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bhava\OneDrive\Desktop\DATA ANALYST\Project\PROJECT 2\EXCEL\"/>
    </mc:Choice>
  </mc:AlternateContent>
  <xr:revisionPtr revIDLastSave="0" documentId="13_ncr:1_{4F231126-8D70-4C04-9643-3454CB17A325}" xr6:coauthVersionLast="47" xr6:coauthVersionMax="47" xr10:uidLastSave="{00000000-0000-0000-0000-000000000000}"/>
  <bookViews>
    <workbookView xWindow="-110" yWindow="-110" windowWidth="19420" windowHeight="10300" activeTab="2" xr2:uid="{FDCAC410-C9EB-4498-8E91-4E07D95ED08C}"/>
  </bookViews>
  <sheets>
    <sheet name="Sheet1 (2)" sheetId="2" r:id="rId1"/>
    <sheet name="PIVOT TABLES" sheetId="1" r:id="rId2"/>
    <sheet name="DASHBOARD" sheetId="3" r:id="rId3"/>
  </sheets>
  <definedNames>
    <definedName name="ExternalData_1" localSheetId="0" hidden="1">'Sheet1 (2)'!$A$1:$CJ$4647</definedName>
    <definedName name="Slicer_Close_Date">#N/A</definedName>
    <definedName name="Slicer_Opportunity_Type">#N/A</definedName>
    <definedName name="Slicer_Stage">#N/A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1" i="1" l="1"/>
  <c r="E21" i="1"/>
  <c r="C21" i="1"/>
  <c r="G4" i="1"/>
  <c r="F4" i="1"/>
  <c r="CK2" i="2"/>
  <c r="CK3" i="2"/>
  <c r="CK4" i="2"/>
  <c r="CK5" i="2"/>
  <c r="CK6" i="2"/>
  <c r="CK7" i="2"/>
  <c r="CK8" i="2"/>
  <c r="CK9" i="2"/>
  <c r="CK10" i="2"/>
  <c r="CK11" i="2"/>
  <c r="CK12" i="2"/>
  <c r="CK13" i="2"/>
  <c r="CK14" i="2"/>
  <c r="CK15" i="2"/>
  <c r="CK16" i="2"/>
  <c r="CK17" i="2"/>
  <c r="CK18" i="2"/>
  <c r="CK19" i="2"/>
  <c r="CK20" i="2"/>
  <c r="CK21" i="2"/>
  <c r="CK22" i="2"/>
  <c r="CK23" i="2"/>
  <c r="CK24" i="2"/>
  <c r="CK25" i="2"/>
  <c r="CK26" i="2"/>
  <c r="CK27" i="2"/>
  <c r="CK28" i="2"/>
  <c r="CK29" i="2"/>
  <c r="CK30" i="2"/>
  <c r="CK31" i="2"/>
  <c r="CK32" i="2"/>
  <c r="CK33" i="2"/>
  <c r="CK34" i="2"/>
  <c r="CK35" i="2"/>
  <c r="CK36" i="2"/>
  <c r="CK37" i="2"/>
  <c r="CK38" i="2"/>
  <c r="CK39" i="2"/>
  <c r="CK40" i="2"/>
  <c r="CK41" i="2"/>
  <c r="CK42" i="2"/>
  <c r="CK43" i="2"/>
  <c r="CK44" i="2"/>
  <c r="CK45" i="2"/>
  <c r="CK46" i="2"/>
  <c r="CK47" i="2"/>
  <c r="CK48" i="2"/>
  <c r="CK49" i="2"/>
  <c r="CK50" i="2"/>
  <c r="CK51" i="2"/>
  <c r="CK52" i="2"/>
  <c r="CK53" i="2"/>
  <c r="CK54" i="2"/>
  <c r="CK55" i="2"/>
  <c r="CK56" i="2"/>
  <c r="CK57" i="2"/>
  <c r="CK58" i="2"/>
  <c r="CK59" i="2"/>
  <c r="CK60" i="2"/>
  <c r="CK61" i="2"/>
  <c r="CK62" i="2"/>
  <c r="CK63" i="2"/>
  <c r="CK64" i="2"/>
  <c r="CK65" i="2"/>
  <c r="CK66" i="2"/>
  <c r="CK67" i="2"/>
  <c r="CK68" i="2"/>
  <c r="CK69" i="2"/>
  <c r="CK70" i="2"/>
  <c r="CK71" i="2"/>
  <c r="CK72" i="2"/>
  <c r="CK73" i="2"/>
  <c r="CK74" i="2"/>
  <c r="CK75" i="2"/>
  <c r="CK76" i="2"/>
  <c r="CK77" i="2"/>
  <c r="CK78" i="2"/>
  <c r="CK79" i="2"/>
  <c r="CK80" i="2"/>
  <c r="CK81" i="2"/>
  <c r="CK82" i="2"/>
  <c r="CK83" i="2"/>
  <c r="CK84" i="2"/>
  <c r="CK85" i="2"/>
  <c r="CK86" i="2"/>
  <c r="CK87" i="2"/>
  <c r="CK88" i="2"/>
  <c r="CK89" i="2"/>
  <c r="CK90" i="2"/>
  <c r="CK91" i="2"/>
  <c r="CK92" i="2"/>
  <c r="CK93" i="2"/>
  <c r="CK94" i="2"/>
  <c r="CK95" i="2"/>
  <c r="CK96" i="2"/>
  <c r="CK97" i="2"/>
  <c r="CK98" i="2"/>
  <c r="CK99" i="2"/>
  <c r="CK100" i="2"/>
  <c r="CK101" i="2"/>
  <c r="CK102" i="2"/>
  <c r="CK103" i="2"/>
  <c r="CK104" i="2"/>
  <c r="CK105" i="2"/>
  <c r="CK106" i="2"/>
  <c r="CK107" i="2"/>
  <c r="CK108" i="2"/>
  <c r="CK109" i="2"/>
  <c r="CK110" i="2"/>
  <c r="CK111" i="2"/>
  <c r="CK112" i="2"/>
  <c r="CK113" i="2"/>
  <c r="CK114" i="2"/>
  <c r="CK115" i="2"/>
  <c r="CK116" i="2"/>
  <c r="CK117" i="2"/>
  <c r="CK118" i="2"/>
  <c r="CK119" i="2"/>
  <c r="CK120" i="2"/>
  <c r="CK121" i="2"/>
  <c r="CK122" i="2"/>
  <c r="CK123" i="2"/>
  <c r="CK124" i="2"/>
  <c r="CK125" i="2"/>
  <c r="CK126" i="2"/>
  <c r="CK127" i="2"/>
  <c r="CK128" i="2"/>
  <c r="CK129" i="2"/>
  <c r="CK130" i="2"/>
  <c r="CK131" i="2"/>
  <c r="CK132" i="2"/>
  <c r="CK133" i="2"/>
  <c r="CK134" i="2"/>
  <c r="CK135" i="2"/>
  <c r="CK136" i="2"/>
  <c r="CK137" i="2"/>
  <c r="CK138" i="2"/>
  <c r="CK139" i="2"/>
  <c r="CK140" i="2"/>
  <c r="CK141" i="2"/>
  <c r="CK142" i="2"/>
  <c r="CK143" i="2"/>
  <c r="CK144" i="2"/>
  <c r="CK145" i="2"/>
  <c r="CK146" i="2"/>
  <c r="CK147" i="2"/>
  <c r="CK148" i="2"/>
  <c r="CK149" i="2"/>
  <c r="CK150" i="2"/>
  <c r="CK151" i="2"/>
  <c r="CK152" i="2"/>
  <c r="CK153" i="2"/>
  <c r="CK154" i="2"/>
  <c r="CK155" i="2"/>
  <c r="CK156" i="2"/>
  <c r="CK157" i="2"/>
  <c r="CK158" i="2"/>
  <c r="CK159" i="2"/>
  <c r="CK160" i="2"/>
  <c r="CK161" i="2"/>
  <c r="CK162" i="2"/>
  <c r="CK163" i="2"/>
  <c r="CK164" i="2"/>
  <c r="CK165" i="2"/>
  <c r="CK166" i="2"/>
  <c r="CK167" i="2"/>
  <c r="CK168" i="2"/>
  <c r="CK169" i="2"/>
  <c r="CK170" i="2"/>
  <c r="CK171" i="2"/>
  <c r="CK172" i="2"/>
  <c r="CK173" i="2"/>
  <c r="CK174" i="2"/>
  <c r="CK175" i="2"/>
  <c r="CK176" i="2"/>
  <c r="CK177" i="2"/>
  <c r="CK178" i="2"/>
  <c r="CK179" i="2"/>
  <c r="CK180" i="2"/>
  <c r="CK181" i="2"/>
  <c r="CK182" i="2"/>
  <c r="CK183" i="2"/>
  <c r="CK184" i="2"/>
  <c r="CK185" i="2"/>
  <c r="CK186" i="2"/>
  <c r="CK187" i="2"/>
  <c r="CK188" i="2"/>
  <c r="CK189" i="2"/>
  <c r="CK190" i="2"/>
  <c r="CK191" i="2"/>
  <c r="CK192" i="2"/>
  <c r="CK193" i="2"/>
  <c r="CK194" i="2"/>
  <c r="CK195" i="2"/>
  <c r="CK196" i="2"/>
  <c r="CK197" i="2"/>
  <c r="CK198" i="2"/>
  <c r="CK199" i="2"/>
  <c r="CK200" i="2"/>
  <c r="CK201" i="2"/>
  <c r="CK202" i="2"/>
  <c r="CK203" i="2"/>
  <c r="CK204" i="2"/>
  <c r="CK205" i="2"/>
  <c r="CK206" i="2"/>
  <c r="CK207" i="2"/>
  <c r="CK208" i="2"/>
  <c r="CK209" i="2"/>
  <c r="CK210" i="2"/>
  <c r="CK211" i="2"/>
  <c r="CK212" i="2"/>
  <c r="CK213" i="2"/>
  <c r="CK214" i="2"/>
  <c r="CK215" i="2"/>
  <c r="CK216" i="2"/>
  <c r="CK217" i="2"/>
  <c r="CK218" i="2"/>
  <c r="CK219" i="2"/>
  <c r="CK220" i="2"/>
  <c r="CK221" i="2"/>
  <c r="CK222" i="2"/>
  <c r="CK223" i="2"/>
  <c r="CK224" i="2"/>
  <c r="CK225" i="2"/>
  <c r="CK226" i="2"/>
  <c r="CK227" i="2"/>
  <c r="CK228" i="2"/>
  <c r="CK229" i="2"/>
  <c r="CK230" i="2"/>
  <c r="CK231" i="2"/>
  <c r="CK232" i="2"/>
  <c r="CK233" i="2"/>
  <c r="CK234" i="2"/>
  <c r="CK235" i="2"/>
  <c r="CK236" i="2"/>
  <c r="CK237" i="2"/>
  <c r="CK238" i="2"/>
  <c r="CK239" i="2"/>
  <c r="CK240" i="2"/>
  <c r="CK241" i="2"/>
  <c r="CK242" i="2"/>
  <c r="CK243" i="2"/>
  <c r="CK244" i="2"/>
  <c r="CK245" i="2"/>
  <c r="CK246" i="2"/>
  <c r="CK247" i="2"/>
  <c r="CK248" i="2"/>
  <c r="CK249" i="2"/>
  <c r="CK250" i="2"/>
  <c r="CK251" i="2"/>
  <c r="CK252" i="2"/>
  <c r="CK253" i="2"/>
  <c r="CK254" i="2"/>
  <c r="CK255" i="2"/>
  <c r="CK256" i="2"/>
  <c r="CK257" i="2"/>
  <c r="CK258" i="2"/>
  <c r="CK259" i="2"/>
  <c r="CK260" i="2"/>
  <c r="CK261" i="2"/>
  <c r="CK262" i="2"/>
  <c r="CK263" i="2"/>
  <c r="CK264" i="2"/>
  <c r="CK265" i="2"/>
  <c r="CK266" i="2"/>
  <c r="CK267" i="2"/>
  <c r="CK268" i="2"/>
  <c r="CK269" i="2"/>
  <c r="CK270" i="2"/>
  <c r="CK271" i="2"/>
  <c r="CK272" i="2"/>
  <c r="CK273" i="2"/>
  <c r="CK274" i="2"/>
  <c r="CK275" i="2"/>
  <c r="CK276" i="2"/>
  <c r="CK277" i="2"/>
  <c r="CK278" i="2"/>
  <c r="CK279" i="2"/>
  <c r="CK280" i="2"/>
  <c r="CK281" i="2"/>
  <c r="CK282" i="2"/>
  <c r="CK283" i="2"/>
  <c r="CK284" i="2"/>
  <c r="CK285" i="2"/>
  <c r="CK286" i="2"/>
  <c r="CK287" i="2"/>
  <c r="CK288" i="2"/>
  <c r="CK289" i="2"/>
  <c r="CK290" i="2"/>
  <c r="CK291" i="2"/>
  <c r="CK292" i="2"/>
  <c r="CK293" i="2"/>
  <c r="CK294" i="2"/>
  <c r="CK295" i="2"/>
  <c r="CK296" i="2"/>
  <c r="CK297" i="2"/>
  <c r="CK298" i="2"/>
  <c r="CK299" i="2"/>
  <c r="CK300" i="2"/>
  <c r="CK301" i="2"/>
  <c r="CK302" i="2"/>
  <c r="CK303" i="2"/>
  <c r="CK304" i="2"/>
  <c r="CK305" i="2"/>
  <c r="CK306" i="2"/>
  <c r="CK307" i="2"/>
  <c r="CK308" i="2"/>
  <c r="CK309" i="2"/>
  <c r="CK310" i="2"/>
  <c r="CK311" i="2"/>
  <c r="CK312" i="2"/>
  <c r="CK313" i="2"/>
  <c r="CK314" i="2"/>
  <c r="CK315" i="2"/>
  <c r="CK316" i="2"/>
  <c r="CK317" i="2"/>
  <c r="CK318" i="2"/>
  <c r="CK319" i="2"/>
  <c r="CK320" i="2"/>
  <c r="CK321" i="2"/>
  <c r="CK322" i="2"/>
  <c r="CK323" i="2"/>
  <c r="CK324" i="2"/>
  <c r="CK325" i="2"/>
  <c r="CK326" i="2"/>
  <c r="CK327" i="2"/>
  <c r="CK328" i="2"/>
  <c r="CK329" i="2"/>
  <c r="CK330" i="2"/>
  <c r="CK331" i="2"/>
  <c r="CK332" i="2"/>
  <c r="CK333" i="2"/>
  <c r="CK334" i="2"/>
  <c r="CK335" i="2"/>
  <c r="CK336" i="2"/>
  <c r="CK337" i="2"/>
  <c r="CK338" i="2"/>
  <c r="CK339" i="2"/>
  <c r="CK340" i="2"/>
  <c r="CK341" i="2"/>
  <c r="CK342" i="2"/>
  <c r="CK343" i="2"/>
  <c r="CK344" i="2"/>
  <c r="CK345" i="2"/>
  <c r="CK346" i="2"/>
  <c r="CK347" i="2"/>
  <c r="CK348" i="2"/>
  <c r="CK349" i="2"/>
  <c r="CK350" i="2"/>
  <c r="CK351" i="2"/>
  <c r="CK352" i="2"/>
  <c r="CK353" i="2"/>
  <c r="CK354" i="2"/>
  <c r="CK355" i="2"/>
  <c r="CK356" i="2"/>
  <c r="CK357" i="2"/>
  <c r="CK358" i="2"/>
  <c r="CK359" i="2"/>
  <c r="CK360" i="2"/>
  <c r="CK361" i="2"/>
  <c r="CK362" i="2"/>
  <c r="CK363" i="2"/>
  <c r="CK364" i="2"/>
  <c r="CK365" i="2"/>
  <c r="CK366" i="2"/>
  <c r="CK367" i="2"/>
  <c r="CK368" i="2"/>
  <c r="CK369" i="2"/>
  <c r="CK370" i="2"/>
  <c r="CK371" i="2"/>
  <c r="CK372" i="2"/>
  <c r="CK373" i="2"/>
  <c r="CK374" i="2"/>
  <c r="CK375" i="2"/>
  <c r="CK376" i="2"/>
  <c r="CK377" i="2"/>
  <c r="CK378" i="2"/>
  <c r="CK379" i="2"/>
  <c r="CK380" i="2"/>
  <c r="CK381" i="2"/>
  <c r="CK382" i="2"/>
  <c r="CK383" i="2"/>
  <c r="CK384" i="2"/>
  <c r="CK385" i="2"/>
  <c r="CK386" i="2"/>
  <c r="CK387" i="2"/>
  <c r="CK388" i="2"/>
  <c r="CK389" i="2"/>
  <c r="CK390" i="2"/>
  <c r="CK391" i="2"/>
  <c r="CK392" i="2"/>
  <c r="CK393" i="2"/>
  <c r="CK394" i="2"/>
  <c r="CK395" i="2"/>
  <c r="CK396" i="2"/>
  <c r="CK397" i="2"/>
  <c r="CK398" i="2"/>
  <c r="CK399" i="2"/>
  <c r="CK400" i="2"/>
  <c r="CK401" i="2"/>
  <c r="CK402" i="2"/>
  <c r="CK403" i="2"/>
  <c r="CK404" i="2"/>
  <c r="CK405" i="2"/>
  <c r="CK406" i="2"/>
  <c r="CK407" i="2"/>
  <c r="CK408" i="2"/>
  <c r="CK409" i="2"/>
  <c r="CK410" i="2"/>
  <c r="CK411" i="2"/>
  <c r="CK412" i="2"/>
  <c r="CK413" i="2"/>
  <c r="CK414" i="2"/>
  <c r="CK415" i="2"/>
  <c r="CK416" i="2"/>
  <c r="CK417" i="2"/>
  <c r="CK418" i="2"/>
  <c r="CK419" i="2"/>
  <c r="CK420" i="2"/>
  <c r="CK421" i="2"/>
  <c r="CK422" i="2"/>
  <c r="CK423" i="2"/>
  <c r="CK424" i="2"/>
  <c r="CK425" i="2"/>
  <c r="CK426" i="2"/>
  <c r="CK427" i="2"/>
  <c r="CK428" i="2"/>
  <c r="CK429" i="2"/>
  <c r="CK430" i="2"/>
  <c r="CK431" i="2"/>
  <c r="CK432" i="2"/>
  <c r="CK433" i="2"/>
  <c r="CK434" i="2"/>
  <c r="CK435" i="2"/>
  <c r="CK436" i="2"/>
  <c r="CK437" i="2"/>
  <c r="CK438" i="2"/>
  <c r="CK439" i="2"/>
  <c r="CK440" i="2"/>
  <c r="CK441" i="2"/>
  <c r="CK442" i="2"/>
  <c r="CK443" i="2"/>
  <c r="CK444" i="2"/>
  <c r="CK445" i="2"/>
  <c r="CK446" i="2"/>
  <c r="CK447" i="2"/>
  <c r="CK448" i="2"/>
  <c r="CK449" i="2"/>
  <c r="CK450" i="2"/>
  <c r="CK451" i="2"/>
  <c r="CK452" i="2"/>
  <c r="CK453" i="2"/>
  <c r="CK454" i="2"/>
  <c r="CK455" i="2"/>
  <c r="CK456" i="2"/>
  <c r="CK457" i="2"/>
  <c r="CK458" i="2"/>
  <c r="CK459" i="2"/>
  <c r="CK460" i="2"/>
  <c r="CK461" i="2"/>
  <c r="CK462" i="2"/>
  <c r="CK463" i="2"/>
  <c r="CK464" i="2"/>
  <c r="CK465" i="2"/>
  <c r="CK466" i="2"/>
  <c r="CK467" i="2"/>
  <c r="CK468" i="2"/>
  <c r="CK469" i="2"/>
  <c r="CK470" i="2"/>
  <c r="CK471" i="2"/>
  <c r="CK472" i="2"/>
  <c r="CK473" i="2"/>
  <c r="CK474" i="2"/>
  <c r="CK475" i="2"/>
  <c r="CK476" i="2"/>
  <c r="CK477" i="2"/>
  <c r="CK478" i="2"/>
  <c r="CK479" i="2"/>
  <c r="CK480" i="2"/>
  <c r="CK481" i="2"/>
  <c r="CK482" i="2"/>
  <c r="CK483" i="2"/>
  <c r="CK484" i="2"/>
  <c r="CK485" i="2"/>
  <c r="CK486" i="2"/>
  <c r="CK487" i="2"/>
  <c r="CK488" i="2"/>
  <c r="CK489" i="2"/>
  <c r="CK490" i="2"/>
  <c r="CK491" i="2"/>
  <c r="CK492" i="2"/>
  <c r="CK493" i="2"/>
  <c r="CK494" i="2"/>
  <c r="CK495" i="2"/>
  <c r="CK496" i="2"/>
  <c r="CK497" i="2"/>
  <c r="CK498" i="2"/>
  <c r="CK499" i="2"/>
  <c r="CK500" i="2"/>
  <c r="CK501" i="2"/>
  <c r="CK502" i="2"/>
  <c r="CK503" i="2"/>
  <c r="CK504" i="2"/>
  <c r="CK505" i="2"/>
  <c r="CK506" i="2"/>
  <c r="CK507" i="2"/>
  <c r="CK508" i="2"/>
  <c r="CK509" i="2"/>
  <c r="CK510" i="2"/>
  <c r="CK511" i="2"/>
  <c r="CK512" i="2"/>
  <c r="CK513" i="2"/>
  <c r="CK514" i="2"/>
  <c r="CK515" i="2"/>
  <c r="CK516" i="2"/>
  <c r="CK517" i="2"/>
  <c r="CK518" i="2"/>
  <c r="CK519" i="2"/>
  <c r="CK520" i="2"/>
  <c r="CK521" i="2"/>
  <c r="CK522" i="2"/>
  <c r="CK523" i="2"/>
  <c r="CK524" i="2"/>
  <c r="CK525" i="2"/>
  <c r="CK526" i="2"/>
  <c r="CK527" i="2"/>
  <c r="CK528" i="2"/>
  <c r="CK529" i="2"/>
  <c r="CK530" i="2"/>
  <c r="CK531" i="2"/>
  <c r="CK532" i="2"/>
  <c r="CK533" i="2"/>
  <c r="CK534" i="2"/>
  <c r="CK535" i="2"/>
  <c r="CK536" i="2"/>
  <c r="CK537" i="2"/>
  <c r="CK538" i="2"/>
  <c r="CK539" i="2"/>
  <c r="CK540" i="2"/>
  <c r="CK541" i="2"/>
  <c r="CK542" i="2"/>
  <c r="CK543" i="2"/>
  <c r="CK544" i="2"/>
  <c r="CK545" i="2"/>
  <c r="CK546" i="2"/>
  <c r="CK547" i="2"/>
  <c r="CK548" i="2"/>
  <c r="CK549" i="2"/>
  <c r="CK550" i="2"/>
  <c r="CK551" i="2"/>
  <c r="CK552" i="2"/>
  <c r="CK553" i="2"/>
  <c r="CK554" i="2"/>
  <c r="CK555" i="2"/>
  <c r="CK556" i="2"/>
  <c r="CK557" i="2"/>
  <c r="CK558" i="2"/>
  <c r="CK559" i="2"/>
  <c r="CK560" i="2"/>
  <c r="CK561" i="2"/>
  <c r="CK562" i="2"/>
  <c r="CK563" i="2"/>
  <c r="CK564" i="2"/>
  <c r="CK565" i="2"/>
  <c r="CK566" i="2"/>
  <c r="CK567" i="2"/>
  <c r="CK568" i="2"/>
  <c r="CK569" i="2"/>
  <c r="CK570" i="2"/>
  <c r="CK571" i="2"/>
  <c r="CK572" i="2"/>
  <c r="CK573" i="2"/>
  <c r="CK574" i="2"/>
  <c r="CK575" i="2"/>
  <c r="CK576" i="2"/>
  <c r="CK577" i="2"/>
  <c r="CK578" i="2"/>
  <c r="CK579" i="2"/>
  <c r="CK580" i="2"/>
  <c r="CK581" i="2"/>
  <c r="CK582" i="2"/>
  <c r="CK583" i="2"/>
  <c r="CK584" i="2"/>
  <c r="CK585" i="2"/>
  <c r="CK586" i="2"/>
  <c r="CK587" i="2"/>
  <c r="CK588" i="2"/>
  <c r="CK589" i="2"/>
  <c r="CK590" i="2"/>
  <c r="CK591" i="2"/>
  <c r="CK592" i="2"/>
  <c r="CK593" i="2"/>
  <c r="CK594" i="2"/>
  <c r="CK595" i="2"/>
  <c r="CK596" i="2"/>
  <c r="CK597" i="2"/>
  <c r="CK598" i="2"/>
  <c r="CK599" i="2"/>
  <c r="CK600" i="2"/>
  <c r="CK601" i="2"/>
  <c r="CK602" i="2"/>
  <c r="CK603" i="2"/>
  <c r="CK604" i="2"/>
  <c r="CK605" i="2"/>
  <c r="CK606" i="2"/>
  <c r="CK607" i="2"/>
  <c r="CK608" i="2"/>
  <c r="CK609" i="2"/>
  <c r="CK610" i="2"/>
  <c r="CK611" i="2"/>
  <c r="CK612" i="2"/>
  <c r="CK613" i="2"/>
  <c r="CK614" i="2"/>
  <c r="CK615" i="2"/>
  <c r="CK616" i="2"/>
  <c r="CK617" i="2"/>
  <c r="CK618" i="2"/>
  <c r="CK619" i="2"/>
  <c r="CK620" i="2"/>
  <c r="CK621" i="2"/>
  <c r="CK622" i="2"/>
  <c r="CK623" i="2"/>
  <c r="CK624" i="2"/>
  <c r="CK625" i="2"/>
  <c r="CK626" i="2"/>
  <c r="CK627" i="2"/>
  <c r="CK628" i="2"/>
  <c r="CK629" i="2"/>
  <c r="CK630" i="2"/>
  <c r="CK631" i="2"/>
  <c r="CK632" i="2"/>
  <c r="CK633" i="2"/>
  <c r="CK634" i="2"/>
  <c r="CK635" i="2"/>
  <c r="CK636" i="2"/>
  <c r="CK637" i="2"/>
  <c r="CK638" i="2"/>
  <c r="CK639" i="2"/>
  <c r="CK640" i="2"/>
  <c r="CK641" i="2"/>
  <c r="CK642" i="2"/>
  <c r="CK643" i="2"/>
  <c r="CK644" i="2"/>
  <c r="CK645" i="2"/>
  <c r="CK646" i="2"/>
  <c r="CK647" i="2"/>
  <c r="CK648" i="2"/>
  <c r="CK649" i="2"/>
  <c r="CK650" i="2"/>
  <c r="CK651" i="2"/>
  <c r="CK652" i="2"/>
  <c r="CK653" i="2"/>
  <c r="CK654" i="2"/>
  <c r="CK655" i="2"/>
  <c r="CK656" i="2"/>
  <c r="CK657" i="2"/>
  <c r="CK658" i="2"/>
  <c r="CK659" i="2"/>
  <c r="CK660" i="2"/>
  <c r="CK661" i="2"/>
  <c r="CK662" i="2"/>
  <c r="CK663" i="2"/>
  <c r="CK664" i="2"/>
  <c r="CK665" i="2"/>
  <c r="CK666" i="2"/>
  <c r="CK667" i="2"/>
  <c r="CK668" i="2"/>
  <c r="CK669" i="2"/>
  <c r="CK670" i="2"/>
  <c r="CK671" i="2"/>
  <c r="CK672" i="2"/>
  <c r="CK673" i="2"/>
  <c r="CK674" i="2"/>
  <c r="CK675" i="2"/>
  <c r="CK676" i="2"/>
  <c r="CK677" i="2"/>
  <c r="CK678" i="2"/>
  <c r="CK679" i="2"/>
  <c r="CK680" i="2"/>
  <c r="CK681" i="2"/>
  <c r="CK682" i="2"/>
  <c r="CK683" i="2"/>
  <c r="CK684" i="2"/>
  <c r="CK685" i="2"/>
  <c r="CK686" i="2"/>
  <c r="CK687" i="2"/>
  <c r="CK688" i="2"/>
  <c r="CK689" i="2"/>
  <c r="CK690" i="2"/>
  <c r="CK691" i="2"/>
  <c r="CK692" i="2"/>
  <c r="CK693" i="2"/>
  <c r="CK694" i="2"/>
  <c r="CK695" i="2"/>
  <c r="CK696" i="2"/>
  <c r="CK697" i="2"/>
  <c r="CK698" i="2"/>
  <c r="CK699" i="2"/>
  <c r="CK700" i="2"/>
  <c r="CK701" i="2"/>
  <c r="CK702" i="2"/>
  <c r="CK703" i="2"/>
  <c r="CK704" i="2"/>
  <c r="CK705" i="2"/>
  <c r="CK706" i="2"/>
  <c r="CK707" i="2"/>
  <c r="CK708" i="2"/>
  <c r="CK709" i="2"/>
  <c r="CK710" i="2"/>
  <c r="CK711" i="2"/>
  <c r="CK712" i="2"/>
  <c r="CK713" i="2"/>
  <c r="CK714" i="2"/>
  <c r="CK715" i="2"/>
  <c r="CK716" i="2"/>
  <c r="CK717" i="2"/>
  <c r="CK718" i="2"/>
  <c r="CK719" i="2"/>
  <c r="CK720" i="2"/>
  <c r="CK721" i="2"/>
  <c r="CK722" i="2"/>
  <c r="CK723" i="2"/>
  <c r="CK724" i="2"/>
  <c r="CK725" i="2"/>
  <c r="CK726" i="2"/>
  <c r="CK727" i="2"/>
  <c r="CK728" i="2"/>
  <c r="CK729" i="2"/>
  <c r="CK730" i="2"/>
  <c r="CK731" i="2"/>
  <c r="CK732" i="2"/>
  <c r="CK733" i="2"/>
  <c r="CK734" i="2"/>
  <c r="CK735" i="2"/>
  <c r="CK736" i="2"/>
  <c r="CK737" i="2"/>
  <c r="CK738" i="2"/>
  <c r="CK739" i="2"/>
  <c r="CK740" i="2"/>
  <c r="CK741" i="2"/>
  <c r="CK742" i="2"/>
  <c r="CK743" i="2"/>
  <c r="CK744" i="2"/>
  <c r="CK745" i="2"/>
  <c r="CK746" i="2"/>
  <c r="CK747" i="2"/>
  <c r="CK748" i="2"/>
  <c r="CK749" i="2"/>
  <c r="CK750" i="2"/>
  <c r="CK751" i="2"/>
  <c r="CK752" i="2"/>
  <c r="CK753" i="2"/>
  <c r="CK754" i="2"/>
  <c r="CK755" i="2"/>
  <c r="CK756" i="2"/>
  <c r="CK757" i="2"/>
  <c r="CK758" i="2"/>
  <c r="CK759" i="2"/>
  <c r="CK760" i="2"/>
  <c r="CK761" i="2"/>
  <c r="CK762" i="2"/>
  <c r="CK763" i="2"/>
  <c r="CK764" i="2"/>
  <c r="CK765" i="2"/>
  <c r="CK766" i="2"/>
  <c r="CK767" i="2"/>
  <c r="CK768" i="2"/>
  <c r="CK769" i="2"/>
  <c r="CK770" i="2"/>
  <c r="CK771" i="2"/>
  <c r="CK772" i="2"/>
  <c r="CK773" i="2"/>
  <c r="CK774" i="2"/>
  <c r="CK775" i="2"/>
  <c r="CK776" i="2"/>
  <c r="CK777" i="2"/>
  <c r="CK778" i="2"/>
  <c r="CK779" i="2"/>
  <c r="CK780" i="2"/>
  <c r="CK781" i="2"/>
  <c r="CK782" i="2"/>
  <c r="CK783" i="2"/>
  <c r="CK784" i="2"/>
  <c r="CK785" i="2"/>
  <c r="CK786" i="2"/>
  <c r="CK787" i="2"/>
  <c r="CK788" i="2"/>
  <c r="CK789" i="2"/>
  <c r="CK790" i="2"/>
  <c r="CK791" i="2"/>
  <c r="CK792" i="2"/>
  <c r="CK793" i="2"/>
  <c r="CK794" i="2"/>
  <c r="CK795" i="2"/>
  <c r="CK796" i="2"/>
  <c r="CK797" i="2"/>
  <c r="CK798" i="2"/>
  <c r="CK799" i="2"/>
  <c r="CK800" i="2"/>
  <c r="CK801" i="2"/>
  <c r="CK802" i="2"/>
  <c r="CK803" i="2"/>
  <c r="CK804" i="2"/>
  <c r="CK805" i="2"/>
  <c r="CK806" i="2"/>
  <c r="CK807" i="2"/>
  <c r="CK808" i="2"/>
  <c r="CK809" i="2"/>
  <c r="CK810" i="2"/>
  <c r="CK811" i="2"/>
  <c r="CK812" i="2"/>
  <c r="CK813" i="2"/>
  <c r="CK814" i="2"/>
  <c r="CK815" i="2"/>
  <c r="CK816" i="2"/>
  <c r="CK817" i="2"/>
  <c r="CK818" i="2"/>
  <c r="CK819" i="2"/>
  <c r="CK820" i="2"/>
  <c r="CK821" i="2"/>
  <c r="CK822" i="2"/>
  <c r="CK823" i="2"/>
  <c r="CK824" i="2"/>
  <c r="CK825" i="2"/>
  <c r="CK826" i="2"/>
  <c r="CK827" i="2"/>
  <c r="CK828" i="2"/>
  <c r="CK829" i="2"/>
  <c r="CK830" i="2"/>
  <c r="CK831" i="2"/>
  <c r="CK832" i="2"/>
  <c r="CK833" i="2"/>
  <c r="CK834" i="2"/>
  <c r="CK835" i="2"/>
  <c r="CK836" i="2"/>
  <c r="CK837" i="2"/>
  <c r="CK838" i="2"/>
  <c r="CK839" i="2"/>
  <c r="CK840" i="2"/>
  <c r="CK841" i="2"/>
  <c r="CK842" i="2"/>
  <c r="CK843" i="2"/>
  <c r="CK844" i="2"/>
  <c r="CK845" i="2"/>
  <c r="CK846" i="2"/>
  <c r="CK847" i="2"/>
  <c r="CK848" i="2"/>
  <c r="CK849" i="2"/>
  <c r="CK850" i="2"/>
  <c r="CK851" i="2"/>
  <c r="CK852" i="2"/>
  <c r="CK853" i="2"/>
  <c r="CK854" i="2"/>
  <c r="CK855" i="2"/>
  <c r="CK856" i="2"/>
  <c r="CK857" i="2"/>
  <c r="CK858" i="2"/>
  <c r="CK859" i="2"/>
  <c r="CK860" i="2"/>
  <c r="CK861" i="2"/>
  <c r="CK862" i="2"/>
  <c r="CK863" i="2"/>
  <c r="CK864" i="2"/>
  <c r="CK865" i="2"/>
  <c r="CK866" i="2"/>
  <c r="CK867" i="2"/>
  <c r="CK868" i="2"/>
  <c r="CK869" i="2"/>
  <c r="CK870" i="2"/>
  <c r="CK871" i="2"/>
  <c r="CK872" i="2"/>
  <c r="CK873" i="2"/>
  <c r="CK874" i="2"/>
  <c r="CK875" i="2"/>
  <c r="CK876" i="2"/>
  <c r="CK877" i="2"/>
  <c r="CK878" i="2"/>
  <c r="CK879" i="2"/>
  <c r="CK880" i="2"/>
  <c r="CK881" i="2"/>
  <c r="CK882" i="2"/>
  <c r="CK883" i="2"/>
  <c r="CK884" i="2"/>
  <c r="CK885" i="2"/>
  <c r="CK886" i="2"/>
  <c r="CK887" i="2"/>
  <c r="CK888" i="2"/>
  <c r="CK889" i="2"/>
  <c r="CK890" i="2"/>
  <c r="CK891" i="2"/>
  <c r="CK892" i="2"/>
  <c r="CK893" i="2"/>
  <c r="CK894" i="2"/>
  <c r="CK895" i="2"/>
  <c r="CK896" i="2"/>
  <c r="CK897" i="2"/>
  <c r="CK898" i="2"/>
  <c r="CK899" i="2"/>
  <c r="CK900" i="2"/>
  <c r="CK901" i="2"/>
  <c r="CK902" i="2"/>
  <c r="CK903" i="2"/>
  <c r="CK904" i="2"/>
  <c r="CK905" i="2"/>
  <c r="CK906" i="2"/>
  <c r="CK907" i="2"/>
  <c r="CK908" i="2"/>
  <c r="CK909" i="2"/>
  <c r="CK910" i="2"/>
  <c r="CK911" i="2"/>
  <c r="CK912" i="2"/>
  <c r="CK913" i="2"/>
  <c r="CK914" i="2"/>
  <c r="CK915" i="2"/>
  <c r="CK916" i="2"/>
  <c r="CK917" i="2"/>
  <c r="CK918" i="2"/>
  <c r="CK919" i="2"/>
  <c r="CK920" i="2"/>
  <c r="CK921" i="2"/>
  <c r="CK922" i="2"/>
  <c r="CK923" i="2"/>
  <c r="CK924" i="2"/>
  <c r="CK925" i="2"/>
  <c r="CK926" i="2"/>
  <c r="CK927" i="2"/>
  <c r="CK928" i="2"/>
  <c r="CK929" i="2"/>
  <c r="CK930" i="2"/>
  <c r="CK931" i="2"/>
  <c r="CK932" i="2"/>
  <c r="CK933" i="2"/>
  <c r="CK934" i="2"/>
  <c r="CK935" i="2"/>
  <c r="CK936" i="2"/>
  <c r="CK937" i="2"/>
  <c r="CK938" i="2"/>
  <c r="CK939" i="2"/>
  <c r="CK940" i="2"/>
  <c r="CK941" i="2"/>
  <c r="CK942" i="2"/>
  <c r="CK943" i="2"/>
  <c r="CK944" i="2"/>
  <c r="CK945" i="2"/>
  <c r="CK946" i="2"/>
  <c r="CK947" i="2"/>
  <c r="CK948" i="2"/>
  <c r="CK949" i="2"/>
  <c r="CK950" i="2"/>
  <c r="CK951" i="2"/>
  <c r="CK952" i="2"/>
  <c r="CK953" i="2"/>
  <c r="CK954" i="2"/>
  <c r="CK955" i="2"/>
  <c r="CK956" i="2"/>
  <c r="CK957" i="2"/>
  <c r="CK958" i="2"/>
  <c r="CK959" i="2"/>
  <c r="CK960" i="2"/>
  <c r="CK961" i="2"/>
  <c r="CK962" i="2"/>
  <c r="CK963" i="2"/>
  <c r="CK964" i="2"/>
  <c r="CK965" i="2"/>
  <c r="CK966" i="2"/>
  <c r="CK967" i="2"/>
  <c r="CK968" i="2"/>
  <c r="CK969" i="2"/>
  <c r="CK970" i="2"/>
  <c r="CK971" i="2"/>
  <c r="CK972" i="2"/>
  <c r="CK973" i="2"/>
  <c r="CK974" i="2"/>
  <c r="CK975" i="2"/>
  <c r="CK976" i="2"/>
  <c r="CK977" i="2"/>
  <c r="CK978" i="2"/>
  <c r="CK979" i="2"/>
  <c r="CK980" i="2"/>
  <c r="CK981" i="2"/>
  <c r="CK982" i="2"/>
  <c r="CK983" i="2"/>
  <c r="CK984" i="2"/>
  <c r="CK985" i="2"/>
  <c r="CK986" i="2"/>
  <c r="CK987" i="2"/>
  <c r="CK988" i="2"/>
  <c r="CK989" i="2"/>
  <c r="CK990" i="2"/>
  <c r="CK991" i="2"/>
  <c r="CK992" i="2"/>
  <c r="CK993" i="2"/>
  <c r="CK994" i="2"/>
  <c r="CK995" i="2"/>
  <c r="CK996" i="2"/>
  <c r="CK997" i="2"/>
  <c r="CK998" i="2"/>
  <c r="CK999" i="2"/>
  <c r="CK1000" i="2"/>
  <c r="CK1001" i="2"/>
  <c r="CK1002" i="2"/>
  <c r="CK1003" i="2"/>
  <c r="CK1004" i="2"/>
  <c r="CK1005" i="2"/>
  <c r="CK1006" i="2"/>
  <c r="CK1007" i="2"/>
  <c r="CK1008" i="2"/>
  <c r="CK1009" i="2"/>
  <c r="CK1010" i="2"/>
  <c r="CK1011" i="2"/>
  <c r="CK1012" i="2"/>
  <c r="CK1013" i="2"/>
  <c r="CK1014" i="2"/>
  <c r="CK1015" i="2"/>
  <c r="CK1016" i="2"/>
  <c r="CK1017" i="2"/>
  <c r="CK1018" i="2"/>
  <c r="CK1019" i="2"/>
  <c r="CK1020" i="2"/>
  <c r="CK1021" i="2"/>
  <c r="CK1022" i="2"/>
  <c r="CK1023" i="2"/>
  <c r="CK1024" i="2"/>
  <c r="CK1025" i="2"/>
  <c r="CK1026" i="2"/>
  <c r="CK1027" i="2"/>
  <c r="CK1028" i="2"/>
  <c r="CK1029" i="2"/>
  <c r="CK1030" i="2"/>
  <c r="CK1031" i="2"/>
  <c r="CK1032" i="2"/>
  <c r="CK1033" i="2"/>
  <c r="CK1034" i="2"/>
  <c r="CK1035" i="2"/>
  <c r="CK1036" i="2"/>
  <c r="CK1037" i="2"/>
  <c r="CK1038" i="2"/>
  <c r="CK1039" i="2"/>
  <c r="CK1040" i="2"/>
  <c r="CK1041" i="2"/>
  <c r="CK1042" i="2"/>
  <c r="CK1043" i="2"/>
  <c r="CK1044" i="2"/>
  <c r="CK1045" i="2"/>
  <c r="CK1046" i="2"/>
  <c r="CK1047" i="2"/>
  <c r="CK1048" i="2"/>
  <c r="CK1049" i="2"/>
  <c r="CK1050" i="2"/>
  <c r="CK1051" i="2"/>
  <c r="CK1052" i="2"/>
  <c r="CK1053" i="2"/>
  <c r="CK1054" i="2"/>
  <c r="CK1055" i="2"/>
  <c r="CK1056" i="2"/>
  <c r="CK1057" i="2"/>
  <c r="CK1058" i="2"/>
  <c r="CK1059" i="2"/>
  <c r="CK1060" i="2"/>
  <c r="CK1061" i="2"/>
  <c r="CK1062" i="2"/>
  <c r="CK1063" i="2"/>
  <c r="CK1064" i="2"/>
  <c r="CK1065" i="2"/>
  <c r="CK1066" i="2"/>
  <c r="CK1067" i="2"/>
  <c r="CK1068" i="2"/>
  <c r="CK1069" i="2"/>
  <c r="CK1070" i="2"/>
  <c r="CK1071" i="2"/>
  <c r="CK1072" i="2"/>
  <c r="CK1073" i="2"/>
  <c r="CK1074" i="2"/>
  <c r="CK1075" i="2"/>
  <c r="CK1076" i="2"/>
  <c r="CK1077" i="2"/>
  <c r="CK1078" i="2"/>
  <c r="CK1079" i="2"/>
  <c r="CK1080" i="2"/>
  <c r="CK1081" i="2"/>
  <c r="CK1082" i="2"/>
  <c r="CK1083" i="2"/>
  <c r="CK1084" i="2"/>
  <c r="CK1085" i="2"/>
  <c r="CK1086" i="2"/>
  <c r="CK1087" i="2"/>
  <c r="CK1088" i="2"/>
  <c r="CK1089" i="2"/>
  <c r="CK1090" i="2"/>
  <c r="CK1091" i="2"/>
  <c r="CK1092" i="2"/>
  <c r="CK1093" i="2"/>
  <c r="CK1094" i="2"/>
  <c r="CK1095" i="2"/>
  <c r="CK1096" i="2"/>
  <c r="CK1097" i="2"/>
  <c r="CK1098" i="2"/>
  <c r="CK1099" i="2"/>
  <c r="CK1100" i="2"/>
  <c r="CK1101" i="2"/>
  <c r="CK1102" i="2"/>
  <c r="CK1103" i="2"/>
  <c r="CK1104" i="2"/>
  <c r="CK1105" i="2"/>
  <c r="CK1106" i="2"/>
  <c r="CK1107" i="2"/>
  <c r="CK1108" i="2"/>
  <c r="CK1109" i="2"/>
  <c r="CK1110" i="2"/>
  <c r="CK1111" i="2"/>
  <c r="CK1112" i="2"/>
  <c r="CK1113" i="2"/>
  <c r="CK1114" i="2"/>
  <c r="CK1115" i="2"/>
  <c r="CK1116" i="2"/>
  <c r="CK1117" i="2"/>
  <c r="CK1118" i="2"/>
  <c r="CK1119" i="2"/>
  <c r="CK1120" i="2"/>
  <c r="CK1121" i="2"/>
  <c r="CK1122" i="2"/>
  <c r="CK1123" i="2"/>
  <c r="CK1124" i="2"/>
  <c r="CK1125" i="2"/>
  <c r="CK1126" i="2"/>
  <c r="CK1127" i="2"/>
  <c r="CK1128" i="2"/>
  <c r="CK1129" i="2"/>
  <c r="CK1130" i="2"/>
  <c r="CK1131" i="2"/>
  <c r="CK1132" i="2"/>
  <c r="CK1133" i="2"/>
  <c r="CK1134" i="2"/>
  <c r="CK1135" i="2"/>
  <c r="CK1136" i="2"/>
  <c r="CK1137" i="2"/>
  <c r="CK1138" i="2"/>
  <c r="CK1139" i="2"/>
  <c r="CK1140" i="2"/>
  <c r="CK1141" i="2"/>
  <c r="CK1142" i="2"/>
  <c r="CK1143" i="2"/>
  <c r="CK1144" i="2"/>
  <c r="CK1145" i="2"/>
  <c r="CK1146" i="2"/>
  <c r="CK1147" i="2"/>
  <c r="CK1148" i="2"/>
  <c r="CK1149" i="2"/>
  <c r="CK1150" i="2"/>
  <c r="CK1151" i="2"/>
  <c r="CK1152" i="2"/>
  <c r="CK1153" i="2"/>
  <c r="CK1154" i="2"/>
  <c r="CK1155" i="2"/>
  <c r="CK1156" i="2"/>
  <c r="CK1157" i="2"/>
  <c r="CK1158" i="2"/>
  <c r="CK1159" i="2"/>
  <c r="CK1160" i="2"/>
  <c r="CK1161" i="2"/>
  <c r="CK1162" i="2"/>
  <c r="CK1163" i="2"/>
  <c r="CK1164" i="2"/>
  <c r="CK1165" i="2"/>
  <c r="CK1166" i="2"/>
  <c r="CK1167" i="2"/>
  <c r="CK1168" i="2"/>
  <c r="CK1169" i="2"/>
  <c r="CK1170" i="2"/>
  <c r="CK1171" i="2"/>
  <c r="CK1172" i="2"/>
  <c r="CK1173" i="2"/>
  <c r="CK1174" i="2"/>
  <c r="CK1175" i="2"/>
  <c r="CK1176" i="2"/>
  <c r="CK1177" i="2"/>
  <c r="CK1178" i="2"/>
  <c r="CK1179" i="2"/>
  <c r="CK1180" i="2"/>
  <c r="CK1181" i="2"/>
  <c r="CK1182" i="2"/>
  <c r="CK1183" i="2"/>
  <c r="CK1184" i="2"/>
  <c r="CK1185" i="2"/>
  <c r="CK1186" i="2"/>
  <c r="CK1187" i="2"/>
  <c r="CK1188" i="2"/>
  <c r="CK1189" i="2"/>
  <c r="CK1190" i="2"/>
  <c r="CK1191" i="2"/>
  <c r="CK1192" i="2"/>
  <c r="CK1193" i="2"/>
  <c r="CK1194" i="2"/>
  <c r="CK1195" i="2"/>
  <c r="CK1196" i="2"/>
  <c r="CK1197" i="2"/>
  <c r="CK1198" i="2"/>
  <c r="CK1199" i="2"/>
  <c r="CK1200" i="2"/>
  <c r="CK1201" i="2"/>
  <c r="CK1202" i="2"/>
  <c r="CK1203" i="2"/>
  <c r="CK1204" i="2"/>
  <c r="CK1205" i="2"/>
  <c r="CK1206" i="2"/>
  <c r="CK1207" i="2"/>
  <c r="CK1208" i="2"/>
  <c r="CK1209" i="2"/>
  <c r="CK1210" i="2"/>
  <c r="CK1211" i="2"/>
  <c r="CK1212" i="2"/>
  <c r="CK1213" i="2"/>
  <c r="CK1214" i="2"/>
  <c r="CK1215" i="2"/>
  <c r="CK1216" i="2"/>
  <c r="CK1217" i="2"/>
  <c r="CK1218" i="2"/>
  <c r="CK1219" i="2"/>
  <c r="CK1220" i="2"/>
  <c r="CK1221" i="2"/>
  <c r="CK1222" i="2"/>
  <c r="CK1223" i="2"/>
  <c r="CK1224" i="2"/>
  <c r="CK1225" i="2"/>
  <c r="CK1226" i="2"/>
  <c r="CK1227" i="2"/>
  <c r="CK1228" i="2"/>
  <c r="CK1229" i="2"/>
  <c r="CK1230" i="2"/>
  <c r="CK1231" i="2"/>
  <c r="CK1232" i="2"/>
  <c r="CK1233" i="2"/>
  <c r="CK1234" i="2"/>
  <c r="CK1235" i="2"/>
  <c r="CK1236" i="2"/>
  <c r="CK1237" i="2"/>
  <c r="CK1238" i="2"/>
  <c r="CK1239" i="2"/>
  <c r="CK1240" i="2"/>
  <c r="CK1241" i="2"/>
  <c r="CK1242" i="2"/>
  <c r="CK1243" i="2"/>
  <c r="CK1244" i="2"/>
  <c r="CK1245" i="2"/>
  <c r="CK1246" i="2"/>
  <c r="CK1247" i="2"/>
  <c r="CK1248" i="2"/>
  <c r="CK1249" i="2"/>
  <c r="CK1250" i="2"/>
  <c r="CK1251" i="2"/>
  <c r="CK1252" i="2"/>
  <c r="CK1253" i="2"/>
  <c r="CK1254" i="2"/>
  <c r="CK1255" i="2"/>
  <c r="CK1256" i="2"/>
  <c r="CK1257" i="2"/>
  <c r="CK1258" i="2"/>
  <c r="CK1259" i="2"/>
  <c r="CK1260" i="2"/>
  <c r="CK1261" i="2"/>
  <c r="CK1262" i="2"/>
  <c r="CK1263" i="2"/>
  <c r="CK1264" i="2"/>
  <c r="CK1265" i="2"/>
  <c r="CK1266" i="2"/>
  <c r="CK1267" i="2"/>
  <c r="CK1268" i="2"/>
  <c r="CK1269" i="2"/>
  <c r="CK1270" i="2"/>
  <c r="CK1271" i="2"/>
  <c r="CK1272" i="2"/>
  <c r="CK1273" i="2"/>
  <c r="CK1274" i="2"/>
  <c r="CK1275" i="2"/>
  <c r="CK1276" i="2"/>
  <c r="CK1277" i="2"/>
  <c r="CK1278" i="2"/>
  <c r="CK1279" i="2"/>
  <c r="CK1280" i="2"/>
  <c r="CK1281" i="2"/>
  <c r="CK1282" i="2"/>
  <c r="CK1283" i="2"/>
  <c r="CK1284" i="2"/>
  <c r="CK1285" i="2"/>
  <c r="CK1286" i="2"/>
  <c r="CK1287" i="2"/>
  <c r="CK1288" i="2"/>
  <c r="CK1289" i="2"/>
  <c r="CK1290" i="2"/>
  <c r="CK1291" i="2"/>
  <c r="CK1292" i="2"/>
  <c r="CK1293" i="2"/>
  <c r="CK1294" i="2"/>
  <c r="CK1295" i="2"/>
  <c r="CK1296" i="2"/>
  <c r="CK1297" i="2"/>
  <c r="CK1298" i="2"/>
  <c r="CK1299" i="2"/>
  <c r="CK1300" i="2"/>
  <c r="CK1301" i="2"/>
  <c r="CK1302" i="2"/>
  <c r="CK1303" i="2"/>
  <c r="CK1304" i="2"/>
  <c r="CK1305" i="2"/>
  <c r="CK1306" i="2"/>
  <c r="CK1307" i="2"/>
  <c r="CK1308" i="2"/>
  <c r="CK1309" i="2"/>
  <c r="CK1310" i="2"/>
  <c r="CK1311" i="2"/>
  <c r="CK1312" i="2"/>
  <c r="CK1313" i="2"/>
  <c r="CK1314" i="2"/>
  <c r="CK1315" i="2"/>
  <c r="CK1316" i="2"/>
  <c r="CK1317" i="2"/>
  <c r="CK1318" i="2"/>
  <c r="CK1319" i="2"/>
  <c r="CK1320" i="2"/>
  <c r="CK1321" i="2"/>
  <c r="CK1322" i="2"/>
  <c r="CK1323" i="2"/>
  <c r="CK1324" i="2"/>
  <c r="CK1325" i="2"/>
  <c r="CK1326" i="2"/>
  <c r="CK1327" i="2"/>
  <c r="CK1328" i="2"/>
  <c r="CK1329" i="2"/>
  <c r="CK1330" i="2"/>
  <c r="CK1331" i="2"/>
  <c r="CK1332" i="2"/>
  <c r="CK1333" i="2"/>
  <c r="CK1334" i="2"/>
  <c r="CK1335" i="2"/>
  <c r="CK1336" i="2"/>
  <c r="CK1337" i="2"/>
  <c r="CK1338" i="2"/>
  <c r="CK1339" i="2"/>
  <c r="CK1340" i="2"/>
  <c r="CK1341" i="2"/>
  <c r="CK1342" i="2"/>
  <c r="CK1343" i="2"/>
  <c r="CK1344" i="2"/>
  <c r="CK1345" i="2"/>
  <c r="CK1346" i="2"/>
  <c r="CK1347" i="2"/>
  <c r="CK1348" i="2"/>
  <c r="CK1349" i="2"/>
  <c r="CK1350" i="2"/>
  <c r="CK1351" i="2"/>
  <c r="CK1352" i="2"/>
  <c r="CK1353" i="2"/>
  <c r="CK1354" i="2"/>
  <c r="CK1355" i="2"/>
  <c r="CK1356" i="2"/>
  <c r="CK1357" i="2"/>
  <c r="CK1358" i="2"/>
  <c r="CK1359" i="2"/>
  <c r="CK1360" i="2"/>
  <c r="CK1361" i="2"/>
  <c r="CK1362" i="2"/>
  <c r="CK1363" i="2"/>
  <c r="CK1364" i="2"/>
  <c r="CK1365" i="2"/>
  <c r="CK1366" i="2"/>
  <c r="CK1367" i="2"/>
  <c r="CK1368" i="2"/>
  <c r="CK1369" i="2"/>
  <c r="CK1370" i="2"/>
  <c r="CK1371" i="2"/>
  <c r="CK1372" i="2"/>
  <c r="CK1373" i="2"/>
  <c r="CK1374" i="2"/>
  <c r="CK1375" i="2"/>
  <c r="CK1376" i="2"/>
  <c r="CK1377" i="2"/>
  <c r="CK1378" i="2"/>
  <c r="CK1379" i="2"/>
  <c r="CK1380" i="2"/>
  <c r="CK1381" i="2"/>
  <c r="CK1382" i="2"/>
  <c r="CK1383" i="2"/>
  <c r="CK1384" i="2"/>
  <c r="CK1385" i="2"/>
  <c r="CK1386" i="2"/>
  <c r="CK1387" i="2"/>
  <c r="CK1388" i="2"/>
  <c r="CK1389" i="2"/>
  <c r="CK1390" i="2"/>
  <c r="CK1391" i="2"/>
  <c r="CK1392" i="2"/>
  <c r="CK1393" i="2"/>
  <c r="CK1394" i="2"/>
  <c r="CK1395" i="2"/>
  <c r="CK1396" i="2"/>
  <c r="CK1397" i="2"/>
  <c r="CK1398" i="2"/>
  <c r="CK1399" i="2"/>
  <c r="CK1400" i="2"/>
  <c r="CK1401" i="2"/>
  <c r="CK1402" i="2"/>
  <c r="CK1403" i="2"/>
  <c r="CK1404" i="2"/>
  <c r="CK1405" i="2"/>
  <c r="CK1406" i="2"/>
  <c r="CK1407" i="2"/>
  <c r="CK1408" i="2"/>
  <c r="CK1409" i="2"/>
  <c r="CK1410" i="2"/>
  <c r="CK1411" i="2"/>
  <c r="CK1412" i="2"/>
  <c r="CK1413" i="2"/>
  <c r="CK1414" i="2"/>
  <c r="CK1415" i="2"/>
  <c r="CK1416" i="2"/>
  <c r="CK1417" i="2"/>
  <c r="CK1418" i="2"/>
  <c r="CK1419" i="2"/>
  <c r="CK1420" i="2"/>
  <c r="CK1421" i="2"/>
  <c r="CK1422" i="2"/>
  <c r="CK1423" i="2"/>
  <c r="CK1424" i="2"/>
  <c r="CK1425" i="2"/>
  <c r="CK1426" i="2"/>
  <c r="CK1427" i="2"/>
  <c r="CK1428" i="2"/>
  <c r="CK1429" i="2"/>
  <c r="CK1430" i="2"/>
  <c r="CK1431" i="2"/>
  <c r="CK1432" i="2"/>
  <c r="CK1433" i="2"/>
  <c r="CK1434" i="2"/>
  <c r="CK1435" i="2"/>
  <c r="CK1436" i="2"/>
  <c r="CK1437" i="2"/>
  <c r="CK1438" i="2"/>
  <c r="CK1439" i="2"/>
  <c r="CK1440" i="2"/>
  <c r="CK1441" i="2"/>
  <c r="CK1442" i="2"/>
  <c r="CK1443" i="2"/>
  <c r="CK1444" i="2"/>
  <c r="CK1445" i="2"/>
  <c r="CK1446" i="2"/>
  <c r="CK1447" i="2"/>
  <c r="CK1448" i="2"/>
  <c r="CK1449" i="2"/>
  <c r="CK1450" i="2"/>
  <c r="CK1451" i="2"/>
  <c r="CK1452" i="2"/>
  <c r="CK1453" i="2"/>
  <c r="CK1454" i="2"/>
  <c r="CK1455" i="2"/>
  <c r="CK1456" i="2"/>
  <c r="CK1457" i="2"/>
  <c r="CK1458" i="2"/>
  <c r="CK1459" i="2"/>
  <c r="CK1460" i="2"/>
  <c r="CK1461" i="2"/>
  <c r="CK1462" i="2"/>
  <c r="CK1463" i="2"/>
  <c r="CK1464" i="2"/>
  <c r="CK1465" i="2"/>
  <c r="CK1466" i="2"/>
  <c r="CK1467" i="2"/>
  <c r="CK1468" i="2"/>
  <c r="CK1469" i="2"/>
  <c r="CK1470" i="2"/>
  <c r="CK1471" i="2"/>
  <c r="CK1472" i="2"/>
  <c r="CK1473" i="2"/>
  <c r="CK1474" i="2"/>
  <c r="CK1475" i="2"/>
  <c r="CK1476" i="2"/>
  <c r="CK1477" i="2"/>
  <c r="CK1478" i="2"/>
  <c r="CK1479" i="2"/>
  <c r="CK1480" i="2"/>
  <c r="CK1481" i="2"/>
  <c r="CK1482" i="2"/>
  <c r="CK1483" i="2"/>
  <c r="CK1484" i="2"/>
  <c r="CK1485" i="2"/>
  <c r="CK1486" i="2"/>
  <c r="CK1487" i="2"/>
  <c r="CK1488" i="2"/>
  <c r="CK1489" i="2"/>
  <c r="CK1490" i="2"/>
  <c r="CK1491" i="2"/>
  <c r="CK1492" i="2"/>
  <c r="CK1493" i="2"/>
  <c r="CK1494" i="2"/>
  <c r="CK1495" i="2"/>
  <c r="CK1496" i="2"/>
  <c r="CK1497" i="2"/>
  <c r="CK1498" i="2"/>
  <c r="CK1499" i="2"/>
  <c r="CK1500" i="2"/>
  <c r="CK1501" i="2"/>
  <c r="CK1502" i="2"/>
  <c r="CK1503" i="2"/>
  <c r="CK1504" i="2"/>
  <c r="CK1505" i="2"/>
  <c r="CK1506" i="2"/>
  <c r="CK1507" i="2"/>
  <c r="CK1508" i="2"/>
  <c r="CK1509" i="2"/>
  <c r="CK1510" i="2"/>
  <c r="CK1511" i="2"/>
  <c r="CK1512" i="2"/>
  <c r="CK1513" i="2"/>
  <c r="CK1514" i="2"/>
  <c r="CK1515" i="2"/>
  <c r="CK1516" i="2"/>
  <c r="CK1517" i="2"/>
  <c r="CK1518" i="2"/>
  <c r="CK1519" i="2"/>
  <c r="CK1520" i="2"/>
  <c r="CK1521" i="2"/>
  <c r="CK1522" i="2"/>
  <c r="CK1523" i="2"/>
  <c r="CK1524" i="2"/>
  <c r="CK1525" i="2"/>
  <c r="CK1526" i="2"/>
  <c r="CK1527" i="2"/>
  <c r="CK1528" i="2"/>
  <c r="CK1529" i="2"/>
  <c r="CK1530" i="2"/>
  <c r="CK1531" i="2"/>
  <c r="CK1532" i="2"/>
  <c r="CK1533" i="2"/>
  <c r="CK1534" i="2"/>
  <c r="CK1535" i="2"/>
  <c r="CK1536" i="2"/>
  <c r="CK1537" i="2"/>
  <c r="CK1538" i="2"/>
  <c r="CK1539" i="2"/>
  <c r="CK1540" i="2"/>
  <c r="CK1541" i="2"/>
  <c r="CK1542" i="2"/>
  <c r="CK1543" i="2"/>
  <c r="CK1544" i="2"/>
  <c r="CK1545" i="2"/>
  <c r="CK1546" i="2"/>
  <c r="CK1547" i="2"/>
  <c r="CK1548" i="2"/>
  <c r="CK1549" i="2"/>
  <c r="CK1550" i="2"/>
  <c r="CK1551" i="2"/>
  <c r="CK1552" i="2"/>
  <c r="CK1553" i="2"/>
  <c r="CK1554" i="2"/>
  <c r="CK1555" i="2"/>
  <c r="CK1556" i="2"/>
  <c r="CK1557" i="2"/>
  <c r="CK1558" i="2"/>
  <c r="CK1559" i="2"/>
  <c r="CK1560" i="2"/>
  <c r="CK1561" i="2"/>
  <c r="CK1562" i="2"/>
  <c r="CK1563" i="2"/>
  <c r="CK1564" i="2"/>
  <c r="CK1565" i="2"/>
  <c r="CK1566" i="2"/>
  <c r="CK1567" i="2"/>
  <c r="CK1568" i="2"/>
  <c r="CK1569" i="2"/>
  <c r="CK1570" i="2"/>
  <c r="CK1571" i="2"/>
  <c r="CK1572" i="2"/>
  <c r="CK1573" i="2"/>
  <c r="CK1574" i="2"/>
  <c r="CK1575" i="2"/>
  <c r="CK1576" i="2"/>
  <c r="CK1577" i="2"/>
  <c r="CK1578" i="2"/>
  <c r="CK1579" i="2"/>
  <c r="CK1580" i="2"/>
  <c r="CK1581" i="2"/>
  <c r="CK1582" i="2"/>
  <c r="CK1583" i="2"/>
  <c r="CK1584" i="2"/>
  <c r="CK1585" i="2"/>
  <c r="CK1586" i="2"/>
  <c r="CK1587" i="2"/>
  <c r="CK1588" i="2"/>
  <c r="CK1589" i="2"/>
  <c r="CK1590" i="2"/>
  <c r="CK1591" i="2"/>
  <c r="CK1592" i="2"/>
  <c r="CK1593" i="2"/>
  <c r="CK1594" i="2"/>
  <c r="CK1595" i="2"/>
  <c r="CK1596" i="2"/>
  <c r="CK1597" i="2"/>
  <c r="CK1598" i="2"/>
  <c r="CK1599" i="2"/>
  <c r="CK1600" i="2"/>
  <c r="CK1601" i="2"/>
  <c r="CK1602" i="2"/>
  <c r="CK1603" i="2"/>
  <c r="CK1604" i="2"/>
  <c r="CK1605" i="2"/>
  <c r="CK1606" i="2"/>
  <c r="CK1607" i="2"/>
  <c r="CK1608" i="2"/>
  <c r="CK1609" i="2"/>
  <c r="CK1610" i="2"/>
  <c r="CK1611" i="2"/>
  <c r="CK1612" i="2"/>
  <c r="CK1613" i="2"/>
  <c r="CK1614" i="2"/>
  <c r="CK1615" i="2"/>
  <c r="CK1616" i="2"/>
  <c r="CK1617" i="2"/>
  <c r="CK1618" i="2"/>
  <c r="CK1619" i="2"/>
  <c r="CK1620" i="2"/>
  <c r="CK1621" i="2"/>
  <c r="CK1622" i="2"/>
  <c r="CK1623" i="2"/>
  <c r="CK1624" i="2"/>
  <c r="CK1625" i="2"/>
  <c r="CK1626" i="2"/>
  <c r="CK1627" i="2"/>
  <c r="CK1628" i="2"/>
  <c r="CK1629" i="2"/>
  <c r="CK1630" i="2"/>
  <c r="CK1631" i="2"/>
  <c r="CK1632" i="2"/>
  <c r="CK1633" i="2"/>
  <c r="CK1634" i="2"/>
  <c r="CK1635" i="2"/>
  <c r="CK1636" i="2"/>
  <c r="CK1637" i="2"/>
  <c r="CK1638" i="2"/>
  <c r="CK1639" i="2"/>
  <c r="CK1640" i="2"/>
  <c r="CK1641" i="2"/>
  <c r="CK1642" i="2"/>
  <c r="CK1643" i="2"/>
  <c r="CK1644" i="2"/>
  <c r="CK1645" i="2"/>
  <c r="CK1646" i="2"/>
  <c r="CK1647" i="2"/>
  <c r="CK1648" i="2"/>
  <c r="CK1649" i="2"/>
  <c r="CK1650" i="2"/>
  <c r="CK1651" i="2"/>
  <c r="CK1652" i="2"/>
  <c r="CK1653" i="2"/>
  <c r="CK1654" i="2"/>
  <c r="CK1655" i="2"/>
  <c r="CK1656" i="2"/>
  <c r="CK1657" i="2"/>
  <c r="CK1658" i="2"/>
  <c r="CK1659" i="2"/>
  <c r="CK1660" i="2"/>
  <c r="CK1661" i="2"/>
  <c r="CK1662" i="2"/>
  <c r="CK1663" i="2"/>
  <c r="CK1664" i="2"/>
  <c r="CK1665" i="2"/>
  <c r="CK1666" i="2"/>
  <c r="CK1667" i="2"/>
  <c r="CK1668" i="2"/>
  <c r="CK1669" i="2"/>
  <c r="CK1670" i="2"/>
  <c r="CK1671" i="2"/>
  <c r="CK1672" i="2"/>
  <c r="CK1673" i="2"/>
  <c r="CK1674" i="2"/>
  <c r="CK1675" i="2"/>
  <c r="CK1676" i="2"/>
  <c r="CK1677" i="2"/>
  <c r="CK1678" i="2"/>
  <c r="CK1679" i="2"/>
  <c r="CK1680" i="2"/>
  <c r="CK1681" i="2"/>
  <c r="CK1682" i="2"/>
  <c r="CK1683" i="2"/>
  <c r="CK1684" i="2"/>
  <c r="CK1685" i="2"/>
  <c r="CK1686" i="2"/>
  <c r="CK1687" i="2"/>
  <c r="CK1688" i="2"/>
  <c r="CK1689" i="2"/>
  <c r="CK1690" i="2"/>
  <c r="CK1691" i="2"/>
  <c r="CK1692" i="2"/>
  <c r="CK1693" i="2"/>
  <c r="CK1694" i="2"/>
  <c r="CK1695" i="2"/>
  <c r="CK1696" i="2"/>
  <c r="CK1697" i="2"/>
  <c r="CK1698" i="2"/>
  <c r="CK1699" i="2"/>
  <c r="CK1700" i="2"/>
  <c r="CK1701" i="2"/>
  <c r="CK1702" i="2"/>
  <c r="CK1703" i="2"/>
  <c r="CK1704" i="2"/>
  <c r="CK1705" i="2"/>
  <c r="CK1706" i="2"/>
  <c r="CK1707" i="2"/>
  <c r="CK1708" i="2"/>
  <c r="CK1709" i="2"/>
  <c r="CK1710" i="2"/>
  <c r="CK1711" i="2"/>
  <c r="CK1712" i="2"/>
  <c r="CK1713" i="2"/>
  <c r="CK1714" i="2"/>
  <c r="CK1715" i="2"/>
  <c r="CK1716" i="2"/>
  <c r="CK1717" i="2"/>
  <c r="CK1718" i="2"/>
  <c r="CK1719" i="2"/>
  <c r="CK1720" i="2"/>
  <c r="CK1721" i="2"/>
  <c r="CK1722" i="2"/>
  <c r="CK1723" i="2"/>
  <c r="CK1724" i="2"/>
  <c r="CK1725" i="2"/>
  <c r="CK1726" i="2"/>
  <c r="CK1727" i="2"/>
  <c r="CK1728" i="2"/>
  <c r="CK1729" i="2"/>
  <c r="CK1730" i="2"/>
  <c r="CK1731" i="2"/>
  <c r="CK1732" i="2"/>
  <c r="CK1733" i="2"/>
  <c r="CK1734" i="2"/>
  <c r="CK1735" i="2"/>
  <c r="CK1736" i="2"/>
  <c r="CK1737" i="2"/>
  <c r="CK1738" i="2"/>
  <c r="CK1739" i="2"/>
  <c r="CK1740" i="2"/>
  <c r="CK1741" i="2"/>
  <c r="CK1742" i="2"/>
  <c r="CK1743" i="2"/>
  <c r="CK1744" i="2"/>
  <c r="CK1745" i="2"/>
  <c r="CK1746" i="2"/>
  <c r="CK1747" i="2"/>
  <c r="CK1748" i="2"/>
  <c r="CK1749" i="2"/>
  <c r="CK1750" i="2"/>
  <c r="CK1751" i="2"/>
  <c r="CK1752" i="2"/>
  <c r="CK1753" i="2"/>
  <c r="CK1754" i="2"/>
  <c r="CK1755" i="2"/>
  <c r="CK1756" i="2"/>
  <c r="CK1757" i="2"/>
  <c r="CK1758" i="2"/>
  <c r="CK1759" i="2"/>
  <c r="CK1760" i="2"/>
  <c r="CK1761" i="2"/>
  <c r="CK1762" i="2"/>
  <c r="CK1763" i="2"/>
  <c r="CK1764" i="2"/>
  <c r="CK1765" i="2"/>
  <c r="CK1766" i="2"/>
  <c r="CK1767" i="2"/>
  <c r="CK1768" i="2"/>
  <c r="CK1769" i="2"/>
  <c r="CK1770" i="2"/>
  <c r="CK1771" i="2"/>
  <c r="CK1772" i="2"/>
  <c r="CK1773" i="2"/>
  <c r="CK1774" i="2"/>
  <c r="CK1775" i="2"/>
  <c r="CK1776" i="2"/>
  <c r="CK1777" i="2"/>
  <c r="CK1778" i="2"/>
  <c r="CK1779" i="2"/>
  <c r="CK1780" i="2"/>
  <c r="CK1781" i="2"/>
  <c r="CK1782" i="2"/>
  <c r="CK1783" i="2"/>
  <c r="CK1784" i="2"/>
  <c r="CK1785" i="2"/>
  <c r="CK1786" i="2"/>
  <c r="CK1787" i="2"/>
  <c r="CK1788" i="2"/>
  <c r="CK1789" i="2"/>
  <c r="CK1790" i="2"/>
  <c r="CK1791" i="2"/>
  <c r="CK1792" i="2"/>
  <c r="CK1793" i="2"/>
  <c r="CK1794" i="2"/>
  <c r="CK1795" i="2"/>
  <c r="CK1796" i="2"/>
  <c r="CK1797" i="2"/>
  <c r="CK1798" i="2"/>
  <c r="CK1799" i="2"/>
  <c r="CK1800" i="2"/>
  <c r="CK1801" i="2"/>
  <c r="CK1802" i="2"/>
  <c r="CK1803" i="2"/>
  <c r="CK1804" i="2"/>
  <c r="CK1805" i="2"/>
  <c r="CK1806" i="2"/>
  <c r="CK1807" i="2"/>
  <c r="CK1808" i="2"/>
  <c r="CK1809" i="2"/>
  <c r="CK1810" i="2"/>
  <c r="CK1811" i="2"/>
  <c r="CK1812" i="2"/>
  <c r="CK1813" i="2"/>
  <c r="CK1814" i="2"/>
  <c r="CK1815" i="2"/>
  <c r="CK1816" i="2"/>
  <c r="CK1817" i="2"/>
  <c r="CK1818" i="2"/>
  <c r="CK1819" i="2"/>
  <c r="CK1820" i="2"/>
  <c r="CK1821" i="2"/>
  <c r="CK1822" i="2"/>
  <c r="CK1823" i="2"/>
  <c r="CK1824" i="2"/>
  <c r="CK1825" i="2"/>
  <c r="CK1826" i="2"/>
  <c r="CK1827" i="2"/>
  <c r="CK1828" i="2"/>
  <c r="CK1829" i="2"/>
  <c r="CK1830" i="2"/>
  <c r="CK1831" i="2"/>
  <c r="CK1832" i="2"/>
  <c r="CK1833" i="2"/>
  <c r="CK1834" i="2"/>
  <c r="CK1835" i="2"/>
  <c r="CK1836" i="2"/>
  <c r="CK1837" i="2"/>
  <c r="CK1838" i="2"/>
  <c r="CK1839" i="2"/>
  <c r="CK1840" i="2"/>
  <c r="CK1841" i="2"/>
  <c r="CK1842" i="2"/>
  <c r="CK1843" i="2"/>
  <c r="CK1844" i="2"/>
  <c r="CK1845" i="2"/>
  <c r="CK1846" i="2"/>
  <c r="CK1847" i="2"/>
  <c r="CK1848" i="2"/>
  <c r="CK1849" i="2"/>
  <c r="CK1850" i="2"/>
  <c r="CK1851" i="2"/>
  <c r="CK1852" i="2"/>
  <c r="CK1853" i="2"/>
  <c r="CK1854" i="2"/>
  <c r="CK1855" i="2"/>
  <c r="CK1856" i="2"/>
  <c r="CK1857" i="2"/>
  <c r="CK1858" i="2"/>
  <c r="CK1859" i="2"/>
  <c r="CK1860" i="2"/>
  <c r="CK1861" i="2"/>
  <c r="CK1862" i="2"/>
  <c r="CK1863" i="2"/>
  <c r="CK1864" i="2"/>
  <c r="CK1865" i="2"/>
  <c r="CK1866" i="2"/>
  <c r="CK1867" i="2"/>
  <c r="CK1868" i="2"/>
  <c r="CK1869" i="2"/>
  <c r="CK1870" i="2"/>
  <c r="CK1871" i="2"/>
  <c r="CK1872" i="2"/>
  <c r="CK1873" i="2"/>
  <c r="CK1874" i="2"/>
  <c r="CK1875" i="2"/>
  <c r="CK1876" i="2"/>
  <c r="CK1877" i="2"/>
  <c r="CK1878" i="2"/>
  <c r="CK1879" i="2"/>
  <c r="CK1880" i="2"/>
  <c r="CK1881" i="2"/>
  <c r="CK1882" i="2"/>
  <c r="CK1883" i="2"/>
  <c r="CK1884" i="2"/>
  <c r="CK1885" i="2"/>
  <c r="CK1886" i="2"/>
  <c r="CK1887" i="2"/>
  <c r="CK1888" i="2"/>
  <c r="CK1889" i="2"/>
  <c r="CK1890" i="2"/>
  <c r="CK1891" i="2"/>
  <c r="CK1892" i="2"/>
  <c r="CK1893" i="2"/>
  <c r="CK1894" i="2"/>
  <c r="CK1895" i="2"/>
  <c r="CK1896" i="2"/>
  <c r="CK1897" i="2"/>
  <c r="CK1898" i="2"/>
  <c r="CK1899" i="2"/>
  <c r="CK1900" i="2"/>
  <c r="CK1901" i="2"/>
  <c r="CK1902" i="2"/>
  <c r="CK1903" i="2"/>
  <c r="CK1904" i="2"/>
  <c r="CK1905" i="2"/>
  <c r="CK1906" i="2"/>
  <c r="CK1907" i="2"/>
  <c r="CK1908" i="2"/>
  <c r="CK1909" i="2"/>
  <c r="CK1910" i="2"/>
  <c r="CK1911" i="2"/>
  <c r="CK1912" i="2"/>
  <c r="CK1913" i="2"/>
  <c r="CK1914" i="2"/>
  <c r="CK1915" i="2"/>
  <c r="CK1916" i="2"/>
  <c r="CK1917" i="2"/>
  <c r="CK1918" i="2"/>
  <c r="CK1919" i="2"/>
  <c r="CK1920" i="2"/>
  <c r="CK1921" i="2"/>
  <c r="CK1922" i="2"/>
  <c r="CK1923" i="2"/>
  <c r="CK1924" i="2"/>
  <c r="CK1925" i="2"/>
  <c r="CK1926" i="2"/>
  <c r="CK1927" i="2"/>
  <c r="CK1928" i="2"/>
  <c r="CK1929" i="2"/>
  <c r="CK1930" i="2"/>
  <c r="CK1931" i="2"/>
  <c r="CK1932" i="2"/>
  <c r="CK1933" i="2"/>
  <c r="CK1934" i="2"/>
  <c r="CK1935" i="2"/>
  <c r="CK1936" i="2"/>
  <c r="CK1937" i="2"/>
  <c r="CK1938" i="2"/>
  <c r="CK1939" i="2"/>
  <c r="CK1940" i="2"/>
  <c r="CK1941" i="2"/>
  <c r="CK1942" i="2"/>
  <c r="CK1943" i="2"/>
  <c r="CK1944" i="2"/>
  <c r="CK1945" i="2"/>
  <c r="CK1946" i="2"/>
  <c r="CK1947" i="2"/>
  <c r="CK1948" i="2"/>
  <c r="CK1949" i="2"/>
  <c r="CK1950" i="2"/>
  <c r="CK1951" i="2"/>
  <c r="CK1952" i="2"/>
  <c r="CK1953" i="2"/>
  <c r="CK1954" i="2"/>
  <c r="CK1955" i="2"/>
  <c r="CK1956" i="2"/>
  <c r="CK1957" i="2"/>
  <c r="CK1958" i="2"/>
  <c r="CK1959" i="2"/>
  <c r="CK1960" i="2"/>
  <c r="CK1961" i="2"/>
  <c r="CK1962" i="2"/>
  <c r="CK1963" i="2"/>
  <c r="CK1964" i="2"/>
  <c r="CK1965" i="2"/>
  <c r="CK1966" i="2"/>
  <c r="CK1967" i="2"/>
  <c r="CK1968" i="2"/>
  <c r="CK1969" i="2"/>
  <c r="CK1970" i="2"/>
  <c r="CK1971" i="2"/>
  <c r="CK1972" i="2"/>
  <c r="CK1973" i="2"/>
  <c r="CK1974" i="2"/>
  <c r="CK1975" i="2"/>
  <c r="CK1976" i="2"/>
  <c r="CK1977" i="2"/>
  <c r="CK1978" i="2"/>
  <c r="CK1979" i="2"/>
  <c r="CK1980" i="2"/>
  <c r="CK1981" i="2"/>
  <c r="CK1982" i="2"/>
  <c r="CK1983" i="2"/>
  <c r="CK1984" i="2"/>
  <c r="CK1985" i="2"/>
  <c r="CK1986" i="2"/>
  <c r="CK1987" i="2"/>
  <c r="CK1988" i="2"/>
  <c r="CK1989" i="2"/>
  <c r="CK1990" i="2"/>
  <c r="CK1991" i="2"/>
  <c r="CK1992" i="2"/>
  <c r="CK1993" i="2"/>
  <c r="CK1994" i="2"/>
  <c r="CK1995" i="2"/>
  <c r="CK1996" i="2"/>
  <c r="CK1997" i="2"/>
  <c r="CK1998" i="2"/>
  <c r="CK1999" i="2"/>
  <c r="CK2000" i="2"/>
  <c r="CK2001" i="2"/>
  <c r="CK2002" i="2"/>
  <c r="CK2003" i="2"/>
  <c r="CK2004" i="2"/>
  <c r="CK2005" i="2"/>
  <c r="CK2006" i="2"/>
  <c r="CK2007" i="2"/>
  <c r="CK2008" i="2"/>
  <c r="CK2009" i="2"/>
  <c r="CK2010" i="2"/>
  <c r="CK2011" i="2"/>
  <c r="CK2012" i="2"/>
  <c r="CK2013" i="2"/>
  <c r="CK2014" i="2"/>
  <c r="CK2015" i="2"/>
  <c r="CK2016" i="2"/>
  <c r="CK2017" i="2"/>
  <c r="CK2018" i="2"/>
  <c r="CK2019" i="2"/>
  <c r="CK2020" i="2"/>
  <c r="CK2021" i="2"/>
  <c r="CK2022" i="2"/>
  <c r="CK2023" i="2"/>
  <c r="CK2024" i="2"/>
  <c r="CK2025" i="2"/>
  <c r="CK2026" i="2"/>
  <c r="CK2027" i="2"/>
  <c r="CK2028" i="2"/>
  <c r="CK2029" i="2"/>
  <c r="CK2030" i="2"/>
  <c r="CK2031" i="2"/>
  <c r="CK2032" i="2"/>
  <c r="CK2033" i="2"/>
  <c r="CK2034" i="2"/>
  <c r="CK2035" i="2"/>
  <c r="CK2036" i="2"/>
  <c r="CK2037" i="2"/>
  <c r="CK2038" i="2"/>
  <c r="CK2039" i="2"/>
  <c r="CK2040" i="2"/>
  <c r="CK2041" i="2"/>
  <c r="CK2042" i="2"/>
  <c r="CK2043" i="2"/>
  <c r="CK2044" i="2"/>
  <c r="CK2045" i="2"/>
  <c r="CK2046" i="2"/>
  <c r="CK2047" i="2"/>
  <c r="CK2048" i="2"/>
  <c r="CK2049" i="2"/>
  <c r="CK2050" i="2"/>
  <c r="CK2051" i="2"/>
  <c r="CK2052" i="2"/>
  <c r="CK2053" i="2"/>
  <c r="CK2054" i="2"/>
  <c r="CK2055" i="2"/>
  <c r="CK2056" i="2"/>
  <c r="CK2057" i="2"/>
  <c r="CK2058" i="2"/>
  <c r="CK2059" i="2"/>
  <c r="CK2060" i="2"/>
  <c r="CK2061" i="2"/>
  <c r="CK2062" i="2"/>
  <c r="CK2063" i="2"/>
  <c r="CK2064" i="2"/>
  <c r="CK2065" i="2"/>
  <c r="CK2066" i="2"/>
  <c r="CK2067" i="2"/>
  <c r="CK2068" i="2"/>
  <c r="CK2069" i="2"/>
  <c r="CK2070" i="2"/>
  <c r="CK2071" i="2"/>
  <c r="CK2072" i="2"/>
  <c r="CK2073" i="2"/>
  <c r="CK2074" i="2"/>
  <c r="CK2075" i="2"/>
  <c r="CK2076" i="2"/>
  <c r="CK2077" i="2"/>
  <c r="CK2078" i="2"/>
  <c r="CK2079" i="2"/>
  <c r="CK2080" i="2"/>
  <c r="CK2081" i="2"/>
  <c r="CK2082" i="2"/>
  <c r="CK2083" i="2"/>
  <c r="CK2084" i="2"/>
  <c r="CK2085" i="2"/>
  <c r="CK2086" i="2"/>
  <c r="CK2087" i="2"/>
  <c r="CK2088" i="2"/>
  <c r="CK2089" i="2"/>
  <c r="CK2090" i="2"/>
  <c r="CK2091" i="2"/>
  <c r="CK2092" i="2"/>
  <c r="CK2093" i="2"/>
  <c r="CK2094" i="2"/>
  <c r="CK2095" i="2"/>
  <c r="CK2096" i="2"/>
  <c r="CK2097" i="2"/>
  <c r="CK2098" i="2"/>
  <c r="CK2099" i="2"/>
  <c r="CK2100" i="2"/>
  <c r="CK2101" i="2"/>
  <c r="CK2102" i="2"/>
  <c r="CK2103" i="2"/>
  <c r="CK2104" i="2"/>
  <c r="CK2105" i="2"/>
  <c r="CK2106" i="2"/>
  <c r="CK2107" i="2"/>
  <c r="CK2108" i="2"/>
  <c r="CK2109" i="2"/>
  <c r="CK2110" i="2"/>
  <c r="CK2111" i="2"/>
  <c r="CK2112" i="2"/>
  <c r="CK2113" i="2"/>
  <c r="CK2114" i="2"/>
  <c r="CK2115" i="2"/>
  <c r="CK2116" i="2"/>
  <c r="CK2117" i="2"/>
  <c r="CK2118" i="2"/>
  <c r="CK2119" i="2"/>
  <c r="CK2120" i="2"/>
  <c r="CK2121" i="2"/>
  <c r="CK2122" i="2"/>
  <c r="CK2123" i="2"/>
  <c r="CK2124" i="2"/>
  <c r="CK2125" i="2"/>
  <c r="CK2126" i="2"/>
  <c r="CK2127" i="2"/>
  <c r="CK2128" i="2"/>
  <c r="CK2129" i="2"/>
  <c r="CK2130" i="2"/>
  <c r="CK2131" i="2"/>
  <c r="CK2132" i="2"/>
  <c r="CK2133" i="2"/>
  <c r="CK2134" i="2"/>
  <c r="CK2135" i="2"/>
  <c r="CK2136" i="2"/>
  <c r="CK2137" i="2"/>
  <c r="CK2138" i="2"/>
  <c r="CK2139" i="2"/>
  <c r="CK2140" i="2"/>
  <c r="CK2141" i="2"/>
  <c r="CK2142" i="2"/>
  <c r="CK2143" i="2"/>
  <c r="CK2144" i="2"/>
  <c r="CK2145" i="2"/>
  <c r="CK2146" i="2"/>
  <c r="CK2147" i="2"/>
  <c r="CK2148" i="2"/>
  <c r="CK2149" i="2"/>
  <c r="CK2150" i="2"/>
  <c r="CK2151" i="2"/>
  <c r="CK2152" i="2"/>
  <c r="CK2153" i="2"/>
  <c r="CK2154" i="2"/>
  <c r="CK2155" i="2"/>
  <c r="CK2156" i="2"/>
  <c r="CK2157" i="2"/>
  <c r="CK2158" i="2"/>
  <c r="CK2159" i="2"/>
  <c r="CK2160" i="2"/>
  <c r="CK2161" i="2"/>
  <c r="CK2162" i="2"/>
  <c r="CK2163" i="2"/>
  <c r="CK2164" i="2"/>
  <c r="CK2165" i="2"/>
  <c r="CK2166" i="2"/>
  <c r="CK2167" i="2"/>
  <c r="CK2168" i="2"/>
  <c r="CK2169" i="2"/>
  <c r="CK2170" i="2"/>
  <c r="CK2171" i="2"/>
  <c r="CK2172" i="2"/>
  <c r="CK2173" i="2"/>
  <c r="CK2174" i="2"/>
  <c r="CK2175" i="2"/>
  <c r="CK2176" i="2"/>
  <c r="CK2177" i="2"/>
  <c r="CK2178" i="2"/>
  <c r="CK2179" i="2"/>
  <c r="CK2180" i="2"/>
  <c r="CK2181" i="2"/>
  <c r="CK2182" i="2"/>
  <c r="CK2183" i="2"/>
  <c r="CK2184" i="2"/>
  <c r="CK2185" i="2"/>
  <c r="CK2186" i="2"/>
  <c r="CK2187" i="2"/>
  <c r="CK2188" i="2"/>
  <c r="CK2189" i="2"/>
  <c r="CK2190" i="2"/>
  <c r="CK2191" i="2"/>
  <c r="CK2192" i="2"/>
  <c r="CK2193" i="2"/>
  <c r="CK2194" i="2"/>
  <c r="CK2195" i="2"/>
  <c r="CK2196" i="2"/>
  <c r="CK2197" i="2"/>
  <c r="CK2198" i="2"/>
  <c r="CK2199" i="2"/>
  <c r="CK2200" i="2"/>
  <c r="CK2201" i="2"/>
  <c r="CK2202" i="2"/>
  <c r="CK2203" i="2"/>
  <c r="CK2204" i="2"/>
  <c r="CK2205" i="2"/>
  <c r="CK2206" i="2"/>
  <c r="CK2207" i="2"/>
  <c r="CK2208" i="2"/>
  <c r="CK2209" i="2"/>
  <c r="CK2210" i="2"/>
  <c r="CK2211" i="2"/>
  <c r="CK2212" i="2"/>
  <c r="CK2213" i="2"/>
  <c r="CK2214" i="2"/>
  <c r="CK2215" i="2"/>
  <c r="CK2216" i="2"/>
  <c r="CK2217" i="2"/>
  <c r="CK2218" i="2"/>
  <c r="CK2219" i="2"/>
  <c r="CK2220" i="2"/>
  <c r="CK2221" i="2"/>
  <c r="CK2222" i="2"/>
  <c r="CK2223" i="2"/>
  <c r="CK2224" i="2"/>
  <c r="CK2225" i="2"/>
  <c r="CK2226" i="2"/>
  <c r="CK2227" i="2"/>
  <c r="CK2228" i="2"/>
  <c r="CK2229" i="2"/>
  <c r="CK2230" i="2"/>
  <c r="CK2231" i="2"/>
  <c r="CK2232" i="2"/>
  <c r="CK2233" i="2"/>
  <c r="CK2234" i="2"/>
  <c r="CK2235" i="2"/>
  <c r="CK2236" i="2"/>
  <c r="CK2237" i="2"/>
  <c r="CK2238" i="2"/>
  <c r="CK2239" i="2"/>
  <c r="CK2240" i="2"/>
  <c r="CK2241" i="2"/>
  <c r="CK2242" i="2"/>
  <c r="CK2243" i="2"/>
  <c r="CK2244" i="2"/>
  <c r="CK2245" i="2"/>
  <c r="CK2246" i="2"/>
  <c r="CK2247" i="2"/>
  <c r="CK2248" i="2"/>
  <c r="CK2249" i="2"/>
  <c r="CK2250" i="2"/>
  <c r="CK2251" i="2"/>
  <c r="CK2252" i="2"/>
  <c r="CK2253" i="2"/>
  <c r="CK2254" i="2"/>
  <c r="CK2255" i="2"/>
  <c r="CK2256" i="2"/>
  <c r="CK2257" i="2"/>
  <c r="CK2258" i="2"/>
  <c r="CK2259" i="2"/>
  <c r="CK2260" i="2"/>
  <c r="CK2261" i="2"/>
  <c r="CK2262" i="2"/>
  <c r="CK2263" i="2"/>
  <c r="CK2264" i="2"/>
  <c r="CK2265" i="2"/>
  <c r="CK2266" i="2"/>
  <c r="CK2267" i="2"/>
  <c r="CK2268" i="2"/>
  <c r="CK2269" i="2"/>
  <c r="CK2270" i="2"/>
  <c r="CK2271" i="2"/>
  <c r="CK2272" i="2"/>
  <c r="CK2273" i="2"/>
  <c r="CK2274" i="2"/>
  <c r="CK2275" i="2"/>
  <c r="CK2276" i="2"/>
  <c r="CK2277" i="2"/>
  <c r="CK2278" i="2"/>
  <c r="CK2279" i="2"/>
  <c r="CK2280" i="2"/>
  <c r="CK2281" i="2"/>
  <c r="CK2282" i="2"/>
  <c r="CK2283" i="2"/>
  <c r="CK2284" i="2"/>
  <c r="CK2285" i="2"/>
  <c r="CK2286" i="2"/>
  <c r="CK2287" i="2"/>
  <c r="CK2288" i="2"/>
  <c r="CK2289" i="2"/>
  <c r="CK2290" i="2"/>
  <c r="CK2291" i="2"/>
  <c r="CK2292" i="2"/>
  <c r="CK2293" i="2"/>
  <c r="CK2294" i="2"/>
  <c r="CK2295" i="2"/>
  <c r="CK2296" i="2"/>
  <c r="CK2297" i="2"/>
  <c r="CK2298" i="2"/>
  <c r="CK2299" i="2"/>
  <c r="CK2300" i="2"/>
  <c r="CK2301" i="2"/>
  <c r="CK2302" i="2"/>
  <c r="CK2303" i="2"/>
  <c r="CK2304" i="2"/>
  <c r="CK2305" i="2"/>
  <c r="CK2306" i="2"/>
  <c r="CK2307" i="2"/>
  <c r="CK2308" i="2"/>
  <c r="CK2309" i="2"/>
  <c r="CK2310" i="2"/>
  <c r="CK2311" i="2"/>
  <c r="CK2312" i="2"/>
  <c r="CK2313" i="2"/>
  <c r="CK2314" i="2"/>
  <c r="CK2315" i="2"/>
  <c r="CK2316" i="2"/>
  <c r="CK2317" i="2"/>
  <c r="CK2318" i="2"/>
  <c r="CK2319" i="2"/>
  <c r="CK2320" i="2"/>
  <c r="CK2321" i="2"/>
  <c r="CK2322" i="2"/>
  <c r="CK2323" i="2"/>
  <c r="CK2324" i="2"/>
  <c r="CK2325" i="2"/>
  <c r="CK2326" i="2"/>
  <c r="CK2327" i="2"/>
  <c r="CK2328" i="2"/>
  <c r="CK2329" i="2"/>
  <c r="CK2330" i="2"/>
  <c r="CK2331" i="2"/>
  <c r="CK2332" i="2"/>
  <c r="CK2333" i="2"/>
  <c r="CK2334" i="2"/>
  <c r="CK2335" i="2"/>
  <c r="CK2336" i="2"/>
  <c r="CK2337" i="2"/>
  <c r="CK2338" i="2"/>
  <c r="CK2339" i="2"/>
  <c r="CK2340" i="2"/>
  <c r="CK2341" i="2"/>
  <c r="CK2342" i="2"/>
  <c r="CK2343" i="2"/>
  <c r="CK2344" i="2"/>
  <c r="CK2345" i="2"/>
  <c r="CK2346" i="2"/>
  <c r="CK2347" i="2"/>
  <c r="CK2348" i="2"/>
  <c r="CK2349" i="2"/>
  <c r="CK2350" i="2"/>
  <c r="CK2351" i="2"/>
  <c r="CK2352" i="2"/>
  <c r="CK2353" i="2"/>
  <c r="CK2354" i="2"/>
  <c r="CK2355" i="2"/>
  <c r="CK2356" i="2"/>
  <c r="CK2357" i="2"/>
  <c r="CK2358" i="2"/>
  <c r="CK2359" i="2"/>
  <c r="CK2360" i="2"/>
  <c r="CK2361" i="2"/>
  <c r="CK2362" i="2"/>
  <c r="CK2363" i="2"/>
  <c r="CK2364" i="2"/>
  <c r="CK2365" i="2"/>
  <c r="CK2366" i="2"/>
  <c r="CK2367" i="2"/>
  <c r="CK2368" i="2"/>
  <c r="CK2369" i="2"/>
  <c r="CK2370" i="2"/>
  <c r="CK2371" i="2"/>
  <c r="CK2372" i="2"/>
  <c r="CK2373" i="2"/>
  <c r="CK2374" i="2"/>
  <c r="CK2375" i="2"/>
  <c r="CK2376" i="2"/>
  <c r="CK2377" i="2"/>
  <c r="CK2378" i="2"/>
  <c r="CK2379" i="2"/>
  <c r="CK2380" i="2"/>
  <c r="CK2381" i="2"/>
  <c r="CK2382" i="2"/>
  <c r="CK2383" i="2"/>
  <c r="CK2384" i="2"/>
  <c r="CK2385" i="2"/>
  <c r="CK2386" i="2"/>
  <c r="CK2387" i="2"/>
  <c r="CK2388" i="2"/>
  <c r="CK2389" i="2"/>
  <c r="CK2390" i="2"/>
  <c r="CK2391" i="2"/>
  <c r="CK2392" i="2"/>
  <c r="CK2393" i="2"/>
  <c r="CK2394" i="2"/>
  <c r="CK2395" i="2"/>
  <c r="CK2396" i="2"/>
  <c r="CK2397" i="2"/>
  <c r="CK2398" i="2"/>
  <c r="CK2399" i="2"/>
  <c r="CK2400" i="2"/>
  <c r="CK2401" i="2"/>
  <c r="CK2402" i="2"/>
  <c r="CK2403" i="2"/>
  <c r="CK2404" i="2"/>
  <c r="CK2405" i="2"/>
  <c r="CK2406" i="2"/>
  <c r="CK2407" i="2"/>
  <c r="CK2408" i="2"/>
  <c r="CK2409" i="2"/>
  <c r="CK2410" i="2"/>
  <c r="CK2411" i="2"/>
  <c r="CK2412" i="2"/>
  <c r="CK2413" i="2"/>
  <c r="CK2414" i="2"/>
  <c r="CK2415" i="2"/>
  <c r="CK2416" i="2"/>
  <c r="CK2417" i="2"/>
  <c r="CK2418" i="2"/>
  <c r="CK2419" i="2"/>
  <c r="CK2420" i="2"/>
  <c r="CK2421" i="2"/>
  <c r="CK2422" i="2"/>
  <c r="CK2423" i="2"/>
  <c r="CK2424" i="2"/>
  <c r="CK2425" i="2"/>
  <c r="CK2426" i="2"/>
  <c r="CK2427" i="2"/>
  <c r="CK2428" i="2"/>
  <c r="CK2429" i="2"/>
  <c r="CK2430" i="2"/>
  <c r="CK2431" i="2"/>
  <c r="CK2432" i="2"/>
  <c r="CK2433" i="2"/>
  <c r="CK2434" i="2"/>
  <c r="CK2435" i="2"/>
  <c r="CK2436" i="2"/>
  <c r="CK2437" i="2"/>
  <c r="CK2438" i="2"/>
  <c r="CK2439" i="2"/>
  <c r="CK2440" i="2"/>
  <c r="CK2441" i="2"/>
  <c r="CK2442" i="2"/>
  <c r="CK2443" i="2"/>
  <c r="CK2444" i="2"/>
  <c r="CK2445" i="2"/>
  <c r="CK2446" i="2"/>
  <c r="CK2447" i="2"/>
  <c r="CK2448" i="2"/>
  <c r="CK2449" i="2"/>
  <c r="CK2450" i="2"/>
  <c r="CK2451" i="2"/>
  <c r="CK2452" i="2"/>
  <c r="CK2453" i="2"/>
  <c r="CK2454" i="2"/>
  <c r="CK2455" i="2"/>
  <c r="CK2456" i="2"/>
  <c r="CK2457" i="2"/>
  <c r="CK2458" i="2"/>
  <c r="CK2459" i="2"/>
  <c r="CK2460" i="2"/>
  <c r="CK2461" i="2"/>
  <c r="CK2462" i="2"/>
  <c r="CK2463" i="2"/>
  <c r="CK2464" i="2"/>
  <c r="CK2465" i="2"/>
  <c r="CK2466" i="2"/>
  <c r="CK2467" i="2"/>
  <c r="CK2468" i="2"/>
  <c r="CK2469" i="2"/>
  <c r="CK2470" i="2"/>
  <c r="CK2471" i="2"/>
  <c r="CK2472" i="2"/>
  <c r="CK2473" i="2"/>
  <c r="CK2474" i="2"/>
  <c r="CK2475" i="2"/>
  <c r="CK2476" i="2"/>
  <c r="CK2477" i="2"/>
  <c r="CK2478" i="2"/>
  <c r="CK2479" i="2"/>
  <c r="CK2480" i="2"/>
  <c r="CK2481" i="2"/>
  <c r="CK2482" i="2"/>
  <c r="CK2483" i="2"/>
  <c r="CK2484" i="2"/>
  <c r="CK2485" i="2"/>
  <c r="CK2486" i="2"/>
  <c r="CK2487" i="2"/>
  <c r="CK2488" i="2"/>
  <c r="CK2489" i="2"/>
  <c r="CK2490" i="2"/>
  <c r="CK2491" i="2"/>
  <c r="CK2492" i="2"/>
  <c r="CK2493" i="2"/>
  <c r="CK2494" i="2"/>
  <c r="CK2495" i="2"/>
  <c r="CK2496" i="2"/>
  <c r="CK2497" i="2"/>
  <c r="CK2498" i="2"/>
  <c r="CK2499" i="2"/>
  <c r="CK2500" i="2"/>
  <c r="CK2501" i="2"/>
  <c r="CK2502" i="2"/>
  <c r="CK2503" i="2"/>
  <c r="CK2504" i="2"/>
  <c r="CK2505" i="2"/>
  <c r="CK2506" i="2"/>
  <c r="CK2507" i="2"/>
  <c r="CK2508" i="2"/>
  <c r="CK2509" i="2"/>
  <c r="CK2510" i="2"/>
  <c r="CK2511" i="2"/>
  <c r="CK2512" i="2"/>
  <c r="CK2513" i="2"/>
  <c r="CK2514" i="2"/>
  <c r="CK2515" i="2"/>
  <c r="CK2516" i="2"/>
  <c r="CK2517" i="2"/>
  <c r="CK2518" i="2"/>
  <c r="CK2519" i="2"/>
  <c r="CK2520" i="2"/>
  <c r="CK2521" i="2"/>
  <c r="CK2522" i="2"/>
  <c r="CK2523" i="2"/>
  <c r="CK2524" i="2"/>
  <c r="CK2525" i="2"/>
  <c r="CK2526" i="2"/>
  <c r="CK2527" i="2"/>
  <c r="CK2528" i="2"/>
  <c r="CK2529" i="2"/>
  <c r="CK2530" i="2"/>
  <c r="CK2531" i="2"/>
  <c r="CK2532" i="2"/>
  <c r="CK2533" i="2"/>
  <c r="CK2534" i="2"/>
  <c r="CK2535" i="2"/>
  <c r="CK2536" i="2"/>
  <c r="CK2537" i="2"/>
  <c r="CK2538" i="2"/>
  <c r="CK2539" i="2"/>
  <c r="CK2540" i="2"/>
  <c r="CK2541" i="2"/>
  <c r="CK2542" i="2"/>
  <c r="CK2543" i="2"/>
  <c r="CK2544" i="2"/>
  <c r="CK2545" i="2"/>
  <c r="CK2546" i="2"/>
  <c r="CK2547" i="2"/>
  <c r="CK2548" i="2"/>
  <c r="CK2549" i="2"/>
  <c r="CK2550" i="2"/>
  <c r="CK2551" i="2"/>
  <c r="CK2552" i="2"/>
  <c r="CK2553" i="2"/>
  <c r="CK2554" i="2"/>
  <c r="CK2555" i="2"/>
  <c r="CK2556" i="2"/>
  <c r="CK2557" i="2"/>
  <c r="CK2558" i="2"/>
  <c r="CK2559" i="2"/>
  <c r="CK2560" i="2"/>
  <c r="CK2561" i="2"/>
  <c r="CK2562" i="2"/>
  <c r="CK2563" i="2"/>
  <c r="CK2564" i="2"/>
  <c r="CK2565" i="2"/>
  <c r="CK2566" i="2"/>
  <c r="CK2567" i="2"/>
  <c r="CK2568" i="2"/>
  <c r="CK2569" i="2"/>
  <c r="CK2570" i="2"/>
  <c r="CK2571" i="2"/>
  <c r="CK2572" i="2"/>
  <c r="CK2573" i="2"/>
  <c r="CK2574" i="2"/>
  <c r="CK2575" i="2"/>
  <c r="CK2576" i="2"/>
  <c r="CK2577" i="2"/>
  <c r="CK2578" i="2"/>
  <c r="CK2579" i="2"/>
  <c r="CK2580" i="2"/>
  <c r="CK2581" i="2"/>
  <c r="CK2582" i="2"/>
  <c r="CK2583" i="2"/>
  <c r="CK2584" i="2"/>
  <c r="CK2585" i="2"/>
  <c r="CK2586" i="2"/>
  <c r="CK2587" i="2"/>
  <c r="CK2588" i="2"/>
  <c r="CK2589" i="2"/>
  <c r="CK2590" i="2"/>
  <c r="CK2591" i="2"/>
  <c r="CK2592" i="2"/>
  <c r="CK2593" i="2"/>
  <c r="CK2594" i="2"/>
  <c r="CK2595" i="2"/>
  <c r="CK2596" i="2"/>
  <c r="CK2597" i="2"/>
  <c r="CK2598" i="2"/>
  <c r="CK2599" i="2"/>
  <c r="CK2600" i="2"/>
  <c r="CK2601" i="2"/>
  <c r="CK2602" i="2"/>
  <c r="CK2603" i="2"/>
  <c r="CK2604" i="2"/>
  <c r="CK2605" i="2"/>
  <c r="CK2606" i="2"/>
  <c r="CK2607" i="2"/>
  <c r="CK2608" i="2"/>
  <c r="CK2609" i="2"/>
  <c r="CK2610" i="2"/>
  <c r="CK2611" i="2"/>
  <c r="CK2612" i="2"/>
  <c r="CK2613" i="2"/>
  <c r="CK2614" i="2"/>
  <c r="CK2615" i="2"/>
  <c r="CK2616" i="2"/>
  <c r="CK2617" i="2"/>
  <c r="CK2618" i="2"/>
  <c r="CK2619" i="2"/>
  <c r="CK2620" i="2"/>
  <c r="CK2621" i="2"/>
  <c r="CK2622" i="2"/>
  <c r="CK2623" i="2"/>
  <c r="CK2624" i="2"/>
  <c r="CK2625" i="2"/>
  <c r="CK2626" i="2"/>
  <c r="CK2627" i="2"/>
  <c r="CK2628" i="2"/>
  <c r="CK2629" i="2"/>
  <c r="CK2630" i="2"/>
  <c r="CK2631" i="2"/>
  <c r="CK2632" i="2"/>
  <c r="CK2633" i="2"/>
  <c r="CK2634" i="2"/>
  <c r="CK2635" i="2"/>
  <c r="CK2636" i="2"/>
  <c r="CK2637" i="2"/>
  <c r="CK2638" i="2"/>
  <c r="CK2639" i="2"/>
  <c r="CK2640" i="2"/>
  <c r="CK2641" i="2"/>
  <c r="CK2642" i="2"/>
  <c r="CK2643" i="2"/>
  <c r="CK2644" i="2"/>
  <c r="CK2645" i="2"/>
  <c r="CK2646" i="2"/>
  <c r="CK2647" i="2"/>
  <c r="CK2648" i="2"/>
  <c r="CK2649" i="2"/>
  <c r="CK2650" i="2"/>
  <c r="CK2651" i="2"/>
  <c r="CK2652" i="2"/>
  <c r="CK2653" i="2"/>
  <c r="CK2654" i="2"/>
  <c r="CK2655" i="2"/>
  <c r="CK2656" i="2"/>
  <c r="CK2657" i="2"/>
  <c r="CK2658" i="2"/>
  <c r="CK2659" i="2"/>
  <c r="CK2660" i="2"/>
  <c r="CK2661" i="2"/>
  <c r="CK2662" i="2"/>
  <c r="CK2663" i="2"/>
  <c r="CK2664" i="2"/>
  <c r="CK2665" i="2"/>
  <c r="CK2666" i="2"/>
  <c r="CK2667" i="2"/>
  <c r="CK2668" i="2"/>
  <c r="CK2669" i="2"/>
  <c r="CK2670" i="2"/>
  <c r="CK2671" i="2"/>
  <c r="CK2672" i="2"/>
  <c r="CK2673" i="2"/>
  <c r="CK2674" i="2"/>
  <c r="CK2675" i="2"/>
  <c r="CK2676" i="2"/>
  <c r="CK2677" i="2"/>
  <c r="CK2678" i="2"/>
  <c r="CK2679" i="2"/>
  <c r="CK2680" i="2"/>
  <c r="CK2681" i="2"/>
  <c r="CK2682" i="2"/>
  <c r="CK2683" i="2"/>
  <c r="CK2684" i="2"/>
  <c r="CK2685" i="2"/>
  <c r="CK2686" i="2"/>
  <c r="CK2687" i="2"/>
  <c r="CK2688" i="2"/>
  <c r="CK2689" i="2"/>
  <c r="CK2690" i="2"/>
  <c r="CK2691" i="2"/>
  <c r="CK2692" i="2"/>
  <c r="CK2693" i="2"/>
  <c r="CK2694" i="2"/>
  <c r="CK2695" i="2"/>
  <c r="CK2696" i="2"/>
  <c r="CK2697" i="2"/>
  <c r="CK2698" i="2"/>
  <c r="CK2699" i="2"/>
  <c r="CK2700" i="2"/>
  <c r="CK2701" i="2"/>
  <c r="CK2702" i="2"/>
  <c r="CK2703" i="2"/>
  <c r="CK2704" i="2"/>
  <c r="CK2705" i="2"/>
  <c r="CK2706" i="2"/>
  <c r="CK2707" i="2"/>
  <c r="CK2708" i="2"/>
  <c r="CK2709" i="2"/>
  <c r="CK2710" i="2"/>
  <c r="CK2711" i="2"/>
  <c r="CK2712" i="2"/>
  <c r="CK2713" i="2"/>
  <c r="CK2714" i="2"/>
  <c r="CK2715" i="2"/>
  <c r="CK2716" i="2"/>
  <c r="CK2717" i="2"/>
  <c r="CK2718" i="2"/>
  <c r="CK2719" i="2"/>
  <c r="CK2720" i="2"/>
  <c r="CK2721" i="2"/>
  <c r="CK2722" i="2"/>
  <c r="CK2723" i="2"/>
  <c r="CK2724" i="2"/>
  <c r="CK2725" i="2"/>
  <c r="CK2726" i="2"/>
  <c r="CK2727" i="2"/>
  <c r="CK2728" i="2"/>
  <c r="CK2729" i="2"/>
  <c r="CK2730" i="2"/>
  <c r="CK2731" i="2"/>
  <c r="CK2732" i="2"/>
  <c r="CK2733" i="2"/>
  <c r="CK2734" i="2"/>
  <c r="CK2735" i="2"/>
  <c r="CK2736" i="2"/>
  <c r="CK2737" i="2"/>
  <c r="CK2738" i="2"/>
  <c r="CK2739" i="2"/>
  <c r="CK2740" i="2"/>
  <c r="CK2741" i="2"/>
  <c r="CK2742" i="2"/>
  <c r="CK2743" i="2"/>
  <c r="CK2744" i="2"/>
  <c r="CK2745" i="2"/>
  <c r="CK2746" i="2"/>
  <c r="CK2747" i="2"/>
  <c r="CK2748" i="2"/>
  <c r="CK2749" i="2"/>
  <c r="CK2750" i="2"/>
  <c r="CK2751" i="2"/>
  <c r="CK2752" i="2"/>
  <c r="CK2753" i="2"/>
  <c r="CK2754" i="2"/>
  <c r="CK2755" i="2"/>
  <c r="CK2756" i="2"/>
  <c r="CK2757" i="2"/>
  <c r="CK2758" i="2"/>
  <c r="CK2759" i="2"/>
  <c r="CK2760" i="2"/>
  <c r="CK2761" i="2"/>
  <c r="CK2762" i="2"/>
  <c r="CK2763" i="2"/>
  <c r="CK2764" i="2"/>
  <c r="CK2765" i="2"/>
  <c r="CK2766" i="2"/>
  <c r="CK2767" i="2"/>
  <c r="CK2768" i="2"/>
  <c r="CK2769" i="2"/>
  <c r="CK2770" i="2"/>
  <c r="CK2771" i="2"/>
  <c r="CK2772" i="2"/>
  <c r="CK2773" i="2"/>
  <c r="CK2774" i="2"/>
  <c r="CK2775" i="2"/>
  <c r="CK2776" i="2"/>
  <c r="CK2777" i="2"/>
  <c r="CK2778" i="2"/>
  <c r="CK2779" i="2"/>
  <c r="CK2780" i="2"/>
  <c r="CK2781" i="2"/>
  <c r="CK2782" i="2"/>
  <c r="CK2783" i="2"/>
  <c r="CK2784" i="2"/>
  <c r="CK2785" i="2"/>
  <c r="CK2786" i="2"/>
  <c r="CK2787" i="2"/>
  <c r="CK2788" i="2"/>
  <c r="CK2789" i="2"/>
  <c r="CK2790" i="2"/>
  <c r="CK2791" i="2"/>
  <c r="CK2792" i="2"/>
  <c r="CK2793" i="2"/>
  <c r="CK2794" i="2"/>
  <c r="CK2795" i="2"/>
  <c r="CK2796" i="2"/>
  <c r="CK2797" i="2"/>
  <c r="CK2798" i="2"/>
  <c r="CK2799" i="2"/>
  <c r="CK2800" i="2"/>
  <c r="CK2801" i="2"/>
  <c r="CK2802" i="2"/>
  <c r="CK2803" i="2"/>
  <c r="CK2804" i="2"/>
  <c r="CK2805" i="2"/>
  <c r="CK2806" i="2"/>
  <c r="CK2807" i="2"/>
  <c r="CK2808" i="2"/>
  <c r="CK2809" i="2"/>
  <c r="CK2810" i="2"/>
  <c r="CK2811" i="2"/>
  <c r="CK2812" i="2"/>
  <c r="CK2813" i="2"/>
  <c r="CK2814" i="2"/>
  <c r="CK2815" i="2"/>
  <c r="CK2816" i="2"/>
  <c r="CK2817" i="2"/>
  <c r="CK2818" i="2"/>
  <c r="CK2819" i="2"/>
  <c r="CK2820" i="2"/>
  <c r="CK2821" i="2"/>
  <c r="CK2822" i="2"/>
  <c r="CK2823" i="2"/>
  <c r="CK2824" i="2"/>
  <c r="CK2825" i="2"/>
  <c r="CK2826" i="2"/>
  <c r="CK2827" i="2"/>
  <c r="CK2828" i="2"/>
  <c r="CK2829" i="2"/>
  <c r="CK2830" i="2"/>
  <c r="CK2831" i="2"/>
  <c r="CK2832" i="2"/>
  <c r="CK2833" i="2"/>
  <c r="CK2834" i="2"/>
  <c r="CK2835" i="2"/>
  <c r="CK2836" i="2"/>
  <c r="CK2837" i="2"/>
  <c r="CK2838" i="2"/>
  <c r="CK2839" i="2"/>
  <c r="CK2840" i="2"/>
  <c r="CK2841" i="2"/>
  <c r="CK2842" i="2"/>
  <c r="CK2843" i="2"/>
  <c r="CK2844" i="2"/>
  <c r="CK2845" i="2"/>
  <c r="CK2846" i="2"/>
  <c r="CK2847" i="2"/>
  <c r="CK2848" i="2"/>
  <c r="CK2849" i="2"/>
  <c r="CK2850" i="2"/>
  <c r="CK2851" i="2"/>
  <c r="CK2852" i="2"/>
  <c r="CK2853" i="2"/>
  <c r="CK2854" i="2"/>
  <c r="CK2855" i="2"/>
  <c r="CK2856" i="2"/>
  <c r="CK2857" i="2"/>
  <c r="CK2858" i="2"/>
  <c r="CK2859" i="2"/>
  <c r="CK2860" i="2"/>
  <c r="CK2861" i="2"/>
  <c r="CK2862" i="2"/>
  <c r="CK2863" i="2"/>
  <c r="CK2864" i="2"/>
  <c r="CK2865" i="2"/>
  <c r="CK2866" i="2"/>
  <c r="CK2867" i="2"/>
  <c r="CK2868" i="2"/>
  <c r="CK2869" i="2"/>
  <c r="CK2870" i="2"/>
  <c r="CK2871" i="2"/>
  <c r="CK2872" i="2"/>
  <c r="CK2873" i="2"/>
  <c r="CK2874" i="2"/>
  <c r="CK2875" i="2"/>
  <c r="CK2876" i="2"/>
  <c r="CK2877" i="2"/>
  <c r="CK2878" i="2"/>
  <c r="CK2879" i="2"/>
  <c r="CK2880" i="2"/>
  <c r="CK2881" i="2"/>
  <c r="CK2882" i="2"/>
  <c r="CK2883" i="2"/>
  <c r="CK2884" i="2"/>
  <c r="CK2885" i="2"/>
  <c r="CK2886" i="2"/>
  <c r="CK2887" i="2"/>
  <c r="CK2888" i="2"/>
  <c r="CK2889" i="2"/>
  <c r="CK2890" i="2"/>
  <c r="CK2891" i="2"/>
  <c r="CK2892" i="2"/>
  <c r="CK2893" i="2"/>
  <c r="CK2894" i="2"/>
  <c r="CK2895" i="2"/>
  <c r="CK2896" i="2"/>
  <c r="CK2897" i="2"/>
  <c r="CK2898" i="2"/>
  <c r="CK2899" i="2"/>
  <c r="CK2900" i="2"/>
  <c r="CK2901" i="2"/>
  <c r="CK2902" i="2"/>
  <c r="CK2903" i="2"/>
  <c r="CK2904" i="2"/>
  <c r="CK2905" i="2"/>
  <c r="CK2906" i="2"/>
  <c r="CK2907" i="2"/>
  <c r="CK2908" i="2"/>
  <c r="CK2909" i="2"/>
  <c r="CK2910" i="2"/>
  <c r="CK2911" i="2"/>
  <c r="CK2912" i="2"/>
  <c r="CK2913" i="2"/>
  <c r="CK2914" i="2"/>
  <c r="CK2915" i="2"/>
  <c r="CK2916" i="2"/>
  <c r="CK2917" i="2"/>
  <c r="CK2918" i="2"/>
  <c r="CK2919" i="2"/>
  <c r="CK2920" i="2"/>
  <c r="CK2921" i="2"/>
  <c r="CK2922" i="2"/>
  <c r="CK2923" i="2"/>
  <c r="CK2924" i="2"/>
  <c r="CK2925" i="2"/>
  <c r="CK2926" i="2"/>
  <c r="CK2927" i="2"/>
  <c r="CK2928" i="2"/>
  <c r="CK2929" i="2"/>
  <c r="CK2930" i="2"/>
  <c r="CK2931" i="2"/>
  <c r="CK2932" i="2"/>
  <c r="CK2933" i="2"/>
  <c r="CK2934" i="2"/>
  <c r="CK2935" i="2"/>
  <c r="CK2936" i="2"/>
  <c r="CK2937" i="2"/>
  <c r="CK2938" i="2"/>
  <c r="CK2939" i="2"/>
  <c r="CK2940" i="2"/>
  <c r="CK2941" i="2"/>
  <c r="CK2942" i="2"/>
  <c r="CK2943" i="2"/>
  <c r="CK2944" i="2"/>
  <c r="CK2945" i="2"/>
  <c r="CK2946" i="2"/>
  <c r="CK2947" i="2"/>
  <c r="CK2948" i="2"/>
  <c r="CK2949" i="2"/>
  <c r="CK2950" i="2"/>
  <c r="CK2951" i="2"/>
  <c r="CK2952" i="2"/>
  <c r="CK2953" i="2"/>
  <c r="CK2954" i="2"/>
  <c r="CK2955" i="2"/>
  <c r="CK2956" i="2"/>
  <c r="CK2957" i="2"/>
  <c r="CK2958" i="2"/>
  <c r="CK2959" i="2"/>
  <c r="CK2960" i="2"/>
  <c r="CK2961" i="2"/>
  <c r="CK2962" i="2"/>
  <c r="CK2963" i="2"/>
  <c r="CK2964" i="2"/>
  <c r="CK2965" i="2"/>
  <c r="CK2966" i="2"/>
  <c r="CK2967" i="2"/>
  <c r="CK2968" i="2"/>
  <c r="CK2969" i="2"/>
  <c r="CK2970" i="2"/>
  <c r="CK2971" i="2"/>
  <c r="CK2972" i="2"/>
  <c r="CK2973" i="2"/>
  <c r="CK2974" i="2"/>
  <c r="CK2975" i="2"/>
  <c r="CK2976" i="2"/>
  <c r="CK2977" i="2"/>
  <c r="CK2978" i="2"/>
  <c r="CK2979" i="2"/>
  <c r="CK2980" i="2"/>
  <c r="CK2981" i="2"/>
  <c r="CK2982" i="2"/>
  <c r="CK2983" i="2"/>
  <c r="CK2984" i="2"/>
  <c r="CK2985" i="2"/>
  <c r="CK2986" i="2"/>
  <c r="CK2987" i="2"/>
  <c r="CK2988" i="2"/>
  <c r="CK2989" i="2"/>
  <c r="CK2990" i="2"/>
  <c r="CK2991" i="2"/>
  <c r="CK2992" i="2"/>
  <c r="CK2993" i="2"/>
  <c r="CK2994" i="2"/>
  <c r="CK2995" i="2"/>
  <c r="CK2996" i="2"/>
  <c r="CK2997" i="2"/>
  <c r="CK2998" i="2"/>
  <c r="CK2999" i="2"/>
  <c r="CK3000" i="2"/>
  <c r="CK3001" i="2"/>
  <c r="CK3002" i="2"/>
  <c r="CK3003" i="2"/>
  <c r="CK3004" i="2"/>
  <c r="CK3005" i="2"/>
  <c r="CK3006" i="2"/>
  <c r="CK3007" i="2"/>
  <c r="CK3008" i="2"/>
  <c r="CK3009" i="2"/>
  <c r="CK3010" i="2"/>
  <c r="CK3011" i="2"/>
  <c r="CK3012" i="2"/>
  <c r="CK3013" i="2"/>
  <c r="CK3014" i="2"/>
  <c r="CK3015" i="2"/>
  <c r="CK3016" i="2"/>
  <c r="CK3017" i="2"/>
  <c r="CK3018" i="2"/>
  <c r="CK3019" i="2"/>
  <c r="CK3020" i="2"/>
  <c r="CK3021" i="2"/>
  <c r="CK3022" i="2"/>
  <c r="CK3023" i="2"/>
  <c r="CK3024" i="2"/>
  <c r="CK3025" i="2"/>
  <c r="CK3026" i="2"/>
  <c r="CK3027" i="2"/>
  <c r="CK3028" i="2"/>
  <c r="CK3029" i="2"/>
  <c r="CK3030" i="2"/>
  <c r="CK3031" i="2"/>
  <c r="CK3032" i="2"/>
  <c r="CK3033" i="2"/>
  <c r="CK3034" i="2"/>
  <c r="CK3035" i="2"/>
  <c r="CK3036" i="2"/>
  <c r="CK3037" i="2"/>
  <c r="CK3038" i="2"/>
  <c r="CK3039" i="2"/>
  <c r="CK3040" i="2"/>
  <c r="CK3041" i="2"/>
  <c r="CK3042" i="2"/>
  <c r="CK3043" i="2"/>
  <c r="CK3044" i="2"/>
  <c r="CK3045" i="2"/>
  <c r="CK3046" i="2"/>
  <c r="CK3047" i="2"/>
  <c r="CK3048" i="2"/>
  <c r="CK3049" i="2"/>
  <c r="CK3050" i="2"/>
  <c r="CK3051" i="2"/>
  <c r="CK3052" i="2"/>
  <c r="CK3053" i="2"/>
  <c r="CK3054" i="2"/>
  <c r="CK3055" i="2"/>
  <c r="CK3056" i="2"/>
  <c r="CK3057" i="2"/>
  <c r="CK3058" i="2"/>
  <c r="CK3059" i="2"/>
  <c r="CK3060" i="2"/>
  <c r="CK3061" i="2"/>
  <c r="CK3062" i="2"/>
  <c r="CK3063" i="2"/>
  <c r="CK3064" i="2"/>
  <c r="CK3065" i="2"/>
  <c r="CK3066" i="2"/>
  <c r="CK3067" i="2"/>
  <c r="CK3068" i="2"/>
  <c r="CK3069" i="2"/>
  <c r="CK3070" i="2"/>
  <c r="CK3071" i="2"/>
  <c r="CK3072" i="2"/>
  <c r="CK3073" i="2"/>
  <c r="CK3074" i="2"/>
  <c r="CK3075" i="2"/>
  <c r="CK3076" i="2"/>
  <c r="CK3077" i="2"/>
  <c r="CK3078" i="2"/>
  <c r="CK3079" i="2"/>
  <c r="CK3080" i="2"/>
  <c r="CK3081" i="2"/>
  <c r="CK3082" i="2"/>
  <c r="CK3083" i="2"/>
  <c r="CK3084" i="2"/>
  <c r="CK3085" i="2"/>
  <c r="CK3086" i="2"/>
  <c r="CK3087" i="2"/>
  <c r="CK3088" i="2"/>
  <c r="CK3089" i="2"/>
  <c r="CK3090" i="2"/>
  <c r="CK3091" i="2"/>
  <c r="CK3092" i="2"/>
  <c r="CK3093" i="2"/>
  <c r="CK3094" i="2"/>
  <c r="CK3095" i="2"/>
  <c r="CK3096" i="2"/>
  <c r="CK3097" i="2"/>
  <c r="CK3098" i="2"/>
  <c r="CK3099" i="2"/>
  <c r="CK3100" i="2"/>
  <c r="CK3101" i="2"/>
  <c r="CK3102" i="2"/>
  <c r="CK3103" i="2"/>
  <c r="CK3104" i="2"/>
  <c r="CK3105" i="2"/>
  <c r="CK3106" i="2"/>
  <c r="CK3107" i="2"/>
  <c r="CK3108" i="2"/>
  <c r="CK3109" i="2"/>
  <c r="CK3110" i="2"/>
  <c r="CK3111" i="2"/>
  <c r="CK3112" i="2"/>
  <c r="CK3113" i="2"/>
  <c r="CK3114" i="2"/>
  <c r="CK3115" i="2"/>
  <c r="CK3116" i="2"/>
  <c r="CK3117" i="2"/>
  <c r="CK3118" i="2"/>
  <c r="CK3119" i="2"/>
  <c r="CK3120" i="2"/>
  <c r="CK3121" i="2"/>
  <c r="CK3122" i="2"/>
  <c r="CK3123" i="2"/>
  <c r="CK3124" i="2"/>
  <c r="CK3125" i="2"/>
  <c r="CK3126" i="2"/>
  <c r="CK3127" i="2"/>
  <c r="CK3128" i="2"/>
  <c r="CK3129" i="2"/>
  <c r="CK3130" i="2"/>
  <c r="CK3131" i="2"/>
  <c r="CK3132" i="2"/>
  <c r="CK3133" i="2"/>
  <c r="CK3134" i="2"/>
  <c r="CK3135" i="2"/>
  <c r="CK3136" i="2"/>
  <c r="CK3137" i="2"/>
  <c r="CK3138" i="2"/>
  <c r="CK3139" i="2"/>
  <c r="CK3140" i="2"/>
  <c r="CK3141" i="2"/>
  <c r="CK3142" i="2"/>
  <c r="CK3143" i="2"/>
  <c r="CK3144" i="2"/>
  <c r="CK3145" i="2"/>
  <c r="CK3146" i="2"/>
  <c r="CK3147" i="2"/>
  <c r="CK3148" i="2"/>
  <c r="CK3149" i="2"/>
  <c r="CK3150" i="2"/>
  <c r="CK3151" i="2"/>
  <c r="CK3152" i="2"/>
  <c r="CK3153" i="2"/>
  <c r="CK3154" i="2"/>
  <c r="CK3155" i="2"/>
  <c r="CK3156" i="2"/>
  <c r="CK3157" i="2"/>
  <c r="CK3158" i="2"/>
  <c r="CK3159" i="2"/>
  <c r="CK3160" i="2"/>
  <c r="CK3161" i="2"/>
  <c r="CK3162" i="2"/>
  <c r="CK3163" i="2"/>
  <c r="CK3164" i="2"/>
  <c r="CK3165" i="2"/>
  <c r="CK3166" i="2"/>
  <c r="CK3167" i="2"/>
  <c r="CK3168" i="2"/>
  <c r="CK3169" i="2"/>
  <c r="CK3170" i="2"/>
  <c r="CK3171" i="2"/>
  <c r="CK3172" i="2"/>
  <c r="CK3173" i="2"/>
  <c r="CK3174" i="2"/>
  <c r="CK3175" i="2"/>
  <c r="CK3176" i="2"/>
  <c r="CK3177" i="2"/>
  <c r="CK3178" i="2"/>
  <c r="CK3179" i="2"/>
  <c r="CK3180" i="2"/>
  <c r="CK3181" i="2"/>
  <c r="CK3182" i="2"/>
  <c r="CK3183" i="2"/>
  <c r="CK3184" i="2"/>
  <c r="CK3185" i="2"/>
  <c r="CK3186" i="2"/>
  <c r="CK3187" i="2"/>
  <c r="CK3188" i="2"/>
  <c r="CK3189" i="2"/>
  <c r="CK3190" i="2"/>
  <c r="CK3191" i="2"/>
  <c r="CK3192" i="2"/>
  <c r="CK3193" i="2"/>
  <c r="CK3194" i="2"/>
  <c r="CK3195" i="2"/>
  <c r="CK3196" i="2"/>
  <c r="CK3197" i="2"/>
  <c r="CK3198" i="2"/>
  <c r="CK3199" i="2"/>
  <c r="CK3200" i="2"/>
  <c r="CK3201" i="2"/>
  <c r="CK3202" i="2"/>
  <c r="CK3203" i="2"/>
  <c r="CK3204" i="2"/>
  <c r="CK3205" i="2"/>
  <c r="CK3206" i="2"/>
  <c r="CK3207" i="2"/>
  <c r="CK3208" i="2"/>
  <c r="CK3209" i="2"/>
  <c r="CK3210" i="2"/>
  <c r="CK3211" i="2"/>
  <c r="CK3212" i="2"/>
  <c r="CK3213" i="2"/>
  <c r="CK3214" i="2"/>
  <c r="CK3215" i="2"/>
  <c r="CK3216" i="2"/>
  <c r="CK3217" i="2"/>
  <c r="CK3218" i="2"/>
  <c r="CK3219" i="2"/>
  <c r="CK3220" i="2"/>
  <c r="CK3221" i="2"/>
  <c r="CK3222" i="2"/>
  <c r="CK3223" i="2"/>
  <c r="CK3224" i="2"/>
  <c r="CK3225" i="2"/>
  <c r="CK3226" i="2"/>
  <c r="CK3227" i="2"/>
  <c r="CK3228" i="2"/>
  <c r="CK3229" i="2"/>
  <c r="CK3230" i="2"/>
  <c r="CK3231" i="2"/>
  <c r="CK3232" i="2"/>
  <c r="CK3233" i="2"/>
  <c r="CK3234" i="2"/>
  <c r="CK3235" i="2"/>
  <c r="CK3236" i="2"/>
  <c r="CK3237" i="2"/>
  <c r="CK3238" i="2"/>
  <c r="CK3239" i="2"/>
  <c r="CK3240" i="2"/>
  <c r="CK3241" i="2"/>
  <c r="CK3242" i="2"/>
  <c r="CK3243" i="2"/>
  <c r="CK3244" i="2"/>
  <c r="CK3245" i="2"/>
  <c r="CK3246" i="2"/>
  <c r="CK3247" i="2"/>
  <c r="CK3248" i="2"/>
  <c r="CK3249" i="2"/>
  <c r="CK3250" i="2"/>
  <c r="CK3251" i="2"/>
  <c r="CK3252" i="2"/>
  <c r="CK3253" i="2"/>
  <c r="CK3254" i="2"/>
  <c r="CK3255" i="2"/>
  <c r="CK3256" i="2"/>
  <c r="CK3257" i="2"/>
  <c r="CK3258" i="2"/>
  <c r="CK3259" i="2"/>
  <c r="CK3260" i="2"/>
  <c r="CK3261" i="2"/>
  <c r="CK3262" i="2"/>
  <c r="CK3263" i="2"/>
  <c r="CK3264" i="2"/>
  <c r="CK3265" i="2"/>
  <c r="CK3266" i="2"/>
  <c r="CK3267" i="2"/>
  <c r="CK3268" i="2"/>
  <c r="CK3269" i="2"/>
  <c r="CK3270" i="2"/>
  <c r="CK3271" i="2"/>
  <c r="CK3272" i="2"/>
  <c r="CK3273" i="2"/>
  <c r="CK3274" i="2"/>
  <c r="CK3275" i="2"/>
  <c r="CK3276" i="2"/>
  <c r="CK3277" i="2"/>
  <c r="CK3278" i="2"/>
  <c r="CK3279" i="2"/>
  <c r="CK3280" i="2"/>
  <c r="CK3281" i="2"/>
  <c r="CK3282" i="2"/>
  <c r="CK3283" i="2"/>
  <c r="CK3284" i="2"/>
  <c r="CK3285" i="2"/>
  <c r="CK3286" i="2"/>
  <c r="CK3287" i="2"/>
  <c r="CK3288" i="2"/>
  <c r="CK3289" i="2"/>
  <c r="CK3290" i="2"/>
  <c r="CK3291" i="2"/>
  <c r="CK3292" i="2"/>
  <c r="CK3293" i="2"/>
  <c r="CK3294" i="2"/>
  <c r="CK3295" i="2"/>
  <c r="CK3296" i="2"/>
  <c r="CK3297" i="2"/>
  <c r="CK3298" i="2"/>
  <c r="CK3299" i="2"/>
  <c r="CK3300" i="2"/>
  <c r="CK3301" i="2"/>
  <c r="CK3302" i="2"/>
  <c r="CK3303" i="2"/>
  <c r="CK3304" i="2"/>
  <c r="CK3305" i="2"/>
  <c r="CK3306" i="2"/>
  <c r="CK3307" i="2"/>
  <c r="CK3308" i="2"/>
  <c r="CK3309" i="2"/>
  <c r="CK3310" i="2"/>
  <c r="CK3311" i="2"/>
  <c r="CK3312" i="2"/>
  <c r="CK3313" i="2"/>
  <c r="CK3314" i="2"/>
  <c r="CK3315" i="2"/>
  <c r="CK3316" i="2"/>
  <c r="CK3317" i="2"/>
  <c r="CK3318" i="2"/>
  <c r="CK3319" i="2"/>
  <c r="CK3320" i="2"/>
  <c r="CK3321" i="2"/>
  <c r="CK3322" i="2"/>
  <c r="CK3323" i="2"/>
  <c r="CK3324" i="2"/>
  <c r="CK3325" i="2"/>
  <c r="CK3326" i="2"/>
  <c r="CK3327" i="2"/>
  <c r="CK3328" i="2"/>
  <c r="CK3329" i="2"/>
  <c r="CK3330" i="2"/>
  <c r="CK3331" i="2"/>
  <c r="CK3332" i="2"/>
  <c r="CK3333" i="2"/>
  <c r="CK3334" i="2"/>
  <c r="CK3335" i="2"/>
  <c r="CK3336" i="2"/>
  <c r="CK3337" i="2"/>
  <c r="CK3338" i="2"/>
  <c r="CK3339" i="2"/>
  <c r="CK3340" i="2"/>
  <c r="CK3341" i="2"/>
  <c r="CK3342" i="2"/>
  <c r="CK3343" i="2"/>
  <c r="CK3344" i="2"/>
  <c r="CK3345" i="2"/>
  <c r="CK3346" i="2"/>
  <c r="CK3347" i="2"/>
  <c r="CK3348" i="2"/>
  <c r="CK3349" i="2"/>
  <c r="CK3350" i="2"/>
  <c r="CK3351" i="2"/>
  <c r="CK3352" i="2"/>
  <c r="CK3353" i="2"/>
  <c r="CK3354" i="2"/>
  <c r="CK3355" i="2"/>
  <c r="CK3356" i="2"/>
  <c r="CK3357" i="2"/>
  <c r="CK3358" i="2"/>
  <c r="CK3359" i="2"/>
  <c r="CK3360" i="2"/>
  <c r="CK3361" i="2"/>
  <c r="CK3362" i="2"/>
  <c r="CK3363" i="2"/>
  <c r="CK3364" i="2"/>
  <c r="CK3365" i="2"/>
  <c r="CK3366" i="2"/>
  <c r="CK3367" i="2"/>
  <c r="CK3368" i="2"/>
  <c r="CK3369" i="2"/>
  <c r="CK3370" i="2"/>
  <c r="CK3371" i="2"/>
  <c r="CK3372" i="2"/>
  <c r="CK3373" i="2"/>
  <c r="CK3374" i="2"/>
  <c r="CK3375" i="2"/>
  <c r="CK3376" i="2"/>
  <c r="CK3377" i="2"/>
  <c r="CK3378" i="2"/>
  <c r="CK3379" i="2"/>
  <c r="CK3380" i="2"/>
  <c r="CK3381" i="2"/>
  <c r="CK3382" i="2"/>
  <c r="CK3383" i="2"/>
  <c r="CK3384" i="2"/>
  <c r="CK3385" i="2"/>
  <c r="CK3386" i="2"/>
  <c r="CK3387" i="2"/>
  <c r="CK3388" i="2"/>
  <c r="CK3389" i="2"/>
  <c r="CK3390" i="2"/>
  <c r="CK3391" i="2"/>
  <c r="CK3392" i="2"/>
  <c r="CK3393" i="2"/>
  <c r="CK3394" i="2"/>
  <c r="CK3395" i="2"/>
  <c r="CK3396" i="2"/>
  <c r="CK3397" i="2"/>
  <c r="CK3398" i="2"/>
  <c r="CK3399" i="2"/>
  <c r="CK3400" i="2"/>
  <c r="CK3401" i="2"/>
  <c r="CK3402" i="2"/>
  <c r="CK3403" i="2"/>
  <c r="CK3404" i="2"/>
  <c r="CK3405" i="2"/>
  <c r="CK3406" i="2"/>
  <c r="CK3407" i="2"/>
  <c r="CK3408" i="2"/>
  <c r="CK3409" i="2"/>
  <c r="CK3410" i="2"/>
  <c r="CK3411" i="2"/>
  <c r="CK3412" i="2"/>
  <c r="CK3413" i="2"/>
  <c r="CK3414" i="2"/>
  <c r="CK3415" i="2"/>
  <c r="CK3416" i="2"/>
  <c r="CK3417" i="2"/>
  <c r="CK3418" i="2"/>
  <c r="CK3419" i="2"/>
  <c r="CK3420" i="2"/>
  <c r="CK3421" i="2"/>
  <c r="CK3422" i="2"/>
  <c r="CK3423" i="2"/>
  <c r="CK3424" i="2"/>
  <c r="CK3425" i="2"/>
  <c r="CK3426" i="2"/>
  <c r="CK3427" i="2"/>
  <c r="CK3428" i="2"/>
  <c r="CK3429" i="2"/>
  <c r="CK3430" i="2"/>
  <c r="CK3431" i="2"/>
  <c r="CK3432" i="2"/>
  <c r="CK3433" i="2"/>
  <c r="CK3434" i="2"/>
  <c r="CK3435" i="2"/>
  <c r="CK3436" i="2"/>
  <c r="CK3437" i="2"/>
  <c r="CK3438" i="2"/>
  <c r="CK3439" i="2"/>
  <c r="CK3440" i="2"/>
  <c r="CK3441" i="2"/>
  <c r="CK3442" i="2"/>
  <c r="CK3443" i="2"/>
  <c r="CK3444" i="2"/>
  <c r="CK3445" i="2"/>
  <c r="CK3446" i="2"/>
  <c r="CK3447" i="2"/>
  <c r="CK3448" i="2"/>
  <c r="CK3449" i="2"/>
  <c r="CK3450" i="2"/>
  <c r="CK3451" i="2"/>
  <c r="CK3452" i="2"/>
  <c r="CK3453" i="2"/>
  <c r="CK3454" i="2"/>
  <c r="CK3455" i="2"/>
  <c r="CK3456" i="2"/>
  <c r="CK3457" i="2"/>
  <c r="CK3458" i="2"/>
  <c r="CK3459" i="2"/>
  <c r="CK3460" i="2"/>
  <c r="CK3461" i="2"/>
  <c r="CK3462" i="2"/>
  <c r="CK3463" i="2"/>
  <c r="CK3464" i="2"/>
  <c r="CK3465" i="2"/>
  <c r="CK3466" i="2"/>
  <c r="CK3467" i="2"/>
  <c r="CK3468" i="2"/>
  <c r="CK3469" i="2"/>
  <c r="CK3470" i="2"/>
  <c r="CK3471" i="2"/>
  <c r="CK3472" i="2"/>
  <c r="CK3473" i="2"/>
  <c r="CK3474" i="2"/>
  <c r="CK3475" i="2"/>
  <c r="CK3476" i="2"/>
  <c r="CK3477" i="2"/>
  <c r="CK3478" i="2"/>
  <c r="CK3479" i="2"/>
  <c r="CK3480" i="2"/>
  <c r="CK3481" i="2"/>
  <c r="CK3482" i="2"/>
  <c r="CK3483" i="2"/>
  <c r="CK3484" i="2"/>
  <c r="CK3485" i="2"/>
  <c r="CK3486" i="2"/>
  <c r="CK3487" i="2"/>
  <c r="CK3488" i="2"/>
  <c r="CK3489" i="2"/>
  <c r="CK3490" i="2"/>
  <c r="CK3491" i="2"/>
  <c r="CK3492" i="2"/>
  <c r="CK3493" i="2"/>
  <c r="CK3494" i="2"/>
  <c r="CK3495" i="2"/>
  <c r="CK3496" i="2"/>
  <c r="CK3497" i="2"/>
  <c r="CK3498" i="2"/>
  <c r="CK3499" i="2"/>
  <c r="CK3500" i="2"/>
  <c r="CK3501" i="2"/>
  <c r="CK3502" i="2"/>
  <c r="CK3503" i="2"/>
  <c r="CK3504" i="2"/>
  <c r="CK3505" i="2"/>
  <c r="CK3506" i="2"/>
  <c r="CK3507" i="2"/>
  <c r="CK3508" i="2"/>
  <c r="CK3509" i="2"/>
  <c r="CK3510" i="2"/>
  <c r="CK3511" i="2"/>
  <c r="CK3512" i="2"/>
  <c r="CK3513" i="2"/>
  <c r="CK3514" i="2"/>
  <c r="CK3515" i="2"/>
  <c r="CK3516" i="2"/>
  <c r="CK3517" i="2"/>
  <c r="CK3518" i="2"/>
  <c r="CK3519" i="2"/>
  <c r="CK3520" i="2"/>
  <c r="CK3521" i="2"/>
  <c r="CK3522" i="2"/>
  <c r="CK3523" i="2"/>
  <c r="CK3524" i="2"/>
  <c r="CK3525" i="2"/>
  <c r="CK3526" i="2"/>
  <c r="CK3527" i="2"/>
  <c r="CK3528" i="2"/>
  <c r="CK3529" i="2"/>
  <c r="CK3530" i="2"/>
  <c r="CK3531" i="2"/>
  <c r="CK3532" i="2"/>
  <c r="CK3533" i="2"/>
  <c r="CK3534" i="2"/>
  <c r="CK3535" i="2"/>
  <c r="CK3536" i="2"/>
  <c r="CK3537" i="2"/>
  <c r="CK3538" i="2"/>
  <c r="CK3539" i="2"/>
  <c r="CK3540" i="2"/>
  <c r="CK3541" i="2"/>
  <c r="CK3542" i="2"/>
  <c r="CK3543" i="2"/>
  <c r="CK3544" i="2"/>
  <c r="CK3545" i="2"/>
  <c r="CK3546" i="2"/>
  <c r="CK3547" i="2"/>
  <c r="CK3548" i="2"/>
  <c r="CK3549" i="2"/>
  <c r="CK3550" i="2"/>
  <c r="CK3551" i="2"/>
  <c r="CK3552" i="2"/>
  <c r="CK3553" i="2"/>
  <c r="CK3554" i="2"/>
  <c r="CK3555" i="2"/>
  <c r="CK3556" i="2"/>
  <c r="CK3557" i="2"/>
  <c r="CK3558" i="2"/>
  <c r="CK3559" i="2"/>
  <c r="CK3560" i="2"/>
  <c r="CK3561" i="2"/>
  <c r="CK3562" i="2"/>
  <c r="CK3563" i="2"/>
  <c r="CK3564" i="2"/>
  <c r="CK3565" i="2"/>
  <c r="CK3566" i="2"/>
  <c r="CK3567" i="2"/>
  <c r="CK3568" i="2"/>
  <c r="CK3569" i="2"/>
  <c r="CK3570" i="2"/>
  <c r="CK3571" i="2"/>
  <c r="CK3572" i="2"/>
  <c r="CK3573" i="2"/>
  <c r="CK3574" i="2"/>
  <c r="CK3575" i="2"/>
  <c r="CK3576" i="2"/>
  <c r="CK3577" i="2"/>
  <c r="CK3578" i="2"/>
  <c r="CK3579" i="2"/>
  <c r="CK3580" i="2"/>
  <c r="CK3581" i="2"/>
  <c r="CK3582" i="2"/>
  <c r="CK3583" i="2"/>
  <c r="CK3584" i="2"/>
  <c r="CK3585" i="2"/>
  <c r="CK3586" i="2"/>
  <c r="CK3587" i="2"/>
  <c r="CK3588" i="2"/>
  <c r="CK3589" i="2"/>
  <c r="CK3590" i="2"/>
  <c r="CK3591" i="2"/>
  <c r="CK3592" i="2"/>
  <c r="CK3593" i="2"/>
  <c r="CK3594" i="2"/>
  <c r="CK3595" i="2"/>
  <c r="CK3596" i="2"/>
  <c r="CK3597" i="2"/>
  <c r="CK3598" i="2"/>
  <c r="CK3599" i="2"/>
  <c r="CK3600" i="2"/>
  <c r="CK3601" i="2"/>
  <c r="CK3602" i="2"/>
  <c r="CK3603" i="2"/>
  <c r="CK3604" i="2"/>
  <c r="CK3605" i="2"/>
  <c r="CK3606" i="2"/>
  <c r="CK3607" i="2"/>
  <c r="CK3608" i="2"/>
  <c r="CK3609" i="2"/>
  <c r="CK3610" i="2"/>
  <c r="CK3611" i="2"/>
  <c r="CK3612" i="2"/>
  <c r="CK3613" i="2"/>
  <c r="CK3614" i="2"/>
  <c r="CK3615" i="2"/>
  <c r="CK3616" i="2"/>
  <c r="CK3617" i="2"/>
  <c r="CK3618" i="2"/>
  <c r="CK3619" i="2"/>
  <c r="CK3620" i="2"/>
  <c r="CK3621" i="2"/>
  <c r="CK3622" i="2"/>
  <c r="CK3623" i="2"/>
  <c r="CK3624" i="2"/>
  <c r="CK3625" i="2"/>
  <c r="CK3626" i="2"/>
  <c r="CK3627" i="2"/>
  <c r="CK3628" i="2"/>
  <c r="CK3629" i="2"/>
  <c r="CK3630" i="2"/>
  <c r="CK3631" i="2"/>
  <c r="CK3632" i="2"/>
  <c r="CK3633" i="2"/>
  <c r="CK3634" i="2"/>
  <c r="CK3635" i="2"/>
  <c r="CK3636" i="2"/>
  <c r="CK3637" i="2"/>
  <c r="CK3638" i="2"/>
  <c r="CK3639" i="2"/>
  <c r="CK3640" i="2"/>
  <c r="CK3641" i="2"/>
  <c r="CK3642" i="2"/>
  <c r="CK3643" i="2"/>
  <c r="CK3644" i="2"/>
  <c r="CK3645" i="2"/>
  <c r="CK3646" i="2"/>
  <c r="CK3647" i="2"/>
  <c r="CK3648" i="2"/>
  <c r="CK3649" i="2"/>
  <c r="CK3650" i="2"/>
  <c r="CK3651" i="2"/>
  <c r="CK3652" i="2"/>
  <c r="CK3653" i="2"/>
  <c r="CK3654" i="2"/>
  <c r="CK3655" i="2"/>
  <c r="CK3656" i="2"/>
  <c r="CK3657" i="2"/>
  <c r="CK3658" i="2"/>
  <c r="CK3659" i="2"/>
  <c r="CK3660" i="2"/>
  <c r="CK3661" i="2"/>
  <c r="CK3662" i="2"/>
  <c r="CK3663" i="2"/>
  <c r="CK3664" i="2"/>
  <c r="CK3665" i="2"/>
  <c r="CK3666" i="2"/>
  <c r="CK3667" i="2"/>
  <c r="CK3668" i="2"/>
  <c r="CK3669" i="2"/>
  <c r="CK3670" i="2"/>
  <c r="CK3671" i="2"/>
  <c r="CK3672" i="2"/>
  <c r="CK3673" i="2"/>
  <c r="CK3674" i="2"/>
  <c r="CK3675" i="2"/>
  <c r="CK3676" i="2"/>
  <c r="CK3677" i="2"/>
  <c r="CK3678" i="2"/>
  <c r="CK3679" i="2"/>
  <c r="CK3680" i="2"/>
  <c r="CK3681" i="2"/>
  <c r="CK3682" i="2"/>
  <c r="CK3683" i="2"/>
  <c r="CK3684" i="2"/>
  <c r="CK3685" i="2"/>
  <c r="CK3686" i="2"/>
  <c r="CK3687" i="2"/>
  <c r="CK3688" i="2"/>
  <c r="CK3689" i="2"/>
  <c r="CK3690" i="2"/>
  <c r="CK3691" i="2"/>
  <c r="CK3692" i="2"/>
  <c r="CK3693" i="2"/>
  <c r="CK3694" i="2"/>
  <c r="CK3695" i="2"/>
  <c r="CK3696" i="2"/>
  <c r="CK3697" i="2"/>
  <c r="CK3698" i="2"/>
  <c r="CK3699" i="2"/>
  <c r="CK3700" i="2"/>
  <c r="CK3701" i="2"/>
  <c r="CK3702" i="2"/>
  <c r="CK3703" i="2"/>
  <c r="CK3704" i="2"/>
  <c r="CK3705" i="2"/>
  <c r="CK3706" i="2"/>
  <c r="CK3707" i="2"/>
  <c r="CK3708" i="2"/>
  <c r="CK3709" i="2"/>
  <c r="CK3710" i="2"/>
  <c r="CK3711" i="2"/>
  <c r="CK3712" i="2"/>
  <c r="CK3713" i="2"/>
  <c r="CK3714" i="2"/>
  <c r="CK3715" i="2"/>
  <c r="CK3716" i="2"/>
  <c r="CK3717" i="2"/>
  <c r="CK3718" i="2"/>
  <c r="CK3719" i="2"/>
  <c r="CK3720" i="2"/>
  <c r="CK3721" i="2"/>
  <c r="CK3722" i="2"/>
  <c r="CK3723" i="2"/>
  <c r="CK3724" i="2"/>
  <c r="CK3725" i="2"/>
  <c r="CK3726" i="2"/>
  <c r="CK3727" i="2"/>
  <c r="CK3728" i="2"/>
  <c r="CK3729" i="2"/>
  <c r="CK3730" i="2"/>
  <c r="CK3731" i="2"/>
  <c r="CK3732" i="2"/>
  <c r="CK3733" i="2"/>
  <c r="CK3734" i="2"/>
  <c r="CK3735" i="2"/>
  <c r="CK3736" i="2"/>
  <c r="CK3737" i="2"/>
  <c r="CK3738" i="2"/>
  <c r="CK3739" i="2"/>
  <c r="CK3740" i="2"/>
  <c r="CK3741" i="2"/>
  <c r="CK3742" i="2"/>
  <c r="CK3743" i="2"/>
  <c r="CK3744" i="2"/>
  <c r="CK3745" i="2"/>
  <c r="CK3746" i="2"/>
  <c r="CK3747" i="2"/>
  <c r="CK3748" i="2"/>
  <c r="CK3749" i="2"/>
  <c r="CK3750" i="2"/>
  <c r="CK3751" i="2"/>
  <c r="CK3752" i="2"/>
  <c r="CK3753" i="2"/>
  <c r="CK3754" i="2"/>
  <c r="CK3755" i="2"/>
  <c r="CK3756" i="2"/>
  <c r="CK3757" i="2"/>
  <c r="CK3758" i="2"/>
  <c r="CK3759" i="2"/>
  <c r="CK3760" i="2"/>
  <c r="CK3761" i="2"/>
  <c r="CK3762" i="2"/>
  <c r="CK3763" i="2"/>
  <c r="CK3764" i="2"/>
  <c r="CK3765" i="2"/>
  <c r="CK3766" i="2"/>
  <c r="CK3767" i="2"/>
  <c r="CK3768" i="2"/>
  <c r="CK3769" i="2"/>
  <c r="CK3770" i="2"/>
  <c r="CK3771" i="2"/>
  <c r="CK3772" i="2"/>
  <c r="CK3773" i="2"/>
  <c r="CK3774" i="2"/>
  <c r="CK3775" i="2"/>
  <c r="CK3776" i="2"/>
  <c r="CK3777" i="2"/>
  <c r="CK3778" i="2"/>
  <c r="CK3779" i="2"/>
  <c r="CK3780" i="2"/>
  <c r="CK3781" i="2"/>
  <c r="CK3782" i="2"/>
  <c r="CK3783" i="2"/>
  <c r="CK3784" i="2"/>
  <c r="CK3785" i="2"/>
  <c r="CK3786" i="2"/>
  <c r="CK3787" i="2"/>
  <c r="CK3788" i="2"/>
  <c r="CK3789" i="2"/>
  <c r="CK3790" i="2"/>
  <c r="CK3791" i="2"/>
  <c r="CK3792" i="2"/>
  <c r="CK3793" i="2"/>
  <c r="CK3794" i="2"/>
  <c r="CK3795" i="2"/>
  <c r="CK3796" i="2"/>
  <c r="CK3797" i="2"/>
  <c r="CK3798" i="2"/>
  <c r="CK3799" i="2"/>
  <c r="CK3800" i="2"/>
  <c r="CK3801" i="2"/>
  <c r="CK3802" i="2"/>
  <c r="CK3803" i="2"/>
  <c r="CK3804" i="2"/>
  <c r="CK3805" i="2"/>
  <c r="CK3806" i="2"/>
  <c r="CK3807" i="2"/>
  <c r="CK3808" i="2"/>
  <c r="CK3809" i="2"/>
  <c r="CK3810" i="2"/>
  <c r="CK3811" i="2"/>
  <c r="CK3812" i="2"/>
  <c r="CK3813" i="2"/>
  <c r="CK3814" i="2"/>
  <c r="CK3815" i="2"/>
  <c r="CK3816" i="2"/>
  <c r="CK3817" i="2"/>
  <c r="CK3818" i="2"/>
  <c r="CK3819" i="2"/>
  <c r="CK3820" i="2"/>
  <c r="CK3821" i="2"/>
  <c r="CK3822" i="2"/>
  <c r="CK3823" i="2"/>
  <c r="CK3824" i="2"/>
  <c r="CK3825" i="2"/>
  <c r="CK3826" i="2"/>
  <c r="CK3827" i="2"/>
  <c r="CK3828" i="2"/>
  <c r="CK3829" i="2"/>
  <c r="CK3830" i="2"/>
  <c r="CK3831" i="2"/>
  <c r="CK3832" i="2"/>
  <c r="CK3833" i="2"/>
  <c r="CK3834" i="2"/>
  <c r="CK3835" i="2"/>
  <c r="CK3836" i="2"/>
  <c r="CK3837" i="2"/>
  <c r="CK3838" i="2"/>
  <c r="CK3839" i="2"/>
  <c r="CK3840" i="2"/>
  <c r="CK3841" i="2"/>
  <c r="CK3842" i="2"/>
  <c r="CK3843" i="2"/>
  <c r="CK3844" i="2"/>
  <c r="CK3845" i="2"/>
  <c r="CK3846" i="2"/>
  <c r="CK3847" i="2"/>
  <c r="CK3848" i="2"/>
  <c r="CK3849" i="2"/>
  <c r="CK3850" i="2"/>
  <c r="CK3851" i="2"/>
  <c r="CK3852" i="2"/>
  <c r="CK3853" i="2"/>
  <c r="CK3854" i="2"/>
  <c r="CK3855" i="2"/>
  <c r="CK3856" i="2"/>
  <c r="CK3857" i="2"/>
  <c r="CK3858" i="2"/>
  <c r="CK3859" i="2"/>
  <c r="CK3860" i="2"/>
  <c r="CK3861" i="2"/>
  <c r="CK3862" i="2"/>
  <c r="CK3863" i="2"/>
  <c r="CK3864" i="2"/>
  <c r="CK3865" i="2"/>
  <c r="CK3866" i="2"/>
  <c r="CK3867" i="2"/>
  <c r="CK3868" i="2"/>
  <c r="CK3869" i="2"/>
  <c r="CK3870" i="2"/>
  <c r="CK3871" i="2"/>
  <c r="CK3872" i="2"/>
  <c r="CK3873" i="2"/>
  <c r="CK3874" i="2"/>
  <c r="CK3875" i="2"/>
  <c r="CK3876" i="2"/>
  <c r="CK3877" i="2"/>
  <c r="CK3878" i="2"/>
  <c r="CK3879" i="2"/>
  <c r="CK3880" i="2"/>
  <c r="CK3881" i="2"/>
  <c r="CK3882" i="2"/>
  <c r="CK3883" i="2"/>
  <c r="CK3884" i="2"/>
  <c r="CK3885" i="2"/>
  <c r="CK3886" i="2"/>
  <c r="CK3887" i="2"/>
  <c r="CK3888" i="2"/>
  <c r="CK3889" i="2"/>
  <c r="CK3890" i="2"/>
  <c r="CK3891" i="2"/>
  <c r="CK3892" i="2"/>
  <c r="CK3893" i="2"/>
  <c r="CK3894" i="2"/>
  <c r="CK3895" i="2"/>
  <c r="CK3896" i="2"/>
  <c r="CK3897" i="2"/>
  <c r="CK3898" i="2"/>
  <c r="CK3899" i="2"/>
  <c r="CK3900" i="2"/>
  <c r="CK3901" i="2"/>
  <c r="CK3902" i="2"/>
  <c r="CK3903" i="2"/>
  <c r="CK3904" i="2"/>
  <c r="CK3905" i="2"/>
  <c r="CK3906" i="2"/>
  <c r="CK3907" i="2"/>
  <c r="CK3908" i="2"/>
  <c r="CK3909" i="2"/>
  <c r="CK3910" i="2"/>
  <c r="CK3911" i="2"/>
  <c r="CK3912" i="2"/>
  <c r="CK3913" i="2"/>
  <c r="CK3914" i="2"/>
  <c r="CK3915" i="2"/>
  <c r="CK3916" i="2"/>
  <c r="CK3917" i="2"/>
  <c r="CK3918" i="2"/>
  <c r="CK3919" i="2"/>
  <c r="CK3920" i="2"/>
  <c r="CK3921" i="2"/>
  <c r="CK3922" i="2"/>
  <c r="CK3923" i="2"/>
  <c r="CK3924" i="2"/>
  <c r="CK3925" i="2"/>
  <c r="CK3926" i="2"/>
  <c r="CK3927" i="2"/>
  <c r="CK3928" i="2"/>
  <c r="CK3929" i="2"/>
  <c r="CK3930" i="2"/>
  <c r="CK3931" i="2"/>
  <c r="CK3932" i="2"/>
  <c r="CK3933" i="2"/>
  <c r="CK3934" i="2"/>
  <c r="CK3935" i="2"/>
  <c r="CK3936" i="2"/>
  <c r="CK3937" i="2"/>
  <c r="CK3938" i="2"/>
  <c r="CK3939" i="2"/>
  <c r="CK3940" i="2"/>
  <c r="CK3941" i="2"/>
  <c r="CK3942" i="2"/>
  <c r="CK3943" i="2"/>
  <c r="CK3944" i="2"/>
  <c r="CK3945" i="2"/>
  <c r="CK3946" i="2"/>
  <c r="CK3947" i="2"/>
  <c r="CK3948" i="2"/>
  <c r="CK3949" i="2"/>
  <c r="CK3950" i="2"/>
  <c r="CK3951" i="2"/>
  <c r="CK3952" i="2"/>
  <c r="CK3953" i="2"/>
  <c r="CK3954" i="2"/>
  <c r="CK3955" i="2"/>
  <c r="CK3956" i="2"/>
  <c r="CK3957" i="2"/>
  <c r="CK3958" i="2"/>
  <c r="CK3959" i="2"/>
  <c r="CK3960" i="2"/>
  <c r="CK3961" i="2"/>
  <c r="CK3962" i="2"/>
  <c r="CK3963" i="2"/>
  <c r="CK3964" i="2"/>
  <c r="CK3965" i="2"/>
  <c r="CK3966" i="2"/>
  <c r="CK3967" i="2"/>
  <c r="CK3968" i="2"/>
  <c r="CK3969" i="2"/>
  <c r="CK3970" i="2"/>
  <c r="CK3971" i="2"/>
  <c r="CK3972" i="2"/>
  <c r="CK3973" i="2"/>
  <c r="CK3974" i="2"/>
  <c r="CK3975" i="2"/>
  <c r="CK3976" i="2"/>
  <c r="CK3977" i="2"/>
  <c r="CK3978" i="2"/>
  <c r="CK3979" i="2"/>
  <c r="CK3980" i="2"/>
  <c r="CK3981" i="2"/>
  <c r="CK3982" i="2"/>
  <c r="CK3983" i="2"/>
  <c r="CK3984" i="2"/>
  <c r="CK3985" i="2"/>
  <c r="CK3986" i="2"/>
  <c r="CK3987" i="2"/>
  <c r="CK3988" i="2"/>
  <c r="CK3989" i="2"/>
  <c r="CK3990" i="2"/>
  <c r="CK3991" i="2"/>
  <c r="CK3992" i="2"/>
  <c r="CK3993" i="2"/>
  <c r="CK3994" i="2"/>
  <c r="CK3995" i="2"/>
  <c r="CK3996" i="2"/>
  <c r="CK3997" i="2"/>
  <c r="CK3998" i="2"/>
  <c r="CK3999" i="2"/>
  <c r="CK4000" i="2"/>
  <c r="CK4001" i="2"/>
  <c r="CK4002" i="2"/>
  <c r="CK4003" i="2"/>
  <c r="CK4004" i="2"/>
  <c r="CK4005" i="2"/>
  <c r="CK4006" i="2"/>
  <c r="CK4007" i="2"/>
  <c r="CK4008" i="2"/>
  <c r="CK4009" i="2"/>
  <c r="CK4010" i="2"/>
  <c r="CK4011" i="2"/>
  <c r="CK4012" i="2"/>
  <c r="CK4013" i="2"/>
  <c r="CK4014" i="2"/>
  <c r="CK4015" i="2"/>
  <c r="CK4016" i="2"/>
  <c r="CK4017" i="2"/>
  <c r="CK4018" i="2"/>
  <c r="CK4019" i="2"/>
  <c r="CK4020" i="2"/>
  <c r="CK4021" i="2"/>
  <c r="CK4022" i="2"/>
  <c r="CK4023" i="2"/>
  <c r="CK4024" i="2"/>
  <c r="CK4025" i="2"/>
  <c r="CK4026" i="2"/>
  <c r="CK4027" i="2"/>
  <c r="CK4028" i="2"/>
  <c r="CK4029" i="2"/>
  <c r="CK4030" i="2"/>
  <c r="CK4031" i="2"/>
  <c r="CK4032" i="2"/>
  <c r="CK4033" i="2"/>
  <c r="CK4034" i="2"/>
  <c r="CK4035" i="2"/>
  <c r="CK4036" i="2"/>
  <c r="CK4037" i="2"/>
  <c r="CK4038" i="2"/>
  <c r="CK4039" i="2"/>
  <c r="CK4040" i="2"/>
  <c r="CK4041" i="2"/>
  <c r="CK4042" i="2"/>
  <c r="CK4043" i="2"/>
  <c r="CK4044" i="2"/>
  <c r="CK4045" i="2"/>
  <c r="CK4046" i="2"/>
  <c r="CK4047" i="2"/>
  <c r="CK4048" i="2"/>
  <c r="CK4049" i="2"/>
  <c r="CK4050" i="2"/>
  <c r="CK4051" i="2"/>
  <c r="CK4052" i="2"/>
  <c r="CK4053" i="2"/>
  <c r="CK4054" i="2"/>
  <c r="CK4055" i="2"/>
  <c r="CK4056" i="2"/>
  <c r="CK4057" i="2"/>
  <c r="CK4058" i="2"/>
  <c r="CK4059" i="2"/>
  <c r="CK4060" i="2"/>
  <c r="CK4061" i="2"/>
  <c r="CK4062" i="2"/>
  <c r="CK4063" i="2"/>
  <c r="CK4064" i="2"/>
  <c r="CK4065" i="2"/>
  <c r="CK4066" i="2"/>
  <c r="CK4067" i="2"/>
  <c r="CK4068" i="2"/>
  <c r="CK4069" i="2"/>
  <c r="CK4070" i="2"/>
  <c r="CK4071" i="2"/>
  <c r="CK4072" i="2"/>
  <c r="CK4073" i="2"/>
  <c r="CK4074" i="2"/>
  <c r="CK4075" i="2"/>
  <c r="CK4076" i="2"/>
  <c r="CK4077" i="2"/>
  <c r="CK4078" i="2"/>
  <c r="CK4079" i="2"/>
  <c r="CK4080" i="2"/>
  <c r="CK4081" i="2"/>
  <c r="CK4082" i="2"/>
  <c r="CK4083" i="2"/>
  <c r="CK4084" i="2"/>
  <c r="CK4085" i="2"/>
  <c r="CK4086" i="2"/>
  <c r="CK4087" i="2"/>
  <c r="CK4088" i="2"/>
  <c r="CK4089" i="2"/>
  <c r="CK4090" i="2"/>
  <c r="CK4091" i="2"/>
  <c r="CK4092" i="2"/>
  <c r="CK4093" i="2"/>
  <c r="CK4094" i="2"/>
  <c r="CK4095" i="2"/>
  <c r="CK4096" i="2"/>
  <c r="CK4097" i="2"/>
  <c r="CK4098" i="2"/>
  <c r="CK4099" i="2"/>
  <c r="CK4100" i="2"/>
  <c r="CK4101" i="2"/>
  <c r="CK4102" i="2"/>
  <c r="CK4103" i="2"/>
  <c r="CK4104" i="2"/>
  <c r="CK4105" i="2"/>
  <c r="CK4106" i="2"/>
  <c r="CK4107" i="2"/>
  <c r="CK4108" i="2"/>
  <c r="CK4109" i="2"/>
  <c r="CK4110" i="2"/>
  <c r="CK4111" i="2"/>
  <c r="CK4112" i="2"/>
  <c r="CK4113" i="2"/>
  <c r="CK4114" i="2"/>
  <c r="CK4115" i="2"/>
  <c r="CK4116" i="2"/>
  <c r="CK4117" i="2"/>
  <c r="CK4118" i="2"/>
  <c r="CK4119" i="2"/>
  <c r="CK4120" i="2"/>
  <c r="CK4121" i="2"/>
  <c r="CK4122" i="2"/>
  <c r="CK4123" i="2"/>
  <c r="CK4124" i="2"/>
  <c r="CK4125" i="2"/>
  <c r="CK4126" i="2"/>
  <c r="CK4127" i="2"/>
  <c r="CK4128" i="2"/>
  <c r="CK4129" i="2"/>
  <c r="CK4130" i="2"/>
  <c r="CK4131" i="2"/>
  <c r="CK4132" i="2"/>
  <c r="CK4133" i="2"/>
  <c r="CK4134" i="2"/>
  <c r="CK4135" i="2"/>
  <c r="CK4136" i="2"/>
  <c r="CK4137" i="2"/>
  <c r="CK4138" i="2"/>
  <c r="CK4139" i="2"/>
  <c r="CK4140" i="2"/>
  <c r="CK4141" i="2"/>
  <c r="CK4142" i="2"/>
  <c r="CK4143" i="2"/>
  <c r="CK4144" i="2"/>
  <c r="CK4145" i="2"/>
  <c r="CK4146" i="2"/>
  <c r="CK4147" i="2"/>
  <c r="CK4148" i="2"/>
  <c r="CK4149" i="2"/>
  <c r="CK4150" i="2"/>
  <c r="CK4151" i="2"/>
  <c r="CK4152" i="2"/>
  <c r="CK4153" i="2"/>
  <c r="CK4154" i="2"/>
  <c r="CK4155" i="2"/>
  <c r="CK4156" i="2"/>
  <c r="CK4157" i="2"/>
  <c r="CK4158" i="2"/>
  <c r="CK4159" i="2"/>
  <c r="CK4160" i="2"/>
  <c r="CK4161" i="2"/>
  <c r="CK4162" i="2"/>
  <c r="CK4163" i="2"/>
  <c r="CK4164" i="2"/>
  <c r="CK4165" i="2"/>
  <c r="CK4166" i="2"/>
  <c r="CK4167" i="2"/>
  <c r="CK4168" i="2"/>
  <c r="CK4169" i="2"/>
  <c r="CK4170" i="2"/>
  <c r="CK4171" i="2"/>
  <c r="CK4172" i="2"/>
  <c r="CK4173" i="2"/>
  <c r="CK4174" i="2"/>
  <c r="CK4175" i="2"/>
  <c r="CK4176" i="2"/>
  <c r="CK4177" i="2"/>
  <c r="CK4178" i="2"/>
  <c r="CK4179" i="2"/>
  <c r="CK4180" i="2"/>
  <c r="CK4181" i="2"/>
  <c r="CK4182" i="2"/>
  <c r="CK4183" i="2"/>
  <c r="CK4184" i="2"/>
  <c r="CK4185" i="2"/>
  <c r="CK4186" i="2"/>
  <c r="CK4187" i="2"/>
  <c r="CK4188" i="2"/>
  <c r="CK4189" i="2"/>
  <c r="CK4190" i="2"/>
  <c r="CK4191" i="2"/>
  <c r="CK4192" i="2"/>
  <c r="CK4193" i="2"/>
  <c r="CK4194" i="2"/>
  <c r="CK4195" i="2"/>
  <c r="CK4196" i="2"/>
  <c r="CK4197" i="2"/>
  <c r="CK4198" i="2"/>
  <c r="CK4199" i="2"/>
  <c r="CK4200" i="2"/>
  <c r="CK4201" i="2"/>
  <c r="CK4202" i="2"/>
  <c r="CK4203" i="2"/>
  <c r="CK4204" i="2"/>
  <c r="CK4205" i="2"/>
  <c r="CK4206" i="2"/>
  <c r="CK4207" i="2"/>
  <c r="CK4208" i="2"/>
  <c r="CK4209" i="2"/>
  <c r="CK4210" i="2"/>
  <c r="CK4211" i="2"/>
  <c r="CK4212" i="2"/>
  <c r="CK4213" i="2"/>
  <c r="CK4214" i="2"/>
  <c r="CK4215" i="2"/>
  <c r="CK4216" i="2"/>
  <c r="CK4217" i="2"/>
  <c r="CK4218" i="2"/>
  <c r="CK4219" i="2"/>
  <c r="CK4220" i="2"/>
  <c r="CK4221" i="2"/>
  <c r="CK4222" i="2"/>
  <c r="CK4223" i="2"/>
  <c r="CK4224" i="2"/>
  <c r="CK4225" i="2"/>
  <c r="CK4226" i="2"/>
  <c r="CK4227" i="2"/>
  <c r="CK4228" i="2"/>
  <c r="CK4229" i="2"/>
  <c r="CK4230" i="2"/>
  <c r="CK4231" i="2"/>
  <c r="CK4232" i="2"/>
  <c r="CK4233" i="2"/>
  <c r="CK4234" i="2"/>
  <c r="CK4235" i="2"/>
  <c r="CK4236" i="2"/>
  <c r="CK4237" i="2"/>
  <c r="CK4238" i="2"/>
  <c r="CK4239" i="2"/>
  <c r="CK4240" i="2"/>
  <c r="CK4241" i="2"/>
  <c r="CK4242" i="2"/>
  <c r="CK4243" i="2"/>
  <c r="CK4244" i="2"/>
  <c r="CK4245" i="2"/>
  <c r="CK4246" i="2"/>
  <c r="CK4247" i="2"/>
  <c r="CK4248" i="2"/>
  <c r="CK4249" i="2"/>
  <c r="CK4250" i="2"/>
  <c r="CK4251" i="2"/>
  <c r="CK4252" i="2"/>
  <c r="CK4253" i="2"/>
  <c r="CK4254" i="2"/>
  <c r="CK4255" i="2"/>
  <c r="CK4256" i="2"/>
  <c r="CK4257" i="2"/>
  <c r="CK4258" i="2"/>
  <c r="CK4259" i="2"/>
  <c r="CK4260" i="2"/>
  <c r="CK4261" i="2"/>
  <c r="CK4262" i="2"/>
  <c r="CK4263" i="2"/>
  <c r="CK4264" i="2"/>
  <c r="CK4265" i="2"/>
  <c r="CK4266" i="2"/>
  <c r="CK4267" i="2"/>
  <c r="CK4268" i="2"/>
  <c r="CK4269" i="2"/>
  <c r="CK4270" i="2"/>
  <c r="CK4271" i="2"/>
  <c r="CK4272" i="2"/>
  <c r="CK4273" i="2"/>
  <c r="CK4274" i="2"/>
  <c r="CK4275" i="2"/>
  <c r="CK4276" i="2"/>
  <c r="CK4277" i="2"/>
  <c r="CK4278" i="2"/>
  <c r="CK4279" i="2"/>
  <c r="CK4280" i="2"/>
  <c r="CK4281" i="2"/>
  <c r="CK4282" i="2"/>
  <c r="CK4283" i="2"/>
  <c r="CK4284" i="2"/>
  <c r="CK4285" i="2"/>
  <c r="CK4286" i="2"/>
  <c r="CK4287" i="2"/>
  <c r="CK4288" i="2"/>
  <c r="CK4289" i="2"/>
  <c r="CK4290" i="2"/>
  <c r="CK4291" i="2"/>
  <c r="CK4292" i="2"/>
  <c r="CK4293" i="2"/>
  <c r="CK4294" i="2"/>
  <c r="CK4295" i="2"/>
  <c r="CK4296" i="2"/>
  <c r="CK4297" i="2"/>
  <c r="CK4298" i="2"/>
  <c r="CK4299" i="2"/>
  <c r="CK4300" i="2"/>
  <c r="CK4301" i="2"/>
  <c r="CK4302" i="2"/>
  <c r="CK4303" i="2"/>
  <c r="CK4304" i="2"/>
  <c r="CK4305" i="2"/>
  <c r="CK4306" i="2"/>
  <c r="CK4307" i="2"/>
  <c r="CK4308" i="2"/>
  <c r="CK4309" i="2"/>
  <c r="CK4310" i="2"/>
  <c r="CK4311" i="2"/>
  <c r="CK4312" i="2"/>
  <c r="CK4313" i="2"/>
  <c r="CK4314" i="2"/>
  <c r="CK4315" i="2"/>
  <c r="CK4316" i="2"/>
  <c r="CK4317" i="2"/>
  <c r="CK4318" i="2"/>
  <c r="CK4319" i="2"/>
  <c r="CK4320" i="2"/>
  <c r="CK4321" i="2"/>
  <c r="CK4322" i="2"/>
  <c r="CK4323" i="2"/>
  <c r="CK4324" i="2"/>
  <c r="CK4325" i="2"/>
  <c r="CK4326" i="2"/>
  <c r="CK4327" i="2"/>
  <c r="CK4328" i="2"/>
  <c r="CK4329" i="2"/>
  <c r="CK4330" i="2"/>
  <c r="CK4331" i="2"/>
  <c r="CK4332" i="2"/>
  <c r="CK4333" i="2"/>
  <c r="CK4334" i="2"/>
  <c r="CK4335" i="2"/>
  <c r="CK4336" i="2"/>
  <c r="CK4337" i="2"/>
  <c r="CK4338" i="2"/>
  <c r="CK4339" i="2"/>
  <c r="CK4340" i="2"/>
  <c r="CK4341" i="2"/>
  <c r="CK4342" i="2"/>
  <c r="CK4343" i="2"/>
  <c r="CK4344" i="2"/>
  <c r="CK4345" i="2"/>
  <c r="CK4346" i="2"/>
  <c r="CK4347" i="2"/>
  <c r="CK4348" i="2"/>
  <c r="CK4349" i="2"/>
  <c r="CK4350" i="2"/>
  <c r="CK4351" i="2"/>
  <c r="CK4352" i="2"/>
  <c r="CK4353" i="2"/>
  <c r="CK4354" i="2"/>
  <c r="CK4355" i="2"/>
  <c r="CK4356" i="2"/>
  <c r="CK4357" i="2"/>
  <c r="CK4358" i="2"/>
  <c r="CK4359" i="2"/>
  <c r="CK4360" i="2"/>
  <c r="CK4361" i="2"/>
  <c r="CK4362" i="2"/>
  <c r="CK4363" i="2"/>
  <c r="CK4364" i="2"/>
  <c r="CK4365" i="2"/>
  <c r="CK4366" i="2"/>
  <c r="CK4367" i="2"/>
  <c r="CK4368" i="2"/>
  <c r="CK4369" i="2"/>
  <c r="CK4370" i="2"/>
  <c r="CK4371" i="2"/>
  <c r="CK4372" i="2"/>
  <c r="CK4373" i="2"/>
  <c r="CK4374" i="2"/>
  <c r="CK4375" i="2"/>
  <c r="CK4376" i="2"/>
  <c r="CK4377" i="2"/>
  <c r="CK4378" i="2"/>
  <c r="CK4379" i="2"/>
  <c r="CK4380" i="2"/>
  <c r="CK4381" i="2"/>
  <c r="CK4382" i="2"/>
  <c r="CK4383" i="2"/>
  <c r="CK4384" i="2"/>
  <c r="CK4385" i="2"/>
  <c r="CK4386" i="2"/>
  <c r="CK4387" i="2"/>
  <c r="CK4388" i="2"/>
  <c r="CK4389" i="2"/>
  <c r="CK4390" i="2"/>
  <c r="CK4391" i="2"/>
  <c r="CK4392" i="2"/>
  <c r="CK4393" i="2"/>
  <c r="CK4394" i="2"/>
  <c r="CK4395" i="2"/>
  <c r="CK4396" i="2"/>
  <c r="CK4397" i="2"/>
  <c r="CK4398" i="2"/>
  <c r="CK4399" i="2"/>
  <c r="CK4400" i="2"/>
  <c r="CK4401" i="2"/>
  <c r="CK4402" i="2"/>
  <c r="CK4403" i="2"/>
  <c r="CK4404" i="2"/>
  <c r="CK4405" i="2"/>
  <c r="CK4406" i="2"/>
  <c r="CK4407" i="2"/>
  <c r="CK4408" i="2"/>
  <c r="CK4409" i="2"/>
  <c r="CK4410" i="2"/>
  <c r="CK4411" i="2"/>
  <c r="CK4412" i="2"/>
  <c r="CK4413" i="2"/>
  <c r="CK4414" i="2"/>
  <c r="CK4415" i="2"/>
  <c r="CK4416" i="2"/>
  <c r="CK4417" i="2"/>
  <c r="CK4418" i="2"/>
  <c r="CK4419" i="2"/>
  <c r="CK4420" i="2"/>
  <c r="CK4421" i="2"/>
  <c r="CK4422" i="2"/>
  <c r="CK4423" i="2"/>
  <c r="CK4424" i="2"/>
  <c r="CK4425" i="2"/>
  <c r="CK4426" i="2"/>
  <c r="CK4427" i="2"/>
  <c r="CK4428" i="2"/>
  <c r="CK4429" i="2"/>
  <c r="CK4430" i="2"/>
  <c r="CK4431" i="2"/>
  <c r="CK4432" i="2"/>
  <c r="CK4433" i="2"/>
  <c r="CK4434" i="2"/>
  <c r="CK4435" i="2"/>
  <c r="CK4436" i="2"/>
  <c r="CK4437" i="2"/>
  <c r="CK4438" i="2"/>
  <c r="CK4439" i="2"/>
  <c r="CK4440" i="2"/>
  <c r="CK4441" i="2"/>
  <c r="CK4442" i="2"/>
  <c r="CK4443" i="2"/>
  <c r="CK4444" i="2"/>
  <c r="CK4445" i="2"/>
  <c r="CK4446" i="2"/>
  <c r="CK4447" i="2"/>
  <c r="CK4448" i="2"/>
  <c r="CK4449" i="2"/>
  <c r="CK4450" i="2"/>
  <c r="CK4451" i="2"/>
  <c r="CK4452" i="2"/>
  <c r="CK4453" i="2"/>
  <c r="CK4454" i="2"/>
  <c r="CK4455" i="2"/>
  <c r="CK4456" i="2"/>
  <c r="CK4457" i="2"/>
  <c r="CK4458" i="2"/>
  <c r="CK4459" i="2"/>
  <c r="CK4460" i="2"/>
  <c r="CK4461" i="2"/>
  <c r="CK4462" i="2"/>
  <c r="CK4463" i="2"/>
  <c r="CK4464" i="2"/>
  <c r="CK4465" i="2"/>
  <c r="CK4466" i="2"/>
  <c r="CK4467" i="2"/>
  <c r="CK4468" i="2"/>
  <c r="CK4469" i="2"/>
  <c r="CK4470" i="2"/>
  <c r="CK4471" i="2"/>
  <c r="CK4472" i="2"/>
  <c r="CK4473" i="2"/>
  <c r="CK4474" i="2"/>
  <c r="CK4475" i="2"/>
  <c r="CK4476" i="2"/>
  <c r="CK4477" i="2"/>
  <c r="CK4478" i="2"/>
  <c r="CK4479" i="2"/>
  <c r="CK4480" i="2"/>
  <c r="CK4481" i="2"/>
  <c r="CK4482" i="2"/>
  <c r="CK4483" i="2"/>
  <c r="CK4484" i="2"/>
  <c r="CK4485" i="2"/>
  <c r="CK4486" i="2"/>
  <c r="CK4487" i="2"/>
  <c r="CK4488" i="2"/>
  <c r="CK4489" i="2"/>
  <c r="CK4490" i="2"/>
  <c r="CK4491" i="2"/>
  <c r="CK4492" i="2"/>
  <c r="CK4493" i="2"/>
  <c r="CK4494" i="2"/>
  <c r="CK4495" i="2"/>
  <c r="CK4496" i="2"/>
  <c r="CK4497" i="2"/>
  <c r="CK4498" i="2"/>
  <c r="CK4499" i="2"/>
  <c r="CK4500" i="2"/>
  <c r="CK4501" i="2"/>
  <c r="CK4502" i="2"/>
  <c r="CK4503" i="2"/>
  <c r="CK4504" i="2"/>
  <c r="CK4505" i="2"/>
  <c r="CK4506" i="2"/>
  <c r="CK4507" i="2"/>
  <c r="CK4508" i="2"/>
  <c r="CK4509" i="2"/>
  <c r="CK4510" i="2"/>
  <c r="CK4511" i="2"/>
  <c r="CK4512" i="2"/>
  <c r="CK4513" i="2"/>
  <c r="CK4514" i="2"/>
  <c r="CK4515" i="2"/>
  <c r="CK4516" i="2"/>
  <c r="CK4517" i="2"/>
  <c r="CK4518" i="2"/>
  <c r="CK4519" i="2"/>
  <c r="CK4520" i="2"/>
  <c r="CK4521" i="2"/>
  <c r="CK4522" i="2"/>
  <c r="CK4523" i="2"/>
  <c r="CK4524" i="2"/>
  <c r="CK4525" i="2"/>
  <c r="CK4526" i="2"/>
  <c r="CK4527" i="2"/>
  <c r="CK4528" i="2"/>
  <c r="CK4529" i="2"/>
  <c r="CK4530" i="2"/>
  <c r="CK4531" i="2"/>
  <c r="CK4532" i="2"/>
  <c r="CK4533" i="2"/>
  <c r="CK4534" i="2"/>
  <c r="CK4535" i="2"/>
  <c r="CK4536" i="2"/>
  <c r="CK4537" i="2"/>
  <c r="CK4538" i="2"/>
  <c r="CK4539" i="2"/>
  <c r="CK4540" i="2"/>
  <c r="CK4541" i="2"/>
  <c r="CK4542" i="2"/>
  <c r="CK4543" i="2"/>
  <c r="CK4544" i="2"/>
  <c r="CK4545" i="2"/>
  <c r="CK4546" i="2"/>
  <c r="CK4547" i="2"/>
  <c r="CK4548" i="2"/>
  <c r="CK4549" i="2"/>
  <c r="CK4550" i="2"/>
  <c r="CK4551" i="2"/>
  <c r="CK4552" i="2"/>
  <c r="CK4553" i="2"/>
  <c r="CK4554" i="2"/>
  <c r="CK4555" i="2"/>
  <c r="CK4556" i="2"/>
  <c r="CK4557" i="2"/>
  <c r="CK4558" i="2"/>
  <c r="CK4559" i="2"/>
  <c r="CK4560" i="2"/>
  <c r="CK4561" i="2"/>
  <c r="CK4562" i="2"/>
  <c r="CK4563" i="2"/>
  <c r="CK4564" i="2"/>
  <c r="CK4565" i="2"/>
  <c r="CK4566" i="2"/>
  <c r="CK4567" i="2"/>
  <c r="CK4568" i="2"/>
  <c r="CK4569" i="2"/>
  <c r="CK4570" i="2"/>
  <c r="CK4571" i="2"/>
  <c r="CK4572" i="2"/>
  <c r="CK4573" i="2"/>
  <c r="CK4574" i="2"/>
  <c r="CK4575" i="2"/>
  <c r="CK4576" i="2"/>
  <c r="CK4577" i="2"/>
  <c r="CK4578" i="2"/>
  <c r="CK4579" i="2"/>
  <c r="CK4580" i="2"/>
  <c r="CK4581" i="2"/>
  <c r="CK4582" i="2"/>
  <c r="CK4583" i="2"/>
  <c r="CK4584" i="2"/>
  <c r="CK4585" i="2"/>
  <c r="CK4586" i="2"/>
  <c r="CK4587" i="2"/>
  <c r="CK4588" i="2"/>
  <c r="CK4589" i="2"/>
  <c r="CK4590" i="2"/>
  <c r="CK4591" i="2"/>
  <c r="CK4592" i="2"/>
  <c r="CK4593" i="2"/>
  <c r="CK4594" i="2"/>
  <c r="CK4595" i="2"/>
  <c r="CK4596" i="2"/>
  <c r="CK4597" i="2"/>
  <c r="CK4598" i="2"/>
  <c r="CK4599" i="2"/>
  <c r="CK4600" i="2"/>
  <c r="CK4601" i="2"/>
  <c r="CK4602" i="2"/>
  <c r="CK4603" i="2"/>
  <c r="CK4604" i="2"/>
  <c r="CK4605" i="2"/>
  <c r="CK4606" i="2"/>
  <c r="CK4607" i="2"/>
  <c r="CK4608" i="2"/>
  <c r="CK4609" i="2"/>
  <c r="CK4610" i="2"/>
  <c r="CK4611" i="2"/>
  <c r="CK4612" i="2"/>
  <c r="CK4613" i="2"/>
  <c r="CK4614" i="2"/>
  <c r="CK4615" i="2"/>
  <c r="CK4616" i="2"/>
  <c r="CK4617" i="2"/>
  <c r="CK4618" i="2"/>
  <c r="CK4619" i="2"/>
  <c r="CK4620" i="2"/>
  <c r="CK4621" i="2"/>
  <c r="CK4622" i="2"/>
  <c r="CK4623" i="2"/>
  <c r="CK4624" i="2"/>
  <c r="CK4625" i="2"/>
  <c r="CK4626" i="2"/>
  <c r="CK4627" i="2"/>
  <c r="CK4628" i="2"/>
  <c r="CK4629" i="2"/>
  <c r="CK4630" i="2"/>
  <c r="CK4631" i="2"/>
  <c r="CK4632" i="2"/>
  <c r="CK4633" i="2"/>
  <c r="CK4634" i="2"/>
  <c r="CK4635" i="2"/>
  <c r="CK4636" i="2"/>
  <c r="CK4637" i="2"/>
  <c r="CK4638" i="2"/>
  <c r="CK4639" i="2"/>
  <c r="CK4640" i="2"/>
  <c r="CK4641" i="2"/>
  <c r="CK4642" i="2"/>
  <c r="CK4643" i="2"/>
  <c r="CK4644" i="2"/>
  <c r="CK4645" i="2"/>
  <c r="CK4646" i="2"/>
  <c r="CK4647" i="2"/>
  <c r="G84" i="1"/>
  <c r="G83" i="1"/>
  <c r="G82" i="1"/>
  <c r="G81" i="1"/>
  <c r="G80" i="1"/>
  <c r="G75" i="1"/>
  <c r="G78" i="1"/>
  <c r="G79" i="1"/>
  <c r="D25" i="1"/>
  <c r="D24" i="1"/>
  <c r="C25" i="1"/>
  <c r="C24" i="1"/>
  <c r="A6" i="1"/>
  <c r="F76" i="1"/>
  <c r="B115" i="1"/>
  <c r="B96" i="1"/>
  <c r="D73" i="1"/>
  <c r="B116" i="1"/>
  <c r="E73" i="1"/>
  <c r="D74" i="1"/>
  <c r="B95" i="1"/>
  <c r="D77" i="1"/>
  <c r="B99" i="1"/>
  <c r="C95" i="1"/>
  <c r="F73" i="1"/>
  <c r="H4" i="1" l="1"/>
  <c r="G73" i="1"/>
  <c r="G74" i="1"/>
  <c r="G76" i="1"/>
  <c r="G77" i="1"/>
  <c r="B1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5DB0EA-A206-4624-9E92-F4645F4ECE4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<sst xmlns="http://schemas.openxmlformats.org/spreadsheetml/2006/main" count="80176" uniqueCount="11125">
  <si>
    <t>Account ID</t>
  </si>
  <si>
    <t>Backlog Rev</t>
  </si>
  <si>
    <t>Bio Reactors used</t>
  </si>
  <si>
    <t>BM Test</t>
  </si>
  <si>
    <t>Campaign ID</t>
  </si>
  <si>
    <t>Cell Culture Media</t>
  </si>
  <si>
    <t>Cell Type</t>
  </si>
  <si>
    <t>Close Date</t>
  </si>
  <si>
    <t>Closed</t>
  </si>
  <si>
    <t>Closed Lost Reason</t>
  </si>
  <si>
    <t>Competitive Product Details</t>
  </si>
  <si>
    <t>Contact ID</t>
  </si>
  <si>
    <t>COVID Notes</t>
  </si>
  <si>
    <t>COVID Status</t>
  </si>
  <si>
    <t>Created By ID</t>
  </si>
  <si>
    <t>Created by Lead Conversion</t>
  </si>
  <si>
    <t>Created Date</t>
  </si>
  <si>
    <t>Date Opportunity was Closed</t>
  </si>
  <si>
    <t>Deleted</t>
  </si>
  <si>
    <t>DOR Distributor</t>
  </si>
  <si>
    <t>DOR Expiration</t>
  </si>
  <si>
    <t>Final Quote</t>
  </si>
  <si>
    <t>Fiscal Period</t>
  </si>
  <si>
    <t>Fiscal Quarter</t>
  </si>
  <si>
    <t>Fiscal Year</t>
  </si>
  <si>
    <t>Forecast Category</t>
  </si>
  <si>
    <t>Forecast Category1</t>
  </si>
  <si>
    <t>Forecast Q Commit</t>
  </si>
  <si>
    <t>Forecast Q Prior Commit</t>
  </si>
  <si>
    <t>Funding Source</t>
  </si>
  <si>
    <t>Has Line Item</t>
  </si>
  <si>
    <t>Has Open Activity</t>
  </si>
  <si>
    <t>Has Overdue Task</t>
  </si>
  <si>
    <t>Industry</t>
  </si>
  <si>
    <t>Install This Quarter</t>
  </si>
  <si>
    <t>Interface Type</t>
  </si>
  <si>
    <t>Internal Forecast</t>
  </si>
  <si>
    <t>Last Activity</t>
  </si>
  <si>
    <t>Last Modified By ID</t>
  </si>
  <si>
    <t>Last Modified Date</t>
  </si>
  <si>
    <t>Last Referenced Date</t>
  </si>
  <si>
    <t>Last Stage Change Date</t>
  </si>
  <si>
    <t>Last Stage Change Date1</t>
  </si>
  <si>
    <t>Last Viewed Date</t>
  </si>
  <si>
    <t>LDO</t>
  </si>
  <si>
    <t>LDO Priority Level</t>
  </si>
  <si>
    <t>Lead Application</t>
  </si>
  <si>
    <t>Lead Source</t>
  </si>
  <si>
    <t>LS Other Research Area</t>
  </si>
  <si>
    <t>LS Research Area</t>
  </si>
  <si>
    <t>Mass Spec Manufacturer</t>
  </si>
  <si>
    <t>Mass Spec Type</t>
  </si>
  <si>
    <t>Media Provider</t>
  </si>
  <si>
    <t>Opportunity ID</t>
  </si>
  <si>
    <t>Opportunity Type</t>
  </si>
  <si>
    <t>Order Finalized</t>
  </si>
  <si>
    <t>Other Closed Lost Details</t>
  </si>
  <si>
    <t>Other Mass Spec Type</t>
  </si>
  <si>
    <t>Other Research Area</t>
  </si>
  <si>
    <t>Owner ID</t>
  </si>
  <si>
    <t>Price Book ID</t>
  </si>
  <si>
    <t>Primary Application</t>
  </si>
  <si>
    <t>Primary Application (FF)</t>
  </si>
  <si>
    <t>Primary Contact</t>
  </si>
  <si>
    <t>Product Category</t>
  </si>
  <si>
    <t>Product of Interest</t>
  </si>
  <si>
    <t>Purchase Agent</t>
  </si>
  <si>
    <t>Quote ID</t>
  </si>
  <si>
    <t>Record Type ID</t>
  </si>
  <si>
    <t>Registered Vendor (confirmed)</t>
  </si>
  <si>
    <t>Secondary Application (FF)</t>
  </si>
  <si>
    <t>Ship This Quarter</t>
  </si>
  <si>
    <t>Ship This Quarter List</t>
  </si>
  <si>
    <t>Signing Authority</t>
  </si>
  <si>
    <t>Stage</t>
  </si>
  <si>
    <t>Standard Application</t>
  </si>
  <si>
    <t>System Modstamp</t>
  </si>
  <si>
    <t>Technical Owner</t>
  </si>
  <si>
    <t>Training Date</t>
  </si>
  <si>
    <t>Validated Customer Needs</t>
  </si>
  <si>
    <t>Won</t>
  </si>
  <si>
    <t># Close Date Extensions</t>
  </si>
  <si>
    <t># Close Date Month Extensions</t>
  </si>
  <si>
    <t>Amount</t>
  </si>
  <si>
    <t>Days Open</t>
  </si>
  <si>
    <t>Expected Amount</t>
  </si>
  <si>
    <t>Probability (%)</t>
  </si>
  <si>
    <t>Push Count</t>
  </si>
  <si>
    <t>0013100001VWdHfAAL</t>
  </si>
  <si>
    <t>005i0000000fNkyAAE</t>
  </si>
  <si>
    <t>Omitted</t>
  </si>
  <si>
    <t>Education</t>
  </si>
  <si>
    <t>0055A000009s6n0QAA</t>
  </si>
  <si>
    <t>Website</t>
  </si>
  <si>
    <t>0063100000YNxMDAA1</t>
  </si>
  <si>
    <t>All Hazards</t>
  </si>
  <si>
    <t>0125A000001NaBLQA0</t>
  </si>
  <si>
    <t>Closed Lost</t>
  </si>
  <si>
    <t>0013100001VWdHuAAL</t>
  </si>
  <si>
    <t>00531000007MUoEAAW</t>
  </si>
  <si>
    <t>0063100000YNxNGAA1</t>
  </si>
  <si>
    <t>01si0000000WGiAAAW</t>
  </si>
  <si>
    <t>CWAs</t>
  </si>
  <si>
    <t>Closed Won</t>
  </si>
  <si>
    <t>001i000000Jd1ngAAB</t>
  </si>
  <si>
    <t>Other</t>
  </si>
  <si>
    <t>0063100000YOGBDAA5</t>
  </si>
  <si>
    <t>0033100002mbttwAAA</t>
  </si>
  <si>
    <t>0013100001VXN1KAAX</t>
  </si>
  <si>
    <t>0063100000YOYE1AAP</t>
  </si>
  <si>
    <t>0013100001awhseAAA</t>
  </si>
  <si>
    <t>Duplicate opportunity</t>
  </si>
  <si>
    <t>Advertisement</t>
  </si>
  <si>
    <t>0063100000ZJiQqAAL</t>
  </si>
  <si>
    <t>00531000008F2qlAAC</t>
  </si>
  <si>
    <t>0033100002nwgNAAAY</t>
  </si>
  <si>
    <t>0013100001bZKDxAAO</t>
  </si>
  <si>
    <t>0063100000ZKCUHAA5</t>
  </si>
  <si>
    <t>0013100001bZMFsAAO</t>
  </si>
  <si>
    <t>0063100000ZKDYTAA5</t>
  </si>
  <si>
    <t>0013100001bZYGIAA4</t>
  </si>
  <si>
    <t>Electronics</t>
  </si>
  <si>
    <t>0063100000ZKMQFAA5</t>
  </si>
  <si>
    <t>0013100001bZYVXAA4</t>
  </si>
  <si>
    <t>0063100000ZKMWSAA5</t>
  </si>
  <si>
    <t>0013100001cRpCNAA0</t>
  </si>
  <si>
    <t>005i0000006RgPOAA0</t>
  </si>
  <si>
    <t>0063100000ZlQEeAAN</t>
  </si>
  <si>
    <t>0033100002pPZxPAAW</t>
  </si>
  <si>
    <t>Telecommunications</t>
  </si>
  <si>
    <t>0063100000ZlQFIAA3</t>
  </si>
  <si>
    <t>00531000007Es7rAAC</t>
  </si>
  <si>
    <t>001i000001MZ8IpAAL</t>
  </si>
  <si>
    <t>0063100000aBvNTAA0</t>
  </si>
  <si>
    <t>0013100001cUmsNAAS</t>
  </si>
  <si>
    <t>0063100000aCFelAAG</t>
  </si>
  <si>
    <t>0033100002q5P54AAE</t>
  </si>
  <si>
    <t>001i000001MZMMuAAP</t>
  </si>
  <si>
    <t>0063100000aCFl8AAG</t>
  </si>
  <si>
    <t>0013100001cVUEmAAO</t>
  </si>
  <si>
    <t>Lost or No Budget</t>
  </si>
  <si>
    <t>0063100000aCatgAAC</t>
  </si>
  <si>
    <t>00531000007KAsvAAG</t>
  </si>
  <si>
    <t>0033100002qL4WCAA0</t>
  </si>
  <si>
    <t>0013100001dAL4iAAG</t>
  </si>
  <si>
    <t>Transportation</t>
  </si>
  <si>
    <t>0063100000aEEjGAAW</t>
  </si>
  <si>
    <t>0033100002se2AUAAY</t>
  </si>
  <si>
    <t>001i000001MZMOvAAP</t>
  </si>
  <si>
    <t>0063100000aFWpEAAW</t>
  </si>
  <si>
    <t>01s31000003qafjAAA</t>
  </si>
  <si>
    <t>0016e00002Zvj82AAB</t>
  </si>
  <si>
    <t>005i0000000fpvQAAQ</t>
  </si>
  <si>
    <t>Inside Sales</t>
  </si>
  <si>
    <t>0063100000aFacVAAS</t>
  </si>
  <si>
    <t>01si00000040RFIAA2</t>
  </si>
  <si>
    <t>0033100002tFOkTAAW</t>
  </si>
  <si>
    <t>Explosives</t>
  </si>
  <si>
    <t>003i000002Nuf5dAAB</t>
  </si>
  <si>
    <t>0063100000anT4uAAE</t>
  </si>
  <si>
    <t>0013100001eB85XAAS</t>
  </si>
  <si>
    <t>Pipeline</t>
  </si>
  <si>
    <t>0055A00000BclF5QAJ</t>
  </si>
  <si>
    <t>0063100000antUKAAY</t>
  </si>
  <si>
    <t>0033100002tHcsCAAS</t>
  </si>
  <si>
    <t>0125A000001ESVgQAO</t>
  </si>
  <si>
    <t>Qualified Opportunity</t>
  </si>
  <si>
    <t>0063100000antUuAAI</t>
  </si>
  <si>
    <t>001i000000WS6x7AAD</t>
  </si>
  <si>
    <t>0063100000ao9wMAAQ</t>
  </si>
  <si>
    <t>0063100000aoF6WAAU</t>
  </si>
  <si>
    <t>NA</t>
  </si>
  <si>
    <t>0013100001eBxPJAA0</t>
  </si>
  <si>
    <t>0063100000aoLPaAAM</t>
  </si>
  <si>
    <t>0013100001ekHGJAA2</t>
  </si>
  <si>
    <t>Agriculture</t>
  </si>
  <si>
    <t>Trade Show</t>
  </si>
  <si>
    <t>0063100000aojGMAAY</t>
  </si>
  <si>
    <t>0013100001el29RAAQ</t>
  </si>
  <si>
    <t>Apparel</t>
  </si>
  <si>
    <t>0063100000ap7sWAAQ</t>
  </si>
  <si>
    <t>0033100002tsjv5AAA</t>
  </si>
  <si>
    <t>001i000001MZMQXAA5</t>
  </si>
  <si>
    <t>0063100000apZWvAAM</t>
  </si>
  <si>
    <t>001i0000014EAO9AAO</t>
  </si>
  <si>
    <t>Banking</t>
  </si>
  <si>
    <t>0063100000apZwAAAU</t>
  </si>
  <si>
    <t>0013100001eljtBAAQ</t>
  </si>
  <si>
    <t>0063100000apecPAAQ</t>
  </si>
  <si>
    <t>0013100001emAHaAAM</t>
  </si>
  <si>
    <t>0063100000aq7k4AAA</t>
  </si>
  <si>
    <t>0033100002uamE2AAI</t>
  </si>
  <si>
    <t>0013100001enlrdAAA</t>
  </si>
  <si>
    <t>Non Responsive</t>
  </si>
  <si>
    <t>00531000007KAu8AAG</t>
  </si>
  <si>
    <t>Manual-Classic</t>
  </si>
  <si>
    <t>Metabolomics</t>
  </si>
  <si>
    <t>Sales Seminar</t>
  </si>
  <si>
    <t>0063100000arFYbAAM</t>
  </si>
  <si>
    <t>0055A000009sZg0QAE</t>
  </si>
  <si>
    <t>01s31000003qafeAAA</t>
  </si>
  <si>
    <t>0033100002ue3fWAAQ</t>
  </si>
  <si>
    <t>System</t>
  </si>
  <si>
    <t>ZipChip</t>
  </si>
  <si>
    <t>0125A000001ESVfQAO</t>
  </si>
  <si>
    <t>0013100001eo7KyAAI</t>
  </si>
  <si>
    <t>0063100000arTVnAAM</t>
  </si>
  <si>
    <t>0063100000bfw4VAAQ</t>
  </si>
  <si>
    <t>0013100001fpKktAAE</t>
  </si>
  <si>
    <t>00331000038FJzdAAG</t>
  </si>
  <si>
    <t>Biotechnology</t>
  </si>
  <si>
    <t>Auto-Classic</t>
  </si>
  <si>
    <t>Biotherapeutics;Proteomics and Peptide Mapping</t>
  </si>
  <si>
    <t>Field Sales</t>
  </si>
  <si>
    <t>0063100000bg1PIAAY</t>
  </si>
  <si>
    <t>0055A000008zqzaQAA</t>
  </si>
  <si>
    <t>Biotherapeutics</t>
  </si>
  <si>
    <t>0055A00000BctN2QAJ</t>
  </si>
  <si>
    <t>0013100001enW6YAAU</t>
  </si>
  <si>
    <t>Energy</t>
  </si>
  <si>
    <t>Peptide Mapping;Intact Proteins &amp; Antibodies</t>
  </si>
  <si>
    <t>0063100000bg1oLAAQ</t>
  </si>
  <si>
    <t>0033100002udHl0AAE</t>
  </si>
  <si>
    <t>0013100001fpk4nAAA</t>
  </si>
  <si>
    <t>0063100000bgLcoAAE</t>
  </si>
  <si>
    <t>Training</t>
  </si>
  <si>
    <t>0013100001fpl2gAAA</t>
  </si>
  <si>
    <t>0063100000bgVWEAA2</t>
  </si>
  <si>
    <t>00531000006uPsjAAE</t>
  </si>
  <si>
    <t>01s31000003qagwAAA</t>
  </si>
  <si>
    <t>0013100001fpkr2AAA</t>
  </si>
  <si>
    <t>0063100000bgVvrAAE</t>
  </si>
  <si>
    <t>0013100001fpvvrAAA</t>
  </si>
  <si>
    <t>0063100000bghjHAAQ</t>
  </si>
  <si>
    <t>0013100001fpjwoAAA</t>
  </si>
  <si>
    <t>Contact has moved</t>
  </si>
  <si>
    <t>Thermo</t>
  </si>
  <si>
    <t>QE Plus, HF, HF-X  (NO biopharma)</t>
  </si>
  <si>
    <t>0063100000bgj8fAAA</t>
  </si>
  <si>
    <t>0033100002viNXRAA2</t>
  </si>
  <si>
    <t>0013100001fpyoxAAA</t>
  </si>
  <si>
    <t>0063100000bgjL0AAI</t>
  </si>
  <si>
    <t>0013100001fpz8iAAA</t>
  </si>
  <si>
    <t>Hospitality</t>
  </si>
  <si>
    <t>0063100000bgjMDAAY</t>
  </si>
  <si>
    <t>0013100001fqO6KAAU</t>
  </si>
  <si>
    <t>70131000001YBx9AAG</t>
  </si>
  <si>
    <t>Proteomics and Peptide Mapping</t>
  </si>
  <si>
    <t>Referral</t>
  </si>
  <si>
    <t>0063100000bh21SAAQ</t>
  </si>
  <si>
    <t>Proteomics</t>
  </si>
  <si>
    <t>0033100002vj8iQAAQ</t>
  </si>
  <si>
    <t>001i000001MYrYFAA1</t>
  </si>
  <si>
    <t>0063100000bhDS6AAM</t>
  </si>
  <si>
    <t>0013100001emY1NAAU</t>
  </si>
  <si>
    <t>00331000033Tl6sAAC</t>
  </si>
  <si>
    <t>0063100000bhVayAAE</t>
  </si>
  <si>
    <t>0013100001eo6iZAAQ</t>
  </si>
  <si>
    <t>00531000007M2hjAAC</t>
  </si>
  <si>
    <t>0063100000bhY15AAE</t>
  </si>
  <si>
    <t>0055A000008iLoJQAU</t>
  </si>
  <si>
    <t>0033100002uere2AAA</t>
  </si>
  <si>
    <t>0013100001enyrYAAQ</t>
  </si>
  <si>
    <t>0063100000bhY2IAAU</t>
  </si>
  <si>
    <t>0033100002tIHBFAA4</t>
  </si>
  <si>
    <t>0055A00000Bd4jEQAR</t>
  </si>
  <si>
    <t>0013100001fqvwqAAA</t>
  </si>
  <si>
    <t>0063100000bhY8QAAU</t>
  </si>
  <si>
    <t>0033100002vk02mAAA</t>
  </si>
  <si>
    <t>0013100001fqw6MAAQ</t>
  </si>
  <si>
    <t>Amino Acids &amp; Metobolites</t>
  </si>
  <si>
    <t>0063100000bhYC8AAM</t>
  </si>
  <si>
    <t>0055A000008iLoOQAU</t>
  </si>
  <si>
    <t>0033100002vk07cAAA</t>
  </si>
  <si>
    <t>0013100001fqwyfAAA</t>
  </si>
  <si>
    <t>Amino Acids &amp; Metobolites;Peptide Mapping;Intact Proteins &amp; Antibodies</t>
  </si>
  <si>
    <t>0063100000bhYlNAAU</t>
  </si>
  <si>
    <t>0033100002vk1d4AAA</t>
  </si>
  <si>
    <t>0013100001ennfGAAQ</t>
  </si>
  <si>
    <t>0063100000bhZ0mAAE</t>
  </si>
  <si>
    <t>0033100002vk29UAAQ</t>
  </si>
  <si>
    <t>0013100001fqyXRAAY</t>
  </si>
  <si>
    <t>0063100000bhZiIAAU</t>
  </si>
  <si>
    <t>0033100002vk3dpAAA</t>
  </si>
  <si>
    <t>0013100001fqycHAAQ</t>
  </si>
  <si>
    <t>0063100000bhZl7AAE</t>
  </si>
  <si>
    <t>0033100002vk3iQAAQ</t>
  </si>
  <si>
    <t>0Q05A000002EUB0SAO</t>
  </si>
  <si>
    <t>0013100001fqyfkAAA</t>
  </si>
  <si>
    <t>00331000039EdKmAAK</t>
  </si>
  <si>
    <t>0063100000bhZnSAAU</t>
  </si>
  <si>
    <t>Consumables</t>
  </si>
  <si>
    <t>0013100001fqylOAAQ</t>
  </si>
  <si>
    <t>0063100000bhZrTAAU</t>
  </si>
  <si>
    <t>0033100002vk3xBAAQ</t>
  </si>
  <si>
    <t>0013100001fqymHAAQ</t>
  </si>
  <si>
    <t>0063100000bhZsCAAU</t>
  </si>
  <si>
    <t>Matt has established no interest, though will keep us in mind for the future.  CEOs are in touch periodically.</t>
  </si>
  <si>
    <t>0033100002vk3yJAAQ</t>
  </si>
  <si>
    <t>0013100001fqyo3AAA</t>
  </si>
  <si>
    <t>QE EMR UHMR (Plus, HF, HF-X with BioPharma)</t>
  </si>
  <si>
    <t>0063100000bhZtPAAU</t>
  </si>
  <si>
    <t>0033100002vk40ZAAQ</t>
  </si>
  <si>
    <t>0013100001fqypQAAQ</t>
  </si>
  <si>
    <t>0063100000bhZuYAAU</t>
  </si>
  <si>
    <t>0033100002vk42VAAQ</t>
  </si>
  <si>
    <t>0013100001puTb4AAE</t>
  </si>
  <si>
    <t>0063100000bha3VAAQ</t>
  </si>
  <si>
    <t>0033100002vk4J2AAI</t>
  </si>
  <si>
    <t>0013100001fr6f6AAA</t>
  </si>
  <si>
    <t>0063100000bhfhLAAQ</t>
  </si>
  <si>
    <t>0055A00000Bnt5hQAB</t>
  </si>
  <si>
    <t>0033100002vsd5EAAQ</t>
  </si>
  <si>
    <t>Funnel</t>
  </si>
  <si>
    <t>0055A000008iLmcQAE</t>
  </si>
  <si>
    <t>0013100001fr6iKAAQ</t>
  </si>
  <si>
    <t>Cell Lysates</t>
  </si>
  <si>
    <t>0063100000bhfjCAAQ</t>
  </si>
  <si>
    <t>0033100002vsd7FAAQ</t>
  </si>
  <si>
    <t>0013100001fr79BAAQ</t>
  </si>
  <si>
    <t>70131000001YBPPAA4</t>
  </si>
  <si>
    <t>0063100000bhg3KAAQ</t>
  </si>
  <si>
    <t>0033100002vsddLAAQ</t>
  </si>
  <si>
    <t>0063100000bhoZuAAI</t>
  </si>
  <si>
    <t>0033100002vsvgkAAA</t>
  </si>
  <si>
    <t>0015A00001taY3xQAE</t>
  </si>
  <si>
    <t>0035A00003CcZ5nQAF</t>
  </si>
  <si>
    <t>0063100000bhoapAAA</t>
  </si>
  <si>
    <t>0013100001qvZsSAAU</t>
  </si>
  <si>
    <t>0063100000bhob4AAA</t>
  </si>
  <si>
    <t>0033100002vsvi7AAA</t>
  </si>
  <si>
    <t>0013100001frMxsAAE</t>
  </si>
  <si>
    <t>00531000007KgPgAAK</t>
  </si>
  <si>
    <t>0063100000bhpm7AAA</t>
  </si>
  <si>
    <t>0033100002vsxqzAAA</t>
  </si>
  <si>
    <t>0063100000bhpn5AAA</t>
  </si>
  <si>
    <t>CWAs;Explosives</t>
  </si>
  <si>
    <t>0013100001fpsq6AAA</t>
  </si>
  <si>
    <t>0063100000bhqA8AAI</t>
  </si>
  <si>
    <t>Customer Assessment w/ Favorable Evaluation</t>
  </si>
  <si>
    <t>0013100001frU9MAAU</t>
  </si>
  <si>
    <t>0063100000bhxkeAAA</t>
  </si>
  <si>
    <t>0033100002vtBysAAE</t>
  </si>
  <si>
    <t>0013100001frUCVAA2</t>
  </si>
  <si>
    <t>Currently in communication with Scott for some potential COVID 19 research.</t>
  </si>
  <si>
    <t>Impacted</t>
  </si>
  <si>
    <t>Biotherapeutics;Metabolomics</t>
  </si>
  <si>
    <t>0063100000bhxmaAAA</t>
  </si>
  <si>
    <t>0033100002vtC21AAE</t>
  </si>
  <si>
    <t>Quoted Funnel</t>
  </si>
  <si>
    <t>0013100001frZqgAAE</t>
  </si>
  <si>
    <t>0063100000bi1IPAAY</t>
  </si>
  <si>
    <t>0033100002vtJUHAA2</t>
  </si>
  <si>
    <t>0Q031000001jFXHCA2</t>
  </si>
  <si>
    <t>0013100001frnRWAAY</t>
  </si>
  <si>
    <t>0063100000biDuuAAE</t>
  </si>
  <si>
    <t>0013100001frv0jAAA</t>
  </si>
  <si>
    <t>0063100000biKX6AAM</t>
  </si>
  <si>
    <t>001i000000AmGYwAAN</t>
  </si>
  <si>
    <t>0063100000biL1vAAE</t>
  </si>
  <si>
    <t>001i000001PAXH0AAP</t>
  </si>
  <si>
    <t>0063100000biLJQAA2</t>
  </si>
  <si>
    <t>0013100001k9FSCAA2</t>
  </si>
  <si>
    <t>0063100000biMhnAAE</t>
  </si>
  <si>
    <t>0033100002vuoY6AAI</t>
  </si>
  <si>
    <t>0013100001fs0lgAAA</t>
  </si>
  <si>
    <t>0063100000biORrAAM</t>
  </si>
  <si>
    <t>0033100002vuryjAAA</t>
  </si>
  <si>
    <t>Construction</t>
  </si>
  <si>
    <t>0063100000biORwAAM</t>
  </si>
  <si>
    <t>0013100001elrhEAAQ</t>
  </si>
  <si>
    <t>0035A00003Jhh6AQAR</t>
  </si>
  <si>
    <t>Unknown</t>
  </si>
  <si>
    <t>0063100000biXiAAAU</t>
  </si>
  <si>
    <t>Waters</t>
  </si>
  <si>
    <t>0055A00000Bb2djQAB</t>
  </si>
  <si>
    <t>0033100002vv7lsAAA</t>
  </si>
  <si>
    <t>0055A00000BctMnQAJ</t>
  </si>
  <si>
    <t>0013100001fsGr5AAE</t>
  </si>
  <si>
    <t>0063100000bibLhAAI</t>
  </si>
  <si>
    <t>0033100002vvA7cAAE</t>
  </si>
  <si>
    <t>0013100001fscRSAAY</t>
  </si>
  <si>
    <t>Consulting</t>
  </si>
  <si>
    <t>0063100000bio1FAAQ</t>
  </si>
  <si>
    <t>Drugs</t>
  </si>
  <si>
    <t>0063100000bio1jAAA</t>
  </si>
  <si>
    <t>0063100000bio3fAAA</t>
  </si>
  <si>
    <t>0055A000009sa63QAA</t>
  </si>
  <si>
    <t>0013100001fscbNAAQ</t>
  </si>
  <si>
    <t>0063100000bio5qAAA</t>
  </si>
  <si>
    <t>0013100001fscftAAA</t>
  </si>
  <si>
    <t>0063100000bio8GAAQ</t>
  </si>
  <si>
    <t>0013100001fshyPAAQ</t>
  </si>
  <si>
    <t>0035A00003FYewJQAT</t>
  </si>
  <si>
    <t>0063100000bir5WAAQ</t>
  </si>
  <si>
    <t>0013100001fsoNJAAY</t>
  </si>
  <si>
    <t>Biotherapeutics;Proteomics and Peptide Mapping;Metabolomics</t>
  </si>
  <si>
    <t>0063100000biw5lAAA</t>
  </si>
  <si>
    <t>0033100002vw3mHAAQ</t>
  </si>
  <si>
    <t>0013100001gbOlhAAE</t>
  </si>
  <si>
    <t>0063100000bj4xEAAQ</t>
  </si>
  <si>
    <t>0033100002vvEgHAAU</t>
  </si>
  <si>
    <t>0013100001ftCmJAAU</t>
  </si>
  <si>
    <t>0063100000bjBkTAAU</t>
  </si>
  <si>
    <t>0013100001ftDKRAA2</t>
  </si>
  <si>
    <t>0063100000bjCzBAAU</t>
  </si>
  <si>
    <t>0055A000009GjocQAC</t>
  </si>
  <si>
    <t>0033100002vwdm3AAA</t>
  </si>
  <si>
    <t>0013100001ftJMpAAM</t>
  </si>
  <si>
    <t>0063100000bjHRMAA2</t>
  </si>
  <si>
    <t>Sweat</t>
  </si>
  <si>
    <t>0013100001frKBoAAM</t>
  </si>
  <si>
    <t>All Safe</t>
  </si>
  <si>
    <t>CAP BUDGET</t>
  </si>
  <si>
    <t>0063100000bjN6LAAU</t>
  </si>
  <si>
    <t>MX908</t>
  </si>
  <si>
    <t>0013100001gZQZ9AAO</t>
  </si>
  <si>
    <t>Federal Resources</t>
  </si>
  <si>
    <t>0063100000bjNqiAAE</t>
  </si>
  <si>
    <t>0013100001gYObWAAW</t>
  </si>
  <si>
    <t>0063100000bjUufAAE</t>
  </si>
  <si>
    <t>Fusion</t>
  </si>
  <si>
    <t>0033100002wd8puAAA</t>
  </si>
  <si>
    <t>0013100001gZda5AAC</t>
  </si>
  <si>
    <t>0063100000bjVFjAAM</t>
  </si>
  <si>
    <t>0033100002wd9PJAAY</t>
  </si>
  <si>
    <t>0013100001gZsSEAA0</t>
  </si>
  <si>
    <t>0063100000bjgHeAAI</t>
  </si>
  <si>
    <t>0013100001gaRiSAAU</t>
  </si>
  <si>
    <t>Incompatible Mass Spec</t>
  </si>
  <si>
    <t>0063100000bjwtuAAA</t>
  </si>
  <si>
    <t>0033100002wdxueAAA</t>
  </si>
  <si>
    <t>0013100001gaTySAAU</t>
  </si>
  <si>
    <t>Manual-Ti</t>
  </si>
  <si>
    <t>Cell Lysates;Metabolomics</t>
  </si>
  <si>
    <t>Fusion Lumos</t>
  </si>
  <si>
    <t>0063100000bjyJNAAY</t>
  </si>
  <si>
    <t>0033100002we0izAAA</t>
  </si>
  <si>
    <t>0013100001gW6fvAAC</t>
  </si>
  <si>
    <t>0063100000brcf3AAA</t>
  </si>
  <si>
    <t>0033100002wBVGaAAO</t>
  </si>
  <si>
    <t>0013100001gWWASAA4</t>
  </si>
  <si>
    <t>0063100000brfsIAAQ</t>
  </si>
  <si>
    <t>0063100000brfxvAAA</t>
  </si>
  <si>
    <t>0013100001eCIpHAAW</t>
  </si>
  <si>
    <t>0063100000brr2QAAQ</t>
  </si>
  <si>
    <t>0013100001gWmHJAA0</t>
  </si>
  <si>
    <t>0063100000brsyvAAA</t>
  </si>
  <si>
    <t>0033100002wC5gcAAC</t>
  </si>
  <si>
    <t>0013100001gbb7YAAQ</t>
  </si>
  <si>
    <t>0063100000brszAAAQ</t>
  </si>
  <si>
    <t>0033100002wC5grAAC</t>
  </si>
  <si>
    <t>0063100000brszUAAQ</t>
  </si>
  <si>
    <t>0013100001frK2lAAE</t>
  </si>
  <si>
    <t>0063100000brtAbAAI</t>
  </si>
  <si>
    <t>0033100002wC72xAAC</t>
  </si>
  <si>
    <t>0013100001gWnagAAC</t>
  </si>
  <si>
    <t>0063100000brtClAAI</t>
  </si>
  <si>
    <t>0033100002wC75IAAS</t>
  </si>
  <si>
    <t>0013100001gWqEiAAK</t>
  </si>
  <si>
    <t>0063100000brwi9AAA</t>
  </si>
  <si>
    <t>0033100002wCBKHAA4</t>
  </si>
  <si>
    <t>Auto-Ti</t>
  </si>
  <si>
    <t>0063100000brwoYAAQ</t>
  </si>
  <si>
    <t>0033100002wCBRhAAO</t>
  </si>
  <si>
    <t>0013100001gZd3uAAC</t>
  </si>
  <si>
    <t>0063100000bs379AAA</t>
  </si>
  <si>
    <t>0033100002wCMLoAAO</t>
  </si>
  <si>
    <t>0013100001gWxm7AAC</t>
  </si>
  <si>
    <t>0063100000bs399AAA</t>
  </si>
  <si>
    <t>0033100002wCMQ5AAO</t>
  </si>
  <si>
    <t>0Q05A000002EVqOSAW</t>
  </si>
  <si>
    <t>Intact Proteins &amp; Antibodies</t>
  </si>
  <si>
    <t>0063100000bs3BKAAY</t>
  </si>
  <si>
    <t>0033100002wCMSQAA4</t>
  </si>
  <si>
    <t>0013100001gWxtDAAS</t>
  </si>
  <si>
    <t>0063100000bs3ELAAY</t>
  </si>
  <si>
    <t>0033100002wCMXLAA4</t>
  </si>
  <si>
    <t>0013100001gX1c0AAC</t>
  </si>
  <si>
    <t>0063100000bs6w4AAA</t>
  </si>
  <si>
    <t>0013100001enwXDAAY</t>
  </si>
  <si>
    <t>0063100000bs7EaAAI</t>
  </si>
  <si>
    <t>0013100001gX3sAAAS</t>
  </si>
  <si>
    <t>70131000001Xm2LAAS</t>
  </si>
  <si>
    <t>0063100000bs92IAAQ</t>
  </si>
  <si>
    <t>0033100002wCVQtAAO</t>
  </si>
  <si>
    <t>0013100001gX4A9AAK</t>
  </si>
  <si>
    <t>0063100000bs9OiAAI</t>
  </si>
  <si>
    <t>0063100000bsAAyAAM</t>
  </si>
  <si>
    <t>0013100001k5ZyRAAU</t>
  </si>
  <si>
    <t>0063100000bsACVAA2</t>
  </si>
  <si>
    <t>0033100002wCXXAAA4</t>
  </si>
  <si>
    <t>0Q031000001kLxUCAU</t>
  </si>
  <si>
    <t>0013100001gX5LzAAK</t>
  </si>
  <si>
    <t>0063100000bsADJAA2</t>
  </si>
  <si>
    <t>0033100002wCXYNAA4</t>
  </si>
  <si>
    <t>0063100000bsAEDAA2</t>
  </si>
  <si>
    <t>0033100002wCXaEAAW</t>
  </si>
  <si>
    <t>0013100001fsGopAAE</t>
  </si>
  <si>
    <t>0063100000bsAEwAAM</t>
  </si>
  <si>
    <t>0013100001gX9DpAAK</t>
  </si>
  <si>
    <t>0063100000bsDEqAAM</t>
  </si>
  <si>
    <t>0033100002wCbeCAAS</t>
  </si>
  <si>
    <t>0063100000bsDGLAA2</t>
  </si>
  <si>
    <t>0Q0310000023PA3CAM</t>
  </si>
  <si>
    <t>0013100001gang7AAA</t>
  </si>
  <si>
    <t>0063100000c9carAAA</t>
  </si>
  <si>
    <t>0013100001gawnXAAQ</t>
  </si>
  <si>
    <t>0063100000c9jv9AAA</t>
  </si>
  <si>
    <t>0033100002wej9AAAQ</t>
  </si>
  <si>
    <t>0063100000c9jvEAAQ</t>
  </si>
  <si>
    <t>001i000001O0EcFAAV</t>
  </si>
  <si>
    <t>0063100000c9uVsAAI</t>
  </si>
  <si>
    <t>0013100001gbGGrAAM</t>
  </si>
  <si>
    <t>0055A00000BcmLTQAZ</t>
  </si>
  <si>
    <t>0063100000c9vEPAAY</t>
  </si>
  <si>
    <t>0013100001gbQdRAAU</t>
  </si>
  <si>
    <t>0063100000cA4CDAA0</t>
  </si>
  <si>
    <t>0033100002wfKDyAAM</t>
  </si>
  <si>
    <t>0013100001envD8AAI</t>
  </si>
  <si>
    <t>701i00000008WW0AAM</t>
  </si>
  <si>
    <t>00331000033W3IfAAK</t>
  </si>
  <si>
    <t>0063100000cA94oAAC</t>
  </si>
  <si>
    <t>0063100000cAAfpAAG</t>
  </si>
  <si>
    <t>0033100002wfXb5AAE</t>
  </si>
  <si>
    <t>0063100000cAFibAAG</t>
  </si>
  <si>
    <t>003i0000023lOOhAAM</t>
  </si>
  <si>
    <t>0063100000cAFmBAAW</t>
  </si>
  <si>
    <t>0063100000cAG2DAAW</t>
  </si>
  <si>
    <t>0013100001gbj6NAAQ</t>
  </si>
  <si>
    <t>0063100000cAG5gAAG</t>
  </si>
  <si>
    <t>0063100000cAGFGAA4</t>
  </si>
  <si>
    <t>0063100000cAJfPAAW</t>
  </si>
  <si>
    <t>0013100001gbmM9AAI</t>
  </si>
  <si>
    <t>0063100000cAJrbAAG</t>
  </si>
  <si>
    <t>0033100002wfmdAAAQ</t>
  </si>
  <si>
    <t>0013100001fpDd3AAE</t>
  </si>
  <si>
    <t>70131000001YINQAA4</t>
  </si>
  <si>
    <t>Seminar - Internal</t>
  </si>
  <si>
    <t>0063100000cDUg0AAG</t>
  </si>
  <si>
    <t>0033100002wD65NAAS</t>
  </si>
  <si>
    <t>0013100001gXqdHAAS</t>
  </si>
  <si>
    <t>0063100000cDXtVAAW</t>
  </si>
  <si>
    <t>0033100002wD9VgAAK</t>
  </si>
  <si>
    <t>00331000030zD9uAAE</t>
  </si>
  <si>
    <t>0063100000cDZXMAA4</t>
  </si>
  <si>
    <t>0013100001gYA7VAAW</t>
  </si>
  <si>
    <t>Intact Proteins &amp; Antibodies;Proteomics and Peptide Mapping</t>
  </si>
  <si>
    <t>0063100000cDm71AAC</t>
  </si>
  <si>
    <t>01s5A000005z9ixQAA</t>
  </si>
  <si>
    <t>0033100002xR8XsAAK</t>
  </si>
  <si>
    <t>0Q05A000001wnNJSAY</t>
  </si>
  <si>
    <t>0063100000cDvU6AAK</t>
  </si>
  <si>
    <t>0033100002xRTWNAA4</t>
  </si>
  <si>
    <t>0013100001gYPr1AAG</t>
  </si>
  <si>
    <t>0063100000cDvV9AAK</t>
  </si>
  <si>
    <t>0033100002xRTZFAA4</t>
  </si>
  <si>
    <t>0063100000cDymhAAC</t>
  </si>
  <si>
    <t>0013100001gYkwAAAS</t>
  </si>
  <si>
    <t>0063100000cEC9yAAG</t>
  </si>
  <si>
    <t>0013100001gYm2TAAS</t>
  </si>
  <si>
    <t>0063100000cECudAAG</t>
  </si>
  <si>
    <t>Cell Lysates;Intact Proteins &amp; Antibodies</t>
  </si>
  <si>
    <t>0063100000cEfTnAAK</t>
  </si>
  <si>
    <t>0033100002xSqw5AAC</t>
  </si>
  <si>
    <t>0063100000cErLdAAK</t>
  </si>
  <si>
    <t>0033100002xT6AUAA0</t>
  </si>
  <si>
    <t>0035A00003W0qlAQAR</t>
  </si>
  <si>
    <t>0063100000cFE41AAG</t>
  </si>
  <si>
    <t>0013100001gX5PDAA0</t>
  </si>
  <si>
    <t>0063100000cFKZ3AAO</t>
  </si>
  <si>
    <t>0033100002xToXcAAK</t>
  </si>
  <si>
    <t>0013100001k6zYMAAY</t>
  </si>
  <si>
    <t>Hope to back in Lab in May</t>
  </si>
  <si>
    <t>Auto-Si</t>
  </si>
  <si>
    <t>0063100000cFTWfAAO</t>
  </si>
  <si>
    <t>0033100002xTtFeAAK</t>
  </si>
  <si>
    <t>0063100000cFYnwAAG</t>
  </si>
  <si>
    <t>001i000001MZMQ8AAP</t>
  </si>
  <si>
    <t>0063100000cFYqrAAG</t>
  </si>
  <si>
    <t>0013100001hnxMmAAI</t>
  </si>
  <si>
    <t>0063100000cFfQNAA0</t>
  </si>
  <si>
    <t>0033100002xUHVGAA4</t>
  </si>
  <si>
    <t>0063100000cFfRfAAK</t>
  </si>
  <si>
    <t>0033100002xUHZNAA4</t>
  </si>
  <si>
    <t>0013100001hmwrmAAA</t>
  </si>
  <si>
    <t>0063100000cFfVcAAK</t>
  </si>
  <si>
    <t>0033100002xT6oKAAS</t>
  </si>
  <si>
    <t>0013100001ho1gNAAQ</t>
  </si>
  <si>
    <t>0063100000cFfhCAAS</t>
  </si>
  <si>
    <t>0033100002xUIGTAA4</t>
  </si>
  <si>
    <t>0013100001ho1pKAAQ</t>
  </si>
  <si>
    <t>No Lab Access</t>
  </si>
  <si>
    <t>0063100000cFfj3AAC</t>
  </si>
  <si>
    <t>Curretly have exactive, buying new orbitrap</t>
  </si>
  <si>
    <t>small molecule lab that is going to include large molecule work going forward</t>
  </si>
  <si>
    <t>0033100002xUIQEAA4</t>
  </si>
  <si>
    <t>0Q05A000001wt0dSAA</t>
  </si>
  <si>
    <t>0013100001fsBp7AAE</t>
  </si>
  <si>
    <t>0063100000cFfkaAAC</t>
  </si>
  <si>
    <t>0033100002xUIThAAO</t>
  </si>
  <si>
    <t>0013100001hn662AAA</t>
  </si>
  <si>
    <t>0063100000cFfw8AAC</t>
  </si>
  <si>
    <t>0033100002xTIo9AAG</t>
  </si>
  <si>
    <t>0013100001ho6TMAAY</t>
  </si>
  <si>
    <t>Agilent</t>
  </si>
  <si>
    <t>Triple Quad (6460, 6460, 6495)</t>
  </si>
  <si>
    <t>0063100000cFhdFAAS</t>
  </si>
  <si>
    <t>Has access to TMO Orbi in neighbor lab</t>
  </si>
  <si>
    <t>0033100002xUNGNAA4</t>
  </si>
  <si>
    <t>0013100001gW6gvAAC</t>
  </si>
  <si>
    <t>0063100000cFhfaAAC</t>
  </si>
  <si>
    <t>0033100002wBVHdAAO</t>
  </si>
  <si>
    <t>0013100001hoCcAAAU</t>
  </si>
  <si>
    <t>0063100000cFjSnAAK</t>
  </si>
  <si>
    <t>Peptide Biomarker Discovery</t>
  </si>
  <si>
    <t>0033100002xUTDUAA4</t>
  </si>
  <si>
    <t>0013100001hoG0IAAU</t>
  </si>
  <si>
    <t>0063100000cFkHkAAK</t>
  </si>
  <si>
    <t>001i000001MZMTqAAP</t>
  </si>
  <si>
    <t>0063100000cFyHwAAK</t>
  </si>
  <si>
    <t>0063100000cFzEYAA0</t>
  </si>
  <si>
    <t>0033100002vk0tMAAQ</t>
  </si>
  <si>
    <t>0013100001hofGrAAI</t>
  </si>
  <si>
    <t>70131000001NtDEAA0</t>
  </si>
  <si>
    <t>0063100000cFzUgAAK</t>
  </si>
  <si>
    <t>0033100002xUy1DAAS</t>
  </si>
  <si>
    <t>0013100001hoiQCAAY</t>
  </si>
  <si>
    <t>0063100000cG2JYAA0</t>
  </si>
  <si>
    <t>0063100000cG6tUAAS</t>
  </si>
  <si>
    <t>0013100001gYGSGAA4</t>
  </si>
  <si>
    <t>0063100000cG9M1AAK</t>
  </si>
  <si>
    <t>0063100000cGGYEAA4</t>
  </si>
  <si>
    <t>0013100001hpG3dAAE</t>
  </si>
  <si>
    <t>0063100000cGIeaAAG</t>
  </si>
  <si>
    <t>0033100002yWiV2AAK</t>
  </si>
  <si>
    <t>Chemicals</t>
  </si>
  <si>
    <t>0063100000cGIf9AAG</t>
  </si>
  <si>
    <t>0013100001hpQOkAAM</t>
  </si>
  <si>
    <t>0063100000cGLAtAAO</t>
  </si>
  <si>
    <t>0013100001gw2iEAAQ</t>
  </si>
  <si>
    <t>0063100000cKZfZAAW</t>
  </si>
  <si>
    <t>0013100001gw2hkAAA</t>
  </si>
  <si>
    <t>0063100000cKZvcAAG</t>
  </si>
  <si>
    <t>0013100001gw3W4AAI</t>
  </si>
  <si>
    <t>0035A00003LtTJtQAN</t>
  </si>
  <si>
    <t>UASI</t>
  </si>
  <si>
    <t>0063100000cKaNeAAK</t>
  </si>
  <si>
    <t>0013100001gw5O5AAI</t>
  </si>
  <si>
    <t>0063100000cKbGDAA0</t>
  </si>
  <si>
    <t>0013100001gwKi1AAE</t>
  </si>
  <si>
    <t>0063100000cKgTtAAK</t>
  </si>
  <si>
    <t>0013100001gvwMjAAI</t>
  </si>
  <si>
    <t>0035A00003eNisAQAS</t>
  </si>
  <si>
    <t>HSGP</t>
  </si>
  <si>
    <t>0063100000cKmtxAAC</t>
  </si>
  <si>
    <t>0013100001gwaUPAAY</t>
  </si>
  <si>
    <t>0063100000cKoJaAAK</t>
  </si>
  <si>
    <t>0033100002zwY36AAE</t>
  </si>
  <si>
    <t>0063100000cKzBAAA0</t>
  </si>
  <si>
    <t>0013100001gvwenAAA</t>
  </si>
  <si>
    <t>0063100000cL0sZAAS</t>
  </si>
  <si>
    <t>0013100001hpiYiAAI</t>
  </si>
  <si>
    <t>0063100000cL3pWAAS</t>
  </si>
  <si>
    <t>0013100001gwwcMAAQ</t>
  </si>
  <si>
    <t>0063100000cL4CVAA0</t>
  </si>
  <si>
    <t>0033100002zx1F1AAI</t>
  </si>
  <si>
    <t>0013100001gwzgtAAA</t>
  </si>
  <si>
    <t>0063100000cL6P6AAK</t>
  </si>
  <si>
    <t>0033100002zx69VAAQ</t>
  </si>
  <si>
    <t>0063100000cLDFuAAO</t>
  </si>
  <si>
    <t>0063100000cLDLuAAO</t>
  </si>
  <si>
    <t>0033100002xT6FoAAK</t>
  </si>
  <si>
    <t>0063100000cLH0RAAW</t>
  </si>
  <si>
    <t>0033100002zxafTAAQ</t>
  </si>
  <si>
    <t>0063100000cLH0gAAG</t>
  </si>
  <si>
    <t>0033100002zxagvAAA</t>
  </si>
  <si>
    <t>0063100000cLH1FAAW</t>
  </si>
  <si>
    <t>0033100002zxaiwAAA</t>
  </si>
  <si>
    <t>0063100000cLH1ZAAW</t>
  </si>
  <si>
    <t>0033100002zxakTAAQ</t>
  </si>
  <si>
    <t>0063100000cLH2iAAG</t>
  </si>
  <si>
    <t>0033100002zxaoQAAQ</t>
  </si>
  <si>
    <t>0063100000cLH33AAG</t>
  </si>
  <si>
    <t>0033100002zxaq2AAA</t>
  </si>
  <si>
    <t>0063100000cLH3DAAW</t>
  </si>
  <si>
    <t>0033100002zxaroAAA</t>
  </si>
  <si>
    <t>0063100000cLHCFAA4</t>
  </si>
  <si>
    <t>0033100002zxb4EAAQ</t>
  </si>
  <si>
    <t>0063100000cLHDRAA4</t>
  </si>
  <si>
    <t>0033100002zxb8VAAQ</t>
  </si>
  <si>
    <t>0063100000cLHfWAAW</t>
  </si>
  <si>
    <t>0013100001gxbu3AAA</t>
  </si>
  <si>
    <t>70131000001YINfAAO</t>
  </si>
  <si>
    <t>0063100000cLNfNAAW</t>
  </si>
  <si>
    <t>0033100002zxns9AAA</t>
  </si>
  <si>
    <t>0063100000cLNnUAAW</t>
  </si>
  <si>
    <t>0033100002zxnzjAAA</t>
  </si>
  <si>
    <t>0013100001gxc0mAAA</t>
  </si>
  <si>
    <t>Communications</t>
  </si>
  <si>
    <t>0063100000cLNxUAAW</t>
  </si>
  <si>
    <t>0033100002zxo9KAAQ</t>
  </si>
  <si>
    <t>0013100001gxcBvAAI</t>
  </si>
  <si>
    <t>0063100000cLOAgAAO</t>
  </si>
  <si>
    <t>0033100002zxoNEAAY</t>
  </si>
  <si>
    <t>0013100001gxcFxAAI</t>
  </si>
  <si>
    <t>0063100000cLOGqAAO</t>
  </si>
  <si>
    <t>0033100002zxoTpAAI</t>
  </si>
  <si>
    <t>0013100001gxcGvAAI</t>
  </si>
  <si>
    <t>0063100000cLOHPAA4</t>
  </si>
  <si>
    <t>0063100000cLOIhAAO</t>
  </si>
  <si>
    <t>0033100002zxoW5AAI</t>
  </si>
  <si>
    <t>0013100001frxefAAA</t>
  </si>
  <si>
    <t>0063100000cLOQ1AAO</t>
  </si>
  <si>
    <t>0033100002zxogtAAA</t>
  </si>
  <si>
    <t>0013100001gxcUJAAY</t>
  </si>
  <si>
    <t>0063100000cLOWEAA4</t>
  </si>
  <si>
    <t>0013100001gxcZ9AAI</t>
  </si>
  <si>
    <t>0063100000cLOdZAAW</t>
  </si>
  <si>
    <t>0033100002zxox5AAA</t>
  </si>
  <si>
    <t>0013100001gxcabAAA</t>
  </si>
  <si>
    <t>0063100000cLOe8AAG</t>
  </si>
  <si>
    <t>0033100002zxozLAAQ</t>
  </si>
  <si>
    <t>0013100001gxcjdAAA</t>
  </si>
  <si>
    <t>0063100000cLOnRAAW</t>
  </si>
  <si>
    <t>0013100001hphcmAAA</t>
  </si>
  <si>
    <t>0063100000cLlTDAA0</t>
  </si>
  <si>
    <t>0013100001gxc5IAAQ</t>
  </si>
  <si>
    <t>70131000001YDrHAAW</t>
  </si>
  <si>
    <t>0063100000cLlx0AAC</t>
  </si>
  <si>
    <t>0033100002zxoFFAAY</t>
  </si>
  <si>
    <t>0063100000cLmCuAAK</t>
  </si>
  <si>
    <t>0033100002zyZUOAA2</t>
  </si>
  <si>
    <t>0013100001gyAjRAAU</t>
  </si>
  <si>
    <t>70131000001YIOTAA4</t>
  </si>
  <si>
    <t>0063100000cLmGkAAK</t>
  </si>
  <si>
    <t>0033100002zyZbAAAU</t>
  </si>
  <si>
    <t>0013100001gyAl8AAE</t>
  </si>
  <si>
    <t>0063100000cLmHpAAK</t>
  </si>
  <si>
    <t>0033100002zyZdGAAU</t>
  </si>
  <si>
    <t>0013100001gyAnEAAU</t>
  </si>
  <si>
    <t>70131000001YINVAA4</t>
  </si>
  <si>
    <t>0063100000cLmNTAA0</t>
  </si>
  <si>
    <t>0033100002zyZhNAAU</t>
  </si>
  <si>
    <t>0013100001gyAqwAAE</t>
  </si>
  <si>
    <t>0063100000cLmTBAA0</t>
  </si>
  <si>
    <t>0033100002zyZoTAAU</t>
  </si>
  <si>
    <t>0013100001gyAt7AAE</t>
  </si>
  <si>
    <t>0063100000cLmUYAA0</t>
  </si>
  <si>
    <t>0033100002zyZrcAAE</t>
  </si>
  <si>
    <t>0013100001gyAvIAAU</t>
  </si>
  <si>
    <t>0063100000cLmVvAAK</t>
  </si>
  <si>
    <t>0033100002zyZtxAAE</t>
  </si>
  <si>
    <t>0013100001gyB7wAAE</t>
  </si>
  <si>
    <t>0063100000cLmfLAAS</t>
  </si>
  <si>
    <t>0033100002zya6XAAQ</t>
  </si>
  <si>
    <t>0013100001gyBExAAM</t>
  </si>
  <si>
    <t>70131000001YINaAAO</t>
  </si>
  <si>
    <t>0063100000cLmlIAAS</t>
  </si>
  <si>
    <t>0033100002zyaECAAY</t>
  </si>
  <si>
    <t>001i000001F6CZqAAN</t>
  </si>
  <si>
    <t>0063100000cLmpuAAC</t>
  </si>
  <si>
    <t>0033100002zyaQwAAI</t>
  </si>
  <si>
    <t>0013100001gyBJYAA2</t>
  </si>
  <si>
    <t>0063100000cLmr7AAC</t>
  </si>
  <si>
    <t>0033100002zyaTHAAY</t>
  </si>
  <si>
    <t>0013100001gyAbcAAE</t>
  </si>
  <si>
    <t>0063100000cLmvHAAS</t>
  </si>
  <si>
    <t>0033100002zyaXEAAY</t>
  </si>
  <si>
    <t>0013100001gyBNuAAM</t>
  </si>
  <si>
    <t>0063100000cLmwFAAS</t>
  </si>
  <si>
    <t>0033100002zyaYbAAI</t>
  </si>
  <si>
    <t>0013100001gyBTsAAM</t>
  </si>
  <si>
    <t>0063100000cLn28AAC</t>
  </si>
  <si>
    <t>0033100002zyahJAAQ</t>
  </si>
  <si>
    <t>0013100001eoDgWAAU</t>
  </si>
  <si>
    <t>0063100000cLn3uAAC</t>
  </si>
  <si>
    <t>0033100002zyajPAAQ</t>
  </si>
  <si>
    <t>0013100001gyBZHAA2</t>
  </si>
  <si>
    <t>70131000001YIOEAA4</t>
  </si>
  <si>
    <t>0063100000cLnASAA0</t>
  </si>
  <si>
    <t>0033100002zyaq6AAA</t>
  </si>
  <si>
    <t>0013100001jXxJ9AAK</t>
  </si>
  <si>
    <t>0063100000cgw3uAAA</t>
  </si>
  <si>
    <t>0013100001jXxoYAAS</t>
  </si>
  <si>
    <t>0063100000cgwm4AAA</t>
  </si>
  <si>
    <t>0063100000cgwmTAAQ</t>
  </si>
  <si>
    <t>0063100000ch1TWAAY</t>
  </si>
  <si>
    <t>0Q031000001P6uiCAC</t>
  </si>
  <si>
    <t>0013100001jY642AAC</t>
  </si>
  <si>
    <t>0063100000ch1k9AAA</t>
  </si>
  <si>
    <t>0013100001jY8uIAAS</t>
  </si>
  <si>
    <t>0063100000ch4zYAAQ</t>
  </si>
  <si>
    <t>0033100002zzgsiAAA</t>
  </si>
  <si>
    <t>0013100001jY8wxAAC</t>
  </si>
  <si>
    <t>0063100000ch53SAAQ</t>
  </si>
  <si>
    <t>0013100001jY8xCAAS</t>
  </si>
  <si>
    <t>0063100000ch53mAAA</t>
  </si>
  <si>
    <t>0033100002zzgwpAAA</t>
  </si>
  <si>
    <t>0013100001jY914AAC</t>
  </si>
  <si>
    <t>0063100000ch55jAAA</t>
  </si>
  <si>
    <t>0013100001jY92bAAC</t>
  </si>
  <si>
    <t>0063100000ch58zAAA</t>
  </si>
  <si>
    <t>0013100001gyB5rAAE</t>
  </si>
  <si>
    <t>70131000001YIOdAAO</t>
  </si>
  <si>
    <t>0063100000ch59EAAQ</t>
  </si>
  <si>
    <t>0033100002zzh4JAAQ</t>
  </si>
  <si>
    <t>0013100001jY96EAAS</t>
  </si>
  <si>
    <t>0063100000ch5B5AAI</t>
  </si>
  <si>
    <t>0033100002zzh7DAAQ</t>
  </si>
  <si>
    <t>0013100001jY972AAC</t>
  </si>
  <si>
    <t>70131000001YBNiAAO</t>
  </si>
  <si>
    <t>0063100000ch5BUAAY</t>
  </si>
  <si>
    <t>0033100002zzh8QAAQ</t>
  </si>
  <si>
    <t>0013100001gxcbFAAQ</t>
  </si>
  <si>
    <t>0063100000ch5H5AAI</t>
  </si>
  <si>
    <t>0033100002zzhEEAAY</t>
  </si>
  <si>
    <t>0013100001jY9BxAAK</t>
  </si>
  <si>
    <t>0033100002zzhFxAAI</t>
  </si>
  <si>
    <t>0063100000ch5I3AAI</t>
  </si>
  <si>
    <t>0013100001jY9IPAA0</t>
  </si>
  <si>
    <t>0033100002zzhQbAAI</t>
  </si>
  <si>
    <t>0063100000ch5Q9AAI</t>
  </si>
  <si>
    <t>0013100001jY9IeAAK</t>
  </si>
  <si>
    <t>0033100002zzhR5AAI</t>
  </si>
  <si>
    <t>0063100000ch5QTAAY</t>
  </si>
  <si>
    <t>0013100001jY9KBAA0</t>
  </si>
  <si>
    <t>0033100002zzhSmAAI</t>
  </si>
  <si>
    <t>0063100000ch5SlAAI</t>
  </si>
  <si>
    <t>0013100001jY9HRAA0</t>
  </si>
  <si>
    <t>0033100002zzhTLAAY</t>
  </si>
  <si>
    <t>0063100000ch5T5AAI</t>
  </si>
  <si>
    <t>0013100001jY9L4AAK</t>
  </si>
  <si>
    <t>0033100002zzhTzAAI</t>
  </si>
  <si>
    <t>0063100000ch5TyAAI</t>
  </si>
  <si>
    <t>0013100001jY9LiAAK</t>
  </si>
  <si>
    <t>0033100002zzhUiAAI</t>
  </si>
  <si>
    <t>0063100000ch5UmAAI</t>
  </si>
  <si>
    <t>0013100001jY9LsAAK</t>
  </si>
  <si>
    <t>0033100002zzhUxAAI</t>
  </si>
  <si>
    <t>0063100000ch5VQAAY</t>
  </si>
  <si>
    <t>0013100001jY9NtAAK</t>
  </si>
  <si>
    <t>0033100002zzhWjAAI</t>
  </si>
  <si>
    <t>0063100000ch5YjAAI</t>
  </si>
  <si>
    <t>0013100001jY9OXAA0</t>
  </si>
  <si>
    <t>0033100002zzhXNAAY</t>
  </si>
  <si>
    <t>0063100000ch5ZDAAY</t>
  </si>
  <si>
    <t>0013100001jY9Q4AAK</t>
  </si>
  <si>
    <t>70131000001YBxEAAW</t>
  </si>
  <si>
    <t>0033100002zzhYpAAI</t>
  </si>
  <si>
    <t>0063100000ch5c4AAA</t>
  </si>
  <si>
    <t>0013100001jY9RgAAK</t>
  </si>
  <si>
    <t>0033100002zzhagAAA</t>
  </si>
  <si>
    <t>0063100000ch5dMAAQ</t>
  </si>
  <si>
    <t>0013100001jY9S0AAK</t>
  </si>
  <si>
    <t>0033100002zzhbPAAQ</t>
  </si>
  <si>
    <t>0063100000ch5dbAAA</t>
  </si>
  <si>
    <t>0013100001jY9TIAA0</t>
  </si>
  <si>
    <t>0033100002zzhcrAAA</t>
  </si>
  <si>
    <t>0063100000ch5etAAA</t>
  </si>
  <si>
    <t>0013100001jY9XtAAK</t>
  </si>
  <si>
    <t>0033100002zzhjVAAQ</t>
  </si>
  <si>
    <t>0063100000ch5kcAAA</t>
  </si>
  <si>
    <t>0013100001jY9b2AAC</t>
  </si>
  <si>
    <t>0033100002zzhpYAAQ</t>
  </si>
  <si>
    <t>0063100000ch5r5AAA</t>
  </si>
  <si>
    <t>0013100001jY9bMAAS</t>
  </si>
  <si>
    <t>0033100002zzhq2AAA</t>
  </si>
  <si>
    <t>0063100000ch5sEAAQ</t>
  </si>
  <si>
    <t>0013100001jY9dSAAS</t>
  </si>
  <si>
    <t>0033100002zzhsmAAA</t>
  </si>
  <si>
    <t>0063100000ch5vsAAA</t>
  </si>
  <si>
    <t>0013100001jY9eGAAS</t>
  </si>
  <si>
    <t>0033100002zzhtQAAQ</t>
  </si>
  <si>
    <t>0063100000ch5wWAAQ</t>
  </si>
  <si>
    <t>0013100001jY9eQAAS</t>
  </si>
  <si>
    <t>0033100002zzhtaAAA</t>
  </si>
  <si>
    <t>0063100000ch5wgAAA</t>
  </si>
  <si>
    <t>0013100001jY9hFAAS</t>
  </si>
  <si>
    <t>0033100002zzhxcAAA</t>
  </si>
  <si>
    <t>0063100000ch63KAAQ</t>
  </si>
  <si>
    <t>0033100002zzi1FAAQ</t>
  </si>
  <si>
    <t>0063100000ch66lAAA</t>
  </si>
  <si>
    <t>0013100001jY8wEAAS</t>
  </si>
  <si>
    <t>0033100002zzi4VAAQ</t>
  </si>
  <si>
    <t>0063100000ch6BVAAY</t>
  </si>
  <si>
    <t>0013100001jY9qsAAC</t>
  </si>
  <si>
    <t>0033100002zzi7KAAQ</t>
  </si>
  <si>
    <t>0063100000ch6E8AAI</t>
  </si>
  <si>
    <t>0013100001jY9s0AAC</t>
  </si>
  <si>
    <t>0033100002zzi8DAAQ</t>
  </si>
  <si>
    <t>0063100000ch6F9AAI</t>
  </si>
  <si>
    <t>0013100001jY9u2AAC</t>
  </si>
  <si>
    <t>0033100002zzi8rAAA</t>
  </si>
  <si>
    <t>0063100000ch6FnAAI</t>
  </si>
  <si>
    <t>0013100001jY9x5AAC</t>
  </si>
  <si>
    <t>0033100002zziAdAAI</t>
  </si>
  <si>
    <t>0063100000ch6GgAAI</t>
  </si>
  <si>
    <t>0033100002zziF4AAI</t>
  </si>
  <si>
    <t>0063100000ch6IyAAI</t>
  </si>
  <si>
    <t>0013100001gyARcAAM</t>
  </si>
  <si>
    <t>0033100002zziHMAAY</t>
  </si>
  <si>
    <t>0063100000ch6JrAAI</t>
  </si>
  <si>
    <t>0013100001jYAC0AAO</t>
  </si>
  <si>
    <t>0033100002zziIeAAI</t>
  </si>
  <si>
    <t>0063100000ch6KLAAY</t>
  </si>
  <si>
    <t>0013100001jY9FuAAK</t>
  </si>
  <si>
    <t>0033100002zziJIAAY</t>
  </si>
  <si>
    <t>0063100000ch6KVAAY</t>
  </si>
  <si>
    <t>0013100001jYAFJAA4</t>
  </si>
  <si>
    <t>0033100002zziJwAAI</t>
  </si>
  <si>
    <t>0063100000ch6KzAAI</t>
  </si>
  <si>
    <t>0013100001fplEXAAY</t>
  </si>
  <si>
    <t>0063100000ch6LwAAI</t>
  </si>
  <si>
    <t>0013100001jYAIIAA4</t>
  </si>
  <si>
    <t>0033100002zziNPAAY</t>
  </si>
  <si>
    <t>0063100000ch6MkAAI</t>
  </si>
  <si>
    <t>0013100001jYBvxAAG</t>
  </si>
  <si>
    <t>0033100002zzkg7AAA</t>
  </si>
  <si>
    <t>0063100000ch728AAA</t>
  </si>
  <si>
    <t>0013100001jYBx5AAG</t>
  </si>
  <si>
    <t>0033100002zzkhKAAQ</t>
  </si>
  <si>
    <t>0063100000ch72mAAA</t>
  </si>
  <si>
    <t>0013100001jYBxPAAW</t>
  </si>
  <si>
    <t>0033100002zzkhoAAA</t>
  </si>
  <si>
    <t>0063100000ch72wAAA</t>
  </si>
  <si>
    <t>0013100001jYByFAAW</t>
  </si>
  <si>
    <t>0033100002zzkirAAA</t>
  </si>
  <si>
    <t>0063100000ch73fAAA</t>
  </si>
  <si>
    <t>0013100001kr2dMAAQ</t>
  </si>
  <si>
    <t>0033100002zzkjkAAA</t>
  </si>
  <si>
    <t>0063100000ch744AAA</t>
  </si>
  <si>
    <t>0013100001jYC01AAG</t>
  </si>
  <si>
    <t>0033100002zzklCAAQ</t>
  </si>
  <si>
    <t>0063100000ch74dAAA</t>
  </si>
  <si>
    <t>0033100002zzklRAAQ</t>
  </si>
  <si>
    <t>0063100000ch74iAAA</t>
  </si>
  <si>
    <t>0033100002zzkmAAAQ</t>
  </si>
  <si>
    <t>0063100000ch74nAAA</t>
  </si>
  <si>
    <t>0013100001jYF27AAG</t>
  </si>
  <si>
    <t>0033100002zzo2iAAA</t>
  </si>
  <si>
    <t>0063100000ch87gAAA</t>
  </si>
  <si>
    <t>0013100001jYF2CAAW</t>
  </si>
  <si>
    <t>0033100002zzo2nAAA</t>
  </si>
  <si>
    <t>0063100000ch87vAAA</t>
  </si>
  <si>
    <t>0013100001jYF2gAAG</t>
  </si>
  <si>
    <t>0033100002zzo3CAAQ</t>
  </si>
  <si>
    <t>0063100000ch88AAAQ</t>
  </si>
  <si>
    <t>0013100001jYF3FAAW</t>
  </si>
  <si>
    <t>0033100002zzo3qAAA</t>
  </si>
  <si>
    <t>0063100000ch88jAAA</t>
  </si>
  <si>
    <t>0033100002zzo40AAA</t>
  </si>
  <si>
    <t>0063100000ch893AAA</t>
  </si>
  <si>
    <t>0033100002zzo5SAAQ</t>
  </si>
  <si>
    <t>0063100000ch89mAAA</t>
  </si>
  <si>
    <t>0013100001gXzj8AAC</t>
  </si>
  <si>
    <t>0063100000ch8A6AAI</t>
  </si>
  <si>
    <t>0033100002wDO0FAAW</t>
  </si>
  <si>
    <t>0013100001jYF51AAG</t>
  </si>
  <si>
    <t>0033100002zzo66AAA</t>
  </si>
  <si>
    <t>0063100000ch8AaAAI</t>
  </si>
  <si>
    <t>0013100001jYBwMAAW</t>
  </si>
  <si>
    <t>0033100002zzo6fAAA</t>
  </si>
  <si>
    <t>0063100000ch8AuAAI</t>
  </si>
  <si>
    <t>0013100001jYF5kAAG</t>
  </si>
  <si>
    <t>0033100002zzo6uAAA</t>
  </si>
  <si>
    <t>0063100000ch8B9AAI</t>
  </si>
  <si>
    <t>0013100001jYF64AAG</t>
  </si>
  <si>
    <t>0033100002zzo7JAAQ</t>
  </si>
  <si>
    <t>0063100000ch8COAAY</t>
  </si>
  <si>
    <t>0013100001jYF6TAAW</t>
  </si>
  <si>
    <t>0033100002zzo7iAAA</t>
  </si>
  <si>
    <t>0063100000ch8CiAAI</t>
  </si>
  <si>
    <t>0013100001jYF6dAAG</t>
  </si>
  <si>
    <t>0033100002zzo82AAA</t>
  </si>
  <si>
    <t>0063100000ch8D7AAI</t>
  </si>
  <si>
    <t>0013100001jYF7HAAW</t>
  </si>
  <si>
    <t>0033100002zzo8vAAA</t>
  </si>
  <si>
    <t>0063100000ch8DqAAI</t>
  </si>
  <si>
    <t>0013100001jYF7gAAG</t>
  </si>
  <si>
    <t>0033100002zzo9jAAA</t>
  </si>
  <si>
    <t>0063100000ch8EPAAY</t>
  </si>
  <si>
    <t>0013100001jYG5GAAW</t>
  </si>
  <si>
    <t>0033100002zzpSgAAI</t>
  </si>
  <si>
    <t>0063100000ch9CPAAY</t>
  </si>
  <si>
    <t>0063100000ch9FIAAY</t>
  </si>
  <si>
    <t>0013100001jYOHGAA4</t>
  </si>
  <si>
    <t>0033100003003B3AAI</t>
  </si>
  <si>
    <t>0063100000chFxNAAU</t>
  </si>
  <si>
    <t>0013100001jYRcqAAG</t>
  </si>
  <si>
    <t>0033100003008PsAAI</t>
  </si>
  <si>
    <t>0063100000chHioAAE</t>
  </si>
  <si>
    <t>0063100000chHiyAAE</t>
  </si>
  <si>
    <t>0013100001jYgIJAA0</t>
  </si>
  <si>
    <t>00331000030Ln1ZAAS</t>
  </si>
  <si>
    <t>0063100000chU5zAAE</t>
  </si>
  <si>
    <t>0013100001gadWkAAI</t>
  </si>
  <si>
    <t>0063100000chhsnAAA</t>
  </si>
  <si>
    <t>0063100000chiWZAAY</t>
  </si>
  <si>
    <t>0013100001jZHAFAA4</t>
  </si>
  <si>
    <t>00331000030MtRqAAK</t>
  </si>
  <si>
    <t>0063100000chyZMAAY</t>
  </si>
  <si>
    <t>0063100000chyZgAAI</t>
  </si>
  <si>
    <t>0063100000chyaPAAQ</t>
  </si>
  <si>
    <t>0013100001jZUpIAAW</t>
  </si>
  <si>
    <t>70131000001YBOMAA4</t>
  </si>
  <si>
    <t>00331000030NBsJAAW</t>
  </si>
  <si>
    <t>0063100000ci81yAAA</t>
  </si>
  <si>
    <t>0013100001jZUv1AAG</t>
  </si>
  <si>
    <t>00331000030NC1kAAG</t>
  </si>
  <si>
    <t>0063100000ci89zAAA</t>
  </si>
  <si>
    <t>0013100001jaPRCAA2</t>
  </si>
  <si>
    <t>0063100000cig8AAAQ</t>
  </si>
  <si>
    <t>0013100001jaPtgAAE</t>
  </si>
  <si>
    <t>00331000030OTdDAAW</t>
  </si>
  <si>
    <t>0063100000cigZcAAI</t>
  </si>
  <si>
    <t>International</t>
  </si>
  <si>
    <t>0063100000cigZwAAI</t>
  </si>
  <si>
    <t>0013100001gxRq8AAE</t>
  </si>
  <si>
    <t>0063100000ciiIRAAY</t>
  </si>
  <si>
    <t>0013100001jY5W5AAK</t>
  </si>
  <si>
    <t>0063100000ciiRBAAY</t>
  </si>
  <si>
    <t>0013100001ho1ogAAA</t>
  </si>
  <si>
    <t>Amino Acids &amp; Metobolites;Cell Lysates</t>
  </si>
  <si>
    <t>0063100000cikKvAAI</t>
  </si>
  <si>
    <t>0033100002xUIPkAAO</t>
  </si>
  <si>
    <t>0013100001jb0TpAAI</t>
  </si>
  <si>
    <t>0033100003APiDUAA1</t>
  </si>
  <si>
    <t>0063100000cikLFAAY</t>
  </si>
  <si>
    <t>00331000030PCIPAA4</t>
  </si>
  <si>
    <t>0013100001kVrlTAAS</t>
  </si>
  <si>
    <t>0063100000cikLZAAY</t>
  </si>
  <si>
    <t>0033100002wCXZkAAO</t>
  </si>
  <si>
    <t>0013100001jb0YLAAY</t>
  </si>
  <si>
    <t>00331000030OaXYAA0</t>
  </si>
  <si>
    <t>0063100000cikMcAAI</t>
  </si>
  <si>
    <t>0013100001jb0YzAAI</t>
  </si>
  <si>
    <t>00331000030OaYgAAK</t>
  </si>
  <si>
    <t>0063100000cikMwAAI</t>
  </si>
  <si>
    <t>00331000030OaaNAAS</t>
  </si>
  <si>
    <t>0063100000cikNpAAI</t>
  </si>
  <si>
    <t>70131000001YBORAA4</t>
  </si>
  <si>
    <t>00331000030O2B6AAK</t>
  </si>
  <si>
    <t>0063100000cipxZAAQ</t>
  </si>
  <si>
    <t>0013100001jbAqMAAU</t>
  </si>
  <si>
    <t>00331000030OqrFAAS</t>
  </si>
  <si>
    <t>Proteomics and Peptide Mapping;Metabolomics</t>
  </si>
  <si>
    <t>0063100000ciqfBAAQ</t>
  </si>
  <si>
    <t>00331000030Oqt1AAC</t>
  </si>
  <si>
    <t>Peptide Mapping;Biotherapeutics</t>
  </si>
  <si>
    <t>0063100000ciqfQAAQ</t>
  </si>
  <si>
    <t>0013100001jbAu9AAE</t>
  </si>
  <si>
    <t>00331000030Oqu4AAC</t>
  </si>
  <si>
    <t>0055A00000Bd0KeQAJ</t>
  </si>
  <si>
    <t>0063100000ciqfaAAA</t>
  </si>
  <si>
    <t>0013100001jbAvCAAU</t>
  </si>
  <si>
    <t>00331000030OqvCAAS</t>
  </si>
  <si>
    <t>0063100000ciqfpAAA</t>
  </si>
  <si>
    <t>00331000030Oqw5AAC</t>
  </si>
  <si>
    <t>0063100000ciqfzAAA</t>
  </si>
  <si>
    <t>0063100000ciqgEAAQ</t>
  </si>
  <si>
    <t>00331000030OrzFAAS</t>
  </si>
  <si>
    <t>00331000030OqzEAAS</t>
  </si>
  <si>
    <t>0063100000ciqgOAAQ</t>
  </si>
  <si>
    <t>0013100001jbAzYAAU</t>
  </si>
  <si>
    <t>00331000030Or0WAAS</t>
  </si>
  <si>
    <t>0063100000ciqgYAAQ</t>
  </si>
  <si>
    <t>0013100001jbB07AAE</t>
  </si>
  <si>
    <t>00331000030Or1eAAC</t>
  </si>
  <si>
    <t>Still open and working at reduced capacity</t>
  </si>
  <si>
    <t>No impact</t>
  </si>
  <si>
    <t>0063100000ciqgiAAA</t>
  </si>
  <si>
    <t>01s5A000005xBspQAE</t>
  </si>
  <si>
    <t>00331000030Or31AAC</t>
  </si>
  <si>
    <t>0063100000ciqlGAAQ</t>
  </si>
  <si>
    <t>0013100001jbB1yAAE</t>
  </si>
  <si>
    <t>00331000030Or3VAAS</t>
  </si>
  <si>
    <t>0063100000ciqlQAAQ</t>
  </si>
  <si>
    <t>0013100001ho1i9AAA</t>
  </si>
  <si>
    <t>00331000030Or4nAAC</t>
  </si>
  <si>
    <t>0063100000ciqlkAAA</t>
  </si>
  <si>
    <t>0013100001jbB3pAAE</t>
  </si>
  <si>
    <t>00331000030Or5bAAC</t>
  </si>
  <si>
    <t>0063100000ciqlzAAA</t>
  </si>
  <si>
    <t>0013100001jbB4iAAE</t>
  </si>
  <si>
    <t>00331000030Or78AAC</t>
  </si>
  <si>
    <t>0063100000ciqmYAAQ</t>
  </si>
  <si>
    <t>0013100001k6h7IAAQ</t>
  </si>
  <si>
    <t>00331000030Or8GAAS</t>
  </si>
  <si>
    <t>0063100000ciqmiAAA</t>
  </si>
  <si>
    <t>00331000030Or9EAAS</t>
  </si>
  <si>
    <t>0063100000ciqmnAAA</t>
  </si>
  <si>
    <t>0Q05A000001ZD3TSAW</t>
  </si>
  <si>
    <t>0013100001jbB81AAE</t>
  </si>
  <si>
    <t>00331000030OrBFAA0</t>
  </si>
  <si>
    <t>0063100000ciqnHAAQ</t>
  </si>
  <si>
    <t>Info seeking</t>
  </si>
  <si>
    <t>00331000030OrKgAAK</t>
  </si>
  <si>
    <t>0063100000ciqp8AAA</t>
  </si>
  <si>
    <t>00331000030OrLFAA0</t>
  </si>
  <si>
    <t>0063100000ciqpNAAQ</t>
  </si>
  <si>
    <t>00331000030OrMIAA0</t>
  </si>
  <si>
    <t>Amino Acids &amp; Metobolites;Intact Proteins &amp; Antibodies</t>
  </si>
  <si>
    <t>0063100000ciqpXAAQ</t>
  </si>
  <si>
    <t>0Q05A000001kvHqSAI</t>
  </si>
  <si>
    <t>0013100001jbBHXAA2</t>
  </si>
  <si>
    <t>00331000030OrNBAA0</t>
  </si>
  <si>
    <t>0063100000ciqphAAA</t>
  </si>
  <si>
    <t>00331000030OrOOAA0</t>
  </si>
  <si>
    <t>0063100000ciqprAAA</t>
  </si>
  <si>
    <t>00331000030OrOiAAK</t>
  </si>
  <si>
    <t>0063100000ciqpwAAA</t>
  </si>
  <si>
    <t>00331000030OrPMAA0</t>
  </si>
  <si>
    <t>0063100000ciqq6AAA</t>
  </si>
  <si>
    <t>0013100001jbBKvAAM</t>
  </si>
  <si>
    <t>00331000030OrRcAAK</t>
  </si>
  <si>
    <t>0063100000ciqqLAAQ</t>
  </si>
  <si>
    <t>00331000030OrSuAAK</t>
  </si>
  <si>
    <t>0063100000ciqqpAAA</t>
  </si>
  <si>
    <t>00331000030OrTJAA0</t>
  </si>
  <si>
    <t>0063100000ciqr9AAA</t>
  </si>
  <si>
    <t>00331000030OrU2AAK</t>
  </si>
  <si>
    <t>0063100000ciqrTAAQ</t>
  </si>
  <si>
    <t>0013100001jbBNBAA2</t>
  </si>
  <si>
    <t>00331000030OrUWAA0</t>
  </si>
  <si>
    <t>0063100000ciqriAAA</t>
  </si>
  <si>
    <t>00331000030OrVeAAK</t>
  </si>
  <si>
    <t>0063100000ciqsWAAQ</t>
  </si>
  <si>
    <t>00331000030OrWNAA0</t>
  </si>
  <si>
    <t>0063100000ciqsqAAA</t>
  </si>
  <si>
    <t>00331000030OrY9AAK</t>
  </si>
  <si>
    <t>0063100000ciqtPAAQ</t>
  </si>
  <si>
    <t>0013100001k7nYcAAI</t>
  </si>
  <si>
    <t>00331000030OrayAAC</t>
  </si>
  <si>
    <t>0063100000ciqtyAAA</t>
  </si>
  <si>
    <t>0013100001jbBS1AAM</t>
  </si>
  <si>
    <t>00331000030OrbhAAC</t>
  </si>
  <si>
    <t>0063100000ciqu8AAA</t>
  </si>
  <si>
    <t>00331000030OrcGAAS</t>
  </si>
  <si>
    <t>0063100000ciquNAAQ</t>
  </si>
  <si>
    <t>0013100001fqz0JAAQ</t>
  </si>
  <si>
    <t>00331000030Ord4AAC</t>
  </si>
  <si>
    <t>0063100000ciquSAAQ</t>
  </si>
  <si>
    <t>0013100001k6JWfAAM</t>
  </si>
  <si>
    <t>00331000030OrdTAAS</t>
  </si>
  <si>
    <t>0063100000ciquXAAQ</t>
  </si>
  <si>
    <t>00331000030Ore7AAC</t>
  </si>
  <si>
    <t>0063100000ciquhAAA</t>
  </si>
  <si>
    <t>00331000030OreWAAS</t>
  </si>
  <si>
    <t>0063100000ciqurAAA</t>
  </si>
  <si>
    <t>0013100001jbBUHAA2</t>
  </si>
  <si>
    <t>00331000030OrfAAAS</t>
  </si>
  <si>
    <t>0063100000ciquwAAA</t>
  </si>
  <si>
    <t>00331000030OriJAAS</t>
  </si>
  <si>
    <t>0063100000ciqyZAAQ</t>
  </si>
  <si>
    <t>Small Molecule Quan - Clinical</t>
  </si>
  <si>
    <t>Metabolomics;Other</t>
  </si>
  <si>
    <t>00331000030Ort7AAC</t>
  </si>
  <si>
    <t>0063100000cir0QAAQ</t>
  </si>
  <si>
    <t>0013100001hoCikAAE</t>
  </si>
  <si>
    <t>0063100000cir0fAAA</t>
  </si>
  <si>
    <t>0013100001ho6BfAAI</t>
  </si>
  <si>
    <t>00331000030OruFAAS</t>
  </si>
  <si>
    <t>0063100000cir0kAAA</t>
  </si>
  <si>
    <t>0013100001jbBeMAAU</t>
  </si>
  <si>
    <t>00331000030OrujAAC</t>
  </si>
  <si>
    <t>0063100000cir14AAA</t>
  </si>
  <si>
    <t>0013100001jbBzCAAU</t>
  </si>
  <si>
    <t>00331000030Orx4AAC</t>
  </si>
  <si>
    <t>0063100000cir19AAA</t>
  </si>
  <si>
    <t>0013100001jbBzlAAE</t>
  </si>
  <si>
    <t>00331000030OrxnAAC</t>
  </si>
  <si>
    <t>0063100000cir1OAAQ</t>
  </si>
  <si>
    <t>00331000030OryMAAS</t>
  </si>
  <si>
    <t>0063100000cir1TAAQ</t>
  </si>
  <si>
    <t>0Q031000001kI2zCAE</t>
  </si>
  <si>
    <t>0063100000cir1iAAA</t>
  </si>
  <si>
    <t>0033100002wfndhAAA</t>
  </si>
  <si>
    <t>0013100001jbC1wAAE</t>
  </si>
  <si>
    <t>00331000030Os0NAAS</t>
  </si>
  <si>
    <t>0063100000cir1nAAA</t>
  </si>
  <si>
    <t>0013100001jbC2pAAE</t>
  </si>
  <si>
    <t>00331000030Os1VAAS</t>
  </si>
  <si>
    <t>0063100000cir27AAA</t>
  </si>
  <si>
    <t>0013100001jbC4UAAU</t>
  </si>
  <si>
    <t>00331000030Os2sAAC</t>
  </si>
  <si>
    <t>0063100000cir2CAAQ</t>
  </si>
  <si>
    <t>0013100001puTPkAAM</t>
  </si>
  <si>
    <t>00331000030Os45AAC</t>
  </si>
  <si>
    <t>0063100000cir2vAAA</t>
  </si>
  <si>
    <t>00331000030Os4yAAC</t>
  </si>
  <si>
    <t>0063100000cir35AAA</t>
  </si>
  <si>
    <t>0013100001jbC7TAAU</t>
  </si>
  <si>
    <t>00331000030Os5wAAC</t>
  </si>
  <si>
    <t>0063100000cir3AAAQ</t>
  </si>
  <si>
    <t>0013100001p4YI2AAM</t>
  </si>
  <si>
    <t>00331000030Os6QAAS</t>
  </si>
  <si>
    <t>0063100000cir3FAAQ</t>
  </si>
  <si>
    <t>00331000031XsJMAA0</t>
  </si>
  <si>
    <t>0013100001jbC8CAAU</t>
  </si>
  <si>
    <t>00331000030Os6pAAC</t>
  </si>
  <si>
    <t>0063100000cir3KAAQ</t>
  </si>
  <si>
    <t>0013100001jbC8lAAE</t>
  </si>
  <si>
    <t>00331000030Os7TAAS</t>
  </si>
  <si>
    <t>0063100000cir3UAAQ</t>
  </si>
  <si>
    <t>Biotherapeutics;Proteomics;Metabolomics</t>
  </si>
  <si>
    <t>0013100001jbC90AAE</t>
  </si>
  <si>
    <t>00331000030Os7nAAC</t>
  </si>
  <si>
    <t>0063100000cir3oAAA</t>
  </si>
  <si>
    <t>0013100001jbHFyAAM</t>
  </si>
  <si>
    <t>00331000030Oyi2AAC</t>
  </si>
  <si>
    <t>0063100000cj7xQAAQ</t>
  </si>
  <si>
    <t>0063100000cj7xpAAA</t>
  </si>
  <si>
    <t>0013100001jbHWuAAM</t>
  </si>
  <si>
    <t>0063100000cj8IfAAI</t>
  </si>
  <si>
    <t>00331000030OzBxAAK</t>
  </si>
  <si>
    <t>0063100000cj8MaAAI</t>
  </si>
  <si>
    <t>0013100001jbIFLAA2</t>
  </si>
  <si>
    <t>00331000030P00gAAC</t>
  </si>
  <si>
    <t>0063100000cj90XAAQ</t>
  </si>
  <si>
    <t>0013100001puTdTAAU</t>
  </si>
  <si>
    <t>70131000001YBOWAA4</t>
  </si>
  <si>
    <t>0063100000cjPPQAA2</t>
  </si>
  <si>
    <t>00331000030PCKaAAO</t>
  </si>
  <si>
    <t>0063100000cjPX6AAM</t>
  </si>
  <si>
    <t>00331000030PCcZAAW</t>
  </si>
  <si>
    <t>0063100000cjPg3AAE</t>
  </si>
  <si>
    <t>00331000030PCcaAAG</t>
  </si>
  <si>
    <t>0063100000cjPg4AAE</t>
  </si>
  <si>
    <t>00331000030PCcbAAG</t>
  </si>
  <si>
    <t>0063100000cjPg5AAE</t>
  </si>
  <si>
    <t>00331000030PCccAAG</t>
  </si>
  <si>
    <t>0063100000cjPg6AAE</t>
  </si>
  <si>
    <t>0013100001p5AIAAA2</t>
  </si>
  <si>
    <t>00331000030PCnIAAW</t>
  </si>
  <si>
    <t>0063100000cjPhpAAE</t>
  </si>
  <si>
    <t>00331000030PCnJAAW</t>
  </si>
  <si>
    <t>0063100000cjPhqAAE</t>
  </si>
  <si>
    <t>00331000030PCnNAAW</t>
  </si>
  <si>
    <t>0063100000cjPhuAAE</t>
  </si>
  <si>
    <t>0013100001jbTo4AAE</t>
  </si>
  <si>
    <t>00331000030PCnOAAW</t>
  </si>
  <si>
    <t>0063100000cjPhvAAE</t>
  </si>
  <si>
    <t>01s5A000005x0sjQAA</t>
  </si>
  <si>
    <t>0013100001jbTo8AAE</t>
  </si>
  <si>
    <t>00331000030PCnSAAW</t>
  </si>
  <si>
    <t>0063100000cjPhzAAE</t>
  </si>
  <si>
    <t>0013100001jbTo9AAE</t>
  </si>
  <si>
    <t>00331000030PCnUAAW</t>
  </si>
  <si>
    <t>0063100000cjPi1AAE</t>
  </si>
  <si>
    <t>0013100001jbToAAAU</t>
  </si>
  <si>
    <t>00331000030PCnVAAW</t>
  </si>
  <si>
    <t>0063100000cjPi2AAE</t>
  </si>
  <si>
    <t>00331000030PCnWAAW</t>
  </si>
  <si>
    <t>Cell Lysates;Proteomics and Peptide Mapping</t>
  </si>
  <si>
    <t>0063100000cjPi3AAE</t>
  </si>
  <si>
    <t>0013100001jbToCAAU</t>
  </si>
  <si>
    <t>0035A00003XXgtWQAT</t>
  </si>
  <si>
    <t>Very limited Lab Access, Budget only available for essentials</t>
  </si>
  <si>
    <t>0063100000cjPi5AAE</t>
  </si>
  <si>
    <t>0035A00003YxW9FQAV</t>
  </si>
  <si>
    <t>0013100001jbToDAAU</t>
  </si>
  <si>
    <t>00331000030PCnZAAW</t>
  </si>
  <si>
    <t>0063100000cjPi6AAE</t>
  </si>
  <si>
    <t>will use existing ZC</t>
  </si>
  <si>
    <t>00331000030PCnaAAG</t>
  </si>
  <si>
    <t>0063100000cjPi7AAE</t>
  </si>
  <si>
    <t>0013100001jbToFAAU</t>
  </si>
  <si>
    <t>00331000030PCncAAG</t>
  </si>
  <si>
    <t>0063100000cjPi9AAE</t>
  </si>
  <si>
    <t>00331000030PCndAAG</t>
  </si>
  <si>
    <t>0063100000cjPiAAAU</t>
  </si>
  <si>
    <t>00331000030PCneAAG</t>
  </si>
  <si>
    <t>0063100000cjPiBAAU</t>
  </si>
  <si>
    <t>0013100001jbToGAAU</t>
  </si>
  <si>
    <t>0063100000cjPiCAAU</t>
  </si>
  <si>
    <t>00331000030PCnlAAG</t>
  </si>
  <si>
    <t>0063100000cjPiIAAU</t>
  </si>
  <si>
    <t>00331000030PCw2AAG</t>
  </si>
  <si>
    <t>0063100000cjPjxAAE</t>
  </si>
  <si>
    <t>00331000030PCw3AAG</t>
  </si>
  <si>
    <t>0063100000cjPjyAAE</t>
  </si>
  <si>
    <t>0013100001jbTxvAAE</t>
  </si>
  <si>
    <t>00331000030PCyQAAW</t>
  </si>
  <si>
    <t>0063100000cjPlFAAU</t>
  </si>
  <si>
    <t>0013100001jbTxxAAE</t>
  </si>
  <si>
    <t>00331000030PCySAAW</t>
  </si>
  <si>
    <t>0063100000cjPlHAAU</t>
  </si>
  <si>
    <t>0013100001jSwODAA0</t>
  </si>
  <si>
    <t>00331000030PCyTAAW</t>
  </si>
  <si>
    <t>0063100000cjPlIAAU</t>
  </si>
  <si>
    <t>0013100001jbTxzAAE</t>
  </si>
  <si>
    <t>00331000030PCyVAAW</t>
  </si>
  <si>
    <t>0063100000cjPlKAAU</t>
  </si>
  <si>
    <t>0013100001jbTy0AAE</t>
  </si>
  <si>
    <t>00331000030PCyWAAW</t>
  </si>
  <si>
    <t>0063100000cjPlLAAU</t>
  </si>
  <si>
    <t>0013100001jbTy1AAE</t>
  </si>
  <si>
    <t>00331000030PCyXAAW</t>
  </si>
  <si>
    <t>0063100000cjPlMAAU</t>
  </si>
  <si>
    <t>0013100001jbTy2AAE</t>
  </si>
  <si>
    <t>00331000030PCyYAAW</t>
  </si>
  <si>
    <t>0063100000cjPlNAAU</t>
  </si>
  <si>
    <t>0013100001jbTy4AAE</t>
  </si>
  <si>
    <t>00331000030PCyaAAG</t>
  </si>
  <si>
    <t>0063100000cjPlPAAU</t>
  </si>
  <si>
    <t>0013100001jbTy6AAE</t>
  </si>
  <si>
    <t>00331000030PCyeAAG</t>
  </si>
  <si>
    <t>0063100000cjPlTAAU</t>
  </si>
  <si>
    <t>0013100001jbTy8AAE</t>
  </si>
  <si>
    <t>00331000030PCygAAG</t>
  </si>
  <si>
    <t>0063100000cjPlVAAU</t>
  </si>
  <si>
    <t>0013100001jbTy9AAE</t>
  </si>
  <si>
    <t>00331000030PCyhAAG</t>
  </si>
  <si>
    <t>0063100000cjPlWAAU</t>
  </si>
  <si>
    <t>0013100001jbTyBAAU</t>
  </si>
  <si>
    <t>00331000030PCyjAAG</t>
  </si>
  <si>
    <t>0063100000cjPlYAAU</t>
  </si>
  <si>
    <t>0013100001jbTyDAAU</t>
  </si>
  <si>
    <t>00331000030PCynAAG</t>
  </si>
  <si>
    <t>0063100000cjPlcAAE</t>
  </si>
  <si>
    <t>00331000030PCypAAG</t>
  </si>
  <si>
    <t>0063100000cjPleAAE</t>
  </si>
  <si>
    <t>00331000030PCyrAAG</t>
  </si>
  <si>
    <t>0063100000cjPlgAAE</t>
  </si>
  <si>
    <t>0013100001jbTyHAAU</t>
  </si>
  <si>
    <t>00331000030PCysAAG</t>
  </si>
  <si>
    <t>0063100000cjPlhAAE</t>
  </si>
  <si>
    <t>0013100001jSwOrAAK</t>
  </si>
  <si>
    <t>00331000030PCytAAG</t>
  </si>
  <si>
    <t>0063100000cjPliAAE</t>
  </si>
  <si>
    <t>0013100001jbZXEAA2</t>
  </si>
  <si>
    <t>00331000030PKssAAG</t>
  </si>
  <si>
    <t>0063100000cjTU2AAM</t>
  </si>
  <si>
    <t>0013100001jY9xoAAC</t>
  </si>
  <si>
    <t>00331000030PNpKAAW</t>
  </si>
  <si>
    <t>0063100000cjVtiAAE</t>
  </si>
  <si>
    <t>0013100001jbcGiAAI</t>
  </si>
  <si>
    <t>00331000030POlEAAW</t>
  </si>
  <si>
    <t>0063100000cjWaQAAU</t>
  </si>
  <si>
    <t>0063100000cjWapAAE</t>
  </si>
  <si>
    <t>0013100001jbcXtAAI</t>
  </si>
  <si>
    <t>00331000030PPHGAA4</t>
  </si>
  <si>
    <t>0063100000cjWmFAAU</t>
  </si>
  <si>
    <t>0063100000cjWmZAAU</t>
  </si>
  <si>
    <t>0013100001jbjmoAAA</t>
  </si>
  <si>
    <t>Fisher</t>
  </si>
  <si>
    <t>0063100000cjZyCAAU</t>
  </si>
  <si>
    <t>00331000030xA3NAAU</t>
  </si>
  <si>
    <t>0063100000cjcERAAY</t>
  </si>
  <si>
    <t>0013100001jbqSJAAY</t>
  </si>
  <si>
    <t>00331000030xEZkAAM</t>
  </si>
  <si>
    <t>0063100000cjefrAAA</t>
  </si>
  <si>
    <t>0013100001jbqSKAAY</t>
  </si>
  <si>
    <t>00331000030xEZlAAM</t>
  </si>
  <si>
    <t>0063100000cjefsAAA</t>
  </si>
  <si>
    <t>00331000030xEZoAAM</t>
  </si>
  <si>
    <t>0063100000cjefvAAA</t>
  </si>
  <si>
    <t>0013100001jbqTRAAY</t>
  </si>
  <si>
    <t>00331000030xEb2AAE</t>
  </si>
  <si>
    <t>0063100000cjep1AAA</t>
  </si>
  <si>
    <t>0013100001jbqTSAAY</t>
  </si>
  <si>
    <t>00331000030xEb3AAE</t>
  </si>
  <si>
    <t>0063100000cjep2AAA</t>
  </si>
  <si>
    <t>00331000030xEb5AAE</t>
  </si>
  <si>
    <t>0063100000cjep4AAA</t>
  </si>
  <si>
    <t>00331000030xEb7AAE</t>
  </si>
  <si>
    <t>0063100000cjep6AAA</t>
  </si>
  <si>
    <t>0013100001jbqTUAAY</t>
  </si>
  <si>
    <t>00331000030xEb8AAE</t>
  </si>
  <si>
    <t>0063100000cjep7AAA</t>
  </si>
  <si>
    <t>0013100001jbqTVAAY</t>
  </si>
  <si>
    <t>00331000030xEb9AAE</t>
  </si>
  <si>
    <t>0063100000cjep8AAA</t>
  </si>
  <si>
    <t>0013100001jbqTWAAY</t>
  </si>
  <si>
    <t>00331000030xEbAAAU</t>
  </si>
  <si>
    <t>0063100000cjep9AAA</t>
  </si>
  <si>
    <t>00331000030xEbBAAU</t>
  </si>
  <si>
    <t>Peptide Mapping</t>
  </si>
  <si>
    <t>0063100000cjepAAAQ</t>
  </si>
  <si>
    <t>0015A000021O54LQAS</t>
  </si>
  <si>
    <t>0063100000cjereAAA</t>
  </si>
  <si>
    <t>S&amp;S Opp</t>
  </si>
  <si>
    <t>00331000030xElFAAU</t>
  </si>
  <si>
    <t>00331000030xElGAAU</t>
  </si>
  <si>
    <t>0063100000cjerfAAA</t>
  </si>
  <si>
    <t>00331000030xElKAAU</t>
  </si>
  <si>
    <t>0063100000cjerjAAA</t>
  </si>
  <si>
    <t>00331000030xElLAAU</t>
  </si>
  <si>
    <t>0063100000cjerkAAA</t>
  </si>
  <si>
    <t>00331000030xElMAAU</t>
  </si>
  <si>
    <t>0063100000cjerlAAA</t>
  </si>
  <si>
    <t>0013100001jbqcxAAA</t>
  </si>
  <si>
    <t>00331000030xElPAAU</t>
  </si>
  <si>
    <t>0063100000cjeroAAA</t>
  </si>
  <si>
    <t>0013100001jbqcyAAA</t>
  </si>
  <si>
    <t>00331000030xElRAAU</t>
  </si>
  <si>
    <t>0063100000cjerqAAA</t>
  </si>
  <si>
    <t>0013100001jbqd0AAA</t>
  </si>
  <si>
    <t>00331000030xElVAAU</t>
  </si>
  <si>
    <t>0063100000cjeruAAA</t>
  </si>
  <si>
    <t>0013100001jbqf2AAA</t>
  </si>
  <si>
    <t>00331000030xEnNAAU</t>
  </si>
  <si>
    <t>0063100000cjesKAAQ</t>
  </si>
  <si>
    <t>customer hadnt been contact in over ayear no longer interested</t>
  </si>
  <si>
    <t>0013100001jbqf4AAA</t>
  </si>
  <si>
    <t>00331000030xEnPAAU</t>
  </si>
  <si>
    <t>Sciex</t>
  </si>
  <si>
    <t>Triple TOF (4600,5600,6600)</t>
  </si>
  <si>
    <t>0063100000cjesMAAQ</t>
  </si>
  <si>
    <t>TMO MS is old and can't do things they want.  Sciex doesn't have nano source.  Effectively no MS</t>
  </si>
  <si>
    <t>Thermo Velos</t>
  </si>
  <si>
    <t>00331000030xEnQAAU</t>
  </si>
  <si>
    <t>0063100000cjesNAAQ</t>
  </si>
  <si>
    <t>0013100001jbqf5AAA</t>
  </si>
  <si>
    <t>00331000030xEnSAAU</t>
  </si>
  <si>
    <t>0063100000cjesPAAQ</t>
  </si>
  <si>
    <t>0013100001jbqf7AAA</t>
  </si>
  <si>
    <t>00331000030xEnUAAU</t>
  </si>
  <si>
    <t>0063100000cjesRAAQ</t>
  </si>
  <si>
    <t>00331000030xEnVAAU</t>
  </si>
  <si>
    <t>0063100000cjesSAAQ</t>
  </si>
  <si>
    <t>0013100001jbqf9AAA</t>
  </si>
  <si>
    <t>00331000030xEnWAAU</t>
  </si>
  <si>
    <t>0063100000cjesTAAQ</t>
  </si>
  <si>
    <t>0013100001jbqfCAAQ</t>
  </si>
  <si>
    <t>00331000030xEnaAAE</t>
  </si>
  <si>
    <t>0063100000cjesXAAQ</t>
  </si>
  <si>
    <t>0013100001jbqfEAAQ</t>
  </si>
  <si>
    <t>00331000030xEncAAE</t>
  </si>
  <si>
    <t>0063100000cjesZAAQ</t>
  </si>
  <si>
    <t>00331000030xEndAAE</t>
  </si>
  <si>
    <t>0063100000cjesaAAA</t>
  </si>
  <si>
    <t>00331000030xEneAAE</t>
  </si>
  <si>
    <t>0063100000cjesbAAA</t>
  </si>
  <si>
    <t>0013100001jbqfFAAQ</t>
  </si>
  <si>
    <t>00331000030xEnfAAE</t>
  </si>
  <si>
    <t>0063100000cjescAAA</t>
  </si>
  <si>
    <t>0013100001jbqg0AAA</t>
  </si>
  <si>
    <t>00331000030xEofAAE</t>
  </si>
  <si>
    <t>0063100000cjesoAAA</t>
  </si>
  <si>
    <t>00331000030xEogAAE</t>
  </si>
  <si>
    <t>0063100000cjespAAA</t>
  </si>
  <si>
    <t>0013100001jbqg2AAA</t>
  </si>
  <si>
    <t>00331000030xEohAAE</t>
  </si>
  <si>
    <t>0063100000cjesqAAA</t>
  </si>
  <si>
    <t>00331000030xEokAAE</t>
  </si>
  <si>
    <t>0063100000cjestAAA</t>
  </si>
  <si>
    <t>00331000030xEomAAE</t>
  </si>
  <si>
    <t>0063100000cjesvAAA</t>
  </si>
  <si>
    <t>0013100001jbqg3AAA</t>
  </si>
  <si>
    <t>00331000030xEonAAE</t>
  </si>
  <si>
    <t>0063100000cjeswAAA</t>
  </si>
  <si>
    <t>00331000030xEopAAE</t>
  </si>
  <si>
    <t>0063100000cjesyAAA</t>
  </si>
  <si>
    <t>00331000030xEoqAAE</t>
  </si>
  <si>
    <t>0063100000cjet0AAA</t>
  </si>
  <si>
    <t>0013100001jbTxyAAE</t>
  </si>
  <si>
    <t>00331000030xEorAAE</t>
  </si>
  <si>
    <t>0063100000cjet1AAA</t>
  </si>
  <si>
    <t>0013100001jbqiGAAQ</t>
  </si>
  <si>
    <t>00331000030xErJAAU</t>
  </si>
  <si>
    <t>0063100000cjetNAAQ</t>
  </si>
  <si>
    <t>Customer is aware of our technology but has no interest in purchase</t>
  </si>
  <si>
    <t>0013100001jZUVcAAO</t>
  </si>
  <si>
    <t>00331000030NBTaAAO</t>
  </si>
  <si>
    <t>0063100000cjetrAAA</t>
  </si>
  <si>
    <t>0013100001jbuXaAAI</t>
  </si>
  <si>
    <t>0035A00003IPF7DQAX</t>
  </si>
  <si>
    <t>0063100000cjfMIAAY</t>
  </si>
  <si>
    <t>0013100001jbuaGAAQ</t>
  </si>
  <si>
    <t>00331000030xGryAAE</t>
  </si>
  <si>
    <t>0063100000cjfNaAAI</t>
  </si>
  <si>
    <t>0013100001jc6hRAAQ</t>
  </si>
  <si>
    <t>00331000030xW0hAAE</t>
  </si>
  <si>
    <t>0063100000cjnCQAAY</t>
  </si>
  <si>
    <t>0013100001jc6hbAAA</t>
  </si>
  <si>
    <t>00331000030xW0wAAE</t>
  </si>
  <si>
    <t>0063100000cjnCkAAI</t>
  </si>
  <si>
    <t>0013100001jc6i0AAA</t>
  </si>
  <si>
    <t>0063100000cjnD9AAI</t>
  </si>
  <si>
    <t>0013100001k5e4aAAA</t>
  </si>
  <si>
    <t>00331000030xxAsAAI</t>
  </si>
  <si>
    <t>Intact Proteins &amp; Antibodies;Proteomics and Peptide Mapping;Metabolomics</t>
  </si>
  <si>
    <t>0063100000cjuSfAAI</t>
  </si>
  <si>
    <t>0013100001k5fLWAAY</t>
  </si>
  <si>
    <t>0063100000cjvEoAAI</t>
  </si>
  <si>
    <t>0013100001k5hYIAAY</t>
  </si>
  <si>
    <t>00331000030y1Z2AAI</t>
  </si>
  <si>
    <t>0063100000cjxPrAAI</t>
  </si>
  <si>
    <t>0063100000cjxQBAAY</t>
  </si>
  <si>
    <t>0013100001fsOeFAAU</t>
  </si>
  <si>
    <t>0063100000ckDN2AAM</t>
  </si>
  <si>
    <t>Not using system</t>
  </si>
  <si>
    <t>0013100001k6JKjAAM</t>
  </si>
  <si>
    <t>0063100000ckE7UAAU</t>
  </si>
  <si>
    <t>0013100001k6JamAAE</t>
  </si>
  <si>
    <t>00331000030ygECAAY</t>
  </si>
  <si>
    <t>0063100000ckEOhAAM</t>
  </si>
  <si>
    <t>00331000030ygYoAAI</t>
  </si>
  <si>
    <t>0063100000ckEhOAAU</t>
  </si>
  <si>
    <t>00331000030yi2eAAA</t>
  </si>
  <si>
    <t>0063100000ckFr9AAE</t>
  </si>
  <si>
    <t>0013100001k6MWeAAM</t>
  </si>
  <si>
    <t>Demo data not compelling</t>
  </si>
  <si>
    <t>00331000030yjysAAA</t>
  </si>
  <si>
    <t>0063100000ckHYZAA2</t>
  </si>
  <si>
    <t>00331000030ylqUAAQ</t>
  </si>
  <si>
    <t>0063100000ckIb7AAE</t>
  </si>
  <si>
    <t>00331000034lXyUAAU</t>
  </si>
  <si>
    <t>00331000034nZ5bAAE</t>
  </si>
  <si>
    <t>0063100000ckNj7AAE</t>
  </si>
  <si>
    <t>0013100001gX5KSAA0</t>
  </si>
  <si>
    <t>00331000030xJpHAAU</t>
  </si>
  <si>
    <t>0063100000ckO6WAAU</t>
  </si>
  <si>
    <t>0013100001k6bWtAAI</t>
  </si>
  <si>
    <t>0063100000ckRKgAAM</t>
  </si>
  <si>
    <t>0013100001k6WNjAAM</t>
  </si>
  <si>
    <t>00331000030z50uAAA</t>
  </si>
  <si>
    <t>0063100000ckSpiAAE</t>
  </si>
  <si>
    <t>0013100001k6jYGAAY</t>
  </si>
  <si>
    <t>70131000001YBNOAA4</t>
  </si>
  <si>
    <t>00331000030zCuVAAU</t>
  </si>
  <si>
    <t>0063100000ckXTBAA2</t>
  </si>
  <si>
    <t>00331000030zDCjAAM</t>
  </si>
  <si>
    <t>0063100000ckXdOAAU</t>
  </si>
  <si>
    <t>00331000030zDEaAAM</t>
  </si>
  <si>
    <t>0063100000ckXfAAAU</t>
  </si>
  <si>
    <t>0013100001k7CAFAA2</t>
  </si>
  <si>
    <t>00331000030zgPyAAI</t>
  </si>
  <si>
    <t>0063100000ckivMAAQ</t>
  </si>
  <si>
    <t>0013100001k7CkSAAU</t>
  </si>
  <si>
    <t>00331000030zhCjAAI</t>
  </si>
  <si>
    <t>0063100000ckjiLAAQ</t>
  </si>
  <si>
    <t>0013100001gxcPTAAY</t>
  </si>
  <si>
    <t>00331000030zhS3AAI</t>
  </si>
  <si>
    <t>0063100000ckjxVAAQ</t>
  </si>
  <si>
    <t>0013100001k7DDyAAM</t>
  </si>
  <si>
    <t>00331000030zhnvAAA</t>
  </si>
  <si>
    <t>0063100000ckkFpAAI</t>
  </si>
  <si>
    <t>00331000030zxuBAAQ</t>
  </si>
  <si>
    <t>0063100000ckyPeAAI</t>
  </si>
  <si>
    <t>0013100001jStVZAA0</t>
  </si>
  <si>
    <t>00331000031mCV0AAM</t>
  </si>
  <si>
    <t>0063100000dXYnCAAW</t>
  </si>
  <si>
    <t>00331000031mCVtAAM</t>
  </si>
  <si>
    <t>0063100000dXYnRAAW</t>
  </si>
  <si>
    <t>00331000031mH4jAAE</t>
  </si>
  <si>
    <t>0063100000dXbdeAAC</t>
  </si>
  <si>
    <t>00331000031mJOVAA2</t>
  </si>
  <si>
    <t>0063100000dXdg7AAC</t>
  </si>
  <si>
    <t>0063100000dXdo9AAC</t>
  </si>
  <si>
    <t>0033100002xUHXHAA4</t>
  </si>
  <si>
    <t>0063100000dXs99AAC</t>
  </si>
  <si>
    <t>0063100000dY8NdAAK</t>
  </si>
  <si>
    <t>00331000031nAL9AAM</t>
  </si>
  <si>
    <t>0063100000dYAG6AAO</t>
  </si>
  <si>
    <t>0063100000dYNLWAA4</t>
  </si>
  <si>
    <t>0063100000dYO1HAAW</t>
  </si>
  <si>
    <t>0063100000dYO2jAAG</t>
  </si>
  <si>
    <t>0013100001kqLcwAAE</t>
  </si>
  <si>
    <t>00331000031pLNmAAM</t>
  </si>
  <si>
    <t>0063100000dYVP9AAO</t>
  </si>
  <si>
    <t>Closing as lost because he doesn't have a project for the ZC yet.  We are working with MO site to asses ZC first.</t>
  </si>
  <si>
    <t>00331000032RdOGAA0</t>
  </si>
  <si>
    <t>0063100000dYdnPAAS</t>
  </si>
  <si>
    <t>0013100001kqpACAAY</t>
  </si>
  <si>
    <t>00331000032RqMkAAK</t>
  </si>
  <si>
    <t>0063100000dYixfAAC</t>
  </si>
  <si>
    <t>0013100001kr2MuAAI</t>
  </si>
  <si>
    <t>00331000032S5SWAA0</t>
  </si>
  <si>
    <t>0063100000dYpr7AAC</t>
  </si>
  <si>
    <t>0013100001kr3QfAAI</t>
  </si>
  <si>
    <t>00331000032S7TbAAK</t>
  </si>
  <si>
    <t>0063100000dYqctAAC</t>
  </si>
  <si>
    <t>0013100001kr55MAAQ</t>
  </si>
  <si>
    <t>00331000032SAIBAA4</t>
  </si>
  <si>
    <t>0063100000dYrwfAAC</t>
  </si>
  <si>
    <t>0033100003107rzAAA</t>
  </si>
  <si>
    <t>0063100000dZPDqAAO</t>
  </si>
  <si>
    <t>003310000310BoyAAE</t>
  </si>
  <si>
    <t>0063100000dZRymAAG</t>
  </si>
  <si>
    <t>00331000033UoDyAAK</t>
  </si>
  <si>
    <t>0063100000dZYckAAG</t>
  </si>
  <si>
    <t>0013100001jZCIXAA4</t>
  </si>
  <si>
    <t>00331000030xWkEAAU</t>
  </si>
  <si>
    <t>0063100000dZdaBAAS</t>
  </si>
  <si>
    <t>0013100001k7nrtAAA</t>
  </si>
  <si>
    <t>003310000310C9IAAU</t>
  </si>
  <si>
    <t>0063100000dZgAnAAK</t>
  </si>
  <si>
    <t>0Q05A000001ZD39SAG</t>
  </si>
  <si>
    <t>0033100003118ZQAAY</t>
  </si>
  <si>
    <t>0063100000dZjeGAAS</t>
  </si>
  <si>
    <t>0013100001k98KyAAI</t>
  </si>
  <si>
    <t>00331000031V8EGAA0</t>
  </si>
  <si>
    <t>0063100000dZrJsAAK</t>
  </si>
  <si>
    <t>00331000031V9F4AAK</t>
  </si>
  <si>
    <t>0063100000dZs13AAC</t>
  </si>
  <si>
    <t>00331000031VRpbAAG</t>
  </si>
  <si>
    <t>0063100000da24bAAA</t>
  </si>
  <si>
    <t>00331000031VSVEAA4</t>
  </si>
  <si>
    <t>0063100000da2RWAAY</t>
  </si>
  <si>
    <t>0013100001k9TYVAA2</t>
  </si>
  <si>
    <t>00331000031VfOdAAK</t>
  </si>
  <si>
    <t>0063100000da8zYAAQ</t>
  </si>
  <si>
    <t>00331000031VvRWAA0</t>
  </si>
  <si>
    <t>0063100000daI9NAAU</t>
  </si>
  <si>
    <t>00331000031W3fPAAS</t>
  </si>
  <si>
    <t>0063100000daKs5AAE</t>
  </si>
  <si>
    <t>00331000031W3gDAAS</t>
  </si>
  <si>
    <t>0063100000daKsKAAU</t>
  </si>
  <si>
    <t>00331000031W3hBAAS</t>
  </si>
  <si>
    <t>0063100000daKsPAAU</t>
  </si>
  <si>
    <t>0013100001kUki8AAC</t>
  </si>
  <si>
    <t>0035A00003GnKTjQAN</t>
  </si>
  <si>
    <t>0063100000daKseAAE</t>
  </si>
  <si>
    <t>00331000031W3ixAAC</t>
  </si>
  <si>
    <t>0063100000daKsjAAE</t>
  </si>
  <si>
    <t>0063100000daoBAAAY</t>
  </si>
  <si>
    <t>Part of Brodbelt group.  Took demo instrument back so no love from data</t>
  </si>
  <si>
    <t>all TMO</t>
  </si>
  <si>
    <t>protein complexes and non covalent complexes</t>
  </si>
  <si>
    <t>0035A00003QX0QJQA1</t>
  </si>
  <si>
    <t>0013100001kVHFMAA4</t>
  </si>
  <si>
    <t>00331000031XjouAAC</t>
  </si>
  <si>
    <t>0063100000daqZvAAI</t>
  </si>
  <si>
    <t>0013100001kWDQ0AAO</t>
  </si>
  <si>
    <t>00331000031YlQuAAK</t>
  </si>
  <si>
    <t>0063100000dbCisAAE</t>
  </si>
  <si>
    <t>0013100001kWDRTAA4</t>
  </si>
  <si>
    <t>00331000031YlSqAAK</t>
  </si>
  <si>
    <t>0063100000dbCk6AAE</t>
  </si>
  <si>
    <t>0063100000dlp61AAA</t>
  </si>
  <si>
    <t>0013100001kbOzTAAU</t>
  </si>
  <si>
    <t>00331000032OvyiAAC</t>
  </si>
  <si>
    <t>0063100000dlvXqAAI</t>
  </si>
  <si>
    <t>0013100001lb6KuAAI</t>
  </si>
  <si>
    <t>00331000033TcB0AAK</t>
  </si>
  <si>
    <t>0063100000dxh0eAAA</t>
  </si>
  <si>
    <t>0013100001emA5PAAU</t>
  </si>
  <si>
    <t>00331000033Tm3AAAS</t>
  </si>
  <si>
    <t>0063100000dxiVnAAI</t>
  </si>
  <si>
    <t>0013100001gaSbbAAE</t>
  </si>
  <si>
    <t>00331000033TvAQAA0</t>
  </si>
  <si>
    <t>0063100000dxlFtAAI</t>
  </si>
  <si>
    <t>0013100001k6JgGAAU</t>
  </si>
  <si>
    <t>00331000030xIDbAAM</t>
  </si>
  <si>
    <t>0063100000dxs7NAAQ</t>
  </si>
  <si>
    <t>0Q031000001kCXDCA2</t>
  </si>
  <si>
    <t>0013100001kVAl9AAG</t>
  </si>
  <si>
    <t>00331000033UnNeAAK</t>
  </si>
  <si>
    <t>0063100000dy8A6AAI</t>
  </si>
  <si>
    <t>0063100000dy8B9AAI</t>
  </si>
  <si>
    <t>0033100002vuoJaAAI</t>
  </si>
  <si>
    <t>0013100001jbC4tAAE</t>
  </si>
  <si>
    <t>00331000033UosEAAS</t>
  </si>
  <si>
    <t>0063100000dy8rCAAQ</t>
  </si>
  <si>
    <t>0013100001lbwD9AAI</t>
  </si>
  <si>
    <t>00331000033UqUFAA0</t>
  </si>
  <si>
    <t>BestCase</t>
  </si>
  <si>
    <t>Best Case</t>
  </si>
  <si>
    <t>0063100000dy9PGAAY</t>
  </si>
  <si>
    <t>Upside</t>
  </si>
  <si>
    <t>0063100000dyZtTAAU</t>
  </si>
  <si>
    <t>0013100001kbVpeAAE</t>
  </si>
  <si>
    <t>00331000032P3ucAAC</t>
  </si>
  <si>
    <t>Not close enough to ZC purchase to investigate.</t>
  </si>
  <si>
    <t>0063100000e2kQrAAI</t>
  </si>
  <si>
    <t>01s5A000005x0vsQAA</t>
  </si>
  <si>
    <t>0013100001kbl8QAAQ</t>
  </si>
  <si>
    <t>00331000032PKvyAAG</t>
  </si>
  <si>
    <t>0063100000e2rEOAAY</t>
  </si>
  <si>
    <t>00331000032POqGAAW</t>
  </si>
  <si>
    <t>0063100000e2tCdAAI</t>
  </si>
  <si>
    <t>00331000032POwBAAW</t>
  </si>
  <si>
    <t>0063100000e2tFrAAI</t>
  </si>
  <si>
    <t>0063100000e30g4AAA</t>
  </si>
  <si>
    <t>0033100002vvwZ0AAI</t>
  </si>
  <si>
    <t>00331000030xElQAAU</t>
  </si>
  <si>
    <t>0063100000e32fKAAQ</t>
  </si>
  <si>
    <t>00331000032P6GXAA0</t>
  </si>
  <si>
    <t>0063100000e33hCAAQ</t>
  </si>
  <si>
    <t>0013100001kqt3ZAAQ</t>
  </si>
  <si>
    <t>00331000032RuqaAAC</t>
  </si>
  <si>
    <t>0063100000e39FeAAI</t>
  </si>
  <si>
    <t>0063100000e3DNuAAM</t>
  </si>
  <si>
    <t>00331000034DWmaAAG</t>
  </si>
  <si>
    <t>0013100001kcqwmAAA</t>
  </si>
  <si>
    <t>003310000332aDfAAI</t>
  </si>
  <si>
    <t>0063100000e3IkYAAU</t>
  </si>
  <si>
    <t>0063100000e3ImlAAE</t>
  </si>
  <si>
    <t>0063100000e3hXvAAI</t>
  </si>
  <si>
    <t>0033100002vk1hzAAA</t>
  </si>
  <si>
    <t>0013100001kbnWUAAY</t>
  </si>
  <si>
    <t>003310000331gUhAAI</t>
  </si>
  <si>
    <t>0063100000e3iwHAAQ</t>
  </si>
  <si>
    <t>0063100000e3ix5AAA</t>
  </si>
  <si>
    <t>0Q05A000002EU4iSAG</t>
  </si>
  <si>
    <t>0063100000e3j4QAAQ</t>
  </si>
  <si>
    <t>00331000033G6FRAA0</t>
  </si>
  <si>
    <t>0063100000e3jhTAAQ</t>
  </si>
  <si>
    <t>0063100000e3k8LAAQ</t>
  </si>
  <si>
    <t>0063100000e3lDgAAI</t>
  </si>
  <si>
    <t>0063100000e3lFDAAY</t>
  </si>
  <si>
    <t>00331000033G9CjAAK</t>
  </si>
  <si>
    <t>0063100000e3lIHAAY</t>
  </si>
  <si>
    <t>00331000033G9KiAAK</t>
  </si>
  <si>
    <t>0063100000e3lM9AAI</t>
  </si>
  <si>
    <t>00331000033G9U4AAK</t>
  </si>
  <si>
    <t>0063100000e3lRJAAY</t>
  </si>
  <si>
    <t>00331000033Io8tAAC</t>
  </si>
  <si>
    <t>0063100000e3xZjAAI</t>
  </si>
  <si>
    <t>00331000033ItuRAAS</t>
  </si>
  <si>
    <t>0063100000e3zxzAAA</t>
  </si>
  <si>
    <t>0013100001lWtvfAAC</t>
  </si>
  <si>
    <t>00331000033JCuhAAG</t>
  </si>
  <si>
    <t>0063100000e45UOAAY</t>
  </si>
  <si>
    <t>0013100001lX09JAAS</t>
  </si>
  <si>
    <t>00331000033JJyHAAW</t>
  </si>
  <si>
    <t>0063100000e49bDAAQ</t>
  </si>
  <si>
    <t>0063100000e4IFKAA2</t>
  </si>
  <si>
    <t>0063100000e4IG3AAM</t>
  </si>
  <si>
    <t>0013100001lXMmyAAG</t>
  </si>
  <si>
    <t>0063100000e4JvpAAE</t>
  </si>
  <si>
    <t>0013100001lXPyGAAW</t>
  </si>
  <si>
    <t>00331000033JmgAAAS</t>
  </si>
  <si>
    <t>0063100000e4KqkAAE</t>
  </si>
  <si>
    <t>0063100000e4KsMAAU</t>
  </si>
  <si>
    <t>0063100000eS4NpAAK</t>
  </si>
  <si>
    <t>0013100001gvwklAAA</t>
  </si>
  <si>
    <t>0063100000eS7RCAA0</t>
  </si>
  <si>
    <t>00331000034D8xgAAC</t>
  </si>
  <si>
    <t>0063100000eUlujAAC</t>
  </si>
  <si>
    <t>0033100002vv7zfAAA</t>
  </si>
  <si>
    <t>0013100001mFtwsAAC</t>
  </si>
  <si>
    <t>00331000034DFtfAAG</t>
  </si>
  <si>
    <t>0063100000eUpAyAAK</t>
  </si>
  <si>
    <t>70131000001ScrbAAC</t>
  </si>
  <si>
    <t>0063100000eUulOAAS</t>
  </si>
  <si>
    <t>00331000034DX5CAAW</t>
  </si>
  <si>
    <t>Very limited Lab access.</t>
  </si>
  <si>
    <t>0063100000eUuqxAAC</t>
  </si>
  <si>
    <t>0013100001jbBR3AAM</t>
  </si>
  <si>
    <t>0035A00003NEykjQAD</t>
  </si>
  <si>
    <t>0063100000eUurqAAC</t>
  </si>
  <si>
    <t>0035A00003XWiasQAD</t>
  </si>
  <si>
    <t>0013100001mGBi7AAG</t>
  </si>
  <si>
    <t>00331000034De8PAAS</t>
  </si>
  <si>
    <t>0063100000eUxT8AAK</t>
  </si>
  <si>
    <t>0013100001mGFOaAAO</t>
  </si>
  <si>
    <t>00331000034DiUDAA0</t>
  </si>
  <si>
    <t>0063100000eUz7CAAS</t>
  </si>
  <si>
    <t>00331000034Ek6hAAC</t>
  </si>
  <si>
    <t>0063100000eVKtOAAW</t>
  </si>
  <si>
    <t>00331000030yllyAAA</t>
  </si>
  <si>
    <t>0063100000eVRHaAAO</t>
  </si>
  <si>
    <t>0013100001hn9oQAAQ</t>
  </si>
  <si>
    <t>70131000001SiqfAAC</t>
  </si>
  <si>
    <t>0063100000eVUSyAAO</t>
  </si>
  <si>
    <t>00331000034FLnVAAW</t>
  </si>
  <si>
    <t>0063100000eVXC9AAO</t>
  </si>
  <si>
    <t>0063100000eVdikAAC</t>
  </si>
  <si>
    <t>00331000034G489AAC</t>
  </si>
  <si>
    <t>0063100000eVjgXAAS</t>
  </si>
  <si>
    <t>0013100001mIDLTAA4</t>
  </si>
  <si>
    <t>00331000034G5qaAAC</t>
  </si>
  <si>
    <t>0063100000eVkcFAAS</t>
  </si>
  <si>
    <t>00331000034GXroAAG</t>
  </si>
  <si>
    <t>0063100000eVuZcAAK</t>
  </si>
  <si>
    <t>00331000034GXwfAAG</t>
  </si>
  <si>
    <t>0063100000eVubdAAC</t>
  </si>
  <si>
    <t>0013100001gZUNgAAO</t>
  </si>
  <si>
    <t>0063100000epW1oAAE</t>
  </si>
  <si>
    <t>00331000034wLTFAA2</t>
  </si>
  <si>
    <t>0063100000epWLnAAM</t>
  </si>
  <si>
    <t>00331000034wTreAAE</t>
  </si>
  <si>
    <t>00531000008FFH0AAO</t>
  </si>
  <si>
    <t>0063100000epcvKAAQ</t>
  </si>
  <si>
    <t>0013100001n4om9AAA</t>
  </si>
  <si>
    <t>00331000034wdpZAAQ</t>
  </si>
  <si>
    <t>0063100000epi63AAA</t>
  </si>
  <si>
    <t>0063100000epr8dAAA</t>
  </si>
  <si>
    <t>00331000038fsWtAAI</t>
  </si>
  <si>
    <t>0063100000epzVtAAI</t>
  </si>
  <si>
    <t>0063100000epzXVAAY</t>
  </si>
  <si>
    <t>0063100000epzZOAAY</t>
  </si>
  <si>
    <t>0013100001n5LvLAAU</t>
  </si>
  <si>
    <t>00331000038fzvlAAA</t>
  </si>
  <si>
    <t>0063100000eq2dcAAA</t>
  </si>
  <si>
    <t>0013100001qyrRZAAY</t>
  </si>
  <si>
    <t>00331000034wTW3AAM</t>
  </si>
  <si>
    <t>0063100000eqFu5AAE</t>
  </si>
  <si>
    <t>0055A00000BctMsQAJ</t>
  </si>
  <si>
    <t>0013100001n64IYAAY</t>
  </si>
  <si>
    <t>0063100000eqW6zAAE</t>
  </si>
  <si>
    <t>00331000039Ee8MAAS</t>
  </si>
  <si>
    <t>0063100000eqkOYAAY</t>
  </si>
  <si>
    <t>0013100001mJM9QAAW</t>
  </si>
  <si>
    <t>70131000001YBOqAAO</t>
  </si>
  <si>
    <t>00331000034kr7pAAA</t>
  </si>
  <si>
    <t>0063100000erEhbAAE</t>
  </si>
  <si>
    <t>00331000034l9ltAAA</t>
  </si>
  <si>
    <t>0063100000erI1kAAE</t>
  </si>
  <si>
    <t>00331000034lAwhAAE</t>
  </si>
  <si>
    <t>0063100000erI6GAAU</t>
  </si>
  <si>
    <t>0013100001mJUz5AAG</t>
  </si>
  <si>
    <t>00331000034lBi4AAE</t>
  </si>
  <si>
    <t>0063100000erIVEAA2</t>
  </si>
  <si>
    <t>00331000034lBx4AAE</t>
  </si>
  <si>
    <t>0063100000erIZGAA2</t>
  </si>
  <si>
    <t>0013100001lXbgHAAS</t>
  </si>
  <si>
    <t>00331000033Sx9oAAC</t>
  </si>
  <si>
    <t>0063100000erJXWAA2</t>
  </si>
  <si>
    <t>70131000001YBPKAA4</t>
  </si>
  <si>
    <t>00331000034lVr7AAE</t>
  </si>
  <si>
    <t>0063100000erPrjAAE</t>
  </si>
  <si>
    <t>00331000034lZjHAAU</t>
  </si>
  <si>
    <t>0063100000erRf7AAE</t>
  </si>
  <si>
    <t>0013100001mJnEtAAK</t>
  </si>
  <si>
    <t>70131000001YBPZAA4</t>
  </si>
  <si>
    <t>00331000034lbarAAA</t>
  </si>
  <si>
    <t>0063100000erSSXAA2</t>
  </si>
  <si>
    <t>0013100001mJnL2AAK</t>
  </si>
  <si>
    <t>00331000034lbjoAAA</t>
  </si>
  <si>
    <t>0063100000erSTzAAM</t>
  </si>
  <si>
    <t>0013100001mJnNDAA0</t>
  </si>
  <si>
    <t>00331000034lbmJAAQ</t>
  </si>
  <si>
    <t>0063100000erSV2AAM</t>
  </si>
  <si>
    <t>0013100001mJnOGAA0</t>
  </si>
  <si>
    <t>00331000034lbnWAAQ</t>
  </si>
  <si>
    <t>0063100000erSVMAA2</t>
  </si>
  <si>
    <t>0013100001mJnOzAAK</t>
  </si>
  <si>
    <t>00331000034lboFAAQ</t>
  </si>
  <si>
    <t>0063100000erSVlAAM</t>
  </si>
  <si>
    <t>0013100001mJnRyAAK</t>
  </si>
  <si>
    <t>00331000034lbs2AAA</t>
  </si>
  <si>
    <t>0063100000erSXrAAM</t>
  </si>
  <si>
    <t>0013100001jZUdCAAW</t>
  </si>
  <si>
    <t>00331000034lbsgAAA</t>
  </si>
  <si>
    <t>0063100000erSYLAA2</t>
  </si>
  <si>
    <t>0013100001jY9PBAA0</t>
  </si>
  <si>
    <t>00331000034lbw4AAA</t>
  </si>
  <si>
    <t>0063100000erSYuAAM</t>
  </si>
  <si>
    <t>0013100001mJnaRAAS</t>
  </si>
  <si>
    <t>00331000034lc1dAAA</t>
  </si>
  <si>
    <t>0063100000erSa2AAE</t>
  </si>
  <si>
    <t>0013100001mJoVDAA0</t>
  </si>
  <si>
    <t>00331000034lcroAAA</t>
  </si>
  <si>
    <t>0063100000erSh7AAE</t>
  </si>
  <si>
    <t>0013100001mJoWfAAK</t>
  </si>
  <si>
    <t>00331000034lctaAAA</t>
  </si>
  <si>
    <t>0063100000erShlAAE</t>
  </si>
  <si>
    <t>0013100001mJoYCAA0</t>
  </si>
  <si>
    <t>00331000034lcvCAAQ</t>
  </si>
  <si>
    <t>0063100000erSiPAAU</t>
  </si>
  <si>
    <t>00331000034lcvlAAA</t>
  </si>
  <si>
    <t>0063100000erSj3AAE</t>
  </si>
  <si>
    <t>0013100001mJoZjAAK</t>
  </si>
  <si>
    <t>00331000034lcx8AAA</t>
  </si>
  <si>
    <t>0063100000erSjSAAU</t>
  </si>
  <si>
    <t>0013100001mJoamAAC</t>
  </si>
  <si>
    <t>00331000034lcyGAAQ</t>
  </si>
  <si>
    <t>0063100000erSjmAAE</t>
  </si>
  <si>
    <t>0013100001mJoeyAAC</t>
  </si>
  <si>
    <t>00331000034ld36AAA</t>
  </si>
  <si>
    <t>0063100000erSlzAAE</t>
  </si>
  <si>
    <t>0013100001fpkwYAAQ</t>
  </si>
  <si>
    <t>00331000034mGWBAA2</t>
  </si>
  <si>
    <t>0063100000erhLAAAY</t>
  </si>
  <si>
    <t>0013100001mwTDwAAM</t>
  </si>
  <si>
    <t>00331000034miMcAAI</t>
  </si>
  <si>
    <t>0063100000erx48AAA</t>
  </si>
  <si>
    <t>0013100001mwUgnAAE</t>
  </si>
  <si>
    <t>00331000034mk78AAA</t>
  </si>
  <si>
    <t>0063100000erytMAAQ</t>
  </si>
  <si>
    <t>0063100000eryu0AAA</t>
  </si>
  <si>
    <t>00331000034n7HUAAY</t>
  </si>
  <si>
    <t>0063100000es82YAAQ</t>
  </si>
  <si>
    <t>0063100000es8CXAAY</t>
  </si>
  <si>
    <t>0063100000es9bhAAA</t>
  </si>
  <si>
    <t>0033100002vk3h8AAA</t>
  </si>
  <si>
    <t>0013100001mwrbzAAA</t>
  </si>
  <si>
    <t>00331000034nAhfAAE</t>
  </si>
  <si>
    <t>0063100000esABvAAM</t>
  </si>
  <si>
    <t>0013100001jbTo7AAE</t>
  </si>
  <si>
    <t>00331000034nAj7AAE</t>
  </si>
  <si>
    <t>0063100000esAD8AAM</t>
  </si>
  <si>
    <t>0013100001mwrdWAAQ</t>
  </si>
  <si>
    <t>00331000034nAkFAAU</t>
  </si>
  <si>
    <t>0063100000esAEGAA2</t>
  </si>
  <si>
    <t>0013100001mwreUAAQ</t>
  </si>
  <si>
    <t>00331000034nAlDAAU</t>
  </si>
  <si>
    <t>0063100000esAEzAAM</t>
  </si>
  <si>
    <t>0013100001mwrfhAAA</t>
  </si>
  <si>
    <t>00331000034nAmuAAE</t>
  </si>
  <si>
    <t>0063100000esAFnAAM</t>
  </si>
  <si>
    <t>0013100001mwrg1AAA</t>
  </si>
  <si>
    <t>00331000034nAndAAE</t>
  </si>
  <si>
    <t>0063100000esAGCAA2</t>
  </si>
  <si>
    <t>0013100001mwrgBAAQ</t>
  </si>
  <si>
    <t>00331000034nAnnAAE</t>
  </si>
  <si>
    <t>0063100000esAGRAA2</t>
  </si>
  <si>
    <t>0013100001mwrgaAAA</t>
  </si>
  <si>
    <t>00331000034nAoMAAU</t>
  </si>
  <si>
    <t>0063100000esAGWAA2</t>
  </si>
  <si>
    <t>0013100001mwrgkAAA</t>
  </si>
  <si>
    <t>00331000034nAovAAE</t>
  </si>
  <si>
    <t>0063100000esAGbAAM</t>
  </si>
  <si>
    <t>0013100001mwrjLAAQ</t>
  </si>
  <si>
    <t>00331000034nAsuAAE</t>
  </si>
  <si>
    <t>0063100000esAIIAA2</t>
  </si>
  <si>
    <t>0013100001mwrkXAAQ</t>
  </si>
  <si>
    <t>00331000034nAuQAAU</t>
  </si>
  <si>
    <t>0063100000esAIxAAM</t>
  </si>
  <si>
    <t>0013100001mwrlzAAA</t>
  </si>
  <si>
    <t>00331000034nAwRAAU</t>
  </si>
  <si>
    <t>0063100000esALYAA2</t>
  </si>
  <si>
    <t>0013100001mwro0AAA</t>
  </si>
  <si>
    <t>00331000034nAyEAAU</t>
  </si>
  <si>
    <t>0063100000esAN5AAM</t>
  </si>
  <si>
    <t>0013100001mwrpHAAQ</t>
  </si>
  <si>
    <t>00331000034nB0bAAE</t>
  </si>
  <si>
    <t>0063100000esANyAAM</t>
  </si>
  <si>
    <t>0013100001mwrqKAAQ</t>
  </si>
  <si>
    <t>00331000034nB2NAAU</t>
  </si>
  <si>
    <t>0063100000esAOwAAM</t>
  </si>
  <si>
    <t>0013100001mwrqoAAA</t>
  </si>
  <si>
    <t>00331000034nB3VAAU</t>
  </si>
  <si>
    <t>0063100000esAPkAAM</t>
  </si>
  <si>
    <t>0013100001mwrrXAAQ</t>
  </si>
  <si>
    <t>00331000034nB4sAAE</t>
  </si>
  <si>
    <t>0063100000esAQ4AAM</t>
  </si>
  <si>
    <t>0013100001mwrsaAAA</t>
  </si>
  <si>
    <t>00331000034nB65AAE</t>
  </si>
  <si>
    <t>0063100000esARbAAM</t>
  </si>
  <si>
    <t>0013100001mwrtJAAQ</t>
  </si>
  <si>
    <t>00331000034nB6yAAE</t>
  </si>
  <si>
    <t>0063100000esAS5AAM</t>
  </si>
  <si>
    <t>0013100001mJnkgAAC</t>
  </si>
  <si>
    <t>00331000034nB8cAAE</t>
  </si>
  <si>
    <t>0063100000esATNAA2</t>
  </si>
  <si>
    <t>0013100001mwqkuAAA</t>
  </si>
  <si>
    <t>00331000034nB9fAAE</t>
  </si>
  <si>
    <t>0063100000esAU6AAM</t>
  </si>
  <si>
    <t>0013100001mwrvZAAQ</t>
  </si>
  <si>
    <t>00331000034nBBCAA2</t>
  </si>
  <si>
    <t>0063100000esAV4AAM</t>
  </si>
  <si>
    <t>0013100001mwrwXAAQ</t>
  </si>
  <si>
    <t>00331000034nBCUAA2</t>
  </si>
  <si>
    <t>0063100000esAW2AAM</t>
  </si>
  <si>
    <t>0013100001mwrv5AAA</t>
  </si>
  <si>
    <t>00331000034nBDmAAM</t>
  </si>
  <si>
    <t>0063100000esAWRAA2</t>
  </si>
  <si>
    <t>0013100001mwry4AAA</t>
  </si>
  <si>
    <t>00331000034nBEaAAM</t>
  </si>
  <si>
    <t>0063100000esAWlAAM</t>
  </si>
  <si>
    <t>0013100001mwryxAAA</t>
  </si>
  <si>
    <t>00331000034nBG2AAM</t>
  </si>
  <si>
    <t>0063100000esAXeAAM</t>
  </si>
  <si>
    <t>0013100001mwrzMAAQ</t>
  </si>
  <si>
    <t>00331000034nBGlAAM</t>
  </si>
  <si>
    <t>0063100000esAY8AAM</t>
  </si>
  <si>
    <t>0013100001mwrzgAAA</t>
  </si>
  <si>
    <t>00331000034nBHFAA2</t>
  </si>
  <si>
    <t>0063100000esAYIAA2</t>
  </si>
  <si>
    <t>0013100001mws05AAA</t>
  </si>
  <si>
    <t>00331000034nBHtAAM</t>
  </si>
  <si>
    <t>0063100000esAYSAA2</t>
  </si>
  <si>
    <t>0013100001mwsqbAAA</t>
  </si>
  <si>
    <t>00331000034nCIZAA2</t>
  </si>
  <si>
    <t>Seminar - Partner</t>
  </si>
  <si>
    <t>0063100000esB9RAAU</t>
  </si>
  <si>
    <t>0013100001mwxHMAAY</t>
  </si>
  <si>
    <t>00331000034nGhtAAE</t>
  </si>
  <si>
    <t>0063100000esCGdAAM</t>
  </si>
  <si>
    <t>0013100001mx95GAAQ</t>
  </si>
  <si>
    <t>0035A00003NFb1WQAT</t>
  </si>
  <si>
    <t>0063100000esEy9AAE</t>
  </si>
  <si>
    <t>CRO</t>
  </si>
  <si>
    <t>00331000034nsrYAAQ</t>
  </si>
  <si>
    <t>0063100000esOk7AAE</t>
  </si>
  <si>
    <t>00331000034nyeOAAQ</t>
  </si>
  <si>
    <t>0063100000esQdpAAE</t>
  </si>
  <si>
    <t>0013100001mxdPhAAI</t>
  </si>
  <si>
    <t>00331000034o6JXAAY</t>
  </si>
  <si>
    <t>0063100000esUdAAAU</t>
  </si>
  <si>
    <t>0063100000esUvGAAU</t>
  </si>
  <si>
    <t>0013100001myNL4AAM</t>
  </si>
  <si>
    <t>00331000035EEq2AAG</t>
  </si>
  <si>
    <t>0063100000esupGAAQ</t>
  </si>
  <si>
    <t>00331000035EgQ6AAK</t>
  </si>
  <si>
    <t>0063100000et7MvAAI</t>
  </si>
  <si>
    <t>0063100000et7iwAAA</t>
  </si>
  <si>
    <t>0013100001mz8G7AAI</t>
  </si>
  <si>
    <t>00331000035FBVMAA4</t>
  </si>
  <si>
    <t>0063100000etO7KAAU</t>
  </si>
  <si>
    <t>0013100001mzKtiAAE</t>
  </si>
  <si>
    <t>00331000035Feg3AAC</t>
  </si>
  <si>
    <t>0063100000etStTAAU</t>
  </si>
  <si>
    <t>0063100000etStdAAE</t>
  </si>
  <si>
    <t>00331000035Fk34AAC</t>
  </si>
  <si>
    <t>0063100000etUi6AAE</t>
  </si>
  <si>
    <t>0013100001mzTROAA2</t>
  </si>
  <si>
    <t>00331000035FovPAAS</t>
  </si>
  <si>
    <t>0063100000etXsKAAU</t>
  </si>
  <si>
    <t>70131000001SgixAAC</t>
  </si>
  <si>
    <t>00331000035G3GFAA0</t>
  </si>
  <si>
    <t>0063100000etenLAAQ</t>
  </si>
  <si>
    <t>0013100001mzevCAAQ</t>
  </si>
  <si>
    <t>00331000035G3JdAAK</t>
  </si>
  <si>
    <t>0063100000etep2AAA</t>
  </si>
  <si>
    <t>0013100001mzfYVAAY</t>
  </si>
  <si>
    <t>00331000035G46jAAC</t>
  </si>
  <si>
    <t>0063100000etfIGAAY</t>
  </si>
  <si>
    <t>0013100001mzmXTAAY</t>
  </si>
  <si>
    <t>00331000035GBk3AAG</t>
  </si>
  <si>
    <t>0063100000eti7EAAQ</t>
  </si>
  <si>
    <t>0013100001mzma8AAA</t>
  </si>
  <si>
    <t>00331000035GBmdAAG</t>
  </si>
  <si>
    <t>0063100000eti8NAAQ</t>
  </si>
  <si>
    <t>0013100001mzmTMAAY</t>
  </si>
  <si>
    <t>00331000035GBnWAAW</t>
  </si>
  <si>
    <t>0063100000eti9AAAQ</t>
  </si>
  <si>
    <t>0013100001nlBupAAE</t>
  </si>
  <si>
    <t>70131000001YBOgAAO</t>
  </si>
  <si>
    <t>00331000035HbbHAAS</t>
  </si>
  <si>
    <t>0063100000eu5fVAAQ</t>
  </si>
  <si>
    <t>0063100000eu5gOAAQ</t>
  </si>
  <si>
    <t>0013100001nlNGbAAM</t>
  </si>
  <si>
    <t>003310000366BHbAAM</t>
  </si>
  <si>
    <t>0063100000euHi6AAE</t>
  </si>
  <si>
    <t>0013100001mzbsAAAQ</t>
  </si>
  <si>
    <t>00331000035Fz6SAAS</t>
  </si>
  <si>
    <t>0063100000euTi3AAE</t>
  </si>
  <si>
    <t>0013100001nmMgiAAE</t>
  </si>
  <si>
    <t>003310000367KSNAA2</t>
  </si>
  <si>
    <t>0063100000eunTtAAI</t>
  </si>
  <si>
    <t>0015A000020wtxMQAQ</t>
  </si>
  <si>
    <t>003310000367ap0AAA</t>
  </si>
  <si>
    <t>0063100000euvjHAAQ</t>
  </si>
  <si>
    <t>0013100001e9mKLAAY</t>
  </si>
  <si>
    <t>0063100000ev0nFAAQ</t>
  </si>
  <si>
    <t>00331000030OHWtAAO</t>
  </si>
  <si>
    <t>CWAs;TICs</t>
  </si>
  <si>
    <t>0063100000ev4jEAAQ</t>
  </si>
  <si>
    <t>0013100001nn0EqAAI</t>
  </si>
  <si>
    <t>0033100003688HlAAI</t>
  </si>
  <si>
    <t>0063100000evBVxAAM</t>
  </si>
  <si>
    <t>Vaccines</t>
  </si>
  <si>
    <t>0013100001nn0NiAAI</t>
  </si>
  <si>
    <t>0033100003688R2AAI</t>
  </si>
  <si>
    <t>Abbvie and Genmab working on bispecifics</t>
  </si>
  <si>
    <t>0063100000evBZUAA2</t>
  </si>
  <si>
    <t>Thermo Eclipse,</t>
  </si>
  <si>
    <t>Bispecifics Native</t>
  </si>
  <si>
    <t>01s5A000005xBsuQAE</t>
  </si>
  <si>
    <t>0013100001ga6ICAAY</t>
  </si>
  <si>
    <t>0035A00003GoTCuQAN</t>
  </si>
  <si>
    <t>0063100000evCnUAAU</t>
  </si>
  <si>
    <t>0013100001nn4AEAAY</t>
  </si>
  <si>
    <t>003310000368DB7AAM</t>
  </si>
  <si>
    <t>0063100000evEcdAAE</t>
  </si>
  <si>
    <t>0013100001nnkIDAAY</t>
  </si>
  <si>
    <t>003310000368pauAAA</t>
  </si>
  <si>
    <t>0063100000fTDxHAAW</t>
  </si>
  <si>
    <t>Peptide Quan</t>
  </si>
  <si>
    <t>0013100001nnvTWAAY</t>
  </si>
  <si>
    <t>0033100003698CkAAI</t>
  </si>
  <si>
    <t>0063100000fTL3SAAW</t>
  </si>
  <si>
    <t>EPO LOQ needed not attained due to Small samples levels on the chip. Will need hardware/chip changes to succeed</t>
  </si>
  <si>
    <t>Protein Quan</t>
  </si>
  <si>
    <t>0013100001nnwBmAAI</t>
  </si>
  <si>
    <t>0033100003698j3AAA</t>
  </si>
  <si>
    <t>0063100000fTLP8AAO</t>
  </si>
  <si>
    <t>003310000369E6xAAE</t>
  </si>
  <si>
    <t>0063100000fTTwJAAW</t>
  </si>
  <si>
    <t>0013100001no1MXAAY</t>
  </si>
  <si>
    <t>003310000369EB9AAM</t>
  </si>
  <si>
    <t>0063100000fTU18AAG</t>
  </si>
  <si>
    <t>0063100000fTU1SAAW</t>
  </si>
  <si>
    <t>0013100001jb0XDAAY</t>
  </si>
  <si>
    <t>003310000369EiPAAU</t>
  </si>
  <si>
    <t>0063100000fTUWhAAO</t>
  </si>
  <si>
    <t>0063100000fUV6gAAG</t>
  </si>
  <si>
    <t>0063100000fUVS6AAO</t>
  </si>
  <si>
    <t>0Q05A000002EWcASAW</t>
  </si>
  <si>
    <t>0013100001oMsfxAAC</t>
  </si>
  <si>
    <t>00331000036mQNJAA2</t>
  </si>
  <si>
    <t>0063100000fVtA6AAK</t>
  </si>
  <si>
    <t>0063100000fW2DQAA0</t>
  </si>
  <si>
    <t>0013100001oN3lpAAC</t>
  </si>
  <si>
    <t>70131000001YBPeAAO</t>
  </si>
  <si>
    <t>0063100000fW4j1AAC</t>
  </si>
  <si>
    <t>0013100001oNEK4AAO</t>
  </si>
  <si>
    <t>00331000036mqkhAAA</t>
  </si>
  <si>
    <t>0063100000fWDoiAAG</t>
  </si>
  <si>
    <t>0063100000fWWKuAAO</t>
  </si>
  <si>
    <t>0013100001oOEMqAAO</t>
  </si>
  <si>
    <t>00331000036nxqBAAQ</t>
  </si>
  <si>
    <t>0063100000fWkVqAAK</t>
  </si>
  <si>
    <t>0013100001gvwZsAAI</t>
  </si>
  <si>
    <t>0063100000foCVGAA2</t>
  </si>
  <si>
    <t>0013100001oP3OXAA0</t>
  </si>
  <si>
    <t>00331000036p2foAAA</t>
  </si>
  <si>
    <t>0063100000foPehAAE</t>
  </si>
  <si>
    <t>00331000036p67DAAQ</t>
  </si>
  <si>
    <t>0063100000foREOAA2</t>
  </si>
  <si>
    <t>001i000000IyHWlAAN</t>
  </si>
  <si>
    <t>00331000036pTFmAAM</t>
  </si>
  <si>
    <t>0063100000focqBAAQ</t>
  </si>
  <si>
    <t>0013100001oPSk5AAG</t>
  </si>
  <si>
    <t>00331000036pXBOAA2</t>
  </si>
  <si>
    <t>0063100000fof2HAAQ</t>
  </si>
  <si>
    <t>0Q05A000002EUAvSAO</t>
  </si>
  <si>
    <t>0013100001oQ3UcAAK</t>
  </si>
  <si>
    <t>00331000037S39IAAS</t>
  </si>
  <si>
    <t>0063100000fouK6AAI</t>
  </si>
  <si>
    <t>0013100001p28NDAAY</t>
  </si>
  <si>
    <t>00331000037SSnCAAW</t>
  </si>
  <si>
    <t>0063100000fp4U3AAI</t>
  </si>
  <si>
    <t>0013100001p363qAAA</t>
  </si>
  <si>
    <t>00331000037TWclAAG</t>
  </si>
  <si>
    <t>0063100000fpXCoAAM</t>
  </si>
  <si>
    <t>0063100000fpgmbAAA</t>
  </si>
  <si>
    <t>0013100001eo3U7AAI</t>
  </si>
  <si>
    <t>00331000036o6TMAAY</t>
  </si>
  <si>
    <t>0063100000fpobmAAA</t>
  </si>
  <si>
    <t>0013100001p3VVYAA2</t>
  </si>
  <si>
    <t>00331000037U2z2AAC</t>
  </si>
  <si>
    <t>0063100000fpoixAAA</t>
  </si>
  <si>
    <t>00331000037UfZ6AAK</t>
  </si>
  <si>
    <t>0063100000fq57cAAA</t>
  </si>
  <si>
    <t>0013100001p4B22AAE</t>
  </si>
  <si>
    <t>00331000037UtKwAAK</t>
  </si>
  <si>
    <t>0063100000fqCQqAAM</t>
  </si>
  <si>
    <t>0013100001p4BDSAA2</t>
  </si>
  <si>
    <t>00331000037UtakAAC</t>
  </si>
  <si>
    <t>00531000008FRNUAA4</t>
  </si>
  <si>
    <t>0063100000fqCcwAAE</t>
  </si>
  <si>
    <t>00331000037Utn5AAC</t>
  </si>
  <si>
    <t>0063100000fqChhAAE</t>
  </si>
  <si>
    <t>00331000037Utx3AAC</t>
  </si>
  <si>
    <t>0063100000fqCklAAE</t>
  </si>
  <si>
    <t>0013100001p4D1HAAU</t>
  </si>
  <si>
    <t>00331000037UwXVAA0</t>
  </si>
  <si>
    <t>0063100000fqEA1AAM</t>
  </si>
  <si>
    <t>0013100001p4DI5AAM</t>
  </si>
  <si>
    <t>00331000037Uwx1AAC</t>
  </si>
  <si>
    <t>0063100000fqESqAAM</t>
  </si>
  <si>
    <t>0013100001p4DR9AAM</t>
  </si>
  <si>
    <t>00331000037UxByAAK</t>
  </si>
  <si>
    <t>0063100000fqEcAAAU</t>
  </si>
  <si>
    <t>00331000037UxhIAAS</t>
  </si>
  <si>
    <t>0063100000fqEx2AAE</t>
  </si>
  <si>
    <t>00331000037Uy3VAAS</t>
  </si>
  <si>
    <t>0063100000fqFBAAA2</t>
  </si>
  <si>
    <t>0013100001gbWzMAAU</t>
  </si>
  <si>
    <t>00331000037UyAgAAK</t>
  </si>
  <si>
    <t>0063100000fqFDfAAM</t>
  </si>
  <si>
    <t>00331000037UyH8AAK</t>
  </si>
  <si>
    <t>0063100000fqFGPAA2</t>
  </si>
  <si>
    <t>00331000037UydOAAS</t>
  </si>
  <si>
    <t>0063100000fqFV9AAM</t>
  </si>
  <si>
    <t>00331000037UynrAAC</t>
  </si>
  <si>
    <t>0063100000fqFceAAE</t>
  </si>
  <si>
    <t>0013100001p4EYQAA2</t>
  </si>
  <si>
    <t>00331000037UyqMAAS</t>
  </si>
  <si>
    <t>0063100000fqFeGAAU</t>
  </si>
  <si>
    <t>00331000037V6VMAA0</t>
  </si>
  <si>
    <t>0063100000fqJ0EAAU</t>
  </si>
  <si>
    <t>00331000037V6YkAAK</t>
  </si>
  <si>
    <t>0063100000fqJ1lAAE</t>
  </si>
  <si>
    <t>00331000037V6leAAC</t>
  </si>
  <si>
    <t>0063100000fqJ8yAAE</t>
  </si>
  <si>
    <t>00331000037V6p2AAC</t>
  </si>
  <si>
    <t>0063100000fqJBEAA2</t>
  </si>
  <si>
    <t>00331000037V6tdAAC</t>
  </si>
  <si>
    <t>0063100000fqJDAAA2</t>
  </si>
  <si>
    <t>0013100001p4Lq2AAE</t>
  </si>
  <si>
    <t>00331000037V6zWAAS</t>
  </si>
  <si>
    <t>0063100000fqJFVAA2</t>
  </si>
  <si>
    <t>00331000037V7EgAAK</t>
  </si>
  <si>
    <t>0063100000fqJPvAAM</t>
  </si>
  <si>
    <t>0013100001kbYfiAAE</t>
  </si>
  <si>
    <t>00331000037V7RVAA0</t>
  </si>
  <si>
    <t>0063100000fqJWSAA2</t>
  </si>
  <si>
    <t>00331000037V7bHAAS</t>
  </si>
  <si>
    <t>0063100000fqJc3AAE</t>
  </si>
  <si>
    <t>00331000037V7fdAAC</t>
  </si>
  <si>
    <t>0063100000fqJeJAAU</t>
  </si>
  <si>
    <t>00331000037V7rZAAS</t>
  </si>
  <si>
    <t>0063100000fqJitAAE</t>
  </si>
  <si>
    <t>0013100001p4MPyAAM</t>
  </si>
  <si>
    <t>00331000037V87KAAS</t>
  </si>
  <si>
    <t>0063100000fqJp1AAE</t>
  </si>
  <si>
    <t>00331000037V8GuAAK</t>
  </si>
  <si>
    <t>0063100000fqJvnAAE</t>
  </si>
  <si>
    <t>00331000033V8FPAA0</t>
  </si>
  <si>
    <t>0063100000fqJwCAAU</t>
  </si>
  <si>
    <t>0013100001p4MetAAE</t>
  </si>
  <si>
    <t>00331000037V8PQAA0</t>
  </si>
  <si>
    <t>0063100000fqK0QAAU</t>
  </si>
  <si>
    <t>0063100000fqKPOAA2</t>
  </si>
  <si>
    <t>0013100001k79n8AAA</t>
  </si>
  <si>
    <t>00331000037V8zgAAC</t>
  </si>
  <si>
    <t>0063100000fqKUEAA2</t>
  </si>
  <si>
    <t>00331000037V9cgAAC</t>
  </si>
  <si>
    <t>0063100000fqKr0AAE</t>
  </si>
  <si>
    <t>0063100000fqKtGAAU</t>
  </si>
  <si>
    <t>0035A00003FXrB4QAL</t>
  </si>
  <si>
    <t>Intact Proteins &amp; Antibodies;Biotherapeutics;Proteomics and Peptide Mapping</t>
  </si>
  <si>
    <t>0063100000fqL0CAAU</t>
  </si>
  <si>
    <t>00331000037V9rWAAS</t>
  </si>
  <si>
    <t>00331000037V9tmAAC</t>
  </si>
  <si>
    <t>0063100000fqL0vAAE</t>
  </si>
  <si>
    <t>00331000037V9upAAC</t>
  </si>
  <si>
    <t>0063100000fqL1UAAU</t>
  </si>
  <si>
    <t>00331000037V9wlAAC</t>
  </si>
  <si>
    <t>0063100000fqL2hAAE</t>
  </si>
  <si>
    <t>0013100001p4NvZAAU</t>
  </si>
  <si>
    <t>00331000037VA0sAAG</t>
  </si>
  <si>
    <t>0063100000fqL4yAAE</t>
  </si>
  <si>
    <t>0013100001p4NxfAAE</t>
  </si>
  <si>
    <t>00331000037VA4QAAW</t>
  </si>
  <si>
    <t>0063100000fqL7OAAU</t>
  </si>
  <si>
    <t>0063100000fqL7dAAE</t>
  </si>
  <si>
    <t>00331000037VA99AAG</t>
  </si>
  <si>
    <t>0063100000fqLARAA2</t>
  </si>
  <si>
    <t>0013100001p4O3gAAE</t>
  </si>
  <si>
    <t>00331000037VAD6AAO</t>
  </si>
  <si>
    <t>0063100000fqLCIAA2</t>
  </si>
  <si>
    <t>00331000037VAY2AAO</t>
  </si>
  <si>
    <t>0063100000fqLN7AAM</t>
  </si>
  <si>
    <t>00331000037VAZtAAO</t>
  </si>
  <si>
    <t>0063100000fqLOAAA2</t>
  </si>
  <si>
    <t>0013100001p4OLLAA2</t>
  </si>
  <si>
    <t>00331000037VAcdAAG</t>
  </si>
  <si>
    <t>0063100000fqLPXAA2</t>
  </si>
  <si>
    <t>00331000037VAedAAG</t>
  </si>
  <si>
    <t>0063100000fqLRfAAM</t>
  </si>
  <si>
    <t>00331000037VAjMAAW</t>
  </si>
  <si>
    <t>0063100000fqLUQAA2</t>
  </si>
  <si>
    <t>00331000034GjLyAAK</t>
  </si>
  <si>
    <t>0063100000fqLt4AAE</t>
  </si>
  <si>
    <t>0013100001p4P56AAE</t>
  </si>
  <si>
    <t>00331000037VBUjAAO</t>
  </si>
  <si>
    <t>0063100000fqLtYAAU</t>
  </si>
  <si>
    <t>00331000030yehoAAA</t>
  </si>
  <si>
    <t>0063100000fqMATAA2</t>
  </si>
  <si>
    <t>00331000037VC3YAAW</t>
  </si>
  <si>
    <t>0063100000fqMDLAA2</t>
  </si>
  <si>
    <t>0013100001jbTo5AAE</t>
  </si>
  <si>
    <t>00331000037VCBAAA4</t>
  </si>
  <si>
    <t>0063100000fqMGPAA2</t>
  </si>
  <si>
    <t>00331000037VCE8AAO</t>
  </si>
  <si>
    <t>0063100000fqMHIAA2</t>
  </si>
  <si>
    <t>00331000037VCNAAA4</t>
  </si>
  <si>
    <t>0063100000fqMM1AAM</t>
  </si>
  <si>
    <t>00331000037VCZkAAO</t>
  </si>
  <si>
    <t>0063100000fqMVsAAM</t>
  </si>
  <si>
    <t>00331000037VCcAAAW</t>
  </si>
  <si>
    <t>0063100000fqMXKAA2</t>
  </si>
  <si>
    <t>00331000037VCf9AAG</t>
  </si>
  <si>
    <t>0063100000fqMYHAA2</t>
  </si>
  <si>
    <t>00331000037VCqwAAG</t>
  </si>
  <si>
    <t>0063100000fqMi0AAE</t>
  </si>
  <si>
    <t>00331000037VCtWAAW</t>
  </si>
  <si>
    <t>0063100000fqMioAAE</t>
  </si>
  <si>
    <t>0013100001p4QGsAAM</t>
  </si>
  <si>
    <t>00331000037VD8lAAG</t>
  </si>
  <si>
    <t>0063100000fqMtrAAE</t>
  </si>
  <si>
    <t>00331000037VDAJAA4</t>
  </si>
  <si>
    <t>0063100000fqMvTAAU</t>
  </si>
  <si>
    <t>0013100001p4QKfAAM</t>
  </si>
  <si>
    <t>00331000037VDE5AAO</t>
  </si>
  <si>
    <t>0063100000fqMwlAAE</t>
  </si>
  <si>
    <t>00331000037VDGQAA4</t>
  </si>
  <si>
    <t>0063100000fqMzVAAU</t>
  </si>
  <si>
    <t>00331000037VDIHAA4</t>
  </si>
  <si>
    <t>0063100000fqN18AAE</t>
  </si>
  <si>
    <t>00331000037VDN2AAO</t>
  </si>
  <si>
    <t>0063100000fqN2kAAE</t>
  </si>
  <si>
    <t>00331000037VDOUAA4</t>
  </si>
  <si>
    <t>0063100000fqN3JAAU</t>
  </si>
  <si>
    <t>00331000037VDQRAA4</t>
  </si>
  <si>
    <t>0063100000fqN4gAAE</t>
  </si>
  <si>
    <t>0013100001p4QUfAAM</t>
  </si>
  <si>
    <t>00331000037VDT6AAO</t>
  </si>
  <si>
    <t>0063100000fqN5UAAU</t>
  </si>
  <si>
    <t>00331000037VDjEAAW</t>
  </si>
  <si>
    <t>0063100000fqNHaAAM</t>
  </si>
  <si>
    <t>00331000037VDm8AAG</t>
  </si>
  <si>
    <t>0063100000fqNIsAAM</t>
  </si>
  <si>
    <t>00331000037VDoZAAW</t>
  </si>
  <si>
    <t>0063100000fqNKAAA2</t>
  </si>
  <si>
    <t>00331000037VNXDAA4</t>
  </si>
  <si>
    <t>0063100000fqRm9AAE</t>
  </si>
  <si>
    <t>0063100000frFP5AAM</t>
  </si>
  <si>
    <t>00331000031Y04OAAS</t>
  </si>
  <si>
    <t>0063100000frQKYAA2</t>
  </si>
  <si>
    <t>0063100000fra89AAA</t>
  </si>
  <si>
    <t>0013100001lb7OTAAY</t>
  </si>
  <si>
    <t>70131000001YBP5AAO</t>
  </si>
  <si>
    <t>00331000033TjJ4AAK</t>
  </si>
  <si>
    <t>0063100000fraZJAAY</t>
  </si>
  <si>
    <t>0013100001p57c0AAA</t>
  </si>
  <si>
    <t>00331000037W8luAAC</t>
  </si>
  <si>
    <t>0063100000frbxXAAQ</t>
  </si>
  <si>
    <t>0013100001p58SoAAI</t>
  </si>
  <si>
    <t>00331000038C7L7AAK</t>
  </si>
  <si>
    <t>0063100000frctkAAA</t>
  </si>
  <si>
    <t>0013100001p58YmAAI</t>
  </si>
  <si>
    <t>00331000038C7TfAAK</t>
  </si>
  <si>
    <t>0063100000frczEAAQ</t>
  </si>
  <si>
    <t>0013100001p58c2AAA</t>
  </si>
  <si>
    <t>00331000038C7XjAAK</t>
  </si>
  <si>
    <t>0063100000frdDIAAY</t>
  </si>
  <si>
    <t>0013100001fr7EaAAI</t>
  </si>
  <si>
    <t>00331000038C7ksAAC</t>
  </si>
  <si>
    <t>0063100000frdLeAAI</t>
  </si>
  <si>
    <t>0013100001p58tAAAQ</t>
  </si>
  <si>
    <t>00331000038C7x3AAC</t>
  </si>
  <si>
    <t>0063100000frdWQAAY</t>
  </si>
  <si>
    <t>0013100001p58uhAAA</t>
  </si>
  <si>
    <t>00331000038C7zJAAS</t>
  </si>
  <si>
    <t>0063100000frdbjAAA</t>
  </si>
  <si>
    <t>0013100001p592WAAQ</t>
  </si>
  <si>
    <t>00331000038C8CNAA0</t>
  </si>
  <si>
    <t>0063100000frdmPAAQ</t>
  </si>
  <si>
    <t>0013100001p595GAAQ</t>
  </si>
  <si>
    <t>00331000038C8FRAA0</t>
  </si>
  <si>
    <t>0063100000frdncAAA</t>
  </si>
  <si>
    <t>Proteomics;Metabolomics;Other</t>
  </si>
  <si>
    <t>0013100001p59JKAAY</t>
  </si>
  <si>
    <t>00331000038C8aDAAS</t>
  </si>
  <si>
    <t>0063100000freAeAAI</t>
  </si>
  <si>
    <t>0013100001p59JtAAI</t>
  </si>
  <si>
    <t>00331000038C8eNAAS</t>
  </si>
  <si>
    <t>0063100000freBIAAY</t>
  </si>
  <si>
    <t>0013100001p59KSAAY</t>
  </si>
  <si>
    <t>00331000038C8f7AAC</t>
  </si>
  <si>
    <t>0063100000freBmAAI</t>
  </si>
  <si>
    <t>00331000038C8ipAAC</t>
  </si>
  <si>
    <t>0063100000freC2AAI</t>
  </si>
  <si>
    <t>0013100001p59ZDAAY</t>
  </si>
  <si>
    <t>00331000038C91JAAS</t>
  </si>
  <si>
    <t>Half time in lab</t>
  </si>
  <si>
    <t>0063100000freYzAAI</t>
  </si>
  <si>
    <t>Q Exactive Biopharma</t>
  </si>
  <si>
    <t>mRNA</t>
  </si>
  <si>
    <t>Need Info</t>
  </si>
  <si>
    <t>0013100001p59fLAAQ</t>
  </si>
  <si>
    <t>00331000038C9AfAAK</t>
  </si>
  <si>
    <t>0063100000frefpAAA</t>
  </si>
  <si>
    <t>0013100001p59erAAA</t>
  </si>
  <si>
    <t>00331000038C99rAAC</t>
  </si>
  <si>
    <t>0063100000freghAAA</t>
  </si>
  <si>
    <t>0013100001p59g4AAA</t>
  </si>
  <si>
    <t>00331000038C9CbAAK</t>
  </si>
  <si>
    <t>Auto-Bi</t>
  </si>
  <si>
    <t>Bruker</t>
  </si>
  <si>
    <t>ESI TOF  (TIMS, Compact, Micro, Maxis)</t>
  </si>
  <si>
    <t>0063100000frei4AAA</t>
  </si>
  <si>
    <t>Biotherapeutics;Proteomics</t>
  </si>
  <si>
    <t>0013100001p59k6AAA</t>
  </si>
  <si>
    <t>0035A00003JiYnsQAF</t>
  </si>
  <si>
    <t>0063100000frekKAAQ</t>
  </si>
  <si>
    <t>0013100001p59ulAAA</t>
  </si>
  <si>
    <t>00331000038C9baAAC</t>
  </si>
  <si>
    <t>0063100000frf9sAAA</t>
  </si>
  <si>
    <t>0013100001p5A0yAAE</t>
  </si>
  <si>
    <t>0035A00003NH1JFQA1</t>
  </si>
  <si>
    <t>0063100000frfFpAAI</t>
  </si>
  <si>
    <t>00331000038C9jLAAS</t>
  </si>
  <si>
    <t>0013100001p5A3dAAE</t>
  </si>
  <si>
    <t>00331000038C9n4AAC</t>
  </si>
  <si>
    <t>0063100000frfI0AAI</t>
  </si>
  <si>
    <t>0013100001p5A5KAAU</t>
  </si>
  <si>
    <t>00331000038C9pjAAC</t>
  </si>
  <si>
    <t>0063100000frfKGAAY</t>
  </si>
  <si>
    <t>0013100001p5A5yAAE</t>
  </si>
  <si>
    <t>00331000038C9qIAAS</t>
  </si>
  <si>
    <t>0063100000frfKVAAY</t>
  </si>
  <si>
    <t>0013100001p5A6mAAE</t>
  </si>
  <si>
    <t>00331000038C9rGAAS</t>
  </si>
  <si>
    <t>0063100000frfKzAAI</t>
  </si>
  <si>
    <t>0013100001p5A92AAE</t>
  </si>
  <si>
    <t>00331000038C9ujAAC</t>
  </si>
  <si>
    <t>Food &amp; Beverage</t>
  </si>
  <si>
    <t>0063100000frfMlAAI</t>
  </si>
  <si>
    <t>0013100001p5AAFAA2</t>
  </si>
  <si>
    <t>00331000038C9wVAAS</t>
  </si>
  <si>
    <t>0063100000frfNPAAY</t>
  </si>
  <si>
    <t>0055A00000BNpn5QAD</t>
  </si>
  <si>
    <t>0013100001p5ACBAA2</t>
  </si>
  <si>
    <t>00331000038C9ygAAC</t>
  </si>
  <si>
    <t>0063100000frfO7AAI</t>
  </si>
  <si>
    <t>00331000038CAAxAAO</t>
  </si>
  <si>
    <t>0063100000frfZgAAI</t>
  </si>
  <si>
    <t>0013100001p5ANjAAM</t>
  </si>
  <si>
    <t>00331000038CAGuAAO</t>
  </si>
  <si>
    <t>0063100000frfbNAAQ</t>
  </si>
  <si>
    <t>0013100001p5AOcAAM</t>
  </si>
  <si>
    <t>00331000038CAIMAA4</t>
  </si>
  <si>
    <t>0063100000frffuAAA</t>
  </si>
  <si>
    <t>0013100001p5ARlAAM</t>
  </si>
  <si>
    <t>00331000038CAMFAA4</t>
  </si>
  <si>
    <t>0063100000frfiAAAQ</t>
  </si>
  <si>
    <t>0013100001p5ATcAAM</t>
  </si>
  <si>
    <t>00331000038CAPdAAO</t>
  </si>
  <si>
    <t>0063100000frfjrAAA</t>
  </si>
  <si>
    <t>0013100001p5AYhAAM</t>
  </si>
  <si>
    <t>00331000038CAWUAA4</t>
  </si>
  <si>
    <t>0063100000frfqDAAQ</t>
  </si>
  <si>
    <t>Rebel</t>
  </si>
  <si>
    <t>0013100001p5AbMAAU</t>
  </si>
  <si>
    <t>00331000038CAa7AAG</t>
  </si>
  <si>
    <t>0063100000frfr6AAA</t>
  </si>
  <si>
    <t>00331000038CB5wAAG</t>
  </si>
  <si>
    <t>0063100000frgCLAAY</t>
  </si>
  <si>
    <t>0013100001p5B4QAAU</t>
  </si>
  <si>
    <t>00331000038CBCYAA4</t>
  </si>
  <si>
    <t>0063100000frgEHAAY</t>
  </si>
  <si>
    <t>0013100001p5B5TAAU</t>
  </si>
  <si>
    <t>00331000038CBEKAA4</t>
  </si>
  <si>
    <t>0063100000frgERAAY</t>
  </si>
  <si>
    <t>0013100001p5B83AAE</t>
  </si>
  <si>
    <t>00331000038CBI7AAO</t>
  </si>
  <si>
    <t>0063100000frgFZAAY</t>
  </si>
  <si>
    <t>0013100001p5BBRAA2</t>
  </si>
  <si>
    <t>00331000038CBNCAA4</t>
  </si>
  <si>
    <t>0063100000frgHLAAY</t>
  </si>
  <si>
    <t>00331000038CBWZAA4</t>
  </si>
  <si>
    <t>0063100000frgJbAAI</t>
  </si>
  <si>
    <t>0013100001p5BMJAA2</t>
  </si>
  <si>
    <t>00331000038CBbUAAW</t>
  </si>
  <si>
    <t>0063100000frgLDAAY</t>
  </si>
  <si>
    <t>Intact Proteins</t>
  </si>
  <si>
    <t>0013100001p5BOZAA2</t>
  </si>
  <si>
    <t>00331000038CBeYAAW</t>
  </si>
  <si>
    <t>0063100000frgN0AAI</t>
  </si>
  <si>
    <t>Nucleosides Lipidomics</t>
  </si>
  <si>
    <t>0013100001p5BSbAAM</t>
  </si>
  <si>
    <t>00331000038CBklAAG</t>
  </si>
  <si>
    <t>0063100000frgOIAAY</t>
  </si>
  <si>
    <t>00331000038CBtAAAW</t>
  </si>
  <si>
    <t>0063100000frgbMAAQ</t>
  </si>
  <si>
    <t>0013100001p4gq6AAA</t>
  </si>
  <si>
    <t>0063100000frghgAAA</t>
  </si>
  <si>
    <t>0063100000frmYcAAI</t>
  </si>
  <si>
    <t>00331000038EBLhAAO</t>
  </si>
  <si>
    <t>0063100000fs0iYAAQ</t>
  </si>
  <si>
    <t>0Q05A000002EUBySAO</t>
  </si>
  <si>
    <t>0013100001p5hesAAA</t>
  </si>
  <si>
    <t>00331000038EN9VAAW</t>
  </si>
  <si>
    <t>0063100000gHL4KAAW</t>
  </si>
  <si>
    <t>0013100001qyrQqAAI</t>
  </si>
  <si>
    <t>0063100000gHLO5AAO</t>
  </si>
  <si>
    <t>0013100001puSB6AAM</t>
  </si>
  <si>
    <t>70131000001YBPoAAO</t>
  </si>
  <si>
    <t>00331000038EtgCAAS</t>
  </si>
  <si>
    <t>0063100000gHd4lAAC</t>
  </si>
  <si>
    <t>0013100001puTIoAAM</t>
  </si>
  <si>
    <t>00331000038EvQtAAK</t>
  </si>
  <si>
    <t>0063100000gHeAUAA0</t>
  </si>
  <si>
    <t>00331000038EvUCAA0</t>
  </si>
  <si>
    <t>0063100000gHeBhAAK</t>
  </si>
  <si>
    <t>0013100001puTMvAAM</t>
  </si>
  <si>
    <t>00331000038EvY4AAK</t>
  </si>
  <si>
    <t>0063100000gHeD4AAK</t>
  </si>
  <si>
    <t>00331000038EvbmAAC</t>
  </si>
  <si>
    <t>0063100000gHeF0AAK</t>
  </si>
  <si>
    <t>0013100001puTXlAAM</t>
  </si>
  <si>
    <t>00331000038EvnBAAS</t>
  </si>
  <si>
    <t>0063100000gHeOdAAK</t>
  </si>
  <si>
    <t>00331000038EvsVAAS</t>
  </si>
  <si>
    <t>0063100000gHeRDAA0</t>
  </si>
  <si>
    <t>0013100001fr7BlAAI</t>
  </si>
  <si>
    <t>00331000038EvwIAAS</t>
  </si>
  <si>
    <t>0063100000gHeSaAAK</t>
  </si>
  <si>
    <t>00331000038EvxZAAS</t>
  </si>
  <si>
    <t>0063100000gHeUkAAK</t>
  </si>
  <si>
    <t>00331000038Ew04AAC</t>
  </si>
  <si>
    <t>0063100000gHeXAAA0</t>
  </si>
  <si>
    <t>00331000038Ew20AAC</t>
  </si>
  <si>
    <t>0063100000gHeXtAAK</t>
  </si>
  <si>
    <t>0015A000022QeGHQA0</t>
  </si>
  <si>
    <t>00331000038Ew75AAC</t>
  </si>
  <si>
    <t>0063100000gHebgAAC</t>
  </si>
  <si>
    <t>0063100000gHegvAAC</t>
  </si>
  <si>
    <t>0013100001jbC2LAAU</t>
  </si>
  <si>
    <t>00331000030Os0rAAC</t>
  </si>
  <si>
    <t>0063100000gHgfMAAS</t>
  </si>
  <si>
    <t>00331000038F1pQAAS</t>
  </si>
  <si>
    <t>0013100001puZ6kAAE</t>
  </si>
  <si>
    <t>00331000038F1qsAAC</t>
  </si>
  <si>
    <t>0063100000gHgfvAAC</t>
  </si>
  <si>
    <t>0063100000gHq7LAAS</t>
  </si>
  <si>
    <t>00331000038FtjpAAC</t>
  </si>
  <si>
    <t>Many customers working from home</t>
  </si>
  <si>
    <t>Triple Quad LC/MS (4500,5500,6500)</t>
  </si>
  <si>
    <t>0063100000gI7vuAAC</t>
  </si>
  <si>
    <t>00331000038Fu45AAC</t>
  </si>
  <si>
    <t>0063100000gI887AAC</t>
  </si>
  <si>
    <t>0013100001pvHL2AAM</t>
  </si>
  <si>
    <t>00331000038FuBfAAK</t>
  </si>
  <si>
    <t>0063100000gI8D8AAK</t>
  </si>
  <si>
    <t>0013100001pvHPEAA2</t>
  </si>
  <si>
    <t>00331000038FuHYAA0</t>
  </si>
  <si>
    <t>0063100000gI8GWAA0</t>
  </si>
  <si>
    <t>0013100001pvHRAAA2</t>
  </si>
  <si>
    <t>00331000038FuKSAA0</t>
  </si>
  <si>
    <t>0063100000gI8HZAA0</t>
  </si>
  <si>
    <t>0013100001pvHWkAAM</t>
  </si>
  <si>
    <t>00331000038FuSCAA0</t>
  </si>
  <si>
    <t>0063100000gI8LqAAK</t>
  </si>
  <si>
    <t>0013100001pvHYgAAM</t>
  </si>
  <si>
    <t>00331000038FuUmAAK</t>
  </si>
  <si>
    <t>0063100000gI8NrAAK</t>
  </si>
  <si>
    <t>0013100001pvHcsAAE</t>
  </si>
  <si>
    <t>00331000038FuZcAAK</t>
  </si>
  <si>
    <t>0063100000gI8QbAAK</t>
  </si>
  <si>
    <t>00331000038FuiZAAS</t>
  </si>
  <si>
    <t>0063100000gI8S8AAK</t>
  </si>
  <si>
    <t>0013100001pvHwaAAE</t>
  </si>
  <si>
    <t>00331000038FutoAAC</t>
  </si>
  <si>
    <t>0063100000gI8TfAAK</t>
  </si>
  <si>
    <t>0015A00002BnKi3QAF</t>
  </si>
  <si>
    <t>00331000038FuyFAAS</t>
  </si>
  <si>
    <t>0063100000gI8XXAA0</t>
  </si>
  <si>
    <t>0013100001pvI1QAAU</t>
  </si>
  <si>
    <t>00331000038Fv0RAAS</t>
  </si>
  <si>
    <t>0063100000gI8Z4AAK</t>
  </si>
  <si>
    <t>70131000001SbLuAAK</t>
  </si>
  <si>
    <t>0033100003AOVEHAA5</t>
  </si>
  <si>
    <t>0063100000gI8icAAC</t>
  </si>
  <si>
    <t>00331000038FvCIAA0</t>
  </si>
  <si>
    <t>00331000038FvEdAAK</t>
  </si>
  <si>
    <t>0063100000gI8kxAAC</t>
  </si>
  <si>
    <t>0013100001pvIFhAAM</t>
  </si>
  <si>
    <t>00331000038FvJiAAK</t>
  </si>
  <si>
    <t>0063100000gI8pYAAS</t>
  </si>
  <si>
    <t>0013100001pvRTEAA2</t>
  </si>
  <si>
    <t>0063100000gIELhAAO</t>
  </si>
  <si>
    <t>00331000039F5GvAAK</t>
  </si>
  <si>
    <t>0063100000gonBHAAY</t>
  </si>
  <si>
    <t>00331000039F5MeAAK</t>
  </si>
  <si>
    <t>0063100000gonDxAAI</t>
  </si>
  <si>
    <t>00331000039F7RwAAK</t>
  </si>
  <si>
    <t>0063100000gooMlAAI</t>
  </si>
  <si>
    <t>0033100003BDs8rAAD</t>
  </si>
  <si>
    <t>0063100000gouxGAAQ</t>
  </si>
  <si>
    <t>00331000039FR13AAG</t>
  </si>
  <si>
    <t>0063100000gp06IAAQ</t>
  </si>
  <si>
    <t>00331000039F7McAAK</t>
  </si>
  <si>
    <t>0063100000gp1WTAAY</t>
  </si>
  <si>
    <t>00331000039FSrDAAW</t>
  </si>
  <si>
    <t>0063100000gp1ibAAA</t>
  </si>
  <si>
    <t>00331000039FStSAAW</t>
  </si>
  <si>
    <t>0063100000gp1mOAAQ</t>
  </si>
  <si>
    <t>00331000039FSwMAAW</t>
  </si>
  <si>
    <t>0063100000gp1nlAAA</t>
  </si>
  <si>
    <t>0013100001mGBcsAAG</t>
  </si>
  <si>
    <t>00331000039FZ8mAAG</t>
  </si>
  <si>
    <t>Forecast</t>
  </si>
  <si>
    <t>Commit</t>
  </si>
  <si>
    <t>0063100000gp61kAAA</t>
  </si>
  <si>
    <t>Procurement Pending - &lt;30 Days</t>
  </si>
  <si>
    <t>0013100001n758RAAQ</t>
  </si>
  <si>
    <t>00331000039FbzvAAC</t>
  </si>
  <si>
    <t>0063100000gp7E0AAI</t>
  </si>
  <si>
    <t>0013100001n7DeZAAU</t>
  </si>
  <si>
    <t>00331000039FmqJAAS</t>
  </si>
  <si>
    <t>0063100000gpBjnAAE</t>
  </si>
  <si>
    <t>0035A00003EYQLSQA5</t>
  </si>
  <si>
    <t>0063100000gpBm8AAE</t>
  </si>
  <si>
    <t>00331000039FmtNAAS</t>
  </si>
  <si>
    <t>0013100001n7DjKAAU</t>
  </si>
  <si>
    <t>00331000039FmwqAAC</t>
  </si>
  <si>
    <t>0063100000gpBodAAE</t>
  </si>
  <si>
    <t>0013100001n7DqWAAU</t>
  </si>
  <si>
    <t>0063100000gpBtEAAU</t>
  </si>
  <si>
    <t>00331000039jg5XAAQ</t>
  </si>
  <si>
    <t>0063100000gpRe1AAE</t>
  </si>
  <si>
    <t>0013100001eoCq6AAE</t>
  </si>
  <si>
    <t>0035A00003JiLRCQA3</t>
  </si>
  <si>
    <t>0063100000gpdF0AAI</t>
  </si>
  <si>
    <t>00331000039kOQeAAM</t>
  </si>
  <si>
    <t>0063100000gptThAAI</t>
  </si>
  <si>
    <t>00331000039kSAmAAM</t>
  </si>
  <si>
    <t>0063100000gpwN5AAI</t>
  </si>
  <si>
    <t>00331000039kSCJAA2</t>
  </si>
  <si>
    <t>0063100000gpwNjAAI</t>
  </si>
  <si>
    <t>0063100000gq7c2AAA</t>
  </si>
  <si>
    <t>0063100000gq7g0AAA</t>
  </si>
  <si>
    <t>0013100001qw9gbAAA</t>
  </si>
  <si>
    <t>0033100003AEP8OAAX</t>
  </si>
  <si>
    <t>0063100000gqMH8AAM</t>
  </si>
  <si>
    <t>0013100001qwA2DAAU</t>
  </si>
  <si>
    <t>0033100003AEPc6AAH</t>
  </si>
  <si>
    <t>0063100000gqNyzAAE</t>
  </si>
  <si>
    <t>0013100001qwAJ9AAM</t>
  </si>
  <si>
    <t>0033100003AEPrfAAH</t>
  </si>
  <si>
    <t>0063100000gqOkAAAU</t>
  </si>
  <si>
    <t>0013100001qwAUAAA2</t>
  </si>
  <si>
    <t>0033100003AEQ06AAH</t>
  </si>
  <si>
    <t>0063100000gqPHGAA2</t>
  </si>
  <si>
    <t>0063100000grLzHAAU</t>
  </si>
  <si>
    <t>001i000001MZLyvAAH</t>
  </si>
  <si>
    <t>003i0000023mtCcAAI</t>
  </si>
  <si>
    <t>0063100000grWCzAAM</t>
  </si>
  <si>
    <t>0063100000grWDxAAM</t>
  </si>
  <si>
    <t>0013100001qwT0vAAE</t>
  </si>
  <si>
    <t>0033100003AEoZhAAL</t>
  </si>
  <si>
    <t>0063100000grrLoAAI</t>
  </si>
  <si>
    <t>0063100000gs44pAAA</t>
  </si>
  <si>
    <t>0013100001qx6GzAAI</t>
  </si>
  <si>
    <t>0033100003AMYEoAAP</t>
  </si>
  <si>
    <t>Safeware</t>
  </si>
  <si>
    <t>0063100000gsptYAAQ</t>
  </si>
  <si>
    <t>0013100001qx8jZAAQ</t>
  </si>
  <si>
    <t>0033100003AMbEiAAL</t>
  </si>
  <si>
    <t>0063100000h9mnxAAA</t>
  </si>
  <si>
    <t>00331000038EoTTAA0</t>
  </si>
  <si>
    <t>0063100000h9vnzAAA</t>
  </si>
  <si>
    <t>0013100001qxVcsAAE</t>
  </si>
  <si>
    <t>0033100003AN3IuAAL</t>
  </si>
  <si>
    <t>0063100000h9wx6AAA</t>
  </si>
  <si>
    <t>0013100001qxiZOAAY</t>
  </si>
  <si>
    <t>Competitive product</t>
  </si>
  <si>
    <t>0033100003ANJd2AAH</t>
  </si>
  <si>
    <t>0063100000hA5tuAAC</t>
  </si>
  <si>
    <t>70131000001SioyAAC</t>
  </si>
  <si>
    <t>0033100003ANh9vAAD</t>
  </si>
  <si>
    <t>0063100000hA8isAAC</t>
  </si>
  <si>
    <t>0013100001qxqgHAAQ</t>
  </si>
  <si>
    <t>0033100003ANhBSAA1</t>
  </si>
  <si>
    <t>0063100000hA8jqAAC</t>
  </si>
  <si>
    <t>0033100003ANhDnAAL</t>
  </si>
  <si>
    <t>0063100000hA8lDAAS</t>
  </si>
  <si>
    <t>0033100003ANhFAAA1</t>
  </si>
  <si>
    <t>0063100000hA8mQAAS</t>
  </si>
  <si>
    <t>0013100001qxqblAAA</t>
  </si>
  <si>
    <t>0033100003ANhGhAAL</t>
  </si>
  <si>
    <t>0063100000hA8nOAAS</t>
  </si>
  <si>
    <t>0033100003ANhIOAA1</t>
  </si>
  <si>
    <t>0063100000hA8oHAAS</t>
  </si>
  <si>
    <t>0013100001qxqfJAAQ</t>
  </si>
  <si>
    <t>0033100003ANhLAAA1</t>
  </si>
  <si>
    <t>0063100000hA8pPAAS</t>
  </si>
  <si>
    <t>0033100003AO0prAAD</t>
  </si>
  <si>
    <t>0063100000hAHFJAA4</t>
  </si>
  <si>
    <t>0033100003AO0xCAAT</t>
  </si>
  <si>
    <t>0063100000hAHKiAAO</t>
  </si>
  <si>
    <t>0033100003AO0yZAAT</t>
  </si>
  <si>
    <t>0063100000hAHLqAAO</t>
  </si>
  <si>
    <t>0013100001qy8GYAAY</t>
  </si>
  <si>
    <t>0033100003AO0zXAAT</t>
  </si>
  <si>
    <t>0063100000hAHMMAA4</t>
  </si>
  <si>
    <t>0013100001qy8HbAAI</t>
  </si>
  <si>
    <t>0033100003AO10VAAT</t>
  </si>
  <si>
    <t>0063100000hAHMgAAO</t>
  </si>
  <si>
    <t>0033100003AO1CLAA1</t>
  </si>
  <si>
    <t>0063100000hAHVEAA4</t>
  </si>
  <si>
    <t>0033100003AO1EqAAL</t>
  </si>
  <si>
    <t>0063100000hAHWHAA4</t>
  </si>
  <si>
    <t>0013100001qy8VBAAY</t>
  </si>
  <si>
    <t>0033100003AO1H6AAL</t>
  </si>
  <si>
    <t>0063100000hAHY3AAO</t>
  </si>
  <si>
    <t>0033100003AO1K0AAL</t>
  </si>
  <si>
    <t>0063100000hAHZlAAO</t>
  </si>
  <si>
    <t>0013100001qy8ZhAAI</t>
  </si>
  <si>
    <t>0033100003AO1OJAA1</t>
  </si>
  <si>
    <t>0063100000hAHd4AAG</t>
  </si>
  <si>
    <t>They are sample limited so the 10ul minimum would be an issue. They also have a method they are already pretty happy with.</t>
  </si>
  <si>
    <t>0063100000hAKtVAAW</t>
  </si>
  <si>
    <t>0013100001qxdmMAAQ</t>
  </si>
  <si>
    <t>0033100003ANDIGAA5</t>
  </si>
  <si>
    <t>0063100000hAMthAAG</t>
  </si>
  <si>
    <t>0063100000hAP9aAAG</t>
  </si>
  <si>
    <t>0033100003AODnLAAX</t>
  </si>
  <si>
    <t>0063100000hAPvIAAW</t>
  </si>
  <si>
    <t>0Q031000001kJDUCA2</t>
  </si>
  <si>
    <t>0013100001qyLolAAE</t>
  </si>
  <si>
    <t>0033100003AOHMeAAP</t>
  </si>
  <si>
    <t>0063100000hASN2AAO</t>
  </si>
  <si>
    <t>0013100001gw4vcAAA</t>
  </si>
  <si>
    <t>0033100003AOJoaAAH</t>
  </si>
  <si>
    <t>0063100000hAbrGAAS</t>
  </si>
  <si>
    <t>0063100000hAeVIAA0</t>
  </si>
  <si>
    <t>0013100001qyXdwAAE</t>
  </si>
  <si>
    <t>0035A00003YxcU1QAJ</t>
  </si>
  <si>
    <t>0063100000hAf39AAC</t>
  </si>
  <si>
    <t>0013100001qyEfYAAU</t>
  </si>
  <si>
    <t>0033100003AO98BAAT</t>
  </si>
  <si>
    <t>0063100000hAfLcAAK</t>
  </si>
  <si>
    <t>0033100003AOqCnAAL</t>
  </si>
  <si>
    <t>0063100000hAmbqAAC</t>
  </si>
  <si>
    <t>0013100001qz6adAAA</t>
  </si>
  <si>
    <t>0033100003AP9owAAD</t>
  </si>
  <si>
    <t>0063100000hAwkHAAS</t>
  </si>
  <si>
    <t>0063100000hB1d8AAC</t>
  </si>
  <si>
    <t>0033100003APmTVAA1</t>
  </si>
  <si>
    <t>0063100000hBKYyAAO</t>
  </si>
  <si>
    <t>0013100001rsvIAAAY</t>
  </si>
  <si>
    <t>0063100000hBwV1AAK</t>
  </si>
  <si>
    <t>0013100001rt14LAAQ</t>
  </si>
  <si>
    <t>0033100003BB5aTAAT</t>
  </si>
  <si>
    <t>0063100000hBzFIAA0</t>
  </si>
  <si>
    <t>0063100000hBzFrAAK</t>
  </si>
  <si>
    <t>0013100001rt2Q4AAI</t>
  </si>
  <si>
    <t>0063100000hC0OwAAK</t>
  </si>
  <si>
    <t>0013100001rt9lJAAQ</t>
  </si>
  <si>
    <t>0033100003BBGovAAH</t>
  </si>
  <si>
    <t>0063100000hC4OuAAK</t>
  </si>
  <si>
    <t>0013100001jbBLeAAM</t>
  </si>
  <si>
    <t>00331000030OrSVAA0</t>
  </si>
  <si>
    <t>0063100000hC51ZAAS</t>
  </si>
  <si>
    <t>0013100001rtN6tAAE</t>
  </si>
  <si>
    <t>0033100003BBVXHAA5</t>
  </si>
  <si>
    <t>0063100000hC9N3AAK</t>
  </si>
  <si>
    <t>0063100000hC9N8AAK</t>
  </si>
  <si>
    <t>Old dead project</t>
  </si>
  <si>
    <t>0063100000hCC5hAAG</t>
  </si>
  <si>
    <t>0033100003BBuLzAAL</t>
  </si>
  <si>
    <t>0063100000hCKkeAAG</t>
  </si>
  <si>
    <t>will use D Davis unit</t>
  </si>
  <si>
    <t>0033100003BCRYSAA5</t>
  </si>
  <si>
    <t>0063100000hCa9WAAS</t>
  </si>
  <si>
    <t>001i000001LHCUyAAP</t>
  </si>
  <si>
    <t>0063100000hCaInAAK</t>
  </si>
  <si>
    <t>0063100000hCjSCAA0</t>
  </si>
  <si>
    <t>TMO transfer prices 2017</t>
  </si>
  <si>
    <t>0013100001ruM2pAAE</t>
  </si>
  <si>
    <t>0033100003BCmDbAAL</t>
  </si>
  <si>
    <t>0063100000hCjjeAAC</t>
  </si>
  <si>
    <t>0063100000hCljwAAC</t>
  </si>
  <si>
    <t>0013100001rueJaAAI</t>
  </si>
  <si>
    <t>0035A00003ZiYGXQA3</t>
  </si>
  <si>
    <t>0063100000hCtjhAAC</t>
  </si>
  <si>
    <t>0033100003BDEsLAAX</t>
  </si>
  <si>
    <t>0063100000hCvJAAA0</t>
  </si>
  <si>
    <t>0063100000hD4QGAA0</t>
  </si>
  <si>
    <t>0013100001rut5yAAA</t>
  </si>
  <si>
    <t>0033100003BDjc0AAD</t>
  </si>
  <si>
    <t>0063100000hD53gAAC</t>
  </si>
  <si>
    <t>0063100000hD54BAAS</t>
  </si>
  <si>
    <t>0033100003BDuYwAAL</t>
  </si>
  <si>
    <t>0063100000hD9weAAC</t>
  </si>
  <si>
    <t>0033100003BEotHAAT</t>
  </si>
  <si>
    <t>0063100000hDZtZAAW</t>
  </si>
  <si>
    <t>00331000039ENeSAAW</t>
  </si>
  <si>
    <t>0063100000hHRNaAAO</t>
  </si>
  <si>
    <t>0063100000hHskuAAC</t>
  </si>
  <si>
    <t>0Q05A000002EUB5SAO</t>
  </si>
  <si>
    <t>0015A00001ztcpwQAA</t>
  </si>
  <si>
    <t>70131000001OZ2lAAG</t>
  </si>
  <si>
    <t>0033100003C4W4dAAF</t>
  </si>
  <si>
    <t>0063100000hHsvsAAC</t>
  </si>
  <si>
    <t>0063100000hI3HpAAK</t>
  </si>
  <si>
    <t>00331000034EMS5AAO</t>
  </si>
  <si>
    <t>0063100000hI3UPAA0</t>
  </si>
  <si>
    <t>0063100000hlikOAAQ</t>
  </si>
  <si>
    <t>0013100001sz7lcAAA</t>
  </si>
  <si>
    <t>0033100003C6c5EAAR</t>
  </si>
  <si>
    <t>0063100000hm1qPAAQ</t>
  </si>
  <si>
    <t>0063100000hmHvCAAU</t>
  </si>
  <si>
    <t>0063100000hmHxDAAU</t>
  </si>
  <si>
    <t>0063100000hmIjGAAU</t>
  </si>
  <si>
    <t>00331000034nzyrAAA</t>
  </si>
  <si>
    <t>0065A00000WjSiIQAV</t>
  </si>
  <si>
    <t>0015A00001xOPCyQAO</t>
  </si>
  <si>
    <t>0035A00003EVzzTQAT</t>
  </si>
  <si>
    <t>ADS</t>
  </si>
  <si>
    <t>0065A00000WjUVuQAN</t>
  </si>
  <si>
    <t>70131000001YBPjAAO</t>
  </si>
  <si>
    <t>0035A00003EW002QAD</t>
  </si>
  <si>
    <t>0065A00000WjUVzQAN</t>
  </si>
  <si>
    <t>0035A00003EW007QAD</t>
  </si>
  <si>
    <t>0065A00000WjUW4QAN</t>
  </si>
  <si>
    <t>0035A00003EW00CQAT</t>
  </si>
  <si>
    <t>0065A00000WjUW9QAN</t>
  </si>
  <si>
    <t>0015A00001xOPFsQAO</t>
  </si>
  <si>
    <t>0035A00003EW05CQAT</t>
  </si>
  <si>
    <t>0065A00000WjUXqQAN</t>
  </si>
  <si>
    <t>0015A0000254kI5QAI</t>
  </si>
  <si>
    <t>0035A00003LvMKoQAN</t>
  </si>
  <si>
    <t>0065A00000nK34oQAC</t>
  </si>
  <si>
    <t>Beckman CE</t>
  </si>
  <si>
    <t>0015A00002K5yvNQAR</t>
  </si>
  <si>
    <t>0035A00003eNo4HQAS</t>
  </si>
  <si>
    <t>0065A00001ZjMCUQA3</t>
  </si>
  <si>
    <t>0015A00002JO7xJQAT</t>
  </si>
  <si>
    <t>0035A00003eLt6qQAC</t>
  </si>
  <si>
    <t>0065A00001ZbSueQAF</t>
  </si>
  <si>
    <t>0015A000028lef0QAA</t>
  </si>
  <si>
    <t>70131000001SiprAAC</t>
  </si>
  <si>
    <t>0035A00003UZznJQAT</t>
  </si>
  <si>
    <t>0065A00001UoAq4QAF</t>
  </si>
  <si>
    <t>Proteomics;Metabolomics</t>
  </si>
  <si>
    <t>0013100001frxpYAAQ</t>
  </si>
  <si>
    <t>0035A00003NGItTQAX</t>
  </si>
  <si>
    <t>0065A00000nKeIvQAK</t>
  </si>
  <si>
    <t>0015A000026BdB3QAK</t>
  </si>
  <si>
    <t>0035A00003NtfvaQAB</t>
  </si>
  <si>
    <t>0065A00000nKm8DQAS</t>
  </si>
  <si>
    <t>0015A00002VoOopQAF</t>
  </si>
  <si>
    <t>CHO</t>
  </si>
  <si>
    <t>0055A00000BcmS5QAJ</t>
  </si>
  <si>
    <t>Prospecting Journey</t>
  </si>
  <si>
    <t>0065A00001dL7MUQA0</t>
  </si>
  <si>
    <t>0035A00003osZoPQAU</t>
  </si>
  <si>
    <t>0056e00000BdE5OAAV</t>
  </si>
  <si>
    <t>0015A00002DSfXGQA1</t>
  </si>
  <si>
    <t>Other (text field)</t>
  </si>
  <si>
    <t>0065A00001VeBDuQAN</t>
  </si>
  <si>
    <t>XYZ</t>
  </si>
  <si>
    <t>ABC</t>
  </si>
  <si>
    <t>0015A0000256abKQAQ</t>
  </si>
  <si>
    <t>0035A00003aL6jDQAS</t>
  </si>
  <si>
    <t>Webinar</t>
  </si>
  <si>
    <t>0065A00000loJz7QAE</t>
  </si>
  <si>
    <t>0013100001p5BKSAA2</t>
  </si>
  <si>
    <t>0035A00003TS4CLQA1</t>
  </si>
  <si>
    <t>0065A00001G6M3FQAV</t>
  </si>
  <si>
    <t>0015A000021Or98QAC</t>
  </si>
  <si>
    <t>7015A000001ThI4QAK</t>
  </si>
  <si>
    <t>0035A00003IOO7dQAH</t>
  </si>
  <si>
    <t>0065A00001a3MVGQA2</t>
  </si>
  <si>
    <t>7015A000001qXCFQA2</t>
  </si>
  <si>
    <t>0035A00003Vy0cOQAR</t>
  </si>
  <si>
    <t>0065A00001TiGD2QAN</t>
  </si>
  <si>
    <t>structural charcterization</t>
  </si>
  <si>
    <t>0015A00002BpBLjQAN</t>
  </si>
  <si>
    <t>0035A00003UZMnEQAX</t>
  </si>
  <si>
    <t>0065A00001PwI2nQAF</t>
  </si>
  <si>
    <t>digest quant of protein peptide identification</t>
  </si>
  <si>
    <t>0015A00002GpXQkQAN</t>
  </si>
  <si>
    <t>0065A00001bqzchQAA</t>
  </si>
  <si>
    <t>0015A00002QeEVmQAN</t>
  </si>
  <si>
    <t>0065A00001cKboEQAS</t>
  </si>
  <si>
    <t>0016e00002Zw9L7AAJ</t>
  </si>
  <si>
    <t>0055A000009GxI2QAK</t>
  </si>
  <si>
    <t>0065A00001bA6fRQAS</t>
  </si>
  <si>
    <t>003i000001yjgLhAAI</t>
  </si>
  <si>
    <t>Order Expected within 90 Days</t>
  </si>
  <si>
    <t>0035A00003YvhfDQAR</t>
  </si>
  <si>
    <t>0065A00001XVdkTQAT</t>
  </si>
  <si>
    <t>CWAs;Explosives;Drugs;All Hazards</t>
  </si>
  <si>
    <t>0015A000029X4xSQAS</t>
  </si>
  <si>
    <t>0035A00003R0LWHQA3</t>
  </si>
  <si>
    <t>0065A00001CILtFQAX</t>
  </si>
  <si>
    <t>Drugs;Other</t>
  </si>
  <si>
    <t>0015A00002VqTr6QAF</t>
  </si>
  <si>
    <t>0035A00003pnDUEQA2</t>
  </si>
  <si>
    <t>0065A00001de5fUQAQ</t>
  </si>
  <si>
    <t>0015A00002UhZbQQAV</t>
  </si>
  <si>
    <t>0065A00001dKs7LQAS</t>
  </si>
  <si>
    <t>0016e00002Zw8uzAAB</t>
  </si>
  <si>
    <t>0065A00001YNQkZQAX</t>
  </si>
  <si>
    <t>001i000000K38RYAAZ</t>
  </si>
  <si>
    <t>OTHER</t>
  </si>
  <si>
    <t>0065A00001dLgtJQAS</t>
  </si>
  <si>
    <t>Decision to Purchase</t>
  </si>
  <si>
    <t>0015A00002DSfMmQAL</t>
  </si>
  <si>
    <t>0035A00003W0rAXQAZ</t>
  </si>
  <si>
    <t>0065A00001VeCEyQAN</t>
  </si>
  <si>
    <t>0013100001p59e3AAA</t>
  </si>
  <si>
    <t>7015A000001qUvfQAE</t>
  </si>
  <si>
    <t>0035A00003XXdGCQA1</t>
  </si>
  <si>
    <t>eApp Note</t>
  </si>
  <si>
    <t>0065A00001WzhuhQAB</t>
  </si>
  <si>
    <t>0015A00002CTbnIQAT</t>
  </si>
  <si>
    <t>7015A000001ThnRQAS</t>
  </si>
  <si>
    <t>0035A00003aWvbXQAS</t>
  </si>
  <si>
    <t>0065A00001Y1BS2QAN</t>
  </si>
  <si>
    <t>0015A00002CSHNZQA5</t>
  </si>
  <si>
    <t>0035A00003aJChcQAG</t>
  </si>
  <si>
    <t>0065A00001YHcgLQAT</t>
  </si>
  <si>
    <t>0015A00002DPTKUQA5</t>
  </si>
  <si>
    <t>0035A00003XBCAnQAP</t>
  </si>
  <si>
    <t>0065A00001M9ypOQAR</t>
  </si>
  <si>
    <t>7015A000001PAcyQAG</t>
  </si>
  <si>
    <t>0035A00003QzUx6QAF</t>
  </si>
  <si>
    <t>0065A00000vswLXQAY</t>
  </si>
  <si>
    <t>0035A00003VFHX5QAP</t>
  </si>
  <si>
    <t>0065A00001Sj90TQAR</t>
  </si>
  <si>
    <t>Amino Acids</t>
  </si>
  <si>
    <t>7015A000001zKfkQAE</t>
  </si>
  <si>
    <t>0035A00003frGTjQAM</t>
  </si>
  <si>
    <t>Limited lab access</t>
  </si>
  <si>
    <t>0065A00001aJuXNQA0</t>
  </si>
  <si>
    <t>0015A00001taaMKQAY</t>
  </si>
  <si>
    <t>0035A00003JitKkQAJ</t>
  </si>
  <si>
    <t>00531000008F2psAAC</t>
  </si>
  <si>
    <t>0065A00001a6hBEQAY</t>
  </si>
  <si>
    <t>0035A00003fM1irQAC</t>
  </si>
  <si>
    <t>0065A00001a6hEZQAY</t>
  </si>
  <si>
    <t>0015A00002DyJsJQAV</t>
  </si>
  <si>
    <t>0035A00003XXdCxQAL</t>
  </si>
  <si>
    <t>0065A00001Wzhf8QAB</t>
  </si>
  <si>
    <t>0015A00002BmxDNQAZ</t>
  </si>
  <si>
    <t>7015A000001qU0OQAU</t>
  </si>
  <si>
    <t>0035A00003TVdpaQAD</t>
  </si>
  <si>
    <t>0065A00001KQrUGQA1</t>
  </si>
  <si>
    <t>0035A00003W0ojHQAR</t>
  </si>
  <si>
    <t>0065A00001VeAzwQAF</t>
  </si>
  <si>
    <t>0015A00002Rgj0YQAR</t>
  </si>
  <si>
    <t>7015A000001zN1aQAE</t>
  </si>
  <si>
    <t>0035A00003lTkhdQAC</t>
  </si>
  <si>
    <t>0065A00001cV1jUQAS</t>
  </si>
  <si>
    <t>0015A00002DPHuaQAH</t>
  </si>
  <si>
    <t>7015A000001qUyjQAE</t>
  </si>
  <si>
    <t>0035A00003XB0ltQAD</t>
  </si>
  <si>
    <t>0065A00001M9yKTQAZ</t>
  </si>
  <si>
    <t>0015A00002Rgj2oQAB</t>
  </si>
  <si>
    <t>0035A00003lTkkDQAS</t>
  </si>
  <si>
    <t>0065A00001cV1kkQAC</t>
  </si>
  <si>
    <t>0015A00002DyJlwQAF</t>
  </si>
  <si>
    <t>0035A00003XXd5cQAD</t>
  </si>
  <si>
    <t>0065A00001Wzh6dQAB</t>
  </si>
  <si>
    <t>0015A000029WICzQAO</t>
  </si>
  <si>
    <t>0035A00003TUjz8QAD</t>
  </si>
  <si>
    <t>0065A00001KQ0EEQA1</t>
  </si>
  <si>
    <t>7015A000001zLaKQAU</t>
  </si>
  <si>
    <t>0035A00003hk0mVQAQ</t>
  </si>
  <si>
    <t>0065A00001bKc68QAC</t>
  </si>
  <si>
    <t>Fusion Proteins</t>
  </si>
  <si>
    <t>0015A00002UfshqQAB</t>
  </si>
  <si>
    <t>7015A000001zMbOQAU</t>
  </si>
  <si>
    <t>0035A00003nbNNqQAM</t>
  </si>
  <si>
    <t>Manual-Si</t>
  </si>
  <si>
    <t>QTRAP (4500,5500,6500)</t>
  </si>
  <si>
    <t>0065A00001dCPCLQA4</t>
  </si>
  <si>
    <t>Waters XEVO &amp; Microflexlt</t>
  </si>
  <si>
    <t>0015A00002DyJolQAF</t>
  </si>
  <si>
    <t>7015A0000022hYtQAI</t>
  </si>
  <si>
    <t>0035A00003XXd8gQAD</t>
  </si>
  <si>
    <t>0065A00001WzhNDQAZ</t>
  </si>
  <si>
    <t>0015A00002GABVFQA5</t>
  </si>
  <si>
    <t>0035A00003aW4DnQAK</t>
  </si>
  <si>
    <t>0065A00001XsH3uQAF</t>
  </si>
  <si>
    <t>0015A00002DVr3HQAT</t>
  </si>
  <si>
    <t>7015A000001eFXGQA2</t>
  </si>
  <si>
    <t>0035A00003fLQh1QAG</t>
  </si>
  <si>
    <t>0065A00001a5zFxQAI</t>
  </si>
  <si>
    <t>0015A00002UfL0WQAV</t>
  </si>
  <si>
    <t>7015A000001zMbNQAU</t>
  </si>
  <si>
    <t>0035A00003nakjkQAA</t>
  </si>
  <si>
    <t>0065A00001dBRO9QAO</t>
  </si>
  <si>
    <t>0016e00002XSOK8AAP</t>
  </si>
  <si>
    <t>7015A000001eQQtQAM</t>
  </si>
  <si>
    <t>0036e00003qfWKdAAM</t>
  </si>
  <si>
    <t>0066e00001dyumxAAA</t>
  </si>
  <si>
    <t>0015A00002NLcZBQA1</t>
  </si>
  <si>
    <t>0035A00003gUcEMQA0</t>
  </si>
  <si>
    <t>Eblasts</t>
  </si>
  <si>
    <t>0065A00001bAM3DQAW</t>
  </si>
  <si>
    <t>0015A00002VqXn8QAF</t>
  </si>
  <si>
    <t>0035A00003pnHoPQAU</t>
  </si>
  <si>
    <t>0065A00001de7HqQAI</t>
  </si>
  <si>
    <t>0015A00002VqXuTQAV</t>
  </si>
  <si>
    <t>0035A00003pnHwEQAU</t>
  </si>
  <si>
    <t>0065A00001de7MEQAY</t>
  </si>
  <si>
    <t>0015A00002GJMtFQAX</t>
  </si>
  <si>
    <t>7015A000001qXDXQA2</t>
  </si>
  <si>
    <t>0035A00003aWoX4QAK</t>
  </si>
  <si>
    <t>0065A00001Y16jrQAB</t>
  </si>
  <si>
    <t>0015A00002VpF6pQAF</t>
  </si>
  <si>
    <t>7015A000001ePhTQAU</t>
  </si>
  <si>
    <t>0035A00003otM2iQAE</t>
  </si>
  <si>
    <t>0065A00001dLV9uQAG</t>
  </si>
  <si>
    <t>0015A00002FHIeHQAX</t>
  </si>
  <si>
    <t>0035A00003Yxwg6QAB</t>
  </si>
  <si>
    <t>0065A00001XbNWBQA3</t>
  </si>
  <si>
    <t>Safety and Security Opportunity</t>
  </si>
  <si>
    <t>0015A00002NLSdtQAH</t>
  </si>
  <si>
    <t>7015A000001eEroQAE</t>
  </si>
  <si>
    <t>0035A00003gUS6dQAG</t>
  </si>
  <si>
    <t>0065A00001bAJ2lQAG</t>
  </si>
  <si>
    <t>Drugs;All Hazards</t>
  </si>
  <si>
    <t>0015A00001xOjZ5QAK</t>
  </si>
  <si>
    <t>0035A00003EWb9AQAT</t>
  </si>
  <si>
    <t>CWAs;Explosives;Drugs</t>
  </si>
  <si>
    <t>0065A00000iRnizQAC</t>
  </si>
  <si>
    <t>0015A00002PLYJJQA5</t>
  </si>
  <si>
    <t>0035A00003jv5NGQAY</t>
  </si>
  <si>
    <t>0065A00001bp63QQAQ</t>
  </si>
  <si>
    <t>0015A00002TDIEQQA5</t>
  </si>
  <si>
    <t>0035A00003nYarPQAS</t>
  </si>
  <si>
    <t>0065A00001csGBYQA2</t>
  </si>
  <si>
    <t>0055A00000Bd3dUQAR</t>
  </si>
  <si>
    <t>CWAs;Drugs;All Hazards</t>
  </si>
  <si>
    <t>0016e00002XTohtAAD</t>
  </si>
  <si>
    <t>0036e00003qgzJMAAY</t>
  </si>
  <si>
    <t>0066e00001e0ILTAA2</t>
  </si>
  <si>
    <t>0015A00001tb2pHQAQ</t>
  </si>
  <si>
    <t>0035A00003CdNyvQAF</t>
  </si>
  <si>
    <t>0065A00000i4VyoQAE</t>
  </si>
  <si>
    <t>0015A00001yXJo0QAG</t>
  </si>
  <si>
    <t>0035A00003FZJAOQA5</t>
  </si>
  <si>
    <t>0065A00000iVWXIQA4</t>
  </si>
  <si>
    <t>0015A00002PKHpTQAX</t>
  </si>
  <si>
    <t>0035A00003jtjHcQAI</t>
  </si>
  <si>
    <t>0065A00001bnnK3QAI</t>
  </si>
  <si>
    <t>0015A00002Qav07QAB</t>
  </si>
  <si>
    <t>0035A00003kdWXwQAM</t>
  </si>
  <si>
    <t>0065A00001br94OQAQ</t>
  </si>
  <si>
    <t>0015A00002DUo6WQAT</t>
  </si>
  <si>
    <t>0035A00003naBJMQA2</t>
  </si>
  <si>
    <t>0065A00001dBACQQA4</t>
  </si>
  <si>
    <t>0016e00002XSJk5AAH</t>
  </si>
  <si>
    <t>7015A000001eQZHQA2</t>
  </si>
  <si>
    <t>0036e00003qfRcyAAE</t>
  </si>
  <si>
    <t>0066e00001dys5GAAQ</t>
  </si>
  <si>
    <t>0015A00002KvIfXQAV</t>
  </si>
  <si>
    <t>7015A000001eGK3QAM</t>
  </si>
  <si>
    <t>0035A00003fLz6dQAC</t>
  </si>
  <si>
    <t>0065A00001a6gr2QAA</t>
  </si>
  <si>
    <t>0015A00002OJHntQAH</t>
  </si>
  <si>
    <t>7015A000001zMDkQAM</t>
  </si>
  <si>
    <t>0035A00003iflXRQAY</t>
  </si>
  <si>
    <t>0065A00001bNlNBQA0</t>
  </si>
  <si>
    <t>0015A00002PMctqQAD</t>
  </si>
  <si>
    <t>7015A000001eDITQA2</t>
  </si>
  <si>
    <t>0035A00003jwXwWQAU</t>
  </si>
  <si>
    <t>0065A00001bqDC3QAM</t>
  </si>
  <si>
    <t>0015A00002QcQf4QAF</t>
  </si>
  <si>
    <t>7015A000001zLH4QAM</t>
  </si>
  <si>
    <t>0035A00003kfXBRQA2</t>
  </si>
  <si>
    <t>0065A00001cILZxQAO</t>
  </si>
  <si>
    <t>0015A00002TBgrHQAT</t>
  </si>
  <si>
    <t>7015A000001zMSkQAM</t>
  </si>
  <si>
    <t>0035A00003me9W0QAI</t>
  </si>
  <si>
    <t>0065A00001cr4gSQAQ</t>
  </si>
  <si>
    <t>0015A00002OJX05QAH</t>
  </si>
  <si>
    <t>7015A000001Zl4UQAS</t>
  </si>
  <si>
    <t>0035A00003ig1XiQAI</t>
  </si>
  <si>
    <t>0065A00001bNvGDQA0</t>
  </si>
  <si>
    <t>0015A00001tZt4AQAS</t>
  </si>
  <si>
    <t>70131000001SioZAAS</t>
  </si>
  <si>
    <t>0035A00003CbxejQAB</t>
  </si>
  <si>
    <t>0065A00000i3HpDQAU</t>
  </si>
  <si>
    <t>0015A00002QeEyAQAV</t>
  </si>
  <si>
    <t>7015A000001eGF8QAM</t>
  </si>
  <si>
    <t>0035A00003lRnOLQA0</t>
  </si>
  <si>
    <t>0065A00001cKc0kQAC</t>
  </si>
  <si>
    <t>0015A00002NMAPmQAP</t>
  </si>
  <si>
    <t>0035A00003gVBNaQAO</t>
  </si>
  <si>
    <t>0065A00001bAapVQAS</t>
  </si>
  <si>
    <t>0015A00002FTDLgQAP</t>
  </si>
  <si>
    <t>0035A00003aIZekQAG</t>
  </si>
  <si>
    <t>0065A0000112TiIQAU</t>
  </si>
  <si>
    <t>0015A00002CxYGOQA3</t>
  </si>
  <si>
    <t>7015A000001Zks9QAC</t>
  </si>
  <si>
    <t>0035A00003Vz48CQAR</t>
  </si>
  <si>
    <t>0065A00001UmXfrQAF</t>
  </si>
  <si>
    <t>0015A00002BoxrIQAR</t>
  </si>
  <si>
    <t>0035A00003UZ3eqQAD</t>
  </si>
  <si>
    <t>0065A00001OIRV9QAP</t>
  </si>
  <si>
    <t>0015A00002FDgffQAD</t>
  </si>
  <si>
    <t>0035A00003YeIVfQAN</t>
  </si>
  <si>
    <t>0065A00001XThuqQAD</t>
  </si>
  <si>
    <t>7015A0000022hBpQAI</t>
  </si>
  <si>
    <t>0035A00003JjAULQA3</t>
  </si>
  <si>
    <t>0065A00000ldSOdQAM</t>
  </si>
  <si>
    <t>0015A00002Qbnn0QAB</t>
  </si>
  <si>
    <t>0035A00003keevaQAA</t>
  </si>
  <si>
    <t>0065A00001dKyRNQA0</t>
  </si>
  <si>
    <t>Service</t>
  </si>
  <si>
    <t>0056e00000Bd8OtAAJ</t>
  </si>
  <si>
    <t>0066e00001e0FUaAAM</t>
  </si>
  <si>
    <t>0056e00000Bd8OeAAJ</t>
  </si>
  <si>
    <t>0015A00002BoyBDQAZ</t>
  </si>
  <si>
    <t>0035A00003juQhHQAU</t>
  </si>
  <si>
    <t>0065A00001bomRjQAI</t>
  </si>
  <si>
    <t>0015A00002JMNVbQAP</t>
  </si>
  <si>
    <t>0035A00003khZmvQAE</t>
  </si>
  <si>
    <t>0065A00001cKaKhQAK</t>
  </si>
  <si>
    <t>0015A00001tZv7VQAS</t>
  </si>
  <si>
    <t>00331000030PCyfAAG</t>
  </si>
  <si>
    <t>0065A00000i3KzxQAE</t>
  </si>
  <si>
    <t>0015A0000269gyyQAA</t>
  </si>
  <si>
    <t>0035A00003NFamgQAD</t>
  </si>
  <si>
    <t>0065A00000nL7LwQAK</t>
  </si>
  <si>
    <t>Vaccines, AAV</t>
  </si>
  <si>
    <t>0015A000026mYVyQAM</t>
  </si>
  <si>
    <t>0035A00003TSACZQA5</t>
  </si>
  <si>
    <t>0065A0000112Qp1QAE</t>
  </si>
  <si>
    <t>0015A00002NOdSnQAL</t>
  </si>
  <si>
    <t>0065A00001bLfcTQAS</t>
  </si>
  <si>
    <t>Exploris 240</t>
  </si>
  <si>
    <t>charge variant analysis</t>
  </si>
  <si>
    <t>0015A00002DWbjmQAD</t>
  </si>
  <si>
    <t>0035A00003WouyIQAR</t>
  </si>
  <si>
    <t>0065A00001Ww4mTQAR</t>
  </si>
  <si>
    <t>Top Down</t>
  </si>
  <si>
    <t>0035A00003OC4ytQAD</t>
  </si>
  <si>
    <t>0065A00000nLUDHQA4</t>
  </si>
  <si>
    <t>Vaccine</t>
  </si>
  <si>
    <t>0015A00002Ugy2MQAR</t>
  </si>
  <si>
    <t>other</t>
  </si>
  <si>
    <t>0065A00001dDoF9QAK</t>
  </si>
  <si>
    <t>0035A00003oq7EVQAY</t>
  </si>
  <si>
    <t>0035A00003aXoddQAC</t>
  </si>
  <si>
    <t>QE EMR UHMR (Plus, HF, HF-X with BioPharma);Fusion Lumos</t>
  </si>
  <si>
    <t>0065A00001dCKTYQA4</t>
  </si>
  <si>
    <t>6/9/21TPL: now getting the 480 mass spec</t>
  </si>
  <si>
    <t>0015A00002UiPrFQAV</t>
  </si>
  <si>
    <t>Sartorius</t>
  </si>
  <si>
    <t>0035A00003oreaEQAQ</t>
  </si>
  <si>
    <t>0065A00001dKd8VQAS</t>
  </si>
  <si>
    <t>0015A00002Ird7mQAB</t>
  </si>
  <si>
    <t>0065A00001cJW8wQAG</t>
  </si>
  <si>
    <t>0035A00003dYYe1QAG</t>
  </si>
  <si>
    <t>0015A00002ElR4lQAF</t>
  </si>
  <si>
    <t>0035A00003ihWdZQAU</t>
  </si>
  <si>
    <t>0065A00001cpxJ1QAI</t>
  </si>
  <si>
    <t>0015A00002G738cQAB</t>
  </si>
  <si>
    <t>7015A000001zMbJQAU</t>
  </si>
  <si>
    <t>0035A00003ZjPETQA3</t>
  </si>
  <si>
    <t>0065A00001dDLA4QAO</t>
  </si>
  <si>
    <t>0015A00002NMYWuQAP</t>
  </si>
  <si>
    <t>0035A00003ke3EZQAY</t>
  </si>
  <si>
    <t>0065A00001bru19QAA</t>
  </si>
  <si>
    <t>0015A00002Cwof1QAB</t>
  </si>
  <si>
    <t>7015A000001qVJTQA2</t>
  </si>
  <si>
    <t>0035A00003VyJh7QAF</t>
  </si>
  <si>
    <t>0066e00001dzyWHAAY</t>
  </si>
  <si>
    <t>0035A00003mdz7tQAA</t>
  </si>
  <si>
    <t>0065A00001crHMWQA2</t>
  </si>
  <si>
    <t>0Q05A000001eTtbSAE</t>
  </si>
  <si>
    <t>0015A00002DR3S0QAL</t>
  </si>
  <si>
    <t>0035A00003fL8QAQA0</t>
  </si>
  <si>
    <t>0065A00001dJ2u6QAC</t>
  </si>
  <si>
    <t>0015A00002GoNq1QAF</t>
  </si>
  <si>
    <t>0035A00003bZYDrQAO</t>
  </si>
  <si>
    <t>4/3 Budgets frozen, priorities shifted</t>
  </si>
  <si>
    <t>0065A00001YYNFcQAP</t>
  </si>
  <si>
    <t>0056e00000BdAUZAA3</t>
  </si>
  <si>
    <t>0055A00000Bd3dKQAR</t>
  </si>
  <si>
    <t>0015A000026oRv0QAE</t>
  </si>
  <si>
    <t>0035A00003Ooo53QAB</t>
  </si>
  <si>
    <t>0065A00001dAAPWQA4</t>
  </si>
  <si>
    <t>7015A000001eOmcQAE</t>
  </si>
  <si>
    <t>0035A00003VyMbhQAF</t>
  </si>
  <si>
    <t>0065A00001dAHfVQAW</t>
  </si>
  <si>
    <t>0015A00001yXLvZQAW</t>
  </si>
  <si>
    <t>0035A00003jtcjjQAA</t>
  </si>
  <si>
    <t>0066e00001e1F0HAAU</t>
  </si>
  <si>
    <t>0015A000022T6qLQAS</t>
  </si>
  <si>
    <t>0035A00003JkGL7QAN</t>
  </si>
  <si>
    <t>0065A00001Yhx4CQAR</t>
  </si>
  <si>
    <t>0015A00002GqDnIQAV</t>
  </si>
  <si>
    <t>0035A00003bbNOvQAM</t>
  </si>
  <si>
    <t>0065A00001ZcYeVQAV</t>
  </si>
  <si>
    <t>DMPK Application</t>
  </si>
  <si>
    <t>0015A000026BtwDQAS</t>
  </si>
  <si>
    <t>0035A00003OC59rQAD</t>
  </si>
  <si>
    <t>0065A00000nLUE0QAO</t>
  </si>
  <si>
    <t>0015A00002JO805QAD</t>
  </si>
  <si>
    <t>0035A00003eLtBWQA0</t>
  </si>
  <si>
    <t>0065A00001ZbSwuQAF</t>
  </si>
  <si>
    <t>Bruker MS</t>
  </si>
  <si>
    <t>Proteins Allergans</t>
  </si>
  <si>
    <t>0015A00002QEYKQQA5</t>
  </si>
  <si>
    <t>0035A00003k9suAQAQ</t>
  </si>
  <si>
    <t>0065A00001baYioQAE</t>
  </si>
  <si>
    <t>Thermo Exploris</t>
  </si>
  <si>
    <t>0035A00003oqaOwQAI</t>
  </si>
  <si>
    <t>0065A00001dIwluQAC</t>
  </si>
  <si>
    <t>0015A000027V6D1QAK</t>
  </si>
  <si>
    <t>0035A00003Ps1sFQAR</t>
  </si>
  <si>
    <t>0065A000011ni9DQAQ</t>
  </si>
  <si>
    <t>Planning Exploris Purchase soon</t>
  </si>
  <si>
    <t>High Throughput</t>
  </si>
  <si>
    <t>0015A00002LhRltQAF</t>
  </si>
  <si>
    <t>0035A00003gSxUQQA0</t>
  </si>
  <si>
    <t>0065A00001b9IUaQAM</t>
  </si>
  <si>
    <t>Bruker MS and Waters MS</t>
  </si>
  <si>
    <t>Oligos Interest</t>
  </si>
  <si>
    <t>0033100003BDs9fAAD</t>
  </si>
  <si>
    <t>Staff on half time</t>
  </si>
  <si>
    <t>0065A00001aJsE9QAK</t>
  </si>
  <si>
    <t>Oligonucleotides</t>
  </si>
  <si>
    <t>0035A00003W0su6QAB</t>
  </si>
  <si>
    <t>Manual-Bi</t>
  </si>
  <si>
    <t>0065A00001Ww6p2QAB</t>
  </si>
  <si>
    <t>0015A00002G6Ez5QAF</t>
  </si>
  <si>
    <t>0035A00003ZiargQAB</t>
  </si>
  <si>
    <t>Academia</t>
  </si>
  <si>
    <t>QTOF (XevoG2, Vion)</t>
  </si>
  <si>
    <t>0065A00001YHchKQAT</t>
  </si>
  <si>
    <t>Peptides</t>
  </si>
  <si>
    <t>0015A00002JM1sYQAT</t>
  </si>
  <si>
    <t>0035A00003oqXxeQAE</t>
  </si>
  <si>
    <t>0065A00001dLH9pQAG</t>
  </si>
  <si>
    <t>0015A00002DQoleQAD</t>
  </si>
  <si>
    <t>0035A00003igJbbQAE</t>
  </si>
  <si>
    <t>0065A00001bO674QAC</t>
  </si>
  <si>
    <t>0015A00002DxOEJQA3</t>
  </si>
  <si>
    <t>0035A00003XWh9mQAD</t>
  </si>
  <si>
    <t>0055A00000BNXCfQAP</t>
  </si>
  <si>
    <t>0065A00001WxERZQA3</t>
  </si>
  <si>
    <t>0055A00000BctN7QAJ</t>
  </si>
  <si>
    <t>0015A00002JN1H5QAL</t>
  </si>
  <si>
    <t>0035A00003pnB3IQAU</t>
  </si>
  <si>
    <t>0065A00001aLRhtQAG</t>
  </si>
  <si>
    <t>0015A00002Vpt0TQAR</t>
  </si>
  <si>
    <t>0055A00000Bd5F0QAJ</t>
  </si>
  <si>
    <t>0065A00001dLqwHQAS</t>
  </si>
  <si>
    <t>0035A00003pmaRJQAY</t>
  </si>
  <si>
    <t>0066e00001e1HxRAAU</t>
  </si>
  <si>
    <t>0035A00003CbDmLQAV</t>
  </si>
  <si>
    <t>0035A00003poqT0QAI</t>
  </si>
  <si>
    <t>0065A00001dfPPRQA2</t>
  </si>
  <si>
    <t>0035A00003oqaZ5QAI</t>
  </si>
  <si>
    <t>0065A00001dIwurQAC</t>
  </si>
  <si>
    <t>0035A00003EWFvjQAH</t>
  </si>
  <si>
    <t>0065A00001aJvmLQAS</t>
  </si>
  <si>
    <t>Oligos interest +ve</t>
  </si>
  <si>
    <t>0015A00002TAwsUQAT</t>
  </si>
  <si>
    <t>0065A00001cq6jeQAA</t>
  </si>
  <si>
    <t>CESI 8000 coupled to Sciex + TripleTOF</t>
  </si>
  <si>
    <t>0035A00003mdL38QAE</t>
  </si>
  <si>
    <t>0035A00003IPF44QAH</t>
  </si>
  <si>
    <t>0065A00000lcrKXQAY</t>
  </si>
  <si>
    <t>0015A00002FHEVLQA5</t>
  </si>
  <si>
    <t>7015A000001zMBKQA2</t>
  </si>
  <si>
    <t>0035A00003Yxt4DQAR</t>
  </si>
  <si>
    <t>0065A00001bABRhQAO</t>
  </si>
  <si>
    <t>0035A00003XBlu6QAD</t>
  </si>
  <si>
    <t>0065A00001XDl1qQAD</t>
  </si>
  <si>
    <t>0015A000026BzcyQAC</t>
  </si>
  <si>
    <t>0035A00003Nu6gtQAB</t>
  </si>
  <si>
    <t>0065A00001de1HRQAY</t>
  </si>
  <si>
    <t>0035A00003GHkfSQAT</t>
  </si>
  <si>
    <t>0065A00001crB56QAE</t>
  </si>
  <si>
    <t>0015A00002GK5buQAD</t>
  </si>
  <si>
    <t>0035A00003bbh0pQAA</t>
  </si>
  <si>
    <t>0065A00001dBQbrQAG</t>
  </si>
  <si>
    <t>Check</t>
  </si>
  <si>
    <t>oligos</t>
  </si>
  <si>
    <t>0015A000020x84PQAQ</t>
  </si>
  <si>
    <t>0035A00003GHXNUQA5</t>
  </si>
  <si>
    <t>0065A00001coj9IQAQ</t>
  </si>
  <si>
    <t>0015A00001taTGPQA2</t>
  </si>
  <si>
    <t>0035A00003TS3TCQA1</t>
  </si>
  <si>
    <t>0065A00001crIohQAE</t>
  </si>
  <si>
    <t>0035A00003QTB6mQAH</t>
  </si>
  <si>
    <t>0065A000011pPWwQAM</t>
  </si>
  <si>
    <t>0035A00003Vz16BQAR</t>
  </si>
  <si>
    <t>0065A00001UmUzDQAV</t>
  </si>
  <si>
    <t>0015A0000254kgrQAA</t>
  </si>
  <si>
    <t>0035A00003LvMdrQAF</t>
  </si>
  <si>
    <t>0065A00001PwMApQAN</t>
  </si>
  <si>
    <t>Protein Complexes</t>
  </si>
  <si>
    <t>0035A00003VE78ZQAT</t>
  </si>
  <si>
    <t>0065A00001SgtJkQAJ</t>
  </si>
  <si>
    <t>Protein Vaccines</t>
  </si>
  <si>
    <t>0035A00003TS4aMQAT</t>
  </si>
  <si>
    <t>0065A00001G6MENQA3</t>
  </si>
  <si>
    <t>0015A00002CSuxhQAD</t>
  </si>
  <si>
    <t>0035A00003VDKTdQAP</t>
  </si>
  <si>
    <t>0065A00001PwHl8QAF</t>
  </si>
  <si>
    <t>0015A00002CT3ZcQAL</t>
  </si>
  <si>
    <t>0035A00003VDV9xQAH</t>
  </si>
  <si>
    <t>0065A00001PwM80QAF</t>
  </si>
  <si>
    <t>0015A00002CyRkCQAV</t>
  </si>
  <si>
    <t>0035A00003W0BH4QAN</t>
  </si>
  <si>
    <t>0065A00001Un5ddQAB</t>
  </si>
  <si>
    <t>Glycomics</t>
  </si>
  <si>
    <t>0033100003BB6xcAAD</t>
  </si>
  <si>
    <t>No Lab Access at present</t>
  </si>
  <si>
    <t>0065A00000nKsUhQAK</t>
  </si>
  <si>
    <t>No lab access at present</t>
  </si>
  <si>
    <t>0065A00001XXwDEQA1</t>
  </si>
  <si>
    <t>0015A00002AoCyKQAV</t>
  </si>
  <si>
    <t>0035A00003TEeU7QAL</t>
  </si>
  <si>
    <t>Lab still closed, with opening postponed until Sept (?)</t>
  </si>
  <si>
    <t>0065A00001G5iWGQAZ</t>
  </si>
  <si>
    <t>0035A00003jvcQFQAY</t>
  </si>
  <si>
    <t>0065A00001bKZoHQAW</t>
  </si>
  <si>
    <t>0013100001gaq7yAAA</t>
  </si>
  <si>
    <t>0035A00003LvMcPQAV</t>
  </si>
  <si>
    <t>Conversations going through OMASS</t>
  </si>
  <si>
    <t>0065A00001WwBPdQAN</t>
  </si>
  <si>
    <t>UHMR MS</t>
  </si>
  <si>
    <t>Membrane Protein</t>
  </si>
  <si>
    <t>0015A00002JO7ygQAD</t>
  </si>
  <si>
    <t>0035A00003eLt9fQAC</t>
  </si>
  <si>
    <t>0065A00001ZbSvhQAF</t>
  </si>
  <si>
    <t>0015A00002FGBRgQAP</t>
  </si>
  <si>
    <t>0035A00003dabmQQAQ</t>
  </si>
  <si>
    <t>New prospect</t>
  </si>
  <si>
    <t>0065A00001Zx010QAB</t>
  </si>
  <si>
    <t>0015A00001tabLSQAY</t>
  </si>
  <si>
    <t>7015A000001TiaAQAS</t>
  </si>
  <si>
    <t>0035A00003eMEg3QAG</t>
  </si>
  <si>
    <t>0065A00001aJszrQAC</t>
  </si>
  <si>
    <t>0015A000026AUVzQAO</t>
  </si>
  <si>
    <t>0065A00001dDoMQQA0</t>
  </si>
  <si>
    <t>0035A00003oq7RAQAY</t>
  </si>
  <si>
    <t>0015A00002DyJnTQAV</t>
  </si>
  <si>
    <t>0035A00003eO8nvQAC</t>
  </si>
  <si>
    <t>0065A00001Zv2lCQAR</t>
  </si>
  <si>
    <t>0035A00003hjyvyQAA</t>
  </si>
  <si>
    <t>0065A00001bKbR2QAK</t>
  </si>
  <si>
    <t>0035A00003TRpB2QAL</t>
  </si>
  <si>
    <t>0065A00001G62JeQAJ</t>
  </si>
  <si>
    <t>0015A00002CyJrvQAF</t>
  </si>
  <si>
    <t>0035A00003eO8kcQAC</t>
  </si>
  <si>
    <t>0065A00001Zk3J6QAJ</t>
  </si>
  <si>
    <t>0035A00003fK7EkQAK</t>
  </si>
  <si>
    <t>0065A00001a3KrwQAE</t>
  </si>
  <si>
    <t>0015A00002DSr9HQAT</t>
  </si>
  <si>
    <t>0035A00003os1xfQAA</t>
  </si>
  <si>
    <t>0065A00001dKpc0QAC</t>
  </si>
  <si>
    <t>0035A00003fKPDtQAO</t>
  </si>
  <si>
    <t>0035A00003Ntdf8QAB</t>
  </si>
  <si>
    <t>0065A00001YYKPRQA5</t>
  </si>
  <si>
    <t>0035A00003pp1CXQAY</t>
  </si>
  <si>
    <t>0065A00001dg3FeQAI</t>
  </si>
  <si>
    <t>0016e00002XTraMAAT</t>
  </si>
  <si>
    <t>0036e00003qh2PYAAY</t>
  </si>
  <si>
    <t>0066e00001e1GXBAA2</t>
  </si>
  <si>
    <t>0035A00003VxzAHQAZ</t>
  </si>
  <si>
    <t>Delayed new ZC purchase until post covid fiscal year, 2021</t>
  </si>
  <si>
    <t>0065A00001bnwT2QAI</t>
  </si>
  <si>
    <t>0015A000026A3cEQAS</t>
  </si>
  <si>
    <t>Has no lab access right now</t>
  </si>
  <si>
    <t>0065A00000nK097QAC</t>
  </si>
  <si>
    <t>0033100002webIBAAY</t>
  </si>
  <si>
    <t>0015A0000254KzrQAE</t>
  </si>
  <si>
    <t>0035A00003TEZmUQAX</t>
  </si>
  <si>
    <t>0065A00001FB4O6QAL</t>
  </si>
  <si>
    <t>0035A00003LugEkQAJ</t>
  </si>
  <si>
    <t>Essential staff on-site</t>
  </si>
  <si>
    <t>0065A00000lnmTLQAY</t>
  </si>
  <si>
    <t>0015A00002B9GgZQAV</t>
  </si>
  <si>
    <t>0035A00003TVcfxQAD</t>
  </si>
  <si>
    <t>Half staff in, half out each week - other priorities until June</t>
  </si>
  <si>
    <t>QE EMR UHMR (Plus, HF, HF-X with BioPharma);Other (text field)</t>
  </si>
  <si>
    <t>0065A00001KR3z9QAD</t>
  </si>
  <si>
    <t>RNA</t>
  </si>
  <si>
    <t>0015A00002Qd98mQAB</t>
  </si>
  <si>
    <t>0035A00003kgKa9QAE</t>
  </si>
  <si>
    <t>0065A00001cJIUKQA4</t>
  </si>
  <si>
    <t>0035A00003fK73qQAC</t>
  </si>
  <si>
    <t>0065A00001a3KfgQAE</t>
  </si>
  <si>
    <t>0065A00001dL7IDQA0</t>
  </si>
  <si>
    <t>7015A000001zKzKQAU</t>
  </si>
  <si>
    <t>0035A00003kddzrQAA</t>
  </si>
  <si>
    <t>0065A00001dI3aNQAS</t>
  </si>
  <si>
    <t>0035A00003CdLUiQAN</t>
  </si>
  <si>
    <t>BTEX</t>
  </si>
  <si>
    <t>0065A00000i4Uq5QAE</t>
  </si>
  <si>
    <t>0015A000026mADdQAM</t>
  </si>
  <si>
    <t>0035A00003OBQOgQAP</t>
  </si>
  <si>
    <t>0065A00001Z1LIgQAN</t>
  </si>
  <si>
    <t>Order Expected within 30 Days</t>
  </si>
  <si>
    <t>0015A00002IoVuNQAV</t>
  </si>
  <si>
    <t>0035A00003igilVQAQ</t>
  </si>
  <si>
    <t>0065A00001bOAhTQAW</t>
  </si>
  <si>
    <t>0015A00002VnqjLQAR</t>
  </si>
  <si>
    <t>0065A00001dKmzZQAS</t>
  </si>
  <si>
    <t>0015A000021PbPGQA0</t>
  </si>
  <si>
    <t>0065A00001dgH9OQAU</t>
  </si>
  <si>
    <t>0035A00003IP55jQAD</t>
  </si>
  <si>
    <t>0016e00002ZvkQHAAZ</t>
  </si>
  <si>
    <t>0066e00001e09bMAAQ</t>
  </si>
  <si>
    <t>0035A00003W0IYmQAN</t>
  </si>
  <si>
    <t>0015A00002VrRGPQA3</t>
  </si>
  <si>
    <t>0066e00001e0CgGAAU</t>
  </si>
  <si>
    <t>0016e00002Zw9GRAAZ</t>
  </si>
  <si>
    <t>0065A00001dKNkMQAW</t>
  </si>
  <si>
    <t>0035A00003ZWb4rQAD</t>
  </si>
  <si>
    <t>0016e00002Zw9ipAAB</t>
  </si>
  <si>
    <t>0065A00001dK7IQQA0</t>
  </si>
  <si>
    <t>0035A00003W0IxSQAV</t>
  </si>
  <si>
    <t>0015A00002Rg9WRQAZ</t>
  </si>
  <si>
    <t>0055A00000BcrkYQAR</t>
  </si>
  <si>
    <t>0066e00001e1DZZAA2</t>
  </si>
  <si>
    <t>0035A00003lT4acQAC</t>
  </si>
  <si>
    <t>0015A00002Uf6HqQAJ</t>
  </si>
  <si>
    <t>0065A00001dBMf8QAG</t>
  </si>
  <si>
    <t>0015A00002Uf6GiQAJ</t>
  </si>
  <si>
    <t>0065A00001dBMmLQAW</t>
  </si>
  <si>
    <t>0015A00001tZ9JzQAK</t>
  </si>
  <si>
    <t>0065A00001ddP9aQAE</t>
  </si>
  <si>
    <t>0Q05A000001eWEySAM</t>
  </si>
  <si>
    <t>0015A00002NMNlRQAX</t>
  </si>
  <si>
    <t>0065A00001bAfDNQA0</t>
  </si>
  <si>
    <t>0015A00002NOUiKQAX</t>
  </si>
  <si>
    <t>0065A00001bL2RTQA0</t>
  </si>
  <si>
    <t>0Q05A0000013yCZSAY</t>
  </si>
  <si>
    <t>0015A000029X2jwQAC</t>
  </si>
  <si>
    <t>0035A00003R0JUNQA3</t>
  </si>
  <si>
    <t>0065A00001CIKrhQAH</t>
  </si>
  <si>
    <t>0015A000029X33TQAS</t>
  </si>
  <si>
    <t>0065A00001CIL0eQAH</t>
  </si>
  <si>
    <t>0015A00001yVSaMQAW</t>
  </si>
  <si>
    <t>0065A00001YN58pQAD</t>
  </si>
  <si>
    <t>0015A00001tbbJ8QAI</t>
  </si>
  <si>
    <t>0065A00001ZVdqvQAD</t>
  </si>
  <si>
    <t>0065A00001ZVdyQQAT</t>
  </si>
  <si>
    <t>0065A00001ZVdzJQAT</t>
  </si>
  <si>
    <t>0065A00001ZVe1oQAD</t>
  </si>
  <si>
    <t>0015A000026nOcMQAU</t>
  </si>
  <si>
    <t>0065A00001bL2QAQA0</t>
  </si>
  <si>
    <t>0015A00002OJEO0QAP</t>
  </si>
  <si>
    <t>0065A00001bNk9OQAS</t>
  </si>
  <si>
    <t>0035A00003Ce7bvQAB</t>
  </si>
  <si>
    <t>0065A00000i55jqQAA</t>
  </si>
  <si>
    <t>0035A00003QVB0tQAH</t>
  </si>
  <si>
    <t>0065A00001XWxYbQAL</t>
  </si>
  <si>
    <t>0065A00001YLGNtQAP</t>
  </si>
  <si>
    <t>0Q05A000001eVhZSAU</t>
  </si>
  <si>
    <t>0065A00001cTykQQAS</t>
  </si>
  <si>
    <t>0015A00002VqqpkQAB</t>
  </si>
  <si>
    <t>0065A00001deI10QAE</t>
  </si>
  <si>
    <t>0015A00002QdeBIQAZ</t>
  </si>
  <si>
    <t>0065A00001cJfkHQAS</t>
  </si>
  <si>
    <t>0065A00001ZVX5mQAH</t>
  </si>
  <si>
    <t>CWAs;Drugs</t>
  </si>
  <si>
    <t>0Q05A000001eAp7SAE</t>
  </si>
  <si>
    <t>0065A00001ZVdfEQAT</t>
  </si>
  <si>
    <t>0013100001gZS48AAG</t>
  </si>
  <si>
    <t>0035A00003XWlAAQA1</t>
  </si>
  <si>
    <t>CWAs;TICs;Explosives;Drugs;Environmental</t>
  </si>
  <si>
    <t>0065A00001WxJ8NQAV</t>
  </si>
  <si>
    <t>0015A00002DS54sQAD</t>
  </si>
  <si>
    <t>0035A00003XDhV3QAL</t>
  </si>
  <si>
    <t>0065A00001XGW28QAH</t>
  </si>
  <si>
    <t>0015A00002EkPwLQAV</t>
  </si>
  <si>
    <t>0035A00003YwlrJQAR</t>
  </si>
  <si>
    <t>0065A00001XHJsxQAH</t>
  </si>
  <si>
    <t>0065A00001XHdV2QAL</t>
  </si>
  <si>
    <t>0015A00002ElPo1QAF</t>
  </si>
  <si>
    <t>0035A00003YbhpXQAR</t>
  </si>
  <si>
    <t>0065A00001XITBUQA5</t>
  </si>
  <si>
    <t>0015A00002EnfLnQAJ</t>
  </si>
  <si>
    <t>0065A00001XKQ0yQAH</t>
  </si>
  <si>
    <t>0015A000023EDh3QAG</t>
  </si>
  <si>
    <t>0065A00001XVnJlQAL</t>
  </si>
  <si>
    <t>0065A00001XmpvsQAB</t>
  </si>
  <si>
    <t>0015A00002Fa7gHQAR</t>
  </si>
  <si>
    <t>0035A00003ZTI93QAH</t>
  </si>
  <si>
    <t>0065A00001Xd8NZQAZ</t>
  </si>
  <si>
    <t>0016e00002ZvkIMAAZ</t>
  </si>
  <si>
    <t>0065A00001dLuJZQA0</t>
  </si>
  <si>
    <t>0035A00003ccxi7QAA</t>
  </si>
  <si>
    <t>COPS</t>
  </si>
  <si>
    <t>0065A00001PwLrIQAV</t>
  </si>
  <si>
    <t>0015A00002DUL4HQAX</t>
  </si>
  <si>
    <t>0035A00003IPBgxQAH</t>
  </si>
  <si>
    <t>HIDTA</t>
  </si>
  <si>
    <t>0065A00001bAKSmQAO</t>
  </si>
  <si>
    <t>0016e00002Zw9jsAAB</t>
  </si>
  <si>
    <t>0065A00001dK84CQAS</t>
  </si>
  <si>
    <t>0015A00002QcLYDQA3</t>
  </si>
  <si>
    <t>Farr West</t>
  </si>
  <si>
    <t>0065A00001dLTquQAG</t>
  </si>
  <si>
    <t>0015A00002FH6SXQA1</t>
  </si>
  <si>
    <t>0035A00003Yxn7MQAR</t>
  </si>
  <si>
    <t>0065A00001XajS1QAJ</t>
  </si>
  <si>
    <t>0015A00002VqsMpQAJ</t>
  </si>
  <si>
    <t>0065A00001deId5QAE</t>
  </si>
  <si>
    <t>0065A00001YN53sQAD</t>
  </si>
  <si>
    <t>Explosives;Drugs</t>
  </si>
  <si>
    <t>0065A00001YNEzUQAX</t>
  </si>
  <si>
    <t>0065A00001ZFpInQAL</t>
  </si>
  <si>
    <t>CWAs;All Hazards</t>
  </si>
  <si>
    <t>0065A00001ZcJJfQAN</t>
  </si>
  <si>
    <t>0065A00001de7CIQAY</t>
  </si>
  <si>
    <t>0015A00002Uf7bhQAB</t>
  </si>
  <si>
    <t>0065A00001dBNTlQAO</t>
  </si>
  <si>
    <t>0065A00001dLxW5QAK</t>
  </si>
  <si>
    <t>0065A00001ddLdhQAE</t>
  </si>
  <si>
    <t>0Q05A000001eWBmSAM</t>
  </si>
  <si>
    <t>0016e00002Zw90oAAB</t>
  </si>
  <si>
    <t>0065A00001YhjynQAB</t>
  </si>
  <si>
    <t>001i000000FKPu5AAH</t>
  </si>
  <si>
    <t>0035A00003OYaRrQAL</t>
  </si>
  <si>
    <t>0065A00000nLrV9QAK</t>
  </si>
  <si>
    <t>0035A00003TUt3uQAD</t>
  </si>
  <si>
    <t>0065A00001KQ5ZcQAL</t>
  </si>
  <si>
    <t>0015A00002B8oyyQAB</t>
  </si>
  <si>
    <t>0035A00003TUsheQAD</t>
  </si>
  <si>
    <t>0065A00001KQ5aVQAT</t>
  </si>
  <si>
    <t>0035A00003Zjn4JQAR</t>
  </si>
  <si>
    <t>0065A00001XqKrNQAV</t>
  </si>
  <si>
    <t>0Q05A0000024RcWSAU</t>
  </si>
  <si>
    <t>0015A00002AFZF3QAP</t>
  </si>
  <si>
    <t>0035A00003Rar6kQAB</t>
  </si>
  <si>
    <t>0065A00001KRCilQAH</t>
  </si>
  <si>
    <t>0065A00001UmTB6QAN</t>
  </si>
  <si>
    <t>0065A00001aKdGDQA0</t>
  </si>
  <si>
    <t>0015A00002DR8HdQAL</t>
  </si>
  <si>
    <t>0065A00001dAGpVQAW</t>
  </si>
  <si>
    <t>0016e00002XT9yNAAT</t>
  </si>
  <si>
    <t>0036e00003qgIzXAAU</t>
  </si>
  <si>
    <t>0066e00001dzKXqAAM</t>
  </si>
  <si>
    <t>0065A00001dLA6MQAW</t>
  </si>
  <si>
    <t>0015A00002TCL4DQAX</t>
  </si>
  <si>
    <t>0065A00001crXR9QAM</t>
  </si>
  <si>
    <t>0035A00003IOgLiQAL</t>
  </si>
  <si>
    <t>0Q05A000001eSTlSAM</t>
  </si>
  <si>
    <t>0066e00001e0OHlAAM</t>
  </si>
  <si>
    <t>0035A00003JjQgEQAV</t>
  </si>
  <si>
    <t>7015A000001eOy9QAE</t>
  </si>
  <si>
    <t>0065A00001dLYh3QAG</t>
  </si>
  <si>
    <t>0015A000027S2pDQAS</t>
  </si>
  <si>
    <t>0035A00003PHCmWQAX</t>
  </si>
  <si>
    <t>0065A00000nNAXtQAO</t>
  </si>
  <si>
    <t>0015A00001ztnDGQAY</t>
  </si>
  <si>
    <t>0035A00003HwLySQAV</t>
  </si>
  <si>
    <t>0065A00001YPp01QAD</t>
  </si>
  <si>
    <t>0035A00003bdAsEQAU</t>
  </si>
  <si>
    <t>0065A00001Z0DkXQAV</t>
  </si>
  <si>
    <t>0015A000022RFSwQAO</t>
  </si>
  <si>
    <t>0035A00003hjeWmQAI</t>
  </si>
  <si>
    <t>0065A00001bBWt2QAG</t>
  </si>
  <si>
    <t>0065A00001ZPPI6QAP</t>
  </si>
  <si>
    <t>0015A00002CvIgzQAF</t>
  </si>
  <si>
    <t>0065A00001ZuPDaQAN</t>
  </si>
  <si>
    <t>0015A00002LfqEFQAZ</t>
  </si>
  <si>
    <t>0035A00003gRMBXQA4</t>
  </si>
  <si>
    <t>0065A00001aLiPCQA0</t>
  </si>
  <si>
    <t>0015A00002FFEFyQAP</t>
  </si>
  <si>
    <t>0035A00003YvzYbQAJ</t>
  </si>
  <si>
    <t>0065A00001ZMtKLQA1</t>
  </si>
  <si>
    <t>0Q05A000001e9g0SAA</t>
  </si>
  <si>
    <t>0015A00002LegEKQAZ</t>
  </si>
  <si>
    <t>0035A00003fsi9fQAA</t>
  </si>
  <si>
    <t>0065A00001aKqa2QAC</t>
  </si>
  <si>
    <t>0Q05A0000013w8GSAQ</t>
  </si>
  <si>
    <t>0015A00002OIlkHQAT</t>
  </si>
  <si>
    <t>0065A00001bMywkQAC</t>
  </si>
  <si>
    <t>0015A00002NMjKsQAL</t>
  </si>
  <si>
    <t>0066e00001e0O8sAAE</t>
  </si>
  <si>
    <t>0036e00003qhBObAAM</t>
  </si>
  <si>
    <t>001i000001MZMRfAAP</t>
  </si>
  <si>
    <t>0065A00001dA7UgQAK</t>
  </si>
  <si>
    <t>0065A00001dI5GaQAK</t>
  </si>
  <si>
    <t>0035A00003HwLsAQAV</t>
  </si>
  <si>
    <t>0016e00002ZvkBfAAJ</t>
  </si>
  <si>
    <t>0065A00001YheHRQAZ</t>
  </si>
  <si>
    <t>CWAs;Explosives;All Hazards</t>
  </si>
  <si>
    <t>0016e00002ZvkFhAAJ</t>
  </si>
  <si>
    <t>0065A00001aKlzwQAC</t>
  </si>
  <si>
    <t>0035A00003otAdjQAE</t>
  </si>
  <si>
    <t>0015A00002JPjp2QAD</t>
  </si>
  <si>
    <t>0065A00001cKU9AQAW</t>
  </si>
  <si>
    <t>7015A000001qVXpQAM</t>
  </si>
  <si>
    <t>0065A00001OKGqKQAX</t>
  </si>
  <si>
    <t>0015A00002JMKf1QAH</t>
  </si>
  <si>
    <t>7015A000001qUwTQAU</t>
  </si>
  <si>
    <t>0035A00003dZtqBQAS</t>
  </si>
  <si>
    <t>0065A00001ZVQyYQAX</t>
  </si>
  <si>
    <t>0015A00002TE2UwQAL</t>
  </si>
  <si>
    <t>0035A00003nZT99QAG</t>
  </si>
  <si>
    <t>0065A00001dA5p2QAC</t>
  </si>
  <si>
    <t>0065A00001bLfIrQAK</t>
  </si>
  <si>
    <t>0065A00001df8jMQAQ</t>
  </si>
  <si>
    <t>0015A00002B88gIQAR</t>
  </si>
  <si>
    <t>0035A00003TUCKpQAP</t>
  </si>
  <si>
    <t>0065A00001IEshZQAT</t>
  </si>
  <si>
    <t>0065A00001aKouRQAS</t>
  </si>
  <si>
    <t>001i000001P9yS6AAJ</t>
  </si>
  <si>
    <t>7015A000001eQjCQAU</t>
  </si>
  <si>
    <t>0035A00003cbC1gQAE</t>
  </si>
  <si>
    <t>0065A00001dg636QAA</t>
  </si>
  <si>
    <t>0015A00002UeWdHQAV</t>
  </si>
  <si>
    <t>0035A00003nZqfSQAS</t>
  </si>
  <si>
    <t>0065A00001dAJH4QAO</t>
  </si>
  <si>
    <t>0013100001em9ZOAAY</t>
  </si>
  <si>
    <t>0035A00003SskytQAB</t>
  </si>
  <si>
    <t>0065A00001dg391QAA</t>
  </si>
  <si>
    <t>0015A00002DQu7aQAD</t>
  </si>
  <si>
    <t>0035A00003XCePwQAL</t>
  </si>
  <si>
    <t>0066e00001e00NDAAY</t>
  </si>
  <si>
    <t>0013100001gadFTAAY</t>
  </si>
  <si>
    <t>0035A00003ostRlQAI</t>
  </si>
  <si>
    <t>0065A00001dLfjZQAS</t>
  </si>
  <si>
    <t>0015A00002QbjShQAJ</t>
  </si>
  <si>
    <t>0035A00003keZf7QAE</t>
  </si>
  <si>
    <t>0065A00001cHJpVQAW</t>
  </si>
  <si>
    <t>001i000001MZMUFAA5</t>
  </si>
  <si>
    <t>0066e00001e04IFAAY</t>
  </si>
  <si>
    <t>0033100002tuQPBAA2</t>
  </si>
  <si>
    <t>0015A00002PJfm5QAD</t>
  </si>
  <si>
    <t>0065A00001bidppQAA</t>
  </si>
  <si>
    <t>0066e00001e1I0ZAAU</t>
  </si>
  <si>
    <t>0Q06e000001eYpACAU</t>
  </si>
  <si>
    <t>0016e00002ZizApAAJ</t>
  </si>
  <si>
    <t>0065A00001ZuL2oQAF</t>
  </si>
  <si>
    <t>0035A00003eO92SQAS</t>
  </si>
  <si>
    <t>0016e00002ZvjVQAAZ</t>
  </si>
  <si>
    <t>0065A00001dfLkJQAU</t>
  </si>
  <si>
    <t>0016e00002ZvjUhAAJ</t>
  </si>
  <si>
    <t>0065A00001dfLlCQAU</t>
  </si>
  <si>
    <t>0016e00002Zw9quAAB</t>
  </si>
  <si>
    <t>0065A00001dfLm5QAE</t>
  </si>
  <si>
    <t>0016e00002ZvjTPAAZ</t>
  </si>
  <si>
    <t>0065A00001dfLmjQAE</t>
  </si>
  <si>
    <t>0016e00002ZvjVPAAZ</t>
  </si>
  <si>
    <t>0065A00001dfLnwQAE</t>
  </si>
  <si>
    <t>0016e00002ZvjTOAAZ</t>
  </si>
  <si>
    <t>0065A00001dfLvzQAE</t>
  </si>
  <si>
    <t>0016e00002ZvjS1AAJ</t>
  </si>
  <si>
    <t>0065A00001dfMRtQAM</t>
  </si>
  <si>
    <t>0016e00002ZvjR3AAJ</t>
  </si>
  <si>
    <t>0065A00001dfMT9QAM</t>
  </si>
  <si>
    <t>0016e00002ZvaXEAAZ</t>
  </si>
  <si>
    <t>0065A00001dfMfaQAE</t>
  </si>
  <si>
    <t>0016e00002ZvaWBAAZ</t>
  </si>
  <si>
    <t>0065A00001dfMfbQAE</t>
  </si>
  <si>
    <t>0016e00002Zw9vKAAR</t>
  </si>
  <si>
    <t>0065A00001dfMliQAE</t>
  </si>
  <si>
    <t>0016e00002XSACpAAP</t>
  </si>
  <si>
    <t>0066e00001dyDQWAA2</t>
  </si>
  <si>
    <t>0036e00003qfHpSAAU</t>
  </si>
  <si>
    <t>0065A00001cUm5iQAC</t>
  </si>
  <si>
    <t>0016e00002XSOolAAH</t>
  </si>
  <si>
    <t>0055A00000BnRGTQA3</t>
  </si>
  <si>
    <t>0066e00001dyuy7AAA</t>
  </si>
  <si>
    <t>0036e00003qfX3EAAU</t>
  </si>
  <si>
    <t>0015A00002XRhDTQA1</t>
  </si>
  <si>
    <t>0065A00001dhBjKQAU</t>
  </si>
  <si>
    <t>0035A00003pqP6sQAE</t>
  </si>
  <si>
    <t>0015A00001zu4pTQAQ</t>
  </si>
  <si>
    <t>0065A00001dhCJ8QAM</t>
  </si>
  <si>
    <t>0035A00003HwwCiQAJ</t>
  </si>
  <si>
    <t>0015A00002TCKy4QAH</t>
  </si>
  <si>
    <t>0035A00003mesXOQAY</t>
  </si>
  <si>
    <t>0065A00001crXBFQA2</t>
  </si>
  <si>
    <t>0016e00002Zw96CAAR</t>
  </si>
  <si>
    <t>0065A00001YhemQQAR</t>
  </si>
  <si>
    <t>0015A00002QdqW3QAJ</t>
  </si>
  <si>
    <t>0035A00003kh9j9QAA</t>
  </si>
  <si>
    <t>0065A00001cKMFaQAO</t>
  </si>
  <si>
    <t>0016e00002Zw9duAAB</t>
  </si>
  <si>
    <t>0065A00001cq0WPQAY</t>
  </si>
  <si>
    <t>0016e00002ZvnU1AAJ</t>
  </si>
  <si>
    <t>0065A00001biRggQAE</t>
  </si>
  <si>
    <t>0065A00001dCR5TQAW</t>
  </si>
  <si>
    <t>0036e00003s4Vk5AAE</t>
  </si>
  <si>
    <t>0016e00002Zw9l5AAB</t>
  </si>
  <si>
    <t>0065A00001dK874QAC</t>
  </si>
  <si>
    <t>0016e00002ZvjUiAAJ</t>
  </si>
  <si>
    <t>0065A00001a6fFlQAI</t>
  </si>
  <si>
    <t>0015A00002B6SC0QAN</t>
  </si>
  <si>
    <t>0066e00001e0BaJAAU</t>
  </si>
  <si>
    <t>0036e00003qglFGAAY</t>
  </si>
  <si>
    <t>0016e00002XTaz0AAD</t>
  </si>
  <si>
    <t>0066e00001e0BuUAAU</t>
  </si>
  <si>
    <t>0036e00003qglDxAAI</t>
  </si>
  <si>
    <t>0015A00002DW2AvQAL</t>
  </si>
  <si>
    <t>0065A00001dfRG3QAM</t>
  </si>
  <si>
    <t>0016e00002Zw90nAAB</t>
  </si>
  <si>
    <t>0065A00001YhelrQAB</t>
  </si>
  <si>
    <t>0065A00001dKACRQA4</t>
  </si>
  <si>
    <t>0065A00001cpzXkQAI</t>
  </si>
  <si>
    <t>0016e00002ZvjQKAAZ</t>
  </si>
  <si>
    <t>0065A00001dfMVFQA2</t>
  </si>
  <si>
    <t>0016e00002ZvjLgAAJ</t>
  </si>
  <si>
    <t>0065A00001dfMWBQA2</t>
  </si>
  <si>
    <t>0016e00002ZvjLfAAJ</t>
  </si>
  <si>
    <t>0065A00001dfMXJQA2</t>
  </si>
  <si>
    <t>0016e00002ZvjNHAAZ</t>
  </si>
  <si>
    <t>0065A00001dfMZeQAM</t>
  </si>
  <si>
    <t>0016e00002ZvjLeAAJ</t>
  </si>
  <si>
    <t>0065A00001dfMaSQAU</t>
  </si>
  <si>
    <t>0016e00002ZvjKRAAZ</t>
  </si>
  <si>
    <t>0065A00001dfMdVQAU</t>
  </si>
  <si>
    <t>0016e00002ZvaJeAAJ</t>
  </si>
  <si>
    <t>0065A00001dfMkaQAE</t>
  </si>
  <si>
    <t>0015A00002TCjKwQAL</t>
  </si>
  <si>
    <t>0065A00001crpNpQAI</t>
  </si>
  <si>
    <t>0015A000021NtPMQA0</t>
  </si>
  <si>
    <t>7015A000001qZoEQAU</t>
  </si>
  <si>
    <t>0035A00003IMu7pQAD</t>
  </si>
  <si>
    <t>0065A00001ZP4hjQAD</t>
  </si>
  <si>
    <t>0Q05A000001eALISA2</t>
  </si>
  <si>
    <t>0015A00002UglcXQAR</t>
  </si>
  <si>
    <t>Social</t>
  </si>
  <si>
    <t>0065A00001dDgtUQAS</t>
  </si>
  <si>
    <t>0Q05A000001eWLJSA2</t>
  </si>
  <si>
    <t>0013100001gYwMYAA0</t>
  </si>
  <si>
    <t>0035A00003hmPEKQA2</t>
  </si>
  <si>
    <t>0065A00001Yxlo4QAB</t>
  </si>
  <si>
    <t>0015A000028mcxFQAQ</t>
  </si>
  <si>
    <t>0035A00003RZYHhQAP</t>
  </si>
  <si>
    <t>0065A00001crUf8QAE</t>
  </si>
  <si>
    <t>0Q05A000001eSSdSAM</t>
  </si>
  <si>
    <t>0013100001jaFRIAA2</t>
  </si>
  <si>
    <t>0066e00001dyG1gAAE</t>
  </si>
  <si>
    <t>0035A00003dZPmbQAG</t>
  </si>
  <si>
    <t>0013100001lcSGwAAM</t>
  </si>
  <si>
    <t>0035A00003JkOdNQAV</t>
  </si>
  <si>
    <t>0065A00001baV9lQAE</t>
  </si>
  <si>
    <t>0015A0000282bGSQAY</t>
  </si>
  <si>
    <t>0065A00001df8VkQAI</t>
  </si>
  <si>
    <t>0035A00003QTEZFQA5</t>
  </si>
  <si>
    <t>0065A00001dfNBPQA2</t>
  </si>
  <si>
    <t>0015A00002Uh6t4QAB</t>
  </si>
  <si>
    <t>0065A00001de75bQAA</t>
  </si>
  <si>
    <t>0013100001jaG2dAAE</t>
  </si>
  <si>
    <t>0035A00003VyhdkQAB</t>
  </si>
  <si>
    <t>0065A00001bA6tAQAS</t>
  </si>
  <si>
    <t>0065A00001dK9VNQA0</t>
  </si>
  <si>
    <t>0015A00002OJrPgQAL</t>
  </si>
  <si>
    <t>7015A000001TkdzQAC</t>
  </si>
  <si>
    <t>0035A00003igMu3QAE</t>
  </si>
  <si>
    <t>0065A00001bO3a2QAC</t>
  </si>
  <si>
    <t>0015A00002FEc2wQAD</t>
  </si>
  <si>
    <t>0065A00001baNyiQAE</t>
  </si>
  <si>
    <t>0035A00003GnzfxQAB</t>
  </si>
  <si>
    <t>0015A00002UeeW2QAJ</t>
  </si>
  <si>
    <t>0035A00003na1MhQAI</t>
  </si>
  <si>
    <t>0065A00001dAUtOQAW</t>
  </si>
  <si>
    <t>0015A00002HbhWIQAZ</t>
  </si>
  <si>
    <t>0035A00003bcjFMQAY</t>
  </si>
  <si>
    <t>0065A00001cr9t0QAA</t>
  </si>
  <si>
    <t>0015A00002CUfaCQAT</t>
  </si>
  <si>
    <t>0035A00003VFV0fQAH</t>
  </si>
  <si>
    <t>USDOJ</t>
  </si>
  <si>
    <t>0065A00001SjFgDQAV</t>
  </si>
  <si>
    <t>0015A00002LhfUTQAZ</t>
  </si>
  <si>
    <t>0035A00003GnnEXQAZ</t>
  </si>
  <si>
    <t>0065A00001b9MVXQA2</t>
  </si>
  <si>
    <t>0013100001emADJAA2</t>
  </si>
  <si>
    <t>0035A00003dXYowQAG</t>
  </si>
  <si>
    <t>0065A00001Vg9gPQAR</t>
  </si>
  <si>
    <t>0013100001k6hgNAAQ</t>
  </si>
  <si>
    <t>00331000033TwG2AAK</t>
  </si>
  <si>
    <t>0065A000015t1jrQAA</t>
  </si>
  <si>
    <t>0015A00001yXdzxQAC</t>
  </si>
  <si>
    <t>0035A00003XXsonQAD</t>
  </si>
  <si>
    <t>0065A00001X8IYaQAN</t>
  </si>
  <si>
    <t>7015A000001zODmQAM</t>
  </si>
  <si>
    <t>0035A00003lT50BQAS</t>
  </si>
  <si>
    <t>0065A00001cUmsLQAS</t>
  </si>
  <si>
    <t>7015A000001Zka0QAC</t>
  </si>
  <si>
    <t>00331000030OT4IAAW</t>
  </si>
  <si>
    <t>0065A00000k23XPQAY</t>
  </si>
  <si>
    <t>0015A000023o8uJQAQ</t>
  </si>
  <si>
    <t>0035A00003LWWzSQAX</t>
  </si>
  <si>
    <t>0065A00000ln5eSQAQ</t>
  </si>
  <si>
    <t>0015A000022Qbl3QAC</t>
  </si>
  <si>
    <t>0035A00003IPASnQAP</t>
  </si>
  <si>
    <t>0065A00000nLYRaQAO</t>
  </si>
  <si>
    <t>0015A000029VzZdQAK</t>
  </si>
  <si>
    <t>0035A00003QzYpsQAF</t>
  </si>
  <si>
    <t>0065A00000vsyFhQAI</t>
  </si>
  <si>
    <t>001i000001MZSfYAAX</t>
  </si>
  <si>
    <t>0035A00003Psbp7QAB</t>
  </si>
  <si>
    <t>0065A0000106wX6QAI</t>
  </si>
  <si>
    <t>0015A00002ElQMAQA3</t>
  </si>
  <si>
    <t>0065A00001XITVyQAP</t>
  </si>
  <si>
    <t>0065A00001XpccaQAB</t>
  </si>
  <si>
    <t>0Q05A0000024R5TSAU</t>
  </si>
  <si>
    <t>0015A000022R21OQAS</t>
  </si>
  <si>
    <t>0035A00003JhRvxQAF</t>
  </si>
  <si>
    <t>0065A00001XsEkOQAV</t>
  </si>
  <si>
    <t>0065A00000k3E3fQAE</t>
  </si>
  <si>
    <t>0035A00003aIVkVQAW</t>
  </si>
  <si>
    <t>0065A00001XaZuqQAF</t>
  </si>
  <si>
    <t>0065A00000i4VytQAE</t>
  </si>
  <si>
    <t>0065A00000iT17MQAS</t>
  </si>
  <si>
    <t>0065A00000ibia1QAA</t>
  </si>
  <si>
    <t>0013100001fshcEAAQ</t>
  </si>
  <si>
    <t>0065A00000nK9AFQA0</t>
  </si>
  <si>
    <t>0065A00001ZFvqBQAT</t>
  </si>
  <si>
    <t>0013100001emXyOAAU</t>
  </si>
  <si>
    <t>0065A00001cp75KQAQ</t>
  </si>
  <si>
    <t>0065A00001dgINDQA2</t>
  </si>
  <si>
    <t>0035A00003ijqE8QAI</t>
  </si>
  <si>
    <t>0Q05A000001eXO6SAM</t>
  </si>
  <si>
    <t>0035A00003XAjDrQAL</t>
  </si>
  <si>
    <t>0065A00001dLTGtQAO</t>
  </si>
  <si>
    <t>0016e00002ZiQpCAAV</t>
  </si>
  <si>
    <t>0065A00001awxsKQAQ</t>
  </si>
  <si>
    <t>0035A00003ZgeBrQAJ</t>
  </si>
  <si>
    <t>0015A00002TCHuYQAX</t>
  </si>
  <si>
    <t>0065A00001crTncQAE</t>
  </si>
  <si>
    <t>0015A00002XRnUxQAL</t>
  </si>
  <si>
    <t>0066e00001dyCLPAA2</t>
  </si>
  <si>
    <t>0035A00003qeqztQAA</t>
  </si>
  <si>
    <t>0015A00002DyuzgQAB</t>
  </si>
  <si>
    <t>0035A00003XYGCcQAP</t>
  </si>
  <si>
    <t>0065A00001X8YATQA3</t>
  </si>
  <si>
    <t>0015A00002IoVRGQA3</t>
  </si>
  <si>
    <t>0065A00001ZNt6UQAT</t>
  </si>
  <si>
    <t>0065A00001a6lTOQAY</t>
  </si>
  <si>
    <t>0065A00001aJ7WDQA0</t>
  </si>
  <si>
    <t>0065A00001aJ7iVQAS</t>
  </si>
  <si>
    <t>0065A00001aJ8FgQAK</t>
  </si>
  <si>
    <t>0Q05A0000013vQiSAI</t>
  </si>
  <si>
    <t>0065A00001aJ8HhQAK</t>
  </si>
  <si>
    <t>0065A00001aJ8MTQA0</t>
  </si>
  <si>
    <t>0015A00002OImqSQAT</t>
  </si>
  <si>
    <t>0035A00003hmhPMQAY</t>
  </si>
  <si>
    <t>0065A00001bMzVRQA0</t>
  </si>
  <si>
    <t>0015A00002OKvDwQAL</t>
  </si>
  <si>
    <t>0065A00001bfrgNQAQ</t>
  </si>
  <si>
    <t>0015A00002DRnBqQAL</t>
  </si>
  <si>
    <t>0065A00001YgrfoQAB</t>
  </si>
  <si>
    <t>0015A00002JMKtxQAH</t>
  </si>
  <si>
    <t>0065A00001ZVR64QAH</t>
  </si>
  <si>
    <t>0Q05A000001eAi9SAE</t>
  </si>
  <si>
    <t>0065A00001Zk3rcQAB</t>
  </si>
  <si>
    <t>0015A00002KHn0KQAT</t>
  </si>
  <si>
    <t>0035A00003fKIr0QAG</t>
  </si>
  <si>
    <t>0065A00001a3NAPQA2</t>
  </si>
  <si>
    <t>0Q05A0000013uizSAA</t>
  </si>
  <si>
    <t>0065A00001bM5aKQAS</t>
  </si>
  <si>
    <t>0Q05A0000013yVvSAI</t>
  </si>
  <si>
    <t>0015A00002PJpJSQA1</t>
  </si>
  <si>
    <t>0035A00003ijqEwQAI</t>
  </si>
  <si>
    <t>0065A00001bikkBQAQ</t>
  </si>
  <si>
    <t>0065A00000lelLeQAI</t>
  </si>
  <si>
    <t>0035A00003XWQpFQAX</t>
  </si>
  <si>
    <t>0065A00001WxCnsQAF</t>
  </si>
  <si>
    <t>001i000000FKbGfAAL</t>
  </si>
  <si>
    <t>0035A00003hjHOdQAM</t>
  </si>
  <si>
    <t>0065A00001bM5SQQA0</t>
  </si>
  <si>
    <t>0015A00002OIh5cQAD</t>
  </si>
  <si>
    <t>0035A00003hmb7xQAA</t>
  </si>
  <si>
    <t>0065A00001bMwwSQAS</t>
  </si>
  <si>
    <t>0Q05A0000013yjgSAA</t>
  </si>
  <si>
    <t>0015A00002G74JQQAZ</t>
  </si>
  <si>
    <t>0035A00003aXTsTQAW</t>
  </si>
  <si>
    <t>0065A00001cJCXQQA4</t>
  </si>
  <si>
    <t>0065A00001KQADnQAP</t>
  </si>
  <si>
    <t>Explosives;Drugs;All Hazards</t>
  </si>
  <si>
    <t>0015A00002AoM5OQAV</t>
  </si>
  <si>
    <t>0035A00003TEn6qQAD</t>
  </si>
  <si>
    <t>0065A00001bADKBQA4</t>
  </si>
  <si>
    <t>0065A00001bAEGCQA4</t>
  </si>
  <si>
    <t>0065A00001dBJ3mQAG</t>
  </si>
  <si>
    <t>0015A000023E81FQAS</t>
  </si>
  <si>
    <t>0035A00003Ksr38QAB</t>
  </si>
  <si>
    <t>0065A00001dDLnFQAW</t>
  </si>
  <si>
    <t>0Q05A000001eUAqSAM</t>
  </si>
  <si>
    <t>0015A00002Vqm2zQAB</t>
  </si>
  <si>
    <t>0065A00001deEurQAE</t>
  </si>
  <si>
    <t>0Q05A000001eWOTSA2</t>
  </si>
  <si>
    <t>0013100001emA3nAAE</t>
  </si>
  <si>
    <t>0065A0000112eKXQAY</t>
  </si>
  <si>
    <t>0016e00002ZvkIOAAZ</t>
  </si>
  <si>
    <t>0065A00001aJ6dbQAC</t>
  </si>
  <si>
    <t>0015A000021OrGpQAK</t>
  </si>
  <si>
    <t>0035A00003IOONWQA5</t>
  </si>
  <si>
    <t>0065A00001axiBoQAI</t>
  </si>
  <si>
    <t>0Q05A0000013wnrSAA</t>
  </si>
  <si>
    <t>0065A00001YLG7qQAH</t>
  </si>
  <si>
    <t>0065A00001YNBc3QAH</t>
  </si>
  <si>
    <t>Explosives;All Hazards</t>
  </si>
  <si>
    <t>0065A00001YNBe2QAH</t>
  </si>
  <si>
    <t>0015A00002JMUbvQAH</t>
  </si>
  <si>
    <t>0035A00003da4SFQAY</t>
  </si>
  <si>
    <t>SIEZED</t>
  </si>
  <si>
    <t>0065A00001ZVXPtQAP</t>
  </si>
  <si>
    <t>7015A000001eFqXQAU</t>
  </si>
  <si>
    <t>0065A00001ZxcsjQAB</t>
  </si>
  <si>
    <t>0015A00002Ip1JjQAJ</t>
  </si>
  <si>
    <t>0035A00003cdZB2QAM</t>
  </si>
  <si>
    <t>0065A00001ZN16PQAT</t>
  </si>
  <si>
    <t>0015A00002Cx3CqQAJ</t>
  </si>
  <si>
    <t>0035A00003VyaDEQAZ</t>
  </si>
  <si>
    <t>0065A00001TjIDhQAN</t>
  </si>
  <si>
    <t>0065A00001aJ86hQAC</t>
  </si>
  <si>
    <t>0035A00003orJNtQAM</t>
  </si>
  <si>
    <t>0015A000020xEEAQA2</t>
  </si>
  <si>
    <t>0035A00003GHhjDQAT</t>
  </si>
  <si>
    <t>0065A00000ic3NGQAY</t>
  </si>
  <si>
    <t>0013100001ld4UNAAY</t>
  </si>
  <si>
    <t>0065A00001b9yQMQAY</t>
  </si>
  <si>
    <t>0015A000022RDvNQAW</t>
  </si>
  <si>
    <t>0035A00003hlyYFQAY</t>
  </si>
  <si>
    <t>0065A00001bM5XVQA0</t>
  </si>
  <si>
    <t>0015A00002KwLx3QAF</t>
  </si>
  <si>
    <t>0035A00003fqOLsQAM</t>
  </si>
  <si>
    <t>0065A00001aJ71tQAC</t>
  </si>
  <si>
    <t>0Q05A0000013vTJSAY</t>
  </si>
  <si>
    <t>0016e00002Zw8sGAAR</t>
  </si>
  <si>
    <t>0065A00001YNQjCQAX</t>
  </si>
  <si>
    <t>0015A00002UgtUGQAZ</t>
  </si>
  <si>
    <t>0035A00003oq1UPQAY</t>
  </si>
  <si>
    <t>0065A00001dDlTlQAK</t>
  </si>
  <si>
    <t>0013100001env6bAAA</t>
  </si>
  <si>
    <t>7015A000001eQQoQAM</t>
  </si>
  <si>
    <t>0065A00001dLeLqQAK</t>
  </si>
  <si>
    <t>0Q05A000001eVxpSAE</t>
  </si>
  <si>
    <t>0016e00002ZvkINAAZ</t>
  </si>
  <si>
    <t>0065A00001cJhNpQAK</t>
  </si>
  <si>
    <t>0015A00002LehpVQAR</t>
  </si>
  <si>
    <t>0065A00001dLndpQAC</t>
  </si>
  <si>
    <t>0015A0000282oumQAA</t>
  </si>
  <si>
    <t>0035A00003UZQ5aQAH</t>
  </si>
  <si>
    <t>0065A000011q9vIQAQ</t>
  </si>
  <si>
    <t>0015A00002G7uczQAB</t>
  </si>
  <si>
    <t>0035A00003aUhXNQA0</t>
  </si>
  <si>
    <t>0065A00001bquB1QAI</t>
  </si>
  <si>
    <t>0013100001ft4h3AAA</t>
  </si>
  <si>
    <t>0035A00003nZidDQAS</t>
  </si>
  <si>
    <t>0065A00001cJFm5QAG</t>
  </si>
  <si>
    <t>0Q05A00000142cSSAQ</t>
  </si>
  <si>
    <t>0013100001ld4rCAAQ</t>
  </si>
  <si>
    <t>0035A00003cbHnwQAE</t>
  </si>
  <si>
    <t>0065A00001dACqTQAW</t>
  </si>
  <si>
    <t>0013100001enulxAAA</t>
  </si>
  <si>
    <t>0035A00003JifHUQAZ</t>
  </si>
  <si>
    <t>0065A00001df4G3QAI</t>
  </si>
  <si>
    <t>00331000030OCglAAG</t>
  </si>
  <si>
    <t>0Q05A000001eWdSSAU</t>
  </si>
  <si>
    <t>0065A00001crvUdQAI</t>
  </si>
  <si>
    <t>0015A00002XRHQ3QAP</t>
  </si>
  <si>
    <t>0035A00003ppcDlQAI</t>
  </si>
  <si>
    <t>0065A00001dgO6qQAE</t>
  </si>
  <si>
    <t>Google Natural Search</t>
  </si>
  <si>
    <t>0065A00001dfQdIQAU</t>
  </si>
  <si>
    <t>0065A00001dfQ7mQAE</t>
  </si>
  <si>
    <t>0013100001gZSbvAAG</t>
  </si>
  <si>
    <t>0035A00003CcoV1QAJ</t>
  </si>
  <si>
    <t>0065A00000k1VjBQAU</t>
  </si>
  <si>
    <t>0015A00002DxYq0QAF</t>
  </si>
  <si>
    <t>0035A00003XWrTQQA1</t>
  </si>
  <si>
    <t>0065A00001bqqdHQAQ</t>
  </si>
  <si>
    <t>0015A00002XQrSlQAL</t>
  </si>
  <si>
    <t>0035A00003ppBGKQA2</t>
  </si>
  <si>
    <t>0065A00001dgSNaQAM</t>
  </si>
  <si>
    <t>0015A00002G74JoQAJ</t>
  </si>
  <si>
    <t>7015A000001zNxFQAU</t>
  </si>
  <si>
    <t>0035A00003aKnFiQAK</t>
  </si>
  <si>
    <t>0065A00001cHMbTQAW</t>
  </si>
  <si>
    <t>0035A00003naUecQAE</t>
  </si>
  <si>
    <t>0065A00001dBLNiQAO</t>
  </si>
  <si>
    <t>0Q05A000001eTYHSA2</t>
  </si>
  <si>
    <t>0015A00002Uf4xkQAB</t>
  </si>
  <si>
    <t>0065A00001dBLXEQA4</t>
  </si>
  <si>
    <t>0065A00001bqtvEQAQ</t>
  </si>
  <si>
    <t>0065A00001dKAuxQAG</t>
  </si>
  <si>
    <t>0066e00001dyHIaAAM</t>
  </si>
  <si>
    <t>0Q06e000001eXtSCAU</t>
  </si>
  <si>
    <t>0066e00001dyHM0AAM</t>
  </si>
  <si>
    <t>0Q06e000001eXtXCAU</t>
  </si>
  <si>
    <t>0015A00002QdQvXQAV</t>
  </si>
  <si>
    <t>0035A00003kggbZQAQ</t>
  </si>
  <si>
    <t>0065A00001cJZA9QAO</t>
  </si>
  <si>
    <t>0016e00002Zw9lyAAB</t>
  </si>
  <si>
    <t>0065A00001dK8OkQAK</t>
  </si>
  <si>
    <t>0016e00002Zw9G3AAJ</t>
  </si>
  <si>
    <t>0065A00001dK8QWQA0</t>
  </si>
  <si>
    <t>0016e00002Zw9XTAAZ</t>
  </si>
  <si>
    <t>0065A00001dK8Z3QAK</t>
  </si>
  <si>
    <t>0065A00001bq1mcQAA</t>
  </si>
  <si>
    <t>0065A00001dBNRuQAO</t>
  </si>
  <si>
    <t>0016e00002ZvaRQAAZ</t>
  </si>
  <si>
    <t>0065A00001dfMmRQAU</t>
  </si>
  <si>
    <t>0015A00002Vpe4vQAB</t>
  </si>
  <si>
    <t>0035A00003pmKglQAE</t>
  </si>
  <si>
    <t>0065A00001dLhgzQAC</t>
  </si>
  <si>
    <t>0015A00002IoNAtQAN</t>
  </si>
  <si>
    <t>0065A00001dLYqkQAG</t>
  </si>
  <si>
    <t>0016e00002Zw8sFAAR</t>
  </si>
  <si>
    <t>0065A00000k32IMQAY</t>
  </si>
  <si>
    <t>0016e00002Zw9qtAAB</t>
  </si>
  <si>
    <t>0065A00001dK8YPQA0</t>
  </si>
  <si>
    <t>0016e00002Zvje8AAB</t>
  </si>
  <si>
    <t>0065A00001cq0ScQAI</t>
  </si>
  <si>
    <t>0016e00002Zw9lzAAB</t>
  </si>
  <si>
    <t>0065A00001dK8S2QAK</t>
  </si>
  <si>
    <t>0016e00002Zw9XSAAZ</t>
  </si>
  <si>
    <t>0065A00001bAa1YQAS</t>
  </si>
  <si>
    <t>0035A00003hldRzQAI</t>
  </si>
  <si>
    <t>0016e00002ZizBKAAZ</t>
  </si>
  <si>
    <t>0065A00001cq0TVQAY</t>
  </si>
  <si>
    <t>0065A00001cq0jwQAA</t>
  </si>
  <si>
    <t>0016e00002ZvkD2AAJ</t>
  </si>
  <si>
    <t>0065A00001cq0A5QAI</t>
  </si>
  <si>
    <t>0016e00002Zvk5XAAR</t>
  </si>
  <si>
    <t>0065A00001cq0V7QAI</t>
  </si>
  <si>
    <t>0016e00002Zw9pCAAR</t>
  </si>
  <si>
    <t>0065A00001dK8UwQAK</t>
  </si>
  <si>
    <t>0016e00002Zw9crAAB</t>
  </si>
  <si>
    <t>0065A00001bLsPvQAK</t>
  </si>
  <si>
    <t>0015A00002UhquYQAR</t>
  </si>
  <si>
    <t>0065A00001dK8WJQA0</t>
  </si>
  <si>
    <t>0016e00002Zw9oJAAR</t>
  </si>
  <si>
    <t>0065A00001dK8TeQAK</t>
  </si>
  <si>
    <t>0016e00002Zw9iqAAB</t>
  </si>
  <si>
    <t>0065A00001dK8VQQA0</t>
  </si>
  <si>
    <t>0015A00002TE3IIQA1</t>
  </si>
  <si>
    <t>0065A00001dA6jJQAS</t>
  </si>
  <si>
    <t>0065A00001dCXyOQAW</t>
  </si>
  <si>
    <t>0065A00001dK7OqQAK</t>
  </si>
  <si>
    <t>0016e00002ZvaQcAAJ</t>
  </si>
  <si>
    <t>0065A00001dfMn0QAE</t>
  </si>
  <si>
    <t>0016e00002ZvaPjAAJ</t>
  </si>
  <si>
    <t>0065A00001dfMoOQAU</t>
  </si>
  <si>
    <t>0065A00001ZcIn0QAF</t>
  </si>
  <si>
    <t>7015A000001zM2DQAU</t>
  </si>
  <si>
    <t>0065A00001bg3IBQAY</t>
  </si>
  <si>
    <t>0015A00002Dxt8MQAR</t>
  </si>
  <si>
    <t>0035A00003XXGVvQAP</t>
  </si>
  <si>
    <t>0065A00001WxS4yQAF</t>
  </si>
  <si>
    <t>0035A00003opjYSQAY</t>
  </si>
  <si>
    <t>0065A00001dDb8fQAC</t>
  </si>
  <si>
    <t>0013100001lbH4iAAE</t>
  </si>
  <si>
    <t>0035A00003Jjym5QAB</t>
  </si>
  <si>
    <t>0065A00001dLnb1QAC</t>
  </si>
  <si>
    <t>0Q05A000001eW4TSAU</t>
  </si>
  <si>
    <t>0065A00001cUoT3QAK</t>
  </si>
  <si>
    <t>0065A00001Zcd2AQAR</t>
  </si>
  <si>
    <t>0Q05A000001eBs7SAE</t>
  </si>
  <si>
    <t>0015A00002JPDKnQAP</t>
  </si>
  <si>
    <t>0065A00001ZcXQgQAN</t>
  </si>
  <si>
    <t>0065A00001dIHLtQAO</t>
  </si>
  <si>
    <t>0035A00003aVyX4QAK</t>
  </si>
  <si>
    <t>0065A00001XsEKzQAN</t>
  </si>
  <si>
    <t>0065A00001YLGENQA5</t>
  </si>
  <si>
    <t>0013100001hmvEPAAY</t>
  </si>
  <si>
    <t>7015A000001Zl0rQAC</t>
  </si>
  <si>
    <t>AFG</t>
  </si>
  <si>
    <t>0065A00001ZOOGSQA5</t>
  </si>
  <si>
    <t>0015A00001yY7woQAC</t>
  </si>
  <si>
    <t>CWAs;TICs;Explosives;Drugs</t>
  </si>
  <si>
    <t>0065A00000jTNjxQAG</t>
  </si>
  <si>
    <t>0015A000026BX2lQAG</t>
  </si>
  <si>
    <t>0065A00001dKB2eQAG</t>
  </si>
  <si>
    <t>0015A00002VpPZAQA3</t>
  </si>
  <si>
    <t>0065A00001dLanAQAS</t>
  </si>
  <si>
    <t>0015A000029X3rsQAC</t>
  </si>
  <si>
    <t>0035A00003TBq8lQAD</t>
  </si>
  <si>
    <t>0065A00001bM9AhQAK</t>
  </si>
  <si>
    <t>0035A00003dZGVKQA4</t>
  </si>
  <si>
    <t>0Q06e000001eau7CAA</t>
  </si>
  <si>
    <t>0015A000022RrSyQAK</t>
  </si>
  <si>
    <t>0035A00003eMrwVQAS</t>
  </si>
  <si>
    <t>0065A00001ZcSUMQA3</t>
  </si>
  <si>
    <t>0066e00001e0C0JAAU</t>
  </si>
  <si>
    <t>0016e00002Zw8pgAAB</t>
  </si>
  <si>
    <t>0065A00001YheYmQAJ</t>
  </si>
  <si>
    <t>0065A00001YLG9XQAX</t>
  </si>
  <si>
    <t>0015A00002UheACQAZ</t>
  </si>
  <si>
    <t>0035A00003oqq5YQAQ</t>
  </si>
  <si>
    <t>0065A00001dJ4HuQAK</t>
  </si>
  <si>
    <t>0013100001fpxT5AAI</t>
  </si>
  <si>
    <t>00331000035EQPvAAO</t>
  </si>
  <si>
    <t>0065A00001dDVaTQAW</t>
  </si>
  <si>
    <t>0013100001qyJ2TAAU</t>
  </si>
  <si>
    <t>0035A00003hlyKwQAI</t>
  </si>
  <si>
    <t>Green</t>
  </si>
  <si>
    <t>0065A00001dKbZUQA0</t>
  </si>
  <si>
    <t>0015A00002EkMcfQAF</t>
  </si>
  <si>
    <t>7015A000001P3KlQAK</t>
  </si>
  <si>
    <t>0035A00003XEMVfQAP</t>
  </si>
  <si>
    <t>Red</t>
  </si>
  <si>
    <t>0065A00001bnskEQAQ</t>
  </si>
  <si>
    <t>0013100001lWuTIAA0</t>
  </si>
  <si>
    <t>00331000033JDevAAG</t>
  </si>
  <si>
    <t>0065A00001dfRPPQA2</t>
  </si>
  <si>
    <t>0Q05A000001eWvwSAE</t>
  </si>
  <si>
    <t>001i000001F62zEAAR</t>
  </si>
  <si>
    <t>Yellow</t>
  </si>
  <si>
    <t>0065A00001dfQXTQA2</t>
  </si>
  <si>
    <t>0035A00003gUKlGQAW</t>
  </si>
  <si>
    <t>0065A00001bAH62QAG</t>
  </si>
  <si>
    <t>0015A00002HcIqRQAV</t>
  </si>
  <si>
    <t>0035A00003bdKbfQAE</t>
  </si>
  <si>
    <t>0055A00000Bd4j9QAB</t>
  </si>
  <si>
    <t>0065A00001Z0M3KQAV</t>
  </si>
  <si>
    <t>0015A00002KvgAWQAZ</t>
  </si>
  <si>
    <t>0035A00003fpjuFQAQ</t>
  </si>
  <si>
    <t>0065A00001a6lUtQAI</t>
  </si>
  <si>
    <t>7015A000001qVpeQAE</t>
  </si>
  <si>
    <t>0035A00003UZUEMQA5</t>
  </si>
  <si>
    <t>Limited Lab Access.</t>
  </si>
  <si>
    <t>0065A00001ZbQkvQAF</t>
  </si>
  <si>
    <t>0015A00002OJECEQA5</t>
  </si>
  <si>
    <t>0035A00003ifhoMQAQ</t>
  </si>
  <si>
    <t>0065A00001bNk3oQAC</t>
  </si>
  <si>
    <t>0013100001lcRjOAAU</t>
  </si>
  <si>
    <t>0065A00001dLlv0QAC</t>
  </si>
  <si>
    <t>0035A00003NGKhVQAX</t>
  </si>
  <si>
    <t>0013100001hoELeAAM</t>
  </si>
  <si>
    <t>0065A00001dLGWWQA4</t>
  </si>
  <si>
    <t>0033100002xUUovAAG</t>
  </si>
  <si>
    <t>0035A00003Oox0kQAB</t>
  </si>
  <si>
    <t>0065A00001cUqOiQAK</t>
  </si>
  <si>
    <t>0015A00002JN4oUQAT</t>
  </si>
  <si>
    <t>0035A00003JjKYmQAN</t>
  </si>
  <si>
    <t>0065A00001dLRMNQA4</t>
  </si>
  <si>
    <t>0Q05A000001eVknSAE</t>
  </si>
  <si>
    <t>0035A00003hjHlrQAE</t>
  </si>
  <si>
    <t>0065A00001bBPhbQAG</t>
  </si>
  <si>
    <t>0Q05A0000013xj5SAA</t>
  </si>
  <si>
    <t>0065A00001bBRCfQAO</t>
  </si>
  <si>
    <t>0065A00001XmsQlQAJ</t>
  </si>
  <si>
    <t>0065A00001ZVdvgQAD</t>
  </si>
  <si>
    <t>0065A00001ZVdwoQAD</t>
  </si>
  <si>
    <t>0065A00001ZVdxmQAD</t>
  </si>
  <si>
    <t>0065A00001ZVe0RQAT</t>
  </si>
  <si>
    <t>0065A00001ZVe15QAD</t>
  </si>
  <si>
    <t>0065A00001ZVe2SQAT</t>
  </si>
  <si>
    <t>0065A00001dIH58QAG</t>
  </si>
  <si>
    <t>0Q05A000001eUXzSAM</t>
  </si>
  <si>
    <t>0065A00001YNJ82QAH</t>
  </si>
  <si>
    <t>0065A00001ZVduUQAT</t>
  </si>
  <si>
    <t>0015A00002GnM5FQAV</t>
  </si>
  <si>
    <t>0035A00003aKtvGQAS</t>
  </si>
  <si>
    <t>0065A00001YN5zeQAD</t>
  </si>
  <si>
    <t>0035A00003fryKpQAI</t>
  </si>
  <si>
    <t>0065A00001aKdQMQA0</t>
  </si>
  <si>
    <t>0Q05A0000013vx4SAA</t>
  </si>
  <si>
    <t>0035A00003frz5bQAA</t>
  </si>
  <si>
    <t>0065A00001aKdS9QAK</t>
  </si>
  <si>
    <t>0015A00001xQ27BQAS</t>
  </si>
  <si>
    <t>0065A00001aKdSTQA0</t>
  </si>
  <si>
    <t>0Q05A0000013vwpSAA</t>
  </si>
  <si>
    <t>0035A00003frtrhQAA</t>
  </si>
  <si>
    <t>0065A00001aKdYlQAK</t>
  </si>
  <si>
    <t>0Q05A0000013vwuSAA</t>
  </si>
  <si>
    <t>0065A00001aKoJDQA0</t>
  </si>
  <si>
    <t>0065A00001cKIu4QAG</t>
  </si>
  <si>
    <t>0Q05A000001eUXpSAM</t>
  </si>
  <si>
    <t>0015A00002CvJWaQAN</t>
  </si>
  <si>
    <t>0035A00003VGiIOQA1</t>
  </si>
  <si>
    <t>0065A00001dAC9ZQAW</t>
  </si>
  <si>
    <t>0Q05A000001eTCtSAM</t>
  </si>
  <si>
    <t>0015A00002KvPdPQAV</t>
  </si>
  <si>
    <t>0035A00003fM66EQAS</t>
  </si>
  <si>
    <t>0065A00001a6iGcQAI</t>
  </si>
  <si>
    <t>0Q05A0000013vBRSAY</t>
  </si>
  <si>
    <t>0015A00001tZtAIQA0</t>
  </si>
  <si>
    <t>0065A00001a6iqQQAQ</t>
  </si>
  <si>
    <t>0015A00002BpRyhQAF</t>
  </si>
  <si>
    <t>0035A00003UZdIpQAL</t>
  </si>
  <si>
    <t>0065A00001OKFsFQAX</t>
  </si>
  <si>
    <t>0015A00001yXW2kQAG</t>
  </si>
  <si>
    <t>0035A00003GnBPqQAN</t>
  </si>
  <si>
    <t>0065A00001YN60XQAT</t>
  </si>
  <si>
    <t>0015A00002GnMDnQAN</t>
  </si>
  <si>
    <t>0035A00003aKu3jQAC</t>
  </si>
  <si>
    <t>0065A00001YN638QAD</t>
  </si>
  <si>
    <t>0015A00002Hds95QAB</t>
  </si>
  <si>
    <t>0035A00003cbidLQAQ</t>
  </si>
  <si>
    <t>0065A00001Z6p8NQAR</t>
  </si>
  <si>
    <t>0Q05A000001e8ulSAA</t>
  </si>
  <si>
    <t>0015A00001tanOxQAI</t>
  </si>
  <si>
    <t>0035A00003UXdhXQAT</t>
  </si>
  <si>
    <t>0065A00001ZcLYOQA3</t>
  </si>
  <si>
    <t>0016e00002Ziz1nAAB</t>
  </si>
  <si>
    <t>0065A00001bA4iiQAC</t>
  </si>
  <si>
    <t>0065A00001YhlDTQAZ</t>
  </si>
  <si>
    <t>0015A000023DKSKQA4</t>
  </si>
  <si>
    <t>0035A00003cd6B6QAI</t>
  </si>
  <si>
    <t>0065A00001ZIPFJQA5</t>
  </si>
  <si>
    <t>0065A00001F9SITQA3</t>
  </si>
  <si>
    <t>0015A00001taqfSQAQ</t>
  </si>
  <si>
    <t>0035A00003Cd10CQAR</t>
  </si>
  <si>
    <t>0065A00001Ve5qbQAB</t>
  </si>
  <si>
    <t>0Q05A000001wplkSAA</t>
  </si>
  <si>
    <t>0065A00001XGTgYQAX</t>
  </si>
  <si>
    <t>0065A00000i3HpcQAE</t>
  </si>
  <si>
    <t>0065A00000Wsrj2QAB</t>
  </si>
  <si>
    <t>0035A00003UaoVCQAZ</t>
  </si>
  <si>
    <t>0065A00001bOI6wQAG</t>
  </si>
  <si>
    <t>0035A00003YxQT8QAN</t>
  </si>
  <si>
    <t>0065A00001bOMEnQAO</t>
  </si>
  <si>
    <t>0065A00001bOMJfQAO</t>
  </si>
  <si>
    <t>0035A00003ih4fjQAA</t>
  </si>
  <si>
    <t>0065A00001bOMMQQA4</t>
  </si>
  <si>
    <t>0065A00001bOMQIQA4</t>
  </si>
  <si>
    <t>0015A00002JPEWVQA5</t>
  </si>
  <si>
    <t>0065A00001ZcXrnQAF</t>
  </si>
  <si>
    <t>0Q05A000001eBmWSAU</t>
  </si>
  <si>
    <t>0016e00002ZwUYxAAN</t>
  </si>
  <si>
    <t>0065A00001YNBlJQAX</t>
  </si>
  <si>
    <t>0065A00001aHp4OQAS</t>
  </si>
  <si>
    <t>0065A00001dIHErQAO</t>
  </si>
  <si>
    <t>0Q05A000001eUY9SAM</t>
  </si>
  <si>
    <t>0065A00001dLgspQAC</t>
  </si>
  <si>
    <t>001i000001MZMBWAA5</t>
  </si>
  <si>
    <t>0065A00001YN5krQAD</t>
  </si>
  <si>
    <t>0015A00001yWmS8QAK</t>
  </si>
  <si>
    <t>0035A00003FYN1uQAH</t>
  </si>
  <si>
    <t>0065A00000iUT7JQAW</t>
  </si>
  <si>
    <t>0016e00002ZxGK3AAN</t>
  </si>
  <si>
    <t>0065A00001ZbQQ7QAN</t>
  </si>
  <si>
    <t>0015A00002GnMHLQA3</t>
  </si>
  <si>
    <t>0065A00001YN63mQAD</t>
  </si>
  <si>
    <t>0065A00001bg3fYQAQ</t>
  </si>
  <si>
    <t>0065A00001dLgrrQAC</t>
  </si>
  <si>
    <t>0016e00002Zw996AAB</t>
  </si>
  <si>
    <t>0065A00001Yheo2QAB</t>
  </si>
  <si>
    <t>0015A00002QE37zQAD</t>
  </si>
  <si>
    <t>0065A00001dACOQQA4</t>
  </si>
  <si>
    <t>0015A00002JNmjnQAD</t>
  </si>
  <si>
    <t>0035A00003eLZ6jQAG</t>
  </si>
  <si>
    <t>0065A00001ZYzqhQAD</t>
  </si>
  <si>
    <t>0015A00002CwWwVQAV</t>
  </si>
  <si>
    <t>0035A00003hk8caQAA</t>
  </si>
  <si>
    <t>0065A00001aJ7wDQAS</t>
  </si>
  <si>
    <t>0015A00002QDi9tQAD</t>
  </si>
  <si>
    <t>0035A00003k8wAHQAY</t>
  </si>
  <si>
    <t>0065A00001ba9cZQAQ</t>
  </si>
  <si>
    <t>0016e00002XSClsAAH</t>
  </si>
  <si>
    <t>7015A000001eQR3QAM</t>
  </si>
  <si>
    <t>0036e00003qfKQRAA2</t>
  </si>
  <si>
    <t>0066e00001dyEeVAAU</t>
  </si>
  <si>
    <t>0016e00002XSlfcAAD</t>
  </si>
  <si>
    <t>0036e00003qfuMJAAY</t>
  </si>
  <si>
    <t>0066e00001dz7o0AAA</t>
  </si>
  <si>
    <t>0015A00002JMxOwQAL</t>
  </si>
  <si>
    <t>0035A00003daYeDQAU</t>
  </si>
  <si>
    <t>0065A00001ZWxBZQA1</t>
  </si>
  <si>
    <t>0015A00002DOth8QAD</t>
  </si>
  <si>
    <t>0035A00003aJEqCQAW</t>
  </si>
  <si>
    <t>0055A000008iLmwQAE</t>
  </si>
  <si>
    <t>0065A00001M9rgfQAB</t>
  </si>
  <si>
    <t>0035A00003pox2wQAA</t>
  </si>
  <si>
    <t>0015A00002VoYtMQAV</t>
  </si>
  <si>
    <t>7015A000001ePU5QAM</t>
  </si>
  <si>
    <t>0035A00003oslwoQAA</t>
  </si>
  <si>
    <t>0065A00001dLCIVQA4</t>
  </si>
  <si>
    <t>0015A00002B5rzBQAR</t>
  </si>
  <si>
    <t>0035A00003fsX6sQAE</t>
  </si>
  <si>
    <t>0065A00001aKo9uQAC</t>
  </si>
  <si>
    <t>0035A00003ftAo5QAE</t>
  </si>
  <si>
    <t>0015A00002RfvWwQAJ</t>
  </si>
  <si>
    <t>0035A00003k8gf2QAA</t>
  </si>
  <si>
    <t>0065A00001cU38HQAS</t>
  </si>
  <si>
    <t>0035A00003lUmwkQAC</t>
  </si>
  <si>
    <t>0015A00002EkzCxQAJ</t>
  </si>
  <si>
    <t>0035A00003YbD1TQAV</t>
  </si>
  <si>
    <t>0065A00001XHdJGQA1</t>
  </si>
  <si>
    <t>0035A00003orIvGQAU</t>
  </si>
  <si>
    <t>0015A00002KHf1YQAT</t>
  </si>
  <si>
    <t>0035A00003fKB6WQAW</t>
  </si>
  <si>
    <t>Details TBD</t>
  </si>
  <si>
    <t>0065A00001a3LWvQAM</t>
  </si>
  <si>
    <t>0015A00002DP0uEQAT</t>
  </si>
  <si>
    <t>7015A000001qb0JQAQ</t>
  </si>
  <si>
    <t>0035A00003cbNuoQAE</t>
  </si>
  <si>
    <t>8-3-2020 RC* No current impacts_x000D_
_x000D_
On a rotating shift</t>
  </si>
  <si>
    <t>0065A00001M9vfWQAR</t>
  </si>
  <si>
    <t>0035A00003cbNt2QAE</t>
  </si>
  <si>
    <t>0035A00003YwtL6QAJ</t>
  </si>
  <si>
    <t>0065A00001XZYTcQAP</t>
  </si>
  <si>
    <t>Antibiotics?</t>
  </si>
  <si>
    <t>0035A00003kfPvTQAU</t>
  </si>
  <si>
    <t>0065A00001cID8CQAW</t>
  </si>
  <si>
    <t>0015A00002DSSO3QAP</t>
  </si>
  <si>
    <t>0035A00003XE7IeQAL</t>
  </si>
  <si>
    <t>0065A00001XGeQSQA1</t>
  </si>
  <si>
    <t>7015A000001qU0QQAU</t>
  </si>
  <si>
    <t>0035A00003XXd3bQAD</t>
  </si>
  <si>
    <t>0065A00001WzgvJQAR</t>
  </si>
  <si>
    <t>0035A00003gTkSBQA0</t>
  </si>
  <si>
    <t>Triple TOF (4600,5600,6600);QTRAP (4500,5500,6500)</t>
  </si>
  <si>
    <t>0065A00001bA4pRQAS</t>
  </si>
  <si>
    <t>AA Lipidomics Exosomes</t>
  </si>
  <si>
    <t>0015A00001ztTzAQAU</t>
  </si>
  <si>
    <t>0035A00003fsBNoQAM</t>
  </si>
  <si>
    <t>still working from jhome, not int lab</t>
  </si>
  <si>
    <t>0065A00001aKi6AQAS</t>
  </si>
  <si>
    <t>0035A00003VxjS0QAJ</t>
  </si>
  <si>
    <t>0065A00001Ti4dzQAB</t>
  </si>
  <si>
    <t>0035A00003XXdEZQA1</t>
  </si>
  <si>
    <t>0065A00001WzhnCQAR</t>
  </si>
  <si>
    <t>0035A00003YwtF8QAJ</t>
  </si>
  <si>
    <t>University lab</t>
  </si>
  <si>
    <t>0065A00001XZYPzQAP</t>
  </si>
  <si>
    <t>Large Protein Complexes</t>
  </si>
  <si>
    <t>HEK</t>
  </si>
  <si>
    <t>0065A00001dDnmFQAS</t>
  </si>
  <si>
    <t>0035A00003oq5a0QAA</t>
  </si>
  <si>
    <t>0015A00002QEFAYQA5</t>
  </si>
  <si>
    <t>0035A00003k9XQxQAM</t>
  </si>
  <si>
    <t>0065A00001baRaiQAE</t>
  </si>
  <si>
    <t>0015A00002QEHB8QAP</t>
  </si>
  <si>
    <t>0035A00003k9ZWOQA2</t>
  </si>
  <si>
    <t>0065A00001baSESQA2</t>
  </si>
  <si>
    <t>0015A00002Rg5OWQAZ</t>
  </si>
  <si>
    <t>0035A00003lSuRYQA0</t>
  </si>
  <si>
    <t>0065A00001cU88IQAS</t>
  </si>
  <si>
    <t>0015A00002RgYm1QAF</t>
  </si>
  <si>
    <t>0035A00003lTYWRQA4</t>
  </si>
  <si>
    <t>0065A00001cUwp1QAC</t>
  </si>
  <si>
    <t>0015A00002PJgDzQAL</t>
  </si>
  <si>
    <t>0035A00003ijfUmQAI</t>
  </si>
  <si>
    <t>0065A00001bie7YQAQ</t>
  </si>
  <si>
    <t>0015A00002RgmaMQAR</t>
  </si>
  <si>
    <t>0035A00003lTp7zQAC</t>
  </si>
  <si>
    <t>0065A00001cV3EMQA0</t>
  </si>
  <si>
    <t>0035A00003lTpKEQA0</t>
  </si>
  <si>
    <t>7015A000001zN1VQAU</t>
  </si>
  <si>
    <t>0035A00003khUZOQA2</t>
  </si>
  <si>
    <t>0065A00001cKXfZQAW</t>
  </si>
  <si>
    <t>0035A00003CceEqQAJ</t>
  </si>
  <si>
    <t>0065A00000i3vzsQAA</t>
  </si>
  <si>
    <t>Bruker TIMS</t>
  </si>
  <si>
    <t>0015A00002DUyTOQA1</t>
  </si>
  <si>
    <t>0035A00003WnNqTQAV</t>
  </si>
  <si>
    <t>0065A00001WkqQrQAJ</t>
  </si>
  <si>
    <t>0015A00002XQsJtQAL</t>
  </si>
  <si>
    <t>0036e00003qhDS6AAM</t>
  </si>
  <si>
    <t>0065A00001dg8n9QAA</t>
  </si>
  <si>
    <t>0015A00002Uf0YRQAZ</t>
  </si>
  <si>
    <t>0065A00001dBIdTQAW</t>
  </si>
  <si>
    <t>0035A00003naQOyQAM</t>
  </si>
  <si>
    <t>0015A00002PKycvQAD</t>
  </si>
  <si>
    <t>0035A00003juSF9QAM</t>
  </si>
  <si>
    <t>0065A00001bonDwQAI</t>
  </si>
  <si>
    <t>0035A00003nbRGsQAM</t>
  </si>
  <si>
    <t>0035A00003ke1T3QAI</t>
  </si>
  <si>
    <t>0065A00001brspkQAA</t>
  </si>
  <si>
    <t>0015A00002Qc7oTQAR</t>
  </si>
  <si>
    <t>0035A00003kf5jzQAA</t>
  </si>
  <si>
    <t>0065A00001cI5cyQAC</t>
  </si>
  <si>
    <t>0015A00002G6LUJQA3</t>
  </si>
  <si>
    <t>0035A00003ZiiSTQAZ</t>
  </si>
  <si>
    <t>Budget Freeze and Priority changes</t>
  </si>
  <si>
    <t>0065A00001XpjjVQAR</t>
  </si>
  <si>
    <t>0015A00002PJff3QAD</t>
  </si>
  <si>
    <t>0035A00003ijeqcQAA</t>
  </si>
  <si>
    <t>0065A00001bidnyQAA</t>
  </si>
  <si>
    <t>0015A00002TBbPQQA1</t>
  </si>
  <si>
    <t>0035A00003me3gaQAA</t>
  </si>
  <si>
    <t>0065A00001cr16EQAQ</t>
  </si>
  <si>
    <t>0015A00002JPEVsQAP</t>
  </si>
  <si>
    <t>0035A00003eN3xeQAC</t>
  </si>
  <si>
    <t>0065A00001ZcXr9QAF</t>
  </si>
  <si>
    <t>0015A00002QDYHgQAP</t>
  </si>
  <si>
    <t>0035A00003k8lCQQAY</t>
  </si>
  <si>
    <t>0065A00001bZVCeQAO</t>
  </si>
  <si>
    <t>0015A00002Qd1qCQAR</t>
  </si>
  <si>
    <t>7015A000001zM0CQAU</t>
  </si>
  <si>
    <t>0035A00003kgBSqQAM</t>
  </si>
  <si>
    <t>0065A00001cJDs8QAG</t>
  </si>
  <si>
    <t>0015A00002Rg9KrQAJ</t>
  </si>
  <si>
    <t>0035A00003lSyhFQAS</t>
  </si>
  <si>
    <t>0065A00001cUk7gQAC</t>
  </si>
  <si>
    <t>0015A00002RgNeWQAV</t>
  </si>
  <si>
    <t>0035A00003lTKUBQA4</t>
  </si>
  <si>
    <t>0065A00001cUrUcQAK</t>
  </si>
  <si>
    <t>0036e00003s4GP5AAM</t>
  </si>
  <si>
    <t>0015A00002TCYcBQAX</t>
  </si>
  <si>
    <t>0035A00003mf7USQAY</t>
  </si>
  <si>
    <t>0065A00001crhnAQAQ</t>
  </si>
  <si>
    <t>0015A00002KHPSYQA5</t>
  </si>
  <si>
    <t>0035A00003fJveUQAS</t>
  </si>
  <si>
    <t>0065A00001XvRXwQAN</t>
  </si>
  <si>
    <t>0015A00002RgwXnQAJ</t>
  </si>
  <si>
    <t>0035A00003nbg4bQAA</t>
  </si>
  <si>
    <t>0065A00001dCbE3QAK</t>
  </si>
  <si>
    <t>0015A00002QdO25QAF</t>
  </si>
  <si>
    <t>0035A00003kgdTpQAI</t>
  </si>
  <si>
    <t>0065A00001cJWfFQAW</t>
  </si>
  <si>
    <t>0036e00003s4R6ZAAU</t>
  </si>
  <si>
    <t>0015A00002QEFcvQAH</t>
  </si>
  <si>
    <t>0035A00003k9Xt1QAE</t>
  </si>
  <si>
    <t>Biopharma/Pharmaceuticals</t>
  </si>
  <si>
    <t>0065A00001baRjKQAU</t>
  </si>
  <si>
    <t>0015A00002Qc5ESQAZ</t>
  </si>
  <si>
    <t>0035A00003kf0oPQAQ</t>
  </si>
  <si>
    <t>CRO / CDMO</t>
  </si>
  <si>
    <t>0065A00001cI4KEQA0</t>
  </si>
  <si>
    <t>7015A000001dE6uQAE</t>
  </si>
  <si>
    <t>0035A00003cc99MQAQ</t>
  </si>
  <si>
    <t>0065A00001Z78LkQAJ</t>
  </si>
  <si>
    <t>0035A00003ijXSRQA2</t>
  </si>
  <si>
    <t>0015A00002UfYHXQA3</t>
  </si>
  <si>
    <t>0035A00003nazp3QAA</t>
  </si>
  <si>
    <t>0065A00001dC9wQQAS</t>
  </si>
  <si>
    <t>0056e00000BdFO7AAN</t>
  </si>
  <si>
    <t>0015A00002QEKjSQAX</t>
  </si>
  <si>
    <t>0035A00003k9dKgQAI</t>
  </si>
  <si>
    <t>0065A00001baTajQAE</t>
  </si>
  <si>
    <t>7015A000001eF9sQAE</t>
  </si>
  <si>
    <t>0035A00003igvzfQAA</t>
  </si>
  <si>
    <t>0065A00001bOIT6QAO</t>
  </si>
  <si>
    <t>0015A00002TDymDQAT</t>
  </si>
  <si>
    <t>7015A000001eF9nQAE</t>
  </si>
  <si>
    <t>0035A00003nZOzfQAG</t>
  </si>
  <si>
    <t>0065A00001dA1YtQAK</t>
  </si>
  <si>
    <t>0015A00002VpjGHQAZ</t>
  </si>
  <si>
    <t>0035A00003pmQ8HQAU</t>
  </si>
  <si>
    <t>0065A00001dLkWzQAK</t>
  </si>
  <si>
    <t>0015A00002VqDlGQAV</t>
  </si>
  <si>
    <t>0035A00003pmwLOQAY</t>
  </si>
  <si>
    <t>0065A00001ddOafQAE</t>
  </si>
  <si>
    <t>0015A00002Dz3RsQAJ</t>
  </si>
  <si>
    <t>0035A00003XYOJOQA5</t>
  </si>
  <si>
    <t>0065A00001X8d3rQAB</t>
  </si>
  <si>
    <t>0015A00002UgBKaQAN</t>
  </si>
  <si>
    <t>0035A00003nbhhyQAA</t>
  </si>
  <si>
    <t>0065A00001dDCL6QAO</t>
  </si>
  <si>
    <t>0015A00002KuduMQAR</t>
  </si>
  <si>
    <t>0035A00003fLK11QAG</t>
  </si>
  <si>
    <t>CapEx on hold for the next three months</t>
  </si>
  <si>
    <t>0065A00001a5xaCQAQ</t>
  </si>
  <si>
    <t>0Q05A000001eTVjSAM</t>
  </si>
  <si>
    <t>0015A00002JNxRvQAL</t>
  </si>
  <si>
    <t>0035A00003eLjAWQA0</t>
  </si>
  <si>
    <t>Slowly coming back up to speed but no details on CE Budget</t>
  </si>
  <si>
    <t>0065A00001ZZ4MzQAL</t>
  </si>
  <si>
    <t>0015A00002GpOBbQAN</t>
  </si>
  <si>
    <t>0035A00003baZkCQAU</t>
  </si>
  <si>
    <t>Budgets frozen and priorities shifted</t>
  </si>
  <si>
    <t>0065A00001YYvbPQAT</t>
  </si>
  <si>
    <t>0035A00003hl7OIQAY</t>
  </si>
  <si>
    <t>0015A00002LfSjQQAV</t>
  </si>
  <si>
    <t>0035A00003ftS8kQAE</t>
  </si>
  <si>
    <t>0065A00001aLdK7QAK</t>
  </si>
  <si>
    <t>0035A00003pncqlQAA</t>
  </si>
  <si>
    <t>0Q05A000001eUwFSAU</t>
  </si>
  <si>
    <t>0065A00000ldBDPQA2</t>
  </si>
  <si>
    <t>0015A00002TAS2TQAX</t>
  </si>
  <si>
    <t>0035A00003mcirSQAQ</t>
  </si>
  <si>
    <t>0065A00001cpx3rQAA</t>
  </si>
  <si>
    <t>0015A00002OIVLWQA5</t>
  </si>
  <si>
    <t>7015A000001eEYnQAM</t>
  </si>
  <si>
    <t>0035A00003hmOh6QAE</t>
  </si>
  <si>
    <t>0065A00001bMGiTQAW</t>
  </si>
  <si>
    <t>0015A00002Rgx4cQAB</t>
  </si>
  <si>
    <t>0035A00003lU10oQAC</t>
  </si>
  <si>
    <t>0065A00001cVgQyQAK</t>
  </si>
  <si>
    <t>0035A00003lU0AYQA0</t>
  </si>
  <si>
    <t>0065A00001cVgBoQAK</t>
  </si>
  <si>
    <t>0035A00003lU0PTQA0</t>
  </si>
  <si>
    <t>0065A00001cVgFnQAK</t>
  </si>
  <si>
    <t>0015A00002QcRJ6QAN</t>
  </si>
  <si>
    <t>0035A00003lU0aqQAC</t>
  </si>
  <si>
    <t>0065A00001cVgJkQAK</t>
  </si>
  <si>
    <t>0035A00003hlPwXQAU</t>
  </si>
  <si>
    <t>0065A00001bLvG4QAK</t>
  </si>
  <si>
    <t>0015A000023E2aCQAS</t>
  </si>
  <si>
    <t>0035A00003TUhnwQAD</t>
  </si>
  <si>
    <t>0065A00001KPzFVQA1</t>
  </si>
  <si>
    <t>0035A00003mccyUQAQ</t>
  </si>
  <si>
    <t>0065A00001cpu6QQAQ</t>
  </si>
  <si>
    <t>Lipidomics</t>
  </si>
  <si>
    <t>0015A00002VrFh9QAF</t>
  </si>
  <si>
    <t>0035A00003po2JhQAI</t>
  </si>
  <si>
    <t>0065A00001df4AzQAI</t>
  </si>
  <si>
    <t>0015A00002NP4gjQAD</t>
  </si>
  <si>
    <t>0035A00003hlPX8QAM</t>
  </si>
  <si>
    <t>0065A00001bLv7RQAS</t>
  </si>
  <si>
    <t>DMPK Large Molecule</t>
  </si>
  <si>
    <t>0015A00002QarJ3QAJ</t>
  </si>
  <si>
    <t>0035A00003kdSRmQAM</t>
  </si>
  <si>
    <t>0065A00001br7LNQAY</t>
  </si>
  <si>
    <t>0035A00003ZiPmlQAF</t>
  </si>
  <si>
    <t>0065A00001XoxXaQAJ</t>
  </si>
  <si>
    <t>0015A00002BnkmkQAB</t>
  </si>
  <si>
    <t>0035A00003eN4cQQAS</t>
  </si>
  <si>
    <t>Universities shut down, slow to come back</t>
  </si>
  <si>
    <t>0065A00001ZcY6qQAF</t>
  </si>
  <si>
    <t>0036e00003qhjr4AAA</t>
  </si>
  <si>
    <t>0035A00003VzdZ8QAJ</t>
  </si>
  <si>
    <t>Expects to back in lab in may</t>
  </si>
  <si>
    <t>0065A00001UmxzIQAR</t>
  </si>
  <si>
    <t>0035A00003GnpyYQAR</t>
  </si>
  <si>
    <t>Half time staff</t>
  </si>
  <si>
    <t>0065A00001KQ4TEQA1</t>
  </si>
  <si>
    <t>Bruker TIMSTOF - ABI QTOF</t>
  </si>
  <si>
    <t>0035A00003TUqXwQAL</t>
  </si>
  <si>
    <t>0015A000022T3qfQAC</t>
  </si>
  <si>
    <t>0035A00003IOneGQAT</t>
  </si>
  <si>
    <t>0065A00000lei5oQAA</t>
  </si>
  <si>
    <t>0015A00002Eo7w8QAB</t>
  </si>
  <si>
    <t>0035A00003Ye3PsQAJ</t>
  </si>
  <si>
    <t>0065A00001XKaggQAD</t>
  </si>
  <si>
    <t>0015A00002JPHCFQA5</t>
  </si>
  <si>
    <t>0035A00003eN5vPQAS</t>
  </si>
  <si>
    <t>Still shut down.  Delay getting budget approved.</t>
  </si>
  <si>
    <t>0065A00001ZcYf9QAF</t>
  </si>
  <si>
    <t>Chinese Traditional Medicine</t>
  </si>
  <si>
    <t>0015A00002OLn1uQAD</t>
  </si>
  <si>
    <t>0035A00003iiMMDQA2</t>
  </si>
  <si>
    <t>Limited access to lab</t>
  </si>
  <si>
    <t>0065A00001bgsYvQAI</t>
  </si>
  <si>
    <t>0035A00003W0zO5QAJ</t>
  </si>
  <si>
    <t>One day on, one day off</t>
  </si>
  <si>
    <t>0065A00001VeFQaQAN</t>
  </si>
  <si>
    <t>New Eclipse (Ti)</t>
  </si>
  <si>
    <t>AAV</t>
  </si>
  <si>
    <t>0015A00002CwXarQAF</t>
  </si>
  <si>
    <t>0035A00003aLMtiQAG</t>
  </si>
  <si>
    <t>0065A00001YNNyVQAX</t>
  </si>
  <si>
    <t>0015A000022RnTgQAK</t>
  </si>
  <si>
    <t>7015A000001Ziq0QAC</t>
  </si>
  <si>
    <t>0035A00003EXYNgQAP</t>
  </si>
  <si>
    <t>0065A00000iSV67QAG</t>
  </si>
  <si>
    <t>0015A00002DyJpPQAV</t>
  </si>
  <si>
    <t>0035A00003XXd9KQAT</t>
  </si>
  <si>
    <t>0065A00001WzhQRQAZ</t>
  </si>
  <si>
    <t>0015A00002XRfnXQAT</t>
  </si>
  <si>
    <t>0035A00003pqN6DQAU</t>
  </si>
  <si>
    <t>0065A00001dh9XCQAY</t>
  </si>
  <si>
    <t>0013100001p4OFDAA2</t>
  </si>
  <si>
    <t>0035A00003XAUskQAH</t>
  </si>
  <si>
    <t>0065A00001M9navQAB</t>
  </si>
  <si>
    <t>0015A00002Ug9RyQAJ</t>
  </si>
  <si>
    <t>0035A00003nbflFQAQ</t>
  </si>
  <si>
    <t>0065A00001dCb3wQAC</t>
  </si>
  <si>
    <t>0015A00002JPF2jQAH</t>
  </si>
  <si>
    <t>0035A00003nbfsLQAQ</t>
  </si>
  <si>
    <t>0065A00001dCb7QQAS</t>
  </si>
  <si>
    <t>0015A00002KwwCEQAZ</t>
  </si>
  <si>
    <t>0035A00003jwi0hQAA</t>
  </si>
  <si>
    <t>0065A00001aJp98QAC</t>
  </si>
  <si>
    <t>0015A00002OI8y0QAD</t>
  </si>
  <si>
    <t>0035A00003hlzm9QAA</t>
  </si>
  <si>
    <t>0065A00001bM71ZQAS</t>
  </si>
  <si>
    <t>0035A00003frYI4QAM</t>
  </si>
  <si>
    <t>Half time</t>
  </si>
  <si>
    <t>0065A00001aJyOSQA0</t>
  </si>
  <si>
    <t>QE Orbitrap, soon Exploris</t>
  </si>
  <si>
    <t>Metabolite ID</t>
  </si>
  <si>
    <t>0016e00002XSBmFAAX</t>
  </si>
  <si>
    <t>0036e00003qfJO4AAM</t>
  </si>
  <si>
    <t>0066e00001dyE9nAAE</t>
  </si>
  <si>
    <t>0015A00002NNtZJQA1</t>
  </si>
  <si>
    <t>0035A00003lSYIUQA4</t>
  </si>
  <si>
    <t>0065A00001cTxXZQA0</t>
  </si>
  <si>
    <t>0016e00002XUVqIAAX</t>
  </si>
  <si>
    <t>7015A000001eQHQQA2</t>
  </si>
  <si>
    <t>0036e00003qhhv3AAA</t>
  </si>
  <si>
    <t>0066e00001e1HaNAAU</t>
  </si>
  <si>
    <t>0013100001p590uAAA</t>
  </si>
  <si>
    <t>7015A000001zOoBQAU</t>
  </si>
  <si>
    <t>0035A00003mcfhvQAA</t>
  </si>
  <si>
    <t>0065A00001cpvnkQAA</t>
  </si>
  <si>
    <t>0Q06w0000005qq4CAA</t>
  </si>
  <si>
    <t>0035A00003VyJgiQAF</t>
  </si>
  <si>
    <t>0065A00001Tj34CQAR</t>
  </si>
  <si>
    <t>0015A00002PJzz5QAD</t>
  </si>
  <si>
    <t>0035A00003jtNsqQAE</t>
  </si>
  <si>
    <t>0065A00001bjQsPQAU</t>
  </si>
  <si>
    <t>0035A00003jtgmvQAA</t>
  </si>
  <si>
    <t>0065A00001bnmHUQAY</t>
  </si>
  <si>
    <t>0035A00003oq8ZvQAI</t>
  </si>
  <si>
    <t>0015A00002UgJXzQAN</t>
  </si>
  <si>
    <t>0035A00003nbqXtQAI</t>
  </si>
  <si>
    <t>0065A00001dDHZsQAO</t>
  </si>
  <si>
    <t>0016e00002XTCXeAAP</t>
  </si>
  <si>
    <t>0036e00003qgLWJAA2</t>
  </si>
  <si>
    <t>0066e00001dzLZfAAM</t>
  </si>
  <si>
    <t>0016e00002XSColAAH</t>
  </si>
  <si>
    <t>7015A000001eQa5QAE</t>
  </si>
  <si>
    <t>0036e00003qfKTUAA2</t>
  </si>
  <si>
    <t>0066e00001dyEf3AAE</t>
  </si>
  <si>
    <t>0015A00002Qeek9QAB</t>
  </si>
  <si>
    <t>0035A00003keNl5QAE</t>
  </si>
  <si>
    <t>0065A00001baMgdQAE</t>
  </si>
  <si>
    <t>0035A00003ppAdgQAE</t>
  </si>
  <si>
    <t>0035A00003XBIYwQAP</t>
  </si>
  <si>
    <t>0065A00001MA1WFQA1</t>
  </si>
  <si>
    <t>0Q05A000001e9k1SAA</t>
  </si>
  <si>
    <t>0015A00002XQtEGQA1</t>
  </si>
  <si>
    <t>0035A00003ppCsUQAU</t>
  </si>
  <si>
    <t>0065A00001dg9EJQAY</t>
  </si>
  <si>
    <t>0016e00002XUEWdAAP</t>
  </si>
  <si>
    <t>0036e00003qhQ60AAE</t>
  </si>
  <si>
    <t>0066e00001e16DlAAI</t>
  </si>
  <si>
    <t>0035A00003mbCXpQAM</t>
  </si>
  <si>
    <t>0065A00001comkjQAA</t>
  </si>
  <si>
    <t>01s5A000005xBt4QAE</t>
  </si>
  <si>
    <t>0015A00002HdWodQAF</t>
  </si>
  <si>
    <t>7015A000001TgOTQA0</t>
  </si>
  <si>
    <t>0035A00003cbLUsQAM</t>
  </si>
  <si>
    <t>0065A00001Z5wtJQAR</t>
  </si>
  <si>
    <t>0015A00002LgTK4QAN</t>
  </si>
  <si>
    <t>7015A000001eFinQAE</t>
  </si>
  <si>
    <t>0035A00003gRxiMQAS</t>
  </si>
  <si>
    <t>0065A00001ax2HuQAI</t>
  </si>
  <si>
    <t>0015A00002VqLqmQAF</t>
  </si>
  <si>
    <t>0035A00003pn4uiQAA</t>
  </si>
  <si>
    <t>0065A00001de2FoQAI</t>
  </si>
  <si>
    <t>0015A00002DyLhwQAF</t>
  </si>
  <si>
    <t>0035A00003XXfQ5QAL</t>
  </si>
  <si>
    <t>0065A00001Wzl0vQAB</t>
  </si>
  <si>
    <t>0015A00002DOrdoQAD</t>
  </si>
  <si>
    <t>0035A00003kfXmSQAU</t>
  </si>
  <si>
    <t>0065A00001cIM4XQAW</t>
  </si>
  <si>
    <t>0015A00002UhHyiQAF</t>
  </si>
  <si>
    <t>0035A00003oqSo8QAE</t>
  </si>
  <si>
    <t>0065A00001dIGJUQA4</t>
  </si>
  <si>
    <t>0035A00003Zi63CQAR</t>
  </si>
  <si>
    <t>0065A00001OK4gdQAD</t>
  </si>
  <si>
    <t>amino acid in growth mnedia</t>
  </si>
  <si>
    <t>0035A00003VyJd5QAF</t>
  </si>
  <si>
    <t>limited resources in lab, no ability to get Demo on site at this time</t>
  </si>
  <si>
    <t>0065A00001Tj2vWQAR</t>
  </si>
  <si>
    <t>0015A00001tbWJzQAM</t>
  </si>
  <si>
    <t>0035A00003aJpoXQAS</t>
  </si>
  <si>
    <t>Expect to be back in lab</t>
  </si>
  <si>
    <t>0065A00001YJfqAQAT</t>
  </si>
  <si>
    <t>0015A00002FtHrrQAF</t>
  </si>
  <si>
    <t>0035A00003ZiCHAQA3</t>
  </si>
  <si>
    <t>Due to COVID, staffing reduced in lab, priorities elsewhere.  Budgets also frozen</t>
  </si>
  <si>
    <t>0065A00001XopJ6QAJ</t>
  </si>
  <si>
    <t>0015A00002Go7UXQAZ</t>
  </si>
  <si>
    <t>0035A00003bZGsmQAG</t>
  </si>
  <si>
    <t>In Lock down, lab work only for critical projects</t>
  </si>
  <si>
    <t>0065A00001YPoWMQA1</t>
  </si>
  <si>
    <t>0035A00003eO3weQAC</t>
  </si>
  <si>
    <t>While not in lab, in this case it has been a Positive impact- allowed Roddy to have time to discuss Rebel</t>
  </si>
  <si>
    <t>0065A00001ZjhXlQAJ</t>
  </si>
  <si>
    <t>0015A00002NOV9kQAH</t>
  </si>
  <si>
    <t>0035A00003hkmWXQAY</t>
  </si>
  <si>
    <t>No current impacts other than social distancing</t>
  </si>
  <si>
    <t>0065A00001bL2eDQAS</t>
  </si>
  <si>
    <t>0036e00003rdAQDAA2</t>
  </si>
  <si>
    <t>0015A00002PMtxjQAD</t>
  </si>
  <si>
    <t>0035A00003jwx7KQAQ</t>
  </si>
  <si>
    <t>0065A00001bquZjQAI</t>
  </si>
  <si>
    <t>0015A00002DPHsZQAX</t>
  </si>
  <si>
    <t>7015A000001qTQPQA2</t>
  </si>
  <si>
    <t>0035A00003XB0jOQAT</t>
  </si>
  <si>
    <t>0065A00001M9yHFQAZ</t>
  </si>
  <si>
    <t>0015A00001yVV43QAG</t>
  </si>
  <si>
    <t>0035A00003FVlqyQAD</t>
  </si>
  <si>
    <t>0065A00000iTZGuQAO</t>
  </si>
  <si>
    <t>0035A00003lTklRQAS</t>
  </si>
  <si>
    <t>0065A00001cV1mHQAS</t>
  </si>
  <si>
    <t>0015A00002DyJxPQAV</t>
  </si>
  <si>
    <t>0035A00003XXdJkQAL</t>
  </si>
  <si>
    <t>0065A00001WziC2QAJ</t>
  </si>
  <si>
    <t>0015A00002OI4OxQAL</t>
  </si>
  <si>
    <t>0035A00003hlukSQAQ</t>
  </si>
  <si>
    <t>0065A00001bM5ZMQA0</t>
  </si>
  <si>
    <t>6600 QTOF</t>
  </si>
  <si>
    <t>7015A000001ZipgQAC</t>
  </si>
  <si>
    <t>0035A00003EY9SuQAL</t>
  </si>
  <si>
    <t>0065A00000iSt9NQAS</t>
  </si>
  <si>
    <t>0015A00002JPLp0QAH</t>
  </si>
  <si>
    <t>0035A00003eN9BkQAK</t>
  </si>
  <si>
    <t>0065A00001ZcZdxQAF</t>
  </si>
  <si>
    <t>G6125C, TMO and Sciex</t>
  </si>
  <si>
    <t>chiral separations</t>
  </si>
  <si>
    <t>0015A00002RgvhnQAB</t>
  </si>
  <si>
    <t>0035A00003lTzQWQA0</t>
  </si>
  <si>
    <t>0065A00001cVg6jQAC</t>
  </si>
  <si>
    <t>0015A00002NP4LrQAL</t>
  </si>
  <si>
    <t>0035A00003hlPBhQAM</t>
  </si>
  <si>
    <t>0065A00001bLv8yQAC</t>
  </si>
  <si>
    <t>0015A00002NP5KZQA1</t>
  </si>
  <si>
    <t>0035A00003hlQEWQA2</t>
  </si>
  <si>
    <t>0065A00001bLvNJQA0</t>
  </si>
  <si>
    <t>0015A00002BnbuzQAB</t>
  </si>
  <si>
    <t>0035A00003UXcOIQA1</t>
  </si>
  <si>
    <t>0065A00001XrUA8QAN</t>
  </si>
  <si>
    <t>No MS yet...hoping to buy QE+ with Biopharma</t>
  </si>
  <si>
    <t>0035A00003gSskaQAC</t>
  </si>
  <si>
    <t>0015A00002DSrH3QAL</t>
  </si>
  <si>
    <t>0035A00003W0zx4QAB</t>
  </si>
  <si>
    <t>0065A00001VeFy1QAF</t>
  </si>
  <si>
    <t>7015A000001qSjGQAU</t>
  </si>
  <si>
    <t>0035A00003TCG48QAH</t>
  </si>
  <si>
    <t>0065A00001F9Ps7QAF</t>
  </si>
  <si>
    <t>Orbitrap Fusion</t>
  </si>
  <si>
    <t>0035A00003UXK91QAH</t>
  </si>
  <si>
    <t>0065A00001KR5MnQAL</t>
  </si>
  <si>
    <t>0015A00002NP3uIQAT</t>
  </si>
  <si>
    <t>0035A00003hlOhtQAE</t>
  </si>
  <si>
    <t>Hard to travel to Canton-Bio due to COVID, delaying driving this Opp further</t>
  </si>
  <si>
    <t>0065A00001bLuegQAC</t>
  </si>
  <si>
    <t>0015A0000256HCxQAM</t>
  </si>
  <si>
    <t>0035A00003McV49QAF</t>
  </si>
  <si>
    <t>No Lab access at present</t>
  </si>
  <si>
    <t>0065A00000loC07QAE</t>
  </si>
  <si>
    <t>0015A00002GmpplQAB</t>
  </si>
  <si>
    <t>7015A000001OxJmQAK</t>
  </si>
  <si>
    <t>0035A00003aKM0yQAG</t>
  </si>
  <si>
    <t>No Lab Access at present.</t>
  </si>
  <si>
    <t>0065A00001YKar7QAD</t>
  </si>
  <si>
    <t>LTQ Orbitrap</t>
  </si>
  <si>
    <t>0015A00002JPHp4QAH</t>
  </si>
  <si>
    <t>0035A00003eN5z2QAC</t>
  </si>
  <si>
    <t>Universities closed until further notice.</t>
  </si>
  <si>
    <t>0065A00001ZcYgbQAF</t>
  </si>
  <si>
    <t>0015A00002JPFi2QAH</t>
  </si>
  <si>
    <t>0035A00003eN4k9QAC</t>
  </si>
  <si>
    <t>Site is still shut down, expect to be back up in Sept/October</t>
  </si>
  <si>
    <t>0065A00001ZcYAkQAN</t>
  </si>
  <si>
    <t>QE BASIC</t>
  </si>
  <si>
    <t>0015A00002G7ADeQAN</t>
  </si>
  <si>
    <t>0035A00003ZjYUqQAN</t>
  </si>
  <si>
    <t>0065A00001XqDtXQAV</t>
  </si>
  <si>
    <t>2 x QE HF (NO Biopharma)</t>
  </si>
  <si>
    <t>01s5A000004PlSkQAK</t>
  </si>
  <si>
    <t>0015A00002FpYbiQAF</t>
  </si>
  <si>
    <t>7015A000001Th92QAC</t>
  </si>
  <si>
    <t>0035A00003ZWEYgQAP</t>
  </si>
  <si>
    <t>0065A00001XdNLFQA3</t>
  </si>
  <si>
    <t>7015A0000022ib1QAA</t>
  </si>
  <si>
    <t>0035A00003JjeeRQAR</t>
  </si>
  <si>
    <t>0065A00000le3XSQAY</t>
  </si>
  <si>
    <t>0015A000026AazSQAS</t>
  </si>
  <si>
    <t>0035A00003aJGhBQAW</t>
  </si>
  <si>
    <t>0065A00001YHeg9QAD</t>
  </si>
  <si>
    <t>0035A00003WoxEKQAZ</t>
  </si>
  <si>
    <t>Covid 19 Lowered ZipChip interest to neat zero for 2020</t>
  </si>
  <si>
    <t>Biopharma/Biopharmaceuticals</t>
  </si>
  <si>
    <t>0065A00001Ww6OsQAJ</t>
  </si>
  <si>
    <t>6500 Classic</t>
  </si>
  <si>
    <t>0015A00002DTrQzQAL</t>
  </si>
  <si>
    <t>0035A00003Wm9ZcQAJ</t>
  </si>
  <si>
    <t>0065A00001VfHaYQAV</t>
  </si>
  <si>
    <t>0015A00002FsKT3QAN</t>
  </si>
  <si>
    <t>0035A00003ZgxlMQAR</t>
  </si>
  <si>
    <t>0065A00001XkU7FQAV</t>
  </si>
  <si>
    <t>0035A00003pnqEaQAI</t>
  </si>
  <si>
    <t>0015A000029VuaIQAS</t>
  </si>
  <si>
    <t>0035A00003ijD4CQAU</t>
  </si>
  <si>
    <t>0065A00001biM8jQAE</t>
  </si>
  <si>
    <t>0035A00003ijMoFQAU</t>
  </si>
  <si>
    <t>0015A00002PL9XWQA1</t>
  </si>
  <si>
    <t>0035A00003jud6EQAQ</t>
  </si>
  <si>
    <t>0065A00001bor7bQAA</t>
  </si>
  <si>
    <t>0015A00002PKYUXQA5</t>
  </si>
  <si>
    <t>Custom</t>
  </si>
  <si>
    <t>0035A00003jtxZ1QAI</t>
  </si>
  <si>
    <t>0065A00001bnzqOQAQ</t>
  </si>
  <si>
    <t>0015A00002HduOzQAJ</t>
  </si>
  <si>
    <t>0035A00003cbl46QAA</t>
  </si>
  <si>
    <t>No lab work, but the expectation is back to a reduced/staggered workload in Q3/Q4.</t>
  </si>
  <si>
    <t>Industry Event</t>
  </si>
  <si>
    <t>0065A00001Z6s1jQAB</t>
  </si>
  <si>
    <t>0015A00002B6MYiQAN</t>
  </si>
  <si>
    <t>0035A00003k8kvxQAA</t>
  </si>
  <si>
    <t>0065A00001bZV6bQAG</t>
  </si>
  <si>
    <t>0035A00003VyJfaQAF</t>
  </si>
  <si>
    <t>0065A00001Tj31DQAR</t>
  </si>
  <si>
    <t>0015A00002UfrFTQAZ</t>
  </si>
  <si>
    <t>0035A00003nbLmvQAE</t>
  </si>
  <si>
    <t>0065A00001dCNycQAG</t>
  </si>
  <si>
    <t>0015A00002QEFn0QAH</t>
  </si>
  <si>
    <t>0035A00003k9Y3GQAU</t>
  </si>
  <si>
    <t>0065A00001baRnWQAU</t>
  </si>
  <si>
    <t>0015A00002VpXmeQAF</t>
  </si>
  <si>
    <t>0035A00003otgbbQAA</t>
  </si>
  <si>
    <t>0065A00001dLeiwQAC</t>
  </si>
  <si>
    <t>0035A00003poDE5QAM</t>
  </si>
  <si>
    <t>0065A00001df8Y0QAI</t>
  </si>
  <si>
    <t>0015A00002CRzVDQA1</t>
  </si>
  <si>
    <t>0035A00003YbRXJQA3</t>
  </si>
  <si>
    <t>0065A00001XHkdTQAT</t>
  </si>
  <si>
    <t>0015A00002OJEulQAH</t>
  </si>
  <si>
    <t>0035A00003ifibtQAA</t>
  </si>
  <si>
    <t>0055A00000BcmLYQAZ</t>
  </si>
  <si>
    <t>0065A00001bNkNWQA0</t>
  </si>
  <si>
    <t>Biotherapeutics;Other</t>
  </si>
  <si>
    <t>0015A00002JN2I4QAL</t>
  </si>
  <si>
    <t>0035A00003dadCoQAI</t>
  </si>
  <si>
    <t>Director said all capex dec on hold until summer at ealrieiest</t>
  </si>
  <si>
    <t>0065A00001ZWyhyQAD</t>
  </si>
  <si>
    <t>0013100001p58X5AAI</t>
  </si>
  <si>
    <t>0035A00003Ydk8tQAB</t>
  </si>
  <si>
    <t>out of lab until May</t>
  </si>
  <si>
    <t>0065A00001XKPV7QAP</t>
  </si>
  <si>
    <t>0015A00002LgX1AQAV</t>
  </si>
  <si>
    <t>0035A00003gS1cJQAS</t>
  </si>
  <si>
    <t>0065A00001ax3NoQAI</t>
  </si>
  <si>
    <t>0015A00002DyJsiQAF</t>
  </si>
  <si>
    <t>0035A00003XXdDbQAL</t>
  </si>
  <si>
    <t>0065A00001WzhiRQAR</t>
  </si>
  <si>
    <t>0015A00002JPAgoQAH</t>
  </si>
  <si>
    <t>0035A00003kfSYAQA2</t>
  </si>
  <si>
    <t>0065A00001cIG3BQAW</t>
  </si>
  <si>
    <t>0016e00002XSqc7AAD</t>
  </si>
  <si>
    <t>0036e00003qfzICAAY</t>
  </si>
  <si>
    <t>0066e00001dzAwAAAU</t>
  </si>
  <si>
    <t>0015A00002TB5RgQAL</t>
  </si>
  <si>
    <t>0035A00003mdUN1QAM</t>
  </si>
  <si>
    <t>0065A00001cqAPCQA2</t>
  </si>
  <si>
    <t>0015A00002UfvEYQAZ</t>
  </si>
  <si>
    <t>0035A00003nbPk7QAE</t>
  </si>
  <si>
    <t>0065A00001dCQNWQA4</t>
  </si>
  <si>
    <t>0015A00002CSQxuQAH</t>
  </si>
  <si>
    <t>0035A00003VCkYbQAL</t>
  </si>
  <si>
    <t>Has Lab Access. Major purchases are on hold for the foreseeable</t>
  </si>
  <si>
    <t>0065A00001Pvxf3QAB</t>
  </si>
  <si>
    <t>0035A00003XVp8sQAD</t>
  </si>
  <si>
    <t>0065A00001WwtyCQAR</t>
  </si>
  <si>
    <t>Purchasing Thermo Eclipse</t>
  </si>
  <si>
    <t>0015A00002DwJKeQAN</t>
  </si>
  <si>
    <t>0035A00003XVOu2QAH</t>
  </si>
  <si>
    <t>Half staff per day</t>
  </si>
  <si>
    <t>0065A00001WwEUPQA3</t>
  </si>
  <si>
    <t>Bruker Maxis</t>
  </si>
  <si>
    <t>Protein Characterization</t>
  </si>
  <si>
    <t>0015A00002FcQTCQA3</t>
  </si>
  <si>
    <t>7015A000001P5MrQAK</t>
  </si>
  <si>
    <t>0035A00003ZVWixQAH</t>
  </si>
  <si>
    <t>0065A00001XdGFRQA3</t>
  </si>
  <si>
    <t>0015A000022RQbWQAW</t>
  </si>
  <si>
    <t>0035A00003Ji3gCQAR</t>
  </si>
  <si>
    <t>0065A00000k46dzQAA</t>
  </si>
  <si>
    <t>0015A00002RhW5xQAF</t>
  </si>
  <si>
    <t>0035A00003lUelMQAS</t>
  </si>
  <si>
    <t>State and Local</t>
  </si>
  <si>
    <t>0065A00001cVujCQAS</t>
  </si>
  <si>
    <t>0015A00002VnncqQAB</t>
  </si>
  <si>
    <t>0035A00003oruR6QAI</t>
  </si>
  <si>
    <t>Federal</t>
  </si>
  <si>
    <t>0065A00001dKlIiQAK</t>
  </si>
  <si>
    <t>0015A00002UhTZ5QAN</t>
  </si>
  <si>
    <t>0035A00003oqf7SQAQ</t>
  </si>
  <si>
    <t>0065A00001dIz0PQAS</t>
  </si>
  <si>
    <t>0015A000027zS6xQAE</t>
  </si>
  <si>
    <t>0035A00003PsToFQAV</t>
  </si>
  <si>
    <t>0065A00000z19WhQAI</t>
  </si>
  <si>
    <t>0015A00002FspadQAB</t>
  </si>
  <si>
    <t>0035A00003ZhO0EQAV</t>
  </si>
  <si>
    <t>0065A00001XmsD8QAJ</t>
  </si>
  <si>
    <t>0015A00002CTTHQQA5</t>
  </si>
  <si>
    <t>0035A00003VDwu1QAD</t>
  </si>
  <si>
    <t>0065A00001SgX0oQAF</t>
  </si>
  <si>
    <t>0015A00002IrmI2QAJ</t>
  </si>
  <si>
    <t>0035A00003dYiLfQAK</t>
  </si>
  <si>
    <t>0065A00001ZOA8cQAH</t>
  </si>
  <si>
    <t>0015A00002JMiaYQAT</t>
  </si>
  <si>
    <t>0035A00003daJQNQA2</t>
  </si>
  <si>
    <t>0065A00001ZVhI6QAL</t>
  </si>
  <si>
    <t>0015A00002FTt9CQAT</t>
  </si>
  <si>
    <t>0035A00003aJI1TQAW</t>
  </si>
  <si>
    <t>Commercial</t>
  </si>
  <si>
    <t>0065A00001YHfLgQAL</t>
  </si>
  <si>
    <t>0015A00002G9lT5QAJ</t>
  </si>
  <si>
    <t>0035A00003aVbWbQAK</t>
  </si>
  <si>
    <t>0065A00001XrXpBQAV</t>
  </si>
  <si>
    <t>0016e00002XTgrWAAT</t>
  </si>
  <si>
    <t>7016e000001eR8MAAU</t>
  </si>
  <si>
    <t>0036e00003qgrIRAAY</t>
  </si>
  <si>
    <t>0066e00001e0E2WAAU</t>
  </si>
  <si>
    <t>0013100001mIovHAAS</t>
  </si>
  <si>
    <t>7015A000001eDu3QAE</t>
  </si>
  <si>
    <t>0035A00003cbQuCQAU</t>
  </si>
  <si>
    <t>0065A00001Z5zesQAB</t>
  </si>
  <si>
    <t>0015A00002VpDohQAF</t>
  </si>
  <si>
    <t>0035A00003otKWxQAM</t>
  </si>
  <si>
    <t>0065A00001dLTrxQAG</t>
  </si>
  <si>
    <t>0015A00002Dy9kOQAR</t>
  </si>
  <si>
    <t>7015A000001qXCPQA2</t>
  </si>
  <si>
    <t>0035A00003XXUAxQAP</t>
  </si>
  <si>
    <t>0065A00001Wy7BPQAZ</t>
  </si>
  <si>
    <t>0015A00002Dz7c4QAB</t>
  </si>
  <si>
    <t>7015A000001qWmgQAE</t>
  </si>
  <si>
    <t>0035A00003XYSf9QAH</t>
  </si>
  <si>
    <t>0065A00001X8hULQAZ</t>
  </si>
  <si>
    <t>0015A00002HdHurQAF</t>
  </si>
  <si>
    <t>0035A00003cb5IlQAI</t>
  </si>
  <si>
    <t>0065A00001Z1bxtQAB</t>
  </si>
  <si>
    <t>0015A000022QmMDQA0</t>
  </si>
  <si>
    <t>0035A00003IPPTNQA5</t>
  </si>
  <si>
    <t>Military</t>
  </si>
  <si>
    <t>0065A00000k3LQvQAM</t>
  </si>
  <si>
    <t>0015A000021OEZ5QAO</t>
  </si>
  <si>
    <t>0035A00003INSv7QAH</t>
  </si>
  <si>
    <t>0065A00000k1dWkQAI</t>
  </si>
  <si>
    <t>0Q05A0000013vPaSAI</t>
  </si>
  <si>
    <t>0015A00001yXnVjQAK</t>
  </si>
  <si>
    <t>70131000001SirJAAS</t>
  </si>
  <si>
    <t>0035A00003Gnv5tQAB</t>
  </si>
  <si>
    <t>0065A00000jSknnQAC</t>
  </si>
  <si>
    <t>0Q05A000001e65xSAA</t>
  </si>
  <si>
    <t>0015A00002NMXqWQAX</t>
  </si>
  <si>
    <t>7015A000001eG0SQAU</t>
  </si>
  <si>
    <t>0035A00003hj6DiQAI</t>
  </si>
  <si>
    <t>0065A00001bBJRvQAO</t>
  </si>
  <si>
    <t>0015A00002Uf1BcQAJ</t>
  </si>
  <si>
    <t>7015A000001Ti5VQAS</t>
  </si>
  <si>
    <t>0035A00003naQycQAE</t>
  </si>
  <si>
    <t>0065A00001dBJ46QAG</t>
  </si>
  <si>
    <t>0015A00002DTJnaQAH</t>
  </si>
  <si>
    <t>0035A00003WlSShQAN</t>
  </si>
  <si>
    <t>0065A00001VeTFsQAN</t>
  </si>
  <si>
    <t>0015A00002G7sspQAB</t>
  </si>
  <si>
    <t>0035A00003aUMx6QAG</t>
  </si>
  <si>
    <t>0065A00001XqTH2QAN</t>
  </si>
  <si>
    <t>0015A00002HbBAZQA3</t>
  </si>
  <si>
    <t>0035A00003bcCEVQA2</t>
  </si>
  <si>
    <t>0065A00001Yk5n5QAB</t>
  </si>
  <si>
    <t>0015A00002PJjHJQA1</t>
  </si>
  <si>
    <t>0035A00003ijitRQAQ</t>
  </si>
  <si>
    <t>0065A00001bifvOQAQ</t>
  </si>
  <si>
    <t>0015A00002Vq7OhQAJ</t>
  </si>
  <si>
    <t>0035A00003pmpPVQAY</t>
  </si>
  <si>
    <t>0065A00001ddLowQAE</t>
  </si>
  <si>
    <t>0015A00002OKk1EQAT</t>
  </si>
  <si>
    <t>0035A00003ihHaFQAU</t>
  </si>
  <si>
    <t>0065A00001bOR2iQAG</t>
  </si>
  <si>
    <t>0015A00002Rgm9TQAR</t>
  </si>
  <si>
    <t>7015A000001zP1oQAE</t>
  </si>
  <si>
    <t>0035A00003lToUNQA0</t>
  </si>
  <si>
    <t>0065A00001cV32DQAS</t>
  </si>
  <si>
    <t>0015A00002VoShSQAV</t>
  </si>
  <si>
    <t>0035A00003oseUUQAY</t>
  </si>
  <si>
    <t>0065A00001dL9RLQA0</t>
  </si>
  <si>
    <t>0015A00002CT81SQAT</t>
  </si>
  <si>
    <t>0035A00003VDb0PQAT</t>
  </si>
  <si>
    <t>0065A00001Sg9geQAB</t>
  </si>
  <si>
    <t>0015A00002FFcWJQA1</t>
  </si>
  <si>
    <t>0035A00003YwM1iQAF</t>
  </si>
  <si>
    <t>0065A00001XXnuMQAT</t>
  </si>
  <si>
    <t>0015A00002DPHgdQAH</t>
  </si>
  <si>
    <t>0035A00003XB0WUQA1</t>
  </si>
  <si>
    <t>Distributor</t>
  </si>
  <si>
    <t>0065A00001M9y3DQAR</t>
  </si>
  <si>
    <t>0015A00002EoQE4QAN</t>
  </si>
  <si>
    <t>0035A00003YeCkwQAF</t>
  </si>
  <si>
    <t>0065A00001XTdmaQAD</t>
  </si>
  <si>
    <t>0015A0000282SrWQAU</t>
  </si>
  <si>
    <t>0035A00003QT5AiQAL</t>
  </si>
  <si>
    <t>0065A000011nksGQAQ</t>
  </si>
  <si>
    <t>0015A00002El8MfQAJ</t>
  </si>
  <si>
    <t>0035A00003YbOEcQAN</t>
  </si>
  <si>
    <t>0065A00001XHjJFQA1</t>
  </si>
  <si>
    <t>Other;All Hazards</t>
  </si>
  <si>
    <t>0Q05A0000024MmcSAE</t>
  </si>
  <si>
    <t>0015A00002AmFe7QAF</t>
  </si>
  <si>
    <t>7015A000001PAOhQAO</t>
  </si>
  <si>
    <t>0035A00003TBzgbQAD</t>
  </si>
  <si>
    <t>0065A00001F9I8qQAF</t>
  </si>
  <si>
    <t>0015A00002B9DIBQA3</t>
  </si>
  <si>
    <t>0035A00003TVOMHQA5</t>
  </si>
  <si>
    <t>0065A00001KQoOIQA1</t>
  </si>
  <si>
    <t>0035A00003ppecdQAA</t>
  </si>
  <si>
    <t>0Q05A000001eXUZSA2</t>
  </si>
  <si>
    <t>0015A00002QamdiQAB</t>
  </si>
  <si>
    <t>7015A000001zNYZQA2</t>
  </si>
  <si>
    <t>0035A00003jxNeqQAE</t>
  </si>
  <si>
    <t>0065A00001br4r8QAA</t>
  </si>
  <si>
    <t>0015A00002B7TE2QAN</t>
  </si>
  <si>
    <t>7015A000001P9vyQAC</t>
  </si>
  <si>
    <t>0035A00003TTX3XQAX</t>
  </si>
  <si>
    <t>0065A00001ICVVJQA5</t>
  </si>
  <si>
    <t>0015A00002Ir7MxQAJ</t>
  </si>
  <si>
    <t>0035A00003dY3vYQAS</t>
  </si>
  <si>
    <t>0065A00001ZNI20QAH</t>
  </si>
  <si>
    <t>0015A00002DxM9mQAF</t>
  </si>
  <si>
    <t>0035A00003XWeyFQAT</t>
  </si>
  <si>
    <t>0065A00001WxDIhQAN</t>
  </si>
  <si>
    <t>0015A0000269VhXQAU</t>
  </si>
  <si>
    <t>0035A00003NFSqoQAH</t>
  </si>
  <si>
    <t>0065A00000nJujEQAS</t>
  </si>
  <si>
    <t>0015A00001ztZbbQAE</t>
  </si>
  <si>
    <t>0035A00003G6ZMWQA3</t>
  </si>
  <si>
    <t>0065A00000jrmfWQAQ</t>
  </si>
  <si>
    <t>0015A00001yXff6QAC</t>
  </si>
  <si>
    <t>0035A00003GnbEuQAJ</t>
  </si>
  <si>
    <t>0065A00000jSWN5QAO</t>
  </si>
  <si>
    <t>0015A00001yY1x0QAC</t>
  </si>
  <si>
    <t>0035A00003GoLlTQAV</t>
  </si>
  <si>
    <t>0065A00000jTAeVQAW</t>
  </si>
  <si>
    <t>0035A00003baj46QAA</t>
  </si>
  <si>
    <t>0065A00001YbHZPQA3</t>
  </si>
  <si>
    <t>0015A00002GnfMHQAZ</t>
  </si>
  <si>
    <t>7015A000001eCLMQA2</t>
  </si>
  <si>
    <t>0035A00003aLDOJQA4</t>
  </si>
  <si>
    <t>0065A00001YNJsLQAX</t>
  </si>
  <si>
    <t>0015A000021P8fMQAS</t>
  </si>
  <si>
    <t>0035A00003IOhccQAD</t>
  </si>
  <si>
    <t>0065A00000k2eLbQAI</t>
  </si>
  <si>
    <t>0015A00002QcKW0QAN</t>
  </si>
  <si>
    <t>0035A00003kfPmGQAU</t>
  </si>
  <si>
    <t>0065A00001cID20QAG</t>
  </si>
  <si>
    <t>0015A00002GqJ9ZQAV</t>
  </si>
  <si>
    <t>0035A00003bbSueQAE</t>
  </si>
  <si>
    <t>0065A00001YhhRBQAZ</t>
  </si>
  <si>
    <t>0015A00002GoAqKQAV</t>
  </si>
  <si>
    <t>0035A00003bZKjfQAG</t>
  </si>
  <si>
    <t>0065A00001YPqPwQAL</t>
  </si>
  <si>
    <t>001i000001MZMNsAAP</t>
  </si>
  <si>
    <t>0035A00003WoLl9QAF</t>
  </si>
  <si>
    <t>0065A00001Ww8cWQAR</t>
  </si>
  <si>
    <t>001i000001MZMV3AAP</t>
  </si>
  <si>
    <t>0035A00003WoZvVQAV</t>
  </si>
  <si>
    <t>0065A00001Wm2QLQAZ</t>
  </si>
  <si>
    <t>0015A00002Is5kiQAB</t>
  </si>
  <si>
    <t>0035A00003dZ1wgQAC</t>
  </si>
  <si>
    <t>0065A00001ZOOHpQAP</t>
  </si>
  <si>
    <t>0015A00002Hdu4HQAR</t>
  </si>
  <si>
    <t>0035A00003cbklcQAA</t>
  </si>
  <si>
    <t>0065A00001Z6rmdQAB</t>
  </si>
  <si>
    <t>0015A00002Go0hfQAB</t>
  </si>
  <si>
    <t>0035A00003aLbqYQAS</t>
  </si>
  <si>
    <t>0065A00001YPke4QAD</t>
  </si>
  <si>
    <t>0015A00002HcX7aQAF</t>
  </si>
  <si>
    <t>0035A00003caIOWQA2</t>
  </si>
  <si>
    <t>0065A00001Z0W17QAF</t>
  </si>
  <si>
    <t>0013100001envATAAY</t>
  </si>
  <si>
    <t>0035A00003ccL5eQAE</t>
  </si>
  <si>
    <t>0065A00001Z8xQ1QAJ</t>
  </si>
  <si>
    <t>0015A00002OLzarQAD</t>
  </si>
  <si>
    <t>0035A00003iiZpyQAE</t>
  </si>
  <si>
    <t>0065A00001bgwvmQAA</t>
  </si>
  <si>
    <t>0015A00002HdxJLQAZ</t>
  </si>
  <si>
    <t>0035A00003khE9rQAE</t>
  </si>
  <si>
    <t>0065A00001cKNttQAG</t>
  </si>
  <si>
    <t>0015A000028lkRoQAI</t>
  </si>
  <si>
    <t>0035A00003RYA4CQAX</t>
  </si>
  <si>
    <t>0065A000015sqG8QAI</t>
  </si>
  <si>
    <t>0015A00002OLX6fQAH</t>
  </si>
  <si>
    <t>0035A00003ii5izQAA</t>
  </si>
  <si>
    <t>0065A00001bgCwHQAU</t>
  </si>
  <si>
    <t>0015A00002OLyNcQAL</t>
  </si>
  <si>
    <t>0035A00003iiYZkQAM</t>
  </si>
  <si>
    <t>0065A00001bgwnsQAA</t>
  </si>
  <si>
    <t>0015A00002PJ3txQAD</t>
  </si>
  <si>
    <t>0035A00003iiwYiQAI</t>
  </si>
  <si>
    <t>0065A00001bh6AtQAI</t>
  </si>
  <si>
    <t>0015A00002KHgEhQAL</t>
  </si>
  <si>
    <t>0035A00003fKCKyQAO</t>
  </si>
  <si>
    <t>0065A00001a3Lo1QAE</t>
  </si>
  <si>
    <t>0015A00002KvDurQAF</t>
  </si>
  <si>
    <t>0035A00003fLuP2QAK</t>
  </si>
  <si>
    <t>0065A00001a6flIQAQ</t>
  </si>
  <si>
    <t>0015A00002PKkjRQAT</t>
  </si>
  <si>
    <t>0035A00003juBtnQAE</t>
  </si>
  <si>
    <t>0065A00001bo6lNQAQ</t>
  </si>
  <si>
    <t>0015A00002HdUC1QAN</t>
  </si>
  <si>
    <t>7015A000001eDtyQAE</t>
  </si>
  <si>
    <t>0035A00003cbIt7QAE</t>
  </si>
  <si>
    <t>0065A00001Z5vNEQAZ</t>
  </si>
  <si>
    <t>0015A00002JLwgaQAD</t>
  </si>
  <si>
    <t>0035A00003dZWRqQAO</t>
  </si>
  <si>
    <t>0065A00001ZPJ0eQAH</t>
  </si>
  <si>
    <t>0015A00002LfMFyQAN</t>
  </si>
  <si>
    <t>0035A00003ftMCyQAM</t>
  </si>
  <si>
    <t>0065A00001aLbkyQAC</t>
  </si>
  <si>
    <t>0016e00002XTkYTAA1</t>
  </si>
  <si>
    <t>0036e00003qgv4SAAQ</t>
  </si>
  <si>
    <t>0066e00001e0GLlAAM</t>
  </si>
  <si>
    <t>0015A00002JM5IpQAL</t>
  </si>
  <si>
    <t>0035A00003dZeEuQAK</t>
  </si>
  <si>
    <t>0065A00001ZPMVZQA5</t>
  </si>
  <si>
    <t>0016e00002XSNtuAAH</t>
  </si>
  <si>
    <t>0036e00003qfVtBAAU</t>
  </si>
  <si>
    <t>0066e00001dyuYQAAY</t>
  </si>
  <si>
    <t>0015A00002Cx0tYQAR</t>
  </si>
  <si>
    <t>0035A00003VyXBjQAN</t>
  </si>
  <si>
    <t>0065A00001TjGrAQAV</t>
  </si>
  <si>
    <t>0035A00003Jia2bQAB</t>
  </si>
  <si>
    <t>0065A00000ld1M3QAI</t>
  </si>
  <si>
    <t>0Q05A000001kzBDSAY</t>
  </si>
  <si>
    <t>0065A00000leOOuQAM</t>
  </si>
  <si>
    <t>0015A00002FrGBhQAN</t>
  </si>
  <si>
    <t>0035A00003ZgKlmQAF</t>
  </si>
  <si>
    <t>CWA</t>
  </si>
  <si>
    <t>0065A00001Xk6oBQAR</t>
  </si>
  <si>
    <t>0015A00002B7nbzQAB</t>
  </si>
  <si>
    <t>0035A00003TTqcXQAT</t>
  </si>
  <si>
    <t>0065A00001IEjH9QAL</t>
  </si>
  <si>
    <t>0015A00002B8MfIQAV</t>
  </si>
  <si>
    <t>0035A00003VFOpdQAH</t>
  </si>
  <si>
    <t>0065A00001KPpJvQAL</t>
  </si>
  <si>
    <t>0035A00003TUT4bQAH</t>
  </si>
  <si>
    <t>0015A00002CSAqGQAX</t>
  </si>
  <si>
    <t>0035A00003UahqFQAR</t>
  </si>
  <si>
    <t>0065A00001Ptp5FQAR</t>
  </si>
  <si>
    <t>0015A00002CTTUZQA5</t>
  </si>
  <si>
    <t>0035A00003VDxBnQAL</t>
  </si>
  <si>
    <t>0065A00001SgXDVQA3</t>
  </si>
  <si>
    <t>0015A00002DyAcYQAV</t>
  </si>
  <si>
    <t>0035A00003XXVDAQA5</t>
  </si>
  <si>
    <t>0065A00001Wy7fGQAR</t>
  </si>
  <si>
    <t>0015A00002Dw6ehQAB</t>
  </si>
  <si>
    <t>0035A00003WpFMmQAN</t>
  </si>
  <si>
    <t>0065A00001WwBMKQA3</t>
  </si>
  <si>
    <t>0015A000027SG64QAG</t>
  </si>
  <si>
    <t>0035A00003PHRR8QAP</t>
  </si>
  <si>
    <t>0065A00000nNKrVQAW</t>
  </si>
  <si>
    <t>0015A00002BoxspQAB</t>
  </si>
  <si>
    <t>0035A00003UZ3gSQAT</t>
  </si>
  <si>
    <t>0065A00001OIRWCQA5</t>
  </si>
  <si>
    <t>0015A00002CwDAwQAN</t>
  </si>
  <si>
    <t>0035A00003Vxgt2QAB</t>
  </si>
  <si>
    <t>0065A00001Ti33RQAR</t>
  </si>
  <si>
    <t>0015A00002FGK58QAH</t>
  </si>
  <si>
    <t>0035A00003Yx35HQAR</t>
  </si>
  <si>
    <t>0065A00001XaDHKQA3</t>
  </si>
  <si>
    <t>0015A00002B72XjQAJ</t>
  </si>
  <si>
    <t>0035A00003TT3QYQA1</t>
  </si>
  <si>
    <t>0065A00001ICH7EQAX</t>
  </si>
  <si>
    <t>0015A00002Cx35BQAR</t>
  </si>
  <si>
    <t>0035A00003Vya3vQAB</t>
  </si>
  <si>
    <t>0065A00001TjI8IQAV</t>
  </si>
  <si>
    <t>0015A00002Cx1rbQAB</t>
  </si>
  <si>
    <t>0035A00003VyYebQAF</t>
  </si>
  <si>
    <t>0065A00001TjHUrQAN</t>
  </si>
  <si>
    <t>0035A00003ihSEUQA2</t>
  </si>
  <si>
    <t>0065A00001bfraXQAQ</t>
  </si>
  <si>
    <t>0016e00002XSaVYAA1</t>
  </si>
  <si>
    <t>0036e00003qfi3ZAAQ</t>
  </si>
  <si>
    <t>0066e00001dyzy7AAA</t>
  </si>
  <si>
    <t>0015A000021O2lkQAC</t>
  </si>
  <si>
    <t>7015A000001TgGwQAK</t>
  </si>
  <si>
    <t>0035A00003dak15QAA</t>
  </si>
  <si>
    <t>0065A00001ZYmYcQAL</t>
  </si>
  <si>
    <t>7015A000001Tj1DQAS</t>
  </si>
  <si>
    <t>0035A00003cd5kUQAQ</t>
  </si>
  <si>
    <t>0065A00001ZHq5DQAT</t>
  </si>
  <si>
    <t>0015A00002OM1dVQAT</t>
  </si>
  <si>
    <t>0035A00003iibozQAA</t>
  </si>
  <si>
    <t>0065A00001bgxDRQAY</t>
  </si>
  <si>
    <t>0015A00002HeTZpQAN</t>
  </si>
  <si>
    <t>0035A00003ccMmuQAE</t>
  </si>
  <si>
    <t>0065A00001Z9WKQQA3</t>
  </si>
  <si>
    <t>0015A00002OJrDKQA1</t>
  </si>
  <si>
    <t>0035A00003igMhXQAU</t>
  </si>
  <si>
    <t>0065A00001bO3WKQA0</t>
  </si>
  <si>
    <t>0015A00002Qbj1HQAR</t>
  </si>
  <si>
    <t>0035A00003keZJLQA2</t>
  </si>
  <si>
    <t>0065A00001cHJYsQAO</t>
  </si>
  <si>
    <t>0015A00002RfujVQAR</t>
  </si>
  <si>
    <t>0035A00003lSgiXQAS</t>
  </si>
  <si>
    <t>0065A00001cU2dZQAS</t>
  </si>
  <si>
    <t>0015A00002LfjSiQAJ</t>
  </si>
  <si>
    <t>0035A00003meBiOQAU</t>
  </si>
  <si>
    <t>0065A00001aLgwrQAC</t>
  </si>
  <si>
    <t>0Q06e000001eagqCAA</t>
  </si>
  <si>
    <t>0035A00003XESxaQAH</t>
  </si>
  <si>
    <t>0065A00001M9xwbQAB</t>
  </si>
  <si>
    <t>0015A00002Is0NFQAZ</t>
  </si>
  <si>
    <t>0035A00003dYvzkQAC</t>
  </si>
  <si>
    <t>Part time in lab,  not sure on capex</t>
  </si>
  <si>
    <t>0065A00001ZOKkkQAH</t>
  </si>
  <si>
    <t>0015A00002KujjNQAR</t>
  </si>
  <si>
    <t>0035A00003fLQE4QAO</t>
  </si>
  <si>
    <t>0065A00001a5yuCQAQ</t>
  </si>
  <si>
    <t>0035A00003oslv2QAA</t>
  </si>
  <si>
    <t>0065A00001dLCI1QAO</t>
  </si>
  <si>
    <t>0016e00002XSlHeAAL</t>
  </si>
  <si>
    <t>0036e00003qftV2AAI</t>
  </si>
  <si>
    <t>0066e00001dz7f1AAA</t>
  </si>
  <si>
    <t>0015A00002PKwzsQAD</t>
  </si>
  <si>
    <t>0035A00003juQOoQAM</t>
  </si>
  <si>
    <t>0065A00001bomJ7QAI</t>
  </si>
  <si>
    <t>Government</t>
  </si>
  <si>
    <t>0065A00000lelrIQAQ</t>
  </si>
  <si>
    <t>0016e00002XUMZ3AAP</t>
  </si>
  <si>
    <t>0036e00003qhYrJAAU</t>
  </si>
  <si>
    <t>0066e00001e1C90AAE</t>
  </si>
  <si>
    <t>Cultured meat</t>
  </si>
  <si>
    <t>0015A00002VnyrpQAB</t>
  </si>
  <si>
    <t>0035A00003os5eTQAQ</t>
  </si>
  <si>
    <t>0065A00001dKrOKQA0</t>
  </si>
  <si>
    <t>0015A00001xPBIDQA4</t>
  </si>
  <si>
    <t>0035A00003nYajpQAC</t>
  </si>
  <si>
    <t>0065A00001YxqoyQAB</t>
  </si>
  <si>
    <t>0015A00002Rg8OdQAJ</t>
  </si>
  <si>
    <t>0035A00003lSxmzQAC</t>
  </si>
  <si>
    <t>0065A00001cUjccQAC</t>
  </si>
  <si>
    <t>01s5A000005xBt9QAE</t>
  </si>
  <si>
    <t>No</t>
  </si>
  <si>
    <t>0015A00001xOrX9QAK</t>
  </si>
  <si>
    <t>0036e00003qg0jiAAA</t>
  </si>
  <si>
    <t>0066e00001dzBmsAAE</t>
  </si>
  <si>
    <t>With biopharma</t>
  </si>
  <si>
    <t>0036e00003qfuNvAAI</t>
  </si>
  <si>
    <t>0066e00001dz7vQAAQ</t>
  </si>
  <si>
    <t>0015A00002OKA2mQAH</t>
  </si>
  <si>
    <t>0035A00003igg10QAA</t>
  </si>
  <si>
    <t>0065A00001bO9ynQAC</t>
  </si>
  <si>
    <t>0036e00003qglDiAAI</t>
  </si>
  <si>
    <t>0066e00001e0AgJAAU</t>
  </si>
  <si>
    <t>0015A00002VpuNWQAZ</t>
  </si>
  <si>
    <t>0035A00003pmc3uQAA</t>
  </si>
  <si>
    <t>0065A00001dLsuiQAC</t>
  </si>
  <si>
    <t>0015A000025dRLwQAM</t>
  </si>
  <si>
    <t>7015A000001yWotQAE</t>
  </si>
  <si>
    <t>0035A00003MevhnQAB</t>
  </si>
  <si>
    <t>0065A00000looKJQAY</t>
  </si>
  <si>
    <t>0015A00002DyJxEQAV</t>
  </si>
  <si>
    <t>0035A00003oqZUOQA2</t>
  </si>
  <si>
    <t>0065A00001dIvnDQAS</t>
  </si>
  <si>
    <t>0035A00003oqp0NQAQ</t>
  </si>
  <si>
    <t>0015A00002AQqaaQAD</t>
  </si>
  <si>
    <t>0035A00003mcQBtQAM</t>
  </si>
  <si>
    <t>0065A00001cpphmQAA</t>
  </si>
  <si>
    <t>0015A00002TDD9dQAH</t>
  </si>
  <si>
    <t>0035A00003nYUooQAG</t>
  </si>
  <si>
    <t>0065A00001csCrZQAU</t>
  </si>
  <si>
    <t>0015A00002QEk8YQAT</t>
  </si>
  <si>
    <t>0035A00003mb9UvQAI</t>
  </si>
  <si>
    <t>0065A00001colQEQAY</t>
  </si>
  <si>
    <t>0015A00002Vr7w4QAB</t>
  </si>
  <si>
    <t>0035A00003pntt0QAA</t>
  </si>
  <si>
    <t>0065A00001dePyLQAU</t>
  </si>
  <si>
    <t>0015A00001xP48LQAS</t>
  </si>
  <si>
    <t>0035A00003EXFtGQAX</t>
  </si>
  <si>
    <t>0065A00001XaUTrQAN</t>
  </si>
  <si>
    <t>0035A00003YxLRGQA3</t>
  </si>
  <si>
    <t>0015A000028kLH8QAM</t>
  </si>
  <si>
    <t>0035A00003QVU7GQAX</t>
  </si>
  <si>
    <t>0065A000011rPjDQAU</t>
  </si>
  <si>
    <t>0015A00001yXjXgQAK</t>
  </si>
  <si>
    <t>0035A00003GnlPTQAZ</t>
  </si>
  <si>
    <t>0065A00000jSeCpQAK</t>
  </si>
  <si>
    <t>0015A00002FrqviQAB</t>
  </si>
  <si>
    <t>0035A00003eNPcrQAG</t>
  </si>
  <si>
    <t>0065A00001XkJCvQAN</t>
  </si>
  <si>
    <t>0035A00003ZgbwbQAB</t>
  </si>
  <si>
    <t>0015A00002FsKNzQAN</t>
  </si>
  <si>
    <t>0035A00003Zh6DNQAZ</t>
  </si>
  <si>
    <t>Budgets being squeezed, but nothing set in stone.  Will see after demo</t>
  </si>
  <si>
    <t>0065A00001XkcCcQAJ</t>
  </si>
  <si>
    <t>0065A00001dI6DFQA0</t>
  </si>
  <si>
    <t>0035A00003fqOX5QAM</t>
  </si>
  <si>
    <t>0065A00001de7cCQAQ</t>
  </si>
  <si>
    <t>0015A00002LfXHNQA3</t>
  </si>
  <si>
    <t>0066e00001dyuDqAAI</t>
  </si>
  <si>
    <t>0035A00003ftY6NQAU</t>
  </si>
  <si>
    <t>0Q06e000001eXvgCAE</t>
  </si>
  <si>
    <t>0065A00001dANC8QAO</t>
  </si>
  <si>
    <t>0Q05A000001eTKMSA2</t>
  </si>
  <si>
    <t>0015A00002UfrwhQAB</t>
  </si>
  <si>
    <t>0065A00001dCOZiQAO</t>
  </si>
  <si>
    <t>0065A00001bBQYLQA4</t>
  </si>
  <si>
    <t>0065A00001crX52QAE</t>
  </si>
  <si>
    <t>0065A00001dCPCGQA4</t>
  </si>
  <si>
    <t>no one in the lab in March and April</t>
  </si>
  <si>
    <t>0065A00001ZPz5ZQAT</t>
  </si>
  <si>
    <t>0035A00003daHY5QAM</t>
  </si>
  <si>
    <t>0015A00002PJKh7QAH</t>
  </si>
  <si>
    <t>0035A00003ijGpJQAU</t>
  </si>
  <si>
    <t>0065A00001biNgwQAE</t>
  </si>
  <si>
    <t>0015A00002Ir5CyQAJ</t>
  </si>
  <si>
    <t>0035A00003dY22tQAC</t>
  </si>
  <si>
    <t>0065A00001ZNGaiQAH</t>
  </si>
  <si>
    <t>0015A00001yXq6AQAS</t>
  </si>
  <si>
    <t>0065A00001ZFnaxQAD</t>
  </si>
  <si>
    <t>0016e00002ZwUdOAAV</t>
  </si>
  <si>
    <t>0065A00001biRa2QAE</t>
  </si>
  <si>
    <t>0015A00002FpVaCQAV</t>
  </si>
  <si>
    <t>0035A00003fpqkaQAA</t>
  </si>
  <si>
    <t>0065A00001a6kSuQAI</t>
  </si>
  <si>
    <t>Protein Quan Serum, Oligos</t>
  </si>
  <si>
    <t>0035A00003eO8bfQAC</t>
  </si>
  <si>
    <t>0065A00001Zk3GqQAJ</t>
  </si>
  <si>
    <t>QE Plus Biopharma</t>
  </si>
  <si>
    <t>Sub Unit Analysis</t>
  </si>
  <si>
    <t>0035A00003NH1KDQA1</t>
  </si>
  <si>
    <t>0065A00001bKqjwQAC</t>
  </si>
  <si>
    <t>QUAN</t>
  </si>
  <si>
    <t>Status not know</t>
  </si>
  <si>
    <t>0065A00000iT9guQAC</t>
  </si>
  <si>
    <t>Oligos</t>
  </si>
  <si>
    <t>0035A00003eLlinQAC</t>
  </si>
  <si>
    <t>0065A00001ZbPlmQAF</t>
  </si>
  <si>
    <t>0035A00003orq52QAA</t>
  </si>
  <si>
    <t>0065A00001dKjJDQA0</t>
  </si>
  <si>
    <t>0035A00003pptOzQAI</t>
  </si>
  <si>
    <t>0065A00001dgVIUQA2</t>
  </si>
  <si>
    <t>0035A00003XAjBWQA1</t>
  </si>
  <si>
    <t>0065A00001bolD0QAI</t>
  </si>
  <si>
    <t>0Q05A000001eXS0SAM</t>
  </si>
  <si>
    <t>0015A00002QFLtOQAX</t>
  </si>
  <si>
    <t>0035A00003mbwhuQAA</t>
  </si>
  <si>
    <t>0065A00001cp4sTQAQ</t>
  </si>
  <si>
    <t>0Q06e000001eaVkCAI</t>
  </si>
  <si>
    <t>0015A00002JOkAmQAL</t>
  </si>
  <si>
    <t>0035A00003aJ15uQAC</t>
  </si>
  <si>
    <t>Budgets being squeezed</t>
  </si>
  <si>
    <t>0065A0000112lyKQAQ</t>
  </si>
  <si>
    <t>0035A00003lSwn8QAC</t>
  </si>
  <si>
    <t>0065A00001cU8yjQAC</t>
  </si>
  <si>
    <t>0015A00002TEAg4QAH</t>
  </si>
  <si>
    <t>0035A00003nZc1vQAC</t>
  </si>
  <si>
    <t>0065A00001dABQuQAO</t>
  </si>
  <si>
    <t>Yes</t>
  </si>
  <si>
    <t>0015A00002VqpT4QAJ</t>
  </si>
  <si>
    <t>7015A000001ePngQAE</t>
  </si>
  <si>
    <t>0035A00003pnactQAA</t>
  </si>
  <si>
    <t>0066e00001e01clAAA</t>
  </si>
  <si>
    <t>distributor demo unit</t>
  </si>
  <si>
    <t>0065A00001crIxhQAE</t>
  </si>
  <si>
    <t>0015A00002QEKLLQA5</t>
  </si>
  <si>
    <t>0035A00003k9cudQAA</t>
  </si>
  <si>
    <t>0065A00001baTTSQA2</t>
  </si>
  <si>
    <t>0015A00002UeeWqQAJ</t>
  </si>
  <si>
    <t>0035A00003na1NpQAI</t>
  </si>
  <si>
    <t>0065A00001dAUtYQAW</t>
  </si>
  <si>
    <t>0Q05A000001eVZESA2</t>
  </si>
  <si>
    <t>0065A00001X8d0nQAB</t>
  </si>
  <si>
    <t>0035A00003hkbvvQAA</t>
  </si>
  <si>
    <t>0Q05A000001eTtMSAU</t>
  </si>
  <si>
    <t>0015A00002QE5ixQAD</t>
  </si>
  <si>
    <t>0035A00003bdBPIQA2</t>
  </si>
  <si>
    <t>0065A00001Ti9X0QAJ</t>
  </si>
  <si>
    <t>0015A000022QwMlQAK</t>
  </si>
  <si>
    <t>0035A00003ZhDnoQAF</t>
  </si>
  <si>
    <t>Only a few AZ staff on-site in Macclesfield presently</t>
  </si>
  <si>
    <t>0065A00001XmDm8QAF</t>
  </si>
  <si>
    <t>Fusion MS</t>
  </si>
  <si>
    <t>0035A00003Uap2VQAR</t>
  </si>
  <si>
    <t>Albert Heck - Purchasing decision delayed by "months" due to lockdown</t>
  </si>
  <si>
    <t>0065A00001PtsCTQAZ</t>
  </si>
  <si>
    <t>UHMR</t>
  </si>
  <si>
    <t>mAbs/EPO</t>
  </si>
  <si>
    <t>0015A00002HdOANQA3</t>
  </si>
  <si>
    <t>0035A00003cbBtvQAE</t>
  </si>
  <si>
    <t>0065A00001Z1fdiQAB</t>
  </si>
  <si>
    <t>Tims Tof</t>
  </si>
  <si>
    <t>0035A00003GHPlLQAX</t>
  </si>
  <si>
    <t>0065A00001WkrWPQAZ</t>
  </si>
  <si>
    <t>6500 and LTQ and Waters Synapt</t>
  </si>
  <si>
    <t>everything with emphasis on cannabis</t>
  </si>
  <si>
    <t>0015A00002EnoTcQAJ</t>
  </si>
  <si>
    <t>0035A00003YduGfQAJ</t>
  </si>
  <si>
    <t>5/26 - Still limited staff members at present</t>
  </si>
  <si>
    <t>0065A00001XKV4ZQAX</t>
  </si>
  <si>
    <t>Maxis II, timsTOF</t>
  </si>
  <si>
    <t>Enzymes</t>
  </si>
  <si>
    <t>0015A00001yVjjUQAS</t>
  </si>
  <si>
    <t>0035A00003JjvHJQAZ</t>
  </si>
  <si>
    <t>0065A00001bq0VgQAI</t>
  </si>
  <si>
    <t>Only skeleton staff on-site</t>
  </si>
  <si>
    <t>0065A00001ZP4NvQAL</t>
  </si>
  <si>
    <t>0035A00003XWbrIQAT</t>
  </si>
  <si>
    <t>0065A00000iSJHaQAO</t>
  </si>
  <si>
    <t>0035A00003TB8zJQAT</t>
  </si>
  <si>
    <t>Only high priority activities being run presently in the lab by limited staff</t>
  </si>
  <si>
    <t>0065A00001CKfZ2QAL</t>
  </si>
  <si>
    <t>7015A000001yXDUQA2</t>
  </si>
  <si>
    <t>0065A00001de7J7QAI</t>
  </si>
  <si>
    <t>0035A00003eLWD1QAO</t>
  </si>
  <si>
    <t>0035A00003dax20QAA</t>
  </si>
  <si>
    <t>0066e00001ebEm0AAE</t>
  </si>
  <si>
    <t>0066e00001eLkX9AAK</t>
  </si>
  <si>
    <t>0015A00002K8C1bQAF</t>
  </si>
  <si>
    <t>0066e00001eMfHoAAK</t>
  </si>
  <si>
    <t>Nucleosides, Oligos</t>
  </si>
  <si>
    <t>0036e00003s43odAAA</t>
  </si>
  <si>
    <t>0016e00002ZwYm6AAF</t>
  </si>
  <si>
    <t>0066e00001eaRHnAAM</t>
  </si>
  <si>
    <t>0066e00001eK9csAAC</t>
  </si>
  <si>
    <t>0035A00003dZSSJQA4</t>
  </si>
  <si>
    <t>0016e00002Zx3wRAAR</t>
  </si>
  <si>
    <t>0035A00003aLJXUQA4</t>
  </si>
  <si>
    <t>0066e00001ebFvYAAU</t>
  </si>
  <si>
    <t>0016e00002YgVVJAA3</t>
  </si>
  <si>
    <t>0036e00003rdAg6AAE</t>
  </si>
  <si>
    <t>0066e00001eKlukAAC</t>
  </si>
  <si>
    <t>0036e00003qiyqqAAA</t>
  </si>
  <si>
    <t>0066e00001eJxr4AAC</t>
  </si>
  <si>
    <t>0016e00002ZxK2SAAV</t>
  </si>
  <si>
    <t>0036e00003sZ6CaAAK</t>
  </si>
  <si>
    <t>0066e00001ebOvOAAU</t>
  </si>
  <si>
    <t>0015A00002VqTDcQAN</t>
  </si>
  <si>
    <t>0066e00001eKAoLAAW</t>
  </si>
  <si>
    <t>0035A00003pnCobQAE</t>
  </si>
  <si>
    <t>0016e00002ZwUcBAAV</t>
  </si>
  <si>
    <t>0036e00003s4r2JAAQ</t>
  </si>
  <si>
    <t>0066e00001eaOgsAAE</t>
  </si>
  <si>
    <t>0016w00000V86N8AAJ</t>
  </si>
  <si>
    <t>0036w00000JnOF3AAN</t>
  </si>
  <si>
    <t>Organic Social</t>
  </si>
  <si>
    <t>0066w000004PhpWAAS</t>
  </si>
  <si>
    <t>0016e00002Zww4YAAR</t>
  </si>
  <si>
    <t>0036e00003sYhz1AAC</t>
  </si>
  <si>
    <t>TOF (6200, 6230)</t>
  </si>
  <si>
    <t>0066e00001eabSeAAI</t>
  </si>
  <si>
    <t>Quan peptide and protein</t>
  </si>
  <si>
    <t>0016e00002YgTLhAAN</t>
  </si>
  <si>
    <t>0036e00003rd8S8AAI</t>
  </si>
  <si>
    <t>0066e00001eKkqkAAC</t>
  </si>
  <si>
    <t>0016e00002ZxGzkAAF</t>
  </si>
  <si>
    <t>0036e00003sZ3MSAA0</t>
  </si>
  <si>
    <t>0066e00001ebNNnAAM</t>
  </si>
  <si>
    <t>Biomarkers</t>
  </si>
  <si>
    <t>0015A000027SCCiQAO</t>
  </si>
  <si>
    <t>0036e00003qiWivAAE</t>
  </si>
  <si>
    <t>0066e00001eJk51AAC</t>
  </si>
  <si>
    <t>7016e000001eRHYAA2</t>
  </si>
  <si>
    <t>0035A00003fswfhQAA</t>
  </si>
  <si>
    <t>0066e00001eLPuhAAG</t>
  </si>
  <si>
    <t>7016e000001eRX2AAM</t>
  </si>
  <si>
    <t>0066e00001ebGJlAAM</t>
  </si>
  <si>
    <t>0066e00001eMUeqAAG</t>
  </si>
  <si>
    <t>0Q06e000001eaq0CAA</t>
  </si>
  <si>
    <t>0015A00002LhIhHQAV</t>
  </si>
  <si>
    <t>0066e00001eLmhjAAC</t>
  </si>
  <si>
    <t>0036e00003s3QaQAAU</t>
  </si>
  <si>
    <t>0066e00001eMWsAAAW</t>
  </si>
  <si>
    <t>0066e00001eMiVxAAK</t>
  </si>
  <si>
    <t>0035A00003PHmTyQAL</t>
  </si>
  <si>
    <t>0066e00001eKMncAAG</t>
  </si>
  <si>
    <t>0066e00001eJd24AAC</t>
  </si>
  <si>
    <t>0015A00002FTsGQQA1</t>
  </si>
  <si>
    <t>0035A00003nZXuLQAW</t>
  </si>
  <si>
    <t>0066e00001eaOGHAA2</t>
  </si>
  <si>
    <t>0066e00001eaX2QAAU</t>
  </si>
  <si>
    <t>0035A00003opzddQAA</t>
  </si>
  <si>
    <t>0066e00001eaaycAAA</t>
  </si>
  <si>
    <t>0066e00001eMoZFAA0</t>
  </si>
  <si>
    <t>7015A000001zN1LQAU</t>
  </si>
  <si>
    <t>0035A00003WpFHDQA3</t>
  </si>
  <si>
    <t>0066e00001eMrfiAAC</t>
  </si>
  <si>
    <t>0055A00000Bnt5cQAB</t>
  </si>
  <si>
    <t>0066w0000046hj8AAA</t>
  </si>
  <si>
    <t>0035A00003k8dpFQAQ</t>
  </si>
  <si>
    <t>0066e00001eJtJpAAK</t>
  </si>
  <si>
    <t>0035A00003fJuHRQA0</t>
  </si>
  <si>
    <t>0066e00001eJk2tAAC</t>
  </si>
  <si>
    <t>0066e00001eK9P7AAK</t>
  </si>
  <si>
    <t>0035A00003CcDJvQAN</t>
  </si>
  <si>
    <t>0066e00001eKA9SAAW</t>
  </si>
  <si>
    <t>0035A00003VEfIeQAL</t>
  </si>
  <si>
    <t>0066e00001eLeUXAA0</t>
  </si>
  <si>
    <t>0066e00001eJnW7AAK</t>
  </si>
  <si>
    <t>0016w00000V86gUAAR</t>
  </si>
  <si>
    <t>0066w000005LOokAAG</t>
  </si>
  <si>
    <t>0036w00000JnOODAA3</t>
  </si>
  <si>
    <t>0066w000005M6dpAAC</t>
  </si>
  <si>
    <t>0066w000005LOouAAG</t>
  </si>
  <si>
    <t>0Q06w0000005wTzCAI</t>
  </si>
  <si>
    <t>0066w000005MP5bAAG</t>
  </si>
  <si>
    <t>0Q06w000000634HCAQ</t>
  </si>
  <si>
    <t>Life Science Research</t>
  </si>
  <si>
    <t>0066w000005M6jMAAS</t>
  </si>
  <si>
    <t>0066w000005MCqJAAW</t>
  </si>
  <si>
    <t>0Q06w00000061PjCAI</t>
  </si>
  <si>
    <t>0066w000005LOolAAG</t>
  </si>
  <si>
    <t>0066w000005LOp9AAG</t>
  </si>
  <si>
    <t>0Q06w0000005vuVCAQ</t>
  </si>
  <si>
    <t>0066w000005MPHzAAO</t>
  </si>
  <si>
    <t>0Q06w000000634bCAA</t>
  </si>
  <si>
    <t>0016e00002ZxQnGAAV</t>
  </si>
  <si>
    <t>0066e00001ebSrqAAE</t>
  </si>
  <si>
    <t>0035A00003hkr14QAA</t>
  </si>
  <si>
    <t>0016e00002Zvje7AAB</t>
  </si>
  <si>
    <t>0066e00001eK5flAAC</t>
  </si>
  <si>
    <t>0035A00003kfko0QAA</t>
  </si>
  <si>
    <t>0066e00001eKgq0AAC</t>
  </si>
  <si>
    <t>0016e00002YedmTAAR</t>
  </si>
  <si>
    <t>0036e00003qiY2WAAU</t>
  </si>
  <si>
    <t>0066e00001eJkZWAA0</t>
  </si>
  <si>
    <t>0015A000029hfiEQAQ</t>
  </si>
  <si>
    <t>0066e00001eLYO9AAO</t>
  </si>
  <si>
    <t>0035A00003RakX2QAJ</t>
  </si>
  <si>
    <t>Residual Solvents</t>
  </si>
  <si>
    <t>0066e00001eJU88AAG</t>
  </si>
  <si>
    <t>0016e00002ZviZQAAZ</t>
  </si>
  <si>
    <t>0066e00001eMfTKAA0</t>
  </si>
  <si>
    <t>0Q06e000001ebCICAY</t>
  </si>
  <si>
    <t>0016e00002YfQZcAAN</t>
  </si>
  <si>
    <t>0066e00001eKCLjAAO</t>
  </si>
  <si>
    <t>0035A00003XEHYvQAP</t>
  </si>
  <si>
    <t>001i000000FKbGQAA1</t>
  </si>
  <si>
    <t>0036e00003s3PvNAAU</t>
  </si>
  <si>
    <t>0066e00001eLhjXAAS</t>
  </si>
  <si>
    <t>0066e00001eJU1EAAW</t>
  </si>
  <si>
    <t>0016e00002ZxQv5AAF</t>
  </si>
  <si>
    <t>0066e00001ebSv5AAE</t>
  </si>
  <si>
    <t>0035A00003IOrOVQA1</t>
  </si>
  <si>
    <t>0015A00002OJbpHQAT</t>
  </si>
  <si>
    <t>0066e00001eLe3JAAS</t>
  </si>
  <si>
    <t>0066e00001eaST6AAM</t>
  </si>
  <si>
    <t>0035A00003pmy21QAA</t>
  </si>
  <si>
    <t>0016e00002XTGDGAA5</t>
  </si>
  <si>
    <t>0066e00001eKhpFAAS</t>
  </si>
  <si>
    <t>0036e00003rcxXBAAY</t>
  </si>
  <si>
    <t>0015A00002LfXz5QAF</t>
  </si>
  <si>
    <t>0066e00001eJgAbAAK</t>
  </si>
  <si>
    <t>0035A00003ftYWGQA2</t>
  </si>
  <si>
    <t>0015A00002Cw748QAB</t>
  </si>
  <si>
    <t>0066e00001eLdAvAAK</t>
  </si>
  <si>
    <t>0035A00003VxaOIQAZ</t>
  </si>
  <si>
    <t>0Q06e000001eaWECAY</t>
  </si>
  <si>
    <t>0013100001ja6bQAAQ</t>
  </si>
  <si>
    <t>00331000036moNHAAY</t>
  </si>
  <si>
    <t>0066e00001e1JtLAAU</t>
  </si>
  <si>
    <t>0Q06e000001eZP3CAM</t>
  </si>
  <si>
    <t>0015A000021OOjYQAW</t>
  </si>
  <si>
    <t>0035A00003gUXIuQAO</t>
  </si>
  <si>
    <t>0066e00001eK8UTAA0</t>
  </si>
  <si>
    <t>0013100001gYGsJAAW</t>
  </si>
  <si>
    <t>0066e00001eaYmIAAU</t>
  </si>
  <si>
    <t>0035A00003ZjGY4QAN</t>
  </si>
  <si>
    <t>0Q06e000001ebaHCAQ</t>
  </si>
  <si>
    <t>0016e00002Zvk7YAAR</t>
  </si>
  <si>
    <t>0066e00001eJdsdAAC</t>
  </si>
  <si>
    <t>0035A00003eNTxFQAW</t>
  </si>
  <si>
    <t>0066e00001eMo7tAAC</t>
  </si>
  <si>
    <t>0035A00003osdzDQAQ</t>
  </si>
  <si>
    <t>0066e00001eaRNyAAM</t>
  </si>
  <si>
    <t>0066e00001ebPcFAAU</t>
  </si>
  <si>
    <t>Darley Defense</t>
  </si>
  <si>
    <t>0066e00001eJy7nAAC</t>
  </si>
  <si>
    <t>0033100002wfiApAAI</t>
  </si>
  <si>
    <t>0066e00001eK9ctAAC</t>
  </si>
  <si>
    <t>0016e00002ZwciaAAB</t>
  </si>
  <si>
    <t>0066e00001eaTDkAAM</t>
  </si>
  <si>
    <t>0036e00003sYMf7AAG</t>
  </si>
  <si>
    <t>0066e00001eMtr4AAC</t>
  </si>
  <si>
    <t>0035A00003XE1l9QAD</t>
  </si>
  <si>
    <t>0016e00002YexHiAAJ</t>
  </si>
  <si>
    <t>0066e00001eJuNvAAK</t>
  </si>
  <si>
    <t>0036e00003qismHAAQ</t>
  </si>
  <si>
    <t>0066e00001eJjZjAAK</t>
  </si>
  <si>
    <t>0035A00003EVpVbQAL</t>
  </si>
  <si>
    <t>0Q06e000001eZ9WCAU</t>
  </si>
  <si>
    <t>0066e00001eMrSRAA0</t>
  </si>
  <si>
    <t>0066e00001eMsX2AAK</t>
  </si>
  <si>
    <t>0035A00003da3xDQAQ</t>
  </si>
  <si>
    <t>0066e00001ebG9SAAU</t>
  </si>
  <si>
    <t>0066e00001eKmjiAAC</t>
  </si>
  <si>
    <t>0036e00003rdBeIAAU</t>
  </si>
  <si>
    <t>0066e00001eabmTAAQ</t>
  </si>
  <si>
    <t>0066e00001e1PEWAA2</t>
  </si>
  <si>
    <t>0066e00001eMRDRAA4</t>
  </si>
  <si>
    <t>7016e000001eRRxAAM</t>
  </si>
  <si>
    <t>0066e00001eJkfAAAS</t>
  </si>
  <si>
    <t>0015A00002PK5tmQAD</t>
  </si>
  <si>
    <t>3-South</t>
  </si>
  <si>
    <t>0066e00001eaRsAAAU</t>
  </si>
  <si>
    <t>0066w000005LOpdAAG</t>
  </si>
  <si>
    <t>0066w000005LOpJAAW</t>
  </si>
  <si>
    <t>0015A000029W3AoQAK</t>
  </si>
  <si>
    <t>0035A00003Qzcu5QAB</t>
  </si>
  <si>
    <t>0066e00001eLamOAAS</t>
  </si>
  <si>
    <t>0066w000005M7guAAC</t>
  </si>
  <si>
    <t>0066w000005M7lmAAC</t>
  </si>
  <si>
    <t>State</t>
  </si>
  <si>
    <t>0066w000005M7rHAAS</t>
  </si>
  <si>
    <t>0Q06w00000060rICAQ</t>
  </si>
  <si>
    <t>0066w000005LuToAAK</t>
  </si>
  <si>
    <t>0Q06w0000005yoNCAQ</t>
  </si>
  <si>
    <t>0015A00001yYENxQAO</t>
  </si>
  <si>
    <t>0066w000005MPI4AAO</t>
  </si>
  <si>
    <t>0Q06w00000063DKCAY</t>
  </si>
  <si>
    <t>Municipal</t>
  </si>
  <si>
    <t>0066w000005M7wPAAS</t>
  </si>
  <si>
    <t>0Q06w00000060yUCAQ</t>
  </si>
  <si>
    <t>0016e00002Zwgb4AAB</t>
  </si>
  <si>
    <t>7015A000001eQ5ZQAU</t>
  </si>
  <si>
    <t>0066e00001eaViYAAU</t>
  </si>
  <si>
    <t>0036e00003sYU1CAAW</t>
  </si>
  <si>
    <t>0016e00002ZwUyMAAV</t>
  </si>
  <si>
    <t>0066e00001eKV2IAAW</t>
  </si>
  <si>
    <t>0066e00001eMGPvAAO</t>
  </si>
  <si>
    <t>0016e00002Zvk6aAAB</t>
  </si>
  <si>
    <t>0066e00001eJdxdAAC</t>
  </si>
  <si>
    <t>0013100001envhIAAQ</t>
  </si>
  <si>
    <t>0066e00001eLlmFAAS</t>
  </si>
  <si>
    <t>0035A00003osb8SQAQ</t>
  </si>
  <si>
    <t>0015A00002DQZCMQA5</t>
  </si>
  <si>
    <t>0035A00003XCI5VQAX</t>
  </si>
  <si>
    <t>0066e00001eMXYkAAO</t>
  </si>
  <si>
    <t>0Q06e000001eauCCAQ</t>
  </si>
  <si>
    <t>0016e00002YfJeJAAV</t>
  </si>
  <si>
    <t>0066e00001eK8LbAAK</t>
  </si>
  <si>
    <t>0036e00003rbp52AAA</t>
  </si>
  <si>
    <t>0Q06e000001eZRsCAM</t>
  </si>
  <si>
    <t>0013100001em9suAAA</t>
  </si>
  <si>
    <t>0066e00001e1SyaAAE</t>
  </si>
  <si>
    <t>0033100002xUeTIAA0</t>
  </si>
  <si>
    <t>0015A00002GJyMQQA1</t>
  </si>
  <si>
    <t>0066e00001ebTiTAAU</t>
  </si>
  <si>
    <t>0035A00003aXnMdQAK</t>
  </si>
  <si>
    <t>0Q06e000001ebxFCAQ</t>
  </si>
  <si>
    <t>0066e00001ebURHAA2</t>
  </si>
  <si>
    <t>0035A00003INijJQAT</t>
  </si>
  <si>
    <t>0016e00002Yf4QYAAZ</t>
  </si>
  <si>
    <t>0066e00001eJyP5AAK</t>
  </si>
  <si>
    <t>0Q06e000001eZMcCAM</t>
  </si>
  <si>
    <t>0066e00001eMWpVAAW</t>
  </si>
  <si>
    <t>0016e00002ZvnSZAAZ</t>
  </si>
  <si>
    <t>0066e00001eMjTJAA0</t>
  </si>
  <si>
    <t>0016e00002ZxQYUAA3</t>
  </si>
  <si>
    <t>0066e00001ebSk9AAE</t>
  </si>
  <si>
    <t>0066e00001eJfYEAA0</t>
  </si>
  <si>
    <t>0Q06e000001eZ6oCAE</t>
  </si>
  <si>
    <t>0015A00001yYENnQAO</t>
  </si>
  <si>
    <t>0066e00001eab2KAAQ</t>
  </si>
  <si>
    <t>0035A00003osbGEQAY</t>
  </si>
  <si>
    <t>0Q06e000001ebaMCAQ</t>
  </si>
  <si>
    <t>0066e00001eaXQnAAM</t>
  </si>
  <si>
    <t>0036e00003sYXgNAAW</t>
  </si>
  <si>
    <t>0Q06e000001ebX2CAI</t>
  </si>
  <si>
    <t>0015A000021P4gYQAS</t>
  </si>
  <si>
    <t>0035A00003JkFmxQAF</t>
  </si>
  <si>
    <t>0066e00001eKMCvAAO</t>
  </si>
  <si>
    <t>0Q06e000001eZq5CAE</t>
  </si>
  <si>
    <t>0066e00001e1L1zAAE</t>
  </si>
  <si>
    <t>0015A00002G74JLQAZ</t>
  </si>
  <si>
    <t>0066e00001eJeAWAA0</t>
  </si>
  <si>
    <t>0035A00003ZjoGuQAJ</t>
  </si>
  <si>
    <t>0016e00002Ye7udAAB</t>
  </si>
  <si>
    <t>0036e00003qi0DoAAI</t>
  </si>
  <si>
    <t>0066e00001e24sAAAQ</t>
  </si>
  <si>
    <t>0016e00002ZwcAjAAJ</t>
  </si>
  <si>
    <t>0066e00001eaSkLAAU</t>
  </si>
  <si>
    <t>0036e00003sYM2YAAW</t>
  </si>
  <si>
    <t>0066e00001eaSf2AAE</t>
  </si>
  <si>
    <t>0Q06e000001ebSZCAY</t>
  </si>
  <si>
    <t>0035A00003ppbPuQAI</t>
  </si>
  <si>
    <t>0066e00001eJjwYAAS</t>
  </si>
  <si>
    <t>CDMOs</t>
  </si>
  <si>
    <t>0066w000004PhrBAAS</t>
  </si>
  <si>
    <t>Biologics</t>
  </si>
  <si>
    <t>0016e00002YehDBAAZ</t>
  </si>
  <si>
    <t>0036e00003qibQRAAY</t>
  </si>
  <si>
    <t>0066e00001eJluDAAS</t>
  </si>
  <si>
    <t>Cultured Meats</t>
  </si>
  <si>
    <t>0Q06e000001eZCKCA2</t>
  </si>
  <si>
    <t>0066e00001eJzU9AAK</t>
  </si>
  <si>
    <t>0Q06e000001eZNRCA2</t>
  </si>
  <si>
    <t>0016e00002YfUvXAAV</t>
  </si>
  <si>
    <t>0036e00003rc0ibAAA</t>
  </si>
  <si>
    <t>0066e00001eKJANAA4</t>
  </si>
  <si>
    <t>0Q06e000001eZkpCAE</t>
  </si>
  <si>
    <t>0015A00002PMjKQQA1</t>
  </si>
  <si>
    <t>0036e00003s3N8tAAE</t>
  </si>
  <si>
    <t>0066e00001eLg8uAAC</t>
  </si>
  <si>
    <t>0016e00002ZviQFAAZ</t>
  </si>
  <si>
    <t>7016e000001eRTyAAM</t>
  </si>
  <si>
    <t>0036e00003s43lkAAA</t>
  </si>
  <si>
    <t>0066e00001eMfGlAAK</t>
  </si>
  <si>
    <t>0016e00002ZikYlAAJ</t>
  </si>
  <si>
    <t>0036e00003s3eT0AAI</t>
  </si>
  <si>
    <t>QE Plus, HF, HF-X  (NO biopharma);Fusion Lumos</t>
  </si>
  <si>
    <t>0066e00001eLoRdAAK</t>
  </si>
  <si>
    <t>0016e00002ZxL3qAAF</t>
  </si>
  <si>
    <t>0036e00003sZ7EhAAK</t>
  </si>
  <si>
    <t>0066e00001ebPONAA2</t>
  </si>
  <si>
    <t>0013100001k9UE7AAM</t>
  </si>
  <si>
    <t>7016e000001eRWxAAM</t>
  </si>
  <si>
    <t>0036e00003qidkAAAQ</t>
  </si>
  <si>
    <t>0066e00001eJn4nAAC</t>
  </si>
  <si>
    <t>0016e00002YeRYtAAN</t>
  </si>
  <si>
    <t>0036e00003qiKveAAE</t>
  </si>
  <si>
    <t>0066e00001eJcVTAA0</t>
  </si>
  <si>
    <t>0016e00002Yefo3AAB</t>
  </si>
  <si>
    <t>0036e00003qip9NAAQ</t>
  </si>
  <si>
    <t>0066e00001eJk8UAAS</t>
  </si>
  <si>
    <t>All Hazards: Drugs</t>
  </si>
  <si>
    <t>0016e00002Ye06tAAB</t>
  </si>
  <si>
    <t>7016e000001eRMdAAM</t>
  </si>
  <si>
    <t>0036e00003qhsGXAAY</t>
  </si>
  <si>
    <t>0066e00001e1LgPAAU</t>
  </si>
  <si>
    <t>0016e00002ZwcUiAAJ</t>
  </si>
  <si>
    <t>0066e00001eaTJ5AAM</t>
  </si>
  <si>
    <t>0036e00003sYMPEAA4</t>
  </si>
  <si>
    <t>0Q06e000001ebT3CAI</t>
  </si>
  <si>
    <t>0016e00002YeoEEAAZ</t>
  </si>
  <si>
    <t>0036e00003qiiqgAAA</t>
  </si>
  <si>
    <t>0066e00001eJpTbAAK</t>
  </si>
  <si>
    <t>0Q06e000001eZFvCAM</t>
  </si>
  <si>
    <t>0016e00002YeAVbAAN</t>
  </si>
  <si>
    <t>0036e00003qi2wbAAA</t>
  </si>
  <si>
    <t>0066e00001e2609AAA</t>
  </si>
  <si>
    <t>0016e00002ZwcbUAAR</t>
  </si>
  <si>
    <t>0036e00003sYMWKAA4</t>
  </si>
  <si>
    <t>0066e00001eaT8DAAU</t>
  </si>
  <si>
    <t>0Q06e000001ebSjCAI</t>
  </si>
  <si>
    <t>0015A00001tasCtQAI</t>
  </si>
  <si>
    <t>0036e00003rcvkqAAA</t>
  </si>
  <si>
    <t>0066e00001eKh4uAAC</t>
  </si>
  <si>
    <t>0066e00001eLhlCAAS</t>
  </si>
  <si>
    <t>0015A00002NN3zyQAD</t>
  </si>
  <si>
    <t>0036e00003qiBTCAA2</t>
  </si>
  <si>
    <t>0066e00001eJXQEAA4</t>
  </si>
  <si>
    <t>0036e00003s4qQeAAI</t>
  </si>
  <si>
    <t>0066e00001eaOFAAA2</t>
  </si>
  <si>
    <t>QC Raw materials</t>
  </si>
  <si>
    <t>0016e00002ZinylAAB</t>
  </si>
  <si>
    <t>0036e00003s3iFSAAY</t>
  </si>
  <si>
    <t>0066e00001eMRPKAA4</t>
  </si>
  <si>
    <t>0016e00002ZwmenAAB</t>
  </si>
  <si>
    <t>0036e00003sYX0zAAG</t>
  </si>
  <si>
    <t>0066e00001eaXBFAA2</t>
  </si>
  <si>
    <t>0Q06e000001ebWdCAI</t>
  </si>
  <si>
    <t>0016e00002ZiKtrAAF</t>
  </si>
  <si>
    <t>7016e000001eRNCAA2</t>
  </si>
  <si>
    <t>0036e00003s3EEIAA2</t>
  </si>
  <si>
    <t>0066e00001eLZObAAO</t>
  </si>
  <si>
    <t>0016e00002Zw3nUAAR</t>
  </si>
  <si>
    <t>0066e00001eMt86AAC</t>
  </si>
  <si>
    <t>0035A00003pmjvkQAA</t>
  </si>
  <si>
    <t>0Q06e000001ebCmCAI</t>
  </si>
  <si>
    <t>0015A000026BtJoQAK</t>
  </si>
  <si>
    <t>0035A00003R0Q7oQAF</t>
  </si>
  <si>
    <t>0066e00001eMfx0AAC</t>
  </si>
  <si>
    <t>0035A00003hlVrrQAE</t>
  </si>
  <si>
    <t>0066e00001eaTyWAAU</t>
  </si>
  <si>
    <t>0015A000020x0llQAA</t>
  </si>
  <si>
    <t>0035A00003XE3BxQAL</t>
  </si>
  <si>
    <t>0066e00001eKI12AAG</t>
  </si>
  <si>
    <t>0066e00001eMSVZAA4</t>
  </si>
  <si>
    <t>0Q06e000001eakuCAA</t>
  </si>
  <si>
    <t>0066e00001ebHxjAAE</t>
  </si>
  <si>
    <t>0036e00003qfRowAAE</t>
  </si>
  <si>
    <t>0066e00001eJzZPAA0</t>
  </si>
  <si>
    <t>0035A00003Ybt8gQAB</t>
  </si>
  <si>
    <t>0065A00001XVNn5QAH</t>
  </si>
  <si>
    <t>0015A00001xPWrZQAW</t>
  </si>
  <si>
    <t>0035A00003EXyuOQAT</t>
  </si>
  <si>
    <t>0065A00000iSq7vQAC</t>
  </si>
  <si>
    <t>Price</t>
  </si>
  <si>
    <t>0035A00003OBljYQAT</t>
  </si>
  <si>
    <t>0065A00001Z63s4QAB</t>
  </si>
  <si>
    <t>0015A000026nXEmQAM</t>
  </si>
  <si>
    <t>0065A00000nM3AQQA0</t>
  </si>
  <si>
    <t>0015A00001ztmmZQAQ</t>
  </si>
  <si>
    <t>0035A00003HwL8eQAF</t>
  </si>
  <si>
    <t>0055A000006HDY9QAO</t>
  </si>
  <si>
    <t>0065A00000js4tzQAA</t>
  </si>
  <si>
    <t>0015A000023E2jPQAS</t>
  </si>
  <si>
    <t>0065A00000lm2odQAA</t>
  </si>
  <si>
    <t>0035A00003KsWHsQAN</t>
  </si>
  <si>
    <t>0035A00003XXd6VQAT</t>
  </si>
  <si>
    <t>0065A00001WzhDrQAJ</t>
  </si>
  <si>
    <t>0015A00002HePHlQAN</t>
  </si>
  <si>
    <t>0035A00003ccQRkQAM</t>
  </si>
  <si>
    <t>0065A00001Z9ZvZQAV</t>
  </si>
  <si>
    <t>0015A000022SmPFQA0</t>
  </si>
  <si>
    <t>0035A00003bb1gdQAA</t>
  </si>
  <si>
    <t>0065A00001ZPLAXQA5</t>
  </si>
  <si>
    <t>0035A00003batLhQAI</t>
  </si>
  <si>
    <t>0035A00003CdAm9QAF</t>
  </si>
  <si>
    <t>0065A00000i4NJvQAM</t>
  </si>
  <si>
    <t>0065A00000jsI0EQAU</t>
  </si>
  <si>
    <t>0015A00002BpAzmQAF</t>
  </si>
  <si>
    <t>0065A00001OKA43QAH</t>
  </si>
  <si>
    <t>SCIEX</t>
  </si>
  <si>
    <t>0035A00003UZKsoQAH</t>
  </si>
  <si>
    <t>0015A00002CT3YKQA1</t>
  </si>
  <si>
    <t>0035A00003VDV4UQAX</t>
  </si>
  <si>
    <t>0065A00001XKNw7QAH</t>
  </si>
  <si>
    <t>0035A00003NGnCAQA1</t>
  </si>
  <si>
    <t>0065A00001VeFxmQAF</t>
  </si>
  <si>
    <t>0015A0000254L7zQAE</t>
  </si>
  <si>
    <t>0035A00003LugcOQAR</t>
  </si>
  <si>
    <t>0065A00001ZYmWbQAL</t>
  </si>
  <si>
    <t>0015A00002FTz0mQAD</t>
  </si>
  <si>
    <t>0065A00001YHiNYQA1</t>
  </si>
  <si>
    <t>0035A00003aJMyLQAW</t>
  </si>
  <si>
    <t>0015A00001xP4A2QAK</t>
  </si>
  <si>
    <t>0035A00003fK4GTQA0</t>
  </si>
  <si>
    <t>0065A00001a3JnmQAE</t>
  </si>
  <si>
    <t>0065A00001ZbTcFQAV</t>
  </si>
  <si>
    <t>0035A00003damizQAA</t>
  </si>
  <si>
    <t>0015A00001tbMY6QAM</t>
  </si>
  <si>
    <t>0035A00003JivLfQAJ</t>
  </si>
  <si>
    <t>0066e00001e03kiAAA</t>
  </si>
  <si>
    <t>0065A00001KQnZkQAL</t>
  </si>
  <si>
    <t>0065A00000iTLgrQAG</t>
  </si>
  <si>
    <t>0065A00000ic3UCQAY</t>
  </si>
  <si>
    <t>0015A000029WIE7QAO</t>
  </si>
  <si>
    <t>0035A00003Qzsv9QAB</t>
  </si>
  <si>
    <t>0065A00001CI72zQAD</t>
  </si>
  <si>
    <t>0065A00001Pti5OQAR</t>
  </si>
  <si>
    <t>Perkin Elmer</t>
  </si>
  <si>
    <t>0065A00000ibtRQQAY</t>
  </si>
  <si>
    <t>0015A00002BpEJPQA3</t>
  </si>
  <si>
    <t>0035A00003UZPJWQA5</t>
  </si>
  <si>
    <t>0065A00001ThziMQAR</t>
  </si>
  <si>
    <t>Waters Tof</t>
  </si>
  <si>
    <t>0015A00002CyWrkQAF</t>
  </si>
  <si>
    <t>0035A00003WlemaQAB</t>
  </si>
  <si>
    <t>0065A00001Wm2dFQAR</t>
  </si>
  <si>
    <t>0065A00001YHgz4QAD</t>
  </si>
  <si>
    <t>No reason given</t>
  </si>
  <si>
    <t>0065A00001WwBKYQA3</t>
  </si>
  <si>
    <t>multiple applications, proteomics, growth media analysis ect</t>
  </si>
  <si>
    <t>0035A00003IPEyuQAH</t>
  </si>
  <si>
    <t>0065A00001X8MOVQA3</t>
  </si>
  <si>
    <t>0065A00001SgpCIQAZ</t>
  </si>
  <si>
    <t>Waters,Agilent,SCIEX</t>
  </si>
  <si>
    <t>Met ID</t>
  </si>
  <si>
    <t>0065A00001XkUKNQA3</t>
  </si>
  <si>
    <t>0015A00002GmI1ZQAV</t>
  </si>
  <si>
    <t>0065A00001YJfrcQAD</t>
  </si>
  <si>
    <t>test account</t>
  </si>
  <si>
    <t>0035A00003QWrnaQAD</t>
  </si>
  <si>
    <t>0065A000015s7ikQAA</t>
  </si>
  <si>
    <t>fake opportunity for quoting purposes</t>
  </si>
  <si>
    <t>0035A00003KsXfHQAV</t>
  </si>
  <si>
    <t>0065A00000loJy4QAE</t>
  </si>
  <si>
    <t>0035A00003PFdEMQA1</t>
  </si>
  <si>
    <t>0065A00000nMbWaQAK</t>
  </si>
  <si>
    <t>0015A00001yYGWpQAO</t>
  </si>
  <si>
    <t>0035A00003HwzBMQAZ</t>
  </si>
  <si>
    <t>0065A00000nKZQzQAO</t>
  </si>
  <si>
    <t>0065A00000jsclDQAQ</t>
  </si>
  <si>
    <t>0035A00003Goq0hQAB</t>
  </si>
  <si>
    <t>0015A00001xP8FxQAK</t>
  </si>
  <si>
    <t>0035A00003EXNMcQAP</t>
  </si>
  <si>
    <t>0065A00000iSOdzQAG</t>
  </si>
  <si>
    <t>003310000366I10AAE</t>
  </si>
  <si>
    <t>0065A00000iSM6tQAG</t>
  </si>
  <si>
    <t>0035A00003TUSMYQA5</t>
  </si>
  <si>
    <t>0065A00001KPommQAD</t>
  </si>
  <si>
    <t>Sending samples to other group</t>
  </si>
  <si>
    <t>0015A00002BpB0pQAF</t>
  </si>
  <si>
    <t>0065A00001PwHzeQAF</t>
  </si>
  <si>
    <t>0035A00003UZKsAQAX</t>
  </si>
  <si>
    <t>0015A00002CwAT3QAN</t>
  </si>
  <si>
    <t>0065A00001Ti19MQAR</t>
  </si>
  <si>
    <t>0035A00003VxdZjQAJ</t>
  </si>
  <si>
    <t>0035A00003TBd4dQAD</t>
  </si>
  <si>
    <t>0065A00001YO2EcQAL</t>
  </si>
  <si>
    <t>0035A00003Qzst8QAB</t>
  </si>
  <si>
    <t>0065A00001CI71DQAT</t>
  </si>
  <si>
    <t>0035A00003TS9xPQAT</t>
  </si>
  <si>
    <t>0065A00001G6OqDQAV</t>
  </si>
  <si>
    <t>0015A00002CwNGJQA3</t>
  </si>
  <si>
    <t>0065A00001Ti8keQAB</t>
  </si>
  <si>
    <t>not compatible with regulated environement</t>
  </si>
  <si>
    <t>SCIEX 6500+</t>
  </si>
  <si>
    <t>0035A00003Vxqu4QAB</t>
  </si>
  <si>
    <t>0015A00001yXU6gQAG</t>
  </si>
  <si>
    <t>0065A00001KR3zTQAT</t>
  </si>
  <si>
    <t>Orbi Velos</t>
  </si>
  <si>
    <t>0035A00003UXHrBQAX</t>
  </si>
  <si>
    <t>0065A00001PwHxdQAF</t>
  </si>
  <si>
    <t>SCIEX 4000,4500,5000,5500,6500+</t>
  </si>
  <si>
    <t>small molecule</t>
  </si>
  <si>
    <t>0035A00003UZKrHQAX</t>
  </si>
  <si>
    <t>0015A00002CT4wzQAD</t>
  </si>
  <si>
    <t>0035A00003VDX5FQAX</t>
  </si>
  <si>
    <t>0065A00001PwNpwQAF</t>
  </si>
  <si>
    <t>0065A00001XaQTsQAN</t>
  </si>
  <si>
    <t>0015A00002GoE4JQAV</t>
  </si>
  <si>
    <t>0035A00003bZOKDQA4</t>
  </si>
  <si>
    <t>0065A00001YPrhnQAD</t>
  </si>
  <si>
    <t>001i000000Aal76AAB</t>
  </si>
  <si>
    <t>006i00000044oEFAAY</t>
  </si>
  <si>
    <t>Existing Business</t>
  </si>
  <si>
    <t>001i000000Aal74AAB</t>
  </si>
  <si>
    <t>006i00000044oEIAAY</t>
  </si>
  <si>
    <t>New Business</t>
  </si>
  <si>
    <t>???</t>
  </si>
  <si>
    <t>001i000000FKJwEAAX</t>
  </si>
  <si>
    <t>0035A00003nYXamQAG</t>
  </si>
  <si>
    <t>0065A00001csEYUQA2</t>
  </si>
  <si>
    <t>Partner</t>
  </si>
  <si>
    <t>006i00000044oEJAAY</t>
  </si>
  <si>
    <t>????</t>
  </si>
  <si>
    <t>001i000000Aal75AAB</t>
  </si>
  <si>
    <t>006i00000044oECAAY</t>
  </si>
  <si>
    <t>006i00000044oEGAAY</t>
  </si>
  <si>
    <t>001i000001LHDOKAA5</t>
  </si>
  <si>
    <t>0065A00001TgzrdQAB</t>
  </si>
  <si>
    <t>001i000001H6DcUAAV</t>
  </si>
  <si>
    <t>003i000001kKMt9AAG</t>
  </si>
  <si>
    <t>006i000000Sg24VAAR</t>
  </si>
  <si>
    <t>0015A00002GnKuwQAF</t>
  </si>
  <si>
    <t>0065A00001YN5ZQQA1</t>
  </si>
  <si>
    <t>0015A00002BoxsQQAR</t>
  </si>
  <si>
    <t>0035A00003UZ3gDQAT</t>
  </si>
  <si>
    <t>0065A00001OIRVsQAP</t>
  </si>
  <si>
    <t>0035A00003VyJbsQAF</t>
  </si>
  <si>
    <t>0065A00001Tj2srQAB</t>
  </si>
  <si>
    <t>0035A00003VyJb0QAF</t>
  </si>
  <si>
    <t>0065A00001Tj2t6QAB</t>
  </si>
  <si>
    <t>0035A00003VyJewQAF</t>
  </si>
  <si>
    <t>0065A00001Tj30eQAB</t>
  </si>
  <si>
    <t>0035A00003VyJakQAF</t>
  </si>
  <si>
    <t>0065A00001Tj2qbQAB</t>
  </si>
  <si>
    <t>0035A00003XYOCNQA5</t>
  </si>
  <si>
    <t>0065A00001Ti9hKQAR</t>
  </si>
  <si>
    <t>0035A00003VxsgMQAR</t>
  </si>
  <si>
    <t>0035A00003bbYotQAE</t>
  </si>
  <si>
    <t>0065A00001YhligQAB</t>
  </si>
  <si>
    <t>0035A00003orlwyQAA</t>
  </si>
  <si>
    <t>0065A00001dKhD3QAK</t>
  </si>
  <si>
    <t>0015A00002FEPLPQA5</t>
  </si>
  <si>
    <t>0035A00003YeTh8QAF</t>
  </si>
  <si>
    <t>0065A00001XVNa2QAH</t>
  </si>
  <si>
    <t>0015A00002DyJraQAF</t>
  </si>
  <si>
    <t>0035A00003XXdBkQAL</t>
  </si>
  <si>
    <t>0065A00001WzhXrQAJ</t>
  </si>
  <si>
    <t>0015A000022SordQAC</t>
  </si>
  <si>
    <t>0035A00003JjrSiQAJ</t>
  </si>
  <si>
    <t>0065A00000leKofQAE</t>
  </si>
  <si>
    <t>0015A00002DPI0BQAX</t>
  </si>
  <si>
    <t>0035A00003XB0szQAD</t>
  </si>
  <si>
    <t>0065A00001M9yQEQAZ</t>
  </si>
  <si>
    <t>0035A00003XXdJUQA1</t>
  </si>
  <si>
    <t>0065A00001Wzi48QAB</t>
  </si>
  <si>
    <t>0015A00002GJHRYQA5</t>
  </si>
  <si>
    <t>0035A00003aWgrgQAC</t>
  </si>
  <si>
    <t>0065A00001Y11V6QAJ</t>
  </si>
  <si>
    <t>0015A00001taw5vQAA</t>
  </si>
  <si>
    <t>0035A00003CdA2hQAF</t>
  </si>
  <si>
    <t>0065A00000i4MgNQAU</t>
  </si>
  <si>
    <t>7015A0000022g3VQAQ</t>
  </si>
  <si>
    <t>0035A00003QTuqrQAD</t>
  </si>
  <si>
    <t>0065A000011qSkVQAU</t>
  </si>
  <si>
    <t>0015A000027zKPfQAM</t>
  </si>
  <si>
    <t>0065A00000z167SQAQ</t>
  </si>
  <si>
    <t>0035A00003Go5lVQAR</t>
  </si>
  <si>
    <t>0065A00000jStqSQAS</t>
  </si>
  <si>
    <t>0035A00003HwLA1QAN</t>
  </si>
  <si>
    <t>0065A00000js4uYQAQ</t>
  </si>
  <si>
    <t>0015A000029WA5tQAG</t>
  </si>
  <si>
    <t>0035A00003QzkstQAB</t>
  </si>
  <si>
    <t>0065A00001CHzaYQAT</t>
  </si>
  <si>
    <t>Outsource all MS work to NE Bioanalytics</t>
  </si>
  <si>
    <t>0015A00002DPHszQAH</t>
  </si>
  <si>
    <t>0035A00003XB0jyQAD</t>
  </si>
  <si>
    <t>0065A00001M9yINQAZ</t>
  </si>
  <si>
    <t>0015A00002DPHrHQAX</t>
  </si>
  <si>
    <t>0035A00003XB0hrQAD</t>
  </si>
  <si>
    <t>0065A00001M9yEzQAJ</t>
  </si>
  <si>
    <t>0015A00002DVeSOQA1</t>
  </si>
  <si>
    <t>0035A00003Wo2JlQAJ</t>
  </si>
  <si>
    <t>0065A00001WlFKzQAN</t>
  </si>
  <si>
    <t>0015A00002DyJxiQAF</t>
  </si>
  <si>
    <t>0035A00003XXdK8QAL</t>
  </si>
  <si>
    <t>0065A00001Wzi7vQAB</t>
  </si>
  <si>
    <t>0015A000028lvnaQAA</t>
  </si>
  <si>
    <t>0035A00003XXdKrQAL</t>
  </si>
  <si>
    <t>0065A00001Wzi9SQAR</t>
  </si>
  <si>
    <t>0015A00002DyLzMQAV</t>
  </si>
  <si>
    <t>0035A00003XXfhQQAT</t>
  </si>
  <si>
    <t>0065A00001WzlJkQAJ</t>
  </si>
  <si>
    <t>0015A00002DyJmLQAV</t>
  </si>
  <si>
    <t>0035A00003XXd61QAD</t>
  </si>
  <si>
    <t>0065A00001Wzh8rQAB</t>
  </si>
  <si>
    <t>0015A000023qQBsQAM</t>
  </si>
  <si>
    <t>0035A00003Lu7XMQAZ</t>
  </si>
  <si>
    <t>0065A00000lncoyQAA</t>
  </si>
  <si>
    <t>0035A00003XB0vKQAT</t>
  </si>
  <si>
    <t>0065A00001M9yTcQAJ</t>
  </si>
  <si>
    <t>0035A00003RaG2gQAF</t>
  </si>
  <si>
    <t>0065A000019jQyoQAE</t>
  </si>
  <si>
    <t>7015A000001Tia5QAC</t>
  </si>
  <si>
    <t>0065A00001Z0LzwQAF</t>
  </si>
  <si>
    <t>0035A00003XXdHnQAL</t>
  </si>
  <si>
    <t>0065A00001WzhyoQAB</t>
  </si>
  <si>
    <t>7015A000001P2bnQAC</t>
  </si>
  <si>
    <t>0035A00003ccZrwQAE</t>
  </si>
  <si>
    <t>0065A00001ZFm2DQAT</t>
  </si>
  <si>
    <t>0035A00003XXd74QAD</t>
  </si>
  <si>
    <t>0065A00001WzhFnQAJ</t>
  </si>
  <si>
    <t>0015A00002DSrIaQAL</t>
  </si>
  <si>
    <t>0035A00003W102sQAB</t>
  </si>
  <si>
    <t>0065A00001VeFz9QAF</t>
  </si>
  <si>
    <t>0015A00002DyLVcQAN</t>
  </si>
  <si>
    <t>0035A00003XXfAMQA1</t>
  </si>
  <si>
    <t>0065A00001WzkvWQAR</t>
  </si>
  <si>
    <t>Maldi</t>
  </si>
  <si>
    <t>0015A00002Cyw2nQAB</t>
  </si>
  <si>
    <t>0035A00003W0Vu4QAF</t>
  </si>
  <si>
    <t>0065A00001Uo8JxQAJ</t>
  </si>
  <si>
    <t>Fusion Tribrid</t>
  </si>
  <si>
    <t>0015A00002FGIFAQA5</t>
  </si>
  <si>
    <t>0035A00003Yx13uQAB</t>
  </si>
  <si>
    <t>0065A00001XaBMkQAN</t>
  </si>
  <si>
    <t>0015A000027UhJnQAK</t>
  </si>
  <si>
    <t>0035A00003W0YLBQA3</t>
  </si>
  <si>
    <t>0065A00001UoBkFQAV</t>
  </si>
  <si>
    <t>0015A00002FGB6lQAH</t>
  </si>
  <si>
    <t>0035A00003Ywt5SQAR</t>
  </si>
  <si>
    <t>0065A00001XZYLiQAP</t>
  </si>
  <si>
    <t>0015A00002KvziXQAR</t>
  </si>
  <si>
    <t>0035A00003fq2TaQAI</t>
  </si>
  <si>
    <t>Fusion Lumos;Other (text field)</t>
  </si>
  <si>
    <t>0065A00001aJ2r2QAC</t>
  </si>
  <si>
    <t>(Orbitrap) Fusion Lumos</t>
  </si>
  <si>
    <t>0015A00002CUMoYQAX</t>
  </si>
  <si>
    <t>7015A000001P3iJQAS</t>
  </si>
  <si>
    <t>0035A00003VFAzaQAH</t>
  </si>
  <si>
    <t>0065A00001Sj4jUQAR</t>
  </si>
  <si>
    <t>0015A00002BoxLEQAZ</t>
  </si>
  <si>
    <t>0035A00003UZ33aQAD</t>
  </si>
  <si>
    <t>0065A00001OIRDKQA5</t>
  </si>
  <si>
    <t>0015A00002RgNryQAF</t>
  </si>
  <si>
    <t>0035A00003lTK5pQAG</t>
  </si>
  <si>
    <t>0065A00001cUrKKQA0</t>
  </si>
  <si>
    <t>0035A00003VxssXQAR</t>
  </si>
  <si>
    <t>0065A00001Ti9mKQAR</t>
  </si>
  <si>
    <t>0035A00003VyJdyQAF</t>
  </si>
  <si>
    <t>0065A00001Tj2ydQAB</t>
  </si>
  <si>
    <t>0035A00003VyJdPQAV</t>
  </si>
  <si>
    <t>0065A00001Tj2wUQAR</t>
  </si>
  <si>
    <t>0015A00002CwvtvQAB</t>
  </si>
  <si>
    <t>0035A00003VySDGQA3</t>
  </si>
  <si>
    <t>0065A00001VgGiDQAV</t>
  </si>
  <si>
    <t>0015A00002Cz1bTQAR</t>
  </si>
  <si>
    <t>0035A00003W0bKuQAJ</t>
  </si>
  <si>
    <t>0065A00001UoDNFQA3</t>
  </si>
  <si>
    <t>0015A00002OLw2nQAD</t>
  </si>
  <si>
    <t>0035A00003hmOzpQAE</t>
  </si>
  <si>
    <t>0055A00000BnR0kQAF</t>
  </si>
  <si>
    <t>0065A00001bgvy1QAA</t>
  </si>
  <si>
    <t>0035A00003iiWAOQA2</t>
  </si>
  <si>
    <t>0035A00003eO2Z0QAK</t>
  </si>
  <si>
    <t>0065A00001ZjS5AQAV</t>
  </si>
  <si>
    <t>0035A00003JjoXsQAJ</t>
  </si>
  <si>
    <t>0065A00000leHlKQAU</t>
  </si>
  <si>
    <t>0015A00002CT0feQAD</t>
  </si>
  <si>
    <t>0035A00003VDRmFQAX</t>
  </si>
  <si>
    <t>0065A00001PwKjsQAF</t>
  </si>
  <si>
    <t>0015A000020x9EkQAI</t>
  </si>
  <si>
    <t>0035A00003GHYiHQAX</t>
  </si>
  <si>
    <t>0065A00000ibzFXQAY</t>
  </si>
  <si>
    <t>0035A00003EXFroQAH</t>
  </si>
  <si>
    <t>0065A00000iSJ6mQAG</t>
  </si>
  <si>
    <t>0035A00003EXFtzQAH</t>
  </si>
  <si>
    <t>0065A00000iSJ9HQAW</t>
  </si>
  <si>
    <t>0015A00002CU7zVQAT</t>
  </si>
  <si>
    <t>7015A000001P9HtQAK</t>
  </si>
  <si>
    <t>0035A00003VEge5QAD</t>
  </si>
  <si>
    <t>0065A00001Sgy3HQAR</t>
  </si>
  <si>
    <t>0015A0000254PvOQAU</t>
  </si>
  <si>
    <t>0035A00003LujLvQAJ</t>
  </si>
  <si>
    <t>0065A00000lnnaNQAQ</t>
  </si>
  <si>
    <t>0015A00002CT7mrQAD</t>
  </si>
  <si>
    <t>0035A00003VDaj8QAD</t>
  </si>
  <si>
    <t>0065A00001Sff7tQAB</t>
  </si>
  <si>
    <t>0015A000021ODJUQA4</t>
  </si>
  <si>
    <t>7015A0000022gDBQAY</t>
  </si>
  <si>
    <t>0035A00003INQU6QAP</t>
  </si>
  <si>
    <t>0065A00000k1bt6QAA</t>
  </si>
  <si>
    <t>0015A00002562uiQAA</t>
  </si>
  <si>
    <t>0035A00003McNhqQAF</t>
  </si>
  <si>
    <t>0065A00000lo8pDQAQ</t>
  </si>
  <si>
    <t>0015A00002DyJlSQAV</t>
  </si>
  <si>
    <t>0035A00003XXd4yQAD</t>
  </si>
  <si>
    <t>0065A00001Wzh20QAB</t>
  </si>
  <si>
    <t>0015A00002Eo8qJQAR</t>
  </si>
  <si>
    <t>0035A00003Ye3ziQAB</t>
  </si>
  <si>
    <t>0065A00001XKbA5QAL</t>
  </si>
  <si>
    <t>0015A00002DTLMYQA5</t>
  </si>
  <si>
    <t>0035A00003WlTmxQAF</t>
  </si>
  <si>
    <t>0065A00001VeUFeQAN</t>
  </si>
  <si>
    <t>Delays from FAS team</t>
  </si>
  <si>
    <t>0015A00002GpqVcQAJ</t>
  </si>
  <si>
    <t>0035A00003bb1BeQAI</t>
  </si>
  <si>
    <t>0065A00001YhTqeQAF</t>
  </si>
  <si>
    <t>0015A00002Gn7x3QAB</t>
  </si>
  <si>
    <t>0035A00003aKdSLQA0</t>
  </si>
  <si>
    <t>0065A00001YLHNVQA5</t>
  </si>
  <si>
    <t>Hormones</t>
  </si>
  <si>
    <t>0015A00002CT6eNQAT</t>
  </si>
  <si>
    <t>0035A00003VDZLzQAP</t>
  </si>
  <si>
    <t>0065A00001PwwbNQAR</t>
  </si>
  <si>
    <t>0015A00002G763RQAR</t>
  </si>
  <si>
    <t>0035A00003ZjSPeQAN</t>
  </si>
  <si>
    <t>0065A00001XqBhjQAF</t>
  </si>
  <si>
    <t>0015A00002FG0qSQAT</t>
  </si>
  <si>
    <t>0035A00003YwjkzQAB</t>
  </si>
  <si>
    <t>0065A00001XXxv9QAD</t>
  </si>
  <si>
    <t>0015A00002FG0a6QAD</t>
  </si>
  <si>
    <t>0035A00003YwjUGQAZ</t>
  </si>
  <si>
    <t>0065A00001XXxnyQAD</t>
  </si>
  <si>
    <t>0035A00003fqxs9QAA</t>
  </si>
  <si>
    <t>0065A00001aJpA6QAK</t>
  </si>
  <si>
    <t>0015A00002IpEFnQAN</t>
  </si>
  <si>
    <t>0035A00003cdh8XQAQ</t>
  </si>
  <si>
    <t>0065A00001ZN2eLQAT</t>
  </si>
  <si>
    <t>7015A000001Th6uQAC</t>
  </si>
  <si>
    <t>0035A00003ZhFgMQAV</t>
  </si>
  <si>
    <t>0065A00001XmEh0QAF</t>
  </si>
  <si>
    <t>7015A0000022g3BQAQ</t>
  </si>
  <si>
    <t>0065A00001dDoDIQA0</t>
  </si>
  <si>
    <t>JM had created this ZIPCHIP opp by mistake : it is a REBEL opp Apologize Thanks JM</t>
  </si>
  <si>
    <t>0015A000022TDUOQA4</t>
  </si>
  <si>
    <t>7015A0000022jCRQAY</t>
  </si>
  <si>
    <t>0035A00003JkOULQA3</t>
  </si>
  <si>
    <t>0065A00000letUdQAI</t>
  </si>
  <si>
    <t>Difficult to connect with.  Cannabis lab so not a good fit.  She didn't have a clue so will need education</t>
  </si>
  <si>
    <t>0015A000022SnltQAC</t>
  </si>
  <si>
    <t>0035A00003JjpsSQAR</t>
  </si>
  <si>
    <t>0065A00000leJCYQA2</t>
  </si>
  <si>
    <t>Does not have MS</t>
  </si>
  <si>
    <t>0015A000022SgMIQA0</t>
  </si>
  <si>
    <t>0035A00003JkNQVQA3</t>
  </si>
  <si>
    <t>0065A00000lesJhQAI</t>
  </si>
  <si>
    <t>0015A00002DyJlDQAV</t>
  </si>
  <si>
    <t>0035A00003XXd4tQAD</t>
  </si>
  <si>
    <t>0065A00001Wzh0nQAB</t>
  </si>
  <si>
    <t>0015A00002AlczsQAB</t>
  </si>
  <si>
    <t>0035A00003TBgJiQAL</t>
  </si>
  <si>
    <t>0065A00001CLYTAQA5</t>
  </si>
  <si>
    <t>Beckman</t>
  </si>
  <si>
    <t>0035A00003fJuouQAC</t>
  </si>
  <si>
    <t>0065A00001XvR2zQAF</t>
  </si>
  <si>
    <t>0065A00001Ti9kdQAB</t>
  </si>
  <si>
    <t>0015A00002CwPNaQAN</t>
  </si>
  <si>
    <t>0035A00003VxshKQAR</t>
  </si>
  <si>
    <t>0065A00001Ti9hjQAB</t>
  </si>
  <si>
    <t>0035A00003VxsimQAB</t>
  </si>
  <si>
    <t>0065A00001Ti9icQAB</t>
  </si>
  <si>
    <t>0035A00003VxswUQAR</t>
  </si>
  <si>
    <t>0065A00001Ti9nXQAR</t>
  </si>
  <si>
    <t>0015A00002CwPb7QAF</t>
  </si>
  <si>
    <t>0035A00003VyJffQAF</t>
  </si>
  <si>
    <t>0065A00001Tj31cQAB</t>
  </si>
  <si>
    <t>0035A00003VyJfgQAF</t>
  </si>
  <si>
    <t>0065A00001Tj31dQAB</t>
  </si>
  <si>
    <t>0015A00002CwoecQAB</t>
  </si>
  <si>
    <t>0035A00003VyJgOQAV</t>
  </si>
  <si>
    <t>0065A00001Tj33YQAR</t>
  </si>
  <si>
    <t>0015A00002DPHx2QAH</t>
  </si>
  <si>
    <t>0035A00003XB0q8QAD</t>
  </si>
  <si>
    <t>0065A00001M9yMKQAZ</t>
  </si>
  <si>
    <t>0015A00002KwwBHQAZ</t>
  </si>
  <si>
    <t>0035A00003fqy0IQAQ</t>
  </si>
  <si>
    <t>0065A00001aJpBiQAK</t>
  </si>
  <si>
    <t>0035A00003juvrZQAQ</t>
  </si>
  <si>
    <t>0065A00001bp01LQAQ</t>
  </si>
  <si>
    <t>she is in analytical group and across the hall from the group in new brunswick that bought the instrument</t>
  </si>
  <si>
    <t>0015A00002GoJz1QAF</t>
  </si>
  <si>
    <t>0035A00003bZUCIQA4</t>
  </si>
  <si>
    <t>0065A00001YYJvHQAX</t>
  </si>
  <si>
    <t>fake opp</t>
  </si>
  <si>
    <t>Accessories</t>
  </si>
  <si>
    <t>0035A00003TCAJXQA5</t>
  </si>
  <si>
    <t>0065A00001F9NnBQAV</t>
  </si>
  <si>
    <t>0015A00001tbNJyQAM</t>
  </si>
  <si>
    <t>0035A00003FWZ3mQAH</t>
  </si>
  <si>
    <t>0065A00000iU3vIQAS</t>
  </si>
  <si>
    <t>0035A00003GocJZQAZ</t>
  </si>
  <si>
    <t>0065A00000jTTIoQAO</t>
  </si>
  <si>
    <t>0035A00003aLBjKQAW</t>
  </si>
  <si>
    <t>0065A00001YNIpDQAX</t>
  </si>
  <si>
    <t>0035A00003EXFswQAH</t>
  </si>
  <si>
    <t>0065A00000iSJ7fQAG</t>
  </si>
  <si>
    <t>0015A0000256FNyQAM</t>
  </si>
  <si>
    <t>0035A00003McSJfQAN</t>
  </si>
  <si>
    <t>0065A00000loB7oQAE</t>
  </si>
  <si>
    <t>0035A00003Nu674QAB</t>
  </si>
  <si>
    <t>0065A00000nL7C1QAK</t>
  </si>
  <si>
    <t>0035A00003R08yLQAR</t>
  </si>
  <si>
    <t>Amino Acids &amp; Metobolites;Growth Media</t>
  </si>
  <si>
    <t>0065A00001CIF0dQAH</t>
  </si>
  <si>
    <t>0035A00003TV0kqQAD</t>
  </si>
  <si>
    <t>0065A00001KQA0yQAH</t>
  </si>
  <si>
    <t>Quadropole LC/MS</t>
  </si>
  <si>
    <t>0035A00003Zh5ljQAB</t>
  </si>
  <si>
    <t>0065A00001Xkas7QAB</t>
  </si>
  <si>
    <t>0035A00003Pv3KEQAZ</t>
  </si>
  <si>
    <t>0065A000010A3NTQA0</t>
  </si>
  <si>
    <t>0035A00003XXd58QAD</t>
  </si>
  <si>
    <t>0065A00001Wzh4VQAR</t>
  </si>
  <si>
    <t>0035A00003NGHLuQAP</t>
  </si>
  <si>
    <t>0065A00000nK52hQAC</t>
  </si>
  <si>
    <t>0015A000023DLydQAG</t>
  </si>
  <si>
    <t>0035A00003ZiudMQAR</t>
  </si>
  <si>
    <t>0065A00001Xpwt0QAB</t>
  </si>
  <si>
    <t>Not enough MS samples or variety to jsutify ZC.  Only 10-15 samples per week for intact mass...easily handled by LC</t>
  </si>
  <si>
    <t>0015A00002G7010QAB</t>
  </si>
  <si>
    <t>0035A00003ZjLXGQA3</t>
  </si>
  <si>
    <t>0065A00001Xq76vQAB</t>
  </si>
  <si>
    <t>0015A0000281oH3QAI</t>
  </si>
  <si>
    <t>0035A00003PvAQSQA3</t>
  </si>
  <si>
    <t>0065A000010A6HEQA0</t>
  </si>
  <si>
    <t>0035A00003TSZ1vQAH</t>
  </si>
  <si>
    <t>0065A00001ICAGsQAP</t>
  </si>
  <si>
    <t>0015A00002EkQsDQAV</t>
  </si>
  <si>
    <t>0035A00003XET4qQAH</t>
  </si>
  <si>
    <t>0065A00001XHKJfQAP</t>
  </si>
  <si>
    <t>AAV, Lentil</t>
  </si>
  <si>
    <t>0015A00002DyJs4QAF</t>
  </si>
  <si>
    <t>0035A00003XXdCdQAL</t>
  </si>
  <si>
    <t>0065A00001WzhavQAB</t>
  </si>
  <si>
    <t>0015A00002DyK0NQAV</t>
  </si>
  <si>
    <t>0035A00003XXdNRQA1</t>
  </si>
  <si>
    <t>0065A00001WziG7QAJ</t>
  </si>
  <si>
    <t>0015A00002DyM2oQAF</t>
  </si>
  <si>
    <t>0035A00003XXfl5QAD</t>
  </si>
  <si>
    <t>0065A00001WzlMFQAZ</t>
  </si>
  <si>
    <t>0015A00002FThasQAD</t>
  </si>
  <si>
    <t>0035A00003aJ649QAC</t>
  </si>
  <si>
    <t>0065A00001YHZiBQAX</t>
  </si>
  <si>
    <t>0035A00003TV3SmQAL</t>
  </si>
  <si>
    <t>0065A00001KQB4XQAX</t>
  </si>
  <si>
    <t>API3000 Triple Quad</t>
  </si>
  <si>
    <t>0035A00003XDna0QAD</t>
  </si>
  <si>
    <t>0065A00001XGWiSQAX</t>
  </si>
  <si>
    <t>0015A00002Gne9RQAR</t>
  </si>
  <si>
    <t>0035A00003aLC3ZQAW</t>
  </si>
  <si>
    <t>0065A00001YNJ11QAH</t>
  </si>
  <si>
    <t>0035A00003QT1MeQAL</t>
  </si>
  <si>
    <t>0065A000011nigJQAQ</t>
  </si>
  <si>
    <t>0015A000028mTj8QAE</t>
  </si>
  <si>
    <t>0035A00003RZNUjQAP</t>
  </si>
  <si>
    <t>0065A000015uLDOQA2</t>
  </si>
  <si>
    <t>ZC cant load enough sample, will keep in contact and montior her research focus to see if anything changes</t>
  </si>
  <si>
    <t>0015A00002GJGurQAH</t>
  </si>
  <si>
    <t>0035A00003aWgGEQA0</t>
  </si>
  <si>
    <t>0065A00001Y10sHQAR</t>
  </si>
  <si>
    <t>oligo manufacturing</t>
  </si>
  <si>
    <t>7015A000001ZjTlQAK</t>
  </si>
  <si>
    <t>0065A00000jSi9xQAC</t>
  </si>
  <si>
    <t>0035A00003XVNzLQAX</t>
  </si>
  <si>
    <t>0065A00001WwE8uQAF</t>
  </si>
  <si>
    <t>0015A00002FGbyoQAD</t>
  </si>
  <si>
    <t>0035A00003YxK4bQAF</t>
  </si>
  <si>
    <t>0065A00001XaTeVQAV</t>
  </si>
  <si>
    <t>0035A00003fQpzQQAS</t>
  </si>
  <si>
    <t>State &amp; Local</t>
  </si>
  <si>
    <t>0065A00001ZxcsZQAR</t>
  </si>
  <si>
    <t>0015A00001ztgbZQAQ</t>
  </si>
  <si>
    <t>7015A000001ZlM9QAK</t>
  </si>
  <si>
    <t>0035A00003G6kyRQAR</t>
  </si>
  <si>
    <t>CWAs;TICs;Explosives</t>
  </si>
  <si>
    <t>0065A00000jrwmqQAA</t>
  </si>
  <si>
    <t>0015A00001yXVRjQAO</t>
  </si>
  <si>
    <t>0035A00003GnANXQA3</t>
  </si>
  <si>
    <t>0065A00000iVQ0UQAW</t>
  </si>
  <si>
    <t>0015A00001yY2fDQAS</t>
  </si>
  <si>
    <t>70131000001Sgi9AAC</t>
  </si>
  <si>
    <t>0035A00003GoN8rQAF</t>
  </si>
  <si>
    <t>0065A00000jTBWOQA4</t>
  </si>
  <si>
    <t>001i000001MZME1AAP</t>
  </si>
  <si>
    <t>003i0000023mx3JAAQ</t>
  </si>
  <si>
    <t>005i0000002Zi8JAAS</t>
  </si>
  <si>
    <t>006i000000UYPcfAAH</t>
  </si>
  <si>
    <t>0035A00003nZT7SQAW</t>
  </si>
  <si>
    <t>0065A00001dA5lNQAS</t>
  </si>
  <si>
    <t>0015A000028kK6jQAE</t>
  </si>
  <si>
    <t>0035A00003QVSbIQAX</t>
  </si>
  <si>
    <t>0065A000011rP03QAE</t>
  </si>
  <si>
    <t>0015A00001tZLJEQA4</t>
  </si>
  <si>
    <t>0035A00003CbSVbQAN</t>
  </si>
  <si>
    <t>0065A00000i2kr4QAA</t>
  </si>
  <si>
    <t>0015A00002G6HDNQA3</t>
  </si>
  <si>
    <t>0035A00003ZidZ3QAJ</t>
  </si>
  <si>
    <t>0065A00001Xpf7LQAR</t>
  </si>
  <si>
    <t>0035A00003VzJBdQAN</t>
  </si>
  <si>
    <t>0065A00001UmlweQAB</t>
  </si>
  <si>
    <t>0015A000021PQ1eQAG</t>
  </si>
  <si>
    <t>0035A00003IOpgVQAT</t>
  </si>
  <si>
    <t>0065A00000k2pXnQAI</t>
  </si>
  <si>
    <t>0016e00002XTmveAAD</t>
  </si>
  <si>
    <t>7016e000001eRJjAAM</t>
  </si>
  <si>
    <t>0036e00003qgxWYAAY</t>
  </si>
  <si>
    <t>0066e00001e0HTgAAM</t>
  </si>
  <si>
    <t>0015A00002VnovoQAB</t>
  </si>
  <si>
    <t>0035A00003orvdAQAQ</t>
  </si>
  <si>
    <t>0065A00001dKlpNQAS</t>
  </si>
  <si>
    <t>0015A000023EKDFQA4</t>
  </si>
  <si>
    <t>0035A00003KuwNCQAZ</t>
  </si>
  <si>
    <t>0065A00000lmvIvQAI</t>
  </si>
  <si>
    <t>0035A00003nZkn0QAC</t>
  </si>
  <si>
    <t>0015A00002BnYClQAN</t>
  </si>
  <si>
    <t>0035A00003UXY2jQAH</t>
  </si>
  <si>
    <t>0065A00001KRB87QAH</t>
  </si>
  <si>
    <t>0015A00002B8QMRQA3</t>
  </si>
  <si>
    <t>0035A00003TUWMkQAP</t>
  </si>
  <si>
    <t>0065A00001KPqtfQAD</t>
  </si>
  <si>
    <t>0015A00001taq84QAA</t>
  </si>
  <si>
    <t>0035A00003Cd0MvQAJ</t>
  </si>
  <si>
    <t>0065A00000i4FkWQAU</t>
  </si>
  <si>
    <t>001i000001MXTAEAA5</t>
  </si>
  <si>
    <t>0035A00003Cd5AhQAJ</t>
  </si>
  <si>
    <t>Other;CWAs;TICs;Explosives;Drugs</t>
  </si>
  <si>
    <t>0065A00000i4JSYQA2</t>
  </si>
  <si>
    <t>0015A00001tbLUxQAM</t>
  </si>
  <si>
    <t>0035A00003CdhcjQAB</t>
  </si>
  <si>
    <t>0065A00000i4lSQQAY</t>
  </si>
  <si>
    <t>0015A00002OIo2ZQAT</t>
  </si>
  <si>
    <t>7015A000001zKo8QAE</t>
  </si>
  <si>
    <t>0035A00003hmiX2QAI</t>
  </si>
  <si>
    <t>0065A00001bNZx3QAG</t>
  </si>
  <si>
    <t>7015A000001TkE1QAK</t>
  </si>
  <si>
    <t>0035A00003aJJAnQAO</t>
  </si>
  <si>
    <t>0065A00001YHftxQAD</t>
  </si>
  <si>
    <t>0015A000022SeTMQA0</t>
  </si>
  <si>
    <t>0035A00003JjfdtQAB</t>
  </si>
  <si>
    <t>0065A00000le4QlQAI</t>
  </si>
  <si>
    <t>xxx</t>
  </si>
  <si>
    <t>0065A00000i54EYQAY</t>
  </si>
  <si>
    <t>0015A00002PKtjBQAT</t>
  </si>
  <si>
    <t>0035A00003juMNLQA2</t>
  </si>
  <si>
    <t>0065A00001bolJZQAY</t>
  </si>
  <si>
    <t>0015A00002DVAhDQAX</t>
  </si>
  <si>
    <t>0035A00003WnYX9QAN</t>
  </si>
  <si>
    <t>0065A00001Wkw9hQAB</t>
  </si>
  <si>
    <t>0015A000022RtjpQAC</t>
  </si>
  <si>
    <t>70131000001SirYAAS</t>
  </si>
  <si>
    <t>0035A00003JifwLQAR</t>
  </si>
  <si>
    <t>0065A00000ld6CXQAY</t>
  </si>
  <si>
    <t>0035A00003JifwaQAB</t>
  </si>
  <si>
    <t>0065A00000ld6CcQAI</t>
  </si>
  <si>
    <t>0015A00002FTtzPQAT</t>
  </si>
  <si>
    <t>0035A00003aJIzuQAG</t>
  </si>
  <si>
    <t>0065A00001YHfoJQAT</t>
  </si>
  <si>
    <t>0035A00003FVgoPQAT</t>
  </si>
  <si>
    <t>0065A00000iTWFVQA4</t>
  </si>
  <si>
    <t>0015A00001xP8s2QAC</t>
  </si>
  <si>
    <t>0035A00003EXOPUQA5</t>
  </si>
  <si>
    <t>0065A00000iSP9WQAW</t>
  </si>
  <si>
    <t>0015A00002QFUc3QAH</t>
  </si>
  <si>
    <t>0035A00003mc6s3QAA</t>
  </si>
  <si>
    <t>0065A00001cp8hyQAA</t>
  </si>
  <si>
    <t>0015A00002Cw5YpQAJ</t>
  </si>
  <si>
    <t>0035A00003VxYdPQAV</t>
  </si>
  <si>
    <t>0065A00001ThyFTQAZ</t>
  </si>
  <si>
    <t>0065A00001WxKDpQAN</t>
  </si>
  <si>
    <t>7015A000001PAPBQA4</t>
  </si>
  <si>
    <t>0035A00003VD1gKQAT</t>
  </si>
  <si>
    <t>0065A00001PwAuVQAV</t>
  </si>
  <si>
    <t>0015A00002DTEcfQAH</t>
  </si>
  <si>
    <t>0035A00003WlRT3QAN</t>
  </si>
  <si>
    <t>0065A00001VeSMbQAN</t>
  </si>
  <si>
    <t>0015A00002CTdJ7QAL</t>
  </si>
  <si>
    <t>0035A00003VE8sWQAT</t>
  </si>
  <si>
    <t>0065A00001Sgf0vQAB</t>
  </si>
  <si>
    <t>001i000001MZM8IAAX</t>
  </si>
  <si>
    <t>003i0000023mvcuAAA</t>
  </si>
  <si>
    <t>006i000000UYPRqAAP</t>
  </si>
  <si>
    <t>0035A00003WnEFAQA3</t>
  </si>
  <si>
    <t>0065A00001VhomDQAR</t>
  </si>
  <si>
    <t>003i0000023mxgAAAQ</t>
  </si>
  <si>
    <t>006i000000UYPqvAAH</t>
  </si>
  <si>
    <t>001i000001MZMDIAA5</t>
  </si>
  <si>
    <t>003i0000023mx2aAAA</t>
  </si>
  <si>
    <t>006i000000UYPbSAAX</t>
  </si>
  <si>
    <t>001i000001MZMFTAA5</t>
  </si>
  <si>
    <t>003i0000023mxIQAAY</t>
  </si>
  <si>
    <t>006i000000UYPeHAAX</t>
  </si>
  <si>
    <t>001i000001MZMGWAA5</t>
  </si>
  <si>
    <t>003i0000023mxKbAAI</t>
  </si>
  <si>
    <t>006i000000UYPgtAAH</t>
  </si>
  <si>
    <t>001i000001MZMLXAA5</t>
  </si>
  <si>
    <t>003i0000023mxeYAAQ</t>
  </si>
  <si>
    <t>006i000000UYPokAAH</t>
  </si>
  <si>
    <t>001i000001MZMMGAA5</t>
  </si>
  <si>
    <t>003i0000023mxfbAAA</t>
  </si>
  <si>
    <t>006i000000UYPq2AAH</t>
  </si>
  <si>
    <t>001i000001MZMM1AAP</t>
  </si>
  <si>
    <t>003i0000023mxfCAAQ</t>
  </si>
  <si>
    <t>006i000000UYPpJAAX</t>
  </si>
  <si>
    <t>7015A000001eOQWQA2</t>
  </si>
  <si>
    <t>0035A00003dZb96QAC</t>
  </si>
  <si>
    <t>0065A00001crc1RQAQ</t>
  </si>
  <si>
    <t>0015A00002HdYs8QAF</t>
  </si>
  <si>
    <t>7015A000001eOwwQAE</t>
  </si>
  <si>
    <t>0035A00003cbNvNQAU</t>
  </si>
  <si>
    <t>0065A00001dABo7QAG</t>
  </si>
  <si>
    <t>0035A00003VyJdFQAV</t>
  </si>
  <si>
    <t>0065A00001bpA8qQAE</t>
  </si>
  <si>
    <t>0065A00001ZPL1kQAH</t>
  </si>
  <si>
    <t>0015A00002FUMkzQAH</t>
  </si>
  <si>
    <t>0035A00003GHmQoQAL</t>
  </si>
  <si>
    <t>0065A00001YHrahQAD</t>
  </si>
  <si>
    <t>0Q05A000001e5mpSAA</t>
  </si>
  <si>
    <t>0015A000020xFjcQAE</t>
  </si>
  <si>
    <t>0065A00001ZNBf6QAH</t>
  </si>
  <si>
    <t>0015A00002Ir6RIQAZ</t>
  </si>
  <si>
    <t>0065A00001ZP2sgQAD</t>
  </si>
  <si>
    <t>0035A00003dY3HpQAK</t>
  </si>
  <si>
    <t>0065A00001ZP5zHQAT</t>
  </si>
  <si>
    <t>0035A00003aY0pvQAC</t>
  </si>
  <si>
    <t>0035A00003cdcuuQAA</t>
  </si>
  <si>
    <t>0065A00001ZN24SQAT</t>
  </si>
  <si>
    <t>0035A00003CdmaXQAR</t>
  </si>
  <si>
    <t>0065A00000i3SyjQAE</t>
  </si>
  <si>
    <t>0033100003AEqDVAA1</t>
  </si>
  <si>
    <t>0065A00000iSOIDQA4</t>
  </si>
  <si>
    <t>0035A00003CdwojQAB</t>
  </si>
  <si>
    <t>0065A00000i52n8QAA</t>
  </si>
  <si>
    <t>0035A00003cb4Z7QAI</t>
  </si>
  <si>
    <t>0065A00001Z8ujGQAR</t>
  </si>
  <si>
    <t>7015A000001eOmmQAE</t>
  </si>
  <si>
    <t>0065A00001dC7W8QAK</t>
  </si>
  <si>
    <t>0015A00002OI9CbQAL</t>
  </si>
  <si>
    <t>0035A00003hm0QQQAY</t>
  </si>
  <si>
    <t>0065A00001dCBxeQAG</t>
  </si>
  <si>
    <t>0035A00003QWBvEQAX</t>
  </si>
  <si>
    <t>0065A00001dAYELQA4</t>
  </si>
  <si>
    <t>0015A00002GnzxiQAB</t>
  </si>
  <si>
    <t>0065A00001YPkF2QAL</t>
  </si>
  <si>
    <t>0035A00003aLadiQAC</t>
  </si>
  <si>
    <t>00331000030MSA4AAO</t>
  </si>
  <si>
    <t>0065A00001dLebNQAS</t>
  </si>
  <si>
    <t>Shimadzu</t>
  </si>
  <si>
    <t>QTOF (8040 8050,8060, 9030)</t>
  </si>
  <si>
    <t>0065A00001ZYo2kQAD</t>
  </si>
  <si>
    <t>0035A00003NGnCPQA1</t>
  </si>
  <si>
    <t>0065A00001dCQNvQAO</t>
  </si>
  <si>
    <t>0065A00001aLTbqQAG</t>
  </si>
  <si>
    <t>0065A00001Z62nkQAB</t>
  </si>
  <si>
    <t>0065A00001Z6z6xQAB</t>
  </si>
  <si>
    <t>0065A00001XG3JxQAL</t>
  </si>
  <si>
    <t>7015A000001TfxaQAC</t>
  </si>
  <si>
    <t>0065A00001cr5gcQAA</t>
  </si>
  <si>
    <t>0035A00003NtwBbQAJ</t>
  </si>
  <si>
    <t>0065A00001csGgzQAE</t>
  </si>
  <si>
    <t>0065A00001dABWsQAO</t>
  </si>
  <si>
    <t>0065A00001dA4l4QAC</t>
  </si>
  <si>
    <t>0065A00001dAKMNQA4</t>
  </si>
  <si>
    <t>7015A000001eG90QAE</t>
  </si>
  <si>
    <t>0035A00003IPUBfQAP</t>
  </si>
  <si>
    <t>0065A00001bpC7CQAU</t>
  </si>
  <si>
    <t>0065A00000nKZHiQAO</t>
  </si>
  <si>
    <t>0035A00003R0B1vQAF</t>
  </si>
  <si>
    <t>0065A00001dAADqQAO</t>
  </si>
  <si>
    <t>7015A000001OxglQAC</t>
  </si>
  <si>
    <t>0065A00001dAAgxQAG</t>
  </si>
  <si>
    <t>0035A00003NEpxtQAD</t>
  </si>
  <si>
    <t>0065A00001cp7Q1QAI</t>
  </si>
  <si>
    <t>0065A000015rsDyQAI</t>
  </si>
  <si>
    <t>TMO Unity Involved-Unclear path to customer needs</t>
  </si>
  <si>
    <t>0035A00003VwwYIQAZ</t>
  </si>
  <si>
    <t>0065A00001Z1KylQAF</t>
  </si>
  <si>
    <t>Not participating in program</t>
  </si>
  <si>
    <t>0035A00003EXDaBQAX</t>
  </si>
  <si>
    <t>0065A00001Z63YxQAJ</t>
  </si>
  <si>
    <t>ZC Going to Vienna</t>
  </si>
  <si>
    <t>0013100001jbTo6AAE</t>
  </si>
  <si>
    <t>0035A00003TBD9EQAX</t>
  </si>
  <si>
    <t>0065A00001Z64hMQAR</t>
  </si>
  <si>
    <t>0035A00003EXSd2QAH</t>
  </si>
  <si>
    <t>0055A00000Bcy8WQAR</t>
  </si>
  <si>
    <t>0065A00001ZWKJyQAP</t>
  </si>
  <si>
    <t>0065A00001YiCqIQAV</t>
  </si>
  <si>
    <t>0065A00001ZWJhpQAH</t>
  </si>
  <si>
    <t>0035A00003YbVVzQAN</t>
  </si>
  <si>
    <t>0065A00001dDobpQAC</t>
  </si>
  <si>
    <t>0035A00003PIMlXQAX</t>
  </si>
  <si>
    <t>0065A00000xxlqzQAA</t>
  </si>
  <si>
    <t>0035A00003FVhPhQAL</t>
  </si>
  <si>
    <t>0065A00000iTWiCQAW</t>
  </si>
  <si>
    <t>0065A00000iVUItQAO</t>
  </si>
  <si>
    <t>0015A00001yXq28QAC</t>
  </si>
  <si>
    <t>0035A00003GnzZ6QAJ</t>
  </si>
  <si>
    <t>0065A00000jSpJ1QAK</t>
  </si>
  <si>
    <t>0065A00000iVOXPQA4</t>
  </si>
  <si>
    <t>Project changed and ZC no longer applicable</t>
  </si>
  <si>
    <t>0065A00000k1B3fQAE</t>
  </si>
  <si>
    <t>Not really interested. Doing other things that ZC may not be good for</t>
  </si>
  <si>
    <t>0015A000022S9bhQAC</t>
  </si>
  <si>
    <t>0035A00003Jj9pEQAR</t>
  </si>
  <si>
    <t>0065A00000ldRlxQAE</t>
  </si>
  <si>
    <t>0015A00001yXDtSQAW</t>
  </si>
  <si>
    <t>0065A00000k1G1VQAU</t>
  </si>
  <si>
    <t>0015A000021ODDgQAO</t>
  </si>
  <si>
    <t>0035A00003INQK1QAP</t>
  </si>
  <si>
    <t>0065A00000k1jf1QAA</t>
  </si>
  <si>
    <t>0065A00000vsIORQA2</t>
  </si>
  <si>
    <t>Doing Cannabis analysis so not a good application</t>
  </si>
  <si>
    <t>cannabis</t>
  </si>
  <si>
    <t>0015A00002DSHmXQAX</t>
  </si>
  <si>
    <t>0035A00003XDrirQAD</t>
  </si>
  <si>
    <t>0065A00001XGYdCQAX</t>
  </si>
  <si>
    <t>0035A00003ccJ9tQAE</t>
  </si>
  <si>
    <t>0065A00001Z8vspQAB</t>
  </si>
  <si>
    <t>0065A00001ZN33pQAD</t>
  </si>
  <si>
    <t>0035A00003G6QldQAF</t>
  </si>
  <si>
    <t>0065A00000js4vHQAQ</t>
  </si>
  <si>
    <t>0035A00003KuszcQAB</t>
  </si>
  <si>
    <t>0065A00000ln9zFQAQ</t>
  </si>
  <si>
    <t>MS upgrade is still in question.  Will reopen if decision is made on which MS is to be purchased.</t>
  </si>
  <si>
    <t>5500</t>
  </si>
  <si>
    <t>0015A00002CU6yMQAT</t>
  </si>
  <si>
    <t>0035A00003VEfL4QAL</t>
  </si>
  <si>
    <t>0065A00001SgtVHQAZ</t>
  </si>
  <si>
    <t>0065A00001G8baXQAR</t>
  </si>
  <si>
    <t>Original project for the ZC wasn't enough to justify purchase.  Current projects are proteomics so not a good fit.  Closing</t>
  </si>
  <si>
    <t>Lumos</t>
  </si>
  <si>
    <t>0035A00003YwC38QAF</t>
  </si>
  <si>
    <t>0065A00001XajURQAZ</t>
  </si>
  <si>
    <t>0035A00003NGItYQAX</t>
  </si>
  <si>
    <t>0065A00000nK49pQAC</t>
  </si>
  <si>
    <t>Vaccines - AAV</t>
  </si>
  <si>
    <t>0035A00003JiCsqQAF</t>
  </si>
  <si>
    <t>0065A00000lcgitQAA</t>
  </si>
  <si>
    <t>0065A00001Xr41hQAB</t>
  </si>
  <si>
    <t>0035A00003WlvUoQAJ</t>
  </si>
  <si>
    <t>0065A00001Wkth8QAB</t>
  </si>
  <si>
    <t>Bruker Tims tof</t>
  </si>
  <si>
    <t>0015A00002JN5v2QAD</t>
  </si>
  <si>
    <t>0035A00003dah4FQAQ</t>
  </si>
  <si>
    <t>0065A00001ZX0KVQA1</t>
  </si>
  <si>
    <t>0035A00003kgYdNQAU</t>
  </si>
  <si>
    <t>0065A00001dCc5dQAC</t>
  </si>
  <si>
    <t>7015A000001eQXVQA2</t>
  </si>
  <si>
    <t>0035A00003aWJBTQA4</t>
  </si>
  <si>
    <t>0066e00001dzEY6AAM</t>
  </si>
  <si>
    <t>0035A00003dZvchQAC</t>
  </si>
  <si>
    <t>0065A00001cp9FxQAI</t>
  </si>
  <si>
    <t>0035A00003ZjPs2QAF</t>
  </si>
  <si>
    <t>0065A00001aLRaXQAW</t>
  </si>
  <si>
    <t>did sample submission and purchased without onsite demo</t>
  </si>
  <si>
    <t>0065A00001cI1hjQAC</t>
  </si>
  <si>
    <t>0035A00003hmB5zQAE</t>
  </si>
  <si>
    <t>0065A00001bMAfqQAG</t>
  </si>
  <si>
    <t>cell therapy</t>
  </si>
  <si>
    <t>0065A00001XqLP9QAN</t>
  </si>
  <si>
    <t>0065A00000nKTkEQAW</t>
  </si>
  <si>
    <t>0065A00001ZN35HQAT</t>
  </si>
  <si>
    <t>0015A00002FTqIFQA1</t>
  </si>
  <si>
    <t>0065A00001ZO7deQAD</t>
  </si>
  <si>
    <t>0035A00003aJEzTQAW</t>
  </si>
  <si>
    <t>0015A00002DyShwQAF</t>
  </si>
  <si>
    <t>0065A00001X8EUpQAN</t>
  </si>
  <si>
    <t>0035A00003XXn9fQAD</t>
  </si>
  <si>
    <t>0015A00002OKbfQQAT</t>
  </si>
  <si>
    <t>0035A00003iiYc8QAE</t>
  </si>
  <si>
    <t>0065A00001bgwnEQAQ</t>
  </si>
  <si>
    <t>reduced budget</t>
  </si>
  <si>
    <t>0065A00001Y1IlyQAF</t>
  </si>
  <si>
    <t>0Q05A0000024SovSAE</t>
  </si>
  <si>
    <t>0015A00002G8KZlQAN</t>
  </si>
  <si>
    <t>0035A00003aUkkdQAC</t>
  </si>
  <si>
    <t>WA location. Awaiting response from customer for full impact.</t>
  </si>
  <si>
    <t>0065A00001Y3rACQAZ</t>
  </si>
  <si>
    <t>0Q05A000001eT6WSAU</t>
  </si>
  <si>
    <t>0035A00003gSoQvQAK</t>
  </si>
  <si>
    <t>0065A00001b9F3xQAE</t>
  </si>
  <si>
    <t>0035A00003EYWs8QAH</t>
  </si>
  <si>
    <t>0065A00000iTElIQAW</t>
  </si>
  <si>
    <t>0065A00000iSDgtQAG</t>
  </si>
  <si>
    <t>CRO - wont invest until asked by customers</t>
  </si>
  <si>
    <t>0015A00002GoGR6QAN</t>
  </si>
  <si>
    <t>0035A00003nb5N4QAI</t>
  </si>
  <si>
    <t>0065A00001dfRHuQAM</t>
  </si>
  <si>
    <t>0066e00001e03q6AAA</t>
  </si>
  <si>
    <t>0065A00001CKYFSQA5</t>
  </si>
  <si>
    <t>0015A00002JLfHqQAL</t>
  </si>
  <si>
    <t>0035A00003dZEN9QAO</t>
  </si>
  <si>
    <t>0065A00001ZP4ufQAD</t>
  </si>
  <si>
    <t>0065A00001dL1ZwQAK</t>
  </si>
  <si>
    <t>0015A00002CwwHuQAJ</t>
  </si>
  <si>
    <t>0035A00003VyShsQAF</t>
  </si>
  <si>
    <t>0066e00001e0KlpAAE</t>
  </si>
  <si>
    <t>0066e00001e14dXAAQ</t>
  </si>
  <si>
    <t>0066e00001e1F6FAAU</t>
  </si>
  <si>
    <t>0065A00001ZOQ29QAH</t>
  </si>
  <si>
    <t>0035A00003Cd3XNQAZ</t>
  </si>
  <si>
    <t>0015A000026muqCQAQ</t>
  </si>
  <si>
    <t>0035A00003OCWimQAH</t>
  </si>
  <si>
    <t>0065A00001dAGukQAG</t>
  </si>
  <si>
    <t>0035A00003nb3C0QAI</t>
  </si>
  <si>
    <t>0065A00001dL7OuQAK</t>
  </si>
  <si>
    <t>0035A00003IMkALQA1</t>
  </si>
  <si>
    <t>0065A00001G65EEQAZ</t>
  </si>
  <si>
    <t>0015A000026oiG4QAI</t>
  </si>
  <si>
    <t>0065A00001Z1Xh8QAF</t>
  </si>
  <si>
    <t>0035A00003CdwfNQAR</t>
  </si>
  <si>
    <t>0065A00001bMybiQAC</t>
  </si>
  <si>
    <t>0015A00002K6A5vQAF</t>
  </si>
  <si>
    <t>0035A00003eNyAmQAK</t>
  </si>
  <si>
    <t>0065A00001bp6vRQAQ</t>
  </si>
  <si>
    <t>0065A00001F9ScsQAF</t>
  </si>
  <si>
    <t>0065A00001ZjNg9QAF</t>
  </si>
  <si>
    <t>0065A00001a3LLVQA2</t>
  </si>
  <si>
    <t>Declined Extended Service</t>
  </si>
  <si>
    <t>0035A00003JiCWpQAN</t>
  </si>
  <si>
    <t>0065A00001ZVQiyQAH</t>
  </si>
  <si>
    <t>0065A00001aLRP5QAO</t>
  </si>
  <si>
    <t>0065A00001TjPXcQAN</t>
  </si>
  <si>
    <t>0065A000019jMVzQAM</t>
  </si>
  <si>
    <t>0035A00002O8ltHQAR</t>
  </si>
  <si>
    <t>0035A00003pntPAQAY</t>
  </si>
  <si>
    <t>0066e00001e1HiGAAU</t>
  </si>
  <si>
    <t>0065A00001aLSlpQAG</t>
  </si>
  <si>
    <t>0065A00001ZuKQBQA3</t>
  </si>
  <si>
    <t>00331000030OrQtAAK</t>
  </si>
  <si>
    <t>0065A00001ZHpUlQAL</t>
  </si>
  <si>
    <t>0065A00001ZHpr1QAD</t>
  </si>
  <si>
    <t>0035A00003Ce0efQAB</t>
  </si>
  <si>
    <t>0065A00000i4zC1QAI</t>
  </si>
  <si>
    <t>0035A00003EWpZNQA1</t>
  </si>
  <si>
    <t>0065A00000iRxWFQA0</t>
  </si>
  <si>
    <t>0035A00003EYTe7QAH</t>
  </si>
  <si>
    <t>0065A00000iTCHbQAO</t>
  </si>
  <si>
    <t>0065A00000ln5dyQAA</t>
  </si>
  <si>
    <t>SSF site is closing.  All budget for MS and ZC were removed.  Christine is still employed but is the only one in her group</t>
  </si>
  <si>
    <t>0035A00003aJMu9QAG</t>
  </si>
  <si>
    <t>0065A00001YHiEQQA1</t>
  </si>
  <si>
    <t>0015A000026nO6XQAU</t>
  </si>
  <si>
    <t>0065A00000nLx7TQAS</t>
  </si>
  <si>
    <t>0035A00003ObA2yQAF</t>
  </si>
  <si>
    <t>0015A00002Cvd8YQAR</t>
  </si>
  <si>
    <t>0035A00003Vx7d2QAB</t>
  </si>
  <si>
    <t>0065A00001Th8uEQAR</t>
  </si>
  <si>
    <t>0015A00001taVl0QAE</t>
  </si>
  <si>
    <t>0035A00003CcVS6QAN</t>
  </si>
  <si>
    <t>0065A00000i3noKQAQ</t>
  </si>
  <si>
    <t>0065A00001bOA0oQAG</t>
  </si>
  <si>
    <t>0065A00001bLusvQAC</t>
  </si>
  <si>
    <t>0035A00003nbbOyQAI</t>
  </si>
  <si>
    <t>0065A00001dCWEWQA4</t>
  </si>
  <si>
    <t>0015A000029WKYLQA4</t>
  </si>
  <si>
    <t>0065A00001CKXUgQAP</t>
  </si>
  <si>
    <t>Velos Pro</t>
  </si>
  <si>
    <t>0035A00003QzvWXQAZ</t>
  </si>
  <si>
    <t>0015A000028lfCiQAI</t>
  </si>
  <si>
    <t>0035A00003UaoZnQAJ</t>
  </si>
  <si>
    <t>0065A00001YxhIEQAZ</t>
  </si>
  <si>
    <t>0035A00003Jj4sAQAR</t>
  </si>
  <si>
    <t>0065A00000ldM7JQAU</t>
  </si>
  <si>
    <t>0065A00001ZFm5MQAT</t>
  </si>
  <si>
    <t>0035A00003GohxkQAB</t>
  </si>
  <si>
    <t>2020 budget to focus on emergency items only.</t>
  </si>
  <si>
    <t>0065A00000iUvh8QAC</t>
  </si>
  <si>
    <t>0035A00003ccC9YQAU</t>
  </si>
  <si>
    <t>Return to work Jun 1</t>
  </si>
  <si>
    <t>0065A00001ZG2xUQAT</t>
  </si>
  <si>
    <t>Eclipse/Exploris are being considered</t>
  </si>
  <si>
    <t>0035A00003IN5cgQAD</t>
  </si>
  <si>
    <t>0065A00000k1NBMQA2</t>
  </si>
  <si>
    <t>glycosylation</t>
  </si>
  <si>
    <t>0015A00002CwDlkQAF</t>
  </si>
  <si>
    <t>0035A00003VxhdnQAB</t>
  </si>
  <si>
    <t>0065A00001TjHf1QAF</t>
  </si>
  <si>
    <t>0035A00003gRmI2QAK</t>
  </si>
  <si>
    <t>0065A00001bASvPQAW</t>
  </si>
  <si>
    <t>0035A00003YdvFuQAJ</t>
  </si>
  <si>
    <t>0065A00001XKVWyQAP</t>
  </si>
  <si>
    <t>0065A00001bh85BQAQ</t>
  </si>
  <si>
    <t>0015A00002ElAe3QAF</t>
  </si>
  <si>
    <t>0035A00003YbR3QQAV</t>
  </si>
  <si>
    <t>0065A00001XHkSVQA1</t>
  </si>
  <si>
    <t>0065A00001YxmaZQAR</t>
  </si>
  <si>
    <t>0015A00002DSLMyQAP</t>
  </si>
  <si>
    <t>0035A00003XDyNAQA1</t>
  </si>
  <si>
    <t>3 sets of unopened/expired standards.</t>
  </si>
  <si>
    <t>0065A00001Z6qcMQAR</t>
  </si>
  <si>
    <t>0015A000027zQp2QAE</t>
  </si>
  <si>
    <t>0035A00003XY9QWQA1</t>
  </si>
  <si>
    <t>0065A00001X8TJVQA3</t>
  </si>
  <si>
    <t>0065A00000i3NXEQA2</t>
  </si>
  <si>
    <t>0015A000026mHowQAE</t>
  </si>
  <si>
    <t>0035A00003Vx38hQAB</t>
  </si>
  <si>
    <t>0065A00001Th7ITQAZ</t>
  </si>
  <si>
    <t>01s5A000004PkYeQAK</t>
  </si>
  <si>
    <t>0065A00000ldzQGQAY</t>
  </si>
  <si>
    <t>0065A00000jSSLHQA4</t>
  </si>
  <si>
    <t>0065A00001bKfRqQAK</t>
  </si>
  <si>
    <t>0035A00003cauDwQAI</t>
  </si>
  <si>
    <t>0065A00000iUrEIQA0</t>
  </si>
  <si>
    <t>0065A00000nKTkUQAW</t>
  </si>
  <si>
    <t>00331000038EsfOAAS</t>
  </si>
  <si>
    <t>0035A00003WmufbQAB</t>
  </si>
  <si>
    <t>0065A00001Wkw5uQAB</t>
  </si>
  <si>
    <t>0065A00001Wm1FnQAJ</t>
  </si>
  <si>
    <t>0035A00003eLZ3WQAW</t>
  </si>
  <si>
    <t>0065A00001bg742QAA</t>
  </si>
  <si>
    <t>0065A00001YiBtIQAV</t>
  </si>
  <si>
    <t>Sciex 5500</t>
  </si>
  <si>
    <t>0035A00003NFRlWQAX</t>
  </si>
  <si>
    <t>0065A00001KQlV0QAL</t>
  </si>
  <si>
    <t>0065A00001ZjNjJQAV</t>
  </si>
  <si>
    <t>0065A00001a3NM0QAM</t>
  </si>
  <si>
    <t>0035A00003eOzJGQA0</t>
  </si>
  <si>
    <t>0065A00001Zws6TQAR</t>
  </si>
  <si>
    <t>0035A00003SsfSRQAZ</t>
  </si>
  <si>
    <t>0065A00001bgrn9QAA</t>
  </si>
  <si>
    <t>0035A00003XXPtwQAH</t>
  </si>
  <si>
    <t>0065A00001XGAYgQAP</t>
  </si>
  <si>
    <t>0065A00001aLhJGQA0</t>
  </si>
  <si>
    <t>0065A00001UmwLAQAZ</t>
  </si>
  <si>
    <t>0065A00001UmmQ2QAJ</t>
  </si>
  <si>
    <t>0065A00001UmmGMQAZ</t>
  </si>
  <si>
    <t>Chose not to participate in extended srevices</t>
  </si>
  <si>
    <t>0035A00003TUBrwQAH</t>
  </si>
  <si>
    <t>0065A00001ZNHkeQAH</t>
  </si>
  <si>
    <t>No Merck service contracts being purchased</t>
  </si>
  <si>
    <t>0065A00001XkWTPQA3</t>
  </si>
  <si>
    <t>0035A00003Wot0wQAB</t>
  </si>
  <si>
    <t>0065A00000iUmdIQAS</t>
  </si>
  <si>
    <t>Protein Drug Covalent Binding</t>
  </si>
  <si>
    <t>0035A00003GnkXnQAJ</t>
  </si>
  <si>
    <t>0065A00000jTQlgQAG</t>
  </si>
  <si>
    <t>0015A00001yXLTGQA4</t>
  </si>
  <si>
    <t>0035A00003JjMn5QAF</t>
  </si>
  <si>
    <t>0065A00000lddQFQAY</t>
  </si>
  <si>
    <t>0065A00000i2JnDQAU</t>
  </si>
  <si>
    <t>0065A00000js4uxQAA</t>
  </si>
  <si>
    <t>0035A00003LWX8oQAH</t>
  </si>
  <si>
    <t>0065A00000ln5vSQAQ</t>
  </si>
  <si>
    <t>Not real opportunity...just example quote for Yan</t>
  </si>
  <si>
    <t>7015A000001yWj5QAE</t>
  </si>
  <si>
    <t>0065A00000k1gBiQAI</t>
  </si>
  <si>
    <t>They currently don't have a project for the ZC.  When they do get one, they will revisit the unit and the need for an upgrade</t>
  </si>
  <si>
    <t>0Q05A000001kvvCSAQ</t>
  </si>
  <si>
    <t>0015A000022SlFpQAK</t>
  </si>
  <si>
    <t>0035A00003JjmseQAB</t>
  </si>
  <si>
    <t>0065A00000leJpRQAU</t>
  </si>
  <si>
    <t>The main applications he is interested in revolves around DMPK samples which will have concentrations too low for ZC</t>
  </si>
  <si>
    <t>0015A000027zQp0QAE</t>
  </si>
  <si>
    <t>0065A00001bBWcQQAW</t>
  </si>
  <si>
    <t>0035A00003hjeBUQAY</t>
  </si>
  <si>
    <t>0015A000025eD3tQAE</t>
  </si>
  <si>
    <t>0035A00003MfhdkQAB</t>
  </si>
  <si>
    <t>0065A00000loywlQAA</t>
  </si>
  <si>
    <t>0035A00003CcLiZQAV</t>
  </si>
  <si>
    <t>0065A00000i3cz2QAA</t>
  </si>
  <si>
    <t>7015A000001OxgRQAS</t>
  </si>
  <si>
    <t>0065A000015uhbQQAQ</t>
  </si>
  <si>
    <t>no interest in autosample now.  Upgrading manual unit as first step</t>
  </si>
  <si>
    <t>0015A00002DxWJ0QAN</t>
  </si>
  <si>
    <t>0035A00003XWoyNQAT</t>
  </si>
  <si>
    <t>0065A00001XpfAyQAJ</t>
  </si>
  <si>
    <t>0035A00003ZVkIyQAL</t>
  </si>
  <si>
    <t>0065A00001Pw4O4QAJ</t>
  </si>
  <si>
    <t>7015A000001P2bsQAC</t>
  </si>
  <si>
    <t>0035A00003NFRgqQAH</t>
  </si>
  <si>
    <t>0065A00001SgqE8QAJ</t>
  </si>
  <si>
    <t>0035A00003VFB3tQAH</t>
  </si>
  <si>
    <t>0065A00001IEpdgQAD</t>
  </si>
  <si>
    <t>lost to competitive technique.  non MS based</t>
  </si>
  <si>
    <t>0033100003327zpAAA</t>
  </si>
  <si>
    <t>0065A00001UmqsOQAR</t>
  </si>
  <si>
    <t>0035A00003EXFpiQAH</t>
  </si>
  <si>
    <t>0015A00002B7r6RQAR</t>
  </si>
  <si>
    <t>0035A00003TTvkqQAD</t>
  </si>
  <si>
    <t>0065A00001KRBR4QAP</t>
  </si>
  <si>
    <t>0015A00002B7WbnQAF</t>
  </si>
  <si>
    <t>0035A00003TTbZaQAL</t>
  </si>
  <si>
    <t>0065A00001PvwxGQAR</t>
  </si>
  <si>
    <t>Sciex 6500 Triple Quad</t>
  </si>
  <si>
    <t>0035A00003UXvIxQAL</t>
  </si>
  <si>
    <t>Purchase delay</t>
  </si>
  <si>
    <t>0065A00001ZO8pQQAT</t>
  </si>
  <si>
    <t>0035A00003Vzd6eQAB</t>
  </si>
  <si>
    <t>0035A00003KsuhrQAB</t>
  </si>
  <si>
    <t>AbbVie Shutdown affecting purchase timing</t>
  </si>
  <si>
    <t>0065A00001XabDyQAJ</t>
  </si>
  <si>
    <t>0065A00001ZMupOQAT</t>
  </si>
  <si>
    <t>0035A00003YwXi0QAF</t>
  </si>
  <si>
    <t>Delayed demo and may delay PO beyond Q2</t>
  </si>
  <si>
    <t>0065A00001XXtAVQA1</t>
  </si>
  <si>
    <t>0035A00003ZWbzhQAD</t>
  </si>
  <si>
    <t>0065A00001Xe7vJQAR</t>
  </si>
  <si>
    <t>0015A00002AoJbZQAV</t>
  </si>
  <si>
    <t>0035A00003TEkcgQAD</t>
  </si>
  <si>
    <t>Still establishing opp pathway</t>
  </si>
  <si>
    <t>0065A00001G5ldLQAR</t>
  </si>
  <si>
    <t>0015A00002GmqXYQAZ</t>
  </si>
  <si>
    <t>0065A00001YKbRIQA1</t>
  </si>
  <si>
    <t>0035A00003aKMruQAG</t>
  </si>
  <si>
    <t>0065A00001bAiFgQAK</t>
  </si>
  <si>
    <t>0035A00003jwimvQAA</t>
  </si>
  <si>
    <t>0065A00001bZRjMQAW</t>
  </si>
  <si>
    <t>0065A00001boAJ4QAM</t>
  </si>
  <si>
    <t>0065A00001baAPbQAM</t>
  </si>
  <si>
    <t>Quote for customs purposes only</t>
  </si>
  <si>
    <t>0035A00003hmB8AQAU</t>
  </si>
  <si>
    <t>0065A00001cTnrJQAS</t>
  </si>
  <si>
    <t>Service Contract Declined</t>
  </si>
  <si>
    <t>0035A00003XBIe3QAH</t>
  </si>
  <si>
    <t>0015A00002FEmqDQAT</t>
  </si>
  <si>
    <t>0035A00003YvZZCQA3</t>
  </si>
  <si>
    <t>0065A00001bBVyUQAW</t>
  </si>
  <si>
    <t>0035A00003Yvb1KQAR</t>
  </si>
  <si>
    <t>0065A00001cI6NhQAK</t>
  </si>
  <si>
    <t>0035A00003UZFSoQAP</t>
  </si>
  <si>
    <t>0065A00001cKbkHQAS</t>
  </si>
  <si>
    <t>0035A00003YvbgGQAR</t>
  </si>
  <si>
    <t>0065A00001XVaqrQAD</t>
  </si>
  <si>
    <t>0015A00002JN5zJQAT</t>
  </si>
  <si>
    <t>0035A00003dah9KQAQ</t>
  </si>
  <si>
    <t>0065A00001ZX0MbQAL</t>
  </si>
  <si>
    <t>0015A00002AlcsSQAR</t>
  </si>
  <si>
    <t>0035A00003TBg9xQAD</t>
  </si>
  <si>
    <t>0065A00001SjBzUQAV</t>
  </si>
  <si>
    <t>0035A00003juBSaQAM</t>
  </si>
  <si>
    <t>0013100001jbbivAAA</t>
  </si>
  <si>
    <t>0035A00003KreLnQAJ</t>
  </si>
  <si>
    <t>0065A00000lmBeqQAE</t>
  </si>
  <si>
    <t>0065A00001aLf9pQAC</t>
  </si>
  <si>
    <t>0015A00002G7BYHQA3</t>
  </si>
  <si>
    <t>0035A00003Zja03QAB</t>
  </si>
  <si>
    <t>0065A00001ZX09iQAD</t>
  </si>
  <si>
    <t>eric is no longer at novartis and linkedin isn't updated so may be retired.</t>
  </si>
  <si>
    <t>0065A00001ZPKW1QAP</t>
  </si>
  <si>
    <t>001i000001SqG0oAAF</t>
  </si>
  <si>
    <t>003i000002SP4IFAA1</t>
  </si>
  <si>
    <t>006i000000X1Q9DAAV</t>
  </si>
  <si>
    <t>0015A000028moKRQAY</t>
  </si>
  <si>
    <t>0035A00003JiYR4QAN</t>
  </si>
  <si>
    <t>0065A00001M9zzvQAB</t>
  </si>
  <si>
    <t>0035A00003KtL2lQAF</t>
  </si>
  <si>
    <t>0065A00001XXqS2QAL</t>
  </si>
  <si>
    <t>0065A00001XaTE0QAN</t>
  </si>
  <si>
    <t>0065A00001X8S1pQAF</t>
  </si>
  <si>
    <t>0065A00000iTjTwQAK</t>
  </si>
  <si>
    <t>0035A00003FW4GiQAL</t>
  </si>
  <si>
    <t>0065A00000iTjgMQAS</t>
  </si>
  <si>
    <t>0065A00000nMmbDQAS</t>
  </si>
  <si>
    <t>0065A00001WwBLbQAN</t>
  </si>
  <si>
    <t>0015A00001yWWhnQAG</t>
  </si>
  <si>
    <t>0065A00001XaeDgQAJ</t>
  </si>
  <si>
    <t>0035A00003QUgJdQAL</t>
  </si>
  <si>
    <t>0035A00003FWCceQAH</t>
  </si>
  <si>
    <t>0065A00000iTqOyQAK</t>
  </si>
  <si>
    <t>0065A00000nJudkQAC</t>
  </si>
  <si>
    <t>0065A00000iSoHbQAK</t>
  </si>
  <si>
    <t>Decided to place larger order</t>
  </si>
  <si>
    <t>0035A00003EX7FuQAL</t>
  </si>
  <si>
    <t>0065A00000iT4zOQAS</t>
  </si>
  <si>
    <t>0065A00000lpF0gQAE</t>
  </si>
  <si>
    <t>Yun Wang - Won Contact</t>
  </si>
  <si>
    <t>0065A00000nLa2pQAC</t>
  </si>
  <si>
    <t>No purchase in 2018.  Will regenerate quote with 2019 pricing.</t>
  </si>
  <si>
    <t>0035A00003RZYt6QAH</t>
  </si>
  <si>
    <t>0065A00001Wl71xQAB</t>
  </si>
  <si>
    <t>0065A00001CLde2QAD</t>
  </si>
  <si>
    <t>0035A00003CctSiQAJ</t>
  </si>
  <si>
    <t>0065A00001MA4sIQAT</t>
  </si>
  <si>
    <t>0015A000021PcVpQAK</t>
  </si>
  <si>
    <t>7015A000001P3SVQA0</t>
  </si>
  <si>
    <t>0035A00003IP6ZsQAL</t>
  </si>
  <si>
    <t>0065A00001YKGUcQAP</t>
  </si>
  <si>
    <t>0015A00002GmI1PQAV</t>
  </si>
  <si>
    <t>0035A00003kgIUaQAM</t>
  </si>
  <si>
    <t>0065A00001baSJfQAM</t>
  </si>
  <si>
    <t>7015A000001zKrqQAE</t>
  </si>
  <si>
    <t>0065A00001bqoapQAA</t>
  </si>
  <si>
    <t>Not an opp - wrong account</t>
  </si>
  <si>
    <t>0065A00001ZuRfyQAF</t>
  </si>
  <si>
    <t>7015A000001Or0bQAC</t>
  </si>
  <si>
    <t>0065A00000nJukbQAC</t>
  </si>
  <si>
    <t>There is interest from Jun on the ZipChip but he has been struggling to identify a project which can justify the purchase.</t>
  </si>
  <si>
    <t>0065A00001Z64fpQAB</t>
  </si>
  <si>
    <t>Standard QE</t>
  </si>
  <si>
    <t>0035A00003YdqIVQAZ</t>
  </si>
  <si>
    <t>0065A00001XKbjvQAD</t>
  </si>
  <si>
    <t>0065A00001bfoBhQAI</t>
  </si>
  <si>
    <t>0065A00001bo8FiQAI</t>
  </si>
  <si>
    <t>0065A00000iUBF0QAO</t>
  </si>
  <si>
    <t>0035A00003VxtUGQAZ</t>
  </si>
  <si>
    <t>0065A00001YHh28QAD</t>
  </si>
  <si>
    <t>0065A00001YKQaHQAX</t>
  </si>
  <si>
    <t>0065A00001bfqmyQAA</t>
  </si>
  <si>
    <t>0035A00003VxpF4QAJ</t>
  </si>
  <si>
    <t>0065A00001bfqqHQAQ</t>
  </si>
  <si>
    <t>0065A00000nLZbpQAG</t>
  </si>
  <si>
    <t>0065A00000nM7OjQAK</t>
  </si>
  <si>
    <t>0035A00003Gn3twQAB</t>
  </si>
  <si>
    <t>0065A00001ZcdJ3QAJ</t>
  </si>
  <si>
    <t>Novartis Austria has unit now</t>
  </si>
  <si>
    <t>0065A00000nLZNEQA4</t>
  </si>
  <si>
    <t>0035A00003Cd8a7QAB</t>
  </si>
  <si>
    <t>0065A00001bBYcaQAG</t>
  </si>
  <si>
    <t>0013100001p59aGAAQ</t>
  </si>
  <si>
    <t>0035A00003TUfMtQAL</t>
  </si>
  <si>
    <t>0065A00001bp8YnQAI</t>
  </si>
  <si>
    <t>0065A00001bfqtGQAQ</t>
  </si>
  <si>
    <t>0035A00003ZhPIrQAN</t>
  </si>
  <si>
    <t>0065A00001YHkXpQAL</t>
  </si>
  <si>
    <t>0035A00003IO4NNQA1</t>
  </si>
  <si>
    <t>0065A00001XHK7jQAH</t>
  </si>
  <si>
    <t>0065A00001XogtyQAB</t>
  </si>
  <si>
    <t>0015A00001yWkX5QAK</t>
  </si>
  <si>
    <t>7015A000001yWkrQAE</t>
  </si>
  <si>
    <t>0035A00003FYJQlQAP</t>
  </si>
  <si>
    <t>0065A00001UmtcTQAR</t>
  </si>
  <si>
    <t>0015A000026mHotQAE</t>
  </si>
  <si>
    <t>0035A00003jv0jgQAA</t>
  </si>
  <si>
    <t>0065A00001bp3t4QAA</t>
  </si>
  <si>
    <t>0065A00001cVwlQQAS</t>
  </si>
  <si>
    <t>0035A00003YbGv0QAF</t>
  </si>
  <si>
    <t>0065A00001XHfL0QAL</t>
  </si>
  <si>
    <t>0035A00003FYqnQQAT</t>
  </si>
  <si>
    <t>0065A00000iUmcjQAC</t>
  </si>
  <si>
    <t>0035A00003CbNpDQAV</t>
  </si>
  <si>
    <t>0065A00000i2eUQQAY</t>
  </si>
  <si>
    <t>Demo didn't provide the necessary sensitivity for their samples.  He liked the instrument and the concept.</t>
  </si>
  <si>
    <t>0065A00000iVLSEQA4</t>
  </si>
  <si>
    <t>0065A00000nJujYQAS</t>
  </si>
  <si>
    <t>This opp was in case year end money came available.  Non responsive so assume it didn't.</t>
  </si>
  <si>
    <t>0015A00001taI3hQAE</t>
  </si>
  <si>
    <t>0035A00003Cc9kEQAR</t>
  </si>
  <si>
    <t>0065A00000i3PCBQA2</t>
  </si>
  <si>
    <t>0035A00003GnXrUQAV</t>
  </si>
  <si>
    <t>0065A00000jSSYTQA4</t>
  </si>
  <si>
    <t>0035A00003GHX7GQAX</t>
  </si>
  <si>
    <t>0065A00000iby3MQAQ</t>
  </si>
  <si>
    <t>0015A000022SoGvQAK</t>
  </si>
  <si>
    <t>0035A00003KtljuQAB</t>
  </si>
  <si>
    <t>0065A00000ln9zZQAQ</t>
  </si>
  <si>
    <t>0035A00003FWGI5QAP</t>
  </si>
  <si>
    <t>0065A00000iTsdWQAS</t>
  </si>
  <si>
    <t>0015A00001taPwzQAE</t>
  </si>
  <si>
    <t>0035A00003CcLgxQAF</t>
  </si>
  <si>
    <t>0065A00000i3cyTQAQ</t>
  </si>
  <si>
    <t>0015A00002EkQebQAF</t>
  </si>
  <si>
    <t>0035A00003aIYIJQA4</t>
  </si>
  <si>
    <t>0065A0000112SfOQAU</t>
  </si>
  <si>
    <t>0065A00000ldfsAQAQ</t>
  </si>
  <si>
    <t>0065A00000jTCkxQAG</t>
  </si>
  <si>
    <t>0035A00003GnQIdQAN</t>
  </si>
  <si>
    <t>0065A00001KS1nnQAD</t>
  </si>
  <si>
    <t>0015A0000269fxOQAQ</t>
  </si>
  <si>
    <t>0035A00003NFaNMQA1</t>
  </si>
  <si>
    <t>0065A00000nJwhbQAC</t>
  </si>
  <si>
    <t>Referral from Yan Chen but Not interested in CE. Bought Waters MS</t>
  </si>
  <si>
    <t>0035A00003NtsIRQAZ</t>
  </si>
  <si>
    <t>0065A00000nKw7rQAC</t>
  </si>
  <si>
    <t>0035A00003Ntb0KQAR</t>
  </si>
  <si>
    <t>0065A00000nKiRWQA0</t>
  </si>
  <si>
    <t>0015A00001yWX5uQAG</t>
  </si>
  <si>
    <t>0035A00003FXs7hQAD</t>
  </si>
  <si>
    <t>0065A00000iUBWpQAO</t>
  </si>
  <si>
    <t>0065A00001dLSX4QAO</t>
  </si>
  <si>
    <t>0035A00003JjyZkQAJ</t>
  </si>
  <si>
    <t>0065A00000nMFYEQA4</t>
  </si>
  <si>
    <t>0035A00003JjoJjQAJ</t>
  </si>
  <si>
    <t>0065A00001YHls6QAD</t>
  </si>
  <si>
    <t>0015A000022S9bXQAS</t>
  </si>
  <si>
    <t>0035A00003Jj9ouQAB</t>
  </si>
  <si>
    <t>0065A00000ldRlnQAE</t>
  </si>
  <si>
    <t>0065A00001Pw4JxQAJ</t>
  </si>
  <si>
    <t>0035A00003UZ40SQAT</t>
  </si>
  <si>
    <t>0035A00003ZgE5UQAV</t>
  </si>
  <si>
    <t>0065A00001Xk59VQAR</t>
  </si>
  <si>
    <t>0013100001k5z0TAAQ</t>
  </si>
  <si>
    <t>0035A00003EX7wNQAT</t>
  </si>
  <si>
    <t>0065A00000iSCidQAG</t>
  </si>
  <si>
    <t>0015A00002FswDFQAZ</t>
  </si>
  <si>
    <t>0065A00001ZG2pyQAD</t>
  </si>
  <si>
    <t>Loves the idea of the ZipChip and his applications are a fit.  Needs to be able to pass to QC and non-ZC/MS groups so...</t>
  </si>
  <si>
    <t>QE classic</t>
  </si>
  <si>
    <t>0035A00003cczQlQAI</t>
  </si>
  <si>
    <t>0035A00003UaofMQAR</t>
  </si>
  <si>
    <t>0065A00001PuSm7QAF</t>
  </si>
  <si>
    <t>Not really an opportunity. Works with Jared and could have used one for other projects.</t>
  </si>
  <si>
    <t>all of them</t>
  </si>
  <si>
    <t>0015A00002CSYqoQAH</t>
  </si>
  <si>
    <t>0035A00003VCtKSQA1</t>
  </si>
  <si>
    <t>0065A00001Pw4DFQAZ</t>
  </si>
  <si>
    <t>0015A0000254K3fQAE</t>
  </si>
  <si>
    <t>0035A00003LufkQQAR</t>
  </si>
  <si>
    <t>0065A00000lnmRAQAY</t>
  </si>
  <si>
    <t>Orbi Fusion MS - Thermo</t>
  </si>
  <si>
    <t>0065A00001Xak5KQAR</t>
  </si>
  <si>
    <t>0035A00003QWUUuQAP</t>
  </si>
  <si>
    <t>0065A000015toDMQAY</t>
  </si>
  <si>
    <t>Synthetic Peptide monitoring</t>
  </si>
  <si>
    <t>0035A00003UaSD2QAN</t>
  </si>
  <si>
    <t>0065A00001PtlckQAB</t>
  </si>
  <si>
    <t>0065A00001WlJL9QAN</t>
  </si>
  <si>
    <t>No TMO mass spec and they can't get one since TMO won't open software to work with Emerald's platform</t>
  </si>
  <si>
    <t>Looking to get Sciex QQQ and TMO with Native capabilities</t>
  </si>
  <si>
    <t>0035A00003Wo9inQAB</t>
  </si>
  <si>
    <t>0035A00003JjrZKQAZ</t>
  </si>
  <si>
    <t>0065A00001YiKV4QAN</t>
  </si>
  <si>
    <t>0035A00003daEA2QAM</t>
  </si>
  <si>
    <t>Getting dates for when Rebel will be running</t>
  </si>
  <si>
    <t>0065A00001ZVg2fQAD</t>
  </si>
  <si>
    <t>Looking to add ZipChip in 2021, so will not pressure on the consumables order.</t>
  </si>
  <si>
    <t>0065A00001ZVWGmQAP</t>
  </si>
  <si>
    <t>00331000030OrXaAAK</t>
  </si>
  <si>
    <t>No one able to receive goods even if they were ordered -</t>
  </si>
  <si>
    <t>0065A00001Xr3E8QAJ</t>
  </si>
  <si>
    <t>0065A00001Z0bluQAB</t>
  </si>
  <si>
    <t>0035A00003W0671QAB</t>
  </si>
  <si>
    <t>capex cut for 2020, no ZC tihs year</t>
  </si>
  <si>
    <t>0065A00001XET6wQAH</t>
  </si>
  <si>
    <t>0035A00003WpFRmQAN</t>
  </si>
  <si>
    <t>No Lab access</t>
  </si>
  <si>
    <t>0065A00001XGUryQAH</t>
  </si>
  <si>
    <t>0035A00003VyMPRQA3</t>
  </si>
  <si>
    <t>0065A00001biiKTQAY</t>
  </si>
  <si>
    <t>0035A00003ZWGycQAH</t>
  </si>
  <si>
    <t>0065A00001XdUMcQAN</t>
  </si>
  <si>
    <t>0035A00003YbxsZQAR</t>
  </si>
  <si>
    <t>0065A00001XajRmQAJ</t>
  </si>
  <si>
    <t>0065A00001aJs4WQAS</t>
  </si>
  <si>
    <t>0035A00003WnMewQAF</t>
  </si>
  <si>
    <t>0065A00001WxEaAQAV</t>
  </si>
  <si>
    <t>0015A000029WPJBQA4</t>
  </si>
  <si>
    <t>0035A00003R02bWQAR</t>
  </si>
  <si>
    <t>0065A00001CIB54QAH</t>
  </si>
  <si>
    <t>003i0000023nmwZAAQ</t>
  </si>
  <si>
    <t>006i000000UYad4AAD</t>
  </si>
  <si>
    <t>0065A00000iTEyCQAW</t>
  </si>
  <si>
    <t>0065A00000iTEzUQAW</t>
  </si>
  <si>
    <t>0065A00000iTF0hQAG</t>
  </si>
  <si>
    <t>0065A00000iTF4AQAW</t>
  </si>
  <si>
    <t>0015A00001tZ0SFQA0</t>
  </si>
  <si>
    <t>0065A00000iUNlTQAW</t>
  </si>
  <si>
    <t>0015A000022S2hwQAC</t>
  </si>
  <si>
    <t>0035A00003Op88OQAR</t>
  </si>
  <si>
    <t>0065A00000nMNOmQAO</t>
  </si>
  <si>
    <t>0065A00000nMNucQAG</t>
  </si>
  <si>
    <t>0015A000022S2fRQAS</t>
  </si>
  <si>
    <t>0065A00000nMO1sQAG</t>
  </si>
  <si>
    <t>0065A00000nMO3yQAG</t>
  </si>
  <si>
    <t>0015A00002B6LnSQAV</t>
  </si>
  <si>
    <t>0065A00001IC8xSQAT</t>
  </si>
  <si>
    <t>0015A00002B6MVZQA3</t>
  </si>
  <si>
    <t>0065A00001IC9OAQA1</t>
  </si>
  <si>
    <t>0015A00002B6OAWQA3</t>
  </si>
  <si>
    <t>0065A00001ICANYQA5</t>
  </si>
  <si>
    <t>0065A00001ICD0OQAX</t>
  </si>
  <si>
    <t>0065A00000jT6LAQA0</t>
  </si>
  <si>
    <t>0015A000026mHhDQAU</t>
  </si>
  <si>
    <t>0035A00003OBmMEQA1</t>
  </si>
  <si>
    <t>0065A00000nLERyQAO</t>
  </si>
  <si>
    <t>0015A00001xOXHFQA4</t>
  </si>
  <si>
    <t>0035A00003EWEo4QAH</t>
  </si>
  <si>
    <t>0065A00000iRVG9QAO</t>
  </si>
  <si>
    <t>0015A00001yXsJUQA0</t>
  </si>
  <si>
    <t>0035A00003Go4mNQAR</t>
  </si>
  <si>
    <t>0065A00000jSt5LQAS</t>
  </si>
  <si>
    <t>0015A00001yY8vgQAC</t>
  </si>
  <si>
    <t>0035A00003GoY98QAF</t>
  </si>
  <si>
    <t>0065A00000jTPPfQAO</t>
  </si>
  <si>
    <t>0015A00001yYCiQQAW</t>
  </si>
  <si>
    <t>0035A00003Gof4zQAB</t>
  </si>
  <si>
    <t>0065A00000jTZ2oQAG</t>
  </si>
  <si>
    <t>0065A00000ibsNXQAY</t>
  </si>
  <si>
    <t>0035A00003LvOD5QAN</t>
  </si>
  <si>
    <t>0065A00000nNFF5QAO</t>
  </si>
  <si>
    <t>0065A000015uQUPQA2</t>
  </si>
  <si>
    <t>0015A00001yXXSTQA4</t>
  </si>
  <si>
    <t>0035A00003GnGVUQA3</t>
  </si>
  <si>
    <t>0065A00000iVTFdQAO</t>
  </si>
  <si>
    <t>0065A00000nMBF6QAO</t>
  </si>
  <si>
    <t>0015A00002CwcMnQAJ</t>
  </si>
  <si>
    <t>0035A00003Vy5PYQAZ</t>
  </si>
  <si>
    <t>0065A00001TiIp1QAF</t>
  </si>
  <si>
    <t>00331000038G6CjAAK</t>
  </si>
  <si>
    <t>0065A00001ZO3kVQAT</t>
  </si>
  <si>
    <t>0Q05A000001eA1KSAU</t>
  </si>
  <si>
    <t>0065A00001ZN6OkQAL</t>
  </si>
  <si>
    <t>0015A000028lTavQAE</t>
  </si>
  <si>
    <t>0065A00001Yxj3yQAB</t>
  </si>
  <si>
    <t>0013100001t0mtKAAQ</t>
  </si>
  <si>
    <t>0035A00003UXmUoQAL</t>
  </si>
  <si>
    <t>0065A00001Zk4PbQAJ</t>
  </si>
  <si>
    <t>0Q05A000001eC9OSAU</t>
  </si>
  <si>
    <t>001i000001MZMTHAA5</t>
  </si>
  <si>
    <t>0035A00003OBp9yQAD</t>
  </si>
  <si>
    <t>0065A00001b98OzQAI</t>
  </si>
  <si>
    <t>0065A00001crdHDQAY</t>
  </si>
  <si>
    <t>0015A00002TBrIIQA1</t>
  </si>
  <si>
    <t>0065A00001crA5LQAU</t>
  </si>
  <si>
    <t>0015A00002HbNjEQAV</t>
  </si>
  <si>
    <t>0035A00003bcMltQAE</t>
  </si>
  <si>
    <t>0065A00001dLXQmQAO</t>
  </si>
  <si>
    <t>0015A00001tZkazQAC</t>
  </si>
  <si>
    <t>0035A00003CbpZWQAZ</t>
  </si>
  <si>
    <t>0065A00001crHOnQAM</t>
  </si>
  <si>
    <t>0015A000023EEawQAG</t>
  </si>
  <si>
    <t>0065A00001dI3oIQAS</t>
  </si>
  <si>
    <t>0065A00000z19b8QAA</t>
  </si>
  <si>
    <t>0035A00003VD4klQAD</t>
  </si>
  <si>
    <t>0065A00001PwCZOQA3</t>
  </si>
  <si>
    <t>0035A00003CeFgHQAV</t>
  </si>
  <si>
    <t>0065A00001XVZTUQA5</t>
  </si>
  <si>
    <t>0015A000022RU6IQAW</t>
  </si>
  <si>
    <t>0065A00000lcgtSQAQ</t>
  </si>
  <si>
    <t>0015A00001tbcQvQAI</t>
  </si>
  <si>
    <t>0035A00003Ce9d4QAB</t>
  </si>
  <si>
    <t>0065A00000i55VLQAY</t>
  </si>
  <si>
    <t>0065A00001CI01iQAD</t>
  </si>
  <si>
    <t>0065A00000k23Y3QAI</t>
  </si>
  <si>
    <t>0065A00000lliaqQAA</t>
  </si>
  <si>
    <t>0035A00003TEPZuQAP</t>
  </si>
  <si>
    <t>0065A00001F9SFKQA3</t>
  </si>
  <si>
    <t>0015A00002EkR6RQAV</t>
  </si>
  <si>
    <t>0065A00001XHKPXQA5</t>
  </si>
  <si>
    <t>0015A00002FtXYFQA3</t>
  </si>
  <si>
    <t>0065A00001XozMsQAJ</t>
  </si>
  <si>
    <t>006i000000VrgiQAAR</t>
  </si>
  <si>
    <t>0065A00000jrqUYQAY</t>
  </si>
  <si>
    <t>0065A00000iVWXmQAO</t>
  </si>
  <si>
    <t>0065A00000nLpTqQAK</t>
  </si>
  <si>
    <t>0015A000028lPjbQAE</t>
  </si>
  <si>
    <t>0035A00003QWk23QAD</t>
  </si>
  <si>
    <t>0065A000015s4dRQAQ</t>
  </si>
  <si>
    <t>0013100001lWRN2AAO</t>
  </si>
  <si>
    <t>7015A000001qUwiQAE</t>
  </si>
  <si>
    <t>00331000033GV1HAAW</t>
  </si>
  <si>
    <t>0065A00001OKAHIQA5</t>
  </si>
  <si>
    <t>0065A00001OKAuoQAH</t>
  </si>
  <si>
    <t>0065A00000i3bTeQAI</t>
  </si>
  <si>
    <t>0015A00001tbV24QAE</t>
  </si>
  <si>
    <t>0035A00003CdyoxQAB</t>
  </si>
  <si>
    <t>0065A00000i4wm1QAA</t>
  </si>
  <si>
    <t>0015A00001xP4anQAC</t>
  </si>
  <si>
    <t>0035A00003EXGdZQAX</t>
  </si>
  <si>
    <t>0065A00000iSJj5QAG</t>
  </si>
  <si>
    <t>0015A00001taP7mQAE</t>
  </si>
  <si>
    <t>0035A00003CcKp6QAF</t>
  </si>
  <si>
    <t>0065A00000i3cD1QAI</t>
  </si>
  <si>
    <t>0015A00001yYFb7QAG</t>
  </si>
  <si>
    <t>0035A00003Goo7PQAR</t>
  </si>
  <si>
    <t>0065A00000jTgpdQAC</t>
  </si>
  <si>
    <t>0013100001emA26AAE</t>
  </si>
  <si>
    <t>0035A00003HwTeMQAV</t>
  </si>
  <si>
    <t>0065A00000k19VDQAY</t>
  </si>
  <si>
    <t>0013100001hnInEAAU</t>
  </si>
  <si>
    <t>70131000001SioFAAS</t>
  </si>
  <si>
    <t>0065A00000iVSU4QAO</t>
  </si>
  <si>
    <t>0015A00001yXZNbQAO</t>
  </si>
  <si>
    <t>0035A00003GnKviQAF</t>
  </si>
  <si>
    <t>0065A00000iVX1rQAG</t>
  </si>
  <si>
    <t>0013100001jaGEZAA2</t>
  </si>
  <si>
    <t>00331000030OHzqAAG</t>
  </si>
  <si>
    <t>0065A00000k3oK1QAI</t>
  </si>
  <si>
    <t>0065A00001CKhtMQAT</t>
  </si>
  <si>
    <t>0035A00003Rac8vQAB</t>
  </si>
  <si>
    <t>0065A00001F9TVRQA3</t>
  </si>
  <si>
    <t>0065A00001G5yj8QAB</t>
  </si>
  <si>
    <t>0015A00001ztVCVQA2</t>
  </si>
  <si>
    <t>0035A00003HwLQfQAN</t>
  </si>
  <si>
    <t>0065A00000jrghtQAA</t>
  </si>
  <si>
    <t>0035A00003FYKYSQA5</t>
  </si>
  <si>
    <t>0065A00000iUQ0sQAG</t>
  </si>
  <si>
    <t>0065A00001Ti7MzQAJ</t>
  </si>
  <si>
    <t>0065A00000iVQ0ZQAW</t>
  </si>
  <si>
    <t>0065A00000xxYXaQAM</t>
  </si>
  <si>
    <t>0065A00001VeSOrQAN</t>
  </si>
  <si>
    <t>Once we approved DOR, never received any progress reports from FR til 2/26/20 when Caroline Hurd reported MX wasnt priority</t>
  </si>
  <si>
    <t>0013100001jaG66AAE</t>
  </si>
  <si>
    <t>0035A00003oqmscQAA</t>
  </si>
  <si>
    <t>0065A000015sv4KQAQ</t>
  </si>
  <si>
    <t>0065A00001XvSheQAF</t>
  </si>
  <si>
    <t>0015A00002GJGYeQAP</t>
  </si>
  <si>
    <t>0035A00003aWfr8QAC</t>
  </si>
  <si>
    <t>0065A00001Y11n4QAB</t>
  </si>
  <si>
    <t>0015A00002He0D7QAJ</t>
  </si>
  <si>
    <t>0035A00003cbr10QAA</t>
  </si>
  <si>
    <t>0065A00001Z6x1mQAB</t>
  </si>
  <si>
    <t>0065A00001a3KqjQAE</t>
  </si>
  <si>
    <t>0015A00001yYCUxQAO</t>
  </si>
  <si>
    <t>0035A00003WnDqXQAV</t>
  </si>
  <si>
    <t>0065A00001a6ZfDQAU</t>
  </si>
  <si>
    <t>0015A00001yYEMGQA4</t>
  </si>
  <si>
    <t>0035A00003WnUSnQAN</t>
  </si>
  <si>
    <t>0065A00001a6ZkXQAU</t>
  </si>
  <si>
    <t>0015A00001yYCTVQA4</t>
  </si>
  <si>
    <t>0035A00003GoeafQAB</t>
  </si>
  <si>
    <t>0065A00001a6ZtNQAU</t>
  </si>
  <si>
    <t>0035A00003fLsv1QAC</t>
  </si>
  <si>
    <t>0065A00001a6fCfQAI</t>
  </si>
  <si>
    <t>0015A00002KxP7mQAF</t>
  </si>
  <si>
    <t>0035A00003frRp7QAE</t>
  </si>
  <si>
    <t>0065A00001aKcpJQAS</t>
  </si>
  <si>
    <t>0015A00002G74JmQAJ</t>
  </si>
  <si>
    <t>0065A00001cJAd5QAG</t>
  </si>
  <si>
    <t>0016e00002ZvkwqAAB</t>
  </si>
  <si>
    <t>0065A00001YLGDKQA5</t>
  </si>
  <si>
    <t>0016e00002ZvZvAAAV</t>
  </si>
  <si>
    <t>0065A00001Z6mjPQAR</t>
  </si>
  <si>
    <t>0065A00001Zk4DVQAZ</t>
  </si>
  <si>
    <t>0015A00002AmIwHQAV</t>
  </si>
  <si>
    <t>0035A00003TC3QzQAL</t>
  </si>
  <si>
    <t>0065A00001Zk4RXQAZ</t>
  </si>
  <si>
    <t>0Q05A000001eC9YSAU</t>
  </si>
  <si>
    <t>0015A000023EDSUQA4</t>
  </si>
  <si>
    <t>0065A00001a5vKkQAI</t>
  </si>
  <si>
    <t>0065A00001bAE9bQAG</t>
  </si>
  <si>
    <t>0015A00002Ufq9rQAB</t>
  </si>
  <si>
    <t>0065A00001dCN8UQAW</t>
  </si>
  <si>
    <t>0015A00002IqbXCQAZ</t>
  </si>
  <si>
    <t>0035A00003dXaPYQA0</t>
  </si>
  <si>
    <t>0065A00001ZNBcRQAX</t>
  </si>
  <si>
    <t>0015A00002FTeBlQAL</t>
  </si>
  <si>
    <t>0065A0000112mkuQAA</t>
  </si>
  <si>
    <t>0065A00001XvSDeQAN</t>
  </si>
  <si>
    <t>0Q05A0000013uclSAA</t>
  </si>
  <si>
    <t>0065A00001XvSL5QAN</t>
  </si>
  <si>
    <t>0Q05A0000013ud5SAA</t>
  </si>
  <si>
    <t>0065A00001XvSRDQA3</t>
  </si>
  <si>
    <t>0065A00001ZOLZVQA5</t>
  </si>
  <si>
    <t>0065A00001ZPFncQAH</t>
  </si>
  <si>
    <t>0065A00001ZPG5yQAH</t>
  </si>
  <si>
    <t>0065A00001ZPGBSQA5</t>
  </si>
  <si>
    <t>0065A00001ZPGMpQAP</t>
  </si>
  <si>
    <t>0065A00001ZPGXsQAP</t>
  </si>
  <si>
    <t>0Q05A000001eATZSA2</t>
  </si>
  <si>
    <t>0065A00001ZWJY9QAP</t>
  </si>
  <si>
    <t>0015A00002JPOUGQA5</t>
  </si>
  <si>
    <t>0065A00001Zcam8QAB</t>
  </si>
  <si>
    <t>0065A00001ZjOcvQAF</t>
  </si>
  <si>
    <t>0Q05A000001eC5aSAE</t>
  </si>
  <si>
    <t>0035A00003eODP7QAO</t>
  </si>
  <si>
    <t>0065A00001Zk4fiQAB</t>
  </si>
  <si>
    <t>0Q05A000001eCAvSAM</t>
  </si>
  <si>
    <t>0065A00001a3N8EQAU</t>
  </si>
  <si>
    <t>0Q05A0000013uipSAA</t>
  </si>
  <si>
    <t>0016e00002ZwhYaAAJ</t>
  </si>
  <si>
    <t>0065A00001ZuPFkQAN</t>
  </si>
  <si>
    <t>0065A00001a3yzbQAA</t>
  </si>
  <si>
    <t>0Q05A0000013ulqSAA</t>
  </si>
  <si>
    <t>0065A00001ZWJ6KQAX</t>
  </si>
  <si>
    <t>0065A00001ZPIBiQAP</t>
  </si>
  <si>
    <t>0Q05A000001eAUhSAM</t>
  </si>
  <si>
    <t>0013100001emA6hAAE</t>
  </si>
  <si>
    <t>0065A00001ZO8puQAD</t>
  </si>
  <si>
    <t>0Q05A000001eA3kSAE</t>
  </si>
  <si>
    <t>0065A00001YKa8IQAT</t>
  </si>
  <si>
    <t>0015A00002G74JcQAJ</t>
  </si>
  <si>
    <t>0065A00001cIN7aQAG</t>
  </si>
  <si>
    <t>0065A00000nLcB7QAK</t>
  </si>
  <si>
    <t>0Q05A0000013yHmSAI</t>
  </si>
  <si>
    <t>0065A00001XVnTbQAL</t>
  </si>
  <si>
    <t>0065A00001bL49dQAC</t>
  </si>
  <si>
    <t>0Q05A0000013yDySAI</t>
  </si>
  <si>
    <t>0015A000029X480QAC</t>
  </si>
  <si>
    <t>0035A00003R0KqyQAF</t>
  </si>
  <si>
    <t>0065A00001bNdeAQAS</t>
  </si>
  <si>
    <t>0033100003AOVDsAAP</t>
  </si>
  <si>
    <t>0065A00001cpxR0QAI</t>
  </si>
  <si>
    <t>0015A00002GmhGWQAZ</t>
  </si>
  <si>
    <t>0065A00001dfREMQA2</t>
  </si>
  <si>
    <t>0066e00001dyugqAAA</t>
  </si>
  <si>
    <t>0035A00003eLoPDQA0</t>
  </si>
  <si>
    <t>0065A00001cTmbOQAS</t>
  </si>
  <si>
    <t>0035A00003kfAM7QAM</t>
  </si>
  <si>
    <t>0065A00001bqqp3QAA</t>
  </si>
  <si>
    <t>0065A00001dg8M2QAI</t>
  </si>
  <si>
    <t>0015A00001ztgWyQAI</t>
  </si>
  <si>
    <t>0035A00003Wn1NgQAJ</t>
  </si>
  <si>
    <t>0065A00001aJypnQAC</t>
  </si>
  <si>
    <t>0015A00002DxWZqQAN</t>
  </si>
  <si>
    <t>0035A00003keipvQAA</t>
  </si>
  <si>
    <t>0065A00001cHMYeQAO</t>
  </si>
  <si>
    <t>0Q05A000001eSxjSAE</t>
  </si>
  <si>
    <t>0016e00002Zva97AAB</t>
  </si>
  <si>
    <t>0065A00001ZuKjkQAF</t>
  </si>
  <si>
    <t>0016e00002ZizMJAAZ</t>
  </si>
  <si>
    <t>0065A00001ZuLBMQA3</t>
  </si>
  <si>
    <t>0015A000026oigJQAQ</t>
  </si>
  <si>
    <t>0065A00001cTx6hQAC</t>
  </si>
  <si>
    <t>0Q05A00000143LASAY</t>
  </si>
  <si>
    <t>0015A00002XRIGmQAP</t>
  </si>
  <si>
    <t>0035A00003ppd1JQAQ</t>
  </si>
  <si>
    <t>0065A00001dgOPdQAM</t>
  </si>
  <si>
    <t>0Q05A000001eXU5SAM</t>
  </si>
  <si>
    <t>0016e00002ZvaHGAAZ</t>
  </si>
  <si>
    <t>0065A00001Z6mSPQAZ</t>
  </si>
  <si>
    <t>0016e00002ZvkEoAAJ</t>
  </si>
  <si>
    <t>0065A00001cq0QqQAI</t>
  </si>
  <si>
    <t>0065A00001dA8rDQAS</t>
  </si>
  <si>
    <t>0065A00001deJ3EQAU</t>
  </si>
  <si>
    <t>0015A00002UeWWlQAN</t>
  </si>
  <si>
    <t>0035A00003nZqYSQA0</t>
  </si>
  <si>
    <t>0065A00001dAJBOQA4</t>
  </si>
  <si>
    <t>0035A00003orvOrQAI</t>
  </si>
  <si>
    <t>0065A00001dKlrnQAC</t>
  </si>
  <si>
    <t>0015A00002UgHJtQAN</t>
  </si>
  <si>
    <t>0035A00003nboISQAY</t>
  </si>
  <si>
    <t>0065A00001dDG7aQAG</t>
  </si>
  <si>
    <t>0016e00002ZwhgIAAR</t>
  </si>
  <si>
    <t>0065A00001Z1UOOQA3</t>
  </si>
  <si>
    <t>Redundant...was already logged</t>
  </si>
  <si>
    <t>0035A00003baup2QAA</t>
  </si>
  <si>
    <t>0016e00002Zva6AAAR</t>
  </si>
  <si>
    <t>0065A00001Zk73dQAB</t>
  </si>
  <si>
    <t>0016e00002ZvaBrAAJ</t>
  </si>
  <si>
    <t>0065A00001ZuKh5QAF</t>
  </si>
  <si>
    <t>0016e00002Zva69AAB</t>
  </si>
  <si>
    <t>0065A00001ZuKiIQAV</t>
  </si>
  <si>
    <t>0016e00002ZizNrAAJ</t>
  </si>
  <si>
    <t>0065A00001ZuKlbQAF</t>
  </si>
  <si>
    <t>0016e00002Zva68AAB</t>
  </si>
  <si>
    <t>0065A00001ZuKmZQAV</t>
  </si>
  <si>
    <t>0016e00002ZizJgAAJ</t>
  </si>
  <si>
    <t>0065A00001ZuKo6QAF</t>
  </si>
  <si>
    <t>0016e00002ZvZsVAAV</t>
  </si>
  <si>
    <t>0065A00001ZuL5YQAV</t>
  </si>
  <si>
    <t>0016e00002ZizBLAAZ</t>
  </si>
  <si>
    <t>0065A00001ZuL5ZQAV</t>
  </si>
  <si>
    <t>0016e00002ZizNqAAJ</t>
  </si>
  <si>
    <t>0065A00001ZuL7FQAV</t>
  </si>
  <si>
    <t>0016e00002ZizKNAAZ</t>
  </si>
  <si>
    <t>0065A00001ZuLBNQA3</t>
  </si>
  <si>
    <t>0016e00002ZvZx2AAF</t>
  </si>
  <si>
    <t>0065A00001Z6ltyQAB</t>
  </si>
  <si>
    <t>0016e00002ZvaKjAAJ</t>
  </si>
  <si>
    <t>0065A00001Z6lwvQAB</t>
  </si>
  <si>
    <t>0016e00002Zva5PAAR</t>
  </si>
  <si>
    <t>0065A00001Z6lxPQAR</t>
  </si>
  <si>
    <t>0016e00002Zva3EAAR</t>
  </si>
  <si>
    <t>0065A00001Z6mBSQAZ</t>
  </si>
  <si>
    <t>0016e00002ZvaJMAAZ</t>
  </si>
  <si>
    <t>0065A00001Z6mG9QAJ</t>
  </si>
  <si>
    <t>0016e00002ZvaGcAAJ</t>
  </si>
  <si>
    <t>0065A00001Z6mTZQAZ</t>
  </si>
  <si>
    <t>0016e00002ZvZx1AAF</t>
  </si>
  <si>
    <t>0065A00001Z6mUyQAJ</t>
  </si>
  <si>
    <t>0016e00002Zva3FAAR</t>
  </si>
  <si>
    <t>0065A00001Z6moDQAR</t>
  </si>
  <si>
    <t>0016e00002Zva5QAAR</t>
  </si>
  <si>
    <t>0065A00001Z6mqnQAB</t>
  </si>
  <si>
    <t>0016e00002ZizArAAJ</t>
  </si>
  <si>
    <t>0065A00001ZMsejQAD</t>
  </si>
  <si>
    <t>0035A00003eNTCfQAO</t>
  </si>
  <si>
    <t>0016e00002ZvaJcAAJ</t>
  </si>
  <si>
    <t>0065A00001Z6m4sQAB</t>
  </si>
  <si>
    <t>0016e00002Zva0jAAB</t>
  </si>
  <si>
    <t>0065A00001Z6mQSQAZ</t>
  </si>
  <si>
    <t>0035A00003hjaAfQAI</t>
  </si>
  <si>
    <t>0065A00001d9gdiQAA</t>
  </si>
  <si>
    <t>001i000000JcTRDAA3</t>
  </si>
  <si>
    <t>003i000000Dq2YeAAJ</t>
  </si>
  <si>
    <t>0065A00001dfQiGQAU</t>
  </si>
  <si>
    <t>0016e00002ZizAqAAJ</t>
  </si>
  <si>
    <t>0035A00003cbQd0QAE</t>
  </si>
  <si>
    <t>0065A00001Z5zVqQAJ</t>
  </si>
  <si>
    <t>0035A00003eO9kiQAC</t>
  </si>
  <si>
    <t>0Q05A000001e8iWSAQ</t>
  </si>
  <si>
    <t>0016e00002ZvaNOAAZ</t>
  </si>
  <si>
    <t>0065A00001Z6lr8QAB</t>
  </si>
  <si>
    <t>0016e00002Zva6BAAR</t>
  </si>
  <si>
    <t>0065A00001Z6n1jQAB</t>
  </si>
  <si>
    <t>0016e00002ZvkJtAAJ</t>
  </si>
  <si>
    <t>0065A00001ZjSTRQA3</t>
  </si>
  <si>
    <t>0035A00003eO3yLQAS</t>
  </si>
  <si>
    <t>0065A00001ZuPGYQA3</t>
  </si>
  <si>
    <t>0016e00002ZvaDnAAJ</t>
  </si>
  <si>
    <t>0065A00001Zk73EQAR</t>
  </si>
  <si>
    <t>0016e00002ZvZz3AAF</t>
  </si>
  <si>
    <t>0065A00001Z6lvvQAB</t>
  </si>
  <si>
    <t>0016e00002ZvZytAAF</t>
  </si>
  <si>
    <t>0065A00001Z6mIQQAZ</t>
  </si>
  <si>
    <t>0016e00002ZvZz2AAF</t>
  </si>
  <si>
    <t>0065A00001Z6mTXQAZ</t>
  </si>
  <si>
    <t>0015A00002DR6eVQAT</t>
  </si>
  <si>
    <t>0065A00001XGEgeQAH</t>
  </si>
  <si>
    <t>0016e00002Zvk5YAAR</t>
  </si>
  <si>
    <t>0065A00001G5wD1QAJ</t>
  </si>
  <si>
    <t>0065A00001crj5NQAQ</t>
  </si>
  <si>
    <t>0016e00002ZwZPmAAN</t>
  </si>
  <si>
    <t>0065A00001bo57fQAA</t>
  </si>
  <si>
    <t>0035A00003kduQ7QAI</t>
  </si>
  <si>
    <t>0065A00001SguQvQAJ</t>
  </si>
  <si>
    <t>0Q05A000001e6b2SAA</t>
  </si>
  <si>
    <t>0035A00003IP9vFQAT</t>
  </si>
  <si>
    <t>0065A00000k35SZQAY</t>
  </si>
  <si>
    <t>003i00000223sT5AAI</t>
  </si>
  <si>
    <t>006i000000UWDNWAA5</t>
  </si>
  <si>
    <t>0Q0i0000001AjMjCAK</t>
  </si>
  <si>
    <t>003i000002AHUcSAAX</t>
  </si>
  <si>
    <t>006i000000V9od8AAB</t>
  </si>
  <si>
    <t>0Q0i0000001AwhCCAS</t>
  </si>
  <si>
    <t>003i000002IJMDhAAP</t>
  </si>
  <si>
    <t>006i000000VuBn4AAF</t>
  </si>
  <si>
    <t>001i000001UD58yAAD</t>
  </si>
  <si>
    <t>003i000002ZQAF4AAP</t>
  </si>
  <si>
    <t>006i000000Xc2R3AAJ</t>
  </si>
  <si>
    <t>006i000000XqxbsAAB</t>
  </si>
  <si>
    <t>001i000001VVKAmAAP</t>
  </si>
  <si>
    <t>003i000002je62cAAA</t>
  </si>
  <si>
    <t>006i000000YMgYpAAL</t>
  </si>
  <si>
    <t>006i000000YN15vAAD</t>
  </si>
  <si>
    <t>001i000001VWL08AAH</t>
  </si>
  <si>
    <t>003i000002lN0qMAAS</t>
  </si>
  <si>
    <t>006i000000YNRVeAAP</t>
  </si>
  <si>
    <t>0035A00003CczSYQAZ</t>
  </si>
  <si>
    <t>0065A00000i4EvXQAU</t>
  </si>
  <si>
    <t>0035A00003EWhcGQAT</t>
  </si>
  <si>
    <t>0065A00000iRsMVQA0</t>
  </si>
  <si>
    <t>0065A00000i4jM5QAI</t>
  </si>
  <si>
    <t>001i000001MZMHeAAP</t>
  </si>
  <si>
    <t>0065A00001CIDadQAH</t>
  </si>
  <si>
    <t>0015A000022SG6JQAW</t>
  </si>
  <si>
    <t>0035A00003TTq5EQAT</t>
  </si>
  <si>
    <t>0065A00001IEl0IQAT</t>
  </si>
  <si>
    <t>0065A00000i2a7xQAA</t>
  </si>
  <si>
    <t>0065A00000iSi3vQAC</t>
  </si>
  <si>
    <t>701i00000008WVgAAM</t>
  </si>
  <si>
    <t>0065A00000k313UQAQ</t>
  </si>
  <si>
    <t>0065A00000k3czyQAA</t>
  </si>
  <si>
    <t>0065A00001KRAuWQAX</t>
  </si>
  <si>
    <t>0065A00001Ti3sZQAR</t>
  </si>
  <si>
    <t>0015A00002FrM13QAF</t>
  </si>
  <si>
    <t>0035A00003ZgQI6QAN</t>
  </si>
  <si>
    <t>0065A00001Xk8jRQAR</t>
  </si>
  <si>
    <t>0015A00002DUPwuQAH</t>
  </si>
  <si>
    <t>0065A00001WlKhDQAV</t>
  </si>
  <si>
    <t>001i000001MZM70AAH</t>
  </si>
  <si>
    <t>003i0000023mvPnAAI</t>
  </si>
  <si>
    <t>006i000000VACtBAAX</t>
  </si>
  <si>
    <t>0015A00001taLCqQAM</t>
  </si>
  <si>
    <t>0065A00000i3W9NQAU</t>
  </si>
  <si>
    <t>0015A00001taXtnQAE</t>
  </si>
  <si>
    <t>0035A00003CcYr8QAF</t>
  </si>
  <si>
    <t>0065A00000i3rNbQAI</t>
  </si>
  <si>
    <t>0015A00001tanhuQAA</t>
  </si>
  <si>
    <t>0035A00003CcwMrQAJ</t>
  </si>
  <si>
    <t>0065A00000i4B12QAE</t>
  </si>
  <si>
    <t>0065A00000i52NkQAI</t>
  </si>
  <si>
    <t>0015A00001tZ9LCQA0</t>
  </si>
  <si>
    <t>0035A00003CbGFGQA3</t>
  </si>
  <si>
    <t>0065A00000jSYGmQAO</t>
  </si>
  <si>
    <t>0015A00001ztwmzQAA</t>
  </si>
  <si>
    <t>0065A00000jsTrxQAE</t>
  </si>
  <si>
    <t>0065A00000jsTsqQAE</t>
  </si>
  <si>
    <t>001i000001MZMVXAA5</t>
  </si>
  <si>
    <t>003i0000023mza8AAA</t>
  </si>
  <si>
    <t>0065A00000k1thMQAQ</t>
  </si>
  <si>
    <t>0013100001qymV5AAI</t>
  </si>
  <si>
    <t>0033100003AOnURAA1</t>
  </si>
  <si>
    <t>0065A00000k3kwMQAQ</t>
  </si>
  <si>
    <t>001i000000sq1tMAAQ</t>
  </si>
  <si>
    <t>0035A00003EXRz1QAH</t>
  </si>
  <si>
    <t>0065A00001WxDHtQAN</t>
  </si>
  <si>
    <t>0065A00001IEklhQAD</t>
  </si>
  <si>
    <t>0015A00002DxdNuQAJ</t>
  </si>
  <si>
    <t>0035A00003XWvltQAD</t>
  </si>
  <si>
    <t>0065A00001WxNHDQA3</t>
  </si>
  <si>
    <t>0015A00001tb0vPQAQ</t>
  </si>
  <si>
    <t>0035A00003CdJnpQAF</t>
  </si>
  <si>
    <t>0065A00000i4TCZQA2</t>
  </si>
  <si>
    <t>0015A00001yXENnQAO</t>
  </si>
  <si>
    <t>0035A00003FZ6fCQAT</t>
  </si>
  <si>
    <t>0065A00000iUwlvQAC</t>
  </si>
  <si>
    <t>0013100001gxRn4AAE</t>
  </si>
  <si>
    <t>0035A00003JhRXGQA3</t>
  </si>
  <si>
    <t>0065A00000k3d87QAA</t>
  </si>
  <si>
    <t>0035A00003QWpK6QAL</t>
  </si>
  <si>
    <t>0065A000015t46FQAQ</t>
  </si>
  <si>
    <t>0065A00001CKhvDQAT</t>
  </si>
  <si>
    <t>0035A00003G6kJHQAZ</t>
  </si>
  <si>
    <t>Tradeshow</t>
  </si>
  <si>
    <t>0065A00001G5mFTQAZ</t>
  </si>
  <si>
    <t>0015A00002PMn0gQAD</t>
  </si>
  <si>
    <t>0035A00003jwkcBQAQ</t>
  </si>
  <si>
    <t>0065A000015uK3fQAE</t>
  </si>
  <si>
    <t>0035A00003GoqIWQAZ</t>
  </si>
  <si>
    <t>0065A00000jTiloQAC</t>
  </si>
  <si>
    <t>0065A00000jrwOFQAY</t>
  </si>
  <si>
    <t>0035A00003Gnn8eQAB</t>
  </si>
  <si>
    <t>0065A00000k1G6uQAE</t>
  </si>
  <si>
    <t>0065A00001CKqMdQAL</t>
  </si>
  <si>
    <t>0065A00001XGJONQA5</t>
  </si>
  <si>
    <t>0015A000023DKanQAG</t>
  </si>
  <si>
    <t>0065A000011rGWhQAM</t>
  </si>
  <si>
    <t>Provided accessories price list.</t>
  </si>
  <si>
    <t>0035A00003Yw1v7QAB</t>
  </si>
  <si>
    <t>0065A00001XWwlbQAD</t>
  </si>
  <si>
    <t>0013100001gYHjnAAG</t>
  </si>
  <si>
    <t>7015A000001yX56QAE</t>
  </si>
  <si>
    <t>0035A00003INlNXQA1</t>
  </si>
  <si>
    <t>0065A00000k1qfFQAQ</t>
  </si>
  <si>
    <t>0035A00003WnEHGQA3</t>
  </si>
  <si>
    <t>0065A00001VhosLQAR</t>
  </si>
  <si>
    <t>0015A00002B95g3QAB</t>
  </si>
  <si>
    <t>7015A000001OnFiQAK</t>
  </si>
  <si>
    <t>0035A00003TVFdGQAX</t>
  </si>
  <si>
    <t>0065A00001KQlrGQAT</t>
  </si>
  <si>
    <t>0016e00002ZwhMUAAZ</t>
  </si>
  <si>
    <t>0065A00001Zk6mPQAR</t>
  </si>
  <si>
    <t>Nuctech (state-owned competitor) won the tender with IMS despite our partners having lowest bid.</t>
  </si>
  <si>
    <t>0065A00001YYu0FQAT</t>
  </si>
  <si>
    <t>0035A00003WmhgZQAR</t>
  </si>
  <si>
    <t>0065A00001Z1PXdQAN</t>
  </si>
  <si>
    <t>0035A00003cbXDKQA2</t>
  </si>
  <si>
    <t>0065A00001Z73LpQAJ</t>
  </si>
  <si>
    <t>7015A000001qVhBQAU</t>
  </si>
  <si>
    <t>0065A00001ZVSCeQAP</t>
  </si>
  <si>
    <t>0015A00002K7cH0QAJ</t>
  </si>
  <si>
    <t>0035A00003fqTTZQA2</t>
  </si>
  <si>
    <t>0065A00001ZwtNVQAZ</t>
  </si>
  <si>
    <t>0015A00002JLh9ZQAT</t>
  </si>
  <si>
    <t>7015A000001zKUmQAM</t>
  </si>
  <si>
    <t>0035A00003fsMRJQA2</t>
  </si>
  <si>
    <t>0065A00001aKlJlQAK</t>
  </si>
  <si>
    <t>0065A00001Z1FrnQAF</t>
  </si>
  <si>
    <t>0065A00001Z1PstQAF</t>
  </si>
  <si>
    <t>0065A00001Z1Q25QAF</t>
  </si>
  <si>
    <t>0035A00003cc18TQAQ</t>
  </si>
  <si>
    <t>0065A00001Z72zgQAB</t>
  </si>
  <si>
    <t>0Q05A000001e9LdSAI</t>
  </si>
  <si>
    <t>0035A00003cccFzQAI</t>
  </si>
  <si>
    <t>0065A00001ZFnZQQA1</t>
  </si>
  <si>
    <t>0013100001mz2dQAAQ</t>
  </si>
  <si>
    <t>0035A00003IOYd6QAH</t>
  </si>
  <si>
    <t>0065A00001ZP5LkQAL</t>
  </si>
  <si>
    <t>0065A00001ZbTKPQA3</t>
  </si>
  <si>
    <t>0Q05A000001eBOmSAM</t>
  </si>
  <si>
    <t>0065A00001a6fDZQAY</t>
  </si>
  <si>
    <t>0015A000029VvJwQAK</t>
  </si>
  <si>
    <t>0065A00001a6jDQQAY</t>
  </si>
  <si>
    <t>0015A00002LeW82QAF</t>
  </si>
  <si>
    <t>0035A00003fsYK2QAM</t>
  </si>
  <si>
    <t>0065A00001aKoOrQAK</t>
  </si>
  <si>
    <t>0Q05A0000013wA7SAI</t>
  </si>
  <si>
    <t>0015A00002LeWS7QAN</t>
  </si>
  <si>
    <t>0035A00003fsmBeQAI</t>
  </si>
  <si>
    <t>0065A00001aKoU6QAK</t>
  </si>
  <si>
    <t>0015A00002LeWk1QAF</t>
  </si>
  <si>
    <t>0035A00003fsYvcQAE</t>
  </si>
  <si>
    <t>0065A00001aKoUfQAK</t>
  </si>
  <si>
    <t>0065A00001aKonVQAS</t>
  </si>
  <si>
    <t>0015A00002Lej3nQAB</t>
  </si>
  <si>
    <t>0035A00003fsl1qQAA</t>
  </si>
  <si>
    <t>0065A00001aLR1IQAW</t>
  </si>
  <si>
    <t>0035A00003fslMqQAI</t>
  </si>
  <si>
    <t>0065A00001aLR1iQAG</t>
  </si>
  <si>
    <t>0015A00002LejaoQAB</t>
  </si>
  <si>
    <t>0035A00003fslTIQAY</t>
  </si>
  <si>
    <t>0065A00001aLR3MQAW</t>
  </si>
  <si>
    <t>0Q05A0000013wBjSAI</t>
  </si>
  <si>
    <t>0015A00002LemG2QAJ</t>
  </si>
  <si>
    <t>0035A00003fso58QAA</t>
  </si>
  <si>
    <t>0065A00001aLROvQAO</t>
  </si>
  <si>
    <t>0015A00002LfEYSQA3</t>
  </si>
  <si>
    <t>0065A00001aLZdIQAW</t>
  </si>
  <si>
    <t>0015A00002LfF2GQAV</t>
  </si>
  <si>
    <t>0065A00001aLZlMQAW</t>
  </si>
  <si>
    <t>0065A00001aLZw0QAG</t>
  </si>
  <si>
    <t>0015A00002LfFwCQAV</t>
  </si>
  <si>
    <t>0065A00001aLZz0QAG</t>
  </si>
  <si>
    <t>0015A00002LfGG5QAN</t>
  </si>
  <si>
    <t>0065A00001aLa2zQAC</t>
  </si>
  <si>
    <t>0015A00002LgTxGQAV</t>
  </si>
  <si>
    <t>0065A00001ax2WZQAY</t>
  </si>
  <si>
    <t>0065A00001bMtrIQAS</t>
  </si>
  <si>
    <t>0065A00001bNvohQAC</t>
  </si>
  <si>
    <t>0015A00002JN1vtQAD</t>
  </si>
  <si>
    <t>0035A00003dacrbQAA</t>
  </si>
  <si>
    <t>0065A00001ZWyfTQAT</t>
  </si>
  <si>
    <t>0015A00002GnkI0QAJ</t>
  </si>
  <si>
    <t>0065A00001YNMYhQAP</t>
  </si>
  <si>
    <t>7015A000001yX5aQAE</t>
  </si>
  <si>
    <t>0065A00001YbSetQAF</t>
  </si>
  <si>
    <t>0015A00002NNowfQAD</t>
  </si>
  <si>
    <t>0035A00003hkMYGQA2</t>
  </si>
  <si>
    <t>0065A00001bKrIIQA0</t>
  </si>
  <si>
    <t>0035A00003QWk1yQAD</t>
  </si>
  <si>
    <t>0065A00001aGNgJQAW</t>
  </si>
  <si>
    <t>0015A00002KvDF0QAN</t>
  </si>
  <si>
    <t>0065A00001a6fTpQAI</t>
  </si>
  <si>
    <t>0035A00003fLuMhQAK</t>
  </si>
  <si>
    <t>0Q05A0000013v80SAA</t>
  </si>
  <si>
    <t>0015A00002HcQpmQAF</t>
  </si>
  <si>
    <t>0035A00003caDA9QAM</t>
  </si>
  <si>
    <t>0065A00001Z0T9TQAV</t>
  </si>
  <si>
    <t>opted for K9's &amp; portable Xray solution for now</t>
  </si>
  <si>
    <t>0065A00001dACBMQA4</t>
  </si>
  <si>
    <t>0035A00003JixrHQAR</t>
  </si>
  <si>
    <t>0065A00000ldGtuQAE</t>
  </si>
  <si>
    <t>0035A00003JiyMpQAJ</t>
  </si>
  <si>
    <t>0065A00000ldH7SQAU</t>
  </si>
  <si>
    <t>0013100001jYQOjAAO</t>
  </si>
  <si>
    <t>0035A00003NEQ0SQAX</t>
  </si>
  <si>
    <t>0065A00000k2qMaQAI</t>
  </si>
  <si>
    <t>0015A00002BnJREQA3</t>
  </si>
  <si>
    <t>0035A00003UXJQ2QAP</t>
  </si>
  <si>
    <t>0065A00001KR5AhQAL</t>
  </si>
  <si>
    <t>0015A00002Cw3BhQAJ</t>
  </si>
  <si>
    <t>0035A00003VxVxLQAV</t>
  </si>
  <si>
    <t>0065A00001Ti280QAB</t>
  </si>
  <si>
    <t>0065A00000i2ZXzQAM</t>
  </si>
  <si>
    <t>0015A00001tZMzCQAW</t>
  </si>
  <si>
    <t>0065A00000i2mSMQAY</t>
  </si>
  <si>
    <t>0015A00001taaDSQAY</t>
  </si>
  <si>
    <t>0065A00000i3uONQAY</t>
  </si>
  <si>
    <t>0065A00000jsXTcQAM</t>
  </si>
  <si>
    <t>0013100001myVRnAAM</t>
  </si>
  <si>
    <t>00331000035EOpLAAW</t>
  </si>
  <si>
    <t>0065A00000i4juZQAQ</t>
  </si>
  <si>
    <t>0035A00003GoN3cQAF</t>
  </si>
  <si>
    <t>0065A00000jTBXqQAO</t>
  </si>
  <si>
    <t>0035A00003IPHbPQAX</t>
  </si>
  <si>
    <t>0065A00000k1vqIQAQ</t>
  </si>
  <si>
    <t>0065A00000k25w5QAA</t>
  </si>
  <si>
    <t>0035A00003IO6L1QAL</t>
  </si>
  <si>
    <t>0065A00000k25yuQAA</t>
  </si>
  <si>
    <t>0065A00000k26ZwQAI</t>
  </si>
  <si>
    <t>0035A00003INqHEQA1</t>
  </si>
  <si>
    <t>0065A00000k3csJQAQ</t>
  </si>
  <si>
    <t>0065A00000lnVC0QAM</t>
  </si>
  <si>
    <t>0065A00000z10vDQAQ</t>
  </si>
  <si>
    <t>0065A000011rH0IQAU</t>
  </si>
  <si>
    <t>0065A000015tokpQAA</t>
  </si>
  <si>
    <t>0065A000015tot9QAA</t>
  </si>
  <si>
    <t>0065A000015totdQAA</t>
  </si>
  <si>
    <t>0065A000015touHQAQ</t>
  </si>
  <si>
    <t>0035A00003RZeLEQA1</t>
  </si>
  <si>
    <t>0065A000015uabSQAQ</t>
  </si>
  <si>
    <t>0035A00003WnlupQAB</t>
  </si>
  <si>
    <t>0065A00001Wl77NQAR</t>
  </si>
  <si>
    <t>0015A00002DQs4ZQAT</t>
  </si>
  <si>
    <t>0065A00001XG9F3QAL</t>
  </si>
  <si>
    <t>0065A00001XKPd2QAH</t>
  </si>
  <si>
    <t>0035A00003ZWFZ7QAP</t>
  </si>
  <si>
    <t>0065A00001XdO2BQAV</t>
  </si>
  <si>
    <t>0015A00002AktUGQAZ</t>
  </si>
  <si>
    <t>0035A00003TAuGTQA1</t>
  </si>
  <si>
    <t>Law Enforcement</t>
  </si>
  <si>
    <t>0065A00001CKYNQQA5</t>
  </si>
  <si>
    <t>0065A00000i36WaQAI</t>
  </si>
  <si>
    <t>0035A00003EY57QQAT</t>
  </si>
  <si>
    <t>0065A00000iSqBYQA0</t>
  </si>
  <si>
    <t>0065A00000iSVzRQAW</t>
  </si>
  <si>
    <t>0013100001gYHgUAAW</t>
  </si>
  <si>
    <t>0035A00003EXKLZQA5</t>
  </si>
  <si>
    <t>0065A00000k2hs8QAA</t>
  </si>
  <si>
    <t>0035A00003Jhh1TQAR</t>
  </si>
  <si>
    <t>0065A00000k3r8tQAA</t>
  </si>
  <si>
    <t>0013100001gZM1jAAG</t>
  </si>
  <si>
    <t>00331000030O4bbAAC</t>
  </si>
  <si>
    <t>0065A00000k3ynJQAQ</t>
  </si>
  <si>
    <t>0013100001sbMkZAAU</t>
  </si>
  <si>
    <t>0035A00003JjVr7QAF</t>
  </si>
  <si>
    <t>0065A00000leKkYQAU</t>
  </si>
  <si>
    <t>0015A000022T2icQAC</t>
  </si>
  <si>
    <t>0035A00003Jk9DDQAZ</t>
  </si>
  <si>
    <t>0065A00000lehOLQAY</t>
  </si>
  <si>
    <t>0015A0000256uspQAA</t>
  </si>
  <si>
    <t>7015A000001OqVRQA0</t>
  </si>
  <si>
    <t>0035A00003MdJGUQA3</t>
  </si>
  <si>
    <t>0065A00000loQ0DQAU</t>
  </si>
  <si>
    <t>0065A00000nM7PwQAK</t>
  </si>
  <si>
    <t>0015A000027SFtyQAG</t>
  </si>
  <si>
    <t>0035A00003PHR7xQAH</t>
  </si>
  <si>
    <t>0065A00000nNKhpQAG</t>
  </si>
  <si>
    <t>0065A00001KRF0IQAX</t>
  </si>
  <si>
    <t>0065A00001PwOQvQAN</t>
  </si>
  <si>
    <t>0065A00001KRtosQAD</t>
  </si>
  <si>
    <t>0015A00002CSvGFQA1</t>
  </si>
  <si>
    <t>0035A00003VDKv9QAH</t>
  </si>
  <si>
    <t>0065A00001PwI2iQAF</t>
  </si>
  <si>
    <t>0015A000029WBXxQAO</t>
  </si>
  <si>
    <t>0035A00003QzmmvQAB</t>
  </si>
  <si>
    <t>0065A00001CI1PyQAL</t>
  </si>
  <si>
    <t>7013100000108HHAAY</t>
  </si>
  <si>
    <t>0035A00003EWX0jQAH</t>
  </si>
  <si>
    <t>0065A00000iSBeTQAW</t>
  </si>
  <si>
    <t>0013100001k7vrhAAA</t>
  </si>
  <si>
    <t>0035A00003lSA99QAG</t>
  </si>
  <si>
    <t>0065A00000i2YegQAE</t>
  </si>
  <si>
    <t>0035A00003CcW8YQAV</t>
  </si>
  <si>
    <t>0065A00000i3oKuQAI</t>
  </si>
  <si>
    <t>0015A00001targvQAA</t>
  </si>
  <si>
    <t>0035A00003Cd2fVQAR</t>
  </si>
  <si>
    <t>0065A00000i4PlaQAE</t>
  </si>
  <si>
    <t>0015A00001xOkXAQA0</t>
  </si>
  <si>
    <t>0035A00003EWcuQQAT</t>
  </si>
  <si>
    <t>0065A00000iRowYQAS</t>
  </si>
  <si>
    <t>0035A00003EXaVSQA1</t>
  </si>
  <si>
    <t>0065A00000iSXP6QAO</t>
  </si>
  <si>
    <t>0035A00003GnGZgQAN</t>
  </si>
  <si>
    <t>0065A00000iVTkiQAG</t>
  </si>
  <si>
    <t>0015A00001ztlvGQAQ</t>
  </si>
  <si>
    <t>0035A00003G70NjQAJ</t>
  </si>
  <si>
    <t>0065A00000js3XnQAI</t>
  </si>
  <si>
    <t>0035A00003INLuxQAH</t>
  </si>
  <si>
    <t>0065A00000k1YWzQAM</t>
  </si>
  <si>
    <t>0015A000021OUFYQA4</t>
  </si>
  <si>
    <t>0035A00003INrqzQAD</t>
  </si>
  <si>
    <t>0065A00000k1vkjQAA</t>
  </si>
  <si>
    <t>0035A00003GnwiEQAR</t>
  </si>
  <si>
    <t>0065A00000k2diMQAQ</t>
  </si>
  <si>
    <t>7015A0000022fz9QAA</t>
  </si>
  <si>
    <t>0065A00000k3BAdQAM</t>
  </si>
  <si>
    <t>0065A00000ldjnbQAA</t>
  </si>
  <si>
    <t>7015A0000022gtgQAA</t>
  </si>
  <si>
    <t>0033100003AF2fkAAD</t>
  </si>
  <si>
    <t>0065A00000legHHQAY</t>
  </si>
  <si>
    <t>0065A00000vt2ciQAA</t>
  </si>
  <si>
    <t>0013100001enucRAAQ</t>
  </si>
  <si>
    <t>7015A000001OqVbQAK</t>
  </si>
  <si>
    <t>0035A00003OCCwxQAH</t>
  </si>
  <si>
    <t>0065A00001CILjUQAX</t>
  </si>
  <si>
    <t>7015A000001qUjEQAU</t>
  </si>
  <si>
    <t>0065A00001OGoTCQA1</t>
  </si>
  <si>
    <t>0015A00001yY7r0QAC</t>
  </si>
  <si>
    <t>0035A00003GoWANQA3</t>
  </si>
  <si>
    <t>0065A00001SgUoRQAV</t>
  </si>
  <si>
    <t>0015A0000254PaYQAU</t>
  </si>
  <si>
    <t>0035A00003XBTKLQA5</t>
  </si>
  <si>
    <t>0065A00001SjMq1QAF</t>
  </si>
  <si>
    <t>0065A00001Vg8zWQAR</t>
  </si>
  <si>
    <t>00331000033TwKxAAK</t>
  </si>
  <si>
    <t>0065A00001XKUYhQAP</t>
  </si>
  <si>
    <t>0035A00003Ye74CQAR</t>
  </si>
  <si>
    <t>0065A00001XKcXUQA1</t>
  </si>
  <si>
    <t>0015A00002FFparQAD</t>
  </si>
  <si>
    <t>0065A00001XXtfHQAT</t>
  </si>
  <si>
    <t>0065A00000iSKrZQAW</t>
  </si>
  <si>
    <t>0013100001hoMrhAAE</t>
  </si>
  <si>
    <t>0035A00003EWMKmQAP</t>
  </si>
  <si>
    <t>0065A00000iRcBYQA0</t>
  </si>
  <si>
    <t>0015A00001yXyVaQAK</t>
  </si>
  <si>
    <t>0035A00003GoGlXQAV</t>
  </si>
  <si>
    <t>0065A00000jT4hUQAS</t>
  </si>
  <si>
    <t>0015A00001yYBDGQA4</t>
  </si>
  <si>
    <t>0035A00003GocYyQAJ</t>
  </si>
  <si>
    <t>0065A00000jTTdXQAW</t>
  </si>
  <si>
    <t>0013100001gYIRGAA4</t>
  </si>
  <si>
    <t>0065A00000jTif2QAC</t>
  </si>
  <si>
    <t>0065A00000js0XDQAY</t>
  </si>
  <si>
    <t>0015A00001zu5bIQAQ</t>
  </si>
  <si>
    <t>0035A00003HwyDKQAZ</t>
  </si>
  <si>
    <t>0065A00000jsYSWQA2</t>
  </si>
  <si>
    <t>0065A00000leM9YQAU</t>
  </si>
  <si>
    <t>FDA helps us weekly. Not to push W&amp;S renewal.</t>
  </si>
  <si>
    <t>0035A00003WnB65QAF</t>
  </si>
  <si>
    <t>0065A00001Vhn9PQAR</t>
  </si>
  <si>
    <t>908 is waiving repair fee. Possibility for LDO W&amp;S buy.</t>
  </si>
  <si>
    <t>0065A00000js5ZwQAI</t>
  </si>
  <si>
    <t>0065A00001aJ2bKQAS</t>
  </si>
  <si>
    <t>0015A00002Gpk64QAB</t>
  </si>
  <si>
    <t>0065A00001bMHljQAG</t>
  </si>
  <si>
    <t>0065A00001cq0NNQAY</t>
  </si>
  <si>
    <t>0016e00002ZwhhaAAB</t>
  </si>
  <si>
    <t>0065A00001ZuPESQA3</t>
  </si>
  <si>
    <t>0016e00002ZwhkLAAR</t>
  </si>
  <si>
    <t>0065A00001bA4maQAC</t>
  </si>
  <si>
    <t>0035A00003dZffqQAC</t>
  </si>
  <si>
    <t>0065A00001ZPNVzQAP</t>
  </si>
  <si>
    <t>001i000000FKbFTAA1</t>
  </si>
  <si>
    <t>0035A00003ihR8dQAE</t>
  </si>
  <si>
    <t>0065A00001bfrZUQAY</t>
  </si>
  <si>
    <t>0015A00002G6HnSQAV</t>
  </si>
  <si>
    <t>0065A00001Y1SnjQAF</t>
  </si>
  <si>
    <t>0065A00001Yxj6TQAR</t>
  </si>
  <si>
    <t>0015A00002IoEQ5QAN</t>
  </si>
  <si>
    <t>0035A00003ccnnLQAQ</t>
  </si>
  <si>
    <t>0065A00001ZFuiVQAT</t>
  </si>
  <si>
    <t>0Q05A000001e9SsSAI</t>
  </si>
  <si>
    <t>0065A00001b9LrmQAE</t>
  </si>
  <si>
    <t>0015A00002CU9zLQAT</t>
  </si>
  <si>
    <t>0035A00003VEjP1QAL</t>
  </si>
  <si>
    <t>0065A00001ZVWUeQAP</t>
  </si>
  <si>
    <t>0015A000022R2hPQAS</t>
  </si>
  <si>
    <t>0035A00003cdKVIQA2</t>
  </si>
  <si>
    <t>0065A00001ZMsKBQA1</t>
  </si>
  <si>
    <t>0Q05A000001e9f2SAA</t>
  </si>
  <si>
    <t>0065A00001Zk3tnQAB</t>
  </si>
  <si>
    <t>0015A00002GJyMOQA1</t>
  </si>
  <si>
    <t>0035A00003aXnyoQAC</t>
  </si>
  <si>
    <t>0065A00001cJBuoQAG</t>
  </si>
  <si>
    <t>0015A00002G74JSQAZ</t>
  </si>
  <si>
    <t>0035A00003kgExqQAE</t>
  </si>
  <si>
    <t>0065A00001cJFdzQAG</t>
  </si>
  <si>
    <t>0035A00003dZGTiQAO</t>
  </si>
  <si>
    <t>0065A00001bAbeQQAS</t>
  </si>
  <si>
    <t>0015A00002KxAF0QAN</t>
  </si>
  <si>
    <t>0035A00003frCKxQAM</t>
  </si>
  <si>
    <t>0065A00001cpnLZQAY</t>
  </si>
  <si>
    <t>0035A00003fLQr6QAG</t>
  </si>
  <si>
    <t>0065A00001ZVWa3QAH</t>
  </si>
  <si>
    <t>0Q05A000001eAo4SAE</t>
  </si>
  <si>
    <t>0065A00001brE07QAE</t>
  </si>
  <si>
    <t>0015A00002RfqaHQAR</t>
  </si>
  <si>
    <t>0035A00003lSbFnQAK</t>
  </si>
  <si>
    <t>0065A00001cTzLRQA0</t>
  </si>
  <si>
    <t>lost to KD Analytical who quoted 2x used Grif 824 at 15k/</t>
  </si>
  <si>
    <t>7015A000001eGBVQA2</t>
  </si>
  <si>
    <t>0035A00003aUMCuQAO</t>
  </si>
  <si>
    <t>0065A00001bp3BqQAI</t>
  </si>
  <si>
    <t>?</t>
  </si>
  <si>
    <t>0015A00002QantHQAR</t>
  </si>
  <si>
    <t>0035A00003kdOLjQAM</t>
  </si>
  <si>
    <t>0065A00001br7EmQAI</t>
  </si>
  <si>
    <t>0015A00001ztfyoQAA</t>
  </si>
  <si>
    <t>7015A000001zO4uQAE</t>
  </si>
  <si>
    <t>0035A00003G6jh2QAB</t>
  </si>
  <si>
    <t>0065A00001bqAOkQAM</t>
  </si>
  <si>
    <t>0015A00002LfY5PQAV</t>
  </si>
  <si>
    <t>0035A00003khUYkQAM</t>
  </si>
  <si>
    <t>0065A00001cKYm3QAG</t>
  </si>
  <si>
    <t>0015A00002G6GsIQAV</t>
  </si>
  <si>
    <t>0065A0000112Mx3QAE</t>
  </si>
  <si>
    <t>0016e00002ZwhsiAAB</t>
  </si>
  <si>
    <t>0065A00001bAPZKQA4</t>
  </si>
  <si>
    <t>0065A00001Z6lfDQAR</t>
  </si>
  <si>
    <t>0016e00002Zwh9BAAR</t>
  </si>
  <si>
    <t>0065A00001cp7cpQAA</t>
  </si>
  <si>
    <t>0035A00003mc4VHQAY</t>
  </si>
  <si>
    <t>0065A00001bo2YrQAI</t>
  </si>
  <si>
    <t>0016e00002Zwh9CAAR</t>
  </si>
  <si>
    <t>0065A00001bAPWyQAO</t>
  </si>
  <si>
    <t>0066e00001e1CfRAAU</t>
  </si>
  <si>
    <t>0035A00003TBBsgQAH</t>
  </si>
  <si>
    <t>0Q06e000001eYkLCAU</t>
  </si>
  <si>
    <t>0015A00002ARKTaQAP</t>
  </si>
  <si>
    <t>0035A00003SslYqQAJ</t>
  </si>
  <si>
    <t>0065A000019m7zcQAA</t>
  </si>
  <si>
    <t>Was never a qualified opportunity</t>
  </si>
  <si>
    <t>0065A00001dBHYjQAO</t>
  </si>
  <si>
    <t>0035A00003daOn9QAE</t>
  </si>
  <si>
    <t>0065A00001dBGYkQAO</t>
  </si>
  <si>
    <t>0065A00001dBHXhQAO</t>
  </si>
  <si>
    <t>0035A00003naORcQAM</t>
  </si>
  <si>
    <t>0065A00001dBHYyQAO</t>
  </si>
  <si>
    <t>0065A00001dBHbOQAW</t>
  </si>
  <si>
    <t>0065A00001PteuEQAR</t>
  </si>
  <si>
    <t>0065A00001PthIbQAJ</t>
  </si>
  <si>
    <t>0065A00001Ptrr6QAB</t>
  </si>
  <si>
    <t>0015A000026BOdRQAW</t>
  </si>
  <si>
    <t>0035A00003NHihfQAD</t>
  </si>
  <si>
    <t>0065A00000nKYNkQAO</t>
  </si>
  <si>
    <t>003i000000Oear4AAB</t>
  </si>
  <si>
    <t>006i000000XbR0JAAV</t>
  </si>
  <si>
    <t>0016e00002ZwhC1AAJ</t>
  </si>
  <si>
    <t>0065A00000i3tFHQAY</t>
  </si>
  <si>
    <t>Distributor pulled out of 2019 opportunity due to unfavorable testing protocols that favored Raman spectroscopy products</t>
  </si>
  <si>
    <t>0065A00001awxJ9QAI</t>
  </si>
  <si>
    <t>0Q05A0000013waaSAA</t>
  </si>
  <si>
    <t>0065A00001awzFOQAY</t>
  </si>
  <si>
    <t>0065A00001awzFxQAI</t>
  </si>
  <si>
    <t>0Q05A0000013wclSAA</t>
  </si>
  <si>
    <t>0065A00001awzGMQAY</t>
  </si>
  <si>
    <t>0035A00003QVNacQAH</t>
  </si>
  <si>
    <t>0065A00001ax1pmQAA</t>
  </si>
  <si>
    <t>0065A00001bBWjHQAW</t>
  </si>
  <si>
    <t>0065A00001bBWjvQAG</t>
  </si>
  <si>
    <t>0065A00001bBWkGQAW</t>
  </si>
  <si>
    <t>0065A00001bBWkfQAG</t>
  </si>
  <si>
    <t>0035A00003fKIhFQAW</t>
  </si>
  <si>
    <t>0065A00001bBYOAQA4</t>
  </si>
  <si>
    <t>0016e00002Zwhv8AAB</t>
  </si>
  <si>
    <t>0065A00000iSP9bQAG</t>
  </si>
  <si>
    <t>0035A00003eNU0cQAG</t>
  </si>
  <si>
    <t>0065A0000106vdDQAQ</t>
  </si>
  <si>
    <t>0065A000011rSgYQAU</t>
  </si>
  <si>
    <t>0065A00001PtmI8QAJ</t>
  </si>
  <si>
    <t>0065A00001XGA3YQAX</t>
  </si>
  <si>
    <t>0065A00000nKJO7QAO</t>
  </si>
  <si>
    <t>001i000001LHDIlAAP</t>
  </si>
  <si>
    <t>0065A00000nKslJQAS</t>
  </si>
  <si>
    <t>0065A000011rJQcQAM</t>
  </si>
  <si>
    <t>0065A000011rJSYQA2</t>
  </si>
  <si>
    <t>0065A000011rJc9QAE</t>
  </si>
  <si>
    <t>0065A000011rJejQAE</t>
  </si>
  <si>
    <t>0065A000015soE9QAI</t>
  </si>
  <si>
    <t>0065A000015souWQAQ</t>
  </si>
  <si>
    <t>0065A000015sp3xQAA</t>
  </si>
  <si>
    <t>0065A000015spPuQAI</t>
  </si>
  <si>
    <t>0065A000015ss4UQAQ</t>
  </si>
  <si>
    <t>0065A00001KPp6hQAD</t>
  </si>
  <si>
    <t>0065A00001KPqTmQAL</t>
  </si>
  <si>
    <t>0065A00001PthROQAZ</t>
  </si>
  <si>
    <t>0065A00001XGWPwQAP</t>
  </si>
  <si>
    <t>0065A00001XGcEeQAL</t>
  </si>
  <si>
    <t>0035A00003JizwhQAB</t>
  </si>
  <si>
    <t>0065A00001XGfKUQA1</t>
  </si>
  <si>
    <t>0015A00002EkII2QAN</t>
  </si>
  <si>
    <t>0065A00001XGhcRQAT</t>
  </si>
  <si>
    <t>0065A00001KPouHQAT</t>
  </si>
  <si>
    <t>0065A00000k2peKQAQ</t>
  </si>
  <si>
    <t>0065A00001KQ4vJQAT</t>
  </si>
  <si>
    <t>CBP NII order award to FR thru GSA</t>
  </si>
  <si>
    <t>0065A00000i54EdQAI</t>
  </si>
  <si>
    <t>0016e00002ZwiFrAAJ</t>
  </si>
  <si>
    <t>0065A00001Xe7DBQAZ</t>
  </si>
  <si>
    <t>0065A00001XoVclQAF</t>
  </si>
  <si>
    <t>0065A00001WxE6eQAF</t>
  </si>
  <si>
    <t>0065A00001aLTe1QAG</t>
  </si>
  <si>
    <t>0065A00001ZYuv7QAD</t>
  </si>
  <si>
    <t>0065A00001ZYwBUQA1</t>
  </si>
  <si>
    <t>0065A00001ZYwIdQAL</t>
  </si>
  <si>
    <t>0065A00001ZYwK4QAL</t>
  </si>
  <si>
    <t>0065A00001ZYwhaQAD</t>
  </si>
  <si>
    <t>0065A00001ZuNkRQAV</t>
  </si>
  <si>
    <t>0016e00002ZvkvEAAR</t>
  </si>
  <si>
    <t>0065A00001ZVdo6QAD</t>
  </si>
  <si>
    <t>0065A00001ZwqxRQAR</t>
  </si>
  <si>
    <t>0015A00002CRqz6QAD</t>
  </si>
  <si>
    <t>0035A00003UaI3PQAV</t>
  </si>
  <si>
    <t>0065A00001PtdbGQAR</t>
  </si>
  <si>
    <t>0035A00003nawyzQAA</t>
  </si>
  <si>
    <t>0065A00001dC8HMQA0</t>
  </si>
  <si>
    <t>0035A00003kfXzjQAE</t>
  </si>
  <si>
    <t>0065A00001cIMCkQAO</t>
  </si>
  <si>
    <t>0015A00002GnxKtQAJ</t>
  </si>
  <si>
    <t>0035A00003aLXlhQAG</t>
  </si>
  <si>
    <t>0065A00001YO25lQAD</t>
  </si>
  <si>
    <t>0015A00002Qc48RQAR</t>
  </si>
  <si>
    <t>0035A00003kezZKQAY</t>
  </si>
  <si>
    <t>0065A00001cI3mNQAS</t>
  </si>
  <si>
    <t>0035A00003ZViaJQAT</t>
  </si>
  <si>
    <t>0065A00001XdHO8QAN</t>
  </si>
  <si>
    <t>0035A00003lS671QAC</t>
  </si>
  <si>
    <t>0065A00001cTiLOQA0</t>
  </si>
  <si>
    <t>0035A00003XCkmRQAT</t>
  </si>
  <si>
    <t>0065A00001XGCuGQAX</t>
  </si>
  <si>
    <t>0035A00003XEShoQAH</t>
  </si>
  <si>
    <t>0065A00001XHKDwQAP</t>
  </si>
  <si>
    <t>0015A00002FFSxDQAX</t>
  </si>
  <si>
    <t>0035A00003YwETcQAN</t>
  </si>
  <si>
    <t>0065A00001XXibdQAD</t>
  </si>
  <si>
    <t>0015A00002KwxDcQAJ</t>
  </si>
  <si>
    <t>0035A00003fqytNQAQ</t>
  </si>
  <si>
    <t>0065A00001aJpORQA0</t>
  </si>
  <si>
    <t>0035A00003jwYa1QAE</t>
  </si>
  <si>
    <t>0015A00002PJPrEQAX</t>
  </si>
  <si>
    <t>0035A00003ijMhJQAU</t>
  </si>
  <si>
    <t>0065A00001biQM6QAM</t>
  </si>
  <si>
    <t>0035A00003ijNEqQAM</t>
  </si>
  <si>
    <t>0065A00001Z8raWQAR</t>
  </si>
  <si>
    <t>Does not meet BANT requirements</t>
  </si>
  <si>
    <t>0015A00002KuRNaQAN</t>
  </si>
  <si>
    <t>0035A00003fL7q1QAC</t>
  </si>
  <si>
    <t>0065A00001a5upUQAQ</t>
  </si>
  <si>
    <t>Lookoing for collaboration, not sale</t>
  </si>
  <si>
    <t>0015A00002DQSwIQAX</t>
  </si>
  <si>
    <t>0035A00003XCCevQAH</t>
  </si>
  <si>
    <t>0065A00001XFyKXQA1</t>
  </si>
  <si>
    <t>Exonics was purchased by Vertex.  Existing Vertex opp</t>
  </si>
  <si>
    <t>0035A00003bcMV7QAM</t>
  </si>
  <si>
    <t>0065A00001YkCyhQAF</t>
  </si>
  <si>
    <t>0015A00002JONdWQAX</t>
  </si>
  <si>
    <t>0035A00003eM8xhQAC</t>
  </si>
  <si>
    <t>CA location business. Purchasing and new lab equipment on hold</t>
  </si>
  <si>
    <t>0065A00001Zbc7SQAR</t>
  </si>
  <si>
    <t>0035A00003gUsdyQAC</t>
  </si>
  <si>
    <t>0065A00001a5vTRQAY</t>
  </si>
  <si>
    <t>0035A00003fLASEQA4</t>
  </si>
  <si>
    <t>Scientists are back in the lab.  Management is still working from home until 1July.</t>
  </si>
  <si>
    <t>0065A00001XDlVJQA1</t>
  </si>
  <si>
    <t>Customer not interested in running spent media analysis with any regular frequency</t>
  </si>
  <si>
    <t>0035A00003k9NnsQAE</t>
  </si>
  <si>
    <t>0035A00003dajWCQAY</t>
  </si>
  <si>
    <t>0065A00001ZYmD0QAL</t>
  </si>
  <si>
    <t>0035A00003CdkXsQAJ</t>
  </si>
  <si>
    <t>0065A00000i4nU9QAI</t>
  </si>
  <si>
    <t>0015A000022QzShQAK</t>
  </si>
  <si>
    <t>0035A00003IPg79QAD</t>
  </si>
  <si>
    <t>0065A00000k3bPzQAI</t>
  </si>
  <si>
    <t>0035A00003CdOHCQA3</t>
  </si>
  <si>
    <t>0065A00000i4W7gQAE</t>
  </si>
  <si>
    <t>0035A00003CdW5xQAF</t>
  </si>
  <si>
    <t>0065A00000i4dQYQAY</t>
  </si>
  <si>
    <t>0035A00003CdjFjQAJ</t>
  </si>
  <si>
    <t>0065A00000i4mZSQAY</t>
  </si>
  <si>
    <t>0035A00003IPDsdQAH</t>
  </si>
  <si>
    <t>0065A00000k38bnQAA</t>
  </si>
  <si>
    <t>0015A00001xPBGCQA4</t>
  </si>
  <si>
    <t>0035A00003EXSbpQAH</t>
  </si>
  <si>
    <t>0065A00000iSRqSQAW</t>
  </si>
  <si>
    <t>0015A00001yXsaxQAC</t>
  </si>
  <si>
    <t>0035A00003Go5JBQAZ</t>
  </si>
  <si>
    <t>0065A00000jStVUQA0</t>
  </si>
  <si>
    <t>0035A00003CblA5QAJ</t>
  </si>
  <si>
    <t>0065A00000i327gQAA</t>
  </si>
  <si>
    <t>0015A00001xOev4QAC</t>
  </si>
  <si>
    <t>0035A00003EWTcQQAX</t>
  </si>
  <si>
    <t>0065A00000iRiXpQAK</t>
  </si>
  <si>
    <t>0015A00001xOgtoQAC</t>
  </si>
  <si>
    <t>0035A00003EWXHuQAP</t>
  </si>
  <si>
    <t>0065A00000iRlIqQAK</t>
  </si>
  <si>
    <t>0035A00003QTWXgQAP</t>
  </si>
  <si>
    <t>0065A000011pWYvQAM</t>
  </si>
  <si>
    <t>0035A00003QX2JuQAL</t>
  </si>
  <si>
    <t>0065A000015sl4GQAQ</t>
  </si>
  <si>
    <t>0065A00001TjCuPQAV</t>
  </si>
  <si>
    <t>0015A00002DWacVQAT</t>
  </si>
  <si>
    <t>7015A000001P6VuQAK</t>
  </si>
  <si>
    <t>0035A00003WotitQAB</t>
  </si>
  <si>
    <t>0065A00001Ww3ARQAZ</t>
  </si>
  <si>
    <t>0035A00003EXFtkQAH</t>
  </si>
  <si>
    <t>0065A00000iSJ8xQAG</t>
  </si>
  <si>
    <t>Fusion, Lumos</t>
  </si>
  <si>
    <t>0035A00003R09iJQAR</t>
  </si>
  <si>
    <t>Return to work in Summer</t>
  </si>
  <si>
    <t>0065A00001CIFPsQAP</t>
  </si>
  <si>
    <t>0015A00002DSEvSQAX</t>
  </si>
  <si>
    <t>0035A00003WovBqQAJ</t>
  </si>
  <si>
    <t>0065A00001Ww4vKQAR</t>
  </si>
  <si>
    <t>0013100001fq38eAAA</t>
  </si>
  <si>
    <t>7015A000001ZipvQAC</t>
  </si>
  <si>
    <t>0035A00003EX9dYQAT</t>
  </si>
  <si>
    <t>Limited Lab Access, Still waiting to hear how COVID 19 has effected budget.</t>
  </si>
  <si>
    <t>0065A00000iSDiGQAW</t>
  </si>
  <si>
    <t>0035A00003Yw7tMQAR</t>
  </si>
  <si>
    <t>0065A00001XXXh0QAH</t>
  </si>
  <si>
    <t>0015A00002DQwKYQA1</t>
  </si>
  <si>
    <t>0035A00003XCg7lQAD</t>
  </si>
  <si>
    <t>Some staff still working, but limited resources.</t>
  </si>
  <si>
    <t>0065A00001XGAo7QAH</t>
  </si>
  <si>
    <t>0015A00002VpZ30QAF</t>
  </si>
  <si>
    <t>0035A00003othtLQAQ</t>
  </si>
  <si>
    <t>0065A00001dLfJbQAK</t>
  </si>
  <si>
    <t>0015A00002DR3WmQAL</t>
  </si>
  <si>
    <t>0035A00003XCksKQAT</t>
  </si>
  <si>
    <t>0065A00001XGD9LQAX</t>
  </si>
  <si>
    <t>0015A00002LgpwMQAR</t>
  </si>
  <si>
    <t>0035A00003gSKTiQAO</t>
  </si>
  <si>
    <t>0065A00001ax7xRQAQ</t>
  </si>
  <si>
    <t>0035A00003XAZQwQAP</t>
  </si>
  <si>
    <t>0065A00001M9qLkQAJ</t>
  </si>
  <si>
    <t>0015A00002GnxNJQAZ</t>
  </si>
  <si>
    <t>0035A00003hl5feQAA</t>
  </si>
  <si>
    <t>0065A00001bLkCvQAK</t>
  </si>
  <si>
    <t>0015A00002TAkAjQAL</t>
  </si>
  <si>
    <t>0035A00003md3IKQAY</t>
  </si>
  <si>
    <t>0065A00001cq2pNQAQ</t>
  </si>
  <si>
    <t>0035A00003hjbzmQAA</t>
  </si>
  <si>
    <t>0065A00001bBVehQAG</t>
  </si>
  <si>
    <t>0035A00003nawqWQAQ</t>
  </si>
  <si>
    <t>0Q05A000001eT4XSAU</t>
  </si>
  <si>
    <t>0015A00002XRWVTQA5</t>
  </si>
  <si>
    <t>0035A00003pprGQQAY</t>
  </si>
  <si>
    <t>0065A00001dgUOOQA2</t>
  </si>
  <si>
    <t>0Q05A000001eXZnSAM</t>
  </si>
  <si>
    <t>0013100001p59MxAAI</t>
  </si>
  <si>
    <t>0035A00003ppGGpQAM</t>
  </si>
  <si>
    <t>0065A00001dgAbmQAE</t>
  </si>
  <si>
    <t>0035A00003iiD5YQAU</t>
  </si>
  <si>
    <t>0065A00001bgFNxQAM</t>
  </si>
  <si>
    <t>0015A00002PLPcNQAX</t>
  </si>
  <si>
    <t>0035A00003juvnYQAQ</t>
  </si>
  <si>
    <t>0065A00001bp05SQAQ</t>
  </si>
  <si>
    <t>0035A00003YvtfbQAB</t>
  </si>
  <si>
    <t>0065A00001XVjqyQAD</t>
  </si>
  <si>
    <t>0015A00002AmdKeQAJ</t>
  </si>
  <si>
    <t>0035A00003TCE51QAH</t>
  </si>
  <si>
    <t>0065A00001F9PCBQA3</t>
  </si>
  <si>
    <t>Fermentation Technology</t>
  </si>
  <si>
    <t>0015A00002RgYodQAF</t>
  </si>
  <si>
    <t>0035A00003lTYXhQAO</t>
  </si>
  <si>
    <t>0065A00001cUwkUQAS</t>
  </si>
  <si>
    <t>0015A00002TDCzBQAX</t>
  </si>
  <si>
    <t>0035A00003otAcWQAU</t>
  </si>
  <si>
    <t>0065A00001csClFQAU</t>
  </si>
  <si>
    <t>0035A00003nYUd4QAG</t>
  </si>
  <si>
    <t>0035A00003hm1WrQAI</t>
  </si>
  <si>
    <t>0065A00001YyaMNQAZ</t>
  </si>
  <si>
    <t>0035A00003bd7FoQAI</t>
  </si>
  <si>
    <t>0015A00002FSwncQAD</t>
  </si>
  <si>
    <t>0035A00003kecfaQAA</t>
  </si>
  <si>
    <t>0065A00001cHL7pQAG</t>
  </si>
  <si>
    <t>0015A00002Rfyr4QAB</t>
  </si>
  <si>
    <t>0035A00003lSlTQQA0</t>
  </si>
  <si>
    <t>0065A00001cU4q8QAC</t>
  </si>
  <si>
    <t>0065A00001XqEbRQAV</t>
  </si>
  <si>
    <t>0015A00002OJrTYQA1</t>
  </si>
  <si>
    <t>0035A00003igMyyQAE</t>
  </si>
  <si>
    <t>0065A00001bO3YqQAK</t>
  </si>
  <si>
    <t>0015A00002PJoiMQAT</t>
  </si>
  <si>
    <t>0035A00003ijpZNQAY</t>
  </si>
  <si>
    <t>0065A00001bikI9QAI</t>
  </si>
  <si>
    <t>0035A00003mbvpWQAQ</t>
  </si>
  <si>
    <t>0065A00001cp4QWQAY</t>
  </si>
  <si>
    <t>0035A00003XBm1WQAT</t>
  </si>
  <si>
    <t>0065A00001XDl4fQAD</t>
  </si>
  <si>
    <t>0015A00002GK1o4QAD</t>
  </si>
  <si>
    <t>0035A00003igTMpQAM</t>
  </si>
  <si>
    <t>0065A00001bO5stQAC</t>
  </si>
  <si>
    <t>0Q05A000001eTCZSA2</t>
  </si>
  <si>
    <t>0015A00002GnbH7QAJ</t>
  </si>
  <si>
    <t>0035A00003dagSuQAI</t>
  </si>
  <si>
    <t>0065A00001YNGjOQAX</t>
  </si>
  <si>
    <t>0035A00003aL83dQAC</t>
  </si>
  <si>
    <t>0035A00003fK69lQAC</t>
  </si>
  <si>
    <t>0065A00001a3KLDQA2</t>
  </si>
  <si>
    <t>0015A00002CwjvsQAB</t>
  </si>
  <si>
    <t>0035A00003VyD6iQAF</t>
  </si>
  <si>
    <t>0065A00001TivOjQAJ</t>
  </si>
  <si>
    <t>0Q05A0000024SpFSAU</t>
  </si>
  <si>
    <t>0015A00002JNwyTQAT</t>
  </si>
  <si>
    <t>0035A00003eLiqOQAS</t>
  </si>
  <si>
    <t>0065A00001ZZ4HBQA1</t>
  </si>
  <si>
    <t>0015A00002NLXA5QAP</t>
  </si>
  <si>
    <t>0035A00003gUWZLQA4</t>
  </si>
  <si>
    <t>0065A00001bAKZ9QAO</t>
  </si>
  <si>
    <t>0015A00002G9xwjQAB</t>
  </si>
  <si>
    <t>0035A00003aVqMkQAK</t>
  </si>
  <si>
    <t>0065A00001XsALoQAN</t>
  </si>
  <si>
    <t>0035A00003jwgPMQAY</t>
  </si>
  <si>
    <t>0065A00001bqpxzQAA</t>
  </si>
  <si>
    <t>0015A00002HcqqPQAR</t>
  </si>
  <si>
    <t>7015A000001qaqMQAQ</t>
  </si>
  <si>
    <t>0035A00003cadDRQAY</t>
  </si>
  <si>
    <t>0065A00001Z1GKuQAN</t>
  </si>
  <si>
    <t>0015A00002GJpduQAD</t>
  </si>
  <si>
    <t>0035A00003aXQrIQAW</t>
  </si>
  <si>
    <t>0065A00001Y1P0IQAV</t>
  </si>
  <si>
    <t>0015A00002AQprYQAT</t>
  </si>
  <si>
    <t>0035A00003YwXYtQAN</t>
  </si>
  <si>
    <t>0065A00001XXt5fQAD</t>
  </si>
  <si>
    <t>0015A00002HcMBNQA3</t>
  </si>
  <si>
    <t>0035A00003ca8VdQAI</t>
  </si>
  <si>
    <t>0065A00001Z0PkEQAV</t>
  </si>
  <si>
    <t>0035A00003jtVNnQAM</t>
  </si>
  <si>
    <t>0015A00002CwoeNQAR</t>
  </si>
  <si>
    <t>0035A00003VyJgEQAV</t>
  </si>
  <si>
    <t>0065A00001Tj32kQAB</t>
  </si>
  <si>
    <t>0013100001mJobzAAC</t>
  </si>
  <si>
    <t>0035A00003bZWqcQAG</t>
  </si>
  <si>
    <t>0065A00001YYM52QAH</t>
  </si>
  <si>
    <t>0015A00002FSn0OQAT</t>
  </si>
  <si>
    <t>0035A00003aIECzQAO</t>
  </si>
  <si>
    <t>0065A0000112I7hQAE</t>
  </si>
  <si>
    <t>0035A00003VyJeNQAV</t>
  </si>
  <si>
    <t>Limited resources in lab, no ability to get or set up Demo unit till COVID 19 restrictions lifted.</t>
  </si>
  <si>
    <t>0065A00001Tj2yxQAB</t>
  </si>
  <si>
    <t>0035A00003ePFQwQAO</t>
  </si>
  <si>
    <t>Rebel evaluation with Troy Adams in March has been delayed. Asked for quote as place holder in 2021 budget assuming complete evaluation later this year.</t>
  </si>
  <si>
    <t>0065A00001ZwtYiQAJ</t>
  </si>
  <si>
    <t>0015A00002JMFAQQA5</t>
  </si>
  <si>
    <t>0035A00003dZoqmQAC</t>
  </si>
  <si>
    <t>not in the lab</t>
  </si>
  <si>
    <t>0065A00001ZVCYZQA5</t>
  </si>
  <si>
    <t>0035A00003XEALtQAP</t>
  </si>
  <si>
    <t>Labs closed - rumor thru June</t>
  </si>
  <si>
    <t>0065A00001XGfciQAD</t>
  </si>
  <si>
    <t>0015A00002GKDDXQA5</t>
  </si>
  <si>
    <t>0035A00003aXzteQAC</t>
  </si>
  <si>
    <t>Critical lab work only</t>
  </si>
  <si>
    <t>0065A00001Y3qWRQAZ</t>
  </si>
  <si>
    <t>0035A00003ZVVOOQA5</t>
  </si>
  <si>
    <t>No visitors</t>
  </si>
  <si>
    <t>0065A00001XdFXkQAN</t>
  </si>
  <si>
    <t>0035A00003ftbz4QAA</t>
  </si>
  <si>
    <t>0015A00002NPHxqQAH</t>
  </si>
  <si>
    <t>0035A00003hldoFQAQ</t>
  </si>
  <si>
    <t>All projects delayed and back logged.</t>
  </si>
  <si>
    <t>0065A00001bM0chQAC</t>
  </si>
  <si>
    <t>0035A00003eNRj4QAG</t>
  </si>
  <si>
    <t>only critical work</t>
  </si>
  <si>
    <t>0065A00001ZdFtEQAV</t>
  </si>
  <si>
    <t>CA location. Awaiting response from customer.</t>
  </si>
  <si>
    <t>0065A00001YHdxKQAT</t>
  </si>
  <si>
    <t>0035A00003jvhbLQAQ</t>
  </si>
  <si>
    <t>0035A00003fqOWCQA2</t>
  </si>
  <si>
    <t>0065A00001aJ74gQAC</t>
  </si>
  <si>
    <t>0035A00003fL2TLQA0</t>
  </si>
  <si>
    <t>No impact as of 7/28</t>
  </si>
  <si>
    <t>0065A00001a5tSiQAI</t>
  </si>
  <si>
    <t>00331000030PCymAAG</t>
  </si>
  <si>
    <t>0065A000011qinFQAQ</t>
  </si>
  <si>
    <t>Ab-An complexes</t>
  </si>
  <si>
    <t>0015A000020wtkvQAA</t>
  </si>
  <si>
    <t>0065A00000iV6jrQAC</t>
  </si>
  <si>
    <t>0035A00003EYTZbQAP</t>
  </si>
  <si>
    <t>0065A00000iTCEIQA4</t>
  </si>
  <si>
    <t>0Q05A000001ZELiSAO</t>
  </si>
  <si>
    <t>0015A00001xPKWpQAO</t>
  </si>
  <si>
    <t>0035A00003EXesqQAD</t>
  </si>
  <si>
    <t>0065A00000iSc2BQAS</t>
  </si>
  <si>
    <t>0015A000029WzvkQAC</t>
  </si>
  <si>
    <t>0035A00003R0GSnQAN</t>
  </si>
  <si>
    <t>0065A00001CIJ4LQAX</t>
  </si>
  <si>
    <t>0035A00003IPZUEQA5</t>
  </si>
  <si>
    <t>0065A00000k3V5fQAE</t>
  </si>
  <si>
    <t>Incompatible</t>
  </si>
  <si>
    <t>0035A00003ZgxdNQAR</t>
  </si>
  <si>
    <t>0065A00001XkTzfQAF</t>
  </si>
  <si>
    <t>0035A00003EXMxNQAX</t>
  </si>
  <si>
    <t>0065A00000iSOINQA4</t>
  </si>
  <si>
    <t>7015A000001qXg3QAE</t>
  </si>
  <si>
    <t>0035A00003VFJbgQAH</t>
  </si>
  <si>
    <t>0065A00001Sj9tnQAB</t>
  </si>
  <si>
    <t>0035A00003JkLgqQAF</t>
  </si>
  <si>
    <t>0065A00000leqliQAA</t>
  </si>
  <si>
    <t>0035A00003Jk99uQAB</t>
  </si>
  <si>
    <t>0065A00000lmEHUQA2</t>
  </si>
  <si>
    <t>Not really an opportunity but could be one day. Keep him as a lead</t>
  </si>
  <si>
    <t>0015A000022R8eGQAS</t>
  </si>
  <si>
    <t>0035A00003Jhd0OQAR</t>
  </si>
  <si>
    <t>0065A00000k3naoQAA</t>
  </si>
  <si>
    <t>0035A00003VCtI2QAL</t>
  </si>
  <si>
    <t>0065A00001Pw49XQAR</t>
  </si>
  <si>
    <t>ICPMS</t>
  </si>
  <si>
    <t>mAb's conjugated to At211 - delivers alpha rays to tumors</t>
  </si>
  <si>
    <t>0035A00003Vy8U2QAJ</t>
  </si>
  <si>
    <t>0065A00001TiKq4QAF</t>
  </si>
  <si>
    <t>0015A00002Cvd13QAB</t>
  </si>
  <si>
    <t>0035A00003Vx7SYQAZ</t>
  </si>
  <si>
    <t>0065A00001Th8mjQAB</t>
  </si>
  <si>
    <t>0035A00003QTv5SQAT</t>
  </si>
  <si>
    <t>0065A000011qStDQAU</t>
  </si>
  <si>
    <t>Not real - opportunity stuffing...should be a nurturing lead only</t>
  </si>
  <si>
    <t>synthetic peptides</t>
  </si>
  <si>
    <t>0015A00002QebYEQAZ</t>
  </si>
  <si>
    <t>00331000030OraPAAS</t>
  </si>
  <si>
    <t>0065A00001cTlzpQAC</t>
  </si>
  <si>
    <t>0015A00002UgxlQQAR</t>
  </si>
  <si>
    <t>0035A00003oq6K4QAI</t>
  </si>
  <si>
    <t>QE Plus, HF, HF-X  (NO biopharma);Other (text field)</t>
  </si>
  <si>
    <t>0065A00001dDo1wQAC</t>
  </si>
  <si>
    <t>LTQ Velos Pro</t>
  </si>
  <si>
    <t>0015A0000255mlHQAQ</t>
  </si>
  <si>
    <t>0035A00003McN48QAF</t>
  </si>
  <si>
    <t>0065A00000lo8H3QAI</t>
  </si>
  <si>
    <t>0035A00003jvMswQAE</t>
  </si>
  <si>
    <t>0065A00001bpCx1QAE</t>
  </si>
  <si>
    <t>Orbitrap Eclipse</t>
  </si>
  <si>
    <t>Bottom Up Proteomics</t>
  </si>
  <si>
    <t>0015A000027UloOQAS</t>
  </si>
  <si>
    <t>0035A00003PrZWKQA3</t>
  </si>
  <si>
    <t>Working from home full time</t>
  </si>
  <si>
    <t>0065A00000xxsbmQAA</t>
  </si>
  <si>
    <t>0015A00002Ft65CQAR</t>
  </si>
  <si>
    <t>0035A00003Zhf0IQAR</t>
  </si>
  <si>
    <t>We are still interested in the ZipChip, however budgets this year are in flux due to the pandemic. We can resume the discussion once things settle down.</t>
  </si>
  <si>
    <t>0065A00001XodrzQAB</t>
  </si>
  <si>
    <t>0015A00002AmNqcQAF</t>
  </si>
  <si>
    <t>0035A00003eOBy8QAG</t>
  </si>
  <si>
    <t>0065A00001F9NccQAF</t>
  </si>
  <si>
    <t>0015A00002CSYxkQAH</t>
  </si>
  <si>
    <t>0035A00003VCtW0QAL</t>
  </si>
  <si>
    <t>0065A00001Pw4DyQAJ</t>
  </si>
  <si>
    <t>X500B - Sciex</t>
  </si>
  <si>
    <t>DMPK</t>
  </si>
  <si>
    <t>0015A00002CTDUZQA5</t>
  </si>
  <si>
    <t>0035A00003VDgzCQAT</t>
  </si>
  <si>
    <t>0065A00001SgJ1ZQAV</t>
  </si>
  <si>
    <t>0035A00003XDcCKQA1</t>
  </si>
  <si>
    <t>0065A00001XGUlWQAX</t>
  </si>
  <si>
    <t>0035A00003jvcLjQAI</t>
  </si>
  <si>
    <t>0065A00001Xp30WQAR</t>
  </si>
  <si>
    <t>0035A00003Vybs7QAB</t>
  </si>
  <si>
    <t>0065A00001TjJNkQAN</t>
  </si>
  <si>
    <t>0015A000026p3X9QAI</t>
  </si>
  <si>
    <t>0035A00003OpHI7QAN</t>
  </si>
  <si>
    <t>0065A00000nMQO6QAO</t>
  </si>
  <si>
    <t>0015A00002QbbB3QAJ</t>
  </si>
  <si>
    <t>0035A00003kePHuQAM</t>
  </si>
  <si>
    <t>0065A00001cHEfLQAW</t>
  </si>
  <si>
    <t>0015A00002QcyNxQAJ</t>
  </si>
  <si>
    <t>0035A00003kg7aYQAQ</t>
  </si>
  <si>
    <t>0065A00001cJC1cQAG</t>
  </si>
  <si>
    <t>0035A00003VyJehQAF</t>
  </si>
  <si>
    <t>0065A00001Tj30FQAR</t>
  </si>
  <si>
    <t>0035A00003iisBtQAI</t>
  </si>
  <si>
    <t>0065A00001bh4FSQAY</t>
  </si>
  <si>
    <t>0035A00003igA6UQAU</t>
  </si>
  <si>
    <t>0065A00001bNz6iQAC</t>
  </si>
  <si>
    <t>0015A00002PK2w1QAD</t>
  </si>
  <si>
    <t>0035A00003jtRldQAE</t>
  </si>
  <si>
    <t>0065A00001bjSjhQAE</t>
  </si>
  <si>
    <t>0015A00002QantRQAR</t>
  </si>
  <si>
    <t>7015A000001zN1QQAU</t>
  </si>
  <si>
    <t>0035A00003kdOLtQAM</t>
  </si>
  <si>
    <t>0065A00001br5bNQAQ</t>
  </si>
  <si>
    <t>0035A00003cath2QAA</t>
  </si>
  <si>
    <t>0065A00001Z1TJiQAN</t>
  </si>
  <si>
    <t>0015A00002HbsUWQAZ</t>
  </si>
  <si>
    <t>0035A00003bcuBPQAY</t>
  </si>
  <si>
    <t>0065A00001YxoP8QAJ</t>
  </si>
  <si>
    <t>0015A00002IrsxIQAR</t>
  </si>
  <si>
    <t>0035A00003dYodJQAS</t>
  </si>
  <si>
    <t>0065A00001ZOGjkQAH</t>
  </si>
  <si>
    <t>0035A00003XDorEQAT</t>
  </si>
  <si>
    <t>0065A00001XGXOVQA5</t>
  </si>
  <si>
    <t>0015A00002DSSDEQA5</t>
  </si>
  <si>
    <t>0035A00003XE6vtQAD</t>
  </si>
  <si>
    <t>0065A00001XGe0dQAD</t>
  </si>
  <si>
    <t>0015A00002DPWlEQAX</t>
  </si>
  <si>
    <t>0035A00003XBFSPQA5</t>
  </si>
  <si>
    <t>0065A00001MA0HWQA1</t>
  </si>
  <si>
    <t>0015A00002KuOgrQAF</t>
  </si>
  <si>
    <t>0035A00003fL50kQAC</t>
  </si>
  <si>
    <t>0065A00001a5u2uQAA</t>
  </si>
  <si>
    <t>0035A00003XAjZFQA1</t>
  </si>
  <si>
    <t>0065A00001M9vqjQAB</t>
  </si>
  <si>
    <t>0065A00001Ti9bvQAB</t>
  </si>
  <si>
    <t>0035A00003VxsWCQAZ</t>
  </si>
  <si>
    <t>0035A00003VyJcRQAV</t>
  </si>
  <si>
    <t>0065A00001Tj2rGQAR</t>
  </si>
  <si>
    <t>0015A00002UfbzRQAR</t>
  </si>
  <si>
    <t>7015A000001ePB8QAM</t>
  </si>
  <si>
    <t>0035A00003nb4VdQAI</t>
  </si>
  <si>
    <t>0065A00001dCCSwQAO</t>
  </si>
  <si>
    <t>0015A00002AlaAjQAJ</t>
  </si>
  <si>
    <t>7015A000001qZsQQAU</t>
  </si>
  <si>
    <t>0065A00001XDlsDQAT</t>
  </si>
  <si>
    <t>0035A00003TBdNgQAL</t>
  </si>
  <si>
    <t>0015A00002FTAPfQAP</t>
  </si>
  <si>
    <t>0035A00003aIW8hQAG</t>
  </si>
  <si>
    <t>Capex budget froznen through end of 2020</t>
  </si>
  <si>
    <t>0065A0000112RnSQAU</t>
  </si>
  <si>
    <t>0035A00003eOJ4pQAG</t>
  </si>
  <si>
    <t>back in lab fully</t>
  </si>
  <si>
    <t>0065A00001Zk6CZQAZ</t>
  </si>
  <si>
    <t>0015A00002GnkjQQAR</t>
  </si>
  <si>
    <t>0065A00001YNMj1QAH</t>
  </si>
  <si>
    <t>awaiting response from customer. CA based company has impact.</t>
  </si>
  <si>
    <t>0065A00001XoTMqQAN</t>
  </si>
  <si>
    <t>No metric for success, CRO would need to educate customer in value add, no commitment to purchase</t>
  </si>
  <si>
    <t>0035A00003ZhVCRQA3</t>
  </si>
  <si>
    <t>0015A00002OJvmdQAD</t>
  </si>
  <si>
    <t>0035A00003igR5BQAU</t>
  </si>
  <si>
    <t>0065A00001bO58kQAC</t>
  </si>
  <si>
    <t>0015A000022T3yUQAS</t>
  </si>
  <si>
    <t>0035A00003JkBCHQA3</t>
  </si>
  <si>
    <t>0065A00000leiLRQAY</t>
  </si>
  <si>
    <t>0035A00003IO4NDQA1</t>
  </si>
  <si>
    <t>0065A00000k247VQAQ</t>
  </si>
  <si>
    <t>0065A00000iUBI4QAO</t>
  </si>
  <si>
    <t>7015A000001qUiVQAU</t>
  </si>
  <si>
    <t>0065A00001X8ESKQA3</t>
  </si>
  <si>
    <t>0015A000021PPBvQAO</t>
  </si>
  <si>
    <t>0035A00003IOpR6QAL</t>
  </si>
  <si>
    <t>0065A00000k2ooWQAQ</t>
  </si>
  <si>
    <t>0035A00003CcgjIQAR</t>
  </si>
  <si>
    <t>0065A00000i3yOfQAI</t>
  </si>
  <si>
    <t>0035A00003dZwvFQAS</t>
  </si>
  <si>
    <t>0065A00001ZVSQIQA5</t>
  </si>
  <si>
    <t>0035A00003KreQOQAZ</t>
  </si>
  <si>
    <t>0065A00000llqs0QAA</t>
  </si>
  <si>
    <t>0015A00002JOivoQAD</t>
  </si>
  <si>
    <t>0035A00003KtEyFQAV</t>
  </si>
  <si>
    <t>0065A00000lmEMoQAM</t>
  </si>
  <si>
    <t>0065A00001ZWNDHQA5</t>
  </si>
  <si>
    <t>0035A00003LtKrHQAV</t>
  </si>
  <si>
    <t>0065A00000lnQHRQA2</t>
  </si>
  <si>
    <t>0015A00001xQ3PLQA0</t>
  </si>
  <si>
    <t>0035A00003FVJ9sQAH</t>
  </si>
  <si>
    <t>0065A00000iTG70QAG</t>
  </si>
  <si>
    <t>0035A00003PrSUbQAN</t>
  </si>
  <si>
    <t>0065A00000xxpeTQAQ</t>
  </si>
  <si>
    <t>0035A00003VETLRQA5</t>
  </si>
  <si>
    <t>0065A00001SgpPDQAZ</t>
  </si>
  <si>
    <t>0065A00001WxEoMQAV</t>
  </si>
  <si>
    <t>0015A00002Bmy3MQAR</t>
  </si>
  <si>
    <t>0035A00003TVejUQAT</t>
  </si>
  <si>
    <t>0065A00001KQrkFQAT</t>
  </si>
  <si>
    <t>0015A00002EkmBaQAJ</t>
  </si>
  <si>
    <t>0035A00003YwfrgQAB</t>
  </si>
  <si>
    <t>0065A00001XXwMnQAL</t>
  </si>
  <si>
    <t>QE</t>
  </si>
  <si>
    <t>0035A00003W0gMRQAZ</t>
  </si>
  <si>
    <t>0065A00001Ve5hjQAB</t>
  </si>
  <si>
    <t>0035A00003W0l2pQAB</t>
  </si>
  <si>
    <t>0065A00001Ve8FPQAZ</t>
  </si>
  <si>
    <t>Thermo-orbitrap, single quads and triple quads</t>
  </si>
  <si>
    <t>0035A00003WlSzdQAF</t>
  </si>
  <si>
    <t>0065A00001VeTicQAF</t>
  </si>
  <si>
    <t>0035A00003KtQn4QAF</t>
  </si>
  <si>
    <t>0065A00000lmPlNQAU</t>
  </si>
  <si>
    <t>0035A00003IPPM7QAP</t>
  </si>
  <si>
    <t>0065A00000k3LKYQA2</t>
  </si>
  <si>
    <t>being restricted to 5nl loading capacity is not acceptible</t>
  </si>
  <si>
    <t>0015A00002B5nRuQAJ</t>
  </si>
  <si>
    <t>0035A00003TS5KUQA1</t>
  </si>
  <si>
    <t>0065A00001G6MMqQAN</t>
  </si>
  <si>
    <t>0015A00001tak2sQAA</t>
  </si>
  <si>
    <t>0035A00003CcqRNQAZ</t>
  </si>
  <si>
    <t>0065A00000i45QFQAY</t>
  </si>
  <si>
    <t>0035A00003VzcZaQAJ</t>
  </si>
  <si>
    <t>0065A00001UmxRpQAJ</t>
  </si>
  <si>
    <t>0015A00002DSF3iQAH</t>
  </si>
  <si>
    <t>0035A00003XDoyfQAD</t>
  </si>
  <si>
    <t>0065A00001XGXUEQA5</t>
  </si>
  <si>
    <t>0065A00001CLYOPQA5</t>
  </si>
  <si>
    <t>0015A00002G6sJmQAJ</t>
  </si>
  <si>
    <t>0035A00003ZjFwjQAF</t>
  </si>
  <si>
    <t>0065A00001Xq2MdQAJ</t>
  </si>
  <si>
    <t>Thermo QTof, Waters Synapt</t>
  </si>
  <si>
    <t>Negative Ions/RNA/DNA</t>
  </si>
  <si>
    <t>0015A00002KukXhQAJ</t>
  </si>
  <si>
    <t>0035A00003fLR95QAG</t>
  </si>
  <si>
    <t>New Opp</t>
  </si>
  <si>
    <t>0065A00001a5z6gQAA</t>
  </si>
  <si>
    <t>0015A00002Cwod0QAB</t>
  </si>
  <si>
    <t>0035A00003VyJclQAF</t>
  </si>
  <si>
    <t>0065A00001Tj2usQAB</t>
  </si>
  <si>
    <t>0035A00003XD9aoQAD</t>
  </si>
  <si>
    <t>0065A00001XGKlfQAH</t>
  </si>
  <si>
    <t>0035A00003YeSZRQA3</t>
  </si>
  <si>
    <t>0015A00002CwoeDQAR</t>
  </si>
  <si>
    <t>0035A00003VyJfpQAF</t>
  </si>
  <si>
    <t>0065A00001Tj32GQAR</t>
  </si>
  <si>
    <t>0065A00001Tj34bQAB</t>
  </si>
  <si>
    <t>0015A00002CwtwPQAR</t>
  </si>
  <si>
    <t>0035A00003VyPvAQAV</t>
  </si>
  <si>
    <t>0065A00001TjAm7QAF</t>
  </si>
  <si>
    <t>0015A00002G7EBEQA3</t>
  </si>
  <si>
    <t>0035A00003ZjbMXQAZ</t>
  </si>
  <si>
    <t>0065A00001XqEwjQAF</t>
  </si>
  <si>
    <t>0015A00002K65REQAZ</t>
  </si>
  <si>
    <t>0035A00003eNtPHQA0</t>
  </si>
  <si>
    <t>0065A00001ZjOb4QAF</t>
  </si>
  <si>
    <t>0015A00002KwpkUQAR</t>
  </si>
  <si>
    <t>0035A00003fqrR1QAI</t>
  </si>
  <si>
    <t>0065A00001aJnWdQAK</t>
  </si>
  <si>
    <t>0015A00002GoA2PQAV</t>
  </si>
  <si>
    <t>0035A00003bZJjAQAW</t>
  </si>
  <si>
    <t>0065A00001YPptEQAT</t>
  </si>
  <si>
    <t>No fresh or spent media analysis</t>
  </si>
  <si>
    <t>0015A00002EnpPZQAZ</t>
  </si>
  <si>
    <t>0035A00003YdvKZQAZ</t>
  </si>
  <si>
    <t>0065A00001XKVfSQAX</t>
  </si>
  <si>
    <t>This is a distributor</t>
  </si>
  <si>
    <t>0035A00003bcMFTQA2</t>
  </si>
  <si>
    <t>Working remotely. Science is only critical work.</t>
  </si>
  <si>
    <t>0065A00001XKD5CQAX</t>
  </si>
  <si>
    <t>0035A00003bZYj9QAG</t>
  </si>
  <si>
    <t>0Q05A000001e9kpSAA</t>
  </si>
  <si>
    <t>0035A00003aWfWmQAK</t>
  </si>
  <si>
    <t>Critical work only. Purchasing still does not have a formal statement.</t>
  </si>
  <si>
    <t>0065A00001Y0zrTQAR</t>
  </si>
  <si>
    <t>0035A00003VyJeSQAV</t>
  </si>
  <si>
    <t>Limited resources in lab and no ability to get Demo on site</t>
  </si>
  <si>
    <t>0065A00001Tj2zMQAR</t>
  </si>
  <si>
    <t>Limited resources on site, no demo allowed</t>
  </si>
  <si>
    <t>0065A00001MA4AKQA1</t>
  </si>
  <si>
    <t>0035A00003XBUJzQAP</t>
  </si>
  <si>
    <t>0015A00002DyvVPQAZ</t>
  </si>
  <si>
    <t>0035A00003XYGtFQAX</t>
  </si>
  <si>
    <t>Limited lab time, but should be sort staggered lab schedule in Q3/Q4</t>
  </si>
  <si>
    <t>0065A00001X8Z1rQAF</t>
  </si>
  <si>
    <t>0015A00002JLubjQAD</t>
  </si>
  <si>
    <t>0035A00003dZUnCQAW</t>
  </si>
  <si>
    <t>working from home.  Awaiting additional information</t>
  </si>
  <si>
    <t>0065A00001ZPI5VQAX</t>
  </si>
  <si>
    <t>0035A00003dZW27QAG</t>
  </si>
  <si>
    <t>0035A00003bcKFFQA2</t>
  </si>
  <si>
    <t>Working from home.  Samples to be run on Woo's delayed</t>
  </si>
  <si>
    <t>0065A00001YkBNyQAN</t>
  </si>
  <si>
    <t>0015A00002Is29tQAB</t>
  </si>
  <si>
    <t>0035A00003dYy2KQAS</t>
  </si>
  <si>
    <t>CA location company.  Critical work only.  New tech evaluation on hold.</t>
  </si>
  <si>
    <t>0065A00001ZOLyPQAX</t>
  </si>
  <si>
    <t>0015A00002G7JiQQAV</t>
  </si>
  <si>
    <t>0035A00003ZjfjZQAR</t>
  </si>
  <si>
    <t>Lab work is limited, working on critical projects only</t>
  </si>
  <si>
    <t>0065A00001XqGzbQAF</t>
  </si>
  <si>
    <t>0015A00002GJzTtQAL</t>
  </si>
  <si>
    <t>7015A000001qVgmQAE</t>
  </si>
  <si>
    <t>0035A00003aXoIUQA0</t>
  </si>
  <si>
    <t>0065A00001Y1SKYQA3</t>
  </si>
  <si>
    <t>0015A000021PMNdQAO</t>
  </si>
  <si>
    <t>7015A000001yWq6QAE</t>
  </si>
  <si>
    <t>0065A00000k2llNQAQ</t>
  </si>
  <si>
    <t>0035A00003EWXKLQA5</t>
  </si>
  <si>
    <t>0065A00000iRlKrQAK</t>
  </si>
  <si>
    <t>0035A00003EX919QAD</t>
  </si>
  <si>
    <t>0065A00000iSDLbQAO</t>
  </si>
  <si>
    <t>0015A000021Nup0QAC</t>
  </si>
  <si>
    <t>0035A00003IMw3gQAD</t>
  </si>
  <si>
    <t>0065A00000k1GENQA2</t>
  </si>
  <si>
    <t>0035A00003QzSCMQA3</t>
  </si>
  <si>
    <t>0065A00000vsNCAQA2</t>
  </si>
  <si>
    <t>Doing AAV's and doesn't have MS</t>
  </si>
  <si>
    <t>0015A000022SW4zQAG</t>
  </si>
  <si>
    <t>0035A00003JjVdMQAV</t>
  </si>
  <si>
    <t>0065A00000ldr8MQAQ</t>
  </si>
  <si>
    <t>near term only working on lipidomics</t>
  </si>
  <si>
    <t>0035A00003EXSeeQAH</t>
  </si>
  <si>
    <t>0065A00000iSRuRQAW</t>
  </si>
  <si>
    <t>0035A00003Op8IBQAZ</t>
  </si>
  <si>
    <t>0065A00000nMNX0QAO</t>
  </si>
  <si>
    <t>0035A00003KrbIDQAZ</t>
  </si>
  <si>
    <t>0065A00000llls9QAA</t>
  </si>
  <si>
    <t>Corey, who was interested in the ZC has left.  Olivier has been non responsive so no interest anymore.</t>
  </si>
  <si>
    <t>0035A00003ZWFSlQAP</t>
  </si>
  <si>
    <t>0065A00001XdNwNQAV</t>
  </si>
  <si>
    <t>0065A00000k4AxRQAU</t>
  </si>
  <si>
    <t>0035A00003IOyU8QAL</t>
  </si>
  <si>
    <t>0065A00000k2wEhQAI</t>
  </si>
  <si>
    <t>0015A00001yXNPhQAO</t>
  </si>
  <si>
    <t>0035A00003JhdIUQAZ</t>
  </si>
  <si>
    <t>0065A00000k3njyQAA</t>
  </si>
  <si>
    <t>0015A0000282a4EQAQ</t>
  </si>
  <si>
    <t>0035A00003QTDtUQAX</t>
  </si>
  <si>
    <t>0065A000011pR45QAE</t>
  </si>
  <si>
    <t>0015A0000281qjSQAQ</t>
  </si>
  <si>
    <t>7015A0000026amRQAQ</t>
  </si>
  <si>
    <t>0035A00003RZYjGQAX</t>
  </si>
  <si>
    <t>0065A000015uR01QAE</t>
  </si>
  <si>
    <t>0015A000029W1cBQAS</t>
  </si>
  <si>
    <t>0035A00003QzbBvQAJ</t>
  </si>
  <si>
    <t>0065A00000vszJ7QAI</t>
  </si>
  <si>
    <t>We won't sell only the chips.  Need to have interface as well.  No interest in that</t>
  </si>
  <si>
    <t>0015A00002CUOeUQAX</t>
  </si>
  <si>
    <t>0035A00003VFCxTQAX</t>
  </si>
  <si>
    <t>0065A00001Sj69IQAR</t>
  </si>
  <si>
    <t>0035A00003aUfFDQA0</t>
  </si>
  <si>
    <t>0065A00001XrHKQQA3</t>
  </si>
  <si>
    <t>0015A00002FZxfsQAD</t>
  </si>
  <si>
    <t>0035A00003ZT9c6QAD</t>
  </si>
  <si>
    <t>0065A00001XbS13QAF</t>
  </si>
  <si>
    <t>TMO Eclipse</t>
  </si>
  <si>
    <t>0065A00001XrMWnQAN</t>
  </si>
  <si>
    <t>Old Velos pro that is doing peptide maps.  No interest to do anything else there.  Agilent only other MS</t>
  </si>
  <si>
    <t>0035A00003FVWxVQAX</t>
  </si>
  <si>
    <t>0065A00000i3yf2QAA</t>
  </si>
  <si>
    <t>0035A00003Cch52QAB</t>
  </si>
  <si>
    <t>0015A00002DPzU6QAL</t>
  </si>
  <si>
    <t>0035A00003XBiDAQA1</t>
  </si>
  <si>
    <t>0065A00001XDhu5QAD</t>
  </si>
  <si>
    <t>0035A00003ZiC8PQAV</t>
  </si>
  <si>
    <t>Limited lab acces</t>
  </si>
  <si>
    <t>0065A00001XopEBQAZ</t>
  </si>
  <si>
    <t>Sciex 5600, 6500, 6600</t>
  </si>
  <si>
    <t>0Q05A000001e9cHSAQ</t>
  </si>
  <si>
    <t>0035A00003gSZL8QAO</t>
  </si>
  <si>
    <t>Limit lab access</t>
  </si>
  <si>
    <t>0065A00001b99qOQAQ</t>
  </si>
  <si>
    <t>0035A00003UYk3gQAD</t>
  </si>
  <si>
    <t>Expected return in May</t>
  </si>
  <si>
    <t>Intact Proteins &amp; Antibodies;ADC's</t>
  </si>
  <si>
    <t>0065A00001OGp8eQAD</t>
  </si>
  <si>
    <t>0035A00003WmaUhQAJ</t>
  </si>
  <si>
    <t>0015A00002LhSlGQAV</t>
  </si>
  <si>
    <t>0035A00003gSyTxQAK</t>
  </si>
  <si>
    <t>0065A00001b9Iq6QAE</t>
  </si>
  <si>
    <t>0015A00002OLkGqQAL</t>
  </si>
  <si>
    <t>0035A00003iiJ9XQAU</t>
  </si>
  <si>
    <t>0065A00001bgramQAA</t>
  </si>
  <si>
    <t>Shotgun proteomics</t>
  </si>
  <si>
    <t>0035A00003cbO4KQAU</t>
  </si>
  <si>
    <t>Unsure of impact on capex budget</t>
  </si>
  <si>
    <t>0065A00001XVlrfQAD</t>
  </si>
  <si>
    <t>0015A00001yXCGlQAO</t>
  </si>
  <si>
    <t>0035A00003FZ2OfQAL</t>
  </si>
  <si>
    <t>CWAs;TICs;Drugs</t>
  </si>
  <si>
    <t>0065A00000iUsqoQAC</t>
  </si>
  <si>
    <t>0Q05A000001ZGlESAW</t>
  </si>
  <si>
    <t>0015A00001yXgFDQA0</t>
  </si>
  <si>
    <t>0035A00003GneCeQAJ</t>
  </si>
  <si>
    <t>0065A00000jSYE2QAO</t>
  </si>
  <si>
    <t>0035A00003GneKTQAZ</t>
  </si>
  <si>
    <t>0065A00000jSYJHQA4</t>
  </si>
  <si>
    <t>0015A00001yXgJUQA0</t>
  </si>
  <si>
    <t>0035A00003GneNIQAZ</t>
  </si>
  <si>
    <t>0065A00000jSYMBQA4</t>
  </si>
  <si>
    <t>7015A000001yWgLQAU</t>
  </si>
  <si>
    <t>0035A00003PvLWtQAN</t>
  </si>
  <si>
    <t>0065A00000k1JQAQA2</t>
  </si>
  <si>
    <t>0015A000022R8jGQAS</t>
  </si>
  <si>
    <t>0035A00003Jhd4GQAR</t>
  </si>
  <si>
    <t>0065A00000k3nf9QAA</t>
  </si>
  <si>
    <t>0015A00001ztszhQAA</t>
  </si>
  <si>
    <t>0035A00003HwY5mQAF</t>
  </si>
  <si>
    <t>0065A00000jsEhKQAU</t>
  </si>
  <si>
    <t>0015A00002FcgkzQAB</t>
  </si>
  <si>
    <t>0035A00003ZVn3tQAD</t>
  </si>
  <si>
    <t>0065A00001XdJFxQAN</t>
  </si>
  <si>
    <t>0015A00002AR35EQAT</t>
  </si>
  <si>
    <t>0035A00003SsWfYQAV</t>
  </si>
  <si>
    <t>0065A000019lyTkQAI</t>
  </si>
  <si>
    <t>0015A00002JO86YQAT</t>
  </si>
  <si>
    <t>0035A00003eLtInQAK</t>
  </si>
  <si>
    <t>0065A00001ZbTBoQAN</t>
  </si>
  <si>
    <t>0Q05A000001eBOcSAM</t>
  </si>
  <si>
    <t>0015A000021OOljQAG</t>
  </si>
  <si>
    <t>0035A00003INinQQAT</t>
  </si>
  <si>
    <t>0065A00000k1pgLQAQ</t>
  </si>
  <si>
    <t>0015A000021PavTQAS</t>
  </si>
  <si>
    <t>0035A00003IP4FxQAL</t>
  </si>
  <si>
    <t>0065A00000k31IFQAY</t>
  </si>
  <si>
    <t>0015A000020x7yMQAQ</t>
  </si>
  <si>
    <t>0035A00003GHXFAQA5</t>
  </si>
  <si>
    <t>0065A00000iby8rQAA</t>
  </si>
  <si>
    <t>0015A000021OdydQAC</t>
  </si>
  <si>
    <t>0035A00003IO63rQAD</t>
  </si>
  <si>
    <t>0065A00000k25jzQAA</t>
  </si>
  <si>
    <t>0015A00002AolohQAB</t>
  </si>
  <si>
    <t>0035A00003TRpfvQAD</t>
  </si>
  <si>
    <t>0065A00001G62cdQAB</t>
  </si>
  <si>
    <t>0035A00003IO6xAQAT</t>
  </si>
  <si>
    <t>0065A00000k269aQAA</t>
  </si>
  <si>
    <t>0065A00000k1pbVQAQ</t>
  </si>
  <si>
    <t>0015A00002GqCR5QAN</t>
  </si>
  <si>
    <t>0035A00003bbMK0QAM</t>
  </si>
  <si>
    <t>0065A00001Yhdh4QAB</t>
  </si>
  <si>
    <t>0035A00003bbMKPQA2</t>
  </si>
  <si>
    <t>0015A000020xEvdQAE</t>
  </si>
  <si>
    <t>0035A00003GHlFtQAL</t>
  </si>
  <si>
    <t>0065A00000ic4vtQAA</t>
  </si>
  <si>
    <t>0015A00001zu15SQAQ</t>
  </si>
  <si>
    <t>0035A00003HwnyxQAB</t>
  </si>
  <si>
    <t>0065A00000jsTRBQA2</t>
  </si>
  <si>
    <t>0035A00003IN7qoQAD</t>
  </si>
  <si>
    <t>0065A00000k1P9MQAU</t>
  </si>
  <si>
    <t>0015A000022QfJZQA0</t>
  </si>
  <si>
    <t>0035A00003IPFIzQAP</t>
  </si>
  <si>
    <t>0065A00000k3A1bQAE</t>
  </si>
  <si>
    <t>0013100001gxYfpAAE</t>
  </si>
  <si>
    <t>0035A00003HwkfCQAR</t>
  </si>
  <si>
    <t>0065A00000jsQtxQAE</t>
  </si>
  <si>
    <t>001i000001Spy0tAAB</t>
  </si>
  <si>
    <t>003i000002S6skIAAR</t>
  </si>
  <si>
    <t>006i000000X1FvnAAF</t>
  </si>
  <si>
    <t>0065A00001YkD8IQAV</t>
  </si>
  <si>
    <t>0065A00001YbVwUQAV</t>
  </si>
  <si>
    <t>0035A00003jtVEgQAM</t>
  </si>
  <si>
    <t>0065A00001bjUeSQAU</t>
  </si>
  <si>
    <t>0Q05A000001eWS0SAM</t>
  </si>
  <si>
    <t>0016e00002Zvk3IAAR</t>
  </si>
  <si>
    <t>0035A00003ZidWTQAZ</t>
  </si>
  <si>
    <t>0065A00001Xpf3FQAR</t>
  </si>
  <si>
    <t>0Q05A0000024Qw9SAE</t>
  </si>
  <si>
    <t>0015A000028mYbeQAE</t>
  </si>
  <si>
    <t>0035A00003RZSeUQAX</t>
  </si>
  <si>
    <t>0065A000015uNJVQA2</t>
  </si>
  <si>
    <t>0015A00002FFHaVQAX</t>
  </si>
  <si>
    <t>0035A00003Yw38EQAR</t>
  </si>
  <si>
    <t>0065A00001XWxRuQAL</t>
  </si>
  <si>
    <t>0Q05A0000024OshSAE</t>
  </si>
  <si>
    <t>0015A00002CvOK5QAN</t>
  </si>
  <si>
    <t>0035A00003VGsjLQAT</t>
  </si>
  <si>
    <t>0065A00001Th0KBQAZ</t>
  </si>
  <si>
    <t>0015A00002DOlwxQAD</t>
  </si>
  <si>
    <t>0035A00003Yw4y5QAB</t>
  </si>
  <si>
    <t>0065A00001M9m2nQAB</t>
  </si>
  <si>
    <t>0035A00003XATJtQAP</t>
  </si>
  <si>
    <t>0035A00003NtZcOQAV</t>
  </si>
  <si>
    <t>0065A00000nKgH5QAK</t>
  </si>
  <si>
    <t>0015A00002CyypWQAR</t>
  </si>
  <si>
    <t>0035A00003W0Yq1QAF</t>
  </si>
  <si>
    <t>0065A00001UoC0cQAF</t>
  </si>
  <si>
    <t>0015A000026CFa4QAG</t>
  </si>
  <si>
    <t>0035A00003NuUynQAF</t>
  </si>
  <si>
    <t>0065A00000nLA0YQAW</t>
  </si>
  <si>
    <t>0015A00002KxJwEQAV</t>
  </si>
  <si>
    <t>0035A00003frMOZQA2</t>
  </si>
  <si>
    <t>0065A00001aJvs1QAC</t>
  </si>
  <si>
    <t>0065A00001KQvQUQA1</t>
  </si>
  <si>
    <t>0035A00003UZ497QAD</t>
  </si>
  <si>
    <t>0015A00001SB92xQAD</t>
  </si>
  <si>
    <t>0035A00002O8oCfQAJ</t>
  </si>
  <si>
    <t>0065A00000WsrTNQAZ</t>
  </si>
  <si>
    <t>0015A00001yVwIxQAK</t>
  </si>
  <si>
    <t>0035A00003FWIB7QAP</t>
  </si>
  <si>
    <t>0065A00000iTu8XQAS</t>
  </si>
  <si>
    <t>0Q05A000001ZFQASA4</t>
  </si>
  <si>
    <t>0065A00000k3dWVQAY</t>
  </si>
  <si>
    <t>0015A000021OdzWQAS</t>
  </si>
  <si>
    <t>0035A00003IO661QAD</t>
  </si>
  <si>
    <t>0065A00000k25lCQAQ</t>
  </si>
  <si>
    <t>0015A00002OLweWQAT</t>
  </si>
  <si>
    <t>0035A00003iiWnJQAU</t>
  </si>
  <si>
    <t>0065A00001bgwEKQAY</t>
  </si>
  <si>
    <t>0015A00002LfTocQAF</t>
  </si>
  <si>
    <t>0035A00003ftTUdQAM</t>
  </si>
  <si>
    <t>0065A00001aLdYMQA0</t>
  </si>
  <si>
    <t>0015A00001yXgDqQAK</t>
  </si>
  <si>
    <t>0035A00003Gne9QQAR</t>
  </si>
  <si>
    <t>0065A00000jSYCkQAO</t>
  </si>
  <si>
    <t>0065A00001X8HzVQAV</t>
  </si>
  <si>
    <t>0035A00003JjqcQQAR</t>
  </si>
  <si>
    <t>0065A00000leJleQAE</t>
  </si>
  <si>
    <t>0015A00002DPWbYQAX</t>
  </si>
  <si>
    <t>0035A00003XBFGYQA5</t>
  </si>
  <si>
    <t>0065A00001MA0CpQAL</t>
  </si>
  <si>
    <t>0015A00002DVSxzQAH</t>
  </si>
  <si>
    <t>0035A00003WnqlfQAB</t>
  </si>
  <si>
    <t>0065A00001WlAcQQAV</t>
  </si>
  <si>
    <t>0015A00002GphnAQAR</t>
  </si>
  <si>
    <t>0035A00003basDtQAI</t>
  </si>
  <si>
    <t>0065A00001YbTIHQA3</t>
  </si>
  <si>
    <t>0015A000022SVYjQAO</t>
  </si>
  <si>
    <t>0035A00003JjUZWQA3</t>
  </si>
  <si>
    <t>0065A00000ldpssQAA</t>
  </si>
  <si>
    <t>0015A000022SW9LQAW</t>
  </si>
  <si>
    <t>7015A0000022htmQAA</t>
  </si>
  <si>
    <t>0035A00003JjVuVQAV</t>
  </si>
  <si>
    <t>0065A00000ldrI7QAI</t>
  </si>
  <si>
    <t>0035A00003JhlUMQAZ</t>
  </si>
  <si>
    <t>0065A00000k3umvQAA</t>
  </si>
  <si>
    <t>0015A000021OTsmQAG</t>
  </si>
  <si>
    <t>0035A00003INrIRQA1</t>
  </si>
  <si>
    <t>0065A00000k1vFRQAY</t>
  </si>
  <si>
    <t>0015A00002KyEdaQAF</t>
  </si>
  <si>
    <t>0035A00003fsG0NQAU</t>
  </si>
  <si>
    <t>0065A00001aKjM6QAK</t>
  </si>
  <si>
    <t>0015A00002B99FCQAZ</t>
  </si>
  <si>
    <t>7015A0000022igzQAA</t>
  </si>
  <si>
    <t>0035A00003TVLOjQAP</t>
  </si>
  <si>
    <t>0065A00001KQnKaQAL</t>
  </si>
  <si>
    <t>0015A00002HbOibQAF</t>
  </si>
  <si>
    <t>0035A00003bcNuSQAU</t>
  </si>
  <si>
    <t>0065A00001YkDjHQAV</t>
  </si>
  <si>
    <t>0015A000022S1QqQAK</t>
  </si>
  <si>
    <t>0035A00003Kum2DQAR</t>
  </si>
  <si>
    <t>0065A00000lmpkfQAA</t>
  </si>
  <si>
    <t>0015A00002Ekz0fQAB</t>
  </si>
  <si>
    <t>0035A00003YbCn2QAF</t>
  </si>
  <si>
    <t>0065A00001XHdD3QAL</t>
  </si>
  <si>
    <t>0015A000022SJQ9QAO</t>
  </si>
  <si>
    <t>7015A000001yX1JQAU</t>
  </si>
  <si>
    <t>0035A00003JjI0XQAV</t>
  </si>
  <si>
    <t>0065A00000lda0oQAA</t>
  </si>
  <si>
    <t>0015A000026AmVKQA0</t>
  </si>
  <si>
    <t>0035A00003NH84MQAT</t>
  </si>
  <si>
    <t>0065A00000nKS7oQAG</t>
  </si>
  <si>
    <t>0015A00002DxPLlQAN</t>
  </si>
  <si>
    <t>0035A00003XWiFFQA1</t>
  </si>
  <si>
    <t>0065A00001WxFTZQA3</t>
  </si>
  <si>
    <t>0035A00003W0HqSQAV</t>
  </si>
  <si>
    <t>0065A00001UnvW0QAJ</t>
  </si>
  <si>
    <t>0015A000021OADPQA4</t>
  </si>
  <si>
    <t>0065A00000k1YVDQA2</t>
  </si>
  <si>
    <t>0035A00003INLscQAH</t>
  </si>
  <si>
    <t>0015A000021OYJgQAO</t>
  </si>
  <si>
    <t>0035A00003INybzQAD</t>
  </si>
  <si>
    <t>0065A00000k1zdwQAA</t>
  </si>
  <si>
    <t>0035A00003GH9roQAD</t>
  </si>
  <si>
    <t>0065A00000k1eDRQAY</t>
  </si>
  <si>
    <t>0015A000026ARR0QAO</t>
  </si>
  <si>
    <t>0035A00003NGg8eQAD</t>
  </si>
  <si>
    <t>0065A00000nK8R9QAK</t>
  </si>
  <si>
    <t>0015A00002B79KLQAZ</t>
  </si>
  <si>
    <t>0065A00001ICM7ZQAX</t>
  </si>
  <si>
    <t>0035A00003TTAZxQAP</t>
  </si>
  <si>
    <t>0015A000022STgLQAW</t>
  </si>
  <si>
    <t>0035A00003JjS01QAF</t>
  </si>
  <si>
    <t>0065A00000ldkzNQAQ</t>
  </si>
  <si>
    <t>0015A000022RKFQQA4</t>
  </si>
  <si>
    <t>0035A00003JhsjBQAR</t>
  </si>
  <si>
    <t>0065A00000k4067QAA</t>
  </si>
  <si>
    <t>0015A000021PVlzQAG</t>
  </si>
  <si>
    <t>0035A00003IOxnSQAT</t>
  </si>
  <si>
    <t>0065A00000k2vqSQAQ</t>
  </si>
  <si>
    <t>0015A000021OMEPQA4</t>
  </si>
  <si>
    <t>0035A00003INfLCQA1</t>
  </si>
  <si>
    <t>0065A00000k1nLjQAI</t>
  </si>
  <si>
    <t>0015A000022Qg1pQAC</t>
  </si>
  <si>
    <t>0035A00003ZWTULQA5</t>
  </si>
  <si>
    <t>0065A00000k3AmqQAE</t>
  </si>
  <si>
    <t>0015A000026A7jCQAS</t>
  </si>
  <si>
    <t>0035A00003NGE1jQAH</t>
  </si>
  <si>
    <t>0065A00000nK3HEQA0</t>
  </si>
  <si>
    <t>0015A00002K7bLfQAJ</t>
  </si>
  <si>
    <t>0035A00003ePEEaQAO</t>
  </si>
  <si>
    <t>0065A00001ZwtD5QAJ</t>
  </si>
  <si>
    <t>0015A00001ztjLPQAY</t>
  </si>
  <si>
    <t>0035A00003G6vbgQAB</t>
  </si>
  <si>
    <t>0065A00000js14SQAQ</t>
  </si>
  <si>
    <t>0065A00000js5jsQAA</t>
  </si>
  <si>
    <t>0015A00001ztxq9QAA</t>
  </si>
  <si>
    <t>0035A00003HwgxrQAB</t>
  </si>
  <si>
    <t>0065A00000jsNx7QAE</t>
  </si>
  <si>
    <t>0015A000022RNJaQAO</t>
  </si>
  <si>
    <t>0035A00003JhxvJQAR</t>
  </si>
  <si>
    <t>0065A00000k43CFQAY</t>
  </si>
  <si>
    <t>0015A00002DUKAYQA5</t>
  </si>
  <si>
    <t>0035A00003WmiBKQAZ</t>
  </si>
  <si>
    <t>0065A00001Vg9KJQAZ</t>
  </si>
  <si>
    <t>0015A00002HbOtoQAF</t>
  </si>
  <si>
    <t>0035A00003bcO5uQAE</t>
  </si>
  <si>
    <t>0065A00001YkDsiQAF</t>
  </si>
  <si>
    <t>0Q05A000001e7cHSAQ</t>
  </si>
  <si>
    <t>0015A00002Kvl8hQAB</t>
  </si>
  <si>
    <t>0035A00003fpneFQAQ</t>
  </si>
  <si>
    <t>0065A00001aGNzkQAG</t>
  </si>
  <si>
    <t>0065A00000ldIB3QAM</t>
  </si>
  <si>
    <t>0035A00003Jj01IQAR</t>
  </si>
  <si>
    <t>0065A00000ldIFKQA2</t>
  </si>
  <si>
    <t>0015A00002CSsEPQA1</t>
  </si>
  <si>
    <t>0035A00003VDBOdQAP</t>
  </si>
  <si>
    <t>0065A00001PwGTXQA3</t>
  </si>
  <si>
    <t>0015A000022RfEeQAK</t>
  </si>
  <si>
    <t>0035A00003JiN4XQAV</t>
  </si>
  <si>
    <t>0065A00000lcoeQQAQ</t>
  </si>
  <si>
    <t>0015A000026C1aVQAS</t>
  </si>
  <si>
    <t>0035A00003Nu8hfQAB</t>
  </si>
  <si>
    <t>0065A00000nL8bVQAS</t>
  </si>
  <si>
    <t>0015A00002FFYVvQAP</t>
  </si>
  <si>
    <t>0035A00003YwKhwQAF</t>
  </si>
  <si>
    <t>0065A00001XXmx4QAD</t>
  </si>
  <si>
    <t>0035A00003YwKgKQAV</t>
  </si>
  <si>
    <t>0015A00002FGyAiQAL</t>
  </si>
  <si>
    <t>0035A00003YxewkQAB</t>
  </si>
  <si>
    <t>0065A00001XafDhQAJ</t>
  </si>
  <si>
    <t>0015A00002FZszsQAD</t>
  </si>
  <si>
    <t>0035A00003ZT7biQAD</t>
  </si>
  <si>
    <t>0065A00001XbQxOQAV</t>
  </si>
  <si>
    <t>0015A00002B8rc0QAB</t>
  </si>
  <si>
    <t>7015A000001qUs7QAE</t>
  </si>
  <si>
    <t>0035A00003TUvIQQA1</t>
  </si>
  <si>
    <t>0065A00001KQ6kPQAT</t>
  </si>
  <si>
    <t>006i000000UYP0PAAX</t>
  </si>
  <si>
    <t>0Q0i0000001AmeRCAS</t>
  </si>
  <si>
    <t>0015A00001xOPDSQA4</t>
  </si>
  <si>
    <t>0035A00003EW028QAD</t>
  </si>
  <si>
    <t>0065A00000k3Ta5QAE</t>
  </si>
  <si>
    <t>0015A00002CRqfhQAD</t>
  </si>
  <si>
    <t>0035A00003UaHfwQAF</t>
  </si>
  <si>
    <t>0065A00001PtdIjQAJ</t>
  </si>
  <si>
    <t>001i000001O16VnAAJ</t>
  </si>
  <si>
    <t>003i000002AYDXvAAP</t>
  </si>
  <si>
    <t>006i000000VAC93AAH</t>
  </si>
  <si>
    <t>0015A00002KvzhzQAB</t>
  </si>
  <si>
    <t>0035A00003fq2T2QAI</t>
  </si>
  <si>
    <t>0065A00001aJ2s2QAC</t>
  </si>
  <si>
    <t>0065A00001YNIKkQAP</t>
  </si>
  <si>
    <t>0065A00001CKiodQAD</t>
  </si>
  <si>
    <t>0015A00002BniJIQAZ</t>
  </si>
  <si>
    <t>0065A00001aLdfzQAC</t>
  </si>
  <si>
    <t>0065A00001bNsoyQAC</t>
  </si>
  <si>
    <t>0Q05A0000013z2OSAQ</t>
  </si>
  <si>
    <t>Only a few staff on-site</t>
  </si>
  <si>
    <t>0065A00001Y1OcQQAV</t>
  </si>
  <si>
    <t>0015A00001tbNSWQA2</t>
  </si>
  <si>
    <t>0065A00001cJIRTQA4</t>
  </si>
  <si>
    <t>0035A00003fqxqNQAQ</t>
  </si>
  <si>
    <t>0065A00001bquB6QAI</t>
  </si>
  <si>
    <t>0035A00003PIMl3QAH</t>
  </si>
  <si>
    <t>0065A00001Ti9XeQAJ</t>
  </si>
  <si>
    <t>0065A00001PuSliQAF</t>
  </si>
  <si>
    <t>0035A00003UYhRVQA1</t>
  </si>
  <si>
    <t>0065A00001OGpkHQAT</t>
  </si>
  <si>
    <t>Sciex, Bruker</t>
  </si>
  <si>
    <t>0035A00003bbgttQAA</t>
  </si>
  <si>
    <t>0065A00001Yi5VNQAZ</t>
  </si>
  <si>
    <t>0065A00001FB09qQAD</t>
  </si>
  <si>
    <t>Agilent and old TMO Velos</t>
  </si>
  <si>
    <t>0035A00003PG3aQQAT</t>
  </si>
  <si>
    <t>0065A00001CKr4VQAT</t>
  </si>
  <si>
    <t>Not properly qualified and correct people/experiments weren't properly identified.</t>
  </si>
  <si>
    <t>0035A00003bbgurQAA</t>
  </si>
  <si>
    <t>Most staff/students are home-based</t>
  </si>
  <si>
    <t>0065A00001Yxf67QAB</t>
  </si>
  <si>
    <t>0065A00001X8brBQAR</t>
  </si>
  <si>
    <t>0035A00003fK7L1QAK</t>
  </si>
  <si>
    <t>0035A00003QTz1ZQAT</t>
  </si>
  <si>
    <t>0065A000011qV3aQAE</t>
  </si>
  <si>
    <t>Glycopeptide and glycoprotein analysis</t>
  </si>
  <si>
    <t>0035A00003Wo4lkQAB</t>
  </si>
  <si>
    <t>delay to late 2020 / 2021</t>
  </si>
  <si>
    <t>0065A00001WlGSuQAN</t>
  </si>
  <si>
    <t>Lumos, Waters, Agilent</t>
  </si>
  <si>
    <t>0015A00002DVpGfQAL</t>
  </si>
  <si>
    <t>0035A00003WoBRSQA3</t>
  </si>
  <si>
    <t>0065A00001WlK4yQAF</t>
  </si>
  <si>
    <t>Doesn't want to do anything but proteomics work on her 6600+ so ZC is not great option.</t>
  </si>
  <si>
    <t>0015A00002Cw7cWQAR</t>
  </si>
  <si>
    <t>0035A00003Vxb6EQAR</t>
  </si>
  <si>
    <t>0065A00001ThzaqQAB</t>
  </si>
  <si>
    <t>0035A00003PvCuhQAF</t>
  </si>
  <si>
    <t>0065A000010A77FQAS</t>
  </si>
  <si>
    <t>0065A00001Ti7eFQAR</t>
  </si>
  <si>
    <t>0035A00003QTypEQAT</t>
  </si>
  <si>
    <t>0065A000011qUxrQAE</t>
  </si>
  <si>
    <t>0035A00003Wo0FiQAJ</t>
  </si>
  <si>
    <t>0065A00001WlEHzQAN</t>
  </si>
  <si>
    <t>Orbi ID-X in late fall</t>
  </si>
  <si>
    <t>biogenic amines</t>
  </si>
  <si>
    <t>0065A00001Z9fLAQAZ</t>
  </si>
  <si>
    <t>0035A00003CdkkrQAB</t>
  </si>
  <si>
    <t>0065A00001XKbzFQAT</t>
  </si>
  <si>
    <t>0035A00003RZEdlQAH</t>
  </si>
  <si>
    <t>0065A00001CKVzTQAX</t>
  </si>
  <si>
    <t>Orbitrap</t>
  </si>
  <si>
    <t>0065A00001M9y1CQAR</t>
  </si>
  <si>
    <t>0065A00001PuSmbQAF</t>
  </si>
  <si>
    <t>QE+ w/ biopharma</t>
  </si>
  <si>
    <t>ADCs</t>
  </si>
  <si>
    <t>0066e00001eLeUSAA0</t>
  </si>
  <si>
    <t>0015A000023pZynQAE</t>
  </si>
  <si>
    <t>0036e00003sYOo1AAG</t>
  </si>
  <si>
    <t>0066e00001eaU1uAAE</t>
  </si>
  <si>
    <t>0016e00002ZwenwAAB</t>
  </si>
  <si>
    <t>0036e00003sYOokAAG</t>
  </si>
  <si>
    <t>0066e00001eaU29AAE</t>
  </si>
  <si>
    <t>7015A000001zOAEQA2</t>
  </si>
  <si>
    <t>0036e00003s3K4mAAE</t>
  </si>
  <si>
    <t>0066e00001eLdrPAAS</t>
  </si>
  <si>
    <t>0036e00003s3K9HAAU</t>
  </si>
  <si>
    <t>0036e00003rdKPqAAM</t>
  </si>
  <si>
    <t>0066e00001eLRbsAAG</t>
  </si>
  <si>
    <t>0066e00001eLZ3kAAG</t>
  </si>
  <si>
    <t>0015A00002VnjGhQAJ</t>
  </si>
  <si>
    <t>0035A00003orqCuQAI</t>
  </si>
  <si>
    <t>0066e00001eK5ZNAA0</t>
  </si>
  <si>
    <t>0016e00002ZwneyAAB</t>
  </si>
  <si>
    <t>0066e00001eaXYSAA2</t>
  </si>
  <si>
    <t>0036e00003sYY4tAAG</t>
  </si>
  <si>
    <t>0015A00002RgnAcQAJ</t>
  </si>
  <si>
    <t>0065A00001de75zQAA</t>
  </si>
  <si>
    <t>0035A00003lTpf7QAC</t>
  </si>
  <si>
    <t>0015A00002GIrDeQAL</t>
  </si>
  <si>
    <t>0065A00001awzbkQAA</t>
  </si>
  <si>
    <t>0035A00003aWKGCQA4</t>
  </si>
  <si>
    <t>0065A00001ZjQ91QAF</t>
  </si>
  <si>
    <t>0015A00002LeVKlQAN</t>
  </si>
  <si>
    <t>0065A00001bBUfAQAW</t>
  </si>
  <si>
    <t>0035A00003fsXYNQA2</t>
  </si>
  <si>
    <t>0065A00000iTJ84QAG</t>
  </si>
  <si>
    <t>0065A00001XkDzrQAF</t>
  </si>
  <si>
    <t>0065A00000nL6cGQAS</t>
  </si>
  <si>
    <t>0065A00000nL6aUQAS</t>
  </si>
  <si>
    <t>0065A00000iT8GBQA0</t>
  </si>
  <si>
    <t>0065A00000iTJ46QAG</t>
  </si>
  <si>
    <t>0065A00001XrRr9QAF</t>
  </si>
  <si>
    <t>Exploris</t>
  </si>
  <si>
    <t>0065A00001Y3qhiQAB</t>
  </si>
  <si>
    <t>0065A00001MA1YVQA1</t>
  </si>
  <si>
    <t>0015A00002VrkfeQAB</t>
  </si>
  <si>
    <t>7015A000001eQinQAE</t>
  </si>
  <si>
    <t>0035A00003pmzC7QAI</t>
  </si>
  <si>
    <t>0056w000002M7MHAA0</t>
  </si>
  <si>
    <t>0065A00001dfIXGQA2</t>
  </si>
  <si>
    <t>006i00000044oEEAAY</t>
  </si>
  <si>
    <t>006i00000044oEDAAY</t>
  </si>
  <si>
    <t>001i000001LIbBTAA1</t>
  </si>
  <si>
    <t>003i0000020m16eAAA</t>
  </si>
  <si>
    <t>006i000000U9rj3AAB</t>
  </si>
  <si>
    <t>0065A00000i52NaQAI</t>
  </si>
  <si>
    <t>0065A00001Y3qVsQAJ</t>
  </si>
  <si>
    <t>0035A00003CbGDjQAN</t>
  </si>
  <si>
    <t>0065A00000i2XPbQAM</t>
  </si>
  <si>
    <t>0015A00001tZ9KdQAK</t>
  </si>
  <si>
    <t>0035A00003CbGEhQAN</t>
  </si>
  <si>
    <t>0065A00000i2XViQAM</t>
  </si>
  <si>
    <t>0065A00000i2XWWQA2</t>
  </si>
  <si>
    <t>0035A00003CbXfeQAF</t>
  </si>
  <si>
    <t>0065A00000i2mSHQAY</t>
  </si>
  <si>
    <t>0015A00001tZ9LlQAK</t>
  </si>
  <si>
    <t>0035A00003CbGFfQAN</t>
  </si>
  <si>
    <t>0065A00000i2XWqQAM</t>
  </si>
  <si>
    <t>7015A000001zOtQQAU</t>
  </si>
  <si>
    <t>0035A00003hl0PaQAI</t>
  </si>
  <si>
    <t>0065A00001ddKsJQAU</t>
  </si>
  <si>
    <t>0065A00001dItzZQAS</t>
  </si>
  <si>
    <t>0065A00001Z1JumQAF</t>
  </si>
  <si>
    <t>0035A00003ccoi2QAA</t>
  </si>
  <si>
    <t>0065A00001ZFvOWQA1</t>
  </si>
  <si>
    <t>0065A00001ZOG9AQAX</t>
  </si>
  <si>
    <t>0015A00002FU4geQAD</t>
  </si>
  <si>
    <t>0035A00003hk5gjQAA</t>
  </si>
  <si>
    <t>0065A00001cr9n5QAA</t>
  </si>
  <si>
    <t>0035A00003XAYYkQAP</t>
  </si>
  <si>
    <t>0065A00001crFZmQAM</t>
  </si>
  <si>
    <t>0065A00001crcDrQAI</t>
  </si>
  <si>
    <t>0065A00001crtaeQAA</t>
  </si>
  <si>
    <t>0015A00002OIlzQQAT</t>
  </si>
  <si>
    <t>0035A00003hmgVHQAY</t>
  </si>
  <si>
    <t>0065A00001cs7VXQAY</t>
  </si>
  <si>
    <t>0035A00003kfAUpQAM</t>
  </si>
  <si>
    <t>0065A00001dAUa7QAG</t>
  </si>
  <si>
    <t>0065A00001dDcTVQA0</t>
  </si>
  <si>
    <t>0065A00001dDiiMQAS</t>
  </si>
  <si>
    <t>0065A00001cTmksQAC</t>
  </si>
  <si>
    <t>0065A00001dDkEgQAK</t>
  </si>
  <si>
    <t>0065A00001dIu5UQAS</t>
  </si>
  <si>
    <t>0035A00003ifikGQAQ</t>
  </si>
  <si>
    <t>0065A00001dKXGQQA4</t>
  </si>
  <si>
    <t>0065A00001dKYHhQAO</t>
  </si>
  <si>
    <t>0035A00003orxBeQAI</t>
  </si>
  <si>
    <t>0065A00001dKmk4QAC</t>
  </si>
  <si>
    <t>0035A00003oskTqQAI</t>
  </si>
  <si>
    <t>0065A00001dLBkPQAW</t>
  </si>
  <si>
    <t>0065A00001dLUfjQAG</t>
  </si>
  <si>
    <t>0065A00001dLc0LQAS</t>
  </si>
  <si>
    <t>0065A00001dLeiIQAS</t>
  </si>
  <si>
    <t>0065A00001dLtI6QAK</t>
  </si>
  <si>
    <t>0035A00003pmdMZQAY</t>
  </si>
  <si>
    <t>0065A00001ddKtiQAE</t>
  </si>
  <si>
    <t>0065A00001ddLANQA2</t>
  </si>
  <si>
    <t>0065A00001ddOcqQAE</t>
  </si>
  <si>
    <t>0035A00003YxpXuQAJ</t>
  </si>
  <si>
    <t>0065A00001Yhd4cQAB</t>
  </si>
  <si>
    <t>0065A00001cTj0zQAC</t>
  </si>
  <si>
    <t>0065A00001dDFbVQAW</t>
  </si>
  <si>
    <t>0065A00001ZbQEQQA3</t>
  </si>
  <si>
    <t>0065A00001YxhUDQAZ</t>
  </si>
  <si>
    <t>0065A00000iUAwjQAG</t>
  </si>
  <si>
    <t>0035A00003FXuo7QAD</t>
  </si>
  <si>
    <t>0065A00000iUD13QAG</t>
  </si>
  <si>
    <t>0Q05A000001ZGPwSAO</t>
  </si>
  <si>
    <t>003310000332mdzAAA</t>
  </si>
  <si>
    <t>0065A00000jTQGGQA4</t>
  </si>
  <si>
    <t>0035A00003GnkQDQAZ</t>
  </si>
  <si>
    <t>0065A00000jrfEvQAI</t>
  </si>
  <si>
    <t>0035A00003INh8VQAT</t>
  </si>
  <si>
    <t>0065A00000k3A59QAE</t>
  </si>
  <si>
    <t>0065A000011qkQTQAY</t>
  </si>
  <si>
    <t>0065A000015uLwPQAU</t>
  </si>
  <si>
    <t>0035A00003JhmIkQAJ</t>
  </si>
  <si>
    <t>0065A00001CKhoOQAT</t>
  </si>
  <si>
    <t>0035A00003TCCTMQA5</t>
  </si>
  <si>
    <t>0065A00001F9OYCQA3</t>
  </si>
  <si>
    <t>7015A000001qb5xQAA</t>
  </si>
  <si>
    <t>0035A00003TS6LPQA1</t>
  </si>
  <si>
    <t>0065A00001Z0bamQAB</t>
  </si>
  <si>
    <t>0035A00003UYJtAQAX</t>
  </si>
  <si>
    <t>0065A00001Z6pCeQAJ</t>
  </si>
  <si>
    <t>0065A00001Z6qdZQAR</t>
  </si>
  <si>
    <t>0065A00001ZOHFlQAP</t>
  </si>
  <si>
    <t>0035A00003dZe4xQAC</t>
  </si>
  <si>
    <t>0065A00001ZPMOvQAP</t>
  </si>
  <si>
    <t>0065A00001ZVepvQAD</t>
  </si>
  <si>
    <t>0065A00001ZWKJAQA5</t>
  </si>
  <si>
    <t>0065A00001F9LZzQAN</t>
  </si>
  <si>
    <t>0035A00003VCj0EQAT</t>
  </si>
  <si>
    <t>0065A00001YKQ9YQAX</t>
  </si>
  <si>
    <t>0065A00001YhwhdQAB</t>
  </si>
  <si>
    <t>0065A00001YhwnqQAB</t>
  </si>
  <si>
    <t>0065A00001YkAosQAF</t>
  </si>
  <si>
    <t>0065A00001YkE9WQAV</t>
  </si>
  <si>
    <t>0065A00001YxggKQAR</t>
  </si>
  <si>
    <t>0065A00001crENjQAM</t>
  </si>
  <si>
    <t>0065A00001crfu4QAA</t>
  </si>
  <si>
    <t>0065A00001crlVAQAY</t>
  </si>
  <si>
    <t>0035A00003IPUCEQA5</t>
  </si>
  <si>
    <t>0065A00001dAGiiQAG</t>
  </si>
  <si>
    <t>0065A00001dBIeGQAW</t>
  </si>
  <si>
    <t>0065A00001dCBhGQAW</t>
  </si>
  <si>
    <t>0065A00001dCKKSQA4</t>
  </si>
  <si>
    <t>0065A00001dCKcMQAW</t>
  </si>
  <si>
    <t>0035A00003otCx5QAE</t>
  </si>
  <si>
    <t>0065A00001dCQoMQAW</t>
  </si>
  <si>
    <t>0065A00001dBN5RQAW</t>
  </si>
  <si>
    <t>0035A00003aLTWdQAO</t>
  </si>
  <si>
    <t>0065A00001dDay7QAC</t>
  </si>
  <si>
    <t>0035A00003aLMmrQAG</t>
  </si>
  <si>
    <t>0065A00001dIHSVQA4</t>
  </si>
  <si>
    <t>0065A00001dIwe9QAC</t>
  </si>
  <si>
    <t>0035A00003dalAQQAY</t>
  </si>
  <si>
    <t>0065A00001dKZ3yQAG</t>
  </si>
  <si>
    <t>0065A00001dKhhuQAC</t>
  </si>
  <si>
    <t>0065A00001dKqx7QAC</t>
  </si>
  <si>
    <t>0035A00003osafQQAQ</t>
  </si>
  <si>
    <t>0065A00001dL7h7QAC</t>
  </si>
  <si>
    <t>0035A00003ih8OgQAI</t>
  </si>
  <si>
    <t>0065A00001dLT0dQAG</t>
  </si>
  <si>
    <t>List Rental</t>
  </si>
  <si>
    <t>0065A00001dLk3JQAS</t>
  </si>
  <si>
    <t>0035A00003or97aQAA</t>
  </si>
  <si>
    <t>0065A00001dKSkUQAW</t>
  </si>
  <si>
    <t>0015A000022QtPhQAK</t>
  </si>
  <si>
    <t>0035A00003IPcXtQAL</t>
  </si>
  <si>
    <t>0065A00000nL6ZRQA0</t>
  </si>
  <si>
    <t>0065A00001dJ3TIQA0</t>
  </si>
  <si>
    <t>0065A00000jsAn3QAE</t>
  </si>
  <si>
    <t>0065A00001cri7kQAA</t>
  </si>
  <si>
    <t>0013100001jbTegAAE</t>
  </si>
  <si>
    <t>0035A00003IOp8JQAT</t>
  </si>
  <si>
    <t>0065A00001dLWADQA4</t>
  </si>
  <si>
    <t>0065A00001dLqyhQAC</t>
  </si>
  <si>
    <t>0015A00002IrEm8QAF</t>
  </si>
  <si>
    <t>0035A00003dYA4oQAG</t>
  </si>
  <si>
    <t>0065A00001crkbgQAA</t>
  </si>
  <si>
    <t>0065A00001crt1QQAQ</t>
  </si>
  <si>
    <t>0015A00002Qap5eQAB</t>
  </si>
  <si>
    <t>0035A00003keWQbQAM</t>
  </si>
  <si>
    <t>0065A00001dCOPNQA4</t>
  </si>
  <si>
    <t>0015A00002JMd9kQAD</t>
  </si>
  <si>
    <t>0035A00003oqVswQAE</t>
  </si>
  <si>
    <t>0065A00001dIsZMQA0</t>
  </si>
  <si>
    <t>0015A00002FTtBNQA1</t>
  </si>
  <si>
    <t>0035A00003aJIA1QAO</t>
  </si>
  <si>
    <t>0065A00001YHfTBQA1</t>
  </si>
  <si>
    <t>0065A00001YHfdLQAT</t>
  </si>
  <si>
    <t>0065A00001ZN06pQAD</t>
  </si>
  <si>
    <t>0065A00001ZO8cTQAT</t>
  </si>
  <si>
    <t>0035A00003ba9MnQAI</t>
  </si>
  <si>
    <t>0065A00001YhkkPQAR</t>
  </si>
  <si>
    <t>0065A00001Z0SuMQAV</t>
  </si>
  <si>
    <t>0035A00003pnGJaQAM</t>
  </si>
  <si>
    <t>0065A00001de6dfQAA</t>
  </si>
  <si>
    <t>0035A00003EXGhHQAX</t>
  </si>
  <si>
    <t>0065A00000xxfX8QAI</t>
  </si>
  <si>
    <t>0065A00001CKsimQAD</t>
  </si>
  <si>
    <t>0065A00001Z0McyQAF</t>
  </si>
  <si>
    <t>0065A00001Z1JqiQAF</t>
  </si>
  <si>
    <t>0065A00001Z1K4AQAV</t>
  </si>
  <si>
    <t>0035A00003IPUBLQA5</t>
  </si>
  <si>
    <t>0065A00001Z6pqQQAR</t>
  </si>
  <si>
    <t>7015A000001TkHKQA0</t>
  </si>
  <si>
    <t>0065A00001ZFtAPQA1</t>
  </si>
  <si>
    <t>0065A00001ZPF9jQAH</t>
  </si>
  <si>
    <t>0035A00003CbMDzQAN</t>
  </si>
  <si>
    <t>0065A00001ZWLxOQAX</t>
  </si>
  <si>
    <t>0065A00001YKQpsQAH</t>
  </si>
  <si>
    <t>0065A00001bpuc2QAA</t>
  </si>
  <si>
    <t>0065A00001cTw7cQAC</t>
  </si>
  <si>
    <t>0065A00001cpq3TQAQ</t>
  </si>
  <si>
    <t>0065A00001crjitQAA</t>
  </si>
  <si>
    <t>0065A00001dBWYvQAO</t>
  </si>
  <si>
    <t>0065A00001crikZQAQ</t>
  </si>
  <si>
    <t>0065A00001crtVBQAY</t>
  </si>
  <si>
    <t>0065A00001dASNVQA4</t>
  </si>
  <si>
    <t>0065A00001dDnv6QAC</t>
  </si>
  <si>
    <t>0065A00001dK3zVQAS</t>
  </si>
  <si>
    <t>0035A00003k9tYXQAY</t>
  </si>
  <si>
    <t>0065A00001dLTE8QAO</t>
  </si>
  <si>
    <t>0035A00003NtkBGQAZ</t>
  </si>
  <si>
    <t>0065A00001dA6ulQAC</t>
  </si>
  <si>
    <t>0065A00001dK33YQAS</t>
  </si>
  <si>
    <t>0065A00001YN5MSQA1</t>
  </si>
  <si>
    <t>0065A00001de1jcQAA</t>
  </si>
  <si>
    <t>0065A00001YKbXrQAL</t>
  </si>
  <si>
    <t>0065A00001ZMseUQAT</t>
  </si>
  <si>
    <t>0065A00000i4wZgQAI</t>
  </si>
  <si>
    <t>0Q05A000001ZHF4SAO</t>
  </si>
  <si>
    <t>0065A00000jSTbRQAW</t>
  </si>
  <si>
    <t>0065A00000i4IBXQA2</t>
  </si>
  <si>
    <t>0065A00000i4nenQAA</t>
  </si>
  <si>
    <t>0065A00000iT6BkQAK</t>
  </si>
  <si>
    <t>0065A00000iTmEFQA0</t>
  </si>
  <si>
    <t>0035A00003TEij7QAD</t>
  </si>
  <si>
    <t>0065A00001G5krqQAB</t>
  </si>
  <si>
    <t>0015A00002AodwkQAB</t>
  </si>
  <si>
    <t>0065A00001G5yvJQAR</t>
  </si>
  <si>
    <t>0035A00003TUVOTQA5</t>
  </si>
  <si>
    <t>0035A00003RaCwPQAV</t>
  </si>
  <si>
    <t>0065A000019jO5kQAE</t>
  </si>
  <si>
    <t>0015A000026mTgzQAE</t>
  </si>
  <si>
    <t>0035A00003OC1E4QAL</t>
  </si>
  <si>
    <t>0065A00000nLOteQAG</t>
  </si>
  <si>
    <t>0015A00002IrcdrQAB</t>
  </si>
  <si>
    <t>0035A00003IPEtGQAX</t>
  </si>
  <si>
    <t>0065A00001ZN0tXQAT</t>
  </si>
  <si>
    <t>0065A00001ZON9xQAH</t>
  </si>
  <si>
    <t>0035A00003daDY7QAM</t>
  </si>
  <si>
    <t>0065A00001ZVeFOQA1</t>
  </si>
  <si>
    <t>0065A00000xxrsdQAA</t>
  </si>
  <si>
    <t>0065A00000nKnX9QAK</t>
  </si>
  <si>
    <t>0065A00000iUsDFQA0</t>
  </si>
  <si>
    <t>0035A00003EXFrFQAX</t>
  </si>
  <si>
    <t>20-30% staff on site</t>
  </si>
  <si>
    <t>0065A00001XZRsgQAH</t>
  </si>
  <si>
    <t>Eppendorf</t>
  </si>
  <si>
    <t>DMEM</t>
  </si>
  <si>
    <t>0035A00003W0jw6QAB</t>
  </si>
  <si>
    <t>0065A00001XVZPcQAP</t>
  </si>
  <si>
    <t>0065A00001a3LmZQAU</t>
  </si>
  <si>
    <t>0035A00003baJCNQA2</t>
  </si>
  <si>
    <t>7015A000001eDvVQAU</t>
  </si>
  <si>
    <t>0065A00001a46x8QAA</t>
  </si>
  <si>
    <t>0035A00003fL5MqQAK</t>
  </si>
  <si>
    <t>0065A00001a5uAJQAY</t>
  </si>
  <si>
    <t>0065A00001aJtqVQAS</t>
  </si>
  <si>
    <t>0065A00001aLXzEQAW</t>
  </si>
  <si>
    <t>0065A00001awxNIQAY</t>
  </si>
  <si>
    <t>0035A00003gRkxHQAS</t>
  </si>
  <si>
    <t>7015A000001eG6VQAU</t>
  </si>
  <si>
    <t>0035A00003gRIr7QAG</t>
  </si>
  <si>
    <t>0065A00001dLwFhQAK</t>
  </si>
  <si>
    <t>0035A00003hlJj2QAE</t>
  </si>
  <si>
    <t>0065A00001dfLJWQA2</t>
  </si>
  <si>
    <t>0035A00003poiCuQAI</t>
  </si>
  <si>
    <t>0065A00001dfMKpQAM</t>
  </si>
  <si>
    <t>0065A00001dfR4NQAU</t>
  </si>
  <si>
    <t>0035A00003pmpO7QAI</t>
  </si>
  <si>
    <t>0065A00001dgJccQAE</t>
  </si>
  <si>
    <t>0035A00003pmwLPQAY</t>
  </si>
  <si>
    <t>0066e00001dyAmkAAE</t>
  </si>
  <si>
    <t>0035A00003kgKQZQA2</t>
  </si>
  <si>
    <t>0066e00001dyFerAAE</t>
  </si>
  <si>
    <t>0066e00001dyFt9AAE</t>
  </si>
  <si>
    <t>0066e00001dywd8AAA</t>
  </si>
  <si>
    <t>0066e00001dz0JPAAY</t>
  </si>
  <si>
    <t>0066e00001e03knAAA</t>
  </si>
  <si>
    <t>0066e00001e0OWMAA2</t>
  </si>
  <si>
    <t>0065A00001dIxLYQA0</t>
  </si>
  <si>
    <t>7015A000001ePBIQA2</t>
  </si>
  <si>
    <t>0065A00001dLR5fQAG</t>
  </si>
  <si>
    <t>0036e00003qh3RfAAI</t>
  </si>
  <si>
    <t>0066e00001e0KVKAA2</t>
  </si>
  <si>
    <t>0066e00001e0OYSAA2</t>
  </si>
  <si>
    <t>0065A00001ZYo0yQAD</t>
  </si>
  <si>
    <t>0035A00003aJhprQAC</t>
  </si>
  <si>
    <t>0065A00001ax1aHQAQ</t>
  </si>
  <si>
    <t>0065A00001aLiKvQAK</t>
  </si>
  <si>
    <t>0065A00001PwJJnQAN</t>
  </si>
  <si>
    <t>0065A00000i43ZhQAI</t>
  </si>
  <si>
    <t>0065A00000iVQBrQAO</t>
  </si>
  <si>
    <t>0065A00000jsV3sQAE</t>
  </si>
  <si>
    <t>0Q05A00000138xkSAA</t>
  </si>
  <si>
    <t>0065A00000jsZ7PQAU</t>
  </si>
  <si>
    <t>0065A00000k1YmJQAU</t>
  </si>
  <si>
    <t>0065A00000k2VpzQAE</t>
  </si>
  <si>
    <t>0065A00000k2gR2QAI</t>
  </si>
  <si>
    <t>0065A00000k2xziQAA</t>
  </si>
  <si>
    <t>0035A00003IPFETQA5</t>
  </si>
  <si>
    <t>0065A00000k39xPQAQ</t>
  </si>
  <si>
    <t>0065A00000k39zLQAQ</t>
  </si>
  <si>
    <t>0065A00000k3A0dQAE</t>
  </si>
  <si>
    <t>0065A00000k3A0xQAE</t>
  </si>
  <si>
    <t>0065A00000k3A1MQAU</t>
  </si>
  <si>
    <t>0065A00001SjPKXQA3</t>
  </si>
  <si>
    <t>0033100002xUIIjAAO</t>
  </si>
  <si>
    <t>0065A00001CKnqYQAT</t>
  </si>
  <si>
    <t>0065A00001CKtAMQA1</t>
  </si>
  <si>
    <t>0065A00001CKtGUQA1</t>
  </si>
  <si>
    <t>0065A00001G6Lm9QAF</t>
  </si>
  <si>
    <t>0065A00001ICHuUQAX</t>
  </si>
  <si>
    <t>0065A00001KR59jQAD</t>
  </si>
  <si>
    <t>0035A00003UXPglQAH</t>
  </si>
  <si>
    <t>0065A00001KR6zEQAT</t>
  </si>
  <si>
    <t>0065A00001KS6C8QAL</t>
  </si>
  <si>
    <t>0065A00001PtiHVQAZ</t>
  </si>
  <si>
    <t>0065A00001PtjI4QAJ</t>
  </si>
  <si>
    <t>0065A00001Pts2TQAR</t>
  </si>
  <si>
    <t>0065A00001PvzJsQAJ</t>
  </si>
  <si>
    <t>0065A00001PwNtUQAV</t>
  </si>
  <si>
    <t>0035A00003FZNB6QAP</t>
  </si>
  <si>
    <t>0065A00001PwwhlQAB</t>
  </si>
  <si>
    <t>0065A00001ThjSqQAJ</t>
  </si>
  <si>
    <t>0065A00001Un5TxQAJ</t>
  </si>
  <si>
    <t>0065A00001ZcIANQA3</t>
  </si>
  <si>
    <t>0065A00001a5v40QAA</t>
  </si>
  <si>
    <t>0065A00001a6b5eQAA</t>
  </si>
  <si>
    <t>0065A00001aKlMPQA0</t>
  </si>
  <si>
    <t>0065A00001aKlTBQA0</t>
  </si>
  <si>
    <t>0065A00001aLQy7QAG</t>
  </si>
  <si>
    <t>0035A00003aX59NQAS</t>
  </si>
  <si>
    <t>0065A00001aLfbkQAC</t>
  </si>
  <si>
    <t>0065A00001b9DuGQAU</t>
  </si>
  <si>
    <t>0065A00001Zv45KQAR</t>
  </si>
  <si>
    <t>0065A00001dg65HQAQ</t>
  </si>
  <si>
    <t>0065A00001dLABzQAO</t>
  </si>
  <si>
    <t>0065A00001deO3rQAE</t>
  </si>
  <si>
    <t>0065A00001df3SqQAI</t>
  </si>
  <si>
    <t>0065A00001dfNmBQAU</t>
  </si>
  <si>
    <t>0065A00001dgHmLQAU</t>
  </si>
  <si>
    <t>0066e00001dyFMwAAM</t>
  </si>
  <si>
    <t>0066e00001dyvqUAAQ</t>
  </si>
  <si>
    <t>0066e00001e0ETbAAM</t>
  </si>
  <si>
    <t>0066e00001e0FVOAA2</t>
  </si>
  <si>
    <t>0066e00001e1BGCAA2</t>
  </si>
  <si>
    <t>0065A00000i2Lc6QAE</t>
  </si>
  <si>
    <t>0065A00000i43f6QAA</t>
  </si>
  <si>
    <t>0065A00001SgpbxQAB</t>
  </si>
  <si>
    <t>0065A00000lpF0CQAU</t>
  </si>
  <si>
    <t>0035A00003HwmbKQAR</t>
  </si>
  <si>
    <t>0065A00000jsSK6QAM</t>
  </si>
  <si>
    <t>0065A00001KRtC5QAL</t>
  </si>
  <si>
    <t>0065A00001dfMAeQAM</t>
  </si>
  <si>
    <t>0066e00001e03tjAAA</t>
  </si>
  <si>
    <t>0065A00001a3KvjQAE</t>
  </si>
  <si>
    <t>0065A00001OKFWSQA5</t>
  </si>
  <si>
    <t>0065A00001Umr5SQAR</t>
  </si>
  <si>
    <t>0065A00001ZN9PuQAL</t>
  </si>
  <si>
    <t>0066e00001dy6lZAAQ</t>
  </si>
  <si>
    <t>0065A00001G5gfVQAR</t>
  </si>
  <si>
    <t>0065A00001Th2bCQAR</t>
  </si>
  <si>
    <t>0065A00001Z0NWiQAN</t>
  </si>
  <si>
    <t>0065A00001ZIPUAQA5</t>
  </si>
  <si>
    <t>0065A00001ZOLeMQAX</t>
  </si>
  <si>
    <t>0065A00001ZcZqQQAV</t>
  </si>
  <si>
    <t>0065A00001ZjKpkQAF</t>
  </si>
  <si>
    <t>0035A00003fpuwQQAQ</t>
  </si>
  <si>
    <t>0065A00001aHohjQAC</t>
  </si>
  <si>
    <t>0035A00003fq20EQAQ</t>
  </si>
  <si>
    <t>0015A00002DU5c0QAD</t>
  </si>
  <si>
    <t>0035A00003WmSiiQAF</t>
  </si>
  <si>
    <t>0065A00001dAC03QAG</t>
  </si>
  <si>
    <t>0Q06e000001eYXDCA2</t>
  </si>
  <si>
    <t>0066e00001e15BuAAI</t>
  </si>
  <si>
    <t>0066e00001e15EjAAI</t>
  </si>
  <si>
    <t>0066e00001e1DJCAA2</t>
  </si>
  <si>
    <t>0035A00003TUBvOQAX</t>
  </si>
  <si>
    <t>0066e00001e1ETBAA2</t>
  </si>
  <si>
    <t>0065A00001dLK3iQAG</t>
  </si>
  <si>
    <t>0065A00000nKSgXQAW</t>
  </si>
  <si>
    <t>0065A00000vsuzWQAQ</t>
  </si>
  <si>
    <t>0065A00001F9SKyQAN</t>
  </si>
  <si>
    <t>0065A00001Pte35QAB</t>
  </si>
  <si>
    <t>0065A00001ZHoT0QAL</t>
  </si>
  <si>
    <t>0035A00003VEjtTQAT</t>
  </si>
  <si>
    <t>0065A00001bon1lQAA</t>
  </si>
  <si>
    <t>0065A00001ICTHwQAP</t>
  </si>
  <si>
    <t>0066e00001e1BJGAA2</t>
  </si>
  <si>
    <t>0013100001qyrP9AAI</t>
  </si>
  <si>
    <t>0065A00000k2gzMQAQ</t>
  </si>
  <si>
    <t>0065A00000iUCMAQA4</t>
  </si>
  <si>
    <t>0033100002vvEkQAAU</t>
  </si>
  <si>
    <t>0Q05A000001381vSAA</t>
  </si>
  <si>
    <t>0065A00000k2gTmQAI</t>
  </si>
  <si>
    <t>0015A00002CxFVZQA3</t>
  </si>
  <si>
    <t>0035A00003VynMrQAJ</t>
  </si>
  <si>
    <t>0065A00001TjPnTQAV</t>
  </si>
  <si>
    <t>0065A00001TjQg8QAF</t>
  </si>
  <si>
    <t>0035A00003KsVGVQA3</t>
  </si>
  <si>
    <t>0065A00000lnngVQAQ</t>
  </si>
  <si>
    <t>0015A00002B5zvyQAB</t>
  </si>
  <si>
    <t>0065A00001G72oAQAR</t>
  </si>
  <si>
    <t>0065A00001TjCveQAF</t>
  </si>
  <si>
    <t>Loads of TMO and some Agilent</t>
  </si>
  <si>
    <t>Media Analysis</t>
  </si>
  <si>
    <t>0066e00001dz63rAAA</t>
  </si>
  <si>
    <t>Delay in order</t>
  </si>
  <si>
    <t>0065A00001ZPLoCQAX</t>
  </si>
  <si>
    <t>Declined Service Contract - and then we received a PO after they declined!</t>
  </si>
  <si>
    <t>0065A00001Z64XwQAJ</t>
  </si>
  <si>
    <t>Just getting back to lab this week 6-21-20</t>
  </si>
  <si>
    <t>0065A00001YiBuGQAV</t>
  </si>
  <si>
    <t>Worked to our benefit, no demo required.  PO may take longer but still in Q2</t>
  </si>
  <si>
    <t>0065A00001ZFysIQAT</t>
  </si>
  <si>
    <t>Worked in our favor,  avoided demo</t>
  </si>
  <si>
    <t>0065A00001ZjQLlQAN</t>
  </si>
  <si>
    <t>0065A00001ZFn8LQAT</t>
  </si>
  <si>
    <t>0065A00001ZbTuYQAV</t>
  </si>
  <si>
    <t>0035A00003XCYabQAH</t>
  </si>
  <si>
    <t>0065A00001dfITsQAM</t>
  </si>
  <si>
    <t>0066e00001dzyv0AAA</t>
  </si>
  <si>
    <t>0065A00001aLRhoQAG</t>
  </si>
  <si>
    <t>0065A00001aLguZQAS</t>
  </si>
  <si>
    <t>0065A00001b9If1QAE</t>
  </si>
  <si>
    <t>0065A00001b9JbIQAU</t>
  </si>
  <si>
    <t>0065A00001b9JjqQAE</t>
  </si>
  <si>
    <t>0065A00001bAhwXQAS</t>
  </si>
  <si>
    <t>0035A00003dZbo8QAC</t>
  </si>
  <si>
    <t>0065A00001bBVXrQAO</t>
  </si>
  <si>
    <t>0065A00001bKhG4QAK</t>
  </si>
  <si>
    <t>0065A00001bLiFlQAK</t>
  </si>
  <si>
    <t>0065A00001bLrFbQAK</t>
  </si>
  <si>
    <t>0065A00001bM7gpQAC</t>
  </si>
  <si>
    <t>0065A00001bh80gQAA</t>
  </si>
  <si>
    <t>0065A00001bo2MiQAI</t>
  </si>
  <si>
    <t>0065A00001bomOTQAY</t>
  </si>
  <si>
    <t>0065A00001bp7VJQAY</t>
  </si>
  <si>
    <t>0035A00003Wmwx7QAB</t>
  </si>
  <si>
    <t>0065A00001X8LLKQA3</t>
  </si>
  <si>
    <t>0035A00003gURq6QAG</t>
  </si>
  <si>
    <t>0065A00001bAJ15QAG</t>
  </si>
  <si>
    <t>0065A00001bBJhLQAW</t>
  </si>
  <si>
    <t>0035A00003hj7VAQAY</t>
  </si>
  <si>
    <t>0Q05A0000013xhGSAQ</t>
  </si>
  <si>
    <t>0065A00001bBJk7QAG</t>
  </si>
  <si>
    <t>0035A00003hj6S0QAI</t>
  </si>
  <si>
    <t>Budgets approved</t>
  </si>
  <si>
    <t>0065A00001X8LCCQA3</t>
  </si>
  <si>
    <t>Less so as they are expecting to return to work in the next few weeks</t>
  </si>
  <si>
    <t>0065A00001ZVTuLQAX</t>
  </si>
  <si>
    <t>0065A00000WjVAmQAN</t>
  </si>
  <si>
    <t>0065A00000WjVBpQAN</t>
  </si>
  <si>
    <t>0065A00000WjVP8QAN</t>
  </si>
  <si>
    <t>0035A00003EW9IOQA1</t>
  </si>
  <si>
    <t>0065A00000WjXuBQAV</t>
  </si>
  <si>
    <t>0065A00000WsmDDQAZ</t>
  </si>
  <si>
    <t>0065A00000WsmELQAZ</t>
  </si>
  <si>
    <t>0065A00000Wsq1qQAB</t>
  </si>
  <si>
    <t>0065A00000i2vsmQAA</t>
  </si>
  <si>
    <t>00331000034DgFYAA0</t>
  </si>
  <si>
    <t>0065A00000i4HmIQAU</t>
  </si>
  <si>
    <t>0035A00003CcgwKQAR</t>
  </si>
  <si>
    <t>0065A00000i4STsQAM</t>
  </si>
  <si>
    <t>0065A00000i4lYsQAI</t>
  </si>
  <si>
    <t>0035A00003CdwquQAB</t>
  </si>
  <si>
    <t>0065A00000i4veQQAQ</t>
  </si>
  <si>
    <t>0035A00003CdwpSQAR</t>
  </si>
  <si>
    <t>0065A00000i4viXQAQ</t>
  </si>
  <si>
    <t>00331000030PCngAAG</t>
  </si>
  <si>
    <t>0065A00000i4yYYQAY</t>
  </si>
  <si>
    <t>0035A00003CdzkbQAB</t>
  </si>
  <si>
    <t>0065A00000i4yktQAA</t>
  </si>
  <si>
    <t>0065A00000i54wRQAQ</t>
  </si>
  <si>
    <t>0065A00000iRZJ6QAO</t>
  </si>
  <si>
    <t>0065A00000iRnXIQA0</t>
  </si>
  <si>
    <t>0065A00000iRvqPQAS</t>
  </si>
  <si>
    <t>0065A00000iRyBDQA0</t>
  </si>
  <si>
    <t>0065A00000iS2r9QAC</t>
  </si>
  <si>
    <t>0065A00000ic52fQAA</t>
  </si>
  <si>
    <t>0065A00000k3Qu4QAE</t>
  </si>
  <si>
    <t>0065A00000k3RnIQAU</t>
  </si>
  <si>
    <t>0035A00003IMsi4QAD</t>
  </si>
  <si>
    <t>0065A00000k3VMWQA2</t>
  </si>
  <si>
    <t>0065A00000k3q3XQAQ</t>
  </si>
  <si>
    <t>0035A00003JhgDzQAJ</t>
  </si>
  <si>
    <t>0065A00000k3qRzQAI</t>
  </si>
  <si>
    <t>0065A00000lcmHSQAY</t>
  </si>
  <si>
    <t>00331000034lSAbAAM</t>
  </si>
  <si>
    <t>0065A00000lcqoXQAQ</t>
  </si>
  <si>
    <t>0065A00000lcqqkQAA</t>
  </si>
  <si>
    <t>0065A00000ld5edQAA</t>
  </si>
  <si>
    <t>0065A00000ld5f9QAA</t>
  </si>
  <si>
    <t>0065A00000ld5fOQAQ</t>
  </si>
  <si>
    <t>0065A00000ldS4sQAE</t>
  </si>
  <si>
    <t>0065A00000ldrJ5QAI</t>
  </si>
  <si>
    <t>0065A00001KRyOzQAL</t>
  </si>
  <si>
    <t>0065A00001TiGlMQAV</t>
  </si>
  <si>
    <t>0065A00001Vf8AwQAJ</t>
  </si>
  <si>
    <t>0065A00001WxIb2QAF</t>
  </si>
  <si>
    <t>0065A00001X8OvZQAV</t>
  </si>
  <si>
    <t>0065A00001X8THjQAN</t>
  </si>
  <si>
    <t>0065A00001XDiouQAD</t>
  </si>
  <si>
    <t>0065A00001XG3vuQAD</t>
  </si>
  <si>
    <t>0035A00003YvgmZQAR</t>
  </si>
  <si>
    <t>0065A00001XVdBHQA1</t>
  </si>
  <si>
    <t>0065A00001aKirZQAS</t>
  </si>
  <si>
    <t>0065A00001bBJbNQAW</t>
  </si>
  <si>
    <t>0065A00001bM4G8QAK</t>
  </si>
  <si>
    <t>0065A00001bM5MhQAK</t>
  </si>
  <si>
    <t>0065A00001bM9quQAC</t>
  </si>
  <si>
    <t>0065A00001bMAdNQAW</t>
  </si>
  <si>
    <t>0065A00001bMCVKQA4</t>
  </si>
  <si>
    <t>0065A00001bO565QAC</t>
  </si>
  <si>
    <t>0065A00001bh6XTQAY</t>
  </si>
  <si>
    <t>0065A00001bnkB5QAI</t>
  </si>
  <si>
    <t>0065A00001bo2piQAA</t>
  </si>
  <si>
    <t>0065A00001bAhsLQAS</t>
  </si>
  <si>
    <t>0035A00002O8krtQAB</t>
  </si>
  <si>
    <t>0065A00000Wsq41QAB</t>
  </si>
  <si>
    <t>00531000008RIokAAG</t>
  </si>
  <si>
    <t>0065A00000i4EgqQAE</t>
  </si>
  <si>
    <t>00331000030PCydAAG</t>
  </si>
  <si>
    <t>0065A00000i3tbXQAQ</t>
  </si>
  <si>
    <t>0065A00000i43aVQAQ</t>
  </si>
  <si>
    <t>Intact Proteins &amp; Antibodies;Metabolomics</t>
  </si>
  <si>
    <t>0065A00000i470JQAQ</t>
  </si>
  <si>
    <t>0065A00000i4J2XQAU</t>
  </si>
  <si>
    <t>0065A00000lczmCQAQ</t>
  </si>
  <si>
    <t>0065A00000let6zQAA</t>
  </si>
  <si>
    <t>0Q05A000001l0rUSAQ</t>
  </si>
  <si>
    <t>0065A00001bASWQQA4</t>
  </si>
  <si>
    <t>0065A00001bKYoAQAW</t>
  </si>
  <si>
    <t>0065A00001bKb6FQAS</t>
  </si>
  <si>
    <t>0065A00001bL27vQAC</t>
  </si>
  <si>
    <t>0065A00001bLf4nQAC</t>
  </si>
  <si>
    <t>0035A00003hmUzEQAU</t>
  </si>
  <si>
    <t>0065A00001bMuSSQA0</t>
  </si>
  <si>
    <t>0065A00001bORRLQA4</t>
  </si>
  <si>
    <t>0065A00001biRWhQAM</t>
  </si>
  <si>
    <t>0065A00001KRrVVQA1</t>
  </si>
  <si>
    <t>0065A00001UmtetQAB</t>
  </si>
  <si>
    <t>0065A00001bKxOxQAK</t>
  </si>
  <si>
    <t>0035A00003YbhlNQAR</t>
  </si>
  <si>
    <t>0065A00001bO8udQAC</t>
  </si>
  <si>
    <t>0035A00003ii7RaQAI</t>
  </si>
  <si>
    <t>0065A00001bgDapQAE</t>
  </si>
  <si>
    <t>0065A00001XDlUGQA1</t>
  </si>
  <si>
    <t>0065A00001bNwkLQAS</t>
  </si>
  <si>
    <t>0065A00001XGXVCQA5</t>
  </si>
  <si>
    <t>0065A000015rduGQAQ</t>
  </si>
  <si>
    <t>0065A00001bMAXfQAO</t>
  </si>
  <si>
    <t>0065A00001bgEDoQAM</t>
  </si>
  <si>
    <t>0065A00001bo5QaQAI</t>
  </si>
  <si>
    <t>0065A00001Zk3VNQAZ</t>
  </si>
  <si>
    <t>0065A00000i43bJQAQ</t>
  </si>
  <si>
    <t>0035A00003TRqMEQA1</t>
  </si>
  <si>
    <t>0065A00001YKbWyQAL</t>
  </si>
  <si>
    <t>0065A00001bARAiQAO</t>
  </si>
  <si>
    <t>0035A00003PriHgQAJ</t>
  </si>
  <si>
    <t>0065A00001a3KhmQAE</t>
  </si>
  <si>
    <t>0065A00001bARU9QAO</t>
  </si>
  <si>
    <t>7015A000001zM5lQAE</t>
  </si>
  <si>
    <t>0065A00001bASP7QAO</t>
  </si>
  <si>
    <t>0035A00003fqc3YQAQ</t>
  </si>
  <si>
    <t>0065A00001aJAtCQAW</t>
  </si>
  <si>
    <t>0065A00001bONVdQAO</t>
  </si>
  <si>
    <t>0065A00001bijecQAA</t>
  </si>
  <si>
    <t>0035A00003ijevDQAQ</t>
  </si>
  <si>
    <t>0065A00001UmlvWQAR</t>
  </si>
  <si>
    <t>0065A00001UmrLSQAZ</t>
  </si>
  <si>
    <t>0065A00001UmwsLQAR</t>
  </si>
  <si>
    <t>0065A00001KPoqyQAD</t>
  </si>
  <si>
    <t>0065A00001VhoJKQAZ</t>
  </si>
  <si>
    <t>0035A00003gV0fbQAC</t>
  </si>
  <si>
    <t>0065A00001bAXrKQAW</t>
  </si>
  <si>
    <t>0065A00000i4EcZQAU</t>
  </si>
  <si>
    <t>0065A00000iVdeTQAS</t>
  </si>
  <si>
    <t>0035A00003EXFouQAH</t>
  </si>
  <si>
    <t>0065A00000iSJGSQA4</t>
  </si>
  <si>
    <t>0065A00000Wsqj9QAB</t>
  </si>
  <si>
    <t>0065A00000k3YjGQAU</t>
  </si>
  <si>
    <t>0015A00002OJbb5QAD</t>
  </si>
  <si>
    <t>0035A00003fqOmLQAU</t>
  </si>
  <si>
    <t>0065A00001aJ7BdQAK</t>
  </si>
  <si>
    <t>0065A00001XdPrBQAV</t>
  </si>
  <si>
    <t>0065A00001bZRznQAG</t>
  </si>
  <si>
    <t>0065A00001bZVzTQAW</t>
  </si>
  <si>
    <t>0065A00001bpwGXQAY</t>
  </si>
  <si>
    <t>0065A00001bqAY6QAM</t>
  </si>
  <si>
    <t>0065A00001br0g3QAA</t>
  </si>
  <si>
    <t>0065A00001cJaYHQA0</t>
  </si>
  <si>
    <t>0065A00001cJdDbQAK</t>
  </si>
  <si>
    <t>0065A00001cJdIoQAK</t>
  </si>
  <si>
    <t>0065A00001cToV6QAK</t>
  </si>
  <si>
    <t>0065A00001cVsUDQA0</t>
  </si>
  <si>
    <t>0065A00001bp9DiQAI</t>
  </si>
  <si>
    <t>0065A00001cKbXKQA0</t>
  </si>
  <si>
    <t>0065A00001cpjbRQAQ</t>
  </si>
  <si>
    <t>0065A00001XsLoJQAV</t>
  </si>
  <si>
    <t>0065A00001XVhvlQAD</t>
  </si>
  <si>
    <t>0065A00001XXwOAQA1</t>
  </si>
  <si>
    <t>0Q05A0000024Om6SAE</t>
  </si>
  <si>
    <t>0065A00000iSEbQQAW</t>
  </si>
  <si>
    <t>0035A00003EXbD3QAL</t>
  </si>
  <si>
    <t>0065A00000iSXxLQAW</t>
  </si>
  <si>
    <t>0065A00000iSbdBQAS</t>
  </si>
  <si>
    <t>0065A00000iSo2RQAS</t>
  </si>
  <si>
    <t>0065A00000iTGwtQAG</t>
  </si>
  <si>
    <t>0035A00003FVKJrQAP</t>
  </si>
  <si>
    <t>0065A00000iTX2lQAG</t>
  </si>
  <si>
    <t>0065A00000iU5BqQAK</t>
  </si>
  <si>
    <t>0065A00000iU6SEQA0</t>
  </si>
  <si>
    <t>0065A00000iU7TEQA0</t>
  </si>
  <si>
    <t>0065A00000iUEziQAG</t>
  </si>
  <si>
    <t>0035A00003IMk9cQAD</t>
  </si>
  <si>
    <t>0065A00000ld6gUQAQ</t>
  </si>
  <si>
    <t>0065A00000lojc6QAA</t>
  </si>
  <si>
    <t>0065A00000lon3oQAA</t>
  </si>
  <si>
    <t>0Q05A000002BxAnSAK</t>
  </si>
  <si>
    <t>0065A00000nJjzjQAC</t>
  </si>
  <si>
    <t>0035A00003FZMOMQA5</t>
  </si>
  <si>
    <t>0065A00000nKHHtQAO</t>
  </si>
  <si>
    <t>0065A00000nKTgHQAW</t>
  </si>
  <si>
    <t>0065A00000nMN0LQAW</t>
  </si>
  <si>
    <t>0065A00000nMRigQAG</t>
  </si>
  <si>
    <t>0065A00000nNNV5QAO</t>
  </si>
  <si>
    <t>0065A00000z10vrQAA</t>
  </si>
  <si>
    <t>0065A00000nNHJwQAO</t>
  </si>
  <si>
    <t>0033100002vvEiXAAU</t>
  </si>
  <si>
    <t>0065A000011qmYaQAI</t>
  </si>
  <si>
    <t>0065A00001Y1OOOQA3</t>
  </si>
  <si>
    <t>0035A00003XCAMyQAP</t>
  </si>
  <si>
    <t>0065A00001XG3UyQAL</t>
  </si>
  <si>
    <t>0065A00001M9oDnQAJ</t>
  </si>
  <si>
    <t>0065A00001M9pJmQAJ</t>
  </si>
  <si>
    <t>0065A00001VfGdPQAV</t>
  </si>
  <si>
    <t>0065A00001VfvGNQAZ</t>
  </si>
  <si>
    <t>0065A00001WkHOwQAN</t>
  </si>
  <si>
    <t>0065A00001WwLedQAF</t>
  </si>
  <si>
    <t>0065A00001Wx1xgQAB</t>
  </si>
  <si>
    <t>0065A00001WxHGpQAN</t>
  </si>
  <si>
    <t>0065A00001X8S9QQAV</t>
  </si>
  <si>
    <t>0065A00001XDlQ9QAL</t>
  </si>
  <si>
    <t>0065A00001XIWPQQA5</t>
  </si>
  <si>
    <t>0065A00001XKH4tQAH</t>
  </si>
  <si>
    <t>0065A00001XVbiSQAT</t>
  </si>
  <si>
    <t>0065A00001XaQeIQAV</t>
  </si>
  <si>
    <t>0065A00001XdHP1QAN</t>
  </si>
  <si>
    <t>0Q05A0000024PNeSAM</t>
  </si>
  <si>
    <t>0035A00003Ywsf7QAB</t>
  </si>
  <si>
    <t>0065A00001XdNNLQA3</t>
  </si>
  <si>
    <t>0065A00001XkYPmQAN</t>
  </si>
  <si>
    <t>0065A00001XokP6QAJ</t>
  </si>
  <si>
    <t>0065A00001Xpl0EQAR</t>
  </si>
  <si>
    <t>0065A00001XplEGQAZ</t>
  </si>
  <si>
    <t>0065A00001XqFQBQA3</t>
  </si>
  <si>
    <t>0065A00001XqFxAQAV</t>
  </si>
  <si>
    <t>0065A00001XqMGAQA3</t>
  </si>
  <si>
    <t>0065A00001XqR5WQAV</t>
  </si>
  <si>
    <t>0065A00001YKRZsQAP</t>
  </si>
  <si>
    <t>0065A00001ba8dJQAQ</t>
  </si>
  <si>
    <t>0035A00003juhCfQAI</t>
  </si>
  <si>
    <t>0065A00001bp7aRQAQ</t>
  </si>
  <si>
    <t>0065A00001bpDqgQAE</t>
  </si>
  <si>
    <t>0065A00001bpsnvQAA</t>
  </si>
  <si>
    <t>0065A00001bq2IaQAI</t>
  </si>
  <si>
    <t>0065A00001bqCuPQAU</t>
  </si>
  <si>
    <t>0065A00001bqqF6QAI</t>
  </si>
  <si>
    <t>0035A00003IPW5fQAH</t>
  </si>
  <si>
    <t>0065A00001br6mTQAQ</t>
  </si>
  <si>
    <t>0065A00001brCy0QAE</t>
  </si>
  <si>
    <t>0065A00001brCzmQAE</t>
  </si>
  <si>
    <t>0065A00001brE8pQAE</t>
  </si>
  <si>
    <t>0065A00001brqBWQAY</t>
  </si>
  <si>
    <t>0065A00001brqKkQAI</t>
  </si>
  <si>
    <t>0065A00001cIKa9QAG</t>
  </si>
  <si>
    <t>0065A00001cIPtfQAG</t>
  </si>
  <si>
    <t>0035A00003jw8MUQAY</t>
  </si>
  <si>
    <t>0065A00001cKIcbQAG</t>
  </si>
  <si>
    <t>0065A00001cTlP9QAK</t>
  </si>
  <si>
    <t>0065A00001cUrKmQAK</t>
  </si>
  <si>
    <t>0065A00001cp7F0QAI</t>
  </si>
  <si>
    <t>0065A00001cq28DQAQ</t>
  </si>
  <si>
    <t>0065A00001cohg3QAA</t>
  </si>
  <si>
    <t>0065A00001cpvjrQAA</t>
  </si>
  <si>
    <t>0065A00001YPn40QAD</t>
  </si>
  <si>
    <t>0065A00001YPn9FQAT</t>
  </si>
  <si>
    <t>0065A00001XHniGQAT</t>
  </si>
  <si>
    <t>0065A00001XbQhaQAF</t>
  </si>
  <si>
    <t>0065A00001XphfvQAB</t>
  </si>
  <si>
    <t>0035A00003JifMUQAZ</t>
  </si>
  <si>
    <t>0065A00000loLHDQA2</t>
  </si>
  <si>
    <t>0065A00001cTiJWQA0</t>
  </si>
  <si>
    <t>0065A00001XoemgQAB</t>
  </si>
  <si>
    <t>0065A00001XpcZRQAZ</t>
  </si>
  <si>
    <t>0035A00003VEeuTQAT</t>
  </si>
  <si>
    <t>0065A00001bo46iQAA</t>
  </si>
  <si>
    <t>0065A00001Xr4hsQAB</t>
  </si>
  <si>
    <t>0035A00003da0sxQAA</t>
  </si>
  <si>
    <t>0065A00001bo5D4QAI</t>
  </si>
  <si>
    <t>0065A00001cKdUVQA0</t>
  </si>
  <si>
    <t>0035A00003kgXl6QAE</t>
  </si>
  <si>
    <t>0065A00001cJSYUQA4</t>
  </si>
  <si>
    <t>0065A00001Umwb9QAB</t>
  </si>
  <si>
    <t>0065A00001XGayPQAT</t>
  </si>
  <si>
    <t>0065A00001XpiFCQAZ</t>
  </si>
  <si>
    <t>7015A000001qTR8QAM</t>
  </si>
  <si>
    <t>0065A00001XpzVSQAZ</t>
  </si>
  <si>
    <t>0065A00001Y1QUJQA3</t>
  </si>
  <si>
    <t>0065A00001XdLEWQA3</t>
  </si>
  <si>
    <t>0065A00001YN6AIQA1</t>
  </si>
  <si>
    <t>0065A00001XdQOHQA3</t>
  </si>
  <si>
    <t>Sciex 6500</t>
  </si>
  <si>
    <t>0065A00001bqpEpQAI</t>
  </si>
  <si>
    <t>0065A00001br9bgQAA</t>
  </si>
  <si>
    <t>0015A00002Eo9WfQAJ</t>
  </si>
  <si>
    <t>0035A00003Ye4LxQAJ</t>
  </si>
  <si>
    <t>0065A00001Xq8UNQAZ</t>
  </si>
  <si>
    <t>0065A00001YHZySQAX</t>
  </si>
  <si>
    <t>0065A00001cpyD0QAI</t>
  </si>
  <si>
    <t>0065A00001XKTHFQA5</t>
  </si>
  <si>
    <t>0065A00001XbNyPQAV</t>
  </si>
  <si>
    <t>0065A00001XdGaiQAF</t>
  </si>
  <si>
    <t>0065A00001XojUoQAJ</t>
  </si>
  <si>
    <t>0065A00001Y1PwBQAV</t>
  </si>
  <si>
    <t>0065A00001YJe0wQAD</t>
  </si>
  <si>
    <t>0065A00001brsgLQAQ</t>
  </si>
  <si>
    <t>0065A00001ba8niQAA</t>
  </si>
  <si>
    <t>0065A00001bnkGtQAI</t>
  </si>
  <si>
    <t>0065A00001bq2UxQAI</t>
  </si>
  <si>
    <t>0065A00001cI1NIQA0</t>
  </si>
  <si>
    <t>0065A00001cIQHSQA4</t>
  </si>
  <si>
    <t>0035A00003Ntq9OQAR</t>
  </si>
  <si>
    <t>0065A00001cU8CZQA0</t>
  </si>
  <si>
    <t>0065A00001cp6IVQAY</t>
  </si>
  <si>
    <t>0065A00001cp7oVQAQ</t>
  </si>
  <si>
    <t>0065A00000lntlrQAA</t>
  </si>
  <si>
    <t>0065A00000nKR4ZQAW</t>
  </si>
  <si>
    <t>0065A00001cVg3PQAS</t>
  </si>
  <si>
    <t>0065A00001YHlLCQA1</t>
  </si>
  <si>
    <t>0065A00000iTOvDQAW</t>
  </si>
  <si>
    <t>0065A00000iTdfKQAS</t>
  </si>
  <si>
    <t>0015A00001xOb14QAC</t>
  </si>
  <si>
    <t>0035A00003EWM0wQAH</t>
  </si>
  <si>
    <t>0065A00000iRbqkQAC</t>
  </si>
  <si>
    <t>0015A00001yVJKEQA4</t>
  </si>
  <si>
    <t>0035A00003FVTCfQAP</t>
  </si>
  <si>
    <t>0065A00000iTPAyQAO</t>
  </si>
  <si>
    <t>0065A00000i2JpOQAU</t>
  </si>
  <si>
    <t>0065A00000iTyAVQA0</t>
  </si>
  <si>
    <t>0065A00000lmDMCQA2</t>
  </si>
  <si>
    <t>0Q05A000002BG5oSAG</t>
  </si>
  <si>
    <t>0065A00000nK4JVQA0</t>
  </si>
  <si>
    <t>0065A00000ln6RsQAI</t>
  </si>
  <si>
    <t>0Q05A000002BZcBSAW</t>
  </si>
  <si>
    <t>0065A00001YPkgUQAT</t>
  </si>
  <si>
    <t>0Q05A000001e6UsSAI</t>
  </si>
  <si>
    <t>0065A00001YHfQbQAL</t>
  </si>
  <si>
    <t>0065A00001YHfaHQAT</t>
  </si>
  <si>
    <t>0065A00001XogEAQAZ</t>
  </si>
  <si>
    <t>Thermo Exploris 480</t>
  </si>
  <si>
    <t>0065A00001XDlJEQA1</t>
  </si>
  <si>
    <t>0065A00001ZVWTvQAP</t>
  </si>
  <si>
    <t>Weeks away from normal practice.  GMP prioritized.</t>
  </si>
  <si>
    <t>0065A00001Ti16XQAR</t>
  </si>
  <si>
    <t>TOXINS</t>
  </si>
  <si>
    <t>0035A00003Ksb7MQAR</t>
  </si>
  <si>
    <t>0065A00000k3demQAA</t>
  </si>
  <si>
    <t>0065A00001ZVdqRQAT</t>
  </si>
  <si>
    <t>0065A00001Z6zFpQAJ</t>
  </si>
  <si>
    <t>0035A00003lTHBsQAO</t>
  </si>
  <si>
    <t>0065A00001cUqJKQA0</t>
  </si>
  <si>
    <t>0035A00003mesqGQAQ</t>
  </si>
  <si>
    <t>0065A00001crWuIQAU</t>
  </si>
  <si>
    <t>0Q05A000001eSTMSA2</t>
  </si>
  <si>
    <t>0065A00001dBMOuQAO</t>
  </si>
  <si>
    <t>0065A00001dDng2QAC</t>
  </si>
  <si>
    <t>0035A00003ihLdKQAU</t>
  </si>
  <si>
    <t>0065A00001bfp0FQAQ</t>
  </si>
  <si>
    <t>0015A00002GqGMyQAN</t>
  </si>
  <si>
    <t>0065A00001YhfS1QAJ</t>
  </si>
  <si>
    <t>0065A00001deIEMQA2</t>
  </si>
  <si>
    <t>0Q05A000001eWRvSAM</t>
  </si>
  <si>
    <t>0035A00003kfR5UQAU</t>
  </si>
  <si>
    <t>0065A00001cIEFNQA4</t>
  </si>
  <si>
    <t>0Q05A000001eW2TSAU</t>
  </si>
  <si>
    <t>0035A00003FYfshQAD</t>
  </si>
  <si>
    <t>0065A00001crF6eQAE</t>
  </si>
  <si>
    <t>0Q05A000001eSWuSAM</t>
  </si>
  <si>
    <t>0065A00001XpeV0QAJ</t>
  </si>
  <si>
    <t>0065A00001dL5F4QAK</t>
  </si>
  <si>
    <t>0Q05A000001eVRHSA2</t>
  </si>
  <si>
    <t>0065A00001dL5hcQAC</t>
  </si>
  <si>
    <t>0015A00002OJliNQAT</t>
  </si>
  <si>
    <t>0065A00001bO1RiQAK</t>
  </si>
  <si>
    <t>0Q05A000001eRGkSAM</t>
  </si>
  <si>
    <t>0015A00002TC5UVQA1</t>
  </si>
  <si>
    <t>0065A00001cr4OjQAI</t>
  </si>
  <si>
    <t>0015A000023E8F0QAK</t>
  </si>
  <si>
    <t>0065A00001dKBtkQAG</t>
  </si>
  <si>
    <t>0035A00003eMaZZQA0</t>
  </si>
  <si>
    <t>0065A00001crjygQAA</t>
  </si>
  <si>
    <t>0015A00002TD9WlQAL</t>
  </si>
  <si>
    <t>0065A00001csBaeQAE</t>
  </si>
  <si>
    <t>0Q05A000001eTYlSAM</t>
  </si>
  <si>
    <t>0015A00002TCipOQAT</t>
  </si>
  <si>
    <t>0065A00001crbZlQAI</t>
  </si>
  <si>
    <t>0035A00003hmAshQAE</t>
  </si>
  <si>
    <t>0065A00001bMAbSQAW</t>
  </si>
  <si>
    <t>0065A00001dAAo1QAG</t>
  </si>
  <si>
    <t>0066e00001e0M6LAAU</t>
  </si>
  <si>
    <t>0066e00001e13TSAAY</t>
  </si>
  <si>
    <t>0036e00003qhKWDAA2</t>
  </si>
  <si>
    <t>0065A00001dfLXVQA2</t>
  </si>
  <si>
    <t>0065A00001bomALQAY</t>
  </si>
  <si>
    <t>0065A00001dgGqMQAU</t>
  </si>
  <si>
    <t>0035A00003IOgO8QAL</t>
  </si>
  <si>
    <t>0065A00001Zk4dhQAB</t>
  </si>
  <si>
    <t>0Q05A000001eC9nSAE</t>
  </si>
  <si>
    <t>0065A00001a6j7DQAQ</t>
  </si>
  <si>
    <t>0066e00001dyFBeAAM</t>
  </si>
  <si>
    <t>0Q06e000001eXr0CAE</t>
  </si>
  <si>
    <t>0066e00001e1D9kAAE</t>
  </si>
  <si>
    <t>0035A00003kduEGQAY</t>
  </si>
  <si>
    <t>0Q06e000001eYlCCAU</t>
  </si>
  <si>
    <t>0065A00001ZbZFcQAN</t>
  </si>
  <si>
    <t>0015A00002NOZgnQAH</t>
  </si>
  <si>
    <t>0035A00003hkr5kQAA</t>
  </si>
  <si>
    <t>0065A00001dLwsZQAS</t>
  </si>
  <si>
    <t>0065A00001dfQ1LQAU</t>
  </si>
  <si>
    <t>0015A00002UhHpCQAV</t>
  </si>
  <si>
    <t>0036e00003s3PjHAAU</t>
  </si>
  <si>
    <t>0065A00001dIG7sQAG</t>
  </si>
  <si>
    <t>7015A000001qXCtQAM</t>
  </si>
  <si>
    <t>0035A00003WoOWJQA3</t>
  </si>
  <si>
    <t>0065A00001WlxjmQAB</t>
  </si>
  <si>
    <t>0Q05A0000013wxpSAA</t>
  </si>
  <si>
    <t>0065A00001Zk64oQAB</t>
  </si>
  <si>
    <t>0065A00001ZjOg3QAF</t>
  </si>
  <si>
    <t>0Q05A000001eC2bSAE</t>
  </si>
  <si>
    <t>0065A00001YKUdXQAX</t>
  </si>
  <si>
    <t>0065A00001ZuOCqQAN</t>
  </si>
  <si>
    <t>0035A00003aIDh7QAG</t>
  </si>
  <si>
    <t>0065A0000112Hj8QAE</t>
  </si>
  <si>
    <t>0Q05A000001e5LYSAY</t>
  </si>
  <si>
    <t>0035A00003igQgkQAE</t>
  </si>
  <si>
    <t>0065A00001aLiNVQA0</t>
  </si>
  <si>
    <t>0065A00001Zx2iEQAR</t>
  </si>
  <si>
    <t>0065A00001Zx1jDQAR</t>
  </si>
  <si>
    <t>0Q05A0000013urMSAQ</t>
  </si>
  <si>
    <t>0035A00003hlY60QAE</t>
  </si>
  <si>
    <t>0065A00001aKoodQAC</t>
  </si>
  <si>
    <t>0Q05A0000013w9nSAA</t>
  </si>
  <si>
    <t>0065A00001bo57VQAQ</t>
  </si>
  <si>
    <t>0015A00002B7qMlQAJ</t>
  </si>
  <si>
    <t>0035A00003TTuuMQAT</t>
  </si>
  <si>
    <t>0065A00001IEk4iQAD</t>
  </si>
  <si>
    <t>0015A00002GmaqLQAR</t>
  </si>
  <si>
    <t>0065A00001WxCuNQAV</t>
  </si>
  <si>
    <t>0065A00000iTDykQAG</t>
  </si>
  <si>
    <t>0065A00001aLQovQAG</t>
  </si>
  <si>
    <t>0065A00001Zk68rQAB</t>
  </si>
  <si>
    <t>0035A00003jwWR7QAM</t>
  </si>
  <si>
    <t>0065A00001bgEQlQAM</t>
  </si>
  <si>
    <t>0065A00001cUmBEQA0</t>
  </si>
  <si>
    <t>0015A00002CwhnmQAB</t>
  </si>
  <si>
    <t>0065A00001YKUxXQAX</t>
  </si>
  <si>
    <t>0065A00001ax2W5QAI</t>
  </si>
  <si>
    <t>0015A00002Bo9umQAB</t>
  </si>
  <si>
    <t>0035A00003jvKGuQAM</t>
  </si>
  <si>
    <t>0065A00001bpBwoQAE</t>
  </si>
  <si>
    <t>0015A00002OIxU4QAL</t>
  </si>
  <si>
    <t>0065A00001bNdbaQAC</t>
  </si>
  <si>
    <t>0065A00001XkTl7QAF</t>
  </si>
  <si>
    <t>0Q05A000001eVjlSAE</t>
  </si>
  <si>
    <t>0065A00001ZZ4CBQA1</t>
  </si>
  <si>
    <t>0Q05A000001eBK8SAM</t>
  </si>
  <si>
    <t>0033100003BBGc7AAH</t>
  </si>
  <si>
    <t>0065A00001CKVanQAH</t>
  </si>
  <si>
    <t>0Q05A0000013vbhSAA</t>
  </si>
  <si>
    <t>0065A000015tnxsQAA</t>
  </si>
  <si>
    <t>0Q05A000002CAeiSAG</t>
  </si>
  <si>
    <t>0065A00001ZuN8JQAV</t>
  </si>
  <si>
    <t>0Q05A000001eCRJSA2</t>
  </si>
  <si>
    <t>0015A00002KuAd8QAF</t>
  </si>
  <si>
    <t>0035A00003eO87zQAC</t>
  </si>
  <si>
    <t>0065A00001ZjQ7pQAF</t>
  </si>
  <si>
    <t>0Q05A0000013vwLSAQ</t>
  </si>
  <si>
    <t>001i000000FKbGvAAL</t>
  </si>
  <si>
    <t>0065A00001bBWebQAG</t>
  </si>
  <si>
    <t>0Q05A0000013xsASAQ</t>
  </si>
  <si>
    <t>0065A00001bgDX7QAM</t>
  </si>
  <si>
    <t>0Q05A0000013zodSAA</t>
  </si>
  <si>
    <t>0065A00001cHInFQAW</t>
  </si>
  <si>
    <t>0Q05A0000014262SAA</t>
  </si>
  <si>
    <t>0065A00001YNRhnQAH</t>
  </si>
  <si>
    <t>0065A00001dDHjbQAG</t>
  </si>
  <si>
    <t>0065A00001ZO6V9QAL</t>
  </si>
  <si>
    <t>Distributor for Rebel in China</t>
  </si>
  <si>
    <t>0035A00003bbZPjQAM</t>
  </si>
  <si>
    <t>0065A00001M9zxpQAB</t>
  </si>
  <si>
    <t>0065A00001Xq9ZUQAZ</t>
  </si>
  <si>
    <t>0Q05A000001e8zDSAQ</t>
  </si>
  <si>
    <t>0035A00003aJH5ZQAW</t>
  </si>
  <si>
    <t>0065A00001YHes5QAD</t>
  </si>
  <si>
    <t>0Q05A000001e80nSAA</t>
  </si>
  <si>
    <t>0065A00000i4zeyQAA</t>
  </si>
  <si>
    <t>0035A00003GnKZ3QAN</t>
  </si>
  <si>
    <t>0065A00000iVWgUQAW</t>
  </si>
  <si>
    <t>0065A00001YNQvhQAH</t>
  </si>
  <si>
    <t>0065A00000iSRsBQAW</t>
  </si>
  <si>
    <t>0065A00000iUP5UQAW</t>
  </si>
  <si>
    <t>0065A00000xwTCNQA2</t>
  </si>
  <si>
    <t>0065A00001Tj7aPQAR</t>
  </si>
  <si>
    <t>0065A00001VfvkOQAR</t>
  </si>
  <si>
    <t>0015A00001ztafoQAA</t>
  </si>
  <si>
    <t>0035A00003G6b8LQAR</t>
  </si>
  <si>
    <t>Intact Proteins &amp; Antibodies;Growth Media</t>
  </si>
  <si>
    <t>0065A00000jrntFQAQ</t>
  </si>
  <si>
    <t>0015A00002JOVinQAH</t>
  </si>
  <si>
    <t>0035A00003eMI5pQAG</t>
  </si>
  <si>
    <t>0065A00001ZbfzcQAB</t>
  </si>
  <si>
    <t>0035A00003ft9m2QAA</t>
  </si>
  <si>
    <t>Working in shifts</t>
  </si>
  <si>
    <t>0065A00001aLXVFQA4</t>
  </si>
  <si>
    <t>timsTOF 6600</t>
  </si>
  <si>
    <t>0065A00001dg7SMQAY</t>
  </si>
  <si>
    <t>0Q06e000001eZNVCA2</t>
  </si>
  <si>
    <t>0016e00002XU9NoAAL</t>
  </si>
  <si>
    <t>0036e00003qhL9OAAU</t>
  </si>
  <si>
    <t>0066e00001e13sMAAQ</t>
  </si>
  <si>
    <t>0065A00001OK3JHQA1</t>
  </si>
  <si>
    <t>Delayed purchase</t>
  </si>
  <si>
    <t>0065A00001ZVRpKQAX</t>
  </si>
  <si>
    <t>purchases frozen - no timeline shared</t>
  </si>
  <si>
    <t>0065A00001Tj2vvQAB</t>
  </si>
  <si>
    <t>0035A00003gRL00QAG</t>
  </si>
  <si>
    <t>Purchases are on hold. Critical lab work only.</t>
  </si>
  <si>
    <t>0065A00001ZNHbuQAH</t>
  </si>
  <si>
    <t>0035A00003eNRZnQAO</t>
  </si>
  <si>
    <t>0Q05A000001e9yxSAA</t>
  </si>
  <si>
    <t>0035A00003aJSvxQAG</t>
  </si>
  <si>
    <t>CapEx delayed, no updated timeline</t>
  </si>
  <si>
    <t>0065A00001YHlc3QAD</t>
  </si>
  <si>
    <t>0015A00002CwPLFQA3</t>
  </si>
  <si>
    <t>0035A00003VxseQQAR</t>
  </si>
  <si>
    <t>Labs have limited access, but has not impacted their spend timeline</t>
  </si>
  <si>
    <t>0065A00001Ti9gMQAR</t>
  </si>
  <si>
    <t>0035A00003eN48DQAS</t>
  </si>
  <si>
    <t>0065A00001ZcXuSQAV</t>
  </si>
  <si>
    <t>QE Basic renovated</t>
  </si>
  <si>
    <t>0065A00000lm7tnQAA</t>
  </si>
  <si>
    <t>0Q05A000002BGhcSAG</t>
  </si>
  <si>
    <t>All WFH, still intend on Q2 purchase</t>
  </si>
  <si>
    <t>0065A00001XG7KjQAL</t>
  </si>
  <si>
    <t>0065A00001bO2SdQAK</t>
  </si>
  <si>
    <t>0035A00003aW6wXQAS</t>
  </si>
  <si>
    <t>0065A00001Ti9mUQAR</t>
  </si>
  <si>
    <t>0035A00003VxstLQAR</t>
  </si>
  <si>
    <t>0015A00002DQ3FiQAL</t>
  </si>
  <si>
    <t>0035A00003XBmDXQA1</t>
  </si>
  <si>
    <t>0065A00001XDlBHQA1</t>
  </si>
  <si>
    <t>Genomics, screening</t>
  </si>
  <si>
    <t>0015A00002JNxNjQAL</t>
  </si>
  <si>
    <t>0035A00003eLj5lQAC</t>
  </si>
  <si>
    <t>0065A00001ZZ4KyQAL</t>
  </si>
  <si>
    <t>0065A00001bM0TRQA0</t>
  </si>
  <si>
    <t>0065A00001ZOKliQAH</t>
  </si>
  <si>
    <t>0065A00001bMz65QAC</t>
  </si>
  <si>
    <t>0035A00003fsaFwQAI</t>
  </si>
  <si>
    <t>0065A00001XITnmQAH</t>
  </si>
  <si>
    <t>0015A00002DQVlDQAX</t>
  </si>
  <si>
    <t>0035A00003YeN96QAF</t>
  </si>
  <si>
    <t>"We are not totally shut down but there is very limited lab work happening right now as most of us are working from home."</t>
  </si>
  <si>
    <t>0065A00001XG052QAD</t>
  </si>
  <si>
    <t>0035A00003XCFTsQAP</t>
  </si>
  <si>
    <t>0Q05A0000013zB6SAI</t>
  </si>
  <si>
    <t>0015A00002FEQamQAH</t>
  </si>
  <si>
    <t>0035A00003fsdRFQAY</t>
  </si>
  <si>
    <t>0065A00001XVOb8QAH</t>
  </si>
  <si>
    <t>Rob has limited access to lab,  if can collect samples, _x000D_
 expects to stay close to timeline.  May slip to late Q3/Q4</t>
  </si>
  <si>
    <t>0065A00001Z5y7MQAR</t>
  </si>
  <si>
    <t>6-15-2020 - Returning to the lab this week for full time research. _x000D_
_x000D_
Working remotely. Analytical lab working remotely as well. All purchases are being held until Q3/Q4 as of now.</t>
  </si>
  <si>
    <t>0065A00001YN5g2QAD</t>
  </si>
  <si>
    <t>0065A00000i2d9JQAQ</t>
  </si>
  <si>
    <t>0035A00003CcQwiQAF</t>
  </si>
  <si>
    <t>0065A00000i3jVJQAY</t>
  </si>
  <si>
    <t>0065A00001bM77yQAC</t>
  </si>
  <si>
    <t>0035A00003eN4JJQA0</t>
  </si>
  <si>
    <t>0065A00001ZcXykQAF</t>
  </si>
  <si>
    <t>Other;Food &amp; Beverage</t>
  </si>
  <si>
    <t>0065A00000nMCMGQA4</t>
  </si>
  <si>
    <t>Food Analysis</t>
  </si>
  <si>
    <t>0065A00000k333UQAQ</t>
  </si>
  <si>
    <t>0065A000015t1kLQAQ</t>
  </si>
  <si>
    <t>0065A00001cV0ECQA0</t>
  </si>
  <si>
    <t>0035A00003jvRhTQAU</t>
  </si>
  <si>
    <t>0035A00003VxsyGQAR</t>
  </si>
  <si>
    <t>0065A00001Ti9oQQAR</t>
  </si>
  <si>
    <t>0065A00001XGb4aQAD</t>
  </si>
  <si>
    <t>0035A00003XBDhjQAH</t>
  </si>
  <si>
    <t>0065A00001M9zWiQAJ</t>
  </si>
  <si>
    <t>0035A00003YxmVHQAZ</t>
  </si>
  <si>
    <t>0065A00001bpEwgQAE</t>
  </si>
  <si>
    <t>0065A00000iSXx1QAG</t>
  </si>
  <si>
    <t>0065A00000iTGzsQAG</t>
  </si>
  <si>
    <t>7015A000001ZjhTQAS</t>
  </si>
  <si>
    <t>0035A00003ODVBoQAP</t>
  </si>
  <si>
    <t>0065A00000nLk8dQAC</t>
  </si>
  <si>
    <t>0065A00001baZFxQAM</t>
  </si>
  <si>
    <t>0065A00001bq1qUQAQ</t>
  </si>
  <si>
    <t>0065A00000k248OQAQ</t>
  </si>
  <si>
    <t>0065A00000iSnGLQA0</t>
  </si>
  <si>
    <t>0035A00003GnkXJQAZ</t>
  </si>
  <si>
    <t>0065A00000k2K0oQAE</t>
  </si>
  <si>
    <t>0035A00003IOLa2QAH</t>
  </si>
  <si>
    <t>0065A00000nLEA7QAO</t>
  </si>
  <si>
    <t>0065A00000iV8yeQAC</t>
  </si>
  <si>
    <t>0015A00002FTss6QAD</t>
  </si>
  <si>
    <t>0035A00003aJHj0QAG</t>
  </si>
  <si>
    <t>0065A00001YHfCPQA1</t>
  </si>
  <si>
    <t>0015A00001yXIQVQA4</t>
  </si>
  <si>
    <t>0035A00003FZGBvQAP</t>
  </si>
  <si>
    <t>0065A00000iV3uaQAC</t>
  </si>
  <si>
    <t>0015A00002TBWrxQAH</t>
  </si>
  <si>
    <t>0035A00003mdykfQAA</t>
  </si>
  <si>
    <t>0065A00001cqxrcQAA</t>
  </si>
  <si>
    <t>0035A00003dYsRrQAK</t>
  </si>
  <si>
    <t>5/4/2020 No Lab access and all purchases on hold at present.</t>
  </si>
  <si>
    <t>0063100000fqLKmAAM</t>
  </si>
  <si>
    <t>00331000037VARrAAO</t>
  </si>
  <si>
    <t>0065A00001XVZRsQAP</t>
  </si>
  <si>
    <t>0035A00003baBNdQAM</t>
  </si>
  <si>
    <t>0065A00001YKVzbQAH</t>
  </si>
  <si>
    <t>0035A00003aKCdFQAW</t>
  </si>
  <si>
    <t>0015A00002Cw8UhQAJ</t>
  </si>
  <si>
    <t>0035A00003Vxc10QAB</t>
  </si>
  <si>
    <t>0065A00001ThzpWQAR</t>
  </si>
  <si>
    <t>0Q05A000001eRuBSAU</t>
  </si>
  <si>
    <t>0015A00002IrQNIQA3</t>
  </si>
  <si>
    <t>0035A00003dYLhgQAG</t>
  </si>
  <si>
    <t>0065A00001ZNtClQAL</t>
  </si>
  <si>
    <t>0065A00001XGpAqQAL</t>
  </si>
  <si>
    <t>7015A000001PAOSQA4</t>
  </si>
  <si>
    <t>0065A000019jfhxQAA</t>
  </si>
  <si>
    <t>0035A00003WmqqSQAR</t>
  </si>
  <si>
    <t>0065A00001VgBhOQAV</t>
  </si>
  <si>
    <t>0015A00002JOMlKQAX</t>
  </si>
  <si>
    <t>0035A00003eM7rjQAC</t>
  </si>
  <si>
    <t>0065A00001ZbbXAQAZ</t>
  </si>
  <si>
    <t>0015A00002DVT4oQAH</t>
  </si>
  <si>
    <t>0035A00003WnqtCQAR</t>
  </si>
  <si>
    <t>0065A00001WlAg8QAF</t>
  </si>
  <si>
    <t>0015A00002HcVh4QAF</t>
  </si>
  <si>
    <t>0035A00003caHfdQAE</t>
  </si>
  <si>
    <t>0065A00001Z0VcbQAF</t>
  </si>
  <si>
    <t>0035A00003caHXyQAM</t>
  </si>
  <si>
    <t>0066e00001dyvK0AAI</t>
  </si>
  <si>
    <t>0035A00003QzNcvQAF</t>
  </si>
  <si>
    <t>0065A00000nKefWQAS</t>
  </si>
  <si>
    <t>0035A00003NHnCFQA1</t>
  </si>
  <si>
    <t>006i0000003tRa1AAE</t>
  </si>
  <si>
    <t>003i000000CwoDNAAZ</t>
  </si>
  <si>
    <t>0Q05A000001eTUTSA2</t>
  </si>
  <si>
    <t>Intact Mass</t>
  </si>
  <si>
    <t>0065A00000WsqeyQAB</t>
  </si>
  <si>
    <t>0065A00001dLhsIQAS</t>
  </si>
  <si>
    <t>0015A00002VoIlLQAV</t>
  </si>
  <si>
    <t>0035A00003osTpJQAU</t>
  </si>
  <si>
    <t>0065A00001dL48kQAC</t>
  </si>
  <si>
    <t>0065A00001cUm6WQAS</t>
  </si>
  <si>
    <t>003i0000020m0RmAAI</t>
  </si>
  <si>
    <t>0065A00001Sj8p6QAB</t>
  </si>
  <si>
    <t>0Q05A000001eWygSAE</t>
  </si>
  <si>
    <t>0065A00001deP5OQAU</t>
  </si>
  <si>
    <t>0065A00001dfMlTQAU</t>
  </si>
  <si>
    <t>0Q05A000001eWqbSAE</t>
  </si>
  <si>
    <t>0065A00001dLt0WQAS</t>
  </si>
  <si>
    <t>0065A00001aKqt9QAC</t>
  </si>
  <si>
    <t>0065A00001dgWAqQAM</t>
  </si>
  <si>
    <t>0Q05A000001eXaxSAE</t>
  </si>
  <si>
    <t>0016e00002XSrKEAA1</t>
  </si>
  <si>
    <t>0065A00001dBAAEQA4</t>
  </si>
  <si>
    <t>0Q05A000001eTSGSA2</t>
  </si>
  <si>
    <t>0065A00001baNsDQAU</t>
  </si>
  <si>
    <t>0Q05A000001eRH4SAM</t>
  </si>
  <si>
    <t>0015A000022SQjmQAG</t>
  </si>
  <si>
    <t>0065A00001cJR9iQAG</t>
  </si>
  <si>
    <t>0035A00003pp71CQAQ</t>
  </si>
  <si>
    <t>0065A00001Z6nuXQAR</t>
  </si>
  <si>
    <t>0035A00003kfs9yQAA</t>
  </si>
  <si>
    <t>0035A00003jwV6KQAU</t>
  </si>
  <si>
    <t>0065A00001bqCLSQA2</t>
  </si>
  <si>
    <t>0Q05A00000141TgSAI</t>
  </si>
  <si>
    <t>0066e00001dz8b9AAA</t>
  </si>
  <si>
    <t>0015A00002HcfUsQAJ</t>
  </si>
  <si>
    <t>7015A000001OxhUQAS</t>
  </si>
  <si>
    <t>0035A00003caQf9QAE</t>
  </si>
  <si>
    <t>0065A00001Z0am3QAB</t>
  </si>
  <si>
    <t>0016e00002XTnQSAA1</t>
  </si>
  <si>
    <t>0036e00003qgy3SAAQ</t>
  </si>
  <si>
    <t>0066e00001e0HiYAAU</t>
  </si>
  <si>
    <t>006i000000UYGi7AAH</t>
  </si>
  <si>
    <t>0035A00003FVHQ1QAP</t>
  </si>
  <si>
    <t>0065A00000iTF2dQAG</t>
  </si>
  <si>
    <t>0065A00000k2vFwQAI</t>
  </si>
  <si>
    <t>0065A00000ledWHQAY</t>
  </si>
  <si>
    <t>0065A00000xwSdsQAE</t>
  </si>
  <si>
    <t>0013100001jaFPCAA2</t>
  </si>
  <si>
    <t>0065A000011qlrkQAA</t>
  </si>
  <si>
    <t>0065A000011rXAuQAM</t>
  </si>
  <si>
    <t>0065A000015rqrbQAA</t>
  </si>
  <si>
    <t>0065A000015tnZQQAY</t>
  </si>
  <si>
    <t>0035A00003SrwOUQAZ</t>
  </si>
  <si>
    <t>0065A000015uGKzQAM</t>
  </si>
  <si>
    <t>0065A00001CHx0JQAT</t>
  </si>
  <si>
    <t>0035A00003ZieDCQAZ</t>
  </si>
  <si>
    <t>0065A00001XpfvHQAR</t>
  </si>
  <si>
    <t>0065A00001XpgV3QAJ</t>
  </si>
  <si>
    <t>0065A00001XqRzMQAV</t>
  </si>
  <si>
    <t>0Q05A0000024Rl7SAE</t>
  </si>
  <si>
    <t>0015A00001tb0OQQAY</t>
  </si>
  <si>
    <t>0065A00000i4SXVQA2</t>
  </si>
  <si>
    <t>003310000367Wl4AAE</t>
  </si>
  <si>
    <t>Other;Explosives;Environmental</t>
  </si>
  <si>
    <t>0065A00000iVOcvQAG</t>
  </si>
  <si>
    <t>0065A00000js1qZQAQ</t>
  </si>
  <si>
    <t>0065A00000iVHcVQAW</t>
  </si>
  <si>
    <t>0065A00001CIKZJQA5</t>
  </si>
  <si>
    <t>0015A00001yYCfbQAG</t>
  </si>
  <si>
    <t>0065A00001CLYNHQA5</t>
  </si>
  <si>
    <t>0065A00000ldW2vQAE</t>
  </si>
  <si>
    <t>0065A00000iU2hyQAC</t>
  </si>
  <si>
    <t>0065A00000jSxGTQA0</t>
  </si>
  <si>
    <t>0065A00000js6OlQAI</t>
  </si>
  <si>
    <t>0015A0000269VmYQAU</t>
  </si>
  <si>
    <t>0035A00003NFSwCQAX</t>
  </si>
  <si>
    <t>0065A00000nJupHQAS</t>
  </si>
  <si>
    <t>0065A00000nMNpOQAW</t>
  </si>
  <si>
    <t>0065A00000vt0M6QAI</t>
  </si>
  <si>
    <t>0065A000015ugvrQAA</t>
  </si>
  <si>
    <t>0035A00003Ntx6YQAR</t>
  </si>
  <si>
    <t>0065A00001CIyZpQAL</t>
  </si>
  <si>
    <t>0065A00001ICDDwQAP</t>
  </si>
  <si>
    <t>0065A000015uQooQAE</t>
  </si>
  <si>
    <t>0015A00002G7WWuQAN</t>
  </si>
  <si>
    <t>7015A000001qXDrQAM</t>
  </si>
  <si>
    <t>0035A00003aU0b9QAC</t>
  </si>
  <si>
    <t>0065A00001XqN7eQAF</t>
  </si>
  <si>
    <t>0065A00001XqOGNQA3</t>
  </si>
  <si>
    <t>0065A00001XVKKvQAP</t>
  </si>
  <si>
    <t>0065A00000jSfwBQAS</t>
  </si>
  <si>
    <t>0035A00003CcwSAQAZ</t>
  </si>
  <si>
    <t>0065A00000i4AafQAE</t>
  </si>
  <si>
    <t>0065A00000iTWFaQAO</t>
  </si>
  <si>
    <t>0065A000011rUr3QAE</t>
  </si>
  <si>
    <t>0013100001enwqoAAA</t>
  </si>
  <si>
    <t>7015A000001Th4AQAS</t>
  </si>
  <si>
    <t>0035A00003aKrkWQAS</t>
  </si>
  <si>
    <t>0065A00001YHjgBQAT</t>
  </si>
  <si>
    <t>0Q05A000001e5h2SAA</t>
  </si>
  <si>
    <t>0065A00001cHAOHQA4</t>
  </si>
  <si>
    <t>0065A00001YiJwYQAV</t>
  </si>
  <si>
    <t>0065A00001Z1M8bQAF</t>
  </si>
  <si>
    <t>0035A00003JhZJOQA3</t>
  </si>
  <si>
    <t>0065A00001ZNGMMQA5</t>
  </si>
  <si>
    <t>0035A00003dYr8DQAS</t>
  </si>
  <si>
    <t>0065A00001ZOI1KQAX</t>
  </si>
  <si>
    <t>7015A000001eD2LQAU</t>
  </si>
  <si>
    <t>0065A00001ZP1z6QAD</t>
  </si>
  <si>
    <t>001i000001Icz3VAAR</t>
  </si>
  <si>
    <t>0065A00001ZbcLqQAJ</t>
  </si>
  <si>
    <t>0065A00001WkwkxQAB</t>
  </si>
  <si>
    <t>0Q05A00000141lASAQ</t>
  </si>
  <si>
    <t>0035A00003Kupp3QAB</t>
  </si>
  <si>
    <t>0065A00001ZVQwXQAX</t>
  </si>
  <si>
    <t>0065A00001cV1iRQAS</t>
  </si>
  <si>
    <t>0013100001hpVDsAAM</t>
  </si>
  <si>
    <t>0035A00003UXlGXQA1</t>
  </si>
  <si>
    <t>0065A00001dIDugQAG</t>
  </si>
  <si>
    <t>0Q05A000001eUWNSA2</t>
  </si>
  <si>
    <t>0065A00001dLJonQAG</t>
  </si>
  <si>
    <t>0065A00001dLJwmQAG</t>
  </si>
  <si>
    <t>0Q05A000001eVg7SAE</t>
  </si>
  <si>
    <t>0065A00001dLqk2QAC</t>
  </si>
  <si>
    <t>0Q05A000001eW4ySAE</t>
  </si>
  <si>
    <t>0035A00003aLSgXQAW</t>
  </si>
  <si>
    <t>0065A00001YNQYsQAP</t>
  </si>
  <si>
    <t>0065A00001ZPFyEQAX</t>
  </si>
  <si>
    <t>0065A00001Y1NuNQAV</t>
  </si>
  <si>
    <t>0065A00001YHrAmQAL</t>
  </si>
  <si>
    <t>0035A00003na6a0QAA</t>
  </si>
  <si>
    <t>0065A00001cp2LRQAY</t>
  </si>
  <si>
    <t>0065A00001YiH80QAF</t>
  </si>
  <si>
    <t>0015A00002AmKI0QAN</t>
  </si>
  <si>
    <t>7015A000001qUj9QAE</t>
  </si>
  <si>
    <t>0035A00003TC4rxQAD</t>
  </si>
  <si>
    <t>0065A00001YkBnjQAF</t>
  </si>
  <si>
    <t>0035A00003cceBaQAI</t>
  </si>
  <si>
    <t>0065A00001ZFotYQAT</t>
  </si>
  <si>
    <t>0035A00003ceFIkQAM</t>
  </si>
  <si>
    <t>0065A00001ZN602QAD</t>
  </si>
  <si>
    <t>0016e00002ZwhC0AAJ</t>
  </si>
  <si>
    <t>0065A00001Z6lnaQAB</t>
  </si>
  <si>
    <t>0016e00002ZwiPqAAJ</t>
  </si>
  <si>
    <t>0065A00001Z6mEmQAJ</t>
  </si>
  <si>
    <t>0016e00002Zvk2iAAB</t>
  </si>
  <si>
    <t>0065A00001Z6n08QAB</t>
  </si>
  <si>
    <t>0016e00002ZvkVzAAJ</t>
  </si>
  <si>
    <t>0065A00001ZMnSoQAL</t>
  </si>
  <si>
    <t>0016e00002ZwhJaAAJ</t>
  </si>
  <si>
    <t>0065A00001ZMnYgQAL</t>
  </si>
  <si>
    <t>0016e00002Zwi2nAAB</t>
  </si>
  <si>
    <t>0065A00001ZMnnLQAT</t>
  </si>
  <si>
    <t>0016e00002Zwi4oAAB</t>
  </si>
  <si>
    <t>0065A00001ZMnuiQAD</t>
  </si>
  <si>
    <t>0065A00001d9hmIQAQ</t>
  </si>
  <si>
    <t>0065A00001dBOkpQAG</t>
  </si>
  <si>
    <t>0015A00002Akm4rQAB</t>
  </si>
  <si>
    <t>0035A00003pnEJlQAM</t>
  </si>
  <si>
    <t>0065A00001dDEKLQA4</t>
  </si>
  <si>
    <t>0035A00003lToCvQAK</t>
  </si>
  <si>
    <t>0065A00001dJ1wxQAC</t>
  </si>
  <si>
    <t>0015A00002Cxo7SQAR</t>
  </si>
  <si>
    <t>0035A00003fK8GyQAK</t>
  </si>
  <si>
    <t>0065A00001dLG9vQAG</t>
  </si>
  <si>
    <t>0015A00001ztmHRQAY</t>
  </si>
  <si>
    <t>0035A00003G71BvQAJ</t>
  </si>
  <si>
    <t>0065A00001dLKBhQAO</t>
  </si>
  <si>
    <t>0Q05A000001eVgbSAE</t>
  </si>
  <si>
    <t>003i000000Eo6oZAAR</t>
  </si>
  <si>
    <t>0065A00001Z6u0mQAB</t>
  </si>
  <si>
    <t>0016e00002ZwhYbAAJ</t>
  </si>
  <si>
    <t>0065A00001Z6lwPQAR</t>
  </si>
  <si>
    <t>0065A00001ddOT0QAM</t>
  </si>
  <si>
    <t>0015A00002TC5XZQA1</t>
  </si>
  <si>
    <t>0065A00001cqxBnQAI</t>
  </si>
  <si>
    <t>0065A00001YLGC2QAP</t>
  </si>
  <si>
    <t>0065A00001Z1TnBQAV</t>
  </si>
  <si>
    <t>0065A00001ZFo6jQAD</t>
  </si>
  <si>
    <t>003i000002QIAaRAAX</t>
  </si>
  <si>
    <t>006i000000WeT3NAAV</t>
  </si>
  <si>
    <t>0015A000021PRdcQAG</t>
  </si>
  <si>
    <t>0065A00000k2rJPQAY</t>
  </si>
  <si>
    <t>0065A00000k337HQAQ</t>
  </si>
  <si>
    <t>70131000001Siq6AAC</t>
  </si>
  <si>
    <t>0035A00003JhRtDQAV</t>
  </si>
  <si>
    <t>0065A00000vsxWrQAI</t>
  </si>
  <si>
    <t>0013100001k7w13AAA</t>
  </si>
  <si>
    <t>0065A000011rOPqQAM</t>
  </si>
  <si>
    <t>0035A00003VDWrcQAH</t>
  </si>
  <si>
    <t>0065A000015rwW5QAI</t>
  </si>
  <si>
    <t>0013100001qxtqcAAA</t>
  </si>
  <si>
    <t>0035A00003JiWbfQAF</t>
  </si>
  <si>
    <t>0065A00001KRnVzQAL</t>
  </si>
  <si>
    <t>0035A00003TUwgmQAD</t>
  </si>
  <si>
    <t>0065A00001OIQRyQAP</t>
  </si>
  <si>
    <t>0035A00003IN3S3QAL</t>
  </si>
  <si>
    <t>0065A00001PtTaCQAV</t>
  </si>
  <si>
    <t>0065A00001PtjTlQAJ</t>
  </si>
  <si>
    <t>7015A0000022hTPQAY</t>
  </si>
  <si>
    <t>0035A00003VFNrFQAX</t>
  </si>
  <si>
    <t>0065A00000legqvQAA</t>
  </si>
  <si>
    <t>0035A00003OCHtqQAH</t>
  </si>
  <si>
    <t>0065A00001XdFt2QAF</t>
  </si>
  <si>
    <t>0Q05A0000024PLdSAM</t>
  </si>
  <si>
    <t>0065A00001XG1jVQAT</t>
  </si>
  <si>
    <t>0013100001enw77AAA</t>
  </si>
  <si>
    <t>70131000001iXUjAAM</t>
  </si>
  <si>
    <t>00331000030zUJWAA2</t>
  </si>
  <si>
    <t>0065A00000i3esyQAA</t>
  </si>
  <si>
    <t>0065A00000ibyztQAA</t>
  </si>
  <si>
    <t>0065A00000jSn7TQAS</t>
  </si>
  <si>
    <t>0065A00000jT5fsQAC</t>
  </si>
  <si>
    <t>0035A00003Go02HQAR</t>
  </si>
  <si>
    <t>0065A00000jrnjoQAA</t>
  </si>
  <si>
    <t>0065A00000k1FJTQA2</t>
  </si>
  <si>
    <t>0065A00000jsKmTQAU</t>
  </si>
  <si>
    <t>0065A00000k1MnPQAU</t>
  </si>
  <si>
    <t>0065A00000i3A0MQAU</t>
  </si>
  <si>
    <t>0065A00000iSJbaQAG</t>
  </si>
  <si>
    <t>0035A00003GoWJHQA3</t>
  </si>
  <si>
    <t>0065A00001KQ56LQAT</t>
  </si>
  <si>
    <t>0035A00003UZyYgQAL</t>
  </si>
  <si>
    <t>0065A00001PtSaGQAV</t>
  </si>
  <si>
    <t>0035A00003GH7xRQAT</t>
  </si>
  <si>
    <t>0065A00000ibiqJQAQ</t>
  </si>
  <si>
    <t>00331000035F48DAAS</t>
  </si>
  <si>
    <t>0065A00000k1duPQAQ</t>
  </si>
  <si>
    <t>0035A00003G6jgnQAB</t>
  </si>
  <si>
    <t>0065A00000k2WaqQAE</t>
  </si>
  <si>
    <t>0015A000029W86MQAS</t>
  </si>
  <si>
    <t>0035A00003QziaGQAR</t>
  </si>
  <si>
    <t>0065A00001CHyahQAD</t>
  </si>
  <si>
    <t>0065A00001KQ7pUQAT</t>
  </si>
  <si>
    <t>0035A00003Op8kBQAR</t>
  </si>
  <si>
    <t>0065A00001KREjCQAX</t>
  </si>
  <si>
    <t>0035A00003UXjVyQAL</t>
  </si>
  <si>
    <t>0065A00001KRFKhQAP</t>
  </si>
  <si>
    <t>0015A000026mTzoQAE</t>
  </si>
  <si>
    <t>0035A00003OC1NTQA1</t>
  </si>
  <si>
    <t>0065A00001PxRGTQA3</t>
  </si>
  <si>
    <t>0035A00003bd37aQAA</t>
  </si>
  <si>
    <t>0065A00001CIyhgQAD</t>
  </si>
  <si>
    <t>0015A00002B82lDQAR</t>
  </si>
  <si>
    <t>0035A00003TU6GFQA1</t>
  </si>
  <si>
    <t>0065A00001IEparQAD</t>
  </si>
  <si>
    <t>0065A00000k1LNZQA2</t>
  </si>
  <si>
    <t>0015A000028mPi1QAE</t>
  </si>
  <si>
    <t>0065A00001TiKseQAF</t>
  </si>
  <si>
    <t>0065A00000k1sUGQAY</t>
  </si>
  <si>
    <t>0035A00003IOubAQAT</t>
  </si>
  <si>
    <t>0065A00000nJsciQAC</t>
  </si>
  <si>
    <t>0035A00003NFQn6QAH</t>
  </si>
  <si>
    <t>0065A00000nJuMZQA0</t>
  </si>
  <si>
    <t>0035A00003UaFPFQA3</t>
  </si>
  <si>
    <t>0065A00001KRohDQAT</t>
  </si>
  <si>
    <t>0035A00003UXvVSQA1</t>
  </si>
  <si>
    <t>0065A00001KS1mVQAT</t>
  </si>
  <si>
    <t>0065A00001OIRU6QAP</t>
  </si>
  <si>
    <t>0015A000026A4kNQAS</t>
  </si>
  <si>
    <t>0035A00003VxeRXQAZ</t>
  </si>
  <si>
    <t>0065A00001PwEYRQA3</t>
  </si>
  <si>
    <t>0065A00000js76YQAQ</t>
  </si>
  <si>
    <t>0065A00001a5wbSQAQ</t>
  </si>
  <si>
    <t>0035A00003WpH1mQAF</t>
  </si>
  <si>
    <t>0065A00001YJeZAQA1</t>
  </si>
  <si>
    <t>0065A00001Yhf3GQAR</t>
  </si>
  <si>
    <t>0015A00002Hbs9EQAR</t>
  </si>
  <si>
    <t>0035A00003bctqzQAA</t>
  </si>
  <si>
    <t>0065A00001YxiasQAB</t>
  </si>
  <si>
    <t>0035A00003bd7uUQAQ</t>
  </si>
  <si>
    <t>0065A00001YzdfFQAR</t>
  </si>
  <si>
    <t>0Q05A000001e7yrSAA</t>
  </si>
  <si>
    <t>0065A00001ZNAbmQAH</t>
  </si>
  <si>
    <t>0Q05A000001e9skSAA</t>
  </si>
  <si>
    <t>0015A00002K69yuQAB</t>
  </si>
  <si>
    <t>0035A00003eNy1kQAC</t>
  </si>
  <si>
    <t>0065A00001ZjQHEQA3</t>
  </si>
  <si>
    <t>0Q05A000001eC4mSAE</t>
  </si>
  <si>
    <t>0065A00001Zx1xfQAB</t>
  </si>
  <si>
    <t>0035A00003XB1ICQA1</t>
  </si>
  <si>
    <t>0065A00001a6bVuQAI</t>
  </si>
  <si>
    <t>0Q05A0000013vCySAI</t>
  </si>
  <si>
    <t>0065A00001aJ8hfQAC</t>
  </si>
  <si>
    <t>0Q05A0000013vRqSAI</t>
  </si>
  <si>
    <t>0065A00001ZjQRyQAN</t>
  </si>
  <si>
    <t>0065A00001ax2Y3QAI</t>
  </si>
  <si>
    <t>0065A00001YN5A7QAL</t>
  </si>
  <si>
    <t>0065A00001dBSPmQAO</t>
  </si>
  <si>
    <t>0Q05A000001eTfWSAU</t>
  </si>
  <si>
    <t>0065A00001Z0btUQAR</t>
  </si>
  <si>
    <t>0035A00003fpmi1QAA</t>
  </si>
  <si>
    <t>0065A00001ZPFUvQAP</t>
  </si>
  <si>
    <t>0065A00001ZcLSkQAN</t>
  </si>
  <si>
    <t>0065A00001ZjQtxQAF</t>
  </si>
  <si>
    <t>0Q05A000001eC5BSAU</t>
  </si>
  <si>
    <t>0065A00001ZuS6iQAF</t>
  </si>
  <si>
    <t>0Q05A000001eCLeSAM</t>
  </si>
  <si>
    <t>0035A00003eLgvzQAC</t>
  </si>
  <si>
    <t>0065A00001aJ3d4QAC</t>
  </si>
  <si>
    <t>0035A00003keb9eQAA</t>
  </si>
  <si>
    <t>0065A00001cHKZlQAO</t>
  </si>
  <si>
    <t>0Q05A000001eVaSSAU</t>
  </si>
  <si>
    <t>001i0000014EANpAAO</t>
  </si>
  <si>
    <t>0065A00001ZcKvrQAF</t>
  </si>
  <si>
    <t>0Q05A000001eBdQSAU</t>
  </si>
  <si>
    <t>0035A00003Ntv6MQAR</t>
  </si>
  <si>
    <t>0065A00001Zcb3yQAB</t>
  </si>
  <si>
    <t>0Q05A000001eBprSAE</t>
  </si>
  <si>
    <t>0065A00001a3OZHQA2</t>
  </si>
  <si>
    <t>0065A00001aLbKCQA0</t>
  </si>
  <si>
    <t>0Q05A0000013wL3SAI</t>
  </si>
  <si>
    <t>0065A00001YNBg8QAH</t>
  </si>
  <si>
    <t>0065A00001ZVe7XQAT</t>
  </si>
  <si>
    <t>0015A00002KuCC4QAN</t>
  </si>
  <si>
    <t>0065A00001ZbeGKQAZ</t>
  </si>
  <si>
    <t>0015A00002KGzFuQAL</t>
  </si>
  <si>
    <t>0065A0000112IcvQAE</t>
  </si>
  <si>
    <t>0035A00003RZF5fQAH</t>
  </si>
  <si>
    <t>0Q05A000001e5M7SAI</t>
  </si>
  <si>
    <t>0035A00003GndokQAB</t>
  </si>
  <si>
    <t>0065A00000jSY18QAG</t>
  </si>
  <si>
    <t>0Q05A000001ZHzgSAG</t>
  </si>
  <si>
    <t>0065A00000k1vZRQAY</t>
  </si>
  <si>
    <t>0035A00003Jj7DCQAZ</t>
  </si>
  <si>
    <t>0065A00000k27M4QAI</t>
  </si>
  <si>
    <t>0065A00000k2JzlQAE</t>
  </si>
  <si>
    <t>0065A00000k3MBrQAM</t>
  </si>
  <si>
    <t>0035A00003JiGcNQAV</t>
  </si>
  <si>
    <t>0065A00000lcjZmQAI</t>
  </si>
  <si>
    <t>70131000001SirEAAS</t>
  </si>
  <si>
    <t>0065A00000lckoiQAA</t>
  </si>
  <si>
    <t>0065A00000lcsKgQAI</t>
  </si>
  <si>
    <t>0065A00000ld3CaQAI</t>
  </si>
  <si>
    <t>0065A00000lecf4QAA</t>
  </si>
  <si>
    <t>0065A00000ld63zQAA</t>
  </si>
  <si>
    <t>0015A000021Pca1QAC</t>
  </si>
  <si>
    <t>0035A00003TU3IqQAL</t>
  </si>
  <si>
    <t>0065A00000lnMhzQAE</t>
  </si>
  <si>
    <t>0013100001gaFSgAAM</t>
  </si>
  <si>
    <t>0065A00000nLkfGQAS</t>
  </si>
  <si>
    <t>0035A00003IOrGJQA1</t>
  </si>
  <si>
    <t>0065A000015rw4zQAA</t>
  </si>
  <si>
    <t>0065A00001KS3BVQA1</t>
  </si>
  <si>
    <t>0065A00001KSEUYQA5</t>
  </si>
  <si>
    <t>0065A00001Ptj1mQAB</t>
  </si>
  <si>
    <t>0035A00003RafZcQAJ</t>
  </si>
  <si>
    <t>0065A00001SgHPOQA3</t>
  </si>
  <si>
    <t>7015A000001PAPGQA4</t>
  </si>
  <si>
    <t>0035A00003VybnBQAR</t>
  </si>
  <si>
    <t>0065A00001TjJLtQAN</t>
  </si>
  <si>
    <t>0035A00003Wn7SDQAZ</t>
  </si>
  <si>
    <t>0065A00001Umt2YQAR</t>
  </si>
  <si>
    <t>0065A00001Ve65MQAR</t>
  </si>
  <si>
    <t>0065A00001VeSOhQAN</t>
  </si>
  <si>
    <t>0065A00001VhnYzQAJ</t>
  </si>
  <si>
    <t>0013100001hoxTfAAI</t>
  </si>
  <si>
    <t>0065A00001Wl6LgQAJ</t>
  </si>
  <si>
    <t>0065A00001WlDJsQAN</t>
  </si>
  <si>
    <t>0065A00001WlOS0QAN</t>
  </si>
  <si>
    <t>0065A00001WxI2VQAV</t>
  </si>
  <si>
    <t>0065A00001XKcEVQA1</t>
  </si>
  <si>
    <t>0065A00001MA2udQAD</t>
  </si>
  <si>
    <t>0065A00001X8GHSQA3</t>
  </si>
  <si>
    <t>0015A00002Fs1NYQAZ</t>
  </si>
  <si>
    <t>0065A00001XkSRqQAN</t>
  </si>
  <si>
    <t>0065A00000k1OrUQAU</t>
  </si>
  <si>
    <t>0065A00000iSMhMQAW</t>
  </si>
  <si>
    <t>0035A00003YvyurQAB</t>
  </si>
  <si>
    <t>0065A00001OIOriQAH</t>
  </si>
  <si>
    <t>0065A00001WxMP6QAN</t>
  </si>
  <si>
    <t>0015A00001ztrHcQAI</t>
  </si>
  <si>
    <t>0065A00001XHnUcQAL</t>
  </si>
  <si>
    <t>0065A00000i3I0UQAU</t>
  </si>
  <si>
    <t>0065A00000js7k8QAA</t>
  </si>
  <si>
    <t>0035A00003IPMvGQAX</t>
  </si>
  <si>
    <t>0065A00000k3JZIQA2</t>
  </si>
  <si>
    <t>0035A00003JiWfNQAV</t>
  </si>
  <si>
    <t>0065A00000lcyilQAA</t>
  </si>
  <si>
    <t>0065A00000lcyyjQAA</t>
  </si>
  <si>
    <t>0035A00003FWIA2QAP</t>
  </si>
  <si>
    <t>0065A00000nNG3EQAW</t>
  </si>
  <si>
    <t>0015A00002BmyxQQAR</t>
  </si>
  <si>
    <t>0035A00003TVfhcQAD</t>
  </si>
  <si>
    <t>0065A00001OIPPTQA5</t>
  </si>
  <si>
    <t>0035A00003VEHZBQA5</t>
  </si>
  <si>
    <t>0065A00001SgjPtQAJ</t>
  </si>
  <si>
    <t>0065A00001UmrucQAB</t>
  </si>
  <si>
    <t>0065A00001VhpmkQAB</t>
  </si>
  <si>
    <t>0065A00001Wl9HnQAJ</t>
  </si>
  <si>
    <t>0065A00001Wx0hGQAR</t>
  </si>
  <si>
    <t>0065A00001Wx2RwQAJ</t>
  </si>
  <si>
    <t>0065A00001XGcjxQAD</t>
  </si>
  <si>
    <t>0065A00001XVhGlQAL</t>
  </si>
  <si>
    <t>0065A00001KRD0fQAH</t>
  </si>
  <si>
    <t>0065A00000k1peyQAA</t>
  </si>
  <si>
    <t>0035A00003Hwxy1QAB</t>
  </si>
  <si>
    <t>0065A00000jrnngQAA</t>
  </si>
  <si>
    <t>0065A00001F9N59QAF</t>
  </si>
  <si>
    <t>0065A00001X8I7fQAF</t>
  </si>
  <si>
    <t>0035A00003G6Sp0QAF</t>
  </si>
  <si>
    <t>0065A00000ld0wfQAA</t>
  </si>
  <si>
    <t>0035A00003JkKPMQA3</t>
  </si>
  <si>
    <t>0065A00000leouCQAQ</t>
  </si>
  <si>
    <t>0065A00000k2MjzQAE</t>
  </si>
  <si>
    <t>0035A00003JjQrBQAV</t>
  </si>
  <si>
    <t>0065A00001SgjahQAB</t>
  </si>
  <si>
    <t>0065A00001WkqvIQAR</t>
  </si>
  <si>
    <t>0035A00003QV3ZUQA1</t>
  </si>
  <si>
    <t>0065A00001XG049QAD</t>
  </si>
  <si>
    <t>0015A000028mPhNQAU</t>
  </si>
  <si>
    <t>0065A00001XGKP0QAP</t>
  </si>
  <si>
    <t>0015A000028mPiQQAU</t>
  </si>
  <si>
    <t>0065A00001XGKSnQAP</t>
  </si>
  <si>
    <t>0065A00001XVhXmQAL</t>
  </si>
  <si>
    <t>0035A00003XDAW2QAP</t>
  </si>
  <si>
    <t>0065A00001WlKuMQAV</t>
  </si>
  <si>
    <t>0035A00003WmAoWQAV</t>
  </si>
  <si>
    <t>0065A00001KR6ZzQAL</t>
  </si>
  <si>
    <t>0016e00002ZwhbwAAB</t>
  </si>
  <si>
    <t>0065A00001Uo0J2QAJ</t>
  </si>
  <si>
    <t>0035A00003XWpGhQAL</t>
  </si>
  <si>
    <t>0065A00001WxJ4fQAF</t>
  </si>
  <si>
    <t>0015A00002DR988QAD</t>
  </si>
  <si>
    <t>0065A00001XGFzmQAH</t>
  </si>
  <si>
    <t>0065A00001G76MIQAZ</t>
  </si>
  <si>
    <t>0065A00001XHM55QAH</t>
  </si>
  <si>
    <t>0065A00001XrGyLQAV</t>
  </si>
  <si>
    <t>006i000000U7ZNXAA3</t>
  </si>
  <si>
    <t>0035A00003Cbq3sQAB</t>
  </si>
  <si>
    <t>0065A00000i37bVQAQ</t>
  </si>
  <si>
    <t>0Q05A000002EUIGSA4</t>
  </si>
  <si>
    <t>0035A00003GoVsbQAF</t>
  </si>
  <si>
    <t>0065A00000jTNC6QAO</t>
  </si>
  <si>
    <t>0065A00000jSpQWQA0</t>
  </si>
  <si>
    <t>0035A00003gRvYFQA0</t>
  </si>
  <si>
    <t>0065A00001YPkaCQAT</t>
  </si>
  <si>
    <t>0Q05A000001e6UESAY</t>
  </si>
  <si>
    <t>0035A00003jw97QQAQ</t>
  </si>
  <si>
    <t>0065A00001Z1Z4cQAF</t>
  </si>
  <si>
    <t>0Q05A000001e8XjSAI</t>
  </si>
  <si>
    <t>0065A00001ZOLKfQAP</t>
  </si>
  <si>
    <t>0Q05A000001eACeSAM</t>
  </si>
  <si>
    <t>0035A00003gTwN6QAK</t>
  </si>
  <si>
    <t>0065A00001ZPDVDQA5</t>
  </si>
  <si>
    <t>0Q05A000001eAQVSA2</t>
  </si>
  <si>
    <t>0065A00001aLbunQAC</t>
  </si>
  <si>
    <t>0065A00001axEQNQA2</t>
  </si>
  <si>
    <t>0065A00001b99r2QAA</t>
  </si>
  <si>
    <t>0065A00001bNXVhQAO</t>
  </si>
  <si>
    <t>0035A00003Ydv6GQAR</t>
  </si>
  <si>
    <t>0065A00001bNdKcQAK</t>
  </si>
  <si>
    <t>0015A000023EfpVQAS</t>
  </si>
  <si>
    <t>0065A00001bo3n1QAA</t>
  </si>
  <si>
    <t>0015A00002PLcdsQAD</t>
  </si>
  <si>
    <t>0035A00003jvKBfQAM</t>
  </si>
  <si>
    <t>0065A00001bp8cwQAA</t>
  </si>
  <si>
    <t>0035A00003baocMQAQ</t>
  </si>
  <si>
    <t>0065A00001ZcbEXQAZ</t>
  </si>
  <si>
    <t>0065A00001Z62kgQAB</t>
  </si>
  <si>
    <t>0Q05A000001e8kNSAQ</t>
  </si>
  <si>
    <t>7015A000001qZqZQAU</t>
  </si>
  <si>
    <t>0065A00001bAWmgQAG</t>
  </si>
  <si>
    <t>0065A00001bLxjOQAS</t>
  </si>
  <si>
    <t>0065A00001ZOEw6QAH</t>
  </si>
  <si>
    <t>0065A00001ZPz0yQAD</t>
  </si>
  <si>
    <t>0016e00002ZvkXWAAZ</t>
  </si>
  <si>
    <t>0065A00001ZuKj1QAF</t>
  </si>
  <si>
    <t>0065A00001awth7QAA</t>
  </si>
  <si>
    <t>0065A00001bAKlyQAG</t>
  </si>
  <si>
    <t>0Q05A0000013xNZSAY</t>
  </si>
  <si>
    <t>0065A00001bAdkJQAS</t>
  </si>
  <si>
    <t>0015A00002DUL2QQAX</t>
  </si>
  <si>
    <t>0035A00003hm14JQAQ</t>
  </si>
  <si>
    <t>0065A00001bM7HkQAK</t>
  </si>
  <si>
    <t>0065A00001bMuiLQAS</t>
  </si>
  <si>
    <t>0Q05A0000013yjWSAQ</t>
  </si>
  <si>
    <t>0065A00001bNdlcQAC</t>
  </si>
  <si>
    <t>0016e00002ZvkUIAAZ</t>
  </si>
  <si>
    <t>0065A00001YNBTgQAP</t>
  </si>
  <si>
    <t>0015A000023mivSQAQ</t>
  </si>
  <si>
    <t>0035A00003gSa0pQAC</t>
  </si>
  <si>
    <t>0065A00001b9A0jQAE</t>
  </si>
  <si>
    <t>0065A00001bA6dfQAC</t>
  </si>
  <si>
    <t>7015A0000022jBsQAI</t>
  </si>
  <si>
    <t>0065A00001ZcZnHQAV</t>
  </si>
  <si>
    <t>0065A00001bNrhsQAC</t>
  </si>
  <si>
    <t>0015A00002NP6knQAD</t>
  </si>
  <si>
    <t>0035A00003hk9DbQAI</t>
  </si>
  <si>
    <t>0065A00001bLw3FQAS</t>
  </si>
  <si>
    <t>0015A00002DUKz7QAH</t>
  </si>
  <si>
    <t>0065A00001bAHl4QAG</t>
  </si>
  <si>
    <t>0015A00002OHx7GQAT</t>
  </si>
  <si>
    <t>0035A00003hlmWTQAY</t>
  </si>
  <si>
    <t>0065A00001bM348QAC</t>
  </si>
  <si>
    <t>0065A00001XvO7yQAF</t>
  </si>
  <si>
    <t>0035A00003gUKEWQA4</t>
  </si>
  <si>
    <t>0065A00001b9x7RQAQ</t>
  </si>
  <si>
    <t>0Q05A0000013x4nSAA</t>
  </si>
  <si>
    <t>0065A00001awxsJQAQ</t>
  </si>
  <si>
    <t>006i000000WcTHbAAN</t>
  </si>
  <si>
    <t>0Q0i0000001BJJ1CAO</t>
  </si>
  <si>
    <t>0065A00000i2XPqQAM</t>
  </si>
  <si>
    <t>0065A00000i2XVsQAM</t>
  </si>
  <si>
    <t>0065A00000i2XWbQAM</t>
  </si>
  <si>
    <t>0065A00000i2XWvQAM</t>
  </si>
  <si>
    <t>0065A00000i2krJQAQ</t>
  </si>
  <si>
    <t>0065A00000k1gWnQAI</t>
  </si>
  <si>
    <t>0013100001k6J7vAAE</t>
  </si>
  <si>
    <t>00331000030yfbVAAQ</t>
  </si>
  <si>
    <t>0065A00000k1rzmQAA</t>
  </si>
  <si>
    <t>0035A00003PHyj6QAD</t>
  </si>
  <si>
    <t>0065A00000ld6jdQAA</t>
  </si>
  <si>
    <t>0065A00000lnmqkQAA</t>
  </si>
  <si>
    <t>0035A00003Me1HNQAZ</t>
  </si>
  <si>
    <t>0065A00000loTQ3QAM</t>
  </si>
  <si>
    <t>0035A00003NGgMRQA1</t>
  </si>
  <si>
    <t>0065A00000nK8dUQAS</t>
  </si>
  <si>
    <t>0065A00000nLLjVQAW</t>
  </si>
  <si>
    <t>0065A00000nN0HdQAK</t>
  </si>
  <si>
    <t>0065A00000z10sdQAA</t>
  </si>
  <si>
    <t>0013100001lcvILAAY</t>
  </si>
  <si>
    <t>0065A000010A3veQAC</t>
  </si>
  <si>
    <t>0065A00000k3zQVQAY</t>
  </si>
  <si>
    <t>0065A00000lnhBrQAI</t>
  </si>
  <si>
    <t>0035A00003TC5DoQAL</t>
  </si>
  <si>
    <t>0065A00001KS2kkQAD</t>
  </si>
  <si>
    <t>0013100001gw2U2AAI</t>
  </si>
  <si>
    <t>0035A00003CdEzBQAV</t>
  </si>
  <si>
    <t>0065A00001KS6iwQAD</t>
  </si>
  <si>
    <t>0035A00003VzJfvQAF</t>
  </si>
  <si>
    <t>0065A00001UmmGCQAZ</t>
  </si>
  <si>
    <t>0065A00001XGjVMQA1</t>
  </si>
  <si>
    <t>003i000001bPqFLAA0</t>
  </si>
  <si>
    <t>0065A00001XKVhEQAX</t>
  </si>
  <si>
    <t>0065A00001XXrMHQA1</t>
  </si>
  <si>
    <t>0065A00001XXwmLQAT</t>
  </si>
  <si>
    <t>0065A00001XdHOmQAN</t>
  </si>
  <si>
    <t>0065A00001XdUJsQAN</t>
  </si>
  <si>
    <t>0065A00001Xoz2AQAR</t>
  </si>
  <si>
    <t>0015A00002RfonKQAR</t>
  </si>
  <si>
    <t>0065A00001Xmsa7QAB</t>
  </si>
  <si>
    <t>0065A00000iRsQ8QAK</t>
  </si>
  <si>
    <t>00331000030OGp6AAG</t>
  </si>
  <si>
    <t>0065A00000iSczUQAS</t>
  </si>
  <si>
    <t>0065A00000iSr3yQAC</t>
  </si>
  <si>
    <t>0065A00000i47dWQAQ</t>
  </si>
  <si>
    <t>0065A00000ibiffQAA</t>
  </si>
  <si>
    <t>0065A00000nK3HdQAK</t>
  </si>
  <si>
    <t>0065A00001XpzLhQAJ</t>
  </si>
  <si>
    <t>0065A00001XpzjKQAR</t>
  </si>
  <si>
    <t>0065A00000i4lSVQAY</t>
  </si>
  <si>
    <t>0035A00003IOyeDQAT</t>
  </si>
  <si>
    <t>0065A00000k2wLOQAY</t>
  </si>
  <si>
    <t>0065A00000nKzxBQAS</t>
  </si>
  <si>
    <t>0065A00001XHoaWQAT</t>
  </si>
  <si>
    <t>0035A00003bZ9LOQA0</t>
  </si>
  <si>
    <t>0065A00001XdHZGQA3</t>
  </si>
  <si>
    <t>0065A00001Xr3EcQAJ</t>
  </si>
  <si>
    <t>0065A00001CKx6SQAT</t>
  </si>
  <si>
    <t>0065A000011nk4CQAQ</t>
  </si>
  <si>
    <t>0065A000011nkenQAA</t>
  </si>
  <si>
    <t>0065A000011nkg5QAA</t>
  </si>
  <si>
    <t>0035A00003TVeVBQA1</t>
  </si>
  <si>
    <t>0065A00001Y1I1NQAV</t>
  </si>
  <si>
    <t>0065A00001Y1I9oQAF</t>
  </si>
  <si>
    <t>0065A00001Z1JZ2QAN</t>
  </si>
  <si>
    <t>0035A00003kdQV6QAM</t>
  </si>
  <si>
    <t>0065A00001a3zBIQAY</t>
  </si>
  <si>
    <t>0Q05A0000013umeSAA</t>
  </si>
  <si>
    <t>0065A00001aJpACQA0</t>
  </si>
  <si>
    <t>0035A00003kenSWQAY</t>
  </si>
  <si>
    <t>0065A00001b98a4QAA</t>
  </si>
  <si>
    <t>0Q05A0000013wqmSAA</t>
  </si>
  <si>
    <t>0035A00003jw8BqQAI</t>
  </si>
  <si>
    <t>0065A00001bNjh7QAC</t>
  </si>
  <si>
    <t>0065A00001cHAnkQAG</t>
  </si>
  <si>
    <t>0065A00001cILnzQAG</t>
  </si>
  <si>
    <t>0065A00001cJb04QAC</t>
  </si>
  <si>
    <t>0Q05A00000142lLSAQ</t>
  </si>
  <si>
    <t>0065A00001cV1mlQAC</t>
  </si>
  <si>
    <t>0065A00001coy12QAA</t>
  </si>
  <si>
    <t>0065A00001baMyOQAU</t>
  </si>
  <si>
    <t>0065A00001bgBtzQAE</t>
  </si>
  <si>
    <t>0035A00003kexoJQAQ</t>
  </si>
  <si>
    <t>0065A00001cI2ulQAC</t>
  </si>
  <si>
    <t>0065A00001Y3q4ZQAR</t>
  </si>
  <si>
    <t>0065A00001YKXvHQAX</t>
  </si>
  <si>
    <t>0065A00001YPlDdQAL</t>
  </si>
  <si>
    <t>7015A000001eFoRQAU</t>
  </si>
  <si>
    <t>0065A00001ZcZpSQAV</t>
  </si>
  <si>
    <t>0Q05A000001eBo0SAE</t>
  </si>
  <si>
    <t>0065A00001bftb5QAA</t>
  </si>
  <si>
    <t>0Q05A0000013zdMSAQ</t>
  </si>
  <si>
    <t>0065A00001bg5huQAA</t>
  </si>
  <si>
    <t>0Q05A0000013zjASAQ</t>
  </si>
  <si>
    <t>0065A00001cU7M2QAK</t>
  </si>
  <si>
    <t>0065A00001ZcNgzQAF</t>
  </si>
  <si>
    <t>0065A00001bp1hmQAA</t>
  </si>
  <si>
    <t>0035A00003kelZqQAI</t>
  </si>
  <si>
    <t>0065A00001cI35mQAC</t>
  </si>
  <si>
    <t>0015A000028mPklQAE</t>
  </si>
  <si>
    <t>0035A00003NG9uXQAT</t>
  </si>
  <si>
    <t>0065A00001Y1P9TQAV</t>
  </si>
  <si>
    <t>0065A00001cIQPEQA4</t>
  </si>
  <si>
    <t>0065A00001cVppkQAC</t>
  </si>
  <si>
    <t>0065A00001YPkjnQAD</t>
  </si>
  <si>
    <t>0035A00003ObMYnQAN</t>
  </si>
  <si>
    <t>0065A00001ZFoACQA1</t>
  </si>
  <si>
    <t>0065A00001ZFoI7QAL</t>
  </si>
  <si>
    <t>0015A00002JMcrlQAD</t>
  </si>
  <si>
    <t>0065A00001cJ9u9QAC</t>
  </si>
  <si>
    <t>0Q05A00000142XnSAI</t>
  </si>
  <si>
    <t>0065A00001KRobBQAT</t>
  </si>
  <si>
    <t>0065A00000nKsoSQAS</t>
  </si>
  <si>
    <t>0065A00001ZZ3zRQAT</t>
  </si>
  <si>
    <t>0Q05A000001eBJoSAM</t>
  </si>
  <si>
    <t>0065A00001KQmNrQAL</t>
  </si>
  <si>
    <t>0065A00001XqNz2QAF</t>
  </si>
  <si>
    <t>0065A00000nKJMHQA4</t>
  </si>
  <si>
    <t>0015A00001yXcbaQAC</t>
  </si>
  <si>
    <t>0035A00003GnjrEQAR</t>
  </si>
  <si>
    <t>0065A00000iVe5gQAC</t>
  </si>
  <si>
    <t>0035A00003GnVVBQA3</t>
  </si>
  <si>
    <t>0035A00003Jj7tEQAR</t>
  </si>
  <si>
    <t>0065A00000ibtYCQAY</t>
  </si>
  <si>
    <t>0035A00003GHPsbQAH</t>
  </si>
  <si>
    <t>0035A00003dafykQAA</t>
  </si>
  <si>
    <t>0065A00000ldbwoQAA</t>
  </si>
  <si>
    <t>006i000000UVa14AAD</t>
  </si>
  <si>
    <t>0015A00002Bo7iXQAR</t>
  </si>
  <si>
    <t>0035A00003UYB7ZQAX</t>
  </si>
  <si>
    <t>0065A00001KS20mQAD</t>
  </si>
  <si>
    <t>0033100003BDiC4AAL</t>
  </si>
  <si>
    <t>006i000000UYQAgAAP</t>
  </si>
  <si>
    <t>0035A00003IPVRDQA5</t>
  </si>
  <si>
    <t>0065A00000k3QqRQAU</t>
  </si>
  <si>
    <t>0035A00003QzSuFQAV</t>
  </si>
  <si>
    <t>0065A00000vsvFSQAY</t>
  </si>
  <si>
    <t>0015A00002AoJsLQAV</t>
  </si>
  <si>
    <t>0035A00003UZBc8QAH</t>
  </si>
  <si>
    <t>0065A00001G5m3XQAR</t>
  </si>
  <si>
    <t>0035A00003TEkmvQAD</t>
  </si>
  <si>
    <t>0065A00000jsXRlQAM</t>
  </si>
  <si>
    <t>0035A00003UXIJPQA5</t>
  </si>
  <si>
    <t>0065A00000js46IQAQ</t>
  </si>
  <si>
    <t>0016e00002ZvkT5AAJ</t>
  </si>
  <si>
    <t>0065A00001G5narQAB</t>
  </si>
  <si>
    <t>0015A00002CvPh9QAF</t>
  </si>
  <si>
    <t>0035A00003YeZRVQA3</t>
  </si>
  <si>
    <t>0065A00001Th0ycQAB</t>
  </si>
  <si>
    <t>0035A00003VGtkEQAT</t>
  </si>
  <si>
    <t>0035A00003XCcfxQAD</t>
  </si>
  <si>
    <t>0065A00001SiVZFQA3</t>
  </si>
  <si>
    <t>0015A000027SJhCQAW</t>
  </si>
  <si>
    <t>0035A00003XWrVqQAL</t>
  </si>
  <si>
    <t>0065A00001WxKFvQAN</t>
  </si>
  <si>
    <t>0015A00002B7EFlQAN</t>
  </si>
  <si>
    <t>0035A00003TTGPsQAP</t>
  </si>
  <si>
    <t>0065A00001ICPL4QAP</t>
  </si>
  <si>
    <t>0015A00002EnipNQAR</t>
  </si>
  <si>
    <t>0035A00003VyBpxQAF</t>
  </si>
  <si>
    <t>0065A00001Tiuj6QAB</t>
  </si>
  <si>
    <t>0035A00003GnXkdQAF</t>
  </si>
  <si>
    <t>0065A00000jSSB2QAO</t>
  </si>
  <si>
    <t>0065A00001ThzAeQAJ</t>
  </si>
  <si>
    <t>0035A00003WlEbqQAF</t>
  </si>
  <si>
    <t>0065A00000ldGXfQAM</t>
  </si>
  <si>
    <t>0035A00003JixvEQAR</t>
  </si>
  <si>
    <t>0015A00002DQSRWQA5</t>
  </si>
  <si>
    <t>0035A00003XCCBVQA5</t>
  </si>
  <si>
    <t>0065A00001XFxsuQAD</t>
  </si>
  <si>
    <t>0015A00002ElAQ1QAN</t>
  </si>
  <si>
    <t>0035A00003YbQm4QAF</t>
  </si>
  <si>
    <t>0065A00001XHkIUQA1</t>
  </si>
  <si>
    <t>0015A00002DyBO6QAN</t>
  </si>
  <si>
    <t>0035A00003XXVwTQAX</t>
  </si>
  <si>
    <t>0065A00001Wy7woQAB</t>
  </si>
  <si>
    <t>0035A00003XXVvVQAX</t>
  </si>
  <si>
    <t>0065A00000ldk1EQAQ</t>
  </si>
  <si>
    <t>0065A00001CILePQAX</t>
  </si>
  <si>
    <t>0035A00003ZicwvQAB</t>
  </si>
  <si>
    <t>0065A00001XpemhQAB</t>
  </si>
  <si>
    <t>003i000002EsEqWAAV</t>
  </si>
  <si>
    <t>006i000000VeId5AAF</t>
  </si>
  <si>
    <t>0Q0i0000001B4UDCA0</t>
  </si>
  <si>
    <t>0065A00001YxiEYQAZ</t>
  </si>
  <si>
    <t>0035A00003OBns5QAD</t>
  </si>
  <si>
    <t>0065A00000nLFKaQAO</t>
  </si>
  <si>
    <t>0065A00000nLDo0QAG</t>
  </si>
  <si>
    <t>0035A00003jvn9hQAA</t>
  </si>
  <si>
    <t>0065A00001dI4hHQAS</t>
  </si>
  <si>
    <t>0Q05A000001eUpmSAE</t>
  </si>
  <si>
    <t>0065A00001dLRAcQAO</t>
  </si>
  <si>
    <t>0066e00001dz9lKAAQ</t>
  </si>
  <si>
    <t>0Q06e000001eY5XCAU</t>
  </si>
  <si>
    <t>0035A00003hl4zZQAQ</t>
  </si>
  <si>
    <t>0065A00001dI5YfQAK</t>
  </si>
  <si>
    <t>0065A00001dJ11AQAS</t>
  </si>
  <si>
    <t>0035A00003WmuiaQAB</t>
  </si>
  <si>
    <t>0065A00001dgKNFQA2</t>
  </si>
  <si>
    <t>0Q05A000001eXR8SAM</t>
  </si>
  <si>
    <t>0066e00001e1E4lAAE</t>
  </si>
  <si>
    <t>0066e00001dyBIsAAM</t>
  </si>
  <si>
    <t>0Q06e000001eXmuCAE</t>
  </si>
  <si>
    <t>00331000034EMjaAAG</t>
  </si>
  <si>
    <t>0065A00001bLkjpQAC</t>
  </si>
  <si>
    <t>0Q05A0000013yJOSAY</t>
  </si>
  <si>
    <t>0016e00002Zij6wAAB</t>
  </si>
  <si>
    <t>0065A00001cs7ehQAA</t>
  </si>
  <si>
    <t>0015A00002Ui1vFQAR</t>
  </si>
  <si>
    <t>0035A00003orGocQAE</t>
  </si>
  <si>
    <t>0065A00001dKJV8QAO</t>
  </si>
  <si>
    <t>0065A00000i4LnsQAE</t>
  </si>
  <si>
    <t>0035A00003Wo9DHQAZ</t>
  </si>
  <si>
    <t>0Q05A000001wp1uSAA</t>
  </si>
  <si>
    <t>Limited scientist numbers is the lab</t>
  </si>
  <si>
    <t>0065A00001ZYtaUQAT</t>
  </si>
  <si>
    <t>timsToF</t>
  </si>
  <si>
    <t>0035A00003nakC0QAI</t>
  </si>
  <si>
    <t>0065A00001dBQnuQAG</t>
  </si>
  <si>
    <t>0036e00003rdBEYAA2</t>
  </si>
  <si>
    <t>0015A00002DSTI6QAP</t>
  </si>
  <si>
    <t>0035A00003XE8bpQAD</t>
  </si>
  <si>
    <t>0065A00001XGf3vQAD</t>
  </si>
  <si>
    <t>0065A00001dDCPlQAO</t>
  </si>
  <si>
    <t>0Q05A000001eU2PSAU</t>
  </si>
  <si>
    <t>0015A00002TAcJuQAL</t>
  </si>
  <si>
    <t>7015A000001ePB3QAM</t>
  </si>
  <si>
    <t>0035A00003mcu7mQAA</t>
  </si>
  <si>
    <t>0065A00001dLFg9QAG</t>
  </si>
  <si>
    <t>0036e00003qhEyDAAU</t>
  </si>
  <si>
    <t>0066e00001e0Pr5AAE</t>
  </si>
  <si>
    <t>0066e00001e01cWAAQ</t>
  </si>
  <si>
    <t>0015A00002QEZT2QAP</t>
  </si>
  <si>
    <t>7015A000001eOOzQAM</t>
  </si>
  <si>
    <t>0035A00003k9u8VQAQ</t>
  </si>
  <si>
    <t>0065A00001baZfmQAE</t>
  </si>
  <si>
    <t>Sciex, Exploris</t>
  </si>
  <si>
    <t>Key Account Event</t>
  </si>
  <si>
    <t>0065A00001bg3EoQAI</t>
  </si>
  <si>
    <t>0Q05A000001eR6uSAE</t>
  </si>
  <si>
    <t>Already shipped</t>
  </si>
  <si>
    <t>0035A00003eMwpHQAS</t>
  </si>
  <si>
    <t>0065A00001ZjP0iQAF</t>
  </si>
  <si>
    <t>undefined delay</t>
  </si>
  <si>
    <t>0065A00001Y1AXNQA3</t>
  </si>
  <si>
    <t>Eclipse, Exploris</t>
  </si>
  <si>
    <t>0015A00002JMxCcQAL</t>
  </si>
  <si>
    <t>0035A00003daYR0QAM</t>
  </si>
  <si>
    <t>0065A00001ZWNU7QAP</t>
  </si>
  <si>
    <t>0035A00003eP0kyQAC</t>
  </si>
  <si>
    <t>0065A00001ZwpziQAB</t>
  </si>
  <si>
    <t>0035A00003oq3xOQAQ</t>
  </si>
  <si>
    <t>0065A00001cJh1FQAS</t>
  </si>
  <si>
    <t>0015A00002Ug0mxQAB</t>
  </si>
  <si>
    <t>0035A00003nbVv0QAE</t>
  </si>
  <si>
    <t>0065A00001dCUcxQAG</t>
  </si>
  <si>
    <t>0035A00003gUrkGQAS</t>
  </si>
  <si>
    <t>0065A00001bAUMGQA4</t>
  </si>
  <si>
    <t>0035A00003mfBovQAE</t>
  </si>
  <si>
    <t>0065A00001crkLtQAI</t>
  </si>
  <si>
    <t>0035A00003YxaqRQAR</t>
  </si>
  <si>
    <t>returning to lab this week</t>
  </si>
  <si>
    <t>0065A00001XacWrQAJ</t>
  </si>
  <si>
    <t>0065A00001dA3mPQAS</t>
  </si>
  <si>
    <t>0015A00002PKEq3QAH</t>
  </si>
  <si>
    <t>0035A00003jtg7rQAA</t>
  </si>
  <si>
    <t>0065A00001bnlqzQAA</t>
  </si>
  <si>
    <t>0035A00003k9R8jQAE</t>
  </si>
  <si>
    <t>0Q05A000001eT2BSAU</t>
  </si>
  <si>
    <t>0015A000021ODDbQAO</t>
  </si>
  <si>
    <t>0035A00003mc50ZQAQ</t>
  </si>
  <si>
    <t>0065A00001cp7sIQAQ</t>
  </si>
  <si>
    <t>0035A00003pn8cwQAA</t>
  </si>
  <si>
    <t>0065A00001de3dGQAQ</t>
  </si>
  <si>
    <t>0035A00003pn9m6QAA</t>
  </si>
  <si>
    <t>0Q06e000001ebBFCAY</t>
  </si>
  <si>
    <t>0066e00001dys8SAAQ</t>
  </si>
  <si>
    <t>0Q06e000001eacoCAA</t>
  </si>
  <si>
    <t>0015A00002Uf77rQAB</t>
  </si>
  <si>
    <t>0035A00003naXG5QAM</t>
  </si>
  <si>
    <t>0065A00001dBNAkQAO</t>
  </si>
  <si>
    <t>0035A00003otbjGQAQ</t>
  </si>
  <si>
    <t>0065A00001dLcUmQAK</t>
  </si>
  <si>
    <t>0Q05A000001eVwtSAE</t>
  </si>
  <si>
    <t>0065A00001de5FwQAI</t>
  </si>
  <si>
    <t>0Q06e000001eZNQCA2</t>
  </si>
  <si>
    <t>0035A00003poC0MQAU</t>
  </si>
  <si>
    <t>0065A00001df84dQAA</t>
  </si>
  <si>
    <t>0015A00002Ug9fvQAB</t>
  </si>
  <si>
    <t>0035A00003nbg0KQAQ</t>
  </si>
  <si>
    <t>0065A00001dCbBKQA0</t>
  </si>
  <si>
    <t>0015A00002Lekq9QAB</t>
  </si>
  <si>
    <t>0035A00003nZgD1QAK</t>
  </si>
  <si>
    <t>0065A00001aLRFUQA4</t>
  </si>
  <si>
    <t>0Q06e000001eYvWCAU</t>
  </si>
  <si>
    <t>0065A00001cJIT2QAO</t>
  </si>
  <si>
    <t>0Q05A00000142dzSAA</t>
  </si>
  <si>
    <t>0035A00003kdPpKQAU</t>
  </si>
  <si>
    <t>0065A00001br6BZQAY</t>
  </si>
  <si>
    <t>0035A00003TEd9EQAT</t>
  </si>
  <si>
    <t>Labs and HQ closed except for non essential activity. Covid is slowing the the release of budget. We missed Tier 1, but we may reach level 2</t>
  </si>
  <si>
    <t>0065A00000jrqedQAA</t>
  </si>
  <si>
    <t>0035A00003YxYj4QAF</t>
  </si>
  <si>
    <t>Demo delayed, affecting close date</t>
  </si>
  <si>
    <t>0065A00001XabTJQAZ</t>
  </si>
  <si>
    <t>0035A00003ihJXoQAM</t>
  </si>
  <si>
    <t>0065A00001YPpF1QAL</t>
  </si>
  <si>
    <t>0035A00003VySiMQAV</t>
  </si>
  <si>
    <t>0065A00001TjCuoQAF</t>
  </si>
  <si>
    <t>0035A00003WnyVzQAJ</t>
  </si>
  <si>
    <t>0065A00001XKbKFQA1</t>
  </si>
  <si>
    <t>Orbis Sciex QTOFX500B</t>
  </si>
  <si>
    <t>0035A00003YxZzRQAV</t>
  </si>
  <si>
    <t>0065A00001TiJ78QAF</t>
  </si>
  <si>
    <t>Group not in the lab presently due to C-19.  Will update when they are.</t>
  </si>
  <si>
    <t>0065A00001Xd7yZQAR</t>
  </si>
  <si>
    <t>QE-HFX and UHMR</t>
  </si>
  <si>
    <t>0065A00001Xe4vTQAR</t>
  </si>
  <si>
    <t>0065A00001Xd77bQAB</t>
  </si>
  <si>
    <t>0065A00001XdLigQAF</t>
  </si>
  <si>
    <t>0065A00000nM3B9QAK</t>
  </si>
  <si>
    <t>Insulin - Peptides - Different Focus in this App Area</t>
  </si>
  <si>
    <t>0065A00001Ti125QAB</t>
  </si>
  <si>
    <t>PO was signed off virtually</t>
  </si>
  <si>
    <t>0065A00000ibyE1QAI</t>
  </si>
  <si>
    <t>0035A00003IOf5QQAT</t>
  </si>
  <si>
    <t>0065A00000k2MaTQAU</t>
  </si>
  <si>
    <t>0035A00003XWqGQQA1</t>
  </si>
  <si>
    <t>0065A00001WxJccQAF</t>
  </si>
  <si>
    <t>0Q05A0000024LO2SAM</t>
  </si>
  <si>
    <t>0035A00003LtKJ9QAN</t>
  </si>
  <si>
    <t>Limited work in lab and loading docks are open, admin delays.  Capex purchases are on hold</t>
  </si>
  <si>
    <t>0065A00000lnQ6hQAE</t>
  </si>
  <si>
    <t>Waters G2 TOF</t>
  </si>
  <si>
    <t>0015A00002FEbcVQAT</t>
  </si>
  <si>
    <t>0035A00003YefrJQAR</t>
  </si>
  <si>
    <t>Status currently is that no new investments until 2021</t>
  </si>
  <si>
    <t>0065A00001XVVb7QAH</t>
  </si>
  <si>
    <t>Q Exactive HF Biopharma</t>
  </si>
  <si>
    <t>0066e00001e1LfkAAE</t>
  </si>
  <si>
    <t>0066e00001eJXL5AAO</t>
  </si>
  <si>
    <t>0036e00003qiBIEAA2</t>
  </si>
  <si>
    <t>0035A00003kfrYRQAY</t>
  </si>
  <si>
    <t>0066e00001eK9vsAAC</t>
  </si>
  <si>
    <t>0066e00001eMnQzAAK</t>
  </si>
  <si>
    <t>0035A00003pmpOPQAY</t>
  </si>
  <si>
    <t>0066e00001eMw0jAAC</t>
  </si>
  <si>
    <t>0035A00003eO9mBQAS</t>
  </si>
  <si>
    <t>0066e00001eN54qAAC</t>
  </si>
  <si>
    <t>0036e00003s4M5tAAE</t>
  </si>
  <si>
    <t>0066e00001eKKLuAAO</t>
  </si>
  <si>
    <t>0066e00001eaQpkAAE</t>
  </si>
  <si>
    <t>0066e00001e1KzbAAE</t>
  </si>
  <si>
    <t>0066e00001eJX21AAG</t>
  </si>
  <si>
    <t>0066e00001eJuK8AAK</t>
  </si>
  <si>
    <t>0066e00001eJvDgAAK</t>
  </si>
  <si>
    <t>0066e00001eKLv8AAG</t>
  </si>
  <si>
    <t>0066e00001eKQ2hAAG</t>
  </si>
  <si>
    <t>0066e00001eKQ47AAG</t>
  </si>
  <si>
    <t>0066e00001eMrtfAAC</t>
  </si>
  <si>
    <t>0066e00001eN6CXAA0</t>
  </si>
  <si>
    <t>0035A00003jwTCwQAM</t>
  </si>
  <si>
    <t>0066e00001eK8E2AAK</t>
  </si>
  <si>
    <t>0066e00001eKgZbAAK</t>
  </si>
  <si>
    <t>0015A00002OKhoqQAD</t>
  </si>
  <si>
    <t>0066e00001eLT2OAAW</t>
  </si>
  <si>
    <t>0066e00001eMXPDAA4</t>
  </si>
  <si>
    <t>0066e00001eJwZSAA0</t>
  </si>
  <si>
    <t>0066e00001eJtTxAAK</t>
  </si>
  <si>
    <t>0066e00001eJow5AAC</t>
  </si>
  <si>
    <t>0036e00003qigBbAAI</t>
  </si>
  <si>
    <t>0035A00003IPHjYQAX</t>
  </si>
  <si>
    <t>0066e00001eKg2EAAS</t>
  </si>
  <si>
    <t>0066e00001eLnmAAAS</t>
  </si>
  <si>
    <t>0036e00003s3cxvAAA</t>
  </si>
  <si>
    <t>0066w000004QBGAAA4</t>
  </si>
  <si>
    <t>0036e00003s3OzOAAU</t>
  </si>
  <si>
    <t>0066w000004Ou2ZAAS</t>
  </si>
  <si>
    <t>0066w000004OoLRAA0</t>
  </si>
  <si>
    <t>0Q06w0000005hUwCAI</t>
  </si>
  <si>
    <t>0066w000005LOopAAG</t>
  </si>
  <si>
    <t>0Q06w0000005y9YCAQ</t>
  </si>
  <si>
    <t>0066w000005Lp5gAAC</t>
  </si>
  <si>
    <t>0Q06w0000005y9dCAA</t>
  </si>
  <si>
    <t>0066w000005LuNfAAK</t>
  </si>
  <si>
    <t>0Q06w0000005yo3CAA</t>
  </si>
  <si>
    <t>0066w000005MLHGAA4</t>
  </si>
  <si>
    <t>0Q06w00000062ShCAI</t>
  </si>
  <si>
    <t>0066w000005M6e4AAC</t>
  </si>
  <si>
    <t>0Q06w00000060P0CAI</t>
  </si>
  <si>
    <t>0066w000005LOp4AAG</t>
  </si>
  <si>
    <t>0Q06w0000005v45CAA</t>
  </si>
  <si>
    <t>0066w000005LuO9AAK</t>
  </si>
  <si>
    <t>0Q06w0000005zitCAA</t>
  </si>
  <si>
    <t>0066w000005M6jRAAS</t>
  </si>
  <si>
    <t>0Q06w00000060PUCAY</t>
  </si>
  <si>
    <t>0066w000005LuRXAA0</t>
  </si>
  <si>
    <t>0Q06w00000062QMCAY</t>
  </si>
  <si>
    <t>0066w000005MN4pAAG</t>
  </si>
  <si>
    <t>0Q06w00000062htCAA</t>
  </si>
  <si>
    <t>0066e00001eKV3uAAG</t>
  </si>
  <si>
    <t>0013100001gYI3JAAW</t>
  </si>
  <si>
    <t>0066e00001eMjPmAAK</t>
  </si>
  <si>
    <t>0035A00003McQdWQAV</t>
  </si>
  <si>
    <t>0016e00002ZwDtFAAV</t>
  </si>
  <si>
    <t>0066e00001eN4ZtAAK</t>
  </si>
  <si>
    <t>0066e00001eKTa9AAG</t>
  </si>
  <si>
    <t>0036e00003s3sXHAAY</t>
  </si>
  <si>
    <t>0066e00001eMWhMAAW</t>
  </si>
  <si>
    <t>0066e00001eLpZtAAK</t>
  </si>
  <si>
    <t>0066w000005LuYGAA0</t>
  </si>
  <si>
    <t>0Q06w0000005yoSCAQ</t>
  </si>
  <si>
    <t>0066w000005LOpEAAW</t>
  </si>
  <si>
    <t>0Q06w00000060dTCAQ</t>
  </si>
  <si>
    <t>0066w000005M7h9AAC</t>
  </si>
  <si>
    <t>0Q06w00000060cfCAA</t>
  </si>
  <si>
    <t>0066w000005MNOmAAO</t>
  </si>
  <si>
    <t>0Q06w00000062ihCAA</t>
  </si>
  <si>
    <t>0066w000005M5hxAAC</t>
  </si>
  <si>
    <t>0016w00000W04kAAAR</t>
  </si>
  <si>
    <t>0036w00000KbcWqAAJ</t>
  </si>
  <si>
    <t>0066w000005LtO6AAK</t>
  </si>
  <si>
    <t>0Q06w0000005yhBCAQ</t>
  </si>
  <si>
    <t>0066e00001eMUtJAAW</t>
  </si>
  <si>
    <t>0013100001k6hL1AAI</t>
  </si>
  <si>
    <t>0036e00003s3PVoAAM</t>
  </si>
  <si>
    <t>0066e00001eKCg7AAG</t>
  </si>
  <si>
    <t>0Q06e000001eaZXCAY</t>
  </si>
  <si>
    <t>0066e00001eMk29AAC</t>
  </si>
  <si>
    <t>0066e00001eaOTRAA2</t>
  </si>
  <si>
    <t>0066e00001eJegzAAC</t>
  </si>
  <si>
    <t>0036e00003qhdGvAAI</t>
  </si>
  <si>
    <t>0Q06e000001eZ6GCAU</t>
  </si>
  <si>
    <t>0016e00002ZiylrAAB</t>
  </si>
  <si>
    <t>0066e00001eJdYLAA0</t>
  </si>
  <si>
    <t>0066e00001e2431AAA</t>
  </si>
  <si>
    <t>0Q06e000001eZmSCAU</t>
  </si>
  <si>
    <t>0016e00002ZiuBhAAJ</t>
  </si>
  <si>
    <t>0036e00003s3ofiAAA</t>
  </si>
  <si>
    <t>0066e00001eMUbsAAG</t>
  </si>
  <si>
    <t>0015A00002QdSBbQAN</t>
  </si>
  <si>
    <t>0035A00003kghlGQAQ</t>
  </si>
  <si>
    <t>0066e00001eLp5nAAC</t>
  </si>
  <si>
    <t>0013100001pvI87AAE</t>
  </si>
  <si>
    <t>0035A00003keNJ5QAM</t>
  </si>
  <si>
    <t>0065A00001cHC2jQAG</t>
  </si>
  <si>
    <t>0035A00003meCe3QAE</t>
  </si>
  <si>
    <t>0065A00001a5vL4QAI</t>
  </si>
  <si>
    <t>Compact</t>
  </si>
  <si>
    <t>0Q05A0000013uyYSAQ</t>
  </si>
  <si>
    <t>0035A00003bc9i2QAA</t>
  </si>
  <si>
    <t>0065A00001G6P3lQAF</t>
  </si>
  <si>
    <t>Symphogen has just been acqured by Servier</t>
  </si>
  <si>
    <t>0065A00001SgtRoQAJ</t>
  </si>
  <si>
    <t>0035A00003UaeGCQAZ</t>
  </si>
  <si>
    <t>No Lab Access. Aron says COVID 19 could also slow down the purchase process as he does not think that anything is moving at the moment.</t>
  </si>
  <si>
    <t>0065A00001SjAOvQAN</t>
  </si>
  <si>
    <t>0065A00001Y3lo0QAB</t>
  </si>
  <si>
    <t>0035A00003jvcS1QAI</t>
  </si>
  <si>
    <t>0065A00001bpGx3QAE</t>
  </si>
  <si>
    <t>0035A00003Vy0UUQAZ</t>
  </si>
  <si>
    <t>0065A00001TiG7dQAF</t>
  </si>
  <si>
    <t>0015A00002FrExDQAV</t>
  </si>
  <si>
    <t>0035A00003ZgJQqQAN</t>
  </si>
  <si>
    <t>Demo pending upon return to lab</t>
  </si>
  <si>
    <t>0065A00001Xpf55QAB</t>
  </si>
  <si>
    <t>7015A000001ZjrIQAS</t>
  </si>
  <si>
    <t>0035A00003FWGEOQA5</t>
  </si>
  <si>
    <t>0065A00000k3TRwQAM</t>
  </si>
  <si>
    <t>Duplicate of Christine Gu's opportunity.  Site closing so no go.</t>
  </si>
  <si>
    <t>0065A00000iTsZBQA0</t>
  </si>
  <si>
    <t>0035A00003IOcruQAD</t>
  </si>
  <si>
    <t>0065A00000k2ZixQAE</t>
  </si>
  <si>
    <t>0035A00003Vy0g1QAB</t>
  </si>
  <si>
    <t>0065A00001TiGDlQAN</t>
  </si>
  <si>
    <t>Glycobiology</t>
  </si>
  <si>
    <t>0015A00002DPYz7QAH</t>
  </si>
  <si>
    <t>0035A00003XBHrfQAH</t>
  </si>
  <si>
    <t>0065A00001MA1HPQA1</t>
  </si>
  <si>
    <t>Q Exactive Hybrid Quadrupole-Orbitrap Mass Spectrometer is highly desirable. Knowledge of other mass spectrometry platforms</t>
  </si>
  <si>
    <t>0035A00003SryAnQAJ</t>
  </si>
  <si>
    <t>0065A000019lr7DQAQ</t>
  </si>
  <si>
    <t>0035A00003Sry9aQAB</t>
  </si>
  <si>
    <t>0035A00003IORbaQAH</t>
  </si>
  <si>
    <t>0065A000019jG8XQAU</t>
  </si>
  <si>
    <t>No funding for TMO MS.  Closing as lost but will reopen if money for new MS gets allocated.</t>
  </si>
  <si>
    <t>X500B</t>
  </si>
  <si>
    <t>0015A0000282bdHQAQ</t>
  </si>
  <si>
    <t>0035A00003QTPIsQAP</t>
  </si>
  <si>
    <t>0065A00001Tiw2XQAR</t>
  </si>
  <si>
    <t>0035A00003eNL9QQAW</t>
  </si>
  <si>
    <t>Lab time restricted and new director still learning</t>
  </si>
  <si>
    <t>0065A000019kLgmQAE</t>
  </si>
  <si>
    <t>VP not interested and no strong support from Eric Chan (ex-Vertex)</t>
  </si>
  <si>
    <t>Agilent possible and another sciex too</t>
  </si>
  <si>
    <t>0035A00003YeAM8QAN</t>
  </si>
  <si>
    <t>0015A00002Ao3u6QAB</t>
  </si>
  <si>
    <t>0035A00003TEVzkQAH</t>
  </si>
  <si>
    <t>0065A00001FAzzsQAD</t>
  </si>
  <si>
    <t>R&amp;D was laid off the week after the demo.  No need for ZC.</t>
  </si>
  <si>
    <t>0035A00003KrYeeQAF</t>
  </si>
  <si>
    <t>0065A00000lljQ7QAI</t>
  </si>
  <si>
    <t>Lack of enthusiasm and response to inquiries coupled with the amount of time since demo indicates loss of interest.</t>
  </si>
  <si>
    <t>0035A00003VxgPRQAZ</t>
  </si>
  <si>
    <t>0065A00001Ti3EtQAJ</t>
  </si>
  <si>
    <t>0035A00003Vyk0iQAB</t>
  </si>
  <si>
    <t>0065A00000letW5QAI</t>
  </si>
  <si>
    <t>0Q05A000002C1iXSAS</t>
  </si>
  <si>
    <t>0065A00000i4vVYQAY</t>
  </si>
  <si>
    <t>Worried that COVID 19 will gobble budget.</t>
  </si>
  <si>
    <t>0065A00001XmGGPQA3</t>
  </si>
  <si>
    <t>Looking to return to normality in June</t>
  </si>
  <si>
    <t>0065A00001ZNJIZQA5</t>
  </si>
  <si>
    <t>Has very limited lab access. This should improve in June</t>
  </si>
  <si>
    <t>0065A00001ZVXRaQAP</t>
  </si>
  <si>
    <t>0065A00001XFx7ZQAT</t>
  </si>
  <si>
    <t>0035A00003CeFNwQAN</t>
  </si>
  <si>
    <t>0065A00000i592bQAA</t>
  </si>
  <si>
    <t>0065A00000iRW5bQAG</t>
  </si>
  <si>
    <t>0065A00000i2Uv3QAE</t>
  </si>
  <si>
    <t>0065A00001CKiGuQAL</t>
  </si>
  <si>
    <t>0035A00003CdjFyQAJ</t>
  </si>
  <si>
    <t>Intact Proteins &amp; Antibodies;Biotherapeutics</t>
  </si>
  <si>
    <t>0065A00000i4mZcQAI</t>
  </si>
  <si>
    <t>0035A00003aIVgYQAW</t>
  </si>
  <si>
    <t>Staff rotatation - half time in the lab</t>
  </si>
  <si>
    <t>0065A0000112RbQQAU</t>
  </si>
  <si>
    <t>QE HF-X, 2 Fusion Lumos</t>
  </si>
  <si>
    <t>ADC's</t>
  </si>
  <si>
    <t>0065A00000iVK8mQAG</t>
  </si>
  <si>
    <t>0065A00000leKxSQAU</t>
  </si>
  <si>
    <t>0Q05A000001l0iISAQ</t>
  </si>
  <si>
    <t>0065A00000k3PaOQAU</t>
  </si>
  <si>
    <t>0065A00001Pw2OKQAZ</t>
  </si>
  <si>
    <t>0015A00002OJiubQAD</t>
  </si>
  <si>
    <t>0035A00003igK0kQAE</t>
  </si>
  <si>
    <t>0065A00001bO2YFQA0</t>
  </si>
  <si>
    <t>0Q05A0000013zBBSAY</t>
  </si>
  <si>
    <t>0065A00001cq0rMQAQ</t>
  </si>
  <si>
    <t>0015A00002QEnOKQA1</t>
  </si>
  <si>
    <t>0035A00003mbCqSQAU</t>
  </si>
  <si>
    <t>0065A00001comytQAA</t>
  </si>
  <si>
    <t>0015A00002RgX41QAF</t>
  </si>
  <si>
    <t>0065A00001cUvIJQA0</t>
  </si>
  <si>
    <t>0035A00003lTWDdQAO</t>
  </si>
  <si>
    <t>0065A00001cJf6EQAS</t>
  </si>
  <si>
    <t>0065A00001cUrQJQA0</t>
  </si>
  <si>
    <t>0035A00003ZWB6ZQAX</t>
  </si>
  <si>
    <t>0065A00001XdLqGQAV</t>
  </si>
  <si>
    <t>0015A00002K6AN1QAN</t>
  </si>
  <si>
    <t>0035A00003eNySvQAK</t>
  </si>
  <si>
    <t>May need to get US group invovled as they are still going to lab</t>
  </si>
  <si>
    <t>0065A00001ZjQUYQA3</t>
  </si>
  <si>
    <t>0036e00003qfUfoAAE</t>
  </si>
  <si>
    <t>0065A00001bpF2gQAE</t>
  </si>
  <si>
    <t>0Q05A00000143drSAA</t>
  </si>
  <si>
    <t>0015A00002RfyEBQAZ</t>
  </si>
  <si>
    <t>0035A00003lSkhVQAS</t>
  </si>
  <si>
    <t>0065A00001cU4OBQA0</t>
  </si>
  <si>
    <t>0015A00002KuBXfQAN</t>
  </si>
  <si>
    <t>0035A00003fKtXHQA0</t>
  </si>
  <si>
    <t>No Lab access at this time.</t>
  </si>
  <si>
    <t>0065A00001a45a7QAA</t>
  </si>
  <si>
    <t>0015A00002NP4HvQAL</t>
  </si>
  <si>
    <t>0035A00003hlP76QAE</t>
  </si>
  <si>
    <t>0065A00001bLuytQAC</t>
  </si>
  <si>
    <t>0065A00001cUyLAQA0</t>
  </si>
  <si>
    <t>0035A00003aXv6BQAS</t>
  </si>
  <si>
    <t>Lab closed to covid</t>
  </si>
  <si>
    <t>0065A00001Y3mvRQAR</t>
  </si>
  <si>
    <t>0035A00003mc6PBQAY</t>
  </si>
  <si>
    <t>0065A00001aKoGcQAK</t>
  </si>
  <si>
    <t>0016e00002YdsMnAAJ</t>
  </si>
  <si>
    <t>0036e00003qhjpdAAA</t>
  </si>
  <si>
    <t>Thermo Fisher</t>
  </si>
  <si>
    <t>0066e00001e1IUaAAM</t>
  </si>
  <si>
    <t>0015A00002HahdKQAR</t>
  </si>
  <si>
    <t>0035A00003bbiG5QAI</t>
  </si>
  <si>
    <t>India shut down for 30days.  Will reach out end of April to better understand status</t>
  </si>
  <si>
    <t>0065A00001YhyzOQAR</t>
  </si>
  <si>
    <t>0015A00002XRSdIQAX</t>
  </si>
  <si>
    <t>0035A00003ppnchQAA</t>
  </si>
  <si>
    <t>0065A00001dgSs7QAE</t>
  </si>
  <si>
    <t>0036e00003qgbTMAAY</t>
  </si>
  <si>
    <t>0066e00001e04TDAAY</t>
  </si>
  <si>
    <t>0015A00002TEAMyQAP</t>
  </si>
  <si>
    <t>0035A00003nZbhNQAS</t>
  </si>
  <si>
    <t>0065A00001dABG2QAO</t>
  </si>
  <si>
    <t>0015A00002LgsrhQAB</t>
  </si>
  <si>
    <t>0035A00003gSNXDQA4</t>
  </si>
  <si>
    <t>0065A00001axiazQAA</t>
  </si>
  <si>
    <t>0015A00002NNmCyQAL</t>
  </si>
  <si>
    <t>0035A00003hkJUzQAM</t>
  </si>
  <si>
    <t>ESI TOF  (TIMS, Compact, Micro, Maxis);Other (text field)</t>
  </si>
  <si>
    <t>0065A00001bKn6pQAC</t>
  </si>
  <si>
    <t>Solarix</t>
  </si>
  <si>
    <t>ligand-protein complexes</t>
  </si>
  <si>
    <t>0015A00002K7QUhQAN</t>
  </si>
  <si>
    <t>0035A00003eP2rwQAC</t>
  </si>
  <si>
    <t>0065A00001ZwqahQAB</t>
  </si>
  <si>
    <t>0035A00003ighCzQAI</t>
  </si>
  <si>
    <t>0015A000026mHoYQAU</t>
  </si>
  <si>
    <t>0035A00003Ua224QAB</t>
  </si>
  <si>
    <t>No lab access at present. An no budget for ZipChip</t>
  </si>
  <si>
    <t>0065A00001PtV2UQAV</t>
  </si>
  <si>
    <t>Fermentation Characterization</t>
  </si>
  <si>
    <t>0015A00002FGBpoQAH</t>
  </si>
  <si>
    <t>0035A00003YwtoaQAB</t>
  </si>
  <si>
    <t>0065A00001XZYfEQAX</t>
  </si>
  <si>
    <t>0035A00003kgsgaQAA</t>
  </si>
  <si>
    <t>0065A00001bqwXOQAY</t>
  </si>
  <si>
    <t>0065A00001cJBZvQAO</t>
  </si>
  <si>
    <t>In lab once a week to perform batch release work.</t>
  </si>
  <si>
    <t>0065A00001YHi4eQAD</t>
  </si>
  <si>
    <t>Maxis II Q-TofBiogen_</t>
  </si>
  <si>
    <t>0015A00002PKYFXQA5</t>
  </si>
  <si>
    <t>0035A00003jtxH5QAI</t>
  </si>
  <si>
    <t>0065A00001bnzeJQAQ</t>
  </si>
  <si>
    <t>0015A00002PLnfqQAD</t>
  </si>
  <si>
    <t>0035A00003jvNMhQAM</t>
  </si>
  <si>
    <t>0065A00001bpD9mQAE</t>
  </si>
  <si>
    <t>0035A00003khTSWQA2</t>
  </si>
  <si>
    <t>0Q05A0000014321SAA</t>
  </si>
  <si>
    <t>0035A00003jwxpuQAA</t>
  </si>
  <si>
    <t>0065A00001bquqHQAQ</t>
  </si>
  <si>
    <t>0Q05A000001430USAQ</t>
  </si>
  <si>
    <t>0035A00003cau25QAA</t>
  </si>
  <si>
    <t>now back in lab, capex is not clear, but Rahul is confident can justify for q3</t>
  </si>
  <si>
    <t>0065A00001Z1Tn6QAF</t>
  </si>
  <si>
    <t>0035A00003iiTe8QAE</t>
  </si>
  <si>
    <t>0065A00001bgvCeQAI</t>
  </si>
  <si>
    <t>0065A00001aJp9cQAC</t>
  </si>
  <si>
    <t>0Q05A00000142bVSAQ</t>
  </si>
  <si>
    <t>0035A00003eNpQzQAK</t>
  </si>
  <si>
    <t>0065A00001ZjMuLQAV</t>
  </si>
  <si>
    <t>0065A00001cJcWvQAK</t>
  </si>
  <si>
    <t>0065A00001cJhUCQA0</t>
  </si>
  <si>
    <t>0065A00001VeOr1QAF</t>
  </si>
  <si>
    <t>New Thermo Eclipse</t>
  </si>
  <si>
    <t>0015A00002KH05CQAT</t>
  </si>
  <si>
    <t>0035A00003fJV3QQAW</t>
  </si>
  <si>
    <t>1/2 staff in</t>
  </si>
  <si>
    <t>0065A00001XvLJnQAN</t>
  </si>
  <si>
    <t>Cross-linking Peptides</t>
  </si>
  <si>
    <t>0035A00003kdQuPQAU</t>
  </si>
  <si>
    <t>0065A00001br6ezQAA</t>
  </si>
  <si>
    <t>0065A00001cHLqoQAG</t>
  </si>
  <si>
    <t>0015A00002Ky9SKQAZ</t>
  </si>
  <si>
    <t>0035A00003fsBTuQAM</t>
  </si>
  <si>
    <t>0065A00001aKi8BQAS</t>
  </si>
  <si>
    <t>Conditional PO</t>
  </si>
  <si>
    <t>0065A00001bqBQQQA2</t>
  </si>
  <si>
    <t>Going back to work June 1</t>
  </si>
  <si>
    <t>0065A00001XrUF3QAN</t>
  </si>
  <si>
    <t>0065A00000nLfZ2QAK</t>
  </si>
  <si>
    <t>Sum of Expected Amount</t>
  </si>
  <si>
    <t>expected amount</t>
  </si>
  <si>
    <t>Row Labels</t>
  </si>
  <si>
    <t>Grand Total</t>
  </si>
  <si>
    <t>Count of Opportunity ID</t>
  </si>
  <si>
    <t>total oppurtunity</t>
  </si>
  <si>
    <t>Closed Opportunities</t>
  </si>
  <si>
    <t>Active Opportunities</t>
  </si>
  <si>
    <t>2.Active oppurtunities</t>
  </si>
  <si>
    <t>4.Win rate</t>
  </si>
  <si>
    <t>5.loss rate</t>
  </si>
  <si>
    <t>3.Conversion rate</t>
  </si>
  <si>
    <t>2011</t>
  </si>
  <si>
    <t>2015</t>
  </si>
  <si>
    <t>2016</t>
  </si>
  <si>
    <t>2017</t>
  </si>
  <si>
    <t>2018</t>
  </si>
  <si>
    <t>2019</t>
  </si>
  <si>
    <t>2020</t>
  </si>
  <si>
    <t>2021</t>
  </si>
  <si>
    <t>2022</t>
  </si>
  <si>
    <t>2023</t>
  </si>
  <si>
    <t>2024</t>
  </si>
  <si>
    <t>2025</t>
  </si>
  <si>
    <t>2030</t>
  </si>
  <si>
    <t>trend analysis</t>
  </si>
  <si>
    <t>expected vs time</t>
  </si>
  <si>
    <t>active vs total opp</t>
  </si>
  <si>
    <t>Total Opportunities</t>
  </si>
  <si>
    <t>Closed lost</t>
  </si>
  <si>
    <t>Year</t>
  </si>
  <si>
    <t>Total Opp</t>
  </si>
  <si>
    <t>Active Opp</t>
  </si>
  <si>
    <t xml:space="preserve">Closed Won Vs Total Opportunities: </t>
  </si>
  <si>
    <t xml:space="preserve"> Closed Won Oppurtunities</t>
  </si>
  <si>
    <t>Total Oppurtunities</t>
  </si>
  <si>
    <t xml:space="preserve"> Active Oppurtunities</t>
  </si>
  <si>
    <r>
      <t>Closed Won Vs Total Closed</t>
    </r>
    <r>
      <rPr>
        <sz val="12"/>
        <color rgb="FF000000"/>
        <rFont val="Arial"/>
        <family val="2"/>
      </rPr>
      <t>:</t>
    </r>
  </si>
  <si>
    <t>Metric</t>
  </si>
  <si>
    <t>Count</t>
  </si>
  <si>
    <t>Closed Won oppurtunities</t>
  </si>
  <si>
    <t>Total Closed oppurtunities</t>
  </si>
  <si>
    <t>Expected Amount by Opportunity Type</t>
  </si>
  <si>
    <t>Opportunities by Industry</t>
  </si>
  <si>
    <t>Close Year</t>
  </si>
  <si>
    <t>(blank)</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</si>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</sst>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6">
    <font>
      <sz val="11"/>
      <color theme="1"/>
      <name val="Calibri"/>
      <family val="2"/>
      <scheme val="minor"/>
    </font>
    <font>
      <b/>
      <sz val="11"/>
      <color theme="0"/>
      <name val="Calibri"/>
      <family val="2"/>
      <scheme val="minor"/>
    </font>
    <font>
      <b/>
      <sz val="11"/>
      <color theme="1"/>
      <name val="Calibri"/>
      <family val="2"/>
      <scheme val="minor"/>
    </font>
    <font>
      <sz val="12"/>
      <color rgb="FF000000"/>
      <name val="Arial"/>
      <family val="2"/>
    </font>
    <font>
      <b/>
      <sz val="12"/>
      <color rgb="FF000000"/>
      <name val="Arial"/>
      <family val="2"/>
    </font>
    <font>
      <sz val="10"/>
      <color theme="1"/>
      <name val="Arial Unicode MS"/>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
      <patternFill patternType="solid">
        <fgColor theme="4"/>
        <bgColor theme="4"/>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14" fontId="0" fillId="0" borderId="0" xfId="0" applyNumberFormat="1"/>
    <xf numFmtId="22" fontId="0" fillId="0" borderId="0" xfId="0" applyNumberFormat="1"/>
    <xf numFmtId="0" fontId="0" fillId="3" borderId="0" xfId="0" applyFill="1"/>
    <xf numFmtId="0" fontId="0" fillId="0" borderId="0" xfId="0" pivotButton="1"/>
    <xf numFmtId="0" fontId="0" fillId="0" borderId="0" xfId="0" applyAlignment="1">
      <alignment horizontal="left"/>
    </xf>
    <xf numFmtId="0" fontId="0" fillId="4" borderId="0" xfId="0" applyFill="1"/>
    <xf numFmtId="0" fontId="2" fillId="0" borderId="0" xfId="0" applyFont="1" applyAlignment="1">
      <alignment horizontal="center" vertical="center" wrapText="1"/>
    </xf>
    <xf numFmtId="0" fontId="0" fillId="2" borderId="3" xfId="0" applyFill="1" applyBorder="1"/>
    <xf numFmtId="0" fontId="0" fillId="0" borderId="3" xfId="0" applyBorder="1"/>
    <xf numFmtId="0" fontId="1" fillId="5" borderId="1" xfId="0" applyFont="1" applyFill="1" applyBorder="1" applyAlignment="1">
      <alignment horizontal="center" vertical="center" wrapText="1"/>
    </xf>
    <xf numFmtId="0" fontId="0" fillId="0" borderId="2" xfId="0" applyBorder="1"/>
    <xf numFmtId="0" fontId="2" fillId="0" borderId="4" xfId="0" applyFont="1" applyBorder="1" applyAlignment="1">
      <alignment horizontal="center" vertical="center" wrapText="1"/>
    </xf>
    <xf numFmtId="0" fontId="0" fillId="0" borderId="4" xfId="0" applyBorder="1" applyAlignment="1">
      <alignment vertical="center" wrapText="1"/>
    </xf>
    <xf numFmtId="0" fontId="2" fillId="0" borderId="4" xfId="0" applyFont="1" applyBorder="1" applyAlignment="1">
      <alignment vertical="center" wrapText="1"/>
    </xf>
    <xf numFmtId="0" fontId="5" fillId="0" borderId="4" xfId="0" applyFont="1" applyBorder="1" applyAlignment="1">
      <alignment vertical="center" wrapText="1"/>
    </xf>
    <xf numFmtId="0" fontId="4" fillId="4" borderId="0" xfId="0" applyFont="1" applyFill="1"/>
    <xf numFmtId="0" fontId="3" fillId="4" borderId="0" xfId="0" applyFont="1" applyFill="1"/>
    <xf numFmtId="10" fontId="0" fillId="4" borderId="0" xfId="0" applyNumberFormat="1" applyFill="1"/>
    <xf numFmtId="164" fontId="0" fillId="0" borderId="0" xfId="0" applyNumberFormat="1"/>
  </cellXfs>
  <cellStyles count="1">
    <cellStyle name="Normal" xfId="0" builtinId="0"/>
  </cellStyles>
  <dxfs count="57">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bgColor rgb="FFFF0000"/>
        </patternFill>
      </fil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27" formatCode="dd/mm/yyyy\ hh:mm"/>
    </dxf>
    <dxf>
      <numFmt numFmtId="27" formatCode="dd/mm/yyyy\ hh:m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b/>
        <i val="0"/>
        <color theme="0"/>
        <name val="Calibri"/>
        <family val="2"/>
        <scheme val="minor"/>
      </font>
      <border>
        <left style="thin">
          <color auto="1"/>
        </left>
        <right style="thin">
          <color auto="1"/>
        </right>
        <top style="thin">
          <color auto="1"/>
        </top>
        <bottom style="thin">
          <color auto="1"/>
        </bottom>
      </border>
    </dxf>
    <dxf>
      <font>
        <sz val="11"/>
        <color theme="1"/>
      </font>
      <fill>
        <patternFill>
          <bgColor rgb="FF0C769E"/>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4" xr9:uid="{1F724813-389B-4A30-9B95-A8D925E0827B}">
      <tableStyleElement type="wholeTable" dxfId="56"/>
      <tableStyleElement type="headerRow" dxfId="55"/>
    </tableStyle>
  </tableStyles>
  <colors>
    <mruColors>
      <color rgb="FF0C769E"/>
      <color rgb="FF828282"/>
      <color rgb="FF074F69"/>
      <color rgb="FF084F6A"/>
      <color rgb="FF0F9ED5"/>
      <color rgb="FF0C7189"/>
      <color rgb="FF0B76A0"/>
      <color rgb="FF7EC8E3"/>
      <color rgb="FFA8DDEF"/>
      <color rgb="FFEAF8FC"/>
    </mruColors>
  </colors>
  <extLst>
    <ext xmlns:x14="http://schemas.microsoft.com/office/spreadsheetml/2009/9/main" uri="{46F421CA-312F-682f-3DD2-61675219B42D}">
      <x14:dxfs count="2">
        <dxf>
          <font>
            <b/>
            <i val="0"/>
            <sz val="11"/>
            <color theme="0"/>
          </font>
          <fill>
            <patternFill>
              <bgColor rgb="FF074F69"/>
            </patternFill>
          </fill>
        </dxf>
        <dxf>
          <font>
            <b/>
            <i val="0"/>
            <sz val="11"/>
            <color rgb="FF828282"/>
          </font>
          <fill>
            <patternFill>
              <bgColor rgb="FF0C769E"/>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[Oppurtunity Dashboard.xlsx]PIVOT TABLES!EXPECTED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400" b="1">
                <a:solidFill>
                  <a:schemeClr val="tx1"/>
                </a:solidFill>
                <a:latin typeface="Calibri" panose="020F0502020204030204" pitchFamily="34" charset="0"/>
                <a:ea typeface="Calibri" panose="020F0502020204030204" pitchFamily="34" charset="0"/>
                <a:cs typeface="Calibri" panose="020F0502020204030204" pitchFamily="34" charset="0"/>
              </a:rPr>
              <a:t>Expected</a:t>
            </a:r>
            <a:r>
              <a:rPr lang="en-US"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over time</a:t>
            </a:r>
          </a:p>
        </c:rich>
      </c:tx>
      <c:layout>
        <c:manualLayout>
          <c:xMode val="edge"/>
          <c:yMode val="edge"/>
          <c:x val="0.29391978760658927"/>
          <c:y val="7.5880429570862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7082656432854E-2"/>
          <c:y val="0.21036589893597535"/>
          <c:w val="0.92333920590502128"/>
          <c:h val="0.52790552387892264"/>
        </c:manualLayout>
      </c:layout>
      <c:barChart>
        <c:barDir val="col"/>
        <c:grouping val="clustered"/>
        <c:varyColors val="0"/>
        <c:ser>
          <c:idx val="0"/>
          <c:order val="0"/>
          <c:tx>
            <c:strRef>
              <c:f>'PIVOT TABLES'!$B$32</c:f>
              <c:strCache>
                <c:ptCount val="1"/>
                <c:pt idx="0">
                  <c:v>Total</c:v>
                </c:pt>
              </c:strCache>
            </c:strRef>
          </c:tx>
          <c:spPr>
            <a:solidFill>
              <a:srgbClr val="084F6A"/>
            </a:solidFill>
            <a:ln>
              <a:noFill/>
            </a:ln>
            <a:effectLst>
              <a:outerShdw blurRad="50800" dist="38100" dir="2700000" algn="tl" rotWithShape="0">
                <a:prstClr val="black">
                  <a:alpha val="40000"/>
                </a:prstClr>
              </a:outerShdw>
            </a:effectLst>
          </c:spPr>
          <c:invertIfNegative val="0"/>
          <c:cat>
            <c:strRef>
              <c:f>'PIVOT TABLES'!$A$33:$A$46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'PIVOT TABLES'!$B$33:$B$46</c:f>
              <c:numCache>
                <c:formatCode>General</c:formatCode>
                <c:ptCount val="13"/>
                <c:pt idx="0">
                  <c:v>550000</c:v>
                </c:pt>
                <c:pt idx="1">
                  <c:v>1294489.95</c:v>
                </c:pt>
                <c:pt idx="2">
                  <c:v>20338334.75</c:v>
                </c:pt>
                <c:pt idx="3">
                  <c:v>5558238.3999999994</c:v>
                </c:pt>
                <c:pt idx="4">
                  <c:v>8364394.96</c:v>
                </c:pt>
                <c:pt idx="5">
                  <c:v>14421915.189999999</c:v>
                </c:pt>
                <c:pt idx="6">
                  <c:v>51144006.419999994</c:v>
                </c:pt>
                <c:pt idx="7">
                  <c:v>75592117.290000007</c:v>
                </c:pt>
                <c:pt idx="8">
                  <c:v>6669138.3600000031</c:v>
                </c:pt>
                <c:pt idx="9">
                  <c:v>159813.65</c:v>
                </c:pt>
                <c:pt idx="10">
                  <c:v>51520</c:v>
                </c:pt>
                <c:pt idx="11">
                  <c:v>0</c:v>
                </c:pt>
                <c:pt idx="12">
                  <c:v>0</c:v>
                </c:pt>
              </c:numCache>
            </c:numRef>
          </c:val>
          <c:extLst>
            <c:ext xmlns:c16="http://schemas.microsoft.com/office/drawing/2014/chart" uri="{C3380CC4-5D6E-409C-BE32-E72D297353CC}">
              <c16:uniqueId val="{00000000-53F0-4270-B344-F1113A7C9BA3}"/>
            </c:ext>
          </c:extLst>
        </c:ser>
        <c:dLbls>
          <c:showLegendKey val="0"/>
          <c:showVal val="0"/>
          <c:showCatName val="0"/>
          <c:showSerName val="0"/>
          <c:showPercent val="0"/>
          <c:showBubbleSize val="0"/>
        </c:dLbls>
        <c:gapWidth val="150"/>
        <c:axId val="1490362400"/>
        <c:axId val="1490348480"/>
      </c:barChart>
      <c:catAx>
        <c:axId val="149036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348480"/>
        <c:crosses val="autoZero"/>
        <c:auto val="1"/>
        <c:lblAlgn val="ctr"/>
        <c:lblOffset val="100"/>
        <c:noMultiLvlLbl val="0"/>
      </c:catAx>
      <c:valAx>
        <c:axId val="1490348480"/>
        <c:scaling>
          <c:orientation val="minMax"/>
        </c:scaling>
        <c:delete val="1"/>
        <c:axPos val="l"/>
        <c:numFmt formatCode="General" sourceLinked="1"/>
        <c:majorTickMark val="none"/>
        <c:minorTickMark val="none"/>
        <c:tickLblPos val="nextTo"/>
        <c:crossAx val="1490362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[Oppurtunity Dashboard.xlsx]PIVOT TABLES!ACTIVE_TOTAL</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dirty="0">
                <a:solidFill>
                  <a:schemeClr val="tx1"/>
                </a:solidFill>
                <a:latin typeface="Calibri" panose="020F0502020204030204" pitchFamily="34" charset="0"/>
                <a:ea typeface="Calibri" panose="020F0502020204030204" pitchFamily="34" charset="0"/>
                <a:cs typeface="Calibri" panose="020F0502020204030204" pitchFamily="34" charset="0"/>
              </a:rPr>
              <a:t>Active Vs Total Opportunities</a:t>
            </a:r>
            <a:endParaRPr lang="en-IN">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84F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F9ED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TABLES'!$K$73</c:f>
              <c:strCache>
                <c:ptCount val="1"/>
                <c:pt idx="0">
                  <c:v>Total Oppurtunities</c:v>
                </c:pt>
              </c:strCache>
            </c:strRef>
          </c:tx>
          <c:spPr>
            <a:ln w="28575" cap="rnd">
              <a:solidFill>
                <a:srgbClr val="084F6A"/>
              </a:solidFill>
              <a:round/>
            </a:ln>
            <a:effectLst/>
          </c:spPr>
          <c:marker>
            <c:symbol val="none"/>
          </c:marker>
          <c:cat>
            <c:strRef>
              <c:f>'PIVOT TABLES'!$J$74:$J$86</c:f>
              <c:strCache>
                <c:ptCount val="12"/>
                <c:pt idx="0">
                  <c:v>2011</c:v>
                </c:pt>
                <c:pt idx="1">
                  <c:v>2015</c:v>
                </c:pt>
                <c:pt idx="2">
                  <c:v>2016</c:v>
                </c:pt>
                <c:pt idx="3">
                  <c:v>2017</c:v>
                </c:pt>
                <c:pt idx="4">
                  <c:v>2018</c:v>
                </c:pt>
                <c:pt idx="5">
                  <c:v>2019</c:v>
                </c:pt>
                <c:pt idx="6">
                  <c:v>2021</c:v>
                </c:pt>
                <c:pt idx="7">
                  <c:v>2022</c:v>
                </c:pt>
                <c:pt idx="8">
                  <c:v>2023</c:v>
                </c:pt>
                <c:pt idx="9">
                  <c:v>2024</c:v>
                </c:pt>
                <c:pt idx="10">
                  <c:v>2025</c:v>
                </c:pt>
                <c:pt idx="11">
                  <c:v>2030</c:v>
                </c:pt>
              </c:strCache>
            </c:strRef>
          </c:cat>
          <c:val>
            <c:numRef>
              <c:f>'PIVOT TABLES'!$K$74:$K$86</c:f>
              <c:numCache>
                <c:formatCode>General</c:formatCode>
                <c:ptCount val="12"/>
                <c:pt idx="0">
                  <c:v>7</c:v>
                </c:pt>
                <c:pt idx="1">
                  <c:v>48</c:v>
                </c:pt>
                <c:pt idx="2">
                  <c:v>144</c:v>
                </c:pt>
                <c:pt idx="3">
                  <c:v>438</c:v>
                </c:pt>
                <c:pt idx="4">
                  <c:v>567</c:v>
                </c:pt>
                <c:pt idx="5">
                  <c:v>624</c:v>
                </c:pt>
                <c:pt idx="6">
                  <c:v>1381</c:v>
                </c:pt>
                <c:pt idx="7">
                  <c:v>262</c:v>
                </c:pt>
                <c:pt idx="8">
                  <c:v>10</c:v>
                </c:pt>
                <c:pt idx="9">
                  <c:v>1</c:v>
                </c:pt>
                <c:pt idx="10">
                  <c:v>1</c:v>
                </c:pt>
                <c:pt idx="11">
                  <c:v>1</c:v>
                </c:pt>
              </c:numCache>
            </c:numRef>
          </c:val>
          <c:smooth val="0"/>
          <c:extLst>
            <c:ext xmlns:c16="http://schemas.microsoft.com/office/drawing/2014/chart" uri="{C3380CC4-5D6E-409C-BE32-E72D297353CC}">
              <c16:uniqueId val="{00000000-30EA-4748-B9DA-9448E47F9AE5}"/>
            </c:ext>
          </c:extLst>
        </c:ser>
        <c:ser>
          <c:idx val="1"/>
          <c:order val="1"/>
          <c:tx>
            <c:strRef>
              <c:f>'PIVOT TABLES'!$L$73</c:f>
              <c:strCache>
                <c:ptCount val="1"/>
                <c:pt idx="0">
                  <c:v> Active Oppurtunities</c:v>
                </c:pt>
              </c:strCache>
            </c:strRef>
          </c:tx>
          <c:spPr>
            <a:ln w="28575" cap="rnd">
              <a:solidFill>
                <a:srgbClr val="0F9ED5"/>
              </a:solidFill>
              <a:round/>
            </a:ln>
            <a:effectLst/>
          </c:spPr>
          <c:marker>
            <c:symbol val="none"/>
          </c:marker>
          <c:cat>
            <c:strRef>
              <c:f>'PIVOT TABLES'!$J$74:$J$86</c:f>
              <c:strCache>
                <c:ptCount val="12"/>
                <c:pt idx="0">
                  <c:v>2011</c:v>
                </c:pt>
                <c:pt idx="1">
                  <c:v>2015</c:v>
                </c:pt>
                <c:pt idx="2">
                  <c:v>2016</c:v>
                </c:pt>
                <c:pt idx="3">
                  <c:v>2017</c:v>
                </c:pt>
                <c:pt idx="4">
                  <c:v>2018</c:v>
                </c:pt>
                <c:pt idx="5">
                  <c:v>2019</c:v>
                </c:pt>
                <c:pt idx="6">
                  <c:v>2021</c:v>
                </c:pt>
                <c:pt idx="7">
                  <c:v>2022</c:v>
                </c:pt>
                <c:pt idx="8">
                  <c:v>2023</c:v>
                </c:pt>
                <c:pt idx="9">
                  <c:v>2024</c:v>
                </c:pt>
                <c:pt idx="10">
                  <c:v>2025</c:v>
                </c:pt>
                <c:pt idx="11">
                  <c:v>2030</c:v>
                </c:pt>
              </c:strCache>
            </c:strRef>
          </c:cat>
          <c:val>
            <c:numRef>
              <c:f>'PIVOT TABLES'!$L$74:$L$86</c:f>
              <c:numCache>
                <c:formatCode>General</c:formatCode>
                <c:ptCount val="12"/>
                <c:pt idx="0">
                  <c:v>0</c:v>
                </c:pt>
                <c:pt idx="1">
                  <c:v>0</c:v>
                </c:pt>
                <c:pt idx="2">
                  <c:v>13</c:v>
                </c:pt>
                <c:pt idx="3">
                  <c:v>171</c:v>
                </c:pt>
                <c:pt idx="4">
                  <c:v>1</c:v>
                </c:pt>
                <c:pt idx="5">
                  <c:v>3</c:v>
                </c:pt>
                <c:pt idx="6">
                  <c:v>741</c:v>
                </c:pt>
                <c:pt idx="7">
                  <c:v>232</c:v>
                </c:pt>
                <c:pt idx="8">
                  <c:v>7</c:v>
                </c:pt>
                <c:pt idx="9">
                  <c:v>1</c:v>
                </c:pt>
                <c:pt idx="10">
                  <c:v>0</c:v>
                </c:pt>
                <c:pt idx="11">
                  <c:v>0</c:v>
                </c:pt>
              </c:numCache>
            </c:numRef>
          </c:val>
          <c:smooth val="0"/>
          <c:extLst>
            <c:ext xmlns:c16="http://schemas.microsoft.com/office/drawing/2014/chart" uri="{C3380CC4-5D6E-409C-BE32-E72D297353CC}">
              <c16:uniqueId val="{00000001-30EA-4748-B9DA-9448E47F9AE5}"/>
            </c:ext>
          </c:extLst>
        </c:ser>
        <c:dLbls>
          <c:showLegendKey val="0"/>
          <c:showVal val="0"/>
          <c:showCatName val="0"/>
          <c:showSerName val="0"/>
          <c:showPercent val="0"/>
          <c:showBubbleSize val="0"/>
        </c:dLbls>
        <c:smooth val="0"/>
        <c:axId val="458754144"/>
        <c:axId val="458747424"/>
      </c:lineChart>
      <c:catAx>
        <c:axId val="4587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47424"/>
        <c:crosses val="autoZero"/>
        <c:auto val="1"/>
        <c:lblAlgn val="ctr"/>
        <c:lblOffset val="100"/>
        <c:noMultiLvlLbl val="0"/>
      </c:catAx>
      <c:valAx>
        <c:axId val="458747424"/>
        <c:scaling>
          <c:orientation val="minMax"/>
        </c:scaling>
        <c:delete val="1"/>
        <c:axPos val="l"/>
        <c:numFmt formatCode="General" sourceLinked="1"/>
        <c:majorTickMark val="none"/>
        <c:minorTickMark val="none"/>
        <c:tickLblPos val="nextTo"/>
        <c:crossAx val="45875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IN"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Closed Won vs Total Closed Opp</a:t>
            </a:r>
          </a:p>
        </c:rich>
      </c:tx>
      <c:layout>
        <c:manualLayout>
          <c:xMode val="edge"/>
          <c:yMode val="edge"/>
          <c:x val="0.18597772349667402"/>
          <c:y val="4.0124628570736509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2046637598888291"/>
          <c:y val="0.21063955603836168"/>
          <c:w val="0.3900007067730949"/>
          <c:h val="0.73145334293678033"/>
        </c:manualLayout>
      </c:layout>
      <c:doughnutChart>
        <c:varyColors val="1"/>
        <c:ser>
          <c:idx val="0"/>
          <c:order val="0"/>
          <c:tx>
            <c:strRef>
              <c:f>'PIVOT TABLES'!$B$114</c:f>
              <c:strCache>
                <c:ptCount val="1"/>
                <c:pt idx="0">
                  <c:v>Count</c:v>
                </c:pt>
              </c:strCache>
            </c:strRef>
          </c:tx>
          <c:dPt>
            <c:idx val="0"/>
            <c:bubble3D val="0"/>
            <c:explosion val="7"/>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8F1B-4D5E-B6F3-B2481DF849EF}"/>
              </c:ext>
            </c:extLst>
          </c:dPt>
          <c:dPt>
            <c:idx val="1"/>
            <c:bubble3D val="0"/>
            <c:spPr>
              <a:solidFill>
                <a:srgbClr val="0F9ED5"/>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8F1B-4D5E-B6F3-B2481DF849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'PIVOT TABLES'!$A$115:$A$117</c15:sqref>
                  </c15:fullRef>
                </c:ext>
              </c:extLst>
              <c:f>('PIVOT TABLES'!$A$115,'PIVOT TABLES'!$A$117)</c:f>
              <c:strCache>
                <c:ptCount val="2"/>
                <c:pt idx="0">
                  <c:v>Closed Won oppurtunities</c:v>
                </c:pt>
                <c:pt idx="1">
                  <c:v>Total Closed oppurtunities</c:v>
                </c:pt>
              </c:strCache>
            </c:strRef>
          </c:cat>
          <c:val>
            <c:numRef>
              <c:extLst>
                <c:ext xmlns:c15="http://schemas.microsoft.com/office/drawing/2012/chart" uri="{02D57815-91ED-43cb-92C2-25804820EDAC}">
                  <c15:fullRef>
                    <c15:sqref>'PIVOT TABLES'!$B$115:$B$117</c15:sqref>
                  </c15:fullRef>
                </c:ext>
              </c:extLst>
              <c:f>('PIVOT TABLES'!$B$115,'PIVOT TABLES'!$B$117)</c:f>
              <c:numCache>
                <c:formatCode>General</c:formatCode>
                <c:ptCount val="2"/>
                <c:pt idx="0">
                  <c:v>1443</c:v>
                </c:pt>
                <c:pt idx="1">
                  <c:v>3374</c:v>
                </c:pt>
              </c:numCache>
            </c:numRef>
          </c:val>
          <c:extLst>
            <c:ext xmlns:c15="http://schemas.microsoft.com/office/drawing/2012/chart" uri="{02D57815-91ED-43cb-92C2-25804820EDAC}">
              <c15:categoryFilterExceptions>
                <c15:categoryFilterException>
                  <c15:sqref>'PIVOT TABLES'!$B$116</c15:sqref>
                  <c15:explosion val="39"/>
                </c15:categoryFilterException>
              </c15:categoryFilterExceptions>
            </c:ext>
            <c:ext xmlns:c16="http://schemas.microsoft.com/office/drawing/2014/chart" uri="{C3380CC4-5D6E-409C-BE32-E72D297353CC}">
              <c16:uniqueId val="{00000004-8F1B-4D5E-B6F3-B2481DF849E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[Oppurtunity Dashboard.xlsx]PIVOT TABLES!EXAM_BY_IND</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Expected Amount by Oppurtunity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TABLES'!$B$142</c:f>
              <c:strCache>
                <c:ptCount val="1"/>
                <c:pt idx="0">
                  <c:v>Total</c:v>
                </c:pt>
              </c:strCache>
            </c:strRef>
          </c:tx>
          <c:spPr>
            <a:solidFill>
              <a:srgbClr val="0F9ED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TABLES'!$A$143:$A$147</c:f>
              <c:strCache>
                <c:ptCount val="4"/>
                <c:pt idx="0">
                  <c:v>Existing Business</c:v>
                </c:pt>
                <c:pt idx="1">
                  <c:v>New Business</c:v>
                </c:pt>
                <c:pt idx="2">
                  <c:v>Safety and Security Opportunity</c:v>
                </c:pt>
                <c:pt idx="3">
                  <c:v>(blank)</c:v>
                </c:pt>
              </c:strCache>
            </c:strRef>
          </c:cat>
          <c:val>
            <c:numRef>
              <c:f>'PIVOT TABLES'!$B$143:$B$147</c:f>
              <c:numCache>
                <c:formatCode>General</c:formatCode>
                <c:ptCount val="4"/>
                <c:pt idx="0">
                  <c:v>50000</c:v>
                </c:pt>
                <c:pt idx="1">
                  <c:v>500000</c:v>
                </c:pt>
                <c:pt idx="2">
                  <c:v>4205449.97</c:v>
                </c:pt>
                <c:pt idx="3">
                  <c:v>179388519.00000012</c:v>
                </c:pt>
              </c:numCache>
            </c:numRef>
          </c:val>
          <c:extLst>
            <c:ext xmlns:c16="http://schemas.microsoft.com/office/drawing/2014/chart" uri="{C3380CC4-5D6E-409C-BE32-E72D297353CC}">
              <c16:uniqueId val="{00000000-61A7-4841-ADA9-9B281CA53D7D}"/>
            </c:ext>
          </c:extLst>
        </c:ser>
        <c:dLbls>
          <c:dLblPos val="ctr"/>
          <c:showLegendKey val="0"/>
          <c:showVal val="1"/>
          <c:showCatName val="0"/>
          <c:showSerName val="0"/>
          <c:showPercent val="0"/>
          <c:showBubbleSize val="0"/>
        </c:dLbls>
        <c:gapWidth val="78"/>
        <c:axId val="542967872"/>
        <c:axId val="542964992"/>
      </c:barChart>
      <c:catAx>
        <c:axId val="54296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964992"/>
        <c:crosses val="autoZero"/>
        <c:auto val="1"/>
        <c:lblAlgn val="ctr"/>
        <c:lblOffset val="100"/>
        <c:noMultiLvlLbl val="0"/>
      </c:catAx>
      <c:valAx>
        <c:axId val="542964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96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[Oppurtunity Dashboard.xlsx]PIVOT TABLES!PivotTable25</c:name>
    <c:fmtId val="7"/>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Oppurtunity by Industry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4F6A"/>
          </a:solidFill>
          <a:ln>
            <a:noFill/>
          </a:ln>
          <a:effectLst>
            <a:outerShdw blurRad="50800" dist="38100" dir="2700000" algn="tl" rotWithShape="0">
              <a:prstClr val="black">
                <a:alpha val="40000"/>
              </a:prstClr>
            </a:outerShdw>
          </a:effectLst>
        </c:spPr>
        <c:dLbl>
          <c:idx val="0"/>
          <c:layout>
            <c:manualLayout>
              <c:x val="0"/>
              <c:y val="1.287159770480156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84F6A"/>
          </a:solidFill>
          <a:ln>
            <a:noFill/>
          </a:ln>
          <a:effectLst>
            <a:outerShdw blurRad="50800" dist="38100" dir="2700000" algn="tl" rotWithShape="0">
              <a:prstClr val="black">
                <a:alpha val="40000"/>
              </a:prstClr>
            </a:outerShdw>
          </a:effectLst>
        </c:spPr>
        <c:dLbl>
          <c:idx val="0"/>
          <c:layout>
            <c:manualLayout>
              <c:x val="0"/>
              <c:y val="2.574319540960312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84F6A"/>
          </a:solidFill>
          <a:ln>
            <a:noFill/>
          </a:ln>
          <a:effectLst>
            <a:outerShdw blurRad="50800" dist="38100" dir="2700000" algn="tl" rotWithShape="0">
              <a:prstClr val="black">
                <a:alpha val="40000"/>
              </a:prstClr>
            </a:outerShdw>
          </a:effectLst>
        </c:spPr>
        <c:dLbl>
          <c:idx val="0"/>
          <c:layout>
            <c:manualLayout>
              <c:x val="-1.2877473452216903E-16"/>
              <c:y val="-6.4357988524008404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84F6A"/>
          </a:solidFill>
          <a:ln>
            <a:noFill/>
          </a:ln>
          <a:effectLst>
            <a:outerShdw blurRad="50800" dist="38100" dir="2700000" algn="tl" rotWithShape="0">
              <a:prstClr val="black">
                <a:alpha val="40000"/>
              </a:prstClr>
            </a:outerShdw>
          </a:effectLst>
        </c:spPr>
        <c:dLbl>
          <c:idx val="0"/>
          <c:layout>
            <c:manualLayout>
              <c:x val="-6.4387367261084517E-17"/>
              <c:y val="2.57431954096031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4F6A"/>
          </a:solidFill>
          <a:ln>
            <a:noFill/>
          </a:ln>
          <a:effectLst>
            <a:outerShdw blurRad="50800" dist="38100" dir="2700000" algn="tl" rotWithShape="0">
              <a:prstClr val="black">
                <a:alpha val="40000"/>
              </a:prstClr>
            </a:outerShdw>
          </a:effectLst>
        </c:spPr>
        <c:dLbl>
          <c:idx val="0"/>
          <c:layout>
            <c:manualLayout>
              <c:x val="-6.4387367261084517E-17"/>
              <c:y val="3.217899426200384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dLbl>
          <c:idx val="0"/>
          <c:layout>
            <c:manualLayout>
              <c:x val="-3.2193683630542258E-17"/>
              <c:y val="2.5743195409603094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a:outerShdw blurRad="50800" dist="38100" dir="2700000" algn="tl" rotWithShape="0">
              <a:prstClr val="black">
                <a:alpha val="40000"/>
              </a:prstClr>
            </a:outerShdw>
          </a:effectLst>
        </c:spPr>
        <c:dLbl>
          <c:idx val="0"/>
          <c:layout>
            <c:manualLayout>
              <c:x val="0"/>
              <c:y val="3.217899426200396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84F6A"/>
          </a:solidFill>
          <a:ln>
            <a:noFill/>
          </a:ln>
          <a:effectLst>
            <a:outerShdw blurRad="50800" dist="38100" dir="2700000" algn="tl" rotWithShape="0">
              <a:prstClr val="black">
                <a:alpha val="40000"/>
              </a:prstClr>
            </a:outerShdw>
          </a:effectLst>
        </c:spPr>
        <c:dLbl>
          <c:idx val="0"/>
          <c:layout>
            <c:manualLayout>
              <c:x val="0"/>
              <c:y val="1.287159770480156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5508172665547"/>
          <c:y val="0.18030755234328608"/>
          <c:w val="0.84549734236952534"/>
          <c:h val="0.42888616519882233"/>
        </c:manualLayout>
      </c:layout>
      <c:barChart>
        <c:barDir val="col"/>
        <c:grouping val="clustered"/>
        <c:varyColors val="0"/>
        <c:ser>
          <c:idx val="0"/>
          <c:order val="0"/>
          <c:tx>
            <c:strRef>
              <c:f>'PIVOT TABLES'!$B$159</c:f>
              <c:strCache>
                <c:ptCount val="1"/>
                <c:pt idx="0">
                  <c:v>Total</c:v>
                </c:pt>
              </c:strCache>
            </c:strRef>
          </c:tx>
          <c:spPr>
            <a:solidFill>
              <a:srgbClr val="084F6A"/>
            </a:solidFill>
            <a:ln>
              <a:noFill/>
            </a:ln>
            <a:effectLst>
              <a:outerShdw blurRad="50800" dist="38100" dir="2700000" algn="tl" rotWithShape="0">
                <a:prstClr val="black">
                  <a:alpha val="40000"/>
                </a:prstClr>
              </a:outerShdw>
            </a:effectLst>
          </c:spPr>
          <c:invertIfNegative val="0"/>
          <c:dPt>
            <c:idx val="2"/>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61FF-4138-94AC-2131378F4341}"/>
              </c:ext>
            </c:extLst>
          </c:dPt>
          <c:dPt>
            <c:idx val="4"/>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61FF-4138-94AC-2131378F4341}"/>
              </c:ext>
            </c:extLst>
          </c:dPt>
          <c:dPt>
            <c:idx val="6"/>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61FF-4138-94AC-2131378F4341}"/>
              </c:ext>
            </c:extLst>
          </c:dPt>
          <c:dPt>
            <c:idx val="12"/>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61FF-4138-94AC-2131378F4341}"/>
              </c:ext>
            </c:extLst>
          </c:dPt>
          <c:dPt>
            <c:idx val="18"/>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61FF-4138-94AC-2131378F4341}"/>
              </c:ext>
            </c:extLst>
          </c:dPt>
          <c:dPt>
            <c:idx val="19"/>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61FF-4138-94AC-2131378F4341}"/>
              </c:ext>
            </c:extLst>
          </c:dPt>
          <c:dPt>
            <c:idx val="26"/>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1FF-4138-94AC-2131378F4341}"/>
              </c:ext>
            </c:extLst>
          </c:dPt>
          <c:dPt>
            <c:idx val="29"/>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61FF-4138-94AC-2131378F4341}"/>
              </c:ext>
            </c:extLst>
          </c:dPt>
          <c:dLbls>
            <c:dLbl>
              <c:idx val="2"/>
              <c:layout>
                <c:manualLayout>
                  <c:x val="0"/>
                  <c:y val="1.28715977048015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1FF-4138-94AC-2131378F4341}"/>
                </c:ext>
              </c:extLst>
            </c:dLbl>
            <c:dLbl>
              <c:idx val="4"/>
              <c:layout>
                <c:manualLayout>
                  <c:x val="0"/>
                  <c:y val="3.21789942620039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1FF-4138-94AC-2131378F4341}"/>
                </c:ext>
              </c:extLst>
            </c:dLbl>
            <c:dLbl>
              <c:idx val="6"/>
              <c:layout>
                <c:manualLayout>
                  <c:x val="-3.2193683630542258E-17"/>
                  <c:y val="2.57431954096030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1FF-4138-94AC-2131378F4341}"/>
                </c:ext>
              </c:extLst>
            </c:dLbl>
            <c:dLbl>
              <c:idx val="12"/>
              <c:layout>
                <c:manualLayout>
                  <c:x val="-6.4387367261084517E-17"/>
                  <c:y val="3.21789942620038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1FF-4138-94AC-2131378F4341}"/>
                </c:ext>
              </c:extLst>
            </c:dLbl>
            <c:dLbl>
              <c:idx val="18"/>
              <c:layout>
                <c:manualLayout>
                  <c:x val="-6.4387367261084517E-17"/>
                  <c:y val="2.57431954096031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1FF-4138-94AC-2131378F4341}"/>
                </c:ext>
              </c:extLst>
            </c:dLbl>
            <c:dLbl>
              <c:idx val="19"/>
              <c:layout>
                <c:manualLayout>
                  <c:x val="-1.2877473452216903E-16"/>
                  <c:y val="-6.43579885240084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1FF-4138-94AC-2131378F4341}"/>
                </c:ext>
              </c:extLst>
            </c:dLbl>
            <c:dLbl>
              <c:idx val="26"/>
              <c:layout>
                <c:manualLayout>
                  <c:x val="0"/>
                  <c:y val="1.28715977048015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FF-4138-94AC-2131378F4341}"/>
                </c:ext>
              </c:extLst>
            </c:dLbl>
            <c:dLbl>
              <c:idx val="29"/>
              <c:layout>
                <c:manualLayout>
                  <c:x val="0"/>
                  <c:y val="2.57431954096031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1FF-4138-94AC-2131378F4341}"/>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TABLES'!$A$160:$A$192</c:f>
              <c:strCache>
                <c:ptCount val="32"/>
                <c:pt idx="0">
                  <c:v>Government</c:v>
                </c:pt>
                <c:pt idx="1">
                  <c:v>Academia</c:v>
                </c:pt>
                <c:pt idx="2">
                  <c:v>Agriculture</c:v>
                </c:pt>
                <c:pt idx="3">
                  <c:v>Apparel</c:v>
                </c:pt>
                <c:pt idx="4">
                  <c:v>Banking</c:v>
                </c:pt>
                <c:pt idx="5">
                  <c:v>Biopharma/Biopharmaceuticals</c:v>
                </c:pt>
                <c:pt idx="6">
                  <c:v>Biopharma/Pharmaceuticals</c:v>
                </c:pt>
                <c:pt idx="7">
                  <c:v>Biotechnology</c:v>
                </c:pt>
                <c:pt idx="8">
                  <c:v>CDMOs</c:v>
                </c:pt>
                <c:pt idx="9">
                  <c:v>Chemicals</c:v>
                </c:pt>
                <c:pt idx="10">
                  <c:v>Commercial</c:v>
                </c:pt>
                <c:pt idx="11">
                  <c:v>Communications</c:v>
                </c:pt>
                <c:pt idx="12">
                  <c:v>Construction</c:v>
                </c:pt>
                <c:pt idx="13">
                  <c:v>Consulting</c:v>
                </c:pt>
                <c:pt idx="14">
                  <c:v>CRO / CDMO</c:v>
                </c:pt>
                <c:pt idx="15">
                  <c:v>Distributor</c:v>
                </c:pt>
                <c:pt idx="16">
                  <c:v>Education</c:v>
                </c:pt>
                <c:pt idx="17">
                  <c:v>Electronics</c:v>
                </c:pt>
                <c:pt idx="18">
                  <c:v>Energy</c:v>
                </c:pt>
                <c:pt idx="19">
                  <c:v>Federal</c:v>
                </c:pt>
                <c:pt idx="20">
                  <c:v>Hospitality</c:v>
                </c:pt>
                <c:pt idx="21">
                  <c:v>International</c:v>
                </c:pt>
                <c:pt idx="22">
                  <c:v>Law Enforcement</c:v>
                </c:pt>
                <c:pt idx="23">
                  <c:v>Life Science Research</c:v>
                </c:pt>
                <c:pt idx="24">
                  <c:v>Military</c:v>
                </c:pt>
                <c:pt idx="25">
                  <c:v>Municipal</c:v>
                </c:pt>
                <c:pt idx="26">
                  <c:v>Other</c:v>
                </c:pt>
                <c:pt idx="27">
                  <c:v>State</c:v>
                </c:pt>
                <c:pt idx="28">
                  <c:v>State &amp; Local</c:v>
                </c:pt>
                <c:pt idx="29">
                  <c:v>State and Local</c:v>
                </c:pt>
                <c:pt idx="30">
                  <c:v>Telecommunications</c:v>
                </c:pt>
                <c:pt idx="31">
                  <c:v>Transportation</c:v>
                </c:pt>
              </c:strCache>
            </c:strRef>
          </c:cat>
          <c:val>
            <c:numRef>
              <c:f>'PIVOT TABLES'!$B$160:$B$192</c:f>
              <c:numCache>
                <c:formatCode>General</c:formatCode>
                <c:ptCount val="32"/>
                <c:pt idx="0">
                  <c:v>28</c:v>
                </c:pt>
                <c:pt idx="1">
                  <c:v>182</c:v>
                </c:pt>
                <c:pt idx="2">
                  <c:v>164</c:v>
                </c:pt>
                <c:pt idx="3">
                  <c:v>88</c:v>
                </c:pt>
                <c:pt idx="4">
                  <c:v>108</c:v>
                </c:pt>
                <c:pt idx="5">
                  <c:v>2</c:v>
                </c:pt>
                <c:pt idx="6">
                  <c:v>1143</c:v>
                </c:pt>
                <c:pt idx="7">
                  <c:v>174</c:v>
                </c:pt>
                <c:pt idx="8">
                  <c:v>1</c:v>
                </c:pt>
                <c:pt idx="9">
                  <c:v>51</c:v>
                </c:pt>
                <c:pt idx="10">
                  <c:v>8</c:v>
                </c:pt>
                <c:pt idx="11">
                  <c:v>229</c:v>
                </c:pt>
                <c:pt idx="12">
                  <c:v>112</c:v>
                </c:pt>
                <c:pt idx="13">
                  <c:v>50</c:v>
                </c:pt>
                <c:pt idx="14">
                  <c:v>8</c:v>
                </c:pt>
                <c:pt idx="15">
                  <c:v>41</c:v>
                </c:pt>
                <c:pt idx="16">
                  <c:v>63</c:v>
                </c:pt>
                <c:pt idx="17">
                  <c:v>54</c:v>
                </c:pt>
                <c:pt idx="18">
                  <c:v>194</c:v>
                </c:pt>
                <c:pt idx="19">
                  <c:v>231</c:v>
                </c:pt>
                <c:pt idx="20">
                  <c:v>79</c:v>
                </c:pt>
                <c:pt idx="21">
                  <c:v>264</c:v>
                </c:pt>
                <c:pt idx="22">
                  <c:v>1</c:v>
                </c:pt>
                <c:pt idx="23">
                  <c:v>7</c:v>
                </c:pt>
                <c:pt idx="24">
                  <c:v>187</c:v>
                </c:pt>
                <c:pt idx="25">
                  <c:v>1</c:v>
                </c:pt>
                <c:pt idx="26">
                  <c:v>82</c:v>
                </c:pt>
                <c:pt idx="27">
                  <c:v>1</c:v>
                </c:pt>
                <c:pt idx="28">
                  <c:v>1</c:v>
                </c:pt>
                <c:pt idx="29">
                  <c:v>558</c:v>
                </c:pt>
                <c:pt idx="30">
                  <c:v>137</c:v>
                </c:pt>
                <c:pt idx="31">
                  <c:v>76</c:v>
                </c:pt>
              </c:numCache>
            </c:numRef>
          </c:val>
          <c:extLst>
            <c:ext xmlns:c16="http://schemas.microsoft.com/office/drawing/2014/chart" uri="{C3380CC4-5D6E-409C-BE32-E72D297353CC}">
              <c16:uniqueId val="{00000000-61FF-4138-94AC-2131378F4341}"/>
            </c:ext>
          </c:extLst>
        </c:ser>
        <c:dLbls>
          <c:dLblPos val="outEnd"/>
          <c:showLegendKey val="0"/>
          <c:showVal val="1"/>
          <c:showCatName val="0"/>
          <c:showSerName val="0"/>
          <c:showPercent val="0"/>
          <c:showBubbleSize val="0"/>
        </c:dLbls>
        <c:gapWidth val="219"/>
        <c:overlap val="-27"/>
        <c:axId val="543002432"/>
        <c:axId val="543003392"/>
      </c:barChart>
      <c:catAx>
        <c:axId val="54300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003392"/>
        <c:crosses val="autoZero"/>
        <c:auto val="1"/>
        <c:lblAlgn val="ctr"/>
        <c:lblOffset val="100"/>
        <c:noMultiLvlLbl val="0"/>
      </c:catAx>
      <c:valAx>
        <c:axId val="543003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00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[Oppurtunity Dashboard.xlsx]PIVOT TABLES!CLOSDWON_TOTALOPP</c:name>
    <c:fmtId val="5"/>
  </c:pivotSource>
  <c:chart>
    <c:title>
      <c:tx>
        <c:rich>
          <a:bodyPr rot="0" spcFirstLastPara="1" vertOverflow="ellipsis" vert="horz" wrap="square" anchor="ctr" anchorCtr="1"/>
          <a:lstStyle/>
          <a:p>
            <a:pPr algn="ctr" rtl="0">
              <a:defRPr lang="en-US" sz="1400" b="1" i="0" u="none" strike="noStrike" kern="1200" spc="0" baseline="0" dirty="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0" baseline="0" dirty="0">
                <a:solidFill>
                  <a:schemeClr val="tx1"/>
                </a:solidFill>
                <a:latin typeface="Calibri" panose="020F0502020204030204" pitchFamily="34" charset="0"/>
                <a:ea typeface="Calibri" panose="020F0502020204030204" pitchFamily="34" charset="0"/>
                <a:cs typeface="Calibri" panose="020F0502020204030204" pitchFamily="34" charset="0"/>
              </a:rPr>
              <a:t>Closed Won Vs Total Opportunities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dirty="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C7189"/>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TABLES'!$F$94</c:f>
              <c:strCache>
                <c:ptCount val="1"/>
                <c:pt idx="0">
                  <c:v> Closed Won Oppurtunities</c:v>
                </c:pt>
              </c:strCache>
            </c:strRef>
          </c:tx>
          <c:spPr>
            <a:solidFill>
              <a:schemeClr val="accent1"/>
            </a:solidFill>
            <a:ln>
              <a:noFill/>
            </a:ln>
            <a:effectLst>
              <a:outerShdw blurRad="50800" dist="38100" dir="2700000" algn="tl" rotWithShape="0">
                <a:prstClr val="black">
                  <a:alpha val="40000"/>
                </a:prstClr>
              </a:outerShdw>
            </a:effectLst>
          </c:spPr>
          <c:invertIfNegative val="0"/>
          <c:cat>
            <c:strRef>
              <c:f>'PIVOT TABLES'!$E$95:$E$107</c:f>
              <c:strCache>
                <c:ptCount val="12"/>
                <c:pt idx="0">
                  <c:v>2011</c:v>
                </c:pt>
                <c:pt idx="1">
                  <c:v>2015</c:v>
                </c:pt>
                <c:pt idx="2">
                  <c:v>2016</c:v>
                </c:pt>
                <c:pt idx="3">
                  <c:v>2017</c:v>
                </c:pt>
                <c:pt idx="4">
                  <c:v>2018</c:v>
                </c:pt>
                <c:pt idx="5">
                  <c:v>2019</c:v>
                </c:pt>
                <c:pt idx="6">
                  <c:v>2021</c:v>
                </c:pt>
                <c:pt idx="7">
                  <c:v>2022</c:v>
                </c:pt>
                <c:pt idx="8">
                  <c:v>2023</c:v>
                </c:pt>
                <c:pt idx="9">
                  <c:v>2024</c:v>
                </c:pt>
                <c:pt idx="10">
                  <c:v>2025</c:v>
                </c:pt>
                <c:pt idx="11">
                  <c:v>2030</c:v>
                </c:pt>
              </c:strCache>
            </c:strRef>
          </c:cat>
          <c:val>
            <c:numRef>
              <c:f>'PIVOT TABLES'!$F$95:$F$107</c:f>
              <c:numCache>
                <c:formatCode>General</c:formatCode>
                <c:ptCount val="12"/>
                <c:pt idx="0">
                  <c:v>2</c:v>
                </c:pt>
                <c:pt idx="1">
                  <c:v>16</c:v>
                </c:pt>
                <c:pt idx="2">
                  <c:v>60</c:v>
                </c:pt>
                <c:pt idx="3">
                  <c:v>136</c:v>
                </c:pt>
                <c:pt idx="4">
                  <c:v>166</c:v>
                </c:pt>
                <c:pt idx="5">
                  <c:v>324</c:v>
                </c:pt>
                <c:pt idx="6">
                  <c:v>294</c:v>
                </c:pt>
                <c:pt idx="7">
                  <c:v>0</c:v>
                </c:pt>
                <c:pt idx="8">
                  <c:v>0</c:v>
                </c:pt>
                <c:pt idx="9">
                  <c:v>0</c:v>
                </c:pt>
                <c:pt idx="10">
                  <c:v>0</c:v>
                </c:pt>
                <c:pt idx="11">
                  <c:v>0</c:v>
                </c:pt>
              </c:numCache>
            </c:numRef>
          </c:val>
          <c:extLst>
            <c:ext xmlns:c16="http://schemas.microsoft.com/office/drawing/2014/chart" uri="{C3380CC4-5D6E-409C-BE32-E72D297353CC}">
              <c16:uniqueId val="{00000000-9032-4F67-A198-3F1544861AC5}"/>
            </c:ext>
          </c:extLst>
        </c:ser>
        <c:ser>
          <c:idx val="1"/>
          <c:order val="1"/>
          <c:tx>
            <c:strRef>
              <c:f>'PIVOT TABLES'!$G$94</c:f>
              <c:strCache>
                <c:ptCount val="1"/>
                <c:pt idx="0">
                  <c:v>Total Oppurtunities</c:v>
                </c:pt>
              </c:strCache>
            </c:strRef>
          </c:tx>
          <c:spPr>
            <a:solidFill>
              <a:srgbClr val="0C7189"/>
            </a:solidFill>
            <a:ln>
              <a:noFill/>
            </a:ln>
            <a:effectLst>
              <a:outerShdw blurRad="50800" dist="38100" dir="2700000" algn="tl" rotWithShape="0">
                <a:prstClr val="black">
                  <a:alpha val="40000"/>
                </a:prstClr>
              </a:outerShdw>
            </a:effectLst>
          </c:spPr>
          <c:invertIfNegative val="0"/>
          <c:cat>
            <c:strRef>
              <c:f>'PIVOT TABLES'!$E$95:$E$107</c:f>
              <c:strCache>
                <c:ptCount val="12"/>
                <c:pt idx="0">
                  <c:v>2011</c:v>
                </c:pt>
                <c:pt idx="1">
                  <c:v>2015</c:v>
                </c:pt>
                <c:pt idx="2">
                  <c:v>2016</c:v>
                </c:pt>
                <c:pt idx="3">
                  <c:v>2017</c:v>
                </c:pt>
                <c:pt idx="4">
                  <c:v>2018</c:v>
                </c:pt>
                <c:pt idx="5">
                  <c:v>2019</c:v>
                </c:pt>
                <c:pt idx="6">
                  <c:v>2021</c:v>
                </c:pt>
                <c:pt idx="7">
                  <c:v>2022</c:v>
                </c:pt>
                <c:pt idx="8">
                  <c:v>2023</c:v>
                </c:pt>
                <c:pt idx="9">
                  <c:v>2024</c:v>
                </c:pt>
                <c:pt idx="10">
                  <c:v>2025</c:v>
                </c:pt>
                <c:pt idx="11">
                  <c:v>2030</c:v>
                </c:pt>
              </c:strCache>
            </c:strRef>
          </c:cat>
          <c:val>
            <c:numRef>
              <c:f>'PIVOT TABLES'!$G$95:$G$107</c:f>
              <c:numCache>
                <c:formatCode>General</c:formatCode>
                <c:ptCount val="12"/>
                <c:pt idx="0">
                  <c:v>7</c:v>
                </c:pt>
                <c:pt idx="1">
                  <c:v>48</c:v>
                </c:pt>
                <c:pt idx="2">
                  <c:v>144</c:v>
                </c:pt>
                <c:pt idx="3">
                  <c:v>438</c:v>
                </c:pt>
                <c:pt idx="4">
                  <c:v>567</c:v>
                </c:pt>
                <c:pt idx="5">
                  <c:v>624</c:v>
                </c:pt>
                <c:pt idx="6">
                  <c:v>1381</c:v>
                </c:pt>
                <c:pt idx="7">
                  <c:v>262</c:v>
                </c:pt>
                <c:pt idx="8">
                  <c:v>10</c:v>
                </c:pt>
                <c:pt idx="9">
                  <c:v>1</c:v>
                </c:pt>
                <c:pt idx="10">
                  <c:v>1</c:v>
                </c:pt>
                <c:pt idx="11">
                  <c:v>1</c:v>
                </c:pt>
              </c:numCache>
            </c:numRef>
          </c:val>
          <c:extLst>
            <c:ext xmlns:c16="http://schemas.microsoft.com/office/drawing/2014/chart" uri="{C3380CC4-5D6E-409C-BE32-E72D297353CC}">
              <c16:uniqueId val="{00000001-9032-4F67-A198-3F1544861AC5}"/>
            </c:ext>
          </c:extLst>
        </c:ser>
        <c:dLbls>
          <c:showLegendKey val="0"/>
          <c:showVal val="0"/>
          <c:showCatName val="0"/>
          <c:showSerName val="0"/>
          <c:showPercent val="0"/>
          <c:showBubbleSize val="0"/>
        </c:dLbls>
        <c:gapWidth val="219"/>
        <c:overlap val="-27"/>
        <c:axId val="458773824"/>
        <c:axId val="458774784"/>
      </c:barChart>
      <c:catAx>
        <c:axId val="45877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74784"/>
        <c:crosses val="autoZero"/>
        <c:auto val="1"/>
        <c:lblAlgn val="ctr"/>
        <c:lblOffset val="100"/>
        <c:noMultiLvlLbl val="0"/>
      </c:catAx>
      <c:valAx>
        <c:axId val="45877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7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36080</xdr:colOff>
      <xdr:row>0</xdr:row>
      <xdr:rowOff>27555</xdr:rowOff>
    </xdr:from>
    <xdr:to>
      <xdr:col>21</xdr:col>
      <xdr:colOff>101209</xdr:colOff>
      <xdr:row>35</xdr:row>
      <xdr:rowOff>60476</xdr:rowOff>
    </xdr:to>
    <xdr:sp macro="" textlink="">
      <xdr:nvSpPr>
        <xdr:cNvPr id="3" name="Rectangle 2">
          <a:extLst>
            <a:ext uri="{FF2B5EF4-FFF2-40B4-BE49-F238E27FC236}">
              <a16:creationId xmlns:a16="http://schemas.microsoft.com/office/drawing/2014/main" id="{4E2BBF21-1427-D4C7-AFD8-DD28EFEB430B}"/>
            </a:ext>
          </a:extLst>
        </xdr:cNvPr>
        <xdr:cNvSpPr/>
      </xdr:nvSpPr>
      <xdr:spPr>
        <a:xfrm>
          <a:off x="36080" y="27555"/>
          <a:ext cx="12765129" cy="6382921"/>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101914</xdr:colOff>
      <xdr:row>0</xdr:row>
      <xdr:rowOff>86235</xdr:rowOff>
    </xdr:from>
    <xdr:to>
      <xdr:col>2</xdr:col>
      <xdr:colOff>146151</xdr:colOff>
      <xdr:row>5</xdr:row>
      <xdr:rowOff>91892</xdr:rowOff>
    </xdr:to>
    <xdr:sp macro="" textlink="">
      <xdr:nvSpPr>
        <xdr:cNvPr id="4" name="Rectangle: Rounded Corners 3">
          <a:extLst>
            <a:ext uri="{FF2B5EF4-FFF2-40B4-BE49-F238E27FC236}">
              <a16:creationId xmlns:a16="http://schemas.microsoft.com/office/drawing/2014/main" id="{E6BB2A49-61F8-50CE-8004-F804C24DEA34}"/>
            </a:ext>
          </a:extLst>
        </xdr:cNvPr>
        <xdr:cNvSpPr/>
      </xdr:nvSpPr>
      <xdr:spPr>
        <a:xfrm>
          <a:off x="101914" y="86235"/>
          <a:ext cx="1267200" cy="907200"/>
        </a:xfrm>
        <a:prstGeom prst="roundRect">
          <a:avLst/>
        </a:prstGeom>
        <a:gradFill>
          <a:gsLst>
            <a:gs pos="0">
              <a:srgbClr val="084F6A"/>
            </a:gs>
            <a:gs pos="70000">
              <a:srgbClr val="0B76A0"/>
            </a:gs>
            <a:gs pos="100000">
              <a:srgbClr val="0F9ED5"/>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309190</xdr:colOff>
      <xdr:row>0</xdr:row>
      <xdr:rowOff>105363</xdr:rowOff>
    </xdr:from>
    <xdr:to>
      <xdr:col>20</xdr:col>
      <xdr:colOff>526382</xdr:colOff>
      <xdr:row>5</xdr:row>
      <xdr:rowOff>111020</xdr:rowOff>
    </xdr:to>
    <xdr:sp macro="" textlink="">
      <xdr:nvSpPr>
        <xdr:cNvPr id="5" name="Rectangle: Rounded Corners 4">
          <a:extLst>
            <a:ext uri="{FF2B5EF4-FFF2-40B4-BE49-F238E27FC236}">
              <a16:creationId xmlns:a16="http://schemas.microsoft.com/office/drawing/2014/main" id="{FFDBDEC2-9F46-4471-A6A9-892997C3800C}"/>
            </a:ext>
          </a:extLst>
        </xdr:cNvPr>
        <xdr:cNvSpPr/>
      </xdr:nvSpPr>
      <xdr:spPr>
        <a:xfrm>
          <a:off x="1529058" y="105363"/>
          <a:ext cx="11196008" cy="924736"/>
        </a:xfrm>
        <a:prstGeom prst="roundRect">
          <a:avLst/>
        </a:prstGeom>
        <a:gradFill>
          <a:gsLst>
            <a:gs pos="0">
              <a:srgbClr val="084F6A"/>
            </a:gs>
            <a:gs pos="70000">
              <a:srgbClr val="0B76A0"/>
            </a:gs>
            <a:gs pos="100000">
              <a:srgbClr val="0F9ED5"/>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105363</xdr:colOff>
      <xdr:row>6</xdr:row>
      <xdr:rowOff>34806</xdr:rowOff>
    </xdr:from>
    <xdr:to>
      <xdr:col>2</xdr:col>
      <xdr:colOff>352777</xdr:colOff>
      <xdr:row>34</xdr:row>
      <xdr:rowOff>180307</xdr:rowOff>
    </xdr:to>
    <xdr:sp macro="" textlink="">
      <xdr:nvSpPr>
        <xdr:cNvPr id="6" name="Rectangle: Rounded Corners 5">
          <a:extLst>
            <a:ext uri="{FF2B5EF4-FFF2-40B4-BE49-F238E27FC236}">
              <a16:creationId xmlns:a16="http://schemas.microsoft.com/office/drawing/2014/main" id="{60CFA084-1401-4297-BD87-59089DF8150F}"/>
            </a:ext>
          </a:extLst>
        </xdr:cNvPr>
        <xdr:cNvSpPr/>
      </xdr:nvSpPr>
      <xdr:spPr>
        <a:xfrm>
          <a:off x="105363" y="1116658"/>
          <a:ext cx="1470377" cy="5194143"/>
        </a:xfrm>
        <a:prstGeom prst="roundRect">
          <a:avLst/>
        </a:prstGeom>
        <a:gradFill>
          <a:gsLst>
            <a:gs pos="0">
              <a:srgbClr val="084F6A"/>
            </a:gs>
            <a:gs pos="70000">
              <a:srgbClr val="0B76A0"/>
            </a:gs>
            <a:gs pos="100000">
              <a:srgbClr val="0F9ED5"/>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444507</xdr:colOff>
      <xdr:row>6</xdr:row>
      <xdr:rowOff>86155</xdr:rowOff>
    </xdr:from>
    <xdr:to>
      <xdr:col>6</xdr:col>
      <xdr:colOff>194027</xdr:colOff>
      <xdr:row>11</xdr:row>
      <xdr:rowOff>133191</xdr:rowOff>
    </xdr:to>
    <xdr:sp macro="" textlink="">
      <xdr:nvSpPr>
        <xdr:cNvPr id="8" name="Rectangle 7">
          <a:extLst>
            <a:ext uri="{FF2B5EF4-FFF2-40B4-BE49-F238E27FC236}">
              <a16:creationId xmlns:a16="http://schemas.microsoft.com/office/drawing/2014/main" id="{523219B3-913E-B5FA-D64F-B9B314AA0861}"/>
            </a:ext>
          </a:extLst>
        </xdr:cNvPr>
        <xdr:cNvSpPr/>
      </xdr:nvSpPr>
      <xdr:spPr>
        <a:xfrm>
          <a:off x="1661590" y="1197405"/>
          <a:ext cx="2183687" cy="973078"/>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319437</xdr:colOff>
      <xdr:row>6</xdr:row>
      <xdr:rowOff>78600</xdr:rowOff>
    </xdr:from>
    <xdr:to>
      <xdr:col>10</xdr:col>
      <xdr:colOff>69370</xdr:colOff>
      <xdr:row>11</xdr:row>
      <xdr:rowOff>125636</xdr:rowOff>
    </xdr:to>
    <xdr:sp macro="" textlink="">
      <xdr:nvSpPr>
        <xdr:cNvPr id="9" name="Rectangle 8">
          <a:extLst>
            <a:ext uri="{FF2B5EF4-FFF2-40B4-BE49-F238E27FC236}">
              <a16:creationId xmlns:a16="http://schemas.microsoft.com/office/drawing/2014/main" id="{1E21417E-2788-485B-9863-270364AF89CA}"/>
            </a:ext>
          </a:extLst>
        </xdr:cNvPr>
        <xdr:cNvSpPr/>
      </xdr:nvSpPr>
      <xdr:spPr>
        <a:xfrm>
          <a:off x="3969353" y="1199188"/>
          <a:ext cx="2183210" cy="980860"/>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197437</xdr:colOff>
      <xdr:row>6</xdr:row>
      <xdr:rowOff>67790</xdr:rowOff>
    </xdr:from>
    <xdr:to>
      <xdr:col>13</xdr:col>
      <xdr:colOff>418744</xdr:colOff>
      <xdr:row>11</xdr:row>
      <xdr:rowOff>114826</xdr:rowOff>
    </xdr:to>
    <xdr:sp macro="" textlink="">
      <xdr:nvSpPr>
        <xdr:cNvPr id="10" name="Rectangle 9">
          <a:extLst>
            <a:ext uri="{FF2B5EF4-FFF2-40B4-BE49-F238E27FC236}">
              <a16:creationId xmlns:a16="http://schemas.microsoft.com/office/drawing/2014/main" id="{B02BCB45-0AF7-435C-BCC1-9B6E593BA4D9}"/>
            </a:ext>
          </a:extLst>
        </xdr:cNvPr>
        <xdr:cNvSpPr/>
      </xdr:nvSpPr>
      <xdr:spPr>
        <a:xfrm>
          <a:off x="6280630" y="1188378"/>
          <a:ext cx="2046265" cy="980860"/>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544286</xdr:colOff>
      <xdr:row>6</xdr:row>
      <xdr:rowOff>56091</xdr:rowOff>
    </xdr:from>
    <xdr:to>
      <xdr:col>17</xdr:col>
      <xdr:colOff>244317</xdr:colOff>
      <xdr:row>11</xdr:row>
      <xdr:rowOff>103127</xdr:rowOff>
    </xdr:to>
    <xdr:sp macro="" textlink="">
      <xdr:nvSpPr>
        <xdr:cNvPr id="11" name="Rectangle 10">
          <a:extLst>
            <a:ext uri="{FF2B5EF4-FFF2-40B4-BE49-F238E27FC236}">
              <a16:creationId xmlns:a16="http://schemas.microsoft.com/office/drawing/2014/main" id="{6C648F02-D8C5-4D64-9B02-70E0BDB93B2D}"/>
            </a:ext>
          </a:extLst>
        </xdr:cNvPr>
        <xdr:cNvSpPr/>
      </xdr:nvSpPr>
      <xdr:spPr>
        <a:xfrm>
          <a:off x="8452437" y="1176679"/>
          <a:ext cx="2133309" cy="980860"/>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366893</xdr:colOff>
      <xdr:row>6</xdr:row>
      <xdr:rowOff>47009</xdr:rowOff>
    </xdr:from>
    <xdr:to>
      <xdr:col>20</xdr:col>
      <xdr:colOff>547202</xdr:colOff>
      <xdr:row>11</xdr:row>
      <xdr:rowOff>94045</xdr:rowOff>
    </xdr:to>
    <xdr:sp macro="" textlink="">
      <xdr:nvSpPr>
        <xdr:cNvPr id="12" name="Rectangle 11">
          <a:extLst>
            <a:ext uri="{FF2B5EF4-FFF2-40B4-BE49-F238E27FC236}">
              <a16:creationId xmlns:a16="http://schemas.microsoft.com/office/drawing/2014/main" id="{BF31C8DC-C13C-4013-A828-CC92964556B0}"/>
            </a:ext>
          </a:extLst>
        </xdr:cNvPr>
        <xdr:cNvSpPr/>
      </xdr:nvSpPr>
      <xdr:spPr>
        <a:xfrm>
          <a:off x="10676724" y="1160043"/>
          <a:ext cx="1999691" cy="974564"/>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462957</xdr:colOff>
      <xdr:row>12</xdr:row>
      <xdr:rowOff>39338</xdr:rowOff>
    </xdr:from>
    <xdr:to>
      <xdr:col>8</xdr:col>
      <xdr:colOff>417534</xdr:colOff>
      <xdr:row>22</xdr:row>
      <xdr:rowOff>139177</xdr:rowOff>
    </xdr:to>
    <xdr:sp macro="" textlink="">
      <xdr:nvSpPr>
        <xdr:cNvPr id="13" name="Rectangle 12">
          <a:extLst>
            <a:ext uri="{FF2B5EF4-FFF2-40B4-BE49-F238E27FC236}">
              <a16:creationId xmlns:a16="http://schemas.microsoft.com/office/drawing/2014/main" id="{9CA1E1DE-2FA0-4CAB-9B41-018B34D7C931}"/>
            </a:ext>
          </a:extLst>
        </xdr:cNvPr>
        <xdr:cNvSpPr/>
      </xdr:nvSpPr>
      <xdr:spPr>
        <a:xfrm>
          <a:off x="1680765" y="2231393"/>
          <a:ext cx="3608002" cy="1926551"/>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528370</xdr:colOff>
      <xdr:row>12</xdr:row>
      <xdr:rowOff>52560</xdr:rowOff>
    </xdr:from>
    <xdr:to>
      <xdr:col>14</xdr:col>
      <xdr:colOff>482947</xdr:colOff>
      <xdr:row>22</xdr:row>
      <xdr:rowOff>152399</xdr:rowOff>
    </xdr:to>
    <xdr:sp macro="" textlink="">
      <xdr:nvSpPr>
        <xdr:cNvPr id="14" name="Rectangle 13">
          <a:extLst>
            <a:ext uri="{FF2B5EF4-FFF2-40B4-BE49-F238E27FC236}">
              <a16:creationId xmlns:a16="http://schemas.microsoft.com/office/drawing/2014/main" id="{91498261-AB7B-4FBC-BF58-CFEDCFD84BE2}"/>
            </a:ext>
          </a:extLst>
        </xdr:cNvPr>
        <xdr:cNvSpPr/>
      </xdr:nvSpPr>
      <xdr:spPr>
        <a:xfrm>
          <a:off x="5399603" y="2244615"/>
          <a:ext cx="3608002" cy="1926551"/>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2277</xdr:colOff>
      <xdr:row>12</xdr:row>
      <xdr:rowOff>39686</xdr:rowOff>
    </xdr:from>
    <xdr:to>
      <xdr:col>20</xdr:col>
      <xdr:colOff>565759</xdr:colOff>
      <xdr:row>22</xdr:row>
      <xdr:rowOff>139525</xdr:rowOff>
    </xdr:to>
    <xdr:sp macro="" textlink="">
      <xdr:nvSpPr>
        <xdr:cNvPr id="15" name="Rectangle 14">
          <a:extLst>
            <a:ext uri="{FF2B5EF4-FFF2-40B4-BE49-F238E27FC236}">
              <a16:creationId xmlns:a16="http://schemas.microsoft.com/office/drawing/2014/main" id="{5014191C-B4B3-4BBD-8D85-6987B3878909}"/>
            </a:ext>
          </a:extLst>
        </xdr:cNvPr>
        <xdr:cNvSpPr/>
      </xdr:nvSpPr>
      <xdr:spPr>
        <a:xfrm>
          <a:off x="9135839" y="2231741"/>
          <a:ext cx="3608002" cy="1926551"/>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467827</xdr:colOff>
      <xdr:row>23</xdr:row>
      <xdr:rowOff>70307</xdr:rowOff>
    </xdr:from>
    <xdr:to>
      <xdr:col>8</xdr:col>
      <xdr:colOff>422404</xdr:colOff>
      <xdr:row>33</xdr:row>
      <xdr:rowOff>170145</xdr:rowOff>
    </xdr:to>
    <xdr:sp macro="" textlink="">
      <xdr:nvSpPr>
        <xdr:cNvPr id="16" name="Rectangle 15">
          <a:extLst>
            <a:ext uri="{FF2B5EF4-FFF2-40B4-BE49-F238E27FC236}">
              <a16:creationId xmlns:a16="http://schemas.microsoft.com/office/drawing/2014/main" id="{606E6BE1-866B-4546-89A6-0A85D59D8C84}"/>
            </a:ext>
          </a:extLst>
        </xdr:cNvPr>
        <xdr:cNvSpPr/>
      </xdr:nvSpPr>
      <xdr:spPr>
        <a:xfrm>
          <a:off x="1685635" y="4271745"/>
          <a:ext cx="3608002" cy="1926551"/>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541940</xdr:colOff>
      <xdr:row>23</xdr:row>
      <xdr:rowOff>83528</xdr:rowOff>
    </xdr:from>
    <xdr:to>
      <xdr:col>14</xdr:col>
      <xdr:colOff>496517</xdr:colOff>
      <xdr:row>34</xdr:row>
      <xdr:rowOff>695</xdr:rowOff>
    </xdr:to>
    <xdr:sp macro="" textlink="">
      <xdr:nvSpPr>
        <xdr:cNvPr id="17" name="Rectangle 16">
          <a:extLst>
            <a:ext uri="{FF2B5EF4-FFF2-40B4-BE49-F238E27FC236}">
              <a16:creationId xmlns:a16="http://schemas.microsoft.com/office/drawing/2014/main" id="{C9D22F9B-B726-407B-A10C-F24835FB48B3}"/>
            </a:ext>
          </a:extLst>
        </xdr:cNvPr>
        <xdr:cNvSpPr/>
      </xdr:nvSpPr>
      <xdr:spPr>
        <a:xfrm>
          <a:off x="5383815" y="4419387"/>
          <a:ext cx="3585983" cy="1990839"/>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607353</xdr:colOff>
      <xdr:row>23</xdr:row>
      <xdr:rowOff>88052</xdr:rowOff>
    </xdr:from>
    <xdr:to>
      <xdr:col>20</xdr:col>
      <xdr:colOff>561931</xdr:colOff>
      <xdr:row>34</xdr:row>
      <xdr:rowOff>5219</xdr:rowOff>
    </xdr:to>
    <xdr:sp macro="" textlink="">
      <xdr:nvSpPr>
        <xdr:cNvPr id="18" name="Rectangle 17">
          <a:extLst>
            <a:ext uri="{FF2B5EF4-FFF2-40B4-BE49-F238E27FC236}">
              <a16:creationId xmlns:a16="http://schemas.microsoft.com/office/drawing/2014/main" id="{0C1633B6-0DA4-4335-B368-3DACFA06E7E0}"/>
            </a:ext>
          </a:extLst>
        </xdr:cNvPr>
        <xdr:cNvSpPr/>
      </xdr:nvSpPr>
      <xdr:spPr>
        <a:xfrm>
          <a:off x="9132011" y="4289490"/>
          <a:ext cx="3608002" cy="1926551"/>
        </a:xfrm>
        <a:prstGeom prst="rect">
          <a:avLst/>
        </a:prstGeom>
        <a:gradFill flip="none" rotWithShape="1">
          <a:gsLst>
            <a:gs pos="0">
              <a:srgbClr val="EAF8FC"/>
            </a:gs>
            <a:gs pos="50000">
              <a:srgbClr val="A8DDEF"/>
            </a:gs>
            <a:gs pos="100000">
              <a:srgbClr val="7EC8E3"/>
            </a:gs>
          </a:gsLst>
          <a:lin ang="5400000" scaled="1"/>
          <a:tileRect/>
        </a:gradFill>
        <a:ln>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439900</xdr:colOff>
      <xdr:row>6</xdr:row>
      <xdr:rowOff>137022</xdr:rowOff>
    </xdr:from>
    <xdr:to>
      <xdr:col>4</xdr:col>
      <xdr:colOff>5522</xdr:colOff>
      <xdr:row>10</xdr:row>
      <xdr:rowOff>170064</xdr:rowOff>
    </xdr:to>
    <xdr:pic>
      <xdr:nvPicPr>
        <xdr:cNvPr id="20" name="Graphic 19" descr="Coins">
          <a:extLst>
            <a:ext uri="{FF2B5EF4-FFF2-40B4-BE49-F238E27FC236}">
              <a16:creationId xmlns:a16="http://schemas.microsoft.com/office/drawing/2014/main" id="{18A0793D-C4A1-50AE-D5F9-A1820A7B89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54683" y="1230326"/>
          <a:ext cx="780404" cy="761912"/>
        </a:xfrm>
        <a:prstGeom prst="rect">
          <a:avLst/>
        </a:prstGeom>
      </xdr:spPr>
    </xdr:pic>
    <xdr:clientData/>
  </xdr:twoCellAnchor>
  <xdr:twoCellAnchor editAs="oneCell">
    <xdr:from>
      <xdr:col>13</xdr:col>
      <xdr:colOff>601976</xdr:colOff>
      <xdr:row>6</xdr:row>
      <xdr:rowOff>82894</xdr:rowOff>
    </xdr:from>
    <xdr:to>
      <xdr:col>15</xdr:col>
      <xdr:colOff>210080</xdr:colOff>
      <xdr:row>10</xdr:row>
      <xdr:rowOff>163909</xdr:rowOff>
    </xdr:to>
    <xdr:pic>
      <xdr:nvPicPr>
        <xdr:cNvPr id="22" name="Graphic 21" descr="Upward trend">
          <a:extLst>
            <a:ext uri="{FF2B5EF4-FFF2-40B4-BE49-F238E27FC236}">
              <a16:creationId xmlns:a16="http://schemas.microsoft.com/office/drawing/2014/main" id="{88CE1A51-447F-4A01-8E34-F5DEA7583B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10127" y="1203482"/>
          <a:ext cx="824743" cy="828074"/>
        </a:xfrm>
        <a:prstGeom prst="rect">
          <a:avLst/>
        </a:prstGeom>
      </xdr:spPr>
    </xdr:pic>
    <xdr:clientData/>
  </xdr:twoCellAnchor>
  <xdr:twoCellAnchor editAs="oneCell">
    <xdr:from>
      <xdr:col>6</xdr:col>
      <xdr:colOff>284502</xdr:colOff>
      <xdr:row>6</xdr:row>
      <xdr:rowOff>176274</xdr:rowOff>
    </xdr:from>
    <xdr:to>
      <xdr:col>7</xdr:col>
      <xdr:colOff>322080</xdr:colOff>
      <xdr:row>10</xdr:row>
      <xdr:rowOff>117746</xdr:rowOff>
    </xdr:to>
    <xdr:pic>
      <xdr:nvPicPr>
        <xdr:cNvPr id="26" name="Graphic 25" descr="Bullseye">
          <a:extLst>
            <a:ext uri="{FF2B5EF4-FFF2-40B4-BE49-F238E27FC236}">
              <a16:creationId xmlns:a16="http://schemas.microsoft.com/office/drawing/2014/main" id="{AFB0D0A3-841D-A2D9-2A5F-5807F06A58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43312" y="1295084"/>
          <a:ext cx="647379" cy="687345"/>
        </a:xfrm>
        <a:prstGeom prst="rect">
          <a:avLst/>
        </a:prstGeom>
      </xdr:spPr>
    </xdr:pic>
    <xdr:clientData/>
  </xdr:twoCellAnchor>
  <xdr:twoCellAnchor editAs="oneCell">
    <xdr:from>
      <xdr:col>10</xdr:col>
      <xdr:colOff>132292</xdr:colOff>
      <xdr:row>6</xdr:row>
      <xdr:rowOff>126297</xdr:rowOff>
    </xdr:from>
    <xdr:to>
      <xdr:col>11</xdr:col>
      <xdr:colOff>310780</xdr:colOff>
      <xdr:row>10</xdr:row>
      <xdr:rowOff>168143</xdr:rowOff>
    </xdr:to>
    <xdr:pic>
      <xdr:nvPicPr>
        <xdr:cNvPr id="28" name="Graphic 27" descr="Database">
          <a:extLst>
            <a:ext uri="{FF2B5EF4-FFF2-40B4-BE49-F238E27FC236}">
              <a16:creationId xmlns:a16="http://schemas.microsoft.com/office/drawing/2014/main" id="{F61E6CD5-B417-908C-FC6E-B60287DCBE0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15485" y="1246885"/>
          <a:ext cx="786808" cy="788905"/>
        </a:xfrm>
        <a:prstGeom prst="rect">
          <a:avLst/>
        </a:prstGeom>
      </xdr:spPr>
    </xdr:pic>
    <xdr:clientData/>
  </xdr:twoCellAnchor>
  <xdr:twoCellAnchor>
    <xdr:from>
      <xdr:col>3</xdr:col>
      <xdr:colOff>500597</xdr:colOff>
      <xdr:row>6</xdr:row>
      <xdr:rowOff>155865</xdr:rowOff>
    </xdr:from>
    <xdr:to>
      <xdr:col>6</xdr:col>
      <xdr:colOff>230031</xdr:colOff>
      <xdr:row>8</xdr:row>
      <xdr:rowOff>95127</xdr:rowOff>
    </xdr:to>
    <xdr:sp macro="" textlink="">
      <xdr:nvSpPr>
        <xdr:cNvPr id="29" name="TextBox 28">
          <a:extLst>
            <a:ext uri="{FF2B5EF4-FFF2-40B4-BE49-F238E27FC236}">
              <a16:creationId xmlns:a16="http://schemas.microsoft.com/office/drawing/2014/main" id="{9D3A4297-234F-989F-B1DB-D3F7F4DB8FF2}"/>
            </a:ext>
          </a:extLst>
        </xdr:cNvPr>
        <xdr:cNvSpPr txBox="1"/>
      </xdr:nvSpPr>
      <xdr:spPr>
        <a:xfrm>
          <a:off x="2321305" y="1268520"/>
          <a:ext cx="1550142" cy="31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EXPECTED </a:t>
          </a:r>
          <a:r>
            <a:rPr lang="en-IN" sz="1200" b="1" baseline="0"/>
            <a:t>AMOUNT</a:t>
          </a:r>
          <a:endParaRPr lang="en-IN" sz="1200" b="1"/>
        </a:p>
      </xdr:txBody>
    </xdr:sp>
    <xdr:clientData/>
  </xdr:twoCellAnchor>
  <xdr:twoCellAnchor>
    <xdr:from>
      <xdr:col>7</xdr:col>
      <xdr:colOff>213688</xdr:colOff>
      <xdr:row>6</xdr:row>
      <xdr:rowOff>143439</xdr:rowOff>
    </xdr:from>
    <xdr:to>
      <xdr:col>10</xdr:col>
      <xdr:colOff>64534</xdr:colOff>
      <xdr:row>8</xdr:row>
      <xdr:rowOff>21961</xdr:rowOff>
    </xdr:to>
    <xdr:sp macro="" textlink="">
      <xdr:nvSpPr>
        <xdr:cNvPr id="32" name="TextBox 31">
          <a:extLst>
            <a:ext uri="{FF2B5EF4-FFF2-40B4-BE49-F238E27FC236}">
              <a16:creationId xmlns:a16="http://schemas.microsoft.com/office/drawing/2014/main" id="{5CC9AA92-3CC3-4BD6-89B2-24B8C94B2037}"/>
            </a:ext>
          </a:extLst>
        </xdr:cNvPr>
        <xdr:cNvSpPr txBox="1"/>
      </xdr:nvSpPr>
      <xdr:spPr>
        <a:xfrm>
          <a:off x="4471923" y="1264027"/>
          <a:ext cx="1675804" cy="252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ACTIVE</a:t>
          </a:r>
          <a:r>
            <a:rPr lang="en-IN" sz="1200" b="1" baseline="0"/>
            <a:t>OPPURTUNITIES</a:t>
          </a:r>
          <a:endParaRPr lang="en-IN" sz="1200" b="1"/>
        </a:p>
      </xdr:txBody>
    </xdr:sp>
    <xdr:clientData/>
  </xdr:twoCellAnchor>
  <xdr:twoCellAnchor>
    <xdr:from>
      <xdr:col>3</xdr:col>
      <xdr:colOff>434857</xdr:colOff>
      <xdr:row>8</xdr:row>
      <xdr:rowOff>81241</xdr:rowOff>
    </xdr:from>
    <xdr:to>
      <xdr:col>6</xdr:col>
      <xdr:colOff>338583</xdr:colOff>
      <xdr:row>10</xdr:row>
      <xdr:rowOff>41484</xdr:rowOff>
    </xdr:to>
    <xdr:sp macro="" textlink="'PIVOT TABLES'!A6">
      <xdr:nvSpPr>
        <xdr:cNvPr id="33" name="TextBox 32">
          <a:extLst>
            <a:ext uri="{FF2B5EF4-FFF2-40B4-BE49-F238E27FC236}">
              <a16:creationId xmlns:a16="http://schemas.microsoft.com/office/drawing/2014/main" id="{EA3B96CF-BB84-436B-8D02-51A57EE71C1F}"/>
            </a:ext>
          </a:extLst>
        </xdr:cNvPr>
        <xdr:cNvSpPr txBox="1"/>
      </xdr:nvSpPr>
      <xdr:spPr>
        <a:xfrm>
          <a:off x="2255565" y="1564781"/>
          <a:ext cx="1724434" cy="331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BF3ECA-C1E4-445D-90D7-5D7E0D4D5F52}" type="TxLink">
            <a:rPr lang="en-US" sz="1600" b="1" i="0" u="none" strike="noStrike">
              <a:solidFill>
                <a:srgbClr val="000000"/>
              </a:solidFill>
              <a:latin typeface="Calibri"/>
              <a:ea typeface="Calibri"/>
              <a:cs typeface="Calibri"/>
            </a:rPr>
            <a:pPr algn="ctr"/>
            <a:t>₹ 18,41,43,969</a:t>
          </a:fld>
          <a:endParaRPr lang="en-IN" sz="1600" b="1"/>
        </a:p>
      </xdr:txBody>
    </xdr:sp>
    <xdr:clientData/>
  </xdr:twoCellAnchor>
  <xdr:twoCellAnchor>
    <xdr:from>
      <xdr:col>7</xdr:col>
      <xdr:colOff>413750</xdr:colOff>
      <xdr:row>8</xdr:row>
      <xdr:rowOff>54862</xdr:rowOff>
    </xdr:from>
    <xdr:to>
      <xdr:col>9</xdr:col>
      <xdr:colOff>315219</xdr:colOff>
      <xdr:row>10</xdr:row>
      <xdr:rowOff>16131</xdr:rowOff>
    </xdr:to>
    <xdr:sp macro="" textlink="'PIVOT TABLES'!H4">
      <xdr:nvSpPr>
        <xdr:cNvPr id="34" name="TextBox 33">
          <a:extLst>
            <a:ext uri="{FF2B5EF4-FFF2-40B4-BE49-F238E27FC236}">
              <a16:creationId xmlns:a16="http://schemas.microsoft.com/office/drawing/2014/main" id="{0CAC19D8-E51C-4BF9-A9A0-1FDBB9964098}"/>
            </a:ext>
          </a:extLst>
        </xdr:cNvPr>
        <xdr:cNvSpPr txBox="1"/>
      </xdr:nvSpPr>
      <xdr:spPr>
        <a:xfrm>
          <a:off x="4662069" y="1538402"/>
          <a:ext cx="1115274" cy="33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B15705-FD64-4013-84CC-BE0AAF6BB7D0}" type="TxLink">
            <a:rPr lang="en-US" sz="1600" b="1" i="0" u="none" strike="noStrike">
              <a:solidFill>
                <a:srgbClr val="000000"/>
              </a:solidFill>
              <a:latin typeface="Calibri"/>
              <a:ea typeface="Calibri"/>
              <a:cs typeface="Calibri"/>
            </a:rPr>
            <a:pPr algn="ctr"/>
            <a:t>1272</a:t>
          </a:fld>
          <a:endParaRPr lang="en-IN" sz="1600" b="1"/>
        </a:p>
      </xdr:txBody>
    </xdr:sp>
    <xdr:clientData/>
  </xdr:twoCellAnchor>
  <xdr:twoCellAnchor>
    <xdr:from>
      <xdr:col>11</xdr:col>
      <xdr:colOff>182626</xdr:colOff>
      <xdr:row>6</xdr:row>
      <xdr:rowOff>145641</xdr:rowOff>
    </xdr:from>
    <xdr:to>
      <xdr:col>13</xdr:col>
      <xdr:colOff>520380</xdr:colOff>
      <xdr:row>8</xdr:row>
      <xdr:rowOff>27777</xdr:rowOff>
    </xdr:to>
    <xdr:sp macro="" textlink="">
      <xdr:nvSpPr>
        <xdr:cNvPr id="35" name="TextBox 34">
          <a:extLst>
            <a:ext uri="{FF2B5EF4-FFF2-40B4-BE49-F238E27FC236}">
              <a16:creationId xmlns:a16="http://schemas.microsoft.com/office/drawing/2014/main" id="{A91B0E0C-8F6A-4EC3-A0CD-7983FE54A12E}"/>
            </a:ext>
          </a:extLst>
        </xdr:cNvPr>
        <xdr:cNvSpPr txBox="1"/>
      </xdr:nvSpPr>
      <xdr:spPr>
        <a:xfrm>
          <a:off x="6863930" y="1263793"/>
          <a:ext cx="1552537" cy="254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CONVERSION</a:t>
          </a:r>
          <a:r>
            <a:rPr lang="en-IN" sz="1200" b="1" baseline="0"/>
            <a:t> RATE</a:t>
          </a:r>
          <a:endParaRPr lang="en-IN" sz="1200" b="1"/>
        </a:p>
      </xdr:txBody>
    </xdr:sp>
    <xdr:clientData/>
  </xdr:twoCellAnchor>
  <xdr:twoCellAnchor>
    <xdr:from>
      <xdr:col>11</xdr:col>
      <xdr:colOff>410173</xdr:colOff>
      <xdr:row>8</xdr:row>
      <xdr:rowOff>53558</xdr:rowOff>
    </xdr:from>
    <xdr:to>
      <xdr:col>13</xdr:col>
      <xdr:colOff>311643</xdr:colOff>
      <xdr:row>10</xdr:row>
      <xdr:rowOff>13801</xdr:rowOff>
    </xdr:to>
    <xdr:sp macro="" textlink="'PIVOT TABLES'!C21">
      <xdr:nvSpPr>
        <xdr:cNvPr id="36" name="TextBox 35">
          <a:extLst>
            <a:ext uri="{FF2B5EF4-FFF2-40B4-BE49-F238E27FC236}">
              <a16:creationId xmlns:a16="http://schemas.microsoft.com/office/drawing/2014/main" id="{D71300AE-F909-4985-9050-4D81C2AAE8F8}"/>
            </a:ext>
          </a:extLst>
        </xdr:cNvPr>
        <xdr:cNvSpPr txBox="1"/>
      </xdr:nvSpPr>
      <xdr:spPr>
        <a:xfrm>
          <a:off x="7101686" y="1547676"/>
          <a:ext cx="1118108" cy="333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A76855-6FDB-4F3D-81C0-18BF0ADBCF1A}" type="TxLink">
            <a:rPr lang="en-US" sz="1600" b="1" i="0" u="none" strike="noStrike">
              <a:solidFill>
                <a:srgbClr val="000000"/>
              </a:solidFill>
              <a:latin typeface="Calibri"/>
              <a:ea typeface="Calibri"/>
              <a:cs typeface="Calibri"/>
            </a:rPr>
            <a:pPr algn="ctr"/>
            <a:t>31.06%</a:t>
          </a:fld>
          <a:endParaRPr lang="en-IN" sz="1600" b="1"/>
        </a:p>
      </xdr:txBody>
    </xdr:sp>
    <xdr:clientData/>
  </xdr:twoCellAnchor>
  <xdr:twoCellAnchor editAs="oneCell">
    <xdr:from>
      <xdr:col>17</xdr:col>
      <xdr:colOff>443027</xdr:colOff>
      <xdr:row>6</xdr:row>
      <xdr:rowOff>98752</xdr:rowOff>
    </xdr:from>
    <xdr:to>
      <xdr:col>18</xdr:col>
      <xdr:colOff>604614</xdr:colOff>
      <xdr:row>10</xdr:row>
      <xdr:rowOff>142808</xdr:rowOff>
    </xdr:to>
    <xdr:pic>
      <xdr:nvPicPr>
        <xdr:cNvPr id="38" name="Graphic 37" descr="Downward trend RTL">
          <a:extLst>
            <a:ext uri="{FF2B5EF4-FFF2-40B4-BE49-F238E27FC236}">
              <a16:creationId xmlns:a16="http://schemas.microsoft.com/office/drawing/2014/main" id="{BB35CEF3-24ED-16BE-16B3-D91D2030A5F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84456" y="1219340"/>
          <a:ext cx="769906" cy="791115"/>
        </a:xfrm>
        <a:prstGeom prst="rect">
          <a:avLst/>
        </a:prstGeom>
      </xdr:spPr>
    </xdr:pic>
    <xdr:clientData/>
  </xdr:twoCellAnchor>
  <xdr:twoCellAnchor>
    <xdr:from>
      <xdr:col>15</xdr:col>
      <xdr:colOff>356723</xdr:colOff>
      <xdr:row>6</xdr:row>
      <xdr:rowOff>136224</xdr:rowOff>
    </xdr:from>
    <xdr:to>
      <xdr:col>17</xdr:col>
      <xdr:colOff>54327</xdr:colOff>
      <xdr:row>8</xdr:row>
      <xdr:rowOff>75486</xdr:rowOff>
    </xdr:to>
    <xdr:sp macro="" textlink="">
      <xdr:nvSpPr>
        <xdr:cNvPr id="40" name="TextBox 39">
          <a:extLst>
            <a:ext uri="{FF2B5EF4-FFF2-40B4-BE49-F238E27FC236}">
              <a16:creationId xmlns:a16="http://schemas.microsoft.com/office/drawing/2014/main" id="{B05B9835-4679-49B1-9C3F-02EBBB2D23B2}"/>
            </a:ext>
          </a:extLst>
        </xdr:cNvPr>
        <xdr:cNvSpPr txBox="1"/>
      </xdr:nvSpPr>
      <xdr:spPr>
        <a:xfrm>
          <a:off x="9481513" y="1256812"/>
          <a:ext cx="914243" cy="31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WIN RATE</a:t>
          </a:r>
          <a:endParaRPr lang="en-IN" sz="1200" b="1"/>
        </a:p>
      </xdr:txBody>
    </xdr:sp>
    <xdr:clientData/>
  </xdr:twoCellAnchor>
  <xdr:twoCellAnchor>
    <xdr:from>
      <xdr:col>19</xdr:col>
      <xdr:colOff>151366</xdr:colOff>
      <xdr:row>6</xdr:row>
      <xdr:rowOff>135734</xdr:rowOff>
    </xdr:from>
    <xdr:to>
      <xdr:col>20</xdr:col>
      <xdr:colOff>420954</xdr:colOff>
      <xdr:row>8</xdr:row>
      <xdr:rowOff>74491</xdr:rowOff>
    </xdr:to>
    <xdr:sp macro="" textlink="">
      <xdr:nvSpPr>
        <xdr:cNvPr id="41" name="TextBox 40">
          <a:extLst>
            <a:ext uri="{FF2B5EF4-FFF2-40B4-BE49-F238E27FC236}">
              <a16:creationId xmlns:a16="http://schemas.microsoft.com/office/drawing/2014/main" id="{9426D542-24F8-418A-ACCA-B3AF520B3F5E}"/>
            </a:ext>
          </a:extLst>
        </xdr:cNvPr>
        <xdr:cNvSpPr txBox="1"/>
      </xdr:nvSpPr>
      <xdr:spPr>
        <a:xfrm>
          <a:off x="11769514" y="1229345"/>
          <a:ext cx="881070" cy="303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LOSS RATE</a:t>
          </a:r>
          <a:endParaRPr lang="en-IN" sz="1200" b="1"/>
        </a:p>
      </xdr:txBody>
    </xdr:sp>
    <xdr:clientData/>
  </xdr:twoCellAnchor>
  <xdr:twoCellAnchor>
    <xdr:from>
      <xdr:col>15</xdr:col>
      <xdr:colOff>272483</xdr:colOff>
      <xdr:row>8</xdr:row>
      <xdr:rowOff>57064</xdr:rowOff>
    </xdr:from>
    <xdr:to>
      <xdr:col>17</xdr:col>
      <xdr:colOff>173951</xdr:colOff>
      <xdr:row>10</xdr:row>
      <xdr:rowOff>16047</xdr:rowOff>
    </xdr:to>
    <xdr:sp macro="" textlink="'PIVOT TABLES'!E21">
      <xdr:nvSpPr>
        <xdr:cNvPr id="42" name="TextBox 41">
          <a:extLst>
            <a:ext uri="{FF2B5EF4-FFF2-40B4-BE49-F238E27FC236}">
              <a16:creationId xmlns:a16="http://schemas.microsoft.com/office/drawing/2014/main" id="{8B29056C-4BE5-472C-A159-4D491CFD3D1A}"/>
            </a:ext>
          </a:extLst>
        </xdr:cNvPr>
        <xdr:cNvSpPr txBox="1"/>
      </xdr:nvSpPr>
      <xdr:spPr>
        <a:xfrm>
          <a:off x="9397273" y="1551182"/>
          <a:ext cx="1118107" cy="33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ED5547-44DE-454C-A5C6-2AF30BFEAAEE}" type="TxLink">
            <a:rPr lang="en-US" sz="1600" b="1" i="0" u="none" strike="noStrike">
              <a:solidFill>
                <a:srgbClr val="000000"/>
              </a:solidFill>
              <a:latin typeface="Calibri"/>
              <a:ea typeface="Calibri"/>
              <a:cs typeface="Calibri"/>
            </a:rPr>
            <a:pPr algn="ctr"/>
            <a:t>42.77%</a:t>
          </a:fld>
          <a:endParaRPr lang="en-US" sz="1600" b="1" i="0" u="none" strike="noStrike">
            <a:solidFill>
              <a:srgbClr val="000000"/>
            </a:solidFill>
            <a:latin typeface="Calibri"/>
            <a:ea typeface="Calibri"/>
            <a:cs typeface="Calibri"/>
          </a:endParaRPr>
        </a:p>
      </xdr:txBody>
    </xdr:sp>
    <xdr:clientData/>
  </xdr:twoCellAnchor>
  <xdr:twoCellAnchor>
    <xdr:from>
      <xdr:col>19</xdr:col>
      <xdr:colOff>11091</xdr:colOff>
      <xdr:row>8</xdr:row>
      <xdr:rowOff>58785</xdr:rowOff>
    </xdr:from>
    <xdr:to>
      <xdr:col>20</xdr:col>
      <xdr:colOff>519022</xdr:colOff>
      <xdr:row>10</xdr:row>
      <xdr:rowOff>22265</xdr:rowOff>
    </xdr:to>
    <xdr:sp macro="" textlink="'PIVOT TABLES'!G21">
      <xdr:nvSpPr>
        <xdr:cNvPr id="43" name="TextBox 42">
          <a:extLst>
            <a:ext uri="{FF2B5EF4-FFF2-40B4-BE49-F238E27FC236}">
              <a16:creationId xmlns:a16="http://schemas.microsoft.com/office/drawing/2014/main" id="{31152B29-EC50-420E-A1A2-C138C23A6AAC}"/>
            </a:ext>
          </a:extLst>
        </xdr:cNvPr>
        <xdr:cNvSpPr txBox="1"/>
      </xdr:nvSpPr>
      <xdr:spPr>
        <a:xfrm>
          <a:off x="11629239" y="1516933"/>
          <a:ext cx="1119413" cy="328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52BB2C-3BA8-46D0-95EE-0910282E69E2}" type="TxLink">
            <a:rPr lang="en-US" sz="1600" b="1" i="0" u="none" strike="noStrike">
              <a:solidFill>
                <a:srgbClr val="000000"/>
              </a:solidFill>
              <a:latin typeface="Calibri"/>
              <a:ea typeface="Calibri"/>
              <a:cs typeface="Calibri"/>
            </a:rPr>
            <a:pPr algn="ctr"/>
            <a:t>41.56%</a:t>
          </a:fld>
          <a:endParaRPr lang="en-US" sz="1600" b="1" i="0" u="none" strike="noStrike">
            <a:solidFill>
              <a:srgbClr val="000000"/>
            </a:solidFill>
            <a:latin typeface="Calibri"/>
            <a:ea typeface="Calibri"/>
            <a:cs typeface="Calibri"/>
          </a:endParaRPr>
        </a:p>
      </xdr:txBody>
    </xdr:sp>
    <xdr:clientData/>
  </xdr:twoCellAnchor>
  <xdr:twoCellAnchor>
    <xdr:from>
      <xdr:col>3</xdr:col>
      <xdr:colOff>578011</xdr:colOff>
      <xdr:row>1</xdr:row>
      <xdr:rowOff>16282</xdr:rowOff>
    </xdr:from>
    <xdr:to>
      <xdr:col>18</xdr:col>
      <xdr:colOff>584602</xdr:colOff>
      <xdr:row>5</xdr:row>
      <xdr:rowOff>24423</xdr:rowOff>
    </xdr:to>
    <xdr:sp macro="" textlink="">
      <xdr:nvSpPr>
        <xdr:cNvPr id="44" name="TextBox 43">
          <a:extLst>
            <a:ext uri="{FF2B5EF4-FFF2-40B4-BE49-F238E27FC236}">
              <a16:creationId xmlns:a16="http://schemas.microsoft.com/office/drawing/2014/main" id="{55CF417B-251A-C799-5757-6B9A78ABB48E}"/>
            </a:ext>
          </a:extLst>
        </xdr:cNvPr>
        <xdr:cNvSpPr txBox="1"/>
      </xdr:nvSpPr>
      <xdr:spPr>
        <a:xfrm>
          <a:off x="2392297" y="197711"/>
          <a:ext cx="9078019" cy="733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rPr>
            <a:t>CRM ANALYTICS OPPURTUNITY DASHBOARD</a:t>
          </a:r>
        </a:p>
      </xdr:txBody>
    </xdr:sp>
    <xdr:clientData/>
  </xdr:twoCellAnchor>
  <xdr:twoCellAnchor editAs="oneCell">
    <xdr:from>
      <xdr:col>2</xdr:col>
      <xdr:colOff>341922</xdr:colOff>
      <xdr:row>0</xdr:row>
      <xdr:rowOff>130256</xdr:rowOff>
    </xdr:from>
    <xdr:to>
      <xdr:col>4</xdr:col>
      <xdr:colOff>35168</xdr:colOff>
      <xdr:row>5</xdr:row>
      <xdr:rowOff>108438</xdr:rowOff>
    </xdr:to>
    <xdr:pic>
      <xdr:nvPicPr>
        <xdr:cNvPr id="46" name="Graphic 45" descr="Venn diagram">
          <a:extLst>
            <a:ext uri="{FF2B5EF4-FFF2-40B4-BE49-F238E27FC236}">
              <a16:creationId xmlns:a16="http://schemas.microsoft.com/office/drawing/2014/main" id="{3B3B476B-EFCF-ECF5-D0ED-A7334ECF250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63076" y="130256"/>
          <a:ext cx="914400" cy="914400"/>
        </a:xfrm>
        <a:prstGeom prst="rect">
          <a:avLst/>
        </a:prstGeom>
      </xdr:spPr>
    </xdr:pic>
    <xdr:clientData/>
  </xdr:twoCellAnchor>
  <xdr:twoCellAnchor>
    <xdr:from>
      <xdr:col>2</xdr:col>
      <xdr:colOff>509469</xdr:colOff>
      <xdr:row>11</xdr:row>
      <xdr:rowOff>138368</xdr:rowOff>
    </xdr:from>
    <xdr:to>
      <xdr:col>8</xdr:col>
      <xdr:colOff>494490</xdr:colOff>
      <xdr:row>22</xdr:row>
      <xdr:rowOff>109500</xdr:rowOff>
    </xdr:to>
    <xdr:graphicFrame macro="">
      <xdr:nvGraphicFramePr>
        <xdr:cNvPr id="47" name="Chart 46">
          <a:extLst>
            <a:ext uri="{FF2B5EF4-FFF2-40B4-BE49-F238E27FC236}">
              <a16:creationId xmlns:a16="http://schemas.microsoft.com/office/drawing/2014/main" id="{9CB5AB15-FB28-4D88-802F-3290DF5F8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512028</xdr:colOff>
      <xdr:row>12</xdr:row>
      <xdr:rowOff>44565</xdr:rowOff>
    </xdr:from>
    <xdr:to>
      <xdr:col>14</xdr:col>
      <xdr:colOff>474647</xdr:colOff>
      <xdr:row>22</xdr:row>
      <xdr:rowOff>153940</xdr:rowOff>
    </xdr:to>
    <xdr:graphicFrame macro="">
      <xdr:nvGraphicFramePr>
        <xdr:cNvPr id="48" name="Chart 47">
          <a:extLst>
            <a:ext uri="{FF2B5EF4-FFF2-40B4-BE49-F238E27FC236}">
              <a16:creationId xmlns:a16="http://schemas.microsoft.com/office/drawing/2014/main" id="{9DF80183-4E7A-40B4-BE1A-4A3344D81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593223</xdr:colOff>
      <xdr:row>12</xdr:row>
      <xdr:rowOff>40532</xdr:rowOff>
    </xdr:from>
    <xdr:to>
      <xdr:col>20</xdr:col>
      <xdr:colOff>567447</xdr:colOff>
      <xdr:row>22</xdr:row>
      <xdr:rowOff>125329</xdr:rowOff>
    </xdr:to>
    <xdr:graphicFrame macro="">
      <xdr:nvGraphicFramePr>
        <xdr:cNvPr id="49" name="Chart 48">
          <a:extLst>
            <a:ext uri="{FF2B5EF4-FFF2-40B4-BE49-F238E27FC236}">
              <a16:creationId xmlns:a16="http://schemas.microsoft.com/office/drawing/2014/main" id="{510E5794-F576-414B-B049-26A4C3503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603250</xdr:colOff>
      <xdr:row>23</xdr:row>
      <xdr:rowOff>71439</xdr:rowOff>
    </xdr:from>
    <xdr:to>
      <xdr:col>20</xdr:col>
      <xdr:colOff>563563</xdr:colOff>
      <xdr:row>34</xdr:row>
      <xdr:rowOff>0</xdr:rowOff>
    </xdr:to>
    <xdr:graphicFrame macro="">
      <xdr:nvGraphicFramePr>
        <xdr:cNvPr id="50" name="Chart 49">
          <a:extLst>
            <a:ext uri="{FF2B5EF4-FFF2-40B4-BE49-F238E27FC236}">
              <a16:creationId xmlns:a16="http://schemas.microsoft.com/office/drawing/2014/main" id="{C4028076-FF79-43D2-8DD7-BF27576E0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533979</xdr:colOff>
      <xdr:row>23</xdr:row>
      <xdr:rowOff>65239</xdr:rowOff>
    </xdr:from>
    <xdr:to>
      <xdr:col>14</xdr:col>
      <xdr:colOff>487124</xdr:colOff>
      <xdr:row>34</xdr:row>
      <xdr:rowOff>4348</xdr:rowOff>
    </xdr:to>
    <xdr:graphicFrame macro="">
      <xdr:nvGraphicFramePr>
        <xdr:cNvPr id="51" name="Chart 50">
          <a:extLst>
            <a:ext uri="{FF2B5EF4-FFF2-40B4-BE49-F238E27FC236}">
              <a16:creationId xmlns:a16="http://schemas.microsoft.com/office/drawing/2014/main" id="{470F0467-A082-4416-BE56-FDFC50104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453082</xdr:colOff>
      <xdr:row>23</xdr:row>
      <xdr:rowOff>64971</xdr:rowOff>
    </xdr:from>
    <xdr:to>
      <xdr:col>8</xdr:col>
      <xdr:colOff>441960</xdr:colOff>
      <xdr:row>33</xdr:row>
      <xdr:rowOff>157480</xdr:rowOff>
    </xdr:to>
    <xdr:graphicFrame macro="">
      <xdr:nvGraphicFramePr>
        <xdr:cNvPr id="52" name="Chart 51">
          <a:extLst>
            <a:ext uri="{FF2B5EF4-FFF2-40B4-BE49-F238E27FC236}">
              <a16:creationId xmlns:a16="http://schemas.microsoft.com/office/drawing/2014/main" id="{2C3A652E-E37C-46FD-B4A8-410B28755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291476</xdr:colOff>
      <xdr:row>0</xdr:row>
      <xdr:rowOff>114508</xdr:rowOff>
    </xdr:from>
    <xdr:to>
      <xdr:col>1</xdr:col>
      <xdr:colOff>596276</xdr:colOff>
      <xdr:row>5</xdr:row>
      <xdr:rowOff>101303</xdr:rowOff>
    </xdr:to>
    <xdr:pic>
      <xdr:nvPicPr>
        <xdr:cNvPr id="56" name="Graphic 55" descr="Customer review">
          <a:extLst>
            <a:ext uri="{FF2B5EF4-FFF2-40B4-BE49-F238E27FC236}">
              <a16:creationId xmlns:a16="http://schemas.microsoft.com/office/drawing/2014/main" id="{B746B3FD-AB9F-A3E1-00E0-DE7DFBD8564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91476" y="114508"/>
          <a:ext cx="918980" cy="923680"/>
        </a:xfrm>
        <a:prstGeom prst="rect">
          <a:avLst/>
        </a:prstGeom>
      </xdr:spPr>
    </xdr:pic>
    <xdr:clientData/>
  </xdr:twoCellAnchor>
  <xdr:twoCellAnchor editAs="oneCell">
    <xdr:from>
      <xdr:col>0</xdr:col>
      <xdr:colOff>147877</xdr:colOff>
      <xdr:row>7</xdr:row>
      <xdr:rowOff>51212</xdr:rowOff>
    </xdr:from>
    <xdr:to>
      <xdr:col>2</xdr:col>
      <xdr:colOff>278356</xdr:colOff>
      <xdr:row>15</xdr:row>
      <xdr:rowOff>59910</xdr:rowOff>
    </xdr:to>
    <mc:AlternateContent xmlns:mc="http://schemas.openxmlformats.org/markup-compatibility/2006" xmlns:a14="http://schemas.microsoft.com/office/drawing/2010/main">
      <mc:Choice Requires="a14">
        <xdr:graphicFrame macro="">
          <xdr:nvGraphicFramePr>
            <xdr:cNvPr id="57" name="Opportunity Type">
              <a:extLst>
                <a:ext uri="{FF2B5EF4-FFF2-40B4-BE49-F238E27FC236}">
                  <a16:creationId xmlns:a16="http://schemas.microsoft.com/office/drawing/2014/main" id="{848F63E1-5837-4A22-B137-C47AA12DE0D6}"/>
                </a:ext>
              </a:extLst>
            </xdr:cNvPr>
            <xdr:cNvGraphicFramePr/>
          </xdr:nvGraphicFramePr>
          <xdr:xfrm>
            <a:off x="0" y="0"/>
            <a:ext cx="0" cy="0"/>
          </xdr:xfrm>
          <a:graphic>
            <a:graphicData uri="http://schemas.microsoft.com/office/drawing/2010/slicer">
              <sle:slicer xmlns:sle="http://schemas.microsoft.com/office/drawing/2010/slicer" name="Opportunity Type"/>
            </a:graphicData>
          </a:graphic>
        </xdr:graphicFrame>
      </mc:Choice>
      <mc:Fallback xmlns="">
        <xdr:sp macro="" textlink="">
          <xdr:nvSpPr>
            <xdr:cNvPr id="0" name=""/>
            <xdr:cNvSpPr>
              <a:spLocks noTextEdit="1"/>
            </xdr:cNvSpPr>
          </xdr:nvSpPr>
          <xdr:spPr>
            <a:xfrm>
              <a:off x="147877" y="1365930"/>
              <a:ext cx="1346817" cy="1511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165519</xdr:colOff>
      <xdr:row>26</xdr:row>
      <xdr:rowOff>46726</xdr:rowOff>
    </xdr:from>
    <xdr:to>
      <xdr:col>2</xdr:col>
      <xdr:colOff>286320</xdr:colOff>
      <xdr:row>34</xdr:row>
      <xdr:rowOff>52191</xdr:rowOff>
    </xdr:to>
    <mc:AlternateContent xmlns:mc="http://schemas.openxmlformats.org/markup-compatibility/2006" xmlns:a14="http://schemas.microsoft.com/office/drawing/2010/main">
      <mc:Choice Requires="a14">
        <xdr:graphicFrame macro="">
          <xdr:nvGraphicFramePr>
            <xdr:cNvPr id="58" name="Close Date">
              <a:extLst>
                <a:ext uri="{FF2B5EF4-FFF2-40B4-BE49-F238E27FC236}">
                  <a16:creationId xmlns:a16="http://schemas.microsoft.com/office/drawing/2014/main" id="{BB2A86FB-904F-4136-AD6E-459177126B08}"/>
                </a:ext>
              </a:extLst>
            </xdr:cNvPr>
            <xdr:cNvGraphicFramePr/>
          </xdr:nvGraphicFramePr>
          <xdr:xfrm>
            <a:off x="0" y="0"/>
            <a:ext cx="0" cy="0"/>
          </xdr:xfrm>
          <a:graphic>
            <a:graphicData uri="http://schemas.microsoft.com/office/drawing/2010/slicer">
              <sle:slicer xmlns:sle="http://schemas.microsoft.com/office/drawing/2010/slicer" name="Close Date"/>
            </a:graphicData>
          </a:graphic>
        </xdr:graphicFrame>
      </mc:Choice>
      <mc:Fallback xmlns="">
        <xdr:sp macro="" textlink="">
          <xdr:nvSpPr>
            <xdr:cNvPr id="0" name=""/>
            <xdr:cNvSpPr>
              <a:spLocks noTextEdit="1"/>
            </xdr:cNvSpPr>
          </xdr:nvSpPr>
          <xdr:spPr>
            <a:xfrm>
              <a:off x="165519" y="4929965"/>
              <a:ext cx="1337139" cy="1508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157557</xdr:colOff>
      <xdr:row>15</xdr:row>
      <xdr:rowOff>142412</xdr:rowOff>
    </xdr:from>
    <xdr:to>
      <xdr:col>2</xdr:col>
      <xdr:colOff>287057</xdr:colOff>
      <xdr:row>25</xdr:row>
      <xdr:rowOff>130478</xdr:rowOff>
    </xdr:to>
    <mc:AlternateContent xmlns:mc="http://schemas.openxmlformats.org/markup-compatibility/2006" xmlns:a14="http://schemas.microsoft.com/office/drawing/2010/main">
      <mc:Choice Requires="a14">
        <xdr:graphicFrame macro="">
          <xdr:nvGraphicFramePr>
            <xdr:cNvPr id="59" name="Stage">
              <a:extLst>
                <a:ext uri="{FF2B5EF4-FFF2-40B4-BE49-F238E27FC236}">
                  <a16:creationId xmlns:a16="http://schemas.microsoft.com/office/drawing/2014/main" id="{D8D7222C-B2DF-4836-BAF6-4B8D45FCB8BE}"/>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157557" y="2959666"/>
              <a:ext cx="1345838" cy="1866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27.70315277778" createdVersion="8" refreshedVersion="8" minRefreshableVersion="3" recordCount="4646" xr:uid="{E005EA9F-C868-4962-8C34-9D5D047A971E}">
  <cacheSource type="worksheet">
    <worksheetSource name="tbl_Opportunity"/>
  </cacheSource>
  <cacheFields count="91">
    <cacheField name="Account ID" numFmtId="0">
      <sharedItems/>
    </cacheField>
    <cacheField name="Backlog Rev" numFmtId="0">
      <sharedItems/>
    </cacheField>
    <cacheField name="Bio Reactors used" numFmtId="0">
      <sharedItems containsBlank="1"/>
    </cacheField>
    <cacheField name="BM Test" numFmtId="0">
      <sharedItems/>
    </cacheField>
    <cacheField name="Campaign ID" numFmtId="0">
      <sharedItems containsBlank="1"/>
    </cacheField>
    <cacheField name="Cell Culture Media" numFmtId="0">
      <sharedItems containsBlank="1"/>
    </cacheField>
    <cacheField name="Cell Type" numFmtId="0">
      <sharedItems containsBlank="1"/>
    </cacheField>
    <cacheField name="Close Date" numFmtId="14">
      <sharedItems containsSemiMixedTypes="0" containsNonDate="0" containsDate="1" containsString="0" minDate="2011-02-22T00:00:00" maxDate="2030-11-29T00:00:00" count="986">
        <d v="2015-09-30T00:00:00"/>
        <d v="2015-12-31T00:00:00"/>
        <d v="2015-12-15T00:00:00"/>
        <d v="2015-11-30T00:00:00"/>
        <d v="2016-09-30T00:00:00"/>
        <d v="2019-05-30T00:00:00"/>
        <d v="2019-09-27T00:00:00"/>
        <d v="2016-03-31T00:00:00"/>
        <d v="2016-12-30T00:00:00"/>
        <d v="2018-12-31T00:00:00"/>
        <d v="2021-12-31T00:00:00"/>
        <d v="2016-12-15T00:00:00"/>
        <d v="2016-02-11T00:00:00"/>
        <d v="2017-05-02T00:00:00"/>
        <d v="2016-02-19T00:00:00"/>
        <d v="2018-12-28T00:00:00"/>
        <d v="2016-04-14T00:00:00"/>
        <d v="2016-12-31T00:00:00"/>
        <d v="2017-10-24T00:00:00"/>
        <d v="2016-11-02T00:00:00"/>
        <d v="2016-05-23T00:00:00"/>
        <d v="2017-09-30T00:00:00"/>
        <d v="2017-06-30T00:00:00"/>
        <d v="2018-08-10T00:00:00"/>
        <d v="2019-06-28T00:00:00"/>
        <d v="2016-08-03T00:00:00"/>
        <d v="2016-05-27T00:00:00"/>
        <d v="2017-10-11T00:00:00"/>
        <d v="2016-04-03T00:00:00"/>
        <d v="2022-06-30T00:00:00"/>
        <d v="2015-12-30T00:00:00"/>
        <d v="2019-12-31T00:00:00"/>
        <d v="2017-12-29T00:00:00"/>
        <d v="2019-04-23T00:00:00"/>
        <d v="2016-03-03T00:00:00"/>
        <d v="2021-12-17T00:00:00"/>
        <d v="2018-02-21T00:00:00"/>
        <d v="2017-03-28T00:00:00"/>
        <d v="2018-09-28T00:00:00"/>
        <d v="2020-12-31T00:00:00"/>
        <d v="2021-09-30T00:00:00"/>
        <d v="2016-04-13T00:00:00"/>
        <d v="2017-03-31T00:00:00"/>
        <d v="2016-06-30T00:00:00"/>
        <d v="2020-12-30T00:00:00"/>
        <d v="2020-05-20T00:00:00"/>
        <d v="2020-05-26T00:00:00"/>
        <d v="2018-04-27T00:00:00"/>
        <d v="2016-04-29T00:00:00"/>
        <d v="2018-11-06T00:00:00"/>
        <d v="2020-03-01T00:00:00"/>
        <d v="2019-12-27T00:00:00"/>
        <d v="2021-06-21T00:00:00"/>
        <d v="2020-01-01T00:00:00"/>
        <d v="2016-05-09T00:00:00"/>
        <d v="2019-12-28T00:00:00"/>
        <d v="2019-09-26T00:00:00"/>
        <d v="2016-04-30T00:00:00"/>
        <d v="2016-07-14T00:00:00"/>
        <d v="2016-06-12T00:00:00"/>
        <d v="2017-08-23T00:00:00"/>
        <d v="2020-07-01T00:00:00"/>
        <d v="2017-11-28T00:00:00"/>
        <d v="2017-07-29T00:00:00"/>
        <d v="2017-09-29T00:00:00"/>
        <d v="2017-04-19T00:00:00"/>
        <d v="2018-03-26T00:00:00"/>
        <d v="2018-03-16T00:00:00"/>
        <d v="2022-03-31T00:00:00"/>
        <d v="2018-09-05T00:00:00"/>
        <d v="2017-08-25T00:00:00"/>
        <d v="2016-08-06T00:00:00"/>
        <d v="2018-02-09T00:00:00"/>
        <d v="2020-09-25T00:00:00"/>
        <d v="2016-07-26T00:00:00"/>
        <d v="2017-12-31T00:00:00"/>
        <d v="2019-09-28T00:00:00"/>
        <d v="2022-03-30T00:00:00"/>
        <d v="2016-08-24T00:00:00"/>
        <d v="2020-02-14T00:00:00"/>
        <d v="2021-07-31T00:00:00"/>
        <d v="2017-05-10T00:00:00"/>
        <d v="2019-05-29T00:00:00"/>
        <d v="2016-06-14T00:00:00"/>
        <d v="2016-06-18T00:00:00"/>
        <d v="2016-06-17T00:00:00"/>
        <d v="2016-09-21T00:00:00"/>
        <d v="2018-09-17T00:00:00"/>
        <d v="2020-04-23T00:00:00"/>
        <d v="2020-05-21T00:00:00"/>
        <d v="2020-12-04T00:00:00"/>
        <d v="2016-06-25T00:00:00"/>
        <d v="2017-12-30T00:00:00"/>
        <d v="2018-06-29T00:00:00"/>
        <d v="2020-09-01T00:00:00"/>
        <d v="2020-06-28T00:00:00"/>
        <d v="2020-07-31T00:00:00"/>
        <d v="2020-09-28T00:00:00"/>
        <d v="2020-09-30T00:00:00"/>
        <d v="2018-05-31T00:00:00"/>
        <d v="2019-10-21T00:00:00"/>
        <d v="2017-12-01T00:00:00"/>
        <d v="2020-06-15T00:00:00"/>
        <d v="2017-04-28T00:00:00"/>
        <d v="2017-11-30T00:00:00"/>
        <d v="2017-10-31T00:00:00"/>
        <d v="2016-11-29T00:00:00"/>
        <d v="2017-08-31T00:00:00"/>
        <d v="2017-07-31T00:00:00"/>
        <d v="2017-12-02T00:00:00"/>
        <d v="2020-11-30T00:00:00"/>
        <d v="2016-10-07T00:00:00"/>
        <d v="2023-01-01T00:00:00"/>
        <d v="2020-06-30T00:00:00"/>
        <d v="2018-03-29T00:00:00"/>
        <d v="2017-08-16T00:00:00"/>
        <d v="2021-06-22T00:00:00"/>
        <d v="2020-04-01T00:00:00"/>
        <d v="2018-03-05T00:00:00"/>
        <d v="2018-02-26T00:00:00"/>
        <d v="2019-03-29T00:00:00"/>
        <d v="2018-02-28T00:00:00"/>
        <d v="2020-03-30T00:00:00"/>
        <d v="2017-11-24T00:00:00"/>
        <d v="2017-05-08T00:00:00"/>
        <d v="2018-02-19T00:00:00"/>
        <d v="2018-02-06T00:00:00"/>
        <d v="2020-01-13T00:00:00"/>
        <d v="2018-03-06T00:00:00"/>
        <d v="2016-06-24T00:00:00"/>
        <d v="2017-03-01T00:00:00"/>
        <d v="2018-02-16T00:00:00"/>
        <d v="2022-01-28T00:00:00"/>
        <d v="2018-12-21T00:00:00"/>
        <d v="2018-02-13T00:00:00"/>
        <d v="2017-07-28T00:00:00"/>
        <d v="2022-12-30T00:00:00"/>
        <d v="2018-03-27T00:00:00"/>
        <d v="2018-04-05T00:00:00"/>
        <d v="2021-03-31T00:00:00"/>
        <d v="2020-03-25T00:00:00"/>
        <d v="2018-08-20T00:00:00"/>
        <d v="2017-03-23T00:00:00"/>
        <d v="2016-08-30T00:00:00"/>
        <d v="2018-03-09T00:00:00"/>
        <d v="2018-03-02T00:00:00"/>
        <d v="2019-05-13T00:00:00"/>
        <d v="2018-07-10T00:00:00"/>
        <d v="2018-01-31T00:00:00"/>
        <d v="2018-10-09T00:00:00"/>
        <d v="2018-02-05T00:00:00"/>
        <d v="2016-12-23T00:00:00"/>
        <d v="2016-08-22T00:00:00"/>
        <d v="2017-06-01T00:00:00"/>
        <d v="2016-09-07T00:00:00"/>
        <d v="2021-04-01T00:00:00"/>
        <d v="2016-10-06T00:00:00"/>
        <d v="2017-12-06T00:00:00"/>
        <d v="2016-10-20T00:00:00"/>
        <d v="2017-04-12T00:00:00"/>
        <d v="2017-01-05T00:00:00"/>
        <d v="2021-08-27T00:00:00"/>
        <d v="2016-12-22T00:00:00"/>
        <d v="2018-10-26T00:00:00"/>
        <d v="2016-10-28T00:00:00"/>
        <d v="2017-04-05T00:00:00"/>
        <d v="2016-12-29T00:00:00"/>
        <d v="2017-06-22T00:00:00"/>
        <d v="2017-02-04T00:00:00"/>
        <d v="2016-09-14T00:00:00"/>
        <d v="2019-09-30T00:00:00"/>
        <d v="2016-10-31T00:00:00"/>
        <d v="2018-10-31T00:00:00"/>
        <d v="2016-11-08T00:00:00"/>
        <d v="2019-09-25T00:00:00"/>
        <d v="2017-03-15T00:00:00"/>
        <d v="2021-06-30T00:00:00"/>
        <d v="2020-02-24T00:00:00"/>
        <d v="2018-07-26T00:00:00"/>
        <d v="2016-10-21T00:00:00"/>
        <d v="2017-12-14T00:00:00"/>
        <d v="2017-05-31T00:00:00"/>
        <d v="2017-02-17T00:00:00"/>
        <d v="2017-04-21T00:00:00"/>
        <d v="2017-03-17T00:00:00"/>
        <d v="2017-02-20T00:00:00"/>
        <d v="2019-06-24T00:00:00"/>
        <d v="2016-11-16T00:00:00"/>
        <d v="2016-11-30T00:00:00"/>
        <d v="2017-01-31T00:00:00"/>
        <d v="2017-02-14T00:00:00"/>
        <d v="2016-12-16T00:00:00"/>
        <d v="2022-12-31T00:00:00"/>
        <d v="2017-09-12T00:00:00"/>
        <d v="2018-02-23T00:00:00"/>
        <d v="2016-11-23T00:00:00"/>
        <d v="2018-07-31T00:00:00"/>
        <d v="2021-12-30T00:00:00"/>
        <d v="2018-03-30T00:00:00"/>
        <d v="2016-12-28T00:00:00"/>
        <d v="2017-08-15T00:00:00"/>
        <d v="2018-05-30T00:00:00"/>
        <d v="2017-04-18T00:00:00"/>
        <d v="2018-04-25T00:00:00"/>
        <d v="2018-03-08T00:00:00"/>
        <d v="2018-03-07T00:00:00"/>
        <d v="2021-06-25T00:00:00"/>
        <d v="2017-03-30T00:00:00"/>
        <d v="2018-03-28T00:00:00"/>
        <d v="2017-03-03T00:00:00"/>
        <d v="2018-03-14T00:00:00"/>
        <d v="2019-12-29T00:00:00"/>
        <d v="2018-04-23T00:00:00"/>
        <d v="2017-02-01T00:00:00"/>
        <d v="2021-06-29T00:00:00"/>
        <d v="2017-09-14T00:00:00"/>
        <d v="2020-12-02T00:00:00"/>
        <d v="2018-08-13T00:00:00"/>
        <d v="2021-09-29T00:00:00"/>
        <d v="2021-12-24T00:00:00"/>
        <d v="2017-06-29T00:00:00"/>
        <d v="2018-03-24T00:00:00"/>
        <d v="2017-02-08T00:00:00"/>
        <d v="2021-12-27T00:00:00"/>
        <d v="2021-09-24T00:00:00"/>
        <d v="2017-10-18T00:00:00"/>
        <d v="2022-09-30T00:00:00"/>
        <d v="2019-09-13T00:00:00"/>
        <d v="2017-03-29T00:00:00"/>
        <d v="2017-07-10T00:00:00"/>
        <d v="2019-03-31T00:00:00"/>
        <d v="2017-03-22T00:00:00"/>
        <d v="2020-08-31T00:00:00"/>
        <d v="2018-09-30T00:00:00"/>
        <d v="2017-04-07T00:00:00"/>
        <d v="2021-07-30T00:00:00"/>
        <d v="2017-05-23T00:00:00"/>
        <d v="2017-03-24T00:00:00"/>
        <d v="2019-12-16T00:00:00"/>
        <d v="2017-04-03T00:00:00"/>
        <d v="2017-08-12T00:00:00"/>
        <d v="2017-04-24T00:00:00"/>
        <d v="2017-07-26T00:00:00"/>
        <d v="2017-08-10T00:00:00"/>
        <d v="2018-02-02T00:00:00"/>
        <d v="2017-08-11T00:00:00"/>
        <d v="2017-05-16T00:00:00"/>
        <d v="2017-05-18T00:00:00"/>
        <d v="2017-05-17T00:00:00"/>
        <d v="2023-03-31T00:00:00"/>
        <d v="2021-11-19T00:00:00"/>
        <d v="2022-04-29T00:00:00"/>
        <d v="2021-10-29T00:00:00"/>
        <d v="2022-02-01T00:00:00"/>
        <d v="2022-02-28T00:00:00"/>
        <d v="2022-03-25T00:00:00"/>
        <d v="2022-02-25T00:00:00"/>
        <d v="2022-04-30T00:00:00"/>
        <d v="2021-08-20T00:00:00"/>
        <d v="2021-09-28T00:00:00"/>
        <d v="2021-09-01T00:00:00"/>
        <d v="2021-09-15T00:00:00"/>
        <d v="2021-09-18T00:00:00"/>
        <d v="2021-09-17T00:00:00"/>
        <d v="2021-09-23T00:00:00"/>
        <d v="2021-09-03T00:00:00"/>
        <d v="2021-09-27T00:00:00"/>
        <d v="2021-11-30T00:00:00"/>
        <d v="2021-11-16T00:00:00"/>
        <d v="2021-10-20T00:00:00"/>
        <d v="2022-11-01T00:00:00"/>
        <d v="2022-11-30T00:00:00"/>
        <d v="2021-10-31T00:00:00"/>
        <d v="2021-12-28T00:00:00"/>
        <d v="2021-12-23T00:00:00"/>
        <d v="2021-12-01T00:00:00"/>
        <d v="2020-02-28T00:00:00"/>
        <d v="2021-02-28T00:00:00"/>
        <d v="2022-03-12T00:00:00"/>
        <d v="2020-04-30T00:00:00"/>
        <d v="2019-08-31T00:00:00"/>
        <d v="2021-08-31T00:00:00"/>
        <d v="2021-08-01T00:00:00"/>
        <d v="2022-07-29T00:00:00"/>
        <d v="2021-07-29T00:00:00"/>
        <d v="2023-09-01T00:00:00"/>
        <d v="2021-07-14T00:00:00"/>
        <d v="2020-10-01T00:00:00"/>
        <d v="2020-10-08T00:00:00"/>
        <d v="2021-10-01T00:00:00"/>
        <d v="2021-10-15T00:00:00"/>
        <d v="2021-11-01T00:00:00"/>
        <d v="2020-10-31T00:00:00"/>
        <d v="2022-10-01T00:00:00"/>
        <d v="2021-12-03T00:00:00"/>
        <d v="2020-07-15T00:00:00"/>
        <d v="2020-11-01T00:00:00"/>
        <d v="2023-12-30T00:00:00"/>
        <d v="2022-03-18T00:00:00"/>
        <d v="2022-03-11T00:00:00"/>
        <d v="2022-01-31T00:00:00"/>
        <d v="2022-03-01T00:00:00"/>
        <d v="2022-02-18T00:00:00"/>
        <d v="2022-06-24T00:00:00"/>
        <d v="2021-09-10T00:00:00"/>
        <d v="2022-08-26T00:00:00"/>
        <d v="2024-09-30T00:00:00"/>
        <d v="2021-08-02T00:00:00"/>
        <d v="2021-11-26T00:00:00"/>
        <d v="2021-12-10T00:00:00"/>
        <d v="2021-10-28T00:00:00"/>
        <d v="2022-10-30T00:00:00"/>
        <d v="2021-12-21T00:00:00"/>
        <d v="2022-07-30T00:00:00"/>
        <d v="2022-10-31T00:00:00"/>
        <d v="2021-09-16T00:00:00"/>
        <d v="2021-12-16T00:00:00"/>
        <d v="2021-04-30T00:00:00"/>
        <d v="2021-08-15T00:00:00"/>
        <d v="2021-07-23T00:00:00"/>
        <d v="2021-07-15T00:00:00"/>
        <d v="2022-12-08T00:00:00"/>
        <d v="2021-12-20T00:00:00"/>
        <d v="2021-05-27T00:00:00"/>
        <d v="2021-07-06T00:00:00"/>
        <d v="2021-08-30T00:00:00"/>
        <d v="2021-07-16T00:00:00"/>
        <d v="2021-07-20T00:00:00"/>
        <d v="2021-07-24T00:00:00"/>
        <d v="2021-10-27T00:00:00"/>
        <d v="2021-12-14T00:00:00"/>
        <d v="2021-10-13T00:00:00"/>
        <d v="2021-10-11T00:00:00"/>
        <d v="2021-12-08T00:00:00"/>
        <d v="2022-03-17T00:00:00"/>
        <d v="2021-10-08T00:00:00"/>
        <d v="2020-11-18T00:00:00"/>
        <d v="2021-07-09T00:00:00"/>
        <d v="2020-03-03T00:00:00"/>
        <d v="2018-03-21T00:00:00"/>
        <d v="2020-03-31T00:00:00"/>
        <d v="2020-03-11T00:00:00"/>
        <d v="2020-01-15T00:00:00"/>
        <d v="2020-03-02T00:00:00"/>
        <d v="2021-06-16T00:00:00"/>
        <d v="2019-06-12T00:00:00"/>
        <d v="2019-05-07T00:00:00"/>
        <d v="2018-04-17T00:00:00"/>
        <d v="2020-08-15T00:00:00"/>
        <d v="2020-08-10T00:00:00"/>
        <d v="2019-12-30T00:00:00"/>
        <d v="2020-11-12T00:00:00"/>
        <d v="2011-03-27T00:00:00"/>
        <d v="2021-05-11T00:00:00"/>
        <d v="2011-05-25T00:00:00"/>
        <d v="2011-04-25T00:00:00"/>
        <d v="2011-05-23T00:00:00"/>
        <d v="2019-11-21T00:00:00"/>
        <d v="2020-01-30T00:00:00"/>
        <d v="2018-03-20T00:00:00"/>
        <d v="2020-02-01T00:00:00"/>
        <d v="2021-04-27T00:00:00"/>
        <d v="2021-06-24T00:00:00"/>
        <d v="2019-06-30T00:00:00"/>
        <d v="2019-05-22T00:00:00"/>
        <d v="2018-06-30T00:00:00"/>
        <d v="2025-06-30T00:00:00"/>
        <d v="2020-08-28T00:00:00"/>
        <d v="2020-11-27T00:00:00"/>
        <d v="2019-12-13T00:00:00"/>
        <d v="2020-12-27T00:00:00"/>
        <d v="2018-03-31T00:00:00"/>
        <d v="2015-03-31T00:00:00"/>
        <d v="2021-05-04T00:00:00"/>
        <d v="2021-04-25T00:00:00"/>
        <d v="2019-12-05T00:00:00"/>
        <d v="2019-11-23T00:00:00"/>
        <d v="2021-03-12T00:00:00"/>
        <d v="2021-03-15T00:00:00"/>
        <d v="2020-02-27T00:00:00"/>
        <d v="2020-03-04T00:00:00"/>
        <d v="2021-03-04T00:00:00"/>
        <d v="2021-02-05T00:00:00"/>
        <d v="2020-01-31T00:00:00"/>
        <d v="2020-03-21T00:00:00"/>
        <d v="2021-02-19T00:00:00"/>
        <d v="2021-03-20T00:00:00"/>
        <d v="2020-03-13T00:00:00"/>
        <d v="2020-03-28T00:00:00"/>
        <d v="2021-01-30T00:00:00"/>
        <d v="2021-02-20T00:00:00"/>
        <d v="2021-03-26T00:00:00"/>
        <d v="2021-03-25T00:00:00"/>
        <d v="2021-03-28T00:00:00"/>
        <d v="2021-02-13T00:00:00"/>
        <d v="2019-02-22T00:00:00"/>
        <d v="2020-03-26T00:00:00"/>
        <d v="2021-03-18T00:00:00"/>
        <d v="2020-01-06T00:00:00"/>
        <d v="2019-02-20T00:00:00"/>
        <d v="2018-03-19T00:00:00"/>
        <d v="2021-03-17T00:00:00"/>
        <d v="2021-04-16T00:00:00"/>
        <d v="2021-06-11T00:00:00"/>
        <d v="2021-05-12T00:00:00"/>
        <d v="2021-05-06T00:00:00"/>
        <d v="2021-06-23T00:00:00"/>
        <d v="2021-06-17T00:00:00"/>
        <d v="2021-04-22T00:00:00"/>
        <d v="2021-04-20T00:00:00"/>
        <d v="2021-05-07T00:00:00"/>
        <d v="2019-04-30T00:00:00"/>
        <d v="2021-05-10T00:00:00"/>
        <d v="2021-05-19T00:00:00"/>
        <d v="2021-06-04T00:00:00"/>
        <d v="2021-04-19T00:00:00"/>
        <d v="2021-04-09T00:00:00"/>
        <d v="2019-06-19T00:00:00"/>
        <d v="2021-04-15T00:00:00"/>
        <d v="2019-06-13T00:00:00"/>
        <d v="2020-06-14T00:00:00"/>
        <d v="2020-06-23T00:00:00"/>
        <d v="2021-05-18T00:00:00"/>
        <d v="2020-06-25T00:00:00"/>
        <d v="2021-06-03T00:00:00"/>
        <d v="2020-06-12T00:00:00"/>
        <d v="2020-08-30T00:00:00"/>
        <d v="2019-07-06T00:00:00"/>
        <d v="2019-08-19T00:00:00"/>
        <d v="2019-08-26T00:00:00"/>
        <d v="2020-07-30T00:00:00"/>
        <d v="2019-07-11T00:00:00"/>
        <d v="2019-07-24T00:00:00"/>
        <d v="2018-07-27T00:00:00"/>
        <d v="2018-09-01T00:00:00"/>
        <d v="2018-08-31T00:00:00"/>
        <d v="2018-09-18T00:00:00"/>
        <d v="2019-08-30T00:00:00"/>
        <d v="2019-08-12T00:00:00"/>
        <d v="2019-07-25T00:00:00"/>
        <d v="2020-07-24T00:00:00"/>
        <d v="2020-11-22T00:00:00"/>
        <d v="2020-12-13T00:00:00"/>
        <d v="2020-11-23T00:00:00"/>
        <d v="2020-12-10T00:00:00"/>
        <d v="2020-10-02T00:00:00"/>
        <d v="2019-12-15T00:00:00"/>
        <d v="2019-11-15T00:00:00"/>
        <d v="2019-10-30T00:00:00"/>
        <d v="2019-10-22T00:00:00"/>
        <d v="2020-10-14T00:00:00"/>
        <d v="2020-12-11T00:00:00"/>
        <d v="2019-12-20T00:00:00"/>
        <d v="2020-10-30T00:00:00"/>
        <d v="2019-12-10T00:00:00"/>
        <d v="2019-12-01T00:00:00"/>
        <d v="2030-11-28T00:00:00"/>
        <d v="2020-12-24T00:00:00"/>
        <d v="2020-12-18T00:00:00"/>
        <d v="2020-02-25T00:00:00"/>
        <d v="2019-02-28T00:00:00"/>
        <d v="2019-03-25T00:00:00"/>
        <d v="2019-01-31T00:00:00"/>
        <d v="2018-02-15T00:00:00"/>
        <d v="2019-03-05T00:00:00"/>
        <d v="2019-03-01T00:00:00"/>
        <d v="2021-01-20T00:00:00"/>
        <d v="2020-02-26T00:00:00"/>
        <d v="2021-02-04T00:00:00"/>
        <d v="2021-01-31T00:00:00"/>
        <d v="2021-03-16T00:00:00"/>
        <d v="2021-03-11T00:00:00"/>
        <d v="2021-02-25T00:00:00"/>
        <d v="2019-05-01T00:00:00"/>
        <d v="2018-06-14T00:00:00"/>
        <d v="2019-06-26T00:00:00"/>
        <d v="2018-04-01T00:00:00"/>
        <d v="2019-06-06T00:00:00"/>
        <d v="2019-05-04T00:00:00"/>
        <d v="2019-06-01T00:00:00"/>
        <d v="2019-04-01T00:00:00"/>
        <d v="2021-05-28T00:00:00"/>
        <d v="2020-06-10T00:00:00"/>
        <d v="2021-04-23T00:00:00"/>
        <d v="2021-05-17T00:00:00"/>
        <d v="2021-05-14T00:00:00"/>
        <d v="2021-04-26T00:00:00"/>
        <d v="2021-04-12T00:00:00"/>
        <d v="2021-05-24T00:00:00"/>
        <d v="2020-04-20T00:00:00"/>
        <d v="2020-05-01T00:00:00"/>
        <d v="2021-06-06T00:00:00"/>
        <d v="2021-04-13T00:00:00"/>
        <d v="2021-06-28T00:00:00"/>
        <d v="2021-06-02T00:00:00"/>
        <d v="2021-05-03T00:00:00"/>
        <d v="2015-07-31T00:00:00"/>
        <d v="2020-08-01T00:00:00"/>
        <d v="2018-07-30T00:00:00"/>
        <d v="2018-08-06T00:00:00"/>
        <d v="2018-08-21T00:00:00"/>
        <d v="2019-08-29T00:00:00"/>
        <d v="2018-08-15T00:00:00"/>
        <d v="2019-07-30T00:00:00"/>
        <d v="2019-07-31T00:00:00"/>
        <d v="2019-07-01T00:00:00"/>
        <d v="2018-08-01T00:00:00"/>
        <d v="2018-07-29T00:00:00"/>
        <d v="2020-08-11T00:00:00"/>
        <d v="2020-08-03T00:00:00"/>
        <d v="2020-08-07T00:00:00"/>
        <d v="2017-10-07T00:00:00"/>
        <d v="2018-11-01T00:00:00"/>
        <d v="2018-12-01T00:00:00"/>
        <d v="2018-11-30T00:00:00"/>
        <d v="2018-12-20T00:00:00"/>
        <d v="2019-10-01T00:00:00"/>
        <d v="2019-10-31T00:00:00"/>
        <d v="2019-11-01T00:00:00"/>
        <d v="2018-11-07T00:00:00"/>
        <d v="2019-10-23T00:00:00"/>
        <d v="2020-12-03T00:00:00"/>
        <d v="2018-10-01T00:00:00"/>
        <d v="2020-12-23T00:00:00"/>
        <d v="2020-12-22T00:00:00"/>
        <d v="2020-12-20T00:00:00"/>
        <d v="2020-12-01T00:00:00"/>
        <d v="2020-10-15T00:00:00"/>
        <d v="2020-02-19T00:00:00"/>
        <d v="2021-03-29T00:00:00"/>
        <d v="2020-08-24T00:00:00"/>
        <d v="2019-11-30T00:00:00"/>
        <d v="2021-05-13T00:00:00"/>
        <d v="2021-06-14T00:00:00"/>
        <d v="2021-05-31T00:00:00"/>
        <d v="2020-06-24T00:00:00"/>
        <d v="2021-04-28T00:00:00"/>
        <d v="2018-04-02T00:00:00"/>
        <d v="2020-08-21T00:00:00"/>
        <d v="2020-07-16T00:00:00"/>
        <d v="2018-09-23T00:00:00"/>
        <d v="2019-08-22T00:00:00"/>
        <d v="2020-09-09T00:00:00"/>
        <d v="2020-12-16T00:00:00"/>
        <d v="2020-10-06T00:00:00"/>
        <d v="2020-11-20T00:00:00"/>
        <d v="2019-01-04T00:00:00"/>
        <d v="2021-03-05T00:00:00"/>
        <d v="2018-06-04T00:00:00"/>
        <d v="2015-06-30T00:00:00"/>
        <d v="2020-04-21T00:00:00"/>
        <d v="2021-06-09T00:00:00"/>
        <d v="2020-07-09T00:00:00"/>
        <d v="2018-07-16T00:00:00"/>
        <d v="2020-09-21T00:00:00"/>
        <d v="2019-09-01T00:00:00"/>
        <d v="2018-12-30T00:00:00"/>
        <d v="2020-12-09T00:00:00"/>
        <d v="2020-11-05T00:00:00"/>
        <d v="2019-12-17T00:00:00"/>
        <d v="2019-10-29T00:00:00"/>
        <d v="2020-04-27T00:00:00"/>
        <d v="2019-07-19T00:00:00"/>
        <d v="2020-09-29T00:00:00"/>
        <d v="2021-02-26T00:00:00"/>
        <d v="2019-09-09T00:00:00"/>
        <d v="2021-06-15T00:00:00"/>
        <d v="2020-07-13T00:00:00"/>
        <d v="2017-08-18T00:00:00"/>
        <d v="2019-10-24T00:00:00"/>
        <d v="2017-11-08T00:00:00"/>
        <d v="2019-11-14T00:00:00"/>
        <d v="2019-01-10T00:00:00"/>
        <d v="2021-08-13T00:00:00"/>
        <d v="2011-02-22T00:00:00"/>
        <d v="2019-10-09T00:00:00"/>
        <d v="2021-03-01T00:00:00"/>
        <d v="2020-02-04T00:00:00"/>
        <d v="2020-03-12T00:00:00"/>
        <d v="2021-01-07T00:00:00"/>
        <d v="2021-02-09T00:00:00"/>
        <d v="2021-01-14T00:00:00"/>
        <d v="2021-01-27T00:00:00"/>
        <d v="2021-01-18T00:00:00"/>
        <d v="2021-02-12T00:00:00"/>
        <d v="2021-02-11T00:00:00"/>
        <d v="2021-02-17T00:00:00"/>
        <d v="2021-02-23T00:00:00"/>
        <d v="2021-03-02T00:00:00"/>
        <d v="2021-03-08T00:00:00"/>
        <d v="2021-03-19T00:00:00"/>
        <d v="2021-03-24T00:00:00"/>
        <d v="2020-01-14T00:00:00"/>
        <d v="2021-01-12T00:00:00"/>
        <d v="2018-01-12T00:00:00"/>
        <d v="2018-01-10T00:00:00"/>
        <d v="2018-03-12T00:00:00"/>
        <d v="2019-01-18T00:00:00"/>
        <d v="2019-02-06T00:00:00"/>
        <d v="2019-03-13T00:00:00"/>
        <d v="2020-01-28T00:00:00"/>
        <d v="2020-02-12T00:00:00"/>
        <d v="2020-02-07T00:00:00"/>
        <d v="2020-03-05T00:00:00"/>
        <d v="2020-03-10T00:00:00"/>
        <d v="2020-03-18T00:00:00"/>
        <d v="2020-03-17T00:00:00"/>
        <d v="2020-01-03T00:00:00"/>
        <d v="2020-01-09T00:00:00"/>
        <d v="2020-01-17T00:00:00"/>
        <d v="2020-01-27T00:00:00"/>
        <d v="2021-01-29T00:00:00"/>
        <d v="2021-02-03T00:00:00"/>
        <d v="2021-03-14T00:00:00"/>
        <d v="2019-02-11T00:00:00"/>
        <d v="2021-02-24T00:00:00"/>
        <d v="2021-03-22T00:00:00"/>
        <d v="2021-01-13T00:00:00"/>
        <d v="2021-01-15T00:00:00"/>
        <d v="2021-02-08T00:00:00"/>
        <d v="2021-02-22T00:00:00"/>
        <d v="2019-03-28T00:00:00"/>
        <d v="2020-02-18T00:00:00"/>
        <d v="2020-02-20T00:00:00"/>
        <d v="2020-03-23T00:00:00"/>
        <d v="2020-02-03T00:00:00"/>
        <d v="2021-01-04T00:00:00"/>
        <d v="2019-03-26T00:00:00"/>
        <d v="2018-01-19T00:00:00"/>
        <d v="2019-01-23T00:00:00"/>
        <d v="2019-02-26T00:00:00"/>
        <d v="2019-03-27T00:00:00"/>
        <d v="2020-03-19T00:00:00"/>
        <d v="2019-03-15T00:00:00"/>
        <d v="2020-01-04T00:00:00"/>
        <d v="2020-05-05T00:00:00"/>
        <d v="2020-05-04T00:00:00"/>
        <d v="2020-05-12T00:00:00"/>
        <d v="2020-06-01T00:00:00"/>
        <d v="2020-06-16T00:00:00"/>
        <d v="2020-06-22T00:00:00"/>
        <d v="2021-04-05T00:00:00"/>
        <d v="2021-04-06T00:00:00"/>
        <d v="2021-04-07T00:00:00"/>
        <d v="2021-04-21T00:00:00"/>
        <d v="2021-06-01T00:00:00"/>
        <d v="2020-05-18T00:00:00"/>
        <d v="2020-06-18T00:00:00"/>
        <d v="2019-06-14T00:00:00"/>
        <d v="2017-06-12T00:00:00"/>
        <d v="2018-06-05T00:00:00"/>
        <d v="2018-04-13T00:00:00"/>
        <d v="2018-04-09T00:00:00"/>
        <d v="2018-04-11T00:00:00"/>
        <d v="2018-06-19T00:00:00"/>
        <d v="2018-06-21T00:00:00"/>
        <d v="2018-06-13T00:00:00"/>
        <d v="2018-05-18T00:00:00"/>
        <d v="2018-05-22T00:00:00"/>
        <d v="2018-05-01T00:00:00"/>
        <d v="2018-04-19T00:00:00"/>
        <d v="2019-04-04T00:00:00"/>
        <d v="2019-04-08T00:00:00"/>
        <d v="2019-04-05T00:00:00"/>
        <d v="2019-04-16T00:00:00"/>
        <d v="2019-06-16T00:00:00"/>
        <d v="2020-04-13T00:00:00"/>
        <d v="2020-05-11T00:00:00"/>
        <d v="2020-05-15T00:00:00"/>
        <d v="2020-06-11T00:00:00"/>
        <d v="2020-06-26T00:00:00"/>
        <d v="2020-06-29T00:00:00"/>
        <d v="2020-05-29T00:00:00"/>
        <d v="2021-05-05T00:00:00"/>
        <d v="2017-06-28T00:00:00"/>
        <d v="2019-04-09T00:00:00"/>
        <d v="2018-06-11T00:00:00"/>
        <d v="2019-05-02T00:00:00"/>
        <d v="2020-05-06T00:00:00"/>
        <d v="2021-04-29T00:00:00"/>
        <d v="2020-04-06T00:00:00"/>
        <d v="2020-04-15T00:00:00"/>
        <d v="2020-05-08T00:00:00"/>
        <d v="2021-05-21T00:00:00"/>
        <d v="2019-06-20T00:00:00"/>
        <d v="2019-05-08T00:00:00"/>
        <d v="2021-05-20T00:00:00"/>
        <d v="2019-04-18T00:00:00"/>
        <d v="2018-04-26T00:00:00"/>
        <d v="2019-05-09T00:00:00"/>
        <d v="2019-04-22T00:00:00"/>
        <d v="2019-06-07T00:00:00"/>
        <d v="2020-04-10T00:00:00"/>
        <d v="2020-06-09T00:00:00"/>
        <d v="2020-04-24T00:00:00"/>
        <d v="2020-06-08T00:00:00"/>
        <d v="2020-05-07T00:00:00"/>
        <d v="2020-07-07T00:00:00"/>
        <d v="2020-09-11T00:00:00"/>
        <d v="2020-07-20T00:00:00"/>
        <d v="2020-07-28T00:00:00"/>
        <d v="2020-08-26T00:00:00"/>
        <d v="2020-08-05T00:00:00"/>
        <d v="2020-09-18T00:00:00"/>
        <d v="2020-09-17T00:00:00"/>
        <d v="2017-09-08T00:00:00"/>
        <d v="2017-09-06T00:00:00"/>
        <d v="2017-08-22T00:00:00"/>
        <d v="2017-08-29T00:00:00"/>
        <d v="2017-07-24T00:00:00"/>
        <d v="2017-08-02T00:00:00"/>
        <d v="2017-08-24T00:00:00"/>
        <d v="2017-09-20T00:00:00"/>
        <d v="2017-09-26T00:00:00"/>
        <d v="2017-09-18T00:00:00"/>
        <d v="2017-09-28T00:00:00"/>
        <d v="2018-07-09T00:00:00"/>
        <d v="2018-07-13T00:00:00"/>
        <d v="2018-07-12T00:00:00"/>
        <d v="2018-07-11T00:00:00"/>
        <d v="2018-07-03T00:00:00"/>
        <d v="2019-07-22T00:00:00"/>
        <d v="2019-09-06T00:00:00"/>
        <d v="2019-08-15T00:00:00"/>
        <d v="2019-08-21T00:00:00"/>
        <d v="2019-08-23T00:00:00"/>
        <d v="2020-07-17T00:00:00"/>
        <d v="2020-08-08T00:00:00"/>
        <d v="2020-08-19T00:00:00"/>
        <d v="2020-08-20T00:00:00"/>
        <d v="2020-09-10T00:00:00"/>
        <d v="2017-09-01T00:00:00"/>
        <d v="2017-07-05T00:00:00"/>
        <d v="2018-08-07T00:00:00"/>
        <d v="2020-07-22T00:00:00"/>
        <d v="2020-07-29T00:00:00"/>
        <d v="2020-08-04T00:00:00"/>
        <d v="2020-08-27T00:00:00"/>
        <d v="2019-09-08T00:00:00"/>
        <d v="2019-08-13T00:00:00"/>
        <d v="2020-08-14T00:00:00"/>
        <d v="2017-07-12T00:00:00"/>
        <d v="2020-07-27T00:00:00"/>
        <d v="2020-09-16T00:00:00"/>
        <d v="2019-07-15T00:00:00"/>
        <d v="2019-08-02T00:00:00"/>
        <d v="2019-08-16T00:00:00"/>
        <d v="2017-07-20T00:00:00"/>
        <d v="2018-08-08T00:00:00"/>
        <d v="2018-08-09T00:00:00"/>
        <d v="2020-09-15T00:00:00"/>
        <d v="2020-10-12T00:00:00"/>
        <d v="2020-10-24T00:00:00"/>
        <d v="2020-11-03T00:00:00"/>
        <d v="2020-11-14T00:00:00"/>
        <d v="2020-12-17T00:00:00"/>
        <d v="2019-12-19T00:00:00"/>
        <d v="2019-11-27T00:00:00"/>
        <d v="2017-10-05T00:00:00"/>
        <d v="2017-10-20T00:00:00"/>
        <d v="2017-10-17T00:00:00"/>
        <d v="2017-12-13T00:00:00"/>
        <d v="2017-12-12T00:00:00"/>
        <d v="2017-12-08T00:00:00"/>
        <d v="2017-12-19T00:00:00"/>
        <d v="2018-10-11T00:00:00"/>
        <d v="2018-12-19T00:00:00"/>
        <d v="2018-12-03T00:00:00"/>
        <d v="2018-12-07T00:00:00"/>
        <d v="2019-10-07T00:00:00"/>
        <d v="2019-11-17T00:00:00"/>
        <d v="2019-12-09T00:00:00"/>
        <d v="2019-10-11T00:00:00"/>
        <d v="2019-10-12T00:00:00"/>
        <d v="2019-10-18T00:00:00"/>
        <d v="2019-11-02T00:00:00"/>
        <d v="2019-10-15T00:00:00"/>
        <d v="2019-10-03T00:00:00"/>
        <d v="2019-12-02T00:00:00"/>
        <d v="2019-11-07T00:00:00"/>
        <d v="2019-11-06T00:00:00"/>
        <d v="2019-12-12T00:00:00"/>
        <d v="2019-11-22T00:00:00"/>
        <d v="2019-12-18T00:00:00"/>
        <d v="2020-10-05T00:00:00"/>
        <d v="2020-10-13T00:00:00"/>
        <d v="2020-10-20T00:00:00"/>
        <d v="2020-10-19T00:00:00"/>
        <d v="2020-11-24T00:00:00"/>
        <d v="2020-10-26T00:00:00"/>
        <d v="2020-11-06T00:00:00"/>
        <d v="2019-11-12T00:00:00"/>
        <d v="2019-11-08T00:00:00"/>
        <d v="2020-12-15T00:00:00"/>
        <d v="2020-10-09T00:00:00"/>
        <d v="2020-11-02T00:00:00"/>
        <d v="2019-12-04T00:00:00"/>
        <d v="2019-11-18T00:00:00"/>
        <d v="2019-12-03T00:00:00"/>
        <d v="2020-10-23T00:00:00"/>
        <d v="2019-12-11T00:00:00"/>
        <d v="2019-12-23T00:00:00"/>
        <d v="2019-11-05T00:00:00"/>
        <d v="2019-11-11T00:00:00"/>
        <d v="2020-12-28T00:00:00"/>
        <d v="2020-11-17T00:00:00"/>
        <d v="2020-12-21T00:00:00"/>
        <d v="2017-11-21T00:00:00"/>
        <d v="2018-11-29T00:00:00"/>
        <d v="2018-10-29T00:00:00"/>
        <d v="2018-11-09T00:00:00"/>
        <d v="2019-12-21T00:00:00"/>
        <d v="2021-02-18T00:00:00"/>
        <d v="2020-03-16T00:00:00"/>
        <d v="2021-02-10T00:00:00"/>
        <d v="2021-02-01T00:00:00"/>
        <d v="2021-02-16T00:00:00"/>
        <d v="2021-04-08T00:00:00"/>
        <d v="2020-09-14T00:00:00"/>
        <d v="2019-07-18T00:00:00"/>
        <d v="2019-07-12T00:00:00"/>
        <d v="2019-10-16T00:00:00"/>
        <d v="2019-09-24T00:00:00"/>
        <d v="2020-07-26T00:00:00"/>
        <d v="2020-10-29T00:00:00"/>
        <d v="2020-02-06T00:00:00"/>
        <d v="2018-02-08T00:00:00"/>
        <d v="2020-01-07T00:00:00"/>
        <d v="2018-01-29T00:00:00"/>
        <d v="2020-03-27T00:00:00"/>
        <d v="2021-05-30T00:00:00"/>
        <d v="2019-04-29T00:00:00"/>
        <d v="2020-05-28T00:00:00"/>
        <d v="2019-04-15T00:00:00"/>
        <d v="2017-09-05T00:00:00"/>
        <d v="2017-08-21T00:00:00"/>
        <d v="2019-11-28T00:00:00"/>
        <d v="2019-11-13T00:00:00"/>
        <d v="2019-10-10T00:00:00"/>
        <d v="2017-10-27T00:00:00"/>
        <d v="2020-11-09T00:00:00"/>
        <d v="2017-12-22T00:00:00"/>
        <d v="2020-02-05T00:00:00"/>
        <d v="2021-02-15T00:00:00"/>
        <d v="2020-07-03T00:00:00"/>
        <d v="2021-05-26T00:00:00"/>
        <d v="2019-01-25T00:00:00"/>
        <d v="2019-02-04T00:00:00"/>
        <d v="2019-02-01T00:00:00"/>
        <d v="2019-02-15T00:00:00"/>
        <d v="2020-01-23T00:00:00"/>
        <d v="2018-01-22T00:00:00"/>
        <d v="2019-02-27T00:00:00"/>
        <d v="2019-03-07T00:00:00"/>
        <d v="2019-01-08T00:00:00"/>
        <d v="2019-03-21T00:00:00"/>
        <d v="2019-02-19T00:00:00"/>
        <d v="2019-03-08T00:00:00"/>
        <d v="2020-03-09T00:00:00"/>
        <d v="2020-02-10T00:00:00"/>
        <d v="2018-02-14T00:00:00"/>
        <d v="2020-02-13T00:00:00"/>
        <d v="2021-01-08T00:00:00"/>
        <d v="2021-01-19T00:00:00"/>
        <d v="2021-01-21T00:00:00"/>
        <d v="2021-02-02T00:00:00"/>
        <d v="2020-02-21T00:00:00"/>
        <d v="2020-03-06T00:00:00"/>
        <d v="2018-06-12T00:00:00"/>
        <d v="2018-06-18T00:00:00"/>
        <d v="2019-05-17T00:00:00"/>
        <d v="2019-06-04T00:00:00"/>
        <d v="2019-04-26T00:00:00"/>
        <d v="2019-05-06T00:00:00"/>
        <d v="2020-06-19T00:00:00"/>
        <d v="2020-04-07T00:00:00"/>
        <d v="2018-05-24T00:00:00"/>
        <d v="2018-05-02T00:00:00"/>
        <d v="2018-05-16T00:00:00"/>
        <d v="2019-06-03T00:00:00"/>
        <d v="2019-05-23T00:00:00"/>
        <d v="2018-04-12T00:00:00"/>
        <d v="2018-06-25T00:00:00"/>
        <d v="2019-04-10T00:00:00"/>
        <d v="2019-05-31T00:00:00"/>
        <d v="2019-06-11T00:00:00"/>
        <d v="2019-06-18T00:00:00"/>
        <d v="2020-04-08T00:00:00"/>
        <d v="2020-04-03T00:00:00"/>
        <d v="2020-04-16T00:00:00"/>
        <d v="2020-06-02T00:00:00"/>
        <d v="2020-04-02T00:00:00"/>
        <d v="2020-05-19T00:00:00"/>
        <d v="2020-06-17T00:00:00"/>
        <d v="2020-06-03T00:00:00"/>
        <d v="2020-04-09T00:00:00"/>
        <d v="2018-09-13T00:00:00"/>
        <d v="2018-08-22T00:00:00"/>
        <d v="2018-09-14T00:00:00"/>
        <d v="2019-08-20T00:00:00"/>
        <d v="2019-07-03T00:00:00"/>
        <d v="2019-09-04T00:00:00"/>
        <d v="2019-09-11T00:00:00"/>
        <d v="2019-07-02T00:00:00"/>
        <d v="2019-07-08T00:00:00"/>
        <d v="2019-07-23T00:00:00"/>
        <d v="2018-07-05T00:00:00"/>
        <d v="2019-08-01T00:00:00"/>
        <d v="2019-07-09T00:00:00"/>
        <d v="2018-07-06T00:00:00"/>
        <d v="2018-08-03T00:00:00"/>
        <d v="2019-08-27T00:00:00"/>
        <d v="2019-09-19T00:00:00"/>
        <d v="2018-08-30T00:00:00"/>
        <d v="2019-09-12T00:00:00"/>
        <d v="2019-09-17T00:00:00"/>
        <d v="2019-08-07T00:00:00"/>
        <d v="2020-07-14T00:00:00"/>
        <d v="2020-07-21T00:00:00"/>
        <d v="2020-07-06T00:00:00"/>
        <d v="2020-08-13T00:00:00"/>
        <d v="2020-09-02T00:00:00"/>
        <d v="2020-08-12T00:00:00"/>
        <d v="2020-09-07T00:00:00"/>
        <d v="2020-09-23T00:00:00"/>
        <d v="2020-08-06T00:00:00"/>
        <d v="2020-08-17T00:00:00"/>
        <d v="2020-09-08T00:00:00"/>
        <d v="2015-10-31T00:00:00"/>
        <d v="2018-12-11T00:00:00"/>
        <d v="2018-10-08T00:00:00"/>
        <d v="2018-11-26T00:00:00"/>
        <d v="2018-12-05T00:00:00"/>
        <d v="2018-12-26T00:00:00"/>
        <d v="2018-10-22T00:00:00"/>
        <d v="2019-11-26T00:00:00"/>
        <d v="2020-11-13T00:00:00"/>
        <d v="2017-12-28T00:00:00"/>
        <d v="2018-12-24T00:00:00"/>
        <d v="2018-10-15T00:00:00"/>
        <d v="2018-10-10T00:00:00"/>
        <d v="2017-11-02T00:00:00"/>
        <d v="2018-11-12T00:00:00"/>
        <d v="2018-11-14T00:00:00"/>
        <d v="2018-12-18T00:00:00"/>
        <d v="2019-12-06T00:00:00"/>
        <d v="2020-12-08T00:00:00"/>
        <d v="2020-12-14T00:00:00"/>
        <d v="2020-11-16T00:00:00"/>
        <d v="2019-05-21T00:00:00"/>
        <d v="2020-07-10T00:00:00"/>
        <d v="2018-02-07T00:00:00"/>
        <d v="2015-06-26T00:00:00"/>
        <d v="2017-04-25T00:00:00"/>
        <d v="2018-06-01T00:00:00"/>
        <d v="2019-08-14T00:00:00"/>
        <d v="2018-08-17T00:00:00"/>
        <d v="2020-09-22T00:00:00"/>
        <d v="2015-12-01T00:00:00"/>
        <d v="2018-11-15T00:00:00"/>
        <d v="2021-05-25T00:00:00"/>
        <d v="2021-06-07T00:00:00"/>
        <d v="2020-12-06T00:00:00"/>
        <d v="2021-03-30T00:00:00"/>
        <d v="2021-01-28T00:00:00"/>
        <d v="2021-06-18T00:00:00"/>
        <d v="2020-11-04T00:00:00"/>
        <d v="2020-10-22T00:00:00"/>
        <d v="2019-11-25T00:00:00"/>
        <d v="2019-11-29T00:00:00"/>
        <d v="2019-08-09T00:00:00"/>
        <d v="2021-06-10T00:00:00"/>
        <d v="2021-09-21T00:00:00"/>
        <d v="2021-08-04T00:00:00"/>
        <d v="2021-10-12T00:00:00"/>
        <d v="2021-11-23T00:00:00"/>
        <d v="2021-12-07T00:00:00"/>
        <d v="2021-11-24T00:00:00"/>
        <d v="2018-02-01T00:00:00"/>
        <d v="2018-09-11T00:00:00"/>
        <d v="2020-12-25T00:00:00"/>
        <d v="2020-12-07T00:00:00"/>
        <d v="2020-11-10T00:00:00"/>
        <d v="2020-11-11T00:00:00"/>
        <d v="2020-10-25T00:00:00"/>
        <d v="2020-11-19T00:00:00"/>
      </sharedItems>
      <fieldGroup par="90"/>
    </cacheField>
    <cacheField name="Closed" numFmtId="0">
      <sharedItems/>
    </cacheField>
    <cacheField name="Closed Lost Reason" numFmtId="0">
      <sharedItems containsBlank="1"/>
    </cacheField>
    <cacheField name="Competitive Product Details" numFmtId="0">
      <sharedItems containsNonDate="0" containsString="0" containsBlank="1"/>
    </cacheField>
    <cacheField name="Contact ID" numFmtId="0">
      <sharedItems containsBlank="1"/>
    </cacheField>
    <cacheField name="COVID Notes" numFmtId="0">
      <sharedItems containsBlank="1"/>
    </cacheField>
    <cacheField name="COVID Status" numFmtId="0">
      <sharedItems containsBlank="1"/>
    </cacheField>
    <cacheField name="Created By ID" numFmtId="0">
      <sharedItems/>
    </cacheField>
    <cacheField name="Created by Lead Conversion" numFmtId="0">
      <sharedItems/>
    </cacheField>
    <cacheField name="Created Date" numFmtId="22">
      <sharedItems containsSemiMixedTypes="0" containsNonDate="0" containsDate="1" containsString="0" minDate="2013-06-11T16:59:13" maxDate="2021-12-20T21:40:24"/>
    </cacheField>
    <cacheField name="Date Opportunity was Closed" numFmtId="14">
      <sharedItems containsNonDate="0" containsDate="1" containsString="0" containsBlank="1" minDate="2021-05-11T00:00:00" maxDate="2021-12-18T00:00:00"/>
    </cacheField>
    <cacheField name="Deleted" numFmtId="0">
      <sharedItems/>
    </cacheField>
    <cacheField name="DOR Distributor" numFmtId="0">
      <sharedItems containsBlank="1"/>
    </cacheField>
    <cacheField name="DOR Expiration" numFmtId="14">
      <sharedItems containsNonDate="0" containsDate="1" containsString="0" containsBlank="1" minDate="2010-12-31T00:00:00" maxDate="2022-07-01T00:00:00"/>
    </cacheField>
    <cacheField name="Final Quote" numFmtId="0">
      <sharedItems/>
    </cacheField>
    <cacheField name="Fiscal Period" numFmtId="14">
      <sharedItems containsSemiMixedTypes="0" containsNonDate="0" containsDate="1" containsString="0" minDate="2011-01-01T00:00:00" maxDate="2030-04-02T00:00:00"/>
    </cacheField>
    <cacheField name="Fiscal Quarter" numFmtId="0">
      <sharedItems containsSemiMixedTypes="0" containsString="0" containsNumber="1" containsInteger="1" minValue="1" maxValue="4"/>
    </cacheField>
    <cacheField name="Fiscal Year" numFmtId="0">
      <sharedItems containsSemiMixedTypes="0" containsString="0" containsNumber="1" containsInteger="1" minValue="2011" maxValue="2030"/>
    </cacheField>
    <cacheField name="Forecast Category" numFmtId="0">
      <sharedItems/>
    </cacheField>
    <cacheField name="Forecast Category1" numFmtId="0">
      <sharedItems/>
    </cacheField>
    <cacheField name="Forecast Q Commit" numFmtId="0">
      <sharedItems/>
    </cacheField>
    <cacheField name="Forecast Q Prior Commit" numFmtId="0">
      <sharedItems/>
    </cacheField>
    <cacheField name="Funding Source" numFmtId="0">
      <sharedItems containsBlank="1"/>
    </cacheField>
    <cacheField name="Has Line Item" numFmtId="0">
      <sharedItems/>
    </cacheField>
    <cacheField name="Has Open Activity" numFmtId="0">
      <sharedItems/>
    </cacheField>
    <cacheField name="Has Overdue Task" numFmtId="0">
      <sharedItems/>
    </cacheField>
    <cacheField name="Industry" numFmtId="0">
      <sharedItems containsBlank="1" count="33">
        <s v="Education"/>
        <s v="Electronics"/>
        <s v="Telecommunications"/>
        <s v="Transportation"/>
        <s v="Agriculture"/>
        <s v="Apparel"/>
        <s v="Banking"/>
        <s v="Biotechnology"/>
        <s v="Energy"/>
        <s v="Hospitality"/>
        <s v="Construction"/>
        <s v="Consulting"/>
        <s v="Chemicals"/>
        <s v="Communications"/>
        <s v="Other"/>
        <s v="Biopharma/Pharmaceuticals"/>
        <s v="CRO / CDMO"/>
        <s v="Academia"/>
        <s v="Biopharma/Biopharmaceuticals"/>
        <s v="State and Local"/>
        <s v="Federal"/>
        <s v="Commercial"/>
        <s v="Military"/>
        <s v="International"/>
        <s v="Distributor"/>
        <s v="Government"/>
        <m/>
        <s v="Life Science Research"/>
        <s v="State"/>
        <s v="Municipal"/>
        <s v="CDMOs"/>
        <s v="State &amp; Local"/>
        <s v="Law Enforcement"/>
      </sharedItems>
    </cacheField>
    <cacheField name="Install This Quarter" numFmtId="0">
      <sharedItems/>
    </cacheField>
    <cacheField name="Interface Type" numFmtId="0">
      <sharedItems containsBlank="1"/>
    </cacheField>
    <cacheField name="Internal Forecast" numFmtId="0">
      <sharedItems count="2">
        <b v="0"/>
        <b v="1"/>
      </sharedItems>
    </cacheField>
    <cacheField name="Last Activity" numFmtId="14">
      <sharedItems containsNonDate="0" containsDate="1" containsString="0" containsBlank="1" minDate="2015-03-27T00:00:00" maxDate="2021-12-18T00:00:00"/>
    </cacheField>
    <cacheField name="Last Modified By ID" numFmtId="0">
      <sharedItems/>
    </cacheField>
    <cacheField name="Last Modified Date" numFmtId="22">
      <sharedItems containsSemiMixedTypes="0" containsNonDate="0" containsDate="1" containsString="0" minDate="2020-01-06T15:53:09" maxDate="2021-12-21T21:15:56"/>
    </cacheField>
    <cacheField name="Last Referenced Date" numFmtId="0">
      <sharedItems containsNonDate="0" containsString="0" containsBlank="1"/>
    </cacheField>
    <cacheField name="Last Stage Change Date" numFmtId="22">
      <sharedItems containsNonDate="0" containsDate="1" containsString="0" containsBlank="1" minDate="2016-06-02T12:43:54" maxDate="2021-12-21T20:59:02"/>
    </cacheField>
    <cacheField name="Last Stage Change Date1" numFmtId="14">
      <sharedItems containsNonDate="0" containsDate="1" containsString="0" containsBlank="1" minDate="2021-05-11T00:00:00" maxDate="2021-12-22T00:00:00"/>
    </cacheField>
    <cacheField name="Last Viewed Date" numFmtId="0">
      <sharedItems containsNonDate="0" containsString="0" containsBlank="1"/>
    </cacheField>
    <cacheField name="LDO" numFmtId="0">
      <sharedItems/>
    </cacheField>
    <cacheField name="LDO Priority Level" numFmtId="0">
      <sharedItems containsBlank="1"/>
    </cacheField>
    <cacheField name="Lead Application" numFmtId="0">
      <sharedItems containsBlank="1"/>
    </cacheField>
    <cacheField name="Lead Source" numFmtId="0">
      <sharedItems/>
    </cacheField>
    <cacheField name="LS Other Research Area" numFmtId="0">
      <sharedItems containsNonDate="0" containsString="0" containsBlank="1"/>
    </cacheField>
    <cacheField name="LS Research Area" numFmtId="0">
      <sharedItems containsBlank="1"/>
    </cacheField>
    <cacheField name="Mass Spec Manufacturer" numFmtId="0">
      <sharedItems containsBlank="1"/>
    </cacheField>
    <cacheField name="Mass Spec Type" numFmtId="0">
      <sharedItems containsBlank="1"/>
    </cacheField>
    <cacheField name="Media Provider" numFmtId="0">
      <sharedItems containsBlank="1"/>
    </cacheField>
    <cacheField name="Opportunity ID" numFmtId="0">
      <sharedItems count="4646">
        <s v="0063100000YNxMDAA1"/>
        <s v="0063100000YNxNGAA1"/>
        <s v="0063100000YOGBDAA5"/>
        <s v="0063100000YOYE1AAP"/>
        <s v="0063100000ZJiQqAAL"/>
        <s v="0063100000ZKCUHAA5"/>
        <s v="0063100000ZKDYTAA5"/>
        <s v="0063100000ZKMQFAA5"/>
        <s v="0063100000ZKMWSAA5"/>
        <s v="0063100000ZlQEeAAN"/>
        <s v="0063100000ZlQFIAA3"/>
        <s v="0063100000aBvNTAA0"/>
        <s v="0063100000aCFelAAG"/>
        <s v="0063100000aCFl8AAG"/>
        <s v="0063100000aCatgAAC"/>
        <s v="0063100000aEEjGAAW"/>
        <s v="0063100000aFWpEAAW"/>
        <s v="0063100000aFacVAAS"/>
        <s v="0063100000anT4uAAE"/>
        <s v="0063100000antUKAAY"/>
        <s v="0063100000antUuAAI"/>
        <s v="0063100000ao9wMAAQ"/>
        <s v="0063100000aoF6WAAU"/>
        <s v="0063100000aoLPaAAM"/>
        <s v="0063100000aojGMAAY"/>
        <s v="0063100000ap7sWAAQ"/>
        <s v="0063100000apZWvAAM"/>
        <s v="0063100000apZwAAAU"/>
        <s v="0063100000apecPAAQ"/>
        <s v="0063100000aq7k4AAA"/>
        <s v="0063100000arFYbAAM"/>
        <s v="0063100000arTVnAAM"/>
        <s v="0063100000bfw4VAAQ"/>
        <s v="0063100000bg1PIAAY"/>
        <s v="0063100000bg1oLAAQ"/>
        <s v="0063100000bgLcoAAE"/>
        <s v="0063100000bgVWEAA2"/>
        <s v="0063100000bgVvrAAE"/>
        <s v="0063100000bghjHAAQ"/>
        <s v="0063100000bgj8fAAA"/>
        <s v="0063100000bgjL0AAI"/>
        <s v="0063100000bgjMDAAY"/>
        <s v="0063100000bh21SAAQ"/>
        <s v="0063100000bhDS6AAM"/>
        <s v="0063100000bhVayAAE"/>
        <s v="0063100000bhY15AAE"/>
        <s v="0063100000bhY2IAAU"/>
        <s v="0063100000bhY8QAAU"/>
        <s v="0063100000bhYC8AAM"/>
        <s v="0063100000bhYlNAAU"/>
        <s v="0063100000bhZ0mAAE"/>
        <s v="0063100000bhZiIAAU"/>
        <s v="0063100000bhZl7AAE"/>
        <s v="0063100000bhZnSAAU"/>
        <s v="0063100000bhZrTAAU"/>
        <s v="0063100000bhZsCAAU"/>
        <s v="0063100000bhZtPAAU"/>
        <s v="0063100000bhZuYAAU"/>
        <s v="0063100000bha3VAAQ"/>
        <s v="0063100000bhfhLAAQ"/>
        <s v="0063100000bhfjCAAQ"/>
        <s v="0063100000bhg3KAAQ"/>
        <s v="0063100000bhoZuAAI"/>
        <s v="0063100000bhoapAAA"/>
        <s v="0063100000bhob4AAA"/>
        <s v="0063100000bhpm7AAA"/>
        <s v="0063100000bhpn5AAA"/>
        <s v="0063100000bhqA8AAI"/>
        <s v="0063100000bhxkeAAA"/>
        <s v="0063100000bhxmaAAA"/>
        <s v="0063100000bi1IPAAY"/>
        <s v="0063100000biDuuAAE"/>
        <s v="0063100000biKX6AAM"/>
        <s v="0063100000biL1vAAE"/>
        <s v="0063100000biLJQAA2"/>
        <s v="0063100000biMhnAAE"/>
        <s v="0063100000biORrAAM"/>
        <s v="0063100000biORwAAM"/>
        <s v="0063100000biXiAAAU"/>
        <s v="0063100000bibLhAAI"/>
        <s v="0063100000bio1FAAQ"/>
        <s v="0063100000bio1jAAA"/>
        <s v="0063100000bio3fAAA"/>
        <s v="0063100000bio5qAAA"/>
        <s v="0063100000bio8GAAQ"/>
        <s v="0063100000bir5WAAQ"/>
        <s v="0063100000biw5lAAA"/>
        <s v="0063100000bj4xEAAQ"/>
        <s v="0063100000bjBkTAAU"/>
        <s v="0063100000bjCzBAAU"/>
        <s v="0063100000bjHRMAA2"/>
        <s v="0063100000bjN6LAAU"/>
        <s v="0063100000bjNqiAAE"/>
        <s v="0063100000bjUufAAE"/>
        <s v="0063100000bjVFjAAM"/>
        <s v="0063100000bjgHeAAI"/>
        <s v="0063100000bjwtuAAA"/>
        <s v="0063100000bjyJNAAY"/>
        <s v="0063100000brcf3AAA"/>
        <s v="0063100000brfsIAAQ"/>
        <s v="0063100000brfxvAAA"/>
        <s v="0063100000brr2QAAQ"/>
        <s v="0063100000brsyvAAA"/>
        <s v="0063100000brszAAAQ"/>
        <s v="0063100000brszUAAQ"/>
        <s v="0063100000brtAbAAI"/>
        <s v="0063100000brtClAAI"/>
        <s v="0063100000brwi9AAA"/>
        <s v="0063100000brwoYAAQ"/>
        <s v="0063100000bs379AAA"/>
        <s v="0063100000bs399AAA"/>
        <s v="0063100000bs3BKAAY"/>
        <s v="0063100000bs3ELAAY"/>
        <s v="0063100000bs6w4AAA"/>
        <s v="0063100000bs7EaAAI"/>
        <s v="0063100000bs92IAAQ"/>
        <s v="0063100000bs9OiAAI"/>
        <s v="0063100000bsAAyAAM"/>
        <s v="0063100000bsACVAA2"/>
        <s v="0063100000bsADJAA2"/>
        <s v="0063100000bsAEDAA2"/>
        <s v="0063100000bsAEwAAM"/>
        <s v="0063100000bsDEqAAM"/>
        <s v="0063100000bsDGLAA2"/>
        <s v="0063100000c9carAAA"/>
        <s v="0063100000c9jv9AAA"/>
        <s v="0063100000c9jvEAAQ"/>
        <s v="0063100000c9uVsAAI"/>
        <s v="0063100000c9vEPAAY"/>
        <s v="0063100000cA4CDAA0"/>
        <s v="0063100000cA94oAAC"/>
        <s v="0063100000cAAfpAAG"/>
        <s v="0063100000cAFibAAG"/>
        <s v="0063100000cAFmBAAW"/>
        <s v="0063100000cAG2DAAW"/>
        <s v="0063100000cAG5gAAG"/>
        <s v="0063100000cAGFGAA4"/>
        <s v="0063100000cAJfPAAW"/>
        <s v="0063100000cAJrbAAG"/>
        <s v="0063100000cDUg0AAG"/>
        <s v="0063100000cDXtVAAW"/>
        <s v="0063100000cDZXMAA4"/>
        <s v="0063100000cDm71AAC"/>
        <s v="0063100000cDvU6AAK"/>
        <s v="0063100000cDvV9AAK"/>
        <s v="0063100000cDymhAAC"/>
        <s v="0063100000cEC9yAAG"/>
        <s v="0063100000cECudAAG"/>
        <s v="0063100000cEfTnAAK"/>
        <s v="0063100000cErLdAAK"/>
        <s v="0063100000cFE41AAG"/>
        <s v="0063100000cFKZ3AAO"/>
        <s v="0063100000cFTWfAAO"/>
        <s v="0063100000cFYnwAAG"/>
        <s v="0063100000cFYqrAAG"/>
        <s v="0063100000cFfQNAA0"/>
        <s v="0063100000cFfRfAAK"/>
        <s v="0063100000cFfVcAAK"/>
        <s v="0063100000cFfhCAAS"/>
        <s v="0063100000cFfj3AAC"/>
        <s v="0063100000cFfkaAAC"/>
        <s v="0063100000cFfw8AAC"/>
        <s v="0063100000cFhdFAAS"/>
        <s v="0063100000cFhfaAAC"/>
        <s v="0063100000cFjSnAAK"/>
        <s v="0063100000cFkHkAAK"/>
        <s v="0063100000cFyHwAAK"/>
        <s v="0063100000cFzEYAA0"/>
        <s v="0063100000cFzUgAAK"/>
        <s v="0063100000cG2JYAA0"/>
        <s v="0063100000cG6tUAAS"/>
        <s v="0063100000cG9M1AAK"/>
        <s v="0063100000cGGYEAA4"/>
        <s v="0063100000cGIeaAAG"/>
        <s v="0063100000cGIf9AAG"/>
        <s v="0063100000cGLAtAAO"/>
        <s v="0063100000cKZfZAAW"/>
        <s v="0063100000cKZvcAAG"/>
        <s v="0063100000cKaNeAAK"/>
        <s v="0063100000cKbGDAA0"/>
        <s v="0063100000cKgTtAAK"/>
        <s v="0063100000cKmtxAAC"/>
        <s v="0063100000cKoJaAAK"/>
        <s v="0063100000cKzBAAA0"/>
        <s v="0063100000cL0sZAAS"/>
        <s v="0063100000cL3pWAAS"/>
        <s v="0063100000cL4CVAA0"/>
        <s v="0063100000cL6P6AAK"/>
        <s v="0063100000cLDFuAAO"/>
        <s v="0063100000cLDLuAAO"/>
        <s v="0063100000cLH0RAAW"/>
        <s v="0063100000cLH0gAAG"/>
        <s v="0063100000cLH1FAAW"/>
        <s v="0063100000cLH1ZAAW"/>
        <s v="0063100000cLH2iAAG"/>
        <s v="0063100000cLH33AAG"/>
        <s v="0063100000cLH3DAAW"/>
        <s v="0063100000cLHCFAA4"/>
        <s v="0063100000cLHDRAA4"/>
        <s v="0063100000cLHfWAAW"/>
        <s v="0063100000cLNfNAAW"/>
        <s v="0063100000cLNnUAAW"/>
        <s v="0063100000cLNxUAAW"/>
        <s v="0063100000cLOAgAAO"/>
        <s v="0063100000cLOGqAAO"/>
        <s v="0063100000cLOHPAA4"/>
        <s v="0063100000cLOIhAAO"/>
        <s v="0063100000cLOQ1AAO"/>
        <s v="0063100000cLOWEAA4"/>
        <s v="0063100000cLOdZAAW"/>
        <s v="0063100000cLOe8AAG"/>
        <s v="0063100000cLOnRAAW"/>
        <s v="0063100000cLlTDAA0"/>
        <s v="0063100000cLlx0AAC"/>
        <s v="0063100000cLmCuAAK"/>
        <s v="0063100000cLmGkAAK"/>
        <s v="0063100000cLmHpAAK"/>
        <s v="0063100000cLmNTAA0"/>
        <s v="0063100000cLmTBAA0"/>
        <s v="0063100000cLmUYAA0"/>
        <s v="0063100000cLmVvAAK"/>
        <s v="0063100000cLmfLAAS"/>
        <s v="0063100000cLmlIAAS"/>
        <s v="0063100000cLmpuAAC"/>
        <s v="0063100000cLmr7AAC"/>
        <s v="0063100000cLmvHAAS"/>
        <s v="0063100000cLmwFAAS"/>
        <s v="0063100000cLn28AAC"/>
        <s v="0063100000cLn3uAAC"/>
        <s v="0063100000cLnASAA0"/>
        <s v="0063100000cgw3uAAA"/>
        <s v="0063100000cgwm4AAA"/>
        <s v="0063100000cgwmTAAQ"/>
        <s v="0063100000ch1TWAAY"/>
        <s v="0063100000ch1k9AAA"/>
        <s v="0063100000ch4zYAAQ"/>
        <s v="0063100000ch53SAAQ"/>
        <s v="0063100000ch53mAAA"/>
        <s v="0063100000ch55jAAA"/>
        <s v="0063100000ch58zAAA"/>
        <s v="0063100000ch59EAAQ"/>
        <s v="0063100000ch5B5AAI"/>
        <s v="0063100000ch5BUAAY"/>
        <s v="0063100000ch5H5AAI"/>
        <s v="0063100000ch5I3AAI"/>
        <s v="0063100000ch5Q9AAI"/>
        <s v="0063100000ch5QTAAY"/>
        <s v="0063100000ch5SlAAI"/>
        <s v="0063100000ch5T5AAI"/>
        <s v="0063100000ch5TyAAI"/>
        <s v="0063100000ch5UmAAI"/>
        <s v="0063100000ch5VQAAY"/>
        <s v="0063100000ch5YjAAI"/>
        <s v="0063100000ch5ZDAAY"/>
        <s v="0063100000ch5c4AAA"/>
        <s v="0063100000ch5dMAAQ"/>
        <s v="0063100000ch5dbAAA"/>
        <s v="0063100000ch5etAAA"/>
        <s v="0063100000ch5kcAAA"/>
        <s v="0063100000ch5r5AAA"/>
        <s v="0063100000ch5sEAAQ"/>
        <s v="0063100000ch5vsAAA"/>
        <s v="0063100000ch5wWAAQ"/>
        <s v="0063100000ch5wgAAA"/>
        <s v="0063100000ch63KAAQ"/>
        <s v="0063100000ch66lAAA"/>
        <s v="0063100000ch6BVAAY"/>
        <s v="0063100000ch6E8AAI"/>
        <s v="0063100000ch6F9AAI"/>
        <s v="0063100000ch6FnAAI"/>
        <s v="0063100000ch6GgAAI"/>
        <s v="0063100000ch6IyAAI"/>
        <s v="0063100000ch6JrAAI"/>
        <s v="0063100000ch6KLAAY"/>
        <s v="0063100000ch6KVAAY"/>
        <s v="0063100000ch6KzAAI"/>
        <s v="0063100000ch6LwAAI"/>
        <s v="0063100000ch6MkAAI"/>
        <s v="0063100000ch728AAA"/>
        <s v="0063100000ch72mAAA"/>
        <s v="0063100000ch72wAAA"/>
        <s v="0063100000ch73fAAA"/>
        <s v="0063100000ch744AAA"/>
        <s v="0063100000ch74dAAA"/>
        <s v="0063100000ch74iAAA"/>
        <s v="0063100000ch74nAAA"/>
        <s v="0063100000ch87gAAA"/>
        <s v="0063100000ch87vAAA"/>
        <s v="0063100000ch88AAAQ"/>
        <s v="0063100000ch88jAAA"/>
        <s v="0063100000ch893AAA"/>
        <s v="0063100000ch89mAAA"/>
        <s v="0063100000ch8A6AAI"/>
        <s v="0063100000ch8AaAAI"/>
        <s v="0063100000ch8AuAAI"/>
        <s v="0063100000ch8B9AAI"/>
        <s v="0063100000ch8COAAY"/>
        <s v="0063100000ch8CiAAI"/>
        <s v="0063100000ch8D7AAI"/>
        <s v="0063100000ch8DqAAI"/>
        <s v="0063100000ch8EPAAY"/>
        <s v="0063100000ch9CPAAY"/>
        <s v="0063100000ch9FIAAY"/>
        <s v="0063100000chFxNAAU"/>
        <s v="0063100000chHioAAE"/>
        <s v="0063100000chHiyAAE"/>
        <s v="0063100000chU5zAAE"/>
        <s v="0063100000chhsnAAA"/>
        <s v="0063100000chiWZAAY"/>
        <s v="0063100000chyZMAAY"/>
        <s v="0063100000chyZgAAI"/>
        <s v="0063100000chyaPAAQ"/>
        <s v="0063100000ci81yAAA"/>
        <s v="0063100000ci89zAAA"/>
        <s v="0063100000cig8AAAQ"/>
        <s v="0063100000cigZcAAI"/>
        <s v="0063100000cigZwAAI"/>
        <s v="0063100000ciiIRAAY"/>
        <s v="0063100000ciiRBAAY"/>
        <s v="0063100000cikKvAAI"/>
        <s v="0063100000cikLFAAY"/>
        <s v="0063100000cikLZAAY"/>
        <s v="0063100000cikMcAAI"/>
        <s v="0063100000cikMwAAI"/>
        <s v="0063100000cikNpAAI"/>
        <s v="0063100000cipxZAAQ"/>
        <s v="0063100000ciqfBAAQ"/>
        <s v="0063100000ciqfQAAQ"/>
        <s v="0063100000ciqfaAAA"/>
        <s v="0063100000ciqfpAAA"/>
        <s v="0063100000ciqfzAAA"/>
        <s v="0063100000ciqgEAAQ"/>
        <s v="0063100000ciqgOAAQ"/>
        <s v="0063100000ciqgYAAQ"/>
        <s v="0063100000ciqgiAAA"/>
        <s v="0063100000ciqlGAAQ"/>
        <s v="0063100000ciqlQAAQ"/>
        <s v="0063100000ciqlkAAA"/>
        <s v="0063100000ciqlzAAA"/>
        <s v="0063100000ciqmYAAQ"/>
        <s v="0063100000ciqmiAAA"/>
        <s v="0063100000ciqmnAAA"/>
        <s v="0063100000ciqnHAAQ"/>
        <s v="0063100000ciqp8AAA"/>
        <s v="0063100000ciqpNAAQ"/>
        <s v="0063100000ciqpXAAQ"/>
        <s v="0063100000ciqphAAA"/>
        <s v="0063100000ciqprAAA"/>
        <s v="0063100000ciqpwAAA"/>
        <s v="0063100000ciqq6AAA"/>
        <s v="0063100000ciqqLAAQ"/>
        <s v="0063100000ciqqpAAA"/>
        <s v="0063100000ciqr9AAA"/>
        <s v="0063100000ciqrTAAQ"/>
        <s v="0063100000ciqriAAA"/>
        <s v="0063100000ciqsWAAQ"/>
        <s v="0063100000ciqsqAAA"/>
        <s v="0063100000ciqtPAAQ"/>
        <s v="0063100000ciqtyAAA"/>
        <s v="0063100000ciqu8AAA"/>
        <s v="0063100000ciquNAAQ"/>
        <s v="0063100000ciquSAAQ"/>
        <s v="0063100000ciquXAAQ"/>
        <s v="0063100000ciquhAAA"/>
        <s v="0063100000ciqurAAA"/>
        <s v="0063100000ciquwAAA"/>
        <s v="0063100000ciqyZAAQ"/>
        <s v="0063100000cir0QAAQ"/>
        <s v="0063100000cir0fAAA"/>
        <s v="0063100000cir0kAAA"/>
        <s v="0063100000cir14AAA"/>
        <s v="0063100000cir19AAA"/>
        <s v="0063100000cir1OAAQ"/>
        <s v="0063100000cir1TAAQ"/>
        <s v="0063100000cir1iAAA"/>
        <s v="0063100000cir1nAAA"/>
        <s v="0063100000cir27AAA"/>
        <s v="0063100000cir2CAAQ"/>
        <s v="0063100000cir2vAAA"/>
        <s v="0063100000cir35AAA"/>
        <s v="0063100000cir3AAAQ"/>
        <s v="0063100000cir3FAAQ"/>
        <s v="0063100000cir3KAAQ"/>
        <s v="0063100000cir3UAAQ"/>
        <s v="0063100000cir3oAAA"/>
        <s v="0063100000cj7xQAAQ"/>
        <s v="0063100000cj7xpAAA"/>
        <s v="0063100000cj8IfAAI"/>
        <s v="0063100000cj8MaAAI"/>
        <s v="0063100000cj90XAAQ"/>
        <s v="0063100000cjPPQAA2"/>
        <s v="0063100000cjPX6AAM"/>
        <s v="0063100000cjPg3AAE"/>
        <s v="0063100000cjPg4AAE"/>
        <s v="0063100000cjPg5AAE"/>
        <s v="0063100000cjPg6AAE"/>
        <s v="0063100000cjPhpAAE"/>
        <s v="0063100000cjPhqAAE"/>
        <s v="0063100000cjPhuAAE"/>
        <s v="0063100000cjPhvAAE"/>
        <s v="0063100000cjPhzAAE"/>
        <s v="0063100000cjPi1AAE"/>
        <s v="0063100000cjPi2AAE"/>
        <s v="0063100000cjPi3AAE"/>
        <s v="0063100000cjPi5AAE"/>
        <s v="0063100000cjPi6AAE"/>
        <s v="0063100000cjPi7AAE"/>
        <s v="0063100000cjPi9AAE"/>
        <s v="0063100000cjPiAAAU"/>
        <s v="0063100000cjPiBAAU"/>
        <s v="0063100000cjPiCAAU"/>
        <s v="0063100000cjPiIAAU"/>
        <s v="0063100000cjPjxAAE"/>
        <s v="0063100000cjPjyAAE"/>
        <s v="0063100000cjPlFAAU"/>
        <s v="0063100000cjPlHAAU"/>
        <s v="0063100000cjPlIAAU"/>
        <s v="0063100000cjPlKAAU"/>
        <s v="0063100000cjPlLAAU"/>
        <s v="0063100000cjPlMAAU"/>
        <s v="0063100000cjPlNAAU"/>
        <s v="0063100000cjPlPAAU"/>
        <s v="0063100000cjPlTAAU"/>
        <s v="0063100000cjPlVAAU"/>
        <s v="0063100000cjPlWAAU"/>
        <s v="0063100000cjPlYAAU"/>
        <s v="0063100000cjPlcAAE"/>
        <s v="0063100000cjPleAAE"/>
        <s v="0063100000cjPlgAAE"/>
        <s v="0063100000cjPlhAAE"/>
        <s v="0063100000cjPliAAE"/>
        <s v="0063100000cjTU2AAM"/>
        <s v="0063100000cjVtiAAE"/>
        <s v="0063100000cjWaQAAU"/>
        <s v="0063100000cjWapAAE"/>
        <s v="0063100000cjWmFAAU"/>
        <s v="0063100000cjWmZAAU"/>
        <s v="0063100000cjZyCAAU"/>
        <s v="0063100000cjcERAAY"/>
        <s v="0063100000cjefrAAA"/>
        <s v="0063100000cjefsAAA"/>
        <s v="0063100000cjefvAAA"/>
        <s v="0063100000cjep1AAA"/>
        <s v="0063100000cjep2AAA"/>
        <s v="0063100000cjep4AAA"/>
        <s v="0063100000cjep6AAA"/>
        <s v="0063100000cjep7AAA"/>
        <s v="0063100000cjep8AAA"/>
        <s v="0063100000cjep9AAA"/>
        <s v="0063100000cjepAAAQ"/>
        <s v="0063100000cjereAAA"/>
        <s v="0063100000cjerfAAA"/>
        <s v="0063100000cjerjAAA"/>
        <s v="0063100000cjerkAAA"/>
        <s v="0063100000cjerlAAA"/>
        <s v="0063100000cjeroAAA"/>
        <s v="0063100000cjerqAAA"/>
        <s v="0063100000cjeruAAA"/>
        <s v="0063100000cjesKAAQ"/>
        <s v="0063100000cjesMAAQ"/>
        <s v="0063100000cjesNAAQ"/>
        <s v="0063100000cjesPAAQ"/>
        <s v="0063100000cjesRAAQ"/>
        <s v="0063100000cjesSAAQ"/>
        <s v="0063100000cjesTAAQ"/>
        <s v="0063100000cjesXAAQ"/>
        <s v="0063100000cjesZAAQ"/>
        <s v="0063100000cjesaAAA"/>
        <s v="0063100000cjesbAAA"/>
        <s v="0063100000cjescAAA"/>
        <s v="0063100000cjesoAAA"/>
        <s v="0063100000cjespAAA"/>
        <s v="0063100000cjesqAAA"/>
        <s v="0063100000cjestAAA"/>
        <s v="0063100000cjesvAAA"/>
        <s v="0063100000cjeswAAA"/>
        <s v="0063100000cjesyAAA"/>
        <s v="0063100000cjet0AAA"/>
        <s v="0063100000cjet1AAA"/>
        <s v="0063100000cjetNAAQ"/>
        <s v="0063100000cjetrAAA"/>
        <s v="0063100000cjfMIAAY"/>
        <s v="0063100000cjfNaAAI"/>
        <s v="0063100000cjnCQAAY"/>
        <s v="0063100000cjnCkAAI"/>
        <s v="0063100000cjnD9AAI"/>
        <s v="0063100000cjuSfAAI"/>
        <s v="0063100000cjvEoAAI"/>
        <s v="0063100000cjxPrAAI"/>
        <s v="0063100000cjxQBAAY"/>
        <s v="0063100000ckDN2AAM"/>
        <s v="0063100000ckE7UAAU"/>
        <s v="0063100000ckEOhAAM"/>
        <s v="0063100000ckEhOAAU"/>
        <s v="0063100000ckFr9AAE"/>
        <s v="0063100000ckHYZAA2"/>
        <s v="0063100000ckIb7AAE"/>
        <s v="0063100000ckNj7AAE"/>
        <s v="0063100000ckO6WAAU"/>
        <s v="0063100000ckRKgAAM"/>
        <s v="0063100000ckSpiAAE"/>
        <s v="0063100000ckXTBAA2"/>
        <s v="0063100000ckXdOAAU"/>
        <s v="0063100000ckXfAAAU"/>
        <s v="0063100000ckivMAAQ"/>
        <s v="0063100000ckjiLAAQ"/>
        <s v="0063100000ckjxVAAQ"/>
        <s v="0063100000ckkFpAAI"/>
        <s v="0063100000ckyPeAAI"/>
        <s v="0063100000dXYnCAAW"/>
        <s v="0063100000dXYnRAAW"/>
        <s v="0063100000dXbdeAAC"/>
        <s v="0063100000dXdg7AAC"/>
        <s v="0063100000dXdo9AAC"/>
        <s v="0063100000dXs99AAC"/>
        <s v="0063100000dY8NdAAK"/>
        <s v="0063100000dYAG6AAO"/>
        <s v="0063100000dYNLWAA4"/>
        <s v="0063100000dYO1HAAW"/>
        <s v="0063100000dYO2jAAG"/>
        <s v="0063100000dYVP9AAO"/>
        <s v="0063100000dYdnPAAS"/>
        <s v="0063100000dYixfAAC"/>
        <s v="0063100000dYpr7AAC"/>
        <s v="0063100000dYqctAAC"/>
        <s v="0063100000dYrwfAAC"/>
        <s v="0063100000dZPDqAAO"/>
        <s v="0063100000dZRymAAG"/>
        <s v="0063100000dZYckAAG"/>
        <s v="0063100000dZdaBAAS"/>
        <s v="0063100000dZgAnAAK"/>
        <s v="0063100000dZjeGAAS"/>
        <s v="0063100000dZrJsAAK"/>
        <s v="0063100000dZs13AAC"/>
        <s v="0063100000da24bAAA"/>
        <s v="0063100000da2RWAAY"/>
        <s v="0063100000da8zYAAQ"/>
        <s v="0063100000daI9NAAU"/>
        <s v="0063100000daKs5AAE"/>
        <s v="0063100000daKsKAAU"/>
        <s v="0063100000daKsPAAU"/>
        <s v="0063100000daKseAAE"/>
        <s v="0063100000daKsjAAE"/>
        <s v="0063100000daoBAAAY"/>
        <s v="0063100000daqZvAAI"/>
        <s v="0063100000dbCisAAE"/>
        <s v="0063100000dbCk6AAE"/>
        <s v="0063100000dlp61AAA"/>
        <s v="0063100000dlvXqAAI"/>
        <s v="0063100000dxh0eAAA"/>
        <s v="0063100000dxiVnAAI"/>
        <s v="0063100000dxlFtAAI"/>
        <s v="0063100000dxs7NAAQ"/>
        <s v="0063100000dy8A6AAI"/>
        <s v="0063100000dy8B9AAI"/>
        <s v="0063100000dy8rCAAQ"/>
        <s v="0063100000dy9PGAAY"/>
        <s v="0063100000dyZtTAAU"/>
        <s v="0063100000e2kQrAAI"/>
        <s v="0063100000e2rEOAAY"/>
        <s v="0063100000e2tCdAAI"/>
        <s v="0063100000e2tFrAAI"/>
        <s v="0063100000e30g4AAA"/>
        <s v="0063100000e32fKAAQ"/>
        <s v="0063100000e33hCAAQ"/>
        <s v="0063100000e39FeAAI"/>
        <s v="0063100000e3DNuAAM"/>
        <s v="0063100000e3IkYAAU"/>
        <s v="0063100000e3ImlAAE"/>
        <s v="0063100000e3hXvAAI"/>
        <s v="0063100000e3iwHAAQ"/>
        <s v="0063100000e3ix5AAA"/>
        <s v="0063100000e3j4QAAQ"/>
        <s v="0063100000e3jhTAAQ"/>
        <s v="0063100000e3k8LAAQ"/>
        <s v="0063100000e3lDgAAI"/>
        <s v="0063100000e3lFDAAY"/>
        <s v="0063100000e3lIHAAY"/>
        <s v="0063100000e3lM9AAI"/>
        <s v="0063100000e3lRJAAY"/>
        <s v="0063100000e3xZjAAI"/>
        <s v="0063100000e3zxzAAA"/>
        <s v="0063100000e45UOAAY"/>
        <s v="0063100000e49bDAAQ"/>
        <s v="0063100000e4IFKAA2"/>
        <s v="0063100000e4IG3AAM"/>
        <s v="0063100000e4JvpAAE"/>
        <s v="0063100000e4KqkAAE"/>
        <s v="0063100000e4KsMAAU"/>
        <s v="0063100000eS4NpAAK"/>
        <s v="0063100000eS7RCAA0"/>
        <s v="0063100000eUlujAAC"/>
        <s v="0063100000eUpAyAAK"/>
        <s v="0063100000eUulOAAS"/>
        <s v="0063100000eUuqxAAC"/>
        <s v="0063100000eUurqAAC"/>
        <s v="0063100000eUxT8AAK"/>
        <s v="0063100000eUz7CAAS"/>
        <s v="0063100000eVKtOAAW"/>
        <s v="0063100000eVRHaAAO"/>
        <s v="0063100000eVUSyAAO"/>
        <s v="0063100000eVXC9AAO"/>
        <s v="0063100000eVdikAAC"/>
        <s v="0063100000eVjgXAAS"/>
        <s v="0063100000eVkcFAAS"/>
        <s v="0063100000eVuZcAAK"/>
        <s v="0063100000eVubdAAC"/>
        <s v="0063100000epW1oAAE"/>
        <s v="0063100000epWLnAAM"/>
        <s v="0063100000epcvKAAQ"/>
        <s v="0063100000epi63AAA"/>
        <s v="0063100000epr8dAAA"/>
        <s v="0063100000epzVtAAI"/>
        <s v="0063100000epzXVAAY"/>
        <s v="0063100000epzZOAAY"/>
        <s v="0063100000eq2dcAAA"/>
        <s v="0063100000eqFu5AAE"/>
        <s v="0063100000eqW6zAAE"/>
        <s v="0063100000eqkOYAAY"/>
        <s v="0063100000erEhbAAE"/>
        <s v="0063100000erI1kAAE"/>
        <s v="0063100000erI6GAAU"/>
        <s v="0063100000erIVEAA2"/>
        <s v="0063100000erIZGAA2"/>
        <s v="0063100000erJXWAA2"/>
        <s v="0063100000erPrjAAE"/>
        <s v="0063100000erRf7AAE"/>
        <s v="0063100000erSSXAA2"/>
        <s v="0063100000erSTzAAM"/>
        <s v="0063100000erSV2AAM"/>
        <s v="0063100000erSVMAA2"/>
        <s v="0063100000erSVlAAM"/>
        <s v="0063100000erSXrAAM"/>
        <s v="0063100000erSYLAA2"/>
        <s v="0063100000erSYuAAM"/>
        <s v="0063100000erSa2AAE"/>
        <s v="0063100000erSh7AAE"/>
        <s v="0063100000erShlAAE"/>
        <s v="0063100000erSiPAAU"/>
        <s v="0063100000erSj3AAE"/>
        <s v="0063100000erSjSAAU"/>
        <s v="0063100000erSjmAAE"/>
        <s v="0063100000erSlzAAE"/>
        <s v="0063100000erhLAAAY"/>
        <s v="0063100000erx48AAA"/>
        <s v="0063100000erytMAAQ"/>
        <s v="0063100000eryu0AAA"/>
        <s v="0063100000es82YAAQ"/>
        <s v="0063100000es8CXAAY"/>
        <s v="0063100000es9bhAAA"/>
        <s v="0063100000esABvAAM"/>
        <s v="0063100000esAD8AAM"/>
        <s v="0063100000esAEGAA2"/>
        <s v="0063100000esAEzAAM"/>
        <s v="0063100000esAFnAAM"/>
        <s v="0063100000esAGCAA2"/>
        <s v="0063100000esAGRAA2"/>
        <s v="0063100000esAGWAA2"/>
        <s v="0063100000esAGbAAM"/>
        <s v="0063100000esAIIAA2"/>
        <s v="0063100000esAIxAAM"/>
        <s v="0063100000esALYAA2"/>
        <s v="0063100000esAN5AAM"/>
        <s v="0063100000esANyAAM"/>
        <s v="0063100000esAOwAAM"/>
        <s v="0063100000esAPkAAM"/>
        <s v="0063100000esAQ4AAM"/>
        <s v="0063100000esARbAAM"/>
        <s v="0063100000esAS5AAM"/>
        <s v="0063100000esATNAA2"/>
        <s v="0063100000esAU6AAM"/>
        <s v="0063100000esAV4AAM"/>
        <s v="0063100000esAW2AAM"/>
        <s v="0063100000esAWRAA2"/>
        <s v="0063100000esAWlAAM"/>
        <s v="0063100000esAXeAAM"/>
        <s v="0063100000esAY8AAM"/>
        <s v="0063100000esAYIAA2"/>
        <s v="0063100000esAYSAA2"/>
        <s v="0063100000esB9RAAU"/>
        <s v="0063100000esCGdAAM"/>
        <s v="0063100000esEy9AAE"/>
        <s v="0063100000esOk7AAE"/>
        <s v="0063100000esQdpAAE"/>
        <s v="0063100000esUdAAAU"/>
        <s v="0063100000esUvGAAU"/>
        <s v="0063100000esupGAAQ"/>
        <s v="0063100000et7MvAAI"/>
        <s v="0063100000et7iwAAA"/>
        <s v="0063100000etO7KAAU"/>
        <s v="0063100000etStTAAU"/>
        <s v="0063100000etStdAAE"/>
        <s v="0063100000etUi6AAE"/>
        <s v="0063100000etXsKAAU"/>
        <s v="0063100000etenLAAQ"/>
        <s v="0063100000etep2AAA"/>
        <s v="0063100000etfIGAAY"/>
        <s v="0063100000eti7EAAQ"/>
        <s v="0063100000eti8NAAQ"/>
        <s v="0063100000eti9AAAQ"/>
        <s v="0063100000eu5fVAAQ"/>
        <s v="0063100000eu5gOAAQ"/>
        <s v="0063100000euHi6AAE"/>
        <s v="0063100000euTi3AAE"/>
        <s v="0063100000eunTtAAI"/>
        <s v="0063100000euvjHAAQ"/>
        <s v="0063100000ev0nFAAQ"/>
        <s v="0063100000ev4jEAAQ"/>
        <s v="0063100000evBVxAAM"/>
        <s v="0063100000evBZUAA2"/>
        <s v="0063100000evCnUAAU"/>
        <s v="0063100000evEcdAAE"/>
        <s v="0063100000fTDxHAAW"/>
        <s v="0063100000fTL3SAAW"/>
        <s v="0063100000fTLP8AAO"/>
        <s v="0063100000fTTwJAAW"/>
        <s v="0063100000fTU18AAG"/>
        <s v="0063100000fTU1SAAW"/>
        <s v="0063100000fTUWhAAO"/>
        <s v="0063100000fUV6gAAG"/>
        <s v="0063100000fUVS6AAO"/>
        <s v="0063100000fVtA6AAK"/>
        <s v="0063100000fW2DQAA0"/>
        <s v="0063100000fW4j1AAC"/>
        <s v="0063100000fWDoiAAG"/>
        <s v="0063100000fWWKuAAO"/>
        <s v="0063100000fWkVqAAK"/>
        <s v="0063100000foCVGAA2"/>
        <s v="0063100000foPehAAE"/>
        <s v="0063100000foREOAA2"/>
        <s v="0063100000focqBAAQ"/>
        <s v="0063100000fof2HAAQ"/>
        <s v="0063100000fouK6AAI"/>
        <s v="0063100000fp4U3AAI"/>
        <s v="0063100000fpXCoAAM"/>
        <s v="0063100000fpgmbAAA"/>
        <s v="0063100000fpobmAAA"/>
        <s v="0063100000fpoixAAA"/>
        <s v="0063100000fq57cAAA"/>
        <s v="0063100000fqCQqAAM"/>
        <s v="0063100000fqCcwAAE"/>
        <s v="0063100000fqChhAAE"/>
        <s v="0063100000fqCklAAE"/>
        <s v="0063100000fqEA1AAM"/>
        <s v="0063100000fqESqAAM"/>
        <s v="0063100000fqEcAAAU"/>
        <s v="0063100000fqEx2AAE"/>
        <s v="0063100000fqFBAAA2"/>
        <s v="0063100000fqFDfAAM"/>
        <s v="0063100000fqFGPAA2"/>
        <s v="0063100000fqFV9AAM"/>
        <s v="0063100000fqFceAAE"/>
        <s v="0063100000fqFeGAAU"/>
        <s v="0063100000fqJ0EAAU"/>
        <s v="0063100000fqJ1lAAE"/>
        <s v="0063100000fqJ8yAAE"/>
        <s v="0063100000fqJBEAA2"/>
        <s v="0063100000fqJDAAA2"/>
        <s v="0063100000fqJFVAA2"/>
        <s v="0063100000fqJPvAAM"/>
        <s v="0063100000fqJWSAA2"/>
        <s v="0063100000fqJc3AAE"/>
        <s v="0063100000fqJeJAAU"/>
        <s v="0063100000fqJitAAE"/>
        <s v="0063100000fqJp1AAE"/>
        <s v="0063100000fqJvnAAE"/>
        <s v="0063100000fqJwCAAU"/>
        <s v="0063100000fqK0QAAU"/>
        <s v="0063100000fqKPOAA2"/>
        <s v="0063100000fqKUEAA2"/>
        <s v="0063100000fqKr0AAE"/>
        <s v="0063100000fqKtGAAU"/>
        <s v="0063100000fqL0CAAU"/>
        <s v="0063100000fqL0vAAE"/>
        <s v="0063100000fqL1UAAU"/>
        <s v="0063100000fqL2hAAE"/>
        <s v="0063100000fqL4yAAE"/>
        <s v="0063100000fqL7OAAU"/>
        <s v="0063100000fqL7dAAE"/>
        <s v="0063100000fqLARAA2"/>
        <s v="0063100000fqLCIAA2"/>
        <s v="0063100000fqLN7AAM"/>
        <s v="0063100000fqLOAAA2"/>
        <s v="0063100000fqLPXAA2"/>
        <s v="0063100000fqLRfAAM"/>
        <s v="0063100000fqLUQAA2"/>
        <s v="0063100000fqLt4AAE"/>
        <s v="0063100000fqLtYAAU"/>
        <s v="0063100000fqMATAA2"/>
        <s v="0063100000fqMDLAA2"/>
        <s v="0063100000fqMGPAA2"/>
        <s v="0063100000fqMHIAA2"/>
        <s v="0063100000fqMM1AAM"/>
        <s v="0063100000fqMVsAAM"/>
        <s v="0063100000fqMXKAA2"/>
        <s v="0063100000fqMYHAA2"/>
        <s v="0063100000fqMi0AAE"/>
        <s v="0063100000fqMioAAE"/>
        <s v="0063100000fqMtrAAE"/>
        <s v="0063100000fqMvTAAU"/>
        <s v="0063100000fqMwlAAE"/>
        <s v="0063100000fqMzVAAU"/>
        <s v="0063100000fqN18AAE"/>
        <s v="0063100000fqN2kAAE"/>
        <s v="0063100000fqN3JAAU"/>
        <s v="0063100000fqN4gAAE"/>
        <s v="0063100000fqN5UAAU"/>
        <s v="0063100000fqNHaAAM"/>
        <s v="0063100000fqNIsAAM"/>
        <s v="0063100000fqNKAAA2"/>
        <s v="0063100000fqRm9AAE"/>
        <s v="0063100000frFP5AAM"/>
        <s v="0063100000frQKYAA2"/>
        <s v="0063100000fra89AAA"/>
        <s v="0063100000fraZJAAY"/>
        <s v="0063100000frbxXAAQ"/>
        <s v="0063100000frctkAAA"/>
        <s v="0063100000frczEAAQ"/>
        <s v="0063100000frdDIAAY"/>
        <s v="0063100000frdLeAAI"/>
        <s v="0063100000frdWQAAY"/>
        <s v="0063100000frdbjAAA"/>
        <s v="0063100000frdmPAAQ"/>
        <s v="0063100000frdncAAA"/>
        <s v="0063100000freAeAAI"/>
        <s v="0063100000freBIAAY"/>
        <s v="0063100000freBmAAI"/>
        <s v="0063100000freC2AAI"/>
        <s v="0063100000freYzAAI"/>
        <s v="0063100000frefpAAA"/>
        <s v="0063100000freghAAA"/>
        <s v="0063100000frei4AAA"/>
        <s v="0063100000frekKAAQ"/>
        <s v="0063100000frf9sAAA"/>
        <s v="0063100000frfFpAAI"/>
        <s v="0063100000frfI0AAI"/>
        <s v="0063100000frfKGAAY"/>
        <s v="0063100000frfKVAAY"/>
        <s v="0063100000frfKzAAI"/>
        <s v="0063100000frfMlAAI"/>
        <s v="0063100000frfNPAAY"/>
        <s v="0063100000frfO7AAI"/>
        <s v="0063100000frfZgAAI"/>
        <s v="0063100000frfbNAAQ"/>
        <s v="0063100000frffuAAA"/>
        <s v="0063100000frfiAAAQ"/>
        <s v="0063100000frfjrAAA"/>
        <s v="0063100000frfqDAAQ"/>
        <s v="0063100000frfr6AAA"/>
        <s v="0063100000frgCLAAY"/>
        <s v="0063100000frgEHAAY"/>
        <s v="0063100000frgERAAY"/>
        <s v="0063100000frgFZAAY"/>
        <s v="0063100000frgHLAAY"/>
        <s v="0063100000frgJbAAI"/>
        <s v="0063100000frgLDAAY"/>
        <s v="0063100000frgN0AAI"/>
        <s v="0063100000frgOIAAY"/>
        <s v="0063100000frgbMAAQ"/>
        <s v="0063100000frghgAAA"/>
        <s v="0063100000frmYcAAI"/>
        <s v="0063100000fs0iYAAQ"/>
        <s v="0063100000gHL4KAAW"/>
        <s v="0063100000gHLO5AAO"/>
        <s v="0063100000gHd4lAAC"/>
        <s v="0063100000gHeAUAA0"/>
        <s v="0063100000gHeBhAAK"/>
        <s v="0063100000gHeD4AAK"/>
        <s v="0063100000gHeF0AAK"/>
        <s v="0063100000gHeOdAAK"/>
        <s v="0063100000gHeRDAA0"/>
        <s v="0063100000gHeSaAAK"/>
        <s v="0063100000gHeUkAAK"/>
        <s v="0063100000gHeXAAA0"/>
        <s v="0063100000gHeXtAAK"/>
        <s v="0063100000gHebgAAC"/>
        <s v="0063100000gHegvAAC"/>
        <s v="0063100000gHgfMAAS"/>
        <s v="0063100000gHgfvAAC"/>
        <s v="0063100000gHq7LAAS"/>
        <s v="0063100000gI7vuAAC"/>
        <s v="0063100000gI887AAC"/>
        <s v="0063100000gI8D8AAK"/>
        <s v="0063100000gI8GWAA0"/>
        <s v="0063100000gI8HZAA0"/>
        <s v="0063100000gI8LqAAK"/>
        <s v="0063100000gI8NrAAK"/>
        <s v="0063100000gI8QbAAK"/>
        <s v="0063100000gI8S8AAK"/>
        <s v="0063100000gI8TfAAK"/>
        <s v="0063100000gI8XXAA0"/>
        <s v="0063100000gI8Z4AAK"/>
        <s v="0063100000gI8icAAC"/>
        <s v="0063100000gI8kxAAC"/>
        <s v="0063100000gI8pYAAS"/>
        <s v="0063100000gIELhAAO"/>
        <s v="0063100000gonBHAAY"/>
        <s v="0063100000gonDxAAI"/>
        <s v="0063100000gooMlAAI"/>
        <s v="0063100000gouxGAAQ"/>
        <s v="0063100000gp06IAAQ"/>
        <s v="0063100000gp1WTAAY"/>
        <s v="0063100000gp1ibAAA"/>
        <s v="0063100000gp1mOAAQ"/>
        <s v="0063100000gp1nlAAA"/>
        <s v="0063100000gp61kAAA"/>
        <s v="0063100000gp7E0AAI"/>
        <s v="0063100000gpBjnAAE"/>
        <s v="0063100000gpBm8AAE"/>
        <s v="0063100000gpBodAAE"/>
        <s v="0063100000gpBtEAAU"/>
        <s v="0063100000gpRe1AAE"/>
        <s v="0063100000gpdF0AAI"/>
        <s v="0063100000gptThAAI"/>
        <s v="0063100000gpwN5AAI"/>
        <s v="0063100000gpwNjAAI"/>
        <s v="0063100000gq7c2AAA"/>
        <s v="0063100000gq7g0AAA"/>
        <s v="0063100000gqMH8AAM"/>
        <s v="0063100000gqNyzAAE"/>
        <s v="0063100000gqOkAAAU"/>
        <s v="0063100000gqPHGAA2"/>
        <s v="0063100000grLzHAAU"/>
        <s v="0063100000grWCzAAM"/>
        <s v="0063100000grWDxAAM"/>
        <s v="0063100000grrLoAAI"/>
        <s v="0063100000gs44pAAA"/>
        <s v="0063100000gsptYAAQ"/>
        <s v="0063100000h9mnxAAA"/>
        <s v="0063100000h9vnzAAA"/>
        <s v="0063100000h9wx6AAA"/>
        <s v="0063100000hA5tuAAC"/>
        <s v="0063100000hA8isAAC"/>
        <s v="0063100000hA8jqAAC"/>
        <s v="0063100000hA8lDAAS"/>
        <s v="0063100000hA8mQAAS"/>
        <s v="0063100000hA8nOAAS"/>
        <s v="0063100000hA8oHAAS"/>
        <s v="0063100000hA8pPAAS"/>
        <s v="0063100000hAHFJAA4"/>
        <s v="0063100000hAHKiAAO"/>
        <s v="0063100000hAHLqAAO"/>
        <s v="0063100000hAHMMAA4"/>
        <s v="0063100000hAHMgAAO"/>
        <s v="0063100000hAHVEAA4"/>
        <s v="0063100000hAHWHAA4"/>
        <s v="0063100000hAHY3AAO"/>
        <s v="0063100000hAHZlAAO"/>
        <s v="0063100000hAHd4AAG"/>
        <s v="0063100000hAKtVAAW"/>
        <s v="0063100000hAMthAAG"/>
        <s v="0063100000hAP9aAAG"/>
        <s v="0063100000hAPvIAAW"/>
        <s v="0063100000hASN2AAO"/>
        <s v="0063100000hAbrGAAS"/>
        <s v="0063100000hAeVIAA0"/>
        <s v="0063100000hAf39AAC"/>
        <s v="0063100000hAfLcAAK"/>
        <s v="0063100000hAmbqAAC"/>
        <s v="0063100000hAwkHAAS"/>
        <s v="0063100000hB1d8AAC"/>
        <s v="0063100000hBKYyAAO"/>
        <s v="0063100000hBwV1AAK"/>
        <s v="0063100000hBzFIAA0"/>
        <s v="0063100000hBzFrAAK"/>
        <s v="0063100000hC0OwAAK"/>
        <s v="0063100000hC4OuAAK"/>
        <s v="0063100000hC51ZAAS"/>
        <s v="0063100000hC9N3AAK"/>
        <s v="0063100000hC9N8AAK"/>
        <s v="0063100000hCC5hAAG"/>
        <s v="0063100000hCKkeAAG"/>
        <s v="0063100000hCa9WAAS"/>
        <s v="0063100000hCaInAAK"/>
        <s v="0063100000hCjSCAA0"/>
        <s v="0063100000hCjjeAAC"/>
        <s v="0063100000hCljwAAC"/>
        <s v="0063100000hCtjhAAC"/>
        <s v="0063100000hCvJAAA0"/>
        <s v="0063100000hD4QGAA0"/>
        <s v="0063100000hD53gAAC"/>
        <s v="0063100000hD54BAAS"/>
        <s v="0063100000hD9weAAC"/>
        <s v="0063100000hDZtZAAW"/>
        <s v="0063100000hHRNaAAO"/>
        <s v="0063100000hHskuAAC"/>
        <s v="0063100000hHsvsAAC"/>
        <s v="0063100000hI3HpAAK"/>
        <s v="0063100000hI3UPAA0"/>
        <s v="0063100000hlikOAAQ"/>
        <s v="0063100000hm1qPAAQ"/>
        <s v="0063100000hmHvCAAU"/>
        <s v="0063100000hmHxDAAU"/>
        <s v="0063100000hmIjGAAU"/>
        <s v="0065A00000WjSiIQAV"/>
        <s v="0065A00000WjUVuQAN"/>
        <s v="0065A00000WjUVzQAN"/>
        <s v="0065A00000WjUW4QAN"/>
        <s v="0065A00000WjUW9QAN"/>
        <s v="0065A00000WjUXqQAN"/>
        <s v="0065A00000nK34oQAC"/>
        <s v="0065A00001ZjMCUQA3"/>
        <s v="0065A00001ZbSueQAF"/>
        <s v="0065A00001UoAq4QAF"/>
        <s v="0065A00000nKeIvQAK"/>
        <s v="0065A00000nKm8DQAS"/>
        <s v="0065A00001dL7MUQA0"/>
        <s v="0065A00001VeBDuQAN"/>
        <s v="0065A00000loJz7QAE"/>
        <s v="0065A00001G6M3FQAV"/>
        <s v="0065A00001a3MVGQA2"/>
        <s v="0065A00001TiGD2QAN"/>
        <s v="0065A00001PwI2nQAF"/>
        <s v="0065A00001bqzchQAA"/>
        <s v="0065A00001cKboEQAS"/>
        <s v="0065A00001bA6fRQAS"/>
        <s v="0065A00001XVdkTQAT"/>
        <s v="0065A00001CILtFQAX"/>
        <s v="0065A00001de5fUQAQ"/>
        <s v="0065A00001dKs7LQAS"/>
        <s v="0065A00001YNQkZQAX"/>
        <s v="0065A00001dLgtJQAS"/>
        <s v="0065A00001VeCEyQAN"/>
        <s v="0065A00001WzhuhQAB"/>
        <s v="0065A00001Y1BS2QAN"/>
        <s v="0065A00001YHcgLQAT"/>
        <s v="0065A00001M9ypOQAR"/>
        <s v="0065A00000vswLXQAY"/>
        <s v="0065A00001Sj90TQAR"/>
        <s v="0065A00001aJuXNQA0"/>
        <s v="0065A00001a6hBEQAY"/>
        <s v="0065A00001a6hEZQAY"/>
        <s v="0065A00001Wzhf8QAB"/>
        <s v="0065A00001KQrUGQA1"/>
        <s v="0065A00001VeAzwQAF"/>
        <s v="0065A00001cV1jUQAS"/>
        <s v="0065A00001M9yKTQAZ"/>
        <s v="0065A00001cV1kkQAC"/>
        <s v="0065A00001Wzh6dQAB"/>
        <s v="0065A00001KQ0EEQA1"/>
        <s v="0065A00001bKc68QAC"/>
        <s v="0065A00001dCPCLQA4"/>
        <s v="0065A00001WzhNDQAZ"/>
        <s v="0065A00001XsH3uQAF"/>
        <s v="0065A00001a5zFxQAI"/>
        <s v="0065A00001dBRO9QAO"/>
        <s v="0066e00001dyumxAAA"/>
        <s v="0065A00001bAM3DQAW"/>
        <s v="0065A00001de7HqQAI"/>
        <s v="0065A00001de7MEQAY"/>
        <s v="0065A00001Y16jrQAB"/>
        <s v="0065A00001dLV9uQAG"/>
        <s v="0065A00001XbNWBQA3"/>
        <s v="0065A00001bAJ2lQAG"/>
        <s v="0065A00000iRnizQAC"/>
        <s v="0065A00001bp63QQAQ"/>
        <s v="0065A00001csGBYQA2"/>
        <s v="0066e00001e0ILTAA2"/>
        <s v="0065A00000i4VyoQAE"/>
        <s v="0065A00000iVWXIQA4"/>
        <s v="0065A00001bnnK3QAI"/>
        <s v="0065A00001br94OQAQ"/>
        <s v="0065A00001dBACQQA4"/>
        <s v="0066e00001dys5GAAQ"/>
        <s v="0065A00001a6gr2QAA"/>
        <s v="0065A00001bNlNBQA0"/>
        <s v="0065A00001bqDC3QAM"/>
        <s v="0065A00001cILZxQAO"/>
        <s v="0065A00001cr4gSQAQ"/>
        <s v="0065A00001bNvGDQA0"/>
        <s v="0065A00000i3HpDQAU"/>
        <s v="0065A00001cKc0kQAC"/>
        <s v="0065A00001bAapVQAS"/>
        <s v="0065A0000112TiIQAU"/>
        <s v="0065A00001UmXfrQAF"/>
        <s v="0065A00001OIRV9QAP"/>
        <s v="0065A00001XThuqQAD"/>
        <s v="0065A00000ldSOdQAM"/>
        <s v="0065A00001dKyRNQA0"/>
        <s v="0066e00001e0FUaAAM"/>
        <s v="0065A00001bomRjQAI"/>
        <s v="0065A00001cKaKhQAK"/>
        <s v="0065A00000i3KzxQAE"/>
        <s v="0065A00000nL7LwQAK"/>
        <s v="0065A0000112Qp1QAE"/>
        <s v="0065A00001bLfcTQAS"/>
        <s v="0065A00001Ww4mTQAR"/>
        <s v="0065A00000nLUDHQA4"/>
        <s v="0065A00001dDoF9QAK"/>
        <s v="0065A00001dCKTYQA4"/>
        <s v="0065A00001dKd8VQAS"/>
        <s v="0065A00001cJW8wQAG"/>
        <s v="0065A00001cpxJ1QAI"/>
        <s v="0065A00001dDLA4QAO"/>
        <s v="0065A00001bru19QAA"/>
        <s v="0066e00001dzyWHAAY"/>
        <s v="0065A00001crHMWQA2"/>
        <s v="0065A00001dJ2u6QAC"/>
        <s v="0065A00001YYNFcQAP"/>
        <s v="0065A00001dAAPWQA4"/>
        <s v="0065A00001dAHfVQAW"/>
        <s v="0066e00001e1F0HAAU"/>
        <s v="0065A00001Yhx4CQAR"/>
        <s v="0065A00001ZcYeVQAV"/>
        <s v="0065A00000nLUE0QAO"/>
        <s v="0065A00001ZbSwuQAF"/>
        <s v="0065A00001baYioQAE"/>
        <s v="0065A00001dIwluQAC"/>
        <s v="0065A000011ni9DQAQ"/>
        <s v="0065A00001b9IUaQAM"/>
        <s v="0065A00001aJsE9QAK"/>
        <s v="0065A00001Ww6p2QAB"/>
        <s v="0065A00001YHchKQAT"/>
        <s v="0065A00001dLH9pQAG"/>
        <s v="0065A00001bO674QAC"/>
        <s v="0065A00001WxERZQA3"/>
        <s v="0065A00001aLRhtQAG"/>
        <s v="0065A00001dLqwHQAS"/>
        <s v="0066e00001e1HxRAAU"/>
        <s v="0065A00001dfPPRQA2"/>
        <s v="0065A00001dIwurQAC"/>
        <s v="0065A00001aJvmLQAS"/>
        <s v="0065A00001cq6jeQAA"/>
        <s v="0065A00000lcrKXQAY"/>
        <s v="0065A00001bABRhQAO"/>
        <s v="0065A00001XDl1qQAD"/>
        <s v="0065A00001de1HRQAY"/>
        <s v="0065A00001crB56QAE"/>
        <s v="0065A00001dBQbrQAG"/>
        <s v="0065A00001coj9IQAQ"/>
        <s v="0065A00001crIohQAE"/>
        <s v="0065A000011pPWwQAM"/>
        <s v="0065A00001UmUzDQAV"/>
        <s v="0065A00001PwMApQAN"/>
        <s v="0065A00001SgtJkQAJ"/>
        <s v="0065A00001G6MENQA3"/>
        <s v="0065A00001PwHl8QAF"/>
        <s v="0065A00001PwM80QAF"/>
        <s v="0065A00001Un5ddQAB"/>
        <s v="0065A00000nKsUhQAK"/>
        <s v="0065A00001XXwDEQA1"/>
        <s v="0065A00001G5iWGQAZ"/>
        <s v="0065A00001bKZoHQAW"/>
        <s v="0065A00001WwBPdQAN"/>
        <s v="0065A00001ZbSvhQAF"/>
        <s v="0065A00001Zx010QAB"/>
        <s v="0065A00001aJszrQAC"/>
        <s v="0065A00001dDoMQQA0"/>
        <s v="0065A00001Zv2lCQAR"/>
        <s v="0065A00001bKbR2QAK"/>
        <s v="0065A00001G62JeQAJ"/>
        <s v="0065A00001Zk3J6QAJ"/>
        <s v="0065A00001a3KrwQAE"/>
        <s v="0065A00001dKpc0QAC"/>
        <s v="0065A00001YYKPRQA5"/>
        <s v="0065A00001dg3FeQAI"/>
        <s v="0066e00001e1GXBAA2"/>
        <s v="0065A00001bnwT2QAI"/>
        <s v="0065A00000nK097QAC"/>
        <s v="0065A00001FB4O6QAL"/>
        <s v="0065A00000lnmTLQAY"/>
        <s v="0065A00001KR3z9QAD"/>
        <s v="0065A00001cJIUKQA4"/>
        <s v="0065A00001a3KfgQAE"/>
        <s v="0065A00001dL7IDQA0"/>
        <s v="0065A00001dI3aNQAS"/>
        <s v="0065A00000i4Uq5QAE"/>
        <s v="0065A00001Z1LIgQAN"/>
        <s v="0065A00001bOAhTQAW"/>
        <s v="0065A00001dKmzZQAS"/>
        <s v="0065A00001dgH9OQAU"/>
        <s v="0066e00001e09bMAAQ"/>
        <s v="0066e00001e0CgGAAU"/>
        <s v="0065A00001dKNkMQAW"/>
        <s v="0065A00001dK7IQQA0"/>
        <s v="0066e00001e1DZZAA2"/>
        <s v="0065A00001dBMf8QAG"/>
        <s v="0065A00001dBMmLQAW"/>
        <s v="0065A00001ddP9aQAE"/>
        <s v="0065A00001bAfDNQA0"/>
        <s v="0065A00001bL2RTQA0"/>
        <s v="0065A00001CIKrhQAH"/>
        <s v="0065A00001CIL0eQAH"/>
        <s v="0065A00001YN58pQAD"/>
        <s v="0065A00001ZVdqvQAD"/>
        <s v="0065A00001ZVdyQQAT"/>
        <s v="0065A00001ZVdzJQAT"/>
        <s v="0065A00001ZVe1oQAD"/>
        <s v="0065A00001bL2QAQA0"/>
        <s v="0065A00001bNk9OQAS"/>
        <s v="0065A00000i55jqQAA"/>
        <s v="0065A00001XWxYbQAL"/>
        <s v="0065A00001YLGNtQAP"/>
        <s v="0065A00001cTykQQAS"/>
        <s v="0065A00001deI10QAE"/>
        <s v="0065A00001cJfkHQAS"/>
        <s v="0065A00001ZVX5mQAH"/>
        <s v="0065A00001ZVdfEQAT"/>
        <s v="0065A00001WxJ8NQAV"/>
        <s v="0065A00001XGW28QAH"/>
        <s v="0065A00001XHJsxQAH"/>
        <s v="0065A00001XHdV2QAL"/>
        <s v="0065A00001XITBUQA5"/>
        <s v="0065A00001XKQ0yQAH"/>
        <s v="0065A00001XVnJlQAL"/>
        <s v="0065A00001XmpvsQAB"/>
        <s v="0065A00001Xd8NZQAZ"/>
        <s v="0065A00001dLuJZQA0"/>
        <s v="0065A00001PwLrIQAV"/>
        <s v="0065A00001bAKSmQAO"/>
        <s v="0065A00001dK84CQAS"/>
        <s v="0065A00001dLTquQAG"/>
        <s v="0065A00001XajS1QAJ"/>
        <s v="0065A00001deId5QAE"/>
        <s v="0065A00001YN53sQAD"/>
        <s v="0065A00001YNEzUQAX"/>
        <s v="0065A00001ZFpInQAL"/>
        <s v="0065A00001ZcJJfQAN"/>
        <s v="0065A00001de7CIQAY"/>
        <s v="0065A00001dBNTlQAO"/>
        <s v="0065A00001dLxW5QAK"/>
        <s v="0065A00001ddLdhQAE"/>
        <s v="0065A00001YhjynQAB"/>
        <s v="0065A00000nLrV9QAK"/>
        <s v="0065A00001KQ5ZcQAL"/>
        <s v="0065A00001KQ5aVQAT"/>
        <s v="0065A00001XqKrNQAV"/>
        <s v="0065A00001KRCilQAH"/>
        <s v="0065A00001UmTB6QAN"/>
        <s v="0065A00001aKdGDQA0"/>
        <s v="0065A00001dAGpVQAW"/>
        <s v="0066e00001dzKXqAAM"/>
        <s v="0065A00001dLA6MQAW"/>
        <s v="0065A00001crXR9QAM"/>
        <s v="0066e00001e0OHlAAM"/>
        <s v="0065A00001dLYh3QAG"/>
        <s v="0065A00000nNAXtQAO"/>
        <s v="0065A00001YPp01QAD"/>
        <s v="0065A00001Z0DkXQAV"/>
        <s v="0065A00001bBWt2QAG"/>
        <s v="0065A00001ZPPI6QAP"/>
        <s v="0065A00001ZuPDaQAN"/>
        <s v="0065A00001aLiPCQA0"/>
        <s v="0065A00001ZMtKLQA1"/>
        <s v="0065A00001aKqa2QAC"/>
        <s v="0065A00001bMywkQAC"/>
        <s v="0066e00001e0O8sAAE"/>
        <s v="0065A00001dA7UgQAK"/>
        <s v="0065A00001dI5GaQAK"/>
        <s v="0065A00001YheHRQAZ"/>
        <s v="0065A00001aKlzwQAC"/>
        <s v="0065A00001cKU9AQAW"/>
        <s v="0065A00001OKGqKQAX"/>
        <s v="0065A00001ZVQyYQAX"/>
        <s v="0065A00001dA5p2QAC"/>
        <s v="0065A00001bLfIrQAK"/>
        <s v="0065A00001df8jMQAQ"/>
        <s v="0065A00001IEshZQAT"/>
        <s v="0065A00001aKouRQAS"/>
        <s v="0065A00001dg636QAA"/>
        <s v="0065A00001dAJH4QAO"/>
        <s v="0065A00001dg391QAA"/>
        <s v="0066e00001e00NDAAY"/>
        <s v="0065A00001dLfjZQAS"/>
        <s v="0065A00001cHJpVQAW"/>
        <s v="0066e00001e04IFAAY"/>
        <s v="0065A00001bidppQAA"/>
        <s v="0066e00001e1I0ZAAU"/>
        <s v="0065A00001ZuL2oQAF"/>
        <s v="0065A00001dfLkJQAU"/>
        <s v="0065A00001dfLlCQAU"/>
        <s v="0065A00001dfLm5QAE"/>
        <s v="0065A00001dfLmjQAE"/>
        <s v="0065A00001dfLnwQAE"/>
        <s v="0065A00001dfLvzQAE"/>
        <s v="0065A00001dfMRtQAM"/>
        <s v="0065A00001dfMT9QAM"/>
        <s v="0065A00001dfMfaQAE"/>
        <s v="0065A00001dfMfbQAE"/>
        <s v="0065A00001dfMliQAE"/>
        <s v="0066e00001dyDQWAA2"/>
        <s v="0065A00001cUm5iQAC"/>
        <s v="0066e00001dyuy7AAA"/>
        <s v="0065A00001dhBjKQAU"/>
        <s v="0065A00001dhCJ8QAM"/>
        <s v="0065A00001crXBFQA2"/>
        <s v="0065A00001YhemQQAR"/>
        <s v="0065A00001cKMFaQAO"/>
        <s v="0065A00001cq0WPQAY"/>
        <s v="0065A00001biRggQAE"/>
        <s v="0065A00001dCR5TQAW"/>
        <s v="0065A00001dK874QAC"/>
        <s v="0065A00001a6fFlQAI"/>
        <s v="0066e00001e0BaJAAU"/>
        <s v="0066e00001e0BuUAAU"/>
        <s v="0065A00001dfRG3QAM"/>
        <s v="0065A00001YhelrQAB"/>
        <s v="0065A00001dKACRQA4"/>
        <s v="0065A00001cpzXkQAI"/>
        <s v="0065A00001dfMVFQA2"/>
        <s v="0065A00001dfMWBQA2"/>
        <s v="0065A00001dfMXJQA2"/>
        <s v="0065A00001dfMZeQAM"/>
        <s v="0065A00001dfMaSQAU"/>
        <s v="0065A00001dfMdVQAU"/>
        <s v="0065A00001dfMkaQAE"/>
        <s v="0065A00001crpNpQAI"/>
        <s v="0065A00001ZP4hjQAD"/>
        <s v="0065A00001dDgtUQAS"/>
        <s v="0065A00001Yxlo4QAB"/>
        <s v="0065A00001crUf8QAE"/>
        <s v="0066e00001dyG1gAAE"/>
        <s v="0065A00001baV9lQAE"/>
        <s v="0065A00001df8VkQAI"/>
        <s v="0065A00001dfNBPQA2"/>
        <s v="0065A00001de75bQAA"/>
        <s v="0065A00001bA6tAQAS"/>
        <s v="0065A00001dK9VNQA0"/>
        <s v="0065A00001bO3a2QAC"/>
        <s v="0065A00001baNyiQAE"/>
        <s v="0065A00001dAUtOQAW"/>
        <s v="0065A00001cr9t0QAA"/>
        <s v="0065A00001SjFgDQAV"/>
        <s v="0065A00001b9MVXQA2"/>
        <s v="0065A00001Vg9gPQAR"/>
        <s v="0065A000015t1jrQAA"/>
        <s v="0065A00001X8IYaQAN"/>
        <s v="0065A00001cUmsLQAS"/>
        <s v="0065A00000k23XPQAY"/>
        <s v="0065A00000ln5eSQAQ"/>
        <s v="0065A00000nLYRaQAO"/>
        <s v="0065A00000vsyFhQAI"/>
        <s v="0065A0000106wX6QAI"/>
        <s v="0065A00001XITVyQAP"/>
        <s v="0065A00001XpccaQAB"/>
        <s v="0065A00001XsEkOQAV"/>
        <s v="0065A00000k3E3fQAE"/>
        <s v="0065A00001XaZuqQAF"/>
        <s v="0065A00000i4VytQAE"/>
        <s v="0065A00000iT17MQAS"/>
        <s v="0065A00000ibia1QAA"/>
        <s v="0065A00000nK9AFQA0"/>
        <s v="0065A00001ZFvqBQAT"/>
        <s v="0065A00001cp75KQAQ"/>
        <s v="0065A00001dgINDQA2"/>
        <s v="0065A00001dLTGtQAO"/>
        <s v="0065A00001awxsKQAQ"/>
        <s v="0065A00001crTncQAE"/>
        <s v="0066e00001dyCLPAA2"/>
        <s v="0065A00001X8YATQA3"/>
        <s v="0065A00001ZNt6UQAT"/>
        <s v="0065A00001a6lTOQAY"/>
        <s v="0065A00001aJ7WDQA0"/>
        <s v="0065A00001aJ7iVQAS"/>
        <s v="0065A00001aJ8FgQAK"/>
        <s v="0065A00001aJ8HhQAK"/>
        <s v="0065A00001aJ8MTQA0"/>
        <s v="0065A00001bMzVRQA0"/>
        <s v="0065A00001bfrgNQAQ"/>
        <s v="0065A00001YgrfoQAB"/>
        <s v="0065A00001ZVR64QAH"/>
        <s v="0065A00001Zk3rcQAB"/>
        <s v="0065A00001a3NAPQA2"/>
        <s v="0065A00001bM5aKQAS"/>
        <s v="0065A00001bikkBQAQ"/>
        <s v="0065A00000lelLeQAI"/>
        <s v="0065A00001WxCnsQAF"/>
        <s v="0065A00001bM5SQQA0"/>
        <s v="0065A00001bMwwSQAS"/>
        <s v="0065A00001cJCXQQA4"/>
        <s v="0065A00001KQADnQAP"/>
        <s v="0065A00001bADKBQA4"/>
        <s v="0065A00001bAEGCQA4"/>
        <s v="0065A00001dBJ3mQAG"/>
        <s v="0065A00001dDLnFQAW"/>
        <s v="0065A00001deEurQAE"/>
        <s v="0065A0000112eKXQAY"/>
        <s v="0065A00001aJ6dbQAC"/>
        <s v="0065A00001axiBoQAI"/>
        <s v="0065A00001YLG7qQAH"/>
        <s v="0065A00001YNBc3QAH"/>
        <s v="0065A00001YNBe2QAH"/>
        <s v="0065A00001ZVXPtQAP"/>
        <s v="0065A00001ZxcsjQAB"/>
        <s v="0065A00001ZN16PQAT"/>
        <s v="0065A00001TjIDhQAN"/>
        <s v="0065A00001aJ86hQAC"/>
        <s v="0065A00000ic3NGQAY"/>
        <s v="0065A00001b9yQMQAY"/>
        <s v="0065A00001bM5XVQA0"/>
        <s v="0065A00001aJ71tQAC"/>
        <s v="0065A00001YNQjCQAX"/>
        <s v="0065A00001dDlTlQAK"/>
        <s v="0065A00001dLeLqQAK"/>
        <s v="0065A00001cJhNpQAK"/>
        <s v="0065A00001dLndpQAC"/>
        <s v="0065A000011q9vIQAQ"/>
        <s v="0065A00001bquB1QAI"/>
        <s v="0065A00001cJFm5QAG"/>
        <s v="0065A00001dACqTQAW"/>
        <s v="0065A00001df4G3QAI"/>
        <s v="0065A00001crvUdQAI"/>
        <s v="0065A00001dgO6qQAE"/>
        <s v="0065A00001dfQdIQAU"/>
        <s v="0065A00001dfQ7mQAE"/>
        <s v="0065A00000k1VjBQAU"/>
        <s v="0065A00001bqqdHQAQ"/>
        <s v="0065A00001dgSNaQAM"/>
        <s v="0065A00001cHMbTQAW"/>
        <s v="0065A00001dBLNiQAO"/>
        <s v="0065A00001dBLXEQA4"/>
        <s v="0065A00001bqtvEQAQ"/>
        <s v="0065A00001dKAuxQAG"/>
        <s v="0066e00001dyHIaAAM"/>
        <s v="0066e00001dyHM0AAM"/>
        <s v="0065A00001cJZA9QAO"/>
        <s v="0065A00001dK8OkQAK"/>
        <s v="0065A00001dK8QWQA0"/>
        <s v="0065A00001dK8Z3QAK"/>
        <s v="0065A00001bq1mcQAA"/>
        <s v="0065A00001dBNRuQAO"/>
        <s v="0065A00001dfMmRQAU"/>
        <s v="0065A00001dLhgzQAC"/>
        <s v="0065A00001dLYqkQAG"/>
        <s v="0065A00000k32IMQAY"/>
        <s v="0065A00001dK8YPQA0"/>
        <s v="0065A00001cq0ScQAI"/>
        <s v="0065A00001dK8S2QAK"/>
        <s v="0065A00001bAa1YQAS"/>
        <s v="0065A00001cq0TVQAY"/>
        <s v="0065A00001cq0jwQAA"/>
        <s v="0065A00001cq0A5QAI"/>
        <s v="0065A00001cq0V7QAI"/>
        <s v="0065A00001dK8UwQAK"/>
        <s v="0065A00001bLsPvQAK"/>
        <s v="0065A00001dK8WJQA0"/>
        <s v="0065A00001dK8TeQAK"/>
        <s v="0065A00001dK8VQQA0"/>
        <s v="0065A00001dA6jJQAS"/>
        <s v="0065A00001dCXyOQAW"/>
        <s v="0065A00001dK7OqQAK"/>
        <s v="0065A00001dfMn0QAE"/>
        <s v="0065A00001dfMoOQAU"/>
        <s v="0065A00001ZcIn0QAF"/>
        <s v="0065A00001bg3IBQAY"/>
        <s v="0065A00001WxS4yQAF"/>
        <s v="0065A00001dDb8fQAC"/>
        <s v="0065A00001dLnb1QAC"/>
        <s v="0065A00001cUoT3QAK"/>
        <s v="0065A00001Zcd2AQAR"/>
        <s v="0065A00001ZcXQgQAN"/>
        <s v="0065A00001dIHLtQAO"/>
        <s v="0065A00001XsEKzQAN"/>
        <s v="0065A00001YLGENQA5"/>
        <s v="0065A00001ZOOGSQA5"/>
        <s v="0065A00000jTNjxQAG"/>
        <s v="0065A00001dKB2eQAG"/>
        <s v="0065A00001dLanAQAS"/>
        <s v="0065A00001bM9AhQAK"/>
        <s v="0065A00001ZcSUMQA3"/>
        <s v="0066e00001e0C0JAAU"/>
        <s v="0065A00001YheYmQAJ"/>
        <s v="0065A00001YLG9XQAX"/>
        <s v="0065A00001dJ4HuQAK"/>
        <s v="0065A00001dDVaTQAW"/>
        <s v="0065A00001dKbZUQA0"/>
        <s v="0065A00001bnskEQAQ"/>
        <s v="0065A00001dfRPPQA2"/>
        <s v="0065A00001dfQXTQA2"/>
        <s v="0065A00001bAH62QAG"/>
        <s v="0065A00001Z0M3KQAV"/>
        <s v="0065A00001a6lUtQAI"/>
        <s v="0065A00001ZbQkvQAF"/>
        <s v="0065A00001bNk3oQAC"/>
        <s v="0065A00001dLlv0QAC"/>
        <s v="0065A00001dLGWWQA4"/>
        <s v="0065A00001cUqOiQAK"/>
        <s v="0065A00001dLRMNQA4"/>
        <s v="0065A00001bBPhbQAG"/>
        <s v="0065A00001bBRCfQAO"/>
        <s v="0065A00001XmsQlQAJ"/>
        <s v="0065A00001ZVdvgQAD"/>
        <s v="0065A00001ZVdwoQAD"/>
        <s v="0065A00001ZVdxmQAD"/>
        <s v="0065A00001ZVe0RQAT"/>
        <s v="0065A00001ZVe15QAD"/>
        <s v="0065A00001ZVe2SQAT"/>
        <s v="0065A00001dIH58QAG"/>
        <s v="0065A00001YNJ82QAH"/>
        <s v="0065A00001ZVduUQAT"/>
        <s v="0065A00001YN5zeQAD"/>
        <s v="0065A00001aKdQMQA0"/>
        <s v="0065A00001aKdS9QAK"/>
        <s v="0065A00001aKdSTQA0"/>
        <s v="0065A00001aKdYlQAK"/>
        <s v="0065A00001aKoJDQA0"/>
        <s v="0065A00001cKIu4QAG"/>
        <s v="0065A00001dAC9ZQAW"/>
        <s v="0065A00001a6iGcQAI"/>
        <s v="0065A00001a6iqQQAQ"/>
        <s v="0065A00001OKFsFQAX"/>
        <s v="0065A00001YN60XQAT"/>
        <s v="0065A00001YN638QAD"/>
        <s v="0065A00001Z6p8NQAR"/>
        <s v="0065A00001ZcLYOQA3"/>
        <s v="0065A00001bA4iiQAC"/>
        <s v="0065A00001YhlDTQAZ"/>
        <s v="0065A00001ZIPFJQA5"/>
        <s v="0065A00001F9SITQA3"/>
        <s v="0065A00001Ve5qbQAB"/>
        <s v="0065A00001XGTgYQAX"/>
        <s v="0065A00000i3HpcQAE"/>
        <s v="0065A00000Wsrj2QAB"/>
        <s v="0065A00001bOI6wQAG"/>
        <s v="0065A00001bOMEnQAO"/>
        <s v="0065A00001bOMJfQAO"/>
        <s v="0065A00001bOMMQQA4"/>
        <s v="0065A00001bOMQIQA4"/>
        <s v="0065A00001ZcXrnQAF"/>
        <s v="0065A00001YNBlJQAX"/>
        <s v="0065A00001aHp4OQAS"/>
        <s v="0065A00001dIHErQAO"/>
        <s v="0065A00001dLgspQAC"/>
        <s v="0065A00001YN5krQAD"/>
        <s v="0065A00000iUT7JQAW"/>
        <s v="0065A00001ZbQQ7QAN"/>
        <s v="0065A00001YN63mQAD"/>
        <s v="0065A00001bg3fYQAQ"/>
        <s v="0065A00001dLgrrQAC"/>
        <s v="0065A00001Yheo2QAB"/>
        <s v="0065A00001dACOQQA4"/>
        <s v="0065A00001ZYzqhQAD"/>
        <s v="0065A00001aJ7wDQAS"/>
        <s v="0065A00001ba9cZQAQ"/>
        <s v="0066e00001dyEeVAAU"/>
        <s v="0066e00001dz7o0AAA"/>
        <s v="0065A00001ZWxBZQA1"/>
        <s v="0065A00001M9rgfQAB"/>
        <s v="0065A00001dLCIVQA4"/>
        <s v="0065A00001aKo9uQAC"/>
        <s v="0065A00001cU38HQAS"/>
        <s v="0065A00001XHdJGQA1"/>
        <s v="0065A00001a3LWvQAM"/>
        <s v="0065A00001M9vfWQAR"/>
        <s v="0065A00001XZYTcQAP"/>
        <s v="0065A00001cID8CQAW"/>
        <s v="0065A00001XGeQSQA1"/>
        <s v="0065A00001WzgvJQAR"/>
        <s v="0065A00001bA4pRQAS"/>
        <s v="0065A00001aKi6AQAS"/>
        <s v="0065A00001Ti4dzQAB"/>
        <s v="0065A00001WzhnCQAR"/>
        <s v="0065A00001XZYPzQAP"/>
        <s v="0065A00001dDnmFQAS"/>
        <s v="0065A00001baRaiQAE"/>
        <s v="0065A00001baSESQA2"/>
        <s v="0065A00001cU88IQAS"/>
        <s v="0065A00001cUwp1QAC"/>
        <s v="0065A00001bie7YQAQ"/>
        <s v="0065A00001cV3EMQA0"/>
        <s v="0065A00001cKXfZQAW"/>
        <s v="0065A00000i3vzsQAA"/>
        <s v="0065A00001WkqQrQAJ"/>
        <s v="0065A00001dg8n9QAA"/>
        <s v="0065A00001dBIdTQAW"/>
        <s v="0065A00001bonDwQAI"/>
        <s v="0065A00001brspkQAA"/>
        <s v="0065A00001cI5cyQAC"/>
        <s v="0065A00001XpjjVQAR"/>
        <s v="0065A00001bidnyQAA"/>
        <s v="0065A00001cr16EQAQ"/>
        <s v="0065A00001ZcXr9QAF"/>
        <s v="0065A00001bZVCeQAO"/>
        <s v="0065A00001cJDs8QAG"/>
        <s v="0065A00001cUk7gQAC"/>
        <s v="0065A00001cUrUcQAK"/>
        <s v="0065A00001crhnAQAQ"/>
        <s v="0065A00001XvRXwQAN"/>
        <s v="0065A00001dCbE3QAK"/>
        <s v="0065A00001cJWfFQAW"/>
        <s v="0065A00001baRjKQAU"/>
        <s v="0065A00001cI4KEQA0"/>
        <s v="0065A00001Z78LkQAJ"/>
        <s v="0065A00001dC9wQQAS"/>
        <s v="0065A00001baTajQAE"/>
        <s v="0065A00001bOIT6QAO"/>
        <s v="0065A00001dA1YtQAK"/>
        <s v="0065A00001dLkWzQAK"/>
        <s v="0065A00001ddOafQAE"/>
        <s v="0065A00001X8d3rQAB"/>
        <s v="0065A00001dDCL6QAO"/>
        <s v="0065A00001a5xaCQAQ"/>
        <s v="0065A00001ZZ4MzQAL"/>
        <s v="0065A00001YYvbPQAT"/>
        <s v="0065A00001aLdK7QAK"/>
        <s v="0065A00000ldBDPQA2"/>
        <s v="0065A00001cpx3rQAA"/>
        <s v="0065A00001bMGiTQAW"/>
        <s v="0065A00001cVgQyQAK"/>
        <s v="0065A00001cVgBoQAK"/>
        <s v="0065A00001cVgFnQAK"/>
        <s v="0065A00001cVgJkQAK"/>
        <s v="0065A00001bLvG4QAK"/>
        <s v="0065A00001KPzFVQA1"/>
        <s v="0065A00001cpu6QQAQ"/>
        <s v="0065A00001df4AzQAI"/>
        <s v="0065A00001bLv7RQAS"/>
        <s v="0065A00001br7LNQAY"/>
        <s v="0065A00001XoxXaQAJ"/>
        <s v="0065A00001ZcY6qQAF"/>
        <s v="0065A00001UmxzIQAR"/>
        <s v="0065A00001KQ4TEQA1"/>
        <s v="0065A00000lei5oQAA"/>
        <s v="0065A00001XKaggQAD"/>
        <s v="0065A00001ZcYf9QAF"/>
        <s v="0065A00001bgsYvQAI"/>
        <s v="0065A00001VeFQaQAN"/>
        <s v="0065A00001YNNyVQAX"/>
        <s v="0065A00000iSV67QAG"/>
        <s v="0065A00001WzhQRQAZ"/>
        <s v="0065A00001dh9XCQAY"/>
        <s v="0065A00001M9navQAB"/>
        <s v="0065A00001dCb3wQAC"/>
        <s v="0065A00001dCb7QQAS"/>
        <s v="0065A00001aJp98QAC"/>
        <s v="0065A00001bM71ZQAS"/>
        <s v="0065A00001aJyOSQA0"/>
        <s v="0066e00001dyE9nAAE"/>
        <s v="0065A00001cTxXZQA0"/>
        <s v="0066e00001e1HaNAAU"/>
        <s v="0065A00001cpvnkQAA"/>
        <s v="0065A00001Tj34CQAR"/>
        <s v="0065A00001bjQsPQAU"/>
        <s v="0065A00001bnmHUQAY"/>
        <s v="0065A00001dDHZsQAO"/>
        <s v="0066e00001dzLZfAAM"/>
        <s v="0066e00001dyEf3AAE"/>
        <s v="0065A00001baMgdQAE"/>
        <s v="0065A00001MA1WFQA1"/>
        <s v="0065A00001dg9EJQAY"/>
        <s v="0066e00001e16DlAAI"/>
        <s v="0065A00001comkjQAA"/>
        <s v="0065A00001Z5wtJQAR"/>
        <s v="0065A00001ax2HuQAI"/>
        <s v="0065A00001de2FoQAI"/>
        <s v="0065A00001Wzl0vQAB"/>
        <s v="0065A00001cIM4XQAW"/>
        <s v="0065A00001dIGJUQA4"/>
        <s v="0065A00001OK4gdQAD"/>
        <s v="0065A00001Tj2vWQAR"/>
        <s v="0065A00001YJfqAQAT"/>
        <s v="0065A00001XopJ6QAJ"/>
        <s v="0065A00001YPoWMQA1"/>
        <s v="0065A00001ZjhXlQAJ"/>
        <s v="0065A00001bL2eDQAS"/>
        <s v="0065A00001bquZjQAI"/>
        <s v="0065A00001M9yHFQAZ"/>
        <s v="0065A00000iTZGuQAO"/>
        <s v="0065A00001cV1mHQAS"/>
        <s v="0065A00001WziC2QAJ"/>
        <s v="0065A00001bM5ZMQA0"/>
        <s v="0065A00000iSt9NQAS"/>
        <s v="0065A00001ZcZdxQAF"/>
        <s v="0065A00001cVg6jQAC"/>
        <s v="0065A00001bLv8yQAC"/>
        <s v="0065A00001bLvNJQA0"/>
        <s v="0065A00001XrUA8QAN"/>
        <s v="0065A00001VeFy1QAF"/>
        <s v="0065A00001F9Ps7QAF"/>
        <s v="0065A00001KR5MnQAL"/>
        <s v="0065A00001bLuegQAC"/>
        <s v="0065A00000loC07QAE"/>
        <s v="0065A00001YKar7QAD"/>
        <s v="0065A00001ZcYgbQAF"/>
        <s v="0065A00001ZcYAkQAN"/>
        <s v="0065A00001XqDtXQAV"/>
        <s v="0065A00001XdNLFQA3"/>
        <s v="0065A00000le3XSQAY"/>
        <s v="0065A00001YHeg9QAD"/>
        <s v="0065A00001Ww6OsQAJ"/>
        <s v="0065A00001VfHaYQAV"/>
        <s v="0065A00001XkU7FQAV"/>
        <s v="0065A00001biM8jQAE"/>
        <s v="0065A00001bor7bQAA"/>
        <s v="0065A00001bnzqOQAQ"/>
        <s v="0065A00001Z6s1jQAB"/>
        <s v="0065A00001bZV6bQAG"/>
        <s v="0065A00001Tj31DQAR"/>
        <s v="0065A00001dCNycQAG"/>
        <s v="0065A00001baRnWQAU"/>
        <s v="0065A00001dLeiwQAC"/>
        <s v="0065A00001df8Y0QAI"/>
        <s v="0065A00001XHkdTQAT"/>
        <s v="0065A00001bNkNWQA0"/>
        <s v="0065A00001ZWyhyQAD"/>
        <s v="0065A00001XKPV7QAP"/>
        <s v="0065A00001ax3NoQAI"/>
        <s v="0065A00001WzhiRQAR"/>
        <s v="0065A00001cIG3BQAW"/>
        <s v="0066e00001dzAwAAAU"/>
        <s v="0065A00001cqAPCQA2"/>
        <s v="0065A00001dCQNWQA4"/>
        <s v="0065A00001Pvxf3QAB"/>
        <s v="0065A00001WwtyCQAR"/>
        <s v="0065A00001WwEUPQA3"/>
        <s v="0065A00001XdGFRQA3"/>
        <s v="0065A00000k46dzQAA"/>
        <s v="0065A00001cVujCQAS"/>
        <s v="0065A00001dKlIiQAK"/>
        <s v="0065A00001dIz0PQAS"/>
        <s v="0065A00000z19WhQAI"/>
        <s v="0065A00001XmsD8QAJ"/>
        <s v="0065A00001SgX0oQAF"/>
        <s v="0065A00001ZOA8cQAH"/>
        <s v="0065A00001ZVhI6QAL"/>
        <s v="0065A00001YHfLgQAL"/>
        <s v="0065A00001XrXpBQAV"/>
        <s v="0066e00001e0E2WAAU"/>
        <s v="0065A00001Z5zesQAB"/>
        <s v="0065A00001dLTrxQAG"/>
        <s v="0065A00001Wy7BPQAZ"/>
        <s v="0065A00001X8hULQAZ"/>
        <s v="0065A00001Z1bxtQAB"/>
        <s v="0065A00000k3LQvQAM"/>
        <s v="0065A00000k1dWkQAI"/>
        <s v="0065A00000jSknnQAC"/>
        <s v="0065A00001bBJRvQAO"/>
        <s v="0065A00001dBJ46QAG"/>
        <s v="0065A00001VeTFsQAN"/>
        <s v="0065A00001XqTH2QAN"/>
        <s v="0065A00001Yk5n5QAB"/>
        <s v="0065A00001bifvOQAQ"/>
        <s v="0065A00001ddLowQAE"/>
        <s v="0065A00001bOR2iQAG"/>
        <s v="0065A00001cV32DQAS"/>
        <s v="0065A00001dL9RLQA0"/>
        <s v="0065A00001Sg9geQAB"/>
        <s v="0065A00001XXnuMQAT"/>
        <s v="0065A00001M9y3DQAR"/>
        <s v="0065A00001XTdmaQAD"/>
        <s v="0065A000011nksGQAQ"/>
        <s v="0065A00001XHjJFQA1"/>
        <s v="0065A00001F9I8qQAF"/>
        <s v="0065A00001KQoOIQA1"/>
        <s v="0065A00001br4r8QAA"/>
        <s v="0065A00001ICVVJQA5"/>
        <s v="0065A00001ZNI20QAH"/>
        <s v="0065A00001WxDIhQAN"/>
        <s v="0065A00000nJujEQAS"/>
        <s v="0065A00000jrmfWQAQ"/>
        <s v="0065A00000jSWN5QAO"/>
        <s v="0065A00000jTAeVQAW"/>
        <s v="0065A00001YbHZPQA3"/>
        <s v="0065A00001YNJsLQAX"/>
        <s v="0065A00000k2eLbQAI"/>
        <s v="0065A00001cID20QAG"/>
        <s v="0065A00001YhhRBQAZ"/>
        <s v="0065A00001YPqPwQAL"/>
        <s v="0065A00001Ww8cWQAR"/>
        <s v="0065A00001Wm2QLQAZ"/>
        <s v="0065A00001ZOOHpQAP"/>
        <s v="0065A00001Z6rmdQAB"/>
        <s v="0065A00001YPke4QAD"/>
        <s v="0065A00001Z0W17QAF"/>
        <s v="0065A00001Z8xQ1QAJ"/>
        <s v="0065A00001bgwvmQAA"/>
        <s v="0065A00001cKNttQAG"/>
        <s v="0065A000015sqG8QAI"/>
        <s v="0065A00001bgCwHQAU"/>
        <s v="0065A00001bgwnsQAA"/>
        <s v="0065A00001bh6AtQAI"/>
        <s v="0065A00001a3Lo1QAE"/>
        <s v="0065A00001a6flIQAQ"/>
        <s v="0065A00001bo6lNQAQ"/>
        <s v="0065A00001Z5vNEQAZ"/>
        <s v="0065A00001ZPJ0eQAH"/>
        <s v="0065A00001aLbkyQAC"/>
        <s v="0066e00001e0GLlAAM"/>
        <s v="0065A00001ZPMVZQA5"/>
        <s v="0066e00001dyuYQAAY"/>
        <s v="0065A00001TjGrAQAV"/>
        <s v="0065A00000ld1M3QAI"/>
        <s v="0065A00000leOOuQAM"/>
        <s v="0065A00001Xk6oBQAR"/>
        <s v="0065A00001IEjH9QAL"/>
        <s v="0065A00001KPpJvQAL"/>
        <s v="0065A00001Ptp5FQAR"/>
        <s v="0065A00001SgXDVQA3"/>
        <s v="0065A00001Wy7fGQAR"/>
        <s v="0065A00001WwBMKQA3"/>
        <s v="0065A00000nNKrVQAW"/>
        <s v="0065A00001OIRWCQA5"/>
        <s v="0065A00001Ti33RQAR"/>
        <s v="0065A00001XaDHKQA3"/>
        <s v="0065A00001ICH7EQAX"/>
        <s v="0065A00001TjI8IQAV"/>
        <s v="0065A00001TjHUrQAN"/>
        <s v="0065A00001bfraXQAQ"/>
        <s v="0066e00001dyzy7AAA"/>
        <s v="0065A00001ZYmYcQAL"/>
        <s v="0065A00001ZHq5DQAT"/>
        <s v="0065A00001bgxDRQAY"/>
        <s v="0065A00001Z9WKQQA3"/>
        <s v="0065A00001bO3WKQA0"/>
        <s v="0065A00001cHJYsQAO"/>
        <s v="0065A00001cU2dZQAS"/>
        <s v="0065A00001aLgwrQAC"/>
        <s v="0065A00001M9xwbQAB"/>
        <s v="0065A00001ZOKkkQAH"/>
        <s v="0065A00001a5yuCQAQ"/>
        <s v="0065A00001dLCI1QAO"/>
        <s v="0066e00001dz7f1AAA"/>
        <s v="0065A00001bomJ7QAI"/>
        <s v="0065A00000lelrIQAQ"/>
        <s v="0066e00001e1C90AAE"/>
        <s v="0065A00001dKrOKQA0"/>
        <s v="0065A00001YxqoyQAB"/>
        <s v="0065A00001cUjccQAC"/>
        <s v="0066e00001dzBmsAAE"/>
        <s v="0066e00001dz7vQAAQ"/>
        <s v="0065A00001bO9ynQAC"/>
        <s v="0066e00001e0AgJAAU"/>
        <s v="0065A00001dLsuiQAC"/>
        <s v="0065A00000looKJQAY"/>
        <s v="0065A00001dIvnDQAS"/>
        <s v="0065A00001cpphmQAA"/>
        <s v="0065A00001csCrZQAU"/>
        <s v="0065A00001colQEQAY"/>
        <s v="0065A00001dePyLQAU"/>
        <s v="0065A00001XaUTrQAN"/>
        <s v="0065A000011rPjDQAU"/>
        <s v="0065A00000jSeCpQAK"/>
        <s v="0065A00001XkJCvQAN"/>
        <s v="0065A00001XkcCcQAJ"/>
        <s v="0065A00001dI6DFQA0"/>
        <s v="0065A00001de7cCQAQ"/>
        <s v="0066e00001dyuDqAAI"/>
        <s v="0065A00001dANC8QAO"/>
        <s v="0065A00001dCOZiQAO"/>
        <s v="0065A00001bBQYLQA4"/>
        <s v="0065A00001crX52QAE"/>
        <s v="0065A00001dCPCGQA4"/>
        <s v="0065A00001ZPz5ZQAT"/>
        <s v="0065A00001biNgwQAE"/>
        <s v="0065A00001ZNGaiQAH"/>
        <s v="0065A00001ZFnaxQAD"/>
        <s v="0065A00001biRa2QAE"/>
        <s v="0065A00001a6kSuQAI"/>
        <s v="0065A00001Zk3GqQAJ"/>
        <s v="0065A00001bKqjwQAC"/>
        <s v="0065A00000iT9guQAC"/>
        <s v="0065A00001ZbPlmQAF"/>
        <s v="0065A00001dKjJDQA0"/>
        <s v="0065A00001dgVIUQA2"/>
        <s v="0065A00001bolD0QAI"/>
        <s v="0065A00001cp4sTQAQ"/>
        <s v="0065A0000112lyKQAQ"/>
        <s v="0065A00001cU8yjQAC"/>
        <s v="0065A00001dABQuQAO"/>
        <s v="0066e00001e01clAAA"/>
        <s v="0065A00001crIxhQAE"/>
        <s v="0065A00001baTTSQA2"/>
        <s v="0065A00001dAUtYQAW"/>
        <s v="0065A00001X8d0nQAB"/>
        <s v="0065A00001Ti9X0QAJ"/>
        <s v="0065A00001XmDm8QAF"/>
        <s v="0065A00001PtsCTQAZ"/>
        <s v="0065A00001Z1fdiQAB"/>
        <s v="0065A00001WkrWPQAZ"/>
        <s v="0065A00001XKV4ZQAX"/>
        <s v="0065A00001bq0VgQAI"/>
        <s v="0065A00001ZP4NvQAL"/>
        <s v="0065A00000iSJHaQAO"/>
        <s v="0065A00001CKfZ2QAL"/>
        <s v="0065A00001de7J7QAI"/>
        <s v="0066e00001ebEm0AAE"/>
        <s v="0066e00001eLkX9AAK"/>
        <s v="0066e00001eMfHoAAK"/>
        <s v="0066e00001eaRHnAAM"/>
        <s v="0066e00001eK9csAAC"/>
        <s v="0066e00001ebFvYAAU"/>
        <s v="0066e00001eKlukAAC"/>
        <s v="0066e00001eJxr4AAC"/>
        <s v="0066e00001ebOvOAAU"/>
        <s v="0066e00001eKAoLAAW"/>
        <s v="0066e00001eaOgsAAE"/>
        <s v="0066w000004PhpWAAS"/>
        <s v="0066e00001eabSeAAI"/>
        <s v="0066e00001eKkqkAAC"/>
        <s v="0066e00001ebNNnAAM"/>
        <s v="0066e00001eJk51AAC"/>
        <s v="0066e00001eLPuhAAG"/>
        <s v="0066e00001ebGJlAAM"/>
        <s v="0066e00001eMUeqAAG"/>
        <s v="0066e00001eLmhjAAC"/>
        <s v="0066e00001eMWsAAAW"/>
        <s v="0066e00001eMiVxAAK"/>
        <s v="0066e00001eKMncAAG"/>
        <s v="0066e00001eJd24AAC"/>
        <s v="0066e00001eaOGHAA2"/>
        <s v="0066e00001eaX2QAAU"/>
        <s v="0066e00001eaaycAAA"/>
        <s v="0066e00001eMoZFAA0"/>
        <s v="0066e00001eMrfiAAC"/>
        <s v="0066w0000046hj8AAA"/>
        <s v="0066e00001eJtJpAAK"/>
        <s v="0066e00001eJk2tAAC"/>
        <s v="0066e00001eK9P7AAK"/>
        <s v="0066e00001eKA9SAAW"/>
        <s v="0066e00001eLeUXAA0"/>
        <s v="0066e00001eJnW7AAK"/>
        <s v="0066w000005LOokAAG"/>
        <s v="0066w000005M6dpAAC"/>
        <s v="0066w000005LOouAAG"/>
        <s v="0066w000005MP5bAAG"/>
        <s v="0066w000005M6jMAAS"/>
        <s v="0066w000005MCqJAAW"/>
        <s v="0066w000005LOolAAG"/>
        <s v="0066w000005LOp9AAG"/>
        <s v="0066w000005MPHzAAO"/>
        <s v="0066e00001ebSrqAAE"/>
        <s v="0066e00001eK5flAAC"/>
        <s v="0066e00001eKgq0AAC"/>
        <s v="0066e00001eJkZWAA0"/>
        <s v="0066e00001eLYO9AAO"/>
        <s v="0066e00001eJU88AAG"/>
        <s v="0066e00001eMfTKAA0"/>
        <s v="0066e00001eKCLjAAO"/>
        <s v="0066e00001eLhjXAAS"/>
        <s v="0066e00001eJU1EAAW"/>
        <s v="0066e00001ebSv5AAE"/>
        <s v="0066e00001eLe3JAAS"/>
        <s v="0066e00001eaST6AAM"/>
        <s v="0066e00001eKhpFAAS"/>
        <s v="0066e00001eJgAbAAK"/>
        <s v="0066e00001eLdAvAAK"/>
        <s v="0066e00001e1JtLAAU"/>
        <s v="0066e00001eK8UTAA0"/>
        <s v="0066e00001eaYmIAAU"/>
        <s v="0066e00001eJdsdAAC"/>
        <s v="0066e00001eMo7tAAC"/>
        <s v="0066e00001eaRNyAAM"/>
        <s v="0066e00001ebPcFAAU"/>
        <s v="0066e00001eJy7nAAC"/>
        <s v="0066e00001eK9ctAAC"/>
        <s v="0066e00001eaTDkAAM"/>
        <s v="0066e00001eMtr4AAC"/>
        <s v="0066e00001eJuNvAAK"/>
        <s v="0066e00001eJjZjAAK"/>
        <s v="0066e00001eMrSRAA0"/>
        <s v="0066e00001eMsX2AAK"/>
        <s v="0066e00001ebG9SAAU"/>
        <s v="0066e00001eKmjiAAC"/>
        <s v="0066e00001eabmTAAQ"/>
        <s v="0066e00001e1PEWAA2"/>
        <s v="0066e00001eMRDRAA4"/>
        <s v="0066e00001eJkfAAAS"/>
        <s v="0066e00001eaRsAAAU"/>
        <s v="0066w000005LOpdAAG"/>
        <s v="0066w000005LOpJAAW"/>
        <s v="0066e00001eLamOAAS"/>
        <s v="0066w000005M7guAAC"/>
        <s v="0066w000005M7lmAAC"/>
        <s v="0066w000005M7rHAAS"/>
        <s v="0066w000005LuToAAK"/>
        <s v="0066w000005MPI4AAO"/>
        <s v="0066w000005M7wPAAS"/>
        <s v="0066e00001eaViYAAU"/>
        <s v="0066e00001eKV2IAAW"/>
        <s v="0066e00001eMGPvAAO"/>
        <s v="0066e00001eJdxdAAC"/>
        <s v="0066e00001eLlmFAAS"/>
        <s v="0066e00001eMXYkAAO"/>
        <s v="0066e00001eK8LbAAK"/>
        <s v="0066e00001e1SyaAAE"/>
        <s v="0066e00001ebTiTAAU"/>
        <s v="0066e00001ebURHAA2"/>
        <s v="0066e00001eJyP5AAK"/>
        <s v="0066e00001eMWpVAAW"/>
        <s v="0066e00001eMjTJAA0"/>
        <s v="0066e00001ebSk9AAE"/>
        <s v="0066e00001eJfYEAA0"/>
        <s v="0066e00001eab2KAAQ"/>
        <s v="0066e00001eaXQnAAM"/>
        <s v="0066e00001eKMCvAAO"/>
        <s v="0066e00001e1L1zAAE"/>
        <s v="0066e00001eJeAWAA0"/>
        <s v="0066e00001e24sAAAQ"/>
        <s v="0066e00001eaSkLAAU"/>
        <s v="0066e00001eaSf2AAE"/>
        <s v="0066e00001eJjwYAAS"/>
        <s v="0066w000004PhrBAAS"/>
        <s v="0066e00001eJluDAAS"/>
        <s v="0066e00001eJzU9AAK"/>
        <s v="0066e00001eKJANAA4"/>
        <s v="0066e00001eLg8uAAC"/>
        <s v="0066e00001eMfGlAAK"/>
        <s v="0066e00001eLoRdAAK"/>
        <s v="0066e00001ebPONAA2"/>
        <s v="0066e00001eJn4nAAC"/>
        <s v="0066e00001eJcVTAA0"/>
        <s v="0066e00001eJk8UAAS"/>
        <s v="0066e00001e1LgPAAU"/>
        <s v="0066e00001eaTJ5AAM"/>
        <s v="0066e00001eJpTbAAK"/>
        <s v="0066e00001e2609AAA"/>
        <s v="0066e00001eaT8DAAU"/>
        <s v="0066e00001eKh4uAAC"/>
        <s v="0066e00001eLhlCAAS"/>
        <s v="0066e00001eJXQEAA4"/>
        <s v="0066e00001eaOFAAA2"/>
        <s v="0066e00001eMRPKAA4"/>
        <s v="0066e00001eaXBFAA2"/>
        <s v="0066e00001eLZObAAO"/>
        <s v="0066e00001eMt86AAC"/>
        <s v="0066e00001eMfx0AAC"/>
        <s v="0066e00001eaTyWAAU"/>
        <s v="0066e00001eKI12AAG"/>
        <s v="0066e00001eMSVZAA4"/>
        <s v="0066e00001ebHxjAAE"/>
        <s v="0066e00001eJzZPAA0"/>
        <s v="0065A00001XVNn5QAH"/>
        <s v="0065A00000iSq7vQAC"/>
        <s v="0065A00001Z63s4QAB"/>
        <s v="0065A00000nM3AQQA0"/>
        <s v="0065A00000js4tzQAA"/>
        <s v="0065A00000lm2odQAA"/>
        <s v="0065A00001WzhDrQAJ"/>
        <s v="0065A00001Z9ZvZQAV"/>
        <s v="0065A00001ZPLAXQA5"/>
        <s v="0065A00000i4NJvQAM"/>
        <s v="0065A00000jsI0EQAU"/>
        <s v="0065A00001OKA43QAH"/>
        <s v="0065A00001XKNw7QAH"/>
        <s v="0065A00001VeFxmQAF"/>
        <s v="0065A00001ZYmWbQAL"/>
        <s v="0065A00001YHiNYQA1"/>
        <s v="0065A00001a3JnmQAE"/>
        <s v="0065A00001ZbTcFQAV"/>
        <s v="0066e00001e03kiAAA"/>
        <s v="0065A00001KQnZkQAL"/>
        <s v="0065A00000iTLgrQAG"/>
        <s v="0065A00000ic3UCQAY"/>
        <s v="0065A00001CI72zQAD"/>
        <s v="0065A00001Pti5OQAR"/>
        <s v="0065A00000ibtRQQAY"/>
        <s v="0065A00001ThziMQAR"/>
        <s v="0065A00001Wm2dFQAR"/>
        <s v="0065A00001YHgz4QAD"/>
        <s v="0065A00001WwBKYQA3"/>
        <s v="0065A00001X8MOVQA3"/>
        <s v="0065A00001SgpCIQAZ"/>
        <s v="0065A00001XkUKNQA3"/>
        <s v="0065A00001YJfrcQAD"/>
        <s v="0065A000015s7ikQAA"/>
        <s v="0065A00000loJy4QAE"/>
        <s v="0065A00000nMbWaQAK"/>
        <s v="0065A00000nKZQzQAO"/>
        <s v="0065A00000jsclDQAQ"/>
        <s v="0065A00000iSOdzQAG"/>
        <s v="0065A00000iSM6tQAG"/>
        <s v="0065A00001KPommQAD"/>
        <s v="0065A00001PwHzeQAF"/>
        <s v="0065A00001Ti19MQAR"/>
        <s v="0065A00001YO2EcQAL"/>
        <s v="0065A00001CI71DQAT"/>
        <s v="0065A00001G6OqDQAV"/>
        <s v="0065A00001Ti8keQAB"/>
        <s v="0065A00001KR3zTQAT"/>
        <s v="0065A00001PwHxdQAF"/>
        <s v="0065A00001PwNpwQAF"/>
        <s v="0065A00001XaQTsQAN"/>
        <s v="0065A00001YPrhnQAD"/>
        <s v="006i00000044oEFAAY"/>
        <s v="006i00000044oEIAAY"/>
        <s v="0065A00001csEYUQA2"/>
        <s v="006i00000044oEJAAY"/>
        <s v="006i00000044oECAAY"/>
        <s v="006i00000044oEGAAY"/>
        <s v="0065A00001TgzrdQAB"/>
        <s v="006i000000Sg24VAAR"/>
        <s v="0065A00001YN5ZQQA1"/>
        <s v="0065A00001OIRVsQAP"/>
        <s v="0065A00001Tj2srQAB"/>
        <s v="0065A00001Tj2t6QAB"/>
        <s v="0065A00001Tj30eQAB"/>
        <s v="0065A00001Tj2qbQAB"/>
        <s v="0065A00001Ti9hKQAR"/>
        <s v="0065A00001YhligQAB"/>
        <s v="0065A00001dKhD3QAK"/>
        <s v="0065A00001XVNa2QAH"/>
        <s v="0065A00001WzhXrQAJ"/>
        <s v="0065A00000leKofQAE"/>
        <s v="0065A00001M9yQEQAZ"/>
        <s v="0065A00001Wzi48QAB"/>
        <s v="0065A00001Y11V6QAJ"/>
        <s v="0065A00000i4MgNQAU"/>
        <s v="0065A000011qSkVQAU"/>
        <s v="0065A00000z167SQAQ"/>
        <s v="0065A00000jStqSQAS"/>
        <s v="0065A00000js4uYQAQ"/>
        <s v="0065A00001CHzaYQAT"/>
        <s v="0065A00001M9yINQAZ"/>
        <s v="0065A00001M9yEzQAJ"/>
        <s v="0065A00001WlFKzQAN"/>
        <s v="0065A00001Wzi7vQAB"/>
        <s v="0065A00001Wzi9SQAR"/>
        <s v="0065A00001WzlJkQAJ"/>
        <s v="0065A00001Wzh8rQAB"/>
        <s v="0065A00000lncoyQAA"/>
        <s v="0065A00001M9yTcQAJ"/>
        <s v="0065A000019jQyoQAE"/>
        <s v="0065A00001Z0LzwQAF"/>
        <s v="0065A00001WzhyoQAB"/>
        <s v="0065A00001ZFm2DQAT"/>
        <s v="0065A00001WzhFnQAJ"/>
        <s v="0065A00001VeFz9QAF"/>
        <s v="0065A00001WzkvWQAR"/>
        <s v="0065A00001Uo8JxQAJ"/>
        <s v="0065A00001XaBMkQAN"/>
        <s v="0065A00001UoBkFQAV"/>
        <s v="0065A00001XZYLiQAP"/>
        <s v="0065A00001aJ2r2QAC"/>
        <s v="0065A00001Sj4jUQAR"/>
        <s v="0065A00001OIRDKQA5"/>
        <s v="0065A00001cUrKKQA0"/>
        <s v="0065A00001Ti9mKQAR"/>
        <s v="0065A00001Tj2ydQAB"/>
        <s v="0065A00001Tj2wUQAR"/>
        <s v="0065A00001VgGiDQAV"/>
        <s v="0065A00001UoDNFQA3"/>
        <s v="0065A00001bgvy1QAA"/>
        <s v="0065A00001ZjS5AQAV"/>
        <s v="0065A00000leHlKQAU"/>
        <s v="0065A00001PwKjsQAF"/>
        <s v="0065A00000ibzFXQAY"/>
        <s v="0065A00000iSJ6mQAG"/>
        <s v="0065A00000iSJ9HQAW"/>
        <s v="0065A00001Sgy3HQAR"/>
        <s v="0065A00000lnnaNQAQ"/>
        <s v="0065A00001Sff7tQAB"/>
        <s v="0065A00000k1bt6QAA"/>
        <s v="0065A00000lo8pDQAQ"/>
        <s v="0065A00001Wzh20QAB"/>
        <s v="0065A00001XKbA5QAL"/>
        <s v="0065A00001VeUFeQAN"/>
        <s v="0065A00001YhTqeQAF"/>
        <s v="0065A00001YLHNVQA5"/>
        <s v="0065A00001PwwbNQAR"/>
        <s v="0065A00001XqBhjQAF"/>
        <s v="0065A00001XXxv9QAD"/>
        <s v="0065A00001XXxnyQAD"/>
        <s v="0065A00001aJpA6QAK"/>
        <s v="0065A00001ZN2eLQAT"/>
        <s v="0065A00001XmEh0QAF"/>
        <s v="0065A00001dDoDIQA0"/>
        <s v="0065A00000letUdQAI"/>
        <s v="0065A00000leJCYQA2"/>
        <s v="0065A00000lesJhQAI"/>
        <s v="0065A00001Wzh0nQAB"/>
        <s v="0065A00001CLYTAQA5"/>
        <s v="0065A00001XvR2zQAF"/>
        <s v="0065A00001Ti9kdQAB"/>
        <s v="0065A00001Ti9hjQAB"/>
        <s v="0065A00001Ti9icQAB"/>
        <s v="0065A00001Ti9nXQAR"/>
        <s v="0065A00001Tj31cQAB"/>
        <s v="0065A00001Tj31dQAB"/>
        <s v="0065A00001Tj33YQAR"/>
        <s v="0065A00001M9yMKQAZ"/>
        <s v="0065A00001aJpBiQAK"/>
        <s v="0065A00001bp01LQAQ"/>
        <s v="0065A00001YYJvHQAX"/>
        <s v="0065A00001F9NnBQAV"/>
        <s v="0065A00000iU3vIQAS"/>
        <s v="0065A00000jTTIoQAO"/>
        <s v="0065A00001YNIpDQAX"/>
        <s v="0065A00000iSJ7fQAG"/>
        <s v="0065A00000loB7oQAE"/>
        <s v="0065A00000nL7C1QAK"/>
        <s v="0065A00001CIF0dQAH"/>
        <s v="0065A00001KQA0yQAH"/>
        <s v="0065A00001Xkas7QAB"/>
        <s v="0065A000010A3NTQA0"/>
        <s v="0065A00001Wzh4VQAR"/>
        <s v="0065A00000nK52hQAC"/>
        <s v="0065A00001Xpwt0QAB"/>
        <s v="0065A00001Xq76vQAB"/>
        <s v="0065A000010A6HEQA0"/>
        <s v="0065A00001ICAGsQAP"/>
        <s v="0065A00001XHKJfQAP"/>
        <s v="0065A00001WzhavQAB"/>
        <s v="0065A00001WziG7QAJ"/>
        <s v="0065A00001WzlMFQAZ"/>
        <s v="0065A00001YHZiBQAX"/>
        <s v="0065A00001KQB4XQAX"/>
        <s v="0065A00001XGWiSQAX"/>
        <s v="0065A00001YNJ11QAH"/>
        <s v="0065A000011nigJQAQ"/>
        <s v="0065A000015uLDOQA2"/>
        <s v="0065A00001Y10sHQAR"/>
        <s v="0065A00000jSi9xQAC"/>
        <s v="0065A00001WwE8uQAF"/>
        <s v="0065A00001XaTeVQAV"/>
        <s v="0065A00001ZxcsZQAR"/>
        <s v="0065A00000jrwmqQAA"/>
        <s v="0065A00000iVQ0UQAW"/>
        <s v="0065A00000jTBWOQA4"/>
        <s v="006i000000UYPcfAAH"/>
        <s v="0065A00001dA5lNQAS"/>
        <s v="0065A000011rP03QAE"/>
        <s v="0065A00000i2kr4QAA"/>
        <s v="0065A00001Xpf7LQAR"/>
        <s v="0065A00001UmlweQAB"/>
        <s v="0065A00000k2pXnQAI"/>
        <s v="0066e00001e0HTgAAM"/>
        <s v="0065A00001dKlpNQAS"/>
        <s v="0065A00000lmvIvQAI"/>
        <s v="0065A00001KRB87QAH"/>
        <s v="0065A00001KPqtfQAD"/>
        <s v="0065A00000i4FkWQAU"/>
        <s v="0065A00000i4JSYQA2"/>
        <s v="0065A00000i4lSQQAY"/>
        <s v="0065A00001bNZx3QAG"/>
        <s v="0065A00001YHftxQAD"/>
        <s v="0065A00000le4QlQAI"/>
        <s v="0065A00000i54EYQAY"/>
        <s v="0065A00001bolJZQAY"/>
        <s v="0065A00001Wkw9hQAB"/>
        <s v="0065A00000ld6CXQAY"/>
        <s v="0065A00000ld6CcQAI"/>
        <s v="0065A00001YHfoJQAT"/>
        <s v="0065A00000iTWFVQA4"/>
        <s v="0065A00000iSP9WQAW"/>
        <s v="0065A00001cp8hyQAA"/>
        <s v="0065A00001ThyFTQAZ"/>
        <s v="0065A00001WxKDpQAN"/>
        <s v="0065A00001PwAuVQAV"/>
        <s v="0065A00001VeSMbQAN"/>
        <s v="0065A00001Sgf0vQAB"/>
        <s v="006i000000UYPRqAAP"/>
        <s v="0065A00001VhomDQAR"/>
        <s v="006i000000UYPqvAAH"/>
        <s v="006i000000UYPbSAAX"/>
        <s v="006i000000UYPeHAAX"/>
        <s v="006i000000UYPgtAAH"/>
        <s v="006i000000UYPokAAH"/>
        <s v="006i000000UYPq2AAH"/>
        <s v="006i000000UYPpJAAX"/>
        <s v="0065A00001crc1RQAQ"/>
        <s v="0065A00001dABo7QAG"/>
        <s v="0065A00001bpA8qQAE"/>
        <s v="0065A00001ZPL1kQAH"/>
        <s v="0065A00001YHrahQAD"/>
        <s v="0065A00001ZNBf6QAH"/>
        <s v="0065A00001ZP2sgQAD"/>
        <s v="0065A00001ZP5zHQAT"/>
        <s v="0065A00001ZN24SQAT"/>
        <s v="0065A00000i3SyjQAE"/>
        <s v="0065A00000iSOIDQA4"/>
        <s v="0065A00000i52n8QAA"/>
        <s v="0065A00001Z8ujGQAR"/>
        <s v="0065A00001dC7W8QAK"/>
        <s v="0065A00001dCBxeQAG"/>
        <s v="0065A00001dAYELQA4"/>
        <s v="0065A00001YPkF2QAL"/>
        <s v="0065A00001dLebNQAS"/>
        <s v="0065A00001ZYo2kQAD"/>
        <s v="0065A00001dCQNvQAO"/>
        <s v="0065A00001aLTbqQAG"/>
        <s v="0065A00001Z62nkQAB"/>
        <s v="0065A00001Z6z6xQAB"/>
        <s v="0065A00001XG3JxQAL"/>
        <s v="0065A00001cr5gcQAA"/>
        <s v="0065A00001csGgzQAE"/>
        <s v="0065A00001dABWsQAO"/>
        <s v="0065A00001dA4l4QAC"/>
        <s v="0065A00001dAKMNQA4"/>
        <s v="0065A00001bpC7CQAU"/>
        <s v="0065A00000nKZHiQAO"/>
        <s v="0065A00001dAADqQAO"/>
        <s v="0065A00001dAAgxQAG"/>
        <s v="0065A00001cp7Q1QAI"/>
        <s v="0065A000015rsDyQAI"/>
        <s v="0065A00001Z1KylQAF"/>
        <s v="0065A00001Z63YxQAJ"/>
        <s v="0065A00001Z64hMQAR"/>
        <s v="0065A00001ZWKJyQAP"/>
        <s v="0065A00001YiCqIQAV"/>
        <s v="0065A00001ZWJhpQAH"/>
        <s v="0065A00001dDobpQAC"/>
        <s v="0065A00000xxlqzQAA"/>
        <s v="0065A00000iTWiCQAW"/>
        <s v="0065A00000iVUItQAO"/>
        <s v="0065A00000jSpJ1QAK"/>
        <s v="0065A00000iVOXPQA4"/>
        <s v="0065A00000k1B3fQAE"/>
        <s v="0065A00000ldRlxQAE"/>
        <s v="0065A00000k1G1VQAU"/>
        <s v="0065A00000k1jf1QAA"/>
        <s v="0065A00000vsIORQA2"/>
        <s v="0065A00001XGYdCQAX"/>
        <s v="0065A00001Z8vspQAB"/>
        <s v="0065A00001ZN33pQAD"/>
        <s v="0065A00000js4vHQAQ"/>
        <s v="0065A00000ln9zFQAQ"/>
        <s v="0065A00001SgtVHQAZ"/>
        <s v="0065A00001G8baXQAR"/>
        <s v="0065A00001XajURQAZ"/>
        <s v="0065A00000nK49pQAC"/>
        <s v="0065A00000lcgitQAA"/>
        <s v="0065A00001Xr41hQAB"/>
        <s v="0065A00001Wkth8QAB"/>
        <s v="0065A00001ZX0KVQA1"/>
        <s v="0065A00001dCc5dQAC"/>
        <s v="0066e00001dzEY6AAM"/>
        <s v="0065A00001cp9FxQAI"/>
        <s v="0065A00001aLRaXQAW"/>
        <s v="0065A00001cI1hjQAC"/>
        <s v="0065A00001bMAfqQAG"/>
        <s v="0065A00001XqLP9QAN"/>
        <s v="0065A00000nKTkEQAW"/>
        <s v="0065A00001ZN35HQAT"/>
        <s v="0065A00001ZO7deQAD"/>
        <s v="0065A00001X8EUpQAN"/>
        <s v="0065A00001bgwnEQAQ"/>
        <s v="0065A00001Y1IlyQAF"/>
        <s v="0065A00001Y3rACQAZ"/>
        <s v="0065A00001b9F3xQAE"/>
        <s v="0065A00000iTElIQAW"/>
        <s v="0065A00000iSDgtQAG"/>
        <s v="0065A00001dfRHuQAM"/>
        <s v="0066e00001e03q6AAA"/>
        <s v="0065A00001CKYFSQA5"/>
        <s v="0065A00001ZP4ufQAD"/>
        <s v="0065A00001dL1ZwQAK"/>
        <s v="0066e00001e0KlpAAE"/>
        <s v="0066e00001e14dXAAQ"/>
        <s v="0066e00001e1F6FAAU"/>
        <s v="0065A00001ZOQ29QAH"/>
        <s v="0065A00001dAGukQAG"/>
        <s v="0065A00001dL7OuQAK"/>
        <s v="0065A00001G65EEQAZ"/>
        <s v="0065A00001Z1Xh8QAF"/>
        <s v="0065A00001bMybiQAC"/>
        <s v="0065A00001bp6vRQAQ"/>
        <s v="0065A00001F9ScsQAF"/>
        <s v="0065A00001ZjNg9QAF"/>
        <s v="0065A00001a3LLVQA2"/>
        <s v="0065A00001ZVQiyQAH"/>
        <s v="0065A00001aLRP5QAO"/>
        <s v="0065A00001TjPXcQAN"/>
        <s v="0065A000019jMVzQAM"/>
        <s v="0066e00001e1HiGAAU"/>
        <s v="0065A00001aLSlpQAG"/>
        <s v="0065A00001ZuKQBQA3"/>
        <s v="0065A00001ZHpUlQAL"/>
        <s v="0065A00001ZHpr1QAD"/>
        <s v="0065A00000i4zC1QAI"/>
        <s v="0065A00000iRxWFQA0"/>
        <s v="0065A00000iTCHbQAO"/>
        <s v="0065A00000ln5dyQAA"/>
        <s v="0065A00001YHiEQQA1"/>
        <s v="0065A00000nLx7TQAS"/>
        <s v="0065A00001Th8uEQAR"/>
        <s v="0065A00000i3noKQAQ"/>
        <s v="0065A00001bOA0oQAG"/>
        <s v="0065A00001bLusvQAC"/>
        <s v="0065A00001dCWEWQA4"/>
        <s v="0065A00001CKXUgQAP"/>
        <s v="0065A00001YxhIEQAZ"/>
        <s v="0065A00000ldM7JQAU"/>
        <s v="0065A00001ZFm5MQAT"/>
        <s v="0065A00000iUvh8QAC"/>
        <s v="0065A00001ZG2xUQAT"/>
        <s v="0065A00000k1NBMQA2"/>
        <s v="0065A00001TjHf1QAF"/>
        <s v="0065A00001bASvPQAW"/>
        <s v="0065A00001XKVWyQAP"/>
        <s v="0065A00001bh85BQAQ"/>
        <s v="0065A00001XHkSVQA1"/>
        <s v="0065A00001YxmaZQAR"/>
        <s v="0065A00001Z6qcMQAR"/>
        <s v="0065A00001X8TJVQA3"/>
        <s v="0065A00000i3NXEQA2"/>
        <s v="0065A00001Th7ITQAZ"/>
        <s v="0065A00000ldzQGQAY"/>
        <s v="0065A00000jSSLHQA4"/>
        <s v="0065A00001bKfRqQAK"/>
        <s v="0065A00000iUrEIQA0"/>
        <s v="0065A00000nKTkUQAW"/>
        <s v="0065A00001Wkw5uQAB"/>
        <s v="0065A00001Wm1FnQAJ"/>
        <s v="0065A00001bg742QAA"/>
        <s v="0065A00001YiBtIQAV"/>
        <s v="0065A00001KQlV0QAL"/>
        <s v="0065A00001ZjNjJQAV"/>
        <s v="0065A00001a3NM0QAM"/>
        <s v="0065A00001Zws6TQAR"/>
        <s v="0065A00001bgrn9QAA"/>
        <s v="0065A00001XGAYgQAP"/>
        <s v="0065A00001aLhJGQA0"/>
        <s v="0065A00001UmwLAQAZ"/>
        <s v="0065A00001UmmQ2QAJ"/>
        <s v="0065A00001UmmGMQAZ"/>
        <s v="0065A00001ZNHkeQAH"/>
        <s v="0065A00001XkWTPQA3"/>
        <s v="0065A00000iUmdIQAS"/>
        <s v="0065A00000jTQlgQAG"/>
        <s v="0065A00000lddQFQAY"/>
        <s v="0065A00000i2JnDQAU"/>
        <s v="0065A00000js4uxQAA"/>
        <s v="0065A00000ln5vSQAQ"/>
        <s v="0065A00000k1gBiQAI"/>
        <s v="0065A00000leJpRQAU"/>
        <s v="0065A00001bBWcQQAW"/>
        <s v="0065A00000loywlQAA"/>
        <s v="0065A00000i3cz2QAA"/>
        <s v="0065A000015uhbQQAQ"/>
        <s v="0065A00001XpfAyQAJ"/>
        <s v="0065A00001Pw4O4QAJ"/>
        <s v="0065A00001SgqE8QAJ"/>
        <s v="0065A00001IEpdgQAD"/>
        <s v="0065A00001UmqsOQAR"/>
        <s v="0065A00001KRBR4QAP"/>
        <s v="0065A00001PvwxGQAR"/>
        <s v="0065A00001ZO8pQQAT"/>
        <s v="0065A00001XabDyQAJ"/>
        <s v="0065A00001ZMupOQAT"/>
        <s v="0065A00001XXtAVQA1"/>
        <s v="0065A00001Xe7vJQAR"/>
        <s v="0065A00001G5ldLQAR"/>
        <s v="0065A00001YKbRIQA1"/>
        <s v="0065A00001bAiFgQAK"/>
        <s v="0065A00001bZRjMQAW"/>
        <s v="0065A00001boAJ4QAM"/>
        <s v="0065A00001baAPbQAM"/>
        <s v="0065A00001cTnrJQAS"/>
        <s v="0065A00001bBVyUQAW"/>
        <s v="0065A00001cI6NhQAK"/>
        <s v="0065A00001cKbkHQAS"/>
        <s v="0065A00001XVaqrQAD"/>
        <s v="0065A00001ZX0MbQAL"/>
        <s v="0065A00001SjBzUQAV"/>
        <s v="0065A00000lmBeqQAE"/>
        <s v="0065A00001aLf9pQAC"/>
        <s v="0065A00001ZX09iQAD"/>
        <s v="0065A00001ZPKW1QAP"/>
        <s v="006i000000X1Q9DAAV"/>
        <s v="0065A00001M9zzvQAB"/>
        <s v="0065A00001XXqS2QAL"/>
        <s v="0065A00001XaTE0QAN"/>
        <s v="0065A00001X8S1pQAF"/>
        <s v="0065A00000iTjTwQAK"/>
        <s v="0065A00000iTjgMQAS"/>
        <s v="0065A00000nMmbDQAS"/>
        <s v="0065A00001WwBLbQAN"/>
        <s v="0065A00001XaeDgQAJ"/>
        <s v="0065A00000iTqOyQAK"/>
        <s v="0065A00000nJudkQAC"/>
        <s v="0065A00000iSoHbQAK"/>
        <s v="0065A00000iT4zOQAS"/>
        <s v="0065A00000lpF0gQAE"/>
        <s v="0065A00000nLa2pQAC"/>
        <s v="0065A00001Wl71xQAB"/>
        <s v="0065A00001CLde2QAD"/>
        <s v="0065A00001MA4sIQAT"/>
        <s v="0065A00001YKGUcQAP"/>
        <s v="0065A00001baSJfQAM"/>
        <s v="0065A00001bqoapQAA"/>
        <s v="0065A00001ZuRfyQAF"/>
        <s v="0065A00000nJukbQAC"/>
        <s v="0065A00001Z64fpQAB"/>
        <s v="0065A00001XKbjvQAD"/>
        <s v="0065A00001bfoBhQAI"/>
        <s v="0065A00001bo8FiQAI"/>
        <s v="0065A00000iUBF0QAO"/>
        <s v="0065A00001YHh28QAD"/>
        <s v="0065A00001YKQaHQAX"/>
        <s v="0065A00001bfqmyQAA"/>
        <s v="0065A00001bfqqHQAQ"/>
        <s v="0065A00000nLZbpQAG"/>
        <s v="0065A00000nM7OjQAK"/>
        <s v="0065A00001ZcdJ3QAJ"/>
        <s v="0065A00000nLZNEQA4"/>
        <s v="0065A00001bBYcaQAG"/>
        <s v="0065A00001bp8YnQAI"/>
        <s v="0065A00001bfqtGQAQ"/>
        <s v="0065A00001YHkXpQAL"/>
        <s v="0065A00001XHK7jQAH"/>
        <s v="0065A00001XogtyQAB"/>
        <s v="0065A00001UmtcTQAR"/>
        <s v="0065A00001bp3t4QAA"/>
        <s v="0065A00001cVwlQQAS"/>
        <s v="0065A00001XHfL0QAL"/>
        <s v="0065A00000iUmcjQAC"/>
        <s v="0065A00000i2eUQQAY"/>
        <s v="0065A00000iVLSEQA4"/>
        <s v="0065A00000nJujYQAS"/>
        <s v="0065A00000i3PCBQA2"/>
        <s v="0065A00000jSSYTQA4"/>
        <s v="0065A00000iby3MQAQ"/>
        <s v="0065A00000ln9zZQAQ"/>
        <s v="0065A00000iTsdWQAS"/>
        <s v="0065A00000i3cyTQAQ"/>
        <s v="0065A0000112SfOQAU"/>
        <s v="0065A00000ldfsAQAQ"/>
        <s v="0065A00000jTCkxQAG"/>
        <s v="0065A00001KS1nnQAD"/>
        <s v="0065A00000nJwhbQAC"/>
        <s v="0065A00000nKw7rQAC"/>
        <s v="0065A00000nKiRWQA0"/>
        <s v="0065A00000iUBWpQAO"/>
        <s v="0065A00001dLSX4QAO"/>
        <s v="0065A00000nMFYEQA4"/>
        <s v="0065A00001YHls6QAD"/>
        <s v="0065A00000ldRlnQAE"/>
        <s v="0065A00001Pw4JxQAJ"/>
        <s v="0065A00001Xk59VQAR"/>
        <s v="0065A00000iSCidQAG"/>
        <s v="0065A00001ZG2pyQAD"/>
        <s v="0065A00001PuSm7QAF"/>
        <s v="0065A00001Pw4DFQAZ"/>
        <s v="0065A00000lnmRAQAY"/>
        <s v="0065A00001Xak5KQAR"/>
        <s v="0065A000015toDMQAY"/>
        <s v="0065A00001PtlckQAB"/>
        <s v="0065A00001WlJL9QAN"/>
        <s v="0065A00001YiKV4QAN"/>
        <s v="0065A00001ZVg2fQAD"/>
        <s v="0065A00001ZVWGmQAP"/>
        <s v="0065A00001Xr3E8QAJ"/>
        <s v="0065A00001Z0bluQAB"/>
        <s v="0065A00001XET6wQAH"/>
        <s v="0065A00001XGUryQAH"/>
        <s v="0065A00001biiKTQAY"/>
        <s v="0065A00001XdUMcQAN"/>
        <s v="0065A00001XajRmQAJ"/>
        <s v="0065A00001aJs4WQAS"/>
        <s v="0065A00001WxEaAQAV"/>
        <s v="0065A00001CIB54QAH"/>
        <s v="006i000000UYad4AAD"/>
        <s v="0065A00000iTEyCQAW"/>
        <s v="0065A00000iTEzUQAW"/>
        <s v="0065A00000iTF0hQAG"/>
        <s v="0065A00000iTF4AQAW"/>
        <s v="0065A00000iUNlTQAW"/>
        <s v="0065A00000nMNOmQAO"/>
        <s v="0065A00000nMNucQAG"/>
        <s v="0065A00000nMO1sQAG"/>
        <s v="0065A00000nMO3yQAG"/>
        <s v="0065A00001IC8xSQAT"/>
        <s v="0065A00001IC9OAQA1"/>
        <s v="0065A00001ICANYQA5"/>
        <s v="0065A00001ICD0OQAX"/>
        <s v="0065A00000jT6LAQA0"/>
        <s v="0065A00000nLERyQAO"/>
        <s v="0065A00000iRVG9QAO"/>
        <s v="0065A00000jSt5LQAS"/>
        <s v="0065A00000jTPPfQAO"/>
        <s v="0065A00000jTZ2oQAG"/>
        <s v="0065A00000ibsNXQAY"/>
        <s v="0065A00000nNFF5QAO"/>
        <s v="0065A000015uQUPQA2"/>
        <s v="0065A00000iVTFdQAO"/>
        <s v="0065A00000nMBF6QAO"/>
        <s v="0065A00001TiIp1QAF"/>
        <s v="0065A00001ZO3kVQAT"/>
        <s v="0065A00001ZN6OkQAL"/>
        <s v="0065A00001Yxj3yQAB"/>
        <s v="0065A00001Zk4PbQAJ"/>
        <s v="0065A00001b98OzQAI"/>
        <s v="0065A00001crdHDQAY"/>
        <s v="0065A00001crA5LQAU"/>
        <s v="0065A00001dLXQmQAO"/>
        <s v="0065A00001crHOnQAM"/>
        <s v="0065A00001dI3oIQAS"/>
        <s v="0065A00000z19b8QAA"/>
        <s v="0065A00001PwCZOQA3"/>
        <s v="0065A00001XVZTUQA5"/>
        <s v="0065A00000lcgtSQAQ"/>
        <s v="0065A00000i55VLQAY"/>
        <s v="0065A00001CI01iQAD"/>
        <s v="0065A00000k23Y3QAI"/>
        <s v="0065A00000lliaqQAA"/>
        <s v="0065A00001F9SFKQA3"/>
        <s v="0065A00001XHKPXQA5"/>
        <s v="0065A00001XozMsQAJ"/>
        <s v="006i000000VrgiQAAR"/>
        <s v="0065A00000jrqUYQAY"/>
        <s v="0065A00000iVWXmQAO"/>
        <s v="0065A00000nLpTqQAK"/>
        <s v="0065A000015s4dRQAQ"/>
        <s v="0065A00001OKAHIQA5"/>
        <s v="0065A00001OKAuoQAH"/>
        <s v="0065A00000i3bTeQAI"/>
        <s v="0065A00000i4wm1QAA"/>
        <s v="0065A00000iSJj5QAG"/>
        <s v="0065A00000i3cD1QAI"/>
        <s v="0065A00000jTgpdQAC"/>
        <s v="0065A00000k19VDQAY"/>
        <s v="0065A00000iVSU4QAO"/>
        <s v="0065A00000iVX1rQAG"/>
        <s v="0065A00000k3oK1QAI"/>
        <s v="0065A00001CKhtMQAT"/>
        <s v="0065A00001F9TVRQA3"/>
        <s v="0065A00001G5yj8QAB"/>
        <s v="0065A00000jrghtQAA"/>
        <s v="0065A00000iUQ0sQAG"/>
        <s v="0065A00001Ti7MzQAJ"/>
        <s v="0065A00000iVQ0ZQAW"/>
        <s v="0065A00000xxYXaQAM"/>
        <s v="0065A00001VeSOrQAN"/>
        <s v="0065A000015sv4KQAQ"/>
        <s v="0065A00001XvSheQAF"/>
        <s v="0065A00001Y11n4QAB"/>
        <s v="0065A00001Z6x1mQAB"/>
        <s v="0065A00001a3KqjQAE"/>
        <s v="0065A00001a6ZfDQAU"/>
        <s v="0065A00001a6ZkXQAU"/>
        <s v="0065A00001a6ZtNQAU"/>
        <s v="0065A00001a6fCfQAI"/>
        <s v="0065A00001aKcpJQAS"/>
        <s v="0065A00001cJAd5QAG"/>
        <s v="0065A00001YLGDKQA5"/>
        <s v="0065A00001Z6mjPQAR"/>
        <s v="0065A00001Zk4DVQAZ"/>
        <s v="0065A00001Zk4RXQAZ"/>
        <s v="0065A00001a5vKkQAI"/>
        <s v="0065A00001bAE9bQAG"/>
        <s v="0065A00001dCN8UQAW"/>
        <s v="0065A00001ZNBcRQAX"/>
        <s v="0065A0000112mkuQAA"/>
        <s v="0065A00001XvSDeQAN"/>
        <s v="0065A00001XvSL5QAN"/>
        <s v="0065A00001XvSRDQA3"/>
        <s v="0065A00001ZOLZVQA5"/>
        <s v="0065A00001ZPFncQAH"/>
        <s v="0065A00001ZPG5yQAH"/>
        <s v="0065A00001ZPGBSQA5"/>
        <s v="0065A00001ZPGMpQAP"/>
        <s v="0065A00001ZPGXsQAP"/>
        <s v="0065A00001ZWJY9QAP"/>
        <s v="0065A00001Zcam8QAB"/>
        <s v="0065A00001ZjOcvQAF"/>
        <s v="0065A00001Zk4fiQAB"/>
        <s v="0065A00001a3N8EQAU"/>
        <s v="0065A00001ZuPFkQAN"/>
        <s v="0065A00001a3yzbQAA"/>
        <s v="0065A00001ZWJ6KQAX"/>
        <s v="0065A00001ZPIBiQAP"/>
        <s v="0065A00001ZO8puQAD"/>
        <s v="0065A00001YKa8IQAT"/>
        <s v="0065A00001cIN7aQAG"/>
        <s v="0065A00000nLcB7QAK"/>
        <s v="0065A00001XVnTbQAL"/>
        <s v="0065A00001bL49dQAC"/>
        <s v="0065A00001bNdeAQAS"/>
        <s v="0065A00001cpxR0QAI"/>
        <s v="0065A00001dfREMQA2"/>
        <s v="0066e00001dyugqAAA"/>
        <s v="0065A00001cTmbOQAS"/>
        <s v="0065A00001bqqp3QAA"/>
        <s v="0065A00001dg8M2QAI"/>
        <s v="0065A00001aJypnQAC"/>
        <s v="0065A00001cHMYeQAO"/>
        <s v="0065A00001ZuKjkQAF"/>
        <s v="0065A00001ZuLBMQA3"/>
        <s v="0065A00001cTx6hQAC"/>
        <s v="0065A00001dgOPdQAM"/>
        <s v="0065A00001Z6mSPQAZ"/>
        <s v="0065A00001cq0QqQAI"/>
        <s v="0065A00001dA8rDQAS"/>
        <s v="0065A00001deJ3EQAU"/>
        <s v="0065A00001dAJBOQA4"/>
        <s v="0065A00001dKlrnQAC"/>
        <s v="0065A00001dDG7aQAG"/>
        <s v="0065A00001Z1UOOQA3"/>
        <s v="0065A00001Zk73dQAB"/>
        <s v="0065A00001ZuKh5QAF"/>
        <s v="0065A00001ZuKiIQAV"/>
        <s v="0065A00001ZuKlbQAF"/>
        <s v="0065A00001ZuKmZQAV"/>
        <s v="0065A00001ZuKo6QAF"/>
        <s v="0065A00001ZuL5YQAV"/>
        <s v="0065A00001ZuL5ZQAV"/>
        <s v="0065A00001ZuL7FQAV"/>
        <s v="0065A00001ZuLBNQA3"/>
        <s v="0065A00001Z6ltyQAB"/>
        <s v="0065A00001Z6lwvQAB"/>
        <s v="0065A00001Z6lxPQAR"/>
        <s v="0065A00001Z6mBSQAZ"/>
        <s v="0065A00001Z6mG9QAJ"/>
        <s v="0065A00001Z6mTZQAZ"/>
        <s v="0065A00001Z6mUyQAJ"/>
        <s v="0065A00001Z6moDQAR"/>
        <s v="0065A00001Z6mqnQAB"/>
        <s v="0065A00001ZMsejQAD"/>
        <s v="0065A00001Z6m4sQAB"/>
        <s v="0065A00001Z6mQSQAZ"/>
        <s v="0065A00001d9gdiQAA"/>
        <s v="0065A00001dfQiGQAU"/>
        <s v="0065A00001Z5zVqQAJ"/>
        <s v="0065A00001Z6lr8QAB"/>
        <s v="0065A00001Z6n1jQAB"/>
        <s v="0065A00001ZjSTRQA3"/>
        <s v="0065A00001ZuPGYQA3"/>
        <s v="0065A00001Zk73EQAR"/>
        <s v="0065A00001Z6lvvQAB"/>
        <s v="0065A00001Z6mIQQAZ"/>
        <s v="0065A00001Z6mTXQAZ"/>
        <s v="0065A00001XGEgeQAH"/>
        <s v="0065A00001G5wD1QAJ"/>
        <s v="0065A00001crj5NQAQ"/>
        <s v="0065A00001bo57fQAA"/>
        <s v="0065A00001SguQvQAJ"/>
        <s v="0065A00000k35SZQAY"/>
        <s v="006i000000UWDNWAA5"/>
        <s v="006i000000V9od8AAB"/>
        <s v="006i000000VuBn4AAF"/>
        <s v="006i000000Xc2R3AAJ"/>
        <s v="006i000000XqxbsAAB"/>
        <s v="006i000000YMgYpAAL"/>
        <s v="006i000000YN15vAAD"/>
        <s v="006i000000YNRVeAAP"/>
        <s v="0065A00000i4EvXQAU"/>
        <s v="0065A00000iRsMVQA0"/>
        <s v="0065A00000i4jM5QAI"/>
        <s v="0065A00001CIDadQAH"/>
        <s v="0065A00001IEl0IQAT"/>
        <s v="0065A00000i2a7xQAA"/>
        <s v="0065A00000iSi3vQAC"/>
        <s v="0065A00000k313UQAQ"/>
        <s v="0065A00000k3czyQAA"/>
        <s v="0065A00001KRAuWQAX"/>
        <s v="0065A00001Ti3sZQAR"/>
        <s v="0065A00001Xk8jRQAR"/>
        <s v="0065A00001WlKhDQAV"/>
        <s v="006i000000VACtBAAX"/>
        <s v="0065A00000i3W9NQAU"/>
        <s v="0065A00000i3rNbQAI"/>
        <s v="0065A00000i4B12QAE"/>
        <s v="0065A00000i52NkQAI"/>
        <s v="0065A00000jSYGmQAO"/>
        <s v="0065A00000jsTrxQAE"/>
        <s v="0065A00000jsTsqQAE"/>
        <s v="0065A00000k1thMQAQ"/>
        <s v="0065A00000k3kwMQAQ"/>
        <s v="0065A00001WxDHtQAN"/>
        <s v="0065A00001IEklhQAD"/>
        <s v="0065A00001WxNHDQA3"/>
        <s v="0065A00000i4TCZQA2"/>
        <s v="0065A00000iUwlvQAC"/>
        <s v="0065A00000k3d87QAA"/>
        <s v="0065A000015t46FQAQ"/>
        <s v="0065A00001CKhvDQAT"/>
        <s v="0065A00001G5mFTQAZ"/>
        <s v="0065A000015uK3fQAE"/>
        <s v="0065A00000jTiloQAC"/>
        <s v="0065A00000jrwOFQAY"/>
        <s v="0065A00000k1G6uQAE"/>
        <s v="0065A00001CKqMdQAL"/>
        <s v="0065A00001XGJONQA5"/>
        <s v="0065A000011rGWhQAM"/>
        <s v="0065A00001XWwlbQAD"/>
        <s v="0065A00000k1qfFQAQ"/>
        <s v="0065A00001VhosLQAR"/>
        <s v="0065A00001KQlrGQAT"/>
        <s v="0065A00001Zk6mPQAR"/>
        <s v="0065A00001YYu0FQAT"/>
        <s v="0065A00001Z1PXdQAN"/>
        <s v="0065A00001Z73LpQAJ"/>
        <s v="0065A00001ZVSCeQAP"/>
        <s v="0065A00001ZwtNVQAZ"/>
        <s v="0065A00001aKlJlQAK"/>
        <s v="0065A00001Z1FrnQAF"/>
        <s v="0065A00001Z1PstQAF"/>
        <s v="0065A00001Z1Q25QAF"/>
        <s v="0065A00001Z72zgQAB"/>
        <s v="0065A00001ZFnZQQA1"/>
        <s v="0065A00001ZP5LkQAL"/>
        <s v="0065A00001ZbTKPQA3"/>
        <s v="0065A00001a6fDZQAY"/>
        <s v="0065A00001a6jDQQAY"/>
        <s v="0065A00001aKoOrQAK"/>
        <s v="0065A00001aKoU6QAK"/>
        <s v="0065A00001aKoUfQAK"/>
        <s v="0065A00001aKonVQAS"/>
        <s v="0065A00001aLR1IQAW"/>
        <s v="0065A00001aLR1iQAG"/>
        <s v="0065A00001aLR3MQAW"/>
        <s v="0065A00001aLROvQAO"/>
        <s v="0065A00001aLZdIQAW"/>
        <s v="0065A00001aLZlMQAW"/>
        <s v="0065A00001aLZw0QAG"/>
        <s v="0065A00001aLZz0QAG"/>
        <s v="0065A00001aLa2zQAC"/>
        <s v="0065A00001ax2WZQAY"/>
        <s v="0065A00001bMtrIQAS"/>
        <s v="0065A00001bNvohQAC"/>
        <s v="0065A00001ZWyfTQAT"/>
        <s v="0065A00001YNMYhQAP"/>
        <s v="0065A00001YbSetQAF"/>
        <s v="0065A00001bKrIIQA0"/>
        <s v="0065A00001aGNgJQAW"/>
        <s v="0065A00001a6fTpQAI"/>
        <s v="0065A00001Z0T9TQAV"/>
        <s v="0065A00001dACBMQA4"/>
        <s v="0065A00000ldGtuQAE"/>
        <s v="0065A00000ldH7SQAU"/>
        <s v="0065A00000k2qMaQAI"/>
        <s v="0065A00001KR5AhQAL"/>
        <s v="0065A00001Ti280QAB"/>
        <s v="0065A00000i2ZXzQAM"/>
        <s v="0065A00000i2mSMQAY"/>
        <s v="0065A00000i3uONQAY"/>
        <s v="0065A00000jsXTcQAM"/>
        <s v="0065A00000i4juZQAQ"/>
        <s v="0065A00000jTBXqQAO"/>
        <s v="0065A00000k1vqIQAQ"/>
        <s v="0065A00000k25w5QAA"/>
        <s v="0065A00000k25yuQAA"/>
        <s v="0065A00000k26ZwQAI"/>
        <s v="0065A00000k3csJQAQ"/>
        <s v="0065A00000lnVC0QAM"/>
        <s v="0065A00000z10vDQAQ"/>
        <s v="0065A000011rH0IQAU"/>
        <s v="0065A000015tokpQAA"/>
        <s v="0065A000015tot9QAA"/>
        <s v="0065A000015totdQAA"/>
        <s v="0065A000015touHQAQ"/>
        <s v="0065A000015uabSQAQ"/>
        <s v="0065A00001Wl77NQAR"/>
        <s v="0065A00001XG9F3QAL"/>
        <s v="0065A00001XKPd2QAH"/>
        <s v="0065A00001XdO2BQAV"/>
        <s v="0065A00001CKYNQQA5"/>
        <s v="0065A00000i36WaQAI"/>
        <s v="0065A00000iSqBYQA0"/>
        <s v="0065A00000iSVzRQAW"/>
        <s v="0065A00000k2hs8QAA"/>
        <s v="0065A00000k3r8tQAA"/>
        <s v="0065A00000k3ynJQAQ"/>
        <s v="0065A00000leKkYQAU"/>
        <s v="0065A00000lehOLQAY"/>
        <s v="0065A00000loQ0DQAU"/>
        <s v="0065A00000nM7PwQAK"/>
        <s v="0065A00000nNKhpQAG"/>
        <s v="0065A00001KRF0IQAX"/>
        <s v="0065A00001PwOQvQAN"/>
        <s v="0065A00001KRtosQAD"/>
        <s v="0065A00001PwI2iQAF"/>
        <s v="0065A00001CI1PyQAL"/>
        <s v="0065A00000iSBeTQAW"/>
        <s v="0065A00000i2YegQAE"/>
        <s v="0065A00000i3oKuQAI"/>
        <s v="0065A00000i4PlaQAE"/>
        <s v="0065A00000iRowYQAS"/>
        <s v="0065A00000iSXP6QAO"/>
        <s v="0065A00000iVTkiQAG"/>
        <s v="0065A00000js3XnQAI"/>
        <s v="0065A00000k1YWzQAM"/>
        <s v="0065A00000k1vkjQAA"/>
        <s v="0065A00000k2diMQAQ"/>
        <s v="0065A00000k3BAdQAM"/>
        <s v="0065A00000ldjnbQAA"/>
        <s v="0065A00000legHHQAY"/>
        <s v="0065A00000vt2ciQAA"/>
        <s v="0065A00001CILjUQAX"/>
        <s v="0065A00001OGoTCQA1"/>
        <s v="0065A00001SgUoRQAV"/>
        <s v="0065A00001SjMq1QAF"/>
        <s v="0065A00001Vg8zWQAR"/>
        <s v="0065A00001XKUYhQAP"/>
        <s v="0065A00001XKcXUQA1"/>
        <s v="0065A00001XXtfHQAT"/>
        <s v="0065A00000iSKrZQAW"/>
        <s v="0065A00000iRcBYQA0"/>
        <s v="0065A00000jT4hUQAS"/>
        <s v="0065A00000jTTdXQAW"/>
        <s v="0065A00000jTif2QAC"/>
        <s v="0065A00000js0XDQAY"/>
        <s v="0065A00000jsYSWQA2"/>
        <s v="0065A00000leM9YQAU"/>
        <s v="0065A00001Vhn9PQAR"/>
        <s v="0065A00000js5ZwQAI"/>
        <s v="0065A00001aJ2bKQAS"/>
        <s v="0065A00001bMHljQAG"/>
        <s v="0065A00001cq0NNQAY"/>
        <s v="0065A00001ZuPESQA3"/>
        <s v="0065A00001bA4maQAC"/>
        <s v="0065A00001ZPNVzQAP"/>
        <s v="0065A00001bfrZUQAY"/>
        <s v="0065A00001Y1SnjQAF"/>
        <s v="0065A00001Yxj6TQAR"/>
        <s v="0065A00001ZFuiVQAT"/>
        <s v="0065A00001b9LrmQAE"/>
        <s v="0065A00001ZVWUeQAP"/>
        <s v="0065A00001ZMsKBQA1"/>
        <s v="0065A00001Zk3tnQAB"/>
        <s v="0065A00001cJBuoQAG"/>
        <s v="0065A00001cJFdzQAG"/>
        <s v="0065A00001bAbeQQAS"/>
        <s v="0065A00001cpnLZQAY"/>
        <s v="0065A00001ZVWa3QAH"/>
        <s v="0065A00001brE07QAE"/>
        <s v="0065A00001cTzLRQA0"/>
        <s v="0065A00001bp3BqQAI"/>
        <s v="0065A00001br7EmQAI"/>
        <s v="0065A00001bqAOkQAM"/>
        <s v="0065A00001cKYm3QAG"/>
        <s v="0065A0000112Mx3QAE"/>
        <s v="0065A00001bAPZKQA4"/>
        <s v="0065A00001Z6lfDQAR"/>
        <s v="0065A00001cp7cpQAA"/>
        <s v="0065A00001bo2YrQAI"/>
        <s v="0065A00001bAPWyQAO"/>
        <s v="0066e00001e1CfRAAU"/>
        <s v="0065A000019m7zcQAA"/>
        <s v="0065A00001dBHYjQAO"/>
        <s v="0065A00001dBGYkQAO"/>
        <s v="0065A00001dBHXhQAO"/>
        <s v="0065A00001dBHYyQAO"/>
        <s v="0065A00001dBHbOQAW"/>
        <s v="0065A00001PteuEQAR"/>
        <s v="0065A00001PthIbQAJ"/>
        <s v="0065A00001Ptrr6QAB"/>
        <s v="0065A00000nKYNkQAO"/>
        <s v="006i000000XbR0JAAV"/>
        <s v="0065A00000i3tFHQAY"/>
        <s v="0065A00001awxJ9QAI"/>
        <s v="0065A00001awzFOQAY"/>
        <s v="0065A00001awzFxQAI"/>
        <s v="0065A00001awzGMQAY"/>
        <s v="0065A00001ax1pmQAA"/>
        <s v="0065A00001bBWjHQAW"/>
        <s v="0065A00001bBWjvQAG"/>
        <s v="0065A00001bBWkGQAW"/>
        <s v="0065A00001bBWkfQAG"/>
        <s v="0065A00001bBYOAQA4"/>
        <s v="0065A00000iSP9bQAG"/>
        <s v="0065A0000106vdDQAQ"/>
        <s v="0065A000011rSgYQAU"/>
        <s v="0065A00001PtmI8QAJ"/>
        <s v="0065A00001XGA3YQAX"/>
        <s v="0065A00000nKJO7QAO"/>
        <s v="0065A00000nKslJQAS"/>
        <s v="0065A000011rJQcQAM"/>
        <s v="0065A000011rJSYQA2"/>
        <s v="0065A000011rJc9QAE"/>
        <s v="0065A000011rJejQAE"/>
        <s v="0065A000015soE9QAI"/>
        <s v="0065A000015souWQAQ"/>
        <s v="0065A000015sp3xQAA"/>
        <s v="0065A000015spPuQAI"/>
        <s v="0065A000015ss4UQAQ"/>
        <s v="0065A00001KPp6hQAD"/>
        <s v="0065A00001KPqTmQAL"/>
        <s v="0065A00001PthROQAZ"/>
        <s v="0065A00001XGWPwQAP"/>
        <s v="0065A00001XGcEeQAL"/>
        <s v="0065A00001XGfKUQA1"/>
        <s v="0065A00001XGhcRQAT"/>
        <s v="0065A00001KPouHQAT"/>
        <s v="0065A00000k2peKQAQ"/>
        <s v="0065A00001KQ4vJQAT"/>
        <s v="0065A00000i54EdQAI"/>
        <s v="0065A00001Xe7DBQAZ"/>
        <s v="0065A00001XoVclQAF"/>
        <s v="0065A00001WxE6eQAF"/>
        <s v="0065A00001aLTe1QAG"/>
        <s v="0065A00001ZYuv7QAD"/>
        <s v="0065A00001ZYwBUQA1"/>
        <s v="0065A00001ZYwIdQAL"/>
        <s v="0065A00001ZYwK4QAL"/>
        <s v="0065A00001ZYwhaQAD"/>
        <s v="0065A00001ZuNkRQAV"/>
        <s v="0065A00001ZVdo6QAD"/>
        <s v="0065A00001ZwqxRQAR"/>
        <s v="0065A00001PtdbGQAR"/>
        <s v="0065A00001dC8HMQA0"/>
        <s v="0065A00001cIMCkQAO"/>
        <s v="0065A00001YO25lQAD"/>
        <s v="0065A00001cI3mNQAS"/>
        <s v="0065A00001XdHO8QAN"/>
        <s v="0065A00001cTiLOQA0"/>
        <s v="0065A00001XGCuGQAX"/>
        <s v="0065A00001XHKDwQAP"/>
        <s v="0065A00001XXibdQAD"/>
        <s v="0065A00001aJpORQA0"/>
        <s v="0065A00001biQM6QAM"/>
        <s v="0065A00001Z8raWQAR"/>
        <s v="0065A00001a5upUQAQ"/>
        <s v="0065A00001XFyKXQA1"/>
        <s v="0065A00001YkCyhQAF"/>
        <s v="0065A00001Zbc7SQAR"/>
        <s v="0065A00001a5vTRQAY"/>
        <s v="0065A00001XDlVJQA1"/>
        <s v="0065A00001ZYmD0QAL"/>
        <s v="0065A00000i4nU9QAI"/>
        <s v="0065A00000k3bPzQAI"/>
        <s v="0065A00000i4W7gQAE"/>
        <s v="0065A00000i4dQYQAY"/>
        <s v="0065A00000i4mZSQAY"/>
        <s v="0065A00000k38bnQAA"/>
        <s v="0065A00000iSRqSQAW"/>
        <s v="0065A00000jStVUQA0"/>
        <s v="0065A00000i327gQAA"/>
        <s v="0065A00000iRiXpQAK"/>
        <s v="0065A00000iRlIqQAK"/>
        <s v="0065A000011pWYvQAM"/>
        <s v="0065A000015sl4GQAQ"/>
        <s v="0065A00001TjCuPQAV"/>
        <s v="0065A00001Ww3ARQAZ"/>
        <s v="0065A00000iSJ8xQAG"/>
        <s v="0065A00001CIFPsQAP"/>
        <s v="0065A00001Ww4vKQAR"/>
        <s v="0065A00000iSDiGQAW"/>
        <s v="0065A00001XXXh0QAH"/>
        <s v="0065A00001XGAo7QAH"/>
        <s v="0065A00001dLfJbQAK"/>
        <s v="0065A00001XGD9LQAX"/>
        <s v="0065A00001ax7xRQAQ"/>
        <s v="0065A00001M9qLkQAJ"/>
        <s v="0065A00001bLkCvQAK"/>
        <s v="0065A00001cq2pNQAQ"/>
        <s v="0065A00001bBVehQAG"/>
        <s v="0065A00001dgUOOQA2"/>
        <s v="0065A00001dgAbmQAE"/>
        <s v="0065A00001bgFNxQAM"/>
        <s v="0065A00001bp05SQAQ"/>
        <s v="0065A00001XVjqyQAD"/>
        <s v="0065A00001F9PCBQA3"/>
        <s v="0065A00001cUwkUQAS"/>
        <s v="0065A00001csClFQAU"/>
        <s v="0065A00001YyaMNQAZ"/>
        <s v="0065A00001cHL7pQAG"/>
        <s v="0065A00001cU4q8QAC"/>
        <s v="0065A00001XqEbRQAV"/>
        <s v="0065A00001bO3YqQAK"/>
        <s v="0065A00001bikI9QAI"/>
        <s v="0065A00001cp4QWQAY"/>
        <s v="0065A00001XDl4fQAD"/>
        <s v="0065A00001bO5stQAC"/>
        <s v="0065A00001YNGjOQAX"/>
        <s v="0065A00001a3KLDQA2"/>
        <s v="0065A00001TivOjQAJ"/>
        <s v="0065A00001ZZ4HBQA1"/>
        <s v="0065A00001bAKZ9QAO"/>
        <s v="0065A00001XsALoQAN"/>
        <s v="0065A00001bqpxzQAA"/>
        <s v="0065A00001Z1GKuQAN"/>
        <s v="0065A00001Y1P0IQAV"/>
        <s v="0065A00001XXt5fQAD"/>
        <s v="0065A00001Z0PkEQAV"/>
        <s v="0065A00001Tj32kQAB"/>
        <s v="0065A00001YYM52QAH"/>
        <s v="0065A0000112I7hQAE"/>
        <s v="0065A00001Tj2yxQAB"/>
        <s v="0065A00001ZwtYiQAJ"/>
        <s v="0065A00001ZVCYZQA5"/>
        <s v="0065A00001XGfciQAD"/>
        <s v="0065A00001Y3qWRQAZ"/>
        <s v="0065A00001XdFXkQAN"/>
        <s v="0065A00001bM0chQAC"/>
        <s v="0065A00001ZdFtEQAV"/>
        <s v="0065A00001YHdxKQAT"/>
        <s v="0065A00001aJ74gQAC"/>
        <s v="0065A00001a5tSiQAI"/>
        <s v="0065A000011qinFQAQ"/>
        <s v="0065A00000iV6jrQAC"/>
        <s v="0065A00000iTCEIQA4"/>
        <s v="0065A00000iSc2BQAS"/>
        <s v="0065A00001CIJ4LQAX"/>
        <s v="0065A00000k3V5fQAE"/>
        <s v="0065A00001XkTzfQAF"/>
        <s v="0065A00000iSOINQA4"/>
        <s v="0065A00001Sj9tnQAB"/>
        <s v="0065A00000leqliQAA"/>
        <s v="0065A00000lmEHUQA2"/>
        <s v="0065A00000k3naoQAA"/>
        <s v="0065A00001Pw49XQAR"/>
        <s v="0065A00001TiKq4QAF"/>
        <s v="0065A00001Th8mjQAB"/>
        <s v="0065A000011qStDQAU"/>
        <s v="0065A00001cTlzpQAC"/>
        <s v="0065A00001dDo1wQAC"/>
        <s v="0065A00000lo8H3QAI"/>
        <s v="0065A00001bpCx1QAE"/>
        <s v="0065A00000xxsbmQAA"/>
        <s v="0065A00001XodrzQAB"/>
        <s v="0065A00001F9NccQAF"/>
        <s v="0065A00001Pw4DyQAJ"/>
        <s v="0065A00001SgJ1ZQAV"/>
        <s v="0065A00001XGUlWQAX"/>
        <s v="0065A00001Xp30WQAR"/>
        <s v="0065A00001TjJNkQAN"/>
        <s v="0065A00000nMQO6QAO"/>
        <s v="0065A00001cHEfLQAW"/>
        <s v="0065A00001cJC1cQAG"/>
        <s v="0065A00001Tj30FQAR"/>
        <s v="0065A00001bh4FSQAY"/>
        <s v="0065A00001bNz6iQAC"/>
        <s v="0065A00001bjSjhQAE"/>
        <s v="0065A00001br5bNQAQ"/>
        <s v="0065A00001Z1TJiQAN"/>
        <s v="0065A00001YxoP8QAJ"/>
        <s v="0065A00001ZOGjkQAH"/>
        <s v="0065A00001XGXOVQA5"/>
        <s v="0065A00001XGe0dQAD"/>
        <s v="0065A00001MA0HWQA1"/>
        <s v="0065A00001a5u2uQAA"/>
        <s v="0065A00001M9vqjQAB"/>
        <s v="0065A00001Ti9bvQAB"/>
        <s v="0065A00001Tj2rGQAR"/>
        <s v="0065A00001dCCSwQAO"/>
        <s v="0065A00001XDlsDQAT"/>
        <s v="0065A0000112RnSQAU"/>
        <s v="0065A00001Zk6CZQAZ"/>
        <s v="0065A00001YNMj1QAH"/>
        <s v="0065A00001XoTMqQAN"/>
        <s v="0065A00001bO58kQAC"/>
        <s v="0065A00000leiLRQAY"/>
        <s v="0065A00000k247VQAQ"/>
        <s v="0065A00000iUBI4QAO"/>
        <s v="0065A00001X8ESKQA3"/>
        <s v="0065A00000k2ooWQAQ"/>
        <s v="0065A00000i3yOfQAI"/>
        <s v="0065A00001ZVSQIQA5"/>
        <s v="0065A00000llqs0QAA"/>
        <s v="0065A00000lmEMoQAM"/>
        <s v="0065A00001ZWNDHQA5"/>
        <s v="0065A00000lnQHRQA2"/>
        <s v="0065A00000iTG70QAG"/>
        <s v="0065A00000xxpeTQAQ"/>
        <s v="0065A00001SgpPDQAZ"/>
        <s v="0065A00001WxEoMQAV"/>
        <s v="0065A00001KQrkFQAT"/>
        <s v="0065A00001XXwMnQAL"/>
        <s v="0065A00001Ve5hjQAB"/>
        <s v="0065A00001Ve8FPQAZ"/>
        <s v="0065A00001VeTicQAF"/>
        <s v="0065A00000lmPlNQAU"/>
        <s v="0065A00000k3LKYQA2"/>
        <s v="0065A00001G6MMqQAN"/>
        <s v="0065A00000i45QFQAY"/>
        <s v="0065A00001UmxRpQAJ"/>
        <s v="0065A00001XGXUEQA5"/>
        <s v="0065A00001CLYOPQA5"/>
        <s v="0065A00001Xq2MdQAJ"/>
        <s v="0065A00001a5z6gQAA"/>
        <s v="0065A00001Tj2usQAB"/>
        <s v="0065A00001XGKlfQAH"/>
        <s v="0065A00001Tj32GQAR"/>
        <s v="0065A00001Tj34bQAB"/>
        <s v="0065A00001TjAm7QAF"/>
        <s v="0065A00001XqEwjQAF"/>
        <s v="0065A00001ZjOb4QAF"/>
        <s v="0065A00001aJnWdQAK"/>
        <s v="0065A00001YPptEQAT"/>
        <s v="0065A00001XKVfSQAX"/>
        <s v="0065A00001XKD5CQAX"/>
        <s v="0065A00001Y0zrTQAR"/>
        <s v="0065A00001Tj2zMQAR"/>
        <s v="0065A00001MA4AKQA1"/>
        <s v="0065A00001X8Z1rQAF"/>
        <s v="0065A00001ZPI5VQAX"/>
        <s v="0065A00001YkBNyQAN"/>
        <s v="0065A00001ZOLyPQAX"/>
        <s v="0065A00001XqGzbQAF"/>
        <s v="0065A00001Y1SKYQA3"/>
        <s v="0065A00000k2llNQAQ"/>
        <s v="0065A00000iRlKrQAK"/>
        <s v="0065A00000iSDLbQAO"/>
        <s v="0065A00000k1GENQA2"/>
        <s v="0065A00000vsNCAQA2"/>
        <s v="0065A00000ldr8MQAQ"/>
        <s v="0065A00000iSRuRQAW"/>
        <s v="0065A00000nMNX0QAO"/>
        <s v="0065A00000llls9QAA"/>
        <s v="0065A00001XdNwNQAV"/>
        <s v="0065A00000k4AxRQAU"/>
        <s v="0065A00000k2wEhQAI"/>
        <s v="0065A00000k3njyQAA"/>
        <s v="0065A000011pR45QAE"/>
        <s v="0065A000015uR01QAE"/>
        <s v="0065A00000vszJ7QAI"/>
        <s v="0065A00001Sj69IQAR"/>
        <s v="0065A00001XrHKQQA3"/>
        <s v="0065A00001XbS13QAF"/>
        <s v="0065A00001XrMWnQAN"/>
        <s v="0065A00000i3yf2QAA"/>
        <s v="0065A00001XDhu5QAD"/>
        <s v="0065A00001XopEBQAZ"/>
        <s v="0065A00001b99qOQAQ"/>
        <s v="0065A00001OGp8eQAD"/>
        <s v="0065A00001b9Iq6QAE"/>
        <s v="0065A00001bgramQAA"/>
        <s v="0065A00001XVlrfQAD"/>
        <s v="0065A00000iUsqoQAC"/>
        <s v="0065A00000jSYE2QAO"/>
        <s v="0065A00000jSYJHQA4"/>
        <s v="0065A00000jSYMBQA4"/>
        <s v="0065A00000k1JQAQA2"/>
        <s v="0065A00000k3nf9QAA"/>
        <s v="0065A00000jsEhKQAU"/>
        <s v="0065A00001XdJFxQAN"/>
        <s v="0065A000019lyTkQAI"/>
        <s v="0065A00001ZbTBoQAN"/>
        <s v="0065A00000k1pgLQAQ"/>
        <s v="0065A00000k31IFQAY"/>
        <s v="0065A00000iby8rQAA"/>
        <s v="0065A00000k25jzQAA"/>
        <s v="0065A00001G62cdQAB"/>
        <s v="0065A00000k269aQAA"/>
        <s v="0065A00000k1pbVQAQ"/>
        <s v="0065A00001Yhdh4QAB"/>
        <s v="0065A00000ic4vtQAA"/>
        <s v="0065A00000jsTRBQA2"/>
        <s v="0065A00000k1P9MQAU"/>
        <s v="0065A00000k3A1bQAE"/>
        <s v="0065A00000jsQtxQAE"/>
        <s v="006i000000X1FvnAAF"/>
        <s v="0065A00001YkD8IQAV"/>
        <s v="0065A00001YbVwUQAV"/>
        <s v="0065A00001bjUeSQAU"/>
        <s v="0065A00001Xpf3FQAR"/>
        <s v="0065A000015uNJVQA2"/>
        <s v="0065A00001XWxRuQAL"/>
        <s v="0065A00001Th0KBQAZ"/>
        <s v="0065A00001M9m2nQAB"/>
        <s v="0065A00000nKgH5QAK"/>
        <s v="0065A00001UoC0cQAF"/>
        <s v="0065A00000nLA0YQAW"/>
        <s v="0065A00001aJvs1QAC"/>
        <s v="0065A00001KQvQUQA1"/>
        <s v="0065A00000WsrTNQAZ"/>
        <s v="0065A00000iTu8XQAS"/>
        <s v="0065A00000k3dWVQAY"/>
        <s v="0065A00000k25lCQAQ"/>
        <s v="0065A00001bgwEKQAY"/>
        <s v="0065A00001aLdYMQA0"/>
        <s v="0065A00000jSYCkQAO"/>
        <s v="0065A00001X8HzVQAV"/>
        <s v="0065A00000leJleQAE"/>
        <s v="0065A00001MA0CpQAL"/>
        <s v="0065A00001WlAcQQAV"/>
        <s v="0065A00001YbTIHQA3"/>
        <s v="0065A00000ldpssQAA"/>
        <s v="0065A00000ldrI7QAI"/>
        <s v="0065A00000k3umvQAA"/>
        <s v="0065A00000k1vFRQAY"/>
        <s v="0065A00001aKjM6QAK"/>
        <s v="0065A00001KQnKaQAL"/>
        <s v="0065A00001YkDjHQAV"/>
        <s v="0065A00000lmpkfQAA"/>
        <s v="0065A00001XHdD3QAL"/>
        <s v="0065A00000lda0oQAA"/>
        <s v="0065A00000nKS7oQAG"/>
        <s v="0065A00001WxFTZQA3"/>
        <s v="0065A00001UnvW0QAJ"/>
        <s v="0065A00000k1YVDQA2"/>
        <s v="0065A00000k1zdwQAA"/>
        <s v="0065A00000k1eDRQAY"/>
        <s v="0065A00000nK8R9QAK"/>
        <s v="0065A00001ICM7ZQAX"/>
        <s v="0065A00000ldkzNQAQ"/>
        <s v="0065A00000k4067QAA"/>
        <s v="0065A00000k2vqSQAQ"/>
        <s v="0065A00000k1nLjQAI"/>
        <s v="0065A00000k3AmqQAE"/>
        <s v="0065A00000nK3HEQA0"/>
        <s v="0065A00001ZwtD5QAJ"/>
        <s v="0065A00000js14SQAQ"/>
        <s v="0065A00000js5jsQAA"/>
        <s v="0065A00000jsNx7QAE"/>
        <s v="0065A00000k43CFQAY"/>
        <s v="0065A00001Vg9KJQAZ"/>
        <s v="0065A00001YkDsiQAF"/>
        <s v="0065A00001aGNzkQAG"/>
        <s v="0065A00000ldIB3QAM"/>
        <s v="0065A00000ldIFKQA2"/>
        <s v="0065A00001PwGTXQA3"/>
        <s v="0065A00000lcoeQQAQ"/>
        <s v="0065A00000nL8bVQAS"/>
        <s v="0065A00001XXmx4QAD"/>
        <s v="0065A00001XafDhQAJ"/>
        <s v="0065A00001XbQxOQAV"/>
        <s v="0065A00001KQ6kPQAT"/>
        <s v="006i000000UYP0PAAX"/>
        <s v="0065A00000k3Ta5QAE"/>
        <s v="0065A00001PtdIjQAJ"/>
        <s v="006i000000VAC93AAH"/>
        <s v="0065A00001aJ2s2QAC"/>
        <s v="0065A00001YNIKkQAP"/>
        <s v="0065A00001CKiodQAD"/>
        <s v="0065A00001aLdfzQAC"/>
        <s v="0065A00001bNsoyQAC"/>
        <s v="0065A00001Y1OcQQAV"/>
        <s v="0065A00001cJIRTQA4"/>
        <s v="0065A00001bquB6QAI"/>
        <s v="0065A00001Ti9XeQAJ"/>
        <s v="0065A00001PuSliQAF"/>
        <s v="0065A00001OGpkHQAT"/>
        <s v="0065A00001Yi5VNQAZ"/>
        <s v="0065A00001FB09qQAD"/>
        <s v="0065A00001CKr4VQAT"/>
        <s v="0065A00001Yxf67QAB"/>
        <s v="0065A00001X8brBQAR"/>
        <s v="0065A000011qV3aQAE"/>
        <s v="0065A00001WlGSuQAN"/>
        <s v="0065A00001WlK4yQAF"/>
        <s v="0065A00001ThzaqQAB"/>
        <s v="0065A000010A77FQAS"/>
        <s v="0065A00001Ti7eFQAR"/>
        <s v="0065A000011qUxrQAE"/>
        <s v="0065A00001WlEHzQAN"/>
        <s v="0065A00001Z9fLAQAZ"/>
        <s v="0065A00001XKbzFQAT"/>
        <s v="0065A00001CKVzTQAX"/>
        <s v="0065A00001M9y1CQAR"/>
        <s v="0065A00001PuSmbQAF"/>
        <s v="0066e00001eLeUSAA0"/>
        <s v="0066e00001eaU1uAAE"/>
        <s v="0066e00001eaU29AAE"/>
        <s v="0066e00001eLdrPAAS"/>
        <s v="0066e00001eLRbsAAG"/>
        <s v="0066e00001eLZ3kAAG"/>
        <s v="0066e00001eK5ZNAA0"/>
        <s v="0066e00001eaXYSAA2"/>
        <s v="0065A00001de75zQAA"/>
        <s v="0065A00001awzbkQAA"/>
        <s v="0065A00001ZjQ91QAF"/>
        <s v="0065A00001bBUfAQAW"/>
        <s v="0065A00000iTJ84QAG"/>
        <s v="0065A00001XkDzrQAF"/>
        <s v="0065A00000nL6cGQAS"/>
        <s v="0065A00000nL6aUQAS"/>
        <s v="0065A00000iT8GBQA0"/>
        <s v="0065A00000iTJ46QAG"/>
        <s v="0065A00001XrRr9QAF"/>
        <s v="0065A00001Y3qhiQAB"/>
        <s v="0065A00001MA1YVQA1"/>
        <s v="0065A00001dfIXGQA2"/>
        <s v="006i00000044oEEAAY"/>
        <s v="006i00000044oEDAAY"/>
        <s v="006i000000U9rj3AAB"/>
        <s v="0065A00000i52NaQAI"/>
        <s v="0065A00001Y3qVsQAJ"/>
        <s v="0065A00000i2XPbQAM"/>
        <s v="0065A00000i2XViQAM"/>
        <s v="0065A00000i2XWWQA2"/>
        <s v="0065A00000i2mSHQAY"/>
        <s v="0065A00000i2XWqQAM"/>
        <s v="0065A00001ddKsJQAU"/>
        <s v="0065A00001dItzZQAS"/>
        <s v="0065A00001Z1JumQAF"/>
        <s v="0065A00001ZFvOWQA1"/>
        <s v="0065A00001ZOG9AQAX"/>
        <s v="0065A00001cr9n5QAA"/>
        <s v="0065A00001crFZmQAM"/>
        <s v="0065A00001crcDrQAI"/>
        <s v="0065A00001crtaeQAA"/>
        <s v="0065A00001cs7VXQAY"/>
        <s v="0065A00001dAUa7QAG"/>
        <s v="0065A00001dDcTVQA0"/>
        <s v="0065A00001dDiiMQAS"/>
        <s v="0065A00001cTmksQAC"/>
        <s v="0065A00001dDkEgQAK"/>
        <s v="0065A00001dIu5UQAS"/>
        <s v="0065A00001dKXGQQA4"/>
        <s v="0065A00001dKYHhQAO"/>
        <s v="0065A00001dKmk4QAC"/>
        <s v="0065A00001dLBkPQAW"/>
        <s v="0065A00001dLUfjQAG"/>
        <s v="0065A00001dLc0LQAS"/>
        <s v="0065A00001dLeiIQAS"/>
        <s v="0065A00001dLtI6QAK"/>
        <s v="0065A00001ddKtiQAE"/>
        <s v="0065A00001ddLANQA2"/>
        <s v="0065A00001ddOcqQAE"/>
        <s v="0065A00001Yhd4cQAB"/>
        <s v="0065A00001cTj0zQAC"/>
        <s v="0065A00001dDFbVQAW"/>
        <s v="0065A00001ZbQEQQA3"/>
        <s v="0065A00001YxhUDQAZ"/>
        <s v="0065A00000iUAwjQAG"/>
        <s v="0065A00000iUD13QAG"/>
        <s v="0065A00000jTQGGQA4"/>
        <s v="0065A00000jrfEvQAI"/>
        <s v="0065A00000k3A59QAE"/>
        <s v="0065A000011qkQTQAY"/>
        <s v="0065A000015uLwPQAU"/>
        <s v="0065A00001CKhoOQAT"/>
        <s v="0065A00001F9OYCQA3"/>
        <s v="0065A00001Z0bamQAB"/>
        <s v="0065A00001Z6pCeQAJ"/>
        <s v="0065A00001Z6qdZQAR"/>
        <s v="0065A00001ZOHFlQAP"/>
        <s v="0065A00001ZPMOvQAP"/>
        <s v="0065A00001ZVepvQAD"/>
        <s v="0065A00001ZWKJAQA5"/>
        <s v="0065A00001F9LZzQAN"/>
        <s v="0065A00001YKQ9YQAX"/>
        <s v="0065A00001YhwhdQAB"/>
        <s v="0065A00001YhwnqQAB"/>
        <s v="0065A00001YkAosQAF"/>
        <s v="0065A00001YkE9WQAV"/>
        <s v="0065A00001YxggKQAR"/>
        <s v="0065A00001crENjQAM"/>
        <s v="0065A00001crfu4QAA"/>
        <s v="0065A00001crlVAQAY"/>
        <s v="0065A00001dAGiiQAG"/>
        <s v="0065A00001dBIeGQAW"/>
        <s v="0065A00001dCBhGQAW"/>
        <s v="0065A00001dCKKSQA4"/>
        <s v="0065A00001dCKcMQAW"/>
        <s v="0065A00001dCQoMQAW"/>
        <s v="0065A00001dBN5RQAW"/>
        <s v="0065A00001dDay7QAC"/>
        <s v="0065A00001dIHSVQA4"/>
        <s v="0065A00001dIwe9QAC"/>
        <s v="0065A00001dKZ3yQAG"/>
        <s v="0065A00001dKhhuQAC"/>
        <s v="0065A00001dKqx7QAC"/>
        <s v="0065A00001dL7h7QAC"/>
        <s v="0065A00001dLT0dQAG"/>
        <s v="0065A00001dLk3JQAS"/>
        <s v="0065A00001dKSkUQAW"/>
        <s v="0065A00000nL6ZRQA0"/>
        <s v="0065A00001dJ3TIQA0"/>
        <s v="0065A00000jsAn3QAE"/>
        <s v="0065A00001cri7kQAA"/>
        <s v="0065A00001dLWADQA4"/>
        <s v="0065A00001dLqyhQAC"/>
        <s v="0065A00001crkbgQAA"/>
        <s v="0065A00001crt1QQAQ"/>
        <s v="0065A00001dCOPNQA4"/>
        <s v="0065A00001dIsZMQA0"/>
        <s v="0065A00001YHfTBQA1"/>
        <s v="0065A00001YHfdLQAT"/>
        <s v="0065A00001ZN06pQAD"/>
        <s v="0065A00001ZO8cTQAT"/>
        <s v="0065A00001YhkkPQAR"/>
        <s v="0065A00001Z0SuMQAV"/>
        <s v="0065A00001de6dfQAA"/>
        <s v="0065A00000xxfX8QAI"/>
        <s v="0065A00001CKsimQAD"/>
        <s v="0065A00001Z0McyQAF"/>
        <s v="0065A00001Z1JqiQAF"/>
        <s v="0065A00001Z1K4AQAV"/>
        <s v="0065A00001Z6pqQQAR"/>
        <s v="0065A00001ZFtAPQA1"/>
        <s v="0065A00001ZPF9jQAH"/>
        <s v="0065A00001ZWLxOQAX"/>
        <s v="0065A00001YKQpsQAH"/>
        <s v="0065A00001bpuc2QAA"/>
        <s v="0065A00001cTw7cQAC"/>
        <s v="0065A00001cpq3TQAQ"/>
        <s v="0065A00001crjitQAA"/>
        <s v="0065A00001dBWYvQAO"/>
        <s v="0065A00001crikZQAQ"/>
        <s v="0065A00001crtVBQAY"/>
        <s v="0065A00001dASNVQA4"/>
        <s v="0065A00001dDnv6QAC"/>
        <s v="0065A00001dK3zVQAS"/>
        <s v="0065A00001dLTE8QAO"/>
        <s v="0065A00001dA6ulQAC"/>
        <s v="0065A00001dK33YQAS"/>
        <s v="0065A00001YN5MSQA1"/>
        <s v="0065A00001de1jcQAA"/>
        <s v="0065A00001YKbXrQAL"/>
        <s v="0065A00001ZMseUQAT"/>
        <s v="0065A00000i4wZgQAI"/>
        <s v="0065A00000jSTbRQAW"/>
        <s v="0065A00000i4IBXQA2"/>
        <s v="0065A00000i4nenQAA"/>
        <s v="0065A00000iT6BkQAK"/>
        <s v="0065A00000iTmEFQA0"/>
        <s v="0065A00001G5krqQAB"/>
        <s v="0065A00001G5yvJQAR"/>
        <s v="0065A000019jO5kQAE"/>
        <s v="0065A00000nLOteQAG"/>
        <s v="0065A00001ZN0tXQAT"/>
        <s v="0065A00001ZON9xQAH"/>
        <s v="0065A00001ZVeFOQA1"/>
        <s v="0065A00000xxrsdQAA"/>
        <s v="0065A00000nKnX9QAK"/>
        <s v="0065A00000iUsDFQA0"/>
        <s v="0065A00001XZRsgQAH"/>
        <s v="0065A00001XVZPcQAP"/>
        <s v="0065A00001a3LmZQAU"/>
        <s v="0065A00001a46x8QAA"/>
        <s v="0065A00001a5uAJQAY"/>
        <s v="0065A00001aJtqVQAS"/>
        <s v="0065A00001aLXzEQAW"/>
        <s v="0065A00001awxNIQAY"/>
        <s v="0065A00001dLwFhQAK"/>
        <s v="0065A00001dfLJWQA2"/>
        <s v="0065A00001dfMKpQAM"/>
        <s v="0065A00001dfR4NQAU"/>
        <s v="0065A00001dgJccQAE"/>
        <s v="0066e00001dyAmkAAE"/>
        <s v="0066e00001dyFerAAE"/>
        <s v="0066e00001dyFt9AAE"/>
        <s v="0066e00001dywd8AAA"/>
        <s v="0066e00001dz0JPAAY"/>
        <s v="0066e00001e03knAAA"/>
        <s v="0066e00001e0OWMAA2"/>
        <s v="0065A00001dIxLYQA0"/>
        <s v="0065A00001dLR5fQAG"/>
        <s v="0066e00001e0KVKAA2"/>
        <s v="0066e00001e0OYSAA2"/>
        <s v="0065A00001ZYo0yQAD"/>
        <s v="0065A00001ax1aHQAQ"/>
        <s v="0065A00001aLiKvQAK"/>
        <s v="0065A00001PwJJnQAN"/>
        <s v="0065A00000i43ZhQAI"/>
        <s v="0065A00000iVQBrQAO"/>
        <s v="0065A00000jsV3sQAE"/>
        <s v="0065A00000jsZ7PQAU"/>
        <s v="0065A00000k1YmJQAU"/>
        <s v="0065A00000k2VpzQAE"/>
        <s v="0065A00000k2gR2QAI"/>
        <s v="0065A00000k2xziQAA"/>
        <s v="0065A00000k39xPQAQ"/>
        <s v="0065A00000k39zLQAQ"/>
        <s v="0065A00000k3A0dQAE"/>
        <s v="0065A00000k3A0xQAE"/>
        <s v="0065A00000k3A1MQAU"/>
        <s v="0065A00001SjPKXQA3"/>
        <s v="0065A00001CKnqYQAT"/>
        <s v="0065A00001CKtAMQA1"/>
        <s v="0065A00001CKtGUQA1"/>
        <s v="0065A00001G6Lm9QAF"/>
        <s v="0065A00001ICHuUQAX"/>
        <s v="0065A00001KR59jQAD"/>
        <s v="0065A00001KR6zEQAT"/>
        <s v="0065A00001KS6C8QAL"/>
        <s v="0065A00001PtiHVQAZ"/>
        <s v="0065A00001PtjI4QAJ"/>
        <s v="0065A00001Pts2TQAR"/>
        <s v="0065A00001PvzJsQAJ"/>
        <s v="0065A00001PwNtUQAV"/>
        <s v="0065A00001PwwhlQAB"/>
        <s v="0065A00001ThjSqQAJ"/>
        <s v="0065A00001Un5TxQAJ"/>
        <s v="0065A00001ZcIANQA3"/>
        <s v="0065A00001a5v40QAA"/>
        <s v="0065A00001a6b5eQAA"/>
        <s v="0065A00001aKlMPQA0"/>
        <s v="0065A00001aKlTBQA0"/>
        <s v="0065A00001aLQy7QAG"/>
        <s v="0065A00001aLfbkQAC"/>
        <s v="0065A00001b9DuGQAU"/>
        <s v="0065A00001Zv45KQAR"/>
        <s v="0065A00001dg65HQAQ"/>
        <s v="0065A00001dLABzQAO"/>
        <s v="0065A00001deO3rQAE"/>
        <s v="0065A00001df3SqQAI"/>
        <s v="0065A00001dfNmBQAU"/>
        <s v="0065A00001dgHmLQAU"/>
        <s v="0066e00001dyFMwAAM"/>
        <s v="0066e00001dyvqUAAQ"/>
        <s v="0066e00001e0ETbAAM"/>
        <s v="0066e00001e0FVOAA2"/>
        <s v="0066e00001e1BGCAA2"/>
        <s v="0065A00000i2Lc6QAE"/>
        <s v="0065A00000i43f6QAA"/>
        <s v="0065A00001SgpbxQAB"/>
        <s v="0065A00000lpF0CQAU"/>
        <s v="0065A00000jsSK6QAM"/>
        <s v="0065A00001KRtC5QAL"/>
        <s v="0065A00001dfMAeQAM"/>
        <s v="0066e00001e03tjAAA"/>
        <s v="0065A00001a3KvjQAE"/>
        <s v="0065A00001OKFWSQA5"/>
        <s v="0065A00001Umr5SQAR"/>
        <s v="0065A00001ZN9PuQAL"/>
        <s v="0066e00001dy6lZAAQ"/>
        <s v="0065A00001G5gfVQAR"/>
        <s v="0065A00001Th2bCQAR"/>
        <s v="0065A00001Z0NWiQAN"/>
        <s v="0065A00001ZIPUAQA5"/>
        <s v="0065A00001ZOLeMQAX"/>
        <s v="0065A00001ZcZqQQAV"/>
        <s v="0065A00001ZjKpkQAF"/>
        <s v="0065A00001aHohjQAC"/>
        <s v="0065A00001dAC03QAG"/>
        <s v="0066e00001e15BuAAI"/>
        <s v="0066e00001e15EjAAI"/>
        <s v="0066e00001e1DJCAA2"/>
        <s v="0066e00001e1ETBAA2"/>
        <s v="0065A00001dLK3iQAG"/>
        <s v="0065A00000nKSgXQAW"/>
        <s v="0065A00000vsuzWQAQ"/>
        <s v="0065A00001F9SKyQAN"/>
        <s v="0065A00001Pte35QAB"/>
        <s v="0065A00001ZHoT0QAL"/>
        <s v="0065A00001bon1lQAA"/>
        <s v="0065A00001ICTHwQAP"/>
        <s v="0066e00001e1BJGAA2"/>
        <s v="0065A00000k2gzMQAQ"/>
        <s v="0065A00000iUCMAQA4"/>
        <s v="0065A00000k2gTmQAI"/>
        <s v="0065A00001TjPnTQAV"/>
        <s v="0065A00001TjQg8QAF"/>
        <s v="0065A00000lnngVQAQ"/>
        <s v="0065A00001G72oAQAR"/>
        <s v="0065A00001TjCveQAF"/>
        <s v="0066e00001dz63rAAA"/>
        <s v="0065A00001ZPLoCQAX"/>
        <s v="0065A00001Z64XwQAJ"/>
        <s v="0065A00001YiBuGQAV"/>
        <s v="0065A00001ZFysIQAT"/>
        <s v="0065A00001ZjQLlQAN"/>
        <s v="0065A00001ZFn8LQAT"/>
        <s v="0065A00001ZbTuYQAV"/>
        <s v="0065A00001dfITsQAM"/>
        <s v="0066e00001dzyv0AAA"/>
        <s v="0065A00001aLRhoQAG"/>
        <s v="0065A00001aLguZQAS"/>
        <s v="0065A00001b9If1QAE"/>
        <s v="0065A00001b9JbIQAU"/>
        <s v="0065A00001b9JjqQAE"/>
        <s v="0065A00001bAhwXQAS"/>
        <s v="0065A00001bBVXrQAO"/>
        <s v="0065A00001bKhG4QAK"/>
        <s v="0065A00001bLiFlQAK"/>
        <s v="0065A00001bLrFbQAK"/>
        <s v="0065A00001bM7gpQAC"/>
        <s v="0065A00001bh80gQAA"/>
        <s v="0065A00001bo2MiQAI"/>
        <s v="0065A00001bomOTQAY"/>
        <s v="0065A00001bp7VJQAY"/>
        <s v="0065A00001X8LLKQA3"/>
        <s v="0065A00001bAJ15QAG"/>
        <s v="0065A00001bBJhLQAW"/>
        <s v="0065A00001bBJk7QAG"/>
        <s v="0065A00001X8LCCQA3"/>
        <s v="0065A00001ZVTuLQAX"/>
        <s v="0065A00000WjVAmQAN"/>
        <s v="0065A00000WjVBpQAN"/>
        <s v="0065A00000WjVP8QAN"/>
        <s v="0065A00000WjXuBQAV"/>
        <s v="0065A00000WsmDDQAZ"/>
        <s v="0065A00000WsmELQAZ"/>
        <s v="0065A00000Wsq1qQAB"/>
        <s v="0065A00000i2vsmQAA"/>
        <s v="0065A00000i4HmIQAU"/>
        <s v="0065A00000i4STsQAM"/>
        <s v="0065A00000i4lYsQAI"/>
        <s v="0065A00000i4veQQAQ"/>
        <s v="0065A00000i4viXQAQ"/>
        <s v="0065A00000i4yYYQAY"/>
        <s v="0065A00000i4yktQAA"/>
        <s v="0065A00000i54wRQAQ"/>
        <s v="0065A00000iRZJ6QAO"/>
        <s v="0065A00000iRnXIQA0"/>
        <s v="0065A00000iRvqPQAS"/>
        <s v="0065A00000iRyBDQA0"/>
        <s v="0065A00000iS2r9QAC"/>
        <s v="0065A00000ic52fQAA"/>
        <s v="0065A00000k3Qu4QAE"/>
        <s v="0065A00000k3RnIQAU"/>
        <s v="0065A00000k3VMWQA2"/>
        <s v="0065A00000k3q3XQAQ"/>
        <s v="0065A00000k3qRzQAI"/>
        <s v="0065A00000lcmHSQAY"/>
        <s v="0065A00000lcqoXQAQ"/>
        <s v="0065A00000lcqqkQAA"/>
        <s v="0065A00000ld5edQAA"/>
        <s v="0065A00000ld5f9QAA"/>
        <s v="0065A00000ld5fOQAQ"/>
        <s v="0065A00000ldS4sQAE"/>
        <s v="0065A00000ldrJ5QAI"/>
        <s v="0065A00001KRyOzQAL"/>
        <s v="0065A00001TiGlMQAV"/>
        <s v="0065A00001Vf8AwQAJ"/>
        <s v="0065A00001WxIb2QAF"/>
        <s v="0065A00001X8OvZQAV"/>
        <s v="0065A00001X8THjQAN"/>
        <s v="0065A00001XDiouQAD"/>
        <s v="0065A00001XG3vuQAD"/>
        <s v="0065A00001XVdBHQA1"/>
        <s v="0065A00001aKirZQAS"/>
        <s v="0065A00001bBJbNQAW"/>
        <s v="0065A00001bM4G8QAK"/>
        <s v="0065A00001bM5MhQAK"/>
        <s v="0065A00001bM9quQAC"/>
        <s v="0065A00001bMAdNQAW"/>
        <s v="0065A00001bMCVKQA4"/>
        <s v="0065A00001bO565QAC"/>
        <s v="0065A00001bh6XTQAY"/>
        <s v="0065A00001bnkB5QAI"/>
        <s v="0065A00001bo2piQAA"/>
        <s v="0065A00001bAhsLQAS"/>
        <s v="0065A00000Wsq41QAB"/>
        <s v="0065A00000i4EgqQAE"/>
        <s v="0065A00000i3tbXQAQ"/>
        <s v="0065A00000i43aVQAQ"/>
        <s v="0065A00000i470JQAQ"/>
        <s v="0065A00000i4J2XQAU"/>
        <s v="0065A00000lczmCQAQ"/>
        <s v="0065A00000let6zQAA"/>
        <s v="0065A00001bASWQQA4"/>
        <s v="0065A00001bKYoAQAW"/>
        <s v="0065A00001bKb6FQAS"/>
        <s v="0065A00001bL27vQAC"/>
        <s v="0065A00001bLf4nQAC"/>
        <s v="0065A00001bMuSSQA0"/>
        <s v="0065A00001bORRLQA4"/>
        <s v="0065A00001biRWhQAM"/>
        <s v="0065A00001KRrVVQA1"/>
        <s v="0065A00001UmtetQAB"/>
        <s v="0065A00001bKxOxQAK"/>
        <s v="0065A00001bO8udQAC"/>
        <s v="0065A00001bgDapQAE"/>
        <s v="0065A00001XDlUGQA1"/>
        <s v="0065A00001bNwkLQAS"/>
        <s v="0065A00001XGXVCQA5"/>
        <s v="0065A000015rduGQAQ"/>
        <s v="0065A00001bMAXfQAO"/>
        <s v="0065A00001bgEDoQAM"/>
        <s v="0065A00001bo5QaQAI"/>
        <s v="0065A00001Zk3VNQAZ"/>
        <s v="0065A00000i43bJQAQ"/>
        <s v="0065A00001YKbWyQAL"/>
        <s v="0065A00001bARAiQAO"/>
        <s v="0065A00001a3KhmQAE"/>
        <s v="0065A00001bARU9QAO"/>
        <s v="0065A00001bASP7QAO"/>
        <s v="0065A00001aJAtCQAW"/>
        <s v="0065A00001bONVdQAO"/>
        <s v="0065A00001bijecQAA"/>
        <s v="0065A00001UmlvWQAR"/>
        <s v="0065A00001UmrLSQAZ"/>
        <s v="0065A00001UmwsLQAR"/>
        <s v="0065A00001KPoqyQAD"/>
        <s v="0065A00001VhoJKQAZ"/>
        <s v="0065A00001bAXrKQAW"/>
        <s v="0065A00000i4EcZQAU"/>
        <s v="0065A00000iVdeTQAS"/>
        <s v="0065A00000iSJGSQA4"/>
        <s v="0065A00000Wsqj9QAB"/>
        <s v="0065A00000k3YjGQAU"/>
        <s v="0065A00001aJ7BdQAK"/>
        <s v="0065A00001XdPrBQAV"/>
        <s v="0065A00001bZRznQAG"/>
        <s v="0065A00001bZVzTQAW"/>
        <s v="0065A00001bpwGXQAY"/>
        <s v="0065A00001bqAY6QAM"/>
        <s v="0065A00001br0g3QAA"/>
        <s v="0065A00001cJaYHQA0"/>
        <s v="0065A00001cJdDbQAK"/>
        <s v="0065A00001cJdIoQAK"/>
        <s v="0065A00001cToV6QAK"/>
        <s v="0065A00001cVsUDQA0"/>
        <s v="0065A00001bp9DiQAI"/>
        <s v="0065A00001cKbXKQA0"/>
        <s v="0065A00001cpjbRQAQ"/>
        <s v="0065A00001XsLoJQAV"/>
        <s v="0065A00001XVhvlQAD"/>
        <s v="0065A00001XXwOAQA1"/>
        <s v="0065A00000iSEbQQAW"/>
        <s v="0065A00000iSXxLQAW"/>
        <s v="0065A00000iSbdBQAS"/>
        <s v="0065A00000iSo2RQAS"/>
        <s v="0065A00000iTGwtQAG"/>
        <s v="0065A00000iTX2lQAG"/>
        <s v="0065A00000iU5BqQAK"/>
        <s v="0065A00000iU6SEQA0"/>
        <s v="0065A00000iU7TEQA0"/>
        <s v="0065A00000iUEziQAG"/>
        <s v="0065A00000ld6gUQAQ"/>
        <s v="0065A00000lojc6QAA"/>
        <s v="0065A00000lon3oQAA"/>
        <s v="0065A00000nJjzjQAC"/>
        <s v="0065A00000nKHHtQAO"/>
        <s v="0065A00000nKTgHQAW"/>
        <s v="0065A00000nMN0LQAW"/>
        <s v="0065A00000nMRigQAG"/>
        <s v="0065A00000nNNV5QAO"/>
        <s v="0065A00000z10vrQAA"/>
        <s v="0065A00000nNHJwQAO"/>
        <s v="0065A000011qmYaQAI"/>
        <s v="0065A00001Y1OOOQA3"/>
        <s v="0065A00001XG3UyQAL"/>
        <s v="0065A00001M9oDnQAJ"/>
        <s v="0065A00001M9pJmQAJ"/>
        <s v="0065A00001VfGdPQAV"/>
        <s v="0065A00001VfvGNQAZ"/>
        <s v="0065A00001WkHOwQAN"/>
        <s v="0065A00001WwLedQAF"/>
        <s v="0065A00001Wx1xgQAB"/>
        <s v="0065A00001WxHGpQAN"/>
        <s v="0065A00001X8S9QQAV"/>
        <s v="0065A00001XDlQ9QAL"/>
        <s v="0065A00001XIWPQQA5"/>
        <s v="0065A00001XKH4tQAH"/>
        <s v="0065A00001XVbiSQAT"/>
        <s v="0065A00001XaQeIQAV"/>
        <s v="0065A00001XdHP1QAN"/>
        <s v="0065A00001XdNNLQA3"/>
        <s v="0065A00001XkYPmQAN"/>
        <s v="0065A00001XokP6QAJ"/>
        <s v="0065A00001Xpl0EQAR"/>
        <s v="0065A00001XplEGQAZ"/>
        <s v="0065A00001XqFQBQA3"/>
        <s v="0065A00001XqFxAQAV"/>
        <s v="0065A00001XqMGAQA3"/>
        <s v="0065A00001XqR5WQAV"/>
        <s v="0065A00001YKRZsQAP"/>
        <s v="0065A00001ba8dJQAQ"/>
        <s v="0065A00001bp7aRQAQ"/>
        <s v="0065A00001bpDqgQAE"/>
        <s v="0065A00001bpsnvQAA"/>
        <s v="0065A00001bq2IaQAI"/>
        <s v="0065A00001bqCuPQAU"/>
        <s v="0065A00001bqqF6QAI"/>
        <s v="0065A00001br6mTQAQ"/>
        <s v="0065A00001brCy0QAE"/>
        <s v="0065A00001brCzmQAE"/>
        <s v="0065A00001brE8pQAE"/>
        <s v="0065A00001brqBWQAY"/>
        <s v="0065A00001brqKkQAI"/>
        <s v="0065A00001cIKa9QAG"/>
        <s v="0065A00001cIPtfQAG"/>
        <s v="0065A00001cKIcbQAG"/>
        <s v="0065A00001cTlP9QAK"/>
        <s v="0065A00001cUrKmQAK"/>
        <s v="0065A00001cp7F0QAI"/>
        <s v="0065A00001cq28DQAQ"/>
        <s v="0065A00001cohg3QAA"/>
        <s v="0065A00001cpvjrQAA"/>
        <s v="0065A00001YPn40QAD"/>
        <s v="0065A00001YPn9FQAT"/>
        <s v="0065A00001XHniGQAT"/>
        <s v="0065A00001XbQhaQAF"/>
        <s v="0065A00001XphfvQAB"/>
        <s v="0065A00000loLHDQA2"/>
        <s v="0065A00001cTiJWQA0"/>
        <s v="0065A00001XoemgQAB"/>
        <s v="0065A00001XpcZRQAZ"/>
        <s v="0065A00001bo46iQAA"/>
        <s v="0065A00001Xr4hsQAB"/>
        <s v="0065A00001bo5D4QAI"/>
        <s v="0065A00001cKdUVQA0"/>
        <s v="0065A00001cJSYUQA4"/>
        <s v="0065A00001Umwb9QAB"/>
        <s v="0065A00001XGayPQAT"/>
        <s v="0065A00001XpiFCQAZ"/>
        <s v="0065A00001XpzVSQAZ"/>
        <s v="0065A00001Y1QUJQA3"/>
        <s v="0065A00001XdLEWQA3"/>
        <s v="0065A00001YN6AIQA1"/>
        <s v="0065A00001XdQOHQA3"/>
        <s v="0065A00001bqpEpQAI"/>
        <s v="0065A00001br9bgQAA"/>
        <s v="0065A00001Xq8UNQAZ"/>
        <s v="0065A00001YHZySQAX"/>
        <s v="0065A00001cpyD0QAI"/>
        <s v="0065A00001XKTHFQA5"/>
        <s v="0065A00001XbNyPQAV"/>
        <s v="0065A00001XdGaiQAF"/>
        <s v="0065A00001XojUoQAJ"/>
        <s v="0065A00001Y1PwBQAV"/>
        <s v="0065A00001YJe0wQAD"/>
        <s v="0065A00001brsgLQAQ"/>
        <s v="0065A00001ba8niQAA"/>
        <s v="0065A00001bnkGtQAI"/>
        <s v="0065A00001bq2UxQAI"/>
        <s v="0065A00001cI1NIQA0"/>
        <s v="0065A00001cIQHSQA4"/>
        <s v="0065A00001cU8CZQA0"/>
        <s v="0065A00001cp6IVQAY"/>
        <s v="0065A00001cp7oVQAQ"/>
        <s v="0065A00000lntlrQAA"/>
        <s v="0065A00000nKR4ZQAW"/>
        <s v="0065A00001cVg3PQAS"/>
        <s v="0065A00001YHlLCQA1"/>
        <s v="0065A00000iTOvDQAW"/>
        <s v="0065A00000iTdfKQAS"/>
        <s v="0065A00000iRbqkQAC"/>
        <s v="0065A00000iTPAyQAO"/>
        <s v="0065A00000i2JpOQAU"/>
        <s v="0065A00000iTyAVQA0"/>
        <s v="0065A00000lmDMCQA2"/>
        <s v="0065A00000nK4JVQA0"/>
        <s v="0065A00000ln6RsQAI"/>
        <s v="0065A00001YPkgUQAT"/>
        <s v="0065A00001YHfQbQAL"/>
        <s v="0065A00001YHfaHQAT"/>
        <s v="0065A00001XogEAQAZ"/>
        <s v="0065A00001XDlJEQA1"/>
        <s v="0065A00001ZVWTvQAP"/>
        <s v="0065A00001Ti16XQAR"/>
        <s v="0065A00000k3demQAA"/>
        <s v="0065A00001ZVdqRQAT"/>
        <s v="0065A00001Z6zFpQAJ"/>
        <s v="0065A00001cUqJKQA0"/>
        <s v="0065A00001crWuIQAU"/>
        <s v="0065A00001dBMOuQAO"/>
        <s v="0065A00001dDng2QAC"/>
        <s v="0065A00001bfp0FQAQ"/>
        <s v="0065A00001YhfS1QAJ"/>
        <s v="0065A00001deIEMQA2"/>
        <s v="0065A00001cIEFNQA4"/>
        <s v="0065A00001crF6eQAE"/>
        <s v="0065A00001XpeV0QAJ"/>
        <s v="0065A00001dL5F4QAK"/>
        <s v="0065A00001dL5hcQAC"/>
        <s v="0065A00001bO1RiQAK"/>
        <s v="0065A00001cr4OjQAI"/>
        <s v="0065A00001dKBtkQAG"/>
        <s v="0065A00001crjygQAA"/>
        <s v="0065A00001csBaeQAE"/>
        <s v="0065A00001crbZlQAI"/>
        <s v="0065A00001bMAbSQAW"/>
        <s v="0065A00001dAAo1QAG"/>
        <s v="0066e00001e0M6LAAU"/>
        <s v="0066e00001e13TSAAY"/>
        <s v="0065A00001dfLXVQA2"/>
        <s v="0065A00001bomALQAY"/>
        <s v="0065A00001dgGqMQAU"/>
        <s v="0065A00001Zk4dhQAB"/>
        <s v="0065A00001a6j7DQAQ"/>
        <s v="0066e00001dyFBeAAM"/>
        <s v="0066e00001e1D9kAAE"/>
        <s v="0065A00001ZbZFcQAN"/>
        <s v="0065A00001dLwsZQAS"/>
        <s v="0065A00001dfQ1LQAU"/>
        <s v="0065A00001dIG7sQAG"/>
        <s v="0065A00001WlxjmQAB"/>
        <s v="0065A00001Zk64oQAB"/>
        <s v="0065A00001ZjOg3QAF"/>
        <s v="0065A00001YKUdXQAX"/>
        <s v="0065A00001ZuOCqQAN"/>
        <s v="0065A0000112Hj8QAE"/>
        <s v="0065A00001aLiNVQA0"/>
        <s v="0065A00001Zx2iEQAR"/>
        <s v="0065A00001Zx1jDQAR"/>
        <s v="0065A00001aKoodQAC"/>
        <s v="0065A00001bo57VQAQ"/>
        <s v="0065A00001IEk4iQAD"/>
        <s v="0065A00001WxCuNQAV"/>
        <s v="0065A00000iTDykQAG"/>
        <s v="0065A00001aLQovQAG"/>
        <s v="0065A00001Zk68rQAB"/>
        <s v="0065A00001bgEQlQAM"/>
        <s v="0065A00001cUmBEQA0"/>
        <s v="0065A00001YKUxXQAX"/>
        <s v="0065A00001ax2W5QAI"/>
        <s v="0065A00001bpBwoQAE"/>
        <s v="0065A00001bNdbaQAC"/>
        <s v="0065A00001XkTl7QAF"/>
        <s v="0065A00001ZZ4CBQA1"/>
        <s v="0065A00001CKVanQAH"/>
        <s v="0065A000015tnxsQAA"/>
        <s v="0065A00001ZuN8JQAV"/>
        <s v="0065A00001ZjQ7pQAF"/>
        <s v="0065A00001bBWebQAG"/>
        <s v="0065A00001bgDX7QAM"/>
        <s v="0065A00001cHInFQAW"/>
        <s v="0065A00001YNRhnQAH"/>
        <s v="0065A00001dDHjbQAG"/>
        <s v="0065A00001ZO6V9QAL"/>
        <s v="0065A00001M9zxpQAB"/>
        <s v="0065A00001Xq9ZUQAZ"/>
        <s v="0065A00001YHes5QAD"/>
        <s v="0065A00000i4zeyQAA"/>
        <s v="0065A00000iVWgUQAW"/>
        <s v="0065A00001YNQvhQAH"/>
        <s v="0065A00000iSRsBQAW"/>
        <s v="0065A00000iUP5UQAW"/>
        <s v="0065A00000xwTCNQA2"/>
        <s v="0065A00001Tj7aPQAR"/>
        <s v="0065A00001VfvkOQAR"/>
        <s v="0065A00000jrntFQAQ"/>
        <s v="0065A00001ZbfzcQAB"/>
        <s v="0065A00001aLXVFQA4"/>
        <s v="0065A00001dg7SMQAY"/>
        <s v="0066e00001e13sMAAQ"/>
        <s v="0065A00001OK3JHQA1"/>
        <s v="0065A00001ZVRpKQAX"/>
        <s v="0065A00001Tj2vvQAB"/>
        <s v="0065A00001ZNHbuQAH"/>
        <s v="0065A00001YHlc3QAD"/>
        <s v="0065A00001Ti9gMQAR"/>
        <s v="0065A00001ZcXuSQAV"/>
        <s v="0065A00000lm7tnQAA"/>
        <s v="0065A00001XG7KjQAL"/>
        <s v="0065A00001bO2SdQAK"/>
        <s v="0065A00001Ti9mUQAR"/>
        <s v="0065A00001XDlBHQA1"/>
        <s v="0065A00001ZZ4KyQAL"/>
        <s v="0065A00001bM0TRQA0"/>
        <s v="0065A00001ZOKliQAH"/>
        <s v="0065A00001bMz65QAC"/>
        <s v="0065A00001XITnmQAH"/>
        <s v="0065A00001XG052QAD"/>
        <s v="0065A00001XVOb8QAH"/>
        <s v="0065A00001Z5y7MQAR"/>
        <s v="0065A00001YN5g2QAD"/>
        <s v="0065A00000i2d9JQAQ"/>
        <s v="0065A00000i3jVJQAY"/>
        <s v="0065A00001bM77yQAC"/>
        <s v="0065A00001ZcXykQAF"/>
        <s v="0065A00000nMCMGQA4"/>
        <s v="0065A00000k333UQAQ"/>
        <s v="0065A000015t1kLQAQ"/>
        <s v="0065A00001cV0ECQA0"/>
        <s v="0065A00001Ti9oQQAR"/>
        <s v="0065A00001XGb4aQAD"/>
        <s v="0065A00001M9zWiQAJ"/>
        <s v="0065A00001bpEwgQAE"/>
        <s v="0065A00000iSXx1QAG"/>
        <s v="0065A00000iTGzsQAG"/>
        <s v="0065A00000nLk8dQAC"/>
        <s v="0065A00001baZFxQAM"/>
        <s v="0065A00001bq1qUQAQ"/>
        <s v="0065A00000k248OQAQ"/>
        <s v="0065A00000iSnGLQA0"/>
        <s v="0065A00000k2K0oQAE"/>
        <s v="0065A00000nLEA7QAO"/>
        <s v="0065A00000iV8yeQAC"/>
        <s v="0065A00001YHfCPQA1"/>
        <s v="0065A00000iV3uaQAC"/>
        <s v="0065A00001cqxrcQAA"/>
        <s v="0063100000fqLKmAAM"/>
        <s v="0065A00001XVZRsQAP"/>
        <s v="0065A00001YKVzbQAH"/>
        <s v="0065A00001ThzpWQAR"/>
        <s v="0065A00001ZNtClQAL"/>
        <s v="0065A00001XGpAqQAL"/>
        <s v="0065A000019jfhxQAA"/>
        <s v="0065A00001VgBhOQAV"/>
        <s v="0065A00001ZbbXAQAZ"/>
        <s v="0065A00001WlAg8QAF"/>
        <s v="0065A00001Z0VcbQAF"/>
        <s v="0066e00001dyvK0AAI"/>
        <s v="0065A00000nKefWQAS"/>
        <s v="006i0000003tRa1AAE"/>
        <s v="0065A00000WsqeyQAB"/>
        <s v="0065A00001dLhsIQAS"/>
        <s v="0065A00001dL48kQAC"/>
        <s v="0065A00001cUm6WQAS"/>
        <s v="0065A00001Sj8p6QAB"/>
        <s v="0065A00001deP5OQAU"/>
        <s v="0065A00001dfMlTQAU"/>
        <s v="0065A00001dLt0WQAS"/>
        <s v="0065A00001aKqt9QAC"/>
        <s v="0065A00001dgWAqQAM"/>
        <s v="0065A00001dBAAEQA4"/>
        <s v="0065A00001baNsDQAU"/>
        <s v="0065A00001cJR9iQAG"/>
        <s v="0065A00001Z6nuXQAR"/>
        <s v="0065A00001bqCLSQA2"/>
        <s v="0066e00001dz8b9AAA"/>
        <s v="0065A00001Z0am3QAB"/>
        <s v="0066e00001e0HiYAAU"/>
        <s v="006i000000UYGi7AAH"/>
        <s v="0065A00000iTF2dQAG"/>
        <s v="0065A00000k2vFwQAI"/>
        <s v="0065A00000ledWHQAY"/>
        <s v="0065A00000xwSdsQAE"/>
        <s v="0065A000011qlrkQAA"/>
        <s v="0065A000011rXAuQAM"/>
        <s v="0065A000015rqrbQAA"/>
        <s v="0065A000015tnZQQAY"/>
        <s v="0065A000015uGKzQAM"/>
        <s v="0065A00001CHx0JQAT"/>
        <s v="0065A00001XpfvHQAR"/>
        <s v="0065A00001XpgV3QAJ"/>
        <s v="0065A00001XqRzMQAV"/>
        <s v="0065A00000i4SXVQA2"/>
        <s v="0065A00000iVOcvQAG"/>
        <s v="0065A00000js1qZQAQ"/>
        <s v="0065A00000iVHcVQAW"/>
        <s v="0065A00001CIKZJQA5"/>
        <s v="0065A00001CLYNHQA5"/>
        <s v="0065A00000ldW2vQAE"/>
        <s v="0065A00000iU2hyQAC"/>
        <s v="0065A00000jSxGTQA0"/>
        <s v="0065A00000js6OlQAI"/>
        <s v="0065A00000nJupHQAS"/>
        <s v="0065A00000nMNpOQAW"/>
        <s v="0065A00000vt0M6QAI"/>
        <s v="0065A000015ugvrQAA"/>
        <s v="0065A00001CIyZpQAL"/>
        <s v="0065A00001ICDDwQAP"/>
        <s v="0065A000015uQooQAE"/>
        <s v="0065A00001XqN7eQAF"/>
        <s v="0065A00001XqOGNQA3"/>
        <s v="0065A00001XVKKvQAP"/>
        <s v="0065A00000jSfwBQAS"/>
        <s v="0065A00000i4AafQAE"/>
        <s v="0065A00000iTWFaQAO"/>
        <s v="0065A000011rUr3QAE"/>
        <s v="0065A00001YHjgBQAT"/>
        <s v="0065A00001cHAOHQA4"/>
        <s v="0065A00001YiJwYQAV"/>
        <s v="0065A00001Z1M8bQAF"/>
        <s v="0065A00001ZNGMMQA5"/>
        <s v="0065A00001ZOI1KQAX"/>
        <s v="0065A00001ZP1z6QAD"/>
        <s v="0065A00001ZbcLqQAJ"/>
        <s v="0065A00001WkwkxQAB"/>
        <s v="0065A00001ZVQwXQAX"/>
        <s v="0065A00001cV1iRQAS"/>
        <s v="0065A00001dIDugQAG"/>
        <s v="0065A00001dLJonQAG"/>
        <s v="0065A00001dLJwmQAG"/>
        <s v="0065A00001dLqk2QAC"/>
        <s v="0065A00001YNQYsQAP"/>
        <s v="0065A00001ZPFyEQAX"/>
        <s v="0065A00001Y1NuNQAV"/>
        <s v="0065A00001YHrAmQAL"/>
        <s v="0065A00001cp2LRQAY"/>
        <s v="0065A00001YiH80QAF"/>
        <s v="0065A00001YkBnjQAF"/>
        <s v="0065A00001ZFotYQAT"/>
        <s v="0065A00001ZN602QAD"/>
        <s v="0065A00001Z6lnaQAB"/>
        <s v="0065A00001Z6mEmQAJ"/>
        <s v="0065A00001Z6n08QAB"/>
        <s v="0065A00001ZMnSoQAL"/>
        <s v="0065A00001ZMnYgQAL"/>
        <s v="0065A00001ZMnnLQAT"/>
        <s v="0065A00001ZMnuiQAD"/>
        <s v="0065A00001d9hmIQAQ"/>
        <s v="0065A00001dBOkpQAG"/>
        <s v="0065A00001dDEKLQA4"/>
        <s v="0065A00001dJ1wxQAC"/>
        <s v="0065A00001dLG9vQAG"/>
        <s v="0065A00001dLKBhQAO"/>
        <s v="0065A00001Z6u0mQAB"/>
        <s v="0065A00001Z6lwPQAR"/>
        <s v="0065A00001ddOT0QAM"/>
        <s v="0065A00001cqxBnQAI"/>
        <s v="0065A00001YLGC2QAP"/>
        <s v="0065A00001Z1TnBQAV"/>
        <s v="0065A00001ZFo6jQAD"/>
        <s v="006i000000WeT3NAAV"/>
        <s v="0065A00000k2rJPQAY"/>
        <s v="0065A00000k337HQAQ"/>
        <s v="0065A00000vsxWrQAI"/>
        <s v="0065A000011rOPqQAM"/>
        <s v="0065A000015rwW5QAI"/>
        <s v="0065A00001KRnVzQAL"/>
        <s v="0065A00001OIQRyQAP"/>
        <s v="0065A00001PtTaCQAV"/>
        <s v="0065A00001PtjTlQAJ"/>
        <s v="0065A00000legqvQAA"/>
        <s v="0065A00001XdFt2QAF"/>
        <s v="0065A00001XG1jVQAT"/>
        <s v="0065A00000i3esyQAA"/>
        <s v="0065A00000ibyztQAA"/>
        <s v="0065A00000jSn7TQAS"/>
        <s v="0065A00000jT5fsQAC"/>
        <s v="0065A00000jrnjoQAA"/>
        <s v="0065A00000k1FJTQA2"/>
        <s v="0065A00000jsKmTQAU"/>
        <s v="0065A00000k1MnPQAU"/>
        <s v="0065A00000i3A0MQAU"/>
        <s v="0065A00000iSJbaQAG"/>
        <s v="0065A00001KQ56LQAT"/>
        <s v="0065A00001PtSaGQAV"/>
        <s v="0065A00000ibiqJQAQ"/>
        <s v="0065A00000k1duPQAQ"/>
        <s v="0065A00000k2WaqQAE"/>
        <s v="0065A00001CHyahQAD"/>
        <s v="0065A00001KQ7pUQAT"/>
        <s v="0065A00001KREjCQAX"/>
        <s v="0065A00001KRFKhQAP"/>
        <s v="0065A00001PxRGTQA3"/>
        <s v="0065A00001CIyhgQAD"/>
        <s v="0065A00001IEparQAD"/>
        <s v="0065A00000k1LNZQA2"/>
        <s v="0065A00001TiKseQAF"/>
        <s v="0065A00000k1sUGQAY"/>
        <s v="0065A00000nJsciQAC"/>
        <s v="0065A00000nJuMZQA0"/>
        <s v="0065A00001KRohDQAT"/>
        <s v="0065A00001KS1mVQAT"/>
        <s v="0065A00001OIRU6QAP"/>
        <s v="0065A00001PwEYRQA3"/>
        <s v="0065A00000js76YQAQ"/>
        <s v="0065A00001a5wbSQAQ"/>
        <s v="0065A00001YJeZAQA1"/>
        <s v="0065A00001Yhf3GQAR"/>
        <s v="0065A00001YxiasQAB"/>
        <s v="0065A00001YzdfFQAR"/>
        <s v="0065A00001ZNAbmQAH"/>
        <s v="0065A00001ZjQHEQA3"/>
        <s v="0065A00001Zx1xfQAB"/>
        <s v="0065A00001a6bVuQAI"/>
        <s v="0065A00001aJ8hfQAC"/>
        <s v="0065A00001ZjQRyQAN"/>
        <s v="0065A00001ax2Y3QAI"/>
        <s v="0065A00001YN5A7QAL"/>
        <s v="0065A00001dBSPmQAO"/>
        <s v="0065A00001Z0btUQAR"/>
        <s v="0065A00001ZPFUvQAP"/>
        <s v="0065A00001ZcLSkQAN"/>
        <s v="0065A00001ZjQtxQAF"/>
        <s v="0065A00001ZuS6iQAF"/>
        <s v="0065A00001aJ3d4QAC"/>
        <s v="0065A00001cHKZlQAO"/>
        <s v="0065A00001ZcKvrQAF"/>
        <s v="0065A00001Zcb3yQAB"/>
        <s v="0065A00001a3OZHQA2"/>
        <s v="0065A00001aLbKCQA0"/>
        <s v="0065A00001YNBg8QAH"/>
        <s v="0065A00001ZVe7XQAT"/>
        <s v="0065A00001ZbeGKQAZ"/>
        <s v="0065A0000112IcvQAE"/>
        <s v="0065A00000jSY18QAG"/>
        <s v="0065A00000k1vZRQAY"/>
        <s v="0065A00000k27M4QAI"/>
        <s v="0065A00000k2JzlQAE"/>
        <s v="0065A00000k3MBrQAM"/>
        <s v="0065A00000lcjZmQAI"/>
        <s v="0065A00000lckoiQAA"/>
        <s v="0065A00000lcsKgQAI"/>
        <s v="0065A00000ld3CaQAI"/>
        <s v="0065A00000lecf4QAA"/>
        <s v="0065A00000ld63zQAA"/>
        <s v="0065A00000lnMhzQAE"/>
        <s v="0065A00000nLkfGQAS"/>
        <s v="0065A000015rw4zQAA"/>
        <s v="0065A00001KS3BVQA1"/>
        <s v="0065A00001KSEUYQA5"/>
        <s v="0065A00001Ptj1mQAB"/>
        <s v="0065A00001SgHPOQA3"/>
        <s v="0065A00001TjJLtQAN"/>
        <s v="0065A00001Umt2YQAR"/>
        <s v="0065A00001Ve65MQAR"/>
        <s v="0065A00001VeSOhQAN"/>
        <s v="0065A00001VhnYzQAJ"/>
        <s v="0065A00001Wl6LgQAJ"/>
        <s v="0065A00001WlDJsQAN"/>
        <s v="0065A00001WlOS0QAN"/>
        <s v="0065A00001WxI2VQAV"/>
        <s v="0065A00001XKcEVQA1"/>
        <s v="0065A00001MA2udQAD"/>
        <s v="0065A00001X8GHSQA3"/>
        <s v="0065A00001XkSRqQAN"/>
        <s v="0065A00000k1OrUQAU"/>
        <s v="0065A00000iSMhMQAW"/>
        <s v="0065A00001OIOriQAH"/>
        <s v="0065A00001WxMP6QAN"/>
        <s v="0065A00001XHnUcQAL"/>
        <s v="0065A00000i3I0UQAU"/>
        <s v="0065A00000js7k8QAA"/>
        <s v="0065A00000k3JZIQA2"/>
        <s v="0065A00000lcyilQAA"/>
        <s v="0065A00000lcyyjQAA"/>
        <s v="0065A00000nNG3EQAW"/>
        <s v="0065A00001OIPPTQA5"/>
        <s v="0065A00001SgjPtQAJ"/>
        <s v="0065A00001UmrucQAB"/>
        <s v="0065A00001VhpmkQAB"/>
        <s v="0065A00001Wl9HnQAJ"/>
        <s v="0065A00001Wx0hGQAR"/>
        <s v="0065A00001Wx2RwQAJ"/>
        <s v="0065A00001XGcjxQAD"/>
        <s v="0065A00001XVhGlQAL"/>
        <s v="0065A00001KRD0fQAH"/>
        <s v="0065A00000k1peyQAA"/>
        <s v="0065A00000jrnngQAA"/>
        <s v="0065A00001F9N59QAF"/>
        <s v="0065A00001X8I7fQAF"/>
        <s v="0065A00000ld0wfQAA"/>
        <s v="0065A00000leouCQAQ"/>
        <s v="0065A00000k2MjzQAE"/>
        <s v="0065A00001SgjahQAB"/>
        <s v="0065A00001WkqvIQAR"/>
        <s v="0065A00001XG049QAD"/>
        <s v="0065A00001XGKP0QAP"/>
        <s v="0065A00001XGKSnQAP"/>
        <s v="0065A00001XVhXmQAL"/>
        <s v="0065A00001WlKuMQAV"/>
        <s v="0065A00001KR6ZzQAL"/>
        <s v="0065A00001Uo0J2QAJ"/>
        <s v="0065A00001WxJ4fQAF"/>
        <s v="0065A00001XGFzmQAH"/>
        <s v="0065A00001G76MIQAZ"/>
        <s v="0065A00001XHM55QAH"/>
        <s v="0065A00001XrGyLQAV"/>
        <s v="006i000000U7ZNXAA3"/>
        <s v="0065A00000i37bVQAQ"/>
        <s v="0065A00000jTNC6QAO"/>
        <s v="0065A00000jSpQWQA0"/>
        <s v="0065A00001YPkaCQAT"/>
        <s v="0065A00001Z1Z4cQAF"/>
        <s v="0065A00001ZOLKfQAP"/>
        <s v="0065A00001ZPDVDQA5"/>
        <s v="0065A00001aLbunQAC"/>
        <s v="0065A00001axEQNQA2"/>
        <s v="0065A00001b99r2QAA"/>
        <s v="0065A00001bNXVhQAO"/>
        <s v="0065A00001bNdKcQAK"/>
        <s v="0065A00001bo3n1QAA"/>
        <s v="0065A00001bp8cwQAA"/>
        <s v="0065A00001ZcbEXQAZ"/>
        <s v="0065A00001Z62kgQAB"/>
        <s v="0065A00001bAWmgQAG"/>
        <s v="0065A00001bLxjOQAS"/>
        <s v="0065A00001ZOEw6QAH"/>
        <s v="0065A00001ZPz0yQAD"/>
        <s v="0065A00001ZuKj1QAF"/>
        <s v="0065A00001awth7QAA"/>
        <s v="0065A00001bAKlyQAG"/>
        <s v="0065A00001bAdkJQAS"/>
        <s v="0065A00001bM7HkQAK"/>
        <s v="0065A00001bMuiLQAS"/>
        <s v="0065A00001bNdlcQAC"/>
        <s v="0065A00001YNBTgQAP"/>
        <s v="0065A00001b9A0jQAE"/>
        <s v="0065A00001bA6dfQAC"/>
        <s v="0065A00001ZcZnHQAV"/>
        <s v="0065A00001bNrhsQAC"/>
        <s v="0065A00001bLw3FQAS"/>
        <s v="0065A00001bAHl4QAG"/>
        <s v="0065A00001bM348QAC"/>
        <s v="0065A00001XvO7yQAF"/>
        <s v="0065A00001b9x7RQAQ"/>
        <s v="0065A00001awxsJQAQ"/>
        <s v="006i000000WcTHbAAN"/>
        <s v="0065A00000i2XPqQAM"/>
        <s v="0065A00000i2XVsQAM"/>
        <s v="0065A00000i2XWbQAM"/>
        <s v="0065A00000i2XWvQAM"/>
        <s v="0065A00000i2krJQAQ"/>
        <s v="0065A00000k1gWnQAI"/>
        <s v="0065A00000k1rzmQAA"/>
        <s v="0065A00000ld6jdQAA"/>
        <s v="0065A00000lnmqkQAA"/>
        <s v="0065A00000loTQ3QAM"/>
        <s v="0065A00000nK8dUQAS"/>
        <s v="0065A00000nLLjVQAW"/>
        <s v="0065A00000nN0HdQAK"/>
        <s v="0065A00000z10sdQAA"/>
        <s v="0065A000010A3veQAC"/>
        <s v="0065A00000k3zQVQAY"/>
        <s v="0065A00000lnhBrQAI"/>
        <s v="0065A00001KS2kkQAD"/>
        <s v="0065A00001KS6iwQAD"/>
        <s v="0065A00001UmmGCQAZ"/>
        <s v="0065A00001XGjVMQA1"/>
        <s v="0065A00001XKVhEQAX"/>
        <s v="0065A00001XXrMHQA1"/>
        <s v="0065A00001XXwmLQAT"/>
        <s v="0065A00001XdHOmQAN"/>
        <s v="0065A00001XdUJsQAN"/>
        <s v="0065A00001Xoz2AQAR"/>
        <s v="0065A00001Xmsa7QAB"/>
        <s v="0065A00000iRsQ8QAK"/>
        <s v="0065A00000iSczUQAS"/>
        <s v="0065A00000iSr3yQAC"/>
        <s v="0065A00000i47dWQAQ"/>
        <s v="0065A00000ibiffQAA"/>
        <s v="0065A00000nK3HdQAK"/>
        <s v="0065A00001XpzLhQAJ"/>
        <s v="0065A00001XpzjKQAR"/>
        <s v="0065A00000i4lSVQAY"/>
        <s v="0065A00000k2wLOQAY"/>
        <s v="0065A00000nKzxBQAS"/>
        <s v="0065A00001XHoaWQAT"/>
        <s v="0065A00001XdHZGQA3"/>
        <s v="0065A00001Xr3EcQAJ"/>
        <s v="0065A00001CKx6SQAT"/>
        <s v="0065A000011nk4CQAQ"/>
        <s v="0065A000011nkenQAA"/>
        <s v="0065A000011nkg5QAA"/>
        <s v="0065A00001Y1I1NQAV"/>
        <s v="0065A00001Y1I9oQAF"/>
        <s v="0065A00001Z1JZ2QAN"/>
        <s v="0065A00001a3zBIQAY"/>
        <s v="0065A00001aJpACQA0"/>
        <s v="0065A00001b98a4QAA"/>
        <s v="0065A00001bNjh7QAC"/>
        <s v="0065A00001cHAnkQAG"/>
        <s v="0065A00001cILnzQAG"/>
        <s v="0065A00001cJb04QAC"/>
        <s v="0065A00001cV1mlQAC"/>
        <s v="0065A00001coy12QAA"/>
        <s v="0065A00001baMyOQAU"/>
        <s v="0065A00001bgBtzQAE"/>
        <s v="0065A00001cI2ulQAC"/>
        <s v="0065A00001Y3q4ZQAR"/>
        <s v="0065A00001YKXvHQAX"/>
        <s v="0065A00001YPlDdQAL"/>
        <s v="0065A00001ZcZpSQAV"/>
        <s v="0065A00001bftb5QAA"/>
        <s v="0065A00001bg5huQAA"/>
        <s v="0065A00001cU7M2QAK"/>
        <s v="0065A00001ZcNgzQAF"/>
        <s v="0065A00001bp1hmQAA"/>
        <s v="0065A00001cI35mQAC"/>
        <s v="0065A00001Y1P9TQAV"/>
        <s v="0065A00001cIQPEQA4"/>
        <s v="0065A00001cVppkQAC"/>
        <s v="0065A00001YPkjnQAD"/>
        <s v="0065A00001ZFoACQA1"/>
        <s v="0065A00001ZFoI7QAL"/>
        <s v="0065A00001cJ9u9QAC"/>
        <s v="0065A00001KRobBQAT"/>
        <s v="0065A00000nKsoSQAS"/>
        <s v="0065A00001ZZ3zRQAT"/>
        <s v="0065A00001KQmNrQAL"/>
        <s v="0065A00001XqNz2QAF"/>
        <s v="0065A00000nKJMHQA4"/>
        <s v="0065A00000iVe5gQAC"/>
        <s v="0065A00000ibtYCQAY"/>
        <s v="0065A00000ldbwoQAA"/>
        <s v="006i000000UVa14AAD"/>
        <s v="0065A00001KS20mQAD"/>
        <s v="006i000000UYQAgAAP"/>
        <s v="0065A00000k3QqRQAU"/>
        <s v="0065A00000vsvFSQAY"/>
        <s v="0065A00001G5m3XQAR"/>
        <s v="0065A00000jsXRlQAM"/>
        <s v="0065A00000js46IQAQ"/>
        <s v="0065A00001G5narQAB"/>
        <s v="0065A00001Th0ycQAB"/>
        <s v="0065A00001SiVZFQA3"/>
        <s v="0065A00001WxKFvQAN"/>
        <s v="0065A00001ICPL4QAP"/>
        <s v="0065A00001Tiuj6QAB"/>
        <s v="0065A00000jSSB2QAO"/>
        <s v="0065A00001ThzAeQAJ"/>
        <s v="0065A00000ldGXfQAM"/>
        <s v="0065A00001XFxsuQAD"/>
        <s v="0065A00001XHkIUQA1"/>
        <s v="0065A00001Wy7woQAB"/>
        <s v="0065A00000ldk1EQAQ"/>
        <s v="0065A00001CILePQAX"/>
        <s v="0065A00001XpemhQAB"/>
        <s v="006i000000VeId5AAF"/>
        <s v="0065A00001YxiEYQAZ"/>
        <s v="0065A00000nLFKaQAO"/>
        <s v="0065A00000nLDo0QAG"/>
        <s v="0065A00001dI4hHQAS"/>
        <s v="0065A00001dLRAcQAO"/>
        <s v="0066e00001dz9lKAAQ"/>
        <s v="0065A00001dI5YfQAK"/>
        <s v="0065A00001dJ11AQAS"/>
        <s v="0065A00001dgKNFQA2"/>
        <s v="0066e00001e1E4lAAE"/>
        <s v="0066e00001dyBIsAAM"/>
        <s v="0065A00001bLkjpQAC"/>
        <s v="0065A00001cs7ehQAA"/>
        <s v="0065A00001dKJV8QAO"/>
        <s v="0065A00000i4LnsQAE"/>
        <s v="0065A00001ZYtaUQAT"/>
        <s v="0065A00001dBQnuQAG"/>
        <s v="0065A00001XGf3vQAD"/>
        <s v="0065A00001dDCPlQAO"/>
        <s v="0065A00001dLFg9QAG"/>
        <s v="0066e00001e0Pr5AAE"/>
        <s v="0066e00001e01cWAAQ"/>
        <s v="0065A00001baZfmQAE"/>
        <s v="0065A00001bg3EoQAI"/>
        <s v="0065A00001ZjP0iQAF"/>
        <s v="0065A00001Y1AXNQA3"/>
        <s v="0065A00001ZWNU7QAP"/>
        <s v="0065A00001ZwpziQAB"/>
        <s v="0065A00001cJh1FQAS"/>
        <s v="0065A00001dCUcxQAG"/>
        <s v="0065A00001bAUMGQA4"/>
        <s v="0065A00001crkLtQAI"/>
        <s v="0065A00001XacWrQAJ"/>
        <s v="0065A00001dA3mPQAS"/>
        <s v="0065A00001bnlqzQAA"/>
        <s v="0065A00001cp7sIQAQ"/>
        <s v="0065A00001de3dGQAQ"/>
        <s v="0066e00001dys8SAAQ"/>
        <s v="0065A00001dBNAkQAO"/>
        <s v="0065A00001dLcUmQAK"/>
        <s v="0065A00001de5FwQAI"/>
        <s v="0065A00001df84dQAA"/>
        <s v="0065A00001dCbBKQA0"/>
        <s v="0065A00001aLRFUQA4"/>
        <s v="0065A00001cJIT2QAO"/>
        <s v="0065A00001br6BZQAY"/>
        <s v="0065A00000jrqedQAA"/>
        <s v="0065A00001XabTJQAZ"/>
        <s v="0065A00001YPpF1QAL"/>
        <s v="0065A00001TjCuoQAF"/>
        <s v="0065A00001XKbKFQA1"/>
        <s v="0065A00001TiJ78QAF"/>
        <s v="0065A00001Xd7yZQAR"/>
        <s v="0065A00001Xe4vTQAR"/>
        <s v="0065A00001Xd77bQAB"/>
        <s v="0065A00001XdLigQAF"/>
        <s v="0065A00000nM3B9QAK"/>
        <s v="0065A00001Ti125QAB"/>
        <s v="0065A00000ibyE1QAI"/>
        <s v="0065A00000k2MaTQAU"/>
        <s v="0065A00001WxJccQAF"/>
        <s v="0065A00000lnQ6hQAE"/>
        <s v="0065A00001XVVb7QAH"/>
        <s v="0066e00001e1LfkAAE"/>
        <s v="0066e00001eJXL5AAO"/>
        <s v="0066e00001eK9vsAAC"/>
        <s v="0066e00001eMnQzAAK"/>
        <s v="0066e00001eMw0jAAC"/>
        <s v="0066e00001eN54qAAC"/>
        <s v="0066e00001eKKLuAAO"/>
        <s v="0066e00001eaQpkAAE"/>
        <s v="0066e00001e1KzbAAE"/>
        <s v="0066e00001eJX21AAG"/>
        <s v="0066e00001eJuK8AAK"/>
        <s v="0066e00001eJvDgAAK"/>
        <s v="0066e00001eKLv8AAG"/>
        <s v="0066e00001eKQ2hAAG"/>
        <s v="0066e00001eKQ47AAG"/>
        <s v="0066e00001eMrtfAAC"/>
        <s v="0066e00001eN6CXAA0"/>
        <s v="0066e00001eK8E2AAK"/>
        <s v="0066e00001eKgZbAAK"/>
        <s v="0066e00001eLT2OAAW"/>
        <s v="0066e00001eMXPDAA4"/>
        <s v="0066e00001eJwZSAA0"/>
        <s v="0066e00001eJtTxAAK"/>
        <s v="0066e00001eJow5AAC"/>
        <s v="0066e00001eKg2EAAS"/>
        <s v="0066e00001eLnmAAAS"/>
        <s v="0066w000004QBGAAA4"/>
        <s v="0066w000004Ou2ZAAS"/>
        <s v="0066w000004OoLRAA0"/>
        <s v="0066w000005LOopAAG"/>
        <s v="0066w000005Lp5gAAC"/>
        <s v="0066w000005LuNfAAK"/>
        <s v="0066w000005MLHGAA4"/>
        <s v="0066w000005M6e4AAC"/>
        <s v="0066w000005LOp4AAG"/>
        <s v="0066w000005LuO9AAK"/>
        <s v="0066w000005M6jRAAS"/>
        <s v="0066w000005LuRXAA0"/>
        <s v="0066w000005MN4pAAG"/>
        <s v="0066e00001eKV3uAAG"/>
        <s v="0066e00001eMjPmAAK"/>
        <s v="0066e00001eN4ZtAAK"/>
        <s v="0066e00001eKTa9AAG"/>
        <s v="0066e00001eMWhMAAW"/>
        <s v="0066e00001eLpZtAAK"/>
        <s v="0066w000005LuYGAA0"/>
        <s v="0066w000005LOpEAAW"/>
        <s v="0066w000005M7h9AAC"/>
        <s v="0066w000005MNOmAAO"/>
        <s v="0066w000005M5hxAAC"/>
        <s v="0066w000005LtO6AAK"/>
        <s v="0066e00001eMUtJAAW"/>
        <s v="0066e00001eKCg7AAG"/>
        <s v="0066e00001eMk29AAC"/>
        <s v="0066e00001eaOTRAA2"/>
        <s v="0066e00001eJegzAAC"/>
        <s v="0066e00001eJdYLAA0"/>
        <s v="0066e00001e2431AAA"/>
        <s v="0066e00001eMUbsAAG"/>
        <s v="0066e00001eLp5nAAC"/>
        <s v="0065A00001cHC2jQAG"/>
        <s v="0065A00001a5vL4QAI"/>
        <s v="0065A00001G6P3lQAF"/>
        <s v="0065A00001SgtRoQAJ"/>
        <s v="0065A00001SjAOvQAN"/>
        <s v="0065A00001Y3lo0QAB"/>
        <s v="0065A00001bpGx3QAE"/>
        <s v="0065A00001TiG7dQAF"/>
        <s v="0065A00001Xpf55QAB"/>
        <s v="0065A00000k3TRwQAM"/>
        <s v="0065A00000iTsZBQA0"/>
        <s v="0065A00000k2ZixQAE"/>
        <s v="0065A00001TiGDlQAN"/>
        <s v="0065A00001MA1HPQA1"/>
        <s v="0065A000019lr7DQAQ"/>
        <s v="0065A000019jG8XQAU"/>
        <s v="0065A00001Tiw2XQAR"/>
        <s v="0065A000019kLgmQAE"/>
        <s v="0065A00001FAzzsQAD"/>
        <s v="0065A00000lljQ7QAI"/>
        <s v="0065A00001Ti3EtQAJ"/>
        <s v="0065A00000letW5QAI"/>
        <s v="0065A00000i4vVYQAY"/>
        <s v="0065A00001XmGGPQA3"/>
        <s v="0065A00001ZNJIZQA5"/>
        <s v="0065A00001ZVXRaQAP"/>
        <s v="0065A00001XFx7ZQAT"/>
        <s v="0065A00000i592bQAA"/>
        <s v="0065A00000iRW5bQAG"/>
        <s v="0065A00000i2Uv3QAE"/>
        <s v="0065A00001CKiGuQAL"/>
        <s v="0065A00000i4mZcQAI"/>
        <s v="0065A0000112RbQQAU"/>
        <s v="0065A00000iVK8mQAG"/>
        <s v="0065A00000leKxSQAU"/>
        <s v="0065A00000k3PaOQAU"/>
        <s v="0065A00001Pw2OKQAZ"/>
        <s v="0065A00001bO2YFQA0"/>
        <s v="0065A00001cq0rMQAQ"/>
        <s v="0065A00001comytQAA"/>
        <s v="0065A00001cUvIJQA0"/>
        <s v="0065A00001cJf6EQAS"/>
        <s v="0065A00001cUrQJQA0"/>
        <s v="0065A00001XdLqGQAV"/>
        <s v="0065A00001ZjQUYQA3"/>
        <s v="0065A00001bpF2gQAE"/>
        <s v="0065A00001cU4OBQA0"/>
        <s v="0065A00001a45a7QAA"/>
        <s v="0065A00001bLuytQAC"/>
        <s v="0065A00001cUyLAQA0"/>
        <s v="0065A00001Y3mvRQAR"/>
        <s v="0065A00001aKoGcQAK"/>
        <s v="0066e00001e1IUaAAM"/>
        <s v="0065A00001YhyzOQAR"/>
        <s v="0065A00001dgSs7QAE"/>
        <s v="0066e00001e04TDAAY"/>
        <s v="0065A00001dABG2QAO"/>
        <s v="0065A00001axiazQAA"/>
        <s v="0065A00001bKn6pQAC"/>
        <s v="0065A00001ZwqahQAB"/>
        <s v="0065A00001PtV2UQAV"/>
        <s v="0065A00001XZYfEQAX"/>
        <s v="0065A00001bqwXOQAY"/>
        <s v="0065A00001cJBZvQAO"/>
        <s v="0065A00001YHi4eQAD"/>
        <s v="0065A00001bnzeJQAQ"/>
        <s v="0065A00001bpD9mQAE"/>
        <s v="0065A00001bquqHQAQ"/>
        <s v="0065A00001Z1Tn6QAF"/>
        <s v="0065A00001bgvCeQAI"/>
        <s v="0065A00001aJp9cQAC"/>
        <s v="0065A00001ZjMuLQAV"/>
        <s v="0065A00001cJcWvQAK"/>
        <s v="0065A00001cJhUCQA0"/>
        <s v="0065A00001VeOr1QAF"/>
        <s v="0065A00001XvLJnQAN"/>
        <s v="0065A00001br6ezQAA"/>
        <s v="0065A00001cHLqoQAG"/>
        <s v="0065A00001aKi8BQAS"/>
        <s v="0065A00001bqBQQQA2"/>
        <s v="0065A00001XrUF3QAN"/>
        <s v="0065A00000nLfZ2QAK"/>
      </sharedItems>
    </cacheField>
    <cacheField name="Opportunity Type" numFmtId="0">
      <sharedItems containsBlank="1" count="4">
        <m/>
        <s v="Safety and Security Opportunity"/>
        <s v="Existing Business"/>
        <s v="New Business"/>
      </sharedItems>
    </cacheField>
    <cacheField name="Order Finalized" numFmtId="0">
      <sharedItems/>
    </cacheField>
    <cacheField name="Other Closed Lost Details" numFmtId="0">
      <sharedItems containsBlank="1"/>
    </cacheField>
    <cacheField name="Other Mass Spec Type" numFmtId="0">
      <sharedItems containsBlank="1"/>
    </cacheField>
    <cacheField name="Other Research Area" numFmtId="0">
      <sharedItems containsBlank="1"/>
    </cacheField>
    <cacheField name="Owner ID" numFmtId="0">
      <sharedItems/>
    </cacheField>
    <cacheField name="Price Book ID" numFmtId="0">
      <sharedItems containsBlank="1"/>
    </cacheField>
    <cacheField name="Primary Application" numFmtId="0">
      <sharedItems containsBlank="1"/>
    </cacheField>
    <cacheField name="Primary Application (FF)" numFmtId="0">
      <sharedItems containsBlank="1"/>
    </cacheField>
    <cacheField name="Primary Contact" numFmtId="0">
      <sharedItems containsBlank="1"/>
    </cacheField>
    <cacheField name="Product Category" numFmtId="0">
      <sharedItems containsBlank="1"/>
    </cacheField>
    <cacheField name="Product of Interest" numFmtId="0">
      <sharedItems containsBlank="1"/>
    </cacheField>
    <cacheField name="Purchase Agent" numFmtId="0">
      <sharedItems containsBlank="1"/>
    </cacheField>
    <cacheField name="Quote ID" numFmtId="0">
      <sharedItems containsBlank="1"/>
    </cacheField>
    <cacheField name="Record Type ID" numFmtId="0">
      <sharedItems/>
    </cacheField>
    <cacheField name="Registered Vendor (confirmed)" numFmtId="0">
      <sharedItems/>
    </cacheField>
    <cacheField name="Secondary Application (FF)" numFmtId="0">
      <sharedItems containsBlank="1"/>
    </cacheField>
    <cacheField name="Ship This Quarter" numFmtId="0">
      <sharedItems/>
    </cacheField>
    <cacheField name="Ship This Quarter List" numFmtId="0">
      <sharedItems containsBlank="1"/>
    </cacheField>
    <cacheField name="Signing Authority" numFmtId="0">
      <sharedItems containsBlank="1"/>
    </cacheField>
    <cacheField name="Stage" numFmtId="0">
      <sharedItems count="12">
        <s v="Closed Lost"/>
        <s v="Closed Won"/>
        <s v="Qualified Opportunity"/>
        <s v="Funnel"/>
        <s v="Customer Assessment w/ Favorable Evaluation"/>
        <s v="Quoted Funnel"/>
        <s v="Upside"/>
        <s v="Procurement Pending - &lt;30 Days"/>
        <s v="Order Expected within 90 Days"/>
        <s v="Decision to Purchase"/>
        <s v="Commit"/>
        <s v="Order Expected within 30 Days"/>
      </sharedItems>
    </cacheField>
    <cacheField name="Standard Application" numFmtId="0">
      <sharedItems/>
    </cacheField>
    <cacheField name="System Modstamp" numFmtId="22">
      <sharedItems containsSemiMixedTypes="0" containsNonDate="0" containsDate="1" containsString="0" minDate="2021-06-29T20:34:53" maxDate="2021-12-21T21:15:56"/>
    </cacheField>
    <cacheField name="Technical Owner" numFmtId="0">
      <sharedItems containsBlank="1"/>
    </cacheField>
    <cacheField name="Training Date" numFmtId="0">
      <sharedItems containsNonDate="0" containsString="0" containsBlank="1"/>
    </cacheField>
    <cacheField name="Validated Customer Needs" numFmtId="0">
      <sharedItems/>
    </cacheField>
    <cacheField name="Won" numFmtId="0">
      <sharedItems count="2">
        <b v="0"/>
        <b v="1"/>
      </sharedItems>
    </cacheField>
    <cacheField name="# Close Date Extensions" numFmtId="0">
      <sharedItems containsString="0" containsBlank="1" containsNumber="1" containsInteger="1" minValue="0" maxValue="4"/>
    </cacheField>
    <cacheField name="# Close Date Month Extensions" numFmtId="0">
      <sharedItems containsString="0" containsBlank="1" containsNumber="1" containsInteger="1" minValue="0" maxValue="2"/>
    </cacheField>
    <cacheField name="Amount" numFmtId="0">
      <sharedItems containsString="0" containsBlank="1" containsNumber="1" minValue="0" maxValue="34675830"/>
    </cacheField>
    <cacheField name="Days Open" numFmtId="0">
      <sharedItems containsString="0" containsBlank="1" containsNumber="1" containsInteger="1" minValue="0" maxValue="0"/>
    </cacheField>
    <cacheField name="Expected Amount" numFmtId="0">
      <sharedItems containsString="0" containsBlank="1" containsNumber="1" minValue="0" maxValue="25342396.800000001" count="1422">
        <m/>
        <n v="923"/>
        <n v="0"/>
        <n v="50000"/>
        <n v="65000"/>
        <n v="60944.15"/>
        <n v="124624.5"/>
        <n v="3624"/>
        <n v="150000"/>
        <n v="56500"/>
        <n v="50015"/>
        <n v="48555"/>
        <n v="5050"/>
        <n v="365000"/>
        <n v="28500"/>
        <n v="101700"/>
        <n v="137500"/>
        <n v="27800"/>
        <n v="32000"/>
        <n v="28700"/>
        <n v="28300"/>
        <n v="28200"/>
        <n v="1600"/>
        <n v="2532.5"/>
        <n v="52306"/>
        <n v="6563.6"/>
        <n v="19500"/>
        <n v="21495"/>
        <n v="64350"/>
        <n v="52000"/>
        <n v="86450"/>
        <n v="113000"/>
        <n v="54782"/>
        <n v="21000"/>
        <n v="71500"/>
        <n v="70000"/>
        <n v="37903.519999999997"/>
        <n v="41130.9"/>
        <n v="325000"/>
        <n v="7213.6"/>
        <n v="3476150"/>
        <n v="23850"/>
        <n v="51805"/>
        <n v="19950"/>
        <n v="3737.75"/>
        <n v="4315.28"/>
        <n v="54805"/>
        <n v="66500"/>
        <n v="25000"/>
        <n v="1400"/>
        <n v="51500"/>
        <n v="6750"/>
        <n v="129672.54"/>
        <n v="79980.83"/>
        <n v="83777.740000000005"/>
        <n v="200000"/>
        <n v="170706"/>
        <n v="7150"/>
        <n v="5500"/>
        <n v="2740.25"/>
        <n v="7274.3"/>
        <n v="47655"/>
        <n v="289.88"/>
        <n v="63950"/>
        <n v="2869.7"/>
        <n v="53905"/>
        <n v="65993"/>
        <n v="6532.4"/>
        <n v="49804"/>
        <n v="2500.75"/>
        <n v="4689"/>
        <n v="3645"/>
        <n v="71425"/>
        <n v="7296.65"/>
        <n v="6543.7"/>
        <n v="67925"/>
        <n v="49554"/>
        <n v="28549"/>
        <n v="52336"/>
        <n v="6500"/>
        <n v="71950"/>
        <n v="20055"/>
        <n v="3500"/>
        <n v="19949.13"/>
        <n v="57520"/>
        <n v="57650"/>
        <n v="25049"/>
        <n v="3630"/>
        <n v="21229.439999999999"/>
        <n v="58204"/>
        <n v="38363.5"/>
        <n v="57394"/>
        <n v="24700"/>
        <n v="432504"/>
        <n v="11050"/>
        <n v="6435000"/>
        <n v="2750"/>
        <n v="89746.5"/>
        <n v="3850"/>
        <n v="78113.75"/>
        <n v="2200"/>
        <n v="913779.25"/>
        <n v="20700"/>
        <n v="98550"/>
        <n v="167535"/>
        <n v="48794"/>
        <n v="86395"/>
        <n v="47155"/>
        <n v="52500"/>
        <n v="45055"/>
        <n v="171799.36"/>
        <n v="4130"/>
        <n v="33850"/>
        <n v="60000"/>
        <n v="55000"/>
        <n v="41280"/>
        <n v="4906.7"/>
        <n v="14296.5"/>
        <n v="7000"/>
        <n v="520000"/>
        <n v="13000"/>
        <n v="4000"/>
        <n v="19480"/>
        <n v="130000"/>
        <n v="47055"/>
        <n v="143000"/>
        <n v="22575"/>
        <n v="19798.5"/>
        <n v="9500"/>
        <n v="71399"/>
        <n v="3787.5"/>
        <n v="24456.81"/>
        <n v="49940.03"/>
        <n v="17363.5"/>
        <n v="35897"/>
        <n v="5654.28"/>
        <n v="4577.45"/>
        <n v="30818.1"/>
        <n v="19948.009999999998"/>
        <n v="314340"/>
        <n v="2000"/>
        <n v="329250"/>
        <n v="13693.7"/>
        <n v="3350"/>
        <n v="5250"/>
        <n v="65972"/>
        <n v="47954"/>
        <n v="1960"/>
        <n v="7999.5"/>
        <n v="59500"/>
        <n v="6599.5"/>
        <n v="900"/>
        <n v="42300"/>
        <n v="1925"/>
        <n v="280898"/>
        <n v="260000"/>
        <n v="25500"/>
        <n v="2827.88"/>
        <n v="9373.1"/>
        <n v="4250"/>
        <n v="40950"/>
        <n v="2453.98"/>
        <n v="4650"/>
        <n v="4654.25"/>
        <n v="4165"/>
        <n v="11524.98"/>
        <n v="3751.25"/>
        <n v="4148.5"/>
        <n v="1347.5"/>
        <n v="4439"/>
        <n v="4774.75"/>
        <n v="2912.5"/>
        <n v="56238.6"/>
        <n v="33488"/>
        <n v="13440"/>
        <n v="14112"/>
        <n v="128107"/>
        <n v="143338.09"/>
        <n v="5705.3"/>
        <n v="38502"/>
        <n v="6265"/>
        <n v="2685"/>
        <n v="1790"/>
        <n v="23413.95"/>
        <n v="5235.05"/>
        <n v="4381.95"/>
        <n v="31410.3"/>
        <n v="24934.2"/>
        <n v="20877"/>
        <n v="15960"/>
        <n v="122507"/>
        <n v="113995"/>
        <n v="7600"/>
        <n v="61998.6"/>
        <n v="29839.78"/>
        <n v="4742.3999999999996"/>
        <n v="28723.5"/>
        <n v="15666.75"/>
        <n v="8142.5"/>
        <n v="14107.7"/>
        <n v="21108.5"/>
        <n v="2695"/>
        <n v="4550"/>
        <n v="5136.3500000000004"/>
        <n v="5087.75"/>
        <n v="4335"/>
        <n v="3227.5"/>
        <n v="28768.5"/>
        <n v="3999.75"/>
        <n v="9833.1"/>
        <n v="8740"/>
        <n v="6881.75"/>
        <n v="20398.5"/>
        <n v="4534.25"/>
        <n v="17407.5"/>
        <n v="2686.5"/>
        <n v="7142.16"/>
        <n v="5907.24"/>
        <n v="975"/>
        <n v="7312.5"/>
        <n v="21846.51"/>
        <n v="10400"/>
        <n v="4875"/>
        <n v="2628.89"/>
        <n v="16409"/>
        <n v="62738.34"/>
        <n v="14989.8"/>
        <n v="6648.83"/>
        <n v="98346.46"/>
        <n v="115275.19"/>
        <n v="17993.28"/>
        <n v="46800"/>
        <n v="93600"/>
        <n v="15600"/>
        <n v="51162.3"/>
        <n v="66640.009999999995"/>
        <n v="134532"/>
        <n v="112048.5"/>
        <n v="33277.800000000003"/>
        <n v="18977.5"/>
        <n v="201040.02"/>
        <n v="19619.400000000001"/>
        <n v="13913.82"/>
        <n v="78000"/>
        <n v="41360.85"/>
        <n v="7469.9"/>
        <n v="3900"/>
        <n v="6519.9"/>
        <n v="7800"/>
        <n v="11729.3"/>
        <n v="29878.799999999999"/>
        <n v="53730"/>
        <n v="7847.6"/>
        <n v="6474.33"/>
        <n v="2437.5"/>
        <n v="17785.98"/>
        <n v="5365.83"/>
        <n v="65782.080000000002"/>
        <n v="149395.5"/>
        <n v="59037.3"/>
        <n v="120394.8"/>
        <n v="59738.34"/>
        <n v="8086.77"/>
        <n v="67013.34"/>
        <n v="180265.02"/>
        <n v="35438.43"/>
        <n v="7570.8"/>
        <n v="13650"/>
        <n v="65298.5"/>
        <n v="49718.87"/>
        <n v="24554.44"/>
        <n v="32718.5"/>
        <n v="176736.42"/>
        <n v="399447.72"/>
        <n v="192407.94"/>
        <n v="16672.5"/>
        <n v="3556.01"/>
        <n v="3426.46"/>
        <n v="3234.26"/>
        <n v="39238"/>
        <n v="12420.68"/>
        <n v="122831.1"/>
        <n v="6587.4"/>
        <n v="19125"/>
        <n v="23134.91"/>
        <n v="29536.2"/>
        <n v="21343.18"/>
        <n v="4547.76"/>
        <n v="13095.2"/>
        <n v="5928.66"/>
        <n v="20226.72"/>
        <n v="19714.2"/>
        <n v="109395"/>
        <n v="325"/>
        <n v="650"/>
        <n v="16138.03"/>
        <n v="1950"/>
        <n v="3931.8"/>
        <n v="7193.7"/>
        <n v="3529.67"/>
        <n v="292.5"/>
        <n v="9750"/>
        <n v="8030.83"/>
        <n v="31733.55"/>
        <n v="3759"/>
        <n v="4107.5"/>
        <n v="117190.8"/>
        <n v="21375"/>
        <n v="19586.330000000002"/>
        <n v="14723.32"/>
        <n v="12187.5"/>
        <n v="46412.85"/>
        <n v="4581.8"/>
        <n v="4906.8"/>
        <n v="24613.5"/>
        <n v="4907.78"/>
        <n v="62400"/>
        <n v="31826.400000000001"/>
        <n v="29250"/>
        <n v="18200"/>
        <n v="32391.31"/>
        <n v="44928"/>
        <n v="5541.35"/>
        <n v="7141.46"/>
        <n v="3469.3"/>
        <n v="19260.310000000001"/>
        <n v="1125"/>
        <n v="6478.26"/>
        <n v="17471.68"/>
        <n v="57755.25"/>
        <n v="41350.68"/>
        <n v="43560.75"/>
        <n v="127337.36"/>
        <n v="18520.349999999999"/>
        <n v="52002.31"/>
        <n v="6638.9"/>
        <n v="6539.8"/>
        <n v="11733.68"/>
        <n v="11507.91"/>
        <n v="14447.76"/>
        <n v="19878.099999999999"/>
        <n v="1151.52"/>
        <n v="456.9"/>
        <n v="3931.84"/>
        <n v="6492.24"/>
        <n v="42416.4"/>
        <n v="27324.44"/>
        <n v="49798"/>
        <n v="1190"/>
        <n v="141920.57999999999"/>
        <n v="3250"/>
        <n v="73616.63"/>
        <n v="5965.83"/>
        <n v="3521.1"/>
        <n v="3283.75"/>
        <n v="40543.699999999997"/>
        <n v="11219.92"/>
        <n v="9875"/>
        <n v="487.5"/>
        <n v="6620"/>
        <n v="21569.9"/>
        <n v="7250"/>
        <n v="6583.5"/>
        <n v="9981.75"/>
        <n v="7389.33"/>
        <n v="16963.95"/>
        <n v="2080"/>
        <n v="2617.61"/>
        <n v="29036.400000000001"/>
        <n v="148500"/>
        <n v="14669.77"/>
        <n v="30081.15"/>
        <n v="29429.1"/>
        <n v="3527.52"/>
        <n v="19505.47"/>
        <n v="14538"/>
        <n v="13698.66"/>
        <n v="8941"/>
        <n v="5762.63"/>
        <n v="21455.67"/>
        <n v="7722"/>
        <n v="1930.5"/>
        <n v="14759.32"/>
        <n v="3248.98"/>
        <n v="133393.76"/>
        <n v="1755"/>
        <n v="2953.62"/>
        <n v="7943.7"/>
        <n v="14625"/>
        <n v="38165.5"/>
        <n v="3227.35"/>
        <n v="60450"/>
        <n v="7148.99"/>
        <n v="19949.63"/>
        <n v="44009.32"/>
        <n v="9803.5499999999993"/>
        <n v="5915.55"/>
        <n v="32371.63"/>
        <n v="6274.15"/>
        <n v="2645.78"/>
        <n v="14714.55"/>
        <n v="6367.76"/>
        <n v="35337.42"/>
        <n v="3217.5"/>
        <n v="1975"/>
        <n v="827.85"/>
        <n v="1350"/>
        <n v="3543.89"/>
        <n v="35228.519999999997"/>
        <n v="29690.06"/>
        <n v="15002.61"/>
        <n v="27573.9"/>
        <n v="17667.990000000002"/>
        <n v="175500"/>
        <n v="24741.72"/>
        <n v="24375"/>
        <n v="4904.8500000000004"/>
        <n v="32342.560000000001"/>
        <n v="3281.8"/>
        <n v="119"/>
        <n v="4535.9799999999996"/>
        <n v="46455"/>
        <n v="6646.45"/>
        <n v="118631.1"/>
        <n v="106917.99"/>
        <n v="190708.56"/>
        <n v="312000"/>
        <n v="156000"/>
        <n v="179727.51"/>
        <n v="149112"/>
        <n v="617500"/>
        <n v="87887.7"/>
        <n v="59909.17"/>
        <n v="611464.5"/>
        <n v="130301.3"/>
        <n v="250873.60000000001"/>
        <n v="650000"/>
        <n v="162500"/>
        <n v="331791"/>
        <n v="340118.6"/>
        <n v="219375"/>
        <n v="624755.12"/>
        <n v="2629495.25"/>
        <n v="59072.4"/>
        <n v="52349.599999999999"/>
        <n v="189590.92"/>
        <n v="55429.599999999999"/>
        <n v="347536"/>
        <n v="635586.6"/>
        <n v="65549"/>
        <n v="88555.95"/>
        <n v="147517.5"/>
        <n v="61409.17"/>
        <n v="1160250"/>
        <n v="487500"/>
        <n v="1209000"/>
        <n v="164556"/>
        <n v="148833"/>
        <n v="2320500"/>
        <n v="113750"/>
        <n v="117000"/>
        <n v="94668"/>
        <n v="8100"/>
        <n v="7742.5"/>
        <n v="9150.5"/>
        <n v="7542.5"/>
        <n v="8750.5"/>
        <n v="8050"/>
        <n v="4938.75"/>
        <n v="4334.75"/>
        <n v="4248.75"/>
        <n v="58998.6"/>
        <n v="6037.5"/>
        <n v="6141"/>
        <n v="5968.5"/>
        <n v="30053.1"/>
        <n v="3466.75"/>
        <n v="6410.84"/>
        <n v="8213.9"/>
        <n v="7590"/>
        <n v="42000"/>
        <n v="85015"/>
        <n v="89838"/>
        <n v="127190"/>
        <n v="85974"/>
        <n v="108395"/>
        <n v="97195"/>
        <n v="115506"/>
        <n v="114643.84"/>
        <n v="9060"/>
        <n v="36225"/>
        <n v="51303"/>
        <n v="52503"/>
        <n v="39316.32"/>
        <n v="48855"/>
        <n v="51520"/>
        <n v="3862.5"/>
        <n v="3037.28"/>
        <n v="18223.650000000001"/>
        <n v="18562.5"/>
        <n v="5569.5"/>
        <n v="21041.1"/>
        <n v="19249.5"/>
        <n v="54544.35"/>
        <n v="3945"/>
        <n v="4085"/>
        <n v="3774.6"/>
        <n v="24718.5"/>
        <n v="29440.2"/>
        <n v="4284.5"/>
        <n v="2957.5"/>
        <n v="93062.34"/>
        <n v="37593.61"/>
        <n v="49095.9"/>
        <n v="53938.2"/>
        <n v="28579.32"/>
        <n v="8989.7000000000007"/>
        <n v="10106.1"/>
        <n v="27382.5"/>
        <n v="9340.7999999999993"/>
        <n v="11107.08"/>
        <n v="8673.9"/>
        <n v="65523.6"/>
        <n v="6996.5"/>
        <n v="1722.5"/>
        <n v="3072.5"/>
        <n v="29632.5"/>
        <n v="4799.95"/>
        <n v="4761.25"/>
        <n v="43312.5"/>
        <n v="4369.75"/>
        <n v="4269.1499999999996"/>
        <n v="22812.45"/>
        <n v="5588.1"/>
        <n v="4417.25"/>
        <n v="4619.5"/>
        <n v="3897.5"/>
        <n v="2714.05"/>
        <n v="83559"/>
        <n v="8400.5"/>
        <n v="54903"/>
        <n v="7072.5"/>
        <n v="8903.9"/>
        <n v="42435"/>
        <n v="4828.5"/>
        <n v="3432"/>
        <n v="7252.73"/>
        <n v="3606.8"/>
        <n v="3571.08"/>
        <n v="21509.7"/>
        <n v="29710.880000000001"/>
        <n v="3585.86"/>
        <n v="7132.31"/>
        <n v="3556.63"/>
        <n v="3626.5"/>
        <n v="22409.75"/>
        <n v="7217.5"/>
        <n v="3560.49"/>
        <n v="3529.16"/>
        <n v="6591.3"/>
        <n v="19679.099999999999"/>
        <n v="6623.3"/>
        <n v="6643.2"/>
        <n v="127391.42"/>
        <n v="32509.13"/>
        <n v="6547.6"/>
        <n v="9949.58"/>
        <n v="6567.5"/>
        <n v="7098.66"/>
        <n v="5946.57"/>
        <n v="6501.83"/>
        <n v="18774.09"/>
        <n v="7289.8"/>
        <n v="7269.9"/>
        <n v="5382.15"/>
        <n v="13709.7"/>
        <n v="8063.6"/>
        <n v="3596.85"/>
        <n v="8636.7000000000007"/>
        <n v="35771.620000000003"/>
        <n v="35520.730000000003"/>
        <n v="45837.5"/>
        <n v="30180.61"/>
        <n v="13713.6"/>
        <n v="8019.4"/>
        <n v="5988.08"/>
        <n v="4938.99"/>
        <n v="4721.3"/>
        <n v="3295.65"/>
        <n v="39063.599999999999"/>
        <n v="30193.42"/>
        <n v="7069.17"/>
        <n v="4583.75"/>
        <n v="4595.6499999999996"/>
        <n v="5579.06"/>
        <n v="5932.17"/>
        <n v="6571.4"/>
        <n v="32410.62"/>
        <n v="29962.97"/>
        <n v="19702.5"/>
        <n v="3273.8"/>
        <n v="9187.4"/>
        <n v="5850"/>
        <n v="3500.48"/>
        <n v="3565.43"/>
        <n v="10027.709999999999"/>
        <n v="9167.5"/>
        <n v="6589.15"/>
        <n v="21303.65"/>
        <n v="3239.13"/>
        <n v="22901.53"/>
        <n v="16309.7"/>
        <n v="15213.6"/>
        <n v="13459.32"/>
        <n v="33495"/>
        <n v="3279.85"/>
        <n v="8813.6"/>
        <n v="7013.94"/>
        <n v="21491.39"/>
        <n v="9969.66"/>
        <n v="9371.82"/>
        <n v="4647.25"/>
        <n v="7638.93"/>
        <n v="122037.75999999999"/>
        <n v="6573.9"/>
        <n v="7337.5"/>
        <n v="31283.7"/>
        <n v="35927.550000000003"/>
        <n v="45255"/>
        <n v="10471.57"/>
        <n v="77973"/>
        <n v="3000"/>
        <n v="4036.5"/>
        <n v="4619.75"/>
        <n v="72280.899999999994"/>
        <n v="3250000"/>
        <n v="177334.64"/>
        <n v="50695.68"/>
        <n v="1436.88"/>
        <n v="17374.5"/>
        <n v="1522548.11"/>
        <n v="100990.39999999999"/>
        <n v="69387.3"/>
        <n v="35968.5"/>
        <n v="24524.25"/>
        <n v="16185.82"/>
        <n v="28466.28"/>
        <n v="907.95"/>
        <n v="83400.679999999993"/>
        <n v="146565"/>
        <n v="145485"/>
        <n v="57999.88"/>
        <n v="33944.629999999997"/>
        <n v="15435"/>
        <n v="99361.99"/>
        <n v="51043.199999999997"/>
        <n v="45600"/>
        <n v="3559.2"/>
        <n v="5071.75"/>
        <n v="3125.1"/>
        <n v="25972.5"/>
        <n v="18718.5"/>
        <n v="66917.600000000006"/>
        <n v="105302.92"/>
        <n v="9002.32"/>
        <n v="18000"/>
        <n v="14904"/>
        <n v="1200"/>
        <n v="870"/>
        <n v="1671.94"/>
        <n v="16819"/>
        <n v="6840"/>
        <n v="31398.3"/>
        <n v="34231.800000000003"/>
        <n v="39366.6"/>
        <n v="4185"/>
        <n v="500"/>
        <n v="14400"/>
        <n v="328.35"/>
        <n v="895.5"/>
        <n v="2611.13"/>
        <n v="12633.6"/>
        <n v="7793.6"/>
        <n v="108983.4"/>
        <n v="8327.0400000000009"/>
        <n v="9008.5400000000009"/>
        <n v="1532.5"/>
        <n v="9438.9"/>
        <n v="52350.97"/>
        <n v="5152.43"/>
        <n v="54673.5"/>
        <n v="4777.29"/>
        <n v="19282.73"/>
        <n v="45833.2"/>
        <n v="1625"/>
        <n v="2665"/>
        <n v="900574"/>
        <n v="48750"/>
        <n v="4387.5"/>
        <n v="373.63"/>
        <n v="1611.9"/>
        <n v="3694.83"/>
        <n v="229.92"/>
        <n v="2925"/>
        <n v="58863.59"/>
        <n v="3575"/>
        <n v="12038.13"/>
        <n v="2882.79"/>
        <n v="13356.25"/>
        <n v="80.459999999999994"/>
        <n v="2453.89"/>
        <n v="160"/>
        <n v="131217.35"/>
        <n v="53270.7"/>
        <n v="3571.65"/>
        <n v="3107.4"/>
        <n v="6519.3"/>
        <n v="13104.01"/>
        <n v="11674.01"/>
        <n v="12064.01"/>
        <n v="6712.12"/>
        <n v="4810"/>
        <n v="6738"/>
        <n v="9900"/>
        <n v="13607.27"/>
        <n v="20094.330000000002"/>
        <n v="2767.95"/>
        <n v="16973.330000000002"/>
        <n v="6175"/>
        <n v="3150"/>
        <n v="175"/>
        <n v="2600"/>
        <n v="250"/>
        <n v="6647.31"/>
        <n v="6120.58"/>
        <n v="8716.98"/>
        <n v="8082.5"/>
        <n v="37609.599999999999"/>
        <n v="4787.25"/>
        <n v="4275"/>
        <n v="21224.7"/>
        <n v="51305.72"/>
        <n v="51336.75"/>
        <n v="6619"/>
        <n v="8550.5"/>
        <n v="52093.24"/>
        <n v="26203.13"/>
        <n v="34103.18"/>
        <n v="2467.5"/>
        <n v="12595.5"/>
        <n v="5373"/>
        <n v="47205"/>
        <n v="15000"/>
        <n v="51250"/>
        <n v="10000"/>
        <n v="5000"/>
        <n v="213"/>
        <n v="35000"/>
        <n v="92862.5"/>
        <n v="500000"/>
        <n v="347"/>
        <n v="451"/>
        <n v="12000"/>
        <n v="8000"/>
        <n v="40000"/>
        <n v="16725"/>
        <n v="3200"/>
        <n v="22800"/>
        <n v="16000"/>
        <n v="24000"/>
        <n v="19200"/>
        <n v="20160"/>
        <n v="2990"/>
        <n v="10250"/>
        <n v="7245"/>
        <n v="6100"/>
        <n v="8145"/>
        <n v="3950"/>
        <n v="3915"/>
        <n v="670"/>
        <n v="695"/>
        <n v="4045"/>
        <n v="8090"/>
        <n v="6700"/>
        <n v="6237"/>
        <n v="1340"/>
        <n v="3245"/>
        <n v="1450"/>
        <n v="8745"/>
        <n v="725"/>
        <n v="4830"/>
        <n v="5245"/>
        <n v="3450"/>
        <n v="4175"/>
        <n v="7243.75"/>
        <n v="26913"/>
        <n v="2655"/>
        <n v="5145"/>
        <n v="13027.5"/>
        <n v="4495"/>
        <n v="3325"/>
        <n v="5247"/>
        <n v="8986"/>
        <n v="4495.5"/>
        <n v="8991"/>
        <n v="12150"/>
        <n v="198"/>
        <n v="19128"/>
        <n v="5966.67"/>
        <n v="8950"/>
        <n v="4995"/>
        <n v="17900"/>
        <n v="8204"/>
        <n v="11000"/>
        <n v="22822.5"/>
        <n v="65950"/>
        <n v="2650"/>
        <n v="64550"/>
        <n v="20175"/>
        <n v="59150"/>
        <n v="55160"/>
        <n v="54490"/>
        <n v="48000"/>
        <n v="85725"/>
        <n v="76897.5"/>
        <n v="59602.5"/>
        <n v="91445"/>
        <n v="46950"/>
        <n v="13600"/>
        <n v="55642"/>
        <n v="90000"/>
        <n v="2345"/>
        <n v="6300"/>
        <n v="4450"/>
        <n v="2802"/>
        <n v="15345"/>
        <n v="22365"/>
        <n v="4665"/>
        <n v="6490"/>
        <n v="4585"/>
        <n v="15300"/>
        <n v="5790"/>
        <n v="10050"/>
        <n v="5690"/>
        <n v="8345"/>
        <n v="765"/>
        <n v="3443.75"/>
        <n v="4750"/>
        <n v="10375"/>
        <n v="4600"/>
        <n v="2950"/>
        <n v="5120"/>
        <n v="5707.75"/>
        <n v="5121"/>
        <n v="625.5"/>
        <n v="15180"/>
        <n v="6712.5"/>
        <n v="8502.5"/>
        <n v="13950"/>
        <n v="24165"/>
        <n v="47296"/>
        <n v="80534"/>
        <n v="67302"/>
        <n v="80190"/>
        <n v="33200"/>
        <n v="98775"/>
        <n v="84549.5"/>
        <n v="54281"/>
        <n v="43200"/>
        <n v="4278"/>
        <n v="44640"/>
        <n v="19999.98"/>
        <n v="6400"/>
        <n v="7200"/>
        <n v="88000"/>
        <n v="136000"/>
        <n v="145600"/>
        <n v="136800"/>
        <n v="135440"/>
        <n v="1000"/>
        <n v="400"/>
        <n v="2350"/>
        <n v="1500"/>
        <n v="2275"/>
        <n v="800"/>
        <n v="3600"/>
        <n v="14315"/>
        <n v="4720"/>
        <n v="9746"/>
        <n v="7830"/>
        <n v="13780"/>
        <n v="4740"/>
        <n v="7510"/>
        <n v="2780"/>
        <n v="6385"/>
        <n v="4375"/>
        <n v="1300"/>
        <n v="9040"/>
        <n v="4103.05"/>
        <n v="13620"/>
        <n v="9735"/>
        <n v="40480"/>
        <n v="7725"/>
        <n v="4500"/>
        <n v="4950"/>
        <n v="292.14"/>
        <n v="320"/>
        <n v="364"/>
        <n v="2983.33"/>
        <n v="3425"/>
        <n v="426"/>
        <n v="72600"/>
        <n v="77565.5"/>
        <n v="117745"/>
        <n v="104550"/>
        <n v="3750"/>
        <n v="2300"/>
        <n v="26125"/>
        <n v="3975"/>
        <n v="5550"/>
        <n v="2760"/>
        <n v="3148"/>
        <n v="16700"/>
        <n v="4435"/>
        <n v="8850"/>
        <n v="5632"/>
        <n v="11610"/>
        <n v="8240"/>
        <n v="14760"/>
        <n v="3320"/>
        <n v="13485"/>
        <n v="4170"/>
        <n v="1390"/>
        <n v="1370"/>
        <n v="9990"/>
        <n v="7685.5"/>
        <n v="6993"/>
        <n v="3685"/>
        <n v="11383.2"/>
        <n v="11655"/>
        <n v="8618.0400000000009"/>
        <n v="7160"/>
        <n v="22230"/>
        <n v="22570"/>
        <n v="5237"/>
        <n v="9945"/>
        <n v="9180"/>
        <n v="10240"/>
        <n v="10710"/>
        <n v="10045"/>
        <n v="4475"/>
        <n v="14690.83"/>
        <n v="9995"/>
        <n v="5220"/>
        <n v="29050"/>
        <n v="43015"/>
        <n v="34055"/>
        <n v="86550"/>
        <n v="56200"/>
        <n v="36951"/>
        <n v="54675"/>
        <n v="218700"/>
        <n v="33466.5"/>
        <n v="45892"/>
        <n v="86314"/>
        <n v="61647.6"/>
        <n v="82472.399999999994"/>
        <n v="148200"/>
        <n v="58500"/>
        <n v="39000"/>
        <n v="149.25"/>
        <n v="304332.94"/>
        <n v="81781.06"/>
        <n v="352707"/>
        <n v="71450.100000000006"/>
        <n v="59465.7"/>
        <n v="324373.84999999998"/>
        <n v="1327.54"/>
        <n v="74675"/>
        <n v="2531.25"/>
        <n v="199"/>
        <n v="324187.5"/>
        <n v="26537"/>
        <n v="74322.75"/>
        <n v="745"/>
        <n v="636.79999999999995"/>
        <n v="405786"/>
        <n v="117786.6"/>
        <n v="112822.2"/>
        <n v="995"/>
        <n v="263.25"/>
        <n v="129745.96"/>
        <n v="59996.75"/>
        <n v="114045.2"/>
        <n v="72175"/>
        <n v="128700"/>
        <n v="66783"/>
        <n v="149330"/>
        <n v="26000"/>
        <n v="228279.87"/>
        <n v="49938"/>
        <n v="65437"/>
        <n v="80597"/>
        <n v="133168.16"/>
        <n v="58679.1"/>
        <n v="65398"/>
        <n v="71976"/>
        <n v="430575.46"/>
        <n v="91000"/>
        <n v="665556"/>
        <n v="808306"/>
        <n v="6806800"/>
        <n v="1231640"/>
        <n v="1899650"/>
        <n v="793354.5"/>
        <n v="1264363.2"/>
        <n v="76160"/>
        <n v="698917.5"/>
        <n v="696863.25"/>
        <n v="6250"/>
        <n v="96600"/>
        <n v="123000"/>
        <n v="139008"/>
        <n v="123008"/>
        <n v="82600"/>
        <n v="93780"/>
        <n v="81066.25"/>
        <n v="67150"/>
        <n v="59560"/>
        <n v="102727"/>
        <n v="53728"/>
        <n v="107497.60000000001"/>
        <n v="140000"/>
        <n v="137000"/>
        <n v="60594"/>
        <n v="68350"/>
        <n v="324000"/>
        <n v="122820"/>
        <n v="118820"/>
        <n v="123450"/>
        <n v="152000"/>
        <n v="144320"/>
        <n v="157228"/>
        <n v="126628"/>
        <n v="60745.5"/>
        <n v="73500"/>
        <n v="90775"/>
        <n v="83721.5"/>
        <n v="97492"/>
        <n v="9980"/>
        <n v="600"/>
        <n v="6945"/>
        <n v="77200"/>
        <n v="50650"/>
        <n v="59403.25"/>
        <n v="81000"/>
        <n v="96038.87"/>
        <n v="61734.5"/>
        <n v="65253.87"/>
        <n v="59999"/>
        <n v="70498.710000000006"/>
        <n v="238404.6"/>
        <n v="57969.120000000003"/>
        <n v="70558.2"/>
        <n v="52750"/>
        <n v="1336340"/>
        <n v="25342396.800000001"/>
        <n v="64950"/>
        <n v="39942.5"/>
        <n v="94475"/>
        <n v="26329.05"/>
        <n v="6496.88"/>
        <n v="1791"/>
        <n v="62876.36"/>
        <n v="136740.24"/>
        <n v="359884"/>
        <n v="205875"/>
        <n v="56905.54"/>
        <n v="74817.63"/>
        <n v="1596940"/>
        <n v="70807.5"/>
        <n v="70284.73"/>
        <n v="427470.95"/>
        <n v="321750"/>
        <n v="65199"/>
        <n v="65874"/>
        <n v="84500"/>
        <n v="378.1"/>
        <n v="236.55"/>
        <n v="5000.45"/>
        <n v="68068.22"/>
        <n v="1303.05"/>
        <n v="9000"/>
        <n v="54000"/>
        <n v="61750"/>
        <n v="189.05"/>
        <n v="1990"/>
        <n v="64836.27"/>
        <n v="55250"/>
        <n v="398"/>
        <n v="65714"/>
        <n v="64847.5"/>
        <n v="349975"/>
        <n v="209985"/>
        <n v="117584"/>
        <n v="6090"/>
        <n v="131748"/>
        <n v="1824.1"/>
        <n v="801"/>
        <n v="423.64"/>
        <n v="160.9"/>
        <n v="716.4"/>
        <n v="597"/>
        <n v="636"/>
        <n v="6704.75"/>
        <n v="179.1"/>
        <n v="2835.75"/>
        <n v="63750"/>
        <n v="160.91"/>
        <n v="615.80999999999995"/>
        <n v="32175"/>
        <n v="796"/>
        <n v="1492.5"/>
        <n v="746.25"/>
        <n v="86909.09"/>
        <n v="49197.75"/>
        <n v="47423.5"/>
        <n v="50398"/>
        <n v="12750"/>
        <n v="64708.2"/>
        <n v="169.15"/>
        <n v="537.29999999999995"/>
        <n v="298.5"/>
        <n v="1215"/>
        <n v="70785"/>
        <n v="61958.22"/>
        <n v="68750"/>
        <n v="98296"/>
        <n v="96096"/>
        <n v="9800"/>
        <n v="78828.75"/>
        <n v="71699"/>
        <n v="312"/>
        <n v="73320"/>
        <n v="642.6"/>
        <n v="497.5"/>
        <n v="130675"/>
        <n v="193642.56"/>
        <n v="72160.11"/>
        <n v="71518.899999999994"/>
        <n v="51399.25"/>
        <n v="62453.7"/>
        <n v="130437"/>
        <n v="354044.25"/>
        <n v="157700"/>
        <n v="58416.04"/>
        <n v="16575"/>
        <n v="792"/>
        <n v="78585"/>
        <n v="17550"/>
        <n v="1990.4"/>
        <n v="86639.05"/>
        <n v="59977.599999999999"/>
        <n v="780"/>
        <n v="2454.9699999999998"/>
        <n v="32500"/>
        <n v="2770"/>
        <n v="4926.4399999999996"/>
        <n v="351149.25"/>
        <n v="41241.75"/>
        <n v="80194"/>
        <n v="845.75"/>
        <n v="3953.7"/>
        <n v="3255"/>
        <n v="358.2"/>
        <n v="19350"/>
        <n v="65675"/>
        <n v="91199"/>
        <n v="117179.1"/>
        <n v="117358.2"/>
        <n v="2316.36"/>
        <n v="78597"/>
        <n v="338.3"/>
        <n v="607.5"/>
        <n v="3184"/>
        <n v="936"/>
        <n v="924.75"/>
        <n v="39199"/>
        <n v="2029.8"/>
        <n v="75371.320000000007"/>
        <n v="60149"/>
        <n v="5200"/>
        <n v="72296"/>
        <n v="1074.5999999999999"/>
        <n v="18525"/>
        <n v="71376.03"/>
        <n v="390"/>
        <n v="39819.599999999999"/>
        <n v="238"/>
        <n v="1344"/>
        <n v="49920"/>
        <n v="75234.3"/>
        <n v="65277"/>
        <n v="325995"/>
        <n v="4477.5"/>
        <n v="37.049999999999997"/>
        <n v="65636"/>
        <n v="220109.5"/>
        <n v="107460"/>
        <n v="190309"/>
        <n v="304327.5"/>
        <n v="66689"/>
        <n v="44949.25"/>
        <n v="215.92"/>
        <n v="90719.64"/>
        <n v="63812.11"/>
        <n v="1073"/>
        <n v="111.15"/>
        <n v="5671.5"/>
        <n v="428.4"/>
        <n v="9520"/>
        <n v="77220"/>
        <n v="134733.31"/>
        <n v="84967"/>
        <n v="1071"/>
        <n v="85950.78"/>
        <n v="667"/>
        <n v="340000"/>
        <n v="114597"/>
        <n v="114796"/>
        <n v="134420"/>
        <n v="65597"/>
        <n v="567.15"/>
        <n v="22100"/>
        <n v="83393"/>
        <n v="97500"/>
        <n v="67584.12"/>
        <n v="6113"/>
        <n v="71770.05"/>
        <n v="63989.22"/>
        <n v="2328.3000000000002"/>
        <n v="393.3"/>
        <n v="69353.25"/>
        <n v="516"/>
        <n v="99645"/>
        <n v="53923.5"/>
        <n v="2587"/>
        <n v="438.75"/>
        <n v="65796"/>
        <n v="327821.52"/>
        <n v="52197"/>
        <n v="86052.2"/>
        <n v="173466"/>
        <n v="64941.03"/>
        <n v="6435"/>
        <n v="277"/>
        <n v="65215.26"/>
        <n v="256.83999999999997"/>
        <n v="786.6"/>
        <n v="58858.2"/>
        <n v="234"/>
        <n v="447.75"/>
        <n v="48899.25"/>
        <n v="831"/>
        <n v="410.54"/>
        <n v="325.95"/>
        <n v="11940"/>
        <n v="49048.5"/>
        <n v="2800.79"/>
        <n v="220521.18"/>
        <n v="37199.25"/>
        <n v="49077.75"/>
        <n v="45945.2"/>
        <n v="380723"/>
        <n v="26159.200000000001"/>
        <n v="506458"/>
        <n v="628731.30000000005"/>
        <n v="12295504"/>
        <n v="517480.96000000002"/>
        <n v="280604"/>
        <n v="1314008"/>
        <n v="49"/>
        <n v="71565"/>
        <n v="55419.15"/>
        <n v="82686.600000000006"/>
        <n v="71066.91"/>
        <n v="67699"/>
        <n v="21500"/>
        <n v="58353.75"/>
        <n v="74991.460000000006"/>
        <n v="29610"/>
        <n v="143679.99"/>
        <n v="66194"/>
        <n v="91636"/>
        <n v="87017.15"/>
        <n v="632.82000000000005"/>
        <n v="62580.3"/>
        <n v="99422.56"/>
        <n v="65913"/>
        <n v="63000"/>
        <n v="232955.72"/>
        <n v="1323.35"/>
        <n v="12375"/>
        <n v="467682"/>
        <n v="63175"/>
        <n v="44607.63"/>
        <n v="52222.5"/>
        <n v="131907.5"/>
        <n v="142850"/>
        <n v="115920"/>
        <n v="30246.25"/>
        <n v="100464"/>
        <n v="85255"/>
        <n v="31247.13"/>
        <n v="62418"/>
        <n v="36245"/>
        <n v="131332.21"/>
        <n v="192195.66"/>
        <n v="151319.04999999999"/>
        <n v="167450"/>
        <n v="150850"/>
        <n v="140904.4"/>
        <n v="56651.360000000001"/>
        <n v="147200"/>
        <n v="174149.2"/>
        <n v="99973.440000000002"/>
        <n v="108238.39999999999"/>
        <n v="144439.12"/>
        <n v="153910.14000000001"/>
        <n v="168384"/>
        <n v="113682.54"/>
        <n v="154368"/>
        <n v="79646.25"/>
        <n v="96565"/>
        <n v="1474"/>
        <n v="165708.66"/>
        <n v="72900"/>
        <n v="17275"/>
        <n v="62419"/>
        <n v="60065"/>
        <n v="31200"/>
        <n v="66072"/>
        <n v="57380"/>
        <n v="55685"/>
        <n v="81315"/>
        <n v="95745"/>
        <n v="84773"/>
        <n v="20000"/>
        <n v="4140"/>
        <n v="14867.5"/>
        <n v="3529.35"/>
        <n v="22202.82"/>
        <n v="7500"/>
        <n v="169881.60000000001"/>
        <n v="52491.4"/>
        <n v="178350.75"/>
        <n v="134400"/>
        <n v="158560"/>
        <n v="293283.20000000001"/>
        <n v="155872"/>
        <n v="287584"/>
        <n v="111259"/>
        <n v="180170.75"/>
        <n v="176824.25"/>
        <n v="8125"/>
        <n v="70200"/>
        <n v="55419.75"/>
        <n v="67121.22"/>
        <n v="63893.03"/>
        <n v="131040.12"/>
        <n v="4775.46"/>
        <n v="138168"/>
        <n v="2205.63"/>
        <n v="69634.259999999995"/>
        <n v="5085.75"/>
        <n v="139659.48000000001"/>
        <n v="107824"/>
        <n v="5308.75"/>
        <n v="10873.5"/>
        <n v="73900"/>
        <n v="93085"/>
        <n v="67500"/>
        <n v="97750"/>
        <n v="68150"/>
        <n v="102259"/>
        <n v="103795"/>
        <n v="60916"/>
        <n v="32900"/>
        <n v="7216"/>
        <n v="125350"/>
        <n v="119370"/>
        <n v="99820"/>
        <n v="69862.5"/>
        <n v="163760"/>
        <n v="197278"/>
        <n v="126080"/>
        <n v="161000"/>
        <n v="127200"/>
        <n v="46119"/>
        <n v="122400"/>
        <n v="129964.8"/>
        <n v="4404.25"/>
        <n v="37179.61"/>
        <n v="52440"/>
        <n v="49500"/>
        <n v="54177.24"/>
        <n v="2854.08"/>
        <n v="67021.5"/>
        <n v="13285"/>
        <n v="64750"/>
        <n v="140300"/>
        <n v="149720"/>
        <n v="168632"/>
        <n v="118020"/>
        <n v="123320.8"/>
        <n v="16205"/>
        <n v="93455"/>
        <n v="93561.600000000006"/>
        <n v="110400"/>
        <n v="128000"/>
        <n v="174800"/>
        <n v="84362.5"/>
      </sharedItems>
    </cacheField>
    <cacheField name="Probability (%)" numFmtId="0">
      <sharedItems containsString="0" containsBlank="1" containsNumber="1" containsInteger="1" minValue="0" maxValue="100"/>
    </cacheField>
    <cacheField name="Push Count" numFmtId="0">
      <sharedItems containsSemiMixedTypes="0" containsString="0" containsNumber="1" containsInteger="1" minValue="0" maxValue="0"/>
    </cacheField>
    <cacheField name="Months (Close Date)" numFmtId="0" databaseField="0">
      <fieldGroup base="7">
        <rangePr groupBy="months" startDate="2011-02-22T00:00:00" endDate="2030-11-29T00:00:00"/>
        <groupItems count="14">
          <s v="&lt;22-02-2011"/>
          <s v="Jan"/>
          <s v="Feb"/>
          <s v="Mar"/>
          <s v="Apr"/>
          <s v="May"/>
          <s v="Jun"/>
          <s v="Jul"/>
          <s v="Aug"/>
          <s v="Sep"/>
          <s v="Oct"/>
          <s v="Nov"/>
          <s v="Dec"/>
          <s v="&gt;29-11-2030"/>
        </groupItems>
      </fieldGroup>
    </cacheField>
    <cacheField name="Quarters (Close Date)" numFmtId="0" databaseField="0">
      <fieldGroup base="7">
        <rangePr groupBy="quarters" startDate="2011-02-22T00:00:00" endDate="2030-11-29T00:00:00"/>
        <groupItems count="6">
          <s v="&lt;22-02-2011"/>
          <s v="Qtr1"/>
          <s v="Qtr2"/>
          <s v="Qtr3"/>
          <s v="Qtr4"/>
          <s v="&gt;29-11-2030"/>
        </groupItems>
      </fieldGroup>
    </cacheField>
    <cacheField name="Years (Close Date)" numFmtId="0" databaseField="0">
      <fieldGroup base="7">
        <rangePr groupBy="years" startDate="2011-02-22T00:00:00" endDate="2030-11-29T00:00:00"/>
        <groupItems count="22">
          <s v="&lt;22-02-2011"/>
          <s v="2011"/>
          <s v="2012"/>
          <s v="2013"/>
          <s v="2014"/>
          <s v="2015"/>
          <s v="2016"/>
          <s v="2017"/>
          <s v="2018"/>
          <s v="2019"/>
          <s v="2020"/>
          <s v="2021"/>
          <s v="2022"/>
          <s v="2023"/>
          <s v="2024"/>
          <s v="2025"/>
          <s v="2026"/>
          <s v="2027"/>
          <s v="2028"/>
          <s v="2029"/>
          <s v="2030"/>
          <s v="&gt;29-11-2030"/>
        </groupItems>
      </fieldGroup>
    </cacheField>
  </cacheFields>
  <extLst>
    <ext xmlns:x14="http://schemas.microsoft.com/office/spreadsheetml/2009/9/main" uri="{725AE2AE-9491-48be-B2B4-4EB974FC3084}">
      <x14:pivotCacheDefinition pivotCacheId="7344437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27.841413773145" createdVersion="8" refreshedVersion="8" minRefreshableVersion="3" recordCount="12" xr:uid="{500C1285-005E-4C7A-963A-01BE61B19EB3}">
  <cacheSource type="worksheet">
    <worksheetSource name="Table2"/>
  </cacheSource>
  <cacheFields count="5">
    <cacheField name="Year" numFmtId="0">
      <sharedItems containsSemiMixedTypes="0" containsString="0" containsNumber="1" containsInteger="1" minValue="2011" maxValue="2030" count="12">
        <n v="2011"/>
        <n v="2015"/>
        <n v="2016"/>
        <n v="2017"/>
        <n v="2018"/>
        <n v="2019"/>
        <n v="2021"/>
        <n v="2022"/>
        <n v="2023"/>
        <n v="2024"/>
        <n v="2025"/>
        <n v="2030"/>
      </sharedItems>
    </cacheField>
    <cacheField name="Total Opp" numFmtId="0">
      <sharedItems containsSemiMixedTypes="0" containsString="0" containsNumber="1" containsInteger="1" minValue="1" maxValue="1381"/>
    </cacheField>
    <cacheField name="Closed Won" numFmtId="0">
      <sharedItems containsSemiMixedTypes="0" containsString="0" containsNumber="1" containsInteger="1" minValue="0" maxValue="324"/>
    </cacheField>
    <cacheField name="Closed Lost" numFmtId="0">
      <sharedItems containsSemiMixedTypes="0" containsString="0" containsNumber="1" containsInteger="1" minValue="0" maxValue="400"/>
    </cacheField>
    <cacheField name="Active Opp" numFmtId="0">
      <sharedItems containsSemiMixedTypes="0" containsString="0" containsNumber="1" containsInteger="1" minValue="0" maxValue="741"/>
    </cacheField>
  </cacheFields>
  <extLst>
    <ext xmlns:x14="http://schemas.microsoft.com/office/spreadsheetml/2009/9/main" uri="{725AE2AE-9491-48be-B2B4-4EB974FC3084}">
      <x14:pivotCacheDefinition pivotCacheId="156452195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27.887747569446" createdVersion="8" refreshedVersion="8" minRefreshableVersion="3" recordCount="12" xr:uid="{E1C073FA-8DCD-42D9-84AE-059D4B7096F3}">
  <cacheSource type="worksheet">
    <worksheetSource name="Table3"/>
  </cacheSource>
  <cacheFields count="3">
    <cacheField name="Year" numFmtId="0">
      <sharedItems containsSemiMixedTypes="0" containsString="0" containsNumber="1" containsInteger="1" minValue="2011" maxValue="2030" count="12">
        <n v="2011"/>
        <n v="2015"/>
        <n v="2016"/>
        <n v="2017"/>
        <n v="2018"/>
        <n v="2019"/>
        <n v="2021"/>
        <n v="2022"/>
        <n v="2023"/>
        <n v="2024"/>
        <n v="2025"/>
        <n v="2030"/>
      </sharedItems>
    </cacheField>
    <cacheField name="Total Opp" numFmtId="0">
      <sharedItems containsSemiMixedTypes="0" containsString="0" containsNumber="1" containsInteger="1" minValue="1" maxValue="1381"/>
    </cacheField>
    <cacheField name="Closed Won" numFmtId="0">
      <sharedItems containsSemiMixedTypes="0" containsString="0" containsNumber="1" containsInteger="1" minValue="0" maxValue="3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46">
  <r>
    <s v="0013100001VWdHfAAL"/>
    <b v="0"/>
    <m/>
    <b v="0"/>
    <m/>
    <m/>
    <m/>
    <x v="0"/>
    <b v="1"/>
    <m/>
    <m/>
    <m/>
    <m/>
    <m/>
    <s v="005i0000000fNkyAAE"/>
    <b v="1"/>
    <d v="2015-07-22T02:31:01"/>
    <m/>
    <b v="0"/>
    <m/>
    <m/>
    <b v="0"/>
    <d v="2015-03-01T00:00:00"/>
    <n v="3"/>
    <n v="2015"/>
    <s v="Omitted"/>
    <s v="Omitted"/>
    <b v="0"/>
    <b v="0"/>
    <m/>
    <b v="0"/>
    <b v="0"/>
    <b v="0"/>
    <x v="0"/>
    <b v="0"/>
    <m/>
    <x v="0"/>
    <m/>
    <s v="0055A000009s6n0QAA"/>
    <d v="2020-09-17T14:48:45"/>
    <m/>
    <d v="2020-01-06T18:18:40"/>
    <m/>
    <m/>
    <b v="0"/>
    <m/>
    <m/>
    <s v="Website"/>
    <m/>
    <m/>
    <m/>
    <m/>
    <m/>
    <x v="0"/>
    <x v="0"/>
    <b v="0"/>
    <m/>
    <m/>
    <m/>
    <s v="005i0000000fNkyAAE"/>
    <m/>
    <s v="All Hazards"/>
    <m/>
    <m/>
    <m/>
    <m/>
    <m/>
    <m/>
    <s v="0125A000001NaBLQA0"/>
    <b v="0"/>
    <m/>
    <b v="0"/>
    <m/>
    <m/>
    <x v="0"/>
    <b v="0"/>
    <d v="2021-06-29T20:34:53"/>
    <m/>
    <m/>
    <b v="0"/>
    <x v="0"/>
    <m/>
    <m/>
    <m/>
    <m/>
    <x v="0"/>
    <n v="0"/>
    <n v="0"/>
  </r>
  <r>
    <s v="0013100001VWdHuAAL"/>
    <b v="0"/>
    <m/>
    <b v="0"/>
    <m/>
    <m/>
    <m/>
    <x v="0"/>
    <b v="1"/>
    <m/>
    <m/>
    <m/>
    <m/>
    <m/>
    <s v="005i0000000fNkyAAE"/>
    <b v="0"/>
    <d v="2015-07-22T02:36:42"/>
    <m/>
    <b v="0"/>
    <m/>
    <m/>
    <b v="0"/>
    <d v="2015-03-01T00:00:00"/>
    <n v="3"/>
    <n v="2015"/>
    <s v="Closed"/>
    <s v="Closed"/>
    <b v="0"/>
    <b v="0"/>
    <m/>
    <b v="1"/>
    <b v="0"/>
    <b v="0"/>
    <x v="0"/>
    <b v="0"/>
    <m/>
    <x v="0"/>
    <m/>
    <s v="00531000007MUoEAAW"/>
    <d v="2020-12-15T14:18:20"/>
    <m/>
    <d v="2020-01-06T18:18:16"/>
    <m/>
    <m/>
    <b v="0"/>
    <m/>
    <m/>
    <s v="Website"/>
    <m/>
    <m/>
    <m/>
    <m/>
    <m/>
    <x v="1"/>
    <x v="0"/>
    <b v="1"/>
    <m/>
    <m/>
    <m/>
    <s v="005i0000000fNkyAAE"/>
    <s v="01si0000000WGiAAAW"/>
    <m/>
    <s v="CWAs"/>
    <m/>
    <m/>
    <m/>
    <m/>
    <m/>
    <s v="0125A000001NaBLQA0"/>
    <b v="0"/>
    <m/>
    <b v="0"/>
    <m/>
    <m/>
    <x v="1"/>
    <b v="0"/>
    <d v="2021-06-29T20:34:53"/>
    <m/>
    <m/>
    <b v="0"/>
    <x v="1"/>
    <m/>
    <m/>
    <n v="923"/>
    <m/>
    <x v="1"/>
    <n v="100"/>
    <n v="0"/>
  </r>
  <r>
    <s v="001i000000Jd1ngAAB"/>
    <b v="0"/>
    <m/>
    <b v="0"/>
    <m/>
    <m/>
    <m/>
    <x v="0"/>
    <b v="1"/>
    <m/>
    <m/>
    <m/>
    <m/>
    <m/>
    <s v="005i0000000fNkyAAE"/>
    <b v="1"/>
    <d v="2015-07-31T16:11:39"/>
    <m/>
    <b v="0"/>
    <m/>
    <m/>
    <b v="0"/>
    <d v="2015-03-01T00:00:00"/>
    <n v="3"/>
    <n v="2015"/>
    <s v="Omitted"/>
    <s v="Omitted"/>
    <b v="0"/>
    <b v="0"/>
    <m/>
    <b v="0"/>
    <b v="0"/>
    <b v="0"/>
    <x v="0"/>
    <b v="0"/>
    <m/>
    <x v="0"/>
    <m/>
    <s v="0055A000009s6n0QAA"/>
    <d v="2020-09-17T14:48:45"/>
    <m/>
    <d v="2020-01-06T18:18:45"/>
    <m/>
    <m/>
    <b v="0"/>
    <m/>
    <m/>
    <s v="Other"/>
    <m/>
    <m/>
    <m/>
    <m/>
    <m/>
    <x v="2"/>
    <x v="0"/>
    <b v="0"/>
    <m/>
    <m/>
    <m/>
    <s v="005i0000000fNkyAAE"/>
    <m/>
    <m/>
    <m/>
    <s v="0033100002mbttwAAA"/>
    <m/>
    <m/>
    <m/>
    <m/>
    <s v="0125A000001NaBLQA0"/>
    <b v="0"/>
    <m/>
    <b v="0"/>
    <m/>
    <m/>
    <x v="0"/>
    <b v="0"/>
    <d v="2021-06-29T20:34:53"/>
    <m/>
    <m/>
    <b v="0"/>
    <x v="0"/>
    <m/>
    <m/>
    <n v="177000"/>
    <m/>
    <x v="2"/>
    <n v="0"/>
    <n v="0"/>
  </r>
  <r>
    <s v="0013100001VXN1KAAX"/>
    <b v="0"/>
    <m/>
    <b v="0"/>
    <m/>
    <m/>
    <m/>
    <x v="0"/>
    <b v="1"/>
    <m/>
    <m/>
    <m/>
    <m/>
    <m/>
    <s v="005i0000000fNkyAAE"/>
    <b v="0"/>
    <d v="2015-08-05T20:11:07"/>
    <m/>
    <b v="0"/>
    <m/>
    <m/>
    <b v="0"/>
    <d v="2015-03-01T00:00:00"/>
    <n v="3"/>
    <n v="2015"/>
    <s v="Omitted"/>
    <s v="Omitted"/>
    <b v="0"/>
    <b v="0"/>
    <m/>
    <b v="1"/>
    <b v="0"/>
    <b v="0"/>
    <x v="0"/>
    <b v="0"/>
    <m/>
    <x v="0"/>
    <m/>
    <s v="0055A000009s6n0QAA"/>
    <d v="2020-01-06T18:18:45"/>
    <m/>
    <d v="2020-01-06T18:18:45"/>
    <m/>
    <m/>
    <b v="0"/>
    <m/>
    <m/>
    <s v="Other"/>
    <m/>
    <m/>
    <m/>
    <m/>
    <m/>
    <x v="3"/>
    <x v="0"/>
    <b v="0"/>
    <m/>
    <m/>
    <m/>
    <s v="005i0000000fNkyAAE"/>
    <s v="01si0000000WGiAAAW"/>
    <m/>
    <m/>
    <m/>
    <m/>
    <m/>
    <m/>
    <m/>
    <s v="0125A000001NaBLQA0"/>
    <b v="0"/>
    <m/>
    <b v="0"/>
    <m/>
    <m/>
    <x v="0"/>
    <b v="0"/>
    <d v="2021-06-29T20:34:53"/>
    <m/>
    <m/>
    <b v="0"/>
    <x v="0"/>
    <m/>
    <m/>
    <n v="100000"/>
    <m/>
    <x v="2"/>
    <n v="0"/>
    <n v="0"/>
  </r>
  <r>
    <s v="0013100001awhseAAA"/>
    <b v="0"/>
    <m/>
    <b v="0"/>
    <m/>
    <m/>
    <m/>
    <x v="0"/>
    <b v="1"/>
    <s v="Duplicate opportunity"/>
    <m/>
    <m/>
    <m/>
    <m/>
    <s v="005i0000000fNkyAAE"/>
    <b v="1"/>
    <d v="2015-09-16T02:26:04"/>
    <m/>
    <b v="0"/>
    <m/>
    <m/>
    <b v="0"/>
    <d v="2015-03-01T00:00:00"/>
    <n v="3"/>
    <n v="2015"/>
    <s v="Omitted"/>
    <s v="Omitted"/>
    <b v="0"/>
    <b v="0"/>
    <m/>
    <b v="0"/>
    <b v="0"/>
    <b v="0"/>
    <x v="0"/>
    <b v="0"/>
    <m/>
    <x v="0"/>
    <m/>
    <s v="00531000007MUoEAAW"/>
    <d v="2021-02-23T18:15:32"/>
    <m/>
    <d v="2020-12-24T01:36:27"/>
    <m/>
    <m/>
    <b v="0"/>
    <m/>
    <m/>
    <s v="Advertisement"/>
    <m/>
    <m/>
    <m/>
    <m/>
    <m/>
    <x v="4"/>
    <x v="0"/>
    <b v="0"/>
    <m/>
    <m/>
    <m/>
    <s v="00531000008F2qlAAC"/>
    <m/>
    <s v="CWAs"/>
    <m/>
    <s v="0033100002nwgNAAAY"/>
    <m/>
    <m/>
    <m/>
    <m/>
    <s v="0125A000001NaBLQA0"/>
    <b v="0"/>
    <m/>
    <b v="0"/>
    <m/>
    <m/>
    <x v="0"/>
    <b v="0"/>
    <d v="2021-06-29T20:34:53"/>
    <m/>
    <m/>
    <b v="0"/>
    <x v="0"/>
    <m/>
    <m/>
    <m/>
    <m/>
    <x v="0"/>
    <n v="0"/>
    <n v="0"/>
  </r>
  <r>
    <s v="0013100001bZKDxAAO"/>
    <b v="0"/>
    <m/>
    <b v="0"/>
    <m/>
    <m/>
    <m/>
    <x v="0"/>
    <b v="1"/>
    <m/>
    <m/>
    <m/>
    <m/>
    <m/>
    <s v="005i0000000fNkyAAE"/>
    <b v="1"/>
    <d v="2015-09-22T15:39:51"/>
    <m/>
    <b v="0"/>
    <m/>
    <m/>
    <b v="0"/>
    <d v="2015-03-01T00:00:00"/>
    <n v="3"/>
    <n v="2015"/>
    <s v="Omitted"/>
    <s v="Omitted"/>
    <b v="0"/>
    <b v="0"/>
    <m/>
    <b v="1"/>
    <b v="0"/>
    <b v="0"/>
    <x v="0"/>
    <b v="0"/>
    <m/>
    <x v="0"/>
    <m/>
    <s v="0055A000009s6n0QAA"/>
    <d v="2020-09-17T14:48:45"/>
    <m/>
    <d v="2020-01-06T18:18:35"/>
    <m/>
    <m/>
    <b v="0"/>
    <m/>
    <m/>
    <s v="Other"/>
    <m/>
    <m/>
    <m/>
    <m/>
    <m/>
    <x v="5"/>
    <x v="0"/>
    <b v="0"/>
    <m/>
    <m/>
    <m/>
    <s v="005i0000000fNkyAAE"/>
    <s v="01si0000000WGiAAAW"/>
    <m/>
    <m/>
    <m/>
    <m/>
    <m/>
    <m/>
    <m/>
    <s v="0125A000001NaBLQA0"/>
    <b v="0"/>
    <m/>
    <b v="0"/>
    <m/>
    <m/>
    <x v="0"/>
    <b v="0"/>
    <d v="2021-06-29T20:34:53"/>
    <m/>
    <m/>
    <b v="0"/>
    <x v="0"/>
    <m/>
    <m/>
    <n v="50000"/>
    <m/>
    <x v="2"/>
    <n v="0"/>
    <n v="0"/>
  </r>
  <r>
    <s v="0013100001bZMFsAAO"/>
    <b v="0"/>
    <m/>
    <b v="0"/>
    <m/>
    <m/>
    <m/>
    <x v="0"/>
    <b v="1"/>
    <m/>
    <m/>
    <m/>
    <m/>
    <m/>
    <s v="005i0000000fNkyAAE"/>
    <b v="1"/>
    <d v="2015-09-22T18:54:54"/>
    <m/>
    <b v="0"/>
    <m/>
    <m/>
    <b v="0"/>
    <d v="2015-03-01T00:00:00"/>
    <n v="3"/>
    <n v="2015"/>
    <s v="Closed"/>
    <s v="Closed"/>
    <b v="0"/>
    <b v="0"/>
    <m/>
    <b v="1"/>
    <b v="0"/>
    <b v="0"/>
    <x v="0"/>
    <b v="0"/>
    <m/>
    <x v="0"/>
    <m/>
    <s v="0055A000009s6n0QAA"/>
    <d v="2020-09-17T14:48:45"/>
    <m/>
    <d v="2020-01-06T18:18:11"/>
    <m/>
    <m/>
    <b v="0"/>
    <m/>
    <m/>
    <s v="Other"/>
    <m/>
    <m/>
    <m/>
    <m/>
    <m/>
    <x v="6"/>
    <x v="0"/>
    <b v="1"/>
    <m/>
    <m/>
    <m/>
    <s v="005i0000000fNkyAAE"/>
    <s v="01si0000000WGiAAAW"/>
    <m/>
    <m/>
    <m/>
    <m/>
    <m/>
    <m/>
    <m/>
    <s v="0125A000001NaBLQA0"/>
    <b v="0"/>
    <m/>
    <b v="0"/>
    <m/>
    <m/>
    <x v="1"/>
    <b v="0"/>
    <d v="2021-06-29T20:34:53"/>
    <m/>
    <m/>
    <b v="0"/>
    <x v="1"/>
    <m/>
    <m/>
    <n v="50000"/>
    <m/>
    <x v="3"/>
    <n v="100"/>
    <n v="0"/>
  </r>
  <r>
    <s v="0013100001bZYGIAA4"/>
    <b v="0"/>
    <m/>
    <b v="0"/>
    <m/>
    <m/>
    <m/>
    <x v="0"/>
    <b v="1"/>
    <m/>
    <m/>
    <m/>
    <m/>
    <m/>
    <s v="005i0000000fNkyAAE"/>
    <b v="1"/>
    <d v="2015-09-23T22:07:31"/>
    <m/>
    <b v="0"/>
    <m/>
    <m/>
    <b v="0"/>
    <d v="2015-03-01T00:00:00"/>
    <n v="3"/>
    <n v="2015"/>
    <s v="Omitted"/>
    <s v="Omitted"/>
    <b v="0"/>
    <b v="0"/>
    <m/>
    <b v="1"/>
    <b v="0"/>
    <b v="0"/>
    <x v="1"/>
    <b v="0"/>
    <m/>
    <x v="0"/>
    <m/>
    <s v="0055A000009s6n0QAA"/>
    <d v="2020-09-17T14:48:45"/>
    <m/>
    <d v="2020-01-06T18:18:35"/>
    <m/>
    <m/>
    <b v="0"/>
    <m/>
    <m/>
    <s v="Other"/>
    <m/>
    <m/>
    <m/>
    <m/>
    <m/>
    <x v="7"/>
    <x v="0"/>
    <b v="0"/>
    <m/>
    <m/>
    <m/>
    <s v="005i0000000fNkyAAE"/>
    <s v="01si0000000WGiAAAW"/>
    <m/>
    <m/>
    <m/>
    <m/>
    <m/>
    <m/>
    <m/>
    <s v="0125A000001NaBLQA0"/>
    <b v="0"/>
    <m/>
    <b v="0"/>
    <m/>
    <m/>
    <x v="0"/>
    <b v="0"/>
    <d v="2021-06-29T20:34:53"/>
    <m/>
    <m/>
    <b v="0"/>
    <x v="0"/>
    <m/>
    <m/>
    <n v="50000"/>
    <m/>
    <x v="2"/>
    <n v="0"/>
    <n v="0"/>
  </r>
  <r>
    <s v="0013100001bZYVXAA4"/>
    <b v="0"/>
    <m/>
    <b v="0"/>
    <m/>
    <m/>
    <m/>
    <x v="0"/>
    <b v="1"/>
    <m/>
    <m/>
    <m/>
    <m/>
    <m/>
    <s v="005i0000000fNkyAAE"/>
    <b v="1"/>
    <d v="2015-09-23T22:38:10"/>
    <m/>
    <b v="0"/>
    <m/>
    <m/>
    <b v="0"/>
    <d v="2015-03-01T00:00:00"/>
    <n v="3"/>
    <n v="2015"/>
    <s v="Omitted"/>
    <s v="Omitted"/>
    <b v="0"/>
    <b v="0"/>
    <m/>
    <b v="1"/>
    <b v="0"/>
    <b v="0"/>
    <x v="1"/>
    <b v="0"/>
    <m/>
    <x v="0"/>
    <m/>
    <s v="0055A000009s6n0QAA"/>
    <d v="2020-09-17T14:48:45"/>
    <m/>
    <d v="2020-01-06T18:18:35"/>
    <m/>
    <m/>
    <b v="0"/>
    <m/>
    <m/>
    <s v="Other"/>
    <m/>
    <m/>
    <m/>
    <m/>
    <m/>
    <x v="8"/>
    <x v="0"/>
    <b v="0"/>
    <m/>
    <m/>
    <m/>
    <s v="005i0000000fNkyAAE"/>
    <s v="01si0000000WGiAAAW"/>
    <m/>
    <m/>
    <m/>
    <m/>
    <m/>
    <m/>
    <m/>
    <s v="0125A000001NaBLQA0"/>
    <b v="0"/>
    <m/>
    <b v="0"/>
    <m/>
    <m/>
    <x v="0"/>
    <b v="0"/>
    <d v="2021-06-29T20:34:53"/>
    <m/>
    <m/>
    <b v="0"/>
    <x v="0"/>
    <m/>
    <m/>
    <n v="50000"/>
    <m/>
    <x v="2"/>
    <n v="0"/>
    <n v="0"/>
  </r>
  <r>
    <s v="0013100001cRpCNAA0"/>
    <b v="0"/>
    <m/>
    <b v="0"/>
    <m/>
    <m/>
    <m/>
    <x v="1"/>
    <b v="1"/>
    <m/>
    <m/>
    <m/>
    <m/>
    <m/>
    <s v="005i0000006RgPOAA0"/>
    <b v="1"/>
    <d v="2015-10-28T22:12:05"/>
    <m/>
    <b v="0"/>
    <m/>
    <m/>
    <b v="0"/>
    <d v="2015-04-01T00:00:00"/>
    <n v="4"/>
    <n v="2015"/>
    <s v="Omitted"/>
    <s v="Omitted"/>
    <b v="0"/>
    <b v="0"/>
    <m/>
    <b v="0"/>
    <b v="0"/>
    <b v="0"/>
    <x v="1"/>
    <b v="0"/>
    <m/>
    <x v="0"/>
    <m/>
    <s v="00531000007MUoEAAW"/>
    <d v="2021-02-23T18:16:09"/>
    <m/>
    <d v="2020-01-06T18:18:40"/>
    <m/>
    <m/>
    <b v="0"/>
    <m/>
    <m/>
    <s v="Other"/>
    <m/>
    <m/>
    <m/>
    <m/>
    <m/>
    <x v="9"/>
    <x v="0"/>
    <b v="0"/>
    <m/>
    <m/>
    <m/>
    <s v="005i0000000fNkyAAE"/>
    <m/>
    <s v="CWAs"/>
    <m/>
    <s v="0033100002pPZxPAAW"/>
    <m/>
    <m/>
    <m/>
    <m/>
    <s v="0125A000001NaBLQA0"/>
    <b v="0"/>
    <m/>
    <b v="0"/>
    <m/>
    <m/>
    <x v="0"/>
    <b v="0"/>
    <d v="2021-06-29T20:34:53"/>
    <m/>
    <m/>
    <b v="0"/>
    <x v="0"/>
    <m/>
    <m/>
    <m/>
    <m/>
    <x v="0"/>
    <n v="0"/>
    <n v="0"/>
  </r>
  <r>
    <s v="0013100001cRpCNAA0"/>
    <b v="0"/>
    <m/>
    <b v="0"/>
    <m/>
    <m/>
    <m/>
    <x v="2"/>
    <b v="1"/>
    <m/>
    <m/>
    <m/>
    <m/>
    <m/>
    <s v="005i0000006RgPOAA0"/>
    <b v="0"/>
    <d v="2015-10-28T22:15:51"/>
    <m/>
    <b v="0"/>
    <m/>
    <m/>
    <b v="0"/>
    <d v="2015-04-01T00:00:00"/>
    <n v="4"/>
    <n v="2015"/>
    <s v="Omitted"/>
    <s v="Omitted"/>
    <b v="0"/>
    <b v="0"/>
    <m/>
    <b v="1"/>
    <b v="0"/>
    <b v="0"/>
    <x v="2"/>
    <b v="0"/>
    <m/>
    <x v="0"/>
    <m/>
    <s v="0055A000009s6n0QAA"/>
    <d v="2020-01-06T18:18:35"/>
    <m/>
    <d v="2020-01-06T18:18:35"/>
    <m/>
    <m/>
    <b v="0"/>
    <m/>
    <m/>
    <s v="Other"/>
    <m/>
    <m/>
    <m/>
    <m/>
    <m/>
    <x v="10"/>
    <x v="0"/>
    <b v="0"/>
    <m/>
    <m/>
    <m/>
    <s v="00531000007Es7rAAC"/>
    <s v="01si0000000WGiAAAW"/>
    <m/>
    <m/>
    <m/>
    <m/>
    <m/>
    <m/>
    <m/>
    <s v="0125A000001NaBLQA0"/>
    <b v="0"/>
    <m/>
    <b v="0"/>
    <m/>
    <m/>
    <x v="0"/>
    <b v="0"/>
    <d v="2021-06-29T20:34:53"/>
    <m/>
    <m/>
    <b v="0"/>
    <x v="0"/>
    <m/>
    <m/>
    <n v="50000"/>
    <m/>
    <x v="2"/>
    <n v="0"/>
    <n v="0"/>
  </r>
  <r>
    <s v="001i000001MZ8IpAAL"/>
    <b v="0"/>
    <m/>
    <b v="0"/>
    <m/>
    <m/>
    <m/>
    <x v="3"/>
    <b v="1"/>
    <m/>
    <m/>
    <m/>
    <m/>
    <m/>
    <s v="005i0000000fNkyAAE"/>
    <b v="0"/>
    <d v="2015-11-13T18:31:28"/>
    <m/>
    <b v="0"/>
    <m/>
    <m/>
    <b v="0"/>
    <d v="2015-04-01T00:00:00"/>
    <n v="4"/>
    <n v="2015"/>
    <s v="Omitted"/>
    <s v="Omitted"/>
    <b v="0"/>
    <b v="0"/>
    <m/>
    <b v="1"/>
    <b v="0"/>
    <b v="0"/>
    <x v="2"/>
    <b v="0"/>
    <m/>
    <x v="0"/>
    <m/>
    <s v="00531000007MUoEAAW"/>
    <d v="2020-12-08T21:02:06"/>
    <m/>
    <d v="2020-01-06T18:18:35"/>
    <m/>
    <m/>
    <b v="1"/>
    <m/>
    <m/>
    <s v="Other"/>
    <m/>
    <m/>
    <m/>
    <m/>
    <m/>
    <x v="11"/>
    <x v="0"/>
    <b v="0"/>
    <m/>
    <m/>
    <m/>
    <s v="005i0000000fNkyAAE"/>
    <s v="01si0000000WGiAAAW"/>
    <m/>
    <m/>
    <m/>
    <m/>
    <m/>
    <m/>
    <m/>
    <s v="0125A000001NaBLQA0"/>
    <b v="0"/>
    <m/>
    <b v="0"/>
    <m/>
    <m/>
    <x v="0"/>
    <b v="0"/>
    <d v="2021-06-29T20:34:53"/>
    <m/>
    <m/>
    <b v="0"/>
    <x v="0"/>
    <m/>
    <m/>
    <n v="2892032"/>
    <m/>
    <x v="2"/>
    <n v="0"/>
    <n v="0"/>
  </r>
  <r>
    <s v="0013100001cUmsNAAS"/>
    <b v="0"/>
    <m/>
    <b v="0"/>
    <m/>
    <m/>
    <m/>
    <x v="1"/>
    <b v="1"/>
    <m/>
    <m/>
    <m/>
    <m/>
    <m/>
    <s v="005i0000000fNkyAAE"/>
    <b v="1"/>
    <d v="2015-11-18T21:29:49"/>
    <m/>
    <b v="0"/>
    <m/>
    <m/>
    <b v="0"/>
    <d v="2015-04-01T00:00:00"/>
    <n v="4"/>
    <n v="2015"/>
    <s v="Omitted"/>
    <s v="Omitted"/>
    <b v="0"/>
    <b v="0"/>
    <m/>
    <b v="0"/>
    <b v="0"/>
    <b v="0"/>
    <x v="2"/>
    <b v="0"/>
    <m/>
    <x v="0"/>
    <m/>
    <s v="00531000007MUoEAAW"/>
    <d v="2021-02-23T18:15:22"/>
    <m/>
    <d v="2020-01-06T18:18:35"/>
    <m/>
    <m/>
    <b v="0"/>
    <m/>
    <m/>
    <s v="Website"/>
    <m/>
    <m/>
    <m/>
    <m/>
    <m/>
    <x v="12"/>
    <x v="0"/>
    <b v="0"/>
    <m/>
    <m/>
    <m/>
    <s v="005i0000000fNkyAAE"/>
    <m/>
    <s v="CWAs"/>
    <m/>
    <s v="0033100002q5P54AAE"/>
    <m/>
    <m/>
    <m/>
    <m/>
    <s v="0125A000001NaBLQA0"/>
    <b v="0"/>
    <m/>
    <b v="0"/>
    <m/>
    <m/>
    <x v="0"/>
    <b v="0"/>
    <d v="2021-06-29T20:34:53"/>
    <m/>
    <m/>
    <b v="0"/>
    <x v="0"/>
    <m/>
    <m/>
    <m/>
    <m/>
    <x v="0"/>
    <n v="0"/>
    <n v="0"/>
  </r>
  <r>
    <s v="001i000001MZMMuAAP"/>
    <b v="0"/>
    <m/>
    <b v="0"/>
    <m/>
    <m/>
    <m/>
    <x v="4"/>
    <b v="1"/>
    <m/>
    <m/>
    <m/>
    <m/>
    <m/>
    <s v="005i0000000fNkyAAE"/>
    <b v="0"/>
    <d v="2015-11-18T21:45:13"/>
    <m/>
    <b v="0"/>
    <m/>
    <m/>
    <b v="0"/>
    <d v="2016-03-01T00:00:00"/>
    <n v="3"/>
    <n v="2016"/>
    <s v="Omitted"/>
    <s v="Omitted"/>
    <b v="0"/>
    <b v="0"/>
    <m/>
    <b v="0"/>
    <b v="0"/>
    <b v="0"/>
    <x v="2"/>
    <b v="0"/>
    <m/>
    <x v="0"/>
    <m/>
    <s v="0055A000009s6n0QAA"/>
    <d v="2020-01-06T18:18:35"/>
    <m/>
    <d v="2020-01-06T18:18:35"/>
    <m/>
    <m/>
    <b v="0"/>
    <m/>
    <m/>
    <s v="Other"/>
    <m/>
    <m/>
    <m/>
    <m/>
    <m/>
    <x v="13"/>
    <x v="0"/>
    <b v="0"/>
    <m/>
    <m/>
    <m/>
    <s v="005i0000000fNkyAAE"/>
    <s v="01si0000000WGiAAAW"/>
    <m/>
    <m/>
    <m/>
    <m/>
    <m/>
    <m/>
    <m/>
    <s v="0125A000001NaBLQA0"/>
    <b v="0"/>
    <m/>
    <b v="0"/>
    <m/>
    <m/>
    <x v="0"/>
    <b v="0"/>
    <d v="2021-06-29T20:34:53"/>
    <m/>
    <m/>
    <b v="0"/>
    <x v="0"/>
    <m/>
    <m/>
    <m/>
    <m/>
    <x v="0"/>
    <n v="0"/>
    <n v="0"/>
  </r>
  <r>
    <s v="0013100001cVUEmAAO"/>
    <b v="0"/>
    <m/>
    <b v="0"/>
    <m/>
    <m/>
    <m/>
    <x v="5"/>
    <b v="1"/>
    <s v="Lost or No Budget"/>
    <m/>
    <m/>
    <m/>
    <m/>
    <s v="005i0000000fNkyAAE"/>
    <b v="1"/>
    <d v="2015-11-23T22:32:42"/>
    <m/>
    <b v="0"/>
    <m/>
    <m/>
    <b v="0"/>
    <d v="2019-02-01T00:00:00"/>
    <n v="2"/>
    <n v="2019"/>
    <s v="Omitted"/>
    <s v="Omitted"/>
    <b v="0"/>
    <b v="0"/>
    <m/>
    <b v="1"/>
    <b v="0"/>
    <b v="0"/>
    <x v="2"/>
    <b v="0"/>
    <m/>
    <x v="0"/>
    <d v="2018-04-15T00:00:00"/>
    <s v="00531000007MUoEAAW"/>
    <d v="2021-02-23T18:15:22"/>
    <m/>
    <d v="2020-01-06T18:18:35"/>
    <m/>
    <m/>
    <b v="0"/>
    <m/>
    <m/>
    <s v="Advertisement"/>
    <m/>
    <m/>
    <m/>
    <m/>
    <m/>
    <x v="14"/>
    <x v="0"/>
    <b v="0"/>
    <m/>
    <m/>
    <m/>
    <s v="00531000007KAsvAAG"/>
    <s v="01si0000000WGiAAAW"/>
    <s v="CWAs"/>
    <m/>
    <s v="0033100002qL4WCAA0"/>
    <m/>
    <m/>
    <m/>
    <m/>
    <s v="0125A000001NaBLQA0"/>
    <b v="0"/>
    <m/>
    <b v="0"/>
    <m/>
    <m/>
    <x v="0"/>
    <b v="0"/>
    <d v="2021-06-29T20:34:53"/>
    <m/>
    <m/>
    <b v="0"/>
    <x v="0"/>
    <m/>
    <m/>
    <n v="65000"/>
    <m/>
    <x v="2"/>
    <n v="0"/>
    <n v="0"/>
  </r>
  <r>
    <s v="0013100001dAL4iAAG"/>
    <b v="0"/>
    <m/>
    <b v="0"/>
    <m/>
    <m/>
    <m/>
    <x v="1"/>
    <b v="1"/>
    <m/>
    <m/>
    <m/>
    <m/>
    <m/>
    <s v="005i0000000fNkyAAE"/>
    <b v="1"/>
    <d v="2015-12-15T17:32:41"/>
    <m/>
    <b v="0"/>
    <m/>
    <m/>
    <b v="0"/>
    <d v="2015-04-01T00:00:00"/>
    <n v="4"/>
    <n v="2015"/>
    <s v="Closed"/>
    <s v="Closed"/>
    <b v="0"/>
    <b v="0"/>
    <m/>
    <b v="1"/>
    <b v="0"/>
    <b v="0"/>
    <x v="3"/>
    <b v="0"/>
    <m/>
    <x v="0"/>
    <m/>
    <s v="00531000007MUoEAAW"/>
    <d v="2020-12-15T14:12:10"/>
    <m/>
    <d v="2020-01-06T18:18:11"/>
    <m/>
    <m/>
    <b v="0"/>
    <m/>
    <m/>
    <s v="Other"/>
    <m/>
    <m/>
    <m/>
    <m/>
    <m/>
    <x v="15"/>
    <x v="0"/>
    <b v="1"/>
    <m/>
    <m/>
    <m/>
    <s v="005i0000000fNkyAAE"/>
    <s v="01si0000000WGiAAAW"/>
    <m/>
    <s v="CWAs"/>
    <s v="0033100002se2AUAAY"/>
    <m/>
    <m/>
    <m/>
    <m/>
    <s v="0125A000001NaBLQA0"/>
    <b v="0"/>
    <m/>
    <b v="0"/>
    <m/>
    <m/>
    <x v="1"/>
    <b v="0"/>
    <d v="2021-06-29T20:34:53"/>
    <m/>
    <m/>
    <b v="0"/>
    <x v="1"/>
    <m/>
    <m/>
    <n v="65000"/>
    <m/>
    <x v="4"/>
    <n v="100"/>
    <n v="0"/>
  </r>
  <r>
    <s v="001i000001MZMOvAAP"/>
    <b v="0"/>
    <m/>
    <b v="0"/>
    <m/>
    <m/>
    <m/>
    <x v="6"/>
    <b v="1"/>
    <m/>
    <m/>
    <m/>
    <m/>
    <m/>
    <s v="005i0000000fNkyAAE"/>
    <b v="0"/>
    <d v="2016-01-05T03:35:37"/>
    <m/>
    <b v="0"/>
    <m/>
    <m/>
    <b v="0"/>
    <d v="2019-03-01T00:00:00"/>
    <n v="3"/>
    <n v="2019"/>
    <s v="Closed"/>
    <s v="Closed"/>
    <b v="0"/>
    <b v="0"/>
    <m/>
    <b v="1"/>
    <b v="0"/>
    <b v="0"/>
    <x v="3"/>
    <b v="0"/>
    <m/>
    <x v="0"/>
    <d v="2019-09-30T00:00:00"/>
    <s v="00531000007MUoEAAW"/>
    <d v="2020-12-10T21:15:22"/>
    <m/>
    <d v="2020-01-06T18:18:11"/>
    <m/>
    <m/>
    <b v="0"/>
    <m/>
    <m/>
    <s v="Other"/>
    <m/>
    <m/>
    <m/>
    <m/>
    <m/>
    <x v="16"/>
    <x v="0"/>
    <b v="1"/>
    <m/>
    <m/>
    <m/>
    <s v="00531000007KAsvAAG"/>
    <s v="01s31000003qafjAAA"/>
    <s v="All Hazards"/>
    <s v="All Hazards"/>
    <m/>
    <m/>
    <m/>
    <m/>
    <m/>
    <s v="0125A000001NaBLQA0"/>
    <b v="0"/>
    <m/>
    <b v="0"/>
    <m/>
    <m/>
    <x v="1"/>
    <b v="0"/>
    <d v="2021-06-29T20:34:53"/>
    <m/>
    <m/>
    <b v="0"/>
    <x v="1"/>
    <m/>
    <m/>
    <n v="60944.15"/>
    <m/>
    <x v="5"/>
    <n v="100"/>
    <n v="0"/>
  </r>
  <r>
    <s v="0016e00002Zvj82AAB"/>
    <b v="0"/>
    <m/>
    <b v="0"/>
    <m/>
    <m/>
    <m/>
    <x v="7"/>
    <b v="1"/>
    <m/>
    <m/>
    <m/>
    <m/>
    <m/>
    <s v="005i0000000fpvQAAQ"/>
    <b v="0"/>
    <d v="2016-01-05T21:36:23"/>
    <m/>
    <b v="0"/>
    <m/>
    <m/>
    <b v="0"/>
    <d v="2016-01-01T00:00:00"/>
    <n v="1"/>
    <n v="2016"/>
    <s v="Closed"/>
    <s v="Closed"/>
    <b v="0"/>
    <b v="0"/>
    <m/>
    <b v="1"/>
    <b v="0"/>
    <b v="0"/>
    <x v="3"/>
    <b v="0"/>
    <m/>
    <x v="0"/>
    <m/>
    <s v="00531000008F2qlAAC"/>
    <d v="2021-06-14T20:15:21"/>
    <m/>
    <d v="2020-07-24T20:50:49"/>
    <m/>
    <m/>
    <b v="0"/>
    <m/>
    <m/>
    <s v="Inside Sales"/>
    <m/>
    <m/>
    <m/>
    <m/>
    <m/>
    <x v="17"/>
    <x v="0"/>
    <b v="1"/>
    <m/>
    <m/>
    <m/>
    <s v="00531000008F2qlAAC"/>
    <s v="01si00000040RFIAA2"/>
    <m/>
    <s v="CWAs"/>
    <s v="0033100002tFOkTAAW"/>
    <m/>
    <m/>
    <m/>
    <m/>
    <s v="0125A000001NaBLQA0"/>
    <b v="0"/>
    <s v="Explosives"/>
    <b v="0"/>
    <m/>
    <m/>
    <x v="1"/>
    <b v="0"/>
    <d v="2021-06-29T20:34:53"/>
    <m/>
    <m/>
    <b v="0"/>
    <x v="1"/>
    <m/>
    <m/>
    <n v="124624.5"/>
    <m/>
    <x v="6"/>
    <n v="100"/>
    <n v="0"/>
  </r>
  <r>
    <s v="001i000001MZ8IpAAL"/>
    <b v="0"/>
    <m/>
    <b v="0"/>
    <m/>
    <m/>
    <m/>
    <x v="4"/>
    <b v="1"/>
    <m/>
    <m/>
    <s v="003i000002Nuf5dAAB"/>
    <m/>
    <m/>
    <s v="005i0000000fNkyAAE"/>
    <b v="0"/>
    <d v="2016-01-08T19:34:51"/>
    <m/>
    <b v="0"/>
    <m/>
    <m/>
    <b v="0"/>
    <d v="2016-03-01T00:00:00"/>
    <n v="3"/>
    <n v="2016"/>
    <s v="Closed"/>
    <s v="Closed"/>
    <b v="0"/>
    <b v="0"/>
    <m/>
    <b v="1"/>
    <b v="0"/>
    <b v="0"/>
    <x v="3"/>
    <b v="0"/>
    <m/>
    <x v="0"/>
    <d v="2019-12-11T00:00:00"/>
    <s v="0055A000009s6n0QAA"/>
    <d v="2020-01-06T18:18:16"/>
    <m/>
    <d v="2020-01-06T18:18:16"/>
    <m/>
    <m/>
    <b v="0"/>
    <m/>
    <m/>
    <s v="Other"/>
    <m/>
    <m/>
    <m/>
    <m/>
    <m/>
    <x v="18"/>
    <x v="0"/>
    <b v="0"/>
    <m/>
    <m/>
    <m/>
    <s v="005i0000000fNkyAAE"/>
    <s v="01si0000000WGiAAAW"/>
    <m/>
    <m/>
    <m/>
    <m/>
    <m/>
    <m/>
    <m/>
    <s v="0125A000001NaBLQA0"/>
    <b v="0"/>
    <m/>
    <b v="0"/>
    <m/>
    <m/>
    <x v="1"/>
    <b v="0"/>
    <d v="2021-06-29T20:34:53"/>
    <m/>
    <m/>
    <b v="0"/>
    <x v="1"/>
    <m/>
    <m/>
    <n v="3624"/>
    <m/>
    <x v="7"/>
    <n v="100"/>
    <n v="0"/>
  </r>
  <r>
    <s v="0013100001eB85XAAS"/>
    <b v="0"/>
    <m/>
    <b v="0"/>
    <m/>
    <m/>
    <m/>
    <x v="7"/>
    <b v="0"/>
    <m/>
    <m/>
    <m/>
    <m/>
    <m/>
    <s v="005i0000006RgPOAA0"/>
    <b v="1"/>
    <d v="2016-01-14T16:28:58"/>
    <m/>
    <b v="0"/>
    <m/>
    <m/>
    <b v="0"/>
    <d v="2016-01-01T00:00:00"/>
    <n v="1"/>
    <n v="2016"/>
    <s v="Pipeline"/>
    <s v="Pipeline"/>
    <b v="0"/>
    <b v="0"/>
    <m/>
    <b v="0"/>
    <b v="0"/>
    <b v="0"/>
    <x v="3"/>
    <b v="0"/>
    <m/>
    <x v="0"/>
    <m/>
    <s v="0055A00000BclF5QAJ"/>
    <d v="2021-05-04T16:26:29"/>
    <m/>
    <m/>
    <m/>
    <m/>
    <b v="0"/>
    <m/>
    <m/>
    <s v="Website"/>
    <m/>
    <m/>
    <m/>
    <m/>
    <m/>
    <x v="19"/>
    <x v="0"/>
    <b v="0"/>
    <m/>
    <m/>
    <m/>
    <s v="005i0000006RgPOAA0"/>
    <m/>
    <m/>
    <m/>
    <s v="0033100002tHcsCAAS"/>
    <m/>
    <m/>
    <m/>
    <m/>
    <s v="0125A000001ESVgQAO"/>
    <b v="0"/>
    <m/>
    <b v="0"/>
    <m/>
    <m/>
    <x v="2"/>
    <b v="0"/>
    <d v="2021-06-29T20:34:53"/>
    <m/>
    <m/>
    <b v="0"/>
    <x v="0"/>
    <m/>
    <m/>
    <m/>
    <m/>
    <x v="0"/>
    <m/>
    <n v="0"/>
  </r>
  <r>
    <s v="0013100001eB85XAAS"/>
    <b v="0"/>
    <m/>
    <b v="0"/>
    <m/>
    <m/>
    <m/>
    <x v="8"/>
    <b v="0"/>
    <m/>
    <m/>
    <m/>
    <m/>
    <m/>
    <s v="005i0000006RgPOAA0"/>
    <b v="0"/>
    <d v="2016-01-14T16:30:22"/>
    <m/>
    <b v="0"/>
    <m/>
    <m/>
    <b v="0"/>
    <d v="2016-04-01T00:00:00"/>
    <n v="4"/>
    <n v="2016"/>
    <s v="Pipeline"/>
    <s v="Pipeline"/>
    <b v="0"/>
    <b v="0"/>
    <m/>
    <b v="1"/>
    <b v="0"/>
    <b v="0"/>
    <x v="3"/>
    <b v="0"/>
    <m/>
    <x v="0"/>
    <m/>
    <s v="0055A00000BclF5QAJ"/>
    <d v="2021-04-11T20:11:37"/>
    <m/>
    <m/>
    <m/>
    <m/>
    <b v="0"/>
    <m/>
    <m/>
    <s v="Website"/>
    <m/>
    <m/>
    <m/>
    <m/>
    <m/>
    <x v="20"/>
    <x v="0"/>
    <b v="0"/>
    <m/>
    <m/>
    <m/>
    <s v="005i0000006RgPOAA0"/>
    <s v="01si0000000WGiAAAW"/>
    <m/>
    <m/>
    <m/>
    <m/>
    <m/>
    <m/>
    <m/>
    <s v="0125A000001ESVgQAO"/>
    <b v="0"/>
    <m/>
    <b v="0"/>
    <m/>
    <m/>
    <x v="2"/>
    <b v="0"/>
    <d v="2021-06-29T20:34:53"/>
    <m/>
    <m/>
    <b v="0"/>
    <x v="0"/>
    <m/>
    <m/>
    <n v="65000"/>
    <m/>
    <x v="0"/>
    <m/>
    <n v="0"/>
  </r>
  <r>
    <s v="001i000000WS6x7AAD"/>
    <b v="0"/>
    <m/>
    <b v="0"/>
    <m/>
    <m/>
    <m/>
    <x v="9"/>
    <b v="1"/>
    <m/>
    <m/>
    <m/>
    <m/>
    <m/>
    <s v="005i0000000fNkyAAE"/>
    <b v="0"/>
    <d v="2016-01-18T21:54:50"/>
    <m/>
    <b v="0"/>
    <m/>
    <m/>
    <b v="0"/>
    <d v="2018-04-01T00:00:00"/>
    <n v="4"/>
    <n v="2018"/>
    <s v="Omitted"/>
    <s v="Omitted"/>
    <b v="0"/>
    <b v="0"/>
    <m/>
    <b v="1"/>
    <b v="0"/>
    <b v="0"/>
    <x v="3"/>
    <b v="0"/>
    <m/>
    <x v="0"/>
    <m/>
    <s v="0055A000009s6n0QAA"/>
    <d v="2020-01-06T18:18:40"/>
    <m/>
    <d v="2020-01-06T18:18:40"/>
    <m/>
    <m/>
    <b v="0"/>
    <m/>
    <m/>
    <s v="Other"/>
    <m/>
    <m/>
    <m/>
    <m/>
    <m/>
    <x v="21"/>
    <x v="0"/>
    <b v="0"/>
    <m/>
    <m/>
    <m/>
    <s v="005i0000000fNkyAAE"/>
    <s v="01s31000003qafjAAA"/>
    <m/>
    <m/>
    <m/>
    <m/>
    <m/>
    <m/>
    <m/>
    <s v="0125A000001NaBLQA0"/>
    <b v="0"/>
    <m/>
    <b v="0"/>
    <m/>
    <m/>
    <x v="0"/>
    <b v="0"/>
    <d v="2021-06-29T20:34:53"/>
    <m/>
    <m/>
    <b v="0"/>
    <x v="0"/>
    <m/>
    <m/>
    <n v="130000"/>
    <m/>
    <x v="2"/>
    <n v="0"/>
    <n v="0"/>
  </r>
  <r>
    <s v="0013100001dAL4iAAG"/>
    <b v="0"/>
    <m/>
    <b v="0"/>
    <m/>
    <m/>
    <m/>
    <x v="10"/>
    <b v="1"/>
    <s v="Other"/>
    <m/>
    <m/>
    <m/>
    <m/>
    <s v="005i0000000fNkyAAE"/>
    <b v="0"/>
    <d v="2016-01-19T22:36:07"/>
    <m/>
    <b v="0"/>
    <m/>
    <m/>
    <b v="0"/>
    <d v="2021-04-01T00:00:00"/>
    <n v="4"/>
    <n v="2021"/>
    <s v="Omitted"/>
    <s v="Omitted"/>
    <b v="0"/>
    <b v="0"/>
    <m/>
    <b v="1"/>
    <b v="0"/>
    <b v="0"/>
    <x v="3"/>
    <b v="0"/>
    <m/>
    <x v="0"/>
    <m/>
    <s v="0055A000009s6n0QAA"/>
    <d v="2020-01-06T18:18:40"/>
    <m/>
    <d v="2020-01-06T18:18:40"/>
    <m/>
    <m/>
    <b v="0"/>
    <m/>
    <m/>
    <s v="Other"/>
    <m/>
    <m/>
    <m/>
    <m/>
    <m/>
    <x v="22"/>
    <x v="0"/>
    <b v="0"/>
    <s v="NA"/>
    <m/>
    <m/>
    <s v="005i0000000fNkyAAE"/>
    <s v="01s31000003qafjAAA"/>
    <m/>
    <m/>
    <m/>
    <m/>
    <m/>
    <m/>
    <m/>
    <s v="0125A000001NaBLQA0"/>
    <b v="0"/>
    <m/>
    <b v="0"/>
    <m/>
    <m/>
    <x v="0"/>
    <b v="0"/>
    <d v="2021-06-29T20:34:53"/>
    <m/>
    <m/>
    <b v="0"/>
    <x v="0"/>
    <m/>
    <m/>
    <n v="115000"/>
    <m/>
    <x v="2"/>
    <n v="0"/>
    <n v="0"/>
  </r>
  <r>
    <s v="0013100001eBxPJAA0"/>
    <b v="0"/>
    <m/>
    <b v="0"/>
    <m/>
    <m/>
    <m/>
    <x v="4"/>
    <b v="1"/>
    <s v="Lost or No Budget"/>
    <m/>
    <m/>
    <m/>
    <m/>
    <s v="00531000007KAsvAAG"/>
    <b v="0"/>
    <d v="2016-01-20T19:04:53"/>
    <m/>
    <b v="0"/>
    <m/>
    <m/>
    <b v="0"/>
    <d v="2016-03-01T00:00:00"/>
    <n v="3"/>
    <n v="2016"/>
    <s v="Omitted"/>
    <s v="Omitted"/>
    <b v="0"/>
    <b v="0"/>
    <m/>
    <b v="1"/>
    <b v="0"/>
    <b v="0"/>
    <x v="3"/>
    <b v="0"/>
    <m/>
    <x v="0"/>
    <m/>
    <s v="0055A00000BclF5QAJ"/>
    <d v="2021-04-11T19:52:07"/>
    <m/>
    <d v="2020-01-06T18:18:35"/>
    <m/>
    <m/>
    <b v="0"/>
    <m/>
    <m/>
    <s v="Inside Sales"/>
    <m/>
    <m/>
    <m/>
    <m/>
    <m/>
    <x v="23"/>
    <x v="0"/>
    <b v="0"/>
    <m/>
    <m/>
    <m/>
    <s v="00531000007KAsvAAG"/>
    <s v="01s31000003qafjAAA"/>
    <m/>
    <m/>
    <m/>
    <m/>
    <m/>
    <m/>
    <m/>
    <s v="0125A000001NaBLQA0"/>
    <b v="0"/>
    <m/>
    <b v="0"/>
    <m/>
    <m/>
    <x v="0"/>
    <b v="0"/>
    <d v="2021-06-29T20:34:53"/>
    <m/>
    <m/>
    <b v="0"/>
    <x v="0"/>
    <m/>
    <m/>
    <n v="65000"/>
    <m/>
    <x v="2"/>
    <n v="0"/>
    <n v="0"/>
  </r>
  <r>
    <s v="0013100001ekHGJAA2"/>
    <b v="0"/>
    <m/>
    <b v="0"/>
    <m/>
    <m/>
    <m/>
    <x v="11"/>
    <b v="1"/>
    <m/>
    <m/>
    <m/>
    <m/>
    <m/>
    <s v="00531000007KAsvAAG"/>
    <b v="0"/>
    <d v="2016-01-25T17:33:43"/>
    <m/>
    <b v="0"/>
    <m/>
    <m/>
    <b v="0"/>
    <d v="2016-04-01T00:00:00"/>
    <n v="4"/>
    <n v="2016"/>
    <s v="Closed"/>
    <s v="Closed"/>
    <b v="0"/>
    <b v="0"/>
    <m/>
    <b v="1"/>
    <b v="0"/>
    <b v="0"/>
    <x v="4"/>
    <b v="0"/>
    <m/>
    <x v="0"/>
    <d v="2018-08-27T00:00:00"/>
    <s v="00531000007MUoEAAW"/>
    <d v="2020-12-10T21:15:22"/>
    <m/>
    <d v="2020-01-06T18:18:16"/>
    <m/>
    <m/>
    <b v="0"/>
    <m/>
    <m/>
    <s v="Trade Show"/>
    <m/>
    <m/>
    <m/>
    <m/>
    <m/>
    <x v="24"/>
    <x v="0"/>
    <b v="1"/>
    <m/>
    <m/>
    <m/>
    <s v="00531000007KAsvAAG"/>
    <s v="01s31000003qafjAAA"/>
    <s v="All Hazards"/>
    <s v="All Hazards"/>
    <m/>
    <m/>
    <m/>
    <m/>
    <m/>
    <s v="0125A000001NaBLQA0"/>
    <b v="0"/>
    <m/>
    <b v="0"/>
    <m/>
    <m/>
    <x v="1"/>
    <b v="0"/>
    <d v="2021-06-29T20:34:53"/>
    <m/>
    <m/>
    <b v="0"/>
    <x v="1"/>
    <m/>
    <m/>
    <n v="65000"/>
    <m/>
    <x v="4"/>
    <n v="100"/>
    <n v="0"/>
  </r>
  <r>
    <s v="0013100001el29RAAQ"/>
    <b v="0"/>
    <m/>
    <b v="0"/>
    <m/>
    <m/>
    <m/>
    <x v="7"/>
    <b v="1"/>
    <m/>
    <m/>
    <m/>
    <m/>
    <m/>
    <s v="005i0000000fNkyAAE"/>
    <b v="1"/>
    <d v="2016-01-29T15:51:34"/>
    <m/>
    <b v="0"/>
    <m/>
    <m/>
    <b v="0"/>
    <d v="2016-01-01T00:00:00"/>
    <n v="1"/>
    <n v="2016"/>
    <s v="Omitted"/>
    <s v="Omitted"/>
    <b v="0"/>
    <b v="0"/>
    <m/>
    <b v="0"/>
    <b v="0"/>
    <b v="0"/>
    <x v="5"/>
    <b v="0"/>
    <m/>
    <x v="0"/>
    <m/>
    <s v="00531000007MUoEAAW"/>
    <d v="2021-02-23T18:15:22"/>
    <m/>
    <d v="2020-01-06T18:18:35"/>
    <m/>
    <m/>
    <b v="0"/>
    <m/>
    <m/>
    <s v="Trade Show"/>
    <m/>
    <m/>
    <m/>
    <m/>
    <m/>
    <x v="25"/>
    <x v="0"/>
    <b v="0"/>
    <m/>
    <m/>
    <m/>
    <s v="005i0000000fNkyAAE"/>
    <m/>
    <s v="CWAs"/>
    <m/>
    <s v="0033100002tsjv5AAA"/>
    <m/>
    <m/>
    <m/>
    <m/>
    <s v="0125A000001NaBLQA0"/>
    <b v="0"/>
    <m/>
    <b v="0"/>
    <m/>
    <m/>
    <x v="0"/>
    <b v="0"/>
    <d v="2021-06-29T20:34:53"/>
    <m/>
    <m/>
    <b v="0"/>
    <x v="0"/>
    <m/>
    <m/>
    <m/>
    <m/>
    <x v="0"/>
    <n v="0"/>
    <n v="0"/>
  </r>
  <r>
    <s v="001i000001MZMQXAA5"/>
    <b v="0"/>
    <m/>
    <b v="0"/>
    <m/>
    <m/>
    <m/>
    <x v="12"/>
    <b v="1"/>
    <m/>
    <m/>
    <m/>
    <m/>
    <m/>
    <s v="00531000007KAsvAAG"/>
    <b v="0"/>
    <d v="2016-02-03T22:09:05"/>
    <m/>
    <b v="0"/>
    <m/>
    <m/>
    <b v="0"/>
    <d v="2016-01-01T00:00:00"/>
    <n v="1"/>
    <n v="2016"/>
    <s v="Closed"/>
    <s v="Closed"/>
    <b v="0"/>
    <b v="0"/>
    <m/>
    <b v="1"/>
    <b v="0"/>
    <b v="0"/>
    <x v="5"/>
    <b v="0"/>
    <m/>
    <x v="0"/>
    <m/>
    <s v="0055A00000BclF5QAJ"/>
    <d v="2021-04-11T19:52:07"/>
    <m/>
    <d v="2020-01-06T18:18:16"/>
    <m/>
    <m/>
    <b v="0"/>
    <m/>
    <m/>
    <s v="Inside Sales"/>
    <m/>
    <m/>
    <m/>
    <m/>
    <m/>
    <x v="26"/>
    <x v="0"/>
    <b v="1"/>
    <m/>
    <m/>
    <m/>
    <s v="00531000007KAsvAAG"/>
    <s v="01s31000003qafjAAA"/>
    <s v="All Hazards"/>
    <s v="All Hazards"/>
    <m/>
    <m/>
    <m/>
    <m/>
    <m/>
    <s v="0125A000001NaBLQA0"/>
    <b v="0"/>
    <m/>
    <b v="0"/>
    <m/>
    <m/>
    <x v="1"/>
    <b v="0"/>
    <d v="2021-06-29T20:34:53"/>
    <m/>
    <m/>
    <b v="0"/>
    <x v="1"/>
    <m/>
    <m/>
    <n v="150000"/>
    <m/>
    <x v="8"/>
    <n v="100"/>
    <n v="0"/>
  </r>
  <r>
    <s v="001i0000014EAO9AAO"/>
    <b v="0"/>
    <m/>
    <b v="0"/>
    <m/>
    <m/>
    <m/>
    <x v="4"/>
    <b v="1"/>
    <m/>
    <m/>
    <m/>
    <m/>
    <m/>
    <s v="005i0000000fNkyAAE"/>
    <b v="0"/>
    <d v="2016-02-04T00:15:27"/>
    <m/>
    <b v="0"/>
    <m/>
    <m/>
    <b v="0"/>
    <d v="2016-03-01T00:00:00"/>
    <n v="3"/>
    <n v="2016"/>
    <s v="Omitted"/>
    <s v="Omitted"/>
    <b v="0"/>
    <b v="0"/>
    <m/>
    <b v="1"/>
    <b v="0"/>
    <b v="0"/>
    <x v="6"/>
    <b v="0"/>
    <m/>
    <x v="0"/>
    <m/>
    <s v="0055A000009s6n0QAA"/>
    <d v="2020-01-06T18:18:40"/>
    <m/>
    <d v="2020-01-06T18:18:40"/>
    <m/>
    <m/>
    <b v="0"/>
    <m/>
    <m/>
    <s v="Other"/>
    <m/>
    <m/>
    <m/>
    <m/>
    <m/>
    <x v="27"/>
    <x v="0"/>
    <b v="0"/>
    <m/>
    <m/>
    <m/>
    <s v="005i0000000fNkyAAE"/>
    <s v="01s31000003qafjAAA"/>
    <m/>
    <m/>
    <m/>
    <m/>
    <m/>
    <m/>
    <m/>
    <s v="0125A000001NaBLQA0"/>
    <b v="0"/>
    <m/>
    <b v="0"/>
    <m/>
    <m/>
    <x v="0"/>
    <b v="0"/>
    <d v="2021-06-29T20:34:53"/>
    <m/>
    <m/>
    <b v="0"/>
    <x v="0"/>
    <m/>
    <m/>
    <n v="71500"/>
    <m/>
    <x v="2"/>
    <n v="0"/>
    <n v="0"/>
  </r>
  <r>
    <s v="0013100001eljtBAAQ"/>
    <b v="0"/>
    <m/>
    <b v="0"/>
    <m/>
    <m/>
    <m/>
    <x v="13"/>
    <b v="1"/>
    <m/>
    <m/>
    <m/>
    <m/>
    <m/>
    <s v="00531000007KAsvAAG"/>
    <b v="0"/>
    <d v="2016-02-04T16:16:58"/>
    <m/>
    <b v="0"/>
    <m/>
    <m/>
    <b v="0"/>
    <d v="2017-02-01T00:00:00"/>
    <n v="2"/>
    <n v="2017"/>
    <s v="Closed"/>
    <s v="Closed"/>
    <b v="0"/>
    <b v="0"/>
    <m/>
    <b v="1"/>
    <b v="0"/>
    <b v="0"/>
    <x v="6"/>
    <b v="0"/>
    <m/>
    <x v="0"/>
    <m/>
    <s v="0055A00000BclF5QAJ"/>
    <d v="2021-04-11T19:52:07"/>
    <m/>
    <d v="2020-01-06T18:18:16"/>
    <m/>
    <m/>
    <b v="0"/>
    <m/>
    <m/>
    <s v="Inside Sales"/>
    <m/>
    <m/>
    <m/>
    <m/>
    <m/>
    <x v="28"/>
    <x v="0"/>
    <b v="1"/>
    <m/>
    <m/>
    <m/>
    <s v="00531000007KAsvAAG"/>
    <s v="01s31000003qafjAAA"/>
    <s v="All Hazards"/>
    <s v="All Hazards"/>
    <m/>
    <m/>
    <m/>
    <m/>
    <m/>
    <s v="0125A000001NaBLQA0"/>
    <b v="0"/>
    <m/>
    <b v="0"/>
    <m/>
    <m/>
    <x v="1"/>
    <b v="0"/>
    <d v="2021-06-29T20:34:53"/>
    <m/>
    <m/>
    <b v="0"/>
    <x v="1"/>
    <m/>
    <m/>
    <n v="56500"/>
    <m/>
    <x v="9"/>
    <n v="100"/>
    <n v="0"/>
  </r>
  <r>
    <s v="0013100001emAHaAAM"/>
    <b v="0"/>
    <m/>
    <b v="0"/>
    <m/>
    <m/>
    <m/>
    <x v="14"/>
    <b v="1"/>
    <m/>
    <m/>
    <m/>
    <m/>
    <m/>
    <s v="00531000007KAsvAAG"/>
    <b v="1"/>
    <d v="2016-02-08T20:42:35"/>
    <m/>
    <b v="0"/>
    <m/>
    <m/>
    <b v="0"/>
    <d v="2016-01-01T00:00:00"/>
    <n v="1"/>
    <n v="2016"/>
    <s v="Closed"/>
    <s v="Closed"/>
    <b v="0"/>
    <b v="0"/>
    <m/>
    <b v="0"/>
    <b v="0"/>
    <b v="0"/>
    <x v="6"/>
    <b v="0"/>
    <m/>
    <x v="0"/>
    <m/>
    <s v="00531000007MUoEAAW"/>
    <d v="2021-03-29T13:25:28"/>
    <m/>
    <d v="2020-01-06T18:18:16"/>
    <m/>
    <m/>
    <b v="0"/>
    <m/>
    <m/>
    <s v="Website"/>
    <m/>
    <m/>
    <m/>
    <m/>
    <m/>
    <x v="29"/>
    <x v="0"/>
    <b v="1"/>
    <m/>
    <m/>
    <m/>
    <s v="00531000007KAsvAAG"/>
    <m/>
    <s v="CWAs"/>
    <s v="CWAs"/>
    <s v="0033100002uamE2AAI"/>
    <m/>
    <m/>
    <m/>
    <m/>
    <s v="0125A000001NaBLQA0"/>
    <b v="0"/>
    <m/>
    <b v="0"/>
    <m/>
    <m/>
    <x v="1"/>
    <b v="0"/>
    <d v="2021-06-29T20:34:53"/>
    <m/>
    <m/>
    <b v="0"/>
    <x v="1"/>
    <m/>
    <m/>
    <m/>
    <m/>
    <x v="0"/>
    <n v="100"/>
    <n v="0"/>
  </r>
  <r>
    <s v="0013100001enlrdAAA"/>
    <b v="0"/>
    <m/>
    <b v="0"/>
    <m/>
    <m/>
    <m/>
    <x v="15"/>
    <b v="1"/>
    <s v="Non Responsive"/>
    <m/>
    <m/>
    <m/>
    <m/>
    <s v="00531000007KAu8AAG"/>
    <b v="1"/>
    <d v="2016-02-22T16:24:39"/>
    <m/>
    <b v="0"/>
    <m/>
    <m/>
    <b v="0"/>
    <d v="2018-04-01T00:00:00"/>
    <n v="4"/>
    <n v="2018"/>
    <s v="Omitted"/>
    <s v="Omitted"/>
    <b v="0"/>
    <b v="0"/>
    <m/>
    <b v="1"/>
    <b v="0"/>
    <b v="0"/>
    <x v="6"/>
    <b v="0"/>
    <s v="Manual-Classic"/>
    <x v="0"/>
    <d v="2019-04-19T00:00:00"/>
    <s v="0055A00000BclF5QAJ"/>
    <d v="2021-04-10T23:01:03"/>
    <m/>
    <d v="2019-06-11T20:27:56"/>
    <m/>
    <m/>
    <b v="0"/>
    <m/>
    <s v="Metabolomics"/>
    <s v="Sales Seminar"/>
    <m/>
    <m/>
    <m/>
    <m/>
    <m/>
    <x v="30"/>
    <x v="0"/>
    <b v="0"/>
    <m/>
    <m/>
    <m/>
    <s v="0055A000009sZg0QAE"/>
    <s v="01s31000003qafeAAA"/>
    <s v="Metabolomics"/>
    <m/>
    <s v="0033100002ue3fWAAQ"/>
    <s v="System"/>
    <s v="ZipChip"/>
    <m/>
    <m/>
    <s v="0125A000001ESVfQAO"/>
    <b v="0"/>
    <m/>
    <b v="0"/>
    <m/>
    <m/>
    <x v="0"/>
    <b v="0"/>
    <d v="2021-06-29T20:34:53"/>
    <m/>
    <m/>
    <b v="0"/>
    <x v="0"/>
    <m/>
    <m/>
    <n v="57394"/>
    <m/>
    <x v="2"/>
    <n v="0"/>
    <n v="0"/>
  </r>
  <r>
    <s v="0013100001eo7KyAAI"/>
    <b v="0"/>
    <m/>
    <b v="0"/>
    <m/>
    <m/>
    <m/>
    <x v="16"/>
    <b v="1"/>
    <m/>
    <m/>
    <m/>
    <m/>
    <m/>
    <s v="00531000007KAsvAAG"/>
    <b v="0"/>
    <d v="2016-02-24T22:05:53"/>
    <m/>
    <b v="0"/>
    <m/>
    <m/>
    <b v="0"/>
    <d v="2016-02-01T00:00:00"/>
    <n v="2"/>
    <n v="2016"/>
    <s v="Closed"/>
    <s v="Closed"/>
    <b v="0"/>
    <b v="0"/>
    <m/>
    <b v="1"/>
    <b v="0"/>
    <b v="0"/>
    <x v="6"/>
    <b v="0"/>
    <m/>
    <x v="0"/>
    <d v="2018-03-02T00:00:00"/>
    <s v="0055A00000BclF5QAJ"/>
    <d v="2021-04-11T19:52:07"/>
    <m/>
    <d v="2020-01-06T18:18:16"/>
    <m/>
    <m/>
    <b v="0"/>
    <m/>
    <m/>
    <s v="Inside Sales"/>
    <m/>
    <m/>
    <m/>
    <m/>
    <m/>
    <x v="31"/>
    <x v="0"/>
    <b v="1"/>
    <m/>
    <m/>
    <m/>
    <s v="00531000007KAsvAAG"/>
    <s v="01s31000003qafjAAA"/>
    <s v="All Hazards"/>
    <s v="All Hazards"/>
    <m/>
    <m/>
    <m/>
    <m/>
    <m/>
    <s v="0125A000001NaBLQA0"/>
    <b v="0"/>
    <m/>
    <b v="0"/>
    <m/>
    <m/>
    <x v="1"/>
    <b v="0"/>
    <d v="2021-06-29T20:34:53"/>
    <m/>
    <m/>
    <b v="0"/>
    <x v="1"/>
    <m/>
    <m/>
    <n v="65000"/>
    <m/>
    <x v="4"/>
    <n v="100"/>
    <n v="0"/>
  </r>
  <r>
    <s v="001i000000WS6x7AAD"/>
    <b v="0"/>
    <m/>
    <b v="0"/>
    <m/>
    <m/>
    <m/>
    <x v="17"/>
    <b v="1"/>
    <m/>
    <m/>
    <m/>
    <m/>
    <m/>
    <s v="005i0000000fNkyAAE"/>
    <b v="0"/>
    <d v="2016-02-25T21:28:45"/>
    <m/>
    <b v="0"/>
    <m/>
    <m/>
    <b v="0"/>
    <d v="2016-04-01T00:00:00"/>
    <n v="4"/>
    <n v="2016"/>
    <s v="Omitted"/>
    <s v="Omitted"/>
    <b v="0"/>
    <b v="0"/>
    <m/>
    <b v="1"/>
    <b v="0"/>
    <b v="0"/>
    <x v="6"/>
    <b v="0"/>
    <m/>
    <x v="0"/>
    <m/>
    <s v="0055A000009s6n0QAA"/>
    <d v="2020-01-06T18:18:45"/>
    <m/>
    <d v="2020-01-06T18:18:45"/>
    <m/>
    <m/>
    <b v="0"/>
    <m/>
    <m/>
    <s v="Other"/>
    <m/>
    <m/>
    <m/>
    <m/>
    <m/>
    <x v="32"/>
    <x v="0"/>
    <b v="0"/>
    <m/>
    <m/>
    <m/>
    <s v="005i0000000fNkyAAE"/>
    <s v="01s31000003qafjAAA"/>
    <m/>
    <m/>
    <m/>
    <m/>
    <m/>
    <m/>
    <m/>
    <s v="0125A000001NaBLQA0"/>
    <b v="0"/>
    <m/>
    <b v="0"/>
    <m/>
    <m/>
    <x v="0"/>
    <b v="0"/>
    <d v="2021-06-29T20:34:53"/>
    <m/>
    <m/>
    <b v="0"/>
    <x v="0"/>
    <m/>
    <m/>
    <n v="65000"/>
    <m/>
    <x v="2"/>
    <n v="0"/>
    <n v="0"/>
  </r>
  <r>
    <s v="0013100001fpKktAAE"/>
    <b v="0"/>
    <m/>
    <b v="0"/>
    <m/>
    <m/>
    <m/>
    <x v="18"/>
    <b v="1"/>
    <m/>
    <m/>
    <s v="00331000038FJzdAAG"/>
    <m/>
    <m/>
    <s v="00531000007KAu8AAG"/>
    <b v="0"/>
    <d v="2016-02-26T20:27:42"/>
    <m/>
    <b v="0"/>
    <m/>
    <m/>
    <b v="0"/>
    <d v="2017-04-01T00:00:00"/>
    <n v="4"/>
    <n v="2017"/>
    <s v="Closed"/>
    <s v="Closed"/>
    <b v="0"/>
    <b v="0"/>
    <m/>
    <b v="1"/>
    <b v="0"/>
    <b v="0"/>
    <x v="7"/>
    <b v="0"/>
    <s v="Auto-Classic"/>
    <x v="0"/>
    <d v="2017-09-07T00:00:00"/>
    <s v="0055A00000BclF5QAJ"/>
    <d v="2021-04-11T20:06:15"/>
    <m/>
    <d v="2018-03-10T15:07:46"/>
    <m/>
    <m/>
    <b v="0"/>
    <m/>
    <s v="Biotherapeutics;Proteomics and Peptide Mapping"/>
    <s v="Field Sales"/>
    <m/>
    <m/>
    <m/>
    <m/>
    <m/>
    <x v="33"/>
    <x v="0"/>
    <b v="0"/>
    <m/>
    <m/>
    <m/>
    <s v="0055A000008zqzaQAA"/>
    <s v="01s31000003qafeAAA"/>
    <s v="Biotherapeutics"/>
    <m/>
    <s v="00331000038FJzdAAG"/>
    <s v="System"/>
    <s v="ZipChip"/>
    <m/>
    <m/>
    <s v="0125A000001ESVfQAO"/>
    <b v="0"/>
    <m/>
    <b v="0"/>
    <m/>
    <m/>
    <x v="1"/>
    <b v="0"/>
    <d v="2021-06-29T20:34:53"/>
    <s v="0055A00000BctN2QAJ"/>
    <m/>
    <b v="0"/>
    <x v="1"/>
    <m/>
    <m/>
    <n v="50015"/>
    <m/>
    <x v="10"/>
    <n v="100"/>
    <n v="0"/>
  </r>
  <r>
    <s v="0013100001enW6YAAU"/>
    <b v="0"/>
    <m/>
    <b v="0"/>
    <m/>
    <m/>
    <m/>
    <x v="19"/>
    <b v="1"/>
    <m/>
    <m/>
    <m/>
    <m/>
    <m/>
    <s v="00531000007KAu8AAG"/>
    <b v="0"/>
    <d v="2016-02-26T21:48:40"/>
    <m/>
    <b v="0"/>
    <m/>
    <m/>
    <b v="0"/>
    <d v="2016-04-01T00:00:00"/>
    <n v="4"/>
    <n v="2016"/>
    <s v="Closed"/>
    <s v="Closed"/>
    <b v="0"/>
    <b v="0"/>
    <m/>
    <b v="1"/>
    <b v="0"/>
    <b v="0"/>
    <x v="8"/>
    <b v="0"/>
    <s v="Manual-Classic"/>
    <x v="0"/>
    <d v="2017-06-22T00:00:00"/>
    <s v="0055A00000BclF5QAJ"/>
    <d v="2021-04-11T20:06:15"/>
    <m/>
    <d v="2018-03-10T15:07:46"/>
    <m/>
    <m/>
    <b v="0"/>
    <m/>
    <s v="Peptide Mapping;Intact Proteins &amp; Antibodies"/>
    <s v="Field Sales"/>
    <m/>
    <m/>
    <m/>
    <m/>
    <m/>
    <x v="34"/>
    <x v="0"/>
    <b v="0"/>
    <m/>
    <m/>
    <m/>
    <s v="0055A000008zqzaQAA"/>
    <s v="01s31000003qafeAAA"/>
    <s v="Biotherapeutics"/>
    <m/>
    <s v="0033100002udHl0AAE"/>
    <s v="System"/>
    <s v="ZipChip"/>
    <m/>
    <m/>
    <s v="0125A000001ESVfQAO"/>
    <b v="0"/>
    <m/>
    <b v="0"/>
    <m/>
    <m/>
    <x v="1"/>
    <b v="1"/>
    <d v="2021-06-29T20:34:53"/>
    <s v="0055A00000BctN2QAJ"/>
    <m/>
    <b v="0"/>
    <x v="1"/>
    <m/>
    <m/>
    <n v="48555"/>
    <m/>
    <x v="11"/>
    <n v="100"/>
    <n v="0"/>
  </r>
  <r>
    <s v="0013100001fpk4nAAA"/>
    <b v="0"/>
    <m/>
    <b v="0"/>
    <m/>
    <m/>
    <m/>
    <x v="20"/>
    <b v="1"/>
    <m/>
    <m/>
    <m/>
    <m/>
    <m/>
    <s v="00531000007KAu8AAG"/>
    <b v="0"/>
    <d v="2016-03-01T17:09:25"/>
    <m/>
    <b v="0"/>
    <m/>
    <m/>
    <b v="0"/>
    <d v="2016-02-01T00:00:00"/>
    <n v="2"/>
    <n v="2016"/>
    <s v="Closed"/>
    <s v="Closed"/>
    <b v="0"/>
    <b v="0"/>
    <m/>
    <b v="1"/>
    <b v="0"/>
    <b v="0"/>
    <x v="8"/>
    <b v="0"/>
    <m/>
    <x v="0"/>
    <d v="2016-04-27T00:00:00"/>
    <s v="0055A00000BclF5QAJ"/>
    <d v="2021-04-11T20:06:15"/>
    <m/>
    <d v="2018-03-10T15:07:46"/>
    <m/>
    <m/>
    <b v="0"/>
    <m/>
    <s v="Biotherapeutics"/>
    <s v="Field Sales"/>
    <m/>
    <m/>
    <m/>
    <m/>
    <m/>
    <x v="35"/>
    <x v="0"/>
    <b v="0"/>
    <m/>
    <m/>
    <m/>
    <s v="0055A000008zqzaQAA"/>
    <s v="01s31000003qafeAAA"/>
    <s v="Biotherapeutics"/>
    <m/>
    <m/>
    <s v="Training"/>
    <s v="ZipChip"/>
    <m/>
    <m/>
    <s v="0125A000001ESVfQAO"/>
    <b v="0"/>
    <m/>
    <b v="0"/>
    <m/>
    <m/>
    <x v="1"/>
    <b v="0"/>
    <d v="2021-06-29T20:34:53"/>
    <s v="0055A00000BctN2QAJ"/>
    <m/>
    <b v="0"/>
    <x v="1"/>
    <m/>
    <m/>
    <n v="5050"/>
    <m/>
    <x v="12"/>
    <n v="100"/>
    <n v="0"/>
  </r>
  <r>
    <s v="0013100001fpl2gAAA"/>
    <b v="0"/>
    <m/>
    <b v="0"/>
    <m/>
    <m/>
    <m/>
    <x v="21"/>
    <b v="0"/>
    <m/>
    <m/>
    <m/>
    <m/>
    <m/>
    <s v="00531000007MUoEAAW"/>
    <b v="0"/>
    <d v="2016-03-02T16:33:28"/>
    <m/>
    <b v="0"/>
    <m/>
    <m/>
    <b v="0"/>
    <d v="2017-03-01T00:00:00"/>
    <n v="3"/>
    <n v="2017"/>
    <s v="Pipeline"/>
    <s v="Pipeline"/>
    <b v="0"/>
    <b v="0"/>
    <m/>
    <b v="0"/>
    <b v="0"/>
    <b v="0"/>
    <x v="8"/>
    <b v="0"/>
    <m/>
    <x v="0"/>
    <m/>
    <s v="0055A000009s6n0QAA"/>
    <d v="2020-01-06T15:53:09"/>
    <m/>
    <m/>
    <m/>
    <m/>
    <b v="0"/>
    <m/>
    <m/>
    <s v="Other"/>
    <m/>
    <m/>
    <m/>
    <m/>
    <m/>
    <x v="36"/>
    <x v="0"/>
    <b v="0"/>
    <m/>
    <m/>
    <m/>
    <s v="00531000006uPsjAAE"/>
    <s v="01s31000003qagwAAA"/>
    <m/>
    <m/>
    <m/>
    <m/>
    <m/>
    <m/>
    <m/>
    <s v="0125A000001ESVgQAO"/>
    <b v="0"/>
    <m/>
    <b v="0"/>
    <m/>
    <m/>
    <x v="2"/>
    <b v="0"/>
    <d v="2021-06-29T20:34:53"/>
    <m/>
    <m/>
    <b v="0"/>
    <x v="0"/>
    <m/>
    <m/>
    <n v="65000"/>
    <m/>
    <x v="0"/>
    <m/>
    <n v="0"/>
  </r>
  <r>
    <s v="0013100001fpkr2AAA"/>
    <b v="0"/>
    <m/>
    <b v="0"/>
    <m/>
    <m/>
    <m/>
    <x v="22"/>
    <b v="0"/>
    <m/>
    <m/>
    <m/>
    <m/>
    <m/>
    <s v="00531000007MUoEAAW"/>
    <b v="0"/>
    <d v="2016-03-02T16:41:08"/>
    <m/>
    <b v="0"/>
    <m/>
    <m/>
    <b v="0"/>
    <d v="2017-02-01T00:00:00"/>
    <n v="2"/>
    <n v="2017"/>
    <s v="Pipeline"/>
    <s v="Pipeline"/>
    <b v="0"/>
    <b v="0"/>
    <m/>
    <b v="0"/>
    <b v="0"/>
    <b v="0"/>
    <x v="8"/>
    <b v="0"/>
    <m/>
    <x v="0"/>
    <m/>
    <s v="0055A000009s6n0QAA"/>
    <d v="2020-01-06T15:53:09"/>
    <m/>
    <m/>
    <m/>
    <m/>
    <b v="0"/>
    <m/>
    <m/>
    <s v="Other"/>
    <m/>
    <m/>
    <m/>
    <m/>
    <m/>
    <x v="37"/>
    <x v="0"/>
    <b v="0"/>
    <m/>
    <m/>
    <m/>
    <s v="00531000006uPsjAAE"/>
    <s v="01s31000003qagwAAA"/>
    <m/>
    <m/>
    <m/>
    <m/>
    <m/>
    <m/>
    <m/>
    <s v="0125A000001ESVgQAO"/>
    <b v="0"/>
    <m/>
    <b v="0"/>
    <m/>
    <m/>
    <x v="2"/>
    <b v="0"/>
    <d v="2021-06-29T20:34:53"/>
    <m/>
    <m/>
    <b v="0"/>
    <x v="0"/>
    <m/>
    <m/>
    <n v="65000"/>
    <m/>
    <x v="0"/>
    <m/>
    <n v="0"/>
  </r>
  <r>
    <s v="0013100001fpvvrAAA"/>
    <b v="0"/>
    <m/>
    <b v="0"/>
    <m/>
    <m/>
    <m/>
    <x v="23"/>
    <b v="1"/>
    <m/>
    <m/>
    <m/>
    <m/>
    <m/>
    <s v="005i0000000fNkyAAE"/>
    <b v="0"/>
    <d v="2016-03-02T20:29:24"/>
    <m/>
    <b v="0"/>
    <m/>
    <m/>
    <b v="0"/>
    <d v="2018-03-01T00:00:00"/>
    <n v="3"/>
    <n v="2018"/>
    <s v="Closed"/>
    <s v="Closed"/>
    <b v="0"/>
    <b v="0"/>
    <m/>
    <b v="1"/>
    <b v="0"/>
    <b v="0"/>
    <x v="8"/>
    <b v="0"/>
    <m/>
    <x v="0"/>
    <m/>
    <s v="00531000007MUoEAAW"/>
    <d v="2020-12-21T18:01:12"/>
    <m/>
    <d v="2020-01-06T18:18:35"/>
    <m/>
    <m/>
    <b v="0"/>
    <m/>
    <m/>
    <s v="Other"/>
    <m/>
    <m/>
    <m/>
    <m/>
    <m/>
    <x v="38"/>
    <x v="0"/>
    <b v="1"/>
    <m/>
    <m/>
    <m/>
    <s v="00531000008F2qlAAC"/>
    <s v="01s31000003qafjAAA"/>
    <m/>
    <s v="Explosives"/>
    <m/>
    <m/>
    <m/>
    <m/>
    <m/>
    <s v="0125A000001NaBLQA0"/>
    <b v="0"/>
    <s v="Explosives"/>
    <b v="0"/>
    <m/>
    <m/>
    <x v="1"/>
    <b v="0"/>
    <d v="2021-06-29T20:34:53"/>
    <m/>
    <m/>
    <b v="0"/>
    <x v="1"/>
    <m/>
    <m/>
    <n v="365000"/>
    <m/>
    <x v="13"/>
    <n v="100"/>
    <n v="0"/>
  </r>
  <r>
    <s v="0013100001fpjwoAAA"/>
    <b v="0"/>
    <m/>
    <b v="0"/>
    <m/>
    <m/>
    <m/>
    <x v="24"/>
    <b v="1"/>
    <s v="Contact has moved"/>
    <m/>
    <m/>
    <m/>
    <m/>
    <s v="00531000007KAu8AAG"/>
    <b v="0"/>
    <d v="2016-03-03T01:04:41"/>
    <m/>
    <b v="0"/>
    <m/>
    <m/>
    <b v="0"/>
    <d v="2019-02-01T00:00:00"/>
    <n v="2"/>
    <n v="2019"/>
    <s v="Omitted"/>
    <s v="Omitted"/>
    <b v="0"/>
    <b v="0"/>
    <m/>
    <b v="1"/>
    <b v="0"/>
    <b v="0"/>
    <x v="8"/>
    <b v="0"/>
    <s v="Auto-Classic"/>
    <x v="0"/>
    <d v="2018-08-21T00:00:00"/>
    <s v="0055A00000BclF5QAJ"/>
    <d v="2021-04-11T20:06:15"/>
    <m/>
    <d v="2019-05-02T02:17:13"/>
    <m/>
    <m/>
    <b v="0"/>
    <m/>
    <s v="Biotherapeutics"/>
    <s v="Field Sales"/>
    <m/>
    <m/>
    <s v="Thermo"/>
    <s v="QE Plus, HF, HF-X  (NO biopharma)"/>
    <m/>
    <x v="39"/>
    <x v="0"/>
    <b v="0"/>
    <m/>
    <m/>
    <m/>
    <s v="0055A000009sZg0QAE"/>
    <s v="01s31000003qafeAAA"/>
    <s v="Biotherapeutics"/>
    <m/>
    <s v="0033100002viNXRAA2"/>
    <s v="System"/>
    <s v="ZipChip"/>
    <m/>
    <m/>
    <s v="0125A000001ESVfQAO"/>
    <b v="0"/>
    <m/>
    <b v="0"/>
    <m/>
    <m/>
    <x v="0"/>
    <b v="0"/>
    <d v="2021-06-29T20:34:53"/>
    <m/>
    <m/>
    <b v="0"/>
    <x v="0"/>
    <m/>
    <m/>
    <n v="57394"/>
    <m/>
    <x v="2"/>
    <n v="0"/>
    <n v="0"/>
  </r>
  <r>
    <s v="0013100001fpyoxAAA"/>
    <b v="0"/>
    <m/>
    <b v="0"/>
    <m/>
    <m/>
    <m/>
    <x v="4"/>
    <b v="1"/>
    <m/>
    <m/>
    <m/>
    <m/>
    <m/>
    <s v="005i0000000fNkyAAE"/>
    <b v="0"/>
    <d v="2016-03-03T03:14:56"/>
    <m/>
    <b v="0"/>
    <m/>
    <m/>
    <b v="0"/>
    <d v="2016-03-01T00:00:00"/>
    <n v="3"/>
    <n v="2016"/>
    <s v="Omitted"/>
    <s v="Omitted"/>
    <b v="0"/>
    <b v="0"/>
    <m/>
    <b v="1"/>
    <b v="0"/>
    <b v="0"/>
    <x v="8"/>
    <b v="0"/>
    <m/>
    <x v="0"/>
    <m/>
    <s v="0055A000009s6n0QAA"/>
    <d v="2020-01-06T18:18:45"/>
    <m/>
    <d v="2020-01-06T18:18:45"/>
    <m/>
    <m/>
    <b v="0"/>
    <m/>
    <m/>
    <s v="Other"/>
    <m/>
    <m/>
    <m/>
    <m/>
    <m/>
    <x v="40"/>
    <x v="0"/>
    <b v="0"/>
    <m/>
    <m/>
    <m/>
    <s v="005i0000000fNkyAAE"/>
    <s v="01s31000003qafjAAA"/>
    <m/>
    <m/>
    <m/>
    <m/>
    <m/>
    <m/>
    <m/>
    <s v="0125A000001NaBLQA0"/>
    <b v="0"/>
    <m/>
    <b v="0"/>
    <m/>
    <m/>
    <x v="0"/>
    <b v="0"/>
    <d v="2021-06-29T20:34:53"/>
    <m/>
    <m/>
    <b v="0"/>
    <x v="0"/>
    <m/>
    <m/>
    <n v="365000"/>
    <m/>
    <x v="2"/>
    <n v="0"/>
    <n v="0"/>
  </r>
  <r>
    <s v="0013100001fpz8iAAA"/>
    <b v="0"/>
    <m/>
    <b v="0"/>
    <m/>
    <m/>
    <m/>
    <x v="4"/>
    <b v="1"/>
    <m/>
    <m/>
    <m/>
    <m/>
    <m/>
    <s v="005i0000000fNkyAAE"/>
    <b v="0"/>
    <d v="2016-03-03T03:35:57"/>
    <m/>
    <b v="0"/>
    <m/>
    <m/>
    <b v="0"/>
    <d v="2016-03-01T00:00:00"/>
    <n v="3"/>
    <n v="2016"/>
    <s v="Omitted"/>
    <s v="Omitted"/>
    <b v="0"/>
    <b v="0"/>
    <m/>
    <b v="1"/>
    <b v="0"/>
    <b v="0"/>
    <x v="9"/>
    <b v="0"/>
    <m/>
    <x v="0"/>
    <m/>
    <s v="0055A000009s6n0QAA"/>
    <d v="2020-01-06T18:18:45"/>
    <m/>
    <d v="2020-01-06T18:18:45"/>
    <m/>
    <m/>
    <b v="0"/>
    <m/>
    <m/>
    <s v="Other"/>
    <m/>
    <m/>
    <m/>
    <m/>
    <m/>
    <x v="41"/>
    <x v="0"/>
    <b v="0"/>
    <m/>
    <m/>
    <m/>
    <s v="005i0000000fNkyAAE"/>
    <s v="01s31000003qafjAAA"/>
    <m/>
    <m/>
    <m/>
    <m/>
    <m/>
    <m/>
    <m/>
    <s v="0125A000001NaBLQA0"/>
    <b v="0"/>
    <m/>
    <b v="0"/>
    <m/>
    <m/>
    <x v="0"/>
    <b v="0"/>
    <d v="2021-06-29T20:34:53"/>
    <m/>
    <m/>
    <b v="0"/>
    <x v="0"/>
    <m/>
    <m/>
    <n v="365000"/>
    <m/>
    <x v="2"/>
    <n v="0"/>
    <n v="0"/>
  </r>
  <r>
    <s v="0013100001fqO6KAAU"/>
    <b v="0"/>
    <m/>
    <b v="0"/>
    <s v="70131000001YBx9AAG"/>
    <m/>
    <m/>
    <x v="25"/>
    <b v="1"/>
    <m/>
    <m/>
    <m/>
    <m/>
    <m/>
    <s v="00531000007KAu8AAG"/>
    <b v="0"/>
    <d v="2016-03-06T18:21:15"/>
    <m/>
    <b v="0"/>
    <m/>
    <m/>
    <b v="0"/>
    <d v="2016-03-01T00:00:00"/>
    <n v="3"/>
    <n v="2016"/>
    <s v="Closed"/>
    <s v="Closed"/>
    <b v="0"/>
    <b v="0"/>
    <m/>
    <b v="1"/>
    <b v="0"/>
    <b v="0"/>
    <x v="9"/>
    <b v="0"/>
    <s v="Manual-Classic"/>
    <x v="0"/>
    <d v="2016-04-27T00:00:00"/>
    <s v="0055A00000BclF5QAJ"/>
    <d v="2021-04-10T22:59:54"/>
    <m/>
    <d v="2018-03-10T15:07:46"/>
    <m/>
    <m/>
    <b v="0"/>
    <m/>
    <s v="Proteomics and Peptide Mapping"/>
    <s v="Referral"/>
    <m/>
    <m/>
    <m/>
    <m/>
    <m/>
    <x v="42"/>
    <x v="0"/>
    <b v="0"/>
    <m/>
    <m/>
    <m/>
    <s v="0055A000008zqzaQAA"/>
    <s v="01s31000003qafeAAA"/>
    <s v="Proteomics"/>
    <m/>
    <s v="0033100002vj8iQAAQ"/>
    <s v="System"/>
    <s v="ZipChip"/>
    <m/>
    <m/>
    <s v="0125A000001ESVfQAO"/>
    <b v="0"/>
    <m/>
    <b v="0"/>
    <m/>
    <m/>
    <x v="1"/>
    <b v="0"/>
    <d v="2021-06-29T20:34:53"/>
    <s v="0055A00000BctN2QAJ"/>
    <m/>
    <b v="0"/>
    <x v="1"/>
    <m/>
    <m/>
    <n v="28500"/>
    <m/>
    <x v="14"/>
    <n v="100"/>
    <n v="0"/>
  </r>
  <r>
    <s v="001i000001MYrYFAA1"/>
    <b v="0"/>
    <m/>
    <b v="0"/>
    <m/>
    <m/>
    <m/>
    <x v="26"/>
    <b v="1"/>
    <m/>
    <m/>
    <m/>
    <m/>
    <m/>
    <s v="00531000007KAsvAAG"/>
    <b v="0"/>
    <d v="2016-03-07T19:40:06"/>
    <m/>
    <b v="0"/>
    <m/>
    <m/>
    <b v="0"/>
    <d v="2016-02-01T00:00:00"/>
    <n v="2"/>
    <n v="2016"/>
    <s v="Closed"/>
    <s v="Closed"/>
    <b v="0"/>
    <b v="0"/>
    <m/>
    <b v="1"/>
    <b v="0"/>
    <b v="0"/>
    <x v="9"/>
    <b v="0"/>
    <m/>
    <x v="0"/>
    <d v="2016-03-07T00:00:00"/>
    <s v="00531000007MUoEAAW"/>
    <d v="2020-12-10T21:15:22"/>
    <m/>
    <d v="2020-01-06T18:18:35"/>
    <m/>
    <m/>
    <b v="0"/>
    <m/>
    <m/>
    <s v="Other"/>
    <m/>
    <m/>
    <m/>
    <m/>
    <m/>
    <x v="43"/>
    <x v="0"/>
    <b v="1"/>
    <m/>
    <m/>
    <m/>
    <s v="00531000007KAsvAAG"/>
    <s v="01s31000003qafjAAA"/>
    <s v="All Hazards"/>
    <s v="All Hazards"/>
    <m/>
    <m/>
    <m/>
    <m/>
    <m/>
    <s v="0125A000001NaBLQA0"/>
    <b v="0"/>
    <m/>
    <b v="0"/>
    <m/>
    <m/>
    <x v="1"/>
    <b v="0"/>
    <d v="2021-06-29T20:34:53"/>
    <m/>
    <m/>
    <b v="0"/>
    <x v="1"/>
    <m/>
    <m/>
    <n v="101700"/>
    <m/>
    <x v="15"/>
    <n v="100"/>
    <n v="0"/>
  </r>
  <r>
    <s v="0013100001emY1NAAU"/>
    <b v="0"/>
    <m/>
    <b v="0"/>
    <m/>
    <m/>
    <m/>
    <x v="27"/>
    <b v="1"/>
    <m/>
    <m/>
    <s v="00331000033Tl6sAAC"/>
    <m/>
    <m/>
    <s v="00531000007KAsvAAG"/>
    <b v="0"/>
    <d v="2016-03-09T23:35:14"/>
    <m/>
    <b v="0"/>
    <m/>
    <m/>
    <b v="0"/>
    <d v="2017-04-01T00:00:00"/>
    <n v="4"/>
    <n v="2017"/>
    <s v="Closed"/>
    <s v="Closed"/>
    <b v="0"/>
    <b v="0"/>
    <m/>
    <b v="1"/>
    <b v="0"/>
    <b v="0"/>
    <x v="9"/>
    <b v="0"/>
    <m/>
    <x v="0"/>
    <d v="2018-05-31T00:00:00"/>
    <s v="0055A00000BclF5QAJ"/>
    <d v="2021-04-11T19:52:07"/>
    <m/>
    <d v="2020-01-06T18:18:35"/>
    <m/>
    <m/>
    <b v="0"/>
    <m/>
    <m/>
    <s v="Inside Sales"/>
    <m/>
    <m/>
    <m/>
    <m/>
    <m/>
    <x v="44"/>
    <x v="0"/>
    <b v="1"/>
    <m/>
    <m/>
    <m/>
    <s v="00531000007KAsvAAG"/>
    <s v="01s31000003qafjAAA"/>
    <s v="All Hazards"/>
    <s v="All Hazards"/>
    <m/>
    <m/>
    <m/>
    <m/>
    <m/>
    <s v="0125A000001NaBLQA0"/>
    <b v="0"/>
    <m/>
    <b v="0"/>
    <m/>
    <m/>
    <x v="1"/>
    <b v="0"/>
    <d v="2021-06-29T20:34:53"/>
    <m/>
    <m/>
    <b v="0"/>
    <x v="1"/>
    <m/>
    <m/>
    <n v="137500"/>
    <m/>
    <x v="16"/>
    <n v="100"/>
    <n v="0"/>
  </r>
  <r>
    <s v="0013100001eo6iZAAQ"/>
    <b v="0"/>
    <m/>
    <b v="0"/>
    <m/>
    <m/>
    <m/>
    <x v="28"/>
    <b v="1"/>
    <m/>
    <m/>
    <m/>
    <m/>
    <m/>
    <s v="00531000007M2hjAAC"/>
    <b v="0"/>
    <d v="2016-03-10T14:37:01"/>
    <m/>
    <b v="0"/>
    <m/>
    <m/>
    <b v="0"/>
    <d v="2016-02-01T00:00:00"/>
    <n v="2"/>
    <n v="2016"/>
    <s v="Closed"/>
    <s v="Closed"/>
    <b v="0"/>
    <b v="0"/>
    <m/>
    <b v="1"/>
    <b v="0"/>
    <b v="0"/>
    <x v="9"/>
    <b v="0"/>
    <s v="Auto-Classic"/>
    <x v="0"/>
    <d v="2017-06-22T00:00:00"/>
    <s v="0055A00000BclF5QAJ"/>
    <d v="2021-04-10T22:59:54"/>
    <m/>
    <d v="2018-03-10T15:07:46"/>
    <m/>
    <m/>
    <b v="0"/>
    <m/>
    <s v="Proteomics and Peptide Mapping"/>
    <s v="Trade Show"/>
    <m/>
    <m/>
    <m/>
    <m/>
    <m/>
    <x v="45"/>
    <x v="0"/>
    <b v="0"/>
    <m/>
    <m/>
    <m/>
    <s v="0055A000008iLoJQAU"/>
    <s v="01s31000003qafeAAA"/>
    <s v="Proteomics"/>
    <m/>
    <s v="0033100002uere2AAA"/>
    <s v="System"/>
    <s v="ZipChip"/>
    <m/>
    <m/>
    <s v="0125A000001ESVfQAO"/>
    <b v="0"/>
    <m/>
    <b v="0"/>
    <m/>
    <m/>
    <x v="1"/>
    <b v="0"/>
    <d v="2021-06-29T20:34:53"/>
    <m/>
    <m/>
    <b v="0"/>
    <x v="1"/>
    <m/>
    <m/>
    <n v="27800"/>
    <m/>
    <x v="17"/>
    <n v="100"/>
    <n v="0"/>
  </r>
  <r>
    <s v="0013100001enyrYAAQ"/>
    <b v="0"/>
    <m/>
    <b v="0"/>
    <m/>
    <m/>
    <m/>
    <x v="29"/>
    <b v="1"/>
    <s v="Lost or No Budget"/>
    <m/>
    <m/>
    <m/>
    <m/>
    <s v="00531000007M2hjAAC"/>
    <b v="0"/>
    <d v="2016-03-10T14:41:46"/>
    <m/>
    <b v="0"/>
    <m/>
    <m/>
    <b v="0"/>
    <d v="2022-02-01T00:00:00"/>
    <n v="2"/>
    <n v="2022"/>
    <s v="Omitted"/>
    <s v="Omitted"/>
    <b v="0"/>
    <b v="0"/>
    <m/>
    <b v="1"/>
    <b v="0"/>
    <b v="0"/>
    <x v="9"/>
    <b v="0"/>
    <s v="Manual-Classic"/>
    <x v="0"/>
    <d v="2017-06-01T00:00:00"/>
    <s v="0055A00000BclF5QAJ"/>
    <d v="2021-04-11T20:12:15"/>
    <m/>
    <d v="2020-11-17T15:52:42"/>
    <m/>
    <m/>
    <b v="0"/>
    <m/>
    <s v="Biotherapeutics"/>
    <s v="Referral"/>
    <m/>
    <m/>
    <m/>
    <m/>
    <m/>
    <x v="46"/>
    <x v="0"/>
    <b v="0"/>
    <m/>
    <m/>
    <m/>
    <s v="00531000007KAu8AAG"/>
    <s v="01s31000003qafeAAA"/>
    <s v="Biotherapeutics"/>
    <m/>
    <s v="0033100002tIHBFAA4"/>
    <s v="System"/>
    <s v="ZipChip"/>
    <m/>
    <m/>
    <s v="0125A000001ESVfQAO"/>
    <b v="0"/>
    <m/>
    <b v="0"/>
    <m/>
    <m/>
    <x v="0"/>
    <b v="0"/>
    <d v="2021-06-29T20:34:53"/>
    <s v="0055A00000Bd4jEQAR"/>
    <m/>
    <b v="0"/>
    <x v="0"/>
    <m/>
    <m/>
    <n v="57394"/>
    <m/>
    <x v="2"/>
    <n v="0"/>
    <n v="0"/>
  </r>
  <r>
    <s v="0013100001fqvwqAAA"/>
    <b v="0"/>
    <m/>
    <b v="0"/>
    <m/>
    <m/>
    <m/>
    <x v="30"/>
    <b v="1"/>
    <m/>
    <m/>
    <m/>
    <m/>
    <m/>
    <s v="00531000007M2hjAAC"/>
    <b v="1"/>
    <d v="2016-03-10T14:56:24"/>
    <m/>
    <b v="0"/>
    <m/>
    <m/>
    <b v="0"/>
    <d v="2015-04-01T00:00:00"/>
    <n v="4"/>
    <n v="2015"/>
    <s v="Closed"/>
    <s v="Closed"/>
    <b v="0"/>
    <b v="0"/>
    <m/>
    <b v="1"/>
    <b v="0"/>
    <b v="0"/>
    <x v="9"/>
    <b v="0"/>
    <s v="Auto-Classic"/>
    <x v="0"/>
    <d v="2016-03-10T00:00:00"/>
    <s v="0055A00000BclF5QAJ"/>
    <d v="2021-04-10T22:59:54"/>
    <m/>
    <d v="2018-03-10T15:07:46"/>
    <m/>
    <m/>
    <b v="0"/>
    <m/>
    <s v="Biotherapeutics"/>
    <s v="Trade Show"/>
    <m/>
    <m/>
    <m/>
    <m/>
    <m/>
    <x v="47"/>
    <x v="0"/>
    <b v="0"/>
    <m/>
    <m/>
    <m/>
    <s v="0055A000008iLoJQAU"/>
    <s v="01s31000003qafeAAA"/>
    <s v="Biotherapeutics"/>
    <m/>
    <s v="0033100002vk02mAAA"/>
    <s v="System"/>
    <s v="ZipChip"/>
    <m/>
    <m/>
    <s v="0125A000001ESVfQAO"/>
    <b v="0"/>
    <m/>
    <b v="0"/>
    <m/>
    <m/>
    <x v="1"/>
    <b v="0"/>
    <d v="2021-06-29T20:34:53"/>
    <m/>
    <m/>
    <b v="0"/>
    <x v="1"/>
    <m/>
    <m/>
    <n v="32000"/>
    <m/>
    <x v="18"/>
    <n v="100"/>
    <n v="0"/>
  </r>
  <r>
    <s v="0013100001fqw6MAAQ"/>
    <b v="0"/>
    <m/>
    <b v="0"/>
    <m/>
    <m/>
    <m/>
    <x v="29"/>
    <b v="1"/>
    <s v="Contact has moved"/>
    <m/>
    <m/>
    <m/>
    <m/>
    <s v="00531000007M2hjAAC"/>
    <b v="1"/>
    <d v="2016-03-10T15:06:21"/>
    <m/>
    <b v="0"/>
    <m/>
    <m/>
    <b v="0"/>
    <d v="2022-02-01T00:00:00"/>
    <n v="2"/>
    <n v="2022"/>
    <s v="Omitted"/>
    <s v="Omitted"/>
    <b v="0"/>
    <b v="0"/>
    <m/>
    <b v="1"/>
    <b v="0"/>
    <b v="0"/>
    <x v="9"/>
    <b v="0"/>
    <s v="Manual-Classic"/>
    <x v="0"/>
    <d v="2018-07-20T00:00:00"/>
    <s v="0055A00000BclF5QAJ"/>
    <d v="2021-04-11T20:11:37"/>
    <m/>
    <d v="2020-04-10T13:57:50"/>
    <m/>
    <m/>
    <b v="0"/>
    <m/>
    <s v="Amino Acids &amp; Metobolites"/>
    <s v="Website"/>
    <m/>
    <m/>
    <m/>
    <m/>
    <m/>
    <x v="48"/>
    <x v="0"/>
    <b v="0"/>
    <m/>
    <m/>
    <m/>
    <s v="0055A000008iLoOQAU"/>
    <s v="01s31000003qafeAAA"/>
    <s v="Metabolomics"/>
    <m/>
    <s v="0033100002vk07cAAA"/>
    <s v="System"/>
    <s v="ZipChip"/>
    <m/>
    <m/>
    <s v="0125A000001ESVfQAO"/>
    <b v="0"/>
    <m/>
    <b v="0"/>
    <m/>
    <m/>
    <x v="0"/>
    <b v="0"/>
    <d v="2021-06-29T20:34:53"/>
    <m/>
    <m/>
    <b v="0"/>
    <x v="0"/>
    <m/>
    <m/>
    <n v="54805"/>
    <m/>
    <x v="2"/>
    <n v="0"/>
    <n v="0"/>
  </r>
  <r>
    <s v="0013100001fqwyfAAA"/>
    <b v="0"/>
    <m/>
    <b v="0"/>
    <m/>
    <m/>
    <m/>
    <x v="30"/>
    <b v="1"/>
    <m/>
    <m/>
    <m/>
    <m/>
    <m/>
    <s v="00531000007M2hjAAC"/>
    <b v="1"/>
    <d v="2016-03-10T16:39:05"/>
    <m/>
    <b v="0"/>
    <m/>
    <m/>
    <b v="0"/>
    <d v="2015-04-01T00:00:00"/>
    <n v="4"/>
    <n v="2015"/>
    <s v="Closed"/>
    <s v="Closed"/>
    <b v="0"/>
    <b v="0"/>
    <m/>
    <b v="1"/>
    <b v="0"/>
    <b v="0"/>
    <x v="9"/>
    <b v="0"/>
    <m/>
    <x v="0"/>
    <d v="2016-03-10T00:00:00"/>
    <s v="0055A00000BclF5QAJ"/>
    <d v="2021-04-10T22:59:54"/>
    <m/>
    <d v="2018-03-10T15:07:46"/>
    <m/>
    <m/>
    <b v="0"/>
    <m/>
    <s v="Amino Acids &amp; Metobolites;Peptide Mapping;Intact Proteins &amp; Antibodies"/>
    <s v="Trade Show"/>
    <m/>
    <m/>
    <m/>
    <m/>
    <m/>
    <x v="49"/>
    <x v="0"/>
    <b v="0"/>
    <m/>
    <m/>
    <m/>
    <s v="0055A000008iLoJQAU"/>
    <s v="01s31000003qafeAAA"/>
    <s v="Biotherapeutics"/>
    <m/>
    <s v="0033100002vk1d4AAA"/>
    <s v="System"/>
    <s v="ZipChip"/>
    <m/>
    <m/>
    <s v="0125A000001ESVfQAO"/>
    <b v="0"/>
    <m/>
    <b v="0"/>
    <m/>
    <m/>
    <x v="1"/>
    <b v="0"/>
    <d v="2021-06-29T20:34:53"/>
    <m/>
    <m/>
    <b v="0"/>
    <x v="1"/>
    <m/>
    <m/>
    <n v="28700"/>
    <m/>
    <x v="19"/>
    <n v="100"/>
    <n v="0"/>
  </r>
  <r>
    <s v="0013100001ennfGAAQ"/>
    <b v="0"/>
    <m/>
    <b v="0"/>
    <m/>
    <m/>
    <m/>
    <x v="1"/>
    <b v="1"/>
    <m/>
    <m/>
    <m/>
    <m/>
    <m/>
    <s v="00531000007M2hjAAC"/>
    <b v="1"/>
    <d v="2016-03-10T17:28:53"/>
    <m/>
    <b v="0"/>
    <m/>
    <m/>
    <b v="0"/>
    <d v="2015-04-01T00:00:00"/>
    <n v="4"/>
    <n v="2015"/>
    <s v="Closed"/>
    <s v="Closed"/>
    <b v="0"/>
    <b v="0"/>
    <m/>
    <b v="1"/>
    <b v="0"/>
    <b v="0"/>
    <x v="9"/>
    <b v="0"/>
    <s v="Auto-Classic"/>
    <x v="0"/>
    <d v="2017-06-22T00:00:00"/>
    <s v="0055A00000BclF5QAJ"/>
    <d v="2021-04-10T22:59:54"/>
    <m/>
    <d v="2018-03-10T15:07:46"/>
    <m/>
    <m/>
    <b v="0"/>
    <m/>
    <s v="Biotherapeutics"/>
    <s v="Trade Show"/>
    <m/>
    <m/>
    <m/>
    <m/>
    <m/>
    <x v="50"/>
    <x v="0"/>
    <b v="0"/>
    <m/>
    <m/>
    <m/>
    <s v="0055A000008zqzaQAA"/>
    <s v="01s31000003qafeAAA"/>
    <s v="Biotherapeutics"/>
    <m/>
    <s v="0033100002vk29UAAQ"/>
    <s v="System"/>
    <s v="ZipChip"/>
    <m/>
    <m/>
    <s v="0125A000001ESVfQAO"/>
    <b v="0"/>
    <m/>
    <b v="0"/>
    <m/>
    <m/>
    <x v="1"/>
    <b v="0"/>
    <d v="2021-06-29T20:34:53"/>
    <s v="0055A00000BctN2QAJ"/>
    <m/>
    <b v="0"/>
    <x v="1"/>
    <m/>
    <m/>
    <n v="28300"/>
    <m/>
    <x v="20"/>
    <n v="100"/>
    <n v="0"/>
  </r>
  <r>
    <s v="0013100001fqyXRAAY"/>
    <b v="0"/>
    <m/>
    <b v="0"/>
    <m/>
    <m/>
    <m/>
    <x v="1"/>
    <b v="1"/>
    <m/>
    <m/>
    <m/>
    <m/>
    <m/>
    <s v="00531000007M2hjAAC"/>
    <b v="1"/>
    <d v="2016-03-10T19:36:59"/>
    <m/>
    <b v="0"/>
    <m/>
    <m/>
    <b v="0"/>
    <d v="2015-04-01T00:00:00"/>
    <n v="4"/>
    <n v="2015"/>
    <s v="Closed"/>
    <s v="Closed"/>
    <b v="0"/>
    <b v="0"/>
    <m/>
    <b v="1"/>
    <b v="0"/>
    <b v="0"/>
    <x v="2"/>
    <b v="0"/>
    <s v="Manual-Classic"/>
    <x v="0"/>
    <d v="2017-06-22T00:00:00"/>
    <s v="0055A00000BclF5QAJ"/>
    <d v="2021-04-10T22:59:54"/>
    <m/>
    <d v="2018-03-10T15:07:46"/>
    <m/>
    <m/>
    <b v="0"/>
    <m/>
    <s v="Proteomics and Peptide Mapping"/>
    <s v="Trade Show"/>
    <m/>
    <m/>
    <m/>
    <m/>
    <m/>
    <x v="51"/>
    <x v="0"/>
    <b v="0"/>
    <m/>
    <m/>
    <m/>
    <s v="0055A000008zqzaQAA"/>
    <s v="01s31000003qafeAAA"/>
    <s v="Proteomics"/>
    <m/>
    <s v="0033100002vk3dpAAA"/>
    <s v="System"/>
    <s v="ZipChip"/>
    <m/>
    <m/>
    <s v="0125A000001ESVfQAO"/>
    <b v="0"/>
    <m/>
    <b v="0"/>
    <m/>
    <m/>
    <x v="1"/>
    <b v="0"/>
    <d v="2021-06-29T20:34:53"/>
    <s v="0055A00000BctN2QAJ"/>
    <m/>
    <b v="0"/>
    <x v="1"/>
    <m/>
    <m/>
    <n v="28200"/>
    <m/>
    <x v="21"/>
    <n v="100"/>
    <n v="0"/>
  </r>
  <r>
    <s v="0013100001fqycHAAQ"/>
    <b v="0"/>
    <m/>
    <b v="0"/>
    <m/>
    <m/>
    <m/>
    <x v="31"/>
    <b v="1"/>
    <s v="Other"/>
    <m/>
    <m/>
    <m/>
    <m/>
    <s v="00531000007M2hjAAC"/>
    <b v="1"/>
    <d v="2016-03-10T19:45:57"/>
    <m/>
    <b v="0"/>
    <m/>
    <m/>
    <b v="0"/>
    <d v="2019-04-01T00:00:00"/>
    <n v="4"/>
    <n v="2019"/>
    <s v="Omitted"/>
    <s v="Omitted"/>
    <b v="0"/>
    <b v="0"/>
    <m/>
    <b v="1"/>
    <b v="0"/>
    <b v="0"/>
    <x v="0"/>
    <b v="0"/>
    <s v="Auto-Classic"/>
    <x v="0"/>
    <d v="2019-04-18T00:00:00"/>
    <s v="0055A00000BclF5QAJ"/>
    <d v="2021-04-11T20:33:11"/>
    <m/>
    <d v="2019-10-01T17:19:11"/>
    <m/>
    <m/>
    <b v="0"/>
    <m/>
    <s v="Metabolomics"/>
    <s v="Referral"/>
    <m/>
    <m/>
    <s v="Thermo"/>
    <s v="QE Plus, HF, HF-X  (NO biopharma)"/>
    <m/>
    <x v="52"/>
    <x v="0"/>
    <b v="0"/>
    <m/>
    <m/>
    <m/>
    <s v="0055A000009sZg0QAE"/>
    <s v="01s31000003qafeAAA"/>
    <s v="Metabolomics"/>
    <m/>
    <s v="0033100002vk3iQAAQ"/>
    <s v="System"/>
    <s v="ZipChip"/>
    <m/>
    <s v="0Q05A000002EUB0SAO"/>
    <s v="0125A000001ESVfQAO"/>
    <b v="0"/>
    <m/>
    <b v="0"/>
    <m/>
    <m/>
    <x v="0"/>
    <b v="1"/>
    <d v="2021-06-29T20:34:53"/>
    <m/>
    <m/>
    <b v="0"/>
    <x v="0"/>
    <m/>
    <m/>
    <n v="72600"/>
    <m/>
    <x v="2"/>
    <n v="0"/>
    <n v="0"/>
  </r>
  <r>
    <s v="0013100001fqyfkAAA"/>
    <b v="0"/>
    <m/>
    <b v="0"/>
    <m/>
    <m/>
    <m/>
    <x v="1"/>
    <b v="1"/>
    <m/>
    <m/>
    <s v="00331000039EdKmAAK"/>
    <m/>
    <m/>
    <s v="00531000007M2hjAAC"/>
    <b v="1"/>
    <d v="2016-03-10T19:52:36"/>
    <m/>
    <b v="0"/>
    <m/>
    <m/>
    <b v="0"/>
    <d v="2015-04-01T00:00:00"/>
    <n v="4"/>
    <n v="2015"/>
    <s v="Closed"/>
    <s v="Closed"/>
    <b v="0"/>
    <b v="0"/>
    <m/>
    <b v="1"/>
    <b v="0"/>
    <b v="0"/>
    <x v="0"/>
    <b v="0"/>
    <m/>
    <x v="0"/>
    <m/>
    <s v="0055A00000BclF5QAJ"/>
    <d v="2021-04-10T22:59:54"/>
    <m/>
    <d v="2018-03-10T15:07:46"/>
    <m/>
    <m/>
    <b v="0"/>
    <m/>
    <s v="Metabolomics"/>
    <s v="Trade Show"/>
    <m/>
    <m/>
    <m/>
    <m/>
    <m/>
    <x v="53"/>
    <x v="0"/>
    <b v="0"/>
    <m/>
    <m/>
    <m/>
    <s v="0055A000008zqzaQAA"/>
    <s v="01s31000003qafeAAA"/>
    <s v="Metabolomics"/>
    <m/>
    <s v="00331000039EdKmAAK"/>
    <s v="Consumables"/>
    <s v="ZipChip"/>
    <m/>
    <m/>
    <s v="0125A000001ESVfQAO"/>
    <b v="0"/>
    <m/>
    <b v="0"/>
    <m/>
    <m/>
    <x v="1"/>
    <b v="0"/>
    <d v="2021-06-29T20:34:53"/>
    <s v="0055A00000BctN2QAJ"/>
    <m/>
    <b v="0"/>
    <x v="1"/>
    <m/>
    <m/>
    <n v="1600"/>
    <m/>
    <x v="22"/>
    <n v="100"/>
    <n v="0"/>
  </r>
  <r>
    <s v="0013100001fqylOAAQ"/>
    <b v="0"/>
    <m/>
    <b v="0"/>
    <m/>
    <m/>
    <m/>
    <x v="32"/>
    <b v="1"/>
    <s v="Non Responsive"/>
    <m/>
    <m/>
    <m/>
    <m/>
    <s v="00531000007KAu8AAG"/>
    <b v="1"/>
    <d v="2016-03-10T20:04:41"/>
    <m/>
    <b v="0"/>
    <m/>
    <m/>
    <b v="0"/>
    <d v="2017-04-01T00:00:00"/>
    <n v="4"/>
    <n v="2017"/>
    <s v="Omitted"/>
    <s v="Omitted"/>
    <b v="0"/>
    <b v="0"/>
    <m/>
    <b v="0"/>
    <b v="0"/>
    <b v="0"/>
    <x v="2"/>
    <b v="0"/>
    <s v="Auto-Classic"/>
    <x v="0"/>
    <d v="2019-04-22T00:00:00"/>
    <s v="0055A00000BclF5QAJ"/>
    <d v="2021-04-11T20:06:15"/>
    <m/>
    <d v="2019-06-11T18:48:22"/>
    <m/>
    <m/>
    <b v="0"/>
    <m/>
    <s v="Biotherapeutics"/>
    <s v="Field Sales"/>
    <m/>
    <m/>
    <m/>
    <m/>
    <m/>
    <x v="54"/>
    <x v="0"/>
    <b v="0"/>
    <m/>
    <m/>
    <m/>
    <s v="0055A000009sZg0QAE"/>
    <m/>
    <s v="Biotherapeutics"/>
    <m/>
    <s v="0033100002vk3xBAAQ"/>
    <s v="System"/>
    <s v="ZipChip"/>
    <m/>
    <m/>
    <s v="0125A000001ESVfQAO"/>
    <b v="0"/>
    <m/>
    <b v="0"/>
    <m/>
    <m/>
    <x v="0"/>
    <b v="0"/>
    <d v="2021-06-29T20:34:53"/>
    <m/>
    <m/>
    <b v="0"/>
    <x v="0"/>
    <m/>
    <m/>
    <m/>
    <m/>
    <x v="0"/>
    <n v="0"/>
    <n v="0"/>
  </r>
  <r>
    <s v="0013100001fqymHAAQ"/>
    <b v="0"/>
    <m/>
    <b v="0"/>
    <m/>
    <m/>
    <m/>
    <x v="33"/>
    <b v="1"/>
    <s v="Other"/>
    <m/>
    <m/>
    <m/>
    <m/>
    <s v="00531000007KAu8AAG"/>
    <b v="1"/>
    <d v="2016-03-10T20:06:08"/>
    <m/>
    <b v="0"/>
    <m/>
    <m/>
    <b v="0"/>
    <d v="2019-02-01T00:00:00"/>
    <n v="2"/>
    <n v="2019"/>
    <s v="Omitted"/>
    <s v="Omitted"/>
    <b v="0"/>
    <b v="0"/>
    <m/>
    <b v="0"/>
    <b v="0"/>
    <b v="0"/>
    <x v="2"/>
    <b v="0"/>
    <s v="Auto-Classic"/>
    <x v="0"/>
    <d v="2019-04-22T00:00:00"/>
    <s v="0055A00000BclF5QAJ"/>
    <d v="2021-04-11T20:06:15"/>
    <m/>
    <d v="2019-04-23T12:33:47"/>
    <m/>
    <m/>
    <b v="0"/>
    <m/>
    <s v="Biotherapeutics"/>
    <s v="Field Sales"/>
    <m/>
    <m/>
    <m/>
    <m/>
    <m/>
    <x v="55"/>
    <x v="0"/>
    <b v="0"/>
    <s v="Matt has established no interest, though will keep us in mind for the future.  CEOs are in touch periodically."/>
    <m/>
    <m/>
    <s v="0055A000009sZg0QAE"/>
    <m/>
    <s v="Biotherapeutics"/>
    <m/>
    <s v="0033100002vk3yJAAQ"/>
    <s v="System"/>
    <s v="ZipChip"/>
    <m/>
    <m/>
    <s v="0125A000001ESVfQAO"/>
    <b v="0"/>
    <m/>
    <b v="0"/>
    <m/>
    <m/>
    <x v="0"/>
    <b v="0"/>
    <d v="2021-06-29T20:34:53"/>
    <m/>
    <m/>
    <b v="0"/>
    <x v="0"/>
    <m/>
    <m/>
    <m/>
    <m/>
    <x v="0"/>
    <n v="0"/>
    <n v="0"/>
  </r>
  <r>
    <s v="0013100001fqyo3AAA"/>
    <b v="0"/>
    <m/>
    <b v="0"/>
    <m/>
    <m/>
    <m/>
    <x v="24"/>
    <b v="1"/>
    <s v="Non Responsive"/>
    <m/>
    <m/>
    <m/>
    <m/>
    <s v="00531000007KAu8AAG"/>
    <b v="1"/>
    <d v="2016-03-10T20:09:17"/>
    <m/>
    <b v="0"/>
    <m/>
    <m/>
    <b v="0"/>
    <d v="2019-02-01T00:00:00"/>
    <n v="2"/>
    <n v="2019"/>
    <s v="Omitted"/>
    <s v="Omitted"/>
    <b v="0"/>
    <b v="0"/>
    <m/>
    <b v="1"/>
    <b v="0"/>
    <b v="0"/>
    <x v="2"/>
    <b v="0"/>
    <s v="Manual-Classic"/>
    <x v="0"/>
    <d v="2019-05-13T00:00:00"/>
    <s v="0055A00000BclF5QAJ"/>
    <d v="2021-04-11T20:06:15"/>
    <m/>
    <d v="2019-06-21T12:22:27"/>
    <m/>
    <m/>
    <b v="0"/>
    <m/>
    <s v="Biotherapeutics;Proteomics and Peptide Mapping"/>
    <s v="Field Sales"/>
    <m/>
    <m/>
    <s v="Thermo"/>
    <s v="QE EMR UHMR (Plus, HF, HF-X with BioPharma)"/>
    <m/>
    <x v="56"/>
    <x v="0"/>
    <b v="0"/>
    <m/>
    <m/>
    <m/>
    <s v="0055A000009sZg0QAE"/>
    <s v="01s31000003qafeAAA"/>
    <s v="Biotherapeutics"/>
    <m/>
    <s v="0033100002vk40ZAAQ"/>
    <s v="System"/>
    <s v="ZipChip"/>
    <m/>
    <m/>
    <s v="0125A000001ESVfQAO"/>
    <b v="0"/>
    <m/>
    <b v="0"/>
    <m/>
    <m/>
    <x v="0"/>
    <b v="0"/>
    <d v="2021-06-29T20:34:53"/>
    <m/>
    <m/>
    <b v="0"/>
    <x v="0"/>
    <m/>
    <m/>
    <n v="29500"/>
    <m/>
    <x v="2"/>
    <n v="0"/>
    <n v="0"/>
  </r>
  <r>
    <s v="0013100001fqypQAAQ"/>
    <b v="0"/>
    <m/>
    <b v="0"/>
    <m/>
    <m/>
    <m/>
    <x v="1"/>
    <b v="1"/>
    <m/>
    <m/>
    <m/>
    <m/>
    <m/>
    <s v="00531000007M2hjAAC"/>
    <b v="1"/>
    <d v="2016-03-10T20:13:15"/>
    <m/>
    <b v="0"/>
    <m/>
    <m/>
    <b v="0"/>
    <d v="2015-04-01T00:00:00"/>
    <n v="4"/>
    <n v="2015"/>
    <s v="Closed"/>
    <s v="Closed"/>
    <b v="0"/>
    <b v="0"/>
    <m/>
    <b v="1"/>
    <b v="0"/>
    <b v="0"/>
    <x v="2"/>
    <b v="0"/>
    <m/>
    <x v="0"/>
    <d v="2017-06-22T00:00:00"/>
    <s v="0055A00000BclF5QAJ"/>
    <d v="2021-04-10T22:59:54"/>
    <m/>
    <d v="2018-03-10T15:07:46"/>
    <m/>
    <m/>
    <b v="0"/>
    <m/>
    <s v="Metabolomics"/>
    <s v="Trade Show"/>
    <m/>
    <m/>
    <m/>
    <m/>
    <m/>
    <x v="57"/>
    <x v="0"/>
    <b v="0"/>
    <m/>
    <m/>
    <m/>
    <s v="0055A000008zqzaQAA"/>
    <s v="01s31000003qafeAAA"/>
    <s v="Biotherapeutics"/>
    <m/>
    <s v="0033100002vk42VAAQ"/>
    <s v="System"/>
    <s v="ZipChip"/>
    <m/>
    <m/>
    <s v="0125A000001ESVfQAO"/>
    <b v="0"/>
    <m/>
    <b v="0"/>
    <m/>
    <m/>
    <x v="1"/>
    <b v="0"/>
    <d v="2021-06-29T20:34:53"/>
    <s v="0055A00000BctN2QAJ"/>
    <m/>
    <b v="0"/>
    <x v="1"/>
    <m/>
    <m/>
    <n v="28500"/>
    <m/>
    <x v="14"/>
    <n v="100"/>
    <n v="0"/>
  </r>
  <r>
    <s v="0013100001puTb4AAE"/>
    <b v="0"/>
    <m/>
    <b v="0"/>
    <m/>
    <m/>
    <m/>
    <x v="34"/>
    <b v="1"/>
    <m/>
    <m/>
    <m/>
    <m/>
    <m/>
    <s v="00531000007M2hjAAC"/>
    <b v="0"/>
    <d v="2016-03-10T20:41:29"/>
    <m/>
    <b v="0"/>
    <m/>
    <m/>
    <b v="0"/>
    <d v="2016-01-01T00:00:00"/>
    <n v="1"/>
    <n v="2016"/>
    <s v="Closed"/>
    <s v="Closed"/>
    <b v="0"/>
    <b v="0"/>
    <m/>
    <b v="1"/>
    <b v="0"/>
    <b v="0"/>
    <x v="2"/>
    <b v="0"/>
    <s v="Auto-Classic"/>
    <x v="0"/>
    <m/>
    <s v="0055A00000BclF5QAJ"/>
    <d v="2021-04-11T20:11:37"/>
    <m/>
    <d v="2018-03-10T15:07:46"/>
    <m/>
    <m/>
    <b v="0"/>
    <m/>
    <s v="Biotherapeutics"/>
    <s v="Website"/>
    <m/>
    <m/>
    <m/>
    <m/>
    <m/>
    <x v="58"/>
    <x v="0"/>
    <b v="0"/>
    <m/>
    <m/>
    <m/>
    <s v="0055A000008zqzaQAA"/>
    <s v="01s31000003qafeAAA"/>
    <s v="Biotherapeutics"/>
    <m/>
    <s v="0033100002vk4J2AAI"/>
    <s v="System"/>
    <s v="ZipChip"/>
    <m/>
    <m/>
    <s v="0125A000001ESVfQAO"/>
    <b v="0"/>
    <m/>
    <b v="0"/>
    <m/>
    <m/>
    <x v="1"/>
    <b v="0"/>
    <d v="2021-06-29T20:34:53"/>
    <s v="0055A00000BctN2QAJ"/>
    <m/>
    <b v="0"/>
    <x v="1"/>
    <m/>
    <m/>
    <n v="32000"/>
    <m/>
    <x v="18"/>
    <n v="100"/>
    <n v="0"/>
  </r>
  <r>
    <s v="0013100001fr6f6AAA"/>
    <b v="0"/>
    <m/>
    <b v="0"/>
    <m/>
    <m/>
    <m/>
    <x v="35"/>
    <b v="0"/>
    <m/>
    <m/>
    <m/>
    <m/>
    <m/>
    <s v="00531000007M2hjAAC"/>
    <b v="1"/>
    <d v="2016-03-11T18:41:59"/>
    <m/>
    <b v="0"/>
    <m/>
    <m/>
    <b v="0"/>
    <d v="2021-04-01T00:00:00"/>
    <n v="4"/>
    <n v="2021"/>
    <s v="Pipeline"/>
    <s v="Pipeline"/>
    <b v="0"/>
    <b v="0"/>
    <m/>
    <b v="1"/>
    <b v="0"/>
    <b v="0"/>
    <x v="2"/>
    <b v="0"/>
    <s v="Manual-Classic"/>
    <x v="0"/>
    <d v="2021-02-19T00:00:00"/>
    <s v="0055A00000BclF5QAJ"/>
    <d v="2021-06-01T19:07:12"/>
    <m/>
    <d v="2018-06-29T09:31:13"/>
    <m/>
    <m/>
    <b v="0"/>
    <m/>
    <s v="Biotherapeutics"/>
    <s v="Referral"/>
    <m/>
    <m/>
    <s v="Thermo"/>
    <s v="QE Plus, HF, HF-X  (NO biopharma)"/>
    <m/>
    <x v="59"/>
    <x v="0"/>
    <b v="0"/>
    <m/>
    <m/>
    <m/>
    <s v="0055A00000Bnt5hQAB"/>
    <s v="01s31000003qafeAAA"/>
    <s v="Biotherapeutics"/>
    <m/>
    <s v="0033100002vsd5EAAQ"/>
    <s v="System"/>
    <s v="ZipChip"/>
    <m/>
    <m/>
    <s v="0125A000001ESVfQAO"/>
    <b v="0"/>
    <m/>
    <b v="0"/>
    <m/>
    <m/>
    <x v="3"/>
    <b v="0"/>
    <d v="2021-06-29T20:34:53"/>
    <s v="0055A000008iLmcQAE"/>
    <m/>
    <b v="0"/>
    <x v="0"/>
    <m/>
    <m/>
    <n v="50650"/>
    <m/>
    <x v="23"/>
    <n v="5"/>
    <n v="0"/>
  </r>
  <r>
    <s v="0013100001fr6iKAAQ"/>
    <b v="0"/>
    <m/>
    <b v="0"/>
    <m/>
    <m/>
    <m/>
    <x v="36"/>
    <b v="1"/>
    <s v="Non Responsive"/>
    <m/>
    <m/>
    <m/>
    <m/>
    <s v="00531000007M2hjAAC"/>
    <b v="1"/>
    <d v="2016-03-11T18:48:07"/>
    <m/>
    <b v="0"/>
    <m/>
    <m/>
    <b v="0"/>
    <d v="2018-01-01T00:00:00"/>
    <n v="1"/>
    <n v="2018"/>
    <s v="Omitted"/>
    <s v="Omitted"/>
    <b v="0"/>
    <b v="0"/>
    <m/>
    <b v="1"/>
    <b v="0"/>
    <b v="0"/>
    <x v="2"/>
    <b v="0"/>
    <m/>
    <x v="0"/>
    <m/>
    <s v="0055A00000BclF5QAJ"/>
    <d v="2021-04-10T23:01:03"/>
    <m/>
    <d v="2018-03-15T18:05:57"/>
    <m/>
    <m/>
    <b v="0"/>
    <m/>
    <s v="Cell Lysates"/>
    <s v="Referral"/>
    <m/>
    <m/>
    <m/>
    <m/>
    <m/>
    <x v="60"/>
    <x v="0"/>
    <b v="0"/>
    <m/>
    <m/>
    <m/>
    <s v="0055A000008iLoJQAU"/>
    <s v="01s31000003qafeAAA"/>
    <s v="Metabolomics"/>
    <m/>
    <s v="0033100002vsd7FAAQ"/>
    <s v="System"/>
    <s v="ZipChip"/>
    <m/>
    <m/>
    <s v="0125A000001ESVfQAO"/>
    <b v="0"/>
    <m/>
    <b v="0"/>
    <m/>
    <m/>
    <x v="0"/>
    <b v="0"/>
    <d v="2021-06-29T20:34:53"/>
    <m/>
    <m/>
    <b v="0"/>
    <x v="0"/>
    <m/>
    <m/>
    <n v="54805"/>
    <m/>
    <x v="2"/>
    <n v="0"/>
    <n v="0"/>
  </r>
  <r>
    <s v="0013100001fr79BAAQ"/>
    <b v="0"/>
    <m/>
    <b v="0"/>
    <s v="70131000001YBPPAA4"/>
    <m/>
    <m/>
    <x v="37"/>
    <b v="1"/>
    <m/>
    <m/>
    <m/>
    <m/>
    <m/>
    <s v="00531000007M2hjAAC"/>
    <b v="1"/>
    <d v="2016-03-11T19:49:01"/>
    <m/>
    <b v="0"/>
    <m/>
    <m/>
    <b v="0"/>
    <d v="2017-01-01T00:00:00"/>
    <n v="1"/>
    <n v="2017"/>
    <s v="Closed"/>
    <s v="Closed"/>
    <b v="0"/>
    <b v="0"/>
    <m/>
    <b v="1"/>
    <b v="0"/>
    <b v="0"/>
    <x v="2"/>
    <b v="0"/>
    <s v="Auto-Classic"/>
    <x v="0"/>
    <d v="2017-06-23T00:00:00"/>
    <s v="0055A00000BclF5QAJ"/>
    <d v="2021-04-10T22:59:54"/>
    <m/>
    <d v="2018-03-10T15:07:46"/>
    <m/>
    <m/>
    <b v="0"/>
    <m/>
    <s v="Biotherapeutics"/>
    <s v="Referral"/>
    <m/>
    <m/>
    <m/>
    <m/>
    <m/>
    <x v="61"/>
    <x v="0"/>
    <b v="0"/>
    <m/>
    <m/>
    <m/>
    <s v="0055A000008iLoJQAU"/>
    <s v="01s31000003qafeAAA"/>
    <s v="Biotherapeutics"/>
    <m/>
    <s v="0033100002vsddLAAQ"/>
    <s v="System"/>
    <s v="ZipChip"/>
    <m/>
    <m/>
    <s v="0125A000001ESVfQAO"/>
    <b v="0"/>
    <m/>
    <b v="0"/>
    <m/>
    <m/>
    <x v="1"/>
    <b v="0"/>
    <d v="2021-06-29T20:34:53"/>
    <m/>
    <m/>
    <b v="0"/>
    <x v="1"/>
    <m/>
    <m/>
    <n v="52306"/>
    <m/>
    <x v="24"/>
    <n v="100"/>
    <n v="0"/>
  </r>
  <r>
    <s v="0013100001fpjwoAAA"/>
    <b v="0"/>
    <m/>
    <b v="0"/>
    <m/>
    <m/>
    <m/>
    <x v="38"/>
    <b v="1"/>
    <s v="Non Responsive"/>
    <m/>
    <m/>
    <m/>
    <m/>
    <s v="00531000007KAu8AAG"/>
    <b v="1"/>
    <d v="2016-03-14T12:45:10"/>
    <m/>
    <b v="0"/>
    <m/>
    <m/>
    <b v="0"/>
    <d v="2018-03-01T00:00:00"/>
    <n v="3"/>
    <n v="2018"/>
    <s v="Omitted"/>
    <s v="Omitted"/>
    <b v="0"/>
    <b v="0"/>
    <m/>
    <b v="1"/>
    <b v="0"/>
    <b v="0"/>
    <x v="2"/>
    <b v="0"/>
    <m/>
    <x v="0"/>
    <d v="2019-04-23T00:00:00"/>
    <s v="0055A00000BclF5QAJ"/>
    <d v="2021-04-10T23:01:03"/>
    <m/>
    <d v="2019-06-11T19:06:34"/>
    <m/>
    <m/>
    <b v="0"/>
    <m/>
    <s v="Cell Lysates"/>
    <s v="Sales Seminar"/>
    <m/>
    <m/>
    <m/>
    <m/>
    <m/>
    <x v="62"/>
    <x v="0"/>
    <b v="0"/>
    <m/>
    <m/>
    <m/>
    <s v="0055A000009sZg0QAE"/>
    <s v="01s31000003qafeAAA"/>
    <s v="Proteomics"/>
    <m/>
    <s v="0033100002vsvgkAAA"/>
    <s v="System"/>
    <s v="ZipChip"/>
    <m/>
    <m/>
    <s v="0125A000001ESVfQAO"/>
    <b v="0"/>
    <m/>
    <b v="0"/>
    <m/>
    <m/>
    <x v="0"/>
    <b v="0"/>
    <d v="2021-06-29T20:34:53"/>
    <m/>
    <m/>
    <b v="0"/>
    <x v="0"/>
    <m/>
    <m/>
    <n v="57394"/>
    <m/>
    <x v="2"/>
    <n v="0"/>
    <n v="0"/>
  </r>
  <r>
    <s v="0015A00001taY3xQAE"/>
    <b v="0"/>
    <m/>
    <b v="0"/>
    <m/>
    <m/>
    <m/>
    <x v="15"/>
    <b v="1"/>
    <s v="Non Responsive"/>
    <m/>
    <s v="0035A00003CcZ5nQAF"/>
    <m/>
    <m/>
    <s v="00531000007KAu8AAG"/>
    <b v="1"/>
    <d v="2016-03-14T12:48:14"/>
    <m/>
    <b v="0"/>
    <m/>
    <m/>
    <b v="0"/>
    <d v="2018-04-01T00:00:00"/>
    <n v="4"/>
    <n v="2018"/>
    <s v="Omitted"/>
    <s v="Omitted"/>
    <b v="0"/>
    <b v="0"/>
    <m/>
    <b v="1"/>
    <b v="0"/>
    <b v="0"/>
    <x v="2"/>
    <b v="0"/>
    <m/>
    <x v="0"/>
    <d v="2019-04-22T00:00:00"/>
    <s v="0055A00000BclF5QAJ"/>
    <d v="2021-04-10T23:01:03"/>
    <m/>
    <d v="2019-06-11T20:16:31"/>
    <m/>
    <m/>
    <b v="0"/>
    <m/>
    <s v="Biotherapeutics"/>
    <s v="Referral"/>
    <m/>
    <m/>
    <m/>
    <m/>
    <m/>
    <x v="63"/>
    <x v="0"/>
    <b v="0"/>
    <m/>
    <m/>
    <m/>
    <s v="0055A000009sZg0QAE"/>
    <s v="01s31000003qafeAAA"/>
    <s v="Biotherapeutics"/>
    <m/>
    <s v="0035A00003CcZ5nQAF"/>
    <s v="System"/>
    <s v="ZipChip"/>
    <m/>
    <m/>
    <s v="0125A000001ESVfQAO"/>
    <b v="0"/>
    <m/>
    <b v="0"/>
    <m/>
    <m/>
    <x v="0"/>
    <b v="0"/>
    <d v="2021-06-29T20:34:53"/>
    <m/>
    <m/>
    <b v="0"/>
    <x v="0"/>
    <m/>
    <m/>
    <n v="54805"/>
    <m/>
    <x v="2"/>
    <n v="0"/>
    <n v="0"/>
  </r>
  <r>
    <s v="0013100001qvZsSAAU"/>
    <b v="0"/>
    <m/>
    <b v="0"/>
    <m/>
    <m/>
    <m/>
    <x v="9"/>
    <b v="1"/>
    <s v="Contact has moved"/>
    <m/>
    <m/>
    <m/>
    <m/>
    <s v="00531000007KAu8AAG"/>
    <b v="1"/>
    <d v="2016-03-14T12:48:58"/>
    <m/>
    <b v="0"/>
    <m/>
    <m/>
    <b v="0"/>
    <d v="2018-04-01T00:00:00"/>
    <n v="4"/>
    <n v="2018"/>
    <s v="Omitted"/>
    <s v="Omitted"/>
    <b v="0"/>
    <b v="0"/>
    <m/>
    <b v="1"/>
    <b v="0"/>
    <b v="0"/>
    <x v="2"/>
    <b v="0"/>
    <m/>
    <x v="0"/>
    <d v="2017-08-22T00:00:00"/>
    <s v="0055A00000BclF5QAJ"/>
    <d v="2021-04-10T23:01:03"/>
    <m/>
    <d v="2018-03-15T17:46:34"/>
    <m/>
    <m/>
    <b v="0"/>
    <m/>
    <s v="Biotherapeutics;Proteomics and Peptide Mapping"/>
    <s v="Referral"/>
    <m/>
    <m/>
    <m/>
    <m/>
    <m/>
    <x v="64"/>
    <x v="0"/>
    <b v="0"/>
    <m/>
    <m/>
    <m/>
    <s v="0055A000008iLoJQAU"/>
    <s v="01s31000003qafeAAA"/>
    <s v="Biotherapeutics"/>
    <m/>
    <s v="0033100002vsvi7AAA"/>
    <s v="System"/>
    <s v="ZipChip"/>
    <m/>
    <m/>
    <s v="0125A000001ESVfQAO"/>
    <b v="0"/>
    <m/>
    <b v="0"/>
    <m/>
    <m/>
    <x v="0"/>
    <b v="0"/>
    <d v="2021-06-29T20:34:53"/>
    <m/>
    <m/>
    <b v="0"/>
    <x v="0"/>
    <m/>
    <m/>
    <n v="54805"/>
    <m/>
    <x v="2"/>
    <n v="0"/>
    <n v="0"/>
  </r>
  <r>
    <s v="0013100001frMxsAAE"/>
    <b v="0"/>
    <m/>
    <b v="0"/>
    <m/>
    <m/>
    <m/>
    <x v="7"/>
    <b v="1"/>
    <m/>
    <m/>
    <m/>
    <m/>
    <m/>
    <s v="00531000007KgPgAAK"/>
    <b v="1"/>
    <d v="2016-03-14T15:53:41"/>
    <m/>
    <b v="0"/>
    <m/>
    <m/>
    <b v="0"/>
    <d v="2016-01-01T00:00:00"/>
    <n v="1"/>
    <n v="2016"/>
    <s v="Omitted"/>
    <s v="Omitted"/>
    <b v="0"/>
    <b v="0"/>
    <m/>
    <b v="0"/>
    <b v="0"/>
    <b v="0"/>
    <x v="2"/>
    <b v="0"/>
    <m/>
    <x v="0"/>
    <m/>
    <s v="00531000007MUoEAAW"/>
    <d v="2021-02-23T18:15:22"/>
    <m/>
    <d v="2020-01-06T18:18:35"/>
    <m/>
    <m/>
    <b v="0"/>
    <m/>
    <m/>
    <s v="Other"/>
    <m/>
    <m/>
    <m/>
    <m/>
    <m/>
    <x v="65"/>
    <x v="0"/>
    <b v="0"/>
    <m/>
    <m/>
    <m/>
    <s v="00531000007KgPgAAK"/>
    <m/>
    <s v="CWAs"/>
    <m/>
    <s v="0033100002vsxqzAAA"/>
    <m/>
    <m/>
    <m/>
    <m/>
    <s v="0125A000001NaBLQA0"/>
    <b v="0"/>
    <m/>
    <b v="0"/>
    <m/>
    <m/>
    <x v="0"/>
    <b v="0"/>
    <d v="2021-06-29T20:34:53"/>
    <m/>
    <m/>
    <b v="0"/>
    <x v="0"/>
    <m/>
    <m/>
    <m/>
    <m/>
    <x v="0"/>
    <n v="0"/>
    <n v="0"/>
  </r>
  <r>
    <s v="0013100001frMxsAAE"/>
    <b v="0"/>
    <m/>
    <b v="0"/>
    <m/>
    <m/>
    <m/>
    <x v="39"/>
    <b v="0"/>
    <m/>
    <m/>
    <m/>
    <m/>
    <m/>
    <s v="00531000007KgPgAAK"/>
    <b v="0"/>
    <d v="2016-03-14T15:55:28"/>
    <m/>
    <b v="0"/>
    <m/>
    <m/>
    <b v="0"/>
    <d v="2020-04-01T00:00:00"/>
    <n v="4"/>
    <n v="2020"/>
    <s v="Pipeline"/>
    <s v="Pipeline"/>
    <b v="0"/>
    <b v="0"/>
    <m/>
    <b v="1"/>
    <b v="0"/>
    <b v="0"/>
    <x v="3"/>
    <b v="0"/>
    <m/>
    <x v="0"/>
    <m/>
    <s v="00531000007MUoEAAW"/>
    <d v="2020-05-27T13:19:15"/>
    <m/>
    <d v="2020-01-06T18:18:06"/>
    <m/>
    <m/>
    <b v="0"/>
    <m/>
    <m/>
    <s v="Advertisement"/>
    <m/>
    <m/>
    <m/>
    <m/>
    <m/>
    <x v="66"/>
    <x v="0"/>
    <b v="0"/>
    <m/>
    <m/>
    <m/>
    <s v="00531000007KgPgAAK"/>
    <s v="01s31000003qafjAAA"/>
    <s v="CWAs;Explosives"/>
    <m/>
    <m/>
    <m/>
    <m/>
    <m/>
    <m/>
    <s v="0125A000001NaBLQA0"/>
    <b v="0"/>
    <m/>
    <b v="0"/>
    <m/>
    <m/>
    <x v="2"/>
    <b v="0"/>
    <d v="2021-06-29T20:34:53"/>
    <m/>
    <m/>
    <b v="0"/>
    <x v="0"/>
    <m/>
    <m/>
    <n v="65636"/>
    <m/>
    <x v="25"/>
    <n v="10"/>
    <n v="0"/>
  </r>
  <r>
    <s v="0013100001fpsq6AAA"/>
    <b v="0"/>
    <m/>
    <b v="0"/>
    <m/>
    <m/>
    <m/>
    <x v="21"/>
    <b v="0"/>
    <m/>
    <m/>
    <m/>
    <m/>
    <m/>
    <s v="00531000007MUoEAAW"/>
    <b v="0"/>
    <d v="2016-03-14T16:46:50"/>
    <m/>
    <b v="0"/>
    <m/>
    <m/>
    <b v="0"/>
    <d v="2017-03-01T00:00:00"/>
    <n v="3"/>
    <n v="2017"/>
    <s v="Pipeline"/>
    <s v="Pipeline"/>
    <b v="0"/>
    <b v="0"/>
    <m/>
    <b v="0"/>
    <b v="0"/>
    <b v="0"/>
    <x v="3"/>
    <b v="0"/>
    <m/>
    <x v="0"/>
    <d v="2016-06-08T00:00:00"/>
    <s v="0055A00000BclF5QAJ"/>
    <d v="2021-04-11T21:42:16"/>
    <m/>
    <d v="2016-06-08T12:41:43"/>
    <m/>
    <m/>
    <b v="0"/>
    <m/>
    <m/>
    <s v="Other"/>
    <m/>
    <m/>
    <m/>
    <m/>
    <m/>
    <x v="67"/>
    <x v="0"/>
    <b v="0"/>
    <m/>
    <m/>
    <m/>
    <s v="00531000006uPsjAAE"/>
    <s v="01s31000003qagwAAA"/>
    <m/>
    <m/>
    <m/>
    <m/>
    <m/>
    <m/>
    <m/>
    <s v="0125A000001ESVgQAO"/>
    <b v="0"/>
    <m/>
    <b v="0"/>
    <m/>
    <m/>
    <x v="4"/>
    <b v="0"/>
    <d v="2021-06-29T20:34:53"/>
    <m/>
    <m/>
    <b v="0"/>
    <x v="0"/>
    <m/>
    <m/>
    <n v="65000"/>
    <m/>
    <x v="26"/>
    <n v="30"/>
    <n v="0"/>
  </r>
  <r>
    <s v="0013100001frU9MAAU"/>
    <b v="0"/>
    <m/>
    <b v="0"/>
    <m/>
    <m/>
    <m/>
    <x v="15"/>
    <b v="1"/>
    <s v="Non Responsive"/>
    <m/>
    <m/>
    <m/>
    <m/>
    <s v="00531000007KAu8AAG"/>
    <b v="1"/>
    <d v="2016-03-15T10:56:00"/>
    <m/>
    <b v="0"/>
    <m/>
    <m/>
    <b v="0"/>
    <d v="2018-04-01T00:00:00"/>
    <n v="4"/>
    <n v="2018"/>
    <s v="Omitted"/>
    <s v="Omitted"/>
    <b v="0"/>
    <b v="0"/>
    <m/>
    <b v="1"/>
    <b v="0"/>
    <b v="0"/>
    <x v="3"/>
    <b v="0"/>
    <s v="Auto-Classic"/>
    <x v="0"/>
    <d v="2019-04-23T00:00:00"/>
    <s v="0055A00000BclF5QAJ"/>
    <d v="2021-04-10T23:01:03"/>
    <m/>
    <d v="2019-06-11T19:14:29"/>
    <m/>
    <m/>
    <b v="0"/>
    <m/>
    <s v="Biotherapeutics;Proteomics and Peptide Mapping"/>
    <s v="Sales Seminar"/>
    <m/>
    <m/>
    <m/>
    <m/>
    <m/>
    <x v="68"/>
    <x v="0"/>
    <b v="0"/>
    <m/>
    <m/>
    <m/>
    <s v="0055A000009sZg0QAE"/>
    <s v="01s31000003qafeAAA"/>
    <s v="Biotherapeutics"/>
    <m/>
    <s v="0033100002vtBysAAE"/>
    <s v="System"/>
    <s v="ZipChip"/>
    <m/>
    <m/>
    <s v="0125A000001ESVfQAO"/>
    <b v="0"/>
    <m/>
    <b v="0"/>
    <m/>
    <m/>
    <x v="0"/>
    <b v="0"/>
    <d v="2021-06-29T20:34:53"/>
    <m/>
    <m/>
    <b v="0"/>
    <x v="0"/>
    <m/>
    <m/>
    <n v="54805"/>
    <m/>
    <x v="2"/>
    <n v="0"/>
    <n v="0"/>
  </r>
  <r>
    <s v="0013100001frUCVAA2"/>
    <b v="0"/>
    <m/>
    <b v="0"/>
    <m/>
    <m/>
    <m/>
    <x v="40"/>
    <b v="0"/>
    <m/>
    <m/>
    <m/>
    <s v="Currently in communication with Scott for some potential COVID 19 research."/>
    <s v="Impacted"/>
    <s v="00531000007KAu8AAG"/>
    <b v="0"/>
    <d v="2016-03-15T11:10:56"/>
    <m/>
    <b v="0"/>
    <m/>
    <m/>
    <b v="0"/>
    <d v="2021-03-01T00:00:00"/>
    <n v="3"/>
    <n v="2021"/>
    <s v="Pipeline"/>
    <s v="Pipeline"/>
    <b v="0"/>
    <b v="0"/>
    <m/>
    <b v="1"/>
    <b v="1"/>
    <b v="1"/>
    <x v="3"/>
    <b v="0"/>
    <s v="Auto-Classic"/>
    <x v="0"/>
    <d v="2021-05-19T00:00:00"/>
    <s v="0055A000008zqzaQAA"/>
    <d v="2021-06-25T16:05:26"/>
    <m/>
    <d v="2020-05-04T12:29:29"/>
    <m/>
    <m/>
    <b v="0"/>
    <m/>
    <s v="Biotherapeutics;Metabolomics"/>
    <s v="Field Sales"/>
    <m/>
    <m/>
    <m/>
    <m/>
    <m/>
    <x v="69"/>
    <x v="0"/>
    <b v="0"/>
    <m/>
    <m/>
    <m/>
    <s v="0055A000008zqzaQAA"/>
    <s v="01s31000003qafeAAA"/>
    <s v="Biotherapeutics"/>
    <m/>
    <s v="0033100002vtC21AAE"/>
    <s v="System"/>
    <s v="ZipChip"/>
    <m/>
    <m/>
    <s v="0125A000001ESVfQAO"/>
    <b v="0"/>
    <m/>
    <b v="0"/>
    <m/>
    <m/>
    <x v="5"/>
    <b v="0"/>
    <d v="2021-06-29T20:34:53"/>
    <s v="0055A000008iLmcQAE"/>
    <m/>
    <b v="0"/>
    <x v="0"/>
    <m/>
    <m/>
    <n v="71650"/>
    <m/>
    <x v="27"/>
    <n v="30"/>
    <n v="0"/>
  </r>
  <r>
    <s v="0013100001frZqgAAE"/>
    <b v="0"/>
    <m/>
    <b v="0"/>
    <s v="70131000001YBx9AAG"/>
    <m/>
    <m/>
    <x v="41"/>
    <b v="1"/>
    <m/>
    <m/>
    <m/>
    <m/>
    <m/>
    <s v="00531000007M2hjAAC"/>
    <b v="0"/>
    <d v="2016-03-16T00:10:14"/>
    <m/>
    <b v="0"/>
    <m/>
    <m/>
    <b v="0"/>
    <d v="2016-02-01T00:00:00"/>
    <n v="2"/>
    <n v="2016"/>
    <s v="Closed"/>
    <s v="Closed"/>
    <b v="0"/>
    <b v="0"/>
    <m/>
    <b v="1"/>
    <b v="0"/>
    <b v="0"/>
    <x v="3"/>
    <b v="0"/>
    <s v="Manual-Classic"/>
    <x v="0"/>
    <m/>
    <s v="0055A00000BclF5QAJ"/>
    <d v="2021-04-10T22:59:54"/>
    <m/>
    <d v="2018-03-10T15:07:46"/>
    <m/>
    <m/>
    <b v="0"/>
    <m/>
    <s v="Biotherapeutics;Metabolomics"/>
    <s v="Referral"/>
    <m/>
    <m/>
    <m/>
    <m/>
    <m/>
    <x v="70"/>
    <x v="0"/>
    <b v="0"/>
    <m/>
    <m/>
    <m/>
    <s v="0055A000008zqzaQAA"/>
    <s v="01s31000003qafeAAA"/>
    <s v="Proteomics"/>
    <m/>
    <s v="0033100002vtJUHAA2"/>
    <s v="System"/>
    <s v="ZipChip"/>
    <m/>
    <s v="0Q031000001jFXHCA2"/>
    <s v="0125A000001ESVfQAO"/>
    <b v="0"/>
    <m/>
    <b v="0"/>
    <m/>
    <m/>
    <x v="1"/>
    <b v="0"/>
    <d v="2021-06-29T20:34:53"/>
    <s v="0055A00000BctN2QAJ"/>
    <m/>
    <b v="0"/>
    <x v="1"/>
    <m/>
    <m/>
    <n v="28500"/>
    <m/>
    <x v="14"/>
    <n v="100"/>
    <n v="0"/>
  </r>
  <r>
    <s v="0013100001frnRWAAY"/>
    <b v="0"/>
    <m/>
    <b v="0"/>
    <m/>
    <m/>
    <m/>
    <x v="42"/>
    <b v="1"/>
    <s v="Lost or No Budget"/>
    <m/>
    <m/>
    <m/>
    <m/>
    <s v="00531000007KAsvAAG"/>
    <b v="0"/>
    <d v="2016-03-17T14:16:20"/>
    <m/>
    <b v="0"/>
    <m/>
    <m/>
    <b v="0"/>
    <d v="2017-01-01T00:00:00"/>
    <n v="1"/>
    <n v="2017"/>
    <s v="Omitted"/>
    <s v="Omitted"/>
    <b v="0"/>
    <b v="0"/>
    <m/>
    <b v="1"/>
    <b v="0"/>
    <b v="0"/>
    <x v="3"/>
    <b v="0"/>
    <m/>
    <x v="0"/>
    <m/>
    <s v="0055A00000BclF5QAJ"/>
    <d v="2021-04-11T19:52:07"/>
    <m/>
    <d v="2020-01-06T18:18:45"/>
    <m/>
    <m/>
    <b v="0"/>
    <m/>
    <m/>
    <s v="Inside Sales"/>
    <m/>
    <m/>
    <m/>
    <m/>
    <m/>
    <x v="71"/>
    <x v="0"/>
    <b v="0"/>
    <m/>
    <m/>
    <m/>
    <s v="00531000007KAsvAAG"/>
    <s v="01s31000003qafjAAA"/>
    <m/>
    <m/>
    <m/>
    <m/>
    <m/>
    <m/>
    <m/>
    <s v="0125A000001NaBLQA0"/>
    <b v="0"/>
    <m/>
    <b v="0"/>
    <m/>
    <m/>
    <x v="0"/>
    <b v="0"/>
    <d v="2021-06-29T20:34:53"/>
    <m/>
    <m/>
    <b v="0"/>
    <x v="0"/>
    <m/>
    <m/>
    <n v="56500"/>
    <m/>
    <x v="2"/>
    <n v="0"/>
    <n v="0"/>
  </r>
  <r>
    <s v="0013100001frv0jAAA"/>
    <b v="0"/>
    <m/>
    <b v="0"/>
    <m/>
    <m/>
    <m/>
    <x v="4"/>
    <b v="1"/>
    <s v="Lost or No Budget"/>
    <m/>
    <m/>
    <m/>
    <m/>
    <s v="00531000007KgPgAAK"/>
    <b v="0"/>
    <d v="2016-03-18T10:41:49"/>
    <m/>
    <b v="0"/>
    <m/>
    <m/>
    <b v="0"/>
    <d v="2016-03-01T00:00:00"/>
    <n v="3"/>
    <n v="2016"/>
    <s v="Omitted"/>
    <s v="Omitted"/>
    <b v="0"/>
    <b v="0"/>
    <m/>
    <b v="1"/>
    <b v="0"/>
    <b v="0"/>
    <x v="3"/>
    <b v="0"/>
    <m/>
    <x v="0"/>
    <m/>
    <s v="0055A000009s6n0QAA"/>
    <d v="2020-01-06T18:18:45"/>
    <m/>
    <d v="2020-01-06T18:18:45"/>
    <m/>
    <m/>
    <b v="0"/>
    <m/>
    <m/>
    <s v="Advertisement"/>
    <m/>
    <m/>
    <m/>
    <m/>
    <m/>
    <x v="72"/>
    <x v="0"/>
    <b v="0"/>
    <m/>
    <m/>
    <m/>
    <s v="00531000007KAsvAAG"/>
    <s v="01s31000003qafjAAA"/>
    <m/>
    <m/>
    <m/>
    <m/>
    <m/>
    <m/>
    <m/>
    <s v="0125A000001NaBLQA0"/>
    <b v="0"/>
    <m/>
    <b v="0"/>
    <m/>
    <m/>
    <x v="0"/>
    <b v="0"/>
    <d v="2021-06-29T20:34:53"/>
    <m/>
    <m/>
    <b v="0"/>
    <x v="0"/>
    <m/>
    <m/>
    <n v="71625"/>
    <m/>
    <x v="2"/>
    <n v="0"/>
    <n v="0"/>
  </r>
  <r>
    <s v="001i000000AmGYwAAN"/>
    <b v="0"/>
    <m/>
    <b v="0"/>
    <m/>
    <m/>
    <m/>
    <x v="4"/>
    <b v="1"/>
    <m/>
    <m/>
    <m/>
    <m/>
    <m/>
    <s v="005i0000000fNkyAAE"/>
    <b v="0"/>
    <d v="2016-03-18T14:04:34"/>
    <m/>
    <b v="0"/>
    <m/>
    <m/>
    <b v="0"/>
    <d v="2016-03-01T00:00:00"/>
    <n v="3"/>
    <n v="2016"/>
    <s v="Omitted"/>
    <s v="Omitted"/>
    <b v="0"/>
    <b v="0"/>
    <m/>
    <b v="1"/>
    <b v="0"/>
    <b v="0"/>
    <x v="3"/>
    <b v="0"/>
    <m/>
    <x v="0"/>
    <m/>
    <s v="00531000007MUoEAAW"/>
    <d v="2020-12-08T21:02:06"/>
    <m/>
    <d v="2020-01-06T18:18:45"/>
    <m/>
    <m/>
    <b v="1"/>
    <m/>
    <m/>
    <s v="Other"/>
    <m/>
    <m/>
    <m/>
    <m/>
    <m/>
    <x v="73"/>
    <x v="0"/>
    <b v="0"/>
    <m/>
    <m/>
    <m/>
    <s v="005i0000000fNkyAAE"/>
    <s v="01s31000003qafjAAA"/>
    <m/>
    <m/>
    <m/>
    <m/>
    <m/>
    <m/>
    <m/>
    <s v="0125A000001NaBLQA0"/>
    <b v="0"/>
    <m/>
    <b v="0"/>
    <m/>
    <m/>
    <x v="0"/>
    <b v="0"/>
    <d v="2021-06-29T20:34:53"/>
    <m/>
    <m/>
    <b v="0"/>
    <x v="0"/>
    <m/>
    <m/>
    <n v="2230345"/>
    <m/>
    <x v="2"/>
    <n v="0"/>
    <n v="0"/>
  </r>
  <r>
    <s v="001i000001PAXH0AAP"/>
    <b v="0"/>
    <m/>
    <b v="0"/>
    <m/>
    <m/>
    <m/>
    <x v="43"/>
    <b v="1"/>
    <s v="Duplicate opportunity"/>
    <m/>
    <m/>
    <m/>
    <m/>
    <s v="00531000007KgPgAAK"/>
    <b v="0"/>
    <d v="2016-03-18T14:42:59"/>
    <m/>
    <b v="0"/>
    <m/>
    <m/>
    <b v="0"/>
    <d v="2016-02-01T00:00:00"/>
    <n v="2"/>
    <n v="2016"/>
    <s v="Omitted"/>
    <s v="Omitted"/>
    <b v="0"/>
    <b v="0"/>
    <m/>
    <b v="1"/>
    <b v="0"/>
    <b v="0"/>
    <x v="3"/>
    <b v="0"/>
    <m/>
    <x v="0"/>
    <m/>
    <s v="0055A000009s6n0QAA"/>
    <d v="2020-01-06T18:18:45"/>
    <m/>
    <d v="2020-01-06T18:18:45"/>
    <m/>
    <m/>
    <b v="0"/>
    <m/>
    <m/>
    <s v="Trade Show"/>
    <m/>
    <m/>
    <m/>
    <m/>
    <m/>
    <x v="74"/>
    <x v="0"/>
    <b v="0"/>
    <m/>
    <m/>
    <m/>
    <s v="00531000007KgPgAAK"/>
    <s v="01s31000003qafjAAA"/>
    <m/>
    <m/>
    <m/>
    <m/>
    <m/>
    <m/>
    <m/>
    <s v="0125A000001NaBLQA0"/>
    <b v="0"/>
    <m/>
    <b v="0"/>
    <m/>
    <m/>
    <x v="0"/>
    <b v="0"/>
    <d v="2021-06-29T20:34:53"/>
    <m/>
    <m/>
    <b v="0"/>
    <x v="0"/>
    <m/>
    <m/>
    <n v="71625"/>
    <m/>
    <x v="2"/>
    <n v="0"/>
    <n v="0"/>
  </r>
  <r>
    <s v="0013100001k9FSCAA2"/>
    <b v="0"/>
    <m/>
    <b v="0"/>
    <m/>
    <m/>
    <m/>
    <x v="9"/>
    <b v="1"/>
    <s v="Non Responsive"/>
    <m/>
    <m/>
    <m/>
    <m/>
    <s v="00531000007KAu8AAG"/>
    <b v="0"/>
    <d v="2016-03-18T18:12:01"/>
    <m/>
    <b v="0"/>
    <m/>
    <m/>
    <b v="0"/>
    <d v="2018-04-01T00:00:00"/>
    <n v="4"/>
    <n v="2018"/>
    <s v="Omitted"/>
    <s v="Omitted"/>
    <b v="0"/>
    <b v="0"/>
    <m/>
    <b v="1"/>
    <b v="0"/>
    <b v="0"/>
    <x v="4"/>
    <b v="0"/>
    <s v="Manual-Classic"/>
    <x v="0"/>
    <d v="2019-04-23T00:00:00"/>
    <s v="0055A00000BclF5QAJ"/>
    <d v="2021-04-11T20:06:15"/>
    <m/>
    <d v="2019-06-11T19:18:26"/>
    <m/>
    <m/>
    <b v="0"/>
    <m/>
    <s v="Biotherapeutics;Metabolomics"/>
    <s v="Field Sales"/>
    <m/>
    <m/>
    <m/>
    <m/>
    <m/>
    <x v="75"/>
    <x v="0"/>
    <b v="0"/>
    <m/>
    <m/>
    <m/>
    <s v="0055A000009sZg0QAE"/>
    <s v="01s31000003qafeAAA"/>
    <s v="Biotherapeutics"/>
    <m/>
    <s v="0033100002vuoY6AAI"/>
    <s v="System"/>
    <s v="ZipChip"/>
    <m/>
    <m/>
    <s v="0125A000001ESVfQAO"/>
    <b v="0"/>
    <m/>
    <b v="0"/>
    <m/>
    <m/>
    <x v="0"/>
    <b v="0"/>
    <d v="2021-06-29T20:34:53"/>
    <m/>
    <m/>
    <b v="0"/>
    <x v="0"/>
    <m/>
    <m/>
    <n v="56177.14"/>
    <m/>
    <x v="2"/>
    <n v="0"/>
    <n v="0"/>
  </r>
  <r>
    <s v="0013100001fs0lgAAA"/>
    <b v="0"/>
    <m/>
    <b v="0"/>
    <m/>
    <m/>
    <m/>
    <x v="7"/>
    <b v="1"/>
    <m/>
    <m/>
    <m/>
    <m/>
    <m/>
    <s v="00531000007KgPgAAK"/>
    <b v="1"/>
    <d v="2016-03-19T01:37:27"/>
    <m/>
    <b v="0"/>
    <m/>
    <m/>
    <b v="0"/>
    <d v="2016-01-01T00:00:00"/>
    <n v="1"/>
    <n v="2016"/>
    <s v="Omitted"/>
    <s v="Omitted"/>
    <b v="0"/>
    <b v="0"/>
    <m/>
    <b v="0"/>
    <b v="0"/>
    <b v="0"/>
    <x v="4"/>
    <b v="0"/>
    <m/>
    <x v="0"/>
    <m/>
    <s v="0055A000009s6n0QAA"/>
    <d v="2020-09-17T14:48:45"/>
    <m/>
    <d v="2020-01-06T18:18:45"/>
    <m/>
    <m/>
    <b v="0"/>
    <m/>
    <m/>
    <s v="Website"/>
    <m/>
    <m/>
    <m/>
    <m/>
    <m/>
    <x v="76"/>
    <x v="0"/>
    <b v="0"/>
    <m/>
    <m/>
    <m/>
    <s v="00531000007KgPgAAK"/>
    <m/>
    <m/>
    <m/>
    <s v="0033100002vuryjAAA"/>
    <m/>
    <m/>
    <m/>
    <m/>
    <s v="0125A000001NaBLQA0"/>
    <b v="0"/>
    <m/>
    <b v="0"/>
    <m/>
    <m/>
    <x v="0"/>
    <b v="0"/>
    <d v="2021-06-29T20:34:53"/>
    <m/>
    <m/>
    <b v="0"/>
    <x v="0"/>
    <m/>
    <m/>
    <m/>
    <m/>
    <x v="0"/>
    <n v="0"/>
    <n v="0"/>
  </r>
  <r>
    <s v="0013100001fs0lgAAA"/>
    <b v="0"/>
    <m/>
    <b v="0"/>
    <m/>
    <m/>
    <m/>
    <x v="43"/>
    <b v="1"/>
    <m/>
    <m/>
    <m/>
    <m/>
    <m/>
    <s v="00531000007KgPgAAK"/>
    <b v="0"/>
    <d v="2016-03-19T01:38:40"/>
    <m/>
    <b v="0"/>
    <m/>
    <m/>
    <b v="0"/>
    <d v="2016-02-01T00:00:00"/>
    <n v="2"/>
    <n v="2016"/>
    <s v="Omitted"/>
    <s v="Omitted"/>
    <b v="0"/>
    <b v="0"/>
    <m/>
    <b v="1"/>
    <b v="0"/>
    <b v="0"/>
    <x v="10"/>
    <b v="0"/>
    <m/>
    <x v="0"/>
    <m/>
    <s v="0055A000009s6n0QAA"/>
    <d v="2020-01-06T18:18:45"/>
    <m/>
    <d v="2020-01-06T18:18:45"/>
    <m/>
    <m/>
    <b v="0"/>
    <m/>
    <m/>
    <s v="Other"/>
    <m/>
    <m/>
    <m/>
    <m/>
    <m/>
    <x v="77"/>
    <x v="0"/>
    <b v="0"/>
    <m/>
    <m/>
    <m/>
    <s v="00531000007KgPgAAK"/>
    <s v="01si00000040RFIAA2"/>
    <m/>
    <m/>
    <m/>
    <m/>
    <m/>
    <m/>
    <m/>
    <s v="0125A000001NaBLQA0"/>
    <b v="0"/>
    <m/>
    <b v="0"/>
    <m/>
    <m/>
    <x v="0"/>
    <b v="0"/>
    <d v="2021-06-29T20:34:53"/>
    <m/>
    <m/>
    <b v="0"/>
    <x v="0"/>
    <m/>
    <m/>
    <n v="166380.75"/>
    <m/>
    <x v="2"/>
    <n v="0"/>
    <n v="0"/>
  </r>
  <r>
    <s v="0013100001elrhEAAQ"/>
    <b v="0"/>
    <m/>
    <b v="0"/>
    <s v="70131000001YBx9AAG"/>
    <m/>
    <m/>
    <x v="44"/>
    <b v="1"/>
    <s v="Contact has moved"/>
    <m/>
    <s v="0035A00003Jhh6AQAR"/>
    <m/>
    <s v="Unknown"/>
    <s v="00531000007KAu8AAG"/>
    <b v="0"/>
    <d v="2016-03-21T12:54:43"/>
    <m/>
    <b v="0"/>
    <m/>
    <m/>
    <b v="0"/>
    <d v="2020-04-01T00:00:00"/>
    <n v="4"/>
    <n v="2020"/>
    <s v="Omitted"/>
    <s v="Omitted"/>
    <b v="0"/>
    <b v="0"/>
    <m/>
    <b v="1"/>
    <b v="0"/>
    <b v="0"/>
    <x v="10"/>
    <b v="0"/>
    <s v="Auto-Classic"/>
    <x v="0"/>
    <d v="2020-05-29T00:00:00"/>
    <s v="0055A00000BclF5QAJ"/>
    <d v="2021-04-10T23:01:03"/>
    <m/>
    <d v="2020-05-29T16:21:21"/>
    <m/>
    <m/>
    <b v="0"/>
    <m/>
    <s v="Biotherapeutics"/>
    <s v="Referral"/>
    <m/>
    <m/>
    <s v="Thermo"/>
    <s v="QE Plus, HF, HF-X  (NO biopharma)"/>
    <m/>
    <x v="78"/>
    <x v="0"/>
    <b v="0"/>
    <m/>
    <s v="Waters"/>
    <m/>
    <s v="0055A00000Bb2djQAB"/>
    <s v="01s31000003qafeAAA"/>
    <s v="Biotherapeutics"/>
    <m/>
    <s v="0033100002vv7lsAAA"/>
    <s v="System"/>
    <s v="ZipChip"/>
    <m/>
    <m/>
    <s v="0125A000001ESVfQAO"/>
    <b v="0"/>
    <m/>
    <b v="0"/>
    <m/>
    <m/>
    <x v="0"/>
    <b v="1"/>
    <d v="2021-06-29T20:34:53"/>
    <s v="0055A00000BctMnQAJ"/>
    <m/>
    <b v="0"/>
    <x v="0"/>
    <m/>
    <m/>
    <n v="58369"/>
    <m/>
    <x v="2"/>
    <n v="0"/>
    <n v="0"/>
  </r>
  <r>
    <s v="0013100001fsGr5AAE"/>
    <b v="0"/>
    <m/>
    <b v="0"/>
    <m/>
    <m/>
    <m/>
    <x v="15"/>
    <b v="1"/>
    <s v="Duplicate opportunity"/>
    <m/>
    <m/>
    <m/>
    <m/>
    <s v="00531000007KAu8AAG"/>
    <b v="0"/>
    <d v="2016-03-22T00:33:36"/>
    <m/>
    <b v="0"/>
    <m/>
    <m/>
    <b v="0"/>
    <d v="2018-04-01T00:00:00"/>
    <n v="4"/>
    <n v="2018"/>
    <s v="Omitted"/>
    <s v="Omitted"/>
    <b v="0"/>
    <b v="0"/>
    <m/>
    <b v="1"/>
    <b v="0"/>
    <b v="0"/>
    <x v="10"/>
    <b v="0"/>
    <m/>
    <x v="0"/>
    <d v="2016-07-29T00:00:00"/>
    <s v="0055A00000BclF5QAJ"/>
    <d v="2021-04-11T20:11:37"/>
    <m/>
    <d v="2019-04-05T12:07:17"/>
    <m/>
    <m/>
    <b v="0"/>
    <m/>
    <s v="Proteomics and Peptide Mapping"/>
    <s v="Website"/>
    <m/>
    <m/>
    <m/>
    <m/>
    <m/>
    <x v="79"/>
    <x v="0"/>
    <b v="0"/>
    <m/>
    <m/>
    <m/>
    <s v="0055A000008zqzaQAA"/>
    <s v="01s31000003qafeAAA"/>
    <s v="Proteomics"/>
    <m/>
    <s v="0033100002vvA7cAAE"/>
    <m/>
    <s v="ZipChip"/>
    <m/>
    <m/>
    <s v="0125A000001ESVfQAO"/>
    <b v="0"/>
    <m/>
    <b v="0"/>
    <m/>
    <m/>
    <x v="0"/>
    <b v="0"/>
    <d v="2021-06-29T20:34:53"/>
    <s v="0055A00000BctN2QAJ"/>
    <m/>
    <b v="0"/>
    <x v="0"/>
    <m/>
    <m/>
    <n v="54805"/>
    <m/>
    <x v="2"/>
    <n v="0"/>
    <n v="0"/>
  </r>
  <r>
    <s v="0013100001fscRSAAY"/>
    <b v="0"/>
    <m/>
    <b v="0"/>
    <m/>
    <m/>
    <m/>
    <x v="39"/>
    <b v="0"/>
    <m/>
    <m/>
    <m/>
    <m/>
    <m/>
    <s v="00531000007KgPgAAK"/>
    <b v="1"/>
    <d v="2016-03-24T01:28:57"/>
    <m/>
    <b v="0"/>
    <m/>
    <m/>
    <b v="0"/>
    <d v="2020-04-01T00:00:00"/>
    <n v="4"/>
    <n v="2020"/>
    <s v="Pipeline"/>
    <s v="Pipeline"/>
    <b v="0"/>
    <b v="0"/>
    <m/>
    <b v="0"/>
    <b v="0"/>
    <b v="0"/>
    <x v="11"/>
    <b v="0"/>
    <m/>
    <x v="0"/>
    <m/>
    <s v="0055A00000BclF5QAJ"/>
    <d v="2021-04-11T21:42:21"/>
    <m/>
    <d v="2020-01-06T18:18:11"/>
    <m/>
    <m/>
    <b v="0"/>
    <m/>
    <m/>
    <s v="Trade Show"/>
    <m/>
    <m/>
    <m/>
    <m/>
    <m/>
    <x v="80"/>
    <x v="0"/>
    <b v="0"/>
    <m/>
    <m/>
    <m/>
    <s v="00531000007KgPgAAK"/>
    <m/>
    <s v="Drugs"/>
    <m/>
    <m/>
    <m/>
    <m/>
    <m/>
    <m/>
    <s v="0125A000001NaBLQA0"/>
    <b v="0"/>
    <m/>
    <b v="0"/>
    <m/>
    <m/>
    <x v="2"/>
    <b v="0"/>
    <d v="2021-06-29T20:34:53"/>
    <m/>
    <m/>
    <b v="0"/>
    <x v="0"/>
    <m/>
    <m/>
    <m/>
    <m/>
    <x v="0"/>
    <n v="10"/>
    <n v="0"/>
  </r>
  <r>
    <s v="0013100001fscRSAAY"/>
    <b v="0"/>
    <m/>
    <b v="0"/>
    <m/>
    <m/>
    <m/>
    <x v="45"/>
    <b v="1"/>
    <s v="Duplicate opportunity"/>
    <m/>
    <m/>
    <m/>
    <m/>
    <s v="00531000007KgPgAAK"/>
    <b v="0"/>
    <d v="2016-03-24T01:31:28"/>
    <m/>
    <b v="0"/>
    <m/>
    <m/>
    <b v="0"/>
    <d v="2020-02-01T00:00:00"/>
    <n v="2"/>
    <n v="2020"/>
    <s v="Omitted"/>
    <s v="Omitted"/>
    <b v="0"/>
    <b v="0"/>
    <m/>
    <b v="1"/>
    <b v="0"/>
    <b v="0"/>
    <x v="4"/>
    <b v="0"/>
    <m/>
    <x v="0"/>
    <m/>
    <s v="00531000007MUoEAAW"/>
    <d v="2020-05-20T14:38:15"/>
    <m/>
    <d v="2020-05-20T14:38:15"/>
    <m/>
    <m/>
    <b v="0"/>
    <m/>
    <m/>
    <s v="Trade Show"/>
    <m/>
    <m/>
    <m/>
    <m/>
    <m/>
    <x v="81"/>
    <x v="0"/>
    <b v="0"/>
    <m/>
    <m/>
    <m/>
    <s v="00531000007KgPgAAK"/>
    <s v="01s31000003qafjAAA"/>
    <m/>
    <m/>
    <m/>
    <m/>
    <m/>
    <m/>
    <m/>
    <s v="0125A000001NaBLQA0"/>
    <b v="0"/>
    <m/>
    <b v="0"/>
    <m/>
    <m/>
    <x v="0"/>
    <b v="0"/>
    <d v="2021-06-29T20:34:53"/>
    <m/>
    <m/>
    <b v="0"/>
    <x v="0"/>
    <m/>
    <m/>
    <n v="71500"/>
    <m/>
    <x v="2"/>
    <n v="0"/>
    <n v="0"/>
  </r>
  <r>
    <s v="001i000001PAXH0AAP"/>
    <b v="0"/>
    <m/>
    <b v="0"/>
    <m/>
    <m/>
    <m/>
    <x v="43"/>
    <b v="1"/>
    <s v="Lost or No Budget"/>
    <m/>
    <m/>
    <m/>
    <m/>
    <s v="00531000007KgPgAAK"/>
    <b v="0"/>
    <d v="2016-03-24T01:51:02"/>
    <m/>
    <b v="0"/>
    <m/>
    <m/>
    <b v="0"/>
    <d v="2016-02-01T00:00:00"/>
    <n v="2"/>
    <n v="2016"/>
    <s v="Omitted"/>
    <s v="Omitted"/>
    <b v="0"/>
    <b v="0"/>
    <m/>
    <b v="1"/>
    <b v="0"/>
    <b v="0"/>
    <x v="4"/>
    <b v="0"/>
    <m/>
    <x v="0"/>
    <m/>
    <s v="0055A000009s6n0QAA"/>
    <d v="2020-01-06T18:18:45"/>
    <m/>
    <d v="2020-01-06T18:18:45"/>
    <m/>
    <m/>
    <b v="0"/>
    <m/>
    <m/>
    <s v="Trade Show"/>
    <m/>
    <m/>
    <m/>
    <m/>
    <m/>
    <x v="82"/>
    <x v="0"/>
    <b v="0"/>
    <m/>
    <m/>
    <m/>
    <s v="0055A000009sa63QAA"/>
    <s v="01s31000003qafjAAA"/>
    <m/>
    <m/>
    <m/>
    <m/>
    <m/>
    <m/>
    <m/>
    <s v="0125A000001NaBLQA0"/>
    <b v="0"/>
    <m/>
    <b v="0"/>
    <m/>
    <m/>
    <x v="0"/>
    <b v="0"/>
    <d v="2021-06-29T20:34:53"/>
    <m/>
    <m/>
    <b v="0"/>
    <x v="0"/>
    <m/>
    <m/>
    <n v="71625"/>
    <m/>
    <x v="2"/>
    <n v="0"/>
    <n v="0"/>
  </r>
  <r>
    <s v="0013100001fscbNAAQ"/>
    <b v="0"/>
    <m/>
    <b v="0"/>
    <m/>
    <m/>
    <m/>
    <x v="43"/>
    <b v="1"/>
    <s v="Lost or No Budget"/>
    <m/>
    <m/>
    <m/>
    <m/>
    <s v="00531000007KgPgAAK"/>
    <b v="0"/>
    <d v="2016-03-24T02:10:27"/>
    <m/>
    <b v="0"/>
    <m/>
    <m/>
    <b v="0"/>
    <d v="2016-02-01T00:00:00"/>
    <n v="2"/>
    <n v="2016"/>
    <s v="Omitted"/>
    <s v="Omitted"/>
    <b v="0"/>
    <b v="0"/>
    <m/>
    <b v="1"/>
    <b v="0"/>
    <b v="0"/>
    <x v="4"/>
    <b v="0"/>
    <m/>
    <x v="0"/>
    <m/>
    <s v="0055A000009s6n0QAA"/>
    <d v="2020-01-06T18:18:45"/>
    <m/>
    <d v="2020-01-06T18:18:45"/>
    <m/>
    <m/>
    <b v="0"/>
    <m/>
    <m/>
    <s v="Trade Show"/>
    <m/>
    <m/>
    <m/>
    <m/>
    <m/>
    <x v="83"/>
    <x v="0"/>
    <b v="0"/>
    <m/>
    <m/>
    <m/>
    <s v="0055A000009sa63QAA"/>
    <s v="01s31000003qafjAAA"/>
    <m/>
    <m/>
    <m/>
    <m/>
    <m/>
    <m/>
    <m/>
    <s v="0125A000001NaBLQA0"/>
    <b v="0"/>
    <m/>
    <b v="0"/>
    <m/>
    <m/>
    <x v="0"/>
    <b v="0"/>
    <d v="2021-06-29T20:34:53"/>
    <m/>
    <m/>
    <b v="0"/>
    <x v="0"/>
    <m/>
    <m/>
    <n v="71625"/>
    <m/>
    <x v="2"/>
    <n v="0"/>
    <n v="0"/>
  </r>
  <r>
    <s v="0013100001fscftAAA"/>
    <b v="0"/>
    <m/>
    <b v="0"/>
    <m/>
    <m/>
    <m/>
    <x v="46"/>
    <b v="1"/>
    <s v="Non Responsive"/>
    <m/>
    <m/>
    <m/>
    <m/>
    <s v="00531000007KgPgAAK"/>
    <b v="0"/>
    <d v="2016-03-24T02:31:59"/>
    <m/>
    <b v="0"/>
    <m/>
    <m/>
    <b v="0"/>
    <d v="2020-02-01T00:00:00"/>
    <n v="2"/>
    <n v="2020"/>
    <s v="Omitted"/>
    <s v="Omitted"/>
    <b v="0"/>
    <b v="0"/>
    <m/>
    <b v="1"/>
    <b v="0"/>
    <b v="0"/>
    <x v="4"/>
    <b v="0"/>
    <m/>
    <x v="0"/>
    <m/>
    <s v="00531000007MUoEAAW"/>
    <d v="2020-05-26T16:07:56"/>
    <m/>
    <d v="2020-05-26T16:07:56"/>
    <m/>
    <m/>
    <b v="0"/>
    <m/>
    <m/>
    <s v="Trade Show"/>
    <m/>
    <m/>
    <m/>
    <m/>
    <m/>
    <x v="84"/>
    <x v="0"/>
    <b v="0"/>
    <m/>
    <m/>
    <m/>
    <s v="00531000007KgPgAAK"/>
    <s v="01s31000003qafjAAA"/>
    <m/>
    <m/>
    <m/>
    <m/>
    <m/>
    <m/>
    <m/>
    <s v="0125A000001NaBLQA0"/>
    <b v="0"/>
    <m/>
    <b v="0"/>
    <m/>
    <m/>
    <x v="0"/>
    <b v="0"/>
    <d v="2021-06-29T20:34:53"/>
    <m/>
    <m/>
    <b v="0"/>
    <x v="0"/>
    <m/>
    <m/>
    <n v="71500"/>
    <m/>
    <x v="2"/>
    <n v="0"/>
    <n v="0"/>
  </r>
  <r>
    <s v="0013100001fshyPAAQ"/>
    <b v="0"/>
    <m/>
    <b v="0"/>
    <m/>
    <m/>
    <m/>
    <x v="47"/>
    <b v="1"/>
    <m/>
    <m/>
    <s v="0035A00003FYewJQAT"/>
    <m/>
    <m/>
    <s v="00531000007KAsvAAG"/>
    <b v="0"/>
    <d v="2016-03-24T17:38:23"/>
    <m/>
    <b v="0"/>
    <m/>
    <m/>
    <b v="0"/>
    <d v="2018-02-01T00:00:00"/>
    <n v="2"/>
    <n v="2018"/>
    <s v="Closed"/>
    <s v="Closed"/>
    <b v="0"/>
    <b v="0"/>
    <m/>
    <b v="1"/>
    <b v="0"/>
    <b v="0"/>
    <x v="4"/>
    <b v="0"/>
    <m/>
    <x v="0"/>
    <d v="2018-04-24T00:00:00"/>
    <s v="0055A00000BclF5QAJ"/>
    <d v="2021-04-11T19:52:07"/>
    <m/>
    <d v="2020-01-06T18:18:35"/>
    <m/>
    <m/>
    <b v="0"/>
    <m/>
    <m/>
    <s v="Inside Sales"/>
    <m/>
    <m/>
    <m/>
    <m/>
    <m/>
    <x v="85"/>
    <x v="0"/>
    <b v="1"/>
    <m/>
    <m/>
    <m/>
    <s v="00531000007KAsvAAG"/>
    <s v="01s31000003qafjAAA"/>
    <s v="Explosives"/>
    <s v="Explosives"/>
    <m/>
    <m/>
    <m/>
    <m/>
    <m/>
    <s v="0125A000001NaBLQA0"/>
    <b v="0"/>
    <m/>
    <b v="0"/>
    <m/>
    <m/>
    <x v="1"/>
    <b v="0"/>
    <d v="2021-06-29T20:34:53"/>
    <m/>
    <m/>
    <b v="0"/>
    <x v="1"/>
    <m/>
    <m/>
    <n v="64350"/>
    <m/>
    <x v="28"/>
    <n v="100"/>
    <n v="0"/>
  </r>
  <r>
    <s v="0013100001fsoNJAAY"/>
    <b v="0"/>
    <m/>
    <b v="0"/>
    <m/>
    <m/>
    <m/>
    <x v="28"/>
    <b v="1"/>
    <m/>
    <m/>
    <m/>
    <m/>
    <m/>
    <s v="00531000007M2hjAAC"/>
    <b v="1"/>
    <d v="2016-03-25T13:16:21"/>
    <m/>
    <b v="0"/>
    <m/>
    <m/>
    <b v="0"/>
    <d v="2016-02-01T00:00:00"/>
    <n v="2"/>
    <n v="2016"/>
    <s v="Closed"/>
    <s v="Closed"/>
    <b v="0"/>
    <b v="0"/>
    <m/>
    <b v="1"/>
    <b v="0"/>
    <b v="0"/>
    <x v="4"/>
    <b v="0"/>
    <m/>
    <x v="0"/>
    <m/>
    <s v="0055A00000BclF5QAJ"/>
    <d v="2021-04-10T22:59:54"/>
    <m/>
    <d v="2018-03-10T15:07:46"/>
    <m/>
    <m/>
    <b v="0"/>
    <m/>
    <s v="Biotherapeutics;Proteomics and Peptide Mapping;Metabolomics"/>
    <s v="Trade Show"/>
    <m/>
    <m/>
    <m/>
    <m/>
    <m/>
    <x v="86"/>
    <x v="0"/>
    <b v="0"/>
    <m/>
    <m/>
    <m/>
    <s v="0055A000008iLoOQAU"/>
    <s v="01s31000003qafeAAA"/>
    <s v="Biotherapeutics"/>
    <m/>
    <s v="0033100002vw3mHAAQ"/>
    <s v="System"/>
    <s v="ZipChip"/>
    <m/>
    <m/>
    <s v="0125A000001ESVfQAO"/>
    <b v="0"/>
    <m/>
    <b v="0"/>
    <m/>
    <m/>
    <x v="1"/>
    <b v="0"/>
    <d v="2021-06-29T20:34:53"/>
    <m/>
    <m/>
    <b v="0"/>
    <x v="1"/>
    <m/>
    <m/>
    <n v="52000"/>
    <m/>
    <x v="29"/>
    <n v="100"/>
    <n v="0"/>
  </r>
  <r>
    <s v="0013100001gbOlhAAE"/>
    <b v="0"/>
    <m/>
    <b v="0"/>
    <m/>
    <m/>
    <m/>
    <x v="48"/>
    <b v="1"/>
    <m/>
    <m/>
    <m/>
    <m/>
    <m/>
    <s v="00531000007KAu8AAG"/>
    <b v="0"/>
    <d v="2016-03-28T12:24:57"/>
    <m/>
    <b v="0"/>
    <m/>
    <m/>
    <b v="0"/>
    <d v="2016-02-01T00:00:00"/>
    <n v="2"/>
    <n v="2016"/>
    <s v="Closed"/>
    <s v="Closed"/>
    <b v="0"/>
    <b v="0"/>
    <m/>
    <b v="1"/>
    <b v="0"/>
    <b v="0"/>
    <x v="4"/>
    <b v="0"/>
    <s v="Auto-Classic"/>
    <x v="0"/>
    <d v="2016-04-27T00:00:00"/>
    <s v="0055A00000BclF5QAJ"/>
    <d v="2021-04-10T22:59:54"/>
    <m/>
    <d v="2018-03-10T15:07:46"/>
    <m/>
    <m/>
    <b v="0"/>
    <m/>
    <s v="Biotherapeutics"/>
    <s v="Referral"/>
    <m/>
    <m/>
    <m/>
    <m/>
    <m/>
    <x v="87"/>
    <x v="0"/>
    <b v="0"/>
    <m/>
    <m/>
    <m/>
    <s v="0055A000008iLoJQAU"/>
    <s v="01s31000003qafeAAA"/>
    <s v="Biotherapeutics"/>
    <m/>
    <s v="0033100002vvEgHAAU"/>
    <s v="System"/>
    <s v="ZipChip"/>
    <m/>
    <m/>
    <s v="0125A000001ESVfQAO"/>
    <b v="0"/>
    <m/>
    <b v="0"/>
    <m/>
    <m/>
    <x v="1"/>
    <b v="0"/>
    <d v="2021-06-29T20:34:53"/>
    <m/>
    <m/>
    <b v="0"/>
    <x v="1"/>
    <m/>
    <m/>
    <n v="28500"/>
    <m/>
    <x v="14"/>
    <n v="100"/>
    <n v="0"/>
  </r>
  <r>
    <s v="0013100001ftCmJAAU"/>
    <b v="0"/>
    <m/>
    <b v="0"/>
    <m/>
    <m/>
    <m/>
    <x v="49"/>
    <b v="1"/>
    <s v="Lost or No Budget"/>
    <m/>
    <m/>
    <m/>
    <m/>
    <s v="00531000007KAsvAAG"/>
    <b v="0"/>
    <d v="2016-03-29T16:51:45"/>
    <m/>
    <b v="0"/>
    <m/>
    <m/>
    <b v="0"/>
    <d v="2018-04-01T00:00:00"/>
    <n v="4"/>
    <n v="2018"/>
    <s v="Omitted"/>
    <s v="Omitted"/>
    <b v="0"/>
    <b v="0"/>
    <m/>
    <b v="1"/>
    <b v="0"/>
    <b v="0"/>
    <x v="4"/>
    <b v="0"/>
    <m/>
    <x v="0"/>
    <d v="2018-04-27T00:00:00"/>
    <s v="0055A00000BclF5QAJ"/>
    <d v="2021-04-11T20:06:15"/>
    <m/>
    <d v="2020-01-06T18:18:45"/>
    <m/>
    <m/>
    <b v="0"/>
    <m/>
    <m/>
    <s v="Field Sales"/>
    <m/>
    <m/>
    <m/>
    <m/>
    <m/>
    <x v="88"/>
    <x v="0"/>
    <b v="0"/>
    <m/>
    <m/>
    <m/>
    <s v="00531000007KAsvAAG"/>
    <s v="01s31000003qafjAAA"/>
    <m/>
    <m/>
    <m/>
    <m/>
    <m/>
    <m/>
    <m/>
    <s v="0125A000001NaBLQA0"/>
    <b v="0"/>
    <m/>
    <b v="0"/>
    <m/>
    <m/>
    <x v="0"/>
    <b v="0"/>
    <d v="2021-06-29T20:34:53"/>
    <m/>
    <m/>
    <b v="0"/>
    <x v="0"/>
    <m/>
    <m/>
    <n v="71500"/>
    <m/>
    <x v="2"/>
    <n v="0"/>
    <n v="0"/>
  </r>
  <r>
    <s v="0013100001ftDKRAA2"/>
    <b v="0"/>
    <m/>
    <b v="0"/>
    <m/>
    <m/>
    <m/>
    <x v="50"/>
    <b v="1"/>
    <s v="Non Responsive"/>
    <m/>
    <m/>
    <m/>
    <m/>
    <s v="00531000007KAu8AAG"/>
    <b v="0"/>
    <d v="2016-03-29T20:10:21"/>
    <m/>
    <b v="0"/>
    <m/>
    <m/>
    <b v="0"/>
    <d v="2020-01-01T00:00:00"/>
    <n v="1"/>
    <n v="2020"/>
    <s v="Omitted"/>
    <s v="Omitted"/>
    <b v="0"/>
    <b v="0"/>
    <m/>
    <b v="1"/>
    <b v="0"/>
    <b v="0"/>
    <x v="4"/>
    <b v="0"/>
    <s v="Auto-Classic"/>
    <x v="0"/>
    <d v="2020-02-03T00:00:00"/>
    <s v="0055A00000BclF5QAJ"/>
    <d v="2021-04-10T23:01:03"/>
    <m/>
    <d v="2020-02-04T17:02:44"/>
    <m/>
    <m/>
    <b v="0"/>
    <m/>
    <s v="Proteomics and Peptide Mapping"/>
    <s v="Other"/>
    <m/>
    <m/>
    <s v="Thermo"/>
    <s v="QE Plus, HF, HF-X  (NO biopharma)"/>
    <m/>
    <x v="89"/>
    <x v="0"/>
    <b v="0"/>
    <m/>
    <m/>
    <m/>
    <s v="0055A000009GjocQAC"/>
    <s v="01s31000003qafeAAA"/>
    <s v="Proteomics"/>
    <m/>
    <s v="0033100002vwdm3AAA"/>
    <s v="System"/>
    <s v="ZipChip"/>
    <m/>
    <m/>
    <s v="0125A000001ESVfQAO"/>
    <b v="0"/>
    <m/>
    <b v="0"/>
    <m/>
    <m/>
    <x v="0"/>
    <b v="0"/>
    <d v="2021-06-29T20:34:53"/>
    <m/>
    <m/>
    <b v="0"/>
    <x v="0"/>
    <m/>
    <m/>
    <n v="54805"/>
    <m/>
    <x v="2"/>
    <n v="0"/>
    <n v="0"/>
  </r>
  <r>
    <s v="0013100001ftJMpAAM"/>
    <b v="0"/>
    <m/>
    <b v="0"/>
    <m/>
    <m/>
    <m/>
    <x v="51"/>
    <b v="1"/>
    <s v="Duplicate opportunity"/>
    <m/>
    <m/>
    <m/>
    <m/>
    <s v="00531000007KAu8AAG"/>
    <b v="0"/>
    <d v="2016-03-30T11:31:41"/>
    <m/>
    <b v="0"/>
    <m/>
    <m/>
    <b v="0"/>
    <d v="2019-04-01T00:00:00"/>
    <n v="4"/>
    <n v="2019"/>
    <s v="Omitted"/>
    <s v="Omitted"/>
    <b v="0"/>
    <b v="0"/>
    <m/>
    <b v="1"/>
    <b v="0"/>
    <b v="0"/>
    <x v="4"/>
    <b v="0"/>
    <m/>
    <x v="0"/>
    <d v="2016-04-08T00:00:00"/>
    <s v="0055A00000BclF5QAJ"/>
    <d v="2021-04-11T20:11:37"/>
    <m/>
    <d v="2018-11-16T19:11:16"/>
    <m/>
    <m/>
    <b v="0"/>
    <m/>
    <m/>
    <s v="Website"/>
    <m/>
    <m/>
    <m/>
    <m/>
    <m/>
    <x v="90"/>
    <x v="0"/>
    <b v="0"/>
    <m/>
    <m/>
    <s v="Sweat"/>
    <s v="0055A000008zqzaQAA"/>
    <s v="01s31000003qafeAAA"/>
    <s v="Metabolomics"/>
    <m/>
    <m/>
    <m/>
    <s v="ZipChip"/>
    <m/>
    <m/>
    <s v="0125A000001ESVfQAO"/>
    <b v="0"/>
    <m/>
    <b v="0"/>
    <m/>
    <m/>
    <x v="0"/>
    <b v="0"/>
    <d v="2021-06-29T20:34:53"/>
    <s v="0055A00000BctN2QAJ"/>
    <m/>
    <b v="0"/>
    <x v="0"/>
    <m/>
    <m/>
    <n v="72600"/>
    <m/>
    <x v="2"/>
    <n v="0"/>
    <n v="0"/>
  </r>
  <r>
    <s v="0013100001frKBoAAM"/>
    <b v="0"/>
    <m/>
    <b v="0"/>
    <m/>
    <m/>
    <m/>
    <x v="52"/>
    <b v="1"/>
    <m/>
    <m/>
    <m/>
    <m/>
    <m/>
    <s v="00531000007KAsvAAG"/>
    <b v="0"/>
    <d v="2016-03-31T11:58:29"/>
    <d v="2021-06-21T00:00:00"/>
    <b v="0"/>
    <s v="All Safe"/>
    <d v="2021-06-30T00:00:00"/>
    <b v="0"/>
    <d v="2021-02-01T00:00:00"/>
    <n v="2"/>
    <n v="2021"/>
    <s v="Closed"/>
    <s v="Closed"/>
    <b v="1"/>
    <b v="0"/>
    <s v="CAP BUDGET"/>
    <b v="1"/>
    <b v="0"/>
    <b v="0"/>
    <x v="4"/>
    <b v="0"/>
    <m/>
    <x v="0"/>
    <d v="2021-03-18T00:00:00"/>
    <s v="0055A000009sa63QAA"/>
    <d v="2021-06-21T13:58:32"/>
    <m/>
    <d v="2021-06-21T13:58:32"/>
    <d v="2021-06-21T00:00:00"/>
    <m/>
    <b v="0"/>
    <m/>
    <m/>
    <s v="Inside Sales"/>
    <m/>
    <m/>
    <m/>
    <m/>
    <m/>
    <x v="91"/>
    <x v="0"/>
    <b v="0"/>
    <m/>
    <m/>
    <m/>
    <s v="0055A000009sa63QAA"/>
    <s v="01s31000003qafjAAA"/>
    <m/>
    <s v="All Hazards"/>
    <m/>
    <m/>
    <s v="MX908"/>
    <m/>
    <m/>
    <s v="0125A000001NaBLQA0"/>
    <b v="0"/>
    <m/>
    <b v="0"/>
    <m/>
    <m/>
    <x v="1"/>
    <b v="0"/>
    <d v="2021-06-29T20:34:53"/>
    <m/>
    <m/>
    <b v="0"/>
    <x v="1"/>
    <n v="1"/>
    <n v="0"/>
    <n v="86450"/>
    <m/>
    <x v="30"/>
    <n v="100"/>
    <n v="0"/>
  </r>
  <r>
    <s v="0013100001gZQZ9AAO"/>
    <b v="0"/>
    <m/>
    <b v="0"/>
    <m/>
    <m/>
    <m/>
    <x v="43"/>
    <b v="1"/>
    <s v="Lost or No Budget"/>
    <m/>
    <m/>
    <m/>
    <m/>
    <s v="00531000007KgPgAAK"/>
    <b v="0"/>
    <d v="2016-03-31T14:58:01"/>
    <m/>
    <b v="0"/>
    <s v="Federal Resources"/>
    <d v="2021-11-10T00:00:00"/>
    <b v="0"/>
    <d v="2016-02-01T00:00:00"/>
    <n v="2"/>
    <n v="2016"/>
    <s v="Omitted"/>
    <s v="Omitted"/>
    <b v="0"/>
    <b v="0"/>
    <m/>
    <b v="1"/>
    <b v="0"/>
    <b v="0"/>
    <x v="4"/>
    <b v="0"/>
    <m/>
    <x v="0"/>
    <m/>
    <s v="0055A00000BclF5QAJ"/>
    <d v="2021-04-11T19:52:07"/>
    <m/>
    <d v="2020-01-06T18:18:45"/>
    <m/>
    <m/>
    <b v="0"/>
    <m/>
    <m/>
    <s v="Inside Sales"/>
    <m/>
    <m/>
    <m/>
    <m/>
    <m/>
    <x v="92"/>
    <x v="0"/>
    <b v="0"/>
    <m/>
    <m/>
    <m/>
    <s v="0055A000009sa63QAA"/>
    <s v="01s31000003qafjAAA"/>
    <m/>
    <m/>
    <m/>
    <m/>
    <m/>
    <m/>
    <m/>
    <s v="0125A000001NaBLQA0"/>
    <b v="0"/>
    <m/>
    <b v="0"/>
    <m/>
    <m/>
    <x v="0"/>
    <b v="0"/>
    <d v="2021-06-29T20:34:53"/>
    <m/>
    <m/>
    <b v="0"/>
    <x v="0"/>
    <m/>
    <m/>
    <n v="71625"/>
    <m/>
    <x v="2"/>
    <n v="0"/>
    <n v="0"/>
  </r>
  <r>
    <s v="0013100001gYObWAAW"/>
    <b v="0"/>
    <m/>
    <b v="0"/>
    <m/>
    <m/>
    <m/>
    <x v="53"/>
    <b v="1"/>
    <s v="Contact has moved"/>
    <m/>
    <m/>
    <m/>
    <m/>
    <s v="00531000007KAu8AAG"/>
    <b v="0"/>
    <d v="2016-04-01T15:00:29"/>
    <m/>
    <b v="0"/>
    <m/>
    <m/>
    <b v="0"/>
    <d v="2020-01-01T00:00:00"/>
    <n v="1"/>
    <n v="2020"/>
    <s v="Omitted"/>
    <s v="Omitted"/>
    <b v="0"/>
    <b v="0"/>
    <m/>
    <b v="1"/>
    <b v="0"/>
    <b v="0"/>
    <x v="4"/>
    <b v="0"/>
    <s v="Auto-Classic"/>
    <x v="0"/>
    <d v="2019-04-04T00:00:00"/>
    <s v="0055A00000BclF5QAJ"/>
    <d v="2021-04-11T20:11:37"/>
    <m/>
    <d v="2019-12-19T14:39:20"/>
    <m/>
    <m/>
    <b v="0"/>
    <m/>
    <s v="Biotherapeutics"/>
    <s v="Website"/>
    <m/>
    <m/>
    <s v="Thermo"/>
    <s v="QE Plus, HF, HF-X  (NO biopharma)"/>
    <m/>
    <x v="93"/>
    <x v="0"/>
    <b v="0"/>
    <m/>
    <m/>
    <s v="Fusion"/>
    <s v="0055A000009GjocQAC"/>
    <s v="01s31000003qafeAAA"/>
    <s v="Biotherapeutics"/>
    <m/>
    <s v="0033100002wd8puAAA"/>
    <s v="System"/>
    <s v="ZipChip"/>
    <m/>
    <m/>
    <s v="0125A000001ESVfQAO"/>
    <b v="0"/>
    <m/>
    <b v="0"/>
    <m/>
    <m/>
    <x v="0"/>
    <b v="0"/>
    <d v="2021-06-29T20:34:53"/>
    <m/>
    <m/>
    <b v="0"/>
    <x v="0"/>
    <m/>
    <m/>
    <n v="54805"/>
    <m/>
    <x v="2"/>
    <n v="0"/>
    <n v="0"/>
  </r>
  <r>
    <s v="0013100001gZda5AAC"/>
    <b v="0"/>
    <m/>
    <b v="0"/>
    <m/>
    <m/>
    <m/>
    <x v="9"/>
    <b v="1"/>
    <s v="Non Responsive"/>
    <m/>
    <m/>
    <m/>
    <m/>
    <s v="00531000007KAu8AAG"/>
    <b v="0"/>
    <d v="2016-04-01T15:55:14"/>
    <m/>
    <b v="0"/>
    <m/>
    <m/>
    <b v="0"/>
    <d v="2018-04-01T00:00:00"/>
    <n v="4"/>
    <n v="2018"/>
    <s v="Omitted"/>
    <s v="Omitted"/>
    <b v="0"/>
    <b v="0"/>
    <m/>
    <b v="1"/>
    <b v="0"/>
    <b v="0"/>
    <x v="4"/>
    <b v="0"/>
    <m/>
    <x v="0"/>
    <d v="2019-04-18T00:00:00"/>
    <s v="0055A00000BclF5QAJ"/>
    <d v="2021-04-10T23:01:03"/>
    <m/>
    <d v="2019-06-11T20:06:19"/>
    <m/>
    <m/>
    <b v="0"/>
    <m/>
    <s v="Biotherapeutics"/>
    <s v="Trade Show"/>
    <m/>
    <m/>
    <m/>
    <m/>
    <m/>
    <x v="94"/>
    <x v="0"/>
    <b v="0"/>
    <m/>
    <m/>
    <m/>
    <s v="0055A000009sZg0QAE"/>
    <s v="01s31000003qafeAAA"/>
    <s v="Biotherapeutics"/>
    <m/>
    <s v="0033100002wd9PJAAY"/>
    <s v="System"/>
    <s v="ZipChip"/>
    <m/>
    <m/>
    <s v="0125A000001ESVfQAO"/>
    <b v="0"/>
    <m/>
    <b v="0"/>
    <m/>
    <m/>
    <x v="0"/>
    <b v="0"/>
    <d v="2021-06-29T20:34:53"/>
    <m/>
    <m/>
    <b v="0"/>
    <x v="0"/>
    <m/>
    <m/>
    <n v="54805"/>
    <m/>
    <x v="2"/>
    <n v="0"/>
    <n v="0"/>
  </r>
  <r>
    <s v="0013100001gZsSEAA0"/>
    <b v="0"/>
    <m/>
    <b v="0"/>
    <m/>
    <m/>
    <m/>
    <x v="54"/>
    <b v="1"/>
    <s v="Duplicate opportunity"/>
    <m/>
    <m/>
    <m/>
    <m/>
    <s v="00531000007KAsvAAG"/>
    <b v="0"/>
    <d v="2016-04-03T23:25:11"/>
    <m/>
    <b v="0"/>
    <m/>
    <m/>
    <b v="0"/>
    <d v="2016-02-01T00:00:00"/>
    <n v="2"/>
    <n v="2016"/>
    <s v="Omitted"/>
    <s v="Omitted"/>
    <b v="0"/>
    <b v="0"/>
    <m/>
    <b v="1"/>
    <b v="0"/>
    <b v="0"/>
    <x v="4"/>
    <b v="0"/>
    <m/>
    <x v="0"/>
    <m/>
    <s v="0055A000009s6n0QAA"/>
    <d v="2020-01-06T18:18:45"/>
    <m/>
    <d v="2020-01-06T18:18:45"/>
    <m/>
    <m/>
    <b v="0"/>
    <m/>
    <m/>
    <s v="Other"/>
    <m/>
    <m/>
    <m/>
    <m/>
    <m/>
    <x v="95"/>
    <x v="0"/>
    <b v="0"/>
    <m/>
    <m/>
    <m/>
    <s v="00531000007KAsvAAG"/>
    <s v="01s31000003qafjAAA"/>
    <m/>
    <m/>
    <m/>
    <m/>
    <m/>
    <m/>
    <m/>
    <s v="0125A000001NaBLQA0"/>
    <b v="0"/>
    <m/>
    <b v="0"/>
    <m/>
    <m/>
    <x v="0"/>
    <b v="0"/>
    <d v="2021-06-29T20:34:53"/>
    <m/>
    <m/>
    <b v="0"/>
    <x v="0"/>
    <m/>
    <m/>
    <n v="77220"/>
    <m/>
    <x v="2"/>
    <n v="0"/>
    <n v="0"/>
  </r>
  <r>
    <s v="0013100001gaRiSAAU"/>
    <b v="0"/>
    <m/>
    <b v="0"/>
    <m/>
    <m/>
    <m/>
    <x v="33"/>
    <b v="1"/>
    <s v="Incompatible Mass Spec"/>
    <m/>
    <m/>
    <m/>
    <m/>
    <s v="00531000007KAu8AAG"/>
    <b v="0"/>
    <d v="2016-04-06T18:09:36"/>
    <m/>
    <b v="0"/>
    <m/>
    <m/>
    <b v="0"/>
    <d v="2019-02-01T00:00:00"/>
    <n v="2"/>
    <n v="2019"/>
    <s v="Omitted"/>
    <s v="Omitted"/>
    <b v="0"/>
    <b v="0"/>
    <m/>
    <b v="0"/>
    <b v="0"/>
    <b v="0"/>
    <x v="4"/>
    <b v="0"/>
    <s v="Auto-Classic"/>
    <x v="0"/>
    <d v="2019-04-22T00:00:00"/>
    <s v="0055A00000BclF5QAJ"/>
    <d v="2021-04-11T20:31:26"/>
    <m/>
    <d v="2019-04-23T13:00:48"/>
    <m/>
    <m/>
    <b v="0"/>
    <m/>
    <s v="Metabolomics"/>
    <s v="Website"/>
    <m/>
    <m/>
    <m/>
    <m/>
    <m/>
    <x v="96"/>
    <x v="0"/>
    <b v="0"/>
    <m/>
    <m/>
    <m/>
    <s v="0055A000009sZg0QAE"/>
    <s v="01s31000003qafeAAA"/>
    <s v="Metabolomics"/>
    <m/>
    <s v="0033100002wdxueAAA"/>
    <s v="System"/>
    <s v="ZipChip"/>
    <m/>
    <m/>
    <s v="0125A000001ESVfQAO"/>
    <b v="0"/>
    <m/>
    <b v="0"/>
    <m/>
    <m/>
    <x v="0"/>
    <b v="0"/>
    <d v="2021-06-29T20:34:53"/>
    <m/>
    <m/>
    <b v="0"/>
    <x v="0"/>
    <m/>
    <m/>
    <n v="0"/>
    <m/>
    <x v="2"/>
    <n v="0"/>
    <n v="0"/>
  </r>
  <r>
    <s v="0013100001gaTySAAU"/>
    <b v="0"/>
    <m/>
    <b v="0"/>
    <m/>
    <m/>
    <m/>
    <x v="55"/>
    <b v="1"/>
    <s v="Non Responsive"/>
    <m/>
    <m/>
    <m/>
    <m/>
    <s v="00531000007KAu8AAG"/>
    <b v="0"/>
    <d v="2016-04-06T20:28:10"/>
    <m/>
    <b v="0"/>
    <m/>
    <m/>
    <b v="0"/>
    <d v="2019-04-01T00:00:00"/>
    <n v="4"/>
    <n v="2019"/>
    <s v="Omitted"/>
    <s v="Omitted"/>
    <b v="0"/>
    <b v="0"/>
    <m/>
    <b v="1"/>
    <b v="0"/>
    <b v="0"/>
    <x v="5"/>
    <b v="0"/>
    <s v="Manual-Ti"/>
    <x v="0"/>
    <d v="2020-04-23T00:00:00"/>
    <s v="0055A00000BclF5QAJ"/>
    <d v="2021-04-10T23:01:03"/>
    <m/>
    <d v="2019-11-25T13:49:28"/>
    <m/>
    <m/>
    <b v="0"/>
    <m/>
    <s v="Cell Lysates;Metabolomics"/>
    <s v="Trade Show"/>
    <m/>
    <m/>
    <s v="Thermo"/>
    <s v="Fusion Lumos"/>
    <m/>
    <x v="97"/>
    <x v="0"/>
    <b v="0"/>
    <m/>
    <m/>
    <m/>
    <s v="0055A000008zqzaQAA"/>
    <s v="01s31000003qafeAAA"/>
    <s v="Biotherapeutics"/>
    <m/>
    <s v="0033100002we0izAAA"/>
    <s v="System"/>
    <s v="ZipChip"/>
    <m/>
    <m/>
    <s v="0125A000001ESVfQAO"/>
    <b v="0"/>
    <m/>
    <b v="0"/>
    <m/>
    <m/>
    <x v="0"/>
    <b v="0"/>
    <d v="2021-06-29T20:34:53"/>
    <s v="0055A00000BctN2QAJ"/>
    <m/>
    <b v="0"/>
    <x v="0"/>
    <m/>
    <m/>
    <n v="57394"/>
    <m/>
    <x v="2"/>
    <n v="0"/>
    <n v="0"/>
  </r>
  <r>
    <s v="0013100001gW6fvAAC"/>
    <b v="0"/>
    <m/>
    <b v="0"/>
    <m/>
    <m/>
    <m/>
    <x v="56"/>
    <b v="1"/>
    <s v="Non Responsive"/>
    <m/>
    <m/>
    <m/>
    <m/>
    <s v="00531000007KAu8AAG"/>
    <b v="1"/>
    <d v="2016-04-15T10:46:23"/>
    <m/>
    <b v="0"/>
    <m/>
    <m/>
    <b v="0"/>
    <d v="2019-03-01T00:00:00"/>
    <n v="3"/>
    <n v="2019"/>
    <s v="Omitted"/>
    <s v="Omitted"/>
    <b v="0"/>
    <b v="0"/>
    <m/>
    <b v="1"/>
    <b v="0"/>
    <b v="0"/>
    <x v="5"/>
    <b v="0"/>
    <s v="Auto-Classic"/>
    <x v="0"/>
    <d v="2019-07-08T00:00:00"/>
    <s v="0055A00000BclF5QAJ"/>
    <d v="2021-04-10T23:01:03"/>
    <m/>
    <d v="2019-09-26T14:29:00"/>
    <m/>
    <m/>
    <b v="0"/>
    <m/>
    <s v="Biotherapeutics"/>
    <s v="Website"/>
    <m/>
    <m/>
    <s v="Thermo"/>
    <s v="QE EMR UHMR (Plus, HF, HF-X with BioPharma)"/>
    <m/>
    <x v="98"/>
    <x v="0"/>
    <b v="0"/>
    <m/>
    <m/>
    <m/>
    <s v="0055A000009sZg0QAE"/>
    <s v="01s31000003qafeAAA"/>
    <s v="Biotherapeutics"/>
    <m/>
    <s v="0033100002wBVGaAAO"/>
    <s v="System"/>
    <s v="ZipChip"/>
    <m/>
    <m/>
    <s v="0125A000001ESVfQAO"/>
    <b v="0"/>
    <m/>
    <b v="0"/>
    <m/>
    <m/>
    <x v="0"/>
    <b v="0"/>
    <d v="2021-06-29T20:34:53"/>
    <m/>
    <m/>
    <b v="0"/>
    <x v="0"/>
    <m/>
    <m/>
    <n v="57394"/>
    <m/>
    <x v="2"/>
    <n v="0"/>
    <n v="0"/>
  </r>
  <r>
    <s v="0013100001gWWASAA4"/>
    <b v="0"/>
    <m/>
    <b v="0"/>
    <m/>
    <m/>
    <m/>
    <x v="57"/>
    <b v="1"/>
    <m/>
    <m/>
    <m/>
    <m/>
    <m/>
    <s v="005i0000000fNkyAAE"/>
    <b v="0"/>
    <d v="2016-04-15T17:36:39"/>
    <m/>
    <b v="0"/>
    <m/>
    <m/>
    <b v="0"/>
    <d v="2016-02-01T00:00:00"/>
    <n v="2"/>
    <n v="2016"/>
    <s v="Omitted"/>
    <s v="Omitted"/>
    <b v="0"/>
    <b v="0"/>
    <m/>
    <b v="1"/>
    <b v="0"/>
    <b v="0"/>
    <x v="5"/>
    <b v="0"/>
    <m/>
    <x v="0"/>
    <m/>
    <s v="00531000007MUoEAAW"/>
    <d v="2020-12-08T21:02:06"/>
    <m/>
    <d v="2020-01-06T18:18:45"/>
    <m/>
    <m/>
    <b v="1"/>
    <m/>
    <m/>
    <s v="Other"/>
    <m/>
    <m/>
    <m/>
    <m/>
    <m/>
    <x v="99"/>
    <x v="0"/>
    <b v="0"/>
    <m/>
    <m/>
    <m/>
    <s v="005i0000000fNkyAAE"/>
    <s v="01s31000003qafjAAA"/>
    <m/>
    <m/>
    <m/>
    <m/>
    <m/>
    <m/>
    <m/>
    <s v="0125A000001NaBLQA0"/>
    <b v="0"/>
    <m/>
    <b v="0"/>
    <m/>
    <m/>
    <x v="0"/>
    <b v="0"/>
    <d v="2021-06-29T20:34:53"/>
    <m/>
    <m/>
    <b v="0"/>
    <x v="0"/>
    <m/>
    <m/>
    <n v="3575000"/>
    <m/>
    <x v="2"/>
    <n v="0"/>
    <n v="0"/>
  </r>
  <r>
    <s v="0013100001fpz8iAAA"/>
    <b v="0"/>
    <m/>
    <b v="0"/>
    <m/>
    <m/>
    <m/>
    <x v="57"/>
    <b v="1"/>
    <m/>
    <m/>
    <m/>
    <m/>
    <m/>
    <s v="005i0000000fNkyAAE"/>
    <b v="0"/>
    <d v="2016-04-15T17:44:54"/>
    <m/>
    <b v="0"/>
    <m/>
    <m/>
    <b v="0"/>
    <d v="2016-02-01T00:00:00"/>
    <n v="2"/>
    <n v="2016"/>
    <s v="Omitted"/>
    <s v="Omitted"/>
    <b v="0"/>
    <b v="0"/>
    <m/>
    <b v="1"/>
    <b v="0"/>
    <b v="0"/>
    <x v="5"/>
    <b v="0"/>
    <m/>
    <x v="0"/>
    <m/>
    <s v="00531000007MUoEAAW"/>
    <d v="2020-12-08T21:02:06"/>
    <m/>
    <d v="2020-01-06T18:18:45"/>
    <m/>
    <m/>
    <b v="1"/>
    <m/>
    <m/>
    <s v="Other"/>
    <m/>
    <m/>
    <m/>
    <m/>
    <m/>
    <x v="100"/>
    <x v="0"/>
    <b v="1"/>
    <m/>
    <m/>
    <m/>
    <s v="005i0000000fNkyAAE"/>
    <s v="01s31000003qafjAAA"/>
    <m/>
    <m/>
    <m/>
    <m/>
    <m/>
    <m/>
    <m/>
    <s v="0125A000001NaBLQA0"/>
    <b v="0"/>
    <m/>
    <b v="0"/>
    <m/>
    <m/>
    <x v="0"/>
    <b v="0"/>
    <d v="2021-06-29T20:34:53"/>
    <m/>
    <m/>
    <b v="0"/>
    <x v="0"/>
    <m/>
    <m/>
    <n v="3575000"/>
    <m/>
    <x v="2"/>
    <n v="0"/>
    <n v="0"/>
  </r>
  <r>
    <s v="0013100001eCIpHAAW"/>
    <b v="0"/>
    <m/>
    <b v="0"/>
    <m/>
    <m/>
    <m/>
    <x v="58"/>
    <b v="1"/>
    <m/>
    <m/>
    <m/>
    <m/>
    <m/>
    <s v="00531000007KAsvAAG"/>
    <b v="0"/>
    <d v="2016-04-18T02:25:51"/>
    <m/>
    <b v="0"/>
    <m/>
    <m/>
    <b v="0"/>
    <d v="2016-03-01T00:00:00"/>
    <n v="3"/>
    <n v="2016"/>
    <s v="Closed"/>
    <s v="Closed"/>
    <b v="0"/>
    <b v="0"/>
    <m/>
    <b v="1"/>
    <b v="0"/>
    <b v="0"/>
    <x v="5"/>
    <b v="0"/>
    <m/>
    <x v="0"/>
    <d v="2018-03-15T00:00:00"/>
    <s v="0055A00000BclF5QAJ"/>
    <d v="2021-04-11T20:06:15"/>
    <m/>
    <d v="2020-01-06T18:18:35"/>
    <m/>
    <m/>
    <b v="0"/>
    <m/>
    <m/>
    <s v="Field Sales"/>
    <m/>
    <m/>
    <m/>
    <m/>
    <m/>
    <x v="101"/>
    <x v="0"/>
    <b v="1"/>
    <m/>
    <m/>
    <m/>
    <s v="00531000007KAsvAAG"/>
    <s v="01s31000003qafjAAA"/>
    <s v="All Hazards"/>
    <s v="All Hazards"/>
    <m/>
    <m/>
    <m/>
    <m/>
    <m/>
    <s v="0125A000001NaBLQA0"/>
    <b v="0"/>
    <m/>
    <b v="0"/>
    <m/>
    <m/>
    <x v="1"/>
    <b v="0"/>
    <d v="2021-06-29T20:34:53"/>
    <m/>
    <m/>
    <b v="0"/>
    <x v="1"/>
    <m/>
    <m/>
    <n v="113000"/>
    <m/>
    <x v="31"/>
    <n v="100"/>
    <n v="0"/>
  </r>
  <r>
    <s v="0013100001gWmHJAA0"/>
    <b v="0"/>
    <m/>
    <b v="0"/>
    <m/>
    <m/>
    <m/>
    <x v="43"/>
    <b v="1"/>
    <m/>
    <m/>
    <m/>
    <m/>
    <m/>
    <s v="00531000007KgPgAAK"/>
    <b v="1"/>
    <d v="2016-04-18T12:22:37"/>
    <m/>
    <b v="0"/>
    <m/>
    <m/>
    <b v="0"/>
    <d v="2016-02-01T00:00:00"/>
    <n v="2"/>
    <n v="2016"/>
    <s v="Omitted"/>
    <s v="Omitted"/>
    <b v="0"/>
    <b v="0"/>
    <m/>
    <b v="0"/>
    <b v="0"/>
    <b v="0"/>
    <x v="5"/>
    <b v="0"/>
    <m/>
    <x v="0"/>
    <m/>
    <s v="0055A000009s6n0QAA"/>
    <d v="2020-09-17T14:48:45"/>
    <m/>
    <d v="2020-01-06T18:18:45"/>
    <m/>
    <m/>
    <b v="0"/>
    <m/>
    <m/>
    <s v="Trade Show"/>
    <m/>
    <m/>
    <m/>
    <m/>
    <m/>
    <x v="102"/>
    <x v="0"/>
    <b v="0"/>
    <m/>
    <m/>
    <m/>
    <s v="00531000007KgPgAAK"/>
    <m/>
    <m/>
    <m/>
    <s v="0033100002wC5gcAAC"/>
    <m/>
    <m/>
    <m/>
    <m/>
    <s v="0125A000001NaBLQA0"/>
    <b v="0"/>
    <m/>
    <b v="0"/>
    <m/>
    <m/>
    <x v="0"/>
    <b v="0"/>
    <d v="2021-06-29T20:34:53"/>
    <m/>
    <m/>
    <b v="0"/>
    <x v="0"/>
    <m/>
    <m/>
    <m/>
    <m/>
    <x v="0"/>
    <n v="0"/>
    <n v="0"/>
  </r>
  <r>
    <s v="0013100001gbb7YAAQ"/>
    <b v="0"/>
    <m/>
    <b v="0"/>
    <m/>
    <m/>
    <m/>
    <x v="15"/>
    <b v="1"/>
    <s v="Contact has moved"/>
    <m/>
    <m/>
    <m/>
    <m/>
    <s v="00531000007KAu8AAG"/>
    <b v="1"/>
    <d v="2016-04-18T12:22:53"/>
    <m/>
    <b v="0"/>
    <m/>
    <m/>
    <b v="0"/>
    <d v="2018-04-01T00:00:00"/>
    <n v="4"/>
    <n v="2018"/>
    <s v="Omitted"/>
    <s v="Omitted"/>
    <b v="0"/>
    <b v="0"/>
    <m/>
    <b v="1"/>
    <b v="0"/>
    <b v="0"/>
    <x v="6"/>
    <b v="0"/>
    <m/>
    <x v="0"/>
    <d v="2017-09-06T00:00:00"/>
    <s v="0055A00000BclF5QAJ"/>
    <d v="2021-04-11T20:07:09"/>
    <m/>
    <d v="2019-04-18T20:36:37"/>
    <m/>
    <m/>
    <b v="0"/>
    <m/>
    <s v="Biotherapeutics"/>
    <s v="Field Sales"/>
    <m/>
    <m/>
    <m/>
    <m/>
    <m/>
    <x v="103"/>
    <x v="0"/>
    <b v="0"/>
    <m/>
    <m/>
    <m/>
    <s v="0055A000009sZg0QAE"/>
    <s v="01s31000003qafeAAA"/>
    <s v="Biotherapeutics"/>
    <m/>
    <s v="0033100002wC5grAAC"/>
    <s v="System"/>
    <s v="ZipChip"/>
    <m/>
    <m/>
    <s v="0125A000001ESVfQAO"/>
    <b v="0"/>
    <m/>
    <b v="0"/>
    <m/>
    <m/>
    <x v="0"/>
    <b v="0"/>
    <d v="2021-06-29T20:34:53"/>
    <m/>
    <m/>
    <b v="0"/>
    <x v="0"/>
    <m/>
    <m/>
    <n v="57394"/>
    <m/>
    <x v="2"/>
    <n v="0"/>
    <n v="0"/>
  </r>
  <r>
    <s v="0013100001gWmHJAA0"/>
    <b v="0"/>
    <m/>
    <b v="0"/>
    <m/>
    <m/>
    <m/>
    <x v="4"/>
    <b v="1"/>
    <m/>
    <m/>
    <m/>
    <m/>
    <m/>
    <s v="00531000007KgPgAAK"/>
    <b v="0"/>
    <d v="2016-04-18T12:24:05"/>
    <m/>
    <b v="0"/>
    <m/>
    <m/>
    <b v="0"/>
    <d v="2016-03-01T00:00:00"/>
    <n v="3"/>
    <n v="2016"/>
    <s v="Omitted"/>
    <s v="Omitted"/>
    <b v="0"/>
    <b v="0"/>
    <m/>
    <b v="1"/>
    <b v="0"/>
    <b v="0"/>
    <x v="6"/>
    <b v="0"/>
    <m/>
    <x v="0"/>
    <m/>
    <s v="0055A000009s6n0QAA"/>
    <d v="2020-01-06T18:18:45"/>
    <m/>
    <d v="2020-01-06T18:18:45"/>
    <m/>
    <m/>
    <b v="0"/>
    <m/>
    <m/>
    <s v="Trade Show"/>
    <m/>
    <m/>
    <m/>
    <m/>
    <m/>
    <x v="104"/>
    <x v="0"/>
    <b v="0"/>
    <m/>
    <m/>
    <m/>
    <s v="00531000007KgPgAAK"/>
    <s v="01s31000003qafjAAA"/>
    <m/>
    <m/>
    <m/>
    <m/>
    <m/>
    <m/>
    <m/>
    <s v="0125A000001NaBLQA0"/>
    <b v="0"/>
    <m/>
    <b v="0"/>
    <m/>
    <m/>
    <x v="0"/>
    <b v="0"/>
    <d v="2021-06-29T20:34:53"/>
    <m/>
    <m/>
    <b v="0"/>
    <x v="0"/>
    <m/>
    <m/>
    <n v="71500"/>
    <m/>
    <x v="2"/>
    <n v="0"/>
    <n v="0"/>
  </r>
  <r>
    <s v="0013100001frK2lAAE"/>
    <b v="0"/>
    <m/>
    <b v="0"/>
    <s v="70131000001YBx9AAG"/>
    <m/>
    <m/>
    <x v="15"/>
    <b v="1"/>
    <s v="Non Responsive"/>
    <m/>
    <m/>
    <m/>
    <m/>
    <s v="00531000007KAu8AAG"/>
    <b v="1"/>
    <d v="2016-04-18T12:53:31"/>
    <m/>
    <b v="0"/>
    <m/>
    <m/>
    <b v="0"/>
    <d v="2018-04-01T00:00:00"/>
    <n v="4"/>
    <n v="2018"/>
    <s v="Omitted"/>
    <s v="Omitted"/>
    <b v="0"/>
    <b v="0"/>
    <m/>
    <b v="1"/>
    <b v="0"/>
    <b v="0"/>
    <x v="6"/>
    <b v="0"/>
    <s v="Auto-Classic"/>
    <x v="0"/>
    <d v="2019-04-23T00:00:00"/>
    <s v="0055A00000BclF5QAJ"/>
    <d v="2021-04-10T23:01:03"/>
    <m/>
    <d v="2019-06-11T19:15:21"/>
    <m/>
    <m/>
    <b v="0"/>
    <m/>
    <s v="Biotherapeutics"/>
    <s v="Referral"/>
    <m/>
    <m/>
    <m/>
    <m/>
    <m/>
    <x v="105"/>
    <x v="0"/>
    <b v="0"/>
    <m/>
    <m/>
    <m/>
    <s v="0055A000009sZg0QAE"/>
    <s v="01s31000003qafeAAA"/>
    <s v="Biotherapeutics"/>
    <m/>
    <s v="0033100002wC72xAAC"/>
    <s v="System"/>
    <s v="ZipChip"/>
    <m/>
    <m/>
    <s v="0125A000001ESVfQAO"/>
    <b v="0"/>
    <m/>
    <b v="0"/>
    <m/>
    <m/>
    <x v="0"/>
    <b v="0"/>
    <d v="2021-06-29T20:34:53"/>
    <m/>
    <m/>
    <b v="0"/>
    <x v="0"/>
    <m/>
    <m/>
    <n v="54805"/>
    <m/>
    <x v="2"/>
    <n v="0"/>
    <n v="0"/>
  </r>
  <r>
    <s v="0013100001gWnagAAC"/>
    <b v="0"/>
    <m/>
    <b v="0"/>
    <m/>
    <m/>
    <m/>
    <x v="15"/>
    <b v="1"/>
    <s v="Non Responsive"/>
    <m/>
    <m/>
    <m/>
    <m/>
    <s v="00531000007KAu8AAG"/>
    <b v="1"/>
    <d v="2016-04-18T12:59:11"/>
    <m/>
    <b v="0"/>
    <m/>
    <m/>
    <b v="0"/>
    <d v="2018-04-01T00:00:00"/>
    <n v="4"/>
    <n v="2018"/>
    <s v="Omitted"/>
    <s v="Omitted"/>
    <b v="0"/>
    <b v="0"/>
    <m/>
    <b v="1"/>
    <b v="0"/>
    <b v="0"/>
    <x v="6"/>
    <b v="0"/>
    <s v="Auto-Classic"/>
    <x v="0"/>
    <d v="2019-04-23T00:00:00"/>
    <s v="0055A00000BclF5QAJ"/>
    <d v="2021-04-10T23:01:03"/>
    <m/>
    <d v="2019-06-11T19:17:14"/>
    <m/>
    <m/>
    <b v="0"/>
    <m/>
    <s v="Metabolomics"/>
    <s v="Website"/>
    <m/>
    <m/>
    <m/>
    <m/>
    <m/>
    <x v="106"/>
    <x v="0"/>
    <b v="0"/>
    <m/>
    <m/>
    <m/>
    <s v="0055A000009sZg0QAE"/>
    <s v="01s31000003qafeAAA"/>
    <s v="Metabolomics"/>
    <m/>
    <s v="0033100002wC75IAAS"/>
    <s v="System"/>
    <s v="ZipChip"/>
    <m/>
    <m/>
    <s v="0125A000001ESVfQAO"/>
    <b v="0"/>
    <m/>
    <b v="0"/>
    <m/>
    <m/>
    <x v="0"/>
    <b v="0"/>
    <d v="2021-06-29T20:34:53"/>
    <m/>
    <m/>
    <b v="0"/>
    <x v="0"/>
    <m/>
    <m/>
    <n v="54805"/>
    <m/>
    <x v="2"/>
    <n v="0"/>
    <n v="0"/>
  </r>
  <r>
    <s v="0013100001gWqEiAAK"/>
    <b v="0"/>
    <m/>
    <b v="0"/>
    <m/>
    <m/>
    <m/>
    <x v="51"/>
    <b v="1"/>
    <s v="Contact has moved"/>
    <m/>
    <m/>
    <m/>
    <m/>
    <s v="00531000007KAu8AAG"/>
    <b v="1"/>
    <d v="2016-04-18T17:47:13"/>
    <m/>
    <b v="0"/>
    <m/>
    <m/>
    <b v="0"/>
    <d v="2019-04-01T00:00:00"/>
    <n v="4"/>
    <n v="2019"/>
    <s v="Omitted"/>
    <s v="Omitted"/>
    <b v="0"/>
    <b v="0"/>
    <m/>
    <b v="1"/>
    <b v="0"/>
    <b v="0"/>
    <x v="11"/>
    <b v="0"/>
    <m/>
    <x v="0"/>
    <m/>
    <s v="0055A00000BclF5QAJ"/>
    <d v="2021-04-10T23:01:03"/>
    <m/>
    <d v="2018-03-22T16:04:23"/>
    <m/>
    <m/>
    <b v="0"/>
    <m/>
    <s v="Proteomics and Peptide Mapping"/>
    <s v="Website"/>
    <m/>
    <m/>
    <m/>
    <m/>
    <m/>
    <x v="107"/>
    <x v="0"/>
    <b v="0"/>
    <m/>
    <m/>
    <m/>
    <s v="0055A000008zqzaQAA"/>
    <s v="01s31000003qafeAAA"/>
    <s v="Proteomics"/>
    <m/>
    <s v="0033100002wCBKHAA4"/>
    <s v="System"/>
    <s v="ZipChip"/>
    <m/>
    <m/>
    <s v="0125A000001ESVfQAO"/>
    <b v="0"/>
    <m/>
    <b v="0"/>
    <m/>
    <m/>
    <x v="0"/>
    <b v="0"/>
    <d v="2021-06-29T20:34:53"/>
    <s v="0055A00000BctN2QAJ"/>
    <m/>
    <b v="0"/>
    <x v="0"/>
    <m/>
    <m/>
    <n v="28500"/>
    <m/>
    <x v="2"/>
    <n v="0"/>
    <n v="0"/>
  </r>
  <r>
    <s v="0013100001fpk4nAAA"/>
    <b v="0"/>
    <m/>
    <b v="0"/>
    <m/>
    <m/>
    <m/>
    <x v="15"/>
    <b v="1"/>
    <s v="Non Responsive"/>
    <m/>
    <m/>
    <m/>
    <m/>
    <s v="00531000007KAu8AAG"/>
    <b v="1"/>
    <d v="2016-04-18T17:55:43"/>
    <m/>
    <b v="0"/>
    <m/>
    <m/>
    <b v="0"/>
    <d v="2018-04-01T00:00:00"/>
    <n v="4"/>
    <n v="2018"/>
    <s v="Omitted"/>
    <s v="Omitted"/>
    <b v="0"/>
    <b v="0"/>
    <m/>
    <b v="1"/>
    <b v="0"/>
    <b v="0"/>
    <x v="11"/>
    <b v="0"/>
    <s v="Auto-Ti"/>
    <x v="0"/>
    <d v="2019-04-22T00:00:00"/>
    <s v="0055A00000BclF5QAJ"/>
    <d v="2021-04-11T20:07:09"/>
    <m/>
    <d v="2019-06-11T19:26:59"/>
    <m/>
    <m/>
    <b v="0"/>
    <m/>
    <s v="Biotherapeutics;Proteomics and Peptide Mapping"/>
    <s v="Field Sales"/>
    <m/>
    <m/>
    <m/>
    <m/>
    <m/>
    <x v="108"/>
    <x v="0"/>
    <b v="0"/>
    <m/>
    <m/>
    <m/>
    <s v="0055A000009sZg0QAE"/>
    <s v="01s31000003qafeAAA"/>
    <s v="Biotherapeutics"/>
    <m/>
    <s v="0033100002wCBRhAAO"/>
    <s v="System"/>
    <s v="ZipChip"/>
    <m/>
    <m/>
    <s v="0125A000001ESVfQAO"/>
    <b v="0"/>
    <m/>
    <b v="0"/>
    <m/>
    <m/>
    <x v="0"/>
    <b v="0"/>
    <d v="2021-06-29T20:34:53"/>
    <m/>
    <m/>
    <b v="0"/>
    <x v="0"/>
    <m/>
    <m/>
    <n v="72600"/>
    <m/>
    <x v="2"/>
    <n v="0"/>
    <n v="0"/>
  </r>
  <r>
    <s v="0013100001gZd3uAAC"/>
    <b v="0"/>
    <m/>
    <b v="0"/>
    <s v="70131000001YBx9AAG"/>
    <m/>
    <m/>
    <x v="59"/>
    <b v="1"/>
    <m/>
    <m/>
    <m/>
    <m/>
    <m/>
    <s v="00531000007KAu8AAG"/>
    <b v="1"/>
    <d v="2016-04-19T12:10:19"/>
    <m/>
    <b v="0"/>
    <m/>
    <m/>
    <b v="0"/>
    <d v="2016-02-01T00:00:00"/>
    <n v="2"/>
    <n v="2016"/>
    <s v="Closed"/>
    <s v="Closed"/>
    <b v="0"/>
    <b v="0"/>
    <m/>
    <b v="1"/>
    <b v="0"/>
    <b v="0"/>
    <x v="11"/>
    <b v="0"/>
    <s v="Auto-Classic"/>
    <x v="0"/>
    <d v="2017-06-22T00:00:00"/>
    <s v="0055A00000BclF5QAJ"/>
    <d v="2021-04-10T22:59:54"/>
    <m/>
    <d v="2018-03-10T15:07:46"/>
    <m/>
    <m/>
    <b v="0"/>
    <m/>
    <s v="Biotherapeutics"/>
    <s v="Referral"/>
    <m/>
    <m/>
    <m/>
    <m/>
    <m/>
    <x v="109"/>
    <x v="0"/>
    <b v="0"/>
    <m/>
    <m/>
    <m/>
    <s v="0055A000008iLoJQAU"/>
    <s v="01s31000003qafeAAA"/>
    <s v="Biotherapeutics"/>
    <m/>
    <s v="0033100002wCMLoAAO"/>
    <s v="System"/>
    <s v="ZipChip"/>
    <m/>
    <m/>
    <s v="0125A000001ESVfQAO"/>
    <b v="0"/>
    <m/>
    <b v="0"/>
    <m/>
    <m/>
    <x v="1"/>
    <b v="0"/>
    <d v="2021-06-29T20:34:53"/>
    <m/>
    <m/>
    <b v="0"/>
    <x v="1"/>
    <m/>
    <m/>
    <n v="28500"/>
    <m/>
    <x v="14"/>
    <n v="100"/>
    <n v="0"/>
  </r>
  <r>
    <s v="0013100001gWxm7AAC"/>
    <b v="0"/>
    <m/>
    <b v="0"/>
    <m/>
    <m/>
    <m/>
    <x v="60"/>
    <b v="1"/>
    <m/>
    <m/>
    <m/>
    <m/>
    <m/>
    <s v="00531000007KAu8AAG"/>
    <b v="1"/>
    <d v="2016-04-19T12:20:16"/>
    <m/>
    <b v="0"/>
    <m/>
    <m/>
    <b v="0"/>
    <d v="2017-03-01T00:00:00"/>
    <n v="3"/>
    <n v="2017"/>
    <s v="Closed"/>
    <s v="Closed"/>
    <b v="0"/>
    <b v="0"/>
    <m/>
    <b v="1"/>
    <b v="0"/>
    <b v="0"/>
    <x v="11"/>
    <b v="0"/>
    <s v="Manual-Classic"/>
    <x v="0"/>
    <m/>
    <s v="0055A00000BclF5QAJ"/>
    <d v="2021-04-10T22:59:54"/>
    <m/>
    <d v="2018-03-10T15:07:46"/>
    <m/>
    <m/>
    <b v="0"/>
    <m/>
    <s v="Cell Lysates;Metabolomics"/>
    <s v="Trade Show"/>
    <m/>
    <m/>
    <m/>
    <m/>
    <m/>
    <x v="110"/>
    <x v="0"/>
    <b v="0"/>
    <m/>
    <m/>
    <m/>
    <s v="0055A000008zqzaQAA"/>
    <s v="01s31000003qafeAAA"/>
    <s v="Proteomics"/>
    <m/>
    <s v="0033100002wCMQ5AAO"/>
    <s v="System"/>
    <s v="ZipChip"/>
    <m/>
    <s v="0Q05A000002EVqOSAW"/>
    <s v="0125A000001ESVfQAO"/>
    <b v="0"/>
    <m/>
    <b v="0"/>
    <m/>
    <m/>
    <x v="1"/>
    <b v="0"/>
    <d v="2021-06-29T20:34:53"/>
    <s v="0055A00000BctN2QAJ"/>
    <m/>
    <b v="0"/>
    <x v="1"/>
    <m/>
    <m/>
    <n v="54782"/>
    <m/>
    <x v="32"/>
    <n v="100"/>
    <n v="0"/>
  </r>
  <r>
    <s v="0013100001gWxm7AAC"/>
    <b v="0"/>
    <m/>
    <b v="0"/>
    <m/>
    <m/>
    <m/>
    <x v="61"/>
    <b v="1"/>
    <s v="Non Responsive"/>
    <m/>
    <m/>
    <m/>
    <m/>
    <s v="00531000007KAu8AAG"/>
    <b v="1"/>
    <d v="2016-04-19T12:27:28"/>
    <m/>
    <b v="0"/>
    <m/>
    <m/>
    <b v="0"/>
    <d v="2020-03-01T00:00:00"/>
    <n v="3"/>
    <n v="2020"/>
    <s v="Omitted"/>
    <s v="Omitted"/>
    <b v="0"/>
    <b v="0"/>
    <m/>
    <b v="1"/>
    <b v="0"/>
    <b v="0"/>
    <x v="0"/>
    <b v="0"/>
    <s v="Manual-Classic"/>
    <x v="0"/>
    <d v="2019-05-21T00:00:00"/>
    <s v="0055A00000BclF5QAJ"/>
    <d v="2021-04-10T23:01:03"/>
    <m/>
    <d v="2019-07-01T17:18:26"/>
    <m/>
    <m/>
    <b v="0"/>
    <m/>
    <s v="Intact Proteins &amp; Antibodies"/>
    <s v="Referral"/>
    <m/>
    <m/>
    <m/>
    <m/>
    <m/>
    <x v="111"/>
    <x v="0"/>
    <b v="0"/>
    <m/>
    <m/>
    <m/>
    <s v="0055A000009GjocQAC"/>
    <s v="01s31000003qafeAAA"/>
    <s v="Biotherapeutics"/>
    <m/>
    <s v="0033100002wCMSQAA4"/>
    <s v="System"/>
    <s v="ZipChip"/>
    <m/>
    <m/>
    <s v="0125A000001ESVfQAO"/>
    <b v="0"/>
    <m/>
    <b v="0"/>
    <m/>
    <m/>
    <x v="0"/>
    <b v="0"/>
    <d v="2021-06-29T20:34:53"/>
    <m/>
    <m/>
    <b v="0"/>
    <x v="0"/>
    <m/>
    <m/>
    <n v="54805"/>
    <m/>
    <x v="2"/>
    <n v="0"/>
    <n v="0"/>
  </r>
  <r>
    <s v="0013100001gWxtDAAS"/>
    <b v="0"/>
    <m/>
    <b v="0"/>
    <m/>
    <m/>
    <m/>
    <x v="62"/>
    <b v="1"/>
    <m/>
    <m/>
    <m/>
    <m/>
    <m/>
    <s v="00531000007KAu8AAG"/>
    <b v="1"/>
    <d v="2016-04-19T12:37:24"/>
    <m/>
    <b v="0"/>
    <m/>
    <m/>
    <b v="0"/>
    <d v="2017-04-01T00:00:00"/>
    <n v="4"/>
    <n v="2017"/>
    <s v="Closed"/>
    <s v="Closed"/>
    <b v="0"/>
    <b v="0"/>
    <m/>
    <b v="1"/>
    <b v="0"/>
    <b v="0"/>
    <x v="0"/>
    <b v="0"/>
    <s v="Auto-Classic"/>
    <x v="0"/>
    <m/>
    <s v="0055A00000BclF5QAJ"/>
    <d v="2021-04-10T22:59:54"/>
    <m/>
    <d v="2018-03-10T15:07:46"/>
    <m/>
    <m/>
    <b v="0"/>
    <m/>
    <s v="Cell Lysates;Metabolomics"/>
    <s v="Referral"/>
    <m/>
    <m/>
    <m/>
    <m/>
    <m/>
    <x v="112"/>
    <x v="0"/>
    <b v="0"/>
    <m/>
    <m/>
    <m/>
    <s v="0055A000008zqzaQAA"/>
    <s v="01s31000003qafeAAA"/>
    <s v="Proteomics"/>
    <m/>
    <s v="0033100002wCMXLAA4"/>
    <s v="System"/>
    <s v="ZipChip"/>
    <m/>
    <m/>
    <s v="0125A000001ESVfQAO"/>
    <b v="0"/>
    <m/>
    <b v="0"/>
    <m/>
    <m/>
    <x v="1"/>
    <b v="1"/>
    <d v="2021-06-29T20:34:53"/>
    <s v="0055A00000BctN2QAJ"/>
    <m/>
    <b v="0"/>
    <x v="1"/>
    <m/>
    <m/>
    <n v="50015"/>
    <m/>
    <x v="10"/>
    <n v="100"/>
    <n v="0"/>
  </r>
  <r>
    <s v="0013100001gX1c0AAC"/>
    <b v="0"/>
    <m/>
    <b v="0"/>
    <m/>
    <m/>
    <m/>
    <x v="63"/>
    <b v="0"/>
    <m/>
    <m/>
    <m/>
    <m/>
    <m/>
    <s v="00531000006uPsjAAE"/>
    <b v="0"/>
    <d v="2016-04-19T18:26:36"/>
    <m/>
    <b v="0"/>
    <m/>
    <m/>
    <b v="0"/>
    <d v="2017-03-01T00:00:00"/>
    <n v="3"/>
    <n v="2017"/>
    <s v="Pipeline"/>
    <s v="Pipeline"/>
    <b v="0"/>
    <b v="0"/>
    <m/>
    <b v="0"/>
    <b v="0"/>
    <b v="0"/>
    <x v="0"/>
    <b v="0"/>
    <m/>
    <x v="0"/>
    <m/>
    <s v="0055A00000BclF5QAJ"/>
    <d v="2021-04-11T20:11:37"/>
    <m/>
    <m/>
    <m/>
    <m/>
    <b v="0"/>
    <m/>
    <m/>
    <s v="Website"/>
    <m/>
    <m/>
    <m/>
    <m/>
    <m/>
    <x v="113"/>
    <x v="0"/>
    <b v="0"/>
    <m/>
    <m/>
    <m/>
    <s v="00531000006uPsjAAE"/>
    <s v="01s31000003qagwAAA"/>
    <m/>
    <m/>
    <m/>
    <m/>
    <m/>
    <m/>
    <m/>
    <s v="0125A000001ESVgQAO"/>
    <b v="0"/>
    <m/>
    <b v="0"/>
    <m/>
    <m/>
    <x v="4"/>
    <b v="0"/>
    <d v="2021-06-29T20:34:53"/>
    <m/>
    <m/>
    <b v="0"/>
    <x v="0"/>
    <m/>
    <m/>
    <n v="70000"/>
    <m/>
    <x v="33"/>
    <n v="30"/>
    <n v="0"/>
  </r>
  <r>
    <s v="0013100001enwXDAAY"/>
    <b v="0"/>
    <m/>
    <b v="0"/>
    <m/>
    <m/>
    <m/>
    <x v="64"/>
    <b v="0"/>
    <m/>
    <m/>
    <m/>
    <m/>
    <m/>
    <s v="00531000007MUoEAAW"/>
    <b v="0"/>
    <d v="2016-04-19T18:50:29"/>
    <m/>
    <b v="0"/>
    <m/>
    <m/>
    <b v="0"/>
    <d v="2017-03-01T00:00:00"/>
    <n v="3"/>
    <n v="2017"/>
    <s v="Pipeline"/>
    <s v="Pipeline"/>
    <b v="0"/>
    <b v="0"/>
    <m/>
    <b v="1"/>
    <b v="0"/>
    <b v="0"/>
    <x v="0"/>
    <b v="0"/>
    <m/>
    <x v="0"/>
    <m/>
    <s v="0055A00000BclF5QAJ"/>
    <d v="2021-04-10T23:11:56"/>
    <m/>
    <d v="2016-11-29T16:46:24"/>
    <m/>
    <m/>
    <b v="0"/>
    <m/>
    <m/>
    <s v="Referral"/>
    <m/>
    <m/>
    <m/>
    <m/>
    <m/>
    <x v="114"/>
    <x v="0"/>
    <b v="0"/>
    <m/>
    <m/>
    <m/>
    <s v="00531000006uPsjAAE"/>
    <s v="01s31000003qagwAAA"/>
    <m/>
    <m/>
    <m/>
    <m/>
    <m/>
    <m/>
    <m/>
    <s v="0125A000001ESVgQAO"/>
    <b v="0"/>
    <m/>
    <b v="0"/>
    <m/>
    <m/>
    <x v="4"/>
    <b v="0"/>
    <d v="2021-06-29T20:34:53"/>
    <m/>
    <m/>
    <b v="0"/>
    <x v="0"/>
    <m/>
    <m/>
    <n v="70000"/>
    <m/>
    <x v="33"/>
    <n v="30"/>
    <n v="0"/>
  </r>
  <r>
    <s v="0013100001gX3sAAAS"/>
    <b v="0"/>
    <m/>
    <b v="0"/>
    <s v="70131000001Xm2LAAS"/>
    <m/>
    <m/>
    <x v="64"/>
    <b v="0"/>
    <m/>
    <m/>
    <m/>
    <m/>
    <m/>
    <s v="00531000007MUoEAAW"/>
    <b v="1"/>
    <d v="2016-04-19T21:08:15"/>
    <m/>
    <b v="0"/>
    <m/>
    <m/>
    <b v="0"/>
    <d v="2017-03-01T00:00:00"/>
    <n v="3"/>
    <n v="2017"/>
    <s v="Pipeline"/>
    <s v="Pipeline"/>
    <b v="0"/>
    <b v="0"/>
    <m/>
    <b v="0"/>
    <b v="0"/>
    <b v="0"/>
    <x v="0"/>
    <b v="0"/>
    <m/>
    <x v="0"/>
    <m/>
    <s v="0055A00000BclF5QAJ"/>
    <d v="2021-05-04T16:26:43"/>
    <m/>
    <m/>
    <m/>
    <m/>
    <b v="0"/>
    <m/>
    <m/>
    <s v="Trade Show"/>
    <m/>
    <m/>
    <m/>
    <m/>
    <m/>
    <x v="115"/>
    <x v="0"/>
    <b v="0"/>
    <m/>
    <m/>
    <m/>
    <s v="00531000006uPsjAAE"/>
    <m/>
    <m/>
    <m/>
    <s v="0033100002wCVQtAAO"/>
    <m/>
    <m/>
    <m/>
    <m/>
    <s v="0125A000001ESVgQAO"/>
    <b v="0"/>
    <m/>
    <b v="0"/>
    <m/>
    <m/>
    <x v="2"/>
    <b v="0"/>
    <d v="2021-06-29T20:34:53"/>
    <m/>
    <m/>
    <b v="0"/>
    <x v="0"/>
    <m/>
    <m/>
    <n v="65000"/>
    <m/>
    <x v="0"/>
    <m/>
    <n v="0"/>
  </r>
  <r>
    <s v="0013100001gX4A9AAK"/>
    <b v="0"/>
    <m/>
    <b v="0"/>
    <m/>
    <m/>
    <m/>
    <x v="65"/>
    <b v="1"/>
    <m/>
    <m/>
    <m/>
    <m/>
    <m/>
    <s v="005i0000000fNkyAAE"/>
    <b v="0"/>
    <d v="2016-04-19T21:49:14"/>
    <m/>
    <b v="0"/>
    <m/>
    <m/>
    <b v="0"/>
    <d v="2017-02-01T00:00:00"/>
    <n v="2"/>
    <n v="2017"/>
    <s v="Omitted"/>
    <s v="Omitted"/>
    <b v="0"/>
    <b v="0"/>
    <m/>
    <b v="1"/>
    <b v="0"/>
    <b v="0"/>
    <x v="0"/>
    <b v="0"/>
    <m/>
    <x v="0"/>
    <m/>
    <s v="0055A00000BclF5QAJ"/>
    <d v="2021-04-11T19:52:07"/>
    <m/>
    <d v="2020-01-06T18:18:45"/>
    <m/>
    <m/>
    <b v="0"/>
    <m/>
    <m/>
    <s v="Inside Sales"/>
    <m/>
    <m/>
    <m/>
    <m/>
    <m/>
    <x v="116"/>
    <x v="0"/>
    <b v="0"/>
    <m/>
    <m/>
    <m/>
    <s v="005i0000000fNkyAAE"/>
    <s v="01s31000003qafjAAA"/>
    <m/>
    <m/>
    <m/>
    <m/>
    <m/>
    <m/>
    <m/>
    <s v="0125A000001NaBLQA0"/>
    <b v="0"/>
    <m/>
    <b v="0"/>
    <m/>
    <m/>
    <x v="0"/>
    <b v="0"/>
    <d v="2021-06-29T20:34:53"/>
    <m/>
    <m/>
    <b v="0"/>
    <x v="0"/>
    <m/>
    <m/>
    <n v="74548"/>
    <m/>
    <x v="2"/>
    <n v="0"/>
    <n v="0"/>
  </r>
  <r>
    <s v="0013100001qvZsSAAU"/>
    <b v="0"/>
    <m/>
    <b v="0"/>
    <s v="70131000001YBx9AAG"/>
    <m/>
    <m/>
    <x v="66"/>
    <b v="1"/>
    <s v="Non Responsive"/>
    <m/>
    <m/>
    <m/>
    <m/>
    <s v="00531000007KAu8AAG"/>
    <b v="0"/>
    <d v="2016-04-20T00:20:06"/>
    <m/>
    <b v="0"/>
    <m/>
    <m/>
    <b v="0"/>
    <d v="2018-01-01T00:00:00"/>
    <n v="1"/>
    <n v="2018"/>
    <s v="Omitted"/>
    <s v="Omitted"/>
    <b v="0"/>
    <b v="0"/>
    <m/>
    <b v="1"/>
    <b v="0"/>
    <b v="0"/>
    <x v="0"/>
    <b v="0"/>
    <m/>
    <x v="0"/>
    <d v="2017-08-22T00:00:00"/>
    <s v="0055A00000BclF5QAJ"/>
    <d v="2021-04-10T23:01:03"/>
    <m/>
    <d v="2018-03-26T16:21:54"/>
    <m/>
    <m/>
    <b v="0"/>
    <m/>
    <s v="Biotherapeutics"/>
    <s v="Referral"/>
    <m/>
    <m/>
    <m/>
    <m/>
    <m/>
    <x v="117"/>
    <x v="0"/>
    <b v="0"/>
    <m/>
    <m/>
    <m/>
    <s v="0055A000008iLoJQAU"/>
    <s v="01s31000003qafeAAA"/>
    <s v="Biotherapeutics"/>
    <m/>
    <m/>
    <m/>
    <s v="ZipChip"/>
    <m/>
    <m/>
    <s v="0125A000001ESVfQAO"/>
    <b v="0"/>
    <m/>
    <b v="0"/>
    <m/>
    <m/>
    <x v="0"/>
    <b v="0"/>
    <d v="2021-06-29T20:34:53"/>
    <m/>
    <m/>
    <b v="0"/>
    <x v="0"/>
    <m/>
    <m/>
    <n v="54805"/>
    <m/>
    <x v="2"/>
    <n v="0"/>
    <n v="0"/>
  </r>
  <r>
    <s v="0013100001k5ZyRAAU"/>
    <b v="0"/>
    <m/>
    <b v="0"/>
    <m/>
    <m/>
    <m/>
    <x v="61"/>
    <b v="1"/>
    <s v="Other"/>
    <m/>
    <m/>
    <m/>
    <m/>
    <s v="00531000007KAu8AAG"/>
    <b v="1"/>
    <d v="2016-04-20T00:28:06"/>
    <m/>
    <b v="0"/>
    <m/>
    <m/>
    <b v="0"/>
    <d v="2020-03-01T00:00:00"/>
    <n v="3"/>
    <n v="2020"/>
    <s v="Omitted"/>
    <s v="Omitted"/>
    <b v="0"/>
    <b v="0"/>
    <m/>
    <b v="1"/>
    <b v="0"/>
    <b v="0"/>
    <x v="0"/>
    <b v="0"/>
    <s v="Auto-Classic"/>
    <x v="0"/>
    <d v="2019-08-22T00:00:00"/>
    <s v="0055A00000BclF5QAJ"/>
    <d v="2021-04-11T20:33:11"/>
    <m/>
    <d v="2020-02-13T05:51:26"/>
    <m/>
    <m/>
    <b v="0"/>
    <m/>
    <s v="Metabolomics"/>
    <s v="Website"/>
    <m/>
    <m/>
    <s v="Thermo"/>
    <s v="QE Plus, HF, HF-X  (NO biopharma)"/>
    <m/>
    <x v="118"/>
    <x v="0"/>
    <b v="0"/>
    <m/>
    <m/>
    <m/>
    <s v="0055A000009GjocQAC"/>
    <s v="01s31000003qafeAAA"/>
    <s v="Metabolomics"/>
    <m/>
    <s v="0033100002wCXXAAA4"/>
    <s v="System"/>
    <s v="ZipChip"/>
    <m/>
    <s v="0Q031000001kLxUCAU"/>
    <s v="0125A000001ESVfQAO"/>
    <b v="0"/>
    <m/>
    <b v="0"/>
    <m/>
    <m/>
    <x v="0"/>
    <b v="1"/>
    <d v="2021-06-29T20:34:53"/>
    <m/>
    <m/>
    <b v="0"/>
    <x v="0"/>
    <m/>
    <m/>
    <n v="75320"/>
    <m/>
    <x v="2"/>
    <n v="0"/>
    <n v="0"/>
  </r>
  <r>
    <s v="0013100001gX5LzAAK"/>
    <b v="0"/>
    <m/>
    <b v="0"/>
    <s v="70131000001YBx9AAG"/>
    <m/>
    <m/>
    <x v="15"/>
    <b v="1"/>
    <s v="Contact has moved"/>
    <m/>
    <m/>
    <m/>
    <m/>
    <s v="00531000007KAu8AAG"/>
    <b v="1"/>
    <d v="2016-04-20T00:30:17"/>
    <m/>
    <b v="0"/>
    <m/>
    <m/>
    <b v="0"/>
    <d v="2018-04-01T00:00:00"/>
    <n v="4"/>
    <n v="2018"/>
    <s v="Omitted"/>
    <s v="Omitted"/>
    <b v="0"/>
    <b v="0"/>
    <m/>
    <b v="1"/>
    <b v="0"/>
    <b v="0"/>
    <x v="0"/>
    <b v="0"/>
    <s v="Auto-Classic"/>
    <x v="0"/>
    <d v="2017-09-06T00:00:00"/>
    <s v="0055A00000BclF5QAJ"/>
    <d v="2021-04-10T23:01:03"/>
    <m/>
    <d v="2019-04-16T13:07:47"/>
    <m/>
    <m/>
    <b v="0"/>
    <m/>
    <s v="Biotherapeutics"/>
    <s v="Referral"/>
    <m/>
    <m/>
    <m/>
    <m/>
    <m/>
    <x v="119"/>
    <x v="0"/>
    <b v="0"/>
    <m/>
    <m/>
    <m/>
    <s v="0055A000009sZg0QAE"/>
    <s v="01s31000003qafeAAA"/>
    <s v="Biotherapeutics"/>
    <m/>
    <s v="0033100002wCXYNAA4"/>
    <s v="System"/>
    <s v="ZipChip"/>
    <m/>
    <m/>
    <s v="0125A000001ESVfQAO"/>
    <b v="0"/>
    <m/>
    <b v="0"/>
    <m/>
    <m/>
    <x v="0"/>
    <b v="0"/>
    <d v="2021-06-29T20:34:53"/>
    <m/>
    <m/>
    <b v="0"/>
    <x v="0"/>
    <m/>
    <m/>
    <n v="54805"/>
    <m/>
    <x v="2"/>
    <n v="0"/>
    <n v="0"/>
  </r>
  <r>
    <s v="0013100001gX5LzAAK"/>
    <b v="0"/>
    <m/>
    <b v="0"/>
    <s v="70131000001YBx9AAG"/>
    <m/>
    <m/>
    <x v="15"/>
    <b v="1"/>
    <s v="Non Responsive"/>
    <m/>
    <m/>
    <m/>
    <m/>
    <s v="00531000007KAu8AAG"/>
    <b v="1"/>
    <d v="2016-04-20T00:34:10"/>
    <m/>
    <b v="0"/>
    <m/>
    <m/>
    <b v="0"/>
    <d v="2018-04-01T00:00:00"/>
    <n v="4"/>
    <n v="2018"/>
    <s v="Omitted"/>
    <s v="Omitted"/>
    <b v="0"/>
    <b v="0"/>
    <m/>
    <b v="1"/>
    <b v="0"/>
    <b v="0"/>
    <x v="1"/>
    <b v="0"/>
    <s v="Auto-Classic"/>
    <x v="0"/>
    <d v="2019-04-22T00:00:00"/>
    <s v="0055A00000BclF5QAJ"/>
    <d v="2021-04-10T23:01:03"/>
    <m/>
    <d v="2019-06-11T20:19:18"/>
    <m/>
    <m/>
    <b v="0"/>
    <m/>
    <s v="Biotherapeutics"/>
    <s v="Referral"/>
    <m/>
    <m/>
    <m/>
    <m/>
    <m/>
    <x v="120"/>
    <x v="0"/>
    <b v="0"/>
    <m/>
    <m/>
    <m/>
    <s v="0055A000009sZg0QAE"/>
    <s v="01s31000003qafeAAA"/>
    <s v="Biotherapeutics"/>
    <m/>
    <s v="0033100002wCXaEAAW"/>
    <s v="System"/>
    <s v="ZipChip"/>
    <m/>
    <m/>
    <s v="0125A000001ESVfQAO"/>
    <b v="0"/>
    <m/>
    <b v="0"/>
    <m/>
    <m/>
    <x v="0"/>
    <b v="0"/>
    <d v="2021-06-29T20:34:53"/>
    <m/>
    <m/>
    <b v="0"/>
    <x v="0"/>
    <m/>
    <m/>
    <n v="54805"/>
    <m/>
    <x v="2"/>
    <n v="0"/>
    <n v="0"/>
  </r>
  <r>
    <s v="0013100001fsGopAAE"/>
    <b v="0"/>
    <m/>
    <b v="0"/>
    <s v="70131000001YBx9AAG"/>
    <m/>
    <m/>
    <x v="67"/>
    <b v="1"/>
    <s v="Non Responsive"/>
    <m/>
    <m/>
    <m/>
    <m/>
    <s v="00531000007KAu8AAG"/>
    <b v="0"/>
    <d v="2016-04-20T00:36:05"/>
    <m/>
    <b v="0"/>
    <m/>
    <m/>
    <b v="0"/>
    <d v="2018-01-01T00:00:00"/>
    <n v="1"/>
    <n v="2018"/>
    <s v="Omitted"/>
    <s v="Omitted"/>
    <b v="0"/>
    <b v="0"/>
    <m/>
    <b v="1"/>
    <b v="0"/>
    <b v="0"/>
    <x v="1"/>
    <b v="0"/>
    <m/>
    <x v="0"/>
    <m/>
    <s v="0055A00000BclF5QAJ"/>
    <d v="2021-04-10T23:01:03"/>
    <m/>
    <d v="2018-03-16T17:32:37"/>
    <m/>
    <m/>
    <b v="0"/>
    <m/>
    <s v="Metabolomics"/>
    <s v="Referral"/>
    <m/>
    <m/>
    <m/>
    <m/>
    <m/>
    <x v="121"/>
    <x v="0"/>
    <b v="0"/>
    <m/>
    <m/>
    <m/>
    <s v="0055A000008iLoJQAU"/>
    <s v="01s31000003qafeAAA"/>
    <s v="Metabolomics"/>
    <m/>
    <m/>
    <m/>
    <s v="ZipChip"/>
    <m/>
    <m/>
    <s v="0125A000001ESVfQAO"/>
    <b v="0"/>
    <m/>
    <b v="0"/>
    <m/>
    <m/>
    <x v="0"/>
    <b v="0"/>
    <d v="2021-06-29T20:34:53"/>
    <m/>
    <m/>
    <b v="0"/>
    <x v="0"/>
    <m/>
    <m/>
    <n v="54805"/>
    <m/>
    <x v="2"/>
    <n v="0"/>
    <n v="0"/>
  </r>
  <r>
    <s v="0013100001gX9DpAAK"/>
    <b v="0"/>
    <m/>
    <b v="0"/>
    <m/>
    <m/>
    <m/>
    <x v="17"/>
    <b v="1"/>
    <m/>
    <m/>
    <m/>
    <m/>
    <m/>
    <s v="00531000007KgPgAAK"/>
    <b v="1"/>
    <d v="2016-04-20T11:38:27"/>
    <m/>
    <b v="0"/>
    <m/>
    <m/>
    <b v="0"/>
    <d v="2016-04-01T00:00:00"/>
    <n v="4"/>
    <n v="2016"/>
    <s v="Closed"/>
    <s v="Closed"/>
    <b v="0"/>
    <b v="0"/>
    <m/>
    <b v="0"/>
    <b v="0"/>
    <b v="0"/>
    <x v="1"/>
    <b v="0"/>
    <m/>
    <x v="0"/>
    <m/>
    <s v="00531000007MUoEAAW"/>
    <d v="2020-12-15T14:10:33"/>
    <m/>
    <d v="2020-01-06T18:18:35"/>
    <m/>
    <m/>
    <b v="0"/>
    <m/>
    <m/>
    <s v="Website"/>
    <m/>
    <m/>
    <m/>
    <m/>
    <m/>
    <x v="122"/>
    <x v="0"/>
    <b v="1"/>
    <m/>
    <m/>
    <m/>
    <s v="00531000007KgPgAAK"/>
    <m/>
    <m/>
    <s v="CWAs"/>
    <s v="0033100002wCbeCAAS"/>
    <m/>
    <m/>
    <m/>
    <m/>
    <s v="0125A000001NaBLQA0"/>
    <b v="0"/>
    <s v="Explosives"/>
    <b v="0"/>
    <m/>
    <m/>
    <x v="1"/>
    <b v="0"/>
    <d v="2021-06-29T20:34:53"/>
    <m/>
    <m/>
    <b v="0"/>
    <x v="1"/>
    <m/>
    <m/>
    <m/>
    <m/>
    <x v="0"/>
    <n v="100"/>
    <n v="0"/>
  </r>
  <r>
    <s v="0013100001gX9DpAAK"/>
    <b v="0"/>
    <m/>
    <b v="0"/>
    <m/>
    <m/>
    <m/>
    <x v="64"/>
    <b v="1"/>
    <m/>
    <m/>
    <m/>
    <m/>
    <m/>
    <s v="00531000007KgPgAAK"/>
    <b v="0"/>
    <d v="2016-04-20T11:43:27"/>
    <m/>
    <b v="0"/>
    <m/>
    <m/>
    <b v="0"/>
    <d v="2017-03-01T00:00:00"/>
    <n v="3"/>
    <n v="2017"/>
    <s v="Closed"/>
    <s v="Closed"/>
    <b v="0"/>
    <b v="0"/>
    <m/>
    <b v="1"/>
    <b v="0"/>
    <b v="0"/>
    <x v="1"/>
    <b v="0"/>
    <m/>
    <x v="0"/>
    <m/>
    <s v="00531000007MUoEAAW"/>
    <d v="2020-12-15T14:10:08"/>
    <m/>
    <d v="2020-02-24T13:58:53"/>
    <m/>
    <m/>
    <b v="0"/>
    <m/>
    <m/>
    <s v="Website"/>
    <m/>
    <m/>
    <m/>
    <m/>
    <m/>
    <x v="123"/>
    <x v="0"/>
    <b v="1"/>
    <m/>
    <m/>
    <m/>
    <s v="00531000007KgPgAAK"/>
    <s v="01s31000003qafjAAA"/>
    <m/>
    <s v="CWAs"/>
    <m/>
    <m/>
    <m/>
    <m/>
    <s v="0Q0310000023PA3CAM"/>
    <s v="0125A000001NaBLQA0"/>
    <b v="0"/>
    <s v="Explosives"/>
    <b v="0"/>
    <m/>
    <m/>
    <x v="1"/>
    <b v="0"/>
    <d v="2021-06-29T20:34:53"/>
    <m/>
    <m/>
    <b v="0"/>
    <x v="1"/>
    <m/>
    <m/>
    <n v="71500"/>
    <m/>
    <x v="34"/>
    <n v="100"/>
    <n v="0"/>
  </r>
  <r>
    <s v="0013100001gang7AAA"/>
    <b v="0"/>
    <m/>
    <b v="0"/>
    <m/>
    <m/>
    <m/>
    <x v="7"/>
    <b v="1"/>
    <m/>
    <m/>
    <m/>
    <m/>
    <m/>
    <s v="00531000006uPsjAAE"/>
    <b v="0"/>
    <d v="2016-04-08T17:45:48"/>
    <m/>
    <b v="0"/>
    <m/>
    <m/>
    <b v="0"/>
    <d v="2016-01-01T00:00:00"/>
    <n v="1"/>
    <n v="2016"/>
    <s v="Closed"/>
    <s v="Closed"/>
    <b v="0"/>
    <b v="0"/>
    <m/>
    <b v="1"/>
    <b v="0"/>
    <b v="0"/>
    <x v="1"/>
    <b v="0"/>
    <m/>
    <x v="0"/>
    <m/>
    <s v="0055A00000BclF5QAJ"/>
    <d v="2021-04-11T20:06:15"/>
    <m/>
    <d v="2020-01-06T18:18:35"/>
    <m/>
    <m/>
    <b v="0"/>
    <m/>
    <m/>
    <s v="Field Sales"/>
    <m/>
    <m/>
    <m/>
    <m/>
    <m/>
    <x v="124"/>
    <x v="0"/>
    <b v="1"/>
    <m/>
    <m/>
    <m/>
    <s v="00531000006uPsjAAE"/>
    <s v="01s31000003qagwAAA"/>
    <m/>
    <m/>
    <m/>
    <m/>
    <m/>
    <m/>
    <m/>
    <s v="0125A000001NaBLQA0"/>
    <b v="0"/>
    <m/>
    <b v="0"/>
    <m/>
    <m/>
    <x v="1"/>
    <b v="0"/>
    <d v="2021-06-29T20:34:53"/>
    <m/>
    <m/>
    <b v="0"/>
    <x v="1"/>
    <m/>
    <m/>
    <n v="70000"/>
    <m/>
    <x v="35"/>
    <n v="100"/>
    <n v="0"/>
  </r>
  <r>
    <s v="0013100001gawnXAAQ"/>
    <b v="0"/>
    <m/>
    <b v="0"/>
    <m/>
    <m/>
    <m/>
    <x v="39"/>
    <b v="0"/>
    <m/>
    <m/>
    <m/>
    <m/>
    <m/>
    <s v="00531000007KgPgAAK"/>
    <b v="1"/>
    <d v="2016-04-09T19:22:11"/>
    <m/>
    <b v="0"/>
    <m/>
    <m/>
    <b v="0"/>
    <d v="2020-04-01T00:00:00"/>
    <n v="4"/>
    <n v="2020"/>
    <s v="Pipeline"/>
    <s v="Pipeline"/>
    <b v="0"/>
    <b v="0"/>
    <m/>
    <b v="1"/>
    <b v="0"/>
    <b v="0"/>
    <x v="7"/>
    <b v="0"/>
    <m/>
    <x v="0"/>
    <m/>
    <s v="0055A000009s6n0QAA"/>
    <d v="2020-09-17T14:48:45"/>
    <m/>
    <d v="2020-01-06T18:18:11"/>
    <m/>
    <m/>
    <b v="0"/>
    <m/>
    <m/>
    <s v="Other"/>
    <m/>
    <m/>
    <m/>
    <m/>
    <m/>
    <x v="125"/>
    <x v="0"/>
    <b v="0"/>
    <m/>
    <m/>
    <m/>
    <s v="00531000007KgPgAAK"/>
    <s v="01si00000040RFIAA2"/>
    <s v="All Hazards"/>
    <m/>
    <s v="0033100002wej9AAAQ"/>
    <m/>
    <m/>
    <m/>
    <m/>
    <s v="0125A000001NaBLQA0"/>
    <b v="0"/>
    <m/>
    <b v="0"/>
    <m/>
    <m/>
    <x v="2"/>
    <b v="0"/>
    <d v="2021-06-29T20:34:53"/>
    <m/>
    <m/>
    <b v="0"/>
    <x v="0"/>
    <m/>
    <m/>
    <n v="379035.2"/>
    <m/>
    <x v="36"/>
    <n v="10"/>
    <n v="0"/>
  </r>
  <r>
    <s v="0013100001gawnXAAQ"/>
    <b v="0"/>
    <m/>
    <b v="0"/>
    <m/>
    <m/>
    <m/>
    <x v="68"/>
    <b v="0"/>
    <m/>
    <m/>
    <m/>
    <m/>
    <m/>
    <s v="00531000007KgPgAAK"/>
    <b v="0"/>
    <d v="2016-04-09T19:25:16"/>
    <m/>
    <b v="0"/>
    <m/>
    <m/>
    <b v="0"/>
    <d v="2022-01-01T00:00:00"/>
    <n v="1"/>
    <n v="2022"/>
    <s v="Pipeline"/>
    <s v="Pipeline"/>
    <b v="0"/>
    <b v="0"/>
    <m/>
    <b v="1"/>
    <b v="0"/>
    <b v="0"/>
    <x v="6"/>
    <b v="0"/>
    <m/>
    <x v="0"/>
    <m/>
    <s v="00531000007KgPgAAK"/>
    <d v="2021-06-07T10:29:18"/>
    <m/>
    <d v="2021-06-07T10:29:18"/>
    <d v="2021-06-07T00:00:00"/>
    <m/>
    <b v="0"/>
    <m/>
    <m/>
    <s v="Other"/>
    <m/>
    <m/>
    <m/>
    <m/>
    <m/>
    <x v="126"/>
    <x v="0"/>
    <b v="0"/>
    <m/>
    <m/>
    <m/>
    <s v="00531000007KgPgAAK"/>
    <s v="01si00000040RFIAA2"/>
    <m/>
    <m/>
    <m/>
    <m/>
    <s v="MX908"/>
    <m/>
    <m/>
    <s v="0125A000001NaBLQA0"/>
    <b v="0"/>
    <m/>
    <b v="0"/>
    <m/>
    <m/>
    <x v="4"/>
    <b v="0"/>
    <d v="2021-06-29T20:34:53"/>
    <m/>
    <m/>
    <b v="0"/>
    <x v="0"/>
    <n v="0"/>
    <n v="0"/>
    <n v="137103"/>
    <m/>
    <x v="37"/>
    <n v="30"/>
    <n v="0"/>
  </r>
  <r>
    <s v="001i000001O0EcFAAV"/>
    <b v="0"/>
    <m/>
    <b v="0"/>
    <m/>
    <m/>
    <m/>
    <x v="4"/>
    <b v="1"/>
    <m/>
    <m/>
    <m/>
    <m/>
    <m/>
    <s v="005i0000000fNkyAAE"/>
    <b v="0"/>
    <d v="2016-04-11T22:10:49"/>
    <m/>
    <b v="0"/>
    <m/>
    <m/>
    <b v="0"/>
    <d v="2016-03-01T00:00:00"/>
    <n v="3"/>
    <n v="2016"/>
    <s v="Closed"/>
    <s v="Closed"/>
    <b v="0"/>
    <b v="0"/>
    <m/>
    <b v="1"/>
    <b v="0"/>
    <b v="0"/>
    <x v="6"/>
    <b v="0"/>
    <m/>
    <x v="0"/>
    <m/>
    <s v="00531000007MUoEAAW"/>
    <d v="2020-12-15T14:21:42"/>
    <m/>
    <d v="2020-01-06T18:18:35"/>
    <m/>
    <m/>
    <b v="0"/>
    <m/>
    <m/>
    <s v="Other"/>
    <m/>
    <m/>
    <m/>
    <m/>
    <m/>
    <x v="127"/>
    <x v="0"/>
    <b v="1"/>
    <m/>
    <m/>
    <m/>
    <s v="005i0000000fNkyAAE"/>
    <s v="01s31000003qafjAAA"/>
    <m/>
    <s v="Explosives"/>
    <m/>
    <m/>
    <m/>
    <m/>
    <m/>
    <s v="0125A000001NaBLQA0"/>
    <b v="0"/>
    <m/>
    <b v="0"/>
    <m/>
    <m/>
    <x v="1"/>
    <b v="0"/>
    <d v="2021-06-29T20:34:53"/>
    <m/>
    <m/>
    <b v="0"/>
    <x v="1"/>
    <m/>
    <m/>
    <n v="325000"/>
    <m/>
    <x v="38"/>
    <n v="100"/>
    <n v="0"/>
  </r>
  <r>
    <s v="0013100001gbGGrAAM"/>
    <b v="0"/>
    <m/>
    <b v="0"/>
    <m/>
    <m/>
    <m/>
    <x v="39"/>
    <b v="0"/>
    <m/>
    <m/>
    <m/>
    <m/>
    <m/>
    <s v="00531000007KgPgAAK"/>
    <b v="0"/>
    <d v="2016-04-12T01:36:07"/>
    <m/>
    <b v="0"/>
    <m/>
    <m/>
    <b v="0"/>
    <d v="2020-04-01T00:00:00"/>
    <n v="4"/>
    <n v="2020"/>
    <s v="Pipeline"/>
    <s v="Pipeline"/>
    <b v="0"/>
    <b v="0"/>
    <m/>
    <b v="1"/>
    <b v="0"/>
    <b v="0"/>
    <x v="6"/>
    <b v="0"/>
    <m/>
    <x v="0"/>
    <m/>
    <s v="0055A00000BcmLTQAZ"/>
    <d v="2021-03-03T20:52:54"/>
    <m/>
    <d v="2020-01-06T18:18:11"/>
    <m/>
    <m/>
    <b v="0"/>
    <m/>
    <m/>
    <s v="Trade Show"/>
    <m/>
    <m/>
    <m/>
    <m/>
    <m/>
    <x v="128"/>
    <x v="0"/>
    <b v="0"/>
    <m/>
    <m/>
    <m/>
    <s v="00531000007KgPgAAK"/>
    <s v="01s31000003qafjAAA"/>
    <m/>
    <m/>
    <m/>
    <m/>
    <m/>
    <m/>
    <m/>
    <s v="0125A000001NaBLQA0"/>
    <b v="0"/>
    <m/>
    <b v="0"/>
    <m/>
    <m/>
    <x v="2"/>
    <b v="0"/>
    <d v="2021-06-29T20:34:53"/>
    <m/>
    <m/>
    <b v="0"/>
    <x v="0"/>
    <m/>
    <m/>
    <n v="72136"/>
    <m/>
    <x v="39"/>
    <n v="10"/>
    <n v="0"/>
  </r>
  <r>
    <s v="0013100001gbQdRAAU"/>
    <b v="0"/>
    <m/>
    <b v="0"/>
    <m/>
    <m/>
    <m/>
    <x v="32"/>
    <b v="1"/>
    <s v="Non Responsive"/>
    <m/>
    <m/>
    <m/>
    <m/>
    <s v="00531000007KAu8AAG"/>
    <b v="1"/>
    <d v="2016-04-13T00:45:01"/>
    <m/>
    <b v="0"/>
    <m/>
    <m/>
    <b v="0"/>
    <d v="2017-04-01T00:00:00"/>
    <n v="4"/>
    <n v="2017"/>
    <s v="Omitted"/>
    <s v="Omitted"/>
    <b v="0"/>
    <b v="0"/>
    <m/>
    <b v="0"/>
    <b v="0"/>
    <b v="0"/>
    <x v="6"/>
    <b v="0"/>
    <s v="Manual-Classic"/>
    <x v="0"/>
    <d v="2019-04-23T00:00:00"/>
    <s v="0055A00000BclF5QAJ"/>
    <d v="2021-04-10T23:01:03"/>
    <m/>
    <d v="2019-06-11T19:17:54"/>
    <m/>
    <m/>
    <b v="0"/>
    <m/>
    <s v="Metabolomics"/>
    <s v="Website"/>
    <m/>
    <m/>
    <m/>
    <m/>
    <m/>
    <x v="129"/>
    <x v="0"/>
    <b v="0"/>
    <m/>
    <m/>
    <m/>
    <s v="0055A000009sZg0QAE"/>
    <m/>
    <s v="Metabolomics"/>
    <m/>
    <s v="0033100002wfKDyAAM"/>
    <s v="System"/>
    <s v="ZipChip"/>
    <m/>
    <m/>
    <s v="0125A000001ESVfQAO"/>
    <b v="0"/>
    <m/>
    <b v="0"/>
    <m/>
    <m/>
    <x v="0"/>
    <b v="0"/>
    <d v="2021-06-29T20:34:53"/>
    <m/>
    <m/>
    <b v="0"/>
    <x v="0"/>
    <m/>
    <m/>
    <m/>
    <m/>
    <x v="0"/>
    <n v="0"/>
    <n v="0"/>
  </r>
  <r>
    <s v="0013100001envD8AAI"/>
    <b v="0"/>
    <m/>
    <b v="0"/>
    <s v="701i00000008WW0AAM"/>
    <m/>
    <m/>
    <x v="69"/>
    <b v="1"/>
    <m/>
    <m/>
    <s v="00331000033W3IfAAK"/>
    <m/>
    <m/>
    <s v="00531000007KAsvAAG"/>
    <b v="0"/>
    <d v="2016-04-13T17:51:01"/>
    <m/>
    <b v="0"/>
    <m/>
    <m/>
    <b v="0"/>
    <d v="2018-03-01T00:00:00"/>
    <n v="3"/>
    <n v="2018"/>
    <s v="Closed"/>
    <s v="Closed"/>
    <b v="0"/>
    <b v="0"/>
    <m/>
    <b v="1"/>
    <b v="0"/>
    <b v="0"/>
    <x v="6"/>
    <b v="0"/>
    <m/>
    <x v="0"/>
    <d v="2018-09-17T00:00:00"/>
    <s v="00531000007MUoEAAW"/>
    <d v="2020-12-10T21:15:22"/>
    <m/>
    <d v="2020-01-06T18:18:35"/>
    <m/>
    <m/>
    <b v="0"/>
    <m/>
    <m/>
    <s v="Trade Show"/>
    <m/>
    <m/>
    <m/>
    <m/>
    <m/>
    <x v="130"/>
    <x v="0"/>
    <b v="1"/>
    <m/>
    <m/>
    <m/>
    <s v="00531000007KAsvAAG"/>
    <s v="01s31000003qafjAAA"/>
    <s v="All Hazards"/>
    <s v="All Hazards"/>
    <m/>
    <m/>
    <m/>
    <m/>
    <m/>
    <s v="0125A000001NaBLQA0"/>
    <b v="0"/>
    <m/>
    <b v="0"/>
    <m/>
    <m/>
    <x v="1"/>
    <b v="0"/>
    <d v="2021-06-29T20:34:53"/>
    <m/>
    <m/>
    <b v="0"/>
    <x v="1"/>
    <m/>
    <m/>
    <n v="71500"/>
    <m/>
    <x v="34"/>
    <n v="100"/>
    <n v="0"/>
  </r>
  <r>
    <s v="0013100001gbb7YAAQ"/>
    <b v="0"/>
    <m/>
    <b v="0"/>
    <m/>
    <m/>
    <m/>
    <x v="32"/>
    <b v="1"/>
    <s v="Non Responsive"/>
    <m/>
    <m/>
    <m/>
    <m/>
    <s v="00531000007KAu8AAG"/>
    <b v="0"/>
    <d v="2016-04-13T20:26:47"/>
    <m/>
    <b v="0"/>
    <m/>
    <m/>
    <b v="0"/>
    <d v="2017-04-01T00:00:00"/>
    <n v="4"/>
    <n v="2017"/>
    <s v="Omitted"/>
    <s v="Omitted"/>
    <b v="0"/>
    <b v="0"/>
    <m/>
    <b v="1"/>
    <b v="0"/>
    <b v="0"/>
    <x v="6"/>
    <b v="0"/>
    <m/>
    <x v="0"/>
    <d v="2019-04-18T00:00:00"/>
    <s v="0055A00000BclF5QAJ"/>
    <d v="2021-04-11T20:06:15"/>
    <m/>
    <d v="2019-06-11T19:50:39"/>
    <m/>
    <m/>
    <b v="0"/>
    <m/>
    <s v="Metabolomics"/>
    <s v="Field Sales"/>
    <m/>
    <m/>
    <m/>
    <m/>
    <m/>
    <x v="131"/>
    <x v="0"/>
    <b v="0"/>
    <m/>
    <m/>
    <m/>
    <s v="0055A000009sZg0QAE"/>
    <s v="01s31000003qafeAAA"/>
    <s v="Metabolomics"/>
    <m/>
    <s v="0033100002wfXb5AAE"/>
    <s v="System"/>
    <s v="ZipChip"/>
    <m/>
    <m/>
    <s v="0125A000001ESVfQAO"/>
    <b v="0"/>
    <m/>
    <b v="0"/>
    <m/>
    <m/>
    <x v="0"/>
    <b v="0"/>
    <d v="2021-06-29T20:34:53"/>
    <m/>
    <m/>
    <b v="0"/>
    <x v="0"/>
    <m/>
    <m/>
    <n v="28500"/>
    <m/>
    <x v="2"/>
    <n v="0"/>
    <n v="0"/>
  </r>
  <r>
    <s v="001i000001MZ8IpAAL"/>
    <b v="0"/>
    <m/>
    <b v="0"/>
    <m/>
    <m/>
    <m/>
    <x v="57"/>
    <b v="1"/>
    <m/>
    <m/>
    <m/>
    <m/>
    <m/>
    <s v="005i0000000fNkyAAE"/>
    <b v="0"/>
    <d v="2016-04-14T13:45:19"/>
    <m/>
    <b v="0"/>
    <m/>
    <m/>
    <b v="0"/>
    <d v="2016-02-01T00:00:00"/>
    <n v="2"/>
    <n v="2016"/>
    <s v="Omitted"/>
    <s v="Omitted"/>
    <b v="0"/>
    <b v="0"/>
    <m/>
    <b v="1"/>
    <b v="0"/>
    <b v="0"/>
    <x v="6"/>
    <b v="0"/>
    <m/>
    <x v="0"/>
    <m/>
    <s v="0055A00000BclF5QAJ"/>
    <d v="2021-04-11T20:06:15"/>
    <m/>
    <d v="2020-01-06T18:18:45"/>
    <m/>
    <m/>
    <b v="1"/>
    <m/>
    <m/>
    <s v="Field Sales"/>
    <m/>
    <m/>
    <m/>
    <m/>
    <m/>
    <x v="132"/>
    <x v="0"/>
    <b v="0"/>
    <m/>
    <m/>
    <m/>
    <s v="005i0000000fNkyAAE"/>
    <s v="01s31000003qafjAAA"/>
    <m/>
    <m/>
    <m/>
    <m/>
    <m/>
    <m/>
    <m/>
    <s v="0125A000001NaBLQA0"/>
    <b v="0"/>
    <m/>
    <b v="0"/>
    <m/>
    <m/>
    <x v="0"/>
    <b v="0"/>
    <d v="2021-06-29T20:34:53"/>
    <m/>
    <m/>
    <b v="0"/>
    <x v="0"/>
    <m/>
    <m/>
    <n v="3575000"/>
    <m/>
    <x v="2"/>
    <n v="0"/>
    <n v="0"/>
  </r>
  <r>
    <s v="001i000001MZ8IpAAL"/>
    <b v="0"/>
    <m/>
    <b v="0"/>
    <m/>
    <m/>
    <m/>
    <x v="57"/>
    <b v="1"/>
    <m/>
    <m/>
    <s v="003i0000023lOOhAAM"/>
    <m/>
    <m/>
    <s v="005i0000000fNkyAAE"/>
    <b v="0"/>
    <d v="2016-04-14T13:54:16"/>
    <m/>
    <b v="0"/>
    <m/>
    <m/>
    <b v="0"/>
    <d v="2016-02-01T00:00:00"/>
    <n v="2"/>
    <n v="2016"/>
    <s v="Closed"/>
    <s v="Closed"/>
    <b v="0"/>
    <b v="0"/>
    <m/>
    <b v="1"/>
    <b v="0"/>
    <b v="0"/>
    <x v="6"/>
    <b v="0"/>
    <m/>
    <x v="0"/>
    <m/>
    <s v="0055A00000BclF5QAJ"/>
    <d v="2021-04-11T20:06:15"/>
    <m/>
    <d v="2020-01-06T18:18:35"/>
    <m/>
    <m/>
    <b v="1"/>
    <m/>
    <m/>
    <s v="Field Sales"/>
    <m/>
    <m/>
    <m/>
    <m/>
    <m/>
    <x v="133"/>
    <x v="0"/>
    <b v="1"/>
    <m/>
    <m/>
    <m/>
    <s v="005i0000000fNkyAAE"/>
    <s v="01s31000003qafjAAA"/>
    <m/>
    <s v="CWAs"/>
    <m/>
    <m/>
    <m/>
    <m/>
    <m/>
    <s v="0125A000001NaBLQA0"/>
    <b v="0"/>
    <m/>
    <b v="0"/>
    <m/>
    <m/>
    <x v="1"/>
    <b v="0"/>
    <d v="2021-06-29T20:34:53"/>
    <m/>
    <m/>
    <b v="0"/>
    <x v="1"/>
    <m/>
    <m/>
    <n v="3476150"/>
    <m/>
    <x v="40"/>
    <n v="100"/>
    <n v="0"/>
  </r>
  <r>
    <s v="0013100001fpyoxAAA"/>
    <b v="0"/>
    <m/>
    <b v="0"/>
    <m/>
    <m/>
    <m/>
    <x v="57"/>
    <b v="1"/>
    <m/>
    <m/>
    <m/>
    <m/>
    <m/>
    <s v="005i0000000fNkyAAE"/>
    <b v="0"/>
    <d v="2016-04-14T14:26:32"/>
    <m/>
    <b v="0"/>
    <m/>
    <m/>
    <b v="0"/>
    <d v="2016-02-01T00:00:00"/>
    <n v="2"/>
    <n v="2016"/>
    <s v="Omitted"/>
    <s v="Omitted"/>
    <b v="0"/>
    <b v="0"/>
    <m/>
    <b v="1"/>
    <b v="0"/>
    <b v="0"/>
    <x v="6"/>
    <b v="0"/>
    <m/>
    <x v="0"/>
    <m/>
    <s v="00531000007MUoEAAW"/>
    <d v="2020-12-08T21:02:06"/>
    <m/>
    <d v="2020-01-06T18:18:45"/>
    <m/>
    <m/>
    <b v="1"/>
    <m/>
    <m/>
    <s v="Other"/>
    <m/>
    <m/>
    <m/>
    <m/>
    <m/>
    <x v="134"/>
    <x v="0"/>
    <b v="0"/>
    <m/>
    <m/>
    <m/>
    <s v="005i0000000fNkyAAE"/>
    <s v="01s31000003qafjAAA"/>
    <m/>
    <m/>
    <m/>
    <m/>
    <m/>
    <m/>
    <m/>
    <s v="0125A000001NaBLQA0"/>
    <b v="0"/>
    <m/>
    <b v="0"/>
    <m/>
    <m/>
    <x v="0"/>
    <b v="0"/>
    <d v="2021-06-29T20:34:53"/>
    <m/>
    <m/>
    <b v="0"/>
    <x v="0"/>
    <m/>
    <m/>
    <n v="3575000"/>
    <m/>
    <x v="2"/>
    <n v="0"/>
    <n v="0"/>
  </r>
  <r>
    <s v="0013100001gbj6NAAQ"/>
    <b v="0"/>
    <m/>
    <b v="0"/>
    <m/>
    <m/>
    <m/>
    <x v="57"/>
    <b v="1"/>
    <m/>
    <m/>
    <m/>
    <m/>
    <m/>
    <s v="005i0000000fNkyAAE"/>
    <b v="0"/>
    <d v="2016-04-14T14:35:34"/>
    <m/>
    <b v="0"/>
    <m/>
    <m/>
    <b v="0"/>
    <d v="2016-02-01T00:00:00"/>
    <n v="2"/>
    <n v="2016"/>
    <s v="Omitted"/>
    <s v="Omitted"/>
    <b v="0"/>
    <b v="0"/>
    <m/>
    <b v="1"/>
    <b v="0"/>
    <b v="0"/>
    <x v="6"/>
    <b v="0"/>
    <m/>
    <x v="0"/>
    <m/>
    <s v="00531000007MUoEAAW"/>
    <d v="2020-12-08T21:02:06"/>
    <m/>
    <d v="2020-01-06T18:18:45"/>
    <m/>
    <m/>
    <b v="1"/>
    <m/>
    <m/>
    <s v="Other"/>
    <m/>
    <m/>
    <m/>
    <m/>
    <m/>
    <x v="135"/>
    <x v="0"/>
    <b v="0"/>
    <m/>
    <m/>
    <m/>
    <s v="005i0000000fNkyAAE"/>
    <s v="01s31000003qafjAAA"/>
    <m/>
    <m/>
    <m/>
    <m/>
    <m/>
    <m/>
    <m/>
    <s v="0125A000001NaBLQA0"/>
    <b v="0"/>
    <m/>
    <b v="0"/>
    <m/>
    <m/>
    <x v="0"/>
    <b v="0"/>
    <d v="2021-06-29T20:34:53"/>
    <m/>
    <m/>
    <b v="0"/>
    <x v="0"/>
    <m/>
    <m/>
    <n v="3575000"/>
    <m/>
    <x v="2"/>
    <n v="0"/>
    <n v="0"/>
  </r>
  <r>
    <s v="0013100001VXN1KAAX"/>
    <b v="0"/>
    <m/>
    <b v="0"/>
    <m/>
    <m/>
    <m/>
    <x v="57"/>
    <b v="1"/>
    <m/>
    <m/>
    <m/>
    <m/>
    <m/>
    <s v="005i0000000fNkyAAE"/>
    <b v="0"/>
    <d v="2016-04-14T14:46:48"/>
    <m/>
    <b v="0"/>
    <m/>
    <m/>
    <b v="0"/>
    <d v="2016-02-01T00:00:00"/>
    <n v="2"/>
    <n v="2016"/>
    <s v="Omitted"/>
    <s v="Omitted"/>
    <b v="0"/>
    <b v="0"/>
    <m/>
    <b v="1"/>
    <b v="0"/>
    <b v="0"/>
    <x v="7"/>
    <b v="0"/>
    <m/>
    <x v="0"/>
    <m/>
    <s v="00531000007MUoEAAW"/>
    <d v="2020-12-08T21:02:06"/>
    <m/>
    <d v="2020-01-06T18:18:45"/>
    <m/>
    <m/>
    <b v="1"/>
    <m/>
    <m/>
    <s v="Other"/>
    <m/>
    <m/>
    <m/>
    <m/>
    <m/>
    <x v="136"/>
    <x v="0"/>
    <b v="0"/>
    <m/>
    <m/>
    <m/>
    <s v="005i0000000fNkyAAE"/>
    <s v="01s31000003qafjAAA"/>
    <m/>
    <m/>
    <m/>
    <m/>
    <m/>
    <m/>
    <m/>
    <s v="0125A000001NaBLQA0"/>
    <b v="0"/>
    <m/>
    <b v="0"/>
    <m/>
    <m/>
    <x v="0"/>
    <b v="0"/>
    <d v="2021-06-29T20:34:53"/>
    <m/>
    <m/>
    <b v="0"/>
    <x v="0"/>
    <m/>
    <m/>
    <n v="3575000"/>
    <m/>
    <x v="2"/>
    <n v="0"/>
    <n v="0"/>
  </r>
  <r>
    <s v="0013100001fqwyfAAA"/>
    <b v="0"/>
    <m/>
    <b v="0"/>
    <m/>
    <m/>
    <m/>
    <x v="70"/>
    <b v="1"/>
    <s v="Contact has moved"/>
    <m/>
    <m/>
    <m/>
    <m/>
    <s v="00531000007KAu8AAG"/>
    <b v="0"/>
    <d v="2016-04-14T19:55:05"/>
    <m/>
    <b v="0"/>
    <m/>
    <m/>
    <b v="0"/>
    <d v="2017-03-01T00:00:00"/>
    <n v="3"/>
    <n v="2017"/>
    <s v="Omitted"/>
    <s v="Omitted"/>
    <b v="0"/>
    <b v="0"/>
    <m/>
    <b v="1"/>
    <b v="0"/>
    <b v="0"/>
    <x v="7"/>
    <b v="0"/>
    <m/>
    <x v="0"/>
    <m/>
    <s v="0055A00000BclF5QAJ"/>
    <d v="2021-04-11T20:12:15"/>
    <m/>
    <d v="2018-03-15T18:09:54"/>
    <m/>
    <m/>
    <b v="0"/>
    <m/>
    <m/>
    <s v="Referral"/>
    <m/>
    <m/>
    <m/>
    <m/>
    <m/>
    <x v="137"/>
    <x v="0"/>
    <b v="0"/>
    <m/>
    <m/>
    <m/>
    <s v="0055A000008iLoJQAU"/>
    <s v="01s31000003qafeAAA"/>
    <s v="Biotherapeutics"/>
    <m/>
    <m/>
    <m/>
    <s v="ZipChip"/>
    <m/>
    <m/>
    <s v="0125A000001ESVfQAO"/>
    <b v="0"/>
    <m/>
    <b v="0"/>
    <m/>
    <m/>
    <x v="0"/>
    <b v="0"/>
    <d v="2021-06-29T20:34:53"/>
    <m/>
    <m/>
    <b v="0"/>
    <x v="0"/>
    <m/>
    <m/>
    <n v="54805"/>
    <m/>
    <x v="2"/>
    <n v="0"/>
    <n v="0"/>
  </r>
  <r>
    <s v="0013100001gbmM9AAI"/>
    <b v="0"/>
    <m/>
    <b v="0"/>
    <m/>
    <m/>
    <m/>
    <x v="38"/>
    <b v="1"/>
    <s v="Non Responsive"/>
    <m/>
    <m/>
    <m/>
    <m/>
    <s v="00531000007KAu8AAG"/>
    <b v="0"/>
    <d v="2016-04-14T20:17:26"/>
    <m/>
    <b v="0"/>
    <m/>
    <m/>
    <b v="0"/>
    <d v="2018-03-01T00:00:00"/>
    <n v="3"/>
    <n v="2018"/>
    <s v="Omitted"/>
    <s v="Omitted"/>
    <b v="0"/>
    <b v="0"/>
    <m/>
    <b v="1"/>
    <b v="0"/>
    <b v="0"/>
    <x v="7"/>
    <b v="0"/>
    <s v="Auto-Classic"/>
    <x v="0"/>
    <d v="2019-04-22T00:00:00"/>
    <s v="0055A00000BclF5QAJ"/>
    <d v="2021-04-11T20:06:15"/>
    <m/>
    <d v="2019-06-11T20:17:05"/>
    <m/>
    <m/>
    <b v="0"/>
    <m/>
    <s v="Biotherapeutics"/>
    <s v="Field Sales"/>
    <m/>
    <m/>
    <s v="Thermo"/>
    <m/>
    <m/>
    <x v="138"/>
    <x v="0"/>
    <b v="0"/>
    <m/>
    <m/>
    <m/>
    <s v="0055A000009sZg0QAE"/>
    <s v="01s31000003qafeAAA"/>
    <s v="Biotherapeutics"/>
    <m/>
    <s v="0033100002wfmdAAAQ"/>
    <s v="System"/>
    <s v="ZipChip"/>
    <m/>
    <m/>
    <s v="0125A000001ESVfQAO"/>
    <b v="0"/>
    <m/>
    <b v="0"/>
    <m/>
    <m/>
    <x v="0"/>
    <b v="0"/>
    <d v="2021-06-29T20:34:53"/>
    <m/>
    <m/>
    <b v="0"/>
    <x v="0"/>
    <m/>
    <m/>
    <n v="54805"/>
    <m/>
    <x v="2"/>
    <n v="0"/>
    <n v="0"/>
  </r>
  <r>
    <s v="0013100001fpDd3AAE"/>
    <b v="0"/>
    <m/>
    <b v="0"/>
    <s v="70131000001YINQAA4"/>
    <m/>
    <m/>
    <x v="22"/>
    <b v="0"/>
    <m/>
    <m/>
    <m/>
    <m/>
    <m/>
    <s v="00531000007MUoEAAW"/>
    <b v="1"/>
    <d v="2016-04-21T19:08:14"/>
    <m/>
    <b v="0"/>
    <m/>
    <m/>
    <b v="0"/>
    <d v="2017-02-01T00:00:00"/>
    <n v="2"/>
    <n v="2017"/>
    <s v="Pipeline"/>
    <s v="Pipeline"/>
    <b v="0"/>
    <b v="0"/>
    <m/>
    <b v="0"/>
    <b v="0"/>
    <b v="0"/>
    <x v="7"/>
    <b v="0"/>
    <m/>
    <x v="0"/>
    <m/>
    <s v="0055A00000BclF5QAJ"/>
    <d v="2021-05-04T16:12:48"/>
    <m/>
    <d v="2016-06-02T12:43:54"/>
    <m/>
    <m/>
    <b v="0"/>
    <m/>
    <m/>
    <s v="Seminar - Internal"/>
    <m/>
    <m/>
    <m/>
    <m/>
    <m/>
    <x v="139"/>
    <x v="0"/>
    <b v="0"/>
    <m/>
    <m/>
    <m/>
    <s v="00531000006uPsjAAE"/>
    <m/>
    <m/>
    <m/>
    <s v="0033100002wD65NAAS"/>
    <m/>
    <m/>
    <m/>
    <m/>
    <s v="0125A000001ESVgQAO"/>
    <b v="0"/>
    <m/>
    <b v="0"/>
    <m/>
    <m/>
    <x v="4"/>
    <b v="0"/>
    <d v="2021-06-29T20:34:53"/>
    <m/>
    <m/>
    <b v="0"/>
    <x v="0"/>
    <m/>
    <m/>
    <n v="79500"/>
    <m/>
    <x v="41"/>
    <n v="30"/>
    <n v="0"/>
  </r>
  <r>
    <s v="0013100001gXqdHAAS"/>
    <b v="0"/>
    <m/>
    <b v="0"/>
    <m/>
    <m/>
    <m/>
    <x v="71"/>
    <b v="1"/>
    <m/>
    <m/>
    <m/>
    <m/>
    <m/>
    <s v="00531000007KAu8AAG"/>
    <b v="1"/>
    <d v="2016-04-21T23:51:18"/>
    <m/>
    <b v="0"/>
    <m/>
    <m/>
    <b v="0"/>
    <d v="2016-03-01T00:00:00"/>
    <n v="3"/>
    <n v="2016"/>
    <s v="Closed"/>
    <s v="Closed"/>
    <b v="0"/>
    <b v="0"/>
    <m/>
    <b v="1"/>
    <b v="0"/>
    <b v="0"/>
    <x v="7"/>
    <b v="0"/>
    <s v="Manual-Classic"/>
    <x v="0"/>
    <d v="2017-06-22T00:00:00"/>
    <s v="0055A00000BclF5QAJ"/>
    <d v="2021-04-11T20:07:09"/>
    <m/>
    <d v="2018-03-10T14:59:18"/>
    <m/>
    <m/>
    <b v="0"/>
    <m/>
    <s v="Cell Lysates"/>
    <s v="Field Sales"/>
    <m/>
    <m/>
    <m/>
    <m/>
    <m/>
    <x v="140"/>
    <x v="0"/>
    <b v="0"/>
    <m/>
    <m/>
    <m/>
    <s v="0055A000008zqzaQAA"/>
    <s v="01s31000003qafeAAA"/>
    <s v="Proteomics"/>
    <m/>
    <s v="0033100002wD9VgAAK"/>
    <s v="System"/>
    <s v="ZipChip"/>
    <m/>
    <m/>
    <s v="0125A000001ESVfQAO"/>
    <b v="0"/>
    <m/>
    <b v="0"/>
    <m/>
    <m/>
    <x v="1"/>
    <b v="0"/>
    <d v="2021-06-29T20:34:53"/>
    <s v="0055A00000BctN2QAJ"/>
    <m/>
    <b v="0"/>
    <x v="1"/>
    <m/>
    <m/>
    <n v="51805"/>
    <m/>
    <x v="42"/>
    <n v="100"/>
    <n v="0"/>
  </r>
  <r>
    <s v="0013100001fqwyfAAA"/>
    <b v="0"/>
    <m/>
    <b v="0"/>
    <m/>
    <m/>
    <m/>
    <x v="72"/>
    <b v="1"/>
    <s v="Duplicate opportunity"/>
    <m/>
    <s v="00331000030zD9uAAE"/>
    <m/>
    <m/>
    <s v="00531000007KAu8AAG"/>
    <b v="0"/>
    <d v="2016-04-22T09:30:26"/>
    <m/>
    <b v="0"/>
    <m/>
    <m/>
    <b v="0"/>
    <d v="2018-01-01T00:00:00"/>
    <n v="1"/>
    <n v="2018"/>
    <s v="Omitted"/>
    <s v="Omitted"/>
    <b v="0"/>
    <b v="0"/>
    <m/>
    <b v="1"/>
    <b v="0"/>
    <b v="0"/>
    <x v="7"/>
    <b v="0"/>
    <m/>
    <x v="0"/>
    <d v="2017-08-22T00:00:00"/>
    <s v="0055A00000BclF5QAJ"/>
    <d v="2021-04-10T23:01:03"/>
    <m/>
    <d v="2018-03-15T17:46:18"/>
    <m/>
    <m/>
    <b v="0"/>
    <m/>
    <s v="Biotherapeutics"/>
    <s v="Referral"/>
    <m/>
    <m/>
    <m/>
    <m/>
    <m/>
    <x v="141"/>
    <x v="0"/>
    <b v="0"/>
    <m/>
    <m/>
    <m/>
    <s v="0055A000008iLoJQAU"/>
    <s v="01s31000003qafeAAA"/>
    <s v="Biotherapeutics"/>
    <m/>
    <m/>
    <m/>
    <s v="ZipChip"/>
    <m/>
    <m/>
    <s v="0125A000001ESVfQAO"/>
    <b v="0"/>
    <m/>
    <b v="0"/>
    <m/>
    <m/>
    <x v="0"/>
    <b v="0"/>
    <d v="2021-06-29T20:34:53"/>
    <m/>
    <m/>
    <b v="0"/>
    <x v="0"/>
    <m/>
    <m/>
    <n v="54805"/>
    <m/>
    <x v="2"/>
    <n v="0"/>
    <n v="0"/>
  </r>
  <r>
    <s v="0013100001gYA7VAAW"/>
    <b v="0"/>
    <m/>
    <b v="0"/>
    <s v="70131000001YBx9AAG"/>
    <m/>
    <m/>
    <x v="73"/>
    <b v="1"/>
    <s v="Lost or No Budget"/>
    <m/>
    <m/>
    <m/>
    <m/>
    <s v="00531000007KAu8AAG"/>
    <b v="1"/>
    <d v="2016-04-24T18:07:44"/>
    <m/>
    <b v="0"/>
    <m/>
    <m/>
    <b v="0"/>
    <d v="2020-03-01T00:00:00"/>
    <n v="3"/>
    <n v="2020"/>
    <s v="Omitted"/>
    <s v="Omitted"/>
    <b v="0"/>
    <b v="0"/>
    <m/>
    <b v="1"/>
    <b v="0"/>
    <b v="0"/>
    <x v="7"/>
    <b v="0"/>
    <s v="Manual-Ti"/>
    <x v="0"/>
    <d v="2019-07-17T00:00:00"/>
    <s v="0055A00000BclF5QAJ"/>
    <d v="2021-04-10T23:01:03"/>
    <m/>
    <d v="2020-05-01T20:13:00"/>
    <m/>
    <m/>
    <b v="0"/>
    <m/>
    <s v="Intact Proteins &amp; Antibodies;Proteomics and Peptide Mapping"/>
    <s v="Referral"/>
    <m/>
    <m/>
    <s v="Thermo"/>
    <s v="Fusion Lumos"/>
    <m/>
    <x v="142"/>
    <x v="0"/>
    <b v="0"/>
    <m/>
    <m/>
    <m/>
    <s v="0055A000008zqzaQAA"/>
    <s v="01s5A000005z9ixQAA"/>
    <s v="Biotherapeutics"/>
    <m/>
    <s v="0033100002xR8XsAAK"/>
    <s v="System"/>
    <s v="ZipChip"/>
    <m/>
    <s v="0Q05A000001wnNJSAY"/>
    <s v="0125A000001ESVfQAO"/>
    <b v="0"/>
    <m/>
    <b v="0"/>
    <m/>
    <m/>
    <x v="0"/>
    <b v="0"/>
    <d v="2021-06-29T20:34:53"/>
    <s v="0055A00000BctN2QAJ"/>
    <m/>
    <b v="0"/>
    <x v="0"/>
    <m/>
    <m/>
    <n v="86045"/>
    <m/>
    <x v="2"/>
    <n v="0"/>
    <n v="0"/>
  </r>
  <r>
    <s v="0013100001fpKktAAE"/>
    <b v="0"/>
    <m/>
    <b v="0"/>
    <m/>
    <m/>
    <m/>
    <x v="22"/>
    <b v="1"/>
    <s v="Non Responsive"/>
    <m/>
    <m/>
    <m/>
    <m/>
    <s v="00531000007KAu8AAG"/>
    <b v="1"/>
    <d v="2016-04-26T00:35:38"/>
    <m/>
    <b v="0"/>
    <m/>
    <m/>
    <b v="0"/>
    <d v="2017-02-01T00:00:00"/>
    <n v="2"/>
    <n v="2017"/>
    <s v="Omitted"/>
    <s v="Omitted"/>
    <b v="0"/>
    <b v="0"/>
    <m/>
    <b v="1"/>
    <b v="0"/>
    <b v="0"/>
    <x v="1"/>
    <b v="0"/>
    <m/>
    <x v="0"/>
    <d v="2019-04-23T00:00:00"/>
    <s v="0055A00000BclF5QAJ"/>
    <d v="2021-04-11T20:07:09"/>
    <m/>
    <d v="2019-06-11T19:37:05"/>
    <m/>
    <m/>
    <b v="0"/>
    <m/>
    <s v="Biotherapeutics"/>
    <s v="Field Sales"/>
    <m/>
    <m/>
    <m/>
    <m/>
    <m/>
    <x v="143"/>
    <x v="0"/>
    <b v="0"/>
    <m/>
    <m/>
    <m/>
    <s v="0055A000009sZg0QAE"/>
    <s v="01s31000003qafeAAA"/>
    <s v="Biotherapeutics"/>
    <m/>
    <s v="0033100002xRTWNAA4"/>
    <s v="System"/>
    <s v="ZipChip"/>
    <m/>
    <m/>
    <s v="0125A000001ESVfQAO"/>
    <b v="0"/>
    <m/>
    <b v="0"/>
    <m/>
    <m/>
    <x v="0"/>
    <b v="0"/>
    <d v="2021-06-29T20:34:53"/>
    <m/>
    <m/>
    <b v="0"/>
    <x v="0"/>
    <m/>
    <m/>
    <n v="54805"/>
    <m/>
    <x v="2"/>
    <n v="0"/>
    <n v="0"/>
  </r>
  <r>
    <s v="0013100001gYPr1AAG"/>
    <b v="0"/>
    <m/>
    <b v="0"/>
    <m/>
    <m/>
    <m/>
    <x v="53"/>
    <b v="1"/>
    <s v="Non Responsive"/>
    <m/>
    <m/>
    <m/>
    <m/>
    <s v="00531000007KAu8AAG"/>
    <b v="0"/>
    <d v="2016-04-26T00:41:55"/>
    <m/>
    <b v="0"/>
    <m/>
    <m/>
    <b v="0"/>
    <d v="2020-01-01T00:00:00"/>
    <n v="1"/>
    <n v="2020"/>
    <s v="Omitted"/>
    <s v="Omitted"/>
    <b v="0"/>
    <b v="0"/>
    <m/>
    <b v="1"/>
    <b v="0"/>
    <b v="0"/>
    <x v="1"/>
    <b v="0"/>
    <m/>
    <x v="0"/>
    <d v="2019-05-27T00:00:00"/>
    <s v="0055A00000BclF5QAJ"/>
    <d v="2021-04-11T20:11:37"/>
    <m/>
    <d v="2019-12-19T20:26:46"/>
    <m/>
    <m/>
    <b v="0"/>
    <m/>
    <s v="Biotherapeutics"/>
    <s v="Website"/>
    <m/>
    <m/>
    <m/>
    <m/>
    <m/>
    <x v="144"/>
    <x v="0"/>
    <b v="0"/>
    <m/>
    <m/>
    <m/>
    <s v="0055A000009GjocQAC"/>
    <s v="01s31000003qafeAAA"/>
    <s v="Biotherapeutics"/>
    <m/>
    <s v="0033100002xRTZFAA4"/>
    <s v="System"/>
    <s v="ZipChip"/>
    <m/>
    <m/>
    <s v="0125A000001ESVfQAO"/>
    <b v="0"/>
    <m/>
    <b v="0"/>
    <m/>
    <m/>
    <x v="0"/>
    <b v="0"/>
    <d v="2021-06-29T20:34:53"/>
    <m/>
    <m/>
    <b v="0"/>
    <x v="0"/>
    <m/>
    <m/>
    <n v="54805"/>
    <m/>
    <x v="2"/>
    <n v="0"/>
    <n v="0"/>
  </r>
  <r>
    <s v="001i000001MZ8IpAAL"/>
    <b v="0"/>
    <m/>
    <b v="0"/>
    <m/>
    <m/>
    <m/>
    <x v="74"/>
    <b v="1"/>
    <m/>
    <m/>
    <s v="003i0000023lOOhAAM"/>
    <m/>
    <m/>
    <s v="005i0000000fNkyAAE"/>
    <b v="0"/>
    <d v="2016-04-26T14:45:11"/>
    <m/>
    <b v="0"/>
    <m/>
    <m/>
    <b v="0"/>
    <d v="2016-03-01T00:00:00"/>
    <n v="3"/>
    <n v="2016"/>
    <s v="Omitted"/>
    <s v="Omitted"/>
    <b v="0"/>
    <b v="0"/>
    <m/>
    <b v="1"/>
    <b v="0"/>
    <b v="0"/>
    <x v="1"/>
    <b v="0"/>
    <m/>
    <x v="0"/>
    <m/>
    <s v="0055A00000BclF5QAJ"/>
    <d v="2021-04-11T19:52:07"/>
    <m/>
    <d v="2020-01-06T18:18:35"/>
    <m/>
    <m/>
    <b v="0"/>
    <m/>
    <m/>
    <s v="Inside Sales"/>
    <m/>
    <m/>
    <m/>
    <m/>
    <m/>
    <x v="145"/>
    <x v="0"/>
    <b v="0"/>
    <m/>
    <m/>
    <m/>
    <s v="005i0000000fNkyAAE"/>
    <s v="01s31000003qafjAAA"/>
    <m/>
    <m/>
    <m/>
    <m/>
    <m/>
    <m/>
    <m/>
    <s v="0125A000001NaBLQA0"/>
    <b v="0"/>
    <m/>
    <b v="0"/>
    <m/>
    <m/>
    <x v="0"/>
    <b v="0"/>
    <d v="2021-06-29T20:34:53"/>
    <m/>
    <m/>
    <b v="0"/>
    <x v="0"/>
    <m/>
    <m/>
    <n v="449988"/>
    <m/>
    <x v="2"/>
    <n v="0"/>
    <n v="0"/>
  </r>
  <r>
    <s v="0013100001gYkwAAAS"/>
    <b v="0"/>
    <m/>
    <b v="0"/>
    <m/>
    <m/>
    <m/>
    <x v="75"/>
    <b v="1"/>
    <s v="Lost or No Budget"/>
    <m/>
    <m/>
    <m/>
    <m/>
    <s v="00531000007KAsvAAG"/>
    <b v="0"/>
    <d v="2016-04-27T17:00:06"/>
    <m/>
    <b v="0"/>
    <m/>
    <m/>
    <b v="0"/>
    <d v="2017-04-01T00:00:00"/>
    <n v="4"/>
    <n v="2017"/>
    <s v="Omitted"/>
    <s v="Omitted"/>
    <b v="0"/>
    <b v="0"/>
    <m/>
    <b v="1"/>
    <b v="0"/>
    <b v="0"/>
    <x v="1"/>
    <b v="0"/>
    <m/>
    <x v="0"/>
    <d v="2019-10-10T00:00:00"/>
    <s v="0055A00000BclF5QAJ"/>
    <d v="2021-04-11T20:06:15"/>
    <m/>
    <d v="2020-01-06T18:18:35"/>
    <m/>
    <m/>
    <b v="0"/>
    <m/>
    <m/>
    <s v="Field Sales"/>
    <m/>
    <m/>
    <m/>
    <m/>
    <m/>
    <x v="146"/>
    <x v="0"/>
    <b v="0"/>
    <m/>
    <m/>
    <m/>
    <s v="00531000007KAsvAAG"/>
    <s v="01s31000003qafjAAA"/>
    <m/>
    <m/>
    <m/>
    <m/>
    <m/>
    <m/>
    <m/>
    <s v="0125A000001NaBLQA0"/>
    <b v="0"/>
    <m/>
    <b v="0"/>
    <m/>
    <m/>
    <x v="0"/>
    <b v="0"/>
    <d v="2021-06-29T20:34:53"/>
    <m/>
    <m/>
    <b v="0"/>
    <x v="0"/>
    <m/>
    <m/>
    <n v="71500"/>
    <m/>
    <x v="2"/>
    <n v="0"/>
    <n v="0"/>
  </r>
  <r>
    <s v="0013100001gYm2TAAS"/>
    <b v="0"/>
    <m/>
    <b v="0"/>
    <m/>
    <m/>
    <m/>
    <x v="4"/>
    <b v="1"/>
    <s v="Lost or No Budget"/>
    <m/>
    <m/>
    <m/>
    <m/>
    <s v="00531000007KAsvAAG"/>
    <b v="0"/>
    <d v="2016-04-27T18:11:46"/>
    <m/>
    <b v="0"/>
    <m/>
    <m/>
    <b v="0"/>
    <d v="2016-03-01T00:00:00"/>
    <n v="3"/>
    <n v="2016"/>
    <s v="Omitted"/>
    <s v="Omitted"/>
    <b v="0"/>
    <b v="0"/>
    <m/>
    <b v="1"/>
    <b v="0"/>
    <b v="0"/>
    <x v="8"/>
    <b v="0"/>
    <m/>
    <x v="0"/>
    <d v="2016-04-14T00:00:00"/>
    <s v="0055A00000BclF5QAJ"/>
    <d v="2021-04-11T19:52:07"/>
    <m/>
    <d v="2020-01-06T18:18:35"/>
    <m/>
    <m/>
    <b v="0"/>
    <m/>
    <m/>
    <s v="Inside Sales"/>
    <m/>
    <m/>
    <m/>
    <m/>
    <m/>
    <x v="147"/>
    <x v="0"/>
    <b v="0"/>
    <m/>
    <m/>
    <m/>
    <s v="00531000007KAsvAAG"/>
    <s v="01s31000003qafjAAA"/>
    <m/>
    <m/>
    <m/>
    <m/>
    <m/>
    <m/>
    <m/>
    <s v="0125A000001NaBLQA0"/>
    <b v="0"/>
    <m/>
    <b v="0"/>
    <m/>
    <m/>
    <x v="0"/>
    <b v="0"/>
    <d v="2021-06-29T20:34:53"/>
    <m/>
    <m/>
    <b v="0"/>
    <x v="0"/>
    <m/>
    <m/>
    <n v="71500"/>
    <m/>
    <x v="2"/>
    <n v="0"/>
    <n v="0"/>
  </r>
  <r>
    <s v="0013100001gaTySAAU"/>
    <b v="0"/>
    <m/>
    <b v="0"/>
    <m/>
    <m/>
    <m/>
    <x v="15"/>
    <b v="1"/>
    <s v="Non Responsive"/>
    <m/>
    <m/>
    <m/>
    <m/>
    <s v="00531000007KAu8AAG"/>
    <b v="0"/>
    <d v="2016-04-30T19:33:30"/>
    <m/>
    <b v="0"/>
    <m/>
    <m/>
    <b v="0"/>
    <d v="2018-04-01T00:00:00"/>
    <n v="4"/>
    <n v="2018"/>
    <s v="Omitted"/>
    <s v="Omitted"/>
    <b v="0"/>
    <b v="0"/>
    <m/>
    <b v="1"/>
    <b v="0"/>
    <b v="0"/>
    <x v="8"/>
    <b v="0"/>
    <m/>
    <x v="0"/>
    <d v="2019-05-20T00:00:00"/>
    <s v="0055A00000BclF5QAJ"/>
    <d v="2021-04-10T23:01:03"/>
    <m/>
    <d v="2019-05-17T12:39:41"/>
    <m/>
    <m/>
    <b v="0"/>
    <m/>
    <s v="Cell Lysates;Intact Proteins &amp; Antibodies"/>
    <s v="Referral"/>
    <m/>
    <m/>
    <m/>
    <m/>
    <m/>
    <x v="148"/>
    <x v="0"/>
    <b v="0"/>
    <m/>
    <m/>
    <m/>
    <s v="0055A000008zqzaQAA"/>
    <s v="01s31000003qafeAAA"/>
    <s v="Proteomics"/>
    <m/>
    <s v="0033100002xSqw5AAC"/>
    <s v="System"/>
    <s v="ZipChip"/>
    <m/>
    <m/>
    <s v="0125A000001ESVfQAO"/>
    <b v="0"/>
    <m/>
    <b v="0"/>
    <m/>
    <m/>
    <x v="0"/>
    <b v="0"/>
    <d v="2021-06-29T20:34:53"/>
    <s v="0055A00000BctN2QAJ"/>
    <m/>
    <b v="0"/>
    <x v="0"/>
    <m/>
    <m/>
    <n v="54805"/>
    <m/>
    <x v="2"/>
    <n v="0"/>
    <n v="0"/>
  </r>
  <r>
    <s v="0013100001gaTySAAU"/>
    <b v="0"/>
    <m/>
    <b v="0"/>
    <m/>
    <m/>
    <m/>
    <x v="76"/>
    <b v="1"/>
    <s v="Non Responsive"/>
    <m/>
    <m/>
    <m/>
    <m/>
    <s v="00531000007KAu8AAG"/>
    <b v="0"/>
    <d v="2016-05-02T16:11:31"/>
    <m/>
    <b v="0"/>
    <m/>
    <m/>
    <b v="0"/>
    <d v="2019-03-01T00:00:00"/>
    <n v="3"/>
    <n v="2019"/>
    <s v="Omitted"/>
    <s v="Omitted"/>
    <b v="0"/>
    <b v="0"/>
    <m/>
    <b v="1"/>
    <b v="0"/>
    <b v="0"/>
    <x v="8"/>
    <b v="0"/>
    <m/>
    <x v="0"/>
    <d v="2019-05-20T00:00:00"/>
    <s v="0055A00000BclF5QAJ"/>
    <d v="2021-04-10T23:01:03"/>
    <m/>
    <d v="2019-07-17T10:49:22"/>
    <m/>
    <m/>
    <b v="0"/>
    <m/>
    <s v="Biotherapeutics;Proteomics and Peptide Mapping"/>
    <s v="Referral"/>
    <m/>
    <m/>
    <m/>
    <m/>
    <m/>
    <x v="149"/>
    <x v="0"/>
    <b v="0"/>
    <m/>
    <m/>
    <m/>
    <s v="0055A000008zqzaQAA"/>
    <s v="01s31000003qafeAAA"/>
    <s v="Biotherapeutics"/>
    <m/>
    <s v="0033100002xT6AUAA0"/>
    <s v="System"/>
    <s v="ZipChip"/>
    <m/>
    <m/>
    <s v="0125A000001ESVfQAO"/>
    <b v="0"/>
    <m/>
    <b v="0"/>
    <m/>
    <m/>
    <x v="0"/>
    <b v="0"/>
    <d v="2021-06-29T20:34:53"/>
    <s v="0055A00000BctN2QAJ"/>
    <m/>
    <b v="0"/>
    <x v="0"/>
    <m/>
    <m/>
    <n v="54805"/>
    <m/>
    <x v="2"/>
    <n v="0"/>
    <n v="0"/>
  </r>
  <r>
    <s v="0013100001fpk4nAAA"/>
    <b v="0"/>
    <m/>
    <b v="0"/>
    <m/>
    <m/>
    <m/>
    <x v="48"/>
    <b v="1"/>
    <m/>
    <m/>
    <s v="0035A00003W0qlAQAR"/>
    <m/>
    <m/>
    <s v="00531000007KAu8AAG"/>
    <b v="0"/>
    <d v="2016-05-05T00:45:24"/>
    <m/>
    <b v="0"/>
    <m/>
    <m/>
    <b v="0"/>
    <d v="2016-02-01T00:00:00"/>
    <n v="2"/>
    <n v="2016"/>
    <s v="Closed"/>
    <s v="Closed"/>
    <b v="0"/>
    <b v="0"/>
    <m/>
    <b v="1"/>
    <b v="0"/>
    <b v="0"/>
    <x v="8"/>
    <b v="0"/>
    <s v="Auto-Classic"/>
    <x v="0"/>
    <d v="2017-06-22T00:00:00"/>
    <s v="0055A00000BclF5QAJ"/>
    <d v="2021-04-11T20:06:15"/>
    <m/>
    <d v="2018-03-10T15:07:46"/>
    <m/>
    <m/>
    <b v="0"/>
    <m/>
    <s v="Biotherapeutics;Metabolomics"/>
    <s v="Field Sales"/>
    <m/>
    <m/>
    <m/>
    <m/>
    <m/>
    <x v="150"/>
    <x v="0"/>
    <b v="0"/>
    <m/>
    <m/>
    <m/>
    <s v="0055A000008zqzaQAA"/>
    <s v="01s31000003qafeAAA"/>
    <s v="Biotherapeutics"/>
    <m/>
    <m/>
    <s v="System"/>
    <s v="ZipChip"/>
    <m/>
    <m/>
    <s v="0125A000001ESVfQAO"/>
    <b v="0"/>
    <m/>
    <b v="0"/>
    <m/>
    <m/>
    <x v="1"/>
    <b v="0"/>
    <d v="2021-06-29T20:34:53"/>
    <s v="0055A00000BctN2QAJ"/>
    <m/>
    <b v="0"/>
    <x v="1"/>
    <m/>
    <m/>
    <n v="19950"/>
    <m/>
    <x v="43"/>
    <n v="100"/>
    <n v="0"/>
  </r>
  <r>
    <s v="0013100001gX5PDAA0"/>
    <b v="0"/>
    <m/>
    <b v="0"/>
    <m/>
    <m/>
    <m/>
    <x v="15"/>
    <b v="1"/>
    <s v="Non Responsive"/>
    <m/>
    <m/>
    <m/>
    <m/>
    <s v="00531000007KAu8AAG"/>
    <b v="0"/>
    <d v="2016-05-05T12:27:40"/>
    <m/>
    <b v="0"/>
    <m/>
    <m/>
    <b v="0"/>
    <d v="2018-04-01T00:00:00"/>
    <n v="4"/>
    <n v="2018"/>
    <s v="Omitted"/>
    <s v="Omitted"/>
    <b v="0"/>
    <b v="0"/>
    <m/>
    <b v="1"/>
    <b v="0"/>
    <b v="0"/>
    <x v="8"/>
    <b v="0"/>
    <m/>
    <x v="0"/>
    <d v="2019-04-19T00:00:00"/>
    <s v="0055A00000BclF5QAJ"/>
    <d v="2021-04-10T23:01:03"/>
    <m/>
    <d v="2019-06-11T19:03:15"/>
    <m/>
    <m/>
    <b v="0"/>
    <m/>
    <m/>
    <s v="Seminar - Internal"/>
    <m/>
    <m/>
    <m/>
    <m/>
    <m/>
    <x v="151"/>
    <x v="0"/>
    <b v="0"/>
    <m/>
    <m/>
    <m/>
    <s v="0055A000009sZg0QAE"/>
    <s v="01s31000003qafeAAA"/>
    <s v="Other"/>
    <m/>
    <s v="0033100002xToXcAAK"/>
    <s v="System"/>
    <s v="ZipChip"/>
    <m/>
    <m/>
    <s v="0125A000001ESVfQAO"/>
    <b v="0"/>
    <m/>
    <b v="0"/>
    <m/>
    <m/>
    <x v="0"/>
    <b v="0"/>
    <d v="2021-06-29T20:34:53"/>
    <m/>
    <m/>
    <b v="0"/>
    <x v="0"/>
    <m/>
    <m/>
    <n v="54805"/>
    <m/>
    <x v="2"/>
    <n v="0"/>
    <n v="0"/>
  </r>
  <r>
    <s v="0013100001k6zYMAAY"/>
    <b v="0"/>
    <m/>
    <b v="0"/>
    <m/>
    <m/>
    <m/>
    <x v="77"/>
    <b v="0"/>
    <m/>
    <m/>
    <m/>
    <s v="Hope to back in Lab in May"/>
    <s v="Impacted"/>
    <s v="00531000007KAu8AAG"/>
    <b v="1"/>
    <d v="2016-05-05T18:20:16"/>
    <m/>
    <b v="0"/>
    <m/>
    <m/>
    <b v="0"/>
    <d v="2022-01-01T00:00:00"/>
    <n v="1"/>
    <n v="2022"/>
    <s v="Pipeline"/>
    <s v="Pipeline"/>
    <b v="0"/>
    <b v="0"/>
    <m/>
    <b v="1"/>
    <b v="0"/>
    <b v="0"/>
    <x v="8"/>
    <b v="0"/>
    <s v="Auto-Si"/>
    <x v="0"/>
    <d v="2021-01-22T00:00:00"/>
    <s v="0055A00000BclF5QAJ"/>
    <d v="2021-06-01T19:07:06"/>
    <m/>
    <d v="2019-01-02T16:22:03"/>
    <m/>
    <m/>
    <b v="0"/>
    <m/>
    <s v="Metabolomics"/>
    <s v="Website"/>
    <m/>
    <m/>
    <m/>
    <m/>
    <m/>
    <x v="152"/>
    <x v="0"/>
    <b v="0"/>
    <m/>
    <m/>
    <m/>
    <s v="0055A000008zqzaQAA"/>
    <s v="01s31000003qafeAAA"/>
    <s v="Metabolomics"/>
    <m/>
    <s v="0033100002xTtFeAAK"/>
    <s v="System"/>
    <s v="ZipChip"/>
    <m/>
    <m/>
    <s v="0125A000001ESVfQAO"/>
    <b v="0"/>
    <m/>
    <b v="0"/>
    <m/>
    <m/>
    <x v="3"/>
    <b v="0"/>
    <d v="2021-06-29T20:34:53"/>
    <s v="0055A000008iLmcQAE"/>
    <m/>
    <b v="0"/>
    <x v="0"/>
    <m/>
    <m/>
    <n v="74755"/>
    <m/>
    <x v="44"/>
    <n v="5"/>
    <n v="0"/>
  </r>
  <r>
    <s v="001i000001O0EcFAAV"/>
    <b v="0"/>
    <m/>
    <b v="0"/>
    <m/>
    <m/>
    <m/>
    <x v="45"/>
    <b v="1"/>
    <s v="Lost or No Budget"/>
    <m/>
    <m/>
    <m/>
    <m/>
    <s v="005i0000000fNkyAAE"/>
    <b v="0"/>
    <d v="2016-05-06T13:44:07"/>
    <m/>
    <b v="0"/>
    <m/>
    <m/>
    <b v="0"/>
    <d v="2020-02-01T00:00:00"/>
    <n v="2"/>
    <n v="2020"/>
    <s v="Omitted"/>
    <s v="Omitted"/>
    <b v="0"/>
    <b v="0"/>
    <m/>
    <b v="1"/>
    <b v="0"/>
    <b v="0"/>
    <x v="8"/>
    <b v="0"/>
    <m/>
    <x v="0"/>
    <m/>
    <s v="00531000007MUoEAAW"/>
    <d v="2020-05-20T15:42:45"/>
    <m/>
    <d v="2020-05-20T14:21:37"/>
    <m/>
    <m/>
    <b v="0"/>
    <m/>
    <m/>
    <s v="Other"/>
    <m/>
    <m/>
    <m/>
    <m/>
    <m/>
    <x v="153"/>
    <x v="0"/>
    <b v="0"/>
    <m/>
    <m/>
    <m/>
    <s v="005i0000000fNkyAAE"/>
    <s v="01s31000003qafjAAA"/>
    <m/>
    <m/>
    <m/>
    <m/>
    <m/>
    <m/>
    <m/>
    <s v="0125A000001NaBLQA0"/>
    <b v="0"/>
    <m/>
    <b v="0"/>
    <m/>
    <m/>
    <x v="0"/>
    <b v="0"/>
    <d v="2021-06-29T20:34:53"/>
    <m/>
    <m/>
    <b v="0"/>
    <x v="0"/>
    <m/>
    <m/>
    <n v="325000"/>
    <m/>
    <x v="2"/>
    <n v="0"/>
    <n v="0"/>
  </r>
  <r>
    <s v="001i000001MZMQ8AAP"/>
    <b v="0"/>
    <m/>
    <b v="0"/>
    <m/>
    <m/>
    <m/>
    <x v="78"/>
    <b v="1"/>
    <m/>
    <m/>
    <m/>
    <m/>
    <m/>
    <s v="00531000007KAsvAAG"/>
    <b v="0"/>
    <d v="2016-05-06T13:51:49"/>
    <m/>
    <b v="0"/>
    <m/>
    <m/>
    <b v="0"/>
    <d v="2016-03-01T00:00:00"/>
    <n v="3"/>
    <n v="2016"/>
    <s v="Closed"/>
    <s v="Closed"/>
    <b v="0"/>
    <b v="0"/>
    <m/>
    <b v="1"/>
    <b v="0"/>
    <b v="0"/>
    <x v="8"/>
    <b v="0"/>
    <m/>
    <x v="0"/>
    <d v="2018-03-27T00:00:00"/>
    <s v="0055A00000BclF5QAJ"/>
    <d v="2021-04-11T20:06:15"/>
    <m/>
    <d v="2020-01-06T18:18:11"/>
    <m/>
    <m/>
    <b v="0"/>
    <m/>
    <m/>
    <s v="Field Sales"/>
    <m/>
    <m/>
    <m/>
    <m/>
    <m/>
    <x v="154"/>
    <x v="0"/>
    <b v="1"/>
    <m/>
    <m/>
    <m/>
    <s v="00531000007KAsvAAG"/>
    <s v="01s31000003qafjAAA"/>
    <s v="All Hazards"/>
    <s v="All Hazards"/>
    <m/>
    <m/>
    <m/>
    <m/>
    <m/>
    <s v="0125A000001NaBLQA0"/>
    <b v="0"/>
    <m/>
    <b v="0"/>
    <m/>
    <m/>
    <x v="1"/>
    <b v="0"/>
    <d v="2021-06-29T20:34:53"/>
    <m/>
    <m/>
    <b v="0"/>
    <x v="1"/>
    <m/>
    <m/>
    <n v="71500"/>
    <m/>
    <x v="34"/>
    <n v="100"/>
    <n v="0"/>
  </r>
  <r>
    <s v="0013100001hnxMmAAI"/>
    <b v="0"/>
    <m/>
    <b v="0"/>
    <m/>
    <m/>
    <m/>
    <x v="9"/>
    <b v="1"/>
    <s v="Other"/>
    <m/>
    <m/>
    <m/>
    <m/>
    <s v="00531000007KAu8AAG"/>
    <b v="0"/>
    <d v="2016-05-07T12:34:52"/>
    <m/>
    <b v="0"/>
    <m/>
    <m/>
    <b v="0"/>
    <d v="2018-04-01T00:00:00"/>
    <n v="4"/>
    <n v="2018"/>
    <s v="Omitted"/>
    <s v="Omitted"/>
    <b v="0"/>
    <b v="0"/>
    <m/>
    <b v="1"/>
    <b v="0"/>
    <b v="0"/>
    <x v="8"/>
    <b v="0"/>
    <m/>
    <x v="0"/>
    <d v="2017-09-07T00:00:00"/>
    <s v="0055A00000BclF5QAJ"/>
    <d v="2021-04-11T20:33:11"/>
    <m/>
    <d v="2018-06-29T14:31:08"/>
    <m/>
    <m/>
    <b v="0"/>
    <m/>
    <s v="Metabolomics"/>
    <s v="Field Sales"/>
    <m/>
    <m/>
    <m/>
    <m/>
    <m/>
    <x v="155"/>
    <x v="0"/>
    <b v="0"/>
    <m/>
    <m/>
    <m/>
    <s v="0055A000008zqzaQAA"/>
    <s v="01s31000003qafeAAA"/>
    <s v="Metabolomics"/>
    <m/>
    <s v="0033100002xUHVGAA4"/>
    <s v="System"/>
    <s v="ZipChip"/>
    <m/>
    <m/>
    <s v="0125A000001ESVfQAO"/>
    <b v="0"/>
    <m/>
    <b v="0"/>
    <m/>
    <m/>
    <x v="0"/>
    <b v="0"/>
    <d v="2021-06-29T20:34:53"/>
    <s v="0055A00000BctN2QAJ"/>
    <m/>
    <b v="0"/>
    <x v="0"/>
    <m/>
    <m/>
    <n v="72600"/>
    <m/>
    <x v="2"/>
    <n v="0"/>
    <n v="0"/>
  </r>
  <r>
    <s v="0013100001enlrdAAA"/>
    <b v="0"/>
    <m/>
    <b v="0"/>
    <m/>
    <m/>
    <m/>
    <x v="15"/>
    <b v="1"/>
    <s v="Non Responsive"/>
    <m/>
    <m/>
    <m/>
    <m/>
    <s v="00531000007KAu8AAG"/>
    <b v="0"/>
    <d v="2016-05-07T12:58:45"/>
    <m/>
    <b v="0"/>
    <m/>
    <m/>
    <b v="0"/>
    <d v="2018-04-01T00:00:00"/>
    <n v="4"/>
    <n v="2018"/>
    <s v="Omitted"/>
    <s v="Omitted"/>
    <b v="0"/>
    <b v="0"/>
    <m/>
    <b v="1"/>
    <b v="0"/>
    <b v="0"/>
    <x v="8"/>
    <b v="0"/>
    <m/>
    <x v="0"/>
    <d v="2019-04-09T00:00:00"/>
    <s v="0055A00000BclF5QAJ"/>
    <d v="2021-04-11T20:06:15"/>
    <m/>
    <d v="2019-06-11T19:24:11"/>
    <m/>
    <m/>
    <b v="0"/>
    <m/>
    <s v="Cell Lysates"/>
    <s v="Field Sales"/>
    <m/>
    <m/>
    <m/>
    <m/>
    <m/>
    <x v="156"/>
    <x v="0"/>
    <b v="0"/>
    <m/>
    <m/>
    <m/>
    <s v="0055A000009sZg0QAE"/>
    <s v="01s31000003qafeAAA"/>
    <s v="Metabolomics"/>
    <m/>
    <s v="0033100002xUHZNAA4"/>
    <s v="System"/>
    <s v="ZipChip"/>
    <m/>
    <m/>
    <s v="0125A000001ESVfQAO"/>
    <b v="0"/>
    <m/>
    <b v="0"/>
    <m/>
    <m/>
    <x v="0"/>
    <b v="0"/>
    <d v="2021-06-29T20:34:53"/>
    <m/>
    <m/>
    <b v="0"/>
    <x v="0"/>
    <m/>
    <m/>
    <n v="54805"/>
    <m/>
    <x v="2"/>
    <n v="0"/>
    <n v="0"/>
  </r>
  <r>
    <s v="0013100001hmwrmAAA"/>
    <b v="0"/>
    <m/>
    <b v="0"/>
    <m/>
    <m/>
    <m/>
    <x v="38"/>
    <b v="1"/>
    <s v="Non Responsive"/>
    <m/>
    <m/>
    <m/>
    <m/>
    <s v="00531000007KAu8AAG"/>
    <b v="0"/>
    <d v="2016-05-07T13:56:58"/>
    <m/>
    <b v="0"/>
    <m/>
    <m/>
    <b v="0"/>
    <d v="2018-03-01T00:00:00"/>
    <n v="3"/>
    <n v="2018"/>
    <s v="Omitted"/>
    <s v="Omitted"/>
    <b v="0"/>
    <b v="0"/>
    <m/>
    <b v="1"/>
    <b v="0"/>
    <b v="0"/>
    <x v="8"/>
    <b v="0"/>
    <m/>
    <x v="0"/>
    <d v="2019-05-17T00:00:00"/>
    <s v="0055A00000BclF5QAJ"/>
    <d v="2021-04-10T23:01:03"/>
    <m/>
    <d v="2019-05-17T12:22:26"/>
    <m/>
    <m/>
    <b v="0"/>
    <m/>
    <s v="Metabolomics"/>
    <s v="Referral"/>
    <m/>
    <m/>
    <m/>
    <m/>
    <m/>
    <x v="157"/>
    <x v="0"/>
    <b v="0"/>
    <m/>
    <m/>
    <m/>
    <s v="0055A000008zqzaQAA"/>
    <s v="01s31000003qafeAAA"/>
    <s v="Metabolomics"/>
    <m/>
    <s v="0033100002xT6oKAAS"/>
    <s v="System"/>
    <s v="ZipChip"/>
    <m/>
    <m/>
    <s v="0125A000001ESVfQAO"/>
    <b v="0"/>
    <m/>
    <b v="0"/>
    <m/>
    <m/>
    <x v="0"/>
    <b v="0"/>
    <d v="2021-06-29T20:34:53"/>
    <s v="0055A00000BctN2QAJ"/>
    <m/>
    <b v="0"/>
    <x v="0"/>
    <m/>
    <m/>
    <n v="57394"/>
    <m/>
    <x v="2"/>
    <n v="0"/>
    <n v="0"/>
  </r>
  <r>
    <s v="0013100001ho1gNAAQ"/>
    <b v="0"/>
    <m/>
    <b v="0"/>
    <m/>
    <m/>
    <m/>
    <x v="79"/>
    <b v="1"/>
    <s v="Non Responsive"/>
    <m/>
    <m/>
    <m/>
    <m/>
    <s v="00531000007KAu8AAG"/>
    <b v="1"/>
    <d v="2016-05-07T16:14:54"/>
    <m/>
    <b v="0"/>
    <m/>
    <m/>
    <b v="0"/>
    <d v="2020-01-01T00:00:00"/>
    <n v="1"/>
    <n v="2020"/>
    <s v="Omitted"/>
    <s v="Omitted"/>
    <b v="0"/>
    <b v="0"/>
    <m/>
    <b v="1"/>
    <b v="0"/>
    <b v="0"/>
    <x v="8"/>
    <b v="0"/>
    <s v="Manual-Classic"/>
    <x v="0"/>
    <d v="2016-07-15T00:00:00"/>
    <s v="0055A00000BclF5QAJ"/>
    <d v="2021-04-10T23:01:03"/>
    <m/>
    <d v="2020-01-22T13:17:43"/>
    <m/>
    <m/>
    <b v="0"/>
    <m/>
    <s v="Amino Acids &amp; Metobolites"/>
    <s v="Website"/>
    <m/>
    <m/>
    <m/>
    <m/>
    <m/>
    <x v="158"/>
    <x v="0"/>
    <b v="0"/>
    <m/>
    <m/>
    <m/>
    <s v="0055A000008zqzaQAA"/>
    <s v="01s31000003qafeAAA"/>
    <s v="Metabolomics"/>
    <m/>
    <s v="0033100002xUIGTAA4"/>
    <s v="System"/>
    <s v="ZipChip"/>
    <m/>
    <m/>
    <s v="0125A000001ESVfQAO"/>
    <b v="0"/>
    <m/>
    <b v="0"/>
    <m/>
    <m/>
    <x v="0"/>
    <b v="0"/>
    <d v="2021-06-29T20:34:53"/>
    <s v="0055A00000BctN2QAJ"/>
    <m/>
    <b v="0"/>
    <x v="0"/>
    <m/>
    <m/>
    <n v="54805"/>
    <m/>
    <x v="2"/>
    <n v="0"/>
    <n v="0"/>
  </r>
  <r>
    <s v="0013100001ho1pKAAQ"/>
    <b v="0"/>
    <m/>
    <b v="0"/>
    <m/>
    <m/>
    <m/>
    <x v="80"/>
    <b v="0"/>
    <m/>
    <m/>
    <m/>
    <s v="No Lab Access"/>
    <s v="Impacted"/>
    <s v="00531000007KAu8AAG"/>
    <b v="1"/>
    <d v="2016-05-07T16:52:07"/>
    <m/>
    <b v="0"/>
    <m/>
    <m/>
    <b v="0"/>
    <d v="2021-03-01T00:00:00"/>
    <n v="3"/>
    <n v="2021"/>
    <s v="Pipeline"/>
    <s v="Pipeline"/>
    <b v="0"/>
    <b v="0"/>
    <m/>
    <b v="1"/>
    <b v="0"/>
    <b v="0"/>
    <x v="8"/>
    <b v="0"/>
    <s v="Auto-Classic"/>
    <x v="0"/>
    <d v="2020-08-11T00:00:00"/>
    <s v="0055A00000BclF5QAJ"/>
    <d v="2021-06-01T19:07:06"/>
    <m/>
    <d v="2020-05-26T19:39:31"/>
    <m/>
    <m/>
    <b v="0"/>
    <m/>
    <s v="Proteomics and Peptide Mapping"/>
    <s v="Field Sales"/>
    <m/>
    <m/>
    <s v="Thermo"/>
    <s v="QE EMR UHMR (Plus, HF, HF-X with BioPharma)"/>
    <m/>
    <x v="159"/>
    <x v="0"/>
    <b v="0"/>
    <m/>
    <s v="Curretly have exactive, buying new orbitrap"/>
    <s v="small molecule lab that is going to include large molecule work going forward"/>
    <s v="0055A00000Bnt5hQAB"/>
    <s v="01s5A000005z9ixQAA"/>
    <s v="Proteomics"/>
    <m/>
    <s v="0033100002xUIQEAA4"/>
    <s v="System"/>
    <s v="ZipChip"/>
    <m/>
    <s v="0Q05A000001wt0dSAA"/>
    <s v="0125A000001ESVfQAO"/>
    <b v="0"/>
    <m/>
    <b v="0"/>
    <m/>
    <m/>
    <x v="3"/>
    <b v="0"/>
    <d v="2021-06-29T20:34:53"/>
    <s v="0055A000008iLmcQAE"/>
    <m/>
    <b v="0"/>
    <x v="0"/>
    <m/>
    <m/>
    <n v="86305.5"/>
    <m/>
    <x v="45"/>
    <n v="5"/>
    <n v="0"/>
  </r>
  <r>
    <s v="0013100001fsBp7AAE"/>
    <b v="0"/>
    <m/>
    <b v="0"/>
    <m/>
    <m/>
    <m/>
    <x v="15"/>
    <b v="1"/>
    <s v="Other"/>
    <m/>
    <m/>
    <m/>
    <m/>
    <s v="00531000007KAu8AAG"/>
    <b v="1"/>
    <d v="2016-05-07T17:04:25"/>
    <m/>
    <b v="0"/>
    <m/>
    <m/>
    <b v="0"/>
    <d v="2018-04-01T00:00:00"/>
    <n v="4"/>
    <n v="2018"/>
    <s v="Omitted"/>
    <s v="Omitted"/>
    <b v="0"/>
    <b v="0"/>
    <m/>
    <b v="1"/>
    <b v="0"/>
    <b v="0"/>
    <x v="7"/>
    <b v="0"/>
    <m/>
    <x v="0"/>
    <d v="2019-04-23T00:00:00"/>
    <s v="0055A00000BclF5QAJ"/>
    <d v="2021-04-11T20:33:11"/>
    <m/>
    <d v="2019-06-11T19:35:49"/>
    <m/>
    <m/>
    <b v="0"/>
    <m/>
    <s v="Biotherapeutics;Metabolomics"/>
    <s v="Website"/>
    <m/>
    <m/>
    <m/>
    <m/>
    <m/>
    <x v="160"/>
    <x v="0"/>
    <b v="0"/>
    <m/>
    <m/>
    <m/>
    <s v="0055A000009sZg0QAE"/>
    <s v="01s31000003qafeAAA"/>
    <s v="Biotherapeutics"/>
    <m/>
    <s v="0033100002xUIThAAO"/>
    <s v="System"/>
    <s v="ZipChip"/>
    <m/>
    <m/>
    <s v="0125A000001ESVfQAO"/>
    <b v="0"/>
    <m/>
    <b v="0"/>
    <m/>
    <m/>
    <x v="0"/>
    <b v="0"/>
    <d v="2021-06-29T20:34:53"/>
    <m/>
    <m/>
    <b v="0"/>
    <x v="0"/>
    <m/>
    <m/>
    <n v="54805"/>
    <m/>
    <x v="2"/>
    <n v="0"/>
    <n v="0"/>
  </r>
  <r>
    <s v="0013100001hn662AAA"/>
    <b v="0"/>
    <m/>
    <b v="0"/>
    <m/>
    <m/>
    <m/>
    <x v="81"/>
    <b v="1"/>
    <m/>
    <m/>
    <m/>
    <m/>
    <m/>
    <s v="00531000007KAu8AAG"/>
    <b v="0"/>
    <d v="2016-05-07T19:49:30"/>
    <m/>
    <b v="0"/>
    <m/>
    <m/>
    <b v="0"/>
    <d v="2017-02-01T00:00:00"/>
    <n v="2"/>
    <n v="2017"/>
    <s v="Closed"/>
    <s v="Closed"/>
    <b v="0"/>
    <b v="0"/>
    <m/>
    <b v="1"/>
    <b v="0"/>
    <b v="0"/>
    <x v="7"/>
    <b v="0"/>
    <s v="Auto-Classic"/>
    <x v="0"/>
    <d v="2017-05-10T00:00:00"/>
    <s v="0055A00000BclF5QAJ"/>
    <d v="2021-04-10T22:59:54"/>
    <m/>
    <d v="2018-03-10T15:07:46"/>
    <m/>
    <m/>
    <b v="0"/>
    <m/>
    <s v="Biotherapeutics"/>
    <s v="Seminar - Internal"/>
    <m/>
    <m/>
    <m/>
    <m/>
    <m/>
    <x v="161"/>
    <x v="0"/>
    <b v="0"/>
    <m/>
    <m/>
    <m/>
    <s v="0055A000008zqzaQAA"/>
    <s v="01s31000003qafeAAA"/>
    <s v="Biotherapeutics"/>
    <m/>
    <s v="0033100002xTIo9AAG"/>
    <s v="System"/>
    <s v="ZipChip"/>
    <m/>
    <m/>
    <s v="0125A000001ESVfQAO"/>
    <b v="0"/>
    <m/>
    <b v="0"/>
    <m/>
    <m/>
    <x v="1"/>
    <b v="1"/>
    <d v="2021-06-29T20:34:53"/>
    <s v="0055A00000BctN2QAJ"/>
    <m/>
    <b v="0"/>
    <x v="1"/>
    <m/>
    <m/>
    <n v="54805"/>
    <m/>
    <x v="46"/>
    <n v="100"/>
    <n v="0"/>
  </r>
  <r>
    <s v="0013100001ho6TMAAY"/>
    <b v="0"/>
    <m/>
    <b v="0"/>
    <m/>
    <m/>
    <m/>
    <x v="51"/>
    <b v="1"/>
    <s v="Non Responsive"/>
    <m/>
    <m/>
    <m/>
    <m/>
    <s v="00531000007KAu8AAG"/>
    <b v="1"/>
    <d v="2016-05-08T17:13:59"/>
    <m/>
    <b v="0"/>
    <m/>
    <m/>
    <b v="0"/>
    <d v="2019-04-01T00:00:00"/>
    <n v="4"/>
    <n v="2019"/>
    <s v="Omitted"/>
    <s v="Omitted"/>
    <b v="0"/>
    <b v="0"/>
    <m/>
    <b v="0"/>
    <b v="0"/>
    <b v="0"/>
    <x v="7"/>
    <b v="0"/>
    <s v="Auto-Classic"/>
    <x v="0"/>
    <d v="2019-10-09T00:00:00"/>
    <s v="0055A00000BclF5QAJ"/>
    <d v="2021-04-10T23:01:03"/>
    <m/>
    <d v="2019-11-11T03:44:04"/>
    <m/>
    <m/>
    <b v="0"/>
    <m/>
    <s v="Proteomics and Peptide Mapping"/>
    <s v="Website"/>
    <m/>
    <m/>
    <s v="Agilent"/>
    <s v="Triple Quad (6460, 6460, 6495)"/>
    <m/>
    <x v="162"/>
    <x v="0"/>
    <b v="0"/>
    <m/>
    <s v="Has access to TMO Orbi in neighbor lab"/>
    <m/>
    <s v="0055A000009GjocQAC"/>
    <m/>
    <s v="Proteomics"/>
    <m/>
    <s v="0033100002xUNGNAA4"/>
    <s v="System"/>
    <s v="ZipChip"/>
    <m/>
    <m/>
    <s v="0125A000001ESVfQAO"/>
    <b v="0"/>
    <m/>
    <b v="0"/>
    <m/>
    <m/>
    <x v="0"/>
    <b v="0"/>
    <d v="2021-06-29T20:34:53"/>
    <m/>
    <m/>
    <b v="0"/>
    <x v="0"/>
    <m/>
    <m/>
    <m/>
    <m/>
    <x v="0"/>
    <n v="0"/>
    <n v="0"/>
  </r>
  <r>
    <s v="0013100001gW6gvAAC"/>
    <b v="0"/>
    <m/>
    <b v="0"/>
    <m/>
    <m/>
    <m/>
    <x v="50"/>
    <b v="1"/>
    <s v="Non Responsive"/>
    <m/>
    <m/>
    <m/>
    <m/>
    <s v="00531000007KAu8AAG"/>
    <b v="0"/>
    <d v="2016-05-08T17:35:15"/>
    <m/>
    <b v="0"/>
    <m/>
    <m/>
    <b v="0"/>
    <d v="2020-01-01T00:00:00"/>
    <n v="1"/>
    <n v="2020"/>
    <s v="Omitted"/>
    <s v="Omitted"/>
    <b v="0"/>
    <b v="0"/>
    <m/>
    <b v="1"/>
    <b v="0"/>
    <b v="0"/>
    <x v="7"/>
    <b v="0"/>
    <m/>
    <x v="0"/>
    <d v="2019-06-02T00:00:00"/>
    <s v="0055A00000BclF5QAJ"/>
    <d v="2021-04-11T20:11:37"/>
    <m/>
    <d v="2020-01-22T15:37:18"/>
    <m/>
    <m/>
    <b v="0"/>
    <m/>
    <s v="Metabolomics"/>
    <s v="Website"/>
    <m/>
    <m/>
    <m/>
    <m/>
    <m/>
    <x v="163"/>
    <x v="0"/>
    <b v="0"/>
    <m/>
    <m/>
    <m/>
    <s v="0055A000009GjocQAC"/>
    <s v="01s31000003qafeAAA"/>
    <s v="Metabolomics"/>
    <m/>
    <s v="0033100002wBVHdAAO"/>
    <s v="System"/>
    <s v="ZipChip"/>
    <m/>
    <m/>
    <s v="0125A000001ESVfQAO"/>
    <b v="0"/>
    <m/>
    <b v="0"/>
    <m/>
    <m/>
    <x v="0"/>
    <b v="0"/>
    <d v="2021-06-29T20:34:53"/>
    <m/>
    <m/>
    <b v="0"/>
    <x v="0"/>
    <m/>
    <m/>
    <n v="54805"/>
    <m/>
    <x v="2"/>
    <n v="0"/>
    <n v="0"/>
  </r>
  <r>
    <s v="0013100001hoCcAAAU"/>
    <b v="0"/>
    <m/>
    <b v="0"/>
    <m/>
    <m/>
    <m/>
    <x v="55"/>
    <b v="1"/>
    <s v="Lost or No Budget"/>
    <m/>
    <m/>
    <m/>
    <m/>
    <s v="00531000007KAu8AAG"/>
    <b v="0"/>
    <d v="2016-05-09T12:02:35"/>
    <m/>
    <b v="0"/>
    <m/>
    <m/>
    <b v="0"/>
    <d v="2019-04-01T00:00:00"/>
    <n v="4"/>
    <n v="2019"/>
    <s v="Omitted"/>
    <s v="Omitted"/>
    <b v="0"/>
    <b v="0"/>
    <m/>
    <b v="1"/>
    <b v="0"/>
    <b v="0"/>
    <x v="7"/>
    <b v="0"/>
    <s v="Manual-Ti"/>
    <x v="0"/>
    <d v="2019-09-07T00:00:00"/>
    <s v="0055A00000BclF5QAJ"/>
    <d v="2021-04-11T20:06:15"/>
    <m/>
    <d v="2019-10-07T12:57:37"/>
    <m/>
    <m/>
    <b v="0"/>
    <m/>
    <s v="Cell Lysates"/>
    <s v="Field Sales"/>
    <m/>
    <m/>
    <s v="Thermo"/>
    <s v="Fusion Lumos"/>
    <m/>
    <x v="164"/>
    <x v="0"/>
    <b v="0"/>
    <m/>
    <m/>
    <s v="Peptide Biomarker Discovery"/>
    <s v="0055A000008zqzaQAA"/>
    <s v="01s31000003qafeAAA"/>
    <s v="Proteomics"/>
    <m/>
    <s v="0033100002xUTDUAA4"/>
    <s v="System"/>
    <s v="ZipChip"/>
    <m/>
    <m/>
    <s v="0125A000001ESVfQAO"/>
    <b v="0"/>
    <m/>
    <b v="0"/>
    <m/>
    <m/>
    <x v="0"/>
    <b v="0"/>
    <d v="2021-06-29T20:34:53"/>
    <s v="0055A00000BctN2QAJ"/>
    <m/>
    <b v="0"/>
    <x v="0"/>
    <m/>
    <m/>
    <n v="57394"/>
    <m/>
    <x v="2"/>
    <n v="0"/>
    <n v="0"/>
  </r>
  <r>
    <s v="0013100001hoG0IAAU"/>
    <b v="0"/>
    <m/>
    <b v="0"/>
    <m/>
    <m/>
    <m/>
    <x v="17"/>
    <b v="1"/>
    <s v="Lost or No Budget"/>
    <m/>
    <m/>
    <m/>
    <m/>
    <s v="00531000007KAsvAAG"/>
    <b v="0"/>
    <d v="2016-05-09T13:46:05"/>
    <m/>
    <b v="0"/>
    <m/>
    <m/>
    <b v="0"/>
    <d v="2016-04-01T00:00:00"/>
    <n v="4"/>
    <n v="2016"/>
    <s v="Omitted"/>
    <s v="Omitted"/>
    <b v="0"/>
    <b v="0"/>
    <m/>
    <b v="1"/>
    <b v="0"/>
    <b v="0"/>
    <x v="7"/>
    <b v="0"/>
    <m/>
    <x v="0"/>
    <m/>
    <s v="0055A00000BclF5QAJ"/>
    <d v="2021-04-11T20:06:15"/>
    <m/>
    <d v="2020-01-06T18:18:35"/>
    <m/>
    <m/>
    <b v="0"/>
    <m/>
    <m/>
    <s v="Field Sales"/>
    <m/>
    <m/>
    <m/>
    <m/>
    <m/>
    <x v="165"/>
    <x v="0"/>
    <b v="0"/>
    <m/>
    <m/>
    <m/>
    <s v="00531000007KAsvAAG"/>
    <s v="01s31000003qafjAAA"/>
    <m/>
    <m/>
    <m/>
    <m/>
    <m/>
    <m/>
    <m/>
    <s v="0125A000001NaBLQA0"/>
    <b v="0"/>
    <m/>
    <b v="0"/>
    <m/>
    <m/>
    <x v="0"/>
    <b v="0"/>
    <d v="2021-06-29T20:34:53"/>
    <m/>
    <m/>
    <b v="0"/>
    <x v="0"/>
    <m/>
    <m/>
    <n v="71500"/>
    <m/>
    <x v="2"/>
    <n v="0"/>
    <n v="0"/>
  </r>
  <r>
    <s v="001i000001MZMTqAAP"/>
    <b v="0"/>
    <m/>
    <b v="0"/>
    <m/>
    <m/>
    <m/>
    <x v="82"/>
    <b v="1"/>
    <m/>
    <m/>
    <m/>
    <m/>
    <m/>
    <s v="00531000007KAsvAAG"/>
    <b v="0"/>
    <d v="2016-05-11T00:01:35"/>
    <m/>
    <b v="0"/>
    <m/>
    <m/>
    <b v="0"/>
    <d v="2019-02-01T00:00:00"/>
    <n v="2"/>
    <n v="2019"/>
    <s v="Closed"/>
    <s v="Closed"/>
    <b v="0"/>
    <b v="0"/>
    <m/>
    <b v="1"/>
    <b v="0"/>
    <b v="0"/>
    <x v="7"/>
    <b v="0"/>
    <m/>
    <x v="0"/>
    <d v="2019-05-29T00:00:00"/>
    <s v="0055A00000BclF5QAJ"/>
    <d v="2021-04-11T20:06:15"/>
    <m/>
    <d v="2020-01-06T18:18:11"/>
    <m/>
    <m/>
    <b v="0"/>
    <m/>
    <m/>
    <s v="Field Sales"/>
    <m/>
    <m/>
    <m/>
    <m/>
    <m/>
    <x v="166"/>
    <x v="0"/>
    <b v="1"/>
    <m/>
    <m/>
    <m/>
    <s v="00531000007KAsvAAG"/>
    <s v="01s31000003qafjAAA"/>
    <s v="All Hazards"/>
    <s v="All Hazards"/>
    <m/>
    <m/>
    <m/>
    <m/>
    <m/>
    <s v="0125A000001NaBLQA0"/>
    <b v="0"/>
    <m/>
    <b v="0"/>
    <m/>
    <m/>
    <x v="1"/>
    <b v="0"/>
    <d v="2021-06-29T20:34:53"/>
    <m/>
    <m/>
    <b v="0"/>
    <x v="1"/>
    <m/>
    <m/>
    <n v="66500"/>
    <m/>
    <x v="47"/>
    <n v="100"/>
    <n v="0"/>
  </r>
  <r>
    <s v="0013100001fpKktAAE"/>
    <b v="0"/>
    <m/>
    <b v="0"/>
    <m/>
    <m/>
    <m/>
    <x v="83"/>
    <b v="1"/>
    <m/>
    <m/>
    <m/>
    <m/>
    <m/>
    <s v="00531000007KAu8AAG"/>
    <b v="0"/>
    <d v="2016-05-11T11:05:08"/>
    <m/>
    <b v="0"/>
    <m/>
    <m/>
    <b v="0"/>
    <d v="2016-02-01T00:00:00"/>
    <n v="2"/>
    <n v="2016"/>
    <s v="Closed"/>
    <s v="Closed"/>
    <b v="0"/>
    <b v="0"/>
    <m/>
    <b v="1"/>
    <b v="0"/>
    <b v="0"/>
    <x v="7"/>
    <b v="0"/>
    <s v="Auto-Classic"/>
    <x v="0"/>
    <d v="2017-06-22T00:00:00"/>
    <s v="0055A00000BclF5QAJ"/>
    <d v="2021-04-11T20:06:15"/>
    <m/>
    <d v="2018-03-10T15:07:46"/>
    <m/>
    <m/>
    <b v="0"/>
    <m/>
    <s v="Proteomics and Peptide Mapping"/>
    <s v="Field Sales"/>
    <m/>
    <m/>
    <m/>
    <m/>
    <m/>
    <x v="167"/>
    <x v="0"/>
    <b v="0"/>
    <m/>
    <m/>
    <m/>
    <s v="0055A000008zqzaQAA"/>
    <s v="01s31000003qafeAAA"/>
    <s v="Proteomics"/>
    <m/>
    <s v="0033100002vk0tMAAQ"/>
    <s v="System"/>
    <s v="ZipChip"/>
    <m/>
    <m/>
    <s v="0125A000001ESVfQAO"/>
    <b v="0"/>
    <m/>
    <b v="0"/>
    <m/>
    <m/>
    <x v="1"/>
    <b v="0"/>
    <d v="2021-06-29T20:34:53"/>
    <s v="0055A00000BctN2QAJ"/>
    <m/>
    <b v="0"/>
    <x v="1"/>
    <m/>
    <m/>
    <n v="28500"/>
    <m/>
    <x v="14"/>
    <n v="100"/>
    <n v="0"/>
  </r>
  <r>
    <s v="0013100001hofGrAAI"/>
    <b v="0"/>
    <m/>
    <b v="0"/>
    <s v="70131000001NtDEAA0"/>
    <m/>
    <m/>
    <x v="84"/>
    <b v="1"/>
    <m/>
    <m/>
    <m/>
    <m/>
    <m/>
    <s v="00531000007KAu8AAG"/>
    <b v="0"/>
    <d v="2016-05-11T12:29:48"/>
    <m/>
    <b v="0"/>
    <m/>
    <m/>
    <b v="0"/>
    <d v="2016-02-01T00:00:00"/>
    <n v="2"/>
    <n v="2016"/>
    <s v="Closed"/>
    <s v="Closed"/>
    <b v="0"/>
    <b v="0"/>
    <m/>
    <b v="1"/>
    <b v="0"/>
    <b v="0"/>
    <x v="7"/>
    <b v="0"/>
    <s v="Auto-Classic"/>
    <x v="0"/>
    <m/>
    <s v="0055A00000BclF5QAJ"/>
    <d v="2021-04-10T22:59:54"/>
    <m/>
    <d v="2018-03-10T15:07:46"/>
    <m/>
    <m/>
    <b v="0"/>
    <m/>
    <s v="Biotherapeutics"/>
    <s v="Seminar - Internal"/>
    <m/>
    <m/>
    <m/>
    <m/>
    <m/>
    <x v="168"/>
    <x v="0"/>
    <b v="0"/>
    <m/>
    <m/>
    <m/>
    <s v="0055A000008zqzaQAA"/>
    <s v="01s31000003qafeAAA"/>
    <s v="Biotherapeutics"/>
    <m/>
    <s v="0033100002xUy1DAAS"/>
    <s v="System"/>
    <s v="ZipChip"/>
    <m/>
    <m/>
    <s v="0125A000001ESVfQAO"/>
    <b v="0"/>
    <m/>
    <b v="0"/>
    <m/>
    <m/>
    <x v="1"/>
    <b v="0"/>
    <d v="2021-06-29T20:34:53"/>
    <s v="0055A00000BctN2QAJ"/>
    <m/>
    <b v="0"/>
    <x v="1"/>
    <m/>
    <m/>
    <n v="25000"/>
    <m/>
    <x v="48"/>
    <n v="100"/>
    <n v="0"/>
  </r>
  <r>
    <s v="0013100001hoiQCAAY"/>
    <b v="0"/>
    <m/>
    <b v="0"/>
    <m/>
    <m/>
    <m/>
    <x v="66"/>
    <b v="1"/>
    <s v="Duplicate opportunity"/>
    <m/>
    <m/>
    <m/>
    <m/>
    <s v="00531000007KAu8AAG"/>
    <b v="0"/>
    <d v="2016-05-11T17:50:20"/>
    <m/>
    <b v="0"/>
    <m/>
    <m/>
    <b v="0"/>
    <d v="2018-01-01T00:00:00"/>
    <n v="1"/>
    <n v="2018"/>
    <s v="Omitted"/>
    <s v="Omitted"/>
    <b v="0"/>
    <b v="0"/>
    <m/>
    <b v="1"/>
    <b v="0"/>
    <b v="0"/>
    <x v="7"/>
    <b v="0"/>
    <m/>
    <x v="0"/>
    <m/>
    <s v="0055A00000BclF5QAJ"/>
    <d v="2021-04-11T20:12:15"/>
    <m/>
    <d v="2018-03-26T17:02:02"/>
    <m/>
    <m/>
    <b v="0"/>
    <m/>
    <s v="Biotherapeutics;Proteomics and Peptide Mapping"/>
    <s v="Referral"/>
    <m/>
    <m/>
    <m/>
    <m/>
    <m/>
    <x v="169"/>
    <x v="0"/>
    <b v="0"/>
    <m/>
    <m/>
    <m/>
    <s v="0055A000008iLoJQAU"/>
    <s v="01s31000003qafeAAA"/>
    <s v="Biotherapeutics"/>
    <m/>
    <m/>
    <m/>
    <s v="ZipChip"/>
    <m/>
    <m/>
    <s v="0125A000001ESVfQAO"/>
    <b v="0"/>
    <m/>
    <b v="0"/>
    <m/>
    <m/>
    <x v="0"/>
    <b v="0"/>
    <d v="2021-06-29T20:34:53"/>
    <m/>
    <m/>
    <b v="0"/>
    <x v="0"/>
    <m/>
    <m/>
    <n v="54805"/>
    <m/>
    <x v="2"/>
    <n v="0"/>
    <n v="0"/>
  </r>
  <r>
    <s v="0013100001fpk4nAAA"/>
    <b v="0"/>
    <m/>
    <b v="0"/>
    <m/>
    <m/>
    <m/>
    <x v="26"/>
    <b v="1"/>
    <m/>
    <m/>
    <m/>
    <m/>
    <m/>
    <s v="00531000007M2hjAAC"/>
    <b v="0"/>
    <d v="2016-05-12T14:03:56"/>
    <m/>
    <b v="0"/>
    <m/>
    <m/>
    <b v="0"/>
    <d v="2016-02-01T00:00:00"/>
    <n v="2"/>
    <n v="2016"/>
    <s v="Closed"/>
    <s v="Closed"/>
    <b v="0"/>
    <b v="0"/>
    <m/>
    <b v="1"/>
    <b v="0"/>
    <b v="0"/>
    <x v="7"/>
    <b v="0"/>
    <m/>
    <x v="0"/>
    <m/>
    <s v="0055A00000BclF5QAJ"/>
    <d v="2021-04-10T22:59:54"/>
    <m/>
    <d v="2018-03-10T15:07:46"/>
    <m/>
    <m/>
    <b v="0"/>
    <m/>
    <s v="Biotherapeutics"/>
    <s v="Other"/>
    <m/>
    <m/>
    <m/>
    <m/>
    <m/>
    <x v="170"/>
    <x v="0"/>
    <b v="0"/>
    <m/>
    <m/>
    <m/>
    <s v="0055A000008zqzaQAA"/>
    <s v="01s31000003qafeAAA"/>
    <s v="Biotherapeutics"/>
    <m/>
    <m/>
    <s v="Consumables"/>
    <s v="ZipChip"/>
    <m/>
    <m/>
    <s v="0125A000001ESVfQAO"/>
    <b v="0"/>
    <m/>
    <b v="0"/>
    <m/>
    <m/>
    <x v="1"/>
    <b v="0"/>
    <d v="2021-06-29T20:34:53"/>
    <s v="0055A00000BctN2QAJ"/>
    <m/>
    <b v="0"/>
    <x v="1"/>
    <m/>
    <m/>
    <n v="1400"/>
    <m/>
    <x v="49"/>
    <n v="100"/>
    <n v="0"/>
  </r>
  <r>
    <s v="0013100001gYGSGAA4"/>
    <b v="0"/>
    <m/>
    <b v="0"/>
    <m/>
    <m/>
    <m/>
    <x v="85"/>
    <b v="1"/>
    <m/>
    <m/>
    <m/>
    <m/>
    <m/>
    <s v="00531000007KAsvAAG"/>
    <b v="0"/>
    <d v="2016-05-12T18:37:37"/>
    <m/>
    <b v="0"/>
    <m/>
    <m/>
    <b v="0"/>
    <d v="2016-02-01T00:00:00"/>
    <n v="2"/>
    <n v="2016"/>
    <s v="Closed"/>
    <s v="Closed"/>
    <b v="0"/>
    <b v="0"/>
    <m/>
    <b v="1"/>
    <b v="0"/>
    <b v="0"/>
    <x v="7"/>
    <b v="0"/>
    <m/>
    <x v="0"/>
    <m/>
    <s v="0055A00000BclF5QAJ"/>
    <d v="2021-04-11T20:06:15"/>
    <m/>
    <d v="2020-01-06T18:18:11"/>
    <m/>
    <m/>
    <b v="0"/>
    <m/>
    <m/>
    <s v="Field Sales"/>
    <m/>
    <m/>
    <m/>
    <m/>
    <m/>
    <x v="171"/>
    <x v="0"/>
    <b v="1"/>
    <m/>
    <m/>
    <m/>
    <s v="00531000007KAsvAAG"/>
    <s v="01s31000003qafjAAA"/>
    <s v="All Hazards"/>
    <s v="All Hazards"/>
    <m/>
    <m/>
    <m/>
    <m/>
    <m/>
    <s v="0125A000001NaBLQA0"/>
    <b v="0"/>
    <m/>
    <b v="0"/>
    <m/>
    <m/>
    <x v="1"/>
    <b v="0"/>
    <d v="2021-06-29T20:34:53"/>
    <m/>
    <m/>
    <b v="0"/>
    <x v="1"/>
    <m/>
    <m/>
    <n v="51500"/>
    <m/>
    <x v="50"/>
    <n v="100"/>
    <n v="0"/>
  </r>
  <r>
    <s v="0013100001fqwyfAAA"/>
    <b v="0"/>
    <m/>
    <b v="0"/>
    <m/>
    <m/>
    <m/>
    <x v="86"/>
    <b v="1"/>
    <m/>
    <m/>
    <m/>
    <m/>
    <m/>
    <s v="00531000007M2hjAAC"/>
    <b v="0"/>
    <d v="2016-05-13T18:36:33"/>
    <m/>
    <b v="0"/>
    <m/>
    <m/>
    <b v="0"/>
    <d v="2016-03-01T00:00:00"/>
    <n v="3"/>
    <n v="2016"/>
    <s v="Closed"/>
    <s v="Closed"/>
    <b v="0"/>
    <b v="0"/>
    <m/>
    <b v="1"/>
    <b v="0"/>
    <b v="0"/>
    <x v="7"/>
    <b v="0"/>
    <m/>
    <x v="0"/>
    <m/>
    <s v="0055A00000BclF5QAJ"/>
    <d v="2021-04-10T22:59:54"/>
    <m/>
    <d v="2018-03-10T15:07:46"/>
    <m/>
    <m/>
    <b v="0"/>
    <m/>
    <s v="Biotherapeutics"/>
    <s v="Other"/>
    <m/>
    <m/>
    <m/>
    <m/>
    <m/>
    <x v="172"/>
    <x v="0"/>
    <b v="0"/>
    <m/>
    <m/>
    <m/>
    <s v="0055A000008iLoOQAU"/>
    <s v="01s31000003qafeAAA"/>
    <s v="Biotherapeutics"/>
    <m/>
    <m/>
    <s v="Consumables"/>
    <s v="ZipChip"/>
    <m/>
    <m/>
    <s v="0125A000001ESVfQAO"/>
    <b v="0"/>
    <m/>
    <b v="0"/>
    <m/>
    <m/>
    <x v="1"/>
    <b v="0"/>
    <d v="2021-06-29T20:34:53"/>
    <m/>
    <m/>
    <b v="0"/>
    <x v="1"/>
    <m/>
    <m/>
    <n v="6750"/>
    <m/>
    <x v="51"/>
    <n v="100"/>
    <n v="0"/>
  </r>
  <r>
    <s v="0013100001hpG3dAAE"/>
    <b v="0"/>
    <m/>
    <b v="0"/>
    <m/>
    <m/>
    <m/>
    <x v="43"/>
    <b v="1"/>
    <s v="Duplicate opportunity"/>
    <m/>
    <m/>
    <m/>
    <m/>
    <s v="00531000007KgPgAAK"/>
    <b v="1"/>
    <d v="2016-05-13T22:25:07"/>
    <m/>
    <b v="0"/>
    <m/>
    <m/>
    <b v="0"/>
    <d v="2016-02-01T00:00:00"/>
    <n v="2"/>
    <n v="2016"/>
    <s v="Omitted"/>
    <s v="Omitted"/>
    <b v="0"/>
    <b v="0"/>
    <m/>
    <b v="0"/>
    <b v="0"/>
    <b v="0"/>
    <x v="7"/>
    <b v="0"/>
    <m/>
    <x v="0"/>
    <m/>
    <s v="0055A000009s6n0QAA"/>
    <d v="2020-09-17T14:48:45"/>
    <m/>
    <d v="2020-01-06T18:18:40"/>
    <m/>
    <m/>
    <b v="0"/>
    <m/>
    <m/>
    <s v="Website"/>
    <m/>
    <m/>
    <m/>
    <m/>
    <m/>
    <x v="173"/>
    <x v="0"/>
    <b v="0"/>
    <m/>
    <m/>
    <m/>
    <s v="00531000007KgPgAAK"/>
    <m/>
    <m/>
    <m/>
    <s v="0033100002yWiV2AAK"/>
    <m/>
    <m/>
    <m/>
    <m/>
    <s v="0125A000001NaBLQA0"/>
    <b v="0"/>
    <m/>
    <b v="0"/>
    <m/>
    <m/>
    <x v="0"/>
    <b v="0"/>
    <d v="2021-06-29T20:34:53"/>
    <m/>
    <m/>
    <b v="0"/>
    <x v="0"/>
    <m/>
    <m/>
    <m/>
    <m/>
    <x v="0"/>
    <n v="0"/>
    <n v="0"/>
  </r>
  <r>
    <s v="0013100001hpG3dAAE"/>
    <b v="0"/>
    <m/>
    <b v="0"/>
    <m/>
    <m/>
    <m/>
    <x v="4"/>
    <b v="1"/>
    <m/>
    <m/>
    <m/>
    <m/>
    <m/>
    <s v="00531000007KgPgAAK"/>
    <b v="0"/>
    <d v="2016-05-13T22:28:17"/>
    <m/>
    <b v="0"/>
    <m/>
    <m/>
    <b v="0"/>
    <d v="2016-03-01T00:00:00"/>
    <n v="3"/>
    <n v="2016"/>
    <s v="Omitted"/>
    <s v="Omitted"/>
    <b v="0"/>
    <b v="0"/>
    <m/>
    <b v="1"/>
    <b v="0"/>
    <b v="0"/>
    <x v="12"/>
    <b v="0"/>
    <m/>
    <x v="0"/>
    <m/>
    <s v="0055A000009s6n0QAA"/>
    <d v="2020-01-06T18:18:40"/>
    <m/>
    <d v="2020-01-06T18:18:40"/>
    <m/>
    <m/>
    <b v="0"/>
    <m/>
    <m/>
    <s v="Website"/>
    <m/>
    <m/>
    <m/>
    <m/>
    <m/>
    <x v="174"/>
    <x v="0"/>
    <b v="0"/>
    <m/>
    <m/>
    <m/>
    <s v="00531000007KgPgAAK"/>
    <s v="01s31000003qafjAAA"/>
    <m/>
    <m/>
    <m/>
    <m/>
    <m/>
    <m/>
    <m/>
    <s v="0125A000001NaBLQA0"/>
    <b v="0"/>
    <m/>
    <b v="0"/>
    <m/>
    <m/>
    <x v="0"/>
    <b v="0"/>
    <d v="2021-06-29T20:34:53"/>
    <m/>
    <m/>
    <b v="0"/>
    <x v="0"/>
    <m/>
    <m/>
    <n v="71500"/>
    <m/>
    <x v="2"/>
    <n v="0"/>
    <n v="0"/>
  </r>
  <r>
    <s v="0013100001hpQOkAAM"/>
    <b v="0"/>
    <m/>
    <b v="0"/>
    <m/>
    <m/>
    <m/>
    <x v="10"/>
    <b v="0"/>
    <m/>
    <m/>
    <m/>
    <m/>
    <m/>
    <s v="00531000007KAsvAAG"/>
    <b v="0"/>
    <d v="2016-05-15T23:05:44"/>
    <m/>
    <b v="0"/>
    <m/>
    <m/>
    <b v="0"/>
    <d v="2021-04-01T00:00:00"/>
    <n v="4"/>
    <n v="2021"/>
    <s v="Pipeline"/>
    <s v="Pipeline"/>
    <b v="0"/>
    <b v="0"/>
    <m/>
    <b v="1"/>
    <b v="0"/>
    <b v="0"/>
    <x v="12"/>
    <b v="0"/>
    <m/>
    <x v="0"/>
    <m/>
    <s v="0055A00000BclF5QAJ"/>
    <d v="2021-04-14T20:01:34"/>
    <m/>
    <d v="2020-01-06T18:18:06"/>
    <m/>
    <m/>
    <b v="0"/>
    <m/>
    <m/>
    <s v="Field Sales"/>
    <m/>
    <m/>
    <m/>
    <m/>
    <m/>
    <x v="175"/>
    <x v="0"/>
    <b v="0"/>
    <m/>
    <m/>
    <m/>
    <s v="0055A000009sa63QAA"/>
    <s v="01s31000003qafjAAA"/>
    <m/>
    <m/>
    <m/>
    <m/>
    <s v="MX908"/>
    <m/>
    <m/>
    <s v="0125A000001NaBLQA0"/>
    <b v="0"/>
    <m/>
    <b v="0"/>
    <m/>
    <m/>
    <x v="2"/>
    <b v="0"/>
    <d v="2021-06-29T20:34:53"/>
    <m/>
    <m/>
    <b v="0"/>
    <x v="0"/>
    <m/>
    <m/>
    <n v="65636"/>
    <m/>
    <x v="25"/>
    <n v="10"/>
    <n v="0"/>
  </r>
  <r>
    <s v="0013100001gw2iEAAQ"/>
    <b v="0"/>
    <m/>
    <b v="0"/>
    <m/>
    <m/>
    <m/>
    <x v="4"/>
    <b v="1"/>
    <m/>
    <m/>
    <m/>
    <m/>
    <m/>
    <s v="005i0000000fNkyAAE"/>
    <b v="0"/>
    <d v="2016-05-20T14:19:41"/>
    <m/>
    <b v="0"/>
    <m/>
    <m/>
    <b v="0"/>
    <d v="2016-03-01T00:00:00"/>
    <n v="3"/>
    <n v="2016"/>
    <s v="Omitted"/>
    <s v="Omitted"/>
    <b v="0"/>
    <b v="0"/>
    <m/>
    <b v="1"/>
    <b v="0"/>
    <b v="0"/>
    <x v="8"/>
    <b v="0"/>
    <m/>
    <x v="0"/>
    <m/>
    <s v="0055A00000BclF5QAJ"/>
    <d v="2021-04-11T19:52:07"/>
    <m/>
    <d v="2020-01-06T18:18:40"/>
    <m/>
    <m/>
    <b v="0"/>
    <m/>
    <m/>
    <s v="Inside Sales"/>
    <m/>
    <m/>
    <m/>
    <m/>
    <m/>
    <x v="176"/>
    <x v="0"/>
    <b v="0"/>
    <m/>
    <m/>
    <m/>
    <s v="005i0000000fNkyAAE"/>
    <s v="01s31000003qafjAAA"/>
    <m/>
    <m/>
    <m/>
    <m/>
    <m/>
    <m/>
    <m/>
    <s v="0125A000001NaBLQA0"/>
    <b v="0"/>
    <m/>
    <b v="0"/>
    <m/>
    <m/>
    <x v="0"/>
    <b v="0"/>
    <d v="2021-06-29T20:34:53"/>
    <m/>
    <m/>
    <b v="0"/>
    <x v="0"/>
    <m/>
    <m/>
    <n v="72395"/>
    <m/>
    <x v="2"/>
    <n v="0"/>
    <n v="0"/>
  </r>
  <r>
    <s v="0013100001gw2hkAAA"/>
    <b v="0"/>
    <m/>
    <b v="0"/>
    <m/>
    <m/>
    <m/>
    <x v="87"/>
    <b v="1"/>
    <m/>
    <m/>
    <m/>
    <m/>
    <m/>
    <s v="00531000007KAsvAAG"/>
    <b v="0"/>
    <d v="2016-05-20T15:00:38"/>
    <m/>
    <b v="0"/>
    <m/>
    <m/>
    <b v="0"/>
    <d v="2018-03-01T00:00:00"/>
    <n v="3"/>
    <n v="2018"/>
    <s v="Closed"/>
    <s v="Closed"/>
    <b v="0"/>
    <b v="0"/>
    <m/>
    <b v="1"/>
    <b v="0"/>
    <b v="0"/>
    <x v="8"/>
    <b v="0"/>
    <m/>
    <x v="0"/>
    <d v="2018-09-18T00:00:00"/>
    <s v="0055A00000BclF5QAJ"/>
    <d v="2021-04-11T20:06:15"/>
    <m/>
    <d v="2020-01-06T18:18:16"/>
    <m/>
    <m/>
    <b v="0"/>
    <m/>
    <m/>
    <s v="Field Sales"/>
    <m/>
    <m/>
    <m/>
    <m/>
    <m/>
    <x v="177"/>
    <x v="0"/>
    <b v="1"/>
    <m/>
    <m/>
    <m/>
    <s v="00531000007KAsvAAG"/>
    <s v="01s31000003qafjAAA"/>
    <s v="All Hazards"/>
    <s v="All Hazards"/>
    <m/>
    <m/>
    <m/>
    <m/>
    <m/>
    <s v="0125A000001NaBLQA0"/>
    <b v="0"/>
    <m/>
    <b v="0"/>
    <m/>
    <m/>
    <x v="1"/>
    <b v="0"/>
    <d v="2021-06-29T20:34:53"/>
    <m/>
    <m/>
    <b v="0"/>
    <x v="1"/>
    <m/>
    <m/>
    <n v="129672.54"/>
    <m/>
    <x v="52"/>
    <n v="100"/>
    <n v="0"/>
  </r>
  <r>
    <s v="0013100001gw3W4AAI"/>
    <b v="0"/>
    <m/>
    <b v="0"/>
    <m/>
    <m/>
    <m/>
    <x v="88"/>
    <b v="1"/>
    <m/>
    <m/>
    <s v="0035A00003LtTJtQAN"/>
    <m/>
    <m/>
    <s v="00531000007KAsvAAG"/>
    <b v="0"/>
    <d v="2016-05-20T15:55:05"/>
    <m/>
    <b v="0"/>
    <m/>
    <m/>
    <b v="0"/>
    <d v="2020-02-01T00:00:00"/>
    <n v="2"/>
    <n v="2020"/>
    <s v="Closed"/>
    <s v="Closed"/>
    <b v="0"/>
    <b v="0"/>
    <s v="UASI"/>
    <b v="1"/>
    <b v="0"/>
    <b v="0"/>
    <x v="8"/>
    <b v="0"/>
    <m/>
    <x v="0"/>
    <d v="2020-04-01T00:00:00"/>
    <s v="0055A00000BclF5QAJ"/>
    <d v="2021-04-11T20:06:15"/>
    <m/>
    <d v="2020-04-23T19:32:22"/>
    <m/>
    <m/>
    <b v="0"/>
    <m/>
    <m/>
    <s v="Field Sales"/>
    <m/>
    <m/>
    <m/>
    <m/>
    <m/>
    <x v="178"/>
    <x v="0"/>
    <b v="0"/>
    <m/>
    <m/>
    <m/>
    <s v="0055A000009sa63QAA"/>
    <s v="01s31000003qafjAAA"/>
    <s v="All Hazards"/>
    <s v="All Hazards"/>
    <m/>
    <m/>
    <m/>
    <m/>
    <m/>
    <s v="0125A000001NaBLQA0"/>
    <b v="0"/>
    <m/>
    <b v="0"/>
    <m/>
    <m/>
    <x v="1"/>
    <b v="0"/>
    <d v="2021-06-29T20:34:53"/>
    <m/>
    <m/>
    <b v="0"/>
    <x v="1"/>
    <m/>
    <m/>
    <n v="79980.83"/>
    <m/>
    <x v="53"/>
    <n v="100"/>
    <n v="0"/>
  </r>
  <r>
    <s v="0013100001gw5O5AAI"/>
    <b v="0"/>
    <m/>
    <b v="0"/>
    <m/>
    <m/>
    <m/>
    <x v="46"/>
    <b v="1"/>
    <s v="Duplicate opportunity"/>
    <m/>
    <m/>
    <m/>
    <m/>
    <s v="00531000007KgPgAAK"/>
    <b v="0"/>
    <d v="2016-05-20T18:19:40"/>
    <m/>
    <b v="0"/>
    <m/>
    <m/>
    <b v="0"/>
    <d v="2020-02-01T00:00:00"/>
    <n v="2"/>
    <n v="2020"/>
    <s v="Omitted"/>
    <s v="Omitted"/>
    <b v="0"/>
    <b v="0"/>
    <m/>
    <b v="1"/>
    <b v="0"/>
    <b v="0"/>
    <x v="8"/>
    <b v="0"/>
    <m/>
    <x v="0"/>
    <m/>
    <s v="0055A00000BclF5QAJ"/>
    <d v="2021-04-11T20:06:15"/>
    <m/>
    <d v="2020-05-26T15:50:46"/>
    <m/>
    <m/>
    <b v="0"/>
    <m/>
    <m/>
    <s v="Field Sales"/>
    <m/>
    <m/>
    <m/>
    <m/>
    <m/>
    <x v="179"/>
    <x v="0"/>
    <b v="0"/>
    <m/>
    <m/>
    <m/>
    <s v="00531000007KgPgAAK"/>
    <s v="01s31000003qafjAAA"/>
    <m/>
    <m/>
    <m/>
    <m/>
    <m/>
    <m/>
    <m/>
    <s v="0125A000001NaBLQA0"/>
    <b v="0"/>
    <m/>
    <b v="0"/>
    <m/>
    <m/>
    <x v="0"/>
    <b v="0"/>
    <d v="2021-06-29T20:34:53"/>
    <m/>
    <m/>
    <b v="0"/>
    <x v="0"/>
    <m/>
    <m/>
    <n v="72395"/>
    <m/>
    <x v="2"/>
    <n v="0"/>
    <n v="0"/>
  </r>
  <r>
    <s v="0013100001gwKi1AAE"/>
    <b v="0"/>
    <m/>
    <b v="0"/>
    <m/>
    <m/>
    <m/>
    <x v="89"/>
    <b v="1"/>
    <s v="Duplicate opportunity"/>
    <m/>
    <m/>
    <m/>
    <m/>
    <s v="005i0000000fNkyAAE"/>
    <b v="0"/>
    <d v="2016-05-23T02:03:02"/>
    <m/>
    <b v="0"/>
    <m/>
    <m/>
    <b v="0"/>
    <d v="2020-02-01T00:00:00"/>
    <n v="2"/>
    <n v="2020"/>
    <s v="Omitted"/>
    <s v="Omitted"/>
    <b v="0"/>
    <b v="0"/>
    <m/>
    <b v="1"/>
    <b v="0"/>
    <b v="0"/>
    <x v="8"/>
    <b v="0"/>
    <m/>
    <x v="0"/>
    <m/>
    <s v="0055A00000BclF5QAJ"/>
    <d v="2021-04-11T19:52:07"/>
    <m/>
    <d v="2020-05-21T15:35:29"/>
    <m/>
    <m/>
    <b v="0"/>
    <m/>
    <m/>
    <s v="Inside Sales"/>
    <m/>
    <m/>
    <m/>
    <m/>
    <m/>
    <x v="180"/>
    <x v="0"/>
    <b v="0"/>
    <m/>
    <m/>
    <m/>
    <s v="005i0000000fNkyAAE"/>
    <s v="01s31000003qafjAAA"/>
    <m/>
    <m/>
    <m/>
    <m/>
    <m/>
    <m/>
    <m/>
    <s v="0125A000001NaBLQA0"/>
    <b v="0"/>
    <m/>
    <b v="0"/>
    <m/>
    <m/>
    <x v="0"/>
    <b v="0"/>
    <d v="2021-06-29T20:34:53"/>
    <m/>
    <m/>
    <b v="0"/>
    <x v="0"/>
    <m/>
    <m/>
    <n v="65000"/>
    <m/>
    <x v="2"/>
    <n v="0"/>
    <n v="0"/>
  </r>
  <r>
    <s v="0013100001gvwMjAAI"/>
    <b v="0"/>
    <m/>
    <b v="0"/>
    <m/>
    <m/>
    <m/>
    <x v="90"/>
    <b v="1"/>
    <m/>
    <m/>
    <s v="0035A00003eNisAQAS"/>
    <m/>
    <m/>
    <s v="00531000007KAsvAAG"/>
    <b v="0"/>
    <d v="2016-05-24T00:48:31"/>
    <m/>
    <b v="0"/>
    <m/>
    <m/>
    <b v="0"/>
    <d v="2020-04-01T00:00:00"/>
    <n v="4"/>
    <n v="2020"/>
    <s v="Closed"/>
    <s v="Closed"/>
    <b v="0"/>
    <b v="0"/>
    <s v="HSGP"/>
    <b v="1"/>
    <b v="0"/>
    <b v="0"/>
    <x v="9"/>
    <b v="0"/>
    <m/>
    <x v="0"/>
    <d v="2020-04-13T00:00:00"/>
    <s v="0055A00000BclF5QAJ"/>
    <d v="2021-04-11T19:52:07"/>
    <m/>
    <d v="2020-12-04T21:41:13"/>
    <m/>
    <m/>
    <b v="0"/>
    <m/>
    <m/>
    <s v="Inside Sales"/>
    <m/>
    <m/>
    <m/>
    <m/>
    <m/>
    <x v="181"/>
    <x v="0"/>
    <b v="1"/>
    <m/>
    <m/>
    <m/>
    <s v="0055A000009sa63QAA"/>
    <s v="01s31000003qafjAAA"/>
    <m/>
    <s v="Drugs"/>
    <m/>
    <m/>
    <m/>
    <m/>
    <m/>
    <s v="0125A000001NaBLQA0"/>
    <b v="0"/>
    <m/>
    <b v="0"/>
    <m/>
    <m/>
    <x v="1"/>
    <b v="0"/>
    <d v="2021-06-29T20:34:53"/>
    <m/>
    <m/>
    <b v="0"/>
    <x v="1"/>
    <m/>
    <m/>
    <n v="83777.740000000005"/>
    <m/>
    <x v="54"/>
    <n v="100"/>
    <n v="0"/>
  </r>
  <r>
    <s v="0013100001gwaUPAAY"/>
    <b v="0"/>
    <m/>
    <b v="0"/>
    <s v="70131000001YBx9AAG"/>
    <m/>
    <m/>
    <x v="91"/>
    <b v="1"/>
    <m/>
    <m/>
    <m/>
    <m/>
    <m/>
    <s v="00531000007KAu8AAG"/>
    <b v="0"/>
    <d v="2016-05-24T13:31:04"/>
    <m/>
    <b v="0"/>
    <m/>
    <m/>
    <b v="0"/>
    <d v="2016-02-01T00:00:00"/>
    <n v="2"/>
    <n v="2016"/>
    <s v="Closed"/>
    <s v="Closed"/>
    <b v="0"/>
    <b v="0"/>
    <m/>
    <b v="1"/>
    <b v="0"/>
    <b v="0"/>
    <x v="9"/>
    <b v="0"/>
    <s v="Manual-Classic"/>
    <x v="0"/>
    <d v="2017-06-22T00:00:00"/>
    <s v="0055A00000BclF5QAJ"/>
    <d v="2021-04-10T22:59:54"/>
    <m/>
    <d v="2018-03-10T15:07:46"/>
    <m/>
    <m/>
    <b v="0"/>
    <m/>
    <m/>
    <s v="Referral"/>
    <m/>
    <m/>
    <m/>
    <m/>
    <m/>
    <x v="182"/>
    <x v="0"/>
    <b v="0"/>
    <m/>
    <m/>
    <m/>
    <s v="0055A000008zqzaQAA"/>
    <s v="01s31000003qafeAAA"/>
    <s v="Biotherapeutics"/>
    <m/>
    <s v="0033100002zwY36AAE"/>
    <s v="System"/>
    <s v="ZipChip"/>
    <m/>
    <m/>
    <s v="0125A000001ESVfQAO"/>
    <b v="0"/>
    <m/>
    <b v="0"/>
    <m/>
    <m/>
    <x v="1"/>
    <b v="0"/>
    <d v="2021-06-29T20:34:53"/>
    <s v="0055A00000BctN2QAJ"/>
    <m/>
    <b v="0"/>
    <x v="1"/>
    <m/>
    <m/>
    <n v="28500"/>
    <m/>
    <x v="14"/>
    <n v="100"/>
    <n v="0"/>
  </r>
  <r>
    <s v="0013100001puTb4AAE"/>
    <b v="0"/>
    <m/>
    <b v="0"/>
    <m/>
    <m/>
    <m/>
    <x v="86"/>
    <b v="1"/>
    <s v="Duplicate opportunity"/>
    <m/>
    <m/>
    <m/>
    <m/>
    <s v="00531000007M2hjAAC"/>
    <b v="0"/>
    <d v="2016-05-25T18:36:50"/>
    <m/>
    <b v="0"/>
    <m/>
    <m/>
    <b v="0"/>
    <d v="2016-03-01T00:00:00"/>
    <n v="3"/>
    <n v="2016"/>
    <s v="Omitted"/>
    <s v="Omitted"/>
    <b v="0"/>
    <b v="0"/>
    <m/>
    <b v="1"/>
    <b v="0"/>
    <b v="0"/>
    <x v="9"/>
    <b v="0"/>
    <m/>
    <x v="0"/>
    <m/>
    <s v="0055A00000BclF5QAJ"/>
    <d v="2021-04-11T20:11:37"/>
    <m/>
    <d v="2018-03-10T15:21:17"/>
    <m/>
    <m/>
    <b v="0"/>
    <m/>
    <m/>
    <s v="Website"/>
    <m/>
    <m/>
    <m/>
    <m/>
    <m/>
    <x v="183"/>
    <x v="0"/>
    <b v="0"/>
    <m/>
    <m/>
    <m/>
    <s v="0055A000008iLoOQAU"/>
    <s v="01s31000003qafeAAA"/>
    <s v="Biotherapeutics"/>
    <m/>
    <m/>
    <s v="Consumables"/>
    <s v="ZipChip"/>
    <m/>
    <m/>
    <s v="0125A000001ESVfQAO"/>
    <b v="0"/>
    <m/>
    <b v="0"/>
    <m/>
    <m/>
    <x v="0"/>
    <b v="0"/>
    <d v="2021-06-29T20:34:53"/>
    <m/>
    <m/>
    <b v="0"/>
    <x v="0"/>
    <m/>
    <m/>
    <n v="3850"/>
    <m/>
    <x v="2"/>
    <n v="0"/>
    <n v="0"/>
  </r>
  <r>
    <s v="0013100001gvwenAAA"/>
    <b v="0"/>
    <m/>
    <b v="0"/>
    <m/>
    <m/>
    <m/>
    <x v="75"/>
    <b v="1"/>
    <s v="Lost or No Budget"/>
    <m/>
    <m/>
    <m/>
    <m/>
    <s v="00531000007KAsvAAG"/>
    <b v="0"/>
    <d v="2016-05-25T21:07:10"/>
    <m/>
    <b v="0"/>
    <m/>
    <m/>
    <b v="0"/>
    <d v="2017-04-01T00:00:00"/>
    <n v="4"/>
    <n v="2017"/>
    <s v="Omitted"/>
    <s v="Omitted"/>
    <b v="0"/>
    <b v="0"/>
    <m/>
    <b v="1"/>
    <b v="0"/>
    <b v="0"/>
    <x v="9"/>
    <b v="0"/>
    <m/>
    <x v="0"/>
    <m/>
    <s v="0055A00000BclF5QAJ"/>
    <d v="2021-04-11T20:06:15"/>
    <m/>
    <d v="2020-01-06T18:18:35"/>
    <m/>
    <m/>
    <b v="0"/>
    <m/>
    <m/>
    <s v="Field Sales"/>
    <m/>
    <m/>
    <m/>
    <m/>
    <m/>
    <x v="184"/>
    <x v="0"/>
    <b v="0"/>
    <m/>
    <m/>
    <m/>
    <s v="00531000007KAsvAAG"/>
    <s v="01s31000003qafjAAA"/>
    <m/>
    <m/>
    <m/>
    <m/>
    <m/>
    <m/>
    <m/>
    <s v="0125A000001NaBLQA0"/>
    <b v="0"/>
    <m/>
    <b v="0"/>
    <m/>
    <m/>
    <x v="0"/>
    <b v="0"/>
    <d v="2021-06-29T20:34:53"/>
    <m/>
    <m/>
    <b v="0"/>
    <x v="0"/>
    <m/>
    <m/>
    <n v="71500"/>
    <m/>
    <x v="2"/>
    <n v="0"/>
    <n v="0"/>
  </r>
  <r>
    <s v="0013100001hpiYiAAI"/>
    <b v="0"/>
    <m/>
    <b v="0"/>
    <m/>
    <m/>
    <m/>
    <x v="75"/>
    <b v="1"/>
    <s v="Lost or No Budget"/>
    <m/>
    <m/>
    <m/>
    <m/>
    <s v="00531000007KAsvAAG"/>
    <b v="0"/>
    <d v="2016-05-26T14:50:20"/>
    <m/>
    <b v="0"/>
    <m/>
    <m/>
    <b v="0"/>
    <d v="2017-04-01T00:00:00"/>
    <n v="4"/>
    <n v="2017"/>
    <s v="Omitted"/>
    <s v="Omitted"/>
    <b v="0"/>
    <b v="0"/>
    <m/>
    <b v="1"/>
    <b v="0"/>
    <b v="0"/>
    <x v="9"/>
    <b v="0"/>
    <m/>
    <x v="0"/>
    <m/>
    <s v="0055A00000BclF5QAJ"/>
    <d v="2021-04-11T20:06:15"/>
    <m/>
    <d v="2020-01-06T18:18:40"/>
    <m/>
    <m/>
    <b v="0"/>
    <m/>
    <m/>
    <s v="Field Sales"/>
    <m/>
    <m/>
    <m/>
    <m/>
    <m/>
    <x v="185"/>
    <x v="0"/>
    <b v="0"/>
    <m/>
    <m/>
    <m/>
    <s v="00531000007KAsvAAG"/>
    <s v="01s31000003qafjAAA"/>
    <m/>
    <m/>
    <m/>
    <m/>
    <m/>
    <m/>
    <m/>
    <s v="0125A000001NaBLQA0"/>
    <b v="0"/>
    <m/>
    <b v="0"/>
    <m/>
    <m/>
    <x v="0"/>
    <b v="0"/>
    <d v="2021-06-29T20:34:53"/>
    <m/>
    <m/>
    <b v="0"/>
    <x v="0"/>
    <m/>
    <m/>
    <n v="71500"/>
    <m/>
    <x v="2"/>
    <n v="0"/>
    <n v="0"/>
  </r>
  <r>
    <s v="0013100001gwwcMAAQ"/>
    <b v="0"/>
    <m/>
    <b v="0"/>
    <m/>
    <m/>
    <m/>
    <x v="92"/>
    <b v="0"/>
    <m/>
    <m/>
    <m/>
    <m/>
    <m/>
    <s v="00531000007MUoEAAW"/>
    <b v="1"/>
    <d v="2016-05-26T15:34:29"/>
    <m/>
    <b v="0"/>
    <m/>
    <m/>
    <b v="0"/>
    <d v="2017-04-01T00:00:00"/>
    <n v="4"/>
    <n v="2017"/>
    <s v="Pipeline"/>
    <s v="Pipeline"/>
    <b v="0"/>
    <b v="0"/>
    <m/>
    <b v="0"/>
    <b v="0"/>
    <b v="0"/>
    <x v="2"/>
    <b v="0"/>
    <m/>
    <x v="0"/>
    <d v="2016-05-26T00:00:00"/>
    <s v="0055A00000BclF5QAJ"/>
    <d v="2021-05-04T16:12:41"/>
    <m/>
    <m/>
    <m/>
    <m/>
    <b v="0"/>
    <m/>
    <m/>
    <s v="Website"/>
    <m/>
    <m/>
    <m/>
    <m/>
    <m/>
    <x v="186"/>
    <x v="0"/>
    <b v="0"/>
    <m/>
    <m/>
    <m/>
    <s v="00531000006uPsjAAE"/>
    <m/>
    <m/>
    <m/>
    <s v="0033100002zx1F1AAI"/>
    <m/>
    <m/>
    <m/>
    <m/>
    <s v="0125A000001ESVgQAO"/>
    <b v="0"/>
    <m/>
    <b v="0"/>
    <m/>
    <m/>
    <x v="2"/>
    <b v="0"/>
    <d v="2021-06-29T20:34:53"/>
    <m/>
    <m/>
    <b v="0"/>
    <x v="0"/>
    <m/>
    <m/>
    <n v="65000"/>
    <m/>
    <x v="0"/>
    <m/>
    <n v="0"/>
  </r>
  <r>
    <s v="0013100001gwzgtAAA"/>
    <b v="0"/>
    <m/>
    <b v="0"/>
    <m/>
    <m/>
    <m/>
    <x v="36"/>
    <b v="1"/>
    <s v="Non Responsive"/>
    <m/>
    <m/>
    <m/>
    <m/>
    <s v="00531000007KAu8AAG"/>
    <b v="1"/>
    <d v="2016-05-26T19:47:39"/>
    <m/>
    <b v="0"/>
    <m/>
    <m/>
    <b v="0"/>
    <d v="2018-01-01T00:00:00"/>
    <n v="1"/>
    <n v="2018"/>
    <s v="Omitted"/>
    <s v="Omitted"/>
    <b v="0"/>
    <b v="0"/>
    <m/>
    <b v="1"/>
    <b v="0"/>
    <b v="0"/>
    <x v="2"/>
    <b v="0"/>
    <m/>
    <x v="0"/>
    <d v="2016-07-15T00:00:00"/>
    <s v="0055A00000BclF5QAJ"/>
    <d v="2021-04-10T23:01:03"/>
    <m/>
    <d v="2018-03-15T18:04:27"/>
    <m/>
    <m/>
    <b v="0"/>
    <m/>
    <s v="Cell Lysates"/>
    <s v="Referral"/>
    <m/>
    <m/>
    <m/>
    <m/>
    <m/>
    <x v="187"/>
    <x v="0"/>
    <b v="0"/>
    <m/>
    <m/>
    <m/>
    <s v="0055A000008iLoJQAU"/>
    <s v="01s31000003qafeAAA"/>
    <s v="Metabolomics"/>
    <m/>
    <s v="0033100002zx69VAAQ"/>
    <s v="System"/>
    <s v="ZipChip"/>
    <m/>
    <m/>
    <s v="0125A000001ESVfQAO"/>
    <b v="0"/>
    <m/>
    <b v="0"/>
    <m/>
    <m/>
    <x v="0"/>
    <b v="0"/>
    <d v="2021-06-29T20:34:53"/>
    <m/>
    <m/>
    <b v="0"/>
    <x v="0"/>
    <m/>
    <m/>
    <n v="54805"/>
    <m/>
    <x v="2"/>
    <n v="0"/>
    <n v="0"/>
  </r>
  <r>
    <s v="0013100001gaTySAAU"/>
    <b v="0"/>
    <m/>
    <b v="0"/>
    <m/>
    <m/>
    <m/>
    <x v="93"/>
    <b v="1"/>
    <s v="Other"/>
    <m/>
    <m/>
    <m/>
    <m/>
    <s v="00531000007KAu8AAG"/>
    <b v="0"/>
    <d v="2016-05-27T19:47:07"/>
    <m/>
    <b v="0"/>
    <m/>
    <m/>
    <b v="0"/>
    <d v="2018-02-01T00:00:00"/>
    <n v="2"/>
    <n v="2018"/>
    <s v="Omitted"/>
    <s v="Omitted"/>
    <b v="0"/>
    <b v="0"/>
    <m/>
    <b v="1"/>
    <b v="0"/>
    <b v="0"/>
    <x v="2"/>
    <b v="0"/>
    <m/>
    <x v="0"/>
    <m/>
    <s v="0055A00000BclF5QAJ"/>
    <d v="2021-04-11T20:33:11"/>
    <m/>
    <d v="2018-11-28T16:32:14"/>
    <m/>
    <m/>
    <b v="0"/>
    <m/>
    <s v="Cell Lysates;Intact Proteins &amp; Antibodies"/>
    <s v="Referral"/>
    <m/>
    <m/>
    <m/>
    <m/>
    <m/>
    <x v="188"/>
    <x v="0"/>
    <b v="0"/>
    <m/>
    <m/>
    <m/>
    <s v="0055A000008zqzaQAA"/>
    <s v="01s31000003qafeAAA"/>
    <s v="Proteomics"/>
    <m/>
    <m/>
    <m/>
    <s v="ZipChip"/>
    <m/>
    <m/>
    <s v="0125A000001ESVfQAO"/>
    <b v="0"/>
    <m/>
    <b v="0"/>
    <m/>
    <m/>
    <x v="0"/>
    <b v="0"/>
    <d v="2021-06-29T20:34:53"/>
    <s v="0055A00000BctN2QAJ"/>
    <m/>
    <b v="0"/>
    <x v="0"/>
    <m/>
    <m/>
    <n v="54805"/>
    <m/>
    <x v="2"/>
    <n v="0"/>
    <n v="0"/>
  </r>
  <r>
    <s v="0013100001gaTySAAU"/>
    <b v="0"/>
    <m/>
    <b v="0"/>
    <m/>
    <m/>
    <m/>
    <x v="94"/>
    <b v="1"/>
    <s v="Non Responsive"/>
    <m/>
    <m/>
    <m/>
    <m/>
    <s v="00531000007KAu8AAG"/>
    <b v="0"/>
    <d v="2016-05-27T20:03:15"/>
    <m/>
    <b v="0"/>
    <m/>
    <m/>
    <b v="0"/>
    <d v="2020-03-01T00:00:00"/>
    <n v="3"/>
    <n v="2020"/>
    <s v="Omitted"/>
    <s v="Omitted"/>
    <b v="0"/>
    <b v="0"/>
    <m/>
    <b v="1"/>
    <b v="0"/>
    <b v="0"/>
    <x v="2"/>
    <b v="0"/>
    <s v="Auto-Classic"/>
    <x v="0"/>
    <m/>
    <s v="0055A00000BclF5QAJ"/>
    <d v="2021-04-10T23:01:03"/>
    <m/>
    <d v="2020-05-18T10:15:40"/>
    <m/>
    <m/>
    <b v="0"/>
    <m/>
    <s v="Cell Lysates;Metabolomics"/>
    <s v="Referral"/>
    <m/>
    <m/>
    <m/>
    <m/>
    <m/>
    <x v="189"/>
    <x v="0"/>
    <b v="0"/>
    <m/>
    <m/>
    <m/>
    <s v="0055A000008zqzaQAA"/>
    <s v="01s31000003qafeAAA"/>
    <s v="Proteomics"/>
    <m/>
    <s v="0033100002xT6FoAAK"/>
    <s v="System"/>
    <s v="ZipChip"/>
    <m/>
    <m/>
    <s v="0125A000001ESVfQAO"/>
    <b v="0"/>
    <m/>
    <b v="0"/>
    <m/>
    <m/>
    <x v="0"/>
    <b v="0"/>
    <d v="2021-06-29T20:34:53"/>
    <s v="0055A00000BctN2QAJ"/>
    <m/>
    <b v="0"/>
    <x v="0"/>
    <m/>
    <m/>
    <n v="57394"/>
    <m/>
    <x v="2"/>
    <n v="0"/>
    <n v="0"/>
  </r>
  <r>
    <s v="0013100001gYA7VAAW"/>
    <b v="0"/>
    <m/>
    <b v="0"/>
    <s v="70131000001YBx9AAG"/>
    <m/>
    <m/>
    <x v="95"/>
    <b v="1"/>
    <s v="Duplicate opportunity"/>
    <m/>
    <m/>
    <m/>
    <m/>
    <s v="00531000007KAu8AAG"/>
    <b v="1"/>
    <d v="2016-05-30T11:11:31"/>
    <m/>
    <b v="0"/>
    <m/>
    <m/>
    <b v="0"/>
    <d v="2020-02-01T00:00:00"/>
    <n v="2"/>
    <n v="2020"/>
    <s v="Omitted"/>
    <s v="Omitted"/>
    <b v="0"/>
    <b v="0"/>
    <m/>
    <b v="1"/>
    <b v="0"/>
    <b v="0"/>
    <x v="2"/>
    <b v="0"/>
    <m/>
    <x v="0"/>
    <d v="2019-07-22T00:00:00"/>
    <s v="0055A00000BclF5QAJ"/>
    <d v="2021-04-10T23:01:03"/>
    <m/>
    <d v="2019-07-22T17:30:22"/>
    <m/>
    <m/>
    <b v="0"/>
    <m/>
    <m/>
    <s v="Referral"/>
    <m/>
    <m/>
    <m/>
    <m/>
    <m/>
    <x v="190"/>
    <x v="0"/>
    <b v="0"/>
    <m/>
    <m/>
    <m/>
    <s v="0055A000008zqzaQAA"/>
    <s v="01s31000003qafeAAA"/>
    <s v="Other"/>
    <m/>
    <s v="0033100002zxafTAAQ"/>
    <s v="System"/>
    <s v="ZipChip"/>
    <m/>
    <m/>
    <s v="0125A000001ESVfQAO"/>
    <b v="0"/>
    <m/>
    <b v="0"/>
    <m/>
    <m/>
    <x v="0"/>
    <b v="0"/>
    <d v="2021-06-29T20:34:53"/>
    <s v="0055A00000BctN2QAJ"/>
    <m/>
    <b v="0"/>
    <x v="0"/>
    <m/>
    <m/>
    <n v="54805"/>
    <m/>
    <x v="2"/>
    <n v="0"/>
    <n v="0"/>
  </r>
  <r>
    <s v="0013100001gYA7VAAW"/>
    <b v="0"/>
    <m/>
    <b v="0"/>
    <s v="70131000001YBx9AAG"/>
    <m/>
    <m/>
    <x v="76"/>
    <b v="1"/>
    <s v="Duplicate opportunity"/>
    <m/>
    <m/>
    <m/>
    <m/>
    <s v="00531000007KAu8AAG"/>
    <b v="1"/>
    <d v="2016-05-30T11:19:09"/>
    <m/>
    <b v="0"/>
    <m/>
    <m/>
    <b v="0"/>
    <d v="2019-03-01T00:00:00"/>
    <n v="3"/>
    <n v="2019"/>
    <s v="Omitted"/>
    <s v="Omitted"/>
    <b v="0"/>
    <b v="0"/>
    <m/>
    <b v="1"/>
    <b v="0"/>
    <b v="0"/>
    <x v="2"/>
    <b v="0"/>
    <m/>
    <x v="0"/>
    <m/>
    <s v="0055A00000BclF5QAJ"/>
    <d v="2021-04-10T23:01:03"/>
    <m/>
    <d v="2019-07-08T11:20:06"/>
    <m/>
    <m/>
    <b v="0"/>
    <m/>
    <s v="Proteomics and Peptide Mapping"/>
    <s v="Referral"/>
    <m/>
    <m/>
    <m/>
    <m/>
    <m/>
    <x v="191"/>
    <x v="0"/>
    <b v="0"/>
    <m/>
    <m/>
    <m/>
    <s v="0055A000008zqzaQAA"/>
    <s v="01s31000003qafeAAA"/>
    <s v="Proteomics"/>
    <m/>
    <s v="0033100002zxagvAAA"/>
    <s v="System"/>
    <s v="ZipChip"/>
    <m/>
    <m/>
    <s v="0125A000001ESVfQAO"/>
    <b v="0"/>
    <m/>
    <b v="0"/>
    <m/>
    <m/>
    <x v="0"/>
    <b v="0"/>
    <d v="2021-06-29T20:34:53"/>
    <s v="0055A00000BctN2QAJ"/>
    <m/>
    <b v="0"/>
    <x v="0"/>
    <m/>
    <m/>
    <n v="54805"/>
    <m/>
    <x v="2"/>
    <n v="0"/>
    <n v="0"/>
  </r>
  <r>
    <s v="0013100001hmwrmAAA"/>
    <b v="0"/>
    <m/>
    <b v="0"/>
    <s v="70131000001YBx9AAG"/>
    <m/>
    <m/>
    <x v="96"/>
    <b v="1"/>
    <s v="Non Responsive"/>
    <m/>
    <m/>
    <m/>
    <m/>
    <s v="00531000007KAu8AAG"/>
    <b v="1"/>
    <d v="2016-05-30T11:30:00"/>
    <m/>
    <b v="0"/>
    <m/>
    <m/>
    <b v="0"/>
    <d v="2020-03-01T00:00:00"/>
    <n v="3"/>
    <n v="2020"/>
    <s v="Omitted"/>
    <s v="Omitted"/>
    <b v="0"/>
    <b v="0"/>
    <m/>
    <b v="1"/>
    <b v="0"/>
    <b v="0"/>
    <x v="2"/>
    <b v="0"/>
    <s v="Manual-Classic"/>
    <x v="0"/>
    <d v="2020-04-21T00:00:00"/>
    <s v="0055A00000BclF5QAJ"/>
    <d v="2021-04-10T23:01:03"/>
    <m/>
    <d v="2020-05-18T10:20:13"/>
    <m/>
    <m/>
    <b v="0"/>
    <m/>
    <s v="Cell Lysates"/>
    <s v="Referral"/>
    <m/>
    <m/>
    <s v="Thermo"/>
    <s v="QE Plus, HF, HF-X  (NO biopharma)"/>
    <m/>
    <x v="192"/>
    <x v="0"/>
    <b v="0"/>
    <m/>
    <m/>
    <m/>
    <s v="0055A000008zqzaQAA"/>
    <s v="01s31000003qafeAAA"/>
    <s v="Metabolomics"/>
    <m/>
    <s v="0033100002zxaiwAAA"/>
    <s v="System"/>
    <s v="ZipChip"/>
    <m/>
    <m/>
    <s v="0125A000001ESVfQAO"/>
    <b v="0"/>
    <m/>
    <b v="0"/>
    <m/>
    <m/>
    <x v="0"/>
    <b v="0"/>
    <d v="2021-06-29T20:34:53"/>
    <s v="0055A00000BctN2QAJ"/>
    <m/>
    <b v="0"/>
    <x v="0"/>
    <m/>
    <m/>
    <n v="54805"/>
    <m/>
    <x v="2"/>
    <n v="0"/>
    <n v="0"/>
  </r>
  <r>
    <s v="0013100001hmwrmAAA"/>
    <b v="0"/>
    <m/>
    <b v="0"/>
    <s v="70131000001YBx9AAG"/>
    <m/>
    <m/>
    <x v="38"/>
    <b v="1"/>
    <s v="Non Responsive"/>
    <m/>
    <m/>
    <m/>
    <m/>
    <s v="00531000007KAu8AAG"/>
    <b v="1"/>
    <d v="2016-05-30T11:35:01"/>
    <m/>
    <b v="0"/>
    <m/>
    <m/>
    <b v="0"/>
    <d v="2018-03-01T00:00:00"/>
    <n v="3"/>
    <n v="2018"/>
    <s v="Omitted"/>
    <s v="Omitted"/>
    <b v="0"/>
    <b v="0"/>
    <m/>
    <b v="1"/>
    <b v="0"/>
    <b v="0"/>
    <x v="2"/>
    <b v="0"/>
    <m/>
    <x v="0"/>
    <d v="2019-05-17T00:00:00"/>
    <s v="0055A00000BclF5QAJ"/>
    <d v="2021-04-10T23:01:03"/>
    <m/>
    <d v="2019-05-17T12:19:56"/>
    <m/>
    <m/>
    <b v="0"/>
    <m/>
    <s v="Cell Lysates"/>
    <s v="Referral"/>
    <m/>
    <m/>
    <m/>
    <m/>
    <m/>
    <x v="193"/>
    <x v="0"/>
    <b v="0"/>
    <m/>
    <m/>
    <m/>
    <s v="0055A000008zqzaQAA"/>
    <s v="01s31000003qafeAAA"/>
    <s v="Metabolomics"/>
    <m/>
    <s v="0033100002zxakTAAQ"/>
    <s v="System"/>
    <s v="ZipChip"/>
    <m/>
    <m/>
    <s v="0125A000001ESVfQAO"/>
    <b v="0"/>
    <m/>
    <b v="0"/>
    <m/>
    <m/>
    <x v="0"/>
    <b v="0"/>
    <d v="2021-06-29T20:34:53"/>
    <s v="0055A00000BctN2QAJ"/>
    <m/>
    <b v="0"/>
    <x v="0"/>
    <m/>
    <m/>
    <n v="54805"/>
    <m/>
    <x v="2"/>
    <n v="0"/>
    <n v="0"/>
  </r>
  <r>
    <s v="0013100001fqyXRAAY"/>
    <b v="0"/>
    <m/>
    <b v="0"/>
    <s v="70131000001YBx9AAG"/>
    <m/>
    <m/>
    <x v="97"/>
    <b v="1"/>
    <s v="Lost or No Budget"/>
    <m/>
    <m/>
    <m/>
    <m/>
    <s v="00531000007KAu8AAG"/>
    <b v="1"/>
    <d v="2016-05-30T11:48:34"/>
    <m/>
    <b v="0"/>
    <m/>
    <m/>
    <b v="0"/>
    <d v="2020-03-01T00:00:00"/>
    <n v="3"/>
    <n v="2020"/>
    <s v="Omitted"/>
    <s v="Omitted"/>
    <b v="0"/>
    <b v="0"/>
    <m/>
    <b v="1"/>
    <b v="0"/>
    <b v="0"/>
    <x v="2"/>
    <b v="0"/>
    <s v="Auto-Classic"/>
    <x v="0"/>
    <d v="2019-04-17T00:00:00"/>
    <s v="0055A00000BclF5QAJ"/>
    <d v="2021-04-10T23:01:03"/>
    <m/>
    <d v="2020-05-18T11:16:15"/>
    <m/>
    <m/>
    <b v="0"/>
    <m/>
    <s v="Metabolomics"/>
    <s v="Referral"/>
    <m/>
    <m/>
    <m/>
    <m/>
    <m/>
    <x v="194"/>
    <x v="0"/>
    <b v="0"/>
    <m/>
    <m/>
    <m/>
    <s v="0055A000008zqzaQAA"/>
    <s v="01s31000003qafeAAA"/>
    <s v="Metabolomics"/>
    <m/>
    <s v="0033100002zxaoQAAQ"/>
    <s v="System"/>
    <s v="ZipChip"/>
    <m/>
    <m/>
    <s v="0125A000001ESVfQAO"/>
    <b v="0"/>
    <m/>
    <b v="0"/>
    <m/>
    <m/>
    <x v="0"/>
    <b v="0"/>
    <d v="2021-06-29T20:34:53"/>
    <s v="0055A00000BctN2QAJ"/>
    <m/>
    <b v="0"/>
    <x v="0"/>
    <m/>
    <m/>
    <n v="54805"/>
    <m/>
    <x v="2"/>
    <n v="0"/>
    <n v="0"/>
  </r>
  <r>
    <s v="0013100001fqyXRAAY"/>
    <b v="0"/>
    <m/>
    <b v="0"/>
    <s v="70131000001YBx9AAG"/>
    <m/>
    <m/>
    <x v="98"/>
    <b v="1"/>
    <s v="Lost or No Budget"/>
    <m/>
    <m/>
    <m/>
    <m/>
    <s v="00531000007KAu8AAG"/>
    <b v="1"/>
    <d v="2016-05-30T11:58:17"/>
    <m/>
    <b v="0"/>
    <m/>
    <m/>
    <b v="0"/>
    <d v="2020-03-01T00:00:00"/>
    <n v="3"/>
    <n v="2020"/>
    <s v="Omitted"/>
    <s v="Omitted"/>
    <b v="0"/>
    <b v="0"/>
    <m/>
    <b v="1"/>
    <b v="0"/>
    <b v="0"/>
    <x v="2"/>
    <b v="0"/>
    <s v="Auto-Classic"/>
    <x v="0"/>
    <d v="2019-05-17T00:00:00"/>
    <s v="0055A00000BclF5QAJ"/>
    <d v="2021-04-10T23:01:03"/>
    <m/>
    <d v="2020-05-18T10:27:38"/>
    <m/>
    <m/>
    <b v="0"/>
    <m/>
    <s v="Proteomics and Peptide Mapping"/>
    <s v="Referral"/>
    <m/>
    <m/>
    <m/>
    <m/>
    <m/>
    <x v="195"/>
    <x v="0"/>
    <b v="0"/>
    <m/>
    <m/>
    <m/>
    <s v="0055A000008zqzaQAA"/>
    <s v="01s31000003qafeAAA"/>
    <s v="Proteomics"/>
    <m/>
    <s v="0033100002zxaq2AAA"/>
    <s v="System"/>
    <s v="ZipChip"/>
    <m/>
    <m/>
    <s v="0125A000001ESVfQAO"/>
    <b v="0"/>
    <m/>
    <b v="0"/>
    <m/>
    <m/>
    <x v="0"/>
    <b v="0"/>
    <d v="2021-06-29T20:34:53"/>
    <s v="0055A00000BctN2QAJ"/>
    <m/>
    <b v="0"/>
    <x v="0"/>
    <m/>
    <m/>
    <n v="54805"/>
    <m/>
    <x v="2"/>
    <n v="0"/>
    <n v="0"/>
  </r>
  <r>
    <s v="0013100001fqyXRAAY"/>
    <b v="0"/>
    <m/>
    <b v="0"/>
    <s v="70131000001YBx9AAG"/>
    <m/>
    <m/>
    <x v="95"/>
    <b v="1"/>
    <s v="Non Responsive"/>
    <m/>
    <m/>
    <m/>
    <m/>
    <s v="00531000007KAu8AAG"/>
    <b v="1"/>
    <d v="2016-05-30T12:01:58"/>
    <m/>
    <b v="0"/>
    <m/>
    <m/>
    <b v="0"/>
    <d v="2020-02-01T00:00:00"/>
    <n v="2"/>
    <n v="2020"/>
    <s v="Omitted"/>
    <s v="Omitted"/>
    <b v="0"/>
    <b v="0"/>
    <m/>
    <b v="1"/>
    <b v="0"/>
    <b v="0"/>
    <x v="2"/>
    <b v="0"/>
    <m/>
    <x v="0"/>
    <m/>
    <s v="0055A00000BclF5QAJ"/>
    <d v="2021-04-10T23:01:03"/>
    <m/>
    <d v="2019-05-17T12:41:33"/>
    <m/>
    <m/>
    <b v="0"/>
    <m/>
    <s v="Proteomics and Peptide Mapping"/>
    <s v="Referral"/>
    <m/>
    <m/>
    <m/>
    <m/>
    <m/>
    <x v="196"/>
    <x v="0"/>
    <b v="0"/>
    <m/>
    <m/>
    <m/>
    <s v="0055A000008zqzaQAA"/>
    <s v="01s31000003qafeAAA"/>
    <s v="Proteomics"/>
    <m/>
    <s v="0033100002zxaroAAA"/>
    <s v="System"/>
    <s v="ZipChip"/>
    <m/>
    <m/>
    <s v="0125A000001ESVfQAO"/>
    <b v="0"/>
    <m/>
    <b v="0"/>
    <m/>
    <m/>
    <x v="0"/>
    <b v="0"/>
    <d v="2021-06-29T20:34:53"/>
    <s v="0055A00000BctN2QAJ"/>
    <m/>
    <b v="0"/>
    <x v="0"/>
    <m/>
    <m/>
    <n v="54805"/>
    <m/>
    <x v="2"/>
    <n v="0"/>
    <n v="0"/>
  </r>
  <r>
    <s v="0013100001fqyXRAAY"/>
    <b v="0"/>
    <m/>
    <b v="0"/>
    <s v="70131000001YBx9AAG"/>
    <m/>
    <m/>
    <x v="99"/>
    <b v="1"/>
    <s v="Non Responsive"/>
    <m/>
    <m/>
    <m/>
    <m/>
    <s v="00531000007KAu8AAG"/>
    <b v="1"/>
    <d v="2016-05-30T12:49:27"/>
    <m/>
    <b v="0"/>
    <m/>
    <m/>
    <b v="0"/>
    <d v="2018-02-01T00:00:00"/>
    <n v="2"/>
    <n v="2018"/>
    <s v="Omitted"/>
    <s v="Omitted"/>
    <b v="0"/>
    <b v="0"/>
    <m/>
    <b v="1"/>
    <b v="0"/>
    <b v="0"/>
    <x v="12"/>
    <b v="0"/>
    <m/>
    <x v="0"/>
    <d v="2019-04-17T00:00:00"/>
    <s v="0055A00000BclF5QAJ"/>
    <d v="2021-04-10T23:01:03"/>
    <m/>
    <d v="2019-05-17T12:40:03"/>
    <m/>
    <m/>
    <b v="0"/>
    <m/>
    <s v="Cell Lysates"/>
    <s v="Referral"/>
    <m/>
    <m/>
    <m/>
    <m/>
    <m/>
    <x v="197"/>
    <x v="0"/>
    <b v="0"/>
    <m/>
    <m/>
    <m/>
    <s v="0055A000008zqzaQAA"/>
    <s v="01s31000003qafeAAA"/>
    <s v="Metabolomics"/>
    <m/>
    <s v="0033100002zxb4EAAQ"/>
    <s v="System"/>
    <s v="ZipChip"/>
    <m/>
    <m/>
    <s v="0125A000001ESVfQAO"/>
    <b v="0"/>
    <m/>
    <b v="0"/>
    <m/>
    <m/>
    <x v="0"/>
    <b v="0"/>
    <d v="2021-06-29T20:34:53"/>
    <s v="0055A00000BctN2QAJ"/>
    <m/>
    <b v="0"/>
    <x v="0"/>
    <m/>
    <m/>
    <n v="54805"/>
    <m/>
    <x v="2"/>
    <n v="0"/>
    <n v="0"/>
  </r>
  <r>
    <s v="0013100001gaTySAAU"/>
    <b v="0"/>
    <m/>
    <b v="0"/>
    <s v="70131000001YBx9AAG"/>
    <m/>
    <m/>
    <x v="15"/>
    <b v="1"/>
    <s v="Lost or No Budget"/>
    <m/>
    <m/>
    <m/>
    <m/>
    <s v="00531000007KAu8AAG"/>
    <b v="1"/>
    <d v="2016-05-30T13:00:50"/>
    <m/>
    <b v="0"/>
    <m/>
    <m/>
    <b v="0"/>
    <d v="2018-04-01T00:00:00"/>
    <n v="4"/>
    <n v="2018"/>
    <s v="Omitted"/>
    <s v="Omitted"/>
    <b v="0"/>
    <b v="0"/>
    <m/>
    <b v="1"/>
    <b v="0"/>
    <b v="0"/>
    <x v="12"/>
    <b v="0"/>
    <m/>
    <x v="0"/>
    <m/>
    <s v="0055A00000BclF5QAJ"/>
    <d v="2021-04-10T23:01:03"/>
    <m/>
    <d v="2019-10-15T00:09:00"/>
    <m/>
    <m/>
    <b v="0"/>
    <m/>
    <s v="Proteomics and Peptide Mapping"/>
    <s v="Referral"/>
    <m/>
    <m/>
    <m/>
    <m/>
    <m/>
    <x v="198"/>
    <x v="0"/>
    <b v="0"/>
    <m/>
    <m/>
    <m/>
    <s v="0055A000008zqzaQAA"/>
    <s v="01s31000003qafeAAA"/>
    <s v="Proteomics"/>
    <m/>
    <s v="0033100002zxb8VAAQ"/>
    <s v="System"/>
    <s v="ZipChip"/>
    <m/>
    <m/>
    <s v="0125A000001ESVfQAO"/>
    <b v="0"/>
    <m/>
    <b v="0"/>
    <m/>
    <m/>
    <x v="0"/>
    <b v="0"/>
    <d v="2021-06-29T20:34:53"/>
    <s v="0055A00000BctN2QAJ"/>
    <m/>
    <b v="0"/>
    <x v="0"/>
    <m/>
    <m/>
    <n v="54805"/>
    <m/>
    <x v="2"/>
    <n v="0"/>
    <n v="0"/>
  </r>
  <r>
    <s v="0013100001frKBoAAM"/>
    <b v="0"/>
    <m/>
    <b v="0"/>
    <m/>
    <m/>
    <m/>
    <x v="75"/>
    <b v="1"/>
    <s v="Lost or No Budget"/>
    <m/>
    <m/>
    <m/>
    <m/>
    <s v="00531000007KAsvAAG"/>
    <b v="0"/>
    <d v="2016-05-30T14:54:16"/>
    <m/>
    <b v="0"/>
    <m/>
    <m/>
    <b v="0"/>
    <d v="2017-04-01T00:00:00"/>
    <n v="4"/>
    <n v="2017"/>
    <s v="Omitted"/>
    <s v="Omitted"/>
    <b v="0"/>
    <b v="0"/>
    <m/>
    <b v="1"/>
    <b v="0"/>
    <b v="0"/>
    <x v="12"/>
    <b v="0"/>
    <m/>
    <x v="0"/>
    <d v="2018-01-29T00:00:00"/>
    <s v="0055A00000BclF5QAJ"/>
    <d v="2021-04-11T20:06:15"/>
    <m/>
    <d v="2020-01-06T18:18:35"/>
    <m/>
    <m/>
    <b v="0"/>
    <m/>
    <m/>
    <s v="Field Sales"/>
    <m/>
    <m/>
    <m/>
    <m/>
    <m/>
    <x v="199"/>
    <x v="0"/>
    <b v="0"/>
    <m/>
    <m/>
    <m/>
    <s v="00531000007KAsvAAG"/>
    <s v="01s31000003qafjAAA"/>
    <m/>
    <m/>
    <m/>
    <m/>
    <m/>
    <m/>
    <m/>
    <s v="0125A000001NaBLQA0"/>
    <b v="0"/>
    <m/>
    <b v="0"/>
    <m/>
    <m/>
    <x v="0"/>
    <b v="0"/>
    <d v="2021-06-29T20:34:53"/>
    <m/>
    <m/>
    <b v="0"/>
    <x v="0"/>
    <m/>
    <m/>
    <n v="71500"/>
    <m/>
    <x v="2"/>
    <n v="0"/>
    <n v="0"/>
  </r>
  <r>
    <s v="0013100001gxbu3AAA"/>
    <b v="0"/>
    <m/>
    <b v="0"/>
    <s v="70131000001YINfAAO"/>
    <m/>
    <m/>
    <x v="75"/>
    <b v="0"/>
    <m/>
    <m/>
    <m/>
    <m/>
    <m/>
    <s v="00531000007MUoEAAW"/>
    <b v="1"/>
    <d v="2016-05-31T18:38:07"/>
    <m/>
    <b v="0"/>
    <m/>
    <m/>
    <b v="0"/>
    <d v="2017-04-01T00:00:00"/>
    <n v="4"/>
    <n v="2017"/>
    <s v="Pipeline"/>
    <s v="Pipeline"/>
    <b v="0"/>
    <b v="0"/>
    <m/>
    <b v="0"/>
    <b v="0"/>
    <b v="0"/>
    <x v="12"/>
    <b v="0"/>
    <m/>
    <x v="0"/>
    <m/>
    <s v="0055A00000BclF5QAJ"/>
    <d v="2021-05-04T16:12:48"/>
    <m/>
    <m/>
    <m/>
    <m/>
    <b v="0"/>
    <m/>
    <m/>
    <s v="Seminar - Internal"/>
    <m/>
    <m/>
    <m/>
    <m/>
    <m/>
    <x v="200"/>
    <x v="0"/>
    <b v="0"/>
    <m/>
    <m/>
    <m/>
    <s v="00531000006uPsjAAE"/>
    <m/>
    <m/>
    <m/>
    <s v="0033100002zxns9AAA"/>
    <m/>
    <m/>
    <m/>
    <m/>
    <s v="0125A000001ESVgQAO"/>
    <b v="0"/>
    <m/>
    <b v="0"/>
    <m/>
    <m/>
    <x v="2"/>
    <b v="0"/>
    <d v="2021-06-29T20:34:53"/>
    <m/>
    <m/>
    <b v="0"/>
    <x v="0"/>
    <m/>
    <m/>
    <n v="65000"/>
    <m/>
    <x v="0"/>
    <m/>
    <n v="0"/>
  </r>
  <r>
    <s v="0013100001gZda5AAC"/>
    <b v="0"/>
    <m/>
    <b v="0"/>
    <m/>
    <m/>
    <m/>
    <x v="100"/>
    <b v="1"/>
    <s v="Duplicate opportunity"/>
    <m/>
    <m/>
    <m/>
    <m/>
    <s v="00531000007KAu8AAG"/>
    <b v="0"/>
    <d v="2016-05-31T18:48:27"/>
    <m/>
    <b v="0"/>
    <m/>
    <m/>
    <b v="0"/>
    <d v="2019-04-01T00:00:00"/>
    <n v="4"/>
    <n v="2019"/>
    <s v="Omitted"/>
    <s v="Omitted"/>
    <b v="0"/>
    <b v="0"/>
    <m/>
    <b v="1"/>
    <b v="0"/>
    <b v="0"/>
    <x v="12"/>
    <b v="0"/>
    <s v="Auto-Classic"/>
    <x v="0"/>
    <d v="2019-10-10T00:00:00"/>
    <s v="0055A00000BclF5QAJ"/>
    <d v="2021-04-11T20:06:15"/>
    <m/>
    <d v="2019-10-21T15:04:05"/>
    <m/>
    <m/>
    <b v="0"/>
    <m/>
    <s v="Biotherapeutics;Proteomics and Peptide Mapping"/>
    <s v="Field Sales"/>
    <m/>
    <m/>
    <s v="Thermo"/>
    <s v="QE EMR UHMR (Plus, HF, HF-X with BioPharma)"/>
    <m/>
    <x v="201"/>
    <x v="0"/>
    <b v="0"/>
    <m/>
    <m/>
    <m/>
    <s v="0055A000009sZg0QAE"/>
    <s v="01s31000003qafeAAA"/>
    <s v="Biotherapeutics"/>
    <m/>
    <s v="0033100002zxnzjAAA"/>
    <s v="System"/>
    <s v="ZipChip"/>
    <m/>
    <m/>
    <s v="0125A000001ESVfQAO"/>
    <b v="0"/>
    <m/>
    <b v="0"/>
    <m/>
    <m/>
    <x v="0"/>
    <b v="1"/>
    <d v="2021-06-29T20:34:53"/>
    <m/>
    <m/>
    <b v="0"/>
    <x v="0"/>
    <m/>
    <m/>
    <n v="56177.14"/>
    <m/>
    <x v="2"/>
    <n v="0"/>
    <n v="0"/>
  </r>
  <r>
    <s v="0013100001gxc0mAAA"/>
    <b v="0"/>
    <m/>
    <b v="0"/>
    <m/>
    <m/>
    <m/>
    <x v="64"/>
    <b v="0"/>
    <m/>
    <m/>
    <m/>
    <m/>
    <m/>
    <s v="00531000007MUoEAAW"/>
    <b v="1"/>
    <d v="2016-05-31T19:02:27"/>
    <m/>
    <b v="0"/>
    <m/>
    <m/>
    <b v="0"/>
    <d v="2017-03-01T00:00:00"/>
    <n v="3"/>
    <n v="2017"/>
    <s v="Pipeline"/>
    <s v="Pipeline"/>
    <b v="0"/>
    <b v="0"/>
    <m/>
    <b v="0"/>
    <b v="0"/>
    <b v="0"/>
    <x v="13"/>
    <b v="0"/>
    <m/>
    <x v="0"/>
    <m/>
    <s v="0055A00000BclF5QAJ"/>
    <d v="2021-05-04T16:26:29"/>
    <m/>
    <m/>
    <m/>
    <m/>
    <b v="0"/>
    <m/>
    <m/>
    <s v="Seminar - Internal"/>
    <m/>
    <m/>
    <m/>
    <m/>
    <m/>
    <x v="202"/>
    <x v="0"/>
    <b v="0"/>
    <m/>
    <m/>
    <m/>
    <s v="00531000006uPsjAAE"/>
    <m/>
    <m/>
    <m/>
    <s v="0033100002zxo9KAAQ"/>
    <m/>
    <m/>
    <m/>
    <m/>
    <s v="0125A000001ESVgQAO"/>
    <b v="0"/>
    <m/>
    <b v="0"/>
    <m/>
    <m/>
    <x v="2"/>
    <b v="0"/>
    <d v="2021-06-29T20:34:53"/>
    <m/>
    <m/>
    <b v="0"/>
    <x v="0"/>
    <m/>
    <m/>
    <n v="65000"/>
    <m/>
    <x v="0"/>
    <m/>
    <n v="0"/>
  </r>
  <r>
    <s v="0013100001gxcBvAAI"/>
    <b v="0"/>
    <m/>
    <b v="0"/>
    <m/>
    <m/>
    <m/>
    <x v="101"/>
    <b v="0"/>
    <m/>
    <m/>
    <m/>
    <m/>
    <m/>
    <s v="00531000007MUoEAAW"/>
    <b v="1"/>
    <d v="2016-05-31T19:17:58"/>
    <m/>
    <b v="0"/>
    <m/>
    <m/>
    <b v="0"/>
    <d v="2017-04-01T00:00:00"/>
    <n v="4"/>
    <n v="2017"/>
    <s v="Pipeline"/>
    <s v="Pipeline"/>
    <b v="0"/>
    <b v="0"/>
    <m/>
    <b v="0"/>
    <b v="0"/>
    <b v="0"/>
    <x v="13"/>
    <b v="0"/>
    <m/>
    <x v="0"/>
    <m/>
    <s v="0055A00000BclF5QAJ"/>
    <d v="2021-05-04T16:26:29"/>
    <m/>
    <m/>
    <m/>
    <m/>
    <b v="0"/>
    <m/>
    <m/>
    <s v="Trade Show"/>
    <m/>
    <m/>
    <m/>
    <m/>
    <m/>
    <x v="203"/>
    <x v="0"/>
    <b v="0"/>
    <m/>
    <m/>
    <m/>
    <s v="00531000006uPsjAAE"/>
    <m/>
    <m/>
    <m/>
    <s v="0033100002zxoNEAAY"/>
    <m/>
    <m/>
    <m/>
    <m/>
    <s v="0125A000001ESVgQAO"/>
    <b v="0"/>
    <m/>
    <b v="0"/>
    <m/>
    <m/>
    <x v="2"/>
    <b v="0"/>
    <d v="2021-06-29T20:34:53"/>
    <m/>
    <m/>
    <b v="0"/>
    <x v="0"/>
    <m/>
    <m/>
    <n v="65000"/>
    <m/>
    <x v="0"/>
    <m/>
    <n v="0"/>
  </r>
  <r>
    <s v="0013100001gxcFxAAI"/>
    <b v="0"/>
    <m/>
    <b v="0"/>
    <m/>
    <m/>
    <m/>
    <x v="101"/>
    <b v="0"/>
    <m/>
    <m/>
    <m/>
    <m/>
    <m/>
    <s v="00531000007MUoEAAW"/>
    <b v="1"/>
    <d v="2016-05-31T19:25:38"/>
    <m/>
    <b v="0"/>
    <m/>
    <m/>
    <b v="0"/>
    <d v="2017-04-01T00:00:00"/>
    <n v="4"/>
    <n v="2017"/>
    <s v="Pipeline"/>
    <s v="Pipeline"/>
    <b v="0"/>
    <b v="0"/>
    <m/>
    <b v="0"/>
    <b v="0"/>
    <b v="0"/>
    <x v="13"/>
    <b v="0"/>
    <m/>
    <x v="0"/>
    <m/>
    <s v="0055A00000BclF5QAJ"/>
    <d v="2021-05-04T16:26:29"/>
    <m/>
    <m/>
    <m/>
    <m/>
    <b v="0"/>
    <m/>
    <m/>
    <s v="Seminar - Internal"/>
    <m/>
    <m/>
    <m/>
    <m/>
    <m/>
    <x v="204"/>
    <x v="0"/>
    <b v="0"/>
    <m/>
    <m/>
    <m/>
    <s v="00531000006uPsjAAE"/>
    <m/>
    <m/>
    <m/>
    <s v="0033100002zxoTpAAI"/>
    <m/>
    <m/>
    <m/>
    <m/>
    <s v="0125A000001ESVgQAO"/>
    <b v="0"/>
    <m/>
    <b v="0"/>
    <m/>
    <m/>
    <x v="2"/>
    <b v="0"/>
    <d v="2021-06-29T20:34:53"/>
    <m/>
    <m/>
    <b v="0"/>
    <x v="0"/>
    <m/>
    <m/>
    <n v="65000"/>
    <m/>
    <x v="0"/>
    <m/>
    <n v="0"/>
  </r>
  <r>
    <s v="0013100001gxcGvAAI"/>
    <b v="0"/>
    <m/>
    <b v="0"/>
    <m/>
    <m/>
    <m/>
    <x v="75"/>
    <b v="0"/>
    <m/>
    <m/>
    <m/>
    <m/>
    <m/>
    <s v="00531000007MUoEAAW"/>
    <b v="1"/>
    <d v="2016-05-31T19:27:03"/>
    <m/>
    <b v="0"/>
    <m/>
    <m/>
    <b v="0"/>
    <d v="2017-04-01T00:00:00"/>
    <n v="4"/>
    <n v="2017"/>
    <s v="Pipeline"/>
    <s v="Pipeline"/>
    <b v="0"/>
    <b v="0"/>
    <m/>
    <b v="0"/>
    <b v="0"/>
    <b v="0"/>
    <x v="13"/>
    <b v="0"/>
    <m/>
    <x v="0"/>
    <d v="2016-04-04T00:00:00"/>
    <s v="0055A00000BclF5QAJ"/>
    <d v="2021-04-11T21:42:21"/>
    <m/>
    <m/>
    <m/>
    <m/>
    <b v="0"/>
    <m/>
    <m/>
    <s v="Website"/>
    <m/>
    <m/>
    <m/>
    <m/>
    <m/>
    <x v="205"/>
    <x v="0"/>
    <b v="0"/>
    <m/>
    <m/>
    <m/>
    <s v="00531000006uPsjAAE"/>
    <m/>
    <m/>
    <m/>
    <m/>
    <m/>
    <m/>
    <m/>
    <m/>
    <s v="0125A000001ESVgQAO"/>
    <b v="0"/>
    <m/>
    <b v="0"/>
    <m/>
    <m/>
    <x v="2"/>
    <b v="0"/>
    <d v="2021-06-29T20:34:53"/>
    <m/>
    <m/>
    <b v="0"/>
    <x v="0"/>
    <m/>
    <m/>
    <n v="65000"/>
    <m/>
    <x v="0"/>
    <m/>
    <n v="0"/>
  </r>
  <r>
    <s v="0013100001ftJMpAAM"/>
    <b v="0"/>
    <m/>
    <b v="0"/>
    <m/>
    <m/>
    <m/>
    <x v="102"/>
    <b v="1"/>
    <s v="Other"/>
    <m/>
    <m/>
    <m/>
    <m/>
    <s v="00531000007KAu8AAG"/>
    <b v="0"/>
    <d v="2016-05-31T19:29:55"/>
    <m/>
    <b v="0"/>
    <m/>
    <m/>
    <b v="0"/>
    <d v="2020-02-01T00:00:00"/>
    <n v="2"/>
    <n v="2020"/>
    <s v="Omitted"/>
    <s v="Omitted"/>
    <b v="0"/>
    <b v="0"/>
    <m/>
    <b v="1"/>
    <b v="0"/>
    <b v="0"/>
    <x v="13"/>
    <b v="0"/>
    <m/>
    <x v="0"/>
    <d v="2019-09-05T00:00:00"/>
    <s v="0055A00000BclF5QAJ"/>
    <d v="2021-04-11T20:33:11"/>
    <m/>
    <d v="2020-02-13T04:59:16"/>
    <m/>
    <m/>
    <b v="0"/>
    <m/>
    <m/>
    <s v="Other"/>
    <m/>
    <m/>
    <m/>
    <m/>
    <m/>
    <x v="206"/>
    <x v="0"/>
    <b v="0"/>
    <m/>
    <m/>
    <m/>
    <s v="0055A000009GjocQAC"/>
    <s v="01s31000003qafeAAA"/>
    <m/>
    <m/>
    <s v="0033100002zxoW5AAI"/>
    <s v="System"/>
    <s v="ZipChip"/>
    <m/>
    <m/>
    <s v="0125A000001ESVfQAO"/>
    <b v="0"/>
    <m/>
    <b v="0"/>
    <m/>
    <m/>
    <x v="0"/>
    <b v="0"/>
    <d v="2021-06-29T20:34:53"/>
    <m/>
    <m/>
    <b v="0"/>
    <x v="0"/>
    <m/>
    <m/>
    <n v="72600"/>
    <m/>
    <x v="2"/>
    <n v="0"/>
    <n v="0"/>
  </r>
  <r>
    <s v="0013100001frxefAAA"/>
    <b v="0"/>
    <m/>
    <b v="0"/>
    <m/>
    <m/>
    <m/>
    <x v="15"/>
    <b v="1"/>
    <s v="Non Responsive"/>
    <m/>
    <m/>
    <m/>
    <m/>
    <s v="00531000007KAu8AAG"/>
    <b v="1"/>
    <d v="2016-05-31T19:41:47"/>
    <m/>
    <b v="0"/>
    <m/>
    <m/>
    <b v="0"/>
    <d v="2018-04-01T00:00:00"/>
    <n v="4"/>
    <n v="2018"/>
    <s v="Omitted"/>
    <s v="Omitted"/>
    <b v="0"/>
    <b v="0"/>
    <m/>
    <b v="1"/>
    <b v="0"/>
    <b v="0"/>
    <x v="13"/>
    <b v="0"/>
    <m/>
    <x v="0"/>
    <d v="2019-04-23T00:00:00"/>
    <s v="0055A00000BclF5QAJ"/>
    <d v="2021-04-11T20:07:09"/>
    <m/>
    <d v="2019-06-11T19:34:54"/>
    <m/>
    <m/>
    <b v="0"/>
    <m/>
    <s v="Biotherapeutics"/>
    <s v="Field Sales"/>
    <m/>
    <m/>
    <m/>
    <m/>
    <m/>
    <x v="207"/>
    <x v="0"/>
    <b v="0"/>
    <m/>
    <m/>
    <m/>
    <s v="0055A000009sZg0QAE"/>
    <s v="01s31000003qafeAAA"/>
    <s v="Biotherapeutics"/>
    <m/>
    <s v="0033100002zxogtAAA"/>
    <s v="System"/>
    <s v="ZipChip"/>
    <m/>
    <m/>
    <s v="0125A000001ESVfQAO"/>
    <b v="0"/>
    <m/>
    <b v="0"/>
    <m/>
    <m/>
    <x v="0"/>
    <b v="0"/>
    <d v="2021-06-29T20:34:53"/>
    <m/>
    <m/>
    <b v="0"/>
    <x v="0"/>
    <m/>
    <m/>
    <n v="54805"/>
    <m/>
    <x v="2"/>
    <n v="0"/>
    <n v="0"/>
  </r>
  <r>
    <s v="0013100001gxcUJAAY"/>
    <b v="0"/>
    <m/>
    <b v="0"/>
    <m/>
    <m/>
    <m/>
    <x v="75"/>
    <b v="0"/>
    <m/>
    <m/>
    <m/>
    <m/>
    <m/>
    <s v="00531000007MUoEAAW"/>
    <b v="1"/>
    <d v="2016-05-31T19:50:56"/>
    <m/>
    <b v="0"/>
    <m/>
    <m/>
    <b v="0"/>
    <d v="2017-04-01T00:00:00"/>
    <n v="4"/>
    <n v="2017"/>
    <s v="Pipeline"/>
    <s v="Pipeline"/>
    <b v="0"/>
    <b v="0"/>
    <m/>
    <b v="0"/>
    <b v="0"/>
    <b v="0"/>
    <x v="13"/>
    <b v="0"/>
    <m/>
    <x v="0"/>
    <d v="2016-04-04T00:00:00"/>
    <s v="0055A00000BclF5QAJ"/>
    <d v="2021-04-11T21:42:21"/>
    <m/>
    <m/>
    <m/>
    <m/>
    <b v="0"/>
    <m/>
    <m/>
    <s v="Website"/>
    <m/>
    <m/>
    <m/>
    <m/>
    <m/>
    <x v="208"/>
    <x v="0"/>
    <b v="0"/>
    <m/>
    <m/>
    <m/>
    <s v="00531000006uPsjAAE"/>
    <m/>
    <m/>
    <m/>
    <m/>
    <m/>
    <m/>
    <m/>
    <m/>
    <s v="0125A000001ESVgQAO"/>
    <b v="0"/>
    <m/>
    <b v="0"/>
    <m/>
    <m/>
    <x v="2"/>
    <b v="0"/>
    <d v="2021-06-29T20:34:53"/>
    <m/>
    <m/>
    <b v="0"/>
    <x v="0"/>
    <m/>
    <m/>
    <n v="65000"/>
    <m/>
    <x v="0"/>
    <m/>
    <n v="0"/>
  </r>
  <r>
    <s v="0013100001gxcZ9AAI"/>
    <b v="0"/>
    <m/>
    <b v="0"/>
    <m/>
    <m/>
    <m/>
    <x v="22"/>
    <b v="0"/>
    <m/>
    <m/>
    <m/>
    <m/>
    <m/>
    <s v="00531000007MUoEAAW"/>
    <b v="1"/>
    <d v="2016-05-31T20:00:16"/>
    <m/>
    <b v="0"/>
    <m/>
    <m/>
    <b v="0"/>
    <d v="2017-02-01T00:00:00"/>
    <n v="2"/>
    <n v="2017"/>
    <s v="Pipeline"/>
    <s v="Pipeline"/>
    <b v="0"/>
    <b v="0"/>
    <m/>
    <b v="0"/>
    <b v="0"/>
    <b v="0"/>
    <x v="13"/>
    <b v="0"/>
    <m/>
    <x v="0"/>
    <d v="2016-06-30T00:00:00"/>
    <s v="0055A00000BclF5QAJ"/>
    <d v="2021-05-04T16:13:06"/>
    <m/>
    <d v="2016-11-29T16:20:20"/>
    <m/>
    <m/>
    <b v="0"/>
    <m/>
    <m/>
    <s v="Website"/>
    <m/>
    <m/>
    <m/>
    <m/>
    <m/>
    <x v="209"/>
    <x v="0"/>
    <b v="0"/>
    <m/>
    <m/>
    <m/>
    <s v="00531000006uPsjAAE"/>
    <m/>
    <m/>
    <m/>
    <s v="0033100002zxox5AAA"/>
    <m/>
    <m/>
    <m/>
    <m/>
    <s v="0125A000001ESVgQAO"/>
    <b v="0"/>
    <m/>
    <b v="0"/>
    <m/>
    <m/>
    <x v="4"/>
    <b v="0"/>
    <d v="2021-06-29T20:34:53"/>
    <m/>
    <m/>
    <b v="0"/>
    <x v="0"/>
    <m/>
    <m/>
    <n v="65000"/>
    <m/>
    <x v="26"/>
    <n v="30"/>
    <n v="0"/>
  </r>
  <r>
    <s v="0013100001gxcabAAA"/>
    <b v="0"/>
    <m/>
    <b v="0"/>
    <m/>
    <m/>
    <m/>
    <x v="92"/>
    <b v="0"/>
    <m/>
    <m/>
    <m/>
    <m/>
    <m/>
    <s v="00531000007MUoEAAW"/>
    <b v="1"/>
    <d v="2016-05-31T20:02:50"/>
    <m/>
    <b v="0"/>
    <m/>
    <m/>
    <b v="0"/>
    <d v="2017-04-01T00:00:00"/>
    <n v="4"/>
    <n v="2017"/>
    <s v="Pipeline"/>
    <s v="Pipeline"/>
    <b v="0"/>
    <b v="0"/>
    <m/>
    <b v="0"/>
    <b v="0"/>
    <b v="0"/>
    <x v="13"/>
    <b v="0"/>
    <m/>
    <x v="0"/>
    <d v="2016-03-21T00:00:00"/>
    <s v="0055A00000BclF5QAJ"/>
    <d v="2021-05-04T16:26:29"/>
    <m/>
    <m/>
    <m/>
    <m/>
    <b v="0"/>
    <m/>
    <m/>
    <s v="Website"/>
    <m/>
    <m/>
    <m/>
    <m/>
    <m/>
    <x v="210"/>
    <x v="0"/>
    <b v="0"/>
    <m/>
    <m/>
    <m/>
    <s v="00531000006uPsjAAE"/>
    <m/>
    <m/>
    <m/>
    <s v="0033100002zxozLAAQ"/>
    <m/>
    <m/>
    <m/>
    <m/>
    <s v="0125A000001ESVgQAO"/>
    <b v="0"/>
    <m/>
    <b v="0"/>
    <m/>
    <m/>
    <x v="2"/>
    <b v="0"/>
    <d v="2021-06-29T20:34:53"/>
    <m/>
    <m/>
    <b v="0"/>
    <x v="0"/>
    <m/>
    <m/>
    <n v="65000"/>
    <m/>
    <x v="0"/>
    <m/>
    <n v="0"/>
  </r>
  <r>
    <s v="0013100001gxcjdAAA"/>
    <b v="0"/>
    <m/>
    <b v="0"/>
    <m/>
    <m/>
    <m/>
    <x v="75"/>
    <b v="0"/>
    <m/>
    <m/>
    <m/>
    <m/>
    <m/>
    <s v="00531000007MUoEAAW"/>
    <b v="1"/>
    <d v="2016-05-31T20:16:29"/>
    <m/>
    <b v="0"/>
    <m/>
    <m/>
    <b v="0"/>
    <d v="2017-04-01T00:00:00"/>
    <n v="4"/>
    <n v="2017"/>
    <s v="Pipeline"/>
    <s v="Pipeline"/>
    <b v="0"/>
    <b v="0"/>
    <m/>
    <b v="0"/>
    <b v="0"/>
    <b v="0"/>
    <x v="13"/>
    <b v="0"/>
    <m/>
    <x v="0"/>
    <d v="2016-05-31T00:00:00"/>
    <s v="0055A00000BclF5QAJ"/>
    <d v="2021-04-11T20:11:37"/>
    <m/>
    <m/>
    <m/>
    <m/>
    <b v="0"/>
    <m/>
    <m/>
    <s v="Website"/>
    <m/>
    <m/>
    <m/>
    <m/>
    <m/>
    <x v="211"/>
    <x v="0"/>
    <b v="0"/>
    <m/>
    <m/>
    <m/>
    <s v="00531000006uPsjAAE"/>
    <m/>
    <m/>
    <m/>
    <m/>
    <m/>
    <m/>
    <m/>
    <m/>
    <s v="0125A000001ESVgQAO"/>
    <b v="0"/>
    <m/>
    <b v="0"/>
    <m/>
    <m/>
    <x v="2"/>
    <b v="0"/>
    <d v="2021-06-29T20:34:53"/>
    <m/>
    <m/>
    <b v="0"/>
    <x v="0"/>
    <m/>
    <m/>
    <n v="65000"/>
    <m/>
    <x v="0"/>
    <m/>
    <n v="0"/>
  </r>
  <r>
    <s v="0013100001hphcmAAA"/>
    <b v="0"/>
    <m/>
    <b v="0"/>
    <m/>
    <m/>
    <m/>
    <x v="75"/>
    <b v="1"/>
    <s v="Lost or No Budget"/>
    <m/>
    <m/>
    <m/>
    <m/>
    <s v="00531000007KAsvAAG"/>
    <b v="0"/>
    <d v="2016-06-03T18:43:36"/>
    <m/>
    <b v="0"/>
    <m/>
    <m/>
    <b v="0"/>
    <d v="2017-04-01T00:00:00"/>
    <n v="4"/>
    <n v="2017"/>
    <s v="Omitted"/>
    <s v="Omitted"/>
    <b v="0"/>
    <b v="0"/>
    <m/>
    <b v="1"/>
    <b v="0"/>
    <b v="0"/>
    <x v="13"/>
    <b v="0"/>
    <m/>
    <x v="0"/>
    <m/>
    <s v="0055A00000BclF5QAJ"/>
    <d v="2021-04-11T19:52:07"/>
    <m/>
    <d v="2020-01-06T18:18:35"/>
    <m/>
    <m/>
    <b v="0"/>
    <m/>
    <m/>
    <s v="Inside Sales"/>
    <m/>
    <m/>
    <m/>
    <m/>
    <m/>
    <x v="212"/>
    <x v="0"/>
    <b v="0"/>
    <m/>
    <m/>
    <m/>
    <s v="00531000007KAsvAAG"/>
    <s v="01s31000003qafjAAA"/>
    <m/>
    <m/>
    <m/>
    <m/>
    <m/>
    <m/>
    <m/>
    <s v="0125A000001NaBLQA0"/>
    <b v="0"/>
    <m/>
    <b v="0"/>
    <m/>
    <m/>
    <x v="0"/>
    <b v="0"/>
    <d v="2021-06-29T20:34:53"/>
    <m/>
    <m/>
    <b v="0"/>
    <x v="0"/>
    <m/>
    <m/>
    <n v="71500"/>
    <m/>
    <x v="2"/>
    <n v="0"/>
    <n v="0"/>
  </r>
  <r>
    <s v="0013100001gxc5IAAQ"/>
    <b v="0"/>
    <m/>
    <b v="0"/>
    <s v="70131000001YDrHAAW"/>
    <m/>
    <m/>
    <x v="103"/>
    <b v="1"/>
    <s v="Lost or No Budget"/>
    <m/>
    <m/>
    <m/>
    <m/>
    <s v="00531000007MUoEAAW"/>
    <b v="1"/>
    <d v="2016-06-03T19:28:56"/>
    <m/>
    <b v="0"/>
    <m/>
    <m/>
    <b v="0"/>
    <d v="2017-02-01T00:00:00"/>
    <n v="2"/>
    <n v="2017"/>
    <s v="Omitted"/>
    <s v="Omitted"/>
    <b v="0"/>
    <b v="0"/>
    <m/>
    <b v="0"/>
    <b v="0"/>
    <b v="0"/>
    <x v="13"/>
    <b v="0"/>
    <m/>
    <x v="0"/>
    <d v="2016-06-21T00:00:00"/>
    <s v="0055A00000BclF5QAJ"/>
    <d v="2021-04-16T14:17:58"/>
    <m/>
    <d v="2020-01-06T18:18:35"/>
    <m/>
    <m/>
    <b v="0"/>
    <m/>
    <m/>
    <s v="Sales Seminar"/>
    <m/>
    <m/>
    <m/>
    <m/>
    <m/>
    <x v="213"/>
    <x v="0"/>
    <b v="0"/>
    <m/>
    <m/>
    <m/>
    <s v="0055A000009sa63QAA"/>
    <m/>
    <m/>
    <m/>
    <s v="0033100002zxoFFAAY"/>
    <m/>
    <m/>
    <m/>
    <m/>
    <s v="0125A000001NaBLQA0"/>
    <b v="0"/>
    <m/>
    <b v="0"/>
    <m/>
    <m/>
    <x v="0"/>
    <b v="0"/>
    <d v="2021-06-29T20:34:53"/>
    <m/>
    <m/>
    <b v="0"/>
    <x v="0"/>
    <m/>
    <m/>
    <n v="65000"/>
    <m/>
    <x v="2"/>
    <n v="0"/>
    <n v="0"/>
  </r>
  <r>
    <s v="0013100001gwwcMAAQ"/>
    <b v="0"/>
    <m/>
    <b v="0"/>
    <m/>
    <m/>
    <m/>
    <x v="17"/>
    <b v="0"/>
    <m/>
    <m/>
    <m/>
    <m/>
    <m/>
    <s v="00531000007MUoEAAW"/>
    <b v="1"/>
    <d v="2016-06-03T19:49:06"/>
    <m/>
    <b v="0"/>
    <m/>
    <m/>
    <b v="0"/>
    <d v="2016-04-01T00:00:00"/>
    <n v="4"/>
    <n v="2016"/>
    <s v="Pipeline"/>
    <s v="Pipeline"/>
    <b v="0"/>
    <b v="0"/>
    <m/>
    <b v="0"/>
    <b v="0"/>
    <b v="0"/>
    <x v="13"/>
    <b v="0"/>
    <m/>
    <x v="0"/>
    <m/>
    <s v="0055A00000BclF5QAJ"/>
    <d v="2021-05-04T16:26:51"/>
    <m/>
    <m/>
    <m/>
    <m/>
    <b v="0"/>
    <m/>
    <m/>
    <s v="Website"/>
    <m/>
    <m/>
    <m/>
    <m/>
    <m/>
    <x v="214"/>
    <x v="0"/>
    <b v="0"/>
    <m/>
    <m/>
    <m/>
    <s v="005i0000000fNkyAAE"/>
    <m/>
    <m/>
    <m/>
    <s v="0033100002zyZUOAA2"/>
    <m/>
    <m/>
    <m/>
    <m/>
    <s v="0125A000001ESVgQAO"/>
    <b v="0"/>
    <m/>
    <b v="0"/>
    <m/>
    <m/>
    <x v="2"/>
    <b v="0"/>
    <d v="2021-06-29T20:34:53"/>
    <m/>
    <m/>
    <b v="0"/>
    <x v="0"/>
    <m/>
    <m/>
    <m/>
    <m/>
    <x v="0"/>
    <m/>
    <n v="0"/>
  </r>
  <r>
    <s v="0013100001gyAjRAAU"/>
    <b v="0"/>
    <m/>
    <b v="0"/>
    <s v="70131000001YIOTAA4"/>
    <m/>
    <m/>
    <x v="75"/>
    <b v="0"/>
    <m/>
    <m/>
    <m/>
    <m/>
    <m/>
    <s v="00531000007MUoEAAW"/>
    <b v="1"/>
    <d v="2016-06-03T19:58:19"/>
    <m/>
    <b v="0"/>
    <m/>
    <m/>
    <b v="0"/>
    <d v="2017-04-01T00:00:00"/>
    <n v="4"/>
    <n v="2017"/>
    <s v="Pipeline"/>
    <s v="Pipeline"/>
    <b v="0"/>
    <b v="0"/>
    <m/>
    <b v="0"/>
    <b v="0"/>
    <b v="0"/>
    <x v="13"/>
    <b v="0"/>
    <m/>
    <x v="0"/>
    <m/>
    <s v="0055A00000BclF5QAJ"/>
    <d v="2021-05-04T16:12:41"/>
    <m/>
    <m/>
    <m/>
    <m/>
    <b v="0"/>
    <m/>
    <m/>
    <s v="Seminar - Internal"/>
    <m/>
    <m/>
    <m/>
    <m/>
    <m/>
    <x v="215"/>
    <x v="0"/>
    <b v="0"/>
    <m/>
    <m/>
    <m/>
    <s v="00531000006uPsjAAE"/>
    <m/>
    <m/>
    <m/>
    <s v="0033100002zyZbAAAU"/>
    <m/>
    <m/>
    <m/>
    <m/>
    <s v="0125A000001ESVgQAO"/>
    <b v="0"/>
    <m/>
    <b v="0"/>
    <m/>
    <m/>
    <x v="2"/>
    <b v="0"/>
    <d v="2021-06-29T20:34:53"/>
    <m/>
    <m/>
    <b v="0"/>
    <x v="0"/>
    <m/>
    <m/>
    <n v="65000"/>
    <m/>
    <x v="0"/>
    <m/>
    <n v="0"/>
  </r>
  <r>
    <s v="0013100001gyAl8AAE"/>
    <b v="0"/>
    <m/>
    <b v="0"/>
    <s v="70131000001Xm2LAAS"/>
    <m/>
    <m/>
    <x v="75"/>
    <b v="0"/>
    <m/>
    <m/>
    <m/>
    <m/>
    <m/>
    <s v="00531000007MUoEAAW"/>
    <b v="1"/>
    <d v="2016-06-03T20:00:17"/>
    <m/>
    <b v="0"/>
    <m/>
    <m/>
    <b v="0"/>
    <d v="2017-04-01T00:00:00"/>
    <n v="4"/>
    <n v="2017"/>
    <s v="Pipeline"/>
    <s v="Pipeline"/>
    <b v="0"/>
    <b v="0"/>
    <m/>
    <b v="0"/>
    <b v="0"/>
    <b v="0"/>
    <x v="13"/>
    <b v="0"/>
    <m/>
    <x v="0"/>
    <m/>
    <s v="0055A00000BclF5QAJ"/>
    <d v="2021-05-04T16:26:43"/>
    <m/>
    <m/>
    <m/>
    <m/>
    <b v="0"/>
    <m/>
    <m/>
    <s v="Trade Show"/>
    <m/>
    <m/>
    <m/>
    <m/>
    <m/>
    <x v="216"/>
    <x v="0"/>
    <b v="0"/>
    <m/>
    <m/>
    <m/>
    <s v="00531000006uPsjAAE"/>
    <m/>
    <m/>
    <m/>
    <s v="0033100002zyZdGAAU"/>
    <m/>
    <m/>
    <m/>
    <m/>
    <s v="0125A000001ESVgQAO"/>
    <b v="0"/>
    <m/>
    <b v="0"/>
    <m/>
    <m/>
    <x v="2"/>
    <b v="0"/>
    <d v="2021-06-29T20:34:53"/>
    <m/>
    <m/>
    <b v="0"/>
    <x v="0"/>
    <m/>
    <m/>
    <n v="65000"/>
    <m/>
    <x v="0"/>
    <m/>
    <n v="0"/>
  </r>
  <r>
    <s v="0013100001gyAnEAAU"/>
    <b v="0"/>
    <m/>
    <b v="0"/>
    <s v="70131000001YINVAA4"/>
    <m/>
    <m/>
    <x v="75"/>
    <b v="0"/>
    <m/>
    <m/>
    <m/>
    <m/>
    <m/>
    <s v="00531000007MUoEAAW"/>
    <b v="1"/>
    <d v="2016-06-03T20:05:24"/>
    <m/>
    <b v="0"/>
    <m/>
    <m/>
    <b v="0"/>
    <d v="2017-04-01T00:00:00"/>
    <n v="4"/>
    <n v="2017"/>
    <s v="Pipeline"/>
    <s v="Pipeline"/>
    <b v="0"/>
    <b v="0"/>
    <m/>
    <b v="0"/>
    <b v="0"/>
    <b v="0"/>
    <x v="13"/>
    <b v="0"/>
    <m/>
    <x v="0"/>
    <m/>
    <s v="0055A00000BclF5QAJ"/>
    <d v="2021-05-04T16:12:58"/>
    <m/>
    <m/>
    <m/>
    <m/>
    <b v="0"/>
    <m/>
    <m/>
    <s v="Seminar - Internal"/>
    <m/>
    <m/>
    <m/>
    <m/>
    <m/>
    <x v="217"/>
    <x v="0"/>
    <b v="0"/>
    <m/>
    <m/>
    <m/>
    <s v="00531000006uPsjAAE"/>
    <m/>
    <m/>
    <m/>
    <s v="0033100002zyZhNAAU"/>
    <m/>
    <m/>
    <m/>
    <m/>
    <s v="0125A000001ESVgQAO"/>
    <b v="0"/>
    <m/>
    <b v="0"/>
    <m/>
    <m/>
    <x v="2"/>
    <b v="0"/>
    <d v="2021-06-29T20:34:53"/>
    <m/>
    <m/>
    <b v="0"/>
    <x v="0"/>
    <m/>
    <m/>
    <n v="65000"/>
    <m/>
    <x v="0"/>
    <m/>
    <n v="0"/>
  </r>
  <r>
    <s v="0013100001gyAqwAAE"/>
    <b v="0"/>
    <m/>
    <b v="0"/>
    <s v="70131000001YINVAA4"/>
    <m/>
    <m/>
    <x v="75"/>
    <b v="0"/>
    <m/>
    <m/>
    <m/>
    <m/>
    <m/>
    <s v="00531000007MUoEAAW"/>
    <b v="1"/>
    <d v="2016-06-03T20:12:49"/>
    <m/>
    <b v="0"/>
    <m/>
    <m/>
    <b v="0"/>
    <d v="2017-04-01T00:00:00"/>
    <n v="4"/>
    <n v="2017"/>
    <s v="Pipeline"/>
    <s v="Pipeline"/>
    <b v="0"/>
    <b v="0"/>
    <m/>
    <b v="0"/>
    <b v="0"/>
    <b v="0"/>
    <x v="2"/>
    <b v="0"/>
    <m/>
    <x v="0"/>
    <m/>
    <s v="0055A00000BclF5QAJ"/>
    <d v="2021-05-04T16:12:58"/>
    <m/>
    <m/>
    <m/>
    <m/>
    <b v="0"/>
    <m/>
    <m/>
    <s v="Seminar - Internal"/>
    <m/>
    <m/>
    <m/>
    <m/>
    <m/>
    <x v="218"/>
    <x v="0"/>
    <b v="0"/>
    <m/>
    <m/>
    <m/>
    <s v="00531000006uPsjAAE"/>
    <m/>
    <m/>
    <m/>
    <s v="0033100002zyZoTAAU"/>
    <m/>
    <m/>
    <m/>
    <m/>
    <s v="0125A000001ESVgQAO"/>
    <b v="0"/>
    <m/>
    <b v="0"/>
    <m/>
    <m/>
    <x v="2"/>
    <b v="0"/>
    <d v="2021-06-29T20:34:53"/>
    <m/>
    <m/>
    <b v="0"/>
    <x v="0"/>
    <m/>
    <m/>
    <n v="65000"/>
    <m/>
    <x v="0"/>
    <m/>
    <n v="0"/>
  </r>
  <r>
    <s v="0013100001gyAt7AAE"/>
    <b v="0"/>
    <m/>
    <b v="0"/>
    <s v="70131000001Xm2LAAS"/>
    <m/>
    <m/>
    <x v="75"/>
    <b v="0"/>
    <m/>
    <m/>
    <m/>
    <m/>
    <m/>
    <s v="00531000007MUoEAAW"/>
    <b v="1"/>
    <d v="2016-06-03T20:16:20"/>
    <m/>
    <b v="0"/>
    <m/>
    <m/>
    <b v="0"/>
    <d v="2017-04-01T00:00:00"/>
    <n v="4"/>
    <n v="2017"/>
    <s v="Pipeline"/>
    <s v="Pipeline"/>
    <b v="0"/>
    <b v="0"/>
    <m/>
    <b v="0"/>
    <b v="0"/>
    <b v="0"/>
    <x v="2"/>
    <b v="0"/>
    <m/>
    <x v="0"/>
    <m/>
    <s v="0055A00000BclF5QAJ"/>
    <d v="2021-05-04T16:12:48"/>
    <m/>
    <m/>
    <m/>
    <m/>
    <b v="0"/>
    <m/>
    <m/>
    <s v="Trade Show"/>
    <m/>
    <m/>
    <m/>
    <m/>
    <m/>
    <x v="219"/>
    <x v="0"/>
    <b v="0"/>
    <m/>
    <m/>
    <m/>
    <s v="00531000006uPsjAAE"/>
    <m/>
    <m/>
    <m/>
    <s v="0033100002zyZrcAAE"/>
    <m/>
    <m/>
    <m/>
    <m/>
    <s v="0125A000001ESVgQAO"/>
    <b v="0"/>
    <m/>
    <b v="0"/>
    <m/>
    <m/>
    <x v="2"/>
    <b v="0"/>
    <d v="2021-06-29T20:34:53"/>
    <m/>
    <m/>
    <b v="0"/>
    <x v="0"/>
    <m/>
    <m/>
    <n v="65000"/>
    <m/>
    <x v="0"/>
    <m/>
    <n v="0"/>
  </r>
  <r>
    <s v="0013100001gyAvIAAU"/>
    <b v="0"/>
    <m/>
    <b v="0"/>
    <s v="70131000001YINfAAO"/>
    <m/>
    <m/>
    <x v="104"/>
    <b v="0"/>
    <m/>
    <m/>
    <m/>
    <m/>
    <m/>
    <s v="00531000007MUoEAAW"/>
    <b v="1"/>
    <d v="2016-06-03T20:19:57"/>
    <m/>
    <b v="0"/>
    <m/>
    <m/>
    <b v="0"/>
    <d v="2017-04-01T00:00:00"/>
    <n v="4"/>
    <n v="2017"/>
    <s v="Pipeline"/>
    <s v="Pipeline"/>
    <b v="0"/>
    <b v="0"/>
    <m/>
    <b v="0"/>
    <b v="0"/>
    <b v="0"/>
    <x v="2"/>
    <b v="0"/>
    <m/>
    <x v="0"/>
    <m/>
    <s v="0055A00000BclF5QAJ"/>
    <d v="2021-05-04T16:12:48"/>
    <m/>
    <m/>
    <m/>
    <m/>
    <b v="0"/>
    <m/>
    <m/>
    <s v="Seminar - Internal"/>
    <m/>
    <m/>
    <m/>
    <m/>
    <m/>
    <x v="220"/>
    <x v="0"/>
    <b v="0"/>
    <m/>
    <m/>
    <m/>
    <s v="00531000006uPsjAAE"/>
    <m/>
    <m/>
    <m/>
    <s v="0033100002zyZtxAAE"/>
    <m/>
    <m/>
    <m/>
    <m/>
    <s v="0125A000001ESVgQAO"/>
    <b v="0"/>
    <m/>
    <b v="0"/>
    <m/>
    <m/>
    <x v="2"/>
    <b v="0"/>
    <d v="2021-06-29T20:34:53"/>
    <m/>
    <m/>
    <b v="0"/>
    <x v="0"/>
    <m/>
    <m/>
    <n v="65000"/>
    <m/>
    <x v="0"/>
    <m/>
    <n v="0"/>
  </r>
  <r>
    <s v="0013100001gyB7wAAE"/>
    <b v="0"/>
    <m/>
    <b v="0"/>
    <m/>
    <m/>
    <m/>
    <x v="17"/>
    <b v="0"/>
    <m/>
    <m/>
    <m/>
    <m/>
    <m/>
    <s v="00531000007MUoEAAW"/>
    <b v="1"/>
    <d v="2016-06-03T20:39:32"/>
    <m/>
    <b v="0"/>
    <m/>
    <m/>
    <b v="0"/>
    <d v="2016-04-01T00:00:00"/>
    <n v="4"/>
    <n v="2016"/>
    <s v="Pipeline"/>
    <s v="Pipeline"/>
    <b v="0"/>
    <b v="0"/>
    <m/>
    <b v="0"/>
    <b v="0"/>
    <b v="0"/>
    <x v="2"/>
    <b v="0"/>
    <m/>
    <x v="0"/>
    <m/>
    <s v="0055A00000BclF5QAJ"/>
    <d v="2021-05-04T16:12:58"/>
    <m/>
    <m/>
    <m/>
    <m/>
    <b v="0"/>
    <m/>
    <m/>
    <s v="Website"/>
    <m/>
    <m/>
    <m/>
    <m/>
    <m/>
    <x v="221"/>
    <x v="0"/>
    <b v="0"/>
    <m/>
    <m/>
    <m/>
    <s v="005i0000000fNkyAAE"/>
    <m/>
    <m/>
    <m/>
    <s v="0033100002zya6XAAQ"/>
    <m/>
    <m/>
    <m/>
    <m/>
    <s v="0125A000001ESVgQAO"/>
    <b v="0"/>
    <m/>
    <b v="0"/>
    <m/>
    <m/>
    <x v="2"/>
    <b v="0"/>
    <d v="2021-06-29T20:34:53"/>
    <m/>
    <m/>
    <b v="0"/>
    <x v="0"/>
    <m/>
    <m/>
    <m/>
    <m/>
    <x v="0"/>
    <m/>
    <n v="0"/>
  </r>
  <r>
    <s v="0013100001gyBExAAM"/>
    <b v="0"/>
    <m/>
    <b v="0"/>
    <s v="70131000001YINaAAO"/>
    <m/>
    <m/>
    <x v="105"/>
    <b v="0"/>
    <m/>
    <m/>
    <m/>
    <m/>
    <m/>
    <s v="00531000007MUoEAAW"/>
    <b v="1"/>
    <d v="2016-06-03T20:51:38"/>
    <m/>
    <b v="0"/>
    <m/>
    <m/>
    <b v="0"/>
    <d v="2017-04-01T00:00:00"/>
    <n v="4"/>
    <n v="2017"/>
    <s v="Pipeline"/>
    <s v="Pipeline"/>
    <b v="0"/>
    <b v="0"/>
    <m/>
    <b v="0"/>
    <b v="0"/>
    <b v="0"/>
    <x v="3"/>
    <b v="0"/>
    <m/>
    <x v="0"/>
    <d v="2016-07-11T00:00:00"/>
    <s v="0055A00000BclF5QAJ"/>
    <d v="2021-05-04T16:12:48"/>
    <m/>
    <m/>
    <m/>
    <m/>
    <b v="0"/>
    <m/>
    <m/>
    <s v="Seminar - Internal"/>
    <m/>
    <m/>
    <m/>
    <m/>
    <m/>
    <x v="222"/>
    <x v="0"/>
    <b v="0"/>
    <m/>
    <m/>
    <m/>
    <s v="00531000006uPsjAAE"/>
    <m/>
    <m/>
    <m/>
    <s v="0033100002zyaECAAY"/>
    <m/>
    <m/>
    <m/>
    <m/>
    <s v="0125A000001ESVgQAO"/>
    <b v="0"/>
    <m/>
    <b v="0"/>
    <m/>
    <m/>
    <x v="2"/>
    <b v="0"/>
    <d v="2021-06-29T20:34:53"/>
    <m/>
    <m/>
    <b v="0"/>
    <x v="0"/>
    <m/>
    <m/>
    <n v="65000"/>
    <m/>
    <x v="0"/>
    <m/>
    <n v="0"/>
  </r>
  <r>
    <s v="001i000001F6CZqAAN"/>
    <b v="0"/>
    <m/>
    <b v="0"/>
    <s v="70131000001Xm2LAAS"/>
    <m/>
    <m/>
    <x v="106"/>
    <b v="1"/>
    <m/>
    <m/>
    <m/>
    <m/>
    <m/>
    <s v="00531000007MUoEAAW"/>
    <b v="1"/>
    <d v="2016-06-03T20:57:36"/>
    <m/>
    <b v="0"/>
    <m/>
    <m/>
    <b v="0"/>
    <d v="2016-04-01T00:00:00"/>
    <n v="4"/>
    <n v="2016"/>
    <s v="Closed"/>
    <s v="Closed"/>
    <b v="0"/>
    <b v="0"/>
    <m/>
    <b v="0"/>
    <b v="0"/>
    <b v="0"/>
    <x v="3"/>
    <b v="0"/>
    <m/>
    <x v="0"/>
    <m/>
    <s v="0055A000009s6n0QAA"/>
    <d v="2020-09-17T14:48:45"/>
    <m/>
    <d v="2020-01-06T18:18:11"/>
    <m/>
    <m/>
    <b v="0"/>
    <m/>
    <m/>
    <s v="Trade Show"/>
    <m/>
    <m/>
    <m/>
    <m/>
    <m/>
    <x v="223"/>
    <x v="0"/>
    <b v="1"/>
    <m/>
    <m/>
    <m/>
    <s v="00531000006uPsjAAE"/>
    <m/>
    <m/>
    <m/>
    <s v="0033100002zyaQwAAI"/>
    <m/>
    <m/>
    <m/>
    <m/>
    <s v="0125A000001NaBLQA0"/>
    <b v="0"/>
    <m/>
    <b v="0"/>
    <m/>
    <m/>
    <x v="1"/>
    <b v="0"/>
    <d v="2021-06-29T20:34:53"/>
    <m/>
    <m/>
    <b v="0"/>
    <x v="1"/>
    <m/>
    <m/>
    <n v="200000"/>
    <m/>
    <x v="55"/>
    <n v="100"/>
    <n v="0"/>
  </r>
  <r>
    <s v="0013100001gyBJYAA2"/>
    <b v="0"/>
    <m/>
    <b v="0"/>
    <s v="70131000001YINQAA4"/>
    <m/>
    <m/>
    <x v="75"/>
    <b v="0"/>
    <m/>
    <m/>
    <m/>
    <m/>
    <m/>
    <s v="00531000007MUoEAAW"/>
    <b v="1"/>
    <d v="2016-06-03T21:00:49"/>
    <m/>
    <b v="0"/>
    <m/>
    <m/>
    <b v="0"/>
    <d v="2017-04-01T00:00:00"/>
    <n v="4"/>
    <n v="2017"/>
    <s v="Pipeline"/>
    <s v="Pipeline"/>
    <b v="0"/>
    <b v="0"/>
    <m/>
    <b v="0"/>
    <b v="0"/>
    <b v="0"/>
    <x v="3"/>
    <b v="0"/>
    <m/>
    <x v="0"/>
    <m/>
    <s v="0055A00000BclF5QAJ"/>
    <d v="2021-05-04T16:12:48"/>
    <m/>
    <m/>
    <m/>
    <m/>
    <b v="0"/>
    <m/>
    <m/>
    <s v="Seminar - Internal"/>
    <m/>
    <m/>
    <m/>
    <m/>
    <m/>
    <x v="224"/>
    <x v="0"/>
    <b v="0"/>
    <m/>
    <m/>
    <m/>
    <s v="00531000006uPsjAAE"/>
    <m/>
    <m/>
    <m/>
    <s v="0033100002zyaTHAAY"/>
    <m/>
    <m/>
    <m/>
    <m/>
    <s v="0125A000001ESVgQAO"/>
    <b v="0"/>
    <m/>
    <b v="0"/>
    <m/>
    <m/>
    <x v="2"/>
    <b v="0"/>
    <d v="2021-06-29T20:34:53"/>
    <m/>
    <m/>
    <b v="0"/>
    <x v="0"/>
    <m/>
    <m/>
    <n v="65000"/>
    <m/>
    <x v="0"/>
    <m/>
    <n v="0"/>
  </r>
  <r>
    <s v="0013100001gyAbcAAE"/>
    <b v="0"/>
    <m/>
    <b v="0"/>
    <s v="70131000001YINQAA4"/>
    <m/>
    <m/>
    <x v="42"/>
    <b v="0"/>
    <m/>
    <m/>
    <m/>
    <m/>
    <m/>
    <s v="00531000007MUoEAAW"/>
    <b v="1"/>
    <d v="2016-06-03T21:07:05"/>
    <m/>
    <b v="0"/>
    <m/>
    <m/>
    <b v="0"/>
    <d v="2017-01-01T00:00:00"/>
    <n v="1"/>
    <n v="2017"/>
    <s v="Pipeline"/>
    <s v="Pipeline"/>
    <b v="0"/>
    <b v="0"/>
    <m/>
    <b v="0"/>
    <b v="0"/>
    <b v="0"/>
    <x v="3"/>
    <b v="0"/>
    <m/>
    <x v="0"/>
    <m/>
    <s v="0055A00000BclF5QAJ"/>
    <d v="2021-05-04T16:12:48"/>
    <m/>
    <d v="2016-11-29T14:26:31"/>
    <m/>
    <m/>
    <b v="0"/>
    <m/>
    <m/>
    <s v="Seminar - Internal"/>
    <m/>
    <m/>
    <m/>
    <m/>
    <m/>
    <x v="225"/>
    <x v="0"/>
    <b v="0"/>
    <m/>
    <m/>
    <m/>
    <s v="00531000006uPsjAAE"/>
    <m/>
    <m/>
    <m/>
    <s v="0033100002zyaXEAAY"/>
    <m/>
    <m/>
    <m/>
    <m/>
    <s v="0125A000001ESVgQAO"/>
    <b v="0"/>
    <m/>
    <b v="0"/>
    <m/>
    <m/>
    <x v="4"/>
    <b v="0"/>
    <d v="2021-06-29T20:34:53"/>
    <m/>
    <m/>
    <b v="0"/>
    <x v="0"/>
    <m/>
    <m/>
    <n v="65000"/>
    <m/>
    <x v="26"/>
    <n v="30"/>
    <n v="0"/>
  </r>
  <r>
    <s v="0013100001gyBNuAAM"/>
    <b v="0"/>
    <m/>
    <b v="0"/>
    <s v="70131000001YINQAA4"/>
    <m/>
    <m/>
    <x v="75"/>
    <b v="0"/>
    <m/>
    <m/>
    <m/>
    <m/>
    <m/>
    <s v="00531000007MUoEAAW"/>
    <b v="1"/>
    <d v="2016-06-03T21:10:09"/>
    <m/>
    <b v="0"/>
    <m/>
    <m/>
    <b v="0"/>
    <d v="2017-04-01T00:00:00"/>
    <n v="4"/>
    <n v="2017"/>
    <s v="Pipeline"/>
    <s v="Pipeline"/>
    <b v="0"/>
    <b v="0"/>
    <m/>
    <b v="0"/>
    <b v="0"/>
    <b v="0"/>
    <x v="3"/>
    <b v="0"/>
    <m/>
    <x v="0"/>
    <m/>
    <s v="0055A00000BclF5QAJ"/>
    <d v="2021-05-04T16:12:48"/>
    <m/>
    <m/>
    <m/>
    <m/>
    <b v="0"/>
    <m/>
    <m/>
    <s v="Seminar - Internal"/>
    <m/>
    <m/>
    <m/>
    <m/>
    <m/>
    <x v="226"/>
    <x v="0"/>
    <b v="0"/>
    <m/>
    <m/>
    <m/>
    <s v="00531000006uPsjAAE"/>
    <m/>
    <m/>
    <m/>
    <s v="0033100002zyaYbAAI"/>
    <m/>
    <m/>
    <m/>
    <m/>
    <s v="0125A000001ESVgQAO"/>
    <b v="0"/>
    <m/>
    <b v="0"/>
    <m/>
    <m/>
    <x v="2"/>
    <b v="0"/>
    <d v="2021-06-29T20:34:53"/>
    <m/>
    <m/>
    <b v="0"/>
    <x v="0"/>
    <m/>
    <m/>
    <n v="65000"/>
    <m/>
    <x v="0"/>
    <m/>
    <n v="0"/>
  </r>
  <r>
    <s v="0013100001gyBTsAAM"/>
    <b v="0"/>
    <m/>
    <b v="0"/>
    <s v="70131000001YINQAA4"/>
    <m/>
    <m/>
    <x v="22"/>
    <b v="0"/>
    <m/>
    <m/>
    <m/>
    <m/>
    <m/>
    <s v="00531000007MUoEAAW"/>
    <b v="1"/>
    <d v="2016-06-03T21:27:23"/>
    <m/>
    <b v="0"/>
    <m/>
    <m/>
    <b v="0"/>
    <d v="2017-02-01T00:00:00"/>
    <n v="2"/>
    <n v="2017"/>
    <s v="Pipeline"/>
    <s v="Pipeline"/>
    <b v="0"/>
    <b v="0"/>
    <m/>
    <b v="0"/>
    <b v="0"/>
    <b v="0"/>
    <x v="3"/>
    <b v="0"/>
    <m/>
    <x v="0"/>
    <m/>
    <s v="0055A00000BclF5QAJ"/>
    <d v="2021-05-04T16:12:48"/>
    <m/>
    <d v="2016-11-29T14:50:10"/>
    <m/>
    <m/>
    <b v="0"/>
    <m/>
    <m/>
    <s v="Seminar - Internal"/>
    <m/>
    <m/>
    <m/>
    <m/>
    <m/>
    <x v="227"/>
    <x v="0"/>
    <b v="0"/>
    <m/>
    <m/>
    <m/>
    <s v="00531000006uPsjAAE"/>
    <m/>
    <m/>
    <m/>
    <s v="0033100002zyahJAAQ"/>
    <m/>
    <m/>
    <m/>
    <m/>
    <s v="0125A000001ESVgQAO"/>
    <b v="0"/>
    <m/>
    <b v="0"/>
    <m/>
    <m/>
    <x v="4"/>
    <b v="0"/>
    <d v="2021-06-29T20:34:53"/>
    <m/>
    <m/>
    <b v="0"/>
    <x v="0"/>
    <m/>
    <m/>
    <n v="65000"/>
    <m/>
    <x v="26"/>
    <n v="30"/>
    <n v="0"/>
  </r>
  <r>
    <s v="0013100001eoDgWAAU"/>
    <b v="0"/>
    <m/>
    <b v="0"/>
    <s v="70131000001YDrHAAW"/>
    <m/>
    <m/>
    <x v="75"/>
    <b v="0"/>
    <m/>
    <m/>
    <m/>
    <m/>
    <m/>
    <s v="00531000007MUoEAAW"/>
    <b v="1"/>
    <d v="2016-06-03T21:31:39"/>
    <m/>
    <b v="0"/>
    <m/>
    <m/>
    <b v="0"/>
    <d v="2017-04-01T00:00:00"/>
    <n v="4"/>
    <n v="2017"/>
    <s v="Pipeline"/>
    <s v="Pipeline"/>
    <b v="0"/>
    <b v="0"/>
    <m/>
    <b v="0"/>
    <b v="0"/>
    <b v="0"/>
    <x v="13"/>
    <b v="0"/>
    <m/>
    <x v="0"/>
    <m/>
    <s v="0055A00000BclF5QAJ"/>
    <d v="2021-05-04T16:12:41"/>
    <m/>
    <m/>
    <m/>
    <m/>
    <b v="0"/>
    <m/>
    <m/>
    <s v="Seminar - Internal"/>
    <m/>
    <m/>
    <m/>
    <m/>
    <m/>
    <x v="228"/>
    <x v="0"/>
    <b v="0"/>
    <m/>
    <m/>
    <m/>
    <s v="00531000006uPsjAAE"/>
    <m/>
    <m/>
    <m/>
    <s v="0033100002zyajPAAQ"/>
    <m/>
    <m/>
    <m/>
    <m/>
    <s v="0125A000001ESVgQAO"/>
    <b v="0"/>
    <m/>
    <b v="0"/>
    <m/>
    <m/>
    <x v="2"/>
    <b v="0"/>
    <d v="2021-06-29T20:34:53"/>
    <m/>
    <m/>
    <b v="0"/>
    <x v="0"/>
    <m/>
    <m/>
    <n v="65000"/>
    <m/>
    <x v="0"/>
    <m/>
    <n v="0"/>
  </r>
  <r>
    <s v="0013100001gyBZHAA2"/>
    <b v="0"/>
    <m/>
    <b v="0"/>
    <s v="70131000001YIOEAA4"/>
    <m/>
    <m/>
    <x v="75"/>
    <b v="0"/>
    <m/>
    <m/>
    <m/>
    <m/>
    <m/>
    <s v="00531000007MUoEAAW"/>
    <b v="1"/>
    <d v="2016-06-03T21:46:21"/>
    <m/>
    <b v="0"/>
    <m/>
    <m/>
    <b v="0"/>
    <d v="2017-04-01T00:00:00"/>
    <n v="4"/>
    <n v="2017"/>
    <s v="Pipeline"/>
    <s v="Pipeline"/>
    <b v="0"/>
    <b v="0"/>
    <m/>
    <b v="0"/>
    <b v="0"/>
    <b v="0"/>
    <x v="13"/>
    <b v="0"/>
    <m/>
    <x v="0"/>
    <m/>
    <s v="0055A00000BclF5QAJ"/>
    <d v="2021-05-04T16:12:58"/>
    <m/>
    <m/>
    <m/>
    <m/>
    <b v="0"/>
    <m/>
    <m/>
    <s v="Seminar - Internal"/>
    <m/>
    <m/>
    <m/>
    <m/>
    <m/>
    <x v="229"/>
    <x v="0"/>
    <b v="0"/>
    <m/>
    <m/>
    <m/>
    <s v="00531000006uPsjAAE"/>
    <m/>
    <m/>
    <m/>
    <s v="0033100002zyaq6AAA"/>
    <m/>
    <m/>
    <m/>
    <m/>
    <s v="0125A000001ESVgQAO"/>
    <b v="0"/>
    <m/>
    <b v="0"/>
    <m/>
    <m/>
    <x v="2"/>
    <b v="0"/>
    <d v="2021-06-29T20:34:53"/>
    <m/>
    <m/>
    <b v="0"/>
    <x v="0"/>
    <m/>
    <m/>
    <n v="65000"/>
    <m/>
    <x v="0"/>
    <m/>
    <n v="0"/>
  </r>
  <r>
    <s v="0013100001jXxJ9AAK"/>
    <b v="0"/>
    <m/>
    <b v="0"/>
    <m/>
    <m/>
    <m/>
    <x v="46"/>
    <b v="1"/>
    <s v="Lost or No Budget"/>
    <m/>
    <m/>
    <m/>
    <m/>
    <s v="00531000007KgPgAAK"/>
    <b v="0"/>
    <d v="2016-06-06T19:20:03"/>
    <m/>
    <b v="0"/>
    <m/>
    <m/>
    <b v="0"/>
    <d v="2020-02-01T00:00:00"/>
    <n v="2"/>
    <n v="2020"/>
    <s v="Omitted"/>
    <s v="Omitted"/>
    <b v="0"/>
    <b v="0"/>
    <m/>
    <b v="1"/>
    <b v="0"/>
    <b v="0"/>
    <x v="13"/>
    <b v="0"/>
    <m/>
    <x v="0"/>
    <m/>
    <s v="00531000007MUoEAAW"/>
    <d v="2020-05-26T18:37:05"/>
    <m/>
    <d v="2020-05-26T18:37:05"/>
    <m/>
    <m/>
    <b v="0"/>
    <m/>
    <m/>
    <s v="Other"/>
    <m/>
    <m/>
    <m/>
    <m/>
    <m/>
    <x v="230"/>
    <x v="0"/>
    <b v="0"/>
    <m/>
    <m/>
    <m/>
    <s v="00531000007KgPgAAK"/>
    <s v="01s31000003qafjAAA"/>
    <m/>
    <m/>
    <m/>
    <m/>
    <m/>
    <m/>
    <m/>
    <s v="0125A000001NaBLQA0"/>
    <b v="0"/>
    <m/>
    <b v="0"/>
    <m/>
    <m/>
    <x v="0"/>
    <b v="0"/>
    <d v="2021-06-29T20:34:53"/>
    <m/>
    <m/>
    <b v="0"/>
    <x v="0"/>
    <m/>
    <m/>
    <n v="71625"/>
    <m/>
    <x v="2"/>
    <n v="0"/>
    <n v="0"/>
  </r>
  <r>
    <s v="0013100001jXxoYAAS"/>
    <b v="0"/>
    <m/>
    <b v="0"/>
    <m/>
    <m/>
    <m/>
    <x v="43"/>
    <b v="1"/>
    <m/>
    <m/>
    <m/>
    <m/>
    <m/>
    <s v="00531000007KgPgAAK"/>
    <b v="1"/>
    <d v="2016-06-06T20:06:40"/>
    <m/>
    <b v="0"/>
    <m/>
    <m/>
    <b v="0"/>
    <d v="2016-02-01T00:00:00"/>
    <n v="2"/>
    <n v="2016"/>
    <s v="Omitted"/>
    <s v="Omitted"/>
    <b v="0"/>
    <b v="0"/>
    <m/>
    <b v="0"/>
    <b v="0"/>
    <b v="0"/>
    <x v="13"/>
    <b v="0"/>
    <m/>
    <x v="0"/>
    <m/>
    <s v="0055A000009s6n0QAA"/>
    <d v="2020-09-17T14:48:45"/>
    <m/>
    <d v="2020-01-06T18:18:35"/>
    <m/>
    <m/>
    <b v="0"/>
    <m/>
    <m/>
    <s v="Other"/>
    <m/>
    <m/>
    <m/>
    <m/>
    <m/>
    <x v="231"/>
    <x v="0"/>
    <b v="0"/>
    <m/>
    <m/>
    <m/>
    <s v="00531000007KgPgAAK"/>
    <m/>
    <m/>
    <m/>
    <m/>
    <m/>
    <m/>
    <m/>
    <m/>
    <s v="0125A000001NaBLQA0"/>
    <b v="0"/>
    <m/>
    <b v="0"/>
    <m/>
    <m/>
    <x v="0"/>
    <b v="0"/>
    <d v="2021-06-29T20:34:53"/>
    <m/>
    <m/>
    <b v="0"/>
    <x v="0"/>
    <m/>
    <m/>
    <m/>
    <m/>
    <x v="0"/>
    <n v="0"/>
    <n v="0"/>
  </r>
  <r>
    <s v="0013100001jXxoYAAS"/>
    <b v="0"/>
    <m/>
    <b v="0"/>
    <m/>
    <m/>
    <m/>
    <x v="4"/>
    <b v="1"/>
    <m/>
    <m/>
    <m/>
    <m/>
    <m/>
    <s v="00531000007KgPgAAK"/>
    <b v="0"/>
    <d v="2016-06-06T20:08:40"/>
    <m/>
    <b v="0"/>
    <m/>
    <m/>
    <b v="0"/>
    <d v="2016-03-01T00:00:00"/>
    <n v="3"/>
    <n v="2016"/>
    <s v="Omitted"/>
    <s v="Omitted"/>
    <b v="0"/>
    <b v="0"/>
    <m/>
    <b v="1"/>
    <b v="0"/>
    <b v="0"/>
    <x v="13"/>
    <b v="0"/>
    <m/>
    <x v="0"/>
    <m/>
    <s v="0055A00000BclF5QAJ"/>
    <d v="2021-04-11T19:52:07"/>
    <m/>
    <d v="2020-01-06T18:18:35"/>
    <m/>
    <m/>
    <b v="1"/>
    <m/>
    <m/>
    <s v="Inside Sales"/>
    <m/>
    <m/>
    <m/>
    <m/>
    <m/>
    <x v="232"/>
    <x v="0"/>
    <b v="0"/>
    <m/>
    <m/>
    <m/>
    <s v="00531000007KgPgAAK"/>
    <s v="01si00000040RFIAA2"/>
    <m/>
    <m/>
    <m/>
    <m/>
    <m/>
    <m/>
    <m/>
    <s v="0125A000001NaBLQA0"/>
    <b v="0"/>
    <m/>
    <b v="0"/>
    <m/>
    <m/>
    <x v="0"/>
    <b v="0"/>
    <d v="2021-06-29T20:34:53"/>
    <m/>
    <m/>
    <b v="0"/>
    <x v="0"/>
    <m/>
    <m/>
    <n v="524718.75"/>
    <m/>
    <x v="2"/>
    <n v="0"/>
    <n v="0"/>
  </r>
  <r>
    <s v="0013100001gang7AAA"/>
    <b v="0"/>
    <m/>
    <b v="0"/>
    <m/>
    <m/>
    <m/>
    <x v="4"/>
    <b v="1"/>
    <m/>
    <m/>
    <m/>
    <m/>
    <m/>
    <s v="00531000006uPsjAAE"/>
    <b v="1"/>
    <d v="2016-06-07T15:06:18"/>
    <m/>
    <b v="0"/>
    <m/>
    <m/>
    <b v="0"/>
    <d v="2016-03-01T00:00:00"/>
    <n v="3"/>
    <n v="2016"/>
    <s v="Closed"/>
    <s v="Closed"/>
    <b v="0"/>
    <b v="0"/>
    <m/>
    <b v="1"/>
    <b v="0"/>
    <b v="0"/>
    <x v="13"/>
    <b v="0"/>
    <m/>
    <x v="0"/>
    <m/>
    <s v="0055A00000BclF5QAJ"/>
    <d v="2021-04-11T20:12:15"/>
    <m/>
    <d v="2020-01-06T18:18:11"/>
    <m/>
    <m/>
    <b v="0"/>
    <m/>
    <m/>
    <s v="Referral"/>
    <m/>
    <m/>
    <m/>
    <m/>
    <m/>
    <x v="233"/>
    <x v="0"/>
    <b v="1"/>
    <m/>
    <m/>
    <m/>
    <s v="00531000006uPsjAAE"/>
    <s v="01s31000003qagwAAA"/>
    <m/>
    <m/>
    <m/>
    <m/>
    <m/>
    <m/>
    <s v="0Q031000001P6uiCAC"/>
    <s v="0125A000001NaBLQA0"/>
    <b v="0"/>
    <m/>
    <b v="0"/>
    <m/>
    <m/>
    <x v="1"/>
    <b v="0"/>
    <d v="2021-06-29T20:34:53"/>
    <m/>
    <m/>
    <b v="0"/>
    <x v="1"/>
    <m/>
    <m/>
    <n v="170706"/>
    <m/>
    <x v="56"/>
    <n v="100"/>
    <n v="0"/>
  </r>
  <r>
    <s v="0013100001jY642AAC"/>
    <b v="0"/>
    <m/>
    <b v="0"/>
    <m/>
    <m/>
    <m/>
    <x v="22"/>
    <b v="0"/>
    <m/>
    <m/>
    <m/>
    <m/>
    <m/>
    <s v="00531000007MUoEAAW"/>
    <b v="1"/>
    <d v="2016-06-07T15:29:31"/>
    <m/>
    <b v="0"/>
    <m/>
    <m/>
    <b v="0"/>
    <d v="2017-02-01T00:00:00"/>
    <n v="2"/>
    <n v="2017"/>
    <s v="Pipeline"/>
    <s v="Pipeline"/>
    <b v="0"/>
    <b v="0"/>
    <m/>
    <b v="0"/>
    <b v="0"/>
    <b v="0"/>
    <x v="13"/>
    <b v="0"/>
    <m/>
    <x v="0"/>
    <d v="2016-06-07T00:00:00"/>
    <s v="0055A00000BclF5QAJ"/>
    <d v="2021-04-11T21:42:21"/>
    <m/>
    <m/>
    <m/>
    <m/>
    <b v="0"/>
    <m/>
    <m/>
    <s v="Website"/>
    <m/>
    <m/>
    <m/>
    <m/>
    <m/>
    <x v="234"/>
    <x v="0"/>
    <b v="0"/>
    <m/>
    <m/>
    <m/>
    <s v="00531000006uPsjAAE"/>
    <m/>
    <m/>
    <m/>
    <m/>
    <m/>
    <m/>
    <m/>
    <m/>
    <s v="0125A000001ESVgQAO"/>
    <b v="0"/>
    <m/>
    <b v="0"/>
    <m/>
    <m/>
    <x v="2"/>
    <b v="0"/>
    <d v="2021-06-29T20:34:53"/>
    <m/>
    <m/>
    <b v="0"/>
    <x v="0"/>
    <m/>
    <m/>
    <n v="65000"/>
    <m/>
    <x v="0"/>
    <m/>
    <n v="0"/>
  </r>
  <r>
    <s v="0013100001jY8uIAAS"/>
    <b v="0"/>
    <m/>
    <b v="0"/>
    <m/>
    <m/>
    <m/>
    <x v="43"/>
    <b v="0"/>
    <m/>
    <m/>
    <m/>
    <m/>
    <m/>
    <s v="00531000007MUoEAAW"/>
    <b v="1"/>
    <d v="2016-06-07T20:23:15"/>
    <m/>
    <b v="0"/>
    <m/>
    <m/>
    <b v="0"/>
    <d v="2016-02-01T00:00:00"/>
    <n v="2"/>
    <n v="2016"/>
    <s v="Pipeline"/>
    <s v="Pipeline"/>
    <b v="0"/>
    <b v="0"/>
    <m/>
    <b v="0"/>
    <b v="0"/>
    <b v="0"/>
    <x v="13"/>
    <b v="0"/>
    <m/>
    <x v="0"/>
    <m/>
    <s v="0055A00000BclF5QAJ"/>
    <d v="2021-05-04T16:26:29"/>
    <m/>
    <m/>
    <m/>
    <m/>
    <b v="0"/>
    <m/>
    <m/>
    <s v="Website"/>
    <m/>
    <m/>
    <m/>
    <m/>
    <m/>
    <x v="235"/>
    <x v="0"/>
    <b v="0"/>
    <m/>
    <m/>
    <m/>
    <s v="005i0000000fpvQAAQ"/>
    <m/>
    <m/>
    <m/>
    <s v="0033100002zzgsiAAA"/>
    <m/>
    <m/>
    <m/>
    <m/>
    <s v="0125A000001ESVgQAO"/>
    <b v="0"/>
    <m/>
    <b v="0"/>
    <m/>
    <m/>
    <x v="2"/>
    <b v="0"/>
    <d v="2021-06-29T20:34:53"/>
    <m/>
    <m/>
    <b v="0"/>
    <x v="0"/>
    <m/>
    <m/>
    <m/>
    <m/>
    <x v="0"/>
    <m/>
    <n v="0"/>
  </r>
  <r>
    <s v="0013100001jY8wxAAC"/>
    <b v="0"/>
    <m/>
    <b v="0"/>
    <m/>
    <m/>
    <m/>
    <x v="22"/>
    <b v="0"/>
    <m/>
    <m/>
    <m/>
    <m/>
    <m/>
    <s v="00531000007MUoEAAW"/>
    <b v="1"/>
    <d v="2016-06-07T20:27:22"/>
    <m/>
    <b v="0"/>
    <m/>
    <m/>
    <b v="0"/>
    <d v="2017-02-01T00:00:00"/>
    <n v="2"/>
    <n v="2017"/>
    <s v="Pipeline"/>
    <s v="Pipeline"/>
    <b v="0"/>
    <b v="0"/>
    <m/>
    <b v="0"/>
    <b v="0"/>
    <b v="0"/>
    <x v="13"/>
    <b v="0"/>
    <m/>
    <x v="0"/>
    <m/>
    <s v="0055A00000BclF5QAJ"/>
    <d v="2021-04-11T21:42:21"/>
    <m/>
    <m/>
    <m/>
    <m/>
    <b v="0"/>
    <m/>
    <m/>
    <s v="Website"/>
    <m/>
    <m/>
    <m/>
    <m/>
    <m/>
    <x v="236"/>
    <x v="0"/>
    <b v="0"/>
    <m/>
    <m/>
    <m/>
    <s v="00531000006uPsjAAE"/>
    <m/>
    <m/>
    <m/>
    <m/>
    <m/>
    <m/>
    <m/>
    <m/>
    <s v="0125A000001ESVgQAO"/>
    <b v="0"/>
    <m/>
    <b v="0"/>
    <m/>
    <m/>
    <x v="2"/>
    <b v="0"/>
    <d v="2021-06-29T20:34:53"/>
    <m/>
    <m/>
    <b v="0"/>
    <x v="0"/>
    <m/>
    <m/>
    <n v="65000"/>
    <m/>
    <x v="0"/>
    <m/>
    <n v="0"/>
  </r>
  <r>
    <s v="0013100001jY8xCAAS"/>
    <b v="0"/>
    <m/>
    <b v="0"/>
    <s v="70131000001YINaAAO"/>
    <m/>
    <m/>
    <x v="21"/>
    <b v="0"/>
    <m/>
    <m/>
    <m/>
    <m/>
    <m/>
    <s v="00531000006uPsjAAE"/>
    <b v="1"/>
    <d v="2016-06-07T20:27:35"/>
    <m/>
    <b v="0"/>
    <m/>
    <m/>
    <b v="0"/>
    <d v="2017-03-01T00:00:00"/>
    <n v="3"/>
    <n v="2017"/>
    <s v="Pipeline"/>
    <s v="Pipeline"/>
    <b v="0"/>
    <b v="0"/>
    <m/>
    <b v="0"/>
    <b v="0"/>
    <b v="0"/>
    <x v="13"/>
    <b v="0"/>
    <m/>
    <x v="0"/>
    <m/>
    <s v="0055A00000BclF5QAJ"/>
    <d v="2021-05-04T16:26:43"/>
    <m/>
    <m/>
    <m/>
    <m/>
    <b v="0"/>
    <m/>
    <m/>
    <s v="Seminar - Internal"/>
    <m/>
    <m/>
    <m/>
    <m/>
    <m/>
    <x v="237"/>
    <x v="0"/>
    <b v="0"/>
    <m/>
    <m/>
    <m/>
    <s v="00531000006uPsjAAE"/>
    <m/>
    <m/>
    <m/>
    <s v="0033100002zzgwpAAA"/>
    <m/>
    <m/>
    <m/>
    <m/>
    <s v="0125A000001ESVgQAO"/>
    <b v="0"/>
    <m/>
    <b v="0"/>
    <m/>
    <m/>
    <x v="2"/>
    <b v="0"/>
    <d v="2021-06-29T20:34:53"/>
    <m/>
    <m/>
    <b v="0"/>
    <x v="0"/>
    <m/>
    <m/>
    <n v="65000"/>
    <m/>
    <x v="0"/>
    <m/>
    <n v="0"/>
  </r>
  <r>
    <s v="0013100001jY914AAC"/>
    <b v="0"/>
    <m/>
    <b v="0"/>
    <s v="70131000001YINVAA4"/>
    <m/>
    <m/>
    <x v="101"/>
    <b v="0"/>
    <m/>
    <m/>
    <m/>
    <m/>
    <m/>
    <s v="00531000006uPsjAAE"/>
    <b v="1"/>
    <d v="2016-06-07T20:31:29"/>
    <m/>
    <b v="0"/>
    <m/>
    <m/>
    <b v="0"/>
    <d v="2017-04-01T00:00:00"/>
    <n v="4"/>
    <n v="2017"/>
    <s v="Pipeline"/>
    <s v="Pipeline"/>
    <b v="0"/>
    <b v="0"/>
    <m/>
    <b v="0"/>
    <b v="0"/>
    <b v="0"/>
    <x v="13"/>
    <b v="0"/>
    <m/>
    <x v="0"/>
    <m/>
    <s v="0055A00000BclF5QAJ"/>
    <d v="2021-04-11T21:42:21"/>
    <m/>
    <m/>
    <m/>
    <m/>
    <b v="0"/>
    <m/>
    <m/>
    <s v="Seminar - Internal"/>
    <m/>
    <m/>
    <m/>
    <m/>
    <m/>
    <x v="238"/>
    <x v="0"/>
    <b v="0"/>
    <m/>
    <m/>
    <m/>
    <s v="00531000006uPsjAAE"/>
    <m/>
    <m/>
    <m/>
    <m/>
    <m/>
    <m/>
    <m/>
    <m/>
    <s v="0125A000001ESVgQAO"/>
    <b v="0"/>
    <m/>
    <b v="0"/>
    <m/>
    <m/>
    <x v="2"/>
    <b v="0"/>
    <d v="2021-06-29T20:34:53"/>
    <m/>
    <m/>
    <b v="0"/>
    <x v="0"/>
    <m/>
    <m/>
    <n v="65000"/>
    <m/>
    <x v="0"/>
    <m/>
    <n v="0"/>
  </r>
  <r>
    <s v="0013100001jY92bAAC"/>
    <b v="0"/>
    <m/>
    <b v="0"/>
    <s v="70131000001YINVAA4"/>
    <m/>
    <m/>
    <x v="22"/>
    <b v="0"/>
    <m/>
    <m/>
    <m/>
    <m/>
    <m/>
    <s v="00531000006uPsjAAE"/>
    <b v="1"/>
    <d v="2016-06-07T20:34:18"/>
    <m/>
    <b v="0"/>
    <m/>
    <m/>
    <b v="0"/>
    <d v="2017-02-01T00:00:00"/>
    <n v="2"/>
    <n v="2017"/>
    <s v="Pipeline"/>
    <s v="Pipeline"/>
    <b v="0"/>
    <b v="0"/>
    <m/>
    <b v="0"/>
    <b v="0"/>
    <b v="0"/>
    <x v="13"/>
    <b v="0"/>
    <m/>
    <x v="0"/>
    <m/>
    <s v="0055A00000BclF5QAJ"/>
    <d v="2021-04-11T21:42:21"/>
    <m/>
    <m/>
    <m/>
    <m/>
    <b v="0"/>
    <m/>
    <m/>
    <s v="Seminar - Internal"/>
    <m/>
    <m/>
    <m/>
    <m/>
    <m/>
    <x v="239"/>
    <x v="0"/>
    <b v="0"/>
    <m/>
    <m/>
    <m/>
    <s v="00531000006uPsjAAE"/>
    <m/>
    <m/>
    <m/>
    <m/>
    <m/>
    <m/>
    <m/>
    <m/>
    <s v="0125A000001ESVgQAO"/>
    <b v="0"/>
    <m/>
    <b v="0"/>
    <m/>
    <m/>
    <x v="2"/>
    <b v="0"/>
    <d v="2021-06-29T20:34:53"/>
    <m/>
    <m/>
    <b v="0"/>
    <x v="0"/>
    <m/>
    <m/>
    <n v="65000"/>
    <m/>
    <x v="0"/>
    <m/>
    <n v="0"/>
  </r>
  <r>
    <s v="0013100001gyB5rAAE"/>
    <b v="0"/>
    <m/>
    <b v="0"/>
    <s v="70131000001YIOdAAO"/>
    <m/>
    <m/>
    <x v="104"/>
    <b v="0"/>
    <m/>
    <m/>
    <m/>
    <m/>
    <m/>
    <s v="00531000007MUoEAAW"/>
    <b v="1"/>
    <d v="2016-06-07T20:34:47"/>
    <m/>
    <b v="0"/>
    <m/>
    <m/>
    <b v="0"/>
    <d v="2017-04-01T00:00:00"/>
    <n v="4"/>
    <n v="2017"/>
    <s v="Pipeline"/>
    <s v="Pipeline"/>
    <b v="0"/>
    <b v="0"/>
    <m/>
    <b v="0"/>
    <b v="0"/>
    <b v="0"/>
    <x v="13"/>
    <b v="0"/>
    <m/>
    <x v="0"/>
    <m/>
    <s v="0055A00000BclF5QAJ"/>
    <d v="2021-05-04T16:26:29"/>
    <m/>
    <m/>
    <m/>
    <m/>
    <b v="0"/>
    <m/>
    <m/>
    <s v="Seminar - Internal"/>
    <m/>
    <m/>
    <m/>
    <m/>
    <m/>
    <x v="240"/>
    <x v="0"/>
    <b v="0"/>
    <m/>
    <m/>
    <m/>
    <s v="00531000006uPsjAAE"/>
    <m/>
    <m/>
    <m/>
    <s v="0033100002zzh4JAAQ"/>
    <m/>
    <m/>
    <m/>
    <m/>
    <s v="0125A000001ESVgQAO"/>
    <b v="0"/>
    <m/>
    <b v="0"/>
    <m/>
    <m/>
    <x v="2"/>
    <b v="0"/>
    <d v="2021-06-29T20:34:53"/>
    <m/>
    <m/>
    <b v="0"/>
    <x v="0"/>
    <m/>
    <m/>
    <n v="65000"/>
    <m/>
    <x v="0"/>
    <m/>
    <n v="0"/>
  </r>
  <r>
    <s v="0013100001jY96EAAS"/>
    <b v="0"/>
    <m/>
    <b v="0"/>
    <s v="70131000001YIOTAA4"/>
    <m/>
    <m/>
    <x v="92"/>
    <b v="0"/>
    <m/>
    <m/>
    <m/>
    <m/>
    <m/>
    <s v="00531000007MUoEAAW"/>
    <b v="1"/>
    <d v="2016-06-07T20:38:29"/>
    <m/>
    <b v="0"/>
    <m/>
    <m/>
    <b v="0"/>
    <d v="2017-04-01T00:00:00"/>
    <n v="4"/>
    <n v="2017"/>
    <s v="Pipeline"/>
    <s v="Pipeline"/>
    <b v="0"/>
    <b v="0"/>
    <m/>
    <b v="0"/>
    <b v="0"/>
    <b v="0"/>
    <x v="13"/>
    <b v="0"/>
    <m/>
    <x v="0"/>
    <m/>
    <s v="0055A00000BclF5QAJ"/>
    <d v="2021-05-04T16:26:29"/>
    <m/>
    <m/>
    <m/>
    <m/>
    <b v="0"/>
    <m/>
    <m/>
    <s v="Seminar - Internal"/>
    <m/>
    <m/>
    <m/>
    <m/>
    <m/>
    <x v="241"/>
    <x v="0"/>
    <b v="0"/>
    <m/>
    <m/>
    <m/>
    <s v="00531000006uPsjAAE"/>
    <m/>
    <m/>
    <m/>
    <s v="0033100002zzh7DAAQ"/>
    <m/>
    <m/>
    <m/>
    <m/>
    <s v="0125A000001ESVgQAO"/>
    <b v="0"/>
    <m/>
    <b v="0"/>
    <m/>
    <m/>
    <x v="2"/>
    <b v="0"/>
    <d v="2021-06-29T20:34:53"/>
    <m/>
    <m/>
    <b v="0"/>
    <x v="0"/>
    <m/>
    <m/>
    <n v="65000"/>
    <m/>
    <x v="0"/>
    <m/>
    <n v="0"/>
  </r>
  <r>
    <s v="0013100001jY972AAC"/>
    <b v="0"/>
    <m/>
    <b v="0"/>
    <s v="70131000001YBNiAAO"/>
    <m/>
    <m/>
    <x v="105"/>
    <b v="0"/>
    <m/>
    <m/>
    <m/>
    <m/>
    <m/>
    <s v="00531000007MUoEAAW"/>
    <b v="1"/>
    <d v="2016-06-07T20:40:00"/>
    <m/>
    <b v="0"/>
    <m/>
    <m/>
    <b v="0"/>
    <d v="2017-04-01T00:00:00"/>
    <n v="4"/>
    <n v="2017"/>
    <s v="Pipeline"/>
    <s v="Pipeline"/>
    <b v="0"/>
    <b v="0"/>
    <m/>
    <b v="0"/>
    <b v="0"/>
    <b v="0"/>
    <x v="13"/>
    <b v="0"/>
    <m/>
    <x v="0"/>
    <m/>
    <s v="0055A00000BclF5QAJ"/>
    <d v="2021-05-04T16:26:43"/>
    <m/>
    <m/>
    <m/>
    <m/>
    <b v="0"/>
    <m/>
    <m/>
    <s v="Trade Show"/>
    <m/>
    <m/>
    <m/>
    <m/>
    <m/>
    <x v="242"/>
    <x v="0"/>
    <b v="0"/>
    <m/>
    <m/>
    <m/>
    <s v="00531000006uPsjAAE"/>
    <m/>
    <m/>
    <m/>
    <s v="0033100002zzh8QAAQ"/>
    <m/>
    <m/>
    <m/>
    <m/>
    <s v="0125A000001ESVgQAO"/>
    <b v="0"/>
    <m/>
    <b v="0"/>
    <m/>
    <m/>
    <x v="2"/>
    <b v="0"/>
    <d v="2021-06-29T20:34:53"/>
    <m/>
    <m/>
    <b v="0"/>
    <x v="0"/>
    <m/>
    <m/>
    <n v="65000"/>
    <m/>
    <x v="0"/>
    <m/>
    <n v="0"/>
  </r>
  <r>
    <s v="0013100001gxcbFAAQ"/>
    <b v="0"/>
    <m/>
    <b v="0"/>
    <s v="70131000001YINQAA4"/>
    <m/>
    <m/>
    <x v="64"/>
    <b v="0"/>
    <m/>
    <m/>
    <m/>
    <m/>
    <m/>
    <s v="00531000006uPsjAAE"/>
    <b v="1"/>
    <d v="2016-06-07T20:47:04"/>
    <m/>
    <b v="0"/>
    <m/>
    <m/>
    <b v="0"/>
    <d v="2017-03-01T00:00:00"/>
    <n v="3"/>
    <n v="2017"/>
    <s v="Pipeline"/>
    <s v="Pipeline"/>
    <b v="0"/>
    <b v="0"/>
    <m/>
    <b v="0"/>
    <b v="0"/>
    <b v="0"/>
    <x v="13"/>
    <b v="0"/>
    <m/>
    <x v="0"/>
    <m/>
    <s v="0055A00000BclF5QAJ"/>
    <d v="2021-05-04T16:26:29"/>
    <m/>
    <d v="2016-06-30T17:59:00"/>
    <m/>
    <m/>
    <b v="0"/>
    <m/>
    <m/>
    <s v="Seminar - Internal"/>
    <m/>
    <m/>
    <m/>
    <m/>
    <m/>
    <x v="243"/>
    <x v="0"/>
    <b v="0"/>
    <m/>
    <m/>
    <m/>
    <s v="00531000006uPsjAAE"/>
    <m/>
    <m/>
    <m/>
    <s v="0033100002zzhEEAAY"/>
    <m/>
    <m/>
    <m/>
    <m/>
    <s v="0125A000001ESVgQAO"/>
    <b v="0"/>
    <m/>
    <b v="0"/>
    <m/>
    <m/>
    <x v="4"/>
    <b v="0"/>
    <d v="2021-06-29T20:34:53"/>
    <m/>
    <m/>
    <b v="0"/>
    <x v="0"/>
    <m/>
    <m/>
    <n v="65000"/>
    <m/>
    <x v="26"/>
    <n v="30"/>
    <n v="0"/>
  </r>
  <r>
    <s v="0013100001jY9BxAAK"/>
    <b v="0"/>
    <m/>
    <b v="0"/>
    <s v="70131000001Xm2LAAS"/>
    <m/>
    <m/>
    <x v="107"/>
    <b v="0"/>
    <m/>
    <m/>
    <s v="0033100002zzhFxAAI"/>
    <m/>
    <m/>
    <s v="00531000006uPsjAAE"/>
    <b v="1"/>
    <d v="2016-06-07T20:48:54"/>
    <m/>
    <b v="0"/>
    <m/>
    <m/>
    <b v="0"/>
    <d v="2017-03-01T00:00:00"/>
    <n v="3"/>
    <n v="2017"/>
    <s v="Pipeline"/>
    <s v="Pipeline"/>
    <b v="0"/>
    <b v="0"/>
    <m/>
    <b v="0"/>
    <b v="0"/>
    <b v="0"/>
    <x v="10"/>
    <b v="0"/>
    <m/>
    <x v="0"/>
    <m/>
    <s v="0055A00000BclF5QAJ"/>
    <d v="2021-05-04T16:26:43"/>
    <m/>
    <m/>
    <m/>
    <m/>
    <b v="0"/>
    <m/>
    <m/>
    <s v="Trade Show"/>
    <m/>
    <m/>
    <m/>
    <m/>
    <m/>
    <x v="244"/>
    <x v="0"/>
    <b v="0"/>
    <m/>
    <m/>
    <m/>
    <s v="00531000006uPsjAAE"/>
    <m/>
    <m/>
    <m/>
    <s v="0033100002zzhFxAAI"/>
    <m/>
    <m/>
    <m/>
    <m/>
    <s v="0125A000001ESVgQAO"/>
    <b v="0"/>
    <m/>
    <b v="0"/>
    <m/>
    <m/>
    <x v="2"/>
    <b v="0"/>
    <d v="2021-06-29T20:34:53"/>
    <m/>
    <m/>
    <b v="0"/>
    <x v="0"/>
    <m/>
    <m/>
    <n v="65000"/>
    <m/>
    <x v="0"/>
    <m/>
    <n v="0"/>
  </r>
  <r>
    <s v="0013100001jY9IPAA0"/>
    <b v="0"/>
    <m/>
    <b v="0"/>
    <s v="70131000001YINQAA4"/>
    <m/>
    <m/>
    <x v="92"/>
    <b v="0"/>
    <m/>
    <m/>
    <s v="0033100002zzhQbAAI"/>
    <m/>
    <m/>
    <s v="00531000007MUoEAAW"/>
    <b v="1"/>
    <d v="2016-06-07T21:00:51"/>
    <m/>
    <b v="0"/>
    <m/>
    <m/>
    <b v="0"/>
    <d v="2017-04-01T00:00:00"/>
    <n v="4"/>
    <n v="2017"/>
    <s v="Pipeline"/>
    <s v="Pipeline"/>
    <b v="0"/>
    <b v="0"/>
    <m/>
    <b v="0"/>
    <b v="0"/>
    <b v="0"/>
    <x v="10"/>
    <b v="0"/>
    <m/>
    <x v="0"/>
    <m/>
    <s v="0055A00000BclF5QAJ"/>
    <d v="2021-05-04T16:26:29"/>
    <m/>
    <m/>
    <m/>
    <m/>
    <b v="0"/>
    <m/>
    <m/>
    <s v="Seminar - Internal"/>
    <m/>
    <m/>
    <m/>
    <m/>
    <m/>
    <x v="245"/>
    <x v="0"/>
    <b v="0"/>
    <m/>
    <m/>
    <m/>
    <s v="00531000006uPsjAAE"/>
    <m/>
    <m/>
    <m/>
    <s v="0033100002zzhQbAAI"/>
    <m/>
    <m/>
    <m/>
    <m/>
    <s v="0125A000001ESVgQAO"/>
    <b v="0"/>
    <m/>
    <b v="0"/>
    <m/>
    <m/>
    <x v="2"/>
    <b v="0"/>
    <d v="2021-06-29T20:34:53"/>
    <m/>
    <m/>
    <b v="0"/>
    <x v="0"/>
    <m/>
    <m/>
    <n v="65000"/>
    <m/>
    <x v="0"/>
    <m/>
    <n v="0"/>
  </r>
  <r>
    <s v="0013100001jY9IeAAK"/>
    <b v="0"/>
    <m/>
    <b v="0"/>
    <s v="70131000001YINVAA4"/>
    <m/>
    <m/>
    <x v="92"/>
    <b v="0"/>
    <m/>
    <m/>
    <s v="0033100002zzhR5AAI"/>
    <m/>
    <m/>
    <s v="00531000007MUoEAAW"/>
    <b v="1"/>
    <d v="2016-06-07T21:01:34"/>
    <m/>
    <b v="0"/>
    <m/>
    <m/>
    <b v="0"/>
    <d v="2017-04-01T00:00:00"/>
    <n v="4"/>
    <n v="2017"/>
    <s v="Pipeline"/>
    <s v="Pipeline"/>
    <b v="0"/>
    <b v="0"/>
    <m/>
    <b v="0"/>
    <b v="0"/>
    <b v="0"/>
    <x v="10"/>
    <b v="0"/>
    <m/>
    <x v="0"/>
    <m/>
    <s v="0055A00000BclF5QAJ"/>
    <d v="2021-05-04T16:26:43"/>
    <m/>
    <m/>
    <m/>
    <m/>
    <b v="0"/>
    <m/>
    <m/>
    <s v="Seminar - Internal"/>
    <m/>
    <m/>
    <m/>
    <m/>
    <m/>
    <x v="246"/>
    <x v="0"/>
    <b v="0"/>
    <m/>
    <m/>
    <m/>
    <s v="00531000006uPsjAAE"/>
    <m/>
    <m/>
    <m/>
    <s v="0033100002zzhR5AAI"/>
    <m/>
    <m/>
    <m/>
    <m/>
    <s v="0125A000001ESVgQAO"/>
    <b v="0"/>
    <m/>
    <b v="0"/>
    <m/>
    <m/>
    <x v="2"/>
    <b v="0"/>
    <d v="2021-06-29T20:34:53"/>
    <m/>
    <m/>
    <b v="0"/>
    <x v="0"/>
    <m/>
    <m/>
    <n v="65000"/>
    <m/>
    <x v="0"/>
    <m/>
    <n v="0"/>
  </r>
  <r>
    <s v="0013100001jY9KBAA0"/>
    <b v="0"/>
    <m/>
    <b v="0"/>
    <s v="70131000001YINQAA4"/>
    <m/>
    <m/>
    <x v="101"/>
    <b v="0"/>
    <m/>
    <m/>
    <s v="0033100002zzhSmAAI"/>
    <m/>
    <m/>
    <s v="00531000007MUoEAAW"/>
    <b v="1"/>
    <d v="2016-06-07T21:03:50"/>
    <m/>
    <b v="0"/>
    <m/>
    <m/>
    <b v="0"/>
    <d v="2017-04-01T00:00:00"/>
    <n v="4"/>
    <n v="2017"/>
    <s v="Pipeline"/>
    <s v="Pipeline"/>
    <b v="0"/>
    <b v="0"/>
    <m/>
    <b v="0"/>
    <b v="0"/>
    <b v="0"/>
    <x v="10"/>
    <b v="0"/>
    <m/>
    <x v="0"/>
    <m/>
    <s v="0055A00000BclF5QAJ"/>
    <d v="2021-05-04T16:26:29"/>
    <m/>
    <m/>
    <m/>
    <m/>
    <b v="0"/>
    <m/>
    <m/>
    <s v="Seminar - Internal"/>
    <m/>
    <m/>
    <m/>
    <m/>
    <m/>
    <x v="247"/>
    <x v="0"/>
    <b v="0"/>
    <m/>
    <m/>
    <m/>
    <s v="00531000006uPsjAAE"/>
    <m/>
    <m/>
    <m/>
    <s v="0033100002zzhSmAAI"/>
    <m/>
    <m/>
    <m/>
    <m/>
    <s v="0125A000001ESVgQAO"/>
    <b v="0"/>
    <m/>
    <b v="0"/>
    <m/>
    <m/>
    <x v="2"/>
    <b v="0"/>
    <d v="2021-06-29T20:34:53"/>
    <m/>
    <m/>
    <b v="0"/>
    <x v="0"/>
    <m/>
    <m/>
    <n v="65000"/>
    <m/>
    <x v="0"/>
    <m/>
    <n v="0"/>
  </r>
  <r>
    <s v="0013100001jY9HRAA0"/>
    <b v="0"/>
    <m/>
    <b v="0"/>
    <s v="70131000001YBNiAAO"/>
    <m/>
    <m/>
    <x v="101"/>
    <b v="0"/>
    <m/>
    <m/>
    <s v="0033100002zzhTLAAY"/>
    <m/>
    <m/>
    <s v="00531000007MUoEAAW"/>
    <b v="1"/>
    <d v="2016-06-07T21:04:40"/>
    <m/>
    <b v="0"/>
    <m/>
    <m/>
    <b v="0"/>
    <d v="2017-04-01T00:00:00"/>
    <n v="4"/>
    <n v="2017"/>
    <s v="Pipeline"/>
    <s v="Pipeline"/>
    <b v="0"/>
    <b v="0"/>
    <m/>
    <b v="0"/>
    <b v="0"/>
    <b v="0"/>
    <x v="10"/>
    <b v="0"/>
    <m/>
    <x v="0"/>
    <m/>
    <s v="0055A00000BclF5QAJ"/>
    <d v="2021-05-04T16:26:43"/>
    <m/>
    <m/>
    <m/>
    <m/>
    <b v="0"/>
    <m/>
    <m/>
    <s v="Trade Show"/>
    <m/>
    <m/>
    <m/>
    <m/>
    <m/>
    <x v="248"/>
    <x v="0"/>
    <b v="0"/>
    <m/>
    <m/>
    <m/>
    <s v="00531000006uPsjAAE"/>
    <m/>
    <m/>
    <m/>
    <s v="0033100002zzhTLAAY"/>
    <m/>
    <m/>
    <m/>
    <m/>
    <s v="0125A000001ESVgQAO"/>
    <b v="0"/>
    <m/>
    <b v="0"/>
    <m/>
    <m/>
    <x v="2"/>
    <b v="0"/>
    <d v="2021-06-29T20:34:53"/>
    <m/>
    <m/>
    <b v="0"/>
    <x v="0"/>
    <m/>
    <m/>
    <n v="65000"/>
    <m/>
    <x v="0"/>
    <m/>
    <n v="0"/>
  </r>
  <r>
    <s v="0013100001jY9L4AAK"/>
    <b v="0"/>
    <m/>
    <b v="0"/>
    <s v="70131000001YINQAA4"/>
    <m/>
    <m/>
    <x v="108"/>
    <b v="0"/>
    <m/>
    <m/>
    <s v="0033100002zzhTzAAI"/>
    <m/>
    <m/>
    <s v="00531000007MUoEAAW"/>
    <b v="1"/>
    <d v="2016-06-07T21:05:33"/>
    <m/>
    <b v="0"/>
    <m/>
    <m/>
    <b v="0"/>
    <d v="2017-03-01T00:00:00"/>
    <n v="3"/>
    <n v="2017"/>
    <s v="Pipeline"/>
    <s v="Pipeline"/>
    <b v="0"/>
    <b v="0"/>
    <m/>
    <b v="0"/>
    <b v="0"/>
    <b v="0"/>
    <x v="4"/>
    <b v="0"/>
    <m/>
    <x v="0"/>
    <d v="2016-06-17T00:00:00"/>
    <s v="0055A00000BclF5QAJ"/>
    <d v="2021-05-04T16:26:29"/>
    <m/>
    <m/>
    <m/>
    <m/>
    <b v="0"/>
    <m/>
    <m/>
    <s v="Seminar - Internal"/>
    <m/>
    <m/>
    <m/>
    <m/>
    <m/>
    <x v="249"/>
    <x v="0"/>
    <b v="0"/>
    <m/>
    <m/>
    <m/>
    <s v="00531000006uPsjAAE"/>
    <m/>
    <m/>
    <m/>
    <s v="0033100002zzhTzAAI"/>
    <m/>
    <m/>
    <m/>
    <m/>
    <s v="0125A000001ESVgQAO"/>
    <b v="0"/>
    <m/>
    <b v="0"/>
    <m/>
    <m/>
    <x v="2"/>
    <b v="0"/>
    <d v="2021-06-29T20:34:53"/>
    <m/>
    <m/>
    <b v="0"/>
    <x v="0"/>
    <m/>
    <m/>
    <n v="65000"/>
    <m/>
    <x v="0"/>
    <m/>
    <n v="0"/>
  </r>
  <r>
    <s v="0013100001jY9LiAAK"/>
    <b v="0"/>
    <m/>
    <b v="0"/>
    <s v="70131000001YINQAA4"/>
    <m/>
    <m/>
    <x v="101"/>
    <b v="0"/>
    <m/>
    <m/>
    <s v="0033100002zzhUiAAI"/>
    <m/>
    <m/>
    <s v="00531000007MUoEAAW"/>
    <b v="1"/>
    <d v="2016-06-07T21:06:18"/>
    <m/>
    <b v="0"/>
    <m/>
    <m/>
    <b v="0"/>
    <d v="2017-04-01T00:00:00"/>
    <n v="4"/>
    <n v="2017"/>
    <s v="Pipeline"/>
    <s v="Pipeline"/>
    <b v="0"/>
    <b v="0"/>
    <m/>
    <b v="0"/>
    <b v="0"/>
    <b v="0"/>
    <x v="4"/>
    <b v="0"/>
    <m/>
    <x v="0"/>
    <m/>
    <s v="0055A00000BclF5QAJ"/>
    <d v="2021-05-04T16:26:29"/>
    <m/>
    <m/>
    <m/>
    <m/>
    <b v="0"/>
    <m/>
    <m/>
    <s v="Seminar - Internal"/>
    <m/>
    <m/>
    <m/>
    <m/>
    <m/>
    <x v="250"/>
    <x v="0"/>
    <b v="0"/>
    <m/>
    <m/>
    <m/>
    <s v="00531000006uPsjAAE"/>
    <m/>
    <m/>
    <m/>
    <s v="0033100002zzhUiAAI"/>
    <m/>
    <m/>
    <m/>
    <m/>
    <s v="0125A000001ESVgQAO"/>
    <b v="0"/>
    <m/>
    <b v="0"/>
    <m/>
    <m/>
    <x v="2"/>
    <b v="0"/>
    <d v="2021-06-29T20:34:53"/>
    <m/>
    <m/>
    <b v="0"/>
    <x v="0"/>
    <m/>
    <m/>
    <n v="65000"/>
    <m/>
    <x v="0"/>
    <m/>
    <n v="0"/>
  </r>
  <r>
    <s v="0013100001jY9LsAAK"/>
    <b v="0"/>
    <m/>
    <b v="0"/>
    <s v="70131000001YINQAA4"/>
    <m/>
    <m/>
    <x v="92"/>
    <b v="1"/>
    <s v="Non Responsive"/>
    <m/>
    <s v="0033100002zzhUxAAI"/>
    <m/>
    <m/>
    <s v="00531000007MUoEAAW"/>
    <b v="1"/>
    <d v="2016-06-07T21:07:22"/>
    <m/>
    <b v="0"/>
    <m/>
    <m/>
    <b v="0"/>
    <d v="2017-04-01T00:00:00"/>
    <n v="4"/>
    <n v="2017"/>
    <s v="Omitted"/>
    <s v="Omitted"/>
    <b v="0"/>
    <b v="0"/>
    <m/>
    <b v="0"/>
    <b v="0"/>
    <b v="0"/>
    <x v="4"/>
    <b v="0"/>
    <m/>
    <x v="0"/>
    <m/>
    <s v="00531000007MUoEAAW"/>
    <d v="2021-02-15T15:51:01"/>
    <m/>
    <d v="2021-02-15T15:51:01"/>
    <m/>
    <m/>
    <b v="0"/>
    <m/>
    <m/>
    <s v="Seminar - Internal"/>
    <m/>
    <m/>
    <m/>
    <m/>
    <m/>
    <x v="251"/>
    <x v="0"/>
    <b v="0"/>
    <m/>
    <m/>
    <m/>
    <s v="0055A000009sa63QAA"/>
    <m/>
    <m/>
    <m/>
    <m/>
    <m/>
    <m/>
    <m/>
    <m/>
    <s v="0125A000001NaBLQA0"/>
    <b v="0"/>
    <m/>
    <b v="0"/>
    <m/>
    <m/>
    <x v="0"/>
    <b v="0"/>
    <d v="2021-06-29T20:34:53"/>
    <m/>
    <m/>
    <b v="0"/>
    <x v="0"/>
    <m/>
    <m/>
    <n v="65000"/>
    <m/>
    <x v="2"/>
    <n v="0"/>
    <n v="0"/>
  </r>
  <r>
    <s v="0013100001jY9NtAAK"/>
    <b v="0"/>
    <m/>
    <b v="0"/>
    <s v="70131000001YINQAA4"/>
    <m/>
    <m/>
    <x v="92"/>
    <b v="0"/>
    <m/>
    <m/>
    <s v="0033100002zzhWjAAI"/>
    <m/>
    <m/>
    <s v="00531000007MUoEAAW"/>
    <b v="1"/>
    <d v="2016-06-07T21:11:12"/>
    <m/>
    <b v="0"/>
    <m/>
    <m/>
    <b v="0"/>
    <d v="2017-04-01T00:00:00"/>
    <n v="4"/>
    <n v="2017"/>
    <s v="Pipeline"/>
    <s v="Pipeline"/>
    <b v="0"/>
    <b v="0"/>
    <m/>
    <b v="0"/>
    <b v="0"/>
    <b v="0"/>
    <x v="4"/>
    <b v="0"/>
    <m/>
    <x v="0"/>
    <m/>
    <s v="0055A00000BclF5QAJ"/>
    <d v="2021-05-04T16:26:29"/>
    <m/>
    <m/>
    <m/>
    <m/>
    <b v="0"/>
    <m/>
    <m/>
    <s v="Seminar - Internal"/>
    <m/>
    <m/>
    <m/>
    <m/>
    <m/>
    <x v="252"/>
    <x v="0"/>
    <b v="0"/>
    <m/>
    <m/>
    <m/>
    <s v="00531000006uPsjAAE"/>
    <m/>
    <m/>
    <m/>
    <s v="0033100002zzhWjAAI"/>
    <m/>
    <m/>
    <m/>
    <m/>
    <s v="0125A000001ESVgQAO"/>
    <b v="0"/>
    <m/>
    <b v="0"/>
    <m/>
    <m/>
    <x v="2"/>
    <b v="0"/>
    <d v="2021-06-29T20:34:53"/>
    <m/>
    <m/>
    <b v="0"/>
    <x v="0"/>
    <m/>
    <m/>
    <n v="65000"/>
    <m/>
    <x v="0"/>
    <m/>
    <n v="0"/>
  </r>
  <r>
    <s v="0013100001jY9OXAA0"/>
    <b v="0"/>
    <m/>
    <b v="0"/>
    <m/>
    <m/>
    <m/>
    <x v="101"/>
    <b v="0"/>
    <m/>
    <m/>
    <s v="0033100002zzhXNAAY"/>
    <m/>
    <m/>
    <s v="00531000007MUoEAAW"/>
    <b v="1"/>
    <d v="2016-06-07T21:12:05"/>
    <m/>
    <b v="0"/>
    <m/>
    <m/>
    <b v="0"/>
    <d v="2017-04-01T00:00:00"/>
    <n v="4"/>
    <n v="2017"/>
    <s v="Pipeline"/>
    <s v="Pipeline"/>
    <b v="0"/>
    <b v="0"/>
    <m/>
    <b v="0"/>
    <b v="0"/>
    <b v="0"/>
    <x v="4"/>
    <b v="0"/>
    <m/>
    <x v="0"/>
    <m/>
    <s v="0055A00000BclF5QAJ"/>
    <d v="2021-05-04T16:26:29"/>
    <m/>
    <m/>
    <m/>
    <m/>
    <b v="0"/>
    <m/>
    <m/>
    <s v="Website"/>
    <m/>
    <m/>
    <m/>
    <m/>
    <m/>
    <x v="253"/>
    <x v="0"/>
    <b v="0"/>
    <m/>
    <m/>
    <m/>
    <s v="00531000006uPsjAAE"/>
    <m/>
    <m/>
    <m/>
    <s v="0033100002zzhXNAAY"/>
    <m/>
    <m/>
    <m/>
    <m/>
    <s v="0125A000001ESVgQAO"/>
    <b v="0"/>
    <m/>
    <b v="0"/>
    <m/>
    <m/>
    <x v="2"/>
    <b v="0"/>
    <d v="2021-06-29T20:34:53"/>
    <m/>
    <m/>
    <b v="0"/>
    <x v="0"/>
    <m/>
    <m/>
    <n v="65000"/>
    <m/>
    <x v="0"/>
    <m/>
    <n v="0"/>
  </r>
  <r>
    <s v="0013100001jY9Q4AAK"/>
    <b v="0"/>
    <m/>
    <b v="0"/>
    <s v="70131000001YBxEAAW"/>
    <m/>
    <m/>
    <x v="92"/>
    <b v="0"/>
    <m/>
    <m/>
    <s v="0033100002zzhYpAAI"/>
    <m/>
    <m/>
    <s v="00531000007MUoEAAW"/>
    <b v="1"/>
    <d v="2016-06-07T21:13:45"/>
    <m/>
    <b v="0"/>
    <m/>
    <m/>
    <b v="0"/>
    <d v="2017-04-01T00:00:00"/>
    <n v="4"/>
    <n v="2017"/>
    <s v="Pipeline"/>
    <s v="Pipeline"/>
    <b v="0"/>
    <b v="0"/>
    <m/>
    <b v="0"/>
    <b v="0"/>
    <b v="0"/>
    <x v="4"/>
    <b v="0"/>
    <m/>
    <x v="0"/>
    <m/>
    <s v="0055A00000BclF5QAJ"/>
    <d v="2021-05-04T16:26:29"/>
    <m/>
    <m/>
    <m/>
    <m/>
    <b v="0"/>
    <m/>
    <m/>
    <s v="Trade Show"/>
    <m/>
    <m/>
    <m/>
    <m/>
    <m/>
    <x v="254"/>
    <x v="0"/>
    <b v="0"/>
    <m/>
    <m/>
    <m/>
    <s v="00531000006uPsjAAE"/>
    <m/>
    <m/>
    <m/>
    <s v="0033100002zzhYpAAI"/>
    <m/>
    <m/>
    <m/>
    <m/>
    <s v="0125A000001ESVgQAO"/>
    <b v="0"/>
    <m/>
    <b v="0"/>
    <m/>
    <m/>
    <x v="2"/>
    <b v="0"/>
    <d v="2021-06-29T20:34:53"/>
    <m/>
    <m/>
    <b v="0"/>
    <x v="0"/>
    <m/>
    <m/>
    <n v="65000"/>
    <m/>
    <x v="0"/>
    <m/>
    <n v="0"/>
  </r>
  <r>
    <s v="0013100001jY9RgAAK"/>
    <b v="0"/>
    <m/>
    <b v="0"/>
    <m/>
    <m/>
    <m/>
    <x v="43"/>
    <b v="0"/>
    <m/>
    <m/>
    <s v="0033100002zzhagAAA"/>
    <m/>
    <m/>
    <s v="00531000007MUoEAAW"/>
    <b v="1"/>
    <d v="2016-06-07T21:16:47"/>
    <m/>
    <b v="0"/>
    <m/>
    <m/>
    <b v="0"/>
    <d v="2016-02-01T00:00:00"/>
    <n v="2"/>
    <n v="2016"/>
    <s v="Pipeline"/>
    <s v="Pipeline"/>
    <b v="0"/>
    <b v="0"/>
    <m/>
    <b v="0"/>
    <b v="0"/>
    <b v="0"/>
    <x v="4"/>
    <b v="0"/>
    <m/>
    <x v="0"/>
    <m/>
    <s v="0055A00000BclF5QAJ"/>
    <d v="2021-05-04T16:12:41"/>
    <m/>
    <m/>
    <m/>
    <m/>
    <b v="0"/>
    <m/>
    <m/>
    <s v="Advertisement"/>
    <m/>
    <m/>
    <m/>
    <m/>
    <m/>
    <x v="255"/>
    <x v="0"/>
    <b v="0"/>
    <m/>
    <m/>
    <m/>
    <s v="005i0000000fpvQAAQ"/>
    <m/>
    <m/>
    <m/>
    <s v="0033100002zzhagAAA"/>
    <m/>
    <m/>
    <m/>
    <m/>
    <s v="0125A000001ESVgQAO"/>
    <b v="0"/>
    <m/>
    <b v="0"/>
    <m/>
    <m/>
    <x v="2"/>
    <b v="0"/>
    <d v="2021-06-29T20:34:53"/>
    <m/>
    <m/>
    <b v="0"/>
    <x v="0"/>
    <m/>
    <m/>
    <m/>
    <m/>
    <x v="0"/>
    <m/>
    <n v="0"/>
  </r>
  <r>
    <s v="0013100001jY9S0AAK"/>
    <b v="0"/>
    <m/>
    <b v="0"/>
    <s v="70131000001YINQAA4"/>
    <m/>
    <m/>
    <x v="104"/>
    <b v="0"/>
    <m/>
    <m/>
    <s v="0033100002zzhbPAAQ"/>
    <m/>
    <m/>
    <s v="00531000007MUoEAAW"/>
    <b v="1"/>
    <d v="2016-06-07T21:17:37"/>
    <m/>
    <b v="0"/>
    <m/>
    <m/>
    <b v="0"/>
    <d v="2017-04-01T00:00:00"/>
    <n v="4"/>
    <n v="2017"/>
    <s v="Pipeline"/>
    <s v="Pipeline"/>
    <b v="0"/>
    <b v="0"/>
    <m/>
    <b v="0"/>
    <b v="0"/>
    <b v="0"/>
    <x v="4"/>
    <b v="0"/>
    <m/>
    <x v="0"/>
    <m/>
    <s v="0055A00000BclF5QAJ"/>
    <d v="2021-05-04T16:26:29"/>
    <m/>
    <m/>
    <m/>
    <m/>
    <b v="0"/>
    <m/>
    <m/>
    <s v="Seminar - Internal"/>
    <m/>
    <m/>
    <m/>
    <m/>
    <m/>
    <x v="256"/>
    <x v="0"/>
    <b v="0"/>
    <m/>
    <m/>
    <m/>
    <s v="00531000006uPsjAAE"/>
    <m/>
    <m/>
    <m/>
    <s v="0033100002zzhbPAAQ"/>
    <m/>
    <m/>
    <m/>
    <m/>
    <s v="0125A000001ESVgQAO"/>
    <b v="0"/>
    <m/>
    <b v="0"/>
    <m/>
    <m/>
    <x v="2"/>
    <b v="0"/>
    <d v="2021-06-29T20:34:53"/>
    <m/>
    <m/>
    <b v="0"/>
    <x v="0"/>
    <m/>
    <m/>
    <n v="65000"/>
    <m/>
    <x v="0"/>
    <m/>
    <n v="0"/>
  </r>
  <r>
    <s v="0013100001jY9TIAA0"/>
    <b v="0"/>
    <m/>
    <b v="0"/>
    <m/>
    <m/>
    <m/>
    <x v="101"/>
    <b v="0"/>
    <m/>
    <m/>
    <s v="0033100002zzhcrAAA"/>
    <m/>
    <m/>
    <s v="00531000007MUoEAAW"/>
    <b v="1"/>
    <d v="2016-06-07T21:20:03"/>
    <m/>
    <b v="0"/>
    <m/>
    <m/>
    <b v="0"/>
    <d v="2017-04-01T00:00:00"/>
    <n v="4"/>
    <n v="2017"/>
    <s v="Pipeline"/>
    <s v="Pipeline"/>
    <b v="0"/>
    <b v="0"/>
    <m/>
    <b v="0"/>
    <b v="0"/>
    <b v="0"/>
    <x v="4"/>
    <b v="0"/>
    <m/>
    <x v="0"/>
    <m/>
    <s v="0055A00000BclF5QAJ"/>
    <d v="2021-05-04T16:26:29"/>
    <m/>
    <m/>
    <m/>
    <m/>
    <b v="0"/>
    <m/>
    <m/>
    <s v="Website"/>
    <m/>
    <m/>
    <m/>
    <m/>
    <m/>
    <x v="257"/>
    <x v="0"/>
    <b v="0"/>
    <m/>
    <m/>
    <m/>
    <s v="00531000006uPsjAAE"/>
    <m/>
    <m/>
    <m/>
    <s v="0033100002zzhcrAAA"/>
    <m/>
    <m/>
    <m/>
    <m/>
    <s v="0125A000001ESVgQAO"/>
    <b v="0"/>
    <m/>
    <b v="0"/>
    <m/>
    <m/>
    <x v="2"/>
    <b v="0"/>
    <d v="2021-06-29T20:34:53"/>
    <m/>
    <m/>
    <b v="0"/>
    <x v="0"/>
    <m/>
    <m/>
    <n v="65000"/>
    <m/>
    <x v="0"/>
    <m/>
    <n v="0"/>
  </r>
  <r>
    <s v="0013100001jY9XtAAK"/>
    <b v="0"/>
    <m/>
    <b v="0"/>
    <m/>
    <m/>
    <m/>
    <x v="107"/>
    <b v="0"/>
    <m/>
    <m/>
    <s v="0033100002zzhjVAAQ"/>
    <m/>
    <m/>
    <s v="00531000007MUoEAAW"/>
    <b v="1"/>
    <d v="2016-06-07T21:29:20"/>
    <m/>
    <b v="0"/>
    <m/>
    <m/>
    <b v="0"/>
    <d v="2017-03-01T00:00:00"/>
    <n v="3"/>
    <n v="2017"/>
    <s v="Pipeline"/>
    <s v="Pipeline"/>
    <b v="0"/>
    <b v="0"/>
    <m/>
    <b v="0"/>
    <b v="0"/>
    <b v="0"/>
    <x v="4"/>
    <b v="0"/>
    <m/>
    <x v="0"/>
    <m/>
    <s v="0055A00000BclF5QAJ"/>
    <d v="2021-05-04T16:12:41"/>
    <m/>
    <d v="2016-11-29T14:51:34"/>
    <m/>
    <m/>
    <b v="0"/>
    <m/>
    <m/>
    <s v="Website"/>
    <m/>
    <m/>
    <m/>
    <m/>
    <m/>
    <x v="258"/>
    <x v="0"/>
    <b v="0"/>
    <m/>
    <m/>
    <m/>
    <s v="00531000006uPsjAAE"/>
    <m/>
    <m/>
    <m/>
    <s v="0033100002zzhjVAAQ"/>
    <m/>
    <m/>
    <m/>
    <m/>
    <s v="0125A000001ESVgQAO"/>
    <b v="0"/>
    <m/>
    <b v="0"/>
    <m/>
    <m/>
    <x v="4"/>
    <b v="0"/>
    <d v="2021-06-29T20:34:53"/>
    <m/>
    <m/>
    <b v="0"/>
    <x v="0"/>
    <m/>
    <m/>
    <n v="65000"/>
    <m/>
    <x v="26"/>
    <n v="30"/>
    <n v="0"/>
  </r>
  <r>
    <s v="0013100001jY9b2AAC"/>
    <b v="0"/>
    <m/>
    <b v="0"/>
    <s v="70131000001YBNiAAO"/>
    <m/>
    <m/>
    <x v="101"/>
    <b v="0"/>
    <m/>
    <m/>
    <s v="0033100002zzhpYAAQ"/>
    <m/>
    <m/>
    <s v="00531000007MUoEAAW"/>
    <b v="1"/>
    <d v="2016-06-07T21:38:24"/>
    <m/>
    <b v="0"/>
    <m/>
    <m/>
    <b v="0"/>
    <d v="2017-04-01T00:00:00"/>
    <n v="4"/>
    <n v="2017"/>
    <s v="Pipeline"/>
    <s v="Pipeline"/>
    <b v="0"/>
    <b v="0"/>
    <m/>
    <b v="0"/>
    <b v="0"/>
    <b v="0"/>
    <x v="4"/>
    <b v="0"/>
    <m/>
    <x v="0"/>
    <m/>
    <s v="0055A00000BclF5QAJ"/>
    <d v="2021-05-04T16:26:51"/>
    <m/>
    <m/>
    <m/>
    <m/>
    <b v="0"/>
    <m/>
    <m/>
    <s v="Trade Show"/>
    <m/>
    <m/>
    <m/>
    <m/>
    <m/>
    <x v="259"/>
    <x v="0"/>
    <b v="0"/>
    <m/>
    <m/>
    <m/>
    <s v="00531000006uPsjAAE"/>
    <m/>
    <m/>
    <m/>
    <s v="0033100002zzhpYAAQ"/>
    <m/>
    <m/>
    <m/>
    <m/>
    <s v="0125A000001ESVgQAO"/>
    <b v="0"/>
    <m/>
    <b v="0"/>
    <m/>
    <m/>
    <x v="2"/>
    <b v="0"/>
    <d v="2021-06-29T20:34:53"/>
    <m/>
    <m/>
    <b v="0"/>
    <x v="0"/>
    <m/>
    <m/>
    <n v="65000"/>
    <m/>
    <x v="0"/>
    <m/>
    <n v="0"/>
  </r>
  <r>
    <s v="0013100001jY9bMAAS"/>
    <b v="0"/>
    <m/>
    <b v="0"/>
    <m/>
    <m/>
    <m/>
    <x v="92"/>
    <b v="0"/>
    <m/>
    <m/>
    <s v="0033100002zzhq2AAA"/>
    <m/>
    <m/>
    <s v="00531000007MUoEAAW"/>
    <b v="1"/>
    <d v="2016-06-07T21:39:51"/>
    <m/>
    <b v="0"/>
    <m/>
    <m/>
    <b v="0"/>
    <d v="2017-04-01T00:00:00"/>
    <n v="4"/>
    <n v="2017"/>
    <s v="Pipeline"/>
    <s v="Pipeline"/>
    <b v="0"/>
    <b v="0"/>
    <m/>
    <b v="0"/>
    <b v="0"/>
    <b v="0"/>
    <x v="4"/>
    <b v="0"/>
    <m/>
    <x v="0"/>
    <m/>
    <s v="0055A00000BclF5QAJ"/>
    <d v="2021-05-04T16:26:43"/>
    <m/>
    <m/>
    <m/>
    <m/>
    <b v="0"/>
    <m/>
    <m/>
    <s v="Website"/>
    <m/>
    <m/>
    <m/>
    <m/>
    <m/>
    <x v="260"/>
    <x v="0"/>
    <b v="0"/>
    <m/>
    <m/>
    <m/>
    <s v="00531000006uPsjAAE"/>
    <m/>
    <m/>
    <m/>
    <s v="0033100002zzhq2AAA"/>
    <m/>
    <m/>
    <m/>
    <m/>
    <s v="0125A000001ESVgQAO"/>
    <b v="0"/>
    <m/>
    <b v="0"/>
    <m/>
    <m/>
    <x v="2"/>
    <b v="0"/>
    <d v="2021-06-29T20:34:53"/>
    <m/>
    <m/>
    <b v="0"/>
    <x v="0"/>
    <m/>
    <m/>
    <n v="60000"/>
    <m/>
    <x v="0"/>
    <m/>
    <n v="0"/>
  </r>
  <r>
    <s v="0013100001jY9dSAAS"/>
    <b v="0"/>
    <m/>
    <b v="0"/>
    <s v="70131000001YBxEAAW"/>
    <m/>
    <m/>
    <x v="101"/>
    <b v="0"/>
    <m/>
    <m/>
    <s v="0033100002zzhsmAAA"/>
    <m/>
    <m/>
    <s v="00531000007MUoEAAW"/>
    <b v="1"/>
    <d v="2016-06-07T21:43:39"/>
    <m/>
    <b v="0"/>
    <m/>
    <m/>
    <b v="0"/>
    <d v="2017-04-01T00:00:00"/>
    <n v="4"/>
    <n v="2017"/>
    <s v="Pipeline"/>
    <s v="Pipeline"/>
    <b v="0"/>
    <b v="0"/>
    <m/>
    <b v="0"/>
    <b v="0"/>
    <b v="0"/>
    <x v="5"/>
    <b v="0"/>
    <m/>
    <x v="0"/>
    <m/>
    <s v="0055A00000BclF5QAJ"/>
    <d v="2021-05-04T16:26:43"/>
    <m/>
    <m/>
    <m/>
    <m/>
    <b v="0"/>
    <m/>
    <m/>
    <s v="Trade Show"/>
    <m/>
    <m/>
    <m/>
    <m/>
    <m/>
    <x v="261"/>
    <x v="0"/>
    <b v="0"/>
    <m/>
    <m/>
    <m/>
    <s v="00531000006uPsjAAE"/>
    <m/>
    <m/>
    <m/>
    <s v="0033100002zzhsmAAA"/>
    <m/>
    <m/>
    <m/>
    <m/>
    <s v="0125A000001ESVgQAO"/>
    <b v="0"/>
    <m/>
    <b v="0"/>
    <m/>
    <m/>
    <x v="2"/>
    <b v="0"/>
    <d v="2021-06-29T20:34:53"/>
    <m/>
    <m/>
    <b v="0"/>
    <x v="0"/>
    <m/>
    <m/>
    <n v="65000"/>
    <m/>
    <x v="0"/>
    <m/>
    <n v="0"/>
  </r>
  <r>
    <s v="0013100001jY9eGAAS"/>
    <b v="0"/>
    <m/>
    <b v="0"/>
    <s v="70131000001Xm2LAAS"/>
    <m/>
    <m/>
    <x v="22"/>
    <b v="0"/>
    <m/>
    <m/>
    <s v="0033100002zzhtQAAQ"/>
    <m/>
    <m/>
    <s v="00531000007MUoEAAW"/>
    <b v="1"/>
    <d v="2016-06-07T21:44:43"/>
    <m/>
    <b v="0"/>
    <m/>
    <m/>
    <b v="0"/>
    <d v="2017-02-01T00:00:00"/>
    <n v="2"/>
    <n v="2017"/>
    <s v="Pipeline"/>
    <s v="Pipeline"/>
    <b v="0"/>
    <b v="0"/>
    <m/>
    <b v="0"/>
    <b v="0"/>
    <b v="0"/>
    <x v="5"/>
    <b v="0"/>
    <m/>
    <x v="0"/>
    <d v="2016-06-17T00:00:00"/>
    <s v="0055A00000BclF5QAJ"/>
    <d v="2021-05-04T16:26:43"/>
    <m/>
    <d v="2016-11-29T14:54:13"/>
    <m/>
    <m/>
    <b v="0"/>
    <m/>
    <m/>
    <s v="Trade Show"/>
    <m/>
    <m/>
    <m/>
    <m/>
    <m/>
    <x v="262"/>
    <x v="0"/>
    <b v="0"/>
    <m/>
    <m/>
    <m/>
    <s v="00531000006uPsjAAE"/>
    <m/>
    <m/>
    <m/>
    <s v="0033100002zzhtQAAQ"/>
    <m/>
    <m/>
    <m/>
    <m/>
    <s v="0125A000001ESVgQAO"/>
    <b v="0"/>
    <m/>
    <b v="0"/>
    <m/>
    <m/>
    <x v="4"/>
    <b v="0"/>
    <d v="2021-06-29T20:34:53"/>
    <m/>
    <m/>
    <b v="0"/>
    <x v="0"/>
    <m/>
    <m/>
    <n v="65000"/>
    <m/>
    <x v="26"/>
    <n v="30"/>
    <n v="0"/>
  </r>
  <r>
    <s v="0013100001jY9eQAAS"/>
    <b v="0"/>
    <m/>
    <b v="0"/>
    <s v="70131000001YIOEAA4"/>
    <m/>
    <m/>
    <x v="105"/>
    <b v="0"/>
    <m/>
    <m/>
    <s v="0033100002zzhtaAAA"/>
    <m/>
    <m/>
    <s v="00531000007MUoEAAW"/>
    <b v="1"/>
    <d v="2016-06-07T21:45:25"/>
    <m/>
    <b v="0"/>
    <m/>
    <m/>
    <b v="0"/>
    <d v="2017-04-01T00:00:00"/>
    <n v="4"/>
    <n v="2017"/>
    <s v="Pipeline"/>
    <s v="Pipeline"/>
    <b v="0"/>
    <b v="0"/>
    <m/>
    <b v="0"/>
    <b v="0"/>
    <b v="0"/>
    <x v="5"/>
    <b v="0"/>
    <m/>
    <x v="0"/>
    <m/>
    <s v="0055A00000BclF5QAJ"/>
    <d v="2021-04-11T21:42:21"/>
    <m/>
    <m/>
    <m/>
    <m/>
    <b v="0"/>
    <m/>
    <m/>
    <s v="Seminar - Internal"/>
    <m/>
    <m/>
    <m/>
    <m/>
    <m/>
    <x v="263"/>
    <x v="0"/>
    <b v="0"/>
    <m/>
    <m/>
    <m/>
    <s v="00531000006uPsjAAE"/>
    <m/>
    <m/>
    <m/>
    <m/>
    <m/>
    <m/>
    <m/>
    <m/>
    <s v="0125A000001ESVgQAO"/>
    <b v="0"/>
    <m/>
    <b v="0"/>
    <m/>
    <m/>
    <x v="2"/>
    <b v="0"/>
    <d v="2021-06-29T20:34:53"/>
    <m/>
    <m/>
    <b v="0"/>
    <x v="0"/>
    <m/>
    <m/>
    <n v="65000"/>
    <m/>
    <x v="0"/>
    <m/>
    <n v="0"/>
  </r>
  <r>
    <s v="0013100001jY9hFAAS"/>
    <b v="0"/>
    <m/>
    <b v="0"/>
    <s v="70131000001YINQAA4"/>
    <m/>
    <m/>
    <x v="109"/>
    <b v="0"/>
    <m/>
    <m/>
    <s v="0033100002zzhxcAAA"/>
    <m/>
    <m/>
    <s v="00531000007MUoEAAW"/>
    <b v="1"/>
    <d v="2016-06-07T21:54:28"/>
    <m/>
    <b v="0"/>
    <m/>
    <m/>
    <b v="0"/>
    <d v="2017-04-01T00:00:00"/>
    <n v="4"/>
    <n v="2017"/>
    <s v="Pipeline"/>
    <s v="Pipeline"/>
    <b v="0"/>
    <b v="0"/>
    <m/>
    <b v="0"/>
    <b v="0"/>
    <b v="0"/>
    <x v="5"/>
    <b v="0"/>
    <m/>
    <x v="0"/>
    <m/>
    <s v="0055A00000BclF5QAJ"/>
    <d v="2021-05-04T16:13:05"/>
    <m/>
    <m/>
    <m/>
    <m/>
    <b v="0"/>
    <m/>
    <m/>
    <s v="Seminar - Internal"/>
    <m/>
    <m/>
    <m/>
    <m/>
    <m/>
    <x v="264"/>
    <x v="0"/>
    <b v="0"/>
    <m/>
    <m/>
    <m/>
    <s v="00531000006uPsjAAE"/>
    <m/>
    <m/>
    <m/>
    <s v="0033100002zzhxcAAA"/>
    <m/>
    <m/>
    <m/>
    <m/>
    <s v="0125A000001ESVgQAO"/>
    <b v="0"/>
    <m/>
    <b v="0"/>
    <m/>
    <m/>
    <x v="2"/>
    <b v="0"/>
    <d v="2021-06-29T20:34:53"/>
    <m/>
    <m/>
    <b v="0"/>
    <x v="0"/>
    <m/>
    <m/>
    <n v="65000"/>
    <m/>
    <x v="0"/>
    <m/>
    <n v="0"/>
  </r>
  <r>
    <s v="0013100001gxcbFAAQ"/>
    <b v="0"/>
    <m/>
    <b v="0"/>
    <s v="70131000001YINfAAO"/>
    <m/>
    <m/>
    <x v="104"/>
    <b v="0"/>
    <m/>
    <m/>
    <s v="0033100002zzi1FAAQ"/>
    <m/>
    <m/>
    <s v="00531000007MUoEAAW"/>
    <b v="1"/>
    <d v="2016-06-07T22:00:09"/>
    <m/>
    <b v="0"/>
    <m/>
    <m/>
    <b v="0"/>
    <d v="2017-04-01T00:00:00"/>
    <n v="4"/>
    <n v="2017"/>
    <s v="Pipeline"/>
    <s v="Pipeline"/>
    <b v="0"/>
    <b v="0"/>
    <m/>
    <b v="0"/>
    <b v="0"/>
    <b v="0"/>
    <x v="5"/>
    <b v="0"/>
    <m/>
    <x v="0"/>
    <m/>
    <s v="0055A00000BclF5QAJ"/>
    <d v="2021-05-04T16:26:43"/>
    <m/>
    <m/>
    <m/>
    <m/>
    <b v="0"/>
    <m/>
    <m/>
    <s v="Seminar - Internal"/>
    <m/>
    <m/>
    <m/>
    <m/>
    <m/>
    <x v="265"/>
    <x v="0"/>
    <b v="0"/>
    <m/>
    <m/>
    <m/>
    <s v="00531000006uPsjAAE"/>
    <m/>
    <m/>
    <m/>
    <s v="0033100002zzi1FAAQ"/>
    <m/>
    <m/>
    <m/>
    <m/>
    <s v="0125A000001ESVgQAO"/>
    <b v="0"/>
    <m/>
    <b v="0"/>
    <m/>
    <m/>
    <x v="2"/>
    <b v="0"/>
    <d v="2021-06-29T20:34:53"/>
    <m/>
    <m/>
    <b v="0"/>
    <x v="0"/>
    <m/>
    <m/>
    <n v="60000"/>
    <m/>
    <x v="0"/>
    <m/>
    <n v="0"/>
  </r>
  <r>
    <s v="0013100001jY8wEAAS"/>
    <b v="0"/>
    <m/>
    <b v="0"/>
    <s v="70131000001YINQAA4"/>
    <m/>
    <m/>
    <x v="92"/>
    <b v="0"/>
    <m/>
    <m/>
    <s v="0033100002zzi4VAAQ"/>
    <m/>
    <m/>
    <s v="00531000007MUoEAAW"/>
    <b v="1"/>
    <d v="2016-06-07T22:07:14"/>
    <m/>
    <b v="0"/>
    <m/>
    <m/>
    <b v="0"/>
    <d v="2017-04-01T00:00:00"/>
    <n v="4"/>
    <n v="2017"/>
    <s v="Pipeline"/>
    <s v="Pipeline"/>
    <b v="0"/>
    <b v="0"/>
    <m/>
    <b v="0"/>
    <b v="0"/>
    <b v="0"/>
    <x v="5"/>
    <b v="0"/>
    <m/>
    <x v="0"/>
    <m/>
    <s v="0055A00000BclF5QAJ"/>
    <d v="2021-05-04T16:26:43"/>
    <m/>
    <m/>
    <m/>
    <m/>
    <b v="0"/>
    <m/>
    <m/>
    <s v="Seminar - Internal"/>
    <m/>
    <m/>
    <m/>
    <m/>
    <m/>
    <x v="266"/>
    <x v="0"/>
    <b v="0"/>
    <m/>
    <m/>
    <m/>
    <s v="00531000006uPsjAAE"/>
    <m/>
    <m/>
    <m/>
    <s v="0033100002zzi4VAAQ"/>
    <m/>
    <m/>
    <m/>
    <m/>
    <s v="0125A000001ESVgQAO"/>
    <b v="0"/>
    <m/>
    <b v="0"/>
    <m/>
    <m/>
    <x v="2"/>
    <b v="0"/>
    <d v="2021-06-29T20:34:53"/>
    <m/>
    <m/>
    <b v="0"/>
    <x v="0"/>
    <m/>
    <m/>
    <n v="65000"/>
    <m/>
    <x v="0"/>
    <m/>
    <n v="0"/>
  </r>
  <r>
    <s v="0013100001jY9qsAAC"/>
    <b v="0"/>
    <m/>
    <b v="0"/>
    <s v="70131000001YIOEAA4"/>
    <m/>
    <m/>
    <x v="108"/>
    <b v="0"/>
    <m/>
    <m/>
    <s v="0033100002zzi7KAAQ"/>
    <m/>
    <m/>
    <s v="00531000007MUoEAAW"/>
    <b v="1"/>
    <d v="2016-06-07T22:11:48"/>
    <m/>
    <b v="0"/>
    <m/>
    <m/>
    <b v="0"/>
    <d v="2017-03-01T00:00:00"/>
    <n v="3"/>
    <n v="2017"/>
    <s v="Pipeline"/>
    <s v="Pipeline"/>
    <b v="0"/>
    <b v="0"/>
    <m/>
    <b v="0"/>
    <b v="0"/>
    <b v="0"/>
    <x v="5"/>
    <b v="0"/>
    <m/>
    <x v="0"/>
    <d v="2016-06-17T00:00:00"/>
    <s v="0055A00000BclF5QAJ"/>
    <d v="2021-05-04T16:26:51"/>
    <m/>
    <m/>
    <m/>
    <m/>
    <b v="0"/>
    <m/>
    <m/>
    <s v="Seminar - Internal"/>
    <m/>
    <m/>
    <m/>
    <m/>
    <m/>
    <x v="267"/>
    <x v="0"/>
    <b v="0"/>
    <m/>
    <m/>
    <m/>
    <s v="00531000006uPsjAAE"/>
    <m/>
    <m/>
    <m/>
    <s v="0033100002zzi7KAAQ"/>
    <m/>
    <m/>
    <m/>
    <m/>
    <s v="0125A000001ESVgQAO"/>
    <b v="0"/>
    <m/>
    <b v="0"/>
    <m/>
    <m/>
    <x v="2"/>
    <b v="0"/>
    <d v="2021-06-29T20:34:53"/>
    <m/>
    <m/>
    <b v="0"/>
    <x v="0"/>
    <m/>
    <m/>
    <n v="65000"/>
    <m/>
    <x v="0"/>
    <m/>
    <n v="0"/>
  </r>
  <r>
    <s v="0013100001jY9s0AAC"/>
    <b v="0"/>
    <m/>
    <b v="0"/>
    <s v="70131000001Xm2LAAS"/>
    <m/>
    <m/>
    <x v="101"/>
    <b v="0"/>
    <m/>
    <m/>
    <s v="0033100002zzi8DAAQ"/>
    <m/>
    <m/>
    <s v="00531000007MUoEAAW"/>
    <b v="1"/>
    <d v="2016-06-07T22:12:52"/>
    <m/>
    <b v="0"/>
    <m/>
    <m/>
    <b v="0"/>
    <d v="2017-04-01T00:00:00"/>
    <n v="4"/>
    <n v="2017"/>
    <s v="Pipeline"/>
    <s v="Pipeline"/>
    <b v="0"/>
    <b v="0"/>
    <m/>
    <b v="0"/>
    <b v="0"/>
    <b v="0"/>
    <x v="5"/>
    <b v="0"/>
    <m/>
    <x v="0"/>
    <m/>
    <s v="0055A00000BclF5QAJ"/>
    <d v="2021-05-04T16:26:51"/>
    <m/>
    <m/>
    <m/>
    <m/>
    <b v="0"/>
    <m/>
    <m/>
    <s v="Trade Show"/>
    <m/>
    <m/>
    <m/>
    <m/>
    <m/>
    <x v="268"/>
    <x v="0"/>
    <b v="0"/>
    <m/>
    <m/>
    <m/>
    <s v="00531000006uPsjAAE"/>
    <m/>
    <m/>
    <m/>
    <s v="0033100002zzi8DAAQ"/>
    <m/>
    <m/>
    <m/>
    <m/>
    <s v="0125A000001ESVgQAO"/>
    <b v="0"/>
    <m/>
    <b v="0"/>
    <m/>
    <m/>
    <x v="2"/>
    <b v="0"/>
    <d v="2021-06-29T20:34:53"/>
    <m/>
    <m/>
    <b v="0"/>
    <x v="0"/>
    <m/>
    <m/>
    <n v="65000"/>
    <m/>
    <x v="0"/>
    <m/>
    <n v="0"/>
  </r>
  <r>
    <s v="0013100001jY9u2AAC"/>
    <b v="0"/>
    <m/>
    <b v="0"/>
    <m/>
    <m/>
    <m/>
    <x v="92"/>
    <b v="0"/>
    <m/>
    <m/>
    <s v="0033100002zzi8rAAA"/>
    <m/>
    <m/>
    <s v="00531000007MUoEAAW"/>
    <b v="1"/>
    <d v="2016-06-07T22:13:57"/>
    <m/>
    <b v="0"/>
    <m/>
    <m/>
    <b v="0"/>
    <d v="2017-04-01T00:00:00"/>
    <n v="4"/>
    <n v="2017"/>
    <s v="Pipeline"/>
    <s v="Pipeline"/>
    <b v="0"/>
    <b v="0"/>
    <m/>
    <b v="0"/>
    <b v="0"/>
    <b v="0"/>
    <x v="5"/>
    <b v="0"/>
    <m/>
    <x v="0"/>
    <d v="2016-06-17T00:00:00"/>
    <s v="0055A00000BclF5QAJ"/>
    <d v="2021-05-04T16:26:51"/>
    <m/>
    <m/>
    <m/>
    <m/>
    <b v="0"/>
    <m/>
    <m/>
    <s v="Advertisement"/>
    <m/>
    <m/>
    <m/>
    <m/>
    <m/>
    <x v="269"/>
    <x v="0"/>
    <b v="0"/>
    <m/>
    <m/>
    <m/>
    <s v="00531000006uPsjAAE"/>
    <m/>
    <m/>
    <m/>
    <s v="0033100002zzi8rAAA"/>
    <m/>
    <m/>
    <m/>
    <m/>
    <s v="0125A000001ESVgQAO"/>
    <b v="0"/>
    <m/>
    <b v="0"/>
    <m/>
    <m/>
    <x v="2"/>
    <b v="0"/>
    <d v="2021-06-29T20:34:53"/>
    <m/>
    <m/>
    <b v="0"/>
    <x v="0"/>
    <m/>
    <m/>
    <n v="65000"/>
    <m/>
    <x v="0"/>
    <m/>
    <n v="0"/>
  </r>
  <r>
    <s v="0013100001jY9x5AAC"/>
    <b v="0"/>
    <m/>
    <b v="0"/>
    <s v="70131000001YIOdAAO"/>
    <m/>
    <m/>
    <x v="104"/>
    <b v="0"/>
    <m/>
    <m/>
    <s v="0033100002zziAdAAI"/>
    <m/>
    <m/>
    <s v="00531000007MUoEAAW"/>
    <b v="1"/>
    <d v="2016-06-07T22:16:32"/>
    <m/>
    <b v="0"/>
    <m/>
    <m/>
    <b v="0"/>
    <d v="2017-04-01T00:00:00"/>
    <n v="4"/>
    <n v="2017"/>
    <s v="Pipeline"/>
    <s v="Pipeline"/>
    <b v="0"/>
    <b v="0"/>
    <m/>
    <b v="0"/>
    <b v="0"/>
    <b v="0"/>
    <x v="5"/>
    <b v="0"/>
    <m/>
    <x v="0"/>
    <m/>
    <s v="0055A00000BclF5QAJ"/>
    <d v="2021-05-04T16:26:43"/>
    <m/>
    <m/>
    <m/>
    <m/>
    <b v="0"/>
    <m/>
    <m/>
    <s v="Seminar - Internal"/>
    <m/>
    <m/>
    <m/>
    <m/>
    <m/>
    <x v="270"/>
    <x v="0"/>
    <b v="0"/>
    <m/>
    <m/>
    <m/>
    <s v="00531000006uPsjAAE"/>
    <m/>
    <m/>
    <m/>
    <s v="0033100002zziAdAAI"/>
    <m/>
    <m/>
    <m/>
    <m/>
    <s v="0125A000001ESVgQAO"/>
    <b v="0"/>
    <m/>
    <b v="0"/>
    <m/>
    <m/>
    <x v="2"/>
    <b v="0"/>
    <d v="2021-06-29T20:34:53"/>
    <m/>
    <m/>
    <b v="0"/>
    <x v="0"/>
    <m/>
    <m/>
    <n v="65000"/>
    <m/>
    <x v="0"/>
    <m/>
    <n v="0"/>
  </r>
  <r>
    <s v="0013100001gxcFxAAI"/>
    <b v="0"/>
    <m/>
    <b v="0"/>
    <m/>
    <m/>
    <m/>
    <x v="105"/>
    <b v="0"/>
    <m/>
    <m/>
    <s v="0033100002zziF4AAI"/>
    <m/>
    <m/>
    <s v="00531000007MUoEAAW"/>
    <b v="1"/>
    <d v="2016-06-07T22:23:47"/>
    <m/>
    <b v="0"/>
    <m/>
    <m/>
    <b v="0"/>
    <d v="2017-04-01T00:00:00"/>
    <n v="4"/>
    <n v="2017"/>
    <s v="Pipeline"/>
    <s v="Pipeline"/>
    <b v="0"/>
    <b v="0"/>
    <m/>
    <b v="0"/>
    <b v="0"/>
    <b v="0"/>
    <x v="5"/>
    <b v="0"/>
    <m/>
    <x v="0"/>
    <m/>
    <s v="0055A00000BclF5QAJ"/>
    <d v="2021-05-04T16:26:43"/>
    <m/>
    <d v="2016-06-27T20:47:25"/>
    <m/>
    <m/>
    <b v="0"/>
    <m/>
    <m/>
    <s v="Referral"/>
    <m/>
    <m/>
    <m/>
    <m/>
    <m/>
    <x v="271"/>
    <x v="0"/>
    <b v="0"/>
    <m/>
    <m/>
    <m/>
    <s v="00531000006uPsjAAE"/>
    <m/>
    <m/>
    <m/>
    <s v="0033100002zziF4AAI"/>
    <m/>
    <m/>
    <m/>
    <m/>
    <s v="0125A000001ESVgQAO"/>
    <b v="0"/>
    <m/>
    <b v="0"/>
    <m/>
    <m/>
    <x v="4"/>
    <b v="0"/>
    <d v="2021-06-29T20:34:53"/>
    <m/>
    <m/>
    <b v="0"/>
    <x v="0"/>
    <m/>
    <m/>
    <n v="65000"/>
    <m/>
    <x v="26"/>
    <n v="30"/>
    <n v="0"/>
  </r>
  <r>
    <s v="0013100001gyARcAAM"/>
    <b v="0"/>
    <m/>
    <b v="0"/>
    <s v="70131000001YINQAA4"/>
    <m/>
    <m/>
    <x v="101"/>
    <b v="0"/>
    <m/>
    <m/>
    <s v="0033100002zziHMAAY"/>
    <m/>
    <m/>
    <s v="00531000007MUoEAAW"/>
    <b v="1"/>
    <d v="2016-06-07T22:27:02"/>
    <m/>
    <b v="0"/>
    <m/>
    <m/>
    <b v="0"/>
    <d v="2017-04-01T00:00:00"/>
    <n v="4"/>
    <n v="2017"/>
    <s v="Pipeline"/>
    <s v="Pipeline"/>
    <b v="0"/>
    <b v="0"/>
    <m/>
    <b v="0"/>
    <b v="0"/>
    <b v="0"/>
    <x v="5"/>
    <b v="0"/>
    <m/>
    <x v="0"/>
    <m/>
    <s v="0055A00000BclF5QAJ"/>
    <d v="2021-05-04T16:26:43"/>
    <m/>
    <m/>
    <m/>
    <m/>
    <b v="0"/>
    <m/>
    <m/>
    <s v="Seminar - Internal"/>
    <m/>
    <m/>
    <m/>
    <m/>
    <m/>
    <x v="272"/>
    <x v="0"/>
    <b v="0"/>
    <m/>
    <m/>
    <m/>
    <s v="00531000006uPsjAAE"/>
    <m/>
    <m/>
    <m/>
    <s v="0033100002zziHMAAY"/>
    <m/>
    <m/>
    <m/>
    <m/>
    <s v="0125A000001ESVgQAO"/>
    <b v="0"/>
    <m/>
    <b v="0"/>
    <m/>
    <m/>
    <x v="2"/>
    <b v="0"/>
    <d v="2021-06-29T20:34:53"/>
    <m/>
    <m/>
    <b v="0"/>
    <x v="0"/>
    <m/>
    <m/>
    <n v="65000"/>
    <m/>
    <x v="0"/>
    <m/>
    <n v="0"/>
  </r>
  <r>
    <s v="0013100001jYAC0AAO"/>
    <b v="0"/>
    <m/>
    <b v="0"/>
    <m/>
    <m/>
    <m/>
    <x v="8"/>
    <b v="0"/>
    <m/>
    <m/>
    <s v="0033100002zziIeAAI"/>
    <m/>
    <m/>
    <s v="00531000007MUoEAAW"/>
    <b v="1"/>
    <d v="2016-06-07T22:29:31"/>
    <m/>
    <b v="0"/>
    <m/>
    <m/>
    <b v="0"/>
    <d v="2016-04-01T00:00:00"/>
    <n v="4"/>
    <n v="2016"/>
    <s v="Pipeline"/>
    <s v="Pipeline"/>
    <b v="0"/>
    <b v="0"/>
    <m/>
    <b v="0"/>
    <b v="0"/>
    <b v="0"/>
    <x v="10"/>
    <b v="0"/>
    <m/>
    <x v="0"/>
    <m/>
    <s v="0055A00000BclF5QAJ"/>
    <d v="2021-05-04T16:26:43"/>
    <m/>
    <m/>
    <m/>
    <m/>
    <b v="0"/>
    <m/>
    <m/>
    <s v="Website"/>
    <m/>
    <m/>
    <m/>
    <m/>
    <m/>
    <x v="273"/>
    <x v="0"/>
    <b v="0"/>
    <m/>
    <m/>
    <m/>
    <s v="00531000006uPsjAAE"/>
    <m/>
    <m/>
    <m/>
    <s v="0033100002zziIeAAI"/>
    <m/>
    <m/>
    <m/>
    <m/>
    <s v="0125A000001ESVgQAO"/>
    <b v="0"/>
    <m/>
    <b v="0"/>
    <m/>
    <m/>
    <x v="2"/>
    <b v="0"/>
    <d v="2021-06-29T20:34:53"/>
    <m/>
    <m/>
    <b v="0"/>
    <x v="0"/>
    <m/>
    <m/>
    <n v="35000"/>
    <m/>
    <x v="0"/>
    <m/>
    <n v="0"/>
  </r>
  <r>
    <s v="0013100001jY9FuAAK"/>
    <b v="0"/>
    <m/>
    <b v="0"/>
    <s v="70131000001YINQAA4"/>
    <m/>
    <m/>
    <x v="64"/>
    <b v="0"/>
    <m/>
    <m/>
    <s v="0033100002zziJIAAY"/>
    <m/>
    <m/>
    <s v="00531000007MUoEAAW"/>
    <b v="1"/>
    <d v="2016-06-07T22:30:20"/>
    <m/>
    <b v="0"/>
    <m/>
    <m/>
    <b v="0"/>
    <d v="2017-03-01T00:00:00"/>
    <n v="3"/>
    <n v="2017"/>
    <s v="Pipeline"/>
    <s v="Pipeline"/>
    <b v="0"/>
    <b v="0"/>
    <m/>
    <b v="0"/>
    <b v="0"/>
    <b v="0"/>
    <x v="10"/>
    <b v="0"/>
    <m/>
    <x v="0"/>
    <d v="2016-06-17T00:00:00"/>
    <s v="0055A00000BclF5QAJ"/>
    <d v="2021-05-04T16:26:43"/>
    <m/>
    <m/>
    <m/>
    <m/>
    <b v="0"/>
    <m/>
    <m/>
    <s v="Seminar - Internal"/>
    <m/>
    <m/>
    <m/>
    <m/>
    <m/>
    <x v="274"/>
    <x v="0"/>
    <b v="0"/>
    <m/>
    <m/>
    <m/>
    <s v="00531000006uPsjAAE"/>
    <m/>
    <m/>
    <m/>
    <s v="0033100002zziJIAAY"/>
    <m/>
    <m/>
    <m/>
    <m/>
    <s v="0125A000001ESVgQAO"/>
    <b v="0"/>
    <m/>
    <b v="0"/>
    <m/>
    <m/>
    <x v="2"/>
    <b v="0"/>
    <d v="2021-06-29T20:34:53"/>
    <m/>
    <m/>
    <b v="0"/>
    <x v="0"/>
    <m/>
    <m/>
    <n v="60000"/>
    <m/>
    <x v="0"/>
    <m/>
    <n v="0"/>
  </r>
  <r>
    <s v="0013100001jYAFJAA4"/>
    <b v="0"/>
    <m/>
    <b v="0"/>
    <s v="70131000001YINQAA4"/>
    <m/>
    <m/>
    <x v="22"/>
    <b v="0"/>
    <m/>
    <m/>
    <s v="0033100002zziJwAAI"/>
    <m/>
    <m/>
    <s v="00531000007MUoEAAW"/>
    <b v="1"/>
    <d v="2016-06-07T22:31:12"/>
    <m/>
    <b v="0"/>
    <m/>
    <m/>
    <b v="0"/>
    <d v="2017-02-01T00:00:00"/>
    <n v="2"/>
    <n v="2017"/>
    <s v="Pipeline"/>
    <s v="Pipeline"/>
    <b v="0"/>
    <b v="0"/>
    <m/>
    <b v="0"/>
    <b v="0"/>
    <b v="0"/>
    <x v="10"/>
    <b v="0"/>
    <m/>
    <x v="0"/>
    <d v="2016-06-17T00:00:00"/>
    <s v="0055A00000BclF5QAJ"/>
    <d v="2021-05-04T16:26:43"/>
    <m/>
    <m/>
    <m/>
    <m/>
    <b v="0"/>
    <m/>
    <m/>
    <s v="Seminar - Internal"/>
    <m/>
    <m/>
    <m/>
    <m/>
    <m/>
    <x v="275"/>
    <x v="0"/>
    <b v="0"/>
    <m/>
    <m/>
    <m/>
    <s v="00531000006uPsjAAE"/>
    <m/>
    <m/>
    <m/>
    <s v="0033100002zziJwAAI"/>
    <m/>
    <m/>
    <m/>
    <m/>
    <s v="0125A000001ESVgQAO"/>
    <b v="0"/>
    <m/>
    <b v="0"/>
    <m/>
    <m/>
    <x v="2"/>
    <b v="0"/>
    <d v="2021-06-29T20:34:53"/>
    <m/>
    <m/>
    <b v="0"/>
    <x v="0"/>
    <m/>
    <m/>
    <n v="65000"/>
    <m/>
    <x v="0"/>
    <m/>
    <n v="0"/>
  </r>
  <r>
    <s v="0013100001fplEXAAY"/>
    <b v="0"/>
    <m/>
    <b v="0"/>
    <s v="70131000001YINQAA4"/>
    <m/>
    <m/>
    <x v="92"/>
    <b v="0"/>
    <m/>
    <m/>
    <m/>
    <m/>
    <m/>
    <s v="00531000007MUoEAAW"/>
    <b v="1"/>
    <d v="2016-06-07T22:32:59"/>
    <m/>
    <b v="0"/>
    <m/>
    <m/>
    <b v="0"/>
    <d v="2017-04-01T00:00:00"/>
    <n v="4"/>
    <n v="2017"/>
    <s v="Pipeline"/>
    <s v="Pipeline"/>
    <b v="0"/>
    <b v="0"/>
    <m/>
    <b v="0"/>
    <b v="0"/>
    <b v="0"/>
    <x v="10"/>
    <b v="0"/>
    <m/>
    <x v="0"/>
    <m/>
    <s v="0055A00000BclF5QAJ"/>
    <d v="2021-05-04T16:26:43"/>
    <m/>
    <m/>
    <m/>
    <m/>
    <b v="0"/>
    <m/>
    <m/>
    <s v="Seminar - Internal"/>
    <m/>
    <m/>
    <m/>
    <m/>
    <m/>
    <x v="276"/>
    <x v="0"/>
    <b v="0"/>
    <m/>
    <m/>
    <m/>
    <s v="00531000006uPsjAAE"/>
    <m/>
    <m/>
    <m/>
    <m/>
    <m/>
    <m/>
    <m/>
    <m/>
    <s v="0125A000001ESVgQAO"/>
    <b v="0"/>
    <m/>
    <b v="0"/>
    <m/>
    <m/>
    <x v="2"/>
    <b v="0"/>
    <d v="2021-06-29T20:34:53"/>
    <m/>
    <m/>
    <b v="0"/>
    <x v="0"/>
    <m/>
    <m/>
    <n v="65000"/>
    <m/>
    <x v="0"/>
    <m/>
    <n v="0"/>
  </r>
  <r>
    <s v="0013100001jYAIIAA4"/>
    <b v="0"/>
    <m/>
    <b v="0"/>
    <s v="70131000001YIOdAAO"/>
    <m/>
    <m/>
    <x v="92"/>
    <b v="0"/>
    <m/>
    <m/>
    <s v="0033100002zziNPAAY"/>
    <m/>
    <m/>
    <s v="00531000007MUoEAAW"/>
    <b v="1"/>
    <d v="2016-06-07T22:37:30"/>
    <m/>
    <b v="0"/>
    <m/>
    <m/>
    <b v="0"/>
    <d v="2017-04-01T00:00:00"/>
    <n v="4"/>
    <n v="2017"/>
    <s v="Pipeline"/>
    <s v="Pipeline"/>
    <b v="0"/>
    <b v="0"/>
    <m/>
    <b v="0"/>
    <b v="0"/>
    <b v="0"/>
    <x v="10"/>
    <b v="0"/>
    <m/>
    <x v="0"/>
    <m/>
    <s v="0055A00000BclF5QAJ"/>
    <d v="2021-05-04T16:35:48"/>
    <m/>
    <m/>
    <m/>
    <m/>
    <b v="0"/>
    <m/>
    <m/>
    <s v="Seminar - Internal"/>
    <m/>
    <m/>
    <m/>
    <m/>
    <m/>
    <x v="277"/>
    <x v="0"/>
    <b v="0"/>
    <m/>
    <m/>
    <m/>
    <s v="00531000006uPsjAAE"/>
    <m/>
    <m/>
    <m/>
    <s v="0033100002zziNPAAY"/>
    <m/>
    <m/>
    <m/>
    <m/>
    <s v="0125A000001ESVgQAO"/>
    <b v="0"/>
    <m/>
    <b v="0"/>
    <m/>
    <m/>
    <x v="2"/>
    <b v="0"/>
    <d v="2021-06-29T20:34:53"/>
    <m/>
    <m/>
    <b v="0"/>
    <x v="0"/>
    <m/>
    <m/>
    <n v="65000"/>
    <m/>
    <x v="0"/>
    <m/>
    <n v="0"/>
  </r>
  <r>
    <s v="0013100001jYBvxAAG"/>
    <b v="0"/>
    <m/>
    <b v="0"/>
    <m/>
    <m/>
    <m/>
    <x v="92"/>
    <b v="0"/>
    <m/>
    <m/>
    <s v="0033100002zzkg7AAA"/>
    <m/>
    <m/>
    <s v="00531000007MUoEAAW"/>
    <b v="1"/>
    <d v="2016-06-08T02:19:01"/>
    <m/>
    <b v="0"/>
    <m/>
    <m/>
    <b v="0"/>
    <d v="2017-04-01T00:00:00"/>
    <n v="4"/>
    <n v="2017"/>
    <s v="Pipeline"/>
    <s v="Pipeline"/>
    <b v="0"/>
    <b v="0"/>
    <m/>
    <b v="0"/>
    <b v="0"/>
    <b v="0"/>
    <x v="10"/>
    <b v="0"/>
    <m/>
    <x v="0"/>
    <m/>
    <s v="0055A00000BclF5QAJ"/>
    <d v="2021-05-04T16:26:43"/>
    <m/>
    <m/>
    <m/>
    <m/>
    <b v="0"/>
    <m/>
    <m/>
    <s v="Other"/>
    <m/>
    <m/>
    <m/>
    <m/>
    <m/>
    <x v="278"/>
    <x v="0"/>
    <b v="0"/>
    <m/>
    <m/>
    <m/>
    <s v="00531000006uPsjAAE"/>
    <m/>
    <m/>
    <m/>
    <s v="0033100002zzkg7AAA"/>
    <m/>
    <m/>
    <m/>
    <m/>
    <s v="0125A000001ESVgQAO"/>
    <b v="0"/>
    <m/>
    <b v="0"/>
    <m/>
    <m/>
    <x v="2"/>
    <b v="0"/>
    <d v="2021-06-29T20:34:53"/>
    <m/>
    <m/>
    <b v="0"/>
    <x v="0"/>
    <m/>
    <m/>
    <n v="65000"/>
    <m/>
    <x v="0"/>
    <m/>
    <n v="0"/>
  </r>
  <r>
    <s v="0013100001jYBx5AAG"/>
    <b v="0"/>
    <m/>
    <b v="0"/>
    <s v="70131000001YDrHAAW"/>
    <m/>
    <m/>
    <x v="101"/>
    <b v="0"/>
    <m/>
    <m/>
    <s v="0033100002zzkhKAAQ"/>
    <m/>
    <m/>
    <s v="00531000007MUoEAAW"/>
    <b v="1"/>
    <d v="2016-06-08T02:22:32"/>
    <m/>
    <b v="0"/>
    <m/>
    <m/>
    <b v="0"/>
    <d v="2017-04-01T00:00:00"/>
    <n v="4"/>
    <n v="2017"/>
    <s v="Pipeline"/>
    <s v="Pipeline"/>
    <b v="0"/>
    <b v="0"/>
    <m/>
    <b v="0"/>
    <b v="0"/>
    <b v="0"/>
    <x v="10"/>
    <b v="0"/>
    <m/>
    <x v="0"/>
    <m/>
    <s v="0055A00000BclF5QAJ"/>
    <d v="2021-05-04T16:26:43"/>
    <m/>
    <m/>
    <m/>
    <m/>
    <b v="0"/>
    <m/>
    <m/>
    <s v="Seminar - Internal"/>
    <m/>
    <m/>
    <m/>
    <m/>
    <m/>
    <x v="279"/>
    <x v="0"/>
    <b v="0"/>
    <m/>
    <m/>
    <m/>
    <s v="00531000006uPsjAAE"/>
    <m/>
    <m/>
    <m/>
    <s v="0033100002zzkhKAAQ"/>
    <m/>
    <m/>
    <m/>
    <m/>
    <s v="0125A000001ESVgQAO"/>
    <b v="0"/>
    <m/>
    <b v="0"/>
    <m/>
    <m/>
    <x v="2"/>
    <b v="0"/>
    <d v="2021-06-29T20:34:53"/>
    <m/>
    <m/>
    <b v="0"/>
    <x v="0"/>
    <m/>
    <m/>
    <n v="65000"/>
    <m/>
    <x v="0"/>
    <m/>
    <n v="0"/>
  </r>
  <r>
    <s v="0013100001jYBxPAAW"/>
    <b v="0"/>
    <m/>
    <b v="0"/>
    <s v="70131000001YIOEAA4"/>
    <m/>
    <m/>
    <x v="109"/>
    <b v="0"/>
    <m/>
    <m/>
    <s v="0033100002zzkhoAAA"/>
    <m/>
    <m/>
    <s v="00531000007MUoEAAW"/>
    <b v="1"/>
    <d v="2016-06-08T02:23:27"/>
    <m/>
    <b v="0"/>
    <m/>
    <m/>
    <b v="0"/>
    <d v="2017-04-01T00:00:00"/>
    <n v="4"/>
    <n v="2017"/>
    <s v="Pipeline"/>
    <s v="Pipeline"/>
    <b v="0"/>
    <b v="0"/>
    <m/>
    <b v="0"/>
    <b v="0"/>
    <b v="0"/>
    <x v="10"/>
    <b v="0"/>
    <m/>
    <x v="0"/>
    <m/>
    <s v="0055A00000BclF5QAJ"/>
    <d v="2021-05-04T16:26:43"/>
    <m/>
    <m/>
    <m/>
    <m/>
    <b v="0"/>
    <m/>
    <m/>
    <s v="Seminar - Internal"/>
    <m/>
    <m/>
    <m/>
    <m/>
    <m/>
    <x v="280"/>
    <x v="0"/>
    <b v="0"/>
    <m/>
    <m/>
    <m/>
    <s v="00531000006uPsjAAE"/>
    <m/>
    <m/>
    <m/>
    <s v="0033100002zzkhoAAA"/>
    <m/>
    <m/>
    <m/>
    <m/>
    <s v="0125A000001ESVgQAO"/>
    <b v="0"/>
    <m/>
    <b v="0"/>
    <m/>
    <m/>
    <x v="2"/>
    <b v="0"/>
    <d v="2021-06-29T20:34:53"/>
    <m/>
    <m/>
    <b v="0"/>
    <x v="0"/>
    <m/>
    <m/>
    <n v="65000"/>
    <m/>
    <x v="0"/>
    <m/>
    <n v="0"/>
  </r>
  <r>
    <s v="0013100001jYByFAAW"/>
    <b v="0"/>
    <m/>
    <b v="0"/>
    <s v="70131000001YBNiAAO"/>
    <m/>
    <m/>
    <x v="105"/>
    <b v="0"/>
    <m/>
    <m/>
    <s v="0033100002zzkirAAA"/>
    <m/>
    <m/>
    <s v="00531000007MUoEAAW"/>
    <b v="1"/>
    <d v="2016-06-08T02:26:00"/>
    <m/>
    <b v="0"/>
    <m/>
    <m/>
    <b v="0"/>
    <d v="2017-04-01T00:00:00"/>
    <n v="4"/>
    <n v="2017"/>
    <s v="Pipeline"/>
    <s v="Pipeline"/>
    <b v="0"/>
    <b v="0"/>
    <m/>
    <b v="0"/>
    <b v="0"/>
    <b v="0"/>
    <x v="10"/>
    <b v="0"/>
    <m/>
    <x v="0"/>
    <d v="2016-06-17T00:00:00"/>
    <s v="0055A00000BclF5QAJ"/>
    <d v="2021-05-04T16:26:51"/>
    <m/>
    <m/>
    <m/>
    <m/>
    <b v="0"/>
    <m/>
    <m/>
    <s v="Trade Show"/>
    <m/>
    <m/>
    <m/>
    <m/>
    <m/>
    <x v="281"/>
    <x v="0"/>
    <b v="0"/>
    <m/>
    <m/>
    <m/>
    <s v="00531000006uPsjAAE"/>
    <m/>
    <m/>
    <m/>
    <s v="0033100002zzkirAAA"/>
    <m/>
    <m/>
    <m/>
    <m/>
    <s v="0125A000001ESVgQAO"/>
    <b v="0"/>
    <m/>
    <b v="0"/>
    <m/>
    <m/>
    <x v="2"/>
    <b v="0"/>
    <d v="2021-06-29T20:34:53"/>
    <m/>
    <m/>
    <b v="0"/>
    <x v="0"/>
    <m/>
    <m/>
    <n v="65000"/>
    <m/>
    <x v="0"/>
    <m/>
    <n v="0"/>
  </r>
  <r>
    <s v="0013100001kr2dMAAQ"/>
    <b v="0"/>
    <m/>
    <b v="0"/>
    <s v="70131000001YINQAA4"/>
    <m/>
    <m/>
    <x v="101"/>
    <b v="0"/>
    <m/>
    <m/>
    <s v="0033100002zzkjkAAA"/>
    <m/>
    <m/>
    <s v="00531000007MUoEAAW"/>
    <b v="1"/>
    <d v="2016-06-08T02:28:35"/>
    <m/>
    <b v="0"/>
    <m/>
    <m/>
    <b v="0"/>
    <d v="2017-04-01T00:00:00"/>
    <n v="4"/>
    <n v="2017"/>
    <s v="Pipeline"/>
    <s v="Pipeline"/>
    <b v="0"/>
    <b v="0"/>
    <m/>
    <b v="0"/>
    <b v="0"/>
    <b v="0"/>
    <x v="10"/>
    <b v="0"/>
    <m/>
    <x v="0"/>
    <m/>
    <s v="0055A00000BclF5QAJ"/>
    <d v="2021-04-11T21:42:21"/>
    <m/>
    <m/>
    <m/>
    <m/>
    <b v="0"/>
    <m/>
    <m/>
    <s v="Seminar - Internal"/>
    <m/>
    <m/>
    <m/>
    <m/>
    <m/>
    <x v="282"/>
    <x v="0"/>
    <b v="0"/>
    <m/>
    <m/>
    <m/>
    <s v="00531000006uPsjAAE"/>
    <m/>
    <m/>
    <m/>
    <m/>
    <m/>
    <m/>
    <m/>
    <m/>
    <s v="0125A000001ESVgQAO"/>
    <b v="0"/>
    <m/>
    <b v="0"/>
    <m/>
    <m/>
    <x v="2"/>
    <b v="0"/>
    <d v="2021-06-29T20:34:53"/>
    <m/>
    <m/>
    <b v="0"/>
    <x v="0"/>
    <m/>
    <m/>
    <n v="60000"/>
    <m/>
    <x v="0"/>
    <m/>
    <n v="0"/>
  </r>
  <r>
    <s v="0013100001jYC01AAG"/>
    <b v="0"/>
    <m/>
    <b v="0"/>
    <m/>
    <m/>
    <m/>
    <x v="32"/>
    <b v="0"/>
    <m/>
    <m/>
    <s v="0033100002zzklCAAQ"/>
    <m/>
    <m/>
    <s v="00531000007MUoEAAW"/>
    <b v="1"/>
    <d v="2016-06-08T02:32:00"/>
    <m/>
    <b v="0"/>
    <m/>
    <m/>
    <b v="0"/>
    <d v="2017-04-01T00:00:00"/>
    <n v="4"/>
    <n v="2017"/>
    <s v="Pipeline"/>
    <s v="Pipeline"/>
    <b v="0"/>
    <b v="0"/>
    <m/>
    <b v="0"/>
    <b v="0"/>
    <b v="0"/>
    <x v="10"/>
    <b v="0"/>
    <m/>
    <x v="0"/>
    <d v="2016-06-17T00:00:00"/>
    <s v="0055A00000BclF5QAJ"/>
    <d v="2021-05-04T16:26:43"/>
    <m/>
    <m/>
    <m/>
    <m/>
    <b v="0"/>
    <m/>
    <m/>
    <s v="Website"/>
    <m/>
    <m/>
    <m/>
    <m/>
    <m/>
    <x v="283"/>
    <x v="0"/>
    <b v="0"/>
    <m/>
    <m/>
    <m/>
    <s v="00531000006uPsjAAE"/>
    <m/>
    <m/>
    <m/>
    <s v="0033100002zzklCAAQ"/>
    <m/>
    <m/>
    <m/>
    <m/>
    <s v="0125A000001ESVgQAO"/>
    <b v="0"/>
    <m/>
    <b v="0"/>
    <m/>
    <m/>
    <x v="2"/>
    <b v="0"/>
    <d v="2021-06-29T20:34:53"/>
    <m/>
    <m/>
    <b v="0"/>
    <x v="0"/>
    <m/>
    <m/>
    <n v="65000"/>
    <m/>
    <x v="0"/>
    <m/>
    <n v="0"/>
  </r>
  <r>
    <s v="0013100001gxc5IAAQ"/>
    <b v="0"/>
    <m/>
    <b v="0"/>
    <s v="70131000001Xm2LAAS"/>
    <m/>
    <m/>
    <x v="103"/>
    <b v="1"/>
    <s v="Duplicate opportunity"/>
    <m/>
    <s v="0033100002zzklRAAQ"/>
    <m/>
    <m/>
    <s v="00531000007MUoEAAW"/>
    <b v="1"/>
    <d v="2016-06-08T02:32:42"/>
    <m/>
    <b v="0"/>
    <m/>
    <m/>
    <b v="0"/>
    <d v="2017-02-01T00:00:00"/>
    <n v="2"/>
    <n v="2017"/>
    <s v="Omitted"/>
    <s v="Omitted"/>
    <b v="0"/>
    <b v="0"/>
    <m/>
    <b v="0"/>
    <b v="0"/>
    <b v="0"/>
    <x v="10"/>
    <b v="0"/>
    <m/>
    <x v="0"/>
    <m/>
    <s v="0055A000009s6n0QAA"/>
    <d v="2020-09-17T14:48:45"/>
    <m/>
    <d v="2020-01-06T18:18:35"/>
    <m/>
    <m/>
    <b v="0"/>
    <m/>
    <m/>
    <s v="Trade Show"/>
    <m/>
    <m/>
    <m/>
    <m/>
    <m/>
    <x v="284"/>
    <x v="0"/>
    <b v="0"/>
    <m/>
    <m/>
    <m/>
    <s v="0055A000009sa63QAA"/>
    <m/>
    <m/>
    <m/>
    <m/>
    <m/>
    <m/>
    <m/>
    <m/>
    <s v="0125A000001NaBLQA0"/>
    <b v="0"/>
    <m/>
    <b v="0"/>
    <m/>
    <m/>
    <x v="0"/>
    <b v="0"/>
    <d v="2021-06-29T20:34:53"/>
    <m/>
    <m/>
    <b v="0"/>
    <x v="0"/>
    <m/>
    <m/>
    <n v="60000"/>
    <m/>
    <x v="2"/>
    <n v="0"/>
    <n v="0"/>
  </r>
  <r>
    <s v="0013100001gang7AAA"/>
    <b v="0"/>
    <m/>
    <b v="0"/>
    <m/>
    <m/>
    <m/>
    <x v="101"/>
    <b v="0"/>
    <m/>
    <m/>
    <s v="0033100002zzkmAAAQ"/>
    <m/>
    <m/>
    <s v="00531000007MUoEAAW"/>
    <b v="1"/>
    <d v="2016-06-08T02:35:33"/>
    <m/>
    <b v="0"/>
    <m/>
    <m/>
    <b v="0"/>
    <d v="2017-04-01T00:00:00"/>
    <n v="4"/>
    <n v="2017"/>
    <s v="Pipeline"/>
    <s v="Pipeline"/>
    <b v="0"/>
    <b v="0"/>
    <m/>
    <b v="0"/>
    <b v="0"/>
    <b v="0"/>
    <x v="10"/>
    <b v="0"/>
    <m/>
    <x v="0"/>
    <m/>
    <s v="0055A00000BclF5QAJ"/>
    <d v="2021-05-04T16:26:43"/>
    <m/>
    <m/>
    <m/>
    <m/>
    <b v="0"/>
    <m/>
    <m/>
    <s v="Seminar - Internal"/>
    <m/>
    <m/>
    <m/>
    <m/>
    <m/>
    <x v="285"/>
    <x v="0"/>
    <b v="0"/>
    <m/>
    <m/>
    <m/>
    <s v="00531000006uPsjAAE"/>
    <m/>
    <m/>
    <m/>
    <s v="0033100002zzkmAAAQ"/>
    <m/>
    <m/>
    <m/>
    <m/>
    <s v="0125A000001ESVgQAO"/>
    <b v="0"/>
    <m/>
    <b v="0"/>
    <m/>
    <m/>
    <x v="2"/>
    <b v="0"/>
    <d v="2021-06-29T20:34:53"/>
    <m/>
    <m/>
    <b v="0"/>
    <x v="0"/>
    <m/>
    <m/>
    <n v="65000"/>
    <m/>
    <x v="0"/>
    <m/>
    <n v="0"/>
  </r>
  <r>
    <s v="0013100001jYF27AAG"/>
    <b v="0"/>
    <m/>
    <b v="0"/>
    <m/>
    <m/>
    <m/>
    <x v="92"/>
    <b v="0"/>
    <m/>
    <m/>
    <s v="0033100002zzo2iAAA"/>
    <m/>
    <m/>
    <s v="00531000007MUoEAAW"/>
    <b v="1"/>
    <d v="2016-06-08T12:44:04"/>
    <m/>
    <b v="0"/>
    <m/>
    <m/>
    <b v="0"/>
    <d v="2017-04-01T00:00:00"/>
    <n v="4"/>
    <n v="2017"/>
    <s v="Pipeline"/>
    <s v="Pipeline"/>
    <b v="0"/>
    <b v="0"/>
    <m/>
    <b v="0"/>
    <b v="0"/>
    <b v="0"/>
    <x v="11"/>
    <b v="0"/>
    <m/>
    <x v="0"/>
    <m/>
    <s v="0055A00000BclF5QAJ"/>
    <d v="2021-05-04T16:26:43"/>
    <m/>
    <m/>
    <m/>
    <m/>
    <b v="0"/>
    <m/>
    <m/>
    <s v="Website"/>
    <m/>
    <m/>
    <m/>
    <m/>
    <m/>
    <x v="286"/>
    <x v="0"/>
    <b v="0"/>
    <m/>
    <m/>
    <m/>
    <s v="00531000006uPsjAAE"/>
    <m/>
    <m/>
    <m/>
    <s v="0033100002zzo2iAAA"/>
    <m/>
    <m/>
    <m/>
    <m/>
    <s v="0125A000001ESVgQAO"/>
    <b v="0"/>
    <m/>
    <b v="0"/>
    <m/>
    <m/>
    <x v="2"/>
    <b v="0"/>
    <d v="2021-06-29T20:34:53"/>
    <m/>
    <m/>
    <b v="0"/>
    <x v="0"/>
    <m/>
    <m/>
    <n v="65000"/>
    <m/>
    <x v="0"/>
    <m/>
    <n v="0"/>
  </r>
  <r>
    <s v="0013100001jYF2CAAW"/>
    <b v="0"/>
    <m/>
    <b v="0"/>
    <s v="70131000001Xm2LAAS"/>
    <m/>
    <m/>
    <x v="92"/>
    <b v="0"/>
    <m/>
    <m/>
    <s v="0033100002zzo2nAAA"/>
    <m/>
    <m/>
    <s v="00531000007MUoEAAW"/>
    <b v="1"/>
    <d v="2016-06-08T12:44:34"/>
    <m/>
    <b v="0"/>
    <m/>
    <m/>
    <b v="0"/>
    <d v="2017-04-01T00:00:00"/>
    <n v="4"/>
    <n v="2017"/>
    <s v="Pipeline"/>
    <s v="Pipeline"/>
    <b v="0"/>
    <b v="0"/>
    <m/>
    <b v="0"/>
    <b v="0"/>
    <b v="0"/>
    <x v="11"/>
    <b v="0"/>
    <m/>
    <x v="0"/>
    <m/>
    <s v="0055A00000BclF5QAJ"/>
    <d v="2021-05-04T16:26:43"/>
    <m/>
    <m/>
    <m/>
    <m/>
    <b v="0"/>
    <m/>
    <m/>
    <s v="Trade Show"/>
    <m/>
    <m/>
    <m/>
    <m/>
    <m/>
    <x v="287"/>
    <x v="0"/>
    <b v="0"/>
    <m/>
    <m/>
    <m/>
    <s v="00531000006uPsjAAE"/>
    <m/>
    <m/>
    <m/>
    <s v="0033100002zzo2nAAA"/>
    <m/>
    <m/>
    <m/>
    <m/>
    <s v="0125A000001ESVgQAO"/>
    <b v="0"/>
    <m/>
    <b v="0"/>
    <m/>
    <m/>
    <x v="2"/>
    <b v="0"/>
    <d v="2021-06-29T20:34:53"/>
    <m/>
    <m/>
    <b v="0"/>
    <x v="0"/>
    <m/>
    <m/>
    <n v="65000"/>
    <m/>
    <x v="0"/>
    <m/>
    <n v="0"/>
  </r>
  <r>
    <s v="0013100001jYF2gAAG"/>
    <b v="0"/>
    <m/>
    <b v="0"/>
    <m/>
    <m/>
    <m/>
    <x v="101"/>
    <b v="0"/>
    <m/>
    <m/>
    <s v="0033100002zzo3CAAQ"/>
    <m/>
    <m/>
    <s v="00531000007MUoEAAW"/>
    <b v="1"/>
    <d v="2016-06-08T12:45:16"/>
    <m/>
    <b v="0"/>
    <m/>
    <m/>
    <b v="0"/>
    <d v="2017-04-01T00:00:00"/>
    <n v="4"/>
    <n v="2017"/>
    <s v="Pipeline"/>
    <s v="Pipeline"/>
    <b v="0"/>
    <b v="0"/>
    <m/>
    <b v="0"/>
    <b v="0"/>
    <b v="0"/>
    <x v="11"/>
    <b v="0"/>
    <m/>
    <x v="0"/>
    <m/>
    <s v="0055A00000BclF5QAJ"/>
    <d v="2021-05-04T16:26:29"/>
    <m/>
    <m/>
    <m/>
    <m/>
    <b v="0"/>
    <m/>
    <m/>
    <s v="Website"/>
    <m/>
    <m/>
    <m/>
    <m/>
    <m/>
    <x v="288"/>
    <x v="0"/>
    <b v="0"/>
    <m/>
    <m/>
    <m/>
    <s v="00531000006uPsjAAE"/>
    <m/>
    <m/>
    <m/>
    <s v="0033100002zzo3CAAQ"/>
    <m/>
    <m/>
    <m/>
    <m/>
    <s v="0125A000001ESVgQAO"/>
    <b v="0"/>
    <m/>
    <b v="0"/>
    <m/>
    <m/>
    <x v="2"/>
    <b v="0"/>
    <d v="2021-06-29T20:34:53"/>
    <m/>
    <m/>
    <b v="0"/>
    <x v="0"/>
    <m/>
    <m/>
    <n v="65000"/>
    <m/>
    <x v="0"/>
    <m/>
    <n v="0"/>
  </r>
  <r>
    <s v="0013100001jYF3FAAW"/>
    <b v="0"/>
    <m/>
    <b v="0"/>
    <m/>
    <m/>
    <m/>
    <x v="92"/>
    <b v="0"/>
    <m/>
    <m/>
    <s v="0033100002zzo3qAAA"/>
    <m/>
    <m/>
    <s v="00531000007MUoEAAW"/>
    <b v="1"/>
    <d v="2016-06-08T12:46:10"/>
    <m/>
    <b v="0"/>
    <m/>
    <m/>
    <b v="0"/>
    <d v="2017-04-01T00:00:00"/>
    <n v="4"/>
    <n v="2017"/>
    <s v="Pipeline"/>
    <s v="Pipeline"/>
    <b v="0"/>
    <b v="0"/>
    <m/>
    <b v="0"/>
    <b v="0"/>
    <b v="0"/>
    <x v="11"/>
    <b v="0"/>
    <m/>
    <x v="0"/>
    <m/>
    <s v="0055A00000BclF5QAJ"/>
    <d v="2021-05-04T16:26:29"/>
    <m/>
    <m/>
    <m/>
    <m/>
    <b v="0"/>
    <m/>
    <m/>
    <s v="Website"/>
    <m/>
    <m/>
    <m/>
    <m/>
    <m/>
    <x v="289"/>
    <x v="0"/>
    <b v="0"/>
    <m/>
    <m/>
    <m/>
    <s v="00531000006uPsjAAE"/>
    <m/>
    <m/>
    <m/>
    <s v="0033100002zzo3qAAA"/>
    <m/>
    <m/>
    <m/>
    <m/>
    <s v="0125A000001ESVgQAO"/>
    <b v="0"/>
    <m/>
    <b v="0"/>
    <m/>
    <m/>
    <x v="2"/>
    <b v="0"/>
    <d v="2021-06-29T20:34:53"/>
    <m/>
    <m/>
    <b v="0"/>
    <x v="0"/>
    <m/>
    <m/>
    <n v="65000"/>
    <m/>
    <x v="0"/>
    <m/>
    <n v="0"/>
  </r>
  <r>
    <s v="0013100001jYF2gAAG"/>
    <b v="0"/>
    <m/>
    <b v="0"/>
    <m/>
    <m/>
    <m/>
    <x v="101"/>
    <b v="0"/>
    <m/>
    <m/>
    <s v="0033100002zzo40AAA"/>
    <m/>
    <m/>
    <s v="00531000007MUoEAAW"/>
    <b v="1"/>
    <d v="2016-06-08T12:46:50"/>
    <m/>
    <b v="0"/>
    <m/>
    <m/>
    <b v="0"/>
    <d v="2017-04-01T00:00:00"/>
    <n v="4"/>
    <n v="2017"/>
    <s v="Pipeline"/>
    <s v="Pipeline"/>
    <b v="0"/>
    <b v="0"/>
    <m/>
    <b v="0"/>
    <b v="0"/>
    <b v="0"/>
    <x v="11"/>
    <b v="0"/>
    <m/>
    <x v="0"/>
    <m/>
    <s v="0055A00000BclF5QAJ"/>
    <d v="2021-05-04T16:26:29"/>
    <m/>
    <m/>
    <m/>
    <m/>
    <b v="0"/>
    <m/>
    <m/>
    <s v="Trade Show"/>
    <m/>
    <m/>
    <m/>
    <m/>
    <m/>
    <x v="290"/>
    <x v="0"/>
    <b v="0"/>
    <m/>
    <m/>
    <m/>
    <s v="00531000006uPsjAAE"/>
    <m/>
    <m/>
    <m/>
    <s v="0033100002zzo40AAA"/>
    <m/>
    <m/>
    <m/>
    <m/>
    <s v="0125A000001ESVgQAO"/>
    <b v="0"/>
    <m/>
    <b v="0"/>
    <m/>
    <m/>
    <x v="2"/>
    <b v="0"/>
    <d v="2021-06-29T20:34:53"/>
    <m/>
    <m/>
    <b v="0"/>
    <x v="0"/>
    <m/>
    <m/>
    <n v="65000"/>
    <m/>
    <x v="0"/>
    <m/>
    <n v="0"/>
  </r>
  <r>
    <s v="0013100001jYF2gAAG"/>
    <b v="0"/>
    <m/>
    <b v="0"/>
    <m/>
    <m/>
    <m/>
    <x v="101"/>
    <b v="0"/>
    <m/>
    <m/>
    <s v="0033100002zzo5SAAQ"/>
    <m/>
    <m/>
    <s v="00531000007MUoEAAW"/>
    <b v="1"/>
    <d v="2016-06-08T12:49:06"/>
    <m/>
    <b v="0"/>
    <m/>
    <m/>
    <b v="0"/>
    <d v="2017-04-01T00:00:00"/>
    <n v="4"/>
    <n v="2017"/>
    <s v="Pipeline"/>
    <s v="Pipeline"/>
    <b v="0"/>
    <b v="0"/>
    <m/>
    <b v="0"/>
    <b v="0"/>
    <b v="0"/>
    <x v="11"/>
    <b v="0"/>
    <m/>
    <x v="0"/>
    <m/>
    <s v="0055A00000BclF5QAJ"/>
    <d v="2021-05-04T16:26:43"/>
    <m/>
    <m/>
    <m/>
    <m/>
    <b v="0"/>
    <m/>
    <m/>
    <s v="Trade Show"/>
    <m/>
    <m/>
    <m/>
    <m/>
    <m/>
    <x v="291"/>
    <x v="0"/>
    <b v="0"/>
    <m/>
    <m/>
    <m/>
    <s v="00531000006uPsjAAE"/>
    <m/>
    <m/>
    <m/>
    <s v="0033100002zzo5SAAQ"/>
    <m/>
    <m/>
    <m/>
    <m/>
    <s v="0125A000001ESVgQAO"/>
    <b v="0"/>
    <m/>
    <b v="0"/>
    <m/>
    <m/>
    <x v="2"/>
    <b v="0"/>
    <d v="2021-06-29T20:34:53"/>
    <m/>
    <m/>
    <b v="0"/>
    <x v="0"/>
    <m/>
    <m/>
    <n v="65000"/>
    <m/>
    <x v="0"/>
    <m/>
    <n v="0"/>
  </r>
  <r>
    <s v="0013100001gXzj8AAC"/>
    <b v="0"/>
    <m/>
    <b v="0"/>
    <m/>
    <m/>
    <m/>
    <x v="92"/>
    <b v="0"/>
    <m/>
    <m/>
    <m/>
    <m/>
    <m/>
    <s v="00531000007MUoEAAW"/>
    <b v="1"/>
    <d v="2016-06-08T12:50:03"/>
    <m/>
    <b v="0"/>
    <m/>
    <m/>
    <b v="0"/>
    <d v="2017-04-01T00:00:00"/>
    <n v="4"/>
    <n v="2017"/>
    <s v="Pipeline"/>
    <s v="Pipeline"/>
    <b v="0"/>
    <b v="0"/>
    <m/>
    <b v="0"/>
    <b v="0"/>
    <b v="0"/>
    <x v="11"/>
    <b v="0"/>
    <m/>
    <x v="0"/>
    <m/>
    <s v="0055A00000BclF5QAJ"/>
    <d v="2021-05-04T16:26:29"/>
    <m/>
    <m/>
    <m/>
    <m/>
    <b v="0"/>
    <m/>
    <m/>
    <s v="Advertisement"/>
    <m/>
    <m/>
    <m/>
    <m/>
    <m/>
    <x v="292"/>
    <x v="0"/>
    <b v="0"/>
    <m/>
    <m/>
    <m/>
    <s v="00531000006uPsjAAE"/>
    <m/>
    <m/>
    <m/>
    <s v="0033100002wDO0FAAW"/>
    <m/>
    <m/>
    <m/>
    <m/>
    <s v="0125A000001ESVgQAO"/>
    <b v="0"/>
    <m/>
    <b v="0"/>
    <m/>
    <m/>
    <x v="2"/>
    <b v="0"/>
    <d v="2021-06-29T20:34:53"/>
    <m/>
    <m/>
    <b v="0"/>
    <x v="0"/>
    <m/>
    <m/>
    <n v="65000"/>
    <m/>
    <x v="0"/>
    <m/>
    <n v="0"/>
  </r>
  <r>
    <s v="0013100001jYF51AAG"/>
    <b v="0"/>
    <m/>
    <b v="0"/>
    <m/>
    <m/>
    <m/>
    <x v="92"/>
    <b v="0"/>
    <m/>
    <m/>
    <s v="0033100002zzo66AAA"/>
    <m/>
    <m/>
    <s v="00531000007MUoEAAW"/>
    <b v="1"/>
    <d v="2016-06-08T12:50:39"/>
    <m/>
    <b v="0"/>
    <m/>
    <m/>
    <b v="0"/>
    <d v="2017-04-01T00:00:00"/>
    <n v="4"/>
    <n v="2017"/>
    <s v="Pipeline"/>
    <s v="Pipeline"/>
    <b v="0"/>
    <b v="0"/>
    <m/>
    <b v="0"/>
    <b v="0"/>
    <b v="0"/>
    <x v="7"/>
    <b v="0"/>
    <m/>
    <x v="0"/>
    <m/>
    <s v="0055A00000BclF5QAJ"/>
    <d v="2021-05-04T16:26:43"/>
    <m/>
    <m/>
    <m/>
    <m/>
    <b v="0"/>
    <m/>
    <m/>
    <s v="Website"/>
    <m/>
    <m/>
    <m/>
    <m/>
    <m/>
    <x v="293"/>
    <x v="0"/>
    <b v="0"/>
    <m/>
    <m/>
    <m/>
    <s v="00531000006uPsjAAE"/>
    <m/>
    <m/>
    <m/>
    <s v="0033100002zzo66AAA"/>
    <m/>
    <m/>
    <m/>
    <m/>
    <s v="0125A000001ESVgQAO"/>
    <b v="0"/>
    <m/>
    <b v="0"/>
    <m/>
    <m/>
    <x v="2"/>
    <b v="0"/>
    <d v="2021-06-29T20:34:53"/>
    <m/>
    <m/>
    <b v="0"/>
    <x v="0"/>
    <m/>
    <m/>
    <n v="65000"/>
    <m/>
    <x v="0"/>
    <m/>
    <n v="0"/>
  </r>
  <r>
    <s v="0013100001jYBwMAAW"/>
    <b v="0"/>
    <m/>
    <b v="0"/>
    <m/>
    <m/>
    <m/>
    <x v="21"/>
    <b v="0"/>
    <m/>
    <m/>
    <s v="0033100002zzo6fAAA"/>
    <m/>
    <m/>
    <s v="00531000007MUoEAAW"/>
    <b v="1"/>
    <d v="2016-06-08T12:51:07"/>
    <m/>
    <b v="0"/>
    <m/>
    <m/>
    <b v="0"/>
    <d v="2017-03-01T00:00:00"/>
    <n v="3"/>
    <n v="2017"/>
    <s v="Pipeline"/>
    <s v="Pipeline"/>
    <b v="0"/>
    <b v="0"/>
    <m/>
    <b v="0"/>
    <b v="0"/>
    <b v="0"/>
    <x v="7"/>
    <b v="0"/>
    <m/>
    <x v="0"/>
    <m/>
    <s v="0055A00000BclF5QAJ"/>
    <d v="2021-05-04T16:26:29"/>
    <m/>
    <m/>
    <m/>
    <m/>
    <b v="0"/>
    <m/>
    <m/>
    <s v="Trade Show"/>
    <m/>
    <m/>
    <m/>
    <m/>
    <m/>
    <x v="294"/>
    <x v="0"/>
    <b v="0"/>
    <m/>
    <m/>
    <m/>
    <s v="00531000006uPsjAAE"/>
    <m/>
    <m/>
    <m/>
    <s v="0033100002zzo6fAAA"/>
    <m/>
    <m/>
    <m/>
    <m/>
    <s v="0125A000001ESVgQAO"/>
    <b v="0"/>
    <m/>
    <b v="0"/>
    <m/>
    <m/>
    <x v="2"/>
    <b v="0"/>
    <d v="2021-06-29T20:34:53"/>
    <m/>
    <m/>
    <b v="0"/>
    <x v="0"/>
    <m/>
    <m/>
    <n v="65000"/>
    <m/>
    <x v="0"/>
    <m/>
    <n v="0"/>
  </r>
  <r>
    <s v="0013100001jYF5kAAG"/>
    <b v="0"/>
    <m/>
    <b v="0"/>
    <m/>
    <m/>
    <m/>
    <x v="92"/>
    <b v="0"/>
    <m/>
    <m/>
    <s v="0033100002zzo6uAAA"/>
    <m/>
    <m/>
    <s v="00531000007MUoEAAW"/>
    <b v="1"/>
    <d v="2016-06-08T12:51:36"/>
    <m/>
    <b v="0"/>
    <m/>
    <m/>
    <b v="0"/>
    <d v="2017-04-01T00:00:00"/>
    <n v="4"/>
    <n v="2017"/>
    <s v="Pipeline"/>
    <s v="Pipeline"/>
    <b v="0"/>
    <b v="0"/>
    <m/>
    <b v="0"/>
    <b v="0"/>
    <b v="0"/>
    <x v="7"/>
    <b v="0"/>
    <m/>
    <x v="0"/>
    <m/>
    <s v="0055A00000BclF5QAJ"/>
    <d v="2021-05-04T16:26:29"/>
    <m/>
    <m/>
    <m/>
    <m/>
    <b v="0"/>
    <m/>
    <m/>
    <s v="Website"/>
    <m/>
    <m/>
    <m/>
    <m/>
    <m/>
    <x v="295"/>
    <x v="0"/>
    <b v="0"/>
    <m/>
    <m/>
    <m/>
    <s v="00531000006uPsjAAE"/>
    <m/>
    <m/>
    <m/>
    <s v="0033100002zzo6uAAA"/>
    <m/>
    <m/>
    <m/>
    <m/>
    <s v="0125A000001ESVgQAO"/>
    <b v="0"/>
    <m/>
    <b v="0"/>
    <m/>
    <m/>
    <x v="2"/>
    <b v="0"/>
    <d v="2021-06-29T20:34:53"/>
    <m/>
    <m/>
    <b v="0"/>
    <x v="0"/>
    <m/>
    <m/>
    <n v="65000"/>
    <m/>
    <x v="0"/>
    <m/>
    <n v="0"/>
  </r>
  <r>
    <s v="0013100001jYF64AAG"/>
    <b v="0"/>
    <m/>
    <b v="0"/>
    <m/>
    <m/>
    <m/>
    <x v="92"/>
    <b v="0"/>
    <m/>
    <m/>
    <s v="0033100002zzo7JAAQ"/>
    <m/>
    <m/>
    <s v="00531000007MUoEAAW"/>
    <b v="1"/>
    <d v="2016-06-08T12:52:42"/>
    <m/>
    <b v="0"/>
    <m/>
    <m/>
    <b v="0"/>
    <d v="2017-04-01T00:00:00"/>
    <n v="4"/>
    <n v="2017"/>
    <s v="Pipeline"/>
    <s v="Pipeline"/>
    <b v="0"/>
    <b v="0"/>
    <m/>
    <b v="0"/>
    <b v="0"/>
    <b v="0"/>
    <x v="1"/>
    <b v="0"/>
    <m/>
    <x v="0"/>
    <m/>
    <s v="0055A00000BclF5QAJ"/>
    <d v="2021-05-04T16:26:43"/>
    <m/>
    <m/>
    <m/>
    <m/>
    <b v="0"/>
    <m/>
    <m/>
    <s v="Website"/>
    <m/>
    <m/>
    <m/>
    <m/>
    <m/>
    <x v="296"/>
    <x v="0"/>
    <b v="0"/>
    <m/>
    <m/>
    <m/>
    <s v="00531000006uPsjAAE"/>
    <m/>
    <m/>
    <m/>
    <s v="0033100002zzo7JAAQ"/>
    <m/>
    <m/>
    <m/>
    <m/>
    <s v="0125A000001ESVgQAO"/>
    <b v="0"/>
    <m/>
    <b v="0"/>
    <m/>
    <m/>
    <x v="2"/>
    <b v="0"/>
    <d v="2021-06-29T20:34:53"/>
    <m/>
    <m/>
    <b v="0"/>
    <x v="0"/>
    <m/>
    <m/>
    <n v="65000"/>
    <m/>
    <x v="0"/>
    <m/>
    <n v="0"/>
  </r>
  <r>
    <s v="0013100001jYF6TAAW"/>
    <b v="0"/>
    <m/>
    <b v="0"/>
    <m/>
    <m/>
    <m/>
    <x v="92"/>
    <b v="0"/>
    <m/>
    <m/>
    <s v="0033100002zzo7iAAA"/>
    <m/>
    <m/>
    <s v="00531000007MUoEAAW"/>
    <b v="1"/>
    <d v="2016-06-08T12:53:27"/>
    <m/>
    <b v="0"/>
    <m/>
    <m/>
    <b v="0"/>
    <d v="2017-04-01T00:00:00"/>
    <n v="4"/>
    <n v="2017"/>
    <s v="Pipeline"/>
    <s v="Pipeline"/>
    <b v="0"/>
    <b v="0"/>
    <m/>
    <b v="0"/>
    <b v="0"/>
    <b v="0"/>
    <x v="1"/>
    <b v="0"/>
    <m/>
    <x v="0"/>
    <m/>
    <s v="0055A00000BclF5QAJ"/>
    <d v="2021-05-04T16:26:29"/>
    <m/>
    <m/>
    <m/>
    <m/>
    <b v="0"/>
    <m/>
    <m/>
    <s v="Trade Show"/>
    <m/>
    <m/>
    <m/>
    <m/>
    <m/>
    <x v="297"/>
    <x v="0"/>
    <b v="0"/>
    <m/>
    <m/>
    <m/>
    <s v="00531000006uPsjAAE"/>
    <m/>
    <m/>
    <m/>
    <s v="0033100002zzo7iAAA"/>
    <m/>
    <m/>
    <m/>
    <m/>
    <s v="0125A000001ESVgQAO"/>
    <b v="0"/>
    <m/>
    <b v="0"/>
    <m/>
    <m/>
    <x v="2"/>
    <b v="0"/>
    <d v="2021-06-29T20:34:53"/>
    <m/>
    <m/>
    <b v="0"/>
    <x v="0"/>
    <m/>
    <m/>
    <n v="65000"/>
    <m/>
    <x v="0"/>
    <m/>
    <n v="0"/>
  </r>
  <r>
    <s v="0013100001jYF6dAAG"/>
    <b v="0"/>
    <m/>
    <b v="0"/>
    <m/>
    <m/>
    <m/>
    <x v="92"/>
    <b v="0"/>
    <m/>
    <m/>
    <s v="0033100002zzo82AAA"/>
    <m/>
    <m/>
    <s v="00531000007MUoEAAW"/>
    <b v="1"/>
    <d v="2016-06-08T12:53:55"/>
    <m/>
    <b v="0"/>
    <m/>
    <m/>
    <b v="0"/>
    <d v="2017-04-01T00:00:00"/>
    <n v="4"/>
    <n v="2017"/>
    <s v="Pipeline"/>
    <s v="Pipeline"/>
    <b v="0"/>
    <b v="0"/>
    <m/>
    <b v="0"/>
    <b v="0"/>
    <b v="0"/>
    <x v="8"/>
    <b v="0"/>
    <m/>
    <x v="0"/>
    <m/>
    <s v="0055A00000BclF5QAJ"/>
    <d v="2021-05-04T16:26:43"/>
    <m/>
    <m/>
    <m/>
    <m/>
    <b v="0"/>
    <m/>
    <m/>
    <s v="Website"/>
    <m/>
    <m/>
    <m/>
    <m/>
    <m/>
    <x v="298"/>
    <x v="0"/>
    <b v="0"/>
    <m/>
    <m/>
    <m/>
    <s v="00531000006uPsjAAE"/>
    <m/>
    <m/>
    <m/>
    <s v="0033100002zzo82AAA"/>
    <m/>
    <m/>
    <m/>
    <m/>
    <s v="0125A000001ESVgQAO"/>
    <b v="0"/>
    <m/>
    <b v="0"/>
    <m/>
    <m/>
    <x v="2"/>
    <b v="0"/>
    <d v="2021-06-29T20:34:53"/>
    <m/>
    <m/>
    <b v="0"/>
    <x v="0"/>
    <m/>
    <m/>
    <n v="65000"/>
    <m/>
    <x v="0"/>
    <m/>
    <n v="0"/>
  </r>
  <r>
    <s v="0013100001jYF7HAAW"/>
    <b v="0"/>
    <m/>
    <b v="0"/>
    <m/>
    <m/>
    <m/>
    <x v="92"/>
    <b v="0"/>
    <m/>
    <m/>
    <s v="0033100002zzo8vAAA"/>
    <m/>
    <m/>
    <s v="00531000007MUoEAAW"/>
    <b v="1"/>
    <d v="2016-06-08T12:55:03"/>
    <m/>
    <b v="0"/>
    <m/>
    <m/>
    <b v="0"/>
    <d v="2017-04-01T00:00:00"/>
    <n v="4"/>
    <n v="2017"/>
    <s v="Pipeline"/>
    <s v="Pipeline"/>
    <b v="0"/>
    <b v="0"/>
    <m/>
    <b v="0"/>
    <b v="0"/>
    <b v="0"/>
    <x v="8"/>
    <b v="0"/>
    <m/>
    <x v="0"/>
    <m/>
    <s v="0055A00000BclF5QAJ"/>
    <d v="2021-05-04T16:26:29"/>
    <m/>
    <m/>
    <m/>
    <m/>
    <b v="0"/>
    <m/>
    <m/>
    <s v="Website"/>
    <m/>
    <m/>
    <m/>
    <m/>
    <m/>
    <x v="299"/>
    <x v="0"/>
    <b v="0"/>
    <m/>
    <m/>
    <m/>
    <s v="00531000006uPsjAAE"/>
    <m/>
    <m/>
    <m/>
    <s v="0033100002zzo8vAAA"/>
    <m/>
    <m/>
    <m/>
    <m/>
    <s v="0125A000001ESVgQAO"/>
    <b v="0"/>
    <m/>
    <b v="0"/>
    <m/>
    <m/>
    <x v="2"/>
    <b v="0"/>
    <d v="2021-06-29T20:34:53"/>
    <m/>
    <m/>
    <b v="0"/>
    <x v="0"/>
    <m/>
    <m/>
    <n v="65000"/>
    <m/>
    <x v="0"/>
    <m/>
    <n v="0"/>
  </r>
  <r>
    <s v="0013100001jYF7gAAG"/>
    <b v="0"/>
    <m/>
    <b v="0"/>
    <m/>
    <m/>
    <m/>
    <x v="92"/>
    <b v="0"/>
    <m/>
    <m/>
    <s v="0033100002zzo9jAAA"/>
    <m/>
    <m/>
    <s v="00531000007MUoEAAW"/>
    <b v="1"/>
    <d v="2016-06-08T12:55:59"/>
    <m/>
    <b v="0"/>
    <m/>
    <m/>
    <b v="0"/>
    <d v="2017-04-01T00:00:00"/>
    <n v="4"/>
    <n v="2017"/>
    <s v="Pipeline"/>
    <s v="Pipeline"/>
    <b v="0"/>
    <b v="0"/>
    <m/>
    <b v="0"/>
    <b v="0"/>
    <b v="0"/>
    <x v="8"/>
    <b v="0"/>
    <m/>
    <x v="0"/>
    <m/>
    <s v="0055A00000BclF5QAJ"/>
    <d v="2021-05-04T16:26:29"/>
    <m/>
    <m/>
    <m/>
    <m/>
    <b v="0"/>
    <m/>
    <m/>
    <s v="Website"/>
    <m/>
    <m/>
    <m/>
    <m/>
    <m/>
    <x v="300"/>
    <x v="0"/>
    <b v="0"/>
    <m/>
    <m/>
    <m/>
    <s v="00531000006uPsjAAE"/>
    <m/>
    <m/>
    <m/>
    <s v="0033100002zzo9jAAA"/>
    <m/>
    <m/>
    <m/>
    <m/>
    <s v="0125A000001ESVgQAO"/>
    <b v="0"/>
    <m/>
    <b v="0"/>
    <m/>
    <m/>
    <x v="2"/>
    <b v="0"/>
    <d v="2021-06-29T20:34:53"/>
    <m/>
    <m/>
    <b v="0"/>
    <x v="0"/>
    <m/>
    <m/>
    <n v="65000"/>
    <m/>
    <x v="0"/>
    <m/>
    <n v="0"/>
  </r>
  <r>
    <s v="0013100001jYG5GAAW"/>
    <b v="0"/>
    <m/>
    <b v="0"/>
    <m/>
    <m/>
    <m/>
    <x v="43"/>
    <b v="1"/>
    <s v="Duplicate opportunity"/>
    <m/>
    <s v="0033100002zzpSgAAI"/>
    <m/>
    <m/>
    <s v="00531000007KgPgAAK"/>
    <b v="1"/>
    <d v="2016-06-08T14:32:40"/>
    <m/>
    <b v="0"/>
    <m/>
    <m/>
    <b v="0"/>
    <d v="2016-02-01T00:00:00"/>
    <n v="2"/>
    <n v="2016"/>
    <s v="Omitted"/>
    <s v="Omitted"/>
    <b v="0"/>
    <b v="0"/>
    <m/>
    <b v="0"/>
    <b v="0"/>
    <b v="0"/>
    <x v="8"/>
    <b v="0"/>
    <m/>
    <x v="0"/>
    <m/>
    <s v="0055A000009s6n0QAA"/>
    <d v="2020-09-17T14:48:45"/>
    <m/>
    <d v="2020-01-06T18:18:35"/>
    <m/>
    <m/>
    <b v="0"/>
    <m/>
    <m/>
    <s v="Website"/>
    <m/>
    <m/>
    <m/>
    <m/>
    <m/>
    <x v="301"/>
    <x v="0"/>
    <b v="0"/>
    <m/>
    <m/>
    <m/>
    <s v="00531000007KgPgAAK"/>
    <m/>
    <s v="All Hazards"/>
    <m/>
    <s v="0033100002zzpSgAAI"/>
    <m/>
    <m/>
    <m/>
    <m/>
    <s v="0125A000001NaBLQA0"/>
    <b v="0"/>
    <m/>
    <b v="0"/>
    <m/>
    <m/>
    <x v="0"/>
    <b v="0"/>
    <d v="2021-06-29T20:34:53"/>
    <m/>
    <m/>
    <b v="0"/>
    <x v="0"/>
    <m/>
    <m/>
    <m/>
    <m/>
    <x v="0"/>
    <n v="0"/>
    <n v="0"/>
  </r>
  <r>
    <s v="0013100001jYG5GAAW"/>
    <b v="0"/>
    <m/>
    <b v="0"/>
    <m/>
    <m/>
    <m/>
    <x v="46"/>
    <b v="1"/>
    <s v="Non Responsive"/>
    <m/>
    <m/>
    <m/>
    <m/>
    <s v="00531000007KgPgAAK"/>
    <b v="0"/>
    <d v="2016-06-08T14:34:28"/>
    <m/>
    <b v="0"/>
    <m/>
    <m/>
    <b v="0"/>
    <d v="2020-02-01T00:00:00"/>
    <n v="2"/>
    <n v="2020"/>
    <s v="Omitted"/>
    <s v="Omitted"/>
    <b v="0"/>
    <b v="0"/>
    <m/>
    <b v="1"/>
    <b v="0"/>
    <b v="0"/>
    <x v="8"/>
    <b v="0"/>
    <m/>
    <x v="0"/>
    <m/>
    <s v="0055A00000BclF5QAJ"/>
    <d v="2021-04-11T19:52:07"/>
    <m/>
    <d v="2020-05-26T15:22:02"/>
    <m/>
    <m/>
    <b v="0"/>
    <m/>
    <m/>
    <s v="Inside Sales"/>
    <m/>
    <m/>
    <m/>
    <m/>
    <m/>
    <x v="302"/>
    <x v="0"/>
    <b v="0"/>
    <m/>
    <m/>
    <m/>
    <s v="00531000007KgPgAAK"/>
    <s v="01s31000003qafjAAA"/>
    <m/>
    <m/>
    <m/>
    <m/>
    <m/>
    <m/>
    <m/>
    <s v="0125A000001NaBLQA0"/>
    <b v="0"/>
    <m/>
    <b v="0"/>
    <m/>
    <m/>
    <x v="0"/>
    <b v="0"/>
    <d v="2021-06-29T20:34:53"/>
    <m/>
    <m/>
    <b v="0"/>
    <x v="0"/>
    <m/>
    <m/>
    <n v="71625"/>
    <m/>
    <x v="2"/>
    <n v="0"/>
    <n v="0"/>
  </r>
  <r>
    <s v="0013100001jYOHGAA4"/>
    <b v="0"/>
    <m/>
    <b v="0"/>
    <m/>
    <m/>
    <m/>
    <x v="101"/>
    <b v="0"/>
    <m/>
    <m/>
    <s v="0033100003003B3AAI"/>
    <m/>
    <m/>
    <s v="00531000006uPsjAAE"/>
    <b v="1"/>
    <d v="2016-06-09T08:37:33"/>
    <m/>
    <b v="0"/>
    <m/>
    <m/>
    <b v="0"/>
    <d v="2017-04-01T00:00:00"/>
    <n v="4"/>
    <n v="2017"/>
    <s v="Pipeline"/>
    <s v="Pipeline"/>
    <b v="0"/>
    <b v="0"/>
    <m/>
    <b v="0"/>
    <b v="0"/>
    <b v="0"/>
    <x v="8"/>
    <b v="0"/>
    <m/>
    <x v="0"/>
    <m/>
    <s v="0055A00000BclF5QAJ"/>
    <d v="2021-05-04T16:12:41"/>
    <m/>
    <m/>
    <m/>
    <m/>
    <b v="0"/>
    <m/>
    <m/>
    <s v="Referral"/>
    <m/>
    <m/>
    <m/>
    <m/>
    <m/>
    <x v="303"/>
    <x v="0"/>
    <b v="0"/>
    <m/>
    <m/>
    <m/>
    <s v="00531000006uPsjAAE"/>
    <m/>
    <m/>
    <m/>
    <s v="0033100003003B3AAI"/>
    <m/>
    <m/>
    <m/>
    <m/>
    <s v="0125A000001ESVgQAO"/>
    <b v="0"/>
    <m/>
    <b v="0"/>
    <m/>
    <m/>
    <x v="2"/>
    <b v="0"/>
    <d v="2021-06-29T20:34:53"/>
    <m/>
    <m/>
    <b v="0"/>
    <x v="0"/>
    <m/>
    <m/>
    <n v="75000"/>
    <m/>
    <x v="0"/>
    <m/>
    <n v="0"/>
  </r>
  <r>
    <s v="0013100001jYRcqAAG"/>
    <b v="0"/>
    <m/>
    <b v="0"/>
    <m/>
    <m/>
    <m/>
    <x v="110"/>
    <b v="1"/>
    <s v="Other"/>
    <m/>
    <s v="0033100003008PsAAI"/>
    <m/>
    <m/>
    <s v="00531000007KgPgAAK"/>
    <b v="1"/>
    <d v="2016-06-09T15:17:45"/>
    <m/>
    <b v="0"/>
    <m/>
    <m/>
    <b v="0"/>
    <d v="2020-04-01T00:00:00"/>
    <n v="4"/>
    <n v="2020"/>
    <s v="Omitted"/>
    <s v="Omitted"/>
    <b v="0"/>
    <b v="0"/>
    <m/>
    <b v="0"/>
    <b v="0"/>
    <b v="0"/>
    <x v="8"/>
    <b v="0"/>
    <m/>
    <x v="0"/>
    <m/>
    <s v="0055A00000BclF5QAJ"/>
    <d v="2021-04-11T20:28:47"/>
    <m/>
    <d v="2020-05-20T18:06:11"/>
    <m/>
    <m/>
    <b v="0"/>
    <m/>
    <m/>
    <s v="Website"/>
    <m/>
    <m/>
    <m/>
    <m/>
    <m/>
    <x v="304"/>
    <x v="0"/>
    <b v="0"/>
    <m/>
    <m/>
    <m/>
    <s v="00531000007KgPgAAK"/>
    <m/>
    <m/>
    <m/>
    <s v="0033100003008PsAAI"/>
    <m/>
    <m/>
    <m/>
    <m/>
    <s v="0125A000001NaBLQA0"/>
    <b v="0"/>
    <m/>
    <b v="0"/>
    <m/>
    <m/>
    <x v="0"/>
    <b v="0"/>
    <d v="2021-06-29T20:34:53"/>
    <m/>
    <m/>
    <b v="0"/>
    <x v="0"/>
    <m/>
    <m/>
    <m/>
    <m/>
    <x v="0"/>
    <n v="0"/>
    <n v="0"/>
  </r>
  <r>
    <s v="0013100001jYRcqAAG"/>
    <b v="0"/>
    <m/>
    <b v="0"/>
    <m/>
    <m/>
    <m/>
    <x v="45"/>
    <b v="1"/>
    <s v="Other"/>
    <m/>
    <m/>
    <m/>
    <m/>
    <s v="00531000007KgPgAAK"/>
    <b v="0"/>
    <d v="2016-06-09T15:18:29"/>
    <m/>
    <b v="0"/>
    <m/>
    <m/>
    <b v="0"/>
    <d v="2020-02-01T00:00:00"/>
    <n v="2"/>
    <n v="2020"/>
    <s v="Omitted"/>
    <s v="Omitted"/>
    <b v="0"/>
    <b v="0"/>
    <m/>
    <b v="1"/>
    <b v="0"/>
    <b v="0"/>
    <x v="8"/>
    <b v="0"/>
    <m/>
    <x v="0"/>
    <m/>
    <s v="0055A00000BclF5QAJ"/>
    <d v="2021-04-11T20:28:47"/>
    <m/>
    <d v="2020-05-20T14:25:41"/>
    <m/>
    <m/>
    <b v="0"/>
    <m/>
    <m/>
    <s v="Website"/>
    <m/>
    <m/>
    <m/>
    <m/>
    <m/>
    <x v="305"/>
    <x v="0"/>
    <b v="0"/>
    <m/>
    <m/>
    <m/>
    <s v="00531000007KgPgAAK"/>
    <s v="01s31000003qafjAAA"/>
    <m/>
    <m/>
    <m/>
    <m/>
    <m/>
    <m/>
    <m/>
    <s v="0125A000001NaBLQA0"/>
    <b v="0"/>
    <m/>
    <b v="0"/>
    <m/>
    <m/>
    <x v="0"/>
    <b v="0"/>
    <d v="2021-06-29T20:34:53"/>
    <m/>
    <m/>
    <b v="0"/>
    <x v="0"/>
    <m/>
    <m/>
    <n v="71824"/>
    <m/>
    <x v="2"/>
    <n v="0"/>
    <n v="0"/>
  </r>
  <r>
    <s v="0013100001jYgIJAA0"/>
    <b v="0"/>
    <m/>
    <b v="0"/>
    <m/>
    <m/>
    <m/>
    <x v="17"/>
    <b v="0"/>
    <m/>
    <m/>
    <s v="00331000030Ln1ZAAS"/>
    <m/>
    <m/>
    <s v="00531000007KAsvAAG"/>
    <b v="0"/>
    <d v="2016-06-10T18:20:38"/>
    <m/>
    <b v="0"/>
    <m/>
    <m/>
    <b v="0"/>
    <d v="2016-04-01T00:00:00"/>
    <n v="4"/>
    <n v="2016"/>
    <s v="Pipeline"/>
    <s v="Pipeline"/>
    <b v="0"/>
    <b v="0"/>
    <m/>
    <b v="1"/>
    <b v="0"/>
    <b v="0"/>
    <x v="8"/>
    <b v="0"/>
    <m/>
    <x v="0"/>
    <m/>
    <s v="0055A00000BclF5QAJ"/>
    <d v="2021-04-11T20:06:15"/>
    <m/>
    <d v="2020-01-06T18:18:06"/>
    <m/>
    <m/>
    <b v="0"/>
    <m/>
    <m/>
    <s v="Field Sales"/>
    <m/>
    <m/>
    <m/>
    <m/>
    <m/>
    <x v="306"/>
    <x v="0"/>
    <b v="0"/>
    <m/>
    <m/>
    <m/>
    <s v="00531000007KgPgAAK"/>
    <s v="01s31000003qafjAAA"/>
    <m/>
    <m/>
    <m/>
    <m/>
    <m/>
    <m/>
    <m/>
    <s v="0125A000001NaBLQA0"/>
    <b v="0"/>
    <m/>
    <b v="0"/>
    <m/>
    <m/>
    <x v="2"/>
    <b v="0"/>
    <d v="2021-06-29T20:34:53"/>
    <m/>
    <m/>
    <b v="0"/>
    <x v="0"/>
    <m/>
    <m/>
    <n v="71500"/>
    <m/>
    <x v="57"/>
    <n v="10"/>
    <n v="0"/>
  </r>
  <r>
    <s v="0013100001gadWkAAI"/>
    <b v="0"/>
    <m/>
    <b v="0"/>
    <m/>
    <m/>
    <m/>
    <x v="111"/>
    <b v="1"/>
    <m/>
    <m/>
    <m/>
    <m/>
    <m/>
    <s v="00531000007KAsvAAG"/>
    <b v="0"/>
    <d v="2016-06-13T12:39:56"/>
    <m/>
    <b v="0"/>
    <m/>
    <m/>
    <b v="0"/>
    <d v="2016-04-01T00:00:00"/>
    <n v="4"/>
    <n v="2016"/>
    <s v="Closed"/>
    <s v="Closed"/>
    <b v="0"/>
    <b v="0"/>
    <m/>
    <b v="1"/>
    <b v="0"/>
    <b v="0"/>
    <x v="8"/>
    <b v="0"/>
    <m/>
    <x v="0"/>
    <m/>
    <s v="0055A00000BclF5QAJ"/>
    <d v="2021-04-11T20:06:15"/>
    <m/>
    <d v="2020-01-06T18:18:11"/>
    <m/>
    <m/>
    <b v="0"/>
    <m/>
    <m/>
    <s v="Field Sales"/>
    <m/>
    <m/>
    <m/>
    <m/>
    <m/>
    <x v="307"/>
    <x v="0"/>
    <b v="1"/>
    <m/>
    <m/>
    <m/>
    <s v="00531000007KAsvAAG"/>
    <s v="01s31000003qafjAAA"/>
    <s v="All Hazards"/>
    <s v="All Hazards"/>
    <m/>
    <m/>
    <m/>
    <m/>
    <m/>
    <s v="0125A000001NaBLQA0"/>
    <b v="0"/>
    <m/>
    <b v="0"/>
    <m/>
    <m/>
    <x v="1"/>
    <b v="0"/>
    <d v="2021-06-29T20:34:53"/>
    <m/>
    <m/>
    <b v="0"/>
    <x v="1"/>
    <m/>
    <m/>
    <n v="64350"/>
    <m/>
    <x v="28"/>
    <n v="100"/>
    <n v="0"/>
  </r>
  <r>
    <s v="0013100001ennfGAAQ"/>
    <b v="0"/>
    <m/>
    <b v="0"/>
    <m/>
    <m/>
    <m/>
    <x v="83"/>
    <b v="1"/>
    <m/>
    <m/>
    <m/>
    <m/>
    <m/>
    <s v="00531000007KAu8AAG"/>
    <b v="0"/>
    <d v="2016-06-13T13:40:56"/>
    <m/>
    <b v="0"/>
    <m/>
    <m/>
    <b v="0"/>
    <d v="2016-02-01T00:00:00"/>
    <n v="2"/>
    <n v="2016"/>
    <s v="Closed"/>
    <s v="Closed"/>
    <b v="0"/>
    <b v="0"/>
    <m/>
    <b v="1"/>
    <b v="0"/>
    <b v="0"/>
    <x v="8"/>
    <b v="0"/>
    <m/>
    <x v="0"/>
    <m/>
    <s v="0055A00000BclF5QAJ"/>
    <d v="2021-04-11T20:06:15"/>
    <m/>
    <d v="2018-03-10T15:07:46"/>
    <m/>
    <m/>
    <b v="0"/>
    <m/>
    <s v="Biotherapeutics"/>
    <s v="Field Sales"/>
    <m/>
    <m/>
    <m/>
    <m/>
    <m/>
    <x v="308"/>
    <x v="0"/>
    <b v="0"/>
    <m/>
    <m/>
    <m/>
    <s v="0055A000008zqzaQAA"/>
    <s v="01s31000003qafeAAA"/>
    <s v="Biotherapeutics"/>
    <m/>
    <m/>
    <s v="Consumables"/>
    <s v="ZipChip"/>
    <m/>
    <m/>
    <s v="0125A000001ESVfQAO"/>
    <b v="0"/>
    <m/>
    <b v="0"/>
    <m/>
    <m/>
    <x v="1"/>
    <b v="0"/>
    <d v="2021-06-29T20:34:53"/>
    <s v="0055A00000BctN2QAJ"/>
    <m/>
    <b v="0"/>
    <x v="1"/>
    <m/>
    <m/>
    <n v="5500"/>
    <m/>
    <x v="58"/>
    <n v="100"/>
    <n v="0"/>
  </r>
  <r>
    <s v="0013100001jZHAFAA4"/>
    <b v="0"/>
    <m/>
    <b v="0"/>
    <m/>
    <m/>
    <m/>
    <x v="43"/>
    <b v="1"/>
    <s v="Duplicate opportunity"/>
    <m/>
    <s v="00331000030MtRqAAK"/>
    <m/>
    <m/>
    <s v="00531000007KgPgAAK"/>
    <b v="1"/>
    <d v="2016-06-15T04:03:37"/>
    <m/>
    <b v="0"/>
    <m/>
    <m/>
    <b v="0"/>
    <d v="2016-02-01T00:00:00"/>
    <n v="2"/>
    <n v="2016"/>
    <s v="Omitted"/>
    <s v="Omitted"/>
    <b v="0"/>
    <b v="0"/>
    <m/>
    <b v="0"/>
    <b v="0"/>
    <b v="0"/>
    <x v="8"/>
    <b v="0"/>
    <m/>
    <x v="0"/>
    <m/>
    <s v="0055A00000BclF5QAJ"/>
    <d v="2021-04-11T19:52:07"/>
    <m/>
    <d v="2020-01-06T18:18:35"/>
    <m/>
    <m/>
    <b v="0"/>
    <m/>
    <m/>
    <s v="Inside Sales"/>
    <m/>
    <m/>
    <m/>
    <m/>
    <m/>
    <x v="309"/>
    <x v="0"/>
    <b v="0"/>
    <m/>
    <m/>
    <m/>
    <s v="00531000007KgPgAAK"/>
    <m/>
    <s v="All Hazards"/>
    <m/>
    <s v="00331000030MtRqAAK"/>
    <m/>
    <m/>
    <m/>
    <m/>
    <s v="0125A000001NaBLQA0"/>
    <b v="0"/>
    <m/>
    <b v="0"/>
    <m/>
    <m/>
    <x v="0"/>
    <b v="0"/>
    <d v="2021-06-29T20:34:53"/>
    <m/>
    <m/>
    <b v="0"/>
    <x v="0"/>
    <m/>
    <m/>
    <m/>
    <m/>
    <x v="0"/>
    <n v="0"/>
    <n v="0"/>
  </r>
  <r>
    <s v="0013100001jZHAFAA4"/>
    <b v="0"/>
    <m/>
    <b v="0"/>
    <m/>
    <m/>
    <m/>
    <x v="89"/>
    <b v="1"/>
    <s v="Duplicate opportunity"/>
    <m/>
    <m/>
    <m/>
    <m/>
    <s v="00531000007KgPgAAK"/>
    <b v="0"/>
    <d v="2016-06-15T04:05:13"/>
    <m/>
    <b v="0"/>
    <m/>
    <m/>
    <b v="0"/>
    <d v="2020-02-01T00:00:00"/>
    <n v="2"/>
    <n v="2020"/>
    <s v="Omitted"/>
    <s v="Omitted"/>
    <b v="0"/>
    <b v="0"/>
    <m/>
    <b v="1"/>
    <b v="0"/>
    <b v="0"/>
    <x v="8"/>
    <b v="0"/>
    <m/>
    <x v="0"/>
    <m/>
    <s v="0055A00000BclF5QAJ"/>
    <d v="2021-04-11T19:52:07"/>
    <m/>
    <d v="2020-05-21T15:21:00"/>
    <m/>
    <m/>
    <b v="0"/>
    <m/>
    <m/>
    <s v="Inside Sales"/>
    <m/>
    <m/>
    <m/>
    <m/>
    <m/>
    <x v="310"/>
    <x v="0"/>
    <b v="0"/>
    <m/>
    <m/>
    <m/>
    <s v="00531000007KgPgAAK"/>
    <s v="01s31000003qafjAAA"/>
    <m/>
    <m/>
    <m/>
    <m/>
    <m/>
    <m/>
    <m/>
    <s v="0125A000001NaBLQA0"/>
    <b v="0"/>
    <m/>
    <b v="0"/>
    <m/>
    <m/>
    <x v="0"/>
    <b v="0"/>
    <d v="2021-06-29T20:34:53"/>
    <m/>
    <m/>
    <b v="0"/>
    <x v="0"/>
    <m/>
    <m/>
    <n v="66500"/>
    <m/>
    <x v="2"/>
    <n v="0"/>
    <n v="0"/>
  </r>
  <r>
    <s v="0013100001jZHAFAA4"/>
    <b v="0"/>
    <m/>
    <b v="0"/>
    <m/>
    <m/>
    <m/>
    <x v="83"/>
    <b v="1"/>
    <s v="Non Responsive"/>
    <m/>
    <s v="00331000030MtRqAAK"/>
    <m/>
    <m/>
    <s v="00531000007KgPgAAK"/>
    <b v="0"/>
    <d v="2016-06-15T04:16:52"/>
    <m/>
    <b v="0"/>
    <m/>
    <m/>
    <b v="0"/>
    <d v="2016-02-01T00:00:00"/>
    <n v="2"/>
    <n v="2016"/>
    <s v="Omitted"/>
    <s v="Omitted"/>
    <b v="0"/>
    <b v="0"/>
    <m/>
    <b v="1"/>
    <b v="0"/>
    <b v="0"/>
    <x v="8"/>
    <b v="0"/>
    <m/>
    <x v="0"/>
    <m/>
    <s v="0055A00000BclF5QAJ"/>
    <d v="2021-04-11T19:52:07"/>
    <m/>
    <d v="2020-01-06T18:18:35"/>
    <m/>
    <m/>
    <b v="0"/>
    <m/>
    <m/>
    <s v="Inside Sales"/>
    <m/>
    <m/>
    <m/>
    <m/>
    <m/>
    <x v="311"/>
    <x v="0"/>
    <b v="0"/>
    <m/>
    <m/>
    <m/>
    <s v="00531000007KgPgAAK"/>
    <s v="01s31000003qafjAAA"/>
    <m/>
    <m/>
    <m/>
    <m/>
    <m/>
    <m/>
    <m/>
    <s v="0125A000001NaBLQA0"/>
    <b v="0"/>
    <m/>
    <b v="0"/>
    <m/>
    <m/>
    <x v="0"/>
    <b v="0"/>
    <d v="2021-06-29T20:34:53"/>
    <m/>
    <m/>
    <b v="0"/>
    <x v="0"/>
    <m/>
    <m/>
    <n v="66500"/>
    <m/>
    <x v="2"/>
    <n v="0"/>
    <n v="0"/>
  </r>
  <r>
    <s v="0013100001jZUpIAAW"/>
    <b v="0"/>
    <m/>
    <b v="0"/>
    <s v="70131000001YBOMAA4"/>
    <m/>
    <m/>
    <x v="112"/>
    <b v="0"/>
    <m/>
    <m/>
    <s v="00331000030NBsJAAW"/>
    <m/>
    <m/>
    <s v="00531000007MUoEAAW"/>
    <b v="1"/>
    <d v="2016-06-16T14:19:55"/>
    <m/>
    <b v="0"/>
    <m/>
    <m/>
    <b v="0"/>
    <d v="2023-01-01T00:00:00"/>
    <n v="1"/>
    <n v="2023"/>
    <s v="Pipeline"/>
    <s v="Pipeline"/>
    <b v="0"/>
    <b v="0"/>
    <m/>
    <b v="1"/>
    <b v="0"/>
    <b v="0"/>
    <x v="8"/>
    <b v="0"/>
    <s v="Auto-Classic"/>
    <x v="0"/>
    <d v="2020-12-11T00:00:00"/>
    <s v="0055A00000BclF5QAJ"/>
    <d v="2021-06-01T19:07:06"/>
    <m/>
    <d v="2018-04-11T15:11:40"/>
    <m/>
    <m/>
    <b v="0"/>
    <m/>
    <m/>
    <s v="Trade Show"/>
    <m/>
    <m/>
    <m/>
    <m/>
    <m/>
    <x v="312"/>
    <x v="0"/>
    <b v="0"/>
    <m/>
    <m/>
    <m/>
    <s v="0055A00000Bnt5hQAB"/>
    <s v="01s31000003qafeAAA"/>
    <m/>
    <m/>
    <s v="00331000030NBsJAAW"/>
    <s v="System"/>
    <s v="ZipChip"/>
    <m/>
    <m/>
    <s v="0125A000001ESVfQAO"/>
    <b v="0"/>
    <m/>
    <b v="0"/>
    <m/>
    <m/>
    <x v="3"/>
    <b v="0"/>
    <d v="2021-06-29T20:34:53"/>
    <s v="0055A000008iLmcQAE"/>
    <m/>
    <b v="0"/>
    <x v="0"/>
    <m/>
    <m/>
    <n v="54805"/>
    <m/>
    <x v="59"/>
    <n v="5"/>
    <n v="0"/>
  </r>
  <r>
    <s v="0013100001jZUv1AAG"/>
    <b v="0"/>
    <m/>
    <b v="0"/>
    <s v="70131000001YBOMAA4"/>
    <m/>
    <m/>
    <x v="52"/>
    <b v="1"/>
    <m/>
    <m/>
    <s v="00331000030NC1kAAG"/>
    <m/>
    <m/>
    <s v="00531000007MUoEAAW"/>
    <b v="1"/>
    <d v="2016-06-16T14:32:06"/>
    <d v="2021-06-21T00:00:00"/>
    <b v="0"/>
    <m/>
    <m/>
    <b v="0"/>
    <d v="2021-02-01T00:00:00"/>
    <n v="2"/>
    <n v="2021"/>
    <s v="Omitted"/>
    <s v="Omitted"/>
    <b v="0"/>
    <b v="0"/>
    <m/>
    <b v="0"/>
    <b v="0"/>
    <b v="0"/>
    <x v="8"/>
    <b v="0"/>
    <m/>
    <x v="0"/>
    <d v="2021-06-21T00:00:00"/>
    <s v="0055A000008zqzaQAA"/>
    <d v="2021-06-21T19:37:27"/>
    <m/>
    <d v="2021-06-21T19:36:32"/>
    <d v="2021-06-21T00:00:00"/>
    <m/>
    <b v="0"/>
    <m/>
    <m/>
    <s v="Trade Show"/>
    <m/>
    <m/>
    <m/>
    <m/>
    <m/>
    <x v="313"/>
    <x v="0"/>
    <b v="0"/>
    <m/>
    <m/>
    <m/>
    <s v="0055A000008zqzaQAA"/>
    <m/>
    <m/>
    <m/>
    <s v="00331000030NC1kAAG"/>
    <s v="System"/>
    <s v="ZipChip"/>
    <m/>
    <m/>
    <s v="0125A000001ESVfQAO"/>
    <b v="0"/>
    <m/>
    <b v="0"/>
    <m/>
    <m/>
    <x v="0"/>
    <b v="0"/>
    <d v="2021-06-29T20:34:53"/>
    <s v="0055A000008iLmcQAE"/>
    <m/>
    <b v="0"/>
    <x v="0"/>
    <m/>
    <m/>
    <n v="65000"/>
    <m/>
    <x v="2"/>
    <n v="0"/>
    <n v="0"/>
  </r>
  <r>
    <s v="0013100001jaPRCAA2"/>
    <b v="0"/>
    <m/>
    <b v="0"/>
    <m/>
    <m/>
    <m/>
    <x v="45"/>
    <b v="1"/>
    <s v="Duplicate opportunity"/>
    <m/>
    <m/>
    <m/>
    <m/>
    <s v="00531000007KgPgAAK"/>
    <b v="0"/>
    <d v="2016-06-22T16:11:00"/>
    <m/>
    <b v="0"/>
    <m/>
    <m/>
    <b v="0"/>
    <d v="2020-02-01T00:00:00"/>
    <n v="2"/>
    <n v="2020"/>
    <s v="Omitted"/>
    <s v="Omitted"/>
    <b v="0"/>
    <b v="0"/>
    <m/>
    <b v="1"/>
    <b v="0"/>
    <b v="0"/>
    <x v="8"/>
    <b v="0"/>
    <m/>
    <x v="0"/>
    <m/>
    <s v="0055A00000BclF5QAJ"/>
    <d v="2021-04-11T20:06:15"/>
    <m/>
    <d v="2020-05-20T14:36:35"/>
    <m/>
    <m/>
    <b v="0"/>
    <m/>
    <m/>
    <s v="Field Sales"/>
    <m/>
    <m/>
    <m/>
    <m/>
    <m/>
    <x v="314"/>
    <x v="0"/>
    <b v="0"/>
    <m/>
    <m/>
    <m/>
    <s v="00531000007KgPgAAK"/>
    <s v="01s31000003qafjAAA"/>
    <m/>
    <m/>
    <m/>
    <m/>
    <m/>
    <m/>
    <m/>
    <s v="0125A000001NaBLQA0"/>
    <b v="0"/>
    <m/>
    <b v="0"/>
    <m/>
    <m/>
    <x v="0"/>
    <b v="0"/>
    <d v="2021-06-29T20:34:53"/>
    <m/>
    <m/>
    <b v="0"/>
    <x v="0"/>
    <m/>
    <m/>
    <n v="65000"/>
    <m/>
    <x v="2"/>
    <n v="0"/>
    <n v="0"/>
  </r>
  <r>
    <s v="0013100001jaPtgAAE"/>
    <b v="0"/>
    <m/>
    <b v="0"/>
    <m/>
    <m/>
    <m/>
    <x v="43"/>
    <b v="1"/>
    <s v="Duplicate opportunity"/>
    <m/>
    <s v="00331000030OTdDAAW"/>
    <m/>
    <m/>
    <s v="00531000007KgPgAAK"/>
    <b v="1"/>
    <d v="2016-06-22T16:55:51"/>
    <m/>
    <b v="0"/>
    <m/>
    <m/>
    <b v="0"/>
    <d v="2016-02-01T00:00:00"/>
    <n v="2"/>
    <n v="2016"/>
    <s v="Omitted"/>
    <s v="Omitted"/>
    <b v="0"/>
    <b v="0"/>
    <m/>
    <b v="0"/>
    <b v="0"/>
    <b v="0"/>
    <x v="8"/>
    <b v="0"/>
    <m/>
    <x v="0"/>
    <m/>
    <s v="0055A00000BclF5QAJ"/>
    <d v="2021-04-11T19:52:07"/>
    <m/>
    <d v="2020-01-06T18:18:35"/>
    <m/>
    <m/>
    <b v="0"/>
    <m/>
    <m/>
    <s v="Inside Sales"/>
    <m/>
    <m/>
    <m/>
    <m/>
    <m/>
    <x v="315"/>
    <x v="0"/>
    <b v="0"/>
    <m/>
    <m/>
    <m/>
    <s v="00531000007KgPgAAK"/>
    <m/>
    <s v="International"/>
    <m/>
    <s v="00331000030OTdDAAW"/>
    <m/>
    <m/>
    <m/>
    <m/>
    <s v="0125A000001NaBLQA0"/>
    <b v="0"/>
    <m/>
    <b v="0"/>
    <m/>
    <m/>
    <x v="0"/>
    <b v="0"/>
    <d v="2021-06-29T20:34:53"/>
    <m/>
    <m/>
    <b v="0"/>
    <x v="0"/>
    <m/>
    <m/>
    <m/>
    <m/>
    <x v="0"/>
    <n v="0"/>
    <n v="0"/>
  </r>
  <r>
    <s v="0013100001jaPtgAAE"/>
    <b v="0"/>
    <m/>
    <b v="0"/>
    <m/>
    <m/>
    <m/>
    <x v="113"/>
    <b v="0"/>
    <m/>
    <m/>
    <m/>
    <m/>
    <m/>
    <s v="00531000007KgPgAAK"/>
    <b v="0"/>
    <d v="2016-06-22T16:57:15"/>
    <m/>
    <b v="0"/>
    <m/>
    <m/>
    <b v="0"/>
    <d v="2020-02-01T00:00:00"/>
    <n v="2"/>
    <n v="2020"/>
    <s v="Pipeline"/>
    <s v="Pipeline"/>
    <b v="0"/>
    <b v="0"/>
    <m/>
    <b v="1"/>
    <b v="0"/>
    <b v="0"/>
    <x v="8"/>
    <b v="0"/>
    <m/>
    <x v="0"/>
    <m/>
    <s v="0055A00000BclF5QAJ"/>
    <d v="2021-04-11T19:52:07"/>
    <m/>
    <d v="2020-01-06T18:18:06"/>
    <m/>
    <m/>
    <b v="0"/>
    <m/>
    <m/>
    <s v="Inside Sales"/>
    <m/>
    <m/>
    <m/>
    <m/>
    <m/>
    <x v="316"/>
    <x v="0"/>
    <b v="0"/>
    <m/>
    <m/>
    <m/>
    <s v="00531000007KgPgAAK"/>
    <s v="01si00000040RFIAA2"/>
    <m/>
    <m/>
    <m/>
    <m/>
    <m/>
    <m/>
    <m/>
    <s v="0125A000001NaBLQA0"/>
    <b v="0"/>
    <m/>
    <b v="0"/>
    <m/>
    <m/>
    <x v="2"/>
    <b v="0"/>
    <d v="2021-06-29T20:34:53"/>
    <m/>
    <m/>
    <b v="0"/>
    <x v="0"/>
    <m/>
    <m/>
    <n v="72743"/>
    <m/>
    <x v="60"/>
    <n v="10"/>
    <n v="0"/>
  </r>
  <r>
    <s v="0013100001gxRq8AAE"/>
    <b v="0"/>
    <m/>
    <b v="0"/>
    <m/>
    <m/>
    <m/>
    <x v="75"/>
    <b v="1"/>
    <s v="Lost or No Budget"/>
    <m/>
    <m/>
    <m/>
    <m/>
    <s v="00531000007KAsvAAG"/>
    <b v="0"/>
    <d v="2016-06-22T20:04:48"/>
    <m/>
    <b v="0"/>
    <m/>
    <m/>
    <b v="0"/>
    <d v="2017-04-01T00:00:00"/>
    <n v="4"/>
    <n v="2017"/>
    <s v="Omitted"/>
    <s v="Omitted"/>
    <b v="0"/>
    <b v="0"/>
    <m/>
    <b v="1"/>
    <b v="0"/>
    <b v="0"/>
    <x v="8"/>
    <b v="0"/>
    <m/>
    <x v="0"/>
    <d v="2018-11-05T00:00:00"/>
    <s v="0055A00000BclF5QAJ"/>
    <d v="2021-04-11T20:06:15"/>
    <m/>
    <d v="2020-01-06T18:18:35"/>
    <m/>
    <m/>
    <b v="0"/>
    <m/>
    <m/>
    <s v="Field Sales"/>
    <m/>
    <m/>
    <m/>
    <m/>
    <m/>
    <x v="317"/>
    <x v="0"/>
    <b v="0"/>
    <m/>
    <m/>
    <m/>
    <s v="00531000007KAsvAAG"/>
    <s v="01s31000003qafjAAA"/>
    <m/>
    <m/>
    <m/>
    <m/>
    <m/>
    <m/>
    <m/>
    <s v="0125A000001NaBLQA0"/>
    <b v="0"/>
    <m/>
    <b v="0"/>
    <m/>
    <m/>
    <x v="0"/>
    <b v="0"/>
    <d v="2021-06-29T20:34:53"/>
    <m/>
    <m/>
    <b v="0"/>
    <x v="0"/>
    <m/>
    <m/>
    <n v="71500"/>
    <m/>
    <x v="2"/>
    <n v="0"/>
    <n v="0"/>
  </r>
  <r>
    <s v="0013100001jY5W5AAK"/>
    <b v="0"/>
    <m/>
    <b v="0"/>
    <m/>
    <m/>
    <m/>
    <x v="75"/>
    <b v="1"/>
    <s v="Lost or No Budget"/>
    <m/>
    <m/>
    <m/>
    <m/>
    <s v="00531000007KAsvAAG"/>
    <b v="0"/>
    <d v="2016-06-22T20:19:29"/>
    <m/>
    <b v="0"/>
    <m/>
    <m/>
    <b v="0"/>
    <d v="2017-04-01T00:00:00"/>
    <n v="4"/>
    <n v="2017"/>
    <s v="Omitted"/>
    <s v="Omitted"/>
    <b v="0"/>
    <b v="0"/>
    <m/>
    <b v="1"/>
    <b v="0"/>
    <b v="0"/>
    <x v="7"/>
    <b v="0"/>
    <m/>
    <x v="0"/>
    <d v="2017-09-26T00:00:00"/>
    <s v="0055A00000BclF5QAJ"/>
    <d v="2021-04-11T20:06:15"/>
    <m/>
    <d v="2020-01-06T18:18:35"/>
    <m/>
    <m/>
    <b v="0"/>
    <m/>
    <m/>
    <s v="Field Sales"/>
    <m/>
    <m/>
    <m/>
    <m/>
    <m/>
    <x v="318"/>
    <x v="0"/>
    <b v="0"/>
    <m/>
    <m/>
    <m/>
    <s v="00531000007KAsvAAG"/>
    <s v="01s31000003qafjAAA"/>
    <m/>
    <m/>
    <m/>
    <m/>
    <m/>
    <m/>
    <m/>
    <s v="0125A000001NaBLQA0"/>
    <b v="0"/>
    <m/>
    <b v="0"/>
    <m/>
    <m/>
    <x v="0"/>
    <b v="0"/>
    <d v="2021-06-29T20:34:53"/>
    <m/>
    <m/>
    <b v="0"/>
    <x v="0"/>
    <m/>
    <m/>
    <n v="71500"/>
    <m/>
    <x v="2"/>
    <n v="0"/>
    <n v="0"/>
  </r>
  <r>
    <s v="0013100001ho1ogAAA"/>
    <b v="0"/>
    <m/>
    <b v="0"/>
    <m/>
    <m/>
    <m/>
    <x v="15"/>
    <b v="1"/>
    <s v="Non Responsive"/>
    <m/>
    <m/>
    <m/>
    <m/>
    <s v="00531000007KAu8AAG"/>
    <b v="0"/>
    <d v="2016-06-23T03:26:28"/>
    <m/>
    <b v="0"/>
    <m/>
    <m/>
    <b v="0"/>
    <d v="2018-04-01T00:00:00"/>
    <n v="4"/>
    <n v="2018"/>
    <s v="Omitted"/>
    <s v="Omitted"/>
    <b v="0"/>
    <b v="0"/>
    <m/>
    <b v="1"/>
    <b v="0"/>
    <b v="0"/>
    <x v="7"/>
    <b v="0"/>
    <m/>
    <x v="0"/>
    <d v="2019-04-18T00:00:00"/>
    <s v="0055A00000BclF5QAJ"/>
    <d v="2021-04-10T23:01:03"/>
    <m/>
    <d v="2019-06-11T20:18:38"/>
    <m/>
    <m/>
    <b v="0"/>
    <m/>
    <s v="Amino Acids &amp; Metobolites;Cell Lysates"/>
    <s v="Trade Show"/>
    <m/>
    <m/>
    <m/>
    <m/>
    <m/>
    <x v="319"/>
    <x v="0"/>
    <b v="0"/>
    <m/>
    <m/>
    <m/>
    <s v="0055A000009sZg0QAE"/>
    <s v="01s31000003qafeAAA"/>
    <s v="Metabolomics"/>
    <m/>
    <s v="0033100002xUIPkAAO"/>
    <s v="System"/>
    <s v="ZipChip"/>
    <m/>
    <m/>
    <s v="0125A000001ESVfQAO"/>
    <b v="0"/>
    <m/>
    <b v="0"/>
    <m/>
    <m/>
    <x v="0"/>
    <b v="0"/>
    <d v="2021-06-29T20:34:53"/>
    <m/>
    <m/>
    <b v="0"/>
    <x v="0"/>
    <m/>
    <m/>
    <n v="54805"/>
    <m/>
    <x v="2"/>
    <n v="0"/>
    <n v="0"/>
  </r>
  <r>
    <s v="0013100001jb0TpAAI"/>
    <b v="0"/>
    <m/>
    <b v="0"/>
    <m/>
    <m/>
    <m/>
    <x v="114"/>
    <b v="1"/>
    <s v="Contact has moved"/>
    <m/>
    <s v="0033100003APiDUAA1"/>
    <m/>
    <m/>
    <s v="00531000007KAu8AAG"/>
    <b v="0"/>
    <d v="2016-06-23T03:31:00"/>
    <m/>
    <b v="0"/>
    <m/>
    <m/>
    <b v="0"/>
    <d v="2018-01-01T00:00:00"/>
    <n v="1"/>
    <n v="2018"/>
    <s v="Omitted"/>
    <s v="Omitted"/>
    <b v="0"/>
    <b v="0"/>
    <m/>
    <b v="1"/>
    <b v="0"/>
    <b v="0"/>
    <x v="7"/>
    <b v="0"/>
    <m/>
    <x v="0"/>
    <m/>
    <s v="0055A00000BclF5QAJ"/>
    <d v="2021-04-10T23:01:03"/>
    <m/>
    <d v="2018-03-29T17:29:29"/>
    <m/>
    <m/>
    <b v="0"/>
    <m/>
    <s v="Biotherapeutics"/>
    <s v="Trade Show"/>
    <m/>
    <m/>
    <m/>
    <m/>
    <m/>
    <x v="320"/>
    <x v="0"/>
    <b v="0"/>
    <m/>
    <m/>
    <m/>
    <s v="0055A000008iLoJQAU"/>
    <s v="01s31000003qafeAAA"/>
    <s v="Biotherapeutics"/>
    <m/>
    <s v="00331000030PCIPAA4"/>
    <s v="System"/>
    <s v="ZipChip"/>
    <m/>
    <m/>
    <s v="0125A000001ESVfQAO"/>
    <b v="0"/>
    <m/>
    <b v="0"/>
    <m/>
    <m/>
    <x v="0"/>
    <b v="0"/>
    <d v="2021-06-29T20:34:53"/>
    <m/>
    <m/>
    <b v="0"/>
    <x v="0"/>
    <m/>
    <m/>
    <n v="54805"/>
    <m/>
    <x v="2"/>
    <n v="0"/>
    <n v="0"/>
  </r>
  <r>
    <s v="0013100001kVrlTAAS"/>
    <b v="0"/>
    <m/>
    <b v="0"/>
    <m/>
    <m/>
    <m/>
    <x v="15"/>
    <b v="1"/>
    <s v="Other"/>
    <m/>
    <m/>
    <m/>
    <m/>
    <s v="00531000007KAu8AAG"/>
    <b v="0"/>
    <d v="2016-06-23T03:35:32"/>
    <m/>
    <b v="0"/>
    <m/>
    <m/>
    <b v="0"/>
    <d v="2018-04-01T00:00:00"/>
    <n v="4"/>
    <n v="2018"/>
    <s v="Omitted"/>
    <s v="Omitted"/>
    <b v="0"/>
    <b v="0"/>
    <m/>
    <b v="1"/>
    <b v="0"/>
    <b v="0"/>
    <x v="7"/>
    <b v="0"/>
    <m/>
    <x v="0"/>
    <d v="2016-07-22T00:00:00"/>
    <s v="0055A00000BclF5QAJ"/>
    <d v="2021-04-11T20:28:47"/>
    <m/>
    <d v="2019-06-11T18:47:54"/>
    <m/>
    <m/>
    <b v="0"/>
    <m/>
    <s v="Proteomics and Peptide Mapping"/>
    <s v="Referral"/>
    <m/>
    <m/>
    <m/>
    <m/>
    <m/>
    <x v="321"/>
    <x v="0"/>
    <b v="0"/>
    <m/>
    <m/>
    <m/>
    <s v="0055A000009sZg0QAE"/>
    <s v="01s31000003qafeAAA"/>
    <s v="Proteomics"/>
    <m/>
    <s v="0033100002wCXZkAAO"/>
    <s v="System"/>
    <s v="ZipChip"/>
    <m/>
    <m/>
    <s v="0125A000001ESVfQAO"/>
    <b v="0"/>
    <m/>
    <b v="0"/>
    <m/>
    <m/>
    <x v="0"/>
    <b v="0"/>
    <d v="2021-06-29T20:34:53"/>
    <m/>
    <m/>
    <b v="0"/>
    <x v="0"/>
    <m/>
    <m/>
    <n v="57394"/>
    <m/>
    <x v="2"/>
    <n v="0"/>
    <n v="0"/>
  </r>
  <r>
    <s v="0013100001jb0YLAAY"/>
    <b v="0"/>
    <m/>
    <b v="0"/>
    <m/>
    <m/>
    <m/>
    <x v="93"/>
    <b v="1"/>
    <s v="Duplicate opportunity"/>
    <m/>
    <s v="00331000030OaXYAA0"/>
    <m/>
    <m/>
    <s v="00531000007KAu8AAG"/>
    <b v="0"/>
    <d v="2016-06-23T03:50:36"/>
    <m/>
    <b v="0"/>
    <m/>
    <m/>
    <b v="0"/>
    <d v="2018-02-01T00:00:00"/>
    <n v="2"/>
    <n v="2018"/>
    <s v="Omitted"/>
    <s v="Omitted"/>
    <b v="0"/>
    <b v="0"/>
    <m/>
    <b v="1"/>
    <b v="0"/>
    <b v="0"/>
    <x v="7"/>
    <b v="0"/>
    <m/>
    <x v="0"/>
    <d v="2017-10-02T00:00:00"/>
    <s v="0055A00000BclF5QAJ"/>
    <d v="2021-04-10T23:01:03"/>
    <m/>
    <d v="2018-03-16T17:53:55"/>
    <m/>
    <m/>
    <b v="0"/>
    <m/>
    <s v="Proteomics and Peptide Mapping"/>
    <s v="Trade Show"/>
    <m/>
    <m/>
    <m/>
    <m/>
    <m/>
    <x v="322"/>
    <x v="0"/>
    <b v="0"/>
    <m/>
    <m/>
    <m/>
    <s v="0055A000008zqzaQAA"/>
    <s v="01s31000003qafeAAA"/>
    <s v="Proteomics"/>
    <m/>
    <m/>
    <m/>
    <s v="ZipChip"/>
    <m/>
    <m/>
    <s v="0125A000001ESVfQAO"/>
    <b v="0"/>
    <m/>
    <b v="0"/>
    <m/>
    <m/>
    <x v="0"/>
    <b v="0"/>
    <d v="2021-06-29T20:34:53"/>
    <s v="0055A00000BctN2QAJ"/>
    <m/>
    <b v="0"/>
    <x v="0"/>
    <m/>
    <m/>
    <n v="54805"/>
    <m/>
    <x v="2"/>
    <n v="0"/>
    <n v="0"/>
  </r>
  <r>
    <s v="0013100001jb0YzAAI"/>
    <b v="0"/>
    <m/>
    <b v="0"/>
    <s v="70131000001YBOMAA4"/>
    <m/>
    <m/>
    <x v="79"/>
    <b v="1"/>
    <s v="Lost or No Budget"/>
    <m/>
    <s v="00331000030OaYgAAK"/>
    <m/>
    <m/>
    <s v="00531000007KAu8AAG"/>
    <b v="0"/>
    <d v="2016-06-23T03:54:39"/>
    <m/>
    <b v="0"/>
    <m/>
    <m/>
    <b v="0"/>
    <d v="2020-01-01T00:00:00"/>
    <n v="1"/>
    <n v="2020"/>
    <s v="Omitted"/>
    <s v="Omitted"/>
    <b v="0"/>
    <b v="0"/>
    <m/>
    <b v="1"/>
    <b v="0"/>
    <b v="0"/>
    <x v="11"/>
    <b v="0"/>
    <s v="Manual-Classic"/>
    <x v="0"/>
    <d v="2019-05-31T00:00:00"/>
    <s v="0055A00000BclF5QAJ"/>
    <d v="2021-04-10T23:01:03"/>
    <m/>
    <d v="2019-10-07T11:11:09"/>
    <m/>
    <m/>
    <b v="0"/>
    <m/>
    <s v="Metabolomics"/>
    <s v="Trade Show"/>
    <m/>
    <m/>
    <s v="Thermo"/>
    <m/>
    <m/>
    <x v="323"/>
    <x v="0"/>
    <b v="0"/>
    <m/>
    <m/>
    <m/>
    <s v="0055A000008zqzaQAA"/>
    <s v="01s31000003qafeAAA"/>
    <s v="Metabolomics"/>
    <m/>
    <s v="00331000030OaYgAAK"/>
    <s v="System"/>
    <s v="ZipChip"/>
    <m/>
    <m/>
    <s v="0125A000001ESVfQAO"/>
    <b v="0"/>
    <m/>
    <b v="0"/>
    <m/>
    <m/>
    <x v="0"/>
    <b v="0"/>
    <d v="2021-06-29T20:34:53"/>
    <s v="0055A00000BctN2QAJ"/>
    <m/>
    <b v="0"/>
    <x v="0"/>
    <m/>
    <m/>
    <n v="54805"/>
    <m/>
    <x v="2"/>
    <n v="0"/>
    <n v="0"/>
  </r>
  <r>
    <s v="0013100001frZqgAAE"/>
    <b v="0"/>
    <m/>
    <b v="0"/>
    <m/>
    <m/>
    <m/>
    <x v="50"/>
    <b v="1"/>
    <s v="Non Responsive"/>
    <m/>
    <s v="00331000030OaaNAAS"/>
    <m/>
    <m/>
    <s v="00531000007KAu8AAG"/>
    <b v="0"/>
    <d v="2016-06-23T04:02:41"/>
    <m/>
    <b v="0"/>
    <m/>
    <m/>
    <b v="0"/>
    <d v="2020-01-01T00:00:00"/>
    <n v="1"/>
    <n v="2020"/>
    <s v="Omitted"/>
    <s v="Omitted"/>
    <b v="0"/>
    <b v="0"/>
    <m/>
    <b v="1"/>
    <b v="0"/>
    <b v="0"/>
    <x v="8"/>
    <b v="0"/>
    <m/>
    <x v="0"/>
    <m/>
    <s v="0055A00000BclF5QAJ"/>
    <d v="2021-04-10T23:01:03"/>
    <m/>
    <d v="2020-01-22T15:39:47"/>
    <m/>
    <m/>
    <b v="0"/>
    <m/>
    <s v="Intact Proteins &amp; Antibodies"/>
    <s v="Trade Show"/>
    <m/>
    <m/>
    <m/>
    <m/>
    <m/>
    <x v="324"/>
    <x v="0"/>
    <b v="0"/>
    <m/>
    <m/>
    <m/>
    <s v="0055A000009GjocQAC"/>
    <s v="01s31000003qafeAAA"/>
    <s v="Biotherapeutics"/>
    <m/>
    <s v="00331000030OaaNAAS"/>
    <s v="System"/>
    <s v="ZipChip"/>
    <m/>
    <m/>
    <s v="0125A000001ESVfQAO"/>
    <b v="0"/>
    <m/>
    <b v="0"/>
    <m/>
    <m/>
    <x v="0"/>
    <b v="0"/>
    <d v="2021-06-29T20:34:53"/>
    <m/>
    <m/>
    <b v="0"/>
    <x v="0"/>
    <m/>
    <m/>
    <n v="54805"/>
    <m/>
    <x v="2"/>
    <n v="0"/>
    <n v="0"/>
  </r>
  <r>
    <s v="001i000001MZMTqAAP"/>
    <b v="0"/>
    <m/>
    <b v="0"/>
    <s v="70131000001YBORAA4"/>
    <m/>
    <m/>
    <x v="17"/>
    <b v="1"/>
    <s v="Lost or No Budget"/>
    <m/>
    <s v="00331000030O2B6AAK"/>
    <m/>
    <m/>
    <s v="00531000007KAsvAAG"/>
    <b v="0"/>
    <d v="2016-06-23T21:48:38"/>
    <m/>
    <b v="0"/>
    <m/>
    <m/>
    <b v="0"/>
    <d v="2016-04-01T00:00:00"/>
    <n v="4"/>
    <n v="2016"/>
    <s v="Omitted"/>
    <s v="Omitted"/>
    <b v="0"/>
    <b v="0"/>
    <m/>
    <b v="1"/>
    <b v="0"/>
    <b v="0"/>
    <x v="3"/>
    <b v="0"/>
    <m/>
    <x v="0"/>
    <d v="2018-05-11T00:00:00"/>
    <s v="0055A000009s6n0QAA"/>
    <d v="2020-01-06T18:18:35"/>
    <m/>
    <d v="2020-01-06T18:18:35"/>
    <m/>
    <m/>
    <b v="0"/>
    <m/>
    <m/>
    <s v="Trade Show"/>
    <m/>
    <m/>
    <m/>
    <m/>
    <m/>
    <x v="325"/>
    <x v="0"/>
    <b v="0"/>
    <m/>
    <m/>
    <m/>
    <s v="00531000007KAsvAAG"/>
    <s v="01s31000003qafjAAA"/>
    <s v="CWAs"/>
    <m/>
    <m/>
    <m/>
    <m/>
    <m/>
    <m/>
    <s v="0125A000001NaBLQA0"/>
    <b v="0"/>
    <m/>
    <b v="0"/>
    <m/>
    <m/>
    <x v="0"/>
    <b v="0"/>
    <d v="2021-06-29T20:34:53"/>
    <m/>
    <m/>
    <b v="0"/>
    <x v="0"/>
    <m/>
    <m/>
    <n v="71500"/>
    <m/>
    <x v="2"/>
    <n v="0"/>
    <n v="0"/>
  </r>
  <r>
    <s v="0013100001jbAqMAAU"/>
    <b v="0"/>
    <m/>
    <b v="0"/>
    <s v="70131000001YBOMAA4"/>
    <m/>
    <m/>
    <x v="50"/>
    <b v="1"/>
    <s v="Non Responsive"/>
    <m/>
    <s v="00331000030OqrFAAS"/>
    <m/>
    <m/>
    <s v="00531000007KAu8AAG"/>
    <b v="0"/>
    <d v="2016-06-24T02:25:51"/>
    <m/>
    <b v="0"/>
    <m/>
    <m/>
    <b v="0"/>
    <d v="2020-01-01T00:00:00"/>
    <n v="1"/>
    <n v="2020"/>
    <s v="Omitted"/>
    <s v="Omitted"/>
    <b v="0"/>
    <b v="0"/>
    <m/>
    <b v="1"/>
    <b v="0"/>
    <b v="0"/>
    <x v="7"/>
    <b v="0"/>
    <m/>
    <x v="0"/>
    <d v="2019-05-27T00:00:00"/>
    <s v="0055A00000BclF5QAJ"/>
    <d v="2021-04-10T23:01:03"/>
    <m/>
    <d v="2020-01-22T15:42:04"/>
    <m/>
    <m/>
    <b v="0"/>
    <m/>
    <s v="Proteomics and Peptide Mapping;Metabolomics"/>
    <s v="Trade Show"/>
    <m/>
    <m/>
    <m/>
    <m/>
    <m/>
    <x v="326"/>
    <x v="0"/>
    <b v="0"/>
    <m/>
    <m/>
    <m/>
    <s v="0055A000009GjocQAC"/>
    <s v="01s31000003qafeAAA"/>
    <s v="Proteomics"/>
    <m/>
    <s v="00331000030OqrFAAS"/>
    <s v="System"/>
    <s v="ZipChip"/>
    <m/>
    <m/>
    <s v="0125A000001ESVfQAO"/>
    <b v="0"/>
    <m/>
    <b v="0"/>
    <m/>
    <m/>
    <x v="0"/>
    <b v="0"/>
    <d v="2021-06-29T20:34:53"/>
    <m/>
    <m/>
    <b v="0"/>
    <x v="0"/>
    <m/>
    <m/>
    <n v="54805"/>
    <m/>
    <x v="2"/>
    <n v="0"/>
    <n v="0"/>
  </r>
  <r>
    <s v="0013100001k5ZyRAAU"/>
    <b v="0"/>
    <m/>
    <b v="0"/>
    <m/>
    <m/>
    <m/>
    <x v="115"/>
    <b v="1"/>
    <m/>
    <m/>
    <s v="00331000030Oqt1AAC"/>
    <m/>
    <m/>
    <s v="00531000007KAu8AAG"/>
    <b v="0"/>
    <d v="2016-06-24T02:30:05"/>
    <m/>
    <b v="0"/>
    <m/>
    <m/>
    <b v="0"/>
    <d v="2017-03-01T00:00:00"/>
    <n v="3"/>
    <n v="2017"/>
    <s v="Closed"/>
    <s v="Closed"/>
    <b v="0"/>
    <b v="0"/>
    <m/>
    <b v="1"/>
    <b v="0"/>
    <b v="0"/>
    <x v="9"/>
    <b v="0"/>
    <s v="Auto-Classic"/>
    <x v="0"/>
    <d v="2017-08-22T00:00:00"/>
    <s v="0055A00000BclF5QAJ"/>
    <d v="2021-04-10T22:59:54"/>
    <m/>
    <d v="2018-03-10T15:07:46"/>
    <m/>
    <m/>
    <b v="0"/>
    <m/>
    <s v="Peptide Mapping;Biotherapeutics"/>
    <s v="Trade Show"/>
    <m/>
    <m/>
    <m/>
    <m/>
    <m/>
    <x v="327"/>
    <x v="0"/>
    <b v="0"/>
    <m/>
    <m/>
    <m/>
    <s v="0055A000008zqzaQAA"/>
    <s v="01s31000003qafeAAA"/>
    <s v="Biotherapeutics"/>
    <m/>
    <m/>
    <s v="System"/>
    <s v="ZipChip"/>
    <m/>
    <m/>
    <s v="0125A000001ESVfQAO"/>
    <b v="0"/>
    <m/>
    <b v="0"/>
    <m/>
    <m/>
    <x v="1"/>
    <b v="1"/>
    <d v="2021-06-29T20:34:53"/>
    <s v="0055A00000BctN2QAJ"/>
    <m/>
    <b v="0"/>
    <x v="1"/>
    <m/>
    <m/>
    <n v="47655"/>
    <m/>
    <x v="61"/>
    <n v="100"/>
    <n v="0"/>
  </r>
  <r>
    <s v="0013100001jbAu9AAE"/>
    <b v="0"/>
    <m/>
    <b v="0"/>
    <m/>
    <m/>
    <m/>
    <x v="116"/>
    <b v="1"/>
    <m/>
    <m/>
    <s v="00331000030Oqu4AAC"/>
    <m/>
    <m/>
    <s v="00531000007KAu8AAG"/>
    <b v="0"/>
    <d v="2016-06-24T02:33:30"/>
    <d v="2021-06-22T00:00:00"/>
    <b v="0"/>
    <m/>
    <m/>
    <b v="0"/>
    <d v="2021-02-01T00:00:00"/>
    <n v="2"/>
    <n v="2021"/>
    <s v="Omitted"/>
    <s v="Omitted"/>
    <b v="0"/>
    <b v="0"/>
    <m/>
    <b v="1"/>
    <b v="0"/>
    <b v="0"/>
    <x v="8"/>
    <b v="0"/>
    <m/>
    <x v="0"/>
    <m/>
    <s v="0055A00000Bd0KeQAJ"/>
    <d v="2021-06-22T15:52:16"/>
    <m/>
    <d v="2021-06-22T15:52:15"/>
    <d v="2021-06-22T00:00:00"/>
    <m/>
    <b v="0"/>
    <m/>
    <s v="Cell Lysates"/>
    <s v="Trade Show"/>
    <m/>
    <m/>
    <m/>
    <m/>
    <m/>
    <x v="328"/>
    <x v="0"/>
    <b v="0"/>
    <m/>
    <m/>
    <m/>
    <s v="0055A00000Bd0KeQAJ"/>
    <s v="01s31000003qafeAAA"/>
    <s v="Proteomics"/>
    <m/>
    <s v="00331000030Oqu4AAC"/>
    <s v="System"/>
    <s v="ZipChip"/>
    <m/>
    <m/>
    <s v="0125A000001ESVfQAO"/>
    <b v="0"/>
    <m/>
    <b v="0"/>
    <m/>
    <m/>
    <x v="0"/>
    <b v="0"/>
    <d v="2021-06-29T20:34:53"/>
    <s v="0055A00000BctMnQAJ"/>
    <m/>
    <b v="0"/>
    <x v="0"/>
    <n v="0"/>
    <n v="0"/>
    <n v="51805"/>
    <m/>
    <x v="2"/>
    <n v="0"/>
    <n v="0"/>
  </r>
  <r>
    <s v="0013100001jbAvCAAU"/>
    <b v="0"/>
    <m/>
    <b v="0"/>
    <s v="70131000001YBOMAA4"/>
    <m/>
    <m/>
    <x v="66"/>
    <b v="1"/>
    <s v="Duplicate opportunity"/>
    <m/>
    <s v="00331000030OqvCAAS"/>
    <m/>
    <m/>
    <s v="00531000007KAu8AAG"/>
    <b v="0"/>
    <d v="2016-06-24T02:36:55"/>
    <m/>
    <b v="0"/>
    <m/>
    <m/>
    <b v="0"/>
    <d v="2018-01-01T00:00:00"/>
    <n v="1"/>
    <n v="2018"/>
    <s v="Omitted"/>
    <s v="Omitted"/>
    <b v="0"/>
    <b v="0"/>
    <m/>
    <b v="1"/>
    <b v="0"/>
    <b v="0"/>
    <x v="8"/>
    <b v="0"/>
    <m/>
    <x v="0"/>
    <m/>
    <s v="0055A00000BclF5QAJ"/>
    <d v="2021-04-10T23:01:03"/>
    <m/>
    <d v="2018-10-15T04:04:22"/>
    <m/>
    <m/>
    <b v="0"/>
    <m/>
    <s v="Metabolomics"/>
    <s v="Trade Show"/>
    <m/>
    <m/>
    <m/>
    <m/>
    <m/>
    <x v="329"/>
    <x v="0"/>
    <b v="0"/>
    <m/>
    <m/>
    <m/>
    <s v="0055A000008iLoJQAU"/>
    <s v="01s31000003qafeAAA"/>
    <s v="Metabolomics"/>
    <m/>
    <m/>
    <m/>
    <s v="ZipChip"/>
    <m/>
    <m/>
    <s v="0125A000001ESVfQAO"/>
    <b v="0"/>
    <m/>
    <b v="0"/>
    <m/>
    <m/>
    <x v="0"/>
    <b v="0"/>
    <d v="2021-06-29T20:34:53"/>
    <m/>
    <m/>
    <b v="0"/>
    <x v="0"/>
    <m/>
    <m/>
    <n v="34694"/>
    <m/>
    <x v="2"/>
    <n v="0"/>
    <n v="0"/>
  </r>
  <r>
    <s v="0013100001jb0YzAAI"/>
    <b v="0"/>
    <m/>
    <b v="0"/>
    <m/>
    <m/>
    <m/>
    <x v="51"/>
    <b v="1"/>
    <s v="Incompatible Mass Spec"/>
    <m/>
    <s v="00331000030Oqw5AAC"/>
    <m/>
    <m/>
    <s v="00531000007KAu8AAG"/>
    <b v="0"/>
    <d v="2016-06-24T02:39:36"/>
    <m/>
    <b v="0"/>
    <m/>
    <m/>
    <b v="0"/>
    <d v="2019-04-01T00:00:00"/>
    <n v="4"/>
    <n v="2019"/>
    <s v="Omitted"/>
    <s v="Omitted"/>
    <b v="0"/>
    <b v="0"/>
    <m/>
    <b v="1"/>
    <b v="0"/>
    <b v="0"/>
    <x v="9"/>
    <b v="0"/>
    <m/>
    <x v="0"/>
    <d v="2016-07-19T00:00:00"/>
    <s v="0055A00000BclF5QAJ"/>
    <d v="2021-04-11T20:30:13"/>
    <m/>
    <d v="2019-05-10T18:57:56"/>
    <m/>
    <m/>
    <b v="0"/>
    <m/>
    <s v="Amino Acids &amp; Metobolites"/>
    <s v="Trade Show"/>
    <m/>
    <m/>
    <s v="Waters"/>
    <m/>
    <m/>
    <x v="330"/>
    <x v="0"/>
    <b v="0"/>
    <m/>
    <m/>
    <m/>
    <s v="0055A000008zqzaQAA"/>
    <s v="01s31000003qafeAAA"/>
    <s v="Metabolomics"/>
    <m/>
    <s v="00331000030Oqw5AAC"/>
    <s v="System"/>
    <s v="ZipChip"/>
    <m/>
    <m/>
    <s v="0125A000001ESVfQAO"/>
    <b v="0"/>
    <m/>
    <b v="0"/>
    <m/>
    <m/>
    <x v="0"/>
    <b v="0"/>
    <d v="2021-06-29T20:34:53"/>
    <s v="0055A00000BctN2QAJ"/>
    <m/>
    <b v="0"/>
    <x v="0"/>
    <m/>
    <m/>
    <n v="49804"/>
    <m/>
    <x v="2"/>
    <n v="0"/>
    <n v="0"/>
  </r>
  <r>
    <s v="0013100001k9FSCAA2"/>
    <b v="0"/>
    <m/>
    <b v="0"/>
    <m/>
    <m/>
    <m/>
    <x v="33"/>
    <b v="1"/>
    <s v="Duplicate opportunity"/>
    <m/>
    <m/>
    <m/>
    <m/>
    <s v="00531000007KAu8AAG"/>
    <b v="0"/>
    <d v="2016-06-24T02:44:50"/>
    <m/>
    <b v="0"/>
    <m/>
    <m/>
    <b v="0"/>
    <d v="2019-02-01T00:00:00"/>
    <n v="2"/>
    <n v="2019"/>
    <s v="Omitted"/>
    <s v="Omitted"/>
    <b v="0"/>
    <b v="0"/>
    <m/>
    <b v="1"/>
    <b v="0"/>
    <b v="0"/>
    <x v="1"/>
    <b v="0"/>
    <s v="Auto-Classic"/>
    <x v="0"/>
    <m/>
    <s v="0055A00000BclF5QAJ"/>
    <d v="2021-04-10T23:01:03"/>
    <m/>
    <d v="2019-04-23T14:36:21"/>
    <m/>
    <m/>
    <b v="0"/>
    <m/>
    <s v="Biotherapeutics"/>
    <s v="Trade Show"/>
    <m/>
    <m/>
    <m/>
    <m/>
    <m/>
    <x v="331"/>
    <x v="0"/>
    <b v="0"/>
    <m/>
    <m/>
    <m/>
    <s v="0055A000009sZg0QAE"/>
    <s v="01s31000003qafeAAA"/>
    <s v="Biotherapeutics"/>
    <m/>
    <s v="00331000030OrzFAAS"/>
    <s v="System"/>
    <s v="ZipChip"/>
    <m/>
    <m/>
    <s v="0125A000001ESVfQAO"/>
    <b v="0"/>
    <m/>
    <b v="0"/>
    <m/>
    <m/>
    <x v="0"/>
    <b v="0"/>
    <d v="2021-06-29T20:34:53"/>
    <m/>
    <m/>
    <b v="0"/>
    <x v="0"/>
    <m/>
    <m/>
    <n v="54805"/>
    <m/>
    <x v="2"/>
    <n v="0"/>
    <n v="0"/>
  </r>
  <r>
    <s v="0013100001fqyXRAAY"/>
    <b v="0"/>
    <m/>
    <b v="0"/>
    <m/>
    <m/>
    <m/>
    <x v="98"/>
    <b v="1"/>
    <s v="Non Responsive"/>
    <m/>
    <s v="00331000030OqzEAAS"/>
    <m/>
    <m/>
    <s v="00531000007KAu8AAG"/>
    <b v="0"/>
    <d v="2016-06-24T02:48:48"/>
    <m/>
    <b v="0"/>
    <m/>
    <m/>
    <b v="0"/>
    <d v="2020-03-01T00:00:00"/>
    <n v="3"/>
    <n v="2020"/>
    <s v="Omitted"/>
    <s v="Omitted"/>
    <b v="0"/>
    <b v="0"/>
    <m/>
    <b v="1"/>
    <b v="0"/>
    <b v="0"/>
    <x v="0"/>
    <b v="0"/>
    <s v="Auto-Classic"/>
    <x v="0"/>
    <d v="2019-05-16T00:00:00"/>
    <s v="0055A00000BclF5QAJ"/>
    <d v="2021-04-10T23:01:03"/>
    <m/>
    <d v="2020-05-18T10:26:42"/>
    <m/>
    <m/>
    <b v="0"/>
    <m/>
    <s v="Proteomics and Peptide Mapping"/>
    <s v="Trade Show"/>
    <m/>
    <m/>
    <m/>
    <m/>
    <m/>
    <x v="332"/>
    <x v="0"/>
    <b v="0"/>
    <m/>
    <m/>
    <m/>
    <s v="0055A000008zqzaQAA"/>
    <s v="01s31000003qafeAAA"/>
    <s v="Proteomics"/>
    <m/>
    <s v="00331000030OqzEAAS"/>
    <s v="System"/>
    <s v="ZipChip"/>
    <m/>
    <m/>
    <s v="0125A000001ESVfQAO"/>
    <b v="0"/>
    <m/>
    <b v="0"/>
    <m/>
    <m/>
    <x v="0"/>
    <b v="0"/>
    <d v="2021-06-29T20:34:53"/>
    <s v="0055A00000BctN2QAJ"/>
    <m/>
    <b v="0"/>
    <x v="0"/>
    <m/>
    <m/>
    <n v="51805"/>
    <m/>
    <x v="2"/>
    <n v="0"/>
    <n v="0"/>
  </r>
  <r>
    <s v="0013100001jbAzYAAU"/>
    <b v="0"/>
    <m/>
    <b v="0"/>
    <m/>
    <m/>
    <m/>
    <x v="117"/>
    <b v="1"/>
    <s v="Incompatible Mass Spec"/>
    <m/>
    <s v="00331000030Or0WAAS"/>
    <m/>
    <m/>
    <s v="00531000007KAu8AAG"/>
    <b v="0"/>
    <d v="2016-06-24T02:51:48"/>
    <m/>
    <b v="0"/>
    <m/>
    <m/>
    <b v="0"/>
    <d v="2020-02-01T00:00:00"/>
    <n v="2"/>
    <n v="2020"/>
    <s v="Omitted"/>
    <s v="Omitted"/>
    <b v="0"/>
    <b v="0"/>
    <m/>
    <b v="1"/>
    <b v="0"/>
    <b v="0"/>
    <x v="10"/>
    <b v="0"/>
    <m/>
    <x v="0"/>
    <m/>
    <s v="0055A00000BclF5QAJ"/>
    <d v="2021-04-11T20:30:13"/>
    <m/>
    <d v="2020-02-13T05:00:37"/>
    <m/>
    <m/>
    <b v="0"/>
    <m/>
    <s v="Biotherapeutics"/>
    <s v="Trade Show"/>
    <m/>
    <m/>
    <s v="Waters"/>
    <m/>
    <m/>
    <x v="333"/>
    <x v="0"/>
    <b v="0"/>
    <m/>
    <m/>
    <m/>
    <s v="0055A000009GjocQAC"/>
    <s v="01s31000003qafeAAA"/>
    <s v="Biotherapeutics"/>
    <m/>
    <s v="00331000030Or0WAAS"/>
    <s v="System"/>
    <s v="ZipChip"/>
    <m/>
    <m/>
    <s v="0125A000001ESVfQAO"/>
    <b v="0"/>
    <m/>
    <b v="0"/>
    <m/>
    <m/>
    <x v="0"/>
    <b v="0"/>
    <d v="2021-06-29T20:34:53"/>
    <m/>
    <m/>
    <b v="0"/>
    <x v="0"/>
    <m/>
    <m/>
    <n v="54805"/>
    <m/>
    <x v="2"/>
    <n v="0"/>
    <n v="0"/>
  </r>
  <r>
    <s v="0013100001jbB07AAE"/>
    <b v="0"/>
    <m/>
    <b v="0"/>
    <m/>
    <m/>
    <m/>
    <x v="10"/>
    <b v="0"/>
    <m/>
    <m/>
    <s v="00331000030Or1eAAC"/>
    <s v="Still open and working at reduced capacity"/>
    <s v="No impact"/>
    <s v="00531000007KAu8AAG"/>
    <b v="0"/>
    <d v="2016-06-24T02:54:51"/>
    <m/>
    <b v="0"/>
    <m/>
    <m/>
    <b v="0"/>
    <d v="2021-04-01T00:00:00"/>
    <n v="4"/>
    <n v="2021"/>
    <s v="Pipeline"/>
    <s v="Pipeline"/>
    <b v="0"/>
    <b v="0"/>
    <m/>
    <b v="1"/>
    <b v="0"/>
    <b v="0"/>
    <x v="3"/>
    <b v="0"/>
    <s v="Auto-Classic"/>
    <x v="0"/>
    <d v="2021-05-05T00:00:00"/>
    <s v="0055A000008zqzaQAA"/>
    <d v="2021-06-16T14:04:42"/>
    <m/>
    <d v="2020-02-10T15:02:46"/>
    <m/>
    <m/>
    <b v="0"/>
    <m/>
    <s v="Biotherapeutics;Proteomics and Peptide Mapping"/>
    <s v="Trade Show"/>
    <m/>
    <m/>
    <m/>
    <m/>
    <m/>
    <x v="334"/>
    <x v="0"/>
    <b v="0"/>
    <m/>
    <m/>
    <m/>
    <s v="0055A000008zqzaQAA"/>
    <s v="01s5A000005xBspQAE"/>
    <s v="Biotherapeutics"/>
    <m/>
    <s v="00331000030Or1eAAC"/>
    <s v="System"/>
    <s v="ZipChip"/>
    <m/>
    <m/>
    <s v="0125A000001ESVfQAO"/>
    <b v="0"/>
    <m/>
    <b v="0"/>
    <m/>
    <m/>
    <x v="3"/>
    <b v="0"/>
    <d v="2021-06-29T20:34:53"/>
    <s v="0055A000008iLmcQAE"/>
    <m/>
    <b v="0"/>
    <x v="0"/>
    <n v="0"/>
    <n v="0"/>
    <n v="5797.5"/>
    <m/>
    <x v="62"/>
    <n v="5"/>
    <n v="0"/>
  </r>
  <r>
    <s v="0013100001ho6TMAAY"/>
    <b v="0"/>
    <m/>
    <b v="0"/>
    <m/>
    <m/>
    <m/>
    <x v="50"/>
    <b v="1"/>
    <s v="Non Responsive"/>
    <m/>
    <s v="00331000030Or31AAC"/>
    <m/>
    <m/>
    <s v="00531000007KAu8AAG"/>
    <b v="0"/>
    <d v="2016-06-24T03:01:10"/>
    <m/>
    <b v="0"/>
    <m/>
    <m/>
    <b v="0"/>
    <d v="2020-01-01T00:00:00"/>
    <n v="1"/>
    <n v="2020"/>
    <s v="Omitted"/>
    <s v="Omitted"/>
    <b v="0"/>
    <b v="0"/>
    <m/>
    <b v="1"/>
    <b v="0"/>
    <b v="0"/>
    <x v="7"/>
    <b v="0"/>
    <m/>
    <x v="0"/>
    <d v="2020-02-04T00:00:00"/>
    <s v="0055A00000BclF5QAJ"/>
    <d v="2021-04-10T23:01:03"/>
    <m/>
    <d v="2020-02-04T17:10:25"/>
    <m/>
    <m/>
    <b v="0"/>
    <m/>
    <s v="Proteomics and Peptide Mapping"/>
    <s v="Trade Show"/>
    <m/>
    <m/>
    <m/>
    <m/>
    <m/>
    <x v="335"/>
    <x v="0"/>
    <b v="0"/>
    <m/>
    <m/>
    <m/>
    <s v="0055A000009GjocQAC"/>
    <s v="01s31000003qafeAAA"/>
    <s v="Proteomics"/>
    <m/>
    <s v="00331000030Or31AAC"/>
    <s v="System"/>
    <s v="ZipChip"/>
    <m/>
    <m/>
    <s v="0125A000001ESVfQAO"/>
    <b v="0"/>
    <m/>
    <b v="0"/>
    <m/>
    <m/>
    <x v="0"/>
    <b v="0"/>
    <d v="2021-06-29T20:34:53"/>
    <m/>
    <m/>
    <b v="0"/>
    <x v="0"/>
    <m/>
    <m/>
    <n v="54805"/>
    <m/>
    <x v="2"/>
    <n v="0"/>
    <n v="0"/>
  </r>
  <r>
    <s v="0013100001jbB1yAAE"/>
    <b v="0"/>
    <m/>
    <b v="0"/>
    <m/>
    <m/>
    <m/>
    <x v="50"/>
    <b v="1"/>
    <s v="Other"/>
    <m/>
    <s v="00331000030Or3VAAS"/>
    <m/>
    <m/>
    <s v="00531000007KAu8AAG"/>
    <b v="0"/>
    <d v="2016-06-24T03:04:17"/>
    <m/>
    <b v="0"/>
    <m/>
    <m/>
    <b v="0"/>
    <d v="2020-01-01T00:00:00"/>
    <n v="1"/>
    <n v="2020"/>
    <s v="Omitted"/>
    <s v="Omitted"/>
    <b v="0"/>
    <b v="0"/>
    <m/>
    <b v="1"/>
    <b v="0"/>
    <b v="0"/>
    <x v="7"/>
    <b v="0"/>
    <s v="Manual-Classic"/>
    <x v="0"/>
    <d v="2019-04-17T00:00:00"/>
    <s v="0055A00000BclF5QAJ"/>
    <d v="2021-04-11T20:28:47"/>
    <m/>
    <d v="2020-01-22T15:43:11"/>
    <m/>
    <m/>
    <b v="0"/>
    <m/>
    <s v="Metabolomics"/>
    <s v="Trade Show"/>
    <m/>
    <m/>
    <m/>
    <m/>
    <m/>
    <x v="336"/>
    <x v="0"/>
    <b v="0"/>
    <m/>
    <m/>
    <m/>
    <s v="0055A000009GjocQAC"/>
    <s v="01s31000003qafeAAA"/>
    <s v="Metabolomics"/>
    <m/>
    <s v="00331000030Or3VAAS"/>
    <s v="System"/>
    <s v="ZipChip"/>
    <m/>
    <m/>
    <s v="0125A000001ESVfQAO"/>
    <b v="0"/>
    <m/>
    <b v="0"/>
    <m/>
    <m/>
    <x v="0"/>
    <b v="0"/>
    <d v="2021-06-29T20:34:53"/>
    <m/>
    <m/>
    <b v="0"/>
    <x v="0"/>
    <m/>
    <m/>
    <n v="54805"/>
    <m/>
    <x v="2"/>
    <n v="0"/>
    <n v="0"/>
  </r>
  <r>
    <s v="0013100001ho1i9AAA"/>
    <b v="0"/>
    <m/>
    <b v="0"/>
    <m/>
    <m/>
    <m/>
    <x v="50"/>
    <b v="1"/>
    <s v="Non Responsive"/>
    <m/>
    <s v="00331000030Or4nAAC"/>
    <m/>
    <m/>
    <s v="00531000007KAu8AAG"/>
    <b v="0"/>
    <d v="2016-06-24T03:08:20"/>
    <m/>
    <b v="0"/>
    <m/>
    <m/>
    <b v="0"/>
    <d v="2020-01-01T00:00:00"/>
    <n v="1"/>
    <n v="2020"/>
    <s v="Omitted"/>
    <s v="Omitted"/>
    <b v="0"/>
    <b v="0"/>
    <m/>
    <b v="1"/>
    <b v="0"/>
    <b v="0"/>
    <x v="9"/>
    <b v="0"/>
    <m/>
    <x v="0"/>
    <d v="2019-05-27T00:00:00"/>
    <s v="0055A00000BclF5QAJ"/>
    <d v="2021-04-10T23:01:03"/>
    <m/>
    <d v="2020-01-24T12:31:55"/>
    <m/>
    <m/>
    <b v="0"/>
    <m/>
    <s v="Biotherapeutics"/>
    <s v="Trade Show"/>
    <m/>
    <m/>
    <m/>
    <m/>
    <m/>
    <x v="337"/>
    <x v="0"/>
    <b v="0"/>
    <m/>
    <m/>
    <m/>
    <s v="0055A000009GjocQAC"/>
    <s v="01s31000003qafeAAA"/>
    <s v="Biotherapeutics"/>
    <m/>
    <s v="00331000030Or4nAAC"/>
    <s v="System"/>
    <s v="ZipChip"/>
    <m/>
    <m/>
    <s v="0125A000001ESVfQAO"/>
    <b v="0"/>
    <m/>
    <b v="0"/>
    <m/>
    <m/>
    <x v="0"/>
    <b v="0"/>
    <d v="2021-06-29T20:34:53"/>
    <m/>
    <m/>
    <b v="0"/>
    <x v="0"/>
    <m/>
    <m/>
    <n v="54805"/>
    <m/>
    <x v="2"/>
    <n v="0"/>
    <n v="0"/>
  </r>
  <r>
    <s v="0013100001jbB3pAAE"/>
    <b v="0"/>
    <m/>
    <b v="0"/>
    <s v="70131000001YBOMAA4"/>
    <m/>
    <m/>
    <x v="93"/>
    <b v="1"/>
    <s v="Non Responsive"/>
    <m/>
    <s v="00331000030Or5bAAC"/>
    <m/>
    <m/>
    <s v="00531000007KAu8AAG"/>
    <b v="0"/>
    <d v="2016-06-24T03:11:29"/>
    <m/>
    <b v="0"/>
    <m/>
    <m/>
    <b v="0"/>
    <d v="2018-02-01T00:00:00"/>
    <n v="2"/>
    <n v="2018"/>
    <s v="Omitted"/>
    <s v="Omitted"/>
    <b v="0"/>
    <b v="0"/>
    <m/>
    <b v="1"/>
    <b v="0"/>
    <b v="0"/>
    <x v="9"/>
    <b v="0"/>
    <m/>
    <x v="0"/>
    <m/>
    <s v="0055A00000BclF5QAJ"/>
    <d v="2021-04-10T23:01:03"/>
    <m/>
    <d v="2018-03-26T16:34:32"/>
    <m/>
    <m/>
    <b v="0"/>
    <m/>
    <s v="Proteomics and Peptide Mapping"/>
    <s v="Trade Show"/>
    <m/>
    <m/>
    <m/>
    <m/>
    <m/>
    <x v="338"/>
    <x v="0"/>
    <b v="0"/>
    <m/>
    <m/>
    <m/>
    <s v="0055A000008iLoJQAU"/>
    <s v="01s31000003qafeAAA"/>
    <s v="Proteomics"/>
    <m/>
    <m/>
    <m/>
    <s v="ZipChip"/>
    <m/>
    <m/>
    <s v="0125A000001ESVfQAO"/>
    <b v="0"/>
    <m/>
    <b v="0"/>
    <m/>
    <m/>
    <x v="0"/>
    <b v="0"/>
    <d v="2021-06-29T20:34:53"/>
    <m/>
    <m/>
    <b v="0"/>
    <x v="0"/>
    <m/>
    <m/>
    <n v="54805"/>
    <m/>
    <x v="2"/>
    <n v="0"/>
    <n v="0"/>
  </r>
  <r>
    <s v="0013100001jbB4iAAE"/>
    <b v="0"/>
    <m/>
    <b v="0"/>
    <m/>
    <m/>
    <m/>
    <x v="118"/>
    <b v="1"/>
    <s v="Non Responsive"/>
    <m/>
    <s v="00331000030Or78AAC"/>
    <m/>
    <m/>
    <s v="00531000007KAu8AAG"/>
    <b v="0"/>
    <d v="2016-06-24T03:17:21"/>
    <m/>
    <b v="0"/>
    <m/>
    <m/>
    <b v="0"/>
    <d v="2018-01-01T00:00:00"/>
    <n v="1"/>
    <n v="2018"/>
    <s v="Omitted"/>
    <s v="Omitted"/>
    <b v="0"/>
    <b v="0"/>
    <m/>
    <b v="1"/>
    <b v="0"/>
    <b v="0"/>
    <x v="9"/>
    <b v="0"/>
    <m/>
    <x v="0"/>
    <m/>
    <s v="0055A00000BclF5QAJ"/>
    <d v="2021-04-10T23:01:03"/>
    <m/>
    <d v="2018-03-16T17:43:11"/>
    <m/>
    <m/>
    <b v="0"/>
    <m/>
    <s v="Proteomics and Peptide Mapping"/>
    <s v="Trade Show"/>
    <m/>
    <m/>
    <m/>
    <m/>
    <m/>
    <x v="339"/>
    <x v="0"/>
    <b v="0"/>
    <m/>
    <m/>
    <m/>
    <s v="0055A000008iLoJQAU"/>
    <s v="01s31000003qafeAAA"/>
    <s v="Proteomics"/>
    <m/>
    <m/>
    <m/>
    <s v="ZipChip"/>
    <m/>
    <m/>
    <s v="0125A000001ESVfQAO"/>
    <b v="0"/>
    <m/>
    <b v="0"/>
    <m/>
    <m/>
    <x v="0"/>
    <b v="0"/>
    <d v="2021-06-29T20:34:53"/>
    <m/>
    <m/>
    <b v="0"/>
    <x v="0"/>
    <m/>
    <m/>
    <n v="54805"/>
    <m/>
    <x v="2"/>
    <n v="0"/>
    <n v="0"/>
  </r>
  <r>
    <s v="0013100001k6h7IAAQ"/>
    <b v="0"/>
    <m/>
    <b v="0"/>
    <m/>
    <m/>
    <m/>
    <x v="66"/>
    <b v="1"/>
    <s v="Non Responsive"/>
    <m/>
    <s v="00331000030Or8GAAS"/>
    <m/>
    <m/>
    <s v="00531000007KAu8AAG"/>
    <b v="0"/>
    <d v="2016-06-24T03:21:25"/>
    <m/>
    <b v="0"/>
    <m/>
    <m/>
    <b v="0"/>
    <d v="2018-01-01T00:00:00"/>
    <n v="1"/>
    <n v="2018"/>
    <s v="Omitted"/>
    <s v="Omitted"/>
    <b v="0"/>
    <b v="0"/>
    <m/>
    <b v="1"/>
    <b v="0"/>
    <b v="0"/>
    <x v="9"/>
    <b v="0"/>
    <m/>
    <x v="0"/>
    <d v="2017-08-10T00:00:00"/>
    <s v="0055A00000BclF5QAJ"/>
    <d v="2021-04-10T23:01:03"/>
    <m/>
    <d v="2018-03-26T16:35:40"/>
    <m/>
    <m/>
    <b v="0"/>
    <m/>
    <s v="Biotherapeutics"/>
    <s v="Trade Show"/>
    <m/>
    <m/>
    <m/>
    <m/>
    <m/>
    <x v="340"/>
    <x v="0"/>
    <b v="0"/>
    <m/>
    <m/>
    <m/>
    <s v="0055A000008iLoJQAU"/>
    <s v="01s31000003qafeAAA"/>
    <s v="Biotherapeutics"/>
    <m/>
    <m/>
    <m/>
    <s v="ZipChip"/>
    <m/>
    <m/>
    <s v="0125A000001ESVfQAO"/>
    <b v="0"/>
    <m/>
    <b v="0"/>
    <m/>
    <m/>
    <x v="0"/>
    <b v="0"/>
    <d v="2021-06-29T20:34:53"/>
    <m/>
    <m/>
    <b v="0"/>
    <x v="0"/>
    <m/>
    <m/>
    <n v="72600"/>
    <m/>
    <x v="2"/>
    <n v="0"/>
    <n v="0"/>
  </r>
  <r>
    <s v="0013100001gZda5AAC"/>
    <b v="0"/>
    <m/>
    <b v="0"/>
    <m/>
    <m/>
    <m/>
    <x v="119"/>
    <b v="1"/>
    <m/>
    <m/>
    <s v="00331000030Or9EAAS"/>
    <m/>
    <m/>
    <s v="00531000007KAu8AAG"/>
    <b v="0"/>
    <d v="2016-06-24T03:24:05"/>
    <m/>
    <b v="0"/>
    <m/>
    <m/>
    <b v="0"/>
    <d v="2018-01-01T00:00:00"/>
    <n v="1"/>
    <n v="2018"/>
    <s v="Closed"/>
    <s v="Closed"/>
    <b v="0"/>
    <b v="0"/>
    <m/>
    <b v="1"/>
    <b v="0"/>
    <b v="0"/>
    <x v="2"/>
    <b v="0"/>
    <s v="Auto-Classic"/>
    <x v="0"/>
    <d v="2017-08-23T00:00:00"/>
    <s v="0055A00000BclF5QAJ"/>
    <d v="2021-04-10T22:59:54"/>
    <m/>
    <d v="2018-03-10T15:07:46"/>
    <m/>
    <m/>
    <b v="0"/>
    <m/>
    <s v="Biotherapeutics;Proteomics and Peptide Mapping"/>
    <s v="Trade Show"/>
    <m/>
    <m/>
    <m/>
    <m/>
    <m/>
    <x v="341"/>
    <x v="0"/>
    <b v="0"/>
    <m/>
    <m/>
    <m/>
    <s v="0055A000008zqzaQAA"/>
    <s v="01s31000003qafeAAA"/>
    <s v="Biotherapeutics"/>
    <m/>
    <s v="00331000030Or9EAAS"/>
    <s v="System"/>
    <s v="ZipChip"/>
    <m/>
    <s v="0Q05A000001ZD3TSAW"/>
    <s v="0125A000001ESVfQAO"/>
    <b v="0"/>
    <m/>
    <b v="0"/>
    <m/>
    <m/>
    <x v="1"/>
    <b v="0"/>
    <d v="2021-06-29T20:34:53"/>
    <s v="0055A00000BctN2QAJ"/>
    <m/>
    <b v="0"/>
    <x v="1"/>
    <m/>
    <m/>
    <n v="63950"/>
    <m/>
    <x v="63"/>
    <n v="100"/>
    <n v="0"/>
  </r>
  <r>
    <s v="0013100001jbB81AAE"/>
    <b v="0"/>
    <m/>
    <b v="0"/>
    <s v="70131000001YBOMAA4"/>
    <m/>
    <m/>
    <x v="66"/>
    <b v="1"/>
    <s v="Other"/>
    <m/>
    <s v="00331000030OrBFAA0"/>
    <m/>
    <m/>
    <s v="00531000007KAu8AAG"/>
    <b v="0"/>
    <d v="2016-06-24T03:31:22"/>
    <m/>
    <b v="0"/>
    <m/>
    <m/>
    <b v="0"/>
    <d v="2018-01-01T00:00:00"/>
    <n v="1"/>
    <n v="2018"/>
    <s v="Omitted"/>
    <s v="Omitted"/>
    <b v="0"/>
    <b v="0"/>
    <m/>
    <b v="1"/>
    <b v="0"/>
    <b v="0"/>
    <x v="2"/>
    <b v="0"/>
    <m/>
    <x v="0"/>
    <m/>
    <s v="0055A00000BclF5QAJ"/>
    <d v="2021-04-10T23:01:03"/>
    <m/>
    <d v="2018-03-26T16:37:24"/>
    <m/>
    <m/>
    <b v="0"/>
    <m/>
    <s v="Proteomics and Peptide Mapping"/>
    <s v="Trade Show"/>
    <m/>
    <m/>
    <m/>
    <m/>
    <m/>
    <x v="342"/>
    <x v="0"/>
    <b v="0"/>
    <s v="Info seeking"/>
    <m/>
    <m/>
    <s v="0055A000008iLoJQAU"/>
    <s v="01s31000003qafeAAA"/>
    <s v="Proteomics"/>
    <m/>
    <m/>
    <m/>
    <s v="ZipChip"/>
    <m/>
    <m/>
    <s v="0125A000001ESVfQAO"/>
    <b v="0"/>
    <m/>
    <b v="0"/>
    <m/>
    <m/>
    <x v="0"/>
    <b v="0"/>
    <d v="2021-06-29T20:34:53"/>
    <m/>
    <m/>
    <b v="0"/>
    <x v="0"/>
    <m/>
    <m/>
    <n v="54805"/>
    <m/>
    <x v="2"/>
    <n v="0"/>
    <n v="0"/>
  </r>
  <r>
    <s v="0013100001fr79BAAQ"/>
    <b v="0"/>
    <m/>
    <b v="0"/>
    <m/>
    <m/>
    <m/>
    <x v="118"/>
    <b v="1"/>
    <s v="Duplicate opportunity"/>
    <m/>
    <s v="00331000030OrKgAAK"/>
    <m/>
    <m/>
    <s v="00531000007KAu8AAG"/>
    <b v="0"/>
    <d v="2016-06-24T04:09:02"/>
    <m/>
    <b v="0"/>
    <m/>
    <m/>
    <b v="0"/>
    <d v="2018-01-01T00:00:00"/>
    <n v="1"/>
    <n v="2018"/>
    <s v="Omitted"/>
    <s v="Omitted"/>
    <b v="0"/>
    <b v="0"/>
    <m/>
    <b v="1"/>
    <b v="0"/>
    <b v="0"/>
    <x v="2"/>
    <b v="0"/>
    <m/>
    <x v="0"/>
    <d v="2017-08-22T00:00:00"/>
    <s v="0055A00000BclF5QAJ"/>
    <d v="2021-04-10T23:01:03"/>
    <m/>
    <d v="2018-03-15T17:48:39"/>
    <m/>
    <m/>
    <b v="0"/>
    <m/>
    <s v="Intact Proteins &amp; Antibodies"/>
    <s v="Trade Show"/>
    <m/>
    <m/>
    <m/>
    <m/>
    <m/>
    <x v="343"/>
    <x v="0"/>
    <b v="0"/>
    <m/>
    <m/>
    <m/>
    <s v="0055A000008iLoJQAU"/>
    <s v="01s31000003qafeAAA"/>
    <s v="Biotherapeutics"/>
    <m/>
    <m/>
    <m/>
    <s v="ZipChip"/>
    <m/>
    <m/>
    <s v="0125A000001ESVfQAO"/>
    <b v="0"/>
    <m/>
    <b v="0"/>
    <m/>
    <m/>
    <x v="0"/>
    <b v="0"/>
    <d v="2021-06-29T20:34:53"/>
    <m/>
    <m/>
    <b v="0"/>
    <x v="0"/>
    <m/>
    <m/>
    <n v="54805"/>
    <m/>
    <x v="2"/>
    <n v="0"/>
    <n v="0"/>
  </r>
  <r>
    <s v="0013100001gX5PDAA0"/>
    <b v="0"/>
    <m/>
    <b v="0"/>
    <m/>
    <m/>
    <m/>
    <x v="32"/>
    <b v="1"/>
    <s v="Non Responsive"/>
    <m/>
    <s v="00331000030OrLFAA0"/>
    <m/>
    <m/>
    <s v="00531000007KAu8AAG"/>
    <b v="0"/>
    <d v="2016-06-24T04:11:50"/>
    <m/>
    <b v="0"/>
    <m/>
    <m/>
    <b v="0"/>
    <d v="2017-04-01T00:00:00"/>
    <n v="4"/>
    <n v="2017"/>
    <s v="Omitted"/>
    <s v="Omitted"/>
    <b v="0"/>
    <b v="0"/>
    <m/>
    <b v="1"/>
    <b v="0"/>
    <b v="0"/>
    <x v="2"/>
    <b v="0"/>
    <m/>
    <x v="0"/>
    <m/>
    <s v="0055A00000BclF5QAJ"/>
    <d v="2021-04-10T23:01:03"/>
    <m/>
    <d v="2019-06-11T19:52:20"/>
    <m/>
    <m/>
    <b v="0"/>
    <m/>
    <s v="Biotherapeutics"/>
    <s v="Trade Show"/>
    <m/>
    <m/>
    <m/>
    <m/>
    <m/>
    <x v="344"/>
    <x v="0"/>
    <b v="0"/>
    <m/>
    <m/>
    <m/>
    <s v="0055A000009sZg0QAE"/>
    <s v="01s31000003qafeAAA"/>
    <s v="Biotherapeutics"/>
    <m/>
    <s v="00331000030OrLFAA0"/>
    <s v="System"/>
    <s v="ZipChip"/>
    <m/>
    <m/>
    <s v="0125A000001ESVfQAO"/>
    <b v="0"/>
    <m/>
    <b v="0"/>
    <m/>
    <m/>
    <x v="0"/>
    <b v="0"/>
    <d v="2021-06-29T20:34:53"/>
    <m/>
    <m/>
    <b v="0"/>
    <x v="0"/>
    <m/>
    <m/>
    <n v="54805"/>
    <m/>
    <x v="2"/>
    <n v="0"/>
    <n v="0"/>
  </r>
  <r>
    <s v="0013100001jbAvCAAU"/>
    <b v="0"/>
    <m/>
    <b v="0"/>
    <m/>
    <m/>
    <m/>
    <x v="120"/>
    <b v="1"/>
    <s v="Duplicate opportunity"/>
    <m/>
    <s v="00331000030OrMIAA0"/>
    <m/>
    <m/>
    <s v="00531000007KAu8AAG"/>
    <b v="0"/>
    <d v="2016-06-24T04:15:48"/>
    <m/>
    <b v="0"/>
    <m/>
    <m/>
    <b v="0"/>
    <d v="2019-01-01T00:00:00"/>
    <n v="1"/>
    <n v="2019"/>
    <s v="Omitted"/>
    <s v="Omitted"/>
    <b v="0"/>
    <b v="0"/>
    <m/>
    <b v="1"/>
    <b v="0"/>
    <b v="0"/>
    <x v="2"/>
    <b v="0"/>
    <m/>
    <x v="0"/>
    <d v="2018-08-06T00:00:00"/>
    <s v="0055A00000BclF5QAJ"/>
    <d v="2021-04-10T23:01:03"/>
    <m/>
    <d v="2018-10-15T04:38:29"/>
    <m/>
    <m/>
    <b v="0"/>
    <m/>
    <s v="Amino Acids &amp; Metobolites;Intact Proteins &amp; Antibodies"/>
    <s v="Trade Show"/>
    <m/>
    <m/>
    <m/>
    <m/>
    <m/>
    <x v="345"/>
    <x v="0"/>
    <b v="0"/>
    <m/>
    <m/>
    <m/>
    <s v="0055A000008iLoJQAU"/>
    <s v="01s31000003qafeAAA"/>
    <s v="Biotherapeutics"/>
    <m/>
    <s v="00331000030OrMIAA0"/>
    <m/>
    <s v="ZipChip"/>
    <m/>
    <s v="0Q05A000001kvHqSAI"/>
    <s v="0125A000001ESVfQAO"/>
    <b v="0"/>
    <m/>
    <b v="0"/>
    <m/>
    <m/>
    <x v="0"/>
    <b v="0"/>
    <d v="2021-06-29T20:34:53"/>
    <m/>
    <m/>
    <b v="0"/>
    <x v="0"/>
    <m/>
    <m/>
    <n v="65700"/>
    <m/>
    <x v="2"/>
    <n v="0"/>
    <n v="0"/>
  </r>
  <r>
    <s v="0013100001jbBHXAA2"/>
    <b v="0"/>
    <m/>
    <b v="0"/>
    <s v="70131000001YBOMAA4"/>
    <m/>
    <m/>
    <x v="66"/>
    <b v="1"/>
    <s v="Non Responsive"/>
    <m/>
    <s v="00331000030OrNBAA0"/>
    <m/>
    <m/>
    <s v="00531000007KAu8AAG"/>
    <b v="0"/>
    <d v="2016-06-24T04:19:05"/>
    <m/>
    <b v="0"/>
    <m/>
    <m/>
    <b v="0"/>
    <d v="2018-01-01T00:00:00"/>
    <n v="1"/>
    <n v="2018"/>
    <s v="Omitted"/>
    <s v="Omitted"/>
    <b v="0"/>
    <b v="0"/>
    <m/>
    <b v="1"/>
    <b v="0"/>
    <b v="0"/>
    <x v="2"/>
    <b v="0"/>
    <m/>
    <x v="0"/>
    <m/>
    <s v="0055A00000BclF5QAJ"/>
    <d v="2021-04-10T23:01:03"/>
    <m/>
    <d v="2018-03-26T16:39:10"/>
    <m/>
    <m/>
    <b v="0"/>
    <m/>
    <s v="Proteomics and Peptide Mapping"/>
    <s v="Trade Show"/>
    <m/>
    <m/>
    <m/>
    <m/>
    <m/>
    <x v="346"/>
    <x v="0"/>
    <b v="0"/>
    <m/>
    <m/>
    <m/>
    <s v="0055A000008iLoJQAU"/>
    <s v="01s31000003qafeAAA"/>
    <s v="Proteomics"/>
    <m/>
    <m/>
    <m/>
    <s v="ZipChip"/>
    <m/>
    <m/>
    <s v="0125A000001ESVfQAO"/>
    <b v="0"/>
    <m/>
    <b v="0"/>
    <m/>
    <m/>
    <x v="0"/>
    <b v="0"/>
    <d v="2021-06-29T20:34:53"/>
    <m/>
    <m/>
    <b v="0"/>
    <x v="0"/>
    <m/>
    <m/>
    <n v="54805"/>
    <m/>
    <x v="2"/>
    <n v="0"/>
    <n v="0"/>
  </r>
  <r>
    <s v="0013100001frK2lAAE"/>
    <b v="0"/>
    <m/>
    <b v="0"/>
    <m/>
    <m/>
    <m/>
    <x v="15"/>
    <b v="1"/>
    <s v="Non Responsive"/>
    <m/>
    <s v="00331000030OrOOAA0"/>
    <m/>
    <m/>
    <s v="00531000007KAu8AAG"/>
    <b v="0"/>
    <d v="2016-06-24T04:23:20"/>
    <m/>
    <b v="0"/>
    <m/>
    <m/>
    <b v="0"/>
    <d v="2018-04-01T00:00:00"/>
    <n v="4"/>
    <n v="2018"/>
    <s v="Omitted"/>
    <s v="Omitted"/>
    <b v="0"/>
    <b v="0"/>
    <m/>
    <b v="1"/>
    <b v="0"/>
    <b v="0"/>
    <x v="2"/>
    <b v="0"/>
    <m/>
    <x v="0"/>
    <d v="2019-04-23T00:00:00"/>
    <s v="0055A00000BclF5QAJ"/>
    <d v="2021-04-10T23:01:03"/>
    <m/>
    <d v="2019-06-11T19:49:40"/>
    <m/>
    <m/>
    <b v="0"/>
    <m/>
    <s v="Biotherapeutics"/>
    <s v="Trade Show"/>
    <m/>
    <m/>
    <m/>
    <m/>
    <m/>
    <x v="347"/>
    <x v="0"/>
    <b v="0"/>
    <m/>
    <m/>
    <m/>
    <s v="0055A000009sZg0QAE"/>
    <s v="01s31000003qafeAAA"/>
    <s v="Biotherapeutics"/>
    <m/>
    <s v="00331000030OrOOAA0"/>
    <s v="System"/>
    <s v="ZipChip"/>
    <m/>
    <m/>
    <s v="0125A000001ESVfQAO"/>
    <b v="0"/>
    <m/>
    <b v="0"/>
    <m/>
    <m/>
    <x v="0"/>
    <b v="0"/>
    <d v="2021-06-29T20:34:53"/>
    <m/>
    <m/>
    <b v="0"/>
    <x v="0"/>
    <m/>
    <m/>
    <n v="54805"/>
    <m/>
    <x v="2"/>
    <n v="0"/>
    <n v="0"/>
  </r>
  <r>
    <s v="0013100001k6zYMAAY"/>
    <b v="0"/>
    <m/>
    <b v="0"/>
    <m/>
    <m/>
    <m/>
    <x v="32"/>
    <b v="1"/>
    <s v="Non Responsive"/>
    <m/>
    <s v="00331000030OrOiAAK"/>
    <m/>
    <m/>
    <s v="00531000007KAu8AAG"/>
    <b v="0"/>
    <d v="2016-06-24T04:26:02"/>
    <m/>
    <b v="0"/>
    <m/>
    <m/>
    <b v="0"/>
    <d v="2017-04-01T00:00:00"/>
    <n v="4"/>
    <n v="2017"/>
    <s v="Omitted"/>
    <s v="Omitted"/>
    <b v="0"/>
    <b v="0"/>
    <m/>
    <b v="1"/>
    <b v="0"/>
    <b v="0"/>
    <x v="2"/>
    <b v="0"/>
    <m/>
    <x v="0"/>
    <m/>
    <s v="0055A00000BclF5QAJ"/>
    <d v="2021-04-10T23:01:03"/>
    <m/>
    <d v="2019-06-11T19:41:50"/>
    <m/>
    <m/>
    <b v="0"/>
    <m/>
    <s v="Metabolomics"/>
    <s v="Trade Show"/>
    <m/>
    <m/>
    <m/>
    <m/>
    <m/>
    <x v="348"/>
    <x v="0"/>
    <b v="0"/>
    <m/>
    <m/>
    <m/>
    <s v="0055A000009sZg0QAE"/>
    <s v="01s31000003qafeAAA"/>
    <s v="Metabolomics"/>
    <m/>
    <s v="00331000030OrOiAAK"/>
    <s v="System"/>
    <s v="ZipChip"/>
    <m/>
    <m/>
    <s v="0125A000001ESVfQAO"/>
    <b v="0"/>
    <m/>
    <b v="0"/>
    <m/>
    <m/>
    <x v="0"/>
    <b v="0"/>
    <d v="2021-06-29T20:34:53"/>
    <m/>
    <m/>
    <b v="0"/>
    <x v="0"/>
    <m/>
    <m/>
    <n v="54805"/>
    <m/>
    <x v="2"/>
    <n v="0"/>
    <n v="0"/>
  </r>
  <r>
    <s v="0013100001frK2lAAE"/>
    <b v="0"/>
    <m/>
    <b v="0"/>
    <m/>
    <m/>
    <m/>
    <x v="22"/>
    <b v="1"/>
    <s v="Other"/>
    <m/>
    <s v="00331000030OrPMAA0"/>
    <m/>
    <m/>
    <s v="00531000007KAu8AAG"/>
    <b v="0"/>
    <d v="2016-06-24T04:29:33"/>
    <m/>
    <b v="0"/>
    <m/>
    <m/>
    <b v="0"/>
    <d v="2017-02-01T00:00:00"/>
    <n v="2"/>
    <n v="2017"/>
    <s v="Omitted"/>
    <s v="Omitted"/>
    <b v="0"/>
    <b v="0"/>
    <m/>
    <b v="1"/>
    <b v="0"/>
    <b v="0"/>
    <x v="2"/>
    <b v="0"/>
    <m/>
    <x v="0"/>
    <d v="2016-07-22T00:00:00"/>
    <s v="0055A00000BclF5QAJ"/>
    <d v="2021-04-11T20:33:11"/>
    <m/>
    <d v="2019-04-16T15:10:59"/>
    <m/>
    <m/>
    <b v="0"/>
    <m/>
    <s v="Proteomics and Peptide Mapping"/>
    <s v="Trade Show"/>
    <m/>
    <m/>
    <m/>
    <m/>
    <m/>
    <x v="349"/>
    <x v="0"/>
    <b v="0"/>
    <m/>
    <m/>
    <m/>
    <s v="0055A000009sZg0QAE"/>
    <s v="01s31000003qafeAAA"/>
    <s v="Proteomics"/>
    <m/>
    <s v="00331000030OrPMAA0"/>
    <m/>
    <s v="ZipChip"/>
    <m/>
    <m/>
    <s v="0125A000001ESVfQAO"/>
    <b v="0"/>
    <m/>
    <b v="0"/>
    <m/>
    <m/>
    <x v="0"/>
    <b v="0"/>
    <d v="2021-06-29T20:34:53"/>
    <m/>
    <m/>
    <b v="0"/>
    <x v="0"/>
    <m/>
    <m/>
    <n v="53555"/>
    <m/>
    <x v="2"/>
    <n v="0"/>
    <n v="0"/>
  </r>
  <r>
    <s v="0013100001jbBKvAAM"/>
    <b v="0"/>
    <m/>
    <b v="0"/>
    <s v="70131000001YBx9AAG"/>
    <m/>
    <m/>
    <x v="106"/>
    <b v="1"/>
    <m/>
    <m/>
    <s v="00331000030OrRcAAK"/>
    <m/>
    <m/>
    <s v="00531000007KAu8AAG"/>
    <b v="0"/>
    <d v="2016-06-24T04:37:14"/>
    <m/>
    <b v="0"/>
    <m/>
    <m/>
    <b v="0"/>
    <d v="2016-04-01T00:00:00"/>
    <n v="4"/>
    <n v="2016"/>
    <s v="Closed"/>
    <s v="Closed"/>
    <b v="0"/>
    <b v="0"/>
    <m/>
    <b v="1"/>
    <b v="0"/>
    <b v="0"/>
    <x v="2"/>
    <b v="0"/>
    <s v="Manual-Classic"/>
    <x v="0"/>
    <d v="2017-06-22T00:00:00"/>
    <s v="0055A00000BclF5QAJ"/>
    <d v="2021-04-10T22:59:54"/>
    <m/>
    <d v="2018-03-10T15:07:46"/>
    <m/>
    <m/>
    <b v="0"/>
    <m/>
    <m/>
    <s v="Trade Show"/>
    <m/>
    <m/>
    <m/>
    <m/>
    <m/>
    <x v="350"/>
    <x v="0"/>
    <b v="0"/>
    <m/>
    <m/>
    <m/>
    <s v="0055A000008zqzaQAA"/>
    <s v="01s31000003qafeAAA"/>
    <s v="Other"/>
    <m/>
    <s v="00331000030OrRcAAK"/>
    <s v="System"/>
    <s v="ZipChip"/>
    <m/>
    <m/>
    <s v="0125A000001ESVfQAO"/>
    <b v="0"/>
    <m/>
    <b v="0"/>
    <m/>
    <m/>
    <x v="1"/>
    <b v="0"/>
    <d v="2021-06-29T20:34:53"/>
    <s v="0055A00000BctN2QAJ"/>
    <m/>
    <b v="0"/>
    <x v="1"/>
    <m/>
    <m/>
    <n v="28500"/>
    <m/>
    <x v="14"/>
    <n v="100"/>
    <n v="0"/>
  </r>
  <r>
    <s v="0013100001gZd3uAAC"/>
    <b v="0"/>
    <m/>
    <b v="0"/>
    <m/>
    <m/>
    <m/>
    <x v="66"/>
    <b v="1"/>
    <s v="Non Responsive"/>
    <m/>
    <s v="00331000030OrSuAAK"/>
    <m/>
    <m/>
    <s v="00531000007KAu8AAG"/>
    <b v="0"/>
    <d v="2016-06-24T04:43:24"/>
    <m/>
    <b v="0"/>
    <m/>
    <m/>
    <b v="0"/>
    <d v="2018-01-01T00:00:00"/>
    <n v="1"/>
    <n v="2018"/>
    <s v="Omitted"/>
    <s v="Omitted"/>
    <b v="0"/>
    <b v="0"/>
    <m/>
    <b v="1"/>
    <b v="0"/>
    <b v="0"/>
    <x v="2"/>
    <b v="0"/>
    <m/>
    <x v="0"/>
    <d v="2017-08-22T00:00:00"/>
    <s v="0055A00000BclF5QAJ"/>
    <d v="2021-04-10T23:01:03"/>
    <m/>
    <d v="2018-03-26T16:40:11"/>
    <m/>
    <m/>
    <b v="0"/>
    <m/>
    <s v="Biotherapeutics"/>
    <s v="Trade Show"/>
    <m/>
    <m/>
    <m/>
    <m/>
    <m/>
    <x v="351"/>
    <x v="0"/>
    <b v="0"/>
    <m/>
    <m/>
    <m/>
    <s v="0055A000008iLoJQAU"/>
    <s v="01s31000003qafeAAA"/>
    <s v="Biotherapeutics"/>
    <m/>
    <m/>
    <m/>
    <s v="ZipChip"/>
    <m/>
    <m/>
    <s v="0125A000001ESVfQAO"/>
    <b v="0"/>
    <m/>
    <b v="0"/>
    <m/>
    <m/>
    <x v="0"/>
    <b v="0"/>
    <d v="2021-06-29T20:34:53"/>
    <m/>
    <m/>
    <b v="0"/>
    <x v="0"/>
    <m/>
    <m/>
    <n v="54805"/>
    <m/>
    <x v="2"/>
    <n v="0"/>
    <n v="0"/>
  </r>
  <r>
    <s v="0013100001gZd3uAAC"/>
    <b v="0"/>
    <m/>
    <b v="0"/>
    <m/>
    <m/>
    <m/>
    <x v="121"/>
    <b v="1"/>
    <s v="Duplicate opportunity"/>
    <m/>
    <s v="00331000030OrTJAA0"/>
    <m/>
    <m/>
    <s v="00531000007KAu8AAG"/>
    <b v="0"/>
    <d v="2016-06-24T04:46:04"/>
    <m/>
    <b v="0"/>
    <m/>
    <m/>
    <b v="0"/>
    <d v="2018-01-01T00:00:00"/>
    <n v="1"/>
    <n v="2018"/>
    <s v="Omitted"/>
    <s v="Omitted"/>
    <b v="0"/>
    <b v="0"/>
    <m/>
    <b v="1"/>
    <b v="0"/>
    <b v="0"/>
    <x v="2"/>
    <b v="0"/>
    <m/>
    <x v="0"/>
    <m/>
    <s v="0055A00000BclF5QAJ"/>
    <d v="2021-04-10T23:01:03"/>
    <m/>
    <d v="2018-03-15T17:47:19"/>
    <m/>
    <m/>
    <b v="0"/>
    <m/>
    <s v="Biotherapeutics;Proteomics and Peptide Mapping"/>
    <s v="Trade Show"/>
    <m/>
    <m/>
    <m/>
    <m/>
    <m/>
    <x v="352"/>
    <x v="0"/>
    <b v="0"/>
    <m/>
    <m/>
    <m/>
    <s v="0055A000008iLoJQAU"/>
    <s v="01s31000003qafeAAA"/>
    <s v="Biotherapeutics"/>
    <m/>
    <m/>
    <m/>
    <s v="ZipChip"/>
    <m/>
    <m/>
    <s v="0125A000001ESVfQAO"/>
    <b v="0"/>
    <m/>
    <b v="0"/>
    <m/>
    <m/>
    <x v="0"/>
    <b v="0"/>
    <d v="2021-06-29T20:34:53"/>
    <m/>
    <m/>
    <b v="0"/>
    <x v="0"/>
    <m/>
    <m/>
    <n v="54805"/>
    <m/>
    <x v="2"/>
    <n v="0"/>
    <n v="0"/>
  </r>
  <r>
    <s v="0013100001gZd3uAAC"/>
    <b v="0"/>
    <m/>
    <b v="0"/>
    <m/>
    <m/>
    <m/>
    <x v="66"/>
    <b v="1"/>
    <s v="Non Responsive"/>
    <m/>
    <s v="00331000030OrU2AAK"/>
    <m/>
    <m/>
    <s v="00531000007KAu8AAG"/>
    <b v="0"/>
    <d v="2016-06-24T04:48:28"/>
    <m/>
    <b v="0"/>
    <m/>
    <m/>
    <b v="0"/>
    <d v="2018-01-01T00:00:00"/>
    <n v="1"/>
    <n v="2018"/>
    <s v="Omitted"/>
    <s v="Omitted"/>
    <b v="0"/>
    <b v="0"/>
    <m/>
    <b v="1"/>
    <b v="0"/>
    <b v="0"/>
    <x v="2"/>
    <b v="0"/>
    <m/>
    <x v="0"/>
    <m/>
    <s v="0055A00000BclF5QAJ"/>
    <d v="2021-04-10T23:01:03"/>
    <m/>
    <d v="2018-03-26T16:40:55"/>
    <m/>
    <m/>
    <b v="0"/>
    <m/>
    <s v="Biotherapeutics"/>
    <s v="Trade Show"/>
    <m/>
    <m/>
    <m/>
    <m/>
    <m/>
    <x v="353"/>
    <x v="0"/>
    <b v="0"/>
    <m/>
    <m/>
    <m/>
    <s v="0055A000008iLoJQAU"/>
    <s v="01s31000003qafeAAA"/>
    <s v="Biotherapeutics"/>
    <m/>
    <m/>
    <m/>
    <s v="ZipChip"/>
    <m/>
    <m/>
    <s v="0125A000001ESVfQAO"/>
    <b v="0"/>
    <m/>
    <b v="0"/>
    <m/>
    <m/>
    <x v="0"/>
    <b v="0"/>
    <d v="2021-06-29T20:34:53"/>
    <m/>
    <m/>
    <b v="0"/>
    <x v="0"/>
    <m/>
    <m/>
    <n v="54805"/>
    <m/>
    <x v="2"/>
    <n v="0"/>
    <n v="0"/>
  </r>
  <r>
    <s v="0013100001jbBNBAA2"/>
    <b v="0"/>
    <m/>
    <b v="0"/>
    <m/>
    <m/>
    <m/>
    <x v="50"/>
    <b v="1"/>
    <s v="Non Responsive"/>
    <m/>
    <s v="00331000030OrUWAA0"/>
    <m/>
    <m/>
    <s v="00531000007KAu8AAG"/>
    <b v="0"/>
    <d v="2016-06-24T04:50:35"/>
    <m/>
    <b v="0"/>
    <m/>
    <m/>
    <b v="0"/>
    <d v="2020-01-01T00:00:00"/>
    <n v="1"/>
    <n v="2020"/>
    <s v="Omitted"/>
    <s v="Omitted"/>
    <b v="0"/>
    <b v="0"/>
    <m/>
    <b v="1"/>
    <b v="0"/>
    <b v="0"/>
    <x v="2"/>
    <b v="0"/>
    <m/>
    <x v="0"/>
    <d v="2019-05-27T00:00:00"/>
    <s v="0055A00000BclF5QAJ"/>
    <d v="2021-04-10T23:01:03"/>
    <m/>
    <d v="2020-01-24T12:48:22"/>
    <m/>
    <m/>
    <b v="0"/>
    <m/>
    <s v="Proteomics and Peptide Mapping"/>
    <s v="Trade Show"/>
    <m/>
    <m/>
    <m/>
    <m/>
    <m/>
    <x v="354"/>
    <x v="0"/>
    <b v="0"/>
    <m/>
    <m/>
    <m/>
    <s v="0055A000009GjocQAC"/>
    <s v="01s31000003qafeAAA"/>
    <s v="Proteomics"/>
    <m/>
    <s v="00331000030OrUWAA0"/>
    <s v="System"/>
    <s v="ZipChip"/>
    <m/>
    <m/>
    <s v="0125A000001ESVfQAO"/>
    <b v="0"/>
    <m/>
    <b v="0"/>
    <m/>
    <m/>
    <x v="0"/>
    <b v="0"/>
    <d v="2021-06-29T20:34:53"/>
    <m/>
    <m/>
    <b v="0"/>
    <x v="0"/>
    <m/>
    <m/>
    <n v="54805"/>
    <m/>
    <x v="2"/>
    <n v="0"/>
    <n v="0"/>
  </r>
  <r>
    <s v="0013100001qvZsSAAU"/>
    <b v="0"/>
    <m/>
    <b v="0"/>
    <m/>
    <m/>
    <m/>
    <x v="9"/>
    <b v="1"/>
    <s v="Non Responsive"/>
    <m/>
    <s v="00331000030OrVeAAK"/>
    <m/>
    <m/>
    <s v="00531000007KAu8AAG"/>
    <b v="0"/>
    <d v="2016-06-24T04:55:55"/>
    <m/>
    <b v="0"/>
    <m/>
    <m/>
    <b v="0"/>
    <d v="2018-04-01T00:00:00"/>
    <n v="4"/>
    <n v="2018"/>
    <s v="Omitted"/>
    <s v="Omitted"/>
    <b v="0"/>
    <b v="0"/>
    <m/>
    <b v="1"/>
    <b v="0"/>
    <b v="0"/>
    <x v="2"/>
    <b v="0"/>
    <m/>
    <x v="0"/>
    <m/>
    <s v="0055A00000BclF5QAJ"/>
    <d v="2021-04-10T23:01:03"/>
    <m/>
    <d v="2018-03-26T16:42:25"/>
    <m/>
    <m/>
    <b v="0"/>
    <m/>
    <s v="Biotherapeutics"/>
    <s v="Trade Show"/>
    <m/>
    <m/>
    <m/>
    <m/>
    <m/>
    <x v="355"/>
    <x v="0"/>
    <b v="0"/>
    <m/>
    <m/>
    <m/>
    <s v="0055A000008iLoJQAU"/>
    <s v="01s31000003qafeAAA"/>
    <s v="Biotherapeutics"/>
    <m/>
    <m/>
    <m/>
    <s v="ZipChip"/>
    <m/>
    <m/>
    <s v="0125A000001ESVfQAO"/>
    <b v="0"/>
    <m/>
    <b v="0"/>
    <m/>
    <m/>
    <x v="0"/>
    <b v="0"/>
    <d v="2021-06-29T20:34:53"/>
    <m/>
    <m/>
    <b v="0"/>
    <x v="0"/>
    <m/>
    <m/>
    <n v="54805"/>
    <m/>
    <x v="2"/>
    <n v="0"/>
    <n v="0"/>
  </r>
  <r>
    <s v="0013100001qvZsSAAU"/>
    <b v="0"/>
    <m/>
    <b v="0"/>
    <m/>
    <m/>
    <m/>
    <x v="66"/>
    <b v="1"/>
    <s v="Non Responsive"/>
    <m/>
    <s v="00331000030OrWNAA0"/>
    <m/>
    <m/>
    <s v="00531000007KAu8AAG"/>
    <b v="0"/>
    <d v="2016-06-24T04:58:45"/>
    <m/>
    <b v="0"/>
    <m/>
    <m/>
    <b v="0"/>
    <d v="2018-01-01T00:00:00"/>
    <n v="1"/>
    <n v="2018"/>
    <s v="Omitted"/>
    <s v="Omitted"/>
    <b v="0"/>
    <b v="0"/>
    <m/>
    <b v="1"/>
    <b v="0"/>
    <b v="0"/>
    <x v="3"/>
    <b v="0"/>
    <m/>
    <x v="0"/>
    <m/>
    <s v="0055A00000BclF5QAJ"/>
    <d v="2021-04-10T23:01:03"/>
    <m/>
    <d v="2018-03-26T16:43:17"/>
    <m/>
    <m/>
    <b v="0"/>
    <m/>
    <s v="Biotherapeutics"/>
    <s v="Trade Show"/>
    <m/>
    <m/>
    <m/>
    <m/>
    <m/>
    <x v="356"/>
    <x v="0"/>
    <b v="0"/>
    <m/>
    <m/>
    <m/>
    <s v="0055A000008iLoJQAU"/>
    <s v="01s31000003qafeAAA"/>
    <s v="Biotherapeutics"/>
    <m/>
    <m/>
    <m/>
    <s v="ZipChip"/>
    <m/>
    <m/>
    <s v="0125A000001ESVfQAO"/>
    <b v="0"/>
    <m/>
    <b v="0"/>
    <m/>
    <m/>
    <x v="0"/>
    <b v="0"/>
    <d v="2021-06-29T20:34:53"/>
    <m/>
    <m/>
    <b v="0"/>
    <x v="0"/>
    <m/>
    <m/>
    <n v="54805"/>
    <m/>
    <x v="2"/>
    <n v="0"/>
    <n v="0"/>
  </r>
  <r>
    <s v="0013100001gX5LzAAK"/>
    <b v="0"/>
    <m/>
    <b v="0"/>
    <m/>
    <m/>
    <m/>
    <x v="15"/>
    <b v="1"/>
    <s v="Non Responsive"/>
    <m/>
    <s v="00331000030OrY9AAK"/>
    <m/>
    <m/>
    <s v="00531000007KAu8AAG"/>
    <b v="0"/>
    <d v="2016-06-24T05:03:52"/>
    <m/>
    <b v="0"/>
    <m/>
    <m/>
    <b v="0"/>
    <d v="2018-04-01T00:00:00"/>
    <n v="4"/>
    <n v="2018"/>
    <s v="Omitted"/>
    <s v="Omitted"/>
    <b v="0"/>
    <b v="0"/>
    <m/>
    <b v="1"/>
    <b v="0"/>
    <b v="0"/>
    <x v="3"/>
    <b v="0"/>
    <s v="Auto-Classic"/>
    <x v="0"/>
    <d v="2019-04-22T00:00:00"/>
    <s v="0055A00000BclF5QAJ"/>
    <d v="2021-04-10T23:01:03"/>
    <m/>
    <d v="2019-06-11T20:13:08"/>
    <m/>
    <m/>
    <b v="0"/>
    <m/>
    <s v="Metabolomics"/>
    <s v="Trade Show"/>
    <m/>
    <m/>
    <m/>
    <m/>
    <m/>
    <x v="357"/>
    <x v="0"/>
    <b v="0"/>
    <m/>
    <m/>
    <m/>
    <s v="0055A000009sZg0QAE"/>
    <s v="01s31000003qafeAAA"/>
    <s v="Metabolomics"/>
    <m/>
    <s v="00331000030OrY9AAK"/>
    <s v="System"/>
    <s v="ZipChip"/>
    <m/>
    <m/>
    <s v="0125A000001ESVfQAO"/>
    <b v="0"/>
    <m/>
    <b v="0"/>
    <m/>
    <m/>
    <x v="0"/>
    <b v="0"/>
    <d v="2021-06-29T20:34:53"/>
    <m/>
    <m/>
    <b v="0"/>
    <x v="0"/>
    <m/>
    <m/>
    <n v="54805"/>
    <m/>
    <x v="2"/>
    <n v="0"/>
    <n v="0"/>
  </r>
  <r>
    <s v="0013100001k7nYcAAI"/>
    <b v="0"/>
    <m/>
    <b v="0"/>
    <m/>
    <m/>
    <m/>
    <x v="66"/>
    <b v="1"/>
    <s v="Non Responsive"/>
    <m/>
    <s v="00331000030OrayAAC"/>
    <m/>
    <m/>
    <s v="00531000007KAu8AAG"/>
    <b v="0"/>
    <d v="2016-06-24T05:17:36"/>
    <m/>
    <b v="0"/>
    <m/>
    <m/>
    <b v="0"/>
    <d v="2018-01-01T00:00:00"/>
    <n v="1"/>
    <n v="2018"/>
    <s v="Omitted"/>
    <s v="Omitted"/>
    <b v="0"/>
    <b v="0"/>
    <m/>
    <b v="1"/>
    <b v="0"/>
    <b v="0"/>
    <x v="3"/>
    <b v="0"/>
    <m/>
    <x v="0"/>
    <m/>
    <s v="0055A00000BclF5QAJ"/>
    <d v="2021-04-10T23:01:03"/>
    <m/>
    <d v="2018-03-26T16:44:16"/>
    <m/>
    <m/>
    <b v="0"/>
    <m/>
    <m/>
    <s v="Trade Show"/>
    <m/>
    <m/>
    <m/>
    <m/>
    <m/>
    <x v="358"/>
    <x v="0"/>
    <b v="0"/>
    <m/>
    <m/>
    <m/>
    <s v="0055A000008iLoJQAU"/>
    <s v="01s31000003qafeAAA"/>
    <s v="Biotherapeutics"/>
    <m/>
    <m/>
    <m/>
    <s v="ZipChip"/>
    <m/>
    <m/>
    <s v="0125A000001ESVfQAO"/>
    <b v="0"/>
    <m/>
    <b v="0"/>
    <m/>
    <m/>
    <x v="0"/>
    <b v="0"/>
    <d v="2021-06-29T20:34:53"/>
    <m/>
    <m/>
    <b v="0"/>
    <x v="0"/>
    <m/>
    <m/>
    <n v="54805"/>
    <m/>
    <x v="2"/>
    <n v="0"/>
    <n v="0"/>
  </r>
  <r>
    <s v="0013100001jbBS1AAM"/>
    <b v="0"/>
    <m/>
    <b v="0"/>
    <m/>
    <m/>
    <m/>
    <x v="39"/>
    <b v="1"/>
    <s v="Other"/>
    <m/>
    <s v="00331000030OrbhAAC"/>
    <m/>
    <m/>
    <s v="00531000007KAu8AAG"/>
    <b v="0"/>
    <d v="2016-06-24T05:20:09"/>
    <m/>
    <b v="0"/>
    <m/>
    <m/>
    <b v="0"/>
    <d v="2020-04-01T00:00:00"/>
    <n v="4"/>
    <n v="2020"/>
    <s v="Omitted"/>
    <s v="Omitted"/>
    <b v="0"/>
    <b v="0"/>
    <m/>
    <b v="1"/>
    <b v="0"/>
    <b v="0"/>
    <x v="3"/>
    <b v="0"/>
    <s v="Manual-Classic"/>
    <x v="0"/>
    <d v="2020-02-10T00:00:00"/>
    <s v="0055A00000BclF5QAJ"/>
    <d v="2021-04-11T20:33:11"/>
    <m/>
    <d v="2020-02-11T00:51:18"/>
    <m/>
    <m/>
    <b v="0"/>
    <m/>
    <s v="Cell Lysates"/>
    <s v="Trade Show"/>
    <m/>
    <m/>
    <m/>
    <m/>
    <m/>
    <x v="359"/>
    <x v="0"/>
    <b v="0"/>
    <m/>
    <m/>
    <m/>
    <s v="0055A000008iLoJQAU"/>
    <s v="01s31000003qafeAAA"/>
    <s v="Metabolomics"/>
    <m/>
    <s v="00331000030OrbhAAC"/>
    <s v="System"/>
    <s v="ZipChip"/>
    <m/>
    <m/>
    <s v="0125A000001ESVfQAO"/>
    <b v="0"/>
    <m/>
    <b v="0"/>
    <m/>
    <m/>
    <x v="0"/>
    <b v="0"/>
    <d v="2021-06-29T20:34:53"/>
    <m/>
    <m/>
    <b v="0"/>
    <x v="0"/>
    <m/>
    <m/>
    <n v="54805"/>
    <m/>
    <x v="2"/>
    <n v="0"/>
    <n v="0"/>
  </r>
  <r>
    <s v="0013100001puTb4AAE"/>
    <b v="0"/>
    <m/>
    <b v="0"/>
    <s v="70131000001YBOMAA4"/>
    <m/>
    <m/>
    <x v="50"/>
    <b v="1"/>
    <s v="Duplicate opportunity"/>
    <m/>
    <s v="00331000030OrcGAAS"/>
    <m/>
    <m/>
    <s v="00531000007KAu8AAG"/>
    <b v="0"/>
    <d v="2016-06-24T05:22:37"/>
    <m/>
    <b v="0"/>
    <m/>
    <m/>
    <b v="0"/>
    <d v="2020-01-01T00:00:00"/>
    <n v="1"/>
    <n v="2020"/>
    <s v="Omitted"/>
    <s v="Omitted"/>
    <b v="0"/>
    <b v="0"/>
    <m/>
    <b v="1"/>
    <b v="0"/>
    <b v="0"/>
    <x v="8"/>
    <b v="0"/>
    <m/>
    <x v="0"/>
    <d v="2019-06-02T00:00:00"/>
    <s v="0055A00000BclF5QAJ"/>
    <d v="2021-04-10T23:01:03"/>
    <m/>
    <d v="2020-01-22T15:23:11"/>
    <m/>
    <m/>
    <b v="0"/>
    <m/>
    <s v="Biotherapeutics;Metabolomics"/>
    <s v="Trade Show"/>
    <m/>
    <m/>
    <m/>
    <m/>
    <m/>
    <x v="360"/>
    <x v="0"/>
    <b v="0"/>
    <m/>
    <m/>
    <m/>
    <s v="0055A000009GjocQAC"/>
    <s v="01s31000003qafeAAA"/>
    <s v="Biotherapeutics"/>
    <m/>
    <s v="00331000030OrcGAAS"/>
    <s v="System"/>
    <s v="ZipChip"/>
    <m/>
    <m/>
    <s v="0125A000001ESVfQAO"/>
    <b v="0"/>
    <m/>
    <b v="0"/>
    <m/>
    <m/>
    <x v="0"/>
    <b v="0"/>
    <d v="2021-06-29T20:34:53"/>
    <m/>
    <m/>
    <b v="0"/>
    <x v="0"/>
    <m/>
    <m/>
    <n v="54805"/>
    <m/>
    <x v="2"/>
    <n v="0"/>
    <n v="0"/>
  </r>
  <r>
    <s v="0013100001fqz0JAAQ"/>
    <b v="0"/>
    <m/>
    <b v="0"/>
    <m/>
    <m/>
    <m/>
    <x v="15"/>
    <b v="1"/>
    <s v="Non Responsive"/>
    <m/>
    <s v="00331000030Ord4AAC"/>
    <m/>
    <m/>
    <s v="00531000007KAu8AAG"/>
    <b v="0"/>
    <d v="2016-06-24T05:24:53"/>
    <m/>
    <b v="0"/>
    <m/>
    <m/>
    <b v="0"/>
    <d v="2018-04-01T00:00:00"/>
    <n v="4"/>
    <n v="2018"/>
    <s v="Omitted"/>
    <s v="Omitted"/>
    <b v="0"/>
    <b v="0"/>
    <m/>
    <b v="1"/>
    <b v="0"/>
    <b v="0"/>
    <x v="1"/>
    <b v="0"/>
    <m/>
    <x v="0"/>
    <m/>
    <s v="0055A00000BclF5QAJ"/>
    <d v="2021-04-10T23:01:03"/>
    <m/>
    <d v="2019-06-11T20:13:27"/>
    <m/>
    <m/>
    <b v="0"/>
    <m/>
    <s v="Proteomics and Peptide Mapping"/>
    <s v="Trade Show"/>
    <m/>
    <m/>
    <m/>
    <m/>
    <m/>
    <x v="361"/>
    <x v="0"/>
    <b v="0"/>
    <m/>
    <m/>
    <m/>
    <s v="0055A000009sZg0QAE"/>
    <s v="01s31000003qafeAAA"/>
    <s v="Proteomics"/>
    <m/>
    <s v="00331000030Ord4AAC"/>
    <s v="System"/>
    <s v="ZipChip"/>
    <m/>
    <m/>
    <s v="0125A000001ESVfQAO"/>
    <b v="0"/>
    <m/>
    <b v="0"/>
    <m/>
    <m/>
    <x v="0"/>
    <b v="0"/>
    <d v="2021-06-29T20:34:53"/>
    <m/>
    <m/>
    <b v="0"/>
    <x v="0"/>
    <m/>
    <m/>
    <n v="54805"/>
    <m/>
    <x v="2"/>
    <n v="0"/>
    <n v="0"/>
  </r>
  <r>
    <s v="0013100001k6JWfAAM"/>
    <b v="0"/>
    <m/>
    <b v="0"/>
    <m/>
    <m/>
    <m/>
    <x v="50"/>
    <b v="1"/>
    <s v="Non Responsive"/>
    <m/>
    <s v="00331000030OrdTAAS"/>
    <m/>
    <m/>
    <s v="00531000007KAu8AAG"/>
    <b v="0"/>
    <d v="2016-06-24T05:27:24"/>
    <m/>
    <b v="0"/>
    <m/>
    <m/>
    <b v="0"/>
    <d v="2020-01-01T00:00:00"/>
    <n v="1"/>
    <n v="2020"/>
    <s v="Omitted"/>
    <s v="Omitted"/>
    <b v="0"/>
    <b v="0"/>
    <m/>
    <b v="1"/>
    <b v="0"/>
    <b v="0"/>
    <x v="1"/>
    <b v="0"/>
    <m/>
    <x v="0"/>
    <m/>
    <s v="0055A00000BclF5QAJ"/>
    <d v="2021-04-10T23:01:03"/>
    <m/>
    <d v="2020-01-22T15:03:55"/>
    <m/>
    <m/>
    <b v="0"/>
    <m/>
    <s v="Biotherapeutics"/>
    <s v="Trade Show"/>
    <m/>
    <m/>
    <m/>
    <m/>
    <m/>
    <x v="362"/>
    <x v="0"/>
    <b v="0"/>
    <m/>
    <m/>
    <m/>
    <s v="0055A000009GjocQAC"/>
    <s v="01s31000003qafeAAA"/>
    <s v="Biotherapeutics"/>
    <m/>
    <s v="00331000030OrdTAAS"/>
    <s v="System"/>
    <s v="ZipChip"/>
    <m/>
    <m/>
    <s v="0125A000001ESVfQAO"/>
    <b v="0"/>
    <m/>
    <b v="0"/>
    <m/>
    <m/>
    <x v="0"/>
    <b v="0"/>
    <d v="2021-06-29T20:34:53"/>
    <m/>
    <m/>
    <b v="0"/>
    <x v="0"/>
    <m/>
    <m/>
    <n v="54805"/>
    <m/>
    <x v="2"/>
    <n v="0"/>
    <n v="0"/>
  </r>
  <r>
    <s v="0013100001puTb4AAE"/>
    <b v="0"/>
    <m/>
    <b v="0"/>
    <s v="70131000001YBOMAA4"/>
    <m/>
    <m/>
    <x v="22"/>
    <b v="1"/>
    <s v="Duplicate opportunity"/>
    <m/>
    <s v="00331000030Ore7AAC"/>
    <m/>
    <m/>
    <s v="00531000007KAu8AAG"/>
    <b v="0"/>
    <d v="2016-06-24T05:30:08"/>
    <m/>
    <b v="0"/>
    <m/>
    <m/>
    <b v="0"/>
    <d v="2017-02-01T00:00:00"/>
    <n v="2"/>
    <n v="2017"/>
    <s v="Omitted"/>
    <s v="Omitted"/>
    <b v="0"/>
    <b v="0"/>
    <m/>
    <b v="1"/>
    <b v="0"/>
    <b v="0"/>
    <x v="8"/>
    <b v="0"/>
    <m/>
    <x v="0"/>
    <m/>
    <s v="0055A00000BclF5QAJ"/>
    <d v="2021-04-10T23:01:03"/>
    <m/>
    <d v="2018-03-10T15:20:50"/>
    <m/>
    <m/>
    <b v="0"/>
    <m/>
    <m/>
    <s v="Trade Show"/>
    <m/>
    <m/>
    <m/>
    <m/>
    <m/>
    <x v="363"/>
    <x v="0"/>
    <b v="0"/>
    <m/>
    <m/>
    <m/>
    <s v="0055A000008zqzaQAA"/>
    <s v="01s31000003qafeAAA"/>
    <s v="Biotherapeutics"/>
    <m/>
    <s v="00331000030Ore7AAC"/>
    <m/>
    <s v="ZipChip"/>
    <m/>
    <m/>
    <s v="0125A000001ESVfQAO"/>
    <b v="0"/>
    <m/>
    <b v="0"/>
    <m/>
    <m/>
    <x v="0"/>
    <b v="0"/>
    <d v="2021-06-29T20:34:53"/>
    <s v="0055A00000BctN2QAJ"/>
    <m/>
    <b v="0"/>
    <x v="0"/>
    <m/>
    <m/>
    <n v="48555"/>
    <m/>
    <x v="2"/>
    <n v="0"/>
    <n v="0"/>
  </r>
  <r>
    <s v="0013100001k6JWfAAM"/>
    <b v="0"/>
    <m/>
    <b v="0"/>
    <m/>
    <m/>
    <m/>
    <x v="61"/>
    <b v="1"/>
    <s v="Non Responsive"/>
    <m/>
    <s v="00331000030OreWAAS"/>
    <m/>
    <m/>
    <s v="00531000007KAu8AAG"/>
    <b v="0"/>
    <d v="2016-06-24T05:32:54"/>
    <m/>
    <b v="0"/>
    <m/>
    <m/>
    <b v="0"/>
    <d v="2020-03-01T00:00:00"/>
    <n v="3"/>
    <n v="2020"/>
    <s v="Omitted"/>
    <s v="Omitted"/>
    <b v="0"/>
    <b v="0"/>
    <m/>
    <b v="1"/>
    <b v="0"/>
    <b v="0"/>
    <x v="9"/>
    <b v="0"/>
    <m/>
    <x v="0"/>
    <d v="2020-01-24T00:00:00"/>
    <s v="0055A00000BclF5QAJ"/>
    <d v="2021-04-10T23:01:03"/>
    <m/>
    <d v="2020-02-26T16:37:40"/>
    <m/>
    <m/>
    <b v="0"/>
    <m/>
    <s v="Biotherapeutics"/>
    <s v="Trade Show"/>
    <m/>
    <m/>
    <m/>
    <m/>
    <m/>
    <x v="364"/>
    <x v="0"/>
    <b v="0"/>
    <m/>
    <m/>
    <m/>
    <s v="0055A000009GjocQAC"/>
    <s v="01s31000003qafeAAA"/>
    <s v="Biotherapeutics"/>
    <m/>
    <s v="00331000030OreWAAS"/>
    <s v="System"/>
    <s v="ZipChip"/>
    <m/>
    <m/>
    <s v="0125A000001ESVfQAO"/>
    <b v="0"/>
    <m/>
    <b v="0"/>
    <m/>
    <m/>
    <x v="0"/>
    <b v="0"/>
    <d v="2021-06-29T20:34:53"/>
    <m/>
    <m/>
    <b v="0"/>
    <x v="0"/>
    <m/>
    <m/>
    <n v="54805"/>
    <m/>
    <x v="2"/>
    <n v="0"/>
    <n v="0"/>
  </r>
  <r>
    <s v="0013100001jbBUHAA2"/>
    <b v="0"/>
    <m/>
    <b v="0"/>
    <m/>
    <m/>
    <m/>
    <x v="98"/>
    <b v="1"/>
    <s v="Non Responsive"/>
    <m/>
    <s v="00331000030OrfAAAS"/>
    <m/>
    <m/>
    <s v="00531000007KAu8AAG"/>
    <b v="0"/>
    <d v="2016-06-24T05:35:17"/>
    <m/>
    <b v="0"/>
    <m/>
    <m/>
    <b v="0"/>
    <d v="2020-03-01T00:00:00"/>
    <n v="3"/>
    <n v="2020"/>
    <s v="Omitted"/>
    <s v="Omitted"/>
    <b v="0"/>
    <b v="0"/>
    <m/>
    <b v="1"/>
    <b v="0"/>
    <b v="0"/>
    <x v="8"/>
    <b v="0"/>
    <s v="Manual-Classic"/>
    <x v="0"/>
    <m/>
    <s v="0055A00000BclF5QAJ"/>
    <d v="2021-04-10T23:01:03"/>
    <m/>
    <d v="2020-05-18T10:15:58"/>
    <m/>
    <m/>
    <b v="0"/>
    <m/>
    <s v="Biotherapeutics;Proteomics and Peptide Mapping"/>
    <s v="Trade Show"/>
    <m/>
    <m/>
    <s v="Thermo"/>
    <m/>
    <m/>
    <x v="365"/>
    <x v="0"/>
    <b v="0"/>
    <m/>
    <m/>
    <m/>
    <s v="0055A000008zqzaQAA"/>
    <s v="01s31000003qafeAAA"/>
    <s v="Biotherapeutics"/>
    <m/>
    <s v="00331000030OrfAAAS"/>
    <s v="System"/>
    <s v="ZipChip"/>
    <m/>
    <m/>
    <s v="0125A000001ESVfQAO"/>
    <b v="0"/>
    <m/>
    <b v="0"/>
    <m/>
    <m/>
    <x v="0"/>
    <b v="0"/>
    <d v="2021-06-29T20:34:54"/>
    <s v="0055A00000BctN2QAJ"/>
    <m/>
    <b v="0"/>
    <x v="0"/>
    <m/>
    <m/>
    <n v="54805"/>
    <m/>
    <x v="2"/>
    <n v="0"/>
    <n v="0"/>
  </r>
  <r>
    <s v="0013100001ho6TMAAY"/>
    <b v="0"/>
    <m/>
    <b v="0"/>
    <s v="70131000001YBOMAA4"/>
    <m/>
    <m/>
    <x v="122"/>
    <b v="1"/>
    <s v="Non Responsive"/>
    <m/>
    <s v="00331000030OriJAAS"/>
    <m/>
    <m/>
    <s v="00531000007KAu8AAG"/>
    <b v="0"/>
    <d v="2016-06-24T05:40:14"/>
    <m/>
    <b v="0"/>
    <m/>
    <m/>
    <b v="0"/>
    <d v="2020-01-01T00:00:00"/>
    <n v="1"/>
    <n v="2020"/>
    <s v="Omitted"/>
    <s v="Omitted"/>
    <b v="0"/>
    <b v="0"/>
    <m/>
    <b v="1"/>
    <b v="0"/>
    <b v="0"/>
    <x v="0"/>
    <b v="0"/>
    <s v="Auto-Ti"/>
    <x v="0"/>
    <d v="2020-02-04T00:00:00"/>
    <s v="0055A00000BclF5QAJ"/>
    <d v="2021-04-10T23:01:03"/>
    <m/>
    <d v="2020-02-04T17:13:53"/>
    <m/>
    <m/>
    <b v="0"/>
    <m/>
    <m/>
    <s v="Trade Show"/>
    <m/>
    <m/>
    <m/>
    <m/>
    <m/>
    <x v="366"/>
    <x v="0"/>
    <b v="0"/>
    <m/>
    <m/>
    <s v="Small Molecule Quan - Clinical"/>
    <s v="0055A000009GjocQAC"/>
    <s v="01s31000003qafeAAA"/>
    <s v="Metabolomics;Other"/>
    <m/>
    <s v="00331000030OriJAAS"/>
    <s v="System"/>
    <s v="ZipChip"/>
    <m/>
    <m/>
    <s v="0125A000001ESVfQAO"/>
    <b v="0"/>
    <m/>
    <b v="0"/>
    <m/>
    <m/>
    <x v="0"/>
    <b v="0"/>
    <d v="2021-06-29T20:34:54"/>
    <m/>
    <m/>
    <b v="0"/>
    <x v="0"/>
    <m/>
    <m/>
    <n v="54805"/>
    <m/>
    <x v="2"/>
    <n v="0"/>
    <n v="0"/>
  </r>
  <r>
    <s v="0013100001gWxtDAAS"/>
    <b v="0"/>
    <m/>
    <b v="0"/>
    <m/>
    <m/>
    <m/>
    <x v="15"/>
    <b v="1"/>
    <s v="Duplicate opportunity"/>
    <m/>
    <s v="00331000030Ort7AAC"/>
    <m/>
    <m/>
    <s v="00531000007KAu8AAG"/>
    <b v="0"/>
    <d v="2016-06-24T05:45:14"/>
    <m/>
    <b v="0"/>
    <m/>
    <m/>
    <b v="0"/>
    <d v="2018-04-01T00:00:00"/>
    <n v="4"/>
    <n v="2018"/>
    <s v="Omitted"/>
    <s v="Omitted"/>
    <b v="0"/>
    <b v="0"/>
    <m/>
    <b v="1"/>
    <b v="0"/>
    <b v="0"/>
    <x v="3"/>
    <b v="0"/>
    <m/>
    <x v="0"/>
    <d v="2019-04-02T00:00:00"/>
    <s v="0055A00000BclF5QAJ"/>
    <d v="2021-04-10T23:01:03"/>
    <m/>
    <d v="2019-04-02T20:31:34"/>
    <m/>
    <m/>
    <b v="0"/>
    <m/>
    <s v="Amino Acids &amp; Metobolites"/>
    <s v="Trade Show"/>
    <m/>
    <m/>
    <m/>
    <m/>
    <m/>
    <x v="367"/>
    <x v="0"/>
    <b v="0"/>
    <m/>
    <m/>
    <m/>
    <s v="0055A000008zqzaQAA"/>
    <s v="01s31000003qafeAAA"/>
    <s v="Metabolomics"/>
    <m/>
    <s v="00331000030Ort7AAC"/>
    <s v="System"/>
    <s v="ZipChip"/>
    <m/>
    <m/>
    <s v="0125A000001ESVfQAO"/>
    <b v="0"/>
    <m/>
    <b v="0"/>
    <m/>
    <m/>
    <x v="0"/>
    <b v="0"/>
    <d v="2021-06-29T20:34:54"/>
    <s v="0055A00000BctN2QAJ"/>
    <m/>
    <b v="0"/>
    <x v="0"/>
    <m/>
    <m/>
    <n v="56177.14"/>
    <m/>
    <x v="2"/>
    <n v="0"/>
    <n v="0"/>
  </r>
  <r>
    <s v="0013100001hoCikAAE"/>
    <b v="0"/>
    <m/>
    <b v="0"/>
    <m/>
    <m/>
    <m/>
    <x v="66"/>
    <b v="1"/>
    <s v="Non Responsive"/>
    <m/>
    <m/>
    <m/>
    <m/>
    <s v="00531000007KAu8AAG"/>
    <b v="0"/>
    <d v="2016-06-24T05:47:35"/>
    <m/>
    <b v="0"/>
    <m/>
    <m/>
    <b v="0"/>
    <d v="2018-01-01T00:00:00"/>
    <n v="1"/>
    <n v="2018"/>
    <s v="Omitted"/>
    <s v="Omitted"/>
    <b v="0"/>
    <b v="0"/>
    <m/>
    <b v="1"/>
    <b v="0"/>
    <b v="0"/>
    <x v="0"/>
    <b v="0"/>
    <m/>
    <x v="0"/>
    <m/>
    <s v="0055A00000BclF5QAJ"/>
    <d v="2021-04-10T23:01:03"/>
    <m/>
    <d v="2018-03-26T16:46:36"/>
    <m/>
    <m/>
    <b v="0"/>
    <m/>
    <s v="Intact Proteins &amp; Antibodies"/>
    <s v="Trade Show"/>
    <m/>
    <m/>
    <m/>
    <m/>
    <m/>
    <x v="368"/>
    <x v="0"/>
    <b v="0"/>
    <m/>
    <m/>
    <m/>
    <s v="0055A000008iLoJQAU"/>
    <s v="01s31000003qafeAAA"/>
    <s v="Biotherapeutics"/>
    <m/>
    <m/>
    <m/>
    <s v="ZipChip"/>
    <m/>
    <m/>
    <s v="0125A000001ESVfQAO"/>
    <b v="0"/>
    <m/>
    <b v="0"/>
    <m/>
    <m/>
    <x v="0"/>
    <b v="0"/>
    <d v="2021-06-29T20:34:54"/>
    <m/>
    <m/>
    <b v="0"/>
    <x v="0"/>
    <m/>
    <m/>
    <n v="54805"/>
    <m/>
    <x v="2"/>
    <n v="0"/>
    <n v="0"/>
  </r>
  <r>
    <s v="0013100001ho6BfAAI"/>
    <b v="0"/>
    <m/>
    <b v="0"/>
    <m/>
    <m/>
    <m/>
    <x v="38"/>
    <b v="1"/>
    <s v="Lost or No Budget"/>
    <m/>
    <s v="00331000030OruFAAS"/>
    <m/>
    <m/>
    <s v="00531000007KAu8AAG"/>
    <b v="0"/>
    <d v="2016-06-24T05:50:22"/>
    <m/>
    <b v="0"/>
    <m/>
    <m/>
    <b v="0"/>
    <d v="2018-03-01T00:00:00"/>
    <n v="3"/>
    <n v="2018"/>
    <s v="Omitted"/>
    <s v="Omitted"/>
    <b v="0"/>
    <b v="0"/>
    <m/>
    <b v="1"/>
    <b v="0"/>
    <b v="0"/>
    <x v="5"/>
    <b v="0"/>
    <m/>
    <x v="0"/>
    <d v="2017-05-25T00:00:00"/>
    <s v="0055A00000BclF5QAJ"/>
    <d v="2021-04-10T23:01:03"/>
    <m/>
    <d v="2018-07-06T12:30:15"/>
    <m/>
    <m/>
    <b v="0"/>
    <m/>
    <s v="Biotherapeutics"/>
    <s v="Trade Show"/>
    <m/>
    <m/>
    <m/>
    <m/>
    <m/>
    <x v="369"/>
    <x v="0"/>
    <b v="0"/>
    <m/>
    <m/>
    <m/>
    <s v="0055A000008zqzaQAA"/>
    <s v="01s31000003qafeAAA"/>
    <s v="Biotherapeutics"/>
    <m/>
    <m/>
    <m/>
    <s v="ZipChip"/>
    <m/>
    <m/>
    <s v="0125A000001ESVfQAO"/>
    <b v="0"/>
    <m/>
    <b v="0"/>
    <m/>
    <m/>
    <x v="0"/>
    <b v="0"/>
    <d v="2021-06-29T20:34:54"/>
    <s v="0055A00000BctN2QAJ"/>
    <m/>
    <b v="0"/>
    <x v="0"/>
    <m/>
    <m/>
    <n v="57394"/>
    <m/>
    <x v="2"/>
    <n v="0"/>
    <n v="0"/>
  </r>
  <r>
    <s v="0013100001jbBeMAAU"/>
    <b v="0"/>
    <m/>
    <b v="0"/>
    <m/>
    <m/>
    <m/>
    <x v="10"/>
    <b v="0"/>
    <m/>
    <m/>
    <s v="00331000030OrujAAC"/>
    <m/>
    <m/>
    <s v="00531000007KAu8AAG"/>
    <b v="0"/>
    <d v="2016-06-24T06:01:43"/>
    <m/>
    <b v="0"/>
    <m/>
    <m/>
    <b v="0"/>
    <d v="2021-04-01T00:00:00"/>
    <n v="4"/>
    <n v="2021"/>
    <s v="Pipeline"/>
    <s v="Pipeline"/>
    <b v="0"/>
    <b v="0"/>
    <m/>
    <b v="1"/>
    <b v="0"/>
    <b v="0"/>
    <x v="8"/>
    <b v="0"/>
    <s v="Auto-Ti"/>
    <x v="0"/>
    <d v="2020-08-25T00:00:00"/>
    <s v="0055A00000BclF5QAJ"/>
    <d v="2021-06-01T19:07:06"/>
    <m/>
    <d v="2019-11-27T10:02:33"/>
    <m/>
    <m/>
    <b v="0"/>
    <m/>
    <s v="Metabolomics"/>
    <s v="Trade Show"/>
    <m/>
    <m/>
    <m/>
    <m/>
    <m/>
    <x v="370"/>
    <x v="0"/>
    <b v="0"/>
    <m/>
    <m/>
    <m/>
    <s v="0055A000008zqzaQAA"/>
    <s v="01s31000003qafeAAA"/>
    <s v="Metabolomics"/>
    <m/>
    <s v="00331000030OrujAAC"/>
    <s v="System"/>
    <s v="ZipChip"/>
    <m/>
    <m/>
    <s v="0125A000001ESVfQAO"/>
    <b v="0"/>
    <m/>
    <b v="0"/>
    <m/>
    <m/>
    <x v="3"/>
    <b v="0"/>
    <d v="2021-06-29T20:34:54"/>
    <s v="0055A000008iLmcQAE"/>
    <m/>
    <b v="0"/>
    <x v="0"/>
    <m/>
    <m/>
    <n v="57394"/>
    <m/>
    <x v="64"/>
    <n v="5"/>
    <n v="0"/>
  </r>
  <r>
    <s v="0013100001jbBzCAAU"/>
    <b v="0"/>
    <m/>
    <b v="0"/>
    <s v="70131000001YBOMAA4"/>
    <m/>
    <m/>
    <x v="123"/>
    <b v="1"/>
    <s v="Contact has moved"/>
    <m/>
    <s v="00331000030Orx4AAC"/>
    <m/>
    <m/>
    <s v="00531000007KAu8AAG"/>
    <b v="0"/>
    <d v="2016-06-24T06:03:55"/>
    <m/>
    <b v="0"/>
    <m/>
    <m/>
    <b v="0"/>
    <d v="2017-04-01T00:00:00"/>
    <n v="4"/>
    <n v="2017"/>
    <s v="Omitted"/>
    <s v="Omitted"/>
    <b v="0"/>
    <b v="0"/>
    <m/>
    <b v="1"/>
    <b v="0"/>
    <b v="0"/>
    <x v="8"/>
    <b v="0"/>
    <m/>
    <x v="0"/>
    <m/>
    <s v="0055A00000BclF5QAJ"/>
    <d v="2021-04-10T23:01:03"/>
    <m/>
    <d v="2018-03-10T15:20:29"/>
    <m/>
    <m/>
    <b v="0"/>
    <m/>
    <m/>
    <s v="Trade Show"/>
    <m/>
    <m/>
    <m/>
    <m/>
    <m/>
    <x v="371"/>
    <x v="0"/>
    <b v="0"/>
    <m/>
    <m/>
    <m/>
    <s v="0055A000008zqzaQAA"/>
    <s v="01s31000003qafeAAA"/>
    <s v="Biotherapeutics"/>
    <m/>
    <m/>
    <m/>
    <s v="ZipChip"/>
    <m/>
    <m/>
    <s v="0125A000001ESVfQAO"/>
    <b v="0"/>
    <m/>
    <b v="0"/>
    <m/>
    <m/>
    <x v="0"/>
    <b v="0"/>
    <d v="2021-06-29T20:34:54"/>
    <s v="0055A00000BctN2QAJ"/>
    <m/>
    <b v="0"/>
    <x v="0"/>
    <m/>
    <m/>
    <n v="54805"/>
    <m/>
    <x v="2"/>
    <n v="0"/>
    <n v="0"/>
  </r>
  <r>
    <s v="0013100001jbBzlAAE"/>
    <b v="0"/>
    <m/>
    <b v="0"/>
    <m/>
    <m/>
    <m/>
    <x v="53"/>
    <b v="1"/>
    <s v="Non Responsive"/>
    <m/>
    <s v="00331000030OrxnAAC"/>
    <m/>
    <m/>
    <s v="00531000007KAu8AAG"/>
    <b v="0"/>
    <d v="2016-06-24T06:06:58"/>
    <m/>
    <b v="0"/>
    <m/>
    <m/>
    <b v="0"/>
    <d v="2020-01-01T00:00:00"/>
    <n v="1"/>
    <n v="2020"/>
    <s v="Omitted"/>
    <s v="Omitted"/>
    <b v="0"/>
    <b v="0"/>
    <m/>
    <b v="1"/>
    <b v="0"/>
    <b v="0"/>
    <x v="9"/>
    <b v="0"/>
    <m/>
    <x v="0"/>
    <d v="2019-12-19T00:00:00"/>
    <s v="0055A00000BclF5QAJ"/>
    <d v="2021-04-10T23:01:03"/>
    <m/>
    <d v="2019-12-19T20:34:11"/>
    <m/>
    <m/>
    <b v="0"/>
    <m/>
    <s v="Biotherapeutics"/>
    <s v="Trade Show"/>
    <m/>
    <m/>
    <m/>
    <m/>
    <m/>
    <x v="372"/>
    <x v="0"/>
    <b v="0"/>
    <m/>
    <m/>
    <m/>
    <s v="0055A000009GjocQAC"/>
    <s v="01s31000003qafeAAA"/>
    <s v="Biotherapeutics"/>
    <m/>
    <s v="00331000030OrxnAAC"/>
    <s v="System"/>
    <s v="ZipChip"/>
    <m/>
    <m/>
    <s v="0125A000001ESVfQAO"/>
    <b v="0"/>
    <m/>
    <b v="0"/>
    <m/>
    <m/>
    <x v="0"/>
    <b v="0"/>
    <d v="2021-06-29T20:34:54"/>
    <m/>
    <m/>
    <b v="0"/>
    <x v="0"/>
    <m/>
    <m/>
    <n v="54805"/>
    <m/>
    <x v="2"/>
    <n v="0"/>
    <n v="0"/>
  </r>
  <r>
    <s v="0013100001jbBzlAAE"/>
    <b v="0"/>
    <m/>
    <b v="0"/>
    <m/>
    <m/>
    <m/>
    <x v="124"/>
    <b v="1"/>
    <m/>
    <m/>
    <s v="00331000030OryMAAS"/>
    <m/>
    <m/>
    <s v="00531000007KAu8AAG"/>
    <b v="0"/>
    <d v="2016-06-24T06:08:48"/>
    <m/>
    <b v="0"/>
    <m/>
    <m/>
    <b v="0"/>
    <d v="2017-02-01T00:00:00"/>
    <n v="2"/>
    <n v="2017"/>
    <s v="Closed"/>
    <s v="Closed"/>
    <b v="0"/>
    <b v="0"/>
    <m/>
    <b v="1"/>
    <b v="0"/>
    <b v="0"/>
    <x v="13"/>
    <b v="0"/>
    <s v="Auto-Classic"/>
    <x v="0"/>
    <d v="2016-07-22T00:00:00"/>
    <s v="0055A00000BclF5QAJ"/>
    <d v="2021-04-10T22:59:54"/>
    <m/>
    <d v="2018-03-10T15:07:46"/>
    <m/>
    <m/>
    <b v="0"/>
    <m/>
    <s v="Intact Proteins &amp; Antibodies"/>
    <s v="Trade Show"/>
    <m/>
    <m/>
    <m/>
    <m/>
    <m/>
    <x v="373"/>
    <x v="0"/>
    <b v="0"/>
    <m/>
    <m/>
    <m/>
    <s v="0055A00000Bnt5hQAB"/>
    <s v="01s31000003qafeAAA"/>
    <s v="Biotherapeutics"/>
    <m/>
    <s v="00331000030OryMAAS"/>
    <s v="System"/>
    <s v="ZipChip"/>
    <m/>
    <s v="0Q031000001kI2zCAE"/>
    <s v="0125A000001ESVfQAO"/>
    <b v="0"/>
    <m/>
    <b v="0"/>
    <m/>
    <m/>
    <x v="1"/>
    <b v="1"/>
    <d v="2021-06-29T20:34:54"/>
    <s v="0055A00000BctN2QAJ"/>
    <m/>
    <b v="0"/>
    <x v="1"/>
    <m/>
    <m/>
    <n v="53905"/>
    <m/>
    <x v="65"/>
    <n v="100"/>
    <n v="0"/>
  </r>
  <r>
    <s v="0013100001fsBp7AAE"/>
    <b v="0"/>
    <m/>
    <b v="0"/>
    <m/>
    <m/>
    <m/>
    <x v="33"/>
    <b v="1"/>
    <s v="Duplicate opportunity"/>
    <m/>
    <m/>
    <m/>
    <m/>
    <s v="00531000007KAu8AAG"/>
    <b v="0"/>
    <d v="2016-06-24T06:13:53"/>
    <m/>
    <b v="0"/>
    <m/>
    <m/>
    <b v="0"/>
    <d v="2019-02-01T00:00:00"/>
    <n v="2"/>
    <n v="2019"/>
    <s v="Omitted"/>
    <s v="Omitted"/>
    <b v="0"/>
    <b v="0"/>
    <m/>
    <b v="1"/>
    <b v="0"/>
    <b v="0"/>
    <x v="7"/>
    <b v="0"/>
    <s v="Auto-Classic"/>
    <x v="0"/>
    <d v="2019-04-23T00:00:00"/>
    <s v="0055A00000BclF5QAJ"/>
    <d v="2021-04-11T20:06:15"/>
    <m/>
    <d v="2019-04-23T15:02:44"/>
    <m/>
    <m/>
    <b v="0"/>
    <m/>
    <s v="Biotherapeutics"/>
    <s v="Field Sales"/>
    <m/>
    <m/>
    <m/>
    <m/>
    <m/>
    <x v="374"/>
    <x v="0"/>
    <b v="0"/>
    <m/>
    <m/>
    <m/>
    <s v="0055A000009sZg0QAE"/>
    <s v="01s31000003qafeAAA"/>
    <s v="Biotherapeutics"/>
    <m/>
    <s v="0033100002wfndhAAA"/>
    <s v="System"/>
    <s v="ZipChip"/>
    <m/>
    <m/>
    <s v="0125A000001ESVfQAO"/>
    <b v="0"/>
    <m/>
    <b v="0"/>
    <m/>
    <m/>
    <x v="0"/>
    <b v="0"/>
    <d v="2021-06-29T20:34:54"/>
    <m/>
    <m/>
    <b v="0"/>
    <x v="0"/>
    <m/>
    <m/>
    <n v="57394"/>
    <m/>
    <x v="2"/>
    <n v="0"/>
    <n v="0"/>
  </r>
  <r>
    <s v="0013100001jbC1wAAE"/>
    <b v="0"/>
    <m/>
    <b v="0"/>
    <s v="70131000001YBOMAA4"/>
    <m/>
    <m/>
    <x v="122"/>
    <b v="1"/>
    <s v="Non Responsive"/>
    <m/>
    <s v="00331000030Os0NAAS"/>
    <m/>
    <m/>
    <s v="00531000007KAu8AAG"/>
    <b v="0"/>
    <d v="2016-06-24T06:17:23"/>
    <m/>
    <b v="0"/>
    <m/>
    <m/>
    <b v="0"/>
    <d v="2020-01-01T00:00:00"/>
    <n v="1"/>
    <n v="2020"/>
    <s v="Omitted"/>
    <s v="Omitted"/>
    <b v="0"/>
    <b v="0"/>
    <m/>
    <b v="1"/>
    <b v="0"/>
    <b v="0"/>
    <x v="8"/>
    <b v="0"/>
    <m/>
    <x v="0"/>
    <d v="2020-02-04T00:00:00"/>
    <s v="0055A00000BclF5QAJ"/>
    <d v="2021-04-10T23:01:03"/>
    <m/>
    <d v="2020-02-04T17:17:00"/>
    <m/>
    <m/>
    <b v="0"/>
    <m/>
    <s v="Proteomics and Peptide Mapping"/>
    <s v="Trade Show"/>
    <m/>
    <m/>
    <m/>
    <m/>
    <m/>
    <x v="375"/>
    <x v="0"/>
    <b v="0"/>
    <m/>
    <m/>
    <m/>
    <s v="0055A000009GjocQAC"/>
    <s v="01s31000003qafeAAA"/>
    <s v="Proteomics"/>
    <m/>
    <s v="00331000030Os0NAAS"/>
    <s v="System"/>
    <s v="ZipChip"/>
    <m/>
    <m/>
    <s v="0125A000001ESVfQAO"/>
    <b v="0"/>
    <m/>
    <b v="0"/>
    <m/>
    <m/>
    <x v="0"/>
    <b v="0"/>
    <d v="2021-06-29T20:34:54"/>
    <m/>
    <m/>
    <b v="0"/>
    <x v="0"/>
    <m/>
    <m/>
    <n v="54805"/>
    <m/>
    <x v="2"/>
    <n v="0"/>
    <n v="0"/>
  </r>
  <r>
    <s v="0013100001jbC2pAAE"/>
    <b v="0"/>
    <m/>
    <b v="0"/>
    <m/>
    <m/>
    <m/>
    <x v="36"/>
    <b v="1"/>
    <s v="Non Responsive"/>
    <m/>
    <s v="00331000030Os1VAAS"/>
    <m/>
    <m/>
    <s v="00531000007KAu8AAG"/>
    <b v="0"/>
    <d v="2016-06-24T06:23:51"/>
    <m/>
    <b v="0"/>
    <m/>
    <m/>
    <b v="0"/>
    <d v="2018-01-01T00:00:00"/>
    <n v="1"/>
    <n v="2018"/>
    <s v="Omitted"/>
    <s v="Omitted"/>
    <b v="0"/>
    <b v="0"/>
    <m/>
    <b v="1"/>
    <b v="0"/>
    <b v="0"/>
    <x v="3"/>
    <b v="0"/>
    <m/>
    <x v="0"/>
    <m/>
    <s v="0055A00000BclF5QAJ"/>
    <d v="2021-04-10T23:01:03"/>
    <m/>
    <d v="2018-03-15T17:48:09"/>
    <m/>
    <m/>
    <b v="0"/>
    <m/>
    <s v="Cell Lysates"/>
    <s v="Trade Show"/>
    <m/>
    <m/>
    <m/>
    <m/>
    <m/>
    <x v="376"/>
    <x v="0"/>
    <b v="0"/>
    <m/>
    <m/>
    <m/>
    <s v="0055A000008iLoJQAU"/>
    <s v="01s31000003qafeAAA"/>
    <s v="Metabolomics"/>
    <m/>
    <m/>
    <m/>
    <s v="ZipChip"/>
    <m/>
    <m/>
    <s v="0125A000001ESVfQAO"/>
    <b v="0"/>
    <m/>
    <b v="0"/>
    <m/>
    <m/>
    <x v="0"/>
    <b v="0"/>
    <d v="2021-06-29T20:34:54"/>
    <m/>
    <m/>
    <b v="0"/>
    <x v="0"/>
    <m/>
    <m/>
    <n v="54805"/>
    <m/>
    <x v="2"/>
    <n v="0"/>
    <n v="0"/>
  </r>
  <r>
    <s v="0013100001jbC4UAAU"/>
    <b v="0"/>
    <m/>
    <b v="0"/>
    <s v="70131000001YBOMAA4"/>
    <m/>
    <m/>
    <x v="9"/>
    <b v="1"/>
    <s v="Lost or No Budget"/>
    <m/>
    <s v="00331000030Os2sAAC"/>
    <m/>
    <m/>
    <s v="00531000007KAu8AAG"/>
    <b v="0"/>
    <d v="2016-06-24T06:25:45"/>
    <m/>
    <b v="0"/>
    <m/>
    <m/>
    <b v="0"/>
    <d v="2018-04-01T00:00:00"/>
    <n v="4"/>
    <n v="2018"/>
    <s v="Omitted"/>
    <s v="Omitted"/>
    <b v="0"/>
    <b v="0"/>
    <m/>
    <b v="1"/>
    <b v="0"/>
    <b v="0"/>
    <x v="3"/>
    <b v="0"/>
    <m/>
    <x v="0"/>
    <d v="2019-04-18T00:00:00"/>
    <s v="0055A00000BclF5QAJ"/>
    <d v="2021-04-10T23:01:03"/>
    <m/>
    <d v="2018-04-23T16:23:16"/>
    <m/>
    <m/>
    <b v="0"/>
    <m/>
    <m/>
    <s v="Trade Show"/>
    <m/>
    <m/>
    <m/>
    <m/>
    <m/>
    <x v="377"/>
    <x v="0"/>
    <b v="0"/>
    <m/>
    <m/>
    <m/>
    <s v="0055A000008iLoJQAU"/>
    <s v="01s31000003qafeAAA"/>
    <s v="Proteomics"/>
    <m/>
    <m/>
    <m/>
    <s v="ZipChip"/>
    <m/>
    <m/>
    <s v="0125A000001ESVfQAO"/>
    <b v="0"/>
    <m/>
    <b v="0"/>
    <m/>
    <m/>
    <x v="0"/>
    <b v="0"/>
    <d v="2021-06-29T20:34:54"/>
    <m/>
    <m/>
    <b v="0"/>
    <x v="0"/>
    <m/>
    <m/>
    <n v="54805"/>
    <m/>
    <x v="2"/>
    <n v="0"/>
    <n v="0"/>
  </r>
  <r>
    <s v="0013100001puTPkAAM"/>
    <b v="0"/>
    <m/>
    <b v="0"/>
    <s v="70131000001YBOMAA4"/>
    <m/>
    <m/>
    <x v="66"/>
    <b v="1"/>
    <s v="Non Responsive"/>
    <m/>
    <s v="00331000030Os45AAC"/>
    <m/>
    <m/>
    <s v="00531000007KAu8AAG"/>
    <b v="0"/>
    <d v="2016-06-24T06:30:47"/>
    <m/>
    <b v="0"/>
    <m/>
    <m/>
    <b v="0"/>
    <d v="2018-01-01T00:00:00"/>
    <n v="1"/>
    <n v="2018"/>
    <s v="Omitted"/>
    <s v="Omitted"/>
    <b v="0"/>
    <b v="0"/>
    <m/>
    <b v="1"/>
    <b v="0"/>
    <b v="0"/>
    <x v="3"/>
    <b v="0"/>
    <m/>
    <x v="0"/>
    <m/>
    <s v="0055A00000BclF5QAJ"/>
    <d v="2021-04-10T23:01:03"/>
    <m/>
    <d v="2018-03-26T16:49:27"/>
    <m/>
    <m/>
    <b v="0"/>
    <m/>
    <s v="Proteomics and Peptide Mapping"/>
    <s v="Trade Show"/>
    <m/>
    <m/>
    <m/>
    <m/>
    <m/>
    <x v="378"/>
    <x v="0"/>
    <b v="0"/>
    <m/>
    <m/>
    <m/>
    <s v="0055A000008iLoOQAU"/>
    <s v="01s31000003qafeAAA"/>
    <s v="Proteomics"/>
    <m/>
    <m/>
    <m/>
    <s v="ZipChip"/>
    <m/>
    <m/>
    <s v="0125A000001ESVfQAO"/>
    <b v="0"/>
    <m/>
    <b v="0"/>
    <m/>
    <m/>
    <x v="0"/>
    <b v="0"/>
    <d v="2021-06-29T20:34:54"/>
    <m/>
    <m/>
    <b v="0"/>
    <x v="0"/>
    <m/>
    <m/>
    <n v="54805"/>
    <m/>
    <x v="2"/>
    <n v="0"/>
    <n v="0"/>
  </r>
  <r>
    <s v="0013100001gwzgtAAA"/>
    <b v="0"/>
    <m/>
    <b v="0"/>
    <m/>
    <m/>
    <m/>
    <x v="36"/>
    <b v="1"/>
    <s v="Duplicate opportunity"/>
    <m/>
    <s v="00331000030Os4yAAC"/>
    <m/>
    <m/>
    <s v="00531000007KAu8AAG"/>
    <b v="0"/>
    <d v="2016-06-24T06:33:46"/>
    <m/>
    <b v="0"/>
    <m/>
    <m/>
    <b v="0"/>
    <d v="2018-01-01T00:00:00"/>
    <n v="1"/>
    <n v="2018"/>
    <s v="Omitted"/>
    <s v="Omitted"/>
    <b v="0"/>
    <b v="0"/>
    <m/>
    <b v="1"/>
    <b v="0"/>
    <b v="0"/>
    <x v="3"/>
    <b v="0"/>
    <m/>
    <x v="0"/>
    <m/>
    <s v="0055A00000BclF5QAJ"/>
    <d v="2021-04-10T23:01:03"/>
    <m/>
    <d v="2018-03-15T17:49:11"/>
    <m/>
    <m/>
    <b v="0"/>
    <m/>
    <s v="Cell Lysates"/>
    <s v="Trade Show"/>
    <m/>
    <m/>
    <m/>
    <m/>
    <m/>
    <x v="379"/>
    <x v="0"/>
    <b v="0"/>
    <m/>
    <m/>
    <m/>
    <s v="0055A000008iLoJQAU"/>
    <s v="01s31000003qafeAAA"/>
    <s v="Metabolomics"/>
    <m/>
    <m/>
    <m/>
    <s v="ZipChip"/>
    <m/>
    <m/>
    <s v="0125A000001ESVfQAO"/>
    <b v="0"/>
    <m/>
    <b v="0"/>
    <m/>
    <m/>
    <x v="0"/>
    <b v="0"/>
    <d v="2021-06-29T20:34:54"/>
    <m/>
    <m/>
    <b v="0"/>
    <x v="0"/>
    <m/>
    <m/>
    <n v="54805"/>
    <m/>
    <x v="2"/>
    <n v="0"/>
    <n v="0"/>
  </r>
  <r>
    <s v="0013100001jbC7TAAU"/>
    <b v="0"/>
    <m/>
    <b v="0"/>
    <s v="70131000001YBOMAA4"/>
    <m/>
    <m/>
    <x v="98"/>
    <b v="1"/>
    <s v="Non Responsive"/>
    <m/>
    <s v="00331000030Os5wAAC"/>
    <m/>
    <m/>
    <s v="00531000007KAu8AAG"/>
    <b v="0"/>
    <d v="2016-06-24T06:36:23"/>
    <m/>
    <b v="0"/>
    <m/>
    <m/>
    <b v="0"/>
    <d v="2020-03-01T00:00:00"/>
    <n v="3"/>
    <n v="2020"/>
    <s v="Omitted"/>
    <s v="Omitted"/>
    <b v="0"/>
    <b v="0"/>
    <m/>
    <b v="1"/>
    <b v="0"/>
    <b v="0"/>
    <x v="4"/>
    <b v="0"/>
    <s v="Auto-Classic"/>
    <x v="0"/>
    <m/>
    <s v="0055A00000BclF5QAJ"/>
    <d v="2021-04-10T23:01:03"/>
    <m/>
    <d v="2020-05-18T10:16:41"/>
    <m/>
    <m/>
    <b v="0"/>
    <m/>
    <s v="Metabolomics"/>
    <s v="Trade Show"/>
    <m/>
    <m/>
    <m/>
    <m/>
    <m/>
    <x v="380"/>
    <x v="0"/>
    <b v="0"/>
    <m/>
    <m/>
    <m/>
    <s v="0055A000008zqzaQAA"/>
    <s v="01s31000003qafeAAA"/>
    <s v="Metabolomics"/>
    <m/>
    <s v="00331000030Os5wAAC"/>
    <s v="System"/>
    <s v="ZipChip"/>
    <m/>
    <m/>
    <s v="0125A000001ESVfQAO"/>
    <b v="0"/>
    <m/>
    <b v="0"/>
    <m/>
    <m/>
    <x v="0"/>
    <b v="0"/>
    <d v="2021-06-29T20:34:54"/>
    <s v="0055A00000BctN2QAJ"/>
    <m/>
    <b v="0"/>
    <x v="0"/>
    <m/>
    <m/>
    <n v="54805"/>
    <m/>
    <x v="2"/>
    <n v="0"/>
    <n v="0"/>
  </r>
  <r>
    <s v="0013100001p4YI2AAM"/>
    <b v="0"/>
    <m/>
    <b v="0"/>
    <s v="70131000001YBOMAA4"/>
    <m/>
    <m/>
    <x v="125"/>
    <b v="1"/>
    <s v="Duplicate opportunity"/>
    <m/>
    <s v="00331000030Os6QAAS"/>
    <m/>
    <m/>
    <s v="00531000007KAu8AAG"/>
    <b v="0"/>
    <d v="2016-06-24T06:38:30"/>
    <m/>
    <b v="0"/>
    <m/>
    <m/>
    <b v="0"/>
    <d v="2018-01-01T00:00:00"/>
    <n v="1"/>
    <n v="2018"/>
    <s v="Omitted"/>
    <s v="Omitted"/>
    <b v="0"/>
    <b v="0"/>
    <m/>
    <b v="1"/>
    <b v="0"/>
    <b v="0"/>
    <x v="4"/>
    <b v="0"/>
    <m/>
    <x v="0"/>
    <d v="2018-06-05T00:00:00"/>
    <s v="0055A00000BclF5QAJ"/>
    <d v="2021-04-10T23:01:03"/>
    <m/>
    <d v="2018-03-15T17:47:04"/>
    <m/>
    <m/>
    <b v="0"/>
    <m/>
    <s v="Intact Proteins &amp; Antibodies;Proteomics and Peptide Mapping"/>
    <s v="Trade Show"/>
    <m/>
    <m/>
    <m/>
    <m/>
    <m/>
    <x v="381"/>
    <x v="0"/>
    <b v="0"/>
    <m/>
    <m/>
    <m/>
    <s v="0055A000008iLoJQAU"/>
    <s v="01s31000003qafeAAA"/>
    <s v="Proteomics"/>
    <m/>
    <s v="00331000031XsJMAA0"/>
    <m/>
    <s v="ZipChip"/>
    <m/>
    <m/>
    <s v="0125A000001ESVfQAO"/>
    <b v="0"/>
    <m/>
    <b v="0"/>
    <m/>
    <m/>
    <x v="0"/>
    <b v="0"/>
    <d v="2021-06-29T20:34:54"/>
    <m/>
    <m/>
    <b v="0"/>
    <x v="0"/>
    <m/>
    <m/>
    <n v="54805"/>
    <m/>
    <x v="2"/>
    <n v="0"/>
    <n v="0"/>
  </r>
  <r>
    <s v="0013100001jbC8CAAU"/>
    <b v="0"/>
    <m/>
    <b v="0"/>
    <s v="70131000001YBOMAA4"/>
    <m/>
    <m/>
    <x v="126"/>
    <b v="1"/>
    <s v="Other"/>
    <m/>
    <s v="00331000030Os6pAAC"/>
    <m/>
    <m/>
    <s v="00531000007KAu8AAG"/>
    <b v="0"/>
    <d v="2016-06-24T06:40:44"/>
    <m/>
    <b v="0"/>
    <m/>
    <m/>
    <b v="0"/>
    <d v="2018-01-01T00:00:00"/>
    <n v="1"/>
    <n v="2018"/>
    <s v="Omitted"/>
    <s v="Omitted"/>
    <b v="0"/>
    <b v="0"/>
    <m/>
    <b v="1"/>
    <b v="0"/>
    <b v="0"/>
    <x v="4"/>
    <b v="0"/>
    <m/>
    <x v="0"/>
    <m/>
    <s v="0055A00000BclF5QAJ"/>
    <d v="2021-04-11T20:33:11"/>
    <m/>
    <d v="2018-03-15T17:49:42"/>
    <m/>
    <m/>
    <b v="0"/>
    <m/>
    <s v="Metabolomics"/>
    <s v="Trade Show"/>
    <m/>
    <m/>
    <m/>
    <m/>
    <m/>
    <x v="382"/>
    <x v="0"/>
    <b v="0"/>
    <m/>
    <m/>
    <m/>
    <s v="0055A000008iLoJQAU"/>
    <s v="01s31000003qafeAAA"/>
    <s v="Metabolomics"/>
    <m/>
    <m/>
    <m/>
    <s v="ZipChip"/>
    <m/>
    <m/>
    <s v="0125A000001ESVfQAO"/>
    <b v="0"/>
    <m/>
    <b v="0"/>
    <m/>
    <m/>
    <x v="0"/>
    <b v="0"/>
    <d v="2021-06-29T20:34:54"/>
    <m/>
    <m/>
    <b v="0"/>
    <x v="0"/>
    <m/>
    <m/>
    <n v="54805"/>
    <m/>
    <x v="2"/>
    <n v="0"/>
    <n v="0"/>
  </r>
  <r>
    <s v="0013100001jbC8lAAE"/>
    <b v="0"/>
    <m/>
    <b v="0"/>
    <s v="70131000001YBOMAA4"/>
    <m/>
    <m/>
    <x v="127"/>
    <b v="1"/>
    <s v="Non Responsive"/>
    <m/>
    <s v="00331000030Os7TAAS"/>
    <m/>
    <m/>
    <s v="00531000007KAu8AAG"/>
    <b v="0"/>
    <d v="2016-06-24T06:43:30"/>
    <m/>
    <b v="0"/>
    <m/>
    <m/>
    <b v="0"/>
    <d v="2020-01-01T00:00:00"/>
    <n v="1"/>
    <n v="2020"/>
    <s v="Omitted"/>
    <s v="Omitted"/>
    <b v="0"/>
    <b v="0"/>
    <m/>
    <b v="1"/>
    <b v="0"/>
    <b v="0"/>
    <x v="4"/>
    <b v="0"/>
    <m/>
    <x v="0"/>
    <d v="2019-12-19T00:00:00"/>
    <s v="0055A00000BclF5QAJ"/>
    <d v="2021-04-10T23:01:03"/>
    <m/>
    <d v="2019-12-19T20:21:45"/>
    <m/>
    <m/>
    <b v="0"/>
    <m/>
    <s v="Amino Acids &amp; Metobolites;Cell Lysates"/>
    <s v="Trade Show"/>
    <m/>
    <m/>
    <m/>
    <m/>
    <m/>
    <x v="383"/>
    <x v="0"/>
    <b v="0"/>
    <m/>
    <m/>
    <m/>
    <s v="0055A000009GjocQAC"/>
    <s v="01s31000003qafeAAA"/>
    <s v="Biotherapeutics;Proteomics;Metabolomics"/>
    <m/>
    <s v="00331000030Os7TAAS"/>
    <s v="System"/>
    <s v="ZipChip"/>
    <m/>
    <m/>
    <s v="0125A000001ESVfQAO"/>
    <b v="0"/>
    <m/>
    <b v="0"/>
    <m/>
    <m/>
    <x v="0"/>
    <b v="0"/>
    <d v="2021-06-29T20:34:54"/>
    <m/>
    <m/>
    <b v="0"/>
    <x v="0"/>
    <m/>
    <m/>
    <n v="54805"/>
    <m/>
    <x v="2"/>
    <n v="0"/>
    <n v="0"/>
  </r>
  <r>
    <s v="0013100001jbC90AAE"/>
    <b v="0"/>
    <m/>
    <b v="0"/>
    <s v="70131000001YBOMAA4"/>
    <m/>
    <m/>
    <x v="128"/>
    <b v="1"/>
    <s v="Contact has moved"/>
    <m/>
    <s v="00331000030Os7nAAC"/>
    <m/>
    <m/>
    <s v="00531000007KAu8AAG"/>
    <b v="0"/>
    <d v="2016-06-24T06:45:54"/>
    <m/>
    <b v="0"/>
    <m/>
    <m/>
    <b v="0"/>
    <d v="2018-01-01T00:00:00"/>
    <n v="1"/>
    <n v="2018"/>
    <s v="Omitted"/>
    <s v="Omitted"/>
    <b v="0"/>
    <b v="0"/>
    <m/>
    <b v="1"/>
    <b v="0"/>
    <b v="0"/>
    <x v="4"/>
    <b v="0"/>
    <m/>
    <x v="0"/>
    <m/>
    <s v="0055A00000BclF5QAJ"/>
    <d v="2021-04-10T23:01:03"/>
    <m/>
    <d v="2018-03-15T17:49:28"/>
    <m/>
    <m/>
    <b v="0"/>
    <m/>
    <m/>
    <s v="Trade Show"/>
    <m/>
    <m/>
    <m/>
    <m/>
    <m/>
    <x v="384"/>
    <x v="0"/>
    <b v="0"/>
    <m/>
    <m/>
    <m/>
    <s v="0055A000008iLoJQAU"/>
    <s v="01s31000003qafeAAA"/>
    <s v="Proteomics"/>
    <m/>
    <m/>
    <m/>
    <s v="ZipChip"/>
    <m/>
    <m/>
    <s v="0125A000001ESVfQAO"/>
    <b v="0"/>
    <m/>
    <b v="0"/>
    <m/>
    <m/>
    <x v="0"/>
    <b v="0"/>
    <d v="2021-06-29T20:34:54"/>
    <m/>
    <m/>
    <b v="0"/>
    <x v="0"/>
    <m/>
    <m/>
    <n v="51805"/>
    <m/>
    <x v="2"/>
    <n v="0"/>
    <n v="0"/>
  </r>
  <r>
    <s v="0013100001jbHFyAAM"/>
    <b v="0"/>
    <m/>
    <b v="0"/>
    <m/>
    <m/>
    <m/>
    <x v="43"/>
    <b v="1"/>
    <s v="Duplicate opportunity"/>
    <m/>
    <s v="00331000030Oyi2AAC"/>
    <m/>
    <m/>
    <s v="00531000007KgPgAAK"/>
    <b v="1"/>
    <d v="2016-06-24T19:02:04"/>
    <m/>
    <b v="0"/>
    <m/>
    <m/>
    <b v="0"/>
    <d v="2016-02-01T00:00:00"/>
    <n v="2"/>
    <n v="2016"/>
    <s v="Omitted"/>
    <s v="Omitted"/>
    <b v="0"/>
    <b v="0"/>
    <m/>
    <b v="0"/>
    <b v="0"/>
    <b v="0"/>
    <x v="4"/>
    <b v="0"/>
    <m/>
    <x v="0"/>
    <m/>
    <s v="0055A00000BclF5QAJ"/>
    <d v="2021-04-11T19:52:07"/>
    <m/>
    <d v="2020-01-06T18:18:40"/>
    <m/>
    <m/>
    <b v="0"/>
    <m/>
    <m/>
    <s v="Inside Sales"/>
    <m/>
    <m/>
    <m/>
    <m/>
    <m/>
    <x v="385"/>
    <x v="0"/>
    <b v="0"/>
    <m/>
    <m/>
    <m/>
    <s v="00531000007KgPgAAK"/>
    <m/>
    <m/>
    <m/>
    <m/>
    <m/>
    <m/>
    <m/>
    <m/>
    <s v="0125A000001NaBLQA0"/>
    <b v="0"/>
    <m/>
    <b v="0"/>
    <m/>
    <m/>
    <x v="0"/>
    <b v="0"/>
    <d v="2021-06-29T20:34:54"/>
    <m/>
    <m/>
    <b v="0"/>
    <x v="0"/>
    <m/>
    <m/>
    <m/>
    <m/>
    <x v="0"/>
    <n v="0"/>
    <n v="0"/>
  </r>
  <r>
    <s v="0013100001jbHFyAAM"/>
    <b v="0"/>
    <m/>
    <b v="0"/>
    <m/>
    <m/>
    <m/>
    <x v="39"/>
    <b v="0"/>
    <m/>
    <m/>
    <m/>
    <m/>
    <m/>
    <s v="00531000007KgPgAAK"/>
    <b v="0"/>
    <d v="2016-06-24T19:02:43"/>
    <m/>
    <b v="0"/>
    <m/>
    <m/>
    <b v="0"/>
    <d v="2020-04-01T00:00:00"/>
    <n v="4"/>
    <n v="2020"/>
    <s v="Pipeline"/>
    <s v="Pipeline"/>
    <b v="0"/>
    <b v="0"/>
    <m/>
    <b v="1"/>
    <b v="0"/>
    <b v="0"/>
    <x v="4"/>
    <b v="0"/>
    <m/>
    <x v="0"/>
    <m/>
    <s v="0055A00000BclF5QAJ"/>
    <d v="2021-04-11T19:52:07"/>
    <m/>
    <d v="2020-01-06T18:18:06"/>
    <m/>
    <m/>
    <b v="1"/>
    <m/>
    <m/>
    <s v="Inside Sales"/>
    <m/>
    <m/>
    <m/>
    <m/>
    <m/>
    <x v="386"/>
    <x v="0"/>
    <b v="0"/>
    <m/>
    <m/>
    <m/>
    <s v="00531000007KgPgAAK"/>
    <s v="01si00000040RFIAA2"/>
    <m/>
    <m/>
    <m/>
    <m/>
    <m/>
    <m/>
    <m/>
    <s v="0125A000001NaBLQA0"/>
    <b v="0"/>
    <m/>
    <b v="0"/>
    <m/>
    <m/>
    <x v="2"/>
    <b v="0"/>
    <d v="2021-06-29T20:34:54"/>
    <m/>
    <m/>
    <b v="0"/>
    <x v="0"/>
    <m/>
    <m/>
    <n v="659930"/>
    <m/>
    <x v="66"/>
    <n v="10"/>
    <n v="0"/>
  </r>
  <r>
    <s v="0013100001jbHWuAAM"/>
    <b v="0"/>
    <m/>
    <b v="0"/>
    <m/>
    <m/>
    <m/>
    <x v="129"/>
    <b v="1"/>
    <s v="Duplicate opportunity"/>
    <m/>
    <m/>
    <m/>
    <m/>
    <s v="00531000007KgPgAAK"/>
    <b v="0"/>
    <d v="2016-06-24T19:39:20"/>
    <m/>
    <b v="0"/>
    <m/>
    <m/>
    <b v="0"/>
    <d v="2016-02-01T00:00:00"/>
    <n v="2"/>
    <n v="2016"/>
    <s v="Omitted"/>
    <s v="Omitted"/>
    <b v="0"/>
    <b v="0"/>
    <m/>
    <b v="1"/>
    <b v="0"/>
    <b v="0"/>
    <x v="4"/>
    <b v="0"/>
    <m/>
    <x v="0"/>
    <m/>
    <s v="0055A00000BclF5QAJ"/>
    <d v="2021-04-11T19:52:07"/>
    <m/>
    <d v="2020-01-06T18:18:40"/>
    <m/>
    <m/>
    <b v="0"/>
    <m/>
    <m/>
    <s v="Inside Sales"/>
    <m/>
    <m/>
    <m/>
    <m/>
    <m/>
    <x v="387"/>
    <x v="0"/>
    <b v="0"/>
    <m/>
    <m/>
    <m/>
    <s v="00531000007KgPgAAK"/>
    <s v="01s31000003qafjAAA"/>
    <m/>
    <m/>
    <m/>
    <m/>
    <m/>
    <m/>
    <m/>
    <s v="0125A000001NaBLQA0"/>
    <b v="0"/>
    <m/>
    <b v="0"/>
    <m/>
    <m/>
    <x v="0"/>
    <b v="0"/>
    <d v="2021-06-29T20:34:54"/>
    <m/>
    <m/>
    <b v="0"/>
    <x v="0"/>
    <m/>
    <m/>
    <n v="71824"/>
    <m/>
    <x v="2"/>
    <n v="0"/>
    <n v="0"/>
  </r>
  <r>
    <s v="0013100001jbHWuAAM"/>
    <b v="0"/>
    <m/>
    <b v="0"/>
    <m/>
    <m/>
    <m/>
    <x v="113"/>
    <b v="0"/>
    <m/>
    <m/>
    <s v="00331000030OzBxAAK"/>
    <m/>
    <m/>
    <s v="00531000007KgPgAAK"/>
    <b v="0"/>
    <d v="2016-06-24T19:44:28"/>
    <m/>
    <b v="0"/>
    <m/>
    <m/>
    <b v="0"/>
    <d v="2020-02-01T00:00:00"/>
    <n v="2"/>
    <n v="2020"/>
    <s v="Pipeline"/>
    <s v="Pipeline"/>
    <b v="0"/>
    <b v="0"/>
    <m/>
    <b v="1"/>
    <b v="0"/>
    <b v="0"/>
    <x v="4"/>
    <b v="0"/>
    <m/>
    <x v="0"/>
    <m/>
    <s v="0055A000009s6n0QAA"/>
    <d v="2020-01-06T18:18:07"/>
    <m/>
    <d v="2020-01-06T18:18:06"/>
    <m/>
    <m/>
    <b v="0"/>
    <m/>
    <m/>
    <s v="Other"/>
    <m/>
    <m/>
    <m/>
    <m/>
    <m/>
    <x v="388"/>
    <x v="0"/>
    <b v="0"/>
    <m/>
    <m/>
    <m/>
    <s v="00531000007KgPgAAK"/>
    <s v="01s31000003qafjAAA"/>
    <m/>
    <m/>
    <m/>
    <m/>
    <m/>
    <m/>
    <m/>
    <s v="0125A000001NaBLQA0"/>
    <b v="0"/>
    <m/>
    <b v="0"/>
    <m/>
    <m/>
    <x v="2"/>
    <b v="0"/>
    <d v="2021-06-29T20:34:54"/>
    <m/>
    <m/>
    <b v="0"/>
    <x v="0"/>
    <m/>
    <m/>
    <n v="65324"/>
    <m/>
    <x v="67"/>
    <n v="10"/>
    <n v="0"/>
  </r>
  <r>
    <s v="0013100001jbIFLAA2"/>
    <b v="0"/>
    <m/>
    <b v="0"/>
    <m/>
    <m/>
    <m/>
    <x v="113"/>
    <b v="1"/>
    <s v="Lost or No Budget"/>
    <m/>
    <s v="00331000030P00gAAC"/>
    <m/>
    <m/>
    <s v="00531000007KgPgAAK"/>
    <b v="1"/>
    <d v="2016-06-24T21:08:18"/>
    <m/>
    <b v="0"/>
    <m/>
    <m/>
    <b v="0"/>
    <d v="2020-02-01T00:00:00"/>
    <n v="2"/>
    <n v="2020"/>
    <s v="Omitted"/>
    <s v="Omitted"/>
    <b v="0"/>
    <b v="0"/>
    <m/>
    <b v="0"/>
    <b v="0"/>
    <b v="0"/>
    <x v="4"/>
    <b v="0"/>
    <m/>
    <x v="0"/>
    <m/>
    <s v="0055A00000BclF5QAJ"/>
    <d v="2021-04-11T20:08:00"/>
    <m/>
    <d v="2020-05-26T18:44:46"/>
    <m/>
    <m/>
    <b v="0"/>
    <m/>
    <m/>
    <s v="Field Sales"/>
    <m/>
    <m/>
    <m/>
    <m/>
    <m/>
    <x v="389"/>
    <x v="0"/>
    <b v="0"/>
    <m/>
    <m/>
    <m/>
    <s v="00531000007KgPgAAK"/>
    <m/>
    <s v="CWAs"/>
    <m/>
    <s v="00331000030P00gAAC"/>
    <m/>
    <m/>
    <m/>
    <m/>
    <s v="0125A000001NaBLQA0"/>
    <b v="0"/>
    <m/>
    <b v="0"/>
    <m/>
    <m/>
    <x v="0"/>
    <b v="0"/>
    <d v="2021-06-29T20:34:54"/>
    <m/>
    <m/>
    <b v="0"/>
    <x v="0"/>
    <m/>
    <m/>
    <m/>
    <m/>
    <x v="0"/>
    <n v="0"/>
    <n v="0"/>
  </r>
  <r>
    <s v="0013100001puTdTAAU"/>
    <b v="0"/>
    <m/>
    <b v="0"/>
    <s v="70131000001YBOWAA4"/>
    <m/>
    <m/>
    <x v="22"/>
    <b v="1"/>
    <s v="Contact has moved"/>
    <m/>
    <m/>
    <m/>
    <m/>
    <s v="00531000007KAu8AAG"/>
    <b v="1"/>
    <d v="2016-06-26T21:08:47"/>
    <m/>
    <b v="0"/>
    <m/>
    <m/>
    <b v="0"/>
    <d v="2017-02-01T00:00:00"/>
    <n v="2"/>
    <n v="2017"/>
    <s v="Omitted"/>
    <s v="Omitted"/>
    <b v="0"/>
    <b v="0"/>
    <m/>
    <b v="0"/>
    <b v="0"/>
    <b v="0"/>
    <x v="4"/>
    <b v="0"/>
    <m/>
    <x v="0"/>
    <m/>
    <s v="0055A00000BclF5QAJ"/>
    <d v="2021-04-10T23:01:03"/>
    <m/>
    <d v="2018-03-10T15:27:43"/>
    <m/>
    <m/>
    <b v="0"/>
    <m/>
    <m/>
    <s v="Trade Show"/>
    <m/>
    <m/>
    <m/>
    <m/>
    <m/>
    <x v="390"/>
    <x v="0"/>
    <b v="0"/>
    <m/>
    <m/>
    <m/>
    <s v="0055A000008zqzaQAA"/>
    <m/>
    <s v="Biotherapeutics"/>
    <m/>
    <m/>
    <s v="System"/>
    <s v="ZipChip"/>
    <m/>
    <m/>
    <s v="0125A000001ESVfQAO"/>
    <b v="0"/>
    <m/>
    <b v="0"/>
    <m/>
    <m/>
    <x v="0"/>
    <b v="0"/>
    <d v="2021-06-29T20:34:54"/>
    <s v="0055A00000BctN2QAJ"/>
    <m/>
    <b v="0"/>
    <x v="0"/>
    <m/>
    <m/>
    <m/>
    <m/>
    <x v="0"/>
    <n v="0"/>
    <n v="0"/>
  </r>
  <r>
    <s v="0013100001qvZsSAAU"/>
    <b v="0"/>
    <m/>
    <b v="0"/>
    <m/>
    <m/>
    <m/>
    <x v="130"/>
    <b v="1"/>
    <m/>
    <m/>
    <s v="00331000030PCKaAAO"/>
    <m/>
    <m/>
    <s v="00531000007KAu8AAG"/>
    <b v="0"/>
    <d v="2016-06-26T23:20:42"/>
    <m/>
    <b v="0"/>
    <m/>
    <m/>
    <b v="0"/>
    <d v="2017-01-01T00:00:00"/>
    <n v="1"/>
    <n v="2017"/>
    <s v="Closed"/>
    <s v="Closed"/>
    <b v="0"/>
    <b v="0"/>
    <m/>
    <b v="1"/>
    <b v="0"/>
    <b v="0"/>
    <x v="4"/>
    <b v="0"/>
    <m/>
    <x v="0"/>
    <m/>
    <s v="0055A00000BclF5QAJ"/>
    <d v="2021-04-10T22:59:54"/>
    <m/>
    <d v="2018-03-10T15:07:46"/>
    <m/>
    <m/>
    <b v="0"/>
    <m/>
    <s v="Biotherapeutics"/>
    <s v="Referral"/>
    <m/>
    <m/>
    <m/>
    <m/>
    <m/>
    <x v="391"/>
    <x v="0"/>
    <b v="0"/>
    <m/>
    <m/>
    <m/>
    <s v="0055A000008iLoJQAU"/>
    <s v="01s31000003qafeAAA"/>
    <s v="Biotherapeutics"/>
    <m/>
    <s v="00331000030PCKaAAO"/>
    <s v="System"/>
    <s v="ZipChip"/>
    <m/>
    <m/>
    <s v="0125A000001ESVfQAO"/>
    <b v="0"/>
    <m/>
    <b v="0"/>
    <m/>
    <m/>
    <x v="1"/>
    <b v="0"/>
    <d v="2021-06-29T20:34:54"/>
    <m/>
    <m/>
    <b v="0"/>
    <x v="1"/>
    <m/>
    <m/>
    <n v="49804"/>
    <m/>
    <x v="68"/>
    <n v="100"/>
    <n v="0"/>
  </r>
  <r>
    <s v="0013100001jbB3pAAE"/>
    <b v="0"/>
    <m/>
    <b v="0"/>
    <s v="70131000001YBOMAA4"/>
    <m/>
    <m/>
    <x v="66"/>
    <b v="1"/>
    <s v="Non Responsive"/>
    <m/>
    <s v="00331000030PCcZAAW"/>
    <m/>
    <m/>
    <s v="00531000007KAu8AAG"/>
    <b v="1"/>
    <d v="2016-06-27T00:53:18"/>
    <m/>
    <b v="0"/>
    <m/>
    <m/>
    <b v="0"/>
    <d v="2018-01-01T00:00:00"/>
    <n v="1"/>
    <n v="2018"/>
    <s v="Omitted"/>
    <s v="Omitted"/>
    <b v="0"/>
    <b v="0"/>
    <m/>
    <b v="1"/>
    <b v="0"/>
    <b v="0"/>
    <x v="4"/>
    <b v="0"/>
    <m/>
    <x v="0"/>
    <m/>
    <s v="0055A00000BclF5QAJ"/>
    <d v="2021-04-10T23:01:03"/>
    <m/>
    <d v="2018-03-26T16:51:49"/>
    <m/>
    <m/>
    <b v="0"/>
    <m/>
    <s v="Cell Lysates"/>
    <s v="Trade Show"/>
    <m/>
    <m/>
    <m/>
    <m/>
    <m/>
    <x v="392"/>
    <x v="0"/>
    <b v="0"/>
    <m/>
    <m/>
    <m/>
    <s v="0055A000008iLoJQAU"/>
    <s v="01s31000003qafeAAA"/>
    <s v="Metabolomics"/>
    <m/>
    <s v="00331000030PCcZAAW"/>
    <s v="System"/>
    <s v="ZipChip"/>
    <m/>
    <m/>
    <s v="0125A000001ESVfQAO"/>
    <b v="0"/>
    <m/>
    <b v="0"/>
    <m/>
    <m/>
    <x v="0"/>
    <b v="0"/>
    <d v="2021-06-29T20:34:54"/>
    <m/>
    <m/>
    <b v="0"/>
    <x v="0"/>
    <m/>
    <m/>
    <n v="54805"/>
    <m/>
    <x v="2"/>
    <n v="0"/>
    <n v="0"/>
  </r>
  <r>
    <s v="0013100001jbAvCAAU"/>
    <b v="0"/>
    <m/>
    <b v="0"/>
    <s v="70131000001YBOMAA4"/>
    <m/>
    <m/>
    <x v="131"/>
    <b v="1"/>
    <s v="Duplicate opportunity"/>
    <m/>
    <s v="00331000030PCcaAAG"/>
    <m/>
    <m/>
    <s v="00531000007KAu8AAG"/>
    <b v="1"/>
    <d v="2016-06-27T00:53:18"/>
    <m/>
    <b v="0"/>
    <m/>
    <m/>
    <b v="0"/>
    <d v="2018-01-01T00:00:00"/>
    <n v="1"/>
    <n v="2018"/>
    <s v="Omitted"/>
    <s v="Omitted"/>
    <b v="0"/>
    <b v="0"/>
    <m/>
    <b v="1"/>
    <b v="0"/>
    <b v="0"/>
    <x v="4"/>
    <b v="0"/>
    <m/>
    <x v="0"/>
    <m/>
    <s v="0055A00000BclF5QAJ"/>
    <d v="2021-04-10T23:01:03"/>
    <m/>
    <d v="2018-03-15T18:07:48"/>
    <m/>
    <m/>
    <b v="0"/>
    <m/>
    <s v="Metabolomics"/>
    <s v="Trade Show"/>
    <m/>
    <m/>
    <m/>
    <m/>
    <m/>
    <x v="393"/>
    <x v="0"/>
    <b v="0"/>
    <m/>
    <m/>
    <m/>
    <s v="0055A000008iLoJQAU"/>
    <s v="01s31000003qafeAAA"/>
    <s v="Metabolomics"/>
    <m/>
    <s v="00331000030PCcaAAG"/>
    <s v="System"/>
    <s v="ZipChip"/>
    <m/>
    <m/>
    <s v="0125A000001ESVfQAO"/>
    <b v="0"/>
    <m/>
    <b v="0"/>
    <m/>
    <m/>
    <x v="0"/>
    <b v="0"/>
    <d v="2021-06-29T20:34:54"/>
    <m/>
    <m/>
    <b v="0"/>
    <x v="0"/>
    <m/>
    <m/>
    <n v="54805"/>
    <m/>
    <x v="2"/>
    <n v="0"/>
    <n v="0"/>
  </r>
  <r>
    <s v="0013100001jbC8lAAE"/>
    <b v="0"/>
    <m/>
    <b v="0"/>
    <s v="70131000001YBOMAA4"/>
    <m/>
    <m/>
    <x v="117"/>
    <b v="1"/>
    <s v="Non Responsive"/>
    <m/>
    <s v="00331000030PCcbAAG"/>
    <m/>
    <m/>
    <s v="00531000007KAu8AAG"/>
    <b v="1"/>
    <d v="2016-06-27T00:53:18"/>
    <m/>
    <b v="0"/>
    <m/>
    <m/>
    <b v="0"/>
    <d v="2020-02-01T00:00:00"/>
    <n v="2"/>
    <n v="2020"/>
    <s v="Omitted"/>
    <s v="Omitted"/>
    <b v="0"/>
    <b v="0"/>
    <m/>
    <b v="1"/>
    <b v="0"/>
    <b v="0"/>
    <x v="4"/>
    <b v="0"/>
    <m/>
    <x v="0"/>
    <d v="2020-01-22T00:00:00"/>
    <s v="0055A00000BclF5QAJ"/>
    <d v="2021-04-10T23:01:03"/>
    <m/>
    <d v="2020-02-13T05:01:59"/>
    <m/>
    <m/>
    <b v="0"/>
    <m/>
    <s v="Proteomics and Peptide Mapping"/>
    <s v="Trade Show"/>
    <m/>
    <m/>
    <m/>
    <m/>
    <m/>
    <x v="394"/>
    <x v="0"/>
    <b v="0"/>
    <m/>
    <m/>
    <m/>
    <s v="0055A000009GjocQAC"/>
    <s v="01s31000003qafeAAA"/>
    <s v="Proteomics"/>
    <m/>
    <s v="00331000030PCcbAAG"/>
    <s v="System"/>
    <s v="ZipChip"/>
    <m/>
    <m/>
    <s v="0125A000001ESVfQAO"/>
    <b v="0"/>
    <m/>
    <b v="0"/>
    <m/>
    <m/>
    <x v="0"/>
    <b v="0"/>
    <d v="2021-06-29T20:34:54"/>
    <m/>
    <m/>
    <b v="0"/>
    <x v="0"/>
    <m/>
    <m/>
    <n v="54805"/>
    <m/>
    <x v="2"/>
    <n v="0"/>
    <n v="0"/>
  </r>
  <r>
    <s v="0013100001jbAvCAAU"/>
    <b v="0"/>
    <m/>
    <b v="0"/>
    <s v="70131000001YBOMAA4"/>
    <m/>
    <m/>
    <x v="66"/>
    <b v="1"/>
    <s v="Duplicate opportunity"/>
    <m/>
    <s v="00331000030PCccAAG"/>
    <m/>
    <m/>
    <s v="00531000007KAu8AAG"/>
    <b v="1"/>
    <d v="2016-06-27T00:53:18"/>
    <m/>
    <b v="0"/>
    <m/>
    <m/>
    <b v="0"/>
    <d v="2018-01-01T00:00:00"/>
    <n v="1"/>
    <n v="2018"/>
    <s v="Omitted"/>
    <s v="Omitted"/>
    <b v="0"/>
    <b v="0"/>
    <m/>
    <b v="1"/>
    <b v="0"/>
    <b v="0"/>
    <x v="4"/>
    <b v="0"/>
    <m/>
    <x v="0"/>
    <m/>
    <s v="0055A00000BclF5QAJ"/>
    <d v="2021-04-10T23:01:03"/>
    <m/>
    <d v="2018-03-26T16:26:27"/>
    <m/>
    <m/>
    <b v="0"/>
    <m/>
    <s v="Proteomics and Peptide Mapping"/>
    <s v="Trade Show"/>
    <m/>
    <m/>
    <m/>
    <m/>
    <m/>
    <x v="395"/>
    <x v="0"/>
    <b v="0"/>
    <m/>
    <m/>
    <m/>
    <s v="0055A000008iLoJQAU"/>
    <s v="01s31000003qafeAAA"/>
    <s v="Proteomics"/>
    <m/>
    <s v="00331000030PCccAAG"/>
    <s v="System"/>
    <s v="ZipChip"/>
    <m/>
    <m/>
    <s v="0125A000001ESVfQAO"/>
    <b v="0"/>
    <m/>
    <b v="0"/>
    <m/>
    <m/>
    <x v="0"/>
    <b v="0"/>
    <d v="2021-06-29T20:34:54"/>
    <m/>
    <m/>
    <b v="0"/>
    <x v="0"/>
    <m/>
    <m/>
    <n v="54805"/>
    <m/>
    <x v="2"/>
    <n v="0"/>
    <n v="0"/>
  </r>
  <r>
    <s v="0013100001p5AIAAA2"/>
    <b v="0"/>
    <m/>
    <b v="0"/>
    <s v="70131000001YBOMAA4"/>
    <m/>
    <m/>
    <x v="10"/>
    <b v="0"/>
    <m/>
    <m/>
    <s v="00331000030PCnIAAW"/>
    <m/>
    <m/>
    <s v="00531000007KAu8AAG"/>
    <b v="1"/>
    <d v="2016-06-27T01:25:48"/>
    <m/>
    <b v="0"/>
    <m/>
    <m/>
    <b v="0"/>
    <d v="2021-04-01T00:00:00"/>
    <n v="4"/>
    <n v="2021"/>
    <s v="Pipeline"/>
    <s v="Pipeline"/>
    <b v="0"/>
    <b v="0"/>
    <m/>
    <b v="1"/>
    <b v="0"/>
    <b v="0"/>
    <x v="4"/>
    <b v="0"/>
    <s v="Auto-Classic"/>
    <x v="0"/>
    <d v="2020-08-25T00:00:00"/>
    <s v="0055A00000BclF5QAJ"/>
    <d v="2021-06-01T19:07:12"/>
    <m/>
    <d v="2018-03-12T13:22:19"/>
    <m/>
    <m/>
    <b v="0"/>
    <m/>
    <s v="Proteomics and Peptide Mapping"/>
    <s v="Trade Show"/>
    <m/>
    <m/>
    <m/>
    <m/>
    <m/>
    <x v="396"/>
    <x v="0"/>
    <b v="0"/>
    <m/>
    <m/>
    <m/>
    <s v="0055A000008zqzaQAA"/>
    <s v="01s31000003qafeAAA"/>
    <s v="Proteomics"/>
    <m/>
    <s v="00331000030PCnIAAW"/>
    <s v="System"/>
    <s v="ZipChip"/>
    <m/>
    <m/>
    <s v="0125A000001ESVfQAO"/>
    <b v="0"/>
    <m/>
    <b v="0"/>
    <m/>
    <m/>
    <x v="3"/>
    <b v="0"/>
    <d v="2021-06-29T20:34:54"/>
    <s v="0055A000008iLmcQAE"/>
    <m/>
    <b v="0"/>
    <x v="0"/>
    <m/>
    <m/>
    <n v="50015"/>
    <m/>
    <x v="69"/>
    <n v="5"/>
    <n v="0"/>
  </r>
  <r>
    <s v="0013100001fpk4nAAA"/>
    <b v="0"/>
    <m/>
    <b v="0"/>
    <s v="70131000001YBOMAA4"/>
    <m/>
    <m/>
    <x v="22"/>
    <b v="1"/>
    <s v="Duplicate opportunity"/>
    <m/>
    <s v="00331000030PCnJAAW"/>
    <m/>
    <m/>
    <s v="00531000007KAu8AAG"/>
    <b v="1"/>
    <d v="2016-06-27T01:25:48"/>
    <m/>
    <b v="0"/>
    <m/>
    <m/>
    <b v="0"/>
    <d v="2017-02-01T00:00:00"/>
    <n v="2"/>
    <n v="2017"/>
    <s v="Omitted"/>
    <s v="Omitted"/>
    <b v="0"/>
    <b v="0"/>
    <m/>
    <b v="1"/>
    <b v="0"/>
    <b v="0"/>
    <x v="4"/>
    <b v="0"/>
    <m/>
    <x v="0"/>
    <m/>
    <s v="0055A00000BclF5QAJ"/>
    <d v="2021-04-10T23:01:03"/>
    <m/>
    <d v="2018-03-16T17:43:20"/>
    <m/>
    <m/>
    <b v="0"/>
    <m/>
    <s v="Proteomics and Peptide Mapping"/>
    <s v="Trade Show"/>
    <m/>
    <m/>
    <m/>
    <m/>
    <m/>
    <x v="397"/>
    <x v="0"/>
    <b v="0"/>
    <m/>
    <m/>
    <m/>
    <s v="0055A000008zqzaQAA"/>
    <s v="01s31000003qafeAAA"/>
    <s v="Proteomics"/>
    <m/>
    <s v="00331000030PCnJAAW"/>
    <s v="System"/>
    <s v="ZipChip"/>
    <m/>
    <m/>
    <s v="0125A000001ESVfQAO"/>
    <b v="0"/>
    <m/>
    <b v="0"/>
    <m/>
    <m/>
    <x v="0"/>
    <b v="0"/>
    <d v="2021-06-29T20:34:54"/>
    <s v="0055A00000BctN2QAJ"/>
    <m/>
    <b v="0"/>
    <x v="0"/>
    <m/>
    <m/>
    <n v="54805"/>
    <m/>
    <x v="2"/>
    <n v="0"/>
    <n v="0"/>
  </r>
  <r>
    <s v="0013100001k6zYMAAY"/>
    <b v="0"/>
    <m/>
    <b v="0"/>
    <s v="70131000001YBOMAA4"/>
    <m/>
    <m/>
    <x v="15"/>
    <b v="1"/>
    <s v="Non Responsive"/>
    <m/>
    <s v="00331000030PCnNAAW"/>
    <m/>
    <m/>
    <s v="00531000007KAu8AAG"/>
    <b v="1"/>
    <d v="2016-06-27T01:25:48"/>
    <m/>
    <b v="0"/>
    <m/>
    <m/>
    <b v="0"/>
    <d v="2018-04-01T00:00:00"/>
    <n v="4"/>
    <n v="2018"/>
    <s v="Omitted"/>
    <s v="Omitted"/>
    <b v="0"/>
    <b v="0"/>
    <m/>
    <b v="1"/>
    <b v="0"/>
    <b v="0"/>
    <x v="4"/>
    <b v="0"/>
    <m/>
    <x v="0"/>
    <d v="2019-04-18T00:00:00"/>
    <s v="0055A00000BclF5QAJ"/>
    <d v="2021-04-10T23:01:03"/>
    <m/>
    <d v="2019-06-11T19:49:09"/>
    <m/>
    <m/>
    <b v="0"/>
    <m/>
    <s v="Biotherapeutics"/>
    <s v="Trade Show"/>
    <m/>
    <m/>
    <m/>
    <m/>
    <m/>
    <x v="398"/>
    <x v="0"/>
    <b v="0"/>
    <m/>
    <m/>
    <m/>
    <s v="0055A000009sZg0QAE"/>
    <s v="01s31000003qafeAAA"/>
    <s v="Biotherapeutics"/>
    <m/>
    <s v="00331000030PCnNAAW"/>
    <s v="System"/>
    <s v="ZipChip"/>
    <m/>
    <m/>
    <s v="0125A000001ESVfQAO"/>
    <b v="0"/>
    <m/>
    <b v="0"/>
    <m/>
    <m/>
    <x v="0"/>
    <b v="0"/>
    <d v="2021-06-29T20:34:54"/>
    <m/>
    <m/>
    <b v="0"/>
    <x v="0"/>
    <m/>
    <m/>
    <n v="54805"/>
    <m/>
    <x v="2"/>
    <n v="0"/>
    <n v="0"/>
  </r>
  <r>
    <s v="0013100001jbTo4AAE"/>
    <b v="0"/>
    <m/>
    <b v="0"/>
    <s v="70131000001YBOMAA4"/>
    <m/>
    <m/>
    <x v="132"/>
    <b v="0"/>
    <m/>
    <m/>
    <s v="00331000030PCnOAAW"/>
    <m/>
    <m/>
    <s v="00531000007KAu8AAG"/>
    <b v="1"/>
    <d v="2016-06-27T01:25:48"/>
    <m/>
    <b v="0"/>
    <m/>
    <m/>
    <b v="0"/>
    <d v="2022-01-01T00:00:00"/>
    <n v="1"/>
    <n v="2022"/>
    <s v="Pipeline"/>
    <s v="Pipeline"/>
    <b v="0"/>
    <b v="0"/>
    <m/>
    <b v="1"/>
    <b v="0"/>
    <b v="0"/>
    <x v="4"/>
    <b v="0"/>
    <s v="Auto-Classic"/>
    <x v="0"/>
    <d v="2021-05-06T00:00:00"/>
    <s v="0055A00000Bd0KeQAJ"/>
    <d v="2021-06-25T20:21:32"/>
    <m/>
    <d v="2020-03-30T14:23:06"/>
    <m/>
    <m/>
    <b v="0"/>
    <m/>
    <m/>
    <s v="Trade Show"/>
    <m/>
    <m/>
    <m/>
    <m/>
    <m/>
    <x v="399"/>
    <x v="0"/>
    <b v="0"/>
    <m/>
    <m/>
    <m/>
    <s v="0055A00000Bd0KeQAJ"/>
    <s v="01s5A000005x0sjQAA"/>
    <s v="Other"/>
    <m/>
    <s v="00331000030PCnOAAW"/>
    <s v="System"/>
    <s v="ZipChip"/>
    <m/>
    <m/>
    <s v="0125A000001ESVfQAO"/>
    <b v="0"/>
    <m/>
    <b v="0"/>
    <m/>
    <m/>
    <x v="3"/>
    <b v="0"/>
    <d v="2021-06-29T20:34:54"/>
    <s v="0055A00000BctMnQAJ"/>
    <m/>
    <b v="0"/>
    <x v="0"/>
    <n v="0"/>
    <n v="0"/>
    <n v="93780"/>
    <m/>
    <x v="70"/>
    <n v="5"/>
    <n v="0"/>
  </r>
  <r>
    <s v="0013100001jbTo8AAE"/>
    <b v="0"/>
    <m/>
    <b v="0"/>
    <s v="70131000001YBOMAA4"/>
    <m/>
    <m/>
    <x v="50"/>
    <b v="1"/>
    <s v="Non Responsive"/>
    <m/>
    <s v="00331000030PCnSAAW"/>
    <m/>
    <m/>
    <s v="00531000007KAu8AAG"/>
    <b v="1"/>
    <d v="2016-06-27T01:25:48"/>
    <m/>
    <b v="0"/>
    <m/>
    <m/>
    <b v="0"/>
    <d v="2020-01-01T00:00:00"/>
    <n v="1"/>
    <n v="2020"/>
    <s v="Omitted"/>
    <s v="Omitted"/>
    <b v="0"/>
    <b v="0"/>
    <m/>
    <b v="0"/>
    <b v="0"/>
    <b v="0"/>
    <x v="5"/>
    <b v="0"/>
    <m/>
    <x v="0"/>
    <d v="2020-02-04T00:00:00"/>
    <s v="0055A00000BclF5QAJ"/>
    <d v="2021-04-10T23:01:03"/>
    <m/>
    <d v="2020-02-04T17:18:24"/>
    <m/>
    <m/>
    <b v="0"/>
    <m/>
    <s v="Biotherapeutics"/>
    <s v="Trade Show"/>
    <m/>
    <m/>
    <m/>
    <m/>
    <m/>
    <x v="400"/>
    <x v="0"/>
    <b v="0"/>
    <m/>
    <m/>
    <m/>
    <s v="0055A000009GjocQAC"/>
    <m/>
    <s v="Biotherapeutics"/>
    <m/>
    <s v="00331000030PCnSAAW"/>
    <s v="System"/>
    <s v="ZipChip"/>
    <m/>
    <m/>
    <s v="0125A000001ESVfQAO"/>
    <b v="0"/>
    <m/>
    <b v="0"/>
    <m/>
    <m/>
    <x v="0"/>
    <b v="0"/>
    <d v="2021-06-29T20:34:54"/>
    <m/>
    <m/>
    <b v="0"/>
    <x v="0"/>
    <m/>
    <m/>
    <m/>
    <m/>
    <x v="0"/>
    <n v="0"/>
    <n v="0"/>
  </r>
  <r>
    <s v="0013100001jbTo9AAE"/>
    <b v="0"/>
    <m/>
    <b v="0"/>
    <s v="70131000001YBOMAA4"/>
    <m/>
    <m/>
    <x v="133"/>
    <b v="1"/>
    <s v="Non Responsive"/>
    <m/>
    <s v="00331000030PCnUAAW"/>
    <m/>
    <m/>
    <s v="00531000007KAu8AAG"/>
    <b v="1"/>
    <d v="2016-06-27T01:25:48"/>
    <m/>
    <b v="0"/>
    <m/>
    <m/>
    <b v="0"/>
    <d v="2018-04-01T00:00:00"/>
    <n v="4"/>
    <n v="2018"/>
    <s v="Omitted"/>
    <s v="Omitted"/>
    <b v="0"/>
    <b v="0"/>
    <m/>
    <b v="1"/>
    <b v="0"/>
    <b v="0"/>
    <x v="5"/>
    <b v="0"/>
    <m/>
    <x v="0"/>
    <d v="2019-05-12T00:00:00"/>
    <s v="0055A00000BclF5QAJ"/>
    <d v="2021-04-10T23:01:03"/>
    <m/>
    <d v="2019-06-11T18:49:55"/>
    <m/>
    <m/>
    <b v="0"/>
    <m/>
    <s v="Proteomics and Peptide Mapping"/>
    <s v="Trade Show"/>
    <m/>
    <m/>
    <m/>
    <m/>
    <m/>
    <x v="401"/>
    <x v="0"/>
    <b v="0"/>
    <m/>
    <m/>
    <m/>
    <s v="0055A000009sZg0QAE"/>
    <s v="01s31000003qafeAAA"/>
    <s v="Proteomics"/>
    <m/>
    <s v="00331000030PCnUAAW"/>
    <s v="System"/>
    <s v="ZipChip"/>
    <m/>
    <m/>
    <s v="0125A000001ESVfQAO"/>
    <b v="0"/>
    <m/>
    <b v="0"/>
    <m/>
    <m/>
    <x v="0"/>
    <b v="0"/>
    <d v="2021-06-29T20:34:54"/>
    <m/>
    <m/>
    <b v="0"/>
    <x v="0"/>
    <m/>
    <m/>
    <n v="54805"/>
    <m/>
    <x v="2"/>
    <n v="0"/>
    <n v="0"/>
  </r>
  <r>
    <s v="0013100001jbToAAAU"/>
    <b v="0"/>
    <m/>
    <b v="0"/>
    <s v="70131000001YBOMAA4"/>
    <m/>
    <m/>
    <x v="50"/>
    <b v="1"/>
    <s v="Non Responsive"/>
    <m/>
    <s v="00331000030PCnVAAW"/>
    <m/>
    <m/>
    <s v="00531000007KAu8AAG"/>
    <b v="1"/>
    <d v="2016-06-27T01:25:48"/>
    <m/>
    <b v="0"/>
    <m/>
    <m/>
    <b v="0"/>
    <d v="2020-01-01T00:00:00"/>
    <n v="1"/>
    <n v="2020"/>
    <s v="Omitted"/>
    <s v="Omitted"/>
    <b v="0"/>
    <b v="0"/>
    <m/>
    <b v="1"/>
    <b v="0"/>
    <b v="0"/>
    <x v="5"/>
    <b v="0"/>
    <m/>
    <x v="0"/>
    <d v="2019-05-27T00:00:00"/>
    <s v="0055A00000BclF5QAJ"/>
    <d v="2021-04-10T23:01:03"/>
    <m/>
    <d v="2020-01-22T15:50:10"/>
    <m/>
    <m/>
    <b v="0"/>
    <m/>
    <s v="Proteomics and Peptide Mapping"/>
    <s v="Trade Show"/>
    <m/>
    <m/>
    <m/>
    <m/>
    <m/>
    <x v="402"/>
    <x v="0"/>
    <b v="0"/>
    <m/>
    <m/>
    <m/>
    <s v="0055A000009GjocQAC"/>
    <s v="01s31000003qafeAAA"/>
    <s v="Proteomics"/>
    <m/>
    <s v="00331000030PCnVAAW"/>
    <s v="System"/>
    <s v="ZipChip"/>
    <m/>
    <m/>
    <s v="0125A000001ESVfQAO"/>
    <b v="0"/>
    <m/>
    <b v="0"/>
    <m/>
    <m/>
    <x v="0"/>
    <b v="0"/>
    <d v="2021-06-29T20:34:54"/>
    <m/>
    <m/>
    <b v="0"/>
    <x v="0"/>
    <m/>
    <m/>
    <n v="54805"/>
    <m/>
    <x v="2"/>
    <n v="0"/>
    <n v="0"/>
  </r>
  <r>
    <s v="0013100001hoCikAAE"/>
    <b v="0"/>
    <m/>
    <b v="0"/>
    <s v="70131000001YBOMAA4"/>
    <m/>
    <m/>
    <x v="66"/>
    <b v="1"/>
    <s v="Non Responsive"/>
    <m/>
    <s v="00331000030PCnWAAW"/>
    <m/>
    <m/>
    <s v="00531000007KAu8AAG"/>
    <b v="1"/>
    <d v="2016-06-27T01:25:48"/>
    <m/>
    <b v="0"/>
    <m/>
    <m/>
    <b v="0"/>
    <d v="2018-01-01T00:00:00"/>
    <n v="1"/>
    <n v="2018"/>
    <s v="Omitted"/>
    <s v="Omitted"/>
    <b v="0"/>
    <b v="0"/>
    <m/>
    <b v="1"/>
    <b v="0"/>
    <b v="0"/>
    <x v="6"/>
    <b v="0"/>
    <m/>
    <x v="0"/>
    <m/>
    <s v="0055A00000BclF5QAJ"/>
    <d v="2021-04-10T23:01:03"/>
    <m/>
    <d v="2018-03-26T16:58:14"/>
    <m/>
    <m/>
    <b v="0"/>
    <m/>
    <s v="Cell Lysates;Proteomics and Peptide Mapping"/>
    <s v="Trade Show"/>
    <m/>
    <m/>
    <m/>
    <m/>
    <m/>
    <x v="403"/>
    <x v="0"/>
    <b v="0"/>
    <m/>
    <m/>
    <m/>
    <s v="0055A000008iLoJQAU"/>
    <s v="01s31000003qafeAAA"/>
    <s v="Proteomics"/>
    <m/>
    <s v="00331000030PCnWAAW"/>
    <s v="System"/>
    <s v="ZipChip"/>
    <m/>
    <m/>
    <s v="0125A000001ESVfQAO"/>
    <b v="0"/>
    <m/>
    <b v="0"/>
    <m/>
    <m/>
    <x v="0"/>
    <b v="0"/>
    <d v="2021-06-29T20:34:54"/>
    <m/>
    <m/>
    <b v="0"/>
    <x v="0"/>
    <m/>
    <m/>
    <n v="54805"/>
    <m/>
    <x v="2"/>
    <n v="0"/>
    <n v="0"/>
  </r>
  <r>
    <s v="0013100001jbToCAAU"/>
    <b v="0"/>
    <m/>
    <b v="0"/>
    <s v="70131000001YBOMAA4"/>
    <m/>
    <m/>
    <x v="10"/>
    <b v="0"/>
    <m/>
    <m/>
    <s v="0035A00003XXgtWQAT"/>
    <s v="Very limited Lab Access, Budget only available for essentials"/>
    <s v="Impacted"/>
    <s v="00531000007KAu8AAG"/>
    <b v="1"/>
    <d v="2016-06-27T01:25:48"/>
    <m/>
    <b v="0"/>
    <m/>
    <m/>
    <b v="0"/>
    <d v="2021-04-01T00:00:00"/>
    <n v="4"/>
    <n v="2021"/>
    <s v="Pipeline"/>
    <s v="Pipeline"/>
    <b v="0"/>
    <b v="0"/>
    <m/>
    <b v="1"/>
    <b v="1"/>
    <b v="1"/>
    <x v="6"/>
    <b v="0"/>
    <s v="Auto-Ti"/>
    <x v="0"/>
    <d v="2021-05-17T00:00:00"/>
    <s v="0055A000008zqzaQAA"/>
    <d v="2021-06-24T15:25:02"/>
    <m/>
    <d v="2020-07-15T17:49:56"/>
    <m/>
    <m/>
    <b v="0"/>
    <m/>
    <s v="Proteomics and Peptide Mapping"/>
    <s v="Trade Show"/>
    <m/>
    <m/>
    <s v="Thermo"/>
    <s v="Fusion Lumos"/>
    <m/>
    <x v="404"/>
    <x v="0"/>
    <b v="0"/>
    <m/>
    <m/>
    <m/>
    <s v="0055A000008zqzaQAA"/>
    <s v="01s5A000005z9ixQAA"/>
    <s v="Proteomics"/>
    <m/>
    <s v="0035A00003XXgtWQAT"/>
    <s v="System"/>
    <s v="ZipChip"/>
    <s v="0035A00003YxW9FQAV"/>
    <m/>
    <s v="0125A000001ESVfQAO"/>
    <b v="0"/>
    <m/>
    <b v="0"/>
    <m/>
    <m/>
    <x v="3"/>
    <b v="1"/>
    <d v="2021-06-29T20:34:54"/>
    <s v="0055A000008iLmcQAE"/>
    <m/>
    <b v="1"/>
    <x v="0"/>
    <n v="0"/>
    <n v="0"/>
    <n v="72900"/>
    <m/>
    <x v="71"/>
    <n v="5"/>
    <n v="0"/>
  </r>
  <r>
    <s v="0013100001jbToDAAU"/>
    <b v="0"/>
    <m/>
    <b v="0"/>
    <s v="70131000001YBOMAA4"/>
    <m/>
    <m/>
    <x v="64"/>
    <b v="1"/>
    <s v="Other"/>
    <m/>
    <s v="00331000030PCnZAAW"/>
    <m/>
    <m/>
    <s v="00531000007KAu8AAG"/>
    <b v="1"/>
    <d v="2016-06-27T01:25:48"/>
    <m/>
    <b v="0"/>
    <m/>
    <m/>
    <b v="0"/>
    <d v="2017-03-01T00:00:00"/>
    <n v="3"/>
    <n v="2017"/>
    <s v="Omitted"/>
    <s v="Omitted"/>
    <b v="0"/>
    <b v="0"/>
    <m/>
    <b v="0"/>
    <b v="0"/>
    <b v="0"/>
    <x v="6"/>
    <b v="0"/>
    <s v="Auto-Classic"/>
    <x v="0"/>
    <d v="2017-04-11T00:00:00"/>
    <s v="0055A00000BclF5QAJ"/>
    <d v="2021-04-10T23:01:03"/>
    <m/>
    <d v="2019-04-29T00:19:53"/>
    <m/>
    <m/>
    <b v="0"/>
    <m/>
    <s v="Biotherapeutics"/>
    <s v="Trade Show"/>
    <m/>
    <m/>
    <m/>
    <m/>
    <m/>
    <x v="405"/>
    <x v="0"/>
    <b v="0"/>
    <s v="will use existing ZC"/>
    <m/>
    <m/>
    <s v="0055A000008zqzaQAA"/>
    <m/>
    <s v="Biotherapeutics"/>
    <m/>
    <s v="00331000030PCnZAAW"/>
    <s v="System"/>
    <s v="ZipChip"/>
    <m/>
    <m/>
    <s v="0125A000001ESVfQAO"/>
    <b v="0"/>
    <m/>
    <b v="0"/>
    <m/>
    <m/>
    <x v="0"/>
    <b v="0"/>
    <d v="2021-06-29T20:34:54"/>
    <s v="0055A00000BctN2QAJ"/>
    <m/>
    <b v="0"/>
    <x v="0"/>
    <m/>
    <m/>
    <m/>
    <m/>
    <x v="0"/>
    <n v="0"/>
    <n v="0"/>
  </r>
  <r>
    <s v="0013100001gaTySAAU"/>
    <b v="0"/>
    <m/>
    <b v="0"/>
    <s v="70131000001YBOMAA4"/>
    <m/>
    <m/>
    <x v="98"/>
    <b v="1"/>
    <s v="Non Responsive"/>
    <m/>
    <s v="00331000030PCnaAAG"/>
    <m/>
    <m/>
    <s v="00531000007KAu8AAG"/>
    <b v="1"/>
    <d v="2016-06-27T01:25:48"/>
    <m/>
    <b v="0"/>
    <m/>
    <m/>
    <b v="0"/>
    <d v="2020-03-01T00:00:00"/>
    <n v="3"/>
    <n v="2020"/>
    <s v="Omitted"/>
    <s v="Omitted"/>
    <b v="0"/>
    <b v="0"/>
    <m/>
    <b v="1"/>
    <b v="0"/>
    <b v="0"/>
    <x v="6"/>
    <b v="0"/>
    <s v="Auto-Classic"/>
    <x v="0"/>
    <m/>
    <s v="0055A00000BclF5QAJ"/>
    <d v="2021-04-10T23:01:03"/>
    <m/>
    <d v="2020-05-18T10:16:59"/>
    <m/>
    <m/>
    <b v="0"/>
    <m/>
    <s v="Cell Lysates"/>
    <s v="Trade Show"/>
    <m/>
    <m/>
    <m/>
    <m/>
    <m/>
    <x v="406"/>
    <x v="0"/>
    <b v="0"/>
    <m/>
    <m/>
    <m/>
    <s v="0055A000008zqzaQAA"/>
    <s v="01s31000003qafeAAA"/>
    <s v="Metabolomics"/>
    <m/>
    <s v="00331000030PCnaAAG"/>
    <s v="System"/>
    <s v="ZipChip"/>
    <m/>
    <m/>
    <s v="0125A000001ESVfQAO"/>
    <b v="0"/>
    <m/>
    <b v="0"/>
    <m/>
    <m/>
    <x v="0"/>
    <b v="0"/>
    <d v="2021-06-29T20:34:54"/>
    <s v="0055A00000BctN2QAJ"/>
    <m/>
    <b v="0"/>
    <x v="0"/>
    <m/>
    <m/>
    <n v="54805"/>
    <m/>
    <x v="2"/>
    <n v="0"/>
    <n v="0"/>
  </r>
  <r>
    <s v="0013100001jbToFAAU"/>
    <b v="0"/>
    <m/>
    <b v="0"/>
    <s v="70131000001YBOMAA4"/>
    <m/>
    <m/>
    <x v="117"/>
    <b v="1"/>
    <s v="Non Responsive"/>
    <m/>
    <s v="00331000030PCncAAG"/>
    <m/>
    <m/>
    <s v="00531000007KAu8AAG"/>
    <b v="1"/>
    <d v="2016-06-27T01:25:48"/>
    <m/>
    <b v="0"/>
    <m/>
    <m/>
    <b v="0"/>
    <d v="2020-02-01T00:00:00"/>
    <n v="2"/>
    <n v="2020"/>
    <s v="Omitted"/>
    <s v="Omitted"/>
    <b v="0"/>
    <b v="0"/>
    <m/>
    <b v="0"/>
    <b v="0"/>
    <b v="0"/>
    <x v="6"/>
    <b v="0"/>
    <m/>
    <x v="0"/>
    <m/>
    <s v="0055A00000BclF5QAJ"/>
    <d v="2021-04-10T23:01:03"/>
    <m/>
    <d v="2020-02-13T05:04:12"/>
    <m/>
    <m/>
    <b v="0"/>
    <m/>
    <s v="Metabolomics"/>
    <s v="Trade Show"/>
    <m/>
    <m/>
    <m/>
    <m/>
    <m/>
    <x v="407"/>
    <x v="0"/>
    <b v="0"/>
    <m/>
    <m/>
    <m/>
    <s v="0055A000009GjocQAC"/>
    <m/>
    <s v="Metabolomics"/>
    <m/>
    <s v="00331000030PCncAAG"/>
    <s v="System"/>
    <s v="ZipChip"/>
    <m/>
    <m/>
    <s v="0125A000001ESVfQAO"/>
    <b v="0"/>
    <m/>
    <b v="0"/>
    <m/>
    <m/>
    <x v="0"/>
    <b v="0"/>
    <d v="2021-06-29T20:34:54"/>
    <m/>
    <m/>
    <b v="0"/>
    <x v="0"/>
    <m/>
    <m/>
    <m/>
    <m/>
    <x v="0"/>
    <n v="0"/>
    <n v="0"/>
  </r>
  <r>
    <s v="0013100001qvZsSAAU"/>
    <b v="0"/>
    <m/>
    <b v="0"/>
    <s v="70131000001YBOMAA4"/>
    <m/>
    <m/>
    <x v="9"/>
    <b v="1"/>
    <s v="Non Responsive"/>
    <m/>
    <s v="00331000030PCndAAG"/>
    <m/>
    <m/>
    <s v="00531000007KAu8AAG"/>
    <b v="1"/>
    <d v="2016-06-27T01:25:48"/>
    <m/>
    <b v="0"/>
    <m/>
    <m/>
    <b v="0"/>
    <d v="2018-04-01T00:00:00"/>
    <n v="4"/>
    <n v="2018"/>
    <s v="Omitted"/>
    <s v="Omitted"/>
    <b v="0"/>
    <b v="0"/>
    <m/>
    <b v="1"/>
    <b v="0"/>
    <b v="0"/>
    <x v="6"/>
    <b v="0"/>
    <m/>
    <x v="0"/>
    <m/>
    <s v="0055A00000BclF5QAJ"/>
    <d v="2021-04-10T23:01:03"/>
    <m/>
    <d v="2018-03-26T16:58:50"/>
    <m/>
    <m/>
    <b v="0"/>
    <m/>
    <s v="Biotherapeutics"/>
    <s v="Trade Show"/>
    <m/>
    <m/>
    <m/>
    <m/>
    <m/>
    <x v="408"/>
    <x v="0"/>
    <b v="0"/>
    <m/>
    <m/>
    <m/>
    <s v="0055A000008iLoJQAU"/>
    <s v="01s31000003qafeAAA"/>
    <s v="Biotherapeutics"/>
    <m/>
    <s v="00331000030PCndAAG"/>
    <s v="System"/>
    <s v="ZipChip"/>
    <m/>
    <m/>
    <s v="0125A000001ESVfQAO"/>
    <b v="0"/>
    <m/>
    <b v="0"/>
    <m/>
    <m/>
    <x v="0"/>
    <b v="0"/>
    <d v="2021-06-29T20:34:54"/>
    <m/>
    <m/>
    <b v="0"/>
    <x v="0"/>
    <m/>
    <m/>
    <n v="54805"/>
    <m/>
    <x v="2"/>
    <n v="0"/>
    <n v="0"/>
  </r>
  <r>
    <s v="0013100001qvZsSAAU"/>
    <b v="0"/>
    <m/>
    <b v="0"/>
    <s v="70131000001YBOMAA4"/>
    <m/>
    <m/>
    <x v="134"/>
    <b v="1"/>
    <s v="Contact has moved"/>
    <m/>
    <s v="00331000030PCneAAG"/>
    <m/>
    <m/>
    <s v="00531000007KAu8AAG"/>
    <b v="1"/>
    <d v="2016-06-27T01:25:48"/>
    <m/>
    <b v="0"/>
    <m/>
    <m/>
    <b v="0"/>
    <d v="2018-01-01T00:00:00"/>
    <n v="1"/>
    <n v="2018"/>
    <s v="Omitted"/>
    <s v="Omitted"/>
    <b v="0"/>
    <b v="0"/>
    <m/>
    <b v="1"/>
    <b v="0"/>
    <b v="0"/>
    <x v="6"/>
    <b v="0"/>
    <m/>
    <x v="0"/>
    <m/>
    <s v="0055A00000BclF5QAJ"/>
    <d v="2021-04-10T23:01:03"/>
    <m/>
    <d v="2018-03-15T18:08:06"/>
    <m/>
    <m/>
    <b v="0"/>
    <m/>
    <s v="Biotherapeutics"/>
    <s v="Trade Show"/>
    <m/>
    <m/>
    <m/>
    <m/>
    <m/>
    <x v="409"/>
    <x v="0"/>
    <b v="0"/>
    <m/>
    <m/>
    <m/>
    <s v="0055A000008iLoJQAU"/>
    <s v="01s31000003qafeAAA"/>
    <s v="Biotherapeutics"/>
    <m/>
    <s v="00331000030PCneAAG"/>
    <s v="System"/>
    <s v="ZipChip"/>
    <m/>
    <m/>
    <s v="0125A000001ESVfQAO"/>
    <b v="0"/>
    <m/>
    <b v="0"/>
    <m/>
    <m/>
    <x v="0"/>
    <b v="0"/>
    <d v="2021-06-29T20:34:54"/>
    <m/>
    <m/>
    <b v="0"/>
    <x v="0"/>
    <m/>
    <m/>
    <n v="54805"/>
    <m/>
    <x v="2"/>
    <n v="0"/>
    <n v="0"/>
  </r>
  <r>
    <s v="0013100001jbToGAAU"/>
    <b v="0"/>
    <m/>
    <b v="0"/>
    <s v="70131000001YBOMAA4"/>
    <m/>
    <m/>
    <x v="33"/>
    <b v="1"/>
    <s v="Contact has moved"/>
    <m/>
    <m/>
    <m/>
    <m/>
    <s v="00531000007KAu8AAG"/>
    <b v="1"/>
    <d v="2016-06-27T01:25:48"/>
    <m/>
    <b v="0"/>
    <m/>
    <m/>
    <b v="0"/>
    <d v="2019-02-01T00:00:00"/>
    <n v="2"/>
    <n v="2019"/>
    <s v="Omitted"/>
    <s v="Omitted"/>
    <b v="0"/>
    <b v="0"/>
    <m/>
    <b v="1"/>
    <b v="0"/>
    <b v="0"/>
    <x v="6"/>
    <b v="0"/>
    <s v="Auto-Classic"/>
    <x v="0"/>
    <d v="2017-08-22T00:00:00"/>
    <s v="0055A00000BclF5QAJ"/>
    <d v="2021-04-10T23:01:03"/>
    <m/>
    <d v="2019-04-23T13:28:14"/>
    <m/>
    <m/>
    <b v="0"/>
    <m/>
    <s v="Biotherapeutics"/>
    <s v="Trade Show"/>
    <m/>
    <m/>
    <m/>
    <m/>
    <m/>
    <x v="410"/>
    <x v="0"/>
    <b v="0"/>
    <m/>
    <m/>
    <m/>
    <s v="0055A000009sZg0QAE"/>
    <s v="01s31000003qafeAAA"/>
    <s v="Biotherapeutics"/>
    <m/>
    <m/>
    <s v="System"/>
    <s v="ZipChip"/>
    <m/>
    <m/>
    <s v="0125A000001ESVfQAO"/>
    <b v="0"/>
    <m/>
    <b v="0"/>
    <m/>
    <m/>
    <x v="0"/>
    <b v="0"/>
    <d v="2021-06-29T20:34:54"/>
    <m/>
    <m/>
    <b v="0"/>
    <x v="0"/>
    <m/>
    <m/>
    <n v="53555"/>
    <m/>
    <x v="2"/>
    <n v="0"/>
    <n v="0"/>
  </r>
  <r>
    <s v="0013100001k6JWfAAM"/>
    <b v="0"/>
    <m/>
    <b v="0"/>
    <s v="70131000001YBOMAA4"/>
    <m/>
    <m/>
    <x v="61"/>
    <b v="1"/>
    <s v="Duplicate opportunity"/>
    <m/>
    <s v="00331000030PCnlAAG"/>
    <m/>
    <m/>
    <s v="00531000007KAu8AAG"/>
    <b v="1"/>
    <d v="2016-06-27T01:25:51"/>
    <m/>
    <b v="0"/>
    <m/>
    <m/>
    <b v="0"/>
    <d v="2020-03-01T00:00:00"/>
    <n v="3"/>
    <n v="2020"/>
    <s v="Omitted"/>
    <s v="Omitted"/>
    <b v="0"/>
    <b v="0"/>
    <m/>
    <b v="1"/>
    <b v="0"/>
    <b v="0"/>
    <x v="7"/>
    <b v="0"/>
    <s v="Auto-Classic"/>
    <x v="0"/>
    <d v="2020-03-05T00:00:00"/>
    <s v="0055A00000BclF5QAJ"/>
    <d v="2021-04-10T23:01:03"/>
    <m/>
    <d v="2020-05-04T14:54:07"/>
    <m/>
    <m/>
    <b v="0"/>
    <m/>
    <s v="Biotherapeutics"/>
    <s v="Trade Show"/>
    <m/>
    <m/>
    <m/>
    <m/>
    <m/>
    <x v="411"/>
    <x v="0"/>
    <b v="0"/>
    <m/>
    <m/>
    <m/>
    <s v="0055A00000Bb2djQAB"/>
    <s v="01s31000003qafeAAA"/>
    <s v="Biotherapeutics"/>
    <m/>
    <s v="00331000030PCnlAAG"/>
    <s v="System"/>
    <s v="ZipChip"/>
    <m/>
    <m/>
    <s v="0125A000001ESVfQAO"/>
    <b v="0"/>
    <m/>
    <b v="0"/>
    <m/>
    <m/>
    <x v="0"/>
    <b v="0"/>
    <d v="2021-06-29T20:34:54"/>
    <s v="0055A00000BctMnQAJ"/>
    <m/>
    <b v="0"/>
    <x v="0"/>
    <m/>
    <m/>
    <n v="54805"/>
    <m/>
    <x v="2"/>
    <n v="0"/>
    <n v="0"/>
  </r>
  <r>
    <s v="0013100001jb0TpAAI"/>
    <b v="0"/>
    <m/>
    <b v="0"/>
    <s v="70131000001YBOMAA4"/>
    <m/>
    <m/>
    <x v="66"/>
    <b v="1"/>
    <s v="Non Responsive"/>
    <m/>
    <s v="00331000030PCw2AAG"/>
    <m/>
    <m/>
    <s v="00531000007KAu8AAG"/>
    <b v="1"/>
    <d v="2016-06-27T01:55:24"/>
    <m/>
    <b v="0"/>
    <m/>
    <m/>
    <b v="0"/>
    <d v="2018-01-01T00:00:00"/>
    <n v="1"/>
    <n v="2018"/>
    <s v="Omitted"/>
    <s v="Omitted"/>
    <b v="0"/>
    <b v="0"/>
    <m/>
    <b v="0"/>
    <b v="0"/>
    <b v="0"/>
    <x v="7"/>
    <b v="0"/>
    <m/>
    <x v="0"/>
    <m/>
    <s v="0055A00000BclF5QAJ"/>
    <d v="2021-04-10T23:01:03"/>
    <m/>
    <d v="2018-03-26T16:59:35"/>
    <m/>
    <m/>
    <b v="0"/>
    <m/>
    <s v="Biotherapeutics"/>
    <s v="Trade Show"/>
    <m/>
    <m/>
    <m/>
    <m/>
    <m/>
    <x v="412"/>
    <x v="0"/>
    <b v="0"/>
    <m/>
    <m/>
    <m/>
    <s v="0055A000008iLoJQAU"/>
    <m/>
    <s v="Biotherapeutics"/>
    <m/>
    <s v="00331000030PCw2AAG"/>
    <s v="System"/>
    <s v="ZipChip"/>
    <m/>
    <m/>
    <s v="0125A000001ESVfQAO"/>
    <b v="0"/>
    <m/>
    <b v="0"/>
    <m/>
    <m/>
    <x v="0"/>
    <b v="0"/>
    <d v="2021-06-29T20:34:54"/>
    <m/>
    <m/>
    <b v="0"/>
    <x v="0"/>
    <m/>
    <m/>
    <m/>
    <m/>
    <x v="0"/>
    <n v="0"/>
    <n v="0"/>
  </r>
  <r>
    <s v="0013100001frK2lAAE"/>
    <b v="0"/>
    <m/>
    <b v="0"/>
    <s v="70131000001YBOMAA4"/>
    <m/>
    <m/>
    <x v="135"/>
    <b v="1"/>
    <s v="Contact has moved"/>
    <m/>
    <s v="00331000030PCw3AAG"/>
    <m/>
    <m/>
    <s v="00531000007KAu8AAG"/>
    <b v="1"/>
    <d v="2016-06-27T01:55:24"/>
    <m/>
    <b v="0"/>
    <m/>
    <m/>
    <b v="0"/>
    <d v="2017-03-01T00:00:00"/>
    <n v="3"/>
    <n v="2017"/>
    <s v="Omitted"/>
    <s v="Omitted"/>
    <b v="0"/>
    <b v="0"/>
    <m/>
    <b v="1"/>
    <b v="0"/>
    <b v="0"/>
    <x v="7"/>
    <b v="0"/>
    <m/>
    <x v="0"/>
    <d v="2019-04-23T00:00:00"/>
    <s v="0055A00000BclF5QAJ"/>
    <d v="2021-04-10T23:01:03"/>
    <m/>
    <d v="2019-06-11T19:34:01"/>
    <m/>
    <m/>
    <b v="0"/>
    <m/>
    <s v="Proteomics and Peptide Mapping"/>
    <s v="Trade Show"/>
    <m/>
    <m/>
    <m/>
    <m/>
    <m/>
    <x v="413"/>
    <x v="0"/>
    <b v="0"/>
    <m/>
    <m/>
    <m/>
    <s v="0055A000009sZg0QAE"/>
    <s v="01s31000003qafeAAA"/>
    <s v="Proteomics"/>
    <m/>
    <s v="00331000030PCw3AAG"/>
    <s v="System"/>
    <s v="ZipChip"/>
    <m/>
    <m/>
    <s v="0125A000001ESVfQAO"/>
    <b v="0"/>
    <m/>
    <b v="0"/>
    <m/>
    <m/>
    <x v="0"/>
    <b v="0"/>
    <d v="2021-06-29T20:34:54"/>
    <m/>
    <m/>
    <b v="0"/>
    <x v="0"/>
    <m/>
    <m/>
    <n v="54805"/>
    <m/>
    <x v="2"/>
    <n v="0"/>
    <n v="0"/>
  </r>
  <r>
    <s v="0013100001jbTxvAAE"/>
    <b v="0"/>
    <m/>
    <b v="0"/>
    <s v="70131000001YBOMAA4"/>
    <m/>
    <m/>
    <x v="9"/>
    <b v="1"/>
    <s v="Non Responsive"/>
    <m/>
    <s v="00331000030PCyQAAW"/>
    <m/>
    <m/>
    <s v="00531000007KAu8AAG"/>
    <b v="1"/>
    <d v="2016-06-27T02:05:53"/>
    <m/>
    <b v="0"/>
    <m/>
    <m/>
    <b v="0"/>
    <d v="2018-04-01T00:00:00"/>
    <n v="4"/>
    <n v="2018"/>
    <s v="Omitted"/>
    <s v="Omitted"/>
    <b v="0"/>
    <b v="0"/>
    <m/>
    <b v="0"/>
    <b v="0"/>
    <b v="0"/>
    <x v="7"/>
    <b v="0"/>
    <m/>
    <x v="0"/>
    <m/>
    <s v="0055A00000BclF5QAJ"/>
    <d v="2021-04-10T23:01:03"/>
    <m/>
    <d v="2018-03-26T17:49:46"/>
    <m/>
    <m/>
    <b v="0"/>
    <m/>
    <m/>
    <s v="Website"/>
    <m/>
    <m/>
    <m/>
    <m/>
    <m/>
    <x v="414"/>
    <x v="0"/>
    <b v="0"/>
    <m/>
    <m/>
    <m/>
    <s v="0055A000008iLoJQAU"/>
    <m/>
    <s v="Other"/>
    <m/>
    <s v="00331000030PCyQAAW"/>
    <s v="System"/>
    <s v="ZipChip"/>
    <m/>
    <m/>
    <s v="0125A000001ESVfQAO"/>
    <b v="0"/>
    <m/>
    <b v="0"/>
    <m/>
    <m/>
    <x v="0"/>
    <b v="0"/>
    <d v="2021-06-29T20:34:54"/>
    <m/>
    <m/>
    <b v="0"/>
    <x v="0"/>
    <m/>
    <m/>
    <m/>
    <m/>
    <x v="0"/>
    <n v="0"/>
    <n v="0"/>
  </r>
  <r>
    <s v="0013100001jbTxxAAE"/>
    <b v="0"/>
    <m/>
    <b v="0"/>
    <s v="70131000001YBOMAA4"/>
    <m/>
    <m/>
    <x v="136"/>
    <b v="0"/>
    <m/>
    <m/>
    <s v="00331000030PCySAAW"/>
    <m/>
    <m/>
    <s v="00531000007KAu8AAG"/>
    <b v="1"/>
    <d v="2016-06-27T02:05:53"/>
    <m/>
    <b v="0"/>
    <m/>
    <m/>
    <b v="0"/>
    <d v="2022-04-01T00:00:00"/>
    <n v="4"/>
    <n v="2022"/>
    <s v="Pipeline"/>
    <s v="Pipeline"/>
    <b v="0"/>
    <b v="0"/>
    <m/>
    <b v="0"/>
    <b v="0"/>
    <b v="0"/>
    <x v="7"/>
    <b v="0"/>
    <m/>
    <x v="0"/>
    <m/>
    <s v="0055A00000Bd0KeQAJ"/>
    <d v="2021-06-25T20:13:58"/>
    <m/>
    <d v="2018-03-10T14:50:18"/>
    <m/>
    <m/>
    <b v="0"/>
    <m/>
    <m/>
    <s v="Trade Show"/>
    <m/>
    <m/>
    <m/>
    <m/>
    <m/>
    <x v="415"/>
    <x v="0"/>
    <b v="0"/>
    <m/>
    <m/>
    <m/>
    <s v="0055A00000Bd0KeQAJ"/>
    <m/>
    <s v="Proteomics"/>
    <m/>
    <s v="00331000030PCySAAW"/>
    <s v="System"/>
    <s v="ZipChip"/>
    <m/>
    <m/>
    <s v="0125A000001ESVfQAO"/>
    <b v="0"/>
    <m/>
    <b v="0"/>
    <m/>
    <m/>
    <x v="3"/>
    <b v="0"/>
    <d v="2021-06-29T20:34:54"/>
    <s v="0055A00000BctMnQAJ"/>
    <m/>
    <b v="0"/>
    <x v="0"/>
    <m/>
    <m/>
    <m/>
    <m/>
    <x v="0"/>
    <n v="5"/>
    <n v="0"/>
  </r>
  <r>
    <s v="0013100001jSwODAA0"/>
    <b v="0"/>
    <m/>
    <b v="0"/>
    <s v="70131000001YBOMAA4"/>
    <m/>
    <m/>
    <x v="137"/>
    <b v="1"/>
    <s v="Non Responsive"/>
    <m/>
    <s v="00331000030PCyTAAW"/>
    <m/>
    <m/>
    <s v="00531000007KAu8AAG"/>
    <b v="1"/>
    <d v="2016-06-27T02:05:53"/>
    <m/>
    <b v="0"/>
    <m/>
    <m/>
    <b v="0"/>
    <d v="2018-01-01T00:00:00"/>
    <n v="1"/>
    <n v="2018"/>
    <s v="Omitted"/>
    <s v="Omitted"/>
    <b v="0"/>
    <b v="0"/>
    <m/>
    <b v="0"/>
    <b v="0"/>
    <b v="0"/>
    <x v="7"/>
    <b v="0"/>
    <m/>
    <x v="0"/>
    <m/>
    <s v="0055A00000BclF5QAJ"/>
    <d v="2021-04-10T23:01:03"/>
    <m/>
    <d v="2018-03-27T16:08:25"/>
    <m/>
    <m/>
    <b v="0"/>
    <m/>
    <s v="Proteomics and Peptide Mapping;Metabolomics"/>
    <s v="Trade Show"/>
    <m/>
    <m/>
    <m/>
    <m/>
    <m/>
    <x v="416"/>
    <x v="0"/>
    <b v="0"/>
    <m/>
    <m/>
    <m/>
    <s v="0055A000008iLoJQAU"/>
    <m/>
    <s v="Proteomics"/>
    <m/>
    <s v="00331000030PCyTAAW"/>
    <s v="System"/>
    <s v="ZipChip"/>
    <m/>
    <m/>
    <s v="0125A000001ESVfQAO"/>
    <b v="0"/>
    <m/>
    <b v="0"/>
    <m/>
    <m/>
    <x v="0"/>
    <b v="0"/>
    <d v="2021-06-29T20:34:54"/>
    <m/>
    <m/>
    <b v="0"/>
    <x v="0"/>
    <m/>
    <m/>
    <m/>
    <m/>
    <x v="0"/>
    <n v="0"/>
    <n v="0"/>
  </r>
  <r>
    <s v="0013100001jbTxzAAE"/>
    <b v="0"/>
    <m/>
    <b v="0"/>
    <s v="70131000001YBOMAA4"/>
    <m/>
    <m/>
    <x v="117"/>
    <b v="1"/>
    <s v="Non Responsive"/>
    <m/>
    <s v="00331000030PCyVAAW"/>
    <m/>
    <m/>
    <s v="00531000007KAu8AAG"/>
    <b v="1"/>
    <d v="2016-06-27T02:05:53"/>
    <m/>
    <b v="0"/>
    <m/>
    <m/>
    <b v="0"/>
    <d v="2020-02-01T00:00:00"/>
    <n v="2"/>
    <n v="2020"/>
    <s v="Omitted"/>
    <s v="Omitted"/>
    <b v="0"/>
    <b v="0"/>
    <m/>
    <b v="1"/>
    <b v="0"/>
    <b v="0"/>
    <x v="10"/>
    <b v="0"/>
    <m/>
    <x v="0"/>
    <d v="2020-02-10T00:00:00"/>
    <s v="0055A00000BclF5QAJ"/>
    <d v="2021-04-10T23:01:03"/>
    <m/>
    <d v="2020-02-13T05:06:06"/>
    <m/>
    <m/>
    <b v="0"/>
    <m/>
    <s v="Proteomics and Peptide Mapping"/>
    <s v="Trade Show"/>
    <m/>
    <m/>
    <m/>
    <m/>
    <m/>
    <x v="417"/>
    <x v="0"/>
    <b v="0"/>
    <m/>
    <m/>
    <m/>
    <s v="0055A000009GjocQAC"/>
    <s v="01s31000003qafeAAA"/>
    <s v="Proteomics"/>
    <m/>
    <s v="00331000030PCyVAAW"/>
    <s v="System"/>
    <s v="ZipChip"/>
    <m/>
    <m/>
    <s v="0125A000001ESVfQAO"/>
    <b v="0"/>
    <m/>
    <b v="0"/>
    <m/>
    <m/>
    <x v="0"/>
    <b v="0"/>
    <d v="2021-06-29T20:34:54"/>
    <m/>
    <m/>
    <b v="0"/>
    <x v="0"/>
    <m/>
    <m/>
    <n v="54805"/>
    <m/>
    <x v="2"/>
    <n v="0"/>
    <n v="0"/>
  </r>
  <r>
    <s v="0013100001jbTy0AAE"/>
    <b v="0"/>
    <m/>
    <b v="0"/>
    <s v="70131000001YBOMAA4"/>
    <m/>
    <m/>
    <x v="36"/>
    <b v="1"/>
    <s v="Contact has moved"/>
    <m/>
    <s v="00331000030PCyWAAW"/>
    <m/>
    <m/>
    <s v="00531000007KAu8AAG"/>
    <b v="1"/>
    <d v="2016-06-27T02:05:53"/>
    <m/>
    <b v="0"/>
    <m/>
    <m/>
    <b v="0"/>
    <d v="2018-01-01T00:00:00"/>
    <n v="1"/>
    <n v="2018"/>
    <s v="Omitted"/>
    <s v="Omitted"/>
    <b v="0"/>
    <b v="0"/>
    <m/>
    <b v="1"/>
    <b v="0"/>
    <b v="0"/>
    <x v="10"/>
    <b v="0"/>
    <m/>
    <x v="0"/>
    <m/>
    <s v="0055A00000BclF5QAJ"/>
    <d v="2021-04-10T23:01:03"/>
    <m/>
    <d v="2018-03-15T18:08:19"/>
    <m/>
    <m/>
    <b v="0"/>
    <m/>
    <m/>
    <s v="Trade Show"/>
    <m/>
    <m/>
    <m/>
    <m/>
    <m/>
    <x v="418"/>
    <x v="0"/>
    <b v="0"/>
    <m/>
    <m/>
    <m/>
    <s v="0055A000008iLoJQAU"/>
    <s v="01s31000003qafeAAA"/>
    <s v="Proteomics"/>
    <m/>
    <s v="00331000030PCyWAAW"/>
    <s v="System"/>
    <s v="ZipChip"/>
    <m/>
    <m/>
    <s v="0125A000001ESVfQAO"/>
    <b v="0"/>
    <m/>
    <b v="0"/>
    <m/>
    <m/>
    <x v="0"/>
    <b v="0"/>
    <d v="2021-06-29T20:34:54"/>
    <m/>
    <m/>
    <b v="0"/>
    <x v="0"/>
    <m/>
    <m/>
    <n v="54805"/>
    <m/>
    <x v="2"/>
    <n v="0"/>
    <n v="0"/>
  </r>
  <r>
    <s v="0013100001jbTy1AAE"/>
    <b v="0"/>
    <m/>
    <b v="0"/>
    <s v="70131000001YBOMAA4"/>
    <m/>
    <m/>
    <x v="68"/>
    <b v="0"/>
    <m/>
    <m/>
    <s v="00331000030PCyXAAW"/>
    <m/>
    <m/>
    <s v="00531000007KAu8AAG"/>
    <b v="1"/>
    <d v="2016-06-27T02:05:53"/>
    <m/>
    <b v="0"/>
    <m/>
    <m/>
    <b v="0"/>
    <d v="2022-01-01T00:00:00"/>
    <n v="1"/>
    <n v="2022"/>
    <s v="Pipeline"/>
    <s v="Pipeline"/>
    <b v="0"/>
    <b v="0"/>
    <m/>
    <b v="1"/>
    <b v="0"/>
    <b v="0"/>
    <x v="10"/>
    <b v="0"/>
    <s v="Auto-Classic"/>
    <x v="0"/>
    <d v="2020-07-20T00:00:00"/>
    <s v="0055A00000BclF5QAJ"/>
    <d v="2021-06-01T19:07:12"/>
    <m/>
    <d v="2020-07-20T14:21:13"/>
    <m/>
    <m/>
    <b v="0"/>
    <m/>
    <s v="Cell Lysates"/>
    <s v="Trade Show"/>
    <m/>
    <m/>
    <s v="Thermo"/>
    <s v="QE Plus, HF, HF-X  (NO biopharma)"/>
    <m/>
    <x v="419"/>
    <x v="0"/>
    <b v="0"/>
    <m/>
    <m/>
    <m/>
    <s v="0055A000008zqzaQAA"/>
    <s v="01s31000003qafeAAA"/>
    <s v="Proteomics"/>
    <m/>
    <s v="00331000030PCyXAAW"/>
    <s v="System"/>
    <s v="ZipChip"/>
    <m/>
    <m/>
    <s v="0125A000001ESVfQAO"/>
    <b v="0"/>
    <m/>
    <b v="0"/>
    <m/>
    <m/>
    <x v="3"/>
    <b v="0"/>
    <d v="2021-06-29T20:34:54"/>
    <s v="0055A000008iLmcQAE"/>
    <m/>
    <b v="0"/>
    <x v="0"/>
    <m/>
    <m/>
    <n v="57394"/>
    <m/>
    <x v="64"/>
    <n v="5"/>
    <n v="0"/>
  </r>
  <r>
    <s v="0013100001jbTy2AAE"/>
    <b v="0"/>
    <m/>
    <b v="0"/>
    <s v="70131000001YBOMAA4"/>
    <m/>
    <m/>
    <x v="138"/>
    <b v="1"/>
    <s v="Non Responsive"/>
    <m/>
    <s v="00331000030PCyYAAW"/>
    <m/>
    <m/>
    <s v="00531000007KAu8AAG"/>
    <b v="1"/>
    <d v="2016-06-27T02:05:53"/>
    <m/>
    <b v="0"/>
    <m/>
    <m/>
    <b v="0"/>
    <d v="2018-02-01T00:00:00"/>
    <n v="2"/>
    <n v="2018"/>
    <s v="Omitted"/>
    <s v="Omitted"/>
    <b v="0"/>
    <b v="0"/>
    <m/>
    <b v="0"/>
    <b v="0"/>
    <b v="0"/>
    <x v="10"/>
    <b v="0"/>
    <m/>
    <x v="0"/>
    <m/>
    <s v="0055A00000BclF5QAJ"/>
    <d v="2021-04-10T23:01:03"/>
    <m/>
    <d v="2018-04-05T20:08:00"/>
    <m/>
    <m/>
    <b v="0"/>
    <m/>
    <m/>
    <s v="Trade Show"/>
    <m/>
    <m/>
    <m/>
    <m/>
    <m/>
    <x v="420"/>
    <x v="0"/>
    <b v="0"/>
    <m/>
    <m/>
    <m/>
    <s v="0055A000008iLoJQAU"/>
    <m/>
    <s v="Other"/>
    <m/>
    <s v="00331000030PCyYAAW"/>
    <s v="System"/>
    <s v="ZipChip"/>
    <m/>
    <m/>
    <s v="0125A000001ESVfQAO"/>
    <b v="0"/>
    <m/>
    <b v="0"/>
    <m/>
    <m/>
    <x v="0"/>
    <b v="0"/>
    <d v="2021-06-29T20:34:54"/>
    <m/>
    <m/>
    <b v="0"/>
    <x v="0"/>
    <m/>
    <m/>
    <m/>
    <m/>
    <x v="0"/>
    <n v="0"/>
    <n v="0"/>
  </r>
  <r>
    <s v="0013100001jbTy4AAE"/>
    <b v="0"/>
    <m/>
    <b v="0"/>
    <s v="70131000001YBOMAA4"/>
    <m/>
    <m/>
    <x v="137"/>
    <b v="1"/>
    <s v="Non Responsive"/>
    <m/>
    <s v="00331000030PCyaAAG"/>
    <m/>
    <m/>
    <s v="00531000007KAu8AAG"/>
    <b v="1"/>
    <d v="2016-06-27T02:05:53"/>
    <m/>
    <b v="0"/>
    <m/>
    <m/>
    <b v="0"/>
    <d v="2018-01-01T00:00:00"/>
    <n v="1"/>
    <n v="2018"/>
    <s v="Omitted"/>
    <s v="Omitted"/>
    <b v="0"/>
    <b v="0"/>
    <m/>
    <b v="0"/>
    <b v="0"/>
    <b v="0"/>
    <x v="10"/>
    <b v="0"/>
    <m/>
    <x v="0"/>
    <m/>
    <s v="0055A00000BclF5QAJ"/>
    <d v="2021-04-10T23:01:03"/>
    <m/>
    <d v="2018-03-27T16:14:22"/>
    <m/>
    <m/>
    <b v="0"/>
    <m/>
    <m/>
    <s v="Trade Show"/>
    <m/>
    <m/>
    <m/>
    <m/>
    <m/>
    <x v="421"/>
    <x v="0"/>
    <b v="0"/>
    <m/>
    <m/>
    <m/>
    <s v="0055A000008iLoJQAU"/>
    <m/>
    <s v="Other"/>
    <m/>
    <s v="00331000030PCyaAAG"/>
    <s v="System"/>
    <s v="ZipChip"/>
    <m/>
    <m/>
    <s v="0125A000001ESVfQAO"/>
    <b v="0"/>
    <m/>
    <b v="0"/>
    <m/>
    <m/>
    <x v="0"/>
    <b v="0"/>
    <d v="2021-06-29T20:34:54"/>
    <m/>
    <m/>
    <b v="0"/>
    <x v="0"/>
    <m/>
    <m/>
    <m/>
    <m/>
    <x v="0"/>
    <n v="0"/>
    <n v="0"/>
  </r>
  <r>
    <s v="0013100001jbTy6AAE"/>
    <b v="0"/>
    <m/>
    <b v="0"/>
    <s v="70131000001YBOMAA4"/>
    <m/>
    <m/>
    <x v="137"/>
    <b v="1"/>
    <s v="Other"/>
    <m/>
    <s v="00331000030PCyeAAG"/>
    <m/>
    <m/>
    <s v="00531000007KAu8AAG"/>
    <b v="1"/>
    <d v="2016-06-27T02:05:53"/>
    <m/>
    <b v="0"/>
    <m/>
    <m/>
    <b v="0"/>
    <d v="2018-01-01T00:00:00"/>
    <n v="1"/>
    <n v="2018"/>
    <s v="Omitted"/>
    <s v="Omitted"/>
    <b v="0"/>
    <b v="0"/>
    <m/>
    <b v="0"/>
    <b v="0"/>
    <b v="0"/>
    <x v="10"/>
    <b v="0"/>
    <m/>
    <x v="0"/>
    <m/>
    <s v="0055A00000BclF5QAJ"/>
    <d v="2021-04-11T20:33:11"/>
    <m/>
    <d v="2018-03-27T16:16:34"/>
    <m/>
    <m/>
    <b v="0"/>
    <m/>
    <m/>
    <s v="Trade Show"/>
    <m/>
    <m/>
    <m/>
    <m/>
    <m/>
    <x v="422"/>
    <x v="0"/>
    <b v="0"/>
    <m/>
    <m/>
    <m/>
    <s v="0055A000008iLoJQAU"/>
    <m/>
    <s v="Other"/>
    <m/>
    <s v="00331000030PCyeAAG"/>
    <m/>
    <s v="ZipChip"/>
    <m/>
    <m/>
    <s v="0125A000001ESVfQAO"/>
    <b v="0"/>
    <m/>
    <b v="0"/>
    <m/>
    <m/>
    <x v="0"/>
    <b v="0"/>
    <d v="2021-06-29T20:34:54"/>
    <m/>
    <m/>
    <b v="0"/>
    <x v="0"/>
    <m/>
    <m/>
    <m/>
    <m/>
    <x v="0"/>
    <n v="0"/>
    <n v="0"/>
  </r>
  <r>
    <s v="0013100001jbTy8AAE"/>
    <b v="0"/>
    <m/>
    <b v="0"/>
    <s v="70131000001YBOMAA4"/>
    <m/>
    <m/>
    <x v="122"/>
    <b v="1"/>
    <s v="Non Responsive"/>
    <m/>
    <s v="00331000030PCygAAG"/>
    <m/>
    <m/>
    <s v="00531000007KAu8AAG"/>
    <b v="1"/>
    <d v="2016-06-27T02:05:53"/>
    <m/>
    <b v="0"/>
    <m/>
    <m/>
    <b v="0"/>
    <d v="2020-01-01T00:00:00"/>
    <n v="1"/>
    <n v="2020"/>
    <s v="Omitted"/>
    <s v="Omitted"/>
    <b v="0"/>
    <b v="0"/>
    <m/>
    <b v="0"/>
    <b v="0"/>
    <b v="0"/>
    <x v="10"/>
    <b v="0"/>
    <s v="Manual-Classic"/>
    <x v="0"/>
    <d v="2020-02-04T00:00:00"/>
    <s v="0055A00000BclF5QAJ"/>
    <d v="2021-04-10T23:01:03"/>
    <m/>
    <d v="2020-02-04T17:26:02"/>
    <m/>
    <m/>
    <b v="0"/>
    <m/>
    <m/>
    <s v="Trade Show"/>
    <m/>
    <m/>
    <m/>
    <m/>
    <m/>
    <x v="423"/>
    <x v="0"/>
    <b v="0"/>
    <m/>
    <m/>
    <m/>
    <s v="0055A000009GjocQAC"/>
    <m/>
    <s v="Other"/>
    <m/>
    <s v="00331000030PCygAAG"/>
    <s v="System"/>
    <s v="ZipChip"/>
    <m/>
    <m/>
    <s v="0125A000001ESVfQAO"/>
    <b v="0"/>
    <m/>
    <b v="0"/>
    <m/>
    <m/>
    <x v="0"/>
    <b v="0"/>
    <d v="2021-06-29T20:34:54"/>
    <m/>
    <m/>
    <b v="0"/>
    <x v="0"/>
    <m/>
    <m/>
    <m/>
    <m/>
    <x v="0"/>
    <n v="0"/>
    <n v="0"/>
  </r>
  <r>
    <s v="0013100001jbTy9AAE"/>
    <b v="0"/>
    <m/>
    <b v="0"/>
    <s v="70131000001YBOMAA4"/>
    <m/>
    <m/>
    <x v="137"/>
    <b v="1"/>
    <s v="Non Responsive"/>
    <m/>
    <s v="00331000030PCyhAAG"/>
    <m/>
    <m/>
    <s v="00531000007KAu8AAG"/>
    <b v="1"/>
    <d v="2016-06-27T02:05:53"/>
    <m/>
    <b v="0"/>
    <m/>
    <m/>
    <b v="0"/>
    <d v="2018-01-01T00:00:00"/>
    <n v="1"/>
    <n v="2018"/>
    <s v="Omitted"/>
    <s v="Omitted"/>
    <b v="0"/>
    <b v="0"/>
    <m/>
    <b v="1"/>
    <b v="0"/>
    <b v="0"/>
    <x v="7"/>
    <b v="0"/>
    <m/>
    <x v="0"/>
    <m/>
    <s v="0055A00000BclF5QAJ"/>
    <d v="2021-04-10T23:01:03"/>
    <m/>
    <d v="2018-03-27T16:18:19"/>
    <m/>
    <m/>
    <b v="0"/>
    <m/>
    <s v="Proteomics and Peptide Mapping"/>
    <s v="Trade Show"/>
    <m/>
    <m/>
    <m/>
    <m/>
    <m/>
    <x v="424"/>
    <x v="0"/>
    <b v="0"/>
    <m/>
    <m/>
    <m/>
    <s v="0055A000008iLoJQAU"/>
    <s v="01s31000003qafeAAA"/>
    <s v="Proteomics"/>
    <m/>
    <s v="00331000030PCyhAAG"/>
    <s v="System"/>
    <s v="ZipChip"/>
    <m/>
    <m/>
    <s v="0125A000001ESVfQAO"/>
    <b v="0"/>
    <m/>
    <b v="0"/>
    <m/>
    <m/>
    <x v="0"/>
    <b v="0"/>
    <d v="2021-06-29T20:34:54"/>
    <m/>
    <m/>
    <b v="0"/>
    <x v="0"/>
    <m/>
    <m/>
    <n v="54805"/>
    <m/>
    <x v="2"/>
    <n v="0"/>
    <n v="0"/>
  </r>
  <r>
    <s v="0013100001jbTyBAAU"/>
    <b v="0"/>
    <m/>
    <b v="0"/>
    <s v="70131000001YBOMAA4"/>
    <m/>
    <m/>
    <x v="128"/>
    <b v="1"/>
    <s v="Contact has moved"/>
    <m/>
    <s v="00331000030PCyjAAG"/>
    <m/>
    <m/>
    <s v="00531000007KAu8AAG"/>
    <b v="1"/>
    <d v="2016-06-27T02:05:53"/>
    <m/>
    <b v="0"/>
    <m/>
    <m/>
    <b v="0"/>
    <d v="2018-01-01T00:00:00"/>
    <n v="1"/>
    <n v="2018"/>
    <s v="Omitted"/>
    <s v="Omitted"/>
    <b v="0"/>
    <b v="0"/>
    <m/>
    <b v="0"/>
    <b v="0"/>
    <b v="0"/>
    <x v="7"/>
    <b v="0"/>
    <m/>
    <x v="0"/>
    <m/>
    <s v="0055A00000BclF5QAJ"/>
    <d v="2021-04-10T23:01:03"/>
    <m/>
    <d v="2018-03-15T18:08:35"/>
    <m/>
    <m/>
    <b v="0"/>
    <m/>
    <m/>
    <s v="Trade Show"/>
    <m/>
    <m/>
    <m/>
    <m/>
    <m/>
    <x v="425"/>
    <x v="0"/>
    <b v="0"/>
    <m/>
    <m/>
    <m/>
    <s v="0055A000008iLoJQAU"/>
    <m/>
    <s v="Proteomics"/>
    <m/>
    <s v="00331000030PCyjAAG"/>
    <s v="System"/>
    <s v="ZipChip"/>
    <m/>
    <m/>
    <s v="0125A000001ESVfQAO"/>
    <b v="0"/>
    <m/>
    <b v="0"/>
    <m/>
    <m/>
    <x v="0"/>
    <b v="0"/>
    <d v="2021-06-29T20:34:54"/>
    <m/>
    <m/>
    <b v="0"/>
    <x v="0"/>
    <m/>
    <m/>
    <m/>
    <m/>
    <x v="0"/>
    <n v="0"/>
    <n v="0"/>
  </r>
  <r>
    <s v="0013100001jbTyDAAU"/>
    <b v="0"/>
    <m/>
    <b v="0"/>
    <s v="70131000001YBOMAA4"/>
    <m/>
    <m/>
    <x v="122"/>
    <b v="1"/>
    <s v="Non Responsive"/>
    <m/>
    <s v="00331000030PCynAAG"/>
    <m/>
    <m/>
    <s v="00531000007KAu8AAG"/>
    <b v="1"/>
    <d v="2016-06-27T02:05:53"/>
    <m/>
    <b v="0"/>
    <m/>
    <m/>
    <b v="0"/>
    <d v="2020-01-01T00:00:00"/>
    <n v="1"/>
    <n v="2020"/>
    <s v="Omitted"/>
    <s v="Omitted"/>
    <b v="0"/>
    <b v="0"/>
    <m/>
    <b v="0"/>
    <b v="0"/>
    <b v="0"/>
    <x v="7"/>
    <b v="0"/>
    <m/>
    <x v="0"/>
    <d v="2020-01-22T00:00:00"/>
    <s v="0055A00000BclF5QAJ"/>
    <d v="2021-04-10T23:01:03"/>
    <m/>
    <d v="2020-01-22T15:56:44"/>
    <m/>
    <m/>
    <b v="0"/>
    <m/>
    <m/>
    <s v="Trade Show"/>
    <m/>
    <m/>
    <m/>
    <m/>
    <m/>
    <x v="426"/>
    <x v="0"/>
    <b v="0"/>
    <m/>
    <m/>
    <m/>
    <s v="0055A000009GjocQAC"/>
    <m/>
    <s v="Proteomics"/>
    <m/>
    <s v="00331000030PCynAAG"/>
    <s v="System"/>
    <s v="ZipChip"/>
    <m/>
    <m/>
    <s v="0125A000001ESVfQAO"/>
    <b v="0"/>
    <m/>
    <b v="0"/>
    <m/>
    <m/>
    <x v="0"/>
    <b v="0"/>
    <d v="2021-06-29T20:34:54"/>
    <m/>
    <m/>
    <b v="0"/>
    <x v="0"/>
    <m/>
    <m/>
    <m/>
    <m/>
    <x v="0"/>
    <n v="0"/>
    <n v="0"/>
  </r>
  <r>
    <s v="0013100001gwaUPAAY"/>
    <b v="0"/>
    <m/>
    <b v="0"/>
    <s v="70131000001YBOMAA4"/>
    <m/>
    <m/>
    <x v="139"/>
    <b v="1"/>
    <s v="Non Responsive"/>
    <m/>
    <s v="00331000030PCypAAG"/>
    <m/>
    <s v="Unknown"/>
    <s v="00531000007KAu8AAG"/>
    <b v="1"/>
    <d v="2016-06-27T02:05:53"/>
    <m/>
    <b v="0"/>
    <m/>
    <m/>
    <b v="0"/>
    <d v="2021-01-01T00:00:00"/>
    <n v="1"/>
    <n v="2021"/>
    <s v="Omitted"/>
    <s v="Omitted"/>
    <b v="0"/>
    <b v="0"/>
    <m/>
    <b v="0"/>
    <b v="0"/>
    <b v="0"/>
    <x v="7"/>
    <b v="0"/>
    <s v="Auto-Classic"/>
    <x v="0"/>
    <d v="2020-06-02T00:00:00"/>
    <s v="0055A00000BclF5QAJ"/>
    <d v="2021-04-10T23:01:03"/>
    <m/>
    <d v="2020-12-09T18:36:47"/>
    <m/>
    <m/>
    <b v="0"/>
    <m/>
    <m/>
    <s v="Trade Show"/>
    <m/>
    <m/>
    <m/>
    <m/>
    <m/>
    <x v="427"/>
    <x v="0"/>
    <b v="0"/>
    <m/>
    <m/>
    <m/>
    <s v="0055A00000Bb2djQAB"/>
    <m/>
    <s v="Biotherapeutics"/>
    <m/>
    <s v="00331000030PCypAAG"/>
    <s v="System"/>
    <s v="ZipChip"/>
    <m/>
    <m/>
    <s v="0125A000001ESVfQAO"/>
    <b v="0"/>
    <m/>
    <b v="0"/>
    <m/>
    <m/>
    <x v="0"/>
    <b v="0"/>
    <d v="2021-06-29T20:34:54"/>
    <s v="0055A00000BctMnQAJ"/>
    <m/>
    <b v="0"/>
    <x v="0"/>
    <m/>
    <m/>
    <n v="75000"/>
    <m/>
    <x v="2"/>
    <n v="0"/>
    <n v="0"/>
  </r>
  <r>
    <s v="0013100001qvZsSAAU"/>
    <b v="0"/>
    <m/>
    <b v="0"/>
    <s v="70131000001YBOMAA4"/>
    <m/>
    <m/>
    <x v="137"/>
    <b v="1"/>
    <s v="Non Responsive"/>
    <m/>
    <s v="00331000030PCyrAAG"/>
    <m/>
    <m/>
    <s v="00531000007KAu8AAG"/>
    <b v="1"/>
    <d v="2016-06-27T02:05:53"/>
    <m/>
    <b v="0"/>
    <m/>
    <m/>
    <b v="0"/>
    <d v="2018-01-01T00:00:00"/>
    <n v="1"/>
    <n v="2018"/>
    <s v="Omitted"/>
    <s v="Omitted"/>
    <b v="0"/>
    <b v="0"/>
    <m/>
    <b v="1"/>
    <b v="0"/>
    <b v="0"/>
    <x v="7"/>
    <b v="0"/>
    <m/>
    <x v="0"/>
    <m/>
    <s v="0055A00000BclF5QAJ"/>
    <d v="2021-04-10T23:01:03"/>
    <m/>
    <d v="2018-03-27T16:19:15"/>
    <m/>
    <m/>
    <b v="0"/>
    <m/>
    <s v="Biotherapeutics"/>
    <s v="Trade Show"/>
    <m/>
    <m/>
    <m/>
    <m/>
    <m/>
    <x v="428"/>
    <x v="0"/>
    <b v="0"/>
    <m/>
    <m/>
    <m/>
    <s v="0055A000008iLoJQAU"/>
    <s v="01s31000003qafeAAA"/>
    <s v="Biotherapeutics"/>
    <m/>
    <s v="00331000030PCyrAAG"/>
    <s v="System"/>
    <s v="ZipChip"/>
    <m/>
    <m/>
    <s v="0125A000001ESVfQAO"/>
    <b v="0"/>
    <m/>
    <b v="0"/>
    <m/>
    <m/>
    <x v="0"/>
    <b v="0"/>
    <d v="2021-06-29T20:34:54"/>
    <m/>
    <m/>
    <b v="0"/>
    <x v="0"/>
    <m/>
    <m/>
    <n v="54805"/>
    <m/>
    <x v="2"/>
    <n v="0"/>
    <n v="0"/>
  </r>
  <r>
    <s v="0013100001jbTyHAAU"/>
    <b v="0"/>
    <m/>
    <b v="0"/>
    <s v="70131000001YBOMAA4"/>
    <m/>
    <m/>
    <x v="137"/>
    <b v="1"/>
    <s v="Other"/>
    <m/>
    <s v="00331000030PCysAAG"/>
    <m/>
    <m/>
    <s v="00531000007KAu8AAG"/>
    <b v="1"/>
    <d v="2016-06-27T02:05:53"/>
    <m/>
    <b v="0"/>
    <m/>
    <m/>
    <b v="0"/>
    <d v="2018-01-01T00:00:00"/>
    <n v="1"/>
    <n v="2018"/>
    <s v="Omitted"/>
    <s v="Omitted"/>
    <b v="0"/>
    <b v="0"/>
    <m/>
    <b v="0"/>
    <b v="0"/>
    <b v="0"/>
    <x v="7"/>
    <b v="0"/>
    <m/>
    <x v="0"/>
    <m/>
    <s v="0055A00000BclF5QAJ"/>
    <d v="2021-04-11T20:33:11"/>
    <m/>
    <d v="2018-03-27T16:20:27"/>
    <m/>
    <m/>
    <b v="0"/>
    <m/>
    <s v="Biotherapeutics"/>
    <s v="Trade Show"/>
    <m/>
    <m/>
    <m/>
    <m/>
    <m/>
    <x v="429"/>
    <x v="0"/>
    <b v="0"/>
    <m/>
    <m/>
    <m/>
    <s v="0055A000008iLoJQAU"/>
    <m/>
    <s v="Biotherapeutics"/>
    <m/>
    <s v="00331000030PCysAAG"/>
    <m/>
    <s v="ZipChip"/>
    <m/>
    <m/>
    <s v="0125A000001ESVfQAO"/>
    <b v="0"/>
    <m/>
    <b v="0"/>
    <m/>
    <m/>
    <x v="0"/>
    <b v="0"/>
    <d v="2021-06-29T20:34:54"/>
    <m/>
    <m/>
    <b v="0"/>
    <x v="0"/>
    <m/>
    <m/>
    <m/>
    <m/>
    <x v="0"/>
    <n v="0"/>
    <n v="0"/>
  </r>
  <r>
    <s v="0013100001jSwOrAAK"/>
    <b v="0"/>
    <m/>
    <b v="0"/>
    <s v="70131000001YBOMAA4"/>
    <m/>
    <m/>
    <x v="55"/>
    <b v="1"/>
    <s v="Non Responsive"/>
    <m/>
    <s v="00331000030PCytAAG"/>
    <m/>
    <m/>
    <s v="00531000007KAu8AAG"/>
    <b v="1"/>
    <d v="2016-06-27T02:05:55"/>
    <m/>
    <b v="0"/>
    <m/>
    <m/>
    <b v="0"/>
    <d v="2019-04-01T00:00:00"/>
    <n v="4"/>
    <n v="2019"/>
    <s v="Omitted"/>
    <s v="Omitted"/>
    <b v="0"/>
    <b v="0"/>
    <m/>
    <b v="1"/>
    <b v="0"/>
    <b v="0"/>
    <x v="7"/>
    <b v="0"/>
    <m/>
    <x v="0"/>
    <d v="2019-11-11T00:00:00"/>
    <s v="0055A00000BclF5QAJ"/>
    <d v="2021-04-10T23:01:03"/>
    <m/>
    <d v="2019-11-11T15:28:14"/>
    <m/>
    <m/>
    <b v="0"/>
    <m/>
    <s v="Intact Proteins &amp; Antibodies"/>
    <s v="Trade Show"/>
    <m/>
    <m/>
    <m/>
    <m/>
    <m/>
    <x v="430"/>
    <x v="0"/>
    <b v="0"/>
    <m/>
    <m/>
    <m/>
    <s v="0055A000009GjocQAC"/>
    <s v="01s31000003qafeAAA"/>
    <s v="Biotherapeutics"/>
    <m/>
    <s v="00331000030PCytAAG"/>
    <s v="System"/>
    <s v="ZipChip"/>
    <m/>
    <m/>
    <s v="0125A000001ESVfQAO"/>
    <b v="0"/>
    <m/>
    <b v="0"/>
    <m/>
    <m/>
    <x v="0"/>
    <b v="0"/>
    <d v="2021-06-29T20:34:54"/>
    <m/>
    <m/>
    <b v="0"/>
    <x v="0"/>
    <m/>
    <m/>
    <n v="54805"/>
    <m/>
    <x v="2"/>
    <n v="0"/>
    <n v="0"/>
  </r>
  <r>
    <s v="0013100001jbZXEAA2"/>
    <b v="0"/>
    <m/>
    <b v="0"/>
    <m/>
    <m/>
    <m/>
    <x v="140"/>
    <b v="1"/>
    <m/>
    <m/>
    <s v="00331000030PKssAAG"/>
    <m/>
    <m/>
    <s v="00531000007KAsvAAG"/>
    <b v="0"/>
    <d v="2016-06-27T16:21:26"/>
    <m/>
    <b v="0"/>
    <m/>
    <m/>
    <b v="0"/>
    <d v="2020-01-01T00:00:00"/>
    <n v="1"/>
    <n v="2020"/>
    <s v="Closed"/>
    <s v="Closed"/>
    <b v="0"/>
    <b v="0"/>
    <m/>
    <b v="1"/>
    <b v="0"/>
    <b v="0"/>
    <x v="7"/>
    <b v="0"/>
    <m/>
    <x v="0"/>
    <d v="2020-03-25T00:00:00"/>
    <s v="0055A00000BclF5QAJ"/>
    <d v="2021-04-11T19:52:07"/>
    <m/>
    <d v="2020-03-25T20:41:28"/>
    <m/>
    <m/>
    <b v="0"/>
    <m/>
    <m/>
    <s v="Inside Sales"/>
    <m/>
    <m/>
    <m/>
    <m/>
    <m/>
    <x v="431"/>
    <x v="0"/>
    <b v="1"/>
    <m/>
    <m/>
    <m/>
    <s v="0055A000009sa63QAA"/>
    <s v="01s31000003qafjAAA"/>
    <s v="All Hazards"/>
    <s v="All Hazards"/>
    <m/>
    <m/>
    <m/>
    <m/>
    <m/>
    <s v="0125A000001NaBLQA0"/>
    <b v="0"/>
    <m/>
    <b v="0"/>
    <m/>
    <m/>
    <x v="1"/>
    <b v="0"/>
    <d v="2021-06-29T20:34:54"/>
    <m/>
    <m/>
    <b v="0"/>
    <x v="1"/>
    <m/>
    <m/>
    <n v="71425"/>
    <m/>
    <x v="72"/>
    <n v="100"/>
    <n v="0"/>
  </r>
  <r>
    <s v="0013100001jY9xoAAC"/>
    <b v="0"/>
    <m/>
    <b v="0"/>
    <m/>
    <m/>
    <m/>
    <x v="101"/>
    <b v="0"/>
    <m/>
    <m/>
    <s v="00331000030PNpKAAW"/>
    <m/>
    <m/>
    <s v="00531000007MUoEAAW"/>
    <b v="0"/>
    <d v="2016-06-27T20:28:58"/>
    <m/>
    <b v="0"/>
    <m/>
    <m/>
    <b v="0"/>
    <d v="2017-04-01T00:00:00"/>
    <n v="4"/>
    <n v="2017"/>
    <s v="Pipeline"/>
    <s v="Pipeline"/>
    <b v="0"/>
    <b v="0"/>
    <m/>
    <b v="0"/>
    <b v="0"/>
    <b v="0"/>
    <x v="7"/>
    <b v="0"/>
    <m/>
    <x v="0"/>
    <m/>
    <s v="0055A00000BclF5QAJ"/>
    <d v="2021-04-10T23:11:56"/>
    <m/>
    <m/>
    <m/>
    <m/>
    <b v="0"/>
    <m/>
    <m/>
    <s v="Seminar - Internal"/>
    <m/>
    <m/>
    <m/>
    <m/>
    <m/>
    <x v="432"/>
    <x v="0"/>
    <b v="0"/>
    <m/>
    <m/>
    <m/>
    <s v="00531000006uPsjAAE"/>
    <s v="01s31000003qagwAAA"/>
    <m/>
    <m/>
    <m/>
    <m/>
    <m/>
    <m/>
    <m/>
    <s v="0125A000001ESVgQAO"/>
    <b v="0"/>
    <m/>
    <b v="0"/>
    <m/>
    <m/>
    <x v="4"/>
    <b v="0"/>
    <d v="2021-06-29T20:34:54"/>
    <m/>
    <m/>
    <b v="0"/>
    <x v="0"/>
    <m/>
    <m/>
    <n v="65000"/>
    <m/>
    <x v="26"/>
    <n v="30"/>
    <n v="0"/>
  </r>
  <r>
    <s v="0013100001jbcGiAAI"/>
    <b v="0"/>
    <m/>
    <b v="0"/>
    <m/>
    <m/>
    <m/>
    <x v="43"/>
    <b v="1"/>
    <s v="Duplicate opportunity"/>
    <m/>
    <s v="00331000030POlEAAW"/>
    <m/>
    <m/>
    <s v="00531000007KgPgAAK"/>
    <b v="1"/>
    <d v="2016-06-27T21:41:20"/>
    <m/>
    <b v="0"/>
    <m/>
    <m/>
    <b v="0"/>
    <d v="2016-02-01T00:00:00"/>
    <n v="2"/>
    <n v="2016"/>
    <s v="Omitted"/>
    <s v="Omitted"/>
    <b v="0"/>
    <b v="0"/>
    <m/>
    <b v="0"/>
    <b v="0"/>
    <b v="0"/>
    <x v="12"/>
    <b v="0"/>
    <m/>
    <x v="0"/>
    <m/>
    <s v="0055A000009s6n0QAA"/>
    <d v="2020-09-17T14:48:48"/>
    <m/>
    <d v="2020-01-06T18:18:40"/>
    <m/>
    <m/>
    <b v="0"/>
    <m/>
    <m/>
    <s v="Website"/>
    <m/>
    <m/>
    <m/>
    <m/>
    <m/>
    <x v="433"/>
    <x v="0"/>
    <b v="0"/>
    <m/>
    <m/>
    <m/>
    <s v="00531000007KgPgAAK"/>
    <m/>
    <m/>
    <m/>
    <m/>
    <m/>
    <m/>
    <m/>
    <m/>
    <s v="0125A000001NaBLQA0"/>
    <b v="0"/>
    <m/>
    <b v="0"/>
    <m/>
    <m/>
    <x v="0"/>
    <b v="0"/>
    <d v="2021-06-29T20:34:54"/>
    <m/>
    <m/>
    <b v="0"/>
    <x v="0"/>
    <m/>
    <m/>
    <m/>
    <m/>
    <x v="0"/>
    <n v="0"/>
    <n v="0"/>
  </r>
  <r>
    <s v="0013100001jbcGiAAI"/>
    <b v="0"/>
    <m/>
    <b v="0"/>
    <m/>
    <m/>
    <m/>
    <x v="39"/>
    <b v="0"/>
    <m/>
    <m/>
    <m/>
    <m/>
    <m/>
    <s v="00531000007KgPgAAK"/>
    <b v="0"/>
    <d v="2016-06-27T21:42:12"/>
    <m/>
    <b v="0"/>
    <m/>
    <m/>
    <b v="0"/>
    <d v="2020-04-01T00:00:00"/>
    <n v="4"/>
    <n v="2020"/>
    <s v="Pipeline"/>
    <s v="Pipeline"/>
    <b v="0"/>
    <b v="0"/>
    <m/>
    <b v="1"/>
    <b v="0"/>
    <b v="0"/>
    <x v="12"/>
    <b v="0"/>
    <m/>
    <x v="0"/>
    <m/>
    <s v="0055A00000BclF5QAJ"/>
    <d v="2021-04-11T19:52:07"/>
    <m/>
    <d v="2020-01-06T18:18:06"/>
    <m/>
    <m/>
    <b v="0"/>
    <m/>
    <m/>
    <s v="Inside Sales"/>
    <m/>
    <m/>
    <m/>
    <m/>
    <m/>
    <x v="434"/>
    <x v="0"/>
    <b v="0"/>
    <m/>
    <m/>
    <m/>
    <s v="00531000007KgPgAAK"/>
    <s v="01si00000040RFIAA2"/>
    <m/>
    <m/>
    <m/>
    <m/>
    <m/>
    <m/>
    <m/>
    <s v="0125A000001NaBLQA0"/>
    <b v="0"/>
    <m/>
    <b v="0"/>
    <m/>
    <m/>
    <x v="2"/>
    <b v="0"/>
    <d v="2021-06-29T20:34:54"/>
    <m/>
    <m/>
    <b v="0"/>
    <x v="0"/>
    <m/>
    <m/>
    <n v="72966.5"/>
    <m/>
    <x v="73"/>
    <n v="10"/>
    <n v="0"/>
  </r>
  <r>
    <s v="0013100001jbcXtAAI"/>
    <b v="0"/>
    <m/>
    <b v="0"/>
    <m/>
    <m/>
    <m/>
    <x v="43"/>
    <b v="1"/>
    <s v="Duplicate opportunity"/>
    <m/>
    <s v="00331000030PPHGAA4"/>
    <m/>
    <m/>
    <s v="00531000007KgPgAAK"/>
    <b v="1"/>
    <d v="2016-06-27T22:08:53"/>
    <m/>
    <b v="0"/>
    <m/>
    <m/>
    <b v="0"/>
    <d v="2016-02-01T00:00:00"/>
    <n v="2"/>
    <n v="2016"/>
    <s v="Omitted"/>
    <s v="Omitted"/>
    <b v="0"/>
    <b v="0"/>
    <m/>
    <b v="0"/>
    <b v="0"/>
    <b v="0"/>
    <x v="12"/>
    <b v="0"/>
    <m/>
    <x v="0"/>
    <m/>
    <s v="0055A00000BclF5QAJ"/>
    <d v="2021-04-11T20:08:00"/>
    <m/>
    <d v="2020-01-06T18:18:40"/>
    <m/>
    <m/>
    <b v="0"/>
    <m/>
    <m/>
    <s v="Field Sales"/>
    <m/>
    <m/>
    <m/>
    <m/>
    <m/>
    <x v="435"/>
    <x v="0"/>
    <b v="0"/>
    <m/>
    <m/>
    <m/>
    <s v="00531000007KgPgAAK"/>
    <m/>
    <s v="CWAs"/>
    <m/>
    <s v="00331000030PPHGAA4"/>
    <m/>
    <m/>
    <m/>
    <m/>
    <s v="0125A000001NaBLQA0"/>
    <b v="0"/>
    <m/>
    <b v="0"/>
    <m/>
    <m/>
    <x v="0"/>
    <b v="0"/>
    <d v="2021-06-29T20:34:54"/>
    <m/>
    <m/>
    <b v="0"/>
    <x v="0"/>
    <m/>
    <m/>
    <m/>
    <m/>
    <x v="0"/>
    <n v="0"/>
    <n v="0"/>
  </r>
  <r>
    <s v="0013100001jbcXtAAI"/>
    <b v="0"/>
    <m/>
    <b v="0"/>
    <m/>
    <m/>
    <m/>
    <x v="39"/>
    <b v="0"/>
    <m/>
    <m/>
    <m/>
    <m/>
    <m/>
    <s v="00531000007KgPgAAK"/>
    <b v="0"/>
    <d v="2016-06-27T22:09:27"/>
    <m/>
    <b v="0"/>
    <m/>
    <m/>
    <b v="0"/>
    <d v="2020-04-01T00:00:00"/>
    <n v="4"/>
    <n v="2020"/>
    <s v="Pipeline"/>
    <s v="Pipeline"/>
    <b v="0"/>
    <b v="0"/>
    <m/>
    <b v="1"/>
    <b v="0"/>
    <b v="0"/>
    <x v="12"/>
    <b v="0"/>
    <m/>
    <x v="0"/>
    <d v="2020-05-20T00:00:00"/>
    <s v="0055A00000BclF5QAJ"/>
    <d v="2021-04-11T19:52:07"/>
    <m/>
    <d v="2020-01-06T18:18:06"/>
    <m/>
    <m/>
    <b v="0"/>
    <m/>
    <m/>
    <s v="Inside Sales"/>
    <m/>
    <m/>
    <m/>
    <m/>
    <m/>
    <x v="436"/>
    <x v="0"/>
    <b v="0"/>
    <m/>
    <m/>
    <m/>
    <s v="00531000007KgPgAAK"/>
    <s v="01s31000003qafjAAA"/>
    <m/>
    <m/>
    <m/>
    <m/>
    <m/>
    <m/>
    <m/>
    <s v="0125A000001NaBLQA0"/>
    <b v="0"/>
    <m/>
    <b v="0"/>
    <m/>
    <m/>
    <x v="2"/>
    <b v="0"/>
    <d v="2021-06-29T20:34:54"/>
    <m/>
    <m/>
    <b v="0"/>
    <x v="0"/>
    <m/>
    <m/>
    <n v="65437"/>
    <m/>
    <x v="74"/>
    <n v="10"/>
    <n v="0"/>
  </r>
  <r>
    <s v="0013100001jbjmoAAA"/>
    <b v="0"/>
    <m/>
    <b v="0"/>
    <m/>
    <m/>
    <m/>
    <x v="141"/>
    <b v="1"/>
    <m/>
    <m/>
    <m/>
    <m/>
    <m/>
    <s v="00531000007KAsvAAG"/>
    <b v="0"/>
    <d v="2016-06-28T15:26:09"/>
    <m/>
    <b v="0"/>
    <s v="Fisher"/>
    <d v="2018-08-20T00:00:00"/>
    <b v="0"/>
    <d v="2018-03-01T00:00:00"/>
    <n v="3"/>
    <n v="2018"/>
    <s v="Closed"/>
    <s v="Closed"/>
    <b v="0"/>
    <b v="0"/>
    <m/>
    <b v="1"/>
    <b v="0"/>
    <b v="0"/>
    <x v="13"/>
    <b v="0"/>
    <m/>
    <x v="0"/>
    <d v="2018-07-25T00:00:00"/>
    <s v="0055A00000BclF5QAJ"/>
    <d v="2021-04-11T19:52:07"/>
    <m/>
    <d v="2020-01-06T18:18:35"/>
    <m/>
    <m/>
    <b v="0"/>
    <m/>
    <m/>
    <s v="Inside Sales"/>
    <m/>
    <m/>
    <m/>
    <m/>
    <m/>
    <x v="437"/>
    <x v="0"/>
    <b v="1"/>
    <m/>
    <m/>
    <m/>
    <s v="00531000007KAsvAAG"/>
    <s v="01s31000003qafjAAA"/>
    <s v="All Hazards"/>
    <s v="All Hazards"/>
    <m/>
    <m/>
    <m/>
    <m/>
    <m/>
    <s v="0125A000001NaBLQA0"/>
    <b v="0"/>
    <m/>
    <b v="0"/>
    <m/>
    <m/>
    <x v="1"/>
    <b v="0"/>
    <d v="2021-06-29T20:34:54"/>
    <m/>
    <m/>
    <b v="0"/>
    <x v="1"/>
    <m/>
    <m/>
    <n v="67925"/>
    <m/>
    <x v="75"/>
    <n v="100"/>
    <n v="0"/>
  </r>
  <r>
    <s v="0013100001gWxm7AAC"/>
    <b v="0"/>
    <m/>
    <b v="0"/>
    <m/>
    <m/>
    <m/>
    <x v="38"/>
    <b v="1"/>
    <s v="Other"/>
    <m/>
    <s v="00331000030xA3NAAU"/>
    <m/>
    <m/>
    <s v="00531000007KAu8AAG"/>
    <b v="0"/>
    <d v="2016-06-28T19:20:32"/>
    <m/>
    <b v="0"/>
    <m/>
    <m/>
    <b v="0"/>
    <d v="2018-03-01T00:00:00"/>
    <n v="3"/>
    <n v="2018"/>
    <s v="Omitted"/>
    <s v="Omitted"/>
    <b v="0"/>
    <b v="0"/>
    <m/>
    <b v="1"/>
    <b v="0"/>
    <b v="0"/>
    <x v="13"/>
    <b v="0"/>
    <m/>
    <x v="0"/>
    <d v="2019-04-02T00:00:00"/>
    <s v="0055A00000BclF5QAJ"/>
    <d v="2021-04-11T20:33:11"/>
    <m/>
    <d v="2019-04-02T20:11:24"/>
    <m/>
    <m/>
    <b v="0"/>
    <m/>
    <s v="Amino Acids &amp; Metobolites"/>
    <s v="Referral"/>
    <m/>
    <m/>
    <m/>
    <m/>
    <m/>
    <x v="438"/>
    <x v="0"/>
    <b v="0"/>
    <m/>
    <m/>
    <m/>
    <s v="0055A000008zqzaQAA"/>
    <s v="01s31000003qafeAAA"/>
    <s v="Metabolomics"/>
    <m/>
    <s v="00331000030xA3NAAU"/>
    <m/>
    <s v="ZipChip"/>
    <m/>
    <m/>
    <s v="0125A000001ESVfQAO"/>
    <b v="0"/>
    <m/>
    <b v="0"/>
    <m/>
    <m/>
    <x v="0"/>
    <b v="0"/>
    <d v="2021-06-29T20:34:54"/>
    <s v="0055A00000BctN2QAJ"/>
    <m/>
    <b v="0"/>
    <x v="0"/>
    <m/>
    <m/>
    <n v="54805"/>
    <m/>
    <x v="2"/>
    <n v="0"/>
    <n v="0"/>
  </r>
  <r>
    <s v="0013100001jbqSJAAY"/>
    <b v="0"/>
    <m/>
    <b v="0"/>
    <s v="70131000001YBOMAA4"/>
    <m/>
    <m/>
    <x v="122"/>
    <b v="1"/>
    <s v="Non Responsive"/>
    <m/>
    <s v="00331000030xEZkAAM"/>
    <m/>
    <m/>
    <s v="00531000007KAu8AAG"/>
    <b v="1"/>
    <d v="2016-06-29T02:58:28"/>
    <m/>
    <b v="0"/>
    <m/>
    <m/>
    <b v="0"/>
    <d v="2020-01-01T00:00:00"/>
    <n v="1"/>
    <n v="2020"/>
    <s v="Omitted"/>
    <s v="Omitted"/>
    <b v="0"/>
    <b v="0"/>
    <m/>
    <b v="0"/>
    <b v="0"/>
    <b v="0"/>
    <x v="13"/>
    <b v="0"/>
    <s v="Manual-Classic"/>
    <x v="0"/>
    <d v="2019-06-02T00:00:00"/>
    <s v="0055A00000BclF5QAJ"/>
    <d v="2021-04-10T23:01:03"/>
    <m/>
    <d v="2020-01-22T15:51:08"/>
    <m/>
    <m/>
    <b v="0"/>
    <m/>
    <m/>
    <s v="Trade Show"/>
    <m/>
    <m/>
    <m/>
    <m/>
    <m/>
    <x v="439"/>
    <x v="0"/>
    <b v="0"/>
    <m/>
    <m/>
    <m/>
    <s v="0055A000009GjocQAC"/>
    <m/>
    <s v="Proteomics"/>
    <m/>
    <s v="00331000030xEZkAAM"/>
    <s v="System"/>
    <s v="ZipChip"/>
    <m/>
    <m/>
    <s v="0125A000001ESVfQAO"/>
    <b v="0"/>
    <m/>
    <b v="0"/>
    <m/>
    <m/>
    <x v="0"/>
    <b v="0"/>
    <d v="2021-06-29T20:34:54"/>
    <m/>
    <m/>
    <b v="0"/>
    <x v="0"/>
    <m/>
    <m/>
    <m/>
    <m/>
    <x v="0"/>
    <n v="0"/>
    <n v="0"/>
  </r>
  <r>
    <s v="0013100001jbqSKAAY"/>
    <b v="0"/>
    <m/>
    <b v="0"/>
    <s v="70131000001YBOMAA4"/>
    <m/>
    <m/>
    <x v="32"/>
    <b v="1"/>
    <s v="Other"/>
    <m/>
    <s v="00331000030xEZlAAM"/>
    <m/>
    <m/>
    <s v="00531000007KAu8AAG"/>
    <b v="1"/>
    <d v="2016-06-29T02:58:28"/>
    <m/>
    <b v="0"/>
    <m/>
    <m/>
    <b v="0"/>
    <d v="2017-04-01T00:00:00"/>
    <n v="4"/>
    <n v="2017"/>
    <s v="Omitted"/>
    <s v="Omitted"/>
    <b v="0"/>
    <b v="0"/>
    <m/>
    <b v="0"/>
    <b v="0"/>
    <b v="0"/>
    <x v="13"/>
    <b v="0"/>
    <m/>
    <x v="0"/>
    <m/>
    <s v="0055A00000BclF5QAJ"/>
    <d v="2021-04-11T20:33:11"/>
    <m/>
    <d v="2018-03-09T16:58:23"/>
    <m/>
    <m/>
    <b v="0"/>
    <m/>
    <m/>
    <s v="Trade Show"/>
    <m/>
    <m/>
    <m/>
    <m/>
    <m/>
    <x v="440"/>
    <x v="0"/>
    <b v="0"/>
    <m/>
    <m/>
    <m/>
    <s v="0055A000008iLoJQAU"/>
    <m/>
    <s v="Other"/>
    <m/>
    <s v="00331000030xEZlAAM"/>
    <m/>
    <s v="ZipChip"/>
    <m/>
    <m/>
    <s v="0125A000001ESVfQAO"/>
    <b v="0"/>
    <m/>
    <b v="0"/>
    <m/>
    <m/>
    <x v="0"/>
    <b v="0"/>
    <d v="2021-06-29T20:34:54"/>
    <m/>
    <m/>
    <b v="0"/>
    <x v="0"/>
    <m/>
    <m/>
    <m/>
    <m/>
    <x v="0"/>
    <n v="0"/>
    <n v="0"/>
  </r>
  <r>
    <s v="0013100001jbAqMAAU"/>
    <b v="0"/>
    <m/>
    <b v="0"/>
    <s v="70131000001YBOMAA4"/>
    <m/>
    <m/>
    <x v="122"/>
    <b v="1"/>
    <s v="Non Responsive"/>
    <m/>
    <s v="00331000030xEZoAAM"/>
    <m/>
    <m/>
    <s v="00531000007KAu8AAG"/>
    <b v="1"/>
    <d v="2016-06-29T02:58:28"/>
    <m/>
    <b v="0"/>
    <m/>
    <m/>
    <b v="0"/>
    <d v="2020-01-01T00:00:00"/>
    <n v="1"/>
    <n v="2020"/>
    <s v="Omitted"/>
    <s v="Omitted"/>
    <b v="0"/>
    <b v="0"/>
    <m/>
    <b v="0"/>
    <b v="0"/>
    <b v="0"/>
    <x v="13"/>
    <b v="0"/>
    <m/>
    <x v="0"/>
    <d v="2020-02-05T00:00:00"/>
    <s v="0055A00000BclF5QAJ"/>
    <d v="2021-04-10T23:01:03"/>
    <m/>
    <d v="2020-02-05T18:39:25"/>
    <m/>
    <m/>
    <b v="0"/>
    <m/>
    <m/>
    <s v="Trade Show"/>
    <m/>
    <m/>
    <m/>
    <m/>
    <m/>
    <x v="441"/>
    <x v="0"/>
    <b v="0"/>
    <m/>
    <m/>
    <m/>
    <s v="0055A000009GjocQAC"/>
    <m/>
    <s v="Proteomics"/>
    <m/>
    <s v="00331000030xEZoAAM"/>
    <s v="System"/>
    <s v="ZipChip"/>
    <m/>
    <m/>
    <s v="0125A000001ESVfQAO"/>
    <b v="0"/>
    <m/>
    <b v="0"/>
    <m/>
    <m/>
    <x v="0"/>
    <b v="0"/>
    <d v="2021-06-29T20:34:54"/>
    <m/>
    <m/>
    <b v="0"/>
    <x v="0"/>
    <m/>
    <m/>
    <m/>
    <m/>
    <x v="0"/>
    <n v="0"/>
    <n v="0"/>
  </r>
  <r>
    <s v="0013100001jbqTRAAY"/>
    <b v="0"/>
    <m/>
    <b v="0"/>
    <s v="70131000001YBOMAA4"/>
    <m/>
    <m/>
    <x v="113"/>
    <b v="1"/>
    <s v="Contact has moved"/>
    <m/>
    <s v="00331000030xEb2AAE"/>
    <m/>
    <m/>
    <s v="00531000007KAu8AAG"/>
    <b v="1"/>
    <d v="2016-06-29T03:04:25"/>
    <m/>
    <b v="0"/>
    <m/>
    <m/>
    <b v="0"/>
    <d v="2020-02-01T00:00:00"/>
    <n v="2"/>
    <n v="2020"/>
    <s v="Omitted"/>
    <s v="Omitted"/>
    <b v="0"/>
    <b v="0"/>
    <m/>
    <b v="0"/>
    <b v="0"/>
    <b v="0"/>
    <x v="13"/>
    <b v="0"/>
    <m/>
    <x v="0"/>
    <m/>
    <s v="0055A00000BclF5QAJ"/>
    <d v="2021-04-10T23:01:03"/>
    <m/>
    <d v="2020-02-03T15:05:17"/>
    <m/>
    <m/>
    <b v="0"/>
    <m/>
    <m/>
    <s v="Trade Show"/>
    <m/>
    <m/>
    <m/>
    <m/>
    <m/>
    <x v="442"/>
    <x v="0"/>
    <b v="0"/>
    <m/>
    <m/>
    <m/>
    <s v="0055A000008iLoJQAU"/>
    <m/>
    <s v="Proteomics"/>
    <m/>
    <s v="00331000030xEb2AAE"/>
    <s v="System"/>
    <s v="ZipChip"/>
    <m/>
    <m/>
    <s v="0125A000001ESVfQAO"/>
    <b v="0"/>
    <m/>
    <b v="0"/>
    <m/>
    <m/>
    <x v="0"/>
    <b v="0"/>
    <d v="2021-06-29T20:34:54"/>
    <m/>
    <m/>
    <b v="0"/>
    <x v="0"/>
    <m/>
    <m/>
    <m/>
    <m/>
    <x v="0"/>
    <n v="0"/>
    <n v="0"/>
  </r>
  <r>
    <s v="0013100001jbqTSAAY"/>
    <b v="0"/>
    <m/>
    <b v="0"/>
    <s v="70131000001YBOMAA4"/>
    <m/>
    <m/>
    <x v="116"/>
    <b v="1"/>
    <m/>
    <m/>
    <s v="00331000030xEb3AAE"/>
    <m/>
    <m/>
    <s v="00531000007KAu8AAG"/>
    <b v="1"/>
    <d v="2016-06-29T03:04:25"/>
    <d v="2021-06-22T00:00:00"/>
    <b v="0"/>
    <m/>
    <m/>
    <b v="0"/>
    <d v="2021-02-01T00:00:00"/>
    <n v="2"/>
    <n v="2021"/>
    <s v="Pipeline"/>
    <s v="Pipeline"/>
    <b v="0"/>
    <b v="0"/>
    <m/>
    <b v="0"/>
    <b v="0"/>
    <b v="0"/>
    <x v="13"/>
    <b v="0"/>
    <m/>
    <x v="0"/>
    <d v="2021-04-06T00:00:00"/>
    <s v="0055A00000Bd0KeQAJ"/>
    <d v="2021-06-22T17:08:23"/>
    <m/>
    <d v="2021-06-22T16:44:49"/>
    <d v="2021-06-22T00:00:00"/>
    <m/>
    <b v="0"/>
    <m/>
    <s v="Biotherapeutics"/>
    <s v="Trade Show"/>
    <m/>
    <m/>
    <m/>
    <m/>
    <m/>
    <x v="443"/>
    <x v="0"/>
    <b v="0"/>
    <m/>
    <m/>
    <m/>
    <s v="0055A00000Bd0KeQAJ"/>
    <m/>
    <s v="Biotherapeutics"/>
    <m/>
    <s v="00331000030xEb3AAE"/>
    <s v="System"/>
    <s v="ZipChip"/>
    <m/>
    <m/>
    <s v="0125A000001ESVfQAO"/>
    <b v="0"/>
    <m/>
    <b v="0"/>
    <m/>
    <m/>
    <x v="0"/>
    <b v="0"/>
    <d v="2021-06-29T20:34:54"/>
    <s v="0055A00000BctMnQAJ"/>
    <m/>
    <b v="0"/>
    <x v="0"/>
    <n v="0"/>
    <n v="0"/>
    <m/>
    <m/>
    <x v="0"/>
    <n v="0"/>
    <n v="0"/>
  </r>
  <r>
    <s v="0013100001jb0YzAAI"/>
    <b v="0"/>
    <m/>
    <b v="0"/>
    <s v="70131000001YBOMAA4"/>
    <m/>
    <m/>
    <x v="142"/>
    <b v="1"/>
    <m/>
    <m/>
    <s v="00331000030xEb5AAE"/>
    <m/>
    <m/>
    <s v="00531000007KAu8AAG"/>
    <b v="1"/>
    <d v="2016-06-29T03:04:25"/>
    <m/>
    <b v="0"/>
    <m/>
    <m/>
    <b v="0"/>
    <d v="2017-01-01T00:00:00"/>
    <n v="1"/>
    <n v="2017"/>
    <s v="Closed"/>
    <s v="Closed"/>
    <b v="0"/>
    <b v="0"/>
    <m/>
    <b v="1"/>
    <b v="0"/>
    <b v="0"/>
    <x v="13"/>
    <b v="0"/>
    <s v="Manual-Classic"/>
    <x v="0"/>
    <d v="2019-09-13T00:00:00"/>
    <s v="0055A00000BclF5QAJ"/>
    <d v="2021-04-10T22:59:54"/>
    <m/>
    <d v="2018-03-10T15:07:46"/>
    <m/>
    <m/>
    <b v="0"/>
    <m/>
    <s v="Metabolomics"/>
    <s v="Trade Show"/>
    <m/>
    <m/>
    <m/>
    <m/>
    <m/>
    <x v="444"/>
    <x v="0"/>
    <b v="0"/>
    <m/>
    <m/>
    <m/>
    <s v="0055A000008zqzaQAA"/>
    <s v="01s31000003qafeAAA"/>
    <s v="Metabolomics"/>
    <m/>
    <s v="00331000030xEb5AAE"/>
    <s v="System"/>
    <s v="ZipChip"/>
    <m/>
    <m/>
    <s v="0125A000001ESVfQAO"/>
    <b v="0"/>
    <m/>
    <b v="0"/>
    <m/>
    <m/>
    <x v="1"/>
    <b v="0"/>
    <d v="2021-06-29T20:34:54"/>
    <s v="0055A00000BctN2QAJ"/>
    <m/>
    <b v="0"/>
    <x v="1"/>
    <m/>
    <m/>
    <n v="49554"/>
    <m/>
    <x v="76"/>
    <n v="100"/>
    <n v="0"/>
  </r>
  <r>
    <s v="0013100001jb0YLAAY"/>
    <b v="0"/>
    <m/>
    <b v="0"/>
    <s v="70131000001YBOMAA4"/>
    <m/>
    <m/>
    <x v="122"/>
    <b v="1"/>
    <s v="Non Responsive"/>
    <m/>
    <s v="00331000030xEb7AAE"/>
    <m/>
    <m/>
    <s v="00531000007KAu8AAG"/>
    <b v="1"/>
    <d v="2016-06-29T03:04:25"/>
    <m/>
    <b v="0"/>
    <m/>
    <m/>
    <b v="0"/>
    <d v="2020-01-01T00:00:00"/>
    <n v="1"/>
    <n v="2020"/>
    <s v="Omitted"/>
    <s v="Omitted"/>
    <b v="0"/>
    <b v="0"/>
    <m/>
    <b v="1"/>
    <b v="0"/>
    <b v="0"/>
    <x v="13"/>
    <b v="0"/>
    <m/>
    <x v="0"/>
    <d v="2020-02-05T00:00:00"/>
    <s v="0055A00000BclF5QAJ"/>
    <d v="2021-04-10T23:01:03"/>
    <m/>
    <d v="2020-02-05T18:50:52"/>
    <m/>
    <m/>
    <b v="0"/>
    <m/>
    <s v="Biotherapeutics"/>
    <s v="Trade Show"/>
    <m/>
    <m/>
    <m/>
    <m/>
    <m/>
    <x v="445"/>
    <x v="0"/>
    <b v="0"/>
    <m/>
    <m/>
    <m/>
    <s v="0055A000009GjocQAC"/>
    <s v="01s31000003qafeAAA"/>
    <s v="Biotherapeutics"/>
    <m/>
    <s v="00331000030xEb7AAE"/>
    <s v="System"/>
    <s v="ZipChip"/>
    <m/>
    <m/>
    <s v="0125A000001ESVfQAO"/>
    <b v="0"/>
    <m/>
    <b v="0"/>
    <m/>
    <m/>
    <x v="0"/>
    <b v="0"/>
    <d v="2021-06-29T20:34:54"/>
    <m/>
    <m/>
    <b v="0"/>
    <x v="0"/>
    <m/>
    <m/>
    <n v="54805"/>
    <m/>
    <x v="2"/>
    <n v="0"/>
    <n v="0"/>
  </r>
  <r>
    <s v="0013100001jbqTUAAY"/>
    <b v="0"/>
    <m/>
    <b v="0"/>
    <s v="70131000001YBOMAA4"/>
    <m/>
    <m/>
    <x v="51"/>
    <b v="1"/>
    <s v="Non Responsive"/>
    <m/>
    <s v="00331000030xEb8AAE"/>
    <m/>
    <m/>
    <s v="00531000007KAu8AAG"/>
    <b v="1"/>
    <d v="2016-06-29T03:04:25"/>
    <m/>
    <b v="0"/>
    <m/>
    <m/>
    <b v="0"/>
    <d v="2019-04-01T00:00:00"/>
    <n v="4"/>
    <n v="2019"/>
    <s v="Omitted"/>
    <s v="Omitted"/>
    <b v="0"/>
    <b v="0"/>
    <m/>
    <b v="0"/>
    <b v="0"/>
    <b v="0"/>
    <x v="13"/>
    <b v="0"/>
    <m/>
    <x v="0"/>
    <d v="2019-09-05T00:00:00"/>
    <s v="0055A00000BclF5QAJ"/>
    <d v="2021-04-10T23:01:03"/>
    <m/>
    <d v="2019-11-11T15:40:12"/>
    <m/>
    <m/>
    <b v="0"/>
    <m/>
    <m/>
    <s v="Trade Show"/>
    <m/>
    <m/>
    <m/>
    <m/>
    <m/>
    <x v="446"/>
    <x v="0"/>
    <b v="0"/>
    <m/>
    <m/>
    <m/>
    <s v="0055A000009GjocQAC"/>
    <m/>
    <s v="Other"/>
    <m/>
    <s v="00331000030xEb8AAE"/>
    <s v="System"/>
    <s v="ZipChip"/>
    <m/>
    <m/>
    <s v="0125A000001ESVfQAO"/>
    <b v="0"/>
    <m/>
    <b v="0"/>
    <m/>
    <m/>
    <x v="0"/>
    <b v="0"/>
    <d v="2021-06-29T20:34:54"/>
    <m/>
    <m/>
    <b v="0"/>
    <x v="0"/>
    <m/>
    <m/>
    <m/>
    <m/>
    <x v="0"/>
    <n v="0"/>
    <n v="0"/>
  </r>
  <r>
    <s v="0013100001jbqTVAAY"/>
    <b v="0"/>
    <m/>
    <b v="0"/>
    <s v="70131000001YBx9AAG"/>
    <m/>
    <m/>
    <x v="143"/>
    <b v="1"/>
    <m/>
    <m/>
    <s v="00331000030xEb9AAE"/>
    <m/>
    <m/>
    <s v="00531000007KAu8AAG"/>
    <b v="1"/>
    <d v="2016-06-29T03:04:25"/>
    <m/>
    <b v="0"/>
    <m/>
    <m/>
    <b v="0"/>
    <d v="2016-03-01T00:00:00"/>
    <n v="3"/>
    <n v="2016"/>
    <s v="Closed"/>
    <s v="Closed"/>
    <b v="0"/>
    <b v="0"/>
    <m/>
    <b v="1"/>
    <b v="0"/>
    <b v="0"/>
    <x v="13"/>
    <b v="0"/>
    <s v="Manual-Classic"/>
    <x v="0"/>
    <d v="2017-06-22T00:00:00"/>
    <s v="0055A00000BclF5QAJ"/>
    <d v="2021-04-10T22:59:54"/>
    <m/>
    <d v="2018-03-10T15:07:46"/>
    <m/>
    <m/>
    <b v="0"/>
    <m/>
    <s v="Proteomics and Peptide Mapping"/>
    <s v="Referral"/>
    <m/>
    <m/>
    <m/>
    <m/>
    <m/>
    <x v="447"/>
    <x v="0"/>
    <b v="0"/>
    <m/>
    <m/>
    <m/>
    <s v="0055A000008zqzaQAA"/>
    <s v="01s31000003qafeAAA"/>
    <s v="Proteomics"/>
    <m/>
    <s v="00331000030xEb9AAE"/>
    <s v="System"/>
    <s v="ZipChip"/>
    <m/>
    <m/>
    <s v="0125A000001ESVfQAO"/>
    <b v="0"/>
    <m/>
    <b v="0"/>
    <m/>
    <m/>
    <x v="1"/>
    <b v="0"/>
    <d v="2021-06-29T20:34:54"/>
    <s v="0055A00000BctN2QAJ"/>
    <m/>
    <b v="0"/>
    <x v="1"/>
    <m/>
    <m/>
    <n v="28549"/>
    <m/>
    <x v="77"/>
    <n v="100"/>
    <n v="0"/>
  </r>
  <r>
    <s v="0013100001jbqTWAAY"/>
    <b v="0"/>
    <m/>
    <b v="0"/>
    <s v="70131000001YBOMAA4"/>
    <m/>
    <m/>
    <x v="15"/>
    <b v="1"/>
    <s v="Non Responsive"/>
    <m/>
    <s v="00331000030xEbAAAU"/>
    <m/>
    <m/>
    <s v="00531000007KAu8AAG"/>
    <b v="1"/>
    <d v="2016-06-29T03:04:25"/>
    <m/>
    <b v="0"/>
    <m/>
    <m/>
    <b v="0"/>
    <d v="2018-04-01T00:00:00"/>
    <n v="4"/>
    <n v="2018"/>
    <s v="Omitted"/>
    <s v="Omitted"/>
    <b v="0"/>
    <b v="0"/>
    <m/>
    <b v="1"/>
    <b v="0"/>
    <b v="0"/>
    <x v="13"/>
    <b v="0"/>
    <m/>
    <x v="0"/>
    <d v="2019-04-23T00:00:00"/>
    <s v="0055A00000BclF5QAJ"/>
    <d v="2021-04-10T23:01:03"/>
    <m/>
    <d v="2019-06-11T19:39:06"/>
    <m/>
    <m/>
    <b v="0"/>
    <m/>
    <s v="Biotherapeutics"/>
    <s v="Trade Show"/>
    <m/>
    <m/>
    <m/>
    <m/>
    <m/>
    <x v="448"/>
    <x v="0"/>
    <b v="0"/>
    <m/>
    <m/>
    <m/>
    <s v="0055A000009sZg0QAE"/>
    <s v="01s31000003qafeAAA"/>
    <s v="Biotherapeutics"/>
    <m/>
    <s v="00331000030xEbAAAU"/>
    <s v="System"/>
    <s v="ZipChip"/>
    <m/>
    <m/>
    <s v="0125A000001ESVfQAO"/>
    <b v="0"/>
    <m/>
    <b v="0"/>
    <m/>
    <m/>
    <x v="0"/>
    <b v="0"/>
    <d v="2021-06-29T20:34:54"/>
    <m/>
    <m/>
    <b v="0"/>
    <x v="0"/>
    <m/>
    <m/>
    <n v="54805"/>
    <m/>
    <x v="2"/>
    <n v="0"/>
    <n v="0"/>
  </r>
  <r>
    <s v="0013100001jbBzlAAE"/>
    <b v="0"/>
    <m/>
    <b v="0"/>
    <s v="70131000001YBOMAA4"/>
    <m/>
    <m/>
    <x v="122"/>
    <b v="1"/>
    <s v="Non Responsive"/>
    <m/>
    <s v="00331000030xEbBAAU"/>
    <m/>
    <m/>
    <s v="00531000007KAu8AAG"/>
    <b v="1"/>
    <d v="2016-06-29T03:04:25"/>
    <m/>
    <b v="0"/>
    <m/>
    <m/>
    <b v="0"/>
    <d v="2020-01-01T00:00:00"/>
    <n v="1"/>
    <n v="2020"/>
    <s v="Omitted"/>
    <s v="Omitted"/>
    <b v="0"/>
    <b v="0"/>
    <m/>
    <b v="1"/>
    <b v="0"/>
    <b v="0"/>
    <x v="13"/>
    <b v="0"/>
    <m/>
    <x v="0"/>
    <d v="2020-01-24T00:00:00"/>
    <s v="0055A00000BclF5QAJ"/>
    <d v="2021-04-10T23:01:03"/>
    <m/>
    <d v="2020-02-10T16:02:22"/>
    <m/>
    <m/>
    <b v="0"/>
    <m/>
    <s v="Peptide Mapping"/>
    <s v="Trade Show"/>
    <m/>
    <m/>
    <m/>
    <m/>
    <m/>
    <x v="449"/>
    <x v="0"/>
    <b v="0"/>
    <m/>
    <m/>
    <m/>
    <s v="0055A000009GjocQAC"/>
    <s v="01s31000003qafeAAA"/>
    <s v="Biotherapeutics"/>
    <m/>
    <s v="00331000030xEbBAAU"/>
    <s v="System"/>
    <s v="ZipChip"/>
    <m/>
    <m/>
    <s v="0125A000001ESVfQAO"/>
    <b v="0"/>
    <m/>
    <b v="0"/>
    <m/>
    <m/>
    <x v="0"/>
    <b v="0"/>
    <d v="2021-06-29T20:34:54"/>
    <m/>
    <m/>
    <b v="0"/>
    <x v="0"/>
    <m/>
    <m/>
    <n v="53555"/>
    <m/>
    <x v="2"/>
    <n v="0"/>
    <n v="0"/>
  </r>
  <r>
    <s v="0015A000021O54LQAS"/>
    <b v="0"/>
    <m/>
    <b v="0"/>
    <s v="70131000001YBOMAA4"/>
    <m/>
    <m/>
    <x v="66"/>
    <b v="1"/>
    <s v="Other"/>
    <m/>
    <m/>
    <m/>
    <m/>
    <s v="00531000007KAu8AAG"/>
    <b v="1"/>
    <d v="2016-06-29T03:37:26"/>
    <m/>
    <b v="0"/>
    <m/>
    <m/>
    <b v="0"/>
    <d v="2018-01-01T00:00:00"/>
    <n v="1"/>
    <n v="2018"/>
    <s v="Omitted"/>
    <s v="Omitted"/>
    <b v="0"/>
    <b v="0"/>
    <m/>
    <b v="0"/>
    <b v="0"/>
    <b v="0"/>
    <x v="13"/>
    <b v="0"/>
    <m/>
    <x v="0"/>
    <m/>
    <s v="0055A00000BclF5QAJ"/>
    <d v="2021-04-10T23:01:03"/>
    <m/>
    <d v="2018-05-03T16:53:39"/>
    <m/>
    <m/>
    <b v="0"/>
    <m/>
    <m/>
    <s v="Trade Show"/>
    <m/>
    <m/>
    <m/>
    <m/>
    <m/>
    <x v="450"/>
    <x v="0"/>
    <b v="0"/>
    <s v="S&amp;S Opp"/>
    <m/>
    <m/>
    <s v="0055A000008zqzaQAA"/>
    <m/>
    <s v="Biotherapeutics"/>
    <m/>
    <s v="00331000030xElFAAU"/>
    <s v="System"/>
    <s v="ZipChip"/>
    <m/>
    <m/>
    <s v="0125A000001ESVfQAO"/>
    <b v="0"/>
    <m/>
    <b v="0"/>
    <m/>
    <m/>
    <x v="0"/>
    <b v="0"/>
    <d v="2021-06-29T20:34:54"/>
    <s v="0055A00000BctN2QAJ"/>
    <m/>
    <b v="0"/>
    <x v="0"/>
    <m/>
    <m/>
    <m/>
    <m/>
    <x v="0"/>
    <n v="0"/>
    <n v="0"/>
  </r>
  <r>
    <s v="0013100001jbAvCAAU"/>
    <b v="0"/>
    <m/>
    <b v="0"/>
    <s v="70131000001YBOMAA4"/>
    <m/>
    <m/>
    <x v="32"/>
    <b v="1"/>
    <s v="Contact has moved"/>
    <m/>
    <s v="00331000030xElGAAU"/>
    <m/>
    <m/>
    <s v="00531000007KAu8AAG"/>
    <b v="1"/>
    <d v="2016-06-29T03:37:26"/>
    <m/>
    <b v="0"/>
    <m/>
    <m/>
    <b v="0"/>
    <d v="2017-04-01T00:00:00"/>
    <n v="4"/>
    <n v="2017"/>
    <s v="Omitted"/>
    <s v="Omitted"/>
    <b v="0"/>
    <b v="0"/>
    <m/>
    <b v="1"/>
    <b v="0"/>
    <b v="0"/>
    <x v="13"/>
    <b v="0"/>
    <m/>
    <x v="0"/>
    <m/>
    <s v="0055A00000BclF5QAJ"/>
    <d v="2021-04-10T23:01:03"/>
    <m/>
    <d v="2018-03-15T18:04:50"/>
    <m/>
    <m/>
    <b v="0"/>
    <m/>
    <m/>
    <s v="Trade Show"/>
    <m/>
    <m/>
    <m/>
    <m/>
    <m/>
    <x v="451"/>
    <x v="0"/>
    <b v="0"/>
    <m/>
    <m/>
    <m/>
    <s v="0055A000008iLoJQAU"/>
    <s v="01s31000003qafeAAA"/>
    <s v="Biotherapeutics"/>
    <m/>
    <s v="00331000030xElGAAU"/>
    <s v="System"/>
    <s v="ZipChip"/>
    <m/>
    <m/>
    <s v="0125A000001ESVfQAO"/>
    <b v="0"/>
    <m/>
    <b v="0"/>
    <m/>
    <m/>
    <x v="0"/>
    <b v="0"/>
    <d v="2021-06-29T20:34:54"/>
    <m/>
    <m/>
    <b v="0"/>
    <x v="0"/>
    <m/>
    <m/>
    <n v="54805"/>
    <m/>
    <x v="2"/>
    <n v="0"/>
    <n v="0"/>
  </r>
  <r>
    <s v="0013100001jbTy4AAE"/>
    <b v="0"/>
    <m/>
    <b v="0"/>
    <s v="70131000001YBOMAA4"/>
    <m/>
    <m/>
    <x v="137"/>
    <b v="1"/>
    <s v="Other"/>
    <m/>
    <s v="00331000030xElKAAU"/>
    <m/>
    <m/>
    <s v="00531000007KAu8AAG"/>
    <b v="1"/>
    <d v="2016-06-29T03:37:26"/>
    <m/>
    <b v="0"/>
    <m/>
    <m/>
    <b v="0"/>
    <d v="2018-01-01T00:00:00"/>
    <n v="1"/>
    <n v="2018"/>
    <s v="Omitted"/>
    <s v="Omitted"/>
    <b v="0"/>
    <b v="0"/>
    <m/>
    <b v="0"/>
    <b v="0"/>
    <b v="0"/>
    <x v="13"/>
    <b v="0"/>
    <m/>
    <x v="0"/>
    <m/>
    <s v="0055A00000BclF5QAJ"/>
    <d v="2021-04-11T20:33:11"/>
    <m/>
    <d v="2018-03-27T16:22:11"/>
    <m/>
    <m/>
    <b v="0"/>
    <m/>
    <s v="Biotherapeutics"/>
    <s v="Trade Show"/>
    <m/>
    <m/>
    <m/>
    <m/>
    <m/>
    <x v="452"/>
    <x v="0"/>
    <b v="0"/>
    <m/>
    <m/>
    <m/>
    <s v="0055A000008iLoJQAU"/>
    <m/>
    <s v="Biotherapeutics"/>
    <m/>
    <s v="00331000030xElKAAU"/>
    <s v="System"/>
    <s v="ZipChip"/>
    <m/>
    <m/>
    <s v="0125A000001ESVfQAO"/>
    <b v="0"/>
    <m/>
    <b v="0"/>
    <m/>
    <m/>
    <x v="0"/>
    <b v="0"/>
    <d v="2021-06-29T20:34:54"/>
    <m/>
    <m/>
    <b v="0"/>
    <x v="0"/>
    <m/>
    <m/>
    <m/>
    <m/>
    <x v="0"/>
    <n v="0"/>
    <n v="0"/>
  </r>
  <r>
    <s v="0013100001jbTyDAAU"/>
    <b v="0"/>
    <m/>
    <b v="0"/>
    <s v="70131000001YBOMAA4"/>
    <m/>
    <m/>
    <x v="122"/>
    <b v="1"/>
    <s v="Non Responsive"/>
    <m/>
    <s v="00331000030xElLAAU"/>
    <m/>
    <m/>
    <s v="00531000007KAu8AAG"/>
    <b v="1"/>
    <d v="2016-06-29T03:37:26"/>
    <m/>
    <b v="0"/>
    <m/>
    <m/>
    <b v="0"/>
    <d v="2020-01-01T00:00:00"/>
    <n v="1"/>
    <n v="2020"/>
    <s v="Omitted"/>
    <s v="Omitted"/>
    <b v="0"/>
    <b v="0"/>
    <m/>
    <b v="0"/>
    <b v="0"/>
    <b v="0"/>
    <x v="13"/>
    <b v="0"/>
    <m/>
    <x v="0"/>
    <m/>
    <s v="0055A00000BclF5QAJ"/>
    <d v="2021-04-10T23:01:03"/>
    <m/>
    <d v="2020-01-24T15:28:11"/>
    <m/>
    <m/>
    <b v="0"/>
    <m/>
    <s v="Metabolomics"/>
    <s v="Trade Show"/>
    <m/>
    <m/>
    <m/>
    <m/>
    <m/>
    <x v="453"/>
    <x v="0"/>
    <b v="0"/>
    <m/>
    <m/>
    <m/>
    <s v="0055A000009GjocQAC"/>
    <m/>
    <s v="Metabolomics"/>
    <m/>
    <s v="00331000030xElLAAU"/>
    <s v="System"/>
    <s v="ZipChip"/>
    <m/>
    <m/>
    <s v="0125A000001ESVfQAO"/>
    <b v="0"/>
    <m/>
    <b v="0"/>
    <m/>
    <m/>
    <x v="0"/>
    <b v="0"/>
    <d v="2021-06-29T20:34:54"/>
    <m/>
    <m/>
    <b v="0"/>
    <x v="0"/>
    <m/>
    <m/>
    <m/>
    <m/>
    <x v="0"/>
    <n v="0"/>
    <n v="0"/>
  </r>
  <r>
    <s v="0013100001k6JWfAAM"/>
    <b v="0"/>
    <m/>
    <b v="0"/>
    <s v="70131000001YBOMAA4"/>
    <m/>
    <m/>
    <x v="61"/>
    <b v="1"/>
    <s v="Non Responsive"/>
    <m/>
    <s v="00331000030xElMAAU"/>
    <m/>
    <m/>
    <s v="00531000007KAu8AAG"/>
    <b v="1"/>
    <d v="2016-06-29T03:37:26"/>
    <m/>
    <b v="0"/>
    <m/>
    <m/>
    <b v="0"/>
    <d v="2020-03-01T00:00:00"/>
    <n v="3"/>
    <n v="2020"/>
    <s v="Omitted"/>
    <s v="Omitted"/>
    <b v="0"/>
    <b v="0"/>
    <m/>
    <b v="1"/>
    <b v="0"/>
    <b v="0"/>
    <x v="13"/>
    <b v="0"/>
    <m/>
    <x v="0"/>
    <d v="2017-11-13T00:00:00"/>
    <s v="0055A00000BclF5QAJ"/>
    <d v="2021-04-10T23:01:03"/>
    <m/>
    <d v="2020-02-26T16:39:02"/>
    <m/>
    <m/>
    <b v="0"/>
    <m/>
    <s v="Biotherapeutics"/>
    <s v="Trade Show"/>
    <m/>
    <m/>
    <m/>
    <m/>
    <m/>
    <x v="454"/>
    <x v="0"/>
    <b v="0"/>
    <m/>
    <m/>
    <m/>
    <s v="0055A000009GjocQAC"/>
    <s v="01s31000003qafeAAA"/>
    <s v="Biotherapeutics"/>
    <m/>
    <s v="00331000030xElMAAU"/>
    <s v="System"/>
    <s v="ZipChip"/>
    <m/>
    <m/>
    <s v="0125A000001ESVfQAO"/>
    <b v="0"/>
    <m/>
    <b v="0"/>
    <m/>
    <m/>
    <x v="0"/>
    <b v="0"/>
    <d v="2021-06-29T20:34:54"/>
    <m/>
    <m/>
    <b v="0"/>
    <x v="0"/>
    <m/>
    <m/>
    <n v="54805"/>
    <m/>
    <x v="2"/>
    <n v="0"/>
    <n v="0"/>
  </r>
  <r>
    <s v="0013100001jbqcxAAA"/>
    <b v="0"/>
    <m/>
    <b v="0"/>
    <s v="70131000001YBOMAA4"/>
    <m/>
    <m/>
    <x v="9"/>
    <b v="1"/>
    <s v="Contact has moved"/>
    <m/>
    <s v="00331000030xElPAAU"/>
    <m/>
    <m/>
    <s v="00531000007KAu8AAG"/>
    <b v="1"/>
    <d v="2016-06-29T03:37:26"/>
    <m/>
    <b v="0"/>
    <m/>
    <m/>
    <b v="0"/>
    <d v="2018-04-01T00:00:00"/>
    <n v="4"/>
    <n v="2018"/>
    <s v="Omitted"/>
    <s v="Omitted"/>
    <b v="0"/>
    <b v="0"/>
    <m/>
    <b v="0"/>
    <b v="0"/>
    <b v="0"/>
    <x v="10"/>
    <b v="0"/>
    <m/>
    <x v="0"/>
    <m/>
    <s v="0055A00000BclF5QAJ"/>
    <d v="2021-04-10T23:01:03"/>
    <m/>
    <d v="2018-03-15T18:05:11"/>
    <m/>
    <m/>
    <b v="0"/>
    <m/>
    <m/>
    <s v="Trade Show"/>
    <m/>
    <m/>
    <m/>
    <m/>
    <m/>
    <x v="455"/>
    <x v="0"/>
    <b v="0"/>
    <m/>
    <m/>
    <m/>
    <s v="0055A000008iLoJQAU"/>
    <m/>
    <s v="Other"/>
    <m/>
    <s v="00331000030xElPAAU"/>
    <s v="System"/>
    <s v="ZipChip"/>
    <m/>
    <m/>
    <s v="0125A000001ESVfQAO"/>
    <b v="0"/>
    <m/>
    <b v="0"/>
    <m/>
    <m/>
    <x v="0"/>
    <b v="0"/>
    <d v="2021-06-29T20:34:54"/>
    <m/>
    <m/>
    <b v="0"/>
    <x v="0"/>
    <m/>
    <m/>
    <m/>
    <m/>
    <x v="0"/>
    <n v="0"/>
    <n v="0"/>
  </r>
  <r>
    <s v="0013100001jbqcyAAA"/>
    <b v="0"/>
    <m/>
    <b v="0"/>
    <s v="70131000001YBOMAA4"/>
    <m/>
    <m/>
    <x v="122"/>
    <b v="1"/>
    <s v="Non Responsive"/>
    <m/>
    <s v="00331000030xElRAAU"/>
    <m/>
    <m/>
    <s v="00531000007KAu8AAG"/>
    <b v="1"/>
    <d v="2016-06-29T03:37:26"/>
    <m/>
    <b v="0"/>
    <m/>
    <m/>
    <b v="0"/>
    <d v="2020-01-01T00:00:00"/>
    <n v="1"/>
    <n v="2020"/>
    <s v="Omitted"/>
    <s v="Omitted"/>
    <b v="0"/>
    <b v="0"/>
    <m/>
    <b v="0"/>
    <b v="0"/>
    <b v="0"/>
    <x v="10"/>
    <b v="0"/>
    <m/>
    <x v="0"/>
    <d v="2019-06-02T00:00:00"/>
    <s v="0055A00000BclF5QAJ"/>
    <d v="2021-04-10T23:01:03"/>
    <m/>
    <d v="2020-02-05T18:53:15"/>
    <m/>
    <m/>
    <b v="0"/>
    <m/>
    <m/>
    <s v="Trade Show"/>
    <m/>
    <m/>
    <m/>
    <m/>
    <m/>
    <x v="456"/>
    <x v="0"/>
    <b v="0"/>
    <m/>
    <m/>
    <m/>
    <s v="0055A000009GjocQAC"/>
    <m/>
    <s v="Other"/>
    <m/>
    <s v="00331000030xElRAAU"/>
    <s v="System"/>
    <s v="ZipChip"/>
    <m/>
    <m/>
    <s v="0125A000001ESVfQAO"/>
    <b v="0"/>
    <m/>
    <b v="0"/>
    <m/>
    <m/>
    <x v="0"/>
    <b v="0"/>
    <d v="2021-06-29T20:34:54"/>
    <m/>
    <m/>
    <b v="0"/>
    <x v="0"/>
    <m/>
    <m/>
    <m/>
    <m/>
    <x v="0"/>
    <n v="0"/>
    <n v="0"/>
  </r>
  <r>
    <s v="0013100001jbqd0AAA"/>
    <b v="0"/>
    <m/>
    <b v="0"/>
    <s v="70131000001YBOMAA4"/>
    <m/>
    <m/>
    <x v="9"/>
    <b v="1"/>
    <s v="Contact has moved"/>
    <m/>
    <s v="00331000030xElVAAU"/>
    <m/>
    <m/>
    <s v="00531000007KAu8AAG"/>
    <b v="1"/>
    <d v="2016-06-29T03:37:26"/>
    <m/>
    <b v="0"/>
    <m/>
    <m/>
    <b v="0"/>
    <d v="2018-04-01T00:00:00"/>
    <n v="4"/>
    <n v="2018"/>
    <s v="Omitted"/>
    <s v="Omitted"/>
    <b v="0"/>
    <b v="0"/>
    <m/>
    <b v="0"/>
    <b v="0"/>
    <b v="0"/>
    <x v="10"/>
    <b v="0"/>
    <m/>
    <x v="0"/>
    <d v="2017-08-22T00:00:00"/>
    <s v="0055A00000BclF5QAJ"/>
    <d v="2021-04-10T23:01:03"/>
    <m/>
    <d v="2018-04-27T18:08:10"/>
    <m/>
    <m/>
    <b v="0"/>
    <m/>
    <m/>
    <s v="Trade Show"/>
    <m/>
    <m/>
    <m/>
    <m/>
    <m/>
    <x v="457"/>
    <x v="0"/>
    <b v="0"/>
    <m/>
    <m/>
    <m/>
    <s v="0055A000008iLoJQAU"/>
    <m/>
    <s v="Other"/>
    <m/>
    <s v="00331000030xElVAAU"/>
    <s v="System"/>
    <s v="ZipChip"/>
    <m/>
    <m/>
    <s v="0125A000001ESVfQAO"/>
    <b v="0"/>
    <m/>
    <b v="0"/>
    <m/>
    <m/>
    <x v="0"/>
    <b v="0"/>
    <d v="2021-06-29T20:34:54"/>
    <m/>
    <m/>
    <b v="0"/>
    <x v="0"/>
    <m/>
    <m/>
    <m/>
    <m/>
    <x v="0"/>
    <n v="0"/>
    <n v="0"/>
  </r>
  <r>
    <s v="0013100001jbqf2AAA"/>
    <b v="0"/>
    <m/>
    <b v="0"/>
    <s v="70131000001YBOMAA4"/>
    <m/>
    <m/>
    <x v="51"/>
    <b v="1"/>
    <s v="Other"/>
    <m/>
    <s v="00331000030xEnNAAU"/>
    <m/>
    <m/>
    <s v="00531000007KAu8AAG"/>
    <b v="1"/>
    <d v="2016-06-29T03:43:34"/>
    <m/>
    <b v="0"/>
    <m/>
    <m/>
    <b v="0"/>
    <d v="2019-04-01T00:00:00"/>
    <n v="4"/>
    <n v="2019"/>
    <s v="Omitted"/>
    <s v="Omitted"/>
    <b v="0"/>
    <b v="0"/>
    <m/>
    <b v="1"/>
    <b v="0"/>
    <b v="0"/>
    <x v="10"/>
    <b v="0"/>
    <m/>
    <x v="0"/>
    <m/>
    <s v="0055A00000BclF5QAJ"/>
    <d v="2021-04-10T23:01:03"/>
    <m/>
    <d v="2019-09-05T20:01:57"/>
    <m/>
    <m/>
    <b v="0"/>
    <m/>
    <s v="Cell Lysates;Metabolomics"/>
    <s v="Trade Show"/>
    <m/>
    <m/>
    <m/>
    <m/>
    <m/>
    <x v="458"/>
    <x v="0"/>
    <b v="0"/>
    <s v="customer hadnt been contact in over ayear no longer interested"/>
    <m/>
    <m/>
    <s v="0055A000009GjocQAC"/>
    <s v="01s31000003qafeAAA"/>
    <s v="Proteomics"/>
    <m/>
    <s v="00331000030xEnNAAU"/>
    <s v="System"/>
    <s v="ZipChip"/>
    <m/>
    <m/>
    <s v="0125A000001ESVfQAO"/>
    <b v="0"/>
    <m/>
    <b v="0"/>
    <m/>
    <m/>
    <x v="0"/>
    <b v="0"/>
    <d v="2021-06-29T20:34:54"/>
    <m/>
    <m/>
    <b v="0"/>
    <x v="0"/>
    <m/>
    <m/>
    <n v="54805"/>
    <m/>
    <x v="2"/>
    <n v="0"/>
    <n v="0"/>
  </r>
  <r>
    <s v="0013100001jbqf4AAA"/>
    <b v="0"/>
    <m/>
    <b v="0"/>
    <s v="70131000001YBOMAA4"/>
    <m/>
    <m/>
    <x v="39"/>
    <b v="1"/>
    <s v="Other"/>
    <m/>
    <s v="00331000030xEnPAAU"/>
    <m/>
    <m/>
    <s v="00531000007KAu8AAG"/>
    <b v="1"/>
    <d v="2016-06-29T03:43:34"/>
    <m/>
    <b v="0"/>
    <m/>
    <m/>
    <b v="0"/>
    <d v="2020-04-01T00:00:00"/>
    <n v="4"/>
    <n v="2020"/>
    <s v="Omitted"/>
    <s v="Omitted"/>
    <b v="0"/>
    <b v="0"/>
    <m/>
    <b v="1"/>
    <b v="0"/>
    <b v="0"/>
    <x v="10"/>
    <b v="0"/>
    <s v="Auto-Si"/>
    <x v="0"/>
    <d v="2019-08-30T00:00:00"/>
    <s v="0055A00000BclF5QAJ"/>
    <d v="2021-04-10T23:01:03"/>
    <m/>
    <d v="2020-01-17T04:27:01"/>
    <m/>
    <m/>
    <b v="0"/>
    <m/>
    <s v="Biotherapeutics"/>
    <s v="Trade Show"/>
    <m/>
    <m/>
    <s v="Sciex"/>
    <s v="Triple TOF (4600,5600,6600)"/>
    <m/>
    <x v="459"/>
    <x v="0"/>
    <b v="0"/>
    <s v="TMO MS is old and can't do things they want.  Sciex doesn't have nano source.  Effectively no MS"/>
    <s v="Thermo Velos"/>
    <m/>
    <s v="0055A000008iLoJQAU"/>
    <s v="01s5A000005z9ixQAA"/>
    <s v="Biotherapeutics"/>
    <m/>
    <s v="00331000030xEnPAAU"/>
    <s v="System"/>
    <s v="ZipChip"/>
    <m/>
    <m/>
    <s v="0125A000001ESVfQAO"/>
    <b v="0"/>
    <m/>
    <b v="0"/>
    <m/>
    <m/>
    <x v="0"/>
    <b v="1"/>
    <d v="2021-06-29T20:34:54"/>
    <m/>
    <m/>
    <b v="1"/>
    <x v="0"/>
    <m/>
    <m/>
    <n v="85725"/>
    <m/>
    <x v="2"/>
    <n v="0"/>
    <n v="0"/>
  </r>
  <r>
    <s v="0013100001puTb4AAE"/>
    <b v="0"/>
    <m/>
    <b v="0"/>
    <s v="70131000001YBOMAA4"/>
    <m/>
    <m/>
    <x v="32"/>
    <b v="1"/>
    <s v="Duplicate opportunity"/>
    <m/>
    <s v="00331000030xEnQAAU"/>
    <m/>
    <m/>
    <s v="00531000007KAu8AAG"/>
    <b v="1"/>
    <d v="2016-06-29T03:43:34"/>
    <m/>
    <b v="0"/>
    <m/>
    <m/>
    <b v="0"/>
    <d v="2017-04-01T00:00:00"/>
    <n v="4"/>
    <n v="2017"/>
    <s v="Omitted"/>
    <s v="Omitted"/>
    <b v="0"/>
    <b v="0"/>
    <m/>
    <b v="0"/>
    <b v="0"/>
    <b v="0"/>
    <x v="10"/>
    <b v="0"/>
    <m/>
    <x v="0"/>
    <m/>
    <s v="0055A00000BclF5QAJ"/>
    <d v="2021-04-10T23:01:03"/>
    <m/>
    <d v="2018-03-10T15:26:53"/>
    <m/>
    <m/>
    <b v="0"/>
    <m/>
    <m/>
    <s v="Trade Show"/>
    <m/>
    <m/>
    <m/>
    <m/>
    <m/>
    <x v="460"/>
    <x v="0"/>
    <b v="0"/>
    <m/>
    <m/>
    <m/>
    <s v="0055A000008zqzaQAA"/>
    <m/>
    <s v="Biotherapeutics"/>
    <m/>
    <s v="00331000030xEnQAAU"/>
    <s v="System"/>
    <s v="ZipChip"/>
    <m/>
    <m/>
    <s v="0125A000001ESVfQAO"/>
    <b v="0"/>
    <m/>
    <b v="0"/>
    <m/>
    <m/>
    <x v="0"/>
    <b v="0"/>
    <d v="2021-06-29T20:34:54"/>
    <s v="0055A00000BctN2QAJ"/>
    <m/>
    <b v="0"/>
    <x v="0"/>
    <m/>
    <m/>
    <m/>
    <m/>
    <x v="0"/>
    <n v="0"/>
    <n v="0"/>
  </r>
  <r>
    <s v="0013100001jbqf5AAA"/>
    <b v="0"/>
    <m/>
    <b v="0"/>
    <s v="70131000001YBOMAA4"/>
    <m/>
    <m/>
    <x v="144"/>
    <b v="1"/>
    <s v="Other"/>
    <m/>
    <s v="00331000030xEnSAAU"/>
    <m/>
    <m/>
    <s v="00531000007KAu8AAG"/>
    <b v="1"/>
    <d v="2016-06-29T03:43:34"/>
    <m/>
    <b v="0"/>
    <m/>
    <m/>
    <b v="0"/>
    <d v="2018-01-01T00:00:00"/>
    <n v="1"/>
    <n v="2018"/>
    <s v="Omitted"/>
    <s v="Omitted"/>
    <b v="0"/>
    <b v="0"/>
    <m/>
    <b v="0"/>
    <b v="0"/>
    <b v="0"/>
    <x v="10"/>
    <b v="0"/>
    <m/>
    <x v="0"/>
    <m/>
    <s v="0055A00000BclF5QAJ"/>
    <d v="2021-04-11T20:33:11"/>
    <m/>
    <d v="2018-03-09T16:53:06"/>
    <m/>
    <m/>
    <b v="0"/>
    <m/>
    <m/>
    <s v="Trade Show"/>
    <m/>
    <m/>
    <m/>
    <m/>
    <m/>
    <x v="461"/>
    <x v="0"/>
    <b v="0"/>
    <m/>
    <m/>
    <m/>
    <s v="0055A000008iLoJQAU"/>
    <m/>
    <s v="Proteomics"/>
    <m/>
    <s v="00331000030xEnSAAU"/>
    <m/>
    <s v="ZipChip"/>
    <m/>
    <m/>
    <s v="0125A000001ESVfQAO"/>
    <b v="0"/>
    <m/>
    <b v="0"/>
    <m/>
    <m/>
    <x v="0"/>
    <b v="0"/>
    <d v="2021-06-29T20:34:54"/>
    <m/>
    <m/>
    <b v="0"/>
    <x v="0"/>
    <m/>
    <m/>
    <m/>
    <m/>
    <x v="0"/>
    <n v="0"/>
    <n v="0"/>
  </r>
  <r>
    <s v="0013100001jbqf7AAA"/>
    <b v="0"/>
    <m/>
    <b v="0"/>
    <s v="70131000001YBOMAA4"/>
    <m/>
    <m/>
    <x v="122"/>
    <b v="1"/>
    <s v="Non Responsive"/>
    <m/>
    <s v="00331000030xEnUAAU"/>
    <m/>
    <m/>
    <s v="00531000007KAu8AAG"/>
    <b v="1"/>
    <d v="2016-06-29T03:43:34"/>
    <m/>
    <b v="0"/>
    <m/>
    <m/>
    <b v="0"/>
    <d v="2020-01-01T00:00:00"/>
    <n v="1"/>
    <n v="2020"/>
    <s v="Omitted"/>
    <s v="Omitted"/>
    <b v="0"/>
    <b v="0"/>
    <m/>
    <b v="1"/>
    <b v="0"/>
    <b v="0"/>
    <x v="10"/>
    <b v="0"/>
    <m/>
    <x v="0"/>
    <d v="2020-02-05T00:00:00"/>
    <s v="0055A00000BclF5QAJ"/>
    <d v="2021-04-10T23:01:03"/>
    <m/>
    <d v="2020-02-18T16:10:09"/>
    <m/>
    <m/>
    <b v="0"/>
    <m/>
    <m/>
    <s v="Trade Show"/>
    <m/>
    <m/>
    <m/>
    <m/>
    <m/>
    <x v="462"/>
    <x v="0"/>
    <b v="0"/>
    <m/>
    <m/>
    <m/>
    <s v="0055A000009GjocQAC"/>
    <s v="01s31000003qafeAAA"/>
    <s v="Proteomics"/>
    <m/>
    <s v="00331000030xEnUAAU"/>
    <s v="System"/>
    <s v="ZipChip"/>
    <m/>
    <m/>
    <s v="0125A000001ESVfQAO"/>
    <b v="0"/>
    <m/>
    <b v="0"/>
    <m/>
    <m/>
    <x v="0"/>
    <b v="0"/>
    <d v="2021-06-29T20:34:54"/>
    <m/>
    <m/>
    <b v="0"/>
    <x v="0"/>
    <m/>
    <m/>
    <n v="61450"/>
    <m/>
    <x v="2"/>
    <n v="0"/>
    <n v="0"/>
  </r>
  <r>
    <s v="0013100001gYA7VAAW"/>
    <b v="0"/>
    <m/>
    <b v="0"/>
    <s v="70131000001YBOMAA4"/>
    <m/>
    <m/>
    <x v="32"/>
    <b v="1"/>
    <s v="Other"/>
    <m/>
    <s v="00331000030xEnVAAU"/>
    <m/>
    <m/>
    <s v="00531000007KAu8AAG"/>
    <b v="1"/>
    <d v="2016-06-29T03:43:34"/>
    <m/>
    <b v="0"/>
    <m/>
    <m/>
    <b v="0"/>
    <d v="2017-04-01T00:00:00"/>
    <n v="4"/>
    <n v="2017"/>
    <s v="Omitted"/>
    <s v="Omitted"/>
    <b v="0"/>
    <b v="0"/>
    <m/>
    <b v="0"/>
    <b v="0"/>
    <b v="0"/>
    <x v="10"/>
    <b v="0"/>
    <m/>
    <x v="0"/>
    <d v="2019-05-16T00:00:00"/>
    <s v="0055A00000BclF5QAJ"/>
    <d v="2021-04-11T20:33:11"/>
    <m/>
    <d v="2019-05-16T17:22:27"/>
    <m/>
    <m/>
    <b v="0"/>
    <m/>
    <m/>
    <s v="Trade Show"/>
    <m/>
    <m/>
    <m/>
    <m/>
    <m/>
    <x v="463"/>
    <x v="0"/>
    <b v="0"/>
    <m/>
    <m/>
    <m/>
    <s v="0055A000008zqzaQAA"/>
    <m/>
    <s v="Other"/>
    <m/>
    <s v="00331000030xEnVAAU"/>
    <s v="System"/>
    <s v="ZipChip"/>
    <m/>
    <m/>
    <s v="0125A000001ESVfQAO"/>
    <b v="0"/>
    <m/>
    <b v="0"/>
    <m/>
    <m/>
    <x v="0"/>
    <b v="0"/>
    <d v="2021-06-29T20:34:54"/>
    <s v="0055A00000BctN2QAJ"/>
    <m/>
    <b v="0"/>
    <x v="0"/>
    <m/>
    <m/>
    <m/>
    <m/>
    <x v="0"/>
    <n v="0"/>
    <n v="0"/>
  </r>
  <r>
    <s v="0013100001jbqf9AAA"/>
    <b v="0"/>
    <m/>
    <b v="0"/>
    <s v="70131000001YBOMAA4"/>
    <m/>
    <m/>
    <x v="32"/>
    <b v="1"/>
    <s v="Non Responsive"/>
    <m/>
    <s v="00331000030xEnWAAU"/>
    <m/>
    <m/>
    <s v="00531000007KAu8AAG"/>
    <b v="1"/>
    <d v="2016-06-29T03:43:34"/>
    <m/>
    <b v="0"/>
    <m/>
    <m/>
    <b v="0"/>
    <d v="2017-04-01T00:00:00"/>
    <n v="4"/>
    <n v="2017"/>
    <s v="Omitted"/>
    <s v="Omitted"/>
    <b v="0"/>
    <b v="0"/>
    <m/>
    <b v="0"/>
    <b v="0"/>
    <b v="0"/>
    <x v="10"/>
    <b v="0"/>
    <m/>
    <x v="0"/>
    <m/>
    <s v="0055A00000BclF5QAJ"/>
    <d v="2021-04-10T23:01:03"/>
    <m/>
    <d v="2019-07-03T18:00:20"/>
    <m/>
    <m/>
    <b v="0"/>
    <m/>
    <m/>
    <s v="Trade Show"/>
    <m/>
    <m/>
    <m/>
    <m/>
    <m/>
    <x v="464"/>
    <x v="0"/>
    <b v="0"/>
    <m/>
    <m/>
    <m/>
    <s v="0055A000009GjocQAC"/>
    <m/>
    <s v="Proteomics"/>
    <m/>
    <s v="00331000030xEnWAAU"/>
    <s v="System"/>
    <s v="ZipChip"/>
    <m/>
    <m/>
    <s v="0125A000001ESVfQAO"/>
    <b v="0"/>
    <m/>
    <b v="0"/>
    <m/>
    <m/>
    <x v="0"/>
    <b v="0"/>
    <d v="2021-06-29T20:34:54"/>
    <m/>
    <m/>
    <b v="0"/>
    <x v="0"/>
    <m/>
    <m/>
    <m/>
    <m/>
    <x v="0"/>
    <n v="0"/>
    <n v="0"/>
  </r>
  <r>
    <s v="0013100001jbqfCAAQ"/>
    <b v="0"/>
    <m/>
    <b v="0"/>
    <s v="70131000001YBOMAA4"/>
    <m/>
    <m/>
    <x v="145"/>
    <b v="1"/>
    <s v="Other"/>
    <m/>
    <s v="00331000030xEnaAAE"/>
    <m/>
    <m/>
    <s v="00531000007KAu8AAG"/>
    <b v="1"/>
    <d v="2016-06-29T03:43:34"/>
    <m/>
    <b v="0"/>
    <m/>
    <m/>
    <b v="0"/>
    <d v="2018-01-01T00:00:00"/>
    <n v="1"/>
    <n v="2018"/>
    <s v="Omitted"/>
    <s v="Omitted"/>
    <b v="0"/>
    <b v="0"/>
    <m/>
    <b v="1"/>
    <b v="0"/>
    <b v="0"/>
    <x v="10"/>
    <b v="0"/>
    <m/>
    <x v="0"/>
    <m/>
    <s v="0055A00000BclF5QAJ"/>
    <d v="2021-04-11T20:33:11"/>
    <m/>
    <d v="2018-03-15T18:05:24"/>
    <m/>
    <m/>
    <b v="0"/>
    <m/>
    <s v="Proteomics and Peptide Mapping"/>
    <s v="Trade Show"/>
    <m/>
    <m/>
    <m/>
    <m/>
    <m/>
    <x v="465"/>
    <x v="0"/>
    <b v="0"/>
    <m/>
    <m/>
    <m/>
    <s v="0055A000008iLoJQAU"/>
    <s v="01s31000003qafeAAA"/>
    <s v="Proteomics"/>
    <m/>
    <s v="00331000030xEnaAAE"/>
    <s v="System"/>
    <s v="ZipChip"/>
    <m/>
    <m/>
    <s v="0125A000001ESVfQAO"/>
    <b v="0"/>
    <m/>
    <b v="0"/>
    <m/>
    <m/>
    <x v="0"/>
    <b v="0"/>
    <d v="2021-06-29T20:34:54"/>
    <m/>
    <m/>
    <b v="0"/>
    <x v="0"/>
    <m/>
    <m/>
    <n v="54805"/>
    <m/>
    <x v="2"/>
    <n v="0"/>
    <n v="0"/>
  </r>
  <r>
    <s v="0013100001jbqfEAAQ"/>
    <b v="0"/>
    <m/>
    <b v="0"/>
    <s v="70131000001YBOMAA4"/>
    <m/>
    <m/>
    <x v="15"/>
    <b v="1"/>
    <s v="Contact has moved"/>
    <m/>
    <s v="00331000030xEncAAE"/>
    <m/>
    <m/>
    <s v="00531000007KAu8AAG"/>
    <b v="1"/>
    <d v="2016-06-29T03:43:34"/>
    <m/>
    <b v="0"/>
    <m/>
    <m/>
    <b v="0"/>
    <d v="2018-04-01T00:00:00"/>
    <n v="4"/>
    <n v="2018"/>
    <s v="Omitted"/>
    <s v="Omitted"/>
    <b v="0"/>
    <b v="0"/>
    <m/>
    <b v="1"/>
    <b v="0"/>
    <b v="0"/>
    <x v="10"/>
    <b v="0"/>
    <m/>
    <x v="0"/>
    <m/>
    <s v="0055A00000BclF5QAJ"/>
    <d v="2021-04-10T23:01:03"/>
    <m/>
    <d v="2019-02-26T21:22:02"/>
    <m/>
    <m/>
    <b v="0"/>
    <m/>
    <s v="Biotherapeutics"/>
    <s v="Trade Show"/>
    <m/>
    <m/>
    <m/>
    <m/>
    <m/>
    <x v="466"/>
    <x v="0"/>
    <b v="0"/>
    <m/>
    <m/>
    <m/>
    <s v="0055A000008zqzaQAA"/>
    <s v="01s31000003qafeAAA"/>
    <s v="Biotherapeutics"/>
    <m/>
    <s v="00331000030xEncAAE"/>
    <s v="System"/>
    <s v="ZipChip"/>
    <m/>
    <m/>
    <s v="0125A000001ESVfQAO"/>
    <b v="0"/>
    <m/>
    <b v="0"/>
    <m/>
    <m/>
    <x v="0"/>
    <b v="0"/>
    <d v="2021-06-29T20:34:54"/>
    <s v="0055A00000BctN2QAJ"/>
    <m/>
    <b v="0"/>
    <x v="0"/>
    <m/>
    <m/>
    <n v="54805"/>
    <m/>
    <x v="2"/>
    <n v="0"/>
    <n v="0"/>
  </r>
  <r>
    <s v="0013100001qvZsSAAU"/>
    <b v="0"/>
    <m/>
    <b v="0"/>
    <s v="70131000001YBOMAA4"/>
    <m/>
    <m/>
    <x v="137"/>
    <b v="1"/>
    <s v="Non Responsive"/>
    <m/>
    <s v="00331000030xEndAAE"/>
    <m/>
    <m/>
    <s v="00531000007KAu8AAG"/>
    <b v="1"/>
    <d v="2016-06-29T03:43:34"/>
    <m/>
    <b v="0"/>
    <m/>
    <m/>
    <b v="0"/>
    <d v="2018-01-01T00:00:00"/>
    <n v="1"/>
    <n v="2018"/>
    <s v="Omitted"/>
    <s v="Omitted"/>
    <b v="0"/>
    <b v="0"/>
    <m/>
    <b v="1"/>
    <b v="0"/>
    <b v="0"/>
    <x v="11"/>
    <b v="0"/>
    <m/>
    <x v="0"/>
    <m/>
    <s v="0055A00000BclF5QAJ"/>
    <d v="2021-04-10T23:01:03"/>
    <m/>
    <d v="2018-03-27T16:27:00"/>
    <m/>
    <m/>
    <b v="0"/>
    <m/>
    <s v="Biotherapeutics"/>
    <s v="Trade Show"/>
    <m/>
    <m/>
    <m/>
    <m/>
    <m/>
    <x v="467"/>
    <x v="0"/>
    <b v="0"/>
    <m/>
    <m/>
    <m/>
    <s v="0055A000008iLoJQAU"/>
    <s v="01s31000003qafeAAA"/>
    <s v="Biotherapeutics"/>
    <m/>
    <s v="00331000030xEndAAE"/>
    <s v="System"/>
    <s v="ZipChip"/>
    <m/>
    <m/>
    <s v="0125A000001ESVfQAO"/>
    <b v="0"/>
    <m/>
    <b v="0"/>
    <m/>
    <m/>
    <x v="0"/>
    <b v="0"/>
    <d v="2021-06-29T20:34:54"/>
    <m/>
    <m/>
    <b v="0"/>
    <x v="0"/>
    <m/>
    <m/>
    <n v="54805"/>
    <m/>
    <x v="2"/>
    <n v="0"/>
    <n v="0"/>
  </r>
  <r>
    <s v="0013100001jbToFAAU"/>
    <b v="0"/>
    <m/>
    <b v="0"/>
    <s v="70131000001YBOMAA4"/>
    <m/>
    <m/>
    <x v="127"/>
    <b v="1"/>
    <s v="Non Responsive"/>
    <m/>
    <s v="00331000030xEneAAE"/>
    <m/>
    <m/>
    <s v="00531000007KAu8AAG"/>
    <b v="1"/>
    <d v="2016-06-29T03:43:34"/>
    <m/>
    <b v="0"/>
    <m/>
    <m/>
    <b v="0"/>
    <d v="2020-01-01T00:00:00"/>
    <n v="1"/>
    <n v="2020"/>
    <s v="Omitted"/>
    <s v="Omitted"/>
    <b v="0"/>
    <b v="0"/>
    <m/>
    <b v="0"/>
    <b v="0"/>
    <b v="0"/>
    <x v="11"/>
    <b v="0"/>
    <m/>
    <x v="0"/>
    <m/>
    <s v="0055A00000BclF5QAJ"/>
    <d v="2021-04-10T23:01:03"/>
    <m/>
    <d v="2020-01-22T15:26:08"/>
    <m/>
    <m/>
    <b v="0"/>
    <m/>
    <m/>
    <s v="Trade Show"/>
    <m/>
    <m/>
    <m/>
    <m/>
    <m/>
    <x v="468"/>
    <x v="0"/>
    <b v="0"/>
    <m/>
    <m/>
    <m/>
    <s v="0055A000009GjocQAC"/>
    <m/>
    <s v="Proteomics"/>
    <m/>
    <s v="00331000030xEneAAE"/>
    <s v="System"/>
    <s v="ZipChip"/>
    <m/>
    <m/>
    <s v="0125A000001ESVfQAO"/>
    <b v="0"/>
    <m/>
    <b v="0"/>
    <m/>
    <m/>
    <x v="0"/>
    <b v="0"/>
    <d v="2021-06-29T20:34:54"/>
    <m/>
    <m/>
    <b v="0"/>
    <x v="0"/>
    <m/>
    <m/>
    <m/>
    <m/>
    <x v="0"/>
    <n v="0"/>
    <n v="0"/>
  </r>
  <r>
    <s v="0013100001jbqfFAAQ"/>
    <b v="0"/>
    <m/>
    <b v="0"/>
    <s v="70131000001YBOMAA4"/>
    <m/>
    <m/>
    <x v="122"/>
    <b v="1"/>
    <s v="Non Responsive"/>
    <m/>
    <s v="00331000030xEnfAAE"/>
    <m/>
    <m/>
    <s v="00531000007KAu8AAG"/>
    <b v="1"/>
    <d v="2016-06-29T03:43:34"/>
    <m/>
    <b v="0"/>
    <m/>
    <m/>
    <b v="0"/>
    <d v="2020-01-01T00:00:00"/>
    <n v="1"/>
    <n v="2020"/>
    <s v="Omitted"/>
    <s v="Omitted"/>
    <b v="0"/>
    <b v="0"/>
    <m/>
    <b v="0"/>
    <b v="0"/>
    <b v="0"/>
    <x v="11"/>
    <b v="0"/>
    <m/>
    <x v="0"/>
    <d v="2020-02-05T00:00:00"/>
    <s v="0055A00000BclF5QAJ"/>
    <d v="2021-04-10T23:01:03"/>
    <m/>
    <d v="2020-02-05T19:18:39"/>
    <m/>
    <m/>
    <b v="0"/>
    <m/>
    <s v="Proteomics and Peptide Mapping;Metabolomics"/>
    <s v="Trade Show"/>
    <m/>
    <m/>
    <m/>
    <m/>
    <m/>
    <x v="469"/>
    <x v="0"/>
    <b v="0"/>
    <m/>
    <m/>
    <m/>
    <s v="0055A000009GjocQAC"/>
    <m/>
    <s v="Proteomics"/>
    <m/>
    <s v="00331000030xEnfAAE"/>
    <s v="System"/>
    <s v="ZipChip"/>
    <m/>
    <m/>
    <s v="0125A000001ESVfQAO"/>
    <b v="0"/>
    <m/>
    <b v="0"/>
    <m/>
    <m/>
    <x v="0"/>
    <b v="0"/>
    <d v="2021-06-29T20:34:54"/>
    <m/>
    <m/>
    <b v="0"/>
    <x v="0"/>
    <m/>
    <m/>
    <m/>
    <m/>
    <x v="0"/>
    <n v="0"/>
    <n v="0"/>
  </r>
  <r>
    <s v="0013100001jbqg0AAA"/>
    <b v="0"/>
    <m/>
    <b v="0"/>
    <s v="70131000001YBOMAA4"/>
    <m/>
    <m/>
    <x v="32"/>
    <b v="1"/>
    <s v="Duplicate opportunity"/>
    <m/>
    <s v="00331000030xEofAAE"/>
    <m/>
    <m/>
    <s v="00531000007KAu8AAG"/>
    <b v="1"/>
    <d v="2016-06-29T03:48:14"/>
    <m/>
    <b v="0"/>
    <m/>
    <m/>
    <b v="0"/>
    <d v="2017-04-01T00:00:00"/>
    <n v="4"/>
    <n v="2017"/>
    <s v="Omitted"/>
    <s v="Omitted"/>
    <b v="0"/>
    <b v="0"/>
    <m/>
    <b v="0"/>
    <b v="0"/>
    <b v="0"/>
    <x v="0"/>
    <b v="0"/>
    <m/>
    <x v="0"/>
    <m/>
    <s v="0055A00000BclF5QAJ"/>
    <d v="2021-04-10T23:01:03"/>
    <m/>
    <d v="2019-05-16T17:30:25"/>
    <m/>
    <m/>
    <b v="0"/>
    <m/>
    <m/>
    <s v="Trade Show"/>
    <m/>
    <m/>
    <m/>
    <m/>
    <m/>
    <x v="470"/>
    <x v="0"/>
    <b v="0"/>
    <m/>
    <m/>
    <m/>
    <s v="0055A000008zqzaQAA"/>
    <m/>
    <s v="Other"/>
    <m/>
    <s v="00331000030xEofAAE"/>
    <s v="System"/>
    <s v="ZipChip"/>
    <m/>
    <m/>
    <s v="0125A000001ESVfQAO"/>
    <b v="0"/>
    <m/>
    <b v="0"/>
    <m/>
    <m/>
    <x v="0"/>
    <b v="0"/>
    <d v="2021-06-29T20:34:54"/>
    <s v="0055A00000BctN2QAJ"/>
    <m/>
    <b v="0"/>
    <x v="0"/>
    <m/>
    <m/>
    <m/>
    <m/>
    <x v="0"/>
    <n v="0"/>
    <n v="0"/>
  </r>
  <r>
    <s v="0013100001jbqSJAAY"/>
    <b v="0"/>
    <m/>
    <b v="0"/>
    <s v="70131000001YBOMAA4"/>
    <m/>
    <m/>
    <x v="32"/>
    <b v="1"/>
    <s v="Incompatible Mass Spec"/>
    <m/>
    <s v="00331000030xEogAAE"/>
    <m/>
    <m/>
    <s v="00531000007KAu8AAG"/>
    <b v="1"/>
    <d v="2016-06-29T03:48:14"/>
    <m/>
    <b v="0"/>
    <m/>
    <m/>
    <b v="0"/>
    <d v="2017-04-01T00:00:00"/>
    <n v="4"/>
    <n v="2017"/>
    <s v="Omitted"/>
    <s v="Omitted"/>
    <b v="0"/>
    <b v="0"/>
    <m/>
    <b v="1"/>
    <b v="0"/>
    <b v="0"/>
    <x v="0"/>
    <b v="0"/>
    <s v="Auto-Si"/>
    <x v="0"/>
    <m/>
    <s v="0055A00000BclF5QAJ"/>
    <d v="2021-04-11T20:29:35"/>
    <m/>
    <d v="2018-03-10T15:26:31"/>
    <m/>
    <m/>
    <b v="0"/>
    <m/>
    <s v="Proteomics and Peptide Mapping"/>
    <s v="Trade Show"/>
    <m/>
    <m/>
    <s v="Sciex"/>
    <m/>
    <m/>
    <x v="471"/>
    <x v="0"/>
    <b v="0"/>
    <m/>
    <m/>
    <m/>
    <s v="0055A000008zqzaQAA"/>
    <s v="01s31000003qafeAAA"/>
    <s v="Proteomics"/>
    <m/>
    <s v="00331000030xEogAAE"/>
    <s v="System"/>
    <s v="ZipChip"/>
    <m/>
    <m/>
    <s v="0125A000001ESVfQAO"/>
    <b v="0"/>
    <m/>
    <b v="0"/>
    <m/>
    <m/>
    <x v="0"/>
    <b v="0"/>
    <d v="2021-06-29T20:34:54"/>
    <s v="0055A00000BctN2QAJ"/>
    <m/>
    <b v="0"/>
    <x v="0"/>
    <m/>
    <m/>
    <n v="54805"/>
    <m/>
    <x v="2"/>
    <n v="0"/>
    <n v="0"/>
  </r>
  <r>
    <s v="0013100001jbqg2AAA"/>
    <b v="0"/>
    <m/>
    <b v="0"/>
    <s v="70131000001YBOMAA4"/>
    <m/>
    <m/>
    <x v="146"/>
    <b v="1"/>
    <s v="Lost or No Budget"/>
    <m/>
    <s v="00331000030xEohAAE"/>
    <m/>
    <m/>
    <s v="00531000007KAu8AAG"/>
    <b v="1"/>
    <d v="2016-06-29T03:48:14"/>
    <m/>
    <b v="0"/>
    <m/>
    <m/>
    <b v="0"/>
    <d v="2019-02-01T00:00:00"/>
    <n v="2"/>
    <n v="2019"/>
    <s v="Omitted"/>
    <s v="Omitted"/>
    <b v="0"/>
    <b v="0"/>
    <m/>
    <b v="1"/>
    <b v="0"/>
    <b v="0"/>
    <x v="0"/>
    <b v="0"/>
    <m/>
    <x v="0"/>
    <d v="2019-05-12T00:00:00"/>
    <s v="0055A00000BclF5QAJ"/>
    <d v="2021-04-10T23:01:03"/>
    <m/>
    <d v="2019-05-13T14:47:23"/>
    <m/>
    <m/>
    <b v="0"/>
    <m/>
    <s v="Metabolomics"/>
    <s v="Trade Show"/>
    <m/>
    <m/>
    <m/>
    <m/>
    <m/>
    <x v="472"/>
    <x v="0"/>
    <b v="0"/>
    <m/>
    <m/>
    <m/>
    <s v="0055A000009sZg0QAE"/>
    <s v="01s31000003qafeAAA"/>
    <s v="Metabolomics"/>
    <m/>
    <s v="00331000030xEohAAE"/>
    <s v="System"/>
    <s v="ZipChip"/>
    <m/>
    <m/>
    <s v="0125A000001ESVfQAO"/>
    <b v="0"/>
    <m/>
    <b v="0"/>
    <m/>
    <m/>
    <x v="0"/>
    <b v="0"/>
    <d v="2021-06-29T20:34:54"/>
    <m/>
    <m/>
    <b v="0"/>
    <x v="0"/>
    <m/>
    <m/>
    <n v="54805"/>
    <m/>
    <x v="2"/>
    <n v="0"/>
    <n v="0"/>
  </r>
  <r>
    <s v="0013100001fsGopAAE"/>
    <b v="0"/>
    <m/>
    <b v="0"/>
    <s v="70131000001YBOMAA4"/>
    <m/>
    <m/>
    <x v="138"/>
    <b v="1"/>
    <s v="Other"/>
    <m/>
    <s v="00331000030xEokAAE"/>
    <m/>
    <m/>
    <s v="00531000007KAu8AAG"/>
    <b v="1"/>
    <d v="2016-06-29T03:48:14"/>
    <m/>
    <b v="0"/>
    <m/>
    <m/>
    <b v="0"/>
    <d v="2018-02-01T00:00:00"/>
    <n v="2"/>
    <n v="2018"/>
    <s v="Omitted"/>
    <s v="Omitted"/>
    <b v="0"/>
    <b v="0"/>
    <m/>
    <b v="1"/>
    <b v="0"/>
    <b v="0"/>
    <x v="0"/>
    <b v="0"/>
    <m/>
    <x v="0"/>
    <m/>
    <s v="0055A00000BclF5QAJ"/>
    <d v="2021-04-11T20:33:11"/>
    <m/>
    <d v="2018-04-05T19:50:11"/>
    <m/>
    <m/>
    <b v="0"/>
    <m/>
    <s v="Other"/>
    <s v="Trade Show"/>
    <m/>
    <m/>
    <m/>
    <m/>
    <m/>
    <x v="473"/>
    <x v="0"/>
    <b v="0"/>
    <m/>
    <m/>
    <m/>
    <s v="0055A000008iLoJQAU"/>
    <s v="01s31000003qafeAAA"/>
    <s v="Other"/>
    <m/>
    <s v="00331000030xEokAAE"/>
    <s v="System"/>
    <s v="ZipChip"/>
    <m/>
    <m/>
    <s v="0125A000001ESVfQAO"/>
    <b v="0"/>
    <m/>
    <b v="0"/>
    <m/>
    <m/>
    <x v="0"/>
    <b v="0"/>
    <d v="2021-06-29T20:34:54"/>
    <m/>
    <m/>
    <b v="0"/>
    <x v="0"/>
    <m/>
    <m/>
    <n v="54805"/>
    <m/>
    <x v="2"/>
    <n v="0"/>
    <n v="0"/>
  </r>
  <r>
    <s v="0013100001fr6iKAAQ"/>
    <b v="0"/>
    <m/>
    <b v="0"/>
    <s v="70131000001YBOMAA4"/>
    <m/>
    <m/>
    <x v="144"/>
    <b v="1"/>
    <s v="Contact has moved"/>
    <m/>
    <s v="00331000030xEomAAE"/>
    <m/>
    <m/>
    <s v="00531000007KAu8AAG"/>
    <b v="1"/>
    <d v="2016-06-29T03:48:14"/>
    <m/>
    <b v="0"/>
    <m/>
    <m/>
    <b v="0"/>
    <d v="2018-01-01T00:00:00"/>
    <n v="1"/>
    <n v="2018"/>
    <s v="Omitted"/>
    <s v="Omitted"/>
    <b v="0"/>
    <b v="0"/>
    <m/>
    <b v="0"/>
    <b v="0"/>
    <b v="0"/>
    <x v="0"/>
    <b v="0"/>
    <m/>
    <x v="0"/>
    <m/>
    <s v="0055A00000BclF5QAJ"/>
    <d v="2021-04-10T23:01:03"/>
    <m/>
    <d v="2018-03-09T16:41:56"/>
    <m/>
    <m/>
    <b v="0"/>
    <m/>
    <s v="Biotherapeutics"/>
    <s v="Trade Show"/>
    <m/>
    <m/>
    <m/>
    <m/>
    <m/>
    <x v="474"/>
    <x v="0"/>
    <b v="0"/>
    <m/>
    <m/>
    <m/>
    <s v="0055A000008iLoJQAU"/>
    <m/>
    <s v="Biotherapeutics"/>
    <m/>
    <s v="00331000030xEomAAE"/>
    <s v="System"/>
    <s v="ZipChip"/>
    <m/>
    <m/>
    <s v="0125A000001ESVfQAO"/>
    <b v="0"/>
    <m/>
    <b v="0"/>
    <m/>
    <m/>
    <x v="0"/>
    <b v="0"/>
    <d v="2021-06-29T20:34:54"/>
    <m/>
    <m/>
    <b v="0"/>
    <x v="0"/>
    <m/>
    <m/>
    <m/>
    <m/>
    <x v="0"/>
    <n v="0"/>
    <n v="0"/>
  </r>
  <r>
    <s v="0013100001jbqg3AAA"/>
    <b v="0"/>
    <m/>
    <b v="0"/>
    <s v="70131000001YBOMAA4"/>
    <m/>
    <m/>
    <x v="122"/>
    <b v="1"/>
    <s v="Non Responsive"/>
    <m/>
    <s v="00331000030xEonAAE"/>
    <m/>
    <m/>
    <s v="00531000007KAu8AAG"/>
    <b v="1"/>
    <d v="2016-06-29T03:48:14"/>
    <m/>
    <b v="0"/>
    <m/>
    <m/>
    <b v="0"/>
    <d v="2020-01-01T00:00:00"/>
    <n v="1"/>
    <n v="2020"/>
    <s v="Omitted"/>
    <s v="Omitted"/>
    <b v="0"/>
    <b v="0"/>
    <m/>
    <b v="0"/>
    <b v="0"/>
    <b v="0"/>
    <x v="0"/>
    <b v="0"/>
    <m/>
    <x v="0"/>
    <d v="2020-02-05T00:00:00"/>
    <s v="0055A00000BclF5QAJ"/>
    <d v="2021-04-10T23:01:03"/>
    <m/>
    <d v="2020-02-05T20:46:57"/>
    <m/>
    <m/>
    <b v="0"/>
    <m/>
    <s v="Biotherapeutics"/>
    <s v="Trade Show"/>
    <m/>
    <m/>
    <m/>
    <m/>
    <m/>
    <x v="475"/>
    <x v="0"/>
    <b v="0"/>
    <m/>
    <m/>
    <m/>
    <s v="0055A000009GjocQAC"/>
    <m/>
    <s v="Biotherapeutics"/>
    <m/>
    <s v="00331000030xEonAAE"/>
    <s v="System"/>
    <s v="ZipChip"/>
    <m/>
    <m/>
    <s v="0125A000001ESVfQAO"/>
    <b v="0"/>
    <m/>
    <b v="0"/>
    <m/>
    <m/>
    <x v="0"/>
    <b v="0"/>
    <d v="2021-06-29T20:34:54"/>
    <m/>
    <m/>
    <b v="0"/>
    <x v="0"/>
    <m/>
    <m/>
    <m/>
    <m/>
    <x v="0"/>
    <n v="0"/>
    <n v="0"/>
  </r>
  <r>
    <s v="0013100001frxefAAA"/>
    <b v="0"/>
    <m/>
    <b v="0"/>
    <s v="70131000001YBOMAA4"/>
    <m/>
    <m/>
    <x v="32"/>
    <b v="1"/>
    <s v="Non Responsive"/>
    <m/>
    <s v="00331000030xEopAAE"/>
    <m/>
    <m/>
    <s v="00531000007KAu8AAG"/>
    <b v="1"/>
    <d v="2016-06-29T03:48:14"/>
    <m/>
    <b v="0"/>
    <m/>
    <m/>
    <b v="0"/>
    <d v="2017-04-01T00:00:00"/>
    <n v="4"/>
    <n v="2017"/>
    <s v="Omitted"/>
    <s v="Omitted"/>
    <b v="0"/>
    <b v="0"/>
    <m/>
    <b v="1"/>
    <b v="0"/>
    <b v="0"/>
    <x v="0"/>
    <b v="0"/>
    <s v="Auto-Classic"/>
    <x v="0"/>
    <d v="2019-04-23T00:00:00"/>
    <s v="0055A00000BclF5QAJ"/>
    <d v="2021-04-10T23:01:03"/>
    <m/>
    <d v="2019-06-11T19:33:26"/>
    <m/>
    <m/>
    <b v="0"/>
    <m/>
    <s v="Proteomics and Peptide Mapping"/>
    <s v="Trade Show"/>
    <m/>
    <m/>
    <m/>
    <m/>
    <m/>
    <x v="476"/>
    <x v="0"/>
    <b v="0"/>
    <m/>
    <m/>
    <m/>
    <s v="0055A000009sZg0QAE"/>
    <s v="01s31000003qafeAAA"/>
    <s v="Proteomics"/>
    <m/>
    <s v="00331000030xEopAAE"/>
    <s v="System"/>
    <s v="ZipChip"/>
    <m/>
    <m/>
    <s v="0125A000001ESVfQAO"/>
    <b v="0"/>
    <m/>
    <b v="0"/>
    <m/>
    <m/>
    <x v="0"/>
    <b v="0"/>
    <d v="2021-06-29T20:34:54"/>
    <m/>
    <m/>
    <b v="0"/>
    <x v="0"/>
    <m/>
    <m/>
    <n v="83400"/>
    <m/>
    <x v="2"/>
    <n v="0"/>
    <n v="0"/>
  </r>
  <r>
    <s v="0013100001gZd3uAAC"/>
    <b v="0"/>
    <m/>
    <b v="0"/>
    <s v="70131000001YBOMAA4"/>
    <m/>
    <m/>
    <x v="137"/>
    <b v="1"/>
    <s v="Duplicate opportunity"/>
    <m/>
    <s v="00331000030xEoqAAE"/>
    <m/>
    <m/>
    <s v="00531000007KAu8AAG"/>
    <b v="1"/>
    <d v="2016-06-29T03:48:14"/>
    <m/>
    <b v="0"/>
    <m/>
    <m/>
    <b v="0"/>
    <d v="2018-01-01T00:00:00"/>
    <n v="1"/>
    <n v="2018"/>
    <s v="Omitted"/>
    <s v="Omitted"/>
    <b v="0"/>
    <b v="0"/>
    <m/>
    <b v="1"/>
    <b v="0"/>
    <b v="0"/>
    <x v="0"/>
    <b v="0"/>
    <m/>
    <x v="0"/>
    <m/>
    <s v="0055A00000BclF5QAJ"/>
    <d v="2021-04-10T23:01:03"/>
    <m/>
    <d v="2018-03-27T16:28:24"/>
    <m/>
    <m/>
    <b v="0"/>
    <m/>
    <s v="Biotherapeutics"/>
    <s v="Trade Show"/>
    <m/>
    <m/>
    <m/>
    <m/>
    <m/>
    <x v="477"/>
    <x v="0"/>
    <b v="0"/>
    <m/>
    <m/>
    <m/>
    <s v="0055A000008iLoJQAU"/>
    <s v="01s31000003qafeAAA"/>
    <s v="Biotherapeutics"/>
    <m/>
    <s v="00331000030xEoqAAE"/>
    <s v="System"/>
    <s v="ZipChip"/>
    <m/>
    <m/>
    <s v="0125A000001ESVfQAO"/>
    <b v="0"/>
    <m/>
    <b v="0"/>
    <m/>
    <m/>
    <x v="0"/>
    <b v="0"/>
    <d v="2021-06-29T20:34:54"/>
    <m/>
    <m/>
    <b v="0"/>
    <x v="0"/>
    <m/>
    <m/>
    <n v="54805"/>
    <m/>
    <x v="2"/>
    <n v="0"/>
    <n v="0"/>
  </r>
  <r>
    <s v="0013100001jbTxyAAE"/>
    <b v="0"/>
    <m/>
    <b v="0"/>
    <s v="70131000001YBOMAA4"/>
    <m/>
    <m/>
    <x v="137"/>
    <b v="1"/>
    <s v="Non Responsive"/>
    <m/>
    <s v="00331000030xEorAAE"/>
    <m/>
    <m/>
    <s v="00531000007KAu8AAG"/>
    <b v="1"/>
    <d v="2016-06-29T03:48:14"/>
    <m/>
    <b v="0"/>
    <m/>
    <m/>
    <b v="0"/>
    <d v="2018-01-01T00:00:00"/>
    <n v="1"/>
    <n v="2018"/>
    <s v="Omitted"/>
    <s v="Omitted"/>
    <b v="0"/>
    <b v="0"/>
    <m/>
    <b v="0"/>
    <b v="0"/>
    <b v="0"/>
    <x v="1"/>
    <b v="0"/>
    <m/>
    <x v="0"/>
    <m/>
    <s v="0055A00000BclF5QAJ"/>
    <d v="2021-04-10T23:01:03"/>
    <m/>
    <d v="2018-03-27T16:30:25"/>
    <m/>
    <m/>
    <b v="0"/>
    <m/>
    <m/>
    <s v="Trade Show"/>
    <m/>
    <m/>
    <m/>
    <m/>
    <m/>
    <x v="478"/>
    <x v="0"/>
    <b v="0"/>
    <m/>
    <m/>
    <m/>
    <s v="0055A000008iLoJQAU"/>
    <m/>
    <s v="Other"/>
    <m/>
    <s v="00331000030xEorAAE"/>
    <s v="System"/>
    <s v="ZipChip"/>
    <m/>
    <m/>
    <s v="0125A000001ESVfQAO"/>
    <b v="0"/>
    <m/>
    <b v="0"/>
    <m/>
    <m/>
    <x v="0"/>
    <b v="0"/>
    <d v="2021-06-29T20:34:54"/>
    <m/>
    <m/>
    <b v="0"/>
    <x v="0"/>
    <m/>
    <m/>
    <m/>
    <m/>
    <x v="0"/>
    <n v="0"/>
    <n v="0"/>
  </r>
  <r>
    <s v="0013100001jbqiGAAQ"/>
    <b v="0"/>
    <m/>
    <b v="0"/>
    <s v="70131000001YBOMAA4"/>
    <m/>
    <m/>
    <x v="4"/>
    <b v="1"/>
    <s v="Other"/>
    <m/>
    <s v="00331000030xErJAAU"/>
    <m/>
    <m/>
    <s v="00531000007KAu8AAG"/>
    <b v="1"/>
    <d v="2016-06-29T03:57:19"/>
    <m/>
    <b v="0"/>
    <m/>
    <m/>
    <b v="0"/>
    <d v="2016-03-01T00:00:00"/>
    <n v="3"/>
    <n v="2016"/>
    <s v="Omitted"/>
    <s v="Omitted"/>
    <b v="0"/>
    <b v="0"/>
    <m/>
    <b v="0"/>
    <b v="0"/>
    <b v="0"/>
    <x v="1"/>
    <b v="0"/>
    <m/>
    <x v="0"/>
    <d v="2019-04-29T00:00:00"/>
    <s v="0055A00000BclF5QAJ"/>
    <d v="2021-04-10T23:01:03"/>
    <m/>
    <d v="2019-06-02T12:26:19"/>
    <m/>
    <m/>
    <b v="0"/>
    <m/>
    <m/>
    <s v="Website"/>
    <m/>
    <m/>
    <m/>
    <m/>
    <m/>
    <x v="479"/>
    <x v="0"/>
    <b v="0"/>
    <s v="Customer is aware of our technology but has no interest in purchase"/>
    <m/>
    <m/>
    <s v="0055A000009GjocQAC"/>
    <s v="01s31000003qafeAAA"/>
    <m/>
    <m/>
    <s v="00331000030xErJAAU"/>
    <s v="System"/>
    <s v="ZipChip"/>
    <m/>
    <m/>
    <s v="0125A000001ESVfQAO"/>
    <b v="0"/>
    <m/>
    <b v="0"/>
    <m/>
    <m/>
    <x v="0"/>
    <b v="0"/>
    <d v="2021-06-29T20:34:54"/>
    <m/>
    <m/>
    <b v="0"/>
    <x v="0"/>
    <m/>
    <m/>
    <m/>
    <m/>
    <x v="0"/>
    <n v="0"/>
    <n v="0"/>
  </r>
  <r>
    <s v="0013100001jZUVcAAO"/>
    <b v="0"/>
    <m/>
    <b v="0"/>
    <s v="70131000001YBOMAA4"/>
    <m/>
    <m/>
    <x v="4"/>
    <b v="1"/>
    <s v="Other"/>
    <m/>
    <s v="00331000030NBTaAAO"/>
    <m/>
    <m/>
    <s v="00531000007KAu8AAG"/>
    <b v="0"/>
    <d v="2016-06-29T04:01:27"/>
    <m/>
    <b v="0"/>
    <m/>
    <m/>
    <b v="0"/>
    <d v="2016-03-01T00:00:00"/>
    <n v="3"/>
    <n v="2016"/>
    <s v="Omitted"/>
    <s v="Omitted"/>
    <b v="0"/>
    <b v="0"/>
    <m/>
    <b v="0"/>
    <b v="0"/>
    <b v="0"/>
    <x v="8"/>
    <b v="0"/>
    <m/>
    <x v="0"/>
    <d v="2019-05-10T00:00:00"/>
    <s v="0055A00000BclF5QAJ"/>
    <d v="2021-04-11T20:33:11"/>
    <m/>
    <d v="2019-05-10T17:48:49"/>
    <m/>
    <m/>
    <b v="0"/>
    <m/>
    <m/>
    <s v="Trade Show"/>
    <m/>
    <m/>
    <m/>
    <m/>
    <m/>
    <x v="480"/>
    <x v="0"/>
    <b v="0"/>
    <m/>
    <m/>
    <m/>
    <s v="0055A000008zqzaQAA"/>
    <m/>
    <m/>
    <m/>
    <s v="00331000030NBTaAAO"/>
    <s v="System"/>
    <s v="ZipChip"/>
    <m/>
    <m/>
    <s v="0125A000001ESVfQAO"/>
    <b v="0"/>
    <m/>
    <b v="0"/>
    <m/>
    <m/>
    <x v="0"/>
    <b v="0"/>
    <d v="2021-06-29T20:34:54"/>
    <s v="0055A00000BctN2QAJ"/>
    <m/>
    <b v="0"/>
    <x v="0"/>
    <m/>
    <m/>
    <m/>
    <m/>
    <x v="0"/>
    <n v="0"/>
    <n v="0"/>
  </r>
  <r>
    <s v="0013100001jbuXaAAI"/>
    <b v="0"/>
    <m/>
    <b v="0"/>
    <m/>
    <m/>
    <m/>
    <x v="147"/>
    <b v="1"/>
    <m/>
    <m/>
    <s v="0035A00003IPF7DQAX"/>
    <m/>
    <m/>
    <s v="00531000007KAu8AAG"/>
    <b v="1"/>
    <d v="2016-06-29T10:47:55"/>
    <m/>
    <b v="0"/>
    <m/>
    <m/>
    <b v="0"/>
    <d v="2018-03-01T00:00:00"/>
    <n v="3"/>
    <n v="2018"/>
    <s v="Closed"/>
    <s v="Closed"/>
    <b v="0"/>
    <b v="0"/>
    <m/>
    <b v="1"/>
    <b v="0"/>
    <b v="0"/>
    <x v="8"/>
    <b v="0"/>
    <s v="Auto-Classic"/>
    <x v="0"/>
    <m/>
    <s v="0055A00000BclF5QAJ"/>
    <d v="2021-04-10T22:59:54"/>
    <m/>
    <d v="2018-07-23T14:09:56"/>
    <m/>
    <m/>
    <b v="0"/>
    <m/>
    <s v="Biotherapeutics;Proteomics and Peptide Mapping"/>
    <s v="Website"/>
    <m/>
    <m/>
    <m/>
    <m/>
    <m/>
    <x v="481"/>
    <x v="0"/>
    <b v="0"/>
    <m/>
    <m/>
    <m/>
    <s v="00531000007KAu8AAG"/>
    <s v="01s31000003qafeAAA"/>
    <s v="Biotherapeutics"/>
    <m/>
    <s v="0035A00003IPF7DQAX"/>
    <s v="System"/>
    <s v="ZipChip"/>
    <m/>
    <m/>
    <s v="0125A000001ESVfQAO"/>
    <b v="0"/>
    <m/>
    <b v="0"/>
    <m/>
    <m/>
    <x v="1"/>
    <b v="0"/>
    <d v="2021-06-29T20:34:54"/>
    <s v="0055A00000Bd4jEQAR"/>
    <m/>
    <b v="0"/>
    <x v="1"/>
    <m/>
    <m/>
    <n v="52336"/>
    <m/>
    <x v="78"/>
    <n v="100"/>
    <n v="0"/>
  </r>
  <r>
    <s v="0013100001jbuaGAAQ"/>
    <b v="0"/>
    <m/>
    <b v="0"/>
    <m/>
    <m/>
    <m/>
    <x v="61"/>
    <b v="1"/>
    <s v="Non Responsive"/>
    <m/>
    <s v="00331000030xGryAAE"/>
    <m/>
    <m/>
    <s v="00531000007KAu8AAG"/>
    <b v="0"/>
    <d v="2016-06-29T11:03:04"/>
    <m/>
    <b v="0"/>
    <m/>
    <m/>
    <b v="0"/>
    <d v="2020-03-01T00:00:00"/>
    <n v="3"/>
    <n v="2020"/>
    <s v="Omitted"/>
    <s v="Omitted"/>
    <b v="0"/>
    <b v="0"/>
    <m/>
    <b v="1"/>
    <b v="0"/>
    <b v="0"/>
    <x v="8"/>
    <b v="0"/>
    <s v="Auto-Classic"/>
    <x v="0"/>
    <m/>
    <s v="0055A00000BclF5QAJ"/>
    <d v="2021-04-10T23:01:03"/>
    <m/>
    <d v="2020-05-18T10:17:31"/>
    <m/>
    <m/>
    <b v="0"/>
    <m/>
    <s v="Proteomics and Peptide Mapping"/>
    <s v="Referral"/>
    <m/>
    <m/>
    <m/>
    <m/>
    <m/>
    <x v="482"/>
    <x v="0"/>
    <b v="0"/>
    <m/>
    <m/>
    <m/>
    <s v="0055A000008zqzaQAA"/>
    <s v="01s31000003qafeAAA"/>
    <s v="Proteomics"/>
    <m/>
    <s v="00331000030xGryAAE"/>
    <s v="System"/>
    <s v="ZipChip"/>
    <m/>
    <m/>
    <s v="0125A000001ESVfQAO"/>
    <b v="0"/>
    <m/>
    <b v="0"/>
    <m/>
    <m/>
    <x v="0"/>
    <b v="0"/>
    <d v="2021-06-29T20:34:54"/>
    <s v="0055A00000BctN2QAJ"/>
    <m/>
    <b v="0"/>
    <x v="0"/>
    <m/>
    <m/>
    <n v="54805"/>
    <m/>
    <x v="2"/>
    <n v="0"/>
    <n v="0"/>
  </r>
  <r>
    <s v="0013100001jc6hRAAQ"/>
    <b v="0"/>
    <m/>
    <b v="0"/>
    <m/>
    <m/>
    <m/>
    <x v="92"/>
    <b v="0"/>
    <m/>
    <m/>
    <s v="00331000030xW0hAAE"/>
    <m/>
    <m/>
    <s v="00531000007MUoEAAW"/>
    <b v="1"/>
    <d v="2016-06-30T12:45:38"/>
    <m/>
    <b v="0"/>
    <m/>
    <m/>
    <b v="0"/>
    <d v="2017-04-01T00:00:00"/>
    <n v="4"/>
    <n v="2017"/>
    <s v="Pipeline"/>
    <s v="Pipeline"/>
    <b v="0"/>
    <b v="0"/>
    <m/>
    <b v="0"/>
    <b v="0"/>
    <b v="0"/>
    <x v="8"/>
    <b v="0"/>
    <m/>
    <x v="0"/>
    <m/>
    <s v="0055A00000BclF5QAJ"/>
    <d v="2021-05-04T16:26:29"/>
    <m/>
    <m/>
    <m/>
    <m/>
    <b v="0"/>
    <m/>
    <m/>
    <s v="Website"/>
    <m/>
    <m/>
    <m/>
    <m/>
    <m/>
    <x v="483"/>
    <x v="0"/>
    <b v="0"/>
    <m/>
    <m/>
    <m/>
    <s v="00531000006uPsjAAE"/>
    <m/>
    <m/>
    <m/>
    <s v="00331000030xW0hAAE"/>
    <m/>
    <m/>
    <m/>
    <m/>
    <s v="0125A000001ESVgQAO"/>
    <b v="0"/>
    <m/>
    <b v="0"/>
    <m/>
    <m/>
    <x v="2"/>
    <b v="0"/>
    <d v="2021-06-29T20:34:54"/>
    <m/>
    <m/>
    <b v="0"/>
    <x v="0"/>
    <m/>
    <m/>
    <n v="65000"/>
    <m/>
    <x v="0"/>
    <m/>
    <n v="0"/>
  </r>
  <r>
    <s v="0013100001jc6hbAAA"/>
    <b v="0"/>
    <m/>
    <b v="0"/>
    <m/>
    <m/>
    <m/>
    <x v="92"/>
    <b v="0"/>
    <m/>
    <m/>
    <s v="00331000030xW0wAAE"/>
    <m/>
    <m/>
    <s v="00531000007MUoEAAW"/>
    <b v="1"/>
    <d v="2016-06-30T12:46:29"/>
    <m/>
    <b v="0"/>
    <m/>
    <m/>
    <b v="0"/>
    <d v="2017-04-01T00:00:00"/>
    <n v="4"/>
    <n v="2017"/>
    <s v="Pipeline"/>
    <s v="Pipeline"/>
    <b v="0"/>
    <b v="0"/>
    <m/>
    <b v="0"/>
    <b v="0"/>
    <b v="0"/>
    <x v="8"/>
    <b v="0"/>
    <m/>
    <x v="0"/>
    <m/>
    <s v="0055A00000BclF5QAJ"/>
    <d v="2021-05-04T16:26:29"/>
    <m/>
    <m/>
    <m/>
    <m/>
    <b v="0"/>
    <m/>
    <m/>
    <s v="Website"/>
    <m/>
    <m/>
    <m/>
    <m/>
    <m/>
    <x v="484"/>
    <x v="0"/>
    <b v="0"/>
    <m/>
    <m/>
    <m/>
    <s v="00531000006uPsjAAE"/>
    <m/>
    <m/>
    <m/>
    <s v="00331000030xW0wAAE"/>
    <m/>
    <m/>
    <m/>
    <m/>
    <s v="0125A000001ESVgQAO"/>
    <b v="0"/>
    <m/>
    <b v="0"/>
    <m/>
    <m/>
    <x v="2"/>
    <b v="0"/>
    <d v="2021-06-29T20:34:54"/>
    <m/>
    <m/>
    <b v="0"/>
    <x v="0"/>
    <m/>
    <m/>
    <n v="65000"/>
    <m/>
    <x v="0"/>
    <m/>
    <n v="0"/>
  </r>
  <r>
    <s v="0013100001jc6i0AAA"/>
    <b v="0"/>
    <m/>
    <b v="0"/>
    <s v="70131000001YBOMAA4"/>
    <m/>
    <m/>
    <x v="105"/>
    <b v="0"/>
    <m/>
    <m/>
    <m/>
    <m/>
    <m/>
    <s v="00531000007MUoEAAW"/>
    <b v="1"/>
    <d v="2016-06-30T12:47:38"/>
    <m/>
    <b v="0"/>
    <m/>
    <m/>
    <b v="0"/>
    <d v="2017-04-01T00:00:00"/>
    <n v="4"/>
    <n v="2017"/>
    <s v="Pipeline"/>
    <s v="Pipeline"/>
    <b v="0"/>
    <b v="0"/>
    <m/>
    <b v="0"/>
    <b v="0"/>
    <b v="0"/>
    <x v="8"/>
    <b v="0"/>
    <m/>
    <x v="0"/>
    <m/>
    <s v="0055A00000BclF5QAJ"/>
    <d v="2021-05-04T16:26:29"/>
    <m/>
    <m/>
    <m/>
    <m/>
    <b v="0"/>
    <m/>
    <m/>
    <s v="Trade Show"/>
    <m/>
    <m/>
    <m/>
    <m/>
    <m/>
    <x v="485"/>
    <x v="0"/>
    <b v="0"/>
    <m/>
    <m/>
    <m/>
    <s v="00531000006uPsjAAE"/>
    <m/>
    <m/>
    <m/>
    <m/>
    <m/>
    <m/>
    <m/>
    <m/>
    <s v="0125A000001ESVgQAO"/>
    <b v="0"/>
    <m/>
    <b v="0"/>
    <m/>
    <m/>
    <x v="2"/>
    <b v="0"/>
    <d v="2021-06-29T20:34:54"/>
    <m/>
    <m/>
    <b v="0"/>
    <x v="0"/>
    <m/>
    <m/>
    <n v="65000"/>
    <m/>
    <x v="79"/>
    <n v="10"/>
    <n v="0"/>
  </r>
  <r>
    <s v="0013100001k5e4aAAA"/>
    <b v="0"/>
    <m/>
    <b v="0"/>
    <m/>
    <m/>
    <m/>
    <x v="122"/>
    <b v="1"/>
    <s v="Non Responsive"/>
    <m/>
    <s v="00331000030xxAsAAI"/>
    <m/>
    <m/>
    <s v="00531000007KAu8AAG"/>
    <b v="0"/>
    <d v="2016-07-01T12:14:30"/>
    <m/>
    <b v="0"/>
    <m/>
    <m/>
    <b v="0"/>
    <d v="2020-01-01T00:00:00"/>
    <n v="1"/>
    <n v="2020"/>
    <s v="Omitted"/>
    <s v="Omitted"/>
    <b v="0"/>
    <b v="0"/>
    <m/>
    <b v="1"/>
    <b v="0"/>
    <b v="0"/>
    <x v="8"/>
    <b v="0"/>
    <m/>
    <x v="0"/>
    <d v="2019-05-21T00:00:00"/>
    <s v="0055A00000BclF5QAJ"/>
    <d v="2021-04-11T20:06:15"/>
    <m/>
    <d v="2020-01-22T05:11:56"/>
    <m/>
    <m/>
    <b v="0"/>
    <m/>
    <s v="Intact Proteins &amp; Antibodies;Proteomics and Peptide Mapping;Metabolomics"/>
    <s v="Field Sales"/>
    <m/>
    <m/>
    <m/>
    <m/>
    <m/>
    <x v="486"/>
    <x v="0"/>
    <b v="0"/>
    <m/>
    <m/>
    <m/>
    <s v="0055A000009GjocQAC"/>
    <s v="01s31000003qafeAAA"/>
    <s v="Biotherapeutics"/>
    <m/>
    <s v="00331000030xxAsAAI"/>
    <s v="System"/>
    <s v="ZipChip"/>
    <m/>
    <m/>
    <s v="0125A000001ESVfQAO"/>
    <b v="0"/>
    <m/>
    <b v="0"/>
    <m/>
    <m/>
    <x v="0"/>
    <b v="0"/>
    <d v="2021-06-29T20:34:54"/>
    <m/>
    <m/>
    <b v="0"/>
    <x v="0"/>
    <m/>
    <m/>
    <n v="54805"/>
    <m/>
    <x v="2"/>
    <n v="0"/>
    <n v="0"/>
  </r>
  <r>
    <s v="0013100001k5fLWAAY"/>
    <b v="0"/>
    <m/>
    <b v="0"/>
    <m/>
    <m/>
    <m/>
    <x v="43"/>
    <b v="1"/>
    <m/>
    <m/>
    <m/>
    <m/>
    <m/>
    <s v="00531000007KgPgAAK"/>
    <b v="0"/>
    <d v="2016-07-01T14:32:51"/>
    <m/>
    <b v="0"/>
    <m/>
    <m/>
    <b v="0"/>
    <d v="2016-02-01T00:00:00"/>
    <n v="2"/>
    <n v="2016"/>
    <s v="Omitted"/>
    <s v="Omitted"/>
    <b v="0"/>
    <b v="0"/>
    <m/>
    <b v="1"/>
    <b v="0"/>
    <b v="0"/>
    <x v="8"/>
    <b v="0"/>
    <m/>
    <x v="0"/>
    <m/>
    <s v="0055A00000BclF5QAJ"/>
    <d v="2021-04-11T19:52:07"/>
    <m/>
    <d v="2020-01-06T18:18:40"/>
    <m/>
    <m/>
    <b v="0"/>
    <m/>
    <m/>
    <s v="Inside Sales"/>
    <m/>
    <m/>
    <m/>
    <m/>
    <m/>
    <x v="487"/>
    <x v="0"/>
    <b v="0"/>
    <m/>
    <m/>
    <m/>
    <s v="00531000007KgPgAAK"/>
    <s v="01s31000003qafjAAA"/>
    <m/>
    <m/>
    <m/>
    <m/>
    <m/>
    <m/>
    <m/>
    <s v="0125A000001NaBLQA0"/>
    <b v="0"/>
    <m/>
    <b v="0"/>
    <m/>
    <m/>
    <x v="0"/>
    <b v="0"/>
    <d v="2021-06-29T20:34:54"/>
    <m/>
    <m/>
    <b v="0"/>
    <x v="0"/>
    <m/>
    <m/>
    <n v="65324"/>
    <m/>
    <x v="2"/>
    <n v="0"/>
    <n v="0"/>
  </r>
  <r>
    <s v="0013100001k5hYIAAY"/>
    <b v="0"/>
    <m/>
    <b v="0"/>
    <m/>
    <m/>
    <m/>
    <x v="4"/>
    <b v="1"/>
    <s v="Duplicate opportunity"/>
    <m/>
    <s v="00331000030y1Z2AAI"/>
    <m/>
    <m/>
    <s v="00531000007KgPgAAK"/>
    <b v="1"/>
    <d v="2016-07-01T19:10:47"/>
    <m/>
    <b v="0"/>
    <m/>
    <m/>
    <b v="0"/>
    <d v="2016-03-01T00:00:00"/>
    <n v="3"/>
    <n v="2016"/>
    <s v="Omitted"/>
    <s v="Omitted"/>
    <b v="0"/>
    <b v="0"/>
    <m/>
    <b v="0"/>
    <b v="0"/>
    <b v="0"/>
    <x v="8"/>
    <b v="0"/>
    <m/>
    <x v="0"/>
    <d v="2016-06-30T00:00:00"/>
    <s v="0055A00000BclF5QAJ"/>
    <d v="2021-04-11T20:08:00"/>
    <m/>
    <d v="2020-01-06T18:18:40"/>
    <m/>
    <m/>
    <b v="0"/>
    <m/>
    <m/>
    <s v="Field Sales"/>
    <m/>
    <m/>
    <m/>
    <m/>
    <m/>
    <x v="488"/>
    <x v="0"/>
    <b v="0"/>
    <m/>
    <m/>
    <m/>
    <s v="00531000007KgPgAAK"/>
    <m/>
    <s v="All Hazards"/>
    <m/>
    <s v="00331000030y1Z2AAI"/>
    <m/>
    <m/>
    <m/>
    <m/>
    <s v="0125A000001NaBLQA0"/>
    <b v="0"/>
    <m/>
    <b v="0"/>
    <m/>
    <m/>
    <x v="0"/>
    <b v="0"/>
    <d v="2021-06-29T20:34:54"/>
    <m/>
    <m/>
    <b v="0"/>
    <x v="0"/>
    <m/>
    <m/>
    <m/>
    <m/>
    <x v="0"/>
    <n v="0"/>
    <n v="0"/>
  </r>
  <r>
    <s v="0013100001k5hYIAAY"/>
    <b v="0"/>
    <m/>
    <b v="0"/>
    <m/>
    <m/>
    <m/>
    <x v="9"/>
    <b v="1"/>
    <s v="Duplicate opportunity"/>
    <m/>
    <m/>
    <m/>
    <m/>
    <s v="00531000007KgPgAAK"/>
    <b v="0"/>
    <d v="2016-07-01T19:12:00"/>
    <m/>
    <b v="0"/>
    <m/>
    <m/>
    <b v="0"/>
    <d v="2018-04-01T00:00:00"/>
    <n v="4"/>
    <n v="2018"/>
    <s v="Omitted"/>
    <s v="Omitted"/>
    <b v="0"/>
    <b v="0"/>
    <m/>
    <b v="1"/>
    <b v="0"/>
    <b v="0"/>
    <x v="0"/>
    <b v="0"/>
    <m/>
    <x v="0"/>
    <m/>
    <s v="0055A00000BclF5QAJ"/>
    <d v="2021-04-11T19:52:07"/>
    <m/>
    <d v="2020-05-20T14:10:25"/>
    <m/>
    <m/>
    <b v="0"/>
    <m/>
    <m/>
    <s v="Inside Sales"/>
    <m/>
    <m/>
    <m/>
    <m/>
    <m/>
    <x v="489"/>
    <x v="0"/>
    <b v="0"/>
    <m/>
    <m/>
    <m/>
    <s v="00531000007KgPgAAK"/>
    <s v="01s31000003qafjAAA"/>
    <m/>
    <m/>
    <m/>
    <m/>
    <m/>
    <m/>
    <m/>
    <s v="0125A000001NaBLQA0"/>
    <b v="0"/>
    <m/>
    <b v="0"/>
    <m/>
    <m/>
    <x v="0"/>
    <b v="0"/>
    <d v="2021-06-29T20:34:54"/>
    <m/>
    <m/>
    <b v="0"/>
    <x v="0"/>
    <m/>
    <m/>
    <n v="65324"/>
    <m/>
    <x v="2"/>
    <n v="0"/>
    <n v="0"/>
  </r>
  <r>
    <s v="0013100001fsOeFAAU"/>
    <b v="0"/>
    <m/>
    <b v="0"/>
    <m/>
    <m/>
    <m/>
    <x v="137"/>
    <b v="1"/>
    <s v="Other"/>
    <m/>
    <m/>
    <m/>
    <m/>
    <s v="00531000007KAu8AAG"/>
    <b v="0"/>
    <d v="2016-07-06T14:20:06"/>
    <m/>
    <b v="0"/>
    <m/>
    <m/>
    <b v="0"/>
    <d v="2018-01-01T00:00:00"/>
    <n v="1"/>
    <n v="2018"/>
    <s v="Omitted"/>
    <s v="Omitted"/>
    <b v="0"/>
    <b v="0"/>
    <m/>
    <b v="1"/>
    <b v="0"/>
    <b v="0"/>
    <x v="0"/>
    <b v="0"/>
    <m/>
    <x v="0"/>
    <m/>
    <s v="0055A00000BclF5QAJ"/>
    <d v="2021-04-11T20:12:15"/>
    <m/>
    <d v="2018-03-27T16:31:24"/>
    <m/>
    <m/>
    <b v="0"/>
    <m/>
    <s v="Biotherapeutics"/>
    <s v="Referral"/>
    <m/>
    <m/>
    <m/>
    <m/>
    <m/>
    <x v="490"/>
    <x v="0"/>
    <b v="0"/>
    <s v="Not using system"/>
    <m/>
    <m/>
    <s v="0055A000008iLoJQAU"/>
    <s v="01s31000003qafeAAA"/>
    <s v="Biotherapeutics"/>
    <m/>
    <m/>
    <m/>
    <s v="ZipChip"/>
    <m/>
    <m/>
    <s v="0125A000001ESVfQAO"/>
    <b v="0"/>
    <m/>
    <b v="0"/>
    <m/>
    <m/>
    <x v="0"/>
    <b v="0"/>
    <d v="2021-06-29T20:34:54"/>
    <m/>
    <m/>
    <b v="0"/>
    <x v="0"/>
    <m/>
    <m/>
    <n v="24700"/>
    <m/>
    <x v="2"/>
    <n v="0"/>
    <n v="0"/>
  </r>
  <r>
    <s v="0013100001k6JKjAAM"/>
    <b v="0"/>
    <m/>
    <b v="0"/>
    <m/>
    <m/>
    <m/>
    <x v="46"/>
    <b v="1"/>
    <s v="Non Responsive"/>
    <m/>
    <m/>
    <m/>
    <m/>
    <s v="00531000007KgPgAAK"/>
    <b v="0"/>
    <d v="2016-07-06T15:32:02"/>
    <m/>
    <b v="0"/>
    <m/>
    <m/>
    <b v="0"/>
    <d v="2020-02-01T00:00:00"/>
    <n v="2"/>
    <n v="2020"/>
    <s v="Omitted"/>
    <s v="Omitted"/>
    <b v="0"/>
    <b v="0"/>
    <m/>
    <b v="1"/>
    <b v="0"/>
    <b v="0"/>
    <x v="0"/>
    <b v="0"/>
    <m/>
    <x v="0"/>
    <m/>
    <s v="0055A00000BclF5QAJ"/>
    <d v="2021-04-11T19:52:07"/>
    <m/>
    <d v="2020-05-26T17:42:49"/>
    <m/>
    <m/>
    <b v="0"/>
    <m/>
    <m/>
    <s v="Inside Sales"/>
    <m/>
    <m/>
    <m/>
    <m/>
    <m/>
    <x v="491"/>
    <x v="0"/>
    <b v="0"/>
    <m/>
    <m/>
    <m/>
    <s v="00531000007KgPgAAK"/>
    <s v="01s31000003qafjAAA"/>
    <m/>
    <m/>
    <m/>
    <m/>
    <m/>
    <m/>
    <m/>
    <s v="0125A000001NaBLQA0"/>
    <b v="0"/>
    <m/>
    <b v="0"/>
    <m/>
    <m/>
    <x v="0"/>
    <b v="0"/>
    <d v="2021-06-29T20:34:54"/>
    <m/>
    <m/>
    <b v="0"/>
    <x v="0"/>
    <m/>
    <m/>
    <n v="71500"/>
    <m/>
    <x v="2"/>
    <n v="0"/>
    <n v="0"/>
  </r>
  <r>
    <s v="0013100001k6JamAAE"/>
    <b v="0"/>
    <m/>
    <b v="0"/>
    <m/>
    <m/>
    <m/>
    <x v="105"/>
    <b v="0"/>
    <m/>
    <m/>
    <s v="00331000030ygECAAY"/>
    <m/>
    <m/>
    <s v="00531000007MUoEAAW"/>
    <b v="0"/>
    <d v="2016-07-06T16:00:59"/>
    <m/>
    <b v="0"/>
    <m/>
    <m/>
    <b v="0"/>
    <d v="2017-04-01T00:00:00"/>
    <n v="4"/>
    <n v="2017"/>
    <s v="Pipeline"/>
    <s v="Pipeline"/>
    <b v="0"/>
    <b v="0"/>
    <m/>
    <b v="1"/>
    <b v="0"/>
    <b v="0"/>
    <x v="0"/>
    <b v="0"/>
    <m/>
    <x v="0"/>
    <m/>
    <s v="0055A00000BclF5QAJ"/>
    <d v="2021-04-11T20:11:37"/>
    <m/>
    <m/>
    <m/>
    <m/>
    <b v="0"/>
    <m/>
    <m/>
    <s v="Website"/>
    <m/>
    <m/>
    <m/>
    <m/>
    <m/>
    <x v="492"/>
    <x v="0"/>
    <b v="0"/>
    <m/>
    <m/>
    <m/>
    <s v="00531000006uPsjAAE"/>
    <s v="01s31000003qagwAAA"/>
    <m/>
    <m/>
    <m/>
    <m/>
    <m/>
    <m/>
    <m/>
    <s v="0125A000001ESVgQAO"/>
    <b v="0"/>
    <m/>
    <b v="0"/>
    <m/>
    <m/>
    <x v="2"/>
    <b v="0"/>
    <d v="2021-06-29T20:34:54"/>
    <m/>
    <m/>
    <b v="0"/>
    <x v="0"/>
    <m/>
    <m/>
    <n v="65000"/>
    <m/>
    <x v="0"/>
    <m/>
    <n v="0"/>
  </r>
  <r>
    <s v="0013100001fqz0JAAQ"/>
    <b v="0"/>
    <m/>
    <b v="0"/>
    <m/>
    <m/>
    <m/>
    <x v="32"/>
    <b v="1"/>
    <s v="Non Responsive"/>
    <m/>
    <s v="00331000030ygYoAAI"/>
    <m/>
    <m/>
    <s v="00531000007KAu8AAG"/>
    <b v="0"/>
    <d v="2016-07-06T16:30:31"/>
    <m/>
    <b v="0"/>
    <m/>
    <m/>
    <b v="0"/>
    <d v="2017-04-01T00:00:00"/>
    <n v="4"/>
    <n v="2017"/>
    <s v="Omitted"/>
    <s v="Omitted"/>
    <b v="0"/>
    <b v="0"/>
    <m/>
    <b v="1"/>
    <b v="0"/>
    <b v="0"/>
    <x v="0"/>
    <b v="0"/>
    <s v="Auto-Classic"/>
    <x v="0"/>
    <d v="2019-04-23T00:00:00"/>
    <s v="0055A00000BclF5QAJ"/>
    <d v="2021-04-10T23:01:03"/>
    <m/>
    <d v="2019-06-11T19:20:21"/>
    <m/>
    <m/>
    <b v="0"/>
    <m/>
    <s v="Biotherapeutics;Proteomics and Peptide Mapping"/>
    <s v="Trade Show"/>
    <m/>
    <m/>
    <m/>
    <m/>
    <m/>
    <x v="493"/>
    <x v="0"/>
    <b v="0"/>
    <m/>
    <m/>
    <m/>
    <s v="0055A000009sZg0QAE"/>
    <s v="01s31000003qafeAAA"/>
    <s v="Biotherapeutics"/>
    <m/>
    <s v="00331000030ygYoAAI"/>
    <s v="System"/>
    <s v="ZipChip"/>
    <m/>
    <m/>
    <s v="0125A000001ESVfQAO"/>
    <b v="0"/>
    <m/>
    <b v="0"/>
    <m/>
    <m/>
    <x v="0"/>
    <b v="0"/>
    <d v="2021-06-29T20:34:54"/>
    <m/>
    <m/>
    <b v="0"/>
    <x v="0"/>
    <m/>
    <m/>
    <n v="54805"/>
    <m/>
    <x v="2"/>
    <n v="0"/>
    <n v="0"/>
  </r>
  <r>
    <s v="0013100001fqz0JAAQ"/>
    <b v="0"/>
    <m/>
    <b v="0"/>
    <m/>
    <m/>
    <m/>
    <x v="15"/>
    <b v="1"/>
    <s v="Non Responsive"/>
    <m/>
    <s v="00331000030yi2eAAA"/>
    <m/>
    <m/>
    <s v="00531000007KAu8AAG"/>
    <b v="0"/>
    <d v="2016-07-06T18:39:07"/>
    <m/>
    <b v="0"/>
    <m/>
    <m/>
    <b v="0"/>
    <d v="2018-04-01T00:00:00"/>
    <n v="4"/>
    <n v="2018"/>
    <s v="Omitted"/>
    <s v="Omitted"/>
    <b v="0"/>
    <b v="0"/>
    <m/>
    <b v="1"/>
    <b v="0"/>
    <b v="0"/>
    <x v="1"/>
    <b v="0"/>
    <s v="Auto-Classic"/>
    <x v="0"/>
    <d v="2019-04-23T00:00:00"/>
    <s v="0055A00000BclF5QAJ"/>
    <d v="2021-04-10T23:01:03"/>
    <m/>
    <d v="2019-06-11T19:41:07"/>
    <m/>
    <m/>
    <b v="0"/>
    <m/>
    <s v="Proteomics and Peptide Mapping"/>
    <s v="Referral"/>
    <m/>
    <m/>
    <m/>
    <m/>
    <m/>
    <x v="494"/>
    <x v="0"/>
    <b v="0"/>
    <m/>
    <m/>
    <m/>
    <s v="0055A000009sZg0QAE"/>
    <s v="01s31000003qafeAAA"/>
    <s v="Proteomics"/>
    <m/>
    <s v="00331000030yi2eAAA"/>
    <s v="System"/>
    <s v="ZipChip"/>
    <m/>
    <m/>
    <s v="0125A000001ESVfQAO"/>
    <b v="0"/>
    <m/>
    <b v="0"/>
    <m/>
    <m/>
    <x v="0"/>
    <b v="0"/>
    <d v="2021-06-29T20:34:54"/>
    <m/>
    <m/>
    <b v="0"/>
    <x v="0"/>
    <m/>
    <m/>
    <n v="54805"/>
    <m/>
    <x v="2"/>
    <n v="0"/>
    <n v="0"/>
  </r>
  <r>
    <s v="0013100001k6MWeAAM"/>
    <b v="0"/>
    <m/>
    <b v="0"/>
    <m/>
    <m/>
    <m/>
    <x v="148"/>
    <b v="1"/>
    <s v="Demo data not compelling"/>
    <m/>
    <s v="00331000030yjysAAA"/>
    <m/>
    <m/>
    <s v="00531000007KAsvAAG"/>
    <b v="0"/>
    <d v="2016-07-06T20:59:20"/>
    <m/>
    <b v="0"/>
    <m/>
    <m/>
    <b v="0"/>
    <d v="2018-01-01T00:00:00"/>
    <n v="1"/>
    <n v="2018"/>
    <s v="Omitted"/>
    <s v="Omitted"/>
    <b v="0"/>
    <b v="0"/>
    <m/>
    <b v="1"/>
    <b v="0"/>
    <b v="0"/>
    <x v="8"/>
    <b v="0"/>
    <m/>
    <x v="0"/>
    <m/>
    <s v="0055A00000BclF5QAJ"/>
    <d v="2021-04-11T20:06:15"/>
    <m/>
    <d v="2020-01-06T18:18:40"/>
    <m/>
    <m/>
    <b v="0"/>
    <m/>
    <m/>
    <s v="Field Sales"/>
    <m/>
    <m/>
    <m/>
    <m/>
    <m/>
    <x v="495"/>
    <x v="0"/>
    <b v="0"/>
    <m/>
    <m/>
    <m/>
    <s v="00531000007KAsvAAG"/>
    <s v="01s31000003qafjAAA"/>
    <m/>
    <s v="All Hazards"/>
    <m/>
    <m/>
    <m/>
    <m/>
    <m/>
    <s v="0125A000001NaBLQA0"/>
    <b v="0"/>
    <m/>
    <b v="0"/>
    <m/>
    <m/>
    <x v="0"/>
    <b v="0"/>
    <d v="2021-06-29T20:34:54"/>
    <m/>
    <m/>
    <b v="0"/>
    <x v="0"/>
    <m/>
    <m/>
    <n v="71500"/>
    <m/>
    <x v="2"/>
    <n v="0"/>
    <n v="0"/>
  </r>
  <r>
    <s v="0013100001gX5LzAAK"/>
    <b v="0"/>
    <m/>
    <b v="0"/>
    <s v="70131000001YBx9AAG"/>
    <m/>
    <m/>
    <x v="149"/>
    <b v="1"/>
    <m/>
    <m/>
    <s v="00331000030ylqUAAQ"/>
    <m/>
    <m/>
    <s v="00531000007KAu8AAG"/>
    <b v="0"/>
    <d v="2016-07-07T00:01:07"/>
    <m/>
    <b v="0"/>
    <m/>
    <m/>
    <b v="0"/>
    <d v="2018-04-01T00:00:00"/>
    <n v="4"/>
    <n v="2018"/>
    <s v="Closed"/>
    <s v="Closed"/>
    <b v="0"/>
    <b v="0"/>
    <m/>
    <b v="1"/>
    <b v="0"/>
    <b v="0"/>
    <x v="8"/>
    <b v="0"/>
    <s v="Auto-Classic"/>
    <x v="0"/>
    <d v="2018-06-22T00:00:00"/>
    <s v="0055A00000BclF5QAJ"/>
    <d v="2021-04-10T22:59:54"/>
    <m/>
    <d v="2018-10-10T01:19:43"/>
    <m/>
    <m/>
    <b v="0"/>
    <m/>
    <s v="Biotherapeutics"/>
    <s v="Referral"/>
    <m/>
    <m/>
    <m/>
    <m/>
    <m/>
    <x v="496"/>
    <x v="0"/>
    <b v="0"/>
    <m/>
    <m/>
    <m/>
    <s v="0055A000008zqzaQAA"/>
    <s v="01s31000003qafeAAA"/>
    <s v="Biotherapeutics"/>
    <m/>
    <s v="00331000034lXyUAAU"/>
    <s v="System"/>
    <s v="ZipChip"/>
    <m/>
    <m/>
    <s v="0125A000001ESVfQAO"/>
    <b v="0"/>
    <m/>
    <b v="0"/>
    <m/>
    <m/>
    <x v="1"/>
    <b v="0"/>
    <d v="2021-06-29T20:34:54"/>
    <s v="0055A00000BctN2QAJ"/>
    <m/>
    <b v="0"/>
    <x v="1"/>
    <m/>
    <m/>
    <n v="71950"/>
    <m/>
    <x v="80"/>
    <n v="100"/>
    <n v="0"/>
  </r>
  <r>
    <s v="001i000001MZMQXAA5"/>
    <b v="0"/>
    <m/>
    <b v="0"/>
    <m/>
    <m/>
    <m/>
    <x v="17"/>
    <b v="1"/>
    <m/>
    <m/>
    <s v="00331000034nZ5bAAE"/>
    <m/>
    <m/>
    <s v="00531000007KAsvAAG"/>
    <b v="0"/>
    <d v="2016-07-07T17:44:12"/>
    <m/>
    <b v="0"/>
    <m/>
    <m/>
    <b v="0"/>
    <d v="2016-04-01T00:00:00"/>
    <n v="4"/>
    <n v="2016"/>
    <s v="Closed"/>
    <s v="Closed"/>
    <b v="0"/>
    <b v="0"/>
    <m/>
    <b v="1"/>
    <b v="0"/>
    <b v="0"/>
    <x v="8"/>
    <b v="0"/>
    <m/>
    <x v="0"/>
    <d v="2019-11-14T00:00:00"/>
    <s v="0055A00000BclF5QAJ"/>
    <d v="2021-04-11T20:06:15"/>
    <m/>
    <d v="2020-01-06T18:18:16"/>
    <m/>
    <m/>
    <b v="0"/>
    <m/>
    <m/>
    <s v="Field Sales"/>
    <m/>
    <m/>
    <m/>
    <m/>
    <m/>
    <x v="497"/>
    <x v="0"/>
    <b v="1"/>
    <m/>
    <m/>
    <m/>
    <s v="00531000007KAsvAAG"/>
    <s v="01s31000003qafjAAA"/>
    <s v="All Hazards"/>
    <s v="All Hazards"/>
    <m/>
    <m/>
    <m/>
    <m/>
    <m/>
    <s v="0125A000001NaBLQA0"/>
    <b v="0"/>
    <m/>
    <b v="0"/>
    <m/>
    <m/>
    <x v="1"/>
    <b v="0"/>
    <d v="2021-06-29T20:34:54"/>
    <m/>
    <m/>
    <b v="0"/>
    <x v="1"/>
    <m/>
    <m/>
    <n v="71500"/>
    <m/>
    <x v="34"/>
    <n v="100"/>
    <n v="0"/>
  </r>
  <r>
    <s v="0013100001gX5KSAA0"/>
    <b v="0"/>
    <m/>
    <b v="0"/>
    <m/>
    <m/>
    <m/>
    <x v="38"/>
    <b v="1"/>
    <s v="Non Responsive"/>
    <m/>
    <s v="00331000030xJpHAAU"/>
    <m/>
    <m/>
    <s v="00531000007KAu8AAG"/>
    <b v="0"/>
    <d v="2016-07-07T18:32:23"/>
    <m/>
    <b v="0"/>
    <m/>
    <m/>
    <b v="0"/>
    <d v="2018-03-01T00:00:00"/>
    <n v="3"/>
    <n v="2018"/>
    <s v="Omitted"/>
    <s v="Omitted"/>
    <b v="0"/>
    <b v="0"/>
    <m/>
    <b v="1"/>
    <b v="0"/>
    <b v="0"/>
    <x v="8"/>
    <b v="0"/>
    <s v="Auto-Classic"/>
    <x v="0"/>
    <d v="2019-04-22T00:00:00"/>
    <s v="0055A00000BclF5QAJ"/>
    <d v="2021-04-10T23:01:03"/>
    <m/>
    <d v="2019-06-11T20:09:21"/>
    <m/>
    <m/>
    <b v="0"/>
    <m/>
    <s v="Biotherapeutics"/>
    <s v="Referral"/>
    <m/>
    <m/>
    <m/>
    <m/>
    <m/>
    <x v="498"/>
    <x v="0"/>
    <b v="0"/>
    <m/>
    <m/>
    <m/>
    <s v="0055A000009sZg0QAE"/>
    <s v="01s31000003qafeAAA"/>
    <s v="Biotherapeutics"/>
    <m/>
    <s v="00331000030xJpHAAU"/>
    <s v="System"/>
    <s v="ZipChip"/>
    <m/>
    <m/>
    <s v="0125A000001ESVfQAO"/>
    <b v="0"/>
    <m/>
    <b v="0"/>
    <m/>
    <m/>
    <x v="0"/>
    <b v="0"/>
    <d v="2021-06-29T20:34:54"/>
    <m/>
    <m/>
    <b v="0"/>
    <x v="0"/>
    <m/>
    <m/>
    <n v="54805"/>
    <m/>
    <x v="2"/>
    <n v="0"/>
    <n v="0"/>
  </r>
  <r>
    <s v="0013100001k6bWtAAI"/>
    <b v="0"/>
    <m/>
    <b v="0"/>
    <m/>
    <m/>
    <m/>
    <x v="39"/>
    <b v="1"/>
    <s v="Lost or No Budget"/>
    <m/>
    <m/>
    <m/>
    <m/>
    <s v="00531000007KgPgAAK"/>
    <b v="0"/>
    <d v="2016-07-08T08:00:12"/>
    <m/>
    <b v="0"/>
    <m/>
    <m/>
    <b v="0"/>
    <d v="2020-04-01T00:00:00"/>
    <n v="4"/>
    <n v="2020"/>
    <s v="Omitted"/>
    <s v="Omitted"/>
    <b v="0"/>
    <b v="0"/>
    <m/>
    <b v="1"/>
    <b v="0"/>
    <b v="0"/>
    <x v="8"/>
    <b v="0"/>
    <m/>
    <x v="0"/>
    <m/>
    <s v="0055A00000BclF5QAJ"/>
    <d v="2021-04-11T19:52:07"/>
    <m/>
    <d v="2020-05-26T18:30:49"/>
    <m/>
    <m/>
    <b v="0"/>
    <m/>
    <m/>
    <s v="Inside Sales"/>
    <m/>
    <m/>
    <m/>
    <m/>
    <m/>
    <x v="499"/>
    <x v="0"/>
    <b v="0"/>
    <m/>
    <m/>
    <m/>
    <s v="00531000007KgPgAAK"/>
    <s v="01s31000003qafjAAA"/>
    <m/>
    <m/>
    <m/>
    <m/>
    <m/>
    <m/>
    <m/>
    <s v="0125A000001NaBLQA0"/>
    <b v="0"/>
    <m/>
    <b v="0"/>
    <m/>
    <m/>
    <x v="0"/>
    <b v="0"/>
    <d v="2021-06-29T20:34:54"/>
    <m/>
    <m/>
    <b v="0"/>
    <x v="0"/>
    <m/>
    <m/>
    <n v="71500"/>
    <m/>
    <x v="2"/>
    <n v="0"/>
    <n v="0"/>
  </r>
  <r>
    <s v="0013100001k6WNjAAM"/>
    <b v="0"/>
    <m/>
    <b v="0"/>
    <m/>
    <m/>
    <m/>
    <x v="15"/>
    <b v="1"/>
    <s v="Non Responsive"/>
    <m/>
    <s v="00331000030z50uAAA"/>
    <m/>
    <m/>
    <s v="00531000007KAu8AAG"/>
    <b v="0"/>
    <d v="2016-07-08T13:46:45"/>
    <m/>
    <b v="0"/>
    <m/>
    <m/>
    <b v="0"/>
    <d v="2018-04-01T00:00:00"/>
    <n v="4"/>
    <n v="2018"/>
    <s v="Omitted"/>
    <s v="Omitted"/>
    <b v="0"/>
    <b v="0"/>
    <m/>
    <b v="1"/>
    <b v="0"/>
    <b v="0"/>
    <x v="8"/>
    <b v="0"/>
    <m/>
    <x v="0"/>
    <d v="2019-04-23T00:00:00"/>
    <s v="0055A00000BclF5QAJ"/>
    <d v="2021-04-10T23:01:03"/>
    <m/>
    <d v="2019-06-11T19:39:43"/>
    <m/>
    <m/>
    <b v="0"/>
    <m/>
    <s v="Biotherapeutics"/>
    <s v="Referral"/>
    <m/>
    <m/>
    <m/>
    <m/>
    <m/>
    <x v="500"/>
    <x v="0"/>
    <b v="0"/>
    <m/>
    <m/>
    <m/>
    <s v="0055A000009sZg0QAE"/>
    <s v="01s31000003qafeAAA"/>
    <s v="Biotherapeutics"/>
    <m/>
    <s v="00331000030z50uAAA"/>
    <s v="System"/>
    <s v="ZipChip"/>
    <m/>
    <m/>
    <s v="0125A000001ESVfQAO"/>
    <b v="0"/>
    <m/>
    <b v="0"/>
    <m/>
    <m/>
    <x v="0"/>
    <b v="0"/>
    <d v="2021-06-29T20:34:54"/>
    <m/>
    <m/>
    <b v="0"/>
    <x v="0"/>
    <m/>
    <m/>
    <n v="54805"/>
    <m/>
    <x v="2"/>
    <n v="0"/>
    <n v="0"/>
  </r>
  <r>
    <s v="0013100001k6jYGAAY"/>
    <b v="0"/>
    <m/>
    <b v="0"/>
    <s v="70131000001YBNOAA4"/>
    <m/>
    <m/>
    <x v="67"/>
    <b v="1"/>
    <s v="Contact has moved"/>
    <m/>
    <s v="00331000030zCuVAAU"/>
    <m/>
    <m/>
    <s v="00531000007KAu8AAG"/>
    <b v="1"/>
    <d v="2016-07-08T21:54:44"/>
    <m/>
    <b v="0"/>
    <m/>
    <m/>
    <b v="0"/>
    <d v="2018-01-01T00:00:00"/>
    <n v="1"/>
    <n v="2018"/>
    <s v="Omitted"/>
    <s v="Omitted"/>
    <b v="0"/>
    <b v="0"/>
    <m/>
    <b v="0"/>
    <b v="0"/>
    <b v="0"/>
    <x v="8"/>
    <b v="0"/>
    <m/>
    <x v="0"/>
    <m/>
    <s v="0055A00000BclF5QAJ"/>
    <d v="2021-04-10T23:01:03"/>
    <m/>
    <d v="2018-03-16T17:41:55"/>
    <m/>
    <m/>
    <b v="0"/>
    <m/>
    <m/>
    <s v="Trade Show"/>
    <m/>
    <m/>
    <m/>
    <m/>
    <m/>
    <x v="501"/>
    <x v="0"/>
    <b v="0"/>
    <m/>
    <m/>
    <m/>
    <s v="0055A000008iLoJQAU"/>
    <m/>
    <s v="Proteomics"/>
    <m/>
    <s v="00331000030zCuVAAU"/>
    <s v="System"/>
    <s v="ZipChip"/>
    <m/>
    <m/>
    <s v="0125A000001ESVfQAO"/>
    <b v="0"/>
    <m/>
    <b v="0"/>
    <m/>
    <m/>
    <x v="0"/>
    <b v="0"/>
    <d v="2021-06-29T20:34:54"/>
    <m/>
    <m/>
    <b v="0"/>
    <x v="0"/>
    <m/>
    <m/>
    <m/>
    <m/>
    <x v="0"/>
    <n v="0"/>
    <n v="0"/>
  </r>
  <r>
    <s v="0013100001fqwyfAAA"/>
    <b v="0"/>
    <m/>
    <b v="0"/>
    <m/>
    <m/>
    <m/>
    <x v="150"/>
    <b v="1"/>
    <s v="Other"/>
    <m/>
    <s v="00331000030zDCjAAM"/>
    <m/>
    <m/>
    <s v="00531000007KAu8AAG"/>
    <b v="0"/>
    <d v="2016-07-08T22:32:06"/>
    <m/>
    <b v="0"/>
    <m/>
    <m/>
    <b v="0"/>
    <d v="2018-01-01T00:00:00"/>
    <n v="1"/>
    <n v="2018"/>
    <s v="Omitted"/>
    <s v="Omitted"/>
    <b v="0"/>
    <b v="0"/>
    <m/>
    <b v="1"/>
    <b v="0"/>
    <b v="0"/>
    <x v="8"/>
    <b v="0"/>
    <m/>
    <x v="0"/>
    <m/>
    <s v="0055A00000BclF5QAJ"/>
    <d v="2021-04-11T20:28:47"/>
    <m/>
    <d v="2018-03-15T18:03:59"/>
    <m/>
    <m/>
    <b v="0"/>
    <m/>
    <s v="Biotherapeutics"/>
    <s v="Referral"/>
    <m/>
    <m/>
    <m/>
    <m/>
    <m/>
    <x v="502"/>
    <x v="0"/>
    <b v="0"/>
    <m/>
    <m/>
    <m/>
    <s v="0055A000008iLoJQAU"/>
    <s v="01s31000003qafeAAA"/>
    <s v="Biotherapeutics"/>
    <m/>
    <m/>
    <m/>
    <s v="ZipChip"/>
    <m/>
    <m/>
    <s v="0125A000001ESVfQAO"/>
    <b v="0"/>
    <m/>
    <b v="0"/>
    <m/>
    <m/>
    <x v="0"/>
    <b v="0"/>
    <d v="2021-06-29T20:34:54"/>
    <m/>
    <m/>
    <b v="0"/>
    <x v="0"/>
    <m/>
    <m/>
    <n v="54805"/>
    <m/>
    <x v="2"/>
    <n v="0"/>
    <n v="0"/>
  </r>
  <r>
    <s v="0013100001fqwyfAAA"/>
    <b v="0"/>
    <m/>
    <b v="0"/>
    <m/>
    <m/>
    <m/>
    <x v="114"/>
    <b v="1"/>
    <s v="Contact has moved"/>
    <m/>
    <s v="00331000030zDEaAAM"/>
    <m/>
    <m/>
    <s v="00531000007KAu8AAG"/>
    <b v="0"/>
    <d v="2016-07-08T22:34:42"/>
    <m/>
    <b v="0"/>
    <m/>
    <m/>
    <b v="0"/>
    <d v="2018-01-01T00:00:00"/>
    <n v="1"/>
    <n v="2018"/>
    <s v="Omitted"/>
    <s v="Omitted"/>
    <b v="0"/>
    <b v="0"/>
    <m/>
    <b v="1"/>
    <b v="0"/>
    <b v="0"/>
    <x v="8"/>
    <b v="0"/>
    <m/>
    <x v="0"/>
    <m/>
    <s v="0055A00000BclF5QAJ"/>
    <d v="2021-04-10T23:01:03"/>
    <m/>
    <d v="2018-03-29T17:22:32"/>
    <m/>
    <m/>
    <b v="0"/>
    <m/>
    <m/>
    <s v="Seminar - Internal"/>
    <m/>
    <m/>
    <m/>
    <m/>
    <m/>
    <x v="503"/>
    <x v="0"/>
    <b v="0"/>
    <m/>
    <m/>
    <m/>
    <s v="0055A000008iLoJQAU"/>
    <s v="01s31000003qafeAAA"/>
    <s v="Biotherapeutics"/>
    <m/>
    <m/>
    <m/>
    <s v="ZipChip"/>
    <m/>
    <m/>
    <s v="0125A000001ESVfQAO"/>
    <b v="0"/>
    <m/>
    <b v="0"/>
    <m/>
    <m/>
    <x v="0"/>
    <b v="0"/>
    <d v="2021-06-29T20:34:54"/>
    <m/>
    <m/>
    <b v="0"/>
    <x v="0"/>
    <m/>
    <m/>
    <n v="54805"/>
    <m/>
    <x v="2"/>
    <n v="0"/>
    <n v="0"/>
  </r>
  <r>
    <s v="0013100001k7CAFAA2"/>
    <b v="0"/>
    <m/>
    <b v="0"/>
    <m/>
    <m/>
    <m/>
    <x v="92"/>
    <b v="0"/>
    <m/>
    <m/>
    <s v="00331000030zgPyAAI"/>
    <m/>
    <m/>
    <s v="00531000007MUoEAAW"/>
    <b v="1"/>
    <d v="2016-07-12T14:03:17"/>
    <m/>
    <b v="0"/>
    <m/>
    <m/>
    <b v="0"/>
    <d v="2017-04-01T00:00:00"/>
    <n v="4"/>
    <n v="2017"/>
    <s v="Pipeline"/>
    <s v="Pipeline"/>
    <b v="0"/>
    <b v="0"/>
    <m/>
    <b v="0"/>
    <b v="0"/>
    <b v="0"/>
    <x v="8"/>
    <b v="0"/>
    <m/>
    <x v="0"/>
    <m/>
    <s v="0055A00000BclF5QAJ"/>
    <d v="2021-05-04T16:26:29"/>
    <m/>
    <m/>
    <m/>
    <m/>
    <b v="0"/>
    <m/>
    <m/>
    <s v="Other"/>
    <m/>
    <m/>
    <m/>
    <m/>
    <m/>
    <x v="504"/>
    <x v="0"/>
    <b v="0"/>
    <m/>
    <m/>
    <m/>
    <s v="00531000006uPsjAAE"/>
    <m/>
    <m/>
    <m/>
    <s v="00331000030zgPyAAI"/>
    <m/>
    <m/>
    <m/>
    <m/>
    <s v="0125A000001ESVgQAO"/>
    <b v="0"/>
    <m/>
    <b v="0"/>
    <m/>
    <m/>
    <x v="2"/>
    <b v="0"/>
    <d v="2021-06-29T20:34:54"/>
    <m/>
    <m/>
    <b v="0"/>
    <x v="0"/>
    <m/>
    <m/>
    <n v="65000"/>
    <m/>
    <x v="0"/>
    <m/>
    <n v="0"/>
  </r>
  <r>
    <s v="0013100001k7CkSAAU"/>
    <b v="0"/>
    <m/>
    <b v="0"/>
    <m/>
    <m/>
    <m/>
    <x v="32"/>
    <b v="0"/>
    <m/>
    <m/>
    <s v="00331000030zhCjAAI"/>
    <m/>
    <m/>
    <s v="00531000007MUoEAAW"/>
    <b v="1"/>
    <d v="2016-07-12T15:04:09"/>
    <m/>
    <b v="0"/>
    <m/>
    <m/>
    <b v="0"/>
    <d v="2017-04-01T00:00:00"/>
    <n v="4"/>
    <n v="2017"/>
    <s v="Pipeline"/>
    <s v="Pipeline"/>
    <b v="0"/>
    <b v="0"/>
    <m/>
    <b v="0"/>
    <b v="0"/>
    <b v="0"/>
    <x v="8"/>
    <b v="0"/>
    <m/>
    <x v="0"/>
    <m/>
    <s v="0055A00000BclF5QAJ"/>
    <d v="2021-05-04T16:26:29"/>
    <m/>
    <m/>
    <m/>
    <m/>
    <b v="0"/>
    <m/>
    <m/>
    <s v="Website"/>
    <m/>
    <m/>
    <m/>
    <m/>
    <m/>
    <x v="505"/>
    <x v="0"/>
    <b v="0"/>
    <m/>
    <m/>
    <m/>
    <s v="00531000006uPsjAAE"/>
    <m/>
    <m/>
    <m/>
    <s v="00331000030zhCjAAI"/>
    <m/>
    <m/>
    <m/>
    <m/>
    <s v="0125A000001ESVgQAO"/>
    <b v="0"/>
    <m/>
    <b v="0"/>
    <m/>
    <m/>
    <x v="2"/>
    <b v="0"/>
    <d v="2021-06-29T20:34:54"/>
    <m/>
    <m/>
    <b v="0"/>
    <x v="0"/>
    <m/>
    <m/>
    <n v="65000"/>
    <m/>
    <x v="0"/>
    <m/>
    <n v="0"/>
  </r>
  <r>
    <s v="0013100001gxcPTAAY"/>
    <b v="0"/>
    <m/>
    <b v="0"/>
    <m/>
    <m/>
    <m/>
    <x v="21"/>
    <b v="0"/>
    <m/>
    <m/>
    <s v="00331000030zhS3AAI"/>
    <m/>
    <m/>
    <s v="00531000007MUoEAAW"/>
    <b v="1"/>
    <d v="2016-07-12T15:21:49"/>
    <m/>
    <b v="0"/>
    <m/>
    <m/>
    <b v="0"/>
    <d v="2017-03-01T00:00:00"/>
    <n v="3"/>
    <n v="2017"/>
    <s v="Pipeline"/>
    <s v="Pipeline"/>
    <b v="0"/>
    <b v="0"/>
    <m/>
    <b v="0"/>
    <b v="0"/>
    <b v="0"/>
    <x v="2"/>
    <b v="0"/>
    <m/>
    <x v="0"/>
    <m/>
    <s v="0055A00000BclF5QAJ"/>
    <d v="2021-05-04T16:26:29"/>
    <m/>
    <m/>
    <m/>
    <m/>
    <b v="0"/>
    <m/>
    <m/>
    <s v="Website"/>
    <m/>
    <m/>
    <m/>
    <m/>
    <m/>
    <x v="506"/>
    <x v="0"/>
    <b v="0"/>
    <m/>
    <m/>
    <m/>
    <s v="00531000006uPsjAAE"/>
    <m/>
    <m/>
    <m/>
    <s v="00331000030zhS3AAI"/>
    <m/>
    <m/>
    <m/>
    <m/>
    <s v="0125A000001ESVgQAO"/>
    <b v="0"/>
    <m/>
    <b v="0"/>
    <m/>
    <m/>
    <x v="2"/>
    <b v="0"/>
    <d v="2021-06-29T20:34:54"/>
    <m/>
    <m/>
    <b v="0"/>
    <x v="0"/>
    <m/>
    <m/>
    <n v="65000"/>
    <m/>
    <x v="0"/>
    <m/>
    <n v="0"/>
  </r>
  <r>
    <s v="0013100001k7DDyAAM"/>
    <b v="0"/>
    <m/>
    <b v="0"/>
    <m/>
    <m/>
    <m/>
    <x v="21"/>
    <b v="0"/>
    <m/>
    <m/>
    <s v="00331000030zhnvAAA"/>
    <m/>
    <m/>
    <s v="00531000007MUoEAAW"/>
    <b v="1"/>
    <d v="2016-07-12T15:42:21"/>
    <m/>
    <b v="0"/>
    <m/>
    <m/>
    <b v="0"/>
    <d v="2017-03-01T00:00:00"/>
    <n v="3"/>
    <n v="2017"/>
    <s v="Pipeline"/>
    <s v="Pipeline"/>
    <b v="0"/>
    <b v="0"/>
    <m/>
    <b v="0"/>
    <b v="0"/>
    <b v="0"/>
    <x v="8"/>
    <b v="0"/>
    <m/>
    <x v="0"/>
    <m/>
    <s v="0055A00000BclF5QAJ"/>
    <d v="2021-05-04T16:26:29"/>
    <m/>
    <m/>
    <m/>
    <m/>
    <b v="0"/>
    <m/>
    <m/>
    <s v="Website"/>
    <m/>
    <m/>
    <m/>
    <m/>
    <m/>
    <x v="507"/>
    <x v="0"/>
    <b v="0"/>
    <m/>
    <m/>
    <m/>
    <s v="00531000006uPsjAAE"/>
    <m/>
    <m/>
    <m/>
    <s v="00331000030zhnvAAA"/>
    <m/>
    <m/>
    <m/>
    <m/>
    <s v="0125A000001ESVgQAO"/>
    <b v="0"/>
    <m/>
    <b v="0"/>
    <m/>
    <m/>
    <x v="2"/>
    <b v="0"/>
    <d v="2021-06-29T20:34:54"/>
    <m/>
    <m/>
    <b v="0"/>
    <x v="0"/>
    <m/>
    <m/>
    <n v="65000"/>
    <m/>
    <x v="0"/>
    <m/>
    <n v="0"/>
  </r>
  <r>
    <s v="0013100001k6zYMAAY"/>
    <b v="0"/>
    <m/>
    <b v="0"/>
    <m/>
    <m/>
    <m/>
    <x v="32"/>
    <b v="1"/>
    <s v="Non Responsive"/>
    <m/>
    <s v="00331000030zxuBAAQ"/>
    <m/>
    <m/>
    <s v="00531000007KAu8AAG"/>
    <b v="1"/>
    <d v="2016-07-13T18:30:49"/>
    <m/>
    <b v="0"/>
    <m/>
    <m/>
    <b v="0"/>
    <d v="2017-04-01T00:00:00"/>
    <n v="4"/>
    <n v="2017"/>
    <s v="Omitted"/>
    <s v="Omitted"/>
    <b v="0"/>
    <b v="0"/>
    <m/>
    <b v="1"/>
    <b v="0"/>
    <b v="0"/>
    <x v="8"/>
    <b v="0"/>
    <m/>
    <x v="0"/>
    <d v="2019-04-23T00:00:00"/>
    <s v="0055A00000BclF5QAJ"/>
    <d v="2021-04-10T23:01:03"/>
    <m/>
    <d v="2019-06-11T19:32:01"/>
    <m/>
    <m/>
    <b v="0"/>
    <m/>
    <s v="Metabolomics"/>
    <s v="Website"/>
    <m/>
    <m/>
    <m/>
    <m/>
    <m/>
    <x v="508"/>
    <x v="0"/>
    <b v="0"/>
    <m/>
    <m/>
    <m/>
    <s v="0055A000009sZg0QAE"/>
    <s v="01s31000003qafeAAA"/>
    <s v="Metabolomics"/>
    <m/>
    <s v="00331000030zxuBAAQ"/>
    <s v="System"/>
    <s v="ZipChip"/>
    <m/>
    <m/>
    <s v="0125A000001ESVfQAO"/>
    <b v="0"/>
    <m/>
    <b v="0"/>
    <m/>
    <m/>
    <x v="0"/>
    <b v="0"/>
    <d v="2021-06-29T20:34:54"/>
    <m/>
    <m/>
    <b v="0"/>
    <x v="0"/>
    <m/>
    <m/>
    <n v="54805"/>
    <m/>
    <x v="2"/>
    <n v="0"/>
    <n v="0"/>
  </r>
  <r>
    <s v="0013100001jStVZAA0"/>
    <b v="0"/>
    <m/>
    <b v="0"/>
    <s v="70131000001YBOWAA4"/>
    <m/>
    <m/>
    <x v="137"/>
    <b v="1"/>
    <s v="Duplicate opportunity"/>
    <m/>
    <s v="00331000031mCV0AAM"/>
    <m/>
    <m/>
    <s v="00531000007KAu8AAG"/>
    <b v="1"/>
    <d v="2016-08-03T11:55:49"/>
    <m/>
    <b v="0"/>
    <m/>
    <m/>
    <b v="0"/>
    <d v="2018-01-01T00:00:00"/>
    <n v="1"/>
    <n v="2018"/>
    <s v="Omitted"/>
    <s v="Omitted"/>
    <b v="0"/>
    <b v="0"/>
    <m/>
    <b v="0"/>
    <b v="0"/>
    <b v="0"/>
    <x v="8"/>
    <b v="0"/>
    <m/>
    <x v="0"/>
    <d v="2017-08-22T00:00:00"/>
    <s v="0055A00000BclF5QAJ"/>
    <d v="2021-04-10T23:01:03"/>
    <m/>
    <d v="2018-03-27T16:32:08"/>
    <m/>
    <m/>
    <b v="0"/>
    <m/>
    <s v="Biotherapeutics"/>
    <s v="Trade Show"/>
    <m/>
    <m/>
    <m/>
    <m/>
    <m/>
    <x v="509"/>
    <x v="0"/>
    <b v="0"/>
    <m/>
    <m/>
    <m/>
    <s v="0055A000008iLoJQAU"/>
    <m/>
    <s v="Biotherapeutics"/>
    <m/>
    <s v="00331000031mCV0AAM"/>
    <s v="System"/>
    <s v="ZipChip"/>
    <m/>
    <m/>
    <s v="0125A000001ESVfQAO"/>
    <b v="0"/>
    <m/>
    <b v="0"/>
    <m/>
    <m/>
    <x v="0"/>
    <b v="0"/>
    <d v="2021-06-29T20:34:54"/>
    <m/>
    <m/>
    <b v="0"/>
    <x v="0"/>
    <m/>
    <m/>
    <m/>
    <m/>
    <x v="0"/>
    <n v="0"/>
    <n v="0"/>
  </r>
  <r>
    <s v="0013100001jStVZAA0"/>
    <b v="0"/>
    <m/>
    <b v="0"/>
    <s v="70131000001YBOWAA4"/>
    <m/>
    <m/>
    <x v="119"/>
    <b v="1"/>
    <s v="Other"/>
    <m/>
    <s v="00331000031mCVtAAM"/>
    <m/>
    <m/>
    <s v="00531000007KAu8AAG"/>
    <b v="1"/>
    <d v="2016-08-03T11:57:31"/>
    <m/>
    <b v="0"/>
    <m/>
    <m/>
    <b v="0"/>
    <d v="2018-01-01T00:00:00"/>
    <n v="1"/>
    <n v="2018"/>
    <s v="Omitted"/>
    <s v="Omitted"/>
    <b v="0"/>
    <b v="0"/>
    <m/>
    <b v="1"/>
    <b v="0"/>
    <b v="0"/>
    <x v="8"/>
    <b v="0"/>
    <m/>
    <x v="0"/>
    <m/>
    <s v="0055A00000BclF5QAJ"/>
    <d v="2021-04-11T20:28:47"/>
    <m/>
    <d v="2018-03-15T18:06:51"/>
    <m/>
    <m/>
    <b v="0"/>
    <m/>
    <s v="Biotherapeutics"/>
    <s v="Trade Show"/>
    <m/>
    <m/>
    <m/>
    <m/>
    <m/>
    <x v="510"/>
    <x v="0"/>
    <b v="0"/>
    <m/>
    <m/>
    <m/>
    <s v="0055A000008iLoJQAU"/>
    <s v="01s31000003qafeAAA"/>
    <s v="Biotherapeutics"/>
    <m/>
    <s v="00331000031mCVtAAM"/>
    <s v="System"/>
    <s v="ZipChip"/>
    <m/>
    <m/>
    <s v="0125A000001ESVfQAO"/>
    <b v="0"/>
    <m/>
    <b v="0"/>
    <m/>
    <m/>
    <x v="0"/>
    <b v="0"/>
    <d v="2021-06-29T20:34:54"/>
    <m/>
    <m/>
    <b v="0"/>
    <x v="0"/>
    <m/>
    <m/>
    <n v="54805"/>
    <m/>
    <x v="2"/>
    <n v="0"/>
    <n v="0"/>
  </r>
  <r>
    <s v="0013100001jSwODAA0"/>
    <b v="0"/>
    <m/>
    <b v="0"/>
    <m/>
    <m/>
    <m/>
    <x v="145"/>
    <b v="1"/>
    <s v="Contact has moved"/>
    <m/>
    <s v="00331000031mH4jAAE"/>
    <m/>
    <m/>
    <s v="00531000007KAu8AAG"/>
    <b v="0"/>
    <d v="2016-08-03T17:30:29"/>
    <m/>
    <b v="0"/>
    <m/>
    <m/>
    <b v="0"/>
    <d v="2018-01-01T00:00:00"/>
    <n v="1"/>
    <n v="2018"/>
    <s v="Omitted"/>
    <s v="Omitted"/>
    <b v="0"/>
    <b v="0"/>
    <m/>
    <b v="1"/>
    <b v="0"/>
    <b v="0"/>
    <x v="8"/>
    <b v="0"/>
    <m/>
    <x v="0"/>
    <m/>
    <s v="0055A00000BclF5QAJ"/>
    <d v="2021-04-10T23:01:03"/>
    <m/>
    <d v="2018-03-15T18:06:36"/>
    <m/>
    <m/>
    <b v="0"/>
    <m/>
    <m/>
    <s v="Referral"/>
    <m/>
    <m/>
    <m/>
    <m/>
    <m/>
    <x v="511"/>
    <x v="0"/>
    <b v="0"/>
    <m/>
    <m/>
    <m/>
    <s v="0055A000008iLoJQAU"/>
    <s v="01s31000003qafeAAA"/>
    <s v="Other"/>
    <m/>
    <m/>
    <m/>
    <s v="ZipChip"/>
    <m/>
    <m/>
    <s v="0125A000001ESVfQAO"/>
    <b v="0"/>
    <m/>
    <b v="0"/>
    <m/>
    <m/>
    <x v="0"/>
    <b v="0"/>
    <d v="2021-06-29T20:34:54"/>
    <m/>
    <m/>
    <b v="0"/>
    <x v="0"/>
    <m/>
    <m/>
    <n v="54805"/>
    <m/>
    <x v="2"/>
    <n v="0"/>
    <n v="0"/>
  </r>
  <r>
    <s v="0013100001fpk4nAAA"/>
    <b v="0"/>
    <m/>
    <b v="0"/>
    <m/>
    <m/>
    <m/>
    <x v="32"/>
    <b v="1"/>
    <s v="Contact has moved"/>
    <m/>
    <s v="00331000031mJOVAA2"/>
    <m/>
    <m/>
    <s v="00531000007KAu8AAG"/>
    <b v="0"/>
    <d v="2016-08-03T20:15:28"/>
    <m/>
    <b v="0"/>
    <m/>
    <m/>
    <b v="0"/>
    <d v="2017-04-01T00:00:00"/>
    <n v="4"/>
    <n v="2017"/>
    <s v="Omitted"/>
    <s v="Omitted"/>
    <b v="0"/>
    <b v="0"/>
    <m/>
    <b v="1"/>
    <b v="0"/>
    <b v="0"/>
    <x v="8"/>
    <b v="0"/>
    <m/>
    <x v="0"/>
    <m/>
    <s v="0055A00000BclF5QAJ"/>
    <d v="2021-04-11T20:06:15"/>
    <m/>
    <d v="2018-03-10T15:27:24"/>
    <m/>
    <m/>
    <b v="0"/>
    <m/>
    <m/>
    <s v="Field Sales"/>
    <m/>
    <m/>
    <m/>
    <m/>
    <m/>
    <x v="512"/>
    <x v="0"/>
    <b v="0"/>
    <m/>
    <m/>
    <m/>
    <s v="0055A000008zqzaQAA"/>
    <s v="01s31000003qafeAAA"/>
    <s v="Biotherapeutics"/>
    <m/>
    <m/>
    <m/>
    <s v="ZipChip"/>
    <m/>
    <m/>
    <s v="0125A000001ESVfQAO"/>
    <b v="0"/>
    <m/>
    <b v="0"/>
    <m/>
    <m/>
    <x v="0"/>
    <b v="0"/>
    <d v="2021-06-29T20:34:54"/>
    <s v="0055A00000BctN2QAJ"/>
    <m/>
    <b v="0"/>
    <x v="0"/>
    <m/>
    <m/>
    <n v="54805"/>
    <m/>
    <x v="2"/>
    <n v="0"/>
    <n v="0"/>
  </r>
  <r>
    <s v="0013100001fpk4nAAA"/>
    <b v="0"/>
    <m/>
    <b v="0"/>
    <m/>
    <m/>
    <m/>
    <x v="15"/>
    <b v="1"/>
    <s v="Non Responsive"/>
    <m/>
    <m/>
    <m/>
    <m/>
    <s v="00531000007KAu8AAG"/>
    <b v="0"/>
    <d v="2016-08-03T20:25:37"/>
    <m/>
    <b v="0"/>
    <m/>
    <m/>
    <b v="0"/>
    <d v="2018-04-01T00:00:00"/>
    <n v="4"/>
    <n v="2018"/>
    <s v="Omitted"/>
    <s v="Omitted"/>
    <b v="0"/>
    <b v="0"/>
    <m/>
    <b v="1"/>
    <b v="0"/>
    <b v="0"/>
    <x v="8"/>
    <b v="0"/>
    <m/>
    <x v="0"/>
    <d v="2019-04-19T00:00:00"/>
    <s v="0055A00000BclF5QAJ"/>
    <d v="2021-04-11T20:06:15"/>
    <m/>
    <d v="2019-06-11T20:19:41"/>
    <m/>
    <m/>
    <b v="0"/>
    <m/>
    <s v="Proteomics and Peptide Mapping"/>
    <s v="Field Sales"/>
    <m/>
    <m/>
    <m/>
    <m/>
    <m/>
    <x v="513"/>
    <x v="0"/>
    <b v="0"/>
    <m/>
    <m/>
    <m/>
    <s v="0055A000009sZg0QAE"/>
    <s v="01s31000003qafeAAA"/>
    <s v="Proteomics"/>
    <m/>
    <s v="0033100002xUHXHAA4"/>
    <s v="System"/>
    <s v="ZipChip"/>
    <m/>
    <m/>
    <s v="0125A000001ESVfQAO"/>
    <b v="0"/>
    <m/>
    <b v="0"/>
    <m/>
    <m/>
    <x v="0"/>
    <b v="0"/>
    <d v="2021-06-29T20:34:54"/>
    <m/>
    <m/>
    <b v="0"/>
    <x v="0"/>
    <m/>
    <m/>
    <n v="54805"/>
    <m/>
    <x v="2"/>
    <n v="0"/>
    <n v="0"/>
  </r>
  <r>
    <s v="0013100001puTb4AAE"/>
    <b v="0"/>
    <m/>
    <b v="0"/>
    <m/>
    <m/>
    <m/>
    <x v="86"/>
    <b v="1"/>
    <m/>
    <m/>
    <m/>
    <m/>
    <m/>
    <s v="00531000007M2hjAAC"/>
    <b v="0"/>
    <d v="2016-08-05T16:01:47"/>
    <m/>
    <b v="0"/>
    <m/>
    <m/>
    <b v="0"/>
    <d v="2016-03-01T00:00:00"/>
    <n v="3"/>
    <n v="2016"/>
    <s v="Closed"/>
    <s v="Closed"/>
    <b v="0"/>
    <b v="0"/>
    <m/>
    <b v="1"/>
    <b v="0"/>
    <b v="0"/>
    <x v="9"/>
    <b v="0"/>
    <m/>
    <x v="0"/>
    <m/>
    <s v="0055A00000BclF5QAJ"/>
    <d v="2021-04-11T20:12:15"/>
    <m/>
    <d v="2018-03-10T15:07:46"/>
    <m/>
    <m/>
    <b v="0"/>
    <m/>
    <s v="Biotherapeutics;Proteomics and Peptide Mapping"/>
    <s v="Referral"/>
    <m/>
    <m/>
    <m/>
    <m/>
    <m/>
    <x v="514"/>
    <x v="0"/>
    <b v="0"/>
    <m/>
    <m/>
    <m/>
    <s v="0055A000008zqzaQAA"/>
    <s v="01s31000003qafeAAA"/>
    <s v="Biotherapeutics"/>
    <m/>
    <m/>
    <s v="Consumables"/>
    <s v="ZipChip"/>
    <m/>
    <m/>
    <s v="0125A000001ESVfQAO"/>
    <b v="0"/>
    <m/>
    <b v="0"/>
    <m/>
    <m/>
    <x v="1"/>
    <b v="0"/>
    <d v="2021-06-29T20:34:54"/>
    <s v="0055A00000BctN2QAJ"/>
    <m/>
    <b v="0"/>
    <x v="1"/>
    <m/>
    <m/>
    <n v="6750"/>
    <m/>
    <x v="51"/>
    <n v="100"/>
    <n v="0"/>
  </r>
  <r>
    <s v="0013100001gbOlhAAE"/>
    <b v="0"/>
    <m/>
    <b v="0"/>
    <m/>
    <m/>
    <m/>
    <x v="103"/>
    <b v="1"/>
    <m/>
    <m/>
    <m/>
    <m/>
    <m/>
    <s v="00531000007KAu8AAG"/>
    <b v="0"/>
    <d v="2016-08-08T23:02:47"/>
    <m/>
    <b v="0"/>
    <m/>
    <m/>
    <b v="0"/>
    <d v="2017-02-01T00:00:00"/>
    <n v="2"/>
    <n v="2017"/>
    <s v="Closed"/>
    <s v="Closed"/>
    <b v="0"/>
    <b v="0"/>
    <m/>
    <b v="1"/>
    <b v="0"/>
    <b v="0"/>
    <x v="9"/>
    <b v="0"/>
    <m/>
    <x v="0"/>
    <m/>
    <s v="0055A00000BclF5QAJ"/>
    <d v="2021-04-11T20:06:15"/>
    <m/>
    <d v="2018-03-10T15:07:46"/>
    <m/>
    <m/>
    <b v="0"/>
    <m/>
    <s v="Biotherapeutics"/>
    <s v="Field Sales"/>
    <m/>
    <m/>
    <m/>
    <m/>
    <m/>
    <x v="515"/>
    <x v="0"/>
    <b v="0"/>
    <m/>
    <m/>
    <m/>
    <s v="0055A000008iLoJQAU"/>
    <s v="01s31000003qafeAAA"/>
    <s v="Biotherapeutics"/>
    <m/>
    <m/>
    <s v="System"/>
    <s v="ZipChip"/>
    <m/>
    <m/>
    <s v="0125A000001ESVfQAO"/>
    <b v="0"/>
    <m/>
    <b v="0"/>
    <m/>
    <m/>
    <x v="1"/>
    <b v="0"/>
    <d v="2021-06-29T20:34:54"/>
    <m/>
    <m/>
    <b v="0"/>
    <x v="1"/>
    <m/>
    <m/>
    <n v="20055"/>
    <m/>
    <x v="81"/>
    <n v="100"/>
    <n v="0"/>
  </r>
  <r>
    <s v="0013100001fqvwqAAA"/>
    <b v="0"/>
    <m/>
    <b v="0"/>
    <m/>
    <m/>
    <m/>
    <x v="151"/>
    <b v="1"/>
    <m/>
    <m/>
    <s v="00331000031nAL9AAM"/>
    <m/>
    <m/>
    <s v="00531000007KAu8AAG"/>
    <b v="0"/>
    <d v="2016-08-09T10:47:17"/>
    <m/>
    <b v="0"/>
    <m/>
    <m/>
    <b v="0"/>
    <d v="2016-04-01T00:00:00"/>
    <n v="4"/>
    <n v="2016"/>
    <s v="Closed"/>
    <s v="Closed"/>
    <b v="0"/>
    <b v="0"/>
    <m/>
    <b v="1"/>
    <b v="0"/>
    <b v="0"/>
    <x v="9"/>
    <b v="0"/>
    <s v="Auto-Classic"/>
    <x v="0"/>
    <d v="2017-06-22T00:00:00"/>
    <s v="0055A00000BclF5QAJ"/>
    <d v="2021-04-10T22:59:54"/>
    <m/>
    <d v="2018-03-10T15:07:46"/>
    <m/>
    <m/>
    <b v="0"/>
    <m/>
    <s v="Biotherapeutics;Proteomics and Peptide Mapping"/>
    <s v="Other"/>
    <m/>
    <m/>
    <m/>
    <m/>
    <m/>
    <x v="516"/>
    <x v="0"/>
    <b v="0"/>
    <m/>
    <m/>
    <m/>
    <s v="0055A000008iLoJQAU"/>
    <s v="01s31000003qafeAAA"/>
    <s v="Biotherapeutics"/>
    <m/>
    <m/>
    <s v="System"/>
    <s v="ZipChip"/>
    <m/>
    <m/>
    <s v="0125A000001ESVfQAO"/>
    <b v="0"/>
    <m/>
    <b v="0"/>
    <m/>
    <m/>
    <x v="1"/>
    <b v="0"/>
    <d v="2021-06-29T20:34:54"/>
    <m/>
    <m/>
    <b v="0"/>
    <x v="1"/>
    <m/>
    <m/>
    <n v="20055"/>
    <m/>
    <x v="81"/>
    <n v="100"/>
    <n v="0"/>
  </r>
  <r>
    <s v="0013100001fpk4nAAA"/>
    <b v="0"/>
    <m/>
    <b v="0"/>
    <m/>
    <m/>
    <m/>
    <x v="152"/>
    <b v="1"/>
    <m/>
    <m/>
    <m/>
    <m/>
    <m/>
    <s v="00531000007KAu8AAG"/>
    <b v="0"/>
    <d v="2016-08-10T21:27:58"/>
    <m/>
    <b v="0"/>
    <m/>
    <m/>
    <b v="0"/>
    <d v="2016-03-01T00:00:00"/>
    <n v="3"/>
    <n v="2016"/>
    <s v="Closed"/>
    <s v="Closed"/>
    <b v="0"/>
    <b v="0"/>
    <m/>
    <b v="1"/>
    <b v="0"/>
    <b v="0"/>
    <x v="9"/>
    <b v="0"/>
    <m/>
    <x v="0"/>
    <m/>
    <s v="0055A00000BclF5QAJ"/>
    <d v="2021-04-10T22:59:54"/>
    <m/>
    <d v="2018-03-10T15:07:46"/>
    <m/>
    <m/>
    <b v="0"/>
    <m/>
    <s v="Biotherapeutics"/>
    <s v="Other"/>
    <m/>
    <m/>
    <m/>
    <m/>
    <m/>
    <x v="517"/>
    <x v="0"/>
    <b v="0"/>
    <m/>
    <m/>
    <m/>
    <s v="0055A000008zqzaQAA"/>
    <s v="01s31000003qafeAAA"/>
    <s v="Biotherapeutics"/>
    <m/>
    <m/>
    <s v="Consumables"/>
    <s v="ZipChip"/>
    <m/>
    <m/>
    <s v="0125A000001ESVfQAO"/>
    <b v="0"/>
    <m/>
    <b v="0"/>
    <m/>
    <m/>
    <x v="1"/>
    <b v="0"/>
    <d v="2021-06-29T20:34:54"/>
    <s v="0055A00000BctN2QAJ"/>
    <m/>
    <b v="0"/>
    <x v="1"/>
    <m/>
    <m/>
    <n v="3500"/>
    <m/>
    <x v="82"/>
    <n v="100"/>
    <n v="0"/>
  </r>
  <r>
    <s v="0013100001fpk4nAAA"/>
    <b v="0"/>
    <m/>
    <b v="0"/>
    <m/>
    <m/>
    <m/>
    <x v="153"/>
    <b v="1"/>
    <m/>
    <m/>
    <m/>
    <m/>
    <m/>
    <s v="00531000007KAu8AAG"/>
    <b v="0"/>
    <d v="2016-08-11T00:19:08"/>
    <m/>
    <b v="0"/>
    <m/>
    <m/>
    <b v="0"/>
    <d v="2017-02-01T00:00:00"/>
    <n v="2"/>
    <n v="2017"/>
    <s v="Closed"/>
    <s v="Closed"/>
    <b v="0"/>
    <b v="0"/>
    <m/>
    <b v="1"/>
    <b v="0"/>
    <b v="0"/>
    <x v="9"/>
    <b v="0"/>
    <s v="Auto-Classic"/>
    <x v="0"/>
    <d v="2017-05-23T00:00:00"/>
    <s v="0055A00000BclF5QAJ"/>
    <d v="2021-04-10T22:59:54"/>
    <m/>
    <d v="2018-03-10T15:07:46"/>
    <m/>
    <m/>
    <b v="0"/>
    <m/>
    <s v="Biotherapeutics"/>
    <s v="Other"/>
    <m/>
    <m/>
    <m/>
    <m/>
    <m/>
    <x v="518"/>
    <x v="0"/>
    <b v="0"/>
    <m/>
    <m/>
    <m/>
    <s v="0055A000008zqzaQAA"/>
    <s v="01s31000003qafeAAA"/>
    <s v="Biotherapeutics"/>
    <m/>
    <m/>
    <s v="System"/>
    <s v="ZipChip"/>
    <m/>
    <m/>
    <s v="0125A000001ESVfQAO"/>
    <b v="0"/>
    <m/>
    <b v="0"/>
    <m/>
    <m/>
    <x v="1"/>
    <b v="0"/>
    <d v="2021-06-29T20:34:54"/>
    <s v="0055A00000BctN2QAJ"/>
    <m/>
    <b v="0"/>
    <x v="1"/>
    <m/>
    <m/>
    <n v="19949.13"/>
    <m/>
    <x v="83"/>
    <n v="100"/>
    <n v="0"/>
  </r>
  <r>
    <s v="0013100001hofGrAAI"/>
    <b v="0"/>
    <m/>
    <b v="0"/>
    <s v="70131000001NtDEAA0"/>
    <m/>
    <m/>
    <x v="154"/>
    <b v="1"/>
    <m/>
    <m/>
    <m/>
    <m/>
    <m/>
    <s v="00531000007KAu8AAG"/>
    <b v="0"/>
    <d v="2016-08-11T00:25:22"/>
    <m/>
    <b v="0"/>
    <m/>
    <m/>
    <b v="0"/>
    <d v="2016-03-01T00:00:00"/>
    <n v="3"/>
    <n v="2016"/>
    <s v="Closed"/>
    <s v="Closed"/>
    <b v="0"/>
    <b v="0"/>
    <m/>
    <b v="1"/>
    <b v="0"/>
    <b v="0"/>
    <x v="9"/>
    <b v="0"/>
    <m/>
    <x v="0"/>
    <m/>
    <s v="0055A00000BclF5QAJ"/>
    <d v="2021-04-10T22:59:54"/>
    <m/>
    <d v="2018-03-10T15:07:46"/>
    <m/>
    <m/>
    <b v="0"/>
    <m/>
    <s v="Biotherapeutics"/>
    <s v="Seminar - Internal"/>
    <m/>
    <m/>
    <m/>
    <m/>
    <m/>
    <x v="519"/>
    <x v="0"/>
    <b v="0"/>
    <m/>
    <m/>
    <m/>
    <s v="0055A000008zqzaQAA"/>
    <s v="01s31000003qafeAAA"/>
    <s v="Biotherapeutics"/>
    <m/>
    <m/>
    <s v="Consumables"/>
    <s v="ZipChip"/>
    <m/>
    <m/>
    <s v="0125A000001ESVfQAO"/>
    <b v="0"/>
    <m/>
    <b v="0"/>
    <m/>
    <m/>
    <x v="1"/>
    <b v="0"/>
    <d v="2021-06-29T20:34:54"/>
    <s v="0055A00000BctN2QAJ"/>
    <m/>
    <b v="0"/>
    <x v="1"/>
    <m/>
    <m/>
    <n v="6750"/>
    <m/>
    <x v="51"/>
    <n v="100"/>
    <n v="0"/>
  </r>
  <r>
    <s v="0013100001kqLcwAAE"/>
    <b v="0"/>
    <m/>
    <b v="0"/>
    <m/>
    <m/>
    <m/>
    <x v="120"/>
    <b v="1"/>
    <s v="Other"/>
    <m/>
    <s v="00331000031pLNmAAM"/>
    <m/>
    <m/>
    <s v="00531000007KAu8AAG"/>
    <b v="0"/>
    <d v="2016-08-11T22:16:35"/>
    <m/>
    <b v="0"/>
    <m/>
    <m/>
    <b v="0"/>
    <d v="2019-01-01T00:00:00"/>
    <n v="1"/>
    <n v="2019"/>
    <s v="Omitted"/>
    <s v="Omitted"/>
    <b v="0"/>
    <b v="0"/>
    <m/>
    <b v="1"/>
    <b v="0"/>
    <b v="0"/>
    <x v="9"/>
    <b v="0"/>
    <m/>
    <x v="0"/>
    <d v="2018-08-21T00:00:00"/>
    <s v="0055A00000BclF5QAJ"/>
    <d v="2021-04-11T20:11:37"/>
    <m/>
    <d v="2019-02-05T17:18:59"/>
    <m/>
    <m/>
    <b v="0"/>
    <m/>
    <s v="Biotherapeutics"/>
    <s v="Website"/>
    <m/>
    <m/>
    <m/>
    <m/>
    <m/>
    <x v="520"/>
    <x v="0"/>
    <b v="0"/>
    <s v="Closing as lost because he doesn't have a project for the ZC yet.  We are working with MO site to asses ZC first."/>
    <m/>
    <m/>
    <s v="0055A000008iLoJQAU"/>
    <s v="01s31000003qafeAAA"/>
    <s v="Biotherapeutics"/>
    <m/>
    <m/>
    <m/>
    <s v="ZipChip"/>
    <m/>
    <m/>
    <s v="0125A000001ESVfQAO"/>
    <b v="0"/>
    <m/>
    <b v="0"/>
    <m/>
    <m/>
    <x v="0"/>
    <b v="0"/>
    <d v="2021-06-29T20:34:54"/>
    <m/>
    <m/>
    <b v="0"/>
    <x v="0"/>
    <m/>
    <m/>
    <n v="37444"/>
    <m/>
    <x v="2"/>
    <n v="0"/>
    <n v="0"/>
  </r>
  <r>
    <s v="0013100001k5ZyRAAU"/>
    <b v="0"/>
    <m/>
    <b v="0"/>
    <m/>
    <m/>
    <m/>
    <x v="155"/>
    <b v="1"/>
    <s v="Contact has moved"/>
    <m/>
    <s v="00331000032RdOGAA0"/>
    <m/>
    <s v="Unknown"/>
    <s v="00531000007KAu8AAG"/>
    <b v="0"/>
    <d v="2016-08-13T14:06:59"/>
    <m/>
    <b v="0"/>
    <m/>
    <m/>
    <b v="0"/>
    <d v="2021-02-01T00:00:00"/>
    <n v="2"/>
    <n v="2021"/>
    <s v="Omitted"/>
    <s v="Omitted"/>
    <b v="0"/>
    <b v="0"/>
    <m/>
    <b v="1"/>
    <b v="0"/>
    <b v="0"/>
    <x v="9"/>
    <b v="0"/>
    <s v="Auto-Classic"/>
    <x v="0"/>
    <d v="2020-04-29T00:00:00"/>
    <s v="0055A00000BclF5QAJ"/>
    <d v="2021-04-11T20:06:15"/>
    <m/>
    <d v="2020-04-29T18:15:09"/>
    <m/>
    <m/>
    <b v="0"/>
    <m/>
    <s v="Biotherapeutics"/>
    <s v="Field Sales"/>
    <m/>
    <m/>
    <m/>
    <m/>
    <m/>
    <x v="521"/>
    <x v="0"/>
    <b v="0"/>
    <m/>
    <m/>
    <m/>
    <s v="0055A00000Bb2djQAB"/>
    <s v="01s31000003qafeAAA"/>
    <s v="Biotherapeutics"/>
    <m/>
    <s v="00331000032RdOGAA0"/>
    <s v="System"/>
    <s v="ZipChip"/>
    <m/>
    <m/>
    <s v="0125A000001ESVfQAO"/>
    <b v="0"/>
    <m/>
    <b v="0"/>
    <m/>
    <m/>
    <x v="0"/>
    <b v="0"/>
    <d v="2021-06-29T20:34:54"/>
    <s v="0055A00000BctMnQAJ"/>
    <m/>
    <b v="0"/>
    <x v="0"/>
    <m/>
    <m/>
    <n v="54805"/>
    <m/>
    <x v="2"/>
    <n v="0"/>
    <n v="0"/>
  </r>
  <r>
    <s v="0013100001kqpACAAY"/>
    <b v="0"/>
    <m/>
    <b v="0"/>
    <m/>
    <m/>
    <m/>
    <x v="9"/>
    <b v="1"/>
    <s v="Lost or No Budget"/>
    <m/>
    <s v="00331000032RqMkAAK"/>
    <m/>
    <m/>
    <s v="00531000007KAsvAAG"/>
    <b v="0"/>
    <d v="2016-08-15T15:15:24"/>
    <m/>
    <b v="0"/>
    <m/>
    <m/>
    <b v="0"/>
    <d v="2018-04-01T00:00:00"/>
    <n v="4"/>
    <n v="2018"/>
    <s v="Omitted"/>
    <s v="Omitted"/>
    <b v="0"/>
    <b v="0"/>
    <m/>
    <b v="1"/>
    <b v="0"/>
    <b v="0"/>
    <x v="2"/>
    <b v="0"/>
    <m/>
    <x v="0"/>
    <d v="2019-01-16T00:00:00"/>
    <s v="0055A00000BclF5QAJ"/>
    <d v="2021-04-11T20:06:15"/>
    <m/>
    <d v="2020-01-06T18:18:40"/>
    <m/>
    <m/>
    <b v="0"/>
    <m/>
    <m/>
    <s v="Field Sales"/>
    <m/>
    <m/>
    <m/>
    <m/>
    <m/>
    <x v="522"/>
    <x v="0"/>
    <b v="0"/>
    <m/>
    <m/>
    <m/>
    <s v="00531000007KAsvAAG"/>
    <s v="01s31000003qafjAAA"/>
    <m/>
    <m/>
    <m/>
    <m/>
    <m/>
    <m/>
    <m/>
    <s v="0125A000001NaBLQA0"/>
    <b v="0"/>
    <m/>
    <b v="0"/>
    <m/>
    <m/>
    <x v="0"/>
    <b v="0"/>
    <d v="2021-06-29T20:34:54"/>
    <m/>
    <m/>
    <b v="0"/>
    <x v="0"/>
    <m/>
    <m/>
    <n v="71500"/>
    <m/>
    <x v="2"/>
    <n v="0"/>
    <n v="0"/>
  </r>
  <r>
    <s v="0013100001kr2MuAAI"/>
    <b v="0"/>
    <m/>
    <b v="0"/>
    <m/>
    <m/>
    <m/>
    <x v="42"/>
    <b v="0"/>
    <m/>
    <m/>
    <s v="00331000032S5SWAA0"/>
    <m/>
    <m/>
    <s v="00531000007MUoEAAW"/>
    <b v="0"/>
    <d v="2016-08-16T16:37:59"/>
    <m/>
    <b v="0"/>
    <m/>
    <m/>
    <b v="0"/>
    <d v="2017-01-01T00:00:00"/>
    <n v="1"/>
    <n v="2017"/>
    <s v="Pipeline"/>
    <s v="Pipeline"/>
    <b v="0"/>
    <b v="0"/>
    <m/>
    <b v="0"/>
    <b v="0"/>
    <b v="0"/>
    <x v="2"/>
    <b v="0"/>
    <m/>
    <x v="0"/>
    <m/>
    <s v="0055A000009s6n0QAA"/>
    <d v="2020-01-06T15:53:09"/>
    <m/>
    <m/>
    <m/>
    <m/>
    <b v="0"/>
    <m/>
    <m/>
    <s v="Trade Show"/>
    <m/>
    <m/>
    <m/>
    <m/>
    <m/>
    <x v="523"/>
    <x v="0"/>
    <b v="0"/>
    <m/>
    <m/>
    <m/>
    <s v="00531000006uPsjAAE"/>
    <m/>
    <m/>
    <m/>
    <m/>
    <m/>
    <m/>
    <m/>
    <m/>
    <s v="0125A000001ESVgQAO"/>
    <b v="0"/>
    <m/>
    <b v="0"/>
    <m/>
    <m/>
    <x v="2"/>
    <b v="0"/>
    <d v="2021-06-29T20:34:54"/>
    <m/>
    <m/>
    <b v="0"/>
    <x v="0"/>
    <m/>
    <m/>
    <n v="65000"/>
    <m/>
    <x v="0"/>
    <m/>
    <n v="0"/>
  </r>
  <r>
    <s v="0013100001kr3QfAAI"/>
    <b v="0"/>
    <m/>
    <b v="0"/>
    <m/>
    <m/>
    <m/>
    <x v="63"/>
    <b v="0"/>
    <m/>
    <m/>
    <s v="00331000032S7TbAAK"/>
    <m/>
    <m/>
    <s v="00531000007MUoEAAW"/>
    <b v="0"/>
    <d v="2016-08-16T18:07:02"/>
    <m/>
    <b v="0"/>
    <m/>
    <m/>
    <b v="0"/>
    <d v="2017-03-01T00:00:00"/>
    <n v="3"/>
    <n v="2017"/>
    <s v="Pipeline"/>
    <s v="Pipeline"/>
    <b v="0"/>
    <b v="0"/>
    <m/>
    <b v="0"/>
    <b v="0"/>
    <b v="0"/>
    <x v="2"/>
    <b v="0"/>
    <m/>
    <x v="0"/>
    <m/>
    <s v="0055A00000BclF5QAJ"/>
    <d v="2021-04-11T20:06:15"/>
    <m/>
    <d v="2016-11-29T15:15:09"/>
    <m/>
    <m/>
    <b v="0"/>
    <m/>
    <m/>
    <s v="Field Sales"/>
    <m/>
    <m/>
    <m/>
    <m/>
    <m/>
    <x v="524"/>
    <x v="0"/>
    <b v="0"/>
    <m/>
    <m/>
    <m/>
    <s v="00531000006uPsjAAE"/>
    <m/>
    <m/>
    <m/>
    <m/>
    <m/>
    <m/>
    <m/>
    <m/>
    <s v="0125A000001ESVgQAO"/>
    <b v="0"/>
    <m/>
    <b v="0"/>
    <m/>
    <m/>
    <x v="4"/>
    <b v="0"/>
    <d v="2021-06-29T20:34:54"/>
    <m/>
    <m/>
    <b v="0"/>
    <x v="0"/>
    <m/>
    <m/>
    <n v="65000"/>
    <m/>
    <x v="26"/>
    <n v="30"/>
    <n v="0"/>
  </r>
  <r>
    <s v="0013100001kr55MAAQ"/>
    <b v="0"/>
    <m/>
    <b v="0"/>
    <m/>
    <m/>
    <m/>
    <x v="92"/>
    <b v="0"/>
    <m/>
    <m/>
    <s v="00331000032SAIBAA4"/>
    <m/>
    <m/>
    <s v="00531000007MUoEAAW"/>
    <b v="0"/>
    <d v="2016-08-16T20:49:10"/>
    <m/>
    <b v="0"/>
    <m/>
    <m/>
    <b v="0"/>
    <d v="2017-04-01T00:00:00"/>
    <n v="4"/>
    <n v="2017"/>
    <s v="Pipeline"/>
    <s v="Pipeline"/>
    <b v="0"/>
    <b v="0"/>
    <m/>
    <b v="0"/>
    <b v="0"/>
    <b v="0"/>
    <x v="2"/>
    <b v="0"/>
    <m/>
    <x v="0"/>
    <m/>
    <s v="0055A00000BclF5QAJ"/>
    <d v="2021-04-11T20:06:15"/>
    <m/>
    <m/>
    <m/>
    <m/>
    <b v="0"/>
    <m/>
    <m/>
    <s v="Field Sales"/>
    <m/>
    <m/>
    <m/>
    <m/>
    <m/>
    <x v="525"/>
    <x v="0"/>
    <b v="0"/>
    <m/>
    <m/>
    <m/>
    <s v="00531000006uPsjAAE"/>
    <m/>
    <m/>
    <m/>
    <m/>
    <m/>
    <m/>
    <m/>
    <m/>
    <s v="0125A000001ESVgQAO"/>
    <b v="0"/>
    <m/>
    <b v="0"/>
    <m/>
    <m/>
    <x v="2"/>
    <b v="0"/>
    <d v="2021-06-29T20:34:54"/>
    <m/>
    <m/>
    <b v="0"/>
    <x v="0"/>
    <m/>
    <m/>
    <n v="65000"/>
    <m/>
    <x v="0"/>
    <m/>
    <n v="0"/>
  </r>
  <r>
    <s v="0013100001fqwyfAAA"/>
    <b v="0"/>
    <m/>
    <b v="0"/>
    <m/>
    <m/>
    <m/>
    <x v="137"/>
    <b v="1"/>
    <s v="Non Responsive"/>
    <m/>
    <s v="0033100003107rzAAA"/>
    <m/>
    <m/>
    <s v="00531000007KAu8AAG"/>
    <b v="0"/>
    <d v="2016-07-14T14:13:38"/>
    <m/>
    <b v="0"/>
    <m/>
    <m/>
    <b v="0"/>
    <d v="2018-01-01T00:00:00"/>
    <n v="1"/>
    <n v="2018"/>
    <s v="Omitted"/>
    <s v="Omitted"/>
    <b v="0"/>
    <b v="0"/>
    <m/>
    <b v="1"/>
    <b v="0"/>
    <b v="0"/>
    <x v="2"/>
    <b v="0"/>
    <m/>
    <x v="0"/>
    <m/>
    <s v="0055A00000BclF5QAJ"/>
    <d v="2021-04-11T20:11:37"/>
    <m/>
    <d v="2018-03-27T15:06:40"/>
    <m/>
    <m/>
    <b v="0"/>
    <m/>
    <s v="Biotherapeutics"/>
    <s v="Website"/>
    <m/>
    <m/>
    <m/>
    <m/>
    <m/>
    <x v="526"/>
    <x v="0"/>
    <b v="0"/>
    <m/>
    <m/>
    <m/>
    <s v="0055A000008iLoJQAU"/>
    <s v="01s31000003qafeAAA"/>
    <s v="Biotherapeutics"/>
    <m/>
    <m/>
    <m/>
    <s v="ZipChip"/>
    <m/>
    <m/>
    <s v="0125A000001ESVfQAO"/>
    <b v="0"/>
    <m/>
    <b v="0"/>
    <m/>
    <m/>
    <x v="0"/>
    <b v="0"/>
    <d v="2021-06-29T20:34:54"/>
    <m/>
    <m/>
    <b v="0"/>
    <x v="0"/>
    <m/>
    <m/>
    <n v="54805"/>
    <m/>
    <x v="2"/>
    <n v="0"/>
    <n v="0"/>
  </r>
  <r>
    <s v="0013100001gZd3uAAC"/>
    <b v="0"/>
    <m/>
    <b v="0"/>
    <m/>
    <m/>
    <m/>
    <x v="128"/>
    <b v="1"/>
    <s v="Contact has moved"/>
    <m/>
    <s v="003310000310BoyAAE"/>
    <m/>
    <m/>
    <s v="00531000007KAu8AAG"/>
    <b v="0"/>
    <d v="2016-07-14T18:54:57"/>
    <m/>
    <b v="0"/>
    <m/>
    <m/>
    <b v="0"/>
    <d v="2018-01-01T00:00:00"/>
    <n v="1"/>
    <n v="2018"/>
    <s v="Omitted"/>
    <s v="Omitted"/>
    <b v="0"/>
    <b v="0"/>
    <m/>
    <b v="1"/>
    <b v="0"/>
    <b v="0"/>
    <x v="2"/>
    <b v="0"/>
    <m/>
    <x v="0"/>
    <m/>
    <s v="0055A00000BclF5QAJ"/>
    <d v="2021-04-10T23:01:03"/>
    <m/>
    <d v="2018-03-15T18:05:41"/>
    <m/>
    <m/>
    <b v="0"/>
    <m/>
    <s v="Biotherapeutics"/>
    <s v="Referral"/>
    <m/>
    <m/>
    <m/>
    <m/>
    <m/>
    <x v="527"/>
    <x v="0"/>
    <b v="0"/>
    <m/>
    <m/>
    <m/>
    <s v="0055A000008iLoJQAU"/>
    <s v="01s31000003qafeAAA"/>
    <s v="Biotherapeutics"/>
    <m/>
    <m/>
    <m/>
    <s v="ZipChip"/>
    <m/>
    <m/>
    <s v="0125A000001ESVfQAO"/>
    <b v="0"/>
    <m/>
    <b v="0"/>
    <m/>
    <m/>
    <x v="0"/>
    <b v="0"/>
    <d v="2021-06-29T20:34:54"/>
    <m/>
    <m/>
    <b v="0"/>
    <x v="0"/>
    <m/>
    <m/>
    <n v="54805"/>
    <m/>
    <x v="2"/>
    <n v="0"/>
    <n v="0"/>
  </r>
  <r>
    <s v="001i000001MYrYFAA1"/>
    <b v="0"/>
    <m/>
    <b v="0"/>
    <m/>
    <m/>
    <m/>
    <x v="156"/>
    <b v="1"/>
    <m/>
    <m/>
    <s v="00331000033UoDyAAK"/>
    <m/>
    <m/>
    <s v="00531000007KAsvAAG"/>
    <b v="0"/>
    <d v="2016-07-15T19:11:45"/>
    <m/>
    <b v="0"/>
    <m/>
    <m/>
    <b v="0"/>
    <d v="2016-04-01T00:00:00"/>
    <n v="4"/>
    <n v="2016"/>
    <s v="Closed"/>
    <s v="Closed"/>
    <b v="0"/>
    <b v="0"/>
    <m/>
    <b v="1"/>
    <b v="0"/>
    <b v="0"/>
    <x v="2"/>
    <b v="0"/>
    <m/>
    <x v="0"/>
    <d v="2016-10-06T00:00:00"/>
    <s v="0055A00000BclF5QAJ"/>
    <d v="2021-04-11T19:52:07"/>
    <m/>
    <d v="2020-01-06T18:18:11"/>
    <m/>
    <m/>
    <b v="0"/>
    <m/>
    <m/>
    <s v="Inside Sales"/>
    <m/>
    <m/>
    <m/>
    <m/>
    <m/>
    <x v="528"/>
    <x v="0"/>
    <b v="1"/>
    <m/>
    <m/>
    <m/>
    <s v="00531000007KAsvAAG"/>
    <s v="01s31000003qafjAAA"/>
    <s v="All Hazards"/>
    <s v="All Hazards"/>
    <m/>
    <m/>
    <m/>
    <m/>
    <m/>
    <s v="0125A000001NaBLQA0"/>
    <b v="0"/>
    <m/>
    <b v="0"/>
    <m/>
    <m/>
    <x v="1"/>
    <b v="0"/>
    <d v="2021-06-29T20:34:54"/>
    <m/>
    <m/>
    <b v="0"/>
    <x v="1"/>
    <m/>
    <m/>
    <n v="57520"/>
    <m/>
    <x v="84"/>
    <n v="100"/>
    <n v="0"/>
  </r>
  <r>
    <s v="0013100001jZCIXAA4"/>
    <b v="0"/>
    <m/>
    <b v="0"/>
    <m/>
    <m/>
    <m/>
    <x v="17"/>
    <b v="1"/>
    <s v="Non Responsive"/>
    <m/>
    <s v="00331000030xWkEAAU"/>
    <m/>
    <m/>
    <s v="00531000007KAsvAAG"/>
    <b v="0"/>
    <d v="2016-07-17T23:48:37"/>
    <m/>
    <b v="0"/>
    <m/>
    <m/>
    <b v="0"/>
    <d v="2016-04-01T00:00:00"/>
    <n v="4"/>
    <n v="2016"/>
    <s v="Omitted"/>
    <s v="Omitted"/>
    <b v="0"/>
    <b v="0"/>
    <m/>
    <b v="1"/>
    <b v="0"/>
    <b v="0"/>
    <x v="2"/>
    <b v="0"/>
    <m/>
    <x v="0"/>
    <d v="2017-09-26T00:00:00"/>
    <s v="0055A00000BclF5QAJ"/>
    <d v="2021-04-11T20:06:15"/>
    <m/>
    <d v="2020-01-06T18:18:35"/>
    <m/>
    <m/>
    <b v="0"/>
    <m/>
    <m/>
    <s v="Field Sales"/>
    <m/>
    <m/>
    <m/>
    <m/>
    <m/>
    <x v="529"/>
    <x v="0"/>
    <b v="0"/>
    <m/>
    <m/>
    <m/>
    <s v="00531000007KAsvAAG"/>
    <s v="01s31000003qafjAAA"/>
    <m/>
    <m/>
    <m/>
    <m/>
    <m/>
    <m/>
    <m/>
    <s v="0125A000001NaBLQA0"/>
    <b v="0"/>
    <m/>
    <b v="0"/>
    <m/>
    <m/>
    <x v="0"/>
    <b v="0"/>
    <d v="2021-06-29T20:34:54"/>
    <m/>
    <m/>
    <b v="0"/>
    <x v="0"/>
    <m/>
    <m/>
    <n v="71500"/>
    <m/>
    <x v="2"/>
    <n v="0"/>
    <n v="0"/>
  </r>
  <r>
    <s v="0013100001k7nrtAAA"/>
    <b v="0"/>
    <m/>
    <b v="0"/>
    <m/>
    <m/>
    <m/>
    <x v="157"/>
    <b v="1"/>
    <m/>
    <m/>
    <s v="003310000310C9IAAU"/>
    <m/>
    <m/>
    <s v="00531000007KAu8AAG"/>
    <b v="0"/>
    <d v="2016-07-18T14:16:59"/>
    <m/>
    <b v="0"/>
    <m/>
    <m/>
    <b v="0"/>
    <d v="2017-04-01T00:00:00"/>
    <n v="4"/>
    <n v="2017"/>
    <s v="Closed"/>
    <s v="Closed"/>
    <b v="0"/>
    <b v="0"/>
    <m/>
    <b v="1"/>
    <b v="0"/>
    <b v="0"/>
    <x v="10"/>
    <b v="0"/>
    <s v="Auto-Classic"/>
    <x v="0"/>
    <d v="2017-06-13T00:00:00"/>
    <s v="0055A00000BclF5QAJ"/>
    <d v="2021-04-10T22:59:54"/>
    <m/>
    <d v="2018-03-10T15:07:46"/>
    <m/>
    <m/>
    <b v="0"/>
    <m/>
    <s v="Biotherapeutics;Proteomics and Peptide Mapping"/>
    <s v="Trade Show"/>
    <m/>
    <m/>
    <m/>
    <m/>
    <m/>
    <x v="530"/>
    <x v="0"/>
    <b v="0"/>
    <m/>
    <m/>
    <m/>
    <s v="0055A000008zqzaQAA"/>
    <s v="01s31000003qafeAAA"/>
    <s v="Biotherapeutics"/>
    <m/>
    <s v="003310000310C9IAAU"/>
    <s v="System"/>
    <s v="ZipChip"/>
    <m/>
    <s v="0Q05A000001ZD39SAG"/>
    <s v="0125A000001ESVfQAO"/>
    <b v="0"/>
    <m/>
    <b v="0"/>
    <m/>
    <m/>
    <x v="1"/>
    <b v="0"/>
    <d v="2021-06-29T20:34:54"/>
    <s v="0055A00000BctN2QAJ"/>
    <m/>
    <b v="0"/>
    <x v="1"/>
    <m/>
    <m/>
    <n v="57650"/>
    <m/>
    <x v="85"/>
    <n v="100"/>
    <n v="0"/>
  </r>
  <r>
    <s v="0013100001jbAzYAAU"/>
    <b v="0"/>
    <m/>
    <b v="0"/>
    <s v="70131000001YBOMAA4"/>
    <m/>
    <m/>
    <x v="152"/>
    <b v="1"/>
    <m/>
    <m/>
    <s v="0033100003118ZQAAY"/>
    <m/>
    <m/>
    <s v="00531000007KAu8AAG"/>
    <b v="0"/>
    <d v="2016-07-18T19:42:11"/>
    <m/>
    <b v="0"/>
    <m/>
    <m/>
    <b v="0"/>
    <d v="2016-03-01T00:00:00"/>
    <n v="3"/>
    <n v="2016"/>
    <s v="Closed"/>
    <s v="Closed"/>
    <b v="0"/>
    <b v="0"/>
    <m/>
    <b v="1"/>
    <b v="0"/>
    <b v="0"/>
    <x v="10"/>
    <b v="0"/>
    <s v="Manual-Classic"/>
    <x v="0"/>
    <m/>
    <s v="0055A00000BclF5QAJ"/>
    <d v="2021-04-10T22:59:54"/>
    <m/>
    <d v="2018-03-10T15:07:46"/>
    <m/>
    <m/>
    <b v="0"/>
    <m/>
    <s v="Biotherapeutics;Proteomics and Peptide Mapping"/>
    <s v="Trade Show"/>
    <m/>
    <m/>
    <m/>
    <m/>
    <m/>
    <x v="531"/>
    <x v="0"/>
    <b v="0"/>
    <m/>
    <m/>
    <m/>
    <s v="0055A000008zqzaQAA"/>
    <s v="01s31000003qafeAAA"/>
    <s v="Biotherapeutics"/>
    <m/>
    <s v="0033100003118ZQAAY"/>
    <s v="System"/>
    <s v="ZipChip"/>
    <m/>
    <m/>
    <s v="0125A000001ESVfQAO"/>
    <b v="0"/>
    <m/>
    <b v="0"/>
    <m/>
    <m/>
    <x v="1"/>
    <b v="0"/>
    <d v="2021-06-29T20:34:54"/>
    <s v="0055A00000BctN2QAJ"/>
    <m/>
    <b v="0"/>
    <x v="1"/>
    <m/>
    <m/>
    <n v="25049"/>
    <m/>
    <x v="86"/>
    <n v="100"/>
    <n v="0"/>
  </r>
  <r>
    <s v="0013100001k98KyAAI"/>
    <b v="0"/>
    <m/>
    <b v="0"/>
    <m/>
    <m/>
    <m/>
    <x v="137"/>
    <b v="1"/>
    <s v="Other"/>
    <m/>
    <s v="00331000031V8EGAA0"/>
    <m/>
    <m/>
    <s v="00531000007KAu8AAG"/>
    <b v="0"/>
    <d v="2016-07-19T19:56:01"/>
    <m/>
    <b v="0"/>
    <m/>
    <m/>
    <b v="0"/>
    <d v="2018-01-01T00:00:00"/>
    <n v="1"/>
    <n v="2018"/>
    <s v="Omitted"/>
    <s v="Omitted"/>
    <b v="0"/>
    <b v="0"/>
    <m/>
    <b v="1"/>
    <b v="0"/>
    <b v="0"/>
    <x v="10"/>
    <b v="0"/>
    <m/>
    <x v="0"/>
    <m/>
    <s v="0055A00000BclF5QAJ"/>
    <d v="2021-04-11T20:33:11"/>
    <m/>
    <d v="2018-03-27T20:55:37"/>
    <m/>
    <m/>
    <b v="0"/>
    <m/>
    <m/>
    <s v="Referral"/>
    <m/>
    <m/>
    <m/>
    <m/>
    <m/>
    <x v="532"/>
    <x v="0"/>
    <b v="0"/>
    <m/>
    <m/>
    <m/>
    <s v="0055A000008iLoJQAU"/>
    <s v="01s31000003qafeAAA"/>
    <s v="Proteomics"/>
    <m/>
    <m/>
    <m/>
    <s v="ZipChip"/>
    <m/>
    <m/>
    <s v="0125A000001ESVfQAO"/>
    <b v="0"/>
    <m/>
    <b v="0"/>
    <m/>
    <m/>
    <x v="0"/>
    <b v="0"/>
    <d v="2021-06-29T20:34:54"/>
    <m/>
    <m/>
    <b v="0"/>
    <x v="0"/>
    <m/>
    <m/>
    <n v="54805"/>
    <m/>
    <x v="2"/>
    <n v="0"/>
    <n v="0"/>
  </r>
  <r>
    <s v="0013100001fpjwoAAA"/>
    <b v="0"/>
    <m/>
    <b v="0"/>
    <m/>
    <m/>
    <m/>
    <x v="15"/>
    <b v="1"/>
    <s v="Non Responsive"/>
    <m/>
    <s v="00331000031V9F4AAK"/>
    <m/>
    <m/>
    <s v="00531000007KAu8AAG"/>
    <b v="1"/>
    <d v="2016-07-19T20:56:24"/>
    <m/>
    <b v="0"/>
    <m/>
    <m/>
    <b v="0"/>
    <d v="2018-04-01T00:00:00"/>
    <n v="4"/>
    <n v="2018"/>
    <s v="Omitted"/>
    <s v="Omitted"/>
    <b v="0"/>
    <b v="0"/>
    <m/>
    <b v="1"/>
    <b v="0"/>
    <b v="0"/>
    <x v="10"/>
    <b v="0"/>
    <m/>
    <x v="0"/>
    <d v="2019-04-23T00:00:00"/>
    <s v="0055A00000BclF5QAJ"/>
    <d v="2021-04-11T20:07:09"/>
    <m/>
    <d v="2019-06-11T19:53:08"/>
    <m/>
    <m/>
    <b v="0"/>
    <m/>
    <s v="Metabolomics"/>
    <s v="Field Sales"/>
    <m/>
    <m/>
    <m/>
    <m/>
    <m/>
    <x v="533"/>
    <x v="0"/>
    <b v="0"/>
    <m/>
    <m/>
    <m/>
    <s v="0055A000009sZg0QAE"/>
    <s v="01s31000003qafeAAA"/>
    <s v="Metabolomics"/>
    <m/>
    <s v="00331000031V9F4AAK"/>
    <s v="System"/>
    <s v="ZipChip"/>
    <m/>
    <m/>
    <s v="0125A000001ESVfQAO"/>
    <b v="0"/>
    <m/>
    <b v="0"/>
    <m/>
    <m/>
    <x v="0"/>
    <b v="0"/>
    <d v="2021-06-29T20:34:54"/>
    <m/>
    <m/>
    <b v="0"/>
    <x v="0"/>
    <m/>
    <m/>
    <n v="57394"/>
    <m/>
    <x v="2"/>
    <n v="0"/>
    <n v="0"/>
  </r>
  <r>
    <s v="0013100001jbBzlAAE"/>
    <b v="0"/>
    <m/>
    <b v="0"/>
    <m/>
    <m/>
    <m/>
    <x v="117"/>
    <b v="1"/>
    <s v="Non Responsive"/>
    <m/>
    <s v="00331000031VRpbAAG"/>
    <m/>
    <m/>
    <s v="00531000007KAu8AAG"/>
    <b v="0"/>
    <d v="2016-07-20T20:08:45"/>
    <m/>
    <b v="0"/>
    <m/>
    <m/>
    <b v="0"/>
    <d v="2020-02-01T00:00:00"/>
    <n v="2"/>
    <n v="2020"/>
    <s v="Omitted"/>
    <s v="Omitted"/>
    <b v="0"/>
    <b v="0"/>
    <m/>
    <b v="1"/>
    <b v="0"/>
    <b v="0"/>
    <x v="10"/>
    <b v="0"/>
    <s v="Auto-Classic"/>
    <x v="0"/>
    <d v="2020-01-21T00:00:00"/>
    <s v="0055A00000BclF5QAJ"/>
    <d v="2021-04-11T20:06:15"/>
    <m/>
    <d v="2020-01-22T05:17:49"/>
    <m/>
    <m/>
    <b v="0"/>
    <m/>
    <s v="Biotherapeutics"/>
    <s v="Field Sales"/>
    <m/>
    <m/>
    <m/>
    <m/>
    <m/>
    <x v="534"/>
    <x v="0"/>
    <b v="0"/>
    <m/>
    <m/>
    <m/>
    <s v="0055A000009GjocQAC"/>
    <s v="01s31000003qafeAAA"/>
    <s v="Biotherapeutics"/>
    <m/>
    <s v="00331000031VRpbAAG"/>
    <s v="System"/>
    <s v="ZipChip"/>
    <m/>
    <m/>
    <s v="0125A000001ESVfQAO"/>
    <b v="0"/>
    <m/>
    <b v="0"/>
    <m/>
    <m/>
    <x v="0"/>
    <b v="0"/>
    <d v="2021-06-29T20:34:54"/>
    <m/>
    <m/>
    <b v="0"/>
    <x v="0"/>
    <m/>
    <m/>
    <n v="54805"/>
    <m/>
    <x v="2"/>
    <n v="0"/>
    <n v="0"/>
  </r>
  <r>
    <s v="0013100001jb0YLAAY"/>
    <b v="0"/>
    <m/>
    <b v="0"/>
    <m/>
    <m/>
    <m/>
    <x v="127"/>
    <b v="1"/>
    <s v="Non Responsive"/>
    <m/>
    <s v="00331000031VSVEAA4"/>
    <m/>
    <m/>
    <s v="00531000007KAu8AAG"/>
    <b v="0"/>
    <d v="2016-07-20T20:41:39"/>
    <m/>
    <b v="0"/>
    <m/>
    <m/>
    <b v="0"/>
    <d v="2020-01-01T00:00:00"/>
    <n v="1"/>
    <n v="2020"/>
    <s v="Omitted"/>
    <s v="Omitted"/>
    <b v="0"/>
    <b v="0"/>
    <m/>
    <b v="1"/>
    <b v="0"/>
    <b v="0"/>
    <x v="10"/>
    <b v="0"/>
    <m/>
    <x v="0"/>
    <m/>
    <s v="0055A00000BclF5QAJ"/>
    <d v="2021-04-11T20:06:15"/>
    <m/>
    <d v="2020-01-22T15:27:48"/>
    <m/>
    <m/>
    <b v="0"/>
    <m/>
    <s v="Proteomics and Peptide Mapping"/>
    <s v="Field Sales"/>
    <m/>
    <m/>
    <m/>
    <m/>
    <m/>
    <x v="535"/>
    <x v="0"/>
    <b v="0"/>
    <m/>
    <m/>
    <m/>
    <s v="0055A000009GjocQAC"/>
    <s v="01s31000003qafeAAA"/>
    <s v="Proteomics"/>
    <m/>
    <s v="00331000031VSVEAA4"/>
    <s v="System"/>
    <s v="ZipChip"/>
    <m/>
    <m/>
    <s v="0125A000001ESVfQAO"/>
    <b v="0"/>
    <m/>
    <b v="0"/>
    <m/>
    <m/>
    <x v="0"/>
    <b v="0"/>
    <d v="2021-06-29T20:34:54"/>
    <m/>
    <m/>
    <b v="0"/>
    <x v="0"/>
    <m/>
    <m/>
    <n v="54805"/>
    <m/>
    <x v="2"/>
    <n v="0"/>
    <n v="0"/>
  </r>
  <r>
    <s v="0013100001k9TYVAA2"/>
    <b v="0"/>
    <m/>
    <b v="0"/>
    <m/>
    <m/>
    <m/>
    <x v="92"/>
    <b v="0"/>
    <m/>
    <m/>
    <s v="00331000031VfOdAAK"/>
    <m/>
    <m/>
    <s v="00531000007MUoEAAW"/>
    <b v="0"/>
    <d v="2016-07-21T18:58:33"/>
    <m/>
    <b v="0"/>
    <m/>
    <m/>
    <b v="0"/>
    <d v="2017-04-01T00:00:00"/>
    <n v="4"/>
    <n v="2017"/>
    <s v="Pipeline"/>
    <s v="Pipeline"/>
    <b v="0"/>
    <b v="0"/>
    <m/>
    <b v="1"/>
    <b v="0"/>
    <b v="0"/>
    <x v="10"/>
    <b v="0"/>
    <m/>
    <x v="0"/>
    <m/>
    <s v="0055A000009s6n0QAA"/>
    <d v="2020-01-06T15:53:09"/>
    <m/>
    <m/>
    <m/>
    <m/>
    <b v="0"/>
    <m/>
    <m/>
    <s v="Advertisement"/>
    <m/>
    <m/>
    <m/>
    <m/>
    <m/>
    <x v="536"/>
    <x v="0"/>
    <b v="0"/>
    <m/>
    <m/>
    <m/>
    <s v="00531000006uPsjAAE"/>
    <s v="01s31000003qagwAAA"/>
    <m/>
    <m/>
    <m/>
    <m/>
    <m/>
    <m/>
    <m/>
    <s v="0125A000001ESVgQAO"/>
    <b v="0"/>
    <m/>
    <b v="0"/>
    <m/>
    <m/>
    <x v="2"/>
    <b v="0"/>
    <d v="2021-06-29T20:34:54"/>
    <m/>
    <m/>
    <b v="0"/>
    <x v="0"/>
    <m/>
    <m/>
    <n v="81000"/>
    <m/>
    <x v="0"/>
    <m/>
    <n v="0"/>
  </r>
  <r>
    <s v="0013100001jbToGAAU"/>
    <b v="0"/>
    <m/>
    <b v="0"/>
    <m/>
    <m/>
    <m/>
    <x v="15"/>
    <b v="1"/>
    <s v="Duplicate opportunity"/>
    <m/>
    <s v="00331000031VvRWAA0"/>
    <m/>
    <m/>
    <s v="00531000007KAu8AAG"/>
    <b v="0"/>
    <d v="2016-07-22T19:24:34"/>
    <m/>
    <b v="0"/>
    <m/>
    <m/>
    <b v="0"/>
    <d v="2018-04-01T00:00:00"/>
    <n v="4"/>
    <n v="2018"/>
    <s v="Omitted"/>
    <s v="Omitted"/>
    <b v="0"/>
    <b v="0"/>
    <m/>
    <b v="1"/>
    <b v="0"/>
    <b v="0"/>
    <x v="10"/>
    <b v="0"/>
    <m/>
    <x v="0"/>
    <m/>
    <s v="0055A00000BclF5QAJ"/>
    <d v="2021-04-10T23:01:03"/>
    <m/>
    <d v="2019-04-15T20:05:56"/>
    <m/>
    <m/>
    <b v="0"/>
    <m/>
    <m/>
    <s v="Trade Show"/>
    <m/>
    <m/>
    <m/>
    <m/>
    <m/>
    <x v="537"/>
    <x v="0"/>
    <b v="0"/>
    <m/>
    <m/>
    <m/>
    <s v="0055A000009sZg0QAE"/>
    <s v="01s31000003qafeAAA"/>
    <s v="Other"/>
    <m/>
    <s v="00331000031VvRWAA0"/>
    <m/>
    <s v="ZipChip"/>
    <m/>
    <m/>
    <s v="0125A000001ESVfQAO"/>
    <b v="0"/>
    <m/>
    <b v="0"/>
    <m/>
    <m/>
    <x v="0"/>
    <b v="0"/>
    <d v="2021-06-29T20:34:54"/>
    <m/>
    <m/>
    <b v="0"/>
    <x v="0"/>
    <m/>
    <m/>
    <n v="54805"/>
    <m/>
    <x v="2"/>
    <n v="0"/>
    <n v="0"/>
  </r>
  <r>
    <s v="0013100001jbC8lAAE"/>
    <b v="0"/>
    <m/>
    <b v="0"/>
    <m/>
    <m/>
    <m/>
    <x v="117"/>
    <b v="1"/>
    <s v="Lost or No Budget"/>
    <m/>
    <s v="00331000031W3fPAAS"/>
    <m/>
    <m/>
    <s v="00531000007KAu8AAG"/>
    <b v="0"/>
    <d v="2016-07-24T00:00:36"/>
    <m/>
    <b v="0"/>
    <m/>
    <m/>
    <b v="0"/>
    <d v="2020-02-01T00:00:00"/>
    <n v="2"/>
    <n v="2020"/>
    <s v="Omitted"/>
    <s v="Omitted"/>
    <b v="0"/>
    <b v="0"/>
    <m/>
    <b v="1"/>
    <b v="0"/>
    <b v="0"/>
    <x v="10"/>
    <b v="0"/>
    <s v="Auto-Classic"/>
    <x v="0"/>
    <m/>
    <s v="0055A00000BclF5QAJ"/>
    <d v="2021-04-10T23:01:03"/>
    <m/>
    <d v="2020-04-21T15:58:23"/>
    <m/>
    <m/>
    <b v="0"/>
    <m/>
    <m/>
    <s v="Other"/>
    <m/>
    <m/>
    <m/>
    <m/>
    <m/>
    <x v="538"/>
    <x v="0"/>
    <b v="0"/>
    <m/>
    <m/>
    <m/>
    <s v="0055A000009GjocQAC"/>
    <s v="01s31000003qafeAAA"/>
    <s v="Proteomics"/>
    <m/>
    <s v="00331000031W3fPAAS"/>
    <s v="System"/>
    <s v="ZipChip"/>
    <m/>
    <m/>
    <s v="0125A000001ESVfQAO"/>
    <b v="0"/>
    <m/>
    <b v="0"/>
    <m/>
    <m/>
    <x v="0"/>
    <b v="0"/>
    <d v="2021-06-29T20:34:54"/>
    <m/>
    <m/>
    <b v="0"/>
    <x v="0"/>
    <m/>
    <m/>
    <n v="54805"/>
    <m/>
    <x v="2"/>
    <n v="0"/>
    <n v="0"/>
  </r>
  <r>
    <s v="0013100001jbC8lAAE"/>
    <b v="0"/>
    <m/>
    <b v="0"/>
    <m/>
    <m/>
    <m/>
    <x v="112"/>
    <b v="0"/>
    <m/>
    <m/>
    <s v="00331000031W3gDAAS"/>
    <m/>
    <m/>
    <s v="00531000007KAu8AAG"/>
    <b v="0"/>
    <d v="2016-07-24T00:06:48"/>
    <m/>
    <b v="0"/>
    <m/>
    <m/>
    <b v="0"/>
    <d v="2023-01-01T00:00:00"/>
    <n v="1"/>
    <n v="2023"/>
    <s v="Pipeline"/>
    <s v="Pipeline"/>
    <b v="0"/>
    <b v="0"/>
    <m/>
    <b v="1"/>
    <b v="0"/>
    <b v="0"/>
    <x v="11"/>
    <b v="0"/>
    <s v="Auto-Classic"/>
    <x v="0"/>
    <m/>
    <s v="0055A00000Bd0KeQAJ"/>
    <d v="2021-06-25T15:55:49"/>
    <m/>
    <d v="2018-03-14T11:41:25"/>
    <m/>
    <m/>
    <b v="0"/>
    <m/>
    <m/>
    <s v="Referral"/>
    <m/>
    <m/>
    <m/>
    <m/>
    <m/>
    <x v="539"/>
    <x v="0"/>
    <b v="0"/>
    <m/>
    <m/>
    <m/>
    <s v="0055A00000Bd0KeQAJ"/>
    <s v="01s31000003qafeAAA"/>
    <s v="Proteomics"/>
    <m/>
    <s v="00331000031W3gDAAS"/>
    <s v="System"/>
    <s v="ZipChip"/>
    <m/>
    <m/>
    <s v="0125A000001ESVfQAO"/>
    <b v="0"/>
    <m/>
    <b v="0"/>
    <m/>
    <m/>
    <x v="3"/>
    <b v="0"/>
    <d v="2021-06-29T20:34:54"/>
    <s v="0055A000008iLmcQAE"/>
    <m/>
    <b v="0"/>
    <x v="0"/>
    <m/>
    <m/>
    <n v="72600"/>
    <m/>
    <x v="87"/>
    <n v="5"/>
    <n v="0"/>
  </r>
  <r>
    <s v="0013100001jbC8lAAE"/>
    <b v="0"/>
    <m/>
    <b v="0"/>
    <m/>
    <m/>
    <m/>
    <x v="127"/>
    <b v="1"/>
    <s v="Non Responsive"/>
    <m/>
    <s v="00331000031W3hBAAS"/>
    <m/>
    <m/>
    <s v="00531000007KAu8AAG"/>
    <b v="0"/>
    <d v="2016-07-24T00:11:04"/>
    <m/>
    <b v="0"/>
    <m/>
    <m/>
    <b v="0"/>
    <d v="2020-01-01T00:00:00"/>
    <n v="1"/>
    <n v="2020"/>
    <s v="Omitted"/>
    <s v="Omitted"/>
    <b v="0"/>
    <b v="0"/>
    <m/>
    <b v="1"/>
    <b v="0"/>
    <b v="0"/>
    <x v="11"/>
    <b v="0"/>
    <m/>
    <x v="0"/>
    <m/>
    <s v="0055A00000BclF5QAJ"/>
    <d v="2021-04-10T23:01:03"/>
    <m/>
    <d v="2020-01-22T05:22:35"/>
    <m/>
    <m/>
    <b v="0"/>
    <m/>
    <s v="Proteomics and Peptide Mapping"/>
    <s v="Referral"/>
    <m/>
    <m/>
    <m/>
    <m/>
    <m/>
    <x v="540"/>
    <x v="0"/>
    <b v="0"/>
    <m/>
    <m/>
    <m/>
    <s v="0055A000009GjocQAC"/>
    <s v="01s31000003qafeAAA"/>
    <s v="Proteomics"/>
    <m/>
    <s v="00331000031W3hBAAS"/>
    <s v="System"/>
    <s v="ZipChip"/>
    <m/>
    <m/>
    <s v="0125A000001ESVfQAO"/>
    <b v="0"/>
    <m/>
    <b v="0"/>
    <m/>
    <m/>
    <x v="0"/>
    <b v="0"/>
    <d v="2021-06-29T20:34:54"/>
    <m/>
    <m/>
    <b v="0"/>
    <x v="0"/>
    <m/>
    <m/>
    <n v="54805"/>
    <m/>
    <x v="2"/>
    <n v="0"/>
    <n v="0"/>
  </r>
  <r>
    <s v="0013100001kUki8AAC"/>
    <b v="0"/>
    <m/>
    <b v="0"/>
    <m/>
    <m/>
    <m/>
    <x v="122"/>
    <b v="1"/>
    <s v="Other"/>
    <m/>
    <s v="0035A00003GnKTjQAN"/>
    <m/>
    <m/>
    <s v="00531000007KAu8AAG"/>
    <b v="0"/>
    <d v="2016-07-24T00:15:14"/>
    <m/>
    <b v="0"/>
    <m/>
    <m/>
    <b v="0"/>
    <d v="2020-01-01T00:00:00"/>
    <n v="1"/>
    <n v="2020"/>
    <s v="Omitted"/>
    <s v="Omitted"/>
    <b v="0"/>
    <b v="0"/>
    <m/>
    <b v="1"/>
    <b v="0"/>
    <b v="0"/>
    <x v="11"/>
    <b v="0"/>
    <m/>
    <x v="0"/>
    <m/>
    <s v="0055A00000BclF5QAJ"/>
    <d v="2021-04-11T20:28:47"/>
    <m/>
    <d v="2020-01-22T05:24:08"/>
    <m/>
    <m/>
    <b v="0"/>
    <m/>
    <s v="Metabolomics"/>
    <s v="Field Sales"/>
    <m/>
    <m/>
    <m/>
    <m/>
    <m/>
    <x v="541"/>
    <x v="0"/>
    <b v="0"/>
    <m/>
    <m/>
    <m/>
    <s v="0055A000009GjocQAC"/>
    <s v="01s31000003qafeAAA"/>
    <s v="Metabolomics"/>
    <m/>
    <s v="0035A00003GnKTjQAN"/>
    <s v="System"/>
    <s v="ZipChip"/>
    <m/>
    <m/>
    <s v="0125A000001ESVfQAO"/>
    <b v="0"/>
    <m/>
    <b v="0"/>
    <m/>
    <m/>
    <x v="0"/>
    <b v="0"/>
    <d v="2021-06-29T20:34:54"/>
    <m/>
    <m/>
    <b v="0"/>
    <x v="0"/>
    <m/>
    <m/>
    <n v="88650"/>
    <m/>
    <x v="2"/>
    <n v="0"/>
    <n v="0"/>
  </r>
  <r>
    <s v="0013100001kUki8AAC"/>
    <b v="0"/>
    <m/>
    <b v="0"/>
    <m/>
    <m/>
    <m/>
    <x v="122"/>
    <b v="1"/>
    <s v="Non Responsive"/>
    <m/>
    <s v="00331000031W3ixAAC"/>
    <m/>
    <m/>
    <s v="00531000007KAu8AAG"/>
    <b v="0"/>
    <d v="2016-07-24T00:19:11"/>
    <m/>
    <b v="0"/>
    <m/>
    <m/>
    <b v="0"/>
    <d v="2020-01-01T00:00:00"/>
    <n v="1"/>
    <n v="2020"/>
    <s v="Omitted"/>
    <s v="Omitted"/>
    <b v="0"/>
    <b v="0"/>
    <m/>
    <b v="1"/>
    <b v="0"/>
    <b v="0"/>
    <x v="11"/>
    <b v="0"/>
    <m/>
    <x v="0"/>
    <d v="2019-06-02T00:00:00"/>
    <s v="0055A00000BclF5QAJ"/>
    <d v="2021-04-10T23:01:03"/>
    <m/>
    <d v="2020-01-22T05:26:33"/>
    <m/>
    <m/>
    <b v="0"/>
    <m/>
    <s v="Cell Lysates"/>
    <s v="Referral"/>
    <m/>
    <m/>
    <m/>
    <m/>
    <m/>
    <x v="542"/>
    <x v="0"/>
    <b v="0"/>
    <m/>
    <m/>
    <m/>
    <s v="0055A000009GjocQAC"/>
    <s v="01s31000003qafeAAA"/>
    <s v="Proteomics"/>
    <m/>
    <s v="00331000031W3ixAAC"/>
    <s v="System"/>
    <s v="ZipChip"/>
    <m/>
    <m/>
    <s v="0125A000001ESVfQAO"/>
    <b v="0"/>
    <m/>
    <b v="0"/>
    <m/>
    <m/>
    <x v="0"/>
    <b v="0"/>
    <d v="2021-06-29T20:34:54"/>
    <m/>
    <m/>
    <b v="0"/>
    <x v="0"/>
    <m/>
    <m/>
    <n v="56805"/>
    <m/>
    <x v="2"/>
    <n v="0"/>
    <n v="0"/>
  </r>
  <r>
    <s v="0013100001p4YI2AAM"/>
    <b v="0"/>
    <m/>
    <b v="0"/>
    <s v="70131000001YBOMAA4"/>
    <m/>
    <m/>
    <x v="39"/>
    <b v="1"/>
    <s v="Other"/>
    <m/>
    <s v="00331000031XsJMAA0"/>
    <m/>
    <m/>
    <s v="00531000007KAu8AAG"/>
    <b v="1"/>
    <d v="2016-07-28T14:51:11"/>
    <m/>
    <b v="0"/>
    <m/>
    <m/>
    <b v="0"/>
    <d v="2020-04-01T00:00:00"/>
    <n v="4"/>
    <n v="2020"/>
    <s v="Omitted"/>
    <s v="Omitted"/>
    <b v="0"/>
    <b v="0"/>
    <m/>
    <b v="1"/>
    <b v="0"/>
    <b v="0"/>
    <x v="11"/>
    <b v="0"/>
    <s v="Auto-Classic"/>
    <x v="0"/>
    <d v="2019-01-07T00:00:00"/>
    <s v="0055A00000BclF5QAJ"/>
    <d v="2021-04-10T23:01:03"/>
    <m/>
    <d v="2020-02-11T00:53:10"/>
    <m/>
    <m/>
    <b v="0"/>
    <m/>
    <s v="Proteomics and Peptide Mapping"/>
    <s v="Trade Show"/>
    <m/>
    <m/>
    <s v="Thermo"/>
    <s v="QE EMR UHMR (Plus, HF, HF-X with BioPharma)"/>
    <m/>
    <x v="543"/>
    <x v="0"/>
    <b v="0"/>
    <s v="Part of Brodbelt group.  Took demo instrument back so no love from data"/>
    <s v="all TMO"/>
    <s v="protein complexes and non covalent complexes"/>
    <s v="0055A000008iLoJQAU"/>
    <s v="01s31000003qafeAAA"/>
    <s v="Proteomics"/>
    <m/>
    <s v="0035A00003QX0QJQA1"/>
    <s v="System"/>
    <s v="ZipChip"/>
    <m/>
    <m/>
    <s v="0125A000001ESVfQAO"/>
    <b v="0"/>
    <m/>
    <b v="0"/>
    <m/>
    <m/>
    <x v="0"/>
    <b v="0"/>
    <d v="2021-06-29T20:34:54"/>
    <m/>
    <m/>
    <b v="1"/>
    <x v="0"/>
    <m/>
    <m/>
    <n v="52336"/>
    <m/>
    <x v="2"/>
    <n v="0"/>
    <n v="0"/>
  </r>
  <r>
    <s v="0013100001kVHFMAA4"/>
    <b v="0"/>
    <m/>
    <b v="0"/>
    <m/>
    <m/>
    <m/>
    <x v="148"/>
    <b v="1"/>
    <s v="Lost or No Budget"/>
    <m/>
    <s v="00331000031XjouAAC"/>
    <m/>
    <m/>
    <s v="00531000007KAsvAAG"/>
    <b v="0"/>
    <d v="2016-07-28T19:15:24"/>
    <m/>
    <b v="0"/>
    <m/>
    <m/>
    <b v="0"/>
    <d v="2018-01-01T00:00:00"/>
    <n v="1"/>
    <n v="2018"/>
    <s v="Omitted"/>
    <s v="Omitted"/>
    <b v="0"/>
    <b v="0"/>
    <m/>
    <b v="1"/>
    <b v="0"/>
    <b v="0"/>
    <x v="11"/>
    <b v="0"/>
    <m/>
    <x v="0"/>
    <m/>
    <s v="0055A00000BclF5QAJ"/>
    <d v="2021-04-11T20:06:15"/>
    <m/>
    <d v="2020-01-06T18:18:40"/>
    <m/>
    <m/>
    <b v="0"/>
    <m/>
    <m/>
    <s v="Field Sales"/>
    <m/>
    <m/>
    <m/>
    <m/>
    <m/>
    <x v="544"/>
    <x v="0"/>
    <b v="0"/>
    <m/>
    <m/>
    <m/>
    <s v="00531000007KAsvAAG"/>
    <s v="01s31000003qafjAAA"/>
    <m/>
    <m/>
    <m/>
    <m/>
    <m/>
    <m/>
    <m/>
    <s v="0125A000001NaBLQA0"/>
    <b v="0"/>
    <m/>
    <b v="0"/>
    <m/>
    <m/>
    <x v="0"/>
    <b v="0"/>
    <d v="2021-06-29T20:34:54"/>
    <m/>
    <m/>
    <b v="0"/>
    <x v="0"/>
    <m/>
    <m/>
    <n v="71500"/>
    <m/>
    <x v="2"/>
    <n v="0"/>
    <n v="0"/>
  </r>
  <r>
    <s v="0013100001kWDQ0AAO"/>
    <b v="0"/>
    <m/>
    <b v="0"/>
    <m/>
    <m/>
    <m/>
    <x v="21"/>
    <b v="0"/>
    <m/>
    <m/>
    <s v="00331000031YlQuAAK"/>
    <m/>
    <m/>
    <s v="00531000007MUoEAAW"/>
    <b v="1"/>
    <d v="2016-08-02T12:11:04"/>
    <m/>
    <b v="0"/>
    <m/>
    <m/>
    <b v="0"/>
    <d v="2017-03-01T00:00:00"/>
    <n v="3"/>
    <n v="2017"/>
    <s v="Pipeline"/>
    <s v="Pipeline"/>
    <b v="0"/>
    <b v="0"/>
    <m/>
    <b v="0"/>
    <b v="0"/>
    <b v="0"/>
    <x v="11"/>
    <b v="0"/>
    <m/>
    <x v="0"/>
    <m/>
    <s v="0055A00000BclF5QAJ"/>
    <d v="2021-05-04T16:13:05"/>
    <m/>
    <m/>
    <m/>
    <m/>
    <b v="0"/>
    <m/>
    <m/>
    <s v="Website"/>
    <m/>
    <m/>
    <m/>
    <m/>
    <m/>
    <x v="545"/>
    <x v="0"/>
    <b v="0"/>
    <m/>
    <m/>
    <m/>
    <s v="00531000006uPsjAAE"/>
    <m/>
    <m/>
    <m/>
    <s v="00331000031YlQuAAK"/>
    <m/>
    <m/>
    <m/>
    <m/>
    <s v="0125A000001ESVgQAO"/>
    <b v="0"/>
    <m/>
    <b v="0"/>
    <m/>
    <m/>
    <x v="2"/>
    <b v="0"/>
    <d v="2021-06-29T20:34:54"/>
    <m/>
    <m/>
    <b v="0"/>
    <x v="0"/>
    <m/>
    <m/>
    <n v="65000"/>
    <m/>
    <x v="0"/>
    <m/>
    <n v="0"/>
  </r>
  <r>
    <s v="0013100001kWDRTAA4"/>
    <b v="0"/>
    <m/>
    <b v="0"/>
    <m/>
    <m/>
    <m/>
    <x v="21"/>
    <b v="0"/>
    <m/>
    <m/>
    <s v="00331000031YlSqAAK"/>
    <m/>
    <m/>
    <s v="00531000007MUoEAAW"/>
    <b v="1"/>
    <d v="2016-08-02T12:15:32"/>
    <m/>
    <b v="0"/>
    <m/>
    <m/>
    <b v="0"/>
    <d v="2017-03-01T00:00:00"/>
    <n v="3"/>
    <n v="2017"/>
    <s v="Pipeline"/>
    <s v="Pipeline"/>
    <b v="0"/>
    <b v="0"/>
    <m/>
    <b v="0"/>
    <b v="0"/>
    <b v="0"/>
    <x v="11"/>
    <b v="0"/>
    <m/>
    <x v="0"/>
    <m/>
    <s v="0055A00000BclF5QAJ"/>
    <d v="2021-05-04T16:12:41"/>
    <m/>
    <m/>
    <m/>
    <m/>
    <b v="0"/>
    <m/>
    <m/>
    <s v="Website"/>
    <m/>
    <m/>
    <m/>
    <m/>
    <m/>
    <x v="546"/>
    <x v="0"/>
    <b v="0"/>
    <m/>
    <m/>
    <m/>
    <s v="00531000006uPsjAAE"/>
    <m/>
    <m/>
    <m/>
    <s v="00331000031YlSqAAK"/>
    <m/>
    <m/>
    <m/>
    <m/>
    <s v="0125A000001ESVgQAO"/>
    <b v="0"/>
    <m/>
    <b v="0"/>
    <m/>
    <m/>
    <x v="2"/>
    <b v="0"/>
    <d v="2021-06-29T20:34:54"/>
    <m/>
    <m/>
    <b v="0"/>
    <x v="0"/>
    <m/>
    <m/>
    <n v="65000"/>
    <m/>
    <x v="0"/>
    <m/>
    <n v="0"/>
  </r>
  <r>
    <s v="0013100001jbAzYAAU"/>
    <b v="0"/>
    <m/>
    <b v="0"/>
    <m/>
    <m/>
    <m/>
    <x v="158"/>
    <b v="1"/>
    <m/>
    <m/>
    <s v="0033100003118ZQAAY"/>
    <m/>
    <m/>
    <s v="00531000007KAu8AAG"/>
    <b v="0"/>
    <d v="2016-08-23T17:16:07"/>
    <m/>
    <b v="0"/>
    <m/>
    <m/>
    <b v="0"/>
    <d v="2016-04-01T00:00:00"/>
    <n v="4"/>
    <n v="2016"/>
    <s v="Closed"/>
    <s v="Closed"/>
    <b v="0"/>
    <b v="0"/>
    <m/>
    <b v="1"/>
    <b v="0"/>
    <b v="0"/>
    <x v="0"/>
    <b v="0"/>
    <m/>
    <x v="0"/>
    <m/>
    <s v="0055A00000BclF5QAJ"/>
    <d v="2021-04-10T22:59:54"/>
    <m/>
    <d v="2018-03-10T15:07:46"/>
    <m/>
    <m/>
    <b v="0"/>
    <m/>
    <s v="Biotherapeutics;Proteomics and Peptide Mapping"/>
    <s v="Trade Show"/>
    <m/>
    <m/>
    <m/>
    <m/>
    <m/>
    <x v="547"/>
    <x v="0"/>
    <b v="0"/>
    <m/>
    <m/>
    <m/>
    <s v="0055A000008zqzaQAA"/>
    <s v="01s31000003qafeAAA"/>
    <s v="Biotherapeutics"/>
    <m/>
    <m/>
    <s v="Consumables"/>
    <s v="ZipChip"/>
    <m/>
    <m/>
    <s v="0125A000001ESVfQAO"/>
    <b v="0"/>
    <m/>
    <b v="0"/>
    <m/>
    <m/>
    <x v="1"/>
    <b v="0"/>
    <d v="2021-06-29T20:34:54"/>
    <s v="0055A00000BctN2QAJ"/>
    <m/>
    <b v="0"/>
    <x v="1"/>
    <m/>
    <m/>
    <n v="3500"/>
    <m/>
    <x v="82"/>
    <n v="100"/>
    <n v="0"/>
  </r>
  <r>
    <s v="0013100001kbOzTAAU"/>
    <b v="0"/>
    <m/>
    <b v="0"/>
    <m/>
    <m/>
    <m/>
    <x v="107"/>
    <b v="1"/>
    <s v="Non Responsive"/>
    <m/>
    <s v="00331000032OvyiAAC"/>
    <m/>
    <m/>
    <s v="00531000007KAsvAAG"/>
    <b v="0"/>
    <d v="2016-08-24T19:17:00"/>
    <m/>
    <b v="0"/>
    <m/>
    <m/>
    <b v="0"/>
    <d v="2017-03-01T00:00:00"/>
    <n v="3"/>
    <n v="2017"/>
    <s v="Omitted"/>
    <s v="Omitted"/>
    <b v="0"/>
    <b v="0"/>
    <m/>
    <b v="1"/>
    <b v="0"/>
    <b v="0"/>
    <x v="7"/>
    <b v="0"/>
    <m/>
    <x v="0"/>
    <d v="2017-09-26T00:00:00"/>
    <s v="0055A00000BclF5QAJ"/>
    <d v="2021-04-11T20:06:15"/>
    <m/>
    <d v="2020-01-06T18:18:40"/>
    <m/>
    <m/>
    <b v="0"/>
    <m/>
    <m/>
    <s v="Field Sales"/>
    <m/>
    <m/>
    <m/>
    <m/>
    <m/>
    <x v="548"/>
    <x v="0"/>
    <b v="0"/>
    <m/>
    <m/>
    <m/>
    <s v="00531000007KAsvAAG"/>
    <s v="01s31000003qafjAAA"/>
    <m/>
    <m/>
    <m/>
    <m/>
    <m/>
    <m/>
    <m/>
    <s v="0125A000001NaBLQA0"/>
    <b v="0"/>
    <m/>
    <b v="0"/>
    <m/>
    <m/>
    <x v="0"/>
    <b v="0"/>
    <d v="2021-06-29T20:34:54"/>
    <m/>
    <m/>
    <b v="0"/>
    <x v="0"/>
    <m/>
    <m/>
    <n v="71500"/>
    <m/>
    <x v="2"/>
    <n v="0"/>
    <n v="0"/>
  </r>
  <r>
    <s v="0013100001lb6KuAAI"/>
    <b v="0"/>
    <m/>
    <b v="0"/>
    <m/>
    <m/>
    <m/>
    <x v="10"/>
    <b v="0"/>
    <m/>
    <m/>
    <s v="00331000033TcB0AAK"/>
    <m/>
    <m/>
    <s v="00531000007KAsvAAG"/>
    <b v="0"/>
    <d v="2016-09-19T19:06:02"/>
    <m/>
    <b v="0"/>
    <m/>
    <m/>
    <b v="0"/>
    <d v="2021-04-01T00:00:00"/>
    <n v="4"/>
    <n v="2021"/>
    <s v="Pipeline"/>
    <s v="Pipeline"/>
    <b v="0"/>
    <b v="0"/>
    <m/>
    <b v="1"/>
    <b v="0"/>
    <b v="0"/>
    <x v="7"/>
    <b v="0"/>
    <m/>
    <x v="0"/>
    <m/>
    <s v="0055A000009sa63QAA"/>
    <d v="2021-06-07T06:22:06"/>
    <m/>
    <d v="2020-12-28T06:03:53"/>
    <m/>
    <m/>
    <b v="0"/>
    <m/>
    <m/>
    <s v="Field Sales"/>
    <m/>
    <m/>
    <m/>
    <m/>
    <m/>
    <x v="549"/>
    <x v="0"/>
    <b v="0"/>
    <m/>
    <m/>
    <m/>
    <s v="0055A000009sa63QAA"/>
    <s v="01s31000003qafjAAA"/>
    <m/>
    <m/>
    <m/>
    <m/>
    <s v="MX908"/>
    <m/>
    <m/>
    <s v="0125A000001NaBLQA0"/>
    <b v="0"/>
    <m/>
    <b v="0"/>
    <m/>
    <m/>
    <x v="4"/>
    <b v="0"/>
    <d v="2021-06-29T20:34:54"/>
    <m/>
    <m/>
    <b v="0"/>
    <x v="0"/>
    <n v="0"/>
    <n v="0"/>
    <n v="70764.81"/>
    <m/>
    <x v="88"/>
    <n v="30"/>
    <n v="0"/>
  </r>
  <r>
    <s v="0013100001emA5PAAU"/>
    <b v="0"/>
    <m/>
    <b v="0"/>
    <m/>
    <m/>
    <m/>
    <x v="75"/>
    <b v="1"/>
    <s v="Lost or No Budget"/>
    <m/>
    <s v="00331000033Tm3AAAS"/>
    <m/>
    <m/>
    <s v="00531000007KAsvAAG"/>
    <b v="0"/>
    <d v="2016-09-19T21:28:21"/>
    <m/>
    <b v="0"/>
    <m/>
    <m/>
    <b v="0"/>
    <d v="2017-04-01T00:00:00"/>
    <n v="4"/>
    <n v="2017"/>
    <s v="Omitted"/>
    <s v="Omitted"/>
    <b v="0"/>
    <b v="0"/>
    <m/>
    <b v="1"/>
    <b v="0"/>
    <b v="0"/>
    <x v="7"/>
    <b v="0"/>
    <m/>
    <x v="0"/>
    <m/>
    <s v="0055A00000BclF5QAJ"/>
    <d v="2021-04-11T20:06:15"/>
    <m/>
    <d v="2020-01-06T18:18:40"/>
    <m/>
    <m/>
    <b v="0"/>
    <m/>
    <m/>
    <s v="Field Sales"/>
    <m/>
    <m/>
    <m/>
    <m/>
    <m/>
    <x v="550"/>
    <x v="0"/>
    <b v="0"/>
    <m/>
    <m/>
    <m/>
    <s v="00531000007KAsvAAG"/>
    <s v="01s31000003qafjAAA"/>
    <m/>
    <m/>
    <m/>
    <m/>
    <m/>
    <m/>
    <m/>
    <s v="0125A000001NaBLQA0"/>
    <b v="0"/>
    <m/>
    <b v="0"/>
    <m/>
    <m/>
    <x v="0"/>
    <b v="0"/>
    <d v="2021-06-29T20:34:54"/>
    <m/>
    <m/>
    <b v="0"/>
    <x v="0"/>
    <m/>
    <m/>
    <n v="70200"/>
    <m/>
    <x v="2"/>
    <n v="0"/>
    <n v="0"/>
  </r>
  <r>
    <s v="0013100001gaSbbAAE"/>
    <b v="0"/>
    <m/>
    <b v="0"/>
    <m/>
    <m/>
    <m/>
    <x v="21"/>
    <b v="1"/>
    <s v="Duplicate opportunity"/>
    <m/>
    <s v="00331000033TvAQAA0"/>
    <m/>
    <m/>
    <s v="00531000007KAsvAAG"/>
    <b v="0"/>
    <d v="2016-09-20T14:30:49"/>
    <m/>
    <b v="0"/>
    <m/>
    <m/>
    <b v="0"/>
    <d v="2017-03-01T00:00:00"/>
    <n v="3"/>
    <n v="2017"/>
    <s v="Omitted"/>
    <s v="Omitted"/>
    <b v="0"/>
    <b v="0"/>
    <m/>
    <b v="1"/>
    <b v="0"/>
    <b v="0"/>
    <x v="7"/>
    <b v="0"/>
    <m/>
    <x v="0"/>
    <m/>
    <s v="0055A00000BclF5QAJ"/>
    <d v="2021-04-11T20:06:15"/>
    <m/>
    <d v="2020-01-06T18:18:40"/>
    <m/>
    <m/>
    <b v="0"/>
    <m/>
    <m/>
    <s v="Field Sales"/>
    <m/>
    <m/>
    <m/>
    <m/>
    <m/>
    <x v="551"/>
    <x v="0"/>
    <b v="0"/>
    <m/>
    <m/>
    <m/>
    <s v="00531000007KAsvAAG"/>
    <s v="01s31000003qafjAAA"/>
    <m/>
    <m/>
    <m/>
    <m/>
    <m/>
    <m/>
    <m/>
    <s v="0125A000001NaBLQA0"/>
    <b v="0"/>
    <m/>
    <b v="0"/>
    <m/>
    <m/>
    <x v="0"/>
    <b v="0"/>
    <d v="2021-06-29T20:34:54"/>
    <m/>
    <m/>
    <b v="0"/>
    <x v="0"/>
    <m/>
    <m/>
    <n v="71500"/>
    <m/>
    <x v="2"/>
    <n v="0"/>
    <n v="0"/>
  </r>
  <r>
    <s v="0013100001k6JgGAAU"/>
    <b v="0"/>
    <m/>
    <b v="0"/>
    <m/>
    <m/>
    <m/>
    <x v="159"/>
    <b v="1"/>
    <m/>
    <m/>
    <s v="00331000030xIDbAAM"/>
    <m/>
    <m/>
    <s v="00531000007KAu8AAG"/>
    <b v="0"/>
    <d v="2016-09-21T11:54:29"/>
    <m/>
    <b v="0"/>
    <m/>
    <m/>
    <b v="0"/>
    <d v="2017-02-01T00:00:00"/>
    <n v="2"/>
    <n v="2017"/>
    <s v="Closed"/>
    <s v="Closed"/>
    <b v="0"/>
    <b v="0"/>
    <m/>
    <b v="1"/>
    <b v="0"/>
    <b v="0"/>
    <x v="7"/>
    <b v="0"/>
    <s v="Auto-Classic"/>
    <x v="0"/>
    <m/>
    <s v="0055A00000BclF5QAJ"/>
    <d v="2021-04-11T20:11:37"/>
    <m/>
    <d v="2018-03-10T15:07:46"/>
    <m/>
    <m/>
    <b v="0"/>
    <m/>
    <s v="Intact Proteins &amp; Antibodies"/>
    <s v="Website"/>
    <m/>
    <m/>
    <m/>
    <m/>
    <m/>
    <x v="552"/>
    <x v="0"/>
    <b v="0"/>
    <m/>
    <m/>
    <m/>
    <s v="0055A000008zqzaQAA"/>
    <s v="01s31000003qafeAAA"/>
    <s v="Biotherapeutics"/>
    <m/>
    <s v="00331000030xIDbAAM"/>
    <s v="System"/>
    <s v="ZipChip"/>
    <m/>
    <s v="0Q031000001kCXDCA2"/>
    <s v="0125A000001ESVfQAO"/>
    <b v="0"/>
    <m/>
    <b v="0"/>
    <m/>
    <m/>
    <x v="1"/>
    <b v="0"/>
    <d v="2021-06-29T20:34:54"/>
    <s v="0055A00000BctN2QAJ"/>
    <m/>
    <b v="0"/>
    <x v="1"/>
    <m/>
    <m/>
    <n v="58204"/>
    <m/>
    <x v="89"/>
    <n v="100"/>
    <n v="0"/>
  </r>
  <r>
    <s v="0013100001kVAl9AAG"/>
    <b v="0"/>
    <m/>
    <b v="0"/>
    <m/>
    <m/>
    <m/>
    <x v="75"/>
    <b v="1"/>
    <s v="Lost or No Budget"/>
    <m/>
    <s v="00331000033UnNeAAK"/>
    <m/>
    <m/>
    <s v="00531000007KAsvAAG"/>
    <b v="0"/>
    <d v="2016-09-23T20:05:45"/>
    <m/>
    <b v="0"/>
    <m/>
    <m/>
    <b v="0"/>
    <d v="2017-04-01T00:00:00"/>
    <n v="4"/>
    <n v="2017"/>
    <s v="Omitted"/>
    <s v="Omitted"/>
    <b v="0"/>
    <b v="0"/>
    <m/>
    <b v="1"/>
    <b v="0"/>
    <b v="0"/>
    <x v="7"/>
    <b v="0"/>
    <m/>
    <x v="0"/>
    <m/>
    <s v="0055A00000BclF5QAJ"/>
    <d v="2021-04-11T20:06:15"/>
    <m/>
    <d v="2020-01-06T18:18:40"/>
    <m/>
    <m/>
    <b v="0"/>
    <m/>
    <m/>
    <s v="Field Sales"/>
    <m/>
    <m/>
    <m/>
    <m/>
    <m/>
    <x v="553"/>
    <x v="0"/>
    <b v="0"/>
    <m/>
    <m/>
    <m/>
    <s v="00531000007KAsvAAG"/>
    <s v="01s31000003qafjAAA"/>
    <m/>
    <m/>
    <m/>
    <m/>
    <m/>
    <m/>
    <m/>
    <s v="0125A000001NaBLQA0"/>
    <b v="0"/>
    <m/>
    <b v="0"/>
    <m/>
    <m/>
    <x v="0"/>
    <b v="0"/>
    <d v="2021-06-29T20:34:54"/>
    <m/>
    <m/>
    <b v="0"/>
    <x v="0"/>
    <m/>
    <m/>
    <n v="143100"/>
    <m/>
    <x v="2"/>
    <n v="0"/>
    <n v="0"/>
  </r>
  <r>
    <s v="0013100001frxefAAA"/>
    <b v="0"/>
    <m/>
    <b v="0"/>
    <m/>
    <m/>
    <m/>
    <x v="160"/>
    <b v="1"/>
    <m/>
    <m/>
    <m/>
    <m/>
    <m/>
    <s v="00531000007KAu8AAG"/>
    <b v="0"/>
    <d v="2016-09-23T20:08:27"/>
    <m/>
    <b v="0"/>
    <m/>
    <m/>
    <b v="0"/>
    <d v="2017-01-01T00:00:00"/>
    <n v="1"/>
    <n v="2017"/>
    <s v="Closed"/>
    <s v="Closed"/>
    <b v="0"/>
    <b v="0"/>
    <m/>
    <b v="1"/>
    <b v="0"/>
    <b v="0"/>
    <x v="7"/>
    <b v="0"/>
    <s v="Auto-Classic"/>
    <x v="0"/>
    <d v="2017-06-22T00:00:00"/>
    <s v="0055A00000BclF5QAJ"/>
    <d v="2021-04-11T20:06:15"/>
    <m/>
    <d v="2018-03-10T15:07:46"/>
    <m/>
    <m/>
    <b v="0"/>
    <m/>
    <s v="Intact Proteins &amp; Antibodies"/>
    <s v="Field Sales"/>
    <m/>
    <m/>
    <m/>
    <m/>
    <m/>
    <x v="554"/>
    <x v="0"/>
    <b v="0"/>
    <m/>
    <m/>
    <m/>
    <s v="0055A000008zqzaQAA"/>
    <s v="01s31000003qafeAAA"/>
    <s v="Biotherapeutics"/>
    <m/>
    <s v="0033100002vuoJaAAI"/>
    <s v="System"/>
    <s v="ZipChip"/>
    <m/>
    <m/>
    <s v="0125A000001ESVfQAO"/>
    <b v="0"/>
    <m/>
    <b v="0"/>
    <m/>
    <m/>
    <x v="1"/>
    <b v="0"/>
    <d v="2021-06-29T20:34:54"/>
    <s v="0055A00000BctN2QAJ"/>
    <m/>
    <b v="0"/>
    <x v="1"/>
    <m/>
    <m/>
    <n v="48555"/>
    <m/>
    <x v="11"/>
    <n v="100"/>
    <n v="0"/>
  </r>
  <r>
    <s v="0013100001jbC4tAAE"/>
    <b v="0"/>
    <m/>
    <b v="0"/>
    <s v="70131000001YBOMAA4"/>
    <m/>
    <m/>
    <x v="19"/>
    <b v="1"/>
    <s v="Duplicate opportunity"/>
    <m/>
    <s v="00331000033UosEAAS"/>
    <m/>
    <m/>
    <s v="00531000007KAu8AAG"/>
    <b v="1"/>
    <d v="2016-09-23T21:25:28"/>
    <m/>
    <b v="0"/>
    <m/>
    <m/>
    <b v="0"/>
    <d v="2016-04-01T00:00:00"/>
    <n v="4"/>
    <n v="2016"/>
    <s v="Omitted"/>
    <s v="Omitted"/>
    <b v="0"/>
    <b v="0"/>
    <m/>
    <b v="1"/>
    <b v="0"/>
    <b v="0"/>
    <x v="7"/>
    <b v="0"/>
    <m/>
    <x v="0"/>
    <m/>
    <s v="0055A00000BclF5QAJ"/>
    <d v="2021-04-10T23:01:03"/>
    <m/>
    <d v="2018-04-13T13:05:55"/>
    <m/>
    <m/>
    <b v="0"/>
    <m/>
    <m/>
    <s v="Website"/>
    <m/>
    <m/>
    <m/>
    <m/>
    <m/>
    <x v="555"/>
    <x v="0"/>
    <b v="0"/>
    <m/>
    <m/>
    <m/>
    <s v="0055A000008zqzaQAA"/>
    <s v="01s31000003qafeAAA"/>
    <s v="Proteomics"/>
    <m/>
    <s v="00331000033UosEAAS"/>
    <s v="System"/>
    <s v="ZipChip"/>
    <m/>
    <m/>
    <s v="0125A000001ESVfQAO"/>
    <b v="0"/>
    <m/>
    <b v="0"/>
    <m/>
    <m/>
    <x v="0"/>
    <b v="0"/>
    <d v="2021-06-29T20:34:54"/>
    <s v="0055A00000BctN2QAJ"/>
    <m/>
    <b v="0"/>
    <x v="0"/>
    <m/>
    <m/>
    <n v="48555"/>
    <m/>
    <x v="2"/>
    <n v="0"/>
    <n v="0"/>
  </r>
  <r>
    <s v="0013100001lbwD9AAI"/>
    <b v="0"/>
    <m/>
    <b v="0"/>
    <m/>
    <m/>
    <m/>
    <x v="161"/>
    <b v="0"/>
    <s v="Non Responsive"/>
    <m/>
    <s v="00331000033UqUFAA0"/>
    <m/>
    <m/>
    <s v="00531000007KAu8AAG"/>
    <b v="1"/>
    <d v="2016-09-24T00:59:45"/>
    <m/>
    <b v="0"/>
    <m/>
    <m/>
    <b v="0"/>
    <d v="2021-03-01T00:00:00"/>
    <n v="3"/>
    <n v="2021"/>
    <s v="BestCase"/>
    <s v="Best Case"/>
    <b v="0"/>
    <b v="0"/>
    <m/>
    <b v="1"/>
    <b v="1"/>
    <b v="1"/>
    <x v="7"/>
    <b v="0"/>
    <s v="Auto-Classic"/>
    <x v="0"/>
    <d v="2021-06-08T00:00:00"/>
    <s v="0055A00000Bnt5hQAB"/>
    <d v="2021-06-25T03:40:07"/>
    <m/>
    <d v="2021-04-30T02:39:53"/>
    <m/>
    <m/>
    <b v="0"/>
    <m/>
    <s v="Biotherapeutics"/>
    <s v="Website"/>
    <m/>
    <m/>
    <s v="Thermo"/>
    <m/>
    <m/>
    <x v="556"/>
    <x v="0"/>
    <b v="0"/>
    <m/>
    <m/>
    <m/>
    <s v="0055A00000Bnt5hQAB"/>
    <s v="01s31000003qafeAAA"/>
    <s v="Biotherapeutics"/>
    <m/>
    <s v="00331000033UqUFAA0"/>
    <s v="System"/>
    <s v="ZipChip"/>
    <m/>
    <m/>
    <s v="0125A000001ESVfQAO"/>
    <b v="0"/>
    <m/>
    <b v="0"/>
    <m/>
    <m/>
    <x v="6"/>
    <b v="0"/>
    <d v="2021-06-29T20:34:54"/>
    <s v="0055A000008iLmcQAE"/>
    <m/>
    <b v="0"/>
    <x v="0"/>
    <n v="0"/>
    <n v="0"/>
    <n v="54805"/>
    <m/>
    <x v="90"/>
    <n v="70"/>
    <n v="0"/>
  </r>
  <r>
    <s v="0013100001fsOeFAAU"/>
    <b v="0"/>
    <m/>
    <b v="0"/>
    <m/>
    <m/>
    <m/>
    <x v="162"/>
    <b v="1"/>
    <m/>
    <m/>
    <m/>
    <m/>
    <m/>
    <s v="00531000007KAu8AAG"/>
    <b v="0"/>
    <d v="2016-08-22T21:26:11"/>
    <m/>
    <b v="0"/>
    <m/>
    <m/>
    <b v="0"/>
    <d v="2016-04-01T00:00:00"/>
    <n v="4"/>
    <n v="2016"/>
    <s v="Closed"/>
    <s v="Closed"/>
    <b v="0"/>
    <b v="0"/>
    <m/>
    <b v="1"/>
    <b v="0"/>
    <b v="0"/>
    <x v="7"/>
    <b v="0"/>
    <m/>
    <x v="0"/>
    <m/>
    <s v="0055A00000BclF5QAJ"/>
    <d v="2021-04-11T20:12:15"/>
    <m/>
    <d v="2018-03-10T15:07:46"/>
    <m/>
    <m/>
    <b v="0"/>
    <m/>
    <s v="Intact Proteins &amp; Antibodies"/>
    <s v="Referral"/>
    <m/>
    <m/>
    <m/>
    <m/>
    <m/>
    <x v="557"/>
    <x v="0"/>
    <b v="0"/>
    <m/>
    <m/>
    <m/>
    <s v="0055A000008iLoOQAU"/>
    <s v="01s31000003qafeAAA"/>
    <s v="Biotherapeutics"/>
    <m/>
    <m/>
    <s v="Consumables"/>
    <s v="ZipChip"/>
    <m/>
    <m/>
    <s v="0125A000001ESVfQAO"/>
    <b v="0"/>
    <m/>
    <b v="0"/>
    <m/>
    <m/>
    <x v="1"/>
    <b v="0"/>
    <d v="2021-06-29T20:34:54"/>
    <m/>
    <m/>
    <b v="0"/>
    <x v="1"/>
    <m/>
    <m/>
    <n v="3500"/>
    <m/>
    <x v="82"/>
    <n v="100"/>
    <n v="0"/>
  </r>
  <r>
    <s v="0013100001kbVpeAAE"/>
    <b v="0"/>
    <m/>
    <b v="0"/>
    <m/>
    <m/>
    <m/>
    <x v="40"/>
    <b v="1"/>
    <s v="Non Responsive"/>
    <m/>
    <s v="00331000032P3ucAAC"/>
    <s v="Not close enough to ZC purchase to investigate."/>
    <s v="Unknown"/>
    <s v="00531000007KAu8AAG"/>
    <b v="0"/>
    <d v="2016-08-25T10:16:09"/>
    <m/>
    <b v="0"/>
    <m/>
    <m/>
    <b v="0"/>
    <d v="2021-03-01T00:00:00"/>
    <n v="3"/>
    <n v="2021"/>
    <s v="Omitted"/>
    <s v="Omitted"/>
    <b v="0"/>
    <b v="0"/>
    <m/>
    <b v="1"/>
    <b v="0"/>
    <b v="0"/>
    <x v="7"/>
    <b v="0"/>
    <s v="Auto-Classic"/>
    <x v="0"/>
    <d v="2019-03-05T00:00:00"/>
    <s v="0055A00000BclF5QAJ"/>
    <d v="2021-04-11T20:11:37"/>
    <m/>
    <d v="2020-12-15T16:56:57"/>
    <m/>
    <m/>
    <b v="0"/>
    <m/>
    <s v="Biotherapeutics"/>
    <s v="Website"/>
    <m/>
    <m/>
    <m/>
    <m/>
    <m/>
    <x v="558"/>
    <x v="0"/>
    <b v="0"/>
    <m/>
    <m/>
    <m/>
    <s v="00531000007KAu8AAG"/>
    <s v="01s5A000005x0vsQAA"/>
    <s v="Biotherapeutics"/>
    <m/>
    <s v="00331000032P3ucAAC"/>
    <s v="System"/>
    <s v="ZipChip"/>
    <m/>
    <m/>
    <s v="0125A000001ESVfQAO"/>
    <b v="0"/>
    <m/>
    <b v="0"/>
    <m/>
    <m/>
    <x v="0"/>
    <b v="0"/>
    <d v="2021-06-29T20:34:54"/>
    <s v="0055A00000Bd4jEQAR"/>
    <m/>
    <b v="0"/>
    <x v="0"/>
    <m/>
    <m/>
    <n v="101755"/>
    <m/>
    <x v="2"/>
    <n v="0"/>
    <n v="0"/>
  </r>
  <r>
    <s v="0013100001kbl8QAAQ"/>
    <b v="0"/>
    <m/>
    <b v="0"/>
    <m/>
    <m/>
    <m/>
    <x v="31"/>
    <b v="1"/>
    <s v="Non Responsive"/>
    <m/>
    <s v="00331000032PKvyAAG"/>
    <m/>
    <m/>
    <s v="00531000007KAu8AAG"/>
    <b v="0"/>
    <d v="2016-08-26T15:22:28"/>
    <m/>
    <b v="0"/>
    <m/>
    <m/>
    <b v="0"/>
    <d v="2019-04-01T00:00:00"/>
    <n v="4"/>
    <n v="2019"/>
    <s v="Omitted"/>
    <s v="Omitted"/>
    <b v="0"/>
    <b v="0"/>
    <m/>
    <b v="1"/>
    <b v="0"/>
    <b v="0"/>
    <x v="7"/>
    <b v="0"/>
    <s v="Manual-Ti"/>
    <x v="0"/>
    <d v="2019-10-28T00:00:00"/>
    <s v="0055A00000BclF5QAJ"/>
    <d v="2021-04-11T20:11:37"/>
    <m/>
    <d v="2019-10-28T13:10:26"/>
    <m/>
    <m/>
    <b v="0"/>
    <m/>
    <s v="Proteomics and Peptide Mapping;Metabolomics"/>
    <s v="Website"/>
    <m/>
    <m/>
    <s v="Thermo"/>
    <s v="Fusion Lumos"/>
    <m/>
    <x v="559"/>
    <x v="0"/>
    <b v="0"/>
    <m/>
    <m/>
    <s v="Peptide Biomarker Discovery"/>
    <s v="0055A000008zqzaQAA"/>
    <s v="01s31000003qafeAAA"/>
    <s v="Proteomics"/>
    <m/>
    <s v="00331000032PKvyAAG"/>
    <s v="System"/>
    <s v="ZipChip"/>
    <m/>
    <m/>
    <s v="0125A000001ESVfQAO"/>
    <b v="0"/>
    <m/>
    <b v="0"/>
    <m/>
    <m/>
    <x v="0"/>
    <b v="0"/>
    <d v="2021-06-29T20:34:54"/>
    <s v="0055A00000BctN2QAJ"/>
    <m/>
    <b v="0"/>
    <x v="0"/>
    <m/>
    <m/>
    <n v="79300"/>
    <m/>
    <x v="2"/>
    <n v="0"/>
    <n v="0"/>
  </r>
  <r>
    <s v="0013100001hoCcAAAU"/>
    <b v="0"/>
    <m/>
    <b v="0"/>
    <m/>
    <m/>
    <m/>
    <x v="98"/>
    <b v="1"/>
    <s v="Lost or No Budget"/>
    <m/>
    <s v="00331000032POqGAAW"/>
    <m/>
    <m/>
    <s v="00531000007KAu8AAG"/>
    <b v="0"/>
    <d v="2016-08-26T20:17:10"/>
    <m/>
    <b v="0"/>
    <m/>
    <m/>
    <b v="0"/>
    <d v="2020-03-01T00:00:00"/>
    <n v="3"/>
    <n v="2020"/>
    <s v="Omitted"/>
    <s v="Omitted"/>
    <b v="0"/>
    <b v="0"/>
    <m/>
    <b v="1"/>
    <b v="0"/>
    <b v="0"/>
    <x v="12"/>
    <b v="0"/>
    <s v="Auto-Classic"/>
    <x v="0"/>
    <m/>
    <s v="0055A00000BclF5QAJ"/>
    <d v="2021-04-10T23:01:03"/>
    <m/>
    <d v="2020-05-18T10:10:58"/>
    <m/>
    <m/>
    <b v="0"/>
    <m/>
    <s v="Cell Lysates"/>
    <s v="Referral"/>
    <m/>
    <m/>
    <m/>
    <m/>
    <m/>
    <x v="560"/>
    <x v="0"/>
    <b v="0"/>
    <m/>
    <m/>
    <m/>
    <s v="0055A000008zqzaQAA"/>
    <s v="01s31000003qafeAAA"/>
    <s v="Metabolomics"/>
    <m/>
    <s v="00331000032POqGAAW"/>
    <s v="System"/>
    <s v="ZipChip"/>
    <m/>
    <m/>
    <s v="0125A000001ESVfQAO"/>
    <b v="0"/>
    <m/>
    <b v="0"/>
    <m/>
    <m/>
    <x v="0"/>
    <b v="0"/>
    <d v="2021-06-29T20:34:54"/>
    <s v="0055A00000BctN2QAJ"/>
    <m/>
    <b v="0"/>
    <x v="0"/>
    <m/>
    <m/>
    <n v="54805"/>
    <m/>
    <x v="2"/>
    <n v="0"/>
    <n v="0"/>
  </r>
  <r>
    <s v="0013100001hoCcAAAU"/>
    <b v="0"/>
    <m/>
    <b v="0"/>
    <m/>
    <m/>
    <m/>
    <x v="163"/>
    <b v="1"/>
    <s v="Non Responsive"/>
    <m/>
    <s v="00331000032POwBAAW"/>
    <m/>
    <m/>
    <s v="00531000007KAu8AAG"/>
    <b v="0"/>
    <d v="2016-08-26T20:23:54"/>
    <m/>
    <b v="0"/>
    <m/>
    <m/>
    <b v="0"/>
    <d v="2018-04-01T00:00:00"/>
    <n v="4"/>
    <n v="2018"/>
    <s v="Omitted"/>
    <s v="Omitted"/>
    <b v="0"/>
    <b v="0"/>
    <m/>
    <b v="1"/>
    <b v="0"/>
    <b v="0"/>
    <x v="12"/>
    <b v="0"/>
    <m/>
    <x v="0"/>
    <m/>
    <s v="0055A00000BclF5QAJ"/>
    <d v="2021-04-10T23:01:03"/>
    <m/>
    <d v="2018-11-07T15:04:59"/>
    <m/>
    <m/>
    <b v="0"/>
    <m/>
    <s v="Proteomics and Peptide Mapping"/>
    <s v="Referral"/>
    <m/>
    <m/>
    <m/>
    <m/>
    <m/>
    <x v="561"/>
    <x v="0"/>
    <b v="0"/>
    <m/>
    <m/>
    <m/>
    <s v="0055A000008zqzaQAA"/>
    <s v="01s31000003qafeAAA"/>
    <s v="Proteomics"/>
    <m/>
    <m/>
    <m/>
    <s v="ZipChip"/>
    <m/>
    <m/>
    <s v="0125A000001ESVfQAO"/>
    <b v="0"/>
    <m/>
    <b v="0"/>
    <m/>
    <m/>
    <x v="0"/>
    <b v="0"/>
    <d v="2021-06-29T20:34:54"/>
    <s v="0055A00000BctN2QAJ"/>
    <m/>
    <b v="0"/>
    <x v="0"/>
    <m/>
    <m/>
    <n v="54805"/>
    <m/>
    <x v="2"/>
    <n v="0"/>
    <n v="0"/>
  </r>
  <r>
    <s v="0013100001fsOeFAAU"/>
    <b v="0"/>
    <m/>
    <b v="0"/>
    <m/>
    <m/>
    <m/>
    <x v="154"/>
    <b v="1"/>
    <m/>
    <m/>
    <m/>
    <m/>
    <m/>
    <s v="00531000007KAu8AAG"/>
    <b v="0"/>
    <d v="2016-08-29T20:40:01"/>
    <m/>
    <b v="0"/>
    <m/>
    <m/>
    <b v="0"/>
    <d v="2016-03-01T00:00:00"/>
    <n v="3"/>
    <n v="2016"/>
    <s v="Closed"/>
    <s v="Closed"/>
    <b v="0"/>
    <b v="0"/>
    <m/>
    <b v="1"/>
    <b v="0"/>
    <b v="0"/>
    <x v="12"/>
    <b v="0"/>
    <s v="Auto-Classic"/>
    <x v="0"/>
    <m/>
    <s v="0055A00000BclF5QAJ"/>
    <d v="2021-04-11T20:12:15"/>
    <m/>
    <d v="2018-03-10T15:07:46"/>
    <m/>
    <m/>
    <b v="0"/>
    <m/>
    <s v="Intact Proteins &amp; Antibodies"/>
    <s v="Referral"/>
    <m/>
    <m/>
    <m/>
    <m/>
    <m/>
    <x v="562"/>
    <x v="0"/>
    <b v="0"/>
    <m/>
    <m/>
    <m/>
    <s v="0055A000008iLoJQAU"/>
    <s v="01s31000003qafeAAA"/>
    <s v="Biotherapeutics"/>
    <m/>
    <s v="0033100002vvwZ0AAI"/>
    <s v="System"/>
    <s v="ZipChip"/>
    <m/>
    <m/>
    <s v="0125A000001ESVfQAO"/>
    <b v="0"/>
    <m/>
    <b v="0"/>
    <m/>
    <m/>
    <x v="1"/>
    <b v="0"/>
    <d v="2021-06-29T20:34:54"/>
    <m/>
    <m/>
    <b v="0"/>
    <x v="1"/>
    <m/>
    <m/>
    <n v="25049"/>
    <m/>
    <x v="86"/>
    <n v="100"/>
    <n v="0"/>
  </r>
  <r>
    <s v="0013100001hoiQCAAY"/>
    <b v="0"/>
    <m/>
    <b v="0"/>
    <s v="70131000001YBPPAA4"/>
    <m/>
    <m/>
    <x v="47"/>
    <b v="1"/>
    <s v="Demo data not compelling"/>
    <m/>
    <s v="00331000030xElQAAU"/>
    <m/>
    <m/>
    <s v="00531000007KAu8AAG"/>
    <b v="0"/>
    <d v="2016-08-30T08:51:50"/>
    <m/>
    <b v="0"/>
    <m/>
    <m/>
    <b v="0"/>
    <d v="2018-02-01T00:00:00"/>
    <n v="2"/>
    <n v="2018"/>
    <s v="Omitted"/>
    <s v="Omitted"/>
    <b v="0"/>
    <b v="0"/>
    <m/>
    <b v="1"/>
    <b v="0"/>
    <b v="0"/>
    <x v="12"/>
    <b v="0"/>
    <m/>
    <x v="0"/>
    <d v="2018-02-09T00:00:00"/>
    <s v="0055A00000BclF5QAJ"/>
    <d v="2021-04-10T23:01:03"/>
    <m/>
    <d v="2018-05-10T20:41:05"/>
    <m/>
    <m/>
    <b v="0"/>
    <m/>
    <s v="Proteomics and Peptide Mapping"/>
    <s v="Trade Show"/>
    <m/>
    <m/>
    <m/>
    <m/>
    <m/>
    <x v="563"/>
    <x v="0"/>
    <b v="0"/>
    <m/>
    <m/>
    <m/>
    <s v="0055A000008iLoJQAU"/>
    <s v="01s31000003qafeAAA"/>
    <s v="Proteomics"/>
    <m/>
    <s v="00331000030xElQAAU"/>
    <s v="System"/>
    <s v="ZipChip"/>
    <m/>
    <m/>
    <s v="0125A000001ESVfQAO"/>
    <b v="0"/>
    <m/>
    <b v="0"/>
    <m/>
    <m/>
    <x v="0"/>
    <b v="1"/>
    <d v="2021-06-29T20:34:54"/>
    <m/>
    <m/>
    <b v="0"/>
    <x v="0"/>
    <m/>
    <m/>
    <n v="72600"/>
    <m/>
    <x v="2"/>
    <n v="0"/>
    <n v="0"/>
  </r>
  <r>
    <s v="0013100001gYPr1AAG"/>
    <b v="0"/>
    <m/>
    <b v="0"/>
    <m/>
    <m/>
    <m/>
    <x v="122"/>
    <b v="1"/>
    <s v="Non Responsive"/>
    <m/>
    <s v="00331000032P6GXAA0"/>
    <m/>
    <m/>
    <s v="00531000007KAu8AAG"/>
    <b v="0"/>
    <d v="2016-08-30T14:15:40"/>
    <m/>
    <b v="0"/>
    <m/>
    <m/>
    <b v="0"/>
    <d v="2020-01-01T00:00:00"/>
    <n v="1"/>
    <n v="2020"/>
    <s v="Omitted"/>
    <s v="Omitted"/>
    <b v="0"/>
    <b v="0"/>
    <m/>
    <b v="1"/>
    <b v="0"/>
    <b v="0"/>
    <x v="13"/>
    <b v="0"/>
    <m/>
    <x v="0"/>
    <d v="2019-06-02T00:00:00"/>
    <s v="0055A00000BclF5QAJ"/>
    <d v="2021-04-11T20:11:37"/>
    <m/>
    <d v="2020-01-22T05:27:35"/>
    <m/>
    <m/>
    <b v="0"/>
    <m/>
    <s v="Biotherapeutics"/>
    <s v="Website"/>
    <m/>
    <m/>
    <m/>
    <m/>
    <m/>
    <x v="564"/>
    <x v="0"/>
    <b v="0"/>
    <m/>
    <m/>
    <m/>
    <s v="0055A000009GjocQAC"/>
    <s v="01s31000003qafeAAA"/>
    <s v="Biotherapeutics"/>
    <m/>
    <s v="00331000032P6GXAA0"/>
    <s v="System"/>
    <s v="ZipChip"/>
    <m/>
    <m/>
    <s v="0125A000001ESVfQAO"/>
    <b v="0"/>
    <m/>
    <b v="0"/>
    <m/>
    <m/>
    <x v="0"/>
    <b v="0"/>
    <d v="2021-06-29T20:34:54"/>
    <m/>
    <m/>
    <b v="0"/>
    <x v="0"/>
    <m/>
    <m/>
    <n v="54805"/>
    <m/>
    <x v="2"/>
    <n v="0"/>
    <n v="0"/>
  </r>
  <r>
    <s v="0013100001kqt3ZAAQ"/>
    <b v="0"/>
    <m/>
    <b v="0"/>
    <m/>
    <m/>
    <m/>
    <x v="9"/>
    <b v="1"/>
    <s v="Lost or No Budget"/>
    <m/>
    <s v="00331000032RuqaAAC"/>
    <m/>
    <m/>
    <s v="00531000007KAsvAAG"/>
    <b v="0"/>
    <d v="2016-08-31T11:55:11"/>
    <m/>
    <b v="0"/>
    <m/>
    <m/>
    <b v="0"/>
    <d v="2018-04-01T00:00:00"/>
    <n v="4"/>
    <n v="2018"/>
    <s v="Omitted"/>
    <s v="Omitted"/>
    <b v="0"/>
    <b v="0"/>
    <m/>
    <b v="1"/>
    <b v="0"/>
    <b v="0"/>
    <x v="13"/>
    <b v="0"/>
    <m/>
    <x v="0"/>
    <d v="2018-02-06T00:00:00"/>
    <s v="0055A00000BclF5QAJ"/>
    <d v="2021-04-11T20:06:15"/>
    <m/>
    <d v="2020-01-06T18:18:40"/>
    <m/>
    <m/>
    <b v="0"/>
    <m/>
    <m/>
    <s v="Field Sales"/>
    <m/>
    <m/>
    <m/>
    <m/>
    <m/>
    <x v="565"/>
    <x v="0"/>
    <b v="0"/>
    <m/>
    <m/>
    <m/>
    <s v="00531000007KAsvAAG"/>
    <s v="01s31000003qafjAAA"/>
    <m/>
    <m/>
    <m/>
    <m/>
    <m/>
    <m/>
    <m/>
    <s v="0125A000001NaBLQA0"/>
    <b v="0"/>
    <m/>
    <b v="0"/>
    <m/>
    <m/>
    <x v="0"/>
    <b v="0"/>
    <d v="2021-06-29T20:34:54"/>
    <m/>
    <m/>
    <b v="0"/>
    <x v="0"/>
    <m/>
    <m/>
    <n v="71500"/>
    <m/>
    <x v="2"/>
    <n v="0"/>
    <n v="0"/>
  </r>
  <r>
    <s v="0013100001hofGrAAI"/>
    <b v="0"/>
    <m/>
    <b v="0"/>
    <m/>
    <m/>
    <m/>
    <x v="108"/>
    <b v="1"/>
    <m/>
    <m/>
    <m/>
    <m/>
    <m/>
    <s v="00531000007KAu8AAG"/>
    <b v="0"/>
    <d v="2016-08-31T21:45:47"/>
    <m/>
    <b v="0"/>
    <m/>
    <m/>
    <b v="0"/>
    <d v="2017-03-01T00:00:00"/>
    <n v="3"/>
    <n v="2017"/>
    <s v="Closed"/>
    <s v="Closed"/>
    <b v="0"/>
    <b v="0"/>
    <m/>
    <b v="1"/>
    <b v="0"/>
    <b v="0"/>
    <x v="13"/>
    <b v="0"/>
    <s v="Auto-Classic"/>
    <x v="0"/>
    <d v="2017-07-18T00:00:00"/>
    <s v="0055A00000BclF5QAJ"/>
    <d v="2021-04-11T20:06:15"/>
    <m/>
    <d v="2018-03-10T15:07:46"/>
    <m/>
    <m/>
    <b v="0"/>
    <m/>
    <s v="Biotherapeutics;Metabolomics"/>
    <s v="Field Sales"/>
    <m/>
    <m/>
    <m/>
    <m/>
    <m/>
    <x v="566"/>
    <x v="0"/>
    <b v="0"/>
    <m/>
    <m/>
    <m/>
    <s v="0055A000008zqzaQAA"/>
    <s v="01s31000003qafeAAA"/>
    <s v="Biotherapeutics"/>
    <m/>
    <s v="00331000034DWmaAAG"/>
    <s v="System"/>
    <s v="ZipChip"/>
    <m/>
    <m/>
    <s v="0125A000001ESVfQAO"/>
    <b v="0"/>
    <m/>
    <b v="0"/>
    <m/>
    <m/>
    <x v="1"/>
    <b v="0"/>
    <d v="2021-06-29T20:34:54"/>
    <s v="0055A00000BctN2QAJ"/>
    <m/>
    <b v="0"/>
    <x v="1"/>
    <m/>
    <m/>
    <n v="57394"/>
    <m/>
    <x v="91"/>
    <n v="100"/>
    <n v="0"/>
  </r>
  <r>
    <s v="0013100001kcqwmAAA"/>
    <b v="0"/>
    <m/>
    <b v="0"/>
    <m/>
    <m/>
    <m/>
    <x v="139"/>
    <b v="1"/>
    <s v="Contact has moved"/>
    <m/>
    <s v="003310000332aDfAAI"/>
    <m/>
    <m/>
    <s v="00531000007KAu8AAG"/>
    <b v="0"/>
    <d v="2016-09-01T21:44:30"/>
    <m/>
    <b v="0"/>
    <m/>
    <m/>
    <b v="0"/>
    <d v="2021-01-01T00:00:00"/>
    <n v="1"/>
    <n v="2021"/>
    <s v="Omitted"/>
    <s v="Omitted"/>
    <b v="0"/>
    <b v="0"/>
    <m/>
    <b v="1"/>
    <b v="0"/>
    <b v="0"/>
    <x v="13"/>
    <b v="0"/>
    <s v="Auto-Classic"/>
    <x v="0"/>
    <d v="2020-04-22T00:00:00"/>
    <s v="0055A00000BclF5QAJ"/>
    <d v="2021-04-10T23:01:03"/>
    <m/>
    <d v="2020-07-17T13:49:46"/>
    <m/>
    <m/>
    <b v="0"/>
    <m/>
    <m/>
    <s v="Other"/>
    <m/>
    <m/>
    <m/>
    <m/>
    <m/>
    <x v="567"/>
    <x v="0"/>
    <b v="0"/>
    <m/>
    <m/>
    <m/>
    <s v="0055A00000Bb2djQAB"/>
    <s v="01s31000003qafeAAA"/>
    <s v="Proteomics"/>
    <m/>
    <s v="003310000332aDfAAI"/>
    <s v="System"/>
    <s v="ZipChip"/>
    <m/>
    <m/>
    <s v="0125A000001ESVfQAO"/>
    <b v="0"/>
    <m/>
    <b v="0"/>
    <m/>
    <m/>
    <x v="0"/>
    <b v="0"/>
    <d v="2021-06-29T20:34:54"/>
    <s v="0055A00000BctMnQAJ"/>
    <m/>
    <b v="0"/>
    <x v="0"/>
    <m/>
    <m/>
    <n v="50755"/>
    <m/>
    <x v="2"/>
    <n v="0"/>
    <n v="0"/>
  </r>
  <r>
    <s v="0013100001kcqwmAAA"/>
    <b v="0"/>
    <m/>
    <b v="0"/>
    <m/>
    <m/>
    <m/>
    <x v="164"/>
    <b v="1"/>
    <s v="Non Responsive"/>
    <m/>
    <m/>
    <m/>
    <m/>
    <s v="00531000007KAu8AAG"/>
    <b v="0"/>
    <d v="2016-09-01T21:50:02"/>
    <m/>
    <b v="0"/>
    <m/>
    <m/>
    <b v="0"/>
    <d v="2016-04-01T00:00:00"/>
    <n v="4"/>
    <n v="2016"/>
    <s v="Omitted"/>
    <s v="Omitted"/>
    <b v="0"/>
    <b v="0"/>
    <m/>
    <b v="0"/>
    <b v="0"/>
    <b v="0"/>
    <x v="13"/>
    <b v="0"/>
    <m/>
    <x v="0"/>
    <m/>
    <s v="0055A00000BclF5QAJ"/>
    <d v="2021-04-10T23:01:03"/>
    <m/>
    <d v="2019-04-16T13:14:46"/>
    <m/>
    <m/>
    <b v="0"/>
    <m/>
    <m/>
    <s v="Other"/>
    <m/>
    <m/>
    <m/>
    <m/>
    <m/>
    <x v="568"/>
    <x v="0"/>
    <b v="0"/>
    <m/>
    <m/>
    <m/>
    <s v="0055A000009sZg0QAE"/>
    <s v="01s31000003qafeAAA"/>
    <s v="Proteomics"/>
    <m/>
    <s v="003310000332aDfAAI"/>
    <s v="System"/>
    <s v="ZipChip"/>
    <m/>
    <m/>
    <s v="0125A000001ESVfQAO"/>
    <b v="0"/>
    <m/>
    <b v="0"/>
    <m/>
    <m/>
    <x v="0"/>
    <b v="0"/>
    <d v="2021-06-29T20:34:54"/>
    <m/>
    <m/>
    <b v="0"/>
    <x v="0"/>
    <m/>
    <m/>
    <n v="0"/>
    <m/>
    <x v="2"/>
    <n v="0"/>
    <n v="0"/>
  </r>
  <r>
    <s v="0013100001fqwyfAAA"/>
    <b v="0"/>
    <m/>
    <b v="0"/>
    <m/>
    <m/>
    <m/>
    <x v="165"/>
    <b v="1"/>
    <m/>
    <m/>
    <m/>
    <m/>
    <m/>
    <s v="00531000007KAu8AAG"/>
    <b v="0"/>
    <d v="2016-09-06T23:54:56"/>
    <m/>
    <b v="0"/>
    <m/>
    <m/>
    <b v="0"/>
    <d v="2017-02-01T00:00:00"/>
    <n v="2"/>
    <n v="2017"/>
    <s v="Closed"/>
    <s v="Closed"/>
    <b v="0"/>
    <b v="0"/>
    <m/>
    <b v="1"/>
    <b v="0"/>
    <b v="0"/>
    <x v="13"/>
    <b v="0"/>
    <s v="Auto-Classic"/>
    <x v="0"/>
    <m/>
    <s v="0055A00000BclF5QAJ"/>
    <d v="2021-04-11T20:12:15"/>
    <m/>
    <d v="2018-03-10T15:07:46"/>
    <m/>
    <m/>
    <b v="0"/>
    <m/>
    <s v="Biotherapeutics"/>
    <s v="Referral"/>
    <m/>
    <m/>
    <m/>
    <m/>
    <m/>
    <x v="569"/>
    <x v="0"/>
    <b v="0"/>
    <m/>
    <m/>
    <m/>
    <s v="0055A000008iLoJQAU"/>
    <s v="01s31000003qafeAAA"/>
    <s v="Biotherapeutics"/>
    <m/>
    <s v="0033100002vk1hzAAA"/>
    <s v="System"/>
    <s v="ZipChip"/>
    <m/>
    <m/>
    <s v="0125A000001ESVfQAO"/>
    <b v="0"/>
    <m/>
    <b v="0"/>
    <m/>
    <m/>
    <x v="1"/>
    <b v="0"/>
    <d v="2021-06-29T20:34:54"/>
    <m/>
    <m/>
    <b v="0"/>
    <x v="1"/>
    <m/>
    <m/>
    <n v="20055"/>
    <m/>
    <x v="81"/>
    <n v="100"/>
    <n v="0"/>
  </r>
  <r>
    <s v="0013100001kbnWUAAY"/>
    <b v="0"/>
    <m/>
    <b v="0"/>
    <m/>
    <m/>
    <m/>
    <x v="166"/>
    <b v="1"/>
    <m/>
    <m/>
    <s v="003310000331gUhAAI"/>
    <m/>
    <m/>
    <s v="00531000007KAu8AAG"/>
    <b v="0"/>
    <d v="2016-09-07T12:51:57"/>
    <m/>
    <b v="0"/>
    <m/>
    <m/>
    <b v="0"/>
    <d v="2016-04-01T00:00:00"/>
    <n v="4"/>
    <n v="2016"/>
    <s v="Closed"/>
    <s v="Closed"/>
    <b v="0"/>
    <b v="0"/>
    <m/>
    <b v="1"/>
    <b v="0"/>
    <b v="0"/>
    <x v="13"/>
    <b v="0"/>
    <s v="Auto-Classic"/>
    <x v="0"/>
    <m/>
    <s v="0055A00000BclF5QAJ"/>
    <d v="2021-04-11T20:11:37"/>
    <m/>
    <d v="2018-03-10T15:07:46"/>
    <m/>
    <m/>
    <b v="0"/>
    <m/>
    <s v="Biotherapeutics"/>
    <s v="Website"/>
    <m/>
    <m/>
    <m/>
    <m/>
    <m/>
    <x v="570"/>
    <x v="0"/>
    <b v="0"/>
    <m/>
    <m/>
    <m/>
    <s v="0055A000008iLoJQAU"/>
    <s v="01s31000003qafeAAA"/>
    <s v="Biotherapeutics"/>
    <m/>
    <s v="003310000331gUhAAI"/>
    <s v="System"/>
    <s v="ZipChip"/>
    <m/>
    <m/>
    <s v="0125A000001ESVfQAO"/>
    <b v="0"/>
    <m/>
    <b v="0"/>
    <m/>
    <m/>
    <x v="1"/>
    <b v="0"/>
    <d v="2021-06-29T20:34:54"/>
    <m/>
    <m/>
    <b v="0"/>
    <x v="1"/>
    <m/>
    <m/>
    <n v="48555"/>
    <m/>
    <x v="11"/>
    <n v="100"/>
    <n v="0"/>
  </r>
  <r>
    <s v="0013100001puTb4AAE"/>
    <b v="0"/>
    <m/>
    <b v="0"/>
    <m/>
    <m/>
    <m/>
    <x v="167"/>
    <b v="1"/>
    <m/>
    <m/>
    <m/>
    <m/>
    <m/>
    <s v="00531000007KAu8AAG"/>
    <b v="0"/>
    <d v="2016-09-07T12:57:19"/>
    <m/>
    <b v="0"/>
    <m/>
    <m/>
    <b v="0"/>
    <d v="2017-02-01T00:00:00"/>
    <n v="2"/>
    <n v="2017"/>
    <s v="Closed"/>
    <s v="Closed"/>
    <b v="0"/>
    <b v="0"/>
    <m/>
    <b v="1"/>
    <b v="0"/>
    <b v="0"/>
    <x v="13"/>
    <b v="0"/>
    <s v="Auto-Classic"/>
    <x v="0"/>
    <m/>
    <s v="0055A00000BclF5QAJ"/>
    <d v="2021-04-11T20:11:37"/>
    <m/>
    <d v="2018-03-10T15:07:46"/>
    <m/>
    <m/>
    <b v="0"/>
    <m/>
    <s v="Biotherapeutics"/>
    <s v="Website"/>
    <m/>
    <m/>
    <m/>
    <m/>
    <m/>
    <x v="571"/>
    <x v="0"/>
    <b v="0"/>
    <m/>
    <m/>
    <m/>
    <s v="0055A000008zqzaQAA"/>
    <s v="01s31000003qafeAAA"/>
    <s v="Biotherapeutics"/>
    <m/>
    <m/>
    <s v="System"/>
    <s v="ZipChip"/>
    <m/>
    <s v="0Q05A000002EU4iSAG"/>
    <s v="0125A000001ESVfQAO"/>
    <b v="0"/>
    <m/>
    <b v="0"/>
    <m/>
    <m/>
    <x v="1"/>
    <b v="0"/>
    <d v="2021-06-29T20:34:54"/>
    <s v="0055A00000BctN2QAJ"/>
    <m/>
    <b v="0"/>
    <x v="1"/>
    <m/>
    <m/>
    <n v="24700"/>
    <m/>
    <x v="92"/>
    <n v="100"/>
    <n v="0"/>
  </r>
  <r>
    <s v="0013100001fqypQAAQ"/>
    <b v="0"/>
    <m/>
    <b v="0"/>
    <m/>
    <m/>
    <m/>
    <x v="168"/>
    <b v="1"/>
    <m/>
    <m/>
    <m/>
    <m/>
    <m/>
    <s v="00531000007KAu8AAG"/>
    <b v="0"/>
    <d v="2016-09-07T13:18:11"/>
    <m/>
    <b v="0"/>
    <m/>
    <m/>
    <b v="0"/>
    <d v="2017-01-01T00:00:00"/>
    <n v="1"/>
    <n v="2017"/>
    <s v="Closed"/>
    <s v="Closed"/>
    <b v="0"/>
    <b v="0"/>
    <m/>
    <b v="1"/>
    <b v="0"/>
    <b v="0"/>
    <x v="13"/>
    <b v="0"/>
    <s v="Auto-Classic"/>
    <x v="0"/>
    <m/>
    <s v="0055A00000BclF5QAJ"/>
    <d v="2021-04-10T22:59:54"/>
    <m/>
    <d v="2018-03-10T15:07:46"/>
    <m/>
    <m/>
    <b v="0"/>
    <m/>
    <s v="Biotherapeutics"/>
    <s v="Other"/>
    <m/>
    <m/>
    <m/>
    <m/>
    <m/>
    <x v="572"/>
    <x v="0"/>
    <b v="0"/>
    <m/>
    <m/>
    <m/>
    <s v="0055A000008zqzaQAA"/>
    <s v="01s31000003qafeAAA"/>
    <s v="Biotherapeutics"/>
    <m/>
    <m/>
    <s v="System"/>
    <s v="ZipChip"/>
    <m/>
    <m/>
    <s v="0125A000001ESVfQAO"/>
    <b v="0"/>
    <m/>
    <b v="0"/>
    <m/>
    <m/>
    <x v="1"/>
    <b v="0"/>
    <d v="2021-06-29T20:34:54"/>
    <s v="0055A00000BctN2QAJ"/>
    <m/>
    <b v="0"/>
    <x v="1"/>
    <m/>
    <m/>
    <n v="19949.13"/>
    <m/>
    <x v="83"/>
    <n v="100"/>
    <n v="0"/>
  </r>
  <r>
    <s v="0013100001VXN1KAAX"/>
    <b v="0"/>
    <m/>
    <b v="0"/>
    <m/>
    <m/>
    <m/>
    <x v="4"/>
    <b v="1"/>
    <m/>
    <m/>
    <s v="00331000033G6FRAA0"/>
    <m/>
    <m/>
    <s v="005i0000000fNkyAAE"/>
    <b v="0"/>
    <d v="2016-09-07T14:55:15"/>
    <m/>
    <b v="0"/>
    <m/>
    <m/>
    <b v="0"/>
    <d v="2016-03-01T00:00:00"/>
    <n v="3"/>
    <n v="2016"/>
    <s v="Omitted"/>
    <s v="Omitted"/>
    <b v="0"/>
    <b v="0"/>
    <m/>
    <b v="1"/>
    <b v="0"/>
    <b v="0"/>
    <x v="13"/>
    <b v="0"/>
    <m/>
    <x v="0"/>
    <m/>
    <s v="0055A000009s6n0QAA"/>
    <d v="2020-01-06T18:18:40"/>
    <m/>
    <d v="2020-01-06T18:18:40"/>
    <m/>
    <m/>
    <b v="0"/>
    <m/>
    <m/>
    <s v="Other"/>
    <m/>
    <m/>
    <m/>
    <m/>
    <m/>
    <x v="573"/>
    <x v="0"/>
    <b v="0"/>
    <m/>
    <m/>
    <m/>
    <s v="005i0000000fNkyAAE"/>
    <s v="01s31000003qafjAAA"/>
    <m/>
    <m/>
    <m/>
    <m/>
    <m/>
    <m/>
    <m/>
    <s v="0125A000001NaBLQA0"/>
    <b v="0"/>
    <m/>
    <b v="0"/>
    <m/>
    <m/>
    <x v="0"/>
    <b v="0"/>
    <d v="2021-06-29T20:34:54"/>
    <m/>
    <m/>
    <b v="0"/>
    <x v="0"/>
    <m/>
    <m/>
    <n v="71500"/>
    <m/>
    <x v="2"/>
    <n v="0"/>
    <n v="0"/>
  </r>
  <r>
    <s v="0013100001fpz8iAAA"/>
    <b v="0"/>
    <m/>
    <b v="0"/>
    <m/>
    <m/>
    <m/>
    <x v="4"/>
    <b v="1"/>
    <m/>
    <m/>
    <m/>
    <m/>
    <m/>
    <s v="005i0000000fNkyAAE"/>
    <b v="0"/>
    <d v="2016-09-07T15:43:19"/>
    <m/>
    <b v="0"/>
    <m/>
    <m/>
    <b v="0"/>
    <d v="2016-03-01T00:00:00"/>
    <n v="3"/>
    <n v="2016"/>
    <s v="Omitted"/>
    <s v="Omitted"/>
    <b v="0"/>
    <b v="0"/>
    <m/>
    <b v="1"/>
    <b v="0"/>
    <b v="0"/>
    <x v="13"/>
    <b v="0"/>
    <m/>
    <x v="0"/>
    <m/>
    <s v="00531000007MUoEAAW"/>
    <d v="2020-12-08T21:02:06"/>
    <m/>
    <d v="2020-01-06T18:18:40"/>
    <m/>
    <m/>
    <b v="1"/>
    <m/>
    <m/>
    <s v="Other"/>
    <m/>
    <m/>
    <m/>
    <m/>
    <m/>
    <x v="574"/>
    <x v="0"/>
    <b v="0"/>
    <m/>
    <m/>
    <m/>
    <s v="005i0000000fNkyAAE"/>
    <s v="01s31000003qafjAAA"/>
    <m/>
    <m/>
    <m/>
    <m/>
    <m/>
    <m/>
    <m/>
    <s v="0125A000001NaBLQA0"/>
    <b v="0"/>
    <m/>
    <b v="0"/>
    <m/>
    <m/>
    <x v="0"/>
    <b v="0"/>
    <d v="2021-06-29T20:34:54"/>
    <m/>
    <m/>
    <b v="0"/>
    <x v="0"/>
    <m/>
    <m/>
    <n v="6435000"/>
    <m/>
    <x v="2"/>
    <n v="0"/>
    <n v="0"/>
  </r>
  <r>
    <s v="0013100001gWWASAA4"/>
    <b v="0"/>
    <m/>
    <b v="0"/>
    <m/>
    <m/>
    <m/>
    <x v="4"/>
    <b v="1"/>
    <m/>
    <m/>
    <m/>
    <m/>
    <m/>
    <s v="005i0000000fNkyAAE"/>
    <b v="0"/>
    <d v="2016-09-07T18:12:45"/>
    <m/>
    <b v="0"/>
    <m/>
    <m/>
    <b v="0"/>
    <d v="2016-03-01T00:00:00"/>
    <n v="3"/>
    <n v="2016"/>
    <s v="Omitted"/>
    <s v="Omitted"/>
    <b v="0"/>
    <b v="0"/>
    <m/>
    <b v="1"/>
    <b v="0"/>
    <b v="0"/>
    <x v="13"/>
    <b v="0"/>
    <m/>
    <x v="0"/>
    <m/>
    <s v="00531000007MUoEAAW"/>
    <d v="2020-12-08T21:02:06"/>
    <m/>
    <d v="2020-01-06T18:18:40"/>
    <m/>
    <m/>
    <b v="1"/>
    <m/>
    <m/>
    <s v="Other"/>
    <m/>
    <m/>
    <m/>
    <m/>
    <m/>
    <x v="575"/>
    <x v="0"/>
    <b v="0"/>
    <m/>
    <m/>
    <m/>
    <s v="005i0000000fNkyAAE"/>
    <s v="01s31000003qafjAAA"/>
    <m/>
    <m/>
    <m/>
    <m/>
    <m/>
    <m/>
    <m/>
    <s v="0125A000001NaBLQA0"/>
    <b v="0"/>
    <m/>
    <b v="0"/>
    <m/>
    <m/>
    <x v="0"/>
    <b v="0"/>
    <d v="2021-06-29T20:34:54"/>
    <m/>
    <m/>
    <b v="0"/>
    <x v="0"/>
    <m/>
    <m/>
    <n v="6435000"/>
    <m/>
    <x v="2"/>
    <n v="0"/>
    <n v="0"/>
  </r>
  <r>
    <s v="0013100001gbj6NAAQ"/>
    <b v="0"/>
    <m/>
    <b v="0"/>
    <m/>
    <m/>
    <m/>
    <x v="4"/>
    <b v="1"/>
    <m/>
    <m/>
    <m/>
    <m/>
    <m/>
    <s v="005i0000000fNkyAAE"/>
    <b v="0"/>
    <d v="2016-09-07T18:17:38"/>
    <m/>
    <b v="0"/>
    <m/>
    <m/>
    <b v="0"/>
    <d v="2016-03-01T00:00:00"/>
    <n v="3"/>
    <n v="2016"/>
    <s v="Omitted"/>
    <s v="Omitted"/>
    <b v="0"/>
    <b v="0"/>
    <m/>
    <b v="1"/>
    <b v="0"/>
    <b v="0"/>
    <x v="13"/>
    <b v="0"/>
    <m/>
    <x v="0"/>
    <m/>
    <s v="00531000007MUoEAAW"/>
    <d v="2020-12-08T21:02:06"/>
    <m/>
    <d v="2020-01-06T18:18:40"/>
    <m/>
    <m/>
    <b v="1"/>
    <m/>
    <m/>
    <s v="Other"/>
    <m/>
    <m/>
    <m/>
    <m/>
    <m/>
    <x v="576"/>
    <x v="0"/>
    <b v="0"/>
    <m/>
    <m/>
    <m/>
    <s v="005i0000000fNkyAAE"/>
    <s v="01s31000003qafjAAA"/>
    <m/>
    <m/>
    <m/>
    <m/>
    <m/>
    <m/>
    <m/>
    <s v="0125A000001NaBLQA0"/>
    <b v="0"/>
    <m/>
    <b v="0"/>
    <m/>
    <m/>
    <x v="0"/>
    <b v="0"/>
    <d v="2021-06-29T20:34:54"/>
    <m/>
    <m/>
    <b v="0"/>
    <x v="0"/>
    <m/>
    <m/>
    <n v="6435000"/>
    <m/>
    <x v="2"/>
    <n v="0"/>
    <n v="0"/>
  </r>
  <r>
    <s v="0013100001fpyoxAAA"/>
    <b v="0"/>
    <m/>
    <b v="0"/>
    <m/>
    <m/>
    <m/>
    <x v="4"/>
    <b v="1"/>
    <m/>
    <m/>
    <s v="00331000033G9CjAAK"/>
    <m/>
    <m/>
    <s v="005i0000000fNkyAAE"/>
    <b v="0"/>
    <d v="2016-09-07T18:24:25"/>
    <m/>
    <b v="0"/>
    <m/>
    <m/>
    <b v="0"/>
    <d v="2016-03-01T00:00:00"/>
    <n v="3"/>
    <n v="2016"/>
    <s v="Omitted"/>
    <s v="Omitted"/>
    <b v="0"/>
    <b v="0"/>
    <m/>
    <b v="1"/>
    <b v="0"/>
    <b v="0"/>
    <x v="13"/>
    <b v="0"/>
    <m/>
    <x v="0"/>
    <m/>
    <s v="00531000007MUoEAAW"/>
    <d v="2020-12-08T21:02:06"/>
    <m/>
    <d v="2020-01-06T18:18:40"/>
    <m/>
    <m/>
    <b v="1"/>
    <m/>
    <m/>
    <s v="Other"/>
    <m/>
    <m/>
    <m/>
    <m/>
    <m/>
    <x v="577"/>
    <x v="0"/>
    <b v="0"/>
    <m/>
    <m/>
    <m/>
    <s v="005i0000000fNkyAAE"/>
    <s v="01s31000003qafjAAA"/>
    <m/>
    <m/>
    <m/>
    <m/>
    <m/>
    <m/>
    <m/>
    <s v="0125A000001NaBLQA0"/>
    <b v="0"/>
    <m/>
    <b v="0"/>
    <m/>
    <m/>
    <x v="0"/>
    <b v="0"/>
    <d v="2021-06-29T20:34:54"/>
    <m/>
    <m/>
    <b v="0"/>
    <x v="0"/>
    <m/>
    <m/>
    <n v="6435000"/>
    <m/>
    <x v="2"/>
    <n v="0"/>
    <n v="0"/>
  </r>
  <r>
    <s v="0013100001VXN1KAAX"/>
    <b v="0"/>
    <m/>
    <b v="0"/>
    <m/>
    <m/>
    <m/>
    <x v="4"/>
    <b v="1"/>
    <s v="Duplicate opportunity"/>
    <m/>
    <s v="00331000033G9KiAAK"/>
    <m/>
    <m/>
    <s v="005i0000000fNkyAAE"/>
    <b v="0"/>
    <d v="2016-09-07T18:32:21"/>
    <m/>
    <b v="0"/>
    <m/>
    <m/>
    <b v="0"/>
    <d v="2016-03-01T00:00:00"/>
    <n v="3"/>
    <n v="2016"/>
    <s v="Omitted"/>
    <s v="Omitted"/>
    <b v="0"/>
    <b v="0"/>
    <m/>
    <b v="1"/>
    <b v="0"/>
    <b v="0"/>
    <x v="13"/>
    <b v="0"/>
    <m/>
    <x v="0"/>
    <m/>
    <s v="00531000007MUoEAAW"/>
    <d v="2020-12-08T21:02:06"/>
    <m/>
    <d v="2020-01-06T18:18:40"/>
    <m/>
    <m/>
    <b v="1"/>
    <m/>
    <m/>
    <s v="Other"/>
    <m/>
    <m/>
    <m/>
    <m/>
    <m/>
    <x v="578"/>
    <x v="0"/>
    <b v="0"/>
    <m/>
    <m/>
    <m/>
    <s v="005i0000000fNkyAAE"/>
    <s v="01s31000003qafjAAA"/>
    <m/>
    <m/>
    <m/>
    <m/>
    <m/>
    <m/>
    <m/>
    <s v="0125A000001NaBLQA0"/>
    <b v="0"/>
    <m/>
    <b v="0"/>
    <m/>
    <m/>
    <x v="0"/>
    <b v="0"/>
    <d v="2021-06-29T20:34:54"/>
    <m/>
    <m/>
    <b v="0"/>
    <x v="0"/>
    <m/>
    <m/>
    <n v="6435000"/>
    <m/>
    <x v="2"/>
    <n v="0"/>
    <n v="0"/>
  </r>
  <r>
    <s v="0013100001fpyoxAAA"/>
    <b v="0"/>
    <m/>
    <b v="0"/>
    <m/>
    <m/>
    <m/>
    <x v="4"/>
    <b v="1"/>
    <m/>
    <m/>
    <s v="00331000033G9U4AAK"/>
    <m/>
    <m/>
    <s v="005i0000000fNkyAAE"/>
    <b v="0"/>
    <d v="2016-09-07T18:41:39"/>
    <m/>
    <b v="0"/>
    <m/>
    <m/>
    <b v="0"/>
    <d v="2016-03-01T00:00:00"/>
    <n v="3"/>
    <n v="2016"/>
    <s v="Omitted"/>
    <s v="Omitted"/>
    <b v="0"/>
    <b v="0"/>
    <m/>
    <b v="1"/>
    <b v="0"/>
    <b v="0"/>
    <x v="13"/>
    <b v="0"/>
    <m/>
    <x v="0"/>
    <m/>
    <s v="0055A000009s6n0QAA"/>
    <d v="2020-01-06T18:18:40"/>
    <m/>
    <d v="2020-01-06T18:18:40"/>
    <m/>
    <m/>
    <b v="0"/>
    <m/>
    <m/>
    <s v="Other"/>
    <m/>
    <m/>
    <m/>
    <m/>
    <m/>
    <x v="579"/>
    <x v="0"/>
    <b v="0"/>
    <m/>
    <m/>
    <m/>
    <s v="005i0000000fNkyAAE"/>
    <s v="01s31000003qafjAAA"/>
    <m/>
    <m/>
    <m/>
    <m/>
    <m/>
    <m/>
    <m/>
    <s v="0125A000001NaBLQA0"/>
    <b v="0"/>
    <m/>
    <b v="0"/>
    <m/>
    <m/>
    <x v="0"/>
    <b v="0"/>
    <d v="2021-06-29T20:34:54"/>
    <m/>
    <m/>
    <b v="0"/>
    <x v="0"/>
    <m/>
    <m/>
    <n v="71500"/>
    <m/>
    <x v="2"/>
    <n v="0"/>
    <n v="0"/>
  </r>
  <r>
    <s v="001i000001MZ8IpAAL"/>
    <b v="0"/>
    <m/>
    <b v="0"/>
    <m/>
    <m/>
    <m/>
    <x v="4"/>
    <b v="0"/>
    <m/>
    <m/>
    <s v="00331000033Io8tAAC"/>
    <m/>
    <m/>
    <s v="005i0000000fNkyAAE"/>
    <b v="0"/>
    <d v="2016-09-09T16:34:47"/>
    <m/>
    <b v="0"/>
    <m/>
    <m/>
    <b v="0"/>
    <d v="2016-03-01T00:00:00"/>
    <n v="3"/>
    <n v="2016"/>
    <s v="Pipeline"/>
    <s v="Pipeline"/>
    <b v="0"/>
    <b v="0"/>
    <m/>
    <b v="1"/>
    <b v="0"/>
    <b v="0"/>
    <x v="13"/>
    <b v="0"/>
    <m/>
    <x v="0"/>
    <m/>
    <s v="0055A00000BclF5QAJ"/>
    <d v="2021-04-11T20:08:00"/>
    <m/>
    <d v="2020-01-06T18:18:06"/>
    <m/>
    <m/>
    <b v="1"/>
    <m/>
    <m/>
    <s v="Field Sales"/>
    <m/>
    <m/>
    <m/>
    <m/>
    <m/>
    <x v="580"/>
    <x v="0"/>
    <b v="0"/>
    <m/>
    <m/>
    <m/>
    <s v="00531000007Es7rAAC"/>
    <s v="01s31000003qafjAAA"/>
    <m/>
    <m/>
    <m/>
    <m/>
    <m/>
    <m/>
    <m/>
    <s v="0125A000001NaBLQA0"/>
    <b v="0"/>
    <m/>
    <b v="0"/>
    <m/>
    <m/>
    <x v="2"/>
    <b v="0"/>
    <d v="2021-06-29T20:34:54"/>
    <m/>
    <m/>
    <b v="0"/>
    <x v="0"/>
    <m/>
    <m/>
    <n v="4325040"/>
    <m/>
    <x v="93"/>
    <n v="10"/>
    <n v="0"/>
  </r>
  <r>
    <s v="001i000001MZ8IpAAL"/>
    <b v="0"/>
    <m/>
    <b v="0"/>
    <m/>
    <m/>
    <m/>
    <x v="4"/>
    <b v="0"/>
    <m/>
    <m/>
    <s v="00331000033ItuRAAS"/>
    <m/>
    <m/>
    <s v="005i0000000fNkyAAE"/>
    <b v="0"/>
    <d v="2016-09-10T01:31:32"/>
    <m/>
    <b v="0"/>
    <m/>
    <m/>
    <b v="0"/>
    <d v="2016-03-01T00:00:00"/>
    <n v="3"/>
    <n v="2016"/>
    <s v="Pipeline"/>
    <s v="Pipeline"/>
    <b v="0"/>
    <b v="0"/>
    <m/>
    <b v="1"/>
    <b v="0"/>
    <b v="0"/>
    <x v="13"/>
    <b v="0"/>
    <m/>
    <x v="0"/>
    <m/>
    <s v="0055A00000BclF5QAJ"/>
    <d v="2021-04-11T20:08:00"/>
    <m/>
    <d v="2020-01-06T18:18:06"/>
    <m/>
    <m/>
    <b v="0"/>
    <m/>
    <m/>
    <s v="Field Sales"/>
    <m/>
    <m/>
    <m/>
    <m/>
    <m/>
    <x v="581"/>
    <x v="0"/>
    <b v="0"/>
    <m/>
    <m/>
    <m/>
    <s v="005i0000000fNkyAAE"/>
    <s v="01s31000003qafjAAA"/>
    <m/>
    <m/>
    <m/>
    <m/>
    <m/>
    <m/>
    <m/>
    <s v="0125A000001NaBLQA0"/>
    <b v="0"/>
    <m/>
    <b v="0"/>
    <m/>
    <m/>
    <x v="2"/>
    <b v="0"/>
    <d v="2021-06-29T20:34:54"/>
    <m/>
    <m/>
    <b v="0"/>
    <x v="0"/>
    <m/>
    <m/>
    <n v="110500"/>
    <m/>
    <x v="94"/>
    <n v="10"/>
    <n v="0"/>
  </r>
  <r>
    <s v="0013100001lWtvfAAC"/>
    <b v="0"/>
    <m/>
    <b v="0"/>
    <m/>
    <m/>
    <m/>
    <x v="75"/>
    <b v="1"/>
    <s v="Lost or No Budget"/>
    <m/>
    <s v="00331000033JCuhAAG"/>
    <m/>
    <m/>
    <s v="00531000007KAsvAAG"/>
    <b v="0"/>
    <d v="2016-09-12T14:53:10"/>
    <m/>
    <b v="0"/>
    <m/>
    <m/>
    <b v="0"/>
    <d v="2017-04-01T00:00:00"/>
    <n v="4"/>
    <n v="2017"/>
    <s v="Omitted"/>
    <s v="Omitted"/>
    <b v="0"/>
    <b v="0"/>
    <m/>
    <b v="1"/>
    <b v="0"/>
    <b v="0"/>
    <x v="13"/>
    <b v="0"/>
    <m/>
    <x v="0"/>
    <m/>
    <s v="0055A000009s6n0QAA"/>
    <d v="2020-01-06T18:18:40"/>
    <m/>
    <d v="2020-01-06T18:18:40"/>
    <m/>
    <m/>
    <b v="0"/>
    <m/>
    <m/>
    <s v="Website"/>
    <m/>
    <m/>
    <m/>
    <m/>
    <m/>
    <x v="582"/>
    <x v="0"/>
    <b v="0"/>
    <m/>
    <m/>
    <m/>
    <s v="00531000007KAsvAAG"/>
    <s v="01s31000003qafjAAA"/>
    <m/>
    <m/>
    <m/>
    <m/>
    <m/>
    <m/>
    <m/>
    <s v="0125A000001NaBLQA0"/>
    <b v="0"/>
    <m/>
    <b v="0"/>
    <m/>
    <m/>
    <x v="0"/>
    <b v="0"/>
    <d v="2021-06-29T20:34:54"/>
    <m/>
    <m/>
    <b v="0"/>
    <x v="0"/>
    <m/>
    <m/>
    <n v="71500"/>
    <m/>
    <x v="2"/>
    <n v="0"/>
    <n v="0"/>
  </r>
  <r>
    <s v="0013100001lX09JAAS"/>
    <b v="0"/>
    <m/>
    <b v="0"/>
    <m/>
    <m/>
    <m/>
    <x v="75"/>
    <b v="1"/>
    <s v="Lost or No Budget"/>
    <m/>
    <s v="00331000033JJyHAAW"/>
    <m/>
    <m/>
    <s v="00531000007KAsvAAG"/>
    <b v="0"/>
    <d v="2016-09-12T22:04:10"/>
    <m/>
    <b v="0"/>
    <m/>
    <m/>
    <b v="0"/>
    <d v="2017-04-01T00:00:00"/>
    <n v="4"/>
    <n v="2017"/>
    <s v="Omitted"/>
    <s v="Omitted"/>
    <b v="0"/>
    <b v="0"/>
    <m/>
    <b v="1"/>
    <b v="0"/>
    <b v="0"/>
    <x v="13"/>
    <b v="0"/>
    <m/>
    <x v="0"/>
    <d v="2018-03-02T00:00:00"/>
    <s v="0055A00000BclF5QAJ"/>
    <d v="2021-04-11T20:06:15"/>
    <m/>
    <d v="2020-01-06T18:18:40"/>
    <m/>
    <m/>
    <b v="0"/>
    <m/>
    <m/>
    <s v="Field Sales"/>
    <m/>
    <m/>
    <m/>
    <m/>
    <m/>
    <x v="583"/>
    <x v="0"/>
    <b v="0"/>
    <m/>
    <m/>
    <m/>
    <s v="00531000007KAsvAAG"/>
    <s v="01s31000003qafjAAA"/>
    <m/>
    <m/>
    <m/>
    <m/>
    <m/>
    <m/>
    <m/>
    <s v="0125A000001NaBLQA0"/>
    <b v="0"/>
    <m/>
    <b v="0"/>
    <m/>
    <m/>
    <x v="0"/>
    <b v="0"/>
    <d v="2021-06-29T20:34:54"/>
    <m/>
    <m/>
    <b v="0"/>
    <x v="0"/>
    <m/>
    <m/>
    <n v="71500"/>
    <m/>
    <x v="2"/>
    <n v="0"/>
    <n v="0"/>
  </r>
  <r>
    <s v="001i000001MZ8IpAAL"/>
    <b v="0"/>
    <m/>
    <b v="0"/>
    <m/>
    <m/>
    <m/>
    <x v="169"/>
    <b v="1"/>
    <m/>
    <m/>
    <s v="00331000033Io8tAAC"/>
    <m/>
    <m/>
    <s v="00531000007Es7rAAC"/>
    <b v="0"/>
    <d v="2016-09-14T13:53:56"/>
    <m/>
    <b v="0"/>
    <m/>
    <m/>
    <b v="0"/>
    <d v="2016-03-01T00:00:00"/>
    <n v="3"/>
    <n v="2016"/>
    <s v="Closed"/>
    <s v="Closed"/>
    <b v="0"/>
    <b v="0"/>
    <m/>
    <b v="0"/>
    <b v="0"/>
    <b v="0"/>
    <x v="13"/>
    <b v="0"/>
    <m/>
    <x v="0"/>
    <m/>
    <s v="0055A00000BclF5QAJ"/>
    <d v="2021-04-11T20:08:00"/>
    <m/>
    <d v="2020-01-06T18:18:16"/>
    <m/>
    <m/>
    <b v="1"/>
    <m/>
    <m/>
    <s v="Field Sales"/>
    <m/>
    <m/>
    <m/>
    <m/>
    <m/>
    <x v="584"/>
    <x v="0"/>
    <b v="1"/>
    <m/>
    <m/>
    <m/>
    <s v="00531000007Es7rAAC"/>
    <m/>
    <m/>
    <s v="CWAs"/>
    <m/>
    <m/>
    <m/>
    <m/>
    <m/>
    <s v="0125A000001NaBLQA0"/>
    <b v="0"/>
    <s v="Explosives"/>
    <b v="0"/>
    <m/>
    <m/>
    <x v="1"/>
    <b v="0"/>
    <d v="2021-06-29T20:34:54"/>
    <m/>
    <m/>
    <b v="0"/>
    <x v="1"/>
    <m/>
    <m/>
    <n v="6435000"/>
    <m/>
    <x v="95"/>
    <n v="100"/>
    <n v="0"/>
  </r>
  <r>
    <s v="001i000001MZ8IpAAL"/>
    <b v="0"/>
    <m/>
    <b v="0"/>
    <m/>
    <m/>
    <m/>
    <x v="169"/>
    <b v="1"/>
    <m/>
    <m/>
    <s v="00331000033Io8tAAC"/>
    <m/>
    <m/>
    <s v="00531000007Es7rAAC"/>
    <b v="0"/>
    <d v="2016-09-14T13:54:54"/>
    <m/>
    <b v="0"/>
    <m/>
    <m/>
    <b v="0"/>
    <d v="2016-03-01T00:00:00"/>
    <n v="3"/>
    <n v="2016"/>
    <s v="Closed"/>
    <s v="Closed"/>
    <b v="0"/>
    <b v="0"/>
    <m/>
    <b v="1"/>
    <b v="0"/>
    <b v="0"/>
    <x v="13"/>
    <b v="0"/>
    <m/>
    <x v="0"/>
    <m/>
    <s v="0055A00000BclF5QAJ"/>
    <d v="2021-04-11T20:06:15"/>
    <m/>
    <d v="2020-01-06T18:18:16"/>
    <m/>
    <m/>
    <b v="1"/>
    <m/>
    <m/>
    <s v="Field Sales"/>
    <m/>
    <m/>
    <m/>
    <m/>
    <m/>
    <x v="585"/>
    <x v="0"/>
    <b v="1"/>
    <m/>
    <m/>
    <m/>
    <s v="00531000007Es7rAAC"/>
    <s v="01s31000003qafjAAA"/>
    <m/>
    <s v="CWAs"/>
    <m/>
    <m/>
    <m/>
    <m/>
    <m/>
    <s v="0125A000001NaBLQA0"/>
    <b v="0"/>
    <s v="Explosives"/>
    <b v="0"/>
    <m/>
    <m/>
    <x v="1"/>
    <b v="0"/>
    <d v="2021-06-29T20:34:54"/>
    <m/>
    <m/>
    <b v="0"/>
    <x v="1"/>
    <m/>
    <m/>
    <n v="6435000"/>
    <m/>
    <x v="95"/>
    <n v="100"/>
    <n v="0"/>
  </r>
  <r>
    <s v="0013100001lXMmyAAG"/>
    <b v="0"/>
    <m/>
    <b v="0"/>
    <m/>
    <m/>
    <m/>
    <x v="170"/>
    <b v="1"/>
    <s v="Lost or No Budget"/>
    <m/>
    <m/>
    <m/>
    <m/>
    <s v="00531000007KgPgAAK"/>
    <b v="0"/>
    <d v="2016-09-14T17:18:35"/>
    <m/>
    <b v="0"/>
    <m/>
    <m/>
    <b v="0"/>
    <d v="2019-03-01T00:00:00"/>
    <n v="3"/>
    <n v="2019"/>
    <s v="Omitted"/>
    <s v="Omitted"/>
    <b v="0"/>
    <b v="0"/>
    <m/>
    <b v="1"/>
    <b v="0"/>
    <b v="0"/>
    <x v="13"/>
    <b v="0"/>
    <m/>
    <x v="0"/>
    <d v="2018-06-06T00:00:00"/>
    <s v="0055A00000BclF5QAJ"/>
    <d v="2021-04-11T19:52:07"/>
    <m/>
    <d v="2020-01-06T18:18:40"/>
    <m/>
    <m/>
    <b v="0"/>
    <m/>
    <m/>
    <s v="Inside Sales"/>
    <m/>
    <m/>
    <m/>
    <m/>
    <m/>
    <x v="586"/>
    <x v="0"/>
    <b v="0"/>
    <m/>
    <m/>
    <m/>
    <s v="00531000007KAsvAAG"/>
    <s v="01s31000003qafjAAA"/>
    <m/>
    <m/>
    <m/>
    <m/>
    <m/>
    <m/>
    <m/>
    <s v="0125A000001NaBLQA0"/>
    <b v="0"/>
    <m/>
    <b v="0"/>
    <m/>
    <m/>
    <x v="0"/>
    <b v="0"/>
    <d v="2021-06-29T20:34:54"/>
    <m/>
    <m/>
    <b v="0"/>
    <x v="0"/>
    <m/>
    <m/>
    <n v="71500"/>
    <m/>
    <x v="2"/>
    <n v="0"/>
    <n v="0"/>
  </r>
  <r>
    <s v="0013100001lXPyGAAW"/>
    <b v="0"/>
    <m/>
    <b v="0"/>
    <m/>
    <m/>
    <m/>
    <x v="4"/>
    <b v="1"/>
    <s v="Duplicate opportunity"/>
    <m/>
    <s v="00331000033JmgAAAS"/>
    <m/>
    <m/>
    <s v="00531000007KgPgAAK"/>
    <b v="1"/>
    <d v="2016-09-14T18:30:02"/>
    <m/>
    <b v="0"/>
    <m/>
    <m/>
    <b v="0"/>
    <d v="2016-03-01T00:00:00"/>
    <n v="3"/>
    <n v="2016"/>
    <s v="Omitted"/>
    <s v="Omitted"/>
    <b v="0"/>
    <b v="0"/>
    <m/>
    <b v="0"/>
    <b v="0"/>
    <b v="0"/>
    <x v="13"/>
    <b v="0"/>
    <m/>
    <x v="0"/>
    <m/>
    <s v="0055A00000BclF5QAJ"/>
    <d v="2021-04-11T20:08:00"/>
    <m/>
    <d v="2020-01-06T18:18:40"/>
    <m/>
    <m/>
    <b v="0"/>
    <m/>
    <m/>
    <s v="Field Sales"/>
    <m/>
    <m/>
    <m/>
    <m/>
    <m/>
    <x v="587"/>
    <x v="0"/>
    <b v="0"/>
    <m/>
    <m/>
    <m/>
    <s v="00531000007KgPgAAK"/>
    <m/>
    <s v="All Hazards"/>
    <m/>
    <s v="00331000033JmgAAAS"/>
    <m/>
    <m/>
    <m/>
    <m/>
    <s v="0125A000001NaBLQA0"/>
    <b v="0"/>
    <m/>
    <b v="0"/>
    <m/>
    <m/>
    <x v="0"/>
    <b v="0"/>
    <d v="2021-06-29T20:34:54"/>
    <m/>
    <m/>
    <b v="0"/>
    <x v="0"/>
    <m/>
    <m/>
    <m/>
    <m/>
    <x v="0"/>
    <n v="0"/>
    <n v="0"/>
  </r>
  <r>
    <s v="0013100001lXPyGAAW"/>
    <b v="0"/>
    <m/>
    <b v="0"/>
    <m/>
    <m/>
    <m/>
    <x v="169"/>
    <b v="1"/>
    <s v="Non Responsive"/>
    <m/>
    <m/>
    <m/>
    <m/>
    <s v="00531000007KgPgAAK"/>
    <b v="0"/>
    <d v="2016-09-14T18:31:48"/>
    <m/>
    <b v="0"/>
    <m/>
    <m/>
    <b v="0"/>
    <d v="2016-03-01T00:00:00"/>
    <n v="3"/>
    <n v="2016"/>
    <s v="Omitted"/>
    <s v="Omitted"/>
    <b v="0"/>
    <b v="0"/>
    <m/>
    <b v="1"/>
    <b v="0"/>
    <b v="0"/>
    <x v="13"/>
    <b v="0"/>
    <m/>
    <x v="0"/>
    <m/>
    <s v="0055A00000BclF5QAJ"/>
    <d v="2021-04-11T19:52:07"/>
    <m/>
    <d v="2020-01-06T18:18:40"/>
    <m/>
    <m/>
    <b v="0"/>
    <m/>
    <m/>
    <s v="Inside Sales"/>
    <m/>
    <m/>
    <m/>
    <m/>
    <m/>
    <x v="588"/>
    <x v="0"/>
    <b v="0"/>
    <m/>
    <m/>
    <m/>
    <s v="00531000007KgPgAAK"/>
    <s v="01s31000003qafjAAA"/>
    <m/>
    <m/>
    <m/>
    <m/>
    <m/>
    <m/>
    <m/>
    <s v="0125A000001NaBLQA0"/>
    <b v="0"/>
    <m/>
    <b v="0"/>
    <m/>
    <m/>
    <x v="0"/>
    <b v="0"/>
    <d v="2021-06-29T20:34:54"/>
    <m/>
    <m/>
    <b v="0"/>
    <x v="0"/>
    <m/>
    <m/>
    <n v="71500"/>
    <m/>
    <x v="2"/>
    <n v="0"/>
    <n v="0"/>
  </r>
  <r>
    <s v="0013100001jYgIJAA0"/>
    <b v="0"/>
    <m/>
    <b v="0"/>
    <m/>
    <m/>
    <m/>
    <x v="171"/>
    <b v="0"/>
    <m/>
    <m/>
    <s v="00331000030Ln1ZAAS"/>
    <m/>
    <m/>
    <s v="00531000007KAsvAAG"/>
    <b v="0"/>
    <d v="2016-09-30T13:42:28"/>
    <m/>
    <b v="0"/>
    <m/>
    <m/>
    <b v="0"/>
    <d v="2016-04-01T00:00:00"/>
    <n v="4"/>
    <n v="2016"/>
    <s v="Pipeline"/>
    <s v="Pipeline"/>
    <b v="0"/>
    <b v="0"/>
    <m/>
    <b v="1"/>
    <b v="0"/>
    <b v="0"/>
    <x v="10"/>
    <b v="0"/>
    <m/>
    <x v="0"/>
    <m/>
    <s v="0055A00000BclF5QAJ"/>
    <d v="2021-04-11T20:06:15"/>
    <m/>
    <d v="2020-01-06T18:18:06"/>
    <m/>
    <m/>
    <b v="0"/>
    <m/>
    <m/>
    <s v="Field Sales"/>
    <m/>
    <m/>
    <m/>
    <m/>
    <m/>
    <x v="589"/>
    <x v="0"/>
    <b v="0"/>
    <m/>
    <m/>
    <m/>
    <s v="00531000007KgPgAAK"/>
    <s v="01s31000003qafjAAA"/>
    <m/>
    <m/>
    <m/>
    <m/>
    <m/>
    <m/>
    <m/>
    <s v="0125A000001NaBLQA0"/>
    <b v="0"/>
    <m/>
    <b v="0"/>
    <m/>
    <m/>
    <x v="2"/>
    <b v="0"/>
    <d v="2021-06-29T20:34:54"/>
    <m/>
    <m/>
    <b v="0"/>
    <x v="0"/>
    <m/>
    <m/>
    <n v="71500"/>
    <m/>
    <x v="57"/>
    <n v="10"/>
    <n v="0"/>
  </r>
  <r>
    <s v="0013100001gvwklAAA"/>
    <b v="0"/>
    <m/>
    <b v="0"/>
    <m/>
    <m/>
    <m/>
    <x v="172"/>
    <b v="1"/>
    <s v="Lost or No Budget"/>
    <m/>
    <m/>
    <m/>
    <m/>
    <s v="00531000007KAsvAAG"/>
    <b v="0"/>
    <d v="2016-09-30T20:12:03"/>
    <m/>
    <b v="0"/>
    <m/>
    <m/>
    <b v="0"/>
    <d v="2018-04-01T00:00:00"/>
    <n v="4"/>
    <n v="2018"/>
    <s v="Omitted"/>
    <s v="Omitted"/>
    <b v="0"/>
    <b v="0"/>
    <m/>
    <b v="1"/>
    <b v="0"/>
    <b v="0"/>
    <x v="10"/>
    <b v="0"/>
    <m/>
    <x v="0"/>
    <d v="2018-06-20T00:00:00"/>
    <s v="0055A00000BclF5QAJ"/>
    <d v="2021-04-11T20:06:15"/>
    <m/>
    <d v="2020-01-06T18:18:40"/>
    <m/>
    <m/>
    <b v="0"/>
    <m/>
    <m/>
    <s v="Field Sales"/>
    <m/>
    <m/>
    <m/>
    <m/>
    <m/>
    <x v="590"/>
    <x v="0"/>
    <b v="0"/>
    <m/>
    <m/>
    <m/>
    <s v="00531000007KAsvAAG"/>
    <s v="01s31000003qafjAAA"/>
    <m/>
    <m/>
    <m/>
    <m/>
    <m/>
    <m/>
    <m/>
    <s v="0125A000001NaBLQA0"/>
    <b v="0"/>
    <m/>
    <b v="0"/>
    <m/>
    <m/>
    <x v="0"/>
    <b v="0"/>
    <d v="2021-06-29T20:34:54"/>
    <m/>
    <m/>
    <b v="0"/>
    <x v="0"/>
    <m/>
    <m/>
    <n v="71500"/>
    <m/>
    <x v="2"/>
    <n v="0"/>
    <n v="0"/>
  </r>
  <r>
    <s v="0013100001fsBp7AAE"/>
    <b v="0"/>
    <m/>
    <b v="0"/>
    <m/>
    <m/>
    <m/>
    <x v="173"/>
    <b v="1"/>
    <m/>
    <m/>
    <s v="00331000034D8xgAAC"/>
    <m/>
    <m/>
    <s v="00531000007KAu8AAG"/>
    <b v="0"/>
    <d v="2016-10-05T10:32:48"/>
    <m/>
    <b v="0"/>
    <m/>
    <m/>
    <b v="0"/>
    <d v="2016-04-01T00:00:00"/>
    <n v="4"/>
    <n v="2016"/>
    <s v="Closed"/>
    <s v="Closed"/>
    <b v="0"/>
    <b v="0"/>
    <m/>
    <b v="1"/>
    <b v="0"/>
    <b v="0"/>
    <x v="10"/>
    <b v="0"/>
    <s v="Auto-Classic"/>
    <x v="0"/>
    <d v="2017-06-22T00:00:00"/>
    <s v="0055A00000BclF5QAJ"/>
    <d v="2021-04-11T20:06:15"/>
    <m/>
    <d v="2018-03-10T15:07:46"/>
    <m/>
    <m/>
    <b v="0"/>
    <m/>
    <s v="Biotherapeutics"/>
    <s v="Field Sales"/>
    <m/>
    <m/>
    <m/>
    <m/>
    <m/>
    <x v="591"/>
    <x v="0"/>
    <b v="0"/>
    <m/>
    <m/>
    <m/>
    <s v="0055A000008zqzaQAA"/>
    <s v="01s31000003qafeAAA"/>
    <s v="Biotherapeutics"/>
    <m/>
    <s v="0033100002vv7zfAAA"/>
    <s v="System"/>
    <s v="ZipChip"/>
    <m/>
    <m/>
    <s v="0125A000001ESVfQAO"/>
    <b v="0"/>
    <m/>
    <b v="0"/>
    <m/>
    <m/>
    <x v="1"/>
    <b v="1"/>
    <d v="2021-06-29T20:34:54"/>
    <s v="0055A00000BctN2QAJ"/>
    <m/>
    <b v="0"/>
    <x v="1"/>
    <m/>
    <m/>
    <n v="48555"/>
    <m/>
    <x v="11"/>
    <n v="100"/>
    <n v="0"/>
  </r>
  <r>
    <s v="0013100001mFtwsAAC"/>
    <b v="0"/>
    <m/>
    <b v="0"/>
    <m/>
    <m/>
    <m/>
    <x v="174"/>
    <b v="1"/>
    <m/>
    <m/>
    <s v="00331000034DFtfAAG"/>
    <m/>
    <m/>
    <s v="00531000007KAsvAAG"/>
    <b v="0"/>
    <d v="2016-10-05T19:14:10"/>
    <m/>
    <b v="0"/>
    <m/>
    <m/>
    <b v="0"/>
    <d v="2019-03-01T00:00:00"/>
    <n v="3"/>
    <n v="2019"/>
    <s v="Closed"/>
    <s v="Closed"/>
    <b v="0"/>
    <b v="0"/>
    <m/>
    <b v="1"/>
    <b v="0"/>
    <b v="0"/>
    <x v="10"/>
    <b v="0"/>
    <m/>
    <x v="0"/>
    <d v="2019-09-26T00:00:00"/>
    <s v="0055A00000BclF5QAJ"/>
    <d v="2021-04-11T20:06:15"/>
    <m/>
    <d v="2020-01-06T18:18:16"/>
    <m/>
    <m/>
    <b v="0"/>
    <m/>
    <m/>
    <s v="Field Sales"/>
    <m/>
    <m/>
    <m/>
    <m/>
    <m/>
    <x v="592"/>
    <x v="0"/>
    <b v="1"/>
    <m/>
    <m/>
    <m/>
    <s v="00531000007KAsvAAG"/>
    <s v="01s31000003qafjAAA"/>
    <s v="All Hazards"/>
    <s v="All Hazards"/>
    <m/>
    <m/>
    <m/>
    <m/>
    <m/>
    <s v="0125A000001NaBLQA0"/>
    <b v="0"/>
    <m/>
    <b v="0"/>
    <m/>
    <m/>
    <x v="1"/>
    <b v="0"/>
    <d v="2021-06-29T20:34:54"/>
    <m/>
    <m/>
    <b v="0"/>
    <x v="1"/>
    <m/>
    <m/>
    <n v="71500"/>
    <m/>
    <x v="34"/>
    <n v="100"/>
    <n v="0"/>
  </r>
  <r>
    <s v="0013100001hofGrAAI"/>
    <b v="0"/>
    <m/>
    <b v="0"/>
    <s v="70131000001ScrbAAC"/>
    <m/>
    <m/>
    <x v="175"/>
    <b v="1"/>
    <m/>
    <m/>
    <s v="00331000034DWmaAAG"/>
    <m/>
    <m/>
    <s v="00531000007KAu8AAG"/>
    <b v="1"/>
    <d v="2016-10-06T17:49:09"/>
    <m/>
    <b v="0"/>
    <m/>
    <m/>
    <b v="0"/>
    <d v="2017-01-01T00:00:00"/>
    <n v="1"/>
    <n v="2017"/>
    <s v="Closed"/>
    <s v="Closed"/>
    <b v="0"/>
    <b v="0"/>
    <m/>
    <b v="1"/>
    <b v="0"/>
    <b v="0"/>
    <x v="10"/>
    <b v="0"/>
    <m/>
    <x v="0"/>
    <m/>
    <s v="0055A00000BclF5QAJ"/>
    <d v="2021-04-10T22:59:54"/>
    <m/>
    <d v="2018-03-10T15:07:46"/>
    <m/>
    <m/>
    <b v="0"/>
    <m/>
    <s v="Biotherapeutics"/>
    <s v="Sales Seminar"/>
    <m/>
    <m/>
    <m/>
    <m/>
    <m/>
    <x v="593"/>
    <x v="0"/>
    <b v="0"/>
    <m/>
    <m/>
    <m/>
    <s v="0055A000008zqzaQAA"/>
    <s v="01s31000003qafeAAA"/>
    <s v="Biotherapeutics"/>
    <m/>
    <s v="00331000034DWmaAAG"/>
    <s v="Consumables"/>
    <s v="ZipChip"/>
    <m/>
    <m/>
    <s v="0125A000001ESVfQAO"/>
    <b v="0"/>
    <m/>
    <b v="0"/>
    <m/>
    <m/>
    <x v="1"/>
    <b v="0"/>
    <d v="2021-06-29T20:34:54"/>
    <s v="0055A00000BctN2QAJ"/>
    <m/>
    <b v="0"/>
    <x v="1"/>
    <m/>
    <m/>
    <n v="2750"/>
    <m/>
    <x v="96"/>
    <n v="100"/>
    <n v="0"/>
  </r>
  <r>
    <s v="0013100001frK2lAAE"/>
    <b v="0"/>
    <m/>
    <b v="0"/>
    <s v="70131000001ScrbAAC"/>
    <m/>
    <m/>
    <x v="176"/>
    <b v="1"/>
    <s v="Demo data not compelling"/>
    <m/>
    <s v="00331000034DX5CAAW"/>
    <s v="Very limited Lab access."/>
    <s v="Impacted"/>
    <s v="00531000007KAu8AAG"/>
    <b v="1"/>
    <d v="2016-10-06T18:05:25"/>
    <m/>
    <b v="0"/>
    <m/>
    <m/>
    <b v="0"/>
    <d v="2021-02-01T00:00:00"/>
    <n v="2"/>
    <n v="2021"/>
    <s v="Omitted"/>
    <s v="Omitted"/>
    <b v="0"/>
    <b v="0"/>
    <m/>
    <b v="1"/>
    <b v="0"/>
    <b v="0"/>
    <x v="10"/>
    <b v="0"/>
    <s v="Auto-Classic"/>
    <x v="0"/>
    <d v="2020-05-29T00:00:00"/>
    <s v="0055A00000BclF5QAJ"/>
    <d v="2021-04-10T23:01:03"/>
    <m/>
    <d v="2020-07-22T20:56:17"/>
    <m/>
    <m/>
    <b v="0"/>
    <m/>
    <s v="Biotherapeutics"/>
    <s v="Sales Seminar"/>
    <m/>
    <m/>
    <m/>
    <m/>
    <m/>
    <x v="594"/>
    <x v="0"/>
    <b v="0"/>
    <m/>
    <m/>
    <m/>
    <s v="0055A00000Bb2djQAB"/>
    <s v="01s5A000005x0sjQAA"/>
    <s v="Biotherapeutics"/>
    <m/>
    <s v="00331000034DX5CAAW"/>
    <s v="System"/>
    <s v="ZipChip"/>
    <m/>
    <m/>
    <s v="0125A000001ESVfQAO"/>
    <b v="0"/>
    <m/>
    <b v="0"/>
    <m/>
    <m/>
    <x v="0"/>
    <b v="0"/>
    <d v="2021-06-29T20:34:54"/>
    <s v="0055A00000BctMnQAJ"/>
    <m/>
    <b v="0"/>
    <x v="0"/>
    <m/>
    <m/>
    <n v="98080"/>
    <m/>
    <x v="2"/>
    <n v="0"/>
    <n v="0"/>
  </r>
  <r>
    <s v="0013100001jbBR3AAM"/>
    <b v="0"/>
    <m/>
    <b v="0"/>
    <s v="70131000001ScrbAAC"/>
    <m/>
    <m/>
    <x v="177"/>
    <b v="1"/>
    <m/>
    <m/>
    <s v="0035A00003NEykjQAD"/>
    <m/>
    <m/>
    <s v="00531000007KAu8AAG"/>
    <b v="1"/>
    <d v="2016-10-06T18:06:44"/>
    <m/>
    <b v="0"/>
    <m/>
    <m/>
    <b v="0"/>
    <d v="2020-01-01T00:00:00"/>
    <n v="1"/>
    <n v="2020"/>
    <s v="Closed"/>
    <s v="Closed"/>
    <b v="0"/>
    <b v="0"/>
    <m/>
    <b v="1"/>
    <b v="0"/>
    <b v="0"/>
    <x v="10"/>
    <b v="0"/>
    <s v="Auto-Classic"/>
    <x v="1"/>
    <d v="2020-02-07T00:00:00"/>
    <s v="0055A00000BclF5QAJ"/>
    <d v="2021-04-10T22:59:54"/>
    <m/>
    <d v="2020-02-24T16:03:19"/>
    <m/>
    <m/>
    <b v="0"/>
    <m/>
    <s v="Proteomics and Peptide Mapping"/>
    <s v="Sales Seminar"/>
    <m/>
    <m/>
    <s v="Thermo"/>
    <s v="QE EMR UHMR (Plus, HF, HF-X with BioPharma)"/>
    <m/>
    <x v="595"/>
    <x v="0"/>
    <b v="0"/>
    <m/>
    <m/>
    <m/>
    <s v="0055A000008zqzaQAA"/>
    <s v="01s5A000005x0sjQAA"/>
    <s v="Proteomics"/>
    <m/>
    <s v="0035A00003XWiasQAD"/>
    <s v="System"/>
    <s v="ZipChip"/>
    <m/>
    <m/>
    <s v="0125A000001ESVfQAO"/>
    <b v="0"/>
    <m/>
    <b v="0"/>
    <m/>
    <m/>
    <x v="1"/>
    <b v="1"/>
    <d v="2021-06-29T20:34:54"/>
    <s v="0055A00000BctN2QAJ"/>
    <m/>
    <b v="1"/>
    <x v="1"/>
    <m/>
    <m/>
    <n v="89746.5"/>
    <m/>
    <x v="97"/>
    <n v="100"/>
    <n v="0"/>
  </r>
  <r>
    <s v="0013100001mGBi7AAG"/>
    <b v="0"/>
    <m/>
    <b v="0"/>
    <m/>
    <m/>
    <m/>
    <x v="22"/>
    <b v="0"/>
    <m/>
    <m/>
    <s v="00331000034De8PAAS"/>
    <m/>
    <m/>
    <s v="00531000007MUoEAAW"/>
    <b v="0"/>
    <d v="2016-10-07T02:30:12"/>
    <m/>
    <b v="0"/>
    <m/>
    <m/>
    <b v="0"/>
    <d v="2017-02-01T00:00:00"/>
    <n v="2"/>
    <n v="2017"/>
    <s v="Pipeline"/>
    <s v="Pipeline"/>
    <b v="0"/>
    <b v="0"/>
    <m/>
    <b v="1"/>
    <b v="0"/>
    <b v="0"/>
    <x v="10"/>
    <b v="0"/>
    <m/>
    <x v="0"/>
    <m/>
    <s v="0055A00000BclF5QAJ"/>
    <d v="2021-04-11T20:06:15"/>
    <m/>
    <d v="2016-11-29T16:23:00"/>
    <m/>
    <m/>
    <b v="0"/>
    <m/>
    <m/>
    <s v="Field Sales"/>
    <m/>
    <m/>
    <m/>
    <m/>
    <m/>
    <x v="596"/>
    <x v="0"/>
    <b v="0"/>
    <m/>
    <m/>
    <m/>
    <s v="00531000006uPsjAAE"/>
    <s v="01s31000003qagwAAA"/>
    <m/>
    <m/>
    <m/>
    <m/>
    <m/>
    <m/>
    <m/>
    <s v="0125A000001ESVgQAO"/>
    <b v="0"/>
    <m/>
    <b v="0"/>
    <m/>
    <m/>
    <x v="2"/>
    <b v="0"/>
    <d v="2021-06-29T20:34:54"/>
    <m/>
    <m/>
    <b v="0"/>
    <x v="0"/>
    <m/>
    <m/>
    <n v="78000"/>
    <m/>
    <x v="0"/>
    <m/>
    <n v="0"/>
  </r>
  <r>
    <s v="0013100001mGFOaAAO"/>
    <b v="0"/>
    <m/>
    <b v="0"/>
    <m/>
    <m/>
    <m/>
    <x v="43"/>
    <b v="1"/>
    <s v="Lost or No Budget"/>
    <m/>
    <s v="00331000034DiUDAA0"/>
    <m/>
    <m/>
    <s v="00531000007KAsvAAG"/>
    <b v="0"/>
    <d v="2016-10-07T14:30:29"/>
    <m/>
    <b v="0"/>
    <m/>
    <m/>
    <b v="0"/>
    <d v="2016-02-01T00:00:00"/>
    <n v="2"/>
    <n v="2016"/>
    <s v="Omitted"/>
    <s v="Omitted"/>
    <b v="0"/>
    <b v="0"/>
    <m/>
    <b v="1"/>
    <b v="0"/>
    <b v="0"/>
    <x v="10"/>
    <b v="0"/>
    <m/>
    <x v="0"/>
    <m/>
    <s v="0055A00000BclF5QAJ"/>
    <d v="2021-04-11T19:52:07"/>
    <m/>
    <d v="2020-01-06T18:18:40"/>
    <m/>
    <m/>
    <b v="0"/>
    <m/>
    <m/>
    <s v="Inside Sales"/>
    <m/>
    <m/>
    <m/>
    <m/>
    <m/>
    <x v="597"/>
    <x v="0"/>
    <b v="0"/>
    <m/>
    <m/>
    <m/>
    <s v="00531000007KAsvAAG"/>
    <s v="01s31000003qafjAAA"/>
    <m/>
    <m/>
    <m/>
    <m/>
    <m/>
    <m/>
    <m/>
    <s v="0125A000001NaBLQA0"/>
    <b v="0"/>
    <m/>
    <b v="0"/>
    <m/>
    <m/>
    <x v="0"/>
    <b v="0"/>
    <d v="2021-06-29T20:34:54"/>
    <m/>
    <m/>
    <b v="0"/>
    <x v="0"/>
    <m/>
    <m/>
    <n v="71500"/>
    <m/>
    <x v="2"/>
    <n v="0"/>
    <n v="0"/>
  </r>
  <r>
    <s v="0013100001fsoNJAAY"/>
    <b v="0"/>
    <m/>
    <b v="0"/>
    <m/>
    <m/>
    <m/>
    <x v="173"/>
    <b v="1"/>
    <m/>
    <m/>
    <s v="00331000034Ek6hAAC"/>
    <m/>
    <m/>
    <s v="00531000007M2hjAAC"/>
    <b v="0"/>
    <d v="2016-10-12T21:27:58"/>
    <m/>
    <b v="0"/>
    <m/>
    <m/>
    <b v="0"/>
    <d v="2016-04-01T00:00:00"/>
    <n v="4"/>
    <n v="2016"/>
    <s v="Closed"/>
    <s v="Closed"/>
    <b v="0"/>
    <b v="0"/>
    <m/>
    <b v="1"/>
    <b v="0"/>
    <b v="0"/>
    <x v="11"/>
    <b v="0"/>
    <m/>
    <x v="0"/>
    <m/>
    <s v="0055A00000BclF5QAJ"/>
    <d v="2021-04-11T20:03:09"/>
    <m/>
    <d v="2018-03-10T15:07:46"/>
    <m/>
    <m/>
    <b v="0"/>
    <m/>
    <s v="Biotherapeutics;Proteomics and Peptide Mapping;Metabolomics"/>
    <s v="Other"/>
    <m/>
    <m/>
    <m/>
    <m/>
    <m/>
    <x v="598"/>
    <x v="0"/>
    <b v="0"/>
    <m/>
    <m/>
    <m/>
    <s v="0055A000008iLoOQAU"/>
    <s v="01s31000003qafeAAA"/>
    <s v="Biotherapeutics"/>
    <m/>
    <m/>
    <s v="Consumables"/>
    <s v="ZipChip"/>
    <m/>
    <m/>
    <s v="0125A000001ESVfQAO"/>
    <b v="0"/>
    <m/>
    <b v="0"/>
    <m/>
    <m/>
    <x v="1"/>
    <b v="0"/>
    <d v="2021-06-29T20:34:54"/>
    <m/>
    <m/>
    <b v="0"/>
    <x v="1"/>
    <m/>
    <m/>
    <n v="3850"/>
    <m/>
    <x v="98"/>
    <n v="100"/>
    <n v="0"/>
  </r>
  <r>
    <s v="0013100001jbBzlAAE"/>
    <b v="0"/>
    <m/>
    <b v="0"/>
    <s v="70131000001YBx9AAG"/>
    <m/>
    <m/>
    <x v="122"/>
    <b v="1"/>
    <s v="Non Responsive"/>
    <m/>
    <s v="00331000030yllyAAA"/>
    <m/>
    <m/>
    <s v="00531000007KAu8AAG"/>
    <b v="0"/>
    <d v="2016-10-14T03:10:24"/>
    <m/>
    <b v="0"/>
    <m/>
    <m/>
    <b v="0"/>
    <d v="2020-01-01T00:00:00"/>
    <n v="1"/>
    <n v="2020"/>
    <s v="Omitted"/>
    <s v="Omitted"/>
    <b v="0"/>
    <b v="0"/>
    <m/>
    <b v="1"/>
    <b v="0"/>
    <b v="0"/>
    <x v="11"/>
    <b v="0"/>
    <m/>
    <x v="0"/>
    <d v="2019-06-02T00:00:00"/>
    <s v="0055A00000BclF5QAJ"/>
    <d v="2021-04-10T23:01:03"/>
    <m/>
    <d v="2020-01-22T05:28:34"/>
    <m/>
    <m/>
    <b v="0"/>
    <m/>
    <s v="Intact Proteins &amp; Antibodies"/>
    <s v="Referral"/>
    <m/>
    <m/>
    <m/>
    <m/>
    <m/>
    <x v="599"/>
    <x v="0"/>
    <b v="0"/>
    <m/>
    <m/>
    <m/>
    <s v="0055A000009GjocQAC"/>
    <s v="01s31000003qafeAAA"/>
    <s v="Biotherapeutics"/>
    <m/>
    <s v="00331000030yllyAAA"/>
    <s v="System"/>
    <s v="ZipChip"/>
    <m/>
    <m/>
    <s v="0125A000001ESVfQAO"/>
    <b v="0"/>
    <m/>
    <b v="0"/>
    <m/>
    <m/>
    <x v="0"/>
    <b v="0"/>
    <d v="2021-06-29T20:34:54"/>
    <m/>
    <m/>
    <b v="0"/>
    <x v="0"/>
    <m/>
    <m/>
    <n v="30000"/>
    <m/>
    <x v="2"/>
    <n v="0"/>
    <n v="0"/>
  </r>
  <r>
    <s v="0013100001hn9oQAAQ"/>
    <b v="0"/>
    <m/>
    <b v="0"/>
    <s v="70131000001SiqfAAC"/>
    <m/>
    <m/>
    <x v="178"/>
    <b v="1"/>
    <m/>
    <m/>
    <m/>
    <m/>
    <m/>
    <s v="00531000007KAsvAAG"/>
    <b v="0"/>
    <d v="2016-10-14T15:07:37"/>
    <m/>
    <b v="0"/>
    <m/>
    <m/>
    <b v="0"/>
    <d v="2018-03-01T00:00:00"/>
    <n v="3"/>
    <n v="2018"/>
    <s v="Closed"/>
    <s v="Closed"/>
    <b v="0"/>
    <b v="0"/>
    <m/>
    <b v="1"/>
    <b v="0"/>
    <b v="0"/>
    <x v="0"/>
    <b v="0"/>
    <m/>
    <x v="0"/>
    <d v="2018-06-05T00:00:00"/>
    <s v="0055A00000BclF5QAJ"/>
    <d v="2021-04-11T20:06:15"/>
    <m/>
    <d v="2020-01-06T18:18:16"/>
    <m/>
    <m/>
    <b v="0"/>
    <m/>
    <m/>
    <s v="Field Sales"/>
    <m/>
    <m/>
    <m/>
    <m/>
    <m/>
    <x v="600"/>
    <x v="0"/>
    <b v="1"/>
    <m/>
    <m/>
    <m/>
    <s v="00531000007KAsvAAG"/>
    <s v="01s31000003qafjAAA"/>
    <s v="All Hazards"/>
    <s v="All Hazards"/>
    <m/>
    <m/>
    <m/>
    <m/>
    <m/>
    <s v="0125A000001NaBLQA0"/>
    <b v="0"/>
    <m/>
    <b v="0"/>
    <m/>
    <m/>
    <x v="1"/>
    <b v="0"/>
    <d v="2021-06-29T20:34:54"/>
    <m/>
    <m/>
    <b v="0"/>
    <x v="1"/>
    <m/>
    <m/>
    <n v="78113.75"/>
    <m/>
    <x v="99"/>
    <n v="100"/>
    <n v="0"/>
  </r>
  <r>
    <s v="0013100001qvZsSAAU"/>
    <b v="0"/>
    <m/>
    <b v="0"/>
    <m/>
    <m/>
    <m/>
    <x v="118"/>
    <b v="1"/>
    <s v="Other"/>
    <m/>
    <s v="00331000034FLnVAAW"/>
    <m/>
    <m/>
    <s v="00531000007M2hjAAC"/>
    <b v="0"/>
    <d v="2016-10-14T20:51:33"/>
    <m/>
    <b v="0"/>
    <m/>
    <m/>
    <b v="0"/>
    <d v="2018-01-01T00:00:00"/>
    <n v="1"/>
    <n v="2018"/>
    <s v="Omitted"/>
    <s v="Omitted"/>
    <b v="0"/>
    <b v="0"/>
    <m/>
    <b v="1"/>
    <b v="0"/>
    <b v="0"/>
    <x v="0"/>
    <b v="0"/>
    <m/>
    <x v="0"/>
    <m/>
    <s v="0055A00000BclF5QAJ"/>
    <d v="2021-04-11T20:33:11"/>
    <m/>
    <d v="2018-03-15T18:03:20"/>
    <m/>
    <m/>
    <b v="0"/>
    <m/>
    <s v="Biotherapeutics"/>
    <s v="Trade Show"/>
    <m/>
    <m/>
    <m/>
    <m/>
    <m/>
    <x v="601"/>
    <x v="0"/>
    <b v="0"/>
    <m/>
    <m/>
    <m/>
    <s v="0055A000008iLoJQAU"/>
    <s v="01s31000003qafeAAA"/>
    <s v="Biotherapeutics"/>
    <m/>
    <m/>
    <m/>
    <s v="ZipChip"/>
    <m/>
    <m/>
    <s v="0125A000001ESVfQAO"/>
    <b v="0"/>
    <m/>
    <b v="0"/>
    <m/>
    <m/>
    <x v="0"/>
    <b v="0"/>
    <d v="2021-06-29T20:34:54"/>
    <m/>
    <m/>
    <b v="0"/>
    <x v="0"/>
    <m/>
    <m/>
    <n v="54805"/>
    <m/>
    <x v="2"/>
    <n v="0"/>
    <n v="0"/>
  </r>
  <r>
    <s v="0013100001hofGrAAI"/>
    <b v="0"/>
    <m/>
    <b v="0"/>
    <m/>
    <m/>
    <m/>
    <x v="179"/>
    <b v="1"/>
    <m/>
    <m/>
    <s v="00331000034DWmaAAG"/>
    <m/>
    <m/>
    <s v="00531000007KAu8AAG"/>
    <b v="0"/>
    <d v="2016-10-17T18:05:23"/>
    <m/>
    <b v="0"/>
    <m/>
    <m/>
    <b v="0"/>
    <d v="2016-04-01T00:00:00"/>
    <n v="4"/>
    <n v="2016"/>
    <s v="Closed"/>
    <s v="Closed"/>
    <b v="0"/>
    <b v="0"/>
    <m/>
    <b v="1"/>
    <b v="0"/>
    <b v="0"/>
    <x v="0"/>
    <b v="0"/>
    <m/>
    <x v="0"/>
    <m/>
    <s v="0055A00000BclF5QAJ"/>
    <d v="2021-04-11T20:06:15"/>
    <m/>
    <d v="2018-03-10T15:07:46"/>
    <m/>
    <m/>
    <b v="0"/>
    <m/>
    <s v="Biotherapeutics"/>
    <s v="Field Sales"/>
    <m/>
    <m/>
    <m/>
    <m/>
    <m/>
    <x v="602"/>
    <x v="0"/>
    <b v="0"/>
    <m/>
    <m/>
    <m/>
    <s v="0055A000008zqzaQAA"/>
    <s v="01s31000003qafeAAA"/>
    <s v="Biotherapeutics"/>
    <m/>
    <m/>
    <s v="Consumables"/>
    <s v="ZipChip"/>
    <m/>
    <m/>
    <s v="0125A000001ESVfQAO"/>
    <b v="0"/>
    <m/>
    <b v="0"/>
    <m/>
    <m/>
    <x v="1"/>
    <b v="0"/>
    <d v="2021-06-29T20:34:54"/>
    <s v="0055A00000BctN2QAJ"/>
    <m/>
    <b v="0"/>
    <x v="1"/>
    <m/>
    <m/>
    <n v="3500"/>
    <m/>
    <x v="82"/>
    <n v="100"/>
    <n v="0"/>
  </r>
  <r>
    <s v="0013100001eo6iZAAQ"/>
    <b v="0"/>
    <m/>
    <b v="0"/>
    <m/>
    <m/>
    <m/>
    <x v="179"/>
    <b v="1"/>
    <m/>
    <m/>
    <s v="00331000034G489AAC"/>
    <m/>
    <m/>
    <s v="00531000007KAu8AAG"/>
    <b v="0"/>
    <d v="2016-10-18T18:50:07"/>
    <m/>
    <b v="0"/>
    <m/>
    <m/>
    <b v="0"/>
    <d v="2016-04-01T00:00:00"/>
    <n v="4"/>
    <n v="2016"/>
    <s v="Closed"/>
    <s v="Closed"/>
    <b v="0"/>
    <b v="0"/>
    <m/>
    <b v="1"/>
    <b v="0"/>
    <b v="0"/>
    <x v="1"/>
    <b v="0"/>
    <m/>
    <x v="0"/>
    <m/>
    <s v="0055A00000BclF5QAJ"/>
    <d v="2021-04-11T20:06:15"/>
    <m/>
    <d v="2018-03-10T15:07:46"/>
    <m/>
    <m/>
    <b v="0"/>
    <m/>
    <s v="Biotherapeutics"/>
    <s v="Field Sales"/>
    <m/>
    <m/>
    <m/>
    <m/>
    <m/>
    <x v="603"/>
    <x v="0"/>
    <b v="0"/>
    <m/>
    <m/>
    <m/>
    <s v="0055A000008iLoOQAU"/>
    <s v="01s31000003qafeAAA"/>
    <s v="Biotherapeutics"/>
    <m/>
    <m/>
    <s v="Consumables"/>
    <s v="ZipChip"/>
    <m/>
    <m/>
    <s v="0125A000001ESVfQAO"/>
    <b v="0"/>
    <m/>
    <b v="0"/>
    <m/>
    <m/>
    <x v="1"/>
    <b v="0"/>
    <d v="2021-06-29T20:34:54"/>
    <m/>
    <m/>
    <b v="0"/>
    <x v="1"/>
    <m/>
    <m/>
    <n v="2200"/>
    <m/>
    <x v="100"/>
    <n v="100"/>
    <n v="0"/>
  </r>
  <r>
    <s v="0013100001mIDLTAA4"/>
    <b v="0"/>
    <m/>
    <b v="0"/>
    <m/>
    <m/>
    <m/>
    <x v="17"/>
    <b v="1"/>
    <m/>
    <m/>
    <s v="00331000034G5qaAAC"/>
    <m/>
    <m/>
    <s v="005i0000000fpvQAAQ"/>
    <b v="0"/>
    <d v="2016-10-18T20:52:08"/>
    <m/>
    <b v="0"/>
    <m/>
    <m/>
    <b v="0"/>
    <d v="2016-04-01T00:00:00"/>
    <n v="4"/>
    <n v="2016"/>
    <s v="Closed"/>
    <s v="Closed"/>
    <b v="0"/>
    <b v="0"/>
    <m/>
    <b v="1"/>
    <b v="0"/>
    <b v="0"/>
    <x v="1"/>
    <b v="0"/>
    <m/>
    <x v="0"/>
    <m/>
    <s v="0055A00000BclF5QAJ"/>
    <d v="2021-04-11T20:06:15"/>
    <m/>
    <d v="2020-01-06T18:18:16"/>
    <m/>
    <m/>
    <b v="1"/>
    <m/>
    <m/>
    <s v="Field Sales"/>
    <m/>
    <m/>
    <m/>
    <m/>
    <m/>
    <x v="604"/>
    <x v="0"/>
    <b v="1"/>
    <m/>
    <m/>
    <m/>
    <s v="00531000008F2qlAAC"/>
    <s v="01si00000040RFIAA2"/>
    <m/>
    <s v="CWAs"/>
    <m/>
    <m/>
    <m/>
    <m/>
    <m/>
    <s v="0125A000001NaBLQA0"/>
    <b v="0"/>
    <s v="Explosives"/>
    <b v="0"/>
    <m/>
    <m/>
    <x v="1"/>
    <b v="0"/>
    <d v="2021-06-29T20:34:54"/>
    <m/>
    <m/>
    <b v="0"/>
    <x v="1"/>
    <m/>
    <m/>
    <n v="913779.25"/>
    <m/>
    <x v="101"/>
    <n v="100"/>
    <n v="0"/>
  </r>
  <r>
    <s v="0013100001qvZsSAAU"/>
    <b v="0"/>
    <m/>
    <b v="0"/>
    <m/>
    <m/>
    <m/>
    <x v="119"/>
    <b v="1"/>
    <s v="Duplicate opportunity"/>
    <m/>
    <s v="00331000034GXroAAG"/>
    <m/>
    <m/>
    <s v="00531000007KAu8AAG"/>
    <b v="0"/>
    <d v="2016-10-20T19:17:19"/>
    <m/>
    <b v="0"/>
    <m/>
    <m/>
    <b v="0"/>
    <d v="2018-01-01T00:00:00"/>
    <n v="1"/>
    <n v="2018"/>
    <s v="Omitted"/>
    <s v="Omitted"/>
    <b v="0"/>
    <b v="0"/>
    <m/>
    <b v="1"/>
    <b v="0"/>
    <b v="0"/>
    <x v="5"/>
    <b v="0"/>
    <m/>
    <x v="0"/>
    <m/>
    <s v="0055A00000BclF5QAJ"/>
    <d v="2021-04-10T23:01:03"/>
    <m/>
    <d v="2018-03-15T18:03:39"/>
    <m/>
    <m/>
    <b v="0"/>
    <m/>
    <s v="Biotherapeutics"/>
    <s v="Trade Show"/>
    <m/>
    <m/>
    <m/>
    <m/>
    <m/>
    <x v="605"/>
    <x v="0"/>
    <b v="0"/>
    <m/>
    <m/>
    <m/>
    <s v="0055A000008iLoJQAU"/>
    <s v="01s31000003qafeAAA"/>
    <s v="Biotherapeutics"/>
    <m/>
    <m/>
    <m/>
    <s v="ZipChip"/>
    <m/>
    <m/>
    <s v="0125A000001ESVfQAO"/>
    <b v="0"/>
    <m/>
    <b v="0"/>
    <m/>
    <m/>
    <x v="0"/>
    <b v="0"/>
    <d v="2021-06-29T20:34:54"/>
    <m/>
    <m/>
    <b v="0"/>
    <x v="0"/>
    <m/>
    <m/>
    <n v="54805"/>
    <m/>
    <x v="2"/>
    <n v="0"/>
    <n v="0"/>
  </r>
  <r>
    <s v="0013100001qvZsSAAU"/>
    <b v="0"/>
    <m/>
    <b v="0"/>
    <m/>
    <m/>
    <m/>
    <x v="137"/>
    <b v="1"/>
    <s v="Non Responsive"/>
    <m/>
    <s v="00331000034GXwfAAG"/>
    <m/>
    <m/>
    <s v="00531000007KAu8AAG"/>
    <b v="0"/>
    <d v="2016-10-20T19:22:04"/>
    <m/>
    <b v="0"/>
    <m/>
    <m/>
    <b v="0"/>
    <d v="2018-01-01T00:00:00"/>
    <n v="1"/>
    <n v="2018"/>
    <s v="Omitted"/>
    <s v="Omitted"/>
    <b v="0"/>
    <b v="0"/>
    <m/>
    <b v="1"/>
    <b v="0"/>
    <b v="0"/>
    <x v="5"/>
    <b v="0"/>
    <m/>
    <x v="0"/>
    <d v="2017-08-23T00:00:00"/>
    <s v="0055A00000BclF5QAJ"/>
    <d v="2021-04-11T20:06:15"/>
    <m/>
    <d v="2018-03-27T16:43:59"/>
    <m/>
    <m/>
    <b v="0"/>
    <m/>
    <s v="Biotherapeutics"/>
    <s v="Field Sales"/>
    <m/>
    <m/>
    <m/>
    <m/>
    <m/>
    <x v="606"/>
    <x v="0"/>
    <b v="0"/>
    <m/>
    <m/>
    <m/>
    <s v="0055A000008iLoJQAU"/>
    <s v="01s31000003qafeAAA"/>
    <s v="Biotherapeutics"/>
    <m/>
    <m/>
    <m/>
    <s v="ZipChip"/>
    <m/>
    <m/>
    <s v="0125A000001ESVfQAO"/>
    <b v="0"/>
    <m/>
    <b v="0"/>
    <m/>
    <m/>
    <x v="0"/>
    <b v="0"/>
    <d v="2021-06-29T20:34:54"/>
    <m/>
    <m/>
    <b v="0"/>
    <x v="0"/>
    <m/>
    <m/>
    <n v="54805"/>
    <m/>
    <x v="2"/>
    <n v="0"/>
    <n v="0"/>
  </r>
  <r>
    <s v="0013100001gZUNgAAO"/>
    <b v="0"/>
    <m/>
    <b v="0"/>
    <m/>
    <m/>
    <m/>
    <x v="180"/>
    <b v="1"/>
    <m/>
    <m/>
    <m/>
    <m/>
    <m/>
    <s v="00531000007KAsvAAG"/>
    <b v="0"/>
    <d v="2017-02-14T15:44:44"/>
    <m/>
    <b v="0"/>
    <m/>
    <m/>
    <b v="0"/>
    <d v="2017-04-01T00:00:00"/>
    <n v="4"/>
    <n v="2017"/>
    <s v="Closed"/>
    <s v="Closed"/>
    <b v="0"/>
    <b v="0"/>
    <m/>
    <b v="1"/>
    <b v="0"/>
    <b v="0"/>
    <x v="5"/>
    <b v="0"/>
    <m/>
    <x v="0"/>
    <d v="2017-12-11T00:00:00"/>
    <s v="0055A00000BclF5QAJ"/>
    <d v="2021-04-11T20:06:15"/>
    <m/>
    <d v="2020-01-06T18:18:11"/>
    <m/>
    <m/>
    <b v="0"/>
    <m/>
    <m/>
    <s v="Field Sales"/>
    <m/>
    <m/>
    <m/>
    <m/>
    <m/>
    <x v="607"/>
    <x v="0"/>
    <b v="1"/>
    <m/>
    <m/>
    <m/>
    <s v="00531000007KAsvAAG"/>
    <s v="01s31000003qafjAAA"/>
    <s v="All Hazards"/>
    <s v="All Hazards"/>
    <m/>
    <m/>
    <m/>
    <m/>
    <m/>
    <s v="0125A000001NaBLQA0"/>
    <b v="0"/>
    <m/>
    <b v="0"/>
    <m/>
    <m/>
    <x v="1"/>
    <b v="0"/>
    <d v="2021-06-29T20:34:54"/>
    <m/>
    <m/>
    <b v="0"/>
    <x v="1"/>
    <m/>
    <m/>
    <n v="50000"/>
    <m/>
    <x v="3"/>
    <n v="100"/>
    <n v="0"/>
  </r>
  <r>
    <s v="0013100001puTdTAAU"/>
    <b v="0"/>
    <m/>
    <b v="0"/>
    <m/>
    <m/>
    <m/>
    <x v="122"/>
    <b v="1"/>
    <s v="Non Responsive"/>
    <m/>
    <s v="00331000034wLTFAA2"/>
    <m/>
    <m/>
    <s v="00531000007KAu8AAG"/>
    <b v="1"/>
    <d v="2017-02-14T16:04:32"/>
    <m/>
    <b v="0"/>
    <m/>
    <m/>
    <b v="0"/>
    <d v="2020-01-01T00:00:00"/>
    <n v="1"/>
    <n v="2020"/>
    <s v="Omitted"/>
    <s v="Omitted"/>
    <b v="0"/>
    <b v="0"/>
    <m/>
    <b v="1"/>
    <b v="0"/>
    <b v="0"/>
    <x v="6"/>
    <b v="0"/>
    <m/>
    <x v="0"/>
    <m/>
    <s v="0055A00000BclF5QAJ"/>
    <d v="2021-04-11T20:07:09"/>
    <m/>
    <d v="2020-01-22T05:29:53"/>
    <m/>
    <m/>
    <b v="0"/>
    <m/>
    <s v="Biotherapeutics;Proteomics and Peptide Mapping"/>
    <s v="Field Sales"/>
    <m/>
    <m/>
    <m/>
    <m/>
    <m/>
    <x v="608"/>
    <x v="0"/>
    <b v="0"/>
    <m/>
    <m/>
    <m/>
    <s v="0055A000009GjocQAC"/>
    <s v="01s31000003qafeAAA"/>
    <s v="Biotherapeutics"/>
    <m/>
    <s v="00331000034wLTFAA2"/>
    <s v="System"/>
    <s v="ZipChip"/>
    <m/>
    <m/>
    <s v="0125A000001ESVfQAO"/>
    <b v="0"/>
    <m/>
    <b v="0"/>
    <m/>
    <m/>
    <x v="0"/>
    <b v="0"/>
    <d v="2021-06-29T20:34:54"/>
    <m/>
    <m/>
    <b v="0"/>
    <x v="0"/>
    <m/>
    <m/>
    <n v="54805"/>
    <m/>
    <x v="2"/>
    <n v="0"/>
    <n v="0"/>
  </r>
  <r>
    <s v="0013100001qvZsSAAU"/>
    <b v="0"/>
    <m/>
    <b v="0"/>
    <m/>
    <m/>
    <m/>
    <x v="114"/>
    <b v="1"/>
    <s v="Incompatible Mass Spec"/>
    <m/>
    <s v="00331000034wTreAAE"/>
    <m/>
    <m/>
    <s v="00531000008FFH0AAO"/>
    <b v="1"/>
    <d v="2017-02-15T00:16:47"/>
    <m/>
    <b v="0"/>
    <m/>
    <m/>
    <b v="0"/>
    <d v="2018-01-01T00:00:00"/>
    <n v="1"/>
    <n v="2018"/>
    <s v="Omitted"/>
    <s v="Omitted"/>
    <b v="0"/>
    <b v="0"/>
    <m/>
    <b v="1"/>
    <b v="0"/>
    <b v="0"/>
    <x v="6"/>
    <b v="0"/>
    <m/>
    <x v="0"/>
    <m/>
    <s v="0055A00000BclF5QAJ"/>
    <d v="2021-04-11T20:30:13"/>
    <m/>
    <d v="2018-03-29T17:23:00"/>
    <m/>
    <m/>
    <b v="0"/>
    <m/>
    <m/>
    <s v="Website"/>
    <m/>
    <m/>
    <m/>
    <m/>
    <m/>
    <x v="609"/>
    <x v="0"/>
    <b v="0"/>
    <m/>
    <m/>
    <m/>
    <s v="0055A000008iLoJQAU"/>
    <s v="01s31000003qafeAAA"/>
    <s v="Biotherapeutics"/>
    <m/>
    <s v="00331000034wTreAAE"/>
    <s v="System"/>
    <s v="ZipChip"/>
    <m/>
    <m/>
    <s v="0125A000001ESVfQAO"/>
    <b v="0"/>
    <m/>
    <b v="0"/>
    <m/>
    <m/>
    <x v="0"/>
    <b v="0"/>
    <d v="2021-06-29T20:34:54"/>
    <m/>
    <m/>
    <b v="0"/>
    <x v="0"/>
    <m/>
    <m/>
    <n v="53205"/>
    <m/>
    <x v="2"/>
    <n v="0"/>
    <n v="0"/>
  </r>
  <r>
    <s v="0013100001n4om9AAA"/>
    <b v="0"/>
    <m/>
    <b v="0"/>
    <m/>
    <m/>
    <m/>
    <x v="119"/>
    <b v="1"/>
    <s v="Contact has moved"/>
    <m/>
    <s v="00331000034wdpZAAQ"/>
    <m/>
    <m/>
    <s v="00531000008FFH0AAO"/>
    <b v="0"/>
    <d v="2017-02-15T19:22:25"/>
    <m/>
    <b v="0"/>
    <m/>
    <m/>
    <b v="0"/>
    <d v="2018-01-01T00:00:00"/>
    <n v="1"/>
    <n v="2018"/>
    <s v="Omitted"/>
    <s v="Omitted"/>
    <b v="0"/>
    <b v="0"/>
    <m/>
    <b v="1"/>
    <b v="0"/>
    <b v="0"/>
    <x v="6"/>
    <b v="0"/>
    <m/>
    <x v="0"/>
    <m/>
    <s v="0055A00000BclF5QAJ"/>
    <d v="2021-04-11T20:06:15"/>
    <m/>
    <d v="2018-03-15T17:57:46"/>
    <m/>
    <m/>
    <b v="0"/>
    <m/>
    <s v="Biotherapeutics"/>
    <s v="Field Sales"/>
    <m/>
    <m/>
    <m/>
    <m/>
    <m/>
    <x v="610"/>
    <x v="0"/>
    <b v="0"/>
    <m/>
    <m/>
    <m/>
    <s v="0055A000008iLoJQAU"/>
    <s v="01s31000003qafeAAA"/>
    <s v="Biotherapeutics"/>
    <m/>
    <m/>
    <m/>
    <s v="ZipChip"/>
    <m/>
    <m/>
    <s v="0125A000001ESVfQAO"/>
    <b v="0"/>
    <m/>
    <b v="0"/>
    <m/>
    <m/>
    <x v="0"/>
    <b v="0"/>
    <d v="2021-06-29T20:34:54"/>
    <m/>
    <m/>
    <b v="0"/>
    <x v="0"/>
    <m/>
    <m/>
    <n v="57394"/>
    <m/>
    <x v="2"/>
    <n v="0"/>
    <n v="0"/>
  </r>
  <r>
    <s v="0013100001gX5LzAAK"/>
    <b v="0"/>
    <m/>
    <b v="0"/>
    <s v="70131000001YBOMAA4"/>
    <m/>
    <m/>
    <x v="15"/>
    <b v="1"/>
    <s v="Duplicate opportunity"/>
    <m/>
    <m/>
    <m/>
    <m/>
    <s v="00531000007KAu8AAG"/>
    <b v="0"/>
    <d v="2017-02-17T00:05:09"/>
    <m/>
    <b v="0"/>
    <m/>
    <m/>
    <b v="0"/>
    <d v="2018-04-01T00:00:00"/>
    <n v="4"/>
    <n v="2018"/>
    <s v="Omitted"/>
    <s v="Omitted"/>
    <b v="0"/>
    <b v="0"/>
    <m/>
    <b v="1"/>
    <b v="0"/>
    <b v="0"/>
    <x v="6"/>
    <b v="0"/>
    <m/>
    <x v="0"/>
    <m/>
    <s v="0055A00000BclF5QAJ"/>
    <d v="2021-04-11T20:12:15"/>
    <m/>
    <d v="2019-04-16T16:23:27"/>
    <m/>
    <m/>
    <b v="0"/>
    <m/>
    <s v="Biotherapeutics;Proteomics and Peptide Mapping;Metabolomics"/>
    <s v="Referral"/>
    <m/>
    <m/>
    <m/>
    <m/>
    <m/>
    <x v="611"/>
    <x v="0"/>
    <b v="0"/>
    <m/>
    <m/>
    <m/>
    <s v="0055A000009sZg0QAE"/>
    <s v="01s31000003qafeAAA"/>
    <s v="Metabolomics"/>
    <m/>
    <s v="0033100002wCXZkAAO"/>
    <m/>
    <s v="ZipChip"/>
    <m/>
    <m/>
    <s v="0125A000001ESVfQAO"/>
    <b v="0"/>
    <m/>
    <b v="0"/>
    <m/>
    <m/>
    <x v="0"/>
    <b v="0"/>
    <d v="2021-06-29T20:34:54"/>
    <m/>
    <m/>
    <b v="0"/>
    <x v="0"/>
    <m/>
    <m/>
    <n v="54805"/>
    <m/>
    <x v="2"/>
    <n v="0"/>
    <n v="0"/>
  </r>
  <r>
    <s v="001i000001F6CZqAAN"/>
    <b v="0"/>
    <m/>
    <b v="0"/>
    <m/>
    <m/>
    <m/>
    <x v="181"/>
    <b v="0"/>
    <m/>
    <m/>
    <s v="00331000038fsWtAAI"/>
    <m/>
    <m/>
    <s v="00531000006uPsjAAE"/>
    <b v="0"/>
    <d v="2017-02-18T01:03:53"/>
    <m/>
    <b v="0"/>
    <m/>
    <m/>
    <b v="0"/>
    <d v="2017-02-01T00:00:00"/>
    <n v="2"/>
    <n v="2017"/>
    <s v="Pipeline"/>
    <s v="Pipeline"/>
    <b v="0"/>
    <b v="0"/>
    <m/>
    <b v="0"/>
    <b v="0"/>
    <b v="0"/>
    <x v="6"/>
    <b v="0"/>
    <m/>
    <x v="0"/>
    <m/>
    <s v="0055A00000BclF5QAJ"/>
    <d v="2021-04-11T20:03:09"/>
    <m/>
    <m/>
    <m/>
    <m/>
    <b v="0"/>
    <m/>
    <m/>
    <s v="Other"/>
    <m/>
    <m/>
    <m/>
    <m/>
    <m/>
    <x v="612"/>
    <x v="0"/>
    <b v="0"/>
    <m/>
    <m/>
    <m/>
    <s v="00531000006uPsjAAE"/>
    <s v="01s31000003qagwAAA"/>
    <m/>
    <m/>
    <m/>
    <m/>
    <m/>
    <m/>
    <m/>
    <s v="0125A000001ESVgQAO"/>
    <b v="0"/>
    <m/>
    <b v="0"/>
    <m/>
    <m/>
    <x v="4"/>
    <b v="0"/>
    <d v="2021-06-29T20:34:54"/>
    <m/>
    <m/>
    <b v="0"/>
    <x v="0"/>
    <m/>
    <m/>
    <n v="69000"/>
    <m/>
    <x v="102"/>
    <n v="30"/>
    <n v="0"/>
  </r>
  <r>
    <s v="001i000001F6CZqAAN"/>
    <b v="0"/>
    <m/>
    <b v="0"/>
    <m/>
    <m/>
    <m/>
    <x v="182"/>
    <b v="0"/>
    <m/>
    <m/>
    <s v="00331000038fsWtAAI"/>
    <m/>
    <m/>
    <s v="00531000006uPsjAAE"/>
    <b v="0"/>
    <d v="2017-02-18T01:20:07"/>
    <m/>
    <b v="0"/>
    <m/>
    <m/>
    <b v="0"/>
    <d v="2017-01-01T00:00:00"/>
    <n v="1"/>
    <n v="2017"/>
    <s v="Pipeline"/>
    <s v="Pipeline"/>
    <b v="0"/>
    <b v="0"/>
    <m/>
    <b v="0"/>
    <b v="0"/>
    <b v="0"/>
    <x v="6"/>
    <b v="0"/>
    <m/>
    <x v="0"/>
    <m/>
    <s v="0055A00000BclF5QAJ"/>
    <d v="2021-04-11T20:03:09"/>
    <m/>
    <m/>
    <m/>
    <m/>
    <b v="0"/>
    <m/>
    <m/>
    <s v="Other"/>
    <m/>
    <m/>
    <m/>
    <m/>
    <m/>
    <x v="613"/>
    <x v="0"/>
    <b v="0"/>
    <m/>
    <m/>
    <m/>
    <s v="00531000006uPsjAAE"/>
    <s v="01s31000003qagwAAA"/>
    <m/>
    <m/>
    <m/>
    <m/>
    <m/>
    <m/>
    <m/>
    <s v="0125A000001ESVgQAO"/>
    <b v="0"/>
    <m/>
    <b v="0"/>
    <m/>
    <m/>
    <x v="4"/>
    <b v="0"/>
    <d v="2021-06-29T20:34:54"/>
    <m/>
    <m/>
    <b v="0"/>
    <x v="0"/>
    <m/>
    <m/>
    <n v="328500"/>
    <m/>
    <x v="103"/>
    <n v="30"/>
    <n v="0"/>
  </r>
  <r>
    <s v="001i000001F6CZqAAN"/>
    <b v="0"/>
    <m/>
    <b v="0"/>
    <m/>
    <m/>
    <m/>
    <x v="183"/>
    <b v="0"/>
    <m/>
    <m/>
    <s v="00331000038fsWtAAI"/>
    <m/>
    <m/>
    <s v="00531000006uPsjAAE"/>
    <b v="0"/>
    <d v="2017-02-18T01:27:44"/>
    <m/>
    <b v="0"/>
    <m/>
    <m/>
    <b v="0"/>
    <d v="2017-02-01T00:00:00"/>
    <n v="2"/>
    <n v="2017"/>
    <s v="Pipeline"/>
    <s v="Pipeline"/>
    <b v="0"/>
    <b v="0"/>
    <m/>
    <b v="0"/>
    <b v="0"/>
    <b v="0"/>
    <x v="6"/>
    <b v="0"/>
    <m/>
    <x v="0"/>
    <m/>
    <s v="0055A00000BclF5QAJ"/>
    <d v="2021-04-11T20:03:09"/>
    <m/>
    <m/>
    <m/>
    <m/>
    <b v="1"/>
    <m/>
    <m/>
    <s v="Other"/>
    <m/>
    <m/>
    <m/>
    <m/>
    <m/>
    <x v="614"/>
    <x v="0"/>
    <b v="0"/>
    <m/>
    <m/>
    <m/>
    <s v="00531000006uPsjAAE"/>
    <s v="01s31000003qagwAAA"/>
    <m/>
    <m/>
    <m/>
    <m/>
    <m/>
    <m/>
    <m/>
    <s v="0125A000001ESVgQAO"/>
    <b v="0"/>
    <m/>
    <b v="0"/>
    <m/>
    <m/>
    <x v="4"/>
    <b v="0"/>
    <d v="2021-06-29T20:34:54"/>
    <m/>
    <m/>
    <b v="0"/>
    <x v="0"/>
    <m/>
    <m/>
    <n v="558450"/>
    <m/>
    <x v="104"/>
    <n v="30"/>
    <n v="0"/>
  </r>
  <r>
    <s v="0013100001n5LvLAAU"/>
    <b v="0"/>
    <m/>
    <b v="0"/>
    <m/>
    <m/>
    <m/>
    <x v="100"/>
    <b v="1"/>
    <s v="Contact has moved"/>
    <m/>
    <s v="00331000038fzvlAAA"/>
    <m/>
    <m/>
    <s v="00531000007KAu8AAG"/>
    <b v="1"/>
    <d v="2017-02-19T15:35:56"/>
    <m/>
    <b v="0"/>
    <m/>
    <m/>
    <b v="0"/>
    <d v="2019-04-01T00:00:00"/>
    <n v="4"/>
    <n v="2019"/>
    <s v="Omitted"/>
    <s v="Omitted"/>
    <b v="0"/>
    <b v="0"/>
    <m/>
    <b v="1"/>
    <b v="0"/>
    <b v="0"/>
    <x v="6"/>
    <b v="0"/>
    <m/>
    <x v="0"/>
    <d v="2019-09-30T00:00:00"/>
    <s v="0055A00000BclF5QAJ"/>
    <d v="2021-04-10T23:01:03"/>
    <m/>
    <d v="2019-10-21T14:41:49"/>
    <m/>
    <m/>
    <b v="0"/>
    <m/>
    <s v="Metabolomics"/>
    <s v="Website"/>
    <m/>
    <m/>
    <m/>
    <m/>
    <m/>
    <x v="615"/>
    <x v="0"/>
    <b v="0"/>
    <m/>
    <m/>
    <m/>
    <s v="0055A000009sZg0QAE"/>
    <s v="01s31000003qafeAAA"/>
    <s v="Metabolomics"/>
    <m/>
    <s v="00331000038fzvlAAA"/>
    <s v="System"/>
    <s v="ZipChip"/>
    <m/>
    <m/>
    <s v="0125A000001ESVfQAO"/>
    <b v="0"/>
    <m/>
    <b v="0"/>
    <m/>
    <m/>
    <x v="0"/>
    <b v="0"/>
    <d v="2021-06-29T20:34:54"/>
    <m/>
    <m/>
    <b v="0"/>
    <x v="0"/>
    <m/>
    <m/>
    <n v="57394"/>
    <m/>
    <x v="2"/>
    <n v="0"/>
    <n v="0"/>
  </r>
  <r>
    <s v="0013100001qyrRZAAY"/>
    <b v="0"/>
    <m/>
    <b v="0"/>
    <m/>
    <m/>
    <m/>
    <x v="184"/>
    <b v="1"/>
    <m/>
    <m/>
    <s v="00331000034wTW3AAM"/>
    <m/>
    <m/>
    <s v="00531000007M2hjAAC"/>
    <b v="0"/>
    <d v="2017-02-21T18:41:16"/>
    <m/>
    <b v="0"/>
    <m/>
    <m/>
    <b v="0"/>
    <d v="2017-01-01T00:00:00"/>
    <n v="1"/>
    <n v="2017"/>
    <s v="Closed"/>
    <s v="Closed"/>
    <b v="0"/>
    <b v="0"/>
    <m/>
    <b v="1"/>
    <b v="0"/>
    <b v="0"/>
    <x v="6"/>
    <b v="0"/>
    <m/>
    <x v="0"/>
    <m/>
    <s v="0055A00000BclF5QAJ"/>
    <d v="2021-04-11T20:03:09"/>
    <m/>
    <d v="2018-03-10T15:07:46"/>
    <m/>
    <m/>
    <b v="0"/>
    <m/>
    <m/>
    <s v="Other"/>
    <m/>
    <m/>
    <m/>
    <m/>
    <m/>
    <x v="616"/>
    <x v="0"/>
    <b v="0"/>
    <m/>
    <m/>
    <m/>
    <s v="0055A000008iLoOQAU"/>
    <s v="01s31000003qafeAAA"/>
    <s v="Other"/>
    <m/>
    <m/>
    <s v="System"/>
    <s v="ZipChip"/>
    <m/>
    <m/>
    <s v="0125A000001ESVfQAO"/>
    <b v="0"/>
    <m/>
    <b v="0"/>
    <m/>
    <m/>
    <x v="1"/>
    <b v="0"/>
    <d v="2021-06-29T20:34:54"/>
    <s v="0055A00000BctMsQAJ"/>
    <m/>
    <b v="0"/>
    <x v="1"/>
    <m/>
    <m/>
    <n v="48794"/>
    <m/>
    <x v="105"/>
    <n v="100"/>
    <n v="0"/>
  </r>
  <r>
    <s v="0013100001n64IYAAY"/>
    <b v="0"/>
    <m/>
    <b v="0"/>
    <s v="70131000001YBOMAA4"/>
    <m/>
    <m/>
    <x v="137"/>
    <b v="1"/>
    <s v="Non Responsive"/>
    <m/>
    <m/>
    <m/>
    <m/>
    <s v="00531000007KAu8AAG"/>
    <b v="0"/>
    <d v="2017-02-23T18:51:31"/>
    <m/>
    <b v="0"/>
    <m/>
    <m/>
    <b v="0"/>
    <d v="2018-01-01T00:00:00"/>
    <n v="1"/>
    <n v="2018"/>
    <s v="Omitted"/>
    <s v="Omitted"/>
    <b v="0"/>
    <b v="0"/>
    <m/>
    <b v="0"/>
    <b v="0"/>
    <b v="0"/>
    <x v="6"/>
    <b v="0"/>
    <m/>
    <x v="0"/>
    <m/>
    <s v="0055A00000BclF5QAJ"/>
    <d v="2021-04-10T23:01:03"/>
    <m/>
    <d v="2018-03-27T16:45:54"/>
    <m/>
    <m/>
    <b v="0"/>
    <m/>
    <s v="Biotherapeutics"/>
    <s v="Referral"/>
    <m/>
    <m/>
    <m/>
    <m/>
    <m/>
    <x v="617"/>
    <x v="0"/>
    <b v="0"/>
    <m/>
    <m/>
    <m/>
    <s v="0055A000008iLoJQAU"/>
    <m/>
    <s v="Biotherapeutics"/>
    <m/>
    <m/>
    <m/>
    <s v="ZipChip"/>
    <m/>
    <m/>
    <s v="0125A000001ESVfQAO"/>
    <b v="0"/>
    <m/>
    <b v="0"/>
    <m/>
    <m/>
    <x v="0"/>
    <b v="0"/>
    <d v="2021-06-29T20:34:54"/>
    <m/>
    <m/>
    <b v="0"/>
    <x v="0"/>
    <m/>
    <m/>
    <m/>
    <m/>
    <x v="0"/>
    <n v="0"/>
    <n v="0"/>
  </r>
  <r>
    <s v="0013100001gaSbbAAE"/>
    <b v="0"/>
    <m/>
    <b v="0"/>
    <m/>
    <m/>
    <m/>
    <x v="75"/>
    <b v="1"/>
    <s v="Duplicate opportunity"/>
    <m/>
    <s v="00331000039Ee8MAAS"/>
    <m/>
    <m/>
    <s v="00531000007KAsvAAG"/>
    <b v="0"/>
    <d v="2017-02-24T20:05:05"/>
    <m/>
    <b v="0"/>
    <m/>
    <m/>
    <b v="0"/>
    <d v="2017-04-01T00:00:00"/>
    <n v="4"/>
    <n v="2017"/>
    <s v="Omitted"/>
    <s v="Omitted"/>
    <b v="0"/>
    <b v="0"/>
    <m/>
    <b v="1"/>
    <b v="0"/>
    <b v="0"/>
    <x v="6"/>
    <b v="0"/>
    <m/>
    <x v="0"/>
    <m/>
    <s v="0055A00000BclF5QAJ"/>
    <d v="2021-04-11T20:06:15"/>
    <m/>
    <d v="2020-01-06T18:18:35"/>
    <m/>
    <m/>
    <b v="0"/>
    <m/>
    <m/>
    <s v="Field Sales"/>
    <m/>
    <m/>
    <m/>
    <m/>
    <m/>
    <x v="618"/>
    <x v="0"/>
    <b v="0"/>
    <m/>
    <m/>
    <m/>
    <s v="00531000007KAsvAAG"/>
    <s v="01s31000003qafjAAA"/>
    <m/>
    <m/>
    <m/>
    <m/>
    <m/>
    <m/>
    <m/>
    <s v="0125A000001NaBLQA0"/>
    <b v="0"/>
    <m/>
    <b v="0"/>
    <m/>
    <m/>
    <x v="0"/>
    <b v="0"/>
    <d v="2021-06-29T20:34:54"/>
    <m/>
    <m/>
    <b v="0"/>
    <x v="0"/>
    <m/>
    <m/>
    <n v="71500"/>
    <m/>
    <x v="2"/>
    <n v="0"/>
    <n v="0"/>
  </r>
  <r>
    <s v="0013100001mJM9QAAW"/>
    <b v="0"/>
    <m/>
    <b v="0"/>
    <s v="70131000001YBOqAAO"/>
    <m/>
    <m/>
    <x v="17"/>
    <b v="1"/>
    <m/>
    <m/>
    <s v="00331000034kr7pAAA"/>
    <m/>
    <m/>
    <s v="005i0000000fNkyAAE"/>
    <b v="1"/>
    <d v="2016-10-25T17:50:54"/>
    <m/>
    <b v="0"/>
    <m/>
    <m/>
    <b v="0"/>
    <d v="2016-04-01T00:00:00"/>
    <n v="4"/>
    <n v="2016"/>
    <s v="Omitted"/>
    <s v="Omitted"/>
    <b v="0"/>
    <b v="0"/>
    <m/>
    <b v="0"/>
    <b v="0"/>
    <b v="0"/>
    <x v="6"/>
    <b v="0"/>
    <m/>
    <x v="0"/>
    <m/>
    <s v="0055A000009s6n0QAA"/>
    <d v="2020-09-17T14:48:48"/>
    <m/>
    <d v="2020-01-06T18:18:40"/>
    <m/>
    <m/>
    <b v="0"/>
    <m/>
    <m/>
    <s v="Trade Show"/>
    <m/>
    <m/>
    <m/>
    <m/>
    <m/>
    <x v="619"/>
    <x v="0"/>
    <b v="0"/>
    <m/>
    <m/>
    <m/>
    <s v="005i0000000fNkyAAE"/>
    <m/>
    <s v="Explosives"/>
    <m/>
    <s v="00331000034kr7pAAA"/>
    <m/>
    <m/>
    <m/>
    <m/>
    <s v="0125A000001NaBLQA0"/>
    <b v="0"/>
    <m/>
    <b v="0"/>
    <m/>
    <m/>
    <x v="0"/>
    <b v="0"/>
    <d v="2021-06-29T20:34:54"/>
    <m/>
    <m/>
    <b v="0"/>
    <x v="0"/>
    <m/>
    <m/>
    <m/>
    <m/>
    <x v="0"/>
    <n v="0"/>
    <n v="0"/>
  </r>
  <r>
    <s v="0013100001fsoNJAAY"/>
    <b v="0"/>
    <m/>
    <b v="0"/>
    <s v="70131000001YBx9AAG"/>
    <m/>
    <m/>
    <x v="22"/>
    <b v="1"/>
    <s v="Contact has moved"/>
    <m/>
    <s v="00331000034l9ltAAA"/>
    <m/>
    <m/>
    <s v="00531000007KAu8AAG"/>
    <b v="1"/>
    <d v="2016-10-26T10:42:35"/>
    <m/>
    <b v="0"/>
    <m/>
    <m/>
    <b v="0"/>
    <d v="2017-02-01T00:00:00"/>
    <n v="2"/>
    <n v="2017"/>
    <s v="Omitted"/>
    <s v="Omitted"/>
    <b v="0"/>
    <b v="0"/>
    <m/>
    <b v="1"/>
    <b v="0"/>
    <b v="0"/>
    <x v="6"/>
    <b v="0"/>
    <m/>
    <x v="0"/>
    <m/>
    <s v="0055A00000BclF5QAJ"/>
    <d v="2021-04-10T23:01:03"/>
    <m/>
    <d v="2018-03-14T14:28:32"/>
    <m/>
    <m/>
    <b v="0"/>
    <m/>
    <s v="Biotherapeutics;Proteomics and Peptide Mapping"/>
    <s v="Referral"/>
    <m/>
    <m/>
    <m/>
    <m/>
    <m/>
    <x v="620"/>
    <x v="0"/>
    <b v="0"/>
    <m/>
    <m/>
    <m/>
    <s v="0055A000008iLoOQAU"/>
    <s v="01s31000003qafeAAA"/>
    <s v="Biotherapeutics"/>
    <m/>
    <s v="00331000034l9ltAAA"/>
    <s v="System"/>
    <s v="ZipChip"/>
    <m/>
    <m/>
    <s v="0125A000001ESVfQAO"/>
    <b v="0"/>
    <m/>
    <b v="0"/>
    <m/>
    <m/>
    <x v="0"/>
    <b v="0"/>
    <d v="2021-06-29T20:34:54"/>
    <m/>
    <m/>
    <b v="0"/>
    <x v="0"/>
    <m/>
    <m/>
    <n v="33500"/>
    <m/>
    <x v="2"/>
    <n v="0"/>
    <n v="0"/>
  </r>
  <r>
    <s v="0013100001gZd3uAAC"/>
    <b v="0"/>
    <m/>
    <b v="0"/>
    <s v="70131000001YBPPAA4"/>
    <m/>
    <m/>
    <x v="185"/>
    <b v="1"/>
    <m/>
    <m/>
    <s v="00331000034lAwhAAE"/>
    <m/>
    <m/>
    <s v="00531000007KAu8AAG"/>
    <b v="1"/>
    <d v="2016-10-26T11:28:18"/>
    <m/>
    <b v="0"/>
    <m/>
    <m/>
    <b v="0"/>
    <d v="2017-01-01T00:00:00"/>
    <n v="1"/>
    <n v="2017"/>
    <s v="Closed"/>
    <s v="Closed"/>
    <b v="0"/>
    <b v="0"/>
    <m/>
    <b v="1"/>
    <b v="0"/>
    <b v="0"/>
    <x v="7"/>
    <b v="0"/>
    <s v="Auto-Classic"/>
    <x v="0"/>
    <m/>
    <s v="0055A00000BclF5QAJ"/>
    <d v="2021-04-11T20:07:09"/>
    <m/>
    <d v="2018-03-10T15:07:46"/>
    <m/>
    <m/>
    <b v="0"/>
    <m/>
    <s v="Biotherapeutics"/>
    <s v="Field Sales"/>
    <m/>
    <m/>
    <m/>
    <m/>
    <m/>
    <x v="621"/>
    <x v="0"/>
    <b v="0"/>
    <m/>
    <m/>
    <m/>
    <s v="0055A000008iLoJQAU"/>
    <s v="01s31000003qafeAAA"/>
    <s v="Biotherapeutics"/>
    <m/>
    <s v="00331000034lAwhAAE"/>
    <s v="System"/>
    <s v="ZipChip"/>
    <m/>
    <m/>
    <s v="0125A000001ESVfQAO"/>
    <b v="0"/>
    <m/>
    <b v="0"/>
    <m/>
    <m/>
    <x v="1"/>
    <b v="0"/>
    <d v="2021-06-29T20:34:54"/>
    <m/>
    <m/>
    <b v="0"/>
    <x v="1"/>
    <m/>
    <m/>
    <n v="28500"/>
    <m/>
    <x v="14"/>
    <n v="100"/>
    <n v="0"/>
  </r>
  <r>
    <s v="0013100001mJUz5AAG"/>
    <b v="0"/>
    <m/>
    <b v="0"/>
    <m/>
    <m/>
    <m/>
    <x v="181"/>
    <b v="0"/>
    <m/>
    <m/>
    <s v="00331000034lBi4AAE"/>
    <m/>
    <m/>
    <s v="00531000007MUoEAAW"/>
    <b v="0"/>
    <d v="2016-10-26T13:28:24"/>
    <m/>
    <b v="0"/>
    <m/>
    <m/>
    <b v="0"/>
    <d v="2017-02-01T00:00:00"/>
    <n v="2"/>
    <n v="2017"/>
    <s v="Pipeline"/>
    <s v="Pipeline"/>
    <b v="0"/>
    <b v="0"/>
    <m/>
    <b v="1"/>
    <b v="0"/>
    <b v="0"/>
    <x v="7"/>
    <b v="0"/>
    <m/>
    <x v="0"/>
    <m/>
    <s v="0055A00000BclF5QAJ"/>
    <d v="2021-04-11T20:12:15"/>
    <m/>
    <m/>
    <m/>
    <m/>
    <b v="0"/>
    <m/>
    <m/>
    <s v="Referral"/>
    <m/>
    <m/>
    <m/>
    <m/>
    <m/>
    <x v="622"/>
    <x v="0"/>
    <b v="0"/>
    <m/>
    <m/>
    <m/>
    <s v="00531000006uPsjAAE"/>
    <s v="01s31000003qagwAAA"/>
    <m/>
    <m/>
    <m/>
    <m/>
    <m/>
    <m/>
    <m/>
    <s v="0125A000001ESVgQAO"/>
    <b v="0"/>
    <m/>
    <b v="0"/>
    <m/>
    <m/>
    <x v="2"/>
    <b v="0"/>
    <d v="2021-06-29T20:34:54"/>
    <m/>
    <m/>
    <b v="0"/>
    <x v="0"/>
    <m/>
    <m/>
    <n v="73000"/>
    <m/>
    <x v="0"/>
    <m/>
    <n v="0"/>
  </r>
  <r>
    <s v="0013100001qvZsSAAU"/>
    <b v="0"/>
    <m/>
    <b v="0"/>
    <s v="70131000001YBPPAA4"/>
    <m/>
    <m/>
    <x v="118"/>
    <b v="1"/>
    <s v="Contact has moved"/>
    <m/>
    <s v="00331000034lBx4AAE"/>
    <m/>
    <m/>
    <s v="00531000007KAu8AAG"/>
    <b v="0"/>
    <d v="2016-10-26T13:41:32"/>
    <m/>
    <b v="0"/>
    <m/>
    <m/>
    <b v="0"/>
    <d v="2018-01-01T00:00:00"/>
    <n v="1"/>
    <n v="2018"/>
    <s v="Omitted"/>
    <s v="Omitted"/>
    <b v="0"/>
    <b v="0"/>
    <m/>
    <b v="1"/>
    <b v="0"/>
    <b v="0"/>
    <x v="12"/>
    <b v="0"/>
    <m/>
    <x v="0"/>
    <m/>
    <s v="0055A00000BclF5QAJ"/>
    <d v="2021-04-11T20:06:15"/>
    <m/>
    <d v="2018-03-15T18:03:07"/>
    <m/>
    <m/>
    <b v="0"/>
    <m/>
    <s v="Biotherapeutics"/>
    <s v="Field Sales"/>
    <m/>
    <m/>
    <m/>
    <m/>
    <m/>
    <x v="623"/>
    <x v="0"/>
    <b v="0"/>
    <m/>
    <m/>
    <m/>
    <s v="0055A000008iLoJQAU"/>
    <s v="01s31000003qafeAAA"/>
    <s v="Biotherapeutics"/>
    <m/>
    <m/>
    <m/>
    <s v="ZipChip"/>
    <m/>
    <m/>
    <s v="0125A000001ESVfQAO"/>
    <b v="0"/>
    <m/>
    <b v="0"/>
    <m/>
    <m/>
    <x v="0"/>
    <b v="0"/>
    <d v="2021-06-29T20:34:54"/>
    <m/>
    <m/>
    <b v="0"/>
    <x v="0"/>
    <m/>
    <m/>
    <n v="54805"/>
    <m/>
    <x v="2"/>
    <n v="0"/>
    <n v="0"/>
  </r>
  <r>
    <s v="0013100001lXbgHAAS"/>
    <b v="0"/>
    <m/>
    <b v="0"/>
    <m/>
    <m/>
    <m/>
    <x v="42"/>
    <b v="1"/>
    <s v="Lost or No Budget"/>
    <m/>
    <s v="00331000033Sx9oAAC"/>
    <m/>
    <m/>
    <s v="00531000007KAsvAAG"/>
    <b v="0"/>
    <d v="2016-10-26T15:48:36"/>
    <m/>
    <b v="0"/>
    <m/>
    <m/>
    <b v="0"/>
    <d v="2017-01-01T00:00:00"/>
    <n v="1"/>
    <n v="2017"/>
    <s v="Omitted"/>
    <s v="Omitted"/>
    <b v="0"/>
    <b v="0"/>
    <m/>
    <b v="1"/>
    <b v="0"/>
    <b v="0"/>
    <x v="12"/>
    <b v="0"/>
    <m/>
    <x v="0"/>
    <m/>
    <s v="0055A00000BclF5QAJ"/>
    <d v="2021-04-11T20:06:15"/>
    <m/>
    <d v="2020-01-06T18:18:40"/>
    <m/>
    <m/>
    <b v="1"/>
    <m/>
    <m/>
    <s v="Field Sales"/>
    <m/>
    <m/>
    <m/>
    <m/>
    <m/>
    <x v="624"/>
    <x v="0"/>
    <b v="0"/>
    <m/>
    <m/>
    <m/>
    <s v="00531000007KAsvAAG"/>
    <s v="01s31000003qafjAAA"/>
    <m/>
    <m/>
    <m/>
    <m/>
    <m/>
    <m/>
    <m/>
    <s v="0125A000001NaBLQA0"/>
    <b v="0"/>
    <m/>
    <b v="0"/>
    <m/>
    <m/>
    <x v="0"/>
    <b v="0"/>
    <d v="2021-06-29T20:34:54"/>
    <m/>
    <m/>
    <b v="0"/>
    <x v="0"/>
    <m/>
    <m/>
    <n v="715000"/>
    <m/>
    <x v="2"/>
    <n v="0"/>
    <n v="0"/>
  </r>
  <r>
    <s v="0013100001puTdTAAU"/>
    <b v="0"/>
    <m/>
    <b v="0"/>
    <s v="70131000001YBPKAA4"/>
    <m/>
    <m/>
    <x v="186"/>
    <b v="1"/>
    <m/>
    <m/>
    <s v="00331000034lVr7AAE"/>
    <m/>
    <m/>
    <s v="00531000007KAu8AAG"/>
    <b v="1"/>
    <d v="2016-10-27T16:51:32"/>
    <m/>
    <b v="0"/>
    <m/>
    <m/>
    <b v="0"/>
    <d v="2019-02-01T00:00:00"/>
    <n v="2"/>
    <n v="2019"/>
    <s v="Closed"/>
    <s v="Closed"/>
    <b v="0"/>
    <b v="0"/>
    <m/>
    <b v="1"/>
    <b v="0"/>
    <b v="0"/>
    <x v="12"/>
    <b v="0"/>
    <s v="Auto-Classic"/>
    <x v="0"/>
    <d v="2019-05-13T00:00:00"/>
    <s v="0055A00000BclF5QAJ"/>
    <d v="2021-04-10T22:59:54"/>
    <m/>
    <d v="2019-06-24T15:02:02"/>
    <m/>
    <m/>
    <b v="0"/>
    <m/>
    <s v="Biotherapeutics"/>
    <s v="Trade Show"/>
    <m/>
    <m/>
    <s v="Thermo"/>
    <s v="QE Plus, HF, HF-X  (NO biopharma)"/>
    <m/>
    <x v="625"/>
    <x v="0"/>
    <b v="0"/>
    <m/>
    <m/>
    <m/>
    <s v="0055A000009GjocQAC"/>
    <s v="01s5A000005z9ixQAA"/>
    <s v="Biotherapeutics"/>
    <m/>
    <s v="00331000034lVr7AAE"/>
    <s v="System"/>
    <s v="ZipChip"/>
    <m/>
    <m/>
    <s v="0125A000001ESVfQAO"/>
    <b v="0"/>
    <m/>
    <b v="0"/>
    <m/>
    <m/>
    <x v="1"/>
    <b v="1"/>
    <d v="2021-06-29T20:34:54"/>
    <m/>
    <m/>
    <b v="0"/>
    <x v="1"/>
    <m/>
    <m/>
    <n v="86395"/>
    <m/>
    <x v="106"/>
    <n v="100"/>
    <n v="0"/>
  </r>
  <r>
    <s v="0013100001fsBp7AAE"/>
    <b v="0"/>
    <m/>
    <b v="0"/>
    <s v="70131000001YBPPAA4"/>
    <m/>
    <m/>
    <x v="15"/>
    <b v="1"/>
    <s v="Non Responsive"/>
    <m/>
    <s v="00331000034lZjHAAU"/>
    <m/>
    <m/>
    <s v="00531000007KAu8AAG"/>
    <b v="0"/>
    <d v="2016-10-27T20:56:35"/>
    <m/>
    <b v="0"/>
    <m/>
    <m/>
    <b v="0"/>
    <d v="2018-04-01T00:00:00"/>
    <n v="4"/>
    <n v="2018"/>
    <s v="Omitted"/>
    <s v="Omitted"/>
    <b v="0"/>
    <b v="0"/>
    <m/>
    <b v="1"/>
    <b v="0"/>
    <b v="0"/>
    <x v="12"/>
    <b v="0"/>
    <s v="Auto-Classic"/>
    <x v="0"/>
    <d v="2019-04-23T00:00:00"/>
    <s v="0055A00000BclF5QAJ"/>
    <d v="2021-04-10T23:01:03"/>
    <m/>
    <d v="2019-06-11T19:48:32"/>
    <m/>
    <m/>
    <b v="0"/>
    <m/>
    <s v="Proteomics and Peptide Mapping"/>
    <s v="Trade Show"/>
    <m/>
    <m/>
    <m/>
    <m/>
    <m/>
    <x v="626"/>
    <x v="0"/>
    <b v="0"/>
    <m/>
    <m/>
    <m/>
    <s v="0055A000009sZg0QAE"/>
    <s v="01s31000003qafeAAA"/>
    <s v="Proteomics"/>
    <m/>
    <s v="00331000034lZjHAAU"/>
    <s v="System"/>
    <s v="ZipChip"/>
    <m/>
    <m/>
    <s v="0125A000001ESVfQAO"/>
    <b v="0"/>
    <m/>
    <b v="0"/>
    <m/>
    <m/>
    <x v="0"/>
    <b v="0"/>
    <d v="2021-06-29T20:34:54"/>
    <m/>
    <m/>
    <b v="0"/>
    <x v="0"/>
    <m/>
    <m/>
    <n v="54805"/>
    <m/>
    <x v="2"/>
    <n v="0"/>
    <n v="0"/>
  </r>
  <r>
    <s v="0013100001mJnEtAAK"/>
    <b v="0"/>
    <m/>
    <b v="0"/>
    <s v="70131000001YBPZAA4"/>
    <m/>
    <m/>
    <x v="64"/>
    <b v="0"/>
    <m/>
    <m/>
    <s v="00331000034lbarAAA"/>
    <m/>
    <m/>
    <s v="00531000007MUoEAAW"/>
    <b v="1"/>
    <d v="2016-10-28T00:26:03"/>
    <m/>
    <b v="0"/>
    <m/>
    <m/>
    <b v="0"/>
    <d v="2017-03-01T00:00:00"/>
    <n v="3"/>
    <n v="2017"/>
    <s v="Pipeline"/>
    <s v="Pipeline"/>
    <b v="0"/>
    <b v="0"/>
    <m/>
    <b v="0"/>
    <b v="0"/>
    <b v="0"/>
    <x v="13"/>
    <b v="0"/>
    <m/>
    <x v="0"/>
    <m/>
    <s v="0055A00000BclF5QAJ"/>
    <d v="2021-05-04T16:12:58"/>
    <m/>
    <m/>
    <m/>
    <m/>
    <b v="0"/>
    <m/>
    <m/>
    <s v="Trade Show"/>
    <m/>
    <m/>
    <m/>
    <m/>
    <m/>
    <x v="627"/>
    <x v="0"/>
    <b v="0"/>
    <m/>
    <m/>
    <m/>
    <s v="00531000006uPsjAAE"/>
    <m/>
    <m/>
    <m/>
    <s v="00331000034lbarAAA"/>
    <m/>
    <m/>
    <m/>
    <m/>
    <s v="0125A000001ESVgQAO"/>
    <b v="0"/>
    <m/>
    <b v="0"/>
    <m/>
    <m/>
    <x v="2"/>
    <b v="0"/>
    <d v="2021-06-29T20:34:54"/>
    <m/>
    <m/>
    <b v="0"/>
    <x v="0"/>
    <m/>
    <m/>
    <n v="65000"/>
    <m/>
    <x v="0"/>
    <m/>
    <n v="0"/>
  </r>
  <r>
    <s v="0013100001mJnL2AAK"/>
    <b v="0"/>
    <m/>
    <b v="0"/>
    <s v="70131000001YBPZAA4"/>
    <m/>
    <m/>
    <x v="75"/>
    <b v="0"/>
    <m/>
    <m/>
    <s v="00331000034lbjoAAA"/>
    <m/>
    <m/>
    <s v="00531000007MUoEAAW"/>
    <b v="1"/>
    <d v="2016-10-28T00:33:25"/>
    <m/>
    <b v="0"/>
    <m/>
    <m/>
    <b v="0"/>
    <d v="2017-04-01T00:00:00"/>
    <n v="4"/>
    <n v="2017"/>
    <s v="Pipeline"/>
    <s v="Pipeline"/>
    <b v="0"/>
    <b v="0"/>
    <m/>
    <b v="0"/>
    <b v="0"/>
    <b v="0"/>
    <x v="13"/>
    <b v="0"/>
    <m/>
    <x v="0"/>
    <m/>
    <s v="0055A00000BclF5QAJ"/>
    <d v="2021-05-04T16:26:43"/>
    <m/>
    <m/>
    <m/>
    <m/>
    <b v="0"/>
    <m/>
    <m/>
    <s v="Trade Show"/>
    <m/>
    <m/>
    <m/>
    <m/>
    <m/>
    <x v="628"/>
    <x v="0"/>
    <b v="0"/>
    <m/>
    <m/>
    <m/>
    <s v="00531000006uPsjAAE"/>
    <m/>
    <m/>
    <m/>
    <s v="00331000034lbjoAAA"/>
    <m/>
    <m/>
    <m/>
    <m/>
    <s v="0125A000001ESVgQAO"/>
    <b v="0"/>
    <m/>
    <b v="0"/>
    <m/>
    <m/>
    <x v="2"/>
    <b v="0"/>
    <d v="2021-06-29T20:34:54"/>
    <m/>
    <m/>
    <b v="0"/>
    <x v="0"/>
    <m/>
    <m/>
    <n v="65000"/>
    <m/>
    <x v="0"/>
    <m/>
    <n v="0"/>
  </r>
  <r>
    <s v="0013100001mJnNDAA0"/>
    <b v="0"/>
    <m/>
    <b v="0"/>
    <s v="70131000001YBPZAA4"/>
    <m/>
    <m/>
    <x v="22"/>
    <b v="0"/>
    <m/>
    <m/>
    <s v="00331000034lbmJAAQ"/>
    <m/>
    <m/>
    <s v="00531000007MUoEAAW"/>
    <b v="1"/>
    <d v="2016-10-28T00:40:28"/>
    <m/>
    <b v="0"/>
    <m/>
    <m/>
    <b v="0"/>
    <d v="2017-02-01T00:00:00"/>
    <n v="2"/>
    <n v="2017"/>
    <s v="Pipeline"/>
    <s v="Pipeline"/>
    <b v="0"/>
    <b v="0"/>
    <m/>
    <b v="0"/>
    <b v="0"/>
    <b v="0"/>
    <x v="13"/>
    <b v="0"/>
    <m/>
    <x v="0"/>
    <m/>
    <s v="0055A00000BclF5QAJ"/>
    <d v="2021-05-04T16:26:43"/>
    <m/>
    <m/>
    <m/>
    <m/>
    <b v="0"/>
    <m/>
    <m/>
    <s v="Trade Show"/>
    <m/>
    <m/>
    <m/>
    <m/>
    <m/>
    <x v="629"/>
    <x v="0"/>
    <b v="0"/>
    <m/>
    <m/>
    <m/>
    <s v="00531000006uPsjAAE"/>
    <m/>
    <m/>
    <m/>
    <s v="00331000034lbmJAAQ"/>
    <m/>
    <m/>
    <m/>
    <m/>
    <s v="0125A000001ESVgQAO"/>
    <b v="0"/>
    <m/>
    <b v="0"/>
    <m/>
    <m/>
    <x v="2"/>
    <b v="0"/>
    <d v="2021-06-29T20:34:54"/>
    <m/>
    <m/>
    <b v="0"/>
    <x v="0"/>
    <m/>
    <m/>
    <n v="65000"/>
    <m/>
    <x v="0"/>
    <m/>
    <n v="0"/>
  </r>
  <r>
    <s v="0013100001mJnOGAA0"/>
    <b v="0"/>
    <m/>
    <b v="0"/>
    <s v="70131000001YBPZAA4"/>
    <m/>
    <m/>
    <x v="75"/>
    <b v="0"/>
    <m/>
    <m/>
    <s v="00331000034lbnWAAQ"/>
    <m/>
    <m/>
    <s v="00531000007MUoEAAW"/>
    <b v="1"/>
    <d v="2016-10-28T00:42:54"/>
    <m/>
    <b v="0"/>
    <m/>
    <m/>
    <b v="0"/>
    <d v="2017-04-01T00:00:00"/>
    <n v="4"/>
    <n v="2017"/>
    <s v="Pipeline"/>
    <s v="Pipeline"/>
    <b v="0"/>
    <b v="0"/>
    <m/>
    <b v="0"/>
    <b v="0"/>
    <b v="0"/>
    <x v="13"/>
    <b v="0"/>
    <m/>
    <x v="0"/>
    <m/>
    <s v="0055A00000BclF5QAJ"/>
    <d v="2021-05-04T16:26:29"/>
    <m/>
    <m/>
    <m/>
    <m/>
    <b v="0"/>
    <m/>
    <m/>
    <s v="Trade Show"/>
    <m/>
    <m/>
    <m/>
    <m/>
    <m/>
    <x v="630"/>
    <x v="0"/>
    <b v="0"/>
    <m/>
    <m/>
    <m/>
    <s v="00531000006uPsjAAE"/>
    <m/>
    <m/>
    <m/>
    <s v="00331000034lbnWAAQ"/>
    <m/>
    <m/>
    <m/>
    <m/>
    <s v="0125A000001ESVgQAO"/>
    <b v="0"/>
    <m/>
    <b v="0"/>
    <m/>
    <m/>
    <x v="2"/>
    <b v="0"/>
    <d v="2021-06-29T20:34:54"/>
    <m/>
    <m/>
    <b v="0"/>
    <x v="0"/>
    <m/>
    <m/>
    <n v="65000"/>
    <m/>
    <x v="0"/>
    <m/>
    <n v="0"/>
  </r>
  <r>
    <s v="0013100001mJnOzAAK"/>
    <b v="0"/>
    <m/>
    <b v="0"/>
    <s v="70131000001YBPZAA4"/>
    <m/>
    <m/>
    <x v="75"/>
    <b v="0"/>
    <m/>
    <m/>
    <s v="00331000034lboFAAQ"/>
    <m/>
    <m/>
    <s v="00531000007MUoEAAW"/>
    <b v="1"/>
    <d v="2016-10-28T00:47:11"/>
    <m/>
    <b v="0"/>
    <m/>
    <m/>
    <b v="0"/>
    <d v="2017-04-01T00:00:00"/>
    <n v="4"/>
    <n v="2017"/>
    <s v="Pipeline"/>
    <s v="Pipeline"/>
    <b v="0"/>
    <b v="0"/>
    <m/>
    <b v="0"/>
    <b v="0"/>
    <b v="0"/>
    <x v="13"/>
    <b v="0"/>
    <m/>
    <x v="0"/>
    <m/>
    <s v="0055A00000BclF5QAJ"/>
    <d v="2021-05-04T16:12:58"/>
    <m/>
    <m/>
    <m/>
    <m/>
    <b v="0"/>
    <m/>
    <m/>
    <s v="Trade Show"/>
    <m/>
    <m/>
    <m/>
    <m/>
    <m/>
    <x v="631"/>
    <x v="0"/>
    <b v="0"/>
    <m/>
    <m/>
    <m/>
    <s v="00531000006uPsjAAE"/>
    <m/>
    <m/>
    <m/>
    <s v="00331000034lboFAAQ"/>
    <m/>
    <m/>
    <m/>
    <m/>
    <s v="0125A000001ESVgQAO"/>
    <b v="0"/>
    <m/>
    <b v="0"/>
    <m/>
    <m/>
    <x v="2"/>
    <b v="0"/>
    <d v="2021-06-29T20:34:54"/>
    <m/>
    <m/>
    <b v="0"/>
    <x v="0"/>
    <m/>
    <m/>
    <n v="65000"/>
    <m/>
    <x v="0"/>
    <m/>
    <n v="0"/>
  </r>
  <r>
    <s v="0013100001mJnRyAAK"/>
    <b v="0"/>
    <m/>
    <b v="0"/>
    <m/>
    <m/>
    <m/>
    <x v="75"/>
    <b v="0"/>
    <m/>
    <m/>
    <s v="00331000034lbs2AAA"/>
    <m/>
    <m/>
    <s v="00531000007MUoEAAW"/>
    <b v="1"/>
    <d v="2016-10-28T01:00:16"/>
    <m/>
    <b v="0"/>
    <m/>
    <m/>
    <b v="0"/>
    <d v="2017-04-01T00:00:00"/>
    <n v="4"/>
    <n v="2017"/>
    <s v="Pipeline"/>
    <s v="Pipeline"/>
    <b v="0"/>
    <b v="0"/>
    <m/>
    <b v="0"/>
    <b v="0"/>
    <b v="0"/>
    <x v="13"/>
    <b v="0"/>
    <m/>
    <x v="0"/>
    <m/>
    <s v="0055A00000BclF5QAJ"/>
    <d v="2021-05-04T16:26:29"/>
    <m/>
    <m/>
    <m/>
    <m/>
    <b v="0"/>
    <m/>
    <m/>
    <s v="Website"/>
    <m/>
    <m/>
    <m/>
    <m/>
    <m/>
    <x v="632"/>
    <x v="0"/>
    <b v="0"/>
    <m/>
    <m/>
    <m/>
    <s v="00531000006uPsjAAE"/>
    <m/>
    <m/>
    <m/>
    <s v="00331000034lbs2AAA"/>
    <m/>
    <m/>
    <m/>
    <m/>
    <s v="0125A000001ESVgQAO"/>
    <b v="0"/>
    <m/>
    <b v="0"/>
    <m/>
    <m/>
    <x v="2"/>
    <b v="0"/>
    <d v="2021-06-29T20:34:54"/>
    <m/>
    <m/>
    <b v="0"/>
    <x v="0"/>
    <m/>
    <m/>
    <n v="65000"/>
    <m/>
    <x v="0"/>
    <m/>
    <n v="0"/>
  </r>
  <r>
    <s v="0013100001jZUdCAAW"/>
    <b v="0"/>
    <m/>
    <b v="0"/>
    <s v="70131000001YBPZAA4"/>
    <m/>
    <m/>
    <x v="75"/>
    <b v="0"/>
    <m/>
    <m/>
    <s v="00331000034lbsgAAA"/>
    <m/>
    <m/>
    <s v="00531000007MUoEAAW"/>
    <b v="1"/>
    <d v="2016-10-28T01:02:52"/>
    <m/>
    <b v="0"/>
    <m/>
    <m/>
    <b v="0"/>
    <d v="2017-04-01T00:00:00"/>
    <n v="4"/>
    <n v="2017"/>
    <s v="Pipeline"/>
    <s v="Pipeline"/>
    <b v="0"/>
    <b v="0"/>
    <m/>
    <b v="0"/>
    <b v="0"/>
    <b v="0"/>
    <x v="13"/>
    <b v="0"/>
    <m/>
    <x v="0"/>
    <m/>
    <s v="0055A00000BclF5QAJ"/>
    <d v="2021-05-04T16:12:58"/>
    <m/>
    <m/>
    <m/>
    <m/>
    <b v="0"/>
    <m/>
    <m/>
    <s v="Trade Show"/>
    <m/>
    <m/>
    <m/>
    <m/>
    <m/>
    <x v="633"/>
    <x v="0"/>
    <b v="0"/>
    <m/>
    <m/>
    <m/>
    <s v="00531000006uPsjAAE"/>
    <m/>
    <m/>
    <m/>
    <s v="00331000034lbsgAAA"/>
    <m/>
    <m/>
    <m/>
    <m/>
    <s v="0125A000001ESVgQAO"/>
    <b v="0"/>
    <m/>
    <b v="0"/>
    <m/>
    <m/>
    <x v="2"/>
    <b v="0"/>
    <d v="2021-06-29T20:34:54"/>
    <m/>
    <m/>
    <b v="0"/>
    <x v="0"/>
    <m/>
    <m/>
    <n v="65000"/>
    <m/>
    <x v="0"/>
    <m/>
    <n v="0"/>
  </r>
  <r>
    <s v="0013100001jY9PBAA0"/>
    <b v="0"/>
    <m/>
    <b v="0"/>
    <s v="70131000001YBPZAA4"/>
    <m/>
    <m/>
    <x v="75"/>
    <b v="0"/>
    <m/>
    <m/>
    <s v="00331000034lbw4AAA"/>
    <m/>
    <m/>
    <s v="00531000007MUoEAAW"/>
    <b v="1"/>
    <d v="2016-10-28T01:11:46"/>
    <m/>
    <b v="0"/>
    <m/>
    <m/>
    <b v="0"/>
    <d v="2017-04-01T00:00:00"/>
    <n v="4"/>
    <n v="2017"/>
    <s v="Pipeline"/>
    <s v="Pipeline"/>
    <b v="0"/>
    <b v="0"/>
    <m/>
    <b v="0"/>
    <b v="0"/>
    <b v="0"/>
    <x v="13"/>
    <b v="0"/>
    <m/>
    <x v="0"/>
    <m/>
    <s v="0055A00000BclF5QAJ"/>
    <d v="2021-05-04T16:12:58"/>
    <m/>
    <m/>
    <m/>
    <m/>
    <b v="0"/>
    <m/>
    <m/>
    <s v="Trade Show"/>
    <m/>
    <m/>
    <m/>
    <m/>
    <m/>
    <x v="634"/>
    <x v="0"/>
    <b v="0"/>
    <m/>
    <m/>
    <m/>
    <s v="00531000006uPsjAAE"/>
    <m/>
    <m/>
    <m/>
    <s v="00331000034lbw4AAA"/>
    <m/>
    <m/>
    <m/>
    <m/>
    <s v="0125A000001ESVgQAO"/>
    <b v="0"/>
    <m/>
    <b v="0"/>
    <m/>
    <m/>
    <x v="2"/>
    <b v="0"/>
    <d v="2021-06-29T20:34:54"/>
    <m/>
    <m/>
    <b v="0"/>
    <x v="0"/>
    <m/>
    <m/>
    <n v="65000"/>
    <m/>
    <x v="0"/>
    <m/>
    <n v="0"/>
  </r>
  <r>
    <s v="0013100001mJnaRAAS"/>
    <b v="0"/>
    <m/>
    <b v="0"/>
    <s v="70131000001YBPZAA4"/>
    <m/>
    <m/>
    <x v="75"/>
    <b v="0"/>
    <m/>
    <m/>
    <s v="00331000034lc1dAAA"/>
    <m/>
    <m/>
    <s v="00531000007MUoEAAW"/>
    <b v="1"/>
    <d v="2016-10-28T01:25:41"/>
    <m/>
    <b v="0"/>
    <m/>
    <m/>
    <b v="0"/>
    <d v="2017-04-01T00:00:00"/>
    <n v="4"/>
    <n v="2017"/>
    <s v="Pipeline"/>
    <s v="Pipeline"/>
    <b v="0"/>
    <b v="0"/>
    <m/>
    <b v="0"/>
    <b v="0"/>
    <b v="0"/>
    <x v="13"/>
    <b v="0"/>
    <m/>
    <x v="0"/>
    <m/>
    <s v="0055A00000BclF5QAJ"/>
    <d v="2021-05-04T16:12:58"/>
    <m/>
    <m/>
    <m/>
    <m/>
    <b v="0"/>
    <m/>
    <m/>
    <s v="Trade Show"/>
    <m/>
    <m/>
    <m/>
    <m/>
    <m/>
    <x v="635"/>
    <x v="0"/>
    <b v="0"/>
    <m/>
    <m/>
    <m/>
    <s v="00531000006uPsjAAE"/>
    <m/>
    <m/>
    <m/>
    <s v="00331000034lc1dAAA"/>
    <m/>
    <m/>
    <m/>
    <m/>
    <s v="0125A000001ESVgQAO"/>
    <b v="0"/>
    <m/>
    <b v="0"/>
    <m/>
    <m/>
    <x v="2"/>
    <b v="0"/>
    <d v="2021-06-29T20:34:54"/>
    <m/>
    <m/>
    <b v="0"/>
    <x v="0"/>
    <m/>
    <m/>
    <n v="65000"/>
    <m/>
    <x v="0"/>
    <m/>
    <n v="0"/>
  </r>
  <r>
    <s v="0013100001mJoVDAA0"/>
    <b v="0"/>
    <m/>
    <b v="0"/>
    <s v="70131000001YBPZAA4"/>
    <m/>
    <m/>
    <x v="22"/>
    <b v="0"/>
    <m/>
    <m/>
    <s v="00331000034lcroAAA"/>
    <m/>
    <m/>
    <s v="00531000007MUoEAAW"/>
    <b v="1"/>
    <d v="2016-10-28T02:21:31"/>
    <m/>
    <b v="0"/>
    <m/>
    <m/>
    <b v="0"/>
    <d v="2017-02-01T00:00:00"/>
    <n v="2"/>
    <n v="2017"/>
    <s v="Pipeline"/>
    <s v="Pipeline"/>
    <b v="0"/>
    <b v="0"/>
    <m/>
    <b v="0"/>
    <b v="0"/>
    <b v="0"/>
    <x v="13"/>
    <b v="0"/>
    <m/>
    <x v="0"/>
    <m/>
    <s v="0055A00000BclF5QAJ"/>
    <d v="2021-05-04T16:12:58"/>
    <m/>
    <d v="2016-11-29T16:38:45"/>
    <m/>
    <m/>
    <b v="0"/>
    <m/>
    <m/>
    <s v="Trade Show"/>
    <m/>
    <m/>
    <m/>
    <m/>
    <m/>
    <x v="636"/>
    <x v="0"/>
    <b v="0"/>
    <m/>
    <m/>
    <m/>
    <s v="00531000006uPsjAAE"/>
    <m/>
    <m/>
    <m/>
    <s v="00331000034lcroAAA"/>
    <m/>
    <m/>
    <m/>
    <m/>
    <s v="0125A000001ESVgQAO"/>
    <b v="0"/>
    <m/>
    <b v="0"/>
    <m/>
    <m/>
    <x v="4"/>
    <b v="0"/>
    <d v="2021-06-29T20:34:54"/>
    <m/>
    <m/>
    <b v="0"/>
    <x v="0"/>
    <m/>
    <m/>
    <n v="65000"/>
    <m/>
    <x v="26"/>
    <n v="30"/>
    <n v="0"/>
  </r>
  <r>
    <s v="0013100001mJoWfAAK"/>
    <b v="0"/>
    <m/>
    <b v="0"/>
    <s v="70131000001YBPZAA4"/>
    <m/>
    <m/>
    <x v="75"/>
    <b v="0"/>
    <m/>
    <m/>
    <s v="00331000034lctaAAA"/>
    <m/>
    <m/>
    <s v="00531000007MUoEAAW"/>
    <b v="1"/>
    <d v="2016-10-28T02:25:29"/>
    <m/>
    <b v="0"/>
    <m/>
    <m/>
    <b v="0"/>
    <d v="2017-04-01T00:00:00"/>
    <n v="4"/>
    <n v="2017"/>
    <s v="Pipeline"/>
    <s v="Pipeline"/>
    <b v="0"/>
    <b v="0"/>
    <m/>
    <b v="0"/>
    <b v="0"/>
    <b v="0"/>
    <x v="13"/>
    <b v="0"/>
    <m/>
    <x v="0"/>
    <m/>
    <s v="0055A00000BclF5QAJ"/>
    <d v="2021-05-04T16:12:58"/>
    <m/>
    <m/>
    <m/>
    <m/>
    <b v="0"/>
    <m/>
    <m/>
    <s v="Trade Show"/>
    <m/>
    <m/>
    <m/>
    <m/>
    <m/>
    <x v="637"/>
    <x v="0"/>
    <b v="0"/>
    <m/>
    <m/>
    <m/>
    <s v="00531000006uPsjAAE"/>
    <m/>
    <m/>
    <m/>
    <s v="00331000034lctaAAA"/>
    <m/>
    <m/>
    <m/>
    <m/>
    <s v="0125A000001ESVgQAO"/>
    <b v="0"/>
    <m/>
    <b v="0"/>
    <m/>
    <m/>
    <x v="2"/>
    <b v="0"/>
    <d v="2021-06-29T20:34:54"/>
    <m/>
    <m/>
    <b v="0"/>
    <x v="0"/>
    <m/>
    <m/>
    <n v="65000"/>
    <m/>
    <x v="0"/>
    <m/>
    <n v="0"/>
  </r>
  <r>
    <s v="0013100001mJoYCAA0"/>
    <b v="0"/>
    <m/>
    <b v="0"/>
    <s v="70131000001YBPZAA4"/>
    <m/>
    <m/>
    <x v="75"/>
    <b v="0"/>
    <m/>
    <m/>
    <s v="00331000034lcvCAAQ"/>
    <m/>
    <m/>
    <s v="00531000007MUoEAAW"/>
    <b v="1"/>
    <d v="2016-10-28T02:31:02"/>
    <m/>
    <b v="0"/>
    <m/>
    <m/>
    <b v="0"/>
    <d v="2017-04-01T00:00:00"/>
    <n v="4"/>
    <n v="2017"/>
    <s v="Pipeline"/>
    <s v="Pipeline"/>
    <b v="0"/>
    <b v="0"/>
    <m/>
    <b v="0"/>
    <b v="0"/>
    <b v="0"/>
    <x v="13"/>
    <b v="0"/>
    <m/>
    <x v="0"/>
    <m/>
    <s v="0055A00000BclF5QAJ"/>
    <d v="2021-05-04T16:12:58"/>
    <m/>
    <m/>
    <m/>
    <m/>
    <b v="0"/>
    <m/>
    <m/>
    <s v="Trade Show"/>
    <m/>
    <m/>
    <m/>
    <m/>
    <m/>
    <x v="638"/>
    <x v="0"/>
    <b v="0"/>
    <m/>
    <m/>
    <m/>
    <s v="00531000006uPsjAAE"/>
    <m/>
    <m/>
    <m/>
    <s v="00331000034lcvCAAQ"/>
    <m/>
    <m/>
    <m/>
    <m/>
    <s v="0125A000001ESVgQAO"/>
    <b v="0"/>
    <m/>
    <b v="0"/>
    <m/>
    <m/>
    <x v="2"/>
    <b v="0"/>
    <d v="2021-06-29T20:34:54"/>
    <m/>
    <m/>
    <b v="0"/>
    <x v="0"/>
    <m/>
    <m/>
    <n v="65000"/>
    <m/>
    <x v="0"/>
    <m/>
    <n v="0"/>
  </r>
  <r>
    <s v="0013100001mJoYCAA0"/>
    <b v="0"/>
    <m/>
    <b v="0"/>
    <s v="70131000001YBPZAA4"/>
    <m/>
    <m/>
    <x v="75"/>
    <b v="0"/>
    <m/>
    <m/>
    <s v="00331000034lcvlAAA"/>
    <m/>
    <m/>
    <s v="00531000007MUoEAAW"/>
    <b v="1"/>
    <d v="2016-10-28T02:32:59"/>
    <m/>
    <b v="0"/>
    <m/>
    <m/>
    <b v="0"/>
    <d v="2017-04-01T00:00:00"/>
    <n v="4"/>
    <n v="2017"/>
    <s v="Pipeline"/>
    <s v="Pipeline"/>
    <b v="0"/>
    <b v="0"/>
    <m/>
    <b v="0"/>
    <b v="0"/>
    <b v="0"/>
    <x v="13"/>
    <b v="0"/>
    <m/>
    <x v="0"/>
    <m/>
    <s v="0055A00000BclF5QAJ"/>
    <d v="2021-05-04T16:12:58"/>
    <m/>
    <m/>
    <m/>
    <m/>
    <b v="0"/>
    <m/>
    <m/>
    <s v="Trade Show"/>
    <m/>
    <m/>
    <m/>
    <m/>
    <m/>
    <x v="639"/>
    <x v="0"/>
    <b v="0"/>
    <m/>
    <m/>
    <m/>
    <s v="00531000006uPsjAAE"/>
    <m/>
    <m/>
    <m/>
    <s v="00331000034lcvlAAA"/>
    <m/>
    <m/>
    <m/>
    <m/>
    <s v="0125A000001ESVgQAO"/>
    <b v="0"/>
    <m/>
    <b v="0"/>
    <m/>
    <m/>
    <x v="2"/>
    <b v="0"/>
    <d v="2021-06-29T20:34:54"/>
    <m/>
    <m/>
    <b v="0"/>
    <x v="0"/>
    <m/>
    <m/>
    <n v="65000"/>
    <m/>
    <x v="0"/>
    <m/>
    <n v="0"/>
  </r>
  <r>
    <s v="0013100001mJoZjAAK"/>
    <b v="0"/>
    <m/>
    <b v="0"/>
    <s v="70131000001YBPZAA4"/>
    <m/>
    <m/>
    <x v="75"/>
    <b v="0"/>
    <m/>
    <m/>
    <s v="00331000034lcx8AAA"/>
    <m/>
    <m/>
    <s v="00531000007MUoEAAW"/>
    <b v="1"/>
    <d v="2016-10-28T02:36:28"/>
    <m/>
    <b v="0"/>
    <m/>
    <m/>
    <b v="0"/>
    <d v="2017-04-01T00:00:00"/>
    <n v="4"/>
    <n v="2017"/>
    <s v="Pipeline"/>
    <s v="Pipeline"/>
    <b v="0"/>
    <b v="0"/>
    <m/>
    <b v="0"/>
    <b v="0"/>
    <b v="0"/>
    <x v="13"/>
    <b v="0"/>
    <m/>
    <x v="0"/>
    <m/>
    <s v="0055A00000BclF5QAJ"/>
    <d v="2021-05-04T16:12:58"/>
    <m/>
    <m/>
    <m/>
    <m/>
    <b v="0"/>
    <m/>
    <m/>
    <s v="Trade Show"/>
    <m/>
    <m/>
    <m/>
    <m/>
    <m/>
    <x v="640"/>
    <x v="0"/>
    <b v="0"/>
    <m/>
    <m/>
    <m/>
    <s v="00531000006uPsjAAE"/>
    <m/>
    <m/>
    <m/>
    <s v="00331000034lcx8AAA"/>
    <m/>
    <m/>
    <m/>
    <m/>
    <s v="0125A000001ESVgQAO"/>
    <b v="0"/>
    <m/>
    <b v="0"/>
    <m/>
    <m/>
    <x v="2"/>
    <b v="0"/>
    <d v="2021-06-29T20:34:54"/>
    <m/>
    <m/>
    <b v="0"/>
    <x v="0"/>
    <m/>
    <m/>
    <n v="65000"/>
    <m/>
    <x v="0"/>
    <m/>
    <n v="0"/>
  </r>
  <r>
    <s v="0013100001mJoamAAC"/>
    <b v="0"/>
    <m/>
    <b v="0"/>
    <s v="70131000001YBPZAA4"/>
    <m/>
    <m/>
    <x v="75"/>
    <b v="0"/>
    <m/>
    <m/>
    <s v="00331000034lcyGAAQ"/>
    <m/>
    <m/>
    <s v="00531000007MUoEAAW"/>
    <b v="1"/>
    <d v="2016-10-28T02:40:39"/>
    <m/>
    <b v="0"/>
    <m/>
    <m/>
    <b v="0"/>
    <d v="2017-04-01T00:00:00"/>
    <n v="4"/>
    <n v="2017"/>
    <s v="Pipeline"/>
    <s v="Pipeline"/>
    <b v="0"/>
    <b v="0"/>
    <m/>
    <b v="0"/>
    <b v="0"/>
    <b v="0"/>
    <x v="13"/>
    <b v="0"/>
    <m/>
    <x v="0"/>
    <m/>
    <s v="0055A00000BclF5QAJ"/>
    <d v="2021-05-04T16:12:58"/>
    <m/>
    <m/>
    <m/>
    <m/>
    <b v="0"/>
    <m/>
    <m/>
    <s v="Trade Show"/>
    <m/>
    <m/>
    <m/>
    <m/>
    <m/>
    <x v="641"/>
    <x v="0"/>
    <b v="0"/>
    <m/>
    <m/>
    <m/>
    <s v="00531000006uPsjAAE"/>
    <m/>
    <m/>
    <m/>
    <s v="00331000034lcyGAAQ"/>
    <m/>
    <m/>
    <m/>
    <m/>
    <s v="0125A000001ESVgQAO"/>
    <b v="0"/>
    <m/>
    <b v="0"/>
    <m/>
    <m/>
    <x v="2"/>
    <b v="0"/>
    <d v="2021-06-29T20:34:54"/>
    <m/>
    <m/>
    <b v="0"/>
    <x v="0"/>
    <m/>
    <m/>
    <n v="65000"/>
    <m/>
    <x v="0"/>
    <m/>
    <n v="0"/>
  </r>
  <r>
    <s v="0013100001mJoeyAAC"/>
    <b v="0"/>
    <m/>
    <b v="0"/>
    <s v="70131000001YBPZAA4"/>
    <m/>
    <m/>
    <x v="75"/>
    <b v="0"/>
    <m/>
    <m/>
    <s v="00331000034ld36AAA"/>
    <m/>
    <m/>
    <s v="00531000007MUoEAAW"/>
    <b v="1"/>
    <d v="2016-10-28T02:58:07"/>
    <m/>
    <b v="0"/>
    <m/>
    <m/>
    <b v="0"/>
    <d v="2017-04-01T00:00:00"/>
    <n v="4"/>
    <n v="2017"/>
    <s v="Pipeline"/>
    <s v="Pipeline"/>
    <b v="0"/>
    <b v="0"/>
    <m/>
    <b v="0"/>
    <b v="0"/>
    <b v="0"/>
    <x v="13"/>
    <b v="0"/>
    <m/>
    <x v="0"/>
    <m/>
    <s v="0055A00000BclF5QAJ"/>
    <d v="2021-05-04T16:26:43"/>
    <m/>
    <m/>
    <m/>
    <m/>
    <b v="0"/>
    <m/>
    <m/>
    <s v="Trade Show"/>
    <m/>
    <m/>
    <m/>
    <m/>
    <m/>
    <x v="642"/>
    <x v="0"/>
    <b v="0"/>
    <m/>
    <m/>
    <m/>
    <s v="00531000006uPsjAAE"/>
    <m/>
    <m/>
    <m/>
    <s v="00331000034ld36AAA"/>
    <m/>
    <m/>
    <m/>
    <m/>
    <s v="0125A000001ESVgQAO"/>
    <b v="0"/>
    <m/>
    <b v="0"/>
    <m/>
    <m/>
    <x v="2"/>
    <b v="0"/>
    <d v="2021-06-29T20:34:54"/>
    <m/>
    <m/>
    <b v="0"/>
    <x v="0"/>
    <m/>
    <m/>
    <n v="65000"/>
    <m/>
    <x v="0"/>
    <m/>
    <n v="0"/>
  </r>
  <r>
    <s v="0013100001fpkwYAAQ"/>
    <b v="0"/>
    <m/>
    <b v="0"/>
    <m/>
    <m/>
    <m/>
    <x v="187"/>
    <b v="1"/>
    <m/>
    <m/>
    <s v="00331000034mGWBAA2"/>
    <m/>
    <m/>
    <s v="00531000007KAu8AAG"/>
    <b v="0"/>
    <d v="2016-10-31T21:19:25"/>
    <m/>
    <b v="0"/>
    <m/>
    <m/>
    <b v="0"/>
    <d v="2016-04-01T00:00:00"/>
    <n v="4"/>
    <n v="2016"/>
    <s v="Closed"/>
    <s v="Closed"/>
    <b v="0"/>
    <b v="0"/>
    <m/>
    <b v="1"/>
    <b v="0"/>
    <b v="0"/>
    <x v="13"/>
    <b v="0"/>
    <s v="Auto-Classic"/>
    <x v="0"/>
    <d v="2017-06-22T00:00:00"/>
    <s v="0055A00000BclF5QAJ"/>
    <d v="2021-04-11T20:06:15"/>
    <m/>
    <d v="2018-03-10T15:07:46"/>
    <m/>
    <m/>
    <b v="0"/>
    <m/>
    <s v="Biotherapeutics"/>
    <s v="Field Sales"/>
    <m/>
    <m/>
    <m/>
    <m/>
    <m/>
    <x v="643"/>
    <x v="0"/>
    <b v="0"/>
    <m/>
    <m/>
    <m/>
    <s v="0055A000008zqzaQAA"/>
    <s v="01s31000003qafeAAA"/>
    <s v="Biotherapeutics"/>
    <m/>
    <s v="00331000034mGWBAA2"/>
    <s v="System"/>
    <s v="ZipChip"/>
    <m/>
    <m/>
    <s v="0125A000001ESVfQAO"/>
    <b v="0"/>
    <m/>
    <b v="0"/>
    <m/>
    <m/>
    <x v="1"/>
    <b v="1"/>
    <d v="2021-06-29T20:34:54"/>
    <s v="0055A00000BctN2QAJ"/>
    <m/>
    <b v="0"/>
    <x v="1"/>
    <m/>
    <m/>
    <n v="47155"/>
    <m/>
    <x v="107"/>
    <n v="100"/>
    <n v="0"/>
  </r>
  <r>
    <s v="0013100001mwTDwAAM"/>
    <b v="0"/>
    <m/>
    <b v="0"/>
    <m/>
    <m/>
    <m/>
    <x v="39"/>
    <b v="1"/>
    <s v="Contact has moved"/>
    <m/>
    <s v="00331000034miMcAAI"/>
    <m/>
    <m/>
    <s v="00531000007KAu8AAG"/>
    <b v="1"/>
    <d v="2016-11-02T20:02:13"/>
    <m/>
    <b v="0"/>
    <m/>
    <m/>
    <b v="0"/>
    <d v="2020-04-01T00:00:00"/>
    <n v="4"/>
    <n v="2020"/>
    <s v="Omitted"/>
    <s v="Omitted"/>
    <b v="0"/>
    <b v="0"/>
    <m/>
    <b v="1"/>
    <b v="0"/>
    <b v="0"/>
    <x v="13"/>
    <b v="0"/>
    <s v="Auto-Classic"/>
    <x v="0"/>
    <d v="2018-04-27T00:00:00"/>
    <s v="0055A00000BclF5QAJ"/>
    <d v="2021-04-10T23:01:03"/>
    <m/>
    <d v="2020-02-11T00:59:15"/>
    <m/>
    <m/>
    <b v="0"/>
    <m/>
    <s v="Biotherapeutics"/>
    <s v="Sales Seminar"/>
    <m/>
    <m/>
    <m/>
    <m/>
    <m/>
    <x v="644"/>
    <x v="0"/>
    <b v="0"/>
    <m/>
    <m/>
    <m/>
    <s v="0055A000008iLoJQAU"/>
    <s v="01s31000003qafeAAA"/>
    <s v="Biotherapeutics"/>
    <m/>
    <s v="00331000034miMcAAI"/>
    <s v="System"/>
    <s v="ZipChip"/>
    <m/>
    <m/>
    <s v="0125A000001ESVfQAO"/>
    <b v="0"/>
    <m/>
    <b v="0"/>
    <m/>
    <m/>
    <x v="0"/>
    <b v="0"/>
    <d v="2021-06-29T20:34:54"/>
    <m/>
    <m/>
    <b v="0"/>
    <x v="0"/>
    <m/>
    <m/>
    <n v="50015"/>
    <m/>
    <x v="2"/>
    <n v="0"/>
    <n v="0"/>
  </r>
  <r>
    <s v="0013100001mwUgnAAE"/>
    <b v="0"/>
    <m/>
    <b v="0"/>
    <m/>
    <m/>
    <m/>
    <x v="17"/>
    <b v="1"/>
    <s v="Duplicate opportunity"/>
    <m/>
    <s v="00331000034mk78AAA"/>
    <m/>
    <m/>
    <s v="005i0000000fpvQAAQ"/>
    <b v="1"/>
    <d v="2016-11-02T22:20:05"/>
    <m/>
    <b v="0"/>
    <m/>
    <m/>
    <b v="0"/>
    <d v="2016-04-01T00:00:00"/>
    <n v="4"/>
    <n v="2016"/>
    <s v="Omitted"/>
    <s v="Omitted"/>
    <b v="0"/>
    <b v="0"/>
    <m/>
    <b v="0"/>
    <b v="0"/>
    <b v="0"/>
    <x v="13"/>
    <b v="0"/>
    <m/>
    <x v="0"/>
    <m/>
    <s v="0055A000009s6n0QAA"/>
    <d v="2020-09-17T14:48:48"/>
    <m/>
    <d v="2020-01-06T18:18:40"/>
    <m/>
    <m/>
    <b v="0"/>
    <m/>
    <m/>
    <s v="Website"/>
    <m/>
    <m/>
    <m/>
    <m/>
    <m/>
    <x v="645"/>
    <x v="0"/>
    <b v="0"/>
    <m/>
    <m/>
    <m/>
    <s v="005i0000000fNkyAAE"/>
    <m/>
    <m/>
    <m/>
    <m/>
    <m/>
    <m/>
    <m/>
    <m/>
    <s v="0125A000001NaBLQA0"/>
    <b v="0"/>
    <m/>
    <b v="0"/>
    <m/>
    <m/>
    <x v="0"/>
    <b v="0"/>
    <d v="2021-06-29T20:34:54"/>
    <m/>
    <m/>
    <b v="0"/>
    <x v="0"/>
    <m/>
    <m/>
    <m/>
    <m/>
    <x v="0"/>
    <n v="0"/>
    <n v="0"/>
  </r>
  <r>
    <s v="0013100001mwUgnAAE"/>
    <b v="0"/>
    <m/>
    <b v="0"/>
    <m/>
    <m/>
    <m/>
    <x v="188"/>
    <b v="1"/>
    <m/>
    <m/>
    <m/>
    <m/>
    <m/>
    <s v="005i0000000fpvQAAQ"/>
    <b v="0"/>
    <d v="2016-11-02T22:21:04"/>
    <m/>
    <b v="0"/>
    <m/>
    <m/>
    <b v="0"/>
    <d v="2016-04-01T00:00:00"/>
    <n v="4"/>
    <n v="2016"/>
    <s v="Closed"/>
    <s v="Closed"/>
    <b v="0"/>
    <b v="0"/>
    <m/>
    <b v="1"/>
    <b v="0"/>
    <b v="0"/>
    <x v="13"/>
    <b v="0"/>
    <m/>
    <x v="0"/>
    <m/>
    <s v="0055A00000BclF5QAJ"/>
    <d v="2021-04-11T20:06:15"/>
    <m/>
    <d v="2020-01-06T18:18:16"/>
    <m/>
    <m/>
    <b v="0"/>
    <m/>
    <m/>
    <s v="Field Sales"/>
    <m/>
    <m/>
    <m/>
    <m/>
    <m/>
    <x v="646"/>
    <x v="0"/>
    <b v="1"/>
    <m/>
    <m/>
    <m/>
    <s v="00531000008F2qlAAC"/>
    <s v="01si00000040RFIAA2"/>
    <m/>
    <s v="All Hazards"/>
    <m/>
    <m/>
    <m/>
    <m/>
    <m/>
    <s v="0125A000001NaBLQA0"/>
    <b v="0"/>
    <m/>
    <b v="0"/>
    <m/>
    <m/>
    <x v="1"/>
    <b v="0"/>
    <d v="2021-06-29T20:34:54"/>
    <m/>
    <m/>
    <b v="0"/>
    <x v="1"/>
    <m/>
    <m/>
    <n v="52500"/>
    <m/>
    <x v="108"/>
    <n v="100"/>
    <n v="0"/>
  </r>
  <r>
    <s v="0013100001jY92bAAC"/>
    <b v="0"/>
    <m/>
    <b v="0"/>
    <s v="70131000001YBPZAA4"/>
    <m/>
    <m/>
    <x v="17"/>
    <b v="0"/>
    <m/>
    <m/>
    <s v="00331000034n7HUAAY"/>
    <m/>
    <m/>
    <s v="00531000007MUoEAAW"/>
    <b v="1"/>
    <d v="2016-11-04T14:46:27"/>
    <m/>
    <b v="0"/>
    <m/>
    <m/>
    <b v="0"/>
    <d v="2016-04-01T00:00:00"/>
    <n v="4"/>
    <n v="2016"/>
    <s v="Pipeline"/>
    <s v="Pipeline"/>
    <b v="0"/>
    <b v="0"/>
    <m/>
    <b v="0"/>
    <b v="0"/>
    <b v="0"/>
    <x v="13"/>
    <b v="0"/>
    <m/>
    <x v="0"/>
    <m/>
    <s v="0055A00000BclF5QAJ"/>
    <d v="2021-05-04T16:12:58"/>
    <m/>
    <d v="2016-11-29T21:40:29"/>
    <m/>
    <m/>
    <b v="0"/>
    <m/>
    <m/>
    <s v="Trade Show"/>
    <m/>
    <m/>
    <m/>
    <m/>
    <m/>
    <x v="647"/>
    <x v="0"/>
    <b v="0"/>
    <m/>
    <m/>
    <m/>
    <s v="00531000006uPsjAAE"/>
    <m/>
    <m/>
    <m/>
    <s v="00331000034n7HUAAY"/>
    <m/>
    <m/>
    <m/>
    <m/>
    <s v="0125A000001ESVgQAO"/>
    <b v="0"/>
    <m/>
    <b v="0"/>
    <m/>
    <m/>
    <x v="4"/>
    <b v="0"/>
    <d v="2021-06-29T20:34:54"/>
    <m/>
    <m/>
    <b v="0"/>
    <x v="0"/>
    <m/>
    <m/>
    <n v="65000"/>
    <m/>
    <x v="26"/>
    <n v="30"/>
    <n v="0"/>
  </r>
  <r>
    <s v="0013100001mGBi7AAG"/>
    <b v="0"/>
    <m/>
    <b v="0"/>
    <s v="70131000001YBPZAA4"/>
    <m/>
    <m/>
    <x v="189"/>
    <b v="0"/>
    <m/>
    <m/>
    <s v="00331000034De8PAAS"/>
    <m/>
    <m/>
    <s v="00531000007MUoEAAW"/>
    <b v="0"/>
    <d v="2016-11-04T15:02:03"/>
    <m/>
    <b v="0"/>
    <m/>
    <m/>
    <b v="0"/>
    <d v="2017-01-01T00:00:00"/>
    <n v="1"/>
    <n v="2017"/>
    <s v="Pipeline"/>
    <s v="Pipeline"/>
    <b v="0"/>
    <b v="0"/>
    <m/>
    <b v="1"/>
    <b v="0"/>
    <b v="0"/>
    <x v="13"/>
    <b v="0"/>
    <m/>
    <x v="0"/>
    <m/>
    <s v="0055A00000BclF5QAJ"/>
    <d v="2021-04-11T20:06:15"/>
    <m/>
    <m/>
    <m/>
    <m/>
    <b v="0"/>
    <m/>
    <m/>
    <s v="Field Sales"/>
    <m/>
    <m/>
    <m/>
    <m/>
    <m/>
    <x v="648"/>
    <x v="0"/>
    <b v="0"/>
    <m/>
    <m/>
    <m/>
    <s v="00531000006uPsjAAE"/>
    <s v="01s31000003qagwAAA"/>
    <m/>
    <m/>
    <m/>
    <m/>
    <m/>
    <m/>
    <m/>
    <s v="0125A000001ESVgQAO"/>
    <b v="0"/>
    <m/>
    <b v="0"/>
    <m/>
    <m/>
    <x v="2"/>
    <b v="0"/>
    <d v="2021-06-29T20:34:54"/>
    <m/>
    <m/>
    <b v="0"/>
    <x v="0"/>
    <m/>
    <m/>
    <n v="73000"/>
    <m/>
    <x v="0"/>
    <m/>
    <n v="0"/>
  </r>
  <r>
    <s v="0013100001fqyXRAAY"/>
    <b v="0"/>
    <m/>
    <b v="0"/>
    <m/>
    <m/>
    <m/>
    <x v="24"/>
    <b v="1"/>
    <m/>
    <m/>
    <m/>
    <m/>
    <m/>
    <s v="00531000007KAu8AAG"/>
    <b v="0"/>
    <d v="2016-11-04T18:25:23"/>
    <m/>
    <b v="0"/>
    <m/>
    <m/>
    <b v="0"/>
    <d v="2019-02-01T00:00:00"/>
    <n v="2"/>
    <n v="2019"/>
    <s v="Closed"/>
    <s v="Closed"/>
    <b v="0"/>
    <b v="0"/>
    <m/>
    <b v="1"/>
    <b v="0"/>
    <b v="0"/>
    <x v="13"/>
    <b v="0"/>
    <m/>
    <x v="0"/>
    <m/>
    <s v="0055A00000BclF5QAJ"/>
    <d v="2021-04-11T20:12:15"/>
    <m/>
    <d v="2018-03-10T15:07:46"/>
    <m/>
    <m/>
    <b v="0"/>
    <m/>
    <s v="Proteomics and Peptide Mapping"/>
    <s v="Referral"/>
    <m/>
    <m/>
    <m/>
    <m/>
    <m/>
    <x v="649"/>
    <x v="0"/>
    <b v="0"/>
    <m/>
    <m/>
    <m/>
    <s v="0055A000008zqzaQAA"/>
    <s v="01s31000003qafeAAA"/>
    <s v="Proteomics"/>
    <m/>
    <s v="0033100002vk3h8AAA"/>
    <s v="Consumables"/>
    <s v="ZipChip"/>
    <m/>
    <m/>
    <s v="0125A000001ESVfQAO"/>
    <b v="0"/>
    <m/>
    <b v="0"/>
    <m/>
    <m/>
    <x v="1"/>
    <b v="0"/>
    <d v="2021-06-29T20:34:54"/>
    <s v="0055A00000BctN2QAJ"/>
    <m/>
    <b v="0"/>
    <x v="1"/>
    <m/>
    <m/>
    <n v="1600"/>
    <m/>
    <x v="22"/>
    <n v="100"/>
    <n v="0"/>
  </r>
  <r>
    <s v="0013100001mwrbzAAA"/>
    <b v="0"/>
    <m/>
    <b v="0"/>
    <m/>
    <m/>
    <m/>
    <x v="75"/>
    <b v="0"/>
    <m/>
    <m/>
    <s v="00331000034nAhfAAE"/>
    <m/>
    <m/>
    <s v="00531000007MUoEAAW"/>
    <b v="1"/>
    <d v="2016-11-04T19:10:41"/>
    <m/>
    <b v="0"/>
    <m/>
    <m/>
    <b v="0"/>
    <d v="2017-04-01T00:00:00"/>
    <n v="4"/>
    <n v="2017"/>
    <s v="Pipeline"/>
    <s v="Pipeline"/>
    <b v="0"/>
    <b v="0"/>
    <m/>
    <b v="0"/>
    <b v="0"/>
    <b v="0"/>
    <x v="1"/>
    <b v="0"/>
    <m/>
    <x v="0"/>
    <m/>
    <s v="0055A00000BclF5QAJ"/>
    <d v="2021-05-04T16:12:41"/>
    <m/>
    <m/>
    <m/>
    <m/>
    <b v="0"/>
    <m/>
    <m/>
    <s v="Website"/>
    <m/>
    <m/>
    <m/>
    <m/>
    <m/>
    <x v="650"/>
    <x v="0"/>
    <b v="0"/>
    <m/>
    <m/>
    <m/>
    <s v="00531000006uPsjAAE"/>
    <m/>
    <m/>
    <m/>
    <s v="00331000034nAhfAAE"/>
    <m/>
    <m/>
    <m/>
    <m/>
    <s v="0125A000001ESVgQAO"/>
    <b v="0"/>
    <m/>
    <b v="0"/>
    <m/>
    <m/>
    <x v="2"/>
    <b v="0"/>
    <d v="2021-06-29T20:34:54"/>
    <m/>
    <m/>
    <b v="0"/>
    <x v="0"/>
    <m/>
    <m/>
    <n v="65000"/>
    <m/>
    <x v="0"/>
    <m/>
    <n v="0"/>
  </r>
  <r>
    <s v="0013100001jbTo7AAE"/>
    <b v="0"/>
    <m/>
    <b v="0"/>
    <s v="70131000001YBPZAA4"/>
    <m/>
    <m/>
    <x v="144"/>
    <b v="1"/>
    <s v="Other"/>
    <m/>
    <s v="00331000034nAj7AAE"/>
    <m/>
    <m/>
    <s v="00531000007MUoEAAW"/>
    <b v="1"/>
    <d v="2016-11-04T19:12:20"/>
    <m/>
    <b v="0"/>
    <m/>
    <m/>
    <b v="0"/>
    <d v="2018-01-01T00:00:00"/>
    <n v="1"/>
    <n v="2018"/>
    <s v="Omitted"/>
    <s v="Omitted"/>
    <b v="0"/>
    <b v="0"/>
    <m/>
    <b v="0"/>
    <b v="0"/>
    <b v="0"/>
    <x v="1"/>
    <b v="0"/>
    <m/>
    <x v="0"/>
    <m/>
    <s v="0055A00000BclF5QAJ"/>
    <d v="2021-04-11T20:33:11"/>
    <m/>
    <d v="2018-03-29T17:20:14"/>
    <m/>
    <m/>
    <b v="0"/>
    <m/>
    <m/>
    <s v="Trade Show"/>
    <m/>
    <m/>
    <m/>
    <m/>
    <m/>
    <x v="651"/>
    <x v="0"/>
    <b v="0"/>
    <m/>
    <m/>
    <m/>
    <s v="0055A000008iLoJQAU"/>
    <m/>
    <m/>
    <m/>
    <s v="00331000034nAj7AAE"/>
    <m/>
    <s v="ZipChip"/>
    <m/>
    <m/>
    <s v="0125A000001ESVfQAO"/>
    <b v="0"/>
    <m/>
    <b v="0"/>
    <m/>
    <m/>
    <x v="0"/>
    <b v="0"/>
    <d v="2021-06-29T20:34:54"/>
    <m/>
    <m/>
    <b v="0"/>
    <x v="0"/>
    <m/>
    <m/>
    <m/>
    <m/>
    <x v="0"/>
    <n v="0"/>
    <n v="0"/>
  </r>
  <r>
    <s v="0013100001mwrdWAAQ"/>
    <b v="0"/>
    <m/>
    <b v="0"/>
    <s v="70131000001YBPZAA4"/>
    <m/>
    <m/>
    <x v="32"/>
    <b v="0"/>
    <m/>
    <m/>
    <s v="00331000034nAkFAAU"/>
    <m/>
    <m/>
    <s v="00531000007MUoEAAW"/>
    <b v="1"/>
    <d v="2016-11-04T19:14:46"/>
    <m/>
    <b v="0"/>
    <m/>
    <m/>
    <b v="0"/>
    <d v="2017-04-01T00:00:00"/>
    <n v="4"/>
    <n v="2017"/>
    <s v="Pipeline"/>
    <s v="Pipeline"/>
    <b v="0"/>
    <b v="0"/>
    <m/>
    <b v="0"/>
    <b v="0"/>
    <b v="0"/>
    <x v="8"/>
    <b v="0"/>
    <m/>
    <x v="0"/>
    <m/>
    <s v="0055A00000BclF5QAJ"/>
    <d v="2021-05-04T16:12:41"/>
    <m/>
    <m/>
    <m/>
    <m/>
    <b v="0"/>
    <m/>
    <m/>
    <s v="Trade Show"/>
    <m/>
    <m/>
    <m/>
    <m/>
    <m/>
    <x v="652"/>
    <x v="0"/>
    <b v="0"/>
    <m/>
    <m/>
    <m/>
    <s v="00531000006uPsjAAE"/>
    <m/>
    <m/>
    <m/>
    <s v="00331000034nAkFAAU"/>
    <m/>
    <m/>
    <m/>
    <m/>
    <s v="0125A000001ESVgQAO"/>
    <b v="0"/>
    <m/>
    <b v="0"/>
    <m/>
    <m/>
    <x v="2"/>
    <b v="0"/>
    <d v="2021-06-29T20:34:54"/>
    <m/>
    <m/>
    <b v="0"/>
    <x v="0"/>
    <m/>
    <m/>
    <n v="65000"/>
    <m/>
    <x v="0"/>
    <m/>
    <n v="0"/>
  </r>
  <r>
    <s v="0013100001mwreUAAQ"/>
    <b v="0"/>
    <m/>
    <b v="0"/>
    <s v="70131000001YBPZAA4"/>
    <m/>
    <m/>
    <x v="75"/>
    <b v="0"/>
    <m/>
    <m/>
    <s v="00331000034nAlDAAU"/>
    <m/>
    <m/>
    <s v="00531000007MUoEAAW"/>
    <b v="1"/>
    <d v="2016-11-04T19:15:53"/>
    <m/>
    <b v="0"/>
    <m/>
    <m/>
    <b v="0"/>
    <d v="2017-04-01T00:00:00"/>
    <n v="4"/>
    <n v="2017"/>
    <s v="Pipeline"/>
    <s v="Pipeline"/>
    <b v="0"/>
    <b v="0"/>
    <m/>
    <b v="0"/>
    <b v="0"/>
    <b v="0"/>
    <x v="8"/>
    <b v="0"/>
    <m/>
    <x v="0"/>
    <m/>
    <s v="0055A00000BclF5QAJ"/>
    <d v="2021-05-04T16:12:58"/>
    <m/>
    <m/>
    <m/>
    <m/>
    <b v="0"/>
    <m/>
    <m/>
    <s v="Trade Show"/>
    <m/>
    <m/>
    <m/>
    <m/>
    <m/>
    <x v="653"/>
    <x v="0"/>
    <b v="0"/>
    <m/>
    <m/>
    <m/>
    <s v="00531000006uPsjAAE"/>
    <m/>
    <m/>
    <m/>
    <s v="00331000034nAlDAAU"/>
    <m/>
    <m/>
    <m/>
    <m/>
    <s v="0125A000001ESVgQAO"/>
    <b v="0"/>
    <m/>
    <b v="0"/>
    <m/>
    <m/>
    <x v="2"/>
    <b v="0"/>
    <d v="2021-06-29T20:34:54"/>
    <m/>
    <m/>
    <b v="0"/>
    <x v="0"/>
    <m/>
    <m/>
    <n v="65000"/>
    <m/>
    <x v="0"/>
    <m/>
    <n v="0"/>
  </r>
  <r>
    <s v="0013100001mwrfhAAA"/>
    <b v="0"/>
    <m/>
    <b v="0"/>
    <s v="70131000001YBPZAA4"/>
    <m/>
    <m/>
    <x v="64"/>
    <b v="0"/>
    <m/>
    <m/>
    <s v="00331000034nAmuAAE"/>
    <m/>
    <m/>
    <s v="00531000007MUoEAAW"/>
    <b v="1"/>
    <d v="2016-11-04T19:17:49"/>
    <m/>
    <b v="0"/>
    <m/>
    <m/>
    <b v="0"/>
    <d v="2017-03-01T00:00:00"/>
    <n v="3"/>
    <n v="2017"/>
    <s v="Pipeline"/>
    <s v="Pipeline"/>
    <b v="0"/>
    <b v="0"/>
    <m/>
    <b v="0"/>
    <b v="0"/>
    <b v="0"/>
    <x v="8"/>
    <b v="0"/>
    <m/>
    <x v="0"/>
    <m/>
    <s v="0055A00000BclF5QAJ"/>
    <d v="2021-05-04T16:13:05"/>
    <m/>
    <d v="2016-11-29T14:50:37"/>
    <m/>
    <m/>
    <b v="0"/>
    <m/>
    <m/>
    <s v="Trade Show"/>
    <m/>
    <m/>
    <m/>
    <m/>
    <m/>
    <x v="654"/>
    <x v="0"/>
    <b v="0"/>
    <m/>
    <m/>
    <m/>
    <s v="00531000006uPsjAAE"/>
    <m/>
    <m/>
    <m/>
    <s v="00331000034nAmuAAE"/>
    <m/>
    <m/>
    <m/>
    <m/>
    <s v="0125A000001ESVgQAO"/>
    <b v="0"/>
    <m/>
    <b v="0"/>
    <m/>
    <m/>
    <x v="4"/>
    <b v="0"/>
    <d v="2021-06-29T20:34:54"/>
    <m/>
    <m/>
    <b v="0"/>
    <x v="0"/>
    <m/>
    <m/>
    <n v="65000"/>
    <m/>
    <x v="26"/>
    <n v="30"/>
    <n v="0"/>
  </r>
  <r>
    <s v="0013100001mwrg1AAA"/>
    <b v="0"/>
    <m/>
    <b v="0"/>
    <s v="70131000001YBPZAA4"/>
    <m/>
    <m/>
    <x v="75"/>
    <b v="0"/>
    <m/>
    <m/>
    <s v="00331000034nAndAAE"/>
    <m/>
    <m/>
    <s v="00531000007MUoEAAW"/>
    <b v="1"/>
    <d v="2016-11-04T19:18:33"/>
    <m/>
    <b v="0"/>
    <m/>
    <m/>
    <b v="0"/>
    <d v="2017-04-01T00:00:00"/>
    <n v="4"/>
    <n v="2017"/>
    <s v="Pipeline"/>
    <s v="Pipeline"/>
    <b v="0"/>
    <b v="0"/>
    <m/>
    <b v="0"/>
    <b v="0"/>
    <b v="0"/>
    <x v="8"/>
    <b v="0"/>
    <m/>
    <x v="0"/>
    <d v="2016-09-21T00:00:00"/>
    <s v="0055A00000BclF5QAJ"/>
    <d v="2021-04-11T21:42:21"/>
    <m/>
    <m/>
    <m/>
    <m/>
    <b v="0"/>
    <m/>
    <m/>
    <s v="Website"/>
    <m/>
    <m/>
    <m/>
    <m/>
    <m/>
    <x v="655"/>
    <x v="0"/>
    <b v="0"/>
    <m/>
    <m/>
    <m/>
    <s v="00531000006uPsjAAE"/>
    <m/>
    <m/>
    <m/>
    <m/>
    <m/>
    <m/>
    <m/>
    <m/>
    <s v="0125A000001ESVgQAO"/>
    <b v="0"/>
    <m/>
    <b v="0"/>
    <m/>
    <m/>
    <x v="2"/>
    <b v="0"/>
    <d v="2021-06-29T20:34:54"/>
    <m/>
    <m/>
    <b v="0"/>
    <x v="0"/>
    <m/>
    <m/>
    <n v="65000"/>
    <m/>
    <x v="0"/>
    <m/>
    <n v="0"/>
  </r>
  <r>
    <s v="0013100001mwrgBAAQ"/>
    <b v="0"/>
    <m/>
    <b v="0"/>
    <s v="70131000001YBPZAA4"/>
    <m/>
    <m/>
    <x v="75"/>
    <b v="0"/>
    <m/>
    <m/>
    <s v="00331000034nAnnAAE"/>
    <m/>
    <m/>
    <s v="00531000007MUoEAAW"/>
    <b v="1"/>
    <d v="2016-11-04T19:18:57"/>
    <m/>
    <b v="0"/>
    <m/>
    <m/>
    <b v="0"/>
    <d v="2017-04-01T00:00:00"/>
    <n v="4"/>
    <n v="2017"/>
    <s v="Pipeline"/>
    <s v="Pipeline"/>
    <b v="0"/>
    <b v="0"/>
    <m/>
    <b v="0"/>
    <b v="0"/>
    <b v="0"/>
    <x v="8"/>
    <b v="0"/>
    <m/>
    <x v="0"/>
    <m/>
    <s v="0055A00000BclF5QAJ"/>
    <d v="2021-05-04T16:13:05"/>
    <m/>
    <m/>
    <m/>
    <m/>
    <b v="0"/>
    <m/>
    <m/>
    <s v="Trade Show"/>
    <m/>
    <m/>
    <m/>
    <m/>
    <m/>
    <x v="656"/>
    <x v="0"/>
    <b v="0"/>
    <m/>
    <m/>
    <m/>
    <s v="00531000006uPsjAAE"/>
    <m/>
    <m/>
    <m/>
    <s v="00331000034nAnnAAE"/>
    <m/>
    <m/>
    <m/>
    <m/>
    <s v="0125A000001ESVgQAO"/>
    <b v="0"/>
    <m/>
    <b v="0"/>
    <m/>
    <m/>
    <x v="2"/>
    <b v="0"/>
    <d v="2021-06-29T20:34:54"/>
    <m/>
    <m/>
    <b v="0"/>
    <x v="0"/>
    <m/>
    <m/>
    <n v="65000"/>
    <m/>
    <x v="0"/>
    <m/>
    <n v="0"/>
  </r>
  <r>
    <s v="0013100001mwrgaAAA"/>
    <b v="0"/>
    <m/>
    <b v="0"/>
    <s v="70131000001YBPZAA4"/>
    <m/>
    <m/>
    <x v="75"/>
    <b v="0"/>
    <m/>
    <m/>
    <s v="00331000034nAoMAAU"/>
    <m/>
    <m/>
    <s v="00531000007MUoEAAW"/>
    <b v="1"/>
    <d v="2016-11-04T19:19:27"/>
    <m/>
    <b v="0"/>
    <m/>
    <m/>
    <b v="0"/>
    <d v="2017-04-01T00:00:00"/>
    <n v="4"/>
    <n v="2017"/>
    <s v="Pipeline"/>
    <s v="Pipeline"/>
    <b v="0"/>
    <b v="0"/>
    <m/>
    <b v="0"/>
    <b v="0"/>
    <b v="0"/>
    <x v="8"/>
    <b v="0"/>
    <m/>
    <x v="0"/>
    <m/>
    <s v="0055A00000BclF5QAJ"/>
    <d v="2021-05-04T16:12:58"/>
    <m/>
    <m/>
    <m/>
    <m/>
    <b v="0"/>
    <m/>
    <m/>
    <s v="Trade Show"/>
    <m/>
    <m/>
    <m/>
    <m/>
    <m/>
    <x v="657"/>
    <x v="0"/>
    <b v="0"/>
    <m/>
    <m/>
    <m/>
    <s v="00531000006uPsjAAE"/>
    <m/>
    <m/>
    <m/>
    <s v="00331000034nAoMAAU"/>
    <m/>
    <m/>
    <m/>
    <m/>
    <s v="0125A000001ESVgQAO"/>
    <b v="0"/>
    <m/>
    <b v="0"/>
    <m/>
    <m/>
    <x v="2"/>
    <b v="0"/>
    <d v="2021-06-29T20:34:54"/>
    <m/>
    <m/>
    <b v="0"/>
    <x v="0"/>
    <m/>
    <m/>
    <n v="65000"/>
    <m/>
    <x v="0"/>
    <m/>
    <n v="0"/>
  </r>
  <r>
    <s v="0013100001mwrgkAAA"/>
    <b v="0"/>
    <m/>
    <b v="0"/>
    <s v="70131000001YBPZAA4"/>
    <m/>
    <m/>
    <x v="75"/>
    <b v="0"/>
    <m/>
    <m/>
    <s v="00331000034nAovAAE"/>
    <m/>
    <m/>
    <s v="00531000007MUoEAAW"/>
    <b v="1"/>
    <d v="2016-11-04T19:19:46"/>
    <m/>
    <b v="0"/>
    <m/>
    <m/>
    <b v="0"/>
    <d v="2017-04-01T00:00:00"/>
    <n v="4"/>
    <n v="2017"/>
    <s v="Pipeline"/>
    <s v="Pipeline"/>
    <b v="0"/>
    <b v="0"/>
    <m/>
    <b v="0"/>
    <b v="0"/>
    <b v="0"/>
    <x v="8"/>
    <b v="0"/>
    <m/>
    <x v="0"/>
    <m/>
    <s v="0055A00000BclF5QAJ"/>
    <d v="2021-05-04T16:12:58"/>
    <m/>
    <m/>
    <m/>
    <m/>
    <b v="0"/>
    <m/>
    <m/>
    <s v="Trade Show"/>
    <m/>
    <m/>
    <m/>
    <m/>
    <m/>
    <x v="658"/>
    <x v="0"/>
    <b v="0"/>
    <m/>
    <m/>
    <m/>
    <s v="00531000006uPsjAAE"/>
    <m/>
    <m/>
    <m/>
    <s v="00331000034nAovAAE"/>
    <m/>
    <m/>
    <m/>
    <m/>
    <s v="0125A000001ESVgQAO"/>
    <b v="0"/>
    <m/>
    <b v="0"/>
    <m/>
    <m/>
    <x v="2"/>
    <b v="0"/>
    <d v="2021-06-29T20:34:54"/>
    <m/>
    <m/>
    <b v="0"/>
    <x v="0"/>
    <m/>
    <m/>
    <n v="65000"/>
    <m/>
    <x v="0"/>
    <m/>
    <n v="0"/>
  </r>
  <r>
    <s v="0013100001mwrjLAAQ"/>
    <b v="0"/>
    <m/>
    <b v="0"/>
    <s v="70131000001YBPZAA4"/>
    <m/>
    <m/>
    <x v="75"/>
    <b v="0"/>
    <m/>
    <m/>
    <s v="00331000034nAsuAAE"/>
    <m/>
    <m/>
    <s v="00531000007MUoEAAW"/>
    <b v="1"/>
    <d v="2016-11-04T19:24:08"/>
    <m/>
    <b v="0"/>
    <m/>
    <m/>
    <b v="0"/>
    <d v="2017-04-01T00:00:00"/>
    <n v="4"/>
    <n v="2017"/>
    <s v="Pipeline"/>
    <s v="Pipeline"/>
    <b v="0"/>
    <b v="0"/>
    <m/>
    <b v="0"/>
    <b v="0"/>
    <b v="0"/>
    <x v="8"/>
    <b v="0"/>
    <m/>
    <x v="0"/>
    <m/>
    <s v="0055A00000BclF5QAJ"/>
    <d v="2021-05-04T16:12:58"/>
    <m/>
    <m/>
    <m/>
    <m/>
    <b v="0"/>
    <m/>
    <m/>
    <s v="Trade Show"/>
    <m/>
    <m/>
    <m/>
    <m/>
    <m/>
    <x v="659"/>
    <x v="0"/>
    <b v="0"/>
    <m/>
    <m/>
    <m/>
    <s v="00531000006uPsjAAE"/>
    <m/>
    <m/>
    <m/>
    <s v="00331000034nAsuAAE"/>
    <m/>
    <m/>
    <m/>
    <m/>
    <s v="0125A000001ESVgQAO"/>
    <b v="0"/>
    <m/>
    <b v="0"/>
    <m/>
    <m/>
    <x v="2"/>
    <b v="0"/>
    <d v="2021-06-29T20:34:54"/>
    <m/>
    <m/>
    <b v="0"/>
    <x v="0"/>
    <m/>
    <m/>
    <n v="65000"/>
    <m/>
    <x v="0"/>
    <m/>
    <n v="0"/>
  </r>
  <r>
    <s v="0013100001mwrkXAAQ"/>
    <b v="0"/>
    <m/>
    <b v="0"/>
    <m/>
    <m/>
    <m/>
    <x v="75"/>
    <b v="0"/>
    <m/>
    <m/>
    <s v="00331000034nAuQAAU"/>
    <m/>
    <m/>
    <s v="00531000007MUoEAAW"/>
    <b v="1"/>
    <d v="2016-11-04T19:25:33"/>
    <m/>
    <b v="0"/>
    <m/>
    <m/>
    <b v="0"/>
    <d v="2017-04-01T00:00:00"/>
    <n v="4"/>
    <n v="2017"/>
    <s v="Pipeline"/>
    <s v="Pipeline"/>
    <b v="0"/>
    <b v="0"/>
    <m/>
    <b v="0"/>
    <b v="0"/>
    <b v="0"/>
    <x v="8"/>
    <b v="0"/>
    <m/>
    <x v="0"/>
    <m/>
    <s v="0055A00000BclF5QAJ"/>
    <d v="2021-05-04T16:12:48"/>
    <m/>
    <m/>
    <m/>
    <m/>
    <b v="0"/>
    <m/>
    <m/>
    <s v="Website"/>
    <m/>
    <m/>
    <m/>
    <m/>
    <m/>
    <x v="660"/>
    <x v="0"/>
    <b v="0"/>
    <m/>
    <m/>
    <m/>
    <s v="00531000006uPsjAAE"/>
    <m/>
    <m/>
    <m/>
    <s v="00331000034nAuQAAU"/>
    <m/>
    <m/>
    <m/>
    <m/>
    <s v="0125A000001ESVgQAO"/>
    <b v="0"/>
    <m/>
    <b v="0"/>
    <m/>
    <m/>
    <x v="2"/>
    <b v="0"/>
    <d v="2021-06-29T20:34:54"/>
    <m/>
    <m/>
    <b v="0"/>
    <x v="0"/>
    <m/>
    <m/>
    <n v="65000"/>
    <m/>
    <x v="0"/>
    <m/>
    <n v="0"/>
  </r>
  <r>
    <s v="0013100001mwrlzAAA"/>
    <b v="0"/>
    <m/>
    <b v="0"/>
    <s v="70131000001YBPZAA4"/>
    <m/>
    <m/>
    <x v="75"/>
    <b v="0"/>
    <m/>
    <m/>
    <s v="00331000034nAwRAAU"/>
    <m/>
    <m/>
    <s v="00531000007MUoEAAW"/>
    <b v="1"/>
    <d v="2016-11-04T19:28:28"/>
    <m/>
    <b v="0"/>
    <m/>
    <m/>
    <b v="0"/>
    <d v="2017-04-01T00:00:00"/>
    <n v="4"/>
    <n v="2017"/>
    <s v="Pipeline"/>
    <s v="Pipeline"/>
    <b v="0"/>
    <b v="0"/>
    <m/>
    <b v="0"/>
    <b v="0"/>
    <b v="0"/>
    <x v="8"/>
    <b v="0"/>
    <m/>
    <x v="0"/>
    <m/>
    <s v="0055A00000BclF5QAJ"/>
    <d v="2021-05-04T16:12:58"/>
    <m/>
    <m/>
    <m/>
    <m/>
    <b v="0"/>
    <m/>
    <m/>
    <s v="Trade Show"/>
    <m/>
    <m/>
    <m/>
    <m/>
    <m/>
    <x v="661"/>
    <x v="0"/>
    <b v="0"/>
    <m/>
    <m/>
    <m/>
    <s v="00531000006uPsjAAE"/>
    <m/>
    <m/>
    <m/>
    <s v="00331000034nAwRAAU"/>
    <m/>
    <m/>
    <m/>
    <m/>
    <s v="0125A000001ESVgQAO"/>
    <b v="0"/>
    <m/>
    <b v="0"/>
    <m/>
    <m/>
    <x v="2"/>
    <b v="0"/>
    <d v="2021-06-29T20:34:54"/>
    <m/>
    <m/>
    <b v="0"/>
    <x v="0"/>
    <m/>
    <m/>
    <n v="65000"/>
    <m/>
    <x v="0"/>
    <m/>
    <n v="0"/>
  </r>
  <r>
    <s v="0013100001mwro0AAA"/>
    <b v="0"/>
    <m/>
    <b v="0"/>
    <s v="70131000001YBPZAA4"/>
    <m/>
    <m/>
    <x v="75"/>
    <b v="0"/>
    <m/>
    <m/>
    <s v="00331000034nAyEAAU"/>
    <m/>
    <m/>
    <s v="00531000007MUoEAAW"/>
    <b v="1"/>
    <d v="2016-11-04T19:30:55"/>
    <m/>
    <b v="0"/>
    <m/>
    <m/>
    <b v="0"/>
    <d v="2017-04-01T00:00:00"/>
    <n v="4"/>
    <n v="2017"/>
    <s v="Pipeline"/>
    <s v="Pipeline"/>
    <b v="0"/>
    <b v="0"/>
    <m/>
    <b v="0"/>
    <b v="0"/>
    <b v="0"/>
    <x v="8"/>
    <b v="0"/>
    <m/>
    <x v="0"/>
    <m/>
    <s v="0055A00000BclF5QAJ"/>
    <d v="2021-05-04T16:12:58"/>
    <m/>
    <m/>
    <m/>
    <m/>
    <b v="0"/>
    <m/>
    <m/>
    <s v="Trade Show"/>
    <m/>
    <m/>
    <m/>
    <m/>
    <m/>
    <x v="662"/>
    <x v="0"/>
    <b v="0"/>
    <m/>
    <m/>
    <m/>
    <s v="00531000006uPsjAAE"/>
    <m/>
    <m/>
    <m/>
    <s v="00331000034nAyEAAU"/>
    <m/>
    <m/>
    <m/>
    <m/>
    <s v="0125A000001ESVgQAO"/>
    <b v="0"/>
    <m/>
    <b v="0"/>
    <m/>
    <m/>
    <x v="2"/>
    <b v="0"/>
    <d v="2021-06-29T20:34:54"/>
    <m/>
    <m/>
    <b v="0"/>
    <x v="0"/>
    <m/>
    <m/>
    <n v="65000"/>
    <m/>
    <x v="0"/>
    <m/>
    <n v="0"/>
  </r>
  <r>
    <s v="0013100001mwrpHAAQ"/>
    <b v="0"/>
    <m/>
    <b v="0"/>
    <m/>
    <m/>
    <m/>
    <x v="75"/>
    <b v="0"/>
    <m/>
    <m/>
    <s v="00331000034nB0bAAE"/>
    <m/>
    <m/>
    <s v="00531000007MUoEAAW"/>
    <b v="1"/>
    <d v="2016-11-04T19:34:01"/>
    <m/>
    <b v="0"/>
    <m/>
    <m/>
    <b v="0"/>
    <d v="2017-04-01T00:00:00"/>
    <n v="4"/>
    <n v="2017"/>
    <s v="Pipeline"/>
    <s v="Pipeline"/>
    <b v="0"/>
    <b v="0"/>
    <m/>
    <b v="0"/>
    <b v="0"/>
    <b v="0"/>
    <x v="8"/>
    <b v="0"/>
    <m/>
    <x v="0"/>
    <m/>
    <s v="0055A00000BclF5QAJ"/>
    <d v="2021-05-04T16:12:58"/>
    <m/>
    <m/>
    <m/>
    <m/>
    <b v="0"/>
    <m/>
    <m/>
    <s v="Website"/>
    <m/>
    <m/>
    <m/>
    <m/>
    <m/>
    <x v="663"/>
    <x v="0"/>
    <b v="0"/>
    <m/>
    <m/>
    <m/>
    <s v="00531000006uPsjAAE"/>
    <m/>
    <m/>
    <m/>
    <s v="00331000034nB0bAAE"/>
    <m/>
    <m/>
    <m/>
    <m/>
    <s v="0125A000001ESVgQAO"/>
    <b v="0"/>
    <m/>
    <b v="0"/>
    <m/>
    <m/>
    <x v="2"/>
    <b v="0"/>
    <d v="2021-06-29T20:34:54"/>
    <m/>
    <m/>
    <b v="0"/>
    <x v="0"/>
    <m/>
    <m/>
    <n v="65000"/>
    <m/>
    <x v="0"/>
    <m/>
    <n v="0"/>
  </r>
  <r>
    <s v="0013100001mwrqKAAQ"/>
    <b v="0"/>
    <m/>
    <b v="0"/>
    <s v="70131000001YBPZAA4"/>
    <m/>
    <m/>
    <x v="75"/>
    <b v="0"/>
    <m/>
    <m/>
    <s v="00331000034nB2NAAU"/>
    <m/>
    <m/>
    <s v="00531000007MUoEAAW"/>
    <b v="1"/>
    <d v="2016-11-04T19:36:21"/>
    <m/>
    <b v="0"/>
    <m/>
    <m/>
    <b v="0"/>
    <d v="2017-04-01T00:00:00"/>
    <n v="4"/>
    <n v="2017"/>
    <s v="Pipeline"/>
    <s v="Pipeline"/>
    <b v="0"/>
    <b v="0"/>
    <m/>
    <b v="0"/>
    <b v="0"/>
    <b v="0"/>
    <x v="8"/>
    <b v="0"/>
    <m/>
    <x v="0"/>
    <m/>
    <s v="0055A00000BclF5QAJ"/>
    <d v="2021-05-04T16:26:29"/>
    <m/>
    <m/>
    <m/>
    <m/>
    <b v="0"/>
    <m/>
    <m/>
    <s v="Trade Show"/>
    <m/>
    <m/>
    <m/>
    <m/>
    <m/>
    <x v="664"/>
    <x v="0"/>
    <b v="0"/>
    <m/>
    <m/>
    <m/>
    <s v="00531000006uPsjAAE"/>
    <m/>
    <m/>
    <m/>
    <s v="00331000034nB2NAAU"/>
    <m/>
    <m/>
    <m/>
    <m/>
    <s v="0125A000001ESVgQAO"/>
    <b v="0"/>
    <m/>
    <b v="0"/>
    <m/>
    <m/>
    <x v="2"/>
    <b v="0"/>
    <d v="2021-06-29T20:34:54"/>
    <m/>
    <m/>
    <b v="0"/>
    <x v="0"/>
    <m/>
    <m/>
    <n v="65000"/>
    <m/>
    <x v="0"/>
    <m/>
    <n v="0"/>
  </r>
  <r>
    <s v="0013100001mwrqoAAA"/>
    <b v="0"/>
    <m/>
    <b v="0"/>
    <s v="70131000001YBPZAA4"/>
    <m/>
    <m/>
    <x v="75"/>
    <b v="0"/>
    <m/>
    <m/>
    <s v="00331000034nB3VAAU"/>
    <m/>
    <m/>
    <s v="00531000007MUoEAAW"/>
    <b v="1"/>
    <d v="2016-11-04T19:37:43"/>
    <m/>
    <b v="0"/>
    <m/>
    <m/>
    <b v="0"/>
    <d v="2017-04-01T00:00:00"/>
    <n v="4"/>
    <n v="2017"/>
    <s v="Pipeline"/>
    <s v="Pipeline"/>
    <b v="0"/>
    <b v="0"/>
    <m/>
    <b v="0"/>
    <b v="0"/>
    <b v="0"/>
    <x v="8"/>
    <b v="0"/>
    <m/>
    <x v="0"/>
    <m/>
    <s v="0055A00000BclF5QAJ"/>
    <d v="2021-05-04T16:12:58"/>
    <m/>
    <m/>
    <m/>
    <m/>
    <b v="0"/>
    <m/>
    <m/>
    <s v="Trade Show"/>
    <m/>
    <m/>
    <m/>
    <m/>
    <m/>
    <x v="665"/>
    <x v="0"/>
    <b v="0"/>
    <m/>
    <m/>
    <m/>
    <s v="00531000006uPsjAAE"/>
    <m/>
    <m/>
    <m/>
    <s v="00331000034nB3VAAU"/>
    <m/>
    <m/>
    <m/>
    <m/>
    <s v="0125A000001ESVgQAO"/>
    <b v="0"/>
    <m/>
    <b v="0"/>
    <m/>
    <m/>
    <x v="2"/>
    <b v="0"/>
    <d v="2021-06-29T20:34:54"/>
    <m/>
    <m/>
    <b v="0"/>
    <x v="0"/>
    <m/>
    <m/>
    <n v="65000"/>
    <m/>
    <x v="0"/>
    <m/>
    <n v="0"/>
  </r>
  <r>
    <s v="0013100001mwrrXAAQ"/>
    <b v="0"/>
    <m/>
    <b v="0"/>
    <s v="70131000001YBPZAA4"/>
    <m/>
    <m/>
    <x v="75"/>
    <b v="0"/>
    <m/>
    <m/>
    <s v="00331000034nB4sAAE"/>
    <m/>
    <m/>
    <s v="00531000007MUoEAAW"/>
    <b v="1"/>
    <d v="2016-11-04T19:38:47"/>
    <m/>
    <b v="0"/>
    <m/>
    <m/>
    <b v="0"/>
    <d v="2017-04-01T00:00:00"/>
    <n v="4"/>
    <n v="2017"/>
    <s v="Pipeline"/>
    <s v="Pipeline"/>
    <b v="0"/>
    <b v="0"/>
    <m/>
    <b v="0"/>
    <b v="0"/>
    <b v="0"/>
    <x v="8"/>
    <b v="0"/>
    <m/>
    <x v="0"/>
    <m/>
    <s v="0055A00000BclF5QAJ"/>
    <d v="2021-05-04T16:12:58"/>
    <m/>
    <m/>
    <m/>
    <m/>
    <b v="0"/>
    <m/>
    <m/>
    <s v="Trade Show"/>
    <m/>
    <m/>
    <m/>
    <m/>
    <m/>
    <x v="666"/>
    <x v="0"/>
    <b v="0"/>
    <m/>
    <m/>
    <m/>
    <s v="00531000006uPsjAAE"/>
    <m/>
    <m/>
    <m/>
    <s v="00331000034nB4sAAE"/>
    <m/>
    <m/>
    <m/>
    <m/>
    <s v="0125A000001ESVgQAO"/>
    <b v="0"/>
    <m/>
    <b v="0"/>
    <m/>
    <m/>
    <x v="2"/>
    <b v="0"/>
    <d v="2021-06-29T20:34:54"/>
    <m/>
    <m/>
    <b v="0"/>
    <x v="0"/>
    <m/>
    <m/>
    <n v="65000"/>
    <m/>
    <x v="0"/>
    <m/>
    <n v="0"/>
  </r>
  <r>
    <s v="0013100001mwrsaAAA"/>
    <b v="0"/>
    <m/>
    <b v="0"/>
    <s v="70131000001YBPZAA4"/>
    <m/>
    <m/>
    <x v="75"/>
    <b v="0"/>
    <m/>
    <m/>
    <s v="00331000034nB65AAE"/>
    <m/>
    <m/>
    <s v="00531000007MUoEAAW"/>
    <b v="1"/>
    <d v="2016-11-04T19:40:46"/>
    <m/>
    <b v="0"/>
    <m/>
    <m/>
    <b v="0"/>
    <d v="2017-04-01T00:00:00"/>
    <n v="4"/>
    <n v="2017"/>
    <s v="Pipeline"/>
    <s v="Pipeline"/>
    <b v="0"/>
    <b v="0"/>
    <m/>
    <b v="0"/>
    <b v="0"/>
    <b v="0"/>
    <x v="8"/>
    <b v="0"/>
    <m/>
    <x v="0"/>
    <m/>
    <s v="0055A00000BclF5QAJ"/>
    <d v="2021-05-04T16:12:41"/>
    <m/>
    <m/>
    <m/>
    <m/>
    <b v="0"/>
    <m/>
    <m/>
    <s v="Trade Show"/>
    <m/>
    <m/>
    <m/>
    <m/>
    <m/>
    <x v="667"/>
    <x v="0"/>
    <b v="0"/>
    <m/>
    <m/>
    <m/>
    <s v="00531000006uPsjAAE"/>
    <m/>
    <m/>
    <m/>
    <s v="00331000034nB65AAE"/>
    <m/>
    <m/>
    <m/>
    <m/>
    <s v="0125A000001ESVgQAO"/>
    <b v="0"/>
    <m/>
    <b v="0"/>
    <m/>
    <m/>
    <x v="2"/>
    <b v="0"/>
    <d v="2021-06-29T20:34:54"/>
    <m/>
    <m/>
    <b v="0"/>
    <x v="0"/>
    <m/>
    <m/>
    <n v="65000"/>
    <m/>
    <x v="0"/>
    <m/>
    <n v="0"/>
  </r>
  <r>
    <s v="0013100001mwrtJAAQ"/>
    <b v="0"/>
    <m/>
    <b v="0"/>
    <s v="70131000001YBPZAA4"/>
    <m/>
    <m/>
    <x v="75"/>
    <b v="0"/>
    <m/>
    <m/>
    <s v="00331000034nB6yAAE"/>
    <m/>
    <m/>
    <s v="00531000007MUoEAAW"/>
    <b v="1"/>
    <d v="2016-11-04T19:41:44"/>
    <m/>
    <b v="0"/>
    <m/>
    <m/>
    <b v="0"/>
    <d v="2017-04-01T00:00:00"/>
    <n v="4"/>
    <n v="2017"/>
    <s v="Pipeline"/>
    <s v="Pipeline"/>
    <b v="0"/>
    <b v="0"/>
    <m/>
    <b v="0"/>
    <b v="0"/>
    <b v="0"/>
    <x v="8"/>
    <b v="0"/>
    <m/>
    <x v="0"/>
    <m/>
    <s v="0055A00000BclF5QAJ"/>
    <d v="2021-05-04T16:12:58"/>
    <m/>
    <m/>
    <m/>
    <m/>
    <b v="0"/>
    <m/>
    <m/>
    <s v="Trade Show"/>
    <m/>
    <m/>
    <m/>
    <m/>
    <m/>
    <x v="668"/>
    <x v="0"/>
    <b v="0"/>
    <m/>
    <m/>
    <m/>
    <s v="00531000006uPsjAAE"/>
    <m/>
    <m/>
    <m/>
    <s v="00331000034nB6yAAE"/>
    <m/>
    <m/>
    <m/>
    <m/>
    <s v="0125A000001ESVgQAO"/>
    <b v="0"/>
    <m/>
    <b v="0"/>
    <m/>
    <m/>
    <x v="2"/>
    <b v="0"/>
    <d v="2021-06-29T20:34:54"/>
    <m/>
    <m/>
    <b v="0"/>
    <x v="0"/>
    <m/>
    <m/>
    <n v="65000"/>
    <m/>
    <x v="0"/>
    <m/>
    <n v="0"/>
  </r>
  <r>
    <s v="0013100001mJnkgAAC"/>
    <b v="0"/>
    <m/>
    <b v="0"/>
    <s v="70131000001YBPZAA4"/>
    <m/>
    <m/>
    <x v="75"/>
    <b v="0"/>
    <m/>
    <m/>
    <s v="00331000034nB8cAAE"/>
    <m/>
    <m/>
    <s v="00531000007MUoEAAW"/>
    <b v="1"/>
    <d v="2016-11-04T19:43:54"/>
    <m/>
    <b v="0"/>
    <m/>
    <m/>
    <b v="0"/>
    <d v="2017-04-01T00:00:00"/>
    <n v="4"/>
    <n v="2017"/>
    <s v="Pipeline"/>
    <s v="Pipeline"/>
    <b v="0"/>
    <b v="0"/>
    <m/>
    <b v="0"/>
    <b v="0"/>
    <b v="0"/>
    <x v="8"/>
    <b v="0"/>
    <m/>
    <x v="0"/>
    <m/>
    <s v="0055A00000BclF5QAJ"/>
    <d v="2021-05-04T16:12:58"/>
    <m/>
    <m/>
    <m/>
    <m/>
    <b v="0"/>
    <m/>
    <m/>
    <s v="Trade Show"/>
    <m/>
    <m/>
    <m/>
    <m/>
    <m/>
    <x v="669"/>
    <x v="0"/>
    <b v="0"/>
    <m/>
    <m/>
    <m/>
    <s v="00531000006uPsjAAE"/>
    <m/>
    <m/>
    <m/>
    <s v="00331000034nB8cAAE"/>
    <m/>
    <m/>
    <m/>
    <m/>
    <s v="0125A000001ESVgQAO"/>
    <b v="0"/>
    <m/>
    <b v="0"/>
    <m/>
    <m/>
    <x v="2"/>
    <b v="0"/>
    <d v="2021-06-29T20:34:54"/>
    <m/>
    <m/>
    <b v="0"/>
    <x v="0"/>
    <m/>
    <m/>
    <n v="65000"/>
    <m/>
    <x v="0"/>
    <m/>
    <n v="0"/>
  </r>
  <r>
    <s v="0013100001mwqkuAAA"/>
    <b v="0"/>
    <m/>
    <b v="0"/>
    <s v="70131000001YBPZAA4"/>
    <m/>
    <m/>
    <x v="75"/>
    <b v="0"/>
    <m/>
    <m/>
    <s v="00331000034nB9fAAE"/>
    <m/>
    <m/>
    <s v="00531000007MUoEAAW"/>
    <b v="1"/>
    <d v="2016-11-04T19:45:19"/>
    <m/>
    <b v="0"/>
    <m/>
    <m/>
    <b v="0"/>
    <d v="2017-04-01T00:00:00"/>
    <n v="4"/>
    <n v="2017"/>
    <s v="Pipeline"/>
    <s v="Pipeline"/>
    <b v="0"/>
    <b v="0"/>
    <m/>
    <b v="0"/>
    <b v="0"/>
    <b v="0"/>
    <x v="8"/>
    <b v="0"/>
    <m/>
    <x v="0"/>
    <m/>
    <s v="0055A00000BclF5QAJ"/>
    <d v="2021-05-04T16:13:05"/>
    <m/>
    <m/>
    <m/>
    <m/>
    <b v="0"/>
    <m/>
    <m/>
    <s v="Trade Show"/>
    <m/>
    <m/>
    <m/>
    <m/>
    <m/>
    <x v="670"/>
    <x v="0"/>
    <b v="0"/>
    <m/>
    <m/>
    <m/>
    <s v="00531000006uPsjAAE"/>
    <m/>
    <m/>
    <m/>
    <s v="00331000034nB9fAAE"/>
    <m/>
    <m/>
    <m/>
    <m/>
    <s v="0125A000001ESVgQAO"/>
    <b v="0"/>
    <m/>
    <b v="0"/>
    <m/>
    <m/>
    <x v="2"/>
    <b v="0"/>
    <d v="2021-06-29T20:34:54"/>
    <m/>
    <m/>
    <b v="0"/>
    <x v="0"/>
    <m/>
    <m/>
    <n v="65000"/>
    <m/>
    <x v="0"/>
    <m/>
    <n v="0"/>
  </r>
  <r>
    <s v="0013100001mwrvZAAQ"/>
    <b v="0"/>
    <m/>
    <b v="0"/>
    <m/>
    <m/>
    <m/>
    <x v="75"/>
    <b v="0"/>
    <m/>
    <m/>
    <s v="00331000034nBBCAA2"/>
    <m/>
    <m/>
    <s v="00531000007MUoEAAW"/>
    <b v="1"/>
    <d v="2016-11-04T19:47:42"/>
    <m/>
    <b v="0"/>
    <m/>
    <m/>
    <b v="0"/>
    <d v="2017-04-01T00:00:00"/>
    <n v="4"/>
    <n v="2017"/>
    <s v="Pipeline"/>
    <s v="Pipeline"/>
    <b v="0"/>
    <b v="0"/>
    <m/>
    <b v="0"/>
    <b v="0"/>
    <b v="0"/>
    <x v="8"/>
    <b v="0"/>
    <m/>
    <x v="0"/>
    <m/>
    <s v="0055A00000BclF5QAJ"/>
    <d v="2021-04-11T20:11:37"/>
    <m/>
    <m/>
    <m/>
    <m/>
    <b v="0"/>
    <m/>
    <m/>
    <s v="Website"/>
    <m/>
    <m/>
    <m/>
    <m/>
    <m/>
    <x v="671"/>
    <x v="0"/>
    <b v="0"/>
    <m/>
    <m/>
    <m/>
    <s v="00531000006uPsjAAE"/>
    <m/>
    <m/>
    <m/>
    <m/>
    <m/>
    <m/>
    <m/>
    <m/>
    <s v="0125A000001ESVgQAO"/>
    <b v="0"/>
    <m/>
    <b v="0"/>
    <m/>
    <m/>
    <x v="2"/>
    <b v="0"/>
    <d v="2021-06-29T20:34:54"/>
    <m/>
    <m/>
    <b v="0"/>
    <x v="0"/>
    <m/>
    <m/>
    <n v="65000"/>
    <m/>
    <x v="0"/>
    <m/>
    <n v="0"/>
  </r>
  <r>
    <s v="0013100001mwrwXAAQ"/>
    <b v="0"/>
    <m/>
    <b v="0"/>
    <s v="70131000001YBPZAA4"/>
    <m/>
    <m/>
    <x v="75"/>
    <b v="0"/>
    <m/>
    <m/>
    <s v="00331000034nBCUAA2"/>
    <m/>
    <m/>
    <s v="00531000007MUoEAAW"/>
    <b v="1"/>
    <d v="2016-11-04T19:49:50"/>
    <m/>
    <b v="0"/>
    <m/>
    <m/>
    <b v="0"/>
    <d v="2017-04-01T00:00:00"/>
    <n v="4"/>
    <n v="2017"/>
    <s v="Pipeline"/>
    <s v="Pipeline"/>
    <b v="0"/>
    <b v="0"/>
    <m/>
    <b v="0"/>
    <b v="0"/>
    <b v="0"/>
    <x v="8"/>
    <b v="0"/>
    <m/>
    <x v="0"/>
    <m/>
    <s v="0055A00000BclF5QAJ"/>
    <d v="2021-05-04T16:12:58"/>
    <m/>
    <m/>
    <m/>
    <m/>
    <b v="0"/>
    <m/>
    <m/>
    <s v="Trade Show"/>
    <m/>
    <m/>
    <m/>
    <m/>
    <m/>
    <x v="672"/>
    <x v="0"/>
    <b v="0"/>
    <m/>
    <m/>
    <m/>
    <s v="00531000006uPsjAAE"/>
    <m/>
    <m/>
    <m/>
    <s v="00331000034nBCUAA2"/>
    <m/>
    <m/>
    <m/>
    <m/>
    <s v="0125A000001ESVgQAO"/>
    <b v="0"/>
    <m/>
    <b v="0"/>
    <m/>
    <m/>
    <x v="2"/>
    <b v="0"/>
    <d v="2021-06-29T20:34:54"/>
    <m/>
    <m/>
    <b v="0"/>
    <x v="0"/>
    <m/>
    <m/>
    <n v="65000"/>
    <m/>
    <x v="0"/>
    <m/>
    <n v="0"/>
  </r>
  <r>
    <s v="0013100001mwrv5AAA"/>
    <b v="0"/>
    <m/>
    <b v="0"/>
    <s v="70131000001YBPZAA4"/>
    <m/>
    <m/>
    <x v="75"/>
    <b v="0"/>
    <m/>
    <m/>
    <s v="00331000034nBDmAAM"/>
    <m/>
    <m/>
    <s v="00531000007MUoEAAW"/>
    <b v="1"/>
    <d v="2016-11-04T19:50:45"/>
    <m/>
    <b v="0"/>
    <m/>
    <m/>
    <b v="0"/>
    <d v="2017-04-01T00:00:00"/>
    <n v="4"/>
    <n v="2017"/>
    <s v="Pipeline"/>
    <s v="Pipeline"/>
    <b v="0"/>
    <b v="0"/>
    <m/>
    <b v="0"/>
    <b v="0"/>
    <b v="0"/>
    <x v="9"/>
    <b v="0"/>
    <m/>
    <x v="0"/>
    <m/>
    <s v="0055A00000BclF5QAJ"/>
    <d v="2021-05-04T16:13:05"/>
    <m/>
    <m/>
    <m/>
    <m/>
    <b v="0"/>
    <m/>
    <m/>
    <s v="Trade Show"/>
    <m/>
    <m/>
    <m/>
    <m/>
    <m/>
    <x v="673"/>
    <x v="0"/>
    <b v="0"/>
    <m/>
    <m/>
    <m/>
    <s v="00531000006uPsjAAE"/>
    <m/>
    <m/>
    <m/>
    <s v="00331000034nBDmAAM"/>
    <m/>
    <m/>
    <m/>
    <m/>
    <s v="0125A000001ESVgQAO"/>
    <b v="0"/>
    <m/>
    <b v="0"/>
    <m/>
    <m/>
    <x v="2"/>
    <b v="0"/>
    <d v="2021-06-29T20:34:54"/>
    <m/>
    <m/>
    <b v="0"/>
    <x v="0"/>
    <m/>
    <m/>
    <n v="65000"/>
    <m/>
    <x v="0"/>
    <m/>
    <n v="0"/>
  </r>
  <r>
    <s v="0013100001mwry4AAA"/>
    <b v="0"/>
    <m/>
    <b v="0"/>
    <m/>
    <m/>
    <m/>
    <x v="75"/>
    <b v="0"/>
    <m/>
    <m/>
    <s v="00331000034nBEaAAM"/>
    <m/>
    <m/>
    <s v="00531000007MUoEAAW"/>
    <b v="1"/>
    <d v="2016-11-04T19:51:51"/>
    <m/>
    <b v="0"/>
    <m/>
    <m/>
    <b v="0"/>
    <d v="2017-04-01T00:00:00"/>
    <n v="4"/>
    <n v="2017"/>
    <s v="Pipeline"/>
    <s v="Pipeline"/>
    <b v="0"/>
    <b v="0"/>
    <m/>
    <b v="0"/>
    <b v="0"/>
    <b v="0"/>
    <x v="4"/>
    <b v="0"/>
    <m/>
    <x v="0"/>
    <m/>
    <s v="0055A00000BclF5QAJ"/>
    <d v="2021-05-04T16:12:58"/>
    <m/>
    <m/>
    <m/>
    <m/>
    <b v="0"/>
    <m/>
    <m/>
    <s v="Website"/>
    <m/>
    <m/>
    <m/>
    <m/>
    <m/>
    <x v="674"/>
    <x v="0"/>
    <b v="0"/>
    <m/>
    <m/>
    <m/>
    <s v="00531000006uPsjAAE"/>
    <m/>
    <m/>
    <m/>
    <s v="00331000034nBEaAAM"/>
    <m/>
    <m/>
    <m/>
    <m/>
    <s v="0125A000001ESVgQAO"/>
    <b v="0"/>
    <m/>
    <b v="0"/>
    <m/>
    <m/>
    <x v="2"/>
    <b v="0"/>
    <d v="2021-06-29T20:34:54"/>
    <m/>
    <m/>
    <b v="0"/>
    <x v="0"/>
    <m/>
    <m/>
    <n v="65000"/>
    <m/>
    <x v="0"/>
    <m/>
    <n v="0"/>
  </r>
  <r>
    <s v="0013100001mwryxAAA"/>
    <b v="0"/>
    <m/>
    <b v="0"/>
    <s v="70131000001YBPZAA4"/>
    <m/>
    <m/>
    <x v="75"/>
    <b v="0"/>
    <m/>
    <m/>
    <s v="00331000034nBG2AAM"/>
    <m/>
    <m/>
    <s v="00531000007MUoEAAW"/>
    <b v="1"/>
    <d v="2016-11-04T19:54:10"/>
    <m/>
    <b v="0"/>
    <m/>
    <m/>
    <b v="0"/>
    <d v="2017-04-01T00:00:00"/>
    <n v="4"/>
    <n v="2017"/>
    <s v="Pipeline"/>
    <s v="Pipeline"/>
    <b v="0"/>
    <b v="0"/>
    <m/>
    <b v="0"/>
    <b v="0"/>
    <b v="0"/>
    <x v="4"/>
    <b v="0"/>
    <m/>
    <x v="0"/>
    <m/>
    <s v="0055A00000BclF5QAJ"/>
    <d v="2021-05-04T16:12:58"/>
    <m/>
    <m/>
    <m/>
    <m/>
    <b v="0"/>
    <m/>
    <m/>
    <s v="Trade Show"/>
    <m/>
    <m/>
    <m/>
    <m/>
    <m/>
    <x v="675"/>
    <x v="0"/>
    <b v="0"/>
    <m/>
    <m/>
    <m/>
    <s v="00531000006uPsjAAE"/>
    <m/>
    <m/>
    <m/>
    <s v="00331000034nBG2AAM"/>
    <m/>
    <m/>
    <m/>
    <m/>
    <s v="0125A000001ESVgQAO"/>
    <b v="0"/>
    <m/>
    <b v="0"/>
    <m/>
    <m/>
    <x v="2"/>
    <b v="0"/>
    <d v="2021-06-29T20:34:54"/>
    <m/>
    <m/>
    <b v="0"/>
    <x v="0"/>
    <m/>
    <m/>
    <n v="65000"/>
    <m/>
    <x v="0"/>
    <m/>
    <n v="0"/>
  </r>
  <r>
    <s v="0013100001mwrzMAAQ"/>
    <b v="0"/>
    <m/>
    <b v="0"/>
    <s v="70131000001YBPZAA4"/>
    <m/>
    <m/>
    <x v="75"/>
    <b v="0"/>
    <m/>
    <m/>
    <s v="00331000034nBGlAAM"/>
    <m/>
    <m/>
    <s v="00531000007MUoEAAW"/>
    <b v="1"/>
    <d v="2016-11-04T19:55:03"/>
    <m/>
    <b v="0"/>
    <m/>
    <m/>
    <b v="0"/>
    <d v="2017-04-01T00:00:00"/>
    <n v="4"/>
    <n v="2017"/>
    <s v="Pipeline"/>
    <s v="Pipeline"/>
    <b v="0"/>
    <b v="0"/>
    <m/>
    <b v="0"/>
    <b v="0"/>
    <b v="0"/>
    <x v="4"/>
    <b v="0"/>
    <m/>
    <x v="0"/>
    <m/>
    <s v="0055A00000BclF5QAJ"/>
    <d v="2021-05-04T16:12:58"/>
    <m/>
    <m/>
    <m/>
    <m/>
    <b v="0"/>
    <m/>
    <m/>
    <s v="Trade Show"/>
    <m/>
    <m/>
    <m/>
    <m/>
    <m/>
    <x v="676"/>
    <x v="0"/>
    <b v="0"/>
    <m/>
    <m/>
    <m/>
    <s v="00531000006uPsjAAE"/>
    <m/>
    <m/>
    <m/>
    <s v="00331000034nBGlAAM"/>
    <m/>
    <m/>
    <m/>
    <m/>
    <s v="0125A000001ESVgQAO"/>
    <b v="0"/>
    <m/>
    <b v="0"/>
    <m/>
    <m/>
    <x v="2"/>
    <b v="0"/>
    <d v="2021-06-29T20:34:54"/>
    <m/>
    <m/>
    <b v="0"/>
    <x v="0"/>
    <m/>
    <m/>
    <n v="65000"/>
    <m/>
    <x v="0"/>
    <m/>
    <n v="0"/>
  </r>
  <r>
    <s v="0013100001mwrzgAAA"/>
    <b v="0"/>
    <m/>
    <b v="0"/>
    <m/>
    <m/>
    <m/>
    <x v="75"/>
    <b v="0"/>
    <m/>
    <m/>
    <s v="00331000034nBHFAA2"/>
    <m/>
    <m/>
    <s v="00531000007MUoEAAW"/>
    <b v="1"/>
    <d v="2016-11-04T19:55:47"/>
    <m/>
    <b v="0"/>
    <m/>
    <m/>
    <b v="0"/>
    <d v="2017-04-01T00:00:00"/>
    <n v="4"/>
    <n v="2017"/>
    <s v="Pipeline"/>
    <s v="Pipeline"/>
    <b v="0"/>
    <b v="0"/>
    <m/>
    <b v="0"/>
    <b v="0"/>
    <b v="0"/>
    <x v="4"/>
    <b v="0"/>
    <m/>
    <x v="0"/>
    <m/>
    <s v="0055A00000BclF5QAJ"/>
    <d v="2021-05-04T16:26:29"/>
    <m/>
    <m/>
    <m/>
    <m/>
    <b v="0"/>
    <m/>
    <m/>
    <s v="Website"/>
    <m/>
    <m/>
    <m/>
    <m/>
    <m/>
    <x v="677"/>
    <x v="0"/>
    <b v="0"/>
    <m/>
    <m/>
    <m/>
    <s v="00531000006uPsjAAE"/>
    <m/>
    <m/>
    <m/>
    <s v="00331000034nBHFAA2"/>
    <m/>
    <m/>
    <m/>
    <m/>
    <s v="0125A000001ESVgQAO"/>
    <b v="0"/>
    <m/>
    <b v="0"/>
    <m/>
    <m/>
    <x v="2"/>
    <b v="0"/>
    <d v="2021-06-29T20:34:54"/>
    <m/>
    <m/>
    <b v="0"/>
    <x v="0"/>
    <m/>
    <m/>
    <n v="65000"/>
    <m/>
    <x v="0"/>
    <m/>
    <n v="0"/>
  </r>
  <r>
    <s v="0013100001mws05AAA"/>
    <b v="0"/>
    <m/>
    <b v="0"/>
    <s v="70131000001YBPZAA4"/>
    <m/>
    <m/>
    <x v="75"/>
    <b v="0"/>
    <m/>
    <m/>
    <s v="00331000034nBHtAAM"/>
    <m/>
    <m/>
    <s v="00531000007MUoEAAW"/>
    <b v="1"/>
    <d v="2016-11-04T19:56:34"/>
    <m/>
    <b v="0"/>
    <m/>
    <m/>
    <b v="0"/>
    <d v="2017-04-01T00:00:00"/>
    <n v="4"/>
    <n v="2017"/>
    <s v="Pipeline"/>
    <s v="Pipeline"/>
    <b v="0"/>
    <b v="0"/>
    <m/>
    <b v="0"/>
    <b v="0"/>
    <b v="0"/>
    <x v="4"/>
    <b v="0"/>
    <m/>
    <x v="0"/>
    <m/>
    <s v="0055A00000BclF5QAJ"/>
    <d v="2021-05-04T16:26:43"/>
    <m/>
    <m/>
    <m/>
    <m/>
    <b v="0"/>
    <m/>
    <m/>
    <s v="Trade Show"/>
    <m/>
    <m/>
    <m/>
    <m/>
    <m/>
    <x v="678"/>
    <x v="0"/>
    <b v="0"/>
    <m/>
    <m/>
    <m/>
    <s v="00531000006uPsjAAE"/>
    <m/>
    <m/>
    <m/>
    <s v="00331000034nBHtAAM"/>
    <m/>
    <m/>
    <m/>
    <m/>
    <s v="0125A000001ESVgQAO"/>
    <b v="0"/>
    <m/>
    <b v="0"/>
    <m/>
    <m/>
    <x v="2"/>
    <b v="0"/>
    <d v="2021-06-29T20:34:54"/>
    <m/>
    <m/>
    <b v="0"/>
    <x v="0"/>
    <m/>
    <m/>
    <n v="65000"/>
    <m/>
    <x v="0"/>
    <m/>
    <n v="0"/>
  </r>
  <r>
    <s v="0013100001mwsqbAAA"/>
    <b v="0"/>
    <m/>
    <b v="0"/>
    <m/>
    <m/>
    <m/>
    <x v="190"/>
    <b v="1"/>
    <m/>
    <m/>
    <s v="00331000034nCIZAA2"/>
    <m/>
    <m/>
    <s v="00531000007KAu8AAG"/>
    <b v="0"/>
    <d v="2016-11-04T21:41:35"/>
    <m/>
    <b v="0"/>
    <m/>
    <m/>
    <b v="0"/>
    <d v="2017-01-01T00:00:00"/>
    <n v="1"/>
    <n v="2017"/>
    <s v="Closed"/>
    <s v="Closed"/>
    <b v="0"/>
    <b v="0"/>
    <m/>
    <b v="1"/>
    <b v="0"/>
    <b v="0"/>
    <x v="4"/>
    <b v="0"/>
    <s v="Auto-Classic"/>
    <x v="0"/>
    <m/>
    <s v="0055A00000BclF5QAJ"/>
    <d v="2021-04-10T22:59:54"/>
    <m/>
    <d v="2018-03-10T15:07:46"/>
    <m/>
    <m/>
    <b v="0"/>
    <m/>
    <s v="Biotherapeutics"/>
    <s v="Seminar - Partner"/>
    <m/>
    <m/>
    <m/>
    <m/>
    <m/>
    <x v="679"/>
    <x v="0"/>
    <b v="0"/>
    <m/>
    <m/>
    <m/>
    <s v="0055A000008zqzaQAA"/>
    <s v="01s31000003qafeAAA"/>
    <s v="Biotherapeutics"/>
    <m/>
    <s v="00331000034nCIZAA2"/>
    <s v="System"/>
    <s v="ZipChip"/>
    <m/>
    <m/>
    <s v="0125A000001ESVfQAO"/>
    <b v="0"/>
    <m/>
    <b v="0"/>
    <m/>
    <m/>
    <x v="1"/>
    <b v="0"/>
    <d v="2021-06-29T20:34:54"/>
    <s v="0055A00000BctN2QAJ"/>
    <m/>
    <b v="0"/>
    <x v="1"/>
    <m/>
    <m/>
    <n v="45055"/>
    <m/>
    <x v="109"/>
    <n v="100"/>
    <n v="0"/>
  </r>
  <r>
    <s v="0013100001mwxHMAAY"/>
    <b v="0"/>
    <m/>
    <b v="0"/>
    <m/>
    <m/>
    <m/>
    <x v="113"/>
    <b v="1"/>
    <s v="Other"/>
    <m/>
    <s v="00331000034nGhtAAE"/>
    <m/>
    <m/>
    <s v="00531000007KAu8AAG"/>
    <b v="0"/>
    <d v="2016-11-05T13:06:47"/>
    <m/>
    <b v="0"/>
    <m/>
    <m/>
    <b v="0"/>
    <d v="2020-02-01T00:00:00"/>
    <n v="2"/>
    <n v="2020"/>
    <s v="Omitted"/>
    <s v="Omitted"/>
    <b v="0"/>
    <b v="0"/>
    <m/>
    <b v="1"/>
    <b v="0"/>
    <b v="0"/>
    <x v="4"/>
    <b v="0"/>
    <s v="Auto-Classic"/>
    <x v="0"/>
    <d v="2020-03-24T00:00:00"/>
    <s v="0055A00000BclF5QAJ"/>
    <d v="2021-04-11T20:33:11"/>
    <m/>
    <d v="2020-04-01T21:47:26"/>
    <m/>
    <m/>
    <b v="0"/>
    <m/>
    <s v="Biotherapeutics;Metabolomics"/>
    <s v="Seminar - Partner"/>
    <m/>
    <m/>
    <m/>
    <m/>
    <m/>
    <x v="680"/>
    <x v="0"/>
    <b v="0"/>
    <m/>
    <m/>
    <m/>
    <s v="0055A000008zqzaQAA"/>
    <s v="01s31000003qafeAAA"/>
    <s v="Proteomics"/>
    <m/>
    <s v="00331000034nGhtAAE"/>
    <s v="System"/>
    <s v="ZipChip"/>
    <m/>
    <m/>
    <s v="0125A000001ESVfQAO"/>
    <b v="0"/>
    <m/>
    <b v="0"/>
    <m/>
    <m/>
    <x v="0"/>
    <b v="0"/>
    <d v="2021-06-29T20:34:54"/>
    <s v="0055A00000BctN2QAJ"/>
    <m/>
    <b v="0"/>
    <x v="0"/>
    <m/>
    <m/>
    <n v="54805"/>
    <m/>
    <x v="2"/>
    <n v="0"/>
    <n v="0"/>
  </r>
  <r>
    <s v="0013100001mx95GAAQ"/>
    <b v="0"/>
    <m/>
    <b v="0"/>
    <m/>
    <m/>
    <m/>
    <x v="110"/>
    <b v="1"/>
    <s v="Lost or No Budget"/>
    <m/>
    <s v="0035A00003NFb1WQAT"/>
    <m/>
    <m/>
    <s v="00531000007KAu8AAG"/>
    <b v="0"/>
    <d v="2016-11-07T11:56:35"/>
    <m/>
    <b v="0"/>
    <m/>
    <m/>
    <b v="0"/>
    <d v="2020-04-01T00:00:00"/>
    <n v="4"/>
    <n v="2020"/>
    <s v="Omitted"/>
    <s v="Omitted"/>
    <b v="0"/>
    <b v="0"/>
    <m/>
    <b v="1"/>
    <b v="0"/>
    <b v="0"/>
    <x v="4"/>
    <b v="0"/>
    <s v="Auto-Ti"/>
    <x v="0"/>
    <d v="2020-04-02T00:00:00"/>
    <s v="0055A00000BclF5QAJ"/>
    <d v="2021-04-10T23:01:03"/>
    <m/>
    <d v="2020-05-22T17:03:09"/>
    <m/>
    <m/>
    <b v="0"/>
    <m/>
    <s v="Biotherapeutics"/>
    <s v="Seminar - Partner"/>
    <m/>
    <m/>
    <m/>
    <m/>
    <m/>
    <x v="681"/>
    <x v="0"/>
    <b v="0"/>
    <m/>
    <m/>
    <s v="CRO"/>
    <s v="0055A000008zqzaQAA"/>
    <s v="01s31000003qafeAAA"/>
    <s v="Biotherapeutics"/>
    <m/>
    <s v="0035A00003NFb1WQAT"/>
    <s v="System"/>
    <s v="ZipChip"/>
    <m/>
    <m/>
    <s v="0125A000001ESVfQAO"/>
    <b v="0"/>
    <m/>
    <b v="0"/>
    <m/>
    <m/>
    <x v="0"/>
    <b v="0"/>
    <d v="2021-06-29T20:34:54"/>
    <s v="0055A00000BctN2QAJ"/>
    <m/>
    <b v="0"/>
    <x v="0"/>
    <m/>
    <m/>
    <n v="57394"/>
    <m/>
    <x v="2"/>
    <n v="0"/>
    <n v="0"/>
  </r>
  <r>
    <s v="0013100001fsoNJAAY"/>
    <b v="0"/>
    <m/>
    <b v="0"/>
    <m/>
    <m/>
    <m/>
    <x v="191"/>
    <b v="1"/>
    <s v="Duplicate opportunity"/>
    <m/>
    <s v="00331000034nsrYAAQ"/>
    <m/>
    <m/>
    <s v="00531000007M2hjAAC"/>
    <b v="0"/>
    <d v="2016-11-08T22:24:42"/>
    <m/>
    <b v="0"/>
    <m/>
    <m/>
    <b v="0"/>
    <d v="2016-04-01T00:00:00"/>
    <n v="4"/>
    <n v="2016"/>
    <s v="Omitted"/>
    <s v="Omitted"/>
    <b v="0"/>
    <b v="0"/>
    <m/>
    <b v="1"/>
    <b v="0"/>
    <b v="0"/>
    <x v="4"/>
    <b v="0"/>
    <m/>
    <x v="0"/>
    <m/>
    <s v="0055A00000BclF5QAJ"/>
    <d v="2021-04-11T20:03:09"/>
    <m/>
    <d v="2018-03-14T14:28:14"/>
    <m/>
    <m/>
    <b v="0"/>
    <m/>
    <m/>
    <s v="Other"/>
    <m/>
    <m/>
    <m/>
    <m/>
    <m/>
    <x v="682"/>
    <x v="0"/>
    <b v="0"/>
    <m/>
    <m/>
    <m/>
    <s v="0055A000008iLoOQAU"/>
    <s v="01s31000003qafeAAA"/>
    <s v="Other"/>
    <m/>
    <m/>
    <m/>
    <s v="ZipChip"/>
    <m/>
    <m/>
    <s v="0125A000001ESVfQAO"/>
    <b v="0"/>
    <m/>
    <b v="0"/>
    <m/>
    <m/>
    <x v="0"/>
    <b v="0"/>
    <d v="2021-06-29T20:34:54"/>
    <m/>
    <m/>
    <b v="0"/>
    <x v="0"/>
    <m/>
    <m/>
    <n v="56805"/>
    <m/>
    <x v="2"/>
    <n v="0"/>
    <n v="0"/>
  </r>
  <r>
    <s v="0013100001jb0TpAAI"/>
    <b v="0"/>
    <m/>
    <b v="0"/>
    <m/>
    <m/>
    <m/>
    <x v="113"/>
    <b v="1"/>
    <s v="Non Responsive"/>
    <m/>
    <s v="00331000034nyeOAAQ"/>
    <m/>
    <m/>
    <s v="00531000007KAu8AAG"/>
    <b v="0"/>
    <d v="2016-11-09T14:30:44"/>
    <m/>
    <b v="0"/>
    <m/>
    <m/>
    <b v="0"/>
    <d v="2020-02-01T00:00:00"/>
    <n v="2"/>
    <n v="2020"/>
    <s v="Omitted"/>
    <s v="Omitted"/>
    <b v="0"/>
    <b v="0"/>
    <m/>
    <b v="1"/>
    <b v="0"/>
    <b v="0"/>
    <x v="4"/>
    <b v="0"/>
    <s v="Auto-Classic"/>
    <x v="0"/>
    <d v="2019-10-07T00:00:00"/>
    <s v="0055A00000BclF5QAJ"/>
    <d v="2021-04-11T20:06:15"/>
    <m/>
    <d v="2019-10-10T15:40:24"/>
    <m/>
    <m/>
    <b v="0"/>
    <m/>
    <s v="Proteomics and Peptide Mapping"/>
    <s v="Field Sales"/>
    <m/>
    <m/>
    <m/>
    <m/>
    <m/>
    <x v="683"/>
    <x v="0"/>
    <b v="0"/>
    <m/>
    <m/>
    <m/>
    <s v="0055A000008zqzaQAA"/>
    <s v="01s31000003qafeAAA"/>
    <s v="Proteomics"/>
    <m/>
    <s v="00331000034nyeOAAQ"/>
    <s v="System"/>
    <s v="ZipChip"/>
    <m/>
    <m/>
    <s v="0125A000001ESVfQAO"/>
    <b v="0"/>
    <m/>
    <b v="0"/>
    <m/>
    <m/>
    <x v="0"/>
    <b v="0"/>
    <d v="2021-06-29T20:34:54"/>
    <s v="0055A00000BctN2QAJ"/>
    <m/>
    <b v="0"/>
    <x v="0"/>
    <m/>
    <m/>
    <n v="72600"/>
    <m/>
    <x v="2"/>
    <n v="0"/>
    <n v="0"/>
  </r>
  <r>
    <s v="0013100001mxdPhAAI"/>
    <b v="0"/>
    <m/>
    <b v="0"/>
    <m/>
    <m/>
    <m/>
    <x v="192"/>
    <b v="0"/>
    <m/>
    <m/>
    <s v="00331000034o6JXAAY"/>
    <m/>
    <m/>
    <s v="005i0000000fNkyAAE"/>
    <b v="1"/>
    <d v="2016-11-09T22:13:32"/>
    <m/>
    <b v="0"/>
    <m/>
    <m/>
    <b v="0"/>
    <d v="2022-04-01T00:00:00"/>
    <n v="4"/>
    <n v="2022"/>
    <s v="Pipeline"/>
    <s v="Pipeline"/>
    <b v="0"/>
    <b v="0"/>
    <m/>
    <b v="1"/>
    <b v="0"/>
    <b v="0"/>
    <x v="4"/>
    <b v="0"/>
    <m/>
    <x v="0"/>
    <m/>
    <s v="00531000008F2qlAAC"/>
    <d v="2021-06-01T13:18:22"/>
    <m/>
    <d v="2021-02-16T13:54:42"/>
    <m/>
    <m/>
    <b v="1"/>
    <m/>
    <m/>
    <s v="Sales Seminar"/>
    <m/>
    <m/>
    <m/>
    <m/>
    <m/>
    <x v="684"/>
    <x v="0"/>
    <b v="0"/>
    <m/>
    <m/>
    <m/>
    <s v="00531000007KgPgAAK"/>
    <s v="01si00000040RFIAA2"/>
    <s v="All Hazards"/>
    <m/>
    <s v="00331000034o6JXAAY"/>
    <m/>
    <s v="MX908"/>
    <m/>
    <m/>
    <s v="0125A000001NaBLQA0"/>
    <b v="0"/>
    <m/>
    <b v="0"/>
    <m/>
    <m/>
    <x v="2"/>
    <b v="0"/>
    <d v="2021-06-29T20:34:54"/>
    <m/>
    <m/>
    <b v="0"/>
    <x v="0"/>
    <n v="0"/>
    <n v="0"/>
    <n v="1717993.65"/>
    <m/>
    <x v="110"/>
    <n v="10"/>
    <n v="0"/>
  </r>
  <r>
    <s v="0013100001frUCVAA2"/>
    <b v="0"/>
    <m/>
    <b v="0"/>
    <m/>
    <m/>
    <m/>
    <x v="193"/>
    <b v="1"/>
    <m/>
    <m/>
    <m/>
    <m/>
    <m/>
    <s v="00531000007KAu8AAG"/>
    <b v="0"/>
    <d v="2016-11-09T23:03:34"/>
    <m/>
    <b v="0"/>
    <m/>
    <m/>
    <b v="0"/>
    <d v="2017-03-01T00:00:00"/>
    <n v="3"/>
    <n v="2017"/>
    <s v="Closed"/>
    <s v="Closed"/>
    <b v="0"/>
    <b v="0"/>
    <m/>
    <b v="1"/>
    <b v="0"/>
    <b v="0"/>
    <x v="4"/>
    <b v="0"/>
    <m/>
    <x v="0"/>
    <m/>
    <s v="0055A00000BclF5QAJ"/>
    <d v="2021-04-11T20:12:15"/>
    <m/>
    <d v="2018-03-10T15:07:46"/>
    <m/>
    <m/>
    <b v="0"/>
    <m/>
    <s v="Proteomics and Peptide Mapping"/>
    <s v="Referral"/>
    <m/>
    <m/>
    <m/>
    <m/>
    <m/>
    <x v="685"/>
    <x v="0"/>
    <b v="0"/>
    <m/>
    <m/>
    <m/>
    <s v="0055A000008zqzaQAA"/>
    <s v="01s31000003qafeAAA"/>
    <s v="Proteomics"/>
    <m/>
    <m/>
    <s v="Consumables"/>
    <s v="ZipChip"/>
    <m/>
    <m/>
    <s v="0125A000001ESVfQAO"/>
    <b v="0"/>
    <m/>
    <b v="0"/>
    <m/>
    <m/>
    <x v="1"/>
    <b v="0"/>
    <d v="2021-06-29T20:34:54"/>
    <s v="0055A00000BctN2QAJ"/>
    <m/>
    <b v="0"/>
    <x v="1"/>
    <m/>
    <m/>
    <n v="2750"/>
    <m/>
    <x v="96"/>
    <n v="100"/>
    <n v="0"/>
  </r>
  <r>
    <s v="0013100001myNL4AAM"/>
    <b v="0"/>
    <m/>
    <b v="0"/>
    <m/>
    <m/>
    <m/>
    <x v="194"/>
    <b v="1"/>
    <m/>
    <m/>
    <s v="00331000035EEq2AAG"/>
    <m/>
    <m/>
    <s v="00531000007KAsvAAG"/>
    <b v="0"/>
    <d v="2016-11-14T20:28:07"/>
    <m/>
    <b v="0"/>
    <m/>
    <m/>
    <b v="0"/>
    <d v="2018-01-01T00:00:00"/>
    <n v="1"/>
    <n v="2018"/>
    <s v="Closed"/>
    <s v="Closed"/>
    <b v="0"/>
    <b v="0"/>
    <m/>
    <b v="1"/>
    <b v="0"/>
    <b v="0"/>
    <x v="4"/>
    <b v="0"/>
    <m/>
    <x v="0"/>
    <d v="2018-04-09T00:00:00"/>
    <s v="0055A00000BclF5QAJ"/>
    <d v="2021-04-11T20:06:15"/>
    <m/>
    <d v="2020-01-06T18:18:16"/>
    <m/>
    <m/>
    <b v="0"/>
    <m/>
    <m/>
    <s v="Field Sales"/>
    <m/>
    <m/>
    <m/>
    <m/>
    <m/>
    <x v="686"/>
    <x v="0"/>
    <b v="1"/>
    <m/>
    <m/>
    <m/>
    <s v="00531000007KAsvAAG"/>
    <s v="01s31000003qafjAAA"/>
    <s v="All Hazards"/>
    <s v="All Hazards"/>
    <m/>
    <m/>
    <m/>
    <m/>
    <m/>
    <s v="0125A000001NaBLQA0"/>
    <b v="0"/>
    <m/>
    <b v="0"/>
    <m/>
    <m/>
    <x v="1"/>
    <b v="0"/>
    <d v="2021-06-29T20:34:54"/>
    <m/>
    <m/>
    <b v="0"/>
    <x v="1"/>
    <m/>
    <m/>
    <n v="71500"/>
    <m/>
    <x v="34"/>
    <n v="100"/>
    <n v="0"/>
  </r>
  <r>
    <s v="0013100001jbqf9AAA"/>
    <b v="0"/>
    <m/>
    <b v="0"/>
    <s v="70131000001YBx9AAG"/>
    <m/>
    <m/>
    <x v="112"/>
    <b v="0"/>
    <m/>
    <m/>
    <s v="00331000035EgQ6AAK"/>
    <m/>
    <m/>
    <s v="00531000007KAu8AAG"/>
    <b v="0"/>
    <d v="2016-11-16T17:24:23"/>
    <m/>
    <b v="0"/>
    <m/>
    <m/>
    <b v="0"/>
    <d v="2023-01-01T00:00:00"/>
    <n v="1"/>
    <n v="2023"/>
    <s v="Pipeline"/>
    <s v="Pipeline"/>
    <b v="0"/>
    <b v="0"/>
    <m/>
    <b v="1"/>
    <b v="0"/>
    <b v="0"/>
    <x v="4"/>
    <b v="0"/>
    <s v="Auto-Ti"/>
    <x v="0"/>
    <d v="2020-11-18T00:00:00"/>
    <s v="0055A00000BclF5QAJ"/>
    <d v="2021-06-01T19:07:12"/>
    <m/>
    <d v="2018-03-12T12:51:11"/>
    <m/>
    <m/>
    <b v="0"/>
    <m/>
    <s v="Cell Lysates"/>
    <s v="Referral"/>
    <m/>
    <m/>
    <m/>
    <m/>
    <m/>
    <x v="687"/>
    <x v="0"/>
    <b v="0"/>
    <m/>
    <m/>
    <m/>
    <s v="0055A00000Bnt5hQAB"/>
    <s v="01s31000003qafeAAA"/>
    <s v="Metabolomics"/>
    <m/>
    <s v="00331000035EgQ6AAK"/>
    <s v="System"/>
    <s v="ZipChip"/>
    <m/>
    <m/>
    <s v="0125A000001ESVfQAO"/>
    <b v="0"/>
    <m/>
    <b v="0"/>
    <m/>
    <m/>
    <x v="3"/>
    <b v="0"/>
    <d v="2021-06-29T20:34:54"/>
    <s v="0055A000008iLmcQAE"/>
    <m/>
    <b v="0"/>
    <x v="0"/>
    <m/>
    <m/>
    <n v="82600"/>
    <m/>
    <x v="111"/>
    <n v="5"/>
    <n v="0"/>
  </r>
  <r>
    <s v="0013100001fsoNJAAY"/>
    <b v="0"/>
    <m/>
    <b v="0"/>
    <m/>
    <m/>
    <m/>
    <x v="195"/>
    <b v="1"/>
    <m/>
    <m/>
    <s v="00331000034Ek6hAAC"/>
    <m/>
    <m/>
    <s v="00531000007M2hjAAC"/>
    <b v="0"/>
    <d v="2016-11-16T18:12:48"/>
    <m/>
    <b v="0"/>
    <m/>
    <m/>
    <b v="0"/>
    <d v="2016-04-01T00:00:00"/>
    <n v="4"/>
    <n v="2016"/>
    <s v="Closed"/>
    <s v="Closed"/>
    <b v="0"/>
    <b v="0"/>
    <m/>
    <b v="1"/>
    <b v="0"/>
    <b v="0"/>
    <x v="4"/>
    <b v="0"/>
    <m/>
    <x v="0"/>
    <m/>
    <s v="0055A00000BclF5QAJ"/>
    <d v="2021-04-11T20:03:09"/>
    <m/>
    <d v="2018-03-10T15:07:46"/>
    <m/>
    <m/>
    <b v="0"/>
    <m/>
    <s v="Biotherapeutics;Proteomics and Peptide Mapping;Metabolomics"/>
    <s v="Other"/>
    <m/>
    <m/>
    <m/>
    <m/>
    <m/>
    <x v="688"/>
    <x v="0"/>
    <b v="0"/>
    <m/>
    <m/>
    <m/>
    <s v="0055A000008iLoOQAU"/>
    <s v="01s31000003qafeAAA"/>
    <s v="Biotherapeutics"/>
    <m/>
    <m/>
    <s v="System"/>
    <s v="ZipChip"/>
    <m/>
    <m/>
    <s v="0125A000001ESVfQAO"/>
    <b v="0"/>
    <m/>
    <b v="0"/>
    <m/>
    <m/>
    <x v="1"/>
    <b v="0"/>
    <d v="2021-06-29T20:34:54"/>
    <m/>
    <m/>
    <b v="0"/>
    <x v="1"/>
    <m/>
    <m/>
    <n v="33850"/>
    <m/>
    <x v="112"/>
    <n v="100"/>
    <n v="0"/>
  </r>
  <r>
    <s v="0013100001mz8G7AAI"/>
    <b v="0"/>
    <m/>
    <b v="0"/>
    <m/>
    <m/>
    <m/>
    <x v="137"/>
    <b v="1"/>
    <s v="Lost or No Budget"/>
    <m/>
    <s v="00331000035FBVMAA4"/>
    <m/>
    <m/>
    <s v="00531000007KAu8AAG"/>
    <b v="0"/>
    <d v="2016-11-18T22:41:03"/>
    <m/>
    <b v="0"/>
    <m/>
    <m/>
    <b v="0"/>
    <d v="2018-01-01T00:00:00"/>
    <n v="1"/>
    <n v="2018"/>
    <s v="Omitted"/>
    <s v="Omitted"/>
    <b v="0"/>
    <b v="0"/>
    <m/>
    <b v="1"/>
    <b v="0"/>
    <b v="0"/>
    <x v="4"/>
    <b v="0"/>
    <m/>
    <x v="0"/>
    <m/>
    <s v="0055A00000BclF5QAJ"/>
    <d v="2021-04-11T20:12:15"/>
    <m/>
    <d v="2018-03-27T16:46:39"/>
    <m/>
    <m/>
    <b v="0"/>
    <m/>
    <s v="Proteomics and Peptide Mapping"/>
    <s v="Referral"/>
    <m/>
    <m/>
    <m/>
    <m/>
    <m/>
    <x v="689"/>
    <x v="0"/>
    <b v="0"/>
    <m/>
    <m/>
    <m/>
    <s v="0055A000008iLoJQAU"/>
    <s v="01s31000003qafeAAA"/>
    <s v="Proteomics"/>
    <m/>
    <m/>
    <m/>
    <s v="ZipChip"/>
    <m/>
    <m/>
    <s v="0125A000001ESVfQAO"/>
    <b v="0"/>
    <m/>
    <b v="0"/>
    <m/>
    <m/>
    <x v="0"/>
    <b v="0"/>
    <d v="2021-06-29T20:34:54"/>
    <m/>
    <m/>
    <b v="0"/>
    <x v="0"/>
    <m/>
    <m/>
    <n v="54805"/>
    <m/>
    <x v="2"/>
    <n v="0"/>
    <n v="0"/>
  </r>
  <r>
    <s v="0013100001mzKtiAAE"/>
    <b v="0"/>
    <m/>
    <b v="0"/>
    <m/>
    <m/>
    <m/>
    <x v="17"/>
    <b v="1"/>
    <s v="Duplicate opportunity"/>
    <m/>
    <s v="00331000035Feg3AAC"/>
    <m/>
    <m/>
    <s v="00531000007KgPgAAK"/>
    <b v="1"/>
    <d v="2016-11-21T02:44:03"/>
    <m/>
    <b v="0"/>
    <m/>
    <m/>
    <b v="0"/>
    <d v="2016-04-01T00:00:00"/>
    <n v="4"/>
    <n v="2016"/>
    <s v="Omitted"/>
    <s v="Omitted"/>
    <b v="0"/>
    <b v="0"/>
    <m/>
    <b v="0"/>
    <b v="0"/>
    <b v="0"/>
    <x v="4"/>
    <b v="0"/>
    <m/>
    <x v="0"/>
    <m/>
    <s v="0055A000009s6n0QAA"/>
    <d v="2020-09-17T14:48:48"/>
    <m/>
    <d v="2020-01-06T18:18:35"/>
    <m/>
    <m/>
    <b v="0"/>
    <m/>
    <m/>
    <s v="Other"/>
    <m/>
    <m/>
    <m/>
    <m/>
    <m/>
    <x v="690"/>
    <x v="0"/>
    <b v="0"/>
    <m/>
    <m/>
    <m/>
    <s v="00531000007KgPgAAK"/>
    <m/>
    <s v="All Hazards"/>
    <m/>
    <s v="00331000035Feg3AAC"/>
    <m/>
    <m/>
    <m/>
    <m/>
    <s v="0125A000001NaBLQA0"/>
    <b v="0"/>
    <m/>
    <b v="0"/>
    <m/>
    <m/>
    <x v="0"/>
    <b v="0"/>
    <d v="2021-06-29T20:34:54"/>
    <m/>
    <m/>
    <b v="0"/>
    <x v="0"/>
    <m/>
    <m/>
    <m/>
    <m/>
    <x v="0"/>
    <n v="0"/>
    <n v="0"/>
  </r>
  <r>
    <s v="0013100001mzKtiAAE"/>
    <b v="0"/>
    <m/>
    <b v="0"/>
    <m/>
    <m/>
    <m/>
    <x v="89"/>
    <b v="1"/>
    <s v="Lost or No Budget"/>
    <m/>
    <m/>
    <m/>
    <m/>
    <s v="00531000007KgPgAAK"/>
    <b v="0"/>
    <d v="2016-11-21T02:45:20"/>
    <m/>
    <b v="0"/>
    <m/>
    <m/>
    <b v="0"/>
    <d v="2020-02-01T00:00:00"/>
    <n v="2"/>
    <n v="2020"/>
    <s v="Omitted"/>
    <s v="Omitted"/>
    <b v="0"/>
    <b v="0"/>
    <m/>
    <b v="1"/>
    <b v="0"/>
    <b v="0"/>
    <x v="4"/>
    <b v="0"/>
    <m/>
    <x v="0"/>
    <m/>
    <s v="00531000007MUoEAAW"/>
    <d v="2020-05-21T15:23:28"/>
    <m/>
    <d v="2020-05-21T15:23:28"/>
    <m/>
    <m/>
    <b v="0"/>
    <m/>
    <m/>
    <s v="Other"/>
    <m/>
    <m/>
    <m/>
    <m/>
    <m/>
    <x v="691"/>
    <x v="0"/>
    <b v="0"/>
    <m/>
    <m/>
    <m/>
    <s v="00531000007KgPgAAK"/>
    <s v="01s31000003qafjAAA"/>
    <m/>
    <m/>
    <m/>
    <m/>
    <m/>
    <m/>
    <m/>
    <s v="0125A000001NaBLQA0"/>
    <b v="0"/>
    <m/>
    <b v="0"/>
    <m/>
    <m/>
    <x v="0"/>
    <b v="0"/>
    <d v="2021-06-29T20:34:54"/>
    <m/>
    <m/>
    <b v="0"/>
    <x v="0"/>
    <m/>
    <m/>
    <n v="143000"/>
    <m/>
    <x v="2"/>
    <n v="0"/>
    <n v="0"/>
  </r>
  <r>
    <s v="0013100001mJnaRAAS"/>
    <b v="0"/>
    <m/>
    <b v="0"/>
    <m/>
    <m/>
    <m/>
    <x v="189"/>
    <b v="0"/>
    <m/>
    <m/>
    <s v="00331000035Fk34AAC"/>
    <m/>
    <m/>
    <s v="00531000007MUoEAAW"/>
    <b v="0"/>
    <d v="2016-11-21T14:46:55"/>
    <m/>
    <b v="0"/>
    <m/>
    <m/>
    <b v="0"/>
    <d v="2017-01-01T00:00:00"/>
    <n v="1"/>
    <n v="2017"/>
    <s v="Pipeline"/>
    <s v="Pipeline"/>
    <b v="0"/>
    <b v="0"/>
    <m/>
    <b v="1"/>
    <b v="0"/>
    <b v="0"/>
    <x v="4"/>
    <b v="0"/>
    <m/>
    <x v="0"/>
    <m/>
    <s v="0055A00000BclF5QAJ"/>
    <d v="2021-04-11T20:03:09"/>
    <m/>
    <m/>
    <m/>
    <m/>
    <b v="0"/>
    <m/>
    <m/>
    <s v="Other"/>
    <m/>
    <m/>
    <m/>
    <m/>
    <m/>
    <x v="692"/>
    <x v="0"/>
    <b v="0"/>
    <m/>
    <m/>
    <m/>
    <s v="00531000006uPsjAAE"/>
    <s v="01s31000003qagwAAA"/>
    <m/>
    <m/>
    <m/>
    <m/>
    <m/>
    <m/>
    <m/>
    <s v="0125A000001ESVgQAO"/>
    <b v="0"/>
    <m/>
    <b v="0"/>
    <m/>
    <m/>
    <x v="2"/>
    <b v="0"/>
    <d v="2021-06-29T20:34:54"/>
    <m/>
    <m/>
    <b v="0"/>
    <x v="0"/>
    <m/>
    <m/>
    <n v="73000"/>
    <m/>
    <x v="0"/>
    <m/>
    <n v="0"/>
  </r>
  <r>
    <s v="0013100001mzTROAA2"/>
    <b v="0"/>
    <m/>
    <b v="0"/>
    <m/>
    <m/>
    <m/>
    <x v="22"/>
    <b v="0"/>
    <m/>
    <m/>
    <s v="00331000035FovPAAS"/>
    <m/>
    <m/>
    <s v="00531000007MUoEAAW"/>
    <b v="0"/>
    <d v="2016-11-21T20:17:19"/>
    <m/>
    <b v="0"/>
    <m/>
    <m/>
    <b v="0"/>
    <d v="2017-02-01T00:00:00"/>
    <n v="2"/>
    <n v="2017"/>
    <s v="Pipeline"/>
    <s v="Pipeline"/>
    <b v="0"/>
    <b v="0"/>
    <m/>
    <b v="1"/>
    <b v="0"/>
    <b v="0"/>
    <x v="4"/>
    <b v="0"/>
    <m/>
    <x v="0"/>
    <m/>
    <s v="0055A000009s6n0QAA"/>
    <d v="2020-01-06T15:53:09"/>
    <m/>
    <m/>
    <m/>
    <m/>
    <b v="0"/>
    <m/>
    <m/>
    <s v="Seminar - Internal"/>
    <m/>
    <m/>
    <m/>
    <m/>
    <m/>
    <x v="693"/>
    <x v="0"/>
    <b v="0"/>
    <m/>
    <m/>
    <m/>
    <s v="00531000006uPsjAAE"/>
    <s v="01s31000003qagwAAA"/>
    <m/>
    <m/>
    <m/>
    <m/>
    <m/>
    <m/>
    <m/>
    <s v="0125A000001ESVgQAO"/>
    <b v="0"/>
    <m/>
    <b v="0"/>
    <m/>
    <m/>
    <x v="2"/>
    <b v="0"/>
    <d v="2021-06-29T20:34:54"/>
    <m/>
    <m/>
    <b v="0"/>
    <x v="0"/>
    <m/>
    <m/>
    <n v="70000"/>
    <m/>
    <x v="0"/>
    <m/>
    <n v="0"/>
  </r>
  <r>
    <s v="0013100001k6JWfAAM"/>
    <b v="0"/>
    <m/>
    <b v="0"/>
    <s v="70131000001SgixAAC"/>
    <m/>
    <m/>
    <x v="15"/>
    <b v="1"/>
    <s v="Other"/>
    <m/>
    <s v="00331000035G3GFAA0"/>
    <m/>
    <m/>
    <s v="00531000007MUoEAAW"/>
    <b v="1"/>
    <d v="2016-11-22T20:06:18"/>
    <m/>
    <b v="0"/>
    <m/>
    <m/>
    <b v="0"/>
    <d v="2018-04-01T00:00:00"/>
    <n v="4"/>
    <n v="2018"/>
    <s v="Omitted"/>
    <s v="Omitted"/>
    <b v="0"/>
    <b v="0"/>
    <m/>
    <b v="0"/>
    <b v="0"/>
    <b v="0"/>
    <x v="5"/>
    <b v="0"/>
    <m/>
    <x v="0"/>
    <d v="2016-11-22T00:00:00"/>
    <s v="0055A00000BclF5QAJ"/>
    <d v="2021-04-11T20:33:11"/>
    <m/>
    <d v="2018-03-14T14:33:15"/>
    <m/>
    <m/>
    <b v="0"/>
    <m/>
    <s v="Biotherapeutics"/>
    <s v="Trade Show"/>
    <m/>
    <m/>
    <m/>
    <m/>
    <m/>
    <x v="694"/>
    <x v="0"/>
    <b v="0"/>
    <m/>
    <m/>
    <m/>
    <s v="0055A000008zqzaQAA"/>
    <m/>
    <s v="Biotherapeutics"/>
    <m/>
    <s v="00331000035G3GFAA0"/>
    <m/>
    <s v="ZipChip"/>
    <m/>
    <m/>
    <s v="0125A000001ESVfQAO"/>
    <b v="0"/>
    <m/>
    <b v="0"/>
    <m/>
    <m/>
    <x v="0"/>
    <b v="0"/>
    <d v="2021-06-29T20:34:54"/>
    <s v="0055A00000BctN2QAJ"/>
    <m/>
    <b v="0"/>
    <x v="0"/>
    <m/>
    <m/>
    <n v="65000"/>
    <m/>
    <x v="2"/>
    <n v="0"/>
    <n v="0"/>
  </r>
  <r>
    <s v="0013100001mzevCAAQ"/>
    <b v="0"/>
    <m/>
    <b v="0"/>
    <s v="70131000001SgixAAC"/>
    <m/>
    <m/>
    <x v="75"/>
    <b v="0"/>
    <m/>
    <m/>
    <s v="00331000035G3JdAAK"/>
    <m/>
    <m/>
    <s v="00531000007MUoEAAW"/>
    <b v="1"/>
    <d v="2016-11-22T20:09:38"/>
    <m/>
    <b v="0"/>
    <m/>
    <m/>
    <b v="0"/>
    <d v="2017-04-01T00:00:00"/>
    <n v="4"/>
    <n v="2017"/>
    <s v="Pipeline"/>
    <s v="Pipeline"/>
    <b v="0"/>
    <b v="0"/>
    <m/>
    <b v="0"/>
    <b v="0"/>
    <b v="0"/>
    <x v="5"/>
    <b v="0"/>
    <m/>
    <x v="0"/>
    <m/>
    <s v="0055A00000BclF5QAJ"/>
    <d v="2021-05-04T16:26:29"/>
    <m/>
    <m/>
    <m/>
    <m/>
    <b v="0"/>
    <m/>
    <m/>
    <s v="Website"/>
    <m/>
    <m/>
    <m/>
    <m/>
    <m/>
    <x v="695"/>
    <x v="0"/>
    <b v="0"/>
    <m/>
    <m/>
    <m/>
    <s v="00531000006uPsjAAE"/>
    <m/>
    <m/>
    <m/>
    <s v="00331000035G3JdAAK"/>
    <m/>
    <m/>
    <m/>
    <m/>
    <s v="0125A000001ESVgQAO"/>
    <b v="0"/>
    <m/>
    <b v="0"/>
    <m/>
    <m/>
    <x v="2"/>
    <b v="0"/>
    <d v="2021-06-29T20:34:54"/>
    <m/>
    <m/>
    <b v="0"/>
    <x v="0"/>
    <m/>
    <m/>
    <n v="65000"/>
    <m/>
    <x v="0"/>
    <m/>
    <n v="0"/>
  </r>
  <r>
    <s v="0013100001mzfYVAAY"/>
    <b v="0"/>
    <m/>
    <b v="0"/>
    <m/>
    <m/>
    <m/>
    <x v="22"/>
    <b v="0"/>
    <m/>
    <m/>
    <s v="00331000035G46jAAC"/>
    <m/>
    <m/>
    <s v="00531000007MUoEAAW"/>
    <b v="1"/>
    <d v="2016-11-22T21:07:42"/>
    <m/>
    <b v="0"/>
    <m/>
    <m/>
    <b v="0"/>
    <d v="2017-02-01T00:00:00"/>
    <n v="2"/>
    <n v="2017"/>
    <s v="Pipeline"/>
    <s v="Pipeline"/>
    <b v="0"/>
    <b v="0"/>
    <m/>
    <b v="0"/>
    <b v="0"/>
    <b v="0"/>
    <x v="5"/>
    <b v="0"/>
    <m/>
    <x v="0"/>
    <m/>
    <s v="0055A00000BclF5QAJ"/>
    <d v="2021-04-11T20:11:37"/>
    <m/>
    <m/>
    <m/>
    <m/>
    <b v="0"/>
    <m/>
    <m/>
    <s v="Website"/>
    <m/>
    <m/>
    <m/>
    <m/>
    <m/>
    <x v="696"/>
    <x v="0"/>
    <b v="0"/>
    <m/>
    <m/>
    <m/>
    <s v="00531000006uPsjAAE"/>
    <m/>
    <m/>
    <m/>
    <m/>
    <m/>
    <m/>
    <m/>
    <m/>
    <s v="0125A000001ESVgQAO"/>
    <b v="0"/>
    <m/>
    <b v="0"/>
    <m/>
    <m/>
    <x v="2"/>
    <b v="0"/>
    <d v="2021-06-29T20:34:54"/>
    <m/>
    <m/>
    <b v="0"/>
    <x v="0"/>
    <m/>
    <m/>
    <n v="65000"/>
    <m/>
    <x v="0"/>
    <m/>
    <n v="0"/>
  </r>
  <r>
    <s v="0013100001mzmXTAAY"/>
    <b v="0"/>
    <m/>
    <b v="0"/>
    <s v="70131000001SgixAAC"/>
    <m/>
    <m/>
    <x v="75"/>
    <b v="0"/>
    <m/>
    <m/>
    <s v="00331000035GBk3AAG"/>
    <m/>
    <m/>
    <s v="00531000007MUoEAAW"/>
    <b v="1"/>
    <d v="2016-11-23T14:53:29"/>
    <m/>
    <b v="0"/>
    <m/>
    <m/>
    <b v="0"/>
    <d v="2017-04-01T00:00:00"/>
    <n v="4"/>
    <n v="2017"/>
    <s v="Pipeline"/>
    <s v="Pipeline"/>
    <b v="0"/>
    <b v="0"/>
    <m/>
    <b v="0"/>
    <b v="0"/>
    <b v="0"/>
    <x v="6"/>
    <b v="0"/>
    <m/>
    <x v="0"/>
    <m/>
    <s v="0055A00000BclF5QAJ"/>
    <d v="2021-05-04T16:12:41"/>
    <m/>
    <m/>
    <m/>
    <m/>
    <b v="0"/>
    <m/>
    <m/>
    <s v="Trade Show"/>
    <m/>
    <m/>
    <m/>
    <m/>
    <m/>
    <x v="697"/>
    <x v="0"/>
    <b v="0"/>
    <m/>
    <m/>
    <m/>
    <s v="00531000006uPsjAAE"/>
    <m/>
    <m/>
    <m/>
    <s v="00331000035GBk3AAG"/>
    <m/>
    <m/>
    <m/>
    <m/>
    <s v="0125A000001ESVgQAO"/>
    <b v="0"/>
    <m/>
    <b v="0"/>
    <m/>
    <m/>
    <x v="2"/>
    <b v="0"/>
    <d v="2021-06-29T20:34:54"/>
    <m/>
    <m/>
    <b v="0"/>
    <x v="0"/>
    <m/>
    <m/>
    <n v="65000"/>
    <m/>
    <x v="0"/>
    <m/>
    <n v="0"/>
  </r>
  <r>
    <s v="0013100001mzma8AAA"/>
    <b v="0"/>
    <m/>
    <b v="0"/>
    <s v="70131000001SgixAAC"/>
    <m/>
    <m/>
    <x v="75"/>
    <b v="0"/>
    <m/>
    <m/>
    <s v="00331000035GBmdAAG"/>
    <m/>
    <m/>
    <s v="00531000007MUoEAAW"/>
    <b v="1"/>
    <d v="2016-11-23T14:58:56"/>
    <m/>
    <b v="0"/>
    <m/>
    <m/>
    <b v="0"/>
    <d v="2017-04-01T00:00:00"/>
    <n v="4"/>
    <n v="2017"/>
    <s v="Pipeline"/>
    <s v="Pipeline"/>
    <b v="0"/>
    <b v="0"/>
    <m/>
    <b v="0"/>
    <b v="0"/>
    <b v="0"/>
    <x v="6"/>
    <b v="0"/>
    <m/>
    <x v="0"/>
    <m/>
    <s v="0055A00000BclF5QAJ"/>
    <d v="2021-05-04T16:13:05"/>
    <m/>
    <m/>
    <m/>
    <m/>
    <b v="0"/>
    <m/>
    <m/>
    <s v="Trade Show"/>
    <m/>
    <m/>
    <m/>
    <m/>
    <m/>
    <x v="698"/>
    <x v="0"/>
    <b v="0"/>
    <m/>
    <m/>
    <m/>
    <s v="00531000006uPsjAAE"/>
    <m/>
    <m/>
    <m/>
    <s v="00331000035GBmdAAG"/>
    <m/>
    <m/>
    <m/>
    <m/>
    <s v="0125A000001ESVgQAO"/>
    <b v="0"/>
    <m/>
    <b v="0"/>
    <m/>
    <m/>
    <x v="2"/>
    <b v="0"/>
    <d v="2021-06-29T20:34:54"/>
    <m/>
    <m/>
    <b v="0"/>
    <x v="0"/>
    <m/>
    <m/>
    <n v="65000"/>
    <m/>
    <x v="0"/>
    <m/>
    <n v="0"/>
  </r>
  <r>
    <s v="0013100001mzmTMAAY"/>
    <b v="0"/>
    <m/>
    <b v="0"/>
    <s v="70131000001SgixAAC"/>
    <m/>
    <m/>
    <x v="75"/>
    <b v="0"/>
    <m/>
    <m/>
    <s v="00331000035GBnWAAW"/>
    <m/>
    <m/>
    <s v="00531000007MUoEAAW"/>
    <b v="1"/>
    <d v="2016-11-23T15:00:40"/>
    <m/>
    <b v="0"/>
    <m/>
    <m/>
    <b v="0"/>
    <d v="2017-04-01T00:00:00"/>
    <n v="4"/>
    <n v="2017"/>
    <s v="Pipeline"/>
    <s v="Pipeline"/>
    <b v="0"/>
    <b v="0"/>
    <m/>
    <b v="0"/>
    <b v="0"/>
    <b v="0"/>
    <x v="6"/>
    <b v="0"/>
    <m/>
    <x v="0"/>
    <m/>
    <s v="0055A00000BclF5QAJ"/>
    <d v="2021-05-04T16:12:41"/>
    <m/>
    <m/>
    <m/>
    <m/>
    <b v="0"/>
    <m/>
    <m/>
    <s v="Trade Show"/>
    <m/>
    <m/>
    <m/>
    <m/>
    <m/>
    <x v="699"/>
    <x v="0"/>
    <b v="0"/>
    <m/>
    <m/>
    <m/>
    <s v="00531000006uPsjAAE"/>
    <m/>
    <m/>
    <m/>
    <s v="00331000035GBnWAAW"/>
    <m/>
    <m/>
    <m/>
    <m/>
    <s v="0125A000001ESVgQAO"/>
    <b v="0"/>
    <m/>
    <b v="0"/>
    <m/>
    <m/>
    <x v="2"/>
    <b v="0"/>
    <d v="2021-06-29T20:34:54"/>
    <m/>
    <m/>
    <b v="0"/>
    <x v="0"/>
    <m/>
    <m/>
    <n v="65000"/>
    <m/>
    <x v="0"/>
    <m/>
    <n v="0"/>
  </r>
  <r>
    <s v="0013100001nlBupAAE"/>
    <b v="0"/>
    <m/>
    <b v="0"/>
    <s v="70131000001YBOgAAO"/>
    <m/>
    <m/>
    <x v="17"/>
    <b v="1"/>
    <s v="Other"/>
    <m/>
    <s v="00331000035HbbHAAS"/>
    <m/>
    <m/>
    <s v="00531000007KAsvAAG"/>
    <b v="0"/>
    <d v="2016-11-29T19:04:16"/>
    <m/>
    <b v="0"/>
    <m/>
    <m/>
    <b v="0"/>
    <d v="2016-04-01T00:00:00"/>
    <n v="4"/>
    <n v="2016"/>
    <s v="Omitted"/>
    <s v="Omitted"/>
    <b v="0"/>
    <b v="0"/>
    <m/>
    <b v="1"/>
    <b v="0"/>
    <b v="0"/>
    <x v="6"/>
    <b v="0"/>
    <m/>
    <x v="0"/>
    <m/>
    <s v="0055A00000BclF5QAJ"/>
    <d v="2021-04-11T20:28:47"/>
    <m/>
    <d v="2020-12-24T01:37:14"/>
    <m/>
    <m/>
    <b v="0"/>
    <m/>
    <m/>
    <s v="Trade Show"/>
    <m/>
    <m/>
    <m/>
    <m/>
    <m/>
    <x v="700"/>
    <x v="0"/>
    <b v="0"/>
    <m/>
    <m/>
    <m/>
    <s v="00531000008F2qlAAC"/>
    <s v="01s31000003qafjAAA"/>
    <s v="CWAs"/>
    <m/>
    <m/>
    <m/>
    <m/>
    <m/>
    <m/>
    <s v="0125A000001NaBLQA0"/>
    <b v="0"/>
    <m/>
    <b v="0"/>
    <m/>
    <m/>
    <x v="0"/>
    <b v="0"/>
    <d v="2021-06-29T20:34:54"/>
    <m/>
    <m/>
    <b v="0"/>
    <x v="0"/>
    <m/>
    <m/>
    <n v="71500"/>
    <m/>
    <x v="2"/>
    <n v="0"/>
    <n v="0"/>
  </r>
  <r>
    <s v="0013100001nlBupAAE"/>
    <b v="0"/>
    <m/>
    <b v="0"/>
    <m/>
    <m/>
    <m/>
    <x v="22"/>
    <b v="1"/>
    <s v="Other"/>
    <m/>
    <m/>
    <m/>
    <m/>
    <s v="00531000007KAsvAAG"/>
    <b v="0"/>
    <d v="2016-11-29T19:07:00"/>
    <m/>
    <b v="0"/>
    <m/>
    <m/>
    <b v="0"/>
    <d v="2017-02-01T00:00:00"/>
    <n v="2"/>
    <n v="2017"/>
    <s v="Omitted"/>
    <s v="Omitted"/>
    <b v="0"/>
    <b v="0"/>
    <m/>
    <b v="1"/>
    <b v="0"/>
    <b v="0"/>
    <x v="6"/>
    <b v="0"/>
    <m/>
    <x v="0"/>
    <m/>
    <s v="0055A00000BclF5QAJ"/>
    <d v="2021-04-11T20:28:47"/>
    <m/>
    <d v="2020-12-24T01:37:54"/>
    <m/>
    <m/>
    <b v="0"/>
    <m/>
    <m/>
    <s v="Trade Show"/>
    <m/>
    <m/>
    <m/>
    <m/>
    <m/>
    <x v="701"/>
    <x v="0"/>
    <b v="0"/>
    <m/>
    <m/>
    <m/>
    <s v="00531000008F2qlAAC"/>
    <s v="01s31000003qafjAAA"/>
    <m/>
    <m/>
    <m/>
    <m/>
    <m/>
    <m/>
    <m/>
    <s v="0125A000001NaBLQA0"/>
    <b v="0"/>
    <m/>
    <b v="0"/>
    <m/>
    <m/>
    <x v="0"/>
    <b v="0"/>
    <d v="2021-06-29T20:34:54"/>
    <m/>
    <m/>
    <b v="0"/>
    <x v="0"/>
    <m/>
    <m/>
    <n v="71500"/>
    <m/>
    <x v="2"/>
    <n v="0"/>
    <n v="0"/>
  </r>
  <r>
    <s v="0013100001nlNGbAAM"/>
    <b v="0"/>
    <m/>
    <b v="0"/>
    <m/>
    <m/>
    <m/>
    <x v="93"/>
    <b v="1"/>
    <s v="Non Responsive"/>
    <m/>
    <s v="003310000366BHbAAM"/>
    <m/>
    <m/>
    <s v="00531000007KAu8AAG"/>
    <b v="1"/>
    <d v="2016-11-30T15:01:33"/>
    <m/>
    <b v="0"/>
    <m/>
    <m/>
    <b v="0"/>
    <d v="2018-02-01T00:00:00"/>
    <n v="2"/>
    <n v="2018"/>
    <s v="Omitted"/>
    <s v="Omitted"/>
    <b v="0"/>
    <b v="0"/>
    <m/>
    <b v="1"/>
    <b v="0"/>
    <b v="0"/>
    <x v="6"/>
    <b v="0"/>
    <m/>
    <x v="0"/>
    <m/>
    <s v="0055A00000BclF5QAJ"/>
    <d v="2021-04-10T23:01:03"/>
    <m/>
    <d v="2018-04-27T18:07:19"/>
    <m/>
    <m/>
    <b v="0"/>
    <m/>
    <m/>
    <s v="Website"/>
    <m/>
    <m/>
    <m/>
    <m/>
    <m/>
    <x v="702"/>
    <x v="0"/>
    <b v="0"/>
    <m/>
    <m/>
    <m/>
    <s v="0055A000008iLoOQAU"/>
    <s v="01s31000003qafeAAA"/>
    <s v="Other"/>
    <m/>
    <s v="003310000366BHbAAM"/>
    <s v="System"/>
    <s v="ZipChip"/>
    <m/>
    <m/>
    <s v="0125A000001ESVfQAO"/>
    <b v="0"/>
    <m/>
    <b v="0"/>
    <m/>
    <m/>
    <x v="0"/>
    <b v="0"/>
    <d v="2021-06-29T20:34:54"/>
    <m/>
    <m/>
    <b v="0"/>
    <x v="0"/>
    <m/>
    <m/>
    <n v="54805"/>
    <m/>
    <x v="2"/>
    <n v="0"/>
    <n v="0"/>
  </r>
  <r>
    <s v="0013100001mzbsAAAQ"/>
    <b v="0"/>
    <m/>
    <b v="0"/>
    <s v="70131000001SgixAAC"/>
    <m/>
    <m/>
    <x v="103"/>
    <b v="0"/>
    <m/>
    <m/>
    <s v="00331000035Fz6SAAS"/>
    <m/>
    <m/>
    <s v="00531000007MUoEAAW"/>
    <b v="1"/>
    <d v="2016-12-01T19:23:03"/>
    <m/>
    <b v="0"/>
    <m/>
    <m/>
    <b v="0"/>
    <d v="2017-02-01T00:00:00"/>
    <n v="2"/>
    <n v="2017"/>
    <s v="Pipeline"/>
    <s v="Pipeline"/>
    <b v="0"/>
    <b v="0"/>
    <m/>
    <b v="0"/>
    <b v="0"/>
    <b v="0"/>
    <x v="7"/>
    <b v="0"/>
    <m/>
    <x v="0"/>
    <m/>
    <s v="0055A00000BclF5QAJ"/>
    <d v="2021-05-04T16:26:29"/>
    <m/>
    <d v="2016-12-01T19:28:06"/>
    <m/>
    <m/>
    <b v="0"/>
    <m/>
    <m/>
    <s v="Trade Show"/>
    <m/>
    <m/>
    <m/>
    <m/>
    <m/>
    <x v="703"/>
    <x v="0"/>
    <b v="0"/>
    <m/>
    <m/>
    <m/>
    <s v="00531000006uPsjAAE"/>
    <m/>
    <m/>
    <m/>
    <s v="00331000035Fz6SAAS"/>
    <m/>
    <m/>
    <m/>
    <m/>
    <s v="0125A000001ESVgQAO"/>
    <b v="0"/>
    <m/>
    <b v="0"/>
    <m/>
    <m/>
    <x v="4"/>
    <b v="0"/>
    <d v="2021-06-29T20:34:54"/>
    <m/>
    <m/>
    <b v="0"/>
    <x v="0"/>
    <m/>
    <m/>
    <n v="200000"/>
    <m/>
    <x v="113"/>
    <n v="30"/>
    <n v="0"/>
  </r>
  <r>
    <s v="0013100001nmMgiAAE"/>
    <b v="0"/>
    <m/>
    <b v="0"/>
    <m/>
    <m/>
    <m/>
    <x v="75"/>
    <b v="1"/>
    <s v="Lost or No Budget"/>
    <m/>
    <s v="003310000367KSNAA2"/>
    <m/>
    <m/>
    <s v="00531000007KAsvAAG"/>
    <b v="0"/>
    <d v="2016-12-05T19:38:18"/>
    <m/>
    <b v="0"/>
    <m/>
    <m/>
    <b v="0"/>
    <d v="2017-04-01T00:00:00"/>
    <n v="4"/>
    <n v="2017"/>
    <s v="Omitted"/>
    <s v="Omitted"/>
    <b v="0"/>
    <b v="0"/>
    <m/>
    <b v="1"/>
    <b v="0"/>
    <b v="0"/>
    <x v="7"/>
    <b v="0"/>
    <m/>
    <x v="0"/>
    <m/>
    <s v="0055A00000BclF5QAJ"/>
    <d v="2021-04-11T20:06:15"/>
    <m/>
    <d v="2020-01-06T18:18:35"/>
    <m/>
    <m/>
    <b v="0"/>
    <m/>
    <m/>
    <s v="Field Sales"/>
    <m/>
    <m/>
    <m/>
    <m/>
    <m/>
    <x v="704"/>
    <x v="0"/>
    <b v="0"/>
    <m/>
    <m/>
    <m/>
    <s v="00531000007KAsvAAG"/>
    <s v="01s31000003qafjAAA"/>
    <m/>
    <m/>
    <m/>
    <m/>
    <m/>
    <m/>
    <m/>
    <s v="0125A000001NaBLQA0"/>
    <b v="0"/>
    <m/>
    <b v="0"/>
    <m/>
    <m/>
    <x v="0"/>
    <b v="0"/>
    <d v="2021-06-29T20:34:54"/>
    <m/>
    <m/>
    <b v="0"/>
    <x v="0"/>
    <m/>
    <m/>
    <n v="71500"/>
    <m/>
    <x v="2"/>
    <n v="0"/>
    <n v="0"/>
  </r>
  <r>
    <s v="0015A000020wtxMQAQ"/>
    <b v="0"/>
    <m/>
    <b v="0"/>
    <m/>
    <m/>
    <m/>
    <x v="42"/>
    <b v="1"/>
    <m/>
    <m/>
    <s v="003310000367ap0AAA"/>
    <m/>
    <m/>
    <s v="005i0000000fNkyAAE"/>
    <b v="0"/>
    <d v="2016-12-06T22:18:04"/>
    <m/>
    <b v="0"/>
    <m/>
    <m/>
    <b v="0"/>
    <d v="2017-01-01T00:00:00"/>
    <n v="1"/>
    <n v="2017"/>
    <s v="Closed"/>
    <s v="Closed"/>
    <b v="0"/>
    <b v="0"/>
    <m/>
    <b v="1"/>
    <b v="0"/>
    <b v="0"/>
    <x v="7"/>
    <b v="0"/>
    <m/>
    <x v="0"/>
    <m/>
    <s v="00531000007MUoEAAW"/>
    <d v="2020-12-15T14:20:49"/>
    <m/>
    <d v="2020-01-06T18:18:16"/>
    <m/>
    <m/>
    <b v="0"/>
    <m/>
    <m/>
    <s v="Other"/>
    <m/>
    <m/>
    <m/>
    <m/>
    <m/>
    <x v="705"/>
    <x v="0"/>
    <b v="1"/>
    <m/>
    <m/>
    <m/>
    <s v="005i0000000fNkyAAE"/>
    <s v="01s31000003qafjAAA"/>
    <m/>
    <s v="CWAs"/>
    <m/>
    <m/>
    <m/>
    <m/>
    <m/>
    <s v="0125A000001NaBLQA0"/>
    <b v="0"/>
    <m/>
    <b v="0"/>
    <m/>
    <m/>
    <x v="1"/>
    <b v="0"/>
    <d v="2021-06-29T20:34:54"/>
    <m/>
    <m/>
    <b v="0"/>
    <x v="1"/>
    <m/>
    <m/>
    <n v="55000"/>
    <m/>
    <x v="114"/>
    <n v="100"/>
    <n v="0"/>
  </r>
  <r>
    <s v="0013100001e9mKLAAY"/>
    <b v="0"/>
    <m/>
    <b v="0"/>
    <m/>
    <m/>
    <m/>
    <x v="7"/>
    <b v="1"/>
    <s v="Other"/>
    <m/>
    <m/>
    <m/>
    <m/>
    <s v="005i0000000fpvQAAQ"/>
    <b v="0"/>
    <d v="2016-12-07T18:57:11"/>
    <m/>
    <b v="0"/>
    <m/>
    <m/>
    <b v="0"/>
    <d v="2016-01-01T00:00:00"/>
    <n v="1"/>
    <n v="2016"/>
    <s v="Omitted"/>
    <s v="Omitted"/>
    <b v="0"/>
    <b v="0"/>
    <m/>
    <b v="1"/>
    <b v="0"/>
    <b v="0"/>
    <x v="7"/>
    <b v="0"/>
    <m/>
    <x v="0"/>
    <m/>
    <s v="0055A00000BclF5QAJ"/>
    <d v="2021-04-11T20:28:47"/>
    <m/>
    <d v="2020-01-06T18:18:35"/>
    <m/>
    <m/>
    <b v="0"/>
    <m/>
    <m/>
    <s v="Inside Sales"/>
    <m/>
    <m/>
    <m/>
    <m/>
    <m/>
    <x v="706"/>
    <x v="0"/>
    <b v="0"/>
    <m/>
    <m/>
    <m/>
    <s v="00531000008F2qlAAC"/>
    <s v="01s31000003qafjAAA"/>
    <m/>
    <m/>
    <m/>
    <m/>
    <m/>
    <m/>
    <m/>
    <s v="0125A000001NaBLQA0"/>
    <b v="0"/>
    <m/>
    <b v="0"/>
    <m/>
    <m/>
    <x v="0"/>
    <b v="0"/>
    <d v="2021-06-29T20:34:54"/>
    <m/>
    <m/>
    <b v="0"/>
    <x v="0"/>
    <m/>
    <m/>
    <n v="153588"/>
    <m/>
    <x v="2"/>
    <n v="0"/>
    <n v="0"/>
  </r>
  <r>
    <s v="0013100001eCIpHAAW"/>
    <b v="0"/>
    <m/>
    <b v="0"/>
    <s v="70131000001YBORAA4"/>
    <m/>
    <m/>
    <x v="153"/>
    <b v="1"/>
    <m/>
    <m/>
    <s v="00331000030OHWtAAO"/>
    <m/>
    <m/>
    <s v="00531000007KAsvAAG"/>
    <b v="0"/>
    <d v="2016-12-08T13:26:14"/>
    <m/>
    <b v="0"/>
    <m/>
    <m/>
    <b v="0"/>
    <d v="2017-02-01T00:00:00"/>
    <n v="2"/>
    <n v="2017"/>
    <s v="Closed"/>
    <s v="Closed"/>
    <b v="0"/>
    <b v="0"/>
    <m/>
    <b v="1"/>
    <b v="0"/>
    <b v="0"/>
    <x v="7"/>
    <b v="0"/>
    <m/>
    <x v="0"/>
    <d v="2018-05-17T00:00:00"/>
    <s v="0055A00000BclF5QAJ"/>
    <d v="2021-04-11T20:06:15"/>
    <m/>
    <d v="2020-01-06T18:18:16"/>
    <m/>
    <m/>
    <b v="0"/>
    <m/>
    <s v="CWAs;TICs"/>
    <s v="Field Sales"/>
    <m/>
    <m/>
    <m/>
    <m/>
    <m/>
    <x v="707"/>
    <x v="0"/>
    <b v="1"/>
    <m/>
    <m/>
    <m/>
    <s v="00531000007KAsvAAG"/>
    <s v="01s31000003qafjAAA"/>
    <s v="All Hazards"/>
    <s v="All Hazards"/>
    <m/>
    <m/>
    <m/>
    <m/>
    <m/>
    <s v="0125A000001NaBLQA0"/>
    <b v="0"/>
    <m/>
    <b v="0"/>
    <m/>
    <m/>
    <x v="1"/>
    <b v="0"/>
    <d v="2021-06-29T20:34:54"/>
    <m/>
    <m/>
    <b v="0"/>
    <x v="1"/>
    <m/>
    <m/>
    <n v="41280"/>
    <m/>
    <x v="115"/>
    <n v="100"/>
    <n v="0"/>
  </r>
  <r>
    <s v="0013100001nn0EqAAI"/>
    <b v="0"/>
    <m/>
    <b v="0"/>
    <m/>
    <m/>
    <m/>
    <x v="196"/>
    <b v="1"/>
    <s v="Lost or No Budget"/>
    <m/>
    <s v="0033100003688HlAAI"/>
    <m/>
    <m/>
    <s v="00531000007KAu8AAG"/>
    <b v="1"/>
    <d v="2016-12-09T11:37:01"/>
    <m/>
    <b v="0"/>
    <m/>
    <m/>
    <b v="0"/>
    <d v="2018-03-01T00:00:00"/>
    <n v="3"/>
    <n v="2018"/>
    <s v="Omitted"/>
    <s v="Omitted"/>
    <b v="0"/>
    <b v="0"/>
    <m/>
    <b v="1"/>
    <b v="0"/>
    <b v="0"/>
    <x v="7"/>
    <b v="0"/>
    <m/>
    <x v="0"/>
    <d v="2018-06-28T00:00:00"/>
    <s v="0055A00000BclF5QAJ"/>
    <d v="2021-04-10T23:01:03"/>
    <m/>
    <d v="2019-10-24T19:16:07"/>
    <m/>
    <m/>
    <b v="0"/>
    <m/>
    <s v="Biotherapeutics"/>
    <s v="Website"/>
    <m/>
    <m/>
    <m/>
    <m/>
    <m/>
    <x v="708"/>
    <x v="0"/>
    <b v="0"/>
    <m/>
    <m/>
    <s v="Vaccines"/>
    <s v="0055A000009GjocQAC"/>
    <s v="01s31000003qafeAAA"/>
    <s v="Biotherapeutics"/>
    <m/>
    <s v="0033100003688HlAAI"/>
    <s v="System"/>
    <s v="ZipChip"/>
    <m/>
    <m/>
    <s v="0125A000001ESVfQAO"/>
    <b v="0"/>
    <m/>
    <b v="0"/>
    <m/>
    <m/>
    <x v="0"/>
    <b v="0"/>
    <d v="2021-06-29T20:34:54"/>
    <m/>
    <m/>
    <b v="0"/>
    <x v="0"/>
    <m/>
    <m/>
    <n v="50650"/>
    <m/>
    <x v="2"/>
    <n v="0"/>
    <n v="0"/>
  </r>
  <r>
    <s v="0013100001nn0NiAAI"/>
    <b v="0"/>
    <m/>
    <b v="0"/>
    <s v="70131000001YBPPAA4"/>
    <m/>
    <m/>
    <x v="197"/>
    <b v="0"/>
    <m/>
    <m/>
    <s v="0033100003688R2AAI"/>
    <s v="Abbvie and Genmab working on bispecifics"/>
    <s v="Unknown"/>
    <s v="00531000007KAu8AAG"/>
    <b v="1"/>
    <d v="2016-12-09T12:19:07"/>
    <m/>
    <b v="0"/>
    <m/>
    <m/>
    <b v="0"/>
    <d v="2021-04-01T00:00:00"/>
    <n v="4"/>
    <n v="2021"/>
    <s v="Pipeline"/>
    <s v="Pipeline"/>
    <b v="0"/>
    <b v="0"/>
    <m/>
    <b v="1"/>
    <b v="0"/>
    <b v="0"/>
    <x v="7"/>
    <b v="0"/>
    <s v="Auto-Classic"/>
    <x v="0"/>
    <d v="2020-06-11T00:00:00"/>
    <s v="0055A00000BclF5QAJ"/>
    <d v="2021-06-01T19:07:12"/>
    <m/>
    <d v="2021-03-24T11:43:25"/>
    <m/>
    <m/>
    <b v="0"/>
    <m/>
    <s v="Biotherapeutics;Proteomics and Peptide Mapping"/>
    <s v="Trade Show"/>
    <m/>
    <m/>
    <s v="Thermo"/>
    <s v="QE EMR UHMR (Plus, HF, HF-X with BioPharma)"/>
    <m/>
    <x v="709"/>
    <x v="0"/>
    <b v="0"/>
    <m/>
    <s v="Thermo Eclipse,"/>
    <s v="Bispecifics Native"/>
    <s v="00531000007KAu8AAG"/>
    <s v="01s5A000005xBsuQAE"/>
    <s v="Biotherapeutics"/>
    <m/>
    <s v="0033100003688R2AAI"/>
    <s v="System"/>
    <s v="ZipChip"/>
    <m/>
    <m/>
    <s v="0125A000001ESVfQAO"/>
    <b v="0"/>
    <m/>
    <b v="0"/>
    <m/>
    <m/>
    <x v="3"/>
    <b v="0"/>
    <d v="2021-06-29T20:34:54"/>
    <s v="0055A00000Bd4jEQAR"/>
    <m/>
    <b v="0"/>
    <x v="0"/>
    <n v="0"/>
    <n v="0"/>
    <n v="98134"/>
    <m/>
    <x v="116"/>
    <n v="5"/>
    <n v="0"/>
  </r>
  <r>
    <s v="0013100001ga6ICAAY"/>
    <b v="0"/>
    <m/>
    <b v="0"/>
    <m/>
    <m/>
    <m/>
    <x v="198"/>
    <b v="1"/>
    <m/>
    <m/>
    <s v="0035A00003GoTCuQAN"/>
    <m/>
    <m/>
    <s v="00531000007KAsvAAG"/>
    <b v="0"/>
    <d v="2016-12-09T15:31:08"/>
    <m/>
    <b v="0"/>
    <m/>
    <m/>
    <b v="0"/>
    <d v="2018-01-01T00:00:00"/>
    <n v="1"/>
    <n v="2018"/>
    <s v="Closed"/>
    <s v="Closed"/>
    <b v="0"/>
    <b v="0"/>
    <m/>
    <b v="1"/>
    <b v="0"/>
    <b v="0"/>
    <x v="7"/>
    <b v="0"/>
    <m/>
    <x v="0"/>
    <d v="2018-03-27T00:00:00"/>
    <s v="0055A00000BclF5QAJ"/>
    <d v="2021-04-11T20:06:15"/>
    <m/>
    <d v="2020-01-06T18:18:16"/>
    <m/>
    <m/>
    <b v="0"/>
    <m/>
    <m/>
    <s v="Field Sales"/>
    <m/>
    <m/>
    <m/>
    <m/>
    <m/>
    <x v="710"/>
    <x v="0"/>
    <b v="1"/>
    <m/>
    <m/>
    <m/>
    <s v="00531000007KAsvAAG"/>
    <s v="01s31000003qafjAAA"/>
    <s v="All Hazards"/>
    <s v="All Hazards"/>
    <m/>
    <m/>
    <m/>
    <m/>
    <m/>
    <s v="0125A000001NaBLQA0"/>
    <b v="0"/>
    <m/>
    <b v="0"/>
    <m/>
    <m/>
    <x v="1"/>
    <b v="0"/>
    <d v="2021-06-29T20:34:54"/>
    <m/>
    <m/>
    <b v="0"/>
    <x v="1"/>
    <m/>
    <m/>
    <n v="71500"/>
    <m/>
    <x v="34"/>
    <n v="100"/>
    <n v="0"/>
  </r>
  <r>
    <s v="0013100001nn4AEAAY"/>
    <b v="0"/>
    <m/>
    <b v="0"/>
    <m/>
    <m/>
    <m/>
    <x v="75"/>
    <b v="1"/>
    <s v="Lost or No Budget"/>
    <m/>
    <s v="003310000368DB7AAM"/>
    <m/>
    <m/>
    <s v="00531000007KAsvAAG"/>
    <b v="0"/>
    <d v="2016-12-09T19:11:25"/>
    <m/>
    <b v="0"/>
    <m/>
    <m/>
    <b v="0"/>
    <d v="2017-04-01T00:00:00"/>
    <n v="4"/>
    <n v="2017"/>
    <s v="Omitted"/>
    <s v="Omitted"/>
    <b v="0"/>
    <b v="0"/>
    <m/>
    <b v="1"/>
    <b v="0"/>
    <b v="0"/>
    <x v="7"/>
    <b v="0"/>
    <m/>
    <x v="0"/>
    <m/>
    <s v="0055A00000BclF5QAJ"/>
    <d v="2021-04-11T20:06:15"/>
    <m/>
    <d v="2020-01-06T18:18:35"/>
    <m/>
    <m/>
    <b v="0"/>
    <m/>
    <m/>
    <s v="Field Sales"/>
    <m/>
    <m/>
    <m/>
    <m/>
    <m/>
    <x v="711"/>
    <x v="0"/>
    <b v="0"/>
    <m/>
    <m/>
    <m/>
    <s v="00531000007KAsvAAG"/>
    <s v="01s31000003qafjAAA"/>
    <m/>
    <m/>
    <m/>
    <m/>
    <m/>
    <m/>
    <m/>
    <s v="0125A000001NaBLQA0"/>
    <b v="0"/>
    <m/>
    <b v="0"/>
    <m/>
    <m/>
    <x v="0"/>
    <b v="0"/>
    <d v="2021-06-29T20:34:54"/>
    <m/>
    <m/>
    <b v="0"/>
    <x v="0"/>
    <m/>
    <m/>
    <n v="65000"/>
    <m/>
    <x v="2"/>
    <n v="0"/>
    <n v="0"/>
  </r>
  <r>
    <s v="0013100001nnkIDAAY"/>
    <b v="0"/>
    <m/>
    <b v="0"/>
    <s v="70131000001YBx9AAG"/>
    <m/>
    <m/>
    <x v="176"/>
    <b v="1"/>
    <s v="Non Responsive"/>
    <m/>
    <s v="003310000368pauAAA"/>
    <m/>
    <s v="Unknown"/>
    <s v="00531000007KAu8AAG"/>
    <b v="1"/>
    <d v="2016-12-13T01:53:17"/>
    <m/>
    <b v="0"/>
    <m/>
    <m/>
    <b v="0"/>
    <d v="2021-02-01T00:00:00"/>
    <n v="2"/>
    <n v="2021"/>
    <s v="Omitted"/>
    <s v="Omitted"/>
    <b v="0"/>
    <b v="0"/>
    <m/>
    <b v="1"/>
    <b v="0"/>
    <b v="0"/>
    <x v="7"/>
    <b v="0"/>
    <s v="Auto-Classic"/>
    <x v="0"/>
    <d v="2020-08-25T00:00:00"/>
    <s v="0055A00000BclF5QAJ"/>
    <d v="2021-04-11T20:07:09"/>
    <m/>
    <d v="2021-02-03T19:07:50"/>
    <m/>
    <m/>
    <b v="0"/>
    <m/>
    <s v="Proteomics and Peptide Mapping"/>
    <s v="Field Sales"/>
    <m/>
    <m/>
    <m/>
    <m/>
    <m/>
    <x v="712"/>
    <x v="0"/>
    <b v="0"/>
    <m/>
    <m/>
    <s v="Peptide Quan"/>
    <s v="0055A00000Bb2djQAB"/>
    <s v="01s31000003qafeAAA"/>
    <s v="Proteomics"/>
    <m/>
    <s v="003310000368pauAAA"/>
    <s v="System"/>
    <s v="ZipChip"/>
    <m/>
    <m/>
    <s v="0125A000001ESVfQAO"/>
    <b v="0"/>
    <m/>
    <b v="0"/>
    <m/>
    <m/>
    <x v="0"/>
    <b v="0"/>
    <d v="2021-06-29T20:34:54"/>
    <s v="0055A00000BctMnQAJ"/>
    <m/>
    <b v="0"/>
    <x v="0"/>
    <m/>
    <m/>
    <n v="54805"/>
    <m/>
    <x v="2"/>
    <n v="0"/>
    <n v="0"/>
  </r>
  <r>
    <s v="0013100001nnvTWAAY"/>
    <b v="0"/>
    <m/>
    <b v="0"/>
    <s v="70131000001YBx9AAG"/>
    <m/>
    <m/>
    <x v="10"/>
    <b v="1"/>
    <s v="Other"/>
    <m/>
    <s v="0033100003698CkAAI"/>
    <m/>
    <m/>
    <s v="00531000007KAu8AAG"/>
    <b v="1"/>
    <d v="2016-12-13T23:11:47"/>
    <m/>
    <b v="0"/>
    <m/>
    <m/>
    <b v="0"/>
    <d v="2021-04-01T00:00:00"/>
    <n v="4"/>
    <n v="2021"/>
    <s v="Omitted"/>
    <s v="Omitted"/>
    <b v="0"/>
    <b v="0"/>
    <m/>
    <b v="1"/>
    <b v="0"/>
    <b v="0"/>
    <x v="7"/>
    <b v="0"/>
    <s v="Auto-Classic"/>
    <x v="0"/>
    <d v="2017-12-18T00:00:00"/>
    <s v="0055A00000BclF5QAJ"/>
    <d v="2021-04-11T20:07:09"/>
    <m/>
    <d v="2019-09-03T14:10:42"/>
    <m/>
    <m/>
    <b v="0"/>
    <m/>
    <s v="Intact Proteins &amp; Antibodies"/>
    <s v="Field Sales"/>
    <m/>
    <m/>
    <s v="Thermo"/>
    <s v="QE Plus, HF, HF-X  (NO biopharma)"/>
    <m/>
    <x v="713"/>
    <x v="0"/>
    <b v="0"/>
    <s v="EPO LOQ needed not attained due to Small samples levels on the chip. Will need hardware/chip changes to succeed"/>
    <m/>
    <s v="Protein Quan"/>
    <s v="00531000007KAu8AAG"/>
    <s v="01s31000003qafeAAA"/>
    <s v="Biotherapeutics"/>
    <m/>
    <s v="0033100003698CkAAI"/>
    <s v="System"/>
    <s v="ZipChip"/>
    <m/>
    <m/>
    <s v="0125A000001ESVfQAO"/>
    <b v="0"/>
    <m/>
    <b v="0"/>
    <m/>
    <m/>
    <x v="0"/>
    <b v="0"/>
    <d v="2021-06-29T20:34:54"/>
    <s v="0055A00000Bd4jEQAR"/>
    <m/>
    <b v="0"/>
    <x v="0"/>
    <m/>
    <m/>
    <n v="50015"/>
    <m/>
    <x v="2"/>
    <n v="0"/>
    <n v="0"/>
  </r>
  <r>
    <s v="0013100001nnwBmAAI"/>
    <b v="0"/>
    <m/>
    <b v="0"/>
    <m/>
    <m/>
    <m/>
    <x v="40"/>
    <b v="0"/>
    <m/>
    <m/>
    <s v="0033100003698j3AAA"/>
    <m/>
    <s v="Unknown"/>
    <s v="00531000007KAu8AAG"/>
    <b v="1"/>
    <d v="2016-12-14T00:13:43"/>
    <m/>
    <b v="0"/>
    <m/>
    <m/>
    <b v="0"/>
    <d v="2021-03-01T00:00:00"/>
    <n v="3"/>
    <n v="2021"/>
    <s v="Pipeline"/>
    <s v="Pipeline"/>
    <b v="0"/>
    <b v="0"/>
    <m/>
    <b v="1"/>
    <b v="1"/>
    <b v="1"/>
    <x v="7"/>
    <b v="0"/>
    <s v="Auto-Classic"/>
    <x v="0"/>
    <d v="2020-12-14T00:00:00"/>
    <s v="0055A000008zqzaQAA"/>
    <d v="2021-06-25T16:31:38"/>
    <m/>
    <d v="2018-03-12T12:53:52"/>
    <m/>
    <m/>
    <b v="0"/>
    <m/>
    <s v="Biotherapeutics;Proteomics and Peptide Mapping"/>
    <s v="Field Sales"/>
    <m/>
    <m/>
    <m/>
    <m/>
    <m/>
    <x v="714"/>
    <x v="0"/>
    <b v="0"/>
    <m/>
    <m/>
    <m/>
    <s v="0055A000008zqzaQAA"/>
    <s v="01s31000003qafeAAA"/>
    <s v="Biotherapeutics"/>
    <m/>
    <s v="0033100003698j3AAA"/>
    <s v="System"/>
    <s v="ZipChip"/>
    <m/>
    <m/>
    <s v="0125A000001ESVfQAO"/>
    <b v="0"/>
    <m/>
    <b v="0"/>
    <m/>
    <m/>
    <x v="3"/>
    <b v="0"/>
    <d v="2021-06-29T20:34:54"/>
    <s v="0055A000008iLmcQAE"/>
    <m/>
    <b v="0"/>
    <x v="0"/>
    <m/>
    <m/>
    <n v="54805"/>
    <m/>
    <x v="59"/>
    <n v="5"/>
    <n v="0"/>
  </r>
  <r>
    <s v="0013100001gaSbbAAE"/>
    <b v="0"/>
    <m/>
    <b v="0"/>
    <m/>
    <m/>
    <m/>
    <x v="17"/>
    <b v="1"/>
    <s v="Duplicate opportunity"/>
    <m/>
    <s v="003310000369E6xAAE"/>
    <m/>
    <m/>
    <s v="00531000007KAsvAAG"/>
    <b v="0"/>
    <d v="2016-12-14T14:08:43"/>
    <m/>
    <b v="0"/>
    <m/>
    <m/>
    <b v="0"/>
    <d v="2016-04-01T00:00:00"/>
    <n v="4"/>
    <n v="2016"/>
    <s v="Omitted"/>
    <s v="Omitted"/>
    <b v="0"/>
    <b v="0"/>
    <m/>
    <b v="1"/>
    <b v="0"/>
    <b v="0"/>
    <x v="7"/>
    <b v="0"/>
    <m/>
    <x v="0"/>
    <m/>
    <s v="0055A00000BclF5QAJ"/>
    <d v="2021-04-11T20:06:15"/>
    <m/>
    <d v="2020-01-06T18:18:35"/>
    <m/>
    <m/>
    <b v="0"/>
    <m/>
    <m/>
    <s v="Field Sales"/>
    <m/>
    <m/>
    <m/>
    <m/>
    <m/>
    <x v="715"/>
    <x v="0"/>
    <b v="0"/>
    <m/>
    <m/>
    <m/>
    <s v="00531000007KAsvAAG"/>
    <s v="01s31000003qafjAAA"/>
    <m/>
    <m/>
    <m/>
    <m/>
    <m/>
    <m/>
    <m/>
    <s v="0125A000001NaBLQA0"/>
    <b v="0"/>
    <m/>
    <b v="0"/>
    <m/>
    <m/>
    <x v="0"/>
    <b v="0"/>
    <d v="2021-06-29T20:34:54"/>
    <m/>
    <m/>
    <b v="0"/>
    <x v="0"/>
    <m/>
    <m/>
    <n v="65000"/>
    <m/>
    <x v="2"/>
    <n v="0"/>
    <n v="0"/>
  </r>
  <r>
    <s v="0013100001no1MXAAY"/>
    <b v="0"/>
    <m/>
    <b v="0"/>
    <m/>
    <m/>
    <m/>
    <x v="17"/>
    <b v="1"/>
    <m/>
    <m/>
    <s v="003310000369EB9AAM"/>
    <m/>
    <m/>
    <s v="00531000007KgPgAAK"/>
    <b v="1"/>
    <d v="2016-12-14T14:15:06"/>
    <m/>
    <b v="0"/>
    <m/>
    <m/>
    <b v="0"/>
    <d v="2016-04-01T00:00:00"/>
    <n v="4"/>
    <n v="2016"/>
    <s v="Omitted"/>
    <s v="Omitted"/>
    <b v="0"/>
    <b v="0"/>
    <m/>
    <b v="0"/>
    <b v="0"/>
    <b v="0"/>
    <x v="9"/>
    <b v="0"/>
    <m/>
    <x v="0"/>
    <m/>
    <s v="00531000007MUoEAAW"/>
    <d v="2021-02-23T18:15:22"/>
    <m/>
    <d v="2020-01-06T18:18:35"/>
    <m/>
    <m/>
    <b v="0"/>
    <m/>
    <m/>
    <s v="Website"/>
    <m/>
    <m/>
    <m/>
    <m/>
    <m/>
    <x v="716"/>
    <x v="0"/>
    <b v="0"/>
    <m/>
    <m/>
    <m/>
    <s v="00531000007KgPgAAK"/>
    <m/>
    <s v="CWAs"/>
    <m/>
    <s v="003310000369EB9AAM"/>
    <m/>
    <m/>
    <m/>
    <m/>
    <s v="0125A000001NaBLQA0"/>
    <b v="0"/>
    <m/>
    <b v="0"/>
    <m/>
    <m/>
    <x v="0"/>
    <b v="0"/>
    <d v="2021-06-29T20:34:54"/>
    <m/>
    <m/>
    <b v="0"/>
    <x v="0"/>
    <m/>
    <m/>
    <m/>
    <m/>
    <x v="0"/>
    <n v="0"/>
    <n v="0"/>
  </r>
  <r>
    <s v="0013100001no1MXAAY"/>
    <b v="0"/>
    <m/>
    <b v="0"/>
    <m/>
    <m/>
    <m/>
    <x v="45"/>
    <b v="1"/>
    <s v="Duplicate opportunity"/>
    <m/>
    <m/>
    <m/>
    <m/>
    <s v="00531000007KgPgAAK"/>
    <b v="0"/>
    <d v="2016-12-14T14:16:04"/>
    <m/>
    <b v="0"/>
    <m/>
    <m/>
    <b v="0"/>
    <d v="2020-02-01T00:00:00"/>
    <n v="2"/>
    <n v="2020"/>
    <s v="Omitted"/>
    <s v="Omitted"/>
    <b v="0"/>
    <b v="0"/>
    <m/>
    <b v="1"/>
    <b v="0"/>
    <b v="0"/>
    <x v="9"/>
    <b v="0"/>
    <m/>
    <x v="0"/>
    <m/>
    <s v="00531000007MUoEAAW"/>
    <d v="2020-05-20T15:44:14"/>
    <m/>
    <d v="2020-05-20T14:17:19"/>
    <m/>
    <m/>
    <b v="0"/>
    <m/>
    <m/>
    <s v="Website"/>
    <m/>
    <m/>
    <m/>
    <m/>
    <m/>
    <x v="717"/>
    <x v="0"/>
    <b v="0"/>
    <m/>
    <m/>
    <m/>
    <s v="00531000007KgPgAAK"/>
    <s v="01s31000003qafjAAA"/>
    <m/>
    <m/>
    <m/>
    <m/>
    <m/>
    <m/>
    <m/>
    <s v="0125A000001NaBLQA0"/>
    <b v="0"/>
    <m/>
    <b v="0"/>
    <m/>
    <m/>
    <x v="0"/>
    <b v="0"/>
    <d v="2021-06-29T20:34:54"/>
    <m/>
    <m/>
    <b v="0"/>
    <x v="0"/>
    <m/>
    <m/>
    <n v="128000"/>
    <m/>
    <x v="2"/>
    <n v="0"/>
    <n v="0"/>
  </r>
  <r>
    <s v="0013100001jb0XDAAY"/>
    <b v="0"/>
    <m/>
    <b v="0"/>
    <s v="70131000001YBx9AAG"/>
    <m/>
    <m/>
    <x v="40"/>
    <b v="0"/>
    <m/>
    <m/>
    <s v="003310000369EiPAAU"/>
    <m/>
    <m/>
    <s v="00531000007KAu8AAG"/>
    <b v="0"/>
    <d v="2016-12-14T14:54:44"/>
    <m/>
    <b v="0"/>
    <m/>
    <m/>
    <b v="0"/>
    <d v="2021-03-01T00:00:00"/>
    <n v="3"/>
    <n v="2021"/>
    <s v="Pipeline"/>
    <s v="Pipeline"/>
    <b v="0"/>
    <b v="0"/>
    <m/>
    <b v="1"/>
    <b v="0"/>
    <b v="0"/>
    <x v="2"/>
    <b v="0"/>
    <s v="Auto-Classic"/>
    <x v="0"/>
    <d v="2020-09-15T00:00:00"/>
    <s v="0055A00000BclF5QAJ"/>
    <d v="2021-06-01T19:07:12"/>
    <m/>
    <d v="2019-05-14T08:45:02"/>
    <m/>
    <m/>
    <b v="0"/>
    <m/>
    <s v="Biotherapeutics;Metabolomics"/>
    <s v="Field Sales"/>
    <m/>
    <m/>
    <s v="Thermo"/>
    <s v="QE EMR UHMR (Plus, HF, HF-X with BioPharma)"/>
    <m/>
    <x v="718"/>
    <x v="0"/>
    <b v="0"/>
    <m/>
    <m/>
    <m/>
    <s v="0055A000008zqzaQAA"/>
    <s v="01s31000003qafeAAA"/>
    <s v="Proteomics"/>
    <m/>
    <s v="003310000369EiPAAU"/>
    <s v="System"/>
    <s v="ZipChip"/>
    <m/>
    <m/>
    <s v="0125A000001ESVfQAO"/>
    <b v="0"/>
    <m/>
    <b v="0"/>
    <m/>
    <m/>
    <x v="5"/>
    <b v="0"/>
    <d v="2021-06-29T20:34:54"/>
    <s v="0055A000008iLmcQAE"/>
    <m/>
    <b v="0"/>
    <x v="0"/>
    <m/>
    <m/>
    <n v="47655"/>
    <m/>
    <x v="117"/>
    <n v="30"/>
    <n v="0"/>
  </r>
  <r>
    <s v="0013100001fqO6KAAU"/>
    <b v="0"/>
    <m/>
    <b v="0"/>
    <m/>
    <m/>
    <m/>
    <x v="199"/>
    <b v="1"/>
    <m/>
    <m/>
    <m/>
    <m/>
    <m/>
    <s v="00531000007KAu8AAG"/>
    <b v="0"/>
    <d v="2016-12-16T13:59:11"/>
    <m/>
    <b v="0"/>
    <m/>
    <m/>
    <b v="0"/>
    <d v="2016-04-01T00:00:00"/>
    <n v="4"/>
    <n v="2016"/>
    <s v="Closed"/>
    <s v="Closed"/>
    <b v="0"/>
    <b v="0"/>
    <m/>
    <b v="1"/>
    <b v="0"/>
    <b v="0"/>
    <x v="2"/>
    <b v="0"/>
    <m/>
    <x v="0"/>
    <m/>
    <s v="0055A00000BclF5QAJ"/>
    <d v="2021-04-11T20:06:15"/>
    <m/>
    <d v="2018-03-10T15:07:46"/>
    <m/>
    <m/>
    <b v="0"/>
    <m/>
    <s v="Proteomics and Peptide Mapping"/>
    <s v="Field Sales"/>
    <m/>
    <m/>
    <m/>
    <m/>
    <m/>
    <x v="719"/>
    <x v="0"/>
    <b v="0"/>
    <m/>
    <m/>
    <m/>
    <s v="0055A000008zqzaQAA"/>
    <s v="01s31000003qafeAAA"/>
    <s v="Proteomics"/>
    <m/>
    <m/>
    <s v="Consumables"/>
    <s v="ZipChip"/>
    <m/>
    <m/>
    <s v="0125A000001ESVfQAO"/>
    <b v="0"/>
    <m/>
    <b v="0"/>
    <m/>
    <m/>
    <x v="1"/>
    <b v="0"/>
    <d v="2021-06-29T20:34:54"/>
    <s v="0055A00000BctN2QAJ"/>
    <m/>
    <b v="0"/>
    <x v="1"/>
    <m/>
    <m/>
    <n v="7000"/>
    <m/>
    <x v="118"/>
    <n v="100"/>
    <n v="0"/>
  </r>
  <r>
    <s v="0013100001fqO6KAAU"/>
    <b v="0"/>
    <m/>
    <b v="0"/>
    <m/>
    <m/>
    <m/>
    <x v="200"/>
    <b v="1"/>
    <m/>
    <m/>
    <m/>
    <m/>
    <m/>
    <s v="00531000007KAu8AAG"/>
    <b v="0"/>
    <d v="2016-12-16T14:12:55"/>
    <m/>
    <b v="0"/>
    <m/>
    <m/>
    <b v="0"/>
    <d v="2017-03-01T00:00:00"/>
    <n v="3"/>
    <n v="2017"/>
    <s v="Closed"/>
    <s v="Closed"/>
    <b v="0"/>
    <b v="0"/>
    <m/>
    <b v="1"/>
    <b v="0"/>
    <b v="0"/>
    <x v="2"/>
    <b v="0"/>
    <s v="Auto-Classic"/>
    <x v="0"/>
    <d v="2017-05-24T00:00:00"/>
    <s v="0055A00000BclF5QAJ"/>
    <d v="2021-04-11T20:06:15"/>
    <m/>
    <d v="2018-03-10T15:07:46"/>
    <m/>
    <m/>
    <b v="0"/>
    <m/>
    <s v="Cell Lysates;Metabolomics"/>
    <s v="Field Sales"/>
    <m/>
    <m/>
    <m/>
    <m/>
    <m/>
    <x v="720"/>
    <x v="0"/>
    <b v="0"/>
    <m/>
    <m/>
    <m/>
    <s v="0055A000008zqzaQAA"/>
    <s v="01s31000003qafeAAA"/>
    <s v="Proteomics"/>
    <m/>
    <m/>
    <s v="System"/>
    <s v="ZipChip"/>
    <m/>
    <s v="0Q05A000002EWcASAW"/>
    <s v="0125A000001ESVfQAO"/>
    <b v="0"/>
    <m/>
    <b v="0"/>
    <m/>
    <m/>
    <x v="1"/>
    <b v="0"/>
    <d v="2021-06-29T20:34:54"/>
    <s v="0055A00000BctN2QAJ"/>
    <m/>
    <b v="0"/>
    <x v="1"/>
    <m/>
    <m/>
    <n v="0"/>
    <m/>
    <x v="2"/>
    <n v="100"/>
    <n v="0"/>
  </r>
  <r>
    <s v="0013100001oMsfxAAC"/>
    <b v="0"/>
    <m/>
    <b v="0"/>
    <m/>
    <m/>
    <m/>
    <x v="75"/>
    <b v="1"/>
    <s v="Non Responsive"/>
    <m/>
    <s v="00331000036mQNJAA2"/>
    <m/>
    <m/>
    <s v="00531000007KAsvAAG"/>
    <b v="0"/>
    <d v="2016-12-21T17:19:42"/>
    <m/>
    <b v="0"/>
    <m/>
    <m/>
    <b v="0"/>
    <d v="2017-04-01T00:00:00"/>
    <n v="4"/>
    <n v="2017"/>
    <s v="Omitted"/>
    <s v="Omitted"/>
    <b v="0"/>
    <b v="0"/>
    <m/>
    <b v="1"/>
    <b v="0"/>
    <b v="0"/>
    <x v="2"/>
    <b v="0"/>
    <m/>
    <x v="0"/>
    <d v="2017-09-26T00:00:00"/>
    <s v="0055A000009s6n0QAA"/>
    <d v="2020-01-06T18:18:35"/>
    <m/>
    <d v="2020-01-06T18:18:35"/>
    <m/>
    <m/>
    <b v="0"/>
    <m/>
    <m/>
    <s v="Website"/>
    <m/>
    <m/>
    <m/>
    <m/>
    <m/>
    <x v="721"/>
    <x v="0"/>
    <b v="0"/>
    <m/>
    <m/>
    <m/>
    <s v="00531000007KAsvAAG"/>
    <s v="01s31000003qafjAAA"/>
    <m/>
    <m/>
    <m/>
    <m/>
    <m/>
    <m/>
    <m/>
    <s v="0125A000001NaBLQA0"/>
    <b v="0"/>
    <m/>
    <b v="0"/>
    <m/>
    <m/>
    <x v="0"/>
    <b v="0"/>
    <d v="2021-06-29T20:34:54"/>
    <m/>
    <m/>
    <b v="0"/>
    <x v="0"/>
    <m/>
    <m/>
    <n v="71500"/>
    <m/>
    <x v="2"/>
    <n v="0"/>
    <n v="0"/>
  </r>
  <r>
    <s v="001i000001MZ8IpAAL"/>
    <b v="0"/>
    <m/>
    <b v="0"/>
    <m/>
    <m/>
    <m/>
    <x v="21"/>
    <b v="1"/>
    <m/>
    <m/>
    <s v="00331000033ItuRAAS"/>
    <m/>
    <m/>
    <s v="005i0000000fNkyAAE"/>
    <b v="0"/>
    <d v="2016-12-22T13:54:11"/>
    <m/>
    <b v="0"/>
    <m/>
    <m/>
    <b v="0"/>
    <d v="2017-03-01T00:00:00"/>
    <n v="3"/>
    <n v="2017"/>
    <s v="Closed"/>
    <s v="Closed"/>
    <b v="0"/>
    <b v="0"/>
    <m/>
    <b v="1"/>
    <b v="0"/>
    <b v="0"/>
    <x v="2"/>
    <b v="0"/>
    <m/>
    <x v="0"/>
    <m/>
    <s v="0055A00000BclF5QAJ"/>
    <d v="2021-04-11T20:08:00"/>
    <m/>
    <d v="2020-01-06T18:18:16"/>
    <m/>
    <m/>
    <b v="1"/>
    <m/>
    <m/>
    <s v="Field Sales"/>
    <m/>
    <m/>
    <m/>
    <m/>
    <m/>
    <x v="722"/>
    <x v="0"/>
    <b v="1"/>
    <m/>
    <m/>
    <m/>
    <s v="005i0000000fNkyAAE"/>
    <s v="01s31000003qafjAAA"/>
    <m/>
    <s v="All Hazards"/>
    <m/>
    <m/>
    <m/>
    <m/>
    <m/>
    <s v="0125A000001NaBLQA0"/>
    <b v="0"/>
    <m/>
    <b v="0"/>
    <m/>
    <m/>
    <x v="1"/>
    <b v="0"/>
    <d v="2021-06-29T20:34:54"/>
    <m/>
    <m/>
    <b v="0"/>
    <x v="1"/>
    <m/>
    <m/>
    <n v="520000"/>
    <m/>
    <x v="119"/>
    <n v="100"/>
    <n v="0"/>
  </r>
  <r>
    <s v="0013100001oN3lpAAC"/>
    <b v="0"/>
    <m/>
    <b v="0"/>
    <s v="70131000001YBPeAAO"/>
    <m/>
    <m/>
    <x v="121"/>
    <b v="1"/>
    <m/>
    <m/>
    <s v="00331000035EEq2AAG"/>
    <m/>
    <m/>
    <s v="00531000007KAsvAAG"/>
    <b v="0"/>
    <d v="2016-12-22T18:39:43"/>
    <m/>
    <b v="0"/>
    <m/>
    <m/>
    <b v="0"/>
    <d v="2018-01-01T00:00:00"/>
    <n v="1"/>
    <n v="2018"/>
    <s v="Closed"/>
    <s v="Closed"/>
    <b v="0"/>
    <b v="0"/>
    <m/>
    <b v="1"/>
    <b v="0"/>
    <b v="0"/>
    <x v="2"/>
    <b v="0"/>
    <m/>
    <x v="0"/>
    <d v="2018-02-02T00:00:00"/>
    <s v="00531000007MUoEAAW"/>
    <d v="2020-12-10T21:15:22"/>
    <m/>
    <d v="2020-01-06T18:18:16"/>
    <m/>
    <m/>
    <b v="0"/>
    <m/>
    <m/>
    <s v="Trade Show"/>
    <m/>
    <m/>
    <m/>
    <m/>
    <m/>
    <x v="723"/>
    <x v="0"/>
    <b v="1"/>
    <m/>
    <m/>
    <m/>
    <s v="00531000007KAsvAAG"/>
    <s v="01s31000003qafjAAA"/>
    <s v="All Hazards"/>
    <s v="All Hazards"/>
    <m/>
    <m/>
    <m/>
    <m/>
    <m/>
    <s v="0125A000001NaBLQA0"/>
    <b v="0"/>
    <m/>
    <b v="0"/>
    <m/>
    <m/>
    <x v="1"/>
    <b v="0"/>
    <d v="2021-06-29T20:34:54"/>
    <m/>
    <m/>
    <b v="0"/>
    <x v="1"/>
    <m/>
    <m/>
    <n v="67925"/>
    <m/>
    <x v="75"/>
    <n v="100"/>
    <n v="0"/>
  </r>
  <r>
    <s v="0013100001oNEK4AAO"/>
    <b v="0"/>
    <m/>
    <b v="0"/>
    <m/>
    <m/>
    <m/>
    <x v="17"/>
    <b v="0"/>
    <m/>
    <m/>
    <s v="00331000036mqkhAAA"/>
    <m/>
    <m/>
    <s v="005i0000000fNkyAAE"/>
    <b v="1"/>
    <d v="2016-12-23T17:33:18"/>
    <m/>
    <b v="0"/>
    <m/>
    <m/>
    <b v="0"/>
    <d v="2016-04-01T00:00:00"/>
    <n v="4"/>
    <n v="2016"/>
    <s v="Pipeline"/>
    <s v="Pipeline"/>
    <b v="0"/>
    <b v="0"/>
    <m/>
    <b v="1"/>
    <b v="0"/>
    <b v="0"/>
    <x v="2"/>
    <b v="0"/>
    <m/>
    <x v="0"/>
    <m/>
    <s v="0055A00000BclF5QAJ"/>
    <d v="2021-05-04T16:26:29"/>
    <m/>
    <d v="2020-01-06T18:18:06"/>
    <m/>
    <m/>
    <b v="0"/>
    <m/>
    <m/>
    <s v="Other"/>
    <m/>
    <m/>
    <m/>
    <m/>
    <m/>
    <x v="724"/>
    <x v="0"/>
    <b v="0"/>
    <m/>
    <m/>
    <m/>
    <s v="005i0000000fNkyAAE"/>
    <s v="01s31000003qafjAAA"/>
    <m/>
    <m/>
    <s v="00331000036mqkhAAA"/>
    <m/>
    <m/>
    <m/>
    <m/>
    <s v="0125A000001NaBLQA0"/>
    <b v="0"/>
    <m/>
    <b v="0"/>
    <m/>
    <m/>
    <x v="2"/>
    <b v="0"/>
    <d v="2021-06-29T20:34:54"/>
    <m/>
    <m/>
    <b v="0"/>
    <x v="0"/>
    <m/>
    <m/>
    <n v="130000"/>
    <m/>
    <x v="120"/>
    <n v="10"/>
    <n v="0"/>
  </r>
  <r>
    <s v="0013100001fpk4nAAA"/>
    <b v="0"/>
    <m/>
    <b v="0"/>
    <m/>
    <m/>
    <m/>
    <x v="162"/>
    <b v="1"/>
    <m/>
    <m/>
    <m/>
    <m/>
    <m/>
    <s v="00531000007KAu8AAG"/>
    <b v="0"/>
    <d v="2016-12-27T20:44:56"/>
    <m/>
    <b v="0"/>
    <m/>
    <m/>
    <b v="0"/>
    <d v="2016-04-01T00:00:00"/>
    <n v="4"/>
    <n v="2016"/>
    <s v="Closed"/>
    <s v="Closed"/>
    <b v="0"/>
    <b v="0"/>
    <m/>
    <b v="1"/>
    <b v="0"/>
    <b v="0"/>
    <x v="2"/>
    <b v="0"/>
    <m/>
    <x v="0"/>
    <m/>
    <s v="0055A00000BclF5QAJ"/>
    <d v="2021-04-10T22:59:54"/>
    <m/>
    <d v="2018-03-10T15:07:46"/>
    <m/>
    <m/>
    <b v="0"/>
    <m/>
    <s v="Biotherapeutics"/>
    <s v="Other"/>
    <m/>
    <m/>
    <m/>
    <m/>
    <m/>
    <x v="725"/>
    <x v="0"/>
    <b v="0"/>
    <m/>
    <m/>
    <m/>
    <s v="0055A000008zqzaQAA"/>
    <s v="01s31000003qafeAAA"/>
    <s v="Biotherapeutics"/>
    <m/>
    <m/>
    <s v="Consumables"/>
    <s v="ZipChip"/>
    <m/>
    <m/>
    <s v="0125A000001ESVfQAO"/>
    <b v="0"/>
    <m/>
    <b v="0"/>
    <m/>
    <m/>
    <x v="1"/>
    <b v="0"/>
    <d v="2021-06-29T20:34:54"/>
    <s v="0055A00000BctN2QAJ"/>
    <m/>
    <b v="0"/>
    <x v="1"/>
    <m/>
    <m/>
    <n v="4000"/>
    <m/>
    <x v="121"/>
    <n v="100"/>
    <n v="0"/>
  </r>
  <r>
    <s v="0013100001oOEMqAAO"/>
    <b v="0"/>
    <m/>
    <b v="0"/>
    <s v="70131000001YBPeAAO"/>
    <m/>
    <m/>
    <x v="17"/>
    <b v="1"/>
    <s v="Non Responsive"/>
    <m/>
    <s v="00331000036nxqBAAQ"/>
    <m/>
    <m/>
    <s v="00531000007KAsvAAG"/>
    <b v="1"/>
    <d v="2016-12-30T00:54:59"/>
    <m/>
    <b v="0"/>
    <m/>
    <m/>
    <b v="0"/>
    <d v="2016-04-01T00:00:00"/>
    <n v="4"/>
    <n v="2016"/>
    <s v="Omitted"/>
    <s v="Omitted"/>
    <b v="0"/>
    <b v="0"/>
    <m/>
    <b v="1"/>
    <b v="0"/>
    <b v="0"/>
    <x v="2"/>
    <b v="0"/>
    <m/>
    <x v="0"/>
    <d v="2016-12-22T00:00:00"/>
    <s v="00531000007MUoEAAW"/>
    <d v="2021-03-04T17:00:59"/>
    <m/>
    <d v="2020-01-06T18:18:35"/>
    <m/>
    <m/>
    <b v="0"/>
    <m/>
    <m/>
    <s v="Trade Show"/>
    <m/>
    <m/>
    <m/>
    <m/>
    <m/>
    <x v="726"/>
    <x v="0"/>
    <b v="0"/>
    <m/>
    <m/>
    <m/>
    <s v="00531000007KAsvAAG"/>
    <s v="01s31000003qafjAAA"/>
    <s v="All Hazards"/>
    <m/>
    <s v="00331000036nxqBAAQ"/>
    <m/>
    <m/>
    <m/>
    <m/>
    <s v="0125A000001NaBLQA0"/>
    <b v="0"/>
    <m/>
    <b v="0"/>
    <m/>
    <m/>
    <x v="0"/>
    <b v="0"/>
    <d v="2021-06-29T20:34:54"/>
    <m/>
    <m/>
    <b v="0"/>
    <x v="0"/>
    <m/>
    <m/>
    <n v="71500"/>
    <m/>
    <x v="2"/>
    <n v="0"/>
    <n v="0"/>
  </r>
  <r>
    <s v="0013100001gvwZsAAI"/>
    <b v="0"/>
    <m/>
    <b v="0"/>
    <m/>
    <m/>
    <m/>
    <x v="201"/>
    <b v="1"/>
    <m/>
    <m/>
    <m/>
    <m/>
    <m/>
    <s v="00531000007KAsvAAG"/>
    <b v="0"/>
    <d v="2017-01-02T18:13:52"/>
    <m/>
    <b v="0"/>
    <m/>
    <m/>
    <b v="0"/>
    <d v="2018-02-01T00:00:00"/>
    <n v="2"/>
    <n v="2018"/>
    <s v="Closed"/>
    <s v="Closed"/>
    <b v="0"/>
    <b v="0"/>
    <m/>
    <b v="1"/>
    <b v="0"/>
    <b v="0"/>
    <x v="2"/>
    <b v="0"/>
    <m/>
    <x v="0"/>
    <d v="2018-06-05T00:00:00"/>
    <s v="0055A00000BclF5QAJ"/>
    <d v="2021-04-11T20:06:15"/>
    <m/>
    <d v="2020-01-06T18:18:16"/>
    <m/>
    <m/>
    <b v="0"/>
    <m/>
    <m/>
    <s v="Field Sales"/>
    <m/>
    <m/>
    <m/>
    <m/>
    <m/>
    <x v="727"/>
    <x v="0"/>
    <b v="1"/>
    <m/>
    <m/>
    <m/>
    <s v="00531000007KAsvAAG"/>
    <s v="01s31000003qafjAAA"/>
    <s v="All Hazards"/>
    <s v="All Hazards"/>
    <m/>
    <m/>
    <m/>
    <m/>
    <m/>
    <s v="0125A000001NaBLQA0"/>
    <b v="0"/>
    <m/>
    <b v="0"/>
    <m/>
    <m/>
    <x v="1"/>
    <b v="0"/>
    <d v="2021-06-29T20:34:54"/>
    <m/>
    <m/>
    <b v="0"/>
    <x v="1"/>
    <m/>
    <m/>
    <n v="71500"/>
    <m/>
    <x v="34"/>
    <n v="100"/>
    <n v="0"/>
  </r>
  <r>
    <s v="0013100001oP3OXAA0"/>
    <b v="0"/>
    <m/>
    <b v="0"/>
    <m/>
    <m/>
    <m/>
    <x v="75"/>
    <b v="1"/>
    <s v="Non Responsive"/>
    <m/>
    <s v="00331000036p2foAAA"/>
    <m/>
    <m/>
    <s v="00531000007KAsvAAG"/>
    <b v="0"/>
    <d v="2017-01-04T20:12:16"/>
    <m/>
    <b v="0"/>
    <m/>
    <m/>
    <b v="0"/>
    <d v="2017-04-01T00:00:00"/>
    <n v="4"/>
    <n v="2017"/>
    <s v="Omitted"/>
    <s v="Omitted"/>
    <b v="0"/>
    <b v="0"/>
    <m/>
    <b v="1"/>
    <b v="0"/>
    <b v="0"/>
    <x v="2"/>
    <b v="0"/>
    <m/>
    <x v="0"/>
    <m/>
    <s v="0055A00000BclF5QAJ"/>
    <d v="2021-04-11T19:52:07"/>
    <m/>
    <d v="2020-01-06T18:18:35"/>
    <m/>
    <m/>
    <b v="0"/>
    <m/>
    <m/>
    <s v="Inside Sales"/>
    <m/>
    <m/>
    <m/>
    <m/>
    <m/>
    <x v="728"/>
    <x v="0"/>
    <b v="0"/>
    <m/>
    <m/>
    <m/>
    <s v="00531000007KAsvAAG"/>
    <s v="01s31000003qafjAAA"/>
    <m/>
    <m/>
    <m/>
    <m/>
    <m/>
    <m/>
    <m/>
    <s v="0125A000001NaBLQA0"/>
    <b v="0"/>
    <m/>
    <b v="0"/>
    <m/>
    <m/>
    <x v="0"/>
    <b v="0"/>
    <d v="2021-06-29T20:34:54"/>
    <m/>
    <m/>
    <b v="0"/>
    <x v="0"/>
    <m/>
    <m/>
    <n v="71500"/>
    <m/>
    <x v="2"/>
    <n v="0"/>
    <n v="0"/>
  </r>
  <r>
    <s v="0013100001gYObWAAW"/>
    <b v="0"/>
    <m/>
    <b v="0"/>
    <m/>
    <m/>
    <m/>
    <x v="122"/>
    <b v="1"/>
    <s v="Non Responsive"/>
    <m/>
    <s v="00331000036p67DAAQ"/>
    <m/>
    <m/>
    <s v="00531000007KAu8AAG"/>
    <b v="0"/>
    <d v="2017-01-05T00:51:23"/>
    <m/>
    <b v="0"/>
    <m/>
    <m/>
    <b v="0"/>
    <d v="2020-01-01T00:00:00"/>
    <n v="1"/>
    <n v="2020"/>
    <s v="Omitted"/>
    <s v="Omitted"/>
    <b v="0"/>
    <b v="0"/>
    <m/>
    <b v="1"/>
    <b v="0"/>
    <b v="0"/>
    <x v="2"/>
    <b v="0"/>
    <m/>
    <x v="0"/>
    <m/>
    <s v="0055A00000BclF5QAJ"/>
    <d v="2021-04-11T20:06:15"/>
    <m/>
    <d v="2020-01-22T05:50:33"/>
    <m/>
    <m/>
    <b v="0"/>
    <m/>
    <s v="Biotherapeutics"/>
    <s v="Field Sales"/>
    <m/>
    <m/>
    <m/>
    <m/>
    <m/>
    <x v="729"/>
    <x v="0"/>
    <b v="0"/>
    <m/>
    <m/>
    <m/>
    <s v="0055A000009GjocQAC"/>
    <s v="01s31000003qafeAAA"/>
    <s v="Biotherapeutics"/>
    <m/>
    <s v="00331000036p67DAAQ"/>
    <s v="System"/>
    <s v="ZipChip"/>
    <m/>
    <m/>
    <s v="0125A000001ESVfQAO"/>
    <b v="0"/>
    <m/>
    <b v="0"/>
    <m/>
    <m/>
    <x v="0"/>
    <b v="0"/>
    <d v="2021-06-29T20:34:54"/>
    <m/>
    <m/>
    <b v="0"/>
    <x v="0"/>
    <m/>
    <m/>
    <n v="54805"/>
    <m/>
    <x v="2"/>
    <n v="0"/>
    <n v="0"/>
  </r>
  <r>
    <s v="001i000000IyHWlAAN"/>
    <b v="0"/>
    <m/>
    <b v="0"/>
    <m/>
    <m/>
    <m/>
    <x v="42"/>
    <b v="1"/>
    <m/>
    <m/>
    <s v="00331000036pTFmAAM"/>
    <m/>
    <m/>
    <s v="005i0000000fpvQAAQ"/>
    <b v="1"/>
    <d v="2017-01-06T17:14:22"/>
    <m/>
    <b v="0"/>
    <m/>
    <m/>
    <b v="0"/>
    <d v="2017-01-01T00:00:00"/>
    <n v="1"/>
    <n v="2017"/>
    <s v="Closed"/>
    <s v="Closed"/>
    <b v="0"/>
    <b v="0"/>
    <m/>
    <b v="1"/>
    <b v="0"/>
    <b v="0"/>
    <x v="2"/>
    <b v="0"/>
    <m/>
    <x v="0"/>
    <m/>
    <s v="0055A00000BclF5QAJ"/>
    <d v="2021-04-11T20:08:00"/>
    <m/>
    <d v="2020-01-06T18:18:16"/>
    <m/>
    <m/>
    <b v="0"/>
    <m/>
    <m/>
    <s v="Field Sales"/>
    <m/>
    <m/>
    <m/>
    <m/>
    <m/>
    <x v="730"/>
    <x v="0"/>
    <b v="1"/>
    <m/>
    <m/>
    <m/>
    <s v="005i0000000fNkyAAE"/>
    <s v="01s31000003qafjAAA"/>
    <m/>
    <s v="CWAs"/>
    <s v="00331000036pTFmAAM"/>
    <m/>
    <m/>
    <m/>
    <m/>
    <s v="0125A000001NaBLQA0"/>
    <b v="0"/>
    <s v="Explosives"/>
    <b v="0"/>
    <m/>
    <m/>
    <x v="1"/>
    <b v="0"/>
    <d v="2021-06-29T20:34:54"/>
    <m/>
    <m/>
    <b v="0"/>
    <x v="1"/>
    <m/>
    <m/>
    <n v="19480"/>
    <m/>
    <x v="122"/>
    <n v="100"/>
    <n v="0"/>
  </r>
  <r>
    <s v="0013100001oPSk5AAG"/>
    <b v="0"/>
    <m/>
    <b v="0"/>
    <m/>
    <m/>
    <m/>
    <x v="15"/>
    <b v="1"/>
    <s v="Non Responsive"/>
    <m/>
    <s v="00331000036pXBOAA2"/>
    <m/>
    <m/>
    <s v="00531000007KAu8AAG"/>
    <b v="0"/>
    <d v="2017-01-06T21:49:12"/>
    <m/>
    <b v="0"/>
    <m/>
    <m/>
    <b v="0"/>
    <d v="2018-04-01T00:00:00"/>
    <n v="4"/>
    <n v="2018"/>
    <s v="Omitted"/>
    <s v="Omitted"/>
    <b v="0"/>
    <b v="0"/>
    <m/>
    <b v="1"/>
    <b v="0"/>
    <b v="0"/>
    <x v="2"/>
    <b v="0"/>
    <s v="Manual-Classic"/>
    <x v="0"/>
    <d v="2019-04-18T00:00:00"/>
    <s v="0055A00000BclF5QAJ"/>
    <d v="2021-04-11T20:06:15"/>
    <m/>
    <d v="2019-06-11T20:18:01"/>
    <m/>
    <m/>
    <b v="0"/>
    <m/>
    <s v="Metabolomics"/>
    <s v="Field Sales"/>
    <m/>
    <m/>
    <m/>
    <m/>
    <m/>
    <x v="731"/>
    <x v="0"/>
    <b v="0"/>
    <m/>
    <m/>
    <m/>
    <s v="0055A000009sZg0QAE"/>
    <s v="01s31000003qafeAAA"/>
    <s v="Metabolomics"/>
    <m/>
    <s v="00331000036pXBOAA2"/>
    <s v="System"/>
    <s v="ZipChip"/>
    <m/>
    <s v="0Q05A000002EUAvSAO"/>
    <s v="0125A000001ESVfQAO"/>
    <b v="0"/>
    <m/>
    <b v="0"/>
    <m/>
    <m/>
    <x v="0"/>
    <b v="0"/>
    <d v="2021-06-29T20:34:54"/>
    <m/>
    <m/>
    <b v="0"/>
    <x v="0"/>
    <m/>
    <m/>
    <n v="72600"/>
    <m/>
    <x v="2"/>
    <n v="0"/>
    <n v="0"/>
  </r>
  <r>
    <s v="0013100001oQ3UcAAK"/>
    <b v="0"/>
    <m/>
    <b v="0"/>
    <m/>
    <m/>
    <m/>
    <x v="15"/>
    <b v="1"/>
    <s v="Non Responsive"/>
    <m/>
    <s v="00331000037S39IAAS"/>
    <m/>
    <m/>
    <s v="00531000007KAu8AAG"/>
    <b v="1"/>
    <d v="2017-01-10T22:36:06"/>
    <m/>
    <b v="0"/>
    <m/>
    <m/>
    <b v="0"/>
    <d v="2018-04-01T00:00:00"/>
    <n v="4"/>
    <n v="2018"/>
    <s v="Omitted"/>
    <s v="Omitted"/>
    <b v="0"/>
    <b v="0"/>
    <m/>
    <b v="1"/>
    <b v="0"/>
    <b v="0"/>
    <x v="3"/>
    <b v="0"/>
    <s v="Auto-Classic"/>
    <x v="0"/>
    <d v="2019-04-22T00:00:00"/>
    <s v="0055A00000BclF5QAJ"/>
    <d v="2021-04-10T23:01:03"/>
    <m/>
    <d v="2019-06-11T19:26:03"/>
    <m/>
    <m/>
    <b v="0"/>
    <m/>
    <s v="Metabolomics"/>
    <s v="Website"/>
    <m/>
    <m/>
    <m/>
    <m/>
    <m/>
    <x v="732"/>
    <x v="0"/>
    <b v="0"/>
    <m/>
    <m/>
    <m/>
    <s v="0055A000009sZg0QAE"/>
    <s v="01s31000003qafeAAA"/>
    <s v="Metabolomics"/>
    <m/>
    <s v="00331000037S39IAAS"/>
    <s v="System"/>
    <s v="ZipChip"/>
    <m/>
    <m/>
    <s v="0125A000001ESVfQAO"/>
    <b v="0"/>
    <m/>
    <b v="0"/>
    <m/>
    <m/>
    <x v="0"/>
    <b v="0"/>
    <d v="2021-06-29T20:34:54"/>
    <m/>
    <m/>
    <b v="0"/>
    <x v="0"/>
    <m/>
    <m/>
    <n v="57394"/>
    <m/>
    <x v="2"/>
    <n v="0"/>
    <n v="0"/>
  </r>
  <r>
    <s v="0013100001p28NDAAY"/>
    <b v="0"/>
    <m/>
    <b v="0"/>
    <m/>
    <m/>
    <m/>
    <x v="75"/>
    <b v="1"/>
    <s v="Lost or No Budget"/>
    <m/>
    <s v="00331000037SSnCAAW"/>
    <m/>
    <m/>
    <s v="00531000007KAsvAAG"/>
    <b v="0"/>
    <d v="2017-01-12T16:21:13"/>
    <m/>
    <b v="0"/>
    <m/>
    <m/>
    <b v="0"/>
    <d v="2017-04-01T00:00:00"/>
    <n v="4"/>
    <n v="2017"/>
    <s v="Omitted"/>
    <s v="Omitted"/>
    <b v="0"/>
    <b v="0"/>
    <m/>
    <b v="1"/>
    <b v="0"/>
    <b v="0"/>
    <x v="3"/>
    <b v="0"/>
    <m/>
    <x v="0"/>
    <m/>
    <s v="0055A00000BclF5QAJ"/>
    <d v="2021-04-11T20:06:15"/>
    <m/>
    <d v="2020-01-06T18:18:40"/>
    <m/>
    <m/>
    <b v="0"/>
    <m/>
    <m/>
    <s v="Field Sales"/>
    <m/>
    <m/>
    <m/>
    <m/>
    <m/>
    <x v="733"/>
    <x v="0"/>
    <b v="0"/>
    <m/>
    <m/>
    <m/>
    <s v="00531000007KAsvAAG"/>
    <s v="01s31000003qafjAAA"/>
    <m/>
    <m/>
    <m/>
    <m/>
    <m/>
    <m/>
    <m/>
    <s v="0125A000001NaBLQA0"/>
    <b v="0"/>
    <m/>
    <b v="0"/>
    <m/>
    <m/>
    <x v="0"/>
    <b v="0"/>
    <d v="2021-06-29T20:34:54"/>
    <m/>
    <m/>
    <b v="0"/>
    <x v="0"/>
    <m/>
    <m/>
    <n v="71500"/>
    <m/>
    <x v="2"/>
    <n v="0"/>
    <n v="0"/>
  </r>
  <r>
    <s v="0013100001p363qAAA"/>
    <b v="0"/>
    <m/>
    <b v="0"/>
    <m/>
    <m/>
    <m/>
    <x v="202"/>
    <b v="1"/>
    <m/>
    <m/>
    <s v="00331000037TWclAAG"/>
    <m/>
    <m/>
    <s v="005i0000000fNkyAAE"/>
    <b v="0"/>
    <d v="2017-01-18T05:04:15"/>
    <m/>
    <b v="0"/>
    <m/>
    <m/>
    <b v="0"/>
    <d v="2017-02-01T00:00:00"/>
    <n v="2"/>
    <n v="2017"/>
    <s v="Closed"/>
    <s v="Closed"/>
    <b v="0"/>
    <b v="0"/>
    <m/>
    <b v="1"/>
    <b v="0"/>
    <b v="0"/>
    <x v="3"/>
    <b v="0"/>
    <m/>
    <x v="0"/>
    <m/>
    <s v="00531000007MUoEAAW"/>
    <d v="2020-12-15T14:06:54"/>
    <m/>
    <d v="2020-01-06T18:18:11"/>
    <m/>
    <m/>
    <b v="0"/>
    <m/>
    <m/>
    <s v="Other"/>
    <m/>
    <m/>
    <m/>
    <m/>
    <m/>
    <x v="734"/>
    <x v="0"/>
    <b v="1"/>
    <m/>
    <m/>
    <m/>
    <s v="005i0000000fNkyAAE"/>
    <s v="01s31000003qafjAAA"/>
    <m/>
    <s v="CWAs"/>
    <m/>
    <m/>
    <m/>
    <m/>
    <m/>
    <s v="0125A000001NaBLQA0"/>
    <b v="0"/>
    <m/>
    <b v="0"/>
    <m/>
    <m/>
    <x v="1"/>
    <b v="0"/>
    <d v="2021-06-29T20:34:54"/>
    <m/>
    <m/>
    <b v="0"/>
    <x v="1"/>
    <m/>
    <m/>
    <n v="130000"/>
    <m/>
    <x v="123"/>
    <n v="100"/>
    <n v="0"/>
  </r>
  <r>
    <s v="001i000001MZ8IpAAL"/>
    <b v="0"/>
    <m/>
    <b v="0"/>
    <m/>
    <m/>
    <m/>
    <x v="22"/>
    <b v="1"/>
    <m/>
    <m/>
    <m/>
    <m/>
    <m/>
    <s v="00531000007KgPgAAK"/>
    <b v="0"/>
    <d v="2017-01-19T18:49:04"/>
    <m/>
    <b v="0"/>
    <m/>
    <m/>
    <b v="0"/>
    <d v="2017-02-01T00:00:00"/>
    <n v="2"/>
    <n v="2017"/>
    <s v="Omitted"/>
    <s v="Omitted"/>
    <b v="0"/>
    <b v="0"/>
    <m/>
    <b v="1"/>
    <b v="0"/>
    <b v="0"/>
    <x v="7"/>
    <b v="0"/>
    <m/>
    <x v="0"/>
    <m/>
    <s v="0055A00000BclF5QAJ"/>
    <d v="2021-04-11T20:08:00"/>
    <m/>
    <d v="2020-01-06T18:18:40"/>
    <m/>
    <m/>
    <b v="0"/>
    <m/>
    <m/>
    <s v="Field Sales"/>
    <m/>
    <m/>
    <m/>
    <m/>
    <m/>
    <x v="735"/>
    <x v="0"/>
    <b v="0"/>
    <m/>
    <m/>
    <m/>
    <s v="00531000007KgPgAAK"/>
    <s v="01s31000003qafjAAA"/>
    <m/>
    <m/>
    <m/>
    <m/>
    <m/>
    <m/>
    <m/>
    <s v="0125A000001NaBLQA0"/>
    <b v="0"/>
    <m/>
    <b v="0"/>
    <m/>
    <m/>
    <x v="0"/>
    <b v="0"/>
    <d v="2021-06-29T20:34:54"/>
    <m/>
    <m/>
    <b v="0"/>
    <x v="0"/>
    <m/>
    <m/>
    <n v="195350"/>
    <m/>
    <x v="2"/>
    <n v="0"/>
    <n v="0"/>
  </r>
  <r>
    <s v="0013100001eo3U7AAI"/>
    <b v="0"/>
    <m/>
    <b v="0"/>
    <m/>
    <m/>
    <m/>
    <x v="203"/>
    <b v="1"/>
    <m/>
    <m/>
    <s v="00331000036o6TMAAY"/>
    <m/>
    <m/>
    <s v="00531000007KAsvAAG"/>
    <b v="0"/>
    <d v="2017-01-20T13:01:21"/>
    <m/>
    <b v="0"/>
    <m/>
    <m/>
    <b v="0"/>
    <d v="2018-02-01T00:00:00"/>
    <n v="2"/>
    <n v="2018"/>
    <s v="Closed"/>
    <s v="Closed"/>
    <b v="0"/>
    <b v="0"/>
    <m/>
    <b v="1"/>
    <b v="0"/>
    <b v="0"/>
    <x v="7"/>
    <b v="0"/>
    <m/>
    <x v="0"/>
    <d v="2018-08-30T00:00:00"/>
    <s v="0055A00000BclF5QAJ"/>
    <d v="2021-04-11T20:06:15"/>
    <m/>
    <d v="2020-01-06T18:18:11"/>
    <m/>
    <m/>
    <b v="0"/>
    <m/>
    <m/>
    <s v="Field Sales"/>
    <m/>
    <m/>
    <m/>
    <m/>
    <m/>
    <x v="736"/>
    <x v="0"/>
    <b v="1"/>
    <m/>
    <m/>
    <m/>
    <s v="00531000007KAsvAAG"/>
    <s v="01s31000003qafjAAA"/>
    <s v="All Hazards"/>
    <s v="All Hazards"/>
    <m/>
    <m/>
    <m/>
    <m/>
    <m/>
    <s v="0125A000001NaBLQA0"/>
    <b v="0"/>
    <m/>
    <b v="0"/>
    <m/>
    <m/>
    <x v="1"/>
    <b v="0"/>
    <d v="2021-06-29T20:34:54"/>
    <m/>
    <m/>
    <b v="0"/>
    <x v="1"/>
    <m/>
    <m/>
    <n v="64350"/>
    <m/>
    <x v="28"/>
    <n v="100"/>
    <n v="0"/>
  </r>
  <r>
    <s v="0013100001p3VVYAA2"/>
    <b v="0"/>
    <m/>
    <b v="0"/>
    <m/>
    <m/>
    <m/>
    <x v="204"/>
    <b v="1"/>
    <s v="Other"/>
    <m/>
    <s v="00331000037U2z2AAC"/>
    <m/>
    <m/>
    <s v="00531000007KAu8AAG"/>
    <b v="0"/>
    <d v="2017-01-20T13:35:29"/>
    <m/>
    <b v="0"/>
    <m/>
    <m/>
    <b v="0"/>
    <d v="2018-01-01T00:00:00"/>
    <n v="1"/>
    <n v="2018"/>
    <s v="Omitted"/>
    <s v="Omitted"/>
    <b v="0"/>
    <b v="0"/>
    <m/>
    <b v="1"/>
    <b v="0"/>
    <b v="0"/>
    <x v="7"/>
    <b v="0"/>
    <m/>
    <x v="0"/>
    <d v="2017-08-24T00:00:00"/>
    <s v="0055A00000BclF5QAJ"/>
    <d v="2021-04-11T20:28:47"/>
    <m/>
    <d v="2018-03-15T18:01:27"/>
    <m/>
    <m/>
    <b v="0"/>
    <m/>
    <s v="Metabolomics"/>
    <s v="Website"/>
    <m/>
    <m/>
    <m/>
    <m/>
    <m/>
    <x v="737"/>
    <x v="0"/>
    <b v="0"/>
    <m/>
    <m/>
    <m/>
    <s v="0055A000008iLoJQAU"/>
    <s v="01s31000003qafeAAA"/>
    <s v="Metabolomics"/>
    <m/>
    <m/>
    <m/>
    <s v="ZipChip"/>
    <m/>
    <m/>
    <s v="0125A000001ESVfQAO"/>
    <b v="0"/>
    <m/>
    <b v="0"/>
    <m/>
    <m/>
    <x v="0"/>
    <b v="0"/>
    <d v="2021-06-29T20:34:54"/>
    <m/>
    <m/>
    <b v="0"/>
    <x v="0"/>
    <m/>
    <m/>
    <n v="54805"/>
    <m/>
    <x v="2"/>
    <n v="0"/>
    <n v="0"/>
  </r>
  <r>
    <s v="0013100001gxc5IAAQ"/>
    <b v="0"/>
    <m/>
    <b v="0"/>
    <m/>
    <m/>
    <m/>
    <x v="42"/>
    <b v="1"/>
    <s v="Lost or No Budget"/>
    <m/>
    <s v="00331000037UfZ6AAK"/>
    <m/>
    <m/>
    <s v="00531000007MUoEAAW"/>
    <b v="0"/>
    <d v="2017-01-24T14:57:48"/>
    <m/>
    <b v="0"/>
    <m/>
    <m/>
    <b v="0"/>
    <d v="2017-01-01T00:00:00"/>
    <n v="1"/>
    <n v="2017"/>
    <s v="Omitted"/>
    <s v="Omitted"/>
    <b v="0"/>
    <b v="0"/>
    <m/>
    <b v="1"/>
    <b v="0"/>
    <b v="0"/>
    <x v="12"/>
    <b v="0"/>
    <m/>
    <x v="0"/>
    <m/>
    <s v="0055A00000BclF5QAJ"/>
    <d v="2021-04-11T19:52:07"/>
    <m/>
    <d v="2020-01-06T18:18:35"/>
    <m/>
    <m/>
    <b v="0"/>
    <m/>
    <m/>
    <s v="Inside Sales"/>
    <m/>
    <m/>
    <m/>
    <m/>
    <m/>
    <x v="738"/>
    <x v="0"/>
    <b v="0"/>
    <m/>
    <m/>
    <m/>
    <s v="0055A000009sa63QAA"/>
    <s v="01s31000003qagwAAA"/>
    <m/>
    <m/>
    <m/>
    <m/>
    <m/>
    <m/>
    <m/>
    <s v="0125A000001NaBLQA0"/>
    <b v="0"/>
    <m/>
    <b v="0"/>
    <m/>
    <m/>
    <x v="0"/>
    <b v="0"/>
    <d v="2021-06-29T20:34:54"/>
    <m/>
    <m/>
    <b v="0"/>
    <x v="0"/>
    <m/>
    <m/>
    <n v="70000"/>
    <m/>
    <x v="2"/>
    <n v="0"/>
    <n v="0"/>
  </r>
  <r>
    <s v="0013100001p4B22AAE"/>
    <b v="0"/>
    <m/>
    <b v="0"/>
    <s v="70131000001YBPPAA4"/>
    <m/>
    <m/>
    <x v="205"/>
    <b v="1"/>
    <s v="Contact has moved"/>
    <m/>
    <s v="00331000037UtKwAAK"/>
    <m/>
    <m/>
    <s v="00531000007KAu8AAG"/>
    <b v="1"/>
    <d v="2017-01-25T16:11:56"/>
    <m/>
    <b v="0"/>
    <m/>
    <m/>
    <b v="0"/>
    <d v="2018-01-01T00:00:00"/>
    <n v="1"/>
    <n v="2018"/>
    <s v="Omitted"/>
    <s v="Omitted"/>
    <b v="0"/>
    <b v="0"/>
    <m/>
    <b v="1"/>
    <b v="0"/>
    <b v="0"/>
    <x v="12"/>
    <b v="0"/>
    <m/>
    <x v="0"/>
    <m/>
    <s v="0055A00000BclF5QAJ"/>
    <d v="2021-04-10T23:01:03"/>
    <m/>
    <d v="2018-03-15T17:59:20"/>
    <m/>
    <m/>
    <b v="0"/>
    <m/>
    <s v="Biotherapeutics"/>
    <s v="Trade Show"/>
    <m/>
    <m/>
    <m/>
    <m/>
    <m/>
    <x v="739"/>
    <x v="0"/>
    <b v="0"/>
    <m/>
    <m/>
    <m/>
    <s v="0055A000008iLoJQAU"/>
    <s v="01s31000003qafeAAA"/>
    <s v="Biotherapeutics"/>
    <m/>
    <s v="00331000037UtKwAAK"/>
    <s v="System"/>
    <s v="ZipChip"/>
    <m/>
    <m/>
    <s v="0125A000001ESVfQAO"/>
    <b v="0"/>
    <m/>
    <b v="0"/>
    <m/>
    <m/>
    <x v="0"/>
    <b v="0"/>
    <d v="2021-06-29T20:34:54"/>
    <m/>
    <m/>
    <b v="0"/>
    <x v="0"/>
    <m/>
    <m/>
    <n v="54805"/>
    <m/>
    <x v="2"/>
    <n v="0"/>
    <n v="0"/>
  </r>
  <r>
    <s v="0013100001p4BDSAA2"/>
    <b v="0"/>
    <m/>
    <b v="0"/>
    <s v="70131000001YBPPAA4"/>
    <m/>
    <m/>
    <x v="206"/>
    <b v="1"/>
    <m/>
    <m/>
    <s v="00331000037UtakAAC"/>
    <m/>
    <m/>
    <s v="00531000008FRNUAA4"/>
    <b v="1"/>
    <d v="2017-01-25T16:26:02"/>
    <d v="2021-06-25T00:00:00"/>
    <b v="0"/>
    <m/>
    <m/>
    <b v="0"/>
    <d v="2021-02-01T00:00:00"/>
    <n v="2"/>
    <n v="2021"/>
    <s v="Omitted"/>
    <s v="Omitted"/>
    <b v="0"/>
    <b v="0"/>
    <m/>
    <b v="1"/>
    <b v="0"/>
    <b v="0"/>
    <x v="12"/>
    <b v="0"/>
    <s v="Auto-Classic"/>
    <x v="0"/>
    <d v="2017-08-23T00:00:00"/>
    <s v="0055A00000Bnt5hQAB"/>
    <d v="2021-06-25T04:15:04"/>
    <m/>
    <d v="2021-06-25T04:15:03"/>
    <d v="2021-06-25T00:00:00"/>
    <m/>
    <b v="0"/>
    <m/>
    <s v="Biotherapeutics"/>
    <s v="Trade Show"/>
    <m/>
    <m/>
    <m/>
    <m/>
    <m/>
    <x v="740"/>
    <x v="0"/>
    <b v="0"/>
    <m/>
    <m/>
    <m/>
    <s v="0055A00000Bnt5hQAB"/>
    <s v="01s31000003qafeAAA"/>
    <s v="Biotherapeutics"/>
    <m/>
    <s v="00331000037UtakAAC"/>
    <s v="System"/>
    <s v="ZipChip"/>
    <m/>
    <m/>
    <s v="0125A000001ESVfQAO"/>
    <b v="0"/>
    <m/>
    <b v="0"/>
    <m/>
    <m/>
    <x v="0"/>
    <b v="0"/>
    <d v="2021-06-29T20:34:54"/>
    <s v="0055A000008iLmcQAE"/>
    <m/>
    <b v="0"/>
    <x v="0"/>
    <m/>
    <m/>
    <n v="54805"/>
    <m/>
    <x v="2"/>
    <n v="0"/>
    <n v="0"/>
  </r>
  <r>
    <s v="0013100001qvZsSAAU"/>
    <b v="0"/>
    <m/>
    <b v="0"/>
    <m/>
    <m/>
    <m/>
    <x v="137"/>
    <b v="1"/>
    <s v="Non Responsive"/>
    <m/>
    <s v="00331000037Utn5AAC"/>
    <m/>
    <m/>
    <s v="00531000008FRNUAA4"/>
    <b v="1"/>
    <d v="2017-01-25T16:38:19"/>
    <m/>
    <b v="0"/>
    <m/>
    <m/>
    <b v="0"/>
    <d v="2018-01-01T00:00:00"/>
    <n v="1"/>
    <n v="2018"/>
    <s v="Omitted"/>
    <s v="Omitted"/>
    <b v="0"/>
    <b v="0"/>
    <m/>
    <b v="1"/>
    <b v="0"/>
    <b v="0"/>
    <x v="12"/>
    <b v="0"/>
    <m/>
    <x v="0"/>
    <m/>
    <s v="0055A00000BclF5QAJ"/>
    <d v="2021-04-10T23:01:03"/>
    <m/>
    <d v="2018-03-27T16:48:26"/>
    <m/>
    <m/>
    <b v="0"/>
    <m/>
    <s v="Biotherapeutics"/>
    <s v="Trade Show"/>
    <m/>
    <m/>
    <m/>
    <m/>
    <m/>
    <x v="741"/>
    <x v="0"/>
    <b v="0"/>
    <m/>
    <m/>
    <m/>
    <s v="0055A000008iLoJQAU"/>
    <s v="01s31000003qafeAAA"/>
    <s v="Biotherapeutics"/>
    <m/>
    <s v="00331000037Utn5AAC"/>
    <s v="System"/>
    <s v="ZipChip"/>
    <m/>
    <m/>
    <s v="0125A000001ESVfQAO"/>
    <b v="0"/>
    <m/>
    <b v="0"/>
    <m/>
    <m/>
    <x v="0"/>
    <b v="0"/>
    <d v="2021-06-29T20:34:54"/>
    <m/>
    <m/>
    <b v="0"/>
    <x v="0"/>
    <m/>
    <m/>
    <n v="54805"/>
    <m/>
    <x v="2"/>
    <n v="0"/>
    <n v="0"/>
  </r>
  <r>
    <s v="0013100001fqvwqAAA"/>
    <b v="0"/>
    <m/>
    <b v="0"/>
    <s v="70131000001YBPPAA4"/>
    <m/>
    <m/>
    <x v="137"/>
    <b v="1"/>
    <s v="Non Responsive"/>
    <m/>
    <s v="00331000037Utx3AAC"/>
    <m/>
    <m/>
    <s v="00531000008FRNUAA4"/>
    <b v="1"/>
    <d v="2017-01-25T16:46:06"/>
    <m/>
    <b v="0"/>
    <m/>
    <m/>
    <b v="0"/>
    <d v="2018-01-01T00:00:00"/>
    <n v="1"/>
    <n v="2018"/>
    <s v="Omitted"/>
    <s v="Omitted"/>
    <b v="0"/>
    <b v="0"/>
    <m/>
    <b v="1"/>
    <b v="0"/>
    <b v="0"/>
    <x v="12"/>
    <b v="0"/>
    <m/>
    <x v="0"/>
    <d v="2017-08-22T00:00:00"/>
    <s v="0055A00000BclF5QAJ"/>
    <d v="2021-04-10T23:01:03"/>
    <m/>
    <d v="2018-03-27T16:49:23"/>
    <m/>
    <m/>
    <b v="0"/>
    <m/>
    <s v="Biotherapeutics"/>
    <s v="Trade Show"/>
    <m/>
    <m/>
    <m/>
    <m/>
    <m/>
    <x v="742"/>
    <x v="0"/>
    <b v="0"/>
    <m/>
    <m/>
    <m/>
    <s v="0055A000008iLoJQAU"/>
    <s v="01s31000003qafeAAA"/>
    <s v="Biotherapeutics"/>
    <m/>
    <s v="00331000037Utx3AAC"/>
    <s v="System"/>
    <s v="ZipChip"/>
    <m/>
    <m/>
    <s v="0125A000001ESVfQAO"/>
    <b v="0"/>
    <m/>
    <b v="0"/>
    <m/>
    <m/>
    <x v="0"/>
    <b v="0"/>
    <d v="2021-06-29T20:34:54"/>
    <m/>
    <m/>
    <b v="0"/>
    <x v="0"/>
    <m/>
    <m/>
    <n v="54805"/>
    <m/>
    <x v="2"/>
    <n v="0"/>
    <n v="0"/>
  </r>
  <r>
    <s v="0013100001p4D1HAAU"/>
    <b v="0"/>
    <m/>
    <b v="0"/>
    <m/>
    <m/>
    <m/>
    <x v="207"/>
    <b v="1"/>
    <m/>
    <m/>
    <s v="00331000037UwXVAA0"/>
    <m/>
    <m/>
    <s v="00531000008FRNUAA4"/>
    <b v="1"/>
    <d v="2017-01-25T19:16:08"/>
    <m/>
    <b v="0"/>
    <m/>
    <m/>
    <b v="0"/>
    <d v="2017-01-01T00:00:00"/>
    <n v="1"/>
    <n v="2017"/>
    <s v="Closed"/>
    <s v="Closed"/>
    <b v="0"/>
    <b v="0"/>
    <m/>
    <b v="1"/>
    <b v="0"/>
    <b v="0"/>
    <x v="12"/>
    <b v="0"/>
    <s v="Manual-Classic"/>
    <x v="0"/>
    <m/>
    <s v="0055A00000BclF5QAJ"/>
    <d v="2021-04-10T22:59:54"/>
    <m/>
    <d v="2018-03-10T15:07:46"/>
    <m/>
    <m/>
    <b v="0"/>
    <m/>
    <s v="Proteomics and Peptide Mapping"/>
    <s v="Website"/>
    <m/>
    <m/>
    <m/>
    <m/>
    <m/>
    <x v="743"/>
    <x v="0"/>
    <b v="0"/>
    <m/>
    <m/>
    <m/>
    <s v="0055A000008zqzaQAA"/>
    <s v="01s31000003qafeAAA"/>
    <s v="Proteomics"/>
    <m/>
    <s v="00331000037UwXVAA0"/>
    <s v="System"/>
    <s v="ZipChip"/>
    <m/>
    <m/>
    <s v="0125A000001ESVfQAO"/>
    <b v="0"/>
    <m/>
    <b v="0"/>
    <m/>
    <m/>
    <x v="1"/>
    <b v="0"/>
    <d v="2021-06-29T20:34:54"/>
    <s v="0055A00000BctN2QAJ"/>
    <m/>
    <b v="0"/>
    <x v="1"/>
    <m/>
    <m/>
    <n v="47055"/>
    <m/>
    <x v="124"/>
    <n v="100"/>
    <n v="0"/>
  </r>
  <r>
    <s v="0013100001p4DI5AAM"/>
    <b v="0"/>
    <m/>
    <b v="0"/>
    <s v="70131000001YBPPAA4"/>
    <m/>
    <m/>
    <x v="137"/>
    <b v="1"/>
    <s v="Duplicate opportunity"/>
    <m/>
    <s v="00331000037Uwx1AAC"/>
    <m/>
    <m/>
    <s v="00531000008FRNUAA4"/>
    <b v="1"/>
    <d v="2017-01-25T19:44:24"/>
    <m/>
    <b v="0"/>
    <m/>
    <m/>
    <b v="0"/>
    <d v="2018-01-01T00:00:00"/>
    <n v="1"/>
    <n v="2018"/>
    <s v="Omitted"/>
    <s v="Omitted"/>
    <b v="0"/>
    <b v="0"/>
    <m/>
    <b v="1"/>
    <b v="0"/>
    <b v="0"/>
    <x v="12"/>
    <b v="0"/>
    <m/>
    <x v="0"/>
    <d v="2017-08-22T00:00:00"/>
    <s v="0055A00000BclF5QAJ"/>
    <d v="2021-04-10T23:01:03"/>
    <m/>
    <d v="2018-03-27T16:49:55"/>
    <m/>
    <m/>
    <b v="0"/>
    <m/>
    <s v="Biotherapeutics"/>
    <s v="Trade Show"/>
    <m/>
    <m/>
    <m/>
    <m/>
    <m/>
    <x v="744"/>
    <x v="0"/>
    <b v="0"/>
    <m/>
    <m/>
    <m/>
    <s v="0055A000008iLoJQAU"/>
    <s v="01s31000003qafeAAA"/>
    <s v="Biotherapeutics"/>
    <m/>
    <s v="00331000037Uwx1AAC"/>
    <s v="System"/>
    <s v="ZipChip"/>
    <m/>
    <m/>
    <s v="0125A000001ESVfQAO"/>
    <b v="0"/>
    <m/>
    <b v="0"/>
    <m/>
    <m/>
    <x v="0"/>
    <b v="0"/>
    <d v="2021-06-29T20:34:54"/>
    <m/>
    <m/>
    <b v="0"/>
    <x v="0"/>
    <m/>
    <m/>
    <n v="54805"/>
    <m/>
    <x v="2"/>
    <n v="0"/>
    <n v="0"/>
  </r>
  <r>
    <s v="0013100001p4DR9AAM"/>
    <b v="0"/>
    <m/>
    <b v="0"/>
    <s v="70131000001YBPPAA4"/>
    <m/>
    <m/>
    <x v="112"/>
    <b v="1"/>
    <s v="Non Responsive"/>
    <m/>
    <s v="00331000037UxByAAK"/>
    <m/>
    <m/>
    <s v="00531000008FRNUAA4"/>
    <b v="1"/>
    <d v="2017-01-25T19:58:09"/>
    <m/>
    <b v="0"/>
    <m/>
    <m/>
    <b v="0"/>
    <d v="2023-01-01T00:00:00"/>
    <n v="1"/>
    <n v="2023"/>
    <s v="Omitted"/>
    <s v="Omitted"/>
    <b v="0"/>
    <b v="0"/>
    <m/>
    <b v="1"/>
    <b v="0"/>
    <b v="0"/>
    <x v="12"/>
    <b v="0"/>
    <m/>
    <x v="0"/>
    <d v="2017-08-23T00:00:00"/>
    <s v="0055A00000BclF5QAJ"/>
    <d v="2021-04-10T23:01:03"/>
    <m/>
    <d v="2020-02-14T21:18:54"/>
    <m/>
    <m/>
    <b v="0"/>
    <m/>
    <s v="Biotherapeutics"/>
    <s v="Trade Show"/>
    <m/>
    <m/>
    <m/>
    <m/>
    <m/>
    <x v="745"/>
    <x v="0"/>
    <b v="0"/>
    <m/>
    <m/>
    <m/>
    <s v="0055A000009GjocQAC"/>
    <s v="01s31000003qafeAAA"/>
    <s v="Biotherapeutics"/>
    <m/>
    <s v="00331000037UxByAAK"/>
    <s v="System"/>
    <s v="ZipChip"/>
    <m/>
    <m/>
    <s v="0125A000001ESVfQAO"/>
    <b v="0"/>
    <m/>
    <b v="0"/>
    <m/>
    <m/>
    <x v="0"/>
    <b v="0"/>
    <d v="2021-06-29T20:34:54"/>
    <m/>
    <m/>
    <b v="0"/>
    <x v="0"/>
    <m/>
    <m/>
    <n v="54805"/>
    <m/>
    <x v="2"/>
    <n v="0"/>
    <n v="0"/>
  </r>
  <r>
    <s v="0013100001fqvwqAAA"/>
    <b v="0"/>
    <m/>
    <b v="0"/>
    <s v="70131000001YBPPAA4"/>
    <m/>
    <m/>
    <x v="137"/>
    <b v="1"/>
    <s v="Non Responsive"/>
    <m/>
    <s v="00331000037UxhIAAS"/>
    <m/>
    <m/>
    <s v="00531000008FRNUAA4"/>
    <b v="1"/>
    <d v="2017-01-25T20:32:59"/>
    <m/>
    <b v="0"/>
    <m/>
    <m/>
    <b v="0"/>
    <d v="2018-01-01T00:00:00"/>
    <n v="1"/>
    <n v="2018"/>
    <s v="Omitted"/>
    <s v="Omitted"/>
    <b v="0"/>
    <b v="0"/>
    <m/>
    <b v="1"/>
    <b v="0"/>
    <b v="0"/>
    <x v="12"/>
    <b v="0"/>
    <m/>
    <x v="0"/>
    <m/>
    <s v="0055A00000BclF5QAJ"/>
    <d v="2021-04-10T23:01:03"/>
    <m/>
    <d v="2018-03-27T16:50:38"/>
    <m/>
    <m/>
    <b v="0"/>
    <m/>
    <s v="Biotherapeutics"/>
    <s v="Trade Show"/>
    <m/>
    <m/>
    <m/>
    <m/>
    <m/>
    <x v="746"/>
    <x v="0"/>
    <b v="0"/>
    <m/>
    <m/>
    <m/>
    <s v="0055A000008iLoJQAU"/>
    <s v="01s31000003qafeAAA"/>
    <s v="Biotherapeutics"/>
    <m/>
    <s v="00331000037UxhIAAS"/>
    <s v="System"/>
    <s v="ZipChip"/>
    <m/>
    <m/>
    <s v="0125A000001ESVfQAO"/>
    <b v="0"/>
    <m/>
    <b v="0"/>
    <m/>
    <m/>
    <x v="0"/>
    <b v="0"/>
    <d v="2021-06-29T20:34:54"/>
    <m/>
    <m/>
    <b v="0"/>
    <x v="0"/>
    <m/>
    <m/>
    <n v="54805"/>
    <m/>
    <x v="2"/>
    <n v="0"/>
    <n v="0"/>
  </r>
  <r>
    <s v="0013100001k5ZyRAAU"/>
    <b v="0"/>
    <m/>
    <b v="0"/>
    <s v="70131000001YBPPAA4"/>
    <m/>
    <m/>
    <x v="15"/>
    <b v="1"/>
    <s v="Non Responsive"/>
    <m/>
    <s v="00331000037Uy3VAAS"/>
    <m/>
    <m/>
    <s v="00531000008FRNUAA4"/>
    <b v="1"/>
    <d v="2017-01-25T21:00:31"/>
    <m/>
    <b v="0"/>
    <m/>
    <m/>
    <b v="0"/>
    <d v="2018-04-01T00:00:00"/>
    <n v="4"/>
    <n v="2018"/>
    <s v="Omitted"/>
    <s v="Omitted"/>
    <b v="0"/>
    <b v="0"/>
    <m/>
    <b v="1"/>
    <b v="0"/>
    <b v="0"/>
    <x v="12"/>
    <b v="0"/>
    <m/>
    <x v="0"/>
    <d v="2017-08-22T00:00:00"/>
    <s v="0055A00000BclF5QAJ"/>
    <d v="2021-04-10T23:01:03"/>
    <m/>
    <d v="2018-03-10T15:23:35"/>
    <m/>
    <m/>
    <b v="0"/>
    <m/>
    <s v="Biotherapeutics;Proteomics and Peptide Mapping"/>
    <s v="Trade Show"/>
    <m/>
    <m/>
    <m/>
    <m/>
    <m/>
    <x v="747"/>
    <x v="0"/>
    <b v="0"/>
    <m/>
    <m/>
    <m/>
    <s v="0055A000008zqzaQAA"/>
    <s v="01s31000003qafeAAA"/>
    <s v="Biotherapeutics"/>
    <m/>
    <s v="00331000037Uy3VAAS"/>
    <s v="System"/>
    <s v="ZipChip"/>
    <m/>
    <m/>
    <s v="0125A000001ESVfQAO"/>
    <b v="0"/>
    <m/>
    <b v="0"/>
    <m/>
    <m/>
    <x v="0"/>
    <b v="0"/>
    <d v="2021-06-29T20:34:54"/>
    <s v="0055A00000BctN2QAJ"/>
    <m/>
    <b v="0"/>
    <x v="0"/>
    <m/>
    <m/>
    <n v="54805"/>
    <m/>
    <x v="2"/>
    <n v="0"/>
    <n v="0"/>
  </r>
  <r>
    <s v="0013100001gbWzMAAU"/>
    <b v="0"/>
    <m/>
    <b v="0"/>
    <s v="70131000001YBPPAA4"/>
    <m/>
    <m/>
    <x v="112"/>
    <b v="1"/>
    <s v="Non Responsive"/>
    <m/>
    <s v="00331000037UyAgAAK"/>
    <m/>
    <m/>
    <s v="00531000008FRNUAA4"/>
    <b v="1"/>
    <d v="2017-01-25T21:08:17"/>
    <m/>
    <b v="0"/>
    <m/>
    <m/>
    <b v="0"/>
    <d v="2023-01-01T00:00:00"/>
    <n v="1"/>
    <n v="2023"/>
    <s v="Omitted"/>
    <s v="Omitted"/>
    <b v="0"/>
    <b v="0"/>
    <m/>
    <b v="1"/>
    <b v="0"/>
    <b v="0"/>
    <x v="13"/>
    <b v="0"/>
    <m/>
    <x v="0"/>
    <d v="2017-02-10T00:00:00"/>
    <s v="0055A00000BclF5QAJ"/>
    <d v="2021-04-10T23:01:03"/>
    <m/>
    <d v="2020-02-14T21:16:59"/>
    <m/>
    <m/>
    <b v="0"/>
    <m/>
    <s v="Biotherapeutics"/>
    <s v="Trade Show"/>
    <m/>
    <m/>
    <m/>
    <m/>
    <m/>
    <x v="748"/>
    <x v="0"/>
    <b v="0"/>
    <m/>
    <m/>
    <m/>
    <s v="0055A000009GjocQAC"/>
    <s v="01s31000003qafeAAA"/>
    <s v="Biotherapeutics"/>
    <m/>
    <s v="00331000037UyAgAAK"/>
    <s v="System"/>
    <s v="ZipChip"/>
    <m/>
    <m/>
    <s v="0125A000001ESVfQAO"/>
    <b v="0"/>
    <m/>
    <b v="0"/>
    <m/>
    <m/>
    <x v="0"/>
    <b v="0"/>
    <d v="2021-06-29T20:34:54"/>
    <m/>
    <m/>
    <b v="0"/>
    <x v="0"/>
    <m/>
    <m/>
    <n v="54805"/>
    <m/>
    <x v="2"/>
    <n v="0"/>
    <n v="0"/>
  </r>
  <r>
    <s v="0013100001puTdTAAU"/>
    <b v="0"/>
    <m/>
    <b v="0"/>
    <s v="70131000001YBPPAA4"/>
    <m/>
    <m/>
    <x v="155"/>
    <b v="1"/>
    <s v="Other"/>
    <m/>
    <s v="00331000037UyH8AAK"/>
    <m/>
    <m/>
    <s v="00531000008FRNUAA4"/>
    <b v="1"/>
    <d v="2017-01-25T21:16:25"/>
    <m/>
    <b v="0"/>
    <m/>
    <m/>
    <b v="0"/>
    <d v="2021-02-01T00:00:00"/>
    <n v="2"/>
    <n v="2021"/>
    <s v="Omitted"/>
    <s v="Omitted"/>
    <b v="0"/>
    <b v="0"/>
    <m/>
    <b v="1"/>
    <b v="0"/>
    <b v="0"/>
    <x v="13"/>
    <b v="0"/>
    <s v="Auto-Classic"/>
    <x v="0"/>
    <d v="2020-08-13T00:00:00"/>
    <s v="0055A00000BclF5QAJ"/>
    <d v="2021-04-11T20:28:47"/>
    <m/>
    <d v="2021-02-03T16:39:47"/>
    <m/>
    <m/>
    <b v="0"/>
    <m/>
    <s v="Biotherapeutics"/>
    <s v="Trade Show"/>
    <m/>
    <m/>
    <m/>
    <m/>
    <m/>
    <x v="749"/>
    <x v="0"/>
    <b v="0"/>
    <m/>
    <m/>
    <m/>
    <s v="0055A00000Bb2djQAB"/>
    <s v="01s31000003qafeAAA"/>
    <s v="Biotherapeutics"/>
    <m/>
    <s v="00331000037UyH8AAK"/>
    <s v="System"/>
    <s v="ZipChip"/>
    <m/>
    <m/>
    <s v="0125A000001ESVfQAO"/>
    <b v="0"/>
    <m/>
    <b v="0"/>
    <m/>
    <m/>
    <x v="0"/>
    <b v="0"/>
    <d v="2021-06-29T20:34:54"/>
    <s v="0055A00000BctMnQAJ"/>
    <m/>
    <b v="0"/>
    <x v="0"/>
    <m/>
    <m/>
    <n v="54805"/>
    <m/>
    <x v="2"/>
    <n v="0"/>
    <n v="0"/>
  </r>
  <r>
    <s v="0013100001fr79BAAQ"/>
    <b v="0"/>
    <m/>
    <b v="0"/>
    <s v="70131000001YBPPAA4"/>
    <m/>
    <m/>
    <x v="32"/>
    <b v="1"/>
    <s v="Duplicate opportunity"/>
    <m/>
    <s v="00331000037UydOAAS"/>
    <m/>
    <m/>
    <s v="00531000008FRNUAA4"/>
    <b v="1"/>
    <d v="2017-01-25T21:40:28"/>
    <m/>
    <b v="0"/>
    <m/>
    <m/>
    <b v="0"/>
    <d v="2017-04-01T00:00:00"/>
    <n v="4"/>
    <n v="2017"/>
    <s v="Omitted"/>
    <s v="Omitted"/>
    <b v="0"/>
    <b v="0"/>
    <m/>
    <b v="1"/>
    <b v="0"/>
    <b v="0"/>
    <x v="13"/>
    <b v="0"/>
    <m/>
    <x v="0"/>
    <m/>
    <s v="0055A00000BclF5QAJ"/>
    <d v="2021-04-10T23:01:03"/>
    <m/>
    <d v="2018-03-29T17:23:20"/>
    <m/>
    <m/>
    <b v="0"/>
    <m/>
    <m/>
    <s v="Trade Show"/>
    <m/>
    <m/>
    <m/>
    <m/>
    <m/>
    <x v="750"/>
    <x v="0"/>
    <b v="0"/>
    <m/>
    <m/>
    <m/>
    <s v="0055A000008iLoJQAU"/>
    <s v="01s31000003qafeAAA"/>
    <s v="Biotherapeutics"/>
    <m/>
    <s v="00331000037UydOAAS"/>
    <s v="System"/>
    <s v="ZipChip"/>
    <m/>
    <m/>
    <s v="0125A000001ESVfQAO"/>
    <b v="0"/>
    <m/>
    <b v="0"/>
    <m/>
    <m/>
    <x v="0"/>
    <b v="0"/>
    <d v="2021-06-29T20:34:54"/>
    <m/>
    <m/>
    <b v="0"/>
    <x v="0"/>
    <m/>
    <m/>
    <n v="54805"/>
    <m/>
    <x v="2"/>
    <n v="0"/>
    <n v="0"/>
  </r>
  <r>
    <s v="0013100001eo6iZAAQ"/>
    <b v="0"/>
    <m/>
    <b v="0"/>
    <s v="70131000001YBPPAA4"/>
    <m/>
    <m/>
    <x v="137"/>
    <b v="1"/>
    <s v="Non Responsive"/>
    <m/>
    <s v="00331000037UynrAAC"/>
    <m/>
    <m/>
    <s v="00531000008FRNUAA4"/>
    <b v="1"/>
    <d v="2017-01-25T21:54:43"/>
    <m/>
    <b v="0"/>
    <m/>
    <m/>
    <b v="0"/>
    <d v="2018-01-01T00:00:00"/>
    <n v="1"/>
    <n v="2018"/>
    <s v="Omitted"/>
    <s v="Omitted"/>
    <b v="0"/>
    <b v="0"/>
    <m/>
    <b v="1"/>
    <b v="0"/>
    <b v="0"/>
    <x v="13"/>
    <b v="0"/>
    <m/>
    <x v="0"/>
    <d v="2017-08-23T00:00:00"/>
    <s v="0055A00000BclF5QAJ"/>
    <d v="2021-04-10T23:01:03"/>
    <m/>
    <d v="2018-03-27T16:54:55"/>
    <m/>
    <m/>
    <b v="0"/>
    <m/>
    <s v="Biotherapeutics"/>
    <s v="Trade Show"/>
    <m/>
    <m/>
    <m/>
    <m/>
    <m/>
    <x v="751"/>
    <x v="0"/>
    <b v="0"/>
    <m/>
    <m/>
    <m/>
    <s v="0055A000008iLoJQAU"/>
    <s v="01s31000003qafeAAA"/>
    <s v="Biotherapeutics"/>
    <m/>
    <s v="00331000037UynrAAC"/>
    <s v="System"/>
    <s v="ZipChip"/>
    <m/>
    <m/>
    <s v="0125A000001ESVfQAO"/>
    <b v="0"/>
    <m/>
    <b v="0"/>
    <m/>
    <m/>
    <x v="0"/>
    <b v="0"/>
    <d v="2021-06-29T20:34:54"/>
    <m/>
    <m/>
    <b v="0"/>
    <x v="0"/>
    <m/>
    <m/>
    <n v="54805"/>
    <m/>
    <x v="2"/>
    <n v="0"/>
    <n v="0"/>
  </r>
  <r>
    <s v="0013100001p4EYQAA2"/>
    <b v="0"/>
    <m/>
    <b v="0"/>
    <s v="70131000001YBPPAA4"/>
    <m/>
    <m/>
    <x v="137"/>
    <b v="1"/>
    <s v="Non Responsive"/>
    <m/>
    <s v="00331000037UyqMAAS"/>
    <m/>
    <m/>
    <s v="00531000008FRNUAA4"/>
    <b v="1"/>
    <d v="2017-01-25T21:57:48"/>
    <m/>
    <b v="0"/>
    <m/>
    <m/>
    <b v="0"/>
    <d v="2018-01-01T00:00:00"/>
    <n v="1"/>
    <n v="2018"/>
    <s v="Omitted"/>
    <s v="Omitted"/>
    <b v="0"/>
    <b v="0"/>
    <m/>
    <b v="1"/>
    <b v="0"/>
    <b v="0"/>
    <x v="4"/>
    <b v="0"/>
    <m/>
    <x v="0"/>
    <d v="2017-08-23T00:00:00"/>
    <s v="0055A00000BclF5QAJ"/>
    <d v="2021-04-10T23:01:03"/>
    <m/>
    <d v="2018-03-27T16:55:37"/>
    <m/>
    <m/>
    <b v="0"/>
    <m/>
    <s v="Biotherapeutics"/>
    <s v="Trade Show"/>
    <m/>
    <m/>
    <m/>
    <m/>
    <m/>
    <x v="752"/>
    <x v="0"/>
    <b v="0"/>
    <m/>
    <m/>
    <m/>
    <s v="0055A000008iLoJQAU"/>
    <s v="01s31000003qafeAAA"/>
    <s v="Biotherapeutics"/>
    <m/>
    <s v="00331000037UyqMAAS"/>
    <s v="System"/>
    <s v="ZipChip"/>
    <m/>
    <m/>
    <s v="0125A000001ESVfQAO"/>
    <b v="0"/>
    <m/>
    <b v="0"/>
    <m/>
    <m/>
    <x v="0"/>
    <b v="0"/>
    <d v="2021-06-29T20:34:54"/>
    <m/>
    <m/>
    <b v="0"/>
    <x v="0"/>
    <m/>
    <m/>
    <n v="54805"/>
    <m/>
    <x v="2"/>
    <n v="0"/>
    <n v="0"/>
  </r>
  <r>
    <s v="0013100001fr6f6AAA"/>
    <b v="0"/>
    <m/>
    <b v="0"/>
    <s v="70131000001YBPPAA4"/>
    <m/>
    <m/>
    <x v="32"/>
    <b v="1"/>
    <s v="Non Responsive"/>
    <m/>
    <s v="00331000037V6VMAA0"/>
    <m/>
    <m/>
    <s v="00531000008FRNUAA4"/>
    <b v="1"/>
    <d v="2017-01-26T14:35:53"/>
    <m/>
    <b v="0"/>
    <m/>
    <m/>
    <b v="0"/>
    <d v="2017-04-01T00:00:00"/>
    <n v="4"/>
    <n v="2017"/>
    <s v="Omitted"/>
    <s v="Omitted"/>
    <b v="0"/>
    <b v="0"/>
    <m/>
    <b v="0"/>
    <b v="0"/>
    <b v="0"/>
    <x v="4"/>
    <b v="0"/>
    <m/>
    <x v="0"/>
    <m/>
    <s v="0055A00000BclF5QAJ"/>
    <d v="2021-04-10T23:01:03"/>
    <m/>
    <d v="2018-03-10T15:23:59"/>
    <m/>
    <m/>
    <b v="0"/>
    <m/>
    <m/>
    <s v="Trade Show"/>
    <m/>
    <m/>
    <m/>
    <m/>
    <m/>
    <x v="753"/>
    <x v="0"/>
    <b v="0"/>
    <m/>
    <m/>
    <m/>
    <s v="0055A000008zqzaQAA"/>
    <m/>
    <s v="Biotherapeutics"/>
    <m/>
    <s v="00331000037V6VMAA0"/>
    <s v="System"/>
    <s v="ZipChip"/>
    <m/>
    <m/>
    <s v="0125A000001ESVfQAO"/>
    <b v="0"/>
    <m/>
    <b v="0"/>
    <m/>
    <m/>
    <x v="0"/>
    <b v="0"/>
    <d v="2021-06-29T20:34:54"/>
    <s v="0055A00000BctN2QAJ"/>
    <m/>
    <b v="0"/>
    <x v="0"/>
    <m/>
    <m/>
    <m/>
    <m/>
    <x v="0"/>
    <n v="0"/>
    <n v="0"/>
  </r>
  <r>
    <s v="0013100001hoCikAAE"/>
    <b v="0"/>
    <m/>
    <b v="0"/>
    <s v="70131000001YBPPAA4"/>
    <m/>
    <m/>
    <x v="205"/>
    <b v="1"/>
    <s v="Contact has moved"/>
    <m/>
    <s v="00331000037V6YkAAK"/>
    <m/>
    <m/>
    <s v="00531000008FRNUAA4"/>
    <b v="1"/>
    <d v="2017-01-26T14:40:20"/>
    <m/>
    <b v="0"/>
    <m/>
    <m/>
    <b v="0"/>
    <d v="2018-01-01T00:00:00"/>
    <n v="1"/>
    <n v="2018"/>
    <s v="Omitted"/>
    <s v="Omitted"/>
    <b v="0"/>
    <b v="0"/>
    <m/>
    <b v="0"/>
    <b v="0"/>
    <b v="0"/>
    <x v="4"/>
    <b v="0"/>
    <m/>
    <x v="0"/>
    <d v="2017-08-23T00:00:00"/>
    <s v="0055A00000BclF5QAJ"/>
    <d v="2021-04-10T23:01:03"/>
    <m/>
    <d v="2018-03-28T15:17:29"/>
    <m/>
    <m/>
    <b v="0"/>
    <m/>
    <m/>
    <s v="Trade Show"/>
    <m/>
    <m/>
    <m/>
    <m/>
    <m/>
    <x v="754"/>
    <x v="0"/>
    <b v="0"/>
    <m/>
    <m/>
    <m/>
    <s v="0055A000008iLoJQAU"/>
    <m/>
    <s v="Proteomics"/>
    <m/>
    <s v="00331000037V6YkAAK"/>
    <s v="System"/>
    <s v="ZipChip"/>
    <m/>
    <m/>
    <s v="0125A000001ESVfQAO"/>
    <b v="0"/>
    <m/>
    <b v="0"/>
    <m/>
    <m/>
    <x v="0"/>
    <b v="0"/>
    <d v="2021-06-29T20:34:54"/>
    <m/>
    <m/>
    <b v="0"/>
    <x v="0"/>
    <m/>
    <m/>
    <m/>
    <m/>
    <x v="0"/>
    <n v="0"/>
    <n v="0"/>
  </r>
  <r>
    <s v="0013100001jStVZAA0"/>
    <b v="0"/>
    <m/>
    <b v="0"/>
    <s v="70131000001YBPPAA4"/>
    <m/>
    <m/>
    <x v="32"/>
    <b v="1"/>
    <s v="Other"/>
    <m/>
    <s v="00331000037V6leAAC"/>
    <m/>
    <m/>
    <s v="00531000008FRNUAA4"/>
    <b v="1"/>
    <d v="2017-01-26T14:57:52"/>
    <m/>
    <b v="0"/>
    <m/>
    <m/>
    <b v="0"/>
    <d v="2017-04-01T00:00:00"/>
    <n v="4"/>
    <n v="2017"/>
    <s v="Omitted"/>
    <s v="Omitted"/>
    <b v="0"/>
    <b v="0"/>
    <m/>
    <b v="0"/>
    <b v="0"/>
    <b v="0"/>
    <x v="4"/>
    <b v="0"/>
    <m/>
    <x v="0"/>
    <m/>
    <s v="0055A00000BclF5QAJ"/>
    <d v="2021-04-11T20:28:47"/>
    <m/>
    <d v="2018-03-15T17:59:05"/>
    <m/>
    <m/>
    <b v="0"/>
    <m/>
    <m/>
    <s v="Trade Show"/>
    <m/>
    <m/>
    <m/>
    <m/>
    <m/>
    <x v="755"/>
    <x v="0"/>
    <b v="0"/>
    <m/>
    <m/>
    <m/>
    <s v="0055A000008iLoJQAU"/>
    <m/>
    <s v="Biotherapeutics"/>
    <m/>
    <s v="00331000037V6leAAC"/>
    <s v="System"/>
    <s v="ZipChip"/>
    <m/>
    <m/>
    <s v="0125A000001ESVfQAO"/>
    <b v="0"/>
    <m/>
    <b v="0"/>
    <m/>
    <m/>
    <x v="0"/>
    <b v="0"/>
    <d v="2021-06-29T20:34:54"/>
    <m/>
    <m/>
    <b v="0"/>
    <x v="0"/>
    <m/>
    <m/>
    <m/>
    <m/>
    <x v="0"/>
    <n v="0"/>
    <n v="0"/>
  </r>
  <r>
    <s v="0013100001fqvwqAAA"/>
    <b v="0"/>
    <m/>
    <b v="0"/>
    <s v="70131000001YBPPAA4"/>
    <m/>
    <m/>
    <x v="32"/>
    <b v="1"/>
    <s v="Duplicate opportunity"/>
    <m/>
    <s v="00331000037V6p2AAC"/>
    <m/>
    <m/>
    <s v="00531000008FRNUAA4"/>
    <b v="1"/>
    <d v="2017-01-26T15:01:42"/>
    <m/>
    <b v="0"/>
    <m/>
    <m/>
    <b v="0"/>
    <d v="2017-04-01T00:00:00"/>
    <n v="4"/>
    <n v="2017"/>
    <s v="Omitted"/>
    <s v="Omitted"/>
    <b v="0"/>
    <b v="0"/>
    <m/>
    <b v="0"/>
    <b v="0"/>
    <b v="0"/>
    <x v="4"/>
    <b v="0"/>
    <m/>
    <x v="0"/>
    <m/>
    <s v="0055A00000BclF5QAJ"/>
    <d v="2021-04-10T23:01:03"/>
    <m/>
    <d v="2018-03-15T18:01:40"/>
    <m/>
    <m/>
    <b v="0"/>
    <m/>
    <m/>
    <s v="Trade Show"/>
    <m/>
    <m/>
    <m/>
    <m/>
    <m/>
    <x v="756"/>
    <x v="0"/>
    <b v="0"/>
    <m/>
    <m/>
    <m/>
    <s v="0055A000008iLoJQAU"/>
    <m/>
    <s v="Biotherapeutics"/>
    <m/>
    <s v="00331000037V6p2AAC"/>
    <s v="System"/>
    <s v="ZipChip"/>
    <m/>
    <m/>
    <s v="0125A000001ESVfQAO"/>
    <b v="0"/>
    <m/>
    <b v="0"/>
    <m/>
    <m/>
    <x v="0"/>
    <b v="0"/>
    <d v="2021-06-29T20:34:54"/>
    <m/>
    <m/>
    <b v="0"/>
    <x v="0"/>
    <m/>
    <m/>
    <m/>
    <m/>
    <x v="0"/>
    <n v="0"/>
    <n v="0"/>
  </r>
  <r>
    <s v="0013100001qvZsSAAU"/>
    <b v="0"/>
    <m/>
    <b v="0"/>
    <s v="70131000001YBPPAA4"/>
    <m/>
    <m/>
    <x v="208"/>
    <b v="1"/>
    <s v="Non Responsive"/>
    <m/>
    <s v="00331000037V6tdAAC"/>
    <m/>
    <m/>
    <s v="00531000008FRNUAA4"/>
    <b v="1"/>
    <d v="2017-01-26T15:06:34"/>
    <m/>
    <b v="0"/>
    <m/>
    <m/>
    <b v="0"/>
    <d v="2018-01-01T00:00:00"/>
    <n v="1"/>
    <n v="2018"/>
    <s v="Omitted"/>
    <s v="Omitted"/>
    <b v="0"/>
    <b v="0"/>
    <m/>
    <b v="0"/>
    <b v="0"/>
    <b v="0"/>
    <x v="4"/>
    <b v="0"/>
    <m/>
    <x v="0"/>
    <d v="2017-08-23T00:00:00"/>
    <s v="0055A00000BclF5QAJ"/>
    <d v="2021-04-10T23:01:03"/>
    <m/>
    <d v="2018-03-28T15:18:09"/>
    <m/>
    <m/>
    <b v="0"/>
    <m/>
    <s v="Biotherapeutics"/>
    <s v="Trade Show"/>
    <m/>
    <m/>
    <m/>
    <m/>
    <m/>
    <x v="757"/>
    <x v="0"/>
    <b v="0"/>
    <m/>
    <m/>
    <m/>
    <s v="0055A000008iLoJQAU"/>
    <m/>
    <s v="Biotherapeutics"/>
    <m/>
    <s v="00331000037V6tdAAC"/>
    <s v="System"/>
    <s v="ZipChip"/>
    <m/>
    <m/>
    <s v="0125A000001ESVfQAO"/>
    <b v="0"/>
    <m/>
    <b v="0"/>
    <m/>
    <m/>
    <x v="0"/>
    <b v="0"/>
    <d v="2021-06-29T20:34:54"/>
    <m/>
    <m/>
    <b v="0"/>
    <x v="0"/>
    <m/>
    <m/>
    <m/>
    <m/>
    <x v="0"/>
    <n v="0"/>
    <n v="0"/>
  </r>
  <r>
    <s v="0013100001p4Lq2AAE"/>
    <b v="0"/>
    <m/>
    <b v="0"/>
    <s v="70131000001YBPPAA4"/>
    <m/>
    <m/>
    <x v="145"/>
    <b v="1"/>
    <s v="Other"/>
    <m/>
    <s v="00331000037V6zWAAS"/>
    <m/>
    <m/>
    <s v="00531000008FRNUAA4"/>
    <b v="1"/>
    <d v="2017-01-26T15:12:50"/>
    <m/>
    <b v="0"/>
    <m/>
    <m/>
    <b v="0"/>
    <d v="2018-01-01T00:00:00"/>
    <n v="1"/>
    <n v="2018"/>
    <s v="Omitted"/>
    <s v="Omitted"/>
    <b v="0"/>
    <b v="0"/>
    <m/>
    <b v="1"/>
    <b v="0"/>
    <b v="0"/>
    <x v="7"/>
    <b v="0"/>
    <m/>
    <x v="0"/>
    <d v="2017-08-23T00:00:00"/>
    <s v="0055A00000BclF5QAJ"/>
    <d v="2021-04-11T20:33:11"/>
    <m/>
    <d v="2018-03-15T18:00:42"/>
    <m/>
    <m/>
    <b v="0"/>
    <m/>
    <s v="Biotherapeutics"/>
    <s v="Trade Show"/>
    <m/>
    <m/>
    <m/>
    <m/>
    <m/>
    <x v="758"/>
    <x v="0"/>
    <b v="0"/>
    <m/>
    <m/>
    <m/>
    <s v="0055A000008iLoJQAU"/>
    <s v="01s31000003qafeAAA"/>
    <s v="Biotherapeutics"/>
    <m/>
    <s v="00331000037V6zWAAS"/>
    <s v="System"/>
    <s v="ZipChip"/>
    <m/>
    <m/>
    <s v="0125A000001ESVfQAO"/>
    <b v="0"/>
    <m/>
    <b v="0"/>
    <m/>
    <m/>
    <x v="0"/>
    <b v="0"/>
    <d v="2021-06-29T20:34:54"/>
    <m/>
    <m/>
    <b v="0"/>
    <x v="0"/>
    <m/>
    <m/>
    <n v="54805"/>
    <m/>
    <x v="2"/>
    <n v="0"/>
    <n v="0"/>
  </r>
  <r>
    <s v="0013100001jbC8CAAU"/>
    <b v="0"/>
    <m/>
    <b v="0"/>
    <s v="70131000001YBPPAA4"/>
    <m/>
    <m/>
    <x v="9"/>
    <b v="1"/>
    <s v="Non Responsive"/>
    <m/>
    <s v="00331000037V7EgAAK"/>
    <m/>
    <m/>
    <s v="00531000008FRNUAA4"/>
    <b v="1"/>
    <d v="2017-01-26T15:29:13"/>
    <m/>
    <b v="0"/>
    <m/>
    <m/>
    <b v="0"/>
    <d v="2018-04-01T00:00:00"/>
    <n v="4"/>
    <n v="2018"/>
    <s v="Omitted"/>
    <s v="Omitted"/>
    <b v="0"/>
    <b v="0"/>
    <m/>
    <b v="0"/>
    <b v="0"/>
    <b v="0"/>
    <x v="7"/>
    <b v="0"/>
    <m/>
    <x v="0"/>
    <d v="2017-08-23T00:00:00"/>
    <s v="0055A00000BclF5QAJ"/>
    <d v="2021-04-10T23:01:03"/>
    <m/>
    <d v="2018-04-10T21:15:53"/>
    <m/>
    <m/>
    <b v="0"/>
    <m/>
    <s v="Biotherapeutics"/>
    <s v="Trade Show"/>
    <m/>
    <m/>
    <m/>
    <m/>
    <m/>
    <x v="759"/>
    <x v="0"/>
    <b v="0"/>
    <m/>
    <m/>
    <m/>
    <s v="0055A000008iLoJQAU"/>
    <m/>
    <s v="Biotherapeutics"/>
    <m/>
    <s v="00331000037V7EgAAK"/>
    <s v="System"/>
    <s v="ZipChip"/>
    <m/>
    <m/>
    <s v="0125A000001ESVfQAO"/>
    <b v="0"/>
    <m/>
    <b v="0"/>
    <m/>
    <m/>
    <x v="0"/>
    <b v="0"/>
    <d v="2021-06-29T20:34:54"/>
    <m/>
    <m/>
    <b v="0"/>
    <x v="0"/>
    <m/>
    <m/>
    <m/>
    <m/>
    <x v="0"/>
    <n v="0"/>
    <n v="0"/>
  </r>
  <r>
    <s v="0013100001kbYfiAAE"/>
    <b v="0"/>
    <m/>
    <b v="0"/>
    <s v="70131000001YBPPAA4"/>
    <m/>
    <m/>
    <x v="15"/>
    <b v="1"/>
    <s v="Duplicate opportunity"/>
    <m/>
    <s v="00331000037V7RVAA0"/>
    <m/>
    <m/>
    <s v="00531000008FRNUAA4"/>
    <b v="1"/>
    <d v="2017-01-26T15:44:28"/>
    <m/>
    <b v="0"/>
    <m/>
    <m/>
    <b v="0"/>
    <d v="2018-04-01T00:00:00"/>
    <n v="4"/>
    <n v="2018"/>
    <s v="Omitted"/>
    <s v="Omitted"/>
    <b v="0"/>
    <b v="0"/>
    <m/>
    <b v="1"/>
    <b v="0"/>
    <b v="0"/>
    <x v="7"/>
    <b v="0"/>
    <m/>
    <x v="0"/>
    <d v="2017-08-23T00:00:00"/>
    <s v="0055A00000BclF5QAJ"/>
    <d v="2021-04-10T23:01:03"/>
    <m/>
    <d v="2018-11-12T12:19:23"/>
    <m/>
    <m/>
    <b v="0"/>
    <m/>
    <s v="Biotherapeutics;Proteomics and Peptide Mapping"/>
    <s v="Trade Show"/>
    <m/>
    <m/>
    <m/>
    <m/>
    <m/>
    <x v="760"/>
    <x v="0"/>
    <b v="0"/>
    <m/>
    <m/>
    <m/>
    <s v="0055A000008zqzaQAA"/>
    <s v="01s31000003qafeAAA"/>
    <s v="Biotherapeutics"/>
    <m/>
    <s v="00331000037V7RVAA0"/>
    <s v="System"/>
    <s v="ZipChip"/>
    <m/>
    <m/>
    <s v="0125A000001ESVfQAO"/>
    <b v="0"/>
    <m/>
    <b v="0"/>
    <m/>
    <m/>
    <x v="0"/>
    <b v="0"/>
    <d v="2021-06-29T20:34:54"/>
    <s v="0055A00000BctN2QAJ"/>
    <m/>
    <b v="0"/>
    <x v="0"/>
    <m/>
    <m/>
    <n v="57394"/>
    <m/>
    <x v="2"/>
    <n v="0"/>
    <n v="0"/>
  </r>
  <r>
    <s v="0013100001k6JgGAAU"/>
    <b v="0"/>
    <m/>
    <b v="0"/>
    <s v="70131000001YBPPAA4"/>
    <m/>
    <m/>
    <x v="122"/>
    <b v="1"/>
    <s v="Non Responsive"/>
    <m/>
    <s v="00331000037V7bHAAS"/>
    <m/>
    <m/>
    <s v="00531000008FRNUAA4"/>
    <b v="1"/>
    <d v="2017-01-26T15:54:51"/>
    <m/>
    <b v="0"/>
    <m/>
    <m/>
    <b v="0"/>
    <d v="2020-01-01T00:00:00"/>
    <n v="1"/>
    <n v="2020"/>
    <s v="Omitted"/>
    <s v="Omitted"/>
    <b v="0"/>
    <b v="0"/>
    <m/>
    <b v="0"/>
    <b v="0"/>
    <b v="0"/>
    <x v="7"/>
    <b v="0"/>
    <m/>
    <x v="0"/>
    <d v="2017-08-23T00:00:00"/>
    <s v="0055A00000BclF5QAJ"/>
    <d v="2021-04-10T23:01:03"/>
    <m/>
    <d v="2020-01-22T15:07:16"/>
    <m/>
    <m/>
    <b v="0"/>
    <m/>
    <s v="Biotherapeutics"/>
    <s v="Trade Show"/>
    <m/>
    <m/>
    <m/>
    <m/>
    <m/>
    <x v="761"/>
    <x v="0"/>
    <b v="0"/>
    <m/>
    <m/>
    <m/>
    <s v="0055A000009GjocQAC"/>
    <m/>
    <s v="Biotherapeutics"/>
    <m/>
    <s v="00331000037V7bHAAS"/>
    <s v="System"/>
    <s v="ZipChip"/>
    <m/>
    <m/>
    <s v="0125A000001ESVfQAO"/>
    <b v="0"/>
    <m/>
    <b v="0"/>
    <m/>
    <m/>
    <x v="0"/>
    <b v="0"/>
    <d v="2021-06-29T20:34:54"/>
    <m/>
    <m/>
    <b v="0"/>
    <x v="0"/>
    <m/>
    <m/>
    <m/>
    <m/>
    <x v="0"/>
    <n v="0"/>
    <n v="0"/>
  </r>
  <r>
    <s v="0013100001frK2lAAE"/>
    <b v="0"/>
    <m/>
    <b v="0"/>
    <s v="70131000001YBPPAA4"/>
    <m/>
    <m/>
    <x v="15"/>
    <b v="1"/>
    <s v="Non Responsive"/>
    <m/>
    <s v="00331000037V7fdAAC"/>
    <m/>
    <m/>
    <s v="00531000008FRNUAA4"/>
    <b v="1"/>
    <d v="2017-01-26T16:00:04"/>
    <m/>
    <b v="0"/>
    <m/>
    <m/>
    <b v="0"/>
    <d v="2018-04-01T00:00:00"/>
    <n v="4"/>
    <n v="2018"/>
    <s v="Omitted"/>
    <s v="Omitted"/>
    <b v="0"/>
    <b v="0"/>
    <m/>
    <b v="0"/>
    <b v="0"/>
    <b v="0"/>
    <x v="7"/>
    <b v="0"/>
    <m/>
    <x v="0"/>
    <d v="2019-04-23T00:00:00"/>
    <s v="0055A00000BclF5QAJ"/>
    <d v="2021-04-10T23:01:03"/>
    <m/>
    <d v="2019-06-11T19:53:42"/>
    <m/>
    <m/>
    <b v="0"/>
    <m/>
    <m/>
    <s v="Trade Show"/>
    <m/>
    <m/>
    <m/>
    <m/>
    <m/>
    <x v="762"/>
    <x v="0"/>
    <b v="0"/>
    <m/>
    <m/>
    <m/>
    <s v="0055A000009sZg0QAE"/>
    <m/>
    <s v="Biotherapeutics"/>
    <m/>
    <s v="00331000037V7fdAAC"/>
    <s v="System"/>
    <s v="ZipChip"/>
    <m/>
    <m/>
    <s v="0125A000001ESVfQAO"/>
    <b v="0"/>
    <m/>
    <b v="0"/>
    <m/>
    <m/>
    <x v="0"/>
    <b v="0"/>
    <d v="2021-06-29T20:34:54"/>
    <m/>
    <m/>
    <b v="0"/>
    <x v="0"/>
    <m/>
    <m/>
    <m/>
    <m/>
    <x v="0"/>
    <n v="0"/>
    <n v="0"/>
  </r>
  <r>
    <s v="0013100001eo6iZAAQ"/>
    <b v="0"/>
    <m/>
    <b v="0"/>
    <s v="70131000001YBPPAA4"/>
    <m/>
    <m/>
    <x v="205"/>
    <b v="1"/>
    <s v="Duplicate opportunity"/>
    <m/>
    <s v="00331000037V7rZAAS"/>
    <m/>
    <m/>
    <s v="00531000008FRNUAA4"/>
    <b v="1"/>
    <d v="2017-01-26T16:10:05"/>
    <m/>
    <b v="0"/>
    <m/>
    <m/>
    <b v="0"/>
    <d v="2018-01-01T00:00:00"/>
    <n v="1"/>
    <n v="2018"/>
    <s v="Omitted"/>
    <s v="Omitted"/>
    <b v="0"/>
    <b v="0"/>
    <m/>
    <b v="0"/>
    <b v="0"/>
    <b v="0"/>
    <x v="7"/>
    <b v="0"/>
    <m/>
    <x v="0"/>
    <m/>
    <s v="0055A00000BclF5QAJ"/>
    <d v="2021-04-10T23:01:03"/>
    <m/>
    <d v="2018-03-15T17:59:33"/>
    <m/>
    <m/>
    <b v="0"/>
    <m/>
    <s v="Biotherapeutics"/>
    <s v="Trade Show"/>
    <m/>
    <m/>
    <m/>
    <m/>
    <m/>
    <x v="763"/>
    <x v="0"/>
    <b v="0"/>
    <m/>
    <m/>
    <m/>
    <s v="0055A000008iLoJQAU"/>
    <m/>
    <s v="Biotherapeutics"/>
    <m/>
    <s v="00331000037V7rZAAS"/>
    <s v="System"/>
    <s v="ZipChip"/>
    <m/>
    <m/>
    <s v="0125A000001ESVfQAO"/>
    <b v="0"/>
    <m/>
    <b v="0"/>
    <m/>
    <m/>
    <x v="0"/>
    <b v="0"/>
    <d v="2021-06-29T20:34:54"/>
    <m/>
    <m/>
    <b v="0"/>
    <x v="0"/>
    <m/>
    <m/>
    <m/>
    <m/>
    <x v="0"/>
    <n v="0"/>
    <n v="0"/>
  </r>
  <r>
    <s v="0013100001p4MPyAAM"/>
    <b v="0"/>
    <m/>
    <b v="0"/>
    <m/>
    <m/>
    <m/>
    <x v="204"/>
    <b v="1"/>
    <s v="Other"/>
    <m/>
    <s v="00331000037V87KAAS"/>
    <m/>
    <m/>
    <s v="00531000008FFH0AAO"/>
    <b v="1"/>
    <d v="2017-01-26T16:22:35"/>
    <m/>
    <b v="0"/>
    <m/>
    <m/>
    <b v="0"/>
    <d v="2018-01-01T00:00:00"/>
    <n v="1"/>
    <n v="2018"/>
    <s v="Omitted"/>
    <s v="Omitted"/>
    <b v="0"/>
    <b v="0"/>
    <m/>
    <b v="1"/>
    <b v="0"/>
    <b v="0"/>
    <x v="7"/>
    <b v="0"/>
    <m/>
    <x v="0"/>
    <d v="2017-08-24T00:00:00"/>
    <s v="0055A00000BclF5QAJ"/>
    <d v="2021-04-11T20:33:11"/>
    <m/>
    <d v="2018-03-15T17:59:46"/>
    <m/>
    <m/>
    <b v="0"/>
    <m/>
    <m/>
    <s v="Website"/>
    <m/>
    <m/>
    <m/>
    <m/>
    <m/>
    <x v="764"/>
    <x v="0"/>
    <b v="0"/>
    <m/>
    <m/>
    <m/>
    <s v="0055A000008iLoJQAU"/>
    <s v="01s31000003qafeAAA"/>
    <s v="Proteomics"/>
    <m/>
    <s v="00331000037V87KAAS"/>
    <s v="System"/>
    <s v="ZipChip"/>
    <m/>
    <m/>
    <s v="0125A000001ESVfQAO"/>
    <b v="0"/>
    <m/>
    <b v="0"/>
    <m/>
    <m/>
    <x v="0"/>
    <b v="0"/>
    <d v="2021-06-29T20:34:54"/>
    <m/>
    <m/>
    <b v="0"/>
    <x v="0"/>
    <m/>
    <m/>
    <n v="54805"/>
    <m/>
    <x v="2"/>
    <n v="0"/>
    <n v="0"/>
  </r>
  <r>
    <s v="0013100001qvZsSAAU"/>
    <b v="0"/>
    <m/>
    <b v="0"/>
    <s v="70131000001YBPPAA4"/>
    <m/>
    <m/>
    <x v="208"/>
    <b v="1"/>
    <s v="Non Responsive"/>
    <m/>
    <s v="00331000037V8GuAAK"/>
    <m/>
    <m/>
    <s v="00531000008FRNUAA4"/>
    <b v="1"/>
    <d v="2017-01-26T16:32:41"/>
    <m/>
    <b v="0"/>
    <m/>
    <m/>
    <b v="0"/>
    <d v="2018-01-01T00:00:00"/>
    <n v="1"/>
    <n v="2018"/>
    <s v="Omitted"/>
    <s v="Omitted"/>
    <b v="0"/>
    <b v="0"/>
    <m/>
    <b v="0"/>
    <b v="0"/>
    <b v="0"/>
    <x v="7"/>
    <b v="0"/>
    <m/>
    <x v="0"/>
    <d v="2017-08-23T00:00:00"/>
    <s v="0055A00000BclF5QAJ"/>
    <d v="2021-04-10T23:01:03"/>
    <m/>
    <d v="2018-03-28T15:25:23"/>
    <m/>
    <m/>
    <b v="0"/>
    <m/>
    <s v="Biotherapeutics"/>
    <s v="Trade Show"/>
    <m/>
    <m/>
    <m/>
    <m/>
    <m/>
    <x v="765"/>
    <x v="0"/>
    <b v="0"/>
    <m/>
    <m/>
    <m/>
    <s v="0055A000008iLoJQAU"/>
    <m/>
    <s v="Biotherapeutics"/>
    <m/>
    <s v="00331000037V8GuAAK"/>
    <s v="System"/>
    <s v="ZipChip"/>
    <m/>
    <m/>
    <s v="0125A000001ESVfQAO"/>
    <b v="0"/>
    <m/>
    <b v="0"/>
    <m/>
    <m/>
    <x v="0"/>
    <b v="0"/>
    <d v="2021-06-29T20:34:54"/>
    <m/>
    <m/>
    <b v="0"/>
    <x v="0"/>
    <m/>
    <m/>
    <m/>
    <m/>
    <x v="0"/>
    <n v="0"/>
    <n v="0"/>
  </r>
  <r>
    <s v="001i000001MZMQXAA5"/>
    <b v="0"/>
    <m/>
    <b v="0"/>
    <m/>
    <m/>
    <m/>
    <x v="209"/>
    <b v="1"/>
    <m/>
    <m/>
    <s v="00331000033V8FPAA0"/>
    <m/>
    <m/>
    <s v="00531000007KAsvAAG"/>
    <b v="0"/>
    <d v="2017-01-26T16:33:18"/>
    <m/>
    <b v="0"/>
    <m/>
    <m/>
    <b v="0"/>
    <d v="2017-01-01T00:00:00"/>
    <n v="1"/>
    <n v="2017"/>
    <s v="Closed"/>
    <s v="Closed"/>
    <b v="0"/>
    <b v="0"/>
    <m/>
    <b v="1"/>
    <b v="0"/>
    <b v="0"/>
    <x v="7"/>
    <b v="0"/>
    <m/>
    <x v="0"/>
    <d v="2018-07-10T00:00:00"/>
    <s v="0055A00000BclF5QAJ"/>
    <d v="2021-04-11T20:06:15"/>
    <m/>
    <d v="2020-01-06T18:18:16"/>
    <m/>
    <m/>
    <b v="0"/>
    <m/>
    <m/>
    <s v="Field Sales"/>
    <m/>
    <m/>
    <m/>
    <m/>
    <m/>
    <x v="766"/>
    <x v="0"/>
    <b v="1"/>
    <m/>
    <m/>
    <m/>
    <s v="00531000007KAsvAAG"/>
    <s v="01s31000003qafjAAA"/>
    <s v="All Hazards"/>
    <s v="All Hazards"/>
    <m/>
    <m/>
    <m/>
    <m/>
    <m/>
    <s v="0125A000001NaBLQA0"/>
    <b v="0"/>
    <m/>
    <b v="0"/>
    <m/>
    <m/>
    <x v="1"/>
    <b v="0"/>
    <d v="2021-06-29T20:34:54"/>
    <m/>
    <m/>
    <b v="0"/>
    <x v="1"/>
    <m/>
    <m/>
    <n v="143000"/>
    <m/>
    <x v="125"/>
    <n v="100"/>
    <n v="0"/>
  </r>
  <r>
    <s v="0013100001p4MetAAE"/>
    <b v="0"/>
    <m/>
    <b v="0"/>
    <s v="70131000001YBPPAA4"/>
    <m/>
    <m/>
    <x v="122"/>
    <b v="1"/>
    <s v="Non Responsive"/>
    <m/>
    <s v="00331000037V8PQAA0"/>
    <m/>
    <m/>
    <s v="00531000008FRNUAA4"/>
    <b v="1"/>
    <d v="2017-01-26T16:40:19"/>
    <m/>
    <b v="0"/>
    <m/>
    <m/>
    <b v="0"/>
    <d v="2020-01-01T00:00:00"/>
    <n v="1"/>
    <n v="2020"/>
    <s v="Omitted"/>
    <s v="Omitted"/>
    <b v="0"/>
    <b v="0"/>
    <m/>
    <b v="0"/>
    <b v="0"/>
    <b v="0"/>
    <x v="7"/>
    <b v="0"/>
    <m/>
    <x v="0"/>
    <d v="2020-02-05T00:00:00"/>
    <s v="0055A00000BclF5QAJ"/>
    <d v="2021-04-10T23:01:03"/>
    <m/>
    <d v="2020-02-05T21:20:04"/>
    <m/>
    <m/>
    <b v="0"/>
    <m/>
    <s v="Biotherapeutics"/>
    <s v="Trade Show"/>
    <m/>
    <m/>
    <m/>
    <m/>
    <m/>
    <x v="767"/>
    <x v="0"/>
    <b v="0"/>
    <m/>
    <m/>
    <m/>
    <s v="0055A000009GjocQAC"/>
    <m/>
    <s v="Biotherapeutics"/>
    <m/>
    <s v="00331000037V8PQAA0"/>
    <s v="System"/>
    <s v="ZipChip"/>
    <m/>
    <m/>
    <s v="0125A000001ESVfQAO"/>
    <b v="0"/>
    <m/>
    <b v="0"/>
    <m/>
    <m/>
    <x v="0"/>
    <b v="0"/>
    <d v="2021-06-29T20:34:54"/>
    <m/>
    <m/>
    <b v="0"/>
    <x v="0"/>
    <m/>
    <m/>
    <m/>
    <m/>
    <x v="0"/>
    <n v="0"/>
    <n v="0"/>
  </r>
  <r>
    <s v="0013100001qvZsSAAU"/>
    <b v="0"/>
    <m/>
    <b v="0"/>
    <s v="70131000001YBPPAA4"/>
    <m/>
    <m/>
    <x v="145"/>
    <b v="1"/>
    <s v="Duplicate opportunity"/>
    <m/>
    <s v="00331000034lBx4AAE"/>
    <m/>
    <m/>
    <s v="00531000008FRNUAA4"/>
    <b v="1"/>
    <d v="2017-01-26T17:18:23"/>
    <m/>
    <b v="0"/>
    <m/>
    <m/>
    <b v="0"/>
    <d v="2018-01-01T00:00:00"/>
    <n v="1"/>
    <n v="2018"/>
    <s v="Omitted"/>
    <s v="Omitted"/>
    <b v="0"/>
    <b v="0"/>
    <m/>
    <b v="0"/>
    <b v="0"/>
    <b v="0"/>
    <x v="7"/>
    <b v="0"/>
    <m/>
    <x v="0"/>
    <m/>
    <s v="0055A00000BclF5QAJ"/>
    <d v="2021-04-10T23:01:03"/>
    <m/>
    <d v="2018-03-15T18:00:12"/>
    <m/>
    <m/>
    <b v="0"/>
    <m/>
    <s v="Biotherapeutics"/>
    <s v="Trade Show"/>
    <m/>
    <m/>
    <m/>
    <m/>
    <m/>
    <x v="768"/>
    <x v="0"/>
    <b v="0"/>
    <m/>
    <m/>
    <m/>
    <s v="0055A000008iLoJQAU"/>
    <m/>
    <s v="Biotherapeutics"/>
    <m/>
    <s v="00331000034lBx4AAE"/>
    <s v="System"/>
    <s v="ZipChip"/>
    <m/>
    <m/>
    <s v="0125A000001ESVfQAO"/>
    <b v="0"/>
    <m/>
    <b v="0"/>
    <m/>
    <m/>
    <x v="0"/>
    <b v="0"/>
    <d v="2021-06-29T20:34:54"/>
    <m/>
    <m/>
    <b v="0"/>
    <x v="0"/>
    <m/>
    <m/>
    <m/>
    <m/>
    <x v="0"/>
    <n v="0"/>
    <n v="0"/>
  </r>
  <r>
    <s v="0013100001k79n8AAA"/>
    <b v="0"/>
    <m/>
    <b v="0"/>
    <s v="70131000001YBPPAA4"/>
    <m/>
    <m/>
    <x v="137"/>
    <b v="1"/>
    <s v="Non Responsive"/>
    <m/>
    <s v="00331000037V8zgAAC"/>
    <m/>
    <m/>
    <s v="00531000008FRNUAA4"/>
    <b v="1"/>
    <d v="2017-01-26T17:22:43"/>
    <m/>
    <b v="0"/>
    <m/>
    <m/>
    <b v="0"/>
    <d v="2018-01-01T00:00:00"/>
    <n v="1"/>
    <n v="2018"/>
    <s v="Omitted"/>
    <s v="Omitted"/>
    <b v="0"/>
    <b v="0"/>
    <m/>
    <b v="1"/>
    <b v="0"/>
    <b v="0"/>
    <x v="7"/>
    <b v="0"/>
    <m/>
    <x v="0"/>
    <d v="2017-08-23T00:00:00"/>
    <s v="0055A00000BclF5QAJ"/>
    <d v="2021-04-10T23:01:03"/>
    <m/>
    <d v="2018-03-27T17:01:11"/>
    <m/>
    <m/>
    <b v="0"/>
    <m/>
    <s v="Intact Proteins &amp; Antibodies"/>
    <s v="Trade Show"/>
    <m/>
    <m/>
    <m/>
    <m/>
    <m/>
    <x v="769"/>
    <x v="0"/>
    <b v="0"/>
    <m/>
    <m/>
    <m/>
    <s v="0055A000008iLoJQAU"/>
    <s v="01s31000003qafeAAA"/>
    <s v="Biotherapeutics"/>
    <m/>
    <s v="00331000037V8zgAAC"/>
    <s v="System"/>
    <s v="ZipChip"/>
    <m/>
    <m/>
    <s v="0125A000001ESVfQAO"/>
    <b v="0"/>
    <m/>
    <b v="0"/>
    <m/>
    <m/>
    <x v="0"/>
    <b v="0"/>
    <d v="2021-06-29T20:34:54"/>
    <m/>
    <m/>
    <b v="0"/>
    <x v="0"/>
    <m/>
    <m/>
    <n v="54805"/>
    <m/>
    <x v="2"/>
    <n v="0"/>
    <n v="0"/>
  </r>
  <r>
    <s v="0013100001fqwyfAAA"/>
    <b v="0"/>
    <m/>
    <b v="0"/>
    <s v="70131000001YBPPAA4"/>
    <m/>
    <m/>
    <x v="145"/>
    <b v="1"/>
    <s v="Contact has moved"/>
    <m/>
    <s v="00331000037V9cgAAC"/>
    <m/>
    <m/>
    <s v="00531000008FRNUAA4"/>
    <b v="1"/>
    <d v="2017-01-26T18:11:02"/>
    <m/>
    <b v="0"/>
    <m/>
    <m/>
    <b v="0"/>
    <d v="2018-01-01T00:00:00"/>
    <n v="1"/>
    <n v="2018"/>
    <s v="Omitted"/>
    <s v="Omitted"/>
    <b v="0"/>
    <b v="0"/>
    <m/>
    <b v="1"/>
    <b v="0"/>
    <b v="0"/>
    <x v="7"/>
    <b v="0"/>
    <m/>
    <x v="0"/>
    <d v="2017-08-23T00:00:00"/>
    <s v="0055A00000BclF5QAJ"/>
    <d v="2021-04-10T23:01:03"/>
    <m/>
    <d v="2018-03-15T18:00:58"/>
    <m/>
    <m/>
    <b v="0"/>
    <m/>
    <s v="Biotherapeutics"/>
    <s v="Trade Show"/>
    <m/>
    <m/>
    <m/>
    <m/>
    <m/>
    <x v="770"/>
    <x v="0"/>
    <b v="0"/>
    <m/>
    <m/>
    <m/>
    <s v="0055A000008iLoJQAU"/>
    <s v="01s31000003qafeAAA"/>
    <s v="Biotherapeutics"/>
    <m/>
    <s v="00331000037V9cgAAC"/>
    <s v="System"/>
    <s v="ZipChip"/>
    <m/>
    <m/>
    <s v="0125A000001ESVfQAO"/>
    <b v="0"/>
    <m/>
    <b v="0"/>
    <m/>
    <m/>
    <x v="0"/>
    <b v="0"/>
    <d v="2021-06-29T20:34:54"/>
    <m/>
    <m/>
    <b v="0"/>
    <x v="0"/>
    <m/>
    <m/>
    <n v="54805"/>
    <m/>
    <x v="2"/>
    <n v="0"/>
    <n v="0"/>
  </r>
  <r>
    <s v="0013100001gZd3uAAC"/>
    <b v="0"/>
    <m/>
    <b v="0"/>
    <s v="70131000001YBPPAA4"/>
    <m/>
    <m/>
    <x v="210"/>
    <b v="1"/>
    <m/>
    <m/>
    <s v="00331000034lAwhAAE"/>
    <m/>
    <m/>
    <s v="00531000008FRNUAA4"/>
    <b v="1"/>
    <d v="2017-01-26T18:16:04"/>
    <m/>
    <b v="0"/>
    <m/>
    <m/>
    <b v="0"/>
    <d v="2018-01-01T00:00:00"/>
    <n v="1"/>
    <n v="2018"/>
    <s v="Closed"/>
    <s v="Closed"/>
    <b v="0"/>
    <b v="0"/>
    <m/>
    <b v="1"/>
    <b v="0"/>
    <b v="0"/>
    <x v="7"/>
    <b v="0"/>
    <s v="Auto-Classic"/>
    <x v="0"/>
    <d v="2018-02-12T00:00:00"/>
    <s v="0055A00000BclF5QAJ"/>
    <d v="2021-04-10T22:59:54"/>
    <m/>
    <d v="2018-03-14T16:33:39"/>
    <m/>
    <m/>
    <b v="0"/>
    <m/>
    <s v="Biotherapeutics"/>
    <s v="Trade Show"/>
    <m/>
    <m/>
    <m/>
    <m/>
    <m/>
    <x v="771"/>
    <x v="0"/>
    <b v="0"/>
    <m/>
    <m/>
    <m/>
    <s v="0055A000008iLoJQAU"/>
    <s v="01s31000003qafeAAA"/>
    <s v="Biotherapeutics"/>
    <m/>
    <s v="00331000034lAwhAAE"/>
    <s v="System"/>
    <s v="ZipChip"/>
    <m/>
    <m/>
    <s v="0125A000001ESVfQAO"/>
    <b v="0"/>
    <m/>
    <b v="0"/>
    <m/>
    <m/>
    <x v="1"/>
    <b v="0"/>
    <d v="2021-06-29T20:34:54"/>
    <m/>
    <m/>
    <b v="0"/>
    <x v="1"/>
    <m/>
    <m/>
    <n v="22575"/>
    <m/>
    <x v="126"/>
    <n v="100"/>
    <n v="0"/>
  </r>
  <r>
    <s v="0013100001lbwD9AAI"/>
    <b v="0"/>
    <m/>
    <b v="0"/>
    <s v="70131000001YBPPAA4"/>
    <m/>
    <m/>
    <x v="15"/>
    <b v="1"/>
    <s v="Demo data not compelling"/>
    <m/>
    <s v="0035A00003FXrB4QAL"/>
    <m/>
    <m/>
    <s v="00531000008FRNUAA4"/>
    <b v="1"/>
    <d v="2017-01-26T18:29:09"/>
    <m/>
    <b v="0"/>
    <m/>
    <m/>
    <b v="0"/>
    <d v="2018-04-01T00:00:00"/>
    <n v="4"/>
    <n v="2018"/>
    <s v="Omitted"/>
    <s v="Omitted"/>
    <b v="0"/>
    <b v="0"/>
    <m/>
    <b v="1"/>
    <b v="0"/>
    <b v="0"/>
    <x v="7"/>
    <b v="0"/>
    <s v="Auto-Classic"/>
    <x v="0"/>
    <d v="2019-05-23T00:00:00"/>
    <s v="0055A00000BclF5QAJ"/>
    <d v="2021-04-10T23:01:03"/>
    <m/>
    <d v="2019-05-23T14:17:37"/>
    <m/>
    <m/>
    <b v="0"/>
    <m/>
    <s v="Intact Proteins &amp; Antibodies;Biotherapeutics;Proteomics and Peptide Mapping"/>
    <s v="Trade Show"/>
    <m/>
    <m/>
    <m/>
    <m/>
    <m/>
    <x v="772"/>
    <x v="0"/>
    <b v="0"/>
    <m/>
    <m/>
    <m/>
    <s v="0055A000009GjocQAC"/>
    <s v="01s31000003qafeAAA"/>
    <s v="Biotherapeutics"/>
    <m/>
    <s v="00331000037V9rWAAS"/>
    <s v="System"/>
    <s v="ZipChip"/>
    <m/>
    <m/>
    <s v="0125A000001ESVfQAO"/>
    <b v="0"/>
    <m/>
    <b v="0"/>
    <m/>
    <m/>
    <x v="0"/>
    <b v="1"/>
    <d v="2021-06-29T20:34:54"/>
    <m/>
    <m/>
    <b v="0"/>
    <x v="0"/>
    <m/>
    <m/>
    <n v="50650"/>
    <m/>
    <x v="2"/>
    <n v="0"/>
    <n v="0"/>
  </r>
  <r>
    <s v="0013100001frK2lAAE"/>
    <b v="0"/>
    <m/>
    <b v="0"/>
    <s v="70131000001YBPPAA4"/>
    <m/>
    <m/>
    <x v="144"/>
    <b v="1"/>
    <s v="Other"/>
    <m/>
    <s v="00331000037V9tmAAC"/>
    <m/>
    <m/>
    <s v="00531000008FRNUAA4"/>
    <b v="1"/>
    <d v="2017-01-26T18:32:13"/>
    <m/>
    <b v="0"/>
    <m/>
    <m/>
    <b v="0"/>
    <d v="2018-01-01T00:00:00"/>
    <n v="1"/>
    <n v="2018"/>
    <s v="Omitted"/>
    <s v="Omitted"/>
    <b v="0"/>
    <b v="0"/>
    <m/>
    <b v="0"/>
    <b v="0"/>
    <b v="0"/>
    <x v="5"/>
    <b v="0"/>
    <m/>
    <x v="0"/>
    <d v="2017-08-23T00:00:00"/>
    <s v="0055A00000BclF5QAJ"/>
    <d v="2021-04-11T20:33:11"/>
    <m/>
    <d v="2018-03-09T17:45:07"/>
    <m/>
    <m/>
    <b v="0"/>
    <m/>
    <s v="Biotherapeutics"/>
    <s v="Trade Show"/>
    <m/>
    <m/>
    <m/>
    <m/>
    <m/>
    <x v="773"/>
    <x v="0"/>
    <b v="0"/>
    <m/>
    <m/>
    <m/>
    <s v="0055A000008iLoJQAU"/>
    <m/>
    <s v="Biotherapeutics"/>
    <m/>
    <s v="00331000037V9tmAAC"/>
    <s v="System"/>
    <s v="ZipChip"/>
    <m/>
    <m/>
    <s v="0125A000001ESVfQAO"/>
    <b v="0"/>
    <m/>
    <b v="0"/>
    <m/>
    <m/>
    <x v="0"/>
    <b v="0"/>
    <d v="2021-06-29T20:34:54"/>
    <m/>
    <m/>
    <b v="0"/>
    <x v="0"/>
    <m/>
    <m/>
    <m/>
    <m/>
    <x v="0"/>
    <n v="0"/>
    <n v="0"/>
  </r>
  <r>
    <s v="0013100001frK2lAAE"/>
    <b v="0"/>
    <m/>
    <b v="0"/>
    <s v="70131000001YBPPAA4"/>
    <m/>
    <m/>
    <x v="137"/>
    <b v="1"/>
    <s v="Non Responsive"/>
    <m/>
    <s v="00331000037V9upAAC"/>
    <m/>
    <m/>
    <s v="00531000008FRNUAA4"/>
    <b v="1"/>
    <d v="2017-01-26T18:33:55"/>
    <m/>
    <b v="0"/>
    <m/>
    <m/>
    <b v="0"/>
    <d v="2018-01-01T00:00:00"/>
    <n v="1"/>
    <n v="2018"/>
    <s v="Omitted"/>
    <s v="Omitted"/>
    <b v="0"/>
    <b v="0"/>
    <m/>
    <b v="0"/>
    <b v="0"/>
    <b v="0"/>
    <x v="4"/>
    <b v="0"/>
    <m/>
    <x v="0"/>
    <d v="2017-08-23T00:00:00"/>
    <s v="0055A00000BclF5QAJ"/>
    <d v="2021-04-10T23:01:03"/>
    <m/>
    <d v="2018-03-27T17:00:29"/>
    <m/>
    <m/>
    <b v="0"/>
    <m/>
    <s v="Biotherapeutics"/>
    <s v="Trade Show"/>
    <m/>
    <m/>
    <m/>
    <m/>
    <m/>
    <x v="774"/>
    <x v="0"/>
    <b v="0"/>
    <m/>
    <m/>
    <m/>
    <s v="0055A000008iLoJQAU"/>
    <m/>
    <s v="Biotherapeutics"/>
    <m/>
    <s v="00331000037V9upAAC"/>
    <s v="System"/>
    <s v="ZipChip"/>
    <m/>
    <m/>
    <s v="0125A000001ESVfQAO"/>
    <b v="0"/>
    <m/>
    <b v="0"/>
    <m/>
    <m/>
    <x v="0"/>
    <b v="0"/>
    <d v="2021-06-29T20:34:54"/>
    <m/>
    <m/>
    <b v="0"/>
    <x v="0"/>
    <m/>
    <m/>
    <m/>
    <m/>
    <x v="0"/>
    <n v="0"/>
    <n v="0"/>
  </r>
  <r>
    <s v="0013100001qvZsSAAU"/>
    <b v="0"/>
    <m/>
    <b v="0"/>
    <s v="70131000001YBPPAA4"/>
    <m/>
    <m/>
    <x v="137"/>
    <b v="1"/>
    <s v="Non Responsive"/>
    <m/>
    <s v="00331000037V9wlAAC"/>
    <m/>
    <m/>
    <s v="00531000008FRNUAA4"/>
    <b v="1"/>
    <d v="2017-01-26T18:36:38"/>
    <m/>
    <b v="0"/>
    <m/>
    <m/>
    <b v="0"/>
    <d v="2018-01-01T00:00:00"/>
    <n v="1"/>
    <n v="2018"/>
    <s v="Omitted"/>
    <s v="Omitted"/>
    <b v="0"/>
    <b v="0"/>
    <m/>
    <b v="0"/>
    <b v="0"/>
    <b v="0"/>
    <x v="4"/>
    <b v="0"/>
    <m/>
    <x v="0"/>
    <d v="2017-08-23T00:00:00"/>
    <s v="0055A00000BclF5QAJ"/>
    <d v="2021-04-10T23:01:03"/>
    <m/>
    <d v="2018-03-27T16:56:08"/>
    <m/>
    <m/>
    <b v="0"/>
    <m/>
    <s v="Biotherapeutics"/>
    <s v="Trade Show"/>
    <m/>
    <m/>
    <m/>
    <m/>
    <m/>
    <x v="775"/>
    <x v="0"/>
    <b v="0"/>
    <m/>
    <m/>
    <m/>
    <s v="0055A000008iLoJQAU"/>
    <m/>
    <s v="Biotherapeutics"/>
    <m/>
    <s v="00331000037V9wlAAC"/>
    <s v="System"/>
    <s v="ZipChip"/>
    <m/>
    <m/>
    <s v="0125A000001ESVfQAO"/>
    <b v="0"/>
    <m/>
    <b v="0"/>
    <m/>
    <m/>
    <x v="0"/>
    <b v="0"/>
    <d v="2021-06-29T20:34:54"/>
    <m/>
    <m/>
    <b v="0"/>
    <x v="0"/>
    <m/>
    <m/>
    <m/>
    <m/>
    <x v="0"/>
    <n v="0"/>
    <n v="0"/>
  </r>
  <r>
    <s v="0013100001p4NvZAAU"/>
    <b v="0"/>
    <m/>
    <b v="0"/>
    <s v="70131000001YBPPAA4"/>
    <m/>
    <m/>
    <x v="144"/>
    <b v="1"/>
    <s v="Contact has moved"/>
    <m/>
    <s v="00331000037VA0sAAG"/>
    <m/>
    <m/>
    <s v="00531000008FRNUAA4"/>
    <b v="1"/>
    <d v="2017-01-26T18:41:32"/>
    <m/>
    <b v="0"/>
    <m/>
    <m/>
    <b v="0"/>
    <d v="2018-01-01T00:00:00"/>
    <n v="1"/>
    <n v="2018"/>
    <s v="Omitted"/>
    <s v="Omitted"/>
    <b v="0"/>
    <b v="0"/>
    <m/>
    <b v="0"/>
    <b v="0"/>
    <b v="0"/>
    <x v="4"/>
    <b v="0"/>
    <m/>
    <x v="0"/>
    <d v="2017-08-23T00:00:00"/>
    <s v="0055A00000BclF5QAJ"/>
    <d v="2021-04-10T23:01:03"/>
    <m/>
    <d v="2018-03-09T17:09:40"/>
    <m/>
    <m/>
    <b v="0"/>
    <m/>
    <s v="Biotherapeutics"/>
    <s v="Trade Show"/>
    <m/>
    <m/>
    <m/>
    <m/>
    <m/>
    <x v="776"/>
    <x v="0"/>
    <b v="0"/>
    <m/>
    <m/>
    <m/>
    <s v="0055A000008iLoJQAU"/>
    <m/>
    <s v="Biotherapeutics"/>
    <m/>
    <s v="00331000037VA0sAAG"/>
    <s v="System"/>
    <s v="ZipChip"/>
    <m/>
    <m/>
    <s v="0125A000001ESVfQAO"/>
    <b v="0"/>
    <m/>
    <b v="0"/>
    <m/>
    <m/>
    <x v="0"/>
    <b v="0"/>
    <d v="2021-06-29T20:34:54"/>
    <m/>
    <m/>
    <b v="0"/>
    <x v="0"/>
    <m/>
    <m/>
    <m/>
    <m/>
    <x v="0"/>
    <n v="0"/>
    <n v="0"/>
  </r>
  <r>
    <s v="0013100001p4NxfAAE"/>
    <b v="0"/>
    <m/>
    <b v="0"/>
    <m/>
    <m/>
    <m/>
    <x v="42"/>
    <b v="1"/>
    <m/>
    <m/>
    <s v="00331000037VA4QAAW"/>
    <m/>
    <m/>
    <s v="00531000007KgPgAAK"/>
    <b v="1"/>
    <d v="2017-01-26T18:46:59"/>
    <m/>
    <b v="0"/>
    <m/>
    <m/>
    <b v="0"/>
    <d v="2017-01-01T00:00:00"/>
    <n v="1"/>
    <n v="2017"/>
    <s v="Omitted"/>
    <s v="Omitted"/>
    <b v="0"/>
    <b v="0"/>
    <m/>
    <b v="0"/>
    <b v="0"/>
    <b v="0"/>
    <x v="4"/>
    <b v="0"/>
    <m/>
    <x v="0"/>
    <m/>
    <s v="0055A00000BclF5QAJ"/>
    <d v="2021-04-11T19:52:07"/>
    <m/>
    <d v="2020-01-06T18:18:35"/>
    <m/>
    <m/>
    <b v="0"/>
    <m/>
    <m/>
    <s v="Inside Sales"/>
    <m/>
    <m/>
    <m/>
    <m/>
    <m/>
    <x v="777"/>
    <x v="0"/>
    <b v="0"/>
    <m/>
    <m/>
    <m/>
    <s v="00531000007KgPgAAK"/>
    <m/>
    <m/>
    <m/>
    <m/>
    <m/>
    <m/>
    <m/>
    <m/>
    <s v="0125A000001NaBLQA0"/>
    <b v="0"/>
    <m/>
    <b v="0"/>
    <m/>
    <m/>
    <x v="0"/>
    <b v="0"/>
    <d v="2021-06-29T20:34:54"/>
    <m/>
    <m/>
    <b v="0"/>
    <x v="0"/>
    <m/>
    <m/>
    <m/>
    <m/>
    <x v="0"/>
    <n v="0"/>
    <n v="0"/>
  </r>
  <r>
    <s v="0013100001p4NxfAAE"/>
    <b v="0"/>
    <m/>
    <b v="0"/>
    <m/>
    <m/>
    <m/>
    <x v="9"/>
    <b v="0"/>
    <m/>
    <m/>
    <m/>
    <m/>
    <m/>
    <s v="00531000007KgPgAAK"/>
    <b v="0"/>
    <d v="2017-01-26T18:48:10"/>
    <m/>
    <b v="0"/>
    <m/>
    <m/>
    <b v="0"/>
    <d v="2018-04-01T00:00:00"/>
    <n v="4"/>
    <n v="2018"/>
    <s v="Pipeline"/>
    <s v="Pipeline"/>
    <b v="0"/>
    <b v="0"/>
    <m/>
    <b v="1"/>
    <b v="0"/>
    <b v="0"/>
    <x v="13"/>
    <b v="0"/>
    <m/>
    <x v="0"/>
    <m/>
    <s v="0055A00000BclF5QAJ"/>
    <d v="2021-04-11T19:52:07"/>
    <m/>
    <d v="2020-01-06T18:18:11"/>
    <m/>
    <m/>
    <b v="0"/>
    <m/>
    <m/>
    <s v="Inside Sales"/>
    <m/>
    <m/>
    <m/>
    <m/>
    <m/>
    <x v="778"/>
    <x v="0"/>
    <b v="0"/>
    <m/>
    <m/>
    <m/>
    <s v="00531000007KgPgAAK"/>
    <s v="01s31000003qafjAAA"/>
    <m/>
    <m/>
    <m/>
    <m/>
    <m/>
    <m/>
    <m/>
    <s v="0125A000001NaBLQA0"/>
    <b v="0"/>
    <m/>
    <b v="0"/>
    <m/>
    <m/>
    <x v="4"/>
    <b v="0"/>
    <d v="2021-06-29T20:34:54"/>
    <m/>
    <m/>
    <b v="0"/>
    <x v="0"/>
    <m/>
    <m/>
    <n v="65995"/>
    <m/>
    <x v="127"/>
    <n v="30"/>
    <n v="0"/>
  </r>
  <r>
    <s v="0013100001jbC4UAAU"/>
    <b v="0"/>
    <m/>
    <b v="0"/>
    <s v="70131000001YBPPAA4"/>
    <m/>
    <m/>
    <x v="208"/>
    <b v="1"/>
    <s v="Contact has moved"/>
    <m/>
    <s v="00331000037VA99AAG"/>
    <m/>
    <m/>
    <s v="00531000008FRNUAA4"/>
    <b v="1"/>
    <d v="2017-01-26T18:52:01"/>
    <m/>
    <b v="0"/>
    <m/>
    <m/>
    <b v="0"/>
    <d v="2018-01-01T00:00:00"/>
    <n v="1"/>
    <n v="2018"/>
    <s v="Omitted"/>
    <s v="Omitted"/>
    <b v="0"/>
    <b v="0"/>
    <m/>
    <b v="1"/>
    <b v="0"/>
    <b v="0"/>
    <x v="13"/>
    <b v="0"/>
    <m/>
    <x v="0"/>
    <d v="2017-08-23T00:00:00"/>
    <s v="0055A00000BclF5QAJ"/>
    <d v="2021-04-10T23:01:03"/>
    <m/>
    <d v="2018-03-28T15:29:05"/>
    <m/>
    <m/>
    <b v="0"/>
    <m/>
    <s v="Biotherapeutics"/>
    <s v="Trade Show"/>
    <m/>
    <m/>
    <m/>
    <m/>
    <m/>
    <x v="779"/>
    <x v="0"/>
    <b v="0"/>
    <m/>
    <m/>
    <m/>
    <s v="0055A000008iLoJQAU"/>
    <s v="01s31000003qafeAAA"/>
    <s v="Biotherapeutics"/>
    <m/>
    <s v="00331000037VA99AAG"/>
    <s v="System"/>
    <s v="ZipChip"/>
    <m/>
    <m/>
    <s v="0125A000001ESVfQAO"/>
    <b v="0"/>
    <m/>
    <b v="0"/>
    <m/>
    <m/>
    <x v="0"/>
    <b v="0"/>
    <d v="2021-06-29T20:34:54"/>
    <m/>
    <m/>
    <b v="0"/>
    <x v="0"/>
    <m/>
    <m/>
    <n v="54805"/>
    <m/>
    <x v="2"/>
    <n v="0"/>
    <n v="0"/>
  </r>
  <r>
    <s v="0013100001p4O3gAAE"/>
    <b v="0"/>
    <m/>
    <b v="0"/>
    <s v="70131000001YBPPAA4"/>
    <m/>
    <m/>
    <x v="61"/>
    <b v="1"/>
    <s v="Non Responsive"/>
    <m/>
    <s v="00331000037VAD6AAO"/>
    <m/>
    <m/>
    <s v="00531000008FRNUAA4"/>
    <b v="1"/>
    <d v="2017-01-26T18:55:59"/>
    <m/>
    <b v="0"/>
    <m/>
    <m/>
    <b v="0"/>
    <d v="2020-03-01T00:00:00"/>
    <n v="3"/>
    <n v="2020"/>
    <s v="Omitted"/>
    <s v="Omitted"/>
    <b v="0"/>
    <b v="0"/>
    <m/>
    <b v="0"/>
    <b v="0"/>
    <b v="0"/>
    <x v="13"/>
    <b v="0"/>
    <m/>
    <x v="0"/>
    <d v="2017-08-23T00:00:00"/>
    <s v="0055A00000BclF5QAJ"/>
    <d v="2021-04-10T23:01:03"/>
    <m/>
    <d v="2020-02-14T21:16:04"/>
    <m/>
    <m/>
    <b v="0"/>
    <m/>
    <s v="Biotherapeutics"/>
    <s v="Trade Show"/>
    <m/>
    <m/>
    <m/>
    <m/>
    <m/>
    <x v="780"/>
    <x v="0"/>
    <b v="0"/>
    <m/>
    <m/>
    <m/>
    <s v="0055A000009GjocQAC"/>
    <m/>
    <s v="Biotherapeutics"/>
    <m/>
    <s v="00331000037VAD6AAO"/>
    <s v="System"/>
    <s v="ZipChip"/>
    <m/>
    <m/>
    <s v="0125A000001ESVfQAO"/>
    <b v="0"/>
    <m/>
    <b v="0"/>
    <m/>
    <m/>
    <x v="0"/>
    <b v="0"/>
    <d v="2021-06-29T20:34:54"/>
    <m/>
    <m/>
    <b v="0"/>
    <x v="0"/>
    <m/>
    <m/>
    <m/>
    <m/>
    <x v="0"/>
    <n v="0"/>
    <n v="0"/>
  </r>
  <r>
    <s v="0013100001puTdTAAU"/>
    <b v="0"/>
    <m/>
    <b v="0"/>
    <s v="70131000001YBPPAA4"/>
    <m/>
    <m/>
    <x v="15"/>
    <b v="1"/>
    <s v="Non Responsive"/>
    <m/>
    <s v="00331000037VAY2AAO"/>
    <m/>
    <m/>
    <s v="00531000008FRNUAA4"/>
    <b v="1"/>
    <d v="2017-01-26T19:13:46"/>
    <m/>
    <b v="0"/>
    <m/>
    <m/>
    <b v="0"/>
    <d v="2018-04-01T00:00:00"/>
    <n v="4"/>
    <n v="2018"/>
    <s v="Omitted"/>
    <s v="Omitted"/>
    <b v="0"/>
    <b v="0"/>
    <m/>
    <b v="0"/>
    <b v="0"/>
    <b v="0"/>
    <x v="13"/>
    <b v="0"/>
    <m/>
    <x v="0"/>
    <d v="2017-08-23T00:00:00"/>
    <s v="0055A00000BclF5QAJ"/>
    <d v="2021-04-10T23:01:03"/>
    <m/>
    <d v="2018-03-10T15:22:20"/>
    <m/>
    <m/>
    <b v="0"/>
    <m/>
    <s v="Biotherapeutics"/>
    <s v="Trade Show"/>
    <m/>
    <m/>
    <m/>
    <m/>
    <m/>
    <x v="781"/>
    <x v="0"/>
    <b v="0"/>
    <m/>
    <m/>
    <m/>
    <s v="0055A000008zqzaQAA"/>
    <m/>
    <s v="Biotherapeutics"/>
    <m/>
    <s v="00331000037VAY2AAO"/>
    <s v="System"/>
    <s v="ZipChip"/>
    <m/>
    <m/>
    <s v="0125A000001ESVfQAO"/>
    <b v="0"/>
    <m/>
    <b v="0"/>
    <m/>
    <m/>
    <x v="0"/>
    <b v="0"/>
    <d v="2021-06-29T20:34:54"/>
    <s v="0055A00000BctN2QAJ"/>
    <m/>
    <b v="0"/>
    <x v="0"/>
    <m/>
    <m/>
    <m/>
    <m/>
    <x v="0"/>
    <n v="0"/>
    <n v="0"/>
  </r>
  <r>
    <s v="0013100001lbwD9AAI"/>
    <b v="0"/>
    <m/>
    <b v="0"/>
    <s v="70131000001YBPPAA4"/>
    <m/>
    <m/>
    <x v="122"/>
    <b v="1"/>
    <s v="Other"/>
    <m/>
    <s v="00331000037VAZtAAO"/>
    <m/>
    <m/>
    <s v="00531000008FRNUAA4"/>
    <b v="1"/>
    <d v="2017-01-26T19:16:22"/>
    <m/>
    <b v="0"/>
    <m/>
    <m/>
    <b v="0"/>
    <d v="2020-01-01T00:00:00"/>
    <n v="1"/>
    <n v="2020"/>
    <s v="Omitted"/>
    <s v="Omitted"/>
    <b v="0"/>
    <b v="0"/>
    <m/>
    <b v="0"/>
    <b v="0"/>
    <b v="0"/>
    <x v="13"/>
    <b v="0"/>
    <m/>
    <x v="0"/>
    <d v="2017-08-23T00:00:00"/>
    <s v="0055A00000BclF5QAJ"/>
    <d v="2021-04-11T20:33:11"/>
    <m/>
    <d v="2020-02-03T16:13:32"/>
    <m/>
    <m/>
    <b v="0"/>
    <m/>
    <s v="Biotherapeutics"/>
    <s v="Trade Show"/>
    <m/>
    <m/>
    <m/>
    <m/>
    <m/>
    <x v="782"/>
    <x v="0"/>
    <b v="0"/>
    <m/>
    <m/>
    <m/>
    <s v="0055A000009GjocQAC"/>
    <m/>
    <s v="Biotherapeutics"/>
    <m/>
    <s v="00331000037VAZtAAO"/>
    <s v="System"/>
    <s v="ZipChip"/>
    <m/>
    <m/>
    <s v="0125A000001ESVfQAO"/>
    <b v="0"/>
    <m/>
    <b v="0"/>
    <m/>
    <m/>
    <x v="0"/>
    <b v="0"/>
    <d v="2021-06-29T20:34:54"/>
    <m/>
    <m/>
    <b v="0"/>
    <x v="0"/>
    <m/>
    <m/>
    <m/>
    <m/>
    <x v="0"/>
    <n v="0"/>
    <n v="0"/>
  </r>
  <r>
    <s v="0013100001p4OLLAA2"/>
    <b v="0"/>
    <m/>
    <b v="0"/>
    <s v="70131000001YBPPAA4"/>
    <m/>
    <m/>
    <x v="61"/>
    <b v="1"/>
    <s v="Non Responsive"/>
    <m/>
    <s v="00331000037VAcdAAG"/>
    <m/>
    <m/>
    <s v="00531000008FRNUAA4"/>
    <b v="1"/>
    <d v="2017-01-26T19:19:51"/>
    <m/>
    <b v="0"/>
    <m/>
    <m/>
    <b v="0"/>
    <d v="2020-03-01T00:00:00"/>
    <n v="3"/>
    <n v="2020"/>
    <s v="Omitted"/>
    <s v="Omitted"/>
    <b v="0"/>
    <b v="0"/>
    <m/>
    <b v="0"/>
    <b v="0"/>
    <b v="0"/>
    <x v="13"/>
    <b v="0"/>
    <m/>
    <x v="0"/>
    <d v="2017-08-23T00:00:00"/>
    <s v="0055A00000BclF5QAJ"/>
    <d v="2021-04-10T23:01:03"/>
    <m/>
    <d v="2020-02-14T21:14:55"/>
    <m/>
    <m/>
    <b v="0"/>
    <m/>
    <s v="Biotherapeutics"/>
    <s v="Trade Show"/>
    <m/>
    <m/>
    <m/>
    <m/>
    <m/>
    <x v="783"/>
    <x v="0"/>
    <b v="0"/>
    <m/>
    <m/>
    <m/>
    <s v="0055A000009GjocQAC"/>
    <m/>
    <s v="Biotherapeutics"/>
    <m/>
    <s v="00331000037VAcdAAG"/>
    <s v="System"/>
    <s v="ZipChip"/>
    <m/>
    <m/>
    <s v="0125A000001ESVfQAO"/>
    <b v="0"/>
    <m/>
    <b v="0"/>
    <m/>
    <m/>
    <x v="0"/>
    <b v="0"/>
    <d v="2021-06-29T20:34:54"/>
    <m/>
    <m/>
    <b v="0"/>
    <x v="0"/>
    <m/>
    <m/>
    <m/>
    <m/>
    <x v="0"/>
    <n v="0"/>
    <n v="0"/>
  </r>
  <r>
    <s v="0013100001gbOlhAAE"/>
    <b v="0"/>
    <m/>
    <b v="0"/>
    <s v="70131000001YBPPAA4"/>
    <m/>
    <m/>
    <x v="137"/>
    <b v="1"/>
    <s v="Non Responsive"/>
    <m/>
    <s v="00331000037VAedAAG"/>
    <m/>
    <m/>
    <s v="00531000008FRNUAA4"/>
    <b v="1"/>
    <d v="2017-01-26T19:21:56"/>
    <m/>
    <b v="0"/>
    <m/>
    <m/>
    <b v="0"/>
    <d v="2018-01-01T00:00:00"/>
    <n v="1"/>
    <n v="2018"/>
    <s v="Omitted"/>
    <s v="Omitted"/>
    <b v="0"/>
    <b v="0"/>
    <m/>
    <b v="0"/>
    <b v="0"/>
    <b v="0"/>
    <x v="13"/>
    <b v="0"/>
    <m/>
    <x v="0"/>
    <d v="2017-08-23T00:00:00"/>
    <s v="0055A00000BclF5QAJ"/>
    <d v="2021-04-10T23:01:03"/>
    <m/>
    <d v="2018-03-27T16:56:39"/>
    <m/>
    <m/>
    <b v="0"/>
    <m/>
    <s v="Biotherapeutics"/>
    <s v="Trade Show"/>
    <m/>
    <m/>
    <m/>
    <m/>
    <m/>
    <x v="784"/>
    <x v="0"/>
    <b v="0"/>
    <m/>
    <m/>
    <m/>
    <s v="0055A000008iLoJQAU"/>
    <m/>
    <s v="Biotherapeutics"/>
    <m/>
    <s v="00331000037VAedAAG"/>
    <s v="System"/>
    <s v="ZipChip"/>
    <m/>
    <m/>
    <s v="0125A000001ESVfQAO"/>
    <b v="0"/>
    <m/>
    <b v="0"/>
    <m/>
    <m/>
    <x v="0"/>
    <b v="0"/>
    <d v="2021-06-29T20:34:54"/>
    <m/>
    <m/>
    <b v="0"/>
    <x v="0"/>
    <m/>
    <m/>
    <m/>
    <m/>
    <x v="0"/>
    <n v="0"/>
    <n v="0"/>
  </r>
  <r>
    <s v="0013100001p4OLLAA2"/>
    <b v="0"/>
    <m/>
    <b v="0"/>
    <s v="70131000001YBPPAA4"/>
    <m/>
    <m/>
    <x v="15"/>
    <b v="1"/>
    <s v="Duplicate opportunity"/>
    <m/>
    <s v="00331000037VAjMAAW"/>
    <m/>
    <m/>
    <s v="00531000008FRNUAA4"/>
    <b v="1"/>
    <d v="2017-01-26T19:26:58"/>
    <m/>
    <b v="0"/>
    <m/>
    <m/>
    <b v="0"/>
    <d v="2018-04-01T00:00:00"/>
    <n v="4"/>
    <n v="2018"/>
    <s v="Omitted"/>
    <s v="Omitted"/>
    <b v="0"/>
    <b v="0"/>
    <m/>
    <b v="0"/>
    <b v="0"/>
    <b v="0"/>
    <x v="13"/>
    <b v="0"/>
    <m/>
    <x v="0"/>
    <d v="2017-08-30T00:00:00"/>
    <s v="0055A00000BclF5QAJ"/>
    <d v="2021-04-10T23:01:03"/>
    <m/>
    <d v="2019-01-28T00:48:58"/>
    <m/>
    <m/>
    <b v="0"/>
    <m/>
    <s v="Biotherapeutics;Proteomics and Peptide Mapping"/>
    <s v="Trade Show"/>
    <m/>
    <m/>
    <m/>
    <m/>
    <m/>
    <x v="785"/>
    <x v="0"/>
    <b v="0"/>
    <m/>
    <m/>
    <m/>
    <s v="0055A000008zqzaQAA"/>
    <m/>
    <s v="Biotherapeutics"/>
    <m/>
    <s v="00331000037VAjMAAW"/>
    <s v="System"/>
    <s v="ZipChip"/>
    <m/>
    <m/>
    <s v="0125A000001ESVfQAO"/>
    <b v="0"/>
    <m/>
    <b v="0"/>
    <m/>
    <m/>
    <x v="0"/>
    <b v="0"/>
    <d v="2021-06-29T20:34:54"/>
    <s v="0055A00000BctN2QAJ"/>
    <m/>
    <b v="0"/>
    <x v="0"/>
    <m/>
    <m/>
    <m/>
    <m/>
    <x v="0"/>
    <n v="0"/>
    <n v="0"/>
  </r>
  <r>
    <s v="0013100001frK2lAAE"/>
    <b v="0"/>
    <m/>
    <b v="0"/>
    <s v="70131000001YBPPAA4"/>
    <m/>
    <m/>
    <x v="33"/>
    <b v="1"/>
    <s v="Duplicate opportunity"/>
    <m/>
    <s v="00331000034GjLyAAK"/>
    <m/>
    <m/>
    <s v="00531000008FRNUAA4"/>
    <b v="0"/>
    <d v="2017-01-26T20:23:59"/>
    <m/>
    <b v="0"/>
    <m/>
    <m/>
    <b v="0"/>
    <d v="2019-02-01T00:00:00"/>
    <n v="2"/>
    <n v="2019"/>
    <s v="Omitted"/>
    <s v="Omitted"/>
    <b v="0"/>
    <b v="0"/>
    <m/>
    <b v="1"/>
    <b v="0"/>
    <b v="0"/>
    <x v="13"/>
    <b v="0"/>
    <s v="Auto-Classic"/>
    <x v="0"/>
    <m/>
    <s v="0055A00000BclF5QAJ"/>
    <d v="2021-04-10T23:01:03"/>
    <m/>
    <d v="2019-04-23T14:26:40"/>
    <m/>
    <m/>
    <b v="0"/>
    <m/>
    <m/>
    <s v="Trade Show"/>
    <m/>
    <m/>
    <m/>
    <m/>
    <m/>
    <x v="786"/>
    <x v="0"/>
    <b v="0"/>
    <m/>
    <m/>
    <m/>
    <s v="0055A000009sZg0QAE"/>
    <s v="01s31000003qafeAAA"/>
    <s v="Biotherapeutics"/>
    <m/>
    <s v="00331000034GjLyAAK"/>
    <s v="System"/>
    <s v="ZipChip"/>
    <m/>
    <m/>
    <s v="0125A000001ESVfQAO"/>
    <b v="0"/>
    <m/>
    <b v="0"/>
    <m/>
    <m/>
    <x v="0"/>
    <b v="0"/>
    <d v="2021-06-29T20:34:54"/>
    <m/>
    <m/>
    <b v="0"/>
    <x v="0"/>
    <m/>
    <m/>
    <n v="54805"/>
    <m/>
    <x v="2"/>
    <n v="0"/>
    <n v="0"/>
  </r>
  <r>
    <s v="0013100001p4P56AAE"/>
    <b v="0"/>
    <m/>
    <b v="0"/>
    <s v="70131000001YBPPAA4"/>
    <m/>
    <m/>
    <x v="39"/>
    <b v="1"/>
    <s v="Non Responsive"/>
    <m/>
    <s v="00331000037VBUjAAO"/>
    <m/>
    <m/>
    <s v="00531000008FRNUAA4"/>
    <b v="1"/>
    <d v="2017-01-26T20:24:54"/>
    <m/>
    <b v="0"/>
    <m/>
    <m/>
    <b v="0"/>
    <d v="2020-04-01T00:00:00"/>
    <n v="4"/>
    <n v="2020"/>
    <s v="Omitted"/>
    <s v="Omitted"/>
    <b v="0"/>
    <b v="0"/>
    <m/>
    <b v="1"/>
    <b v="0"/>
    <b v="0"/>
    <x v="13"/>
    <b v="0"/>
    <s v="Auto-Classic"/>
    <x v="0"/>
    <d v="2020-05-20T00:00:00"/>
    <s v="0055A00000BclF5QAJ"/>
    <d v="2021-04-10T23:01:03"/>
    <m/>
    <d v="2020-05-26T16:17:18"/>
    <m/>
    <m/>
    <b v="0"/>
    <m/>
    <s v="Intact Proteins &amp; Antibodies"/>
    <s v="Trade Show"/>
    <m/>
    <m/>
    <m/>
    <m/>
    <m/>
    <x v="787"/>
    <x v="0"/>
    <b v="0"/>
    <m/>
    <m/>
    <m/>
    <s v="0055A000008zqzaQAA"/>
    <s v="01s31000003qafeAAA"/>
    <s v="Biotherapeutics"/>
    <m/>
    <s v="00331000037VBUjAAO"/>
    <s v="System"/>
    <s v="ZipChip"/>
    <m/>
    <m/>
    <s v="0125A000001ESVfQAO"/>
    <b v="0"/>
    <m/>
    <b v="0"/>
    <m/>
    <m/>
    <x v="0"/>
    <b v="0"/>
    <d v="2021-06-29T20:34:54"/>
    <s v="0055A00000BctN2QAJ"/>
    <m/>
    <b v="0"/>
    <x v="0"/>
    <m/>
    <m/>
    <n v="54805"/>
    <m/>
    <x v="2"/>
    <n v="0"/>
    <n v="0"/>
  </r>
  <r>
    <s v="0013100001fsOeFAAU"/>
    <b v="0"/>
    <m/>
    <b v="0"/>
    <s v="70131000001YBPPAA4"/>
    <m/>
    <m/>
    <x v="32"/>
    <b v="1"/>
    <s v="Duplicate opportunity"/>
    <m/>
    <s v="00331000030yehoAAA"/>
    <m/>
    <m/>
    <s v="00531000008FRNUAA4"/>
    <b v="1"/>
    <d v="2017-01-26T20:58:48"/>
    <m/>
    <b v="0"/>
    <m/>
    <m/>
    <b v="0"/>
    <d v="2017-04-01T00:00:00"/>
    <n v="4"/>
    <n v="2017"/>
    <s v="Omitted"/>
    <s v="Omitted"/>
    <b v="0"/>
    <b v="0"/>
    <m/>
    <b v="0"/>
    <b v="0"/>
    <b v="0"/>
    <x v="13"/>
    <b v="0"/>
    <m/>
    <x v="0"/>
    <m/>
    <s v="0055A00000BclF5QAJ"/>
    <d v="2021-04-10T23:01:03"/>
    <m/>
    <d v="2018-03-15T18:01:57"/>
    <m/>
    <m/>
    <b v="0"/>
    <m/>
    <m/>
    <s v="Trade Show"/>
    <m/>
    <m/>
    <m/>
    <m/>
    <m/>
    <x v="788"/>
    <x v="0"/>
    <b v="0"/>
    <m/>
    <m/>
    <m/>
    <s v="0055A000008iLoJQAU"/>
    <m/>
    <s v="Biotherapeutics"/>
    <m/>
    <s v="00331000030yehoAAA"/>
    <s v="System"/>
    <s v="ZipChip"/>
    <m/>
    <m/>
    <s v="0125A000001ESVfQAO"/>
    <b v="0"/>
    <m/>
    <b v="0"/>
    <m/>
    <m/>
    <x v="0"/>
    <b v="0"/>
    <d v="2021-06-29T20:34:54"/>
    <m/>
    <m/>
    <b v="0"/>
    <x v="0"/>
    <m/>
    <m/>
    <m/>
    <m/>
    <x v="0"/>
    <n v="0"/>
    <n v="0"/>
  </r>
  <r>
    <s v="0013100001qvZsSAAU"/>
    <b v="0"/>
    <m/>
    <b v="0"/>
    <s v="70131000001YBPPAA4"/>
    <m/>
    <m/>
    <x v="208"/>
    <b v="1"/>
    <s v="Non Responsive"/>
    <m/>
    <s v="00331000037VC3YAAW"/>
    <m/>
    <m/>
    <s v="00531000008FRNUAA4"/>
    <b v="1"/>
    <d v="2017-01-26T21:05:19"/>
    <m/>
    <b v="0"/>
    <m/>
    <m/>
    <b v="0"/>
    <d v="2018-01-01T00:00:00"/>
    <n v="1"/>
    <n v="2018"/>
    <s v="Omitted"/>
    <s v="Omitted"/>
    <b v="0"/>
    <b v="0"/>
    <m/>
    <b v="0"/>
    <b v="0"/>
    <b v="0"/>
    <x v="13"/>
    <b v="0"/>
    <m/>
    <x v="0"/>
    <d v="2017-08-23T00:00:00"/>
    <s v="0055A00000BclF5QAJ"/>
    <d v="2021-04-10T23:01:03"/>
    <m/>
    <d v="2018-03-28T15:29:45"/>
    <m/>
    <m/>
    <b v="0"/>
    <m/>
    <s v="Biotherapeutics"/>
    <s v="Trade Show"/>
    <m/>
    <m/>
    <m/>
    <m/>
    <m/>
    <x v="789"/>
    <x v="0"/>
    <b v="0"/>
    <m/>
    <m/>
    <m/>
    <s v="0055A000008iLoJQAU"/>
    <m/>
    <s v="Biotherapeutics"/>
    <m/>
    <s v="00331000037VC3YAAW"/>
    <s v="System"/>
    <s v="ZipChip"/>
    <m/>
    <m/>
    <s v="0125A000001ESVfQAO"/>
    <b v="0"/>
    <m/>
    <b v="0"/>
    <m/>
    <m/>
    <x v="0"/>
    <b v="0"/>
    <d v="2021-06-29T20:34:54"/>
    <m/>
    <m/>
    <b v="0"/>
    <x v="0"/>
    <m/>
    <m/>
    <m/>
    <m/>
    <x v="0"/>
    <n v="0"/>
    <n v="0"/>
  </r>
  <r>
    <s v="0013100001jbTo5AAE"/>
    <b v="0"/>
    <m/>
    <b v="0"/>
    <s v="70131000001YBPPAA4"/>
    <m/>
    <m/>
    <x v="32"/>
    <b v="1"/>
    <s v="Other"/>
    <m/>
    <s v="00331000037VCBAAA4"/>
    <m/>
    <m/>
    <s v="00531000008FRNUAA4"/>
    <b v="1"/>
    <d v="2017-01-26T21:12:42"/>
    <m/>
    <b v="0"/>
    <m/>
    <m/>
    <b v="0"/>
    <d v="2017-04-01T00:00:00"/>
    <n v="4"/>
    <n v="2017"/>
    <s v="Omitted"/>
    <s v="Omitted"/>
    <b v="0"/>
    <b v="0"/>
    <m/>
    <b v="0"/>
    <b v="0"/>
    <b v="0"/>
    <x v="13"/>
    <b v="0"/>
    <m/>
    <x v="0"/>
    <m/>
    <s v="0055A00000BclF5QAJ"/>
    <d v="2021-04-11T20:33:11"/>
    <m/>
    <d v="2018-03-10T15:24:15"/>
    <m/>
    <m/>
    <b v="0"/>
    <m/>
    <m/>
    <s v="Trade Show"/>
    <m/>
    <m/>
    <m/>
    <m/>
    <m/>
    <x v="790"/>
    <x v="0"/>
    <b v="0"/>
    <m/>
    <m/>
    <m/>
    <s v="0055A000008zqzaQAA"/>
    <m/>
    <s v="Other"/>
    <m/>
    <s v="00331000037VCBAAA4"/>
    <s v="System"/>
    <s v="ZipChip"/>
    <m/>
    <m/>
    <s v="0125A000001ESVfQAO"/>
    <b v="0"/>
    <m/>
    <b v="0"/>
    <m/>
    <m/>
    <x v="0"/>
    <b v="0"/>
    <d v="2021-06-29T20:34:54"/>
    <s v="0055A00000BctN2QAJ"/>
    <m/>
    <b v="0"/>
    <x v="0"/>
    <m/>
    <m/>
    <m/>
    <m/>
    <x v="0"/>
    <n v="0"/>
    <n v="0"/>
  </r>
  <r>
    <s v="0013100001jbBzlAAE"/>
    <b v="0"/>
    <m/>
    <b v="0"/>
    <s v="70131000001YBPPAA4"/>
    <m/>
    <m/>
    <x v="122"/>
    <b v="1"/>
    <s v="Non Responsive"/>
    <m/>
    <s v="00331000037VCE8AAO"/>
    <m/>
    <m/>
    <s v="00531000008FRNUAA4"/>
    <b v="1"/>
    <d v="2017-01-26T21:14:53"/>
    <m/>
    <b v="0"/>
    <m/>
    <m/>
    <b v="0"/>
    <d v="2020-01-01T00:00:00"/>
    <n v="1"/>
    <n v="2020"/>
    <s v="Omitted"/>
    <s v="Omitted"/>
    <b v="0"/>
    <b v="0"/>
    <m/>
    <b v="1"/>
    <b v="0"/>
    <b v="0"/>
    <x v="13"/>
    <b v="0"/>
    <m/>
    <x v="0"/>
    <d v="2019-06-02T00:00:00"/>
    <s v="0055A00000BclF5QAJ"/>
    <d v="2021-04-10T23:01:03"/>
    <m/>
    <d v="2020-01-22T05:31:00"/>
    <m/>
    <m/>
    <b v="0"/>
    <m/>
    <s v="Biotherapeutics"/>
    <s v="Trade Show"/>
    <m/>
    <m/>
    <m/>
    <m/>
    <m/>
    <x v="791"/>
    <x v="0"/>
    <b v="0"/>
    <m/>
    <m/>
    <m/>
    <s v="0055A000009GjocQAC"/>
    <s v="01s31000003qafeAAA"/>
    <s v="Biotherapeutics"/>
    <m/>
    <s v="00331000037VCE8AAO"/>
    <s v="System"/>
    <s v="ZipChip"/>
    <m/>
    <m/>
    <s v="0125A000001ESVfQAO"/>
    <b v="0"/>
    <m/>
    <b v="0"/>
    <m/>
    <m/>
    <x v="0"/>
    <b v="0"/>
    <d v="2021-06-29T20:34:54"/>
    <m/>
    <m/>
    <b v="0"/>
    <x v="0"/>
    <m/>
    <m/>
    <n v="57394"/>
    <m/>
    <x v="2"/>
    <n v="0"/>
    <n v="0"/>
  </r>
  <r>
    <s v="0013100001jbTo8AAE"/>
    <b v="0"/>
    <m/>
    <b v="0"/>
    <s v="70131000001YBPPAA4"/>
    <m/>
    <m/>
    <x v="122"/>
    <b v="1"/>
    <s v="Non Responsive"/>
    <m/>
    <s v="00331000037VCNAAA4"/>
    <m/>
    <m/>
    <s v="00531000008FRNUAA4"/>
    <b v="1"/>
    <d v="2017-01-26T21:25:26"/>
    <m/>
    <b v="0"/>
    <m/>
    <m/>
    <b v="0"/>
    <d v="2020-01-01T00:00:00"/>
    <n v="1"/>
    <n v="2020"/>
    <s v="Omitted"/>
    <s v="Omitted"/>
    <b v="0"/>
    <b v="0"/>
    <m/>
    <b v="0"/>
    <b v="0"/>
    <b v="0"/>
    <x v="10"/>
    <b v="0"/>
    <m/>
    <x v="0"/>
    <d v="2020-02-05T00:00:00"/>
    <s v="0055A00000BclF5QAJ"/>
    <d v="2021-04-10T23:01:03"/>
    <m/>
    <d v="2020-02-05T20:52:41"/>
    <m/>
    <m/>
    <b v="0"/>
    <m/>
    <s v="Biotherapeutics"/>
    <s v="Trade Show"/>
    <m/>
    <m/>
    <m/>
    <m/>
    <m/>
    <x v="792"/>
    <x v="0"/>
    <b v="0"/>
    <m/>
    <m/>
    <m/>
    <s v="0055A000009GjocQAC"/>
    <m/>
    <s v="Biotherapeutics"/>
    <m/>
    <s v="00331000037VCNAAA4"/>
    <s v="System"/>
    <s v="ZipChip"/>
    <m/>
    <m/>
    <s v="0125A000001ESVfQAO"/>
    <b v="0"/>
    <m/>
    <b v="0"/>
    <m/>
    <m/>
    <x v="0"/>
    <b v="0"/>
    <d v="2021-06-29T20:34:54"/>
    <m/>
    <m/>
    <b v="0"/>
    <x v="0"/>
    <m/>
    <m/>
    <m/>
    <m/>
    <x v="0"/>
    <n v="0"/>
    <n v="0"/>
  </r>
  <r>
    <s v="0013100001qvZsSAAU"/>
    <b v="0"/>
    <m/>
    <b v="0"/>
    <s v="70131000001YBPPAA4"/>
    <m/>
    <m/>
    <x v="208"/>
    <b v="1"/>
    <s v="Non Responsive"/>
    <m/>
    <s v="00331000037VCZkAAO"/>
    <m/>
    <m/>
    <s v="00531000008FRNUAA4"/>
    <b v="1"/>
    <d v="2017-01-26T21:42:13"/>
    <m/>
    <b v="0"/>
    <m/>
    <m/>
    <b v="0"/>
    <d v="2018-01-01T00:00:00"/>
    <n v="1"/>
    <n v="2018"/>
    <s v="Omitted"/>
    <s v="Omitted"/>
    <b v="0"/>
    <b v="0"/>
    <m/>
    <b v="0"/>
    <b v="0"/>
    <b v="0"/>
    <x v="10"/>
    <b v="0"/>
    <m/>
    <x v="0"/>
    <d v="2017-08-23T00:00:00"/>
    <s v="0055A00000BclF5QAJ"/>
    <d v="2021-04-10T23:01:03"/>
    <m/>
    <d v="2018-03-28T15:30:23"/>
    <m/>
    <m/>
    <b v="0"/>
    <m/>
    <s v="Biotherapeutics"/>
    <s v="Trade Show"/>
    <m/>
    <m/>
    <m/>
    <m/>
    <m/>
    <x v="793"/>
    <x v="0"/>
    <b v="0"/>
    <m/>
    <m/>
    <m/>
    <s v="0055A000008iLoJQAU"/>
    <m/>
    <s v="Biotherapeutics"/>
    <m/>
    <s v="00331000037VCZkAAO"/>
    <s v="System"/>
    <s v="ZipChip"/>
    <m/>
    <m/>
    <s v="0125A000001ESVfQAO"/>
    <b v="0"/>
    <m/>
    <b v="0"/>
    <m/>
    <m/>
    <x v="0"/>
    <b v="0"/>
    <d v="2021-06-29T20:34:54"/>
    <m/>
    <m/>
    <b v="0"/>
    <x v="0"/>
    <m/>
    <m/>
    <m/>
    <m/>
    <x v="0"/>
    <n v="0"/>
    <n v="0"/>
  </r>
  <r>
    <s v="0013100001ho1i9AAA"/>
    <b v="0"/>
    <m/>
    <b v="0"/>
    <s v="70131000001YBPPAA4"/>
    <m/>
    <m/>
    <x v="117"/>
    <b v="1"/>
    <s v="Non Responsive"/>
    <m/>
    <s v="00331000037VCcAAAW"/>
    <m/>
    <m/>
    <s v="00531000008FRNUAA4"/>
    <b v="1"/>
    <d v="2017-01-26T21:44:36"/>
    <m/>
    <b v="0"/>
    <m/>
    <m/>
    <b v="0"/>
    <d v="2020-02-01T00:00:00"/>
    <n v="2"/>
    <n v="2020"/>
    <s v="Omitted"/>
    <s v="Omitted"/>
    <b v="0"/>
    <b v="0"/>
    <m/>
    <b v="0"/>
    <b v="0"/>
    <b v="0"/>
    <x v="10"/>
    <b v="0"/>
    <m/>
    <x v="0"/>
    <d v="2020-02-11T00:00:00"/>
    <s v="0055A00000BclF5QAJ"/>
    <d v="2021-04-10T23:01:03"/>
    <m/>
    <d v="2020-02-13T12:51:43"/>
    <m/>
    <m/>
    <b v="0"/>
    <m/>
    <s v="Biotherapeutics"/>
    <s v="Trade Show"/>
    <m/>
    <m/>
    <m/>
    <m/>
    <m/>
    <x v="794"/>
    <x v="0"/>
    <b v="0"/>
    <m/>
    <m/>
    <m/>
    <s v="0055A000009GjocQAC"/>
    <m/>
    <s v="Biotherapeutics"/>
    <m/>
    <s v="00331000037VCcAAAW"/>
    <s v="System"/>
    <s v="ZipChip"/>
    <m/>
    <m/>
    <s v="0125A000001ESVfQAO"/>
    <b v="0"/>
    <m/>
    <b v="0"/>
    <m/>
    <m/>
    <x v="0"/>
    <b v="0"/>
    <d v="2021-06-29T20:34:54"/>
    <m/>
    <m/>
    <b v="0"/>
    <x v="0"/>
    <m/>
    <m/>
    <m/>
    <m/>
    <x v="0"/>
    <n v="0"/>
    <n v="0"/>
  </r>
  <r>
    <s v="0013100001jbTo5AAE"/>
    <b v="0"/>
    <m/>
    <b v="0"/>
    <s v="70131000001YBPPAA4"/>
    <m/>
    <m/>
    <x v="32"/>
    <b v="1"/>
    <s v="Other"/>
    <m/>
    <s v="00331000037VCf9AAG"/>
    <m/>
    <m/>
    <s v="00531000008FRNUAA4"/>
    <b v="1"/>
    <d v="2017-01-26T21:47:43"/>
    <m/>
    <b v="0"/>
    <m/>
    <m/>
    <b v="0"/>
    <d v="2017-04-01T00:00:00"/>
    <n v="4"/>
    <n v="2017"/>
    <s v="Omitted"/>
    <s v="Omitted"/>
    <b v="0"/>
    <b v="0"/>
    <m/>
    <b v="0"/>
    <b v="0"/>
    <b v="0"/>
    <x v="5"/>
    <b v="0"/>
    <m/>
    <x v="0"/>
    <d v="2017-02-02T00:00:00"/>
    <s v="0055A00000BclF5QAJ"/>
    <d v="2021-04-11T20:33:11"/>
    <m/>
    <d v="2018-03-10T15:24:28"/>
    <m/>
    <m/>
    <b v="0"/>
    <m/>
    <m/>
    <s v="Trade Show"/>
    <m/>
    <m/>
    <m/>
    <m/>
    <m/>
    <x v="795"/>
    <x v="0"/>
    <b v="0"/>
    <m/>
    <m/>
    <m/>
    <s v="0055A000008zqzaQAA"/>
    <m/>
    <s v="Other"/>
    <m/>
    <s v="00331000037VCf9AAG"/>
    <s v="System"/>
    <s v="ZipChip"/>
    <m/>
    <m/>
    <s v="0125A000001ESVfQAO"/>
    <b v="0"/>
    <m/>
    <b v="0"/>
    <m/>
    <m/>
    <x v="0"/>
    <b v="0"/>
    <d v="2021-06-29T20:34:54"/>
    <s v="0055A00000BctN2QAJ"/>
    <m/>
    <b v="0"/>
    <x v="0"/>
    <m/>
    <m/>
    <m/>
    <m/>
    <x v="0"/>
    <n v="0"/>
    <n v="0"/>
  </r>
  <r>
    <s v="0013100001jbC7TAAU"/>
    <b v="0"/>
    <m/>
    <b v="0"/>
    <s v="70131000001YBPPAA4"/>
    <m/>
    <m/>
    <x v="76"/>
    <b v="1"/>
    <s v="Non Responsive"/>
    <m/>
    <s v="00331000037VCqwAAG"/>
    <m/>
    <m/>
    <s v="00531000008FRNUAA4"/>
    <b v="1"/>
    <d v="2017-01-26T22:02:34"/>
    <m/>
    <b v="0"/>
    <m/>
    <m/>
    <b v="0"/>
    <d v="2019-03-01T00:00:00"/>
    <n v="3"/>
    <n v="2019"/>
    <s v="Omitted"/>
    <s v="Omitted"/>
    <b v="0"/>
    <b v="0"/>
    <m/>
    <b v="1"/>
    <b v="0"/>
    <b v="0"/>
    <x v="5"/>
    <b v="0"/>
    <m/>
    <x v="0"/>
    <d v="2019-07-18T00:00:00"/>
    <s v="0055A00000BclF5QAJ"/>
    <d v="2021-04-10T23:01:03"/>
    <m/>
    <d v="2019-07-18T14:07:40"/>
    <m/>
    <m/>
    <b v="0"/>
    <m/>
    <s v="Biotherapeutics"/>
    <s v="Trade Show"/>
    <m/>
    <m/>
    <m/>
    <m/>
    <m/>
    <x v="796"/>
    <x v="0"/>
    <b v="0"/>
    <m/>
    <m/>
    <m/>
    <s v="0055A000008zqzaQAA"/>
    <s v="01s31000003qafeAAA"/>
    <s v="Biotherapeutics"/>
    <m/>
    <s v="00331000037VCqwAAG"/>
    <s v="System"/>
    <s v="ZipChip"/>
    <m/>
    <m/>
    <s v="0125A000001ESVfQAO"/>
    <b v="0"/>
    <m/>
    <b v="0"/>
    <m/>
    <m/>
    <x v="0"/>
    <b v="0"/>
    <d v="2021-06-29T20:34:54"/>
    <s v="0055A00000BctN2QAJ"/>
    <m/>
    <b v="0"/>
    <x v="0"/>
    <m/>
    <m/>
    <n v="61450"/>
    <m/>
    <x v="2"/>
    <n v="0"/>
    <n v="0"/>
  </r>
  <r>
    <s v="0013100001fqypQAAQ"/>
    <b v="0"/>
    <m/>
    <b v="0"/>
    <s v="70131000001YBPPAA4"/>
    <m/>
    <m/>
    <x v="211"/>
    <b v="1"/>
    <s v="Non Responsive"/>
    <m/>
    <s v="00331000037VCtWAAW"/>
    <m/>
    <m/>
    <s v="00531000008FRNUAA4"/>
    <b v="1"/>
    <d v="2017-01-26T22:04:57"/>
    <m/>
    <b v="0"/>
    <m/>
    <m/>
    <b v="0"/>
    <d v="2019-04-01T00:00:00"/>
    <n v="4"/>
    <n v="2019"/>
    <s v="Omitted"/>
    <s v="Omitted"/>
    <b v="0"/>
    <b v="0"/>
    <m/>
    <b v="0"/>
    <b v="0"/>
    <b v="0"/>
    <x v="6"/>
    <b v="0"/>
    <s v="Auto-Classic"/>
    <x v="0"/>
    <d v="2019-05-03T00:00:00"/>
    <s v="0055A00000BclF5QAJ"/>
    <d v="2021-04-10T23:01:03"/>
    <m/>
    <d v="2019-11-11T03:45:38"/>
    <m/>
    <m/>
    <b v="0"/>
    <m/>
    <s v="Biotherapeutics"/>
    <s v="Trade Show"/>
    <m/>
    <m/>
    <s v="Thermo"/>
    <s v="QE EMR UHMR (Plus, HF, HF-X with BioPharma)"/>
    <m/>
    <x v="797"/>
    <x v="0"/>
    <b v="0"/>
    <m/>
    <m/>
    <m/>
    <s v="0055A000009GjocQAC"/>
    <m/>
    <s v="Biotherapeutics"/>
    <m/>
    <s v="00331000037VCtWAAW"/>
    <s v="System"/>
    <s v="ZipChip"/>
    <m/>
    <m/>
    <s v="0125A000001ESVfQAO"/>
    <b v="0"/>
    <m/>
    <b v="0"/>
    <m/>
    <m/>
    <x v="0"/>
    <b v="0"/>
    <d v="2021-06-29T20:34:54"/>
    <m/>
    <m/>
    <b v="0"/>
    <x v="0"/>
    <m/>
    <m/>
    <m/>
    <m/>
    <x v="0"/>
    <n v="0"/>
    <n v="0"/>
  </r>
  <r>
    <s v="0013100001p4QGsAAM"/>
    <b v="0"/>
    <m/>
    <b v="0"/>
    <s v="70131000001YBPPAA4"/>
    <m/>
    <m/>
    <x v="208"/>
    <b v="1"/>
    <s v="Non Responsive"/>
    <m/>
    <s v="00331000037VD8lAAG"/>
    <m/>
    <m/>
    <s v="00531000008FRNUAA4"/>
    <b v="1"/>
    <d v="2017-01-26T22:11:17"/>
    <m/>
    <b v="0"/>
    <m/>
    <m/>
    <b v="0"/>
    <d v="2018-01-01T00:00:00"/>
    <n v="1"/>
    <n v="2018"/>
    <s v="Omitted"/>
    <s v="Omitted"/>
    <b v="0"/>
    <b v="0"/>
    <m/>
    <b v="0"/>
    <b v="0"/>
    <b v="0"/>
    <x v="6"/>
    <b v="0"/>
    <m/>
    <x v="0"/>
    <d v="2017-08-23T00:00:00"/>
    <s v="0055A00000BclF5QAJ"/>
    <d v="2021-04-10T23:01:03"/>
    <m/>
    <d v="2018-03-28T15:32:00"/>
    <m/>
    <m/>
    <b v="0"/>
    <m/>
    <s v="Biotherapeutics"/>
    <s v="Trade Show"/>
    <m/>
    <m/>
    <m/>
    <m/>
    <m/>
    <x v="798"/>
    <x v="0"/>
    <b v="0"/>
    <m/>
    <m/>
    <m/>
    <s v="0055A000008iLoJQAU"/>
    <m/>
    <s v="Biotherapeutics"/>
    <m/>
    <s v="00331000037VD8lAAG"/>
    <s v="System"/>
    <s v="ZipChip"/>
    <m/>
    <m/>
    <s v="0125A000001ESVfQAO"/>
    <b v="0"/>
    <m/>
    <b v="0"/>
    <m/>
    <m/>
    <x v="0"/>
    <b v="0"/>
    <d v="2021-06-29T20:34:54"/>
    <m/>
    <m/>
    <b v="0"/>
    <x v="0"/>
    <m/>
    <m/>
    <m/>
    <m/>
    <x v="0"/>
    <n v="0"/>
    <n v="0"/>
  </r>
  <r>
    <s v="0013100001eo6iZAAQ"/>
    <b v="0"/>
    <m/>
    <b v="0"/>
    <s v="70131000001YBPPAA4"/>
    <m/>
    <m/>
    <x v="137"/>
    <b v="1"/>
    <s v="Non Responsive"/>
    <m/>
    <s v="00331000037VDAJAA4"/>
    <m/>
    <m/>
    <s v="00531000008FRNUAA4"/>
    <b v="1"/>
    <d v="2017-01-26T22:14:57"/>
    <m/>
    <b v="0"/>
    <m/>
    <m/>
    <b v="0"/>
    <d v="2018-01-01T00:00:00"/>
    <n v="1"/>
    <n v="2018"/>
    <s v="Omitted"/>
    <s v="Omitted"/>
    <b v="0"/>
    <b v="0"/>
    <m/>
    <b v="0"/>
    <b v="0"/>
    <b v="0"/>
    <x v="6"/>
    <b v="0"/>
    <m/>
    <x v="0"/>
    <d v="2017-08-30T00:00:00"/>
    <s v="0055A00000BclF5QAJ"/>
    <d v="2021-04-10T23:01:03"/>
    <m/>
    <d v="2018-03-27T16:53:19"/>
    <m/>
    <m/>
    <b v="0"/>
    <m/>
    <s v="Biotherapeutics"/>
    <s v="Trade Show"/>
    <m/>
    <m/>
    <m/>
    <m/>
    <m/>
    <x v="799"/>
    <x v="0"/>
    <b v="0"/>
    <m/>
    <m/>
    <m/>
    <s v="0055A000008iLoJQAU"/>
    <m/>
    <s v="Biotherapeutics"/>
    <m/>
    <s v="00331000037VDAJAA4"/>
    <s v="System"/>
    <s v="ZipChip"/>
    <m/>
    <m/>
    <s v="0125A000001ESVfQAO"/>
    <b v="0"/>
    <m/>
    <b v="0"/>
    <m/>
    <m/>
    <x v="0"/>
    <b v="0"/>
    <d v="2021-06-29T20:34:54"/>
    <m/>
    <m/>
    <b v="0"/>
    <x v="0"/>
    <m/>
    <m/>
    <m/>
    <m/>
    <x v="0"/>
    <n v="0"/>
    <n v="0"/>
  </r>
  <r>
    <s v="0013100001p4QKfAAM"/>
    <b v="0"/>
    <m/>
    <b v="0"/>
    <s v="70131000001YBPPAA4"/>
    <m/>
    <m/>
    <x v="208"/>
    <b v="1"/>
    <s v="Non Responsive"/>
    <m/>
    <s v="00331000037VDE5AAO"/>
    <m/>
    <m/>
    <s v="00531000008FRNUAA4"/>
    <b v="1"/>
    <d v="2017-01-26T22:18:36"/>
    <m/>
    <b v="0"/>
    <m/>
    <m/>
    <b v="0"/>
    <d v="2018-01-01T00:00:00"/>
    <n v="1"/>
    <n v="2018"/>
    <s v="Omitted"/>
    <s v="Omitted"/>
    <b v="0"/>
    <b v="0"/>
    <m/>
    <b v="0"/>
    <b v="0"/>
    <b v="0"/>
    <x v="6"/>
    <b v="0"/>
    <m/>
    <x v="0"/>
    <d v="2017-08-23T00:00:00"/>
    <s v="0055A00000BclF5QAJ"/>
    <d v="2021-04-10T23:01:03"/>
    <m/>
    <d v="2018-03-28T15:33:18"/>
    <m/>
    <m/>
    <b v="0"/>
    <m/>
    <s v="Biotherapeutics"/>
    <s v="Trade Show"/>
    <m/>
    <m/>
    <m/>
    <m/>
    <m/>
    <x v="800"/>
    <x v="0"/>
    <b v="0"/>
    <m/>
    <m/>
    <m/>
    <s v="0055A000008iLoJQAU"/>
    <m/>
    <s v="Biotherapeutics"/>
    <m/>
    <s v="00331000037VDE5AAO"/>
    <s v="System"/>
    <s v="ZipChip"/>
    <m/>
    <m/>
    <s v="0125A000001ESVfQAO"/>
    <b v="0"/>
    <m/>
    <b v="0"/>
    <m/>
    <m/>
    <x v="0"/>
    <b v="0"/>
    <d v="2021-06-29T20:34:54"/>
    <m/>
    <m/>
    <b v="0"/>
    <x v="0"/>
    <m/>
    <m/>
    <m/>
    <m/>
    <x v="0"/>
    <n v="0"/>
    <n v="0"/>
  </r>
  <r>
    <s v="0013100001fqwyfAAA"/>
    <b v="0"/>
    <m/>
    <b v="0"/>
    <s v="70131000001YBPPAA4"/>
    <m/>
    <m/>
    <x v="137"/>
    <b v="1"/>
    <s v="Non Responsive"/>
    <m/>
    <s v="00331000037VDGQAA4"/>
    <m/>
    <m/>
    <s v="00531000008FRNUAA4"/>
    <b v="1"/>
    <d v="2017-01-26T22:22:13"/>
    <m/>
    <b v="0"/>
    <m/>
    <m/>
    <b v="0"/>
    <d v="2018-01-01T00:00:00"/>
    <n v="1"/>
    <n v="2018"/>
    <s v="Omitted"/>
    <s v="Omitted"/>
    <b v="0"/>
    <b v="0"/>
    <m/>
    <b v="0"/>
    <b v="0"/>
    <b v="0"/>
    <x v="6"/>
    <b v="0"/>
    <m/>
    <x v="0"/>
    <d v="2017-08-23T00:00:00"/>
    <s v="0055A00000BclF5QAJ"/>
    <d v="2021-04-10T23:01:03"/>
    <m/>
    <d v="2018-03-27T17:01:48"/>
    <m/>
    <m/>
    <b v="0"/>
    <m/>
    <s v="Biotherapeutics"/>
    <s v="Trade Show"/>
    <m/>
    <m/>
    <m/>
    <m/>
    <m/>
    <x v="801"/>
    <x v="0"/>
    <b v="0"/>
    <m/>
    <m/>
    <m/>
    <s v="0055A000008iLoJQAU"/>
    <m/>
    <s v="Biotherapeutics"/>
    <m/>
    <s v="00331000037VDGQAA4"/>
    <s v="System"/>
    <s v="ZipChip"/>
    <m/>
    <m/>
    <s v="0125A000001ESVfQAO"/>
    <b v="0"/>
    <m/>
    <b v="0"/>
    <m/>
    <m/>
    <x v="0"/>
    <b v="0"/>
    <d v="2021-06-29T20:34:54"/>
    <m/>
    <m/>
    <b v="0"/>
    <x v="0"/>
    <m/>
    <m/>
    <m/>
    <m/>
    <x v="0"/>
    <n v="0"/>
    <n v="0"/>
  </r>
  <r>
    <s v="0013100001gZd3uAAC"/>
    <b v="0"/>
    <m/>
    <b v="0"/>
    <s v="70131000001YBPPAA4"/>
    <m/>
    <m/>
    <x v="137"/>
    <b v="1"/>
    <s v="Non Responsive"/>
    <m/>
    <s v="00331000037VDIHAA4"/>
    <m/>
    <m/>
    <s v="00531000008FRNUAA4"/>
    <b v="1"/>
    <d v="2017-01-26T22:25:25"/>
    <m/>
    <b v="0"/>
    <m/>
    <m/>
    <b v="0"/>
    <d v="2018-01-01T00:00:00"/>
    <n v="1"/>
    <n v="2018"/>
    <s v="Omitted"/>
    <s v="Omitted"/>
    <b v="0"/>
    <b v="0"/>
    <m/>
    <b v="0"/>
    <b v="0"/>
    <b v="0"/>
    <x v="6"/>
    <b v="0"/>
    <m/>
    <x v="0"/>
    <d v="2017-08-23T00:00:00"/>
    <s v="0055A00000BclF5QAJ"/>
    <d v="2021-04-10T23:01:03"/>
    <m/>
    <d v="2018-03-27T17:02:19"/>
    <m/>
    <m/>
    <b v="0"/>
    <m/>
    <s v="Biotherapeutics"/>
    <s v="Trade Show"/>
    <m/>
    <m/>
    <m/>
    <m/>
    <m/>
    <x v="802"/>
    <x v="0"/>
    <b v="0"/>
    <m/>
    <m/>
    <m/>
    <s v="0055A000008iLoJQAU"/>
    <m/>
    <s v="Biotherapeutics"/>
    <m/>
    <s v="00331000037VDIHAA4"/>
    <s v="System"/>
    <s v="ZipChip"/>
    <m/>
    <m/>
    <s v="0125A000001ESVfQAO"/>
    <b v="0"/>
    <m/>
    <b v="0"/>
    <m/>
    <m/>
    <x v="0"/>
    <b v="0"/>
    <d v="2021-06-29T20:34:54"/>
    <m/>
    <m/>
    <b v="0"/>
    <x v="0"/>
    <m/>
    <m/>
    <m/>
    <m/>
    <x v="0"/>
    <n v="0"/>
    <n v="0"/>
  </r>
  <r>
    <s v="0013100001k6JgGAAU"/>
    <b v="0"/>
    <m/>
    <b v="0"/>
    <s v="70131000001YBPPAA4"/>
    <m/>
    <m/>
    <x v="122"/>
    <b v="1"/>
    <s v="Non Responsive"/>
    <m/>
    <s v="00331000037VDN2AAO"/>
    <m/>
    <m/>
    <s v="00531000008FRNUAA4"/>
    <b v="1"/>
    <d v="2017-01-26T22:34:01"/>
    <m/>
    <b v="0"/>
    <m/>
    <m/>
    <b v="0"/>
    <d v="2020-01-01T00:00:00"/>
    <n v="1"/>
    <n v="2020"/>
    <s v="Omitted"/>
    <s v="Omitted"/>
    <b v="0"/>
    <b v="0"/>
    <m/>
    <b v="0"/>
    <b v="0"/>
    <b v="0"/>
    <x v="6"/>
    <b v="0"/>
    <m/>
    <x v="0"/>
    <d v="2017-08-23T00:00:00"/>
    <s v="0055A00000BclF5QAJ"/>
    <d v="2021-04-10T23:01:03"/>
    <m/>
    <d v="2020-01-22T15:05:01"/>
    <m/>
    <m/>
    <b v="0"/>
    <m/>
    <s v="Biotherapeutics"/>
    <s v="Trade Show"/>
    <m/>
    <m/>
    <m/>
    <m/>
    <m/>
    <x v="803"/>
    <x v="0"/>
    <b v="0"/>
    <m/>
    <m/>
    <m/>
    <s v="0055A000009GjocQAC"/>
    <m/>
    <s v="Biotherapeutics"/>
    <m/>
    <s v="00331000037VDN2AAO"/>
    <s v="System"/>
    <s v="ZipChip"/>
    <m/>
    <m/>
    <s v="0125A000001ESVfQAO"/>
    <b v="0"/>
    <m/>
    <b v="0"/>
    <m/>
    <m/>
    <x v="0"/>
    <b v="0"/>
    <d v="2021-06-29T20:34:54"/>
    <m/>
    <m/>
    <b v="0"/>
    <x v="0"/>
    <m/>
    <m/>
    <m/>
    <m/>
    <x v="0"/>
    <n v="0"/>
    <n v="0"/>
  </r>
  <r>
    <s v="0013100001frxefAAA"/>
    <b v="0"/>
    <m/>
    <b v="0"/>
    <s v="70131000001YBPPAA4"/>
    <m/>
    <m/>
    <x v="32"/>
    <b v="1"/>
    <s v="Non Responsive"/>
    <m/>
    <s v="00331000037VDOUAA4"/>
    <m/>
    <m/>
    <s v="00531000008FRNUAA4"/>
    <b v="1"/>
    <d v="2017-01-26T22:37:12"/>
    <m/>
    <b v="0"/>
    <m/>
    <m/>
    <b v="0"/>
    <d v="2017-04-01T00:00:00"/>
    <n v="4"/>
    <n v="2017"/>
    <s v="Omitted"/>
    <s v="Omitted"/>
    <b v="0"/>
    <b v="0"/>
    <m/>
    <b v="0"/>
    <b v="0"/>
    <b v="0"/>
    <x v="6"/>
    <b v="0"/>
    <m/>
    <x v="0"/>
    <d v="2019-04-23T00:00:00"/>
    <s v="0055A00000BclF5QAJ"/>
    <d v="2021-04-10T23:01:03"/>
    <m/>
    <d v="2019-06-11T19:32:52"/>
    <m/>
    <m/>
    <b v="0"/>
    <m/>
    <s v="Biotherapeutics"/>
    <s v="Trade Show"/>
    <m/>
    <m/>
    <m/>
    <m/>
    <m/>
    <x v="804"/>
    <x v="0"/>
    <b v="0"/>
    <m/>
    <m/>
    <m/>
    <s v="0055A000009sZg0QAE"/>
    <m/>
    <s v="Biotherapeutics"/>
    <m/>
    <s v="00331000037VDOUAA4"/>
    <s v="System"/>
    <s v="ZipChip"/>
    <m/>
    <m/>
    <s v="0125A000001ESVfQAO"/>
    <b v="0"/>
    <m/>
    <b v="0"/>
    <m/>
    <m/>
    <x v="0"/>
    <b v="0"/>
    <d v="2021-06-29T20:34:54"/>
    <m/>
    <m/>
    <b v="0"/>
    <x v="0"/>
    <m/>
    <m/>
    <m/>
    <m/>
    <x v="0"/>
    <n v="0"/>
    <n v="0"/>
  </r>
  <r>
    <s v="0013100001p4QGsAAM"/>
    <b v="0"/>
    <m/>
    <b v="0"/>
    <s v="70131000001YBPPAA4"/>
    <m/>
    <m/>
    <x v="208"/>
    <b v="1"/>
    <s v="Duplicate opportunity"/>
    <m/>
    <s v="00331000037VDQRAA4"/>
    <m/>
    <m/>
    <s v="00531000008FRNUAA4"/>
    <b v="1"/>
    <d v="2017-01-26T22:41:06"/>
    <m/>
    <b v="0"/>
    <m/>
    <m/>
    <b v="0"/>
    <d v="2018-01-01T00:00:00"/>
    <n v="1"/>
    <n v="2018"/>
    <s v="Omitted"/>
    <s v="Omitted"/>
    <b v="0"/>
    <b v="0"/>
    <m/>
    <b v="0"/>
    <b v="0"/>
    <b v="0"/>
    <x v="6"/>
    <b v="0"/>
    <m/>
    <x v="0"/>
    <d v="2017-08-23T00:00:00"/>
    <s v="0055A00000BclF5QAJ"/>
    <d v="2021-04-10T23:01:03"/>
    <m/>
    <d v="2018-03-28T15:34:14"/>
    <m/>
    <m/>
    <b v="0"/>
    <m/>
    <s v="Biotherapeutics"/>
    <s v="Trade Show"/>
    <m/>
    <m/>
    <m/>
    <m/>
    <m/>
    <x v="805"/>
    <x v="0"/>
    <b v="0"/>
    <m/>
    <m/>
    <m/>
    <s v="0055A000008iLoJQAU"/>
    <m/>
    <s v="Biotherapeutics"/>
    <m/>
    <s v="00331000037VDQRAA4"/>
    <s v="System"/>
    <s v="ZipChip"/>
    <m/>
    <m/>
    <s v="0125A000001ESVfQAO"/>
    <b v="0"/>
    <m/>
    <b v="0"/>
    <m/>
    <m/>
    <x v="0"/>
    <b v="0"/>
    <d v="2021-06-29T20:34:54"/>
    <m/>
    <m/>
    <b v="0"/>
    <x v="0"/>
    <m/>
    <m/>
    <m/>
    <m/>
    <x v="0"/>
    <n v="0"/>
    <n v="0"/>
  </r>
  <r>
    <s v="0013100001p4QUfAAM"/>
    <b v="0"/>
    <m/>
    <b v="0"/>
    <s v="70131000001YBPPAA4"/>
    <m/>
    <m/>
    <x v="212"/>
    <b v="1"/>
    <s v="Incompatible Mass Spec"/>
    <m/>
    <s v="00331000037VDT6AAO"/>
    <m/>
    <m/>
    <s v="00531000008FRNUAA4"/>
    <b v="1"/>
    <d v="2017-01-26T22:43:27"/>
    <m/>
    <b v="0"/>
    <m/>
    <m/>
    <b v="0"/>
    <d v="2018-02-01T00:00:00"/>
    <n v="2"/>
    <n v="2018"/>
    <s v="Omitted"/>
    <s v="Omitted"/>
    <b v="0"/>
    <b v="0"/>
    <m/>
    <b v="0"/>
    <b v="0"/>
    <b v="0"/>
    <x v="6"/>
    <b v="0"/>
    <m/>
    <x v="0"/>
    <d v="2017-08-30T00:00:00"/>
    <s v="0055A00000BclF5QAJ"/>
    <d v="2021-04-11T20:30:13"/>
    <m/>
    <d v="2018-04-23T17:18:06"/>
    <m/>
    <m/>
    <b v="0"/>
    <m/>
    <s v="Biotherapeutics"/>
    <s v="Trade Show"/>
    <m/>
    <m/>
    <m/>
    <m/>
    <m/>
    <x v="806"/>
    <x v="0"/>
    <b v="0"/>
    <m/>
    <m/>
    <m/>
    <s v="0055A000008iLoJQAU"/>
    <m/>
    <s v="Biotherapeutics"/>
    <m/>
    <s v="00331000037VDT6AAO"/>
    <s v="System"/>
    <s v="ZipChip"/>
    <m/>
    <m/>
    <s v="0125A000001ESVfQAO"/>
    <b v="0"/>
    <m/>
    <b v="0"/>
    <m/>
    <m/>
    <x v="0"/>
    <b v="0"/>
    <d v="2021-06-29T20:34:54"/>
    <m/>
    <m/>
    <b v="0"/>
    <x v="0"/>
    <m/>
    <m/>
    <m/>
    <m/>
    <x v="0"/>
    <n v="0"/>
    <n v="0"/>
  </r>
  <r>
    <s v="0013100001k7nYcAAI"/>
    <b v="0"/>
    <m/>
    <b v="0"/>
    <s v="70131000001YBPPAA4"/>
    <m/>
    <m/>
    <x v="118"/>
    <b v="1"/>
    <s v="Contact has moved"/>
    <m/>
    <s v="00331000037VDjEAAW"/>
    <m/>
    <m/>
    <s v="00531000008FRNUAA4"/>
    <b v="1"/>
    <d v="2017-01-26T22:54:22"/>
    <m/>
    <b v="0"/>
    <m/>
    <m/>
    <b v="0"/>
    <d v="2018-01-01T00:00:00"/>
    <n v="1"/>
    <n v="2018"/>
    <s v="Omitted"/>
    <s v="Omitted"/>
    <b v="0"/>
    <b v="0"/>
    <m/>
    <b v="0"/>
    <b v="0"/>
    <b v="0"/>
    <x v="7"/>
    <b v="0"/>
    <m/>
    <x v="0"/>
    <d v="2017-08-23T00:00:00"/>
    <s v="0055A00000BclF5QAJ"/>
    <d v="2021-04-10T23:01:03"/>
    <m/>
    <d v="2018-03-15T18:00:26"/>
    <m/>
    <m/>
    <b v="0"/>
    <m/>
    <s v="Biotherapeutics"/>
    <s v="Trade Show"/>
    <m/>
    <m/>
    <m/>
    <m/>
    <m/>
    <x v="807"/>
    <x v="0"/>
    <b v="0"/>
    <m/>
    <m/>
    <m/>
    <s v="0055A000008iLoJQAU"/>
    <m/>
    <s v="Biotherapeutics"/>
    <m/>
    <s v="00331000037VDjEAAW"/>
    <s v="System"/>
    <s v="ZipChip"/>
    <m/>
    <m/>
    <s v="0125A000001ESVfQAO"/>
    <b v="0"/>
    <m/>
    <b v="0"/>
    <m/>
    <m/>
    <x v="0"/>
    <b v="0"/>
    <d v="2021-06-29T20:34:54"/>
    <m/>
    <m/>
    <b v="0"/>
    <x v="0"/>
    <m/>
    <m/>
    <m/>
    <m/>
    <x v="0"/>
    <n v="0"/>
    <n v="0"/>
  </r>
  <r>
    <s v="0013100001fqvwqAAA"/>
    <b v="0"/>
    <m/>
    <b v="0"/>
    <s v="70131000001YBPPAA4"/>
    <m/>
    <m/>
    <x v="137"/>
    <b v="1"/>
    <s v="Non Responsive"/>
    <m/>
    <s v="00331000037VDm8AAG"/>
    <m/>
    <m/>
    <s v="00531000008FRNUAA4"/>
    <b v="1"/>
    <d v="2017-01-26T23:00:01"/>
    <m/>
    <b v="0"/>
    <m/>
    <m/>
    <b v="0"/>
    <d v="2018-01-01T00:00:00"/>
    <n v="1"/>
    <n v="2018"/>
    <s v="Omitted"/>
    <s v="Omitted"/>
    <b v="0"/>
    <b v="0"/>
    <m/>
    <b v="0"/>
    <b v="0"/>
    <b v="0"/>
    <x v="4"/>
    <b v="0"/>
    <m/>
    <x v="0"/>
    <d v="2017-08-30T00:00:00"/>
    <s v="0055A00000BclF5QAJ"/>
    <d v="2021-04-10T23:01:03"/>
    <m/>
    <d v="2018-03-27T17:02:56"/>
    <m/>
    <m/>
    <b v="0"/>
    <m/>
    <s v="Biotherapeutics"/>
    <s v="Trade Show"/>
    <m/>
    <m/>
    <m/>
    <m/>
    <m/>
    <x v="808"/>
    <x v="0"/>
    <b v="0"/>
    <m/>
    <m/>
    <m/>
    <s v="0055A000008iLoJQAU"/>
    <m/>
    <s v="Biotherapeutics"/>
    <m/>
    <s v="00331000037VDm8AAG"/>
    <s v="System"/>
    <s v="ZipChip"/>
    <m/>
    <m/>
    <s v="0125A000001ESVfQAO"/>
    <b v="0"/>
    <m/>
    <b v="0"/>
    <m/>
    <m/>
    <x v="0"/>
    <b v="0"/>
    <d v="2021-06-29T20:34:54"/>
    <m/>
    <m/>
    <b v="0"/>
    <x v="0"/>
    <m/>
    <m/>
    <m/>
    <m/>
    <x v="0"/>
    <n v="0"/>
    <n v="0"/>
  </r>
  <r>
    <s v="0013100001p4EYQAA2"/>
    <b v="0"/>
    <m/>
    <b v="0"/>
    <s v="70131000001YBPPAA4"/>
    <m/>
    <m/>
    <x v="9"/>
    <b v="1"/>
    <s v="Other"/>
    <m/>
    <s v="00331000037VDoZAAW"/>
    <m/>
    <m/>
    <s v="00531000008FRNUAA4"/>
    <b v="1"/>
    <d v="2017-01-26T23:05:07"/>
    <m/>
    <b v="0"/>
    <m/>
    <m/>
    <b v="0"/>
    <d v="2018-04-01T00:00:00"/>
    <n v="4"/>
    <n v="2018"/>
    <s v="Omitted"/>
    <s v="Omitted"/>
    <b v="0"/>
    <b v="0"/>
    <m/>
    <b v="1"/>
    <b v="0"/>
    <b v="0"/>
    <x v="4"/>
    <b v="0"/>
    <m/>
    <x v="0"/>
    <d v="2018-11-13T00:00:00"/>
    <s v="0055A00000BclF5QAJ"/>
    <d v="2021-04-11T20:28:47"/>
    <m/>
    <d v="2018-03-19T15:52:57"/>
    <m/>
    <m/>
    <b v="0"/>
    <m/>
    <s v="Biotherapeutics"/>
    <s v="Trade Show"/>
    <m/>
    <m/>
    <m/>
    <m/>
    <m/>
    <x v="809"/>
    <x v="0"/>
    <b v="0"/>
    <m/>
    <m/>
    <m/>
    <s v="0055A000008iLoJQAU"/>
    <s v="01s31000003qafeAAA"/>
    <s v="Biotherapeutics"/>
    <m/>
    <s v="00331000037VDoZAAW"/>
    <s v="System"/>
    <s v="ZipChip"/>
    <m/>
    <m/>
    <s v="0125A000001ESVfQAO"/>
    <b v="0"/>
    <m/>
    <b v="0"/>
    <m/>
    <m/>
    <x v="0"/>
    <b v="0"/>
    <d v="2021-06-29T20:34:54"/>
    <m/>
    <m/>
    <b v="0"/>
    <x v="0"/>
    <m/>
    <m/>
    <n v="54805"/>
    <m/>
    <x v="2"/>
    <n v="0"/>
    <n v="0"/>
  </r>
  <r>
    <s v="0013100001p4YI2AAM"/>
    <b v="0"/>
    <m/>
    <b v="0"/>
    <m/>
    <m/>
    <m/>
    <x v="67"/>
    <b v="1"/>
    <s v="Other"/>
    <m/>
    <s v="00331000037VNXDAA4"/>
    <m/>
    <m/>
    <s v="00531000008FRNUAA4"/>
    <b v="1"/>
    <d v="2017-01-27T18:23:56"/>
    <m/>
    <b v="0"/>
    <m/>
    <m/>
    <b v="0"/>
    <d v="2018-01-01T00:00:00"/>
    <n v="1"/>
    <n v="2018"/>
    <s v="Omitted"/>
    <s v="Omitted"/>
    <b v="0"/>
    <b v="0"/>
    <m/>
    <b v="1"/>
    <b v="0"/>
    <b v="0"/>
    <x v="4"/>
    <b v="0"/>
    <m/>
    <x v="0"/>
    <d v="2017-08-24T00:00:00"/>
    <s v="0055A00000BclF5QAJ"/>
    <d v="2021-04-11T20:28:47"/>
    <m/>
    <d v="2018-03-16T17:31:37"/>
    <m/>
    <m/>
    <b v="0"/>
    <m/>
    <s v="Metabolomics"/>
    <s v="Website"/>
    <m/>
    <m/>
    <m/>
    <m/>
    <m/>
    <x v="810"/>
    <x v="0"/>
    <b v="0"/>
    <m/>
    <m/>
    <m/>
    <s v="0055A000008iLoJQAU"/>
    <s v="01s31000003qafeAAA"/>
    <s v="Metabolomics"/>
    <m/>
    <s v="00331000037VNXDAA4"/>
    <s v="System"/>
    <s v="ZipChip"/>
    <m/>
    <m/>
    <s v="0125A000001ESVfQAO"/>
    <b v="0"/>
    <m/>
    <b v="0"/>
    <m/>
    <m/>
    <x v="0"/>
    <b v="0"/>
    <d v="2021-06-29T20:34:54"/>
    <m/>
    <m/>
    <b v="0"/>
    <x v="0"/>
    <m/>
    <m/>
    <n v="52055"/>
    <m/>
    <x v="2"/>
    <n v="0"/>
    <n v="0"/>
  </r>
  <r>
    <s v="0013100001gX5LzAAK"/>
    <b v="0"/>
    <m/>
    <b v="0"/>
    <s v="70131000001YBPPAA4"/>
    <m/>
    <m/>
    <x v="42"/>
    <b v="1"/>
    <s v="Duplicate opportunity"/>
    <m/>
    <s v="00331000030ylqUAAQ"/>
    <m/>
    <m/>
    <s v="00531000008FRNUAA4"/>
    <b v="1"/>
    <d v="2017-01-30T14:53:26"/>
    <m/>
    <b v="0"/>
    <m/>
    <m/>
    <b v="0"/>
    <d v="2017-01-01T00:00:00"/>
    <n v="1"/>
    <n v="2017"/>
    <s v="Omitted"/>
    <s v="Omitted"/>
    <b v="0"/>
    <b v="0"/>
    <m/>
    <b v="0"/>
    <b v="0"/>
    <b v="0"/>
    <x v="5"/>
    <b v="0"/>
    <m/>
    <x v="0"/>
    <m/>
    <s v="0055A00000BclF5QAJ"/>
    <d v="2021-04-10T23:01:03"/>
    <m/>
    <d v="2018-03-10T15:28:02"/>
    <m/>
    <m/>
    <b v="0"/>
    <m/>
    <m/>
    <s v="Trade Show"/>
    <m/>
    <m/>
    <m/>
    <m/>
    <m/>
    <x v="811"/>
    <x v="0"/>
    <b v="0"/>
    <m/>
    <m/>
    <m/>
    <s v="0055A000008zqzaQAA"/>
    <m/>
    <s v="Biotherapeutics"/>
    <m/>
    <s v="00331000030ylqUAAQ"/>
    <s v="System"/>
    <s v="ZipChip"/>
    <m/>
    <m/>
    <s v="0125A000001ESVfQAO"/>
    <b v="0"/>
    <m/>
    <b v="0"/>
    <m/>
    <m/>
    <x v="0"/>
    <b v="0"/>
    <d v="2021-06-29T20:34:54"/>
    <s v="0055A00000BctN2QAJ"/>
    <m/>
    <b v="0"/>
    <x v="0"/>
    <m/>
    <m/>
    <m/>
    <m/>
    <x v="0"/>
    <n v="0"/>
    <n v="0"/>
  </r>
  <r>
    <s v="0013100001fqvwqAAA"/>
    <b v="0"/>
    <m/>
    <b v="0"/>
    <s v="70131000001YBPPAA4"/>
    <m/>
    <m/>
    <x v="213"/>
    <b v="1"/>
    <m/>
    <m/>
    <s v="00331000031Y04OAAS"/>
    <m/>
    <m/>
    <s v="00531000007KAu8AAG"/>
    <b v="0"/>
    <d v="2017-01-30T22:37:00"/>
    <m/>
    <b v="0"/>
    <m/>
    <m/>
    <b v="0"/>
    <d v="2017-01-01T00:00:00"/>
    <n v="1"/>
    <n v="2017"/>
    <s v="Closed"/>
    <s v="Closed"/>
    <b v="0"/>
    <b v="0"/>
    <m/>
    <b v="1"/>
    <b v="0"/>
    <b v="0"/>
    <x v="5"/>
    <b v="0"/>
    <m/>
    <x v="0"/>
    <m/>
    <s v="0055A00000BclF5QAJ"/>
    <d v="2021-04-10T22:59:54"/>
    <m/>
    <d v="2018-03-10T15:07:46"/>
    <m/>
    <m/>
    <b v="0"/>
    <m/>
    <s v="Biotherapeutics;Proteomics and Peptide Mapping"/>
    <s v="Trade Show"/>
    <m/>
    <m/>
    <m/>
    <m/>
    <m/>
    <x v="812"/>
    <x v="0"/>
    <b v="0"/>
    <m/>
    <m/>
    <m/>
    <s v="0055A000008iLoOQAU"/>
    <s v="01s31000003qafeAAA"/>
    <s v="Biotherapeutics"/>
    <m/>
    <m/>
    <s v="Consumables"/>
    <s v="ZipChip"/>
    <m/>
    <m/>
    <s v="0125A000001ESVfQAO"/>
    <b v="0"/>
    <m/>
    <b v="0"/>
    <m/>
    <m/>
    <x v="1"/>
    <b v="0"/>
    <d v="2021-06-29T20:34:54"/>
    <m/>
    <m/>
    <b v="0"/>
    <x v="1"/>
    <m/>
    <m/>
    <n v="9500"/>
    <m/>
    <x v="128"/>
    <n v="100"/>
    <n v="0"/>
  </r>
  <r>
    <s v="0013100001k5ZyRAAU"/>
    <b v="0"/>
    <m/>
    <b v="0"/>
    <s v="70131000001YBPKAA4"/>
    <m/>
    <m/>
    <x v="42"/>
    <b v="1"/>
    <s v="Duplicate opportunity"/>
    <m/>
    <s v="00331000032RdOGAA0"/>
    <m/>
    <m/>
    <s v="00531000008FRNUAA4"/>
    <b v="1"/>
    <d v="2017-01-31T14:46:56"/>
    <m/>
    <b v="0"/>
    <m/>
    <m/>
    <b v="0"/>
    <d v="2017-01-01T00:00:00"/>
    <n v="1"/>
    <n v="2017"/>
    <s v="Omitted"/>
    <s v="Omitted"/>
    <b v="0"/>
    <b v="0"/>
    <m/>
    <b v="0"/>
    <b v="0"/>
    <b v="0"/>
    <x v="5"/>
    <b v="0"/>
    <m/>
    <x v="0"/>
    <m/>
    <s v="0055A00000BclF5QAJ"/>
    <d v="2021-04-10T23:01:03"/>
    <m/>
    <d v="2018-03-10T15:17:24"/>
    <m/>
    <m/>
    <b v="0"/>
    <m/>
    <m/>
    <s v="Trade Show"/>
    <m/>
    <m/>
    <m/>
    <m/>
    <m/>
    <x v="813"/>
    <x v="0"/>
    <b v="0"/>
    <m/>
    <m/>
    <m/>
    <s v="0055A000008iLoOQAU"/>
    <m/>
    <s v="Biotherapeutics"/>
    <m/>
    <s v="00331000032RdOGAA0"/>
    <s v="System"/>
    <s v="ZipChip"/>
    <m/>
    <m/>
    <s v="0125A000001ESVfQAO"/>
    <b v="0"/>
    <m/>
    <b v="0"/>
    <m/>
    <m/>
    <x v="0"/>
    <b v="0"/>
    <d v="2021-06-29T20:34:54"/>
    <m/>
    <m/>
    <b v="0"/>
    <x v="0"/>
    <m/>
    <m/>
    <m/>
    <m/>
    <x v="0"/>
    <n v="0"/>
    <n v="0"/>
  </r>
  <r>
    <s v="0013100001lb7OTAAY"/>
    <b v="0"/>
    <m/>
    <b v="0"/>
    <s v="70131000001YBP5AAO"/>
    <m/>
    <m/>
    <x v="75"/>
    <b v="1"/>
    <s v="Lost or No Budget"/>
    <m/>
    <s v="00331000033TjJ4AAK"/>
    <m/>
    <m/>
    <s v="00531000007KAsvAAG"/>
    <b v="0"/>
    <d v="2017-01-31T15:12:05"/>
    <m/>
    <b v="0"/>
    <m/>
    <m/>
    <b v="0"/>
    <d v="2017-04-01T00:00:00"/>
    <n v="4"/>
    <n v="2017"/>
    <s v="Omitted"/>
    <s v="Omitted"/>
    <b v="0"/>
    <b v="0"/>
    <m/>
    <b v="1"/>
    <b v="0"/>
    <b v="0"/>
    <x v="13"/>
    <b v="0"/>
    <m/>
    <x v="0"/>
    <m/>
    <s v="0055A000009s6n0QAA"/>
    <d v="2020-01-06T18:18:40"/>
    <m/>
    <d v="2020-01-06T18:18:40"/>
    <m/>
    <m/>
    <b v="0"/>
    <m/>
    <m/>
    <s v="Trade Show"/>
    <m/>
    <m/>
    <m/>
    <m/>
    <m/>
    <x v="814"/>
    <x v="0"/>
    <b v="0"/>
    <m/>
    <m/>
    <m/>
    <s v="00531000007KAsvAAG"/>
    <s v="01s31000003qafjAAA"/>
    <m/>
    <m/>
    <m/>
    <m/>
    <m/>
    <m/>
    <m/>
    <s v="0125A000001NaBLQA0"/>
    <b v="0"/>
    <m/>
    <b v="0"/>
    <m/>
    <m/>
    <x v="0"/>
    <b v="0"/>
    <d v="2021-06-29T20:34:54"/>
    <m/>
    <m/>
    <b v="0"/>
    <x v="0"/>
    <m/>
    <m/>
    <n v="65000"/>
    <m/>
    <x v="2"/>
    <n v="0"/>
    <n v="0"/>
  </r>
  <r>
    <s v="0013100001p57c0AAA"/>
    <b v="0"/>
    <m/>
    <b v="0"/>
    <s v="70131000001YBOMAA4"/>
    <m/>
    <m/>
    <x v="136"/>
    <b v="1"/>
    <s v="Non Responsive"/>
    <m/>
    <s v="00331000037W8luAAC"/>
    <m/>
    <m/>
    <s v="00531000008FRNUAA4"/>
    <b v="1"/>
    <d v="2017-01-31T16:55:17"/>
    <m/>
    <b v="0"/>
    <m/>
    <m/>
    <b v="0"/>
    <d v="2022-04-01T00:00:00"/>
    <n v="4"/>
    <n v="2022"/>
    <s v="Omitted"/>
    <s v="Omitted"/>
    <b v="0"/>
    <b v="0"/>
    <m/>
    <b v="0"/>
    <b v="0"/>
    <b v="0"/>
    <x v="13"/>
    <b v="0"/>
    <m/>
    <x v="0"/>
    <m/>
    <s v="0055A00000BclF5QAJ"/>
    <d v="2021-04-10T23:01:03"/>
    <m/>
    <d v="2020-12-03T14:58:26"/>
    <m/>
    <m/>
    <b v="0"/>
    <m/>
    <m/>
    <s v="Trade Show"/>
    <m/>
    <m/>
    <m/>
    <m/>
    <m/>
    <x v="815"/>
    <x v="0"/>
    <b v="0"/>
    <m/>
    <m/>
    <m/>
    <s v="0055A000008iLoOQAU"/>
    <m/>
    <s v="Other"/>
    <m/>
    <s v="00331000037W8luAAC"/>
    <s v="System"/>
    <s v="ZipChip"/>
    <m/>
    <m/>
    <s v="0125A000001ESVfQAO"/>
    <b v="0"/>
    <m/>
    <b v="0"/>
    <m/>
    <m/>
    <x v="0"/>
    <b v="0"/>
    <d v="2021-06-29T20:34:54"/>
    <m/>
    <m/>
    <b v="0"/>
    <x v="0"/>
    <m/>
    <m/>
    <m/>
    <m/>
    <x v="0"/>
    <n v="0"/>
    <n v="0"/>
  </r>
  <r>
    <s v="0013100001p58SoAAI"/>
    <b v="0"/>
    <m/>
    <b v="0"/>
    <s v="70131000001YBOMAA4"/>
    <m/>
    <m/>
    <x v="10"/>
    <b v="1"/>
    <s v="Contact has moved"/>
    <m/>
    <s v="00331000038C7L7AAK"/>
    <m/>
    <m/>
    <s v="00531000008FRNUAA4"/>
    <b v="1"/>
    <d v="2017-01-31T18:09:39"/>
    <m/>
    <b v="0"/>
    <m/>
    <m/>
    <b v="0"/>
    <d v="2021-04-01T00:00:00"/>
    <n v="4"/>
    <n v="2021"/>
    <s v="Omitted"/>
    <s v="Omitted"/>
    <b v="0"/>
    <b v="0"/>
    <m/>
    <b v="1"/>
    <b v="0"/>
    <b v="0"/>
    <x v="13"/>
    <b v="0"/>
    <s v="Manual-Classic"/>
    <x v="0"/>
    <m/>
    <s v="0055A00000BclF5QAJ"/>
    <d v="2021-04-10T23:01:03"/>
    <m/>
    <d v="2020-10-15T15:36:17"/>
    <m/>
    <m/>
    <b v="0"/>
    <m/>
    <s v="Proteomics and Peptide Mapping"/>
    <s v="Trade Show"/>
    <m/>
    <m/>
    <m/>
    <m/>
    <m/>
    <x v="816"/>
    <x v="0"/>
    <b v="0"/>
    <m/>
    <m/>
    <m/>
    <s v="00531000007KAu8AAG"/>
    <s v="01s31000003qafeAAA"/>
    <s v="Proteomics"/>
    <m/>
    <s v="00331000038C7L7AAK"/>
    <s v="System"/>
    <s v="ZipChip"/>
    <m/>
    <m/>
    <s v="0125A000001ESVfQAO"/>
    <b v="0"/>
    <m/>
    <b v="0"/>
    <m/>
    <m/>
    <x v="0"/>
    <b v="0"/>
    <d v="2021-06-29T20:34:54"/>
    <s v="0055A00000Bd4jEQAR"/>
    <m/>
    <b v="0"/>
    <x v="0"/>
    <m/>
    <m/>
    <n v="54805"/>
    <m/>
    <x v="2"/>
    <n v="0"/>
    <n v="0"/>
  </r>
  <r>
    <s v="0013100001p58YmAAI"/>
    <b v="0"/>
    <m/>
    <b v="0"/>
    <s v="70131000001YBOMAA4"/>
    <m/>
    <m/>
    <x v="79"/>
    <b v="1"/>
    <s v="Contact has moved"/>
    <m/>
    <s v="00331000038C7TfAAK"/>
    <m/>
    <m/>
    <s v="00531000008FRNUAA4"/>
    <b v="1"/>
    <d v="2017-01-31T18:20:15"/>
    <m/>
    <b v="0"/>
    <m/>
    <m/>
    <b v="0"/>
    <d v="2020-01-01T00:00:00"/>
    <n v="1"/>
    <n v="2020"/>
    <s v="Omitted"/>
    <s v="Omitted"/>
    <b v="0"/>
    <b v="0"/>
    <m/>
    <b v="1"/>
    <b v="0"/>
    <b v="0"/>
    <x v="13"/>
    <b v="0"/>
    <m/>
    <x v="0"/>
    <m/>
    <s v="0055A00000BclF5QAJ"/>
    <d v="2021-04-10T23:01:03"/>
    <m/>
    <d v="2020-02-14T12:10:02"/>
    <m/>
    <m/>
    <b v="0"/>
    <m/>
    <s v="Intact Proteins &amp; Antibodies"/>
    <s v="Trade Show"/>
    <m/>
    <m/>
    <m/>
    <m/>
    <m/>
    <x v="817"/>
    <x v="0"/>
    <b v="0"/>
    <m/>
    <m/>
    <m/>
    <s v="00531000007KAu8AAG"/>
    <s v="01s31000003qafeAAA"/>
    <s v="Biotherapeutics"/>
    <m/>
    <s v="00331000038C7TfAAK"/>
    <s v="System"/>
    <s v="ZipChip"/>
    <m/>
    <m/>
    <s v="0125A000001ESVfQAO"/>
    <b v="0"/>
    <m/>
    <b v="0"/>
    <m/>
    <m/>
    <x v="0"/>
    <b v="0"/>
    <d v="2021-06-29T20:34:54"/>
    <s v="0055A00000Bd4jEQAR"/>
    <m/>
    <b v="0"/>
    <x v="0"/>
    <m/>
    <m/>
    <n v="50015"/>
    <m/>
    <x v="2"/>
    <n v="0"/>
    <n v="0"/>
  </r>
  <r>
    <s v="0013100001p58c2AAA"/>
    <b v="0"/>
    <m/>
    <b v="0"/>
    <s v="70131000001YBOMAA4"/>
    <m/>
    <m/>
    <x v="79"/>
    <b v="1"/>
    <s v="Duplicate opportunity"/>
    <m/>
    <s v="00331000038C7XjAAK"/>
    <m/>
    <m/>
    <s v="00531000008FRNUAA4"/>
    <b v="1"/>
    <d v="2017-01-31T18:23:52"/>
    <m/>
    <b v="0"/>
    <m/>
    <m/>
    <b v="0"/>
    <d v="2020-01-01T00:00:00"/>
    <n v="1"/>
    <n v="2020"/>
    <s v="Omitted"/>
    <s v="Omitted"/>
    <b v="0"/>
    <b v="0"/>
    <m/>
    <b v="0"/>
    <b v="0"/>
    <b v="0"/>
    <x v="13"/>
    <b v="0"/>
    <m/>
    <x v="0"/>
    <m/>
    <s v="0055A00000BclF5QAJ"/>
    <d v="2021-04-10T23:01:03"/>
    <m/>
    <d v="2020-02-14T11:50:31"/>
    <m/>
    <m/>
    <b v="0"/>
    <m/>
    <s v="Biotherapeutics"/>
    <s v="Trade Show"/>
    <m/>
    <m/>
    <m/>
    <m/>
    <m/>
    <x v="818"/>
    <x v="0"/>
    <b v="0"/>
    <m/>
    <m/>
    <m/>
    <s v="00531000007KAu8AAG"/>
    <m/>
    <s v="Biotherapeutics"/>
    <m/>
    <s v="00331000038C7XjAAK"/>
    <s v="System"/>
    <s v="ZipChip"/>
    <m/>
    <m/>
    <s v="0125A000001ESVfQAO"/>
    <b v="0"/>
    <m/>
    <b v="0"/>
    <m/>
    <m/>
    <x v="0"/>
    <b v="0"/>
    <d v="2021-06-29T20:34:54"/>
    <s v="0055A00000Bd4jEQAR"/>
    <m/>
    <b v="0"/>
    <x v="0"/>
    <m/>
    <m/>
    <m/>
    <m/>
    <x v="0"/>
    <n v="0"/>
    <n v="0"/>
  </r>
  <r>
    <s v="0013100001fr7EaAAI"/>
    <b v="0"/>
    <m/>
    <b v="0"/>
    <m/>
    <m/>
    <m/>
    <x v="214"/>
    <b v="1"/>
    <s v="Contact has moved"/>
    <m/>
    <s v="00331000038C7ksAAC"/>
    <m/>
    <m/>
    <s v="00531000008FRNUAA4"/>
    <b v="1"/>
    <d v="2017-01-31T18:37:58"/>
    <m/>
    <b v="0"/>
    <m/>
    <m/>
    <b v="0"/>
    <d v="2021-02-01T00:00:00"/>
    <n v="2"/>
    <n v="2021"/>
    <s v="Omitted"/>
    <s v="Omitted"/>
    <b v="0"/>
    <b v="0"/>
    <m/>
    <b v="0"/>
    <b v="0"/>
    <b v="0"/>
    <x v="13"/>
    <b v="0"/>
    <s v="Auto-Classic"/>
    <x v="0"/>
    <m/>
    <s v="0055A00000BclF5QAJ"/>
    <d v="2021-04-10T23:01:03"/>
    <m/>
    <d v="2021-02-12T11:52:07"/>
    <m/>
    <m/>
    <b v="0"/>
    <m/>
    <s v="Biotherapeutics"/>
    <s v="Website"/>
    <m/>
    <m/>
    <m/>
    <m/>
    <m/>
    <x v="819"/>
    <x v="0"/>
    <b v="0"/>
    <m/>
    <m/>
    <m/>
    <s v="00531000007KAu8AAG"/>
    <m/>
    <s v="Biotherapeutics"/>
    <m/>
    <s v="00331000038C7ksAAC"/>
    <s v="System"/>
    <s v="ZipChip"/>
    <m/>
    <m/>
    <s v="0125A000001ESVfQAO"/>
    <b v="0"/>
    <m/>
    <b v="0"/>
    <m/>
    <m/>
    <x v="0"/>
    <b v="0"/>
    <d v="2021-06-29T20:34:54"/>
    <s v="0055A00000Bd4jEQAR"/>
    <m/>
    <b v="0"/>
    <x v="0"/>
    <m/>
    <m/>
    <m/>
    <m/>
    <x v="0"/>
    <n v="0"/>
    <n v="0"/>
  </r>
  <r>
    <s v="0013100001p58tAAAQ"/>
    <b v="0"/>
    <m/>
    <b v="0"/>
    <m/>
    <m/>
    <m/>
    <x v="10"/>
    <b v="1"/>
    <s v="Non Responsive"/>
    <m/>
    <s v="00331000038C7x3AAC"/>
    <m/>
    <m/>
    <s v="00531000008FRNUAA4"/>
    <b v="1"/>
    <d v="2017-01-31T18:51:55"/>
    <m/>
    <b v="0"/>
    <m/>
    <m/>
    <b v="0"/>
    <d v="2021-04-01T00:00:00"/>
    <n v="4"/>
    <n v="2021"/>
    <s v="Omitted"/>
    <s v="Omitted"/>
    <b v="0"/>
    <b v="0"/>
    <m/>
    <b v="0"/>
    <b v="0"/>
    <b v="0"/>
    <x v="3"/>
    <b v="0"/>
    <m/>
    <x v="0"/>
    <m/>
    <s v="0055A00000BclF5QAJ"/>
    <d v="2021-04-10T23:01:03"/>
    <m/>
    <d v="2020-12-11T00:14:05"/>
    <m/>
    <m/>
    <b v="0"/>
    <m/>
    <m/>
    <s v="Website"/>
    <m/>
    <m/>
    <m/>
    <m/>
    <m/>
    <x v="820"/>
    <x v="0"/>
    <b v="0"/>
    <m/>
    <m/>
    <m/>
    <s v="0055A000008iLoOQAU"/>
    <m/>
    <s v="Other"/>
    <m/>
    <s v="00331000038C7x3AAC"/>
    <s v="System"/>
    <s v="ZipChip"/>
    <m/>
    <m/>
    <s v="0125A000001ESVfQAO"/>
    <b v="0"/>
    <m/>
    <b v="0"/>
    <m/>
    <m/>
    <x v="0"/>
    <b v="0"/>
    <d v="2021-06-29T20:34:54"/>
    <m/>
    <m/>
    <b v="0"/>
    <x v="0"/>
    <m/>
    <m/>
    <m/>
    <m/>
    <x v="0"/>
    <n v="0"/>
    <n v="0"/>
  </r>
  <r>
    <s v="0013100001p58uhAAA"/>
    <b v="0"/>
    <m/>
    <b v="0"/>
    <s v="70131000001YBOMAA4"/>
    <m/>
    <m/>
    <x v="215"/>
    <b v="1"/>
    <m/>
    <m/>
    <s v="00331000038C7zJAAS"/>
    <m/>
    <m/>
    <s v="00531000008FRNUAA4"/>
    <b v="1"/>
    <d v="2017-01-31T18:54:21"/>
    <m/>
    <b v="0"/>
    <m/>
    <m/>
    <b v="0"/>
    <d v="2017-03-01T00:00:00"/>
    <n v="3"/>
    <n v="2017"/>
    <s v="Closed"/>
    <s v="Closed"/>
    <b v="0"/>
    <b v="0"/>
    <m/>
    <b v="1"/>
    <b v="0"/>
    <b v="0"/>
    <x v="3"/>
    <b v="0"/>
    <m/>
    <x v="0"/>
    <d v="2017-06-19T00:00:00"/>
    <s v="0055A00000BclF5QAJ"/>
    <d v="2021-04-10T22:59:54"/>
    <m/>
    <d v="2018-03-10T15:07:46"/>
    <m/>
    <m/>
    <b v="0"/>
    <m/>
    <s v="Biotherapeutics"/>
    <s v="Trade Show"/>
    <m/>
    <m/>
    <m/>
    <m/>
    <m/>
    <x v="821"/>
    <x v="0"/>
    <b v="0"/>
    <m/>
    <m/>
    <m/>
    <s v="00531000007KAu8AAG"/>
    <s v="01s31000003qafeAAA"/>
    <s v="Biotherapeutics"/>
    <m/>
    <s v="00331000038C7zJAAS"/>
    <s v="System"/>
    <s v="ZipChip"/>
    <m/>
    <m/>
    <s v="0125A000001ESVfQAO"/>
    <b v="0"/>
    <m/>
    <b v="0"/>
    <m/>
    <m/>
    <x v="1"/>
    <b v="0"/>
    <d v="2021-06-29T20:34:54"/>
    <s v="0055A00000Bd4jEQAR"/>
    <m/>
    <b v="0"/>
    <x v="1"/>
    <m/>
    <m/>
    <n v="47655"/>
    <m/>
    <x v="61"/>
    <n v="100"/>
    <n v="0"/>
  </r>
  <r>
    <s v="0013100001p592WAAQ"/>
    <b v="0"/>
    <m/>
    <b v="0"/>
    <s v="70131000001YBPPAA4"/>
    <m/>
    <m/>
    <x v="136"/>
    <b v="1"/>
    <s v="Other"/>
    <m/>
    <s v="00331000038C8CNAA0"/>
    <m/>
    <m/>
    <s v="00531000008FRNUAA4"/>
    <b v="1"/>
    <d v="2017-01-31T19:09:02"/>
    <m/>
    <b v="0"/>
    <m/>
    <m/>
    <b v="0"/>
    <d v="2022-04-01T00:00:00"/>
    <n v="4"/>
    <n v="2022"/>
    <s v="Omitted"/>
    <s v="Omitted"/>
    <b v="0"/>
    <b v="0"/>
    <m/>
    <b v="0"/>
    <b v="0"/>
    <b v="0"/>
    <x v="3"/>
    <b v="0"/>
    <s v="Auto-Classic"/>
    <x v="0"/>
    <d v="2017-08-22T00:00:00"/>
    <s v="0055A00000BclF5QAJ"/>
    <d v="2021-04-11T20:33:11"/>
    <m/>
    <d v="2020-11-17T17:34:14"/>
    <m/>
    <m/>
    <b v="0"/>
    <m/>
    <m/>
    <s v="Trade Show"/>
    <m/>
    <m/>
    <m/>
    <m/>
    <m/>
    <x v="822"/>
    <x v="0"/>
    <b v="0"/>
    <m/>
    <m/>
    <m/>
    <s v="00531000007KAu8AAG"/>
    <m/>
    <s v="Biotherapeutics"/>
    <m/>
    <s v="00331000038C8CNAA0"/>
    <s v="System"/>
    <s v="ZipChip"/>
    <m/>
    <m/>
    <s v="0125A000001ESVfQAO"/>
    <b v="0"/>
    <m/>
    <b v="0"/>
    <m/>
    <m/>
    <x v="0"/>
    <b v="0"/>
    <d v="2021-06-29T20:34:54"/>
    <s v="0055A00000Bd4jEQAR"/>
    <m/>
    <b v="0"/>
    <x v="0"/>
    <m/>
    <m/>
    <m/>
    <m/>
    <x v="0"/>
    <n v="0"/>
    <n v="0"/>
  </r>
  <r>
    <s v="0013100001p595GAAQ"/>
    <b v="0"/>
    <m/>
    <b v="0"/>
    <s v="70131000001YBOMAA4"/>
    <m/>
    <m/>
    <x v="29"/>
    <b v="0"/>
    <m/>
    <m/>
    <s v="00331000038C8FRAA0"/>
    <m/>
    <m/>
    <s v="00531000008FRNUAA4"/>
    <b v="1"/>
    <d v="2017-01-31T19:11:38"/>
    <m/>
    <b v="0"/>
    <m/>
    <m/>
    <b v="0"/>
    <d v="2022-02-01T00:00:00"/>
    <n v="2"/>
    <n v="2022"/>
    <s v="Pipeline"/>
    <s v="Pipeline"/>
    <b v="0"/>
    <b v="0"/>
    <m/>
    <b v="0"/>
    <b v="0"/>
    <b v="0"/>
    <x v="3"/>
    <b v="0"/>
    <s v="Auto-Classic"/>
    <x v="0"/>
    <d v="2017-08-22T00:00:00"/>
    <s v="0055A00000BclF5QAJ"/>
    <d v="2021-06-01T19:07:12"/>
    <m/>
    <d v="2020-02-14T13:58:12"/>
    <m/>
    <m/>
    <b v="0"/>
    <m/>
    <m/>
    <s v="Trade Show"/>
    <m/>
    <m/>
    <m/>
    <m/>
    <m/>
    <x v="823"/>
    <x v="0"/>
    <b v="0"/>
    <m/>
    <m/>
    <m/>
    <s v="00531000007KAu8AAG"/>
    <m/>
    <s v="Proteomics;Metabolomics;Other"/>
    <m/>
    <s v="00331000038C8FRAA0"/>
    <s v="System"/>
    <s v="ZipChip"/>
    <m/>
    <m/>
    <s v="0125A000001ESVfQAO"/>
    <b v="0"/>
    <m/>
    <b v="0"/>
    <m/>
    <m/>
    <x v="3"/>
    <b v="0"/>
    <d v="2021-06-29T20:34:54"/>
    <s v="0055A00000Bd4jEQAR"/>
    <m/>
    <b v="0"/>
    <x v="0"/>
    <m/>
    <m/>
    <m/>
    <m/>
    <x v="0"/>
    <n v="5"/>
    <n v="0"/>
  </r>
  <r>
    <s v="0013100001p59JKAAY"/>
    <b v="0"/>
    <m/>
    <b v="0"/>
    <s v="70131000001YBOWAA4"/>
    <m/>
    <m/>
    <x v="79"/>
    <b v="1"/>
    <s v="Contact has moved"/>
    <m/>
    <s v="00331000038C8aDAAS"/>
    <m/>
    <m/>
    <s v="00531000008FRNUAA4"/>
    <b v="1"/>
    <d v="2017-01-31T19:31:47"/>
    <m/>
    <b v="0"/>
    <m/>
    <m/>
    <b v="0"/>
    <d v="2020-01-01T00:00:00"/>
    <n v="1"/>
    <n v="2020"/>
    <s v="Omitted"/>
    <s v="Omitted"/>
    <b v="0"/>
    <b v="0"/>
    <m/>
    <b v="1"/>
    <b v="0"/>
    <b v="0"/>
    <x v="3"/>
    <b v="0"/>
    <m/>
    <x v="0"/>
    <m/>
    <s v="0055A00000BclF5QAJ"/>
    <d v="2021-04-10T23:01:03"/>
    <m/>
    <d v="2020-02-14T13:49:40"/>
    <m/>
    <m/>
    <b v="0"/>
    <m/>
    <m/>
    <s v="Trade Show"/>
    <m/>
    <m/>
    <m/>
    <m/>
    <m/>
    <x v="824"/>
    <x v="0"/>
    <b v="0"/>
    <m/>
    <m/>
    <m/>
    <s v="00531000007KAu8AAG"/>
    <s v="01s31000003qafeAAA"/>
    <s v="Proteomics"/>
    <m/>
    <s v="00331000038C8aDAAS"/>
    <s v="System"/>
    <s v="ZipChip"/>
    <m/>
    <m/>
    <s v="0125A000001ESVfQAO"/>
    <b v="0"/>
    <m/>
    <b v="0"/>
    <m/>
    <m/>
    <x v="0"/>
    <b v="0"/>
    <d v="2021-06-29T20:34:54"/>
    <s v="0055A00000Bd4jEQAR"/>
    <m/>
    <b v="0"/>
    <x v="0"/>
    <m/>
    <m/>
    <n v="50015"/>
    <m/>
    <x v="2"/>
    <n v="0"/>
    <n v="0"/>
  </r>
  <r>
    <s v="0013100001p59JtAAI"/>
    <b v="0"/>
    <m/>
    <b v="0"/>
    <s v="70131000001YBOMAA4"/>
    <m/>
    <m/>
    <x v="10"/>
    <b v="1"/>
    <s v="Non Responsive"/>
    <m/>
    <s v="00331000038C8eNAAS"/>
    <m/>
    <m/>
    <s v="00531000008FRNUAA4"/>
    <b v="1"/>
    <d v="2017-01-31T19:32:36"/>
    <m/>
    <b v="0"/>
    <m/>
    <m/>
    <b v="0"/>
    <d v="2021-04-01T00:00:00"/>
    <n v="4"/>
    <n v="2021"/>
    <s v="Omitted"/>
    <s v="Omitted"/>
    <b v="0"/>
    <b v="0"/>
    <m/>
    <b v="0"/>
    <b v="0"/>
    <b v="0"/>
    <x v="4"/>
    <b v="0"/>
    <m/>
    <x v="0"/>
    <m/>
    <s v="0055A00000BclF5QAJ"/>
    <d v="2021-04-10T23:01:03"/>
    <m/>
    <d v="2020-12-03T14:43:00"/>
    <m/>
    <m/>
    <b v="0"/>
    <m/>
    <s v="Other"/>
    <s v="Trade Show"/>
    <m/>
    <m/>
    <m/>
    <m/>
    <m/>
    <x v="825"/>
    <x v="0"/>
    <b v="0"/>
    <m/>
    <m/>
    <m/>
    <s v="0055A000008iLoOQAU"/>
    <m/>
    <s v="Other"/>
    <m/>
    <s v="00331000038C8eNAAS"/>
    <s v="System"/>
    <s v="ZipChip"/>
    <m/>
    <m/>
    <s v="0125A000001ESVfQAO"/>
    <b v="0"/>
    <m/>
    <b v="0"/>
    <m/>
    <m/>
    <x v="0"/>
    <b v="0"/>
    <d v="2021-06-29T20:34:54"/>
    <m/>
    <m/>
    <b v="0"/>
    <x v="0"/>
    <m/>
    <m/>
    <m/>
    <m/>
    <x v="0"/>
    <n v="0"/>
    <n v="0"/>
  </r>
  <r>
    <s v="0013100001p59KSAAY"/>
    <b v="0"/>
    <m/>
    <b v="0"/>
    <s v="70131000001YBPPAA4"/>
    <m/>
    <m/>
    <x v="79"/>
    <b v="1"/>
    <s v="Contact has moved"/>
    <m/>
    <s v="00331000038C8f7AAC"/>
    <m/>
    <m/>
    <s v="00531000008FRNUAA4"/>
    <b v="1"/>
    <d v="2017-01-31T19:33:32"/>
    <m/>
    <b v="0"/>
    <m/>
    <m/>
    <b v="0"/>
    <d v="2020-01-01T00:00:00"/>
    <n v="1"/>
    <n v="2020"/>
    <s v="Omitted"/>
    <s v="Omitted"/>
    <b v="0"/>
    <b v="0"/>
    <m/>
    <b v="0"/>
    <b v="0"/>
    <b v="0"/>
    <x v="4"/>
    <b v="0"/>
    <m/>
    <x v="0"/>
    <d v="2017-08-23T00:00:00"/>
    <s v="0055A00000BclF5QAJ"/>
    <d v="2021-04-10T23:01:03"/>
    <m/>
    <d v="2020-02-14T13:52:45"/>
    <m/>
    <m/>
    <b v="0"/>
    <m/>
    <m/>
    <s v="Trade Show"/>
    <m/>
    <m/>
    <m/>
    <m/>
    <m/>
    <x v="826"/>
    <x v="0"/>
    <b v="0"/>
    <m/>
    <m/>
    <m/>
    <s v="00531000007KAu8AAG"/>
    <m/>
    <s v="Other"/>
    <m/>
    <s v="00331000038C8f7AAC"/>
    <s v="System"/>
    <s v="ZipChip"/>
    <m/>
    <m/>
    <s v="0125A000001ESVfQAO"/>
    <b v="0"/>
    <m/>
    <b v="0"/>
    <m/>
    <m/>
    <x v="0"/>
    <b v="0"/>
    <d v="2021-06-29T20:34:54"/>
    <s v="0055A00000Bd4jEQAR"/>
    <m/>
    <b v="0"/>
    <x v="0"/>
    <m/>
    <m/>
    <m/>
    <m/>
    <x v="0"/>
    <n v="0"/>
    <n v="0"/>
  </r>
  <r>
    <s v="0013100001jbAu9AAE"/>
    <b v="0"/>
    <m/>
    <b v="0"/>
    <s v="70131000001YBOWAA4"/>
    <m/>
    <m/>
    <x v="136"/>
    <b v="0"/>
    <m/>
    <m/>
    <s v="00331000038C8ipAAC"/>
    <m/>
    <m/>
    <s v="00531000008FRNUAA4"/>
    <b v="1"/>
    <d v="2017-01-31T19:37:36"/>
    <m/>
    <b v="0"/>
    <m/>
    <m/>
    <b v="0"/>
    <d v="2022-04-01T00:00:00"/>
    <n v="4"/>
    <n v="2022"/>
    <s v="Pipeline"/>
    <s v="Pipeline"/>
    <b v="0"/>
    <b v="0"/>
    <m/>
    <b v="1"/>
    <b v="0"/>
    <b v="0"/>
    <x v="4"/>
    <b v="0"/>
    <s v="Auto-Classic"/>
    <x v="0"/>
    <m/>
    <s v="0055A00000BclF5QAJ"/>
    <d v="2021-06-01T19:07:12"/>
    <m/>
    <d v="2019-06-11T13:24:34"/>
    <m/>
    <m/>
    <b v="0"/>
    <m/>
    <m/>
    <s v="Trade Show"/>
    <m/>
    <m/>
    <m/>
    <m/>
    <m/>
    <x v="827"/>
    <x v="0"/>
    <b v="0"/>
    <m/>
    <m/>
    <m/>
    <s v="0055A000008iLoOQAU"/>
    <s v="01s5A000005z9ixQAA"/>
    <s v="Proteomics"/>
    <m/>
    <s v="00331000038C8ipAAC"/>
    <s v="System"/>
    <s v="ZipChip"/>
    <m/>
    <m/>
    <s v="0125A000001ESVfQAO"/>
    <b v="0"/>
    <m/>
    <b v="0"/>
    <m/>
    <m/>
    <x v="3"/>
    <b v="0"/>
    <d v="2021-06-29T20:34:54"/>
    <s v="0055A000008iLmcQAE"/>
    <m/>
    <b v="0"/>
    <x v="0"/>
    <m/>
    <m/>
    <n v="72900"/>
    <m/>
    <x v="71"/>
    <n v="5"/>
    <n v="0"/>
  </r>
  <r>
    <s v="0013100001p59ZDAAY"/>
    <b v="0"/>
    <m/>
    <b v="0"/>
    <s v="70131000001YBPPAA4"/>
    <m/>
    <m/>
    <x v="216"/>
    <b v="1"/>
    <m/>
    <m/>
    <s v="00331000038C91JAAS"/>
    <s v="Half time in lab"/>
    <s v="Impacted"/>
    <s v="00531000008FRNUAA4"/>
    <b v="1"/>
    <d v="2017-01-31T19:53:35"/>
    <m/>
    <b v="0"/>
    <m/>
    <m/>
    <b v="0"/>
    <d v="2020-04-01T00:00:00"/>
    <n v="4"/>
    <n v="2020"/>
    <s v="Closed"/>
    <s v="Closed"/>
    <b v="1"/>
    <b v="1"/>
    <m/>
    <b v="0"/>
    <b v="0"/>
    <b v="0"/>
    <x v="4"/>
    <b v="0"/>
    <s v="Auto-Classic"/>
    <x v="0"/>
    <d v="2020-12-04T00:00:00"/>
    <s v="00531000007KAu8AAG"/>
    <d v="2021-06-16T11:02:08"/>
    <m/>
    <d v="2020-12-02T18:18:07"/>
    <m/>
    <m/>
    <b v="0"/>
    <m/>
    <s v="Biotherapeutics"/>
    <s v="Trade Show"/>
    <m/>
    <m/>
    <s v="Thermo"/>
    <s v="QE EMR UHMR (Plus, HF, HF-X with BioPharma)"/>
    <m/>
    <x v="828"/>
    <x v="0"/>
    <b v="0"/>
    <m/>
    <s v="Q Exactive Biopharma"/>
    <s v="mRNA"/>
    <s v="00531000007KAu8AAG"/>
    <s v="01s5A000005x0vsQAA"/>
    <s v="Biotherapeutics"/>
    <m/>
    <s v="00331000038C91JAAS"/>
    <s v="System"/>
    <s v="ZipChip"/>
    <m/>
    <m/>
    <s v="0125A000001ESVfQAO"/>
    <b v="1"/>
    <m/>
    <b v="0"/>
    <s v="Need Info"/>
    <m/>
    <x v="1"/>
    <b v="1"/>
    <d v="2021-06-29T20:34:54"/>
    <s v="0055A00000Bd4jEQAR"/>
    <m/>
    <b v="1"/>
    <x v="1"/>
    <m/>
    <m/>
    <n v="71399"/>
    <m/>
    <x v="129"/>
    <n v="100"/>
    <n v="0"/>
  </r>
  <r>
    <s v="0013100001p59fLAAQ"/>
    <b v="0"/>
    <m/>
    <b v="0"/>
    <s v="70131000001YBOMAA4"/>
    <m/>
    <m/>
    <x v="79"/>
    <b v="1"/>
    <s v="Contact has moved"/>
    <m/>
    <s v="00331000038C9AfAAK"/>
    <m/>
    <m/>
    <s v="00531000008FRNUAA4"/>
    <b v="1"/>
    <d v="2017-01-31T20:02:15"/>
    <m/>
    <b v="0"/>
    <m/>
    <m/>
    <b v="0"/>
    <d v="2020-01-01T00:00:00"/>
    <n v="1"/>
    <n v="2020"/>
    <s v="Omitted"/>
    <s v="Omitted"/>
    <b v="0"/>
    <b v="0"/>
    <m/>
    <b v="0"/>
    <b v="0"/>
    <b v="0"/>
    <x v="4"/>
    <b v="0"/>
    <m/>
    <x v="0"/>
    <m/>
    <s v="0055A00000BclF5QAJ"/>
    <d v="2021-04-10T23:01:03"/>
    <m/>
    <d v="2020-02-14T12:34:22"/>
    <m/>
    <m/>
    <b v="0"/>
    <m/>
    <m/>
    <s v="Trade Show"/>
    <m/>
    <m/>
    <m/>
    <m/>
    <m/>
    <x v="829"/>
    <x v="0"/>
    <b v="0"/>
    <m/>
    <m/>
    <m/>
    <s v="00531000007KAu8AAG"/>
    <m/>
    <s v="Proteomics"/>
    <m/>
    <s v="00331000038C9AfAAK"/>
    <s v="System"/>
    <s v="ZipChip"/>
    <m/>
    <m/>
    <s v="0125A000001ESVfQAO"/>
    <b v="0"/>
    <m/>
    <b v="0"/>
    <m/>
    <m/>
    <x v="0"/>
    <b v="0"/>
    <d v="2021-06-29T20:34:54"/>
    <s v="0055A00000Bd4jEQAR"/>
    <m/>
    <b v="0"/>
    <x v="0"/>
    <m/>
    <m/>
    <m/>
    <m/>
    <x v="0"/>
    <n v="0"/>
    <n v="0"/>
  </r>
  <r>
    <s v="0013100001p59erAAA"/>
    <b v="0"/>
    <m/>
    <b v="0"/>
    <s v="70131000001YBOMAA4"/>
    <m/>
    <m/>
    <x v="29"/>
    <b v="0"/>
    <m/>
    <m/>
    <s v="00331000038C99rAAC"/>
    <m/>
    <m/>
    <s v="00531000008FRNUAA4"/>
    <b v="1"/>
    <d v="2017-01-31T20:01:28"/>
    <m/>
    <b v="0"/>
    <m/>
    <m/>
    <b v="0"/>
    <d v="2022-02-01T00:00:00"/>
    <n v="2"/>
    <n v="2022"/>
    <s v="Pipeline"/>
    <s v="Pipeline"/>
    <b v="0"/>
    <b v="0"/>
    <m/>
    <b v="0"/>
    <b v="0"/>
    <b v="0"/>
    <x v="4"/>
    <b v="0"/>
    <s v="Manual-Classic"/>
    <x v="0"/>
    <m/>
    <s v="0055A00000BclF5QAJ"/>
    <d v="2021-06-01T19:07:12"/>
    <m/>
    <d v="2020-08-20T16:39:52"/>
    <m/>
    <m/>
    <b v="0"/>
    <m/>
    <m/>
    <s v="Trade Show"/>
    <m/>
    <m/>
    <m/>
    <m/>
    <m/>
    <x v="830"/>
    <x v="0"/>
    <b v="0"/>
    <m/>
    <m/>
    <m/>
    <s v="00531000007KAu8AAG"/>
    <m/>
    <s v="Other"/>
    <m/>
    <s v="00331000038C99rAAC"/>
    <s v="System"/>
    <s v="ZipChip"/>
    <m/>
    <m/>
    <s v="0125A000001ESVfQAO"/>
    <b v="0"/>
    <m/>
    <b v="0"/>
    <m/>
    <m/>
    <x v="3"/>
    <b v="0"/>
    <d v="2021-06-29T20:34:54"/>
    <s v="0055A00000Bd4jEQAR"/>
    <m/>
    <b v="0"/>
    <x v="0"/>
    <m/>
    <m/>
    <m/>
    <m/>
    <x v="0"/>
    <n v="5"/>
    <n v="0"/>
  </r>
  <r>
    <s v="0013100001p59g4AAA"/>
    <b v="0"/>
    <m/>
    <b v="0"/>
    <s v="70131000001YBPKAA4"/>
    <m/>
    <m/>
    <x v="68"/>
    <b v="0"/>
    <m/>
    <m/>
    <s v="00331000038C9CbAAK"/>
    <m/>
    <m/>
    <s v="00531000008FRNUAA4"/>
    <b v="1"/>
    <d v="2017-01-31T20:03:15"/>
    <m/>
    <b v="0"/>
    <m/>
    <m/>
    <b v="0"/>
    <d v="2022-01-01T00:00:00"/>
    <n v="1"/>
    <n v="2022"/>
    <s v="Pipeline"/>
    <s v="Pipeline"/>
    <b v="0"/>
    <b v="0"/>
    <m/>
    <b v="1"/>
    <b v="0"/>
    <b v="0"/>
    <x v="4"/>
    <b v="0"/>
    <s v="Auto-Bi"/>
    <x v="0"/>
    <m/>
    <s v="0055A00000BclF5QAJ"/>
    <d v="2021-06-01T19:07:12"/>
    <m/>
    <d v="2021-03-25T12:22:43"/>
    <m/>
    <m/>
    <b v="0"/>
    <m/>
    <m/>
    <s v="Trade Show"/>
    <m/>
    <m/>
    <s v="Bruker"/>
    <s v="ESI TOF  (TIMS, Compact, Micro, Maxis)"/>
    <m/>
    <x v="831"/>
    <x v="0"/>
    <b v="0"/>
    <m/>
    <m/>
    <m/>
    <s v="00531000007KAu8AAG"/>
    <s v="01s5A000005xBsuQAE"/>
    <s v="Biotherapeutics;Proteomics"/>
    <m/>
    <s v="00331000038C9CbAAK"/>
    <s v="System"/>
    <s v="ZipChip"/>
    <m/>
    <m/>
    <s v="0125A000001ESVfQAO"/>
    <b v="0"/>
    <m/>
    <b v="0"/>
    <m/>
    <m/>
    <x v="3"/>
    <b v="0"/>
    <d v="2021-06-29T20:34:54"/>
    <s v="0055A00000Bd4jEQAR"/>
    <m/>
    <b v="0"/>
    <x v="0"/>
    <m/>
    <m/>
    <n v="98134"/>
    <m/>
    <x v="116"/>
    <n v="5"/>
    <n v="0"/>
  </r>
  <r>
    <s v="0013100001p59k6AAA"/>
    <b v="0"/>
    <m/>
    <b v="0"/>
    <s v="70131000001YBOMAA4"/>
    <m/>
    <m/>
    <x v="115"/>
    <b v="1"/>
    <m/>
    <m/>
    <s v="0035A00003JiYnsQAF"/>
    <m/>
    <m/>
    <s v="00531000008FRNUAA4"/>
    <b v="1"/>
    <d v="2017-01-31T20:08:13"/>
    <m/>
    <b v="0"/>
    <m/>
    <m/>
    <b v="0"/>
    <d v="2017-03-01T00:00:00"/>
    <n v="3"/>
    <n v="2017"/>
    <s v="Closed"/>
    <s v="Closed"/>
    <b v="0"/>
    <b v="0"/>
    <m/>
    <b v="1"/>
    <b v="0"/>
    <b v="0"/>
    <x v="4"/>
    <b v="0"/>
    <s v="Auto-Classic"/>
    <x v="0"/>
    <m/>
    <s v="00531000007KAu8AAG"/>
    <d v="2021-06-24T06:23:29"/>
    <m/>
    <d v="2018-03-10T15:07:46"/>
    <m/>
    <m/>
    <b v="0"/>
    <m/>
    <s v="Biotherapeutics;Metabolomics"/>
    <s v="Trade Show"/>
    <m/>
    <m/>
    <s v="Thermo"/>
    <s v="QE EMR UHMR (Plus, HF, HF-X with BioPharma)"/>
    <m/>
    <x v="832"/>
    <x v="0"/>
    <b v="0"/>
    <m/>
    <m/>
    <m/>
    <s v="00531000007KAu8AAG"/>
    <s v="01s31000003qafeAAA"/>
    <s v="Biotherapeutics"/>
    <m/>
    <s v="0035A00003JiYnsQAF"/>
    <s v="System"/>
    <s v="ZipChip"/>
    <m/>
    <m/>
    <s v="0125A000001ESVfQAO"/>
    <b v="0"/>
    <m/>
    <b v="0"/>
    <m/>
    <m/>
    <x v="1"/>
    <b v="0"/>
    <d v="2021-06-29T20:34:54"/>
    <s v="0055A00000Bd4jEQAR"/>
    <m/>
    <b v="0"/>
    <x v="1"/>
    <m/>
    <m/>
    <n v="47655"/>
    <m/>
    <x v="61"/>
    <n v="100"/>
    <n v="0"/>
  </r>
  <r>
    <s v="0013100001p59ulAAA"/>
    <b v="0"/>
    <m/>
    <b v="0"/>
    <s v="70131000001YBOMAA4"/>
    <m/>
    <m/>
    <x v="10"/>
    <b v="1"/>
    <s v="Contact has moved"/>
    <m/>
    <s v="00331000038C9baAAC"/>
    <m/>
    <m/>
    <s v="00531000008FRNUAA4"/>
    <b v="1"/>
    <d v="2017-01-31T20:25:06"/>
    <m/>
    <b v="0"/>
    <m/>
    <m/>
    <b v="0"/>
    <d v="2021-04-01T00:00:00"/>
    <n v="4"/>
    <n v="2021"/>
    <s v="Omitted"/>
    <s v="Omitted"/>
    <b v="0"/>
    <b v="0"/>
    <m/>
    <b v="0"/>
    <b v="0"/>
    <b v="0"/>
    <x v="4"/>
    <b v="0"/>
    <m/>
    <x v="0"/>
    <m/>
    <s v="0055A00000BclF5QAJ"/>
    <d v="2021-04-10T23:01:03"/>
    <m/>
    <d v="2020-12-03T15:52:02"/>
    <m/>
    <m/>
    <b v="0"/>
    <m/>
    <m/>
    <s v="Trade Show"/>
    <m/>
    <m/>
    <m/>
    <m/>
    <m/>
    <x v="833"/>
    <x v="0"/>
    <b v="0"/>
    <m/>
    <m/>
    <m/>
    <s v="0055A000008iLoOQAU"/>
    <m/>
    <s v="Other"/>
    <m/>
    <s v="00331000038C9baAAC"/>
    <s v="System"/>
    <s v="ZipChip"/>
    <m/>
    <m/>
    <s v="0125A000001ESVfQAO"/>
    <b v="0"/>
    <m/>
    <b v="0"/>
    <m/>
    <m/>
    <x v="0"/>
    <b v="0"/>
    <d v="2021-06-29T20:34:54"/>
    <m/>
    <m/>
    <b v="0"/>
    <x v="0"/>
    <m/>
    <m/>
    <m/>
    <m/>
    <x v="0"/>
    <n v="0"/>
    <n v="0"/>
  </r>
  <r>
    <s v="0013100001p5A0yAAE"/>
    <b v="0"/>
    <m/>
    <b v="0"/>
    <s v="70131000001YBPPAA4"/>
    <m/>
    <m/>
    <x v="217"/>
    <b v="1"/>
    <m/>
    <m/>
    <s v="0035A00003NH1JFQA1"/>
    <m/>
    <m/>
    <s v="00531000008FRNUAA4"/>
    <b v="1"/>
    <d v="2017-01-31T20:33:59"/>
    <m/>
    <b v="0"/>
    <m/>
    <m/>
    <b v="0"/>
    <d v="2018-03-01T00:00:00"/>
    <n v="3"/>
    <n v="2018"/>
    <s v="Closed"/>
    <s v="Closed"/>
    <b v="0"/>
    <b v="0"/>
    <m/>
    <b v="1"/>
    <b v="0"/>
    <b v="0"/>
    <x v="4"/>
    <b v="0"/>
    <s v="Auto-Classic"/>
    <x v="0"/>
    <d v="2017-08-23T00:00:00"/>
    <s v="0055A00000BclF5QAJ"/>
    <d v="2021-04-10T22:59:54"/>
    <m/>
    <d v="2018-08-13T13:14:30"/>
    <m/>
    <m/>
    <b v="0"/>
    <m/>
    <s v="Biotherapeutics;Proteomics and Peptide Mapping"/>
    <s v="Trade Show"/>
    <m/>
    <m/>
    <s v="Thermo"/>
    <s v="QE EMR UHMR (Plus, HF, HF-X with BioPharma)"/>
    <m/>
    <x v="834"/>
    <x v="0"/>
    <b v="0"/>
    <m/>
    <m/>
    <m/>
    <s v="00531000007KAu8AAG"/>
    <s v="01s31000003qafeAAA"/>
    <s v="Biotherapeutics"/>
    <m/>
    <s v="00331000038C9jLAAS"/>
    <s v="System"/>
    <s v="ZipChip"/>
    <m/>
    <m/>
    <s v="0125A000001ESVfQAO"/>
    <b v="0"/>
    <m/>
    <b v="0"/>
    <m/>
    <m/>
    <x v="1"/>
    <b v="0"/>
    <d v="2021-06-29T20:34:54"/>
    <s v="0055A00000Bd4jEQAR"/>
    <m/>
    <b v="0"/>
    <x v="1"/>
    <m/>
    <m/>
    <n v="52336"/>
    <m/>
    <x v="78"/>
    <n v="100"/>
    <n v="0"/>
  </r>
  <r>
    <s v="0013100001p5A3dAAE"/>
    <b v="0"/>
    <m/>
    <b v="0"/>
    <s v="70131000001YBOMAA4"/>
    <m/>
    <m/>
    <x v="79"/>
    <b v="1"/>
    <s v="Contact has moved"/>
    <m/>
    <s v="00331000038C9n4AAC"/>
    <m/>
    <m/>
    <s v="00531000008FRNUAA4"/>
    <b v="1"/>
    <d v="2017-01-31T20:37:11"/>
    <m/>
    <b v="0"/>
    <m/>
    <m/>
    <b v="0"/>
    <d v="2020-01-01T00:00:00"/>
    <n v="1"/>
    <n v="2020"/>
    <s v="Omitted"/>
    <s v="Omitted"/>
    <b v="0"/>
    <b v="0"/>
    <m/>
    <b v="0"/>
    <b v="0"/>
    <b v="0"/>
    <x v="4"/>
    <b v="0"/>
    <m/>
    <x v="0"/>
    <m/>
    <s v="0055A00000BclF5QAJ"/>
    <d v="2021-04-10T23:01:03"/>
    <m/>
    <d v="2020-02-14T14:20:35"/>
    <m/>
    <m/>
    <b v="0"/>
    <m/>
    <m/>
    <s v="Trade Show"/>
    <m/>
    <m/>
    <m/>
    <m/>
    <m/>
    <x v="835"/>
    <x v="0"/>
    <b v="0"/>
    <m/>
    <m/>
    <m/>
    <s v="00531000007KAu8AAG"/>
    <m/>
    <s v="Other"/>
    <m/>
    <s v="00331000038C9n4AAC"/>
    <s v="System"/>
    <s v="ZipChip"/>
    <m/>
    <m/>
    <s v="0125A000001ESVfQAO"/>
    <b v="0"/>
    <m/>
    <b v="0"/>
    <m/>
    <m/>
    <x v="0"/>
    <b v="0"/>
    <d v="2021-06-29T20:34:54"/>
    <s v="0055A00000Bd4jEQAR"/>
    <m/>
    <b v="0"/>
    <x v="0"/>
    <m/>
    <m/>
    <m/>
    <m/>
    <x v="0"/>
    <n v="0"/>
    <n v="0"/>
  </r>
  <r>
    <s v="0013100001p5A5KAAU"/>
    <b v="0"/>
    <m/>
    <b v="0"/>
    <s v="70131000001YBOMAA4"/>
    <m/>
    <m/>
    <x v="79"/>
    <b v="1"/>
    <s v="Contact has moved"/>
    <m/>
    <s v="00331000038C9pjAAC"/>
    <m/>
    <m/>
    <s v="00531000008FRNUAA4"/>
    <b v="1"/>
    <d v="2017-01-31T20:41:00"/>
    <m/>
    <b v="0"/>
    <m/>
    <m/>
    <b v="0"/>
    <d v="2020-01-01T00:00:00"/>
    <n v="1"/>
    <n v="2020"/>
    <s v="Omitted"/>
    <s v="Omitted"/>
    <b v="0"/>
    <b v="0"/>
    <m/>
    <b v="0"/>
    <b v="0"/>
    <b v="0"/>
    <x v="4"/>
    <b v="0"/>
    <m/>
    <x v="0"/>
    <m/>
    <s v="0055A00000BclF5QAJ"/>
    <d v="2021-04-10T23:01:03"/>
    <m/>
    <d v="2020-02-14T13:55:05"/>
    <m/>
    <m/>
    <b v="0"/>
    <m/>
    <m/>
    <s v="Trade Show"/>
    <m/>
    <m/>
    <m/>
    <m/>
    <m/>
    <x v="836"/>
    <x v="0"/>
    <b v="0"/>
    <m/>
    <m/>
    <m/>
    <s v="00531000007KAu8AAG"/>
    <m/>
    <s v="Proteomics"/>
    <m/>
    <s v="00331000038C9pjAAC"/>
    <s v="System"/>
    <s v="ZipChip"/>
    <m/>
    <m/>
    <s v="0125A000001ESVfQAO"/>
    <b v="0"/>
    <m/>
    <b v="0"/>
    <m/>
    <m/>
    <x v="0"/>
    <b v="0"/>
    <d v="2021-06-29T20:34:54"/>
    <s v="0055A00000Bd4jEQAR"/>
    <m/>
    <b v="0"/>
    <x v="0"/>
    <m/>
    <m/>
    <m/>
    <m/>
    <x v="0"/>
    <n v="0"/>
    <n v="0"/>
  </r>
  <r>
    <s v="0013100001p5A5yAAE"/>
    <b v="0"/>
    <m/>
    <b v="0"/>
    <s v="70131000001YBOWAA4"/>
    <m/>
    <m/>
    <x v="29"/>
    <b v="1"/>
    <s v="Contact has moved"/>
    <m/>
    <s v="00331000038C9qIAAS"/>
    <m/>
    <m/>
    <s v="00531000008FRNUAA4"/>
    <b v="1"/>
    <d v="2017-01-31T20:41:52"/>
    <m/>
    <b v="0"/>
    <m/>
    <m/>
    <b v="0"/>
    <d v="2022-02-01T00:00:00"/>
    <n v="2"/>
    <n v="2022"/>
    <s v="Omitted"/>
    <s v="Omitted"/>
    <b v="0"/>
    <b v="0"/>
    <m/>
    <b v="0"/>
    <b v="0"/>
    <b v="0"/>
    <x v="4"/>
    <b v="0"/>
    <s v="Auto-Classic"/>
    <x v="0"/>
    <m/>
    <s v="0055A00000BclF5QAJ"/>
    <d v="2021-04-10T23:01:03"/>
    <m/>
    <d v="2020-11-17T15:49:36"/>
    <m/>
    <m/>
    <b v="0"/>
    <m/>
    <s v="Proteomics and Peptide Mapping"/>
    <s v="Trade Show"/>
    <m/>
    <m/>
    <m/>
    <m/>
    <m/>
    <x v="837"/>
    <x v="0"/>
    <b v="0"/>
    <m/>
    <m/>
    <m/>
    <s v="00531000007KAu8AAG"/>
    <m/>
    <s v="Proteomics"/>
    <m/>
    <s v="00331000038C9qIAAS"/>
    <s v="System"/>
    <s v="ZipChip"/>
    <m/>
    <m/>
    <s v="0125A000001ESVfQAO"/>
    <b v="0"/>
    <m/>
    <b v="0"/>
    <m/>
    <m/>
    <x v="0"/>
    <b v="0"/>
    <d v="2021-06-29T20:34:54"/>
    <s v="0055A00000Bd4jEQAR"/>
    <m/>
    <b v="0"/>
    <x v="0"/>
    <m/>
    <m/>
    <m/>
    <m/>
    <x v="0"/>
    <n v="0"/>
    <n v="0"/>
  </r>
  <r>
    <s v="0013100001p5A6mAAE"/>
    <b v="0"/>
    <m/>
    <b v="0"/>
    <s v="70131000001YBOMAA4"/>
    <m/>
    <m/>
    <x v="79"/>
    <b v="1"/>
    <s v="Other"/>
    <m/>
    <s v="00331000038C9rGAAS"/>
    <m/>
    <m/>
    <s v="00531000008FRNUAA4"/>
    <b v="1"/>
    <d v="2017-01-31T20:42:56"/>
    <m/>
    <b v="0"/>
    <m/>
    <m/>
    <b v="0"/>
    <d v="2020-01-01T00:00:00"/>
    <n v="1"/>
    <n v="2020"/>
    <s v="Omitted"/>
    <s v="Omitted"/>
    <b v="0"/>
    <b v="0"/>
    <m/>
    <b v="0"/>
    <b v="0"/>
    <b v="0"/>
    <x v="4"/>
    <b v="0"/>
    <m/>
    <x v="0"/>
    <m/>
    <s v="00531000007KAu8AAG"/>
    <d v="2021-04-20T09:31:46"/>
    <m/>
    <d v="2020-02-14T12:31:46"/>
    <m/>
    <m/>
    <b v="0"/>
    <m/>
    <m/>
    <s v="Trade Show"/>
    <m/>
    <m/>
    <m/>
    <m/>
    <m/>
    <x v="838"/>
    <x v="0"/>
    <b v="0"/>
    <m/>
    <m/>
    <m/>
    <s v="00531000007KAu8AAG"/>
    <m/>
    <s v="Proteomics"/>
    <m/>
    <s v="00331000038C9rGAAS"/>
    <s v="System"/>
    <s v="ZipChip"/>
    <m/>
    <m/>
    <s v="0125A000001ESVfQAO"/>
    <b v="0"/>
    <m/>
    <b v="0"/>
    <m/>
    <m/>
    <x v="0"/>
    <b v="0"/>
    <d v="2021-06-29T20:34:54"/>
    <s v="0055A00000Bd4jEQAR"/>
    <m/>
    <b v="0"/>
    <x v="0"/>
    <m/>
    <m/>
    <m/>
    <m/>
    <x v="0"/>
    <n v="0"/>
    <n v="0"/>
  </r>
  <r>
    <s v="0013100001p5A92AAE"/>
    <b v="0"/>
    <m/>
    <b v="0"/>
    <s v="70131000001YBNOAA4"/>
    <m/>
    <m/>
    <x v="10"/>
    <b v="1"/>
    <s v="Non Responsive"/>
    <m/>
    <s v="00331000038C9ujAAC"/>
    <m/>
    <m/>
    <s v="00531000008FRNUAA4"/>
    <b v="1"/>
    <d v="2017-01-31T20:46:05"/>
    <m/>
    <b v="0"/>
    <m/>
    <m/>
    <b v="0"/>
    <d v="2021-04-01T00:00:00"/>
    <n v="4"/>
    <n v="2021"/>
    <s v="Omitted"/>
    <s v="Omitted"/>
    <b v="0"/>
    <b v="0"/>
    <m/>
    <b v="0"/>
    <b v="0"/>
    <b v="0"/>
    <x v="4"/>
    <b v="0"/>
    <m/>
    <x v="0"/>
    <m/>
    <s v="0055A00000BclF5QAJ"/>
    <d v="2021-04-10T23:01:03"/>
    <m/>
    <d v="2020-12-11T00:15:38"/>
    <m/>
    <m/>
    <b v="0"/>
    <m/>
    <s v="Food &amp; Beverage"/>
    <s v="Trade Show"/>
    <m/>
    <m/>
    <m/>
    <m/>
    <m/>
    <x v="839"/>
    <x v="0"/>
    <b v="0"/>
    <m/>
    <m/>
    <m/>
    <s v="0055A000008iLoOQAU"/>
    <m/>
    <s v="Other"/>
    <m/>
    <s v="00331000038C9ujAAC"/>
    <s v="System"/>
    <s v="ZipChip"/>
    <m/>
    <m/>
    <s v="0125A000001ESVfQAO"/>
    <b v="0"/>
    <m/>
    <b v="0"/>
    <m/>
    <m/>
    <x v="0"/>
    <b v="0"/>
    <d v="2021-06-29T20:34:54"/>
    <m/>
    <m/>
    <b v="0"/>
    <x v="0"/>
    <m/>
    <m/>
    <m/>
    <m/>
    <x v="0"/>
    <n v="0"/>
    <n v="0"/>
  </r>
  <r>
    <s v="0013100001p5AAFAA2"/>
    <b v="0"/>
    <m/>
    <b v="0"/>
    <s v="70131000001YBOMAA4"/>
    <m/>
    <m/>
    <x v="10"/>
    <b v="1"/>
    <s v="Contact has moved"/>
    <m/>
    <s v="00331000038C9wVAAS"/>
    <m/>
    <m/>
    <s v="00531000008FRNUAA4"/>
    <b v="1"/>
    <d v="2017-01-31T20:47:08"/>
    <m/>
    <b v="0"/>
    <m/>
    <m/>
    <b v="0"/>
    <d v="2021-04-01T00:00:00"/>
    <n v="4"/>
    <n v="2021"/>
    <s v="Omitted"/>
    <s v="Omitted"/>
    <b v="0"/>
    <b v="0"/>
    <m/>
    <b v="0"/>
    <b v="0"/>
    <b v="0"/>
    <x v="5"/>
    <b v="0"/>
    <m/>
    <x v="0"/>
    <m/>
    <s v="0055A00000BclF5QAJ"/>
    <d v="2021-04-10T23:01:03"/>
    <m/>
    <d v="2020-12-03T14:41:08"/>
    <m/>
    <m/>
    <b v="0"/>
    <m/>
    <s v="Proteomics and Peptide Mapping;Metabolomics"/>
    <s v="Trade Show"/>
    <m/>
    <m/>
    <m/>
    <m/>
    <m/>
    <x v="840"/>
    <x v="0"/>
    <b v="0"/>
    <m/>
    <m/>
    <m/>
    <s v="0055A00000BNpn5QAD"/>
    <m/>
    <s v="Proteomics"/>
    <m/>
    <s v="00331000038C9wVAAS"/>
    <s v="System"/>
    <s v="ZipChip"/>
    <m/>
    <m/>
    <s v="0125A000001ESVfQAO"/>
    <b v="0"/>
    <m/>
    <b v="0"/>
    <m/>
    <m/>
    <x v="0"/>
    <b v="0"/>
    <d v="2021-06-29T20:34:54"/>
    <s v="0055A000008iLmcQAE"/>
    <m/>
    <b v="0"/>
    <x v="0"/>
    <m/>
    <m/>
    <m/>
    <m/>
    <x v="0"/>
    <n v="0"/>
    <n v="0"/>
  </r>
  <r>
    <s v="0013100001p5ACBAA2"/>
    <b v="0"/>
    <m/>
    <b v="0"/>
    <s v="70131000001YBOWAA4"/>
    <m/>
    <m/>
    <x v="10"/>
    <b v="1"/>
    <s v="Contact has moved"/>
    <m/>
    <s v="00331000038C9ygAAC"/>
    <m/>
    <m/>
    <s v="00531000008FRNUAA4"/>
    <b v="1"/>
    <d v="2017-01-31T20:48:19"/>
    <m/>
    <b v="0"/>
    <m/>
    <m/>
    <b v="0"/>
    <d v="2021-04-01T00:00:00"/>
    <n v="4"/>
    <n v="2021"/>
    <s v="Omitted"/>
    <s v="Omitted"/>
    <b v="0"/>
    <b v="0"/>
    <m/>
    <b v="0"/>
    <b v="0"/>
    <b v="0"/>
    <x v="5"/>
    <b v="0"/>
    <m/>
    <x v="0"/>
    <m/>
    <s v="0055A00000BclF5QAJ"/>
    <d v="2021-04-10T23:01:03"/>
    <m/>
    <d v="2020-12-03T15:54:47"/>
    <m/>
    <m/>
    <b v="0"/>
    <m/>
    <m/>
    <s v="Trade Show"/>
    <m/>
    <m/>
    <m/>
    <m/>
    <m/>
    <x v="841"/>
    <x v="0"/>
    <b v="0"/>
    <m/>
    <m/>
    <m/>
    <s v="0055A000008iLoOQAU"/>
    <m/>
    <s v="Other"/>
    <m/>
    <s v="00331000038C9ygAAC"/>
    <s v="System"/>
    <s v="ZipChip"/>
    <m/>
    <m/>
    <s v="0125A000001ESVfQAO"/>
    <b v="0"/>
    <m/>
    <b v="0"/>
    <m/>
    <m/>
    <x v="0"/>
    <b v="0"/>
    <d v="2021-06-29T20:34:54"/>
    <m/>
    <m/>
    <b v="0"/>
    <x v="0"/>
    <m/>
    <m/>
    <m/>
    <m/>
    <x v="0"/>
    <n v="0"/>
    <n v="0"/>
  </r>
  <r>
    <s v="0013100001p58YmAAI"/>
    <b v="0"/>
    <m/>
    <b v="0"/>
    <s v="70131000001YBOMAA4"/>
    <m/>
    <m/>
    <x v="79"/>
    <b v="1"/>
    <s v="Contact has moved"/>
    <m/>
    <s v="00331000038CAAxAAO"/>
    <m/>
    <m/>
    <s v="00531000008FRNUAA4"/>
    <b v="1"/>
    <d v="2017-01-31T20:55:13"/>
    <m/>
    <b v="0"/>
    <m/>
    <m/>
    <b v="0"/>
    <d v="2020-01-01T00:00:00"/>
    <n v="1"/>
    <n v="2020"/>
    <s v="Omitted"/>
    <s v="Omitted"/>
    <b v="0"/>
    <b v="0"/>
    <m/>
    <b v="0"/>
    <b v="0"/>
    <b v="0"/>
    <x v="5"/>
    <b v="0"/>
    <m/>
    <x v="0"/>
    <m/>
    <s v="0055A00000BclF5QAJ"/>
    <d v="2021-04-10T23:01:03"/>
    <m/>
    <d v="2020-02-14T14:09:48"/>
    <m/>
    <m/>
    <b v="0"/>
    <m/>
    <m/>
    <s v="Trade Show"/>
    <m/>
    <m/>
    <m/>
    <m/>
    <m/>
    <x v="842"/>
    <x v="0"/>
    <b v="0"/>
    <m/>
    <m/>
    <m/>
    <s v="00531000007KAu8AAG"/>
    <m/>
    <s v="Other"/>
    <m/>
    <s v="00331000038CAAxAAO"/>
    <s v="System"/>
    <s v="ZipChip"/>
    <m/>
    <m/>
    <s v="0125A000001ESVfQAO"/>
    <b v="0"/>
    <m/>
    <b v="0"/>
    <m/>
    <m/>
    <x v="0"/>
    <b v="0"/>
    <d v="2021-06-29T20:34:54"/>
    <s v="0055A00000Bd4jEQAR"/>
    <m/>
    <b v="0"/>
    <x v="0"/>
    <m/>
    <m/>
    <m/>
    <m/>
    <x v="0"/>
    <n v="0"/>
    <n v="0"/>
  </r>
  <r>
    <s v="0013100001p5ANjAAM"/>
    <b v="0"/>
    <m/>
    <b v="0"/>
    <s v="70131000001YBOMAA4"/>
    <m/>
    <m/>
    <x v="79"/>
    <b v="1"/>
    <s v="Contact has moved"/>
    <m/>
    <s v="00331000038CAGuAAO"/>
    <m/>
    <m/>
    <s v="00531000008FRNUAA4"/>
    <b v="1"/>
    <d v="2017-01-31T20:58:41"/>
    <m/>
    <b v="0"/>
    <m/>
    <m/>
    <b v="0"/>
    <d v="2020-01-01T00:00:00"/>
    <n v="1"/>
    <n v="2020"/>
    <s v="Omitted"/>
    <s v="Omitted"/>
    <b v="0"/>
    <b v="0"/>
    <m/>
    <b v="0"/>
    <b v="0"/>
    <b v="0"/>
    <x v="5"/>
    <b v="0"/>
    <s v="Auto-Bi"/>
    <x v="0"/>
    <d v="2017-08-22T00:00:00"/>
    <s v="0055A00000BclF5QAJ"/>
    <d v="2021-04-10T23:01:03"/>
    <m/>
    <d v="2020-02-14T13:46:22"/>
    <m/>
    <m/>
    <b v="0"/>
    <m/>
    <s v="Intact Proteins &amp; Antibodies"/>
    <s v="Trade Show"/>
    <m/>
    <m/>
    <m/>
    <m/>
    <m/>
    <x v="843"/>
    <x v="0"/>
    <b v="0"/>
    <m/>
    <m/>
    <m/>
    <s v="00531000007KAu8AAG"/>
    <m/>
    <s v="Biotherapeutics"/>
    <m/>
    <s v="00331000038CAGuAAO"/>
    <s v="System"/>
    <s v="ZipChip"/>
    <m/>
    <m/>
    <s v="0125A000001ESVfQAO"/>
    <b v="0"/>
    <m/>
    <b v="0"/>
    <m/>
    <m/>
    <x v="0"/>
    <b v="0"/>
    <d v="2021-06-29T20:34:54"/>
    <s v="0055A00000Bd4jEQAR"/>
    <m/>
    <b v="0"/>
    <x v="0"/>
    <m/>
    <m/>
    <m/>
    <m/>
    <x v="0"/>
    <n v="0"/>
    <n v="0"/>
  </r>
  <r>
    <s v="0013100001p5AOcAAM"/>
    <b v="0"/>
    <m/>
    <b v="0"/>
    <s v="70131000001YBOMAA4"/>
    <m/>
    <m/>
    <x v="79"/>
    <b v="1"/>
    <s v="Contact has moved"/>
    <m/>
    <s v="00331000038CAIMAA4"/>
    <m/>
    <m/>
    <s v="00531000008FRNUAA4"/>
    <b v="1"/>
    <d v="2017-01-31T20:59:46"/>
    <m/>
    <b v="0"/>
    <m/>
    <m/>
    <b v="0"/>
    <d v="2020-01-01T00:00:00"/>
    <n v="1"/>
    <n v="2020"/>
    <s v="Omitted"/>
    <s v="Omitted"/>
    <b v="0"/>
    <b v="0"/>
    <m/>
    <b v="1"/>
    <b v="0"/>
    <b v="0"/>
    <x v="5"/>
    <b v="0"/>
    <m/>
    <x v="0"/>
    <d v="2017-08-22T00:00:00"/>
    <s v="0055A00000BclF5QAJ"/>
    <d v="2021-04-10T23:01:03"/>
    <m/>
    <d v="2020-02-14T14:16:14"/>
    <m/>
    <m/>
    <b v="0"/>
    <m/>
    <s v="Proteomics and Peptide Mapping;Metabolomics"/>
    <s v="Trade Show"/>
    <m/>
    <m/>
    <m/>
    <m/>
    <m/>
    <x v="844"/>
    <x v="0"/>
    <b v="0"/>
    <m/>
    <m/>
    <m/>
    <s v="00531000007KAu8AAG"/>
    <s v="01s31000003qafeAAA"/>
    <s v="Proteomics"/>
    <m/>
    <s v="00331000038CAIMAA4"/>
    <s v="System"/>
    <s v="ZipChip"/>
    <m/>
    <m/>
    <s v="0125A000001ESVfQAO"/>
    <b v="0"/>
    <m/>
    <b v="0"/>
    <m/>
    <m/>
    <x v="0"/>
    <b v="0"/>
    <d v="2021-06-29T20:34:54"/>
    <s v="0055A00000Bd4jEQAR"/>
    <m/>
    <b v="0"/>
    <x v="0"/>
    <m/>
    <m/>
    <n v="54805"/>
    <m/>
    <x v="2"/>
    <n v="0"/>
    <n v="0"/>
  </r>
  <r>
    <s v="0013100001p5ARlAAM"/>
    <b v="0"/>
    <m/>
    <b v="0"/>
    <s v="70131000001YBOMAA4"/>
    <m/>
    <m/>
    <x v="136"/>
    <b v="0"/>
    <m/>
    <m/>
    <s v="00331000038CAMFAA4"/>
    <m/>
    <m/>
    <s v="00531000008FRNUAA4"/>
    <b v="1"/>
    <d v="2017-01-31T21:02:27"/>
    <m/>
    <b v="0"/>
    <m/>
    <m/>
    <b v="0"/>
    <d v="2022-04-01T00:00:00"/>
    <n v="4"/>
    <n v="2022"/>
    <s v="Pipeline"/>
    <s v="Pipeline"/>
    <b v="0"/>
    <b v="0"/>
    <m/>
    <b v="0"/>
    <b v="0"/>
    <b v="0"/>
    <x v="5"/>
    <b v="0"/>
    <s v="Auto-Classic"/>
    <x v="0"/>
    <m/>
    <s v="0055A00000BclF5QAJ"/>
    <d v="2021-06-01T19:07:12"/>
    <m/>
    <d v="2020-08-20T16:39:19"/>
    <m/>
    <m/>
    <b v="0"/>
    <m/>
    <s v="Proteomics and Peptide Mapping"/>
    <s v="Trade Show"/>
    <m/>
    <m/>
    <m/>
    <m/>
    <m/>
    <x v="845"/>
    <x v="0"/>
    <b v="0"/>
    <m/>
    <m/>
    <m/>
    <s v="00531000007KAu8AAG"/>
    <s v="01s5A000005xBsuQAE"/>
    <s v="Proteomics"/>
    <m/>
    <s v="00331000038CAMFAA4"/>
    <s v="System"/>
    <s v="ZipChip"/>
    <m/>
    <m/>
    <s v="0125A000001ESVfQAO"/>
    <b v="0"/>
    <m/>
    <b v="0"/>
    <m/>
    <m/>
    <x v="3"/>
    <b v="0"/>
    <d v="2021-06-29T20:34:54"/>
    <s v="0055A00000Bd4jEQAR"/>
    <m/>
    <b v="0"/>
    <x v="0"/>
    <m/>
    <m/>
    <m/>
    <m/>
    <x v="0"/>
    <n v="5"/>
    <n v="0"/>
  </r>
  <r>
    <s v="0013100001p5ATcAAM"/>
    <b v="0"/>
    <m/>
    <b v="0"/>
    <s v="70131000001YBOMAA4"/>
    <m/>
    <m/>
    <x v="68"/>
    <b v="1"/>
    <s v="Non Responsive"/>
    <m/>
    <s v="00331000038CAPdAAO"/>
    <m/>
    <m/>
    <s v="00531000008FRNUAA4"/>
    <b v="1"/>
    <d v="2017-01-31T21:04:06"/>
    <m/>
    <b v="0"/>
    <m/>
    <m/>
    <b v="0"/>
    <d v="2022-01-01T00:00:00"/>
    <n v="1"/>
    <n v="2022"/>
    <s v="Omitted"/>
    <s v="Omitted"/>
    <b v="0"/>
    <b v="0"/>
    <m/>
    <b v="0"/>
    <b v="0"/>
    <b v="0"/>
    <x v="5"/>
    <b v="0"/>
    <s v="Auto-Classic"/>
    <x v="0"/>
    <d v="2017-08-22T00:00:00"/>
    <s v="0055A00000BclF5QAJ"/>
    <d v="2021-04-10T23:01:03"/>
    <m/>
    <d v="2020-11-14T16:54:30"/>
    <m/>
    <m/>
    <b v="0"/>
    <m/>
    <s v="Biotherapeutics"/>
    <s v="Trade Show"/>
    <m/>
    <m/>
    <m/>
    <m/>
    <m/>
    <x v="846"/>
    <x v="0"/>
    <b v="0"/>
    <m/>
    <m/>
    <m/>
    <s v="00531000007KAu8AAG"/>
    <m/>
    <s v="Biotherapeutics"/>
    <m/>
    <s v="00331000038CAPdAAO"/>
    <s v="System"/>
    <s v="ZipChip"/>
    <m/>
    <m/>
    <s v="0125A000001ESVfQAO"/>
    <b v="0"/>
    <m/>
    <b v="0"/>
    <m/>
    <m/>
    <x v="0"/>
    <b v="0"/>
    <d v="2021-06-29T20:34:54"/>
    <s v="0055A00000Bd4jEQAR"/>
    <m/>
    <b v="0"/>
    <x v="0"/>
    <m/>
    <m/>
    <m/>
    <m/>
    <x v="0"/>
    <n v="0"/>
    <n v="0"/>
  </r>
  <r>
    <s v="0013100001p5AYhAAM"/>
    <b v="0"/>
    <m/>
    <b v="0"/>
    <m/>
    <m/>
    <m/>
    <x v="10"/>
    <b v="1"/>
    <s v="Non Responsive"/>
    <m/>
    <s v="00331000038CAWUAA4"/>
    <m/>
    <m/>
    <s v="00531000008FRNUAA4"/>
    <b v="1"/>
    <d v="2017-01-31T21:08:33"/>
    <m/>
    <b v="0"/>
    <m/>
    <m/>
    <b v="0"/>
    <d v="2021-04-01T00:00:00"/>
    <n v="4"/>
    <n v="2021"/>
    <s v="Omitted"/>
    <s v="Omitted"/>
    <b v="0"/>
    <b v="0"/>
    <m/>
    <b v="1"/>
    <b v="0"/>
    <b v="0"/>
    <x v="5"/>
    <b v="0"/>
    <m/>
    <x v="0"/>
    <d v="2020-04-06T00:00:00"/>
    <s v="0055A00000BclF5QAJ"/>
    <d v="2021-04-10T23:01:03"/>
    <m/>
    <d v="2020-12-03T15:53:15"/>
    <m/>
    <m/>
    <b v="0"/>
    <m/>
    <s v="Biotherapeutics"/>
    <s v="Website"/>
    <m/>
    <m/>
    <m/>
    <m/>
    <m/>
    <x v="847"/>
    <x v="0"/>
    <b v="0"/>
    <m/>
    <m/>
    <m/>
    <s v="0055A000008iLoOQAU"/>
    <s v="01s5A000005x0vsQAA"/>
    <s v="Biotherapeutics"/>
    <m/>
    <s v="00331000038CAWUAA4"/>
    <s v="System"/>
    <s v="Rebel"/>
    <m/>
    <m/>
    <s v="0125A000001ESVfQAO"/>
    <b v="0"/>
    <m/>
    <b v="0"/>
    <m/>
    <m/>
    <x v="0"/>
    <b v="0"/>
    <d v="2021-06-29T20:34:54"/>
    <m/>
    <m/>
    <b v="0"/>
    <x v="0"/>
    <m/>
    <m/>
    <n v="114540"/>
    <m/>
    <x v="2"/>
    <n v="0"/>
    <n v="0"/>
  </r>
  <r>
    <s v="0013100001p5AbMAAU"/>
    <b v="0"/>
    <m/>
    <b v="0"/>
    <s v="70131000001YBOMAA4"/>
    <m/>
    <m/>
    <x v="136"/>
    <b v="0"/>
    <m/>
    <m/>
    <s v="00331000038CAa7AAG"/>
    <m/>
    <m/>
    <s v="00531000008FRNUAA4"/>
    <b v="1"/>
    <d v="2017-01-31T21:10:59"/>
    <m/>
    <b v="0"/>
    <m/>
    <m/>
    <b v="0"/>
    <d v="2022-04-01T00:00:00"/>
    <n v="4"/>
    <n v="2022"/>
    <s v="Pipeline"/>
    <s v="Pipeline"/>
    <b v="0"/>
    <b v="0"/>
    <m/>
    <b v="0"/>
    <b v="0"/>
    <b v="0"/>
    <x v="5"/>
    <b v="0"/>
    <s v="Manual-Classic"/>
    <x v="0"/>
    <m/>
    <s v="0055A00000BclF5QAJ"/>
    <d v="2021-06-01T19:07:12"/>
    <m/>
    <d v="2020-08-20T16:38:45"/>
    <m/>
    <m/>
    <b v="0"/>
    <m/>
    <s v="Proteomics and Peptide Mapping"/>
    <s v="Trade Show"/>
    <m/>
    <m/>
    <m/>
    <m/>
    <m/>
    <x v="848"/>
    <x v="0"/>
    <b v="0"/>
    <m/>
    <m/>
    <m/>
    <s v="00531000007KAu8AAG"/>
    <s v="01s5A000005xBspQAE"/>
    <s v="Proteomics"/>
    <m/>
    <s v="00331000038CAa7AAG"/>
    <s v="System"/>
    <s v="ZipChip"/>
    <m/>
    <m/>
    <s v="0125A000001ESVfQAO"/>
    <b v="0"/>
    <m/>
    <b v="0"/>
    <m/>
    <m/>
    <x v="3"/>
    <b v="0"/>
    <d v="2021-06-29T20:34:54"/>
    <s v="0055A00000Bd4jEQAR"/>
    <m/>
    <b v="0"/>
    <x v="0"/>
    <m/>
    <m/>
    <n v="75750"/>
    <m/>
    <x v="130"/>
    <n v="5"/>
    <n v="0"/>
  </r>
  <r>
    <s v="0013100001jbTy4AAE"/>
    <b v="0"/>
    <m/>
    <b v="0"/>
    <s v="70131000001YBOWAA4"/>
    <m/>
    <m/>
    <x v="67"/>
    <b v="1"/>
    <s v="Contact has moved"/>
    <m/>
    <s v="00331000038CB5wAAG"/>
    <m/>
    <m/>
    <s v="00531000008FRNUAA4"/>
    <b v="1"/>
    <d v="2017-01-31T21:25:55"/>
    <m/>
    <b v="0"/>
    <m/>
    <m/>
    <b v="0"/>
    <d v="2018-01-01T00:00:00"/>
    <n v="1"/>
    <n v="2018"/>
    <s v="Omitted"/>
    <s v="Omitted"/>
    <b v="0"/>
    <b v="0"/>
    <m/>
    <b v="1"/>
    <b v="0"/>
    <b v="0"/>
    <x v="5"/>
    <b v="0"/>
    <m/>
    <x v="0"/>
    <m/>
    <s v="0055A00000BclF5QAJ"/>
    <d v="2021-04-10T23:01:03"/>
    <m/>
    <d v="2018-03-16T17:52:30"/>
    <m/>
    <m/>
    <b v="0"/>
    <m/>
    <s v="Biotherapeutics"/>
    <s v="Trade Show"/>
    <m/>
    <m/>
    <m/>
    <m/>
    <m/>
    <x v="849"/>
    <x v="0"/>
    <b v="0"/>
    <m/>
    <m/>
    <m/>
    <s v="0055A000008iLoJQAU"/>
    <s v="01s31000003qafeAAA"/>
    <s v="Biotherapeutics"/>
    <m/>
    <s v="00331000038CB5wAAG"/>
    <s v="System"/>
    <s v="ZipChip"/>
    <m/>
    <m/>
    <s v="0125A000001ESVfQAO"/>
    <b v="0"/>
    <m/>
    <b v="0"/>
    <m/>
    <m/>
    <x v="0"/>
    <b v="0"/>
    <d v="2021-06-29T20:34:54"/>
    <m/>
    <m/>
    <b v="0"/>
    <x v="0"/>
    <m/>
    <m/>
    <n v="54805"/>
    <m/>
    <x v="2"/>
    <n v="0"/>
    <n v="0"/>
  </r>
  <r>
    <s v="0013100001p5B4QAAU"/>
    <b v="0"/>
    <m/>
    <b v="0"/>
    <s v="70131000001YBOMAA4"/>
    <m/>
    <m/>
    <x v="10"/>
    <b v="1"/>
    <s v="Non Responsive"/>
    <m/>
    <s v="00331000038CBCYAA4"/>
    <m/>
    <m/>
    <s v="00531000008FRNUAA4"/>
    <b v="1"/>
    <d v="2017-01-31T21:29:35"/>
    <m/>
    <b v="0"/>
    <m/>
    <m/>
    <b v="0"/>
    <d v="2021-04-01T00:00:00"/>
    <n v="4"/>
    <n v="2021"/>
    <s v="Omitted"/>
    <s v="Omitted"/>
    <b v="0"/>
    <b v="0"/>
    <m/>
    <b v="0"/>
    <b v="0"/>
    <b v="0"/>
    <x v="4"/>
    <b v="0"/>
    <m/>
    <x v="0"/>
    <m/>
    <s v="0055A00000BclF5QAJ"/>
    <d v="2021-04-10T23:01:03"/>
    <m/>
    <d v="2020-12-11T00:15:02"/>
    <m/>
    <m/>
    <b v="0"/>
    <m/>
    <m/>
    <s v="Trade Show"/>
    <m/>
    <m/>
    <m/>
    <m/>
    <m/>
    <x v="850"/>
    <x v="0"/>
    <b v="0"/>
    <m/>
    <m/>
    <m/>
    <s v="0055A000008iLoOQAU"/>
    <m/>
    <s v="Other"/>
    <m/>
    <s v="00331000038CBCYAA4"/>
    <s v="System"/>
    <s v="ZipChip"/>
    <m/>
    <m/>
    <s v="0125A000001ESVfQAO"/>
    <b v="0"/>
    <m/>
    <b v="0"/>
    <m/>
    <m/>
    <x v="0"/>
    <b v="0"/>
    <d v="2021-06-29T20:34:54"/>
    <m/>
    <m/>
    <b v="0"/>
    <x v="0"/>
    <m/>
    <m/>
    <m/>
    <m/>
    <x v="0"/>
    <n v="0"/>
    <n v="0"/>
  </r>
  <r>
    <s v="0013100001p5B5TAAU"/>
    <b v="0"/>
    <m/>
    <b v="0"/>
    <s v="70131000001YBOMAA4"/>
    <m/>
    <m/>
    <x v="32"/>
    <b v="1"/>
    <s v="Non Responsive"/>
    <m/>
    <s v="00331000038CBEKAA4"/>
    <m/>
    <m/>
    <s v="00531000008FRNUAA4"/>
    <b v="1"/>
    <d v="2017-01-31T21:30:30"/>
    <m/>
    <b v="0"/>
    <m/>
    <m/>
    <b v="0"/>
    <d v="2017-04-01T00:00:00"/>
    <n v="4"/>
    <n v="2017"/>
    <s v="Omitted"/>
    <s v="Omitted"/>
    <b v="0"/>
    <b v="0"/>
    <m/>
    <b v="0"/>
    <b v="0"/>
    <b v="0"/>
    <x v="4"/>
    <b v="0"/>
    <m/>
    <x v="0"/>
    <m/>
    <s v="0055A00000BclF5QAJ"/>
    <d v="2021-04-10T23:01:03"/>
    <m/>
    <d v="2019-11-15T19:27:57"/>
    <m/>
    <m/>
    <b v="0"/>
    <m/>
    <s v="Biotherapeutics"/>
    <s v="Trade Show"/>
    <m/>
    <m/>
    <m/>
    <m/>
    <m/>
    <x v="851"/>
    <x v="0"/>
    <b v="0"/>
    <m/>
    <m/>
    <m/>
    <s v="0055A000008iLoOQAU"/>
    <m/>
    <s v="Biotherapeutics"/>
    <m/>
    <s v="00331000038CBEKAA4"/>
    <m/>
    <s v="ZipChip"/>
    <m/>
    <m/>
    <s v="0125A000001ESVfQAO"/>
    <b v="0"/>
    <m/>
    <b v="0"/>
    <m/>
    <m/>
    <x v="0"/>
    <b v="0"/>
    <d v="2021-06-29T20:34:54"/>
    <m/>
    <m/>
    <b v="0"/>
    <x v="0"/>
    <m/>
    <m/>
    <m/>
    <m/>
    <x v="0"/>
    <n v="0"/>
    <n v="0"/>
  </r>
  <r>
    <s v="0013100001p5B83AAE"/>
    <b v="0"/>
    <m/>
    <b v="0"/>
    <s v="70131000001YBOMAA4"/>
    <m/>
    <m/>
    <x v="10"/>
    <b v="1"/>
    <s v="Non Responsive"/>
    <m/>
    <s v="00331000038CBI7AAO"/>
    <m/>
    <m/>
    <s v="00531000008FRNUAA4"/>
    <b v="1"/>
    <d v="2017-01-31T21:32:55"/>
    <m/>
    <b v="0"/>
    <m/>
    <m/>
    <b v="0"/>
    <d v="2021-04-01T00:00:00"/>
    <n v="4"/>
    <n v="2021"/>
    <s v="Omitted"/>
    <s v="Omitted"/>
    <b v="0"/>
    <b v="0"/>
    <m/>
    <b v="0"/>
    <b v="0"/>
    <b v="0"/>
    <x v="4"/>
    <b v="0"/>
    <m/>
    <x v="0"/>
    <m/>
    <s v="0055A00000BclF5QAJ"/>
    <d v="2021-04-10T23:01:03"/>
    <m/>
    <d v="2020-12-03T16:14:42"/>
    <m/>
    <m/>
    <b v="0"/>
    <m/>
    <s v="Biotherapeutics;Proteomics and Peptide Mapping"/>
    <s v="Trade Show"/>
    <m/>
    <m/>
    <m/>
    <m/>
    <m/>
    <x v="852"/>
    <x v="0"/>
    <b v="0"/>
    <m/>
    <m/>
    <m/>
    <s v="0055A000008iLoOQAU"/>
    <m/>
    <s v="Biotherapeutics"/>
    <m/>
    <s v="00331000038CBI7AAO"/>
    <s v="System"/>
    <s v="ZipChip"/>
    <m/>
    <m/>
    <s v="0125A000001ESVfQAO"/>
    <b v="0"/>
    <m/>
    <b v="0"/>
    <m/>
    <m/>
    <x v="0"/>
    <b v="0"/>
    <d v="2021-06-29T20:34:54"/>
    <m/>
    <m/>
    <b v="0"/>
    <x v="0"/>
    <m/>
    <m/>
    <m/>
    <m/>
    <x v="0"/>
    <n v="0"/>
    <n v="0"/>
  </r>
  <r>
    <s v="0013100001p5BBRAA2"/>
    <b v="0"/>
    <m/>
    <b v="0"/>
    <m/>
    <m/>
    <m/>
    <x v="10"/>
    <b v="1"/>
    <s v="Non Responsive"/>
    <m/>
    <s v="00331000038CBNCAA4"/>
    <m/>
    <m/>
    <s v="00531000008FRNUAA4"/>
    <b v="1"/>
    <d v="2017-01-31T21:36:28"/>
    <m/>
    <b v="0"/>
    <m/>
    <m/>
    <b v="0"/>
    <d v="2021-04-01T00:00:00"/>
    <n v="4"/>
    <n v="2021"/>
    <s v="Omitted"/>
    <s v="Omitted"/>
    <b v="0"/>
    <b v="0"/>
    <m/>
    <b v="0"/>
    <b v="0"/>
    <b v="0"/>
    <x v="4"/>
    <b v="0"/>
    <m/>
    <x v="0"/>
    <m/>
    <s v="0055A00000BclF5QAJ"/>
    <d v="2021-04-10T23:01:03"/>
    <m/>
    <d v="2020-12-11T00:14:39"/>
    <m/>
    <m/>
    <b v="0"/>
    <m/>
    <m/>
    <s v="Website"/>
    <m/>
    <m/>
    <m/>
    <m/>
    <m/>
    <x v="853"/>
    <x v="0"/>
    <b v="0"/>
    <m/>
    <m/>
    <m/>
    <s v="0055A000008iLoOQAU"/>
    <m/>
    <s v="Other"/>
    <m/>
    <s v="00331000038CBNCAA4"/>
    <s v="System"/>
    <s v="ZipChip"/>
    <m/>
    <m/>
    <s v="0125A000001ESVfQAO"/>
    <b v="0"/>
    <m/>
    <b v="0"/>
    <m/>
    <m/>
    <x v="0"/>
    <b v="0"/>
    <d v="2021-06-29T20:34:54"/>
    <m/>
    <m/>
    <b v="0"/>
    <x v="0"/>
    <m/>
    <m/>
    <m/>
    <m/>
    <x v="0"/>
    <n v="0"/>
    <n v="0"/>
  </r>
  <r>
    <s v="0013100001p5A6mAAE"/>
    <b v="0"/>
    <m/>
    <b v="0"/>
    <s v="70131000001YBOMAA4"/>
    <m/>
    <m/>
    <x v="136"/>
    <b v="0"/>
    <m/>
    <m/>
    <s v="00331000038CBWZAA4"/>
    <m/>
    <m/>
    <s v="00531000008FRNUAA4"/>
    <b v="1"/>
    <d v="2017-01-31T21:41:11"/>
    <m/>
    <b v="0"/>
    <m/>
    <m/>
    <b v="0"/>
    <d v="2022-04-01T00:00:00"/>
    <n v="4"/>
    <n v="2022"/>
    <s v="Pipeline"/>
    <s v="Pipeline"/>
    <b v="0"/>
    <b v="0"/>
    <m/>
    <b v="1"/>
    <b v="0"/>
    <b v="0"/>
    <x v="4"/>
    <b v="0"/>
    <s v="Auto-Classic"/>
    <x v="0"/>
    <m/>
    <s v="0055A00000BclF5QAJ"/>
    <d v="2021-06-01T19:07:12"/>
    <m/>
    <d v="2020-08-20T16:40:12"/>
    <m/>
    <m/>
    <b v="0"/>
    <m/>
    <m/>
    <s v="Trade Show"/>
    <m/>
    <m/>
    <m/>
    <m/>
    <m/>
    <x v="854"/>
    <x v="0"/>
    <b v="0"/>
    <m/>
    <m/>
    <m/>
    <s v="00531000007KAu8AAG"/>
    <s v="01s5A000005xBsuQAE"/>
    <s v="Proteomics"/>
    <m/>
    <s v="00331000038CBWZAA4"/>
    <s v="System"/>
    <s v="ZipChip"/>
    <m/>
    <m/>
    <s v="0125A000001ESVfQAO"/>
    <b v="0"/>
    <m/>
    <b v="0"/>
    <m/>
    <m/>
    <x v="3"/>
    <b v="0"/>
    <d v="2021-06-29T20:34:54"/>
    <s v="0055A00000Bd4jEQAR"/>
    <m/>
    <b v="0"/>
    <x v="0"/>
    <m/>
    <m/>
    <n v="98134"/>
    <m/>
    <x v="116"/>
    <n v="5"/>
    <n v="0"/>
  </r>
  <r>
    <s v="0013100001p5BMJAA2"/>
    <b v="0"/>
    <m/>
    <b v="0"/>
    <s v="70131000001YBOMAA4"/>
    <m/>
    <m/>
    <x v="68"/>
    <b v="0"/>
    <m/>
    <m/>
    <s v="00331000038CBbUAAW"/>
    <m/>
    <m/>
    <s v="00531000008FRNUAA4"/>
    <b v="1"/>
    <d v="2017-01-31T21:43:47"/>
    <m/>
    <b v="0"/>
    <m/>
    <m/>
    <b v="0"/>
    <d v="2022-01-01T00:00:00"/>
    <n v="1"/>
    <n v="2022"/>
    <s v="Pipeline"/>
    <s v="Pipeline"/>
    <b v="0"/>
    <b v="0"/>
    <m/>
    <b v="0"/>
    <b v="0"/>
    <b v="0"/>
    <x v="4"/>
    <b v="0"/>
    <s v="Auto-Classic"/>
    <x v="0"/>
    <m/>
    <s v="0055A00000BclF5QAJ"/>
    <d v="2021-06-01T19:07:12"/>
    <m/>
    <d v="2020-08-20T16:40:44"/>
    <m/>
    <m/>
    <b v="0"/>
    <m/>
    <m/>
    <s v="Trade Show"/>
    <m/>
    <m/>
    <s v="Thermo"/>
    <s v="QE EMR UHMR (Plus, HF, HF-X with BioPharma)"/>
    <m/>
    <x v="855"/>
    <x v="0"/>
    <b v="0"/>
    <m/>
    <m/>
    <s v="Intact Proteins"/>
    <s v="00531000007KAu8AAG"/>
    <m/>
    <s v="Biotherapeutics;Proteomics"/>
    <m/>
    <s v="00331000038CBbUAAW"/>
    <s v="System"/>
    <s v="ZipChip"/>
    <m/>
    <m/>
    <s v="0125A000001ESVfQAO"/>
    <b v="0"/>
    <m/>
    <b v="0"/>
    <m/>
    <m/>
    <x v="3"/>
    <b v="0"/>
    <d v="2021-06-29T20:34:54"/>
    <s v="0055A00000Bd4jEQAR"/>
    <m/>
    <b v="0"/>
    <x v="0"/>
    <m/>
    <m/>
    <m/>
    <m/>
    <x v="0"/>
    <n v="5"/>
    <n v="0"/>
  </r>
  <r>
    <s v="0013100001p5BOZAA2"/>
    <b v="0"/>
    <m/>
    <b v="0"/>
    <s v="70131000001YBOWAA4"/>
    <m/>
    <m/>
    <x v="218"/>
    <b v="0"/>
    <m/>
    <m/>
    <s v="00331000038CBeYAAW"/>
    <m/>
    <m/>
    <s v="00531000008FRNUAA4"/>
    <b v="1"/>
    <d v="2017-01-31T21:45:33"/>
    <m/>
    <b v="0"/>
    <m/>
    <m/>
    <b v="0"/>
    <d v="2021-03-01T00:00:00"/>
    <n v="3"/>
    <n v="2021"/>
    <s v="Pipeline"/>
    <s v="Pipeline"/>
    <b v="0"/>
    <b v="0"/>
    <m/>
    <b v="1"/>
    <b v="0"/>
    <b v="0"/>
    <x v="4"/>
    <b v="0"/>
    <s v="Auto-Si"/>
    <x v="0"/>
    <d v="2021-04-16T00:00:00"/>
    <s v="0055A00000BclF5QAJ"/>
    <d v="2021-06-01T19:07:12"/>
    <m/>
    <d v="2021-05-06T15:26:27"/>
    <m/>
    <m/>
    <b v="0"/>
    <m/>
    <m/>
    <s v="Trade Show"/>
    <m/>
    <m/>
    <s v="Sciex"/>
    <s v="Triple TOF (4600,5600,6600)"/>
    <m/>
    <x v="856"/>
    <x v="0"/>
    <b v="0"/>
    <m/>
    <m/>
    <s v="Nucleosides Lipidomics"/>
    <s v="00531000007KAu8AAG"/>
    <s v="01s5A000005xBsuQAE"/>
    <s v="Metabolomics"/>
    <m/>
    <s v="00331000038CBeYAAW"/>
    <s v="System"/>
    <s v="ZipChip"/>
    <m/>
    <m/>
    <s v="0125A000001ESVfQAO"/>
    <b v="0"/>
    <m/>
    <b v="0"/>
    <m/>
    <m/>
    <x v="5"/>
    <b v="0"/>
    <d v="2021-06-29T20:34:54"/>
    <s v="0055A00000Bd4jEQAR"/>
    <m/>
    <b v="0"/>
    <x v="0"/>
    <m/>
    <m/>
    <n v="81522.7"/>
    <m/>
    <x v="131"/>
    <n v="30"/>
    <n v="0"/>
  </r>
  <r>
    <s v="0013100001p5BSbAAM"/>
    <b v="0"/>
    <m/>
    <b v="0"/>
    <s v="70131000001YBNOAA4"/>
    <m/>
    <m/>
    <x v="79"/>
    <b v="1"/>
    <s v="Contact has moved"/>
    <m/>
    <s v="00331000038CBklAAG"/>
    <m/>
    <m/>
    <s v="00531000008FRNUAA4"/>
    <b v="1"/>
    <d v="2017-01-31T21:49:54"/>
    <m/>
    <b v="0"/>
    <m/>
    <m/>
    <b v="0"/>
    <d v="2020-01-01T00:00:00"/>
    <n v="1"/>
    <n v="2020"/>
    <s v="Omitted"/>
    <s v="Omitted"/>
    <b v="0"/>
    <b v="0"/>
    <m/>
    <b v="1"/>
    <b v="0"/>
    <b v="0"/>
    <x v="4"/>
    <b v="0"/>
    <m/>
    <x v="0"/>
    <m/>
    <s v="0055A00000BclF5QAJ"/>
    <d v="2021-04-10T23:01:03"/>
    <m/>
    <d v="2020-02-14T12:05:13"/>
    <m/>
    <m/>
    <b v="0"/>
    <m/>
    <s v="Proteomics and Peptide Mapping;Metabolomics"/>
    <s v="Trade Show"/>
    <m/>
    <m/>
    <m/>
    <m/>
    <m/>
    <x v="857"/>
    <x v="0"/>
    <b v="0"/>
    <m/>
    <m/>
    <m/>
    <s v="00531000007KAu8AAG"/>
    <s v="01s31000003qafeAAA"/>
    <s v="Proteomics"/>
    <m/>
    <s v="00331000038CBklAAG"/>
    <s v="System"/>
    <s v="ZipChip"/>
    <m/>
    <m/>
    <s v="0125A000001ESVfQAO"/>
    <b v="0"/>
    <m/>
    <b v="0"/>
    <m/>
    <m/>
    <x v="0"/>
    <b v="0"/>
    <d v="2021-06-29T20:34:54"/>
    <s v="0055A00000Bd4jEQAR"/>
    <m/>
    <b v="0"/>
    <x v="0"/>
    <m/>
    <m/>
    <n v="54805"/>
    <m/>
    <x v="2"/>
    <n v="0"/>
    <n v="0"/>
  </r>
  <r>
    <s v="0013100001p4BDSAA2"/>
    <b v="0"/>
    <m/>
    <b v="0"/>
    <s v="70131000001YBPKAA4"/>
    <m/>
    <m/>
    <x v="219"/>
    <b v="1"/>
    <s v="Non Responsive"/>
    <m/>
    <s v="00331000038CBtAAAW"/>
    <m/>
    <m/>
    <s v="00531000008FRNUAA4"/>
    <b v="1"/>
    <d v="2017-01-31T21:52:53"/>
    <m/>
    <b v="0"/>
    <m/>
    <m/>
    <b v="0"/>
    <d v="2021-04-01T00:00:00"/>
    <n v="4"/>
    <n v="2021"/>
    <s v="Omitted"/>
    <s v="Omitted"/>
    <b v="0"/>
    <b v="0"/>
    <m/>
    <b v="1"/>
    <b v="0"/>
    <b v="0"/>
    <x v="4"/>
    <b v="0"/>
    <s v="Auto-Classic"/>
    <x v="0"/>
    <d v="2020-08-26T00:00:00"/>
    <s v="0055A00000BclF5QAJ"/>
    <d v="2021-04-10T23:01:03"/>
    <m/>
    <d v="2021-03-10T22:38:44"/>
    <m/>
    <m/>
    <b v="0"/>
    <m/>
    <m/>
    <s v="Trade Show"/>
    <m/>
    <m/>
    <m/>
    <m/>
    <m/>
    <x v="858"/>
    <x v="0"/>
    <b v="0"/>
    <m/>
    <m/>
    <m/>
    <s v="0055A000008zqzaQAA"/>
    <s v="01s5A000005x0sjQAA"/>
    <s v="Other"/>
    <m/>
    <s v="00331000038CBtAAAW"/>
    <s v="System"/>
    <s v="ZipChip"/>
    <m/>
    <m/>
    <s v="0125A000001ESVfQAO"/>
    <b v="0"/>
    <m/>
    <b v="0"/>
    <m/>
    <m/>
    <x v="0"/>
    <b v="0"/>
    <d v="2021-06-29T20:34:54"/>
    <s v="0055A00000BctN2QAJ"/>
    <m/>
    <b v="0"/>
    <x v="0"/>
    <m/>
    <m/>
    <n v="83350"/>
    <m/>
    <x v="2"/>
    <n v="0"/>
    <n v="0"/>
  </r>
  <r>
    <s v="0013100001p4gq6AAA"/>
    <b v="0"/>
    <m/>
    <b v="0"/>
    <m/>
    <m/>
    <m/>
    <x v="55"/>
    <b v="1"/>
    <s v="Other"/>
    <m/>
    <s v="00331000039EdKmAAK"/>
    <m/>
    <m/>
    <s v="00531000008FRNUAA4"/>
    <b v="0"/>
    <d v="2017-01-31T22:02:51"/>
    <m/>
    <b v="0"/>
    <m/>
    <m/>
    <b v="0"/>
    <d v="2019-04-01T00:00:00"/>
    <n v="4"/>
    <n v="2019"/>
    <s v="Omitted"/>
    <s v="Omitted"/>
    <b v="0"/>
    <b v="0"/>
    <m/>
    <b v="1"/>
    <b v="0"/>
    <b v="0"/>
    <x v="5"/>
    <b v="0"/>
    <m/>
    <x v="0"/>
    <d v="2019-04-02T00:00:00"/>
    <s v="0055A00000BclF5QAJ"/>
    <d v="2021-04-11T20:33:11"/>
    <m/>
    <d v="2019-04-02T20:14:29"/>
    <m/>
    <m/>
    <b v="0"/>
    <m/>
    <s v="Metabolomics"/>
    <s v="Other"/>
    <m/>
    <m/>
    <m/>
    <m/>
    <m/>
    <x v="859"/>
    <x v="0"/>
    <b v="0"/>
    <m/>
    <m/>
    <m/>
    <s v="0055A000008zqzaQAA"/>
    <s v="01s31000003qafeAAA"/>
    <s v="Metabolomics"/>
    <m/>
    <s v="00331000039EdKmAAK"/>
    <m/>
    <s v="ZipChip"/>
    <m/>
    <m/>
    <s v="0125A000001ESVfQAO"/>
    <b v="0"/>
    <m/>
    <b v="0"/>
    <m/>
    <m/>
    <x v="0"/>
    <b v="0"/>
    <d v="2021-06-29T20:34:54"/>
    <s v="0055A00000BctN2QAJ"/>
    <m/>
    <b v="0"/>
    <x v="0"/>
    <m/>
    <m/>
    <n v="54805"/>
    <m/>
    <x v="2"/>
    <n v="0"/>
    <n v="0"/>
  </r>
  <r>
    <s v="0013100001jbqTVAAY"/>
    <b v="0"/>
    <m/>
    <b v="0"/>
    <m/>
    <m/>
    <m/>
    <x v="125"/>
    <b v="1"/>
    <s v="Duplicate opportunity"/>
    <m/>
    <s v="00331000030xEb9AAE"/>
    <m/>
    <m/>
    <s v="00531000008FRNUAA4"/>
    <b v="0"/>
    <d v="2017-02-01T14:07:01"/>
    <m/>
    <b v="0"/>
    <m/>
    <m/>
    <b v="0"/>
    <d v="2018-01-01T00:00:00"/>
    <n v="1"/>
    <n v="2018"/>
    <s v="Omitted"/>
    <s v="Omitted"/>
    <b v="0"/>
    <b v="0"/>
    <m/>
    <b v="1"/>
    <b v="0"/>
    <b v="0"/>
    <x v="5"/>
    <b v="0"/>
    <m/>
    <x v="0"/>
    <m/>
    <s v="0055A00000BclF5QAJ"/>
    <d v="2021-04-11T20:03:09"/>
    <m/>
    <d v="2018-03-15T18:07:07"/>
    <m/>
    <m/>
    <b v="0"/>
    <m/>
    <m/>
    <s v="Other"/>
    <m/>
    <m/>
    <m/>
    <m/>
    <m/>
    <x v="860"/>
    <x v="0"/>
    <b v="0"/>
    <m/>
    <m/>
    <m/>
    <s v="0055A000008zqzaQAA"/>
    <s v="01s31000003qafeAAA"/>
    <s v="Proteomics"/>
    <m/>
    <m/>
    <m/>
    <s v="ZipChip"/>
    <m/>
    <m/>
    <s v="0125A000001ESVfQAO"/>
    <b v="0"/>
    <m/>
    <b v="0"/>
    <m/>
    <m/>
    <x v="0"/>
    <b v="0"/>
    <d v="2021-06-29T20:34:54"/>
    <s v="0055A00000BctN2QAJ"/>
    <m/>
    <b v="0"/>
    <x v="0"/>
    <m/>
    <m/>
    <n v="24700"/>
    <m/>
    <x v="2"/>
    <n v="0"/>
    <n v="0"/>
  </r>
  <r>
    <s v="0013100001fpKktAAE"/>
    <b v="0"/>
    <m/>
    <b v="0"/>
    <m/>
    <m/>
    <m/>
    <x v="220"/>
    <b v="1"/>
    <m/>
    <m/>
    <s v="00331000038EBLhAAO"/>
    <m/>
    <m/>
    <s v="00531000008FRNUAA4"/>
    <b v="0"/>
    <d v="2017-02-02T20:58:39"/>
    <m/>
    <b v="0"/>
    <m/>
    <m/>
    <b v="0"/>
    <d v="2017-02-01T00:00:00"/>
    <n v="2"/>
    <n v="2017"/>
    <s v="Closed"/>
    <s v="Closed"/>
    <b v="0"/>
    <b v="0"/>
    <m/>
    <b v="1"/>
    <b v="0"/>
    <b v="0"/>
    <x v="5"/>
    <b v="0"/>
    <s v="Auto-Classic"/>
    <x v="0"/>
    <d v="2017-06-13T00:00:00"/>
    <s v="0055A00000BclF5QAJ"/>
    <d v="2021-04-11T20:06:15"/>
    <m/>
    <d v="2018-03-10T15:07:46"/>
    <m/>
    <m/>
    <b v="0"/>
    <m/>
    <s v="Biotherapeutics"/>
    <s v="Field Sales"/>
    <m/>
    <m/>
    <m/>
    <m/>
    <m/>
    <x v="861"/>
    <x v="0"/>
    <b v="0"/>
    <m/>
    <m/>
    <m/>
    <s v="0055A000008zqzaQAA"/>
    <s v="01s31000003qafeAAA"/>
    <s v="Biotherapeutics"/>
    <m/>
    <s v="00331000038EBLhAAO"/>
    <s v="System"/>
    <s v="ZipChip"/>
    <m/>
    <s v="0Q05A000002EUBySAO"/>
    <s v="0125A000001ESVfQAO"/>
    <b v="0"/>
    <m/>
    <b v="0"/>
    <m/>
    <m/>
    <x v="1"/>
    <b v="0"/>
    <d v="2021-06-29T20:34:54"/>
    <s v="0055A00000BctN2QAJ"/>
    <m/>
    <b v="0"/>
    <x v="1"/>
    <m/>
    <m/>
    <n v="49940.03"/>
    <m/>
    <x v="132"/>
    <n v="100"/>
    <n v="0"/>
  </r>
  <r>
    <s v="0013100001p5hesAAA"/>
    <b v="0"/>
    <m/>
    <b v="0"/>
    <m/>
    <m/>
    <m/>
    <x v="145"/>
    <b v="1"/>
    <s v="Other"/>
    <m/>
    <s v="00331000038EN9VAAW"/>
    <m/>
    <m/>
    <s v="00531000008FFH0AAO"/>
    <b v="1"/>
    <d v="2017-02-03T18:22:28"/>
    <m/>
    <b v="0"/>
    <m/>
    <m/>
    <b v="0"/>
    <d v="2018-01-01T00:00:00"/>
    <n v="1"/>
    <n v="2018"/>
    <s v="Omitted"/>
    <s v="Omitted"/>
    <b v="0"/>
    <b v="0"/>
    <m/>
    <b v="1"/>
    <b v="0"/>
    <b v="0"/>
    <x v="5"/>
    <b v="0"/>
    <m/>
    <x v="0"/>
    <d v="2018-03-02T00:00:00"/>
    <s v="0055A00000BclF5QAJ"/>
    <d v="2021-04-11T20:33:11"/>
    <m/>
    <d v="2018-03-15T18:07:31"/>
    <m/>
    <m/>
    <b v="0"/>
    <m/>
    <s v="Metabolomics"/>
    <s v="Website"/>
    <m/>
    <m/>
    <m/>
    <m/>
    <m/>
    <x v="862"/>
    <x v="0"/>
    <b v="0"/>
    <m/>
    <m/>
    <m/>
    <s v="0055A000008iLoJQAU"/>
    <s v="01s31000003qafeAAA"/>
    <s v="Metabolomics"/>
    <m/>
    <s v="00331000038EN9VAAW"/>
    <s v="System"/>
    <s v="ZipChip"/>
    <m/>
    <m/>
    <s v="0125A000001ESVfQAO"/>
    <b v="0"/>
    <m/>
    <b v="0"/>
    <m/>
    <m/>
    <x v="0"/>
    <b v="0"/>
    <d v="2021-06-29T20:34:54"/>
    <m/>
    <m/>
    <b v="0"/>
    <x v="0"/>
    <m/>
    <m/>
    <n v="57394"/>
    <m/>
    <x v="2"/>
    <n v="0"/>
    <n v="0"/>
  </r>
  <r>
    <s v="0013100001qyrQqAAI"/>
    <b v="0"/>
    <m/>
    <b v="0"/>
    <m/>
    <m/>
    <m/>
    <x v="130"/>
    <b v="1"/>
    <m/>
    <m/>
    <s v="00331000034Ek6hAAC"/>
    <m/>
    <m/>
    <s v="005i0000000fpvQAAQ"/>
    <b v="0"/>
    <d v="2017-02-03T18:56:51"/>
    <m/>
    <b v="0"/>
    <m/>
    <m/>
    <b v="0"/>
    <d v="2017-01-01T00:00:00"/>
    <n v="1"/>
    <n v="2017"/>
    <s v="Closed"/>
    <s v="Closed"/>
    <b v="0"/>
    <b v="0"/>
    <m/>
    <b v="1"/>
    <b v="0"/>
    <b v="0"/>
    <x v="5"/>
    <b v="0"/>
    <m/>
    <x v="0"/>
    <m/>
    <s v="0055A00000BclF5QAJ"/>
    <d v="2021-04-11T20:03:09"/>
    <m/>
    <d v="2018-03-10T15:07:46"/>
    <m/>
    <m/>
    <b v="0"/>
    <m/>
    <m/>
    <s v="Other"/>
    <m/>
    <m/>
    <m/>
    <m/>
    <m/>
    <x v="863"/>
    <x v="0"/>
    <b v="0"/>
    <m/>
    <m/>
    <m/>
    <s v="0055A000008iLoOQAU"/>
    <s v="01s31000003qafeAAA"/>
    <s v="Other"/>
    <m/>
    <m/>
    <s v="System"/>
    <s v="ZipChip"/>
    <m/>
    <m/>
    <s v="0125A000001ESVfQAO"/>
    <b v="0"/>
    <m/>
    <b v="0"/>
    <m/>
    <m/>
    <x v="1"/>
    <b v="0"/>
    <d v="2021-06-29T20:34:54"/>
    <m/>
    <m/>
    <b v="0"/>
    <x v="1"/>
    <m/>
    <m/>
    <n v="17363.5"/>
    <m/>
    <x v="133"/>
    <n v="100"/>
    <n v="0"/>
  </r>
  <r>
    <s v="0013100001puSB6AAM"/>
    <b v="0"/>
    <m/>
    <b v="0"/>
    <s v="70131000001YBPoAAO"/>
    <m/>
    <m/>
    <x v="32"/>
    <b v="1"/>
    <s v="Non Responsive"/>
    <m/>
    <s v="00331000038EtgCAAS"/>
    <m/>
    <m/>
    <s v="00531000008FRNUAA4"/>
    <b v="1"/>
    <d v="2017-02-06T20:09:16"/>
    <m/>
    <b v="0"/>
    <m/>
    <m/>
    <b v="0"/>
    <d v="2017-04-01T00:00:00"/>
    <n v="4"/>
    <n v="2017"/>
    <s v="Omitted"/>
    <s v="Omitted"/>
    <b v="0"/>
    <b v="0"/>
    <m/>
    <b v="1"/>
    <b v="0"/>
    <b v="0"/>
    <x v="5"/>
    <b v="0"/>
    <m/>
    <x v="0"/>
    <d v="2019-04-22T00:00:00"/>
    <s v="0055A00000BclF5QAJ"/>
    <d v="2021-04-10T23:01:03"/>
    <m/>
    <d v="2019-06-11T19:43:49"/>
    <m/>
    <m/>
    <b v="0"/>
    <m/>
    <s v="Biotherapeutics"/>
    <s v="Trade Show"/>
    <m/>
    <m/>
    <m/>
    <m/>
    <m/>
    <x v="864"/>
    <x v="0"/>
    <b v="0"/>
    <m/>
    <m/>
    <m/>
    <s v="0055A000009sZg0QAE"/>
    <s v="01s31000003qafeAAA"/>
    <s v="Biotherapeutics"/>
    <m/>
    <s v="00331000038EtgCAAS"/>
    <s v="System"/>
    <s v="ZipChip"/>
    <m/>
    <m/>
    <s v="0125A000001ESVfQAO"/>
    <b v="0"/>
    <m/>
    <b v="0"/>
    <m/>
    <m/>
    <x v="0"/>
    <b v="0"/>
    <d v="2021-06-29T20:34:54"/>
    <m/>
    <m/>
    <b v="0"/>
    <x v="0"/>
    <m/>
    <m/>
    <n v="54805"/>
    <m/>
    <x v="2"/>
    <n v="0"/>
    <n v="0"/>
  </r>
  <r>
    <s v="0013100001puTIoAAM"/>
    <b v="0"/>
    <m/>
    <b v="0"/>
    <s v="70131000001YBNOAA4"/>
    <m/>
    <m/>
    <x v="127"/>
    <b v="1"/>
    <s v="Non Responsive"/>
    <m/>
    <s v="00331000038EvQtAAK"/>
    <m/>
    <m/>
    <s v="00531000007KAu8AAG"/>
    <b v="1"/>
    <d v="2017-02-06T22:07:29"/>
    <m/>
    <b v="0"/>
    <m/>
    <m/>
    <b v="0"/>
    <d v="2020-01-01T00:00:00"/>
    <n v="1"/>
    <n v="2020"/>
    <s v="Omitted"/>
    <s v="Omitted"/>
    <b v="0"/>
    <b v="0"/>
    <m/>
    <b v="0"/>
    <b v="0"/>
    <b v="0"/>
    <x v="5"/>
    <b v="0"/>
    <m/>
    <x v="0"/>
    <m/>
    <s v="0055A00000BclF5QAJ"/>
    <d v="2021-04-10T23:01:03"/>
    <m/>
    <d v="2020-01-22T15:06:13"/>
    <m/>
    <m/>
    <b v="0"/>
    <m/>
    <s v="Biotherapeutics"/>
    <s v="Trade Show"/>
    <m/>
    <m/>
    <m/>
    <m/>
    <m/>
    <x v="865"/>
    <x v="0"/>
    <b v="0"/>
    <m/>
    <m/>
    <m/>
    <s v="0055A000009GjocQAC"/>
    <m/>
    <s v="Biotherapeutics"/>
    <m/>
    <s v="00331000038EvQtAAK"/>
    <s v="System"/>
    <s v="ZipChip"/>
    <m/>
    <m/>
    <s v="0125A000001ESVfQAO"/>
    <b v="0"/>
    <m/>
    <b v="0"/>
    <m/>
    <m/>
    <x v="0"/>
    <b v="0"/>
    <d v="2021-06-29T20:34:54"/>
    <m/>
    <m/>
    <b v="0"/>
    <x v="0"/>
    <m/>
    <m/>
    <m/>
    <m/>
    <x v="0"/>
    <n v="0"/>
    <n v="0"/>
  </r>
  <r>
    <s v="0013100001jSwODAA0"/>
    <b v="0"/>
    <m/>
    <b v="0"/>
    <s v="70131000001YBOWAA4"/>
    <m/>
    <m/>
    <x v="198"/>
    <b v="1"/>
    <s v="Non Responsive"/>
    <m/>
    <s v="00331000038EvUCAA0"/>
    <m/>
    <m/>
    <s v="00531000007KAu8AAG"/>
    <b v="1"/>
    <d v="2017-02-06T22:11:08"/>
    <m/>
    <b v="0"/>
    <m/>
    <m/>
    <b v="0"/>
    <d v="2018-01-01T00:00:00"/>
    <n v="1"/>
    <n v="2018"/>
    <s v="Omitted"/>
    <s v="Omitted"/>
    <b v="0"/>
    <b v="0"/>
    <m/>
    <b v="0"/>
    <b v="0"/>
    <b v="0"/>
    <x v="5"/>
    <b v="0"/>
    <m/>
    <x v="0"/>
    <d v="2017-08-21T00:00:00"/>
    <s v="0055A00000BclF5QAJ"/>
    <d v="2021-04-10T23:01:03"/>
    <m/>
    <d v="2018-03-20T21:59:25"/>
    <m/>
    <m/>
    <b v="0"/>
    <m/>
    <s v="Biotherapeutics;Proteomics and Peptide Mapping;Metabolomics"/>
    <s v="Trade Show"/>
    <m/>
    <m/>
    <m/>
    <m/>
    <m/>
    <x v="866"/>
    <x v="0"/>
    <b v="0"/>
    <m/>
    <m/>
    <m/>
    <s v="0055A000008iLoJQAU"/>
    <m/>
    <s v="Biotherapeutics"/>
    <m/>
    <s v="00331000038EvUCAA0"/>
    <s v="System"/>
    <s v="ZipChip"/>
    <m/>
    <m/>
    <s v="0125A000001ESVfQAO"/>
    <b v="0"/>
    <m/>
    <b v="0"/>
    <m/>
    <m/>
    <x v="0"/>
    <b v="0"/>
    <d v="2021-06-29T20:34:54"/>
    <m/>
    <m/>
    <b v="0"/>
    <x v="0"/>
    <m/>
    <m/>
    <m/>
    <m/>
    <x v="0"/>
    <n v="0"/>
    <n v="0"/>
  </r>
  <r>
    <s v="0013100001puTMvAAM"/>
    <b v="0"/>
    <m/>
    <b v="0"/>
    <s v="70131000001YBNOAA4"/>
    <m/>
    <m/>
    <x v="221"/>
    <b v="1"/>
    <m/>
    <m/>
    <s v="00331000038EvY4AAK"/>
    <m/>
    <m/>
    <s v="00531000007KAu8AAG"/>
    <b v="1"/>
    <d v="2017-02-06T22:14:38"/>
    <m/>
    <b v="0"/>
    <m/>
    <m/>
    <b v="0"/>
    <d v="2018-01-01T00:00:00"/>
    <n v="1"/>
    <n v="2018"/>
    <s v="Closed"/>
    <s v="Closed"/>
    <b v="0"/>
    <b v="0"/>
    <m/>
    <b v="1"/>
    <b v="0"/>
    <b v="0"/>
    <x v="5"/>
    <b v="0"/>
    <s v="Auto-Classic"/>
    <x v="0"/>
    <d v="2018-06-20T00:00:00"/>
    <s v="0055A00000BclF5QAJ"/>
    <d v="2021-04-10T22:59:54"/>
    <m/>
    <d v="2018-05-25T14:51:19"/>
    <m/>
    <m/>
    <b v="0"/>
    <m/>
    <s v="Proteomics and Peptide Mapping"/>
    <s v="Trade Show"/>
    <m/>
    <m/>
    <m/>
    <m/>
    <m/>
    <x v="867"/>
    <x v="0"/>
    <b v="0"/>
    <m/>
    <m/>
    <m/>
    <s v="0055A000008iLoJQAU"/>
    <s v="01s31000003qafeAAA"/>
    <s v="Proteomics"/>
    <m/>
    <s v="00331000038EvY4AAK"/>
    <s v="System"/>
    <s v="ZipChip"/>
    <m/>
    <m/>
    <s v="0125A000001ESVfQAO"/>
    <b v="0"/>
    <m/>
    <b v="0"/>
    <m/>
    <m/>
    <x v="1"/>
    <b v="0"/>
    <d v="2021-06-29T20:34:54"/>
    <m/>
    <m/>
    <b v="0"/>
    <x v="1"/>
    <m/>
    <m/>
    <n v="35897"/>
    <m/>
    <x v="134"/>
    <n v="100"/>
    <n v="0"/>
  </r>
  <r>
    <s v="0013100001puTPkAAM"/>
    <b v="0"/>
    <m/>
    <b v="0"/>
    <m/>
    <m/>
    <m/>
    <x v="208"/>
    <b v="1"/>
    <s v="Non Responsive"/>
    <m/>
    <s v="00331000038EvbmAAC"/>
    <m/>
    <m/>
    <s v="00531000007KAu8AAG"/>
    <b v="1"/>
    <d v="2017-02-06T22:19:11"/>
    <m/>
    <b v="0"/>
    <m/>
    <m/>
    <b v="0"/>
    <d v="2018-01-01T00:00:00"/>
    <n v="1"/>
    <n v="2018"/>
    <s v="Omitted"/>
    <s v="Omitted"/>
    <b v="0"/>
    <b v="0"/>
    <m/>
    <b v="0"/>
    <b v="0"/>
    <b v="0"/>
    <x v="6"/>
    <b v="0"/>
    <m/>
    <x v="0"/>
    <m/>
    <s v="0055A00000BclF5QAJ"/>
    <d v="2021-04-10T23:01:03"/>
    <m/>
    <d v="2018-03-28T15:41:11"/>
    <m/>
    <m/>
    <b v="0"/>
    <m/>
    <s v="Proteomics and Peptide Mapping"/>
    <s v="Website"/>
    <m/>
    <m/>
    <m/>
    <m/>
    <m/>
    <x v="868"/>
    <x v="0"/>
    <b v="0"/>
    <m/>
    <m/>
    <m/>
    <s v="0055A000008zqzaQAA"/>
    <m/>
    <s v="Proteomics"/>
    <m/>
    <s v="00331000038EvbmAAC"/>
    <s v="System"/>
    <s v="ZipChip"/>
    <m/>
    <m/>
    <s v="0125A000001ESVfQAO"/>
    <b v="0"/>
    <m/>
    <b v="0"/>
    <m/>
    <m/>
    <x v="0"/>
    <b v="0"/>
    <d v="2021-06-29T20:34:54"/>
    <s v="0055A00000BctN2QAJ"/>
    <m/>
    <b v="0"/>
    <x v="0"/>
    <m/>
    <m/>
    <m/>
    <m/>
    <x v="0"/>
    <n v="0"/>
    <n v="0"/>
  </r>
  <r>
    <s v="0013100001puTXlAAM"/>
    <b v="0"/>
    <m/>
    <b v="0"/>
    <s v="70131000001YBNOAA4"/>
    <m/>
    <m/>
    <x v="198"/>
    <b v="1"/>
    <s v="Other"/>
    <m/>
    <s v="00331000038EvnBAAS"/>
    <m/>
    <m/>
    <s v="00531000007KAu8AAG"/>
    <b v="1"/>
    <d v="2017-02-06T22:35:23"/>
    <m/>
    <b v="0"/>
    <m/>
    <m/>
    <b v="0"/>
    <d v="2018-01-01T00:00:00"/>
    <n v="1"/>
    <n v="2018"/>
    <s v="Omitted"/>
    <s v="Omitted"/>
    <b v="0"/>
    <b v="0"/>
    <m/>
    <b v="0"/>
    <b v="0"/>
    <b v="0"/>
    <x v="6"/>
    <b v="0"/>
    <m/>
    <x v="0"/>
    <m/>
    <s v="0055A00000BclF5QAJ"/>
    <d v="2021-04-11T20:33:11"/>
    <m/>
    <d v="2018-03-20T22:05:13"/>
    <m/>
    <m/>
    <b v="0"/>
    <m/>
    <s v="Proteomics and Peptide Mapping"/>
    <s v="Trade Show"/>
    <m/>
    <m/>
    <m/>
    <m/>
    <m/>
    <x v="869"/>
    <x v="0"/>
    <b v="0"/>
    <m/>
    <m/>
    <m/>
    <s v="0055A000008iLoJQAU"/>
    <m/>
    <s v="Proteomics"/>
    <m/>
    <s v="00331000038EvnBAAS"/>
    <m/>
    <s v="ZipChip"/>
    <m/>
    <m/>
    <s v="0125A000001ESVfQAO"/>
    <b v="0"/>
    <m/>
    <b v="0"/>
    <m/>
    <m/>
    <x v="0"/>
    <b v="0"/>
    <d v="2021-06-29T20:34:54"/>
    <m/>
    <m/>
    <b v="0"/>
    <x v="0"/>
    <m/>
    <m/>
    <m/>
    <m/>
    <x v="0"/>
    <n v="0"/>
    <n v="0"/>
  </r>
  <r>
    <s v="0013100001puTb4AAE"/>
    <b v="0"/>
    <m/>
    <b v="0"/>
    <s v="70131000001YBPoAAO"/>
    <m/>
    <m/>
    <x v="61"/>
    <b v="1"/>
    <s v="Other"/>
    <m/>
    <s v="00331000038EvsVAAS"/>
    <m/>
    <m/>
    <s v="00531000007KAu8AAG"/>
    <b v="1"/>
    <d v="2017-02-06T22:45:33"/>
    <m/>
    <b v="0"/>
    <m/>
    <m/>
    <b v="0"/>
    <d v="2020-03-01T00:00:00"/>
    <n v="3"/>
    <n v="2020"/>
    <s v="Omitted"/>
    <s v="Omitted"/>
    <b v="0"/>
    <b v="0"/>
    <m/>
    <b v="1"/>
    <b v="0"/>
    <b v="0"/>
    <x v="6"/>
    <b v="0"/>
    <m/>
    <x v="0"/>
    <d v="2019-06-02T00:00:00"/>
    <s v="0055A00000BclF5QAJ"/>
    <d v="2021-04-11T20:28:47"/>
    <m/>
    <d v="2020-02-26T16:40:10"/>
    <m/>
    <m/>
    <b v="0"/>
    <m/>
    <s v="Metabolomics"/>
    <s v="Trade Show"/>
    <m/>
    <m/>
    <m/>
    <m/>
    <m/>
    <x v="870"/>
    <x v="0"/>
    <b v="0"/>
    <m/>
    <m/>
    <m/>
    <s v="0055A000009GjocQAC"/>
    <s v="01s31000003qafeAAA"/>
    <s v="Metabolomics"/>
    <m/>
    <s v="00331000038EvsVAAS"/>
    <s v="System"/>
    <s v="ZipChip"/>
    <m/>
    <m/>
    <s v="0125A000001ESVfQAO"/>
    <b v="0"/>
    <m/>
    <b v="0"/>
    <m/>
    <m/>
    <x v="0"/>
    <b v="0"/>
    <d v="2021-06-29T20:34:54"/>
    <m/>
    <m/>
    <b v="0"/>
    <x v="0"/>
    <m/>
    <m/>
    <n v="54805"/>
    <m/>
    <x v="2"/>
    <n v="0"/>
    <n v="0"/>
  </r>
  <r>
    <s v="0013100001fr7BlAAI"/>
    <b v="0"/>
    <m/>
    <b v="0"/>
    <m/>
    <m/>
    <m/>
    <x v="42"/>
    <b v="1"/>
    <s v="Non Responsive"/>
    <m/>
    <s v="00331000038EvwIAAS"/>
    <m/>
    <m/>
    <s v="00531000007KAu8AAG"/>
    <b v="1"/>
    <d v="2017-02-06T22:49:27"/>
    <m/>
    <b v="0"/>
    <m/>
    <m/>
    <b v="0"/>
    <d v="2017-01-01T00:00:00"/>
    <n v="1"/>
    <n v="2017"/>
    <s v="Omitted"/>
    <s v="Omitted"/>
    <b v="0"/>
    <b v="0"/>
    <m/>
    <b v="0"/>
    <b v="0"/>
    <b v="0"/>
    <x v="6"/>
    <b v="0"/>
    <s v="Auto-Classic"/>
    <x v="0"/>
    <d v="2019-04-23T00:00:00"/>
    <s v="0055A00000BclF5QAJ"/>
    <d v="2021-04-10T23:01:03"/>
    <m/>
    <d v="2019-06-11T19:44:35"/>
    <m/>
    <m/>
    <b v="0"/>
    <m/>
    <s v="Biotherapeutics"/>
    <s v="Website"/>
    <m/>
    <m/>
    <m/>
    <m/>
    <m/>
    <x v="871"/>
    <x v="0"/>
    <b v="0"/>
    <m/>
    <m/>
    <m/>
    <s v="0055A000009sZg0QAE"/>
    <m/>
    <s v="Biotherapeutics"/>
    <m/>
    <s v="00331000038EvwIAAS"/>
    <s v="System"/>
    <s v="ZipChip"/>
    <m/>
    <m/>
    <s v="0125A000001ESVfQAO"/>
    <b v="0"/>
    <m/>
    <b v="0"/>
    <m/>
    <m/>
    <x v="0"/>
    <b v="0"/>
    <d v="2021-06-29T20:34:54"/>
    <m/>
    <m/>
    <b v="0"/>
    <x v="0"/>
    <m/>
    <m/>
    <m/>
    <m/>
    <x v="0"/>
    <n v="0"/>
    <n v="0"/>
  </r>
  <r>
    <s v="0013100001puTdTAAU"/>
    <b v="0"/>
    <m/>
    <b v="0"/>
    <s v="70131000001YBPKAA4"/>
    <m/>
    <m/>
    <x v="122"/>
    <b v="1"/>
    <s v="Non Responsive"/>
    <m/>
    <s v="00331000038EvxZAAS"/>
    <m/>
    <m/>
    <s v="00531000007KAu8AAG"/>
    <b v="1"/>
    <d v="2017-02-06T22:51:52"/>
    <m/>
    <b v="0"/>
    <m/>
    <m/>
    <b v="0"/>
    <d v="2020-01-01T00:00:00"/>
    <n v="1"/>
    <n v="2020"/>
    <s v="Omitted"/>
    <s v="Omitted"/>
    <b v="0"/>
    <b v="0"/>
    <m/>
    <b v="0"/>
    <b v="0"/>
    <b v="0"/>
    <x v="6"/>
    <b v="0"/>
    <m/>
    <x v="0"/>
    <d v="2019-05-21T00:00:00"/>
    <s v="0055A00000BclF5QAJ"/>
    <d v="2021-04-10T23:01:03"/>
    <m/>
    <d v="2020-01-17T04:58:23"/>
    <m/>
    <m/>
    <b v="0"/>
    <m/>
    <m/>
    <s v="Trade Show"/>
    <m/>
    <m/>
    <m/>
    <m/>
    <m/>
    <x v="872"/>
    <x v="0"/>
    <b v="0"/>
    <m/>
    <m/>
    <m/>
    <s v="0055A000009GjocQAC"/>
    <m/>
    <s v="Biotherapeutics"/>
    <m/>
    <s v="00331000038EvxZAAS"/>
    <s v="System"/>
    <s v="ZipChip"/>
    <m/>
    <m/>
    <s v="0125A000001ESVfQAO"/>
    <b v="0"/>
    <m/>
    <b v="0"/>
    <m/>
    <m/>
    <x v="0"/>
    <b v="0"/>
    <d v="2021-06-29T20:34:54"/>
    <m/>
    <m/>
    <b v="0"/>
    <x v="0"/>
    <m/>
    <m/>
    <m/>
    <m/>
    <x v="0"/>
    <n v="0"/>
    <n v="0"/>
  </r>
  <r>
    <s v="0013100001gZd3uAAC"/>
    <b v="0"/>
    <m/>
    <b v="0"/>
    <s v="70131000001YBPKAA4"/>
    <m/>
    <m/>
    <x v="198"/>
    <b v="1"/>
    <s v="Contact has moved"/>
    <m/>
    <s v="00331000038Ew04AAC"/>
    <m/>
    <m/>
    <s v="00531000007KAu8AAG"/>
    <b v="1"/>
    <d v="2017-02-06T22:54:42"/>
    <m/>
    <b v="0"/>
    <m/>
    <m/>
    <b v="0"/>
    <d v="2018-01-01T00:00:00"/>
    <n v="1"/>
    <n v="2018"/>
    <s v="Omitted"/>
    <s v="Omitted"/>
    <b v="0"/>
    <b v="0"/>
    <m/>
    <b v="0"/>
    <b v="0"/>
    <b v="0"/>
    <x v="6"/>
    <b v="0"/>
    <m/>
    <x v="0"/>
    <d v="2017-08-22T00:00:00"/>
    <s v="0055A00000BclF5QAJ"/>
    <d v="2021-04-10T23:01:03"/>
    <m/>
    <d v="2018-03-20T21:55:52"/>
    <m/>
    <m/>
    <b v="0"/>
    <m/>
    <s v="Biotherapeutics"/>
    <s v="Trade Show"/>
    <m/>
    <m/>
    <m/>
    <m/>
    <m/>
    <x v="873"/>
    <x v="0"/>
    <b v="0"/>
    <m/>
    <m/>
    <m/>
    <s v="0055A000008iLoJQAU"/>
    <m/>
    <s v="Biotherapeutics"/>
    <m/>
    <s v="00331000038Ew04AAC"/>
    <s v="System"/>
    <s v="ZipChip"/>
    <m/>
    <m/>
    <s v="0125A000001ESVfQAO"/>
    <b v="0"/>
    <m/>
    <b v="0"/>
    <m/>
    <m/>
    <x v="0"/>
    <b v="0"/>
    <d v="2021-06-29T20:34:54"/>
    <m/>
    <m/>
    <b v="0"/>
    <x v="0"/>
    <m/>
    <m/>
    <m/>
    <m/>
    <x v="0"/>
    <n v="0"/>
    <n v="0"/>
  </r>
  <r>
    <s v="0013100001frK2lAAE"/>
    <b v="0"/>
    <m/>
    <b v="0"/>
    <s v="70131000001YBPKAA4"/>
    <m/>
    <m/>
    <x v="42"/>
    <b v="1"/>
    <s v="Non Responsive"/>
    <m/>
    <s v="00331000038Ew20AAC"/>
    <m/>
    <m/>
    <s v="00531000007KAu8AAG"/>
    <b v="1"/>
    <d v="2017-02-06T22:56:30"/>
    <m/>
    <b v="0"/>
    <m/>
    <m/>
    <b v="0"/>
    <d v="2017-01-01T00:00:00"/>
    <n v="1"/>
    <n v="2017"/>
    <s v="Omitted"/>
    <s v="Omitted"/>
    <b v="0"/>
    <b v="0"/>
    <m/>
    <b v="0"/>
    <b v="0"/>
    <b v="0"/>
    <x v="6"/>
    <b v="0"/>
    <m/>
    <x v="0"/>
    <m/>
    <s v="0055A00000BclF5QAJ"/>
    <d v="2021-04-10T23:01:03"/>
    <m/>
    <d v="2019-06-11T19:05:32"/>
    <m/>
    <m/>
    <b v="0"/>
    <m/>
    <s v="Biotherapeutics"/>
    <s v="Trade Show"/>
    <m/>
    <m/>
    <m/>
    <m/>
    <m/>
    <x v="874"/>
    <x v="0"/>
    <b v="0"/>
    <m/>
    <m/>
    <m/>
    <s v="0055A000009sZg0QAE"/>
    <m/>
    <s v="Biotherapeutics"/>
    <m/>
    <s v="00331000038Ew20AAC"/>
    <s v="System"/>
    <s v="ZipChip"/>
    <m/>
    <m/>
    <s v="0125A000001ESVfQAO"/>
    <b v="0"/>
    <m/>
    <b v="0"/>
    <m/>
    <m/>
    <x v="0"/>
    <b v="0"/>
    <d v="2021-06-29T20:34:54"/>
    <m/>
    <m/>
    <b v="0"/>
    <x v="0"/>
    <m/>
    <m/>
    <m/>
    <m/>
    <x v="0"/>
    <n v="0"/>
    <n v="0"/>
  </r>
  <r>
    <s v="0015A000022QeGHQA0"/>
    <b v="0"/>
    <m/>
    <b v="0"/>
    <s v="70131000001YBPKAA4"/>
    <m/>
    <m/>
    <x v="117"/>
    <b v="1"/>
    <s v="Non Responsive"/>
    <m/>
    <s v="00331000038Ew75AAC"/>
    <m/>
    <m/>
    <s v="00531000007KAu8AAG"/>
    <b v="1"/>
    <d v="2017-02-06T23:04:48"/>
    <m/>
    <b v="0"/>
    <m/>
    <m/>
    <b v="0"/>
    <d v="2020-02-01T00:00:00"/>
    <n v="2"/>
    <n v="2020"/>
    <s v="Omitted"/>
    <s v="Omitted"/>
    <b v="0"/>
    <b v="0"/>
    <m/>
    <b v="0"/>
    <b v="0"/>
    <b v="0"/>
    <x v="6"/>
    <b v="0"/>
    <m/>
    <x v="0"/>
    <d v="2020-02-11T00:00:00"/>
    <s v="0055A00000BclF5QAJ"/>
    <d v="2021-04-10T23:01:03"/>
    <m/>
    <d v="2020-02-13T05:27:55"/>
    <m/>
    <m/>
    <b v="0"/>
    <m/>
    <m/>
    <s v="Trade Show"/>
    <m/>
    <m/>
    <m/>
    <m/>
    <m/>
    <x v="875"/>
    <x v="0"/>
    <b v="0"/>
    <m/>
    <m/>
    <m/>
    <s v="0055A000009GjocQAC"/>
    <m/>
    <s v="Other"/>
    <m/>
    <s v="00331000038Ew75AAC"/>
    <s v="System"/>
    <s v="ZipChip"/>
    <m/>
    <m/>
    <s v="0125A000001ESVfQAO"/>
    <b v="0"/>
    <m/>
    <b v="0"/>
    <m/>
    <m/>
    <x v="0"/>
    <b v="0"/>
    <d v="2021-06-29T20:34:54"/>
    <m/>
    <m/>
    <b v="0"/>
    <x v="0"/>
    <m/>
    <m/>
    <m/>
    <m/>
    <x v="0"/>
    <n v="0"/>
    <n v="0"/>
  </r>
  <r>
    <s v="0013100001e9mKLAAY"/>
    <b v="0"/>
    <m/>
    <b v="0"/>
    <m/>
    <m/>
    <m/>
    <x v="192"/>
    <b v="0"/>
    <m/>
    <m/>
    <m/>
    <m/>
    <m/>
    <s v="00531000008F2qlAAC"/>
    <b v="0"/>
    <d v="2017-02-06T23:12:30"/>
    <m/>
    <b v="0"/>
    <m/>
    <m/>
    <b v="0"/>
    <d v="2022-04-01T00:00:00"/>
    <n v="4"/>
    <n v="2022"/>
    <s v="Pipeline"/>
    <s v="Pipeline"/>
    <b v="0"/>
    <b v="0"/>
    <m/>
    <b v="1"/>
    <b v="0"/>
    <b v="0"/>
    <x v="6"/>
    <b v="0"/>
    <m/>
    <x v="0"/>
    <m/>
    <s v="00531000008F2qlAAC"/>
    <d v="2021-06-14T20:27:13"/>
    <m/>
    <d v="2020-04-06T13:54:13"/>
    <m/>
    <m/>
    <b v="0"/>
    <m/>
    <m/>
    <s v="Field Sales"/>
    <m/>
    <m/>
    <m/>
    <m/>
    <m/>
    <x v="876"/>
    <x v="0"/>
    <b v="0"/>
    <m/>
    <m/>
    <m/>
    <s v="00531000008F2qlAAC"/>
    <s v="01si00000040RFIAA2"/>
    <m/>
    <m/>
    <m/>
    <m/>
    <s v="MX908"/>
    <m/>
    <m/>
    <s v="0125A000001NaBLQA0"/>
    <b v="0"/>
    <m/>
    <b v="0"/>
    <m/>
    <m/>
    <x v="2"/>
    <b v="0"/>
    <d v="2021-06-29T20:34:54"/>
    <m/>
    <m/>
    <b v="0"/>
    <x v="0"/>
    <n v="0"/>
    <n v="0"/>
    <n v="56542.75"/>
    <m/>
    <x v="135"/>
    <n v="10"/>
    <n v="0"/>
  </r>
  <r>
    <s v="0013100001jbC2LAAU"/>
    <b v="0"/>
    <m/>
    <b v="0"/>
    <m/>
    <m/>
    <m/>
    <x v="31"/>
    <b v="1"/>
    <s v="Non Responsive"/>
    <m/>
    <s v="00331000030Os0rAAC"/>
    <m/>
    <m/>
    <s v="00531000007KAu8AAG"/>
    <b v="1"/>
    <d v="2017-02-07T12:08:43"/>
    <m/>
    <b v="0"/>
    <m/>
    <m/>
    <b v="0"/>
    <d v="2019-04-01T00:00:00"/>
    <n v="4"/>
    <n v="2019"/>
    <s v="Omitted"/>
    <s v="Omitted"/>
    <b v="0"/>
    <b v="0"/>
    <m/>
    <b v="1"/>
    <b v="0"/>
    <b v="0"/>
    <x v="7"/>
    <b v="0"/>
    <s v="Manual-Classic"/>
    <x v="0"/>
    <m/>
    <s v="0055A00000BclF5QAJ"/>
    <d v="2021-04-10T23:01:03"/>
    <m/>
    <d v="2019-09-03T12:35:12"/>
    <m/>
    <m/>
    <b v="0"/>
    <m/>
    <s v="Proteomics and Peptide Mapping;Metabolomics"/>
    <s v="Website"/>
    <m/>
    <m/>
    <m/>
    <m/>
    <m/>
    <x v="877"/>
    <x v="0"/>
    <b v="0"/>
    <m/>
    <m/>
    <m/>
    <s v="0055A000008iLoJQAU"/>
    <s v="01s31000003qafeAAA"/>
    <s v="Proteomics"/>
    <m/>
    <s v="00331000038F1pQAAS"/>
    <s v="System"/>
    <s v="ZipChip"/>
    <m/>
    <m/>
    <s v="0125A000001ESVfQAO"/>
    <b v="0"/>
    <m/>
    <b v="0"/>
    <m/>
    <m/>
    <x v="0"/>
    <b v="0"/>
    <d v="2021-06-29T20:34:54"/>
    <m/>
    <m/>
    <b v="0"/>
    <x v="0"/>
    <m/>
    <m/>
    <n v="52336"/>
    <m/>
    <x v="2"/>
    <n v="0"/>
    <n v="0"/>
  </r>
  <r>
    <s v="0013100001puZ6kAAE"/>
    <b v="0"/>
    <m/>
    <b v="0"/>
    <s v="70131000001YBPoAAO"/>
    <m/>
    <m/>
    <x v="118"/>
    <b v="1"/>
    <s v="Contact has moved"/>
    <m/>
    <s v="00331000038F1qsAAC"/>
    <m/>
    <m/>
    <s v="00531000007KAu8AAG"/>
    <b v="1"/>
    <d v="2017-02-07T12:13:19"/>
    <m/>
    <b v="0"/>
    <m/>
    <m/>
    <b v="0"/>
    <d v="2018-01-01T00:00:00"/>
    <n v="1"/>
    <n v="2018"/>
    <s v="Omitted"/>
    <s v="Omitted"/>
    <b v="0"/>
    <b v="0"/>
    <m/>
    <b v="1"/>
    <b v="0"/>
    <b v="0"/>
    <x v="7"/>
    <b v="0"/>
    <m/>
    <x v="0"/>
    <d v="2017-08-24T00:00:00"/>
    <s v="0055A00000BclF5QAJ"/>
    <d v="2021-04-10T23:01:03"/>
    <m/>
    <d v="2018-03-20T21:52:17"/>
    <m/>
    <m/>
    <b v="0"/>
    <m/>
    <s v="Proteomics and Peptide Mapping"/>
    <s v="Trade Show"/>
    <m/>
    <m/>
    <m/>
    <m/>
    <m/>
    <x v="878"/>
    <x v="0"/>
    <b v="0"/>
    <m/>
    <m/>
    <m/>
    <s v="0055A000008iLoJQAU"/>
    <s v="01s31000003qafeAAA"/>
    <s v="Proteomics"/>
    <m/>
    <s v="00331000038F1qsAAC"/>
    <s v="System"/>
    <s v="ZipChip"/>
    <m/>
    <m/>
    <s v="0125A000001ESVfQAO"/>
    <b v="0"/>
    <m/>
    <b v="0"/>
    <m/>
    <m/>
    <x v="0"/>
    <b v="0"/>
    <d v="2021-06-29T20:34:54"/>
    <m/>
    <m/>
    <b v="0"/>
    <x v="0"/>
    <m/>
    <m/>
    <n v="54805"/>
    <m/>
    <x v="2"/>
    <n v="0"/>
    <n v="0"/>
  </r>
  <r>
    <s v="0013100001qyrQqAAI"/>
    <b v="0"/>
    <m/>
    <b v="0"/>
    <m/>
    <m/>
    <m/>
    <x v="222"/>
    <b v="1"/>
    <m/>
    <m/>
    <m/>
    <m/>
    <m/>
    <s v="00531000008FRNUAA4"/>
    <b v="0"/>
    <d v="2017-02-08T17:39:48"/>
    <m/>
    <b v="0"/>
    <m/>
    <m/>
    <b v="0"/>
    <d v="2017-01-01T00:00:00"/>
    <n v="1"/>
    <n v="2017"/>
    <s v="Closed"/>
    <s v="Closed"/>
    <b v="0"/>
    <b v="0"/>
    <m/>
    <b v="1"/>
    <b v="0"/>
    <b v="0"/>
    <x v="7"/>
    <b v="0"/>
    <m/>
    <x v="0"/>
    <m/>
    <s v="0055A00000BclF5QAJ"/>
    <d v="2021-04-11T20:03:09"/>
    <m/>
    <d v="2018-03-10T15:07:46"/>
    <m/>
    <m/>
    <b v="0"/>
    <m/>
    <m/>
    <s v="Other"/>
    <m/>
    <m/>
    <m/>
    <m/>
    <m/>
    <x v="879"/>
    <x v="0"/>
    <b v="0"/>
    <m/>
    <m/>
    <m/>
    <s v="0055A000008iLoOQAU"/>
    <s v="01s31000003qafeAAA"/>
    <s v="Other"/>
    <m/>
    <m/>
    <s v="Consumables"/>
    <s v="ZipChip"/>
    <m/>
    <m/>
    <s v="0125A000001ESVfQAO"/>
    <b v="0"/>
    <m/>
    <b v="0"/>
    <m/>
    <m/>
    <x v="1"/>
    <b v="0"/>
    <d v="2021-06-29T20:34:54"/>
    <m/>
    <m/>
    <b v="0"/>
    <x v="1"/>
    <m/>
    <m/>
    <n v="3850"/>
    <m/>
    <x v="98"/>
    <n v="100"/>
    <n v="0"/>
  </r>
  <r>
    <s v="0013100001fr7EaAAI"/>
    <b v="0"/>
    <m/>
    <b v="0"/>
    <m/>
    <m/>
    <m/>
    <x v="223"/>
    <b v="0"/>
    <m/>
    <m/>
    <s v="00331000038FtjpAAC"/>
    <s v="Many customers working from home"/>
    <s v="Impacted"/>
    <s v="00531000008FRNUAA4"/>
    <b v="1"/>
    <d v="2017-02-10T19:35:16"/>
    <m/>
    <b v="0"/>
    <m/>
    <m/>
    <b v="0"/>
    <d v="2021-04-01T00:00:00"/>
    <n v="4"/>
    <n v="2021"/>
    <s v="Pipeline"/>
    <s v="Pipeline"/>
    <b v="0"/>
    <b v="0"/>
    <m/>
    <b v="0"/>
    <b v="0"/>
    <b v="0"/>
    <x v="7"/>
    <b v="0"/>
    <s v="Auto-Si"/>
    <x v="0"/>
    <d v="2021-02-19T00:00:00"/>
    <s v="0055A00000BclF5QAJ"/>
    <d v="2021-06-01T19:07:12"/>
    <m/>
    <d v="2021-03-22T11:40:03"/>
    <m/>
    <m/>
    <b v="0"/>
    <m/>
    <s v="Metabolomics"/>
    <s v="Website"/>
    <m/>
    <m/>
    <s v="Sciex"/>
    <s v="Triple Quad LC/MS (4500,5500,6500)"/>
    <m/>
    <x v="880"/>
    <x v="0"/>
    <b v="0"/>
    <m/>
    <m/>
    <m/>
    <s v="00531000007KAu8AAG"/>
    <s v="01s5A000005xBsuQAE"/>
    <s v="Metabolomics"/>
    <m/>
    <s v="00331000038FtjpAAC"/>
    <s v="System"/>
    <s v="ZipChip"/>
    <m/>
    <m/>
    <s v="0125A000001ESVfQAO"/>
    <b v="0"/>
    <m/>
    <b v="0"/>
    <m/>
    <m/>
    <x v="3"/>
    <b v="0"/>
    <d v="2021-06-29T20:34:54"/>
    <s v="0055A00000Bd4jEQAR"/>
    <m/>
    <b v="0"/>
    <x v="0"/>
    <m/>
    <m/>
    <n v="91549"/>
    <m/>
    <x v="136"/>
    <n v="5"/>
    <n v="0"/>
  </r>
  <r>
    <s v="0013100001frxefAAA"/>
    <b v="0"/>
    <m/>
    <b v="0"/>
    <m/>
    <m/>
    <m/>
    <x v="33"/>
    <b v="1"/>
    <s v="Contact has moved"/>
    <m/>
    <s v="00331000038Fu45AAC"/>
    <m/>
    <m/>
    <s v="00531000008FRNUAA4"/>
    <b v="1"/>
    <d v="2017-02-10T19:57:56"/>
    <m/>
    <b v="0"/>
    <m/>
    <m/>
    <b v="0"/>
    <d v="2019-02-01T00:00:00"/>
    <n v="2"/>
    <n v="2019"/>
    <s v="Omitted"/>
    <s v="Omitted"/>
    <b v="0"/>
    <b v="0"/>
    <m/>
    <b v="1"/>
    <b v="0"/>
    <b v="0"/>
    <x v="7"/>
    <b v="0"/>
    <s v="Auto-Classic"/>
    <x v="0"/>
    <m/>
    <s v="0055A00000BclF5QAJ"/>
    <d v="2021-04-10T23:01:03"/>
    <m/>
    <d v="2019-04-23T16:58:38"/>
    <m/>
    <m/>
    <b v="0"/>
    <m/>
    <s v="Biotherapeutics"/>
    <s v="Website"/>
    <m/>
    <m/>
    <m/>
    <m/>
    <m/>
    <x v="881"/>
    <x v="0"/>
    <b v="0"/>
    <m/>
    <m/>
    <m/>
    <s v="0055A000009sZg0QAE"/>
    <s v="01s31000003qafeAAA"/>
    <s v="Biotherapeutics"/>
    <m/>
    <s v="00331000038Fu45AAC"/>
    <s v="System"/>
    <s v="ZipChip"/>
    <m/>
    <m/>
    <s v="0125A000001ESVfQAO"/>
    <b v="0"/>
    <m/>
    <b v="0"/>
    <m/>
    <m/>
    <x v="0"/>
    <b v="0"/>
    <d v="2021-06-29T20:34:54"/>
    <m/>
    <m/>
    <b v="0"/>
    <x v="0"/>
    <m/>
    <m/>
    <n v="54805"/>
    <m/>
    <x v="2"/>
    <n v="0"/>
    <n v="0"/>
  </r>
  <r>
    <s v="0013100001pvHL2AAM"/>
    <b v="0"/>
    <m/>
    <b v="0"/>
    <m/>
    <m/>
    <m/>
    <x v="32"/>
    <b v="1"/>
    <s v="Non Responsive"/>
    <m/>
    <s v="00331000038FuBfAAK"/>
    <m/>
    <m/>
    <s v="00531000008FRNUAA4"/>
    <b v="1"/>
    <d v="2017-02-10T20:08:56"/>
    <m/>
    <b v="0"/>
    <m/>
    <m/>
    <b v="0"/>
    <d v="2017-04-01T00:00:00"/>
    <n v="4"/>
    <n v="2017"/>
    <s v="Omitted"/>
    <s v="Omitted"/>
    <b v="0"/>
    <b v="0"/>
    <m/>
    <b v="0"/>
    <b v="0"/>
    <b v="0"/>
    <x v="4"/>
    <b v="0"/>
    <m/>
    <x v="0"/>
    <m/>
    <s v="0055A00000BclF5QAJ"/>
    <d v="2021-04-10T23:01:03"/>
    <m/>
    <d v="2018-04-11T19:50:02"/>
    <m/>
    <m/>
    <b v="0"/>
    <m/>
    <s v="Metabolomics"/>
    <s v="Website"/>
    <m/>
    <m/>
    <m/>
    <m/>
    <m/>
    <x v="882"/>
    <x v="0"/>
    <b v="0"/>
    <m/>
    <m/>
    <m/>
    <s v="0055A000008iLoOQAU"/>
    <m/>
    <s v="Metabolomics"/>
    <m/>
    <s v="00331000038FuBfAAK"/>
    <s v="System"/>
    <s v="ZipChip"/>
    <m/>
    <m/>
    <s v="0125A000001ESVfQAO"/>
    <b v="0"/>
    <m/>
    <b v="0"/>
    <m/>
    <m/>
    <x v="0"/>
    <b v="0"/>
    <d v="2021-06-29T20:34:54"/>
    <m/>
    <m/>
    <b v="0"/>
    <x v="0"/>
    <m/>
    <m/>
    <m/>
    <m/>
    <x v="0"/>
    <n v="0"/>
    <n v="0"/>
  </r>
  <r>
    <s v="0013100001pvHPEAA2"/>
    <b v="0"/>
    <m/>
    <b v="0"/>
    <s v="70131000001YBOMAA4"/>
    <m/>
    <m/>
    <x v="68"/>
    <b v="1"/>
    <s v="Non Responsive"/>
    <m/>
    <s v="00331000038FuHYAA0"/>
    <m/>
    <m/>
    <s v="00531000008FRNUAA4"/>
    <b v="1"/>
    <d v="2017-02-10T20:15:52"/>
    <m/>
    <b v="0"/>
    <m/>
    <m/>
    <b v="0"/>
    <d v="2022-01-01T00:00:00"/>
    <n v="1"/>
    <n v="2022"/>
    <s v="Omitted"/>
    <s v="Omitted"/>
    <b v="0"/>
    <b v="0"/>
    <m/>
    <b v="0"/>
    <b v="0"/>
    <b v="0"/>
    <x v="5"/>
    <b v="0"/>
    <s v="Manual-Classic"/>
    <x v="0"/>
    <m/>
    <s v="0055A00000BclF5QAJ"/>
    <d v="2021-04-10T23:01:03"/>
    <m/>
    <d v="2020-11-17T15:42:56"/>
    <m/>
    <m/>
    <b v="0"/>
    <m/>
    <s v="Biotherapeutics"/>
    <s v="Trade Show"/>
    <m/>
    <m/>
    <m/>
    <m/>
    <m/>
    <x v="883"/>
    <x v="0"/>
    <b v="0"/>
    <m/>
    <m/>
    <m/>
    <s v="00531000007KAu8AAG"/>
    <s v="01s5A000005x0vsQAA"/>
    <s v="Biotherapeutics"/>
    <m/>
    <s v="00331000038FuHYAA0"/>
    <s v="System"/>
    <s v="ZipChip"/>
    <m/>
    <m/>
    <s v="0125A000001ESVfQAO"/>
    <b v="0"/>
    <m/>
    <b v="0"/>
    <m/>
    <m/>
    <x v="0"/>
    <b v="0"/>
    <d v="2021-06-29T20:34:54"/>
    <s v="0055A00000Bd4jEQAR"/>
    <m/>
    <b v="0"/>
    <x v="0"/>
    <m/>
    <m/>
    <n v="47655"/>
    <m/>
    <x v="2"/>
    <n v="0"/>
    <n v="0"/>
  </r>
  <r>
    <s v="0013100001pvHRAAA2"/>
    <b v="0"/>
    <m/>
    <b v="0"/>
    <s v="70131000001YBNOAA4"/>
    <m/>
    <m/>
    <x v="205"/>
    <b v="1"/>
    <s v="Other"/>
    <m/>
    <s v="00331000038FuKSAA0"/>
    <m/>
    <m/>
    <s v="00531000008FRNUAA4"/>
    <b v="1"/>
    <d v="2017-02-10T20:18:50"/>
    <m/>
    <b v="0"/>
    <m/>
    <m/>
    <b v="0"/>
    <d v="2018-01-01T00:00:00"/>
    <n v="1"/>
    <n v="2018"/>
    <s v="Omitted"/>
    <s v="Omitted"/>
    <b v="0"/>
    <b v="0"/>
    <m/>
    <b v="0"/>
    <b v="0"/>
    <b v="0"/>
    <x v="5"/>
    <b v="0"/>
    <m/>
    <x v="0"/>
    <m/>
    <s v="0055A00000BclF5QAJ"/>
    <d v="2021-04-11T20:28:47"/>
    <m/>
    <d v="2018-03-15T17:57:26"/>
    <m/>
    <m/>
    <b v="0"/>
    <m/>
    <s v="Proteomics and Peptide Mapping"/>
    <s v="Trade Show"/>
    <m/>
    <m/>
    <m/>
    <m/>
    <m/>
    <x v="884"/>
    <x v="0"/>
    <b v="0"/>
    <m/>
    <m/>
    <m/>
    <s v="0055A000008iLoJQAU"/>
    <m/>
    <s v="Proteomics"/>
    <m/>
    <s v="00331000038FuKSAA0"/>
    <s v="System"/>
    <s v="ZipChip"/>
    <m/>
    <m/>
    <s v="0125A000001ESVfQAO"/>
    <b v="0"/>
    <m/>
    <b v="0"/>
    <m/>
    <m/>
    <x v="0"/>
    <b v="0"/>
    <d v="2021-06-29T20:34:54"/>
    <m/>
    <m/>
    <b v="0"/>
    <x v="0"/>
    <m/>
    <m/>
    <m/>
    <m/>
    <x v="0"/>
    <n v="0"/>
    <n v="0"/>
  </r>
  <r>
    <s v="0013100001pvHWkAAM"/>
    <b v="0"/>
    <m/>
    <b v="0"/>
    <s v="70131000001YBNOAA4"/>
    <m/>
    <m/>
    <x v="117"/>
    <b v="1"/>
    <s v="Non Responsive"/>
    <m/>
    <s v="00331000038FuSCAA0"/>
    <m/>
    <m/>
    <s v="00531000008FRNUAA4"/>
    <b v="1"/>
    <d v="2017-02-10T20:25:35"/>
    <m/>
    <b v="0"/>
    <m/>
    <m/>
    <b v="0"/>
    <d v="2020-02-01T00:00:00"/>
    <n v="2"/>
    <n v="2020"/>
    <s v="Omitted"/>
    <s v="Omitted"/>
    <b v="0"/>
    <b v="0"/>
    <m/>
    <b v="1"/>
    <b v="0"/>
    <b v="0"/>
    <x v="5"/>
    <b v="0"/>
    <m/>
    <x v="0"/>
    <d v="2020-02-11T00:00:00"/>
    <s v="0055A00000BclF5QAJ"/>
    <d v="2021-04-10T23:01:03"/>
    <m/>
    <d v="2020-02-13T05:36:30"/>
    <m/>
    <m/>
    <b v="0"/>
    <m/>
    <s v="Metabolomics"/>
    <s v="Trade Show"/>
    <m/>
    <m/>
    <m/>
    <m/>
    <m/>
    <x v="885"/>
    <x v="0"/>
    <b v="0"/>
    <m/>
    <m/>
    <m/>
    <s v="0055A000009GjocQAC"/>
    <s v="01s31000003qafeAAA"/>
    <s v="Metabolomics"/>
    <m/>
    <s v="00331000038FuSCAA0"/>
    <s v="System"/>
    <s v="ZipChip"/>
    <m/>
    <m/>
    <s v="0125A000001ESVfQAO"/>
    <b v="0"/>
    <m/>
    <b v="0"/>
    <m/>
    <m/>
    <x v="0"/>
    <b v="0"/>
    <d v="2021-06-29T20:34:54"/>
    <m/>
    <m/>
    <b v="0"/>
    <x v="0"/>
    <m/>
    <m/>
    <n v="54805"/>
    <m/>
    <x v="2"/>
    <n v="0"/>
    <n v="0"/>
  </r>
  <r>
    <s v="0013100001pvHYgAAM"/>
    <b v="0"/>
    <m/>
    <b v="0"/>
    <s v="70131000001YBOMAA4"/>
    <m/>
    <m/>
    <x v="68"/>
    <b v="0"/>
    <m/>
    <m/>
    <s v="00331000038FuUmAAK"/>
    <m/>
    <m/>
    <s v="00531000008FRNUAA4"/>
    <b v="1"/>
    <d v="2017-02-10T20:28:53"/>
    <m/>
    <b v="0"/>
    <m/>
    <m/>
    <b v="0"/>
    <d v="2022-01-01T00:00:00"/>
    <n v="1"/>
    <n v="2022"/>
    <s v="Pipeline"/>
    <s v="Pipeline"/>
    <b v="0"/>
    <b v="0"/>
    <m/>
    <b v="0"/>
    <b v="0"/>
    <b v="0"/>
    <x v="5"/>
    <b v="0"/>
    <s v="Auto-Classic"/>
    <x v="0"/>
    <d v="2017-08-30T00:00:00"/>
    <s v="0055A00000BclF5QAJ"/>
    <d v="2021-06-01T19:07:12"/>
    <m/>
    <d v="2020-08-20T11:10:44"/>
    <m/>
    <m/>
    <b v="0"/>
    <m/>
    <s v="Proteomics and Peptide Mapping"/>
    <s v="Trade Show"/>
    <m/>
    <m/>
    <m/>
    <m/>
    <m/>
    <x v="886"/>
    <x v="0"/>
    <b v="0"/>
    <m/>
    <m/>
    <m/>
    <s v="00531000007KAu8AAG"/>
    <m/>
    <s v="Proteomics"/>
    <m/>
    <s v="00331000038FuUmAAK"/>
    <s v="System"/>
    <s v="ZipChip"/>
    <m/>
    <m/>
    <s v="0125A000001ESVfQAO"/>
    <b v="0"/>
    <m/>
    <b v="0"/>
    <m/>
    <m/>
    <x v="3"/>
    <b v="0"/>
    <d v="2021-06-29T20:34:54"/>
    <s v="0055A00000Bd4jEQAR"/>
    <m/>
    <b v="0"/>
    <x v="0"/>
    <m/>
    <m/>
    <m/>
    <m/>
    <x v="0"/>
    <n v="5"/>
    <n v="0"/>
  </r>
  <r>
    <s v="0013100001pvHcsAAE"/>
    <b v="0"/>
    <m/>
    <b v="0"/>
    <s v="70131000001YBNOAA4"/>
    <m/>
    <m/>
    <x v="32"/>
    <b v="1"/>
    <s v="Non Responsive"/>
    <m/>
    <s v="00331000038FuZcAAK"/>
    <m/>
    <m/>
    <s v="00531000008FRNUAA4"/>
    <b v="1"/>
    <d v="2017-02-10T20:33:25"/>
    <m/>
    <b v="0"/>
    <m/>
    <m/>
    <b v="0"/>
    <d v="2017-04-01T00:00:00"/>
    <n v="4"/>
    <n v="2017"/>
    <s v="Omitted"/>
    <s v="Omitted"/>
    <b v="0"/>
    <b v="0"/>
    <m/>
    <b v="0"/>
    <b v="0"/>
    <b v="0"/>
    <x v="5"/>
    <b v="0"/>
    <m/>
    <x v="0"/>
    <d v="2019-04-23T00:00:00"/>
    <s v="0055A00000BclF5QAJ"/>
    <d v="2021-04-10T23:01:03"/>
    <m/>
    <d v="2019-06-11T19:30:45"/>
    <m/>
    <m/>
    <b v="0"/>
    <m/>
    <s v="Proteomics and Peptide Mapping"/>
    <s v="Trade Show"/>
    <m/>
    <m/>
    <m/>
    <m/>
    <m/>
    <x v="887"/>
    <x v="0"/>
    <b v="0"/>
    <m/>
    <m/>
    <m/>
    <s v="0055A000009sZg0QAE"/>
    <m/>
    <s v="Proteomics"/>
    <m/>
    <s v="00331000038FuZcAAK"/>
    <s v="System"/>
    <s v="ZipChip"/>
    <m/>
    <m/>
    <s v="0125A000001ESVfQAO"/>
    <b v="0"/>
    <m/>
    <b v="0"/>
    <m/>
    <m/>
    <x v="0"/>
    <b v="0"/>
    <d v="2021-06-29T20:34:54"/>
    <m/>
    <m/>
    <b v="0"/>
    <x v="0"/>
    <m/>
    <m/>
    <m/>
    <m/>
    <x v="0"/>
    <n v="0"/>
    <n v="0"/>
  </r>
  <r>
    <s v="0013100001jbqf9AAA"/>
    <b v="0"/>
    <m/>
    <b v="0"/>
    <s v="70131000001YBNOAA4"/>
    <m/>
    <m/>
    <x v="51"/>
    <b v="1"/>
    <s v="Non Responsive"/>
    <m/>
    <s v="00331000038FuiZAAS"/>
    <m/>
    <m/>
    <s v="00531000008FRNUAA4"/>
    <b v="1"/>
    <d v="2017-02-10T20:35:56"/>
    <m/>
    <b v="0"/>
    <m/>
    <m/>
    <b v="0"/>
    <d v="2019-04-01T00:00:00"/>
    <n v="4"/>
    <n v="2019"/>
    <s v="Omitted"/>
    <s v="Omitted"/>
    <b v="0"/>
    <b v="0"/>
    <m/>
    <b v="0"/>
    <b v="0"/>
    <b v="0"/>
    <x v="5"/>
    <b v="0"/>
    <m/>
    <x v="0"/>
    <d v="2019-11-11T00:00:00"/>
    <s v="0055A00000BclF5QAJ"/>
    <d v="2021-04-10T23:01:03"/>
    <m/>
    <d v="2019-11-11T16:00:06"/>
    <m/>
    <m/>
    <b v="0"/>
    <m/>
    <s v="Proteomics and Peptide Mapping"/>
    <s v="Trade Show"/>
    <m/>
    <m/>
    <m/>
    <m/>
    <m/>
    <x v="888"/>
    <x v="0"/>
    <b v="0"/>
    <m/>
    <m/>
    <m/>
    <s v="0055A000009GjocQAC"/>
    <m/>
    <s v="Proteomics"/>
    <m/>
    <s v="00331000038FuiZAAS"/>
    <s v="System"/>
    <s v="ZipChip"/>
    <m/>
    <m/>
    <s v="0125A000001ESVfQAO"/>
    <b v="0"/>
    <m/>
    <b v="0"/>
    <m/>
    <m/>
    <x v="0"/>
    <b v="0"/>
    <d v="2021-06-29T20:34:54"/>
    <m/>
    <m/>
    <b v="0"/>
    <x v="0"/>
    <m/>
    <m/>
    <m/>
    <m/>
    <x v="0"/>
    <n v="0"/>
    <n v="0"/>
  </r>
  <r>
    <s v="0013100001pvHwaAAE"/>
    <b v="0"/>
    <m/>
    <b v="0"/>
    <s v="70131000001YBNOAA4"/>
    <m/>
    <m/>
    <x v="10"/>
    <b v="1"/>
    <s v="Contact has moved"/>
    <m/>
    <s v="00331000038FutoAAC"/>
    <m/>
    <m/>
    <s v="00531000008FRNUAA4"/>
    <b v="1"/>
    <d v="2017-02-10T20:38:18"/>
    <m/>
    <b v="0"/>
    <m/>
    <m/>
    <b v="0"/>
    <d v="2021-04-01T00:00:00"/>
    <n v="4"/>
    <n v="2021"/>
    <s v="Omitted"/>
    <s v="Omitted"/>
    <b v="0"/>
    <b v="0"/>
    <m/>
    <b v="1"/>
    <b v="0"/>
    <b v="0"/>
    <x v="5"/>
    <b v="0"/>
    <s v="Auto-Classic"/>
    <x v="0"/>
    <m/>
    <s v="0055A00000BclF5QAJ"/>
    <d v="2021-04-10T23:01:03"/>
    <m/>
    <d v="2020-04-23T10:35:40"/>
    <m/>
    <m/>
    <b v="0"/>
    <m/>
    <s v="Proteomics and Peptide Mapping"/>
    <s v="Trade Show"/>
    <m/>
    <m/>
    <m/>
    <m/>
    <m/>
    <x v="889"/>
    <x v="0"/>
    <b v="0"/>
    <m/>
    <m/>
    <m/>
    <s v="00531000007KAu8AAG"/>
    <s v="01s31000003qafeAAA"/>
    <s v="Proteomics"/>
    <m/>
    <s v="00331000038FutoAAC"/>
    <s v="System"/>
    <s v="ZipChip"/>
    <m/>
    <m/>
    <s v="0125A000001ESVfQAO"/>
    <b v="0"/>
    <m/>
    <b v="0"/>
    <m/>
    <m/>
    <x v="0"/>
    <b v="0"/>
    <d v="2021-06-29T20:34:54"/>
    <s v="0055A00000Bd4jEQAR"/>
    <m/>
    <b v="0"/>
    <x v="0"/>
    <m/>
    <m/>
    <n v="54805"/>
    <m/>
    <x v="2"/>
    <n v="0"/>
    <n v="0"/>
  </r>
  <r>
    <s v="0015A00002BnKi3QAF"/>
    <b v="0"/>
    <m/>
    <b v="0"/>
    <m/>
    <m/>
    <m/>
    <x v="224"/>
    <b v="0"/>
    <m/>
    <m/>
    <s v="00331000038FuyFAAS"/>
    <m/>
    <s v="Impacted"/>
    <s v="00531000008FRNUAA4"/>
    <b v="1"/>
    <d v="2017-02-10T20:43:51"/>
    <m/>
    <b v="0"/>
    <m/>
    <m/>
    <b v="0"/>
    <d v="2021-03-01T00:00:00"/>
    <n v="3"/>
    <n v="2021"/>
    <s v="Pipeline"/>
    <s v="Pipeline"/>
    <b v="0"/>
    <b v="0"/>
    <m/>
    <b v="1"/>
    <b v="0"/>
    <b v="0"/>
    <x v="5"/>
    <b v="0"/>
    <s v="Auto-Classic"/>
    <x v="0"/>
    <m/>
    <s v="00531000007KAu8AAG"/>
    <d v="2021-06-28T10:45:37"/>
    <m/>
    <d v="2021-02-19T15:42:24"/>
    <m/>
    <m/>
    <b v="0"/>
    <m/>
    <m/>
    <s v="Website"/>
    <m/>
    <m/>
    <s v="Thermo"/>
    <s v="QE EMR UHMR (Plus, HF, HF-X with BioPharma)"/>
    <m/>
    <x v="890"/>
    <x v="0"/>
    <b v="0"/>
    <m/>
    <m/>
    <m/>
    <s v="00531000007KAu8AAG"/>
    <s v="01s5A000005xBsuQAE"/>
    <s v="Metabolomics"/>
    <m/>
    <s v="00331000038FuyFAAS"/>
    <s v="System"/>
    <s v="ZipChip"/>
    <m/>
    <m/>
    <s v="0125A000001ESVfQAO"/>
    <b v="0"/>
    <m/>
    <b v="0"/>
    <m/>
    <m/>
    <x v="5"/>
    <b v="0"/>
    <d v="2021-06-29T20:34:54"/>
    <s v="0055A00000Bd4jEQAR"/>
    <m/>
    <b v="0"/>
    <x v="0"/>
    <n v="0"/>
    <m/>
    <n v="102727"/>
    <m/>
    <x v="137"/>
    <n v="30"/>
    <n v="0"/>
  </r>
  <r>
    <s v="0013100001pvI1QAAU"/>
    <b v="0"/>
    <m/>
    <b v="0"/>
    <s v="70131000001YBNOAA4"/>
    <m/>
    <m/>
    <x v="208"/>
    <b v="1"/>
    <s v="Incompatible Mass Spec"/>
    <m/>
    <s v="00331000038Fv0RAAS"/>
    <m/>
    <m/>
    <s v="00531000008FRNUAA4"/>
    <b v="1"/>
    <d v="2017-02-10T20:47:05"/>
    <m/>
    <b v="0"/>
    <m/>
    <m/>
    <b v="0"/>
    <d v="2018-01-01T00:00:00"/>
    <n v="1"/>
    <n v="2018"/>
    <s v="Omitted"/>
    <s v="Omitted"/>
    <b v="0"/>
    <b v="0"/>
    <m/>
    <b v="1"/>
    <b v="0"/>
    <b v="0"/>
    <x v="5"/>
    <b v="0"/>
    <s v="Auto-Si"/>
    <x v="0"/>
    <m/>
    <s v="0055A00000BclF5QAJ"/>
    <d v="2021-04-11T20:29:35"/>
    <m/>
    <d v="2018-03-28T15:44:41"/>
    <m/>
    <m/>
    <b v="0"/>
    <m/>
    <s v="Metabolomics"/>
    <s v="Trade Show"/>
    <m/>
    <m/>
    <s v="Sciex"/>
    <m/>
    <m/>
    <x v="891"/>
    <x v="0"/>
    <b v="0"/>
    <m/>
    <m/>
    <m/>
    <s v="0055A000008iLoJQAU"/>
    <s v="01s31000003qafeAAA"/>
    <s v="Metabolomics"/>
    <m/>
    <s v="00331000038Fv0RAAS"/>
    <s v="System"/>
    <s v="ZipChip"/>
    <m/>
    <m/>
    <s v="0125A000001ESVfQAO"/>
    <b v="0"/>
    <m/>
    <b v="0"/>
    <m/>
    <m/>
    <x v="0"/>
    <b v="0"/>
    <d v="2021-06-29T20:34:54"/>
    <m/>
    <m/>
    <b v="0"/>
    <x v="0"/>
    <m/>
    <m/>
    <n v="54805"/>
    <m/>
    <x v="2"/>
    <n v="0"/>
    <n v="0"/>
  </r>
  <r>
    <s v="0013100001jbC4UAAU"/>
    <b v="0"/>
    <m/>
    <b v="0"/>
    <s v="70131000001SbLuAAK"/>
    <m/>
    <m/>
    <x v="72"/>
    <b v="1"/>
    <s v="Lost or No Budget"/>
    <m/>
    <s v="0033100003AOVEHAA5"/>
    <m/>
    <m/>
    <s v="00531000008FRNUAA4"/>
    <b v="1"/>
    <d v="2017-02-10T21:03:33"/>
    <m/>
    <b v="0"/>
    <m/>
    <m/>
    <b v="0"/>
    <d v="2018-01-01T00:00:00"/>
    <n v="1"/>
    <n v="2018"/>
    <s v="Omitted"/>
    <s v="Omitted"/>
    <b v="0"/>
    <b v="0"/>
    <m/>
    <b v="1"/>
    <b v="0"/>
    <b v="0"/>
    <x v="5"/>
    <b v="0"/>
    <m/>
    <x v="0"/>
    <d v="2019-04-18T00:00:00"/>
    <s v="0055A00000BclF5QAJ"/>
    <d v="2021-04-10T23:01:03"/>
    <m/>
    <d v="2018-03-15T17:58:46"/>
    <m/>
    <m/>
    <b v="0"/>
    <m/>
    <s v="Cell Lysates"/>
    <s v="Website"/>
    <m/>
    <m/>
    <m/>
    <m/>
    <m/>
    <x v="892"/>
    <x v="0"/>
    <b v="0"/>
    <m/>
    <m/>
    <m/>
    <s v="0055A000008iLoJQAU"/>
    <s v="01s31000003qafeAAA"/>
    <s v="Metabolomics"/>
    <m/>
    <s v="00331000038FvCIAA0"/>
    <s v="System"/>
    <s v="ZipChip"/>
    <m/>
    <m/>
    <s v="0125A000001ESVfQAO"/>
    <b v="0"/>
    <m/>
    <b v="0"/>
    <m/>
    <m/>
    <x v="0"/>
    <b v="0"/>
    <d v="2021-06-29T20:34:54"/>
    <m/>
    <m/>
    <b v="0"/>
    <x v="0"/>
    <m/>
    <m/>
    <n v="47655"/>
    <m/>
    <x v="2"/>
    <n v="0"/>
    <n v="0"/>
  </r>
  <r>
    <s v="0013100001gaTySAAU"/>
    <b v="0"/>
    <m/>
    <b v="0"/>
    <s v="70131000001YBOWAA4"/>
    <m/>
    <m/>
    <x v="76"/>
    <b v="1"/>
    <s v="Duplicate opportunity"/>
    <m/>
    <s v="00331000038FvEdAAK"/>
    <m/>
    <m/>
    <s v="00531000008FRNUAA4"/>
    <b v="1"/>
    <d v="2017-02-10T21:06:49"/>
    <m/>
    <b v="0"/>
    <m/>
    <m/>
    <b v="0"/>
    <d v="2019-03-01T00:00:00"/>
    <n v="3"/>
    <n v="2019"/>
    <s v="Omitted"/>
    <s v="Omitted"/>
    <b v="0"/>
    <b v="0"/>
    <m/>
    <b v="1"/>
    <b v="0"/>
    <b v="0"/>
    <x v="6"/>
    <b v="0"/>
    <m/>
    <x v="0"/>
    <d v="2019-07-17T00:00:00"/>
    <s v="0055A00000BclF5QAJ"/>
    <d v="2021-04-10T23:01:03"/>
    <m/>
    <d v="2019-07-17T10:55:09"/>
    <m/>
    <m/>
    <b v="0"/>
    <m/>
    <m/>
    <s v="Trade Show"/>
    <m/>
    <m/>
    <m/>
    <m/>
    <m/>
    <x v="893"/>
    <x v="0"/>
    <b v="0"/>
    <m/>
    <m/>
    <m/>
    <s v="0055A000008zqzaQAA"/>
    <s v="01s31000003qafeAAA"/>
    <s v="Proteomics"/>
    <m/>
    <s v="00331000038FvEdAAK"/>
    <s v="System"/>
    <s v="ZipChip"/>
    <m/>
    <m/>
    <s v="0125A000001ESVfQAO"/>
    <b v="0"/>
    <m/>
    <b v="0"/>
    <m/>
    <m/>
    <x v="0"/>
    <b v="0"/>
    <d v="2021-06-29T20:34:54"/>
    <s v="0055A00000BctN2QAJ"/>
    <m/>
    <b v="0"/>
    <x v="0"/>
    <m/>
    <m/>
    <n v="64310"/>
    <m/>
    <x v="2"/>
    <n v="0"/>
    <n v="0"/>
  </r>
  <r>
    <s v="0013100001pvIFhAAM"/>
    <b v="0"/>
    <m/>
    <b v="0"/>
    <s v="70131000001YBNOAA4"/>
    <m/>
    <m/>
    <x v="205"/>
    <b v="1"/>
    <s v="Contact has moved"/>
    <m/>
    <s v="00331000038FvJiAAK"/>
    <m/>
    <m/>
    <s v="00531000008FRNUAA4"/>
    <b v="1"/>
    <d v="2017-02-10T21:13:57"/>
    <m/>
    <b v="0"/>
    <m/>
    <m/>
    <b v="0"/>
    <d v="2018-01-01T00:00:00"/>
    <n v="1"/>
    <n v="2018"/>
    <s v="Omitted"/>
    <s v="Omitted"/>
    <b v="0"/>
    <b v="0"/>
    <m/>
    <b v="0"/>
    <b v="0"/>
    <b v="0"/>
    <x v="6"/>
    <b v="0"/>
    <m/>
    <x v="0"/>
    <m/>
    <s v="0055A00000BclF5QAJ"/>
    <d v="2021-04-10T23:01:03"/>
    <m/>
    <d v="2018-03-15T17:58:01"/>
    <m/>
    <m/>
    <b v="0"/>
    <m/>
    <m/>
    <s v="Trade Show"/>
    <m/>
    <m/>
    <m/>
    <m/>
    <m/>
    <x v="894"/>
    <x v="0"/>
    <b v="0"/>
    <m/>
    <m/>
    <m/>
    <s v="0055A000008iLoJQAU"/>
    <m/>
    <s v="Proteomics"/>
    <m/>
    <s v="00331000038FvJiAAK"/>
    <s v="System"/>
    <s v="ZipChip"/>
    <m/>
    <m/>
    <s v="0125A000001ESVfQAO"/>
    <b v="0"/>
    <m/>
    <b v="0"/>
    <m/>
    <m/>
    <x v="0"/>
    <b v="0"/>
    <d v="2021-06-29T20:34:54"/>
    <m/>
    <m/>
    <b v="0"/>
    <x v="0"/>
    <m/>
    <m/>
    <m/>
    <m/>
    <x v="0"/>
    <n v="0"/>
    <n v="0"/>
  </r>
  <r>
    <s v="0013100001pvRTEAA2"/>
    <b v="0"/>
    <m/>
    <b v="0"/>
    <m/>
    <m/>
    <m/>
    <x v="75"/>
    <b v="1"/>
    <s v="Duplicate opportunity"/>
    <m/>
    <m/>
    <m/>
    <m/>
    <s v="00531000007KgPgAAK"/>
    <b v="0"/>
    <d v="2017-02-12T03:51:54"/>
    <m/>
    <b v="0"/>
    <m/>
    <m/>
    <b v="0"/>
    <d v="2017-04-01T00:00:00"/>
    <n v="4"/>
    <n v="2017"/>
    <s v="Omitted"/>
    <s v="Omitted"/>
    <b v="0"/>
    <b v="0"/>
    <m/>
    <b v="1"/>
    <b v="0"/>
    <b v="0"/>
    <x v="6"/>
    <b v="0"/>
    <m/>
    <x v="0"/>
    <m/>
    <s v="0055A000009s6n0QAA"/>
    <d v="2020-01-06T18:18:35"/>
    <m/>
    <d v="2020-01-06T18:18:35"/>
    <m/>
    <m/>
    <b v="0"/>
    <m/>
    <m/>
    <s v="Trade Show"/>
    <m/>
    <m/>
    <m/>
    <m/>
    <m/>
    <x v="895"/>
    <x v="0"/>
    <b v="0"/>
    <m/>
    <m/>
    <m/>
    <s v="00531000007KgPgAAK"/>
    <s v="01s31000003qafjAAA"/>
    <m/>
    <m/>
    <m/>
    <m/>
    <m/>
    <m/>
    <m/>
    <s v="0125A000001NaBLQA0"/>
    <b v="0"/>
    <m/>
    <b v="0"/>
    <m/>
    <m/>
    <x v="0"/>
    <b v="0"/>
    <d v="2021-06-29T20:34:54"/>
    <m/>
    <m/>
    <b v="0"/>
    <x v="0"/>
    <m/>
    <m/>
    <n v="340620"/>
    <m/>
    <x v="2"/>
    <n v="0"/>
    <n v="0"/>
  </r>
  <r>
    <s v="0013100001fqz0JAAQ"/>
    <b v="0"/>
    <m/>
    <b v="0"/>
    <m/>
    <m/>
    <m/>
    <x v="15"/>
    <b v="1"/>
    <s v="Non Responsive"/>
    <m/>
    <s v="00331000039F5GvAAK"/>
    <m/>
    <m/>
    <s v="00531000008FRNUAA4"/>
    <b v="1"/>
    <d v="2017-02-27T18:58:36"/>
    <m/>
    <b v="0"/>
    <m/>
    <m/>
    <b v="0"/>
    <d v="2018-04-01T00:00:00"/>
    <n v="4"/>
    <n v="2018"/>
    <s v="Omitted"/>
    <s v="Omitted"/>
    <b v="0"/>
    <b v="0"/>
    <m/>
    <b v="1"/>
    <b v="0"/>
    <b v="0"/>
    <x v="6"/>
    <b v="0"/>
    <s v="Auto-Classic"/>
    <x v="0"/>
    <d v="2019-04-23T00:00:00"/>
    <s v="0055A00000BclF5QAJ"/>
    <d v="2021-04-11T20:07:09"/>
    <m/>
    <d v="2019-06-11T19:57:30"/>
    <m/>
    <m/>
    <b v="0"/>
    <m/>
    <s v="Biotherapeutics"/>
    <s v="Field Sales"/>
    <m/>
    <m/>
    <m/>
    <m/>
    <m/>
    <x v="896"/>
    <x v="0"/>
    <b v="0"/>
    <m/>
    <m/>
    <m/>
    <s v="0055A000009sZg0QAE"/>
    <s v="01s31000003qafeAAA"/>
    <s v="Biotherapeutics"/>
    <m/>
    <s v="00331000039F5GvAAK"/>
    <s v="System"/>
    <s v="ZipChip"/>
    <m/>
    <m/>
    <s v="0125A000001ESVfQAO"/>
    <b v="0"/>
    <m/>
    <b v="0"/>
    <m/>
    <m/>
    <x v="0"/>
    <b v="0"/>
    <d v="2021-06-29T20:34:54"/>
    <m/>
    <m/>
    <b v="0"/>
    <x v="0"/>
    <m/>
    <m/>
    <n v="54805"/>
    <m/>
    <x v="2"/>
    <n v="0"/>
    <n v="0"/>
  </r>
  <r>
    <s v="0013100001fqz0JAAQ"/>
    <b v="0"/>
    <m/>
    <b v="0"/>
    <m/>
    <m/>
    <m/>
    <x v="9"/>
    <b v="1"/>
    <s v="Non Responsive"/>
    <m/>
    <s v="00331000039F5MeAAK"/>
    <m/>
    <m/>
    <s v="00531000008FRNUAA4"/>
    <b v="1"/>
    <d v="2017-02-27T19:05:36"/>
    <m/>
    <b v="0"/>
    <m/>
    <m/>
    <b v="0"/>
    <d v="2018-04-01T00:00:00"/>
    <n v="4"/>
    <n v="2018"/>
    <s v="Omitted"/>
    <s v="Omitted"/>
    <b v="0"/>
    <b v="0"/>
    <m/>
    <b v="1"/>
    <b v="0"/>
    <b v="0"/>
    <x v="6"/>
    <b v="0"/>
    <s v="Auto-Classic"/>
    <x v="0"/>
    <d v="2019-04-23T00:00:00"/>
    <s v="0055A00000BclF5QAJ"/>
    <d v="2021-04-10T23:01:03"/>
    <m/>
    <d v="2019-06-11T20:02:55"/>
    <m/>
    <m/>
    <b v="0"/>
    <m/>
    <s v="Biotherapeutics"/>
    <s v="Trade Show"/>
    <m/>
    <m/>
    <m/>
    <m/>
    <m/>
    <x v="897"/>
    <x v="0"/>
    <b v="0"/>
    <m/>
    <m/>
    <m/>
    <s v="0055A000009sZg0QAE"/>
    <s v="01s31000003qafeAAA"/>
    <s v="Biotherapeutics"/>
    <m/>
    <s v="00331000039F5MeAAK"/>
    <s v="System"/>
    <s v="ZipChip"/>
    <m/>
    <m/>
    <s v="0125A000001ESVfQAO"/>
    <b v="0"/>
    <m/>
    <b v="0"/>
    <m/>
    <m/>
    <x v="0"/>
    <b v="0"/>
    <d v="2021-06-29T20:34:54"/>
    <m/>
    <m/>
    <b v="0"/>
    <x v="0"/>
    <m/>
    <m/>
    <n v="54805"/>
    <m/>
    <x v="2"/>
    <n v="0"/>
    <n v="0"/>
  </r>
  <r>
    <s v="0013100001p5ATcAAM"/>
    <b v="0"/>
    <m/>
    <b v="0"/>
    <m/>
    <m/>
    <m/>
    <x v="68"/>
    <b v="1"/>
    <s v="Lost or No Budget"/>
    <m/>
    <s v="00331000039F7RwAAK"/>
    <m/>
    <m/>
    <s v="00531000008FRNUAA4"/>
    <b v="1"/>
    <d v="2017-02-27T21:12:30"/>
    <m/>
    <b v="0"/>
    <m/>
    <m/>
    <b v="0"/>
    <d v="2022-01-01T00:00:00"/>
    <n v="1"/>
    <n v="2022"/>
    <s v="Omitted"/>
    <s v="Omitted"/>
    <b v="0"/>
    <b v="0"/>
    <m/>
    <b v="1"/>
    <b v="0"/>
    <b v="0"/>
    <x v="6"/>
    <b v="0"/>
    <s v="Auto-Classic"/>
    <x v="0"/>
    <d v="2020-07-31T00:00:00"/>
    <s v="0055A00000BclF5QAJ"/>
    <d v="2021-04-10T23:01:03"/>
    <m/>
    <d v="2020-11-14T16:24:23"/>
    <m/>
    <m/>
    <b v="0"/>
    <m/>
    <s v="Biotherapeutics;Proteomics and Peptide Mapping"/>
    <s v="Referral"/>
    <m/>
    <m/>
    <s v="Thermo"/>
    <s v="QE EMR UHMR (Plus, HF, HF-X with BioPharma)"/>
    <m/>
    <x v="898"/>
    <x v="0"/>
    <b v="0"/>
    <m/>
    <m/>
    <m/>
    <s v="00531000007KAu8AAG"/>
    <s v="01s5A000005x0vsQAA"/>
    <s v="Biotherapeutics"/>
    <m/>
    <s v="0033100003BDs8rAAD"/>
    <s v="System"/>
    <s v="ZipChip"/>
    <m/>
    <m/>
    <s v="0125A000001ESVfQAO"/>
    <b v="0"/>
    <m/>
    <b v="0"/>
    <m/>
    <m/>
    <x v="0"/>
    <b v="0"/>
    <d v="2021-06-29T20:34:54"/>
    <s v="0055A00000Bd4jEQAR"/>
    <m/>
    <b v="0"/>
    <x v="0"/>
    <m/>
    <m/>
    <n v="99945"/>
    <m/>
    <x v="2"/>
    <n v="0"/>
    <n v="0"/>
  </r>
  <r>
    <s v="0013100001hofGrAAI"/>
    <b v="0"/>
    <m/>
    <b v="0"/>
    <m/>
    <m/>
    <m/>
    <x v="225"/>
    <b v="1"/>
    <m/>
    <m/>
    <m/>
    <m/>
    <m/>
    <s v="00531000008FRNUAA4"/>
    <b v="0"/>
    <d v="2017-02-28T19:06:21"/>
    <m/>
    <b v="0"/>
    <m/>
    <m/>
    <b v="0"/>
    <d v="2017-04-01T00:00:00"/>
    <n v="4"/>
    <n v="2017"/>
    <s v="Closed"/>
    <s v="Closed"/>
    <b v="0"/>
    <b v="0"/>
    <m/>
    <b v="1"/>
    <b v="0"/>
    <b v="0"/>
    <x v="6"/>
    <b v="0"/>
    <s v="Auto-Classic"/>
    <x v="0"/>
    <m/>
    <s v="0055A00000BclF5QAJ"/>
    <d v="2021-04-11T20:03:09"/>
    <m/>
    <d v="2018-03-10T15:07:46"/>
    <m/>
    <m/>
    <b v="0"/>
    <m/>
    <s v="Biotherapeutics"/>
    <s v="Other"/>
    <m/>
    <m/>
    <m/>
    <m/>
    <m/>
    <x v="899"/>
    <x v="0"/>
    <b v="0"/>
    <m/>
    <m/>
    <m/>
    <s v="0055A000008zqzaQAA"/>
    <s v="01s31000003qafeAAA"/>
    <s v="Biotherapeutics"/>
    <m/>
    <s v="0033100002xUy1DAAS"/>
    <s v="System"/>
    <s v="ZipChip"/>
    <m/>
    <m/>
    <s v="0125A000001ESVfQAO"/>
    <b v="0"/>
    <m/>
    <b v="0"/>
    <m/>
    <m/>
    <x v="1"/>
    <b v="0"/>
    <d v="2021-06-29T20:34:54"/>
    <s v="0055A00000BctN2QAJ"/>
    <m/>
    <b v="0"/>
    <x v="1"/>
    <m/>
    <m/>
    <n v="19948.009999999998"/>
    <m/>
    <x v="138"/>
    <n v="100"/>
    <n v="0"/>
  </r>
  <r>
    <s v="0013100001hofGrAAI"/>
    <b v="0"/>
    <m/>
    <b v="0"/>
    <m/>
    <m/>
    <m/>
    <x v="32"/>
    <b v="1"/>
    <s v="Contact has moved"/>
    <m/>
    <s v="00331000039FR13AAG"/>
    <m/>
    <m/>
    <s v="00531000008FRNUAA4"/>
    <b v="0"/>
    <d v="2017-03-01T13:49:58"/>
    <m/>
    <b v="0"/>
    <m/>
    <m/>
    <b v="0"/>
    <d v="2017-04-01T00:00:00"/>
    <n v="4"/>
    <n v="2017"/>
    <s v="Omitted"/>
    <s v="Omitted"/>
    <b v="0"/>
    <b v="0"/>
    <m/>
    <b v="1"/>
    <b v="0"/>
    <b v="0"/>
    <x v="6"/>
    <b v="0"/>
    <m/>
    <x v="0"/>
    <d v="2019-04-23T00:00:00"/>
    <s v="0055A00000BclF5QAJ"/>
    <d v="2021-04-11T20:06:15"/>
    <m/>
    <d v="2019-06-11T19:30:08"/>
    <m/>
    <m/>
    <b v="0"/>
    <m/>
    <s v="Biotherapeutics"/>
    <s v="Field Sales"/>
    <m/>
    <m/>
    <m/>
    <m/>
    <m/>
    <x v="900"/>
    <x v="0"/>
    <b v="0"/>
    <m/>
    <m/>
    <m/>
    <s v="0055A000009sZg0QAE"/>
    <s v="01s31000003qafeAAA"/>
    <s v="Biotherapeutics"/>
    <m/>
    <s v="00331000039FR13AAG"/>
    <s v="System"/>
    <s v="ZipChip"/>
    <m/>
    <m/>
    <s v="0125A000001ESVfQAO"/>
    <b v="0"/>
    <m/>
    <b v="0"/>
    <m/>
    <m/>
    <x v="0"/>
    <b v="0"/>
    <d v="2021-06-29T20:34:54"/>
    <m/>
    <m/>
    <b v="0"/>
    <x v="0"/>
    <m/>
    <m/>
    <n v="54805"/>
    <m/>
    <x v="2"/>
    <n v="0"/>
    <n v="0"/>
  </r>
  <r>
    <s v="0013100001fqwyfAAA"/>
    <b v="0"/>
    <m/>
    <b v="0"/>
    <m/>
    <m/>
    <m/>
    <x v="145"/>
    <b v="1"/>
    <s v="Duplicate opportunity"/>
    <m/>
    <s v="00331000039F7McAAK"/>
    <m/>
    <m/>
    <s v="00531000007KAu8AAG"/>
    <b v="0"/>
    <d v="2017-03-01T16:17:18"/>
    <m/>
    <b v="0"/>
    <m/>
    <m/>
    <b v="0"/>
    <d v="2018-01-01T00:00:00"/>
    <n v="1"/>
    <n v="2018"/>
    <s v="Omitted"/>
    <s v="Omitted"/>
    <b v="0"/>
    <b v="0"/>
    <m/>
    <b v="1"/>
    <b v="0"/>
    <b v="0"/>
    <x v="6"/>
    <b v="0"/>
    <m/>
    <x v="0"/>
    <d v="2018-03-02T00:00:00"/>
    <s v="0055A00000BclF5QAJ"/>
    <d v="2021-04-11T20:06:15"/>
    <m/>
    <d v="2018-03-15T17:56:45"/>
    <m/>
    <m/>
    <b v="0"/>
    <m/>
    <s v="Intact Proteins &amp; Antibodies"/>
    <s v="Field Sales"/>
    <m/>
    <m/>
    <m/>
    <m/>
    <m/>
    <x v="901"/>
    <x v="0"/>
    <b v="0"/>
    <m/>
    <m/>
    <m/>
    <s v="0055A000008iLoJQAU"/>
    <s v="01s31000003qafeAAA"/>
    <s v="Biotherapeutics"/>
    <m/>
    <m/>
    <m/>
    <s v="ZipChip"/>
    <m/>
    <m/>
    <s v="0125A000001ESVfQAO"/>
    <b v="0"/>
    <m/>
    <b v="0"/>
    <m/>
    <m/>
    <x v="0"/>
    <b v="0"/>
    <d v="2021-06-29T20:34:54"/>
    <m/>
    <m/>
    <b v="0"/>
    <x v="0"/>
    <m/>
    <m/>
    <n v="54805"/>
    <m/>
    <x v="2"/>
    <n v="0"/>
    <n v="0"/>
  </r>
  <r>
    <s v="0013100001hofGrAAI"/>
    <b v="0"/>
    <m/>
    <b v="0"/>
    <m/>
    <m/>
    <m/>
    <x v="32"/>
    <b v="1"/>
    <s v="Non Responsive"/>
    <m/>
    <s v="00331000039FSrDAAW"/>
    <m/>
    <m/>
    <s v="00531000008FRNUAA4"/>
    <b v="0"/>
    <d v="2017-03-01T16:29:53"/>
    <m/>
    <b v="0"/>
    <m/>
    <m/>
    <b v="0"/>
    <d v="2017-04-01T00:00:00"/>
    <n v="4"/>
    <n v="2017"/>
    <s v="Omitted"/>
    <s v="Omitted"/>
    <b v="0"/>
    <b v="0"/>
    <m/>
    <b v="1"/>
    <b v="0"/>
    <b v="0"/>
    <x v="6"/>
    <b v="0"/>
    <m/>
    <x v="0"/>
    <d v="2019-04-23T00:00:00"/>
    <s v="0055A00000BclF5QAJ"/>
    <d v="2021-04-11T20:06:15"/>
    <m/>
    <d v="2019-06-11T19:13:52"/>
    <m/>
    <m/>
    <b v="0"/>
    <m/>
    <s v="Biotherapeutics"/>
    <s v="Field Sales"/>
    <m/>
    <m/>
    <m/>
    <m/>
    <m/>
    <x v="902"/>
    <x v="0"/>
    <b v="0"/>
    <m/>
    <m/>
    <m/>
    <s v="0055A000009sZg0QAE"/>
    <s v="01s31000003qafeAAA"/>
    <s v="Biotherapeutics"/>
    <m/>
    <s v="00331000039FSrDAAW"/>
    <s v="System"/>
    <s v="ZipChip"/>
    <m/>
    <m/>
    <s v="0125A000001ESVfQAO"/>
    <b v="0"/>
    <m/>
    <b v="0"/>
    <m/>
    <m/>
    <x v="0"/>
    <b v="0"/>
    <d v="2021-06-29T20:34:54"/>
    <m/>
    <m/>
    <b v="0"/>
    <x v="0"/>
    <m/>
    <m/>
    <n v="54805"/>
    <m/>
    <x v="2"/>
    <n v="0"/>
    <n v="0"/>
  </r>
  <r>
    <s v="0013100001hofGrAAI"/>
    <b v="0"/>
    <m/>
    <b v="0"/>
    <m/>
    <m/>
    <m/>
    <x v="32"/>
    <b v="1"/>
    <s v="Non Responsive"/>
    <m/>
    <s v="00331000039FStSAAW"/>
    <m/>
    <m/>
    <s v="00531000008FRNUAA4"/>
    <b v="0"/>
    <d v="2017-03-01T16:34:25"/>
    <m/>
    <b v="0"/>
    <m/>
    <m/>
    <b v="0"/>
    <d v="2017-04-01T00:00:00"/>
    <n v="4"/>
    <n v="2017"/>
    <s v="Omitted"/>
    <s v="Omitted"/>
    <b v="0"/>
    <b v="0"/>
    <m/>
    <b v="1"/>
    <b v="0"/>
    <b v="0"/>
    <x v="6"/>
    <b v="0"/>
    <m/>
    <x v="0"/>
    <d v="2019-04-23T00:00:00"/>
    <s v="0055A00000BclF5QAJ"/>
    <d v="2021-04-11T20:06:15"/>
    <m/>
    <d v="2019-06-11T19:29:27"/>
    <m/>
    <m/>
    <b v="0"/>
    <m/>
    <s v="Biotherapeutics"/>
    <s v="Field Sales"/>
    <m/>
    <m/>
    <m/>
    <m/>
    <m/>
    <x v="903"/>
    <x v="0"/>
    <b v="0"/>
    <m/>
    <m/>
    <m/>
    <s v="0055A000009sZg0QAE"/>
    <s v="01s31000003qafeAAA"/>
    <s v="Biotherapeutics"/>
    <m/>
    <s v="00331000039FStSAAW"/>
    <s v="System"/>
    <s v="ZipChip"/>
    <m/>
    <m/>
    <s v="0125A000001ESVfQAO"/>
    <b v="0"/>
    <m/>
    <b v="0"/>
    <m/>
    <m/>
    <x v="0"/>
    <b v="0"/>
    <d v="2021-06-29T20:34:54"/>
    <m/>
    <m/>
    <b v="0"/>
    <x v="0"/>
    <m/>
    <m/>
    <n v="54805"/>
    <m/>
    <x v="2"/>
    <n v="0"/>
    <n v="0"/>
  </r>
  <r>
    <s v="0013100001hofGrAAI"/>
    <b v="0"/>
    <m/>
    <b v="0"/>
    <m/>
    <m/>
    <m/>
    <x v="32"/>
    <b v="1"/>
    <s v="Non Responsive"/>
    <m/>
    <s v="00331000039FSwMAAW"/>
    <m/>
    <m/>
    <s v="00531000008FRNUAA4"/>
    <b v="0"/>
    <d v="2017-03-01T16:36:44"/>
    <m/>
    <b v="0"/>
    <m/>
    <m/>
    <b v="0"/>
    <d v="2017-04-01T00:00:00"/>
    <n v="4"/>
    <n v="2017"/>
    <s v="Omitted"/>
    <s v="Omitted"/>
    <b v="0"/>
    <b v="0"/>
    <m/>
    <b v="1"/>
    <b v="0"/>
    <b v="0"/>
    <x v="6"/>
    <b v="0"/>
    <m/>
    <x v="0"/>
    <d v="2019-04-23T00:00:00"/>
    <s v="0055A00000BclF5QAJ"/>
    <d v="2021-04-11T20:06:15"/>
    <m/>
    <d v="2019-06-11T19:16:31"/>
    <m/>
    <m/>
    <b v="0"/>
    <m/>
    <s v="Biotherapeutics"/>
    <s v="Field Sales"/>
    <m/>
    <m/>
    <m/>
    <m/>
    <m/>
    <x v="904"/>
    <x v="0"/>
    <b v="0"/>
    <m/>
    <m/>
    <m/>
    <s v="0055A000009sZg0QAE"/>
    <s v="01s31000003qafeAAA"/>
    <s v="Biotherapeutics"/>
    <m/>
    <s v="00331000039FSwMAAW"/>
    <s v="System"/>
    <s v="ZipChip"/>
    <m/>
    <m/>
    <s v="0125A000001ESVfQAO"/>
    <b v="0"/>
    <m/>
    <b v="0"/>
    <m/>
    <m/>
    <x v="0"/>
    <b v="0"/>
    <d v="2021-06-29T20:34:54"/>
    <m/>
    <m/>
    <b v="0"/>
    <x v="0"/>
    <m/>
    <m/>
    <n v="54805"/>
    <m/>
    <x v="2"/>
    <n v="0"/>
    <n v="0"/>
  </r>
  <r>
    <s v="0013100001mGBcsAAG"/>
    <b v="0"/>
    <m/>
    <b v="0"/>
    <m/>
    <m/>
    <m/>
    <x v="42"/>
    <b v="0"/>
    <m/>
    <m/>
    <s v="00331000039FZ8mAAG"/>
    <m/>
    <m/>
    <s v="00531000006uPsjAAE"/>
    <b v="0"/>
    <d v="2017-03-02T01:52:54"/>
    <m/>
    <b v="0"/>
    <m/>
    <m/>
    <b v="0"/>
    <d v="2017-01-01T00:00:00"/>
    <n v="1"/>
    <n v="2017"/>
    <s v="Forecast"/>
    <s v="Commit"/>
    <b v="0"/>
    <b v="0"/>
    <m/>
    <b v="0"/>
    <b v="0"/>
    <b v="0"/>
    <x v="6"/>
    <b v="0"/>
    <m/>
    <x v="0"/>
    <m/>
    <s v="0055A00000BclF5QAJ"/>
    <d v="2021-04-11T20:12:15"/>
    <m/>
    <m/>
    <m/>
    <m/>
    <b v="0"/>
    <m/>
    <m/>
    <s v="Referral"/>
    <m/>
    <m/>
    <m/>
    <m/>
    <m/>
    <x v="905"/>
    <x v="0"/>
    <b v="0"/>
    <m/>
    <m/>
    <m/>
    <s v="00531000006uPsjAAE"/>
    <s v="01s31000003qagwAAA"/>
    <m/>
    <m/>
    <m/>
    <m/>
    <m/>
    <m/>
    <m/>
    <s v="0125A000001ESVgQAO"/>
    <b v="0"/>
    <m/>
    <b v="0"/>
    <m/>
    <m/>
    <x v="7"/>
    <b v="0"/>
    <d v="2021-06-29T20:34:54"/>
    <m/>
    <m/>
    <b v="0"/>
    <x v="0"/>
    <m/>
    <m/>
    <n v="0"/>
    <m/>
    <x v="2"/>
    <n v="90"/>
    <n v="0"/>
  </r>
  <r>
    <s v="0013100001n758RAAQ"/>
    <b v="0"/>
    <m/>
    <b v="0"/>
    <m/>
    <m/>
    <m/>
    <x v="42"/>
    <b v="0"/>
    <m/>
    <m/>
    <s v="00331000039FbzvAAC"/>
    <m/>
    <m/>
    <s v="00531000006uPsjAAE"/>
    <b v="1"/>
    <d v="2017-03-02T09:40:17"/>
    <m/>
    <b v="0"/>
    <m/>
    <m/>
    <b v="0"/>
    <d v="2017-01-01T00:00:00"/>
    <n v="1"/>
    <n v="2017"/>
    <s v="Pipeline"/>
    <s v="Pipeline"/>
    <b v="0"/>
    <b v="0"/>
    <m/>
    <b v="0"/>
    <b v="0"/>
    <b v="0"/>
    <x v="6"/>
    <b v="0"/>
    <m/>
    <x v="0"/>
    <m/>
    <s v="0055A00000BclF5QAJ"/>
    <d v="2021-05-04T16:11:00"/>
    <m/>
    <m/>
    <m/>
    <m/>
    <b v="0"/>
    <m/>
    <m/>
    <s v="Website"/>
    <m/>
    <m/>
    <m/>
    <m/>
    <m/>
    <x v="906"/>
    <x v="0"/>
    <b v="0"/>
    <m/>
    <m/>
    <m/>
    <s v="00531000006uPsjAAE"/>
    <m/>
    <m/>
    <m/>
    <s v="00331000039FbzvAAC"/>
    <m/>
    <m/>
    <m/>
    <m/>
    <s v="0125A000001ESVgQAO"/>
    <b v="0"/>
    <m/>
    <b v="0"/>
    <m/>
    <m/>
    <x v="2"/>
    <b v="0"/>
    <d v="2021-06-29T20:34:54"/>
    <m/>
    <m/>
    <b v="0"/>
    <x v="0"/>
    <m/>
    <m/>
    <m/>
    <m/>
    <x v="0"/>
    <m/>
    <n v="0"/>
  </r>
  <r>
    <s v="0013100001n7DeZAAU"/>
    <b v="0"/>
    <m/>
    <b v="0"/>
    <s v="70131000001YBOMAA4"/>
    <m/>
    <m/>
    <x v="226"/>
    <b v="0"/>
    <m/>
    <m/>
    <s v="00331000039FmqJAAS"/>
    <m/>
    <m/>
    <s v="00531000008FRNUAA4"/>
    <b v="1"/>
    <d v="2017-03-02T20:58:21"/>
    <m/>
    <b v="0"/>
    <m/>
    <m/>
    <b v="0"/>
    <d v="2022-03-01T00:00:00"/>
    <n v="3"/>
    <n v="2022"/>
    <s v="Pipeline"/>
    <s v="Pipeline"/>
    <b v="0"/>
    <b v="0"/>
    <m/>
    <b v="0"/>
    <b v="0"/>
    <b v="0"/>
    <x v="7"/>
    <b v="0"/>
    <s v="Auto-Classic"/>
    <x v="0"/>
    <m/>
    <s v="0055A00000BclF5QAJ"/>
    <d v="2021-06-01T19:07:12"/>
    <m/>
    <d v="2020-08-20T11:47:22"/>
    <m/>
    <m/>
    <b v="0"/>
    <m/>
    <s v="Metabolomics"/>
    <s v="Trade Show"/>
    <m/>
    <m/>
    <m/>
    <m/>
    <m/>
    <x v="907"/>
    <x v="0"/>
    <b v="0"/>
    <m/>
    <m/>
    <m/>
    <s v="00531000007KAu8AAG"/>
    <s v="01s5A000005x0vsQAA"/>
    <s v="Metabolomics"/>
    <m/>
    <s v="00331000039FmqJAAS"/>
    <s v="System"/>
    <s v="ZipChip"/>
    <m/>
    <m/>
    <s v="0125A000001ESVfQAO"/>
    <b v="0"/>
    <m/>
    <b v="0"/>
    <m/>
    <m/>
    <x v="3"/>
    <b v="0"/>
    <d v="2021-06-29T20:34:54"/>
    <s v="0055A00000Bd4jEQAR"/>
    <m/>
    <b v="0"/>
    <x v="0"/>
    <m/>
    <m/>
    <n v="57394"/>
    <m/>
    <x v="64"/>
    <n v="5"/>
    <n v="0"/>
  </r>
  <r>
    <s v="0013100001fr7EaAAI"/>
    <b v="0"/>
    <m/>
    <b v="0"/>
    <s v="70131000001YBOMAA4"/>
    <m/>
    <m/>
    <x v="10"/>
    <b v="1"/>
    <s v="Lost or No Budget"/>
    <m/>
    <s v="0035A00003EYQLSQA5"/>
    <m/>
    <m/>
    <s v="00531000008FRNUAA4"/>
    <b v="1"/>
    <d v="2017-03-02T21:01:42"/>
    <m/>
    <b v="0"/>
    <m/>
    <m/>
    <b v="0"/>
    <d v="2021-04-01T00:00:00"/>
    <n v="4"/>
    <n v="2021"/>
    <s v="Omitted"/>
    <s v="Omitted"/>
    <b v="0"/>
    <b v="0"/>
    <m/>
    <b v="1"/>
    <b v="0"/>
    <b v="0"/>
    <x v="7"/>
    <b v="0"/>
    <m/>
    <x v="0"/>
    <m/>
    <s v="0055A00000BclF5QAJ"/>
    <d v="2021-04-10T23:01:03"/>
    <m/>
    <d v="2020-03-24T20:15:20"/>
    <m/>
    <m/>
    <b v="0"/>
    <m/>
    <s v="Biotherapeutics"/>
    <s v="Trade Show"/>
    <m/>
    <m/>
    <m/>
    <m/>
    <m/>
    <x v="908"/>
    <x v="0"/>
    <b v="0"/>
    <m/>
    <m/>
    <m/>
    <s v="00531000007KAu8AAG"/>
    <s v="01s31000003qafeAAA"/>
    <s v="Biotherapeutics"/>
    <m/>
    <s v="00331000039FmtNAAS"/>
    <s v="System"/>
    <s v="ZipChip"/>
    <m/>
    <m/>
    <s v="0125A000001ESVfQAO"/>
    <b v="0"/>
    <m/>
    <b v="0"/>
    <m/>
    <m/>
    <x v="0"/>
    <b v="0"/>
    <d v="2021-06-29T20:34:54"/>
    <s v="0055A00000Bd4jEQAR"/>
    <m/>
    <b v="0"/>
    <x v="0"/>
    <m/>
    <m/>
    <n v="49590"/>
    <m/>
    <x v="2"/>
    <n v="0"/>
    <n v="0"/>
  </r>
  <r>
    <s v="0013100001n7DjKAAU"/>
    <b v="0"/>
    <m/>
    <b v="0"/>
    <m/>
    <m/>
    <m/>
    <x v="79"/>
    <b v="1"/>
    <s v="Contact has moved"/>
    <m/>
    <s v="00331000039FmwqAAC"/>
    <m/>
    <m/>
    <s v="00531000008FRNUAA4"/>
    <b v="1"/>
    <d v="2017-03-02T21:06:12"/>
    <m/>
    <b v="0"/>
    <m/>
    <m/>
    <b v="0"/>
    <d v="2020-01-01T00:00:00"/>
    <n v="1"/>
    <n v="2020"/>
    <s v="Omitted"/>
    <s v="Omitted"/>
    <b v="0"/>
    <b v="0"/>
    <m/>
    <b v="0"/>
    <b v="0"/>
    <b v="0"/>
    <x v="7"/>
    <b v="0"/>
    <m/>
    <x v="0"/>
    <m/>
    <s v="0055A00000BclF5QAJ"/>
    <d v="2021-04-10T23:01:03"/>
    <m/>
    <d v="2020-02-14T14:04:03"/>
    <m/>
    <m/>
    <b v="0"/>
    <m/>
    <m/>
    <s v="Website"/>
    <m/>
    <m/>
    <m/>
    <m/>
    <m/>
    <x v="909"/>
    <x v="0"/>
    <b v="0"/>
    <m/>
    <m/>
    <m/>
    <s v="00531000007KAu8AAG"/>
    <m/>
    <s v="Other"/>
    <m/>
    <s v="00331000039FmwqAAC"/>
    <s v="System"/>
    <s v="ZipChip"/>
    <m/>
    <m/>
    <s v="0125A000001ESVfQAO"/>
    <b v="0"/>
    <m/>
    <b v="0"/>
    <m/>
    <m/>
    <x v="0"/>
    <b v="0"/>
    <d v="2021-06-29T20:34:54"/>
    <s v="0055A00000Bd4jEQAR"/>
    <m/>
    <b v="0"/>
    <x v="0"/>
    <m/>
    <m/>
    <m/>
    <m/>
    <x v="0"/>
    <n v="0"/>
    <n v="0"/>
  </r>
  <r>
    <s v="0013100001n7DqWAAU"/>
    <b v="0"/>
    <m/>
    <b v="0"/>
    <s v="70131000001YBPKAA4"/>
    <m/>
    <m/>
    <x v="176"/>
    <b v="1"/>
    <s v="Contact has moved"/>
    <m/>
    <m/>
    <m/>
    <m/>
    <s v="00531000008FRNUAA4"/>
    <b v="1"/>
    <d v="2017-03-02T21:14:06"/>
    <m/>
    <b v="0"/>
    <m/>
    <m/>
    <b v="0"/>
    <d v="2021-02-01T00:00:00"/>
    <n v="2"/>
    <n v="2021"/>
    <s v="Omitted"/>
    <s v="Omitted"/>
    <b v="0"/>
    <b v="0"/>
    <m/>
    <b v="0"/>
    <b v="0"/>
    <b v="0"/>
    <x v="7"/>
    <b v="0"/>
    <m/>
    <x v="0"/>
    <d v="2017-08-22T00:00:00"/>
    <s v="0055A00000BclF5QAJ"/>
    <d v="2021-04-10T23:01:03"/>
    <m/>
    <d v="2020-03-24T19:42:14"/>
    <m/>
    <m/>
    <b v="0"/>
    <m/>
    <s v="Biotherapeutics"/>
    <s v="Trade Show"/>
    <m/>
    <m/>
    <m/>
    <m/>
    <m/>
    <x v="910"/>
    <x v="0"/>
    <b v="0"/>
    <m/>
    <m/>
    <m/>
    <s v="00531000007KAu8AAG"/>
    <m/>
    <s v="Biotherapeutics"/>
    <m/>
    <m/>
    <s v="System"/>
    <s v="ZipChip"/>
    <m/>
    <m/>
    <s v="0125A000001ESVfQAO"/>
    <b v="0"/>
    <m/>
    <b v="0"/>
    <m/>
    <m/>
    <x v="0"/>
    <b v="0"/>
    <d v="2021-06-29T20:34:54"/>
    <s v="0055A00000Bd4jEQAR"/>
    <m/>
    <b v="0"/>
    <x v="0"/>
    <m/>
    <m/>
    <m/>
    <m/>
    <x v="0"/>
    <n v="0"/>
    <n v="0"/>
  </r>
  <r>
    <s v="0013100001n5LvLAAU"/>
    <b v="0"/>
    <m/>
    <b v="0"/>
    <m/>
    <m/>
    <m/>
    <x v="113"/>
    <b v="1"/>
    <s v="Other"/>
    <m/>
    <s v="00331000039jg5XAAQ"/>
    <m/>
    <m/>
    <s v="00531000008FRNUAA4"/>
    <b v="1"/>
    <d v="2017-03-06T14:03:26"/>
    <m/>
    <b v="0"/>
    <m/>
    <m/>
    <b v="0"/>
    <d v="2020-02-01T00:00:00"/>
    <n v="2"/>
    <n v="2020"/>
    <s v="Omitted"/>
    <s v="Omitted"/>
    <b v="0"/>
    <b v="0"/>
    <m/>
    <b v="1"/>
    <b v="0"/>
    <b v="0"/>
    <x v="7"/>
    <b v="0"/>
    <s v="Manual-Classic"/>
    <x v="0"/>
    <d v="2020-04-01T00:00:00"/>
    <s v="0055A00000BclF5QAJ"/>
    <d v="2021-04-11T20:33:11"/>
    <m/>
    <d v="2020-04-01T21:37:53"/>
    <m/>
    <m/>
    <b v="0"/>
    <m/>
    <s v="Proteomics and Peptide Mapping"/>
    <s v="Website"/>
    <m/>
    <m/>
    <m/>
    <m/>
    <m/>
    <x v="911"/>
    <x v="0"/>
    <b v="0"/>
    <m/>
    <m/>
    <m/>
    <s v="0055A000008zqzaQAA"/>
    <s v="01s31000003qafeAAA"/>
    <s v="Proteomics"/>
    <m/>
    <s v="00331000039jg5XAAQ"/>
    <s v="System"/>
    <s v="ZipChip"/>
    <m/>
    <m/>
    <s v="0125A000001ESVfQAO"/>
    <b v="0"/>
    <m/>
    <b v="0"/>
    <m/>
    <m/>
    <x v="0"/>
    <b v="0"/>
    <d v="2021-06-29T20:34:54"/>
    <s v="0055A00000BctN2QAJ"/>
    <m/>
    <b v="0"/>
    <x v="0"/>
    <m/>
    <m/>
    <n v="54805"/>
    <m/>
    <x v="2"/>
    <n v="0"/>
    <n v="0"/>
  </r>
  <r>
    <s v="0013100001eoCq6AAE"/>
    <b v="0"/>
    <m/>
    <b v="0"/>
    <m/>
    <m/>
    <m/>
    <x v="227"/>
    <b v="1"/>
    <m/>
    <m/>
    <s v="0035A00003JiLRCQA3"/>
    <m/>
    <m/>
    <s v="00531000007KAsvAAG"/>
    <b v="0"/>
    <d v="2017-03-07T18:36:13"/>
    <m/>
    <b v="0"/>
    <m/>
    <m/>
    <b v="0"/>
    <d v="2019-03-01T00:00:00"/>
    <n v="3"/>
    <n v="2019"/>
    <s v="Closed"/>
    <s v="Closed"/>
    <b v="0"/>
    <b v="0"/>
    <m/>
    <b v="1"/>
    <b v="0"/>
    <b v="0"/>
    <x v="7"/>
    <b v="0"/>
    <m/>
    <x v="0"/>
    <d v="2020-06-05T00:00:00"/>
    <s v="0055A00000BclF5QAJ"/>
    <d v="2021-04-11T19:52:07"/>
    <m/>
    <d v="2020-01-06T18:18:11"/>
    <m/>
    <m/>
    <b v="0"/>
    <m/>
    <m/>
    <s v="Inside Sales"/>
    <m/>
    <m/>
    <m/>
    <m/>
    <m/>
    <x v="912"/>
    <x v="0"/>
    <b v="1"/>
    <m/>
    <m/>
    <m/>
    <s v="00531000007KAsvAAG"/>
    <s v="01s31000003qafjAAA"/>
    <s v="All Hazards"/>
    <s v="All Hazards"/>
    <m/>
    <m/>
    <m/>
    <m/>
    <m/>
    <s v="0125A000001NaBLQA0"/>
    <b v="0"/>
    <m/>
    <b v="0"/>
    <m/>
    <m/>
    <x v="1"/>
    <b v="0"/>
    <d v="2021-06-29T20:34:54"/>
    <m/>
    <m/>
    <b v="0"/>
    <x v="1"/>
    <m/>
    <m/>
    <n v="314340"/>
    <m/>
    <x v="139"/>
    <n v="100"/>
    <n v="0"/>
  </r>
  <r>
    <s v="0013100001fr7EaAAI"/>
    <b v="0"/>
    <m/>
    <b v="0"/>
    <m/>
    <m/>
    <m/>
    <x v="223"/>
    <b v="0"/>
    <m/>
    <m/>
    <s v="00331000039kOQeAAM"/>
    <m/>
    <m/>
    <s v="00531000008FRNUAA4"/>
    <b v="0"/>
    <d v="2017-03-09T19:15:06"/>
    <m/>
    <b v="0"/>
    <m/>
    <m/>
    <b v="0"/>
    <d v="2021-04-01T00:00:00"/>
    <n v="4"/>
    <n v="2021"/>
    <s v="Pipeline"/>
    <s v="Pipeline"/>
    <b v="0"/>
    <b v="0"/>
    <m/>
    <b v="1"/>
    <b v="0"/>
    <b v="0"/>
    <x v="7"/>
    <b v="0"/>
    <s v="Manual-Ti"/>
    <x v="0"/>
    <d v="2020-10-09T00:00:00"/>
    <s v="0055A00000BclF5QAJ"/>
    <d v="2021-06-01T19:07:12"/>
    <m/>
    <d v="2021-02-12T11:44:45"/>
    <m/>
    <m/>
    <b v="0"/>
    <m/>
    <s v="Biotherapeutics;Metabolomics"/>
    <s v="Field Sales"/>
    <m/>
    <m/>
    <s v="Thermo"/>
    <s v="Fusion Lumos"/>
    <m/>
    <x v="913"/>
    <x v="0"/>
    <b v="0"/>
    <m/>
    <m/>
    <m/>
    <s v="00531000007KAu8AAG"/>
    <s v="01s5A000005xBsuQAE"/>
    <s v="Biotherapeutics"/>
    <m/>
    <s v="00331000039kOQeAAM"/>
    <s v="System"/>
    <s v="ZipChip"/>
    <m/>
    <m/>
    <s v="0125A000001ESVfQAO"/>
    <b v="0"/>
    <m/>
    <b v="0"/>
    <m/>
    <m/>
    <x v="3"/>
    <b v="0"/>
    <d v="2021-06-29T20:34:54"/>
    <s v="0055A00000Bd4jEQAR"/>
    <m/>
    <b v="0"/>
    <x v="0"/>
    <n v="0"/>
    <n v="0"/>
    <n v="98134"/>
    <m/>
    <x v="116"/>
    <n v="5"/>
    <n v="0"/>
  </r>
  <r>
    <s v="0013100001qvZsSAAU"/>
    <b v="0"/>
    <m/>
    <b v="0"/>
    <s v="70131000001YBPKAA4"/>
    <m/>
    <m/>
    <x v="118"/>
    <b v="1"/>
    <s v="Non Responsive"/>
    <m/>
    <s v="00331000039kSAmAAM"/>
    <m/>
    <m/>
    <s v="00531000008FFH0AAO"/>
    <b v="1"/>
    <d v="2017-03-10T01:33:55"/>
    <m/>
    <b v="0"/>
    <m/>
    <m/>
    <b v="0"/>
    <d v="2018-01-01T00:00:00"/>
    <n v="1"/>
    <n v="2018"/>
    <s v="Omitted"/>
    <s v="Omitted"/>
    <b v="0"/>
    <b v="0"/>
    <m/>
    <b v="1"/>
    <b v="0"/>
    <b v="0"/>
    <x v="7"/>
    <b v="0"/>
    <m/>
    <x v="0"/>
    <m/>
    <s v="0055A00000BclF5QAJ"/>
    <d v="2021-04-10T23:01:03"/>
    <m/>
    <d v="2018-03-15T17:54:40"/>
    <m/>
    <m/>
    <b v="0"/>
    <m/>
    <s v="Intact Proteins &amp; Antibodies"/>
    <s v="Trade Show"/>
    <m/>
    <m/>
    <m/>
    <m/>
    <m/>
    <x v="914"/>
    <x v="0"/>
    <b v="0"/>
    <m/>
    <m/>
    <m/>
    <s v="0055A000008iLoJQAU"/>
    <s v="01s31000003qafeAAA"/>
    <s v="Biotherapeutics"/>
    <m/>
    <s v="00331000039kSAmAAM"/>
    <s v="System"/>
    <s v="ZipChip"/>
    <m/>
    <m/>
    <s v="0125A000001ESVfQAO"/>
    <b v="0"/>
    <m/>
    <b v="0"/>
    <m/>
    <m/>
    <x v="0"/>
    <b v="0"/>
    <d v="2021-06-29T20:34:54"/>
    <m/>
    <m/>
    <b v="0"/>
    <x v="0"/>
    <m/>
    <m/>
    <n v="57394"/>
    <m/>
    <x v="2"/>
    <n v="0"/>
    <n v="0"/>
  </r>
  <r>
    <s v="0013100001qvZsSAAU"/>
    <b v="0"/>
    <m/>
    <b v="0"/>
    <s v="70131000001YBPKAA4"/>
    <m/>
    <m/>
    <x v="131"/>
    <b v="1"/>
    <s v="Duplicate opportunity"/>
    <m/>
    <s v="00331000039kSCJAA2"/>
    <m/>
    <m/>
    <s v="00531000008FFH0AAO"/>
    <b v="1"/>
    <d v="2017-03-10T01:38:50"/>
    <m/>
    <b v="0"/>
    <m/>
    <m/>
    <b v="0"/>
    <d v="2018-01-01T00:00:00"/>
    <n v="1"/>
    <n v="2018"/>
    <s v="Omitted"/>
    <s v="Omitted"/>
    <b v="0"/>
    <b v="0"/>
    <m/>
    <b v="1"/>
    <b v="0"/>
    <b v="0"/>
    <x v="7"/>
    <b v="0"/>
    <m/>
    <x v="0"/>
    <m/>
    <s v="0055A00000BclF5QAJ"/>
    <d v="2021-04-10T23:01:03"/>
    <m/>
    <d v="2018-03-15T17:55:00"/>
    <m/>
    <m/>
    <b v="0"/>
    <m/>
    <s v="Biotherapeutics"/>
    <s v="Trade Show"/>
    <m/>
    <m/>
    <m/>
    <m/>
    <m/>
    <x v="915"/>
    <x v="0"/>
    <b v="0"/>
    <m/>
    <m/>
    <m/>
    <s v="0055A000008iLoJQAU"/>
    <s v="01s31000003qafeAAA"/>
    <s v="Biotherapeutics"/>
    <m/>
    <s v="00331000039kSCJAA2"/>
    <s v="System"/>
    <s v="ZipChip"/>
    <m/>
    <m/>
    <s v="0125A000001ESVfQAO"/>
    <b v="0"/>
    <m/>
    <b v="0"/>
    <m/>
    <m/>
    <x v="0"/>
    <b v="0"/>
    <d v="2021-06-29T20:34:54"/>
    <m/>
    <m/>
    <b v="0"/>
    <x v="0"/>
    <m/>
    <m/>
    <n v="57394"/>
    <m/>
    <x v="2"/>
    <n v="0"/>
    <n v="0"/>
  </r>
  <r>
    <s v="0013100001fqyXRAAY"/>
    <b v="0"/>
    <m/>
    <b v="0"/>
    <m/>
    <m/>
    <m/>
    <x v="228"/>
    <b v="1"/>
    <m/>
    <m/>
    <m/>
    <m/>
    <m/>
    <s v="00531000008FRNUAA4"/>
    <b v="0"/>
    <d v="2017-03-13T13:17:00"/>
    <m/>
    <b v="0"/>
    <m/>
    <m/>
    <b v="0"/>
    <d v="2017-01-01T00:00:00"/>
    <n v="1"/>
    <n v="2017"/>
    <s v="Closed"/>
    <s v="Closed"/>
    <b v="0"/>
    <b v="0"/>
    <m/>
    <b v="1"/>
    <b v="0"/>
    <b v="0"/>
    <x v="7"/>
    <b v="0"/>
    <m/>
    <x v="0"/>
    <m/>
    <s v="0055A00000BclF5QAJ"/>
    <d v="2021-04-11T20:03:09"/>
    <m/>
    <d v="2018-03-10T15:07:46"/>
    <m/>
    <m/>
    <b v="0"/>
    <m/>
    <s v="Proteomics and Peptide Mapping"/>
    <s v="Other"/>
    <m/>
    <m/>
    <m/>
    <m/>
    <m/>
    <x v="916"/>
    <x v="0"/>
    <b v="0"/>
    <m/>
    <m/>
    <m/>
    <s v="0055A000008zqzaQAA"/>
    <s v="01s31000003qafeAAA"/>
    <s v="Proteomics"/>
    <m/>
    <m/>
    <s v="Consumables"/>
    <s v="ZipChip"/>
    <m/>
    <m/>
    <s v="0125A000001ESVfQAO"/>
    <b v="0"/>
    <m/>
    <b v="0"/>
    <m/>
    <m/>
    <x v="1"/>
    <b v="0"/>
    <d v="2021-06-29T20:34:54"/>
    <s v="0055A00000BctN2QAJ"/>
    <m/>
    <b v="0"/>
    <x v="1"/>
    <m/>
    <m/>
    <n v="2000"/>
    <m/>
    <x v="140"/>
    <n v="100"/>
    <n v="0"/>
  </r>
  <r>
    <s v="0013100001fqyXRAAY"/>
    <b v="0"/>
    <m/>
    <b v="0"/>
    <s v="70131000001YBOMAA4"/>
    <m/>
    <m/>
    <x v="95"/>
    <b v="1"/>
    <s v="Lost or No Budget"/>
    <m/>
    <s v="00331000030OqzEAAS"/>
    <m/>
    <m/>
    <s v="00531000008FRNUAA4"/>
    <b v="0"/>
    <d v="2017-03-13T13:22:04"/>
    <m/>
    <b v="0"/>
    <m/>
    <m/>
    <b v="0"/>
    <d v="2020-02-01T00:00:00"/>
    <n v="2"/>
    <n v="2020"/>
    <s v="Omitted"/>
    <s v="Omitted"/>
    <b v="0"/>
    <b v="0"/>
    <m/>
    <b v="1"/>
    <b v="0"/>
    <b v="0"/>
    <x v="7"/>
    <b v="0"/>
    <m/>
    <x v="0"/>
    <m/>
    <s v="0055A00000BclF5QAJ"/>
    <d v="2021-04-10T23:01:03"/>
    <m/>
    <d v="2019-05-17T12:25:13"/>
    <m/>
    <m/>
    <b v="0"/>
    <m/>
    <s v="Proteomics and Peptide Mapping"/>
    <s v="Trade Show"/>
    <m/>
    <m/>
    <m/>
    <m/>
    <m/>
    <x v="917"/>
    <x v="0"/>
    <b v="0"/>
    <m/>
    <m/>
    <m/>
    <s v="0055A000008zqzaQAA"/>
    <s v="01s31000003qafeAAA"/>
    <s v="Proteomics"/>
    <m/>
    <s v="00331000030OqzEAAS"/>
    <s v="Consumables"/>
    <s v="ZipChip"/>
    <m/>
    <m/>
    <s v="0125A000001ESVfQAO"/>
    <b v="0"/>
    <m/>
    <b v="0"/>
    <m/>
    <m/>
    <x v="0"/>
    <b v="0"/>
    <d v="2021-06-29T20:34:54"/>
    <s v="0055A00000BctN2QAJ"/>
    <m/>
    <b v="0"/>
    <x v="0"/>
    <m/>
    <m/>
    <n v="2000"/>
    <m/>
    <x v="2"/>
    <n v="0"/>
    <n v="0"/>
  </r>
  <r>
    <s v="0013100001qw9gbAAA"/>
    <b v="0"/>
    <m/>
    <b v="0"/>
    <m/>
    <m/>
    <m/>
    <x v="79"/>
    <b v="1"/>
    <s v="Other"/>
    <m/>
    <s v="0033100003AEP8OAAX"/>
    <m/>
    <m/>
    <s v="00531000007KAu8AAG"/>
    <b v="1"/>
    <d v="2017-03-13T19:50:01"/>
    <m/>
    <b v="0"/>
    <m/>
    <m/>
    <b v="0"/>
    <d v="2020-01-01T00:00:00"/>
    <n v="1"/>
    <n v="2020"/>
    <s v="Omitted"/>
    <s v="Omitted"/>
    <b v="0"/>
    <b v="0"/>
    <m/>
    <b v="1"/>
    <b v="0"/>
    <b v="0"/>
    <x v="7"/>
    <b v="0"/>
    <m/>
    <x v="0"/>
    <d v="2017-08-21T00:00:00"/>
    <s v="0055A00000BclF5QAJ"/>
    <d v="2021-04-11T20:33:11"/>
    <m/>
    <d v="2020-02-14T16:16:24"/>
    <m/>
    <m/>
    <b v="0"/>
    <m/>
    <s v="Cell Lysates"/>
    <s v="Website"/>
    <m/>
    <m/>
    <m/>
    <m/>
    <m/>
    <x v="918"/>
    <x v="0"/>
    <b v="0"/>
    <m/>
    <m/>
    <m/>
    <s v="00531000007KAu8AAG"/>
    <s v="01s31000003qafeAAA"/>
    <s v="Proteomics"/>
    <m/>
    <s v="0033100003AEP8OAAX"/>
    <s v="System"/>
    <s v="ZipChip"/>
    <m/>
    <m/>
    <s v="0125A000001ESVfQAO"/>
    <b v="0"/>
    <m/>
    <b v="0"/>
    <m/>
    <m/>
    <x v="0"/>
    <b v="0"/>
    <d v="2021-06-29T20:34:54"/>
    <s v="0055A00000Bd4jEQAR"/>
    <m/>
    <b v="0"/>
    <x v="0"/>
    <m/>
    <m/>
    <n v="54805"/>
    <m/>
    <x v="2"/>
    <n v="0"/>
    <n v="0"/>
  </r>
  <r>
    <s v="0013100001qwA2DAAU"/>
    <b v="0"/>
    <m/>
    <b v="0"/>
    <m/>
    <m/>
    <m/>
    <x v="68"/>
    <b v="0"/>
    <m/>
    <m/>
    <s v="0033100003AEPc6AAH"/>
    <m/>
    <m/>
    <s v="00531000007KAu8AAG"/>
    <b v="0"/>
    <d v="2017-03-13T20:27:53"/>
    <m/>
    <b v="0"/>
    <m/>
    <m/>
    <b v="0"/>
    <d v="2022-01-01T00:00:00"/>
    <n v="1"/>
    <n v="2022"/>
    <s v="Pipeline"/>
    <s v="Pipeline"/>
    <b v="0"/>
    <b v="0"/>
    <m/>
    <b v="1"/>
    <b v="0"/>
    <b v="0"/>
    <x v="7"/>
    <b v="0"/>
    <s v="Auto-Classic"/>
    <x v="0"/>
    <m/>
    <s v="0055A00000BclF5QAJ"/>
    <d v="2021-06-01T19:07:12"/>
    <m/>
    <d v="2020-06-15T11:50:13"/>
    <m/>
    <m/>
    <b v="0"/>
    <m/>
    <s v="Proteomics and Peptide Mapping;Metabolomics"/>
    <s v="Website"/>
    <m/>
    <m/>
    <m/>
    <m/>
    <m/>
    <x v="919"/>
    <x v="0"/>
    <b v="0"/>
    <m/>
    <m/>
    <m/>
    <s v="00531000007KAu8AAG"/>
    <s v="01s5A000005xBsuQAE"/>
    <s v="Proteomics"/>
    <m/>
    <s v="0033100003AEPc6AAH"/>
    <s v="System"/>
    <s v="ZipChip"/>
    <m/>
    <m/>
    <s v="0125A000001ESVfQAO"/>
    <b v="0"/>
    <m/>
    <b v="0"/>
    <m/>
    <m/>
    <x v="3"/>
    <b v="0"/>
    <d v="2021-06-29T20:34:54"/>
    <s v="0055A00000Bd4jEQAR"/>
    <m/>
    <b v="0"/>
    <x v="0"/>
    <m/>
    <m/>
    <n v="98134"/>
    <m/>
    <x v="116"/>
    <n v="5"/>
    <n v="0"/>
  </r>
  <r>
    <s v="0013100001qwAJ9AAM"/>
    <b v="0"/>
    <m/>
    <b v="0"/>
    <m/>
    <m/>
    <m/>
    <x v="208"/>
    <b v="1"/>
    <s v="Other"/>
    <m/>
    <s v="0033100003AEPrfAAH"/>
    <m/>
    <m/>
    <s v="00531000007KAu8AAG"/>
    <b v="1"/>
    <d v="2017-03-13T20:47:28"/>
    <m/>
    <b v="0"/>
    <m/>
    <m/>
    <b v="0"/>
    <d v="2018-01-01T00:00:00"/>
    <n v="1"/>
    <n v="2018"/>
    <s v="Omitted"/>
    <s v="Omitted"/>
    <b v="0"/>
    <b v="0"/>
    <m/>
    <b v="0"/>
    <b v="0"/>
    <b v="0"/>
    <x v="7"/>
    <b v="0"/>
    <m/>
    <x v="0"/>
    <m/>
    <s v="0055A00000BclF5QAJ"/>
    <d v="2021-04-11T20:33:11"/>
    <m/>
    <d v="2018-03-28T15:49:20"/>
    <m/>
    <m/>
    <b v="0"/>
    <m/>
    <m/>
    <s v="Website"/>
    <m/>
    <m/>
    <m/>
    <m/>
    <m/>
    <x v="920"/>
    <x v="0"/>
    <b v="0"/>
    <m/>
    <m/>
    <m/>
    <s v="0055A000008iLoJQAU"/>
    <m/>
    <s v="Biotherapeutics"/>
    <m/>
    <s v="0033100003AEPrfAAH"/>
    <s v="System"/>
    <s v="ZipChip"/>
    <m/>
    <m/>
    <s v="0125A000001ESVfQAO"/>
    <b v="0"/>
    <m/>
    <b v="0"/>
    <m/>
    <m/>
    <x v="0"/>
    <b v="0"/>
    <d v="2021-06-29T20:34:54"/>
    <m/>
    <m/>
    <b v="0"/>
    <x v="0"/>
    <m/>
    <m/>
    <m/>
    <m/>
    <x v="0"/>
    <n v="0"/>
    <n v="0"/>
  </r>
  <r>
    <s v="0013100001qwAUAAA2"/>
    <b v="0"/>
    <m/>
    <b v="0"/>
    <m/>
    <m/>
    <m/>
    <x v="68"/>
    <b v="0"/>
    <m/>
    <m/>
    <s v="0033100003AEQ06AAH"/>
    <m/>
    <m/>
    <s v="00531000007KAu8AAG"/>
    <b v="1"/>
    <d v="2017-03-13T20:57:49"/>
    <m/>
    <b v="0"/>
    <m/>
    <m/>
    <b v="0"/>
    <d v="2022-01-01T00:00:00"/>
    <n v="1"/>
    <n v="2022"/>
    <s v="Pipeline"/>
    <s v="Pipeline"/>
    <b v="0"/>
    <b v="0"/>
    <m/>
    <b v="0"/>
    <b v="0"/>
    <b v="0"/>
    <x v="12"/>
    <b v="0"/>
    <m/>
    <x v="0"/>
    <m/>
    <s v="0055A00000BclF5QAJ"/>
    <d v="2021-06-01T19:07:12"/>
    <m/>
    <d v="2018-03-10T14:50:18"/>
    <m/>
    <m/>
    <b v="0"/>
    <m/>
    <m/>
    <s v="Website"/>
    <m/>
    <m/>
    <m/>
    <m/>
    <m/>
    <x v="921"/>
    <x v="0"/>
    <b v="0"/>
    <m/>
    <m/>
    <m/>
    <s v="0055A000008iLoOQAU"/>
    <m/>
    <s v="Other"/>
    <m/>
    <s v="0033100003AEQ06AAH"/>
    <s v="System"/>
    <s v="ZipChip"/>
    <m/>
    <m/>
    <s v="0125A000001ESVfQAO"/>
    <b v="0"/>
    <m/>
    <b v="0"/>
    <m/>
    <m/>
    <x v="3"/>
    <b v="0"/>
    <d v="2021-06-29T20:34:54"/>
    <s v="0055A000008iLmcQAE"/>
    <m/>
    <b v="0"/>
    <x v="0"/>
    <m/>
    <m/>
    <m/>
    <m/>
    <x v="0"/>
    <n v="5"/>
    <n v="0"/>
  </r>
  <r>
    <s v="001i000001MZ8IpAAL"/>
    <b v="0"/>
    <m/>
    <b v="0"/>
    <m/>
    <m/>
    <m/>
    <x v="108"/>
    <b v="1"/>
    <m/>
    <m/>
    <m/>
    <m/>
    <m/>
    <s v="005i0000000fNkyAAE"/>
    <b v="0"/>
    <d v="2017-03-14T23:43:44"/>
    <m/>
    <b v="0"/>
    <m/>
    <m/>
    <b v="0"/>
    <d v="2017-03-01T00:00:00"/>
    <n v="3"/>
    <n v="2017"/>
    <s v="Closed"/>
    <s v="Closed"/>
    <b v="0"/>
    <b v="0"/>
    <m/>
    <b v="1"/>
    <b v="0"/>
    <b v="0"/>
    <x v="12"/>
    <b v="0"/>
    <m/>
    <x v="0"/>
    <m/>
    <s v="0055A00000BclF5QAJ"/>
    <d v="2021-04-11T20:08:00"/>
    <m/>
    <d v="2020-01-06T18:18:11"/>
    <m/>
    <m/>
    <b v="0"/>
    <m/>
    <m/>
    <s v="Field Sales"/>
    <m/>
    <m/>
    <m/>
    <m/>
    <m/>
    <x v="922"/>
    <x v="0"/>
    <b v="1"/>
    <m/>
    <m/>
    <m/>
    <s v="005i0000000fNkyAAE"/>
    <s v="01s31000003qafjAAA"/>
    <m/>
    <m/>
    <m/>
    <m/>
    <m/>
    <m/>
    <m/>
    <s v="0125A000001NaBLQA0"/>
    <b v="0"/>
    <m/>
    <b v="0"/>
    <m/>
    <m/>
    <x v="1"/>
    <b v="0"/>
    <d v="2021-06-29T20:34:54"/>
    <m/>
    <m/>
    <b v="0"/>
    <x v="1"/>
    <m/>
    <m/>
    <n v="329250"/>
    <m/>
    <x v="141"/>
    <n v="100"/>
    <n v="0"/>
  </r>
  <r>
    <s v="001i000001MZLyvAAH"/>
    <b v="0"/>
    <m/>
    <b v="0"/>
    <m/>
    <m/>
    <m/>
    <x v="42"/>
    <b v="1"/>
    <m/>
    <m/>
    <s v="003i0000023mtCcAAI"/>
    <m/>
    <m/>
    <s v="00531000007KgPgAAK"/>
    <b v="1"/>
    <d v="2017-03-15T04:53:53"/>
    <m/>
    <b v="0"/>
    <m/>
    <m/>
    <b v="0"/>
    <d v="2017-01-01T00:00:00"/>
    <n v="1"/>
    <n v="2017"/>
    <s v="Omitted"/>
    <s v="Omitted"/>
    <b v="0"/>
    <b v="0"/>
    <m/>
    <b v="0"/>
    <b v="0"/>
    <b v="0"/>
    <x v="12"/>
    <b v="0"/>
    <m/>
    <x v="0"/>
    <m/>
    <s v="0055A000009s6n0QAA"/>
    <d v="2020-09-17T14:48:52"/>
    <m/>
    <d v="2020-01-06T18:18:35"/>
    <m/>
    <m/>
    <b v="0"/>
    <m/>
    <m/>
    <s v="Website"/>
    <m/>
    <m/>
    <m/>
    <m/>
    <m/>
    <x v="923"/>
    <x v="0"/>
    <b v="0"/>
    <m/>
    <m/>
    <m/>
    <s v="00531000007KgPgAAK"/>
    <m/>
    <m/>
    <m/>
    <s v="003i0000023mtCcAAI"/>
    <m/>
    <m/>
    <m/>
    <m/>
    <s v="0125A000001NaBLQA0"/>
    <b v="0"/>
    <m/>
    <b v="0"/>
    <m/>
    <m/>
    <x v="0"/>
    <b v="0"/>
    <d v="2021-06-29T20:34:54"/>
    <m/>
    <m/>
    <b v="0"/>
    <x v="0"/>
    <m/>
    <m/>
    <m/>
    <m/>
    <x v="0"/>
    <n v="0"/>
    <n v="0"/>
  </r>
  <r>
    <s v="001i000001MZLyvAAH"/>
    <b v="0"/>
    <m/>
    <b v="0"/>
    <m/>
    <m/>
    <m/>
    <x v="39"/>
    <b v="0"/>
    <m/>
    <m/>
    <m/>
    <m/>
    <m/>
    <s v="00531000007KgPgAAK"/>
    <b v="0"/>
    <d v="2017-03-15T04:55:47"/>
    <m/>
    <b v="0"/>
    <m/>
    <m/>
    <b v="0"/>
    <d v="2020-04-01T00:00:00"/>
    <n v="4"/>
    <n v="2020"/>
    <s v="Pipeline"/>
    <s v="Pipeline"/>
    <b v="0"/>
    <b v="0"/>
    <m/>
    <b v="1"/>
    <b v="0"/>
    <b v="0"/>
    <x v="12"/>
    <b v="0"/>
    <m/>
    <x v="0"/>
    <d v="2020-05-20T00:00:00"/>
    <s v="0055A00000BclF5QAJ"/>
    <d v="2021-04-11T19:52:07"/>
    <m/>
    <d v="2020-01-06T18:18:06"/>
    <m/>
    <m/>
    <b v="0"/>
    <m/>
    <m/>
    <s v="Inside Sales"/>
    <m/>
    <m/>
    <m/>
    <m/>
    <m/>
    <x v="924"/>
    <x v="0"/>
    <b v="0"/>
    <m/>
    <m/>
    <m/>
    <s v="00531000007KgPgAAK"/>
    <s v="01s31000003qafjAAA"/>
    <m/>
    <m/>
    <m/>
    <m/>
    <m/>
    <m/>
    <m/>
    <s v="0125A000001NaBLQA0"/>
    <b v="0"/>
    <m/>
    <b v="0"/>
    <m/>
    <m/>
    <x v="2"/>
    <b v="0"/>
    <d v="2021-06-29T20:34:54"/>
    <m/>
    <m/>
    <b v="0"/>
    <x v="0"/>
    <m/>
    <m/>
    <n v="136937"/>
    <m/>
    <x v="142"/>
    <n v="10"/>
    <n v="0"/>
  </r>
  <r>
    <s v="0013100001qwT0vAAE"/>
    <b v="0"/>
    <m/>
    <b v="0"/>
    <m/>
    <m/>
    <m/>
    <x v="75"/>
    <b v="1"/>
    <s v="Duplicate opportunity"/>
    <m/>
    <s v="0033100003AEoZhAAL"/>
    <m/>
    <m/>
    <s v="00531000008F2qlAAC"/>
    <b v="0"/>
    <d v="2017-03-15T15:13:58"/>
    <m/>
    <b v="0"/>
    <m/>
    <m/>
    <b v="0"/>
    <d v="2017-04-01T00:00:00"/>
    <n v="4"/>
    <n v="2017"/>
    <s v="Omitted"/>
    <s v="Omitted"/>
    <b v="0"/>
    <b v="0"/>
    <m/>
    <b v="1"/>
    <b v="0"/>
    <b v="0"/>
    <x v="12"/>
    <b v="0"/>
    <m/>
    <x v="0"/>
    <m/>
    <s v="0055A00000BclF5QAJ"/>
    <d v="2021-04-11T20:08:00"/>
    <m/>
    <d v="2020-08-31T13:48:44"/>
    <m/>
    <m/>
    <b v="0"/>
    <m/>
    <m/>
    <s v="Field Sales"/>
    <m/>
    <m/>
    <m/>
    <m/>
    <m/>
    <x v="925"/>
    <x v="0"/>
    <b v="0"/>
    <m/>
    <m/>
    <m/>
    <s v="00531000008F2qlAAC"/>
    <s v="01s31000003qafjAAA"/>
    <m/>
    <m/>
    <m/>
    <m/>
    <m/>
    <m/>
    <m/>
    <s v="0125A000001NaBLQA0"/>
    <b v="0"/>
    <m/>
    <b v="0"/>
    <m/>
    <m/>
    <x v="0"/>
    <b v="0"/>
    <d v="2021-06-29T20:34:54"/>
    <m/>
    <m/>
    <b v="0"/>
    <x v="0"/>
    <m/>
    <m/>
    <n v="72699"/>
    <m/>
    <x v="2"/>
    <n v="0"/>
    <n v="0"/>
  </r>
  <r>
    <s v="0013100001fpkwYAAQ"/>
    <b v="0"/>
    <m/>
    <b v="0"/>
    <m/>
    <m/>
    <m/>
    <x v="229"/>
    <b v="1"/>
    <m/>
    <m/>
    <s v="00331000034mGWBAA2"/>
    <m/>
    <m/>
    <s v="00531000008FRNUAA4"/>
    <b v="0"/>
    <d v="2017-03-15T20:08:52"/>
    <m/>
    <b v="0"/>
    <m/>
    <m/>
    <b v="0"/>
    <d v="2017-03-01T00:00:00"/>
    <n v="3"/>
    <n v="2017"/>
    <s v="Closed"/>
    <s v="Closed"/>
    <b v="0"/>
    <b v="0"/>
    <m/>
    <b v="1"/>
    <b v="0"/>
    <b v="0"/>
    <x v="13"/>
    <b v="0"/>
    <m/>
    <x v="0"/>
    <m/>
    <s v="0055A00000BclF5QAJ"/>
    <d v="2021-04-11T20:03:09"/>
    <m/>
    <d v="2018-03-10T15:07:46"/>
    <m/>
    <m/>
    <b v="0"/>
    <m/>
    <s v="Biotherapeutics"/>
    <s v="Other"/>
    <m/>
    <m/>
    <m/>
    <m/>
    <m/>
    <x v="926"/>
    <x v="0"/>
    <b v="0"/>
    <m/>
    <m/>
    <m/>
    <s v="0055A000008zqzaQAA"/>
    <s v="01s31000003qafeAAA"/>
    <s v="Biotherapeutics"/>
    <m/>
    <m/>
    <s v="Consumables"/>
    <s v="ZipChip"/>
    <m/>
    <m/>
    <s v="0125A000001ESVfQAO"/>
    <b v="0"/>
    <m/>
    <b v="0"/>
    <m/>
    <m/>
    <x v="1"/>
    <b v="0"/>
    <d v="2021-06-29T20:34:54"/>
    <s v="0055A00000BctN2QAJ"/>
    <m/>
    <b v="0"/>
    <x v="1"/>
    <m/>
    <m/>
    <n v="3350"/>
    <m/>
    <x v="143"/>
    <n v="100"/>
    <n v="0"/>
  </r>
  <r>
    <s v="0013100001qx6GzAAI"/>
    <b v="0"/>
    <m/>
    <b v="0"/>
    <m/>
    <m/>
    <m/>
    <x v="9"/>
    <b v="1"/>
    <s v="Lost or No Budget"/>
    <m/>
    <s v="0033100003AMYEoAAP"/>
    <m/>
    <m/>
    <s v="00531000007KAsvAAG"/>
    <b v="0"/>
    <d v="2017-03-20T13:57:25"/>
    <m/>
    <b v="0"/>
    <s v="Safeware"/>
    <d v="2018-12-31T00:00:00"/>
    <b v="0"/>
    <d v="2018-04-01T00:00:00"/>
    <n v="4"/>
    <n v="2018"/>
    <s v="Omitted"/>
    <s v="Omitted"/>
    <b v="0"/>
    <b v="0"/>
    <m/>
    <b v="1"/>
    <b v="0"/>
    <b v="0"/>
    <x v="13"/>
    <b v="0"/>
    <m/>
    <x v="0"/>
    <d v="2019-10-08T00:00:00"/>
    <s v="0055A00000BclF5QAJ"/>
    <d v="2021-04-11T20:06:15"/>
    <m/>
    <d v="2020-01-06T18:18:35"/>
    <m/>
    <m/>
    <b v="0"/>
    <m/>
    <m/>
    <s v="Field Sales"/>
    <m/>
    <m/>
    <m/>
    <m/>
    <m/>
    <x v="927"/>
    <x v="0"/>
    <b v="0"/>
    <m/>
    <m/>
    <m/>
    <s v="00531000007KAsvAAG"/>
    <s v="01s31000003qafjAAA"/>
    <m/>
    <m/>
    <m/>
    <m/>
    <m/>
    <m/>
    <m/>
    <s v="0125A000001NaBLQA0"/>
    <b v="0"/>
    <m/>
    <b v="0"/>
    <m/>
    <m/>
    <x v="0"/>
    <b v="0"/>
    <d v="2021-06-29T20:34:54"/>
    <m/>
    <m/>
    <b v="0"/>
    <x v="0"/>
    <m/>
    <m/>
    <n v="71500"/>
    <m/>
    <x v="2"/>
    <n v="0"/>
    <n v="0"/>
  </r>
  <r>
    <s v="0013100001qx8jZAAQ"/>
    <b v="0"/>
    <m/>
    <b v="0"/>
    <m/>
    <m/>
    <m/>
    <x v="230"/>
    <b v="1"/>
    <s v="Lost or No Budget"/>
    <m/>
    <s v="0033100003AMbEiAAL"/>
    <m/>
    <m/>
    <s v="00531000007KAsvAAG"/>
    <b v="0"/>
    <d v="2017-03-21T11:43:51"/>
    <m/>
    <b v="0"/>
    <m/>
    <m/>
    <b v="0"/>
    <d v="2019-01-01T00:00:00"/>
    <n v="1"/>
    <n v="2019"/>
    <s v="Omitted"/>
    <s v="Omitted"/>
    <b v="0"/>
    <b v="0"/>
    <m/>
    <b v="1"/>
    <b v="0"/>
    <b v="0"/>
    <x v="13"/>
    <b v="0"/>
    <m/>
    <x v="0"/>
    <m/>
    <s v="0055A00000BclF5QAJ"/>
    <d v="2021-04-11T20:06:15"/>
    <m/>
    <d v="2020-01-06T18:18:35"/>
    <m/>
    <m/>
    <b v="0"/>
    <m/>
    <m/>
    <s v="Field Sales"/>
    <m/>
    <m/>
    <m/>
    <m/>
    <m/>
    <x v="928"/>
    <x v="0"/>
    <b v="0"/>
    <m/>
    <m/>
    <m/>
    <s v="0055A000009sa63QAA"/>
    <s v="01s31000003qafjAAA"/>
    <m/>
    <m/>
    <m/>
    <m/>
    <m/>
    <m/>
    <m/>
    <s v="0125A000001NaBLQA0"/>
    <b v="0"/>
    <m/>
    <b v="0"/>
    <m/>
    <m/>
    <x v="0"/>
    <b v="0"/>
    <d v="2021-06-29T20:34:54"/>
    <m/>
    <m/>
    <b v="0"/>
    <x v="0"/>
    <m/>
    <m/>
    <n v="71500"/>
    <m/>
    <x v="2"/>
    <n v="0"/>
    <n v="0"/>
  </r>
  <r>
    <s v="0013100001fpkwYAAQ"/>
    <b v="0"/>
    <m/>
    <b v="0"/>
    <s v="70131000001ScrbAAC"/>
    <m/>
    <m/>
    <x v="231"/>
    <b v="1"/>
    <m/>
    <m/>
    <s v="00331000038EoTTAA0"/>
    <m/>
    <m/>
    <s v="00531000008FRNUAA4"/>
    <b v="0"/>
    <d v="2017-03-22T15:12:39"/>
    <m/>
    <b v="0"/>
    <m/>
    <m/>
    <b v="0"/>
    <d v="2017-01-01T00:00:00"/>
    <n v="1"/>
    <n v="2017"/>
    <s v="Closed"/>
    <s v="Closed"/>
    <b v="0"/>
    <b v="0"/>
    <m/>
    <b v="1"/>
    <b v="0"/>
    <b v="0"/>
    <x v="13"/>
    <b v="0"/>
    <m/>
    <x v="0"/>
    <m/>
    <s v="0055A00000BclF5QAJ"/>
    <d v="2021-04-10T22:59:54"/>
    <m/>
    <d v="2018-03-10T15:07:46"/>
    <m/>
    <m/>
    <b v="0"/>
    <m/>
    <s v="Biotherapeutics"/>
    <s v="Seminar - Internal"/>
    <m/>
    <m/>
    <m/>
    <m/>
    <m/>
    <x v="929"/>
    <x v="0"/>
    <b v="0"/>
    <m/>
    <m/>
    <m/>
    <s v="0055A000008zqzaQAA"/>
    <s v="01s31000003qafeAAA"/>
    <s v="Biotherapeutics"/>
    <m/>
    <m/>
    <s v="Consumables"/>
    <s v="ZipChip"/>
    <m/>
    <m/>
    <s v="0125A000001ESVfQAO"/>
    <b v="0"/>
    <m/>
    <b v="0"/>
    <m/>
    <m/>
    <x v="1"/>
    <b v="0"/>
    <d v="2021-06-29T20:34:54"/>
    <s v="0055A00000BctN2QAJ"/>
    <m/>
    <b v="0"/>
    <x v="1"/>
    <m/>
    <m/>
    <n v="2750"/>
    <m/>
    <x v="96"/>
    <n v="100"/>
    <n v="0"/>
  </r>
  <r>
    <s v="0013100001qxVcsAAE"/>
    <b v="0"/>
    <m/>
    <b v="0"/>
    <m/>
    <m/>
    <m/>
    <x v="9"/>
    <b v="1"/>
    <s v="Lost or No Budget"/>
    <m/>
    <s v="0033100003AN3IuAAL"/>
    <m/>
    <m/>
    <s v="00531000007KAsvAAG"/>
    <b v="0"/>
    <d v="2017-03-22T17:21:02"/>
    <m/>
    <b v="0"/>
    <m/>
    <m/>
    <b v="0"/>
    <d v="2018-04-01T00:00:00"/>
    <n v="4"/>
    <n v="2018"/>
    <s v="Omitted"/>
    <s v="Omitted"/>
    <b v="0"/>
    <b v="0"/>
    <m/>
    <b v="1"/>
    <b v="0"/>
    <b v="0"/>
    <x v="13"/>
    <b v="0"/>
    <m/>
    <x v="0"/>
    <m/>
    <s v="0055A000009s6n0QAA"/>
    <d v="2020-01-06T18:18:35"/>
    <m/>
    <d v="2020-01-06T18:18:35"/>
    <m/>
    <m/>
    <b v="0"/>
    <m/>
    <m/>
    <s v="Website"/>
    <m/>
    <m/>
    <m/>
    <m/>
    <m/>
    <x v="930"/>
    <x v="0"/>
    <b v="0"/>
    <m/>
    <m/>
    <m/>
    <s v="00531000007KAsvAAG"/>
    <s v="01s31000003qafjAAA"/>
    <m/>
    <m/>
    <m/>
    <m/>
    <m/>
    <m/>
    <m/>
    <s v="0125A000001NaBLQA0"/>
    <b v="0"/>
    <m/>
    <b v="0"/>
    <m/>
    <m/>
    <x v="0"/>
    <b v="0"/>
    <d v="2021-06-29T20:34:54"/>
    <m/>
    <m/>
    <b v="0"/>
    <x v="0"/>
    <m/>
    <m/>
    <n v="71500"/>
    <m/>
    <x v="2"/>
    <n v="0"/>
    <n v="0"/>
  </r>
  <r>
    <s v="0013100001qxiZOAAY"/>
    <b v="0"/>
    <m/>
    <b v="0"/>
    <m/>
    <m/>
    <m/>
    <x v="22"/>
    <b v="1"/>
    <s v="Competitive product"/>
    <m/>
    <s v="0033100003ANJd2AAH"/>
    <m/>
    <m/>
    <s v="00531000007KAsvAAG"/>
    <b v="0"/>
    <d v="2017-03-23T23:38:27"/>
    <m/>
    <b v="0"/>
    <m/>
    <m/>
    <b v="0"/>
    <d v="2017-02-01T00:00:00"/>
    <n v="2"/>
    <n v="2017"/>
    <s v="Omitted"/>
    <s v="Omitted"/>
    <b v="0"/>
    <b v="0"/>
    <m/>
    <b v="1"/>
    <b v="0"/>
    <b v="0"/>
    <x v="7"/>
    <b v="0"/>
    <m/>
    <x v="0"/>
    <m/>
    <s v="0055A00000BclF5QAJ"/>
    <d v="2021-04-11T20:06:15"/>
    <m/>
    <d v="2020-01-06T18:18:35"/>
    <m/>
    <m/>
    <b v="0"/>
    <m/>
    <m/>
    <s v="Field Sales"/>
    <m/>
    <m/>
    <m/>
    <m/>
    <m/>
    <x v="931"/>
    <x v="0"/>
    <b v="0"/>
    <m/>
    <m/>
    <m/>
    <s v="00531000007KAsvAAG"/>
    <s v="01s31000003qafjAAA"/>
    <m/>
    <m/>
    <m/>
    <m/>
    <m/>
    <m/>
    <m/>
    <s v="0125A000001NaBLQA0"/>
    <b v="0"/>
    <m/>
    <b v="0"/>
    <m/>
    <m/>
    <x v="0"/>
    <b v="0"/>
    <d v="2021-06-29T20:34:54"/>
    <m/>
    <m/>
    <b v="0"/>
    <x v="0"/>
    <m/>
    <m/>
    <n v="66500"/>
    <m/>
    <x v="2"/>
    <n v="0"/>
    <n v="0"/>
  </r>
  <r>
    <s v="0013100001jbC8CAAU"/>
    <b v="0"/>
    <m/>
    <b v="0"/>
    <s v="70131000001SioyAAC"/>
    <m/>
    <m/>
    <x v="119"/>
    <b v="1"/>
    <s v="Non Responsive"/>
    <m/>
    <s v="0033100003ANh9vAAD"/>
    <m/>
    <m/>
    <s v="00531000008FRNUAA4"/>
    <b v="1"/>
    <d v="2017-03-24T15:02:24"/>
    <m/>
    <b v="0"/>
    <m/>
    <m/>
    <b v="0"/>
    <d v="2018-01-01T00:00:00"/>
    <n v="1"/>
    <n v="2018"/>
    <s v="Omitted"/>
    <s v="Omitted"/>
    <b v="0"/>
    <b v="0"/>
    <m/>
    <b v="1"/>
    <b v="0"/>
    <b v="0"/>
    <x v="7"/>
    <b v="0"/>
    <m/>
    <x v="0"/>
    <m/>
    <s v="0055A00000BclF5QAJ"/>
    <d v="2021-04-10T23:01:03"/>
    <m/>
    <d v="2018-03-15T17:53:58"/>
    <m/>
    <m/>
    <b v="0"/>
    <m/>
    <s v="Cell Lysates"/>
    <s v="Trade Show"/>
    <m/>
    <m/>
    <m/>
    <m/>
    <m/>
    <x v="932"/>
    <x v="0"/>
    <b v="0"/>
    <m/>
    <m/>
    <m/>
    <s v="0055A000008iLoJQAU"/>
    <s v="01s31000003qafeAAA"/>
    <s v="Metabolomics"/>
    <m/>
    <s v="0033100003ANh9vAAD"/>
    <s v="System"/>
    <s v="ZipChip"/>
    <m/>
    <m/>
    <s v="0125A000001ESVfQAO"/>
    <b v="0"/>
    <m/>
    <b v="0"/>
    <m/>
    <m/>
    <x v="0"/>
    <b v="0"/>
    <d v="2021-06-29T20:34:54"/>
    <m/>
    <m/>
    <b v="0"/>
    <x v="0"/>
    <m/>
    <m/>
    <n v="54805"/>
    <m/>
    <x v="2"/>
    <n v="0"/>
    <n v="0"/>
  </r>
  <r>
    <s v="0013100001qxqgHAAQ"/>
    <b v="0"/>
    <m/>
    <b v="0"/>
    <s v="70131000001SioyAAC"/>
    <m/>
    <m/>
    <x v="122"/>
    <b v="1"/>
    <s v="Demo data not compelling"/>
    <m/>
    <s v="0033100003ANhBSAA1"/>
    <m/>
    <m/>
    <s v="00531000008FRNUAA4"/>
    <b v="1"/>
    <d v="2017-03-24T15:04:25"/>
    <m/>
    <b v="0"/>
    <m/>
    <m/>
    <b v="0"/>
    <d v="2020-01-01T00:00:00"/>
    <n v="1"/>
    <n v="2020"/>
    <s v="Omitted"/>
    <s v="Omitted"/>
    <b v="0"/>
    <b v="0"/>
    <m/>
    <b v="1"/>
    <b v="0"/>
    <b v="0"/>
    <x v="7"/>
    <b v="0"/>
    <m/>
    <x v="0"/>
    <d v="2019-06-17T00:00:00"/>
    <s v="0055A00000BclF5QAJ"/>
    <d v="2021-04-10T23:01:03"/>
    <m/>
    <d v="2019-06-17T14:56:22"/>
    <m/>
    <m/>
    <b v="0"/>
    <m/>
    <s v="Proteomics and Peptide Mapping"/>
    <s v="Trade Show"/>
    <m/>
    <m/>
    <m/>
    <m/>
    <m/>
    <x v="933"/>
    <x v="0"/>
    <b v="0"/>
    <m/>
    <m/>
    <m/>
    <s v="0055A000009GjocQAC"/>
    <s v="01s31000003qafeAAA"/>
    <s v="Proteomics"/>
    <m/>
    <s v="0033100003ANhBSAA1"/>
    <s v="System"/>
    <s v="ZipChip"/>
    <m/>
    <m/>
    <s v="0125A000001ESVfQAO"/>
    <b v="0"/>
    <m/>
    <b v="0"/>
    <m/>
    <m/>
    <x v="0"/>
    <b v="0"/>
    <d v="2021-06-29T20:34:54"/>
    <m/>
    <m/>
    <b v="0"/>
    <x v="0"/>
    <m/>
    <m/>
    <n v="54805"/>
    <m/>
    <x v="2"/>
    <n v="0"/>
    <n v="0"/>
  </r>
  <r>
    <s v="0013100001qvZsSAAU"/>
    <b v="0"/>
    <m/>
    <b v="0"/>
    <s v="70131000001SioyAAC"/>
    <m/>
    <m/>
    <x v="208"/>
    <b v="1"/>
    <s v="Non Responsive"/>
    <m/>
    <s v="0033100003ANhDnAAL"/>
    <m/>
    <m/>
    <s v="00531000008FRNUAA4"/>
    <b v="1"/>
    <d v="2017-03-24T15:07:32"/>
    <m/>
    <b v="0"/>
    <m/>
    <m/>
    <b v="0"/>
    <d v="2018-01-01T00:00:00"/>
    <n v="1"/>
    <n v="2018"/>
    <s v="Omitted"/>
    <s v="Omitted"/>
    <b v="0"/>
    <b v="0"/>
    <m/>
    <b v="1"/>
    <b v="0"/>
    <b v="0"/>
    <x v="7"/>
    <b v="0"/>
    <m/>
    <x v="0"/>
    <m/>
    <s v="0055A00000BclF5QAJ"/>
    <d v="2021-04-10T23:01:03"/>
    <m/>
    <d v="2018-03-28T15:50:09"/>
    <m/>
    <m/>
    <b v="0"/>
    <m/>
    <s v="Proteomics and Peptide Mapping"/>
    <s v="Trade Show"/>
    <m/>
    <m/>
    <m/>
    <m/>
    <m/>
    <x v="934"/>
    <x v="0"/>
    <b v="0"/>
    <m/>
    <m/>
    <m/>
    <s v="0055A000008iLoJQAU"/>
    <s v="01s31000003qafeAAA"/>
    <s v="Proteomics"/>
    <m/>
    <s v="0033100003ANhDnAAL"/>
    <s v="System"/>
    <s v="ZipChip"/>
    <m/>
    <m/>
    <s v="0125A000001ESVfQAO"/>
    <b v="0"/>
    <m/>
    <b v="0"/>
    <m/>
    <m/>
    <x v="0"/>
    <b v="0"/>
    <d v="2021-06-29T20:34:54"/>
    <m/>
    <m/>
    <b v="0"/>
    <x v="0"/>
    <m/>
    <m/>
    <n v="54805"/>
    <m/>
    <x v="2"/>
    <n v="0"/>
    <n v="0"/>
  </r>
  <r>
    <s v="0013100001jbC4UAAU"/>
    <b v="0"/>
    <m/>
    <b v="0"/>
    <s v="70131000001SioyAAC"/>
    <m/>
    <m/>
    <x v="119"/>
    <b v="1"/>
    <s v="Contact has moved"/>
    <m/>
    <s v="0033100003ANhFAAA1"/>
    <m/>
    <m/>
    <s v="00531000008FRNUAA4"/>
    <b v="1"/>
    <d v="2017-03-24T15:09:37"/>
    <m/>
    <b v="0"/>
    <m/>
    <m/>
    <b v="0"/>
    <d v="2018-01-01T00:00:00"/>
    <n v="1"/>
    <n v="2018"/>
    <s v="Omitted"/>
    <s v="Omitted"/>
    <b v="0"/>
    <b v="0"/>
    <m/>
    <b v="1"/>
    <b v="0"/>
    <b v="0"/>
    <x v="7"/>
    <b v="0"/>
    <m/>
    <x v="0"/>
    <m/>
    <s v="0055A00000BclF5QAJ"/>
    <d v="2021-04-10T23:01:03"/>
    <m/>
    <d v="2018-03-15T17:54:16"/>
    <m/>
    <m/>
    <b v="0"/>
    <m/>
    <s v="Cell Lysates"/>
    <s v="Trade Show"/>
    <m/>
    <m/>
    <m/>
    <m/>
    <m/>
    <x v="935"/>
    <x v="0"/>
    <b v="0"/>
    <m/>
    <m/>
    <m/>
    <s v="0055A000008iLoJQAU"/>
    <s v="01s31000003qafeAAA"/>
    <s v="Metabolomics"/>
    <m/>
    <s v="0033100003ANhFAAA1"/>
    <s v="System"/>
    <s v="ZipChip"/>
    <m/>
    <m/>
    <s v="0125A000001ESVfQAO"/>
    <b v="0"/>
    <m/>
    <b v="0"/>
    <m/>
    <m/>
    <x v="0"/>
    <b v="0"/>
    <d v="2021-06-29T20:34:54"/>
    <m/>
    <m/>
    <b v="0"/>
    <x v="0"/>
    <m/>
    <m/>
    <n v="54805"/>
    <m/>
    <x v="2"/>
    <n v="0"/>
    <n v="0"/>
  </r>
  <r>
    <s v="0013100001qxqblAAA"/>
    <b v="0"/>
    <m/>
    <b v="0"/>
    <s v="70131000001SioyAAC"/>
    <m/>
    <m/>
    <x v="128"/>
    <b v="1"/>
    <s v="Contact has moved"/>
    <m/>
    <s v="0033100003ANhGhAAL"/>
    <m/>
    <m/>
    <s v="00531000008FRNUAA4"/>
    <b v="1"/>
    <d v="2017-03-24T15:11:18"/>
    <m/>
    <b v="0"/>
    <m/>
    <m/>
    <b v="0"/>
    <d v="2018-01-01T00:00:00"/>
    <n v="1"/>
    <n v="2018"/>
    <s v="Omitted"/>
    <s v="Omitted"/>
    <b v="0"/>
    <b v="0"/>
    <m/>
    <b v="1"/>
    <b v="0"/>
    <b v="0"/>
    <x v="7"/>
    <b v="0"/>
    <m/>
    <x v="0"/>
    <m/>
    <s v="0055A00000BclF5QAJ"/>
    <d v="2021-04-10T23:01:03"/>
    <m/>
    <d v="2018-03-15T17:53:25"/>
    <m/>
    <m/>
    <b v="0"/>
    <m/>
    <m/>
    <s v="Trade Show"/>
    <m/>
    <m/>
    <m/>
    <m/>
    <m/>
    <x v="936"/>
    <x v="0"/>
    <b v="0"/>
    <m/>
    <m/>
    <m/>
    <s v="0055A000008iLoJQAU"/>
    <s v="01s31000003qafeAAA"/>
    <s v="Other"/>
    <m/>
    <s v="0033100003ANhGhAAL"/>
    <s v="System"/>
    <s v="ZipChip"/>
    <m/>
    <m/>
    <s v="0125A000001ESVfQAO"/>
    <b v="0"/>
    <m/>
    <b v="0"/>
    <m/>
    <m/>
    <x v="0"/>
    <b v="0"/>
    <d v="2021-06-29T20:34:54"/>
    <m/>
    <m/>
    <b v="0"/>
    <x v="0"/>
    <m/>
    <m/>
    <n v="54805"/>
    <m/>
    <x v="2"/>
    <n v="0"/>
    <n v="0"/>
  </r>
  <r>
    <s v="0013100001enlrdAAA"/>
    <b v="0"/>
    <m/>
    <b v="0"/>
    <s v="70131000001SioyAAC"/>
    <m/>
    <m/>
    <x v="15"/>
    <b v="1"/>
    <s v="Non Responsive"/>
    <m/>
    <s v="0033100003ANhIOAA1"/>
    <m/>
    <m/>
    <s v="00531000008FRNUAA4"/>
    <b v="1"/>
    <d v="2017-03-24T15:13:23"/>
    <m/>
    <b v="0"/>
    <m/>
    <m/>
    <b v="0"/>
    <d v="2018-04-01T00:00:00"/>
    <n v="4"/>
    <n v="2018"/>
    <s v="Omitted"/>
    <s v="Omitted"/>
    <b v="0"/>
    <b v="0"/>
    <m/>
    <b v="1"/>
    <b v="0"/>
    <b v="0"/>
    <x v="7"/>
    <b v="0"/>
    <m/>
    <x v="0"/>
    <d v="2019-04-19T00:00:00"/>
    <s v="0055A00000BclF5QAJ"/>
    <d v="2021-04-10T23:01:03"/>
    <m/>
    <d v="2019-06-11T20:18:59"/>
    <m/>
    <m/>
    <b v="0"/>
    <m/>
    <s v="Cell Lysates"/>
    <s v="Trade Show"/>
    <m/>
    <m/>
    <m/>
    <m/>
    <m/>
    <x v="937"/>
    <x v="0"/>
    <b v="0"/>
    <m/>
    <m/>
    <m/>
    <s v="0055A000009sZg0QAE"/>
    <s v="01s31000003qafeAAA"/>
    <s v="Metabolomics"/>
    <m/>
    <s v="0033100003ANhIOAA1"/>
    <s v="System"/>
    <s v="ZipChip"/>
    <m/>
    <m/>
    <s v="0125A000001ESVfQAO"/>
    <b v="0"/>
    <m/>
    <b v="0"/>
    <m/>
    <m/>
    <x v="0"/>
    <b v="0"/>
    <d v="2021-06-29T20:34:54"/>
    <m/>
    <m/>
    <b v="0"/>
    <x v="0"/>
    <m/>
    <m/>
    <n v="54805"/>
    <m/>
    <x v="2"/>
    <n v="0"/>
    <n v="0"/>
  </r>
  <r>
    <s v="0013100001qxqfJAAQ"/>
    <b v="0"/>
    <m/>
    <b v="0"/>
    <s v="70131000001SioyAAC"/>
    <m/>
    <m/>
    <x v="208"/>
    <b v="1"/>
    <s v="Contact has moved"/>
    <m/>
    <s v="0033100003ANhLAAA1"/>
    <m/>
    <m/>
    <s v="00531000008FRNUAA4"/>
    <b v="1"/>
    <d v="2017-03-24T15:15:52"/>
    <m/>
    <b v="0"/>
    <m/>
    <m/>
    <b v="0"/>
    <d v="2018-01-01T00:00:00"/>
    <n v="1"/>
    <n v="2018"/>
    <s v="Omitted"/>
    <s v="Omitted"/>
    <b v="0"/>
    <b v="0"/>
    <m/>
    <b v="1"/>
    <b v="0"/>
    <b v="0"/>
    <x v="7"/>
    <b v="0"/>
    <m/>
    <x v="0"/>
    <m/>
    <s v="0055A00000BclF5QAJ"/>
    <d v="2021-04-10T23:01:03"/>
    <m/>
    <d v="2018-03-15T17:53:41"/>
    <m/>
    <m/>
    <b v="0"/>
    <m/>
    <s v="Proteomics and Peptide Mapping"/>
    <s v="Trade Show"/>
    <m/>
    <m/>
    <m/>
    <m/>
    <m/>
    <x v="938"/>
    <x v="0"/>
    <b v="0"/>
    <m/>
    <m/>
    <m/>
    <s v="0055A000008iLoJQAU"/>
    <s v="01s31000003qafeAAA"/>
    <s v="Proteomics"/>
    <m/>
    <s v="0033100003ANhLAAA1"/>
    <s v="System"/>
    <s v="ZipChip"/>
    <m/>
    <m/>
    <s v="0125A000001ESVfQAO"/>
    <b v="0"/>
    <m/>
    <b v="0"/>
    <m/>
    <m/>
    <x v="0"/>
    <b v="0"/>
    <d v="2021-06-29T20:34:54"/>
    <m/>
    <m/>
    <b v="0"/>
    <x v="0"/>
    <m/>
    <m/>
    <n v="54805"/>
    <m/>
    <x v="2"/>
    <n v="0"/>
    <n v="0"/>
  </r>
  <r>
    <s v="0013100001jbTy1AAE"/>
    <b v="0"/>
    <m/>
    <b v="0"/>
    <s v="70131000001SioyAAC"/>
    <m/>
    <m/>
    <x v="15"/>
    <b v="1"/>
    <s v="Non Responsive"/>
    <m/>
    <s v="0033100003AO0prAAD"/>
    <m/>
    <m/>
    <s v="00531000008FRNUAA4"/>
    <b v="1"/>
    <d v="2017-03-27T13:00:28"/>
    <m/>
    <b v="0"/>
    <m/>
    <m/>
    <b v="0"/>
    <d v="2018-04-01T00:00:00"/>
    <n v="4"/>
    <n v="2018"/>
    <s v="Omitted"/>
    <s v="Omitted"/>
    <b v="0"/>
    <b v="0"/>
    <m/>
    <b v="1"/>
    <b v="0"/>
    <b v="0"/>
    <x v="7"/>
    <b v="0"/>
    <m/>
    <x v="0"/>
    <d v="2019-04-23T00:00:00"/>
    <s v="0055A00000BclF5QAJ"/>
    <d v="2021-04-10T23:01:03"/>
    <m/>
    <d v="2019-06-11T19:56:38"/>
    <m/>
    <m/>
    <b v="0"/>
    <m/>
    <s v="Proteomics and Peptide Mapping;Metabolomics"/>
    <s v="Trade Show"/>
    <m/>
    <m/>
    <m/>
    <m/>
    <m/>
    <x v="939"/>
    <x v="0"/>
    <b v="0"/>
    <m/>
    <m/>
    <m/>
    <s v="0055A000009sZg0QAE"/>
    <s v="01s31000003qafeAAA"/>
    <s v="Proteomics"/>
    <m/>
    <s v="0033100003AO0prAAD"/>
    <s v="System"/>
    <s v="ZipChip"/>
    <m/>
    <m/>
    <s v="0125A000001ESVfQAO"/>
    <b v="0"/>
    <m/>
    <b v="0"/>
    <m/>
    <m/>
    <x v="0"/>
    <b v="0"/>
    <d v="2021-06-29T20:34:54"/>
    <m/>
    <m/>
    <b v="0"/>
    <x v="0"/>
    <m/>
    <m/>
    <n v="57394"/>
    <m/>
    <x v="2"/>
    <n v="0"/>
    <n v="0"/>
  </r>
  <r>
    <s v="0013100001ho1pKAAQ"/>
    <b v="0"/>
    <m/>
    <b v="0"/>
    <s v="70131000001SioyAAC"/>
    <m/>
    <m/>
    <x v="122"/>
    <b v="1"/>
    <s v="Non Responsive"/>
    <m/>
    <s v="0033100003AO0xCAAT"/>
    <m/>
    <m/>
    <s v="00531000008FRNUAA4"/>
    <b v="1"/>
    <d v="2017-03-27T13:17:36"/>
    <m/>
    <b v="0"/>
    <m/>
    <m/>
    <b v="0"/>
    <d v="2020-01-01T00:00:00"/>
    <n v="1"/>
    <n v="2020"/>
    <s v="Omitted"/>
    <s v="Omitted"/>
    <b v="0"/>
    <b v="0"/>
    <m/>
    <b v="1"/>
    <b v="0"/>
    <b v="0"/>
    <x v="13"/>
    <b v="0"/>
    <m/>
    <x v="0"/>
    <d v="2019-06-02T00:00:00"/>
    <s v="0055A00000BclF5QAJ"/>
    <d v="2021-04-10T23:01:03"/>
    <m/>
    <d v="2020-01-17T04:51:22"/>
    <m/>
    <m/>
    <b v="0"/>
    <m/>
    <s v="Cell Lysates"/>
    <s v="Trade Show"/>
    <m/>
    <m/>
    <m/>
    <m/>
    <m/>
    <x v="940"/>
    <x v="0"/>
    <b v="0"/>
    <m/>
    <m/>
    <m/>
    <s v="0055A000009GjocQAC"/>
    <s v="01s31000003qafeAAA"/>
    <s v="Metabolomics"/>
    <m/>
    <s v="0033100003AO0xCAAT"/>
    <s v="System"/>
    <s v="ZipChip"/>
    <m/>
    <m/>
    <s v="0125A000001ESVfQAO"/>
    <b v="0"/>
    <m/>
    <b v="0"/>
    <m/>
    <m/>
    <x v="0"/>
    <b v="0"/>
    <d v="2021-06-29T20:34:54"/>
    <m/>
    <m/>
    <b v="0"/>
    <x v="0"/>
    <m/>
    <m/>
    <n v="54805"/>
    <m/>
    <x v="2"/>
    <n v="0"/>
    <n v="0"/>
  </r>
  <r>
    <s v="0013100001qxqgHAAQ"/>
    <b v="0"/>
    <m/>
    <b v="0"/>
    <s v="70131000001SioyAAC"/>
    <m/>
    <m/>
    <x v="122"/>
    <b v="1"/>
    <s v="Non Responsive"/>
    <m/>
    <s v="0033100003AO0yZAAT"/>
    <m/>
    <m/>
    <s v="00531000008FRNUAA4"/>
    <b v="1"/>
    <d v="2017-03-27T13:19:38"/>
    <m/>
    <b v="0"/>
    <m/>
    <m/>
    <b v="0"/>
    <d v="2020-01-01T00:00:00"/>
    <n v="1"/>
    <n v="2020"/>
    <s v="Omitted"/>
    <s v="Omitted"/>
    <b v="0"/>
    <b v="0"/>
    <m/>
    <b v="1"/>
    <b v="0"/>
    <b v="0"/>
    <x v="13"/>
    <b v="0"/>
    <m/>
    <x v="0"/>
    <d v="2019-06-02T00:00:00"/>
    <s v="0055A00000BclF5QAJ"/>
    <d v="2021-04-10T23:01:03"/>
    <m/>
    <d v="2020-01-22T05:32:08"/>
    <m/>
    <m/>
    <b v="0"/>
    <m/>
    <s v="Proteomics and Peptide Mapping;Metabolomics"/>
    <s v="Trade Show"/>
    <m/>
    <m/>
    <m/>
    <m/>
    <m/>
    <x v="941"/>
    <x v="0"/>
    <b v="0"/>
    <m/>
    <m/>
    <m/>
    <s v="0055A000009GjocQAC"/>
    <s v="01s31000003qafeAAA"/>
    <s v="Proteomics"/>
    <m/>
    <s v="0033100003AO0yZAAT"/>
    <s v="System"/>
    <s v="ZipChip"/>
    <m/>
    <m/>
    <s v="0125A000001ESVfQAO"/>
    <b v="0"/>
    <m/>
    <b v="0"/>
    <m/>
    <m/>
    <x v="0"/>
    <b v="0"/>
    <d v="2021-06-29T20:34:54"/>
    <m/>
    <m/>
    <b v="0"/>
    <x v="0"/>
    <m/>
    <m/>
    <n v="57394"/>
    <m/>
    <x v="2"/>
    <n v="0"/>
    <n v="0"/>
  </r>
  <r>
    <s v="0013100001qy8GYAAY"/>
    <b v="0"/>
    <m/>
    <b v="0"/>
    <s v="70131000001SioyAAC"/>
    <m/>
    <m/>
    <x v="79"/>
    <b v="1"/>
    <s v="Contact has moved"/>
    <m/>
    <s v="0033100003AO0zXAAT"/>
    <m/>
    <m/>
    <s v="00531000008FRNUAA4"/>
    <b v="1"/>
    <d v="2017-03-27T13:21:33"/>
    <m/>
    <b v="0"/>
    <m/>
    <m/>
    <b v="0"/>
    <d v="2020-01-01T00:00:00"/>
    <n v="1"/>
    <n v="2020"/>
    <s v="Omitted"/>
    <s v="Omitted"/>
    <b v="0"/>
    <b v="0"/>
    <m/>
    <b v="1"/>
    <b v="0"/>
    <b v="0"/>
    <x v="13"/>
    <b v="0"/>
    <m/>
    <x v="0"/>
    <m/>
    <s v="0055A00000BclF5QAJ"/>
    <d v="2021-04-10T23:01:03"/>
    <m/>
    <d v="2020-02-14T12:12:19"/>
    <m/>
    <m/>
    <b v="0"/>
    <m/>
    <s v="Proteomics and Peptide Mapping"/>
    <s v="Trade Show"/>
    <m/>
    <m/>
    <m/>
    <m/>
    <m/>
    <x v="942"/>
    <x v="0"/>
    <b v="0"/>
    <m/>
    <m/>
    <m/>
    <s v="00531000007KAu8AAG"/>
    <s v="01s31000003qafeAAA"/>
    <s v="Proteomics"/>
    <m/>
    <s v="0033100003AO0zXAAT"/>
    <s v="System"/>
    <s v="ZipChip"/>
    <m/>
    <m/>
    <s v="0125A000001ESVfQAO"/>
    <b v="0"/>
    <m/>
    <b v="0"/>
    <m/>
    <m/>
    <x v="0"/>
    <b v="0"/>
    <d v="2021-06-29T20:34:54"/>
    <s v="0055A00000Bd4jEQAR"/>
    <m/>
    <b v="0"/>
    <x v="0"/>
    <m/>
    <m/>
    <n v="54805"/>
    <m/>
    <x v="2"/>
    <n v="0"/>
    <n v="0"/>
  </r>
  <r>
    <s v="0013100001qy8HbAAI"/>
    <b v="0"/>
    <m/>
    <b v="0"/>
    <s v="70131000001SioyAAC"/>
    <m/>
    <m/>
    <x v="208"/>
    <b v="1"/>
    <s v="Non Responsive"/>
    <m/>
    <s v="0033100003AO10VAAT"/>
    <m/>
    <m/>
    <s v="00531000008FRNUAA4"/>
    <b v="1"/>
    <d v="2017-03-27T13:22:52"/>
    <m/>
    <b v="0"/>
    <m/>
    <m/>
    <b v="0"/>
    <d v="2018-01-01T00:00:00"/>
    <n v="1"/>
    <n v="2018"/>
    <s v="Omitted"/>
    <s v="Omitted"/>
    <b v="0"/>
    <b v="0"/>
    <m/>
    <b v="1"/>
    <b v="0"/>
    <b v="0"/>
    <x v="13"/>
    <b v="0"/>
    <m/>
    <x v="0"/>
    <m/>
    <s v="0055A00000BclF5QAJ"/>
    <d v="2021-04-10T23:01:03"/>
    <m/>
    <d v="2018-03-28T15:54:25"/>
    <m/>
    <m/>
    <b v="0"/>
    <m/>
    <s v="Proteomics and Peptide Mapping"/>
    <s v="Trade Show"/>
    <m/>
    <m/>
    <m/>
    <m/>
    <m/>
    <x v="943"/>
    <x v="0"/>
    <b v="0"/>
    <m/>
    <m/>
    <m/>
    <s v="0055A000008iLoJQAU"/>
    <s v="01s31000003qafeAAA"/>
    <s v="Proteomics"/>
    <m/>
    <s v="0033100003AO10VAAT"/>
    <s v="System"/>
    <s v="ZipChip"/>
    <m/>
    <m/>
    <s v="0125A000001ESVfQAO"/>
    <b v="0"/>
    <m/>
    <b v="0"/>
    <m/>
    <m/>
    <x v="0"/>
    <b v="0"/>
    <d v="2021-06-29T20:34:54"/>
    <m/>
    <m/>
    <b v="0"/>
    <x v="0"/>
    <m/>
    <m/>
    <n v="54805"/>
    <m/>
    <x v="2"/>
    <n v="0"/>
    <n v="0"/>
  </r>
  <r>
    <s v="0013100001jbC8lAAE"/>
    <b v="0"/>
    <m/>
    <b v="0"/>
    <s v="70131000001SioyAAC"/>
    <m/>
    <m/>
    <x v="232"/>
    <b v="1"/>
    <s v="Non Responsive"/>
    <m/>
    <s v="0033100003AO1CLAA1"/>
    <m/>
    <s v="Impacted"/>
    <s v="00531000008FRNUAA4"/>
    <b v="1"/>
    <d v="2017-03-27T13:41:01"/>
    <m/>
    <b v="0"/>
    <m/>
    <m/>
    <b v="0"/>
    <d v="2020-03-01T00:00:00"/>
    <n v="3"/>
    <n v="2020"/>
    <s v="Omitted"/>
    <s v="Omitted"/>
    <b v="0"/>
    <b v="0"/>
    <m/>
    <b v="1"/>
    <b v="0"/>
    <b v="0"/>
    <x v="13"/>
    <b v="0"/>
    <s v="Auto-Classic"/>
    <x v="0"/>
    <m/>
    <s v="0055A00000BclF5QAJ"/>
    <d v="2021-04-10T23:01:03"/>
    <m/>
    <d v="2020-05-18T10:17:48"/>
    <m/>
    <m/>
    <b v="0"/>
    <m/>
    <s v="Cell Lysates"/>
    <s v="Trade Show"/>
    <m/>
    <m/>
    <m/>
    <m/>
    <m/>
    <x v="944"/>
    <x v="0"/>
    <b v="0"/>
    <m/>
    <m/>
    <m/>
    <s v="0055A000008zqzaQAA"/>
    <s v="01s31000003qafeAAA"/>
    <s v="Metabolomics"/>
    <m/>
    <s v="0033100003AO1CLAA1"/>
    <s v="System"/>
    <s v="ZipChip"/>
    <m/>
    <m/>
    <s v="0125A000001ESVfQAO"/>
    <b v="0"/>
    <m/>
    <b v="0"/>
    <m/>
    <m/>
    <x v="0"/>
    <b v="0"/>
    <d v="2021-06-29T20:34:54"/>
    <s v="0055A00000BctN2QAJ"/>
    <m/>
    <b v="0"/>
    <x v="0"/>
    <m/>
    <m/>
    <n v="54805"/>
    <m/>
    <x v="2"/>
    <n v="0"/>
    <n v="0"/>
  </r>
  <r>
    <s v="0013100001jbAqMAAU"/>
    <b v="0"/>
    <m/>
    <b v="0"/>
    <s v="70131000001SioyAAC"/>
    <m/>
    <m/>
    <x v="122"/>
    <b v="1"/>
    <s v="Other"/>
    <m/>
    <s v="0033100003AO1EqAAL"/>
    <m/>
    <m/>
    <s v="00531000008FRNUAA4"/>
    <b v="1"/>
    <d v="2017-03-27T13:44:44"/>
    <m/>
    <b v="0"/>
    <m/>
    <m/>
    <b v="0"/>
    <d v="2020-01-01T00:00:00"/>
    <n v="1"/>
    <n v="2020"/>
    <s v="Omitted"/>
    <s v="Omitted"/>
    <b v="0"/>
    <b v="0"/>
    <m/>
    <b v="1"/>
    <b v="0"/>
    <b v="0"/>
    <x v="13"/>
    <b v="0"/>
    <m/>
    <x v="0"/>
    <m/>
    <s v="0055A00000BclF5QAJ"/>
    <d v="2021-04-11T20:28:47"/>
    <m/>
    <d v="2019-12-17T19:54:12"/>
    <m/>
    <m/>
    <b v="0"/>
    <m/>
    <s v="Proteomics and Peptide Mapping"/>
    <s v="Trade Show"/>
    <m/>
    <m/>
    <m/>
    <m/>
    <m/>
    <x v="945"/>
    <x v="0"/>
    <b v="0"/>
    <m/>
    <m/>
    <m/>
    <s v="0055A000009GjocQAC"/>
    <s v="01s31000003qafeAAA"/>
    <s v="Proteomics"/>
    <m/>
    <s v="0033100003AO1EqAAL"/>
    <s v="System"/>
    <s v="ZipChip"/>
    <m/>
    <m/>
    <s v="0125A000001ESVfQAO"/>
    <b v="0"/>
    <m/>
    <b v="0"/>
    <m/>
    <m/>
    <x v="0"/>
    <b v="0"/>
    <d v="2021-06-29T20:34:54"/>
    <m/>
    <m/>
    <b v="0"/>
    <x v="0"/>
    <m/>
    <m/>
    <n v="54805"/>
    <m/>
    <x v="2"/>
    <n v="0"/>
    <n v="0"/>
  </r>
  <r>
    <s v="0013100001qy8VBAAY"/>
    <b v="0"/>
    <m/>
    <b v="0"/>
    <s v="70131000001SioyAAC"/>
    <m/>
    <m/>
    <x v="208"/>
    <b v="1"/>
    <s v="Non Responsive"/>
    <m/>
    <s v="0033100003AO1H6AAL"/>
    <m/>
    <m/>
    <s v="00531000008FRNUAA4"/>
    <b v="1"/>
    <d v="2017-03-27T13:48:56"/>
    <m/>
    <b v="0"/>
    <m/>
    <m/>
    <b v="0"/>
    <d v="2018-01-01T00:00:00"/>
    <n v="1"/>
    <n v="2018"/>
    <s v="Omitted"/>
    <s v="Omitted"/>
    <b v="0"/>
    <b v="0"/>
    <m/>
    <b v="1"/>
    <b v="0"/>
    <b v="0"/>
    <x v="13"/>
    <b v="0"/>
    <m/>
    <x v="0"/>
    <m/>
    <s v="0055A00000BclF5QAJ"/>
    <d v="2021-04-10T23:01:03"/>
    <m/>
    <d v="2018-03-28T15:55:16"/>
    <m/>
    <m/>
    <b v="0"/>
    <m/>
    <s v="Proteomics and Peptide Mapping"/>
    <s v="Trade Show"/>
    <m/>
    <m/>
    <m/>
    <m/>
    <m/>
    <x v="946"/>
    <x v="0"/>
    <b v="0"/>
    <m/>
    <m/>
    <m/>
    <s v="0055A000008iLoJQAU"/>
    <s v="01s31000003qafeAAA"/>
    <s v="Proteomics"/>
    <m/>
    <s v="0033100003AO1H6AAL"/>
    <s v="System"/>
    <s v="ZipChip"/>
    <m/>
    <m/>
    <s v="0125A000001ESVfQAO"/>
    <b v="0"/>
    <m/>
    <b v="0"/>
    <m/>
    <m/>
    <x v="0"/>
    <b v="0"/>
    <d v="2021-06-29T20:34:54"/>
    <m/>
    <m/>
    <b v="0"/>
    <x v="0"/>
    <m/>
    <m/>
    <n v="54805"/>
    <m/>
    <x v="2"/>
    <n v="0"/>
    <n v="0"/>
  </r>
  <r>
    <s v="0013100001kUki8AAC"/>
    <b v="0"/>
    <m/>
    <b v="0"/>
    <s v="70131000001SioyAAC"/>
    <m/>
    <m/>
    <x v="122"/>
    <b v="1"/>
    <s v="Non Responsive"/>
    <m/>
    <s v="0033100003AO1K0AAL"/>
    <m/>
    <m/>
    <s v="00531000008FRNUAA4"/>
    <b v="1"/>
    <d v="2017-03-27T13:53:27"/>
    <m/>
    <b v="0"/>
    <m/>
    <m/>
    <b v="0"/>
    <d v="2020-01-01T00:00:00"/>
    <n v="1"/>
    <n v="2020"/>
    <s v="Omitted"/>
    <s v="Omitted"/>
    <b v="0"/>
    <b v="0"/>
    <m/>
    <b v="1"/>
    <b v="0"/>
    <b v="0"/>
    <x v="13"/>
    <b v="0"/>
    <m/>
    <x v="0"/>
    <m/>
    <s v="0055A00000BclF5QAJ"/>
    <d v="2021-04-10T23:01:03"/>
    <m/>
    <d v="2020-01-22T05:34:38"/>
    <m/>
    <m/>
    <b v="0"/>
    <m/>
    <s v="Proteomics and Peptide Mapping"/>
    <s v="Trade Show"/>
    <m/>
    <m/>
    <m/>
    <m/>
    <m/>
    <x v="947"/>
    <x v="0"/>
    <b v="0"/>
    <m/>
    <m/>
    <m/>
    <s v="0055A000009GjocQAC"/>
    <s v="01s31000003qafeAAA"/>
    <s v="Proteomics"/>
    <m/>
    <s v="0033100003AO1K0AAL"/>
    <s v="System"/>
    <s v="ZipChip"/>
    <m/>
    <m/>
    <s v="0125A000001ESVfQAO"/>
    <b v="0"/>
    <m/>
    <b v="0"/>
    <m/>
    <m/>
    <x v="0"/>
    <b v="0"/>
    <d v="2021-06-29T20:34:54"/>
    <m/>
    <m/>
    <b v="0"/>
    <x v="0"/>
    <m/>
    <m/>
    <n v="54805"/>
    <m/>
    <x v="2"/>
    <n v="0"/>
    <n v="0"/>
  </r>
  <r>
    <s v="0013100001qy8ZhAAI"/>
    <b v="0"/>
    <m/>
    <b v="0"/>
    <s v="70131000001SioyAAC"/>
    <m/>
    <m/>
    <x v="233"/>
    <b v="1"/>
    <s v="Other"/>
    <m/>
    <s v="0033100003AO1OJAA1"/>
    <m/>
    <m/>
    <s v="00531000008FRNUAA4"/>
    <b v="1"/>
    <d v="2017-03-27T13:59:18"/>
    <m/>
    <b v="0"/>
    <m/>
    <m/>
    <b v="0"/>
    <d v="2018-03-01T00:00:00"/>
    <n v="3"/>
    <n v="2018"/>
    <s v="Omitted"/>
    <s v="Omitted"/>
    <b v="0"/>
    <b v="0"/>
    <m/>
    <b v="1"/>
    <b v="0"/>
    <b v="0"/>
    <x v="13"/>
    <b v="0"/>
    <m/>
    <x v="0"/>
    <d v="2018-07-27T00:00:00"/>
    <s v="0055A00000BclF5QAJ"/>
    <d v="2021-04-10T23:01:03"/>
    <m/>
    <d v="2018-10-15T04:07:00"/>
    <m/>
    <m/>
    <b v="0"/>
    <m/>
    <s v="Proteomics and Peptide Mapping"/>
    <s v="Trade Show"/>
    <m/>
    <m/>
    <m/>
    <m/>
    <m/>
    <x v="948"/>
    <x v="0"/>
    <b v="0"/>
    <s v="They are sample limited so the 10ul minimum would be an issue. They also have a method they are already pretty happy with."/>
    <m/>
    <m/>
    <s v="0055A000008iLoJQAU"/>
    <s v="01s31000003qafeAAA"/>
    <s v="Proteomics"/>
    <m/>
    <s v="0033100003AO1OJAA1"/>
    <s v="System"/>
    <s v="ZipChip"/>
    <m/>
    <m/>
    <s v="0125A000001ESVfQAO"/>
    <b v="0"/>
    <m/>
    <b v="0"/>
    <m/>
    <m/>
    <x v="0"/>
    <b v="0"/>
    <d v="2021-06-29T20:34:54"/>
    <m/>
    <m/>
    <b v="0"/>
    <x v="0"/>
    <m/>
    <m/>
    <n v="54805"/>
    <m/>
    <x v="2"/>
    <n v="0"/>
    <n v="0"/>
  </r>
  <r>
    <s v="0013100001fpKktAAE"/>
    <b v="0"/>
    <m/>
    <b v="0"/>
    <m/>
    <m/>
    <m/>
    <x v="234"/>
    <b v="1"/>
    <m/>
    <m/>
    <m/>
    <m/>
    <m/>
    <s v="00531000008FRNUAA4"/>
    <b v="0"/>
    <d v="2017-03-27T19:18:01"/>
    <m/>
    <b v="0"/>
    <m/>
    <m/>
    <b v="0"/>
    <d v="2017-02-01T00:00:00"/>
    <n v="2"/>
    <n v="2017"/>
    <s v="Closed"/>
    <s v="Closed"/>
    <b v="0"/>
    <b v="0"/>
    <m/>
    <b v="1"/>
    <b v="0"/>
    <b v="0"/>
    <x v="13"/>
    <b v="0"/>
    <m/>
    <x v="0"/>
    <m/>
    <s v="0055A00000BclF5QAJ"/>
    <d v="2021-04-11T20:03:09"/>
    <m/>
    <d v="2018-03-10T15:07:46"/>
    <m/>
    <m/>
    <b v="0"/>
    <m/>
    <s v="Biotherapeutics"/>
    <s v="Other"/>
    <m/>
    <m/>
    <m/>
    <m/>
    <m/>
    <x v="949"/>
    <x v="0"/>
    <b v="0"/>
    <m/>
    <m/>
    <m/>
    <s v="0055A000008zqzaQAA"/>
    <s v="01s31000003qafeAAA"/>
    <s v="Biotherapeutics"/>
    <m/>
    <m/>
    <s v="Consumables"/>
    <s v="ZipChip"/>
    <m/>
    <m/>
    <s v="0125A000001ESVfQAO"/>
    <b v="0"/>
    <m/>
    <b v="0"/>
    <m/>
    <m/>
    <x v="1"/>
    <b v="0"/>
    <d v="2021-06-29T20:34:54"/>
    <s v="0055A00000BctN2QAJ"/>
    <m/>
    <b v="0"/>
    <x v="1"/>
    <m/>
    <m/>
    <n v="5250"/>
    <m/>
    <x v="144"/>
    <n v="100"/>
    <n v="0"/>
  </r>
  <r>
    <s v="0013100001qxdmMAAQ"/>
    <b v="0"/>
    <m/>
    <b v="0"/>
    <m/>
    <m/>
    <m/>
    <x v="235"/>
    <b v="1"/>
    <s v="Duplicate opportunity"/>
    <m/>
    <s v="0033100003ANDIGAA5"/>
    <m/>
    <m/>
    <s v="00531000007KAsvAAG"/>
    <b v="0"/>
    <d v="2017-03-28T00:52:37"/>
    <m/>
    <b v="0"/>
    <m/>
    <m/>
    <b v="0"/>
    <d v="2021-03-01T00:00:00"/>
    <n v="3"/>
    <n v="2021"/>
    <s v="Omitted"/>
    <s v="Omitted"/>
    <b v="0"/>
    <b v="0"/>
    <m/>
    <b v="1"/>
    <b v="0"/>
    <b v="0"/>
    <x v="13"/>
    <b v="0"/>
    <m/>
    <x v="0"/>
    <m/>
    <s v="0055A00000BclF5QAJ"/>
    <d v="2021-04-11T20:06:15"/>
    <m/>
    <d v="2020-01-06T18:18:35"/>
    <m/>
    <m/>
    <b v="0"/>
    <m/>
    <m/>
    <s v="Field Sales"/>
    <m/>
    <m/>
    <m/>
    <m/>
    <m/>
    <x v="950"/>
    <x v="0"/>
    <b v="0"/>
    <m/>
    <m/>
    <m/>
    <s v="0055A000009sa63QAA"/>
    <s v="01s31000003qafjAAA"/>
    <m/>
    <m/>
    <m/>
    <m/>
    <m/>
    <m/>
    <m/>
    <s v="0125A000001NaBLQA0"/>
    <b v="0"/>
    <m/>
    <b v="0"/>
    <m/>
    <m/>
    <x v="0"/>
    <b v="0"/>
    <d v="2021-06-29T20:34:54"/>
    <m/>
    <m/>
    <b v="0"/>
    <x v="0"/>
    <m/>
    <m/>
    <n v="71021.259999999995"/>
    <m/>
    <x v="2"/>
    <n v="0"/>
    <n v="0"/>
  </r>
  <r>
    <s v="0013100001fpKktAAE"/>
    <b v="0"/>
    <m/>
    <b v="0"/>
    <m/>
    <m/>
    <m/>
    <x v="236"/>
    <b v="1"/>
    <m/>
    <m/>
    <m/>
    <m/>
    <m/>
    <s v="00531000008FRNUAA4"/>
    <b v="0"/>
    <d v="2017-03-28T12:40:50"/>
    <m/>
    <b v="0"/>
    <m/>
    <m/>
    <b v="0"/>
    <d v="2017-02-01T00:00:00"/>
    <n v="2"/>
    <n v="2017"/>
    <s v="Closed"/>
    <s v="Closed"/>
    <b v="0"/>
    <b v="0"/>
    <m/>
    <b v="1"/>
    <b v="0"/>
    <b v="0"/>
    <x v="10"/>
    <b v="0"/>
    <s v="Auto-Classic"/>
    <x v="0"/>
    <d v="2017-08-18T00:00:00"/>
    <s v="0055A00000BclF5QAJ"/>
    <d v="2021-04-11T20:03:09"/>
    <m/>
    <d v="2018-03-10T15:07:46"/>
    <m/>
    <m/>
    <b v="0"/>
    <m/>
    <s v="Peptide Mapping"/>
    <s v="Other"/>
    <m/>
    <m/>
    <m/>
    <m/>
    <m/>
    <x v="951"/>
    <x v="0"/>
    <b v="0"/>
    <m/>
    <m/>
    <m/>
    <s v="0055A000008zqzaQAA"/>
    <s v="01s31000003qafeAAA"/>
    <s v="Biotherapeutics"/>
    <m/>
    <m/>
    <s v="System"/>
    <s v="ZipChip"/>
    <m/>
    <m/>
    <s v="0125A000001ESVfQAO"/>
    <b v="0"/>
    <m/>
    <b v="0"/>
    <m/>
    <m/>
    <x v="1"/>
    <b v="0"/>
    <d v="2021-06-29T20:34:54"/>
    <s v="0055A00000BctN2QAJ"/>
    <m/>
    <b v="0"/>
    <x v="1"/>
    <m/>
    <m/>
    <n v="20055"/>
    <m/>
    <x v="81"/>
    <n v="100"/>
    <n v="0"/>
  </r>
  <r>
    <s v="0013100001k5fLWAAY"/>
    <b v="0"/>
    <m/>
    <b v="0"/>
    <m/>
    <m/>
    <m/>
    <x v="22"/>
    <b v="1"/>
    <m/>
    <m/>
    <s v="0033100003AODnLAAX"/>
    <m/>
    <m/>
    <s v="00531000007Es7rAAC"/>
    <b v="1"/>
    <d v="2017-03-28T14:54:23"/>
    <m/>
    <b v="0"/>
    <m/>
    <m/>
    <b v="0"/>
    <d v="2017-02-01T00:00:00"/>
    <n v="2"/>
    <n v="2017"/>
    <s v="Closed"/>
    <s v="Closed"/>
    <b v="0"/>
    <b v="0"/>
    <m/>
    <b v="1"/>
    <b v="0"/>
    <b v="0"/>
    <x v="10"/>
    <b v="0"/>
    <m/>
    <x v="0"/>
    <d v="2017-03-28T00:00:00"/>
    <s v="0055A00000BclF5QAJ"/>
    <d v="2021-04-11T20:06:15"/>
    <m/>
    <d v="2020-01-06T18:18:11"/>
    <m/>
    <m/>
    <b v="0"/>
    <m/>
    <m/>
    <s v="Field Sales"/>
    <m/>
    <m/>
    <m/>
    <m/>
    <m/>
    <x v="952"/>
    <x v="0"/>
    <b v="1"/>
    <m/>
    <m/>
    <m/>
    <s v="00531000007Es7rAAC"/>
    <s v="01s31000003qafjAAA"/>
    <s v="CWAs"/>
    <s v="CWAs"/>
    <s v="0033100003AODnLAAX"/>
    <m/>
    <m/>
    <m/>
    <s v="0Q031000001kJDUCA2"/>
    <s v="0125A000001NaBLQA0"/>
    <b v="0"/>
    <s v="Explosives"/>
    <b v="0"/>
    <m/>
    <m/>
    <x v="1"/>
    <b v="0"/>
    <d v="2021-06-29T20:34:54"/>
    <m/>
    <m/>
    <b v="0"/>
    <x v="1"/>
    <m/>
    <m/>
    <n v="65972"/>
    <m/>
    <x v="145"/>
    <n v="100"/>
    <n v="0"/>
  </r>
  <r>
    <s v="0013100001qyLolAAE"/>
    <b v="0"/>
    <m/>
    <b v="0"/>
    <m/>
    <m/>
    <m/>
    <x v="105"/>
    <b v="0"/>
    <m/>
    <m/>
    <s v="0033100003AOHMeAAP"/>
    <m/>
    <m/>
    <s v="00531000007MUoEAAW"/>
    <b v="0"/>
    <d v="2017-03-28T19:59:10"/>
    <m/>
    <b v="0"/>
    <m/>
    <m/>
    <b v="0"/>
    <d v="2017-04-01T00:00:00"/>
    <n v="4"/>
    <n v="2017"/>
    <s v="Pipeline"/>
    <s v="Pipeline"/>
    <b v="0"/>
    <b v="0"/>
    <m/>
    <b v="0"/>
    <b v="0"/>
    <b v="0"/>
    <x v="13"/>
    <b v="0"/>
    <m/>
    <x v="0"/>
    <m/>
    <s v="0055A000009s6n0QAA"/>
    <d v="2020-01-06T15:53:09"/>
    <m/>
    <m/>
    <m/>
    <m/>
    <b v="0"/>
    <m/>
    <m/>
    <s v="Referral"/>
    <m/>
    <m/>
    <m/>
    <m/>
    <m/>
    <x v="953"/>
    <x v="0"/>
    <b v="0"/>
    <m/>
    <m/>
    <m/>
    <s v="00531000006uPsjAAE"/>
    <s v="01s31000003qagwAAA"/>
    <m/>
    <m/>
    <m/>
    <m/>
    <m/>
    <m/>
    <m/>
    <s v="0125A000001ESVgQAO"/>
    <b v="0"/>
    <m/>
    <b v="0"/>
    <m/>
    <m/>
    <x v="2"/>
    <b v="0"/>
    <d v="2021-06-29T20:34:54"/>
    <m/>
    <m/>
    <b v="0"/>
    <x v="0"/>
    <m/>
    <m/>
    <n v="70000"/>
    <m/>
    <x v="0"/>
    <m/>
    <n v="0"/>
  </r>
  <r>
    <s v="0013100001gw4vcAAA"/>
    <b v="0"/>
    <m/>
    <b v="0"/>
    <m/>
    <m/>
    <m/>
    <x v="9"/>
    <b v="1"/>
    <s v="Demo data not compelling"/>
    <m/>
    <s v="0033100003AOJoaAAH"/>
    <m/>
    <m/>
    <s v="00531000007KAsvAAG"/>
    <b v="0"/>
    <d v="2017-03-29T22:18:02"/>
    <m/>
    <b v="0"/>
    <m/>
    <m/>
    <b v="0"/>
    <d v="2018-04-01T00:00:00"/>
    <n v="4"/>
    <n v="2018"/>
    <s v="Omitted"/>
    <s v="Omitted"/>
    <b v="0"/>
    <b v="0"/>
    <m/>
    <b v="1"/>
    <b v="0"/>
    <b v="0"/>
    <x v="13"/>
    <b v="0"/>
    <m/>
    <x v="0"/>
    <d v="2018-05-30T00:00:00"/>
    <s v="0055A00000BclF5QAJ"/>
    <d v="2021-04-11T20:06:15"/>
    <m/>
    <d v="2020-01-06T18:18:35"/>
    <m/>
    <m/>
    <b v="0"/>
    <m/>
    <m/>
    <s v="Field Sales"/>
    <m/>
    <m/>
    <m/>
    <m/>
    <m/>
    <x v="954"/>
    <x v="0"/>
    <b v="0"/>
    <m/>
    <m/>
    <m/>
    <s v="00531000007KAsvAAG"/>
    <s v="01s31000003qafjAAA"/>
    <m/>
    <m/>
    <m/>
    <m/>
    <m/>
    <m/>
    <m/>
    <s v="0125A000001NaBLQA0"/>
    <b v="0"/>
    <m/>
    <b v="0"/>
    <m/>
    <m/>
    <x v="0"/>
    <b v="0"/>
    <d v="2021-06-29T20:34:54"/>
    <m/>
    <m/>
    <b v="0"/>
    <x v="0"/>
    <m/>
    <m/>
    <n v="71500"/>
    <m/>
    <x v="2"/>
    <n v="0"/>
    <n v="0"/>
  </r>
  <r>
    <s v="0013100001qyrRZAAY"/>
    <b v="0"/>
    <m/>
    <b v="0"/>
    <m/>
    <m/>
    <m/>
    <x v="237"/>
    <b v="1"/>
    <m/>
    <m/>
    <s v="00331000034wTW3AAM"/>
    <m/>
    <m/>
    <s v="00531000008FRNUAA4"/>
    <b v="0"/>
    <d v="2017-03-30T14:22:12"/>
    <m/>
    <b v="0"/>
    <m/>
    <m/>
    <b v="0"/>
    <d v="2017-01-01T00:00:00"/>
    <n v="1"/>
    <n v="2017"/>
    <s v="Closed"/>
    <s v="Closed"/>
    <b v="0"/>
    <b v="0"/>
    <m/>
    <b v="1"/>
    <b v="0"/>
    <b v="0"/>
    <x v="13"/>
    <b v="0"/>
    <m/>
    <x v="0"/>
    <m/>
    <s v="0055A00000BclF5QAJ"/>
    <d v="2021-04-11T20:03:09"/>
    <m/>
    <d v="2018-03-10T15:07:46"/>
    <m/>
    <m/>
    <b v="0"/>
    <m/>
    <m/>
    <s v="Other"/>
    <m/>
    <m/>
    <m/>
    <m/>
    <m/>
    <x v="955"/>
    <x v="0"/>
    <b v="0"/>
    <m/>
    <m/>
    <m/>
    <s v="0055A000008iLoOQAU"/>
    <s v="01s31000003qafeAAA"/>
    <s v="Other"/>
    <m/>
    <m/>
    <s v="System"/>
    <s v="ZipChip"/>
    <m/>
    <m/>
    <s v="0125A000001ESVfQAO"/>
    <b v="0"/>
    <m/>
    <b v="0"/>
    <m/>
    <m/>
    <x v="1"/>
    <b v="0"/>
    <d v="2021-06-29T20:34:54"/>
    <s v="0055A00000BctMsQAJ"/>
    <m/>
    <b v="0"/>
    <x v="1"/>
    <m/>
    <m/>
    <n v="47954"/>
    <m/>
    <x v="146"/>
    <n v="100"/>
    <n v="0"/>
  </r>
  <r>
    <s v="0013100001qyXdwAAE"/>
    <b v="0"/>
    <m/>
    <b v="0"/>
    <m/>
    <m/>
    <m/>
    <x v="238"/>
    <b v="1"/>
    <m/>
    <m/>
    <s v="0035A00003YxcU1QAJ"/>
    <m/>
    <m/>
    <s v="00531000007KAsvAAG"/>
    <b v="0"/>
    <d v="2017-03-30T15:24:55"/>
    <m/>
    <b v="0"/>
    <m/>
    <m/>
    <b v="0"/>
    <d v="2019-04-01T00:00:00"/>
    <n v="4"/>
    <n v="2019"/>
    <s v="Closed"/>
    <s v="Closed"/>
    <b v="0"/>
    <b v="0"/>
    <m/>
    <b v="1"/>
    <b v="0"/>
    <b v="0"/>
    <x v="13"/>
    <b v="0"/>
    <m/>
    <x v="0"/>
    <d v="2019-12-12T00:00:00"/>
    <s v="00531000007MUoEAAW"/>
    <d v="2021-01-09T19:32:53"/>
    <m/>
    <d v="2020-01-06T18:18:11"/>
    <m/>
    <m/>
    <b v="0"/>
    <m/>
    <m/>
    <s v="Website"/>
    <m/>
    <m/>
    <m/>
    <m/>
    <m/>
    <x v="956"/>
    <x v="0"/>
    <b v="1"/>
    <m/>
    <m/>
    <m/>
    <s v="00531000007KAsvAAG"/>
    <s v="01s31000003qafjAAA"/>
    <s v="All Hazards"/>
    <s v="All Hazards"/>
    <m/>
    <m/>
    <m/>
    <m/>
    <m/>
    <s v="0125A000001NaBLQA0"/>
    <b v="0"/>
    <m/>
    <b v="0"/>
    <m/>
    <m/>
    <x v="1"/>
    <b v="0"/>
    <d v="2021-06-29T20:34:54"/>
    <m/>
    <m/>
    <b v="0"/>
    <x v="1"/>
    <m/>
    <m/>
    <n v="71500"/>
    <m/>
    <x v="34"/>
    <n v="100"/>
    <n v="0"/>
  </r>
  <r>
    <s v="0013100001qyEfYAAU"/>
    <b v="0"/>
    <m/>
    <b v="0"/>
    <m/>
    <m/>
    <m/>
    <x v="75"/>
    <b v="1"/>
    <s v="Lost or No Budget"/>
    <m/>
    <s v="0033100003AO98BAAT"/>
    <m/>
    <m/>
    <s v="00531000007KAsvAAG"/>
    <b v="0"/>
    <d v="2017-03-30T16:00:19"/>
    <m/>
    <b v="0"/>
    <m/>
    <m/>
    <b v="0"/>
    <d v="2017-04-01T00:00:00"/>
    <n v="4"/>
    <n v="2017"/>
    <s v="Omitted"/>
    <s v="Omitted"/>
    <b v="0"/>
    <b v="0"/>
    <m/>
    <b v="1"/>
    <b v="0"/>
    <b v="0"/>
    <x v="13"/>
    <b v="0"/>
    <m/>
    <x v="0"/>
    <m/>
    <s v="0055A00000BclF5QAJ"/>
    <d v="2021-04-11T20:06:15"/>
    <m/>
    <d v="2020-01-06T18:18:35"/>
    <m/>
    <m/>
    <b v="0"/>
    <m/>
    <m/>
    <s v="Field Sales"/>
    <m/>
    <m/>
    <m/>
    <m/>
    <m/>
    <x v="957"/>
    <x v="0"/>
    <b v="0"/>
    <m/>
    <m/>
    <m/>
    <s v="00531000007KAsvAAG"/>
    <s v="01s31000003qafjAAA"/>
    <m/>
    <m/>
    <m/>
    <m/>
    <m/>
    <m/>
    <m/>
    <s v="0125A000001NaBLQA0"/>
    <b v="0"/>
    <m/>
    <b v="0"/>
    <m/>
    <m/>
    <x v="0"/>
    <b v="0"/>
    <d v="2021-06-29T20:34:54"/>
    <m/>
    <m/>
    <b v="0"/>
    <x v="0"/>
    <m/>
    <m/>
    <n v="71500"/>
    <m/>
    <x v="2"/>
    <n v="0"/>
    <n v="0"/>
  </r>
  <r>
    <s v="0013100001fpk4nAAA"/>
    <b v="0"/>
    <m/>
    <b v="0"/>
    <m/>
    <m/>
    <m/>
    <x v="15"/>
    <b v="1"/>
    <s v="Contact has moved"/>
    <m/>
    <s v="0033100003AOqCnAAL"/>
    <m/>
    <m/>
    <s v="00531000008FRNUAA4"/>
    <b v="0"/>
    <d v="2017-03-31T14:36:34"/>
    <m/>
    <b v="0"/>
    <m/>
    <m/>
    <b v="0"/>
    <d v="2018-04-01T00:00:00"/>
    <n v="4"/>
    <n v="2018"/>
    <s v="Omitted"/>
    <s v="Omitted"/>
    <b v="0"/>
    <b v="0"/>
    <m/>
    <b v="1"/>
    <b v="0"/>
    <b v="0"/>
    <x v="13"/>
    <b v="0"/>
    <m/>
    <x v="0"/>
    <d v="2019-04-19T00:00:00"/>
    <s v="0055A00000BclF5QAJ"/>
    <d v="2021-04-11T20:06:15"/>
    <m/>
    <d v="2019-06-11T20:11:17"/>
    <m/>
    <m/>
    <b v="0"/>
    <m/>
    <s v="Metabolomics"/>
    <s v="Field Sales"/>
    <m/>
    <m/>
    <m/>
    <m/>
    <m/>
    <x v="958"/>
    <x v="0"/>
    <b v="0"/>
    <m/>
    <m/>
    <m/>
    <s v="0055A000009sZg0QAE"/>
    <s v="01s31000003qafeAAA"/>
    <s v="Metabolomics"/>
    <m/>
    <s v="0033100003AOqCnAAL"/>
    <s v="System"/>
    <s v="ZipChip"/>
    <m/>
    <m/>
    <s v="0125A000001ESVfQAO"/>
    <b v="0"/>
    <m/>
    <b v="0"/>
    <m/>
    <m/>
    <x v="0"/>
    <b v="0"/>
    <d v="2021-06-29T20:34:54"/>
    <m/>
    <m/>
    <b v="0"/>
    <x v="0"/>
    <m/>
    <m/>
    <n v="57394"/>
    <m/>
    <x v="2"/>
    <n v="0"/>
    <n v="0"/>
  </r>
  <r>
    <s v="0013100001qz6adAAA"/>
    <b v="0"/>
    <m/>
    <b v="0"/>
    <s v="70131000001SioyAAC"/>
    <m/>
    <m/>
    <x v="15"/>
    <b v="1"/>
    <s v="Non Responsive"/>
    <m/>
    <s v="0033100003AP9owAAD"/>
    <m/>
    <m/>
    <s v="00531000008FRNUAA4"/>
    <b v="1"/>
    <d v="2017-04-03T12:19:39"/>
    <m/>
    <b v="0"/>
    <m/>
    <m/>
    <b v="0"/>
    <d v="2018-04-01T00:00:00"/>
    <n v="4"/>
    <n v="2018"/>
    <s v="Omitted"/>
    <s v="Omitted"/>
    <b v="0"/>
    <b v="0"/>
    <m/>
    <b v="1"/>
    <b v="0"/>
    <b v="0"/>
    <x v="13"/>
    <b v="0"/>
    <m/>
    <x v="0"/>
    <d v="2019-04-19T00:00:00"/>
    <s v="0055A00000BclF5QAJ"/>
    <d v="2021-04-10T23:01:03"/>
    <m/>
    <d v="2019-06-11T20:20:04"/>
    <m/>
    <m/>
    <b v="0"/>
    <m/>
    <s v="Cell Lysates;Metabolomics"/>
    <s v="Trade Show"/>
    <m/>
    <m/>
    <m/>
    <m/>
    <m/>
    <x v="959"/>
    <x v="0"/>
    <b v="0"/>
    <m/>
    <m/>
    <m/>
    <s v="0055A000009sZg0QAE"/>
    <s v="01s31000003qafeAAA"/>
    <s v="Proteomics"/>
    <m/>
    <s v="0033100003AP9owAAD"/>
    <s v="System"/>
    <s v="ZipChip"/>
    <m/>
    <m/>
    <s v="0125A000001ESVfQAO"/>
    <b v="0"/>
    <m/>
    <b v="0"/>
    <m/>
    <m/>
    <x v="0"/>
    <b v="0"/>
    <d v="2021-06-29T20:34:54"/>
    <m/>
    <m/>
    <b v="0"/>
    <x v="0"/>
    <m/>
    <m/>
    <n v="57394"/>
    <m/>
    <x v="2"/>
    <n v="0"/>
    <n v="0"/>
  </r>
  <r>
    <s v="0013100001qyrQqAAI"/>
    <b v="0"/>
    <m/>
    <b v="0"/>
    <m/>
    <m/>
    <m/>
    <x v="239"/>
    <b v="1"/>
    <m/>
    <m/>
    <s v="00331000034wTW3AAM"/>
    <m/>
    <m/>
    <s v="00531000008FRNUAA4"/>
    <b v="0"/>
    <d v="2017-04-03T16:42:12"/>
    <m/>
    <b v="0"/>
    <m/>
    <m/>
    <b v="0"/>
    <d v="2017-02-01T00:00:00"/>
    <n v="2"/>
    <n v="2017"/>
    <s v="Closed"/>
    <s v="Closed"/>
    <b v="0"/>
    <b v="0"/>
    <m/>
    <b v="1"/>
    <b v="0"/>
    <b v="0"/>
    <x v="13"/>
    <b v="0"/>
    <m/>
    <x v="0"/>
    <m/>
    <s v="0055A00000BclF5QAJ"/>
    <d v="2021-04-11T20:03:09"/>
    <m/>
    <d v="2018-03-10T15:07:46"/>
    <m/>
    <m/>
    <b v="0"/>
    <m/>
    <m/>
    <s v="Other"/>
    <m/>
    <m/>
    <m/>
    <m/>
    <m/>
    <x v="960"/>
    <x v="0"/>
    <b v="0"/>
    <m/>
    <m/>
    <m/>
    <s v="0055A000008iLoOQAU"/>
    <s v="01s31000003qafeAAA"/>
    <s v="Other"/>
    <m/>
    <m/>
    <s v="Consumables"/>
    <s v="ZipChip"/>
    <m/>
    <m/>
    <s v="0125A000001ESVfQAO"/>
    <b v="0"/>
    <m/>
    <b v="0"/>
    <m/>
    <m/>
    <x v="1"/>
    <b v="0"/>
    <d v="2021-06-29T20:34:54"/>
    <m/>
    <m/>
    <b v="0"/>
    <x v="1"/>
    <m/>
    <m/>
    <n v="1960"/>
    <m/>
    <x v="147"/>
    <n v="100"/>
    <n v="0"/>
  </r>
  <r>
    <s v="0013100001gbb7YAAQ"/>
    <b v="0"/>
    <m/>
    <b v="0"/>
    <m/>
    <m/>
    <m/>
    <x v="240"/>
    <b v="1"/>
    <m/>
    <m/>
    <s v="0033100003APmTVAA1"/>
    <m/>
    <m/>
    <s v="00531000008FRNUAA4"/>
    <b v="0"/>
    <d v="2017-04-05T20:06:06"/>
    <m/>
    <b v="0"/>
    <m/>
    <m/>
    <b v="0"/>
    <d v="2017-03-01T00:00:00"/>
    <n v="3"/>
    <n v="2017"/>
    <s v="Closed"/>
    <s v="Closed"/>
    <b v="0"/>
    <b v="0"/>
    <m/>
    <b v="1"/>
    <b v="0"/>
    <b v="0"/>
    <x v="13"/>
    <b v="0"/>
    <s v="Auto-Classic"/>
    <x v="0"/>
    <m/>
    <s v="0055A00000BclF5QAJ"/>
    <d v="2021-04-11T20:06:15"/>
    <m/>
    <d v="2018-03-10T15:07:46"/>
    <m/>
    <m/>
    <b v="0"/>
    <m/>
    <s v="Biotherapeutics"/>
    <s v="Field Sales"/>
    <m/>
    <m/>
    <m/>
    <m/>
    <m/>
    <x v="961"/>
    <x v="0"/>
    <b v="0"/>
    <m/>
    <m/>
    <m/>
    <s v="0055A000008zqzaQAA"/>
    <s v="01s31000003qafeAAA"/>
    <s v="Biotherapeutics"/>
    <m/>
    <s v="0033100003APmTVAA1"/>
    <s v="System"/>
    <s v="ZipChip"/>
    <m/>
    <m/>
    <s v="0125A000001ESVfQAO"/>
    <b v="0"/>
    <m/>
    <b v="0"/>
    <m/>
    <m/>
    <x v="1"/>
    <b v="1"/>
    <d v="2021-06-29T20:34:54"/>
    <s v="0055A00000BctN2QAJ"/>
    <m/>
    <b v="0"/>
    <x v="1"/>
    <m/>
    <m/>
    <n v="57394"/>
    <m/>
    <x v="91"/>
    <n v="100"/>
    <n v="0"/>
  </r>
  <r>
    <s v="0013100001rsvIAAAY"/>
    <b v="0"/>
    <m/>
    <b v="0"/>
    <m/>
    <m/>
    <m/>
    <x v="39"/>
    <b v="0"/>
    <m/>
    <m/>
    <m/>
    <m/>
    <m/>
    <s v="00531000007KgPgAAK"/>
    <b v="0"/>
    <d v="2017-04-12T02:19:14"/>
    <m/>
    <b v="0"/>
    <m/>
    <m/>
    <b v="0"/>
    <d v="2020-04-01T00:00:00"/>
    <n v="4"/>
    <n v="2020"/>
    <s v="Pipeline"/>
    <s v="Pipeline"/>
    <b v="0"/>
    <b v="0"/>
    <m/>
    <b v="1"/>
    <b v="0"/>
    <b v="0"/>
    <x v="13"/>
    <b v="0"/>
    <m/>
    <x v="0"/>
    <m/>
    <s v="0055A000009s6n0QAA"/>
    <d v="2020-01-06T18:18:07"/>
    <m/>
    <d v="2020-01-06T18:18:06"/>
    <m/>
    <m/>
    <b v="0"/>
    <m/>
    <m/>
    <s v="Trade Show"/>
    <m/>
    <m/>
    <m/>
    <m/>
    <m/>
    <x v="962"/>
    <x v="0"/>
    <b v="0"/>
    <m/>
    <m/>
    <m/>
    <s v="00531000007KgPgAAK"/>
    <s v="01s31000003qafjAAA"/>
    <m/>
    <m/>
    <m/>
    <m/>
    <m/>
    <m/>
    <m/>
    <s v="0125A000001NaBLQA0"/>
    <b v="0"/>
    <m/>
    <b v="0"/>
    <m/>
    <m/>
    <x v="2"/>
    <b v="0"/>
    <d v="2021-06-29T20:34:54"/>
    <m/>
    <m/>
    <b v="0"/>
    <x v="0"/>
    <m/>
    <m/>
    <n v="79995"/>
    <m/>
    <x v="148"/>
    <n v="10"/>
    <n v="0"/>
  </r>
  <r>
    <s v="0013100001rt14LAAQ"/>
    <b v="0"/>
    <m/>
    <b v="0"/>
    <m/>
    <m/>
    <m/>
    <x v="22"/>
    <b v="1"/>
    <m/>
    <m/>
    <s v="0033100003BB5aTAAT"/>
    <m/>
    <m/>
    <s v="00531000007KgPgAAK"/>
    <b v="1"/>
    <d v="2017-04-12T16:09:24"/>
    <m/>
    <b v="0"/>
    <m/>
    <m/>
    <b v="0"/>
    <d v="2017-02-01T00:00:00"/>
    <n v="2"/>
    <n v="2017"/>
    <s v="Omitted"/>
    <s v="Omitted"/>
    <b v="0"/>
    <b v="0"/>
    <m/>
    <b v="0"/>
    <b v="0"/>
    <b v="0"/>
    <x v="13"/>
    <b v="0"/>
    <m/>
    <x v="0"/>
    <m/>
    <s v="0055A000009s6n0QAA"/>
    <d v="2020-09-17T14:48:52"/>
    <m/>
    <d v="2020-01-06T18:18:35"/>
    <m/>
    <m/>
    <b v="0"/>
    <m/>
    <m/>
    <s v="Other"/>
    <m/>
    <m/>
    <m/>
    <m/>
    <m/>
    <x v="963"/>
    <x v="0"/>
    <b v="0"/>
    <m/>
    <m/>
    <m/>
    <s v="00531000007KgPgAAK"/>
    <m/>
    <s v="Explosives"/>
    <m/>
    <s v="0033100003BB5aTAAT"/>
    <m/>
    <m/>
    <m/>
    <m/>
    <s v="0125A000001NaBLQA0"/>
    <b v="0"/>
    <m/>
    <b v="0"/>
    <m/>
    <m/>
    <x v="0"/>
    <b v="0"/>
    <d v="2021-06-29T20:34:54"/>
    <m/>
    <m/>
    <b v="0"/>
    <x v="0"/>
    <m/>
    <m/>
    <m/>
    <m/>
    <x v="0"/>
    <n v="0"/>
    <n v="0"/>
  </r>
  <r>
    <s v="0013100001rt14LAAQ"/>
    <b v="0"/>
    <m/>
    <b v="0"/>
    <m/>
    <m/>
    <m/>
    <x v="22"/>
    <b v="1"/>
    <m/>
    <m/>
    <m/>
    <m/>
    <m/>
    <s v="00531000007KgPgAAK"/>
    <b v="0"/>
    <d v="2017-04-12T16:10:19"/>
    <m/>
    <b v="0"/>
    <m/>
    <m/>
    <b v="0"/>
    <d v="2017-02-01T00:00:00"/>
    <n v="2"/>
    <n v="2017"/>
    <s v="Omitted"/>
    <s v="Omitted"/>
    <b v="0"/>
    <b v="0"/>
    <m/>
    <b v="1"/>
    <b v="0"/>
    <b v="0"/>
    <x v="13"/>
    <b v="0"/>
    <m/>
    <x v="0"/>
    <m/>
    <s v="0055A000009s6n0QAA"/>
    <d v="2020-01-06T18:18:35"/>
    <m/>
    <d v="2020-01-06T18:18:35"/>
    <m/>
    <m/>
    <b v="0"/>
    <m/>
    <m/>
    <s v="Other"/>
    <m/>
    <m/>
    <m/>
    <m/>
    <m/>
    <x v="964"/>
    <x v="0"/>
    <b v="0"/>
    <m/>
    <m/>
    <m/>
    <s v="00531000007KgPgAAK"/>
    <s v="01s31000003qafjAAA"/>
    <m/>
    <m/>
    <m/>
    <m/>
    <m/>
    <m/>
    <m/>
    <s v="0125A000001NaBLQA0"/>
    <b v="0"/>
    <m/>
    <b v="0"/>
    <m/>
    <m/>
    <x v="0"/>
    <b v="0"/>
    <d v="2021-06-29T20:34:54"/>
    <m/>
    <m/>
    <b v="0"/>
    <x v="0"/>
    <m/>
    <m/>
    <n v="79995"/>
    <m/>
    <x v="2"/>
    <n v="0"/>
    <n v="0"/>
  </r>
  <r>
    <s v="0013100001rt2Q4AAI"/>
    <b v="0"/>
    <m/>
    <b v="0"/>
    <m/>
    <m/>
    <m/>
    <x v="39"/>
    <b v="0"/>
    <m/>
    <m/>
    <m/>
    <m/>
    <m/>
    <s v="00531000007KgPgAAK"/>
    <b v="0"/>
    <d v="2017-04-12T18:22:20"/>
    <m/>
    <b v="0"/>
    <m/>
    <m/>
    <b v="0"/>
    <d v="2020-04-01T00:00:00"/>
    <n v="4"/>
    <n v="2020"/>
    <s v="Pipeline"/>
    <s v="Pipeline"/>
    <b v="0"/>
    <b v="0"/>
    <m/>
    <b v="1"/>
    <b v="0"/>
    <b v="0"/>
    <x v="13"/>
    <b v="0"/>
    <m/>
    <x v="0"/>
    <m/>
    <s v="0055A00000BclF5QAJ"/>
    <d v="2021-04-11T19:52:07"/>
    <m/>
    <d v="2020-01-06T18:18:06"/>
    <m/>
    <m/>
    <b v="0"/>
    <m/>
    <m/>
    <s v="Inside Sales"/>
    <m/>
    <m/>
    <m/>
    <m/>
    <m/>
    <x v="965"/>
    <x v="0"/>
    <b v="0"/>
    <m/>
    <m/>
    <m/>
    <s v="00531000007KgPgAAK"/>
    <s v="01s31000003qafjAAA"/>
    <s v="All Hazards"/>
    <m/>
    <m/>
    <m/>
    <m/>
    <m/>
    <m/>
    <s v="0125A000001NaBLQA0"/>
    <b v="0"/>
    <m/>
    <b v="0"/>
    <m/>
    <m/>
    <x v="2"/>
    <b v="0"/>
    <d v="2021-06-29T20:34:54"/>
    <m/>
    <m/>
    <b v="0"/>
    <x v="0"/>
    <m/>
    <m/>
    <n v="79995"/>
    <m/>
    <x v="148"/>
    <n v="10"/>
    <n v="0"/>
  </r>
  <r>
    <s v="0013100001rt9lJAAQ"/>
    <b v="0"/>
    <m/>
    <b v="0"/>
    <m/>
    <m/>
    <m/>
    <x v="9"/>
    <b v="1"/>
    <s v="Lost or No Budget"/>
    <m/>
    <s v="0033100003BBGovAAH"/>
    <m/>
    <m/>
    <s v="00531000007KAsvAAG"/>
    <b v="0"/>
    <d v="2017-04-13T13:59:08"/>
    <m/>
    <b v="0"/>
    <m/>
    <m/>
    <b v="0"/>
    <d v="2018-04-01T00:00:00"/>
    <n v="4"/>
    <n v="2018"/>
    <s v="Omitted"/>
    <s v="Omitted"/>
    <b v="0"/>
    <b v="0"/>
    <m/>
    <b v="1"/>
    <b v="0"/>
    <b v="0"/>
    <x v="13"/>
    <b v="0"/>
    <m/>
    <x v="0"/>
    <m/>
    <s v="0055A00000BclF5QAJ"/>
    <d v="2021-04-11T20:06:15"/>
    <m/>
    <d v="2020-01-06T18:18:35"/>
    <m/>
    <m/>
    <b v="0"/>
    <m/>
    <m/>
    <s v="Field Sales"/>
    <m/>
    <m/>
    <m/>
    <m/>
    <m/>
    <x v="966"/>
    <x v="0"/>
    <b v="0"/>
    <m/>
    <m/>
    <m/>
    <s v="00531000007KAsvAAG"/>
    <s v="01s31000003qafjAAA"/>
    <m/>
    <m/>
    <m/>
    <m/>
    <m/>
    <m/>
    <m/>
    <s v="0125A000001NaBLQA0"/>
    <b v="0"/>
    <m/>
    <b v="0"/>
    <m/>
    <m/>
    <x v="0"/>
    <b v="0"/>
    <d v="2021-06-29T20:34:54"/>
    <m/>
    <m/>
    <b v="0"/>
    <x v="0"/>
    <m/>
    <m/>
    <n v="71500"/>
    <m/>
    <x v="2"/>
    <n v="0"/>
    <n v="0"/>
  </r>
  <r>
    <s v="0013100001jbBLeAAM"/>
    <b v="0"/>
    <m/>
    <b v="0"/>
    <s v="70131000001YBOMAA4"/>
    <m/>
    <m/>
    <x v="208"/>
    <b v="1"/>
    <s v="Incompatible Mass Spec"/>
    <m/>
    <s v="00331000030OrSVAA0"/>
    <m/>
    <m/>
    <s v="00531000008FFH0AAO"/>
    <b v="0"/>
    <d v="2017-04-13T15:26:33"/>
    <m/>
    <b v="0"/>
    <m/>
    <m/>
    <b v="0"/>
    <d v="2018-01-01T00:00:00"/>
    <n v="1"/>
    <n v="2018"/>
    <s v="Omitted"/>
    <s v="Omitted"/>
    <b v="0"/>
    <b v="0"/>
    <m/>
    <b v="1"/>
    <b v="0"/>
    <b v="0"/>
    <x v="13"/>
    <b v="0"/>
    <s v="Auto-Si"/>
    <x v="0"/>
    <m/>
    <s v="0055A00000BclF5QAJ"/>
    <d v="2021-04-11T20:29:35"/>
    <m/>
    <d v="2018-03-28T15:59:33"/>
    <m/>
    <m/>
    <b v="0"/>
    <m/>
    <s v="Proteomics and Peptide Mapping"/>
    <s v="Trade Show"/>
    <m/>
    <m/>
    <s v="Sciex"/>
    <m/>
    <m/>
    <x v="967"/>
    <x v="0"/>
    <b v="0"/>
    <m/>
    <m/>
    <m/>
    <s v="0055A000008iLoJQAU"/>
    <s v="01s31000003qafeAAA"/>
    <s v="Proteomics"/>
    <m/>
    <m/>
    <m/>
    <s v="ZipChip"/>
    <m/>
    <m/>
    <s v="0125A000001ESVfQAO"/>
    <b v="0"/>
    <m/>
    <b v="0"/>
    <m/>
    <m/>
    <x v="0"/>
    <b v="0"/>
    <d v="2021-06-29T20:34:54"/>
    <m/>
    <m/>
    <b v="0"/>
    <x v="0"/>
    <m/>
    <m/>
    <n v="53355"/>
    <m/>
    <x v="2"/>
    <n v="0"/>
    <n v="0"/>
  </r>
  <r>
    <s v="0013100001rtN6tAAE"/>
    <b v="0"/>
    <m/>
    <b v="0"/>
    <m/>
    <m/>
    <m/>
    <x v="22"/>
    <b v="1"/>
    <s v="Duplicate opportunity"/>
    <m/>
    <s v="0033100003BBVXHAA5"/>
    <m/>
    <m/>
    <s v="00531000007KgPgAAK"/>
    <b v="1"/>
    <d v="2017-04-14T04:12:44"/>
    <m/>
    <b v="0"/>
    <m/>
    <m/>
    <b v="0"/>
    <d v="2017-02-01T00:00:00"/>
    <n v="2"/>
    <n v="2017"/>
    <s v="Omitted"/>
    <s v="Omitted"/>
    <b v="0"/>
    <b v="0"/>
    <m/>
    <b v="0"/>
    <b v="0"/>
    <b v="0"/>
    <x v="10"/>
    <b v="0"/>
    <m/>
    <x v="0"/>
    <m/>
    <s v="00531000007MUoEAAW"/>
    <d v="2021-02-23T18:15:43"/>
    <m/>
    <d v="2020-01-06T18:18:35"/>
    <m/>
    <m/>
    <b v="0"/>
    <m/>
    <m/>
    <s v="Trade Show"/>
    <m/>
    <m/>
    <m/>
    <m/>
    <m/>
    <x v="968"/>
    <x v="0"/>
    <b v="0"/>
    <m/>
    <m/>
    <m/>
    <s v="00531000007KgPgAAK"/>
    <m/>
    <s v="CWAs"/>
    <m/>
    <s v="0033100003BBVXHAA5"/>
    <m/>
    <m/>
    <m/>
    <m/>
    <s v="0125A000001NaBLQA0"/>
    <b v="0"/>
    <m/>
    <b v="0"/>
    <m/>
    <m/>
    <x v="0"/>
    <b v="0"/>
    <d v="2021-06-29T20:34:54"/>
    <m/>
    <m/>
    <b v="0"/>
    <x v="0"/>
    <m/>
    <m/>
    <m/>
    <m/>
    <x v="0"/>
    <n v="0"/>
    <n v="0"/>
  </r>
  <r>
    <s v="0013100001rtN6tAAE"/>
    <b v="0"/>
    <m/>
    <b v="0"/>
    <m/>
    <m/>
    <m/>
    <x v="22"/>
    <b v="1"/>
    <s v="Other"/>
    <m/>
    <m/>
    <m/>
    <m/>
    <s v="00531000007KgPgAAK"/>
    <b v="0"/>
    <d v="2017-04-14T04:13:18"/>
    <m/>
    <b v="0"/>
    <m/>
    <m/>
    <b v="0"/>
    <d v="2017-02-01T00:00:00"/>
    <n v="2"/>
    <n v="2017"/>
    <s v="Omitted"/>
    <s v="Omitted"/>
    <b v="0"/>
    <b v="0"/>
    <m/>
    <b v="1"/>
    <b v="0"/>
    <b v="0"/>
    <x v="10"/>
    <b v="0"/>
    <m/>
    <x v="0"/>
    <m/>
    <s v="00531000008F2qlAAC"/>
    <d v="2020-06-01T19:17:12"/>
    <m/>
    <d v="2020-06-01T19:17:12"/>
    <m/>
    <m/>
    <b v="0"/>
    <m/>
    <m/>
    <s v="Trade Show"/>
    <m/>
    <m/>
    <m/>
    <m/>
    <m/>
    <x v="969"/>
    <x v="0"/>
    <b v="0"/>
    <s v="Old dead project"/>
    <m/>
    <m/>
    <s v="00531000007KgPgAAK"/>
    <s v="01s31000003qafjAAA"/>
    <m/>
    <m/>
    <m/>
    <m/>
    <m/>
    <m/>
    <m/>
    <s v="0125A000001NaBLQA0"/>
    <b v="0"/>
    <m/>
    <b v="0"/>
    <m/>
    <m/>
    <x v="0"/>
    <b v="0"/>
    <d v="2021-06-29T20:34:54"/>
    <m/>
    <m/>
    <b v="0"/>
    <x v="0"/>
    <m/>
    <m/>
    <n v="152490"/>
    <m/>
    <x v="2"/>
    <n v="0"/>
    <n v="0"/>
  </r>
  <r>
    <s v="001i000001MZ8IpAAL"/>
    <b v="0"/>
    <m/>
    <b v="0"/>
    <m/>
    <m/>
    <m/>
    <x v="181"/>
    <b v="1"/>
    <s v="Duplicate opportunity"/>
    <m/>
    <s v="003i000002Nuf5dAAB"/>
    <m/>
    <m/>
    <s v="00531000007KAsvAAG"/>
    <b v="0"/>
    <d v="2017-04-14T16:52:19"/>
    <m/>
    <b v="0"/>
    <m/>
    <m/>
    <b v="0"/>
    <d v="2017-02-01T00:00:00"/>
    <n v="2"/>
    <n v="2017"/>
    <s v="Omitted"/>
    <s v="Omitted"/>
    <b v="0"/>
    <b v="0"/>
    <m/>
    <b v="1"/>
    <b v="0"/>
    <b v="0"/>
    <x v="10"/>
    <b v="0"/>
    <m/>
    <x v="0"/>
    <d v="2018-04-09T00:00:00"/>
    <s v="0055A00000BclF5QAJ"/>
    <d v="2021-04-11T20:06:15"/>
    <m/>
    <d v="2020-01-06T18:18:35"/>
    <m/>
    <m/>
    <b v="0"/>
    <m/>
    <m/>
    <s v="Field Sales"/>
    <m/>
    <m/>
    <m/>
    <m/>
    <m/>
    <x v="970"/>
    <x v="0"/>
    <b v="0"/>
    <m/>
    <m/>
    <m/>
    <s v="00531000007KAsvAAG"/>
    <s v="01s31000003qafjAAA"/>
    <m/>
    <m/>
    <m/>
    <m/>
    <m/>
    <m/>
    <m/>
    <s v="0125A000001NaBLQA0"/>
    <b v="0"/>
    <m/>
    <b v="0"/>
    <m/>
    <m/>
    <x v="0"/>
    <b v="0"/>
    <d v="2021-06-29T20:34:54"/>
    <m/>
    <m/>
    <b v="0"/>
    <x v="0"/>
    <m/>
    <m/>
    <n v="56500"/>
    <m/>
    <x v="2"/>
    <n v="0"/>
    <n v="0"/>
  </r>
  <r>
    <s v="0013100001lbwD9AAI"/>
    <b v="0"/>
    <m/>
    <b v="0"/>
    <m/>
    <m/>
    <m/>
    <x v="24"/>
    <b v="1"/>
    <s v="Other"/>
    <m/>
    <s v="0033100003BBuLzAAL"/>
    <m/>
    <m/>
    <s v="00531000007KAu8AAG"/>
    <b v="1"/>
    <d v="2017-04-17T16:19:54"/>
    <m/>
    <b v="0"/>
    <m/>
    <m/>
    <b v="0"/>
    <d v="2019-02-01T00:00:00"/>
    <n v="2"/>
    <n v="2019"/>
    <s v="Omitted"/>
    <s v="Omitted"/>
    <b v="0"/>
    <b v="0"/>
    <m/>
    <b v="1"/>
    <b v="0"/>
    <b v="0"/>
    <x v="10"/>
    <b v="0"/>
    <s v="Auto-Classic"/>
    <x v="0"/>
    <m/>
    <s v="0055A00000BclF5QAJ"/>
    <d v="2021-04-10T23:01:03"/>
    <m/>
    <d v="2019-04-29T13:04:48"/>
    <m/>
    <m/>
    <b v="0"/>
    <m/>
    <s v="Biotherapeutics"/>
    <s v="Website"/>
    <m/>
    <m/>
    <m/>
    <m/>
    <m/>
    <x v="971"/>
    <x v="0"/>
    <b v="0"/>
    <s v="will use D Davis unit"/>
    <m/>
    <m/>
    <s v="0055A000008zqzaQAA"/>
    <s v="01s31000003qafeAAA"/>
    <s v="Biotherapeutics"/>
    <m/>
    <s v="0033100003BBuLzAAL"/>
    <s v="System"/>
    <s v="ZipChip"/>
    <m/>
    <m/>
    <s v="0125A000001ESVfQAO"/>
    <b v="0"/>
    <m/>
    <b v="0"/>
    <m/>
    <m/>
    <x v="0"/>
    <b v="0"/>
    <d v="2021-06-29T20:34:54"/>
    <s v="0055A00000BctN2QAJ"/>
    <m/>
    <b v="0"/>
    <x v="0"/>
    <m/>
    <m/>
    <n v="82600"/>
    <m/>
    <x v="2"/>
    <n v="0"/>
    <n v="0"/>
  </r>
  <r>
    <s v="0013100001jb0YLAAY"/>
    <b v="0"/>
    <m/>
    <b v="0"/>
    <m/>
    <m/>
    <m/>
    <x v="112"/>
    <b v="1"/>
    <s v="Lost or No Budget"/>
    <m/>
    <s v="0033100003BCRYSAA5"/>
    <m/>
    <m/>
    <s v="00531000008FRNUAA4"/>
    <b v="0"/>
    <d v="2017-04-19T20:12:48"/>
    <m/>
    <b v="0"/>
    <m/>
    <m/>
    <b v="0"/>
    <d v="2023-01-01T00:00:00"/>
    <n v="1"/>
    <n v="2023"/>
    <s v="Omitted"/>
    <s v="Omitted"/>
    <b v="0"/>
    <b v="0"/>
    <m/>
    <b v="1"/>
    <b v="0"/>
    <b v="0"/>
    <x v="10"/>
    <b v="0"/>
    <s v="Manual-Classic"/>
    <x v="0"/>
    <d v="2020-12-11T00:00:00"/>
    <s v="0055A00000BclF5QAJ"/>
    <d v="2021-04-10T23:01:03"/>
    <m/>
    <d v="2020-12-16T20:47:45"/>
    <m/>
    <m/>
    <b v="0"/>
    <m/>
    <s v="Biotherapeutics;Proteomics and Peptide Mapping"/>
    <s v="Referral"/>
    <m/>
    <m/>
    <m/>
    <m/>
    <m/>
    <x v="972"/>
    <x v="0"/>
    <b v="0"/>
    <m/>
    <m/>
    <m/>
    <s v="0055A00000Bb2djQAB"/>
    <s v="01s31000003qafeAAA"/>
    <s v="Biotherapeutics"/>
    <m/>
    <s v="0033100003BCRYSAA5"/>
    <s v="System"/>
    <s v="ZipChip"/>
    <m/>
    <m/>
    <s v="0125A000001ESVfQAO"/>
    <b v="0"/>
    <m/>
    <b v="0"/>
    <m/>
    <m/>
    <x v="0"/>
    <b v="0"/>
    <d v="2021-06-29T20:34:54"/>
    <s v="0055A00000BctMnQAJ"/>
    <m/>
    <b v="0"/>
    <x v="0"/>
    <m/>
    <m/>
    <n v="56177.14"/>
    <m/>
    <x v="2"/>
    <n v="0"/>
    <n v="0"/>
  </r>
  <r>
    <s v="001i000001LHCUyAAP"/>
    <b v="0"/>
    <m/>
    <b v="0"/>
    <m/>
    <m/>
    <m/>
    <x v="52"/>
    <b v="1"/>
    <m/>
    <m/>
    <m/>
    <m/>
    <m/>
    <s v="00531000008F2qlAAC"/>
    <b v="0"/>
    <d v="2017-04-19T20:38:32"/>
    <d v="2021-06-21T00:00:00"/>
    <b v="0"/>
    <m/>
    <m/>
    <b v="0"/>
    <d v="2021-02-01T00:00:00"/>
    <n v="2"/>
    <n v="2021"/>
    <s v="Omitted"/>
    <s v="Omitted"/>
    <b v="0"/>
    <b v="0"/>
    <m/>
    <b v="1"/>
    <b v="0"/>
    <b v="0"/>
    <x v="10"/>
    <b v="0"/>
    <m/>
    <x v="0"/>
    <m/>
    <s v="00531000008F2qlAAC"/>
    <d v="2021-06-21T20:22:24"/>
    <m/>
    <d v="2021-06-21T20:22:22"/>
    <d v="2021-06-21T00:00:00"/>
    <m/>
    <b v="0"/>
    <m/>
    <m/>
    <s v="Trade Show"/>
    <m/>
    <m/>
    <m/>
    <m/>
    <m/>
    <x v="973"/>
    <x v="0"/>
    <b v="0"/>
    <m/>
    <m/>
    <m/>
    <s v="00531000008F2qlAAC"/>
    <s v="01si00000040RFIAA2"/>
    <m/>
    <m/>
    <m/>
    <m/>
    <m/>
    <m/>
    <m/>
    <s v="0125A000001NaBLQA0"/>
    <b v="0"/>
    <m/>
    <b v="0"/>
    <m/>
    <m/>
    <x v="0"/>
    <b v="0"/>
    <d v="2021-06-29T20:34:54"/>
    <m/>
    <m/>
    <b v="0"/>
    <x v="0"/>
    <m/>
    <m/>
    <n v="202875"/>
    <m/>
    <x v="2"/>
    <n v="0"/>
    <n v="0"/>
  </r>
  <r>
    <s v="0013100001qyrRZAAY"/>
    <b v="0"/>
    <m/>
    <b v="0"/>
    <m/>
    <m/>
    <m/>
    <x v="32"/>
    <b v="1"/>
    <s v="Other"/>
    <m/>
    <m/>
    <m/>
    <m/>
    <s v="00531000008FRNUAA4"/>
    <b v="0"/>
    <d v="2017-04-21T13:47:03"/>
    <m/>
    <b v="0"/>
    <m/>
    <m/>
    <b v="0"/>
    <d v="2017-04-01T00:00:00"/>
    <n v="4"/>
    <n v="2017"/>
    <s v="Omitted"/>
    <s v="Omitted"/>
    <b v="0"/>
    <b v="0"/>
    <m/>
    <b v="1"/>
    <b v="0"/>
    <b v="0"/>
    <x v="10"/>
    <b v="0"/>
    <m/>
    <x v="0"/>
    <m/>
    <s v="0055A00000BclF5QAJ"/>
    <d v="2021-04-11T20:03:09"/>
    <m/>
    <d v="2018-03-10T15:17:01"/>
    <m/>
    <m/>
    <b v="0"/>
    <m/>
    <m/>
    <s v="Other"/>
    <m/>
    <m/>
    <m/>
    <m/>
    <m/>
    <x v="974"/>
    <x v="0"/>
    <b v="0"/>
    <s v="TMO transfer prices 2017"/>
    <m/>
    <m/>
    <s v="0055A000008iLoOQAU"/>
    <s v="01s31000003qafeAAA"/>
    <s v="Other"/>
    <m/>
    <m/>
    <m/>
    <s v="ZipChip"/>
    <m/>
    <m/>
    <s v="0125A000001ESVfQAO"/>
    <b v="0"/>
    <m/>
    <b v="0"/>
    <m/>
    <m/>
    <x v="0"/>
    <b v="0"/>
    <d v="2021-06-29T20:34:54"/>
    <s v="0055A00000BctMsQAJ"/>
    <m/>
    <b v="0"/>
    <x v="0"/>
    <m/>
    <m/>
    <n v="74969"/>
    <m/>
    <x v="2"/>
    <n v="0"/>
    <n v="0"/>
  </r>
  <r>
    <s v="0013100001ruM2pAAE"/>
    <b v="0"/>
    <m/>
    <b v="0"/>
    <m/>
    <m/>
    <m/>
    <x v="22"/>
    <b v="1"/>
    <s v="Duplicate opportunity"/>
    <m/>
    <s v="0033100003BCmDbAAL"/>
    <m/>
    <m/>
    <s v="00531000007KgPgAAK"/>
    <b v="1"/>
    <d v="2017-04-21T14:23:03"/>
    <m/>
    <b v="0"/>
    <m/>
    <m/>
    <b v="0"/>
    <d v="2017-02-01T00:00:00"/>
    <n v="2"/>
    <n v="2017"/>
    <s v="Omitted"/>
    <s v="Omitted"/>
    <b v="0"/>
    <b v="0"/>
    <m/>
    <b v="0"/>
    <b v="0"/>
    <b v="0"/>
    <x v="10"/>
    <b v="0"/>
    <m/>
    <x v="0"/>
    <d v="2017-04-30T00:00:00"/>
    <s v="0055A000009s6n0QAA"/>
    <d v="2020-09-17T14:48:52"/>
    <m/>
    <d v="2020-01-06T18:18:35"/>
    <m/>
    <m/>
    <b v="0"/>
    <m/>
    <m/>
    <s v="Other"/>
    <m/>
    <m/>
    <m/>
    <m/>
    <m/>
    <x v="975"/>
    <x v="0"/>
    <b v="0"/>
    <m/>
    <m/>
    <m/>
    <s v="00531000007KgPgAAK"/>
    <m/>
    <s v="All Hazards"/>
    <m/>
    <s v="0033100003BCmDbAAL"/>
    <m/>
    <m/>
    <m/>
    <m/>
    <s v="0125A000001NaBLQA0"/>
    <b v="0"/>
    <m/>
    <b v="0"/>
    <m/>
    <m/>
    <x v="0"/>
    <b v="0"/>
    <d v="2021-06-29T20:34:54"/>
    <m/>
    <m/>
    <b v="0"/>
    <x v="0"/>
    <m/>
    <m/>
    <m/>
    <m/>
    <x v="0"/>
    <n v="0"/>
    <n v="0"/>
  </r>
  <r>
    <s v="0013100001fqypQAAQ"/>
    <b v="0"/>
    <m/>
    <b v="0"/>
    <m/>
    <m/>
    <m/>
    <x v="241"/>
    <b v="1"/>
    <m/>
    <m/>
    <m/>
    <m/>
    <m/>
    <s v="00531000008FRNUAA4"/>
    <b v="0"/>
    <d v="2017-04-21T18:44:47"/>
    <m/>
    <b v="0"/>
    <m/>
    <m/>
    <b v="0"/>
    <d v="2017-02-01T00:00:00"/>
    <n v="2"/>
    <n v="2017"/>
    <s v="Closed"/>
    <s v="Closed"/>
    <b v="0"/>
    <b v="0"/>
    <m/>
    <b v="1"/>
    <b v="0"/>
    <b v="0"/>
    <x v="11"/>
    <b v="0"/>
    <m/>
    <x v="0"/>
    <m/>
    <s v="0055A00000BclF5QAJ"/>
    <d v="2021-04-11T20:03:09"/>
    <m/>
    <d v="2018-03-10T15:07:46"/>
    <m/>
    <m/>
    <b v="0"/>
    <m/>
    <s v="Proteomics and Peptide Mapping;Metabolomics"/>
    <s v="Other"/>
    <m/>
    <m/>
    <m/>
    <m/>
    <m/>
    <x v="976"/>
    <x v="0"/>
    <b v="0"/>
    <m/>
    <m/>
    <m/>
    <s v="0055A000008zqzaQAA"/>
    <s v="01s31000003qafeAAA"/>
    <s v="Proteomics"/>
    <m/>
    <m/>
    <s v="Consumables"/>
    <s v="ZipChip"/>
    <m/>
    <m/>
    <s v="0125A000001ESVfQAO"/>
    <b v="0"/>
    <m/>
    <b v="0"/>
    <m/>
    <m/>
    <x v="1"/>
    <b v="0"/>
    <d v="2021-06-29T20:34:54"/>
    <s v="0055A00000BctN2QAJ"/>
    <m/>
    <b v="0"/>
    <x v="1"/>
    <m/>
    <m/>
    <n v="2750"/>
    <m/>
    <x v="96"/>
    <n v="100"/>
    <n v="0"/>
  </r>
  <r>
    <s v="0013100001rueJaAAI"/>
    <b v="0"/>
    <m/>
    <b v="0"/>
    <m/>
    <m/>
    <m/>
    <x v="31"/>
    <b v="1"/>
    <s v="Lost or No Budget"/>
    <m/>
    <s v="0035A00003ZiYGXQA3"/>
    <m/>
    <m/>
    <s v="00531000007KAsvAAG"/>
    <b v="0"/>
    <d v="2017-04-24T14:05:09"/>
    <m/>
    <b v="0"/>
    <m/>
    <m/>
    <b v="0"/>
    <d v="2019-04-01T00:00:00"/>
    <n v="4"/>
    <n v="2019"/>
    <s v="Omitted"/>
    <s v="Omitted"/>
    <b v="0"/>
    <b v="0"/>
    <m/>
    <b v="1"/>
    <b v="0"/>
    <b v="0"/>
    <x v="11"/>
    <b v="0"/>
    <m/>
    <x v="0"/>
    <d v="2020-12-07T00:00:00"/>
    <s v="0055A00000BclF5QAJ"/>
    <d v="2021-04-11T20:06:15"/>
    <m/>
    <d v="2020-12-07T20:35:46"/>
    <m/>
    <m/>
    <b v="0"/>
    <m/>
    <m/>
    <s v="Field Sales"/>
    <m/>
    <m/>
    <m/>
    <m/>
    <m/>
    <x v="977"/>
    <x v="0"/>
    <b v="0"/>
    <m/>
    <m/>
    <m/>
    <s v="00531000007KAsvAAG"/>
    <s v="01s31000003qafjAAA"/>
    <m/>
    <m/>
    <m/>
    <m/>
    <m/>
    <m/>
    <m/>
    <s v="0125A000001NaBLQA0"/>
    <b v="0"/>
    <m/>
    <b v="0"/>
    <m/>
    <m/>
    <x v="0"/>
    <b v="0"/>
    <d v="2021-06-29T20:34:54"/>
    <m/>
    <m/>
    <b v="0"/>
    <x v="0"/>
    <m/>
    <m/>
    <n v="71500"/>
    <m/>
    <x v="2"/>
    <n v="0"/>
    <n v="0"/>
  </r>
  <r>
    <s v="0013100001mGBcsAAG"/>
    <b v="0"/>
    <m/>
    <b v="0"/>
    <m/>
    <m/>
    <m/>
    <x v="183"/>
    <b v="1"/>
    <m/>
    <m/>
    <s v="0033100003BDEsLAAX"/>
    <m/>
    <m/>
    <s v="00531000006uPsjAAE"/>
    <b v="0"/>
    <d v="2017-04-24T16:33:27"/>
    <m/>
    <b v="0"/>
    <m/>
    <m/>
    <b v="0"/>
    <d v="2017-02-01T00:00:00"/>
    <n v="2"/>
    <n v="2017"/>
    <s v="Closed"/>
    <s v="Closed"/>
    <b v="0"/>
    <b v="0"/>
    <m/>
    <b v="0"/>
    <b v="0"/>
    <b v="0"/>
    <x v="11"/>
    <b v="0"/>
    <m/>
    <x v="0"/>
    <m/>
    <s v="0055A00000BclF5QAJ"/>
    <d v="2021-04-11T20:03:09"/>
    <m/>
    <d v="2020-01-06T18:18:11"/>
    <m/>
    <m/>
    <b v="0"/>
    <m/>
    <m/>
    <s v="Other"/>
    <m/>
    <m/>
    <m/>
    <m/>
    <m/>
    <x v="978"/>
    <x v="0"/>
    <b v="1"/>
    <m/>
    <m/>
    <m/>
    <s v="00531000006uPsjAAE"/>
    <s v="01s31000003qagwAAA"/>
    <m/>
    <m/>
    <m/>
    <m/>
    <m/>
    <m/>
    <m/>
    <s v="0125A000001NaBLQA0"/>
    <b v="0"/>
    <m/>
    <b v="0"/>
    <m/>
    <m/>
    <x v="1"/>
    <b v="0"/>
    <d v="2021-06-29T20:34:54"/>
    <m/>
    <m/>
    <b v="0"/>
    <x v="1"/>
    <m/>
    <m/>
    <n v="59500"/>
    <m/>
    <x v="149"/>
    <n v="100"/>
    <n v="0"/>
  </r>
  <r>
    <s v="0013100001ruM2pAAE"/>
    <b v="0"/>
    <m/>
    <b v="0"/>
    <m/>
    <m/>
    <m/>
    <x v="22"/>
    <b v="1"/>
    <s v="Duplicate opportunity"/>
    <m/>
    <s v="0033100003BCmDbAAL"/>
    <m/>
    <m/>
    <s v="00531000007KgPgAAK"/>
    <b v="0"/>
    <d v="2017-04-25T20:09:23"/>
    <m/>
    <b v="0"/>
    <m/>
    <m/>
    <b v="0"/>
    <d v="2017-02-01T00:00:00"/>
    <n v="2"/>
    <n v="2017"/>
    <s v="Omitted"/>
    <s v="Omitted"/>
    <b v="0"/>
    <b v="0"/>
    <m/>
    <b v="0"/>
    <b v="0"/>
    <b v="0"/>
    <x v="11"/>
    <b v="0"/>
    <m/>
    <x v="0"/>
    <m/>
    <s v="0055A000009s6n0QAA"/>
    <d v="2020-01-06T18:18:35"/>
    <m/>
    <d v="2020-01-06T18:18:35"/>
    <m/>
    <m/>
    <b v="0"/>
    <m/>
    <m/>
    <s v="Other"/>
    <m/>
    <m/>
    <m/>
    <m/>
    <m/>
    <x v="979"/>
    <x v="0"/>
    <b v="0"/>
    <m/>
    <m/>
    <m/>
    <s v="00531000007KgPgAAK"/>
    <s v="01s31000003qagwAAA"/>
    <m/>
    <m/>
    <m/>
    <m/>
    <m/>
    <m/>
    <m/>
    <s v="0125A000001NaBLQA0"/>
    <b v="0"/>
    <m/>
    <b v="0"/>
    <m/>
    <m/>
    <x v="0"/>
    <b v="0"/>
    <d v="2021-06-29T20:34:54"/>
    <m/>
    <m/>
    <b v="0"/>
    <x v="0"/>
    <m/>
    <m/>
    <m/>
    <m/>
    <x v="0"/>
    <n v="0"/>
    <n v="0"/>
  </r>
  <r>
    <s v="0013100001rut5yAAA"/>
    <b v="0"/>
    <m/>
    <b v="0"/>
    <m/>
    <m/>
    <m/>
    <x v="167"/>
    <b v="1"/>
    <m/>
    <m/>
    <s v="0033100003BDjc0AAD"/>
    <m/>
    <m/>
    <s v="00531000007KgPgAAK"/>
    <b v="1"/>
    <d v="2017-04-25T21:18:56"/>
    <m/>
    <b v="0"/>
    <m/>
    <m/>
    <b v="0"/>
    <d v="2017-02-01T00:00:00"/>
    <n v="2"/>
    <n v="2017"/>
    <s v="Closed"/>
    <s v="Closed"/>
    <b v="0"/>
    <b v="0"/>
    <m/>
    <b v="1"/>
    <b v="0"/>
    <b v="0"/>
    <x v="0"/>
    <b v="0"/>
    <m/>
    <x v="0"/>
    <m/>
    <s v="00531000007MUoEAAW"/>
    <d v="2020-12-15T14:22:34"/>
    <m/>
    <d v="2020-05-20T13:50:54"/>
    <m/>
    <m/>
    <b v="0"/>
    <m/>
    <m/>
    <s v="Other"/>
    <m/>
    <m/>
    <m/>
    <m/>
    <m/>
    <x v="980"/>
    <x v="0"/>
    <b v="1"/>
    <m/>
    <m/>
    <m/>
    <s v="00531000007KgPgAAK"/>
    <s v="01s31000003qafjAAA"/>
    <m/>
    <s v="All Hazards"/>
    <s v="0033100003BDjc0AAD"/>
    <m/>
    <m/>
    <m/>
    <m/>
    <s v="0125A000001NaBLQA0"/>
    <b v="0"/>
    <m/>
    <b v="0"/>
    <m/>
    <m/>
    <x v="1"/>
    <b v="0"/>
    <d v="2021-06-29T20:34:54"/>
    <m/>
    <m/>
    <b v="0"/>
    <x v="1"/>
    <m/>
    <m/>
    <n v="65000"/>
    <m/>
    <x v="4"/>
    <n v="100"/>
    <n v="0"/>
  </r>
  <r>
    <s v="0013100001rut5yAAA"/>
    <b v="0"/>
    <m/>
    <b v="0"/>
    <m/>
    <m/>
    <m/>
    <x v="39"/>
    <b v="0"/>
    <m/>
    <m/>
    <m/>
    <m/>
    <m/>
    <s v="00531000007KgPgAAK"/>
    <b v="0"/>
    <d v="2017-04-25T21:20:08"/>
    <m/>
    <b v="0"/>
    <m/>
    <m/>
    <b v="0"/>
    <d v="2020-04-01T00:00:00"/>
    <n v="4"/>
    <n v="2020"/>
    <s v="Pipeline"/>
    <s v="Pipeline"/>
    <b v="0"/>
    <b v="0"/>
    <m/>
    <b v="1"/>
    <b v="0"/>
    <b v="0"/>
    <x v="0"/>
    <b v="0"/>
    <m/>
    <x v="0"/>
    <m/>
    <s v="0055A00000BclF5QAJ"/>
    <d v="2021-04-11T20:06:15"/>
    <m/>
    <d v="2020-01-06T18:18:06"/>
    <m/>
    <m/>
    <b v="0"/>
    <m/>
    <m/>
    <s v="Field Sales"/>
    <m/>
    <m/>
    <m/>
    <m/>
    <m/>
    <x v="981"/>
    <x v="0"/>
    <b v="0"/>
    <m/>
    <m/>
    <m/>
    <s v="00531000007KgPgAAK"/>
    <s v="01s31000003qafjAAA"/>
    <m/>
    <m/>
    <m/>
    <m/>
    <m/>
    <m/>
    <m/>
    <s v="0125A000001NaBLQA0"/>
    <b v="0"/>
    <m/>
    <b v="0"/>
    <m/>
    <m/>
    <x v="2"/>
    <b v="0"/>
    <d v="2021-06-29T20:34:54"/>
    <m/>
    <m/>
    <b v="0"/>
    <x v="0"/>
    <m/>
    <m/>
    <n v="65995"/>
    <m/>
    <x v="150"/>
    <n v="10"/>
    <n v="0"/>
  </r>
  <r>
    <s v="001i000000Jd1ngAAB"/>
    <b v="0"/>
    <m/>
    <b v="0"/>
    <m/>
    <m/>
    <m/>
    <x v="242"/>
    <b v="1"/>
    <s v="Other"/>
    <m/>
    <s v="0033100003BDuYwAAL"/>
    <m/>
    <m/>
    <s v="00531000008F2qlAAC"/>
    <b v="0"/>
    <d v="2017-04-26T15:41:35"/>
    <m/>
    <b v="0"/>
    <m/>
    <m/>
    <b v="0"/>
    <d v="2017-03-01T00:00:00"/>
    <n v="3"/>
    <n v="2017"/>
    <s v="Omitted"/>
    <s v="Omitted"/>
    <b v="0"/>
    <b v="0"/>
    <m/>
    <b v="1"/>
    <b v="0"/>
    <b v="0"/>
    <x v="0"/>
    <b v="0"/>
    <m/>
    <x v="0"/>
    <m/>
    <s v="0055A00000BclF5QAJ"/>
    <d v="2021-04-11T20:28:47"/>
    <m/>
    <d v="2020-01-06T21:27:31"/>
    <m/>
    <m/>
    <b v="0"/>
    <m/>
    <m/>
    <s v="Field Sales"/>
    <m/>
    <m/>
    <m/>
    <m/>
    <m/>
    <x v="982"/>
    <x v="0"/>
    <b v="0"/>
    <m/>
    <m/>
    <m/>
    <s v="00531000008F2qlAAC"/>
    <s v="01s31000003qafjAAA"/>
    <m/>
    <m/>
    <m/>
    <m/>
    <m/>
    <m/>
    <m/>
    <s v="0125A000001NaBLQA0"/>
    <b v="0"/>
    <m/>
    <b v="0"/>
    <m/>
    <m/>
    <x v="0"/>
    <b v="0"/>
    <d v="2021-06-29T20:34:54"/>
    <m/>
    <m/>
    <b v="0"/>
    <x v="0"/>
    <m/>
    <m/>
    <n v="115000"/>
    <m/>
    <x v="2"/>
    <n v="0"/>
    <n v="0"/>
  </r>
  <r>
    <s v="0013100001fsBp7AAE"/>
    <b v="0"/>
    <m/>
    <b v="0"/>
    <m/>
    <m/>
    <m/>
    <x v="243"/>
    <b v="1"/>
    <m/>
    <m/>
    <s v="0033100003BEotHAAT"/>
    <m/>
    <m/>
    <s v="00531000008FRNUAA4"/>
    <b v="0"/>
    <d v="2017-05-01T13:00:16"/>
    <m/>
    <b v="0"/>
    <m/>
    <m/>
    <b v="0"/>
    <d v="2017-03-01T00:00:00"/>
    <n v="3"/>
    <n v="2017"/>
    <s v="Closed"/>
    <s v="Closed"/>
    <b v="0"/>
    <b v="0"/>
    <m/>
    <b v="1"/>
    <b v="0"/>
    <b v="0"/>
    <x v="0"/>
    <b v="0"/>
    <m/>
    <x v="0"/>
    <m/>
    <s v="0055A00000BclF5QAJ"/>
    <d v="2021-04-11T20:03:09"/>
    <m/>
    <d v="2018-03-10T15:07:46"/>
    <m/>
    <m/>
    <b v="0"/>
    <m/>
    <s v="Biotherapeutics"/>
    <s v="Other"/>
    <m/>
    <m/>
    <m/>
    <m/>
    <m/>
    <x v="983"/>
    <x v="0"/>
    <b v="0"/>
    <m/>
    <m/>
    <m/>
    <s v="0055A000008zqzaQAA"/>
    <s v="01s31000003qafeAAA"/>
    <s v="Biotherapeutics"/>
    <m/>
    <m/>
    <s v="Consumables"/>
    <s v="ZipChip"/>
    <m/>
    <m/>
    <s v="0125A000001ESVfQAO"/>
    <b v="0"/>
    <m/>
    <b v="0"/>
    <m/>
    <m/>
    <x v="1"/>
    <b v="0"/>
    <d v="2021-06-29T20:34:54"/>
    <s v="0055A00000BctN2QAJ"/>
    <m/>
    <b v="0"/>
    <x v="1"/>
    <m/>
    <m/>
    <n v="2750"/>
    <m/>
    <x v="96"/>
    <n v="100"/>
    <n v="0"/>
  </r>
  <r>
    <s v="0013100001fqwyfAAA"/>
    <b v="0"/>
    <m/>
    <b v="0"/>
    <m/>
    <m/>
    <m/>
    <x v="124"/>
    <b v="1"/>
    <m/>
    <m/>
    <s v="00331000039ENeSAAW"/>
    <m/>
    <m/>
    <s v="00531000008FFH0AAO"/>
    <b v="0"/>
    <d v="2017-05-04T20:11:43"/>
    <m/>
    <b v="0"/>
    <m/>
    <m/>
    <b v="0"/>
    <d v="2017-02-01T00:00:00"/>
    <n v="2"/>
    <n v="2017"/>
    <s v="Closed"/>
    <s v="Closed"/>
    <b v="0"/>
    <b v="0"/>
    <m/>
    <b v="1"/>
    <b v="0"/>
    <b v="0"/>
    <x v="1"/>
    <b v="0"/>
    <m/>
    <x v="0"/>
    <m/>
    <s v="0055A00000BclF5QAJ"/>
    <d v="2021-04-11T20:06:15"/>
    <m/>
    <d v="2018-03-10T15:07:46"/>
    <m/>
    <m/>
    <b v="0"/>
    <m/>
    <s v="Biotherapeutics;Proteomics and Peptide Mapping"/>
    <s v="Field Sales"/>
    <m/>
    <m/>
    <m/>
    <m/>
    <m/>
    <x v="984"/>
    <x v="0"/>
    <b v="0"/>
    <m/>
    <m/>
    <m/>
    <s v="0055A000008iLoOQAU"/>
    <s v="01s31000003qafeAAA"/>
    <s v="Biotherapeutics"/>
    <m/>
    <m/>
    <s v="Consumables"/>
    <s v="ZipChip"/>
    <m/>
    <m/>
    <s v="0125A000001ESVfQAO"/>
    <b v="0"/>
    <m/>
    <b v="0"/>
    <m/>
    <m/>
    <x v="1"/>
    <b v="0"/>
    <d v="2021-06-29T20:34:54"/>
    <m/>
    <m/>
    <b v="0"/>
    <x v="1"/>
    <m/>
    <m/>
    <n v="900"/>
    <m/>
    <x v="151"/>
    <n v="100"/>
    <n v="0"/>
  </r>
  <r>
    <s v="0013100001gZd3uAAC"/>
    <b v="0"/>
    <m/>
    <b v="0"/>
    <m/>
    <m/>
    <m/>
    <x v="244"/>
    <b v="1"/>
    <s v="Duplicate opportunity"/>
    <m/>
    <m/>
    <m/>
    <m/>
    <s v="00531000008FRNUAA4"/>
    <b v="0"/>
    <d v="2017-05-09T18:14:14"/>
    <m/>
    <b v="0"/>
    <m/>
    <m/>
    <b v="0"/>
    <d v="2018-01-01T00:00:00"/>
    <n v="1"/>
    <n v="2018"/>
    <s v="Omitted"/>
    <s v="Omitted"/>
    <b v="0"/>
    <b v="0"/>
    <m/>
    <b v="1"/>
    <b v="0"/>
    <b v="0"/>
    <x v="1"/>
    <b v="0"/>
    <m/>
    <x v="0"/>
    <d v="2018-01-24T00:00:00"/>
    <s v="0055A00000BclF5QAJ"/>
    <d v="2021-04-10T23:01:03"/>
    <m/>
    <d v="2018-03-15T17:53:02"/>
    <m/>
    <m/>
    <b v="0"/>
    <m/>
    <s v="Proteomics and Peptide Mapping"/>
    <s v="Referral"/>
    <m/>
    <m/>
    <m/>
    <m/>
    <m/>
    <x v="985"/>
    <x v="0"/>
    <b v="0"/>
    <m/>
    <m/>
    <m/>
    <s v="0055A000008iLoJQAU"/>
    <s v="01s31000003qafeAAA"/>
    <s v="Proteomics"/>
    <m/>
    <m/>
    <m/>
    <s v="ZipChip"/>
    <m/>
    <s v="0Q05A000002EUB5SAO"/>
    <s v="0125A000001ESVfQAO"/>
    <b v="0"/>
    <m/>
    <b v="0"/>
    <m/>
    <m/>
    <x v="0"/>
    <b v="0"/>
    <d v="2021-06-29T20:34:54"/>
    <m/>
    <m/>
    <b v="0"/>
    <x v="0"/>
    <m/>
    <m/>
    <n v="24700"/>
    <m/>
    <x v="2"/>
    <n v="0"/>
    <n v="0"/>
  </r>
  <r>
    <s v="0015A00001ztcpwQAA"/>
    <b v="0"/>
    <m/>
    <b v="0"/>
    <s v="70131000001OZ2lAAG"/>
    <m/>
    <m/>
    <x v="15"/>
    <b v="1"/>
    <s v="Non Responsive"/>
    <m/>
    <s v="0033100003C4W4dAAF"/>
    <m/>
    <m/>
    <s v="00531000008FRNUAA4"/>
    <b v="1"/>
    <d v="2017-05-09T18:32:52"/>
    <m/>
    <b v="0"/>
    <m/>
    <m/>
    <b v="0"/>
    <d v="2018-04-01T00:00:00"/>
    <n v="4"/>
    <n v="2018"/>
    <s v="Omitted"/>
    <s v="Omitted"/>
    <b v="0"/>
    <b v="0"/>
    <m/>
    <b v="0"/>
    <b v="0"/>
    <b v="0"/>
    <x v="1"/>
    <b v="0"/>
    <m/>
    <x v="0"/>
    <m/>
    <s v="0055A00000BclF5QAJ"/>
    <d v="2021-04-10T23:01:03"/>
    <m/>
    <d v="2019-06-11T20:12:42"/>
    <m/>
    <m/>
    <b v="0"/>
    <m/>
    <s v="Biotherapeutics"/>
    <s v="Trade Show"/>
    <m/>
    <m/>
    <m/>
    <m/>
    <m/>
    <x v="986"/>
    <x v="0"/>
    <b v="0"/>
    <m/>
    <m/>
    <m/>
    <s v="0055A000009sZg0QAE"/>
    <s v="01s31000003qafeAAA"/>
    <s v="Biotherapeutics"/>
    <m/>
    <s v="0033100003C4W4dAAF"/>
    <s v="System"/>
    <s v="ZipChip"/>
    <m/>
    <m/>
    <s v="0125A000001ESVfQAO"/>
    <b v="0"/>
    <m/>
    <b v="0"/>
    <m/>
    <m/>
    <x v="0"/>
    <b v="0"/>
    <d v="2021-06-29T20:34:54"/>
    <m/>
    <m/>
    <b v="0"/>
    <x v="0"/>
    <m/>
    <m/>
    <m/>
    <m/>
    <x v="0"/>
    <n v="0"/>
    <n v="0"/>
  </r>
  <r>
    <s v="001i000000Jd1ngAAB"/>
    <b v="0"/>
    <m/>
    <b v="0"/>
    <m/>
    <m/>
    <m/>
    <x v="52"/>
    <b v="1"/>
    <m/>
    <m/>
    <s v="0033100003BDuYwAAL"/>
    <m/>
    <m/>
    <s v="00531000008F2qlAAC"/>
    <b v="0"/>
    <d v="2017-05-10T20:36:41"/>
    <d v="2021-06-21T00:00:00"/>
    <b v="0"/>
    <m/>
    <m/>
    <b v="0"/>
    <d v="2021-02-01T00:00:00"/>
    <n v="2"/>
    <n v="2021"/>
    <s v="Omitted"/>
    <s v="Omitted"/>
    <b v="0"/>
    <b v="0"/>
    <m/>
    <b v="1"/>
    <b v="0"/>
    <b v="0"/>
    <x v="1"/>
    <b v="0"/>
    <m/>
    <x v="0"/>
    <m/>
    <s v="00531000008F2qlAAC"/>
    <d v="2021-06-21T20:23:13"/>
    <m/>
    <d v="2021-06-21T20:23:00"/>
    <d v="2021-06-21T00:00:00"/>
    <m/>
    <b v="0"/>
    <m/>
    <m/>
    <s v="Inside Sales"/>
    <m/>
    <m/>
    <m/>
    <m/>
    <m/>
    <x v="987"/>
    <x v="0"/>
    <b v="0"/>
    <m/>
    <m/>
    <m/>
    <s v="00531000008F2qlAAC"/>
    <s v="01s31000003qafjAAA"/>
    <m/>
    <m/>
    <m/>
    <m/>
    <m/>
    <m/>
    <m/>
    <s v="0125A000001NaBLQA0"/>
    <b v="0"/>
    <m/>
    <b v="0"/>
    <m/>
    <m/>
    <x v="0"/>
    <b v="0"/>
    <d v="2021-06-29T20:34:54"/>
    <m/>
    <m/>
    <b v="0"/>
    <x v="0"/>
    <m/>
    <m/>
    <n v="20000"/>
    <m/>
    <x v="2"/>
    <n v="0"/>
    <n v="0"/>
  </r>
  <r>
    <s v="001i000001MYrYFAA1"/>
    <b v="0"/>
    <m/>
    <b v="0"/>
    <m/>
    <m/>
    <m/>
    <x v="245"/>
    <b v="1"/>
    <m/>
    <m/>
    <s v="00331000034EMS5AAO"/>
    <m/>
    <m/>
    <s v="00531000007KAsvAAG"/>
    <b v="0"/>
    <d v="2017-05-10T21:00:52"/>
    <m/>
    <b v="0"/>
    <m/>
    <m/>
    <b v="0"/>
    <d v="2017-03-01T00:00:00"/>
    <n v="3"/>
    <n v="2017"/>
    <s v="Closed"/>
    <s v="Closed"/>
    <b v="0"/>
    <b v="0"/>
    <m/>
    <b v="1"/>
    <b v="0"/>
    <b v="0"/>
    <x v="1"/>
    <b v="0"/>
    <m/>
    <x v="0"/>
    <m/>
    <s v="0055A00000BclF5QAJ"/>
    <d v="2021-04-11T20:06:15"/>
    <m/>
    <d v="2020-01-06T18:18:11"/>
    <m/>
    <m/>
    <b v="0"/>
    <m/>
    <m/>
    <s v="Field Sales"/>
    <m/>
    <m/>
    <m/>
    <m/>
    <m/>
    <x v="988"/>
    <x v="0"/>
    <b v="1"/>
    <m/>
    <m/>
    <m/>
    <s v="00531000007KAsvAAG"/>
    <s v="01s31000003qafjAAA"/>
    <s v="All Hazards"/>
    <s v="All Hazards"/>
    <m/>
    <m/>
    <m/>
    <m/>
    <m/>
    <s v="0125A000001NaBLQA0"/>
    <b v="0"/>
    <m/>
    <b v="0"/>
    <m/>
    <m/>
    <x v="1"/>
    <b v="0"/>
    <d v="2021-06-29T20:34:54"/>
    <m/>
    <m/>
    <b v="0"/>
    <x v="1"/>
    <m/>
    <m/>
    <n v="42300"/>
    <m/>
    <x v="152"/>
    <n v="100"/>
    <n v="0"/>
  </r>
  <r>
    <s v="0013100001fqwyfAAA"/>
    <b v="0"/>
    <m/>
    <b v="0"/>
    <m/>
    <m/>
    <m/>
    <x v="246"/>
    <b v="1"/>
    <m/>
    <m/>
    <s v="00331000039ENeSAAW"/>
    <m/>
    <m/>
    <s v="00531000008FFH0AAO"/>
    <b v="0"/>
    <d v="2017-05-12T19:29:53"/>
    <m/>
    <b v="0"/>
    <m/>
    <m/>
    <b v="0"/>
    <d v="2017-02-01T00:00:00"/>
    <n v="2"/>
    <n v="2017"/>
    <s v="Closed"/>
    <s v="Closed"/>
    <b v="0"/>
    <b v="0"/>
    <m/>
    <b v="1"/>
    <b v="0"/>
    <b v="0"/>
    <x v="1"/>
    <b v="0"/>
    <m/>
    <x v="0"/>
    <d v="2017-05-16T00:00:00"/>
    <s v="0055A00000BclF5QAJ"/>
    <d v="2021-04-11T20:06:15"/>
    <m/>
    <d v="2018-03-10T15:07:46"/>
    <m/>
    <m/>
    <b v="0"/>
    <m/>
    <s v="Biotherapeutics;Proteomics and Peptide Mapping"/>
    <s v="Field Sales"/>
    <m/>
    <m/>
    <m/>
    <m/>
    <m/>
    <x v="989"/>
    <x v="0"/>
    <b v="0"/>
    <m/>
    <m/>
    <m/>
    <s v="0055A000008iLoOQAU"/>
    <s v="01s31000003qafeAAA"/>
    <s v="Biotherapeutics"/>
    <m/>
    <m/>
    <s v="Consumables"/>
    <s v="ZipChip"/>
    <m/>
    <m/>
    <s v="0125A000001ESVfQAO"/>
    <b v="0"/>
    <m/>
    <b v="0"/>
    <m/>
    <m/>
    <x v="1"/>
    <b v="0"/>
    <d v="2021-06-29T20:34:54"/>
    <m/>
    <m/>
    <b v="0"/>
    <x v="1"/>
    <m/>
    <m/>
    <n v="2750"/>
    <m/>
    <x v="96"/>
    <n v="100"/>
    <n v="0"/>
  </r>
  <r>
    <s v="0013100001sz7lcAAA"/>
    <b v="0"/>
    <m/>
    <b v="0"/>
    <m/>
    <m/>
    <m/>
    <x v="52"/>
    <b v="1"/>
    <m/>
    <m/>
    <s v="0033100003C6c5EAAR"/>
    <m/>
    <m/>
    <s v="00531000008F2qlAAC"/>
    <b v="0"/>
    <d v="2017-05-15T19:07:50"/>
    <d v="2021-06-21T00:00:00"/>
    <b v="0"/>
    <m/>
    <m/>
    <b v="0"/>
    <d v="2021-02-01T00:00:00"/>
    <n v="2"/>
    <n v="2021"/>
    <s v="Omitted"/>
    <s v="Omitted"/>
    <b v="0"/>
    <b v="0"/>
    <m/>
    <b v="1"/>
    <b v="0"/>
    <b v="0"/>
    <x v="1"/>
    <b v="0"/>
    <m/>
    <x v="0"/>
    <d v="2017-05-16T00:00:00"/>
    <s v="00531000008F2qlAAC"/>
    <d v="2021-06-21T20:23:44"/>
    <m/>
    <d v="2021-06-21T20:23:44"/>
    <d v="2021-06-21T00:00:00"/>
    <m/>
    <b v="0"/>
    <m/>
    <m/>
    <s v="Inside Sales"/>
    <m/>
    <m/>
    <m/>
    <m/>
    <m/>
    <x v="990"/>
    <x v="0"/>
    <b v="0"/>
    <m/>
    <m/>
    <m/>
    <s v="00531000008F2qlAAC"/>
    <s v="01s31000003qafjAAA"/>
    <m/>
    <m/>
    <m/>
    <m/>
    <m/>
    <m/>
    <m/>
    <s v="0125A000001NaBLQA0"/>
    <b v="0"/>
    <m/>
    <b v="0"/>
    <m/>
    <m/>
    <x v="0"/>
    <b v="0"/>
    <d v="2021-06-29T20:34:54"/>
    <m/>
    <m/>
    <b v="0"/>
    <x v="0"/>
    <m/>
    <m/>
    <n v="65000"/>
    <m/>
    <x v="2"/>
    <n v="0"/>
    <n v="0"/>
  </r>
  <r>
    <s v="0013100001fqwyfAAA"/>
    <b v="0"/>
    <m/>
    <b v="0"/>
    <m/>
    <m/>
    <m/>
    <x v="247"/>
    <b v="1"/>
    <m/>
    <m/>
    <s v="00331000039ENeSAAW"/>
    <m/>
    <m/>
    <s v="00531000008FRNUAA4"/>
    <b v="0"/>
    <d v="2017-05-18T14:47:19"/>
    <m/>
    <b v="0"/>
    <m/>
    <m/>
    <b v="0"/>
    <d v="2017-02-01T00:00:00"/>
    <n v="2"/>
    <n v="2017"/>
    <s v="Closed"/>
    <s v="Closed"/>
    <b v="0"/>
    <b v="0"/>
    <m/>
    <b v="1"/>
    <b v="0"/>
    <b v="0"/>
    <x v="1"/>
    <b v="0"/>
    <m/>
    <x v="0"/>
    <m/>
    <s v="0055A00000BclF5QAJ"/>
    <d v="2021-04-11T20:03:09"/>
    <m/>
    <d v="2018-03-10T15:07:46"/>
    <m/>
    <m/>
    <b v="0"/>
    <m/>
    <s v="Biotherapeutics;Proteomics and Peptide Mapping"/>
    <s v="Other"/>
    <m/>
    <m/>
    <m/>
    <m/>
    <m/>
    <x v="991"/>
    <x v="0"/>
    <b v="0"/>
    <m/>
    <m/>
    <m/>
    <s v="0055A000008iLoOQAU"/>
    <s v="01s31000003qafeAAA"/>
    <s v="Biotherapeutics"/>
    <m/>
    <m/>
    <s v="Consumables"/>
    <s v="ZipChip"/>
    <m/>
    <m/>
    <s v="0125A000001ESVfQAO"/>
    <b v="0"/>
    <m/>
    <b v="0"/>
    <m/>
    <m/>
    <x v="1"/>
    <b v="0"/>
    <d v="2021-06-29T20:34:54"/>
    <m/>
    <m/>
    <b v="0"/>
    <x v="1"/>
    <m/>
    <m/>
    <n v="2750"/>
    <m/>
    <x v="96"/>
    <n v="100"/>
    <n v="0"/>
  </r>
  <r>
    <s v="0013100001qyrQqAAI"/>
    <b v="0"/>
    <m/>
    <b v="0"/>
    <m/>
    <m/>
    <m/>
    <x v="248"/>
    <b v="1"/>
    <m/>
    <m/>
    <m/>
    <m/>
    <m/>
    <s v="00531000008FRNUAA4"/>
    <b v="0"/>
    <d v="2017-05-18T14:50:29"/>
    <m/>
    <b v="0"/>
    <m/>
    <m/>
    <b v="0"/>
    <d v="2017-02-01T00:00:00"/>
    <n v="2"/>
    <n v="2017"/>
    <s v="Closed"/>
    <s v="Closed"/>
    <b v="0"/>
    <b v="0"/>
    <m/>
    <b v="1"/>
    <b v="0"/>
    <b v="0"/>
    <x v="1"/>
    <b v="0"/>
    <m/>
    <x v="0"/>
    <d v="2017-05-17T00:00:00"/>
    <s v="0055A00000BclF5QAJ"/>
    <d v="2021-04-11T20:03:09"/>
    <m/>
    <d v="2018-03-10T15:07:46"/>
    <m/>
    <m/>
    <b v="0"/>
    <m/>
    <m/>
    <s v="Other"/>
    <m/>
    <m/>
    <m/>
    <m/>
    <m/>
    <x v="992"/>
    <x v="0"/>
    <b v="0"/>
    <m/>
    <m/>
    <m/>
    <s v="0055A000008iLoOQAU"/>
    <s v="01s31000003qafeAAA"/>
    <s v="Other"/>
    <m/>
    <m/>
    <s v="Consumables"/>
    <s v="ZipChip"/>
    <m/>
    <m/>
    <s v="0125A000001ESVfQAO"/>
    <b v="0"/>
    <m/>
    <b v="0"/>
    <m/>
    <m/>
    <x v="1"/>
    <b v="0"/>
    <d v="2021-06-29T20:34:54"/>
    <m/>
    <m/>
    <b v="0"/>
    <x v="1"/>
    <m/>
    <m/>
    <n v="1925"/>
    <m/>
    <x v="153"/>
    <n v="100"/>
    <n v="0"/>
  </r>
  <r>
    <s v="001i000001MZ8IpAAL"/>
    <b v="0"/>
    <m/>
    <b v="0"/>
    <m/>
    <m/>
    <m/>
    <x v="21"/>
    <b v="1"/>
    <m/>
    <m/>
    <m/>
    <m/>
    <m/>
    <s v="00531000007KgPgAAK"/>
    <b v="0"/>
    <d v="2017-05-18T16:34:16"/>
    <m/>
    <b v="0"/>
    <m/>
    <m/>
    <b v="0"/>
    <d v="2017-03-01T00:00:00"/>
    <n v="3"/>
    <n v="2017"/>
    <s v="Closed"/>
    <s v="Closed"/>
    <b v="0"/>
    <b v="0"/>
    <m/>
    <b v="1"/>
    <b v="0"/>
    <b v="0"/>
    <x v="1"/>
    <b v="0"/>
    <m/>
    <x v="0"/>
    <m/>
    <s v="0055A00000BclF5QAJ"/>
    <d v="2021-04-11T20:08:00"/>
    <m/>
    <d v="2020-01-06T18:18:11"/>
    <m/>
    <m/>
    <b v="0"/>
    <m/>
    <m/>
    <s v="Field Sales"/>
    <m/>
    <m/>
    <m/>
    <m/>
    <m/>
    <x v="993"/>
    <x v="0"/>
    <b v="1"/>
    <m/>
    <m/>
    <m/>
    <s v="00531000007KgPgAAK"/>
    <s v="01s31000003qafjAAA"/>
    <m/>
    <m/>
    <m/>
    <m/>
    <m/>
    <m/>
    <m/>
    <s v="0125A000001NaBLQA0"/>
    <b v="0"/>
    <m/>
    <b v="0"/>
    <m/>
    <m/>
    <x v="1"/>
    <b v="0"/>
    <d v="2021-06-29T20:34:54"/>
    <m/>
    <m/>
    <b v="0"/>
    <x v="1"/>
    <m/>
    <m/>
    <n v="280898"/>
    <m/>
    <x v="154"/>
    <n v="100"/>
    <n v="0"/>
  </r>
  <r>
    <s v="0013100001gaSbbAAE"/>
    <b v="0"/>
    <m/>
    <b v="0"/>
    <m/>
    <m/>
    <m/>
    <x v="75"/>
    <b v="1"/>
    <s v="Duplicate opportunity"/>
    <m/>
    <s v="00331000034nzyrAAA"/>
    <m/>
    <m/>
    <s v="00531000007KAsvAAG"/>
    <b v="0"/>
    <d v="2017-09-06T23:43:44"/>
    <m/>
    <b v="0"/>
    <m/>
    <m/>
    <b v="0"/>
    <d v="2017-04-01T00:00:00"/>
    <n v="4"/>
    <n v="2017"/>
    <s v="Omitted"/>
    <s v="Omitted"/>
    <b v="0"/>
    <b v="0"/>
    <m/>
    <b v="1"/>
    <b v="0"/>
    <b v="0"/>
    <x v="1"/>
    <b v="0"/>
    <m/>
    <x v="0"/>
    <d v="2018-11-05T00:00:00"/>
    <s v="0055A00000BclF5QAJ"/>
    <d v="2021-04-11T20:06:15"/>
    <m/>
    <d v="2020-01-06T18:18:35"/>
    <m/>
    <m/>
    <b v="0"/>
    <m/>
    <m/>
    <s v="Field Sales"/>
    <m/>
    <m/>
    <m/>
    <m/>
    <m/>
    <x v="994"/>
    <x v="0"/>
    <b v="0"/>
    <m/>
    <m/>
    <m/>
    <s v="00531000007KAsvAAG"/>
    <s v="01s31000003qafjAAA"/>
    <m/>
    <m/>
    <m/>
    <m/>
    <m/>
    <m/>
    <m/>
    <s v="0125A000001NaBLQA0"/>
    <b v="0"/>
    <m/>
    <b v="0"/>
    <m/>
    <m/>
    <x v="0"/>
    <b v="0"/>
    <d v="2021-06-29T20:34:54"/>
    <m/>
    <m/>
    <b v="0"/>
    <x v="0"/>
    <m/>
    <m/>
    <n v="60000"/>
    <m/>
    <x v="2"/>
    <n v="0"/>
    <n v="0"/>
  </r>
  <r>
    <s v="0015A00001xOPCyQAO"/>
    <b v="0"/>
    <m/>
    <b v="0"/>
    <m/>
    <m/>
    <m/>
    <x v="40"/>
    <b v="0"/>
    <m/>
    <m/>
    <s v="0035A00003EVzzTQAT"/>
    <m/>
    <m/>
    <s v="005i0000000fNkyAAE"/>
    <b v="1"/>
    <d v="2017-09-08T02:12:32"/>
    <m/>
    <b v="0"/>
    <s v="ADS"/>
    <d v="2021-09-30T00:00:00"/>
    <b v="0"/>
    <d v="2021-03-01T00:00:00"/>
    <n v="3"/>
    <n v="2021"/>
    <s v="Pipeline"/>
    <s v="Pipeline"/>
    <b v="0"/>
    <b v="0"/>
    <m/>
    <b v="1"/>
    <b v="0"/>
    <b v="0"/>
    <x v="1"/>
    <b v="0"/>
    <m/>
    <x v="0"/>
    <d v="2021-04-02T00:00:00"/>
    <s v="0055A00000BclF5QAJ"/>
    <d v="2021-04-14T20:01:34"/>
    <m/>
    <d v="2020-02-10T14:21:06"/>
    <m/>
    <m/>
    <b v="1"/>
    <m/>
    <s v="CWAs;Explosives"/>
    <s v="Field Sales"/>
    <m/>
    <m/>
    <m/>
    <m/>
    <m/>
    <x v="995"/>
    <x v="0"/>
    <b v="0"/>
    <m/>
    <m/>
    <m/>
    <s v="00531000007Es7rAAC"/>
    <s v="01s31000003qafjAAA"/>
    <m/>
    <m/>
    <s v="0035A00003EVzzTQAT"/>
    <m/>
    <s v="MX908"/>
    <m/>
    <m/>
    <s v="0125A000001NaBLQA0"/>
    <b v="0"/>
    <m/>
    <b v="0"/>
    <m/>
    <m/>
    <x v="2"/>
    <b v="0"/>
    <d v="2021-06-29T20:34:54"/>
    <m/>
    <m/>
    <b v="0"/>
    <x v="0"/>
    <m/>
    <m/>
    <n v="2600000"/>
    <m/>
    <x v="155"/>
    <n v="10"/>
    <n v="0"/>
  </r>
  <r>
    <s v="0015A00001xOPCyQAO"/>
    <b v="0"/>
    <m/>
    <b v="0"/>
    <s v="70131000001YBPjAAO"/>
    <m/>
    <m/>
    <x v="21"/>
    <b v="1"/>
    <s v="Duplicate opportunity"/>
    <m/>
    <s v="0035A00003EW002QAD"/>
    <m/>
    <m/>
    <s v="005i0000000fNkyAAE"/>
    <b v="1"/>
    <d v="2017-09-08T02:15:13"/>
    <m/>
    <b v="0"/>
    <m/>
    <m/>
    <b v="0"/>
    <d v="2017-03-01T00:00:00"/>
    <n v="3"/>
    <n v="2017"/>
    <s v="Omitted"/>
    <s v="Omitted"/>
    <b v="0"/>
    <b v="0"/>
    <m/>
    <b v="0"/>
    <b v="0"/>
    <b v="0"/>
    <x v="8"/>
    <b v="0"/>
    <m/>
    <x v="0"/>
    <m/>
    <s v="0055A000009s6n0QAA"/>
    <d v="2020-09-17T14:48:52"/>
    <m/>
    <d v="2020-01-06T18:18:35"/>
    <m/>
    <m/>
    <b v="0"/>
    <m/>
    <m/>
    <s v="Trade Show"/>
    <m/>
    <m/>
    <m/>
    <m/>
    <m/>
    <x v="996"/>
    <x v="0"/>
    <b v="0"/>
    <m/>
    <m/>
    <m/>
    <s v="00531000007Es7rAAC"/>
    <m/>
    <s v="CWAs"/>
    <m/>
    <s v="0035A00003EW002QAD"/>
    <m/>
    <m/>
    <m/>
    <m/>
    <s v="0125A000001NaBLQA0"/>
    <b v="0"/>
    <m/>
    <b v="0"/>
    <m/>
    <m/>
    <x v="0"/>
    <b v="0"/>
    <d v="2021-06-29T20:34:54"/>
    <m/>
    <m/>
    <b v="0"/>
    <x v="0"/>
    <m/>
    <m/>
    <m/>
    <m/>
    <x v="0"/>
    <n v="0"/>
    <n v="0"/>
  </r>
  <r>
    <s v="0015A00001xOPCyQAO"/>
    <b v="0"/>
    <m/>
    <b v="0"/>
    <s v="70131000001YBPjAAO"/>
    <m/>
    <m/>
    <x v="21"/>
    <b v="1"/>
    <s v="Duplicate opportunity"/>
    <m/>
    <s v="0035A00003EW007QAD"/>
    <m/>
    <m/>
    <s v="005i0000000fNkyAAE"/>
    <b v="1"/>
    <d v="2017-09-08T02:15:30"/>
    <m/>
    <b v="0"/>
    <m/>
    <m/>
    <b v="0"/>
    <d v="2017-03-01T00:00:00"/>
    <n v="3"/>
    <n v="2017"/>
    <s v="Omitted"/>
    <s v="Omitted"/>
    <b v="0"/>
    <b v="0"/>
    <m/>
    <b v="0"/>
    <b v="0"/>
    <b v="0"/>
    <x v="8"/>
    <b v="0"/>
    <m/>
    <x v="0"/>
    <m/>
    <s v="0055A000009s6n0QAA"/>
    <d v="2020-09-17T14:48:52"/>
    <m/>
    <d v="2020-01-06T18:18:35"/>
    <m/>
    <m/>
    <b v="0"/>
    <m/>
    <m/>
    <s v="Trade Show"/>
    <m/>
    <m/>
    <m/>
    <m/>
    <m/>
    <x v="997"/>
    <x v="0"/>
    <b v="0"/>
    <m/>
    <m/>
    <m/>
    <s v="00531000007Es7rAAC"/>
    <m/>
    <s v="CWAs"/>
    <m/>
    <s v="0035A00003EW007QAD"/>
    <m/>
    <m/>
    <m/>
    <m/>
    <s v="0125A000001NaBLQA0"/>
    <b v="0"/>
    <m/>
    <b v="0"/>
    <m/>
    <m/>
    <x v="0"/>
    <b v="0"/>
    <d v="2021-06-29T20:34:54"/>
    <m/>
    <m/>
    <b v="0"/>
    <x v="0"/>
    <m/>
    <m/>
    <m/>
    <m/>
    <x v="0"/>
    <n v="0"/>
    <n v="0"/>
  </r>
  <r>
    <s v="0015A00001xOPCyQAO"/>
    <b v="0"/>
    <m/>
    <b v="0"/>
    <s v="70131000001YBPjAAO"/>
    <m/>
    <m/>
    <x v="21"/>
    <b v="1"/>
    <s v="Duplicate opportunity"/>
    <m/>
    <s v="0035A00003EW00CQAT"/>
    <m/>
    <m/>
    <s v="005i0000000fNkyAAE"/>
    <b v="1"/>
    <d v="2017-09-08T02:15:48"/>
    <m/>
    <b v="0"/>
    <m/>
    <m/>
    <b v="0"/>
    <d v="2017-03-01T00:00:00"/>
    <n v="3"/>
    <n v="2017"/>
    <s v="Omitted"/>
    <s v="Omitted"/>
    <b v="0"/>
    <b v="0"/>
    <m/>
    <b v="0"/>
    <b v="0"/>
    <b v="0"/>
    <x v="8"/>
    <b v="0"/>
    <m/>
    <x v="0"/>
    <m/>
    <s v="0055A000009s6n0QAA"/>
    <d v="2020-09-17T14:48:52"/>
    <m/>
    <d v="2020-01-06T18:18:35"/>
    <m/>
    <m/>
    <b v="0"/>
    <m/>
    <m/>
    <s v="Trade Show"/>
    <m/>
    <m/>
    <m/>
    <m/>
    <m/>
    <x v="998"/>
    <x v="0"/>
    <b v="0"/>
    <m/>
    <m/>
    <m/>
    <s v="00531000007Es7rAAC"/>
    <m/>
    <s v="CWAs"/>
    <m/>
    <s v="0035A00003EW00CQAT"/>
    <m/>
    <m/>
    <m/>
    <m/>
    <s v="0125A000001NaBLQA0"/>
    <b v="0"/>
    <m/>
    <b v="0"/>
    <m/>
    <m/>
    <x v="0"/>
    <b v="0"/>
    <d v="2021-06-29T20:34:54"/>
    <m/>
    <m/>
    <b v="0"/>
    <x v="0"/>
    <m/>
    <m/>
    <m/>
    <m/>
    <x v="0"/>
    <n v="0"/>
    <n v="0"/>
  </r>
  <r>
    <s v="0015A00001xOPFsQAO"/>
    <b v="0"/>
    <m/>
    <b v="0"/>
    <m/>
    <m/>
    <m/>
    <x v="40"/>
    <b v="0"/>
    <m/>
    <m/>
    <s v="0035A00003EW05CQAT"/>
    <m/>
    <m/>
    <s v="005i0000000fNkyAAE"/>
    <b v="1"/>
    <d v="2017-09-08T03:37:15"/>
    <m/>
    <b v="0"/>
    <m/>
    <m/>
    <b v="0"/>
    <d v="2021-03-01T00:00:00"/>
    <n v="3"/>
    <n v="2021"/>
    <s v="Pipeline"/>
    <s v="Pipeline"/>
    <b v="0"/>
    <b v="0"/>
    <m/>
    <b v="1"/>
    <b v="0"/>
    <b v="0"/>
    <x v="8"/>
    <b v="0"/>
    <m/>
    <x v="0"/>
    <m/>
    <s v="0055A00000BclF5QAJ"/>
    <d v="2021-04-14T20:01:34"/>
    <m/>
    <d v="2020-02-10T14:16:36"/>
    <m/>
    <m/>
    <b v="1"/>
    <m/>
    <m/>
    <s v="Other"/>
    <m/>
    <m/>
    <m/>
    <m/>
    <m/>
    <x v="999"/>
    <x v="0"/>
    <b v="0"/>
    <m/>
    <m/>
    <m/>
    <s v="00531000007Es7rAAC"/>
    <s v="01s31000003qafjAAA"/>
    <s v="CWAs"/>
    <m/>
    <s v="0035A00003EW05CQAT"/>
    <m/>
    <s v="MX908"/>
    <m/>
    <m/>
    <s v="0125A000001NaBLQA0"/>
    <b v="0"/>
    <m/>
    <b v="0"/>
    <m/>
    <m/>
    <x v="2"/>
    <b v="0"/>
    <d v="2021-06-29T20:34:54"/>
    <m/>
    <m/>
    <b v="0"/>
    <x v="0"/>
    <m/>
    <m/>
    <n v="2600000"/>
    <m/>
    <x v="155"/>
    <n v="10"/>
    <n v="0"/>
  </r>
  <r>
    <s v="0015A0000254kI5QAI"/>
    <b v="0"/>
    <m/>
    <b v="0"/>
    <m/>
    <m/>
    <m/>
    <x v="68"/>
    <b v="0"/>
    <m/>
    <m/>
    <s v="0035A00003LvMKoQAN"/>
    <m/>
    <m/>
    <s v="00531000007KAu8AAG"/>
    <b v="0"/>
    <d v="2018-10-18T09:26:48"/>
    <m/>
    <b v="0"/>
    <m/>
    <m/>
    <b v="0"/>
    <d v="2022-01-01T00:00:00"/>
    <n v="1"/>
    <n v="2022"/>
    <s v="Pipeline"/>
    <s v="Pipeline"/>
    <b v="0"/>
    <b v="0"/>
    <m/>
    <b v="0"/>
    <b v="0"/>
    <b v="0"/>
    <x v="8"/>
    <b v="0"/>
    <m/>
    <x v="0"/>
    <m/>
    <s v="0055A00000BclF5QAJ"/>
    <d v="2021-06-01T19:07:12"/>
    <m/>
    <d v="2019-03-27T16:01:38"/>
    <m/>
    <m/>
    <b v="0"/>
    <m/>
    <m/>
    <s v="Field Sales"/>
    <m/>
    <m/>
    <m/>
    <m/>
    <m/>
    <x v="1000"/>
    <x v="0"/>
    <b v="0"/>
    <m/>
    <s v="Beckman CE"/>
    <m/>
    <s v="00531000007KAu8AAG"/>
    <m/>
    <m/>
    <m/>
    <s v="0035A00003LvMKoQAN"/>
    <s v="System"/>
    <s v="ZipChip"/>
    <m/>
    <m/>
    <s v="0125A000001ESVfQAO"/>
    <b v="0"/>
    <m/>
    <b v="0"/>
    <m/>
    <m/>
    <x v="3"/>
    <b v="0"/>
    <d v="2021-06-29T20:34:54"/>
    <s v="0055A00000Bd4jEQAR"/>
    <m/>
    <b v="0"/>
    <x v="0"/>
    <m/>
    <m/>
    <m/>
    <m/>
    <x v="0"/>
    <n v="5"/>
    <n v="0"/>
  </r>
  <r>
    <s v="0015A00002K5yvNQAR"/>
    <b v="0"/>
    <m/>
    <b v="0"/>
    <m/>
    <m/>
    <m/>
    <x v="68"/>
    <b v="0"/>
    <m/>
    <m/>
    <s v="0035A00003eNo4HQAS"/>
    <m/>
    <m/>
    <s v="00531000007KAu8AAG"/>
    <b v="0"/>
    <d v="2020-04-14T13:31:36"/>
    <m/>
    <b v="0"/>
    <m/>
    <m/>
    <b v="0"/>
    <d v="2022-01-01T00:00:00"/>
    <n v="1"/>
    <n v="2022"/>
    <s v="Pipeline"/>
    <s v="Pipeline"/>
    <b v="0"/>
    <b v="0"/>
    <m/>
    <b v="0"/>
    <b v="0"/>
    <b v="0"/>
    <x v="8"/>
    <b v="0"/>
    <m/>
    <x v="0"/>
    <m/>
    <s v="0055A00000BclF5QAJ"/>
    <d v="2021-06-01T19:07:23"/>
    <m/>
    <m/>
    <m/>
    <m/>
    <b v="0"/>
    <m/>
    <m/>
    <s v="Field Sales"/>
    <m/>
    <m/>
    <m/>
    <m/>
    <m/>
    <x v="1001"/>
    <x v="0"/>
    <b v="0"/>
    <m/>
    <m/>
    <m/>
    <s v="00531000007KAu8AAG"/>
    <m/>
    <m/>
    <m/>
    <s v="0035A00003eNo4HQAS"/>
    <s v="System"/>
    <s v="ZipChip"/>
    <m/>
    <m/>
    <s v="0125A000001ESVfQAO"/>
    <b v="0"/>
    <m/>
    <b v="0"/>
    <m/>
    <m/>
    <x v="3"/>
    <b v="0"/>
    <d v="2021-06-29T20:34:55"/>
    <s v="0055A00000Bd4jEQAR"/>
    <m/>
    <b v="0"/>
    <x v="0"/>
    <m/>
    <m/>
    <m/>
    <m/>
    <x v="0"/>
    <n v="5"/>
    <n v="0"/>
  </r>
  <r>
    <s v="0015A00002JO7xJQAT"/>
    <b v="0"/>
    <m/>
    <b v="0"/>
    <m/>
    <m/>
    <m/>
    <x v="68"/>
    <b v="0"/>
    <m/>
    <m/>
    <s v="0035A00003eLt6qQAC"/>
    <m/>
    <m/>
    <s v="00531000007KAu8AAG"/>
    <b v="0"/>
    <d v="2020-03-27T10:49:29"/>
    <m/>
    <b v="0"/>
    <m/>
    <m/>
    <b v="0"/>
    <d v="2022-01-01T00:00:00"/>
    <n v="1"/>
    <n v="2022"/>
    <s v="Pipeline"/>
    <s v="Pipeline"/>
    <b v="0"/>
    <b v="0"/>
    <m/>
    <b v="0"/>
    <b v="0"/>
    <b v="0"/>
    <x v="8"/>
    <b v="0"/>
    <s v="Auto-Classic"/>
    <x v="0"/>
    <m/>
    <s v="0055A00000BclF5QAJ"/>
    <d v="2021-06-01T19:07:06"/>
    <m/>
    <m/>
    <m/>
    <m/>
    <b v="0"/>
    <m/>
    <m/>
    <s v="Website"/>
    <m/>
    <m/>
    <m/>
    <m/>
    <m/>
    <x v="1002"/>
    <x v="0"/>
    <b v="0"/>
    <m/>
    <m/>
    <m/>
    <s v="00531000007KAu8AAG"/>
    <m/>
    <s v="Biotherapeutics"/>
    <m/>
    <s v="0035A00003eLt6qQAC"/>
    <s v="System"/>
    <s v="ZipChip"/>
    <m/>
    <m/>
    <s v="0125A000001ESVfQAO"/>
    <b v="0"/>
    <m/>
    <b v="0"/>
    <m/>
    <m/>
    <x v="3"/>
    <b v="0"/>
    <d v="2021-06-29T20:34:55"/>
    <s v="0055A00000Bd4jEQAR"/>
    <m/>
    <b v="0"/>
    <x v="0"/>
    <m/>
    <m/>
    <m/>
    <m/>
    <x v="0"/>
    <n v="5"/>
    <n v="0"/>
  </r>
  <r>
    <s v="0015A000028lef0QAA"/>
    <b v="0"/>
    <m/>
    <b v="0"/>
    <s v="70131000001SiprAAC"/>
    <m/>
    <m/>
    <x v="249"/>
    <b v="0"/>
    <m/>
    <m/>
    <s v="0035A00003UZznJQAT"/>
    <m/>
    <m/>
    <s v="0055A000009GjocQAC"/>
    <b v="0"/>
    <d v="2019-07-01T14:24:18"/>
    <m/>
    <b v="0"/>
    <m/>
    <m/>
    <b v="0"/>
    <d v="2023-01-01T00:00:00"/>
    <n v="1"/>
    <n v="2023"/>
    <s v="Pipeline"/>
    <s v="Pipeline"/>
    <b v="0"/>
    <b v="0"/>
    <m/>
    <b v="0"/>
    <b v="0"/>
    <b v="0"/>
    <x v="8"/>
    <b v="0"/>
    <s v="Auto-Bi"/>
    <x v="0"/>
    <d v="2021-02-11T00:00:00"/>
    <s v="0055A00000BclF5QAJ"/>
    <d v="2021-06-01T19:07:17"/>
    <m/>
    <m/>
    <m/>
    <m/>
    <b v="0"/>
    <m/>
    <m/>
    <s v="Trade Show"/>
    <m/>
    <m/>
    <s v="Bruker"/>
    <s v="ESI TOF  (TIMS, Compact, Micro, Maxis)"/>
    <m/>
    <x v="1003"/>
    <x v="0"/>
    <b v="0"/>
    <m/>
    <m/>
    <m/>
    <s v="0055A00000Bnt5hQAB"/>
    <m/>
    <s v="Proteomics;Metabolomics"/>
    <m/>
    <s v="0035A00003UZznJQAT"/>
    <s v="System"/>
    <s v="ZipChip"/>
    <m/>
    <m/>
    <s v="0125A000001ESVfQAO"/>
    <b v="0"/>
    <m/>
    <b v="0"/>
    <m/>
    <m/>
    <x v="5"/>
    <b v="0"/>
    <d v="2021-06-29T20:34:54"/>
    <s v="0055A000008iLmcQAE"/>
    <m/>
    <b v="0"/>
    <x v="0"/>
    <m/>
    <m/>
    <n v="85000"/>
    <m/>
    <x v="156"/>
    <n v="30"/>
    <n v="0"/>
  </r>
  <r>
    <s v="0013100001frxpYAAQ"/>
    <b v="0"/>
    <m/>
    <b v="0"/>
    <m/>
    <m/>
    <m/>
    <x v="68"/>
    <b v="0"/>
    <m/>
    <m/>
    <s v="0035A00003NGItTQAX"/>
    <m/>
    <m/>
    <s v="00531000007KAu8AAG"/>
    <b v="0"/>
    <d v="2018-10-29T11:07:08"/>
    <m/>
    <b v="0"/>
    <m/>
    <m/>
    <b v="0"/>
    <d v="2022-01-01T00:00:00"/>
    <n v="1"/>
    <n v="2022"/>
    <s v="Pipeline"/>
    <s v="Pipeline"/>
    <b v="0"/>
    <b v="0"/>
    <m/>
    <b v="0"/>
    <b v="0"/>
    <b v="0"/>
    <x v="8"/>
    <b v="0"/>
    <s v="Auto-Classic"/>
    <x v="0"/>
    <m/>
    <s v="0055A00000BclF5QAJ"/>
    <d v="2021-06-01T19:07:12"/>
    <m/>
    <d v="2021-03-24T17:20:44"/>
    <m/>
    <m/>
    <b v="0"/>
    <m/>
    <m/>
    <s v="Referral"/>
    <m/>
    <m/>
    <s v="Thermo"/>
    <s v="QE Plus, HF, HF-X  (NO biopharma)"/>
    <m/>
    <x v="1004"/>
    <x v="0"/>
    <b v="0"/>
    <m/>
    <m/>
    <m/>
    <s v="00531000007KAu8AAG"/>
    <s v="01s5A000005xBsuQAE"/>
    <s v="Biotherapeutics"/>
    <m/>
    <s v="0035A00003NGItTQAX"/>
    <s v="System"/>
    <s v="ZipChip"/>
    <m/>
    <m/>
    <s v="0125A000001ESVfQAO"/>
    <b v="0"/>
    <m/>
    <b v="0"/>
    <m/>
    <m/>
    <x v="3"/>
    <b v="0"/>
    <d v="2021-06-29T20:34:54"/>
    <s v="0055A00000Bd4jEQAR"/>
    <m/>
    <b v="0"/>
    <x v="0"/>
    <m/>
    <m/>
    <m/>
    <m/>
    <x v="0"/>
    <n v="5"/>
    <n v="0"/>
  </r>
  <r>
    <s v="0015A000026BdB3QAK"/>
    <b v="0"/>
    <m/>
    <b v="0"/>
    <m/>
    <m/>
    <m/>
    <x v="68"/>
    <b v="0"/>
    <m/>
    <m/>
    <s v="0035A00003NtfvaQAB"/>
    <m/>
    <m/>
    <s v="00531000007KAu8AAG"/>
    <b v="0"/>
    <d v="2018-10-30T15:59:03"/>
    <m/>
    <b v="0"/>
    <m/>
    <m/>
    <b v="0"/>
    <d v="2022-01-01T00:00:00"/>
    <n v="1"/>
    <n v="2022"/>
    <s v="Pipeline"/>
    <s v="Pipeline"/>
    <b v="0"/>
    <b v="0"/>
    <m/>
    <b v="0"/>
    <b v="0"/>
    <b v="0"/>
    <x v="8"/>
    <b v="0"/>
    <s v="Auto-Classic"/>
    <x v="0"/>
    <m/>
    <s v="0055A00000BclF5QAJ"/>
    <d v="2021-06-01T19:07:12"/>
    <m/>
    <d v="2021-03-24T17:20:19"/>
    <m/>
    <m/>
    <b v="0"/>
    <m/>
    <m/>
    <s v="Inside Sales"/>
    <m/>
    <m/>
    <s v="Thermo"/>
    <s v="QE Plus, HF, HF-X  (NO biopharma)"/>
    <m/>
    <x v="1005"/>
    <x v="0"/>
    <b v="0"/>
    <m/>
    <m/>
    <m/>
    <s v="00531000007KAu8AAG"/>
    <s v="01s5A000005xBsuQAE"/>
    <s v="Biotherapeutics"/>
    <m/>
    <s v="0035A00003NtfvaQAB"/>
    <s v="System"/>
    <s v="ZipChip"/>
    <m/>
    <m/>
    <s v="0125A000001ESVfQAO"/>
    <b v="0"/>
    <m/>
    <b v="0"/>
    <m/>
    <m/>
    <x v="3"/>
    <b v="0"/>
    <d v="2021-06-29T20:34:54"/>
    <s v="0055A00000Bd4jEQAR"/>
    <m/>
    <b v="0"/>
    <x v="0"/>
    <m/>
    <m/>
    <n v="56557.5"/>
    <m/>
    <x v="157"/>
    <n v="5"/>
    <n v="0"/>
  </r>
  <r>
    <s v="0015A00002VoOopQAF"/>
    <b v="0"/>
    <m/>
    <b v="0"/>
    <m/>
    <m/>
    <s v="CHO"/>
    <x v="29"/>
    <b v="0"/>
    <m/>
    <m/>
    <m/>
    <m/>
    <m/>
    <s v="0055A00000BcmS5QAJ"/>
    <b v="0"/>
    <d v="2021-03-09T21:20:40"/>
    <m/>
    <b v="0"/>
    <m/>
    <m/>
    <b v="0"/>
    <d v="2022-02-01T00:00:00"/>
    <n v="2"/>
    <n v="2022"/>
    <s v="Pipeline"/>
    <s v="Pipeline"/>
    <b v="0"/>
    <b v="0"/>
    <m/>
    <b v="0"/>
    <b v="0"/>
    <b v="0"/>
    <x v="8"/>
    <b v="0"/>
    <m/>
    <x v="0"/>
    <m/>
    <s v="0055A00000BclF5QAJ"/>
    <d v="2021-06-01T19:07:12"/>
    <m/>
    <m/>
    <m/>
    <m/>
    <b v="0"/>
    <m/>
    <m/>
    <s v="Prospecting Journey"/>
    <m/>
    <m/>
    <m/>
    <m/>
    <m/>
    <x v="1006"/>
    <x v="0"/>
    <b v="0"/>
    <m/>
    <m/>
    <m/>
    <s v="0055A00000BcmS5QAJ"/>
    <m/>
    <s v="Biotherapeutics"/>
    <m/>
    <s v="0035A00003osZoPQAU"/>
    <s v="System"/>
    <s v="Rebel"/>
    <m/>
    <m/>
    <s v="0125A000001ESVfQAO"/>
    <b v="0"/>
    <m/>
    <b v="0"/>
    <m/>
    <m/>
    <x v="3"/>
    <b v="0"/>
    <d v="2021-06-29T20:34:55"/>
    <s v="0056e00000BdE5OAAV"/>
    <m/>
    <b v="0"/>
    <x v="0"/>
    <m/>
    <m/>
    <n v="187462"/>
    <m/>
    <x v="158"/>
    <n v="5"/>
    <n v="0"/>
  </r>
  <r>
    <s v="0015A00002DSfXGQA1"/>
    <b v="0"/>
    <m/>
    <b v="0"/>
    <m/>
    <m/>
    <m/>
    <x v="40"/>
    <b v="0"/>
    <m/>
    <m/>
    <m/>
    <m/>
    <m/>
    <s v="005i0000000fpvQAAQ"/>
    <b v="0"/>
    <d v="2019-07-03T08:47:14"/>
    <m/>
    <b v="0"/>
    <m/>
    <m/>
    <b v="0"/>
    <d v="2021-03-01T00:00:00"/>
    <n v="3"/>
    <n v="2021"/>
    <s v="Pipeline"/>
    <s v="Pipeline"/>
    <b v="0"/>
    <b v="0"/>
    <m/>
    <b v="0"/>
    <b v="0"/>
    <b v="0"/>
    <x v="8"/>
    <b v="0"/>
    <m/>
    <x v="0"/>
    <d v="2020-03-01T00:00:00"/>
    <s v="0055A00000BclF5QAJ"/>
    <d v="2021-06-01T19:07:23"/>
    <m/>
    <m/>
    <m/>
    <m/>
    <b v="0"/>
    <m/>
    <m/>
    <s v="Other"/>
    <m/>
    <m/>
    <s v="Agilent"/>
    <s v="Other (text field)"/>
    <m/>
    <x v="1007"/>
    <x v="0"/>
    <b v="0"/>
    <m/>
    <s v="XYZ"/>
    <s v="ABC"/>
    <s v="005i0000000fpvQAAQ"/>
    <m/>
    <s v="Other"/>
    <m/>
    <m/>
    <s v="System"/>
    <s v="ZipChip"/>
    <m/>
    <m/>
    <s v="0125A000001ESVfQAO"/>
    <b v="0"/>
    <m/>
    <b v="0"/>
    <m/>
    <m/>
    <x v="2"/>
    <b v="0"/>
    <d v="2021-06-29T20:34:54"/>
    <s v="0055A000008iLmcQAE"/>
    <m/>
    <b v="0"/>
    <x v="0"/>
    <m/>
    <m/>
    <m/>
    <m/>
    <x v="0"/>
    <m/>
    <n v="0"/>
  </r>
  <r>
    <s v="0015A0000256abKQAQ"/>
    <b v="0"/>
    <m/>
    <b v="0"/>
    <m/>
    <m/>
    <m/>
    <x v="226"/>
    <b v="0"/>
    <m/>
    <m/>
    <s v="0035A00003aL6jDQAS"/>
    <m/>
    <m/>
    <s v="00531000007KAu8AAG"/>
    <b v="0"/>
    <d v="2018-10-02T12:31:35"/>
    <m/>
    <b v="0"/>
    <m/>
    <m/>
    <b v="0"/>
    <d v="2022-03-01T00:00:00"/>
    <n v="3"/>
    <n v="2022"/>
    <s v="Pipeline"/>
    <s v="Pipeline"/>
    <b v="0"/>
    <b v="0"/>
    <m/>
    <b v="0"/>
    <b v="0"/>
    <b v="0"/>
    <x v="8"/>
    <b v="0"/>
    <s v="Auto-Classic"/>
    <x v="0"/>
    <m/>
    <s v="0055A00000BclF5QAJ"/>
    <d v="2021-06-01T19:07:12"/>
    <m/>
    <d v="2020-08-20T11:50:23"/>
    <m/>
    <m/>
    <b v="0"/>
    <m/>
    <m/>
    <s v="Webinar"/>
    <m/>
    <m/>
    <s v="Thermo"/>
    <m/>
    <m/>
    <x v="1008"/>
    <x v="0"/>
    <b v="0"/>
    <m/>
    <m/>
    <m/>
    <s v="00531000007KAu8AAG"/>
    <m/>
    <m/>
    <m/>
    <s v="0035A00003aL6jDQAS"/>
    <s v="System"/>
    <s v="ZipChip"/>
    <m/>
    <m/>
    <s v="0125A000001ESVfQAO"/>
    <b v="0"/>
    <m/>
    <b v="0"/>
    <m/>
    <m/>
    <x v="3"/>
    <b v="0"/>
    <d v="2021-06-29T20:34:54"/>
    <s v="0055A00000Bd4jEQAR"/>
    <m/>
    <b v="0"/>
    <x v="0"/>
    <m/>
    <m/>
    <m/>
    <m/>
    <x v="0"/>
    <n v="5"/>
    <n v="0"/>
  </r>
  <r>
    <s v="0013100001p5BKSAA2"/>
    <b v="0"/>
    <m/>
    <b v="0"/>
    <m/>
    <m/>
    <m/>
    <x v="10"/>
    <b v="0"/>
    <m/>
    <m/>
    <s v="0035A00003TS4CLQA1"/>
    <m/>
    <m/>
    <s v="00531000007KAu8AAG"/>
    <b v="0"/>
    <d v="2019-03-20T16:47:31"/>
    <m/>
    <b v="0"/>
    <m/>
    <m/>
    <b v="0"/>
    <d v="2021-04-01T00:00:00"/>
    <n v="4"/>
    <n v="2021"/>
    <s v="Pipeline"/>
    <s v="Pipeline"/>
    <b v="0"/>
    <b v="0"/>
    <m/>
    <b v="0"/>
    <b v="0"/>
    <b v="0"/>
    <x v="8"/>
    <b v="0"/>
    <s v="Auto-Classic"/>
    <x v="0"/>
    <m/>
    <s v="0055A00000BclF5QAJ"/>
    <d v="2021-06-01T19:07:23"/>
    <m/>
    <d v="2021-01-28T11:35:31"/>
    <m/>
    <m/>
    <b v="0"/>
    <m/>
    <m/>
    <s v="Trade Show"/>
    <m/>
    <m/>
    <s v="Thermo"/>
    <s v="QE EMR UHMR (Plus, HF, HF-X with BioPharma)"/>
    <m/>
    <x v="1009"/>
    <x v="0"/>
    <b v="0"/>
    <m/>
    <m/>
    <m/>
    <s v="00531000007KAu8AAG"/>
    <s v="01s5A000005x0vsQAA"/>
    <s v="Biotherapeutics"/>
    <m/>
    <s v="0035A00003TS4CLQA1"/>
    <s v="System"/>
    <s v="ZipChip"/>
    <m/>
    <m/>
    <s v="0125A000001ESVfQAO"/>
    <b v="0"/>
    <m/>
    <b v="0"/>
    <m/>
    <m/>
    <x v="3"/>
    <b v="0"/>
    <d v="2021-06-29T20:34:54"/>
    <s v="0055A00000Bd4jEQAR"/>
    <m/>
    <b v="0"/>
    <x v="0"/>
    <m/>
    <m/>
    <m/>
    <m/>
    <x v="0"/>
    <n v="5"/>
    <n v="0"/>
  </r>
  <r>
    <s v="0015A000021Or98QAC"/>
    <b v="0"/>
    <m/>
    <b v="0"/>
    <s v="7015A000001ThI4QAK"/>
    <m/>
    <m/>
    <x v="10"/>
    <b v="0"/>
    <m/>
    <m/>
    <s v="0035A00003IOO7dQAH"/>
    <m/>
    <m/>
    <s v="00531000007KAu8AAG"/>
    <b v="0"/>
    <d v="2020-05-06T13:27:56"/>
    <m/>
    <b v="0"/>
    <m/>
    <m/>
    <b v="0"/>
    <d v="2021-04-01T00:00:00"/>
    <n v="4"/>
    <n v="2021"/>
    <s v="Pipeline"/>
    <s v="Pipeline"/>
    <b v="0"/>
    <b v="0"/>
    <m/>
    <b v="0"/>
    <b v="0"/>
    <b v="0"/>
    <x v="8"/>
    <b v="0"/>
    <s v="Auto-Classic"/>
    <x v="0"/>
    <m/>
    <s v="0055A00000BclF5QAJ"/>
    <d v="2021-06-01T19:07:23"/>
    <m/>
    <d v="2021-03-24T17:39:13"/>
    <m/>
    <m/>
    <b v="0"/>
    <m/>
    <m/>
    <s v="Webinar"/>
    <m/>
    <m/>
    <s v="Thermo"/>
    <m/>
    <m/>
    <x v="1010"/>
    <x v="0"/>
    <b v="0"/>
    <m/>
    <m/>
    <m/>
    <s v="00531000007KAu8AAG"/>
    <s v="01s5A000005x0vsQAA"/>
    <s v="Biotherapeutics"/>
    <m/>
    <s v="0035A00003IOO7dQAH"/>
    <s v="System"/>
    <s v="ZipChip"/>
    <m/>
    <m/>
    <s v="0125A000001ESVfQAO"/>
    <b v="0"/>
    <m/>
    <b v="0"/>
    <m/>
    <m/>
    <x v="3"/>
    <b v="0"/>
    <d v="2021-06-29T20:34:55"/>
    <s v="0055A00000Bd4jEQAR"/>
    <m/>
    <b v="0"/>
    <x v="0"/>
    <m/>
    <m/>
    <m/>
    <m/>
    <x v="0"/>
    <n v="5"/>
    <n v="0"/>
  </r>
  <r>
    <s v="0013100001lbwD9AAI"/>
    <b v="0"/>
    <m/>
    <b v="0"/>
    <s v="7015A000001qXCFQA2"/>
    <m/>
    <m/>
    <x v="35"/>
    <b v="0"/>
    <m/>
    <m/>
    <s v="0035A00003Vy0cOQAR"/>
    <m/>
    <s v="Unknown"/>
    <s v="0055A000009GjocQAC"/>
    <b v="0"/>
    <d v="2019-06-13T14:50:30"/>
    <m/>
    <b v="0"/>
    <m/>
    <m/>
    <b v="0"/>
    <d v="2021-04-01T00:00:00"/>
    <n v="4"/>
    <n v="2021"/>
    <s v="Pipeline"/>
    <s v="Pipeline"/>
    <b v="0"/>
    <b v="0"/>
    <m/>
    <b v="0"/>
    <b v="0"/>
    <b v="0"/>
    <x v="8"/>
    <b v="0"/>
    <s v="Auto-Classic"/>
    <x v="0"/>
    <d v="2021-03-25T00:00:00"/>
    <s v="0055A00000BclF5QAJ"/>
    <d v="2021-06-01T19:07:17"/>
    <m/>
    <m/>
    <m/>
    <m/>
    <b v="0"/>
    <m/>
    <m/>
    <s v="Trade Show"/>
    <m/>
    <m/>
    <m/>
    <m/>
    <m/>
    <x v="1011"/>
    <x v="0"/>
    <b v="0"/>
    <m/>
    <m/>
    <s v="structural charcterization"/>
    <s v="0055A00000Bnt5hQAB"/>
    <s v="01s5A000005z9ixQAA"/>
    <m/>
    <m/>
    <s v="0035A00003Vy0cOQAR"/>
    <s v="System"/>
    <s v="ZipChip"/>
    <m/>
    <m/>
    <s v="0125A000001ESVfQAO"/>
    <b v="0"/>
    <m/>
    <b v="0"/>
    <m/>
    <m/>
    <x v="3"/>
    <b v="0"/>
    <d v="2021-06-29T20:34:54"/>
    <s v="0055A000008iLmcQAE"/>
    <m/>
    <b v="0"/>
    <x v="0"/>
    <m/>
    <m/>
    <n v="85000"/>
    <m/>
    <x v="159"/>
    <n v="5"/>
    <n v="0"/>
  </r>
  <r>
    <s v="0015A00002BpBLjQAN"/>
    <b v="0"/>
    <m/>
    <b v="0"/>
    <m/>
    <m/>
    <m/>
    <x v="10"/>
    <b v="0"/>
    <m/>
    <m/>
    <s v="0035A00003UZMnEQAX"/>
    <m/>
    <s v="Unknown"/>
    <s v="0055A000009GjocQAC"/>
    <b v="0"/>
    <d v="2019-05-15T13:51:00"/>
    <m/>
    <b v="0"/>
    <m/>
    <m/>
    <b v="0"/>
    <d v="2021-04-01T00:00:00"/>
    <n v="4"/>
    <n v="2021"/>
    <s v="Pipeline"/>
    <s v="Pipeline"/>
    <b v="0"/>
    <b v="0"/>
    <m/>
    <b v="0"/>
    <b v="0"/>
    <b v="0"/>
    <x v="8"/>
    <b v="0"/>
    <s v="Auto-Si"/>
    <x v="0"/>
    <d v="2020-08-10T00:00:00"/>
    <s v="0055A00000BclF5QAJ"/>
    <d v="2021-06-01T19:07:17"/>
    <m/>
    <d v="2020-02-26T15:58:34"/>
    <m/>
    <m/>
    <b v="0"/>
    <m/>
    <m/>
    <s v="Field Sales"/>
    <m/>
    <m/>
    <s v="Sciex"/>
    <s v="Triple Quad LC/MS (4500,5500,6500)"/>
    <m/>
    <x v="1012"/>
    <x v="0"/>
    <b v="0"/>
    <m/>
    <m/>
    <s v="digest quant of protein peptide identification"/>
    <s v="0055A00000Bnt5hQAB"/>
    <s v="01s5A000005z9ixQAA"/>
    <s v="Proteomics"/>
    <m/>
    <s v="0035A00003UZMnEQAX"/>
    <s v="System"/>
    <s v="ZipChip"/>
    <m/>
    <m/>
    <s v="0125A000001ESVfQAO"/>
    <b v="0"/>
    <m/>
    <b v="0"/>
    <m/>
    <m/>
    <x v="3"/>
    <b v="0"/>
    <d v="2021-06-29T20:34:54"/>
    <s v="0055A000008iLmcQAE"/>
    <m/>
    <b v="0"/>
    <x v="0"/>
    <m/>
    <m/>
    <n v="80000"/>
    <m/>
    <x v="121"/>
    <n v="5"/>
    <n v="0"/>
  </r>
  <r>
    <s v="0015A00002GpXQkQAN"/>
    <b v="0"/>
    <m/>
    <b v="0"/>
    <m/>
    <m/>
    <m/>
    <x v="139"/>
    <b v="0"/>
    <m/>
    <m/>
    <m/>
    <m/>
    <m/>
    <s v="00531000007KgPgAAK"/>
    <b v="0"/>
    <d v="2020-10-12T11:50:59"/>
    <m/>
    <b v="0"/>
    <m/>
    <m/>
    <b v="0"/>
    <d v="2021-01-01T00:00:00"/>
    <n v="1"/>
    <n v="2021"/>
    <s v="Pipeline"/>
    <s v="Pipeline"/>
    <b v="0"/>
    <b v="0"/>
    <m/>
    <b v="0"/>
    <b v="0"/>
    <b v="0"/>
    <x v="8"/>
    <b v="0"/>
    <m/>
    <x v="0"/>
    <m/>
    <s v="0055A00000BclF5QAJ"/>
    <d v="2021-04-11T20:08:00"/>
    <m/>
    <m/>
    <m/>
    <m/>
    <b v="0"/>
    <m/>
    <m/>
    <s v="Field Sales"/>
    <m/>
    <m/>
    <m/>
    <m/>
    <m/>
    <x v="1013"/>
    <x v="0"/>
    <b v="0"/>
    <m/>
    <m/>
    <m/>
    <s v="00531000007KgPgAAK"/>
    <m/>
    <m/>
    <m/>
    <m/>
    <m/>
    <s v="MX908"/>
    <m/>
    <m/>
    <s v="0125A000001NaBLQA0"/>
    <b v="0"/>
    <m/>
    <b v="0"/>
    <m/>
    <m/>
    <x v="2"/>
    <b v="0"/>
    <d v="2021-06-29T20:34:55"/>
    <m/>
    <m/>
    <b v="0"/>
    <x v="0"/>
    <m/>
    <m/>
    <m/>
    <m/>
    <x v="0"/>
    <n v="10"/>
    <n v="0"/>
  </r>
  <r>
    <s v="0015A00002QeEVmQAN"/>
    <b v="0"/>
    <m/>
    <b v="0"/>
    <m/>
    <m/>
    <m/>
    <x v="139"/>
    <b v="0"/>
    <m/>
    <m/>
    <m/>
    <m/>
    <m/>
    <s v="00531000007KgPgAAK"/>
    <b v="0"/>
    <d v="2020-11-10T18:33:01"/>
    <m/>
    <b v="0"/>
    <m/>
    <m/>
    <b v="0"/>
    <d v="2021-01-01T00:00:00"/>
    <n v="1"/>
    <n v="2021"/>
    <s v="Pipeline"/>
    <s v="Pipeline"/>
    <b v="0"/>
    <b v="0"/>
    <m/>
    <b v="0"/>
    <b v="0"/>
    <b v="0"/>
    <x v="8"/>
    <b v="0"/>
    <m/>
    <x v="0"/>
    <m/>
    <s v="0055A00000BclF5QAJ"/>
    <d v="2021-04-11T20:08:00"/>
    <m/>
    <m/>
    <m/>
    <m/>
    <b v="0"/>
    <m/>
    <m/>
    <s v="Field Sales"/>
    <m/>
    <m/>
    <m/>
    <m/>
    <m/>
    <x v="1014"/>
    <x v="0"/>
    <b v="0"/>
    <m/>
    <m/>
    <m/>
    <s v="00531000007KgPgAAK"/>
    <s v="01s31000003qafjAAA"/>
    <m/>
    <m/>
    <m/>
    <m/>
    <s v="MX908"/>
    <m/>
    <m/>
    <s v="0125A000001NaBLQA0"/>
    <b v="0"/>
    <m/>
    <b v="0"/>
    <m/>
    <m/>
    <x v="2"/>
    <b v="0"/>
    <d v="2021-06-29T20:34:55"/>
    <m/>
    <m/>
    <b v="0"/>
    <x v="0"/>
    <m/>
    <m/>
    <m/>
    <m/>
    <x v="0"/>
    <n v="10"/>
    <n v="0"/>
  </r>
  <r>
    <s v="0016e00002Zw9L7AAJ"/>
    <b v="0"/>
    <m/>
    <b v="0"/>
    <m/>
    <m/>
    <m/>
    <x v="80"/>
    <b v="0"/>
    <m/>
    <m/>
    <m/>
    <m/>
    <m/>
    <s v="00531000008F2qlAAC"/>
    <b v="0"/>
    <d v="2020-07-06T16:34:08"/>
    <m/>
    <b v="0"/>
    <m/>
    <m/>
    <b v="0"/>
    <d v="2021-03-01T00:00:00"/>
    <n v="3"/>
    <n v="2021"/>
    <s v="BestCase"/>
    <s v="Best Case"/>
    <b v="0"/>
    <b v="0"/>
    <m/>
    <b v="0"/>
    <b v="0"/>
    <b v="0"/>
    <x v="9"/>
    <b v="0"/>
    <m/>
    <x v="0"/>
    <m/>
    <s v="0055A000009GxI2QAK"/>
    <d v="2021-06-17T20:54:35"/>
    <m/>
    <d v="2021-06-17T20:53:28"/>
    <d v="2021-06-17T00:00:00"/>
    <m/>
    <b v="0"/>
    <m/>
    <m/>
    <s v="Field Sales"/>
    <m/>
    <m/>
    <m/>
    <m/>
    <m/>
    <x v="1015"/>
    <x v="0"/>
    <b v="0"/>
    <m/>
    <m/>
    <m/>
    <s v="0055A000009GxI2QAK"/>
    <m/>
    <s v="Drugs"/>
    <s v="Drugs"/>
    <s v="003i000001yjgLhAAI"/>
    <m/>
    <s v="MX908"/>
    <m/>
    <m/>
    <s v="0125A000001NaBLQA0"/>
    <b v="0"/>
    <m/>
    <b v="0"/>
    <m/>
    <m/>
    <x v="8"/>
    <b v="0"/>
    <d v="2021-06-29T20:34:55"/>
    <m/>
    <m/>
    <b v="0"/>
    <x v="0"/>
    <m/>
    <m/>
    <n v="58500"/>
    <m/>
    <x v="160"/>
    <n v="70"/>
    <n v="0"/>
  </r>
  <r>
    <s v="0013100001gwKi1AAE"/>
    <b v="0"/>
    <m/>
    <b v="0"/>
    <m/>
    <m/>
    <m/>
    <x v="40"/>
    <b v="0"/>
    <m/>
    <m/>
    <s v="0035A00003YvhfDQAR"/>
    <m/>
    <m/>
    <s v="00531000007MUoEAAW"/>
    <b v="0"/>
    <d v="2019-09-25T19:20:57"/>
    <m/>
    <b v="0"/>
    <m/>
    <m/>
    <b v="0"/>
    <d v="2021-03-01T00:00:00"/>
    <n v="3"/>
    <n v="2021"/>
    <s v="Pipeline"/>
    <s v="Pipeline"/>
    <b v="0"/>
    <b v="0"/>
    <m/>
    <b v="0"/>
    <b v="0"/>
    <b v="0"/>
    <x v="9"/>
    <b v="0"/>
    <m/>
    <x v="0"/>
    <m/>
    <s v="0055A00000BclF5QAJ"/>
    <d v="2021-04-14T20:01:34"/>
    <m/>
    <d v="2020-01-06T18:18:11"/>
    <m/>
    <m/>
    <b v="0"/>
    <m/>
    <m/>
    <s v="Field Sales"/>
    <m/>
    <m/>
    <m/>
    <m/>
    <m/>
    <x v="1016"/>
    <x v="0"/>
    <b v="0"/>
    <m/>
    <m/>
    <m/>
    <s v="00531000007Es7rAAC"/>
    <s v="01s31000003qafjAAA"/>
    <s v="CWAs;Explosives;Drugs;All Hazards"/>
    <m/>
    <m/>
    <m/>
    <s v="MX908"/>
    <m/>
    <m/>
    <s v="0125A000001NaBLQA0"/>
    <b v="0"/>
    <m/>
    <b v="0"/>
    <m/>
    <m/>
    <x v="4"/>
    <b v="0"/>
    <d v="2021-06-29T20:34:54"/>
    <m/>
    <m/>
    <b v="0"/>
    <x v="0"/>
    <m/>
    <m/>
    <m/>
    <m/>
    <x v="0"/>
    <n v="30"/>
    <n v="0"/>
  </r>
  <r>
    <s v="0015A000029X4xSQAS"/>
    <b v="0"/>
    <m/>
    <b v="0"/>
    <m/>
    <m/>
    <m/>
    <x v="10"/>
    <b v="0"/>
    <m/>
    <m/>
    <s v="0035A00003R0LWHQA3"/>
    <m/>
    <m/>
    <s v="0055A000009sa63QAA"/>
    <b v="0"/>
    <d v="2019-02-27T17:57:25"/>
    <m/>
    <b v="0"/>
    <m/>
    <m/>
    <b v="0"/>
    <d v="2021-04-01T00:00:00"/>
    <n v="4"/>
    <n v="2021"/>
    <s v="Pipeline"/>
    <s v="Pipeline"/>
    <b v="0"/>
    <b v="0"/>
    <m/>
    <b v="0"/>
    <b v="0"/>
    <b v="0"/>
    <x v="9"/>
    <b v="0"/>
    <m/>
    <x v="0"/>
    <d v="2019-02-27T00:00:00"/>
    <s v="0055A00000BclF5QAJ"/>
    <d v="2021-06-11T14:05:57"/>
    <m/>
    <d v="2020-12-28T06:00:47"/>
    <m/>
    <m/>
    <b v="0"/>
    <m/>
    <s v="Other"/>
    <s v="Website"/>
    <m/>
    <m/>
    <m/>
    <m/>
    <m/>
    <x v="1017"/>
    <x v="0"/>
    <b v="0"/>
    <m/>
    <m/>
    <m/>
    <s v="0055A000009sa63QAA"/>
    <m/>
    <s v="Drugs;Other"/>
    <m/>
    <s v="0035A00003R0LWHQA3"/>
    <m/>
    <s v="MX908"/>
    <m/>
    <m/>
    <s v="0125A000001NaBLQA0"/>
    <b v="0"/>
    <m/>
    <b v="0"/>
    <m/>
    <m/>
    <x v="3"/>
    <b v="0"/>
    <d v="2021-06-29T20:34:54"/>
    <m/>
    <m/>
    <b v="0"/>
    <x v="0"/>
    <m/>
    <m/>
    <m/>
    <m/>
    <x v="0"/>
    <n v="5"/>
    <n v="0"/>
  </r>
  <r>
    <s v="0015A00002VqTr6QAF"/>
    <b v="0"/>
    <m/>
    <b v="0"/>
    <m/>
    <m/>
    <m/>
    <x v="10"/>
    <b v="0"/>
    <m/>
    <m/>
    <s v="0035A00003pnDUEQA2"/>
    <m/>
    <m/>
    <s v="00531000007MUoEAAW"/>
    <b v="0"/>
    <d v="2021-03-26T13:23:00"/>
    <m/>
    <b v="0"/>
    <s v="All Safe"/>
    <d v="2021-12-31T00:00:00"/>
    <b v="0"/>
    <d v="2021-04-01T00:00:00"/>
    <n v="4"/>
    <n v="2021"/>
    <s v="Pipeline"/>
    <s v="Pipeline"/>
    <b v="0"/>
    <b v="0"/>
    <m/>
    <b v="0"/>
    <b v="0"/>
    <b v="0"/>
    <x v="9"/>
    <b v="0"/>
    <m/>
    <x v="0"/>
    <m/>
    <s v="0055A00000BclF5QAJ"/>
    <d v="2021-04-11T20:08:00"/>
    <m/>
    <m/>
    <m/>
    <m/>
    <b v="0"/>
    <m/>
    <m/>
    <s v="Field Sales"/>
    <m/>
    <m/>
    <m/>
    <m/>
    <m/>
    <x v="1018"/>
    <x v="0"/>
    <b v="0"/>
    <m/>
    <m/>
    <m/>
    <s v="00531000007KAsvAAG"/>
    <m/>
    <m/>
    <m/>
    <m/>
    <m/>
    <s v="MX908"/>
    <m/>
    <m/>
    <s v="0125A000001NaBLQA0"/>
    <b v="0"/>
    <m/>
    <b v="0"/>
    <m/>
    <m/>
    <x v="3"/>
    <b v="0"/>
    <d v="2021-06-29T20:34:55"/>
    <m/>
    <m/>
    <b v="0"/>
    <x v="0"/>
    <m/>
    <m/>
    <m/>
    <m/>
    <x v="0"/>
    <n v="5"/>
    <n v="0"/>
  </r>
  <r>
    <s v="0015A00002UhZbQQAV"/>
    <b v="0"/>
    <m/>
    <b v="0"/>
    <m/>
    <m/>
    <m/>
    <x v="192"/>
    <b v="0"/>
    <m/>
    <m/>
    <m/>
    <m/>
    <m/>
    <s v="00531000007MUoEAAW"/>
    <b v="0"/>
    <d v="2021-03-05T22:17:46"/>
    <m/>
    <b v="0"/>
    <s v="All Safe"/>
    <d v="2021-12-31T00:00:00"/>
    <b v="0"/>
    <d v="2022-04-01T00:00:00"/>
    <n v="4"/>
    <n v="2022"/>
    <s v="Pipeline"/>
    <s v="Pipeline"/>
    <b v="0"/>
    <b v="0"/>
    <m/>
    <b v="0"/>
    <b v="0"/>
    <b v="0"/>
    <x v="9"/>
    <b v="0"/>
    <m/>
    <x v="0"/>
    <m/>
    <s v="0055A00000BclF5QAJ"/>
    <d v="2021-04-11T20:08:00"/>
    <m/>
    <m/>
    <m/>
    <m/>
    <b v="0"/>
    <m/>
    <m/>
    <s v="Field Sales"/>
    <m/>
    <m/>
    <m/>
    <m/>
    <m/>
    <x v="1019"/>
    <x v="0"/>
    <b v="0"/>
    <m/>
    <m/>
    <m/>
    <s v="00531000007KAsvAAG"/>
    <m/>
    <m/>
    <m/>
    <m/>
    <m/>
    <s v="MX908"/>
    <m/>
    <m/>
    <s v="0125A000001NaBLQA0"/>
    <b v="0"/>
    <m/>
    <b v="0"/>
    <m/>
    <m/>
    <x v="3"/>
    <b v="0"/>
    <d v="2021-06-29T20:34:55"/>
    <m/>
    <m/>
    <b v="0"/>
    <x v="0"/>
    <m/>
    <m/>
    <m/>
    <m/>
    <x v="0"/>
    <n v="5"/>
    <n v="0"/>
  </r>
  <r>
    <s v="0016e00002Zw8uzAAB"/>
    <b v="0"/>
    <m/>
    <b v="0"/>
    <m/>
    <m/>
    <m/>
    <x v="10"/>
    <b v="0"/>
    <m/>
    <m/>
    <m/>
    <m/>
    <m/>
    <s v="00531000008F2qlAAC"/>
    <b v="0"/>
    <d v="2019-12-18T16:17:59"/>
    <m/>
    <b v="0"/>
    <m/>
    <m/>
    <b v="0"/>
    <d v="2021-04-01T00:00:00"/>
    <n v="4"/>
    <n v="2021"/>
    <s v="Pipeline"/>
    <s v="Pipeline"/>
    <b v="0"/>
    <b v="0"/>
    <m/>
    <b v="0"/>
    <b v="0"/>
    <b v="0"/>
    <x v="9"/>
    <b v="0"/>
    <m/>
    <x v="0"/>
    <m/>
    <s v="0055A000009GxI2QAK"/>
    <d v="2021-06-17T14:24:54"/>
    <m/>
    <d v="2020-12-28T22:19:15"/>
    <m/>
    <m/>
    <b v="0"/>
    <m/>
    <m/>
    <s v="Field Sales"/>
    <m/>
    <m/>
    <m/>
    <m/>
    <m/>
    <x v="1020"/>
    <x v="0"/>
    <b v="0"/>
    <m/>
    <m/>
    <m/>
    <s v="0055A000009GxI2QAK"/>
    <m/>
    <s v="All Hazards"/>
    <s v="All Hazards"/>
    <s v="003i000001yjgLhAAI"/>
    <m/>
    <s v="MX908"/>
    <m/>
    <m/>
    <s v="0125A000001NaBLQA0"/>
    <b v="0"/>
    <m/>
    <b v="0"/>
    <m/>
    <m/>
    <x v="3"/>
    <b v="0"/>
    <d v="2021-06-29T20:34:55"/>
    <m/>
    <m/>
    <b v="0"/>
    <x v="0"/>
    <m/>
    <m/>
    <n v="49079.63"/>
    <m/>
    <x v="161"/>
    <n v="5"/>
    <n v="0"/>
  </r>
  <r>
    <s v="001i000000K38RYAAZ"/>
    <b v="0"/>
    <m/>
    <b v="0"/>
    <m/>
    <m/>
    <m/>
    <x v="10"/>
    <b v="0"/>
    <m/>
    <m/>
    <m/>
    <m/>
    <m/>
    <s v="005i0000000fNkyAAE"/>
    <b v="0"/>
    <d v="2021-03-18T22:10:48"/>
    <m/>
    <b v="0"/>
    <m/>
    <m/>
    <b v="0"/>
    <d v="2021-04-01T00:00:00"/>
    <n v="4"/>
    <n v="2021"/>
    <s v="BestCase"/>
    <s v="Best Case"/>
    <b v="0"/>
    <b v="0"/>
    <s v="OTHER"/>
    <b v="0"/>
    <b v="0"/>
    <b v="0"/>
    <x v="2"/>
    <b v="0"/>
    <m/>
    <x v="0"/>
    <m/>
    <s v="0055A00000BclF5QAJ"/>
    <d v="2021-04-11T20:08:00"/>
    <m/>
    <m/>
    <m/>
    <m/>
    <b v="1"/>
    <m/>
    <m/>
    <s v="Field Sales"/>
    <m/>
    <m/>
    <m/>
    <m/>
    <m/>
    <x v="1021"/>
    <x v="0"/>
    <b v="0"/>
    <m/>
    <m/>
    <m/>
    <s v="005i0000000fNkyAAE"/>
    <m/>
    <m/>
    <s v="Drugs"/>
    <m/>
    <m/>
    <s v="MX908"/>
    <m/>
    <m/>
    <s v="0125A000001NaBLQA0"/>
    <b v="0"/>
    <s v="All Hazards"/>
    <b v="0"/>
    <m/>
    <m/>
    <x v="9"/>
    <b v="0"/>
    <d v="2021-06-29T20:34:55"/>
    <m/>
    <m/>
    <b v="0"/>
    <x v="0"/>
    <m/>
    <m/>
    <m/>
    <m/>
    <x v="0"/>
    <n v="50"/>
    <n v="0"/>
  </r>
  <r>
    <s v="0015A00002DSfMmQAL"/>
    <b v="0"/>
    <m/>
    <b v="0"/>
    <s v="7015A000001qXCFQA2"/>
    <m/>
    <m/>
    <x v="68"/>
    <b v="0"/>
    <m/>
    <m/>
    <s v="0035A00003W0rAXQAZ"/>
    <m/>
    <m/>
    <s v="0055A000008iLoOQAU"/>
    <b v="1"/>
    <d v="2019-07-03T14:17:39"/>
    <m/>
    <b v="0"/>
    <m/>
    <m/>
    <b v="0"/>
    <d v="2022-01-01T00:00:00"/>
    <n v="1"/>
    <n v="2022"/>
    <s v="Pipeline"/>
    <s v="Pipeline"/>
    <b v="0"/>
    <b v="0"/>
    <m/>
    <b v="0"/>
    <b v="0"/>
    <b v="0"/>
    <x v="2"/>
    <b v="0"/>
    <m/>
    <x v="0"/>
    <d v="2019-07-02T00:00:00"/>
    <s v="0055A00000BclF5QAJ"/>
    <d v="2021-06-01T19:07:23"/>
    <m/>
    <d v="2020-03-20T11:46:28"/>
    <m/>
    <m/>
    <b v="0"/>
    <m/>
    <m/>
    <s v="Trade Show"/>
    <m/>
    <m/>
    <m/>
    <m/>
    <m/>
    <x v="1022"/>
    <x v="0"/>
    <b v="0"/>
    <m/>
    <m/>
    <m/>
    <s v="00531000007KAu8AAG"/>
    <m/>
    <m/>
    <m/>
    <s v="0035A00003W0rAXQAZ"/>
    <s v="System"/>
    <s v="ZipChip"/>
    <m/>
    <m/>
    <s v="0125A000001ESVfQAO"/>
    <b v="0"/>
    <m/>
    <b v="0"/>
    <m/>
    <m/>
    <x v="3"/>
    <b v="0"/>
    <d v="2021-06-29T20:34:54"/>
    <s v="0055A00000Bd4jEQAR"/>
    <m/>
    <b v="0"/>
    <x v="0"/>
    <m/>
    <m/>
    <m/>
    <m/>
    <x v="0"/>
    <n v="5"/>
    <n v="0"/>
  </r>
  <r>
    <s v="0013100001p59e3AAA"/>
    <b v="0"/>
    <m/>
    <b v="0"/>
    <s v="7015A000001qUvfQAE"/>
    <m/>
    <m/>
    <x v="68"/>
    <b v="0"/>
    <m/>
    <m/>
    <s v="0035A00003XXdGCQA1"/>
    <m/>
    <m/>
    <s v="00531000007KAu8AAG"/>
    <b v="1"/>
    <d v="2019-08-12T12:41:54"/>
    <m/>
    <b v="0"/>
    <m/>
    <m/>
    <b v="0"/>
    <d v="2022-01-01T00:00:00"/>
    <n v="1"/>
    <n v="2022"/>
    <s v="Pipeline"/>
    <s v="Pipeline"/>
    <b v="0"/>
    <b v="0"/>
    <m/>
    <b v="0"/>
    <b v="0"/>
    <b v="0"/>
    <x v="2"/>
    <b v="0"/>
    <m/>
    <x v="0"/>
    <d v="2019-05-14T00:00:00"/>
    <s v="0055A00000BclF5QAJ"/>
    <d v="2021-06-01T19:07:23"/>
    <m/>
    <d v="2020-08-20T10:17:24"/>
    <m/>
    <m/>
    <b v="0"/>
    <m/>
    <m/>
    <s v="eApp Note"/>
    <m/>
    <m/>
    <m/>
    <m/>
    <m/>
    <x v="1023"/>
    <x v="0"/>
    <b v="0"/>
    <m/>
    <m/>
    <m/>
    <s v="00531000007KAu8AAG"/>
    <m/>
    <m/>
    <m/>
    <s v="0035A00003XXdGCQA1"/>
    <s v="System"/>
    <s v="ZipChip"/>
    <m/>
    <m/>
    <s v="0125A000001ESVfQAO"/>
    <b v="0"/>
    <m/>
    <b v="0"/>
    <m/>
    <m/>
    <x v="3"/>
    <b v="0"/>
    <d v="2021-06-29T20:34:54"/>
    <s v="0055A00000Bd4jEQAR"/>
    <m/>
    <b v="0"/>
    <x v="0"/>
    <m/>
    <m/>
    <m/>
    <m/>
    <x v="0"/>
    <n v="5"/>
    <n v="0"/>
  </r>
  <r>
    <s v="0015A00002CTbnIQAT"/>
    <b v="0"/>
    <m/>
    <b v="0"/>
    <s v="7015A000001ThnRQAS"/>
    <m/>
    <m/>
    <x v="68"/>
    <b v="0"/>
    <m/>
    <m/>
    <s v="0035A00003aWvbXQAS"/>
    <m/>
    <m/>
    <s v="00531000007KAu8AAG"/>
    <b v="1"/>
    <d v="2019-11-19T16:57:02"/>
    <m/>
    <b v="0"/>
    <m/>
    <m/>
    <b v="0"/>
    <d v="2022-01-01T00:00:00"/>
    <n v="1"/>
    <n v="2022"/>
    <s v="Pipeline"/>
    <s v="Pipeline"/>
    <b v="0"/>
    <b v="0"/>
    <m/>
    <b v="0"/>
    <b v="0"/>
    <b v="0"/>
    <x v="2"/>
    <b v="0"/>
    <s v="Auto-Classic"/>
    <x v="0"/>
    <d v="2019-11-19T00:00:00"/>
    <s v="0055A00000BclF5QAJ"/>
    <d v="2021-06-01T19:07:23"/>
    <m/>
    <d v="2021-03-25T10:48:08"/>
    <m/>
    <m/>
    <b v="0"/>
    <m/>
    <m/>
    <s v="Webinar"/>
    <m/>
    <m/>
    <m/>
    <m/>
    <m/>
    <x v="1024"/>
    <x v="0"/>
    <b v="0"/>
    <m/>
    <m/>
    <m/>
    <s v="00531000007KAu8AAG"/>
    <m/>
    <s v="Biotherapeutics"/>
    <m/>
    <s v="0035A00003aWvbXQAS"/>
    <s v="System"/>
    <s v="ZipChip"/>
    <m/>
    <m/>
    <s v="0125A000001ESVfQAO"/>
    <b v="0"/>
    <m/>
    <b v="0"/>
    <m/>
    <m/>
    <x v="3"/>
    <b v="0"/>
    <d v="2021-06-29T20:34:55"/>
    <s v="0055A00000Bd4jEQAR"/>
    <m/>
    <b v="0"/>
    <x v="0"/>
    <m/>
    <m/>
    <m/>
    <m/>
    <x v="0"/>
    <n v="5"/>
    <n v="0"/>
  </r>
  <r>
    <s v="0015A00002CSHNZQA5"/>
    <b v="0"/>
    <m/>
    <b v="0"/>
    <s v="7015A000001qXCFQA2"/>
    <m/>
    <m/>
    <x v="68"/>
    <b v="0"/>
    <m/>
    <m/>
    <s v="0035A00003aJChcQAG"/>
    <m/>
    <m/>
    <s v="00531000007KAu8AAG"/>
    <b v="1"/>
    <d v="2019-12-03T11:35:25"/>
    <m/>
    <b v="0"/>
    <m/>
    <m/>
    <b v="0"/>
    <d v="2022-01-01T00:00:00"/>
    <n v="1"/>
    <n v="2022"/>
    <s v="Pipeline"/>
    <s v="Pipeline"/>
    <b v="0"/>
    <b v="0"/>
    <m/>
    <b v="0"/>
    <b v="0"/>
    <b v="0"/>
    <x v="2"/>
    <b v="0"/>
    <s v="Auto-Bi"/>
    <x v="0"/>
    <d v="2019-07-11T00:00:00"/>
    <s v="0055A00000BclF5QAJ"/>
    <d v="2021-06-01T19:07:17"/>
    <m/>
    <d v="2021-03-26T18:22:02"/>
    <m/>
    <m/>
    <b v="0"/>
    <m/>
    <m/>
    <s v="Trade Show"/>
    <m/>
    <m/>
    <s v="Bruker"/>
    <m/>
    <m/>
    <x v="1025"/>
    <x v="0"/>
    <b v="0"/>
    <m/>
    <m/>
    <m/>
    <s v="00531000007KAu8AAG"/>
    <s v="01s5A000005xBsuQAE"/>
    <s v="Biotherapeutics"/>
    <m/>
    <s v="0035A00003aJChcQAG"/>
    <s v="System"/>
    <s v="ZipChip"/>
    <m/>
    <m/>
    <s v="0125A000001ESVfQAO"/>
    <b v="0"/>
    <m/>
    <b v="0"/>
    <m/>
    <m/>
    <x v="3"/>
    <b v="0"/>
    <d v="2021-06-29T20:34:55"/>
    <s v="0055A00000Bd4jEQAR"/>
    <m/>
    <b v="0"/>
    <x v="0"/>
    <m/>
    <m/>
    <m/>
    <m/>
    <x v="0"/>
    <n v="5"/>
    <n v="0"/>
  </r>
  <r>
    <s v="0015A00002DPTKUQA5"/>
    <b v="0"/>
    <m/>
    <b v="0"/>
    <m/>
    <m/>
    <m/>
    <x v="68"/>
    <b v="0"/>
    <m/>
    <m/>
    <s v="0035A00003XBCAnQAP"/>
    <m/>
    <m/>
    <s v="0055A000008iLoOQAU"/>
    <b v="1"/>
    <d v="2019-08-21T14:59:35"/>
    <m/>
    <b v="0"/>
    <m/>
    <m/>
    <b v="0"/>
    <d v="2022-01-01T00:00:00"/>
    <n v="1"/>
    <n v="2022"/>
    <s v="Pipeline"/>
    <s v="Pipeline"/>
    <b v="0"/>
    <b v="0"/>
    <m/>
    <b v="0"/>
    <b v="0"/>
    <b v="0"/>
    <x v="2"/>
    <b v="0"/>
    <m/>
    <x v="0"/>
    <d v="2019-08-21T00:00:00"/>
    <s v="0055A00000BclF5QAJ"/>
    <d v="2021-06-01T19:07:23"/>
    <m/>
    <d v="2020-08-20T11:17:45"/>
    <m/>
    <m/>
    <b v="0"/>
    <m/>
    <m/>
    <s v="Website"/>
    <m/>
    <m/>
    <s v="Thermo"/>
    <s v="QE Plus, HF, HF-X  (NO biopharma)"/>
    <m/>
    <x v="1026"/>
    <x v="0"/>
    <b v="0"/>
    <m/>
    <m/>
    <m/>
    <s v="00531000007KAu8AAG"/>
    <s v="01s5A000005xBsuQAE"/>
    <s v="Biotherapeutics"/>
    <m/>
    <s v="0035A00003XBCAnQAP"/>
    <s v="System"/>
    <s v="ZipChip"/>
    <m/>
    <m/>
    <s v="0125A000001ESVfQAO"/>
    <b v="0"/>
    <m/>
    <b v="0"/>
    <m/>
    <m/>
    <x v="3"/>
    <b v="0"/>
    <d v="2021-06-29T20:34:54"/>
    <s v="0055A00000Bd4jEQAR"/>
    <m/>
    <b v="0"/>
    <x v="0"/>
    <m/>
    <m/>
    <m/>
    <m/>
    <x v="0"/>
    <n v="5"/>
    <n v="0"/>
  </r>
  <r>
    <s v="0013100001fr7EaAAI"/>
    <b v="0"/>
    <m/>
    <b v="0"/>
    <s v="7015A000001PAcyQAG"/>
    <m/>
    <m/>
    <x v="68"/>
    <b v="0"/>
    <m/>
    <m/>
    <s v="0035A00003QzUx6QAF"/>
    <m/>
    <m/>
    <s v="00531000007KAu8AAG"/>
    <b v="1"/>
    <d v="2019-02-21T10:49:08"/>
    <m/>
    <b v="0"/>
    <m/>
    <m/>
    <b v="0"/>
    <d v="2022-01-01T00:00:00"/>
    <n v="1"/>
    <n v="2022"/>
    <s v="Pipeline"/>
    <s v="Pipeline"/>
    <b v="0"/>
    <b v="0"/>
    <m/>
    <b v="0"/>
    <b v="0"/>
    <b v="0"/>
    <x v="2"/>
    <b v="0"/>
    <s v="Auto-Classic"/>
    <x v="0"/>
    <d v="2019-02-19T00:00:00"/>
    <s v="0055A00000BclF5QAJ"/>
    <d v="2021-06-01T19:07:17"/>
    <m/>
    <d v="2020-12-02T13:45:37"/>
    <m/>
    <m/>
    <b v="0"/>
    <m/>
    <m/>
    <s v="Trade Show"/>
    <m/>
    <m/>
    <s v="Thermo"/>
    <s v="QE EMR UHMR (Plus, HF, HF-X with BioPharma)"/>
    <m/>
    <x v="1027"/>
    <x v="0"/>
    <b v="0"/>
    <m/>
    <m/>
    <m/>
    <s v="00531000007KAu8AAG"/>
    <s v="01s5A000005x0vsQAA"/>
    <s v="Biotherapeutics"/>
    <m/>
    <s v="0035A00003QzUx6QAF"/>
    <s v="System"/>
    <s v="ZipChip"/>
    <m/>
    <m/>
    <s v="0125A000001ESVfQAO"/>
    <b v="0"/>
    <m/>
    <b v="0"/>
    <m/>
    <m/>
    <x v="3"/>
    <b v="0"/>
    <d v="2021-06-29T20:34:54"/>
    <s v="0055A00000Bd4jEQAR"/>
    <m/>
    <b v="0"/>
    <x v="0"/>
    <m/>
    <m/>
    <m/>
    <m/>
    <x v="0"/>
    <n v="5"/>
    <n v="0"/>
  </r>
  <r>
    <s v="0013100001n7DeZAAU"/>
    <b v="0"/>
    <m/>
    <b v="0"/>
    <m/>
    <m/>
    <m/>
    <x v="68"/>
    <b v="0"/>
    <m/>
    <m/>
    <s v="0035A00003VFHX5QAP"/>
    <m/>
    <m/>
    <s v="0055A000008iLoOQAU"/>
    <b v="1"/>
    <d v="2019-05-28T19:04:26"/>
    <m/>
    <b v="0"/>
    <m/>
    <m/>
    <b v="0"/>
    <d v="2022-01-01T00:00:00"/>
    <n v="1"/>
    <n v="2022"/>
    <s v="Pipeline"/>
    <s v="Pipeline"/>
    <b v="0"/>
    <b v="0"/>
    <m/>
    <b v="0"/>
    <b v="0"/>
    <b v="0"/>
    <x v="2"/>
    <b v="0"/>
    <s v="Auto-Classic"/>
    <x v="0"/>
    <m/>
    <s v="0055A00000BclF5QAJ"/>
    <d v="2021-06-01T19:07:17"/>
    <m/>
    <d v="2019-05-29T07:37:41"/>
    <m/>
    <m/>
    <b v="0"/>
    <m/>
    <s v="Proteomics"/>
    <s v="Website"/>
    <m/>
    <m/>
    <s v="Thermo"/>
    <s v="QE EMR UHMR (Plus, HF, HF-X with BioPharma)"/>
    <m/>
    <x v="1028"/>
    <x v="0"/>
    <b v="0"/>
    <m/>
    <m/>
    <s v="Amino Acids"/>
    <s v="00531000007KAu8AAG"/>
    <s v="01s5A000005xBsuQAE"/>
    <s v="Metabolomics"/>
    <m/>
    <s v="0035A00003VFHX5QAP"/>
    <s v="System"/>
    <s v="ZipChip"/>
    <m/>
    <m/>
    <s v="0125A000001ESVfQAO"/>
    <b v="0"/>
    <m/>
    <b v="0"/>
    <m/>
    <m/>
    <x v="3"/>
    <b v="0"/>
    <d v="2021-06-29T20:34:54"/>
    <s v="0055A00000Bd4jEQAR"/>
    <m/>
    <b v="0"/>
    <x v="0"/>
    <m/>
    <m/>
    <m/>
    <m/>
    <x v="0"/>
    <n v="5"/>
    <n v="0"/>
  </r>
  <r>
    <s v="0015A000022QeGHQA0"/>
    <b v="0"/>
    <m/>
    <b v="0"/>
    <s v="7015A000001zKfkQAE"/>
    <m/>
    <m/>
    <x v="68"/>
    <b v="0"/>
    <m/>
    <m/>
    <s v="0035A00003frGTjQAM"/>
    <s v="Limited lab access"/>
    <s v="Impacted"/>
    <s v="0055A00000Bb2djQAB"/>
    <b v="1"/>
    <d v="2020-06-01T18:08:52"/>
    <m/>
    <b v="0"/>
    <m/>
    <m/>
    <b v="0"/>
    <d v="2022-01-01T00:00:00"/>
    <n v="1"/>
    <n v="2022"/>
    <s v="Pipeline"/>
    <s v="Pipeline"/>
    <b v="0"/>
    <b v="0"/>
    <m/>
    <b v="0"/>
    <b v="0"/>
    <b v="0"/>
    <x v="2"/>
    <b v="0"/>
    <s v="Auto-Ti"/>
    <x v="0"/>
    <d v="2021-01-30T00:00:00"/>
    <s v="0055A00000BclF5QAJ"/>
    <d v="2021-06-01T19:07:17"/>
    <m/>
    <m/>
    <m/>
    <m/>
    <b v="0"/>
    <m/>
    <m/>
    <s v="Webinar"/>
    <m/>
    <m/>
    <m/>
    <m/>
    <m/>
    <x v="1029"/>
    <x v="0"/>
    <b v="0"/>
    <m/>
    <m/>
    <m/>
    <s v="0055A00000Bnt5hQAB"/>
    <m/>
    <s v="Biotherapeutics"/>
    <m/>
    <s v="0035A00003frGTjQAM"/>
    <s v="System"/>
    <s v="ZipChip"/>
    <m/>
    <m/>
    <s v="0125A000001ESVfQAO"/>
    <b v="0"/>
    <m/>
    <b v="0"/>
    <m/>
    <m/>
    <x v="3"/>
    <b v="0"/>
    <d v="2021-06-29T20:34:55"/>
    <s v="0055A000008iLmcQAE"/>
    <m/>
    <b v="0"/>
    <x v="0"/>
    <m/>
    <m/>
    <n v="93000"/>
    <m/>
    <x v="162"/>
    <n v="5"/>
    <n v="0"/>
  </r>
  <r>
    <s v="0015A00001taaMKQAY"/>
    <b v="0"/>
    <m/>
    <b v="0"/>
    <m/>
    <m/>
    <m/>
    <x v="113"/>
    <b v="0"/>
    <m/>
    <m/>
    <s v="0035A00003JitKkQAJ"/>
    <m/>
    <m/>
    <s v="00531000008F2psAAC"/>
    <b v="1"/>
    <d v="2020-05-18T21:48:04"/>
    <m/>
    <b v="0"/>
    <m/>
    <m/>
    <b v="0"/>
    <d v="2020-02-01T00:00:00"/>
    <n v="2"/>
    <n v="2020"/>
    <s v="Pipeline"/>
    <s v="Pipeline"/>
    <b v="0"/>
    <b v="0"/>
    <m/>
    <b v="0"/>
    <b v="0"/>
    <b v="0"/>
    <x v="3"/>
    <b v="0"/>
    <m/>
    <x v="0"/>
    <m/>
    <s v="0055A00000BclF5QAJ"/>
    <d v="2021-06-01T19:07:24"/>
    <m/>
    <m/>
    <m/>
    <m/>
    <b v="0"/>
    <m/>
    <m/>
    <s v="Inside Sales"/>
    <m/>
    <m/>
    <m/>
    <m/>
    <m/>
    <x v="1030"/>
    <x v="0"/>
    <b v="0"/>
    <m/>
    <m/>
    <m/>
    <s v="00531000008F2psAAC"/>
    <m/>
    <m/>
    <m/>
    <s v="0035A00003JitKkQAJ"/>
    <s v="System"/>
    <s v="Rebel"/>
    <m/>
    <m/>
    <s v="0125A000001ESVfQAO"/>
    <b v="0"/>
    <m/>
    <b v="0"/>
    <m/>
    <m/>
    <x v="3"/>
    <b v="0"/>
    <d v="2021-06-29T20:34:55"/>
    <s v="0055A000008iLmcQAE"/>
    <m/>
    <b v="0"/>
    <x v="0"/>
    <m/>
    <m/>
    <m/>
    <m/>
    <x v="0"/>
    <n v="5"/>
    <n v="0"/>
  </r>
  <r>
    <s v="0015A00001taaMKQAY"/>
    <b v="0"/>
    <m/>
    <b v="0"/>
    <m/>
    <m/>
    <m/>
    <x v="113"/>
    <b v="0"/>
    <m/>
    <m/>
    <s v="0035A00003fM1irQAC"/>
    <m/>
    <m/>
    <s v="00531000008F2psAAC"/>
    <b v="1"/>
    <d v="2020-05-18T22:13:14"/>
    <m/>
    <b v="0"/>
    <m/>
    <m/>
    <b v="0"/>
    <d v="2020-02-01T00:00:00"/>
    <n v="2"/>
    <n v="2020"/>
    <s v="Pipeline"/>
    <s v="Pipeline"/>
    <b v="0"/>
    <b v="0"/>
    <m/>
    <b v="0"/>
    <b v="0"/>
    <b v="0"/>
    <x v="3"/>
    <b v="0"/>
    <m/>
    <x v="0"/>
    <d v="2020-05-18T00:00:00"/>
    <s v="0055A00000BclF5QAJ"/>
    <d v="2021-06-01T19:07:27"/>
    <m/>
    <m/>
    <m/>
    <m/>
    <b v="0"/>
    <m/>
    <m/>
    <s v="Inside Sales"/>
    <m/>
    <m/>
    <m/>
    <m/>
    <m/>
    <x v="1031"/>
    <x v="0"/>
    <b v="0"/>
    <m/>
    <m/>
    <m/>
    <s v="00531000008F2psAAC"/>
    <m/>
    <m/>
    <m/>
    <s v="0035A00003fM1irQAC"/>
    <s v="System"/>
    <s v="Rebel"/>
    <m/>
    <m/>
    <s v="0125A000001ESVfQAO"/>
    <b v="0"/>
    <m/>
    <b v="0"/>
    <m/>
    <m/>
    <x v="3"/>
    <b v="0"/>
    <d v="2021-06-29T20:34:55"/>
    <s v="0055A000008iLmcQAE"/>
    <m/>
    <b v="0"/>
    <x v="0"/>
    <m/>
    <m/>
    <m/>
    <m/>
    <x v="0"/>
    <n v="5"/>
    <n v="0"/>
  </r>
  <r>
    <s v="0015A00002DyJsJQAV"/>
    <b v="0"/>
    <m/>
    <b v="0"/>
    <s v="7015A000001qUvfQAE"/>
    <m/>
    <m/>
    <x v="226"/>
    <b v="0"/>
    <m/>
    <m/>
    <s v="0035A00003XXdCxQAL"/>
    <m/>
    <m/>
    <s v="00531000007KAu8AAG"/>
    <b v="1"/>
    <d v="2019-08-12T12:29:05"/>
    <m/>
    <b v="0"/>
    <m/>
    <m/>
    <b v="0"/>
    <d v="2022-03-01T00:00:00"/>
    <n v="3"/>
    <n v="2022"/>
    <s v="Pipeline"/>
    <s v="Pipeline"/>
    <b v="0"/>
    <b v="0"/>
    <m/>
    <b v="0"/>
    <b v="0"/>
    <b v="0"/>
    <x v="3"/>
    <b v="0"/>
    <m/>
    <x v="0"/>
    <d v="2019-05-20T00:00:00"/>
    <s v="0055A00000BclF5QAJ"/>
    <d v="2021-06-01T19:07:23"/>
    <m/>
    <d v="2020-08-20T11:42:06"/>
    <m/>
    <m/>
    <b v="0"/>
    <m/>
    <m/>
    <s v="eApp Note"/>
    <m/>
    <m/>
    <m/>
    <m/>
    <m/>
    <x v="1032"/>
    <x v="0"/>
    <b v="0"/>
    <m/>
    <m/>
    <m/>
    <s v="00531000007KAu8AAG"/>
    <m/>
    <s v="Biotherapeutics"/>
    <m/>
    <s v="0035A00003XXdCxQAL"/>
    <s v="System"/>
    <s v="ZipChip"/>
    <m/>
    <m/>
    <s v="0125A000001ESVfQAO"/>
    <b v="0"/>
    <m/>
    <b v="0"/>
    <m/>
    <m/>
    <x v="3"/>
    <b v="0"/>
    <d v="2021-06-29T20:34:54"/>
    <s v="0055A00000Bd4jEQAR"/>
    <m/>
    <b v="0"/>
    <x v="0"/>
    <m/>
    <m/>
    <m/>
    <m/>
    <x v="0"/>
    <n v="5"/>
    <n v="0"/>
  </r>
  <r>
    <s v="0015A00002BmxDNQAZ"/>
    <b v="0"/>
    <m/>
    <b v="0"/>
    <s v="7015A000001qU0OQAU"/>
    <m/>
    <m/>
    <x v="226"/>
    <b v="0"/>
    <m/>
    <m/>
    <s v="0035A00003TVdpaQAD"/>
    <m/>
    <m/>
    <s v="0055A000008iLoOQAU"/>
    <b v="1"/>
    <d v="2019-04-12T15:42:22"/>
    <m/>
    <b v="0"/>
    <m/>
    <m/>
    <b v="0"/>
    <d v="2022-03-01T00:00:00"/>
    <n v="3"/>
    <n v="2022"/>
    <s v="Pipeline"/>
    <s v="Pipeline"/>
    <b v="0"/>
    <b v="0"/>
    <m/>
    <b v="0"/>
    <b v="0"/>
    <b v="0"/>
    <x v="3"/>
    <b v="0"/>
    <s v="Auto-Classic"/>
    <x v="0"/>
    <d v="2019-04-08T00:00:00"/>
    <s v="0055A00000BclF5QAJ"/>
    <d v="2021-06-01T19:07:17"/>
    <m/>
    <d v="2020-08-20T16:10:41"/>
    <m/>
    <m/>
    <b v="0"/>
    <m/>
    <m/>
    <s v="Trade Show"/>
    <m/>
    <m/>
    <m/>
    <m/>
    <m/>
    <x v="1033"/>
    <x v="0"/>
    <b v="0"/>
    <m/>
    <m/>
    <m/>
    <s v="00531000007KAu8AAG"/>
    <m/>
    <m/>
    <m/>
    <s v="0035A00003TVdpaQAD"/>
    <s v="System"/>
    <s v="ZipChip"/>
    <m/>
    <m/>
    <s v="0125A000001ESVfQAO"/>
    <b v="0"/>
    <m/>
    <b v="0"/>
    <m/>
    <m/>
    <x v="3"/>
    <b v="0"/>
    <d v="2021-06-29T20:34:54"/>
    <s v="0055A00000Bd4jEQAR"/>
    <m/>
    <b v="0"/>
    <x v="0"/>
    <m/>
    <m/>
    <m/>
    <m/>
    <x v="0"/>
    <n v="5"/>
    <n v="0"/>
  </r>
  <r>
    <s v="0015A00001taaMKQAY"/>
    <b v="0"/>
    <m/>
    <b v="0"/>
    <s v="7015A000001qUvfQAE"/>
    <m/>
    <m/>
    <x v="197"/>
    <b v="0"/>
    <m/>
    <m/>
    <s v="0035A00003W0ojHQAR"/>
    <m/>
    <m/>
    <s v="00531000008FFH0AAO"/>
    <b v="1"/>
    <d v="2019-07-03T05:49:00"/>
    <m/>
    <b v="0"/>
    <m/>
    <m/>
    <b v="0"/>
    <d v="2021-04-01T00:00:00"/>
    <n v="4"/>
    <n v="2021"/>
    <s v="Pipeline"/>
    <s v="Pipeline"/>
    <b v="0"/>
    <b v="0"/>
    <m/>
    <b v="0"/>
    <b v="0"/>
    <b v="0"/>
    <x v="3"/>
    <b v="0"/>
    <m/>
    <x v="0"/>
    <d v="2019-07-02T00:00:00"/>
    <s v="0055A00000BclF5QAJ"/>
    <d v="2021-06-01T19:07:23"/>
    <m/>
    <d v="2020-01-06T16:37:18"/>
    <m/>
    <m/>
    <b v="0"/>
    <m/>
    <m/>
    <s v="Trade Show"/>
    <m/>
    <m/>
    <m/>
    <m/>
    <m/>
    <x v="1034"/>
    <x v="0"/>
    <b v="0"/>
    <m/>
    <m/>
    <m/>
    <s v="0055A000008iLoOQAU"/>
    <m/>
    <m/>
    <m/>
    <s v="0035A00003W0ojHQAR"/>
    <s v="System"/>
    <s v="ZipChip"/>
    <m/>
    <m/>
    <s v="0125A000001ESVfQAO"/>
    <b v="0"/>
    <m/>
    <b v="0"/>
    <m/>
    <m/>
    <x v="3"/>
    <b v="0"/>
    <d v="2021-06-29T20:34:54"/>
    <s v="0055A000008iLmcQAE"/>
    <m/>
    <b v="0"/>
    <x v="0"/>
    <m/>
    <m/>
    <m/>
    <m/>
    <x v="0"/>
    <n v="5"/>
    <n v="0"/>
  </r>
  <r>
    <s v="0015A00002Rgj0YQAR"/>
    <b v="0"/>
    <m/>
    <b v="0"/>
    <s v="7015A000001zN1aQAE"/>
    <m/>
    <m/>
    <x v="10"/>
    <b v="0"/>
    <m/>
    <m/>
    <s v="0035A00003lTkhdQAC"/>
    <m/>
    <m/>
    <s v="00531000007KAu8AAG"/>
    <b v="1"/>
    <d v="2020-11-24T15:18:22"/>
    <m/>
    <b v="0"/>
    <m/>
    <m/>
    <b v="0"/>
    <d v="2021-04-01T00:00:00"/>
    <n v="4"/>
    <n v="2021"/>
    <s v="Pipeline"/>
    <s v="Pipeline"/>
    <b v="0"/>
    <b v="0"/>
    <m/>
    <b v="0"/>
    <b v="0"/>
    <b v="0"/>
    <x v="3"/>
    <b v="0"/>
    <m/>
    <x v="0"/>
    <m/>
    <s v="0055A00000BclF5QAJ"/>
    <d v="2021-06-01T19:07:23"/>
    <m/>
    <m/>
    <m/>
    <m/>
    <b v="0"/>
    <m/>
    <m/>
    <s v="Trade Show"/>
    <m/>
    <m/>
    <m/>
    <m/>
    <m/>
    <x v="1035"/>
    <x v="0"/>
    <b v="0"/>
    <m/>
    <m/>
    <m/>
    <s v="00531000007KAu8AAG"/>
    <m/>
    <m/>
    <m/>
    <s v="0035A00003lTkhdQAC"/>
    <s v="System"/>
    <s v="ZipChip"/>
    <m/>
    <m/>
    <s v="0125A000001ESVfQAO"/>
    <b v="0"/>
    <m/>
    <b v="0"/>
    <m/>
    <m/>
    <x v="3"/>
    <b v="0"/>
    <d v="2021-06-29T20:34:55"/>
    <s v="0055A00000BctMsQAJ"/>
    <m/>
    <b v="0"/>
    <x v="0"/>
    <m/>
    <m/>
    <m/>
    <m/>
    <x v="0"/>
    <n v="5"/>
    <n v="0"/>
  </r>
  <r>
    <s v="0015A00002DPHuaQAH"/>
    <b v="0"/>
    <m/>
    <b v="0"/>
    <s v="7015A000001qUyjQAE"/>
    <m/>
    <m/>
    <x v="10"/>
    <b v="0"/>
    <m/>
    <m/>
    <s v="0035A00003XB0ltQAD"/>
    <m/>
    <m/>
    <s v="00531000007KAu8AAG"/>
    <b v="1"/>
    <d v="2019-08-21T13:59:44"/>
    <m/>
    <b v="0"/>
    <m/>
    <m/>
    <b v="0"/>
    <d v="2021-04-01T00:00:00"/>
    <n v="4"/>
    <n v="2021"/>
    <s v="Pipeline"/>
    <s v="Pipeline"/>
    <b v="0"/>
    <b v="0"/>
    <m/>
    <b v="0"/>
    <b v="0"/>
    <b v="0"/>
    <x v="3"/>
    <b v="0"/>
    <m/>
    <x v="0"/>
    <d v="2019-04-17T00:00:00"/>
    <s v="0055A00000BclF5QAJ"/>
    <d v="2021-06-01T19:07:23"/>
    <m/>
    <d v="2019-12-05T14:59:57"/>
    <m/>
    <m/>
    <b v="0"/>
    <m/>
    <m/>
    <s v="eApp Note"/>
    <m/>
    <m/>
    <m/>
    <m/>
    <m/>
    <x v="1036"/>
    <x v="0"/>
    <b v="0"/>
    <m/>
    <m/>
    <m/>
    <s v="00531000007KAu8AAG"/>
    <m/>
    <m/>
    <m/>
    <s v="0035A00003XB0ltQAD"/>
    <s v="System"/>
    <s v="ZipChip"/>
    <m/>
    <m/>
    <s v="0125A000001ESVfQAO"/>
    <b v="0"/>
    <m/>
    <b v="0"/>
    <m/>
    <m/>
    <x v="3"/>
    <b v="0"/>
    <d v="2021-06-29T20:34:54"/>
    <s v="0055A00000Bd4jEQAR"/>
    <m/>
    <b v="0"/>
    <x v="0"/>
    <m/>
    <m/>
    <m/>
    <m/>
    <x v="0"/>
    <n v="5"/>
    <n v="0"/>
  </r>
  <r>
    <s v="0015A00002Rgj2oQAB"/>
    <b v="0"/>
    <m/>
    <b v="0"/>
    <s v="7015A000001zN1aQAE"/>
    <m/>
    <m/>
    <x v="10"/>
    <b v="0"/>
    <m/>
    <m/>
    <s v="0035A00003lTkkDQAS"/>
    <m/>
    <m/>
    <s v="00531000007KAu8AAG"/>
    <b v="1"/>
    <d v="2020-11-24T15:21:23"/>
    <m/>
    <b v="0"/>
    <m/>
    <m/>
    <b v="0"/>
    <d v="2021-04-01T00:00:00"/>
    <n v="4"/>
    <n v="2021"/>
    <s v="Pipeline"/>
    <s v="Pipeline"/>
    <b v="0"/>
    <b v="0"/>
    <m/>
    <b v="0"/>
    <b v="0"/>
    <b v="0"/>
    <x v="3"/>
    <b v="0"/>
    <m/>
    <x v="0"/>
    <d v="2021-01-29T00:00:00"/>
    <s v="0055A00000BclF5QAJ"/>
    <d v="2021-06-01T19:07:23"/>
    <m/>
    <m/>
    <m/>
    <m/>
    <b v="0"/>
    <m/>
    <m/>
    <s v="Trade Show"/>
    <m/>
    <m/>
    <m/>
    <m/>
    <m/>
    <x v="1037"/>
    <x v="0"/>
    <b v="0"/>
    <m/>
    <m/>
    <m/>
    <s v="00531000007KAu8AAG"/>
    <m/>
    <m/>
    <m/>
    <s v="0035A00003lTkkDQAS"/>
    <s v="System"/>
    <s v="ZipChip"/>
    <m/>
    <m/>
    <s v="0125A000001ESVfQAO"/>
    <b v="0"/>
    <m/>
    <b v="0"/>
    <m/>
    <m/>
    <x v="3"/>
    <b v="0"/>
    <d v="2021-06-29T20:34:55"/>
    <s v="0055A00000Bd4jEQAR"/>
    <m/>
    <b v="0"/>
    <x v="0"/>
    <m/>
    <m/>
    <m/>
    <m/>
    <x v="0"/>
    <n v="5"/>
    <n v="0"/>
  </r>
  <r>
    <s v="0015A00002DyJlwQAF"/>
    <b v="0"/>
    <m/>
    <b v="0"/>
    <s v="7015A000001qUvfQAE"/>
    <m/>
    <m/>
    <x v="10"/>
    <b v="0"/>
    <m/>
    <m/>
    <s v="0035A00003XXd5cQAD"/>
    <m/>
    <m/>
    <s v="00531000007KAu8AAG"/>
    <b v="1"/>
    <d v="2019-08-12T11:59:04"/>
    <m/>
    <b v="0"/>
    <m/>
    <m/>
    <b v="0"/>
    <d v="2021-04-01T00:00:00"/>
    <n v="4"/>
    <n v="2021"/>
    <s v="Pipeline"/>
    <s v="Pipeline"/>
    <b v="0"/>
    <b v="0"/>
    <m/>
    <b v="0"/>
    <b v="0"/>
    <b v="0"/>
    <x v="4"/>
    <b v="0"/>
    <m/>
    <x v="0"/>
    <d v="2019-05-20T00:00:00"/>
    <s v="0055A00000BclF5QAJ"/>
    <d v="2021-06-01T19:07:23"/>
    <m/>
    <d v="2020-08-20T10:12:23"/>
    <m/>
    <m/>
    <b v="0"/>
    <m/>
    <m/>
    <s v="eApp Note"/>
    <m/>
    <m/>
    <m/>
    <m/>
    <m/>
    <x v="1038"/>
    <x v="0"/>
    <b v="0"/>
    <m/>
    <m/>
    <m/>
    <s v="00531000007KAu8AAG"/>
    <m/>
    <s v="Biotherapeutics"/>
    <m/>
    <s v="0035A00003XXd5cQAD"/>
    <s v="System"/>
    <s v="ZipChip"/>
    <m/>
    <m/>
    <s v="0125A000001ESVfQAO"/>
    <b v="0"/>
    <m/>
    <b v="0"/>
    <m/>
    <m/>
    <x v="3"/>
    <b v="0"/>
    <d v="2021-06-29T20:34:54"/>
    <s v="0055A00000Bd4jEQAR"/>
    <m/>
    <b v="0"/>
    <x v="0"/>
    <m/>
    <m/>
    <m/>
    <m/>
    <x v="0"/>
    <n v="5"/>
    <n v="0"/>
  </r>
  <r>
    <s v="0015A000029WICzQAO"/>
    <b v="0"/>
    <m/>
    <b v="0"/>
    <s v="7015A000001qU0OQAU"/>
    <m/>
    <m/>
    <x v="10"/>
    <b v="0"/>
    <m/>
    <m/>
    <s v="0035A00003TUjz8QAD"/>
    <m/>
    <m/>
    <s v="0055A000008iLoOQAU"/>
    <b v="1"/>
    <d v="2019-04-08T21:34:33"/>
    <m/>
    <b v="0"/>
    <m/>
    <m/>
    <b v="0"/>
    <d v="2021-04-01T00:00:00"/>
    <n v="4"/>
    <n v="2021"/>
    <s v="Pipeline"/>
    <s v="Pipeline"/>
    <b v="0"/>
    <b v="0"/>
    <m/>
    <b v="0"/>
    <b v="0"/>
    <b v="0"/>
    <x v="4"/>
    <b v="0"/>
    <s v="Auto-Classic"/>
    <x v="0"/>
    <d v="2021-03-25T00:00:00"/>
    <s v="0055A00000BclF5QAJ"/>
    <d v="2021-06-01T19:07:17"/>
    <m/>
    <d v="2020-08-21T09:29:35"/>
    <m/>
    <m/>
    <b v="0"/>
    <m/>
    <m/>
    <s v="Trade Show"/>
    <m/>
    <m/>
    <m/>
    <m/>
    <m/>
    <x v="1039"/>
    <x v="0"/>
    <b v="0"/>
    <m/>
    <m/>
    <m/>
    <s v="00531000007KAu8AAG"/>
    <m/>
    <m/>
    <m/>
    <s v="0035A00003TUjz8QAD"/>
    <s v="System"/>
    <s v="ZipChip"/>
    <m/>
    <m/>
    <s v="0125A000001ESVfQAO"/>
    <b v="0"/>
    <m/>
    <b v="0"/>
    <m/>
    <m/>
    <x v="3"/>
    <b v="0"/>
    <d v="2021-06-29T20:34:54"/>
    <s v="0055A00000Bd4jEQAR"/>
    <m/>
    <b v="0"/>
    <x v="0"/>
    <m/>
    <m/>
    <m/>
    <m/>
    <x v="0"/>
    <n v="5"/>
    <n v="0"/>
  </r>
  <r>
    <s v="0013100001gYPr1AAG"/>
    <b v="0"/>
    <m/>
    <b v="0"/>
    <s v="7015A000001zLaKQAU"/>
    <m/>
    <m/>
    <x v="250"/>
    <b v="0"/>
    <m/>
    <m/>
    <s v="0035A00003hk0mVQAQ"/>
    <m/>
    <m/>
    <s v="0055A00000Bb2djQAB"/>
    <b v="1"/>
    <d v="2020-07-23T22:30:09"/>
    <m/>
    <b v="0"/>
    <m/>
    <m/>
    <b v="0"/>
    <d v="2021-04-01T00:00:00"/>
    <n v="4"/>
    <n v="2021"/>
    <s v="Pipeline"/>
    <s v="Pipeline"/>
    <b v="0"/>
    <b v="0"/>
    <m/>
    <b v="0"/>
    <b v="0"/>
    <b v="0"/>
    <x v="4"/>
    <b v="0"/>
    <s v="Auto-Si"/>
    <x v="0"/>
    <d v="2021-04-16T00:00:00"/>
    <s v="0055A00000BclF5QAJ"/>
    <d v="2021-06-01T19:07:17"/>
    <m/>
    <m/>
    <m/>
    <m/>
    <b v="0"/>
    <m/>
    <s v="Biotherapeutics"/>
    <s v="Webinar"/>
    <m/>
    <m/>
    <s v="Sciex"/>
    <m/>
    <m/>
    <x v="1040"/>
    <x v="0"/>
    <b v="0"/>
    <m/>
    <m/>
    <s v="Fusion Proteins"/>
    <s v="0055A00000Bnt5hQAB"/>
    <m/>
    <s v="Biotherapeutics"/>
    <m/>
    <s v="0035A00003hk0mVQAQ"/>
    <s v="System"/>
    <s v="ZipChip"/>
    <m/>
    <m/>
    <s v="0125A000001ESVfQAO"/>
    <b v="0"/>
    <m/>
    <b v="0"/>
    <m/>
    <m/>
    <x v="3"/>
    <b v="0"/>
    <d v="2021-06-29T20:34:55"/>
    <s v="0055A000008iLmcQAE"/>
    <m/>
    <b v="0"/>
    <x v="0"/>
    <m/>
    <m/>
    <n v="93085"/>
    <m/>
    <x v="163"/>
    <n v="5"/>
    <n v="0"/>
  </r>
  <r>
    <s v="0015A00002UfshqQAB"/>
    <b v="0"/>
    <m/>
    <b v="0"/>
    <s v="7015A000001zMbOQAU"/>
    <m/>
    <m/>
    <x v="10"/>
    <b v="0"/>
    <m/>
    <m/>
    <s v="0035A00003nbNNqQAM"/>
    <m/>
    <m/>
    <s v="0055A000008zqzaQAA"/>
    <b v="1"/>
    <d v="2021-02-08T23:02:08"/>
    <m/>
    <b v="0"/>
    <m/>
    <m/>
    <b v="0"/>
    <d v="2021-04-01T00:00:00"/>
    <n v="4"/>
    <n v="2021"/>
    <s v="Pipeline"/>
    <s v="Pipeline"/>
    <b v="0"/>
    <b v="0"/>
    <m/>
    <b v="0"/>
    <b v="0"/>
    <b v="0"/>
    <x v="4"/>
    <b v="0"/>
    <s v="Manual-Si"/>
    <x v="0"/>
    <d v="2021-04-05T00:00:00"/>
    <s v="0055A00000BclF5QAJ"/>
    <d v="2021-06-01T19:07:28"/>
    <m/>
    <d v="2021-02-08T23:03:12"/>
    <m/>
    <m/>
    <b v="0"/>
    <m/>
    <m/>
    <s v="Website"/>
    <m/>
    <m/>
    <s v="Sciex"/>
    <s v="QTRAP (4500,5500,6500)"/>
    <m/>
    <x v="1041"/>
    <x v="0"/>
    <b v="0"/>
    <m/>
    <s v="Waters XEVO &amp; Microflexlt"/>
    <m/>
    <s v="0055A00000Bd0KeQAJ"/>
    <s v="01s5A000005xBspQAE"/>
    <s v="Biotherapeutics"/>
    <m/>
    <s v="0035A00003nbNNqQAM"/>
    <s v="System"/>
    <s v="ZipChip"/>
    <m/>
    <m/>
    <s v="0125A000001ESVfQAO"/>
    <b v="0"/>
    <m/>
    <b v="0"/>
    <m/>
    <m/>
    <x v="3"/>
    <b v="0"/>
    <d v="2021-06-29T20:34:55"/>
    <s v="0055A00000BctMnQAJ"/>
    <m/>
    <b v="0"/>
    <x v="0"/>
    <m/>
    <m/>
    <m/>
    <m/>
    <x v="0"/>
    <n v="5"/>
    <n v="0"/>
  </r>
  <r>
    <s v="0015A00002DyJolQAF"/>
    <b v="0"/>
    <m/>
    <b v="0"/>
    <s v="7015A0000022hYtQAI"/>
    <m/>
    <m/>
    <x v="10"/>
    <b v="0"/>
    <m/>
    <m/>
    <s v="0035A00003XXd8gQAD"/>
    <m/>
    <m/>
    <s v="00531000007KAu8AAG"/>
    <b v="1"/>
    <d v="2019-08-12T12:14:41"/>
    <m/>
    <b v="0"/>
    <m/>
    <m/>
    <b v="0"/>
    <d v="2021-04-01T00:00:00"/>
    <n v="4"/>
    <n v="2021"/>
    <s v="Pipeline"/>
    <s v="Pipeline"/>
    <b v="0"/>
    <b v="0"/>
    <m/>
    <b v="0"/>
    <b v="0"/>
    <b v="0"/>
    <x v="4"/>
    <b v="0"/>
    <s v="Auto-Classic"/>
    <x v="0"/>
    <d v="2020-11-13T00:00:00"/>
    <s v="0055A00000BclF5QAJ"/>
    <d v="2021-06-01T19:07:23"/>
    <m/>
    <d v="2020-08-20T14:35:12"/>
    <m/>
    <m/>
    <b v="0"/>
    <m/>
    <m/>
    <s v="Webinar"/>
    <m/>
    <m/>
    <s v="Thermo"/>
    <s v="QE EMR UHMR (Plus, HF, HF-X with BioPharma)"/>
    <m/>
    <x v="1042"/>
    <x v="0"/>
    <b v="0"/>
    <m/>
    <m/>
    <m/>
    <s v="00531000007KAu8AAG"/>
    <s v="01s5A000005x0vsQAA"/>
    <s v="Biotherapeutics"/>
    <m/>
    <s v="0035A00003XXd8gQAD"/>
    <s v="System"/>
    <s v="ZipChip"/>
    <m/>
    <m/>
    <s v="0125A000001ESVfQAO"/>
    <b v="0"/>
    <m/>
    <b v="0"/>
    <m/>
    <m/>
    <x v="3"/>
    <b v="0"/>
    <d v="2021-06-29T20:34:54"/>
    <s v="0055A00000Bd4jEQAR"/>
    <m/>
    <b v="0"/>
    <x v="0"/>
    <m/>
    <m/>
    <m/>
    <m/>
    <x v="0"/>
    <n v="5"/>
    <n v="0"/>
  </r>
  <r>
    <s v="0015A00002GABVFQA5"/>
    <b v="0"/>
    <m/>
    <b v="0"/>
    <m/>
    <m/>
    <m/>
    <x v="68"/>
    <b v="0"/>
    <m/>
    <m/>
    <s v="0035A00003aW4DnQAK"/>
    <m/>
    <m/>
    <s v="0055A000009sa63QAA"/>
    <b v="1"/>
    <d v="2019-11-14T20:15:25"/>
    <m/>
    <b v="0"/>
    <m/>
    <m/>
    <b v="0"/>
    <d v="2022-01-01T00:00:00"/>
    <n v="1"/>
    <n v="2022"/>
    <s v="Pipeline"/>
    <s v="Pipeline"/>
    <b v="0"/>
    <b v="0"/>
    <m/>
    <b v="0"/>
    <b v="0"/>
    <b v="0"/>
    <x v="4"/>
    <b v="0"/>
    <m/>
    <x v="0"/>
    <d v="2019-11-14T00:00:00"/>
    <s v="0055A000009sa63QAA"/>
    <d v="2021-06-07T06:27:43"/>
    <m/>
    <m/>
    <m/>
    <m/>
    <b v="0"/>
    <m/>
    <s v="All Hazards"/>
    <s v="Trade Show"/>
    <m/>
    <m/>
    <m/>
    <m/>
    <m/>
    <x v="1043"/>
    <x v="0"/>
    <b v="0"/>
    <m/>
    <m/>
    <m/>
    <s v="0055A000009sa63QAA"/>
    <m/>
    <s v="All Hazards"/>
    <m/>
    <s v="0035A00003aW4DnQAK"/>
    <m/>
    <s v="MX908"/>
    <m/>
    <m/>
    <s v="0125A000001NaBLQA0"/>
    <b v="0"/>
    <m/>
    <b v="0"/>
    <m/>
    <m/>
    <x v="2"/>
    <b v="0"/>
    <d v="2021-06-29T20:34:55"/>
    <m/>
    <m/>
    <b v="0"/>
    <x v="0"/>
    <n v="0"/>
    <n v="0"/>
    <m/>
    <m/>
    <x v="0"/>
    <n v="10"/>
    <n v="0"/>
  </r>
  <r>
    <s v="0015A00002DVr3HQAT"/>
    <b v="0"/>
    <m/>
    <b v="0"/>
    <s v="7015A000001eFXGQA2"/>
    <m/>
    <m/>
    <x v="113"/>
    <b v="0"/>
    <m/>
    <m/>
    <s v="0035A00003fLQh1QAG"/>
    <m/>
    <m/>
    <s v="00531000007MUoEAAW"/>
    <b v="1"/>
    <d v="2020-05-14T15:15:53"/>
    <m/>
    <b v="0"/>
    <m/>
    <m/>
    <b v="0"/>
    <d v="2020-02-01T00:00:00"/>
    <n v="2"/>
    <n v="2020"/>
    <s v="Pipeline"/>
    <s v="Pipeline"/>
    <b v="0"/>
    <b v="0"/>
    <m/>
    <b v="0"/>
    <b v="0"/>
    <b v="0"/>
    <x v="4"/>
    <b v="0"/>
    <m/>
    <x v="0"/>
    <d v="2019-10-02T00:00:00"/>
    <s v="0055A00000BclF5QAJ"/>
    <d v="2021-04-16T14:17:58"/>
    <m/>
    <d v="2020-05-27T13:12:08"/>
    <m/>
    <m/>
    <b v="0"/>
    <m/>
    <m/>
    <s v="Sales Seminar"/>
    <m/>
    <m/>
    <m/>
    <m/>
    <m/>
    <x v="1044"/>
    <x v="0"/>
    <b v="0"/>
    <m/>
    <m/>
    <m/>
    <s v="00531000007KgPgAAK"/>
    <m/>
    <s v="All Hazards"/>
    <m/>
    <s v="0035A00003fLQh1QAG"/>
    <m/>
    <m/>
    <m/>
    <m/>
    <s v="0125A000001NaBLQA0"/>
    <b v="0"/>
    <m/>
    <b v="0"/>
    <m/>
    <m/>
    <x v="2"/>
    <b v="0"/>
    <d v="2021-06-29T20:34:55"/>
    <m/>
    <m/>
    <b v="0"/>
    <x v="0"/>
    <m/>
    <m/>
    <m/>
    <m/>
    <x v="0"/>
    <n v="10"/>
    <n v="0"/>
  </r>
  <r>
    <s v="0015A00002UfL0WQAV"/>
    <b v="0"/>
    <m/>
    <b v="0"/>
    <s v="7015A000001zMbNQAU"/>
    <m/>
    <m/>
    <x v="29"/>
    <b v="0"/>
    <m/>
    <m/>
    <s v="0035A00003nakjkQAA"/>
    <m/>
    <m/>
    <s v="0055A000009sa63QAA"/>
    <b v="1"/>
    <d v="2021-02-03T16:16:48"/>
    <m/>
    <b v="0"/>
    <m/>
    <m/>
    <b v="0"/>
    <d v="2022-02-01T00:00:00"/>
    <n v="2"/>
    <n v="2022"/>
    <s v="Pipeline"/>
    <s v="Pipeline"/>
    <b v="0"/>
    <b v="0"/>
    <m/>
    <b v="0"/>
    <b v="0"/>
    <b v="0"/>
    <x v="4"/>
    <b v="0"/>
    <m/>
    <x v="0"/>
    <d v="2021-02-03T00:00:00"/>
    <s v="0055A00000BclF5QAJ"/>
    <d v="2021-04-10T23:03:08"/>
    <m/>
    <m/>
    <m/>
    <m/>
    <b v="0"/>
    <m/>
    <m/>
    <s v="Website"/>
    <m/>
    <m/>
    <m/>
    <m/>
    <m/>
    <x v="1045"/>
    <x v="0"/>
    <b v="0"/>
    <m/>
    <m/>
    <m/>
    <s v="0055A000009sa63QAA"/>
    <m/>
    <s v="Drugs"/>
    <m/>
    <s v="0035A00003nakjkQAA"/>
    <m/>
    <s v="MX908"/>
    <m/>
    <m/>
    <s v="0125A000001NaBLQA0"/>
    <b v="0"/>
    <m/>
    <b v="0"/>
    <m/>
    <m/>
    <x v="3"/>
    <b v="0"/>
    <d v="2021-06-29T20:34:55"/>
    <m/>
    <m/>
    <b v="0"/>
    <x v="0"/>
    <m/>
    <m/>
    <m/>
    <m/>
    <x v="0"/>
    <n v="5"/>
    <n v="0"/>
  </r>
  <r>
    <s v="0016e00002XSOK8AAP"/>
    <b v="0"/>
    <m/>
    <b v="0"/>
    <s v="7015A000001eQQtQAM"/>
    <m/>
    <m/>
    <x v="176"/>
    <b v="0"/>
    <m/>
    <m/>
    <s v="0036e00003qfWKdAAM"/>
    <m/>
    <m/>
    <s v="0055A00000BcmLTQAZ"/>
    <b v="1"/>
    <d v="2021-04-22T15:02:30"/>
    <m/>
    <b v="0"/>
    <m/>
    <m/>
    <b v="0"/>
    <d v="2021-02-01T00:00:00"/>
    <n v="2"/>
    <n v="2021"/>
    <s v="Pipeline"/>
    <s v="Pipeline"/>
    <b v="0"/>
    <b v="0"/>
    <m/>
    <b v="0"/>
    <b v="0"/>
    <b v="0"/>
    <x v="4"/>
    <b v="0"/>
    <m/>
    <x v="0"/>
    <d v="2021-04-16T00:00:00"/>
    <s v="0055A00000BclF5QAJ"/>
    <d v="2021-05-13T21:33:22"/>
    <m/>
    <d v="2021-04-22T15:43:54"/>
    <m/>
    <m/>
    <b v="0"/>
    <m/>
    <m/>
    <s v="Website"/>
    <m/>
    <m/>
    <m/>
    <m/>
    <m/>
    <x v="1046"/>
    <x v="0"/>
    <b v="0"/>
    <m/>
    <m/>
    <m/>
    <s v="00531000007KgPgAAK"/>
    <m/>
    <s v="All Hazards"/>
    <m/>
    <s v="0036e00003qfWKdAAM"/>
    <m/>
    <s v="MX908"/>
    <m/>
    <m/>
    <s v="0125A000001NaBLQA0"/>
    <b v="0"/>
    <m/>
    <b v="0"/>
    <m/>
    <m/>
    <x v="2"/>
    <b v="0"/>
    <d v="2021-06-29T20:34:55"/>
    <m/>
    <m/>
    <b v="0"/>
    <x v="0"/>
    <m/>
    <m/>
    <m/>
    <m/>
    <x v="0"/>
    <n v="10"/>
    <n v="0"/>
  </r>
  <r>
    <s v="0015A00002NLcZBQA1"/>
    <b v="0"/>
    <m/>
    <b v="0"/>
    <m/>
    <m/>
    <m/>
    <x v="251"/>
    <b v="0"/>
    <m/>
    <m/>
    <s v="0035A00003gUcEMQA0"/>
    <m/>
    <m/>
    <s v="0055A000009sa63QAA"/>
    <b v="1"/>
    <d v="2020-07-11T03:58:30"/>
    <m/>
    <b v="0"/>
    <m/>
    <m/>
    <b v="0"/>
    <d v="2022-02-01T00:00:00"/>
    <n v="2"/>
    <n v="2022"/>
    <s v="Pipeline"/>
    <s v="Pipeline"/>
    <b v="0"/>
    <b v="0"/>
    <m/>
    <b v="0"/>
    <b v="0"/>
    <b v="0"/>
    <x v="4"/>
    <b v="0"/>
    <m/>
    <x v="0"/>
    <d v="2020-07-10T00:00:00"/>
    <s v="0055A00000BclF5QAJ"/>
    <d v="2021-04-11T19:51:01"/>
    <m/>
    <m/>
    <m/>
    <m/>
    <b v="0"/>
    <m/>
    <m/>
    <s v="Eblasts"/>
    <m/>
    <m/>
    <m/>
    <m/>
    <m/>
    <x v="1047"/>
    <x v="0"/>
    <b v="0"/>
    <m/>
    <m/>
    <m/>
    <s v="0055A000009sa63QAA"/>
    <m/>
    <s v="All Hazards"/>
    <m/>
    <s v="0035A00003gUcEMQA0"/>
    <m/>
    <s v="MX908"/>
    <m/>
    <m/>
    <s v="0125A000001NaBLQA0"/>
    <b v="0"/>
    <m/>
    <b v="0"/>
    <m/>
    <m/>
    <x v="3"/>
    <b v="0"/>
    <d v="2021-06-29T20:34:55"/>
    <m/>
    <m/>
    <b v="0"/>
    <x v="0"/>
    <m/>
    <m/>
    <m/>
    <m/>
    <x v="0"/>
    <n v="5"/>
    <n v="0"/>
  </r>
  <r>
    <s v="0015A00002VqXn8QAF"/>
    <b v="0"/>
    <m/>
    <b v="0"/>
    <m/>
    <m/>
    <m/>
    <x v="29"/>
    <b v="0"/>
    <m/>
    <m/>
    <s v="0035A00003pnHoPQAU"/>
    <m/>
    <m/>
    <s v="0055A000009sa63QAA"/>
    <b v="1"/>
    <d v="2021-03-26T18:21:57"/>
    <m/>
    <b v="0"/>
    <m/>
    <m/>
    <b v="0"/>
    <d v="2022-02-01T00:00:00"/>
    <n v="2"/>
    <n v="2022"/>
    <s v="Pipeline"/>
    <s v="Pipeline"/>
    <b v="0"/>
    <b v="0"/>
    <m/>
    <b v="0"/>
    <b v="0"/>
    <b v="0"/>
    <x v="4"/>
    <b v="0"/>
    <m/>
    <x v="0"/>
    <d v="2021-03-26T00:00:00"/>
    <s v="0055A00000BclF5QAJ"/>
    <d v="2021-04-11T19:52:07"/>
    <m/>
    <m/>
    <m/>
    <m/>
    <b v="0"/>
    <m/>
    <m/>
    <s v="Inside Sales"/>
    <m/>
    <m/>
    <m/>
    <m/>
    <m/>
    <x v="1048"/>
    <x v="0"/>
    <b v="0"/>
    <m/>
    <m/>
    <m/>
    <s v="0055A000009sa63QAA"/>
    <m/>
    <s v="Drugs"/>
    <m/>
    <s v="0035A00003pnHoPQAU"/>
    <m/>
    <s v="MX908"/>
    <m/>
    <m/>
    <s v="0125A000001NaBLQA0"/>
    <b v="0"/>
    <m/>
    <b v="0"/>
    <m/>
    <m/>
    <x v="3"/>
    <b v="0"/>
    <d v="2021-06-29T20:34:55"/>
    <m/>
    <m/>
    <b v="0"/>
    <x v="0"/>
    <m/>
    <m/>
    <m/>
    <m/>
    <x v="0"/>
    <n v="5"/>
    <n v="0"/>
  </r>
  <r>
    <s v="0015A00002VqXuTQAV"/>
    <b v="0"/>
    <m/>
    <b v="0"/>
    <s v="7015A000001zMbNQAU"/>
    <m/>
    <m/>
    <x v="29"/>
    <b v="0"/>
    <m/>
    <m/>
    <s v="0035A00003pnHwEQAU"/>
    <m/>
    <m/>
    <s v="0055A000009sa63QAA"/>
    <b v="1"/>
    <d v="2021-03-26T18:33:21"/>
    <m/>
    <b v="0"/>
    <m/>
    <m/>
    <b v="0"/>
    <d v="2022-02-01T00:00:00"/>
    <n v="2"/>
    <n v="2022"/>
    <s v="Pipeline"/>
    <s v="Pipeline"/>
    <b v="0"/>
    <b v="0"/>
    <m/>
    <b v="0"/>
    <b v="0"/>
    <b v="0"/>
    <x v="4"/>
    <b v="0"/>
    <m/>
    <x v="0"/>
    <d v="2021-03-26T00:00:00"/>
    <s v="0055A00000BclF5QAJ"/>
    <d v="2021-04-10T23:09:16"/>
    <m/>
    <m/>
    <m/>
    <m/>
    <b v="0"/>
    <m/>
    <m/>
    <s v="Website"/>
    <m/>
    <m/>
    <m/>
    <m/>
    <m/>
    <x v="1049"/>
    <x v="0"/>
    <b v="0"/>
    <m/>
    <m/>
    <m/>
    <s v="0055A000009sa63QAA"/>
    <m/>
    <s v="Drugs"/>
    <m/>
    <s v="0035A00003pnHwEQAU"/>
    <m/>
    <s v="MX908"/>
    <m/>
    <m/>
    <s v="0125A000001NaBLQA0"/>
    <b v="0"/>
    <m/>
    <b v="0"/>
    <m/>
    <m/>
    <x v="3"/>
    <b v="0"/>
    <d v="2021-06-29T20:34:55"/>
    <m/>
    <m/>
    <b v="0"/>
    <x v="0"/>
    <m/>
    <m/>
    <m/>
    <m/>
    <x v="0"/>
    <n v="5"/>
    <n v="0"/>
  </r>
  <r>
    <s v="0015A00002GJMtFQAX"/>
    <b v="0"/>
    <m/>
    <b v="0"/>
    <s v="7015A000001qXDXQA2"/>
    <m/>
    <m/>
    <x v="29"/>
    <b v="0"/>
    <m/>
    <m/>
    <s v="0035A00003aWoX4QAK"/>
    <m/>
    <m/>
    <s v="0055A000009sa63QAA"/>
    <b v="1"/>
    <d v="2019-11-18T22:05:54"/>
    <m/>
    <b v="0"/>
    <m/>
    <m/>
    <b v="0"/>
    <d v="2022-02-01T00:00:00"/>
    <n v="2"/>
    <n v="2022"/>
    <s v="Pipeline"/>
    <s v="Pipeline"/>
    <b v="0"/>
    <b v="0"/>
    <m/>
    <b v="0"/>
    <b v="0"/>
    <b v="0"/>
    <x v="4"/>
    <b v="0"/>
    <m/>
    <x v="0"/>
    <d v="2019-11-18T00:00:00"/>
    <s v="0055A000009sa63QAA"/>
    <d v="2021-04-20T05:28:09"/>
    <m/>
    <d v="2020-01-06T18:18:06"/>
    <m/>
    <m/>
    <b v="0"/>
    <m/>
    <m/>
    <s v="Inside Sales"/>
    <m/>
    <m/>
    <m/>
    <m/>
    <m/>
    <x v="1050"/>
    <x v="0"/>
    <b v="0"/>
    <m/>
    <m/>
    <m/>
    <s v="0055A000009sa63QAA"/>
    <m/>
    <s v="Drugs"/>
    <m/>
    <s v="0035A00003aWoX4QAK"/>
    <m/>
    <s v="MX908"/>
    <m/>
    <m/>
    <s v="0125A000001NaBLQA0"/>
    <b v="0"/>
    <m/>
    <b v="0"/>
    <m/>
    <m/>
    <x v="2"/>
    <b v="0"/>
    <d v="2021-06-29T20:34:55"/>
    <m/>
    <m/>
    <b v="0"/>
    <x v="0"/>
    <m/>
    <m/>
    <m/>
    <m/>
    <x v="0"/>
    <n v="10"/>
    <n v="0"/>
  </r>
  <r>
    <s v="0015A00002VpF6pQAF"/>
    <b v="0"/>
    <m/>
    <b v="0"/>
    <s v="7015A000001ePhTQAU"/>
    <m/>
    <m/>
    <x v="29"/>
    <b v="0"/>
    <m/>
    <m/>
    <s v="0035A00003otM2iQAE"/>
    <m/>
    <m/>
    <s v="0055A000009sa63QAA"/>
    <b v="1"/>
    <d v="2021-03-16T04:53:32"/>
    <m/>
    <b v="0"/>
    <m/>
    <m/>
    <b v="0"/>
    <d v="2022-02-01T00:00:00"/>
    <n v="2"/>
    <n v="2022"/>
    <s v="Pipeline"/>
    <s v="Pipeline"/>
    <b v="0"/>
    <b v="0"/>
    <m/>
    <b v="0"/>
    <b v="0"/>
    <b v="0"/>
    <x v="4"/>
    <b v="0"/>
    <m/>
    <x v="0"/>
    <d v="2021-03-15T00:00:00"/>
    <s v="0055A00000BclF5QAJ"/>
    <d v="2021-04-10T23:09:16"/>
    <m/>
    <m/>
    <m/>
    <m/>
    <b v="0"/>
    <m/>
    <s v="CWAs"/>
    <s v="Trade Show"/>
    <m/>
    <m/>
    <m/>
    <m/>
    <m/>
    <x v="1051"/>
    <x v="0"/>
    <b v="0"/>
    <m/>
    <m/>
    <m/>
    <s v="0055A000009sa63QAA"/>
    <m/>
    <s v="All Hazards"/>
    <m/>
    <s v="0035A00003otM2iQAE"/>
    <m/>
    <s v="MX908"/>
    <m/>
    <m/>
    <s v="0125A000001NaBLQA0"/>
    <b v="0"/>
    <m/>
    <b v="0"/>
    <m/>
    <m/>
    <x v="3"/>
    <b v="0"/>
    <d v="2021-06-29T20:34:55"/>
    <m/>
    <m/>
    <b v="0"/>
    <x v="0"/>
    <m/>
    <m/>
    <m/>
    <m/>
    <x v="0"/>
    <n v="5"/>
    <n v="0"/>
  </r>
  <r>
    <s v="0015A00002FHIeHQAX"/>
    <b v="0"/>
    <m/>
    <b v="0"/>
    <m/>
    <m/>
    <m/>
    <x v="29"/>
    <b v="0"/>
    <m/>
    <m/>
    <s v="0035A00003Yxwg6QAB"/>
    <m/>
    <m/>
    <s v="0055A000009sa63QAA"/>
    <b v="1"/>
    <d v="2019-10-11T13:42:47"/>
    <m/>
    <b v="0"/>
    <m/>
    <m/>
    <b v="0"/>
    <d v="2022-02-01T00:00:00"/>
    <n v="2"/>
    <n v="2022"/>
    <s v="Pipeline"/>
    <s v="Pipeline"/>
    <b v="0"/>
    <b v="0"/>
    <m/>
    <b v="0"/>
    <b v="0"/>
    <b v="0"/>
    <x v="4"/>
    <b v="0"/>
    <m/>
    <x v="0"/>
    <d v="2019-10-11T00:00:00"/>
    <s v="0055A000009sa63QAA"/>
    <d v="2021-04-26T03:38:06"/>
    <m/>
    <d v="2020-12-28T05:18:42"/>
    <m/>
    <m/>
    <b v="0"/>
    <m/>
    <m/>
    <s v="Website"/>
    <m/>
    <m/>
    <m/>
    <m/>
    <m/>
    <x v="1052"/>
    <x v="1"/>
    <b v="0"/>
    <m/>
    <m/>
    <m/>
    <s v="0055A000009sa63QAA"/>
    <m/>
    <s v="Drugs"/>
    <m/>
    <s v="0035A00003Yxwg6QAB"/>
    <m/>
    <s v="MX908"/>
    <m/>
    <m/>
    <s v="0125A000001NaBLQA0"/>
    <b v="0"/>
    <m/>
    <b v="0"/>
    <m/>
    <m/>
    <x v="3"/>
    <b v="0"/>
    <d v="2021-06-29T20:34:54"/>
    <m/>
    <m/>
    <b v="0"/>
    <x v="0"/>
    <m/>
    <m/>
    <m/>
    <m/>
    <x v="0"/>
    <n v="5"/>
    <n v="0"/>
  </r>
  <r>
    <s v="0015A00002NLSdtQAH"/>
    <b v="0"/>
    <m/>
    <b v="0"/>
    <s v="7015A000001eEroQAE"/>
    <m/>
    <m/>
    <x v="226"/>
    <b v="0"/>
    <m/>
    <m/>
    <s v="0035A00003gUS6dQAG"/>
    <m/>
    <m/>
    <s v="0055A000009sa63QAA"/>
    <b v="1"/>
    <d v="2020-07-10T03:14:58"/>
    <m/>
    <b v="0"/>
    <m/>
    <m/>
    <b v="0"/>
    <d v="2022-03-01T00:00:00"/>
    <n v="3"/>
    <n v="2022"/>
    <s v="Pipeline"/>
    <s v="Pipeline"/>
    <b v="0"/>
    <b v="0"/>
    <m/>
    <b v="0"/>
    <b v="0"/>
    <b v="0"/>
    <x v="4"/>
    <b v="0"/>
    <m/>
    <x v="0"/>
    <d v="2020-07-09T00:00:00"/>
    <s v="0055A00000BclF5QAJ"/>
    <d v="2021-04-10T23:03:08"/>
    <m/>
    <m/>
    <m/>
    <m/>
    <b v="0"/>
    <m/>
    <m/>
    <s v="Trade Show"/>
    <m/>
    <m/>
    <m/>
    <m/>
    <m/>
    <x v="1053"/>
    <x v="0"/>
    <b v="0"/>
    <m/>
    <m/>
    <m/>
    <s v="0055A000009sa63QAA"/>
    <m/>
    <s v="Drugs;All Hazards"/>
    <m/>
    <s v="0035A00003gUS6dQAG"/>
    <m/>
    <m/>
    <m/>
    <m/>
    <s v="0125A000001NaBLQA0"/>
    <b v="0"/>
    <m/>
    <b v="0"/>
    <m/>
    <m/>
    <x v="3"/>
    <b v="0"/>
    <d v="2021-06-29T20:34:55"/>
    <m/>
    <m/>
    <b v="0"/>
    <x v="0"/>
    <m/>
    <m/>
    <m/>
    <m/>
    <x v="0"/>
    <n v="5"/>
    <n v="0"/>
  </r>
  <r>
    <s v="0015A00001xOjZ5QAK"/>
    <b v="0"/>
    <m/>
    <b v="0"/>
    <m/>
    <m/>
    <m/>
    <x v="98"/>
    <b v="0"/>
    <m/>
    <m/>
    <s v="0035A00003EWb9AQAT"/>
    <m/>
    <m/>
    <s v="005i0000000fNkyAAE"/>
    <b v="1"/>
    <d v="2017-09-20T16:44:23"/>
    <m/>
    <b v="0"/>
    <m/>
    <m/>
    <b v="0"/>
    <d v="2020-03-01T00:00:00"/>
    <n v="3"/>
    <n v="2020"/>
    <s v="Pipeline"/>
    <s v="Pipeline"/>
    <b v="0"/>
    <b v="0"/>
    <m/>
    <b v="0"/>
    <b v="0"/>
    <b v="0"/>
    <x v="4"/>
    <b v="0"/>
    <m/>
    <x v="0"/>
    <m/>
    <s v="0055A00000BclF5QAJ"/>
    <d v="2021-04-11T21:42:29"/>
    <m/>
    <d v="2020-01-06T18:18:11"/>
    <m/>
    <m/>
    <b v="0"/>
    <m/>
    <s v="CWAs;Explosives;Drugs"/>
    <s v="Trade Show"/>
    <m/>
    <m/>
    <m/>
    <m/>
    <m/>
    <x v="1054"/>
    <x v="0"/>
    <b v="0"/>
    <m/>
    <m/>
    <m/>
    <s v="00531000007KgPgAAK"/>
    <m/>
    <s v="All Hazards"/>
    <m/>
    <s v="0035A00003EWb9AQAT"/>
    <m/>
    <m/>
    <m/>
    <m/>
    <s v="0125A000001NaBLQA0"/>
    <b v="0"/>
    <m/>
    <b v="0"/>
    <m/>
    <m/>
    <x v="2"/>
    <b v="0"/>
    <d v="2021-06-29T20:34:54"/>
    <m/>
    <m/>
    <b v="0"/>
    <x v="0"/>
    <m/>
    <m/>
    <m/>
    <m/>
    <x v="0"/>
    <n v="10"/>
    <n v="0"/>
  </r>
  <r>
    <s v="0015A00002PLYJJQA5"/>
    <b v="0"/>
    <m/>
    <b v="0"/>
    <m/>
    <m/>
    <m/>
    <x v="226"/>
    <b v="0"/>
    <m/>
    <m/>
    <s v="0035A00003jv5NGQAY"/>
    <m/>
    <m/>
    <s v="0055A000009sa63QAA"/>
    <b v="1"/>
    <d v="2020-09-29T04:03:17"/>
    <m/>
    <b v="0"/>
    <m/>
    <m/>
    <b v="0"/>
    <d v="2022-03-01T00:00:00"/>
    <n v="3"/>
    <n v="2022"/>
    <s v="Pipeline"/>
    <s v="Pipeline"/>
    <b v="0"/>
    <b v="0"/>
    <m/>
    <b v="0"/>
    <b v="0"/>
    <b v="0"/>
    <x v="5"/>
    <b v="0"/>
    <m/>
    <x v="0"/>
    <d v="2020-09-28T00:00:00"/>
    <s v="0055A00000BclF5QAJ"/>
    <d v="2021-04-11T20:08:00"/>
    <m/>
    <d v="2021-02-25T17:13:14"/>
    <m/>
    <m/>
    <b v="0"/>
    <m/>
    <m/>
    <s v="Field Sales"/>
    <m/>
    <m/>
    <m/>
    <m/>
    <m/>
    <x v="1055"/>
    <x v="0"/>
    <b v="0"/>
    <m/>
    <m/>
    <m/>
    <s v="0055A000009sa63QAA"/>
    <m/>
    <s v="Explosives"/>
    <s v="Explosives"/>
    <s v="0035A00003jv5NGQAY"/>
    <m/>
    <s v="MX908"/>
    <m/>
    <m/>
    <s v="0125A000001NaBLQA0"/>
    <b v="0"/>
    <m/>
    <b v="0"/>
    <m/>
    <m/>
    <x v="2"/>
    <b v="0"/>
    <d v="2021-06-29T20:34:55"/>
    <m/>
    <m/>
    <b v="0"/>
    <x v="0"/>
    <m/>
    <m/>
    <m/>
    <m/>
    <x v="0"/>
    <n v="10"/>
    <n v="0"/>
  </r>
  <r>
    <s v="0015A00002TDIEQQA5"/>
    <b v="0"/>
    <m/>
    <b v="0"/>
    <s v="7015A000001zMbOQAU"/>
    <m/>
    <m/>
    <x v="40"/>
    <b v="0"/>
    <m/>
    <m/>
    <s v="0035A00003nYarPQAS"/>
    <m/>
    <m/>
    <s v="00531000007Es7rAAC"/>
    <b v="1"/>
    <d v="2021-01-20T16:11:12"/>
    <m/>
    <b v="0"/>
    <m/>
    <m/>
    <b v="0"/>
    <d v="2021-03-01T00:00:00"/>
    <n v="3"/>
    <n v="2021"/>
    <s v="Pipeline"/>
    <s v="Pipeline"/>
    <b v="0"/>
    <b v="0"/>
    <m/>
    <b v="0"/>
    <b v="0"/>
    <b v="0"/>
    <x v="5"/>
    <b v="0"/>
    <m/>
    <x v="0"/>
    <m/>
    <s v="00531000007Es7rAAC"/>
    <d v="2021-06-17T20:40:05"/>
    <m/>
    <d v="2021-03-15T12:39:41"/>
    <m/>
    <m/>
    <b v="0"/>
    <m/>
    <m/>
    <s v="Website"/>
    <m/>
    <m/>
    <m/>
    <m/>
    <m/>
    <x v="1056"/>
    <x v="0"/>
    <b v="0"/>
    <m/>
    <m/>
    <m/>
    <s v="0055A00000Bd3dUQAR"/>
    <m/>
    <s v="CWAs;Drugs;All Hazards"/>
    <s v="CWAs"/>
    <s v="0035A00003nYarPQAS"/>
    <s v="System"/>
    <s v="MX908"/>
    <m/>
    <m/>
    <s v="0125A000001NaBLQA0"/>
    <b v="0"/>
    <s v="Drugs"/>
    <b v="0"/>
    <m/>
    <m/>
    <x v="4"/>
    <b v="0"/>
    <d v="2021-06-29T20:34:55"/>
    <m/>
    <m/>
    <b v="0"/>
    <x v="0"/>
    <m/>
    <m/>
    <n v="65000"/>
    <m/>
    <x v="26"/>
    <n v="30"/>
    <n v="0"/>
  </r>
  <r>
    <s v="0016e00002XTohtAAD"/>
    <b v="0"/>
    <m/>
    <b v="0"/>
    <s v="7015A000001zMbNQAU"/>
    <m/>
    <m/>
    <x v="226"/>
    <b v="0"/>
    <m/>
    <m/>
    <s v="0036e00003qgzJMAAY"/>
    <m/>
    <m/>
    <s v="00531000007KAsvAAG"/>
    <b v="1"/>
    <d v="2021-05-04T20:49:15"/>
    <m/>
    <b v="0"/>
    <m/>
    <m/>
    <b v="0"/>
    <d v="2022-03-01T00:00:00"/>
    <n v="3"/>
    <n v="2022"/>
    <s v="Pipeline"/>
    <s v="Pipeline"/>
    <b v="0"/>
    <b v="0"/>
    <m/>
    <b v="0"/>
    <b v="0"/>
    <b v="0"/>
    <x v="5"/>
    <b v="0"/>
    <m/>
    <x v="0"/>
    <d v="2021-06-17T00:00:00"/>
    <s v="00531000007KAsvAAG"/>
    <d v="2021-06-17T13:22:06"/>
    <m/>
    <m/>
    <m/>
    <m/>
    <b v="0"/>
    <m/>
    <m/>
    <s v="Website"/>
    <m/>
    <m/>
    <m/>
    <m/>
    <m/>
    <x v="1057"/>
    <x v="0"/>
    <b v="0"/>
    <m/>
    <m/>
    <m/>
    <s v="00531000007KAsvAAG"/>
    <m/>
    <s v="Drugs"/>
    <s v="Drugs"/>
    <s v="0036e00003qgzJMAAY"/>
    <m/>
    <s v="MX908"/>
    <m/>
    <m/>
    <s v="0125A000001NaBLQA0"/>
    <b v="0"/>
    <m/>
    <b v="0"/>
    <m/>
    <m/>
    <x v="3"/>
    <b v="0"/>
    <d v="2021-06-29T20:34:55"/>
    <m/>
    <m/>
    <b v="0"/>
    <x v="0"/>
    <n v="1"/>
    <n v="1"/>
    <m/>
    <m/>
    <x v="0"/>
    <n v="5"/>
    <n v="0"/>
  </r>
  <r>
    <s v="0015A00001tb2pHQAQ"/>
    <b v="0"/>
    <m/>
    <b v="0"/>
    <m/>
    <m/>
    <m/>
    <x v="39"/>
    <b v="0"/>
    <m/>
    <m/>
    <s v="0035A00003CdNyvQAF"/>
    <m/>
    <m/>
    <s v="00531000007KgPgAAK"/>
    <b v="1"/>
    <d v="2017-08-01T06:02:57"/>
    <m/>
    <b v="0"/>
    <m/>
    <m/>
    <b v="0"/>
    <d v="2020-04-01T00:00:00"/>
    <n v="4"/>
    <n v="2020"/>
    <s v="Pipeline"/>
    <s v="Pipeline"/>
    <b v="0"/>
    <b v="0"/>
    <m/>
    <b v="0"/>
    <b v="0"/>
    <b v="0"/>
    <x v="5"/>
    <b v="0"/>
    <m/>
    <x v="0"/>
    <m/>
    <s v="0055A00000BclF5QAJ"/>
    <d v="2021-04-11T21:42:29"/>
    <m/>
    <d v="2020-01-06T18:18:06"/>
    <m/>
    <m/>
    <b v="0"/>
    <m/>
    <s v="Other"/>
    <s v="Field Sales"/>
    <m/>
    <m/>
    <m/>
    <m/>
    <m/>
    <x v="1058"/>
    <x v="0"/>
    <b v="0"/>
    <m/>
    <m/>
    <m/>
    <s v="00531000007KgPgAAK"/>
    <m/>
    <s v="All Hazards"/>
    <m/>
    <m/>
    <m/>
    <m/>
    <m/>
    <m/>
    <s v="0125A000001NaBLQA0"/>
    <b v="0"/>
    <m/>
    <b v="0"/>
    <m/>
    <m/>
    <x v="2"/>
    <b v="0"/>
    <d v="2021-06-29T20:34:54"/>
    <m/>
    <m/>
    <b v="0"/>
    <x v="0"/>
    <m/>
    <m/>
    <m/>
    <m/>
    <x v="0"/>
    <n v="10"/>
    <n v="0"/>
  </r>
  <r>
    <s v="0015A00001yXJo0QAG"/>
    <b v="0"/>
    <m/>
    <b v="0"/>
    <m/>
    <m/>
    <m/>
    <x v="39"/>
    <b v="0"/>
    <m/>
    <m/>
    <s v="0035A00003FZJAOQA5"/>
    <m/>
    <m/>
    <s v="00531000007KgPgAAK"/>
    <b v="1"/>
    <d v="2018-01-30T14:02:43"/>
    <m/>
    <b v="0"/>
    <m/>
    <m/>
    <b v="0"/>
    <d v="2020-04-01T00:00:00"/>
    <n v="4"/>
    <n v="2020"/>
    <s v="Pipeline"/>
    <s v="Pipeline"/>
    <b v="0"/>
    <b v="0"/>
    <m/>
    <b v="0"/>
    <b v="0"/>
    <b v="0"/>
    <x v="5"/>
    <b v="0"/>
    <m/>
    <x v="0"/>
    <m/>
    <s v="0055A00000BclF5QAJ"/>
    <d v="2021-04-11T21:42:29"/>
    <m/>
    <d v="2020-01-06T18:18:06"/>
    <m/>
    <m/>
    <b v="0"/>
    <m/>
    <m/>
    <s v="Website"/>
    <m/>
    <m/>
    <m/>
    <m/>
    <m/>
    <x v="1059"/>
    <x v="0"/>
    <b v="0"/>
    <m/>
    <m/>
    <m/>
    <s v="00531000007KgPgAAK"/>
    <m/>
    <m/>
    <m/>
    <s v="0035A00003FZJAOQA5"/>
    <m/>
    <m/>
    <m/>
    <m/>
    <s v="0125A000001NaBLQA0"/>
    <b v="0"/>
    <m/>
    <b v="0"/>
    <m/>
    <m/>
    <x v="2"/>
    <b v="0"/>
    <d v="2021-06-29T20:34:54"/>
    <m/>
    <m/>
    <b v="0"/>
    <x v="0"/>
    <m/>
    <m/>
    <m/>
    <m/>
    <x v="0"/>
    <n v="10"/>
    <n v="0"/>
  </r>
  <r>
    <s v="0015A00002PKHpTQAX"/>
    <b v="0"/>
    <m/>
    <b v="0"/>
    <s v="7015A000001zMbNQAU"/>
    <m/>
    <m/>
    <x v="252"/>
    <b v="0"/>
    <m/>
    <m/>
    <s v="0035A00003jtjHcQAI"/>
    <m/>
    <m/>
    <s v="0055A000009sa63QAA"/>
    <b v="1"/>
    <d v="2020-09-18T22:31:13"/>
    <m/>
    <b v="0"/>
    <m/>
    <m/>
    <b v="0"/>
    <d v="2021-04-01T00:00:00"/>
    <n v="4"/>
    <n v="2021"/>
    <s v="Pipeline"/>
    <s v="Pipeline"/>
    <b v="0"/>
    <b v="0"/>
    <m/>
    <b v="0"/>
    <b v="0"/>
    <b v="0"/>
    <x v="5"/>
    <b v="0"/>
    <m/>
    <x v="0"/>
    <d v="2020-09-18T00:00:00"/>
    <s v="00531000007MUoEAAW"/>
    <d v="2020-12-03T16:41:50"/>
    <m/>
    <d v="2020-12-03T16:41:50"/>
    <m/>
    <m/>
    <b v="0"/>
    <m/>
    <m/>
    <s v="Website"/>
    <m/>
    <m/>
    <m/>
    <m/>
    <m/>
    <x v="1060"/>
    <x v="0"/>
    <b v="0"/>
    <m/>
    <m/>
    <m/>
    <s v="0055A000009sa63QAA"/>
    <m/>
    <s v="All Hazards"/>
    <m/>
    <s v="0035A00003jtjHcQAI"/>
    <m/>
    <s v="MX908"/>
    <m/>
    <m/>
    <s v="0125A000001NaBLQA0"/>
    <b v="0"/>
    <m/>
    <b v="0"/>
    <m/>
    <m/>
    <x v="2"/>
    <b v="0"/>
    <d v="2021-06-29T20:34:55"/>
    <m/>
    <m/>
    <b v="0"/>
    <x v="0"/>
    <m/>
    <m/>
    <m/>
    <m/>
    <x v="0"/>
    <n v="10"/>
    <n v="0"/>
  </r>
  <r>
    <s v="0015A00002Qav07QAB"/>
    <b v="0"/>
    <m/>
    <b v="0"/>
    <s v="7015A000001zMbNQAU"/>
    <m/>
    <m/>
    <x v="10"/>
    <b v="0"/>
    <m/>
    <m/>
    <s v="0035A00003kdWXwQAM"/>
    <m/>
    <m/>
    <s v="0055A000009sa63QAA"/>
    <b v="1"/>
    <d v="2020-10-13T22:31:50"/>
    <m/>
    <b v="0"/>
    <m/>
    <m/>
    <b v="0"/>
    <d v="2021-04-01T00:00:00"/>
    <n v="4"/>
    <n v="2021"/>
    <s v="Pipeline"/>
    <s v="Pipeline"/>
    <b v="0"/>
    <b v="0"/>
    <m/>
    <b v="0"/>
    <b v="0"/>
    <b v="0"/>
    <x v="5"/>
    <b v="0"/>
    <m/>
    <x v="0"/>
    <d v="2020-10-13T00:00:00"/>
    <s v="0055A00000BclF5QAJ"/>
    <d v="2021-04-10T23:09:16"/>
    <m/>
    <d v="2020-12-28T05:52:28"/>
    <m/>
    <m/>
    <b v="0"/>
    <m/>
    <m/>
    <s v="Website"/>
    <m/>
    <m/>
    <m/>
    <m/>
    <m/>
    <x v="1061"/>
    <x v="0"/>
    <b v="0"/>
    <m/>
    <m/>
    <m/>
    <s v="0055A000009sa63QAA"/>
    <m/>
    <s v="Drugs"/>
    <m/>
    <s v="0035A00003kdWXwQAM"/>
    <m/>
    <s v="MX908"/>
    <m/>
    <m/>
    <s v="0125A000001NaBLQA0"/>
    <b v="0"/>
    <m/>
    <b v="0"/>
    <m/>
    <m/>
    <x v="3"/>
    <b v="0"/>
    <d v="2021-06-29T20:34:55"/>
    <m/>
    <m/>
    <b v="0"/>
    <x v="0"/>
    <m/>
    <m/>
    <m/>
    <m/>
    <x v="0"/>
    <n v="5"/>
    <n v="0"/>
  </r>
  <r>
    <s v="0015A00002DUo6WQAT"/>
    <b v="0"/>
    <m/>
    <b v="0"/>
    <s v="7015A000001zMbNQAU"/>
    <m/>
    <m/>
    <x v="10"/>
    <b v="0"/>
    <m/>
    <m/>
    <s v="0035A00003naBJMQA2"/>
    <m/>
    <m/>
    <s v="0055A000009sa63QAA"/>
    <b v="1"/>
    <d v="2021-01-29T21:59:16"/>
    <m/>
    <b v="0"/>
    <m/>
    <m/>
    <b v="0"/>
    <d v="2021-04-01T00:00:00"/>
    <n v="4"/>
    <n v="2021"/>
    <s v="Pipeline"/>
    <s v="Pipeline"/>
    <b v="0"/>
    <b v="0"/>
    <m/>
    <b v="0"/>
    <b v="0"/>
    <b v="0"/>
    <x v="5"/>
    <b v="0"/>
    <m/>
    <x v="0"/>
    <d v="2021-01-29T00:00:00"/>
    <s v="0055A00000BclF5QAJ"/>
    <d v="2021-04-10T23:03:08"/>
    <m/>
    <m/>
    <m/>
    <m/>
    <b v="0"/>
    <m/>
    <m/>
    <s v="Website"/>
    <m/>
    <m/>
    <m/>
    <m/>
    <m/>
    <x v="1062"/>
    <x v="0"/>
    <b v="0"/>
    <m/>
    <m/>
    <m/>
    <s v="0055A000009sa63QAA"/>
    <m/>
    <s v="All Hazards"/>
    <m/>
    <s v="0035A00003naBJMQA2"/>
    <m/>
    <s v="MX908"/>
    <m/>
    <m/>
    <s v="0125A000001NaBLQA0"/>
    <b v="0"/>
    <m/>
    <b v="0"/>
    <m/>
    <m/>
    <x v="3"/>
    <b v="0"/>
    <d v="2021-06-29T20:34:55"/>
    <m/>
    <m/>
    <b v="0"/>
    <x v="0"/>
    <m/>
    <m/>
    <m/>
    <m/>
    <x v="0"/>
    <n v="5"/>
    <n v="0"/>
  </r>
  <r>
    <s v="0016e00002XSJk5AAH"/>
    <b v="0"/>
    <m/>
    <b v="0"/>
    <s v="7015A000001eQZHQA2"/>
    <m/>
    <m/>
    <x v="10"/>
    <b v="0"/>
    <m/>
    <m/>
    <s v="0036e00003qfRcyAAE"/>
    <m/>
    <m/>
    <s v="0055A000009sa63QAA"/>
    <b v="1"/>
    <d v="2021-04-21T21:06:12"/>
    <m/>
    <b v="0"/>
    <m/>
    <m/>
    <b v="0"/>
    <d v="2021-04-01T00:00:00"/>
    <n v="4"/>
    <n v="2021"/>
    <s v="Pipeline"/>
    <s v="Pipeline"/>
    <b v="0"/>
    <b v="0"/>
    <m/>
    <b v="0"/>
    <b v="0"/>
    <b v="0"/>
    <x v="5"/>
    <b v="0"/>
    <m/>
    <x v="0"/>
    <d v="2021-04-20T00:00:00"/>
    <s v="0055A00000BclF5QAJ"/>
    <d v="2021-05-13T21:31:51"/>
    <m/>
    <m/>
    <m/>
    <m/>
    <b v="0"/>
    <m/>
    <m/>
    <s v="Trade Show"/>
    <m/>
    <m/>
    <m/>
    <m/>
    <m/>
    <x v="1063"/>
    <x v="0"/>
    <b v="0"/>
    <m/>
    <m/>
    <m/>
    <s v="0055A000009sa63QAA"/>
    <m/>
    <s v="Drugs"/>
    <m/>
    <s v="0036e00003qfRcyAAE"/>
    <m/>
    <s v="MX908"/>
    <m/>
    <m/>
    <s v="0125A000001NaBLQA0"/>
    <b v="0"/>
    <m/>
    <b v="0"/>
    <m/>
    <m/>
    <x v="3"/>
    <b v="0"/>
    <d v="2021-06-29T20:34:55"/>
    <m/>
    <m/>
    <b v="0"/>
    <x v="0"/>
    <m/>
    <m/>
    <m/>
    <m/>
    <x v="0"/>
    <n v="5"/>
    <n v="0"/>
  </r>
  <r>
    <s v="0015A00002KvIfXQAV"/>
    <b v="0"/>
    <m/>
    <b v="0"/>
    <s v="7015A000001eGK3QAM"/>
    <m/>
    <m/>
    <x v="10"/>
    <b v="0"/>
    <m/>
    <m/>
    <s v="0035A00003fLz6dQAC"/>
    <m/>
    <m/>
    <s v="0055A000009sa63QAA"/>
    <b v="1"/>
    <d v="2020-05-18T19:57:16"/>
    <m/>
    <b v="0"/>
    <m/>
    <m/>
    <b v="0"/>
    <d v="2021-04-01T00:00:00"/>
    <n v="4"/>
    <n v="2021"/>
    <s v="Pipeline"/>
    <s v="Pipeline"/>
    <b v="0"/>
    <b v="0"/>
    <m/>
    <b v="0"/>
    <b v="0"/>
    <b v="0"/>
    <x v="5"/>
    <b v="0"/>
    <m/>
    <x v="0"/>
    <d v="2020-05-18T00:00:00"/>
    <s v="00531000007MUoEAAW"/>
    <d v="2020-12-03T16:41:50"/>
    <m/>
    <d v="2020-12-03T16:41:50"/>
    <m/>
    <m/>
    <b v="0"/>
    <m/>
    <m/>
    <s v="Webinar"/>
    <m/>
    <m/>
    <m/>
    <m/>
    <m/>
    <x v="1064"/>
    <x v="0"/>
    <b v="0"/>
    <m/>
    <m/>
    <m/>
    <s v="0055A000009sa63QAA"/>
    <m/>
    <s v="All Hazards"/>
    <m/>
    <s v="0035A00003fLz6dQAC"/>
    <m/>
    <s v="MX908"/>
    <m/>
    <m/>
    <s v="0125A000001NaBLQA0"/>
    <b v="0"/>
    <m/>
    <b v="0"/>
    <m/>
    <m/>
    <x v="2"/>
    <b v="0"/>
    <d v="2021-06-29T20:34:55"/>
    <m/>
    <m/>
    <b v="0"/>
    <x v="0"/>
    <m/>
    <m/>
    <m/>
    <m/>
    <x v="0"/>
    <n v="10"/>
    <n v="0"/>
  </r>
  <r>
    <s v="0015A00002OJHntQAH"/>
    <b v="0"/>
    <m/>
    <b v="0"/>
    <s v="7015A000001zMDkQAM"/>
    <m/>
    <m/>
    <x v="10"/>
    <b v="0"/>
    <m/>
    <m/>
    <s v="0035A00003iflXRQAY"/>
    <m/>
    <m/>
    <s v="0055A000009sa63QAA"/>
    <b v="1"/>
    <d v="2020-08-14T23:40:30"/>
    <m/>
    <b v="0"/>
    <m/>
    <m/>
    <b v="0"/>
    <d v="2021-04-01T00:00:00"/>
    <n v="4"/>
    <n v="2021"/>
    <s v="Pipeline"/>
    <s v="Pipeline"/>
    <b v="0"/>
    <b v="0"/>
    <m/>
    <b v="0"/>
    <b v="0"/>
    <b v="0"/>
    <x v="6"/>
    <b v="0"/>
    <m/>
    <x v="0"/>
    <d v="2020-08-14T00:00:00"/>
    <s v="00531000007MUoEAAW"/>
    <d v="2020-12-03T16:41:50"/>
    <m/>
    <d v="2020-12-03T16:41:50"/>
    <m/>
    <m/>
    <b v="0"/>
    <m/>
    <m/>
    <s v="Webinar"/>
    <m/>
    <m/>
    <m/>
    <m/>
    <m/>
    <x v="1065"/>
    <x v="0"/>
    <b v="0"/>
    <m/>
    <m/>
    <m/>
    <s v="0055A000009sa63QAA"/>
    <m/>
    <s v="All Hazards"/>
    <m/>
    <s v="0035A00003iflXRQAY"/>
    <m/>
    <s v="MX908"/>
    <m/>
    <m/>
    <s v="0125A000001NaBLQA0"/>
    <b v="0"/>
    <m/>
    <b v="0"/>
    <m/>
    <m/>
    <x v="2"/>
    <b v="0"/>
    <d v="2021-06-29T20:34:55"/>
    <m/>
    <m/>
    <b v="0"/>
    <x v="0"/>
    <m/>
    <m/>
    <m/>
    <m/>
    <x v="0"/>
    <n v="10"/>
    <n v="0"/>
  </r>
  <r>
    <s v="0015A00002PMctqQAD"/>
    <b v="0"/>
    <m/>
    <b v="0"/>
    <s v="7015A000001eDITQA2"/>
    <m/>
    <m/>
    <x v="10"/>
    <b v="0"/>
    <m/>
    <m/>
    <s v="0035A00003jwXwWQAU"/>
    <m/>
    <m/>
    <s v="0055A000009sa63QAA"/>
    <b v="1"/>
    <d v="2020-10-07T18:08:20"/>
    <m/>
    <b v="0"/>
    <m/>
    <m/>
    <b v="0"/>
    <d v="2021-04-01T00:00:00"/>
    <n v="4"/>
    <n v="2021"/>
    <s v="Pipeline"/>
    <s v="Pipeline"/>
    <b v="0"/>
    <b v="0"/>
    <m/>
    <b v="0"/>
    <b v="0"/>
    <b v="0"/>
    <x v="6"/>
    <b v="0"/>
    <m/>
    <x v="0"/>
    <d v="2020-10-07T00:00:00"/>
    <s v="00531000007MUoEAAW"/>
    <d v="2020-12-03T16:41:50"/>
    <m/>
    <d v="2020-12-03T16:41:50"/>
    <m/>
    <m/>
    <b v="0"/>
    <m/>
    <m/>
    <s v="Advertisement"/>
    <m/>
    <m/>
    <m/>
    <m/>
    <m/>
    <x v="1066"/>
    <x v="0"/>
    <b v="0"/>
    <m/>
    <m/>
    <m/>
    <s v="0055A000009sa63QAA"/>
    <m/>
    <s v="Drugs"/>
    <m/>
    <s v="0035A00003jwXwWQAU"/>
    <m/>
    <s v="MX908"/>
    <m/>
    <m/>
    <s v="0125A000001NaBLQA0"/>
    <b v="0"/>
    <m/>
    <b v="0"/>
    <m/>
    <m/>
    <x v="2"/>
    <b v="0"/>
    <d v="2021-06-29T20:34:55"/>
    <m/>
    <m/>
    <b v="0"/>
    <x v="0"/>
    <m/>
    <m/>
    <m/>
    <m/>
    <x v="0"/>
    <n v="10"/>
    <n v="0"/>
  </r>
  <r>
    <s v="0015A00002QcQf4QAF"/>
    <b v="0"/>
    <m/>
    <b v="0"/>
    <s v="7015A000001zLH4QAM"/>
    <m/>
    <m/>
    <x v="10"/>
    <b v="0"/>
    <m/>
    <m/>
    <s v="0035A00003kfXBRQA2"/>
    <m/>
    <m/>
    <s v="0055A000009sa63QAA"/>
    <b v="1"/>
    <d v="2020-10-26T18:12:36"/>
    <m/>
    <b v="0"/>
    <m/>
    <m/>
    <b v="0"/>
    <d v="2021-04-01T00:00:00"/>
    <n v="4"/>
    <n v="2021"/>
    <s v="Pipeline"/>
    <s v="Pipeline"/>
    <b v="0"/>
    <b v="0"/>
    <m/>
    <b v="0"/>
    <b v="0"/>
    <b v="0"/>
    <x v="6"/>
    <b v="0"/>
    <m/>
    <x v="0"/>
    <d v="2020-10-26T00:00:00"/>
    <s v="0055A00000BclF5QAJ"/>
    <d v="2021-04-14T20:01:34"/>
    <m/>
    <d v="2020-12-03T16:56:21"/>
    <m/>
    <m/>
    <b v="0"/>
    <m/>
    <m/>
    <s v="Inside Sales"/>
    <m/>
    <m/>
    <m/>
    <m/>
    <m/>
    <x v="1067"/>
    <x v="0"/>
    <b v="0"/>
    <m/>
    <m/>
    <m/>
    <s v="0055A000009sa63QAA"/>
    <m/>
    <s v="Drugs"/>
    <m/>
    <s v="0035A00003kfXBRQA2"/>
    <m/>
    <s v="MX908"/>
    <m/>
    <m/>
    <s v="0125A000001NaBLQA0"/>
    <b v="0"/>
    <m/>
    <b v="0"/>
    <m/>
    <m/>
    <x v="2"/>
    <b v="0"/>
    <d v="2021-06-29T20:34:55"/>
    <m/>
    <m/>
    <b v="0"/>
    <x v="0"/>
    <m/>
    <m/>
    <m/>
    <m/>
    <x v="0"/>
    <n v="10"/>
    <n v="0"/>
  </r>
  <r>
    <s v="0015A00002TBgrHQAT"/>
    <b v="0"/>
    <m/>
    <b v="0"/>
    <s v="7015A000001zMSkQAM"/>
    <m/>
    <m/>
    <x v="10"/>
    <b v="0"/>
    <m/>
    <m/>
    <s v="0035A00003me9W0QAI"/>
    <m/>
    <m/>
    <s v="0055A000009sa63QAA"/>
    <b v="1"/>
    <d v="2021-01-05T15:47:00"/>
    <m/>
    <b v="0"/>
    <m/>
    <m/>
    <b v="0"/>
    <d v="2021-04-01T00:00:00"/>
    <n v="4"/>
    <n v="2021"/>
    <s v="Pipeline"/>
    <s v="Pipeline"/>
    <b v="0"/>
    <b v="0"/>
    <m/>
    <b v="0"/>
    <b v="0"/>
    <b v="0"/>
    <x v="6"/>
    <b v="0"/>
    <m/>
    <x v="0"/>
    <d v="2020-06-04T00:00:00"/>
    <s v="00531000007MUoEAAW"/>
    <d v="2021-01-19T20:25:57"/>
    <m/>
    <d v="2021-01-19T20:25:57"/>
    <m/>
    <m/>
    <b v="0"/>
    <m/>
    <m/>
    <s v="Trade Show"/>
    <m/>
    <m/>
    <m/>
    <m/>
    <m/>
    <x v="1068"/>
    <x v="0"/>
    <b v="0"/>
    <m/>
    <m/>
    <m/>
    <s v="0055A000009sa63QAA"/>
    <m/>
    <s v="All Hazards"/>
    <m/>
    <s v="0035A00003me9W0QAI"/>
    <m/>
    <s v="MX908"/>
    <m/>
    <m/>
    <s v="0125A000001NaBLQA0"/>
    <b v="0"/>
    <m/>
    <b v="0"/>
    <m/>
    <m/>
    <x v="2"/>
    <b v="0"/>
    <d v="2021-06-29T20:34:55"/>
    <m/>
    <m/>
    <b v="0"/>
    <x v="0"/>
    <m/>
    <m/>
    <m/>
    <m/>
    <x v="0"/>
    <n v="10"/>
    <n v="0"/>
  </r>
  <r>
    <s v="0015A00002OJX05QAH"/>
    <b v="0"/>
    <m/>
    <b v="0"/>
    <s v="7015A000001Zl4UQAS"/>
    <m/>
    <m/>
    <x v="10"/>
    <b v="0"/>
    <m/>
    <m/>
    <s v="0035A00003ig1XiQAI"/>
    <m/>
    <m/>
    <s v="0055A000009sa63QAA"/>
    <b v="1"/>
    <d v="2020-08-17T20:14:20"/>
    <m/>
    <b v="0"/>
    <m/>
    <m/>
    <b v="0"/>
    <d v="2021-04-01T00:00:00"/>
    <n v="4"/>
    <n v="2021"/>
    <s v="Pipeline"/>
    <s v="Pipeline"/>
    <b v="0"/>
    <b v="0"/>
    <m/>
    <b v="0"/>
    <b v="0"/>
    <b v="0"/>
    <x v="6"/>
    <b v="0"/>
    <m/>
    <x v="0"/>
    <d v="2020-08-17T00:00:00"/>
    <s v="0055A00000BclF5QAJ"/>
    <d v="2021-04-14T20:01:09"/>
    <m/>
    <d v="2020-12-28T05:53:21"/>
    <m/>
    <m/>
    <b v="0"/>
    <m/>
    <s v="Drugs"/>
    <s v="Inside Sales"/>
    <m/>
    <m/>
    <m/>
    <m/>
    <m/>
    <x v="1069"/>
    <x v="0"/>
    <b v="0"/>
    <m/>
    <m/>
    <m/>
    <s v="0055A000009sa63QAA"/>
    <m/>
    <s v="Drugs"/>
    <m/>
    <s v="0035A00003ig1XiQAI"/>
    <m/>
    <s v="MX908"/>
    <m/>
    <m/>
    <s v="0125A000001NaBLQA0"/>
    <b v="0"/>
    <m/>
    <b v="0"/>
    <m/>
    <m/>
    <x v="4"/>
    <b v="0"/>
    <d v="2021-06-29T20:34:55"/>
    <m/>
    <m/>
    <b v="0"/>
    <x v="0"/>
    <m/>
    <m/>
    <m/>
    <m/>
    <x v="0"/>
    <n v="30"/>
    <n v="0"/>
  </r>
  <r>
    <s v="0015A00001tZt4AQAS"/>
    <b v="0"/>
    <m/>
    <b v="0"/>
    <s v="70131000001SioZAAS"/>
    <m/>
    <m/>
    <x v="10"/>
    <b v="0"/>
    <m/>
    <m/>
    <s v="0035A00003CbxejQAB"/>
    <m/>
    <m/>
    <s v="00531000007KgPgAAK"/>
    <b v="1"/>
    <d v="2017-06-19T13:45:45"/>
    <m/>
    <b v="0"/>
    <m/>
    <m/>
    <b v="0"/>
    <d v="2021-04-01T00:00:00"/>
    <n v="4"/>
    <n v="2021"/>
    <s v="Pipeline"/>
    <s v="Pipeline"/>
    <b v="0"/>
    <b v="0"/>
    <m/>
    <b v="0"/>
    <b v="0"/>
    <b v="0"/>
    <x v="6"/>
    <b v="0"/>
    <m/>
    <x v="0"/>
    <m/>
    <s v="0055A00000BclF5QAJ"/>
    <d v="2021-04-14T20:01:34"/>
    <m/>
    <d v="2020-12-24T01:30:28"/>
    <m/>
    <m/>
    <b v="0"/>
    <m/>
    <m/>
    <s v="Trade Show"/>
    <m/>
    <m/>
    <m/>
    <m/>
    <m/>
    <x v="1070"/>
    <x v="0"/>
    <b v="0"/>
    <m/>
    <m/>
    <m/>
    <s v="00531000007KgPgAAK"/>
    <m/>
    <m/>
    <m/>
    <s v="0035A00003CbxejQAB"/>
    <m/>
    <s v="MX908"/>
    <m/>
    <m/>
    <s v="0125A000001NaBLQA0"/>
    <b v="0"/>
    <m/>
    <b v="0"/>
    <m/>
    <m/>
    <x v="3"/>
    <b v="0"/>
    <d v="2021-06-29T20:34:54"/>
    <m/>
    <m/>
    <b v="0"/>
    <x v="0"/>
    <m/>
    <m/>
    <m/>
    <m/>
    <x v="0"/>
    <n v="5"/>
    <n v="0"/>
  </r>
  <r>
    <s v="0015A00002QeEyAQAV"/>
    <b v="0"/>
    <m/>
    <b v="0"/>
    <s v="7015A000001eGF8QAM"/>
    <m/>
    <m/>
    <x v="10"/>
    <b v="0"/>
    <m/>
    <m/>
    <s v="0035A00003lRnOLQA0"/>
    <m/>
    <m/>
    <s v="0055A000009sa63QAA"/>
    <b v="1"/>
    <d v="2020-11-10T19:08:45"/>
    <m/>
    <b v="0"/>
    <s v="Federal Resources"/>
    <d v="2021-11-10T00:00:00"/>
    <b v="0"/>
    <d v="2021-04-01T00:00:00"/>
    <n v="4"/>
    <n v="2021"/>
    <s v="Pipeline"/>
    <s v="Pipeline"/>
    <b v="0"/>
    <b v="0"/>
    <m/>
    <b v="0"/>
    <b v="0"/>
    <b v="0"/>
    <x v="6"/>
    <b v="0"/>
    <m/>
    <x v="0"/>
    <d v="2020-11-10T00:00:00"/>
    <s v="0055A00000BclF5QAJ"/>
    <d v="2021-04-14T20:01:34"/>
    <m/>
    <d v="2020-12-28T05:59:59"/>
    <m/>
    <m/>
    <b v="0"/>
    <m/>
    <m/>
    <s v="Webinar"/>
    <m/>
    <m/>
    <m/>
    <m/>
    <m/>
    <x v="1071"/>
    <x v="0"/>
    <b v="0"/>
    <m/>
    <m/>
    <m/>
    <s v="0055A000009sa63QAA"/>
    <m/>
    <s v="All Hazards"/>
    <m/>
    <s v="0035A00003lRnOLQA0"/>
    <m/>
    <s v="MX908"/>
    <m/>
    <m/>
    <s v="0125A000001NaBLQA0"/>
    <b v="0"/>
    <m/>
    <b v="0"/>
    <m/>
    <m/>
    <x v="3"/>
    <b v="0"/>
    <d v="2021-06-29T20:34:55"/>
    <m/>
    <m/>
    <b v="0"/>
    <x v="0"/>
    <m/>
    <m/>
    <m/>
    <m/>
    <x v="0"/>
    <n v="5"/>
    <n v="0"/>
  </r>
  <r>
    <s v="0015A00002NMAPmQAP"/>
    <b v="0"/>
    <m/>
    <b v="0"/>
    <m/>
    <m/>
    <m/>
    <x v="10"/>
    <b v="0"/>
    <m/>
    <m/>
    <s v="0035A00003gVBNaQAO"/>
    <m/>
    <m/>
    <s v="0055A000009sa63QAA"/>
    <b v="1"/>
    <d v="2020-07-15T17:38:45"/>
    <m/>
    <b v="0"/>
    <m/>
    <m/>
    <b v="0"/>
    <d v="2021-04-01T00:00:00"/>
    <n v="4"/>
    <n v="2021"/>
    <s v="Pipeline"/>
    <s v="Pipeline"/>
    <b v="0"/>
    <b v="0"/>
    <m/>
    <b v="0"/>
    <b v="0"/>
    <b v="0"/>
    <x v="6"/>
    <b v="0"/>
    <m/>
    <x v="0"/>
    <d v="2020-07-15T00:00:00"/>
    <s v="0055A00000BclF5QAJ"/>
    <d v="2021-04-11T20:08:00"/>
    <m/>
    <d v="2020-12-03T16:41:50"/>
    <m/>
    <m/>
    <b v="0"/>
    <m/>
    <s v="CWAs"/>
    <s v="Field Sales"/>
    <m/>
    <m/>
    <m/>
    <m/>
    <m/>
    <x v="1072"/>
    <x v="0"/>
    <b v="0"/>
    <m/>
    <m/>
    <m/>
    <s v="0055A000009sa63QAA"/>
    <m/>
    <s v="All Hazards"/>
    <m/>
    <s v="0035A00003gVBNaQAO"/>
    <s v="System"/>
    <s v="MX908"/>
    <m/>
    <m/>
    <s v="0125A000001NaBLQA0"/>
    <b v="0"/>
    <m/>
    <b v="0"/>
    <m/>
    <m/>
    <x v="2"/>
    <b v="0"/>
    <d v="2021-06-29T20:34:55"/>
    <m/>
    <m/>
    <b v="0"/>
    <x v="0"/>
    <m/>
    <m/>
    <m/>
    <m/>
    <x v="0"/>
    <n v="10"/>
    <n v="0"/>
  </r>
  <r>
    <s v="0015A00002FTDLgQAP"/>
    <b v="0"/>
    <m/>
    <b v="0"/>
    <m/>
    <m/>
    <m/>
    <x v="10"/>
    <b v="0"/>
    <m/>
    <m/>
    <s v="0035A00003aIZekQAG"/>
    <m/>
    <m/>
    <s v="0055A000009sa63QAA"/>
    <b v="1"/>
    <d v="2019-11-27T21:26:07"/>
    <m/>
    <b v="0"/>
    <m/>
    <m/>
    <b v="0"/>
    <d v="2021-04-01T00:00:00"/>
    <n v="4"/>
    <n v="2021"/>
    <s v="Pipeline"/>
    <s v="Pipeline"/>
    <b v="0"/>
    <b v="0"/>
    <m/>
    <b v="0"/>
    <b v="0"/>
    <b v="0"/>
    <x v="6"/>
    <b v="0"/>
    <m/>
    <x v="0"/>
    <m/>
    <s v="0055A00000BclF5QAJ"/>
    <d v="2021-04-10T23:09:16"/>
    <m/>
    <d v="2020-12-28T05:58:09"/>
    <m/>
    <m/>
    <b v="0"/>
    <m/>
    <s v="Other"/>
    <s v="Website"/>
    <m/>
    <m/>
    <m/>
    <m/>
    <m/>
    <x v="1073"/>
    <x v="0"/>
    <b v="0"/>
    <m/>
    <m/>
    <m/>
    <s v="0055A000009sa63QAA"/>
    <m/>
    <s v="Other"/>
    <m/>
    <s v="0035A00003aIZekQAG"/>
    <m/>
    <s v="ZipChip"/>
    <m/>
    <m/>
    <s v="0125A000001NaBLQA0"/>
    <b v="0"/>
    <m/>
    <b v="0"/>
    <m/>
    <m/>
    <x v="3"/>
    <b v="0"/>
    <d v="2021-06-29T20:34:54"/>
    <m/>
    <m/>
    <b v="0"/>
    <x v="0"/>
    <m/>
    <m/>
    <m/>
    <m/>
    <x v="0"/>
    <n v="5"/>
    <n v="0"/>
  </r>
  <r>
    <s v="0015A00002CxYGOQA3"/>
    <b v="0"/>
    <m/>
    <b v="0"/>
    <s v="7015A000001Zks9QAC"/>
    <m/>
    <m/>
    <x v="10"/>
    <b v="0"/>
    <m/>
    <m/>
    <s v="0035A00003Vz48CQAR"/>
    <m/>
    <m/>
    <s v="0055A000009sa63QAA"/>
    <b v="1"/>
    <d v="2019-06-21T16:38:17"/>
    <m/>
    <b v="0"/>
    <m/>
    <m/>
    <b v="0"/>
    <d v="2021-04-01T00:00:00"/>
    <n v="4"/>
    <n v="2021"/>
    <s v="Pipeline"/>
    <s v="Pipeline"/>
    <b v="0"/>
    <b v="0"/>
    <m/>
    <b v="0"/>
    <b v="0"/>
    <b v="0"/>
    <x v="6"/>
    <b v="0"/>
    <m/>
    <x v="0"/>
    <d v="2019-11-24T00:00:00"/>
    <s v="0055A00000BclF5QAJ"/>
    <d v="2021-04-14T20:01:34"/>
    <m/>
    <d v="2020-01-06T18:18:06"/>
    <m/>
    <m/>
    <b v="0"/>
    <m/>
    <s v="All Hazards"/>
    <s v="Inside Sales"/>
    <m/>
    <m/>
    <m/>
    <m/>
    <m/>
    <x v="1074"/>
    <x v="1"/>
    <b v="0"/>
    <m/>
    <m/>
    <m/>
    <s v="0055A000009sa63QAA"/>
    <m/>
    <s v="All Hazards"/>
    <m/>
    <s v="0035A00003Vz48CQAR"/>
    <m/>
    <s v="MX908"/>
    <m/>
    <m/>
    <s v="0125A000001NaBLQA0"/>
    <b v="0"/>
    <m/>
    <b v="0"/>
    <m/>
    <m/>
    <x v="2"/>
    <b v="0"/>
    <d v="2021-06-29T20:34:54"/>
    <m/>
    <m/>
    <b v="0"/>
    <x v="0"/>
    <m/>
    <m/>
    <m/>
    <m/>
    <x v="0"/>
    <n v="10"/>
    <n v="0"/>
  </r>
  <r>
    <s v="0015A00002BoxrIQAR"/>
    <b v="0"/>
    <m/>
    <b v="0"/>
    <s v="7015A000001Zks9QAC"/>
    <m/>
    <m/>
    <x v="10"/>
    <b v="0"/>
    <m/>
    <m/>
    <s v="0035A00003UZ3eqQAD"/>
    <m/>
    <m/>
    <s v="0055A000009sa63QAA"/>
    <b v="1"/>
    <d v="2019-04-26T20:33:30"/>
    <m/>
    <b v="0"/>
    <m/>
    <m/>
    <b v="0"/>
    <d v="2021-04-01T00:00:00"/>
    <n v="4"/>
    <n v="2021"/>
    <s v="Pipeline"/>
    <s v="Pipeline"/>
    <b v="0"/>
    <b v="0"/>
    <m/>
    <b v="0"/>
    <b v="0"/>
    <b v="0"/>
    <x v="6"/>
    <b v="0"/>
    <m/>
    <x v="0"/>
    <d v="2019-04-26T00:00:00"/>
    <s v="0055A00000BclF5QAJ"/>
    <d v="2021-04-14T20:01:34"/>
    <m/>
    <d v="2020-01-06T18:18:06"/>
    <m/>
    <m/>
    <b v="0"/>
    <m/>
    <m/>
    <s v="Inside Sales"/>
    <m/>
    <m/>
    <m/>
    <m/>
    <m/>
    <x v="1075"/>
    <x v="1"/>
    <b v="0"/>
    <m/>
    <m/>
    <m/>
    <s v="0055A000009sa63QAA"/>
    <m/>
    <s v="All Hazards"/>
    <m/>
    <s v="0035A00003UZ3eqQAD"/>
    <m/>
    <s v="MX908"/>
    <m/>
    <m/>
    <s v="0125A000001NaBLQA0"/>
    <b v="0"/>
    <m/>
    <b v="0"/>
    <m/>
    <m/>
    <x v="2"/>
    <b v="0"/>
    <d v="2021-06-29T20:34:54"/>
    <m/>
    <m/>
    <b v="0"/>
    <x v="0"/>
    <m/>
    <m/>
    <m/>
    <m/>
    <x v="0"/>
    <n v="10"/>
    <n v="0"/>
  </r>
  <r>
    <s v="0015A00002FDgffQAD"/>
    <b v="0"/>
    <m/>
    <b v="0"/>
    <m/>
    <m/>
    <m/>
    <x v="10"/>
    <b v="0"/>
    <m/>
    <m/>
    <s v="0035A00003YeIVfQAN"/>
    <m/>
    <m/>
    <s v="0055A000009sa63QAA"/>
    <b v="1"/>
    <d v="2019-09-20T20:49:47"/>
    <m/>
    <b v="0"/>
    <m/>
    <m/>
    <b v="0"/>
    <d v="2021-04-01T00:00:00"/>
    <n v="4"/>
    <n v="2021"/>
    <s v="Pipeline"/>
    <s v="Pipeline"/>
    <b v="0"/>
    <b v="0"/>
    <m/>
    <b v="0"/>
    <b v="0"/>
    <b v="0"/>
    <x v="6"/>
    <b v="0"/>
    <m/>
    <x v="0"/>
    <d v="2019-09-20T00:00:00"/>
    <s v="0055A00000BclF5QAJ"/>
    <d v="2021-04-14T20:01:34"/>
    <m/>
    <d v="2020-01-06T18:18:06"/>
    <m/>
    <m/>
    <b v="0"/>
    <m/>
    <m/>
    <s v="Inside Sales"/>
    <m/>
    <m/>
    <m/>
    <m/>
    <m/>
    <x v="1076"/>
    <x v="1"/>
    <b v="0"/>
    <m/>
    <m/>
    <m/>
    <s v="0055A000009sa63QAA"/>
    <m/>
    <m/>
    <m/>
    <s v="0035A00003YeIVfQAN"/>
    <m/>
    <s v="MX908"/>
    <m/>
    <m/>
    <s v="0125A000001NaBLQA0"/>
    <b v="0"/>
    <m/>
    <b v="0"/>
    <m/>
    <m/>
    <x v="2"/>
    <b v="0"/>
    <d v="2021-06-29T20:34:54"/>
    <m/>
    <m/>
    <b v="0"/>
    <x v="0"/>
    <m/>
    <m/>
    <m/>
    <m/>
    <x v="0"/>
    <n v="10"/>
    <n v="0"/>
  </r>
  <r>
    <s v="0013100001jbBS1AAM"/>
    <b v="0"/>
    <m/>
    <b v="0"/>
    <s v="7015A0000022hBpQAI"/>
    <m/>
    <m/>
    <x v="136"/>
    <b v="0"/>
    <m/>
    <m/>
    <s v="0035A00003JjAULQA3"/>
    <m/>
    <m/>
    <s v="0055A000008zqzaQAA"/>
    <b v="1"/>
    <d v="2018-08-10T16:41:42"/>
    <m/>
    <b v="0"/>
    <m/>
    <m/>
    <b v="0"/>
    <d v="2022-04-01T00:00:00"/>
    <n v="4"/>
    <n v="2022"/>
    <s v="Pipeline"/>
    <s v="Pipeline"/>
    <b v="0"/>
    <b v="0"/>
    <m/>
    <b v="0"/>
    <b v="1"/>
    <b v="1"/>
    <x v="6"/>
    <b v="0"/>
    <m/>
    <x v="0"/>
    <d v="2019-04-02T00:00:00"/>
    <s v="0055A000008zqzaQAA"/>
    <d v="2021-06-17T14:28:01"/>
    <m/>
    <d v="2018-09-07T02:14:35"/>
    <m/>
    <m/>
    <b v="0"/>
    <m/>
    <m/>
    <s v="Trade Show"/>
    <m/>
    <m/>
    <m/>
    <m/>
    <m/>
    <x v="1077"/>
    <x v="0"/>
    <b v="0"/>
    <m/>
    <m/>
    <m/>
    <s v="0055A000008zqzaQAA"/>
    <m/>
    <m/>
    <m/>
    <s v="0035A00003JjAULQA3"/>
    <s v="System"/>
    <s v="ZipChip"/>
    <m/>
    <m/>
    <s v="0125A000001ESVfQAO"/>
    <b v="0"/>
    <m/>
    <b v="0"/>
    <m/>
    <m/>
    <x v="3"/>
    <b v="0"/>
    <d v="2021-06-29T20:34:54"/>
    <s v="0055A000008iLmcQAE"/>
    <m/>
    <b v="0"/>
    <x v="0"/>
    <m/>
    <m/>
    <m/>
    <m/>
    <x v="0"/>
    <n v="5"/>
    <n v="0"/>
  </r>
  <r>
    <s v="0015A00002Qbnn0QAB"/>
    <b v="0"/>
    <m/>
    <b v="0"/>
    <m/>
    <m/>
    <m/>
    <x v="253"/>
    <b v="0"/>
    <m/>
    <m/>
    <s v="0035A00003keevaQAA"/>
    <m/>
    <m/>
    <s v="0055A000008iLoOQAU"/>
    <b v="0"/>
    <d v="2021-03-08T14:04:57"/>
    <m/>
    <b v="0"/>
    <m/>
    <m/>
    <b v="0"/>
    <d v="2022-01-01T00:00:00"/>
    <n v="1"/>
    <n v="2022"/>
    <s v="BestCase"/>
    <s v="Best Case"/>
    <b v="0"/>
    <b v="0"/>
    <m/>
    <b v="1"/>
    <b v="0"/>
    <b v="0"/>
    <x v="7"/>
    <b v="0"/>
    <m/>
    <x v="0"/>
    <d v="2021-03-08T00:00:00"/>
    <s v="0055A00000BclF5QAJ"/>
    <d v="2021-06-01T19:07:12"/>
    <m/>
    <m/>
    <m/>
    <m/>
    <b v="0"/>
    <m/>
    <m/>
    <s v="Field Sales"/>
    <m/>
    <m/>
    <m/>
    <m/>
    <m/>
    <x v="1078"/>
    <x v="0"/>
    <b v="0"/>
    <m/>
    <m/>
    <m/>
    <s v="0055A000008iLoOQAU"/>
    <s v="01s5A000005xBspQAE"/>
    <m/>
    <m/>
    <s v="0035A00003keevaQAA"/>
    <s v="Service"/>
    <s v="Rebel"/>
    <m/>
    <m/>
    <s v="0125A000001ESVfQAO"/>
    <b v="0"/>
    <m/>
    <b v="0"/>
    <m/>
    <m/>
    <x v="6"/>
    <b v="0"/>
    <d v="2021-06-29T20:34:55"/>
    <s v="0056e00000Bd8OtAAJ"/>
    <m/>
    <b v="0"/>
    <x v="0"/>
    <m/>
    <m/>
    <n v="5950"/>
    <m/>
    <x v="164"/>
    <n v="70"/>
    <n v="0"/>
  </r>
  <r>
    <s v="0013100001gWxtDAAS"/>
    <b v="0"/>
    <m/>
    <b v="0"/>
    <s v="7015A000001ThI4QAK"/>
    <m/>
    <m/>
    <x v="254"/>
    <b v="0"/>
    <m/>
    <m/>
    <m/>
    <m/>
    <m/>
    <s v="0055A000008zqzaQAA"/>
    <b v="0"/>
    <d v="2021-05-04T12:21:38"/>
    <m/>
    <b v="0"/>
    <m/>
    <m/>
    <b v="0"/>
    <d v="2022-01-01T00:00:00"/>
    <n v="1"/>
    <n v="2022"/>
    <s v="Pipeline"/>
    <s v="Pipeline"/>
    <b v="0"/>
    <b v="0"/>
    <m/>
    <b v="1"/>
    <b v="0"/>
    <b v="0"/>
    <x v="7"/>
    <b v="0"/>
    <m/>
    <x v="0"/>
    <d v="2021-05-05T00:00:00"/>
    <s v="0055A00000BclF5QAJ"/>
    <d v="2021-06-01T19:07:18"/>
    <m/>
    <m/>
    <m/>
    <m/>
    <b v="0"/>
    <m/>
    <m/>
    <s v="Referral"/>
    <m/>
    <m/>
    <m/>
    <m/>
    <m/>
    <x v="1079"/>
    <x v="0"/>
    <b v="0"/>
    <m/>
    <m/>
    <m/>
    <s v="0055A00000Bnt5hQAB"/>
    <s v="01s5A000005xBspQAE"/>
    <m/>
    <m/>
    <s v="0033100002wCMXLAA4"/>
    <s v="System"/>
    <s v="Rebel"/>
    <m/>
    <m/>
    <s v="0125A000001ESVfQAO"/>
    <b v="0"/>
    <m/>
    <b v="0"/>
    <m/>
    <m/>
    <x v="3"/>
    <b v="0"/>
    <d v="2021-06-29T20:34:55"/>
    <s v="0056e00000Bd8OeAAJ"/>
    <m/>
    <b v="0"/>
    <x v="0"/>
    <m/>
    <m/>
    <n v="230499.5"/>
    <m/>
    <x v="165"/>
    <n v="5"/>
    <n v="0"/>
  </r>
  <r>
    <s v="0015A00002BoyBDQAZ"/>
    <b v="0"/>
    <m/>
    <b v="0"/>
    <m/>
    <m/>
    <m/>
    <x v="255"/>
    <b v="0"/>
    <m/>
    <m/>
    <s v="0035A00003juQhHQAU"/>
    <m/>
    <m/>
    <s v="0055A000008zqzaQAA"/>
    <b v="0"/>
    <d v="2020-09-24T13:20:00"/>
    <m/>
    <b v="0"/>
    <m/>
    <m/>
    <b v="0"/>
    <d v="2022-01-01T00:00:00"/>
    <n v="1"/>
    <n v="2022"/>
    <s v="Omitted"/>
    <s v="Omitted"/>
    <b v="0"/>
    <b v="0"/>
    <m/>
    <b v="1"/>
    <b v="0"/>
    <b v="0"/>
    <x v="7"/>
    <b v="0"/>
    <s v="Manual-Classic"/>
    <x v="0"/>
    <d v="2021-06-23T00:00:00"/>
    <s v="0055A00000Bd0KeQAJ"/>
    <d v="2021-06-23T23:01:57"/>
    <m/>
    <d v="2021-01-21T20:57:47"/>
    <m/>
    <m/>
    <b v="0"/>
    <m/>
    <m/>
    <s v="Other"/>
    <m/>
    <m/>
    <s v="Thermo"/>
    <s v="QE Plus, HF, HF-X  (NO biopharma)"/>
    <m/>
    <x v="1080"/>
    <x v="0"/>
    <b v="0"/>
    <m/>
    <m/>
    <m/>
    <s v="0055A00000Bd0KeQAJ"/>
    <s v="01s5A000005x0sjQAA"/>
    <s v="Biotherapeutics"/>
    <m/>
    <s v="0035A00003juQhHQAU"/>
    <s v="System"/>
    <s v="ZipChip"/>
    <m/>
    <m/>
    <s v="0125A000001ESVfQAO"/>
    <b v="0"/>
    <m/>
    <b v="0"/>
    <s v="Need Info"/>
    <m/>
    <x v="3"/>
    <b v="0"/>
    <d v="2021-06-29T20:34:55"/>
    <s v="0055A00000BctMnQAJ"/>
    <m/>
    <b v="0"/>
    <x v="0"/>
    <m/>
    <m/>
    <n v="75025"/>
    <m/>
    <x v="166"/>
    <n v="5"/>
    <n v="0"/>
  </r>
  <r>
    <s v="0015A00002JMNVbQAP"/>
    <b v="0"/>
    <m/>
    <b v="0"/>
    <m/>
    <m/>
    <m/>
    <x v="256"/>
    <b v="0"/>
    <m/>
    <m/>
    <s v="0035A00003khZmvQAE"/>
    <m/>
    <m/>
    <s v="0055A000008zqzaQAA"/>
    <b v="0"/>
    <d v="2020-11-10T14:57:28"/>
    <m/>
    <b v="0"/>
    <m/>
    <m/>
    <b v="0"/>
    <d v="2022-01-01T00:00:00"/>
    <n v="1"/>
    <n v="2022"/>
    <s v="Pipeline"/>
    <s v="Pipeline"/>
    <b v="0"/>
    <b v="0"/>
    <m/>
    <b v="1"/>
    <b v="0"/>
    <b v="0"/>
    <x v="7"/>
    <b v="0"/>
    <s v="Auto-Bi"/>
    <x v="0"/>
    <d v="2021-06-18T00:00:00"/>
    <s v="0055A00000Bd0KeQAJ"/>
    <d v="2021-06-21T17:28:30"/>
    <m/>
    <d v="2020-11-18T21:49:24"/>
    <m/>
    <m/>
    <b v="0"/>
    <m/>
    <m/>
    <s v="Referral"/>
    <m/>
    <m/>
    <m/>
    <m/>
    <m/>
    <x v="1081"/>
    <x v="0"/>
    <b v="0"/>
    <m/>
    <m/>
    <m/>
    <s v="0055A00000Bd0KeQAJ"/>
    <s v="01s5A000005x0sjQAA"/>
    <m/>
    <m/>
    <s v="0035A00003khZmvQAE"/>
    <s v="System"/>
    <s v="ZipChip"/>
    <m/>
    <m/>
    <s v="0125A000001ESVfQAO"/>
    <b v="0"/>
    <m/>
    <b v="0"/>
    <m/>
    <m/>
    <x v="3"/>
    <b v="0"/>
    <d v="2021-06-29T20:34:55"/>
    <s v="0055A00000BctMnQAJ"/>
    <m/>
    <b v="0"/>
    <x v="0"/>
    <m/>
    <m/>
    <n v="82970"/>
    <m/>
    <x v="167"/>
    <n v="5"/>
    <n v="0"/>
  </r>
  <r>
    <s v="0015A00001tZv7VQAS"/>
    <b v="0"/>
    <m/>
    <b v="0"/>
    <s v="70131000001YBOMAA4"/>
    <m/>
    <m/>
    <x v="112"/>
    <b v="0"/>
    <m/>
    <m/>
    <s v="00331000030PCyfAAG"/>
    <m/>
    <m/>
    <s v="00531000008FRNUAA4"/>
    <b v="0"/>
    <d v="2017-06-20T14:59:24"/>
    <m/>
    <b v="0"/>
    <m/>
    <m/>
    <b v="0"/>
    <d v="2023-01-01T00:00:00"/>
    <n v="1"/>
    <n v="2023"/>
    <s v="Pipeline"/>
    <s v="Pipeline"/>
    <b v="0"/>
    <b v="0"/>
    <m/>
    <b v="1"/>
    <b v="0"/>
    <b v="0"/>
    <x v="7"/>
    <b v="0"/>
    <s v="Auto-Classic"/>
    <x v="0"/>
    <d v="2020-12-11T00:00:00"/>
    <s v="0055A00000BclF5QAJ"/>
    <d v="2021-06-01T19:07:12"/>
    <m/>
    <d v="2018-03-16T16:47:05"/>
    <m/>
    <m/>
    <b v="0"/>
    <m/>
    <s v="Proteomics and Peptide Mapping;Metabolomics"/>
    <s v="Trade Show"/>
    <m/>
    <m/>
    <m/>
    <m/>
    <m/>
    <x v="1082"/>
    <x v="0"/>
    <b v="0"/>
    <m/>
    <m/>
    <m/>
    <s v="0055A00000Bnt5hQAB"/>
    <s v="01s31000003qafeAAA"/>
    <s v="Proteomics"/>
    <m/>
    <s v="00331000030PCyfAAG"/>
    <s v="System"/>
    <s v="ZipChip"/>
    <m/>
    <m/>
    <s v="0125A000001ESVfQAO"/>
    <b v="0"/>
    <m/>
    <b v="0"/>
    <m/>
    <m/>
    <x v="3"/>
    <b v="0"/>
    <d v="2021-06-29T20:34:54"/>
    <s v="0055A000008iLmcQAE"/>
    <m/>
    <b v="0"/>
    <x v="0"/>
    <m/>
    <m/>
    <n v="57394"/>
    <m/>
    <x v="64"/>
    <n v="5"/>
    <n v="0"/>
  </r>
  <r>
    <s v="0015A0000269gyyQAA"/>
    <b v="0"/>
    <m/>
    <b v="0"/>
    <m/>
    <m/>
    <m/>
    <x v="68"/>
    <b v="0"/>
    <m/>
    <m/>
    <s v="0035A00003NFamgQAD"/>
    <m/>
    <m/>
    <s v="00531000007KAu8AAG"/>
    <b v="0"/>
    <d v="2018-11-05T15:25:19"/>
    <m/>
    <b v="0"/>
    <m/>
    <m/>
    <b v="0"/>
    <d v="2022-01-01T00:00:00"/>
    <n v="1"/>
    <n v="2022"/>
    <s v="Pipeline"/>
    <s v="Pipeline"/>
    <b v="0"/>
    <b v="0"/>
    <m/>
    <b v="1"/>
    <b v="0"/>
    <b v="0"/>
    <x v="7"/>
    <b v="0"/>
    <s v="Auto-Bi"/>
    <x v="0"/>
    <m/>
    <s v="0055A00000BclF5QAJ"/>
    <d v="2021-06-01T19:07:12"/>
    <m/>
    <d v="2021-03-24T11:41:41"/>
    <m/>
    <m/>
    <b v="0"/>
    <m/>
    <m/>
    <s v="Inside Sales"/>
    <m/>
    <m/>
    <s v="Bruker"/>
    <m/>
    <m/>
    <x v="1083"/>
    <x v="0"/>
    <b v="0"/>
    <m/>
    <m/>
    <s v="Vaccines, AAV"/>
    <s v="00531000007KAu8AAG"/>
    <s v="01s5A000005xBsuQAE"/>
    <s v="Biotherapeutics"/>
    <m/>
    <s v="0035A00003NFamgQAD"/>
    <s v="System"/>
    <s v="ZipChip"/>
    <m/>
    <m/>
    <s v="0125A000001ESVfQAO"/>
    <b v="0"/>
    <m/>
    <b v="0"/>
    <m/>
    <m/>
    <x v="3"/>
    <b v="0"/>
    <d v="2021-06-29T20:34:54"/>
    <s v="0055A00000Bd4jEQAR"/>
    <m/>
    <b v="0"/>
    <x v="0"/>
    <m/>
    <m/>
    <n v="98134"/>
    <m/>
    <x v="116"/>
    <n v="5"/>
    <n v="0"/>
  </r>
  <r>
    <s v="0015A000026mYVyQAM"/>
    <b v="0"/>
    <m/>
    <b v="0"/>
    <s v="7015A000001qU0OQAU"/>
    <m/>
    <m/>
    <x v="68"/>
    <b v="0"/>
    <m/>
    <m/>
    <s v="0035A00003TSACZQA5"/>
    <m/>
    <m/>
    <s v="00531000007KAu8AAG"/>
    <b v="0"/>
    <d v="2019-11-27T10:50:26"/>
    <m/>
    <b v="0"/>
    <m/>
    <m/>
    <b v="0"/>
    <d v="2022-01-01T00:00:00"/>
    <n v="1"/>
    <n v="2022"/>
    <s v="Pipeline"/>
    <s v="Pipeline"/>
    <b v="0"/>
    <b v="0"/>
    <m/>
    <b v="1"/>
    <b v="0"/>
    <b v="0"/>
    <x v="7"/>
    <b v="0"/>
    <s v="Auto-Classic"/>
    <x v="0"/>
    <m/>
    <s v="0055A00000BclF5QAJ"/>
    <d v="2021-06-01T19:07:17"/>
    <m/>
    <d v="2021-03-24T17:50:19"/>
    <m/>
    <m/>
    <b v="0"/>
    <m/>
    <m/>
    <s v="Trade Show"/>
    <m/>
    <m/>
    <s v="Thermo"/>
    <m/>
    <m/>
    <x v="1084"/>
    <x v="0"/>
    <b v="0"/>
    <m/>
    <m/>
    <s v="Vaccines"/>
    <s v="00531000007KAu8AAG"/>
    <s v="01s5A000005xBsuQAE"/>
    <s v="Biotherapeutics"/>
    <m/>
    <s v="0035A00003TSACZQA5"/>
    <s v="System"/>
    <s v="ZipChip"/>
    <m/>
    <m/>
    <s v="0125A000001ESVfQAO"/>
    <b v="0"/>
    <m/>
    <b v="0"/>
    <m/>
    <m/>
    <x v="3"/>
    <b v="0"/>
    <d v="2021-06-29T20:34:54"/>
    <s v="0055A00000Bd4jEQAR"/>
    <m/>
    <b v="0"/>
    <x v="0"/>
    <m/>
    <m/>
    <n v="26950"/>
    <m/>
    <x v="168"/>
    <n v="5"/>
    <n v="0"/>
  </r>
  <r>
    <s v="0015A00002NOdSnQAL"/>
    <b v="0"/>
    <m/>
    <b v="0"/>
    <s v="7015A000001qXCFQA2"/>
    <m/>
    <m/>
    <x v="256"/>
    <b v="0"/>
    <m/>
    <m/>
    <s v="00331000030xEnPAAU"/>
    <m/>
    <m/>
    <s v="0055A000008iLoOQAU"/>
    <b v="0"/>
    <d v="2020-07-30T19:12:42"/>
    <m/>
    <b v="0"/>
    <m/>
    <m/>
    <b v="0"/>
    <d v="2022-01-01T00:00:00"/>
    <n v="1"/>
    <n v="2022"/>
    <s v="Pipeline"/>
    <s v="Pipeline"/>
    <b v="0"/>
    <b v="0"/>
    <m/>
    <b v="1"/>
    <b v="0"/>
    <b v="0"/>
    <x v="7"/>
    <b v="0"/>
    <s v="Auto-Ti"/>
    <x v="0"/>
    <d v="2021-03-30T00:00:00"/>
    <s v="0055A00000Bd0KeQAJ"/>
    <d v="2021-06-25T20:14:54"/>
    <m/>
    <m/>
    <m/>
    <m/>
    <b v="0"/>
    <m/>
    <m/>
    <s v="Trade Show"/>
    <m/>
    <m/>
    <s v="Thermo"/>
    <s v="Other (text field)"/>
    <m/>
    <x v="1085"/>
    <x v="0"/>
    <b v="0"/>
    <m/>
    <s v="Exploris 240"/>
    <s v="charge variant analysis"/>
    <s v="0055A00000Bd0KeQAJ"/>
    <s v="01s5A000005x0sjQAA"/>
    <m/>
    <m/>
    <s v="00331000030xEnPAAU"/>
    <s v="System"/>
    <s v="ZipChip"/>
    <m/>
    <m/>
    <s v="0125A000001ESVfQAO"/>
    <b v="0"/>
    <m/>
    <b v="0"/>
    <m/>
    <m/>
    <x v="3"/>
    <b v="0"/>
    <d v="2021-06-29T20:34:55"/>
    <s v="0055A00000BctMnQAJ"/>
    <m/>
    <b v="0"/>
    <x v="0"/>
    <m/>
    <m/>
    <n v="88780"/>
    <m/>
    <x v="169"/>
    <n v="5"/>
    <n v="0"/>
  </r>
  <r>
    <s v="0015A00002DWbjmQAD"/>
    <b v="0"/>
    <m/>
    <b v="0"/>
    <m/>
    <m/>
    <m/>
    <x v="68"/>
    <b v="0"/>
    <m/>
    <m/>
    <s v="0035A00003WouyIQAR"/>
    <m/>
    <m/>
    <s v="00531000007KAu8AAG"/>
    <b v="0"/>
    <d v="2019-07-29T14:52:42"/>
    <m/>
    <b v="0"/>
    <m/>
    <m/>
    <b v="0"/>
    <d v="2022-01-01T00:00:00"/>
    <n v="1"/>
    <n v="2022"/>
    <s v="Pipeline"/>
    <s v="Pipeline"/>
    <b v="0"/>
    <b v="0"/>
    <m/>
    <b v="1"/>
    <b v="0"/>
    <b v="0"/>
    <x v="10"/>
    <b v="0"/>
    <s v="Auto-Ti"/>
    <x v="0"/>
    <m/>
    <s v="0055A00000BclF5QAJ"/>
    <d v="2021-06-01T19:07:17"/>
    <m/>
    <d v="2020-08-20T15:54:19"/>
    <m/>
    <m/>
    <b v="0"/>
    <m/>
    <m/>
    <s v="Inside Sales"/>
    <m/>
    <m/>
    <s v="Thermo"/>
    <s v="Fusion Lumos"/>
    <m/>
    <x v="1086"/>
    <x v="0"/>
    <b v="0"/>
    <m/>
    <s v="Q Exactive Biopharma"/>
    <s v="Top Down"/>
    <s v="00531000007KAu8AAG"/>
    <s v="01s5A000005x0vsQAA"/>
    <s v="Biotherapeutics"/>
    <m/>
    <s v="0035A00003WouyIQAR"/>
    <s v="System"/>
    <s v="ZipChip"/>
    <m/>
    <m/>
    <s v="0125A000001ESVfQAO"/>
    <b v="0"/>
    <m/>
    <b v="0"/>
    <m/>
    <m/>
    <x v="3"/>
    <b v="0"/>
    <d v="2021-06-29T20:34:54"/>
    <s v="0055A00000Bd4jEQAR"/>
    <m/>
    <b v="0"/>
    <x v="0"/>
    <m/>
    <m/>
    <n v="95495"/>
    <m/>
    <x v="170"/>
    <n v="5"/>
    <n v="0"/>
  </r>
  <r>
    <s v="0015A000026mYVyQAM"/>
    <b v="0"/>
    <m/>
    <b v="0"/>
    <m/>
    <m/>
    <m/>
    <x v="68"/>
    <b v="0"/>
    <m/>
    <m/>
    <s v="0035A00003OC4ytQAD"/>
    <m/>
    <s v="Unknown"/>
    <s v="00531000007KAu8AAG"/>
    <b v="0"/>
    <d v="2018-11-12T15:40:57"/>
    <m/>
    <b v="0"/>
    <m/>
    <m/>
    <b v="0"/>
    <d v="2022-01-01T00:00:00"/>
    <n v="1"/>
    <n v="2022"/>
    <s v="Pipeline"/>
    <s v="Pipeline"/>
    <b v="0"/>
    <b v="0"/>
    <m/>
    <b v="1"/>
    <b v="0"/>
    <b v="0"/>
    <x v="10"/>
    <b v="0"/>
    <s v="Auto-Classic"/>
    <x v="0"/>
    <m/>
    <s v="0055A00000BclF5QAJ"/>
    <d v="2021-06-01T19:07:12"/>
    <m/>
    <d v="2021-03-24T16:10:17"/>
    <m/>
    <m/>
    <b v="0"/>
    <m/>
    <m/>
    <s v="Field Sales"/>
    <m/>
    <m/>
    <s v="Thermo"/>
    <m/>
    <m/>
    <x v="1087"/>
    <x v="0"/>
    <b v="0"/>
    <m/>
    <m/>
    <s v="Vaccine"/>
    <s v="00531000007KAu8AAG"/>
    <s v="01s5A000005xBsuQAE"/>
    <s v="Biotherapeutics"/>
    <m/>
    <s v="0035A00003OC4ytQAD"/>
    <s v="System"/>
    <s v="ZipChip"/>
    <m/>
    <m/>
    <s v="0125A000001ESVfQAO"/>
    <b v="0"/>
    <m/>
    <b v="0"/>
    <m/>
    <m/>
    <x v="3"/>
    <b v="0"/>
    <d v="2021-06-29T20:34:54"/>
    <s v="0055A00000Bd4jEQAR"/>
    <m/>
    <b v="0"/>
    <x v="0"/>
    <m/>
    <m/>
    <n v="98134"/>
    <m/>
    <x v="116"/>
    <n v="5"/>
    <n v="0"/>
  </r>
  <r>
    <s v="0015A00002Ugy2MQAR"/>
    <b v="0"/>
    <m/>
    <b v="0"/>
    <m/>
    <m/>
    <s v="other"/>
    <x v="77"/>
    <b v="0"/>
    <m/>
    <m/>
    <m/>
    <m/>
    <m/>
    <s v="0055A00000BcmS5QAJ"/>
    <b v="0"/>
    <d v="2021-02-18T20:42:13"/>
    <m/>
    <b v="0"/>
    <m/>
    <m/>
    <b v="0"/>
    <d v="2022-01-01T00:00:00"/>
    <n v="1"/>
    <n v="2022"/>
    <s v="Pipeline"/>
    <s v="Pipeline"/>
    <b v="0"/>
    <b v="0"/>
    <m/>
    <b v="1"/>
    <b v="0"/>
    <b v="0"/>
    <x v="10"/>
    <b v="0"/>
    <m/>
    <x v="0"/>
    <d v="2021-06-07T00:00:00"/>
    <s v="0055A00000BcmS5QAJ"/>
    <d v="2021-06-21T09:38:10"/>
    <m/>
    <d v="2021-03-11T19:07:52"/>
    <m/>
    <m/>
    <b v="0"/>
    <m/>
    <m/>
    <s v="Field Sales"/>
    <m/>
    <m/>
    <m/>
    <m/>
    <m/>
    <x v="1088"/>
    <x v="0"/>
    <b v="0"/>
    <m/>
    <m/>
    <m/>
    <s v="0055A00000BcmS5QAJ"/>
    <s v="01s5A000005xBsuQAE"/>
    <m/>
    <m/>
    <s v="0035A00003oq7EVQAY"/>
    <s v="System"/>
    <s v="Rebel"/>
    <m/>
    <m/>
    <s v="0125A000001ESVfQAO"/>
    <b v="0"/>
    <m/>
    <b v="0"/>
    <m/>
    <m/>
    <x v="3"/>
    <b v="0"/>
    <d v="2021-06-29T20:34:55"/>
    <s v="0056e00000BdE5OAAV"/>
    <m/>
    <b v="0"/>
    <x v="0"/>
    <m/>
    <m/>
    <n v="187462"/>
    <m/>
    <x v="158"/>
    <n v="5"/>
    <n v="0"/>
  </r>
  <r>
    <s v="0013100001jbB3pAAE"/>
    <b v="0"/>
    <m/>
    <b v="0"/>
    <s v="7015A000001qXCFQA2"/>
    <m/>
    <m/>
    <x v="176"/>
    <b v="0"/>
    <m/>
    <m/>
    <s v="0035A00003aXoddQAC"/>
    <m/>
    <m/>
    <s v="0055A000008iLoOQAU"/>
    <b v="0"/>
    <d v="2021-02-08T14:15:42"/>
    <m/>
    <b v="0"/>
    <m/>
    <m/>
    <b v="0"/>
    <d v="2021-02-01T00:00:00"/>
    <n v="2"/>
    <n v="2021"/>
    <s v="Pipeline"/>
    <s v="Pipeline"/>
    <b v="0"/>
    <b v="0"/>
    <m/>
    <b v="1"/>
    <b v="0"/>
    <b v="0"/>
    <x v="10"/>
    <b v="0"/>
    <s v="Manual-Ti"/>
    <x v="0"/>
    <d v="2021-06-09T00:00:00"/>
    <s v="0055A00000Bd0KeQAJ"/>
    <d v="2021-06-25T21:15:13"/>
    <m/>
    <d v="2021-04-27T21:46:43"/>
    <m/>
    <m/>
    <b v="0"/>
    <m/>
    <m/>
    <s v="Trade Show"/>
    <m/>
    <m/>
    <s v="Thermo"/>
    <s v="QE EMR UHMR (Plus, HF, HF-X with BioPharma);Fusion Lumos"/>
    <m/>
    <x v="1089"/>
    <x v="0"/>
    <b v="0"/>
    <m/>
    <s v="6/9/21TPL: now getting the 480 mass spec"/>
    <m/>
    <s v="0055A00000Bd0KeQAJ"/>
    <s v="01s5A000005xBspQAE"/>
    <m/>
    <m/>
    <s v="0035A00003aXoddQAC"/>
    <s v="System"/>
    <s v="ZipChip"/>
    <m/>
    <m/>
    <s v="0125A000001ESVfQAO"/>
    <b v="0"/>
    <m/>
    <b v="0"/>
    <m/>
    <m/>
    <x v="3"/>
    <b v="0"/>
    <d v="2021-06-29T20:34:55"/>
    <s v="0055A00000BctMnQAJ"/>
    <m/>
    <b v="0"/>
    <x v="0"/>
    <n v="0"/>
    <n v="0"/>
    <n v="58250"/>
    <m/>
    <x v="171"/>
    <n v="5"/>
    <n v="0"/>
  </r>
  <r>
    <s v="0015A00002UiPrFQAV"/>
    <b v="0"/>
    <s v="Sartorius"/>
    <b v="0"/>
    <m/>
    <m/>
    <s v="other"/>
    <x v="257"/>
    <b v="0"/>
    <m/>
    <m/>
    <s v="0035A00003oreaEQAQ"/>
    <m/>
    <m/>
    <s v="0055A00000BcmS5QAJ"/>
    <b v="0"/>
    <d v="2021-03-03T10:48:21"/>
    <m/>
    <b v="0"/>
    <m/>
    <m/>
    <b v="0"/>
    <d v="2022-02-01T00:00:00"/>
    <n v="2"/>
    <n v="2022"/>
    <s v="Pipeline"/>
    <s v="Pipeline"/>
    <b v="0"/>
    <b v="0"/>
    <m/>
    <b v="1"/>
    <b v="0"/>
    <b v="0"/>
    <x v="10"/>
    <b v="0"/>
    <m/>
    <x v="0"/>
    <d v="2021-06-01T00:00:00"/>
    <s v="0055A00000BclF5QAJ"/>
    <d v="2021-06-01T19:07:12"/>
    <m/>
    <d v="2021-04-28T11:23:58"/>
    <m/>
    <m/>
    <b v="0"/>
    <m/>
    <m/>
    <s v="Prospecting Journey"/>
    <m/>
    <m/>
    <m/>
    <m/>
    <m/>
    <x v="1090"/>
    <x v="0"/>
    <b v="0"/>
    <m/>
    <m/>
    <m/>
    <s v="0055A00000BcmS5QAJ"/>
    <s v="01s5A000005xBsuQAE"/>
    <m/>
    <m/>
    <s v="0035A00003oreaEQAQ"/>
    <s v="System"/>
    <s v="Rebel"/>
    <m/>
    <m/>
    <s v="0125A000001ESVfQAO"/>
    <b v="0"/>
    <m/>
    <b v="0"/>
    <m/>
    <m/>
    <x v="5"/>
    <b v="0"/>
    <d v="2021-06-29T20:34:55"/>
    <s v="0056e00000BdE5OAAV"/>
    <m/>
    <b v="0"/>
    <x v="0"/>
    <n v="0"/>
    <n v="0"/>
    <n v="187462"/>
    <m/>
    <x v="172"/>
    <n v="30"/>
    <n v="0"/>
  </r>
  <r>
    <s v="0015A00002Ird7mQAB"/>
    <b v="0"/>
    <m/>
    <b v="0"/>
    <m/>
    <m/>
    <m/>
    <x v="80"/>
    <b v="0"/>
    <m/>
    <m/>
    <m/>
    <m/>
    <m/>
    <s v="0055A000008iLoOQAU"/>
    <b v="0"/>
    <d v="2020-11-02T22:06:02"/>
    <m/>
    <b v="0"/>
    <m/>
    <m/>
    <b v="0"/>
    <d v="2021-03-01T00:00:00"/>
    <n v="3"/>
    <n v="2021"/>
    <s v="BestCase"/>
    <s v="Best Case"/>
    <b v="0"/>
    <b v="0"/>
    <m/>
    <b v="1"/>
    <b v="0"/>
    <b v="0"/>
    <x v="10"/>
    <b v="0"/>
    <m/>
    <x v="0"/>
    <m/>
    <s v="0055A00000BclF5QAJ"/>
    <d v="2021-06-01T19:07:27"/>
    <m/>
    <m/>
    <m/>
    <m/>
    <b v="0"/>
    <m/>
    <m/>
    <s v="Field Sales"/>
    <m/>
    <m/>
    <m/>
    <m/>
    <m/>
    <x v="1091"/>
    <x v="0"/>
    <b v="0"/>
    <m/>
    <m/>
    <m/>
    <s v="0055A000008iLoOQAU"/>
    <s v="01s5A000005x0vsQAA"/>
    <m/>
    <m/>
    <s v="0035A00003dYYe1QAG"/>
    <s v="Consumables"/>
    <s v="Rebel"/>
    <s v="0035A00003dYYe1QAG"/>
    <m/>
    <s v="0125A000001ESVfQAO"/>
    <b v="0"/>
    <m/>
    <b v="0"/>
    <m/>
    <m/>
    <x v="6"/>
    <b v="0"/>
    <d v="2021-06-29T20:34:55"/>
    <s v="0055A000008iLmcQAE"/>
    <m/>
    <b v="0"/>
    <x v="0"/>
    <m/>
    <m/>
    <n v="47840"/>
    <m/>
    <x v="173"/>
    <n v="70"/>
    <n v="0"/>
  </r>
  <r>
    <s v="0015A00002ElR4lQAF"/>
    <b v="0"/>
    <m/>
    <b v="0"/>
    <m/>
    <m/>
    <m/>
    <x v="258"/>
    <b v="0"/>
    <m/>
    <m/>
    <s v="0035A00003ihWdZQAU"/>
    <m/>
    <m/>
    <s v="0055A000008iLoOQAU"/>
    <b v="0"/>
    <d v="2020-12-21T21:34:57"/>
    <m/>
    <b v="0"/>
    <m/>
    <m/>
    <b v="0"/>
    <d v="2021-03-01T00:00:00"/>
    <n v="3"/>
    <n v="2021"/>
    <s v="BestCase"/>
    <s v="Best Case"/>
    <b v="0"/>
    <b v="0"/>
    <m/>
    <b v="1"/>
    <b v="0"/>
    <b v="0"/>
    <x v="10"/>
    <b v="0"/>
    <m/>
    <x v="0"/>
    <d v="2020-12-21T00:00:00"/>
    <s v="0055A00000BclF5QAJ"/>
    <d v="2021-06-01T19:07:24"/>
    <m/>
    <m/>
    <m/>
    <m/>
    <b v="0"/>
    <m/>
    <m/>
    <s v="Referral"/>
    <m/>
    <m/>
    <m/>
    <m/>
    <m/>
    <x v="1092"/>
    <x v="0"/>
    <b v="0"/>
    <m/>
    <m/>
    <m/>
    <s v="0055A000008iLoOQAU"/>
    <s v="01s5A000005x0sjQAA"/>
    <m/>
    <m/>
    <s v="0035A00003ihWdZQAU"/>
    <s v="Service"/>
    <s v="Rebel"/>
    <m/>
    <m/>
    <s v="0125A000001ESVfQAO"/>
    <b v="0"/>
    <m/>
    <b v="0"/>
    <m/>
    <m/>
    <x v="6"/>
    <b v="0"/>
    <d v="2021-06-29T20:34:55"/>
    <s v="0055A000008iLmcQAE"/>
    <m/>
    <b v="0"/>
    <x v="0"/>
    <m/>
    <m/>
    <n v="19200"/>
    <m/>
    <x v="174"/>
    <n v="70"/>
    <n v="0"/>
  </r>
  <r>
    <s v="0015A00002G738cQAB"/>
    <b v="0"/>
    <m/>
    <b v="0"/>
    <s v="7015A000001zMbJQAU"/>
    <m/>
    <m/>
    <x v="259"/>
    <b v="0"/>
    <m/>
    <m/>
    <s v="0035A00003ZjPETQA3"/>
    <m/>
    <m/>
    <s v="0055A000008iLoOQAU"/>
    <b v="0"/>
    <d v="2021-02-12T19:44:30"/>
    <m/>
    <b v="0"/>
    <m/>
    <m/>
    <b v="0"/>
    <d v="2021-03-01T00:00:00"/>
    <n v="3"/>
    <n v="2021"/>
    <s v="BestCase"/>
    <s v="Best Case"/>
    <b v="0"/>
    <b v="0"/>
    <m/>
    <b v="1"/>
    <b v="0"/>
    <b v="0"/>
    <x v="10"/>
    <b v="0"/>
    <m/>
    <x v="0"/>
    <d v="2021-04-05T00:00:00"/>
    <s v="0055A00000BclF5QAJ"/>
    <d v="2021-06-01T19:07:12"/>
    <m/>
    <m/>
    <m/>
    <m/>
    <b v="0"/>
    <m/>
    <m/>
    <s v="Website"/>
    <m/>
    <m/>
    <m/>
    <m/>
    <m/>
    <x v="1093"/>
    <x v="0"/>
    <b v="0"/>
    <m/>
    <m/>
    <m/>
    <s v="0055A000008iLoOQAU"/>
    <s v="01s5A000005xBspQAE"/>
    <m/>
    <m/>
    <s v="0035A00003ZjPETQA3"/>
    <s v="Service"/>
    <s v="Rebel"/>
    <m/>
    <m/>
    <s v="0125A000001ESVfQAO"/>
    <b v="0"/>
    <m/>
    <b v="0"/>
    <m/>
    <m/>
    <x v="6"/>
    <b v="0"/>
    <d v="2021-06-29T20:34:55"/>
    <s v="0055A000008iLmcQAE"/>
    <m/>
    <b v="0"/>
    <x v="0"/>
    <m/>
    <m/>
    <n v="20160"/>
    <m/>
    <x v="175"/>
    <n v="70"/>
    <n v="0"/>
  </r>
  <r>
    <s v="0015A00002NMYWuQAP"/>
    <b v="0"/>
    <m/>
    <b v="0"/>
    <s v="7015A000001zMbNQAU"/>
    <m/>
    <m/>
    <x v="260"/>
    <b v="0"/>
    <m/>
    <m/>
    <s v="0035A00003ke3EZQAY"/>
    <m/>
    <m/>
    <s v="0055A000008iLoOQAU"/>
    <b v="0"/>
    <d v="2020-10-16T19:38:58"/>
    <m/>
    <b v="0"/>
    <m/>
    <m/>
    <b v="0"/>
    <d v="2021-03-01T00:00:00"/>
    <n v="3"/>
    <n v="2021"/>
    <s v="BestCase"/>
    <s v="Best Case"/>
    <b v="0"/>
    <b v="0"/>
    <m/>
    <b v="1"/>
    <b v="0"/>
    <b v="0"/>
    <x v="10"/>
    <b v="0"/>
    <m/>
    <x v="0"/>
    <d v="2020-10-16T00:00:00"/>
    <s v="0055A00000BclF5QAJ"/>
    <d v="2021-06-01T19:07:07"/>
    <m/>
    <m/>
    <m/>
    <m/>
    <b v="0"/>
    <m/>
    <m/>
    <s v="Website"/>
    <m/>
    <m/>
    <m/>
    <m/>
    <m/>
    <x v="1094"/>
    <x v="0"/>
    <b v="0"/>
    <m/>
    <m/>
    <m/>
    <s v="0055A000008iLoOQAU"/>
    <s v="01s5A000005x0sjQAA"/>
    <m/>
    <m/>
    <s v="0035A00003ke3EZQAY"/>
    <s v="Service"/>
    <s v="Rebel"/>
    <m/>
    <m/>
    <s v="0125A000001ESVfQAO"/>
    <b v="0"/>
    <m/>
    <b v="0"/>
    <m/>
    <m/>
    <x v="6"/>
    <b v="0"/>
    <d v="2021-06-29T20:34:55"/>
    <s v="0056e00000Bd8OtAAJ"/>
    <m/>
    <b v="0"/>
    <x v="0"/>
    <m/>
    <m/>
    <n v="19200"/>
    <m/>
    <x v="174"/>
    <n v="70"/>
    <n v="0"/>
  </r>
  <r>
    <s v="0015A00002Cwof1QAB"/>
    <b v="0"/>
    <m/>
    <b v="0"/>
    <s v="7015A000001qVJTQA2"/>
    <m/>
    <m/>
    <x v="258"/>
    <b v="0"/>
    <m/>
    <m/>
    <s v="0035A00003VyJh7QAF"/>
    <m/>
    <m/>
    <s v="0055A00000Bnt5hQAB"/>
    <b v="0"/>
    <d v="2021-04-29T15:45:24"/>
    <m/>
    <b v="0"/>
    <m/>
    <m/>
    <b v="0"/>
    <d v="2021-03-01T00:00:00"/>
    <n v="3"/>
    <n v="2021"/>
    <s v="BestCase"/>
    <s v="Best Case"/>
    <b v="0"/>
    <b v="0"/>
    <m/>
    <b v="1"/>
    <b v="0"/>
    <b v="0"/>
    <x v="10"/>
    <b v="0"/>
    <m/>
    <x v="0"/>
    <m/>
    <s v="0055A00000BclF5QAJ"/>
    <d v="2021-06-01T19:07:18"/>
    <m/>
    <m/>
    <m/>
    <m/>
    <b v="0"/>
    <m/>
    <m/>
    <s v="Field Sales"/>
    <m/>
    <m/>
    <m/>
    <m/>
    <m/>
    <x v="1095"/>
    <x v="0"/>
    <b v="0"/>
    <m/>
    <m/>
    <m/>
    <s v="0055A00000Bnt5hQAB"/>
    <s v="01s5A000005xBspQAE"/>
    <m/>
    <m/>
    <s v="0035A00003VyJh7QAF"/>
    <s v="System"/>
    <s v="Rebel"/>
    <m/>
    <m/>
    <s v="0125A000001ESVfQAO"/>
    <b v="0"/>
    <m/>
    <b v="0"/>
    <m/>
    <m/>
    <x v="6"/>
    <b v="0"/>
    <d v="2021-06-29T20:34:55"/>
    <s v="0056e00000Bd8OeAAJ"/>
    <m/>
    <b v="0"/>
    <x v="0"/>
    <m/>
    <m/>
    <n v="183010"/>
    <m/>
    <x v="176"/>
    <n v="70"/>
    <n v="0"/>
  </r>
  <r>
    <s v="0015A00002CTbnIQAT"/>
    <b v="0"/>
    <m/>
    <b v="0"/>
    <m/>
    <m/>
    <m/>
    <x v="261"/>
    <b v="0"/>
    <m/>
    <m/>
    <s v="0035A00003mdz7tQAA"/>
    <m/>
    <m/>
    <s v="0055A000008zqzaQAA"/>
    <b v="0"/>
    <d v="2021-01-08T14:58:29"/>
    <m/>
    <b v="0"/>
    <m/>
    <m/>
    <b v="0"/>
    <d v="2021-03-01T00:00:00"/>
    <n v="3"/>
    <n v="2021"/>
    <s v="Forecast"/>
    <s v="Commit"/>
    <b v="0"/>
    <b v="0"/>
    <m/>
    <b v="1"/>
    <b v="0"/>
    <b v="0"/>
    <x v="11"/>
    <b v="0"/>
    <m/>
    <x v="0"/>
    <d v="2021-02-05T00:00:00"/>
    <s v="0055A00000BcmS5QAJ"/>
    <d v="2021-06-18T07:39:59"/>
    <m/>
    <d v="2021-06-15T19:36:14"/>
    <d v="2021-06-15T00:00:00"/>
    <m/>
    <b v="0"/>
    <m/>
    <m/>
    <s v="Website"/>
    <m/>
    <m/>
    <m/>
    <m/>
    <m/>
    <x v="1096"/>
    <x v="0"/>
    <b v="0"/>
    <m/>
    <m/>
    <m/>
    <s v="0055A00000BcmS5QAJ"/>
    <s v="01s5A000005xBsuQAE"/>
    <m/>
    <m/>
    <s v="0035A00003mdz7tQAA"/>
    <s v="System"/>
    <s v="Rebel"/>
    <m/>
    <s v="0Q05A000001eTtbSAE"/>
    <s v="0125A000001ESVfQAO"/>
    <b v="0"/>
    <m/>
    <b v="0"/>
    <m/>
    <m/>
    <x v="10"/>
    <b v="0"/>
    <d v="2021-06-29T20:34:55"/>
    <s v="0056e00000BdE5OAAV"/>
    <m/>
    <b v="0"/>
    <x v="0"/>
    <m/>
    <m/>
    <n v="159264.54"/>
    <m/>
    <x v="177"/>
    <n v="90"/>
    <n v="0"/>
  </r>
  <r>
    <s v="0015A00002DR3S0QAL"/>
    <b v="0"/>
    <m/>
    <b v="0"/>
    <s v="7015A000001zMbJQAU"/>
    <m/>
    <m/>
    <x v="260"/>
    <b v="0"/>
    <m/>
    <m/>
    <s v="0035A00003fL8QAQA0"/>
    <m/>
    <m/>
    <s v="0055A000008iLoOQAU"/>
    <b v="0"/>
    <d v="2021-02-24T18:35:06"/>
    <m/>
    <b v="0"/>
    <m/>
    <m/>
    <b v="0"/>
    <d v="2021-03-01T00:00:00"/>
    <n v="3"/>
    <n v="2021"/>
    <s v="Pipeline"/>
    <s v="Pipeline"/>
    <b v="0"/>
    <b v="0"/>
    <m/>
    <b v="1"/>
    <b v="0"/>
    <b v="0"/>
    <x v="11"/>
    <b v="0"/>
    <m/>
    <x v="0"/>
    <d v="2021-04-09T00:00:00"/>
    <s v="0055A00000BclF5QAJ"/>
    <d v="2021-06-01T19:07:07"/>
    <m/>
    <m/>
    <m/>
    <m/>
    <b v="0"/>
    <m/>
    <m/>
    <s v="Webinar"/>
    <m/>
    <m/>
    <m/>
    <m/>
    <m/>
    <x v="1097"/>
    <x v="0"/>
    <b v="0"/>
    <m/>
    <m/>
    <m/>
    <s v="0055A000008iLoOQAU"/>
    <s v="01s5A000005xBspQAE"/>
    <m/>
    <m/>
    <s v="0035A00003fL8QAQA0"/>
    <s v="Service"/>
    <s v="Rebel"/>
    <m/>
    <m/>
    <s v="0125A000001ESVfQAO"/>
    <b v="0"/>
    <m/>
    <b v="0"/>
    <m/>
    <m/>
    <x v="3"/>
    <b v="0"/>
    <d v="2021-06-29T20:34:55"/>
    <s v="0055A000008iLmcQAE"/>
    <m/>
    <b v="0"/>
    <x v="0"/>
    <m/>
    <m/>
    <n v="114106"/>
    <m/>
    <x v="178"/>
    <n v="5"/>
    <n v="0"/>
  </r>
  <r>
    <s v="0015A00002GoNq1QAF"/>
    <b v="0"/>
    <m/>
    <b v="0"/>
    <m/>
    <m/>
    <m/>
    <x v="258"/>
    <b v="0"/>
    <m/>
    <m/>
    <s v="0035A00003bZYDrQAO"/>
    <s v="4/3 Budgets frozen, priorities shifted"/>
    <s v="Impacted"/>
    <s v="0055A00000BNpn5QAD"/>
    <b v="0"/>
    <d v="2019-12-23T19:19:22"/>
    <m/>
    <b v="0"/>
    <m/>
    <m/>
    <b v="0"/>
    <d v="2021-03-01T00:00:00"/>
    <n v="3"/>
    <n v="2021"/>
    <s v="Pipeline"/>
    <s v="Pipeline"/>
    <b v="0"/>
    <b v="0"/>
    <m/>
    <b v="1"/>
    <b v="0"/>
    <b v="0"/>
    <x v="11"/>
    <b v="0"/>
    <m/>
    <x v="0"/>
    <d v="2020-05-26T00:00:00"/>
    <s v="0055A00000BclF5QAJ"/>
    <d v="2021-06-01T19:07:18"/>
    <m/>
    <d v="2020-03-30T17:50:57"/>
    <m/>
    <m/>
    <b v="0"/>
    <m/>
    <m/>
    <s v="Field Sales"/>
    <m/>
    <m/>
    <m/>
    <m/>
    <m/>
    <x v="1098"/>
    <x v="0"/>
    <b v="0"/>
    <m/>
    <m/>
    <m/>
    <s v="0056e00000BdAUZAA3"/>
    <s v="01s5A000005x0vsQAA"/>
    <m/>
    <m/>
    <s v="0035A00003bZYDrQAO"/>
    <s v="System"/>
    <s v="Rebel"/>
    <m/>
    <m/>
    <s v="0125A000001ESVfQAO"/>
    <b v="0"/>
    <m/>
    <b v="0"/>
    <m/>
    <m/>
    <x v="5"/>
    <b v="0"/>
    <d v="2021-06-29T20:34:55"/>
    <s v="0055A00000Bd3dKQAR"/>
    <m/>
    <b v="0"/>
    <x v="0"/>
    <m/>
    <m/>
    <n v="128340"/>
    <m/>
    <x v="179"/>
    <n v="30"/>
    <n v="0"/>
  </r>
  <r>
    <s v="0015A000026oRv0QAE"/>
    <b v="0"/>
    <m/>
    <b v="0"/>
    <s v="7015A000001zMbNQAU"/>
    <m/>
    <m/>
    <x v="262"/>
    <b v="0"/>
    <m/>
    <m/>
    <s v="0035A00003Ooo53QAB"/>
    <m/>
    <m/>
    <s v="0055A000008iLoOQAU"/>
    <b v="0"/>
    <d v="2021-01-26T16:19:07"/>
    <m/>
    <b v="0"/>
    <m/>
    <m/>
    <b v="0"/>
    <d v="2021-03-01T00:00:00"/>
    <n v="3"/>
    <n v="2021"/>
    <s v="BestCase"/>
    <s v="Best Case"/>
    <b v="0"/>
    <b v="0"/>
    <m/>
    <b v="1"/>
    <b v="0"/>
    <b v="0"/>
    <x v="11"/>
    <b v="0"/>
    <m/>
    <x v="0"/>
    <d v="2021-03-03T00:00:00"/>
    <s v="0055A00000BclF5QAJ"/>
    <d v="2021-06-01T19:07:06"/>
    <m/>
    <m/>
    <m/>
    <m/>
    <b v="0"/>
    <m/>
    <m/>
    <s v="Website"/>
    <m/>
    <m/>
    <m/>
    <m/>
    <m/>
    <x v="1099"/>
    <x v="0"/>
    <b v="0"/>
    <m/>
    <m/>
    <m/>
    <s v="0055A000008iLoOQAU"/>
    <s v="01s5A000005xBspQAE"/>
    <m/>
    <m/>
    <s v="0035A00003Ooo53QAB"/>
    <s v="Service"/>
    <s v="ZipChip"/>
    <m/>
    <m/>
    <s v="0125A000001ESVfQAO"/>
    <b v="0"/>
    <m/>
    <b v="0"/>
    <m/>
    <m/>
    <x v="6"/>
    <b v="0"/>
    <d v="2021-06-29T20:34:55"/>
    <s v="0055A000008iLmcQAE"/>
    <m/>
    <b v="0"/>
    <x v="0"/>
    <m/>
    <m/>
    <n v="8950"/>
    <m/>
    <x v="180"/>
    <n v="70"/>
    <n v="0"/>
  </r>
  <r>
    <s v="0015A00001ztcpwQAA"/>
    <b v="0"/>
    <m/>
    <b v="0"/>
    <s v="7015A000001eOmcQAE"/>
    <m/>
    <m/>
    <x v="258"/>
    <b v="0"/>
    <m/>
    <m/>
    <s v="0035A00003VyMbhQAF"/>
    <m/>
    <m/>
    <s v="0055A000008iLoOQAU"/>
    <b v="0"/>
    <d v="2021-01-27T19:52:41"/>
    <m/>
    <b v="0"/>
    <m/>
    <m/>
    <b v="0"/>
    <d v="2021-03-01T00:00:00"/>
    <n v="3"/>
    <n v="2021"/>
    <s v="BestCase"/>
    <s v="Best Case"/>
    <b v="0"/>
    <b v="0"/>
    <m/>
    <b v="1"/>
    <b v="0"/>
    <b v="0"/>
    <x v="11"/>
    <b v="0"/>
    <m/>
    <x v="0"/>
    <d v="2021-05-11T00:00:00"/>
    <s v="0055A00000BclF5QAJ"/>
    <d v="2021-06-01T19:07:06"/>
    <m/>
    <m/>
    <m/>
    <m/>
    <b v="0"/>
    <m/>
    <m/>
    <s v="Trade Show"/>
    <m/>
    <m/>
    <m/>
    <m/>
    <m/>
    <x v="1100"/>
    <x v="0"/>
    <b v="0"/>
    <m/>
    <m/>
    <m/>
    <s v="0055A000008iLoOQAU"/>
    <s v="01s5A000005xBspQAE"/>
    <m/>
    <m/>
    <s v="0035A00003VyMbhQAF"/>
    <s v="Service"/>
    <s v="ZipChip"/>
    <m/>
    <m/>
    <s v="0125A000001ESVfQAO"/>
    <b v="0"/>
    <m/>
    <b v="0"/>
    <m/>
    <m/>
    <x v="6"/>
    <b v="0"/>
    <d v="2021-06-29T20:34:55"/>
    <s v="0055A000008iLmcQAE"/>
    <m/>
    <b v="0"/>
    <x v="0"/>
    <m/>
    <m/>
    <n v="8950"/>
    <m/>
    <x v="180"/>
    <n v="70"/>
    <n v="0"/>
  </r>
  <r>
    <s v="0015A00001yXLvZQAW"/>
    <b v="0"/>
    <m/>
    <b v="0"/>
    <m/>
    <m/>
    <m/>
    <x v="261"/>
    <b v="0"/>
    <m/>
    <m/>
    <s v="0035A00003jtcjjQAA"/>
    <m/>
    <m/>
    <s v="0055A000008iLoOQAU"/>
    <b v="0"/>
    <d v="2021-05-10T21:24:22"/>
    <m/>
    <b v="0"/>
    <m/>
    <m/>
    <b v="0"/>
    <d v="2021-03-01T00:00:00"/>
    <n v="3"/>
    <n v="2021"/>
    <s v="Pipeline"/>
    <s v="Pipeline"/>
    <b v="0"/>
    <b v="0"/>
    <m/>
    <b v="1"/>
    <b v="0"/>
    <b v="0"/>
    <x v="0"/>
    <b v="0"/>
    <m/>
    <x v="0"/>
    <d v="2021-06-16T00:00:00"/>
    <s v="0055A00000BclF5QAJ"/>
    <d v="2021-06-01T19:07:17"/>
    <m/>
    <m/>
    <m/>
    <m/>
    <b v="0"/>
    <m/>
    <m/>
    <s v="Website"/>
    <m/>
    <m/>
    <m/>
    <m/>
    <m/>
    <x v="1101"/>
    <x v="0"/>
    <b v="0"/>
    <m/>
    <m/>
    <m/>
    <s v="0055A000008iLoOQAU"/>
    <s v="01s5A000005xBspQAE"/>
    <m/>
    <m/>
    <s v="0035A00003jtcjjQAA"/>
    <s v="Service"/>
    <s v="ZipChip"/>
    <m/>
    <m/>
    <s v="0125A000001ESVfQAO"/>
    <b v="0"/>
    <m/>
    <b v="0"/>
    <m/>
    <m/>
    <x v="5"/>
    <b v="0"/>
    <d v="2021-06-29T20:34:55"/>
    <s v="0055A000008iLmcQAE"/>
    <m/>
    <b v="0"/>
    <x v="0"/>
    <m/>
    <m/>
    <n v="8950"/>
    <m/>
    <x v="181"/>
    <n v="30"/>
    <n v="0"/>
  </r>
  <r>
    <s v="0015A000022T6qLQAS"/>
    <b v="0"/>
    <m/>
    <b v="0"/>
    <m/>
    <m/>
    <m/>
    <x v="40"/>
    <b v="0"/>
    <m/>
    <m/>
    <s v="0035A00003JkGL7QAN"/>
    <m/>
    <m/>
    <s v="0055A000008zqzaQAA"/>
    <b v="0"/>
    <d v="2020-01-13T14:38:26"/>
    <m/>
    <b v="0"/>
    <m/>
    <m/>
    <b v="0"/>
    <d v="2021-03-01T00:00:00"/>
    <n v="3"/>
    <n v="2021"/>
    <s v="Pipeline"/>
    <s v="Pipeline"/>
    <b v="0"/>
    <b v="0"/>
    <m/>
    <b v="1"/>
    <b v="0"/>
    <b v="0"/>
    <x v="0"/>
    <b v="0"/>
    <s v="Auto-Si"/>
    <x v="0"/>
    <d v="2021-05-25T00:00:00"/>
    <s v="0055A00000BclF5QAJ"/>
    <d v="2021-06-01T19:07:06"/>
    <m/>
    <m/>
    <m/>
    <m/>
    <b v="0"/>
    <m/>
    <m/>
    <s v="Website"/>
    <m/>
    <m/>
    <s v="Sciex"/>
    <m/>
    <m/>
    <x v="1102"/>
    <x v="0"/>
    <b v="0"/>
    <m/>
    <m/>
    <m/>
    <s v="0055A000008iLoOQAU"/>
    <s v="01s5A000005z9ixQAA"/>
    <s v="Metabolomics"/>
    <m/>
    <s v="0035A00003JkGL7QAN"/>
    <s v="Service"/>
    <s v="ZipChip"/>
    <m/>
    <m/>
    <s v="0125A000001ESVfQAO"/>
    <b v="0"/>
    <m/>
    <b v="0"/>
    <m/>
    <m/>
    <x v="3"/>
    <b v="0"/>
    <d v="2021-06-29T20:34:55"/>
    <s v="0055A000008iLmcQAE"/>
    <m/>
    <b v="0"/>
    <x v="0"/>
    <m/>
    <m/>
    <n v="35800"/>
    <m/>
    <x v="182"/>
    <n v="5"/>
    <n v="0"/>
  </r>
  <r>
    <s v="0015A00002GqDnIQAV"/>
    <b v="0"/>
    <m/>
    <b v="0"/>
    <m/>
    <m/>
    <m/>
    <x v="263"/>
    <b v="0"/>
    <m/>
    <m/>
    <s v="0035A00003bbNOvQAM"/>
    <m/>
    <m/>
    <s v="0055A00000BNpn5QAD"/>
    <b v="0"/>
    <d v="2020-04-07T22:06:33"/>
    <m/>
    <b v="0"/>
    <m/>
    <m/>
    <b v="0"/>
    <d v="2021-03-01T00:00:00"/>
    <n v="3"/>
    <n v="2021"/>
    <s v="Pipeline"/>
    <s v="Pipeline"/>
    <b v="0"/>
    <b v="0"/>
    <m/>
    <b v="1"/>
    <b v="0"/>
    <b v="0"/>
    <x v="0"/>
    <b v="0"/>
    <s v="Auto-Si"/>
    <x v="0"/>
    <d v="2020-04-27T00:00:00"/>
    <s v="0055A00000BclF5QAJ"/>
    <d v="2021-06-01T19:07:17"/>
    <m/>
    <m/>
    <m/>
    <m/>
    <b v="0"/>
    <m/>
    <m/>
    <s v="Other"/>
    <m/>
    <m/>
    <s v="Sciex"/>
    <s v="Triple Quad LC/MS (4500,5500,6500)"/>
    <m/>
    <x v="1103"/>
    <x v="0"/>
    <b v="0"/>
    <m/>
    <m/>
    <s v="DMPK Application"/>
    <s v="0056e00000BdAUZAA3"/>
    <s v="01s5A000005x0vsQAA"/>
    <m/>
    <m/>
    <s v="0035A00003bbNOvQAM"/>
    <s v="System"/>
    <s v="ZipChip"/>
    <m/>
    <m/>
    <s v="0125A000001ESVfQAO"/>
    <b v="0"/>
    <m/>
    <b v="0"/>
    <m/>
    <m/>
    <x v="5"/>
    <b v="0"/>
    <d v="2021-06-29T20:34:55"/>
    <s v="0055A00000Bd3dKQAR"/>
    <m/>
    <b v="0"/>
    <x v="0"/>
    <m/>
    <m/>
    <n v="78046.5"/>
    <m/>
    <x v="183"/>
    <n v="30"/>
    <n v="0"/>
  </r>
  <r>
    <s v="0015A000026BtwDQAS"/>
    <b v="0"/>
    <m/>
    <b v="0"/>
    <m/>
    <m/>
    <m/>
    <x v="40"/>
    <b v="0"/>
    <m/>
    <m/>
    <s v="0035A00003OC59rQAD"/>
    <m/>
    <m/>
    <s v="00531000007KAu8AAG"/>
    <b v="0"/>
    <d v="2018-11-12T15:43:26"/>
    <m/>
    <b v="0"/>
    <m/>
    <m/>
    <b v="0"/>
    <d v="2021-03-01T00:00:00"/>
    <n v="3"/>
    <n v="2021"/>
    <s v="Pipeline"/>
    <s v="Pipeline"/>
    <b v="0"/>
    <b v="0"/>
    <m/>
    <b v="1"/>
    <b v="0"/>
    <b v="0"/>
    <x v="0"/>
    <b v="0"/>
    <s v="Auto-Classic"/>
    <x v="0"/>
    <d v="2021-03-19T00:00:00"/>
    <s v="0055A00000BclF5QAJ"/>
    <d v="2021-06-01T19:07:12"/>
    <m/>
    <d v="2021-03-24T12:06:59"/>
    <m/>
    <m/>
    <b v="0"/>
    <m/>
    <m/>
    <s v="Field Sales"/>
    <m/>
    <m/>
    <s v="Thermo"/>
    <s v="QE EMR UHMR (Plus, HF, HF-X with BioPharma)"/>
    <m/>
    <x v="1104"/>
    <x v="0"/>
    <b v="0"/>
    <m/>
    <m/>
    <m/>
    <s v="00531000007KAu8AAG"/>
    <s v="01s5A000005xBsuQAE"/>
    <s v="Biotherapeutics"/>
    <m/>
    <s v="0035A00003OC59rQAD"/>
    <s v="System"/>
    <s v="ZipChip"/>
    <m/>
    <m/>
    <s v="0125A000001ESVfQAO"/>
    <b v="0"/>
    <m/>
    <b v="0"/>
    <m/>
    <m/>
    <x v="3"/>
    <b v="0"/>
    <d v="2021-06-29T20:34:54"/>
    <s v="0055A00000Bd4jEQAR"/>
    <m/>
    <b v="0"/>
    <x v="0"/>
    <m/>
    <m/>
    <n v="104701"/>
    <m/>
    <x v="184"/>
    <n v="5"/>
    <n v="0"/>
  </r>
  <r>
    <s v="0015A00002JO805QAD"/>
    <b v="0"/>
    <m/>
    <b v="0"/>
    <m/>
    <m/>
    <m/>
    <x v="40"/>
    <b v="0"/>
    <m/>
    <m/>
    <s v="0035A00003eLtBWQA0"/>
    <m/>
    <m/>
    <s v="00531000007KAu8AAG"/>
    <b v="0"/>
    <d v="2020-03-27T11:47:23"/>
    <m/>
    <b v="0"/>
    <m/>
    <m/>
    <b v="0"/>
    <d v="2021-03-01T00:00:00"/>
    <n v="3"/>
    <n v="2021"/>
    <s v="Pipeline"/>
    <s v="Pipeline"/>
    <b v="0"/>
    <b v="0"/>
    <m/>
    <b v="1"/>
    <b v="0"/>
    <b v="0"/>
    <x v="0"/>
    <b v="0"/>
    <s v="Auto-Classic"/>
    <x v="0"/>
    <d v="2020-11-18T00:00:00"/>
    <s v="00531000007KAu8AAG"/>
    <d v="2021-06-18T15:01:14"/>
    <m/>
    <d v="2021-03-24T11:49:45"/>
    <m/>
    <m/>
    <b v="0"/>
    <m/>
    <m/>
    <s v="Field Sales"/>
    <m/>
    <m/>
    <s v="Thermo"/>
    <m/>
    <m/>
    <x v="1105"/>
    <x v="0"/>
    <b v="0"/>
    <m/>
    <s v="Bruker MS"/>
    <s v="Proteins Allergans"/>
    <s v="00531000007KAu8AAG"/>
    <s v="01s5A000005xBsuQAE"/>
    <s v="Biotherapeutics"/>
    <m/>
    <s v="0035A00003eLtBWQA0"/>
    <s v="System"/>
    <s v="ZipChip"/>
    <m/>
    <m/>
    <s v="0125A000001ESVfQAO"/>
    <b v="0"/>
    <m/>
    <b v="0"/>
    <m/>
    <m/>
    <x v="3"/>
    <b v="0"/>
    <d v="2021-06-29T20:34:55"/>
    <s v="0055A00000Bd4jEQAR"/>
    <m/>
    <b v="0"/>
    <x v="0"/>
    <m/>
    <m/>
    <n v="98134"/>
    <m/>
    <x v="116"/>
    <n v="5"/>
    <n v="0"/>
  </r>
  <r>
    <s v="0015A00002QEYKQQA5"/>
    <b v="0"/>
    <m/>
    <b v="0"/>
    <m/>
    <m/>
    <m/>
    <x v="40"/>
    <b v="0"/>
    <m/>
    <m/>
    <s v="0035A00003k9suAQAQ"/>
    <m/>
    <m/>
    <s v="00531000007KAu8AAG"/>
    <b v="0"/>
    <d v="2020-12-10T10:57:36"/>
    <m/>
    <b v="0"/>
    <m/>
    <m/>
    <b v="0"/>
    <d v="2021-03-01T00:00:00"/>
    <n v="3"/>
    <n v="2021"/>
    <s v="Pipeline"/>
    <s v="Pipeline"/>
    <b v="0"/>
    <b v="0"/>
    <m/>
    <b v="1"/>
    <b v="0"/>
    <b v="0"/>
    <x v="1"/>
    <b v="0"/>
    <s v="Auto-Classic"/>
    <x v="0"/>
    <d v="2021-03-19T00:00:00"/>
    <s v="0055A00000BclF5QAJ"/>
    <d v="2021-06-01T19:07:23"/>
    <m/>
    <d v="2021-04-22T15:49:34"/>
    <m/>
    <m/>
    <b v="0"/>
    <m/>
    <m/>
    <s v="Inside Sales"/>
    <m/>
    <m/>
    <s v="Thermo"/>
    <s v="QE Plus, HF, HF-X  (NO biopharma)"/>
    <m/>
    <x v="1106"/>
    <x v="0"/>
    <b v="0"/>
    <m/>
    <s v="Thermo Exploris"/>
    <m/>
    <s v="00531000007KAu8AAG"/>
    <s v="01s5A000005xBsuQAE"/>
    <s v="Proteomics"/>
    <m/>
    <s v="0035A00003k9suAQAQ"/>
    <s v="System"/>
    <s v="ZipChip"/>
    <m/>
    <m/>
    <s v="0125A000001ESVfQAO"/>
    <b v="0"/>
    <m/>
    <b v="0"/>
    <m/>
    <m/>
    <x v="3"/>
    <b v="0"/>
    <d v="2021-06-29T20:34:55"/>
    <s v="0055A00000Bd4jEQAR"/>
    <m/>
    <b v="0"/>
    <x v="0"/>
    <m/>
    <m/>
    <n v="87639"/>
    <m/>
    <x v="185"/>
    <n v="5"/>
    <n v="0"/>
  </r>
  <r>
    <s v="0015A00002BnKi3QAF"/>
    <b v="0"/>
    <m/>
    <b v="0"/>
    <m/>
    <m/>
    <m/>
    <x v="224"/>
    <b v="0"/>
    <m/>
    <m/>
    <s v="0035A00003oqaOwQAI"/>
    <m/>
    <m/>
    <s v="00531000007KAu8AAG"/>
    <b v="0"/>
    <d v="2021-02-23T14:44:11"/>
    <m/>
    <b v="0"/>
    <m/>
    <m/>
    <b v="0"/>
    <d v="2021-03-01T00:00:00"/>
    <n v="3"/>
    <n v="2021"/>
    <s v="Pipeline"/>
    <s v="Pipeline"/>
    <b v="0"/>
    <b v="0"/>
    <m/>
    <b v="1"/>
    <b v="0"/>
    <b v="0"/>
    <x v="1"/>
    <b v="0"/>
    <s v="Auto-Ti"/>
    <x v="0"/>
    <m/>
    <s v="00531000007KAu8AAG"/>
    <d v="2021-06-15T14:59:40"/>
    <m/>
    <d v="2021-05-14T15:29:19"/>
    <d v="2021-05-14T00:00:00"/>
    <m/>
    <b v="0"/>
    <m/>
    <m/>
    <s v="Inside Sales"/>
    <m/>
    <m/>
    <s v="Thermo"/>
    <s v="Fusion Lumos"/>
    <m/>
    <x v="1107"/>
    <x v="0"/>
    <b v="0"/>
    <m/>
    <m/>
    <m/>
    <s v="00531000007KAu8AAG"/>
    <s v="01s5A000005xBsuQAE"/>
    <s v="Biotherapeutics"/>
    <m/>
    <s v="0035A00003oqaOwQAI"/>
    <s v="System"/>
    <s v="ZipChip"/>
    <m/>
    <m/>
    <s v="0125A000001ESVfQAO"/>
    <b v="0"/>
    <m/>
    <b v="0"/>
    <m/>
    <m/>
    <x v="5"/>
    <b v="0"/>
    <d v="2021-06-29T20:34:55"/>
    <s v="0055A00000Bd4jEQAR"/>
    <m/>
    <b v="0"/>
    <x v="0"/>
    <m/>
    <m/>
    <n v="104701"/>
    <m/>
    <x v="186"/>
    <n v="30"/>
    <n v="0"/>
  </r>
  <r>
    <s v="0015A000027V6D1QAK"/>
    <b v="0"/>
    <m/>
    <b v="0"/>
    <m/>
    <m/>
    <m/>
    <x v="40"/>
    <b v="0"/>
    <m/>
    <m/>
    <s v="0035A00003Ps1sFQAR"/>
    <m/>
    <s v="Impacted"/>
    <s v="00531000007KAu8AAG"/>
    <b v="0"/>
    <d v="2019-01-01T20:39:10"/>
    <m/>
    <b v="0"/>
    <m/>
    <m/>
    <b v="0"/>
    <d v="2021-03-01T00:00:00"/>
    <n v="3"/>
    <n v="2021"/>
    <s v="Pipeline"/>
    <s v="Pipeline"/>
    <b v="0"/>
    <b v="0"/>
    <m/>
    <b v="1"/>
    <b v="0"/>
    <b v="0"/>
    <x v="1"/>
    <b v="0"/>
    <s v="Auto-Classic"/>
    <x v="0"/>
    <m/>
    <s v="0055A00000BclF5QAJ"/>
    <d v="2021-06-01T19:07:17"/>
    <m/>
    <d v="2021-03-24T12:10:14"/>
    <m/>
    <m/>
    <b v="0"/>
    <m/>
    <m/>
    <s v="Field Sales"/>
    <m/>
    <m/>
    <s v="Thermo"/>
    <s v="QE Plus, HF, HF-X  (NO biopharma)"/>
    <m/>
    <x v="1108"/>
    <x v="0"/>
    <b v="0"/>
    <m/>
    <s v="Planning Exploris Purchase soon"/>
    <s v="High Throughput"/>
    <s v="00531000007KAu8AAG"/>
    <s v="01s5A000005xBsuQAE"/>
    <s v="Biotherapeutics"/>
    <m/>
    <s v="0035A00003Ps1sFQAR"/>
    <s v="System"/>
    <s v="ZipChip"/>
    <m/>
    <m/>
    <s v="0125A000001ESVfQAO"/>
    <b v="0"/>
    <m/>
    <b v="0"/>
    <m/>
    <m/>
    <x v="3"/>
    <b v="0"/>
    <d v="2021-06-29T20:34:54"/>
    <s v="0055A00000Bd4jEQAR"/>
    <m/>
    <b v="0"/>
    <x v="0"/>
    <m/>
    <m/>
    <n v="98134"/>
    <m/>
    <x v="116"/>
    <n v="5"/>
    <n v="0"/>
  </r>
  <r>
    <s v="0015A00002LhRltQAF"/>
    <b v="0"/>
    <m/>
    <b v="0"/>
    <m/>
    <m/>
    <m/>
    <x v="40"/>
    <b v="0"/>
    <m/>
    <m/>
    <s v="0035A00003gSxUQQA0"/>
    <m/>
    <s v="Impacted"/>
    <s v="0055A000008iLoOQAU"/>
    <b v="0"/>
    <d v="2020-06-30T13:31:45"/>
    <m/>
    <b v="0"/>
    <m/>
    <m/>
    <b v="0"/>
    <d v="2021-03-01T00:00:00"/>
    <n v="3"/>
    <n v="2021"/>
    <s v="Pipeline"/>
    <s v="Pipeline"/>
    <b v="0"/>
    <b v="0"/>
    <m/>
    <b v="1"/>
    <b v="0"/>
    <b v="0"/>
    <x v="8"/>
    <b v="0"/>
    <s v="Auto-Classic"/>
    <x v="0"/>
    <d v="2020-07-02T00:00:00"/>
    <s v="0055A00000BclF5QAJ"/>
    <d v="2021-06-01T19:07:23"/>
    <m/>
    <d v="2020-12-21T11:10:47"/>
    <m/>
    <m/>
    <b v="0"/>
    <m/>
    <m/>
    <s v="Field Sales"/>
    <m/>
    <m/>
    <s v="Thermo"/>
    <m/>
    <m/>
    <x v="1109"/>
    <x v="0"/>
    <b v="0"/>
    <m/>
    <s v="Bruker MS and Waters MS"/>
    <s v="Oligos Interest"/>
    <s v="00531000007KAu8AAG"/>
    <s v="01s5A000005xBsuQAE"/>
    <s v="Biotherapeutics;Metabolomics"/>
    <m/>
    <s v="0035A00003gSxUQQA0"/>
    <s v="System"/>
    <s v="ZipChip"/>
    <m/>
    <m/>
    <s v="0125A000001ESVfQAO"/>
    <b v="0"/>
    <m/>
    <b v="0"/>
    <m/>
    <m/>
    <x v="3"/>
    <b v="0"/>
    <d v="2021-06-29T20:34:55"/>
    <s v="0055A00000Bd4jEQAR"/>
    <m/>
    <b v="0"/>
    <x v="0"/>
    <m/>
    <m/>
    <n v="104701"/>
    <m/>
    <x v="184"/>
    <n v="5"/>
    <n v="0"/>
  </r>
  <r>
    <s v="0013100001p5ATcAAM"/>
    <b v="0"/>
    <m/>
    <b v="0"/>
    <s v="70131000001SiprAAC"/>
    <m/>
    <m/>
    <x v="218"/>
    <b v="0"/>
    <m/>
    <m/>
    <s v="0033100003BDs9fAAD"/>
    <s v="Staff on half time"/>
    <s v="Impacted"/>
    <s v="00531000007KAu8AAG"/>
    <b v="0"/>
    <d v="2020-06-01T10:40:36"/>
    <m/>
    <b v="0"/>
    <m/>
    <m/>
    <b v="0"/>
    <d v="2021-03-01T00:00:00"/>
    <n v="3"/>
    <n v="2021"/>
    <s v="Pipeline"/>
    <s v="Pipeline"/>
    <b v="0"/>
    <b v="0"/>
    <m/>
    <b v="1"/>
    <b v="0"/>
    <b v="0"/>
    <x v="8"/>
    <b v="0"/>
    <s v="Auto-Classic"/>
    <x v="0"/>
    <d v="2021-03-23T00:00:00"/>
    <s v="0055A00000BclF5QAJ"/>
    <d v="2021-06-01T19:07:12"/>
    <m/>
    <d v="2020-07-21T09:38:23"/>
    <m/>
    <m/>
    <b v="0"/>
    <m/>
    <m/>
    <s v="Trade Show"/>
    <m/>
    <m/>
    <s v="Thermo"/>
    <s v="QE EMR UHMR (Plus, HF, HF-X with BioPharma)"/>
    <m/>
    <x v="1110"/>
    <x v="0"/>
    <b v="0"/>
    <m/>
    <m/>
    <s v="Oligonucleotides"/>
    <s v="00531000007KAu8AAG"/>
    <s v="01s5A000005xBsuQAE"/>
    <s v="Biotherapeutics"/>
    <m/>
    <s v="0033100003BDs9fAAD"/>
    <s v="System"/>
    <s v="ZipChip"/>
    <m/>
    <m/>
    <s v="0125A000001ESVfQAO"/>
    <b v="0"/>
    <m/>
    <b v="0"/>
    <m/>
    <m/>
    <x v="5"/>
    <b v="0"/>
    <d v="2021-06-29T20:34:55"/>
    <s v="0055A00000Bd4jEQAR"/>
    <m/>
    <b v="0"/>
    <x v="0"/>
    <m/>
    <m/>
    <n v="83114"/>
    <m/>
    <x v="187"/>
    <n v="30"/>
    <n v="0"/>
  </r>
  <r>
    <s v="0013100001jbqf9AAA"/>
    <b v="0"/>
    <m/>
    <b v="0"/>
    <m/>
    <m/>
    <m/>
    <x v="224"/>
    <b v="0"/>
    <m/>
    <m/>
    <s v="0035A00003W0su6QAB"/>
    <m/>
    <s v="Unknown"/>
    <s v="0055A000009GjocQAC"/>
    <b v="0"/>
    <d v="2019-07-29T18:20:02"/>
    <m/>
    <b v="0"/>
    <m/>
    <m/>
    <b v="0"/>
    <d v="2021-03-01T00:00:00"/>
    <n v="3"/>
    <n v="2021"/>
    <s v="Pipeline"/>
    <s v="Pipeline"/>
    <b v="0"/>
    <b v="0"/>
    <m/>
    <b v="1"/>
    <b v="0"/>
    <b v="0"/>
    <x v="8"/>
    <b v="0"/>
    <s v="Manual-Bi"/>
    <x v="0"/>
    <d v="2021-04-16T00:00:00"/>
    <s v="0055A00000BclF5QAJ"/>
    <d v="2021-06-01T19:07:17"/>
    <m/>
    <d v="2020-02-26T15:56:20"/>
    <m/>
    <m/>
    <b v="0"/>
    <m/>
    <m/>
    <s v="Field Sales"/>
    <m/>
    <m/>
    <s v="Bruker"/>
    <m/>
    <m/>
    <x v="1111"/>
    <x v="0"/>
    <b v="0"/>
    <m/>
    <m/>
    <m/>
    <s v="0055A00000Bnt5hQAB"/>
    <s v="01s5A000005x0sjQAA"/>
    <s v="Proteomics;Metabolomics"/>
    <m/>
    <s v="0035A00003W0su6QAB"/>
    <s v="System"/>
    <s v="ZipChip"/>
    <m/>
    <m/>
    <s v="0125A000001ESVfQAO"/>
    <b v="0"/>
    <m/>
    <b v="0"/>
    <m/>
    <m/>
    <x v="5"/>
    <b v="0"/>
    <d v="2021-06-29T20:34:54"/>
    <s v="0055A000008iLmcQAE"/>
    <m/>
    <b v="0"/>
    <x v="0"/>
    <m/>
    <m/>
    <n v="69590"/>
    <m/>
    <x v="188"/>
    <n v="30"/>
    <n v="0"/>
  </r>
  <r>
    <s v="0015A00002G6Ez5QAF"/>
    <b v="0"/>
    <m/>
    <b v="0"/>
    <m/>
    <m/>
    <m/>
    <x v="40"/>
    <b v="0"/>
    <m/>
    <m/>
    <s v="0035A00003ZiargQAB"/>
    <s v="Academia"/>
    <s v="Unknown"/>
    <s v="00531000007KAu8AAG"/>
    <b v="0"/>
    <d v="2019-12-03T11:51:17"/>
    <m/>
    <b v="0"/>
    <m/>
    <m/>
    <b v="0"/>
    <d v="2021-03-01T00:00:00"/>
    <n v="3"/>
    <n v="2021"/>
    <s v="Pipeline"/>
    <s v="Pipeline"/>
    <b v="0"/>
    <b v="0"/>
    <m/>
    <b v="1"/>
    <b v="0"/>
    <b v="0"/>
    <x v="8"/>
    <b v="0"/>
    <s v="Auto-Classic"/>
    <x v="0"/>
    <m/>
    <s v="0055A00000BclF5QAJ"/>
    <d v="2021-06-01T19:07:17"/>
    <m/>
    <d v="2021-03-24T12:29:49"/>
    <m/>
    <m/>
    <b v="0"/>
    <m/>
    <m/>
    <s v="Eblasts"/>
    <m/>
    <m/>
    <s v="Waters"/>
    <s v="QTOF (XevoG2, Vion)"/>
    <m/>
    <x v="1112"/>
    <x v="0"/>
    <b v="0"/>
    <m/>
    <m/>
    <s v="Peptides"/>
    <s v="00531000007KAu8AAG"/>
    <s v="01s5A000005xBsuQAE"/>
    <s v="Biotherapeutics"/>
    <m/>
    <s v="0035A00003ZiargQAB"/>
    <s v="System"/>
    <s v="ZipChip"/>
    <m/>
    <m/>
    <s v="0125A000001ESVfQAO"/>
    <b v="0"/>
    <m/>
    <b v="0"/>
    <m/>
    <m/>
    <x v="3"/>
    <b v="0"/>
    <d v="2021-06-29T20:34:55"/>
    <s v="0055A00000Bd4jEQAR"/>
    <m/>
    <b v="0"/>
    <x v="0"/>
    <m/>
    <m/>
    <n v="98134"/>
    <m/>
    <x v="116"/>
    <n v="5"/>
    <n v="0"/>
  </r>
  <r>
    <s v="0015A00002JM1sYQAT"/>
    <b v="0"/>
    <m/>
    <b v="0"/>
    <m/>
    <m/>
    <m/>
    <x v="235"/>
    <b v="0"/>
    <m/>
    <m/>
    <s v="0035A00003oqXxeQAE"/>
    <m/>
    <m/>
    <s v="0055A000008iLoOQAU"/>
    <b v="0"/>
    <d v="2021-03-12T00:31:02"/>
    <m/>
    <b v="0"/>
    <m/>
    <m/>
    <b v="0"/>
    <d v="2021-03-01T00:00:00"/>
    <n v="3"/>
    <n v="2021"/>
    <s v="BestCase"/>
    <s v="Best Case"/>
    <b v="0"/>
    <b v="0"/>
    <m/>
    <b v="1"/>
    <b v="0"/>
    <b v="0"/>
    <x v="8"/>
    <b v="0"/>
    <m/>
    <x v="0"/>
    <d v="2021-06-23T00:00:00"/>
    <s v="0055A000008iLoOQAU"/>
    <d v="2021-06-28T20:50:26"/>
    <m/>
    <m/>
    <m/>
    <m/>
    <b v="0"/>
    <m/>
    <m/>
    <s v="Other"/>
    <m/>
    <m/>
    <m/>
    <m/>
    <m/>
    <x v="1113"/>
    <x v="0"/>
    <b v="0"/>
    <m/>
    <m/>
    <m/>
    <s v="0055A000008iLoOQAU"/>
    <s v="01s5A000005xBspQAE"/>
    <m/>
    <m/>
    <s v="0035A00003oqXxeQAE"/>
    <s v="Consumables"/>
    <s v="Rebel"/>
    <m/>
    <m/>
    <s v="0125A000001ESVfQAO"/>
    <b v="0"/>
    <m/>
    <b v="0"/>
    <m/>
    <m/>
    <x v="6"/>
    <b v="0"/>
    <d v="2021-06-29T20:34:55"/>
    <s v="0055A000008iLmcQAE"/>
    <m/>
    <b v="0"/>
    <x v="0"/>
    <n v="1"/>
    <n v="0"/>
    <n v="22800"/>
    <m/>
    <x v="189"/>
    <n v="70"/>
    <n v="0"/>
  </r>
  <r>
    <s v="0015A00002DQoleQAD"/>
    <b v="0"/>
    <m/>
    <b v="0"/>
    <m/>
    <m/>
    <m/>
    <x v="258"/>
    <b v="0"/>
    <m/>
    <m/>
    <s v="0035A00003igJbbQAE"/>
    <m/>
    <m/>
    <s v="0055A000008zqzaQAA"/>
    <b v="0"/>
    <d v="2020-08-20T17:14:10"/>
    <m/>
    <b v="0"/>
    <m/>
    <m/>
    <b v="0"/>
    <d v="2021-03-01T00:00:00"/>
    <n v="3"/>
    <n v="2021"/>
    <s v="BestCase"/>
    <s v="Best Case"/>
    <b v="0"/>
    <b v="0"/>
    <m/>
    <b v="1"/>
    <b v="0"/>
    <b v="0"/>
    <x v="8"/>
    <b v="0"/>
    <m/>
    <x v="0"/>
    <d v="2021-06-28T00:00:00"/>
    <s v="0055A00000Bnt5hQAB"/>
    <d v="2021-06-11T14:31:41"/>
    <m/>
    <d v="2021-04-16T03:23:44"/>
    <m/>
    <m/>
    <b v="0"/>
    <m/>
    <m/>
    <s v="Referral"/>
    <m/>
    <m/>
    <m/>
    <m/>
    <m/>
    <x v="1114"/>
    <x v="0"/>
    <b v="0"/>
    <m/>
    <m/>
    <m/>
    <s v="0055A00000Bnt5hQAB"/>
    <s v="01s5A000005xBspQAE"/>
    <m/>
    <m/>
    <s v="0035A00003igJbbQAE"/>
    <s v="System"/>
    <s v="Rebel"/>
    <m/>
    <m/>
    <s v="0125A000001ESVfQAO"/>
    <b v="0"/>
    <m/>
    <b v="0"/>
    <m/>
    <m/>
    <x v="6"/>
    <b v="0"/>
    <d v="2021-06-29T20:34:55"/>
    <s v="0056e00000Bd8OeAAJ"/>
    <m/>
    <b v="0"/>
    <x v="0"/>
    <n v="0"/>
    <n v="0"/>
    <n v="175010"/>
    <m/>
    <x v="190"/>
    <n v="70"/>
    <n v="0"/>
  </r>
  <r>
    <s v="0015A00002DxOEJQA3"/>
    <b v="0"/>
    <m/>
    <b v="0"/>
    <m/>
    <m/>
    <m/>
    <x v="264"/>
    <b v="0"/>
    <m/>
    <m/>
    <s v="0035A00003XWh9mQAD"/>
    <m/>
    <m/>
    <s v="0055A000008iLoOQAU"/>
    <b v="0"/>
    <d v="2019-08-05T21:17:53"/>
    <m/>
    <b v="0"/>
    <m/>
    <m/>
    <b v="0"/>
    <d v="2021-03-01T00:00:00"/>
    <n v="3"/>
    <n v="2021"/>
    <s v="BestCase"/>
    <s v="Best Case"/>
    <b v="0"/>
    <b v="0"/>
    <m/>
    <b v="1"/>
    <b v="0"/>
    <b v="0"/>
    <x v="8"/>
    <b v="0"/>
    <m/>
    <x v="0"/>
    <d v="2021-06-17T00:00:00"/>
    <s v="0055A00000BNXCfQAP"/>
    <d v="2021-06-24T14:27:08"/>
    <m/>
    <d v="2021-04-16T04:43:09"/>
    <m/>
    <m/>
    <b v="0"/>
    <m/>
    <m/>
    <s v="Website"/>
    <m/>
    <m/>
    <m/>
    <m/>
    <m/>
    <x v="1115"/>
    <x v="0"/>
    <b v="0"/>
    <m/>
    <m/>
    <m/>
    <s v="0055A00000BNXCfQAP"/>
    <s v="01s5A000005xBspQAE"/>
    <m/>
    <m/>
    <s v="0035A00003XWh9mQAD"/>
    <s v="System"/>
    <s v="Rebel"/>
    <m/>
    <m/>
    <s v="0125A000001ESVfQAO"/>
    <b v="0"/>
    <m/>
    <b v="0"/>
    <m/>
    <m/>
    <x v="6"/>
    <b v="0"/>
    <d v="2021-06-29T20:34:54"/>
    <s v="0055A00000BctN7QAJ"/>
    <m/>
    <b v="0"/>
    <x v="0"/>
    <n v="0"/>
    <n v="0"/>
    <n v="162850"/>
    <m/>
    <x v="191"/>
    <n v="70"/>
    <n v="0"/>
  </r>
  <r>
    <s v="0015A00002JN1H5QAL"/>
    <b v="0"/>
    <m/>
    <b v="0"/>
    <m/>
    <m/>
    <m/>
    <x v="40"/>
    <b v="0"/>
    <m/>
    <m/>
    <s v="0035A00003pnB3IQAU"/>
    <m/>
    <m/>
    <s v="0055A00000BNXCfQAP"/>
    <b v="0"/>
    <d v="2020-06-11T22:09:53"/>
    <m/>
    <b v="0"/>
    <m/>
    <m/>
    <b v="0"/>
    <d v="2021-03-01T00:00:00"/>
    <n v="3"/>
    <n v="2021"/>
    <s v="Pipeline"/>
    <s v="Pipeline"/>
    <b v="0"/>
    <b v="0"/>
    <m/>
    <b v="1"/>
    <b v="0"/>
    <b v="0"/>
    <x v="8"/>
    <b v="0"/>
    <m/>
    <x v="0"/>
    <d v="2021-06-14T00:00:00"/>
    <s v="0055A000008zqzaQAA"/>
    <d v="2021-06-17T14:12:02"/>
    <m/>
    <d v="2021-05-12T19:53:32"/>
    <d v="2021-05-12T00:00:00"/>
    <m/>
    <b v="0"/>
    <m/>
    <m/>
    <s v="Field Sales"/>
    <m/>
    <m/>
    <m/>
    <m/>
    <m/>
    <x v="1116"/>
    <x v="0"/>
    <b v="0"/>
    <m/>
    <m/>
    <m/>
    <s v="0055A000008zqzaQAA"/>
    <s v="01s5A000005x0sjQAA"/>
    <m/>
    <m/>
    <s v="0035A00003pnB3IQAU"/>
    <s v="System"/>
    <s v="Rebel"/>
    <m/>
    <m/>
    <s v="0125A000001ESVfQAO"/>
    <b v="0"/>
    <m/>
    <b v="0"/>
    <m/>
    <m/>
    <x v="3"/>
    <b v="0"/>
    <d v="2021-06-29T20:34:55"/>
    <s v="0056e00000Bd8OtAAJ"/>
    <m/>
    <b v="0"/>
    <x v="0"/>
    <n v="0"/>
    <n v="0"/>
    <n v="152000"/>
    <m/>
    <x v="192"/>
    <n v="5"/>
    <n v="0"/>
  </r>
  <r>
    <s v="0015A00002Vpt0TQAR"/>
    <b v="0"/>
    <m/>
    <b v="0"/>
    <m/>
    <m/>
    <m/>
    <x v="40"/>
    <b v="0"/>
    <m/>
    <m/>
    <m/>
    <m/>
    <m/>
    <s v="0055A000008zqzaQAA"/>
    <b v="0"/>
    <d v="2021-03-22T15:10:24"/>
    <m/>
    <b v="0"/>
    <m/>
    <m/>
    <b v="0"/>
    <d v="2021-03-01T00:00:00"/>
    <n v="3"/>
    <n v="2021"/>
    <s v="Pipeline"/>
    <s v="Pipeline"/>
    <b v="0"/>
    <b v="0"/>
    <m/>
    <b v="1"/>
    <b v="0"/>
    <b v="0"/>
    <x v="8"/>
    <b v="0"/>
    <m/>
    <x v="0"/>
    <d v="2021-06-14T00:00:00"/>
    <s v="0055A00000Bd5F0QAJ"/>
    <d v="2021-06-11T09:33:02"/>
    <m/>
    <d v="2021-04-08T13:21:27"/>
    <m/>
    <m/>
    <b v="0"/>
    <m/>
    <m/>
    <s v="Referral"/>
    <m/>
    <m/>
    <m/>
    <m/>
    <m/>
    <x v="1117"/>
    <x v="0"/>
    <b v="0"/>
    <m/>
    <m/>
    <m/>
    <s v="0055A00000Bd5F0QAJ"/>
    <s v="01s5A000005xBsuQAE"/>
    <s v="Biotherapeutics"/>
    <m/>
    <s v="0035A00003pmaRJQAY"/>
    <s v="System"/>
    <s v="Rebel"/>
    <m/>
    <m/>
    <s v="0125A000001ESVfQAO"/>
    <b v="0"/>
    <m/>
    <b v="0"/>
    <m/>
    <m/>
    <x v="5"/>
    <b v="0"/>
    <d v="2021-06-29T20:34:55"/>
    <s v="0056e00000BdE5OAAV"/>
    <m/>
    <b v="0"/>
    <x v="0"/>
    <n v="0"/>
    <n v="0"/>
    <n v="206662"/>
    <m/>
    <x v="193"/>
    <n v="30"/>
    <n v="0"/>
  </r>
  <r>
    <s v="0013100001fsBp7AAE"/>
    <b v="0"/>
    <m/>
    <b v="0"/>
    <m/>
    <m/>
    <m/>
    <x v="40"/>
    <b v="0"/>
    <m/>
    <m/>
    <m/>
    <m/>
    <m/>
    <s v="0055A000008iLoOQAU"/>
    <b v="0"/>
    <d v="2021-05-11T15:24:22"/>
    <m/>
    <b v="0"/>
    <m/>
    <m/>
    <b v="0"/>
    <d v="2021-03-01T00:00:00"/>
    <n v="3"/>
    <n v="2021"/>
    <s v="Pipeline"/>
    <s v="Pipeline"/>
    <b v="0"/>
    <b v="0"/>
    <m/>
    <b v="1"/>
    <b v="0"/>
    <b v="0"/>
    <x v="8"/>
    <b v="0"/>
    <m/>
    <x v="0"/>
    <m/>
    <s v="0055A00000BclF5QAJ"/>
    <d v="2021-06-01T19:07:17"/>
    <m/>
    <m/>
    <m/>
    <m/>
    <b v="0"/>
    <m/>
    <m/>
    <s v="Inside Sales"/>
    <m/>
    <m/>
    <m/>
    <m/>
    <m/>
    <x v="1118"/>
    <x v="0"/>
    <b v="0"/>
    <m/>
    <m/>
    <m/>
    <s v="0055A000008iLoOQAU"/>
    <s v="01s5A000005xBspQAE"/>
    <m/>
    <m/>
    <s v="0035A00003CbDmLQAV"/>
    <s v="Service"/>
    <s v="ZipChip"/>
    <m/>
    <m/>
    <s v="0125A000001ESVfQAO"/>
    <b v="0"/>
    <m/>
    <b v="0"/>
    <m/>
    <m/>
    <x v="5"/>
    <b v="0"/>
    <d v="2021-06-29T20:34:55"/>
    <s v="0055A000008iLmcQAE"/>
    <m/>
    <b v="0"/>
    <x v="0"/>
    <n v="0"/>
    <n v="0"/>
    <n v="8950"/>
    <m/>
    <x v="181"/>
    <n v="30"/>
    <n v="0"/>
  </r>
  <r>
    <s v="0013100001frxpYAAQ"/>
    <b v="0"/>
    <m/>
    <b v="0"/>
    <m/>
    <m/>
    <m/>
    <x v="218"/>
    <b v="0"/>
    <m/>
    <m/>
    <s v="0035A00003poqT0QAI"/>
    <m/>
    <m/>
    <s v="00531000007KAu8AAG"/>
    <b v="0"/>
    <d v="2021-04-07T14:07:51"/>
    <m/>
    <b v="0"/>
    <m/>
    <m/>
    <b v="0"/>
    <d v="2021-03-01T00:00:00"/>
    <n v="3"/>
    <n v="2021"/>
    <s v="Pipeline"/>
    <s v="Pipeline"/>
    <b v="0"/>
    <b v="0"/>
    <m/>
    <b v="1"/>
    <b v="0"/>
    <b v="0"/>
    <x v="8"/>
    <b v="0"/>
    <s v="Auto-Classic"/>
    <x v="0"/>
    <m/>
    <s v="0055A00000BclF5QAJ"/>
    <d v="2021-06-01T19:07:28"/>
    <m/>
    <d v="2021-04-19T13:15:03"/>
    <m/>
    <m/>
    <b v="0"/>
    <m/>
    <m/>
    <s v="Field Sales"/>
    <m/>
    <m/>
    <s v="Thermo"/>
    <s v="QE Plus, HF, HF-X  (NO biopharma)"/>
    <m/>
    <x v="1119"/>
    <x v="0"/>
    <b v="0"/>
    <m/>
    <m/>
    <m/>
    <s v="00531000007KAu8AAG"/>
    <s v="01s5A000005xBsuQAE"/>
    <s v="Biotherapeutics"/>
    <m/>
    <s v="0035A00003poqT0QAI"/>
    <s v="System"/>
    <s v="ZipChip"/>
    <m/>
    <m/>
    <s v="0125A000001ESVfQAO"/>
    <b v="0"/>
    <m/>
    <b v="0"/>
    <m/>
    <m/>
    <x v="5"/>
    <b v="0"/>
    <d v="2021-06-29T20:34:55"/>
    <s v="0055A00000Bd4jEQAR"/>
    <m/>
    <b v="0"/>
    <x v="0"/>
    <n v="0"/>
    <n v="0"/>
    <n v="99465.95"/>
    <m/>
    <x v="194"/>
    <n v="30"/>
    <n v="0"/>
  </r>
  <r>
    <s v="0015A00002BnKi3QAF"/>
    <b v="0"/>
    <m/>
    <b v="0"/>
    <m/>
    <m/>
    <m/>
    <x v="224"/>
    <b v="0"/>
    <m/>
    <m/>
    <s v="0035A00003oqaZ5QAI"/>
    <m/>
    <m/>
    <s v="00531000007KAu8AAG"/>
    <b v="0"/>
    <d v="2021-02-23T14:57:20"/>
    <m/>
    <b v="0"/>
    <m/>
    <m/>
    <b v="0"/>
    <d v="2021-03-01T00:00:00"/>
    <n v="3"/>
    <n v="2021"/>
    <s v="Pipeline"/>
    <s v="Pipeline"/>
    <b v="0"/>
    <b v="0"/>
    <m/>
    <b v="1"/>
    <b v="0"/>
    <b v="0"/>
    <x v="9"/>
    <b v="0"/>
    <s v="Auto-Classic"/>
    <x v="0"/>
    <m/>
    <s v="00531000007KAu8AAG"/>
    <d v="2021-06-15T14:57:30"/>
    <m/>
    <d v="2021-05-24T12:19:26"/>
    <d v="2021-05-24T00:00:00"/>
    <m/>
    <b v="0"/>
    <m/>
    <m/>
    <s v="Field Sales"/>
    <m/>
    <m/>
    <s v="Thermo"/>
    <s v="QE EMR UHMR (Plus, HF, HF-X with BioPharma)"/>
    <m/>
    <x v="1120"/>
    <x v="0"/>
    <b v="0"/>
    <m/>
    <m/>
    <m/>
    <s v="00531000007KAu8AAG"/>
    <s v="01s5A000005xBsuQAE"/>
    <s v="Metabolomics"/>
    <m/>
    <s v="0035A00003oqaZ5QAI"/>
    <s v="System"/>
    <s v="ZipChip"/>
    <m/>
    <m/>
    <s v="0125A000001ESVfQAO"/>
    <b v="0"/>
    <m/>
    <b v="0"/>
    <m/>
    <m/>
    <x v="5"/>
    <b v="0"/>
    <d v="2021-06-29T20:34:55"/>
    <s v="0055A00000Bd4jEQAR"/>
    <m/>
    <b v="0"/>
    <x v="0"/>
    <n v="1"/>
    <n v="0"/>
    <n v="102727"/>
    <m/>
    <x v="137"/>
    <n v="30"/>
    <n v="0"/>
  </r>
  <r>
    <s v="0013100001fr7EaAAI"/>
    <b v="0"/>
    <m/>
    <b v="0"/>
    <s v="7015A000001ThI4QAK"/>
    <m/>
    <m/>
    <x v="40"/>
    <b v="0"/>
    <m/>
    <m/>
    <s v="0035A00003EWFvjQAH"/>
    <m/>
    <s v="Impacted"/>
    <s v="00531000007KAu8AAG"/>
    <b v="0"/>
    <d v="2020-06-02T10:21:54"/>
    <m/>
    <b v="0"/>
    <m/>
    <m/>
    <b v="0"/>
    <d v="2021-03-01T00:00:00"/>
    <n v="3"/>
    <n v="2021"/>
    <s v="Pipeline"/>
    <s v="Pipeline"/>
    <b v="0"/>
    <b v="0"/>
    <m/>
    <b v="1"/>
    <b v="0"/>
    <b v="0"/>
    <x v="9"/>
    <b v="0"/>
    <s v="Auto-Classic"/>
    <x v="0"/>
    <m/>
    <s v="0055A00000BclF5QAJ"/>
    <d v="2021-06-01T19:07:06"/>
    <m/>
    <d v="2021-05-13T09:09:39"/>
    <d v="2021-05-13T00:00:00"/>
    <m/>
    <b v="0"/>
    <m/>
    <m/>
    <s v="Field Sales"/>
    <m/>
    <m/>
    <s v="Thermo"/>
    <m/>
    <m/>
    <x v="1121"/>
    <x v="0"/>
    <b v="0"/>
    <m/>
    <m/>
    <s v="Oligos interest +ve"/>
    <s v="00531000007KAu8AAG"/>
    <s v="01s5A000005xBsuQAE"/>
    <s v="Biotherapeutics"/>
    <m/>
    <s v="0035A00003EWFvjQAH"/>
    <s v="Consumables"/>
    <s v="ZipChip"/>
    <m/>
    <m/>
    <s v="0125A000001ESVfQAO"/>
    <b v="0"/>
    <m/>
    <b v="0"/>
    <m/>
    <m/>
    <x v="5"/>
    <b v="0"/>
    <d v="2021-06-29T20:34:55"/>
    <s v="0055A00000Bd4jEQAR"/>
    <m/>
    <b v="0"/>
    <x v="0"/>
    <n v="1"/>
    <n v="0"/>
    <n v="15808"/>
    <m/>
    <x v="195"/>
    <n v="30"/>
    <n v="0"/>
  </r>
  <r>
    <s v="0015A00002TAwsUQAT"/>
    <b v="0"/>
    <m/>
    <b v="0"/>
    <m/>
    <m/>
    <m/>
    <x v="265"/>
    <b v="0"/>
    <m/>
    <m/>
    <m/>
    <m/>
    <m/>
    <s v="0055A000008zqzaQAA"/>
    <b v="0"/>
    <d v="2020-12-28T13:46:06"/>
    <m/>
    <b v="0"/>
    <m/>
    <m/>
    <b v="0"/>
    <d v="2021-03-01T00:00:00"/>
    <n v="3"/>
    <n v="2021"/>
    <s v="Pipeline"/>
    <s v="Pipeline"/>
    <b v="0"/>
    <b v="0"/>
    <m/>
    <b v="1"/>
    <b v="0"/>
    <b v="0"/>
    <x v="9"/>
    <b v="0"/>
    <s v="Auto-Classic"/>
    <x v="0"/>
    <d v="2021-06-09T00:00:00"/>
    <s v="0055A00000Bd0KeQAJ"/>
    <d v="2021-06-25T20:30:08"/>
    <m/>
    <d v="2021-04-15T20:56:21"/>
    <m/>
    <m/>
    <b v="0"/>
    <m/>
    <m/>
    <s v="Referral"/>
    <m/>
    <m/>
    <s v="Sciex"/>
    <s v="Triple TOF (4600,5600,6600)"/>
    <m/>
    <x v="1122"/>
    <x v="0"/>
    <b v="0"/>
    <m/>
    <s v="CESI 8000 coupled to Sciex + TripleTOF"/>
    <m/>
    <s v="0055A00000Bd0KeQAJ"/>
    <s v="01s5A000005xBspQAE"/>
    <s v="Metabolomics"/>
    <m/>
    <s v="0035A00003mdL38QAE"/>
    <s v="System"/>
    <s v="ZipChip"/>
    <m/>
    <m/>
    <s v="0125A000001ESVfQAO"/>
    <b v="0"/>
    <m/>
    <b v="0"/>
    <m/>
    <m/>
    <x v="5"/>
    <b v="0"/>
    <d v="2021-06-29T20:34:55"/>
    <s v="0055A00000BctMnQAJ"/>
    <m/>
    <b v="0"/>
    <x v="0"/>
    <n v="1"/>
    <n v="1"/>
    <n v="95745"/>
    <m/>
    <x v="196"/>
    <n v="30"/>
    <n v="0"/>
  </r>
  <r>
    <s v="0013100001p5ATcAAM"/>
    <b v="0"/>
    <m/>
    <b v="0"/>
    <s v="7015A0000022hBpQAI"/>
    <m/>
    <m/>
    <x v="266"/>
    <b v="0"/>
    <m/>
    <m/>
    <s v="0035A00003IPF44QAH"/>
    <m/>
    <m/>
    <s v="00531000007KAu8AAG"/>
    <b v="0"/>
    <d v="2018-07-26T15:39:38"/>
    <m/>
    <b v="0"/>
    <m/>
    <m/>
    <b v="0"/>
    <d v="2021-03-01T00:00:00"/>
    <n v="3"/>
    <n v="2021"/>
    <s v="Pipeline"/>
    <s v="Pipeline"/>
    <b v="0"/>
    <b v="0"/>
    <m/>
    <b v="1"/>
    <b v="0"/>
    <b v="0"/>
    <x v="9"/>
    <b v="0"/>
    <s v="Auto-Ti"/>
    <x v="0"/>
    <d v="2020-05-19T00:00:00"/>
    <s v="00531000007KAu8AAG"/>
    <d v="2021-06-25T07:23:22"/>
    <m/>
    <d v="2021-06-22T13:35:46"/>
    <d v="2021-06-22T00:00:00"/>
    <m/>
    <b v="0"/>
    <m/>
    <m/>
    <s v="Trade Show"/>
    <m/>
    <m/>
    <s v="Bruker"/>
    <s v="ESI TOF  (TIMS, Compact, Micro, Maxis)"/>
    <m/>
    <x v="1123"/>
    <x v="0"/>
    <b v="0"/>
    <m/>
    <m/>
    <m/>
    <s v="00531000007KAu8AAG"/>
    <s v="01s5A000005xBsuQAE"/>
    <s v="Biotherapeutics"/>
    <m/>
    <s v="0035A00003IPF44QAH"/>
    <s v="System"/>
    <s v="ZipChip"/>
    <m/>
    <m/>
    <s v="0125A000001ESVfQAO"/>
    <b v="0"/>
    <m/>
    <b v="0"/>
    <m/>
    <m/>
    <x v="5"/>
    <b v="0"/>
    <d v="2021-06-29T20:34:54"/>
    <s v="0055A00000Bd4jEQAR"/>
    <m/>
    <b v="0"/>
    <x v="0"/>
    <n v="4"/>
    <n v="1"/>
    <n v="52222.5"/>
    <m/>
    <x v="197"/>
    <n v="30"/>
    <n v="0"/>
  </r>
  <r>
    <s v="0015A00002FHEVLQA5"/>
    <b v="0"/>
    <m/>
    <b v="0"/>
    <s v="7015A000001zMBKQA2"/>
    <m/>
    <m/>
    <x v="10"/>
    <b v="0"/>
    <m/>
    <m/>
    <s v="0035A00003Yxt4DQAR"/>
    <m/>
    <m/>
    <s v="0055A00000BNXCfQAP"/>
    <b v="0"/>
    <d v="2020-07-07T19:05:34"/>
    <m/>
    <b v="0"/>
    <m/>
    <m/>
    <b v="0"/>
    <d v="2021-04-01T00:00:00"/>
    <n v="4"/>
    <n v="2021"/>
    <s v="Pipeline"/>
    <s v="Pipeline"/>
    <b v="0"/>
    <b v="0"/>
    <m/>
    <b v="1"/>
    <b v="0"/>
    <b v="0"/>
    <x v="9"/>
    <b v="0"/>
    <m/>
    <x v="0"/>
    <d v="2021-02-01T00:00:00"/>
    <s v="0055A00000BclF5QAJ"/>
    <d v="2021-06-01T19:07:27"/>
    <m/>
    <m/>
    <m/>
    <m/>
    <b v="0"/>
    <m/>
    <m/>
    <s v="Trade Show"/>
    <m/>
    <m/>
    <m/>
    <m/>
    <m/>
    <x v="1124"/>
    <x v="0"/>
    <b v="0"/>
    <m/>
    <m/>
    <m/>
    <s v="0055A00000BNXCfQAP"/>
    <s v="01s5A000005xBspQAE"/>
    <m/>
    <m/>
    <s v="0035A00003Yxt4DQAR"/>
    <s v="System"/>
    <s v="Rebel"/>
    <m/>
    <m/>
    <s v="0125A000001ESVfQAO"/>
    <b v="0"/>
    <m/>
    <b v="0"/>
    <m/>
    <m/>
    <x v="3"/>
    <b v="0"/>
    <d v="2021-06-29T20:34:55"/>
    <s v="0055A00000BctN7QAJ"/>
    <m/>
    <b v="0"/>
    <x v="0"/>
    <m/>
    <m/>
    <n v="162850"/>
    <m/>
    <x v="198"/>
    <n v="5"/>
    <n v="0"/>
  </r>
  <r>
    <s v="0013100001jbTo9AAE"/>
    <b v="0"/>
    <m/>
    <b v="0"/>
    <m/>
    <m/>
    <m/>
    <x v="10"/>
    <b v="0"/>
    <m/>
    <m/>
    <s v="0035A00003XBlu6QAD"/>
    <m/>
    <m/>
    <s v="0055A000008iLoOQAU"/>
    <b v="0"/>
    <d v="2019-08-23T18:36:08"/>
    <m/>
    <b v="0"/>
    <m/>
    <m/>
    <b v="0"/>
    <d v="2021-04-01T00:00:00"/>
    <n v="4"/>
    <n v="2021"/>
    <s v="Pipeline"/>
    <s v="Pipeline"/>
    <b v="0"/>
    <b v="0"/>
    <m/>
    <b v="1"/>
    <b v="0"/>
    <b v="0"/>
    <x v="9"/>
    <b v="0"/>
    <m/>
    <x v="0"/>
    <d v="2020-08-25T00:00:00"/>
    <s v="0055A00000BclF5QAJ"/>
    <d v="2021-06-01T19:07:24"/>
    <m/>
    <m/>
    <m/>
    <m/>
    <b v="0"/>
    <m/>
    <m/>
    <s v="Inside Sales"/>
    <m/>
    <m/>
    <m/>
    <m/>
    <m/>
    <x v="1125"/>
    <x v="0"/>
    <b v="0"/>
    <m/>
    <m/>
    <m/>
    <s v="0055A000008zqzaQAA"/>
    <s v="01s5A000005x0sjQAA"/>
    <m/>
    <m/>
    <s v="0035A00003XBlu6QAD"/>
    <s v="System"/>
    <s v="Rebel"/>
    <m/>
    <m/>
    <s v="0125A000001ESVfQAO"/>
    <b v="0"/>
    <m/>
    <b v="0"/>
    <m/>
    <m/>
    <x v="3"/>
    <b v="0"/>
    <d v="2021-06-29T20:34:54"/>
    <s v="0056e00000Bd8OtAAJ"/>
    <m/>
    <b v="0"/>
    <x v="0"/>
    <m/>
    <m/>
    <n v="140000"/>
    <m/>
    <x v="118"/>
    <n v="5"/>
    <n v="0"/>
  </r>
  <r>
    <s v="0015A000026BzcyQAC"/>
    <b v="0"/>
    <m/>
    <b v="0"/>
    <m/>
    <m/>
    <m/>
    <x v="267"/>
    <b v="0"/>
    <m/>
    <m/>
    <s v="0035A00003Nu6gtQAB"/>
    <m/>
    <m/>
    <s v="0055A000008zqzaQAA"/>
    <b v="0"/>
    <d v="2021-03-25T12:51:42"/>
    <m/>
    <b v="0"/>
    <m/>
    <m/>
    <b v="0"/>
    <d v="2021-04-01T00:00:00"/>
    <n v="4"/>
    <n v="2021"/>
    <s v="Pipeline"/>
    <s v="Pipeline"/>
    <b v="0"/>
    <b v="0"/>
    <m/>
    <b v="1"/>
    <b v="0"/>
    <b v="0"/>
    <x v="9"/>
    <b v="0"/>
    <m/>
    <x v="0"/>
    <d v="2021-03-25T00:00:00"/>
    <s v="0055A00000BclF5QAJ"/>
    <d v="2021-06-01T19:07:27"/>
    <m/>
    <m/>
    <m/>
    <m/>
    <b v="0"/>
    <m/>
    <m/>
    <s v="Website"/>
    <m/>
    <m/>
    <m/>
    <m/>
    <m/>
    <x v="1126"/>
    <x v="0"/>
    <b v="0"/>
    <m/>
    <m/>
    <m/>
    <s v="0055A000008zqzaQAA"/>
    <s v="01s5A000005xBspQAE"/>
    <m/>
    <m/>
    <s v="0035A00003Nu6gtQAB"/>
    <s v="System"/>
    <s v="Rebel"/>
    <m/>
    <m/>
    <s v="0125A000001ESVfQAO"/>
    <b v="0"/>
    <m/>
    <b v="0"/>
    <m/>
    <m/>
    <x v="3"/>
    <b v="0"/>
    <d v="2021-06-29T20:34:55"/>
    <s v="0056e00000Bd8OtAAJ"/>
    <m/>
    <b v="0"/>
    <x v="0"/>
    <m/>
    <m/>
    <n v="282154"/>
    <m/>
    <x v="199"/>
    <n v="5"/>
    <n v="0"/>
  </r>
  <r>
    <s v="0013100001gZd3uAAC"/>
    <b v="0"/>
    <m/>
    <b v="0"/>
    <s v="7015A000001zMbNQAU"/>
    <m/>
    <m/>
    <x v="10"/>
    <b v="0"/>
    <m/>
    <m/>
    <s v="0035A00003GHkfSQAT"/>
    <m/>
    <m/>
    <s v="0055A000008iLoOQAU"/>
    <b v="0"/>
    <d v="2021-01-06T20:56:00"/>
    <m/>
    <b v="0"/>
    <m/>
    <m/>
    <b v="0"/>
    <d v="2021-04-01T00:00:00"/>
    <n v="4"/>
    <n v="2021"/>
    <s v="BestCase"/>
    <s v="Best Case"/>
    <b v="0"/>
    <b v="0"/>
    <m/>
    <b v="1"/>
    <b v="0"/>
    <b v="0"/>
    <x v="9"/>
    <b v="0"/>
    <m/>
    <x v="0"/>
    <d v="2021-01-28T00:00:00"/>
    <s v="0055A00000BclF5QAJ"/>
    <d v="2021-06-01T19:07:07"/>
    <m/>
    <m/>
    <m/>
    <m/>
    <b v="0"/>
    <m/>
    <m/>
    <s v="Website"/>
    <m/>
    <m/>
    <m/>
    <m/>
    <m/>
    <x v="1127"/>
    <x v="0"/>
    <b v="0"/>
    <m/>
    <m/>
    <m/>
    <s v="0055A000008iLoOQAU"/>
    <s v="01s5A000005x0sjQAA"/>
    <m/>
    <m/>
    <s v="0035A00003GHkfSQAT"/>
    <s v="Consumables"/>
    <s v="ZipChip"/>
    <m/>
    <m/>
    <s v="0125A000001ESVfQAO"/>
    <b v="0"/>
    <m/>
    <b v="0"/>
    <m/>
    <m/>
    <x v="6"/>
    <b v="0"/>
    <d v="2021-06-29T20:34:55"/>
    <s v="0055A000008iLmcQAE"/>
    <m/>
    <b v="0"/>
    <x v="0"/>
    <m/>
    <m/>
    <n v="30155"/>
    <m/>
    <x v="200"/>
    <n v="70"/>
    <n v="0"/>
  </r>
  <r>
    <s v="0015A00002GK5buQAD"/>
    <b v="0"/>
    <m/>
    <b v="0"/>
    <m/>
    <m/>
    <m/>
    <x v="10"/>
    <b v="0"/>
    <m/>
    <m/>
    <s v="0035A00003bbh0pQAA"/>
    <m/>
    <m/>
    <s v="00531000007KAu8AAG"/>
    <b v="0"/>
    <d v="2021-02-03T14:35:45"/>
    <m/>
    <b v="0"/>
    <m/>
    <m/>
    <b v="0"/>
    <d v="2021-04-01T00:00:00"/>
    <n v="4"/>
    <n v="2021"/>
    <s v="BestCase"/>
    <s v="Best Case"/>
    <b v="0"/>
    <b v="0"/>
    <m/>
    <b v="1"/>
    <b v="0"/>
    <b v="0"/>
    <x v="2"/>
    <b v="0"/>
    <s v="Auto-Classic"/>
    <x v="0"/>
    <m/>
    <s v="0055A00000BclF5QAJ"/>
    <d v="2021-06-01T19:07:12"/>
    <m/>
    <d v="2021-05-06T13:28:33"/>
    <m/>
    <m/>
    <b v="0"/>
    <m/>
    <m/>
    <s v="Field Sales"/>
    <m/>
    <m/>
    <s v="Thermo"/>
    <s v="QE Plus, HF, HF-X  (NO biopharma)"/>
    <m/>
    <x v="1128"/>
    <x v="0"/>
    <b v="0"/>
    <m/>
    <s v="Check"/>
    <s v="oligos"/>
    <s v="00531000007KAu8AAG"/>
    <s v="01s5A000005xBsuQAE"/>
    <m/>
    <m/>
    <s v="0035A00003bbh0pQAA"/>
    <s v="Consumables"/>
    <s v="ZipChip"/>
    <m/>
    <m/>
    <s v="0125A000001ESVfQAO"/>
    <b v="0"/>
    <m/>
    <b v="0"/>
    <m/>
    <m/>
    <x v="6"/>
    <b v="0"/>
    <d v="2021-06-29T20:34:55"/>
    <s v="0055A00000Bd4jEQAR"/>
    <m/>
    <b v="0"/>
    <x v="0"/>
    <m/>
    <m/>
    <n v="3850"/>
    <m/>
    <x v="201"/>
    <n v="70"/>
    <n v="0"/>
  </r>
  <r>
    <s v="0015A000020x84PQAQ"/>
    <b v="0"/>
    <m/>
    <b v="0"/>
    <s v="7015A000001zMbNQAU"/>
    <m/>
    <m/>
    <x v="268"/>
    <b v="0"/>
    <m/>
    <m/>
    <s v="0035A00003GHXNUQA5"/>
    <m/>
    <m/>
    <s v="0055A000008iLoOQAU"/>
    <b v="0"/>
    <d v="2020-12-10T21:29:31"/>
    <m/>
    <b v="0"/>
    <m/>
    <m/>
    <b v="0"/>
    <d v="2021-04-01T00:00:00"/>
    <n v="4"/>
    <n v="2021"/>
    <s v="BestCase"/>
    <s v="Best Case"/>
    <b v="0"/>
    <b v="0"/>
    <m/>
    <b v="1"/>
    <b v="0"/>
    <b v="0"/>
    <x v="2"/>
    <b v="0"/>
    <m/>
    <x v="0"/>
    <d v="2021-04-22T00:00:00"/>
    <s v="0055A00000BclF5QAJ"/>
    <d v="2021-06-01T19:07:06"/>
    <m/>
    <m/>
    <m/>
    <m/>
    <b v="0"/>
    <m/>
    <m/>
    <s v="Webinar"/>
    <m/>
    <m/>
    <m/>
    <m/>
    <m/>
    <x v="1129"/>
    <x v="0"/>
    <b v="0"/>
    <m/>
    <m/>
    <m/>
    <s v="0055A000008iLoOQAU"/>
    <s v="01s5A000005x0sjQAA"/>
    <m/>
    <m/>
    <s v="0035A00003GHXNUQA5"/>
    <s v="Service"/>
    <s v="ZipChip"/>
    <m/>
    <m/>
    <s v="0125A000001ESVfQAO"/>
    <b v="0"/>
    <m/>
    <b v="0"/>
    <m/>
    <m/>
    <x v="6"/>
    <b v="0"/>
    <d v="2021-06-29T20:34:55"/>
    <s v="0055A000008iLmcQAE"/>
    <m/>
    <b v="0"/>
    <x v="0"/>
    <m/>
    <m/>
    <n v="6500"/>
    <m/>
    <x v="202"/>
    <n v="70"/>
    <n v="0"/>
  </r>
  <r>
    <s v="0015A00001taTGPQA2"/>
    <b v="0"/>
    <m/>
    <b v="0"/>
    <m/>
    <m/>
    <m/>
    <x v="269"/>
    <b v="0"/>
    <m/>
    <m/>
    <s v="0035A00003TS3TCQA1"/>
    <m/>
    <m/>
    <s v="0055A000008iLoOQAU"/>
    <b v="0"/>
    <d v="2021-01-08T18:29:14"/>
    <m/>
    <b v="0"/>
    <m/>
    <m/>
    <b v="0"/>
    <d v="2021-04-01T00:00:00"/>
    <n v="4"/>
    <n v="2021"/>
    <s v="BestCase"/>
    <s v="Best Case"/>
    <b v="0"/>
    <b v="0"/>
    <m/>
    <b v="1"/>
    <b v="0"/>
    <b v="0"/>
    <x v="2"/>
    <b v="0"/>
    <m/>
    <x v="0"/>
    <d v="2021-05-03T00:00:00"/>
    <s v="0055A00000BclF5QAJ"/>
    <d v="2021-06-01T19:07:07"/>
    <m/>
    <m/>
    <m/>
    <m/>
    <b v="0"/>
    <m/>
    <m/>
    <s v="Trade Show"/>
    <m/>
    <m/>
    <m/>
    <m/>
    <m/>
    <x v="1130"/>
    <x v="0"/>
    <b v="0"/>
    <m/>
    <m/>
    <m/>
    <s v="0055A000008iLoOQAU"/>
    <s v="01s5A000005x0sjQAA"/>
    <m/>
    <m/>
    <s v="0035A00003TS3TCQA1"/>
    <s v="Service"/>
    <s v="ZipChip"/>
    <m/>
    <m/>
    <s v="0125A000001ESVfQAO"/>
    <b v="0"/>
    <m/>
    <b v="0"/>
    <m/>
    <m/>
    <x v="6"/>
    <b v="0"/>
    <d v="2021-06-29T20:34:55"/>
    <s v="0055A000008iLmcQAE"/>
    <m/>
    <b v="0"/>
    <x v="0"/>
    <m/>
    <m/>
    <n v="8950"/>
    <m/>
    <x v="180"/>
    <n v="70"/>
    <n v="0"/>
  </r>
  <r>
    <s v="0013100001p592WAAQ"/>
    <b v="0"/>
    <m/>
    <b v="0"/>
    <m/>
    <m/>
    <m/>
    <x v="10"/>
    <b v="0"/>
    <m/>
    <m/>
    <s v="0035A00003QTB6mQAH"/>
    <m/>
    <m/>
    <s v="00531000007KAu8AAG"/>
    <b v="0"/>
    <d v="2019-01-03T14:19:54"/>
    <m/>
    <b v="0"/>
    <m/>
    <m/>
    <b v="0"/>
    <d v="2021-04-01T00:00:00"/>
    <n v="4"/>
    <n v="2021"/>
    <s v="Pipeline"/>
    <s v="Pipeline"/>
    <b v="0"/>
    <b v="0"/>
    <m/>
    <b v="1"/>
    <b v="0"/>
    <b v="0"/>
    <x v="2"/>
    <b v="0"/>
    <s v="Auto-Classic"/>
    <x v="0"/>
    <m/>
    <s v="0055A00000BclF5QAJ"/>
    <d v="2021-06-01T19:07:17"/>
    <m/>
    <d v="2021-03-26T18:05:14"/>
    <m/>
    <m/>
    <b v="0"/>
    <m/>
    <m/>
    <s v="Inside Sales"/>
    <m/>
    <m/>
    <m/>
    <m/>
    <m/>
    <x v="1131"/>
    <x v="0"/>
    <b v="0"/>
    <m/>
    <m/>
    <m/>
    <s v="00531000007KAu8AAG"/>
    <s v="01s5A000005xBsuQAE"/>
    <s v="Biotherapeutics"/>
    <m/>
    <s v="0035A00003QTB6mQAH"/>
    <s v="System"/>
    <s v="ZipChip"/>
    <m/>
    <m/>
    <s v="0125A000001ESVfQAO"/>
    <b v="0"/>
    <m/>
    <b v="0"/>
    <m/>
    <m/>
    <x v="3"/>
    <b v="0"/>
    <d v="2021-06-29T20:34:54"/>
    <s v="0055A00000Bd4jEQAR"/>
    <m/>
    <b v="0"/>
    <x v="0"/>
    <m/>
    <m/>
    <n v="98134"/>
    <m/>
    <x v="116"/>
    <n v="5"/>
    <n v="0"/>
  </r>
  <r>
    <s v="0013100001fr7EaAAI"/>
    <b v="0"/>
    <m/>
    <b v="0"/>
    <m/>
    <m/>
    <m/>
    <x v="223"/>
    <b v="0"/>
    <m/>
    <m/>
    <s v="0035A00003Vz16BQAR"/>
    <m/>
    <m/>
    <s v="00531000007KAu8AAG"/>
    <b v="0"/>
    <d v="2019-06-21T09:34:19"/>
    <m/>
    <b v="0"/>
    <m/>
    <m/>
    <b v="0"/>
    <d v="2021-04-01T00:00:00"/>
    <n v="4"/>
    <n v="2021"/>
    <s v="Pipeline"/>
    <s v="Pipeline"/>
    <b v="0"/>
    <b v="0"/>
    <m/>
    <b v="1"/>
    <b v="0"/>
    <b v="0"/>
    <x v="2"/>
    <b v="0"/>
    <s v="Auto-Si"/>
    <x v="0"/>
    <m/>
    <s v="0055A00000BclF5QAJ"/>
    <d v="2021-06-01T19:07:17"/>
    <m/>
    <d v="2021-02-04T11:24:53"/>
    <m/>
    <m/>
    <b v="0"/>
    <m/>
    <m/>
    <s v="Field Sales"/>
    <m/>
    <m/>
    <s v="Sciex"/>
    <s v="Triple Quad LC/MS (4500,5500,6500)"/>
    <m/>
    <x v="1132"/>
    <x v="0"/>
    <b v="0"/>
    <m/>
    <m/>
    <s v="Peptide Quan"/>
    <s v="00531000007KAu8AAG"/>
    <s v="01s5A000005xBsuQAE"/>
    <m/>
    <m/>
    <s v="0035A00003Vz16BQAR"/>
    <s v="System"/>
    <s v="ZipChip"/>
    <m/>
    <m/>
    <s v="0125A000001ESVfQAO"/>
    <b v="0"/>
    <m/>
    <b v="0"/>
    <m/>
    <m/>
    <x v="3"/>
    <b v="0"/>
    <d v="2021-06-29T20:34:54"/>
    <s v="0055A00000Bd4jEQAR"/>
    <m/>
    <b v="0"/>
    <x v="0"/>
    <m/>
    <m/>
    <n v="102727"/>
    <m/>
    <x v="203"/>
    <n v="5"/>
    <n v="0"/>
  </r>
  <r>
    <s v="0015A0000254kgrQAA"/>
    <b v="0"/>
    <m/>
    <b v="0"/>
    <m/>
    <m/>
    <m/>
    <x v="10"/>
    <b v="0"/>
    <m/>
    <m/>
    <s v="0035A00003LvMdrQAF"/>
    <m/>
    <m/>
    <s v="00531000007KAu8AAG"/>
    <b v="0"/>
    <d v="2019-05-16T10:49:25"/>
    <m/>
    <b v="0"/>
    <m/>
    <m/>
    <b v="0"/>
    <d v="2021-04-01T00:00:00"/>
    <n v="4"/>
    <n v="2021"/>
    <s v="Pipeline"/>
    <s v="Pipeline"/>
    <b v="0"/>
    <b v="0"/>
    <m/>
    <b v="1"/>
    <b v="0"/>
    <b v="0"/>
    <x v="2"/>
    <b v="0"/>
    <s v="Auto-Classic"/>
    <x v="0"/>
    <m/>
    <s v="0055A00000BclF5QAJ"/>
    <d v="2021-06-01T19:07:17"/>
    <m/>
    <d v="2021-03-24T12:08:35"/>
    <m/>
    <m/>
    <b v="0"/>
    <m/>
    <m/>
    <s v="Field Sales"/>
    <m/>
    <m/>
    <s v="Thermo"/>
    <s v="QE EMR UHMR (Plus, HF, HF-X with BioPharma)"/>
    <m/>
    <x v="1133"/>
    <x v="0"/>
    <b v="0"/>
    <m/>
    <m/>
    <s v="Protein Complexes"/>
    <s v="00531000007KAu8AAG"/>
    <s v="01s5A000005xBsuQAE"/>
    <s v="Biotherapeutics"/>
    <m/>
    <s v="0035A00003LvMdrQAF"/>
    <s v="System"/>
    <s v="ZipChip"/>
    <m/>
    <m/>
    <s v="0125A000001ESVfQAO"/>
    <b v="0"/>
    <m/>
    <b v="0"/>
    <m/>
    <m/>
    <x v="3"/>
    <b v="0"/>
    <d v="2021-06-29T20:34:54"/>
    <s v="0055A00000Bd4jEQAR"/>
    <m/>
    <b v="0"/>
    <x v="0"/>
    <m/>
    <m/>
    <n v="98134"/>
    <m/>
    <x v="116"/>
    <n v="5"/>
    <n v="0"/>
  </r>
  <r>
    <s v="0015A00002CTbnIQAT"/>
    <b v="0"/>
    <m/>
    <b v="0"/>
    <m/>
    <m/>
    <m/>
    <x v="10"/>
    <b v="0"/>
    <m/>
    <m/>
    <s v="0035A00003VE78ZQAT"/>
    <m/>
    <m/>
    <s v="00531000007KAu8AAG"/>
    <b v="0"/>
    <d v="2019-05-24T07:22:45"/>
    <m/>
    <b v="0"/>
    <m/>
    <m/>
    <b v="0"/>
    <d v="2021-04-01T00:00:00"/>
    <n v="4"/>
    <n v="2021"/>
    <s v="Pipeline"/>
    <s v="Pipeline"/>
    <b v="0"/>
    <b v="0"/>
    <m/>
    <b v="1"/>
    <b v="0"/>
    <b v="0"/>
    <x v="2"/>
    <b v="0"/>
    <s v="Auto-Classic"/>
    <x v="0"/>
    <m/>
    <s v="0055A00000BclF5QAJ"/>
    <d v="2021-06-01T19:07:17"/>
    <m/>
    <d v="2020-08-20T11:53:35"/>
    <m/>
    <m/>
    <b v="0"/>
    <m/>
    <m/>
    <s v="Referral"/>
    <m/>
    <m/>
    <s v="Thermo"/>
    <s v="QE EMR UHMR (Plus, HF, HF-X with BioPharma)"/>
    <m/>
    <x v="1134"/>
    <x v="0"/>
    <b v="0"/>
    <m/>
    <m/>
    <s v="Protein Vaccines"/>
    <s v="00531000007KAu8AAG"/>
    <s v="01s5A000005xBsuQAE"/>
    <s v="Biotherapeutics"/>
    <m/>
    <s v="0035A00003VE78ZQAT"/>
    <s v="System"/>
    <s v="ZipChip"/>
    <m/>
    <m/>
    <s v="0125A000001ESVfQAO"/>
    <b v="0"/>
    <m/>
    <b v="0"/>
    <m/>
    <m/>
    <x v="3"/>
    <b v="0"/>
    <d v="2021-06-29T20:34:54"/>
    <s v="0055A00000Bd4jEQAR"/>
    <m/>
    <b v="0"/>
    <x v="0"/>
    <m/>
    <m/>
    <n v="98134"/>
    <m/>
    <x v="116"/>
    <n v="5"/>
    <n v="0"/>
  </r>
  <r>
    <s v="0013100001p59e3AAA"/>
    <b v="0"/>
    <m/>
    <b v="0"/>
    <m/>
    <m/>
    <m/>
    <x v="10"/>
    <b v="0"/>
    <m/>
    <m/>
    <s v="0035A00003TS4aMQAT"/>
    <m/>
    <m/>
    <s v="00531000007KAu8AAG"/>
    <b v="0"/>
    <d v="2019-03-20T17:20:33"/>
    <m/>
    <b v="0"/>
    <m/>
    <m/>
    <b v="0"/>
    <d v="2021-04-01T00:00:00"/>
    <n v="4"/>
    <n v="2021"/>
    <s v="Pipeline"/>
    <s v="Pipeline"/>
    <b v="0"/>
    <b v="0"/>
    <m/>
    <b v="1"/>
    <b v="0"/>
    <b v="0"/>
    <x v="2"/>
    <b v="0"/>
    <s v="Auto-Classic"/>
    <x v="0"/>
    <m/>
    <s v="0055A00000BclF5QAJ"/>
    <d v="2021-06-01T19:07:23"/>
    <m/>
    <d v="2021-03-24T12:31:14"/>
    <m/>
    <m/>
    <b v="0"/>
    <m/>
    <m/>
    <s v="Trade Show"/>
    <m/>
    <m/>
    <s v="Thermo"/>
    <s v="QE EMR UHMR (Plus, HF, HF-X with BioPharma)"/>
    <m/>
    <x v="1135"/>
    <x v="0"/>
    <b v="0"/>
    <m/>
    <m/>
    <m/>
    <s v="00531000007KAu8AAG"/>
    <s v="01s5A000005x0vsQAA"/>
    <s v="Biotherapeutics"/>
    <m/>
    <s v="0035A00003TS4aMQAT"/>
    <s v="System"/>
    <s v="ZipChip"/>
    <m/>
    <m/>
    <s v="0125A000001ESVfQAO"/>
    <b v="0"/>
    <m/>
    <b v="0"/>
    <m/>
    <m/>
    <x v="3"/>
    <b v="0"/>
    <d v="2021-06-29T20:34:54"/>
    <s v="0055A00000Bd4jEQAR"/>
    <m/>
    <b v="0"/>
    <x v="0"/>
    <m/>
    <m/>
    <n v="101755"/>
    <m/>
    <x v="204"/>
    <n v="5"/>
    <n v="0"/>
  </r>
  <r>
    <s v="0015A00002CSuxhQAD"/>
    <b v="0"/>
    <m/>
    <b v="0"/>
    <m/>
    <m/>
    <m/>
    <x v="197"/>
    <b v="0"/>
    <m/>
    <m/>
    <s v="0035A00003VDKTdQAP"/>
    <m/>
    <m/>
    <s v="00531000007KAu8AAG"/>
    <b v="0"/>
    <d v="2019-05-15T13:12:42"/>
    <m/>
    <b v="0"/>
    <m/>
    <m/>
    <b v="0"/>
    <d v="2021-04-01T00:00:00"/>
    <n v="4"/>
    <n v="2021"/>
    <s v="Pipeline"/>
    <s v="Pipeline"/>
    <b v="0"/>
    <b v="0"/>
    <m/>
    <b v="1"/>
    <b v="0"/>
    <b v="0"/>
    <x v="2"/>
    <b v="0"/>
    <s v="Auto-Classic"/>
    <x v="0"/>
    <m/>
    <s v="0055A00000BclF5QAJ"/>
    <d v="2021-06-01T19:07:17"/>
    <m/>
    <d v="2020-08-20T16:27:37"/>
    <m/>
    <m/>
    <b v="0"/>
    <m/>
    <m/>
    <s v="Trade Show"/>
    <m/>
    <m/>
    <s v="Thermo"/>
    <s v="QE EMR UHMR (Plus, HF, HF-X with BioPharma)"/>
    <m/>
    <x v="1136"/>
    <x v="0"/>
    <b v="0"/>
    <m/>
    <m/>
    <m/>
    <s v="00531000007KAu8AAG"/>
    <s v="01s5A000005xBsuQAE"/>
    <s v="Biotherapeutics"/>
    <m/>
    <s v="0035A00003VDKTdQAP"/>
    <s v="System"/>
    <s v="ZipChip"/>
    <m/>
    <m/>
    <s v="0125A000001ESVfQAO"/>
    <b v="0"/>
    <m/>
    <b v="0"/>
    <m/>
    <m/>
    <x v="3"/>
    <b v="0"/>
    <d v="2021-06-29T20:34:54"/>
    <s v="0055A00000Bd4jEQAR"/>
    <m/>
    <b v="0"/>
    <x v="0"/>
    <m/>
    <m/>
    <n v="98134"/>
    <m/>
    <x v="116"/>
    <n v="5"/>
    <n v="0"/>
  </r>
  <r>
    <s v="0015A00002CT3ZcQAL"/>
    <b v="0"/>
    <m/>
    <b v="0"/>
    <m/>
    <m/>
    <m/>
    <x v="10"/>
    <b v="0"/>
    <m/>
    <m/>
    <s v="0035A00003VDV9xQAH"/>
    <m/>
    <m/>
    <s v="00531000007KAu8AAG"/>
    <b v="0"/>
    <d v="2019-05-16T09:27:29"/>
    <m/>
    <b v="0"/>
    <m/>
    <m/>
    <b v="0"/>
    <d v="2021-04-01T00:00:00"/>
    <n v="4"/>
    <n v="2021"/>
    <s v="Pipeline"/>
    <s v="Pipeline"/>
    <b v="0"/>
    <b v="0"/>
    <m/>
    <b v="1"/>
    <b v="0"/>
    <b v="0"/>
    <x v="2"/>
    <b v="0"/>
    <s v="Auto-Classic"/>
    <x v="0"/>
    <m/>
    <s v="0055A00000BclF5QAJ"/>
    <d v="2021-06-01T19:07:17"/>
    <m/>
    <d v="2021-03-25T11:02:38"/>
    <m/>
    <m/>
    <b v="0"/>
    <m/>
    <m/>
    <s v="Field Sales"/>
    <m/>
    <m/>
    <s v="Thermo"/>
    <m/>
    <m/>
    <x v="1137"/>
    <x v="0"/>
    <b v="0"/>
    <m/>
    <m/>
    <m/>
    <s v="00531000007KAu8AAG"/>
    <s v="01s5A000005xBsuQAE"/>
    <m/>
    <m/>
    <s v="0035A00003VDV9xQAH"/>
    <s v="System"/>
    <s v="ZipChip"/>
    <m/>
    <m/>
    <s v="0125A000001ESVfQAO"/>
    <b v="0"/>
    <m/>
    <b v="0"/>
    <m/>
    <m/>
    <x v="3"/>
    <b v="0"/>
    <d v="2021-06-29T20:34:54"/>
    <s v="0055A00000Bd4jEQAR"/>
    <m/>
    <b v="0"/>
    <x v="0"/>
    <m/>
    <m/>
    <n v="98134"/>
    <m/>
    <x v="116"/>
    <n v="5"/>
    <n v="0"/>
  </r>
  <r>
    <s v="0015A00002CyRkCQAV"/>
    <b v="0"/>
    <m/>
    <b v="0"/>
    <m/>
    <m/>
    <m/>
    <x v="250"/>
    <b v="0"/>
    <m/>
    <m/>
    <s v="0035A00003W0BH4QAN"/>
    <m/>
    <m/>
    <s v="0055A000008iLoOQAU"/>
    <b v="0"/>
    <d v="2019-06-27T19:58:13"/>
    <m/>
    <b v="0"/>
    <m/>
    <m/>
    <b v="0"/>
    <d v="2021-04-01T00:00:00"/>
    <n v="4"/>
    <n v="2021"/>
    <s v="Pipeline"/>
    <s v="Pipeline"/>
    <b v="0"/>
    <b v="0"/>
    <m/>
    <b v="1"/>
    <b v="0"/>
    <b v="0"/>
    <x v="2"/>
    <b v="0"/>
    <s v="Auto-Ti"/>
    <x v="0"/>
    <d v="2021-04-08T00:00:00"/>
    <s v="0055A00000BclF5QAJ"/>
    <d v="2021-06-01T19:07:17"/>
    <m/>
    <m/>
    <m/>
    <m/>
    <b v="0"/>
    <m/>
    <m/>
    <s v="Website"/>
    <m/>
    <m/>
    <s v="Thermo"/>
    <s v="Fusion Lumos"/>
    <m/>
    <x v="1138"/>
    <x v="0"/>
    <b v="0"/>
    <m/>
    <m/>
    <s v="Glycomics"/>
    <s v="0055A00000Bnt5hQAB"/>
    <s v="01s5A000005x0sjQAA"/>
    <s v="Proteomics"/>
    <m/>
    <s v="0035A00003W0BH4QAN"/>
    <s v="System"/>
    <s v="ZipChip"/>
    <m/>
    <m/>
    <s v="0125A000001ESVfQAO"/>
    <b v="0"/>
    <m/>
    <b v="0"/>
    <m/>
    <m/>
    <x v="3"/>
    <b v="0"/>
    <d v="2021-06-29T20:34:54"/>
    <s v="0055A000008iLmcQAE"/>
    <m/>
    <b v="0"/>
    <x v="0"/>
    <m/>
    <m/>
    <n v="86700"/>
    <m/>
    <x v="205"/>
    <n v="5"/>
    <n v="0"/>
  </r>
  <r>
    <s v="0013100001fqyfkAAA"/>
    <b v="0"/>
    <m/>
    <b v="0"/>
    <m/>
    <m/>
    <m/>
    <x v="10"/>
    <b v="0"/>
    <m/>
    <m/>
    <s v="0033100003BB6xcAAD"/>
    <s v="No Lab Access at present"/>
    <s v="Impacted"/>
    <s v="0055A000008zqzaQAA"/>
    <b v="0"/>
    <d v="2018-10-31T19:13:16"/>
    <m/>
    <b v="0"/>
    <m/>
    <m/>
    <b v="0"/>
    <d v="2021-04-01T00:00:00"/>
    <n v="4"/>
    <n v="2021"/>
    <s v="Pipeline"/>
    <s v="Pipeline"/>
    <b v="0"/>
    <b v="0"/>
    <m/>
    <b v="1"/>
    <b v="0"/>
    <b v="0"/>
    <x v="2"/>
    <b v="0"/>
    <s v="Auto-Classic"/>
    <x v="0"/>
    <d v="2021-04-05T00:00:00"/>
    <s v="0055A00000BclF5QAJ"/>
    <d v="2021-06-01T19:07:12"/>
    <m/>
    <d v="2020-04-13T13:48:52"/>
    <m/>
    <m/>
    <b v="0"/>
    <m/>
    <m/>
    <s v="Referral"/>
    <m/>
    <m/>
    <m/>
    <m/>
    <m/>
    <x v="1139"/>
    <x v="0"/>
    <b v="0"/>
    <m/>
    <m/>
    <m/>
    <s v="0055A000008zqzaQAA"/>
    <s v="01s31000003qafeAAA"/>
    <m/>
    <m/>
    <s v="0033100003BB6xcAAD"/>
    <s v="System"/>
    <s v="ZipChip"/>
    <m/>
    <m/>
    <s v="0125A000001ESVfQAO"/>
    <b v="0"/>
    <m/>
    <b v="0"/>
    <m/>
    <m/>
    <x v="3"/>
    <b v="0"/>
    <d v="2021-06-29T20:34:54"/>
    <s v="0055A000008iLmcQAE"/>
    <m/>
    <b v="0"/>
    <x v="0"/>
    <m/>
    <m/>
    <n v="64550"/>
    <m/>
    <x v="206"/>
    <n v="5"/>
    <n v="0"/>
  </r>
  <r>
    <s v="0013100001puTb4AAE"/>
    <b v="0"/>
    <m/>
    <b v="0"/>
    <m/>
    <m/>
    <m/>
    <x v="35"/>
    <b v="0"/>
    <m/>
    <m/>
    <s v="00331000030OrcGAAS"/>
    <s v="No Lab Access at present"/>
    <s v="Impacted"/>
    <s v="0055A000009GjocQAC"/>
    <b v="0"/>
    <d v="2019-10-02T12:46:05"/>
    <m/>
    <b v="0"/>
    <m/>
    <m/>
    <b v="0"/>
    <d v="2021-04-01T00:00:00"/>
    <n v="4"/>
    <n v="2021"/>
    <s v="Pipeline"/>
    <s v="Pipeline"/>
    <b v="0"/>
    <b v="0"/>
    <m/>
    <b v="1"/>
    <b v="0"/>
    <b v="0"/>
    <x v="2"/>
    <b v="0"/>
    <s v="Auto-Bi"/>
    <x v="0"/>
    <d v="2021-06-23T00:00:00"/>
    <s v="0055A00000Bnt5hQAB"/>
    <d v="2021-06-23T18:08:15"/>
    <m/>
    <d v="2020-01-13T15:00:26"/>
    <m/>
    <m/>
    <b v="0"/>
    <m/>
    <m/>
    <s v="Other"/>
    <m/>
    <m/>
    <s v="Bruker"/>
    <s v="ESI TOF  (TIMS, Compact, Micro, Maxis)"/>
    <m/>
    <x v="1140"/>
    <x v="0"/>
    <b v="0"/>
    <m/>
    <m/>
    <m/>
    <s v="0055A00000Bnt5hQAB"/>
    <s v="01s5A000005z9ixQAA"/>
    <m/>
    <m/>
    <s v="00331000030OrcGAAS"/>
    <s v="System"/>
    <s v="ZipChip"/>
    <m/>
    <m/>
    <s v="0125A000001ESVfQAO"/>
    <b v="0"/>
    <m/>
    <b v="0"/>
    <m/>
    <m/>
    <x v="5"/>
    <b v="0"/>
    <d v="2021-06-29T20:34:54"/>
    <s v="0055A000008iLmcQAE"/>
    <m/>
    <b v="0"/>
    <x v="0"/>
    <m/>
    <m/>
    <n v="95895"/>
    <m/>
    <x v="207"/>
    <n v="30"/>
    <n v="0"/>
  </r>
  <r>
    <s v="0015A00002AoCyKQAV"/>
    <b v="0"/>
    <m/>
    <b v="0"/>
    <m/>
    <m/>
    <m/>
    <x v="252"/>
    <b v="0"/>
    <m/>
    <m/>
    <s v="0035A00003TEeU7QAL"/>
    <s v="Lab still closed, with opening postponed until Sept (?)"/>
    <s v="Impacted"/>
    <s v="0055A000008iLoOQAU"/>
    <b v="0"/>
    <d v="2019-03-14T18:47:48"/>
    <m/>
    <b v="0"/>
    <m/>
    <m/>
    <b v="0"/>
    <d v="2021-04-01T00:00:00"/>
    <n v="4"/>
    <n v="2021"/>
    <s v="Pipeline"/>
    <s v="Pipeline"/>
    <b v="0"/>
    <b v="0"/>
    <m/>
    <b v="1"/>
    <b v="0"/>
    <b v="0"/>
    <x v="2"/>
    <b v="0"/>
    <s v="Auto-Classic"/>
    <x v="0"/>
    <d v="2021-03-29T00:00:00"/>
    <s v="0055A00000BclF5QAJ"/>
    <d v="2021-06-01T19:07:28"/>
    <m/>
    <d v="2021-04-15T16:23:35"/>
    <m/>
    <m/>
    <b v="0"/>
    <m/>
    <m/>
    <s v="Field Sales"/>
    <m/>
    <m/>
    <s v="Thermo"/>
    <s v="QE Plus, HF, HF-X  (NO biopharma)"/>
    <m/>
    <x v="1141"/>
    <x v="0"/>
    <b v="0"/>
    <m/>
    <m/>
    <m/>
    <s v="0055A00000Bd0KeQAJ"/>
    <s v="01s5A000005x0sjQAA"/>
    <s v="Proteomics"/>
    <m/>
    <s v="0035A00003TEeU7QAL"/>
    <s v="System"/>
    <s v="ZipChip"/>
    <m/>
    <m/>
    <s v="0125A000001ESVfQAO"/>
    <b v="0"/>
    <m/>
    <b v="0"/>
    <m/>
    <m/>
    <x v="3"/>
    <b v="0"/>
    <d v="2021-06-29T20:34:54"/>
    <s v="0055A00000BctMnQAJ"/>
    <m/>
    <b v="0"/>
    <x v="0"/>
    <m/>
    <m/>
    <n v="93085"/>
    <m/>
    <x v="163"/>
    <n v="5"/>
    <n v="0"/>
  </r>
  <r>
    <s v="0013100001jbBzlAAE"/>
    <b v="0"/>
    <m/>
    <b v="0"/>
    <m/>
    <m/>
    <m/>
    <x v="10"/>
    <b v="0"/>
    <m/>
    <m/>
    <s v="0035A00003jvcQFQAY"/>
    <m/>
    <s v="Impacted"/>
    <s v="0055A00000Bb2djQAB"/>
    <b v="0"/>
    <d v="2020-07-23T13:58:11"/>
    <m/>
    <b v="0"/>
    <m/>
    <m/>
    <b v="0"/>
    <d v="2021-04-01T00:00:00"/>
    <n v="4"/>
    <n v="2021"/>
    <s v="Pipeline"/>
    <s v="Pipeline"/>
    <b v="0"/>
    <b v="0"/>
    <m/>
    <b v="1"/>
    <b v="0"/>
    <b v="0"/>
    <x v="2"/>
    <b v="0"/>
    <s v="Auto-Ti"/>
    <x v="0"/>
    <d v="2021-01-20T00:00:00"/>
    <s v="0055A00000BclF5QAJ"/>
    <d v="2021-06-01T19:07:23"/>
    <m/>
    <m/>
    <m/>
    <m/>
    <b v="0"/>
    <m/>
    <m/>
    <s v="Inside Sales"/>
    <m/>
    <m/>
    <s v="Thermo"/>
    <m/>
    <m/>
    <x v="1142"/>
    <x v="0"/>
    <b v="0"/>
    <m/>
    <m/>
    <m/>
    <s v="0055A00000Bnt5hQAB"/>
    <s v="01s5A000005x0sjQAA"/>
    <s v="Biotherapeutics"/>
    <m/>
    <s v="0035A00003jvcQFQAY"/>
    <s v="System"/>
    <s v="ZipChip"/>
    <m/>
    <m/>
    <s v="0125A000001ESVfQAO"/>
    <b v="0"/>
    <m/>
    <b v="0"/>
    <m/>
    <m/>
    <x v="3"/>
    <b v="0"/>
    <d v="2021-06-29T20:34:55"/>
    <s v="0055A000008iLmcQAE"/>
    <m/>
    <b v="0"/>
    <x v="0"/>
    <m/>
    <m/>
    <n v="79995"/>
    <m/>
    <x v="208"/>
    <n v="5"/>
    <n v="0"/>
  </r>
  <r>
    <s v="0013100001gaq7yAAA"/>
    <b v="0"/>
    <m/>
    <b v="0"/>
    <m/>
    <m/>
    <m/>
    <x v="10"/>
    <b v="0"/>
    <m/>
    <m/>
    <s v="0035A00003LvMcPQAV"/>
    <s v="Conversations going through OMASS"/>
    <s v="Unknown"/>
    <s v="00531000007KAu8AAG"/>
    <b v="0"/>
    <d v="2019-07-30T15:50:28"/>
    <m/>
    <b v="0"/>
    <m/>
    <m/>
    <b v="0"/>
    <d v="2021-04-01T00:00:00"/>
    <n v="4"/>
    <n v="2021"/>
    <s v="Pipeline"/>
    <s v="Pipeline"/>
    <b v="0"/>
    <b v="0"/>
    <m/>
    <b v="1"/>
    <b v="0"/>
    <b v="0"/>
    <x v="2"/>
    <b v="0"/>
    <s v="Auto-Classic"/>
    <x v="0"/>
    <d v="2020-06-03T00:00:00"/>
    <s v="0055A00000BclF5QAJ"/>
    <d v="2021-06-01T19:07:17"/>
    <m/>
    <d v="2021-03-24T12:30:17"/>
    <m/>
    <m/>
    <b v="0"/>
    <m/>
    <m/>
    <s v="Trade Show"/>
    <m/>
    <m/>
    <s v="Thermo"/>
    <s v="QE EMR UHMR (Plus, HF, HF-X with BioPharma)"/>
    <m/>
    <x v="1143"/>
    <x v="0"/>
    <b v="0"/>
    <m/>
    <s v="UHMR MS"/>
    <s v="Membrane Protein"/>
    <s v="00531000007KAu8AAG"/>
    <s v="01s5A000005x0vsQAA"/>
    <m/>
    <m/>
    <s v="0035A00003LvMcPQAV"/>
    <s v="System"/>
    <s v="ZipChip"/>
    <m/>
    <m/>
    <s v="0125A000001ESVfQAO"/>
    <b v="0"/>
    <m/>
    <b v="0"/>
    <m/>
    <m/>
    <x v="3"/>
    <b v="0"/>
    <d v="2021-06-29T20:34:54"/>
    <s v="0055A00000Bd4jEQAR"/>
    <m/>
    <b v="0"/>
    <x v="0"/>
    <m/>
    <m/>
    <n v="91549"/>
    <m/>
    <x v="136"/>
    <n v="5"/>
    <n v="0"/>
  </r>
  <r>
    <s v="0015A00002JO7ygQAD"/>
    <b v="0"/>
    <m/>
    <b v="0"/>
    <m/>
    <m/>
    <m/>
    <x v="10"/>
    <b v="0"/>
    <m/>
    <m/>
    <s v="0035A00003eLt9fQAC"/>
    <m/>
    <s v="Unknown"/>
    <s v="00531000007KAu8AAG"/>
    <b v="0"/>
    <d v="2020-03-27T11:24:07"/>
    <m/>
    <b v="0"/>
    <m/>
    <m/>
    <b v="0"/>
    <d v="2021-04-01T00:00:00"/>
    <n v="4"/>
    <n v="2021"/>
    <s v="Pipeline"/>
    <s v="Pipeline"/>
    <b v="0"/>
    <b v="0"/>
    <m/>
    <b v="1"/>
    <b v="0"/>
    <b v="0"/>
    <x v="2"/>
    <b v="0"/>
    <s v="Auto-Classic"/>
    <x v="0"/>
    <m/>
    <s v="0055A00000BclF5QAJ"/>
    <d v="2021-06-01T19:07:06"/>
    <m/>
    <d v="2021-03-24T12:27:17"/>
    <m/>
    <m/>
    <b v="0"/>
    <m/>
    <m/>
    <s v="Website"/>
    <m/>
    <m/>
    <s v="Thermo"/>
    <m/>
    <m/>
    <x v="1144"/>
    <x v="0"/>
    <b v="0"/>
    <m/>
    <m/>
    <m/>
    <s v="00531000007KAu8AAG"/>
    <s v="01s5A000005xBsuQAE"/>
    <s v="Biotherapeutics"/>
    <m/>
    <s v="0035A00003eLt9fQAC"/>
    <s v="System"/>
    <s v="ZipChip"/>
    <m/>
    <m/>
    <s v="0125A000001ESVfQAO"/>
    <b v="0"/>
    <m/>
    <b v="0"/>
    <m/>
    <m/>
    <x v="3"/>
    <b v="0"/>
    <d v="2021-06-29T20:34:55"/>
    <s v="0055A00000Bd4jEQAR"/>
    <m/>
    <b v="0"/>
    <x v="0"/>
    <m/>
    <m/>
    <n v="98134"/>
    <m/>
    <x v="116"/>
    <n v="5"/>
    <n v="0"/>
  </r>
  <r>
    <s v="0015A00002FGBRgQAP"/>
    <b v="0"/>
    <m/>
    <b v="0"/>
    <m/>
    <m/>
    <m/>
    <x v="10"/>
    <b v="0"/>
    <m/>
    <m/>
    <s v="0035A00003dabmQQAQ"/>
    <s v="New prospect"/>
    <s v="Unknown"/>
    <s v="00531000007KAu8AAG"/>
    <b v="0"/>
    <d v="2020-04-28T15:42:57"/>
    <m/>
    <b v="0"/>
    <m/>
    <m/>
    <b v="0"/>
    <d v="2021-04-01T00:00:00"/>
    <n v="4"/>
    <n v="2021"/>
    <s v="Pipeline"/>
    <s v="Pipeline"/>
    <b v="0"/>
    <b v="0"/>
    <m/>
    <b v="1"/>
    <b v="0"/>
    <b v="0"/>
    <x v="2"/>
    <b v="0"/>
    <s v="Auto-Classic"/>
    <x v="0"/>
    <m/>
    <s v="0055A00000BclF5QAJ"/>
    <d v="2021-06-01T19:07:06"/>
    <m/>
    <d v="2021-03-24T11:40:57"/>
    <m/>
    <m/>
    <b v="0"/>
    <m/>
    <m/>
    <s v="Field Sales"/>
    <m/>
    <m/>
    <s v="Thermo"/>
    <s v="QE EMR UHMR (Plus, HF, HF-X with BioPharma)"/>
    <m/>
    <x v="1145"/>
    <x v="0"/>
    <b v="0"/>
    <m/>
    <m/>
    <m/>
    <s v="00531000007KAu8AAG"/>
    <s v="01s5A000005xBsuQAE"/>
    <s v="Biotherapeutics"/>
    <m/>
    <s v="0035A00003dabmQQAQ"/>
    <s v="System"/>
    <s v="ZipChip"/>
    <m/>
    <m/>
    <s v="0125A000001ESVfQAO"/>
    <b v="0"/>
    <m/>
    <b v="0"/>
    <m/>
    <m/>
    <x v="3"/>
    <b v="0"/>
    <d v="2021-06-29T20:34:55"/>
    <s v="0055A00000Bd4jEQAR"/>
    <m/>
    <b v="0"/>
    <x v="0"/>
    <m/>
    <m/>
    <n v="98134"/>
    <m/>
    <x v="116"/>
    <n v="5"/>
    <n v="0"/>
  </r>
  <r>
    <s v="0015A00001tabLSQAY"/>
    <b v="0"/>
    <m/>
    <b v="0"/>
    <s v="7015A000001TiaAQAS"/>
    <m/>
    <m/>
    <x v="197"/>
    <b v="0"/>
    <m/>
    <m/>
    <s v="0035A00003eMEg3QAG"/>
    <m/>
    <s v="Unknown"/>
    <s v="00531000007KAu8AAG"/>
    <b v="0"/>
    <d v="2020-06-01T13:08:12"/>
    <m/>
    <b v="0"/>
    <m/>
    <m/>
    <b v="0"/>
    <d v="2021-04-01T00:00:00"/>
    <n v="4"/>
    <n v="2021"/>
    <s v="Pipeline"/>
    <s v="Pipeline"/>
    <b v="0"/>
    <b v="0"/>
    <m/>
    <b v="1"/>
    <b v="0"/>
    <b v="0"/>
    <x v="2"/>
    <b v="0"/>
    <s v="Auto-Classic"/>
    <x v="0"/>
    <d v="2021-02-12T00:00:00"/>
    <s v="0055A00000BclF5QAJ"/>
    <d v="2021-06-01T19:07:17"/>
    <m/>
    <d v="2021-05-06T14:46:05"/>
    <m/>
    <m/>
    <b v="0"/>
    <m/>
    <m/>
    <s v="Trade Show"/>
    <m/>
    <m/>
    <s v="Thermo"/>
    <s v="QE EMR UHMR (Plus, HF, HF-X with BioPharma)"/>
    <m/>
    <x v="1146"/>
    <x v="0"/>
    <b v="0"/>
    <m/>
    <m/>
    <m/>
    <s v="00531000007KAu8AAG"/>
    <s v="01s5A000005xBsuQAE"/>
    <s v="Biotherapeutics"/>
    <m/>
    <s v="0035A00003eMEg3QAG"/>
    <s v="System"/>
    <s v="ZipChip"/>
    <m/>
    <m/>
    <s v="0125A000001ESVfQAO"/>
    <b v="0"/>
    <m/>
    <b v="0"/>
    <m/>
    <m/>
    <x v="5"/>
    <b v="0"/>
    <d v="2021-06-29T20:34:55"/>
    <s v="0055A00000Bd4jEQAR"/>
    <m/>
    <b v="0"/>
    <x v="0"/>
    <n v="0"/>
    <m/>
    <n v="104701"/>
    <m/>
    <x v="186"/>
    <n v="30"/>
    <n v="0"/>
  </r>
  <r>
    <s v="0015A000026AUVzQAO"/>
    <b v="0"/>
    <m/>
    <b v="0"/>
    <m/>
    <m/>
    <m/>
    <x v="270"/>
    <b v="0"/>
    <m/>
    <m/>
    <m/>
    <m/>
    <m/>
    <s v="0055A00000BcmS5QAJ"/>
    <b v="0"/>
    <d v="2021-02-18T20:55:02"/>
    <m/>
    <b v="0"/>
    <m/>
    <m/>
    <b v="0"/>
    <d v="2022-04-01T00:00:00"/>
    <n v="4"/>
    <n v="2022"/>
    <s v="Pipeline"/>
    <s v="Pipeline"/>
    <b v="0"/>
    <b v="0"/>
    <m/>
    <b v="1"/>
    <b v="0"/>
    <b v="0"/>
    <x v="2"/>
    <b v="0"/>
    <m/>
    <x v="0"/>
    <m/>
    <s v="0055A00000BcmS5QAJ"/>
    <d v="2021-06-23T08:13:12"/>
    <m/>
    <m/>
    <m/>
    <m/>
    <b v="0"/>
    <m/>
    <m/>
    <s v="Referral"/>
    <m/>
    <m/>
    <m/>
    <m/>
    <m/>
    <x v="1147"/>
    <x v="0"/>
    <b v="0"/>
    <m/>
    <m/>
    <m/>
    <s v="0055A00000BcmS5QAJ"/>
    <s v="01s5A000005xBsuQAE"/>
    <m/>
    <m/>
    <s v="0035A00003oq7RAQAY"/>
    <s v="System"/>
    <s v="Rebel"/>
    <m/>
    <m/>
    <s v="0125A000001ESVfQAO"/>
    <b v="0"/>
    <m/>
    <b v="0"/>
    <m/>
    <m/>
    <x v="3"/>
    <b v="0"/>
    <d v="2021-06-29T20:34:55"/>
    <s v="0056e00000BdE5OAAV"/>
    <m/>
    <b v="0"/>
    <x v="0"/>
    <n v="0"/>
    <n v="0"/>
    <n v="196662"/>
    <m/>
    <x v="209"/>
    <n v="5"/>
    <n v="0"/>
  </r>
  <r>
    <s v="0015A00002DyJnTQAV"/>
    <b v="0"/>
    <m/>
    <b v="0"/>
    <m/>
    <m/>
    <m/>
    <x v="271"/>
    <b v="0"/>
    <m/>
    <m/>
    <s v="0035A00003eO8nvQAC"/>
    <m/>
    <s v="No impact"/>
    <s v="0055A000008zqzaQAA"/>
    <b v="0"/>
    <d v="2020-04-22T18:54:48"/>
    <m/>
    <b v="0"/>
    <m/>
    <m/>
    <b v="0"/>
    <d v="2022-04-01T00:00:00"/>
    <n v="4"/>
    <n v="2022"/>
    <s v="Pipeline"/>
    <s v="Pipeline"/>
    <b v="0"/>
    <b v="0"/>
    <m/>
    <b v="1"/>
    <b v="0"/>
    <b v="0"/>
    <x v="4"/>
    <b v="0"/>
    <m/>
    <x v="0"/>
    <d v="2020-04-22T00:00:00"/>
    <s v="0055A00000BcmS5QAJ"/>
    <d v="2021-06-23T08:12:47"/>
    <m/>
    <d v="2020-04-22T18:55:19"/>
    <m/>
    <m/>
    <b v="0"/>
    <m/>
    <m/>
    <s v="Website"/>
    <m/>
    <m/>
    <m/>
    <m/>
    <m/>
    <x v="1148"/>
    <x v="0"/>
    <b v="0"/>
    <m/>
    <m/>
    <m/>
    <s v="0055A00000BcmS5QAJ"/>
    <s v="01s5A000005x0vsQAA"/>
    <s v="Biotherapeutics"/>
    <m/>
    <s v="0035A00003eO8nvQAC"/>
    <s v="System"/>
    <s v="Rebel"/>
    <m/>
    <m/>
    <s v="0125A000001ESVfQAO"/>
    <b v="0"/>
    <m/>
    <b v="0"/>
    <m/>
    <m/>
    <x v="3"/>
    <b v="0"/>
    <d v="2021-06-29T20:34:55"/>
    <s v="0056e00000BdE5OAAV"/>
    <m/>
    <b v="0"/>
    <x v="0"/>
    <n v="0"/>
    <n v="0"/>
    <n v="174800"/>
    <m/>
    <x v="210"/>
    <n v="5"/>
    <n v="0"/>
  </r>
  <r>
    <s v="0015A00001taTGPQA2"/>
    <b v="0"/>
    <m/>
    <b v="0"/>
    <m/>
    <m/>
    <m/>
    <x v="272"/>
    <b v="0"/>
    <m/>
    <m/>
    <s v="0035A00003hjyvyQAA"/>
    <m/>
    <m/>
    <s v="0055A000008zqzaQAA"/>
    <b v="0"/>
    <d v="2020-07-23T19:48:53"/>
    <m/>
    <b v="0"/>
    <m/>
    <m/>
    <b v="0"/>
    <d v="2021-04-01T00:00:00"/>
    <n v="4"/>
    <n v="2021"/>
    <s v="Pipeline"/>
    <s v="Pipeline"/>
    <b v="0"/>
    <b v="0"/>
    <m/>
    <b v="1"/>
    <b v="0"/>
    <b v="0"/>
    <x v="6"/>
    <b v="0"/>
    <s v="Auto-Ti"/>
    <x v="0"/>
    <d v="2021-05-04T00:00:00"/>
    <s v="0055A00000Bd0KeQAJ"/>
    <d v="2021-06-25T20:33:04"/>
    <m/>
    <m/>
    <m/>
    <m/>
    <b v="0"/>
    <m/>
    <m/>
    <s v="Referral"/>
    <m/>
    <m/>
    <m/>
    <m/>
    <m/>
    <x v="1149"/>
    <x v="0"/>
    <b v="0"/>
    <m/>
    <m/>
    <m/>
    <s v="0055A00000Bd0KeQAJ"/>
    <s v="01s5A000005x0sjQAA"/>
    <m/>
    <m/>
    <s v="0035A00003hjyvyQAA"/>
    <s v="System"/>
    <s v="ZipChip"/>
    <m/>
    <m/>
    <s v="0125A000001ESVfQAO"/>
    <b v="0"/>
    <m/>
    <b v="0"/>
    <m/>
    <m/>
    <x v="3"/>
    <b v="0"/>
    <d v="2021-06-29T20:34:55"/>
    <s v="0055A000008iLmcQAE"/>
    <m/>
    <b v="0"/>
    <x v="0"/>
    <n v="0"/>
    <n v="0"/>
    <n v="137635"/>
    <m/>
    <x v="211"/>
    <n v="5"/>
    <n v="0"/>
  </r>
  <r>
    <s v="0015A000026BtwDQAS"/>
    <b v="0"/>
    <m/>
    <b v="0"/>
    <m/>
    <m/>
    <m/>
    <x v="10"/>
    <b v="0"/>
    <m/>
    <m/>
    <s v="0035A00003TRpB2QAL"/>
    <m/>
    <m/>
    <s v="00531000007KAu8AAG"/>
    <b v="0"/>
    <d v="2019-03-19T08:57:55"/>
    <m/>
    <b v="0"/>
    <m/>
    <m/>
    <b v="0"/>
    <d v="2021-04-01T00:00:00"/>
    <n v="4"/>
    <n v="2021"/>
    <s v="Pipeline"/>
    <s v="Pipeline"/>
    <b v="0"/>
    <b v="0"/>
    <m/>
    <b v="1"/>
    <b v="0"/>
    <b v="0"/>
    <x v="13"/>
    <b v="0"/>
    <s v="Auto-Classic"/>
    <x v="0"/>
    <m/>
    <s v="0055A00000BclF5QAJ"/>
    <d v="2021-06-01T19:07:17"/>
    <m/>
    <d v="2021-03-24T12:09:36"/>
    <m/>
    <m/>
    <b v="0"/>
    <m/>
    <m/>
    <s v="Trade Show"/>
    <m/>
    <m/>
    <s v="Thermo"/>
    <s v="QE Plus, HF, HF-X  (NO biopharma)"/>
    <m/>
    <x v="1150"/>
    <x v="0"/>
    <b v="0"/>
    <m/>
    <m/>
    <m/>
    <s v="00531000007KAu8AAG"/>
    <s v="01s5A000005xBsuQAE"/>
    <s v="Biotherapeutics"/>
    <m/>
    <s v="0035A00003TRpB2QAL"/>
    <s v="System"/>
    <s v="ZipChip"/>
    <m/>
    <m/>
    <s v="0125A000001ESVfQAO"/>
    <b v="0"/>
    <m/>
    <b v="0"/>
    <m/>
    <m/>
    <x v="3"/>
    <b v="0"/>
    <d v="2021-06-29T20:34:54"/>
    <s v="0055A00000Bd4jEQAR"/>
    <m/>
    <b v="0"/>
    <x v="0"/>
    <n v="0"/>
    <n v="0"/>
    <n v="98134"/>
    <m/>
    <x v="116"/>
    <n v="5"/>
    <n v="0"/>
  </r>
  <r>
    <s v="0015A00002CyJrvQAF"/>
    <b v="0"/>
    <m/>
    <b v="0"/>
    <m/>
    <m/>
    <m/>
    <x v="10"/>
    <b v="0"/>
    <m/>
    <m/>
    <s v="0035A00003eO8kcQAC"/>
    <m/>
    <m/>
    <s v="00531000007KAu8AAG"/>
    <b v="0"/>
    <d v="2020-04-16T14:29:05"/>
    <m/>
    <b v="0"/>
    <m/>
    <m/>
    <b v="0"/>
    <d v="2021-04-01T00:00:00"/>
    <n v="4"/>
    <n v="2021"/>
    <s v="Pipeline"/>
    <s v="Pipeline"/>
    <b v="0"/>
    <b v="0"/>
    <m/>
    <b v="1"/>
    <b v="0"/>
    <b v="0"/>
    <x v="7"/>
    <b v="0"/>
    <s v="Auto-Classic"/>
    <x v="0"/>
    <m/>
    <s v="0055A00000BclF5QAJ"/>
    <d v="2021-06-01T19:07:28"/>
    <m/>
    <d v="2020-08-20T16:37:21"/>
    <m/>
    <m/>
    <b v="0"/>
    <m/>
    <m/>
    <s v="Sales Seminar"/>
    <m/>
    <m/>
    <s v="Thermo"/>
    <s v="QE EMR UHMR (Plus, HF, HF-X with BioPharma)"/>
    <m/>
    <x v="1151"/>
    <x v="0"/>
    <b v="0"/>
    <m/>
    <m/>
    <m/>
    <s v="00531000007KAu8AAG"/>
    <s v="01s5A000005xBsuQAE"/>
    <s v="Biotherapeutics"/>
    <m/>
    <s v="0035A00003eO8kcQAC"/>
    <s v="System"/>
    <s v="ZipChip"/>
    <m/>
    <m/>
    <s v="0125A000001ESVfQAO"/>
    <b v="0"/>
    <m/>
    <b v="0"/>
    <m/>
    <m/>
    <x v="3"/>
    <b v="0"/>
    <d v="2021-06-29T20:34:55"/>
    <s v="0055A00000Bd4jEQAR"/>
    <m/>
    <b v="0"/>
    <x v="0"/>
    <n v="0"/>
    <n v="0"/>
    <n v="104701"/>
    <m/>
    <x v="184"/>
    <n v="5"/>
    <n v="0"/>
  </r>
  <r>
    <s v="0013100001n7DqWAAU"/>
    <b v="0"/>
    <m/>
    <b v="0"/>
    <m/>
    <m/>
    <m/>
    <x v="10"/>
    <b v="0"/>
    <m/>
    <m/>
    <s v="0035A00003fK7EkQAK"/>
    <m/>
    <m/>
    <s v="00531000007KAu8AAG"/>
    <b v="0"/>
    <d v="2020-05-05T16:14:21"/>
    <m/>
    <b v="0"/>
    <m/>
    <m/>
    <b v="0"/>
    <d v="2021-04-01T00:00:00"/>
    <n v="4"/>
    <n v="2021"/>
    <s v="Pipeline"/>
    <s v="Pipeline"/>
    <b v="0"/>
    <b v="0"/>
    <m/>
    <b v="1"/>
    <b v="0"/>
    <b v="0"/>
    <x v="12"/>
    <b v="0"/>
    <s v="Auto-Classic"/>
    <x v="0"/>
    <m/>
    <s v="0055A00000BclF5QAJ"/>
    <d v="2021-06-01T19:07:23"/>
    <m/>
    <d v="2021-02-04T11:28:09"/>
    <m/>
    <m/>
    <b v="0"/>
    <m/>
    <m/>
    <s v="Field Sales"/>
    <m/>
    <m/>
    <s v="Thermo"/>
    <m/>
    <m/>
    <x v="1152"/>
    <x v="0"/>
    <b v="0"/>
    <m/>
    <m/>
    <m/>
    <s v="00531000007KAu8AAG"/>
    <s v="01s5A000005xBsuQAE"/>
    <s v="Biotherapeutics"/>
    <m/>
    <s v="0035A00003fK7EkQAK"/>
    <s v="System"/>
    <s v="ZipChip"/>
    <m/>
    <m/>
    <s v="0125A000001ESVfQAO"/>
    <b v="0"/>
    <m/>
    <b v="0"/>
    <m/>
    <m/>
    <x v="3"/>
    <b v="0"/>
    <d v="2021-06-29T20:34:55"/>
    <s v="0055A00000Bd4jEQAR"/>
    <m/>
    <b v="0"/>
    <x v="0"/>
    <n v="0"/>
    <n v="0"/>
    <n v="98134"/>
    <m/>
    <x v="116"/>
    <n v="5"/>
    <n v="0"/>
  </r>
  <r>
    <s v="0015A00002DSr9HQAT"/>
    <b v="0"/>
    <m/>
    <b v="0"/>
    <m/>
    <m/>
    <m/>
    <x v="273"/>
    <b v="0"/>
    <m/>
    <m/>
    <s v="0035A00003os1xfQAA"/>
    <m/>
    <m/>
    <s v="00531000007KAu8AAG"/>
    <b v="0"/>
    <d v="2021-03-05T15:23:42"/>
    <m/>
    <b v="0"/>
    <m/>
    <m/>
    <b v="0"/>
    <d v="2021-04-01T00:00:00"/>
    <n v="4"/>
    <n v="2021"/>
    <s v="Pipeline"/>
    <s v="Pipeline"/>
    <b v="0"/>
    <b v="0"/>
    <m/>
    <b v="1"/>
    <b v="0"/>
    <b v="0"/>
    <x v="12"/>
    <b v="0"/>
    <s v="Auto-Classic"/>
    <x v="0"/>
    <m/>
    <s v="0055A00000BclF5QAJ"/>
    <d v="2021-06-01T19:07:12"/>
    <m/>
    <d v="2021-03-24T11:59:07"/>
    <m/>
    <m/>
    <b v="0"/>
    <m/>
    <m/>
    <s v="Inside Sales"/>
    <m/>
    <m/>
    <s v="Thermo"/>
    <m/>
    <m/>
    <x v="1153"/>
    <x v="0"/>
    <b v="0"/>
    <m/>
    <m/>
    <m/>
    <s v="00531000007KAu8AAG"/>
    <s v="01s5A000005xBsuQAE"/>
    <s v="Biotherapeutics"/>
    <m/>
    <s v="0035A00003fKPDtQAO"/>
    <s v="System"/>
    <s v="ZipChip"/>
    <m/>
    <m/>
    <s v="0125A000001ESVfQAO"/>
    <b v="0"/>
    <m/>
    <b v="0"/>
    <m/>
    <m/>
    <x v="3"/>
    <b v="0"/>
    <d v="2021-06-29T20:34:55"/>
    <s v="0055A00000Bd4jEQAR"/>
    <m/>
    <b v="0"/>
    <x v="0"/>
    <n v="0"/>
    <n v="0"/>
    <n v="104701"/>
    <m/>
    <x v="184"/>
    <n v="5"/>
    <n v="0"/>
  </r>
  <r>
    <s v="0013100001p5ATcAAM"/>
    <b v="0"/>
    <m/>
    <b v="0"/>
    <m/>
    <m/>
    <m/>
    <x v="10"/>
    <b v="0"/>
    <m/>
    <m/>
    <s v="0035A00003Ntdf8QAB"/>
    <m/>
    <m/>
    <s v="00531000007KAu8AAG"/>
    <b v="0"/>
    <d v="2019-12-23T16:20:45"/>
    <m/>
    <b v="0"/>
    <m/>
    <m/>
    <b v="0"/>
    <d v="2021-04-01T00:00:00"/>
    <n v="4"/>
    <n v="2021"/>
    <s v="Pipeline"/>
    <s v="Pipeline"/>
    <b v="0"/>
    <b v="0"/>
    <m/>
    <b v="1"/>
    <b v="0"/>
    <b v="0"/>
    <x v="12"/>
    <b v="0"/>
    <s v="Auto-Classic"/>
    <x v="0"/>
    <m/>
    <s v="0055A00000BclF5QAJ"/>
    <d v="2021-06-01T19:07:17"/>
    <m/>
    <d v="2021-03-24T11:48:33"/>
    <m/>
    <m/>
    <b v="0"/>
    <m/>
    <m/>
    <s v="Field Sales"/>
    <m/>
    <m/>
    <s v="Thermo"/>
    <s v="QE EMR UHMR (Plus, HF, HF-X with BioPharma)"/>
    <m/>
    <x v="1154"/>
    <x v="0"/>
    <b v="0"/>
    <m/>
    <m/>
    <m/>
    <s v="00531000007KAu8AAG"/>
    <s v="01s5A000005xBsuQAE"/>
    <s v="Biotherapeutics"/>
    <m/>
    <s v="0035A00003Ntdf8QAB"/>
    <s v="System"/>
    <s v="ZipChip"/>
    <m/>
    <m/>
    <s v="0125A000001ESVfQAO"/>
    <b v="0"/>
    <m/>
    <b v="0"/>
    <m/>
    <m/>
    <x v="3"/>
    <b v="0"/>
    <d v="2021-06-29T20:34:55"/>
    <s v="0055A00000Bd4jEQAR"/>
    <m/>
    <b v="0"/>
    <x v="0"/>
    <n v="0"/>
    <n v="0"/>
    <n v="98134"/>
    <m/>
    <x v="116"/>
    <n v="5"/>
    <n v="0"/>
  </r>
  <r>
    <s v="0015A00002CSuxhQAD"/>
    <b v="0"/>
    <m/>
    <b v="0"/>
    <m/>
    <m/>
    <m/>
    <x v="274"/>
    <b v="0"/>
    <m/>
    <m/>
    <s v="0035A00003pp1CXQAY"/>
    <m/>
    <m/>
    <s v="00531000007KAu8AAG"/>
    <b v="0"/>
    <d v="2021-04-08T13:28:21"/>
    <m/>
    <b v="0"/>
    <m/>
    <m/>
    <b v="0"/>
    <d v="2021-04-01T00:00:00"/>
    <n v="4"/>
    <n v="2021"/>
    <s v="Pipeline"/>
    <s v="Pipeline"/>
    <b v="0"/>
    <b v="0"/>
    <m/>
    <b v="1"/>
    <b v="0"/>
    <b v="0"/>
    <x v="13"/>
    <b v="0"/>
    <s v="Auto-Classic"/>
    <x v="0"/>
    <m/>
    <s v="00531000007KAu8AAG"/>
    <d v="2021-06-25T15:24:56"/>
    <m/>
    <m/>
    <m/>
    <m/>
    <b v="0"/>
    <m/>
    <m/>
    <s v="Field Sales"/>
    <m/>
    <m/>
    <s v="Thermo"/>
    <s v="QE EMR UHMR (Plus, HF, HF-X with BioPharma)"/>
    <m/>
    <x v="1155"/>
    <x v="0"/>
    <b v="0"/>
    <m/>
    <m/>
    <m/>
    <s v="00531000007KAu8AAG"/>
    <s v="01s5A000005xBsuQAE"/>
    <s v="Biotherapeutics"/>
    <m/>
    <s v="0035A00003pp1CXQAY"/>
    <s v="System"/>
    <s v="ZipChip"/>
    <m/>
    <m/>
    <s v="0125A000001ESVfQAO"/>
    <b v="0"/>
    <m/>
    <b v="0"/>
    <m/>
    <m/>
    <x v="3"/>
    <b v="0"/>
    <d v="2021-06-29T20:34:55"/>
    <s v="0055A00000Bd4jEQAR"/>
    <m/>
    <b v="0"/>
    <x v="0"/>
    <n v="0"/>
    <n v="0"/>
    <n v="98134"/>
    <m/>
    <x v="116"/>
    <n v="5"/>
    <n v="0"/>
  </r>
  <r>
    <s v="0016e00002XTraMAAT"/>
    <b v="0"/>
    <m/>
    <b v="0"/>
    <s v="7015A000001zMbNQAU"/>
    <m/>
    <m/>
    <x v="219"/>
    <b v="0"/>
    <m/>
    <m/>
    <s v="0036e00003qh2PYAAY"/>
    <m/>
    <m/>
    <s v="00531000007KAu8AAG"/>
    <b v="0"/>
    <d v="2021-05-11T07:42:20"/>
    <m/>
    <b v="0"/>
    <m/>
    <m/>
    <b v="0"/>
    <d v="2021-04-01T00:00:00"/>
    <n v="4"/>
    <n v="2021"/>
    <s v="Pipeline"/>
    <s v="Pipeline"/>
    <b v="0"/>
    <b v="0"/>
    <m/>
    <b v="1"/>
    <b v="0"/>
    <b v="0"/>
    <x v="13"/>
    <b v="0"/>
    <s v="Auto-Classic"/>
    <x v="0"/>
    <m/>
    <s v="00531000007KAu8AAG"/>
    <d v="2021-06-11T15:52:22"/>
    <m/>
    <d v="2021-05-13T11:06:22"/>
    <d v="2021-05-13T00:00:00"/>
    <m/>
    <b v="0"/>
    <m/>
    <m/>
    <s v="Website"/>
    <m/>
    <m/>
    <s v="Waters"/>
    <s v="Other (text field)"/>
    <m/>
    <x v="1156"/>
    <x v="0"/>
    <b v="0"/>
    <m/>
    <m/>
    <m/>
    <s v="00531000007KAu8AAG"/>
    <s v="01s5A000005xBsuQAE"/>
    <s v="Metabolomics"/>
    <m/>
    <s v="0036e00003qh2PYAAY"/>
    <s v="System"/>
    <s v="ZipChip"/>
    <m/>
    <m/>
    <s v="0125A000001ESVfQAO"/>
    <b v="0"/>
    <m/>
    <b v="0"/>
    <m/>
    <m/>
    <x v="5"/>
    <b v="0"/>
    <d v="2021-06-29T20:34:55"/>
    <s v="0055A00000Bd4jEQAR"/>
    <m/>
    <b v="0"/>
    <x v="0"/>
    <n v="0"/>
    <n v="0"/>
    <n v="102727"/>
    <m/>
    <x v="137"/>
    <n v="30"/>
    <n v="0"/>
  </r>
  <r>
    <s v="0013100001fqwyfAAA"/>
    <b v="0"/>
    <m/>
    <b v="0"/>
    <s v="7015A000001zMbNQAU"/>
    <m/>
    <m/>
    <x v="10"/>
    <b v="0"/>
    <m/>
    <m/>
    <s v="0035A00003VxzAHQAZ"/>
    <s v="Delayed new ZC purchase until post covid fiscal year, 2021"/>
    <s v="Impacted"/>
    <s v="0055A000008iLoOQAU"/>
    <b v="0"/>
    <d v="2020-09-21T14:48:33"/>
    <m/>
    <b v="0"/>
    <m/>
    <m/>
    <b v="0"/>
    <d v="2021-04-01T00:00:00"/>
    <n v="4"/>
    <n v="2021"/>
    <s v="Pipeline"/>
    <s v="Pipeline"/>
    <b v="0"/>
    <b v="0"/>
    <m/>
    <b v="1"/>
    <b v="0"/>
    <b v="0"/>
    <x v="13"/>
    <b v="0"/>
    <m/>
    <x v="0"/>
    <d v="2021-05-27T00:00:00"/>
    <s v="0055A00000Bd0KeQAJ"/>
    <d v="2021-06-25T20:34:53"/>
    <m/>
    <m/>
    <m/>
    <m/>
    <b v="0"/>
    <m/>
    <m/>
    <s v="eApp Note"/>
    <m/>
    <m/>
    <m/>
    <m/>
    <m/>
    <x v="1157"/>
    <x v="0"/>
    <b v="0"/>
    <m/>
    <m/>
    <m/>
    <s v="0055A00000Bd0KeQAJ"/>
    <s v="01s5A000005x0sjQAA"/>
    <m/>
    <m/>
    <s v="0035A00003VxzAHQAZ"/>
    <s v="System"/>
    <s v="ZipChip"/>
    <m/>
    <m/>
    <s v="0125A000001ESVfQAO"/>
    <b v="0"/>
    <m/>
    <b v="0"/>
    <m/>
    <m/>
    <x v="3"/>
    <b v="0"/>
    <d v="2021-06-29T20:34:55"/>
    <s v="0055A00000BctMnQAJ"/>
    <m/>
    <b v="0"/>
    <x v="0"/>
    <n v="0"/>
    <n v="0"/>
    <n v="80000"/>
    <m/>
    <x v="121"/>
    <n v="5"/>
    <n v="0"/>
  </r>
  <r>
    <s v="0015A000026A3cEQAS"/>
    <b v="0"/>
    <m/>
    <b v="0"/>
    <s v="70131000001YBNOAA4"/>
    <m/>
    <m/>
    <x v="10"/>
    <b v="0"/>
    <m/>
    <m/>
    <m/>
    <s v="Has no lab access right now"/>
    <s v="Impacted"/>
    <s v="0055A000008zqzaQAA"/>
    <b v="0"/>
    <d v="2018-10-17T11:41:57"/>
    <m/>
    <b v="0"/>
    <m/>
    <m/>
    <b v="0"/>
    <d v="2021-04-01T00:00:00"/>
    <n v="4"/>
    <n v="2021"/>
    <s v="Pipeline"/>
    <s v="Pipeline"/>
    <b v="0"/>
    <b v="0"/>
    <m/>
    <b v="1"/>
    <b v="0"/>
    <b v="0"/>
    <x v="13"/>
    <b v="0"/>
    <s v="Manual-Bi"/>
    <x v="0"/>
    <d v="2021-01-06T00:00:00"/>
    <s v="0055A000008zqzaQAA"/>
    <d v="2021-06-25T02:28:18"/>
    <m/>
    <d v="2020-05-11T17:22:06"/>
    <m/>
    <m/>
    <b v="0"/>
    <m/>
    <m/>
    <s v="Trade Show"/>
    <m/>
    <m/>
    <m/>
    <m/>
    <m/>
    <x v="1158"/>
    <x v="0"/>
    <b v="0"/>
    <m/>
    <m/>
    <m/>
    <s v="0055A000008zqzaQAA"/>
    <s v="01s5A000005xBspQAE"/>
    <s v="Biotherapeutics"/>
    <m/>
    <s v="0033100002webIBAAY"/>
    <s v="System"/>
    <s v="ZipChip"/>
    <m/>
    <m/>
    <s v="0125A000001ESVfQAO"/>
    <b v="0"/>
    <m/>
    <b v="0"/>
    <m/>
    <m/>
    <x v="5"/>
    <b v="0"/>
    <d v="2021-06-29T20:34:54"/>
    <s v="0055A000008iLmcQAE"/>
    <m/>
    <b v="0"/>
    <x v="0"/>
    <n v="0"/>
    <n v="0"/>
    <n v="67995"/>
    <m/>
    <x v="212"/>
    <n v="30"/>
    <n v="0"/>
  </r>
  <r>
    <s v="0015A0000254KzrQAE"/>
    <b v="0"/>
    <m/>
    <b v="0"/>
    <m/>
    <m/>
    <m/>
    <x v="10"/>
    <b v="0"/>
    <m/>
    <m/>
    <s v="0035A00003TEZmUQAX"/>
    <m/>
    <s v="Impacted"/>
    <s v="00531000007KAu8AAG"/>
    <b v="0"/>
    <d v="2019-03-14T09:24:31"/>
    <m/>
    <b v="0"/>
    <m/>
    <m/>
    <b v="0"/>
    <d v="2021-04-01T00:00:00"/>
    <n v="4"/>
    <n v="2021"/>
    <s v="Pipeline"/>
    <s v="Pipeline"/>
    <b v="0"/>
    <b v="0"/>
    <m/>
    <b v="1"/>
    <b v="0"/>
    <b v="0"/>
    <x v="13"/>
    <b v="0"/>
    <s v="Auto-Classic"/>
    <x v="0"/>
    <d v="2021-03-24T00:00:00"/>
    <s v="0055A00000BclF5QAJ"/>
    <d v="2021-06-01T19:07:23"/>
    <m/>
    <d v="2021-03-24T11:45:42"/>
    <m/>
    <m/>
    <b v="0"/>
    <m/>
    <m/>
    <s v="Trade Show"/>
    <m/>
    <m/>
    <s v="Thermo"/>
    <s v="QE EMR UHMR (Plus, HF, HF-X with BioPharma)"/>
    <m/>
    <x v="1159"/>
    <x v="0"/>
    <b v="0"/>
    <m/>
    <m/>
    <m/>
    <s v="00531000007KAu8AAG"/>
    <s v="01s5A000005xBsuQAE"/>
    <s v="Biotherapeutics"/>
    <m/>
    <s v="0035A00003TEZmUQAX"/>
    <s v="System"/>
    <s v="ZipChip"/>
    <m/>
    <m/>
    <s v="0125A000001ESVfQAO"/>
    <b v="0"/>
    <m/>
    <b v="0"/>
    <m/>
    <m/>
    <x v="3"/>
    <b v="0"/>
    <d v="2021-06-29T20:34:54"/>
    <s v="0055A00000Bd4jEQAR"/>
    <m/>
    <b v="0"/>
    <x v="0"/>
    <n v="0"/>
    <n v="0"/>
    <n v="104701"/>
    <m/>
    <x v="184"/>
    <n v="5"/>
    <n v="0"/>
  </r>
  <r>
    <s v="0015A0000254KzrQAE"/>
    <b v="0"/>
    <m/>
    <b v="0"/>
    <m/>
    <m/>
    <m/>
    <x v="10"/>
    <b v="0"/>
    <m/>
    <m/>
    <s v="0035A00003LugEkQAJ"/>
    <s v="Essential staff on-site"/>
    <s v="Impacted"/>
    <s v="00531000007KAu8AAG"/>
    <b v="0"/>
    <d v="2018-09-27T11:21:28"/>
    <m/>
    <b v="0"/>
    <m/>
    <m/>
    <b v="0"/>
    <d v="2021-04-01T00:00:00"/>
    <n v="4"/>
    <n v="2021"/>
    <s v="Pipeline"/>
    <s v="Pipeline"/>
    <b v="0"/>
    <b v="0"/>
    <m/>
    <b v="1"/>
    <b v="0"/>
    <b v="0"/>
    <x v="13"/>
    <b v="0"/>
    <s v="Auto-Classic"/>
    <x v="0"/>
    <m/>
    <s v="0055A00000BclF5QAJ"/>
    <d v="2021-06-01T19:07:12"/>
    <m/>
    <d v="2021-03-24T11:44:11"/>
    <m/>
    <m/>
    <b v="0"/>
    <m/>
    <m/>
    <s v="Referral"/>
    <m/>
    <m/>
    <s v="Thermo"/>
    <m/>
    <m/>
    <x v="1160"/>
    <x v="0"/>
    <b v="0"/>
    <m/>
    <m/>
    <m/>
    <s v="00531000007KAu8AAG"/>
    <s v="01s5A000005xBsuQAE"/>
    <s v="Biotherapeutics"/>
    <m/>
    <s v="0035A00003LugEkQAJ"/>
    <s v="System"/>
    <s v="ZipChip"/>
    <m/>
    <m/>
    <s v="0125A000001ESVfQAO"/>
    <b v="0"/>
    <m/>
    <b v="0"/>
    <m/>
    <m/>
    <x v="3"/>
    <b v="0"/>
    <d v="2021-06-29T20:34:54"/>
    <s v="0055A00000Bd4jEQAR"/>
    <m/>
    <b v="0"/>
    <x v="0"/>
    <n v="0"/>
    <n v="0"/>
    <n v="98134"/>
    <m/>
    <x v="116"/>
    <n v="5"/>
    <n v="0"/>
  </r>
  <r>
    <s v="0015A00002B9GgZQAV"/>
    <b v="0"/>
    <m/>
    <b v="0"/>
    <m/>
    <m/>
    <m/>
    <x v="10"/>
    <b v="0"/>
    <m/>
    <m/>
    <s v="0035A00003TVcfxQAD"/>
    <s v="Half staff in, half out each week - other priorities until June"/>
    <s v="Impacted"/>
    <s v="00531000007KAu8AAG"/>
    <b v="0"/>
    <d v="2019-04-16T07:44:51"/>
    <m/>
    <b v="0"/>
    <m/>
    <m/>
    <b v="0"/>
    <d v="2021-04-01T00:00:00"/>
    <n v="4"/>
    <n v="2021"/>
    <s v="Pipeline"/>
    <s v="Pipeline"/>
    <b v="0"/>
    <b v="0"/>
    <m/>
    <b v="1"/>
    <b v="0"/>
    <b v="0"/>
    <x v="13"/>
    <b v="0"/>
    <s v="Auto-Classic"/>
    <x v="0"/>
    <d v="2021-01-29T00:00:00"/>
    <s v="0055A00000BclF5QAJ"/>
    <d v="2021-06-01T19:07:06"/>
    <m/>
    <d v="2020-12-21T11:07:00"/>
    <m/>
    <m/>
    <b v="0"/>
    <m/>
    <m/>
    <s v="Trade Show"/>
    <m/>
    <m/>
    <s v="Thermo"/>
    <s v="QE EMR UHMR (Plus, HF, HF-X with BioPharma);Other (text field)"/>
    <m/>
    <x v="1161"/>
    <x v="0"/>
    <b v="0"/>
    <m/>
    <s v="UHMR MS"/>
    <s v="RNA"/>
    <s v="00531000007KAu8AAG"/>
    <s v="01s5A000005xBsuQAE"/>
    <s v="Biotherapeutics"/>
    <m/>
    <s v="0035A00003TVcfxQAD"/>
    <s v="System"/>
    <s v="ZipChip"/>
    <m/>
    <m/>
    <s v="0125A000001ESVfQAO"/>
    <b v="0"/>
    <m/>
    <b v="0"/>
    <m/>
    <m/>
    <x v="3"/>
    <b v="0"/>
    <d v="2021-06-29T20:34:54"/>
    <s v="0055A00000Bd4jEQAR"/>
    <m/>
    <b v="0"/>
    <x v="0"/>
    <n v="0"/>
    <n v="0"/>
    <n v="98134"/>
    <m/>
    <x v="116"/>
    <n v="5"/>
    <n v="0"/>
  </r>
  <r>
    <s v="0015A00002Qd98mQAB"/>
    <b v="0"/>
    <m/>
    <b v="0"/>
    <m/>
    <m/>
    <m/>
    <x v="10"/>
    <b v="0"/>
    <m/>
    <m/>
    <s v="0035A00003kgKa9QAE"/>
    <m/>
    <s v="No impact"/>
    <s v="0055A00000Bb2djQAB"/>
    <b v="0"/>
    <d v="2020-10-30T20:46:47"/>
    <m/>
    <b v="0"/>
    <m/>
    <m/>
    <b v="0"/>
    <d v="2021-04-01T00:00:00"/>
    <n v="4"/>
    <n v="2021"/>
    <s v="Pipeline"/>
    <s v="Pipeline"/>
    <b v="0"/>
    <b v="0"/>
    <m/>
    <b v="1"/>
    <b v="0"/>
    <b v="0"/>
    <x v="13"/>
    <b v="0"/>
    <s v="Auto-Ti"/>
    <x v="0"/>
    <d v="2021-06-04T00:00:00"/>
    <s v="0055A000008zqzaQAA"/>
    <d v="2021-06-04T03:04:43"/>
    <m/>
    <m/>
    <m/>
    <m/>
    <b v="0"/>
    <m/>
    <m/>
    <s v="Inside Sales"/>
    <m/>
    <m/>
    <s v="Thermo"/>
    <s v="Fusion Lumos"/>
    <m/>
    <x v="1162"/>
    <x v="0"/>
    <b v="0"/>
    <m/>
    <m/>
    <m/>
    <s v="0055A000008zqzaQAA"/>
    <s v="01s5A000005x0sjQAA"/>
    <s v="Biotherapeutics"/>
    <m/>
    <s v="0035A00003kgKa9QAE"/>
    <s v="System"/>
    <s v="ZipChip"/>
    <m/>
    <m/>
    <s v="0125A000001ESVfQAO"/>
    <b v="0"/>
    <m/>
    <b v="0"/>
    <m/>
    <m/>
    <x v="3"/>
    <b v="0"/>
    <d v="2021-06-29T20:34:55"/>
    <s v="0055A000008iLmcQAE"/>
    <m/>
    <b v="0"/>
    <x v="0"/>
    <n v="0"/>
    <n v="0"/>
    <n v="90685"/>
    <m/>
    <x v="213"/>
    <n v="5"/>
    <n v="0"/>
  </r>
  <r>
    <s v="0013100001n7DqWAAU"/>
    <b v="0"/>
    <m/>
    <b v="0"/>
    <m/>
    <m/>
    <m/>
    <x v="10"/>
    <b v="0"/>
    <m/>
    <m/>
    <s v="0035A00003fK73qQAC"/>
    <m/>
    <s v="Unknown"/>
    <s v="00531000007KAu8AAG"/>
    <b v="0"/>
    <d v="2020-05-05T15:42:00"/>
    <m/>
    <b v="0"/>
    <m/>
    <m/>
    <b v="0"/>
    <d v="2021-04-01T00:00:00"/>
    <n v="4"/>
    <n v="2021"/>
    <s v="Pipeline"/>
    <s v="Pipeline"/>
    <b v="0"/>
    <b v="0"/>
    <m/>
    <b v="1"/>
    <b v="0"/>
    <b v="0"/>
    <x v="13"/>
    <b v="0"/>
    <s v="Auto-Classic"/>
    <x v="0"/>
    <m/>
    <s v="0055A00000BclF5QAJ"/>
    <d v="2021-06-01T19:07:23"/>
    <m/>
    <d v="2020-08-20T11:56:27"/>
    <m/>
    <m/>
    <b v="0"/>
    <m/>
    <m/>
    <s v="Field Sales"/>
    <m/>
    <m/>
    <s v="Thermo"/>
    <m/>
    <m/>
    <x v="1163"/>
    <x v="0"/>
    <b v="0"/>
    <m/>
    <m/>
    <m/>
    <s v="00531000007KAu8AAG"/>
    <s v="01s5A000005xBsuQAE"/>
    <s v="Biotherapeutics"/>
    <m/>
    <s v="0035A00003fK73qQAC"/>
    <s v="System"/>
    <s v="ZipChip"/>
    <m/>
    <m/>
    <s v="0125A000001ESVfQAO"/>
    <b v="0"/>
    <m/>
    <b v="0"/>
    <m/>
    <m/>
    <x v="3"/>
    <b v="0"/>
    <d v="2021-06-29T20:34:55"/>
    <s v="0055A00000Bd4jEQAR"/>
    <m/>
    <b v="0"/>
    <x v="0"/>
    <n v="0"/>
    <n v="0"/>
    <n v="104701"/>
    <m/>
    <x v="184"/>
    <n v="5"/>
    <n v="0"/>
  </r>
  <r>
    <s v="0015A00002VoOopQAF"/>
    <b v="0"/>
    <m/>
    <b v="0"/>
    <m/>
    <m/>
    <s v="CHO"/>
    <x v="275"/>
    <b v="0"/>
    <m/>
    <m/>
    <s v="0035A00003osZoPQAU"/>
    <m/>
    <m/>
    <s v="0055A00000BcmS5QAJ"/>
    <b v="0"/>
    <d v="2021-03-09T21:08:28"/>
    <m/>
    <b v="0"/>
    <m/>
    <m/>
    <b v="0"/>
    <d v="2021-04-01T00:00:00"/>
    <n v="4"/>
    <n v="2021"/>
    <s v="Pipeline"/>
    <s v="Pipeline"/>
    <b v="0"/>
    <b v="0"/>
    <m/>
    <b v="1"/>
    <b v="0"/>
    <b v="0"/>
    <x v="13"/>
    <b v="0"/>
    <m/>
    <x v="0"/>
    <d v="2021-05-25T00:00:00"/>
    <s v="0055A00000BcmS5QAJ"/>
    <d v="2021-06-25T09:13:59"/>
    <m/>
    <d v="2021-04-28T11:29:24"/>
    <m/>
    <m/>
    <b v="0"/>
    <m/>
    <m/>
    <s v="Prospecting Journey"/>
    <m/>
    <m/>
    <m/>
    <m/>
    <m/>
    <x v="1164"/>
    <x v="0"/>
    <b v="0"/>
    <m/>
    <m/>
    <m/>
    <s v="0055A00000BcmS5QAJ"/>
    <s v="01s5A000005xBsuQAE"/>
    <s v="Biotherapeutics"/>
    <m/>
    <s v="0035A00003osZoPQAU"/>
    <s v="System"/>
    <s v="Rebel"/>
    <m/>
    <m/>
    <s v="0125A000001ESVfQAO"/>
    <b v="0"/>
    <m/>
    <b v="0"/>
    <m/>
    <m/>
    <x v="5"/>
    <b v="0"/>
    <d v="2021-06-29T20:34:55"/>
    <s v="0056e00000BdE5OAAV"/>
    <m/>
    <b v="0"/>
    <x v="0"/>
    <n v="0"/>
    <n v="0"/>
    <n v="187462"/>
    <m/>
    <x v="172"/>
    <n v="30"/>
    <n v="0"/>
  </r>
  <r>
    <s v="0013100001p5ATcAAM"/>
    <b v="0"/>
    <m/>
    <b v="0"/>
    <s v="7015A000001zKzKQAU"/>
    <m/>
    <m/>
    <x v="252"/>
    <b v="0"/>
    <m/>
    <m/>
    <s v="0035A00003kddzrQAA"/>
    <m/>
    <m/>
    <s v="00531000007KAu8AAG"/>
    <b v="0"/>
    <d v="2021-02-19T15:18:32"/>
    <m/>
    <b v="0"/>
    <m/>
    <m/>
    <b v="0"/>
    <d v="2021-04-01T00:00:00"/>
    <n v="4"/>
    <n v="2021"/>
    <s v="Pipeline"/>
    <s v="Pipeline"/>
    <b v="0"/>
    <b v="0"/>
    <m/>
    <b v="1"/>
    <b v="0"/>
    <b v="0"/>
    <x v="13"/>
    <b v="0"/>
    <s v="Auto-Ti"/>
    <x v="0"/>
    <d v="2021-03-22T00:00:00"/>
    <s v="00531000007KAu8AAG"/>
    <d v="2021-06-25T07:25:41"/>
    <m/>
    <d v="2021-05-06T09:04:29"/>
    <m/>
    <m/>
    <b v="0"/>
    <m/>
    <m/>
    <s v="Website"/>
    <m/>
    <m/>
    <s v="Thermo"/>
    <s v="Fusion Lumos"/>
    <m/>
    <x v="1165"/>
    <x v="0"/>
    <b v="0"/>
    <m/>
    <m/>
    <m/>
    <s v="00531000007KAu8AAG"/>
    <s v="01s5A000005xBsuQAE"/>
    <s v="Biotherapeutics"/>
    <m/>
    <s v="0035A00003kddzrQAA"/>
    <s v="System"/>
    <s v="ZipChip"/>
    <m/>
    <m/>
    <s v="0125A000001ESVfQAO"/>
    <b v="0"/>
    <m/>
    <b v="0"/>
    <m/>
    <m/>
    <x v="5"/>
    <b v="0"/>
    <d v="2021-06-29T20:34:55"/>
    <s v="0055A00000Bd4jEQAR"/>
    <m/>
    <b v="0"/>
    <x v="0"/>
    <n v="1"/>
    <n v="1"/>
    <n v="58025"/>
    <m/>
    <x v="214"/>
    <n v="30"/>
    <n v="0"/>
  </r>
  <r>
    <s v="0013100001gxc5IAAQ"/>
    <b v="0"/>
    <m/>
    <b v="0"/>
    <m/>
    <m/>
    <m/>
    <x v="21"/>
    <b v="0"/>
    <m/>
    <m/>
    <s v="0035A00003CdLUiQAN"/>
    <m/>
    <m/>
    <s v="00531000007MUoEAAW"/>
    <b v="0"/>
    <d v="2017-07-31T15:58:21"/>
    <m/>
    <b v="0"/>
    <m/>
    <m/>
    <b v="0"/>
    <d v="2017-03-01T00:00:00"/>
    <n v="3"/>
    <n v="2017"/>
    <s v="BestCase"/>
    <s v="Best Case"/>
    <b v="0"/>
    <b v="0"/>
    <m/>
    <b v="1"/>
    <b v="0"/>
    <b v="0"/>
    <x v="13"/>
    <b v="0"/>
    <m/>
    <x v="0"/>
    <m/>
    <s v="0055A00000BclF5QAJ"/>
    <d v="2021-04-11T20:06:15"/>
    <m/>
    <d v="2018-06-21T14:04:19"/>
    <m/>
    <m/>
    <b v="0"/>
    <m/>
    <s v="BTEX"/>
    <s v="Field Sales"/>
    <m/>
    <m/>
    <m/>
    <m/>
    <m/>
    <x v="1166"/>
    <x v="0"/>
    <b v="0"/>
    <m/>
    <m/>
    <m/>
    <s v="00531000006uPsjAAE"/>
    <s v="01s31000003qagwAAA"/>
    <m/>
    <m/>
    <m/>
    <m/>
    <m/>
    <m/>
    <m/>
    <s v="0125A000001ESVgQAO"/>
    <b v="0"/>
    <m/>
    <b v="0"/>
    <m/>
    <m/>
    <x v="9"/>
    <b v="0"/>
    <d v="2021-06-29T20:34:54"/>
    <m/>
    <m/>
    <b v="0"/>
    <x v="0"/>
    <m/>
    <m/>
    <n v="79300"/>
    <m/>
    <x v="0"/>
    <m/>
    <n v="0"/>
  </r>
  <r>
    <s v="0015A000026mADdQAM"/>
    <b v="0"/>
    <m/>
    <b v="0"/>
    <m/>
    <m/>
    <m/>
    <x v="276"/>
    <b v="0"/>
    <m/>
    <m/>
    <s v="0035A00003OBQOgQAP"/>
    <m/>
    <m/>
    <s v="00531000007Es7rAAC"/>
    <b v="0"/>
    <d v="2020-01-31T20:28:14"/>
    <m/>
    <b v="0"/>
    <m/>
    <m/>
    <b v="0"/>
    <d v="2020-01-01T00:00:00"/>
    <n v="1"/>
    <n v="2020"/>
    <s v="Forecast"/>
    <s v="Commit"/>
    <b v="0"/>
    <b v="0"/>
    <m/>
    <b v="1"/>
    <b v="0"/>
    <b v="0"/>
    <x v="13"/>
    <b v="0"/>
    <m/>
    <x v="0"/>
    <m/>
    <s v="0055A00000BclF5QAJ"/>
    <d v="2021-04-11T20:08:00"/>
    <m/>
    <m/>
    <m/>
    <m/>
    <b v="0"/>
    <m/>
    <m/>
    <s v="Field Sales"/>
    <m/>
    <m/>
    <m/>
    <m/>
    <m/>
    <x v="1167"/>
    <x v="0"/>
    <b v="0"/>
    <m/>
    <m/>
    <m/>
    <s v="00531000007Es7rAAC"/>
    <s v="01s31000003qafjAAA"/>
    <m/>
    <m/>
    <m/>
    <m/>
    <s v="MX908"/>
    <m/>
    <m/>
    <s v="0125A000001NaBLQA0"/>
    <b v="0"/>
    <m/>
    <b v="0"/>
    <m/>
    <m/>
    <x v="11"/>
    <b v="0"/>
    <d v="2021-06-29T20:34:55"/>
    <m/>
    <m/>
    <b v="0"/>
    <x v="0"/>
    <m/>
    <m/>
    <n v="2985"/>
    <m/>
    <x v="215"/>
    <n v="90"/>
    <n v="0"/>
  </r>
  <r>
    <s v="0015A00002IoVuNQAV"/>
    <b v="0"/>
    <m/>
    <b v="0"/>
    <m/>
    <m/>
    <m/>
    <x v="68"/>
    <b v="0"/>
    <m/>
    <m/>
    <s v="0035A00003igilVQAQ"/>
    <m/>
    <m/>
    <s v="0055A000009sa63QAA"/>
    <b v="0"/>
    <d v="2020-08-21T22:42:33"/>
    <m/>
    <b v="0"/>
    <m/>
    <m/>
    <b v="0"/>
    <d v="2022-01-01T00:00:00"/>
    <n v="1"/>
    <n v="2022"/>
    <s v="Pipeline"/>
    <s v="Pipeline"/>
    <b v="0"/>
    <b v="0"/>
    <s v="OTHER"/>
    <b v="1"/>
    <b v="0"/>
    <b v="0"/>
    <x v="3"/>
    <b v="0"/>
    <m/>
    <x v="0"/>
    <m/>
    <s v="0055A00000BclF5QAJ"/>
    <d v="2021-04-11T20:08:00"/>
    <m/>
    <m/>
    <m/>
    <m/>
    <b v="0"/>
    <m/>
    <m/>
    <s v="Field Sales"/>
    <m/>
    <m/>
    <m/>
    <m/>
    <m/>
    <x v="1168"/>
    <x v="0"/>
    <b v="0"/>
    <m/>
    <m/>
    <m/>
    <s v="0055A000009sa63QAA"/>
    <s v="01s31000003qafjAAA"/>
    <m/>
    <m/>
    <m/>
    <m/>
    <s v="MX908"/>
    <m/>
    <m/>
    <s v="0125A000001NaBLQA0"/>
    <b v="0"/>
    <m/>
    <b v="0"/>
    <m/>
    <m/>
    <x v="2"/>
    <b v="0"/>
    <d v="2021-06-29T20:34:55"/>
    <m/>
    <m/>
    <b v="0"/>
    <x v="0"/>
    <m/>
    <m/>
    <n v="71421.56"/>
    <m/>
    <x v="216"/>
    <n v="10"/>
    <n v="0"/>
  </r>
  <r>
    <s v="0015A00002VnqjLQAR"/>
    <b v="0"/>
    <m/>
    <b v="0"/>
    <m/>
    <m/>
    <m/>
    <x v="68"/>
    <b v="0"/>
    <m/>
    <m/>
    <m/>
    <m/>
    <m/>
    <s v="00531000007MUoEAAW"/>
    <b v="0"/>
    <d v="2021-03-04T23:06:51"/>
    <m/>
    <b v="0"/>
    <s v="All Safe"/>
    <d v="2021-12-31T00:00:00"/>
    <b v="0"/>
    <d v="2022-01-01T00:00:00"/>
    <n v="1"/>
    <n v="2022"/>
    <s v="Pipeline"/>
    <s v="Pipeline"/>
    <b v="0"/>
    <b v="0"/>
    <m/>
    <b v="1"/>
    <b v="0"/>
    <b v="0"/>
    <x v="3"/>
    <b v="0"/>
    <m/>
    <x v="0"/>
    <m/>
    <s v="0055A00000BclF5QAJ"/>
    <d v="2021-04-11T19:52:07"/>
    <m/>
    <m/>
    <m/>
    <m/>
    <b v="0"/>
    <m/>
    <m/>
    <s v="Inside Sales"/>
    <m/>
    <m/>
    <m/>
    <m/>
    <m/>
    <x v="1169"/>
    <x v="0"/>
    <b v="0"/>
    <m/>
    <m/>
    <m/>
    <s v="0055A000009sa63QAA"/>
    <s v="01s31000003qafjAAA"/>
    <m/>
    <s v="All Hazards"/>
    <m/>
    <m/>
    <s v="MX908"/>
    <m/>
    <m/>
    <s v="0125A000001NaBLQA0"/>
    <b v="0"/>
    <m/>
    <b v="0"/>
    <m/>
    <m/>
    <x v="2"/>
    <b v="0"/>
    <d v="2021-06-29T20:34:55"/>
    <m/>
    <m/>
    <b v="0"/>
    <x v="0"/>
    <m/>
    <m/>
    <n v="59072.4"/>
    <m/>
    <x v="217"/>
    <n v="10"/>
    <n v="0"/>
  </r>
  <r>
    <s v="0015A000021PbPGQA0"/>
    <b v="0"/>
    <m/>
    <b v="0"/>
    <m/>
    <m/>
    <m/>
    <x v="68"/>
    <b v="0"/>
    <m/>
    <m/>
    <m/>
    <m/>
    <m/>
    <s v="0055A000009GxI2QAK"/>
    <b v="0"/>
    <d v="2021-04-12T12:59:53"/>
    <m/>
    <b v="0"/>
    <m/>
    <m/>
    <b v="0"/>
    <d v="2022-01-01T00:00:00"/>
    <n v="1"/>
    <n v="2022"/>
    <s v="Pipeline"/>
    <s v="Pipeline"/>
    <b v="0"/>
    <b v="0"/>
    <m/>
    <b v="1"/>
    <b v="0"/>
    <b v="0"/>
    <x v="4"/>
    <b v="0"/>
    <m/>
    <x v="0"/>
    <m/>
    <s v="0055A000009GxI2QAK"/>
    <d v="2021-04-12T13:00:18"/>
    <m/>
    <m/>
    <m/>
    <m/>
    <b v="0"/>
    <m/>
    <m/>
    <s v="Field Sales"/>
    <m/>
    <m/>
    <m/>
    <m/>
    <m/>
    <x v="1170"/>
    <x v="0"/>
    <b v="0"/>
    <m/>
    <m/>
    <m/>
    <s v="0055A000009GxI2QAK"/>
    <s v="01si00000040RFIAA2"/>
    <m/>
    <s v="CWAs"/>
    <s v="0035A00003IP55jQAD"/>
    <m/>
    <s v="MX908"/>
    <m/>
    <m/>
    <s v="0125A000001NaBLQA0"/>
    <b v="0"/>
    <m/>
    <b v="0"/>
    <m/>
    <m/>
    <x v="4"/>
    <b v="0"/>
    <d v="2021-06-29T20:34:55"/>
    <m/>
    <m/>
    <b v="0"/>
    <x v="0"/>
    <m/>
    <m/>
    <n v="3250"/>
    <m/>
    <x v="218"/>
    <n v="30"/>
    <n v="0"/>
  </r>
  <r>
    <s v="0016e00002ZvkQHAAZ"/>
    <b v="0"/>
    <m/>
    <b v="0"/>
    <m/>
    <m/>
    <m/>
    <x v="68"/>
    <b v="0"/>
    <m/>
    <m/>
    <m/>
    <m/>
    <m/>
    <s v="0055A000009GxI2QAK"/>
    <b v="0"/>
    <d v="2021-05-03T10:38:29"/>
    <m/>
    <b v="0"/>
    <m/>
    <m/>
    <b v="0"/>
    <d v="2022-01-01T00:00:00"/>
    <n v="1"/>
    <n v="2022"/>
    <s v="Pipeline"/>
    <s v="Pipeline"/>
    <b v="0"/>
    <b v="0"/>
    <m/>
    <b v="1"/>
    <b v="0"/>
    <b v="0"/>
    <x v="4"/>
    <b v="0"/>
    <m/>
    <x v="0"/>
    <m/>
    <s v="0055A000009GxI2QAK"/>
    <d v="2021-06-14T15:57:52"/>
    <m/>
    <m/>
    <m/>
    <m/>
    <b v="0"/>
    <m/>
    <m/>
    <s v="Field Sales"/>
    <m/>
    <m/>
    <m/>
    <m/>
    <m/>
    <x v="1171"/>
    <x v="0"/>
    <b v="0"/>
    <m/>
    <m/>
    <m/>
    <s v="0055A000009GxI2QAK"/>
    <s v="01si00000040RFIAA2"/>
    <m/>
    <s v="Drugs"/>
    <s v="0035A00003W0IYmQAN"/>
    <m/>
    <s v="MX908"/>
    <m/>
    <m/>
    <s v="0125A000001NaBLQA0"/>
    <b v="0"/>
    <m/>
    <b v="0"/>
    <m/>
    <m/>
    <x v="3"/>
    <b v="0"/>
    <d v="2021-06-29T20:34:55"/>
    <m/>
    <m/>
    <b v="0"/>
    <x v="0"/>
    <m/>
    <m/>
    <n v="146250"/>
    <m/>
    <x v="219"/>
    <n v="5"/>
    <n v="0"/>
  </r>
  <r>
    <s v="0015A00002VrRGPQA3"/>
    <b v="0"/>
    <m/>
    <b v="0"/>
    <m/>
    <m/>
    <m/>
    <x v="77"/>
    <b v="0"/>
    <m/>
    <m/>
    <m/>
    <m/>
    <m/>
    <s v="0055A000009sa63QAA"/>
    <b v="0"/>
    <d v="2021-05-03T18:22:38"/>
    <m/>
    <b v="0"/>
    <s v="Safeware"/>
    <m/>
    <b v="0"/>
    <d v="2022-01-01T00:00:00"/>
    <n v="1"/>
    <n v="2022"/>
    <s v="Pipeline"/>
    <s v="Pipeline"/>
    <b v="0"/>
    <b v="0"/>
    <s v="HSGP"/>
    <b v="1"/>
    <b v="0"/>
    <b v="0"/>
    <x v="4"/>
    <b v="0"/>
    <m/>
    <x v="0"/>
    <m/>
    <s v="0055A000009sa63QAA"/>
    <d v="2021-05-04T17:56:23"/>
    <m/>
    <m/>
    <m/>
    <m/>
    <b v="0"/>
    <m/>
    <m/>
    <s v="Field Sales"/>
    <m/>
    <m/>
    <m/>
    <m/>
    <m/>
    <x v="1172"/>
    <x v="0"/>
    <b v="0"/>
    <m/>
    <m/>
    <m/>
    <s v="0055A000009sa63QAA"/>
    <s v="01s31000003qafjAAA"/>
    <m/>
    <m/>
    <m/>
    <m/>
    <s v="MX908"/>
    <m/>
    <m/>
    <s v="0125A000001NaBLQA0"/>
    <b v="0"/>
    <s v="All Hazards"/>
    <b v="0"/>
    <m/>
    <m/>
    <x v="4"/>
    <b v="0"/>
    <d v="2021-06-29T20:34:55"/>
    <m/>
    <m/>
    <b v="0"/>
    <x v="0"/>
    <m/>
    <m/>
    <n v="72821.7"/>
    <m/>
    <x v="220"/>
    <n v="30"/>
    <n v="0"/>
  </r>
  <r>
    <s v="0016e00002Zw9GRAAZ"/>
    <b v="0"/>
    <m/>
    <b v="0"/>
    <m/>
    <m/>
    <m/>
    <x v="68"/>
    <b v="0"/>
    <m/>
    <m/>
    <m/>
    <m/>
    <m/>
    <s v="0055A000009GxI2QAK"/>
    <b v="0"/>
    <d v="2021-03-01T13:45:00"/>
    <m/>
    <b v="0"/>
    <m/>
    <m/>
    <b v="0"/>
    <d v="2022-01-01T00:00:00"/>
    <n v="1"/>
    <n v="2022"/>
    <s v="Pipeline"/>
    <s v="Pipeline"/>
    <b v="0"/>
    <b v="0"/>
    <m/>
    <b v="1"/>
    <b v="0"/>
    <b v="0"/>
    <x v="4"/>
    <b v="0"/>
    <m/>
    <x v="0"/>
    <m/>
    <s v="0055A000009GxI2QAK"/>
    <d v="2021-06-17T15:35:10"/>
    <m/>
    <m/>
    <m/>
    <m/>
    <b v="0"/>
    <m/>
    <m/>
    <s v="Field Sales"/>
    <m/>
    <m/>
    <m/>
    <m/>
    <m/>
    <x v="1173"/>
    <x v="0"/>
    <b v="0"/>
    <m/>
    <m/>
    <m/>
    <s v="0055A000009GxI2QAK"/>
    <s v="01si00000040RFIAA2"/>
    <m/>
    <s v="Drugs"/>
    <s v="0035A00003ZWb4rQAD"/>
    <m/>
    <s v="MX908"/>
    <m/>
    <m/>
    <s v="0125A000001NaBLQA0"/>
    <b v="0"/>
    <s v="All Hazards"/>
    <b v="0"/>
    <m/>
    <m/>
    <x v="2"/>
    <b v="0"/>
    <d v="2021-06-29T20:34:55"/>
    <m/>
    <m/>
    <b v="0"/>
    <x v="0"/>
    <m/>
    <m/>
    <n v="104000"/>
    <m/>
    <x v="221"/>
    <n v="10"/>
    <n v="0"/>
  </r>
  <r>
    <s v="0016e00002Zw9ipAAB"/>
    <b v="0"/>
    <m/>
    <b v="0"/>
    <m/>
    <m/>
    <m/>
    <x v="68"/>
    <b v="0"/>
    <m/>
    <m/>
    <m/>
    <m/>
    <m/>
    <s v="0055A000009GxI2QAK"/>
    <b v="0"/>
    <d v="2021-02-26T12:21:56"/>
    <m/>
    <b v="0"/>
    <m/>
    <m/>
    <b v="0"/>
    <d v="2022-01-01T00:00:00"/>
    <n v="1"/>
    <n v="2022"/>
    <s v="Pipeline"/>
    <s v="Pipeline"/>
    <b v="0"/>
    <b v="0"/>
    <m/>
    <b v="1"/>
    <b v="0"/>
    <b v="0"/>
    <x v="4"/>
    <b v="0"/>
    <m/>
    <x v="0"/>
    <m/>
    <s v="0055A000009GxI2QAK"/>
    <d v="2021-06-17T15:22:24"/>
    <m/>
    <d v="2021-06-17T15:22:24"/>
    <d v="2021-06-17T00:00:00"/>
    <m/>
    <b v="0"/>
    <m/>
    <m/>
    <s v="Field Sales"/>
    <m/>
    <m/>
    <m/>
    <m/>
    <m/>
    <x v="1174"/>
    <x v="0"/>
    <b v="0"/>
    <m/>
    <m/>
    <m/>
    <s v="0055A000009GxI2QAK"/>
    <s v="01si00000040RFIAA2"/>
    <m/>
    <s v="Explosives"/>
    <s v="0035A00003W0IxSQAV"/>
    <m/>
    <s v="MX908"/>
    <m/>
    <m/>
    <s v="0125A000001NaBLQA0"/>
    <b v="0"/>
    <s v="CWAs"/>
    <b v="0"/>
    <m/>
    <m/>
    <x v="3"/>
    <b v="0"/>
    <d v="2021-06-29T20:34:55"/>
    <m/>
    <m/>
    <b v="0"/>
    <x v="0"/>
    <m/>
    <m/>
    <n v="97500"/>
    <m/>
    <x v="222"/>
    <n v="5"/>
    <n v="0"/>
  </r>
  <r>
    <s v="0015A00002Rg9WRQAZ"/>
    <b v="0"/>
    <m/>
    <b v="0"/>
    <m/>
    <m/>
    <m/>
    <x v="68"/>
    <b v="0"/>
    <m/>
    <m/>
    <m/>
    <m/>
    <m/>
    <s v="0055A00000BcrkYQAR"/>
    <b v="0"/>
    <d v="2021-05-10T17:49:50"/>
    <m/>
    <b v="0"/>
    <m/>
    <m/>
    <b v="0"/>
    <d v="2022-01-01T00:00:00"/>
    <n v="1"/>
    <n v="2022"/>
    <s v="Pipeline"/>
    <s v="Pipeline"/>
    <b v="0"/>
    <b v="0"/>
    <m/>
    <b v="1"/>
    <b v="0"/>
    <b v="0"/>
    <x v="13"/>
    <b v="0"/>
    <m/>
    <x v="0"/>
    <m/>
    <s v="0055A00000BcrkYQAR"/>
    <d v="2021-05-10T18:01:18"/>
    <m/>
    <m/>
    <m/>
    <m/>
    <b v="0"/>
    <m/>
    <m/>
    <s v="Field Sales"/>
    <m/>
    <m/>
    <m/>
    <m/>
    <m/>
    <x v="1175"/>
    <x v="0"/>
    <b v="0"/>
    <m/>
    <m/>
    <m/>
    <s v="0055A00000BcrkYQAR"/>
    <s v="01si00000040RFIAA2"/>
    <m/>
    <s v="All Hazards"/>
    <s v="0035A00003lT4acQAC"/>
    <m/>
    <s v="MX908"/>
    <m/>
    <m/>
    <s v="0125A000001NaBLQA0"/>
    <b v="0"/>
    <s v="Drugs"/>
    <b v="0"/>
    <m/>
    <m/>
    <x v="3"/>
    <b v="0"/>
    <d v="2021-06-29T20:34:55"/>
    <m/>
    <m/>
    <b v="0"/>
    <x v="0"/>
    <m/>
    <m/>
    <n v="52577.75"/>
    <m/>
    <x v="223"/>
    <n v="5"/>
    <n v="0"/>
  </r>
  <r>
    <s v="0015A00002Uf6HqQAJ"/>
    <b v="0"/>
    <m/>
    <b v="0"/>
    <m/>
    <m/>
    <m/>
    <x v="277"/>
    <b v="0"/>
    <m/>
    <m/>
    <m/>
    <m/>
    <m/>
    <s v="00531000007MUoEAAW"/>
    <b v="0"/>
    <d v="2021-02-02T17:12:27"/>
    <m/>
    <b v="0"/>
    <m/>
    <m/>
    <b v="0"/>
    <d v="2021-01-01T00:00:00"/>
    <n v="1"/>
    <n v="2021"/>
    <s v="Pipeline"/>
    <s v="Pipeline"/>
    <b v="0"/>
    <b v="0"/>
    <m/>
    <b v="1"/>
    <b v="0"/>
    <b v="0"/>
    <x v="13"/>
    <b v="0"/>
    <m/>
    <x v="0"/>
    <d v="2021-02-03T00:00:00"/>
    <s v="0055A00000BclF5QAJ"/>
    <d v="2021-04-11T19:52:07"/>
    <m/>
    <m/>
    <m/>
    <m/>
    <b v="0"/>
    <m/>
    <m/>
    <s v="Inside Sales"/>
    <m/>
    <m/>
    <m/>
    <m/>
    <m/>
    <x v="1176"/>
    <x v="0"/>
    <b v="0"/>
    <m/>
    <m/>
    <m/>
    <s v="00531000007KgPgAAK"/>
    <s v="01s31000003qafjAAA"/>
    <m/>
    <s v="CWAs"/>
    <m/>
    <m/>
    <s v="MX908"/>
    <m/>
    <m/>
    <s v="0125A000001NaBLQA0"/>
    <b v="0"/>
    <s v="Drugs"/>
    <b v="0"/>
    <m/>
    <m/>
    <x v="3"/>
    <b v="0"/>
    <d v="2021-06-29T20:34:55"/>
    <m/>
    <m/>
    <b v="0"/>
    <x v="0"/>
    <m/>
    <m/>
    <n v="328180"/>
    <m/>
    <x v="224"/>
    <n v="5"/>
    <n v="0"/>
  </r>
  <r>
    <s v="0015A00002Uf6GiQAJ"/>
    <b v="0"/>
    <m/>
    <b v="0"/>
    <m/>
    <m/>
    <m/>
    <x v="277"/>
    <b v="0"/>
    <m/>
    <m/>
    <m/>
    <m/>
    <m/>
    <s v="00531000007MUoEAAW"/>
    <b v="0"/>
    <d v="2021-02-02T17:22:53"/>
    <m/>
    <b v="0"/>
    <m/>
    <m/>
    <b v="0"/>
    <d v="2021-01-01T00:00:00"/>
    <n v="1"/>
    <n v="2021"/>
    <s v="Pipeline"/>
    <s v="Pipeline"/>
    <b v="0"/>
    <b v="0"/>
    <m/>
    <b v="1"/>
    <b v="0"/>
    <b v="0"/>
    <x v="13"/>
    <b v="0"/>
    <m/>
    <x v="0"/>
    <d v="2021-02-03T00:00:00"/>
    <s v="0055A00000BclF5QAJ"/>
    <d v="2021-04-11T19:52:07"/>
    <m/>
    <m/>
    <m/>
    <m/>
    <b v="0"/>
    <m/>
    <m/>
    <s v="Inside Sales"/>
    <m/>
    <m/>
    <m/>
    <m/>
    <m/>
    <x v="1177"/>
    <x v="0"/>
    <b v="0"/>
    <m/>
    <m/>
    <m/>
    <s v="00531000007KgPgAAK"/>
    <s v="01s31000003qafjAAA"/>
    <m/>
    <s v="CWAs"/>
    <m/>
    <m/>
    <s v="MX908"/>
    <m/>
    <m/>
    <s v="0125A000001NaBLQA0"/>
    <b v="0"/>
    <s v="Drugs"/>
    <b v="0"/>
    <m/>
    <m/>
    <x v="3"/>
    <b v="0"/>
    <d v="2021-06-29T20:34:55"/>
    <m/>
    <m/>
    <b v="0"/>
    <x v="0"/>
    <m/>
    <m/>
    <n v="328180"/>
    <m/>
    <x v="224"/>
    <n v="5"/>
    <n v="0"/>
  </r>
  <r>
    <s v="0015A00001tZ9JzQAK"/>
    <b v="0"/>
    <m/>
    <b v="0"/>
    <m/>
    <m/>
    <m/>
    <x v="77"/>
    <b v="0"/>
    <m/>
    <m/>
    <m/>
    <m/>
    <m/>
    <s v="00531000007MUoEAAW"/>
    <b v="0"/>
    <d v="2021-03-24T19:33:02"/>
    <m/>
    <b v="0"/>
    <m/>
    <m/>
    <b v="0"/>
    <d v="2022-01-01T00:00:00"/>
    <n v="1"/>
    <n v="2022"/>
    <s v="BestCase"/>
    <s v="Best Case"/>
    <b v="0"/>
    <b v="0"/>
    <m/>
    <b v="1"/>
    <b v="0"/>
    <b v="0"/>
    <x v="13"/>
    <b v="0"/>
    <m/>
    <x v="0"/>
    <d v="2021-03-24T00:00:00"/>
    <s v="00531000007KgPgAAK"/>
    <d v="2021-06-09T03:18:37"/>
    <m/>
    <d v="2021-06-09T03:18:37"/>
    <d v="2021-06-08T00:00:00"/>
    <m/>
    <b v="0"/>
    <m/>
    <m/>
    <s v="Field Sales"/>
    <m/>
    <m/>
    <m/>
    <m/>
    <m/>
    <x v="1178"/>
    <x v="0"/>
    <b v="0"/>
    <m/>
    <m/>
    <m/>
    <s v="00531000007KgPgAAK"/>
    <s v="01si00000040RFIAA2"/>
    <m/>
    <s v="CWAs"/>
    <m/>
    <m/>
    <s v="MX908"/>
    <m/>
    <s v="0Q05A000001eWEySAM"/>
    <s v="0125A000001NaBLQA0"/>
    <b v="0"/>
    <m/>
    <b v="0"/>
    <m/>
    <m/>
    <x v="9"/>
    <b v="0"/>
    <d v="2021-06-29T20:34:55"/>
    <m/>
    <m/>
    <b v="0"/>
    <x v="0"/>
    <n v="0"/>
    <n v="0"/>
    <n v="125476.68"/>
    <m/>
    <x v="225"/>
    <n v="50"/>
    <n v="0"/>
  </r>
  <r>
    <s v="0015A00002NMNlRQAX"/>
    <b v="0"/>
    <m/>
    <b v="0"/>
    <m/>
    <m/>
    <m/>
    <x v="68"/>
    <b v="0"/>
    <m/>
    <m/>
    <m/>
    <m/>
    <m/>
    <s v="00531000007MUoEAAW"/>
    <b v="0"/>
    <d v="2020-07-16T20:17:04"/>
    <m/>
    <b v="0"/>
    <m/>
    <m/>
    <b v="0"/>
    <d v="2022-01-01T00:00:00"/>
    <n v="1"/>
    <n v="2022"/>
    <s v="Pipeline"/>
    <s v="Pipeline"/>
    <b v="0"/>
    <b v="0"/>
    <m/>
    <b v="1"/>
    <b v="0"/>
    <b v="0"/>
    <x v="13"/>
    <b v="0"/>
    <m/>
    <x v="0"/>
    <d v="2020-07-22T00:00:00"/>
    <s v="00531000007KgPgAAK"/>
    <d v="2021-06-09T03:17:07"/>
    <m/>
    <d v="2021-06-09T03:17:05"/>
    <d v="2021-06-08T00:00:00"/>
    <m/>
    <b v="0"/>
    <m/>
    <m/>
    <s v="Field Sales"/>
    <m/>
    <m/>
    <m/>
    <m/>
    <m/>
    <x v="1179"/>
    <x v="0"/>
    <b v="0"/>
    <m/>
    <m/>
    <m/>
    <s v="00531000007KgPgAAK"/>
    <s v="01si00000040RFIAA2"/>
    <s v="CWAs;Explosives;Drugs"/>
    <m/>
    <m/>
    <m/>
    <s v="MX908"/>
    <m/>
    <m/>
    <s v="0125A000001NaBLQA0"/>
    <b v="0"/>
    <m/>
    <b v="0"/>
    <m/>
    <m/>
    <x v="2"/>
    <b v="0"/>
    <d v="2021-06-29T20:34:55"/>
    <m/>
    <m/>
    <b v="0"/>
    <x v="0"/>
    <n v="0"/>
    <n v="0"/>
    <n v="149898"/>
    <m/>
    <x v="226"/>
    <n v="10"/>
    <n v="0"/>
  </r>
  <r>
    <s v="0015A00002NOUiKQAX"/>
    <b v="0"/>
    <m/>
    <b v="0"/>
    <m/>
    <m/>
    <m/>
    <x v="68"/>
    <b v="0"/>
    <m/>
    <m/>
    <m/>
    <m/>
    <m/>
    <s v="00531000008F2qlAAC"/>
    <b v="0"/>
    <d v="2020-07-29T21:13:38"/>
    <m/>
    <b v="0"/>
    <m/>
    <m/>
    <b v="0"/>
    <d v="2022-01-01T00:00:00"/>
    <n v="1"/>
    <n v="2022"/>
    <s v="Pipeline"/>
    <s v="Pipeline"/>
    <b v="0"/>
    <b v="0"/>
    <m/>
    <b v="1"/>
    <b v="0"/>
    <b v="0"/>
    <x v="13"/>
    <b v="0"/>
    <m/>
    <x v="0"/>
    <d v="2021-02-22T00:00:00"/>
    <s v="00531000007KgPgAAK"/>
    <d v="2021-06-21T20:17:16"/>
    <m/>
    <m/>
    <m/>
    <m/>
    <b v="0"/>
    <m/>
    <m/>
    <s v="Field Sales"/>
    <m/>
    <m/>
    <m/>
    <m/>
    <m/>
    <x v="1180"/>
    <x v="0"/>
    <b v="0"/>
    <m/>
    <m/>
    <m/>
    <s v="00531000007KgPgAAK"/>
    <s v="01si00000040RFIAA2"/>
    <m/>
    <m/>
    <m/>
    <m/>
    <s v="MX908"/>
    <m/>
    <s v="0Q05A0000013yCZSAY"/>
    <s v="0125A000001NaBLQA0"/>
    <b v="0"/>
    <m/>
    <b v="0"/>
    <m/>
    <m/>
    <x v="2"/>
    <b v="0"/>
    <d v="2021-06-29T20:34:55"/>
    <m/>
    <m/>
    <b v="0"/>
    <x v="0"/>
    <n v="0"/>
    <n v="0"/>
    <n v="66488.34"/>
    <m/>
    <x v="227"/>
    <n v="10"/>
    <n v="0"/>
  </r>
  <r>
    <s v="0015A000029X2jwQAC"/>
    <b v="0"/>
    <m/>
    <b v="0"/>
    <m/>
    <m/>
    <m/>
    <x v="68"/>
    <b v="0"/>
    <m/>
    <m/>
    <s v="0035A00003R0JUNQA3"/>
    <m/>
    <m/>
    <s v="00531000007MUoEAAW"/>
    <b v="0"/>
    <d v="2019-02-27T15:41:57"/>
    <m/>
    <b v="0"/>
    <m/>
    <m/>
    <b v="0"/>
    <d v="2022-01-01T00:00:00"/>
    <n v="1"/>
    <n v="2022"/>
    <s v="Pipeline"/>
    <s v="Pipeline"/>
    <b v="0"/>
    <b v="0"/>
    <m/>
    <b v="1"/>
    <b v="0"/>
    <b v="0"/>
    <x v="13"/>
    <b v="0"/>
    <m/>
    <x v="0"/>
    <m/>
    <s v="00531000007KgPgAAK"/>
    <d v="2021-06-07T10:29:28"/>
    <m/>
    <d v="2021-06-07T10:29:28"/>
    <d v="2021-06-07T00:00:00"/>
    <m/>
    <b v="0"/>
    <m/>
    <m/>
    <s v="Field Sales"/>
    <m/>
    <m/>
    <m/>
    <m/>
    <m/>
    <x v="1181"/>
    <x v="0"/>
    <b v="0"/>
    <m/>
    <m/>
    <m/>
    <s v="00531000007KgPgAAK"/>
    <s v="01s31000003qafjAAA"/>
    <s v="CWAs;Explosives"/>
    <m/>
    <m/>
    <m/>
    <s v="MX908"/>
    <m/>
    <m/>
    <s v="0125A000001NaBLQA0"/>
    <b v="0"/>
    <m/>
    <b v="0"/>
    <m/>
    <m/>
    <x v="4"/>
    <b v="0"/>
    <d v="2021-06-29T20:34:54"/>
    <m/>
    <m/>
    <b v="0"/>
    <x v="0"/>
    <n v="0"/>
    <n v="0"/>
    <n v="327821.52"/>
    <m/>
    <x v="228"/>
    <n v="30"/>
    <n v="0"/>
  </r>
  <r>
    <s v="0015A000029X33TQAS"/>
    <b v="0"/>
    <m/>
    <b v="0"/>
    <m/>
    <m/>
    <m/>
    <x v="68"/>
    <b v="0"/>
    <m/>
    <m/>
    <m/>
    <m/>
    <m/>
    <s v="00531000007MUoEAAW"/>
    <b v="0"/>
    <d v="2019-02-27T15:58:05"/>
    <m/>
    <b v="0"/>
    <m/>
    <m/>
    <b v="0"/>
    <d v="2022-01-01T00:00:00"/>
    <n v="1"/>
    <n v="2022"/>
    <s v="Pipeline"/>
    <s v="Pipeline"/>
    <b v="0"/>
    <b v="0"/>
    <m/>
    <b v="1"/>
    <b v="0"/>
    <b v="0"/>
    <x v="13"/>
    <b v="0"/>
    <m/>
    <x v="0"/>
    <m/>
    <s v="00531000007KgPgAAK"/>
    <d v="2021-06-02T04:34:37"/>
    <m/>
    <d v="2020-05-18T13:12:56"/>
    <m/>
    <m/>
    <b v="0"/>
    <m/>
    <m/>
    <s v="Field Sales"/>
    <m/>
    <m/>
    <m/>
    <m/>
    <m/>
    <x v="1182"/>
    <x v="0"/>
    <b v="0"/>
    <m/>
    <m/>
    <m/>
    <s v="00531000007KgPgAAK"/>
    <s v="01s31000003qafjAAA"/>
    <s v="CWAs;Explosives"/>
    <m/>
    <m/>
    <m/>
    <s v="MX908"/>
    <m/>
    <m/>
    <s v="0125A000001NaBLQA0"/>
    <b v="0"/>
    <m/>
    <b v="0"/>
    <m/>
    <m/>
    <x v="4"/>
    <b v="0"/>
    <d v="2021-06-29T20:34:54"/>
    <m/>
    <m/>
    <b v="0"/>
    <x v="0"/>
    <n v="0"/>
    <n v="0"/>
    <n v="384250.64"/>
    <m/>
    <x v="229"/>
    <n v="30"/>
    <n v="0"/>
  </r>
  <r>
    <s v="0015A00001yVSaMQAW"/>
    <b v="0"/>
    <m/>
    <b v="0"/>
    <m/>
    <m/>
    <m/>
    <x v="68"/>
    <b v="0"/>
    <m/>
    <m/>
    <m/>
    <m/>
    <m/>
    <s v="00531000008F2qlAAC"/>
    <b v="0"/>
    <d v="2019-12-13T19:26:28"/>
    <m/>
    <b v="0"/>
    <m/>
    <m/>
    <b v="0"/>
    <d v="2022-01-01T00:00:00"/>
    <n v="1"/>
    <n v="2022"/>
    <s v="Pipeline"/>
    <s v="Pipeline"/>
    <b v="0"/>
    <b v="0"/>
    <m/>
    <b v="1"/>
    <b v="0"/>
    <b v="0"/>
    <x v="13"/>
    <b v="0"/>
    <m/>
    <x v="0"/>
    <m/>
    <s v="00531000007KgPgAAK"/>
    <d v="2021-06-07T10:37:48"/>
    <m/>
    <d v="2020-01-06T18:18:11"/>
    <m/>
    <m/>
    <b v="0"/>
    <m/>
    <m/>
    <s v="Field Sales"/>
    <m/>
    <m/>
    <m/>
    <m/>
    <m/>
    <x v="1183"/>
    <x v="0"/>
    <b v="0"/>
    <m/>
    <m/>
    <m/>
    <s v="00531000007KgPgAAK"/>
    <s v="01si00000040RFIAA2"/>
    <s v="All Hazards"/>
    <m/>
    <m/>
    <m/>
    <s v="MX908"/>
    <m/>
    <m/>
    <s v="0125A000001NaBLQA0"/>
    <b v="0"/>
    <m/>
    <b v="0"/>
    <m/>
    <m/>
    <x v="4"/>
    <b v="0"/>
    <d v="2021-06-29T20:34:55"/>
    <m/>
    <m/>
    <b v="0"/>
    <x v="0"/>
    <n v="0"/>
    <n v="0"/>
    <n v="59977.599999999999"/>
    <m/>
    <x v="230"/>
    <n v="30"/>
    <n v="0"/>
  </r>
  <r>
    <s v="0015A00001tbbJ8QAI"/>
    <b v="0"/>
    <m/>
    <b v="0"/>
    <m/>
    <m/>
    <m/>
    <x v="68"/>
    <b v="0"/>
    <m/>
    <m/>
    <m/>
    <m/>
    <m/>
    <s v="00531000007MUoEAAW"/>
    <b v="0"/>
    <d v="2020-03-16T13:43:48"/>
    <m/>
    <b v="0"/>
    <m/>
    <m/>
    <b v="0"/>
    <d v="2022-01-01T00:00:00"/>
    <n v="1"/>
    <n v="2022"/>
    <s v="Pipeline"/>
    <s v="Pipeline"/>
    <b v="0"/>
    <b v="0"/>
    <m/>
    <b v="1"/>
    <b v="0"/>
    <b v="0"/>
    <x v="13"/>
    <b v="0"/>
    <m/>
    <x v="0"/>
    <m/>
    <s v="00531000007KgPgAAK"/>
    <d v="2021-06-09T02:43:03"/>
    <m/>
    <m/>
    <m/>
    <m/>
    <b v="0"/>
    <m/>
    <m/>
    <s v="Field Sales"/>
    <m/>
    <m/>
    <m/>
    <m/>
    <m/>
    <x v="1184"/>
    <x v="0"/>
    <b v="0"/>
    <m/>
    <m/>
    <m/>
    <s v="00531000007KgPgAAK"/>
    <s v="01si00000040RFIAA2"/>
    <m/>
    <m/>
    <m/>
    <m/>
    <s v="MX908"/>
    <m/>
    <m/>
    <s v="0125A000001NaBLQA0"/>
    <b v="0"/>
    <m/>
    <b v="0"/>
    <m/>
    <m/>
    <x v="4"/>
    <b v="0"/>
    <d v="2021-06-29T20:34:55"/>
    <m/>
    <m/>
    <b v="0"/>
    <x v="0"/>
    <n v="0"/>
    <n v="0"/>
    <n v="156000"/>
    <m/>
    <x v="231"/>
    <n v="30"/>
    <n v="0"/>
  </r>
  <r>
    <s v="0015A00001tbbJ8QAI"/>
    <b v="0"/>
    <m/>
    <b v="0"/>
    <m/>
    <m/>
    <m/>
    <x v="68"/>
    <b v="0"/>
    <m/>
    <m/>
    <m/>
    <m/>
    <m/>
    <s v="00531000007MUoEAAW"/>
    <b v="0"/>
    <d v="2020-03-16T13:54:14"/>
    <m/>
    <b v="0"/>
    <m/>
    <m/>
    <b v="0"/>
    <d v="2022-01-01T00:00:00"/>
    <n v="1"/>
    <n v="2022"/>
    <s v="Pipeline"/>
    <s v="Pipeline"/>
    <b v="0"/>
    <b v="0"/>
    <m/>
    <b v="1"/>
    <b v="0"/>
    <b v="0"/>
    <x v="13"/>
    <b v="0"/>
    <m/>
    <x v="0"/>
    <m/>
    <s v="00531000007KgPgAAK"/>
    <d v="2021-06-09T02:45:09"/>
    <m/>
    <m/>
    <m/>
    <m/>
    <b v="0"/>
    <m/>
    <m/>
    <s v="Field Sales"/>
    <m/>
    <m/>
    <m/>
    <m/>
    <m/>
    <x v="1185"/>
    <x v="0"/>
    <b v="0"/>
    <m/>
    <m/>
    <m/>
    <s v="00531000007KgPgAAK"/>
    <s v="01si00000040RFIAA2"/>
    <s v="Explosives"/>
    <m/>
    <m/>
    <m/>
    <s v="MX908"/>
    <m/>
    <m/>
    <s v="0125A000001NaBLQA0"/>
    <b v="0"/>
    <m/>
    <b v="0"/>
    <m/>
    <m/>
    <x v="4"/>
    <b v="0"/>
    <d v="2021-06-29T20:34:55"/>
    <m/>
    <m/>
    <b v="0"/>
    <x v="0"/>
    <n v="0"/>
    <n v="0"/>
    <n v="312000"/>
    <m/>
    <x v="232"/>
    <n v="30"/>
    <n v="0"/>
  </r>
  <r>
    <s v="0015A00001tbbJ8QAI"/>
    <b v="0"/>
    <m/>
    <b v="0"/>
    <m/>
    <m/>
    <m/>
    <x v="68"/>
    <b v="0"/>
    <m/>
    <m/>
    <m/>
    <m/>
    <m/>
    <s v="00531000007MUoEAAW"/>
    <b v="0"/>
    <d v="2020-03-16T13:55:51"/>
    <m/>
    <b v="0"/>
    <m/>
    <m/>
    <b v="0"/>
    <d v="2022-01-01T00:00:00"/>
    <n v="1"/>
    <n v="2022"/>
    <s v="Pipeline"/>
    <s v="Pipeline"/>
    <b v="0"/>
    <b v="0"/>
    <m/>
    <b v="1"/>
    <b v="0"/>
    <b v="0"/>
    <x v="13"/>
    <b v="0"/>
    <m/>
    <x v="0"/>
    <m/>
    <s v="00531000007KgPgAAK"/>
    <d v="2021-06-09T02:51:43"/>
    <m/>
    <m/>
    <m/>
    <m/>
    <b v="0"/>
    <m/>
    <m/>
    <s v="Field Sales"/>
    <m/>
    <m/>
    <m/>
    <m/>
    <m/>
    <x v="1186"/>
    <x v="0"/>
    <b v="0"/>
    <m/>
    <m/>
    <m/>
    <s v="00531000007KgPgAAK"/>
    <s v="01si00000040RFIAA2"/>
    <m/>
    <m/>
    <m/>
    <m/>
    <s v="MX908"/>
    <m/>
    <m/>
    <s v="0125A000001NaBLQA0"/>
    <b v="0"/>
    <m/>
    <b v="0"/>
    <m/>
    <m/>
    <x v="4"/>
    <b v="0"/>
    <d v="2021-06-29T20:34:55"/>
    <m/>
    <m/>
    <b v="0"/>
    <x v="0"/>
    <n v="0"/>
    <n v="0"/>
    <n v="52000"/>
    <m/>
    <x v="233"/>
    <n v="30"/>
    <n v="0"/>
  </r>
  <r>
    <s v="0015A00001tbbJ8QAI"/>
    <b v="0"/>
    <m/>
    <b v="0"/>
    <m/>
    <m/>
    <m/>
    <x v="68"/>
    <b v="0"/>
    <m/>
    <m/>
    <m/>
    <m/>
    <m/>
    <s v="00531000007MUoEAAW"/>
    <b v="0"/>
    <d v="2020-03-16T14:00:41"/>
    <m/>
    <b v="0"/>
    <m/>
    <m/>
    <b v="0"/>
    <d v="2022-01-01T00:00:00"/>
    <n v="1"/>
    <n v="2022"/>
    <s v="Pipeline"/>
    <s v="Pipeline"/>
    <b v="0"/>
    <b v="0"/>
    <m/>
    <b v="1"/>
    <b v="0"/>
    <b v="0"/>
    <x v="13"/>
    <b v="0"/>
    <m/>
    <x v="0"/>
    <m/>
    <s v="00531000007KgPgAAK"/>
    <d v="2021-06-09T02:45:30"/>
    <m/>
    <m/>
    <m/>
    <m/>
    <b v="0"/>
    <m/>
    <m/>
    <s v="Field Sales"/>
    <m/>
    <m/>
    <m/>
    <m/>
    <m/>
    <x v="1187"/>
    <x v="0"/>
    <b v="0"/>
    <m/>
    <m/>
    <m/>
    <s v="00531000007KgPgAAK"/>
    <s v="01si00000040RFIAA2"/>
    <s v="Drugs"/>
    <m/>
    <m/>
    <m/>
    <s v="MX908"/>
    <m/>
    <m/>
    <s v="0125A000001NaBLQA0"/>
    <b v="0"/>
    <m/>
    <b v="0"/>
    <m/>
    <m/>
    <x v="4"/>
    <b v="0"/>
    <d v="2021-06-29T20:34:55"/>
    <m/>
    <m/>
    <b v="0"/>
    <x v="0"/>
    <n v="0"/>
    <n v="0"/>
    <n v="156000"/>
    <m/>
    <x v="231"/>
    <n v="30"/>
    <n v="0"/>
  </r>
  <r>
    <s v="0015A000026nOcMQAU"/>
    <b v="0"/>
    <m/>
    <b v="0"/>
    <m/>
    <m/>
    <m/>
    <x v="68"/>
    <b v="0"/>
    <m/>
    <m/>
    <m/>
    <m/>
    <m/>
    <s v="00531000008F2qlAAC"/>
    <b v="0"/>
    <d v="2020-07-29T21:02:52"/>
    <m/>
    <b v="0"/>
    <m/>
    <m/>
    <b v="0"/>
    <d v="2022-01-01T00:00:00"/>
    <n v="1"/>
    <n v="2022"/>
    <s v="Pipeline"/>
    <s v="Pipeline"/>
    <b v="0"/>
    <b v="0"/>
    <m/>
    <b v="1"/>
    <b v="0"/>
    <b v="0"/>
    <x v="13"/>
    <b v="0"/>
    <m/>
    <x v="0"/>
    <m/>
    <s v="00531000007KgPgAAK"/>
    <d v="2021-06-07T10:41:41"/>
    <m/>
    <d v="2020-12-21T14:17:59"/>
    <m/>
    <m/>
    <b v="0"/>
    <m/>
    <m/>
    <s v="Field Sales"/>
    <m/>
    <m/>
    <m/>
    <m/>
    <m/>
    <x v="1188"/>
    <x v="0"/>
    <b v="0"/>
    <m/>
    <m/>
    <m/>
    <s v="00531000007KgPgAAK"/>
    <s v="01si00000040RFIAA2"/>
    <s v="CWAs"/>
    <m/>
    <m/>
    <m/>
    <s v="MX908"/>
    <m/>
    <m/>
    <s v="0125A000001NaBLQA0"/>
    <b v="0"/>
    <m/>
    <b v="0"/>
    <m/>
    <m/>
    <x v="4"/>
    <b v="0"/>
    <d v="2021-06-29T20:34:55"/>
    <m/>
    <m/>
    <b v="0"/>
    <x v="0"/>
    <n v="0"/>
    <n v="0"/>
    <n v="170541"/>
    <m/>
    <x v="234"/>
    <n v="30"/>
    <n v="0"/>
  </r>
  <r>
    <s v="0015A00002OJEO0QAP"/>
    <b v="0"/>
    <m/>
    <b v="0"/>
    <m/>
    <m/>
    <m/>
    <x v="68"/>
    <b v="0"/>
    <m/>
    <m/>
    <m/>
    <m/>
    <m/>
    <s v="00531000007MUoEAAW"/>
    <b v="0"/>
    <d v="2020-08-14T17:34:04"/>
    <m/>
    <b v="0"/>
    <m/>
    <m/>
    <b v="0"/>
    <d v="2022-01-01T00:00:00"/>
    <n v="1"/>
    <n v="2022"/>
    <s v="Pipeline"/>
    <s v="Pipeline"/>
    <b v="0"/>
    <b v="0"/>
    <m/>
    <b v="1"/>
    <b v="0"/>
    <b v="0"/>
    <x v="13"/>
    <b v="0"/>
    <m/>
    <x v="0"/>
    <m/>
    <s v="00531000007KgPgAAK"/>
    <d v="2021-06-07T10:41:12"/>
    <m/>
    <m/>
    <m/>
    <m/>
    <b v="0"/>
    <m/>
    <m/>
    <s v="Field Sales"/>
    <m/>
    <m/>
    <m/>
    <m/>
    <m/>
    <x v="1189"/>
    <x v="0"/>
    <b v="0"/>
    <m/>
    <m/>
    <m/>
    <s v="00531000007KgPgAAK"/>
    <s v="01si00000040RFIAA2"/>
    <s v="CWAs"/>
    <m/>
    <m/>
    <m/>
    <s v="MX908"/>
    <m/>
    <m/>
    <s v="0125A000001NaBLQA0"/>
    <b v="0"/>
    <m/>
    <b v="0"/>
    <m/>
    <m/>
    <x v="4"/>
    <b v="0"/>
    <d v="2021-06-29T20:34:55"/>
    <m/>
    <m/>
    <b v="0"/>
    <x v="0"/>
    <n v="0"/>
    <n v="0"/>
    <n v="222133.36"/>
    <m/>
    <x v="235"/>
    <n v="30"/>
    <n v="0"/>
  </r>
  <r>
    <s v="0015A00001tbbJ8QAI"/>
    <b v="0"/>
    <m/>
    <b v="0"/>
    <s v="70131000001SioZAAS"/>
    <m/>
    <m/>
    <x v="68"/>
    <b v="0"/>
    <m/>
    <m/>
    <s v="0035A00003Ce7bvQAB"/>
    <m/>
    <m/>
    <s v="00531000007KgPgAAK"/>
    <b v="0"/>
    <d v="2017-08-23T00:33:00"/>
    <m/>
    <b v="0"/>
    <m/>
    <m/>
    <b v="0"/>
    <d v="2022-01-01T00:00:00"/>
    <n v="1"/>
    <n v="2022"/>
    <s v="Pipeline"/>
    <s v="Pipeline"/>
    <b v="0"/>
    <b v="0"/>
    <m/>
    <b v="1"/>
    <b v="0"/>
    <b v="0"/>
    <x v="13"/>
    <b v="0"/>
    <m/>
    <x v="0"/>
    <m/>
    <s v="00531000007KgPgAAK"/>
    <d v="2021-06-07T10:36:00"/>
    <m/>
    <d v="2020-04-01T23:13:02"/>
    <m/>
    <m/>
    <b v="0"/>
    <m/>
    <m/>
    <s v="Website"/>
    <m/>
    <m/>
    <m/>
    <m/>
    <m/>
    <x v="1190"/>
    <x v="0"/>
    <b v="0"/>
    <m/>
    <m/>
    <m/>
    <s v="00531000007KgPgAAK"/>
    <s v="01s31000003qafjAAA"/>
    <m/>
    <m/>
    <m/>
    <m/>
    <s v="MX908"/>
    <m/>
    <m/>
    <s v="0125A000001NaBLQA0"/>
    <b v="0"/>
    <m/>
    <b v="0"/>
    <m/>
    <m/>
    <x v="4"/>
    <b v="0"/>
    <d v="2021-06-29T20:34:54"/>
    <m/>
    <m/>
    <b v="0"/>
    <x v="0"/>
    <n v="0"/>
    <n v="0"/>
    <n v="448440"/>
    <m/>
    <x v="236"/>
    <n v="30"/>
    <n v="0"/>
  </r>
  <r>
    <s v="001i000001MZ8IpAAL"/>
    <b v="0"/>
    <m/>
    <b v="0"/>
    <m/>
    <m/>
    <m/>
    <x v="68"/>
    <b v="0"/>
    <m/>
    <m/>
    <s v="0035A00003QVB0tQAH"/>
    <m/>
    <m/>
    <s v="00531000007MUoEAAW"/>
    <b v="0"/>
    <d v="2019-09-27T18:52:26"/>
    <m/>
    <b v="0"/>
    <s v="Federal Resources"/>
    <d v="2020-12-31T00:00:00"/>
    <b v="0"/>
    <d v="2022-01-01T00:00:00"/>
    <n v="1"/>
    <n v="2022"/>
    <s v="Pipeline"/>
    <s v="Pipeline"/>
    <b v="0"/>
    <b v="0"/>
    <m/>
    <b v="1"/>
    <b v="0"/>
    <b v="0"/>
    <x v="13"/>
    <b v="0"/>
    <m/>
    <x v="0"/>
    <d v="2019-10-04T00:00:00"/>
    <s v="00531000007KgPgAAK"/>
    <d v="2021-06-14T14:48:08"/>
    <m/>
    <d v="2021-02-16T13:59:43"/>
    <m/>
    <m/>
    <b v="0"/>
    <m/>
    <m/>
    <s v="Field Sales"/>
    <m/>
    <m/>
    <m/>
    <m/>
    <m/>
    <x v="1191"/>
    <x v="0"/>
    <b v="0"/>
    <m/>
    <m/>
    <m/>
    <s v="00531000007KgPgAAK"/>
    <s v="01si00000040RFIAA2"/>
    <s v="Drugs"/>
    <m/>
    <m/>
    <m/>
    <s v="MX908"/>
    <m/>
    <m/>
    <s v="0125A000001NaBLQA0"/>
    <b v="0"/>
    <m/>
    <b v="0"/>
    <m/>
    <m/>
    <x v="4"/>
    <b v="0"/>
    <d v="2021-06-29T20:34:54"/>
    <m/>
    <m/>
    <b v="0"/>
    <x v="0"/>
    <n v="0"/>
    <n v="0"/>
    <n v="373495"/>
    <m/>
    <x v="237"/>
    <n v="30"/>
    <n v="0"/>
  </r>
  <r>
    <s v="0013100001jYgIJAA0"/>
    <b v="0"/>
    <m/>
    <b v="0"/>
    <m/>
    <m/>
    <m/>
    <x v="278"/>
    <b v="0"/>
    <m/>
    <m/>
    <m/>
    <m/>
    <m/>
    <s v="00531000008F2qlAAC"/>
    <b v="0"/>
    <d v="2019-12-12T03:07:03"/>
    <m/>
    <b v="0"/>
    <m/>
    <m/>
    <b v="0"/>
    <d v="2022-01-01T00:00:00"/>
    <n v="1"/>
    <n v="2022"/>
    <s v="Pipeline"/>
    <s v="Pipeline"/>
    <b v="0"/>
    <b v="0"/>
    <m/>
    <b v="1"/>
    <b v="0"/>
    <b v="0"/>
    <x v="10"/>
    <b v="0"/>
    <m/>
    <x v="0"/>
    <m/>
    <s v="00531000008F2qlAAC"/>
    <d v="2021-06-01T13:50:51"/>
    <m/>
    <d v="2021-06-01T13:50:04"/>
    <d v="2021-06-01T00:00:00"/>
    <m/>
    <b v="0"/>
    <m/>
    <m/>
    <s v="Field Sales"/>
    <m/>
    <m/>
    <m/>
    <m/>
    <m/>
    <x v="1192"/>
    <x v="0"/>
    <b v="0"/>
    <m/>
    <m/>
    <m/>
    <s v="00531000007KgPgAAK"/>
    <s v="01si00000040RFIAA2"/>
    <m/>
    <s v="Drugs"/>
    <m/>
    <m/>
    <s v="MX908"/>
    <m/>
    <s v="0Q05A000001eVhZSAU"/>
    <s v="0125A000001NaBLQA0"/>
    <b v="0"/>
    <m/>
    <b v="0"/>
    <m/>
    <m/>
    <x v="3"/>
    <b v="0"/>
    <d v="2021-06-29T20:34:55"/>
    <m/>
    <m/>
    <b v="0"/>
    <x v="0"/>
    <n v="0"/>
    <n v="0"/>
    <n v="665556"/>
    <m/>
    <x v="238"/>
    <n v="5"/>
    <n v="0"/>
  </r>
  <r>
    <s v="0013100001gawnXAAQ"/>
    <b v="0"/>
    <m/>
    <b v="0"/>
    <m/>
    <m/>
    <m/>
    <x v="68"/>
    <b v="0"/>
    <m/>
    <m/>
    <m/>
    <m/>
    <m/>
    <s v="00531000007MUoEAAW"/>
    <b v="0"/>
    <d v="2020-11-16T19:49:10"/>
    <m/>
    <b v="0"/>
    <m/>
    <m/>
    <b v="0"/>
    <d v="2022-01-01T00:00:00"/>
    <n v="1"/>
    <n v="2022"/>
    <s v="Pipeline"/>
    <s v="Pipeline"/>
    <b v="0"/>
    <b v="0"/>
    <m/>
    <b v="1"/>
    <b v="0"/>
    <b v="0"/>
    <x v="10"/>
    <b v="0"/>
    <m/>
    <x v="0"/>
    <m/>
    <s v="00531000007KgPgAAK"/>
    <d v="2021-06-07T10:38:59"/>
    <m/>
    <m/>
    <m/>
    <m/>
    <b v="0"/>
    <m/>
    <m/>
    <s v="Field Sales"/>
    <m/>
    <m/>
    <m/>
    <m/>
    <m/>
    <x v="1193"/>
    <x v="0"/>
    <b v="0"/>
    <m/>
    <m/>
    <m/>
    <s v="00531000007KgPgAAK"/>
    <s v="01si00000040RFIAA2"/>
    <m/>
    <s v="Drugs"/>
    <m/>
    <m/>
    <s v="MX908"/>
    <m/>
    <m/>
    <s v="0125A000001NaBLQA0"/>
    <b v="0"/>
    <m/>
    <b v="0"/>
    <m/>
    <m/>
    <x v="4"/>
    <b v="0"/>
    <d v="2021-06-29T20:34:55"/>
    <m/>
    <m/>
    <b v="0"/>
    <x v="0"/>
    <n v="0"/>
    <n v="0"/>
    <n v="63258.34"/>
    <m/>
    <x v="239"/>
    <n v="30"/>
    <n v="0"/>
  </r>
  <r>
    <s v="0015A00002VqqpkQAB"/>
    <b v="0"/>
    <m/>
    <b v="0"/>
    <m/>
    <m/>
    <m/>
    <x v="68"/>
    <b v="0"/>
    <m/>
    <m/>
    <m/>
    <m/>
    <m/>
    <s v="00531000007MUoEAAW"/>
    <b v="0"/>
    <d v="2021-03-29T21:10:21"/>
    <m/>
    <b v="0"/>
    <m/>
    <m/>
    <b v="0"/>
    <d v="2022-01-01T00:00:00"/>
    <n v="1"/>
    <n v="2022"/>
    <s v="Pipeline"/>
    <s v="Pipeline"/>
    <b v="0"/>
    <b v="0"/>
    <m/>
    <b v="1"/>
    <b v="0"/>
    <b v="0"/>
    <x v="10"/>
    <b v="0"/>
    <m/>
    <x v="0"/>
    <d v="2021-03-29T00:00:00"/>
    <s v="00531000007KgPgAAK"/>
    <d v="2021-06-07T10:36:46"/>
    <m/>
    <m/>
    <m/>
    <m/>
    <b v="0"/>
    <m/>
    <m/>
    <s v="Field Sales"/>
    <m/>
    <m/>
    <m/>
    <m/>
    <m/>
    <x v="1194"/>
    <x v="0"/>
    <b v="0"/>
    <m/>
    <m/>
    <m/>
    <s v="00531000007KgPgAAK"/>
    <s v="01si00000040RFIAA2"/>
    <m/>
    <s v="Drugs"/>
    <m/>
    <m/>
    <s v="MX908"/>
    <m/>
    <m/>
    <s v="0125A000001NaBLQA0"/>
    <b v="0"/>
    <m/>
    <b v="0"/>
    <m/>
    <m/>
    <x v="4"/>
    <b v="0"/>
    <d v="2021-06-29T20:34:55"/>
    <m/>
    <m/>
    <b v="0"/>
    <x v="0"/>
    <n v="0"/>
    <n v="0"/>
    <n v="670133.4"/>
    <m/>
    <x v="240"/>
    <n v="30"/>
    <n v="0"/>
  </r>
  <r>
    <s v="0015A00002QdeBIQAZ"/>
    <b v="0"/>
    <m/>
    <b v="0"/>
    <m/>
    <m/>
    <m/>
    <x v="68"/>
    <b v="0"/>
    <m/>
    <m/>
    <m/>
    <m/>
    <m/>
    <s v="00531000008F2qlAAC"/>
    <b v="0"/>
    <d v="2020-11-04T22:23:31"/>
    <m/>
    <b v="0"/>
    <m/>
    <m/>
    <b v="0"/>
    <d v="2022-01-01T00:00:00"/>
    <n v="1"/>
    <n v="2022"/>
    <s v="Pipeline"/>
    <s v="Pipeline"/>
    <b v="0"/>
    <b v="0"/>
    <m/>
    <b v="1"/>
    <b v="0"/>
    <b v="0"/>
    <x v="10"/>
    <b v="0"/>
    <m/>
    <x v="0"/>
    <m/>
    <s v="00531000007KgPgAAK"/>
    <d v="2021-06-09T03:18:56"/>
    <m/>
    <m/>
    <m/>
    <m/>
    <b v="0"/>
    <m/>
    <m/>
    <s v="Field Sales"/>
    <m/>
    <m/>
    <m/>
    <m/>
    <m/>
    <x v="1195"/>
    <x v="0"/>
    <b v="0"/>
    <m/>
    <m/>
    <m/>
    <s v="00531000007KgPgAAK"/>
    <s v="01si00000040RFIAA2"/>
    <m/>
    <s v="Drugs"/>
    <m/>
    <m/>
    <s v="MX908"/>
    <m/>
    <m/>
    <s v="0125A000001NaBLQA0"/>
    <b v="0"/>
    <s v="All Hazards"/>
    <b v="0"/>
    <m/>
    <m/>
    <x v="4"/>
    <b v="0"/>
    <d v="2021-06-29T20:34:55"/>
    <m/>
    <m/>
    <b v="0"/>
    <x v="0"/>
    <n v="0"/>
    <n v="0"/>
    <n v="65398"/>
    <m/>
    <x v="241"/>
    <n v="30"/>
    <n v="0"/>
  </r>
  <r>
    <s v="0013100001fpyoxAAA"/>
    <b v="0"/>
    <m/>
    <b v="0"/>
    <m/>
    <m/>
    <m/>
    <x v="68"/>
    <b v="0"/>
    <m/>
    <m/>
    <m/>
    <m/>
    <m/>
    <s v="00531000007MUoEAAW"/>
    <b v="0"/>
    <d v="2020-03-13T20:08:39"/>
    <m/>
    <b v="0"/>
    <s v="ADS"/>
    <d v="2021-03-31T00:00:00"/>
    <b v="0"/>
    <d v="2022-01-01T00:00:00"/>
    <n v="1"/>
    <n v="2022"/>
    <s v="Pipeline"/>
    <s v="Pipeline"/>
    <b v="0"/>
    <b v="0"/>
    <m/>
    <b v="1"/>
    <b v="0"/>
    <b v="0"/>
    <x v="10"/>
    <b v="0"/>
    <m/>
    <x v="0"/>
    <d v="2020-04-13T00:00:00"/>
    <s v="00531000007KgPgAAK"/>
    <d v="2021-06-14T20:11:15"/>
    <m/>
    <d v="2021-06-14T20:11:15"/>
    <d v="2021-06-14T00:00:00"/>
    <m/>
    <b v="0"/>
    <m/>
    <m/>
    <s v="Field Sales"/>
    <m/>
    <m/>
    <m/>
    <m/>
    <m/>
    <x v="1196"/>
    <x v="0"/>
    <b v="0"/>
    <m/>
    <m/>
    <m/>
    <s v="00531000007KgPgAAK"/>
    <s v="01s31000003qafjAAA"/>
    <s v="CWAs;Drugs"/>
    <s v="CWAs"/>
    <m/>
    <m/>
    <s v="MX908"/>
    <m/>
    <s v="0Q05A000001eAp7SAE"/>
    <s v="0125A000001NaBLQA0"/>
    <b v="0"/>
    <s v="Drugs"/>
    <b v="0"/>
    <m/>
    <m/>
    <x v="3"/>
    <b v="0"/>
    <d v="2021-06-29T20:34:55"/>
    <m/>
    <m/>
    <b v="0"/>
    <x v="0"/>
    <n v="0"/>
    <n v="0"/>
    <n v="278276.40000000002"/>
    <m/>
    <x v="242"/>
    <n v="5"/>
    <n v="0"/>
  </r>
  <r>
    <s v="0015A00001tbbJ8QAI"/>
    <b v="0"/>
    <m/>
    <b v="0"/>
    <m/>
    <m/>
    <m/>
    <x v="68"/>
    <b v="0"/>
    <m/>
    <m/>
    <m/>
    <m/>
    <m/>
    <s v="00531000007MUoEAAW"/>
    <b v="0"/>
    <d v="2020-03-16T13:38:59"/>
    <m/>
    <b v="0"/>
    <m/>
    <m/>
    <b v="0"/>
    <d v="2022-01-01T00:00:00"/>
    <n v="1"/>
    <n v="2022"/>
    <s v="Pipeline"/>
    <s v="Pipeline"/>
    <b v="0"/>
    <b v="0"/>
    <m/>
    <b v="1"/>
    <b v="0"/>
    <b v="0"/>
    <x v="10"/>
    <b v="0"/>
    <m/>
    <x v="0"/>
    <m/>
    <s v="00531000007KgPgAAK"/>
    <d v="2021-06-09T02:42:04"/>
    <m/>
    <m/>
    <m/>
    <m/>
    <b v="0"/>
    <m/>
    <m/>
    <s v="Field Sales"/>
    <m/>
    <m/>
    <m/>
    <m/>
    <m/>
    <x v="1197"/>
    <x v="0"/>
    <b v="0"/>
    <m/>
    <m/>
    <m/>
    <s v="00531000007KgPgAAK"/>
    <s v="01si00000040RFIAA2"/>
    <m/>
    <m/>
    <m/>
    <m/>
    <s v="MX908"/>
    <m/>
    <m/>
    <s v="0125A000001NaBLQA0"/>
    <b v="0"/>
    <m/>
    <b v="0"/>
    <m/>
    <m/>
    <x v="4"/>
    <b v="0"/>
    <d v="2021-06-29T20:34:55"/>
    <m/>
    <m/>
    <b v="0"/>
    <x v="0"/>
    <n v="1"/>
    <n v="1"/>
    <n v="260000"/>
    <m/>
    <x v="243"/>
    <n v="30"/>
    <n v="0"/>
  </r>
  <r>
    <s v="0013100001gZS48AAG"/>
    <b v="0"/>
    <m/>
    <b v="0"/>
    <m/>
    <m/>
    <m/>
    <x v="29"/>
    <b v="0"/>
    <m/>
    <m/>
    <s v="0035A00003XWlAAQA1"/>
    <m/>
    <m/>
    <s v="0055A000009sa63QAA"/>
    <b v="0"/>
    <d v="2019-08-06T18:09:17"/>
    <m/>
    <b v="0"/>
    <m/>
    <m/>
    <b v="0"/>
    <d v="2022-02-01T00:00:00"/>
    <n v="2"/>
    <n v="2022"/>
    <s v="BestCase"/>
    <s v="Best Case"/>
    <b v="0"/>
    <b v="0"/>
    <m/>
    <b v="1"/>
    <b v="0"/>
    <b v="0"/>
    <x v="10"/>
    <b v="0"/>
    <m/>
    <x v="0"/>
    <m/>
    <s v="0055A00000BclF5QAJ"/>
    <d v="2021-08-30T14:26:48"/>
    <m/>
    <d v="2020-01-06T18:18:11"/>
    <m/>
    <m/>
    <b v="0"/>
    <m/>
    <s v="CWAs;TICs;Explosives;Drugs;Environmental"/>
    <s v="Referral"/>
    <m/>
    <m/>
    <m/>
    <m/>
    <m/>
    <x v="1198"/>
    <x v="0"/>
    <b v="0"/>
    <m/>
    <m/>
    <m/>
    <s v="0055A000009sa63QAA"/>
    <s v="01s31000003qafjAAA"/>
    <m/>
    <m/>
    <m/>
    <m/>
    <m/>
    <m/>
    <m/>
    <s v="0125A000001NaBLQA0"/>
    <b v="0"/>
    <m/>
    <b v="0"/>
    <m/>
    <m/>
    <x v="9"/>
    <b v="0"/>
    <d v="2021-08-30T14:26:49"/>
    <m/>
    <m/>
    <b v="0"/>
    <x v="0"/>
    <m/>
    <m/>
    <n v="82721.7"/>
    <m/>
    <x v="244"/>
    <n v="50"/>
    <n v="0"/>
  </r>
  <r>
    <s v="0015A00002DS54sQAD"/>
    <b v="0"/>
    <m/>
    <b v="0"/>
    <m/>
    <m/>
    <m/>
    <x v="113"/>
    <b v="0"/>
    <m/>
    <m/>
    <s v="0035A00003XDhV3QAL"/>
    <m/>
    <m/>
    <s v="00531000007MUoEAAW"/>
    <b v="0"/>
    <d v="2019-09-03T18:03:01"/>
    <m/>
    <b v="0"/>
    <m/>
    <m/>
    <b v="0"/>
    <d v="2020-02-01T00:00:00"/>
    <n v="2"/>
    <n v="2020"/>
    <s v="Pipeline"/>
    <s v="Pipeline"/>
    <b v="0"/>
    <b v="0"/>
    <m/>
    <b v="1"/>
    <b v="0"/>
    <b v="0"/>
    <x v="10"/>
    <b v="0"/>
    <m/>
    <x v="0"/>
    <d v="2019-10-03T00:00:00"/>
    <s v="0055A00000BclF5QAJ"/>
    <d v="2021-04-11T19:52:07"/>
    <m/>
    <d v="2020-01-06T18:18:06"/>
    <m/>
    <m/>
    <b v="0"/>
    <m/>
    <m/>
    <s v="Inside Sales"/>
    <m/>
    <m/>
    <m/>
    <m/>
    <m/>
    <x v="1199"/>
    <x v="0"/>
    <b v="0"/>
    <m/>
    <m/>
    <m/>
    <s v="00531000007KgPgAAK"/>
    <s v="01si00000040RFIAA2"/>
    <s v="CWAs;Explosives;Drugs;All Hazards"/>
    <m/>
    <m/>
    <m/>
    <m/>
    <m/>
    <m/>
    <s v="0125A000001NaBLQA0"/>
    <b v="0"/>
    <m/>
    <b v="0"/>
    <m/>
    <m/>
    <x v="2"/>
    <b v="0"/>
    <d v="2021-06-29T20:34:54"/>
    <m/>
    <m/>
    <b v="0"/>
    <x v="0"/>
    <m/>
    <m/>
    <n v="74699"/>
    <m/>
    <x v="245"/>
    <n v="10"/>
    <n v="0"/>
  </r>
  <r>
    <s v="0015A00002EkPwLQAV"/>
    <b v="0"/>
    <m/>
    <b v="0"/>
    <m/>
    <m/>
    <m/>
    <x v="113"/>
    <b v="0"/>
    <m/>
    <m/>
    <s v="0035A00003YwlrJQAR"/>
    <m/>
    <m/>
    <s v="00531000007MUoEAAW"/>
    <b v="0"/>
    <d v="2019-09-06T18:59:28"/>
    <m/>
    <b v="0"/>
    <m/>
    <m/>
    <b v="0"/>
    <d v="2020-02-01T00:00:00"/>
    <n v="2"/>
    <n v="2020"/>
    <s v="Pipeline"/>
    <s v="Pipeline"/>
    <b v="0"/>
    <b v="0"/>
    <m/>
    <b v="1"/>
    <b v="0"/>
    <b v="0"/>
    <x v="10"/>
    <b v="0"/>
    <m/>
    <x v="0"/>
    <d v="2019-10-04T00:00:00"/>
    <s v="0055A00000BclF5QAJ"/>
    <d v="2021-04-11T19:52:07"/>
    <m/>
    <d v="2020-01-06T18:18:06"/>
    <m/>
    <m/>
    <b v="0"/>
    <m/>
    <m/>
    <s v="Inside Sales"/>
    <m/>
    <m/>
    <m/>
    <m/>
    <m/>
    <x v="1200"/>
    <x v="0"/>
    <b v="0"/>
    <m/>
    <m/>
    <m/>
    <s v="00531000007KgPgAAK"/>
    <s v="01si00000040RFIAA2"/>
    <s v="CWAs;Explosives;Drugs;All Hazards"/>
    <m/>
    <m/>
    <m/>
    <m/>
    <m/>
    <m/>
    <s v="0125A000001NaBLQA0"/>
    <b v="0"/>
    <m/>
    <b v="0"/>
    <m/>
    <m/>
    <x v="2"/>
    <b v="0"/>
    <d v="2021-06-29T20:34:54"/>
    <m/>
    <m/>
    <b v="0"/>
    <x v="0"/>
    <m/>
    <m/>
    <n v="74699"/>
    <m/>
    <x v="245"/>
    <n v="10"/>
    <n v="0"/>
  </r>
  <r>
    <s v="0015A00001tbbJ8QAI"/>
    <b v="0"/>
    <m/>
    <b v="0"/>
    <m/>
    <m/>
    <m/>
    <x v="113"/>
    <b v="0"/>
    <m/>
    <m/>
    <m/>
    <m/>
    <m/>
    <s v="00531000007MUoEAAW"/>
    <b v="0"/>
    <d v="2019-09-10T19:56:00"/>
    <m/>
    <b v="0"/>
    <m/>
    <m/>
    <b v="0"/>
    <d v="2020-02-01T00:00:00"/>
    <n v="2"/>
    <n v="2020"/>
    <s v="Pipeline"/>
    <s v="Pipeline"/>
    <b v="0"/>
    <b v="0"/>
    <m/>
    <b v="1"/>
    <b v="0"/>
    <b v="0"/>
    <x v="10"/>
    <b v="0"/>
    <m/>
    <x v="0"/>
    <d v="2019-09-10T00:00:00"/>
    <s v="0055A00000BclF5QAJ"/>
    <d v="2021-04-11T20:08:00"/>
    <m/>
    <d v="2020-01-06T18:18:06"/>
    <m/>
    <m/>
    <b v="0"/>
    <m/>
    <m/>
    <s v="Field Sales"/>
    <m/>
    <m/>
    <m/>
    <m/>
    <m/>
    <x v="1201"/>
    <x v="0"/>
    <b v="0"/>
    <m/>
    <m/>
    <m/>
    <s v="00531000007KgPgAAK"/>
    <s v="01si00000040RFIAA2"/>
    <s v="CWAs;Explosives;Drugs;All Hazards"/>
    <m/>
    <m/>
    <m/>
    <m/>
    <m/>
    <m/>
    <s v="0125A000001NaBLQA0"/>
    <b v="0"/>
    <m/>
    <b v="0"/>
    <m/>
    <m/>
    <x v="2"/>
    <b v="0"/>
    <d v="2021-06-29T20:34:54"/>
    <m/>
    <m/>
    <b v="0"/>
    <x v="0"/>
    <m/>
    <m/>
    <n v="39000"/>
    <m/>
    <x v="246"/>
    <n v="10"/>
    <n v="0"/>
  </r>
  <r>
    <s v="0015A00002ElPo1QAF"/>
    <b v="0"/>
    <m/>
    <b v="0"/>
    <m/>
    <m/>
    <m/>
    <x v="279"/>
    <b v="0"/>
    <m/>
    <m/>
    <s v="0035A00003YbhpXQAR"/>
    <m/>
    <m/>
    <s v="00531000007MUoEAAW"/>
    <b v="0"/>
    <d v="2019-09-13T14:23:05"/>
    <m/>
    <b v="0"/>
    <m/>
    <m/>
    <b v="0"/>
    <d v="2020-02-01T00:00:00"/>
    <n v="2"/>
    <n v="2020"/>
    <s v="Pipeline"/>
    <s v="Pipeline"/>
    <b v="0"/>
    <b v="0"/>
    <m/>
    <b v="1"/>
    <b v="0"/>
    <b v="0"/>
    <x v="10"/>
    <b v="0"/>
    <m/>
    <x v="0"/>
    <d v="2019-10-04T00:00:00"/>
    <s v="0055A00000BclF5QAJ"/>
    <d v="2021-04-11T19:52:07"/>
    <m/>
    <d v="2020-01-06T18:18:06"/>
    <m/>
    <m/>
    <b v="0"/>
    <m/>
    <m/>
    <s v="Inside Sales"/>
    <m/>
    <m/>
    <m/>
    <m/>
    <m/>
    <x v="1202"/>
    <x v="0"/>
    <b v="0"/>
    <m/>
    <m/>
    <m/>
    <s v="00531000007KgPgAAK"/>
    <s v="01si00000040RFIAA2"/>
    <s v="CWAs;Explosives;Drugs;All Hazards"/>
    <m/>
    <m/>
    <m/>
    <m/>
    <m/>
    <m/>
    <s v="0125A000001NaBLQA0"/>
    <b v="0"/>
    <m/>
    <b v="0"/>
    <m/>
    <m/>
    <x v="2"/>
    <b v="0"/>
    <d v="2021-06-29T20:34:54"/>
    <m/>
    <m/>
    <b v="0"/>
    <x v="0"/>
    <m/>
    <m/>
    <n v="74699"/>
    <m/>
    <x v="245"/>
    <n v="10"/>
    <n v="0"/>
  </r>
  <r>
    <s v="0015A00002EnfLnQAJ"/>
    <b v="0"/>
    <m/>
    <b v="0"/>
    <m/>
    <m/>
    <m/>
    <x v="279"/>
    <b v="0"/>
    <m/>
    <m/>
    <m/>
    <m/>
    <m/>
    <s v="00531000007MUoEAAW"/>
    <b v="0"/>
    <d v="2019-09-17T16:45:42"/>
    <m/>
    <b v="0"/>
    <m/>
    <m/>
    <b v="0"/>
    <d v="2020-02-01T00:00:00"/>
    <n v="2"/>
    <n v="2020"/>
    <s v="Pipeline"/>
    <s v="Pipeline"/>
    <b v="0"/>
    <b v="0"/>
    <m/>
    <b v="1"/>
    <b v="0"/>
    <b v="0"/>
    <x v="10"/>
    <b v="0"/>
    <m/>
    <x v="0"/>
    <d v="2019-10-04T00:00:00"/>
    <s v="0055A00000BclF5QAJ"/>
    <d v="2021-04-11T19:52:07"/>
    <m/>
    <d v="2020-01-06T18:18:06"/>
    <m/>
    <m/>
    <b v="0"/>
    <m/>
    <m/>
    <s v="Inside Sales"/>
    <m/>
    <m/>
    <m/>
    <m/>
    <m/>
    <x v="1203"/>
    <x v="0"/>
    <b v="0"/>
    <m/>
    <m/>
    <m/>
    <s v="00531000007KgPgAAK"/>
    <s v="01si00000040RFIAA2"/>
    <s v="CWAs;Explosives;Drugs;All Hazards"/>
    <m/>
    <m/>
    <m/>
    <m/>
    <m/>
    <m/>
    <s v="0125A000001NaBLQA0"/>
    <b v="0"/>
    <m/>
    <b v="0"/>
    <m/>
    <m/>
    <x v="2"/>
    <b v="0"/>
    <d v="2021-06-29T20:34:54"/>
    <m/>
    <m/>
    <b v="0"/>
    <x v="0"/>
    <m/>
    <m/>
    <n v="65199"/>
    <m/>
    <x v="247"/>
    <n v="10"/>
    <n v="0"/>
  </r>
  <r>
    <s v="0015A000023EDh3QAG"/>
    <b v="0"/>
    <m/>
    <b v="0"/>
    <m/>
    <m/>
    <m/>
    <x v="279"/>
    <b v="0"/>
    <m/>
    <m/>
    <m/>
    <m/>
    <m/>
    <s v="00531000007MUoEAAW"/>
    <b v="0"/>
    <d v="2019-09-27T13:59:32"/>
    <m/>
    <b v="0"/>
    <m/>
    <m/>
    <b v="0"/>
    <d v="2020-02-01T00:00:00"/>
    <n v="2"/>
    <n v="2020"/>
    <s v="Pipeline"/>
    <s v="Pipeline"/>
    <b v="0"/>
    <b v="0"/>
    <m/>
    <b v="1"/>
    <b v="0"/>
    <b v="0"/>
    <x v="10"/>
    <b v="0"/>
    <m/>
    <x v="0"/>
    <d v="2020-01-24T00:00:00"/>
    <s v="0055A00000BclF5QAJ"/>
    <d v="2021-04-11T19:52:07"/>
    <m/>
    <d v="2020-01-06T18:18:06"/>
    <m/>
    <m/>
    <b v="0"/>
    <m/>
    <m/>
    <s v="Inside Sales"/>
    <m/>
    <m/>
    <m/>
    <m/>
    <m/>
    <x v="1204"/>
    <x v="0"/>
    <b v="0"/>
    <m/>
    <m/>
    <m/>
    <s v="00531000007KgPgAAK"/>
    <s v="01si00000040RFIAA2"/>
    <s v="All Hazards"/>
    <m/>
    <m/>
    <m/>
    <m/>
    <m/>
    <m/>
    <s v="0125A000001NaBLQA0"/>
    <b v="0"/>
    <m/>
    <b v="0"/>
    <m/>
    <m/>
    <x v="2"/>
    <b v="0"/>
    <d v="2021-06-29T20:34:54"/>
    <m/>
    <m/>
    <b v="0"/>
    <x v="0"/>
    <m/>
    <m/>
    <n v="78000"/>
    <m/>
    <x v="248"/>
    <n v="10"/>
    <n v="0"/>
  </r>
  <r>
    <s v="0013100001gawnXAAQ"/>
    <b v="0"/>
    <m/>
    <b v="0"/>
    <m/>
    <m/>
    <m/>
    <x v="113"/>
    <b v="0"/>
    <m/>
    <m/>
    <m/>
    <m/>
    <m/>
    <s v="00531000007MUoEAAW"/>
    <b v="0"/>
    <d v="2019-10-24T20:54:55"/>
    <m/>
    <b v="0"/>
    <m/>
    <m/>
    <b v="0"/>
    <d v="2020-02-01T00:00:00"/>
    <n v="2"/>
    <n v="2020"/>
    <s v="Pipeline"/>
    <s v="Pipeline"/>
    <b v="0"/>
    <b v="0"/>
    <m/>
    <b v="1"/>
    <b v="0"/>
    <b v="0"/>
    <x v="10"/>
    <b v="0"/>
    <m/>
    <x v="0"/>
    <d v="2019-11-04T00:00:00"/>
    <s v="0055A00000BclF5QAJ"/>
    <d v="2021-04-11T20:08:00"/>
    <m/>
    <d v="2020-01-06T18:18:06"/>
    <m/>
    <m/>
    <b v="0"/>
    <m/>
    <m/>
    <s v="Field Sales"/>
    <m/>
    <m/>
    <m/>
    <m/>
    <m/>
    <x v="1205"/>
    <x v="0"/>
    <b v="0"/>
    <m/>
    <m/>
    <m/>
    <s v="00531000007KgPgAAK"/>
    <s v="01si00000040RFIAA2"/>
    <s v="CWAs;Explosives;Drugs;All Hazards"/>
    <m/>
    <m/>
    <m/>
    <m/>
    <m/>
    <m/>
    <s v="0125A000001NaBLQA0"/>
    <b v="0"/>
    <m/>
    <b v="0"/>
    <m/>
    <m/>
    <x v="2"/>
    <b v="0"/>
    <d v="2021-06-29T20:34:54"/>
    <m/>
    <m/>
    <b v="0"/>
    <x v="0"/>
    <m/>
    <m/>
    <n v="117293.04"/>
    <m/>
    <x v="249"/>
    <n v="10"/>
    <n v="0"/>
  </r>
  <r>
    <s v="0015A00002Fa7gHQAR"/>
    <b v="0"/>
    <m/>
    <b v="0"/>
    <m/>
    <m/>
    <m/>
    <x v="29"/>
    <b v="0"/>
    <m/>
    <m/>
    <s v="0035A00003ZTI93QAH"/>
    <m/>
    <m/>
    <s v="0055A000009sa63QAA"/>
    <b v="0"/>
    <d v="2019-10-14T14:01:39"/>
    <m/>
    <b v="0"/>
    <s v="Fisher"/>
    <d v="2020-12-31T00:00:00"/>
    <b v="0"/>
    <d v="2022-02-01T00:00:00"/>
    <n v="2"/>
    <n v="2022"/>
    <s v="Pipeline"/>
    <s v="Pipeline"/>
    <b v="0"/>
    <b v="0"/>
    <m/>
    <b v="1"/>
    <b v="0"/>
    <b v="0"/>
    <x v="10"/>
    <b v="0"/>
    <m/>
    <x v="0"/>
    <m/>
    <s v="0055A00000BclF5QAJ"/>
    <d v="2021-04-11T20:08:00"/>
    <m/>
    <d v="2021-03-23T22:32:52"/>
    <m/>
    <m/>
    <b v="0"/>
    <m/>
    <m/>
    <s v="Field Sales"/>
    <m/>
    <m/>
    <m/>
    <m/>
    <m/>
    <x v="1206"/>
    <x v="0"/>
    <b v="0"/>
    <m/>
    <m/>
    <m/>
    <s v="0055A000009sa63QAA"/>
    <s v="01s31000003qafjAAA"/>
    <m/>
    <s v="All Hazards"/>
    <m/>
    <m/>
    <m/>
    <m/>
    <m/>
    <s v="0125A000001NaBLQA0"/>
    <b v="0"/>
    <m/>
    <b v="0"/>
    <m/>
    <m/>
    <x v="4"/>
    <b v="0"/>
    <d v="2021-06-29T20:34:54"/>
    <m/>
    <m/>
    <b v="0"/>
    <x v="0"/>
    <m/>
    <m/>
    <n v="99596.01"/>
    <m/>
    <x v="250"/>
    <n v="30"/>
    <n v="0"/>
  </r>
  <r>
    <s v="0016e00002ZvkIMAAZ"/>
    <b v="0"/>
    <m/>
    <b v="0"/>
    <m/>
    <m/>
    <m/>
    <x v="176"/>
    <b v="0"/>
    <m/>
    <m/>
    <m/>
    <m/>
    <m/>
    <s v="00531000007MUoEAAW"/>
    <b v="0"/>
    <d v="2021-03-22T21:05:19"/>
    <m/>
    <b v="0"/>
    <m/>
    <m/>
    <b v="0"/>
    <d v="2021-02-01T00:00:00"/>
    <n v="2"/>
    <n v="2021"/>
    <s v="Forecast"/>
    <s v="Commit"/>
    <b v="0"/>
    <b v="0"/>
    <m/>
    <b v="1"/>
    <b v="0"/>
    <b v="0"/>
    <x v="11"/>
    <b v="0"/>
    <m/>
    <x v="0"/>
    <d v="2021-03-22T00:00:00"/>
    <s v="0055A000009GxI2QAK"/>
    <d v="2021-06-28T16:24:06"/>
    <m/>
    <d v="2021-06-28T16:24:06"/>
    <d v="2021-06-28T00:00:00"/>
    <m/>
    <b v="0"/>
    <m/>
    <m/>
    <s v="Field Sales"/>
    <m/>
    <m/>
    <m/>
    <m/>
    <m/>
    <x v="1207"/>
    <x v="0"/>
    <b v="0"/>
    <m/>
    <m/>
    <m/>
    <s v="0055A000009GxI2QAK"/>
    <s v="01si00000040RFIAA2"/>
    <m/>
    <s v="Drugs"/>
    <s v="0035A00003W0IYmQAN"/>
    <m/>
    <s v="MX908"/>
    <m/>
    <m/>
    <s v="0125A000001NaBLQA0"/>
    <b v="0"/>
    <m/>
    <b v="0"/>
    <m/>
    <m/>
    <x v="11"/>
    <b v="0"/>
    <d v="2021-06-29T20:34:55"/>
    <m/>
    <m/>
    <b v="0"/>
    <x v="0"/>
    <m/>
    <m/>
    <n v="59700"/>
    <m/>
    <x v="251"/>
    <n v="90"/>
    <n v="0"/>
  </r>
  <r>
    <s v="0013100001nn4AEAAY"/>
    <b v="0"/>
    <m/>
    <b v="0"/>
    <m/>
    <m/>
    <m/>
    <x v="29"/>
    <b v="0"/>
    <m/>
    <m/>
    <s v="0035A00003ccxi7QAA"/>
    <m/>
    <m/>
    <s v="0055A000009sa63QAA"/>
    <b v="0"/>
    <d v="2019-05-16T05:25:29"/>
    <m/>
    <b v="0"/>
    <m/>
    <m/>
    <b v="0"/>
    <d v="2022-02-01T00:00:00"/>
    <n v="2"/>
    <n v="2022"/>
    <s v="Pipeline"/>
    <s v="Pipeline"/>
    <b v="0"/>
    <b v="0"/>
    <s v="COPS"/>
    <b v="1"/>
    <b v="0"/>
    <b v="0"/>
    <x v="11"/>
    <b v="0"/>
    <m/>
    <x v="0"/>
    <m/>
    <s v="0055A00000BclF5QAJ"/>
    <d v="2021-08-30T14:26:48"/>
    <m/>
    <d v="2020-12-28T05:05:09"/>
    <m/>
    <m/>
    <b v="0"/>
    <m/>
    <m/>
    <s v="Trade Show"/>
    <m/>
    <m/>
    <m/>
    <m/>
    <m/>
    <x v="1208"/>
    <x v="0"/>
    <b v="0"/>
    <m/>
    <m/>
    <m/>
    <s v="0055A000009sa63QAA"/>
    <s v="01s31000003qafjAAA"/>
    <m/>
    <m/>
    <m/>
    <m/>
    <s v="MX908"/>
    <m/>
    <m/>
    <s v="0125A000001NaBLQA0"/>
    <b v="0"/>
    <m/>
    <b v="0"/>
    <m/>
    <m/>
    <x v="2"/>
    <b v="0"/>
    <d v="2021-08-30T14:26:49"/>
    <m/>
    <m/>
    <b v="0"/>
    <x v="0"/>
    <m/>
    <m/>
    <n v="78476"/>
    <m/>
    <x v="252"/>
    <n v="10"/>
    <n v="0"/>
  </r>
  <r>
    <s v="0015A00002DUL4HQAX"/>
    <b v="0"/>
    <m/>
    <b v="0"/>
    <m/>
    <m/>
    <m/>
    <x v="176"/>
    <b v="0"/>
    <m/>
    <m/>
    <s v="0035A00003IPBgxQAH"/>
    <m/>
    <m/>
    <s v="00531000007MUoEAAW"/>
    <b v="0"/>
    <d v="2020-07-10T16:04:33"/>
    <m/>
    <b v="0"/>
    <s v="Federal Resources"/>
    <d v="2020-12-31T00:00:00"/>
    <b v="0"/>
    <d v="2021-02-01T00:00:00"/>
    <n v="2"/>
    <n v="2021"/>
    <s v="Pipeline"/>
    <s v="Pipeline"/>
    <b v="0"/>
    <b v="0"/>
    <s v="HIDTA"/>
    <b v="1"/>
    <b v="0"/>
    <b v="0"/>
    <x v="11"/>
    <b v="0"/>
    <m/>
    <x v="0"/>
    <d v="2020-07-10T00:00:00"/>
    <s v="0055A00000BclF5QAJ"/>
    <d v="2021-04-11T20:08:00"/>
    <m/>
    <d v="2021-03-01T16:06:10"/>
    <m/>
    <m/>
    <b v="0"/>
    <m/>
    <m/>
    <s v="Field Sales"/>
    <m/>
    <m/>
    <m/>
    <m/>
    <m/>
    <x v="1209"/>
    <x v="0"/>
    <b v="0"/>
    <m/>
    <m/>
    <m/>
    <s v="00531000007KgPgAAK"/>
    <s v="01s31000003qafjAAA"/>
    <s v="Drugs"/>
    <m/>
    <m/>
    <m/>
    <s v="MX908"/>
    <m/>
    <m/>
    <s v="0125A000001NaBLQA0"/>
    <b v="0"/>
    <m/>
    <b v="0"/>
    <m/>
    <m/>
    <x v="2"/>
    <b v="0"/>
    <d v="2021-06-29T20:34:55"/>
    <m/>
    <m/>
    <b v="0"/>
    <x v="0"/>
    <m/>
    <m/>
    <n v="64743.3"/>
    <m/>
    <x v="253"/>
    <n v="10"/>
    <n v="0"/>
  </r>
  <r>
    <s v="0016e00002Zw9jsAAB"/>
    <b v="0"/>
    <m/>
    <b v="0"/>
    <m/>
    <m/>
    <m/>
    <x v="29"/>
    <b v="0"/>
    <m/>
    <m/>
    <m/>
    <m/>
    <m/>
    <s v="0055A000009GxI2QAK"/>
    <b v="0"/>
    <d v="2021-02-26T14:18:08"/>
    <m/>
    <b v="0"/>
    <m/>
    <m/>
    <b v="0"/>
    <d v="2022-02-01T00:00:00"/>
    <n v="2"/>
    <n v="2022"/>
    <s v="Pipeline"/>
    <s v="Pipeline"/>
    <b v="0"/>
    <b v="0"/>
    <m/>
    <b v="1"/>
    <b v="0"/>
    <b v="0"/>
    <x v="11"/>
    <b v="0"/>
    <m/>
    <x v="0"/>
    <m/>
    <s v="0055A000009GxI2QAK"/>
    <d v="2021-06-17T15:23:39"/>
    <m/>
    <d v="2021-06-17T15:23:39"/>
    <d v="2021-06-17T00:00:00"/>
    <m/>
    <b v="0"/>
    <m/>
    <m/>
    <s v="Field Sales"/>
    <m/>
    <m/>
    <m/>
    <m/>
    <m/>
    <x v="1210"/>
    <x v="0"/>
    <b v="0"/>
    <m/>
    <m/>
    <m/>
    <s v="0055A000009GxI2QAK"/>
    <s v="01si00000040RFIAA2"/>
    <m/>
    <s v="All Hazards"/>
    <s v="0035A00003W0IxSQAV"/>
    <m/>
    <s v="MX908"/>
    <m/>
    <m/>
    <s v="0125A000001NaBLQA0"/>
    <b v="0"/>
    <m/>
    <b v="0"/>
    <m/>
    <m/>
    <x v="3"/>
    <b v="0"/>
    <d v="2021-06-29T20:34:55"/>
    <m/>
    <m/>
    <b v="0"/>
    <x v="0"/>
    <m/>
    <m/>
    <n v="48750"/>
    <m/>
    <x v="254"/>
    <n v="5"/>
    <n v="0"/>
  </r>
  <r>
    <s v="0015A00002QcLYDQA3"/>
    <b v="0"/>
    <m/>
    <b v="0"/>
    <m/>
    <m/>
    <m/>
    <x v="29"/>
    <b v="0"/>
    <m/>
    <m/>
    <m/>
    <m/>
    <m/>
    <s v="0055A000009sa63QAA"/>
    <b v="0"/>
    <d v="2021-03-15T22:12:56"/>
    <m/>
    <b v="0"/>
    <s v="Farr West"/>
    <d v="2022-06-30T00:00:00"/>
    <b v="0"/>
    <d v="2022-02-01T00:00:00"/>
    <n v="2"/>
    <n v="2022"/>
    <s v="Pipeline"/>
    <s v="Pipeline"/>
    <b v="0"/>
    <b v="0"/>
    <s v="UASI"/>
    <b v="1"/>
    <b v="0"/>
    <b v="0"/>
    <x v="11"/>
    <b v="0"/>
    <m/>
    <x v="0"/>
    <m/>
    <s v="0055A00000BclF5QAJ"/>
    <d v="2021-04-11T20:08:00"/>
    <m/>
    <m/>
    <m/>
    <m/>
    <b v="0"/>
    <m/>
    <m/>
    <s v="Field Sales"/>
    <m/>
    <m/>
    <m/>
    <m/>
    <m/>
    <x v="1211"/>
    <x v="0"/>
    <b v="0"/>
    <m/>
    <m/>
    <m/>
    <s v="0055A000009sa63QAA"/>
    <s v="01s31000003qafjAAA"/>
    <m/>
    <s v="All Hazards"/>
    <m/>
    <m/>
    <s v="MX908"/>
    <m/>
    <m/>
    <s v="0125A000001NaBLQA0"/>
    <b v="0"/>
    <m/>
    <b v="0"/>
    <m/>
    <m/>
    <x v="4"/>
    <b v="0"/>
    <d v="2021-06-29T20:34:55"/>
    <m/>
    <m/>
    <b v="0"/>
    <x v="0"/>
    <m/>
    <m/>
    <n v="59286.6"/>
    <m/>
    <x v="255"/>
    <n v="30"/>
    <n v="0"/>
  </r>
  <r>
    <s v="0015A00002FH6SXQA1"/>
    <b v="0"/>
    <m/>
    <b v="0"/>
    <m/>
    <m/>
    <m/>
    <x v="279"/>
    <b v="0"/>
    <m/>
    <m/>
    <s v="0035A00003Yxn7MQAR"/>
    <m/>
    <m/>
    <s v="00531000007MUoEAAW"/>
    <b v="0"/>
    <d v="2019-10-10T13:44:11"/>
    <m/>
    <b v="0"/>
    <m/>
    <m/>
    <b v="0"/>
    <d v="2020-02-01T00:00:00"/>
    <n v="2"/>
    <n v="2020"/>
    <s v="Pipeline"/>
    <s v="Pipeline"/>
    <b v="0"/>
    <b v="0"/>
    <m/>
    <b v="1"/>
    <b v="0"/>
    <b v="0"/>
    <x v="11"/>
    <b v="0"/>
    <m/>
    <x v="0"/>
    <d v="2019-10-10T00:00:00"/>
    <s v="0055A00000BclF5QAJ"/>
    <d v="2021-04-11T20:08:00"/>
    <m/>
    <d v="2020-01-06T18:18:06"/>
    <m/>
    <m/>
    <b v="0"/>
    <m/>
    <m/>
    <s v="Field Sales"/>
    <m/>
    <m/>
    <m/>
    <m/>
    <m/>
    <x v="1212"/>
    <x v="1"/>
    <b v="0"/>
    <m/>
    <m/>
    <m/>
    <s v="00531000007KgPgAAK"/>
    <s v="01si00000040RFIAA2"/>
    <s v="Drugs"/>
    <m/>
    <m/>
    <m/>
    <m/>
    <m/>
    <m/>
    <s v="0125A000001NaBLQA0"/>
    <b v="0"/>
    <m/>
    <b v="0"/>
    <m/>
    <m/>
    <x v="2"/>
    <b v="0"/>
    <d v="2021-06-29T20:34:54"/>
    <m/>
    <m/>
    <b v="0"/>
    <x v="0"/>
    <m/>
    <m/>
    <n v="74699"/>
    <m/>
    <x v="245"/>
    <n v="10"/>
    <n v="0"/>
  </r>
  <r>
    <s v="0015A00002VqsMpQAJ"/>
    <b v="0"/>
    <m/>
    <b v="0"/>
    <m/>
    <m/>
    <m/>
    <x v="29"/>
    <b v="0"/>
    <m/>
    <m/>
    <m/>
    <m/>
    <m/>
    <s v="0055A00000BcrkYQAR"/>
    <b v="0"/>
    <d v="2021-03-30T00:56:27"/>
    <m/>
    <b v="0"/>
    <m/>
    <m/>
    <b v="0"/>
    <d v="2022-02-01T00:00:00"/>
    <n v="2"/>
    <n v="2022"/>
    <s v="Pipeline"/>
    <s v="Pipeline"/>
    <b v="0"/>
    <b v="0"/>
    <m/>
    <b v="1"/>
    <b v="0"/>
    <b v="0"/>
    <x v="11"/>
    <b v="0"/>
    <m/>
    <x v="0"/>
    <m/>
    <s v="0055A00000BcrkYQAR"/>
    <d v="2021-05-31T14:28:35"/>
    <m/>
    <m/>
    <m/>
    <m/>
    <b v="0"/>
    <m/>
    <m/>
    <s v="Inside Sales"/>
    <m/>
    <m/>
    <m/>
    <m/>
    <m/>
    <x v="1213"/>
    <x v="0"/>
    <b v="0"/>
    <m/>
    <m/>
    <m/>
    <s v="0055A00000BcrkYQAR"/>
    <s v="01si00000040RFIAA2"/>
    <m/>
    <m/>
    <m/>
    <m/>
    <s v="MX908"/>
    <m/>
    <m/>
    <s v="0125A000001NaBLQA0"/>
    <b v="0"/>
    <m/>
    <b v="0"/>
    <m/>
    <m/>
    <x v="2"/>
    <b v="0"/>
    <d v="2021-06-29T20:34:55"/>
    <m/>
    <m/>
    <b v="0"/>
    <x v="0"/>
    <n v="0"/>
    <n v="0"/>
    <n v="53658.34"/>
    <m/>
    <x v="256"/>
    <n v="10"/>
    <n v="0"/>
  </r>
  <r>
    <s v="0015A000029X2jwQAC"/>
    <b v="0"/>
    <m/>
    <b v="0"/>
    <m/>
    <m/>
    <m/>
    <x v="29"/>
    <b v="0"/>
    <m/>
    <m/>
    <m/>
    <m/>
    <m/>
    <s v="00531000008F2qlAAC"/>
    <b v="0"/>
    <d v="2019-12-13T19:13:33"/>
    <m/>
    <b v="0"/>
    <m/>
    <m/>
    <b v="0"/>
    <d v="2022-02-01T00:00:00"/>
    <n v="2"/>
    <n v="2022"/>
    <s v="Pipeline"/>
    <s v="Pipeline"/>
    <b v="0"/>
    <b v="0"/>
    <m/>
    <b v="1"/>
    <b v="0"/>
    <b v="0"/>
    <x v="11"/>
    <b v="0"/>
    <m/>
    <x v="0"/>
    <m/>
    <s v="00531000007KgPgAAK"/>
    <d v="2021-06-07T10:31:21"/>
    <m/>
    <d v="2020-01-06T18:18:11"/>
    <m/>
    <m/>
    <b v="0"/>
    <m/>
    <m/>
    <s v="Field Sales"/>
    <m/>
    <m/>
    <m/>
    <m/>
    <m/>
    <x v="1214"/>
    <x v="0"/>
    <b v="0"/>
    <m/>
    <m/>
    <m/>
    <s v="00531000007KgPgAAK"/>
    <s v="01si00000040RFIAA2"/>
    <s v="Explosives;Drugs"/>
    <m/>
    <m/>
    <m/>
    <s v="MX908"/>
    <m/>
    <m/>
    <s v="0125A000001NaBLQA0"/>
    <b v="0"/>
    <m/>
    <b v="0"/>
    <m/>
    <m/>
    <x v="4"/>
    <b v="0"/>
    <d v="2021-06-29T20:34:55"/>
    <m/>
    <m/>
    <b v="0"/>
    <x v="0"/>
    <n v="0"/>
    <n v="0"/>
    <n v="219273.60000000001"/>
    <m/>
    <x v="257"/>
    <n v="30"/>
    <n v="0"/>
  </r>
  <r>
    <s v="0013100001jYgIJAA0"/>
    <b v="0"/>
    <m/>
    <b v="0"/>
    <m/>
    <m/>
    <m/>
    <x v="29"/>
    <b v="0"/>
    <m/>
    <m/>
    <m/>
    <m/>
    <m/>
    <s v="00531000008F2qlAAC"/>
    <b v="0"/>
    <d v="2019-12-16T14:37:37"/>
    <m/>
    <b v="0"/>
    <m/>
    <m/>
    <b v="0"/>
    <d v="2022-02-01T00:00:00"/>
    <n v="2"/>
    <n v="2022"/>
    <s v="Pipeline"/>
    <s v="Pipeline"/>
    <b v="0"/>
    <b v="0"/>
    <m/>
    <b v="1"/>
    <b v="0"/>
    <b v="0"/>
    <x v="0"/>
    <b v="0"/>
    <m/>
    <x v="0"/>
    <m/>
    <s v="00531000008F2qlAAC"/>
    <d v="2021-06-01T13:54:22"/>
    <m/>
    <d v="2020-04-01T23:11:13"/>
    <m/>
    <m/>
    <b v="0"/>
    <m/>
    <m/>
    <s v="Field Sales"/>
    <m/>
    <m/>
    <m/>
    <m/>
    <m/>
    <x v="1215"/>
    <x v="0"/>
    <b v="0"/>
    <m/>
    <m/>
    <m/>
    <s v="00531000007KgPgAAK"/>
    <s v="01si00000040RFIAA2"/>
    <s v="Explosives;Drugs"/>
    <m/>
    <m/>
    <m/>
    <s v="MX908"/>
    <m/>
    <m/>
    <s v="0125A000001NaBLQA0"/>
    <b v="0"/>
    <m/>
    <b v="0"/>
    <m/>
    <m/>
    <x v="4"/>
    <b v="0"/>
    <d v="2021-06-29T20:34:55"/>
    <m/>
    <m/>
    <b v="0"/>
    <x v="0"/>
    <n v="0"/>
    <n v="0"/>
    <n v="497985"/>
    <m/>
    <x v="258"/>
    <n v="30"/>
    <n v="0"/>
  </r>
  <r>
    <s v="0013100001mIDLTAA4"/>
    <b v="0"/>
    <m/>
    <b v="0"/>
    <m/>
    <m/>
    <m/>
    <x v="29"/>
    <b v="0"/>
    <m/>
    <m/>
    <m/>
    <m/>
    <m/>
    <s v="00531000008F2qlAAC"/>
    <b v="0"/>
    <d v="2020-02-18T19:34:35"/>
    <m/>
    <b v="0"/>
    <m/>
    <m/>
    <b v="0"/>
    <d v="2022-02-01T00:00:00"/>
    <n v="2"/>
    <n v="2022"/>
    <s v="Pipeline"/>
    <s v="Pipeline"/>
    <b v="0"/>
    <b v="0"/>
    <m/>
    <b v="1"/>
    <b v="0"/>
    <b v="0"/>
    <x v="7"/>
    <b v="0"/>
    <m/>
    <x v="0"/>
    <m/>
    <s v="00531000008F2qlAAC"/>
    <d v="2021-06-01T12:29:05"/>
    <m/>
    <m/>
    <m/>
    <m/>
    <b v="0"/>
    <m/>
    <m/>
    <s v="Field Sales"/>
    <m/>
    <m/>
    <m/>
    <m/>
    <m/>
    <x v="1216"/>
    <x v="0"/>
    <b v="0"/>
    <m/>
    <m/>
    <m/>
    <s v="00531000008F2qlAAC"/>
    <s v="01si00000040RFIAA2"/>
    <s v="CWAs;All Hazards"/>
    <m/>
    <m/>
    <m/>
    <s v="MX908"/>
    <m/>
    <m/>
    <s v="0125A000001NaBLQA0"/>
    <b v="0"/>
    <m/>
    <b v="0"/>
    <m/>
    <m/>
    <x v="4"/>
    <b v="0"/>
    <d v="2021-06-29T20:34:55"/>
    <m/>
    <m/>
    <b v="0"/>
    <x v="0"/>
    <n v="0"/>
    <n v="0"/>
    <n v="196791"/>
    <m/>
    <x v="259"/>
    <n v="30"/>
    <n v="0"/>
  </r>
  <r>
    <s v="0015A000029X2jwQAC"/>
    <b v="0"/>
    <m/>
    <b v="0"/>
    <m/>
    <m/>
    <m/>
    <x v="29"/>
    <b v="0"/>
    <m/>
    <m/>
    <m/>
    <m/>
    <m/>
    <s v="00531000008F2qlAAC"/>
    <b v="0"/>
    <d v="2020-04-01T23:02:37"/>
    <m/>
    <b v="0"/>
    <m/>
    <m/>
    <b v="0"/>
    <d v="2022-02-01T00:00:00"/>
    <n v="2"/>
    <n v="2022"/>
    <s v="Pipeline"/>
    <s v="Pipeline"/>
    <b v="0"/>
    <b v="0"/>
    <m/>
    <b v="1"/>
    <b v="0"/>
    <b v="0"/>
    <x v="7"/>
    <b v="0"/>
    <m/>
    <x v="0"/>
    <m/>
    <s v="00531000007KgPgAAK"/>
    <d v="2021-06-09T02:52:04"/>
    <m/>
    <m/>
    <m/>
    <m/>
    <b v="0"/>
    <m/>
    <m/>
    <s v="Field Sales"/>
    <m/>
    <m/>
    <m/>
    <m/>
    <m/>
    <x v="1217"/>
    <x v="0"/>
    <b v="0"/>
    <m/>
    <m/>
    <m/>
    <s v="00531000007KgPgAAK"/>
    <s v="01si00000040RFIAA2"/>
    <s v="Explosives;Drugs"/>
    <m/>
    <m/>
    <m/>
    <s v="MX908"/>
    <m/>
    <m/>
    <s v="0125A000001NaBLQA0"/>
    <b v="0"/>
    <m/>
    <b v="0"/>
    <m/>
    <m/>
    <x v="4"/>
    <b v="0"/>
    <d v="2021-06-29T20:34:55"/>
    <m/>
    <m/>
    <b v="0"/>
    <x v="0"/>
    <n v="0"/>
    <n v="0"/>
    <n v="401316"/>
    <m/>
    <x v="260"/>
    <n v="30"/>
    <n v="0"/>
  </r>
  <r>
    <s v="0013100001jbcGiAAI"/>
    <b v="0"/>
    <m/>
    <b v="0"/>
    <m/>
    <m/>
    <m/>
    <x v="29"/>
    <b v="0"/>
    <m/>
    <m/>
    <m/>
    <m/>
    <m/>
    <s v="00531000007MUoEAAW"/>
    <b v="0"/>
    <d v="2021-03-26T18:02:09"/>
    <m/>
    <b v="0"/>
    <m/>
    <m/>
    <b v="0"/>
    <d v="2022-02-01T00:00:00"/>
    <n v="2"/>
    <n v="2022"/>
    <s v="Pipeline"/>
    <s v="Pipeline"/>
    <b v="0"/>
    <b v="0"/>
    <m/>
    <b v="1"/>
    <b v="0"/>
    <b v="0"/>
    <x v="7"/>
    <b v="0"/>
    <m/>
    <x v="0"/>
    <d v="2021-03-26T00:00:00"/>
    <s v="00531000007KgPgAAK"/>
    <d v="2021-06-09T02:46:12"/>
    <m/>
    <d v="2021-06-09T02:46:04"/>
    <d v="2021-06-08T00:00:00"/>
    <m/>
    <b v="0"/>
    <m/>
    <m/>
    <s v="Field Sales"/>
    <m/>
    <m/>
    <m/>
    <m/>
    <m/>
    <x v="1218"/>
    <x v="0"/>
    <b v="0"/>
    <m/>
    <m/>
    <m/>
    <s v="00531000007KgPgAAK"/>
    <s v="01si00000040RFIAA2"/>
    <m/>
    <s v="CWAs"/>
    <m/>
    <m/>
    <s v="MX908"/>
    <m/>
    <m/>
    <s v="0125A000001NaBLQA0"/>
    <b v="0"/>
    <m/>
    <b v="0"/>
    <m/>
    <m/>
    <x v="2"/>
    <b v="0"/>
    <d v="2021-06-29T20:34:55"/>
    <m/>
    <m/>
    <b v="0"/>
    <x v="0"/>
    <n v="0"/>
    <n v="0"/>
    <n v="597383.4"/>
    <m/>
    <x v="261"/>
    <n v="10"/>
    <n v="0"/>
  </r>
  <r>
    <s v="0015A00002Uf7bhQAB"/>
    <b v="0"/>
    <m/>
    <b v="0"/>
    <m/>
    <m/>
    <m/>
    <x v="29"/>
    <b v="0"/>
    <m/>
    <m/>
    <m/>
    <m/>
    <m/>
    <s v="00531000007MUoEAAW"/>
    <b v="0"/>
    <d v="2021-02-02T18:53:45"/>
    <m/>
    <b v="0"/>
    <m/>
    <m/>
    <b v="0"/>
    <d v="2022-02-01T00:00:00"/>
    <n v="2"/>
    <n v="2022"/>
    <s v="Pipeline"/>
    <s v="Pipeline"/>
    <b v="0"/>
    <b v="0"/>
    <m/>
    <b v="1"/>
    <b v="0"/>
    <b v="0"/>
    <x v="7"/>
    <b v="0"/>
    <m/>
    <x v="0"/>
    <m/>
    <s v="00531000007KgPgAAK"/>
    <d v="2021-06-09T02:47:52"/>
    <m/>
    <d v="2021-02-02T19:04:21"/>
    <m/>
    <m/>
    <b v="0"/>
    <m/>
    <m/>
    <s v="Field Sales"/>
    <m/>
    <m/>
    <m/>
    <m/>
    <m/>
    <x v="1219"/>
    <x v="0"/>
    <b v="0"/>
    <m/>
    <m/>
    <m/>
    <s v="00531000007KgPgAAK"/>
    <s v="01si00000040RFIAA2"/>
    <m/>
    <s v="Drugs"/>
    <m/>
    <m/>
    <s v="MX908"/>
    <m/>
    <m/>
    <s v="0125A000001NaBLQA0"/>
    <b v="0"/>
    <m/>
    <b v="0"/>
    <m/>
    <m/>
    <x v="2"/>
    <b v="0"/>
    <d v="2021-06-29T20:34:55"/>
    <m/>
    <m/>
    <b v="0"/>
    <x v="0"/>
    <n v="0"/>
    <n v="0"/>
    <n v="80867.7"/>
    <m/>
    <x v="262"/>
    <n v="10"/>
    <n v="0"/>
  </r>
  <r>
    <s v="0013100001gawnXAAQ"/>
    <b v="0"/>
    <m/>
    <b v="0"/>
    <m/>
    <m/>
    <m/>
    <x v="29"/>
    <b v="0"/>
    <m/>
    <m/>
    <m/>
    <m/>
    <m/>
    <s v="00531000007MUoEAAW"/>
    <b v="0"/>
    <d v="2021-03-23T17:13:44"/>
    <m/>
    <b v="0"/>
    <m/>
    <m/>
    <b v="0"/>
    <d v="2022-02-01T00:00:00"/>
    <n v="2"/>
    <n v="2022"/>
    <s v="Pipeline"/>
    <s v="Pipeline"/>
    <b v="0"/>
    <b v="0"/>
    <m/>
    <b v="1"/>
    <b v="0"/>
    <b v="0"/>
    <x v="7"/>
    <b v="0"/>
    <m/>
    <x v="0"/>
    <m/>
    <s v="00531000007KgPgAAK"/>
    <d v="2021-06-09T03:16:23"/>
    <m/>
    <d v="2021-06-09T03:16:23"/>
    <d v="2021-06-08T00:00:00"/>
    <m/>
    <b v="0"/>
    <m/>
    <m/>
    <s v="Field Sales"/>
    <m/>
    <m/>
    <m/>
    <m/>
    <m/>
    <x v="1220"/>
    <x v="0"/>
    <b v="0"/>
    <m/>
    <m/>
    <m/>
    <s v="00531000007KgPgAAK"/>
    <s v="01si00000040RFIAA2"/>
    <m/>
    <s v="Drugs"/>
    <m/>
    <m/>
    <s v="MX908"/>
    <m/>
    <m/>
    <s v="0125A000001NaBLQA0"/>
    <b v="0"/>
    <m/>
    <b v="0"/>
    <m/>
    <m/>
    <x v="2"/>
    <b v="0"/>
    <d v="2021-06-29T20:34:55"/>
    <m/>
    <m/>
    <b v="0"/>
    <x v="0"/>
    <n v="0"/>
    <n v="0"/>
    <n v="670133.4"/>
    <m/>
    <x v="263"/>
    <n v="10"/>
    <n v="0"/>
  </r>
  <r>
    <s v="0015A00002GpXQkQAN"/>
    <b v="0"/>
    <m/>
    <b v="0"/>
    <m/>
    <m/>
    <m/>
    <x v="29"/>
    <b v="0"/>
    <m/>
    <m/>
    <m/>
    <m/>
    <m/>
    <s v="00531000007MUoEAAW"/>
    <b v="0"/>
    <d v="2021-03-23T21:43:42"/>
    <m/>
    <b v="0"/>
    <m/>
    <m/>
    <b v="0"/>
    <d v="2022-02-01T00:00:00"/>
    <n v="2"/>
    <n v="2022"/>
    <s v="Pipeline"/>
    <s v="Pipeline"/>
    <b v="0"/>
    <b v="0"/>
    <m/>
    <b v="1"/>
    <b v="0"/>
    <b v="0"/>
    <x v="7"/>
    <b v="0"/>
    <m/>
    <x v="0"/>
    <m/>
    <s v="00531000007KgPgAAK"/>
    <d v="2021-06-07T10:39:57"/>
    <m/>
    <m/>
    <m/>
    <m/>
    <b v="0"/>
    <m/>
    <m/>
    <s v="Field Sales"/>
    <m/>
    <m/>
    <m/>
    <m/>
    <m/>
    <x v="1221"/>
    <x v="0"/>
    <b v="0"/>
    <m/>
    <m/>
    <m/>
    <s v="00531000007KgPgAAK"/>
    <s v="01si00000040RFIAA2"/>
    <m/>
    <s v="Drugs"/>
    <m/>
    <m/>
    <s v="MX908"/>
    <m/>
    <s v="0Q05A000001eWBmSAM"/>
    <s v="0125A000001NaBLQA0"/>
    <b v="0"/>
    <m/>
    <b v="0"/>
    <m/>
    <m/>
    <x v="4"/>
    <b v="0"/>
    <d v="2021-06-29T20:34:55"/>
    <m/>
    <m/>
    <b v="0"/>
    <x v="0"/>
    <n v="0"/>
    <n v="0"/>
    <n v="600883.4"/>
    <m/>
    <x v="264"/>
    <n v="30"/>
    <n v="0"/>
  </r>
  <r>
    <s v="0016e00002Zw90oAAB"/>
    <b v="0"/>
    <m/>
    <b v="0"/>
    <m/>
    <m/>
    <m/>
    <x v="29"/>
    <b v="0"/>
    <m/>
    <m/>
    <m/>
    <m/>
    <m/>
    <s v="00531000008F2qlAAC"/>
    <b v="0"/>
    <d v="2020-01-10T16:52:09"/>
    <m/>
    <b v="0"/>
    <m/>
    <m/>
    <b v="0"/>
    <d v="2022-02-01T00:00:00"/>
    <n v="2"/>
    <n v="2022"/>
    <s v="Pipeline"/>
    <s v="Pipeline"/>
    <b v="0"/>
    <b v="0"/>
    <m/>
    <b v="1"/>
    <b v="0"/>
    <b v="0"/>
    <x v="7"/>
    <b v="0"/>
    <m/>
    <x v="0"/>
    <d v="2020-01-16T00:00:00"/>
    <s v="0055A000009GxI2QAK"/>
    <d v="2021-06-17T14:49:04"/>
    <m/>
    <d v="2020-04-01T23:20:31"/>
    <m/>
    <m/>
    <b v="0"/>
    <m/>
    <m/>
    <s v="Field Sales"/>
    <m/>
    <m/>
    <m/>
    <m/>
    <m/>
    <x v="1222"/>
    <x v="0"/>
    <b v="0"/>
    <m/>
    <m/>
    <m/>
    <s v="0055A000009GxI2QAK"/>
    <s v="01si00000040RFIAA2"/>
    <m/>
    <s v="Drugs"/>
    <s v="003i000001yjgLhAAI"/>
    <m/>
    <s v="MX908"/>
    <m/>
    <m/>
    <s v="0125A000001NaBLQA0"/>
    <b v="0"/>
    <s v="Explosives"/>
    <b v="0"/>
    <m/>
    <m/>
    <x v="2"/>
    <b v="0"/>
    <d v="2021-06-29T20:34:55"/>
    <m/>
    <m/>
    <b v="0"/>
    <x v="0"/>
    <n v="0"/>
    <n v="0"/>
    <n v="354384.25"/>
    <m/>
    <x v="265"/>
    <n v="10"/>
    <n v="0"/>
  </r>
  <r>
    <s v="001i000000FKPu5AAH"/>
    <b v="0"/>
    <m/>
    <b v="0"/>
    <m/>
    <m/>
    <m/>
    <x v="280"/>
    <b v="0"/>
    <s v="Non Responsive"/>
    <m/>
    <s v="0035A00003OYaRrQAL"/>
    <m/>
    <m/>
    <s v="00531000007MUoEAAW"/>
    <b v="0"/>
    <d v="2018-11-19T20:40:32"/>
    <m/>
    <b v="0"/>
    <m/>
    <m/>
    <b v="0"/>
    <d v="2019-03-01T00:00:00"/>
    <n v="3"/>
    <n v="2019"/>
    <s v="Forecast"/>
    <s v="Commit"/>
    <b v="0"/>
    <b v="0"/>
    <m/>
    <b v="1"/>
    <b v="0"/>
    <b v="0"/>
    <x v="7"/>
    <b v="0"/>
    <m/>
    <x v="0"/>
    <m/>
    <s v="0055A00000BclF5QAJ"/>
    <d v="2021-08-31T18:53:08"/>
    <m/>
    <d v="2021-08-31T18:53:08"/>
    <d v="2021-08-31T00:00:00"/>
    <m/>
    <b v="0"/>
    <m/>
    <m/>
    <s v="Inside Sales"/>
    <m/>
    <m/>
    <m/>
    <m/>
    <m/>
    <x v="1223"/>
    <x v="0"/>
    <b v="0"/>
    <m/>
    <m/>
    <m/>
    <s v="00531000007MUoEAAW"/>
    <s v="01s31000003qafjAAA"/>
    <m/>
    <m/>
    <m/>
    <m/>
    <m/>
    <m/>
    <m/>
    <s v="0125A000001NaBLQA0"/>
    <b v="0"/>
    <m/>
    <b v="0"/>
    <m/>
    <m/>
    <x v="11"/>
    <b v="0"/>
    <d v="2021-08-31T18:53:09"/>
    <m/>
    <m/>
    <b v="0"/>
    <x v="0"/>
    <m/>
    <m/>
    <n v="8412"/>
    <m/>
    <x v="266"/>
    <n v="90"/>
    <n v="0"/>
  </r>
  <r>
    <s v="0013100001k5hYIAAY"/>
    <b v="0"/>
    <m/>
    <b v="0"/>
    <m/>
    <m/>
    <m/>
    <x v="98"/>
    <b v="0"/>
    <m/>
    <m/>
    <s v="0035A00003TUt3uQAD"/>
    <m/>
    <m/>
    <s v="00531000007MUoEAAW"/>
    <b v="0"/>
    <d v="2019-04-09T21:25:02"/>
    <m/>
    <b v="0"/>
    <m/>
    <m/>
    <b v="0"/>
    <d v="2020-03-01T00:00:00"/>
    <n v="3"/>
    <n v="2020"/>
    <s v="Pipeline"/>
    <s v="Pipeline"/>
    <b v="0"/>
    <b v="0"/>
    <m/>
    <b v="1"/>
    <b v="0"/>
    <b v="0"/>
    <x v="7"/>
    <b v="0"/>
    <m/>
    <x v="0"/>
    <d v="2020-02-02T00:00:00"/>
    <s v="0055A00000BclF5QAJ"/>
    <d v="2021-04-11T19:52:59"/>
    <m/>
    <d v="2020-01-06T18:18:06"/>
    <m/>
    <m/>
    <b v="0"/>
    <m/>
    <m/>
    <s v="Inside Sales"/>
    <m/>
    <m/>
    <m/>
    <m/>
    <m/>
    <x v="1224"/>
    <x v="0"/>
    <b v="0"/>
    <m/>
    <m/>
    <m/>
    <s v="00531000007KgPgAAK"/>
    <s v="01s31000003qafjAAA"/>
    <s v="CWAs;Drugs;All Hazards"/>
    <m/>
    <m/>
    <m/>
    <m/>
    <m/>
    <m/>
    <s v="0125A000001NaBLQA0"/>
    <b v="0"/>
    <m/>
    <b v="0"/>
    <m/>
    <m/>
    <x v="2"/>
    <b v="0"/>
    <d v="2021-06-29T20:34:54"/>
    <m/>
    <m/>
    <b v="0"/>
    <x v="0"/>
    <m/>
    <m/>
    <n v="65636"/>
    <m/>
    <x v="25"/>
    <n v="10"/>
    <n v="0"/>
  </r>
  <r>
    <s v="0015A00002B8oyyQAB"/>
    <b v="0"/>
    <m/>
    <b v="0"/>
    <m/>
    <m/>
    <m/>
    <x v="98"/>
    <b v="0"/>
    <m/>
    <m/>
    <s v="0035A00003TUsheQAD"/>
    <m/>
    <m/>
    <s v="005i0000000fNkyAAE"/>
    <b v="0"/>
    <d v="2019-04-09T21:28:33"/>
    <m/>
    <b v="0"/>
    <m/>
    <m/>
    <b v="0"/>
    <d v="2020-03-01T00:00:00"/>
    <n v="3"/>
    <n v="2020"/>
    <s v="Pipeline"/>
    <s v="Pipeline"/>
    <b v="0"/>
    <b v="0"/>
    <m/>
    <b v="1"/>
    <b v="0"/>
    <b v="0"/>
    <x v="7"/>
    <b v="0"/>
    <m/>
    <x v="0"/>
    <m/>
    <s v="0055A00000BclF5QAJ"/>
    <d v="2021-04-11T19:52:59"/>
    <m/>
    <d v="2020-01-06T18:18:06"/>
    <m/>
    <m/>
    <b v="0"/>
    <m/>
    <m/>
    <s v="Inside Sales"/>
    <m/>
    <m/>
    <m/>
    <m/>
    <m/>
    <x v="1225"/>
    <x v="0"/>
    <b v="0"/>
    <m/>
    <m/>
    <m/>
    <s v="00531000007KgPgAAK"/>
    <s v="01s31000003qafjAAA"/>
    <s v="CWAs;Drugs"/>
    <m/>
    <m/>
    <m/>
    <m/>
    <m/>
    <m/>
    <s v="0125A000001NaBLQA0"/>
    <b v="0"/>
    <m/>
    <b v="0"/>
    <m/>
    <m/>
    <x v="2"/>
    <b v="0"/>
    <d v="2021-06-29T20:34:54"/>
    <m/>
    <m/>
    <b v="0"/>
    <x v="0"/>
    <m/>
    <m/>
    <n v="136500"/>
    <m/>
    <x v="267"/>
    <n v="10"/>
    <n v="0"/>
  </r>
  <r>
    <s v="0013100001ruM2pAAE"/>
    <b v="0"/>
    <m/>
    <b v="0"/>
    <m/>
    <m/>
    <m/>
    <x v="94"/>
    <b v="0"/>
    <m/>
    <m/>
    <s v="0035A00003Zjn4JQAR"/>
    <m/>
    <m/>
    <s v="00531000007MUoEAAW"/>
    <b v="0"/>
    <d v="2019-11-07T14:01:56"/>
    <m/>
    <b v="0"/>
    <m/>
    <m/>
    <b v="0"/>
    <d v="2020-03-01T00:00:00"/>
    <n v="3"/>
    <n v="2020"/>
    <s v="Pipeline"/>
    <s v="Pipeline"/>
    <b v="0"/>
    <b v="0"/>
    <m/>
    <b v="1"/>
    <b v="0"/>
    <b v="0"/>
    <x v="7"/>
    <b v="0"/>
    <m/>
    <x v="0"/>
    <d v="2020-05-21T00:00:00"/>
    <s v="0055A00000BclF5QAJ"/>
    <d v="2021-04-11T20:08:00"/>
    <m/>
    <d v="2020-01-06T18:18:06"/>
    <m/>
    <m/>
    <b v="0"/>
    <m/>
    <m/>
    <s v="Field Sales"/>
    <m/>
    <m/>
    <m/>
    <m/>
    <m/>
    <x v="1226"/>
    <x v="0"/>
    <b v="0"/>
    <m/>
    <m/>
    <m/>
    <s v="00531000007KgPgAAK"/>
    <s v="01s31000003qafjAAA"/>
    <s v="CWAs"/>
    <m/>
    <m/>
    <m/>
    <m/>
    <m/>
    <s v="0Q05A0000024RcWSAU"/>
    <s v="0125A000001NaBLQA0"/>
    <b v="0"/>
    <m/>
    <b v="0"/>
    <m/>
    <m/>
    <x v="2"/>
    <b v="0"/>
    <d v="2021-06-29T20:34:55"/>
    <m/>
    <m/>
    <b v="0"/>
    <x v="0"/>
    <m/>
    <m/>
    <n v="65636"/>
    <m/>
    <x v="25"/>
    <n v="10"/>
    <n v="0"/>
  </r>
  <r>
    <s v="0015A00002AFZF3QAP"/>
    <b v="0"/>
    <m/>
    <b v="0"/>
    <m/>
    <m/>
    <m/>
    <x v="40"/>
    <b v="0"/>
    <m/>
    <m/>
    <s v="0035A00003Rar6kQAB"/>
    <m/>
    <m/>
    <s v="00531000007KAsvAAG"/>
    <b v="0"/>
    <d v="2019-04-17T20:19:01"/>
    <m/>
    <b v="0"/>
    <m/>
    <m/>
    <b v="0"/>
    <d v="2021-03-01T00:00:00"/>
    <n v="3"/>
    <n v="2021"/>
    <s v="BestCase"/>
    <s v="Best Case"/>
    <b v="0"/>
    <b v="0"/>
    <m/>
    <b v="1"/>
    <b v="0"/>
    <b v="0"/>
    <x v="7"/>
    <b v="0"/>
    <m/>
    <x v="0"/>
    <d v="2021-02-01T00:00:00"/>
    <s v="00531000007KAsvAAG"/>
    <d v="2021-04-23T15:26:24"/>
    <m/>
    <d v="2020-02-17T23:04:43"/>
    <m/>
    <m/>
    <b v="0"/>
    <m/>
    <m/>
    <s v="Field Sales"/>
    <m/>
    <m/>
    <m/>
    <m/>
    <m/>
    <x v="1227"/>
    <x v="0"/>
    <b v="0"/>
    <m/>
    <m/>
    <m/>
    <s v="00531000007KAsvAAG"/>
    <s v="01s31000003qafjAAA"/>
    <m/>
    <m/>
    <m/>
    <m/>
    <s v="MX908"/>
    <m/>
    <m/>
    <s v="0125A000001NaBLQA0"/>
    <b v="0"/>
    <m/>
    <b v="0"/>
    <m/>
    <m/>
    <x v="9"/>
    <b v="0"/>
    <d v="2021-06-29T20:34:54"/>
    <m/>
    <m/>
    <b v="0"/>
    <x v="0"/>
    <m/>
    <m/>
    <n v="130597"/>
    <m/>
    <x v="268"/>
    <n v="50"/>
    <n v="0"/>
  </r>
  <r>
    <s v="0013100001gvwMjAAI"/>
    <b v="0"/>
    <m/>
    <b v="0"/>
    <m/>
    <m/>
    <m/>
    <x v="40"/>
    <b v="0"/>
    <m/>
    <m/>
    <m/>
    <m/>
    <m/>
    <s v="0055A000009sa63QAA"/>
    <b v="0"/>
    <d v="2019-06-20T22:09:57"/>
    <m/>
    <b v="0"/>
    <m/>
    <m/>
    <b v="0"/>
    <d v="2021-03-01T00:00:00"/>
    <n v="3"/>
    <n v="2021"/>
    <s v="BestCase"/>
    <s v="Best Case"/>
    <b v="0"/>
    <b v="0"/>
    <m/>
    <b v="1"/>
    <b v="0"/>
    <b v="0"/>
    <x v="12"/>
    <b v="0"/>
    <m/>
    <x v="0"/>
    <m/>
    <s v="0055A00000BclF5QAJ"/>
    <d v="2021-04-14T20:01:34"/>
    <m/>
    <d v="2020-01-06T18:18:11"/>
    <m/>
    <m/>
    <b v="0"/>
    <m/>
    <m/>
    <s v="Field Sales"/>
    <m/>
    <m/>
    <m/>
    <m/>
    <m/>
    <x v="1228"/>
    <x v="0"/>
    <b v="0"/>
    <m/>
    <m/>
    <m/>
    <s v="0055A000009sa63QAA"/>
    <s v="01s31000003qafjAAA"/>
    <m/>
    <m/>
    <m/>
    <m/>
    <s v="MX908"/>
    <m/>
    <m/>
    <s v="0125A000001NaBLQA0"/>
    <b v="0"/>
    <m/>
    <b v="0"/>
    <m/>
    <m/>
    <x v="9"/>
    <b v="0"/>
    <d v="2021-06-29T20:34:54"/>
    <m/>
    <m/>
    <b v="0"/>
    <x v="0"/>
    <m/>
    <m/>
    <n v="99437.74"/>
    <m/>
    <x v="269"/>
    <n v="50"/>
    <n v="0"/>
  </r>
  <r>
    <s v="0015A000026nOcMQAU"/>
    <b v="0"/>
    <m/>
    <b v="0"/>
    <m/>
    <m/>
    <m/>
    <x v="40"/>
    <b v="0"/>
    <m/>
    <m/>
    <m/>
    <m/>
    <m/>
    <s v="00531000008F2qlAAC"/>
    <b v="0"/>
    <d v="2020-06-05T18:26:10"/>
    <m/>
    <b v="0"/>
    <m/>
    <m/>
    <b v="0"/>
    <d v="2021-03-01T00:00:00"/>
    <n v="3"/>
    <n v="2021"/>
    <s v="BestCase"/>
    <s v="Best Case"/>
    <b v="0"/>
    <b v="0"/>
    <m/>
    <b v="1"/>
    <b v="0"/>
    <b v="0"/>
    <x v="12"/>
    <b v="0"/>
    <m/>
    <x v="0"/>
    <m/>
    <s v="00531000008F2qlAAC"/>
    <d v="2021-04-21T13:19:21"/>
    <m/>
    <d v="2020-11-16T14:39:19"/>
    <m/>
    <m/>
    <b v="0"/>
    <m/>
    <m/>
    <s v="Field Sales"/>
    <m/>
    <m/>
    <m/>
    <m/>
    <m/>
    <x v="1229"/>
    <x v="0"/>
    <b v="0"/>
    <m/>
    <m/>
    <m/>
    <s v="00531000008F2qlAAC"/>
    <s v="01si00000040RFIAA2"/>
    <s v="CWAs;All Hazards"/>
    <m/>
    <m/>
    <m/>
    <s v="MX908"/>
    <m/>
    <m/>
    <s v="0125A000001NaBLQA0"/>
    <b v="0"/>
    <m/>
    <b v="0"/>
    <m/>
    <m/>
    <x v="9"/>
    <b v="0"/>
    <d v="2021-06-29T20:34:55"/>
    <m/>
    <m/>
    <b v="0"/>
    <x v="0"/>
    <m/>
    <m/>
    <n v="49108.88"/>
    <m/>
    <x v="270"/>
    <n v="50"/>
    <n v="0"/>
  </r>
  <r>
    <s v="0015A00002DR8HdQAL"/>
    <b v="0"/>
    <m/>
    <b v="0"/>
    <m/>
    <m/>
    <m/>
    <x v="40"/>
    <b v="0"/>
    <m/>
    <m/>
    <m/>
    <m/>
    <m/>
    <s v="00531000008F2qlAAC"/>
    <b v="0"/>
    <d v="2021-01-27T18:00:26"/>
    <m/>
    <b v="0"/>
    <m/>
    <m/>
    <b v="0"/>
    <d v="2021-03-01T00:00:00"/>
    <n v="3"/>
    <n v="2021"/>
    <s v="BestCase"/>
    <s v="Best Case"/>
    <b v="0"/>
    <b v="0"/>
    <m/>
    <b v="1"/>
    <b v="0"/>
    <b v="0"/>
    <x v="12"/>
    <b v="0"/>
    <m/>
    <x v="0"/>
    <m/>
    <s v="0055A00000BclF5QAJ"/>
    <d v="2021-04-11T20:08:00"/>
    <m/>
    <d v="2021-03-01T14:48:39"/>
    <m/>
    <m/>
    <b v="0"/>
    <m/>
    <m/>
    <s v="Field Sales"/>
    <m/>
    <m/>
    <m/>
    <m/>
    <m/>
    <x v="1230"/>
    <x v="0"/>
    <b v="0"/>
    <m/>
    <m/>
    <m/>
    <s v="00531000008F2qlAAC"/>
    <s v="01si00000040RFIAA2"/>
    <m/>
    <m/>
    <m/>
    <m/>
    <s v="MX908"/>
    <m/>
    <m/>
    <s v="0125A000001NaBLQA0"/>
    <b v="0"/>
    <m/>
    <b v="0"/>
    <m/>
    <m/>
    <x v="9"/>
    <b v="0"/>
    <d v="2021-06-29T20:34:55"/>
    <m/>
    <m/>
    <b v="0"/>
    <x v="0"/>
    <m/>
    <m/>
    <n v="39000"/>
    <m/>
    <x v="26"/>
    <n v="50"/>
    <n v="0"/>
  </r>
  <r>
    <s v="0016e00002XT9yNAAT"/>
    <b v="0"/>
    <m/>
    <b v="0"/>
    <s v="7015A000001zMbNQAU"/>
    <m/>
    <m/>
    <x v="281"/>
    <b v="0"/>
    <m/>
    <m/>
    <s v="0036e00003qgIzXAAU"/>
    <m/>
    <m/>
    <s v="00531000007MUoEAAW"/>
    <b v="0"/>
    <d v="2021-04-28T18:45:00"/>
    <m/>
    <b v="0"/>
    <m/>
    <m/>
    <b v="0"/>
    <d v="2021-03-01T00:00:00"/>
    <n v="3"/>
    <n v="2021"/>
    <s v="BestCase"/>
    <s v="Best Case"/>
    <b v="0"/>
    <b v="0"/>
    <m/>
    <b v="1"/>
    <b v="0"/>
    <b v="0"/>
    <x v="12"/>
    <b v="0"/>
    <m/>
    <x v="0"/>
    <d v="2021-06-07T00:00:00"/>
    <s v="00531000007KAsvAAG"/>
    <d v="2021-06-07T13:46:44"/>
    <m/>
    <d v="2021-06-04T17:51:46"/>
    <d v="2021-06-04T00:00:00"/>
    <m/>
    <b v="0"/>
    <m/>
    <m/>
    <s v="Website"/>
    <m/>
    <m/>
    <m/>
    <m/>
    <m/>
    <x v="1231"/>
    <x v="0"/>
    <b v="0"/>
    <m/>
    <m/>
    <m/>
    <s v="00531000007KAsvAAG"/>
    <s v="01s31000003qafjAAA"/>
    <m/>
    <s v="Drugs"/>
    <s v="0036e00003qgIzXAAU"/>
    <m/>
    <s v="MX908"/>
    <m/>
    <m/>
    <s v="0125A000001NaBLQA0"/>
    <b v="0"/>
    <m/>
    <b v="0"/>
    <m/>
    <m/>
    <x v="9"/>
    <b v="0"/>
    <d v="2021-06-29T20:34:55"/>
    <m/>
    <m/>
    <b v="0"/>
    <x v="0"/>
    <m/>
    <m/>
    <n v="65437"/>
    <m/>
    <x v="271"/>
    <n v="50"/>
    <n v="0"/>
  </r>
  <r>
    <s v="001i000001MZ8IpAAL"/>
    <b v="0"/>
    <m/>
    <b v="0"/>
    <m/>
    <m/>
    <m/>
    <x v="281"/>
    <b v="0"/>
    <m/>
    <m/>
    <m/>
    <m/>
    <m/>
    <s v="0055A00000BcmLTQAZ"/>
    <b v="0"/>
    <d v="2021-03-10T16:57:38"/>
    <m/>
    <b v="0"/>
    <s v="Federal Resources"/>
    <m/>
    <b v="0"/>
    <d v="2021-03-01T00:00:00"/>
    <n v="3"/>
    <n v="2021"/>
    <s v="BestCase"/>
    <s v="Best Case"/>
    <b v="0"/>
    <b v="0"/>
    <m/>
    <b v="1"/>
    <b v="0"/>
    <b v="0"/>
    <x v="13"/>
    <b v="0"/>
    <m/>
    <x v="0"/>
    <m/>
    <s v="00531000007Es7rAAC"/>
    <d v="2021-06-21T15:49:47"/>
    <m/>
    <d v="2021-06-21T15:49:29"/>
    <d v="2021-06-21T00:00:00"/>
    <m/>
    <b v="0"/>
    <m/>
    <m/>
    <s v="Inside Sales"/>
    <m/>
    <m/>
    <m/>
    <m/>
    <m/>
    <x v="1232"/>
    <x v="0"/>
    <b v="0"/>
    <m/>
    <m/>
    <m/>
    <s v="00531000007KgPgAAK"/>
    <s v="01s31000003qafjAAA"/>
    <m/>
    <s v="Drugs"/>
    <m/>
    <m/>
    <s v="MX908"/>
    <m/>
    <m/>
    <s v="0125A000001NaBLQA0"/>
    <b v="0"/>
    <m/>
    <b v="0"/>
    <m/>
    <m/>
    <x v="8"/>
    <b v="0"/>
    <d v="2021-06-29T20:34:55"/>
    <m/>
    <m/>
    <b v="0"/>
    <x v="0"/>
    <m/>
    <m/>
    <n v="252480.6"/>
    <m/>
    <x v="272"/>
    <n v="70"/>
    <n v="0"/>
  </r>
  <r>
    <s v="0015A00002TCL4DQAX"/>
    <b v="0"/>
    <m/>
    <b v="0"/>
    <m/>
    <m/>
    <m/>
    <x v="40"/>
    <b v="0"/>
    <m/>
    <m/>
    <m/>
    <m/>
    <m/>
    <s v="00531000007MUoEAAW"/>
    <b v="0"/>
    <d v="2021-01-11T20:17:10"/>
    <m/>
    <b v="0"/>
    <m/>
    <m/>
    <b v="0"/>
    <d v="2021-03-01T00:00:00"/>
    <n v="3"/>
    <n v="2021"/>
    <s v="BestCase"/>
    <s v="Best Case"/>
    <b v="0"/>
    <b v="0"/>
    <m/>
    <b v="1"/>
    <b v="0"/>
    <b v="0"/>
    <x v="13"/>
    <b v="0"/>
    <m/>
    <x v="0"/>
    <m/>
    <s v="00531000007Es7rAAC"/>
    <d v="2021-06-21T16:11:32"/>
    <m/>
    <d v="2021-06-21T16:11:32"/>
    <d v="2021-06-21T00:00:00"/>
    <m/>
    <b v="0"/>
    <m/>
    <m/>
    <s v="Field Sales"/>
    <m/>
    <m/>
    <m/>
    <m/>
    <m/>
    <x v="1233"/>
    <x v="0"/>
    <b v="0"/>
    <m/>
    <m/>
    <m/>
    <s v="00531000007KgPgAAK"/>
    <s v="01s31000003qafjAAA"/>
    <m/>
    <s v="CWAs"/>
    <s v="0035A00003IOgLiQAL"/>
    <m/>
    <s v="MX908"/>
    <m/>
    <s v="0Q05A000001eSTlSAM"/>
    <s v="0125A000001NaBLQA0"/>
    <b v="0"/>
    <s v="All Hazards"/>
    <b v="0"/>
    <m/>
    <m/>
    <x v="8"/>
    <b v="0"/>
    <d v="2021-06-29T20:34:55"/>
    <m/>
    <m/>
    <b v="0"/>
    <x v="0"/>
    <m/>
    <m/>
    <n v="570639.6"/>
    <m/>
    <x v="273"/>
    <n v="70"/>
    <n v="0"/>
  </r>
  <r>
    <s v="001i000001MZ8IpAAL"/>
    <b v="0"/>
    <m/>
    <b v="0"/>
    <m/>
    <m/>
    <m/>
    <x v="235"/>
    <b v="0"/>
    <m/>
    <m/>
    <m/>
    <m/>
    <m/>
    <s v="0055A00000BcmLTQAZ"/>
    <b v="0"/>
    <d v="2021-05-06T13:13:56"/>
    <m/>
    <b v="0"/>
    <m/>
    <m/>
    <b v="0"/>
    <d v="2021-03-01T00:00:00"/>
    <n v="3"/>
    <n v="2021"/>
    <s v="Forecast"/>
    <s v="Commit"/>
    <b v="0"/>
    <b v="0"/>
    <m/>
    <b v="1"/>
    <b v="0"/>
    <b v="0"/>
    <x v="13"/>
    <b v="0"/>
    <m/>
    <x v="0"/>
    <m/>
    <s v="00531000007Es7rAAC"/>
    <d v="2021-06-21T14:40:19"/>
    <m/>
    <d v="2021-06-21T14:40:19"/>
    <d v="2021-06-21T00:00:00"/>
    <m/>
    <b v="0"/>
    <m/>
    <m/>
    <s v="Field Sales"/>
    <m/>
    <m/>
    <m/>
    <m/>
    <m/>
    <x v="1234"/>
    <x v="0"/>
    <b v="0"/>
    <m/>
    <m/>
    <m/>
    <s v="00531000007KgPgAAK"/>
    <s v="01s31000003qafjAAA"/>
    <m/>
    <m/>
    <s v="0035A00003JjQgEQAV"/>
    <m/>
    <s v="MX908"/>
    <m/>
    <m/>
    <s v="0125A000001NaBLQA0"/>
    <b v="0"/>
    <m/>
    <b v="0"/>
    <m/>
    <m/>
    <x v="11"/>
    <b v="0"/>
    <d v="2021-06-29T20:34:55"/>
    <m/>
    <m/>
    <b v="0"/>
    <x v="0"/>
    <m/>
    <m/>
    <n v="213786.6"/>
    <m/>
    <x v="274"/>
    <n v="90"/>
    <n v="0"/>
  </r>
  <r>
    <s v="001i000001MYrYFAA1"/>
    <b v="0"/>
    <m/>
    <b v="0"/>
    <s v="7015A000001eOy9QAE"/>
    <m/>
    <m/>
    <x v="282"/>
    <b v="0"/>
    <m/>
    <m/>
    <m/>
    <m/>
    <m/>
    <s v="00531000007MUoEAAW"/>
    <b v="0"/>
    <d v="2021-03-16T21:49:56"/>
    <m/>
    <b v="0"/>
    <m/>
    <m/>
    <b v="0"/>
    <d v="2021-03-01T00:00:00"/>
    <n v="3"/>
    <n v="2021"/>
    <s v="Forecast"/>
    <s v="Commit"/>
    <b v="0"/>
    <b v="0"/>
    <m/>
    <b v="1"/>
    <b v="0"/>
    <b v="0"/>
    <x v="13"/>
    <b v="0"/>
    <m/>
    <x v="0"/>
    <d v="2021-06-14T00:00:00"/>
    <s v="00531000007MUoEAAW"/>
    <d v="2021-06-17T20:24:47"/>
    <m/>
    <d v="2021-06-17T20:24:47"/>
    <d v="2021-06-17T00:00:00"/>
    <m/>
    <b v="0"/>
    <m/>
    <m/>
    <s v="Inside Sales"/>
    <m/>
    <m/>
    <m/>
    <m/>
    <m/>
    <x v="1235"/>
    <x v="0"/>
    <b v="0"/>
    <m/>
    <m/>
    <m/>
    <s v="00531000007MUoEAAW"/>
    <s v="01s31000003qafjAAA"/>
    <m/>
    <s v="Drugs"/>
    <m/>
    <m/>
    <s v="MX908"/>
    <m/>
    <m/>
    <s v="0125A000001NaBLQA0"/>
    <b v="0"/>
    <m/>
    <b v="0"/>
    <m/>
    <m/>
    <x v="11"/>
    <b v="0"/>
    <d v="2021-06-29T20:34:55"/>
    <m/>
    <m/>
    <b v="0"/>
    <x v="0"/>
    <m/>
    <m/>
    <n v="18525"/>
    <m/>
    <x v="275"/>
    <n v="90"/>
    <n v="0"/>
  </r>
  <r>
    <s v="0015A000027S2pDQAS"/>
    <b v="0"/>
    <m/>
    <b v="0"/>
    <m/>
    <m/>
    <m/>
    <x v="40"/>
    <b v="0"/>
    <m/>
    <m/>
    <s v="0035A00003PHCmWQAX"/>
    <m/>
    <m/>
    <s v="00531000007KAsvAAG"/>
    <b v="0"/>
    <d v="2018-12-05T20:40:40"/>
    <m/>
    <b v="0"/>
    <m/>
    <m/>
    <b v="0"/>
    <d v="2021-03-01T00:00:00"/>
    <n v="3"/>
    <n v="2021"/>
    <s v="Pipeline"/>
    <s v="Pipeline"/>
    <b v="0"/>
    <b v="0"/>
    <m/>
    <b v="1"/>
    <b v="0"/>
    <b v="0"/>
    <x v="13"/>
    <b v="0"/>
    <m/>
    <x v="0"/>
    <d v="2021-06-17T00:00:00"/>
    <s v="00531000007KAsvAAG"/>
    <d v="2021-04-23T14:59:19"/>
    <m/>
    <d v="2020-12-21T17:53:10"/>
    <m/>
    <m/>
    <b v="0"/>
    <m/>
    <m/>
    <s v="Website"/>
    <m/>
    <m/>
    <m/>
    <m/>
    <m/>
    <x v="1236"/>
    <x v="0"/>
    <b v="0"/>
    <m/>
    <m/>
    <m/>
    <s v="00531000007KAsvAAG"/>
    <s v="01s31000003qafjAAA"/>
    <m/>
    <m/>
    <m/>
    <m/>
    <s v="MX908"/>
    <m/>
    <m/>
    <s v="0125A000001NaBLQA0"/>
    <b v="0"/>
    <m/>
    <b v="0"/>
    <m/>
    <m/>
    <x v="3"/>
    <b v="0"/>
    <d v="2021-06-29T20:34:54"/>
    <m/>
    <m/>
    <b v="0"/>
    <x v="0"/>
    <m/>
    <m/>
    <n v="78000"/>
    <m/>
    <x v="246"/>
    <n v="5"/>
    <n v="0"/>
  </r>
  <r>
    <s v="0015A00001ztnDGQAY"/>
    <b v="0"/>
    <m/>
    <b v="0"/>
    <m/>
    <m/>
    <m/>
    <x v="40"/>
    <b v="0"/>
    <m/>
    <m/>
    <s v="0035A00003HwLySQAV"/>
    <m/>
    <m/>
    <s v="00531000007MUoEAAW"/>
    <b v="0"/>
    <d v="2019-12-20T15:44:20"/>
    <m/>
    <b v="0"/>
    <m/>
    <m/>
    <b v="0"/>
    <d v="2021-03-01T00:00:00"/>
    <n v="3"/>
    <n v="2021"/>
    <s v="Pipeline"/>
    <s v="Pipeline"/>
    <b v="0"/>
    <b v="0"/>
    <m/>
    <b v="1"/>
    <b v="0"/>
    <b v="0"/>
    <x v="13"/>
    <b v="0"/>
    <m/>
    <x v="0"/>
    <d v="2021-02-01T00:00:00"/>
    <s v="00531000007KAsvAAG"/>
    <d v="2021-04-23T15:26:35"/>
    <m/>
    <d v="2021-01-19T19:36:05"/>
    <m/>
    <m/>
    <b v="0"/>
    <m/>
    <m/>
    <s v="Field Sales"/>
    <m/>
    <m/>
    <m/>
    <m/>
    <m/>
    <x v="1237"/>
    <x v="0"/>
    <b v="0"/>
    <m/>
    <m/>
    <m/>
    <s v="00531000007KAsvAAG"/>
    <s v="01s31000003qafjAAA"/>
    <m/>
    <m/>
    <m/>
    <m/>
    <s v="MX908"/>
    <m/>
    <m/>
    <s v="0125A000001NaBLQA0"/>
    <b v="0"/>
    <m/>
    <b v="0"/>
    <m/>
    <m/>
    <x v="3"/>
    <b v="0"/>
    <d v="2021-06-29T20:34:55"/>
    <m/>
    <m/>
    <b v="0"/>
    <x v="0"/>
    <m/>
    <m/>
    <n v="71120.12"/>
    <m/>
    <x v="276"/>
    <n v="5"/>
    <n v="0"/>
  </r>
  <r>
    <s v="0013100001qx6GzAAI"/>
    <b v="0"/>
    <m/>
    <b v="0"/>
    <m/>
    <m/>
    <m/>
    <x v="40"/>
    <b v="0"/>
    <m/>
    <m/>
    <s v="0035A00003bdAsEQAU"/>
    <m/>
    <m/>
    <s v="00531000007MUoEAAW"/>
    <b v="0"/>
    <d v="2020-01-24T20:18:49"/>
    <m/>
    <b v="0"/>
    <m/>
    <m/>
    <b v="0"/>
    <d v="2021-03-01T00:00:00"/>
    <n v="3"/>
    <n v="2021"/>
    <s v="Pipeline"/>
    <s v="Pipeline"/>
    <b v="0"/>
    <b v="0"/>
    <m/>
    <b v="1"/>
    <b v="0"/>
    <b v="0"/>
    <x v="13"/>
    <b v="0"/>
    <m/>
    <x v="0"/>
    <d v="2020-08-20T00:00:00"/>
    <s v="00531000007KAsvAAG"/>
    <d v="2021-04-23T15:27:32"/>
    <m/>
    <d v="2021-01-19T19:15:17"/>
    <m/>
    <m/>
    <b v="0"/>
    <m/>
    <m/>
    <s v="Field Sales"/>
    <m/>
    <m/>
    <m/>
    <m/>
    <m/>
    <x v="1238"/>
    <x v="0"/>
    <b v="0"/>
    <m/>
    <m/>
    <m/>
    <s v="00531000007KAsvAAG"/>
    <s v="01s31000003qafjAAA"/>
    <m/>
    <m/>
    <m/>
    <m/>
    <s v="MX908"/>
    <m/>
    <m/>
    <s v="0125A000001NaBLQA0"/>
    <b v="0"/>
    <m/>
    <b v="0"/>
    <m/>
    <m/>
    <x v="3"/>
    <b v="0"/>
    <d v="2021-06-29T20:34:55"/>
    <m/>
    <m/>
    <b v="0"/>
    <x v="0"/>
    <m/>
    <m/>
    <n v="68529.2"/>
    <m/>
    <x v="277"/>
    <n v="5"/>
    <n v="0"/>
  </r>
  <r>
    <s v="0015A000022RFSwQAO"/>
    <b v="0"/>
    <m/>
    <b v="0"/>
    <m/>
    <m/>
    <m/>
    <x v="40"/>
    <b v="0"/>
    <m/>
    <m/>
    <s v="0035A00003hjeWmQAI"/>
    <m/>
    <m/>
    <s v="00531000007MUoEAAW"/>
    <b v="0"/>
    <d v="2020-07-21T21:23:17"/>
    <m/>
    <b v="0"/>
    <m/>
    <m/>
    <b v="0"/>
    <d v="2021-03-01T00:00:00"/>
    <n v="3"/>
    <n v="2021"/>
    <s v="Pipeline"/>
    <s v="Pipeline"/>
    <b v="0"/>
    <b v="0"/>
    <m/>
    <b v="1"/>
    <b v="0"/>
    <b v="0"/>
    <x v="13"/>
    <b v="0"/>
    <m/>
    <x v="0"/>
    <d v="2020-09-28T00:00:00"/>
    <s v="00531000007KAsvAAG"/>
    <d v="2021-04-23T15:42:08"/>
    <m/>
    <d v="2021-01-19T19:36:47"/>
    <m/>
    <m/>
    <b v="0"/>
    <m/>
    <m/>
    <s v="Website"/>
    <m/>
    <m/>
    <m/>
    <m/>
    <m/>
    <x v="1239"/>
    <x v="0"/>
    <b v="0"/>
    <m/>
    <m/>
    <m/>
    <s v="00531000007KAsvAAG"/>
    <s v="01s31000003qafjAAA"/>
    <m/>
    <m/>
    <m/>
    <m/>
    <s v="MX908"/>
    <m/>
    <m/>
    <s v="0125A000001NaBLQA0"/>
    <b v="0"/>
    <m/>
    <b v="0"/>
    <m/>
    <m/>
    <x v="3"/>
    <b v="0"/>
    <d v="2021-06-29T20:34:55"/>
    <m/>
    <m/>
    <b v="0"/>
    <x v="0"/>
    <m/>
    <m/>
    <n v="64685.120000000003"/>
    <m/>
    <x v="278"/>
    <n v="5"/>
    <n v="0"/>
  </r>
  <r>
    <s v="0013100001jZHAFAA4"/>
    <b v="0"/>
    <m/>
    <b v="0"/>
    <m/>
    <m/>
    <m/>
    <x v="98"/>
    <b v="0"/>
    <m/>
    <m/>
    <m/>
    <m/>
    <m/>
    <s v="00531000007MUoEAAW"/>
    <b v="0"/>
    <d v="2020-03-11T13:32:40"/>
    <m/>
    <b v="0"/>
    <m/>
    <m/>
    <b v="0"/>
    <d v="2020-03-01T00:00:00"/>
    <n v="3"/>
    <n v="2020"/>
    <s v="Pipeline"/>
    <s v="Pipeline"/>
    <b v="0"/>
    <b v="0"/>
    <m/>
    <b v="1"/>
    <b v="0"/>
    <b v="0"/>
    <x v="13"/>
    <b v="0"/>
    <m/>
    <x v="0"/>
    <m/>
    <s v="0055A00000BclF5QAJ"/>
    <d v="2021-04-11T19:52:07"/>
    <m/>
    <d v="2020-05-13T16:35:01"/>
    <m/>
    <m/>
    <b v="0"/>
    <m/>
    <m/>
    <s v="Inside Sales"/>
    <m/>
    <m/>
    <m/>
    <m/>
    <m/>
    <x v="1240"/>
    <x v="0"/>
    <b v="0"/>
    <m/>
    <m/>
    <m/>
    <s v="00531000007KgPgAAK"/>
    <s v="01s31000003qafjAAA"/>
    <s v="CWAs;Explosives;Drugs"/>
    <m/>
    <m/>
    <m/>
    <s v="MX908"/>
    <m/>
    <m/>
    <s v="0125A000001NaBLQA0"/>
    <b v="0"/>
    <m/>
    <b v="0"/>
    <m/>
    <m/>
    <x v="2"/>
    <b v="0"/>
    <d v="2021-06-29T20:34:55"/>
    <m/>
    <m/>
    <b v="0"/>
    <x v="0"/>
    <m/>
    <m/>
    <n v="65437"/>
    <m/>
    <x v="74"/>
    <n v="10"/>
    <n v="0"/>
  </r>
  <r>
    <s v="0015A00002CvIgzQAF"/>
    <b v="0"/>
    <m/>
    <b v="0"/>
    <m/>
    <m/>
    <m/>
    <x v="98"/>
    <b v="0"/>
    <m/>
    <m/>
    <m/>
    <m/>
    <m/>
    <s v="00531000007Es7rAAC"/>
    <b v="0"/>
    <d v="2020-04-21T12:33:02"/>
    <m/>
    <b v="0"/>
    <m/>
    <m/>
    <b v="0"/>
    <d v="2020-03-01T00:00:00"/>
    <n v="3"/>
    <n v="2020"/>
    <s v="Pipeline"/>
    <s v="Pipeline"/>
    <b v="0"/>
    <b v="0"/>
    <m/>
    <b v="1"/>
    <b v="0"/>
    <b v="0"/>
    <x v="13"/>
    <b v="0"/>
    <m/>
    <x v="0"/>
    <m/>
    <s v="0055A00000BclF5QAJ"/>
    <d v="2021-04-11T20:08:00"/>
    <m/>
    <d v="2020-07-27T13:47:05"/>
    <m/>
    <m/>
    <b v="0"/>
    <m/>
    <m/>
    <s v="Field Sales"/>
    <m/>
    <m/>
    <m/>
    <m/>
    <m/>
    <x v="1241"/>
    <x v="0"/>
    <b v="0"/>
    <m/>
    <m/>
    <m/>
    <s v="00531000007Es7rAAC"/>
    <s v="01s31000003qafjAAA"/>
    <m/>
    <m/>
    <m/>
    <m/>
    <s v="MX908"/>
    <m/>
    <m/>
    <s v="0125A000001NaBLQA0"/>
    <b v="0"/>
    <m/>
    <b v="0"/>
    <m/>
    <m/>
    <x v="2"/>
    <b v="0"/>
    <d v="2021-06-29T20:34:55"/>
    <m/>
    <m/>
    <b v="0"/>
    <x v="0"/>
    <m/>
    <m/>
    <n v="195000"/>
    <m/>
    <x v="26"/>
    <n v="10"/>
    <n v="0"/>
  </r>
  <r>
    <s v="0015A00002LfqEFQAZ"/>
    <b v="0"/>
    <m/>
    <b v="0"/>
    <m/>
    <m/>
    <m/>
    <x v="98"/>
    <b v="0"/>
    <m/>
    <m/>
    <s v="0035A00003gRMBXQA4"/>
    <m/>
    <m/>
    <s v="00531000007MUoEAAW"/>
    <b v="0"/>
    <d v="2020-06-18T19:48:16"/>
    <m/>
    <b v="0"/>
    <m/>
    <m/>
    <b v="0"/>
    <d v="2020-03-01T00:00:00"/>
    <n v="3"/>
    <n v="2020"/>
    <s v="Pipeline"/>
    <s v="Pipeline"/>
    <b v="0"/>
    <b v="0"/>
    <m/>
    <b v="1"/>
    <b v="0"/>
    <b v="0"/>
    <x v="13"/>
    <b v="0"/>
    <m/>
    <x v="0"/>
    <m/>
    <s v="0055A00000BclF5QAJ"/>
    <d v="2021-04-11T20:08:00"/>
    <m/>
    <d v="2021-03-14T21:31:13"/>
    <m/>
    <m/>
    <b v="0"/>
    <m/>
    <m/>
    <s v="Field Sales"/>
    <m/>
    <m/>
    <m/>
    <m/>
    <m/>
    <x v="1242"/>
    <x v="0"/>
    <b v="0"/>
    <m/>
    <m/>
    <m/>
    <s v="00531000007KgPgAAK"/>
    <s v="01s31000003qafjAAA"/>
    <s v="Drugs"/>
    <m/>
    <m/>
    <m/>
    <s v="MX908"/>
    <m/>
    <m/>
    <s v="0125A000001NaBLQA0"/>
    <b v="0"/>
    <m/>
    <b v="0"/>
    <m/>
    <m/>
    <x v="2"/>
    <b v="0"/>
    <d v="2021-06-29T20:34:55"/>
    <m/>
    <m/>
    <b v="0"/>
    <x v="0"/>
    <m/>
    <m/>
    <n v="392380"/>
    <m/>
    <x v="279"/>
    <n v="10"/>
    <n v="0"/>
  </r>
  <r>
    <s v="0015A00002FFEFyQAP"/>
    <b v="0"/>
    <m/>
    <b v="0"/>
    <m/>
    <m/>
    <m/>
    <x v="61"/>
    <b v="0"/>
    <m/>
    <m/>
    <s v="0035A00003YvzYbQAJ"/>
    <m/>
    <m/>
    <s v="00531000007MUoEAAW"/>
    <b v="0"/>
    <d v="2020-02-24T19:38:05"/>
    <m/>
    <b v="0"/>
    <m/>
    <m/>
    <b v="0"/>
    <d v="2020-03-01T00:00:00"/>
    <n v="3"/>
    <n v="2020"/>
    <s v="Pipeline"/>
    <s v="Pipeline"/>
    <b v="0"/>
    <b v="0"/>
    <m/>
    <b v="1"/>
    <b v="0"/>
    <b v="0"/>
    <x v="13"/>
    <b v="0"/>
    <m/>
    <x v="0"/>
    <d v="2020-02-26T00:00:00"/>
    <s v="0055A00000BclF5QAJ"/>
    <d v="2021-04-11T20:08:00"/>
    <m/>
    <m/>
    <m/>
    <m/>
    <b v="0"/>
    <m/>
    <m/>
    <s v="Field Sales"/>
    <m/>
    <m/>
    <m/>
    <m/>
    <m/>
    <x v="1243"/>
    <x v="0"/>
    <b v="0"/>
    <m/>
    <m/>
    <m/>
    <s v="00531000007KgPgAAK"/>
    <s v="01si00000040RFIAA2"/>
    <m/>
    <m/>
    <m/>
    <m/>
    <s v="MX908"/>
    <m/>
    <s v="0Q05A000001e9g0SAA"/>
    <s v="0125A000001NaBLQA0"/>
    <b v="0"/>
    <m/>
    <b v="0"/>
    <m/>
    <m/>
    <x v="2"/>
    <b v="0"/>
    <d v="2021-06-29T20:34:55"/>
    <m/>
    <m/>
    <b v="0"/>
    <x v="0"/>
    <m/>
    <m/>
    <n v="124206.75"/>
    <m/>
    <x v="280"/>
    <n v="10"/>
    <n v="0"/>
  </r>
  <r>
    <s v="0015A00002LegEKQAZ"/>
    <b v="0"/>
    <m/>
    <b v="0"/>
    <m/>
    <m/>
    <m/>
    <x v="40"/>
    <b v="0"/>
    <m/>
    <m/>
    <s v="0035A00003fsi9fQAA"/>
    <m/>
    <m/>
    <s v="00531000007MUoEAAW"/>
    <b v="0"/>
    <d v="2020-06-11T13:57:51"/>
    <m/>
    <b v="0"/>
    <m/>
    <m/>
    <b v="0"/>
    <d v="2021-03-01T00:00:00"/>
    <n v="3"/>
    <n v="2021"/>
    <s v="Pipeline"/>
    <s v="Pipeline"/>
    <b v="0"/>
    <b v="0"/>
    <m/>
    <b v="1"/>
    <b v="0"/>
    <b v="0"/>
    <x v="13"/>
    <b v="0"/>
    <m/>
    <x v="0"/>
    <d v="2020-06-22T00:00:00"/>
    <s v="0055A00000BclF5QAJ"/>
    <d v="2021-04-11T20:08:00"/>
    <m/>
    <d v="2021-03-08T14:22:19"/>
    <m/>
    <m/>
    <b v="0"/>
    <m/>
    <m/>
    <s v="Field Sales"/>
    <m/>
    <m/>
    <m/>
    <m/>
    <m/>
    <x v="1244"/>
    <x v="0"/>
    <b v="0"/>
    <m/>
    <m/>
    <m/>
    <s v="00531000007KgPgAAK"/>
    <s v="01s31000003qafjAAA"/>
    <s v="Drugs"/>
    <m/>
    <m/>
    <m/>
    <s v="MX908"/>
    <m/>
    <s v="0Q05A0000013w8GSAQ"/>
    <s v="0125A000001NaBLQA0"/>
    <b v="0"/>
    <m/>
    <b v="0"/>
    <m/>
    <m/>
    <x v="2"/>
    <b v="0"/>
    <d v="2021-06-29T20:34:55"/>
    <m/>
    <m/>
    <b v="0"/>
    <x v="0"/>
    <m/>
    <m/>
    <n v="392380"/>
    <m/>
    <x v="279"/>
    <n v="10"/>
    <n v="0"/>
  </r>
  <r>
    <s v="0015A00002OIlkHQAT"/>
    <b v="0"/>
    <m/>
    <b v="0"/>
    <m/>
    <m/>
    <m/>
    <x v="40"/>
    <b v="0"/>
    <m/>
    <m/>
    <m/>
    <m/>
    <m/>
    <s v="00531000007MUoEAAW"/>
    <b v="0"/>
    <d v="2020-08-11T19:27:06"/>
    <m/>
    <b v="0"/>
    <m/>
    <m/>
    <b v="0"/>
    <d v="2021-03-01T00:00:00"/>
    <n v="3"/>
    <n v="2021"/>
    <s v="Pipeline"/>
    <s v="Pipeline"/>
    <b v="0"/>
    <b v="0"/>
    <m/>
    <b v="1"/>
    <b v="0"/>
    <b v="0"/>
    <x v="13"/>
    <b v="0"/>
    <m/>
    <x v="0"/>
    <d v="2020-08-11T00:00:00"/>
    <s v="00531000007Es7rAAC"/>
    <d v="2021-04-20T13:03:10"/>
    <m/>
    <d v="2021-04-20T13:03:10"/>
    <m/>
    <m/>
    <b v="0"/>
    <m/>
    <m/>
    <s v="Inside Sales"/>
    <m/>
    <m/>
    <m/>
    <m/>
    <m/>
    <x v="1245"/>
    <x v="0"/>
    <b v="0"/>
    <m/>
    <m/>
    <m/>
    <s v="00531000007KgPgAAK"/>
    <s v="01s31000003qafjAAA"/>
    <s v="CWAs;Explosives;Drugs"/>
    <m/>
    <m/>
    <m/>
    <s v="MX908"/>
    <m/>
    <m/>
    <s v="0125A000001NaBLQA0"/>
    <b v="0"/>
    <m/>
    <b v="0"/>
    <m/>
    <m/>
    <x v="2"/>
    <b v="0"/>
    <d v="2021-06-29T20:34:55"/>
    <m/>
    <m/>
    <b v="0"/>
    <x v="0"/>
    <m/>
    <m/>
    <n v="65437"/>
    <m/>
    <x v="74"/>
    <n v="10"/>
    <n v="0"/>
  </r>
  <r>
    <s v="0015A00002NMjKsQAL"/>
    <b v="0"/>
    <m/>
    <b v="0"/>
    <m/>
    <m/>
    <m/>
    <x v="40"/>
    <b v="0"/>
    <m/>
    <m/>
    <m/>
    <m/>
    <m/>
    <s v="0055A00000BcmLTQAZ"/>
    <b v="0"/>
    <d v="2021-05-06T12:37:25"/>
    <m/>
    <b v="0"/>
    <m/>
    <m/>
    <b v="0"/>
    <d v="2021-03-01T00:00:00"/>
    <n v="3"/>
    <n v="2021"/>
    <s v="Pipeline"/>
    <s v="Pipeline"/>
    <b v="0"/>
    <b v="0"/>
    <m/>
    <b v="1"/>
    <b v="0"/>
    <b v="0"/>
    <x v="13"/>
    <b v="0"/>
    <m/>
    <x v="0"/>
    <m/>
    <s v="0055A00000BcmLTQAZ"/>
    <d v="2021-06-07T14:40:28"/>
    <m/>
    <m/>
    <m/>
    <m/>
    <b v="0"/>
    <m/>
    <m/>
    <s v="Field Sales"/>
    <m/>
    <m/>
    <m/>
    <m/>
    <m/>
    <x v="1246"/>
    <x v="0"/>
    <b v="0"/>
    <m/>
    <m/>
    <m/>
    <s v="00531000007KgPgAAK"/>
    <s v="01s31000003qafjAAA"/>
    <m/>
    <m/>
    <s v="0036e00003qhBObAAM"/>
    <m/>
    <s v="MX908"/>
    <m/>
    <m/>
    <s v="0125A000001NaBLQA0"/>
    <b v="0"/>
    <m/>
    <b v="0"/>
    <m/>
    <m/>
    <x v="2"/>
    <b v="0"/>
    <d v="2021-06-29T20:34:55"/>
    <m/>
    <m/>
    <b v="0"/>
    <x v="0"/>
    <m/>
    <m/>
    <n v="1228311"/>
    <m/>
    <x v="281"/>
    <n v="10"/>
    <n v="0"/>
  </r>
  <r>
    <s v="001i000001MZMRfAAP"/>
    <b v="0"/>
    <m/>
    <b v="0"/>
    <m/>
    <m/>
    <m/>
    <x v="283"/>
    <b v="0"/>
    <m/>
    <m/>
    <m/>
    <m/>
    <m/>
    <s v="0055A000009sa63QAA"/>
    <b v="0"/>
    <d v="2021-01-26T00:20:27"/>
    <m/>
    <b v="0"/>
    <m/>
    <m/>
    <b v="0"/>
    <d v="2022-03-01T00:00:00"/>
    <n v="3"/>
    <n v="2022"/>
    <s v="Pipeline"/>
    <s v="Pipeline"/>
    <b v="0"/>
    <b v="0"/>
    <m/>
    <b v="1"/>
    <b v="0"/>
    <b v="0"/>
    <x v="13"/>
    <b v="0"/>
    <m/>
    <x v="0"/>
    <m/>
    <s v="0055A00000BclF5QAJ"/>
    <d v="2021-04-11T19:52:59"/>
    <m/>
    <m/>
    <m/>
    <m/>
    <b v="0"/>
    <m/>
    <m/>
    <s v="Inside Sales"/>
    <m/>
    <m/>
    <m/>
    <m/>
    <m/>
    <x v="1247"/>
    <x v="0"/>
    <b v="0"/>
    <m/>
    <m/>
    <m/>
    <s v="0055A000009sa63QAA"/>
    <s v="01s31000003qafjAAA"/>
    <m/>
    <m/>
    <m/>
    <m/>
    <s v="MX908"/>
    <m/>
    <m/>
    <s v="0125A000001NaBLQA0"/>
    <b v="0"/>
    <m/>
    <b v="0"/>
    <m/>
    <m/>
    <x v="2"/>
    <b v="0"/>
    <d v="2021-06-29T20:34:55"/>
    <m/>
    <m/>
    <b v="0"/>
    <x v="0"/>
    <m/>
    <m/>
    <n v="65874"/>
    <m/>
    <x v="282"/>
    <n v="10"/>
    <n v="0"/>
  </r>
  <r>
    <s v="0013100001k5fLWAAY"/>
    <b v="0"/>
    <m/>
    <b v="0"/>
    <s v="7015A000001eOy9QAE"/>
    <m/>
    <m/>
    <x v="282"/>
    <b v="0"/>
    <m/>
    <m/>
    <m/>
    <m/>
    <m/>
    <s v="00531000007MUoEAAW"/>
    <b v="0"/>
    <d v="2021-02-19T19:28:34"/>
    <m/>
    <b v="0"/>
    <m/>
    <m/>
    <b v="0"/>
    <d v="2021-03-01T00:00:00"/>
    <n v="3"/>
    <n v="2021"/>
    <s v="Pipeline"/>
    <s v="Pipeline"/>
    <b v="0"/>
    <b v="0"/>
    <m/>
    <b v="1"/>
    <b v="0"/>
    <b v="0"/>
    <x v="13"/>
    <b v="0"/>
    <m/>
    <x v="0"/>
    <d v="2021-06-30T00:00:00"/>
    <s v="00531000007MUoEAAW"/>
    <d v="2021-06-22T13:48:39"/>
    <m/>
    <d v="2021-06-22T13:48:39"/>
    <d v="2021-06-22T00:00:00"/>
    <m/>
    <b v="0"/>
    <m/>
    <m/>
    <s v="Inside Sales"/>
    <m/>
    <m/>
    <m/>
    <m/>
    <m/>
    <x v="1248"/>
    <x v="0"/>
    <b v="0"/>
    <m/>
    <m/>
    <m/>
    <s v="00531000007MUoEAAW"/>
    <s v="01s31000003qafjAAA"/>
    <m/>
    <m/>
    <s v="0035A00003HwLsAQAV"/>
    <m/>
    <s v="MX908"/>
    <m/>
    <m/>
    <s v="0125A000001NaBLQA0"/>
    <b v="0"/>
    <m/>
    <b v="0"/>
    <m/>
    <m/>
    <x v="4"/>
    <b v="0"/>
    <d v="2021-06-29T20:34:55"/>
    <m/>
    <m/>
    <b v="0"/>
    <x v="0"/>
    <m/>
    <m/>
    <n v="13000"/>
    <m/>
    <x v="246"/>
    <n v="30"/>
    <n v="0"/>
  </r>
  <r>
    <s v="0016e00002ZvkBfAAJ"/>
    <b v="0"/>
    <m/>
    <b v="0"/>
    <m/>
    <m/>
    <m/>
    <x v="40"/>
    <b v="0"/>
    <m/>
    <m/>
    <m/>
    <m/>
    <m/>
    <s v="0055A000009GxI2QAK"/>
    <b v="0"/>
    <d v="2020-01-09T16:38:13"/>
    <m/>
    <b v="0"/>
    <m/>
    <m/>
    <b v="0"/>
    <d v="2021-03-01T00:00:00"/>
    <n v="3"/>
    <n v="2021"/>
    <s v="Pipeline"/>
    <s v="Pipeline"/>
    <b v="0"/>
    <b v="0"/>
    <m/>
    <b v="1"/>
    <b v="0"/>
    <b v="0"/>
    <x v="13"/>
    <b v="0"/>
    <m/>
    <x v="0"/>
    <m/>
    <s v="0055A000009GxI2QAK"/>
    <d v="2021-06-14T15:35:12"/>
    <m/>
    <d v="2020-07-22T14:49:07"/>
    <m/>
    <m/>
    <b v="0"/>
    <m/>
    <m/>
    <s v="Field Sales"/>
    <m/>
    <m/>
    <m/>
    <m/>
    <m/>
    <x v="1249"/>
    <x v="0"/>
    <b v="0"/>
    <m/>
    <m/>
    <m/>
    <s v="0055A000009GxI2QAK"/>
    <s v="01si00000040RFIAA2"/>
    <s v="CWAs;Explosives;All Hazards"/>
    <m/>
    <s v="0035A00003IP55jQAD"/>
    <m/>
    <s v="MX908"/>
    <m/>
    <m/>
    <s v="0125A000001NaBLQA0"/>
    <b v="0"/>
    <m/>
    <b v="0"/>
    <m/>
    <m/>
    <x v="4"/>
    <b v="0"/>
    <d v="2021-06-29T20:34:55"/>
    <m/>
    <m/>
    <b v="0"/>
    <x v="0"/>
    <m/>
    <m/>
    <n v="63750"/>
    <m/>
    <x v="283"/>
    <n v="30"/>
    <n v="0"/>
  </r>
  <r>
    <s v="0016e00002ZvkFhAAJ"/>
    <b v="0"/>
    <m/>
    <b v="0"/>
    <m/>
    <m/>
    <m/>
    <x v="40"/>
    <b v="0"/>
    <m/>
    <m/>
    <m/>
    <m/>
    <m/>
    <s v="0055A000009GxI2QAK"/>
    <b v="0"/>
    <d v="2020-06-09T17:59:06"/>
    <m/>
    <b v="0"/>
    <m/>
    <m/>
    <b v="0"/>
    <d v="2021-03-01T00:00:00"/>
    <n v="3"/>
    <n v="2021"/>
    <s v="Pipeline"/>
    <s v="Pipeline"/>
    <b v="0"/>
    <b v="0"/>
    <m/>
    <b v="1"/>
    <b v="0"/>
    <b v="0"/>
    <x v="13"/>
    <b v="0"/>
    <m/>
    <x v="0"/>
    <m/>
    <s v="0055A000009GxI2QAK"/>
    <d v="2021-06-14T15:43:10"/>
    <m/>
    <d v="2021-03-15T11:51:18"/>
    <m/>
    <m/>
    <b v="0"/>
    <m/>
    <m/>
    <s v="Website"/>
    <m/>
    <m/>
    <m/>
    <m/>
    <m/>
    <x v="1250"/>
    <x v="0"/>
    <b v="0"/>
    <m/>
    <m/>
    <m/>
    <s v="0055A000009GxI2QAK"/>
    <s v="01si00000040RFIAA2"/>
    <m/>
    <m/>
    <s v="0035A00003otAdjQAE"/>
    <m/>
    <s v="MX908"/>
    <m/>
    <m/>
    <s v="0125A000001NaBLQA0"/>
    <b v="0"/>
    <m/>
    <b v="0"/>
    <m/>
    <m/>
    <x v="4"/>
    <b v="0"/>
    <d v="2021-06-29T20:34:55"/>
    <m/>
    <m/>
    <b v="0"/>
    <x v="0"/>
    <m/>
    <m/>
    <n v="77116.36"/>
    <m/>
    <x v="284"/>
    <n v="30"/>
    <n v="0"/>
  </r>
  <r>
    <s v="0015A00002JPjp2QAD"/>
    <b v="0"/>
    <m/>
    <b v="0"/>
    <m/>
    <m/>
    <m/>
    <x v="40"/>
    <b v="0"/>
    <m/>
    <m/>
    <m/>
    <m/>
    <m/>
    <s v="00531000008F2qlAAC"/>
    <b v="0"/>
    <d v="2020-11-09T15:07:55"/>
    <m/>
    <b v="0"/>
    <m/>
    <m/>
    <b v="0"/>
    <d v="2021-03-01T00:00:00"/>
    <n v="3"/>
    <n v="2021"/>
    <s v="Pipeline"/>
    <s v="Pipeline"/>
    <b v="0"/>
    <b v="0"/>
    <m/>
    <b v="1"/>
    <b v="0"/>
    <b v="0"/>
    <x v="13"/>
    <b v="0"/>
    <m/>
    <x v="0"/>
    <m/>
    <s v="0055A00000BclF5QAJ"/>
    <d v="2021-04-11T20:08:00"/>
    <m/>
    <d v="2020-11-09T15:09:23"/>
    <m/>
    <m/>
    <b v="0"/>
    <m/>
    <m/>
    <s v="Field Sales"/>
    <m/>
    <m/>
    <m/>
    <m/>
    <m/>
    <x v="1251"/>
    <x v="0"/>
    <b v="0"/>
    <m/>
    <m/>
    <m/>
    <s v="00531000008F2qlAAC"/>
    <s v="01si00000040RFIAA2"/>
    <m/>
    <m/>
    <m/>
    <m/>
    <s v="MX908"/>
    <m/>
    <m/>
    <s v="0125A000001NaBLQA0"/>
    <b v="0"/>
    <m/>
    <b v="0"/>
    <m/>
    <m/>
    <x v="4"/>
    <b v="0"/>
    <d v="2021-06-29T20:34:55"/>
    <m/>
    <m/>
    <b v="0"/>
    <x v="0"/>
    <m/>
    <m/>
    <n v="98454"/>
    <m/>
    <x v="285"/>
    <n v="30"/>
    <n v="0"/>
  </r>
  <r>
    <s v="0013100001qyEfYAAU"/>
    <b v="0"/>
    <m/>
    <b v="0"/>
    <s v="7015A000001qVXpQAM"/>
    <m/>
    <m/>
    <x v="40"/>
    <b v="0"/>
    <m/>
    <m/>
    <s v="0033100003AO98BAAT"/>
    <m/>
    <m/>
    <s v="00531000007MUoEAAW"/>
    <b v="0"/>
    <d v="2019-05-01T19:57:37"/>
    <m/>
    <b v="0"/>
    <m/>
    <m/>
    <b v="0"/>
    <d v="2021-03-01T00:00:00"/>
    <n v="3"/>
    <n v="2021"/>
    <s v="Pipeline"/>
    <s v="Pipeline"/>
    <b v="0"/>
    <b v="0"/>
    <s v="CAP BUDGET"/>
    <b v="1"/>
    <b v="0"/>
    <b v="0"/>
    <x v="13"/>
    <b v="0"/>
    <m/>
    <x v="0"/>
    <d v="2020-03-10T00:00:00"/>
    <s v="0055A00000BclF5QAJ"/>
    <d v="2021-04-14T20:01:34"/>
    <m/>
    <d v="2020-03-11T20:38:16"/>
    <m/>
    <m/>
    <b v="0"/>
    <m/>
    <m/>
    <s v="Website"/>
    <m/>
    <m/>
    <m/>
    <m/>
    <m/>
    <x v="1252"/>
    <x v="0"/>
    <b v="0"/>
    <m/>
    <m/>
    <m/>
    <s v="0055A000009sa63QAA"/>
    <s v="01s31000003qafjAAA"/>
    <m/>
    <m/>
    <m/>
    <m/>
    <s v="MX908"/>
    <m/>
    <m/>
    <s v="0125A000001NaBLQA0"/>
    <b v="0"/>
    <m/>
    <b v="0"/>
    <m/>
    <m/>
    <x v="4"/>
    <b v="0"/>
    <d v="2021-06-29T20:34:54"/>
    <m/>
    <m/>
    <b v="0"/>
    <x v="0"/>
    <m/>
    <m/>
    <n v="71143.92"/>
    <m/>
    <x v="286"/>
    <n v="30"/>
    <n v="0"/>
  </r>
  <r>
    <s v="0015A00002JMKf1QAH"/>
    <b v="0"/>
    <m/>
    <b v="0"/>
    <s v="7015A000001qUwTQAU"/>
    <m/>
    <m/>
    <x v="40"/>
    <b v="0"/>
    <m/>
    <m/>
    <s v="0035A00003dZtqBQAS"/>
    <m/>
    <m/>
    <s v="00531000007KAsvAAG"/>
    <b v="0"/>
    <d v="2020-03-12T15:13:40"/>
    <m/>
    <b v="0"/>
    <m/>
    <m/>
    <b v="0"/>
    <d v="2021-03-01T00:00:00"/>
    <n v="3"/>
    <n v="2021"/>
    <s v="Pipeline"/>
    <s v="Pipeline"/>
    <b v="0"/>
    <b v="0"/>
    <s v="HIDTA"/>
    <b v="1"/>
    <b v="0"/>
    <b v="0"/>
    <x v="13"/>
    <b v="0"/>
    <m/>
    <x v="0"/>
    <d v="2021-02-01T00:00:00"/>
    <s v="00531000007KAsvAAG"/>
    <d v="2021-04-23T15:38:10"/>
    <m/>
    <d v="2021-01-19T19:40:17"/>
    <m/>
    <m/>
    <b v="0"/>
    <m/>
    <m/>
    <s v="Inside Sales"/>
    <m/>
    <m/>
    <m/>
    <m/>
    <m/>
    <x v="1253"/>
    <x v="0"/>
    <b v="0"/>
    <m/>
    <m/>
    <m/>
    <s v="00531000007KAsvAAG"/>
    <s v="01s31000003qafjAAA"/>
    <m/>
    <m/>
    <m/>
    <m/>
    <s v="MX908"/>
    <m/>
    <m/>
    <s v="0125A000001NaBLQA0"/>
    <b v="0"/>
    <m/>
    <b v="0"/>
    <m/>
    <m/>
    <x v="3"/>
    <b v="0"/>
    <d v="2021-06-29T20:34:55"/>
    <m/>
    <m/>
    <b v="0"/>
    <x v="0"/>
    <m/>
    <m/>
    <n v="90955.26"/>
    <m/>
    <x v="287"/>
    <n v="5"/>
    <n v="0"/>
  </r>
  <r>
    <s v="0015A00002TE2UwQAL"/>
    <b v="0"/>
    <m/>
    <b v="0"/>
    <m/>
    <m/>
    <m/>
    <x v="40"/>
    <b v="0"/>
    <m/>
    <m/>
    <s v="0035A00003nZT99QAG"/>
    <m/>
    <m/>
    <s v="0055A000009sa63QAA"/>
    <b v="0"/>
    <d v="2021-01-25T20:59:49"/>
    <m/>
    <b v="0"/>
    <m/>
    <m/>
    <b v="0"/>
    <d v="2021-03-01T00:00:00"/>
    <n v="3"/>
    <n v="2021"/>
    <s v="Pipeline"/>
    <s v="Pipeline"/>
    <b v="0"/>
    <b v="0"/>
    <s v="HIDTA"/>
    <b v="1"/>
    <b v="0"/>
    <b v="0"/>
    <x v="13"/>
    <b v="0"/>
    <m/>
    <x v="0"/>
    <d v="2021-06-08T00:00:00"/>
    <s v="0055A000009sa63QAA"/>
    <d v="2021-06-14T04:14:11"/>
    <m/>
    <m/>
    <m/>
    <m/>
    <b v="0"/>
    <m/>
    <m/>
    <s v="Inside Sales"/>
    <m/>
    <m/>
    <m/>
    <m/>
    <m/>
    <x v="1254"/>
    <x v="0"/>
    <b v="0"/>
    <m/>
    <m/>
    <m/>
    <s v="0055A000009sa63QAA"/>
    <s v="01s31000003qafjAAA"/>
    <m/>
    <m/>
    <m/>
    <m/>
    <s v="MX908"/>
    <m/>
    <m/>
    <s v="0125A000001NaBLQA0"/>
    <b v="0"/>
    <m/>
    <b v="0"/>
    <m/>
    <m/>
    <x v="2"/>
    <b v="0"/>
    <d v="2021-06-29T20:34:55"/>
    <m/>
    <m/>
    <b v="0"/>
    <x v="0"/>
    <m/>
    <m/>
    <n v="130952"/>
    <m/>
    <x v="288"/>
    <n v="10"/>
    <n v="0"/>
  </r>
  <r>
    <s v="0013100001mzKtiAAE"/>
    <b v="0"/>
    <m/>
    <b v="0"/>
    <m/>
    <m/>
    <m/>
    <x v="40"/>
    <b v="0"/>
    <m/>
    <m/>
    <m/>
    <m/>
    <m/>
    <s v="00531000007MUoEAAW"/>
    <b v="0"/>
    <d v="2020-07-30T18:19:49"/>
    <m/>
    <b v="0"/>
    <s v="Federal Resources"/>
    <d v="2020-12-31T00:00:00"/>
    <b v="0"/>
    <d v="2021-03-01T00:00:00"/>
    <n v="3"/>
    <n v="2021"/>
    <s v="Pipeline"/>
    <s v="Pipeline"/>
    <b v="0"/>
    <b v="0"/>
    <m/>
    <b v="1"/>
    <b v="0"/>
    <b v="0"/>
    <x v="10"/>
    <b v="0"/>
    <m/>
    <x v="0"/>
    <d v="2020-07-30T00:00:00"/>
    <s v="0055A00000BclF5QAJ"/>
    <d v="2021-04-11T20:08:00"/>
    <m/>
    <d v="2020-09-08T20:17:28"/>
    <m/>
    <m/>
    <b v="0"/>
    <m/>
    <m/>
    <s v="Field Sales"/>
    <m/>
    <m/>
    <m/>
    <m/>
    <m/>
    <x v="1255"/>
    <x v="0"/>
    <b v="0"/>
    <m/>
    <m/>
    <m/>
    <s v="00531000007KgPgAAK"/>
    <s v="01s31000003qafjAAA"/>
    <s v="CWAs;Explosives"/>
    <m/>
    <m/>
    <m/>
    <s v="MX908"/>
    <m/>
    <m/>
    <s v="0125A000001NaBLQA0"/>
    <b v="0"/>
    <m/>
    <b v="0"/>
    <m/>
    <m/>
    <x v="2"/>
    <b v="0"/>
    <d v="2021-06-29T20:34:55"/>
    <m/>
    <m/>
    <b v="0"/>
    <x v="0"/>
    <m/>
    <m/>
    <n v="59286.6"/>
    <m/>
    <x v="289"/>
    <n v="10"/>
    <n v="0"/>
  </r>
  <r>
    <s v="001i000001MZ8IpAAL"/>
    <b v="0"/>
    <m/>
    <b v="0"/>
    <s v="7015A000001zMbNQAU"/>
    <m/>
    <m/>
    <x v="40"/>
    <b v="0"/>
    <m/>
    <m/>
    <m/>
    <m/>
    <m/>
    <s v="00531000007MUoEAAW"/>
    <b v="0"/>
    <d v="2021-04-02T15:39:08"/>
    <m/>
    <b v="0"/>
    <s v="Federal Resources"/>
    <d v="2021-09-30T00:00:00"/>
    <b v="0"/>
    <d v="2021-03-01T00:00:00"/>
    <n v="3"/>
    <n v="2021"/>
    <s v="Pipeline"/>
    <s v="Pipeline"/>
    <b v="0"/>
    <b v="0"/>
    <m/>
    <b v="1"/>
    <b v="0"/>
    <b v="0"/>
    <x v="10"/>
    <b v="0"/>
    <m/>
    <x v="0"/>
    <d v="2021-04-02T00:00:00"/>
    <s v="00531000007MUoEAAW"/>
    <d v="2021-04-02T15:43:29"/>
    <m/>
    <m/>
    <m/>
    <m/>
    <b v="0"/>
    <m/>
    <m/>
    <s v="Website"/>
    <m/>
    <m/>
    <m/>
    <m/>
    <m/>
    <x v="1256"/>
    <x v="0"/>
    <b v="0"/>
    <m/>
    <m/>
    <m/>
    <s v="00531000007KgPgAAK"/>
    <s v="01si00000040RFIAA2"/>
    <m/>
    <m/>
    <m/>
    <m/>
    <s v="MX908"/>
    <m/>
    <m/>
    <s v="0125A000001NaBLQA0"/>
    <b v="0"/>
    <m/>
    <b v="0"/>
    <m/>
    <m/>
    <x v="2"/>
    <b v="0"/>
    <d v="2021-06-29T20:34:55"/>
    <m/>
    <m/>
    <b v="0"/>
    <x v="0"/>
    <m/>
    <m/>
    <n v="202267.2"/>
    <m/>
    <x v="290"/>
    <n v="10"/>
    <n v="0"/>
  </r>
  <r>
    <s v="0015A00002B88gIQAR"/>
    <b v="0"/>
    <m/>
    <b v="0"/>
    <m/>
    <m/>
    <m/>
    <x v="40"/>
    <b v="0"/>
    <m/>
    <m/>
    <s v="0035A00003TUCKpQAP"/>
    <m/>
    <m/>
    <s v="00531000007MUoEAAW"/>
    <b v="0"/>
    <d v="2019-04-03T16:49:37"/>
    <m/>
    <b v="0"/>
    <s v="Federal Resources"/>
    <d v="2020-12-31T00:00:00"/>
    <b v="0"/>
    <d v="2021-03-01T00:00:00"/>
    <n v="3"/>
    <n v="2021"/>
    <s v="Pipeline"/>
    <s v="Pipeline"/>
    <b v="0"/>
    <b v="0"/>
    <m/>
    <b v="1"/>
    <b v="0"/>
    <b v="0"/>
    <x v="10"/>
    <b v="0"/>
    <m/>
    <x v="0"/>
    <d v="2019-04-03T00:00:00"/>
    <s v="0055A00000BclF5QAJ"/>
    <d v="2021-04-16T14:17:58"/>
    <m/>
    <d v="2021-02-16T13:57:43"/>
    <m/>
    <m/>
    <b v="0"/>
    <m/>
    <m/>
    <s v="Sales Seminar"/>
    <m/>
    <m/>
    <m/>
    <m/>
    <m/>
    <x v="1257"/>
    <x v="0"/>
    <b v="0"/>
    <m/>
    <m/>
    <m/>
    <s v="00531000007KgPgAAK"/>
    <s v="01s31000003qafjAAA"/>
    <s v="Drugs"/>
    <m/>
    <m/>
    <m/>
    <s v="MX908"/>
    <m/>
    <m/>
    <s v="0125A000001NaBLQA0"/>
    <b v="0"/>
    <m/>
    <b v="0"/>
    <m/>
    <m/>
    <x v="4"/>
    <b v="0"/>
    <d v="2021-06-29T20:34:54"/>
    <m/>
    <m/>
    <b v="0"/>
    <x v="0"/>
    <m/>
    <m/>
    <n v="65714"/>
    <m/>
    <x v="291"/>
    <n v="30"/>
    <n v="0"/>
  </r>
  <r>
    <s v="001i000001MZ8IpAAL"/>
    <b v="0"/>
    <m/>
    <b v="0"/>
    <m/>
    <m/>
    <m/>
    <x v="40"/>
    <b v="0"/>
    <m/>
    <m/>
    <m/>
    <m/>
    <m/>
    <s v="00531000007MUoEAAW"/>
    <b v="0"/>
    <d v="2020-06-10T18:21:13"/>
    <m/>
    <b v="0"/>
    <s v="Federal Resources"/>
    <d v="2020-12-31T00:00:00"/>
    <b v="0"/>
    <d v="2021-03-01T00:00:00"/>
    <n v="3"/>
    <n v="2021"/>
    <s v="Pipeline"/>
    <s v="Pipeline"/>
    <b v="0"/>
    <b v="0"/>
    <m/>
    <b v="1"/>
    <b v="0"/>
    <b v="0"/>
    <x v="10"/>
    <b v="0"/>
    <m/>
    <x v="0"/>
    <m/>
    <s v="00531000007KgPgAAK"/>
    <d v="2021-04-12T13:16:55"/>
    <m/>
    <d v="2021-04-12T13:16:55"/>
    <m/>
    <m/>
    <b v="0"/>
    <m/>
    <m/>
    <s v="Field Sales"/>
    <m/>
    <m/>
    <m/>
    <m/>
    <m/>
    <x v="1258"/>
    <x v="0"/>
    <b v="0"/>
    <m/>
    <m/>
    <m/>
    <s v="00531000007KgPgAAK"/>
    <s v="01s31000003qafjAAA"/>
    <s v="CWAs"/>
    <m/>
    <m/>
    <m/>
    <s v="MX908"/>
    <m/>
    <m/>
    <s v="0125A000001NaBLQA0"/>
    <b v="0"/>
    <m/>
    <b v="0"/>
    <m/>
    <m/>
    <x v="4"/>
    <b v="0"/>
    <d v="2021-06-29T20:34:55"/>
    <m/>
    <m/>
    <b v="0"/>
    <x v="0"/>
    <m/>
    <m/>
    <n v="364650"/>
    <m/>
    <x v="292"/>
    <n v="30"/>
    <n v="0"/>
  </r>
  <r>
    <s v="001i000001P9yS6AAJ"/>
    <b v="0"/>
    <m/>
    <b v="0"/>
    <s v="7015A000001eQjCQAU"/>
    <m/>
    <m/>
    <x v="260"/>
    <b v="0"/>
    <m/>
    <m/>
    <s v="0035A00003cbC1gQAE"/>
    <m/>
    <m/>
    <s v="00531000007MUoEAAW"/>
    <b v="0"/>
    <d v="2021-04-08T19:56:27"/>
    <m/>
    <b v="0"/>
    <m/>
    <m/>
    <b v="0"/>
    <d v="2021-03-01T00:00:00"/>
    <n v="3"/>
    <n v="2021"/>
    <s v="Pipeline"/>
    <s v="Pipeline"/>
    <b v="0"/>
    <b v="0"/>
    <m/>
    <b v="1"/>
    <b v="0"/>
    <b v="0"/>
    <x v="10"/>
    <b v="0"/>
    <m/>
    <x v="0"/>
    <d v="2021-04-22T00:00:00"/>
    <s v="0055A00000BclF5QAJ"/>
    <d v="2021-04-11T19:51:01"/>
    <m/>
    <m/>
    <m/>
    <m/>
    <b v="0"/>
    <m/>
    <m/>
    <s v="Eblasts"/>
    <m/>
    <m/>
    <m/>
    <m/>
    <m/>
    <x v="1259"/>
    <x v="0"/>
    <b v="0"/>
    <m/>
    <m/>
    <m/>
    <s v="00531000007MUoEAAW"/>
    <s v="01s31000003qafjAAA"/>
    <m/>
    <s v="All Hazards"/>
    <m/>
    <m/>
    <s v="MX908"/>
    <m/>
    <m/>
    <s v="0125A000001NaBLQA0"/>
    <b v="0"/>
    <m/>
    <b v="0"/>
    <m/>
    <m/>
    <x v="3"/>
    <b v="0"/>
    <d v="2021-06-29T20:34:55"/>
    <m/>
    <m/>
    <b v="0"/>
    <x v="0"/>
    <m/>
    <m/>
    <n v="6500"/>
    <m/>
    <x v="293"/>
    <n v="5"/>
    <n v="0"/>
  </r>
  <r>
    <s v="0015A00002UeWdHQAV"/>
    <b v="0"/>
    <m/>
    <b v="0"/>
    <s v="7015A000001zMbNQAU"/>
    <m/>
    <m/>
    <x v="260"/>
    <b v="0"/>
    <m/>
    <m/>
    <s v="0035A00003nZqfSQAS"/>
    <m/>
    <m/>
    <s v="00531000007MUoEAAW"/>
    <b v="0"/>
    <d v="2021-01-28T00:20:56"/>
    <m/>
    <b v="0"/>
    <m/>
    <m/>
    <b v="0"/>
    <d v="2021-03-01T00:00:00"/>
    <n v="3"/>
    <n v="2021"/>
    <s v="Pipeline"/>
    <s v="Pipeline"/>
    <b v="0"/>
    <b v="0"/>
    <m/>
    <b v="1"/>
    <b v="0"/>
    <b v="0"/>
    <x v="10"/>
    <b v="0"/>
    <m/>
    <x v="0"/>
    <d v="2021-02-05T00:00:00"/>
    <s v="00531000007KAsvAAG"/>
    <d v="2021-01-28T01:37:21"/>
    <m/>
    <m/>
    <m/>
    <m/>
    <b v="0"/>
    <m/>
    <m/>
    <s v="Website"/>
    <m/>
    <m/>
    <m/>
    <m/>
    <m/>
    <x v="1260"/>
    <x v="0"/>
    <b v="0"/>
    <m/>
    <m/>
    <m/>
    <s v="00531000007KAsvAAG"/>
    <s v="01s31000003qafjAAA"/>
    <m/>
    <s v="All Hazards"/>
    <m/>
    <m/>
    <s v="MX908"/>
    <m/>
    <m/>
    <s v="0125A000001NaBLQA0"/>
    <b v="0"/>
    <m/>
    <b v="0"/>
    <m/>
    <m/>
    <x v="2"/>
    <b v="0"/>
    <d v="2021-06-29T20:34:55"/>
    <m/>
    <m/>
    <b v="0"/>
    <x v="0"/>
    <m/>
    <m/>
    <n v="65636"/>
    <m/>
    <x v="25"/>
    <n v="10"/>
    <n v="0"/>
  </r>
  <r>
    <s v="0013100001em9ZOAAY"/>
    <b v="0"/>
    <m/>
    <b v="0"/>
    <s v="7015A000001eQjCQAU"/>
    <m/>
    <m/>
    <x v="260"/>
    <b v="0"/>
    <m/>
    <m/>
    <s v="0035A00003SskytQAB"/>
    <m/>
    <m/>
    <s v="00531000007MUoEAAW"/>
    <b v="0"/>
    <d v="2021-04-08T13:08:39"/>
    <m/>
    <b v="0"/>
    <m/>
    <m/>
    <b v="0"/>
    <d v="2021-03-01T00:00:00"/>
    <n v="3"/>
    <n v="2021"/>
    <s v="Pipeline"/>
    <s v="Pipeline"/>
    <b v="0"/>
    <b v="0"/>
    <m/>
    <b v="1"/>
    <b v="0"/>
    <b v="0"/>
    <x v="10"/>
    <b v="0"/>
    <m/>
    <x v="0"/>
    <m/>
    <s v="0055A00000BclF5QAJ"/>
    <d v="2021-04-11T19:51:01"/>
    <m/>
    <d v="2021-04-08T13:09:33"/>
    <m/>
    <m/>
    <b v="0"/>
    <m/>
    <m/>
    <s v="Eblasts"/>
    <m/>
    <m/>
    <m/>
    <m/>
    <m/>
    <x v="1261"/>
    <x v="0"/>
    <b v="0"/>
    <m/>
    <m/>
    <m/>
    <s v="00531000007KAsvAAG"/>
    <s v="01s31000003qafjAAA"/>
    <m/>
    <s v="All Hazards"/>
    <m/>
    <m/>
    <s v="MX908"/>
    <m/>
    <m/>
    <s v="0125A000001NaBLQA0"/>
    <b v="0"/>
    <m/>
    <b v="0"/>
    <m/>
    <m/>
    <x v="2"/>
    <b v="0"/>
    <d v="2021-06-29T20:34:55"/>
    <m/>
    <m/>
    <b v="0"/>
    <x v="0"/>
    <m/>
    <m/>
    <n v="6500"/>
    <m/>
    <x v="294"/>
    <n v="10"/>
    <n v="0"/>
  </r>
  <r>
    <s v="0015A00002DQu7aQAD"/>
    <b v="0"/>
    <m/>
    <b v="0"/>
    <s v="7015A000001zMbNQAU"/>
    <m/>
    <m/>
    <x v="284"/>
    <b v="0"/>
    <m/>
    <m/>
    <s v="0035A00003XCePwQAL"/>
    <m/>
    <m/>
    <s v="00531000007Es7rAAC"/>
    <b v="0"/>
    <d v="2021-04-29T21:58:28"/>
    <m/>
    <b v="0"/>
    <m/>
    <m/>
    <b v="0"/>
    <d v="2021-03-01T00:00:00"/>
    <n v="3"/>
    <n v="2021"/>
    <s v="Pipeline"/>
    <s v="Pipeline"/>
    <b v="0"/>
    <b v="0"/>
    <m/>
    <b v="1"/>
    <b v="0"/>
    <b v="0"/>
    <x v="10"/>
    <b v="0"/>
    <m/>
    <x v="0"/>
    <m/>
    <s v="00531000007Es7rAAC"/>
    <d v="2021-04-29T22:01:40"/>
    <m/>
    <m/>
    <m/>
    <m/>
    <b v="0"/>
    <m/>
    <m/>
    <s v="Field Sales"/>
    <m/>
    <m/>
    <m/>
    <m/>
    <m/>
    <x v="1262"/>
    <x v="0"/>
    <b v="0"/>
    <m/>
    <m/>
    <m/>
    <s v="00531000007Es7rAAC"/>
    <s v="01s31000003qafjAAA"/>
    <m/>
    <s v="All Hazards"/>
    <s v="0035A00003XCePwQAL"/>
    <m/>
    <s v="MX908"/>
    <m/>
    <m/>
    <s v="0125A000001NaBLQA0"/>
    <b v="0"/>
    <m/>
    <b v="0"/>
    <m/>
    <m/>
    <x v="2"/>
    <b v="0"/>
    <d v="2021-06-29T20:34:55"/>
    <m/>
    <m/>
    <b v="0"/>
    <x v="0"/>
    <m/>
    <m/>
    <n v="161380.29999999999"/>
    <m/>
    <x v="295"/>
    <n v="10"/>
    <n v="0"/>
  </r>
  <r>
    <s v="0013100001gadFTAAY"/>
    <b v="0"/>
    <m/>
    <b v="0"/>
    <s v="7015A000001eOy9QAE"/>
    <m/>
    <m/>
    <x v="282"/>
    <b v="0"/>
    <m/>
    <m/>
    <s v="0035A00003ostRlQAI"/>
    <m/>
    <m/>
    <s v="00531000007MUoEAAW"/>
    <b v="0"/>
    <d v="2021-03-18T18:18:30"/>
    <m/>
    <b v="0"/>
    <m/>
    <m/>
    <b v="0"/>
    <d v="2021-03-01T00:00:00"/>
    <n v="3"/>
    <n v="2021"/>
    <s v="Pipeline"/>
    <s v="Pipeline"/>
    <b v="0"/>
    <b v="0"/>
    <m/>
    <b v="1"/>
    <b v="0"/>
    <b v="0"/>
    <x v="10"/>
    <b v="0"/>
    <m/>
    <x v="0"/>
    <d v="2021-06-17T00:00:00"/>
    <s v="00531000007MUoEAAW"/>
    <d v="2021-06-17T18:53:21"/>
    <m/>
    <m/>
    <m/>
    <m/>
    <b v="0"/>
    <m/>
    <m/>
    <s v="Field Sales"/>
    <m/>
    <m/>
    <m/>
    <m/>
    <m/>
    <x v="1263"/>
    <x v="0"/>
    <b v="0"/>
    <m/>
    <m/>
    <m/>
    <s v="00531000007MUoEAAW"/>
    <s v="01s31000003qafjAAA"/>
    <m/>
    <s v="All Hazards"/>
    <m/>
    <m/>
    <s v="MX908"/>
    <m/>
    <m/>
    <s v="0125A000001NaBLQA0"/>
    <b v="0"/>
    <m/>
    <b v="0"/>
    <m/>
    <m/>
    <x v="4"/>
    <b v="0"/>
    <d v="2021-06-29T20:34:55"/>
    <m/>
    <m/>
    <b v="0"/>
    <x v="0"/>
    <m/>
    <m/>
    <n v="6500"/>
    <m/>
    <x v="296"/>
    <n v="30"/>
    <n v="0"/>
  </r>
  <r>
    <s v="0015A00002QbjShQAJ"/>
    <b v="0"/>
    <m/>
    <b v="0"/>
    <m/>
    <m/>
    <m/>
    <x v="40"/>
    <b v="0"/>
    <m/>
    <m/>
    <s v="0035A00003keZf7QAE"/>
    <m/>
    <m/>
    <s v="00531000007KAsvAAG"/>
    <b v="0"/>
    <d v="2020-10-20T18:04:22"/>
    <m/>
    <b v="0"/>
    <m/>
    <m/>
    <b v="0"/>
    <d v="2021-03-01T00:00:00"/>
    <n v="3"/>
    <n v="2021"/>
    <s v="Pipeline"/>
    <s v="Pipeline"/>
    <b v="0"/>
    <b v="0"/>
    <s v="OTHER"/>
    <b v="1"/>
    <b v="0"/>
    <b v="0"/>
    <x v="10"/>
    <b v="0"/>
    <m/>
    <x v="0"/>
    <d v="2021-02-16T00:00:00"/>
    <s v="00531000007KAsvAAG"/>
    <d v="2021-04-23T15:42:27"/>
    <m/>
    <d v="2021-01-19T19:39:54"/>
    <m/>
    <m/>
    <b v="0"/>
    <m/>
    <m/>
    <s v="Field Sales"/>
    <m/>
    <m/>
    <m/>
    <m/>
    <m/>
    <x v="1264"/>
    <x v="0"/>
    <b v="0"/>
    <m/>
    <m/>
    <m/>
    <s v="00531000007KAsvAAG"/>
    <s v="01s31000003qafjAAA"/>
    <m/>
    <s v="All Hazards"/>
    <m/>
    <m/>
    <s v="MX908"/>
    <m/>
    <m/>
    <s v="0125A000001NaBLQA0"/>
    <b v="0"/>
    <m/>
    <b v="0"/>
    <m/>
    <m/>
    <x v="3"/>
    <b v="0"/>
    <d v="2021-06-29T20:34:55"/>
    <m/>
    <m/>
    <b v="0"/>
    <x v="0"/>
    <m/>
    <m/>
    <n v="78636"/>
    <m/>
    <x v="297"/>
    <n v="5"/>
    <n v="0"/>
  </r>
  <r>
    <s v="001i000001MZMUFAA5"/>
    <b v="0"/>
    <m/>
    <b v="0"/>
    <m/>
    <m/>
    <m/>
    <x v="285"/>
    <b v="0"/>
    <m/>
    <m/>
    <m/>
    <m/>
    <m/>
    <s v="00531000007MUoEAAW"/>
    <b v="0"/>
    <d v="2021-04-30T19:33:09"/>
    <m/>
    <b v="0"/>
    <s v="Federal Resources"/>
    <m/>
    <b v="0"/>
    <d v="2023-03-01T00:00:00"/>
    <n v="3"/>
    <n v="2023"/>
    <s v="Pipeline"/>
    <s v="Pipeline"/>
    <b v="0"/>
    <b v="0"/>
    <s v="HSGP"/>
    <b v="1"/>
    <b v="0"/>
    <b v="0"/>
    <x v="10"/>
    <b v="0"/>
    <m/>
    <x v="0"/>
    <d v="2021-05-13T00:00:00"/>
    <s v="00531000007KAsvAAG"/>
    <d v="2021-05-27T16:49:22"/>
    <m/>
    <d v="2021-05-27T16:49:22"/>
    <d v="2021-05-27T00:00:00"/>
    <m/>
    <b v="0"/>
    <m/>
    <m/>
    <s v="Field Sales"/>
    <m/>
    <m/>
    <m/>
    <m/>
    <m/>
    <x v="1265"/>
    <x v="0"/>
    <b v="0"/>
    <m/>
    <m/>
    <m/>
    <s v="00531000007KAsvAAG"/>
    <s v="01s31000003qafjAAA"/>
    <m/>
    <s v="All Hazards"/>
    <s v="0033100002tuQPBAA2"/>
    <m/>
    <s v="MX908"/>
    <m/>
    <m/>
    <s v="0125A000001NaBLQA0"/>
    <b v="0"/>
    <m/>
    <b v="0"/>
    <m/>
    <m/>
    <x v="2"/>
    <b v="0"/>
    <d v="2021-06-29T20:34:55"/>
    <m/>
    <m/>
    <b v="0"/>
    <x v="0"/>
    <m/>
    <m/>
    <n v="71937"/>
    <m/>
    <x v="298"/>
    <n v="10"/>
    <n v="0"/>
  </r>
  <r>
    <s v="0015A00002PJfm5QAD"/>
    <b v="0"/>
    <m/>
    <b v="0"/>
    <m/>
    <m/>
    <m/>
    <x v="80"/>
    <b v="0"/>
    <m/>
    <m/>
    <m/>
    <m/>
    <m/>
    <s v="00531000007MUoEAAW"/>
    <b v="0"/>
    <d v="2020-09-14T19:07:44"/>
    <m/>
    <b v="0"/>
    <s v="Safeware"/>
    <d v="2021-07-01T00:00:00"/>
    <b v="0"/>
    <d v="2021-03-01T00:00:00"/>
    <n v="3"/>
    <n v="2021"/>
    <s v="Pipeline"/>
    <s v="Pipeline"/>
    <b v="0"/>
    <b v="0"/>
    <m/>
    <b v="1"/>
    <b v="0"/>
    <b v="0"/>
    <x v="10"/>
    <b v="0"/>
    <m/>
    <x v="0"/>
    <d v="2020-09-14T00:00:00"/>
    <s v="00531000007KAsvAAG"/>
    <d v="2021-06-17T13:16:44"/>
    <m/>
    <d v="2020-12-21T17:44:59"/>
    <m/>
    <m/>
    <b v="0"/>
    <m/>
    <m/>
    <s v="Field Sales"/>
    <m/>
    <m/>
    <m/>
    <m/>
    <m/>
    <x v="1266"/>
    <x v="0"/>
    <b v="0"/>
    <m/>
    <m/>
    <m/>
    <s v="00531000007KAsvAAG"/>
    <s v="01s31000003qafjAAA"/>
    <m/>
    <s v="All Hazards"/>
    <m/>
    <m/>
    <s v="MX908"/>
    <m/>
    <m/>
    <s v="0125A000001NaBLQA0"/>
    <b v="0"/>
    <m/>
    <b v="0"/>
    <m/>
    <m/>
    <x v="3"/>
    <b v="0"/>
    <d v="2021-06-29T20:34:55"/>
    <m/>
    <m/>
    <b v="0"/>
    <x v="0"/>
    <m/>
    <m/>
    <n v="70593.3"/>
    <m/>
    <x v="299"/>
    <n v="5"/>
    <n v="0"/>
  </r>
  <r>
    <s v="001i000001MZ8IpAAL"/>
    <b v="0"/>
    <m/>
    <b v="0"/>
    <m/>
    <m/>
    <m/>
    <x v="40"/>
    <b v="0"/>
    <m/>
    <m/>
    <m/>
    <m/>
    <m/>
    <s v="0055A00000BcmLTQAZ"/>
    <b v="0"/>
    <d v="2021-05-11T15:21:52"/>
    <m/>
    <b v="0"/>
    <m/>
    <m/>
    <b v="0"/>
    <d v="2021-03-01T00:00:00"/>
    <n v="3"/>
    <n v="2021"/>
    <s v="Pipeline"/>
    <s v="Pipeline"/>
    <b v="0"/>
    <b v="0"/>
    <m/>
    <b v="1"/>
    <b v="0"/>
    <b v="0"/>
    <x v="11"/>
    <b v="0"/>
    <m/>
    <x v="0"/>
    <m/>
    <s v="0055A00000BcmLTQAZ"/>
    <d v="2021-05-11T15:26:18"/>
    <m/>
    <m/>
    <m/>
    <m/>
    <b v="0"/>
    <m/>
    <m/>
    <s v="Field Sales"/>
    <m/>
    <m/>
    <m/>
    <m/>
    <m/>
    <x v="1267"/>
    <x v="0"/>
    <b v="0"/>
    <m/>
    <m/>
    <m/>
    <s v="00531000007KgPgAAK"/>
    <s v="01s31000003qafjAAA"/>
    <m/>
    <s v="Drugs"/>
    <s v="0035A00003IPBgxQAH"/>
    <m/>
    <s v="MX908"/>
    <m/>
    <s v="0Q06e000001eYpACAU"/>
    <s v="0125A000001NaBLQA0"/>
    <b v="0"/>
    <m/>
    <b v="0"/>
    <m/>
    <m/>
    <x v="3"/>
    <b v="0"/>
    <d v="2021-06-29T20:34:55"/>
    <m/>
    <m/>
    <b v="0"/>
    <x v="0"/>
    <m/>
    <m/>
    <n v="5850"/>
    <m/>
    <x v="300"/>
    <n v="5"/>
    <n v="0"/>
  </r>
  <r>
    <s v="0016e00002ZizApAAJ"/>
    <b v="0"/>
    <m/>
    <b v="0"/>
    <m/>
    <m/>
    <m/>
    <x v="40"/>
    <b v="0"/>
    <m/>
    <m/>
    <m/>
    <m/>
    <m/>
    <s v="0055A000009GxI2QAK"/>
    <b v="0"/>
    <d v="2020-04-20T13:05:06"/>
    <m/>
    <b v="0"/>
    <m/>
    <m/>
    <b v="0"/>
    <d v="2021-03-01T00:00:00"/>
    <n v="3"/>
    <n v="2021"/>
    <s v="Pipeline"/>
    <s v="Pipeline"/>
    <b v="0"/>
    <b v="0"/>
    <m/>
    <b v="1"/>
    <b v="0"/>
    <b v="0"/>
    <x v="11"/>
    <b v="0"/>
    <m/>
    <x v="0"/>
    <m/>
    <s v="0055A000009GxI2QAK"/>
    <d v="2021-06-11T19:38:59"/>
    <m/>
    <d v="2021-05-24T13:08:15"/>
    <d v="2021-05-24T00:00:00"/>
    <m/>
    <b v="0"/>
    <m/>
    <m/>
    <s v="Field Sales"/>
    <m/>
    <m/>
    <m/>
    <m/>
    <m/>
    <x v="1268"/>
    <x v="0"/>
    <b v="0"/>
    <m/>
    <m/>
    <m/>
    <s v="0055A000009GxI2QAK"/>
    <s v="01s31000003qafjAAA"/>
    <s v="Drugs"/>
    <s v="Drugs"/>
    <s v="0035A00003eO92SQAS"/>
    <m/>
    <s v="MX908"/>
    <m/>
    <m/>
    <s v="0125A000001NaBLQA0"/>
    <b v="0"/>
    <m/>
    <b v="0"/>
    <m/>
    <m/>
    <x v="2"/>
    <b v="0"/>
    <d v="2021-06-29T20:34:55"/>
    <m/>
    <m/>
    <b v="0"/>
    <x v="0"/>
    <m/>
    <m/>
    <n v="48750"/>
    <m/>
    <x v="222"/>
    <n v="10"/>
    <n v="0"/>
  </r>
  <r>
    <s v="0016e00002ZvjVQAAZ"/>
    <b v="0"/>
    <m/>
    <b v="0"/>
    <m/>
    <m/>
    <m/>
    <x v="40"/>
    <b v="0"/>
    <m/>
    <m/>
    <m/>
    <m/>
    <m/>
    <s v="0055A000009GxI2QAK"/>
    <b v="0"/>
    <d v="2021-04-06T16:02:15"/>
    <m/>
    <b v="0"/>
    <m/>
    <m/>
    <b v="0"/>
    <d v="2021-03-01T00:00:00"/>
    <n v="3"/>
    <n v="2021"/>
    <s v="Pipeline"/>
    <s v="Pipeline"/>
    <b v="0"/>
    <b v="0"/>
    <m/>
    <b v="1"/>
    <b v="0"/>
    <b v="0"/>
    <x v="11"/>
    <b v="0"/>
    <m/>
    <x v="0"/>
    <m/>
    <s v="0055A000009GxI2QAK"/>
    <d v="2021-06-14T14:43:40"/>
    <m/>
    <d v="2021-05-24T13:08:56"/>
    <d v="2021-05-24T00:00:00"/>
    <m/>
    <b v="0"/>
    <m/>
    <m/>
    <s v="Field Sales"/>
    <m/>
    <m/>
    <m/>
    <m/>
    <m/>
    <x v="1269"/>
    <x v="0"/>
    <b v="0"/>
    <m/>
    <m/>
    <m/>
    <s v="0055A000009GxI2QAK"/>
    <s v="01si00000040RFIAA2"/>
    <m/>
    <s v="Drugs"/>
    <s v="0035A00003eO92SQAS"/>
    <m/>
    <s v="MX908"/>
    <m/>
    <m/>
    <s v="0125A000001NaBLQA0"/>
    <b v="0"/>
    <m/>
    <b v="0"/>
    <m/>
    <m/>
    <x v="2"/>
    <b v="0"/>
    <d v="2021-06-29T20:34:55"/>
    <m/>
    <m/>
    <b v="0"/>
    <x v="0"/>
    <m/>
    <m/>
    <n v="97500"/>
    <m/>
    <x v="301"/>
    <n v="10"/>
    <n v="0"/>
  </r>
  <r>
    <s v="0016e00002ZvjUhAAJ"/>
    <b v="0"/>
    <m/>
    <b v="0"/>
    <m/>
    <m/>
    <m/>
    <x v="40"/>
    <b v="0"/>
    <m/>
    <m/>
    <m/>
    <m/>
    <m/>
    <s v="0055A000009GxI2QAK"/>
    <b v="0"/>
    <d v="2021-04-06T16:07:11"/>
    <m/>
    <b v="0"/>
    <m/>
    <m/>
    <b v="0"/>
    <d v="2021-03-01T00:00:00"/>
    <n v="3"/>
    <n v="2021"/>
    <s v="Pipeline"/>
    <s v="Pipeline"/>
    <b v="0"/>
    <b v="0"/>
    <m/>
    <b v="1"/>
    <b v="0"/>
    <b v="0"/>
    <x v="11"/>
    <b v="0"/>
    <m/>
    <x v="0"/>
    <m/>
    <s v="0055A000009GxI2QAK"/>
    <d v="2021-06-14T14:42:29"/>
    <m/>
    <d v="2021-05-24T13:09:46"/>
    <d v="2021-05-24T00:00:00"/>
    <m/>
    <b v="0"/>
    <m/>
    <m/>
    <s v="Field Sales"/>
    <m/>
    <m/>
    <m/>
    <m/>
    <m/>
    <x v="1270"/>
    <x v="0"/>
    <b v="0"/>
    <m/>
    <m/>
    <m/>
    <s v="0055A000009GxI2QAK"/>
    <s v="01si00000040RFIAA2"/>
    <m/>
    <s v="Drugs"/>
    <s v="0035A00003eO92SQAS"/>
    <m/>
    <s v="MX908"/>
    <m/>
    <m/>
    <s v="0125A000001NaBLQA0"/>
    <b v="0"/>
    <m/>
    <b v="0"/>
    <m/>
    <m/>
    <x v="2"/>
    <b v="0"/>
    <d v="2021-06-29T20:34:55"/>
    <m/>
    <m/>
    <b v="0"/>
    <x v="0"/>
    <m/>
    <m/>
    <n v="97500"/>
    <m/>
    <x v="301"/>
    <n v="10"/>
    <n v="0"/>
  </r>
  <r>
    <s v="0016e00002Zw9quAAB"/>
    <b v="0"/>
    <m/>
    <b v="0"/>
    <m/>
    <m/>
    <m/>
    <x v="40"/>
    <b v="0"/>
    <m/>
    <m/>
    <m/>
    <m/>
    <m/>
    <s v="0055A000009GxI2QAK"/>
    <b v="0"/>
    <d v="2021-04-06T16:10:57"/>
    <m/>
    <b v="0"/>
    <m/>
    <m/>
    <b v="0"/>
    <d v="2021-03-01T00:00:00"/>
    <n v="3"/>
    <n v="2021"/>
    <s v="Pipeline"/>
    <s v="Pipeline"/>
    <b v="0"/>
    <b v="0"/>
    <m/>
    <b v="1"/>
    <b v="0"/>
    <b v="0"/>
    <x v="11"/>
    <b v="0"/>
    <m/>
    <x v="0"/>
    <m/>
    <s v="0055A000009GxI2QAK"/>
    <d v="2021-06-17T15:39:25"/>
    <m/>
    <d v="2021-05-24T13:10:21"/>
    <d v="2021-05-24T00:00:00"/>
    <m/>
    <b v="0"/>
    <m/>
    <m/>
    <s v="Field Sales"/>
    <m/>
    <m/>
    <m/>
    <m/>
    <m/>
    <x v="1271"/>
    <x v="0"/>
    <b v="0"/>
    <m/>
    <m/>
    <m/>
    <s v="0055A000009GxI2QAK"/>
    <s v="01si00000040RFIAA2"/>
    <m/>
    <s v="Drugs"/>
    <s v="0035A00003eO92SQAS"/>
    <m/>
    <s v="MX908"/>
    <m/>
    <m/>
    <s v="0125A000001NaBLQA0"/>
    <b v="0"/>
    <m/>
    <b v="0"/>
    <m/>
    <m/>
    <x v="2"/>
    <b v="0"/>
    <d v="2021-06-29T20:34:55"/>
    <m/>
    <m/>
    <b v="0"/>
    <x v="0"/>
    <m/>
    <m/>
    <n v="48750"/>
    <m/>
    <x v="222"/>
    <n v="10"/>
    <n v="0"/>
  </r>
  <r>
    <s v="0016e00002ZvjTPAAZ"/>
    <b v="0"/>
    <m/>
    <b v="0"/>
    <m/>
    <m/>
    <m/>
    <x v="40"/>
    <b v="0"/>
    <m/>
    <m/>
    <m/>
    <m/>
    <m/>
    <s v="0055A000009GxI2QAK"/>
    <b v="0"/>
    <d v="2021-04-06T16:13:29"/>
    <m/>
    <b v="0"/>
    <m/>
    <m/>
    <b v="0"/>
    <d v="2021-03-01T00:00:00"/>
    <n v="3"/>
    <n v="2021"/>
    <s v="Pipeline"/>
    <s v="Pipeline"/>
    <b v="0"/>
    <b v="0"/>
    <m/>
    <b v="1"/>
    <b v="0"/>
    <b v="0"/>
    <x v="11"/>
    <b v="0"/>
    <m/>
    <x v="0"/>
    <m/>
    <s v="0055A000009GxI2QAK"/>
    <d v="2021-06-14T14:35:52"/>
    <m/>
    <d v="2021-05-24T13:10:52"/>
    <d v="2021-05-24T00:00:00"/>
    <m/>
    <b v="0"/>
    <m/>
    <m/>
    <s v="Field Sales"/>
    <m/>
    <m/>
    <m/>
    <m/>
    <m/>
    <x v="1272"/>
    <x v="0"/>
    <b v="0"/>
    <m/>
    <m/>
    <m/>
    <s v="0055A000009GxI2QAK"/>
    <s v="01si00000040RFIAA2"/>
    <m/>
    <s v="Drugs"/>
    <s v="0035A00003eO92SQAS"/>
    <m/>
    <s v="MX908"/>
    <m/>
    <m/>
    <s v="0125A000001NaBLQA0"/>
    <b v="0"/>
    <m/>
    <b v="0"/>
    <m/>
    <m/>
    <x v="2"/>
    <b v="0"/>
    <d v="2021-06-29T20:34:55"/>
    <m/>
    <m/>
    <b v="0"/>
    <x v="0"/>
    <m/>
    <m/>
    <n v="48750"/>
    <m/>
    <x v="222"/>
    <n v="10"/>
    <n v="0"/>
  </r>
  <r>
    <s v="0016e00002ZvjVPAAZ"/>
    <b v="0"/>
    <m/>
    <b v="0"/>
    <m/>
    <m/>
    <m/>
    <x v="40"/>
    <b v="0"/>
    <m/>
    <m/>
    <m/>
    <m/>
    <m/>
    <s v="0055A000009GxI2QAK"/>
    <b v="0"/>
    <d v="2021-04-06T16:16:33"/>
    <m/>
    <b v="0"/>
    <m/>
    <m/>
    <b v="0"/>
    <d v="2021-03-01T00:00:00"/>
    <n v="3"/>
    <n v="2021"/>
    <s v="Pipeline"/>
    <s v="Pipeline"/>
    <b v="0"/>
    <b v="0"/>
    <m/>
    <b v="1"/>
    <b v="0"/>
    <b v="0"/>
    <x v="0"/>
    <b v="0"/>
    <m/>
    <x v="0"/>
    <m/>
    <s v="0055A000009GxI2QAK"/>
    <d v="2021-06-14T14:34:03"/>
    <m/>
    <d v="2021-05-24T13:11:25"/>
    <d v="2021-05-24T00:00:00"/>
    <m/>
    <b v="0"/>
    <m/>
    <m/>
    <s v="Field Sales"/>
    <m/>
    <m/>
    <m/>
    <m/>
    <m/>
    <x v="1273"/>
    <x v="0"/>
    <b v="0"/>
    <m/>
    <m/>
    <m/>
    <s v="0055A000009GxI2QAK"/>
    <s v="01si00000040RFIAA2"/>
    <m/>
    <s v="Drugs"/>
    <s v="0035A00003eO92SQAS"/>
    <m/>
    <s v="MX908"/>
    <m/>
    <m/>
    <s v="0125A000001NaBLQA0"/>
    <b v="0"/>
    <m/>
    <b v="0"/>
    <m/>
    <m/>
    <x v="2"/>
    <b v="0"/>
    <d v="2021-06-29T20:34:55"/>
    <m/>
    <m/>
    <b v="0"/>
    <x v="0"/>
    <m/>
    <m/>
    <n v="48750"/>
    <m/>
    <x v="222"/>
    <n v="10"/>
    <n v="0"/>
  </r>
  <r>
    <s v="0016e00002ZvjTOAAZ"/>
    <b v="0"/>
    <m/>
    <b v="0"/>
    <m/>
    <m/>
    <m/>
    <x v="40"/>
    <b v="0"/>
    <m/>
    <m/>
    <m/>
    <m/>
    <m/>
    <s v="0055A000009GxI2QAK"/>
    <b v="0"/>
    <d v="2021-04-06T16:43:55"/>
    <m/>
    <b v="0"/>
    <m/>
    <m/>
    <b v="0"/>
    <d v="2021-03-01T00:00:00"/>
    <n v="3"/>
    <n v="2021"/>
    <s v="Pipeline"/>
    <s v="Pipeline"/>
    <b v="0"/>
    <b v="0"/>
    <m/>
    <b v="1"/>
    <b v="0"/>
    <b v="0"/>
    <x v="0"/>
    <b v="0"/>
    <m/>
    <x v="0"/>
    <m/>
    <s v="0055A000009GxI2QAK"/>
    <d v="2021-06-14T14:31:52"/>
    <m/>
    <d v="2021-05-24T13:11:59"/>
    <d v="2021-05-24T00:00:00"/>
    <m/>
    <b v="0"/>
    <m/>
    <m/>
    <s v="Field Sales"/>
    <m/>
    <m/>
    <m/>
    <m/>
    <m/>
    <x v="1274"/>
    <x v="0"/>
    <b v="0"/>
    <m/>
    <m/>
    <m/>
    <s v="0055A000009GxI2QAK"/>
    <s v="01si00000040RFIAA2"/>
    <m/>
    <s v="Drugs"/>
    <s v="0035A00003eO92SQAS"/>
    <m/>
    <s v="MX908"/>
    <m/>
    <m/>
    <s v="0125A000001NaBLQA0"/>
    <b v="0"/>
    <m/>
    <b v="0"/>
    <m/>
    <m/>
    <x v="2"/>
    <b v="0"/>
    <d v="2021-06-29T20:34:55"/>
    <m/>
    <m/>
    <b v="0"/>
    <x v="0"/>
    <m/>
    <m/>
    <n v="48750"/>
    <m/>
    <x v="222"/>
    <n v="10"/>
    <n v="0"/>
  </r>
  <r>
    <s v="0016e00002ZvjS1AAJ"/>
    <b v="0"/>
    <m/>
    <b v="0"/>
    <m/>
    <m/>
    <m/>
    <x v="40"/>
    <b v="0"/>
    <m/>
    <m/>
    <m/>
    <m/>
    <m/>
    <s v="0055A000009GxI2QAK"/>
    <b v="0"/>
    <d v="2021-04-06T18:22:34"/>
    <m/>
    <b v="0"/>
    <m/>
    <m/>
    <b v="0"/>
    <d v="2021-03-01T00:00:00"/>
    <n v="3"/>
    <n v="2021"/>
    <s v="Pipeline"/>
    <s v="Pipeline"/>
    <b v="0"/>
    <b v="0"/>
    <m/>
    <b v="1"/>
    <b v="0"/>
    <b v="0"/>
    <x v="0"/>
    <b v="0"/>
    <m/>
    <x v="0"/>
    <m/>
    <s v="0055A000009GxI2QAK"/>
    <d v="2021-06-14T14:30:35"/>
    <m/>
    <d v="2021-05-24T13:12:22"/>
    <d v="2021-05-24T00:00:00"/>
    <m/>
    <b v="0"/>
    <m/>
    <m/>
    <s v="Field Sales"/>
    <m/>
    <m/>
    <m/>
    <m/>
    <m/>
    <x v="1275"/>
    <x v="0"/>
    <b v="0"/>
    <m/>
    <m/>
    <m/>
    <s v="0055A000009GxI2QAK"/>
    <s v="01si00000040RFIAA2"/>
    <m/>
    <s v="Drugs"/>
    <s v="0035A00003eO92SQAS"/>
    <m/>
    <s v="MX908"/>
    <m/>
    <m/>
    <s v="0125A000001NaBLQA0"/>
    <b v="0"/>
    <m/>
    <b v="0"/>
    <m/>
    <m/>
    <x v="2"/>
    <b v="0"/>
    <d v="2021-06-29T20:34:55"/>
    <m/>
    <m/>
    <b v="0"/>
    <x v="0"/>
    <m/>
    <m/>
    <n v="97500"/>
    <m/>
    <x v="301"/>
    <n v="10"/>
    <n v="0"/>
  </r>
  <r>
    <s v="0016e00002ZvjR3AAJ"/>
    <b v="0"/>
    <m/>
    <b v="0"/>
    <m/>
    <m/>
    <m/>
    <x v="40"/>
    <b v="0"/>
    <m/>
    <m/>
    <m/>
    <m/>
    <m/>
    <s v="0055A000009GxI2QAK"/>
    <b v="0"/>
    <d v="2021-04-06T18:25:17"/>
    <m/>
    <b v="0"/>
    <m/>
    <m/>
    <b v="0"/>
    <d v="2021-03-01T00:00:00"/>
    <n v="3"/>
    <n v="2021"/>
    <s v="Pipeline"/>
    <s v="Pipeline"/>
    <b v="0"/>
    <b v="0"/>
    <m/>
    <b v="1"/>
    <b v="0"/>
    <b v="0"/>
    <x v="0"/>
    <b v="0"/>
    <m/>
    <x v="0"/>
    <m/>
    <s v="0055A000009GxI2QAK"/>
    <d v="2021-06-14T14:29:11"/>
    <m/>
    <d v="2021-05-24T13:12:48"/>
    <d v="2021-05-24T00:00:00"/>
    <m/>
    <b v="0"/>
    <m/>
    <m/>
    <s v="Field Sales"/>
    <m/>
    <m/>
    <m/>
    <m/>
    <m/>
    <x v="1276"/>
    <x v="0"/>
    <b v="0"/>
    <m/>
    <m/>
    <m/>
    <s v="0055A000009GxI2QAK"/>
    <s v="01si00000040RFIAA2"/>
    <m/>
    <s v="Drugs"/>
    <s v="0035A00003eO92SQAS"/>
    <m/>
    <s v="MX908"/>
    <m/>
    <m/>
    <s v="0125A000001NaBLQA0"/>
    <b v="0"/>
    <m/>
    <b v="0"/>
    <m/>
    <m/>
    <x v="2"/>
    <b v="0"/>
    <d v="2021-06-29T20:34:55"/>
    <m/>
    <m/>
    <b v="0"/>
    <x v="0"/>
    <m/>
    <m/>
    <n v="48750"/>
    <m/>
    <x v="222"/>
    <n v="10"/>
    <n v="0"/>
  </r>
  <r>
    <s v="0016e00002ZvaXEAAZ"/>
    <b v="0"/>
    <m/>
    <b v="0"/>
    <m/>
    <m/>
    <m/>
    <x v="40"/>
    <b v="0"/>
    <m/>
    <m/>
    <m/>
    <m/>
    <m/>
    <s v="0055A000009GxI2QAK"/>
    <b v="0"/>
    <d v="2021-04-06T18:55:55"/>
    <m/>
    <b v="0"/>
    <m/>
    <m/>
    <b v="0"/>
    <d v="2021-03-01T00:00:00"/>
    <n v="3"/>
    <n v="2021"/>
    <s v="Pipeline"/>
    <s v="Pipeline"/>
    <b v="0"/>
    <b v="0"/>
    <m/>
    <b v="1"/>
    <b v="0"/>
    <b v="0"/>
    <x v="0"/>
    <b v="0"/>
    <m/>
    <x v="0"/>
    <m/>
    <s v="0055A000009GxI2QAK"/>
    <d v="2021-06-11T21:04:35"/>
    <m/>
    <d v="2021-05-24T13:15:59"/>
    <d v="2021-05-24T00:00:00"/>
    <m/>
    <b v="0"/>
    <m/>
    <m/>
    <s v="Field Sales"/>
    <m/>
    <m/>
    <m/>
    <m/>
    <m/>
    <x v="1277"/>
    <x v="0"/>
    <b v="0"/>
    <m/>
    <m/>
    <m/>
    <s v="0055A000009GxI2QAK"/>
    <s v="01si00000040RFIAA2"/>
    <m/>
    <s v="Drugs"/>
    <s v="0035A00003eO92SQAS"/>
    <m/>
    <s v="MX908"/>
    <m/>
    <m/>
    <s v="0125A000001NaBLQA0"/>
    <b v="0"/>
    <m/>
    <b v="0"/>
    <m/>
    <m/>
    <x v="2"/>
    <b v="0"/>
    <d v="2021-06-29T20:34:55"/>
    <m/>
    <m/>
    <b v="0"/>
    <x v="0"/>
    <m/>
    <m/>
    <n v="97500"/>
    <m/>
    <x v="301"/>
    <n v="10"/>
    <n v="0"/>
  </r>
  <r>
    <s v="0016e00002ZvaWBAAZ"/>
    <b v="0"/>
    <m/>
    <b v="0"/>
    <m/>
    <m/>
    <m/>
    <x v="40"/>
    <b v="0"/>
    <m/>
    <m/>
    <m/>
    <m/>
    <m/>
    <s v="0055A000009GxI2QAK"/>
    <b v="0"/>
    <d v="2021-04-06T18:58:01"/>
    <m/>
    <b v="0"/>
    <m/>
    <m/>
    <b v="0"/>
    <d v="2021-03-01T00:00:00"/>
    <n v="3"/>
    <n v="2021"/>
    <s v="Pipeline"/>
    <s v="Pipeline"/>
    <b v="0"/>
    <b v="0"/>
    <m/>
    <b v="1"/>
    <b v="0"/>
    <b v="0"/>
    <x v="0"/>
    <b v="0"/>
    <m/>
    <x v="0"/>
    <m/>
    <s v="0055A000009GxI2QAK"/>
    <d v="2021-06-22T19:08:14"/>
    <m/>
    <d v="2021-05-24T13:16:22"/>
    <d v="2021-05-24T00:00:00"/>
    <m/>
    <b v="0"/>
    <m/>
    <m/>
    <s v="Field Sales"/>
    <m/>
    <m/>
    <m/>
    <m/>
    <m/>
    <x v="1278"/>
    <x v="0"/>
    <b v="0"/>
    <m/>
    <m/>
    <m/>
    <s v="0055A000009GxI2QAK"/>
    <s v="01si00000040RFIAA2"/>
    <m/>
    <s v="Drugs"/>
    <s v="0035A00003eO92SQAS"/>
    <m/>
    <s v="MX908"/>
    <m/>
    <m/>
    <s v="0125A000001NaBLQA0"/>
    <b v="0"/>
    <m/>
    <b v="0"/>
    <m/>
    <m/>
    <x v="2"/>
    <b v="0"/>
    <d v="2021-06-29T20:34:55"/>
    <m/>
    <m/>
    <b v="0"/>
    <x v="0"/>
    <m/>
    <m/>
    <n v="97500"/>
    <m/>
    <x v="301"/>
    <n v="10"/>
    <n v="0"/>
  </r>
  <r>
    <s v="0016e00002Zw9vKAAR"/>
    <b v="0"/>
    <m/>
    <b v="0"/>
    <m/>
    <m/>
    <m/>
    <x v="40"/>
    <b v="0"/>
    <m/>
    <m/>
    <m/>
    <m/>
    <m/>
    <s v="0055A000009GxI2QAK"/>
    <b v="0"/>
    <d v="2021-04-06T19:10:53"/>
    <m/>
    <b v="0"/>
    <m/>
    <m/>
    <b v="0"/>
    <d v="2021-03-01T00:00:00"/>
    <n v="3"/>
    <n v="2021"/>
    <s v="Pipeline"/>
    <s v="Pipeline"/>
    <b v="0"/>
    <b v="0"/>
    <m/>
    <b v="1"/>
    <b v="0"/>
    <b v="0"/>
    <x v="0"/>
    <b v="0"/>
    <m/>
    <x v="0"/>
    <m/>
    <s v="0055A000009GxI2QAK"/>
    <d v="2021-06-17T15:38:29"/>
    <m/>
    <d v="2021-05-24T13:17:40"/>
    <d v="2021-05-24T00:00:00"/>
    <m/>
    <b v="0"/>
    <m/>
    <m/>
    <s v="Field Sales"/>
    <m/>
    <m/>
    <m/>
    <m/>
    <m/>
    <x v="1279"/>
    <x v="0"/>
    <b v="0"/>
    <m/>
    <m/>
    <m/>
    <s v="0055A000009GxI2QAK"/>
    <s v="01si00000040RFIAA2"/>
    <m/>
    <s v="Drugs"/>
    <s v="0035A00003eO92SQAS"/>
    <m/>
    <s v="MX908"/>
    <m/>
    <m/>
    <s v="0125A000001NaBLQA0"/>
    <b v="0"/>
    <m/>
    <b v="0"/>
    <m/>
    <m/>
    <x v="2"/>
    <b v="0"/>
    <d v="2021-06-29T20:34:55"/>
    <m/>
    <m/>
    <b v="0"/>
    <x v="0"/>
    <m/>
    <m/>
    <n v="97500"/>
    <m/>
    <x v="301"/>
    <n v="10"/>
    <n v="0"/>
  </r>
  <r>
    <s v="0016e00002XSACpAAP"/>
    <b v="0"/>
    <m/>
    <b v="0"/>
    <m/>
    <m/>
    <m/>
    <x v="40"/>
    <b v="0"/>
    <m/>
    <m/>
    <m/>
    <m/>
    <m/>
    <s v="0055A00000BcrkYQAR"/>
    <b v="0"/>
    <d v="2021-04-20T20:14:13"/>
    <m/>
    <b v="0"/>
    <m/>
    <m/>
    <b v="0"/>
    <d v="2021-03-01T00:00:00"/>
    <n v="3"/>
    <n v="2021"/>
    <s v="Pipeline"/>
    <s v="Pipeline"/>
    <b v="0"/>
    <b v="0"/>
    <m/>
    <b v="1"/>
    <b v="0"/>
    <b v="0"/>
    <x v="0"/>
    <b v="0"/>
    <m/>
    <x v="0"/>
    <m/>
    <s v="0055A00000BcrkYQAR"/>
    <d v="2021-05-08T03:41:05"/>
    <m/>
    <m/>
    <m/>
    <m/>
    <b v="0"/>
    <m/>
    <m/>
    <s v="Field Sales"/>
    <m/>
    <m/>
    <m/>
    <m/>
    <m/>
    <x v="1280"/>
    <x v="0"/>
    <b v="0"/>
    <m/>
    <m/>
    <m/>
    <s v="0055A00000BcrkYQAR"/>
    <s v="01si00000040RFIAA2"/>
    <m/>
    <s v="Drugs"/>
    <s v="0036e00003qfHpSAAU"/>
    <m/>
    <s v="MX908"/>
    <m/>
    <m/>
    <s v="0125A000001NaBLQA0"/>
    <b v="0"/>
    <m/>
    <b v="0"/>
    <m/>
    <m/>
    <x v="2"/>
    <b v="0"/>
    <d v="2021-06-29T20:34:55"/>
    <m/>
    <m/>
    <b v="0"/>
    <x v="0"/>
    <m/>
    <m/>
    <n v="80308.34"/>
    <m/>
    <x v="302"/>
    <n v="10"/>
    <n v="0"/>
  </r>
  <r>
    <s v="0015A00002Rg9WRQAZ"/>
    <b v="0"/>
    <m/>
    <b v="0"/>
    <m/>
    <m/>
    <m/>
    <x v="40"/>
    <b v="0"/>
    <m/>
    <m/>
    <m/>
    <m/>
    <m/>
    <s v="00531000008F2qlAAC"/>
    <b v="0"/>
    <d v="2020-11-19T16:01:12"/>
    <m/>
    <b v="0"/>
    <m/>
    <m/>
    <b v="0"/>
    <d v="2021-03-01T00:00:00"/>
    <n v="3"/>
    <n v="2021"/>
    <s v="Pipeline"/>
    <s v="Pipeline"/>
    <b v="0"/>
    <b v="0"/>
    <m/>
    <b v="1"/>
    <b v="0"/>
    <b v="0"/>
    <x v="0"/>
    <b v="0"/>
    <m/>
    <x v="0"/>
    <m/>
    <s v="0055A00000BcrkYQAR"/>
    <d v="2021-05-10T14:21:18"/>
    <m/>
    <d v="2020-11-20T21:33:29"/>
    <m/>
    <m/>
    <b v="0"/>
    <m/>
    <m/>
    <s v="Field Sales"/>
    <m/>
    <m/>
    <m/>
    <m/>
    <m/>
    <x v="1281"/>
    <x v="0"/>
    <b v="0"/>
    <m/>
    <m/>
    <m/>
    <s v="0055A00000BcrkYQAR"/>
    <s v="01si00000040RFIAA2"/>
    <m/>
    <s v="Drugs"/>
    <m/>
    <m/>
    <s v="MX908"/>
    <m/>
    <m/>
    <s v="0125A000001NaBLQA0"/>
    <b v="0"/>
    <m/>
    <b v="0"/>
    <m/>
    <m/>
    <x v="4"/>
    <b v="0"/>
    <d v="2021-06-29T20:34:55"/>
    <m/>
    <m/>
    <b v="0"/>
    <x v="0"/>
    <m/>
    <m/>
    <n v="105778.5"/>
    <m/>
    <x v="303"/>
    <n v="30"/>
    <n v="0"/>
  </r>
  <r>
    <s v="0016e00002XSOolAAH"/>
    <b v="0"/>
    <m/>
    <b v="0"/>
    <m/>
    <m/>
    <m/>
    <x v="40"/>
    <b v="0"/>
    <m/>
    <m/>
    <m/>
    <m/>
    <m/>
    <s v="0055A00000BnRGTQA3"/>
    <b v="0"/>
    <d v="2021-04-22T15:46:20"/>
    <m/>
    <b v="0"/>
    <s v="Federal Resources"/>
    <d v="2021-12-31T00:00:00"/>
    <b v="0"/>
    <d v="2021-03-01T00:00:00"/>
    <n v="3"/>
    <n v="2021"/>
    <s v="Pipeline"/>
    <s v="Pipeline"/>
    <b v="0"/>
    <b v="0"/>
    <m/>
    <b v="1"/>
    <b v="0"/>
    <b v="0"/>
    <x v="1"/>
    <b v="0"/>
    <m/>
    <x v="0"/>
    <m/>
    <s v="0055A00000BnRGTQA3"/>
    <d v="2021-04-26T17:20:52"/>
    <m/>
    <m/>
    <m/>
    <m/>
    <b v="0"/>
    <m/>
    <m/>
    <s v="Field Sales"/>
    <m/>
    <m/>
    <m/>
    <m/>
    <m/>
    <x v="1282"/>
    <x v="0"/>
    <b v="0"/>
    <m/>
    <m/>
    <m/>
    <s v="0055A00000BnRGTQA3"/>
    <s v="01s31000003qafjAAA"/>
    <m/>
    <s v="Drugs"/>
    <s v="0036e00003qfX3EAAU"/>
    <m/>
    <s v="MX908"/>
    <m/>
    <m/>
    <s v="0125A000001NaBLQA0"/>
    <b v="0"/>
    <m/>
    <b v="0"/>
    <m/>
    <m/>
    <x v="3"/>
    <b v="0"/>
    <d v="2021-06-29T20:34:55"/>
    <m/>
    <m/>
    <b v="0"/>
    <x v="0"/>
    <m/>
    <m/>
    <n v="75180"/>
    <m/>
    <x v="304"/>
    <n v="5"/>
    <n v="0"/>
  </r>
  <r>
    <s v="0015A00002XRhDTQA1"/>
    <b v="0"/>
    <m/>
    <b v="0"/>
    <m/>
    <m/>
    <m/>
    <x v="40"/>
    <b v="0"/>
    <m/>
    <m/>
    <m/>
    <m/>
    <m/>
    <s v="0055A00000BcmLTQAZ"/>
    <b v="0"/>
    <d v="2021-04-16T16:12:20"/>
    <m/>
    <b v="0"/>
    <m/>
    <m/>
    <b v="0"/>
    <d v="2021-03-01T00:00:00"/>
    <n v="3"/>
    <n v="2021"/>
    <s v="Pipeline"/>
    <s v="Pipeline"/>
    <b v="0"/>
    <b v="0"/>
    <m/>
    <b v="1"/>
    <b v="0"/>
    <b v="0"/>
    <x v="1"/>
    <b v="0"/>
    <m/>
    <x v="0"/>
    <m/>
    <s v="0055A00000BcmLTQAZ"/>
    <d v="2021-04-16T16:24:31"/>
    <m/>
    <m/>
    <m/>
    <m/>
    <b v="0"/>
    <m/>
    <m/>
    <s v="Field Sales"/>
    <m/>
    <m/>
    <m/>
    <m/>
    <m/>
    <x v="1283"/>
    <x v="0"/>
    <b v="0"/>
    <m/>
    <m/>
    <m/>
    <s v="00531000007KgPgAAK"/>
    <s v="01s31000003qafjAAA"/>
    <m/>
    <s v="Explosives"/>
    <s v="0035A00003pqP6sQAE"/>
    <m/>
    <s v="MX908"/>
    <m/>
    <m/>
    <s v="0125A000001NaBLQA0"/>
    <b v="0"/>
    <m/>
    <b v="0"/>
    <m/>
    <m/>
    <x v="3"/>
    <b v="0"/>
    <d v="2021-06-29T20:34:55"/>
    <m/>
    <m/>
    <b v="0"/>
    <x v="0"/>
    <m/>
    <m/>
    <n v="82150"/>
    <m/>
    <x v="305"/>
    <n v="5"/>
    <n v="0"/>
  </r>
  <r>
    <s v="0015A00001zu4pTQAQ"/>
    <b v="0"/>
    <m/>
    <b v="0"/>
    <m/>
    <m/>
    <m/>
    <x v="40"/>
    <b v="0"/>
    <m/>
    <m/>
    <m/>
    <m/>
    <m/>
    <s v="0055A00000BcmLTQAZ"/>
    <b v="0"/>
    <d v="2021-04-16T17:54:09"/>
    <m/>
    <b v="0"/>
    <m/>
    <m/>
    <b v="0"/>
    <d v="2021-03-01T00:00:00"/>
    <n v="3"/>
    <n v="2021"/>
    <s v="Pipeline"/>
    <s v="Pipeline"/>
    <b v="0"/>
    <b v="0"/>
    <m/>
    <b v="1"/>
    <b v="0"/>
    <b v="0"/>
    <x v="1"/>
    <b v="0"/>
    <m/>
    <x v="0"/>
    <m/>
    <s v="0055A00000BcmLTQAZ"/>
    <d v="2021-04-16T18:00:49"/>
    <m/>
    <d v="2021-04-16T18:00:49"/>
    <m/>
    <m/>
    <b v="0"/>
    <m/>
    <m/>
    <s v="Field Sales"/>
    <m/>
    <m/>
    <m/>
    <m/>
    <m/>
    <x v="1284"/>
    <x v="0"/>
    <b v="0"/>
    <m/>
    <m/>
    <m/>
    <s v="00531000007KgPgAAK"/>
    <s v="01s31000003qafjAAA"/>
    <m/>
    <s v="Explosives"/>
    <s v="0035A00003HwwCiQAJ"/>
    <m/>
    <s v="MX908"/>
    <m/>
    <m/>
    <s v="0125A000001NaBLQA0"/>
    <b v="0"/>
    <m/>
    <b v="0"/>
    <m/>
    <m/>
    <x v="4"/>
    <b v="0"/>
    <d v="2021-06-29T20:34:55"/>
    <m/>
    <m/>
    <b v="0"/>
    <x v="0"/>
    <m/>
    <m/>
    <n v="6500"/>
    <m/>
    <x v="296"/>
    <n v="30"/>
    <n v="0"/>
  </r>
  <r>
    <s v="0015A00002TCKy4QAH"/>
    <b v="0"/>
    <m/>
    <b v="0"/>
    <m/>
    <m/>
    <m/>
    <x v="40"/>
    <b v="0"/>
    <m/>
    <m/>
    <s v="0035A00003mesXOQAY"/>
    <m/>
    <m/>
    <s v="00531000007MUoEAAW"/>
    <b v="0"/>
    <d v="2021-01-11T19:55:12"/>
    <m/>
    <b v="0"/>
    <m/>
    <m/>
    <b v="0"/>
    <d v="2021-03-01T00:00:00"/>
    <n v="3"/>
    <n v="2021"/>
    <s v="Pipeline"/>
    <s v="Pipeline"/>
    <b v="0"/>
    <b v="0"/>
    <m/>
    <b v="1"/>
    <b v="0"/>
    <b v="0"/>
    <x v="1"/>
    <b v="0"/>
    <m/>
    <x v="0"/>
    <d v="2021-01-12T00:00:00"/>
    <s v="0055A00000BclF5QAJ"/>
    <d v="2021-04-11T20:08:00"/>
    <m/>
    <d v="2021-01-19T14:41:33"/>
    <m/>
    <m/>
    <b v="0"/>
    <m/>
    <m/>
    <s v="Field Sales"/>
    <m/>
    <m/>
    <m/>
    <m/>
    <m/>
    <x v="1285"/>
    <x v="0"/>
    <b v="0"/>
    <m/>
    <m/>
    <m/>
    <s v="00531000007KgPgAAK"/>
    <s v="01s31000003qafjAAA"/>
    <m/>
    <s v="CWAs"/>
    <m/>
    <m/>
    <s v="MX908"/>
    <m/>
    <m/>
    <s v="0125A000001NaBLQA0"/>
    <b v="0"/>
    <s v="All Hazards"/>
    <b v="0"/>
    <m/>
    <m/>
    <x v="4"/>
    <b v="0"/>
    <d v="2021-06-29T20:34:55"/>
    <m/>
    <m/>
    <b v="0"/>
    <x v="0"/>
    <m/>
    <m/>
    <n v="390636"/>
    <m/>
    <x v="306"/>
    <n v="30"/>
    <n v="0"/>
  </r>
  <r>
    <s v="0016e00002Zw96CAAR"/>
    <b v="0"/>
    <m/>
    <b v="0"/>
    <m/>
    <m/>
    <m/>
    <x v="40"/>
    <b v="0"/>
    <m/>
    <m/>
    <m/>
    <m/>
    <m/>
    <s v="0055A000009GxI2QAK"/>
    <b v="0"/>
    <d v="2020-01-09T18:06:22"/>
    <m/>
    <b v="0"/>
    <m/>
    <m/>
    <b v="0"/>
    <d v="2021-03-01T00:00:00"/>
    <n v="3"/>
    <n v="2021"/>
    <s v="Pipeline"/>
    <s v="Pipeline"/>
    <b v="0"/>
    <b v="0"/>
    <m/>
    <b v="1"/>
    <b v="0"/>
    <b v="0"/>
    <x v="1"/>
    <b v="0"/>
    <m/>
    <x v="0"/>
    <m/>
    <s v="0055A000009GxI2QAK"/>
    <d v="2021-06-17T14:36:53"/>
    <m/>
    <d v="2020-07-22T14:47:53"/>
    <m/>
    <m/>
    <b v="0"/>
    <m/>
    <m/>
    <s v="Field Sales"/>
    <m/>
    <m/>
    <m/>
    <m/>
    <m/>
    <x v="1286"/>
    <x v="0"/>
    <b v="0"/>
    <m/>
    <m/>
    <m/>
    <s v="0055A000009GxI2QAK"/>
    <s v="01si00000040RFIAA2"/>
    <s v="Drugs"/>
    <s v="Drugs"/>
    <s v="0035A00003IP55jQAD"/>
    <m/>
    <s v="MX908"/>
    <m/>
    <m/>
    <s v="0125A000001NaBLQA0"/>
    <b v="0"/>
    <s v="All Hazards"/>
    <b v="0"/>
    <m/>
    <m/>
    <x v="4"/>
    <b v="0"/>
    <d v="2021-06-29T20:34:55"/>
    <m/>
    <m/>
    <b v="0"/>
    <x v="0"/>
    <m/>
    <m/>
    <n v="71250"/>
    <m/>
    <x v="307"/>
    <n v="30"/>
    <n v="0"/>
  </r>
  <r>
    <s v="0015A00002QdqW3QAJ"/>
    <b v="0"/>
    <m/>
    <b v="0"/>
    <m/>
    <m/>
    <m/>
    <x v="80"/>
    <b v="0"/>
    <m/>
    <m/>
    <s v="0035A00003kh9j9QAA"/>
    <m/>
    <m/>
    <s v="00531000007MUoEAAW"/>
    <b v="0"/>
    <d v="2020-11-06T16:12:23"/>
    <m/>
    <b v="0"/>
    <s v="Federal Resources"/>
    <d v="2021-03-31T00:00:00"/>
    <b v="0"/>
    <d v="2021-03-01T00:00:00"/>
    <n v="3"/>
    <n v="2021"/>
    <s v="Pipeline"/>
    <s v="Pipeline"/>
    <b v="0"/>
    <b v="0"/>
    <m/>
    <b v="1"/>
    <b v="0"/>
    <b v="0"/>
    <x v="1"/>
    <b v="0"/>
    <m/>
    <x v="0"/>
    <d v="2021-06-30T00:00:00"/>
    <s v="00531000007KAsvAAG"/>
    <d v="2021-06-17T13:13:29"/>
    <m/>
    <m/>
    <m/>
    <m/>
    <b v="0"/>
    <m/>
    <m/>
    <s v="Field Sales"/>
    <m/>
    <m/>
    <m/>
    <m/>
    <m/>
    <x v="1287"/>
    <x v="0"/>
    <b v="0"/>
    <m/>
    <m/>
    <m/>
    <s v="00531000007KAsvAAG"/>
    <s v="01s31000003qafjAAA"/>
    <m/>
    <s v="Drugs"/>
    <m/>
    <m/>
    <s v="MX908"/>
    <m/>
    <m/>
    <s v="0125A000001NaBLQA0"/>
    <b v="0"/>
    <s v="All Hazards"/>
    <b v="0"/>
    <m/>
    <m/>
    <x v="2"/>
    <b v="0"/>
    <d v="2021-06-29T20:34:55"/>
    <m/>
    <m/>
    <b v="0"/>
    <x v="0"/>
    <m/>
    <m/>
    <n v="59072.4"/>
    <m/>
    <x v="217"/>
    <n v="10"/>
    <n v="0"/>
  </r>
  <r>
    <s v="0016e00002Zw9duAAB"/>
    <b v="0"/>
    <m/>
    <b v="0"/>
    <m/>
    <m/>
    <m/>
    <x v="226"/>
    <b v="0"/>
    <m/>
    <m/>
    <m/>
    <m/>
    <m/>
    <s v="0055A000009GxI2QAK"/>
    <b v="0"/>
    <d v="2020-12-22T21:46:37"/>
    <m/>
    <b v="0"/>
    <m/>
    <m/>
    <b v="0"/>
    <d v="2022-03-01T00:00:00"/>
    <n v="3"/>
    <n v="2022"/>
    <s v="Pipeline"/>
    <s v="Pipeline"/>
    <b v="0"/>
    <b v="0"/>
    <m/>
    <b v="1"/>
    <b v="0"/>
    <b v="0"/>
    <x v="8"/>
    <b v="0"/>
    <m/>
    <x v="0"/>
    <m/>
    <s v="0055A000009GxI2QAK"/>
    <d v="2021-06-17T15:14:27"/>
    <m/>
    <m/>
    <m/>
    <m/>
    <b v="0"/>
    <m/>
    <m/>
    <s v="Field Sales"/>
    <m/>
    <m/>
    <m/>
    <m/>
    <m/>
    <x v="1288"/>
    <x v="0"/>
    <b v="0"/>
    <m/>
    <m/>
    <m/>
    <s v="0055A000009GxI2QAK"/>
    <s v="01si00000040RFIAA2"/>
    <m/>
    <s v="Explosives"/>
    <s v="0035A00003W0IxSQAV"/>
    <m/>
    <s v="MX908"/>
    <m/>
    <m/>
    <s v="0125A000001NaBLQA0"/>
    <b v="0"/>
    <s v="All Hazards"/>
    <b v="0"/>
    <m/>
    <m/>
    <x v="2"/>
    <b v="0"/>
    <d v="2021-06-29T20:34:55"/>
    <m/>
    <m/>
    <b v="0"/>
    <x v="0"/>
    <m/>
    <m/>
    <n v="195863.25"/>
    <m/>
    <x v="308"/>
    <n v="10"/>
    <n v="0"/>
  </r>
  <r>
    <s v="0016e00002ZvnU1AAJ"/>
    <b v="0"/>
    <m/>
    <b v="0"/>
    <m/>
    <m/>
    <m/>
    <x v="40"/>
    <b v="0"/>
    <m/>
    <m/>
    <m/>
    <m/>
    <m/>
    <s v="00531000008F2qlAAC"/>
    <b v="0"/>
    <d v="2020-09-11T20:42:42"/>
    <m/>
    <b v="0"/>
    <m/>
    <m/>
    <b v="0"/>
    <d v="2021-03-01T00:00:00"/>
    <n v="3"/>
    <n v="2021"/>
    <s v="Pipeline"/>
    <s v="Pipeline"/>
    <b v="0"/>
    <b v="0"/>
    <m/>
    <b v="1"/>
    <b v="0"/>
    <b v="0"/>
    <x v="8"/>
    <b v="0"/>
    <m/>
    <x v="0"/>
    <m/>
    <s v="00531000008F2qlAAC"/>
    <d v="2021-06-14T20:21:35"/>
    <m/>
    <m/>
    <m/>
    <m/>
    <b v="0"/>
    <m/>
    <m/>
    <s v="Field Sales"/>
    <m/>
    <m/>
    <m/>
    <m/>
    <m/>
    <x v="1289"/>
    <x v="0"/>
    <b v="0"/>
    <m/>
    <m/>
    <m/>
    <s v="00531000008F2qlAAC"/>
    <s v="01si00000040RFIAA2"/>
    <m/>
    <s v="Drugs"/>
    <s v="0033100002tFOkTAAW"/>
    <m/>
    <s v="MX908"/>
    <m/>
    <m/>
    <s v="0125A000001NaBLQA0"/>
    <b v="0"/>
    <s v="CWAs"/>
    <b v="0"/>
    <m/>
    <m/>
    <x v="4"/>
    <b v="0"/>
    <d v="2021-06-29T20:34:55"/>
    <m/>
    <m/>
    <b v="0"/>
    <x v="0"/>
    <m/>
    <m/>
    <n v="49077.75"/>
    <m/>
    <x v="309"/>
    <n v="30"/>
    <n v="0"/>
  </r>
  <r>
    <s v="0013100001jbHFyAAM"/>
    <b v="0"/>
    <m/>
    <b v="0"/>
    <m/>
    <m/>
    <m/>
    <x v="40"/>
    <b v="0"/>
    <m/>
    <m/>
    <m/>
    <m/>
    <m/>
    <s v="0055A000009GxI2QAK"/>
    <b v="0"/>
    <d v="2021-02-09T14:58:04"/>
    <m/>
    <b v="0"/>
    <m/>
    <m/>
    <b v="0"/>
    <d v="2021-03-01T00:00:00"/>
    <n v="3"/>
    <n v="2021"/>
    <s v="Pipeline"/>
    <s v="Pipeline"/>
    <b v="0"/>
    <b v="0"/>
    <m/>
    <b v="1"/>
    <b v="0"/>
    <b v="0"/>
    <x v="8"/>
    <b v="0"/>
    <m/>
    <x v="0"/>
    <m/>
    <s v="0055A000009GxI2QAK"/>
    <d v="2021-06-17T16:59:20"/>
    <m/>
    <m/>
    <m/>
    <m/>
    <b v="0"/>
    <m/>
    <m/>
    <s v="Field Sales"/>
    <m/>
    <m/>
    <m/>
    <m/>
    <m/>
    <x v="1290"/>
    <x v="0"/>
    <b v="0"/>
    <m/>
    <m/>
    <m/>
    <s v="0055A000009GxI2QAK"/>
    <s v="01si00000040RFIAA2"/>
    <m/>
    <s v="Explosives"/>
    <s v="0036e00003s4Vk5AAE"/>
    <m/>
    <s v="MX908"/>
    <m/>
    <m/>
    <s v="0125A000001NaBLQA0"/>
    <b v="0"/>
    <s v="CWAs"/>
    <b v="0"/>
    <m/>
    <m/>
    <x v="3"/>
    <b v="0"/>
    <d v="2021-06-29T20:34:55"/>
    <m/>
    <m/>
    <b v="0"/>
    <x v="0"/>
    <m/>
    <m/>
    <n v="39000"/>
    <m/>
    <x v="296"/>
    <n v="5"/>
    <n v="0"/>
  </r>
  <r>
    <s v="0016e00002Zw9l5AAB"/>
    <b v="0"/>
    <m/>
    <b v="0"/>
    <m/>
    <m/>
    <m/>
    <x v="226"/>
    <b v="0"/>
    <m/>
    <m/>
    <m/>
    <m/>
    <m/>
    <s v="0055A000009GxI2QAK"/>
    <b v="0"/>
    <d v="2021-02-26T14:26:38"/>
    <m/>
    <b v="0"/>
    <m/>
    <m/>
    <b v="0"/>
    <d v="2022-03-01T00:00:00"/>
    <n v="3"/>
    <n v="2022"/>
    <s v="Pipeline"/>
    <s v="Pipeline"/>
    <b v="0"/>
    <b v="0"/>
    <m/>
    <b v="1"/>
    <b v="0"/>
    <b v="0"/>
    <x v="8"/>
    <b v="0"/>
    <m/>
    <x v="0"/>
    <m/>
    <s v="0055A000009GxI2QAK"/>
    <d v="2021-06-17T15:24:55"/>
    <m/>
    <d v="2021-06-17T15:24:55"/>
    <d v="2021-06-17T00:00:00"/>
    <m/>
    <b v="0"/>
    <m/>
    <m/>
    <s v="Field Sales"/>
    <m/>
    <m/>
    <m/>
    <m/>
    <m/>
    <x v="1291"/>
    <x v="0"/>
    <b v="0"/>
    <m/>
    <m/>
    <m/>
    <s v="0055A000009GxI2QAK"/>
    <s v="01si00000040RFIAA2"/>
    <m/>
    <s v="Explosives"/>
    <s v="0035A00003W0IxSQAV"/>
    <m/>
    <s v="MX908"/>
    <m/>
    <m/>
    <s v="0125A000001NaBLQA0"/>
    <b v="0"/>
    <s v="CWAs"/>
    <b v="0"/>
    <m/>
    <m/>
    <x v="3"/>
    <b v="0"/>
    <d v="2021-06-29T20:34:55"/>
    <m/>
    <m/>
    <b v="0"/>
    <x v="0"/>
    <m/>
    <m/>
    <n v="243750"/>
    <m/>
    <x v="310"/>
    <n v="5"/>
    <n v="0"/>
  </r>
  <r>
    <s v="0016e00002ZvjUiAAJ"/>
    <b v="0"/>
    <m/>
    <b v="0"/>
    <m/>
    <m/>
    <m/>
    <x v="235"/>
    <b v="0"/>
    <m/>
    <m/>
    <m/>
    <m/>
    <m/>
    <s v="0055A000009GxI2QAK"/>
    <b v="0"/>
    <d v="2020-05-18T13:28:13"/>
    <m/>
    <b v="0"/>
    <m/>
    <m/>
    <b v="0"/>
    <d v="2021-03-01T00:00:00"/>
    <n v="3"/>
    <n v="2021"/>
    <s v="Pipeline"/>
    <s v="Pipeline"/>
    <b v="0"/>
    <b v="0"/>
    <m/>
    <b v="1"/>
    <b v="0"/>
    <b v="0"/>
    <x v="8"/>
    <b v="0"/>
    <m/>
    <x v="0"/>
    <m/>
    <s v="0055A000009GxI2QAK"/>
    <d v="2021-06-14T14:45:24"/>
    <m/>
    <d v="2021-01-18T22:49:40"/>
    <m/>
    <m/>
    <b v="0"/>
    <m/>
    <m/>
    <s v="Field Sales"/>
    <m/>
    <m/>
    <m/>
    <m/>
    <m/>
    <x v="1292"/>
    <x v="0"/>
    <b v="0"/>
    <m/>
    <m/>
    <m/>
    <s v="0055A000009GxI2QAK"/>
    <s v="01si00000040RFIAA2"/>
    <s v="CWAs;Explosives;Drugs"/>
    <s v="Explosives"/>
    <s v="0035A00003ZWb4rQAD"/>
    <m/>
    <s v="MX908"/>
    <m/>
    <m/>
    <s v="0125A000001NaBLQA0"/>
    <b v="0"/>
    <s v="CWAs"/>
    <b v="0"/>
    <m/>
    <m/>
    <x v="4"/>
    <b v="0"/>
    <d v="2021-06-29T20:34:55"/>
    <m/>
    <m/>
    <b v="0"/>
    <x v="0"/>
    <m/>
    <m/>
    <n v="154709.5"/>
    <m/>
    <x v="311"/>
    <n v="30"/>
    <n v="0"/>
  </r>
  <r>
    <s v="0015A00002B6SC0QAN"/>
    <b v="0"/>
    <m/>
    <b v="0"/>
    <m/>
    <m/>
    <m/>
    <x v="40"/>
    <b v="0"/>
    <m/>
    <m/>
    <m/>
    <m/>
    <m/>
    <s v="0055A00000BcmLTQAZ"/>
    <b v="0"/>
    <d v="2021-05-03T15:41:39"/>
    <m/>
    <b v="0"/>
    <m/>
    <m/>
    <b v="0"/>
    <d v="2021-03-01T00:00:00"/>
    <n v="3"/>
    <n v="2021"/>
    <s v="Pipeline"/>
    <s v="Pipeline"/>
    <b v="0"/>
    <b v="0"/>
    <m/>
    <b v="1"/>
    <b v="0"/>
    <b v="0"/>
    <x v="8"/>
    <b v="0"/>
    <m/>
    <x v="0"/>
    <m/>
    <s v="0055A00000BcmLTQAZ"/>
    <d v="2021-05-03T15:43:48"/>
    <m/>
    <m/>
    <m/>
    <m/>
    <b v="0"/>
    <m/>
    <m/>
    <s v="Field Sales"/>
    <m/>
    <m/>
    <m/>
    <m/>
    <m/>
    <x v="1293"/>
    <x v="0"/>
    <b v="0"/>
    <m/>
    <m/>
    <m/>
    <s v="00531000007KgPgAAK"/>
    <s v="01s31000003qafjAAA"/>
    <m/>
    <s v="CWAs"/>
    <s v="0036e00003qglFGAAY"/>
    <m/>
    <s v="MX908"/>
    <m/>
    <m/>
    <s v="0125A000001NaBLQA0"/>
    <b v="0"/>
    <s v="Drugs"/>
    <b v="0"/>
    <m/>
    <m/>
    <x v="3"/>
    <b v="0"/>
    <d v="2021-06-29T20:34:55"/>
    <m/>
    <m/>
    <b v="0"/>
    <x v="0"/>
    <m/>
    <m/>
    <n v="91636"/>
    <m/>
    <x v="312"/>
    <n v="5"/>
    <n v="0"/>
  </r>
  <r>
    <s v="0016e00002XTaz0AAD"/>
    <b v="0"/>
    <m/>
    <b v="0"/>
    <m/>
    <m/>
    <m/>
    <x v="40"/>
    <b v="0"/>
    <m/>
    <m/>
    <m/>
    <m/>
    <m/>
    <s v="0055A00000BcmLTQAZ"/>
    <b v="0"/>
    <d v="2021-05-03T16:30:13"/>
    <m/>
    <b v="0"/>
    <m/>
    <m/>
    <b v="0"/>
    <d v="2021-03-01T00:00:00"/>
    <n v="3"/>
    <n v="2021"/>
    <s v="Pipeline"/>
    <s v="Pipeline"/>
    <b v="0"/>
    <b v="0"/>
    <m/>
    <b v="1"/>
    <b v="0"/>
    <b v="0"/>
    <x v="8"/>
    <b v="0"/>
    <m/>
    <x v="0"/>
    <m/>
    <s v="0055A00000BcmLTQAZ"/>
    <d v="2021-05-03T16:32:21"/>
    <m/>
    <m/>
    <m/>
    <m/>
    <b v="0"/>
    <m/>
    <m/>
    <s v="Field Sales"/>
    <m/>
    <m/>
    <m/>
    <m/>
    <m/>
    <x v="1294"/>
    <x v="0"/>
    <b v="0"/>
    <m/>
    <m/>
    <m/>
    <s v="00531000007KgPgAAK"/>
    <s v="01s31000003qafjAAA"/>
    <m/>
    <s v="CWAs"/>
    <s v="0036e00003qglDxAAI"/>
    <m/>
    <s v="MX908"/>
    <m/>
    <m/>
    <s v="0125A000001NaBLQA0"/>
    <b v="0"/>
    <s v="Drugs"/>
    <b v="0"/>
    <m/>
    <m/>
    <x v="3"/>
    <b v="0"/>
    <d v="2021-06-29T20:34:55"/>
    <m/>
    <m/>
    <b v="0"/>
    <x v="0"/>
    <m/>
    <m/>
    <n v="91636"/>
    <m/>
    <x v="312"/>
    <n v="5"/>
    <n v="0"/>
  </r>
  <r>
    <s v="0015A00002DW2AvQAL"/>
    <b v="0"/>
    <m/>
    <b v="0"/>
    <m/>
    <m/>
    <m/>
    <x v="40"/>
    <b v="0"/>
    <m/>
    <m/>
    <m/>
    <m/>
    <m/>
    <s v="0055A00000BcmLTQAZ"/>
    <b v="0"/>
    <d v="2021-04-07T20:28:12"/>
    <m/>
    <b v="0"/>
    <m/>
    <m/>
    <b v="0"/>
    <d v="2021-03-01T00:00:00"/>
    <n v="3"/>
    <n v="2021"/>
    <s v="Pipeline"/>
    <s v="Pipeline"/>
    <b v="0"/>
    <b v="0"/>
    <m/>
    <b v="1"/>
    <b v="0"/>
    <b v="0"/>
    <x v="8"/>
    <b v="0"/>
    <m/>
    <x v="0"/>
    <m/>
    <s v="0055A00000BclF5QAJ"/>
    <d v="2021-04-10T23:09:16"/>
    <m/>
    <m/>
    <m/>
    <m/>
    <b v="0"/>
    <m/>
    <m/>
    <s v="Trade Show"/>
    <m/>
    <m/>
    <m/>
    <m/>
    <m/>
    <x v="1295"/>
    <x v="0"/>
    <b v="0"/>
    <m/>
    <m/>
    <m/>
    <s v="00531000007KgPgAAK"/>
    <s v="01s31000003qafjAAA"/>
    <m/>
    <s v="CWAs"/>
    <m/>
    <m/>
    <s v="MX908"/>
    <m/>
    <m/>
    <s v="0125A000001NaBLQA0"/>
    <b v="0"/>
    <s v="Explosives"/>
    <b v="0"/>
    <m/>
    <m/>
    <x v="3"/>
    <b v="0"/>
    <d v="2021-06-29T20:34:55"/>
    <m/>
    <m/>
    <b v="0"/>
    <x v="0"/>
    <m/>
    <m/>
    <n v="98136"/>
    <m/>
    <x v="313"/>
    <n v="5"/>
    <n v="0"/>
  </r>
  <r>
    <s v="0016e00002Zw90nAAB"/>
    <b v="0"/>
    <m/>
    <b v="0"/>
    <m/>
    <m/>
    <m/>
    <x v="40"/>
    <b v="0"/>
    <m/>
    <m/>
    <m/>
    <m/>
    <m/>
    <s v="0055A000009GxI2QAK"/>
    <b v="0"/>
    <d v="2020-01-09T18:04:25"/>
    <m/>
    <b v="0"/>
    <m/>
    <m/>
    <b v="0"/>
    <d v="2021-03-01T00:00:00"/>
    <n v="3"/>
    <n v="2021"/>
    <s v="Pipeline"/>
    <s v="Pipeline"/>
    <b v="0"/>
    <b v="0"/>
    <m/>
    <b v="1"/>
    <b v="0"/>
    <b v="0"/>
    <x v="8"/>
    <b v="0"/>
    <m/>
    <x v="0"/>
    <m/>
    <s v="0055A000009GxI2QAK"/>
    <d v="2021-06-17T14:35:20"/>
    <m/>
    <d v="2020-12-29T15:20:24"/>
    <m/>
    <m/>
    <b v="0"/>
    <m/>
    <m/>
    <s v="Field Sales"/>
    <m/>
    <m/>
    <m/>
    <m/>
    <m/>
    <x v="1296"/>
    <x v="0"/>
    <b v="0"/>
    <m/>
    <m/>
    <m/>
    <s v="0055A000009GxI2QAK"/>
    <s v="01si00000040RFIAA2"/>
    <s v="CWAs;Explosives;All Hazards"/>
    <s v="CWAs"/>
    <s v="0035A00003IP55jQAD"/>
    <m/>
    <s v="MX908"/>
    <m/>
    <m/>
    <s v="0125A000001NaBLQA0"/>
    <b v="0"/>
    <s v="Explosives"/>
    <b v="0"/>
    <m/>
    <m/>
    <x v="3"/>
    <b v="0"/>
    <d v="2021-06-29T20:34:55"/>
    <m/>
    <m/>
    <b v="0"/>
    <x v="0"/>
    <m/>
    <m/>
    <n v="97500"/>
    <m/>
    <x v="222"/>
    <n v="5"/>
    <n v="0"/>
  </r>
  <r>
    <s v="0013100001mwUgnAAE"/>
    <b v="0"/>
    <m/>
    <b v="0"/>
    <m/>
    <m/>
    <m/>
    <x v="40"/>
    <b v="0"/>
    <m/>
    <m/>
    <m/>
    <m/>
    <m/>
    <s v="00531000008F2qlAAC"/>
    <b v="0"/>
    <d v="2021-02-26T18:45:49"/>
    <m/>
    <b v="0"/>
    <m/>
    <m/>
    <b v="0"/>
    <d v="2021-03-01T00:00:00"/>
    <n v="3"/>
    <n v="2021"/>
    <s v="Pipeline"/>
    <s v="Pipeline"/>
    <b v="0"/>
    <b v="0"/>
    <m/>
    <b v="1"/>
    <b v="0"/>
    <b v="0"/>
    <x v="8"/>
    <b v="0"/>
    <m/>
    <x v="0"/>
    <m/>
    <s v="0055A00000BclF5QAJ"/>
    <d v="2021-04-11T20:08:00"/>
    <m/>
    <m/>
    <m/>
    <m/>
    <b v="0"/>
    <m/>
    <m/>
    <s v="Field Sales"/>
    <m/>
    <m/>
    <m/>
    <m/>
    <m/>
    <x v="1297"/>
    <x v="0"/>
    <b v="0"/>
    <m/>
    <m/>
    <m/>
    <s v="00531000008F2qlAAC"/>
    <s v="01si00000040RFIAA2"/>
    <m/>
    <s v="CWAs"/>
    <m/>
    <m/>
    <s v="MX908"/>
    <m/>
    <m/>
    <s v="0125A000001NaBLQA0"/>
    <b v="0"/>
    <s v="Explosives"/>
    <b v="0"/>
    <m/>
    <m/>
    <x v="9"/>
    <b v="0"/>
    <d v="2021-06-29T20:34:55"/>
    <m/>
    <m/>
    <b v="0"/>
    <x v="0"/>
    <m/>
    <m/>
    <n v="49227"/>
    <m/>
    <x v="314"/>
    <n v="50"/>
    <n v="0"/>
  </r>
  <r>
    <s v="0013100001mwUgnAAE"/>
    <b v="0"/>
    <m/>
    <b v="0"/>
    <m/>
    <m/>
    <m/>
    <x v="40"/>
    <b v="0"/>
    <m/>
    <m/>
    <m/>
    <m/>
    <m/>
    <s v="00531000008F2qlAAC"/>
    <b v="0"/>
    <d v="2020-12-22T17:45:32"/>
    <m/>
    <b v="0"/>
    <m/>
    <m/>
    <b v="0"/>
    <d v="2021-03-01T00:00:00"/>
    <n v="3"/>
    <n v="2021"/>
    <s v="Pipeline"/>
    <s v="Pipeline"/>
    <b v="0"/>
    <b v="0"/>
    <m/>
    <b v="1"/>
    <b v="0"/>
    <b v="0"/>
    <x v="8"/>
    <b v="0"/>
    <m/>
    <x v="0"/>
    <m/>
    <s v="0055A00000BclF5QAJ"/>
    <d v="2021-04-11T20:08:00"/>
    <m/>
    <m/>
    <m/>
    <m/>
    <b v="0"/>
    <m/>
    <m/>
    <s v="Field Sales"/>
    <m/>
    <m/>
    <m/>
    <m/>
    <m/>
    <x v="1298"/>
    <x v="0"/>
    <b v="0"/>
    <m/>
    <m/>
    <m/>
    <s v="00531000008F2qlAAC"/>
    <s v="01si00000040RFIAA2"/>
    <m/>
    <s v="Drugs"/>
    <m/>
    <m/>
    <s v="MX908"/>
    <m/>
    <m/>
    <s v="0125A000001NaBLQA0"/>
    <b v="0"/>
    <s v="Explosives"/>
    <b v="0"/>
    <m/>
    <m/>
    <x v="2"/>
    <b v="0"/>
    <d v="2021-06-29T20:34:55"/>
    <m/>
    <m/>
    <b v="0"/>
    <x v="0"/>
    <m/>
    <m/>
    <n v="49077.75"/>
    <m/>
    <x v="315"/>
    <n v="10"/>
    <n v="0"/>
  </r>
  <r>
    <s v="0016e00002ZvjQKAAZ"/>
    <b v="0"/>
    <m/>
    <b v="0"/>
    <m/>
    <m/>
    <m/>
    <x v="40"/>
    <b v="0"/>
    <m/>
    <m/>
    <m/>
    <m/>
    <m/>
    <s v="0055A000009GxI2QAK"/>
    <b v="0"/>
    <d v="2021-04-06T18:31:06"/>
    <m/>
    <b v="0"/>
    <m/>
    <m/>
    <b v="0"/>
    <d v="2021-03-01T00:00:00"/>
    <n v="3"/>
    <n v="2021"/>
    <s v="Pipeline"/>
    <s v="Pipeline"/>
    <b v="0"/>
    <b v="0"/>
    <m/>
    <b v="1"/>
    <b v="0"/>
    <b v="0"/>
    <x v="8"/>
    <b v="0"/>
    <m/>
    <x v="0"/>
    <m/>
    <s v="0055A000009GxI2QAK"/>
    <d v="2021-06-22T19:39:22"/>
    <m/>
    <d v="2021-05-24T13:13:19"/>
    <d v="2021-05-24T00:00:00"/>
    <m/>
    <b v="0"/>
    <m/>
    <m/>
    <s v="Field Sales"/>
    <m/>
    <m/>
    <m/>
    <m/>
    <m/>
    <x v="1299"/>
    <x v="0"/>
    <b v="0"/>
    <m/>
    <m/>
    <m/>
    <s v="0055A000009GxI2QAK"/>
    <s v="01si00000040RFIAA2"/>
    <m/>
    <s v="Drugs"/>
    <s v="0035A00003eO92SQAS"/>
    <m/>
    <s v="MX908"/>
    <m/>
    <m/>
    <s v="0125A000001NaBLQA0"/>
    <b v="0"/>
    <s v="Explosives"/>
    <b v="0"/>
    <m/>
    <m/>
    <x v="2"/>
    <b v="0"/>
    <d v="2021-06-29T20:34:55"/>
    <m/>
    <m/>
    <b v="0"/>
    <x v="0"/>
    <m/>
    <m/>
    <n v="48750"/>
    <m/>
    <x v="222"/>
    <n v="10"/>
    <n v="0"/>
  </r>
  <r>
    <s v="0016e00002ZvjLgAAJ"/>
    <b v="0"/>
    <m/>
    <b v="0"/>
    <m/>
    <m/>
    <m/>
    <x v="40"/>
    <b v="0"/>
    <m/>
    <m/>
    <m/>
    <m/>
    <m/>
    <s v="0055A000009GxI2QAK"/>
    <b v="0"/>
    <d v="2021-04-06T18:33:06"/>
    <m/>
    <b v="0"/>
    <m/>
    <m/>
    <b v="0"/>
    <d v="2021-03-01T00:00:00"/>
    <n v="3"/>
    <n v="2021"/>
    <s v="Pipeline"/>
    <s v="Pipeline"/>
    <b v="0"/>
    <b v="0"/>
    <m/>
    <b v="1"/>
    <b v="0"/>
    <b v="0"/>
    <x v="8"/>
    <b v="0"/>
    <m/>
    <x v="0"/>
    <m/>
    <s v="0055A000009GxI2QAK"/>
    <d v="2021-06-14T14:27:03"/>
    <m/>
    <d v="2021-05-24T13:13:42"/>
    <d v="2021-05-24T00:00:00"/>
    <m/>
    <b v="0"/>
    <m/>
    <m/>
    <s v="Field Sales"/>
    <m/>
    <m/>
    <m/>
    <m/>
    <m/>
    <x v="1300"/>
    <x v="0"/>
    <b v="0"/>
    <m/>
    <m/>
    <m/>
    <s v="0055A000009GxI2QAK"/>
    <s v="01si00000040RFIAA2"/>
    <m/>
    <s v="Drugs"/>
    <s v="0035A00003eO92SQAS"/>
    <m/>
    <s v="MX908"/>
    <m/>
    <m/>
    <s v="0125A000001NaBLQA0"/>
    <b v="0"/>
    <s v="Explosives"/>
    <b v="0"/>
    <m/>
    <m/>
    <x v="2"/>
    <b v="0"/>
    <d v="2021-06-29T20:34:55"/>
    <m/>
    <m/>
    <b v="0"/>
    <x v="0"/>
    <m/>
    <m/>
    <n v="48750"/>
    <m/>
    <x v="222"/>
    <n v="10"/>
    <n v="0"/>
  </r>
  <r>
    <s v="0016e00002ZvjLfAAJ"/>
    <b v="0"/>
    <m/>
    <b v="0"/>
    <m/>
    <m/>
    <m/>
    <x v="40"/>
    <b v="0"/>
    <m/>
    <m/>
    <m/>
    <m/>
    <m/>
    <s v="0055A000009GxI2QAK"/>
    <b v="0"/>
    <d v="2021-04-06T18:37:22"/>
    <m/>
    <b v="0"/>
    <m/>
    <m/>
    <b v="0"/>
    <d v="2021-03-01T00:00:00"/>
    <n v="3"/>
    <n v="2021"/>
    <s v="Pipeline"/>
    <s v="Pipeline"/>
    <b v="0"/>
    <b v="0"/>
    <m/>
    <b v="1"/>
    <b v="0"/>
    <b v="0"/>
    <x v="8"/>
    <b v="0"/>
    <m/>
    <x v="0"/>
    <m/>
    <s v="0055A000009GxI2QAK"/>
    <d v="2021-06-14T14:25:34"/>
    <m/>
    <d v="2021-05-24T13:14:07"/>
    <d v="2021-05-24T00:00:00"/>
    <m/>
    <b v="0"/>
    <m/>
    <m/>
    <s v="Field Sales"/>
    <m/>
    <m/>
    <m/>
    <m/>
    <m/>
    <x v="1301"/>
    <x v="0"/>
    <b v="0"/>
    <m/>
    <m/>
    <m/>
    <s v="0055A000009GxI2QAK"/>
    <s v="01si00000040RFIAA2"/>
    <m/>
    <s v="Drugs"/>
    <s v="0035A00003eO92SQAS"/>
    <m/>
    <s v="MX908"/>
    <m/>
    <m/>
    <s v="0125A000001NaBLQA0"/>
    <b v="0"/>
    <s v="Explosives"/>
    <b v="0"/>
    <m/>
    <m/>
    <x v="2"/>
    <b v="0"/>
    <d v="2021-06-29T20:34:55"/>
    <m/>
    <m/>
    <b v="0"/>
    <x v="0"/>
    <m/>
    <m/>
    <n v="97500"/>
    <m/>
    <x v="301"/>
    <n v="10"/>
    <n v="0"/>
  </r>
  <r>
    <s v="0016e00002ZvjNHAAZ"/>
    <b v="0"/>
    <m/>
    <b v="0"/>
    <m/>
    <m/>
    <m/>
    <x v="40"/>
    <b v="0"/>
    <m/>
    <m/>
    <m/>
    <m/>
    <m/>
    <s v="0055A000009GxI2QAK"/>
    <b v="0"/>
    <d v="2021-04-06T18:44:19"/>
    <m/>
    <b v="0"/>
    <m/>
    <m/>
    <b v="0"/>
    <d v="2021-03-01T00:00:00"/>
    <n v="3"/>
    <n v="2021"/>
    <s v="Pipeline"/>
    <s v="Pipeline"/>
    <b v="0"/>
    <b v="0"/>
    <m/>
    <b v="1"/>
    <b v="0"/>
    <b v="0"/>
    <x v="8"/>
    <b v="0"/>
    <m/>
    <x v="0"/>
    <m/>
    <s v="0055A000009GxI2QAK"/>
    <d v="2021-06-14T14:24:12"/>
    <m/>
    <d v="2021-05-24T13:14:38"/>
    <d v="2021-05-24T00:00:00"/>
    <m/>
    <b v="0"/>
    <m/>
    <m/>
    <s v="Field Sales"/>
    <m/>
    <m/>
    <m/>
    <m/>
    <m/>
    <x v="1302"/>
    <x v="0"/>
    <b v="0"/>
    <m/>
    <m/>
    <m/>
    <s v="0055A000009GxI2QAK"/>
    <s v="01si00000040RFIAA2"/>
    <m/>
    <s v="Drugs"/>
    <s v="0035A00003eO92SQAS"/>
    <m/>
    <s v="MX908"/>
    <m/>
    <m/>
    <s v="0125A000001NaBLQA0"/>
    <b v="0"/>
    <s v="Explosives"/>
    <b v="0"/>
    <m/>
    <m/>
    <x v="2"/>
    <b v="0"/>
    <d v="2021-06-29T20:34:55"/>
    <m/>
    <m/>
    <b v="0"/>
    <x v="0"/>
    <m/>
    <m/>
    <n v="97500"/>
    <m/>
    <x v="301"/>
    <n v="10"/>
    <n v="0"/>
  </r>
  <r>
    <s v="0016e00002ZvjLeAAJ"/>
    <b v="0"/>
    <m/>
    <b v="0"/>
    <m/>
    <m/>
    <m/>
    <x v="40"/>
    <b v="0"/>
    <m/>
    <m/>
    <m/>
    <m/>
    <m/>
    <s v="0055A000009GxI2QAK"/>
    <b v="0"/>
    <d v="2021-04-06T18:46:36"/>
    <m/>
    <b v="0"/>
    <m/>
    <m/>
    <b v="0"/>
    <d v="2021-03-01T00:00:00"/>
    <n v="3"/>
    <n v="2021"/>
    <s v="Pipeline"/>
    <s v="Pipeline"/>
    <b v="0"/>
    <b v="0"/>
    <m/>
    <b v="1"/>
    <b v="0"/>
    <b v="0"/>
    <x v="8"/>
    <b v="0"/>
    <m/>
    <x v="0"/>
    <m/>
    <s v="0055A000009GxI2QAK"/>
    <d v="2021-06-14T14:22:36"/>
    <m/>
    <d v="2021-05-24T13:15:01"/>
    <d v="2021-05-24T00:00:00"/>
    <m/>
    <b v="0"/>
    <m/>
    <m/>
    <s v="Field Sales"/>
    <m/>
    <m/>
    <m/>
    <m/>
    <m/>
    <x v="1303"/>
    <x v="0"/>
    <b v="0"/>
    <m/>
    <m/>
    <m/>
    <s v="0055A000009GxI2QAK"/>
    <s v="01si00000040RFIAA2"/>
    <m/>
    <s v="Drugs"/>
    <s v="0035A00003eO92SQAS"/>
    <m/>
    <s v="MX908"/>
    <m/>
    <m/>
    <s v="0125A000001NaBLQA0"/>
    <b v="0"/>
    <s v="Explosives"/>
    <b v="0"/>
    <m/>
    <m/>
    <x v="2"/>
    <b v="0"/>
    <d v="2021-06-29T20:34:55"/>
    <m/>
    <m/>
    <b v="0"/>
    <x v="0"/>
    <m/>
    <m/>
    <n v="48750"/>
    <m/>
    <x v="222"/>
    <n v="10"/>
    <n v="0"/>
  </r>
  <r>
    <s v="0016e00002ZvjKRAAZ"/>
    <b v="0"/>
    <m/>
    <b v="0"/>
    <m/>
    <m/>
    <m/>
    <x v="40"/>
    <b v="0"/>
    <m/>
    <m/>
    <m/>
    <m/>
    <m/>
    <s v="0055A000009GxI2QAK"/>
    <b v="0"/>
    <d v="2021-04-06T18:52:55"/>
    <m/>
    <b v="0"/>
    <m/>
    <m/>
    <b v="0"/>
    <d v="2021-03-01T00:00:00"/>
    <n v="3"/>
    <n v="2021"/>
    <s v="Pipeline"/>
    <s v="Pipeline"/>
    <b v="0"/>
    <b v="0"/>
    <m/>
    <b v="1"/>
    <b v="0"/>
    <b v="0"/>
    <x v="8"/>
    <b v="0"/>
    <m/>
    <x v="0"/>
    <m/>
    <s v="0055A000009GxI2QAK"/>
    <d v="2021-06-14T14:19:50"/>
    <m/>
    <d v="2021-05-24T13:15:26"/>
    <d v="2021-05-24T00:00:00"/>
    <m/>
    <b v="0"/>
    <m/>
    <m/>
    <s v="Field Sales"/>
    <m/>
    <m/>
    <m/>
    <m/>
    <m/>
    <x v="1304"/>
    <x v="0"/>
    <b v="0"/>
    <m/>
    <m/>
    <m/>
    <s v="0055A000009GxI2QAK"/>
    <s v="01si00000040RFIAA2"/>
    <m/>
    <s v="Drugs"/>
    <s v="0035A00003eO92SQAS"/>
    <m/>
    <s v="MX908"/>
    <m/>
    <m/>
    <s v="0125A000001NaBLQA0"/>
    <b v="0"/>
    <s v="Explosives"/>
    <b v="0"/>
    <m/>
    <m/>
    <x v="2"/>
    <b v="0"/>
    <d v="2021-06-29T20:34:55"/>
    <m/>
    <m/>
    <b v="0"/>
    <x v="0"/>
    <m/>
    <m/>
    <n v="48750"/>
    <m/>
    <x v="222"/>
    <n v="10"/>
    <n v="0"/>
  </r>
  <r>
    <s v="0016e00002ZvaJeAAJ"/>
    <b v="0"/>
    <m/>
    <b v="0"/>
    <m/>
    <m/>
    <m/>
    <x v="40"/>
    <b v="0"/>
    <m/>
    <m/>
    <m/>
    <m/>
    <m/>
    <s v="0055A000009GxI2QAK"/>
    <b v="0"/>
    <d v="2021-04-06T19:07:23"/>
    <m/>
    <b v="0"/>
    <m/>
    <m/>
    <b v="0"/>
    <d v="2021-03-01T00:00:00"/>
    <n v="3"/>
    <n v="2021"/>
    <s v="Pipeline"/>
    <s v="Pipeline"/>
    <b v="0"/>
    <b v="0"/>
    <m/>
    <b v="1"/>
    <b v="0"/>
    <b v="0"/>
    <x v="8"/>
    <b v="0"/>
    <m/>
    <x v="0"/>
    <m/>
    <s v="0055A000009GxI2QAK"/>
    <d v="2021-06-11T21:01:34"/>
    <m/>
    <d v="2021-05-24T13:17:09"/>
    <d v="2021-05-24T00:00:00"/>
    <m/>
    <b v="0"/>
    <m/>
    <m/>
    <s v="Field Sales"/>
    <m/>
    <m/>
    <m/>
    <m/>
    <m/>
    <x v="1305"/>
    <x v="0"/>
    <b v="0"/>
    <m/>
    <m/>
    <m/>
    <s v="0055A000009GxI2QAK"/>
    <s v="01si00000040RFIAA2"/>
    <m/>
    <s v="Drugs"/>
    <s v="0035A00003eO92SQAS"/>
    <m/>
    <s v="MX908"/>
    <m/>
    <m/>
    <s v="0125A000001NaBLQA0"/>
    <b v="0"/>
    <s v="Explosives"/>
    <b v="0"/>
    <m/>
    <m/>
    <x v="2"/>
    <b v="0"/>
    <d v="2021-06-29T20:34:55"/>
    <m/>
    <m/>
    <b v="0"/>
    <x v="0"/>
    <m/>
    <m/>
    <n v="48750"/>
    <m/>
    <x v="222"/>
    <n v="10"/>
    <n v="0"/>
  </r>
  <r>
    <s v="0015A00002TCjKwQAL"/>
    <b v="0"/>
    <m/>
    <b v="0"/>
    <m/>
    <m/>
    <m/>
    <x v="40"/>
    <b v="0"/>
    <m/>
    <m/>
    <m/>
    <m/>
    <m/>
    <s v="00531000007Es7rAAC"/>
    <b v="0"/>
    <d v="2021-01-14T20:13:50"/>
    <m/>
    <b v="0"/>
    <s v="Federal Resources"/>
    <m/>
    <b v="0"/>
    <d v="2021-03-01T00:00:00"/>
    <n v="3"/>
    <n v="2021"/>
    <s v="Pipeline"/>
    <s v="Pipeline"/>
    <b v="0"/>
    <b v="0"/>
    <m/>
    <b v="1"/>
    <b v="0"/>
    <b v="0"/>
    <x v="8"/>
    <b v="0"/>
    <m/>
    <x v="0"/>
    <m/>
    <s v="0055A00000BclF5QAJ"/>
    <d v="2021-04-11T20:08:00"/>
    <m/>
    <m/>
    <m/>
    <m/>
    <b v="0"/>
    <m/>
    <m/>
    <s v="Field Sales"/>
    <m/>
    <m/>
    <m/>
    <m/>
    <m/>
    <x v="1306"/>
    <x v="0"/>
    <b v="0"/>
    <m/>
    <m/>
    <m/>
    <s v="00531000007Es7rAAC"/>
    <s v="01s31000003qafjAAA"/>
    <m/>
    <s v="Drugs"/>
    <m/>
    <m/>
    <s v="MX908"/>
    <m/>
    <m/>
    <s v="0125A000001NaBLQA0"/>
    <b v="0"/>
    <s v="Explosives"/>
    <b v="0"/>
    <m/>
    <m/>
    <x v="4"/>
    <b v="0"/>
    <d v="2021-06-29T20:34:55"/>
    <m/>
    <m/>
    <b v="0"/>
    <x v="0"/>
    <m/>
    <m/>
    <n v="208000"/>
    <m/>
    <x v="316"/>
    <n v="30"/>
    <n v="0"/>
  </r>
  <r>
    <s v="0015A000021NtPMQA0"/>
    <b v="0"/>
    <m/>
    <b v="0"/>
    <s v="7015A000001qZoEQAU"/>
    <m/>
    <m/>
    <x v="260"/>
    <b v="0"/>
    <m/>
    <m/>
    <s v="0035A00003IMu7pQAD"/>
    <m/>
    <m/>
    <s v="00531000007MUoEAAW"/>
    <b v="0"/>
    <d v="2020-03-06T14:11:16"/>
    <m/>
    <b v="0"/>
    <m/>
    <m/>
    <b v="0"/>
    <d v="2021-03-01T00:00:00"/>
    <n v="3"/>
    <n v="2021"/>
    <s v="BestCase"/>
    <s v="Best Case"/>
    <b v="0"/>
    <b v="0"/>
    <m/>
    <b v="1"/>
    <b v="0"/>
    <b v="0"/>
    <x v="8"/>
    <b v="0"/>
    <m/>
    <x v="0"/>
    <d v="2021-06-23T00:00:00"/>
    <s v="00531000007MUoEAAW"/>
    <d v="2021-06-23T14:44:34"/>
    <m/>
    <d v="2021-06-23T13:56:54"/>
    <d v="2021-06-23T00:00:00"/>
    <m/>
    <b v="0"/>
    <m/>
    <m/>
    <s v="Field Sales"/>
    <m/>
    <m/>
    <m/>
    <m/>
    <m/>
    <x v="1307"/>
    <x v="0"/>
    <b v="0"/>
    <m/>
    <m/>
    <m/>
    <s v="00531000007MUoEAAW"/>
    <s v="01s31000003qafjAAA"/>
    <m/>
    <m/>
    <m/>
    <m/>
    <s v="MX908"/>
    <m/>
    <s v="0Q05A000001eALISA2"/>
    <s v="0125A000001NaBLQA0"/>
    <b v="0"/>
    <m/>
    <b v="0"/>
    <m/>
    <m/>
    <x v="9"/>
    <b v="0"/>
    <d v="2021-06-29T20:34:55"/>
    <m/>
    <m/>
    <b v="0"/>
    <x v="0"/>
    <n v="0"/>
    <n v="0"/>
    <n v="13000"/>
    <m/>
    <x v="79"/>
    <n v="50"/>
    <n v="0"/>
  </r>
  <r>
    <s v="0015A00002UglcXQAR"/>
    <b v="0"/>
    <m/>
    <b v="0"/>
    <m/>
    <m/>
    <m/>
    <x v="40"/>
    <b v="0"/>
    <m/>
    <m/>
    <m/>
    <m/>
    <m/>
    <s v="0055A00000BcrkYQAR"/>
    <b v="0"/>
    <d v="2021-02-17T13:54:54"/>
    <m/>
    <b v="0"/>
    <m/>
    <m/>
    <b v="0"/>
    <d v="2021-03-01T00:00:00"/>
    <n v="3"/>
    <n v="2021"/>
    <s v="BestCase"/>
    <s v="Best Case"/>
    <b v="0"/>
    <b v="0"/>
    <s v="COPS"/>
    <b v="1"/>
    <b v="0"/>
    <b v="0"/>
    <x v="9"/>
    <b v="0"/>
    <m/>
    <x v="0"/>
    <m/>
    <s v="00531000008F2qlAAC"/>
    <d v="2021-06-17T14:25:34"/>
    <m/>
    <d v="2021-03-29T14:11:44"/>
    <m/>
    <m/>
    <b v="0"/>
    <m/>
    <m/>
    <s v="Social"/>
    <m/>
    <m/>
    <m/>
    <m/>
    <m/>
    <x v="1308"/>
    <x v="0"/>
    <b v="0"/>
    <m/>
    <m/>
    <m/>
    <s v="0055A00000BcrkYQAR"/>
    <s v="01si00000040RFIAA2"/>
    <m/>
    <m/>
    <m/>
    <m/>
    <s v="MX908"/>
    <m/>
    <s v="0Q05A000001eWLJSA2"/>
    <s v="0125A000001NaBLQA0"/>
    <b v="0"/>
    <m/>
    <b v="0"/>
    <m/>
    <m/>
    <x v="9"/>
    <b v="0"/>
    <d v="2021-06-29T20:34:55"/>
    <m/>
    <m/>
    <b v="0"/>
    <x v="0"/>
    <n v="0"/>
    <n v="0"/>
    <n v="63652.800000000003"/>
    <m/>
    <x v="317"/>
    <n v="50"/>
    <n v="0"/>
  </r>
  <r>
    <s v="0013100001gYwMYAA0"/>
    <b v="0"/>
    <m/>
    <b v="0"/>
    <m/>
    <m/>
    <m/>
    <x v="281"/>
    <b v="0"/>
    <m/>
    <m/>
    <s v="0035A00003hmPEKQA2"/>
    <m/>
    <m/>
    <s v="00531000007KAsvAAG"/>
    <b v="0"/>
    <d v="2020-01-22T14:18:29"/>
    <m/>
    <b v="0"/>
    <s v="Federal Resources"/>
    <d v="2020-05-30T00:00:00"/>
    <b v="0"/>
    <d v="2021-03-01T00:00:00"/>
    <n v="3"/>
    <n v="2021"/>
    <s v="BestCase"/>
    <s v="Best Case"/>
    <b v="0"/>
    <b v="0"/>
    <m/>
    <b v="1"/>
    <b v="0"/>
    <b v="0"/>
    <x v="9"/>
    <b v="0"/>
    <m/>
    <x v="0"/>
    <d v="2019-11-08T00:00:00"/>
    <s v="00531000007KAsvAAG"/>
    <d v="2021-06-07T13:47:14"/>
    <m/>
    <d v="2020-12-01T18:02:10"/>
    <m/>
    <m/>
    <b v="0"/>
    <m/>
    <m/>
    <s v="Inside Sales"/>
    <m/>
    <m/>
    <m/>
    <m/>
    <m/>
    <x v="1309"/>
    <x v="0"/>
    <b v="0"/>
    <m/>
    <m/>
    <m/>
    <s v="00531000007KAsvAAG"/>
    <s v="01s31000003qafjAAA"/>
    <m/>
    <m/>
    <m/>
    <m/>
    <s v="MX908"/>
    <m/>
    <m/>
    <s v="0125A000001NaBLQA0"/>
    <b v="0"/>
    <m/>
    <b v="0"/>
    <m/>
    <m/>
    <x v="9"/>
    <b v="0"/>
    <d v="2021-06-29T20:34:55"/>
    <m/>
    <m/>
    <b v="0"/>
    <x v="0"/>
    <n v="0"/>
    <n v="0"/>
    <n v="58500"/>
    <m/>
    <x v="318"/>
    <n v="50"/>
    <n v="0"/>
  </r>
  <r>
    <s v="0015A000028mcxFQAQ"/>
    <b v="0"/>
    <m/>
    <b v="0"/>
    <s v="7015A000001eOy9QAE"/>
    <m/>
    <m/>
    <x v="282"/>
    <b v="0"/>
    <m/>
    <m/>
    <s v="0035A00003RZYHhQAP"/>
    <m/>
    <m/>
    <s v="00531000007MUoEAAW"/>
    <b v="0"/>
    <d v="2021-01-11T16:08:10"/>
    <m/>
    <b v="0"/>
    <m/>
    <m/>
    <b v="0"/>
    <d v="2021-03-01T00:00:00"/>
    <n v="3"/>
    <n v="2021"/>
    <s v="BestCase"/>
    <s v="Best Case"/>
    <b v="0"/>
    <b v="0"/>
    <m/>
    <b v="1"/>
    <b v="0"/>
    <b v="0"/>
    <x v="9"/>
    <b v="0"/>
    <m/>
    <x v="0"/>
    <d v="2021-06-25T00:00:00"/>
    <s v="00531000007MUoEAAW"/>
    <d v="2021-06-28T13:30:09"/>
    <m/>
    <d v="2021-06-25T17:22:06"/>
    <d v="2021-06-25T00:00:00"/>
    <m/>
    <b v="0"/>
    <m/>
    <m/>
    <s v="Inside Sales"/>
    <m/>
    <m/>
    <m/>
    <m/>
    <m/>
    <x v="1310"/>
    <x v="0"/>
    <b v="0"/>
    <m/>
    <m/>
    <m/>
    <s v="00531000007MUoEAAW"/>
    <s v="01s31000003qafjAAA"/>
    <m/>
    <s v="All Hazards"/>
    <m/>
    <m/>
    <s v="MX908"/>
    <m/>
    <s v="0Q05A000001eSSdSAM"/>
    <s v="0125A000001NaBLQA0"/>
    <b v="0"/>
    <m/>
    <b v="0"/>
    <m/>
    <m/>
    <x v="8"/>
    <b v="0"/>
    <d v="2021-06-29T20:34:55"/>
    <m/>
    <m/>
    <b v="0"/>
    <x v="0"/>
    <n v="0"/>
    <n v="0"/>
    <n v="26000"/>
    <m/>
    <x v="319"/>
    <n v="70"/>
    <n v="0"/>
  </r>
  <r>
    <s v="0013100001jaFRIAA2"/>
    <b v="0"/>
    <m/>
    <b v="0"/>
    <s v="7015A000001eOy9QAE"/>
    <m/>
    <m/>
    <x v="282"/>
    <b v="0"/>
    <m/>
    <m/>
    <m/>
    <m/>
    <m/>
    <s v="00531000007MUoEAAW"/>
    <b v="0"/>
    <d v="2021-04-21T15:44:19"/>
    <m/>
    <b v="0"/>
    <m/>
    <m/>
    <b v="0"/>
    <d v="2021-03-01T00:00:00"/>
    <n v="3"/>
    <n v="2021"/>
    <s v="BestCase"/>
    <s v="Best Case"/>
    <b v="0"/>
    <b v="0"/>
    <m/>
    <b v="1"/>
    <b v="0"/>
    <b v="0"/>
    <x v="9"/>
    <b v="0"/>
    <m/>
    <x v="0"/>
    <d v="2021-06-29T00:00:00"/>
    <s v="00531000007MUoEAAW"/>
    <d v="2021-06-28T13:27:34"/>
    <m/>
    <d v="2021-06-17T20:22:15"/>
    <d v="2021-06-17T00:00:00"/>
    <m/>
    <b v="0"/>
    <m/>
    <m/>
    <s v="Inside Sales"/>
    <m/>
    <m/>
    <m/>
    <m/>
    <m/>
    <x v="1311"/>
    <x v="0"/>
    <b v="0"/>
    <m/>
    <m/>
    <m/>
    <s v="00531000007MUoEAAW"/>
    <s v="01s31000003qafjAAA"/>
    <m/>
    <s v="All Hazards"/>
    <s v="0035A00003dZPmbQAG"/>
    <m/>
    <s v="MX908"/>
    <m/>
    <m/>
    <s v="0125A000001NaBLQA0"/>
    <b v="0"/>
    <m/>
    <b v="0"/>
    <m/>
    <m/>
    <x v="8"/>
    <b v="0"/>
    <d v="2021-06-29T20:34:55"/>
    <m/>
    <m/>
    <b v="0"/>
    <x v="0"/>
    <n v="0"/>
    <n v="0"/>
    <n v="6500"/>
    <m/>
    <x v="202"/>
    <n v="70"/>
    <n v="0"/>
  </r>
  <r>
    <s v="0013100001lcSGwAAM"/>
    <b v="0"/>
    <m/>
    <b v="0"/>
    <s v="7015A000001zLH4QAM"/>
    <m/>
    <m/>
    <x v="80"/>
    <b v="0"/>
    <m/>
    <m/>
    <s v="0035A00003JkOdNQAV"/>
    <m/>
    <m/>
    <s v="00531000007KAsvAAG"/>
    <b v="0"/>
    <d v="2020-12-09T15:34:40"/>
    <m/>
    <b v="0"/>
    <m/>
    <m/>
    <b v="0"/>
    <d v="2021-03-01T00:00:00"/>
    <n v="3"/>
    <n v="2021"/>
    <s v="BestCase"/>
    <s v="Best Case"/>
    <b v="0"/>
    <b v="0"/>
    <s v="COPS"/>
    <b v="1"/>
    <b v="0"/>
    <b v="0"/>
    <x v="9"/>
    <b v="0"/>
    <m/>
    <x v="0"/>
    <d v="2021-05-12T00:00:00"/>
    <s v="00531000007KAsvAAG"/>
    <d v="2021-05-12T18:11:18"/>
    <m/>
    <m/>
    <m/>
    <m/>
    <b v="0"/>
    <m/>
    <m/>
    <s v="Field Sales"/>
    <m/>
    <m/>
    <m/>
    <m/>
    <m/>
    <x v="1312"/>
    <x v="0"/>
    <b v="0"/>
    <m/>
    <m/>
    <m/>
    <s v="00531000007KAsvAAG"/>
    <s v="01s31000003qafjAAA"/>
    <m/>
    <s v="Drugs"/>
    <m/>
    <m/>
    <s v="MX908"/>
    <m/>
    <m/>
    <s v="0125A000001NaBLQA0"/>
    <b v="0"/>
    <m/>
    <b v="0"/>
    <m/>
    <m/>
    <x v="9"/>
    <b v="0"/>
    <d v="2021-06-29T20:34:55"/>
    <m/>
    <m/>
    <b v="0"/>
    <x v="0"/>
    <n v="0"/>
    <n v="0"/>
    <n v="64782.63"/>
    <m/>
    <x v="320"/>
    <n v="50"/>
    <n v="0"/>
  </r>
  <r>
    <s v="0015A0000282bGSQAY"/>
    <b v="0"/>
    <m/>
    <b v="0"/>
    <s v="7015A000001eOy9QAE"/>
    <m/>
    <m/>
    <x v="286"/>
    <b v="0"/>
    <m/>
    <m/>
    <m/>
    <m/>
    <m/>
    <s v="00531000007MUoEAAW"/>
    <b v="0"/>
    <d v="2021-04-02T15:04:17"/>
    <m/>
    <b v="0"/>
    <m/>
    <m/>
    <b v="0"/>
    <d v="2021-03-01T00:00:00"/>
    <n v="3"/>
    <n v="2021"/>
    <s v="Forecast"/>
    <s v="Commit"/>
    <b v="0"/>
    <b v="0"/>
    <m/>
    <b v="1"/>
    <b v="0"/>
    <b v="0"/>
    <x v="9"/>
    <b v="0"/>
    <m/>
    <x v="0"/>
    <d v="2021-05-24T00:00:00"/>
    <s v="00531000007MUoEAAW"/>
    <d v="2021-06-17T15:48:57"/>
    <m/>
    <d v="2021-05-19T21:06:45"/>
    <d v="2021-05-19T00:00:00"/>
    <m/>
    <b v="0"/>
    <m/>
    <m/>
    <s v="Field Sales"/>
    <m/>
    <m/>
    <m/>
    <m/>
    <m/>
    <x v="1313"/>
    <x v="0"/>
    <b v="0"/>
    <m/>
    <m/>
    <m/>
    <s v="00531000007MUoEAAW"/>
    <s v="01s31000003qafjAAA"/>
    <m/>
    <s v="Drugs"/>
    <s v="0035A00003QTEZFQA5"/>
    <m/>
    <s v="MX908"/>
    <m/>
    <m/>
    <s v="0125A000001NaBLQA0"/>
    <b v="0"/>
    <m/>
    <b v="0"/>
    <m/>
    <m/>
    <x v="11"/>
    <b v="0"/>
    <d v="2021-06-29T20:34:55"/>
    <m/>
    <m/>
    <b v="0"/>
    <x v="0"/>
    <n v="0"/>
    <n v="0"/>
    <n v="49920"/>
    <m/>
    <x v="321"/>
    <n v="90"/>
    <n v="0"/>
  </r>
  <r>
    <s v="0015A00002Rg9WRQAZ"/>
    <b v="0"/>
    <m/>
    <b v="0"/>
    <m/>
    <m/>
    <m/>
    <x v="40"/>
    <b v="0"/>
    <m/>
    <m/>
    <m/>
    <m/>
    <m/>
    <s v="0055A00000BcrkYQAR"/>
    <b v="0"/>
    <d v="2021-04-06T20:18:43"/>
    <m/>
    <b v="0"/>
    <m/>
    <m/>
    <b v="0"/>
    <d v="2021-03-01T00:00:00"/>
    <n v="3"/>
    <n v="2021"/>
    <s v="Omitted"/>
    <s v="Omitted"/>
    <b v="0"/>
    <b v="0"/>
    <m/>
    <b v="1"/>
    <b v="0"/>
    <b v="0"/>
    <x v="9"/>
    <b v="0"/>
    <m/>
    <x v="0"/>
    <m/>
    <s v="0055A00000BclF5QAJ"/>
    <d v="2021-06-08T19:38:26"/>
    <m/>
    <m/>
    <m/>
    <m/>
    <b v="0"/>
    <m/>
    <m/>
    <s v="Field Sales"/>
    <m/>
    <m/>
    <m/>
    <m/>
    <m/>
    <x v="1314"/>
    <x v="0"/>
    <b v="0"/>
    <m/>
    <m/>
    <m/>
    <s v="0055A00000BcrkYQAR"/>
    <s v="01si00000040RFIAA2"/>
    <m/>
    <s v="Drugs"/>
    <m/>
    <m/>
    <s v="MX908"/>
    <m/>
    <m/>
    <s v="0125A000001NaBLQA0"/>
    <b v="0"/>
    <m/>
    <b v="0"/>
    <m/>
    <m/>
    <x v="2"/>
    <b v="0"/>
    <d v="2021-06-29T20:34:55"/>
    <m/>
    <m/>
    <b v="0"/>
    <x v="0"/>
    <n v="0"/>
    <n v="0"/>
    <n v="55413.5"/>
    <m/>
    <x v="322"/>
    <n v="10"/>
    <n v="0"/>
  </r>
  <r>
    <s v="0015A00002Uh6t4QAB"/>
    <b v="0"/>
    <m/>
    <b v="0"/>
    <m/>
    <m/>
    <m/>
    <x v="40"/>
    <b v="0"/>
    <m/>
    <m/>
    <m/>
    <m/>
    <m/>
    <s v="00531000007MUoEAAW"/>
    <b v="0"/>
    <d v="2021-03-26T17:47:13"/>
    <m/>
    <b v="0"/>
    <m/>
    <m/>
    <b v="0"/>
    <d v="2021-03-01T00:00:00"/>
    <n v="3"/>
    <n v="2021"/>
    <s v="Pipeline"/>
    <s v="Pipeline"/>
    <b v="0"/>
    <b v="0"/>
    <m/>
    <b v="1"/>
    <b v="0"/>
    <b v="0"/>
    <x v="2"/>
    <b v="0"/>
    <m/>
    <x v="0"/>
    <m/>
    <s v="00531000007KgPgAAK"/>
    <d v="2021-05-18T10:44:30"/>
    <m/>
    <d v="2021-05-10T13:42:14"/>
    <m/>
    <m/>
    <b v="0"/>
    <m/>
    <m/>
    <s v="Field Sales"/>
    <m/>
    <m/>
    <m/>
    <m/>
    <m/>
    <x v="1315"/>
    <x v="0"/>
    <b v="0"/>
    <m/>
    <m/>
    <m/>
    <s v="00531000007KgPgAAK"/>
    <s v="01si00000040RFIAA2"/>
    <m/>
    <m/>
    <m/>
    <m/>
    <s v="MX908"/>
    <m/>
    <m/>
    <s v="0125A000001NaBLQA0"/>
    <b v="0"/>
    <m/>
    <b v="0"/>
    <m/>
    <m/>
    <x v="4"/>
    <b v="0"/>
    <d v="2021-06-29T20:34:55"/>
    <m/>
    <m/>
    <b v="0"/>
    <x v="0"/>
    <n v="0"/>
    <n v="0"/>
    <n v="45500"/>
    <m/>
    <x v="267"/>
    <n v="30"/>
    <n v="0"/>
  </r>
  <r>
    <s v="0013100001jaG2dAAE"/>
    <b v="0"/>
    <m/>
    <b v="0"/>
    <m/>
    <m/>
    <m/>
    <x v="40"/>
    <b v="0"/>
    <m/>
    <m/>
    <s v="0035A00003VyhdkQAB"/>
    <m/>
    <m/>
    <s v="00531000007KAsvAAG"/>
    <b v="0"/>
    <d v="2020-07-06T17:11:35"/>
    <m/>
    <b v="0"/>
    <m/>
    <m/>
    <b v="0"/>
    <d v="2021-03-01T00:00:00"/>
    <n v="3"/>
    <n v="2021"/>
    <s v="Pipeline"/>
    <s v="Pipeline"/>
    <b v="0"/>
    <b v="0"/>
    <s v="HSGP"/>
    <b v="1"/>
    <b v="0"/>
    <b v="0"/>
    <x v="2"/>
    <b v="0"/>
    <m/>
    <x v="0"/>
    <d v="2021-01-07T00:00:00"/>
    <s v="00531000007KAsvAAG"/>
    <d v="2021-06-03T15:13:47"/>
    <m/>
    <m/>
    <m/>
    <m/>
    <b v="0"/>
    <m/>
    <m/>
    <s v="Field Sales"/>
    <m/>
    <m/>
    <m/>
    <m/>
    <m/>
    <x v="1316"/>
    <x v="0"/>
    <b v="0"/>
    <m/>
    <m/>
    <m/>
    <s v="00531000007KAsvAAG"/>
    <s v="01s31000003qafjAAA"/>
    <m/>
    <m/>
    <m/>
    <m/>
    <s v="MX908"/>
    <m/>
    <m/>
    <s v="0125A000001NaBLQA0"/>
    <b v="0"/>
    <m/>
    <b v="0"/>
    <m/>
    <m/>
    <x v="2"/>
    <b v="0"/>
    <d v="2021-06-29T20:34:55"/>
    <m/>
    <m/>
    <b v="0"/>
    <x v="0"/>
    <n v="0"/>
    <n v="0"/>
    <n v="71414.64"/>
    <m/>
    <x v="323"/>
    <n v="10"/>
    <n v="0"/>
  </r>
  <r>
    <s v="0013100001hoG0IAAU"/>
    <b v="0"/>
    <m/>
    <b v="0"/>
    <s v="7015A000001qVXpQAM"/>
    <m/>
    <m/>
    <x v="40"/>
    <b v="0"/>
    <m/>
    <m/>
    <m/>
    <m/>
    <m/>
    <s v="00531000007KAsvAAG"/>
    <b v="0"/>
    <d v="2021-02-26T17:34:45"/>
    <m/>
    <b v="0"/>
    <m/>
    <m/>
    <b v="0"/>
    <d v="2021-03-01T00:00:00"/>
    <n v="3"/>
    <n v="2021"/>
    <s v="Pipeline"/>
    <s v="Pipeline"/>
    <b v="0"/>
    <b v="0"/>
    <s v="UASI"/>
    <b v="1"/>
    <b v="0"/>
    <b v="0"/>
    <x v="2"/>
    <b v="0"/>
    <m/>
    <x v="0"/>
    <d v="2021-05-12T00:00:00"/>
    <s v="00531000007KAsvAAG"/>
    <d v="2021-05-12T18:03:45"/>
    <m/>
    <m/>
    <m/>
    <m/>
    <b v="0"/>
    <m/>
    <m/>
    <s v="Field Sales"/>
    <m/>
    <m/>
    <m/>
    <m/>
    <m/>
    <x v="1317"/>
    <x v="0"/>
    <b v="0"/>
    <m/>
    <m/>
    <m/>
    <s v="00531000007KAsvAAG"/>
    <s v="01s31000003qafjAAA"/>
    <m/>
    <s v="All Hazards"/>
    <m/>
    <m/>
    <s v="MX908"/>
    <m/>
    <m/>
    <s v="0125A000001NaBLQA0"/>
    <b v="0"/>
    <m/>
    <b v="0"/>
    <m/>
    <m/>
    <x v="3"/>
    <b v="0"/>
    <d v="2021-06-29T20:34:55"/>
    <m/>
    <m/>
    <b v="0"/>
    <x v="0"/>
    <n v="0"/>
    <n v="0"/>
    <n v="69386"/>
    <m/>
    <x v="324"/>
    <n v="5"/>
    <n v="0"/>
  </r>
  <r>
    <s v="0015A00002OJrPgQAL"/>
    <b v="0"/>
    <m/>
    <b v="0"/>
    <s v="7015A000001TkdzQAC"/>
    <m/>
    <m/>
    <x v="40"/>
    <b v="0"/>
    <m/>
    <m/>
    <s v="0035A00003igMu3QAE"/>
    <m/>
    <m/>
    <s v="00531000007KAsvAAG"/>
    <b v="0"/>
    <d v="2020-08-19T21:09:50"/>
    <m/>
    <b v="0"/>
    <s v="Fisher"/>
    <m/>
    <b v="0"/>
    <d v="2021-03-01T00:00:00"/>
    <n v="3"/>
    <n v="2021"/>
    <s v="Pipeline"/>
    <s v="Pipeline"/>
    <b v="0"/>
    <b v="0"/>
    <m/>
    <b v="1"/>
    <b v="0"/>
    <b v="0"/>
    <x v="9"/>
    <b v="0"/>
    <m/>
    <x v="0"/>
    <d v="2021-05-13T00:00:00"/>
    <s v="00531000007KAsvAAG"/>
    <d v="2021-05-13T12:27:10"/>
    <m/>
    <m/>
    <m/>
    <m/>
    <b v="0"/>
    <m/>
    <m/>
    <s v="Field Sales"/>
    <m/>
    <m/>
    <m/>
    <m/>
    <m/>
    <x v="1318"/>
    <x v="0"/>
    <b v="0"/>
    <m/>
    <m/>
    <m/>
    <s v="00531000007KAsvAAG"/>
    <s v="01s31000003qafjAAA"/>
    <m/>
    <s v="All Hazards"/>
    <m/>
    <m/>
    <s v="MX908"/>
    <m/>
    <m/>
    <s v="0125A000001NaBLQA0"/>
    <b v="0"/>
    <m/>
    <b v="0"/>
    <m/>
    <m/>
    <x v="4"/>
    <b v="0"/>
    <d v="2021-06-29T20:34:55"/>
    <m/>
    <m/>
    <b v="0"/>
    <x v="0"/>
    <n v="0"/>
    <n v="0"/>
    <n v="64201.04"/>
    <m/>
    <x v="325"/>
    <n v="30"/>
    <n v="0"/>
  </r>
  <r>
    <s v="0015A00002FEc2wQAD"/>
    <b v="0"/>
    <m/>
    <b v="0"/>
    <m/>
    <m/>
    <m/>
    <x v="40"/>
    <b v="0"/>
    <m/>
    <m/>
    <m/>
    <m/>
    <m/>
    <s v="00531000008F2qlAAC"/>
    <b v="0"/>
    <d v="2020-12-07T22:31:34"/>
    <m/>
    <b v="0"/>
    <m/>
    <m/>
    <b v="0"/>
    <d v="2021-03-01T00:00:00"/>
    <n v="3"/>
    <n v="2021"/>
    <s v="Pipeline"/>
    <s v="Pipeline"/>
    <b v="0"/>
    <b v="0"/>
    <m/>
    <b v="1"/>
    <b v="0"/>
    <b v="0"/>
    <x v="8"/>
    <b v="0"/>
    <m/>
    <x v="0"/>
    <m/>
    <s v="00531000008F2qlAAC"/>
    <d v="2021-06-21T20:31:38"/>
    <m/>
    <m/>
    <m/>
    <m/>
    <b v="0"/>
    <m/>
    <m/>
    <s v="Trade Show"/>
    <m/>
    <m/>
    <m/>
    <m/>
    <m/>
    <x v="1319"/>
    <x v="0"/>
    <b v="0"/>
    <m/>
    <m/>
    <m/>
    <s v="00531000008F2qlAAC"/>
    <s v="01si00000040RFIAA2"/>
    <m/>
    <s v="Drugs"/>
    <s v="0035A00003GnzfxQAB"/>
    <m/>
    <s v="MX908"/>
    <m/>
    <m/>
    <s v="0125A000001NaBLQA0"/>
    <b v="0"/>
    <m/>
    <b v="0"/>
    <m/>
    <m/>
    <x v="2"/>
    <b v="0"/>
    <d v="2021-06-29T20:34:55"/>
    <m/>
    <m/>
    <b v="0"/>
    <x v="0"/>
    <n v="0"/>
    <n v="0"/>
    <n v="11250"/>
    <m/>
    <x v="326"/>
    <n v="10"/>
    <n v="0"/>
  </r>
  <r>
    <s v="0015A00002UeeW2QAJ"/>
    <b v="0"/>
    <m/>
    <b v="0"/>
    <m/>
    <m/>
    <m/>
    <x v="40"/>
    <b v="0"/>
    <m/>
    <m/>
    <s v="0035A00003na1MhQAI"/>
    <m/>
    <m/>
    <s v="00531000007KAsvAAG"/>
    <b v="0"/>
    <d v="2021-01-28T22:37:30"/>
    <m/>
    <b v="0"/>
    <m/>
    <m/>
    <b v="0"/>
    <d v="2021-03-01T00:00:00"/>
    <n v="3"/>
    <n v="2021"/>
    <s v="Pipeline"/>
    <s v="Pipeline"/>
    <b v="0"/>
    <b v="0"/>
    <s v="HIDTA"/>
    <b v="1"/>
    <b v="0"/>
    <b v="0"/>
    <x v="1"/>
    <b v="0"/>
    <m/>
    <x v="0"/>
    <d v="2021-04-09T00:00:00"/>
    <s v="00531000007KAsvAAG"/>
    <d v="2021-05-12T18:20:46"/>
    <m/>
    <m/>
    <m/>
    <m/>
    <b v="0"/>
    <m/>
    <m/>
    <s v="Eblasts"/>
    <m/>
    <m/>
    <m/>
    <m/>
    <m/>
    <x v="1320"/>
    <x v="0"/>
    <b v="0"/>
    <m/>
    <m/>
    <m/>
    <s v="00531000007KAsvAAG"/>
    <s v="01s31000003qafjAAA"/>
    <m/>
    <s v="Drugs"/>
    <m/>
    <m/>
    <s v="MX908"/>
    <m/>
    <m/>
    <s v="0125A000001NaBLQA0"/>
    <b v="0"/>
    <m/>
    <b v="0"/>
    <m/>
    <m/>
    <x v="2"/>
    <b v="0"/>
    <d v="2021-06-29T20:34:55"/>
    <m/>
    <m/>
    <b v="0"/>
    <x v="0"/>
    <n v="0"/>
    <n v="0"/>
    <n v="64782.63"/>
    <m/>
    <x v="327"/>
    <n v="10"/>
    <n v="0"/>
  </r>
  <r>
    <s v="0015A00002HbhWIQAZ"/>
    <b v="0"/>
    <m/>
    <b v="0"/>
    <m/>
    <m/>
    <m/>
    <x v="40"/>
    <b v="0"/>
    <m/>
    <m/>
    <s v="0035A00003bcjFMQAY"/>
    <m/>
    <m/>
    <s v="00531000007KAsvAAG"/>
    <b v="0"/>
    <d v="2021-01-06T17:19:29"/>
    <m/>
    <b v="0"/>
    <s v="Fisher"/>
    <d v="2021-03-31T00:00:00"/>
    <b v="0"/>
    <d v="2021-03-01T00:00:00"/>
    <n v="3"/>
    <n v="2021"/>
    <s v="Pipeline"/>
    <s v="Pipeline"/>
    <b v="0"/>
    <b v="0"/>
    <s v="OTHER"/>
    <b v="1"/>
    <b v="0"/>
    <b v="0"/>
    <x v="4"/>
    <b v="0"/>
    <m/>
    <x v="0"/>
    <d v="2021-05-20T00:00:00"/>
    <s v="00531000007KAsvAAG"/>
    <d v="2021-06-07T13:46:01"/>
    <m/>
    <d v="2021-06-07T13:46:01"/>
    <d v="2021-06-07T00:00:00"/>
    <m/>
    <b v="0"/>
    <m/>
    <m/>
    <s v="Field Sales"/>
    <m/>
    <m/>
    <m/>
    <m/>
    <m/>
    <x v="1321"/>
    <x v="0"/>
    <b v="0"/>
    <m/>
    <m/>
    <m/>
    <s v="00531000007KAsvAAG"/>
    <s v="01s31000003qafjAAA"/>
    <m/>
    <s v="Drugs"/>
    <m/>
    <m/>
    <s v="MX908"/>
    <m/>
    <m/>
    <s v="0125A000001NaBLQA0"/>
    <b v="0"/>
    <m/>
    <b v="0"/>
    <m/>
    <m/>
    <x v="4"/>
    <b v="0"/>
    <d v="2021-06-29T20:34:55"/>
    <m/>
    <m/>
    <b v="0"/>
    <x v="0"/>
    <n v="0"/>
    <n v="0"/>
    <n v="58238.93"/>
    <m/>
    <x v="328"/>
    <n v="30"/>
    <n v="0"/>
  </r>
  <r>
    <s v="0015A00002CUfaCQAT"/>
    <b v="0"/>
    <m/>
    <b v="0"/>
    <m/>
    <m/>
    <m/>
    <x v="281"/>
    <b v="0"/>
    <m/>
    <m/>
    <s v="0035A00003VFV0fQAH"/>
    <m/>
    <m/>
    <s v="0055A000009sa63QAA"/>
    <b v="0"/>
    <d v="2019-05-30T00:59:33"/>
    <m/>
    <b v="0"/>
    <m/>
    <d v="2021-12-31T00:00:00"/>
    <b v="0"/>
    <d v="2021-03-01T00:00:00"/>
    <n v="3"/>
    <n v="2021"/>
    <s v="BestCase"/>
    <s v="Best Case"/>
    <b v="0"/>
    <b v="0"/>
    <s v="USDOJ"/>
    <b v="1"/>
    <b v="0"/>
    <b v="0"/>
    <x v="8"/>
    <b v="0"/>
    <m/>
    <x v="0"/>
    <d v="2019-06-26T00:00:00"/>
    <s v="0055A00000BclF5QAJ"/>
    <d v="2021-06-11T13:45:28"/>
    <m/>
    <d v="2021-03-01T15:27:14"/>
    <m/>
    <m/>
    <b v="0"/>
    <m/>
    <m/>
    <s v="Referral"/>
    <m/>
    <m/>
    <m/>
    <m/>
    <m/>
    <x v="1322"/>
    <x v="0"/>
    <b v="0"/>
    <m/>
    <m/>
    <m/>
    <s v="0055A000009sa63QAA"/>
    <s v="01s31000003qafjAAA"/>
    <m/>
    <m/>
    <m/>
    <m/>
    <s v="MX908"/>
    <m/>
    <m/>
    <s v="0125A000001NaBLQA0"/>
    <b v="0"/>
    <m/>
    <b v="0"/>
    <m/>
    <m/>
    <x v="8"/>
    <b v="0"/>
    <d v="2021-06-29T20:34:54"/>
    <m/>
    <m/>
    <b v="0"/>
    <x v="0"/>
    <n v="1"/>
    <n v="1"/>
    <n v="82507.5"/>
    <m/>
    <x v="329"/>
    <n v="70"/>
    <n v="0"/>
  </r>
  <r>
    <s v="0015A00002LhfUTQAZ"/>
    <b v="0"/>
    <m/>
    <b v="0"/>
    <m/>
    <m/>
    <m/>
    <x v="281"/>
    <b v="0"/>
    <m/>
    <m/>
    <s v="0035A00003GnnEXQAZ"/>
    <m/>
    <m/>
    <s v="00531000007KAsvAAG"/>
    <b v="0"/>
    <d v="2020-07-01T17:56:05"/>
    <m/>
    <b v="0"/>
    <s v="Fisher"/>
    <d v="2020-12-31T00:00:00"/>
    <b v="0"/>
    <d v="2021-03-01T00:00:00"/>
    <n v="3"/>
    <n v="2021"/>
    <s v="BestCase"/>
    <s v="Best Case"/>
    <b v="0"/>
    <b v="0"/>
    <s v="HSGP"/>
    <b v="1"/>
    <b v="0"/>
    <b v="0"/>
    <x v="10"/>
    <b v="0"/>
    <m/>
    <x v="0"/>
    <d v="2021-05-13T00:00:00"/>
    <s v="00531000007KAsvAAG"/>
    <d v="2021-06-07T13:48:58"/>
    <m/>
    <d v="2020-10-23T19:10:19"/>
    <m/>
    <m/>
    <b v="0"/>
    <m/>
    <m/>
    <s v="Field Sales"/>
    <m/>
    <m/>
    <m/>
    <m/>
    <m/>
    <x v="1323"/>
    <x v="0"/>
    <b v="0"/>
    <m/>
    <m/>
    <m/>
    <s v="00531000007KAsvAAG"/>
    <s v="01s31000003qafjAAA"/>
    <m/>
    <m/>
    <m/>
    <m/>
    <s v="MX908"/>
    <m/>
    <m/>
    <s v="0125A000001NaBLQA0"/>
    <b v="0"/>
    <m/>
    <b v="0"/>
    <m/>
    <m/>
    <x v="8"/>
    <b v="0"/>
    <d v="2021-06-29T20:34:55"/>
    <m/>
    <m/>
    <b v="0"/>
    <x v="0"/>
    <n v="1"/>
    <n v="1"/>
    <n v="59072.4"/>
    <m/>
    <x v="330"/>
    <n v="70"/>
    <n v="0"/>
  </r>
  <r>
    <s v="0013100001emADJAA2"/>
    <b v="0"/>
    <m/>
    <b v="0"/>
    <m/>
    <m/>
    <m/>
    <x v="281"/>
    <b v="0"/>
    <m/>
    <m/>
    <s v="0035A00003dXYowQAG"/>
    <m/>
    <m/>
    <s v="00531000007KAsvAAG"/>
    <b v="0"/>
    <d v="2019-07-15T19:03:43"/>
    <m/>
    <b v="0"/>
    <m/>
    <m/>
    <b v="0"/>
    <d v="2021-03-01T00:00:00"/>
    <n v="3"/>
    <n v="2021"/>
    <s v="BestCase"/>
    <s v="Best Case"/>
    <b v="0"/>
    <b v="0"/>
    <m/>
    <b v="1"/>
    <b v="0"/>
    <b v="0"/>
    <x v="6"/>
    <b v="0"/>
    <m/>
    <x v="0"/>
    <d v="2021-06-14T00:00:00"/>
    <s v="00531000007KAsvAAG"/>
    <d v="2021-06-14T13:28:39"/>
    <m/>
    <d v="2020-12-08T20:54:36"/>
    <m/>
    <m/>
    <b v="0"/>
    <m/>
    <m/>
    <s v="Inside Sales"/>
    <m/>
    <m/>
    <m/>
    <m/>
    <m/>
    <x v="1324"/>
    <x v="0"/>
    <b v="0"/>
    <m/>
    <m/>
    <m/>
    <s v="00531000007KAsvAAG"/>
    <s v="01s31000003qafjAAA"/>
    <m/>
    <m/>
    <m/>
    <m/>
    <s v="MX908"/>
    <m/>
    <m/>
    <s v="0125A000001NaBLQA0"/>
    <b v="0"/>
    <m/>
    <b v="0"/>
    <m/>
    <m/>
    <x v="8"/>
    <b v="0"/>
    <d v="2021-06-29T20:34:54"/>
    <m/>
    <m/>
    <b v="0"/>
    <x v="0"/>
    <n v="2"/>
    <n v="1"/>
    <n v="62229.64"/>
    <m/>
    <x v="331"/>
    <n v="70"/>
    <n v="0"/>
  </r>
  <r>
    <s v="0013100001k6hgNAAQ"/>
    <b v="0"/>
    <m/>
    <b v="0"/>
    <m/>
    <m/>
    <m/>
    <x v="281"/>
    <b v="0"/>
    <m/>
    <m/>
    <s v="00331000033TwG2AAK"/>
    <m/>
    <m/>
    <s v="00531000007MUoEAAW"/>
    <b v="0"/>
    <d v="2019-01-30T14:07:13"/>
    <m/>
    <b v="0"/>
    <m/>
    <m/>
    <b v="0"/>
    <d v="2021-03-01T00:00:00"/>
    <n v="3"/>
    <n v="2021"/>
    <s v="BestCase"/>
    <s v="Best Case"/>
    <b v="0"/>
    <b v="0"/>
    <s v="HSGP"/>
    <b v="1"/>
    <b v="0"/>
    <b v="0"/>
    <x v="12"/>
    <b v="0"/>
    <m/>
    <x v="0"/>
    <d v="2019-03-29T00:00:00"/>
    <s v="0055A000009sa63QAA"/>
    <d v="2021-06-28T04:31:48"/>
    <m/>
    <d v="2020-10-07T21:57:43"/>
    <m/>
    <m/>
    <b v="0"/>
    <m/>
    <m/>
    <s v="Inside Sales"/>
    <m/>
    <m/>
    <m/>
    <m/>
    <m/>
    <x v="1325"/>
    <x v="0"/>
    <b v="0"/>
    <m/>
    <m/>
    <m/>
    <s v="0055A000009sa63QAA"/>
    <s v="01s31000003qafjAAA"/>
    <m/>
    <s v="All Hazards"/>
    <m/>
    <m/>
    <s v="MX908"/>
    <m/>
    <m/>
    <s v="0125A000001NaBLQA0"/>
    <b v="0"/>
    <s v="All Hazards"/>
    <b v="0"/>
    <m/>
    <m/>
    <x v="8"/>
    <b v="0"/>
    <d v="2021-06-29T20:34:54"/>
    <m/>
    <m/>
    <b v="0"/>
    <x v="0"/>
    <n v="1"/>
    <n v="1"/>
    <n v="181910.52"/>
    <m/>
    <x v="332"/>
    <n v="70"/>
    <n v="0"/>
  </r>
  <r>
    <s v="0015A00001yXdzxQAC"/>
    <b v="0"/>
    <m/>
    <b v="0"/>
    <s v="7015A000001Zl4UQAS"/>
    <m/>
    <m/>
    <x v="40"/>
    <b v="0"/>
    <m/>
    <m/>
    <s v="0035A00003XXsonQAD"/>
    <m/>
    <m/>
    <s v="0055A000009sa63QAA"/>
    <b v="0"/>
    <d v="2019-08-13T21:01:16"/>
    <m/>
    <b v="0"/>
    <m/>
    <m/>
    <b v="0"/>
    <d v="2021-03-01T00:00:00"/>
    <n v="3"/>
    <n v="2021"/>
    <s v="Pipeline"/>
    <s v="Pipeline"/>
    <b v="0"/>
    <b v="0"/>
    <s v="USDOJ"/>
    <b v="1"/>
    <b v="0"/>
    <b v="0"/>
    <x v="4"/>
    <b v="0"/>
    <m/>
    <x v="0"/>
    <d v="2019-08-21T00:00:00"/>
    <s v="0055A000009sa63QAA"/>
    <d v="2021-05-24T04:07:36"/>
    <m/>
    <d v="2021-05-24T04:07:36"/>
    <d v="2021-05-23T00:00:00"/>
    <m/>
    <b v="0"/>
    <m/>
    <m/>
    <s v="Inside Sales"/>
    <m/>
    <m/>
    <m/>
    <m/>
    <m/>
    <x v="1326"/>
    <x v="0"/>
    <b v="0"/>
    <m/>
    <m/>
    <m/>
    <s v="0055A000009sa63QAA"/>
    <s v="01s31000003qafjAAA"/>
    <m/>
    <m/>
    <m/>
    <m/>
    <s v="MX908"/>
    <m/>
    <m/>
    <s v="0125A000001NaBLQA0"/>
    <b v="0"/>
    <m/>
    <b v="0"/>
    <m/>
    <m/>
    <x v="4"/>
    <b v="0"/>
    <d v="2021-06-29T20:34:54"/>
    <m/>
    <m/>
    <b v="0"/>
    <x v="0"/>
    <n v="1"/>
    <n v="1"/>
    <n v="61734.5"/>
    <m/>
    <x v="333"/>
    <n v="30"/>
    <n v="0"/>
  </r>
  <r>
    <s v="001i000001MZMOvAAP"/>
    <b v="0"/>
    <m/>
    <b v="0"/>
    <s v="7015A000001zODmQAM"/>
    <m/>
    <m/>
    <x v="40"/>
    <b v="0"/>
    <m/>
    <m/>
    <s v="0035A00003lT50BQAS"/>
    <m/>
    <m/>
    <s v="00531000007KAsvAAG"/>
    <b v="0"/>
    <d v="2020-11-19T18:52:27"/>
    <m/>
    <b v="0"/>
    <m/>
    <m/>
    <b v="0"/>
    <d v="2021-03-01T00:00:00"/>
    <n v="3"/>
    <n v="2021"/>
    <s v="BestCase"/>
    <s v="Best Case"/>
    <b v="0"/>
    <b v="0"/>
    <s v="OTHER"/>
    <b v="1"/>
    <b v="0"/>
    <b v="0"/>
    <x v="2"/>
    <b v="0"/>
    <m/>
    <x v="0"/>
    <d v="2021-06-07T00:00:00"/>
    <s v="00531000007KAsvAAG"/>
    <d v="2021-06-07T17:56:27"/>
    <m/>
    <d v="2021-05-13T13:18:51"/>
    <d v="2021-05-13T00:00:00"/>
    <m/>
    <b v="0"/>
    <m/>
    <m/>
    <s v="Inside Sales"/>
    <m/>
    <m/>
    <m/>
    <m/>
    <m/>
    <x v="1327"/>
    <x v="0"/>
    <b v="0"/>
    <m/>
    <m/>
    <m/>
    <s v="00531000007KAsvAAG"/>
    <s v="01s31000003qafjAAA"/>
    <m/>
    <s v="Drugs"/>
    <m/>
    <m/>
    <s v="MX908"/>
    <m/>
    <m/>
    <s v="0125A000001NaBLQA0"/>
    <b v="0"/>
    <m/>
    <b v="0"/>
    <m/>
    <m/>
    <x v="8"/>
    <b v="0"/>
    <d v="2021-06-29T20:34:55"/>
    <m/>
    <m/>
    <b v="0"/>
    <x v="0"/>
    <n v="2"/>
    <n v="2"/>
    <n v="74289.02"/>
    <m/>
    <x v="334"/>
    <n v="70"/>
    <n v="0"/>
  </r>
  <r>
    <s v="0013100001jaPRCAA2"/>
    <b v="0"/>
    <m/>
    <b v="0"/>
    <s v="7015A000001Zka0QAC"/>
    <m/>
    <m/>
    <x v="39"/>
    <b v="0"/>
    <m/>
    <m/>
    <s v="00331000030OT4IAAW"/>
    <m/>
    <m/>
    <s v="00531000007MUoEAAW"/>
    <b v="0"/>
    <d v="2018-05-23T16:04:56"/>
    <m/>
    <b v="0"/>
    <m/>
    <m/>
    <b v="0"/>
    <d v="2020-04-01T00:00:00"/>
    <n v="4"/>
    <n v="2020"/>
    <s v="Pipeline"/>
    <s v="Pipeline"/>
    <b v="0"/>
    <b v="0"/>
    <m/>
    <b v="1"/>
    <b v="0"/>
    <b v="0"/>
    <x v="2"/>
    <b v="0"/>
    <m/>
    <x v="0"/>
    <d v="2019-03-22T00:00:00"/>
    <s v="0055A00000BclF5QAJ"/>
    <d v="2021-04-11T19:52:07"/>
    <m/>
    <d v="2020-02-24T13:49:54"/>
    <m/>
    <m/>
    <b v="0"/>
    <m/>
    <m/>
    <s v="Inside Sales"/>
    <m/>
    <m/>
    <m/>
    <m/>
    <m/>
    <x v="1328"/>
    <x v="0"/>
    <b v="0"/>
    <m/>
    <m/>
    <m/>
    <s v="00531000007KgPgAAK"/>
    <s v="01s31000003qafjAAA"/>
    <s v="Drugs"/>
    <m/>
    <m/>
    <m/>
    <m/>
    <m/>
    <m/>
    <s v="0125A000001NaBLQA0"/>
    <b v="0"/>
    <m/>
    <b v="0"/>
    <m/>
    <m/>
    <x v="2"/>
    <b v="0"/>
    <d v="2021-06-29T20:34:54"/>
    <m/>
    <m/>
    <b v="0"/>
    <x v="0"/>
    <m/>
    <m/>
    <n v="66389"/>
    <m/>
    <x v="335"/>
    <n v="10"/>
    <n v="0"/>
  </r>
  <r>
    <s v="0015A000023o8uJQAQ"/>
    <b v="0"/>
    <m/>
    <b v="0"/>
    <m/>
    <m/>
    <m/>
    <x v="39"/>
    <b v="0"/>
    <m/>
    <m/>
    <s v="0035A00003LWWzSQAX"/>
    <m/>
    <m/>
    <s v="00531000007MUoEAAW"/>
    <b v="0"/>
    <d v="2018-09-21T17:33:22"/>
    <m/>
    <b v="0"/>
    <m/>
    <m/>
    <b v="0"/>
    <d v="2020-04-01T00:00:00"/>
    <n v="4"/>
    <n v="2020"/>
    <s v="Pipeline"/>
    <s v="Pipeline"/>
    <b v="0"/>
    <b v="0"/>
    <m/>
    <b v="1"/>
    <b v="0"/>
    <b v="0"/>
    <x v="2"/>
    <b v="0"/>
    <m/>
    <x v="0"/>
    <m/>
    <s v="0055A00000BclF5QAJ"/>
    <d v="2021-04-11T19:52:59"/>
    <m/>
    <d v="2020-01-06T18:18:06"/>
    <m/>
    <m/>
    <b v="0"/>
    <m/>
    <m/>
    <s v="Inside Sales"/>
    <m/>
    <m/>
    <m/>
    <m/>
    <m/>
    <x v="1329"/>
    <x v="0"/>
    <b v="0"/>
    <m/>
    <m/>
    <m/>
    <s v="00531000007KgPgAAK"/>
    <s v="01s31000003qafjAAA"/>
    <s v="CWAs;Drugs;All Hazards"/>
    <m/>
    <m/>
    <m/>
    <m/>
    <m/>
    <m/>
    <s v="0125A000001NaBLQA0"/>
    <b v="0"/>
    <m/>
    <b v="0"/>
    <m/>
    <m/>
    <x v="2"/>
    <b v="0"/>
    <d v="2021-06-29T20:34:54"/>
    <m/>
    <m/>
    <b v="0"/>
    <x v="0"/>
    <m/>
    <m/>
    <n v="65398"/>
    <m/>
    <x v="336"/>
    <n v="10"/>
    <n v="0"/>
  </r>
  <r>
    <s v="0015A000022Qbl3QAC"/>
    <b v="0"/>
    <m/>
    <b v="0"/>
    <s v="7015A000001Zka0QAC"/>
    <m/>
    <m/>
    <x v="110"/>
    <b v="0"/>
    <m/>
    <m/>
    <s v="0035A00003IPASnQAP"/>
    <m/>
    <m/>
    <s v="00531000007MUoEAAW"/>
    <b v="0"/>
    <d v="2018-11-13T13:44:32"/>
    <m/>
    <b v="0"/>
    <m/>
    <m/>
    <b v="0"/>
    <d v="2020-04-01T00:00:00"/>
    <n v="4"/>
    <n v="2020"/>
    <s v="Pipeline"/>
    <s v="Pipeline"/>
    <b v="0"/>
    <b v="0"/>
    <m/>
    <b v="1"/>
    <b v="0"/>
    <b v="0"/>
    <x v="2"/>
    <b v="0"/>
    <m/>
    <x v="0"/>
    <d v="2018-11-29T00:00:00"/>
    <s v="00531000007KgPgAAK"/>
    <d v="2020-02-10T15:00:35"/>
    <m/>
    <d v="2020-02-10T15:00:35"/>
    <m/>
    <m/>
    <b v="0"/>
    <m/>
    <m/>
    <s v="Website"/>
    <m/>
    <m/>
    <m/>
    <m/>
    <m/>
    <x v="1330"/>
    <x v="0"/>
    <b v="0"/>
    <m/>
    <m/>
    <m/>
    <s v="00531000007KgPgAAK"/>
    <s v="01s31000003qafjAAA"/>
    <s v="All Hazards"/>
    <m/>
    <m/>
    <m/>
    <m/>
    <m/>
    <m/>
    <s v="0125A000001NaBLQA0"/>
    <b v="0"/>
    <m/>
    <b v="0"/>
    <m/>
    <m/>
    <x v="2"/>
    <b v="0"/>
    <d v="2021-06-29T20:34:54"/>
    <m/>
    <m/>
    <b v="0"/>
    <x v="0"/>
    <m/>
    <m/>
    <n v="117336.8"/>
    <m/>
    <x v="337"/>
    <n v="10"/>
    <n v="0"/>
  </r>
  <r>
    <s v="0015A000029VzZdQAK"/>
    <b v="0"/>
    <m/>
    <b v="0"/>
    <m/>
    <m/>
    <m/>
    <x v="287"/>
    <b v="0"/>
    <m/>
    <m/>
    <s v="0035A00003QzYpsQAF"/>
    <m/>
    <m/>
    <s v="00531000007MUoEAAW"/>
    <b v="0"/>
    <d v="2019-02-21T17:02:43"/>
    <m/>
    <b v="0"/>
    <m/>
    <m/>
    <b v="0"/>
    <d v="2020-04-01T00:00:00"/>
    <n v="4"/>
    <n v="2020"/>
    <s v="Pipeline"/>
    <s v="Pipeline"/>
    <b v="0"/>
    <b v="0"/>
    <m/>
    <b v="1"/>
    <b v="0"/>
    <b v="0"/>
    <x v="2"/>
    <b v="0"/>
    <m/>
    <x v="0"/>
    <d v="2019-02-21T00:00:00"/>
    <s v="0055A00000BclF5QAJ"/>
    <d v="2021-04-11T20:08:00"/>
    <m/>
    <d v="2020-01-06T18:18:06"/>
    <m/>
    <m/>
    <b v="0"/>
    <m/>
    <m/>
    <s v="Field Sales"/>
    <m/>
    <m/>
    <m/>
    <m/>
    <m/>
    <x v="1331"/>
    <x v="0"/>
    <b v="0"/>
    <m/>
    <m/>
    <m/>
    <s v="00531000007KgPgAAK"/>
    <s v="01s31000003qafjAAA"/>
    <s v="CWAs;Explosives;Drugs;All Hazards"/>
    <m/>
    <m/>
    <m/>
    <m/>
    <m/>
    <m/>
    <s v="0125A000001NaBLQA0"/>
    <b v="0"/>
    <m/>
    <b v="0"/>
    <m/>
    <m/>
    <x v="2"/>
    <b v="0"/>
    <d v="2021-06-29T20:34:54"/>
    <m/>
    <m/>
    <b v="0"/>
    <x v="0"/>
    <m/>
    <m/>
    <n v="115079.08"/>
    <m/>
    <x v="338"/>
    <n v="10"/>
    <n v="0"/>
  </r>
  <r>
    <s v="001i000001MZSfYAAX"/>
    <b v="0"/>
    <m/>
    <b v="0"/>
    <m/>
    <m/>
    <m/>
    <x v="39"/>
    <b v="0"/>
    <m/>
    <m/>
    <s v="0035A00003Psbp7QAB"/>
    <m/>
    <m/>
    <s v="00531000007MUoEAAW"/>
    <b v="0"/>
    <d v="2018-12-21T18:36:59"/>
    <m/>
    <b v="0"/>
    <m/>
    <m/>
    <b v="0"/>
    <d v="2020-04-01T00:00:00"/>
    <n v="4"/>
    <n v="2020"/>
    <s v="Pipeline"/>
    <s v="Pipeline"/>
    <b v="0"/>
    <b v="0"/>
    <m/>
    <b v="1"/>
    <b v="0"/>
    <b v="0"/>
    <x v="2"/>
    <b v="0"/>
    <m/>
    <x v="0"/>
    <d v="2020-01-15T00:00:00"/>
    <s v="0055A00000BclF5QAJ"/>
    <d v="2021-04-11T20:08:00"/>
    <m/>
    <d v="2020-01-06T18:18:06"/>
    <m/>
    <m/>
    <b v="0"/>
    <m/>
    <m/>
    <s v="Field Sales"/>
    <m/>
    <m/>
    <m/>
    <m/>
    <m/>
    <x v="1332"/>
    <x v="0"/>
    <b v="0"/>
    <m/>
    <m/>
    <m/>
    <s v="00531000007KgPgAAK"/>
    <s v="01s31000003qafjAAA"/>
    <s v="CWAs"/>
    <m/>
    <m/>
    <m/>
    <m/>
    <m/>
    <m/>
    <s v="0125A000001NaBLQA0"/>
    <b v="0"/>
    <m/>
    <b v="0"/>
    <m/>
    <m/>
    <x v="2"/>
    <b v="0"/>
    <d v="2021-06-29T20:34:54"/>
    <m/>
    <m/>
    <b v="0"/>
    <x v="0"/>
    <m/>
    <m/>
    <n v="144477.6"/>
    <m/>
    <x v="339"/>
    <n v="10"/>
    <n v="0"/>
  </r>
  <r>
    <s v="0015A00002ElQMAQA3"/>
    <b v="0"/>
    <m/>
    <b v="0"/>
    <m/>
    <m/>
    <m/>
    <x v="39"/>
    <b v="0"/>
    <m/>
    <m/>
    <m/>
    <m/>
    <m/>
    <s v="00531000007MUoEAAW"/>
    <b v="0"/>
    <d v="2019-09-13T15:10:15"/>
    <m/>
    <b v="0"/>
    <m/>
    <m/>
    <b v="0"/>
    <d v="2020-04-01T00:00:00"/>
    <n v="4"/>
    <n v="2020"/>
    <s v="Pipeline"/>
    <s v="Pipeline"/>
    <b v="0"/>
    <b v="0"/>
    <m/>
    <b v="1"/>
    <b v="0"/>
    <b v="0"/>
    <x v="2"/>
    <b v="0"/>
    <m/>
    <x v="0"/>
    <d v="2019-09-13T00:00:00"/>
    <s v="0055A00000BclF5QAJ"/>
    <d v="2021-04-11T20:08:00"/>
    <m/>
    <d v="2020-01-06T18:18:06"/>
    <m/>
    <m/>
    <b v="0"/>
    <m/>
    <m/>
    <s v="Field Sales"/>
    <m/>
    <m/>
    <m/>
    <m/>
    <m/>
    <x v="1333"/>
    <x v="0"/>
    <b v="0"/>
    <m/>
    <m/>
    <m/>
    <s v="00531000007KgPgAAK"/>
    <s v="01s31000003qafjAAA"/>
    <s v="Drugs;All Hazards"/>
    <m/>
    <m/>
    <m/>
    <m/>
    <m/>
    <m/>
    <s v="0125A000001NaBLQA0"/>
    <b v="0"/>
    <m/>
    <b v="0"/>
    <m/>
    <m/>
    <x v="2"/>
    <b v="0"/>
    <d v="2021-06-29T20:34:54"/>
    <m/>
    <m/>
    <b v="0"/>
    <x v="0"/>
    <m/>
    <m/>
    <n v="198781"/>
    <m/>
    <x v="340"/>
    <n v="10"/>
    <n v="0"/>
  </r>
  <r>
    <s v="0013100001fpyoxAAA"/>
    <b v="0"/>
    <m/>
    <b v="0"/>
    <m/>
    <m/>
    <m/>
    <x v="39"/>
    <b v="0"/>
    <m/>
    <m/>
    <s v="0035A00003XCePwQAL"/>
    <m/>
    <m/>
    <s v="00531000007MUoEAAW"/>
    <b v="0"/>
    <d v="2019-10-31T16:25:11"/>
    <m/>
    <b v="0"/>
    <m/>
    <m/>
    <b v="0"/>
    <d v="2020-04-01T00:00:00"/>
    <n v="4"/>
    <n v="2020"/>
    <s v="Pipeline"/>
    <s v="Pipeline"/>
    <b v="0"/>
    <b v="0"/>
    <m/>
    <b v="1"/>
    <b v="0"/>
    <b v="0"/>
    <x v="2"/>
    <b v="0"/>
    <m/>
    <x v="0"/>
    <d v="2020-03-31T00:00:00"/>
    <s v="0055A00000BclF5QAJ"/>
    <d v="2021-04-11T19:52:07"/>
    <m/>
    <d v="2020-01-06T18:18:06"/>
    <m/>
    <m/>
    <b v="0"/>
    <m/>
    <m/>
    <s v="Inside Sales"/>
    <m/>
    <m/>
    <m/>
    <m/>
    <m/>
    <x v="1334"/>
    <x v="0"/>
    <b v="0"/>
    <m/>
    <m/>
    <m/>
    <s v="00531000007KgPgAAK"/>
    <s v="01s31000003qafjAAA"/>
    <s v="CWAs;Explosives;Drugs;All Hazards"/>
    <m/>
    <m/>
    <m/>
    <m/>
    <m/>
    <s v="0Q05A0000024R5TSAU"/>
    <s v="0125A000001NaBLQA0"/>
    <b v="0"/>
    <m/>
    <b v="0"/>
    <m/>
    <m/>
    <x v="2"/>
    <b v="0"/>
    <d v="2021-06-29T20:34:55"/>
    <m/>
    <m/>
    <b v="0"/>
    <x v="0"/>
    <m/>
    <m/>
    <n v="11515.15"/>
    <m/>
    <x v="341"/>
    <n v="10"/>
    <n v="0"/>
  </r>
  <r>
    <s v="0015A000022R21OQAS"/>
    <b v="0"/>
    <m/>
    <b v="0"/>
    <m/>
    <m/>
    <m/>
    <x v="39"/>
    <b v="0"/>
    <m/>
    <m/>
    <s v="0035A00003JhRvxQAF"/>
    <m/>
    <m/>
    <s v="00531000007MUoEAAW"/>
    <b v="0"/>
    <d v="2019-11-14T15:38:48"/>
    <m/>
    <b v="0"/>
    <m/>
    <m/>
    <b v="0"/>
    <d v="2020-04-01T00:00:00"/>
    <n v="4"/>
    <n v="2020"/>
    <s v="Pipeline"/>
    <s v="Pipeline"/>
    <b v="0"/>
    <b v="0"/>
    <m/>
    <b v="1"/>
    <b v="0"/>
    <b v="0"/>
    <x v="2"/>
    <b v="0"/>
    <m/>
    <x v="0"/>
    <m/>
    <s v="0055A00000BclF5QAJ"/>
    <d v="2021-04-11T20:08:00"/>
    <m/>
    <d v="2020-01-06T18:18:06"/>
    <m/>
    <m/>
    <b v="0"/>
    <m/>
    <m/>
    <s v="Field Sales"/>
    <m/>
    <m/>
    <m/>
    <m/>
    <m/>
    <x v="1335"/>
    <x v="0"/>
    <b v="0"/>
    <m/>
    <m/>
    <m/>
    <s v="00531000007KgPgAAK"/>
    <s v="01s31000003qafjAAA"/>
    <m/>
    <m/>
    <m/>
    <m/>
    <m/>
    <m/>
    <m/>
    <s v="0125A000001NaBLQA0"/>
    <b v="0"/>
    <m/>
    <b v="0"/>
    <m/>
    <m/>
    <x v="2"/>
    <b v="0"/>
    <d v="2021-06-29T20:34:55"/>
    <m/>
    <m/>
    <b v="0"/>
    <x v="0"/>
    <m/>
    <m/>
    <n v="4569"/>
    <m/>
    <x v="342"/>
    <n v="10"/>
    <n v="0"/>
  </r>
  <r>
    <s v="0013100001gawnXAAQ"/>
    <b v="0"/>
    <m/>
    <b v="0"/>
    <m/>
    <m/>
    <m/>
    <x v="39"/>
    <b v="0"/>
    <m/>
    <m/>
    <m/>
    <m/>
    <m/>
    <s v="00531000007MUoEAAW"/>
    <b v="0"/>
    <d v="2018-06-22T13:08:05"/>
    <m/>
    <b v="0"/>
    <m/>
    <m/>
    <b v="0"/>
    <d v="2020-04-01T00:00:00"/>
    <n v="4"/>
    <n v="2020"/>
    <s v="Pipeline"/>
    <s v="Pipeline"/>
    <b v="0"/>
    <b v="0"/>
    <m/>
    <b v="1"/>
    <b v="0"/>
    <b v="0"/>
    <x v="2"/>
    <b v="0"/>
    <m/>
    <x v="0"/>
    <m/>
    <s v="0055A000009s6n0QAA"/>
    <d v="2020-01-06T18:18:07"/>
    <m/>
    <d v="2020-01-06T18:18:06"/>
    <m/>
    <m/>
    <b v="0"/>
    <m/>
    <m/>
    <s v="Other"/>
    <m/>
    <m/>
    <m/>
    <m/>
    <m/>
    <x v="1336"/>
    <x v="0"/>
    <b v="0"/>
    <m/>
    <m/>
    <m/>
    <s v="00531000007KgPgAAK"/>
    <s v="01si00000040RFIAA2"/>
    <s v="All Hazards"/>
    <m/>
    <m/>
    <m/>
    <m/>
    <m/>
    <m/>
    <s v="0125A000001NaBLQA0"/>
    <b v="0"/>
    <m/>
    <b v="0"/>
    <m/>
    <m/>
    <x v="2"/>
    <b v="0"/>
    <d v="2021-06-29T20:34:54"/>
    <m/>
    <m/>
    <b v="0"/>
    <x v="0"/>
    <m/>
    <m/>
    <n v="39318.400000000001"/>
    <m/>
    <x v="343"/>
    <n v="10"/>
    <n v="0"/>
  </r>
  <r>
    <s v="001i000001MZ8IpAAL"/>
    <b v="0"/>
    <m/>
    <b v="0"/>
    <m/>
    <m/>
    <m/>
    <x v="288"/>
    <b v="0"/>
    <m/>
    <m/>
    <s v="0035A00003aIVkVQAW"/>
    <m/>
    <m/>
    <s v="00531000007MUoEAAW"/>
    <b v="0"/>
    <d v="2019-10-08T17:35:35"/>
    <m/>
    <b v="0"/>
    <m/>
    <m/>
    <b v="0"/>
    <d v="2020-04-01T00:00:00"/>
    <n v="4"/>
    <n v="2020"/>
    <s v="Pipeline"/>
    <s v="Pipeline"/>
    <b v="0"/>
    <b v="0"/>
    <m/>
    <b v="1"/>
    <b v="0"/>
    <b v="0"/>
    <x v="2"/>
    <b v="0"/>
    <m/>
    <x v="0"/>
    <d v="2019-11-27T00:00:00"/>
    <s v="0055A00000BclF5QAJ"/>
    <d v="2021-04-11T19:52:07"/>
    <m/>
    <d v="2020-01-06T18:18:06"/>
    <m/>
    <m/>
    <b v="0"/>
    <m/>
    <m/>
    <s v="Inside Sales"/>
    <m/>
    <m/>
    <m/>
    <m/>
    <m/>
    <x v="1337"/>
    <x v="0"/>
    <b v="0"/>
    <m/>
    <m/>
    <m/>
    <s v="00531000007KgPgAAK"/>
    <s v="01si00000040RFIAA2"/>
    <s v="CWAs"/>
    <m/>
    <m/>
    <m/>
    <m/>
    <m/>
    <m/>
    <s v="0125A000001NaBLQA0"/>
    <b v="0"/>
    <m/>
    <b v="0"/>
    <m/>
    <m/>
    <x v="2"/>
    <b v="0"/>
    <d v="2021-06-29T20:34:54"/>
    <m/>
    <m/>
    <b v="0"/>
    <x v="0"/>
    <m/>
    <m/>
    <n v="64922.400000000001"/>
    <m/>
    <x v="344"/>
    <n v="10"/>
    <n v="0"/>
  </r>
  <r>
    <s v="0015A00001tb2pHQAQ"/>
    <b v="0"/>
    <m/>
    <b v="0"/>
    <m/>
    <m/>
    <m/>
    <x v="39"/>
    <b v="0"/>
    <m/>
    <m/>
    <m/>
    <m/>
    <m/>
    <s v="00531000007KgPgAAK"/>
    <b v="0"/>
    <d v="2017-08-01T06:04:14"/>
    <m/>
    <b v="0"/>
    <m/>
    <m/>
    <b v="0"/>
    <d v="2020-04-01T00:00:00"/>
    <n v="4"/>
    <n v="2020"/>
    <s v="Pipeline"/>
    <s v="Pipeline"/>
    <b v="0"/>
    <b v="0"/>
    <m/>
    <b v="1"/>
    <b v="0"/>
    <b v="0"/>
    <x v="2"/>
    <b v="0"/>
    <m/>
    <x v="0"/>
    <m/>
    <s v="0055A00000BclF5QAJ"/>
    <d v="2021-04-11T19:52:07"/>
    <m/>
    <d v="2020-01-06T18:18:06"/>
    <m/>
    <m/>
    <b v="0"/>
    <m/>
    <m/>
    <s v="Inside Sales"/>
    <m/>
    <m/>
    <m/>
    <m/>
    <m/>
    <x v="1338"/>
    <x v="0"/>
    <b v="0"/>
    <m/>
    <m/>
    <m/>
    <s v="00531000007KgPgAAK"/>
    <s v="01s31000003qafjAAA"/>
    <m/>
    <m/>
    <m/>
    <m/>
    <m/>
    <m/>
    <m/>
    <s v="0125A000001NaBLQA0"/>
    <b v="0"/>
    <m/>
    <b v="0"/>
    <m/>
    <m/>
    <x v="2"/>
    <b v="0"/>
    <d v="2021-06-29T20:34:54"/>
    <m/>
    <m/>
    <b v="0"/>
    <x v="0"/>
    <m/>
    <m/>
    <n v="65995"/>
    <m/>
    <x v="150"/>
    <n v="10"/>
    <n v="0"/>
  </r>
  <r>
    <s v="0013100001gawnXAAQ"/>
    <b v="0"/>
    <m/>
    <b v="0"/>
    <m/>
    <m/>
    <m/>
    <x v="39"/>
    <b v="0"/>
    <m/>
    <m/>
    <m/>
    <m/>
    <m/>
    <s v="00531000007KgPgAAK"/>
    <b v="0"/>
    <d v="2017-10-29T03:34:16"/>
    <m/>
    <b v="0"/>
    <m/>
    <m/>
    <b v="0"/>
    <d v="2020-04-01T00:00:00"/>
    <n v="4"/>
    <n v="2020"/>
    <s v="Pipeline"/>
    <s v="Pipeline"/>
    <b v="0"/>
    <b v="0"/>
    <m/>
    <b v="1"/>
    <b v="0"/>
    <b v="0"/>
    <x v="2"/>
    <b v="0"/>
    <m/>
    <x v="0"/>
    <m/>
    <s v="0055A00000BclF5QAJ"/>
    <d v="2021-04-11T19:52:07"/>
    <m/>
    <d v="2020-01-06T18:18:06"/>
    <m/>
    <m/>
    <b v="0"/>
    <m/>
    <m/>
    <s v="Inside Sales"/>
    <m/>
    <m/>
    <m/>
    <m/>
    <m/>
    <x v="1339"/>
    <x v="0"/>
    <b v="0"/>
    <m/>
    <m/>
    <m/>
    <s v="00531000007KgPgAAK"/>
    <s v="01s31000003qafjAAA"/>
    <m/>
    <m/>
    <m/>
    <m/>
    <m/>
    <m/>
    <m/>
    <s v="0125A000001NaBLQA0"/>
    <b v="0"/>
    <m/>
    <b v="0"/>
    <m/>
    <m/>
    <x v="2"/>
    <b v="0"/>
    <d v="2021-06-29T20:34:54"/>
    <m/>
    <m/>
    <b v="0"/>
    <x v="0"/>
    <m/>
    <m/>
    <n v="424164"/>
    <m/>
    <x v="345"/>
    <n v="10"/>
    <n v="0"/>
  </r>
  <r>
    <s v="0013100001gawnXAAQ"/>
    <b v="0"/>
    <m/>
    <b v="0"/>
    <m/>
    <m/>
    <m/>
    <x v="39"/>
    <b v="0"/>
    <m/>
    <m/>
    <m/>
    <m/>
    <m/>
    <s v="00531000008F2qlAAC"/>
    <b v="0"/>
    <d v="2018-04-12T09:47:30"/>
    <m/>
    <b v="0"/>
    <m/>
    <m/>
    <b v="0"/>
    <d v="2020-04-01T00:00:00"/>
    <n v="4"/>
    <n v="2020"/>
    <s v="Pipeline"/>
    <s v="Pipeline"/>
    <b v="0"/>
    <b v="0"/>
    <m/>
    <b v="1"/>
    <b v="0"/>
    <b v="0"/>
    <x v="2"/>
    <b v="0"/>
    <m/>
    <x v="0"/>
    <m/>
    <s v="0055A000009s6n0QAA"/>
    <d v="2020-01-06T18:18:07"/>
    <m/>
    <d v="2020-01-06T18:18:06"/>
    <m/>
    <m/>
    <b v="0"/>
    <m/>
    <m/>
    <s v="Other"/>
    <m/>
    <m/>
    <m/>
    <m/>
    <m/>
    <x v="1340"/>
    <x v="0"/>
    <b v="0"/>
    <m/>
    <m/>
    <m/>
    <s v="00531000007KgPgAAK"/>
    <s v="01si00000040RFIAA2"/>
    <m/>
    <m/>
    <m/>
    <m/>
    <m/>
    <m/>
    <m/>
    <s v="0125A000001NaBLQA0"/>
    <b v="0"/>
    <m/>
    <b v="0"/>
    <m/>
    <m/>
    <x v="2"/>
    <b v="0"/>
    <d v="2021-06-29T20:34:54"/>
    <m/>
    <m/>
    <b v="0"/>
    <x v="0"/>
    <m/>
    <m/>
    <n v="273244.40000000002"/>
    <m/>
    <x v="346"/>
    <n v="10"/>
    <n v="0"/>
  </r>
  <r>
    <s v="0013100001fshcEAAQ"/>
    <b v="0"/>
    <m/>
    <b v="0"/>
    <m/>
    <m/>
    <m/>
    <x v="10"/>
    <b v="0"/>
    <m/>
    <m/>
    <m/>
    <m/>
    <m/>
    <s v="00531000007KAsvAAG"/>
    <b v="0"/>
    <d v="2018-10-19T23:36:13"/>
    <m/>
    <b v="0"/>
    <m/>
    <m/>
    <b v="0"/>
    <d v="2021-04-01T00:00:00"/>
    <n v="4"/>
    <n v="2021"/>
    <s v="BestCase"/>
    <s v="Best Case"/>
    <b v="0"/>
    <b v="0"/>
    <m/>
    <b v="1"/>
    <b v="0"/>
    <b v="0"/>
    <x v="2"/>
    <b v="0"/>
    <m/>
    <x v="0"/>
    <m/>
    <s v="0055A00000BclF5QAJ"/>
    <d v="2021-06-11T12:57:25"/>
    <m/>
    <d v="2021-03-06T00:09:34"/>
    <m/>
    <m/>
    <b v="0"/>
    <m/>
    <m/>
    <s v="Field Sales"/>
    <m/>
    <m/>
    <m/>
    <m/>
    <m/>
    <x v="1341"/>
    <x v="0"/>
    <b v="0"/>
    <m/>
    <m/>
    <m/>
    <s v="0055A000009sa63QAA"/>
    <s v="01s31000003qafjAAA"/>
    <m/>
    <m/>
    <m/>
    <m/>
    <s v="MX908"/>
    <m/>
    <m/>
    <s v="0125A000001NaBLQA0"/>
    <b v="0"/>
    <m/>
    <b v="0"/>
    <m/>
    <m/>
    <x v="9"/>
    <b v="0"/>
    <d v="2021-06-29T20:34:54"/>
    <m/>
    <m/>
    <b v="0"/>
    <x v="0"/>
    <m/>
    <m/>
    <n v="99596.01"/>
    <m/>
    <x v="347"/>
    <n v="50"/>
    <n v="0"/>
  </r>
  <r>
    <s v="001i000001MYrYFAA1"/>
    <b v="0"/>
    <m/>
    <b v="0"/>
    <m/>
    <m/>
    <m/>
    <x v="10"/>
    <b v="0"/>
    <m/>
    <m/>
    <m/>
    <m/>
    <m/>
    <s v="0055A000009sa63QAA"/>
    <b v="0"/>
    <d v="2020-02-19T21:31:05"/>
    <m/>
    <b v="0"/>
    <m/>
    <m/>
    <b v="0"/>
    <d v="2021-04-01T00:00:00"/>
    <n v="4"/>
    <n v="2021"/>
    <s v="BestCase"/>
    <s v="Best Case"/>
    <b v="0"/>
    <b v="0"/>
    <s v="CAP BUDGET"/>
    <b v="1"/>
    <b v="0"/>
    <b v="0"/>
    <x v="2"/>
    <b v="0"/>
    <m/>
    <x v="0"/>
    <m/>
    <s v="0055A00000BclF5QAJ"/>
    <d v="2021-04-11T19:52:07"/>
    <m/>
    <d v="2020-12-28T05:01:56"/>
    <m/>
    <m/>
    <b v="0"/>
    <m/>
    <m/>
    <s v="Inside Sales"/>
    <m/>
    <m/>
    <m/>
    <m/>
    <m/>
    <x v="1342"/>
    <x v="0"/>
    <b v="0"/>
    <m/>
    <m/>
    <m/>
    <s v="0055A000009sa63QAA"/>
    <s v="01s31000003qafjAAA"/>
    <m/>
    <m/>
    <m/>
    <m/>
    <s v="MX908"/>
    <m/>
    <m/>
    <s v="0125A000001NaBLQA0"/>
    <b v="0"/>
    <m/>
    <b v="0"/>
    <m/>
    <m/>
    <x v="9"/>
    <b v="0"/>
    <d v="2021-06-29T20:34:55"/>
    <m/>
    <m/>
    <b v="0"/>
    <x v="0"/>
    <m/>
    <m/>
    <n v="2380"/>
    <m/>
    <x v="348"/>
    <n v="50"/>
    <n v="0"/>
  </r>
  <r>
    <s v="0013100001emXyOAAU"/>
    <b v="0"/>
    <m/>
    <b v="0"/>
    <m/>
    <m/>
    <m/>
    <x v="10"/>
    <b v="0"/>
    <m/>
    <m/>
    <m/>
    <m/>
    <m/>
    <s v="0055A000009sa63QAA"/>
    <b v="0"/>
    <d v="2020-12-16T16:20:27"/>
    <m/>
    <b v="0"/>
    <m/>
    <m/>
    <b v="0"/>
    <d v="2021-04-01T00:00:00"/>
    <n v="4"/>
    <n v="2021"/>
    <s v="BestCase"/>
    <s v="Best Case"/>
    <b v="0"/>
    <b v="0"/>
    <s v="UASI"/>
    <b v="1"/>
    <b v="0"/>
    <b v="0"/>
    <x v="3"/>
    <b v="0"/>
    <m/>
    <x v="0"/>
    <m/>
    <s v="0055A00000BclF5QAJ"/>
    <d v="2021-04-11T20:08:00"/>
    <m/>
    <m/>
    <m/>
    <m/>
    <b v="0"/>
    <m/>
    <m/>
    <s v="Field Sales"/>
    <m/>
    <m/>
    <m/>
    <m/>
    <m/>
    <x v="1343"/>
    <x v="0"/>
    <b v="0"/>
    <m/>
    <m/>
    <m/>
    <s v="0055A000009sa63QAA"/>
    <s v="01s31000003qafjAAA"/>
    <m/>
    <m/>
    <m/>
    <m/>
    <s v="MX908"/>
    <m/>
    <m/>
    <s v="0125A000001NaBLQA0"/>
    <b v="0"/>
    <m/>
    <b v="0"/>
    <m/>
    <m/>
    <x v="9"/>
    <b v="0"/>
    <d v="2021-06-29T20:34:55"/>
    <m/>
    <m/>
    <b v="0"/>
    <x v="0"/>
    <m/>
    <m/>
    <n v="283841.15000000002"/>
    <m/>
    <x v="349"/>
    <n v="50"/>
    <n v="0"/>
  </r>
  <r>
    <s v="0013100001jbjmoAAA"/>
    <b v="0"/>
    <m/>
    <b v="0"/>
    <s v="7015A000001eOy9QAE"/>
    <m/>
    <m/>
    <x v="289"/>
    <b v="0"/>
    <m/>
    <m/>
    <m/>
    <m/>
    <m/>
    <s v="00531000007MUoEAAW"/>
    <b v="0"/>
    <d v="2021-04-12T15:29:38"/>
    <m/>
    <b v="0"/>
    <m/>
    <m/>
    <b v="0"/>
    <d v="2021-04-01T00:00:00"/>
    <n v="4"/>
    <n v="2021"/>
    <s v="BestCase"/>
    <s v="Best Case"/>
    <b v="0"/>
    <b v="0"/>
    <s v="HSGP"/>
    <b v="1"/>
    <b v="0"/>
    <b v="0"/>
    <x v="3"/>
    <b v="0"/>
    <m/>
    <x v="0"/>
    <d v="2021-04-14T00:00:00"/>
    <s v="00531000007MUoEAAW"/>
    <d v="2021-06-28T13:28:52"/>
    <m/>
    <d v="2021-06-28T13:28:52"/>
    <d v="2021-06-28T00:00:00"/>
    <m/>
    <b v="0"/>
    <m/>
    <m/>
    <s v="Inside Sales"/>
    <m/>
    <m/>
    <m/>
    <m/>
    <m/>
    <x v="1344"/>
    <x v="0"/>
    <b v="0"/>
    <m/>
    <m/>
    <m/>
    <s v="00531000007MUoEAAW"/>
    <s v="01s31000003qafjAAA"/>
    <m/>
    <s v="All Hazards"/>
    <s v="0035A00003ijqE8QAI"/>
    <m/>
    <s v="MX908"/>
    <m/>
    <s v="0Q05A000001eXO6SAM"/>
    <s v="0125A000001NaBLQA0"/>
    <b v="0"/>
    <m/>
    <b v="0"/>
    <m/>
    <m/>
    <x v="9"/>
    <b v="0"/>
    <d v="2021-06-29T20:34:55"/>
    <m/>
    <m/>
    <b v="0"/>
    <x v="0"/>
    <m/>
    <m/>
    <n v="6500"/>
    <m/>
    <x v="350"/>
    <n v="50"/>
    <n v="0"/>
  </r>
  <r>
    <s v="0015A00002DUL4HQAX"/>
    <b v="0"/>
    <m/>
    <b v="0"/>
    <s v="7015A000001eOy9QAE"/>
    <m/>
    <m/>
    <x v="290"/>
    <b v="0"/>
    <m/>
    <m/>
    <s v="0035A00003XAjDrQAL"/>
    <m/>
    <m/>
    <s v="00531000007MUoEAAW"/>
    <b v="0"/>
    <d v="2021-03-15T20:28:53"/>
    <m/>
    <b v="0"/>
    <m/>
    <m/>
    <b v="0"/>
    <d v="2021-04-01T00:00:00"/>
    <n v="4"/>
    <n v="2021"/>
    <s v="BestCase"/>
    <s v="Best Case"/>
    <b v="0"/>
    <b v="0"/>
    <m/>
    <b v="1"/>
    <b v="0"/>
    <b v="0"/>
    <x v="3"/>
    <b v="0"/>
    <m/>
    <x v="0"/>
    <d v="2021-04-09T00:00:00"/>
    <s v="00531000007MUoEAAW"/>
    <d v="2021-05-10T19:09:46"/>
    <m/>
    <d v="2021-04-09T20:53:15"/>
    <m/>
    <m/>
    <b v="0"/>
    <m/>
    <m/>
    <s v="Inside Sales"/>
    <m/>
    <m/>
    <m/>
    <m/>
    <m/>
    <x v="1345"/>
    <x v="0"/>
    <b v="0"/>
    <m/>
    <m/>
    <m/>
    <s v="00531000007MUoEAAW"/>
    <s v="01s31000003qafjAAA"/>
    <m/>
    <s v="Drugs"/>
    <m/>
    <m/>
    <s v="MX908"/>
    <m/>
    <m/>
    <s v="0125A000001NaBLQA0"/>
    <b v="0"/>
    <m/>
    <b v="0"/>
    <m/>
    <m/>
    <x v="9"/>
    <b v="0"/>
    <d v="2021-06-29T20:34:55"/>
    <m/>
    <m/>
    <b v="0"/>
    <x v="0"/>
    <m/>
    <m/>
    <n v="6500"/>
    <m/>
    <x v="350"/>
    <n v="50"/>
    <n v="0"/>
  </r>
  <r>
    <s v="0016e00002ZiQpCAAV"/>
    <b v="0"/>
    <m/>
    <b v="0"/>
    <m/>
    <m/>
    <m/>
    <x v="272"/>
    <b v="0"/>
    <m/>
    <m/>
    <m/>
    <m/>
    <m/>
    <s v="00531000008F2qlAAC"/>
    <b v="0"/>
    <d v="2020-06-22T14:04:09"/>
    <m/>
    <b v="0"/>
    <m/>
    <m/>
    <b v="0"/>
    <d v="2021-04-01T00:00:00"/>
    <n v="4"/>
    <n v="2021"/>
    <s v="BestCase"/>
    <s v="Best Case"/>
    <b v="0"/>
    <b v="0"/>
    <m/>
    <b v="1"/>
    <b v="0"/>
    <b v="0"/>
    <x v="3"/>
    <b v="0"/>
    <m/>
    <x v="0"/>
    <m/>
    <s v="0055A00000BclF5QAJ"/>
    <d v="2021-06-08T13:46:48"/>
    <m/>
    <d v="2020-09-11T20:22:51"/>
    <m/>
    <m/>
    <b v="0"/>
    <m/>
    <m/>
    <s v="Field Sales"/>
    <m/>
    <m/>
    <m/>
    <m/>
    <m/>
    <x v="1346"/>
    <x v="0"/>
    <b v="0"/>
    <m/>
    <m/>
    <m/>
    <s v="00531000008F2qlAAC"/>
    <s v="01si00000040RFIAA2"/>
    <s v="CWAs;Explosives;Drugs"/>
    <s v="Drugs"/>
    <s v="0035A00003ZgeBrQAJ"/>
    <m/>
    <s v="MX908"/>
    <m/>
    <m/>
    <s v="0125A000001NaBLQA0"/>
    <b v="0"/>
    <m/>
    <b v="0"/>
    <m/>
    <m/>
    <x v="9"/>
    <b v="0"/>
    <d v="2021-06-29T20:34:55"/>
    <m/>
    <m/>
    <b v="0"/>
    <x v="0"/>
    <m/>
    <m/>
    <n v="147233.25"/>
    <m/>
    <x v="351"/>
    <n v="50"/>
    <n v="0"/>
  </r>
  <r>
    <s v="0015A00002TCHuYQAX"/>
    <b v="0"/>
    <m/>
    <b v="0"/>
    <m/>
    <m/>
    <m/>
    <x v="10"/>
    <b v="0"/>
    <m/>
    <m/>
    <m/>
    <m/>
    <m/>
    <s v="00531000007Es7rAAC"/>
    <b v="0"/>
    <d v="2021-01-11T15:06:50"/>
    <m/>
    <b v="0"/>
    <m/>
    <m/>
    <b v="0"/>
    <d v="2021-04-01T00:00:00"/>
    <n v="4"/>
    <n v="2021"/>
    <s v="BestCase"/>
    <s v="Best Case"/>
    <b v="0"/>
    <b v="0"/>
    <m/>
    <b v="1"/>
    <b v="0"/>
    <b v="0"/>
    <x v="3"/>
    <b v="0"/>
    <m/>
    <x v="0"/>
    <m/>
    <s v="00531000007KgPgAAK"/>
    <d v="2021-04-12T13:17:44"/>
    <m/>
    <d v="2021-04-12T13:17:44"/>
    <m/>
    <m/>
    <b v="0"/>
    <m/>
    <m/>
    <s v="Field Sales"/>
    <m/>
    <m/>
    <m/>
    <m/>
    <m/>
    <x v="1347"/>
    <x v="0"/>
    <b v="0"/>
    <m/>
    <m/>
    <m/>
    <s v="00531000007KgPgAAK"/>
    <s v="01s31000003qafjAAA"/>
    <m/>
    <s v="CWAs"/>
    <m/>
    <m/>
    <s v="MX908"/>
    <m/>
    <m/>
    <s v="0125A000001NaBLQA0"/>
    <b v="0"/>
    <s v="Drugs"/>
    <b v="0"/>
    <m/>
    <m/>
    <x v="9"/>
    <b v="0"/>
    <d v="2021-06-29T20:34:55"/>
    <m/>
    <m/>
    <b v="0"/>
    <x v="0"/>
    <m/>
    <m/>
    <n v="520000"/>
    <m/>
    <x v="155"/>
    <n v="50"/>
    <n v="0"/>
  </r>
  <r>
    <s v="0015A00002XRnUxQAL"/>
    <b v="0"/>
    <m/>
    <b v="0"/>
    <m/>
    <m/>
    <m/>
    <x v="10"/>
    <b v="0"/>
    <m/>
    <m/>
    <m/>
    <m/>
    <m/>
    <s v="0055A00000BcrkYQAR"/>
    <b v="0"/>
    <d v="2021-04-20T16:35:35"/>
    <m/>
    <b v="0"/>
    <m/>
    <m/>
    <b v="0"/>
    <d v="2021-04-01T00:00:00"/>
    <n v="4"/>
    <n v="2021"/>
    <s v="Omitted"/>
    <s v="Omitted"/>
    <b v="0"/>
    <b v="0"/>
    <m/>
    <b v="1"/>
    <b v="0"/>
    <b v="0"/>
    <x v="13"/>
    <b v="0"/>
    <m/>
    <x v="0"/>
    <m/>
    <s v="0055A00000BcrkYQAR"/>
    <d v="2021-04-20T17:44:16"/>
    <m/>
    <m/>
    <m/>
    <m/>
    <b v="0"/>
    <m/>
    <m/>
    <s v="Field Sales"/>
    <m/>
    <m/>
    <m/>
    <m/>
    <m/>
    <x v="1348"/>
    <x v="0"/>
    <b v="0"/>
    <m/>
    <m/>
    <m/>
    <s v="0055A00000BcrkYQAR"/>
    <s v="01si00000040RFIAA2"/>
    <m/>
    <s v="Drugs"/>
    <s v="0035A00003qeqztQAA"/>
    <m/>
    <s v="MX908"/>
    <m/>
    <m/>
    <s v="0125A000001NaBLQA0"/>
    <b v="0"/>
    <s v="Explosives"/>
    <b v="0"/>
    <m/>
    <m/>
    <x v="2"/>
    <b v="0"/>
    <d v="2021-06-29T20:34:55"/>
    <m/>
    <m/>
    <b v="0"/>
    <x v="0"/>
    <m/>
    <m/>
    <n v="59658.34"/>
    <m/>
    <x v="352"/>
    <n v="10"/>
    <n v="0"/>
  </r>
  <r>
    <s v="0015A00002DyuzgQAB"/>
    <b v="0"/>
    <m/>
    <b v="0"/>
    <m/>
    <m/>
    <m/>
    <x v="10"/>
    <b v="0"/>
    <m/>
    <m/>
    <s v="0035A00003XYGCcQAP"/>
    <m/>
    <m/>
    <s v="0055A000009sa63QAA"/>
    <b v="0"/>
    <d v="2019-08-16T12:30:17"/>
    <m/>
    <b v="0"/>
    <m/>
    <m/>
    <b v="0"/>
    <d v="2021-04-01T00:00:00"/>
    <n v="4"/>
    <n v="2021"/>
    <s v="Pipeline"/>
    <s v="Pipeline"/>
    <b v="0"/>
    <b v="0"/>
    <m/>
    <b v="1"/>
    <b v="0"/>
    <b v="0"/>
    <x v="7"/>
    <b v="0"/>
    <m/>
    <x v="0"/>
    <m/>
    <s v="0055A00000BclF5QAJ"/>
    <d v="2021-04-14T20:01:34"/>
    <m/>
    <d v="2020-12-28T05:46:12"/>
    <m/>
    <m/>
    <b v="0"/>
    <m/>
    <m/>
    <s v="Field Sales"/>
    <m/>
    <m/>
    <m/>
    <m/>
    <m/>
    <x v="1349"/>
    <x v="0"/>
    <b v="0"/>
    <m/>
    <m/>
    <m/>
    <s v="0055A000009sa63QAA"/>
    <s v="01s31000003qafjAAA"/>
    <m/>
    <m/>
    <m/>
    <m/>
    <s v="MX908"/>
    <m/>
    <m/>
    <s v="0125A000001NaBLQA0"/>
    <b v="0"/>
    <m/>
    <b v="0"/>
    <m/>
    <m/>
    <x v="3"/>
    <b v="0"/>
    <d v="2021-06-29T20:34:54"/>
    <m/>
    <m/>
    <b v="0"/>
    <x v="0"/>
    <m/>
    <m/>
    <n v="70422.009999999995"/>
    <m/>
    <x v="353"/>
    <n v="5"/>
    <n v="0"/>
  </r>
  <r>
    <s v="0015A00002IoVRGQA3"/>
    <b v="0"/>
    <m/>
    <b v="0"/>
    <m/>
    <m/>
    <m/>
    <x v="10"/>
    <b v="0"/>
    <m/>
    <m/>
    <m/>
    <m/>
    <m/>
    <s v="0055A000009sa63QAA"/>
    <b v="0"/>
    <d v="2020-02-28T23:38:37"/>
    <m/>
    <b v="0"/>
    <m/>
    <m/>
    <b v="0"/>
    <d v="2021-04-01T00:00:00"/>
    <n v="4"/>
    <n v="2021"/>
    <s v="Pipeline"/>
    <s v="Pipeline"/>
    <b v="0"/>
    <b v="0"/>
    <m/>
    <b v="1"/>
    <b v="0"/>
    <b v="0"/>
    <x v="5"/>
    <b v="0"/>
    <m/>
    <x v="0"/>
    <m/>
    <s v="0055A00000BclF5QAJ"/>
    <d v="2021-04-11T20:08:00"/>
    <m/>
    <d v="2020-12-28T05:11:02"/>
    <m/>
    <m/>
    <b v="0"/>
    <m/>
    <m/>
    <s v="Field Sales"/>
    <m/>
    <m/>
    <m/>
    <m/>
    <m/>
    <x v="1350"/>
    <x v="0"/>
    <b v="0"/>
    <m/>
    <m/>
    <m/>
    <s v="0055A000009sa63QAA"/>
    <s v="01s31000003qafjAAA"/>
    <m/>
    <m/>
    <m/>
    <m/>
    <s v="MX908"/>
    <m/>
    <m/>
    <s v="0125A000001NaBLQA0"/>
    <b v="0"/>
    <m/>
    <b v="0"/>
    <m/>
    <m/>
    <x v="3"/>
    <b v="0"/>
    <d v="2021-06-29T20:34:55"/>
    <m/>
    <m/>
    <b v="0"/>
    <x v="0"/>
    <m/>
    <m/>
    <n v="65675"/>
    <m/>
    <x v="354"/>
    <n v="5"/>
    <n v="0"/>
  </r>
  <r>
    <s v="0013100001jYRcqAAG"/>
    <b v="0"/>
    <m/>
    <b v="0"/>
    <m/>
    <m/>
    <m/>
    <x v="39"/>
    <b v="0"/>
    <m/>
    <m/>
    <m/>
    <m/>
    <m/>
    <s v="00531000007MUoEAAW"/>
    <b v="0"/>
    <d v="2020-05-20T18:07:31"/>
    <m/>
    <b v="0"/>
    <m/>
    <m/>
    <b v="0"/>
    <d v="2020-04-01T00:00:00"/>
    <n v="4"/>
    <n v="2020"/>
    <s v="Pipeline"/>
    <s v="Pipeline"/>
    <b v="0"/>
    <b v="0"/>
    <m/>
    <b v="1"/>
    <b v="0"/>
    <b v="0"/>
    <x v="13"/>
    <b v="0"/>
    <m/>
    <x v="0"/>
    <d v="2020-05-20T00:00:00"/>
    <s v="0055A00000BclF5QAJ"/>
    <d v="2021-04-11T20:08:00"/>
    <m/>
    <m/>
    <m/>
    <m/>
    <b v="0"/>
    <m/>
    <m/>
    <s v="Field Sales"/>
    <m/>
    <m/>
    <m/>
    <m/>
    <m/>
    <x v="1351"/>
    <x v="0"/>
    <b v="0"/>
    <m/>
    <m/>
    <m/>
    <s v="00531000007KgPgAAK"/>
    <s v="01s31000003qafjAAA"/>
    <s v="CWAs;All Hazards"/>
    <m/>
    <m/>
    <m/>
    <s v="MX908"/>
    <m/>
    <m/>
    <s v="0125A000001NaBLQA0"/>
    <b v="0"/>
    <m/>
    <b v="0"/>
    <m/>
    <m/>
    <x v="2"/>
    <b v="0"/>
    <d v="2021-06-29T20:34:55"/>
    <m/>
    <m/>
    <b v="0"/>
    <x v="0"/>
    <m/>
    <m/>
    <n v="65636"/>
    <m/>
    <x v="25"/>
    <n v="10"/>
    <n v="0"/>
  </r>
  <r>
    <s v="0013100001jYG5GAAW"/>
    <b v="0"/>
    <m/>
    <b v="0"/>
    <m/>
    <m/>
    <m/>
    <x v="39"/>
    <b v="0"/>
    <m/>
    <m/>
    <m/>
    <m/>
    <m/>
    <s v="00531000007MUoEAAW"/>
    <b v="0"/>
    <d v="2020-05-26T15:24:48"/>
    <m/>
    <b v="0"/>
    <m/>
    <m/>
    <b v="0"/>
    <d v="2020-04-01T00:00:00"/>
    <n v="4"/>
    <n v="2020"/>
    <s v="Pipeline"/>
    <s v="Pipeline"/>
    <b v="0"/>
    <b v="0"/>
    <m/>
    <b v="1"/>
    <b v="0"/>
    <b v="0"/>
    <x v="8"/>
    <b v="0"/>
    <m/>
    <x v="0"/>
    <d v="2020-05-26T00:00:00"/>
    <s v="0055A00000BclF5QAJ"/>
    <d v="2021-04-11T20:08:00"/>
    <m/>
    <m/>
    <m/>
    <m/>
    <b v="0"/>
    <m/>
    <m/>
    <s v="Field Sales"/>
    <m/>
    <m/>
    <m/>
    <m/>
    <m/>
    <x v="1352"/>
    <x v="0"/>
    <b v="0"/>
    <m/>
    <m/>
    <m/>
    <s v="00531000007KgPgAAK"/>
    <s v="01s31000003qafjAAA"/>
    <s v="CWAs;Explosives;Drugs;All Hazards"/>
    <m/>
    <m/>
    <m/>
    <s v="MX908"/>
    <m/>
    <m/>
    <s v="0125A000001NaBLQA0"/>
    <b v="0"/>
    <m/>
    <b v="0"/>
    <m/>
    <m/>
    <x v="2"/>
    <b v="0"/>
    <d v="2021-06-29T20:34:55"/>
    <m/>
    <m/>
    <b v="0"/>
    <x v="0"/>
    <m/>
    <m/>
    <n v="65437"/>
    <m/>
    <x v="74"/>
    <n v="10"/>
    <n v="0"/>
  </r>
  <r>
    <s v="0013100001fscftAAA"/>
    <b v="0"/>
    <m/>
    <b v="0"/>
    <m/>
    <m/>
    <m/>
    <x v="39"/>
    <b v="0"/>
    <m/>
    <m/>
    <m/>
    <m/>
    <m/>
    <s v="00531000007MUoEAAW"/>
    <b v="0"/>
    <d v="2020-05-26T16:09:02"/>
    <m/>
    <b v="0"/>
    <m/>
    <m/>
    <b v="0"/>
    <d v="2020-04-01T00:00:00"/>
    <n v="4"/>
    <n v="2020"/>
    <s v="Pipeline"/>
    <s v="Pipeline"/>
    <b v="0"/>
    <b v="0"/>
    <m/>
    <b v="1"/>
    <b v="0"/>
    <b v="0"/>
    <x v="8"/>
    <b v="0"/>
    <m/>
    <x v="0"/>
    <d v="2020-05-26T00:00:00"/>
    <s v="0055A00000BclF5QAJ"/>
    <d v="2021-04-11T20:08:00"/>
    <m/>
    <m/>
    <m/>
    <m/>
    <b v="0"/>
    <m/>
    <m/>
    <s v="Field Sales"/>
    <m/>
    <m/>
    <m/>
    <m/>
    <m/>
    <x v="1353"/>
    <x v="0"/>
    <b v="0"/>
    <m/>
    <m/>
    <m/>
    <s v="00531000007KgPgAAK"/>
    <s v="01s31000003qafjAAA"/>
    <s v="CWAs;Explosives;Drugs;All Hazards"/>
    <m/>
    <m/>
    <m/>
    <s v="MX908"/>
    <m/>
    <m/>
    <s v="0125A000001NaBLQA0"/>
    <b v="0"/>
    <m/>
    <b v="0"/>
    <m/>
    <m/>
    <x v="2"/>
    <b v="0"/>
    <d v="2021-06-29T20:34:55"/>
    <m/>
    <m/>
    <b v="0"/>
    <x v="0"/>
    <m/>
    <m/>
    <n v="65437"/>
    <m/>
    <x v="74"/>
    <n v="10"/>
    <n v="0"/>
  </r>
  <r>
    <s v="0013100001k6bWtAAI"/>
    <b v="0"/>
    <m/>
    <b v="0"/>
    <m/>
    <m/>
    <m/>
    <x v="39"/>
    <b v="0"/>
    <m/>
    <m/>
    <m/>
    <m/>
    <m/>
    <s v="00531000007MUoEAAW"/>
    <b v="0"/>
    <d v="2020-05-26T18:31:45"/>
    <m/>
    <b v="0"/>
    <m/>
    <m/>
    <b v="0"/>
    <d v="2020-04-01T00:00:00"/>
    <n v="4"/>
    <n v="2020"/>
    <s v="Pipeline"/>
    <s v="Pipeline"/>
    <b v="0"/>
    <b v="0"/>
    <m/>
    <b v="1"/>
    <b v="0"/>
    <b v="0"/>
    <x v="8"/>
    <b v="0"/>
    <m/>
    <x v="0"/>
    <m/>
    <s v="0055A00000BclF5QAJ"/>
    <d v="2021-04-11T20:08:00"/>
    <m/>
    <m/>
    <m/>
    <m/>
    <b v="0"/>
    <m/>
    <m/>
    <s v="Field Sales"/>
    <m/>
    <m/>
    <m/>
    <m/>
    <m/>
    <x v="1354"/>
    <x v="0"/>
    <b v="0"/>
    <m/>
    <m/>
    <m/>
    <s v="00531000007KgPgAAK"/>
    <s v="01s31000003qafjAAA"/>
    <s v="CWAs;Explosives"/>
    <m/>
    <m/>
    <m/>
    <s v="MX908"/>
    <m/>
    <s v="0Q05A0000013vQiSAI"/>
    <s v="0125A000001NaBLQA0"/>
    <b v="0"/>
    <m/>
    <b v="0"/>
    <m/>
    <m/>
    <x v="2"/>
    <b v="0"/>
    <d v="2021-06-29T20:34:55"/>
    <m/>
    <m/>
    <b v="0"/>
    <x v="0"/>
    <m/>
    <m/>
    <n v="65636"/>
    <m/>
    <x v="25"/>
    <n v="10"/>
    <n v="0"/>
  </r>
  <r>
    <s v="0013100001jXxJ9AAK"/>
    <b v="0"/>
    <m/>
    <b v="0"/>
    <m/>
    <m/>
    <m/>
    <x v="39"/>
    <b v="0"/>
    <m/>
    <m/>
    <m/>
    <m/>
    <m/>
    <s v="00531000007MUoEAAW"/>
    <b v="0"/>
    <d v="2020-05-26T18:39:03"/>
    <m/>
    <b v="0"/>
    <m/>
    <m/>
    <b v="0"/>
    <d v="2020-04-01T00:00:00"/>
    <n v="4"/>
    <n v="2020"/>
    <s v="Pipeline"/>
    <s v="Pipeline"/>
    <b v="0"/>
    <b v="0"/>
    <m/>
    <b v="1"/>
    <b v="0"/>
    <b v="0"/>
    <x v="8"/>
    <b v="0"/>
    <m/>
    <x v="0"/>
    <m/>
    <s v="0055A00000BclF5QAJ"/>
    <d v="2021-04-11T20:08:00"/>
    <m/>
    <m/>
    <m/>
    <m/>
    <b v="0"/>
    <m/>
    <m/>
    <s v="Field Sales"/>
    <m/>
    <m/>
    <m/>
    <m/>
    <m/>
    <x v="1355"/>
    <x v="0"/>
    <b v="0"/>
    <m/>
    <m/>
    <m/>
    <s v="00531000007KgPgAAK"/>
    <s v="01s31000003qafjAAA"/>
    <s v="CWAs;Explosives"/>
    <m/>
    <m/>
    <m/>
    <s v="MX908"/>
    <m/>
    <m/>
    <s v="0125A000001NaBLQA0"/>
    <b v="0"/>
    <m/>
    <b v="0"/>
    <m/>
    <m/>
    <x v="2"/>
    <b v="0"/>
    <d v="2021-06-29T20:34:55"/>
    <m/>
    <m/>
    <b v="0"/>
    <x v="0"/>
    <m/>
    <m/>
    <n v="65636"/>
    <m/>
    <x v="25"/>
    <n v="10"/>
    <n v="0"/>
  </r>
  <r>
    <s v="0013100001jbIFLAA2"/>
    <b v="0"/>
    <m/>
    <b v="0"/>
    <m/>
    <m/>
    <m/>
    <x v="39"/>
    <b v="0"/>
    <m/>
    <m/>
    <m/>
    <m/>
    <m/>
    <s v="00531000007MUoEAAW"/>
    <b v="0"/>
    <d v="2020-05-26T19:12:05"/>
    <m/>
    <b v="0"/>
    <m/>
    <m/>
    <b v="0"/>
    <d v="2020-04-01T00:00:00"/>
    <n v="4"/>
    <n v="2020"/>
    <s v="Pipeline"/>
    <s v="Pipeline"/>
    <b v="0"/>
    <b v="0"/>
    <m/>
    <b v="1"/>
    <b v="0"/>
    <b v="0"/>
    <x v="8"/>
    <b v="0"/>
    <m/>
    <x v="0"/>
    <m/>
    <s v="0055A00000BclF5QAJ"/>
    <d v="2021-04-11T20:08:00"/>
    <m/>
    <m/>
    <m/>
    <m/>
    <b v="0"/>
    <m/>
    <m/>
    <s v="Field Sales"/>
    <m/>
    <m/>
    <m/>
    <m/>
    <m/>
    <x v="1356"/>
    <x v="0"/>
    <b v="0"/>
    <m/>
    <m/>
    <m/>
    <s v="00531000007KgPgAAK"/>
    <s v="01s31000003qafjAAA"/>
    <s v="CWAs;Explosives"/>
    <m/>
    <m/>
    <m/>
    <s v="MX908"/>
    <m/>
    <m/>
    <s v="0125A000001NaBLQA0"/>
    <b v="0"/>
    <m/>
    <b v="0"/>
    <m/>
    <m/>
    <x v="2"/>
    <b v="0"/>
    <d v="2021-06-29T20:34:55"/>
    <m/>
    <m/>
    <b v="0"/>
    <x v="0"/>
    <m/>
    <m/>
    <n v="65636"/>
    <m/>
    <x v="25"/>
    <n v="10"/>
    <n v="0"/>
  </r>
  <r>
    <s v="0015A00002OImqSQAT"/>
    <b v="0"/>
    <m/>
    <b v="0"/>
    <m/>
    <m/>
    <m/>
    <x v="39"/>
    <b v="0"/>
    <m/>
    <m/>
    <s v="0035A00003hmhPMQAY"/>
    <m/>
    <m/>
    <s v="00531000007MUoEAAW"/>
    <b v="0"/>
    <d v="2020-08-11T20:41:09"/>
    <m/>
    <b v="0"/>
    <m/>
    <m/>
    <b v="0"/>
    <d v="2020-04-01T00:00:00"/>
    <n v="4"/>
    <n v="2020"/>
    <s v="Pipeline"/>
    <s v="Pipeline"/>
    <b v="0"/>
    <b v="0"/>
    <m/>
    <b v="1"/>
    <b v="0"/>
    <b v="0"/>
    <x v="8"/>
    <b v="0"/>
    <m/>
    <x v="0"/>
    <d v="2020-08-11T00:00:00"/>
    <s v="0055A00000BclF5QAJ"/>
    <d v="2021-04-11T19:52:07"/>
    <m/>
    <m/>
    <m/>
    <m/>
    <b v="0"/>
    <m/>
    <m/>
    <s v="Inside Sales"/>
    <m/>
    <m/>
    <m/>
    <m/>
    <m/>
    <x v="1357"/>
    <x v="0"/>
    <b v="0"/>
    <m/>
    <m/>
    <m/>
    <s v="00531000007KgPgAAK"/>
    <s v="01s31000003qafjAAA"/>
    <m/>
    <m/>
    <m/>
    <m/>
    <s v="MX908"/>
    <m/>
    <m/>
    <s v="0125A000001NaBLQA0"/>
    <b v="0"/>
    <m/>
    <b v="0"/>
    <m/>
    <m/>
    <x v="2"/>
    <b v="0"/>
    <d v="2021-06-29T20:34:55"/>
    <m/>
    <m/>
    <b v="0"/>
    <x v="0"/>
    <m/>
    <m/>
    <n v="65636"/>
    <m/>
    <x v="25"/>
    <n v="10"/>
    <n v="0"/>
  </r>
  <r>
    <s v="0015A00002OKvDwQAL"/>
    <b v="0"/>
    <m/>
    <b v="0"/>
    <s v="7015A000001zMbOQAU"/>
    <m/>
    <m/>
    <x v="39"/>
    <b v="0"/>
    <m/>
    <m/>
    <m/>
    <m/>
    <m/>
    <s v="00531000007MUoEAAW"/>
    <b v="0"/>
    <d v="2020-08-27T20:23:42"/>
    <m/>
    <b v="0"/>
    <m/>
    <m/>
    <b v="0"/>
    <d v="2020-04-01T00:00:00"/>
    <n v="4"/>
    <n v="2020"/>
    <s v="Pipeline"/>
    <s v="Pipeline"/>
    <b v="0"/>
    <b v="0"/>
    <m/>
    <b v="1"/>
    <b v="0"/>
    <b v="0"/>
    <x v="8"/>
    <b v="0"/>
    <m/>
    <x v="0"/>
    <d v="2020-08-27T00:00:00"/>
    <s v="00531000007MUoEAAW"/>
    <d v="2020-08-27T20:23:50"/>
    <m/>
    <m/>
    <m/>
    <m/>
    <b v="0"/>
    <m/>
    <m/>
    <s v="Website"/>
    <m/>
    <m/>
    <m/>
    <m/>
    <m/>
    <x v="1358"/>
    <x v="0"/>
    <b v="0"/>
    <m/>
    <m/>
    <m/>
    <s v="00531000007KgPgAAK"/>
    <s v="01s31000003qafjAAA"/>
    <s v="Drugs"/>
    <m/>
    <m/>
    <m/>
    <s v="MX908"/>
    <m/>
    <m/>
    <s v="0125A000001NaBLQA0"/>
    <b v="0"/>
    <m/>
    <b v="0"/>
    <m/>
    <m/>
    <x v="2"/>
    <b v="0"/>
    <d v="2021-06-29T20:34:55"/>
    <m/>
    <m/>
    <b v="0"/>
    <x v="0"/>
    <m/>
    <m/>
    <n v="405437"/>
    <m/>
    <x v="355"/>
    <n v="10"/>
    <n v="0"/>
  </r>
  <r>
    <s v="0015A00002DRnBqQAL"/>
    <b v="0"/>
    <m/>
    <b v="0"/>
    <m/>
    <m/>
    <m/>
    <x v="39"/>
    <b v="0"/>
    <m/>
    <m/>
    <m/>
    <m/>
    <m/>
    <s v="00531000007MUoEAAW"/>
    <b v="0"/>
    <d v="2020-01-06T20:22:15"/>
    <m/>
    <b v="0"/>
    <m/>
    <m/>
    <b v="0"/>
    <d v="2020-04-01T00:00:00"/>
    <n v="4"/>
    <n v="2020"/>
    <s v="Pipeline"/>
    <s v="Pipeline"/>
    <b v="0"/>
    <b v="0"/>
    <m/>
    <b v="1"/>
    <b v="0"/>
    <b v="0"/>
    <x v="8"/>
    <b v="0"/>
    <m/>
    <x v="0"/>
    <d v="2020-01-06T00:00:00"/>
    <s v="0055A00000BclF5QAJ"/>
    <d v="2021-04-11T20:08:00"/>
    <m/>
    <m/>
    <m/>
    <m/>
    <b v="0"/>
    <m/>
    <m/>
    <s v="Field Sales"/>
    <m/>
    <m/>
    <m/>
    <m/>
    <m/>
    <x v="1359"/>
    <x v="0"/>
    <b v="0"/>
    <m/>
    <m/>
    <m/>
    <s v="00531000007KgPgAAK"/>
    <s v="01si00000040RFIAA2"/>
    <s v="Explosives"/>
    <m/>
    <m/>
    <m/>
    <s v="MX908"/>
    <m/>
    <m/>
    <s v="0125A000001NaBLQA0"/>
    <b v="0"/>
    <m/>
    <b v="0"/>
    <m/>
    <m/>
    <x v="2"/>
    <b v="0"/>
    <d v="2021-06-29T20:34:55"/>
    <m/>
    <m/>
    <b v="0"/>
    <x v="0"/>
    <m/>
    <m/>
    <n v="112199.2"/>
    <m/>
    <x v="356"/>
    <n v="10"/>
    <n v="0"/>
  </r>
  <r>
    <s v="0015A00002JMKtxQAH"/>
    <b v="0"/>
    <m/>
    <b v="0"/>
    <m/>
    <m/>
    <m/>
    <x v="39"/>
    <b v="0"/>
    <m/>
    <m/>
    <m/>
    <m/>
    <m/>
    <s v="00531000007MUoEAAW"/>
    <b v="0"/>
    <d v="2020-03-12T15:36:10"/>
    <m/>
    <b v="0"/>
    <m/>
    <m/>
    <b v="0"/>
    <d v="2020-04-01T00:00:00"/>
    <n v="4"/>
    <n v="2020"/>
    <s v="Pipeline"/>
    <s v="Pipeline"/>
    <b v="0"/>
    <b v="0"/>
    <m/>
    <b v="1"/>
    <b v="0"/>
    <b v="0"/>
    <x v="8"/>
    <b v="0"/>
    <m/>
    <x v="0"/>
    <m/>
    <s v="0055A00000BclF5QAJ"/>
    <d v="2021-04-11T20:08:00"/>
    <m/>
    <m/>
    <m/>
    <m/>
    <b v="0"/>
    <m/>
    <m/>
    <s v="Field Sales"/>
    <m/>
    <m/>
    <m/>
    <m/>
    <m/>
    <x v="1360"/>
    <x v="0"/>
    <b v="0"/>
    <m/>
    <m/>
    <m/>
    <s v="00531000007KgPgAAK"/>
    <s v="01si00000040RFIAA2"/>
    <s v="CWAs;Explosives;Drugs;All Hazards"/>
    <m/>
    <m/>
    <m/>
    <s v="MX908"/>
    <m/>
    <s v="0Q05A000001eAi9SAE"/>
    <s v="0125A000001NaBLQA0"/>
    <b v="0"/>
    <m/>
    <b v="0"/>
    <m/>
    <m/>
    <x v="2"/>
    <b v="0"/>
    <d v="2021-06-29T20:34:55"/>
    <m/>
    <m/>
    <b v="0"/>
    <x v="0"/>
    <m/>
    <m/>
    <n v="98750"/>
    <m/>
    <x v="357"/>
    <n v="10"/>
    <n v="0"/>
  </r>
  <r>
    <s v="0015A00001tZ9JzQAK"/>
    <b v="0"/>
    <m/>
    <b v="0"/>
    <m/>
    <m/>
    <m/>
    <x v="39"/>
    <b v="0"/>
    <m/>
    <m/>
    <m/>
    <m/>
    <m/>
    <s v="00531000007MUoEAAW"/>
    <b v="0"/>
    <d v="2020-04-16T17:26:43"/>
    <m/>
    <b v="0"/>
    <m/>
    <m/>
    <b v="0"/>
    <d v="2020-04-01T00:00:00"/>
    <n v="4"/>
    <n v="2020"/>
    <s v="Pipeline"/>
    <s v="Pipeline"/>
    <b v="0"/>
    <b v="0"/>
    <m/>
    <b v="1"/>
    <b v="0"/>
    <b v="0"/>
    <x v="8"/>
    <b v="0"/>
    <m/>
    <x v="0"/>
    <m/>
    <s v="0055A00000BclF5QAJ"/>
    <d v="2021-04-11T20:08:00"/>
    <m/>
    <m/>
    <m/>
    <m/>
    <b v="0"/>
    <m/>
    <m/>
    <s v="Field Sales"/>
    <m/>
    <m/>
    <m/>
    <m/>
    <m/>
    <x v="1361"/>
    <x v="0"/>
    <b v="0"/>
    <m/>
    <m/>
    <m/>
    <s v="00531000007KgPgAAK"/>
    <s v="01si00000040RFIAA2"/>
    <m/>
    <m/>
    <m/>
    <m/>
    <s v="MX908"/>
    <m/>
    <m/>
    <s v="0125A000001NaBLQA0"/>
    <b v="0"/>
    <m/>
    <b v="0"/>
    <m/>
    <m/>
    <x v="2"/>
    <b v="0"/>
    <d v="2021-06-29T20:34:55"/>
    <m/>
    <m/>
    <b v="0"/>
    <x v="0"/>
    <m/>
    <m/>
    <n v="4875"/>
    <m/>
    <x v="358"/>
    <n v="10"/>
    <n v="0"/>
  </r>
  <r>
    <s v="0015A00002KHn0KQAT"/>
    <b v="0"/>
    <m/>
    <b v="0"/>
    <m/>
    <m/>
    <m/>
    <x v="39"/>
    <b v="0"/>
    <m/>
    <m/>
    <s v="0035A00003fKIr0QAG"/>
    <m/>
    <m/>
    <s v="00531000007MUoEAAW"/>
    <b v="0"/>
    <d v="2020-05-06T17:16:11"/>
    <m/>
    <b v="0"/>
    <m/>
    <m/>
    <b v="0"/>
    <d v="2020-04-01T00:00:00"/>
    <n v="4"/>
    <n v="2020"/>
    <s v="Pipeline"/>
    <s v="Pipeline"/>
    <b v="0"/>
    <b v="0"/>
    <m/>
    <b v="1"/>
    <b v="0"/>
    <b v="0"/>
    <x v="8"/>
    <b v="0"/>
    <m/>
    <x v="0"/>
    <d v="2020-05-07T00:00:00"/>
    <s v="0055A00000BclF5QAJ"/>
    <d v="2021-04-11T20:08:00"/>
    <m/>
    <m/>
    <m/>
    <m/>
    <b v="0"/>
    <m/>
    <m/>
    <s v="Field Sales"/>
    <m/>
    <m/>
    <m/>
    <m/>
    <m/>
    <x v="1362"/>
    <x v="0"/>
    <b v="0"/>
    <m/>
    <m/>
    <m/>
    <s v="00531000007KgPgAAK"/>
    <s v="01si00000040RFIAA2"/>
    <m/>
    <m/>
    <m/>
    <m/>
    <s v="MX908"/>
    <m/>
    <s v="0Q05A0000013uizSAA"/>
    <s v="0125A000001NaBLQA0"/>
    <b v="0"/>
    <m/>
    <b v="0"/>
    <m/>
    <m/>
    <x v="2"/>
    <b v="0"/>
    <d v="2021-06-29T20:34:55"/>
    <m/>
    <m/>
    <b v="0"/>
    <x v="0"/>
    <m/>
    <m/>
    <n v="66200"/>
    <m/>
    <x v="359"/>
    <n v="10"/>
    <n v="0"/>
  </r>
  <r>
    <s v="0015A00001tZt4AQAS"/>
    <b v="0"/>
    <m/>
    <b v="0"/>
    <s v="7015A000001zMbNQAU"/>
    <m/>
    <m/>
    <x v="39"/>
    <b v="0"/>
    <m/>
    <m/>
    <s v="0035A00003CbxejQAB"/>
    <m/>
    <m/>
    <s v="00531000007MUoEAAW"/>
    <b v="0"/>
    <d v="2020-08-06T13:40:43"/>
    <m/>
    <b v="0"/>
    <m/>
    <m/>
    <b v="0"/>
    <d v="2020-04-01T00:00:00"/>
    <n v="4"/>
    <n v="2020"/>
    <s v="Pipeline"/>
    <s v="Pipeline"/>
    <b v="0"/>
    <b v="0"/>
    <m/>
    <b v="1"/>
    <b v="0"/>
    <b v="0"/>
    <x v="9"/>
    <b v="0"/>
    <m/>
    <x v="0"/>
    <d v="2020-08-06T00:00:00"/>
    <s v="00531000007MUoEAAW"/>
    <d v="2020-08-07T19:52:11"/>
    <m/>
    <m/>
    <m/>
    <m/>
    <b v="0"/>
    <m/>
    <m/>
    <s v="Trade Show"/>
    <m/>
    <m/>
    <m/>
    <m/>
    <m/>
    <x v="1363"/>
    <x v="0"/>
    <b v="0"/>
    <m/>
    <m/>
    <m/>
    <s v="00531000007KgPgAAK"/>
    <s v="01si00000040RFIAA2"/>
    <s v="Explosives"/>
    <m/>
    <m/>
    <m/>
    <s v="MX908"/>
    <m/>
    <s v="0Q05A0000013yVvSAI"/>
    <s v="0125A000001NaBLQA0"/>
    <b v="0"/>
    <m/>
    <b v="0"/>
    <m/>
    <m/>
    <x v="2"/>
    <b v="0"/>
    <d v="2021-06-29T20:34:55"/>
    <m/>
    <m/>
    <b v="0"/>
    <x v="0"/>
    <m/>
    <m/>
    <n v="215699"/>
    <m/>
    <x v="360"/>
    <n v="10"/>
    <n v="0"/>
  </r>
  <r>
    <s v="0015A00002PJpJSQA1"/>
    <b v="0"/>
    <m/>
    <b v="0"/>
    <s v="7015A000001zMbNQAU"/>
    <m/>
    <m/>
    <x v="39"/>
    <b v="0"/>
    <m/>
    <m/>
    <s v="0035A00003ijqEwQAI"/>
    <m/>
    <m/>
    <s v="00531000007MUoEAAW"/>
    <b v="0"/>
    <d v="2020-09-15T20:14:53"/>
    <m/>
    <b v="0"/>
    <m/>
    <m/>
    <b v="0"/>
    <d v="2020-04-01T00:00:00"/>
    <n v="4"/>
    <n v="2020"/>
    <s v="Pipeline"/>
    <s v="Pipeline"/>
    <b v="0"/>
    <b v="0"/>
    <m/>
    <b v="1"/>
    <b v="0"/>
    <b v="0"/>
    <x v="9"/>
    <b v="0"/>
    <m/>
    <x v="0"/>
    <d v="2020-09-15T00:00:00"/>
    <s v="00531000007MUoEAAW"/>
    <d v="2020-09-15T20:17:00"/>
    <m/>
    <m/>
    <m/>
    <m/>
    <b v="0"/>
    <m/>
    <m/>
    <s v="Website"/>
    <m/>
    <m/>
    <m/>
    <m/>
    <m/>
    <x v="1364"/>
    <x v="0"/>
    <b v="0"/>
    <m/>
    <m/>
    <m/>
    <s v="00531000007KgPgAAK"/>
    <s v="01si00000040RFIAA2"/>
    <m/>
    <m/>
    <m/>
    <m/>
    <s v="MX908"/>
    <m/>
    <m/>
    <s v="0125A000001NaBLQA0"/>
    <b v="0"/>
    <m/>
    <b v="0"/>
    <m/>
    <m/>
    <x v="2"/>
    <b v="0"/>
    <d v="2021-06-29T20:34:55"/>
    <m/>
    <m/>
    <b v="0"/>
    <x v="0"/>
    <m/>
    <m/>
    <n v="72500"/>
    <m/>
    <x v="361"/>
    <n v="10"/>
    <n v="0"/>
  </r>
  <r>
    <s v="0013100001gw5O5AAI"/>
    <b v="0"/>
    <m/>
    <b v="0"/>
    <m/>
    <m/>
    <m/>
    <x v="10"/>
    <b v="0"/>
    <m/>
    <m/>
    <m/>
    <m/>
    <m/>
    <s v="00531000007MUoEAAW"/>
    <b v="0"/>
    <d v="2018-09-07T17:31:27"/>
    <m/>
    <b v="0"/>
    <m/>
    <m/>
    <b v="0"/>
    <d v="2021-04-01T00:00:00"/>
    <n v="4"/>
    <n v="2021"/>
    <s v="Pipeline"/>
    <s v="Pipeline"/>
    <b v="0"/>
    <b v="0"/>
    <m/>
    <b v="1"/>
    <b v="0"/>
    <b v="0"/>
    <x v="9"/>
    <b v="0"/>
    <m/>
    <x v="0"/>
    <d v="2018-09-07T00:00:00"/>
    <s v="0055A00000BclF5QAJ"/>
    <d v="2021-04-14T20:01:34"/>
    <m/>
    <d v="2021-03-01T16:04:42"/>
    <m/>
    <m/>
    <b v="0"/>
    <m/>
    <m/>
    <s v="Field Sales"/>
    <m/>
    <m/>
    <m/>
    <m/>
    <m/>
    <x v="1365"/>
    <x v="0"/>
    <b v="0"/>
    <m/>
    <m/>
    <m/>
    <s v="00531000007KgPgAAK"/>
    <s v="01s31000003qafjAAA"/>
    <s v="All Hazards"/>
    <m/>
    <m/>
    <m/>
    <s v="MX908"/>
    <m/>
    <m/>
    <s v="0125A000001NaBLQA0"/>
    <b v="0"/>
    <m/>
    <b v="0"/>
    <m/>
    <m/>
    <x v="2"/>
    <b v="0"/>
    <d v="2021-06-29T20:34:54"/>
    <m/>
    <m/>
    <b v="0"/>
    <x v="0"/>
    <m/>
    <m/>
    <n v="65835"/>
    <m/>
    <x v="362"/>
    <n v="10"/>
    <n v="0"/>
  </r>
  <r>
    <s v="0013100001gvwenAAA"/>
    <b v="0"/>
    <m/>
    <b v="0"/>
    <m/>
    <m/>
    <m/>
    <x v="10"/>
    <b v="0"/>
    <m/>
    <m/>
    <s v="0035A00003XWQpFQAX"/>
    <m/>
    <m/>
    <s v="0055A000009sa63QAA"/>
    <b v="0"/>
    <d v="2019-08-05T17:27:04"/>
    <m/>
    <b v="0"/>
    <m/>
    <m/>
    <b v="0"/>
    <d v="2021-04-01T00:00:00"/>
    <n v="4"/>
    <n v="2021"/>
    <s v="Pipeline"/>
    <s v="Pipeline"/>
    <b v="0"/>
    <b v="0"/>
    <m/>
    <b v="1"/>
    <b v="0"/>
    <b v="0"/>
    <x v="9"/>
    <b v="0"/>
    <m/>
    <x v="0"/>
    <m/>
    <s v="0055A00000BclF5QAJ"/>
    <d v="2021-06-08T20:23:15"/>
    <m/>
    <d v="2020-12-28T05:40:12"/>
    <m/>
    <m/>
    <b v="0"/>
    <m/>
    <s v="Explosives"/>
    <s v="Field Sales"/>
    <m/>
    <m/>
    <m/>
    <m/>
    <m/>
    <x v="1366"/>
    <x v="0"/>
    <b v="0"/>
    <m/>
    <m/>
    <m/>
    <s v="0055A000009sa63QAA"/>
    <s v="01s31000003qafjAAA"/>
    <m/>
    <m/>
    <m/>
    <m/>
    <s v="MX908"/>
    <m/>
    <m/>
    <s v="0125A000001NaBLQA0"/>
    <b v="0"/>
    <m/>
    <b v="0"/>
    <m/>
    <m/>
    <x v="2"/>
    <b v="0"/>
    <d v="2021-06-29T20:34:54"/>
    <m/>
    <m/>
    <b v="0"/>
    <x v="0"/>
    <m/>
    <m/>
    <n v="99817.52"/>
    <m/>
    <x v="363"/>
    <n v="10"/>
    <n v="0"/>
  </r>
  <r>
    <s v="001i000000FKbGfAAL"/>
    <b v="0"/>
    <m/>
    <b v="0"/>
    <m/>
    <m/>
    <m/>
    <x v="10"/>
    <b v="0"/>
    <m/>
    <m/>
    <s v="0035A00003hjHOdQAM"/>
    <m/>
    <m/>
    <s v="00531000007MUoEAAW"/>
    <b v="0"/>
    <d v="2020-08-06T13:04:29"/>
    <m/>
    <b v="0"/>
    <m/>
    <m/>
    <b v="0"/>
    <d v="2021-04-01T00:00:00"/>
    <n v="4"/>
    <n v="2021"/>
    <s v="Pipeline"/>
    <s v="Pipeline"/>
    <b v="0"/>
    <b v="0"/>
    <m/>
    <b v="1"/>
    <b v="0"/>
    <b v="0"/>
    <x v="9"/>
    <b v="0"/>
    <m/>
    <x v="0"/>
    <d v="2020-08-06T00:00:00"/>
    <s v="0055A00000BclF5QAJ"/>
    <d v="2021-04-11T20:08:00"/>
    <m/>
    <d v="2021-03-01T16:07:48"/>
    <m/>
    <m/>
    <b v="0"/>
    <m/>
    <m/>
    <s v="Field Sales"/>
    <m/>
    <m/>
    <m/>
    <m/>
    <m/>
    <x v="1367"/>
    <x v="0"/>
    <b v="0"/>
    <m/>
    <m/>
    <m/>
    <s v="00531000007KgPgAAK"/>
    <s v="01s31000003qafjAAA"/>
    <s v="CWAs;Explosives;Drugs"/>
    <m/>
    <m/>
    <m/>
    <s v="MX908"/>
    <m/>
    <m/>
    <s v="0125A000001NaBLQA0"/>
    <b v="0"/>
    <m/>
    <b v="0"/>
    <m/>
    <m/>
    <x v="2"/>
    <b v="0"/>
    <d v="2021-06-29T20:34:55"/>
    <m/>
    <m/>
    <b v="0"/>
    <x v="0"/>
    <m/>
    <m/>
    <n v="65437"/>
    <m/>
    <x v="74"/>
    <n v="10"/>
    <n v="0"/>
  </r>
  <r>
    <s v="0015A00002OIh5cQAD"/>
    <b v="0"/>
    <m/>
    <b v="0"/>
    <s v="7015A000001zMbJQAU"/>
    <m/>
    <m/>
    <x v="10"/>
    <b v="0"/>
    <m/>
    <m/>
    <s v="0035A00003hmb7xQAA"/>
    <m/>
    <m/>
    <s v="00531000007MUoEAAW"/>
    <b v="0"/>
    <d v="2020-08-11T13:58:12"/>
    <m/>
    <b v="0"/>
    <m/>
    <m/>
    <b v="0"/>
    <d v="2021-04-01T00:00:00"/>
    <n v="4"/>
    <n v="2021"/>
    <s v="Pipeline"/>
    <s v="Pipeline"/>
    <b v="0"/>
    <b v="0"/>
    <m/>
    <b v="1"/>
    <b v="0"/>
    <b v="0"/>
    <x v="9"/>
    <b v="0"/>
    <m/>
    <x v="0"/>
    <d v="2020-08-11T00:00:00"/>
    <s v="00531000007KgPgAAK"/>
    <d v="2021-03-08T14:20:46"/>
    <m/>
    <d v="2021-03-08T14:20:46"/>
    <m/>
    <m/>
    <b v="0"/>
    <m/>
    <m/>
    <s v="Website"/>
    <m/>
    <m/>
    <m/>
    <m/>
    <m/>
    <x v="1368"/>
    <x v="0"/>
    <b v="0"/>
    <m/>
    <m/>
    <m/>
    <s v="00531000007KgPgAAK"/>
    <s v="01s31000003qafjAAA"/>
    <s v="CWAs;Explosives"/>
    <m/>
    <m/>
    <m/>
    <s v="MX908"/>
    <m/>
    <s v="0Q05A0000013yjgSAA"/>
    <s v="0125A000001NaBLQA0"/>
    <b v="0"/>
    <m/>
    <b v="0"/>
    <m/>
    <m/>
    <x v="2"/>
    <b v="0"/>
    <d v="2021-06-29T20:34:55"/>
    <m/>
    <m/>
    <b v="0"/>
    <x v="0"/>
    <m/>
    <m/>
    <n v="73893.3"/>
    <m/>
    <x v="364"/>
    <n v="10"/>
    <n v="0"/>
  </r>
  <r>
    <s v="0015A00002G74JQQAZ"/>
    <b v="0"/>
    <m/>
    <b v="0"/>
    <s v="7015A000001eOy9QAE"/>
    <m/>
    <m/>
    <x v="289"/>
    <b v="0"/>
    <m/>
    <m/>
    <s v="0035A00003aXTsTQAW"/>
    <m/>
    <m/>
    <s v="00531000007MUoEAAW"/>
    <b v="0"/>
    <d v="2020-10-29T18:35:40"/>
    <m/>
    <b v="0"/>
    <m/>
    <m/>
    <b v="0"/>
    <d v="2021-04-01T00:00:00"/>
    <n v="4"/>
    <n v="2021"/>
    <s v="Pipeline"/>
    <s v="Pipeline"/>
    <b v="0"/>
    <b v="0"/>
    <m/>
    <b v="1"/>
    <b v="0"/>
    <b v="0"/>
    <x v="9"/>
    <b v="0"/>
    <m/>
    <x v="0"/>
    <d v="2020-10-29T00:00:00"/>
    <s v="0055A00000BclF5QAJ"/>
    <d v="2021-04-11T19:52:59"/>
    <m/>
    <m/>
    <m/>
    <m/>
    <b v="0"/>
    <m/>
    <m/>
    <s v="Inside Sales"/>
    <m/>
    <m/>
    <m/>
    <m/>
    <m/>
    <x v="1369"/>
    <x v="0"/>
    <b v="0"/>
    <m/>
    <m/>
    <m/>
    <s v="00531000007MUoEAAW"/>
    <s v="01s31000003qafjAAA"/>
    <m/>
    <m/>
    <m/>
    <m/>
    <s v="MX908"/>
    <m/>
    <m/>
    <s v="0125A000001NaBLQA0"/>
    <b v="0"/>
    <m/>
    <b v="0"/>
    <m/>
    <m/>
    <x v="2"/>
    <b v="0"/>
    <d v="2021-06-29T20:34:55"/>
    <m/>
    <m/>
    <b v="0"/>
    <x v="0"/>
    <m/>
    <m/>
    <n v="6500"/>
    <m/>
    <x v="294"/>
    <n v="10"/>
    <n v="0"/>
  </r>
  <r>
    <s v="0013100001gawnXAAQ"/>
    <b v="0"/>
    <m/>
    <b v="0"/>
    <m/>
    <m/>
    <m/>
    <x v="10"/>
    <b v="0"/>
    <m/>
    <m/>
    <m/>
    <m/>
    <m/>
    <s v="00531000007MUoEAAW"/>
    <b v="0"/>
    <d v="2019-04-10T18:21:19"/>
    <m/>
    <b v="0"/>
    <m/>
    <m/>
    <b v="0"/>
    <d v="2021-04-01T00:00:00"/>
    <n v="4"/>
    <n v="2021"/>
    <s v="Pipeline"/>
    <s v="Pipeline"/>
    <b v="0"/>
    <b v="0"/>
    <m/>
    <b v="1"/>
    <b v="0"/>
    <b v="0"/>
    <x v="2"/>
    <b v="0"/>
    <m/>
    <x v="0"/>
    <d v="2019-07-17T00:00:00"/>
    <s v="00531000007KgPgAAK"/>
    <d v="2021-05-03T13:51:51"/>
    <m/>
    <d v="2021-05-03T13:51:41"/>
    <m/>
    <m/>
    <b v="0"/>
    <m/>
    <m/>
    <s v="Field Sales"/>
    <m/>
    <m/>
    <m/>
    <m/>
    <m/>
    <x v="1370"/>
    <x v="0"/>
    <b v="0"/>
    <m/>
    <m/>
    <m/>
    <s v="00531000007KgPgAAK"/>
    <s v="01si00000040RFIAA2"/>
    <s v="Explosives;Drugs;All Hazards"/>
    <m/>
    <m/>
    <m/>
    <s v="MX908"/>
    <m/>
    <m/>
    <s v="0125A000001NaBLQA0"/>
    <b v="0"/>
    <m/>
    <b v="0"/>
    <m/>
    <m/>
    <x v="2"/>
    <b v="0"/>
    <d v="2021-06-29T20:34:54"/>
    <m/>
    <m/>
    <b v="0"/>
    <x v="0"/>
    <m/>
    <m/>
    <n v="169639.54"/>
    <m/>
    <x v="365"/>
    <n v="10"/>
    <n v="0"/>
  </r>
  <r>
    <s v="0015A00002AoM5OQAV"/>
    <b v="0"/>
    <m/>
    <b v="0"/>
    <s v="7015A000001eOy9QAE"/>
    <m/>
    <m/>
    <x v="10"/>
    <b v="0"/>
    <m/>
    <m/>
    <s v="0035A00003TEn6qQAD"/>
    <m/>
    <m/>
    <s v="00531000007MUoEAAW"/>
    <b v="0"/>
    <d v="2020-07-08T13:48:27"/>
    <m/>
    <b v="0"/>
    <m/>
    <m/>
    <b v="0"/>
    <d v="2021-04-01T00:00:00"/>
    <n v="4"/>
    <n v="2021"/>
    <s v="Pipeline"/>
    <s v="Pipeline"/>
    <b v="0"/>
    <b v="0"/>
    <m/>
    <b v="1"/>
    <b v="0"/>
    <b v="0"/>
    <x v="2"/>
    <b v="0"/>
    <m/>
    <x v="0"/>
    <d v="2021-04-29T00:00:00"/>
    <s v="00531000007MUoEAAW"/>
    <d v="2021-04-29T16:05:44"/>
    <m/>
    <d v="2021-04-29T15:48:19"/>
    <m/>
    <m/>
    <b v="0"/>
    <m/>
    <m/>
    <s v="Field Sales"/>
    <m/>
    <m/>
    <m/>
    <m/>
    <m/>
    <x v="1371"/>
    <x v="0"/>
    <b v="0"/>
    <m/>
    <m/>
    <m/>
    <s v="00531000007MUoEAAW"/>
    <s v="01si00000040RFIAA2"/>
    <s v="Drugs"/>
    <m/>
    <m/>
    <m/>
    <s v="MX908"/>
    <m/>
    <m/>
    <s v="0125A000001NaBLQA0"/>
    <b v="0"/>
    <m/>
    <b v="0"/>
    <m/>
    <m/>
    <x v="2"/>
    <b v="0"/>
    <d v="2021-06-29T20:34:55"/>
    <m/>
    <m/>
    <b v="0"/>
    <x v="0"/>
    <m/>
    <m/>
    <n v="4875"/>
    <m/>
    <x v="358"/>
    <n v="10"/>
    <n v="0"/>
  </r>
  <r>
    <s v="0015A000026nOcMQAU"/>
    <b v="0"/>
    <m/>
    <b v="0"/>
    <m/>
    <m/>
    <m/>
    <x v="10"/>
    <b v="0"/>
    <m/>
    <m/>
    <m/>
    <m/>
    <m/>
    <s v="00531000007MUoEAAW"/>
    <b v="0"/>
    <d v="2020-07-08T17:38:24"/>
    <m/>
    <b v="0"/>
    <m/>
    <m/>
    <b v="0"/>
    <d v="2021-04-01T00:00:00"/>
    <n v="4"/>
    <n v="2021"/>
    <s v="Pipeline"/>
    <s v="Pipeline"/>
    <b v="0"/>
    <b v="0"/>
    <m/>
    <b v="1"/>
    <b v="0"/>
    <b v="0"/>
    <x v="2"/>
    <b v="0"/>
    <m/>
    <x v="0"/>
    <d v="2020-07-13T00:00:00"/>
    <s v="0055A00000BclF5QAJ"/>
    <d v="2021-04-11T20:08:00"/>
    <m/>
    <m/>
    <m/>
    <m/>
    <b v="0"/>
    <m/>
    <m/>
    <s v="Field Sales"/>
    <m/>
    <m/>
    <m/>
    <m/>
    <m/>
    <x v="1372"/>
    <x v="0"/>
    <b v="0"/>
    <m/>
    <m/>
    <m/>
    <s v="00531000008F2qlAAC"/>
    <s v="01si00000040RFIAA2"/>
    <m/>
    <m/>
    <m/>
    <m/>
    <s v="MX908"/>
    <m/>
    <m/>
    <s v="0125A000001NaBLQA0"/>
    <b v="0"/>
    <m/>
    <b v="0"/>
    <m/>
    <m/>
    <x v="2"/>
    <b v="0"/>
    <d v="2021-06-29T20:34:55"/>
    <m/>
    <m/>
    <b v="0"/>
    <x v="0"/>
    <m/>
    <m/>
    <n v="48750"/>
    <m/>
    <x v="222"/>
    <n v="10"/>
    <n v="0"/>
  </r>
  <r>
    <s v="0013100001gawnXAAQ"/>
    <b v="0"/>
    <m/>
    <b v="0"/>
    <m/>
    <m/>
    <m/>
    <x v="10"/>
    <b v="0"/>
    <m/>
    <m/>
    <m/>
    <m/>
    <m/>
    <s v="00531000007MUoEAAW"/>
    <b v="0"/>
    <d v="2021-02-01T21:35:15"/>
    <m/>
    <b v="0"/>
    <m/>
    <m/>
    <b v="0"/>
    <d v="2021-04-01T00:00:00"/>
    <n v="4"/>
    <n v="2021"/>
    <s v="Pipeline"/>
    <s v="Pipeline"/>
    <b v="0"/>
    <b v="0"/>
    <m/>
    <b v="1"/>
    <b v="0"/>
    <b v="0"/>
    <x v="2"/>
    <b v="0"/>
    <m/>
    <x v="0"/>
    <d v="2021-02-02T00:00:00"/>
    <s v="0055A00000BclF5QAJ"/>
    <d v="2021-04-11T20:08:00"/>
    <m/>
    <m/>
    <m/>
    <m/>
    <b v="0"/>
    <m/>
    <m/>
    <s v="Field Sales"/>
    <m/>
    <m/>
    <m/>
    <m/>
    <m/>
    <x v="1373"/>
    <x v="0"/>
    <b v="0"/>
    <m/>
    <m/>
    <m/>
    <s v="00531000007KgPgAAK"/>
    <s v="01si00000040RFIAA2"/>
    <m/>
    <m/>
    <m/>
    <m/>
    <s v="MX908"/>
    <m/>
    <m/>
    <s v="0125A000001NaBLQA0"/>
    <b v="0"/>
    <m/>
    <b v="0"/>
    <m/>
    <m/>
    <x v="2"/>
    <b v="0"/>
    <d v="2021-06-29T20:34:55"/>
    <m/>
    <m/>
    <b v="0"/>
    <x v="0"/>
    <m/>
    <m/>
    <n v="39000"/>
    <m/>
    <x v="246"/>
    <n v="10"/>
    <n v="0"/>
  </r>
  <r>
    <s v="0015A000023E81FQAS"/>
    <b v="0"/>
    <m/>
    <b v="0"/>
    <s v="7015A000001eOy9QAE"/>
    <m/>
    <m/>
    <x v="10"/>
    <b v="0"/>
    <m/>
    <m/>
    <s v="0035A00003Ksr38QAB"/>
    <m/>
    <m/>
    <s v="00531000007MUoEAAW"/>
    <b v="0"/>
    <d v="2021-02-12T21:15:36"/>
    <m/>
    <b v="0"/>
    <m/>
    <m/>
    <b v="0"/>
    <d v="2021-04-01T00:00:00"/>
    <n v="4"/>
    <n v="2021"/>
    <s v="Pipeline"/>
    <s v="Pipeline"/>
    <b v="0"/>
    <b v="0"/>
    <m/>
    <b v="1"/>
    <b v="0"/>
    <b v="0"/>
    <x v="2"/>
    <b v="0"/>
    <m/>
    <x v="0"/>
    <d v="2021-02-12T00:00:00"/>
    <s v="0055A00000BclF5QAJ"/>
    <d v="2021-04-11T20:08:00"/>
    <m/>
    <m/>
    <m/>
    <m/>
    <b v="0"/>
    <m/>
    <m/>
    <s v="Field Sales"/>
    <m/>
    <m/>
    <m/>
    <m/>
    <m/>
    <x v="1374"/>
    <x v="0"/>
    <b v="0"/>
    <m/>
    <m/>
    <m/>
    <s v="00531000007KgPgAAK"/>
    <s v="01si00000040RFIAA2"/>
    <m/>
    <m/>
    <m/>
    <m/>
    <s v="MX908"/>
    <m/>
    <s v="0Q05A000001eUAqSAM"/>
    <s v="0125A000001NaBLQA0"/>
    <b v="0"/>
    <m/>
    <b v="0"/>
    <m/>
    <m/>
    <x v="2"/>
    <b v="0"/>
    <d v="2021-06-29T20:34:55"/>
    <m/>
    <m/>
    <b v="0"/>
    <x v="0"/>
    <m/>
    <m/>
    <n v="20800"/>
    <m/>
    <x v="366"/>
    <n v="10"/>
    <n v="0"/>
  </r>
  <r>
    <s v="0015A00002Vqm2zQAB"/>
    <b v="0"/>
    <m/>
    <b v="0"/>
    <m/>
    <m/>
    <m/>
    <x v="267"/>
    <b v="0"/>
    <m/>
    <m/>
    <m/>
    <m/>
    <m/>
    <s v="0055A00000BcrkYQAR"/>
    <b v="0"/>
    <d v="2021-03-29T14:49:31"/>
    <m/>
    <b v="0"/>
    <m/>
    <m/>
    <b v="0"/>
    <d v="2021-04-01T00:00:00"/>
    <n v="4"/>
    <n v="2021"/>
    <s v="Pipeline"/>
    <s v="Pipeline"/>
    <b v="0"/>
    <b v="0"/>
    <m/>
    <b v="1"/>
    <b v="0"/>
    <b v="0"/>
    <x v="2"/>
    <b v="0"/>
    <m/>
    <x v="0"/>
    <m/>
    <s v="0055A00000BcrkYQAR"/>
    <d v="2021-06-23T17:31:57"/>
    <m/>
    <m/>
    <m/>
    <m/>
    <b v="0"/>
    <m/>
    <m/>
    <s v="Inside Sales"/>
    <m/>
    <m/>
    <m/>
    <m/>
    <m/>
    <x v="1375"/>
    <x v="0"/>
    <b v="0"/>
    <m/>
    <m/>
    <m/>
    <s v="0055A00000BcrkYQAR"/>
    <s v="01si00000040RFIAA2"/>
    <m/>
    <m/>
    <m/>
    <m/>
    <s v="MX908"/>
    <m/>
    <s v="0Q05A000001eWOTSA2"/>
    <s v="0125A000001NaBLQA0"/>
    <b v="0"/>
    <m/>
    <b v="0"/>
    <m/>
    <m/>
    <x v="2"/>
    <b v="0"/>
    <d v="2021-06-29T20:34:55"/>
    <m/>
    <m/>
    <b v="0"/>
    <x v="0"/>
    <m/>
    <m/>
    <n v="26176.1"/>
    <m/>
    <x v="367"/>
    <n v="10"/>
    <n v="0"/>
  </r>
  <r>
    <s v="0013100001emA3nAAE"/>
    <b v="0"/>
    <m/>
    <b v="0"/>
    <m/>
    <m/>
    <m/>
    <x v="10"/>
    <b v="0"/>
    <m/>
    <m/>
    <m/>
    <m/>
    <m/>
    <s v="0055A000009sa63QAA"/>
    <b v="0"/>
    <d v="2019-12-01T23:58:40"/>
    <m/>
    <b v="0"/>
    <m/>
    <m/>
    <b v="0"/>
    <d v="2021-04-01T00:00:00"/>
    <n v="4"/>
    <n v="2021"/>
    <s v="Pipeline"/>
    <s v="Pipeline"/>
    <b v="0"/>
    <b v="0"/>
    <m/>
    <b v="1"/>
    <b v="0"/>
    <b v="0"/>
    <x v="2"/>
    <b v="0"/>
    <m/>
    <x v="0"/>
    <d v="2021-03-29T00:00:00"/>
    <s v="0055A000009sa63QAA"/>
    <d v="2021-05-12T17:45:02"/>
    <m/>
    <d v="2020-01-06T18:18:11"/>
    <m/>
    <m/>
    <b v="0"/>
    <m/>
    <m/>
    <s v="Inside Sales"/>
    <m/>
    <m/>
    <m/>
    <m/>
    <m/>
    <x v="1376"/>
    <x v="0"/>
    <b v="0"/>
    <m/>
    <m/>
    <m/>
    <s v="0055A000009sa63QAA"/>
    <s v="01s31000003qafjAAA"/>
    <m/>
    <m/>
    <m/>
    <m/>
    <s v="MX908"/>
    <m/>
    <m/>
    <s v="0125A000001NaBLQA0"/>
    <b v="0"/>
    <m/>
    <b v="0"/>
    <m/>
    <m/>
    <x v="4"/>
    <b v="0"/>
    <d v="2021-06-29T20:34:54"/>
    <m/>
    <m/>
    <b v="0"/>
    <x v="0"/>
    <m/>
    <m/>
    <n v="96788"/>
    <m/>
    <x v="368"/>
    <n v="30"/>
    <n v="0"/>
  </r>
  <r>
    <s v="0016e00002ZvkIOAAZ"/>
    <b v="0"/>
    <m/>
    <b v="0"/>
    <m/>
    <m/>
    <m/>
    <x v="10"/>
    <b v="0"/>
    <m/>
    <m/>
    <m/>
    <m/>
    <m/>
    <s v="0055A000009GxI2QAK"/>
    <b v="0"/>
    <d v="2020-05-26T11:12:08"/>
    <m/>
    <b v="0"/>
    <m/>
    <m/>
    <b v="0"/>
    <d v="2021-04-01T00:00:00"/>
    <n v="4"/>
    <n v="2021"/>
    <s v="Pipeline"/>
    <s v="Pipeline"/>
    <b v="0"/>
    <b v="0"/>
    <m/>
    <b v="1"/>
    <b v="0"/>
    <b v="0"/>
    <x v="2"/>
    <b v="0"/>
    <m/>
    <x v="0"/>
    <m/>
    <s v="0055A000009GxI2QAK"/>
    <d v="2021-06-14T15:55:31"/>
    <m/>
    <d v="2021-01-04T14:24:54"/>
    <m/>
    <m/>
    <b v="0"/>
    <m/>
    <m/>
    <s v="Field Sales"/>
    <m/>
    <m/>
    <m/>
    <m/>
    <m/>
    <x v="1377"/>
    <x v="0"/>
    <b v="0"/>
    <m/>
    <m/>
    <m/>
    <s v="0055A000009GxI2QAK"/>
    <s v="01s31000003qafjAAA"/>
    <s v="Explosives"/>
    <m/>
    <s v="0035A00003W0IYmQAN"/>
    <m/>
    <s v="MX908"/>
    <m/>
    <m/>
    <s v="0125A000001NaBLQA0"/>
    <b v="0"/>
    <m/>
    <b v="0"/>
    <m/>
    <m/>
    <x v="4"/>
    <b v="0"/>
    <d v="2021-06-29T20:34:55"/>
    <m/>
    <m/>
    <b v="0"/>
    <x v="0"/>
    <m/>
    <m/>
    <n v="495000"/>
    <m/>
    <x v="369"/>
    <n v="30"/>
    <n v="0"/>
  </r>
  <r>
    <s v="0015A000021OrGpQAK"/>
    <b v="0"/>
    <m/>
    <b v="0"/>
    <s v="7015A000001eOy9QAE"/>
    <m/>
    <m/>
    <x v="291"/>
    <b v="0"/>
    <m/>
    <m/>
    <s v="0035A00003IOONWQA5"/>
    <m/>
    <m/>
    <s v="00531000007MUoEAAW"/>
    <b v="0"/>
    <d v="2020-06-25T16:00:52"/>
    <m/>
    <b v="0"/>
    <m/>
    <m/>
    <b v="0"/>
    <d v="2021-04-01T00:00:00"/>
    <n v="4"/>
    <n v="2021"/>
    <s v="Pipeline"/>
    <s v="Pipeline"/>
    <b v="0"/>
    <b v="0"/>
    <m/>
    <b v="1"/>
    <b v="0"/>
    <b v="0"/>
    <x v="2"/>
    <b v="0"/>
    <m/>
    <x v="0"/>
    <d v="2021-02-08T00:00:00"/>
    <s v="00531000007MUoEAAW"/>
    <d v="2021-04-20T14:28:58"/>
    <m/>
    <d v="2020-08-11T17:58:05"/>
    <m/>
    <m/>
    <b v="0"/>
    <m/>
    <m/>
    <s v="Inside Sales"/>
    <m/>
    <m/>
    <m/>
    <m/>
    <m/>
    <x v="1378"/>
    <x v="0"/>
    <b v="0"/>
    <m/>
    <m/>
    <m/>
    <s v="00531000007MUoEAAW"/>
    <s v="01s31000003qafjAAA"/>
    <s v="All Hazards"/>
    <m/>
    <m/>
    <m/>
    <s v="MX908"/>
    <m/>
    <s v="0Q05A0000013wnrSAA"/>
    <s v="0125A000001NaBLQA0"/>
    <b v="0"/>
    <m/>
    <b v="0"/>
    <m/>
    <m/>
    <x v="4"/>
    <b v="0"/>
    <d v="2021-06-29T20:34:55"/>
    <m/>
    <m/>
    <b v="0"/>
    <x v="0"/>
    <m/>
    <m/>
    <n v="6500"/>
    <m/>
    <x v="296"/>
    <n v="30"/>
    <n v="0"/>
  </r>
  <r>
    <s v="0013100001mwUgnAAE"/>
    <b v="0"/>
    <m/>
    <b v="0"/>
    <m/>
    <m/>
    <m/>
    <x v="10"/>
    <b v="0"/>
    <m/>
    <m/>
    <m/>
    <m/>
    <m/>
    <s v="00531000008F2qlAAC"/>
    <b v="0"/>
    <d v="2019-12-12T02:15:42"/>
    <m/>
    <b v="0"/>
    <m/>
    <m/>
    <b v="0"/>
    <d v="2021-04-01T00:00:00"/>
    <n v="4"/>
    <n v="2021"/>
    <s v="Pipeline"/>
    <s v="Pipeline"/>
    <b v="0"/>
    <b v="0"/>
    <m/>
    <b v="1"/>
    <b v="0"/>
    <b v="0"/>
    <x v="2"/>
    <b v="0"/>
    <m/>
    <x v="0"/>
    <d v="2020-01-14T00:00:00"/>
    <s v="00531000008F2qlAAC"/>
    <d v="2021-05-03T14:26:06"/>
    <m/>
    <d v="2020-01-06T18:18:11"/>
    <m/>
    <m/>
    <b v="0"/>
    <m/>
    <m/>
    <s v="Field Sales"/>
    <m/>
    <m/>
    <m/>
    <m/>
    <m/>
    <x v="1379"/>
    <x v="0"/>
    <b v="0"/>
    <m/>
    <m/>
    <m/>
    <s v="00531000008F2qlAAC"/>
    <s v="01si00000040RFIAA2"/>
    <s v="Explosives;Drugs"/>
    <m/>
    <m/>
    <m/>
    <s v="MX908"/>
    <m/>
    <m/>
    <s v="0125A000001NaBLQA0"/>
    <b v="0"/>
    <m/>
    <b v="0"/>
    <m/>
    <m/>
    <x v="4"/>
    <b v="0"/>
    <d v="2021-06-29T20:34:55"/>
    <m/>
    <m/>
    <b v="0"/>
    <x v="0"/>
    <m/>
    <m/>
    <n v="48899.25"/>
    <m/>
    <x v="370"/>
    <n v="30"/>
    <n v="0"/>
  </r>
  <r>
    <s v="0013100001mwUgnAAE"/>
    <b v="0"/>
    <m/>
    <b v="0"/>
    <m/>
    <m/>
    <m/>
    <x v="10"/>
    <b v="0"/>
    <m/>
    <m/>
    <m/>
    <m/>
    <m/>
    <s v="00531000008F2qlAAC"/>
    <b v="0"/>
    <d v="2019-12-16T02:09:09"/>
    <m/>
    <b v="0"/>
    <m/>
    <m/>
    <b v="0"/>
    <d v="2021-04-01T00:00:00"/>
    <n v="4"/>
    <n v="2021"/>
    <s v="Pipeline"/>
    <s v="Pipeline"/>
    <b v="0"/>
    <b v="0"/>
    <m/>
    <b v="1"/>
    <b v="0"/>
    <b v="0"/>
    <x v="2"/>
    <b v="0"/>
    <m/>
    <x v="0"/>
    <m/>
    <s v="00531000008F2qlAAC"/>
    <d v="2021-05-07T13:50:33"/>
    <m/>
    <d v="2020-11-16T14:21:55"/>
    <m/>
    <m/>
    <b v="0"/>
    <m/>
    <m/>
    <s v="Field Sales"/>
    <m/>
    <m/>
    <m/>
    <m/>
    <m/>
    <x v="1380"/>
    <x v="0"/>
    <b v="0"/>
    <m/>
    <m/>
    <m/>
    <s v="00531000008F2qlAAC"/>
    <s v="01si00000040RFIAA2"/>
    <s v="Explosives;All Hazards"/>
    <m/>
    <m/>
    <m/>
    <s v="MX908"/>
    <m/>
    <m/>
    <s v="0125A000001NaBLQA0"/>
    <b v="0"/>
    <m/>
    <b v="0"/>
    <m/>
    <m/>
    <x v="4"/>
    <b v="0"/>
    <d v="2021-06-29T20:34:55"/>
    <m/>
    <m/>
    <b v="0"/>
    <x v="0"/>
    <m/>
    <m/>
    <n v="100270.5"/>
    <m/>
    <x v="371"/>
    <n v="30"/>
    <n v="0"/>
  </r>
  <r>
    <s v="0013100001mwUgnAAE"/>
    <b v="0"/>
    <m/>
    <b v="0"/>
    <m/>
    <m/>
    <m/>
    <x v="10"/>
    <b v="0"/>
    <m/>
    <m/>
    <m/>
    <m/>
    <m/>
    <s v="00531000008F2qlAAC"/>
    <b v="0"/>
    <d v="2019-12-16T02:17:23"/>
    <m/>
    <b v="0"/>
    <m/>
    <m/>
    <b v="0"/>
    <d v="2021-04-01T00:00:00"/>
    <n v="4"/>
    <n v="2021"/>
    <s v="Pipeline"/>
    <s v="Pipeline"/>
    <b v="0"/>
    <b v="0"/>
    <m/>
    <b v="1"/>
    <b v="0"/>
    <b v="0"/>
    <x v="3"/>
    <b v="0"/>
    <m/>
    <x v="0"/>
    <m/>
    <s v="0055A00000BclF5QAJ"/>
    <d v="2021-04-11T20:08:00"/>
    <m/>
    <d v="2020-01-06T18:18:11"/>
    <m/>
    <m/>
    <b v="0"/>
    <m/>
    <m/>
    <s v="Field Sales"/>
    <m/>
    <m/>
    <m/>
    <m/>
    <m/>
    <x v="1381"/>
    <x v="0"/>
    <b v="0"/>
    <m/>
    <m/>
    <m/>
    <s v="00531000008F2qlAAC"/>
    <s v="01si00000040RFIAA2"/>
    <s v="All Hazards"/>
    <m/>
    <m/>
    <m/>
    <s v="MX908"/>
    <m/>
    <m/>
    <s v="0125A000001NaBLQA0"/>
    <b v="0"/>
    <m/>
    <b v="0"/>
    <m/>
    <m/>
    <x v="4"/>
    <b v="0"/>
    <d v="2021-06-29T20:34:55"/>
    <m/>
    <m/>
    <b v="0"/>
    <x v="0"/>
    <m/>
    <m/>
    <n v="98097"/>
    <m/>
    <x v="372"/>
    <n v="30"/>
    <n v="0"/>
  </r>
  <r>
    <s v="0015A00002JMUbvQAH"/>
    <b v="0"/>
    <m/>
    <b v="0"/>
    <m/>
    <m/>
    <m/>
    <x v="10"/>
    <b v="0"/>
    <m/>
    <m/>
    <s v="0035A00003da4SFQAY"/>
    <m/>
    <m/>
    <s v="0055A000009sa63QAA"/>
    <b v="0"/>
    <d v="2020-03-13T21:06:51"/>
    <m/>
    <b v="0"/>
    <m/>
    <m/>
    <b v="0"/>
    <d v="2021-04-01T00:00:00"/>
    <n v="4"/>
    <n v="2021"/>
    <s v="Pipeline"/>
    <s v="Pipeline"/>
    <b v="0"/>
    <b v="0"/>
    <s v="SIEZED"/>
    <b v="1"/>
    <b v="0"/>
    <b v="0"/>
    <x v="3"/>
    <b v="0"/>
    <m/>
    <x v="0"/>
    <m/>
    <s v="0055A00000BclF5QAJ"/>
    <d v="2021-04-11T20:08:00"/>
    <m/>
    <d v="2020-12-28T05:41:45"/>
    <m/>
    <m/>
    <b v="0"/>
    <m/>
    <m/>
    <s v="Field Sales"/>
    <m/>
    <m/>
    <m/>
    <m/>
    <m/>
    <x v="1382"/>
    <x v="0"/>
    <b v="0"/>
    <m/>
    <m/>
    <m/>
    <s v="0055A000009sa63QAA"/>
    <s v="01s31000003qafjAAA"/>
    <m/>
    <m/>
    <m/>
    <m/>
    <s v="MX908"/>
    <m/>
    <m/>
    <s v="0125A000001NaBLQA0"/>
    <b v="0"/>
    <m/>
    <b v="0"/>
    <m/>
    <m/>
    <x v="3"/>
    <b v="0"/>
    <d v="2021-06-29T20:34:55"/>
    <m/>
    <m/>
    <b v="0"/>
    <x v="0"/>
    <m/>
    <m/>
    <n v="70550.39"/>
    <m/>
    <x v="373"/>
    <n v="5"/>
    <n v="0"/>
  </r>
  <r>
    <s v="001i000001MYrYFAA1"/>
    <b v="0"/>
    <m/>
    <b v="0"/>
    <s v="7015A000001eFqXQAU"/>
    <m/>
    <m/>
    <x v="10"/>
    <b v="0"/>
    <m/>
    <m/>
    <m/>
    <m/>
    <m/>
    <s v="0055A000009sa63QAA"/>
    <b v="0"/>
    <d v="2020-04-30T00:13:01"/>
    <m/>
    <b v="0"/>
    <m/>
    <m/>
    <b v="0"/>
    <d v="2021-04-01T00:00:00"/>
    <n v="4"/>
    <n v="2021"/>
    <s v="Pipeline"/>
    <s v="Pipeline"/>
    <b v="0"/>
    <b v="0"/>
    <s v="USDOJ"/>
    <b v="1"/>
    <b v="0"/>
    <b v="0"/>
    <x v="3"/>
    <b v="0"/>
    <m/>
    <x v="0"/>
    <m/>
    <s v="0055A00000BclF5QAJ"/>
    <d v="2021-04-16T14:17:58"/>
    <m/>
    <d v="2020-12-28T05:50:23"/>
    <m/>
    <m/>
    <b v="0"/>
    <m/>
    <m/>
    <s v="Sales Seminar"/>
    <m/>
    <m/>
    <m/>
    <m/>
    <m/>
    <x v="1383"/>
    <x v="0"/>
    <b v="0"/>
    <m/>
    <m/>
    <m/>
    <s v="0055A000009sa63QAA"/>
    <s v="01s31000003qafjAAA"/>
    <m/>
    <m/>
    <m/>
    <m/>
    <s v="MX908"/>
    <m/>
    <m/>
    <s v="0125A000001NaBLQA0"/>
    <b v="0"/>
    <m/>
    <b v="0"/>
    <m/>
    <m/>
    <x v="3"/>
    <b v="0"/>
    <d v="2021-06-29T20:34:55"/>
    <m/>
    <m/>
    <b v="0"/>
    <x v="0"/>
    <m/>
    <m/>
    <n v="65675"/>
    <m/>
    <x v="354"/>
    <n v="5"/>
    <n v="0"/>
  </r>
  <r>
    <s v="0015A00002Ip1JjQAJ"/>
    <b v="0"/>
    <m/>
    <b v="0"/>
    <m/>
    <m/>
    <m/>
    <x v="10"/>
    <b v="0"/>
    <m/>
    <m/>
    <s v="0035A00003cdZB2QAM"/>
    <m/>
    <m/>
    <s v="0055A000009sa63QAA"/>
    <b v="0"/>
    <d v="2020-02-25T20:50:01"/>
    <m/>
    <b v="0"/>
    <m/>
    <m/>
    <b v="0"/>
    <d v="2021-04-01T00:00:00"/>
    <n v="4"/>
    <n v="2021"/>
    <s v="Pipeline"/>
    <s v="Pipeline"/>
    <b v="0"/>
    <b v="0"/>
    <s v="USDOJ"/>
    <b v="1"/>
    <b v="0"/>
    <b v="0"/>
    <x v="3"/>
    <b v="0"/>
    <m/>
    <x v="0"/>
    <m/>
    <s v="0055A00000BclF5QAJ"/>
    <d v="2021-04-11T19:52:07"/>
    <m/>
    <d v="2020-12-28T06:08:20"/>
    <m/>
    <m/>
    <b v="0"/>
    <m/>
    <m/>
    <s v="Inside Sales"/>
    <m/>
    <m/>
    <m/>
    <m/>
    <m/>
    <x v="1384"/>
    <x v="0"/>
    <b v="0"/>
    <m/>
    <m/>
    <m/>
    <s v="0055A000009sa63QAA"/>
    <s v="01s31000003qafjAAA"/>
    <m/>
    <m/>
    <m/>
    <m/>
    <s v="MX908"/>
    <m/>
    <m/>
    <s v="0125A000001NaBLQA0"/>
    <b v="0"/>
    <m/>
    <b v="0"/>
    <m/>
    <m/>
    <x v="4"/>
    <b v="0"/>
    <d v="2021-06-29T20:34:55"/>
    <m/>
    <m/>
    <b v="0"/>
    <x v="0"/>
    <m/>
    <m/>
    <n v="65018.25"/>
    <m/>
    <x v="374"/>
    <n v="30"/>
    <n v="0"/>
  </r>
  <r>
    <s v="0015A00002Cx3CqQAJ"/>
    <b v="0"/>
    <m/>
    <b v="0"/>
    <m/>
    <m/>
    <m/>
    <x v="10"/>
    <b v="0"/>
    <m/>
    <m/>
    <s v="0035A00003VyaDEQAZ"/>
    <m/>
    <m/>
    <s v="0055A000009sa63QAA"/>
    <b v="0"/>
    <d v="2019-06-18T19:22:48"/>
    <m/>
    <b v="0"/>
    <m/>
    <m/>
    <b v="0"/>
    <d v="2021-04-01T00:00:00"/>
    <n v="4"/>
    <n v="2021"/>
    <s v="Pipeline"/>
    <s v="Pipeline"/>
    <b v="0"/>
    <b v="0"/>
    <m/>
    <b v="1"/>
    <b v="0"/>
    <b v="0"/>
    <x v="3"/>
    <b v="0"/>
    <m/>
    <x v="0"/>
    <d v="2019-06-18T00:00:00"/>
    <s v="0055A00000BclF5QAJ"/>
    <d v="2021-04-14T20:01:34"/>
    <m/>
    <d v="2020-12-28T05:55:54"/>
    <m/>
    <m/>
    <b v="0"/>
    <m/>
    <s v="All Hazards"/>
    <s v="Website"/>
    <m/>
    <m/>
    <m/>
    <m/>
    <m/>
    <x v="1385"/>
    <x v="0"/>
    <b v="0"/>
    <m/>
    <m/>
    <m/>
    <s v="0055A000009sa63QAA"/>
    <s v="01s31000003qafjAAA"/>
    <s v="All Hazards"/>
    <m/>
    <s v="0035A00003VyaDEQAZ"/>
    <m/>
    <s v="MX908"/>
    <m/>
    <m/>
    <s v="0125A000001NaBLQA0"/>
    <b v="0"/>
    <m/>
    <b v="0"/>
    <m/>
    <m/>
    <x v="3"/>
    <b v="0"/>
    <d v="2021-06-29T20:34:54"/>
    <m/>
    <m/>
    <b v="0"/>
    <x v="0"/>
    <m/>
    <m/>
    <n v="65675"/>
    <m/>
    <x v="354"/>
    <n v="5"/>
    <n v="0"/>
  </r>
  <r>
    <s v="0013100001k6JKjAAM"/>
    <b v="0"/>
    <m/>
    <b v="0"/>
    <m/>
    <m/>
    <m/>
    <x v="39"/>
    <b v="0"/>
    <m/>
    <m/>
    <m/>
    <m/>
    <m/>
    <s v="00531000007MUoEAAW"/>
    <b v="0"/>
    <d v="2020-05-26T17:44:39"/>
    <m/>
    <b v="0"/>
    <m/>
    <m/>
    <b v="0"/>
    <d v="2020-04-01T00:00:00"/>
    <n v="4"/>
    <n v="2020"/>
    <s v="Pipeline"/>
    <s v="Pipeline"/>
    <b v="0"/>
    <b v="0"/>
    <m/>
    <b v="1"/>
    <b v="0"/>
    <b v="0"/>
    <x v="3"/>
    <b v="0"/>
    <m/>
    <x v="0"/>
    <m/>
    <s v="0055A00000BclF5QAJ"/>
    <d v="2021-04-11T20:08:00"/>
    <m/>
    <m/>
    <m/>
    <m/>
    <b v="0"/>
    <m/>
    <m/>
    <s v="Field Sales"/>
    <m/>
    <m/>
    <m/>
    <m/>
    <m/>
    <x v="1386"/>
    <x v="0"/>
    <b v="0"/>
    <m/>
    <m/>
    <m/>
    <s v="00531000007KgPgAAK"/>
    <s v="01s31000003qafjAAA"/>
    <s v="CWAs;Explosives"/>
    <m/>
    <s v="0035A00003orJNtQAM"/>
    <m/>
    <s v="MX908"/>
    <m/>
    <m/>
    <s v="0125A000001NaBLQA0"/>
    <b v="0"/>
    <m/>
    <b v="0"/>
    <m/>
    <m/>
    <x v="2"/>
    <b v="0"/>
    <d v="2021-06-29T20:34:55"/>
    <m/>
    <m/>
    <b v="0"/>
    <x v="0"/>
    <m/>
    <m/>
    <n v="72136"/>
    <m/>
    <x v="39"/>
    <n v="10"/>
    <n v="0"/>
  </r>
  <r>
    <s v="0015A000020xEEAQA2"/>
    <b v="0"/>
    <m/>
    <b v="0"/>
    <m/>
    <m/>
    <m/>
    <x v="10"/>
    <b v="0"/>
    <m/>
    <m/>
    <s v="0035A00003GHhjDQAT"/>
    <m/>
    <m/>
    <s v="00531000007KAsvAAG"/>
    <b v="0"/>
    <d v="2018-04-23T13:43:31"/>
    <m/>
    <b v="0"/>
    <m/>
    <m/>
    <b v="0"/>
    <d v="2021-04-01T00:00:00"/>
    <n v="4"/>
    <n v="2021"/>
    <s v="Pipeline"/>
    <s v="Pipeline"/>
    <b v="0"/>
    <b v="0"/>
    <m/>
    <b v="1"/>
    <b v="0"/>
    <b v="0"/>
    <x v="3"/>
    <b v="0"/>
    <m/>
    <x v="0"/>
    <d v="2018-10-16T00:00:00"/>
    <s v="0055A00000BclF5QAJ"/>
    <d v="2021-04-14T20:01:34"/>
    <m/>
    <d v="2020-12-28T05:51:43"/>
    <m/>
    <m/>
    <b v="0"/>
    <m/>
    <m/>
    <s v="Website"/>
    <m/>
    <m/>
    <m/>
    <m/>
    <m/>
    <x v="1387"/>
    <x v="0"/>
    <b v="0"/>
    <m/>
    <m/>
    <m/>
    <s v="0055A000009sa63QAA"/>
    <s v="01s31000003qafjAAA"/>
    <s v="Drugs"/>
    <m/>
    <m/>
    <m/>
    <s v="MX908"/>
    <m/>
    <m/>
    <s v="0125A000001NaBLQA0"/>
    <b v="0"/>
    <m/>
    <b v="0"/>
    <m/>
    <m/>
    <x v="3"/>
    <b v="0"/>
    <d v="2021-06-29T20:34:54"/>
    <m/>
    <m/>
    <b v="0"/>
    <x v="0"/>
    <m/>
    <m/>
    <n v="65000"/>
    <m/>
    <x v="350"/>
    <n v="5"/>
    <n v="0"/>
  </r>
  <r>
    <s v="0013100001ld4UNAAY"/>
    <b v="0"/>
    <m/>
    <b v="0"/>
    <m/>
    <m/>
    <m/>
    <x v="10"/>
    <b v="0"/>
    <m/>
    <m/>
    <m/>
    <m/>
    <m/>
    <s v="0055A000009sa63QAA"/>
    <b v="0"/>
    <d v="2020-07-02T14:59:06"/>
    <m/>
    <b v="0"/>
    <s v="Farr West"/>
    <d v="2021-02-06T00:00:00"/>
    <b v="0"/>
    <d v="2021-04-01T00:00:00"/>
    <n v="4"/>
    <n v="2021"/>
    <s v="Pipeline"/>
    <s v="Pipeline"/>
    <b v="0"/>
    <b v="0"/>
    <m/>
    <b v="1"/>
    <b v="0"/>
    <b v="0"/>
    <x v="4"/>
    <b v="0"/>
    <m/>
    <x v="0"/>
    <m/>
    <s v="0055A000009sa63QAA"/>
    <d v="2021-04-26T03:52:53"/>
    <m/>
    <m/>
    <m/>
    <m/>
    <b v="0"/>
    <m/>
    <m/>
    <s v="Field Sales"/>
    <m/>
    <m/>
    <m/>
    <m/>
    <m/>
    <x v="1388"/>
    <x v="0"/>
    <b v="0"/>
    <m/>
    <m/>
    <m/>
    <s v="0055A000009sa63QAA"/>
    <s v="01s31000003qafjAAA"/>
    <m/>
    <m/>
    <m/>
    <m/>
    <s v="MX908"/>
    <m/>
    <m/>
    <s v="0125A000001NaBLQA0"/>
    <b v="0"/>
    <m/>
    <b v="0"/>
    <m/>
    <m/>
    <x v="4"/>
    <b v="0"/>
    <d v="2021-06-29T20:34:55"/>
    <m/>
    <m/>
    <b v="0"/>
    <x v="0"/>
    <m/>
    <m/>
    <n v="59286.6"/>
    <m/>
    <x v="255"/>
    <n v="30"/>
    <n v="0"/>
  </r>
  <r>
    <s v="0015A000022RDvNQAW"/>
    <b v="0"/>
    <m/>
    <b v="0"/>
    <m/>
    <m/>
    <m/>
    <x v="292"/>
    <b v="0"/>
    <m/>
    <m/>
    <s v="0035A00003hlyYFQAY"/>
    <m/>
    <m/>
    <s v="00531000007MUoEAAW"/>
    <b v="0"/>
    <d v="2020-08-06T13:25:28"/>
    <m/>
    <b v="0"/>
    <s v="Federal Resources"/>
    <d v="2020-12-31T00:00:00"/>
    <b v="0"/>
    <d v="2020-04-01T00:00:00"/>
    <n v="4"/>
    <n v="2020"/>
    <s v="Pipeline"/>
    <s v="Pipeline"/>
    <b v="0"/>
    <b v="0"/>
    <m/>
    <b v="1"/>
    <b v="0"/>
    <b v="0"/>
    <x v="4"/>
    <b v="0"/>
    <m/>
    <x v="0"/>
    <d v="2020-08-06T00:00:00"/>
    <s v="0055A00000BclF5QAJ"/>
    <d v="2021-04-11T20:08:00"/>
    <m/>
    <d v="2020-08-06T17:42:41"/>
    <m/>
    <m/>
    <b v="0"/>
    <m/>
    <m/>
    <s v="Field Sales"/>
    <m/>
    <m/>
    <m/>
    <m/>
    <m/>
    <x v="1389"/>
    <x v="0"/>
    <b v="0"/>
    <m/>
    <m/>
    <m/>
    <s v="00531000007KgPgAAK"/>
    <s v="01s31000003qafjAAA"/>
    <s v="Drugs"/>
    <m/>
    <m/>
    <m/>
    <s v="MX908"/>
    <m/>
    <m/>
    <s v="0125A000001NaBLQA0"/>
    <b v="0"/>
    <m/>
    <b v="0"/>
    <m/>
    <m/>
    <x v="2"/>
    <b v="0"/>
    <d v="2021-06-29T20:34:55"/>
    <m/>
    <m/>
    <b v="0"/>
    <x v="0"/>
    <m/>
    <m/>
    <n v="145380"/>
    <m/>
    <x v="375"/>
    <n v="10"/>
    <n v="0"/>
  </r>
  <r>
    <s v="0015A00002KwLx3QAF"/>
    <b v="0"/>
    <m/>
    <b v="0"/>
    <m/>
    <m/>
    <m/>
    <x v="39"/>
    <b v="0"/>
    <m/>
    <m/>
    <s v="0035A00003fqOLsQAM"/>
    <m/>
    <m/>
    <s v="00531000007MUoEAAW"/>
    <b v="0"/>
    <d v="2020-05-26T13:06:43"/>
    <m/>
    <b v="0"/>
    <s v="Federal Resources"/>
    <d v="2020-12-31T00:00:00"/>
    <b v="0"/>
    <d v="2020-04-01T00:00:00"/>
    <n v="4"/>
    <n v="2020"/>
    <s v="Pipeline"/>
    <s v="Pipeline"/>
    <b v="0"/>
    <b v="0"/>
    <m/>
    <b v="1"/>
    <b v="0"/>
    <b v="0"/>
    <x v="4"/>
    <b v="0"/>
    <m/>
    <x v="0"/>
    <d v="2020-05-27T00:00:00"/>
    <s v="0055A00000BclF5QAJ"/>
    <d v="2021-04-11T20:08:00"/>
    <m/>
    <m/>
    <m/>
    <m/>
    <b v="0"/>
    <m/>
    <m/>
    <s v="Field Sales"/>
    <m/>
    <m/>
    <m/>
    <m/>
    <m/>
    <x v="1390"/>
    <x v="0"/>
    <b v="0"/>
    <m/>
    <m/>
    <m/>
    <s v="00531000007KgPgAAK"/>
    <s v="01si00000040RFIAA2"/>
    <s v="Drugs"/>
    <m/>
    <m/>
    <m/>
    <s v="MX908"/>
    <m/>
    <s v="0Q05A0000013vTJSAY"/>
    <s v="0125A000001NaBLQA0"/>
    <b v="0"/>
    <m/>
    <b v="0"/>
    <m/>
    <m/>
    <x v="2"/>
    <b v="0"/>
    <d v="2021-06-29T20:34:55"/>
    <m/>
    <m/>
    <b v="0"/>
    <x v="0"/>
    <m/>
    <m/>
    <n v="136986.6"/>
    <m/>
    <x v="376"/>
    <n v="10"/>
    <n v="0"/>
  </r>
  <r>
    <s v="0016e00002Zw8sGAAR"/>
    <b v="0"/>
    <m/>
    <b v="0"/>
    <m/>
    <m/>
    <m/>
    <x v="10"/>
    <b v="0"/>
    <m/>
    <m/>
    <m/>
    <m/>
    <m/>
    <s v="00531000008F2qlAAC"/>
    <b v="0"/>
    <d v="2019-12-18T16:15:51"/>
    <m/>
    <b v="0"/>
    <m/>
    <m/>
    <b v="0"/>
    <d v="2021-04-01T00:00:00"/>
    <n v="4"/>
    <n v="2021"/>
    <s v="Pipeline"/>
    <s v="Pipeline"/>
    <b v="0"/>
    <b v="0"/>
    <m/>
    <b v="1"/>
    <b v="0"/>
    <b v="0"/>
    <x v="4"/>
    <b v="0"/>
    <m/>
    <x v="0"/>
    <m/>
    <s v="0055A000009GxI2QAK"/>
    <d v="2021-06-17T14:23:16"/>
    <m/>
    <d v="2020-12-29T15:27:35"/>
    <m/>
    <m/>
    <b v="0"/>
    <m/>
    <m/>
    <s v="Field Sales"/>
    <m/>
    <m/>
    <m/>
    <m/>
    <m/>
    <x v="1391"/>
    <x v="0"/>
    <b v="0"/>
    <m/>
    <m/>
    <m/>
    <s v="0055A000009GxI2QAK"/>
    <s v="01si00000040RFIAA2"/>
    <s v="All Hazards"/>
    <s v="All Hazards"/>
    <s v="003i000001yjgLhAAI"/>
    <m/>
    <s v="MX908"/>
    <m/>
    <m/>
    <s v="0125A000001NaBLQA0"/>
    <b v="0"/>
    <m/>
    <b v="0"/>
    <m/>
    <m/>
    <x v="3"/>
    <b v="0"/>
    <d v="2021-06-29T20:34:55"/>
    <m/>
    <m/>
    <b v="0"/>
    <x v="0"/>
    <m/>
    <m/>
    <n v="49079.63"/>
    <m/>
    <x v="161"/>
    <n v="5"/>
    <n v="0"/>
  </r>
  <r>
    <s v="0015A00002UgtUGQAZ"/>
    <b v="0"/>
    <m/>
    <b v="0"/>
    <s v="7015A000001zMbNQAU"/>
    <m/>
    <m/>
    <x v="289"/>
    <b v="0"/>
    <m/>
    <m/>
    <s v="0035A00003oq1UPQAY"/>
    <m/>
    <m/>
    <s v="00531000007MUoEAAW"/>
    <b v="0"/>
    <d v="2021-02-18T13:28:38"/>
    <m/>
    <b v="0"/>
    <m/>
    <m/>
    <b v="0"/>
    <d v="2021-04-01T00:00:00"/>
    <n v="4"/>
    <n v="2021"/>
    <s v="Pipeline"/>
    <s v="Pipeline"/>
    <b v="0"/>
    <b v="0"/>
    <m/>
    <b v="1"/>
    <b v="0"/>
    <b v="0"/>
    <x v="4"/>
    <b v="0"/>
    <m/>
    <x v="0"/>
    <d v="2021-06-17T00:00:00"/>
    <s v="00531000007KAsvAAG"/>
    <d v="2021-06-17T13:19:48"/>
    <m/>
    <m/>
    <m/>
    <m/>
    <b v="0"/>
    <m/>
    <m/>
    <s v="Website"/>
    <m/>
    <m/>
    <m/>
    <m/>
    <m/>
    <x v="1392"/>
    <x v="0"/>
    <b v="0"/>
    <m/>
    <m/>
    <m/>
    <s v="00531000007KAsvAAG"/>
    <s v="01s31000003qafjAAA"/>
    <m/>
    <s v="All Hazards"/>
    <m/>
    <m/>
    <s v="MX908"/>
    <m/>
    <m/>
    <s v="0125A000001NaBLQA0"/>
    <b v="0"/>
    <m/>
    <b v="0"/>
    <m/>
    <m/>
    <x v="2"/>
    <b v="0"/>
    <d v="2021-06-29T20:34:55"/>
    <m/>
    <m/>
    <b v="0"/>
    <x v="0"/>
    <m/>
    <m/>
    <n v="64782.63"/>
    <m/>
    <x v="327"/>
    <n v="10"/>
    <n v="0"/>
  </r>
  <r>
    <s v="0013100001env6bAAA"/>
    <b v="0"/>
    <m/>
    <b v="0"/>
    <s v="7015A000001eQQoQAM"/>
    <m/>
    <m/>
    <x v="10"/>
    <b v="0"/>
    <m/>
    <m/>
    <m/>
    <m/>
    <m/>
    <s v="00531000007MUoEAAW"/>
    <b v="0"/>
    <d v="2021-03-18T13:59:56"/>
    <m/>
    <b v="0"/>
    <m/>
    <m/>
    <b v="0"/>
    <d v="2021-04-01T00:00:00"/>
    <n v="4"/>
    <n v="2021"/>
    <s v="Pipeline"/>
    <s v="Pipeline"/>
    <b v="0"/>
    <b v="0"/>
    <m/>
    <b v="1"/>
    <b v="0"/>
    <b v="0"/>
    <x v="4"/>
    <b v="0"/>
    <m/>
    <x v="0"/>
    <m/>
    <s v="0055A00000BclF5QAJ"/>
    <d v="2021-04-11T20:08:00"/>
    <m/>
    <m/>
    <m/>
    <m/>
    <b v="0"/>
    <m/>
    <m/>
    <s v="Field Sales"/>
    <m/>
    <m/>
    <m/>
    <m/>
    <m/>
    <x v="1393"/>
    <x v="0"/>
    <b v="0"/>
    <m/>
    <m/>
    <m/>
    <s v="00531000007KAsvAAG"/>
    <s v="01s31000003qafjAAA"/>
    <m/>
    <s v="All Hazards"/>
    <m/>
    <m/>
    <s v="MX908"/>
    <m/>
    <s v="0Q05A000001eVxpSAE"/>
    <s v="0125A000001NaBLQA0"/>
    <b v="0"/>
    <m/>
    <b v="0"/>
    <m/>
    <m/>
    <x v="2"/>
    <b v="0"/>
    <d v="2021-06-29T20:34:55"/>
    <m/>
    <m/>
    <b v="0"/>
    <x v="0"/>
    <m/>
    <m/>
    <n v="71414.64"/>
    <m/>
    <x v="323"/>
    <n v="10"/>
    <n v="0"/>
  </r>
  <r>
    <s v="0016e00002ZvkINAAZ"/>
    <b v="0"/>
    <m/>
    <b v="0"/>
    <m/>
    <m/>
    <m/>
    <x v="10"/>
    <b v="0"/>
    <m/>
    <m/>
    <m/>
    <m/>
    <m/>
    <s v="0055A000009GxI2QAK"/>
    <b v="0"/>
    <d v="2020-11-05T15:08:28"/>
    <m/>
    <b v="0"/>
    <m/>
    <m/>
    <b v="0"/>
    <d v="2021-04-01T00:00:00"/>
    <n v="4"/>
    <n v="2021"/>
    <s v="Pipeline"/>
    <s v="Pipeline"/>
    <b v="0"/>
    <b v="0"/>
    <m/>
    <b v="1"/>
    <b v="0"/>
    <b v="0"/>
    <x v="4"/>
    <b v="0"/>
    <m/>
    <x v="0"/>
    <m/>
    <s v="0055A000009GxI2QAK"/>
    <d v="2021-06-14T15:53:56"/>
    <m/>
    <d v="2021-05-10T10:21:44"/>
    <m/>
    <m/>
    <b v="0"/>
    <m/>
    <m/>
    <s v="Field Sales"/>
    <m/>
    <m/>
    <m/>
    <m/>
    <m/>
    <x v="1394"/>
    <x v="0"/>
    <b v="0"/>
    <m/>
    <m/>
    <m/>
    <s v="0055A000009GxI2QAK"/>
    <s v="01si00000040RFIAA2"/>
    <m/>
    <s v="All Hazards"/>
    <s v="0035A00003otAdjQAE"/>
    <m/>
    <s v="MX908"/>
    <m/>
    <m/>
    <s v="0125A000001NaBLQA0"/>
    <b v="0"/>
    <m/>
    <b v="0"/>
    <m/>
    <m/>
    <x v="2"/>
    <b v="0"/>
    <d v="2021-06-29T20:34:55"/>
    <m/>
    <m/>
    <b v="0"/>
    <x v="0"/>
    <m/>
    <m/>
    <n v="89410"/>
    <m/>
    <x v="377"/>
    <n v="10"/>
    <n v="0"/>
  </r>
  <r>
    <s v="0015A00002LehpVQAR"/>
    <b v="0"/>
    <m/>
    <b v="0"/>
    <m/>
    <m/>
    <m/>
    <x v="10"/>
    <b v="0"/>
    <m/>
    <m/>
    <m/>
    <m/>
    <m/>
    <s v="00531000007MUoEAAW"/>
    <b v="0"/>
    <d v="2021-03-21T21:35:55"/>
    <m/>
    <b v="0"/>
    <m/>
    <m/>
    <b v="0"/>
    <d v="2021-04-01T00:00:00"/>
    <n v="4"/>
    <n v="2021"/>
    <s v="Pipeline"/>
    <s v="Pipeline"/>
    <b v="0"/>
    <b v="0"/>
    <m/>
    <b v="1"/>
    <b v="0"/>
    <b v="0"/>
    <x v="4"/>
    <b v="0"/>
    <m/>
    <x v="0"/>
    <d v="2021-03-21T00:00:00"/>
    <s v="00531000007KgPgAAK"/>
    <d v="2021-04-12T13:15:07"/>
    <m/>
    <d v="2021-04-12T13:15:07"/>
    <m/>
    <m/>
    <b v="0"/>
    <m/>
    <m/>
    <s v="Field Sales"/>
    <m/>
    <m/>
    <m/>
    <m/>
    <m/>
    <x v="1395"/>
    <x v="0"/>
    <b v="0"/>
    <m/>
    <m/>
    <m/>
    <s v="00531000007KgPgAAK"/>
    <s v="01si00000040RFIAA2"/>
    <m/>
    <s v="All Hazards"/>
    <m/>
    <m/>
    <s v="MX908"/>
    <m/>
    <m/>
    <s v="0125A000001NaBLQA0"/>
    <b v="0"/>
    <m/>
    <b v="0"/>
    <m/>
    <m/>
    <x v="2"/>
    <b v="0"/>
    <d v="2021-06-29T20:34:55"/>
    <m/>
    <m/>
    <b v="0"/>
    <x v="0"/>
    <m/>
    <m/>
    <n v="57626.25"/>
    <m/>
    <x v="378"/>
    <n v="10"/>
    <n v="0"/>
  </r>
  <r>
    <s v="0015A0000282oumQAA"/>
    <b v="0"/>
    <m/>
    <b v="0"/>
    <s v="7015A000001Zks9QAC"/>
    <m/>
    <m/>
    <x v="10"/>
    <b v="0"/>
    <m/>
    <m/>
    <s v="0035A00003UZQ5aQAH"/>
    <m/>
    <m/>
    <s v="00531000007KAsvAAG"/>
    <b v="0"/>
    <d v="2019-01-05T18:27:42"/>
    <m/>
    <b v="0"/>
    <m/>
    <m/>
    <b v="0"/>
    <d v="2021-04-01T00:00:00"/>
    <n v="4"/>
    <n v="2021"/>
    <s v="Pipeline"/>
    <s v="Pipeline"/>
    <b v="0"/>
    <b v="0"/>
    <m/>
    <b v="1"/>
    <b v="0"/>
    <b v="0"/>
    <x v="4"/>
    <b v="0"/>
    <m/>
    <x v="0"/>
    <d v="2019-06-25T00:00:00"/>
    <s v="0055A000009sa63QAA"/>
    <d v="2021-04-26T04:17:17"/>
    <m/>
    <d v="2020-01-06T18:18:11"/>
    <m/>
    <m/>
    <b v="0"/>
    <m/>
    <m/>
    <s v="Inside Sales"/>
    <m/>
    <m/>
    <m/>
    <m/>
    <m/>
    <x v="1396"/>
    <x v="0"/>
    <b v="0"/>
    <m/>
    <m/>
    <m/>
    <s v="0055A000009sa63QAA"/>
    <s v="01s31000003qafjAAA"/>
    <m/>
    <s v="All Hazards"/>
    <m/>
    <m/>
    <s v="MX908"/>
    <m/>
    <m/>
    <s v="0125A000001NaBLQA0"/>
    <b v="0"/>
    <m/>
    <b v="0"/>
    <m/>
    <m/>
    <x v="4"/>
    <b v="0"/>
    <d v="2021-06-29T20:34:54"/>
    <m/>
    <m/>
    <b v="0"/>
    <x v="0"/>
    <m/>
    <m/>
    <n v="71518.899999999994"/>
    <m/>
    <x v="379"/>
    <n v="30"/>
    <n v="0"/>
  </r>
  <r>
    <s v="0015A00002G7uczQAB"/>
    <b v="0"/>
    <m/>
    <b v="0"/>
    <s v="7015A000001eOy9QAE"/>
    <m/>
    <m/>
    <x v="291"/>
    <b v="0"/>
    <m/>
    <m/>
    <s v="0035A00003aUhXNQA0"/>
    <m/>
    <m/>
    <s v="00531000007KAsvAAG"/>
    <b v="0"/>
    <d v="2020-10-09T14:56:30"/>
    <m/>
    <b v="0"/>
    <m/>
    <m/>
    <b v="0"/>
    <d v="2021-04-01T00:00:00"/>
    <n v="4"/>
    <n v="2021"/>
    <s v="Pipeline"/>
    <s v="Pipeline"/>
    <b v="0"/>
    <b v="0"/>
    <m/>
    <b v="1"/>
    <b v="0"/>
    <b v="0"/>
    <x v="7"/>
    <b v="0"/>
    <m/>
    <x v="0"/>
    <d v="2021-04-20T00:00:00"/>
    <s v="0055A00000BclF5QAJ"/>
    <d v="2021-05-05T13:56:10"/>
    <m/>
    <d v="2021-05-03T13:23:23"/>
    <m/>
    <m/>
    <b v="0"/>
    <m/>
    <m/>
    <s v="Field Sales"/>
    <m/>
    <m/>
    <m/>
    <m/>
    <m/>
    <x v="1397"/>
    <x v="0"/>
    <b v="0"/>
    <m/>
    <m/>
    <m/>
    <s v="00531000007MUoEAAW"/>
    <s v="01s31000003qafjAAA"/>
    <m/>
    <s v="All Hazards"/>
    <m/>
    <m/>
    <s v="MX908"/>
    <m/>
    <m/>
    <s v="0125A000001NaBLQA0"/>
    <b v="0"/>
    <m/>
    <b v="0"/>
    <m/>
    <m/>
    <x v="4"/>
    <b v="0"/>
    <d v="2021-06-29T20:34:55"/>
    <m/>
    <m/>
    <b v="0"/>
    <x v="0"/>
    <m/>
    <m/>
    <n v="25740"/>
    <m/>
    <x v="380"/>
    <n v="30"/>
    <n v="0"/>
  </r>
  <r>
    <s v="0013100001ft4h3AAA"/>
    <b v="0"/>
    <m/>
    <b v="0"/>
    <s v="7015A000001eOy9QAE"/>
    <m/>
    <m/>
    <x v="289"/>
    <b v="0"/>
    <m/>
    <m/>
    <s v="0035A00003nZidDQAS"/>
    <m/>
    <m/>
    <s v="00531000007MUoEAAW"/>
    <b v="0"/>
    <d v="2020-10-30T13:34:27"/>
    <m/>
    <b v="0"/>
    <m/>
    <m/>
    <b v="0"/>
    <d v="2021-04-01T00:00:00"/>
    <n v="4"/>
    <n v="2021"/>
    <s v="Pipeline"/>
    <s v="Pipeline"/>
    <b v="0"/>
    <b v="0"/>
    <m/>
    <b v="1"/>
    <b v="0"/>
    <b v="0"/>
    <x v="7"/>
    <b v="0"/>
    <m/>
    <x v="0"/>
    <d v="2021-05-03T00:00:00"/>
    <s v="00531000007MUoEAAW"/>
    <d v="2021-06-28T13:38:43"/>
    <m/>
    <d v="2021-05-03T13:34:31"/>
    <m/>
    <m/>
    <b v="0"/>
    <m/>
    <m/>
    <s v="Inside Sales"/>
    <m/>
    <m/>
    <m/>
    <m/>
    <m/>
    <x v="1398"/>
    <x v="0"/>
    <b v="0"/>
    <m/>
    <m/>
    <m/>
    <s v="00531000007MUoEAAW"/>
    <s v="01s31000003qafjAAA"/>
    <m/>
    <s v="All Hazards"/>
    <m/>
    <m/>
    <s v="MX908"/>
    <m/>
    <s v="0Q05A00000142cSSAQ"/>
    <s v="0125A000001NaBLQA0"/>
    <b v="0"/>
    <m/>
    <b v="0"/>
    <m/>
    <m/>
    <x v="4"/>
    <b v="0"/>
    <d v="2021-06-29T20:34:55"/>
    <m/>
    <m/>
    <b v="0"/>
    <x v="0"/>
    <m/>
    <m/>
    <n v="6435"/>
    <m/>
    <x v="381"/>
    <n v="30"/>
    <n v="0"/>
  </r>
  <r>
    <s v="0013100001ld4rCAAQ"/>
    <b v="0"/>
    <m/>
    <b v="0"/>
    <s v="7015A000001zMbNQAU"/>
    <m/>
    <m/>
    <x v="10"/>
    <b v="0"/>
    <m/>
    <m/>
    <s v="0035A00003cbHnwQAE"/>
    <m/>
    <m/>
    <s v="00531000007MUoEAAW"/>
    <b v="0"/>
    <d v="2021-01-26T21:07:13"/>
    <m/>
    <b v="0"/>
    <m/>
    <m/>
    <b v="0"/>
    <d v="2021-04-01T00:00:00"/>
    <n v="4"/>
    <n v="2021"/>
    <s v="Pipeline"/>
    <s v="Pipeline"/>
    <b v="0"/>
    <b v="0"/>
    <m/>
    <b v="1"/>
    <b v="0"/>
    <b v="0"/>
    <x v="7"/>
    <b v="0"/>
    <m/>
    <x v="0"/>
    <d v="2021-06-14T00:00:00"/>
    <s v="0055A00000BclF5QAJ"/>
    <d v="2021-04-11T20:08:00"/>
    <m/>
    <m/>
    <m/>
    <m/>
    <b v="0"/>
    <m/>
    <m/>
    <s v="Field Sales"/>
    <m/>
    <m/>
    <m/>
    <m/>
    <m/>
    <x v="1399"/>
    <x v="0"/>
    <b v="0"/>
    <m/>
    <m/>
    <m/>
    <s v="00531000007MUoEAAW"/>
    <s v="01s31000003qafjAAA"/>
    <m/>
    <s v="All Hazards"/>
    <m/>
    <m/>
    <s v="MX908"/>
    <m/>
    <m/>
    <s v="0125A000001NaBLQA0"/>
    <b v="0"/>
    <m/>
    <b v="0"/>
    <m/>
    <m/>
    <x v="4"/>
    <b v="0"/>
    <d v="2021-06-29T20:34:55"/>
    <m/>
    <m/>
    <b v="0"/>
    <x v="0"/>
    <m/>
    <m/>
    <n v="6500"/>
    <m/>
    <x v="296"/>
    <n v="30"/>
    <n v="0"/>
  </r>
  <r>
    <s v="0013100001enulxAAA"/>
    <b v="0"/>
    <m/>
    <b v="0"/>
    <s v="7015A000001eOy9QAE"/>
    <m/>
    <m/>
    <x v="289"/>
    <b v="0"/>
    <m/>
    <m/>
    <s v="0035A00003JifHUQAZ"/>
    <m/>
    <m/>
    <s v="00531000007MUoEAAW"/>
    <b v="0"/>
    <d v="2021-04-01T15:14:17"/>
    <m/>
    <b v="0"/>
    <m/>
    <m/>
    <b v="0"/>
    <d v="2021-04-01T00:00:00"/>
    <n v="4"/>
    <n v="2021"/>
    <s v="Pipeline"/>
    <s v="Pipeline"/>
    <b v="0"/>
    <b v="0"/>
    <m/>
    <b v="1"/>
    <b v="0"/>
    <b v="0"/>
    <x v="7"/>
    <b v="0"/>
    <m/>
    <x v="0"/>
    <d v="2021-06-29T00:00:00"/>
    <s v="00531000007MUoEAAW"/>
    <d v="2021-06-29T15:30:29"/>
    <m/>
    <m/>
    <m/>
    <m/>
    <b v="0"/>
    <m/>
    <m/>
    <s v="Inside Sales"/>
    <m/>
    <m/>
    <m/>
    <m/>
    <m/>
    <x v="1400"/>
    <x v="0"/>
    <b v="0"/>
    <m/>
    <m/>
    <m/>
    <s v="00531000007MUoEAAW"/>
    <s v="01s31000003qafjAAA"/>
    <m/>
    <s v="All Hazards"/>
    <s v="00331000030OCglAAG"/>
    <m/>
    <s v="MX908"/>
    <m/>
    <s v="0Q05A000001eWdSSAU"/>
    <s v="0125A000001NaBLQA0"/>
    <b v="0"/>
    <m/>
    <b v="0"/>
    <m/>
    <m/>
    <x v="4"/>
    <b v="0"/>
    <d v="2021-06-29T20:34:55"/>
    <m/>
    <m/>
    <b v="0"/>
    <x v="0"/>
    <m/>
    <m/>
    <n v="6500"/>
    <m/>
    <x v="296"/>
    <n v="30"/>
    <n v="0"/>
  </r>
  <r>
    <s v="0015A00002DR8HdQAL"/>
    <b v="0"/>
    <m/>
    <b v="0"/>
    <m/>
    <m/>
    <m/>
    <x v="10"/>
    <b v="0"/>
    <m/>
    <m/>
    <m/>
    <m/>
    <m/>
    <s v="00531000008F2qlAAC"/>
    <b v="0"/>
    <d v="2021-01-16T02:29:17"/>
    <m/>
    <b v="0"/>
    <m/>
    <m/>
    <b v="0"/>
    <d v="2021-04-01T00:00:00"/>
    <n v="4"/>
    <n v="2021"/>
    <s v="Pipeline"/>
    <s v="Pipeline"/>
    <b v="0"/>
    <b v="0"/>
    <m/>
    <b v="1"/>
    <b v="0"/>
    <b v="0"/>
    <x v="7"/>
    <b v="0"/>
    <m/>
    <x v="0"/>
    <m/>
    <s v="0055A00000BclF5QAJ"/>
    <d v="2021-04-11T20:08:00"/>
    <m/>
    <d v="2021-02-22T15:20:49"/>
    <m/>
    <m/>
    <b v="0"/>
    <m/>
    <m/>
    <s v="Field Sales"/>
    <m/>
    <m/>
    <m/>
    <m/>
    <m/>
    <x v="1401"/>
    <x v="0"/>
    <b v="0"/>
    <m/>
    <m/>
    <m/>
    <s v="00531000008F2qlAAC"/>
    <s v="01si00000040RFIAA2"/>
    <m/>
    <s v="All Hazards"/>
    <m/>
    <m/>
    <s v="MX908"/>
    <m/>
    <m/>
    <s v="0125A000001NaBLQA0"/>
    <b v="0"/>
    <m/>
    <b v="0"/>
    <m/>
    <m/>
    <x v="4"/>
    <b v="0"/>
    <d v="2021-06-29T20:34:55"/>
    <m/>
    <m/>
    <b v="0"/>
    <x v="0"/>
    <m/>
    <m/>
    <n v="49197.75"/>
    <m/>
    <x v="382"/>
    <n v="30"/>
    <n v="0"/>
  </r>
  <r>
    <s v="0015A00002XRHQ3QAP"/>
    <b v="0"/>
    <m/>
    <b v="0"/>
    <m/>
    <m/>
    <m/>
    <x v="10"/>
    <b v="0"/>
    <m/>
    <m/>
    <s v="0035A00003ppcDlQAI"/>
    <m/>
    <m/>
    <s v="00531000007KAsvAAG"/>
    <b v="0"/>
    <d v="2021-04-13T15:51:40"/>
    <m/>
    <b v="0"/>
    <m/>
    <m/>
    <b v="0"/>
    <d v="2021-04-01T00:00:00"/>
    <n v="4"/>
    <n v="2021"/>
    <s v="Pipeline"/>
    <s v="Pipeline"/>
    <b v="0"/>
    <b v="0"/>
    <s v="HSGP"/>
    <b v="1"/>
    <b v="0"/>
    <b v="0"/>
    <x v="7"/>
    <b v="0"/>
    <m/>
    <x v="0"/>
    <d v="2021-04-27T00:00:00"/>
    <s v="00531000007KAsvAAG"/>
    <d v="2021-04-14T16:08:31"/>
    <m/>
    <m/>
    <m/>
    <m/>
    <b v="0"/>
    <m/>
    <m/>
    <s v="Referral"/>
    <m/>
    <m/>
    <m/>
    <m/>
    <m/>
    <x v="1402"/>
    <x v="0"/>
    <b v="0"/>
    <m/>
    <m/>
    <m/>
    <s v="00531000007KAsvAAG"/>
    <s v="01s31000003qafjAAA"/>
    <m/>
    <s v="All Hazards"/>
    <s v="0035A00003ppcDlQAI"/>
    <m/>
    <s v="MX908"/>
    <m/>
    <m/>
    <s v="0125A000001NaBLQA0"/>
    <b v="0"/>
    <m/>
    <b v="0"/>
    <m/>
    <m/>
    <x v="3"/>
    <b v="0"/>
    <d v="2021-06-29T20:34:55"/>
    <m/>
    <m/>
    <b v="0"/>
    <x v="0"/>
    <m/>
    <m/>
    <n v="64979.64"/>
    <m/>
    <x v="383"/>
    <n v="5"/>
    <n v="0"/>
  </r>
  <r>
    <s v="001i000001MZMQXAA5"/>
    <b v="0"/>
    <m/>
    <b v="0"/>
    <s v="7015A000001eQjCQAU"/>
    <m/>
    <m/>
    <x v="10"/>
    <b v="0"/>
    <m/>
    <m/>
    <s v="00331000034nZ5bAAE"/>
    <m/>
    <m/>
    <s v="00531000007KAsvAAG"/>
    <b v="0"/>
    <d v="2021-04-07T18:10:30"/>
    <m/>
    <b v="0"/>
    <m/>
    <m/>
    <b v="0"/>
    <d v="2021-04-01T00:00:00"/>
    <n v="4"/>
    <n v="2021"/>
    <s v="Pipeline"/>
    <s v="Pipeline"/>
    <b v="0"/>
    <b v="0"/>
    <s v="OTHER"/>
    <b v="1"/>
    <b v="0"/>
    <b v="0"/>
    <x v="7"/>
    <b v="0"/>
    <m/>
    <x v="0"/>
    <d v="2021-04-08T00:00:00"/>
    <s v="0055A00000BclF5QAJ"/>
    <d v="2021-04-10T23:09:16"/>
    <m/>
    <m/>
    <m/>
    <m/>
    <b v="0"/>
    <m/>
    <m/>
    <s v="Google Natural Search"/>
    <m/>
    <m/>
    <m/>
    <m/>
    <m/>
    <x v="1403"/>
    <x v="0"/>
    <b v="0"/>
    <m/>
    <m/>
    <m/>
    <s v="00531000007KAsvAAG"/>
    <s v="01s31000003qafjAAA"/>
    <m/>
    <s v="All Hazards"/>
    <m/>
    <m/>
    <s v="MX908"/>
    <m/>
    <m/>
    <s v="0125A000001NaBLQA0"/>
    <b v="0"/>
    <m/>
    <b v="0"/>
    <m/>
    <m/>
    <x v="3"/>
    <b v="0"/>
    <d v="2021-06-29T20:34:55"/>
    <m/>
    <m/>
    <b v="0"/>
    <x v="0"/>
    <m/>
    <m/>
    <n v="91000"/>
    <m/>
    <x v="202"/>
    <n v="5"/>
    <n v="0"/>
  </r>
  <r>
    <s v="0013100001eCIpHAAW"/>
    <b v="0"/>
    <m/>
    <b v="0"/>
    <s v="7015A000001eQjCQAU"/>
    <m/>
    <m/>
    <x v="10"/>
    <b v="0"/>
    <m/>
    <m/>
    <m/>
    <m/>
    <m/>
    <s v="00531000007KAsvAAG"/>
    <b v="0"/>
    <d v="2021-04-07T16:23:33"/>
    <m/>
    <b v="0"/>
    <m/>
    <m/>
    <b v="0"/>
    <d v="2021-04-01T00:00:00"/>
    <n v="4"/>
    <n v="2021"/>
    <s v="Pipeline"/>
    <s v="Pipeline"/>
    <b v="0"/>
    <b v="0"/>
    <s v="UASI"/>
    <b v="1"/>
    <b v="0"/>
    <b v="0"/>
    <x v="7"/>
    <b v="0"/>
    <m/>
    <x v="0"/>
    <d v="2021-04-08T00:00:00"/>
    <s v="0055A00000BclF5QAJ"/>
    <d v="2021-04-11T19:52:07"/>
    <m/>
    <m/>
    <m/>
    <m/>
    <b v="0"/>
    <m/>
    <m/>
    <s v="Inside Sales"/>
    <m/>
    <m/>
    <m/>
    <m/>
    <m/>
    <x v="1404"/>
    <x v="0"/>
    <b v="0"/>
    <m/>
    <m/>
    <m/>
    <s v="00531000007KAsvAAG"/>
    <s v="01s31000003qafjAAA"/>
    <m/>
    <s v="All Hazards"/>
    <m/>
    <m/>
    <s v="MX908"/>
    <m/>
    <m/>
    <s v="0125A000001NaBLQA0"/>
    <b v="0"/>
    <m/>
    <b v="0"/>
    <m/>
    <m/>
    <x v="3"/>
    <b v="0"/>
    <d v="2021-06-29T20:34:55"/>
    <m/>
    <m/>
    <b v="0"/>
    <x v="0"/>
    <m/>
    <m/>
    <n v="6500"/>
    <m/>
    <x v="293"/>
    <n v="5"/>
    <n v="0"/>
  </r>
  <r>
    <s v="0013100001gZSbvAAG"/>
    <b v="0"/>
    <m/>
    <b v="0"/>
    <m/>
    <m/>
    <m/>
    <x v="10"/>
    <b v="0"/>
    <m/>
    <m/>
    <s v="0035A00003CcoV1QAJ"/>
    <m/>
    <m/>
    <s v="00531000007KAsvAAG"/>
    <b v="0"/>
    <d v="2018-05-04T22:20:09"/>
    <m/>
    <b v="0"/>
    <m/>
    <m/>
    <b v="0"/>
    <d v="2021-04-01T00:00:00"/>
    <n v="4"/>
    <n v="2021"/>
    <s v="Pipeline"/>
    <s v="Pipeline"/>
    <b v="0"/>
    <b v="0"/>
    <s v="UASI"/>
    <b v="1"/>
    <b v="0"/>
    <b v="0"/>
    <x v="7"/>
    <b v="0"/>
    <m/>
    <x v="0"/>
    <d v="2019-03-22T00:00:00"/>
    <s v="0055A000009sa63QAA"/>
    <d v="2021-05-11T17:21:05"/>
    <m/>
    <d v="2020-01-06T18:18:11"/>
    <m/>
    <m/>
    <b v="0"/>
    <m/>
    <m/>
    <s v="Website"/>
    <m/>
    <m/>
    <m/>
    <m/>
    <m/>
    <x v="1405"/>
    <x v="0"/>
    <b v="0"/>
    <m/>
    <m/>
    <m/>
    <s v="0055A000009sa63QAA"/>
    <s v="01s31000003qafjAAA"/>
    <s v="All Hazards"/>
    <s v="All Hazards"/>
    <m/>
    <m/>
    <s v="MX908"/>
    <m/>
    <m/>
    <s v="0125A000001NaBLQA0"/>
    <b v="0"/>
    <m/>
    <b v="0"/>
    <m/>
    <m/>
    <x v="4"/>
    <b v="0"/>
    <d v="2021-06-29T20:34:54"/>
    <m/>
    <m/>
    <b v="0"/>
    <x v="0"/>
    <m/>
    <m/>
    <n v="444645.87"/>
    <m/>
    <x v="384"/>
    <n v="30"/>
    <n v="0"/>
  </r>
  <r>
    <s v="0015A00002DxYq0QAF"/>
    <b v="0"/>
    <m/>
    <b v="0"/>
    <m/>
    <m/>
    <m/>
    <x v="293"/>
    <b v="0"/>
    <m/>
    <m/>
    <s v="0035A00003XWrTQQA1"/>
    <m/>
    <m/>
    <s v="0055A000009sa63QAA"/>
    <b v="0"/>
    <d v="2020-10-08T16:01:49"/>
    <m/>
    <b v="0"/>
    <s v="Farr West"/>
    <d v="2021-10-08T00:00:00"/>
    <b v="0"/>
    <d v="2022-04-01T00:00:00"/>
    <n v="4"/>
    <n v="2022"/>
    <s v="Pipeline"/>
    <s v="Pipeline"/>
    <b v="0"/>
    <b v="0"/>
    <m/>
    <b v="1"/>
    <b v="0"/>
    <b v="0"/>
    <x v="7"/>
    <b v="0"/>
    <m/>
    <x v="0"/>
    <d v="2020-10-21T00:00:00"/>
    <s v="00531000007MUoEAAW"/>
    <d v="2021-04-30T20:48:49"/>
    <m/>
    <d v="2020-10-21T15:27:54"/>
    <m/>
    <m/>
    <b v="0"/>
    <m/>
    <m/>
    <s v="Field Sales"/>
    <m/>
    <m/>
    <m/>
    <m/>
    <m/>
    <x v="1406"/>
    <x v="0"/>
    <b v="0"/>
    <m/>
    <m/>
    <m/>
    <s v="00531000007MUoEAAW"/>
    <s v="01s31000003qafjAAA"/>
    <m/>
    <s v="All Hazards"/>
    <m/>
    <m/>
    <s v="MX908"/>
    <m/>
    <m/>
    <s v="0125A000001NaBLQA0"/>
    <b v="0"/>
    <m/>
    <b v="0"/>
    <m/>
    <m/>
    <x v="4"/>
    <b v="0"/>
    <d v="2021-06-29T20:34:55"/>
    <m/>
    <m/>
    <b v="0"/>
    <x v="0"/>
    <m/>
    <m/>
    <n v="5850"/>
    <m/>
    <x v="385"/>
    <n v="30"/>
    <n v="0"/>
  </r>
  <r>
    <s v="0015A00002XQrSlQAL"/>
    <b v="0"/>
    <m/>
    <b v="0"/>
    <m/>
    <m/>
    <m/>
    <x v="10"/>
    <b v="0"/>
    <m/>
    <m/>
    <s v="0035A00003ppBGKQA2"/>
    <m/>
    <m/>
    <s v="00531000007KAsvAAG"/>
    <b v="0"/>
    <d v="2021-04-14T15:32:23"/>
    <m/>
    <b v="0"/>
    <s v="Safeware"/>
    <d v="2021-12-31T00:00:00"/>
    <b v="0"/>
    <d v="2021-04-01T00:00:00"/>
    <n v="4"/>
    <n v="2021"/>
    <s v="Pipeline"/>
    <s v="Pipeline"/>
    <b v="0"/>
    <b v="0"/>
    <s v="HSGP"/>
    <b v="1"/>
    <b v="0"/>
    <b v="0"/>
    <x v="7"/>
    <b v="0"/>
    <m/>
    <x v="0"/>
    <d v="2021-06-15T00:00:00"/>
    <s v="00531000007KAsvAAG"/>
    <d v="2021-04-14T15:43:42"/>
    <m/>
    <m/>
    <m/>
    <m/>
    <b v="0"/>
    <m/>
    <m/>
    <s v="Eblasts"/>
    <m/>
    <m/>
    <m/>
    <m/>
    <m/>
    <x v="1407"/>
    <x v="0"/>
    <b v="0"/>
    <m/>
    <m/>
    <m/>
    <s v="00531000007KAsvAAG"/>
    <s v="01s31000003qafjAAA"/>
    <m/>
    <s v="All Hazards"/>
    <s v="0035A00003ppBGKQA2"/>
    <m/>
    <s v="MX908"/>
    <m/>
    <m/>
    <s v="0125A000001NaBLQA0"/>
    <b v="0"/>
    <m/>
    <b v="0"/>
    <m/>
    <m/>
    <x v="3"/>
    <b v="0"/>
    <d v="2021-06-29T20:34:55"/>
    <m/>
    <m/>
    <b v="0"/>
    <x v="0"/>
    <m/>
    <m/>
    <n v="59072.4"/>
    <m/>
    <x v="386"/>
    <n v="5"/>
    <n v="0"/>
  </r>
  <r>
    <s v="0015A00002G74JoQAJ"/>
    <b v="0"/>
    <m/>
    <b v="0"/>
    <s v="7015A000001zNxFQAU"/>
    <m/>
    <m/>
    <x v="10"/>
    <b v="0"/>
    <m/>
    <m/>
    <s v="0035A00003aKnFiQAK"/>
    <m/>
    <m/>
    <s v="00531000007MUoEAAW"/>
    <b v="0"/>
    <d v="2020-10-21T13:34:22"/>
    <m/>
    <b v="0"/>
    <m/>
    <m/>
    <b v="0"/>
    <d v="2021-04-01T00:00:00"/>
    <n v="4"/>
    <n v="2021"/>
    <s v="Pipeline"/>
    <s v="Pipeline"/>
    <b v="0"/>
    <b v="0"/>
    <m/>
    <b v="1"/>
    <b v="0"/>
    <b v="0"/>
    <x v="7"/>
    <b v="0"/>
    <m/>
    <x v="0"/>
    <m/>
    <s v="00531000007MUoEAAW"/>
    <d v="2021-04-11T21:42:45"/>
    <m/>
    <d v="2020-12-23T17:09:28"/>
    <m/>
    <m/>
    <b v="0"/>
    <m/>
    <m/>
    <s v="Field Sales"/>
    <m/>
    <m/>
    <m/>
    <m/>
    <m/>
    <x v="1408"/>
    <x v="0"/>
    <b v="0"/>
    <m/>
    <m/>
    <m/>
    <s v="00531000007KgPgAAK"/>
    <s v="01s31000003qafjAAA"/>
    <m/>
    <s v="CWAs"/>
    <m/>
    <m/>
    <s v="MX908"/>
    <m/>
    <m/>
    <s v="0125A000001NaBLQA0"/>
    <b v="0"/>
    <m/>
    <b v="0"/>
    <m/>
    <m/>
    <x v="3"/>
    <b v="0"/>
    <d v="2021-06-29T20:34:55"/>
    <m/>
    <m/>
    <b v="0"/>
    <x v="0"/>
    <m/>
    <m/>
    <n v="39000"/>
    <m/>
    <x v="296"/>
    <n v="5"/>
    <n v="0"/>
  </r>
  <r>
    <s v="0015A00001tZ9JzQAK"/>
    <b v="0"/>
    <m/>
    <b v="0"/>
    <m/>
    <m/>
    <m/>
    <x v="10"/>
    <b v="0"/>
    <m/>
    <m/>
    <s v="0035A00003naUecQAE"/>
    <m/>
    <m/>
    <s v="00531000007MUoEAAW"/>
    <b v="0"/>
    <d v="2021-02-02T14:36:10"/>
    <m/>
    <b v="0"/>
    <m/>
    <m/>
    <b v="0"/>
    <d v="2021-04-01T00:00:00"/>
    <n v="4"/>
    <n v="2021"/>
    <s v="Pipeline"/>
    <s v="Pipeline"/>
    <b v="0"/>
    <b v="0"/>
    <m/>
    <b v="1"/>
    <b v="0"/>
    <b v="0"/>
    <x v="12"/>
    <b v="0"/>
    <m/>
    <x v="0"/>
    <m/>
    <s v="0055A00000BclF5QAJ"/>
    <d v="2021-04-11T20:08:00"/>
    <m/>
    <m/>
    <m/>
    <m/>
    <b v="0"/>
    <m/>
    <m/>
    <s v="Field Sales"/>
    <m/>
    <m/>
    <m/>
    <m/>
    <m/>
    <x v="1409"/>
    <x v="0"/>
    <b v="0"/>
    <m/>
    <m/>
    <m/>
    <s v="00531000007KgPgAAK"/>
    <s v="01si00000040RFIAA2"/>
    <m/>
    <s v="CWAs"/>
    <m/>
    <m/>
    <s v="MX908"/>
    <m/>
    <s v="0Q05A000001eTYHSA2"/>
    <s v="0125A000001NaBLQA0"/>
    <b v="0"/>
    <m/>
    <b v="0"/>
    <m/>
    <m/>
    <x v="2"/>
    <b v="0"/>
    <d v="2021-06-29T20:34:55"/>
    <m/>
    <m/>
    <b v="0"/>
    <x v="0"/>
    <m/>
    <m/>
    <n v="66488.34"/>
    <m/>
    <x v="227"/>
    <n v="10"/>
    <n v="0"/>
  </r>
  <r>
    <s v="0015A00002Uf4xkQAB"/>
    <b v="0"/>
    <m/>
    <b v="0"/>
    <m/>
    <m/>
    <m/>
    <x v="10"/>
    <b v="0"/>
    <m/>
    <m/>
    <m/>
    <m/>
    <m/>
    <s v="00531000007MUoEAAW"/>
    <b v="0"/>
    <d v="2021-02-02T15:00:26"/>
    <m/>
    <b v="0"/>
    <m/>
    <m/>
    <b v="0"/>
    <d v="2021-04-01T00:00:00"/>
    <n v="4"/>
    <n v="2021"/>
    <s v="Pipeline"/>
    <s v="Pipeline"/>
    <b v="0"/>
    <b v="0"/>
    <m/>
    <b v="1"/>
    <b v="0"/>
    <b v="0"/>
    <x v="12"/>
    <b v="0"/>
    <m/>
    <x v="0"/>
    <m/>
    <s v="0055A00000BclF5QAJ"/>
    <d v="2021-04-11T20:08:00"/>
    <m/>
    <m/>
    <m/>
    <m/>
    <b v="0"/>
    <m/>
    <m/>
    <s v="Field Sales"/>
    <m/>
    <m/>
    <m/>
    <m/>
    <m/>
    <x v="1410"/>
    <x v="0"/>
    <b v="0"/>
    <m/>
    <m/>
    <m/>
    <s v="00531000007KgPgAAK"/>
    <s v="01si00000040RFIAA2"/>
    <m/>
    <s v="CWAs"/>
    <m/>
    <m/>
    <s v="MX908"/>
    <m/>
    <m/>
    <s v="0125A000001NaBLQA0"/>
    <b v="0"/>
    <m/>
    <b v="0"/>
    <m/>
    <m/>
    <x v="2"/>
    <b v="0"/>
    <d v="2021-06-29T20:34:55"/>
    <m/>
    <m/>
    <b v="0"/>
    <x v="0"/>
    <m/>
    <m/>
    <n v="79437"/>
    <m/>
    <x v="387"/>
    <n v="10"/>
    <n v="0"/>
  </r>
  <r>
    <s v="0015A000026nOcMQAU"/>
    <b v="0"/>
    <m/>
    <b v="0"/>
    <m/>
    <m/>
    <m/>
    <x v="10"/>
    <b v="0"/>
    <m/>
    <m/>
    <m/>
    <m/>
    <m/>
    <s v="00531000008F2qlAAC"/>
    <b v="0"/>
    <d v="2020-10-09T13:57:38"/>
    <m/>
    <b v="0"/>
    <m/>
    <m/>
    <b v="0"/>
    <d v="2021-04-01T00:00:00"/>
    <n v="4"/>
    <n v="2021"/>
    <s v="Pipeline"/>
    <s v="Pipeline"/>
    <b v="0"/>
    <b v="0"/>
    <m/>
    <b v="1"/>
    <b v="0"/>
    <b v="0"/>
    <x v="12"/>
    <b v="0"/>
    <m/>
    <x v="0"/>
    <m/>
    <s v="00531000008F2qlAAC"/>
    <d v="2021-05-10T13:32:28"/>
    <m/>
    <m/>
    <m/>
    <m/>
    <b v="0"/>
    <m/>
    <m/>
    <s v="Field Sales"/>
    <m/>
    <m/>
    <m/>
    <m/>
    <m/>
    <x v="1411"/>
    <x v="0"/>
    <b v="0"/>
    <m/>
    <m/>
    <m/>
    <s v="00531000008F2qlAAC"/>
    <s v="01si00000040RFIAA2"/>
    <m/>
    <s v="CWAs"/>
    <m/>
    <m/>
    <s v="MX908"/>
    <m/>
    <m/>
    <s v="0125A000001NaBLQA0"/>
    <b v="0"/>
    <m/>
    <b v="0"/>
    <m/>
    <m/>
    <x v="4"/>
    <b v="0"/>
    <d v="2021-06-29T20:34:55"/>
    <m/>
    <m/>
    <b v="0"/>
    <x v="0"/>
    <m/>
    <m/>
    <n v="49197.75"/>
    <m/>
    <x v="382"/>
    <n v="30"/>
    <n v="0"/>
  </r>
  <r>
    <s v="0013100001mwUgnAAE"/>
    <b v="0"/>
    <m/>
    <b v="0"/>
    <m/>
    <m/>
    <m/>
    <x v="10"/>
    <b v="0"/>
    <m/>
    <m/>
    <m/>
    <m/>
    <m/>
    <s v="00531000008F2qlAAC"/>
    <b v="0"/>
    <d v="2021-02-26T20:10:19"/>
    <m/>
    <b v="0"/>
    <m/>
    <m/>
    <b v="0"/>
    <d v="2021-04-01T00:00:00"/>
    <n v="4"/>
    <n v="2021"/>
    <s v="Pipeline"/>
    <s v="Pipeline"/>
    <b v="0"/>
    <b v="0"/>
    <m/>
    <b v="1"/>
    <b v="0"/>
    <b v="0"/>
    <x v="0"/>
    <b v="0"/>
    <m/>
    <x v="0"/>
    <m/>
    <s v="0055A00000BclF5QAJ"/>
    <d v="2021-04-11T20:08:00"/>
    <m/>
    <m/>
    <m/>
    <m/>
    <b v="0"/>
    <m/>
    <m/>
    <s v="Field Sales"/>
    <m/>
    <m/>
    <m/>
    <m/>
    <m/>
    <x v="1412"/>
    <x v="0"/>
    <b v="0"/>
    <m/>
    <m/>
    <m/>
    <s v="00531000008F2qlAAC"/>
    <s v="01si00000040RFIAA2"/>
    <m/>
    <s v="CWAs"/>
    <m/>
    <m/>
    <s v="MX908"/>
    <m/>
    <m/>
    <s v="0125A000001NaBLQA0"/>
    <b v="0"/>
    <m/>
    <b v="0"/>
    <m/>
    <m/>
    <x v="4"/>
    <b v="0"/>
    <d v="2021-06-29T20:34:55"/>
    <m/>
    <m/>
    <b v="0"/>
    <x v="0"/>
    <m/>
    <m/>
    <n v="48750"/>
    <m/>
    <x v="388"/>
    <n v="30"/>
    <n v="0"/>
  </r>
  <r>
    <s v="0013100001gawnXAAQ"/>
    <b v="0"/>
    <m/>
    <b v="0"/>
    <m/>
    <m/>
    <m/>
    <x v="10"/>
    <b v="0"/>
    <m/>
    <m/>
    <m/>
    <m/>
    <m/>
    <s v="00531000007MUoEAAW"/>
    <b v="0"/>
    <d v="2021-04-21T19:53:55"/>
    <m/>
    <b v="0"/>
    <m/>
    <m/>
    <b v="0"/>
    <d v="2021-04-01T00:00:00"/>
    <n v="4"/>
    <n v="2021"/>
    <s v="Pipeline"/>
    <s v="Pipeline"/>
    <b v="0"/>
    <b v="0"/>
    <m/>
    <b v="1"/>
    <b v="0"/>
    <b v="0"/>
    <x v="0"/>
    <b v="0"/>
    <m/>
    <x v="0"/>
    <d v="2021-04-21T00:00:00"/>
    <s v="00531000007MUoEAAW"/>
    <d v="2021-05-14T19:28:07"/>
    <m/>
    <m/>
    <m/>
    <m/>
    <b v="0"/>
    <m/>
    <m/>
    <s v="Field Sales"/>
    <m/>
    <m/>
    <m/>
    <m/>
    <m/>
    <x v="1413"/>
    <x v="0"/>
    <b v="0"/>
    <m/>
    <m/>
    <m/>
    <s v="00531000007KgPgAAK"/>
    <s v="01si00000040RFIAA2"/>
    <m/>
    <s v="CWAs"/>
    <m/>
    <m/>
    <s v="MX908"/>
    <m/>
    <s v="0Q06e000001eXtSCAU"/>
    <s v="0125A000001NaBLQA0"/>
    <b v="0"/>
    <m/>
    <b v="0"/>
    <m/>
    <m/>
    <x v="4"/>
    <b v="0"/>
    <d v="2021-06-29T20:34:55"/>
    <m/>
    <m/>
    <b v="0"/>
    <x v="0"/>
    <m/>
    <m/>
    <n v="127218.34"/>
    <m/>
    <x v="389"/>
    <n v="30"/>
    <n v="0"/>
  </r>
  <r>
    <s v="0013100001gawnXAAQ"/>
    <b v="0"/>
    <m/>
    <b v="0"/>
    <m/>
    <m/>
    <m/>
    <x v="192"/>
    <b v="0"/>
    <m/>
    <m/>
    <m/>
    <m/>
    <m/>
    <s v="00531000007MUoEAAW"/>
    <b v="0"/>
    <d v="2021-04-21T20:06:22"/>
    <m/>
    <b v="0"/>
    <m/>
    <m/>
    <b v="0"/>
    <d v="2022-04-01T00:00:00"/>
    <n v="4"/>
    <n v="2022"/>
    <s v="Pipeline"/>
    <s v="Pipeline"/>
    <b v="0"/>
    <b v="0"/>
    <m/>
    <b v="1"/>
    <b v="0"/>
    <b v="0"/>
    <x v="0"/>
    <b v="0"/>
    <m/>
    <x v="0"/>
    <m/>
    <s v="00531000007KgPgAAK"/>
    <d v="2021-06-07T10:30:17"/>
    <m/>
    <m/>
    <m/>
    <m/>
    <b v="0"/>
    <m/>
    <m/>
    <s v="Field Sales"/>
    <m/>
    <m/>
    <m/>
    <m/>
    <m/>
    <x v="1414"/>
    <x v="0"/>
    <b v="0"/>
    <m/>
    <m/>
    <m/>
    <s v="00531000007KgPgAAK"/>
    <s v="01si00000040RFIAA2"/>
    <m/>
    <s v="CWAs"/>
    <m/>
    <m/>
    <s v="MX908"/>
    <m/>
    <s v="0Q06e000001eXtXCAU"/>
    <s v="0125A000001NaBLQA0"/>
    <b v="0"/>
    <m/>
    <b v="0"/>
    <m/>
    <m/>
    <x v="4"/>
    <b v="0"/>
    <d v="2021-06-29T20:34:55"/>
    <m/>
    <m/>
    <b v="0"/>
    <x v="0"/>
    <m/>
    <m/>
    <n v="127218.34"/>
    <m/>
    <x v="389"/>
    <n v="30"/>
    <n v="0"/>
  </r>
  <r>
    <s v="0015A00002QdQvXQAV"/>
    <b v="0"/>
    <m/>
    <b v="0"/>
    <m/>
    <m/>
    <m/>
    <x v="10"/>
    <b v="0"/>
    <m/>
    <m/>
    <s v="0035A00003kggbZQAQ"/>
    <m/>
    <m/>
    <s v="00531000007KAsvAAG"/>
    <b v="0"/>
    <d v="2020-11-03T15:37:09"/>
    <m/>
    <b v="0"/>
    <m/>
    <m/>
    <b v="0"/>
    <d v="2021-04-01T00:00:00"/>
    <n v="4"/>
    <n v="2021"/>
    <s v="Pipeline"/>
    <s v="Pipeline"/>
    <b v="0"/>
    <b v="0"/>
    <m/>
    <b v="1"/>
    <b v="0"/>
    <b v="0"/>
    <x v="1"/>
    <b v="0"/>
    <m/>
    <x v="0"/>
    <d v="2020-11-09T00:00:00"/>
    <s v="0055A00000BclF5QAJ"/>
    <d v="2021-04-11T20:08:00"/>
    <m/>
    <d v="2020-12-21T17:44:17"/>
    <m/>
    <m/>
    <b v="0"/>
    <m/>
    <m/>
    <s v="Field Sales"/>
    <m/>
    <m/>
    <m/>
    <m/>
    <m/>
    <x v="1415"/>
    <x v="0"/>
    <b v="0"/>
    <m/>
    <m/>
    <m/>
    <s v="00531000007KAsvAAG"/>
    <s v="01s31000003qafjAAA"/>
    <m/>
    <s v="Drugs"/>
    <m/>
    <m/>
    <s v="MX908"/>
    <m/>
    <m/>
    <s v="0125A000001NaBLQA0"/>
    <b v="0"/>
    <m/>
    <b v="0"/>
    <m/>
    <m/>
    <x v="3"/>
    <b v="0"/>
    <d v="2021-06-29T20:34:55"/>
    <m/>
    <m/>
    <b v="0"/>
    <x v="0"/>
    <m/>
    <m/>
    <n v="64547.01"/>
    <m/>
    <x v="390"/>
    <n v="5"/>
    <n v="0"/>
  </r>
  <r>
    <s v="0016e00002Zw9lyAAB"/>
    <b v="0"/>
    <m/>
    <b v="0"/>
    <m/>
    <m/>
    <m/>
    <x v="192"/>
    <b v="0"/>
    <m/>
    <m/>
    <m/>
    <m/>
    <m/>
    <s v="0055A000009GxI2QAK"/>
    <b v="0"/>
    <d v="2021-02-26T15:18:08"/>
    <m/>
    <b v="0"/>
    <m/>
    <m/>
    <b v="0"/>
    <d v="2022-04-01T00:00:00"/>
    <n v="4"/>
    <n v="2022"/>
    <s v="Pipeline"/>
    <s v="Pipeline"/>
    <b v="0"/>
    <b v="0"/>
    <m/>
    <b v="1"/>
    <b v="0"/>
    <b v="0"/>
    <x v="1"/>
    <b v="0"/>
    <m/>
    <x v="0"/>
    <m/>
    <s v="0055A000009GxI2QAK"/>
    <d v="2021-06-22T19:50:37"/>
    <m/>
    <m/>
    <m/>
    <m/>
    <b v="0"/>
    <m/>
    <m/>
    <s v="Field Sales"/>
    <m/>
    <m/>
    <m/>
    <m/>
    <m/>
    <x v="1416"/>
    <x v="0"/>
    <b v="0"/>
    <m/>
    <m/>
    <m/>
    <s v="0055A000009GxI2QAK"/>
    <s v="01si00000040RFIAA2"/>
    <m/>
    <s v="Drugs"/>
    <s v="0035A00003W0IxSQAV"/>
    <m/>
    <s v="MX908"/>
    <m/>
    <m/>
    <s v="0125A000001NaBLQA0"/>
    <b v="0"/>
    <m/>
    <b v="0"/>
    <m/>
    <m/>
    <x v="3"/>
    <b v="0"/>
    <d v="2021-06-29T20:34:55"/>
    <m/>
    <m/>
    <b v="0"/>
    <x v="0"/>
    <m/>
    <m/>
    <n v="97500"/>
    <m/>
    <x v="222"/>
    <n v="5"/>
    <n v="0"/>
  </r>
  <r>
    <s v="0016e00002Zw9G3AAJ"/>
    <b v="0"/>
    <m/>
    <b v="0"/>
    <m/>
    <m/>
    <m/>
    <x v="192"/>
    <b v="0"/>
    <m/>
    <m/>
    <m/>
    <m/>
    <m/>
    <s v="0055A000009GxI2QAK"/>
    <b v="0"/>
    <d v="2021-02-26T15:21:06"/>
    <m/>
    <b v="0"/>
    <m/>
    <m/>
    <b v="0"/>
    <d v="2022-04-01T00:00:00"/>
    <n v="4"/>
    <n v="2022"/>
    <s v="Pipeline"/>
    <s v="Pipeline"/>
    <b v="0"/>
    <b v="0"/>
    <m/>
    <b v="1"/>
    <b v="0"/>
    <b v="0"/>
    <x v="1"/>
    <b v="0"/>
    <m/>
    <x v="0"/>
    <m/>
    <s v="0055A000009GxI2QAK"/>
    <d v="2021-06-17T15:26:59"/>
    <m/>
    <m/>
    <m/>
    <m/>
    <b v="0"/>
    <m/>
    <m/>
    <s v="Field Sales"/>
    <m/>
    <m/>
    <m/>
    <m/>
    <m/>
    <x v="1417"/>
    <x v="0"/>
    <b v="0"/>
    <m/>
    <m/>
    <m/>
    <s v="0055A000009GxI2QAK"/>
    <s v="01si00000040RFIAA2"/>
    <m/>
    <s v="Drugs"/>
    <s v="0035A00003W0IxSQAV"/>
    <m/>
    <s v="MX908"/>
    <m/>
    <m/>
    <s v="0125A000001NaBLQA0"/>
    <b v="0"/>
    <m/>
    <b v="0"/>
    <m/>
    <m/>
    <x v="3"/>
    <b v="0"/>
    <d v="2021-06-29T20:34:55"/>
    <m/>
    <m/>
    <b v="0"/>
    <x v="0"/>
    <m/>
    <m/>
    <n v="243750"/>
    <m/>
    <x v="310"/>
    <n v="5"/>
    <n v="0"/>
  </r>
  <r>
    <s v="0016e00002Zw9XTAAZ"/>
    <b v="0"/>
    <m/>
    <b v="0"/>
    <m/>
    <m/>
    <m/>
    <x v="192"/>
    <b v="0"/>
    <m/>
    <m/>
    <m/>
    <m/>
    <m/>
    <s v="0055A000009GxI2QAK"/>
    <b v="0"/>
    <d v="2021-02-26T15:38:35"/>
    <m/>
    <b v="0"/>
    <m/>
    <m/>
    <b v="0"/>
    <d v="2022-04-01T00:00:00"/>
    <n v="4"/>
    <n v="2022"/>
    <s v="Pipeline"/>
    <s v="Pipeline"/>
    <b v="0"/>
    <b v="0"/>
    <m/>
    <b v="1"/>
    <b v="0"/>
    <b v="0"/>
    <x v="1"/>
    <b v="0"/>
    <m/>
    <x v="0"/>
    <m/>
    <s v="0055A000009GxI2QAK"/>
    <d v="2021-06-17T15:34:11"/>
    <m/>
    <m/>
    <m/>
    <m/>
    <b v="0"/>
    <m/>
    <m/>
    <s v="Field Sales"/>
    <m/>
    <m/>
    <m/>
    <m/>
    <m/>
    <x v="1418"/>
    <x v="0"/>
    <b v="0"/>
    <m/>
    <m/>
    <m/>
    <s v="0055A000009GxI2QAK"/>
    <s v="01si00000040RFIAA2"/>
    <m/>
    <s v="Drugs"/>
    <s v="0035A00003W0IxSQAV"/>
    <m/>
    <s v="MX908"/>
    <m/>
    <m/>
    <s v="0125A000001NaBLQA0"/>
    <b v="0"/>
    <m/>
    <b v="0"/>
    <m/>
    <m/>
    <x v="3"/>
    <b v="0"/>
    <d v="2021-06-29T20:34:55"/>
    <m/>
    <m/>
    <b v="0"/>
    <x v="0"/>
    <m/>
    <m/>
    <n v="97500"/>
    <m/>
    <x v="222"/>
    <n v="5"/>
    <n v="0"/>
  </r>
  <r>
    <s v="0015A00002DR8HdQAL"/>
    <b v="0"/>
    <m/>
    <b v="0"/>
    <m/>
    <m/>
    <m/>
    <x v="10"/>
    <b v="0"/>
    <m/>
    <m/>
    <m/>
    <m/>
    <m/>
    <s v="00531000008F2qlAAC"/>
    <b v="0"/>
    <d v="2020-10-05T13:19:56"/>
    <m/>
    <b v="0"/>
    <m/>
    <m/>
    <b v="0"/>
    <d v="2021-04-01T00:00:00"/>
    <n v="4"/>
    <n v="2021"/>
    <s v="Pipeline"/>
    <s v="Pipeline"/>
    <b v="0"/>
    <b v="0"/>
    <m/>
    <b v="1"/>
    <b v="0"/>
    <b v="0"/>
    <x v="8"/>
    <b v="0"/>
    <m/>
    <x v="0"/>
    <m/>
    <s v="0055A00000BclF5QAJ"/>
    <d v="2021-04-11T19:52:07"/>
    <m/>
    <m/>
    <m/>
    <m/>
    <b v="0"/>
    <m/>
    <m/>
    <s v="Inside Sales"/>
    <m/>
    <m/>
    <m/>
    <m/>
    <m/>
    <x v="1419"/>
    <x v="0"/>
    <b v="0"/>
    <m/>
    <m/>
    <m/>
    <s v="00531000008F2qlAAC"/>
    <s v="01si00000040RFIAA2"/>
    <m/>
    <s v="Drugs"/>
    <m/>
    <m/>
    <s v="MX908"/>
    <m/>
    <m/>
    <s v="0125A000001NaBLQA0"/>
    <b v="0"/>
    <m/>
    <b v="0"/>
    <m/>
    <m/>
    <x v="2"/>
    <b v="0"/>
    <d v="2021-06-29T20:34:55"/>
    <m/>
    <m/>
    <b v="0"/>
    <x v="0"/>
    <m/>
    <m/>
    <n v="49077.75"/>
    <m/>
    <x v="315"/>
    <n v="10"/>
    <n v="0"/>
  </r>
  <r>
    <s v="0015A00002Uf7bhQAB"/>
    <b v="0"/>
    <m/>
    <b v="0"/>
    <m/>
    <m/>
    <m/>
    <x v="10"/>
    <b v="0"/>
    <m/>
    <m/>
    <m/>
    <m/>
    <m/>
    <s v="00531000007MUoEAAW"/>
    <b v="0"/>
    <d v="2021-02-02T18:49:52"/>
    <m/>
    <b v="0"/>
    <m/>
    <m/>
    <b v="0"/>
    <d v="2021-04-01T00:00:00"/>
    <n v="4"/>
    <n v="2021"/>
    <s v="Pipeline"/>
    <s v="Pipeline"/>
    <b v="0"/>
    <b v="0"/>
    <m/>
    <b v="1"/>
    <b v="0"/>
    <b v="0"/>
    <x v="8"/>
    <b v="0"/>
    <m/>
    <x v="0"/>
    <d v="2021-02-02T00:00:00"/>
    <s v="0055A00000BclF5QAJ"/>
    <d v="2021-04-11T20:08:00"/>
    <m/>
    <d v="2021-02-02T19:03:59"/>
    <m/>
    <m/>
    <b v="0"/>
    <m/>
    <m/>
    <s v="Field Sales"/>
    <m/>
    <m/>
    <m/>
    <m/>
    <m/>
    <x v="1420"/>
    <x v="0"/>
    <b v="0"/>
    <m/>
    <m/>
    <m/>
    <s v="00531000007KgPgAAK"/>
    <s v="01si00000040RFIAA2"/>
    <m/>
    <s v="Drugs"/>
    <m/>
    <m/>
    <s v="MX908"/>
    <m/>
    <m/>
    <s v="0125A000001NaBLQA0"/>
    <b v="0"/>
    <m/>
    <b v="0"/>
    <m/>
    <m/>
    <x v="2"/>
    <b v="0"/>
    <d v="2021-06-29T20:34:55"/>
    <m/>
    <m/>
    <b v="0"/>
    <x v="0"/>
    <m/>
    <m/>
    <n v="604500"/>
    <m/>
    <x v="391"/>
    <n v="10"/>
    <n v="0"/>
  </r>
  <r>
    <s v="0016e00002ZvaRQAAZ"/>
    <b v="0"/>
    <m/>
    <b v="0"/>
    <m/>
    <m/>
    <m/>
    <x v="10"/>
    <b v="0"/>
    <m/>
    <m/>
    <m/>
    <m/>
    <m/>
    <s v="0055A000009GxI2QAK"/>
    <b v="0"/>
    <d v="2021-04-06T19:13:58"/>
    <m/>
    <b v="0"/>
    <m/>
    <m/>
    <b v="0"/>
    <d v="2021-04-01T00:00:00"/>
    <n v="4"/>
    <n v="2021"/>
    <s v="Pipeline"/>
    <s v="Pipeline"/>
    <b v="0"/>
    <b v="0"/>
    <m/>
    <b v="1"/>
    <b v="0"/>
    <b v="0"/>
    <x v="8"/>
    <b v="0"/>
    <m/>
    <x v="0"/>
    <m/>
    <s v="0055A000009GxI2QAK"/>
    <d v="2021-06-22T20:35:19"/>
    <m/>
    <d v="2021-05-24T13:18:08"/>
    <d v="2021-05-24T00:00:00"/>
    <m/>
    <b v="0"/>
    <m/>
    <m/>
    <s v="Field Sales"/>
    <m/>
    <m/>
    <m/>
    <m/>
    <m/>
    <x v="1421"/>
    <x v="0"/>
    <b v="0"/>
    <m/>
    <m/>
    <m/>
    <s v="0055A000009GxI2QAK"/>
    <s v="01si00000040RFIAA2"/>
    <m/>
    <s v="Drugs"/>
    <s v="0035A00003eO92SQAS"/>
    <m/>
    <s v="MX908"/>
    <m/>
    <m/>
    <s v="0125A000001NaBLQA0"/>
    <b v="0"/>
    <m/>
    <b v="0"/>
    <m/>
    <m/>
    <x v="2"/>
    <b v="0"/>
    <d v="2021-06-29T20:34:55"/>
    <m/>
    <m/>
    <b v="0"/>
    <x v="0"/>
    <m/>
    <m/>
    <n v="97500"/>
    <m/>
    <x v="301"/>
    <n v="10"/>
    <n v="0"/>
  </r>
  <r>
    <s v="0015A00002Vpe4vQAB"/>
    <b v="0"/>
    <m/>
    <b v="0"/>
    <m/>
    <m/>
    <m/>
    <x v="136"/>
    <b v="0"/>
    <m/>
    <m/>
    <s v="0035A00003pmKglQAE"/>
    <m/>
    <m/>
    <s v="0055A000009sa63QAA"/>
    <b v="0"/>
    <d v="2021-03-19T04:28:56"/>
    <m/>
    <b v="0"/>
    <m/>
    <m/>
    <b v="0"/>
    <d v="2022-04-01T00:00:00"/>
    <n v="4"/>
    <n v="2022"/>
    <s v="Pipeline"/>
    <s v="Pipeline"/>
    <b v="0"/>
    <b v="0"/>
    <m/>
    <b v="1"/>
    <b v="0"/>
    <b v="0"/>
    <x v="5"/>
    <b v="0"/>
    <m/>
    <x v="0"/>
    <m/>
    <s v="0055A00000BclF5QAJ"/>
    <d v="2021-04-11T19:52:07"/>
    <m/>
    <m/>
    <m/>
    <m/>
    <b v="0"/>
    <m/>
    <m/>
    <s v="Inside Sales"/>
    <m/>
    <m/>
    <m/>
    <m/>
    <m/>
    <x v="1422"/>
    <x v="0"/>
    <b v="0"/>
    <m/>
    <m/>
    <m/>
    <s v="0055A000009sa63QAA"/>
    <s v="01s31000003qafjAAA"/>
    <m/>
    <s v="Drugs"/>
    <m/>
    <m/>
    <s v="MX908"/>
    <m/>
    <m/>
    <s v="0125A000001NaBLQA0"/>
    <b v="0"/>
    <m/>
    <b v="0"/>
    <m/>
    <m/>
    <x v="2"/>
    <b v="0"/>
    <d v="2021-06-29T20:34:55"/>
    <m/>
    <m/>
    <b v="0"/>
    <x v="0"/>
    <m/>
    <m/>
    <n v="71489.919999999998"/>
    <m/>
    <x v="392"/>
    <n v="10"/>
    <n v="0"/>
  </r>
  <r>
    <s v="0015A00002IoNAtQAN"/>
    <b v="0"/>
    <m/>
    <b v="0"/>
    <s v="7015A000001eOy9QAE"/>
    <m/>
    <m/>
    <x v="289"/>
    <b v="0"/>
    <m/>
    <m/>
    <m/>
    <m/>
    <m/>
    <s v="00531000007MUoEAAW"/>
    <b v="0"/>
    <d v="2021-03-16T22:20:00"/>
    <m/>
    <b v="0"/>
    <m/>
    <m/>
    <b v="0"/>
    <d v="2021-04-01T00:00:00"/>
    <n v="4"/>
    <n v="2021"/>
    <s v="Pipeline"/>
    <s v="Pipeline"/>
    <b v="0"/>
    <b v="0"/>
    <m/>
    <b v="1"/>
    <b v="0"/>
    <b v="0"/>
    <x v="5"/>
    <b v="0"/>
    <m/>
    <x v="0"/>
    <m/>
    <s v="0055A00000BclF5QAJ"/>
    <d v="2021-04-11T19:52:07"/>
    <m/>
    <m/>
    <m/>
    <m/>
    <b v="0"/>
    <m/>
    <m/>
    <s v="Inside Sales"/>
    <m/>
    <m/>
    <m/>
    <m/>
    <m/>
    <x v="1423"/>
    <x v="0"/>
    <b v="0"/>
    <m/>
    <m/>
    <m/>
    <s v="00531000007MUoEAAW"/>
    <s v="01s31000003qafjAAA"/>
    <m/>
    <s v="Drugs"/>
    <m/>
    <m/>
    <s v="MX908"/>
    <m/>
    <m/>
    <s v="0125A000001NaBLQA0"/>
    <b v="0"/>
    <m/>
    <b v="0"/>
    <m/>
    <m/>
    <x v="4"/>
    <b v="0"/>
    <d v="2021-06-29T20:34:55"/>
    <m/>
    <m/>
    <b v="0"/>
    <x v="0"/>
    <m/>
    <m/>
    <n v="6500"/>
    <m/>
    <x v="296"/>
    <n v="30"/>
    <n v="0"/>
  </r>
  <r>
    <s v="0016e00002Zw8sFAAR"/>
    <b v="0"/>
    <m/>
    <b v="0"/>
    <m/>
    <m/>
    <m/>
    <x v="10"/>
    <b v="0"/>
    <m/>
    <m/>
    <m/>
    <m/>
    <m/>
    <s v="00531000008F2qlAAC"/>
    <b v="0"/>
    <d v="2018-06-18T17:01:11"/>
    <m/>
    <b v="0"/>
    <m/>
    <m/>
    <b v="0"/>
    <d v="2021-04-01T00:00:00"/>
    <n v="4"/>
    <n v="2021"/>
    <s v="Pipeline"/>
    <s v="Pipeline"/>
    <b v="0"/>
    <b v="0"/>
    <m/>
    <b v="1"/>
    <b v="0"/>
    <b v="0"/>
    <x v="5"/>
    <b v="0"/>
    <m/>
    <x v="0"/>
    <m/>
    <s v="0055A000009GxI2QAK"/>
    <d v="2021-06-17T14:20:15"/>
    <m/>
    <d v="2020-12-29T15:11:18"/>
    <m/>
    <m/>
    <b v="0"/>
    <m/>
    <m/>
    <s v="Field Sales"/>
    <m/>
    <m/>
    <m/>
    <m/>
    <m/>
    <x v="1424"/>
    <x v="0"/>
    <b v="0"/>
    <m/>
    <m/>
    <m/>
    <s v="0055A000009GxI2QAK"/>
    <s v="01si00000040RFIAA2"/>
    <s v="Drugs"/>
    <s v="Drugs"/>
    <s v="0035A00003IP55jQAD"/>
    <m/>
    <s v="MX908"/>
    <m/>
    <m/>
    <s v="0125A000001NaBLQA0"/>
    <b v="0"/>
    <s v="All Hazards"/>
    <b v="0"/>
    <m/>
    <m/>
    <x v="3"/>
    <b v="0"/>
    <d v="2021-06-29T20:34:54"/>
    <m/>
    <m/>
    <b v="0"/>
    <x v="0"/>
    <m/>
    <m/>
    <n v="398992.5"/>
    <m/>
    <x v="393"/>
    <n v="5"/>
    <n v="0"/>
  </r>
  <r>
    <s v="0016e00002Zw9qtAAB"/>
    <b v="0"/>
    <m/>
    <b v="0"/>
    <m/>
    <m/>
    <m/>
    <x v="192"/>
    <b v="0"/>
    <m/>
    <m/>
    <m/>
    <m/>
    <m/>
    <s v="0055A000009GxI2QAK"/>
    <b v="0"/>
    <d v="2021-02-26T15:36:32"/>
    <m/>
    <b v="0"/>
    <m/>
    <m/>
    <b v="0"/>
    <d v="2022-04-01T00:00:00"/>
    <n v="4"/>
    <n v="2022"/>
    <s v="Pipeline"/>
    <s v="Pipeline"/>
    <b v="0"/>
    <b v="0"/>
    <m/>
    <b v="1"/>
    <b v="0"/>
    <b v="0"/>
    <x v="5"/>
    <b v="0"/>
    <m/>
    <x v="0"/>
    <m/>
    <s v="0055A000009GxI2QAK"/>
    <d v="2021-06-17T15:32:59"/>
    <m/>
    <m/>
    <m/>
    <m/>
    <b v="0"/>
    <m/>
    <m/>
    <s v="Field Sales"/>
    <m/>
    <m/>
    <m/>
    <m/>
    <m/>
    <x v="1425"/>
    <x v="0"/>
    <b v="0"/>
    <m/>
    <m/>
    <m/>
    <s v="0055A000009GxI2QAK"/>
    <s v="01si00000040RFIAA2"/>
    <m/>
    <s v="Drugs"/>
    <s v="0035A00003W0IxSQAV"/>
    <m/>
    <s v="MX908"/>
    <m/>
    <m/>
    <s v="0125A000001NaBLQA0"/>
    <b v="0"/>
    <s v="All Hazards"/>
    <b v="0"/>
    <m/>
    <m/>
    <x v="3"/>
    <b v="0"/>
    <d v="2021-06-29T20:34:55"/>
    <m/>
    <m/>
    <b v="0"/>
    <x v="0"/>
    <m/>
    <m/>
    <n v="243750"/>
    <m/>
    <x v="310"/>
    <n v="5"/>
    <n v="0"/>
  </r>
  <r>
    <s v="0016e00002Zvje8AAB"/>
    <b v="0"/>
    <m/>
    <b v="0"/>
    <m/>
    <m/>
    <m/>
    <x v="10"/>
    <b v="0"/>
    <m/>
    <m/>
    <m/>
    <m/>
    <m/>
    <s v="0055A000009GxI2QAK"/>
    <b v="0"/>
    <d v="2020-12-22T21:30:48"/>
    <m/>
    <b v="0"/>
    <m/>
    <m/>
    <b v="0"/>
    <d v="2021-04-01T00:00:00"/>
    <n v="4"/>
    <n v="2021"/>
    <s v="Pipeline"/>
    <s v="Pipeline"/>
    <b v="0"/>
    <b v="0"/>
    <m/>
    <b v="1"/>
    <b v="0"/>
    <b v="0"/>
    <x v="5"/>
    <b v="0"/>
    <m/>
    <x v="0"/>
    <m/>
    <s v="0055A000009GxI2QAK"/>
    <d v="2021-06-14T14:50:20"/>
    <m/>
    <d v="2021-02-26T11:34:09"/>
    <m/>
    <m/>
    <b v="0"/>
    <m/>
    <m/>
    <s v="Field Sales"/>
    <m/>
    <m/>
    <m/>
    <m/>
    <m/>
    <x v="1426"/>
    <x v="0"/>
    <b v="0"/>
    <m/>
    <m/>
    <m/>
    <s v="0055A000009GxI2QAK"/>
    <s v="01si00000040RFIAA2"/>
    <m/>
    <s v="Drugs"/>
    <s v="0035A00003W0IxSQAV"/>
    <m/>
    <s v="MX908"/>
    <m/>
    <m/>
    <s v="0125A000001NaBLQA0"/>
    <b v="0"/>
    <s v="All Hazards"/>
    <b v="0"/>
    <m/>
    <m/>
    <x v="4"/>
    <b v="0"/>
    <d v="2021-06-29T20:34:55"/>
    <m/>
    <m/>
    <b v="0"/>
    <x v="0"/>
    <m/>
    <m/>
    <n v="146697.75"/>
    <m/>
    <x v="394"/>
    <n v="30"/>
    <n v="0"/>
  </r>
  <r>
    <s v="0016e00002Zw9lzAAB"/>
    <b v="0"/>
    <m/>
    <b v="0"/>
    <m/>
    <m/>
    <m/>
    <x v="192"/>
    <b v="0"/>
    <m/>
    <m/>
    <m/>
    <m/>
    <m/>
    <s v="0055A000009GxI2QAK"/>
    <b v="0"/>
    <d v="2021-02-26T15:24:10"/>
    <m/>
    <b v="0"/>
    <m/>
    <m/>
    <b v="0"/>
    <d v="2022-04-01T00:00:00"/>
    <n v="4"/>
    <n v="2022"/>
    <s v="Pipeline"/>
    <s v="Pipeline"/>
    <b v="0"/>
    <b v="0"/>
    <m/>
    <b v="1"/>
    <b v="0"/>
    <b v="0"/>
    <x v="5"/>
    <b v="0"/>
    <m/>
    <x v="0"/>
    <m/>
    <s v="0055A000009GxI2QAK"/>
    <d v="2021-06-17T15:28:03"/>
    <m/>
    <m/>
    <m/>
    <m/>
    <b v="0"/>
    <m/>
    <m/>
    <s v="Field Sales"/>
    <m/>
    <m/>
    <m/>
    <m/>
    <m/>
    <x v="1427"/>
    <x v="0"/>
    <b v="0"/>
    <m/>
    <m/>
    <m/>
    <s v="0055A000009GxI2QAK"/>
    <s v="01si00000040RFIAA2"/>
    <m/>
    <s v="Explosives"/>
    <s v="0035A00003W0IxSQAV"/>
    <m/>
    <s v="MX908"/>
    <m/>
    <m/>
    <s v="0125A000001NaBLQA0"/>
    <b v="0"/>
    <s v="CWAs"/>
    <b v="0"/>
    <m/>
    <m/>
    <x v="3"/>
    <b v="0"/>
    <d v="2021-06-29T20:34:55"/>
    <m/>
    <m/>
    <b v="0"/>
    <x v="0"/>
    <m/>
    <m/>
    <n v="146250"/>
    <m/>
    <x v="219"/>
    <n v="5"/>
    <n v="0"/>
  </r>
  <r>
    <s v="0016e00002Zw9XSAAZ"/>
    <b v="0"/>
    <m/>
    <b v="0"/>
    <m/>
    <m/>
    <m/>
    <x v="10"/>
    <b v="0"/>
    <m/>
    <m/>
    <m/>
    <m/>
    <m/>
    <s v="0055A000009GxI2QAK"/>
    <b v="0"/>
    <d v="2020-07-15T14:26:15"/>
    <m/>
    <b v="0"/>
    <m/>
    <m/>
    <b v="0"/>
    <d v="2021-04-01T00:00:00"/>
    <n v="4"/>
    <n v="2021"/>
    <s v="Pipeline"/>
    <s v="Pipeline"/>
    <b v="0"/>
    <b v="0"/>
    <m/>
    <b v="1"/>
    <b v="0"/>
    <b v="0"/>
    <x v="5"/>
    <b v="0"/>
    <m/>
    <x v="0"/>
    <m/>
    <s v="0055A000009GxI2QAK"/>
    <d v="2021-06-17T15:11:22"/>
    <m/>
    <m/>
    <m/>
    <m/>
    <b v="0"/>
    <m/>
    <m/>
    <s v="Field Sales"/>
    <m/>
    <m/>
    <m/>
    <m/>
    <m/>
    <x v="1428"/>
    <x v="0"/>
    <b v="0"/>
    <m/>
    <m/>
    <m/>
    <s v="0055A000009GxI2QAK"/>
    <s v="01si00000040RFIAA2"/>
    <s v="Explosives"/>
    <s v="Explosives"/>
    <s v="0035A00003hldRzQAI"/>
    <m/>
    <s v="MX908"/>
    <m/>
    <m/>
    <s v="0125A000001NaBLQA0"/>
    <b v="0"/>
    <s v="CWAs"/>
    <b v="0"/>
    <m/>
    <m/>
    <x v="2"/>
    <b v="0"/>
    <d v="2021-06-29T20:34:55"/>
    <m/>
    <m/>
    <b v="0"/>
    <x v="0"/>
    <m/>
    <m/>
    <n v="48750"/>
    <m/>
    <x v="222"/>
    <n v="10"/>
    <n v="0"/>
  </r>
  <r>
    <s v="0016e00002ZizBKAAZ"/>
    <b v="0"/>
    <m/>
    <b v="0"/>
    <m/>
    <m/>
    <m/>
    <x v="10"/>
    <b v="0"/>
    <m/>
    <m/>
    <m/>
    <m/>
    <m/>
    <s v="0055A000009GxI2QAK"/>
    <b v="0"/>
    <d v="2020-12-22T21:35:44"/>
    <m/>
    <b v="0"/>
    <m/>
    <m/>
    <b v="0"/>
    <d v="2021-04-01T00:00:00"/>
    <n v="4"/>
    <n v="2021"/>
    <s v="Pipeline"/>
    <s v="Pipeline"/>
    <b v="0"/>
    <b v="0"/>
    <m/>
    <b v="1"/>
    <b v="0"/>
    <b v="0"/>
    <x v="5"/>
    <b v="0"/>
    <m/>
    <x v="0"/>
    <m/>
    <s v="0055A000009GxI2QAK"/>
    <d v="2021-06-22T19:27:11"/>
    <m/>
    <m/>
    <m/>
    <m/>
    <b v="0"/>
    <m/>
    <m/>
    <s v="Field Sales"/>
    <m/>
    <m/>
    <m/>
    <m/>
    <m/>
    <x v="1429"/>
    <x v="0"/>
    <b v="0"/>
    <m/>
    <m/>
    <m/>
    <s v="0055A000009GxI2QAK"/>
    <s v="01si00000040RFIAA2"/>
    <m/>
    <s v="Explosives"/>
    <s v="0035A00003W0IxSQAV"/>
    <m/>
    <s v="MX908"/>
    <m/>
    <m/>
    <s v="0125A000001NaBLQA0"/>
    <b v="0"/>
    <s v="CWAs"/>
    <b v="0"/>
    <m/>
    <m/>
    <x v="2"/>
    <b v="0"/>
    <d v="2021-06-29T20:34:55"/>
    <m/>
    <m/>
    <b v="0"/>
    <x v="0"/>
    <m/>
    <m/>
    <n v="98035.5"/>
    <m/>
    <x v="395"/>
    <n v="10"/>
    <n v="0"/>
  </r>
  <r>
    <s v="0016e00002Zw90nAAB"/>
    <b v="0"/>
    <m/>
    <b v="0"/>
    <m/>
    <m/>
    <m/>
    <x v="10"/>
    <b v="0"/>
    <m/>
    <m/>
    <m/>
    <m/>
    <m/>
    <s v="0055A000009GxI2QAK"/>
    <b v="0"/>
    <d v="2020-12-22T23:13:01"/>
    <m/>
    <b v="0"/>
    <m/>
    <m/>
    <b v="0"/>
    <d v="2021-04-01T00:00:00"/>
    <n v="4"/>
    <n v="2021"/>
    <s v="Pipeline"/>
    <s v="Pipeline"/>
    <b v="0"/>
    <b v="0"/>
    <m/>
    <b v="1"/>
    <b v="0"/>
    <b v="0"/>
    <x v="5"/>
    <b v="0"/>
    <m/>
    <x v="0"/>
    <m/>
    <s v="0055A000009GxI2QAK"/>
    <d v="2021-06-17T15:15:32"/>
    <m/>
    <m/>
    <m/>
    <m/>
    <b v="0"/>
    <m/>
    <m/>
    <s v="Field Sales"/>
    <m/>
    <m/>
    <m/>
    <m/>
    <m/>
    <x v="1430"/>
    <x v="0"/>
    <b v="0"/>
    <m/>
    <m/>
    <m/>
    <s v="0055A000009GxI2QAK"/>
    <s v="01si00000040RFIAA2"/>
    <m/>
    <s v="Explosives"/>
    <s v="0035A00003IP55jQAD"/>
    <m/>
    <s v="MX908"/>
    <m/>
    <m/>
    <s v="0125A000001NaBLQA0"/>
    <b v="0"/>
    <s v="CWAs"/>
    <b v="0"/>
    <m/>
    <m/>
    <x v="2"/>
    <b v="0"/>
    <d v="2021-06-29T20:34:55"/>
    <m/>
    <m/>
    <b v="0"/>
    <x v="0"/>
    <m/>
    <m/>
    <n v="59155.5"/>
    <m/>
    <x v="396"/>
    <n v="10"/>
    <n v="0"/>
  </r>
  <r>
    <s v="0016e00002ZvkD2AAJ"/>
    <b v="0"/>
    <m/>
    <b v="0"/>
    <m/>
    <m/>
    <m/>
    <x v="10"/>
    <b v="0"/>
    <m/>
    <m/>
    <m/>
    <m/>
    <m/>
    <s v="0055A000009GxI2QAK"/>
    <b v="0"/>
    <d v="2020-12-22T20:01:21"/>
    <m/>
    <b v="0"/>
    <m/>
    <m/>
    <b v="0"/>
    <d v="2021-04-01T00:00:00"/>
    <n v="4"/>
    <n v="2021"/>
    <s v="Pipeline"/>
    <s v="Pipeline"/>
    <b v="0"/>
    <b v="0"/>
    <m/>
    <b v="1"/>
    <b v="0"/>
    <b v="0"/>
    <x v="6"/>
    <b v="0"/>
    <m/>
    <x v="0"/>
    <m/>
    <s v="0055A000009GxI2QAK"/>
    <d v="2021-06-14T15:37:22"/>
    <m/>
    <m/>
    <m/>
    <m/>
    <b v="0"/>
    <m/>
    <m/>
    <s v="Field Sales"/>
    <m/>
    <m/>
    <m/>
    <m/>
    <m/>
    <x v="1431"/>
    <x v="0"/>
    <b v="0"/>
    <m/>
    <m/>
    <m/>
    <s v="0055A000009GxI2QAK"/>
    <s v="01si00000040RFIAA2"/>
    <m/>
    <s v="Explosives"/>
    <s v="0035A00003ZWb4rQAD"/>
    <m/>
    <s v="MX908"/>
    <m/>
    <m/>
    <s v="0125A000001NaBLQA0"/>
    <b v="0"/>
    <s v="CWAs"/>
    <b v="0"/>
    <m/>
    <m/>
    <x v="4"/>
    <b v="0"/>
    <d v="2021-06-29T20:34:55"/>
    <m/>
    <m/>
    <b v="0"/>
    <x v="0"/>
    <m/>
    <m/>
    <n v="107905.44"/>
    <m/>
    <x v="397"/>
    <n v="30"/>
    <n v="0"/>
  </r>
  <r>
    <s v="0016e00002Zvk5XAAR"/>
    <b v="0"/>
    <m/>
    <b v="0"/>
    <m/>
    <m/>
    <m/>
    <x v="10"/>
    <b v="0"/>
    <m/>
    <m/>
    <m/>
    <m/>
    <m/>
    <s v="0055A000009GxI2QAK"/>
    <b v="0"/>
    <d v="2020-12-22T21:41:34"/>
    <m/>
    <b v="0"/>
    <m/>
    <m/>
    <b v="0"/>
    <d v="2021-04-01T00:00:00"/>
    <n v="4"/>
    <n v="2021"/>
    <s v="Pipeline"/>
    <s v="Pipeline"/>
    <b v="0"/>
    <b v="0"/>
    <m/>
    <b v="1"/>
    <b v="0"/>
    <b v="0"/>
    <x v="6"/>
    <b v="0"/>
    <m/>
    <x v="0"/>
    <m/>
    <s v="0055A000009GxI2QAK"/>
    <d v="2021-06-14T15:27:04"/>
    <m/>
    <d v="2021-02-26T11:31:41"/>
    <m/>
    <m/>
    <b v="0"/>
    <m/>
    <m/>
    <s v="Field Sales"/>
    <m/>
    <m/>
    <m/>
    <m/>
    <m/>
    <x v="1432"/>
    <x v="0"/>
    <b v="0"/>
    <m/>
    <m/>
    <m/>
    <s v="0055A000009GxI2QAK"/>
    <s v="01si00000040RFIAA2"/>
    <m/>
    <s v="Explosives"/>
    <s v="0035A00003W0IxSQAV"/>
    <m/>
    <s v="MX908"/>
    <m/>
    <m/>
    <s v="0125A000001NaBLQA0"/>
    <b v="0"/>
    <s v="CWAs"/>
    <b v="0"/>
    <m/>
    <m/>
    <x v="4"/>
    <b v="0"/>
    <d v="2021-06-29T20:34:55"/>
    <m/>
    <m/>
    <b v="0"/>
    <x v="0"/>
    <m/>
    <m/>
    <n v="49077.75"/>
    <m/>
    <x v="309"/>
    <n v="30"/>
    <n v="0"/>
  </r>
  <r>
    <s v="0016e00002Zw9pCAAR"/>
    <b v="0"/>
    <m/>
    <b v="0"/>
    <m/>
    <m/>
    <m/>
    <x v="192"/>
    <b v="0"/>
    <m/>
    <m/>
    <m/>
    <m/>
    <m/>
    <s v="0055A000009GxI2QAK"/>
    <b v="0"/>
    <d v="2021-02-26T15:28:55"/>
    <m/>
    <b v="0"/>
    <m/>
    <m/>
    <b v="0"/>
    <d v="2022-04-01T00:00:00"/>
    <n v="4"/>
    <n v="2022"/>
    <s v="Pipeline"/>
    <s v="Pipeline"/>
    <b v="0"/>
    <b v="0"/>
    <m/>
    <b v="1"/>
    <b v="0"/>
    <b v="0"/>
    <x v="6"/>
    <b v="0"/>
    <m/>
    <x v="0"/>
    <m/>
    <s v="0055A000009GxI2QAK"/>
    <d v="2021-06-17T15:30:44"/>
    <m/>
    <m/>
    <m/>
    <m/>
    <b v="0"/>
    <m/>
    <m/>
    <s v="Field Sales"/>
    <m/>
    <m/>
    <m/>
    <m/>
    <m/>
    <x v="1433"/>
    <x v="0"/>
    <b v="0"/>
    <m/>
    <m/>
    <m/>
    <s v="0055A000009GxI2QAK"/>
    <s v="01si00000040RFIAA2"/>
    <m/>
    <s v="Explosives"/>
    <s v="0035A00003W0IxSQAV"/>
    <m/>
    <s v="MX908"/>
    <m/>
    <m/>
    <s v="0125A000001NaBLQA0"/>
    <b v="0"/>
    <s v="Drugs"/>
    <b v="0"/>
    <m/>
    <m/>
    <x v="3"/>
    <b v="0"/>
    <d v="2021-06-29T20:34:55"/>
    <m/>
    <m/>
    <b v="0"/>
    <x v="0"/>
    <m/>
    <m/>
    <n v="146250"/>
    <m/>
    <x v="219"/>
    <n v="5"/>
    <n v="0"/>
  </r>
  <r>
    <s v="0016e00002Zw9crAAB"/>
    <b v="0"/>
    <m/>
    <b v="0"/>
    <m/>
    <m/>
    <m/>
    <x v="10"/>
    <b v="0"/>
    <m/>
    <m/>
    <m/>
    <m/>
    <m/>
    <s v="0055A000009GxI2QAK"/>
    <b v="0"/>
    <d v="2020-08-03T14:04:23"/>
    <m/>
    <b v="0"/>
    <m/>
    <m/>
    <b v="0"/>
    <d v="2021-04-01T00:00:00"/>
    <n v="4"/>
    <n v="2021"/>
    <s v="Pipeline"/>
    <s v="Pipeline"/>
    <b v="0"/>
    <b v="0"/>
    <m/>
    <b v="1"/>
    <b v="0"/>
    <b v="0"/>
    <x v="6"/>
    <b v="0"/>
    <m/>
    <x v="0"/>
    <m/>
    <s v="0055A000009GxI2QAK"/>
    <d v="2021-06-17T15:13:02"/>
    <m/>
    <d v="2021-01-18T21:57:28"/>
    <m/>
    <m/>
    <b v="0"/>
    <m/>
    <m/>
    <s v="Field Sales"/>
    <m/>
    <m/>
    <m/>
    <m/>
    <m/>
    <x v="1434"/>
    <x v="0"/>
    <b v="0"/>
    <m/>
    <m/>
    <m/>
    <s v="0055A000009GxI2QAK"/>
    <s v="01si00000040RFIAA2"/>
    <s v="Explosives;All Hazards"/>
    <s v="All Hazards"/>
    <s v="003i000001yjgLhAAI"/>
    <m/>
    <s v="MX908"/>
    <m/>
    <m/>
    <s v="0125A000001NaBLQA0"/>
    <b v="0"/>
    <s v="Explosives"/>
    <b v="0"/>
    <m/>
    <m/>
    <x v="3"/>
    <b v="0"/>
    <d v="2021-06-29T20:34:55"/>
    <m/>
    <m/>
    <b v="0"/>
    <x v="0"/>
    <m/>
    <m/>
    <n v="97500"/>
    <m/>
    <x v="222"/>
    <n v="5"/>
    <n v="0"/>
  </r>
  <r>
    <s v="0015A00002UhquYQAR"/>
    <b v="0"/>
    <m/>
    <b v="0"/>
    <m/>
    <m/>
    <m/>
    <x v="10"/>
    <b v="0"/>
    <m/>
    <m/>
    <m/>
    <m/>
    <m/>
    <s v="0055A00000BcrkYQAR"/>
    <b v="0"/>
    <d v="2021-02-26T15:31:59"/>
    <m/>
    <b v="0"/>
    <m/>
    <m/>
    <b v="0"/>
    <d v="2021-04-01T00:00:00"/>
    <n v="4"/>
    <n v="2021"/>
    <s v="Pipeline"/>
    <s v="Pipeline"/>
    <b v="0"/>
    <b v="0"/>
    <m/>
    <b v="1"/>
    <b v="0"/>
    <b v="0"/>
    <x v="6"/>
    <b v="0"/>
    <m/>
    <x v="0"/>
    <m/>
    <s v="0055A00000BcrkYQAR"/>
    <d v="2021-05-10T14:13:09"/>
    <m/>
    <m/>
    <m/>
    <m/>
    <b v="0"/>
    <m/>
    <m/>
    <s v="Inside Sales"/>
    <m/>
    <m/>
    <m/>
    <m/>
    <m/>
    <x v="1435"/>
    <x v="0"/>
    <b v="0"/>
    <m/>
    <m/>
    <m/>
    <s v="0055A00000BcrkYQAR"/>
    <s v="01si00000040RFIAA2"/>
    <m/>
    <s v="All Hazards"/>
    <m/>
    <m/>
    <s v="MX908"/>
    <m/>
    <m/>
    <s v="0125A000001NaBLQA0"/>
    <b v="0"/>
    <s v="Explosives"/>
    <b v="0"/>
    <m/>
    <m/>
    <x v="2"/>
    <b v="0"/>
    <d v="2021-06-29T20:34:55"/>
    <m/>
    <m/>
    <b v="0"/>
    <x v="0"/>
    <m/>
    <m/>
    <n v="62741.48"/>
    <m/>
    <x v="398"/>
    <n v="10"/>
    <n v="0"/>
  </r>
  <r>
    <s v="0016e00002Zw9oJAAR"/>
    <b v="0"/>
    <m/>
    <b v="0"/>
    <m/>
    <m/>
    <m/>
    <x v="192"/>
    <b v="0"/>
    <m/>
    <m/>
    <m/>
    <m/>
    <m/>
    <s v="0055A000009GxI2QAK"/>
    <b v="0"/>
    <d v="2021-02-26T15:26:35"/>
    <m/>
    <b v="0"/>
    <m/>
    <m/>
    <b v="0"/>
    <d v="2022-04-01T00:00:00"/>
    <n v="4"/>
    <n v="2022"/>
    <s v="Pipeline"/>
    <s v="Pipeline"/>
    <b v="0"/>
    <b v="0"/>
    <m/>
    <b v="1"/>
    <b v="0"/>
    <b v="0"/>
    <x v="6"/>
    <b v="0"/>
    <m/>
    <x v="0"/>
    <m/>
    <s v="0055A000009GxI2QAK"/>
    <d v="2021-06-22T19:33:13"/>
    <m/>
    <m/>
    <m/>
    <m/>
    <b v="0"/>
    <m/>
    <m/>
    <s v="Field Sales"/>
    <m/>
    <m/>
    <m/>
    <m/>
    <m/>
    <x v="1436"/>
    <x v="0"/>
    <b v="0"/>
    <m/>
    <m/>
    <m/>
    <s v="0055A000009GxI2QAK"/>
    <s v="01si00000040RFIAA2"/>
    <m/>
    <s v="Drugs"/>
    <s v="0035A00003W0IxSQAV"/>
    <m/>
    <s v="MX908"/>
    <m/>
    <m/>
    <s v="0125A000001NaBLQA0"/>
    <b v="0"/>
    <s v="Explosives"/>
    <b v="0"/>
    <m/>
    <m/>
    <x v="3"/>
    <b v="0"/>
    <d v="2021-06-29T20:34:55"/>
    <m/>
    <m/>
    <b v="0"/>
    <x v="0"/>
    <m/>
    <m/>
    <n v="146250"/>
    <m/>
    <x v="219"/>
    <n v="5"/>
    <n v="0"/>
  </r>
  <r>
    <s v="0016e00002Zw9iqAAB"/>
    <b v="0"/>
    <m/>
    <b v="0"/>
    <m/>
    <m/>
    <m/>
    <x v="192"/>
    <b v="0"/>
    <m/>
    <m/>
    <m/>
    <m/>
    <m/>
    <s v="0055A000009GxI2QAK"/>
    <b v="0"/>
    <d v="2021-02-26T15:30:50"/>
    <m/>
    <b v="0"/>
    <m/>
    <m/>
    <b v="0"/>
    <d v="2022-04-01T00:00:00"/>
    <n v="4"/>
    <n v="2022"/>
    <s v="Pipeline"/>
    <s v="Pipeline"/>
    <b v="0"/>
    <b v="0"/>
    <m/>
    <b v="1"/>
    <b v="0"/>
    <b v="0"/>
    <x v="6"/>
    <b v="0"/>
    <m/>
    <x v="0"/>
    <m/>
    <s v="0055A000009GxI2QAK"/>
    <d v="2021-06-17T15:31:48"/>
    <m/>
    <m/>
    <m/>
    <m/>
    <b v="0"/>
    <m/>
    <m/>
    <s v="Field Sales"/>
    <m/>
    <m/>
    <m/>
    <m/>
    <m/>
    <x v="1437"/>
    <x v="0"/>
    <b v="0"/>
    <m/>
    <m/>
    <m/>
    <s v="0055A000009GxI2QAK"/>
    <s v="01si00000040RFIAA2"/>
    <m/>
    <s v="Drugs"/>
    <s v="0035A00003W0IxSQAV"/>
    <m/>
    <s v="MX908"/>
    <m/>
    <m/>
    <s v="0125A000001NaBLQA0"/>
    <b v="0"/>
    <s v="Explosives"/>
    <b v="0"/>
    <m/>
    <m/>
    <x v="3"/>
    <b v="0"/>
    <d v="2021-06-29T20:34:55"/>
    <m/>
    <m/>
    <b v="0"/>
    <x v="0"/>
    <m/>
    <m/>
    <n v="146250"/>
    <m/>
    <x v="219"/>
    <n v="5"/>
    <n v="0"/>
  </r>
  <r>
    <s v="0015A00002TE3IIQA1"/>
    <b v="0"/>
    <m/>
    <b v="0"/>
    <m/>
    <m/>
    <m/>
    <x v="10"/>
    <b v="0"/>
    <m/>
    <m/>
    <m/>
    <m/>
    <m/>
    <s v="00531000008F2qlAAC"/>
    <b v="0"/>
    <d v="2021-01-25T22:12:35"/>
    <m/>
    <b v="0"/>
    <m/>
    <m/>
    <b v="0"/>
    <d v="2021-04-01T00:00:00"/>
    <n v="4"/>
    <n v="2021"/>
    <s v="Pipeline"/>
    <s v="Pipeline"/>
    <b v="0"/>
    <b v="0"/>
    <m/>
    <b v="1"/>
    <b v="0"/>
    <b v="0"/>
    <x v="6"/>
    <b v="0"/>
    <m/>
    <x v="0"/>
    <m/>
    <s v="0055A00000BclF5QAJ"/>
    <d v="2021-04-11T20:08:00"/>
    <m/>
    <m/>
    <m/>
    <m/>
    <b v="0"/>
    <m/>
    <m/>
    <s v="Field Sales"/>
    <m/>
    <m/>
    <m/>
    <m/>
    <m/>
    <x v="1438"/>
    <x v="0"/>
    <b v="0"/>
    <m/>
    <m/>
    <m/>
    <s v="0055A00000BcrkYQAR"/>
    <s v="01si00000040RFIAA2"/>
    <m/>
    <s v="Drugs"/>
    <m/>
    <m/>
    <s v="MX908"/>
    <m/>
    <m/>
    <s v="0125A000001NaBLQA0"/>
    <b v="0"/>
    <s v="Explosives"/>
    <b v="0"/>
    <m/>
    <m/>
    <x v="2"/>
    <b v="0"/>
    <d v="2021-06-29T20:34:55"/>
    <m/>
    <m/>
    <b v="0"/>
    <x v="0"/>
    <m/>
    <m/>
    <n v="53658.34"/>
    <m/>
    <x v="256"/>
    <n v="10"/>
    <n v="0"/>
  </r>
  <r>
    <s v="0015A00002TE3IIQA1"/>
    <b v="0"/>
    <m/>
    <b v="0"/>
    <m/>
    <m/>
    <m/>
    <x v="10"/>
    <b v="0"/>
    <m/>
    <m/>
    <m/>
    <m/>
    <m/>
    <s v="00531000007MUoEAAW"/>
    <b v="0"/>
    <d v="2021-02-10T18:36:48"/>
    <m/>
    <b v="0"/>
    <m/>
    <m/>
    <b v="0"/>
    <d v="2021-04-01T00:00:00"/>
    <n v="4"/>
    <n v="2021"/>
    <s v="Pipeline"/>
    <s v="Pipeline"/>
    <b v="0"/>
    <b v="0"/>
    <m/>
    <b v="1"/>
    <b v="0"/>
    <b v="0"/>
    <x v="6"/>
    <b v="0"/>
    <m/>
    <x v="0"/>
    <m/>
    <s v="0055A00000BclF5QAJ"/>
    <d v="2021-04-11T20:08:00"/>
    <m/>
    <d v="2021-02-10T18:38:40"/>
    <m/>
    <m/>
    <b v="0"/>
    <m/>
    <m/>
    <s v="Field Sales"/>
    <m/>
    <m/>
    <m/>
    <m/>
    <m/>
    <x v="1439"/>
    <x v="0"/>
    <b v="0"/>
    <m/>
    <m/>
    <m/>
    <s v="0055A00000BcrkYQAR"/>
    <s v="01si00000040RFIAA2"/>
    <m/>
    <s v="Drugs"/>
    <m/>
    <m/>
    <s v="MX908"/>
    <m/>
    <m/>
    <s v="0125A000001NaBLQA0"/>
    <b v="0"/>
    <s v="Explosives"/>
    <b v="0"/>
    <m/>
    <m/>
    <x v="2"/>
    <b v="0"/>
    <d v="2021-06-29T20:34:55"/>
    <m/>
    <m/>
    <b v="0"/>
    <x v="0"/>
    <m/>
    <m/>
    <n v="26457.75"/>
    <m/>
    <x v="399"/>
    <n v="10"/>
    <n v="0"/>
  </r>
  <r>
    <s v="0015A00002TE3IIQA1"/>
    <b v="0"/>
    <m/>
    <b v="0"/>
    <m/>
    <m/>
    <m/>
    <x v="10"/>
    <b v="0"/>
    <m/>
    <m/>
    <m/>
    <m/>
    <m/>
    <s v="0055A00000BcrkYQAR"/>
    <b v="0"/>
    <d v="2021-02-26T12:47:19"/>
    <m/>
    <b v="0"/>
    <m/>
    <m/>
    <b v="0"/>
    <d v="2021-04-01T00:00:00"/>
    <n v="4"/>
    <n v="2021"/>
    <s v="Pipeline"/>
    <s v="Pipeline"/>
    <b v="0"/>
    <b v="0"/>
    <m/>
    <b v="1"/>
    <b v="0"/>
    <b v="0"/>
    <x v="6"/>
    <b v="0"/>
    <m/>
    <x v="0"/>
    <m/>
    <s v="0055A00000BclF5QAJ"/>
    <d v="2021-04-11T20:08:00"/>
    <m/>
    <m/>
    <m/>
    <m/>
    <b v="0"/>
    <m/>
    <m/>
    <s v="Field Sales"/>
    <m/>
    <m/>
    <m/>
    <m/>
    <m/>
    <x v="1440"/>
    <x v="0"/>
    <b v="0"/>
    <m/>
    <m/>
    <m/>
    <s v="0055A00000BcrkYQAR"/>
    <s v="01si00000040RFIAA2"/>
    <m/>
    <s v="Drugs"/>
    <m/>
    <m/>
    <s v="MX908"/>
    <m/>
    <m/>
    <s v="0125A000001NaBLQA0"/>
    <b v="0"/>
    <s v="Explosives"/>
    <b v="0"/>
    <m/>
    <m/>
    <x v="2"/>
    <b v="0"/>
    <d v="2021-06-29T20:34:55"/>
    <m/>
    <m/>
    <b v="0"/>
    <x v="0"/>
    <m/>
    <m/>
    <n v="65437"/>
    <m/>
    <x v="74"/>
    <n v="10"/>
    <n v="0"/>
  </r>
  <r>
    <s v="0016e00002ZvaQcAAJ"/>
    <b v="0"/>
    <m/>
    <b v="0"/>
    <m/>
    <m/>
    <m/>
    <x v="10"/>
    <b v="0"/>
    <m/>
    <m/>
    <m/>
    <m/>
    <m/>
    <s v="0055A000009GxI2QAK"/>
    <b v="0"/>
    <d v="2021-04-06T19:16:07"/>
    <m/>
    <b v="0"/>
    <m/>
    <m/>
    <b v="0"/>
    <d v="2021-04-01T00:00:00"/>
    <n v="4"/>
    <n v="2021"/>
    <s v="Pipeline"/>
    <s v="Pipeline"/>
    <b v="0"/>
    <b v="0"/>
    <m/>
    <b v="1"/>
    <b v="0"/>
    <b v="0"/>
    <x v="6"/>
    <b v="0"/>
    <m/>
    <x v="0"/>
    <m/>
    <s v="0055A000009GxI2QAK"/>
    <d v="2021-06-11T20:55:43"/>
    <m/>
    <d v="2021-05-24T13:18:33"/>
    <d v="2021-05-24T00:00:00"/>
    <m/>
    <b v="0"/>
    <m/>
    <m/>
    <s v="Field Sales"/>
    <m/>
    <m/>
    <m/>
    <m/>
    <m/>
    <x v="1441"/>
    <x v="0"/>
    <b v="0"/>
    <m/>
    <m/>
    <m/>
    <s v="0055A000009GxI2QAK"/>
    <s v="01si00000040RFIAA2"/>
    <m/>
    <s v="Drugs"/>
    <s v="0035A00003eO92SQAS"/>
    <m/>
    <s v="MX908"/>
    <m/>
    <m/>
    <s v="0125A000001NaBLQA0"/>
    <b v="0"/>
    <s v="Explosives"/>
    <b v="0"/>
    <m/>
    <m/>
    <x v="2"/>
    <b v="0"/>
    <d v="2021-06-29T20:34:55"/>
    <m/>
    <m/>
    <b v="0"/>
    <x v="0"/>
    <m/>
    <m/>
    <n v="97500"/>
    <m/>
    <x v="301"/>
    <n v="10"/>
    <n v="0"/>
  </r>
  <r>
    <s v="0016e00002ZvaPjAAJ"/>
    <b v="0"/>
    <m/>
    <b v="0"/>
    <m/>
    <m/>
    <m/>
    <x v="10"/>
    <b v="0"/>
    <m/>
    <m/>
    <m/>
    <m/>
    <m/>
    <s v="0055A000009GxI2QAK"/>
    <b v="0"/>
    <d v="2021-04-06T19:18:44"/>
    <m/>
    <b v="0"/>
    <m/>
    <m/>
    <b v="0"/>
    <d v="2021-04-01T00:00:00"/>
    <n v="4"/>
    <n v="2021"/>
    <s v="Pipeline"/>
    <s v="Pipeline"/>
    <b v="0"/>
    <b v="0"/>
    <m/>
    <b v="1"/>
    <b v="0"/>
    <b v="0"/>
    <x v="6"/>
    <b v="0"/>
    <m/>
    <x v="0"/>
    <m/>
    <s v="0055A000009GxI2QAK"/>
    <d v="2021-06-11T20:53:43"/>
    <m/>
    <d v="2021-05-24T13:19:00"/>
    <d v="2021-05-24T00:00:00"/>
    <m/>
    <b v="0"/>
    <m/>
    <m/>
    <s v="Field Sales"/>
    <m/>
    <m/>
    <m/>
    <m/>
    <m/>
    <x v="1442"/>
    <x v="0"/>
    <b v="0"/>
    <m/>
    <m/>
    <m/>
    <s v="0055A000009GxI2QAK"/>
    <s v="01si00000040RFIAA2"/>
    <m/>
    <s v="Drugs"/>
    <s v="0035A00003eO92SQAS"/>
    <m/>
    <s v="MX908"/>
    <m/>
    <m/>
    <s v="0125A000001NaBLQA0"/>
    <b v="0"/>
    <s v="Explosives"/>
    <b v="0"/>
    <m/>
    <m/>
    <x v="2"/>
    <b v="0"/>
    <d v="2021-06-29T20:34:55"/>
    <m/>
    <m/>
    <b v="0"/>
    <x v="0"/>
    <m/>
    <m/>
    <n v="48750"/>
    <m/>
    <x v="222"/>
    <n v="10"/>
    <n v="0"/>
  </r>
  <r>
    <s v="0016e00002Zw9GRAAZ"/>
    <b v="0"/>
    <m/>
    <b v="0"/>
    <m/>
    <m/>
    <m/>
    <x v="10"/>
    <b v="0"/>
    <m/>
    <m/>
    <m/>
    <m/>
    <m/>
    <s v="0055A000009GxI2QAK"/>
    <b v="0"/>
    <d v="2020-04-01T19:53:23"/>
    <m/>
    <b v="0"/>
    <m/>
    <m/>
    <b v="0"/>
    <d v="2021-04-01T00:00:00"/>
    <n v="4"/>
    <n v="2021"/>
    <s v="Pipeline"/>
    <s v="Pipeline"/>
    <b v="0"/>
    <b v="0"/>
    <m/>
    <b v="1"/>
    <b v="0"/>
    <b v="0"/>
    <x v="6"/>
    <b v="0"/>
    <m/>
    <x v="0"/>
    <m/>
    <s v="0055A000009GxI2QAK"/>
    <d v="2021-06-17T14:51:19"/>
    <m/>
    <d v="2021-03-01T13:40:22"/>
    <m/>
    <m/>
    <b v="0"/>
    <m/>
    <m/>
    <s v="Field Sales"/>
    <m/>
    <m/>
    <m/>
    <m/>
    <m/>
    <x v="1443"/>
    <x v="0"/>
    <b v="0"/>
    <m/>
    <m/>
    <m/>
    <s v="0055A000009GxI2QAK"/>
    <s v="01si00000040RFIAA2"/>
    <s v="Drugs"/>
    <s v="Drugs"/>
    <s v="0035A00003ZWb4rQAD"/>
    <m/>
    <s v="MX908"/>
    <m/>
    <m/>
    <s v="0125A000001NaBLQA0"/>
    <b v="0"/>
    <s v="Explosives"/>
    <b v="0"/>
    <m/>
    <m/>
    <x v="4"/>
    <b v="0"/>
    <d v="2021-06-29T20:34:55"/>
    <m/>
    <m/>
    <b v="0"/>
    <x v="0"/>
    <m/>
    <m/>
    <n v="49048.5"/>
    <m/>
    <x v="400"/>
    <n v="30"/>
    <n v="0"/>
  </r>
  <r>
    <s v="0015A00002JPjp2QAD"/>
    <b v="0"/>
    <m/>
    <b v="0"/>
    <s v="7015A000001zM2DQAU"/>
    <m/>
    <m/>
    <x v="10"/>
    <b v="0"/>
    <m/>
    <m/>
    <m/>
    <m/>
    <m/>
    <s v="00531000008F2qlAAC"/>
    <b v="0"/>
    <d v="2020-08-31T13:33:19"/>
    <m/>
    <b v="0"/>
    <m/>
    <m/>
    <b v="0"/>
    <d v="2021-04-01T00:00:00"/>
    <n v="4"/>
    <n v="2021"/>
    <s v="Pipeline"/>
    <s v="Pipeline"/>
    <b v="0"/>
    <b v="0"/>
    <m/>
    <b v="1"/>
    <b v="0"/>
    <b v="0"/>
    <x v="7"/>
    <b v="0"/>
    <m/>
    <x v="0"/>
    <m/>
    <s v="00531000008F2qlAAC"/>
    <d v="2021-06-28T12:46:11"/>
    <m/>
    <m/>
    <m/>
    <m/>
    <b v="0"/>
    <m/>
    <m/>
    <s v="Website"/>
    <m/>
    <m/>
    <m/>
    <m/>
    <m/>
    <x v="1444"/>
    <x v="0"/>
    <b v="0"/>
    <m/>
    <m/>
    <m/>
    <s v="00531000008F2qlAAC"/>
    <s v="01si00000040RFIAA2"/>
    <m/>
    <m/>
    <m/>
    <m/>
    <s v="MX908"/>
    <m/>
    <m/>
    <s v="0125A000001NaBLQA0"/>
    <b v="0"/>
    <m/>
    <b v="0"/>
    <m/>
    <m/>
    <x v="2"/>
    <b v="0"/>
    <d v="2021-06-29T20:34:55"/>
    <m/>
    <m/>
    <b v="0"/>
    <x v="0"/>
    <n v="0"/>
    <n v="0"/>
    <n v="63677.599999999999"/>
    <m/>
    <x v="401"/>
    <n v="10"/>
    <n v="0"/>
  </r>
  <r>
    <s v="0015A00002Dxt8MQAR"/>
    <b v="0"/>
    <m/>
    <b v="0"/>
    <m/>
    <m/>
    <m/>
    <x v="294"/>
    <b v="0"/>
    <m/>
    <m/>
    <s v="0035A00003XXGVvQAP"/>
    <m/>
    <m/>
    <s v="0055A000009sa63QAA"/>
    <b v="0"/>
    <d v="2019-08-08T16:11:07"/>
    <m/>
    <b v="0"/>
    <m/>
    <m/>
    <b v="0"/>
    <d v="2021-04-01T00:00:00"/>
    <n v="4"/>
    <n v="2021"/>
    <s v="BestCase"/>
    <s v="Best Case"/>
    <b v="0"/>
    <b v="0"/>
    <s v="OTHER"/>
    <b v="1"/>
    <b v="0"/>
    <b v="0"/>
    <x v="7"/>
    <b v="0"/>
    <m/>
    <x v="0"/>
    <m/>
    <s v="0055A00000BclF5QAJ"/>
    <d v="2021-06-11T13:27:01"/>
    <m/>
    <d v="2021-06-04T17:29:15"/>
    <d v="2021-06-04T00:00:00"/>
    <m/>
    <b v="0"/>
    <m/>
    <m/>
    <s v="Trade Show"/>
    <m/>
    <m/>
    <m/>
    <m/>
    <m/>
    <x v="1445"/>
    <x v="0"/>
    <b v="0"/>
    <m/>
    <m/>
    <m/>
    <s v="0055A000009sa63QAA"/>
    <s v="01s31000003qafjAAA"/>
    <s v="Drugs"/>
    <m/>
    <m/>
    <m/>
    <s v="MX908"/>
    <m/>
    <m/>
    <s v="0125A000001NaBLQA0"/>
    <b v="0"/>
    <m/>
    <b v="0"/>
    <m/>
    <m/>
    <x v="9"/>
    <b v="0"/>
    <d v="2021-06-29T20:34:54"/>
    <m/>
    <m/>
    <b v="0"/>
    <x v="0"/>
    <n v="0"/>
    <n v="0"/>
    <n v="70674.84"/>
    <m/>
    <x v="402"/>
    <n v="50"/>
    <n v="0"/>
  </r>
  <r>
    <s v="0013100001emY1NAAU"/>
    <b v="0"/>
    <m/>
    <b v="0"/>
    <s v="7015A000001eOy9QAE"/>
    <m/>
    <m/>
    <x v="291"/>
    <b v="0"/>
    <m/>
    <m/>
    <s v="0035A00003opjYSQAY"/>
    <m/>
    <m/>
    <s v="00531000007MUoEAAW"/>
    <b v="0"/>
    <d v="2021-02-16T13:53:46"/>
    <m/>
    <b v="0"/>
    <m/>
    <m/>
    <b v="0"/>
    <d v="2021-04-01T00:00:00"/>
    <n v="4"/>
    <n v="2021"/>
    <s v="BestCase"/>
    <s v="Best Case"/>
    <b v="0"/>
    <b v="0"/>
    <m/>
    <b v="1"/>
    <b v="0"/>
    <b v="0"/>
    <x v="7"/>
    <b v="0"/>
    <m/>
    <x v="0"/>
    <d v="2021-03-10T00:00:00"/>
    <s v="00531000007MUoEAAW"/>
    <d v="2021-05-17T13:40:42"/>
    <m/>
    <d v="2021-04-20T14:09:06"/>
    <m/>
    <m/>
    <b v="0"/>
    <m/>
    <m/>
    <s v="Service"/>
    <m/>
    <m/>
    <m/>
    <m/>
    <m/>
    <x v="1446"/>
    <x v="0"/>
    <b v="0"/>
    <m/>
    <m/>
    <m/>
    <s v="00531000007MUoEAAW"/>
    <s v="01s31000003qafjAAA"/>
    <m/>
    <s v="All Hazards"/>
    <m/>
    <m/>
    <s v="MX908"/>
    <m/>
    <m/>
    <s v="0125A000001NaBLQA0"/>
    <b v="0"/>
    <m/>
    <b v="0"/>
    <m/>
    <m/>
    <x v="9"/>
    <b v="0"/>
    <d v="2021-06-29T20:34:55"/>
    <m/>
    <m/>
    <b v="0"/>
    <x v="0"/>
    <n v="0"/>
    <n v="0"/>
    <n v="6435"/>
    <m/>
    <x v="403"/>
    <n v="50"/>
    <n v="0"/>
  </r>
  <r>
    <s v="0013100001lbH4iAAE"/>
    <b v="0"/>
    <m/>
    <b v="0"/>
    <s v="7015A000001eOy9QAE"/>
    <m/>
    <m/>
    <x v="291"/>
    <b v="0"/>
    <m/>
    <m/>
    <s v="0035A00003Jjym5QAB"/>
    <m/>
    <m/>
    <s v="00531000007MUoEAAW"/>
    <b v="0"/>
    <d v="2021-03-21T21:21:28"/>
    <m/>
    <b v="0"/>
    <m/>
    <m/>
    <b v="0"/>
    <d v="2021-04-01T00:00:00"/>
    <n v="4"/>
    <n v="2021"/>
    <s v="BestCase"/>
    <s v="Best Case"/>
    <b v="0"/>
    <b v="0"/>
    <m/>
    <b v="1"/>
    <b v="0"/>
    <b v="0"/>
    <x v="7"/>
    <b v="0"/>
    <m/>
    <x v="0"/>
    <d v="2021-06-17T00:00:00"/>
    <s v="00531000007MUoEAAW"/>
    <d v="2021-06-28T13:33:49"/>
    <m/>
    <d v="2021-03-22T21:33:34"/>
    <m/>
    <m/>
    <b v="0"/>
    <m/>
    <m/>
    <s v="Field Sales"/>
    <m/>
    <m/>
    <m/>
    <m/>
    <m/>
    <x v="1447"/>
    <x v="0"/>
    <b v="0"/>
    <m/>
    <m/>
    <m/>
    <s v="00531000007MUoEAAW"/>
    <s v="01s31000003qafjAAA"/>
    <m/>
    <s v="All Hazards"/>
    <s v="0035A00003Jjym5QAB"/>
    <m/>
    <s v="MX908"/>
    <m/>
    <s v="0Q05A000001eW4TSAU"/>
    <s v="0125A000001NaBLQA0"/>
    <b v="0"/>
    <m/>
    <b v="0"/>
    <m/>
    <m/>
    <x v="9"/>
    <b v="0"/>
    <d v="2021-06-29T20:34:55"/>
    <m/>
    <m/>
    <b v="0"/>
    <x v="0"/>
    <n v="0"/>
    <n v="0"/>
    <n v="3950"/>
    <m/>
    <x v="404"/>
    <n v="50"/>
    <n v="0"/>
  </r>
  <r>
    <s v="0015A00002Rg9WRQAZ"/>
    <b v="0"/>
    <m/>
    <b v="0"/>
    <m/>
    <m/>
    <m/>
    <x v="10"/>
    <b v="0"/>
    <m/>
    <m/>
    <m/>
    <m/>
    <m/>
    <s v="00531000008F2qlAAC"/>
    <b v="0"/>
    <d v="2020-11-20T00:11:23"/>
    <m/>
    <b v="0"/>
    <m/>
    <m/>
    <b v="0"/>
    <d v="2021-04-01T00:00:00"/>
    <n v="4"/>
    <n v="2021"/>
    <s v="Omitted"/>
    <s v="Omitted"/>
    <b v="0"/>
    <b v="0"/>
    <m/>
    <b v="1"/>
    <b v="0"/>
    <b v="0"/>
    <x v="7"/>
    <b v="0"/>
    <m/>
    <x v="0"/>
    <m/>
    <s v="0055A00000BcrkYQAR"/>
    <d v="2021-06-07T14:02:19"/>
    <m/>
    <m/>
    <m/>
    <m/>
    <b v="0"/>
    <m/>
    <m/>
    <s v="Field Sales"/>
    <m/>
    <m/>
    <m/>
    <m/>
    <m/>
    <x v="1448"/>
    <x v="0"/>
    <b v="0"/>
    <m/>
    <m/>
    <m/>
    <s v="00531000008F2qlAAC"/>
    <s v="01si00000040RFIAA2"/>
    <m/>
    <s v="Drugs"/>
    <m/>
    <m/>
    <s v="MX908"/>
    <m/>
    <m/>
    <s v="0125A000001NaBLQA0"/>
    <b v="0"/>
    <m/>
    <b v="0"/>
    <m/>
    <m/>
    <x v="2"/>
    <b v="0"/>
    <d v="2021-06-29T20:34:55"/>
    <m/>
    <m/>
    <b v="0"/>
    <x v="0"/>
    <n v="0"/>
    <n v="0"/>
    <n v="8278.5"/>
    <m/>
    <x v="405"/>
    <n v="10"/>
    <n v="0"/>
  </r>
  <r>
    <s v="0015A000023E81FQAS"/>
    <b v="0"/>
    <m/>
    <b v="0"/>
    <s v="7015A000001eOy9QAE"/>
    <m/>
    <m/>
    <x v="10"/>
    <b v="0"/>
    <m/>
    <m/>
    <m/>
    <m/>
    <m/>
    <s v="00531000007MUoEAAW"/>
    <b v="0"/>
    <d v="2020-04-09T15:13:48"/>
    <m/>
    <b v="0"/>
    <m/>
    <m/>
    <b v="0"/>
    <d v="2021-04-01T00:00:00"/>
    <n v="4"/>
    <n v="2021"/>
    <s v="Pipeline"/>
    <s v="Pipeline"/>
    <b v="0"/>
    <b v="0"/>
    <m/>
    <b v="1"/>
    <b v="0"/>
    <b v="0"/>
    <x v="7"/>
    <b v="0"/>
    <m/>
    <x v="0"/>
    <d v="2020-04-09T00:00:00"/>
    <s v="00531000007MUoEAAW"/>
    <d v="2021-06-17T20:17:54"/>
    <m/>
    <d v="2020-12-16T16:27:49"/>
    <m/>
    <m/>
    <b v="0"/>
    <m/>
    <m/>
    <s v="Inside Sales"/>
    <m/>
    <m/>
    <m/>
    <m/>
    <m/>
    <x v="1449"/>
    <x v="0"/>
    <b v="0"/>
    <m/>
    <m/>
    <m/>
    <s v="00531000007MUoEAAW"/>
    <s v="01si00000040RFIAA2"/>
    <m/>
    <m/>
    <m/>
    <m/>
    <s v="MX908"/>
    <m/>
    <s v="0Q05A000001eBs7SAE"/>
    <s v="0125A000001NaBLQA0"/>
    <b v="0"/>
    <m/>
    <b v="0"/>
    <m/>
    <m/>
    <x v="3"/>
    <b v="0"/>
    <d v="2021-06-29T20:34:55"/>
    <m/>
    <m/>
    <b v="0"/>
    <x v="0"/>
    <n v="0"/>
    <n v="0"/>
    <n v="27000"/>
    <m/>
    <x v="406"/>
    <n v="5"/>
    <n v="0"/>
  </r>
  <r>
    <s v="0015A00002JPDKnQAP"/>
    <b v="0"/>
    <m/>
    <b v="0"/>
    <m/>
    <m/>
    <m/>
    <x v="136"/>
    <b v="0"/>
    <m/>
    <m/>
    <m/>
    <m/>
    <m/>
    <s v="0055A000009sa63QAA"/>
    <b v="0"/>
    <d v="2020-04-07T17:50:46"/>
    <m/>
    <b v="0"/>
    <m/>
    <m/>
    <b v="0"/>
    <d v="2022-04-01T00:00:00"/>
    <n v="4"/>
    <n v="2022"/>
    <s v="Pipeline"/>
    <s v="Pipeline"/>
    <b v="0"/>
    <b v="0"/>
    <m/>
    <b v="1"/>
    <b v="0"/>
    <b v="0"/>
    <x v="7"/>
    <b v="0"/>
    <m/>
    <x v="0"/>
    <m/>
    <s v="0055A000009sa63QAA"/>
    <d v="2021-06-07T06:21:41"/>
    <m/>
    <d v="2020-12-28T05:25:45"/>
    <m/>
    <m/>
    <b v="0"/>
    <m/>
    <m/>
    <s v="Website"/>
    <m/>
    <m/>
    <m/>
    <m/>
    <m/>
    <x v="1450"/>
    <x v="0"/>
    <b v="0"/>
    <m/>
    <m/>
    <m/>
    <s v="0055A000009sa63QAA"/>
    <s v="01s31000003qafjAAA"/>
    <m/>
    <m/>
    <m/>
    <m/>
    <s v="MX908"/>
    <m/>
    <m/>
    <s v="0125A000001NaBLQA0"/>
    <b v="0"/>
    <m/>
    <b v="0"/>
    <m/>
    <m/>
    <x v="3"/>
    <b v="0"/>
    <d v="2021-06-29T20:34:55"/>
    <m/>
    <m/>
    <b v="0"/>
    <x v="0"/>
    <n v="0"/>
    <n v="0"/>
    <n v="70877.77"/>
    <m/>
    <x v="407"/>
    <n v="5"/>
    <n v="0"/>
  </r>
  <r>
    <s v="001i000001MZ8IpAAL"/>
    <b v="0"/>
    <m/>
    <b v="0"/>
    <m/>
    <m/>
    <m/>
    <x v="10"/>
    <b v="0"/>
    <m/>
    <m/>
    <m/>
    <m/>
    <m/>
    <s v="00531000007MUoEAAW"/>
    <b v="0"/>
    <d v="2021-02-22T18:53:05"/>
    <m/>
    <b v="0"/>
    <m/>
    <m/>
    <b v="0"/>
    <d v="2021-04-01T00:00:00"/>
    <n v="4"/>
    <n v="2021"/>
    <s v="Pipeline"/>
    <s v="Pipeline"/>
    <b v="0"/>
    <b v="0"/>
    <m/>
    <b v="1"/>
    <b v="0"/>
    <b v="0"/>
    <x v="7"/>
    <b v="0"/>
    <m/>
    <x v="0"/>
    <m/>
    <s v="00531000007KgPgAAK"/>
    <d v="2021-05-24T14:19:06"/>
    <m/>
    <m/>
    <m/>
    <m/>
    <b v="0"/>
    <m/>
    <m/>
    <s v="Field Sales"/>
    <m/>
    <m/>
    <m/>
    <m/>
    <m/>
    <x v="1451"/>
    <x v="0"/>
    <b v="0"/>
    <m/>
    <m/>
    <m/>
    <s v="00531000007KgPgAAK"/>
    <s v="01si00000040RFIAA2"/>
    <m/>
    <m/>
    <m/>
    <m/>
    <s v="MX908"/>
    <m/>
    <m/>
    <s v="0125A000001NaBLQA0"/>
    <b v="0"/>
    <m/>
    <b v="0"/>
    <m/>
    <m/>
    <x v="2"/>
    <b v="0"/>
    <d v="2021-06-29T20:34:55"/>
    <m/>
    <m/>
    <b v="0"/>
    <x v="0"/>
    <n v="0"/>
    <n v="0"/>
    <n v="352285.2"/>
    <m/>
    <x v="408"/>
    <n v="10"/>
    <n v="0"/>
  </r>
  <r>
    <s v="0013100001qyEfYAAU"/>
    <b v="0"/>
    <m/>
    <b v="0"/>
    <m/>
    <m/>
    <m/>
    <x v="10"/>
    <b v="0"/>
    <m/>
    <m/>
    <s v="0035A00003aVyX4QAK"/>
    <m/>
    <m/>
    <s v="0055A000009sa63QAA"/>
    <b v="0"/>
    <d v="2019-11-14T14:45:13"/>
    <m/>
    <b v="0"/>
    <m/>
    <m/>
    <b v="0"/>
    <d v="2021-04-01T00:00:00"/>
    <n v="4"/>
    <n v="2021"/>
    <s v="Pipeline"/>
    <s v="Pipeline"/>
    <b v="0"/>
    <b v="0"/>
    <m/>
    <b v="1"/>
    <b v="0"/>
    <b v="0"/>
    <x v="7"/>
    <b v="0"/>
    <m/>
    <x v="0"/>
    <m/>
    <s v="0055A000009sa63QAA"/>
    <d v="2021-06-07T06:09:30"/>
    <m/>
    <d v="2020-09-29T21:11:08"/>
    <m/>
    <m/>
    <b v="0"/>
    <m/>
    <m/>
    <s v="Inside Sales"/>
    <m/>
    <m/>
    <m/>
    <m/>
    <m/>
    <x v="1452"/>
    <x v="0"/>
    <b v="0"/>
    <m/>
    <m/>
    <m/>
    <s v="0055A000009sa63QAA"/>
    <s v="01s31000003qafjAAA"/>
    <m/>
    <m/>
    <m/>
    <m/>
    <s v="MX908"/>
    <m/>
    <m/>
    <s v="0125A000001NaBLQA0"/>
    <b v="0"/>
    <m/>
    <b v="0"/>
    <m/>
    <m/>
    <x v="4"/>
    <b v="0"/>
    <d v="2021-06-29T20:34:55"/>
    <m/>
    <m/>
    <b v="0"/>
    <x v="0"/>
    <n v="0"/>
    <n v="0"/>
    <n v="98966.88"/>
    <m/>
    <x v="409"/>
    <n v="30"/>
    <n v="0"/>
  </r>
  <r>
    <s v="0013100001mIDLTAA4"/>
    <b v="0"/>
    <m/>
    <b v="0"/>
    <m/>
    <m/>
    <m/>
    <x v="192"/>
    <b v="0"/>
    <m/>
    <m/>
    <m/>
    <m/>
    <m/>
    <s v="00531000008F2qlAAC"/>
    <b v="0"/>
    <d v="2019-12-12T02:55:04"/>
    <m/>
    <b v="0"/>
    <m/>
    <m/>
    <b v="0"/>
    <d v="2022-04-01T00:00:00"/>
    <n v="4"/>
    <n v="2022"/>
    <s v="Pipeline"/>
    <s v="Pipeline"/>
    <b v="0"/>
    <b v="0"/>
    <m/>
    <b v="1"/>
    <b v="0"/>
    <b v="0"/>
    <x v="7"/>
    <b v="0"/>
    <m/>
    <x v="0"/>
    <m/>
    <s v="00531000008F2qlAAC"/>
    <d v="2021-06-14T15:00:36"/>
    <m/>
    <d v="2020-01-07T16:18:09"/>
    <m/>
    <m/>
    <b v="0"/>
    <m/>
    <m/>
    <s v="Field Sales"/>
    <m/>
    <m/>
    <m/>
    <m/>
    <m/>
    <x v="1453"/>
    <x v="0"/>
    <b v="0"/>
    <m/>
    <m/>
    <m/>
    <s v="00531000008F2qlAAC"/>
    <s v="01si00000040RFIAA2"/>
    <m/>
    <m/>
    <m/>
    <m/>
    <s v="MX908"/>
    <m/>
    <m/>
    <s v="0125A000001NaBLQA0"/>
    <b v="0"/>
    <m/>
    <b v="0"/>
    <m/>
    <m/>
    <x v="4"/>
    <b v="0"/>
    <d v="2021-06-29T20:34:55"/>
    <m/>
    <m/>
    <b v="0"/>
    <x v="0"/>
    <n v="0"/>
    <n v="0"/>
    <n v="50008.7"/>
    <m/>
    <x v="410"/>
    <n v="30"/>
    <n v="0"/>
  </r>
  <r>
    <s v="0013100001hmvEPAAY"/>
    <b v="0"/>
    <m/>
    <b v="0"/>
    <s v="7015A000001Zl0rQAC"/>
    <m/>
    <m/>
    <x v="10"/>
    <b v="0"/>
    <m/>
    <m/>
    <m/>
    <m/>
    <m/>
    <s v="0055A000009sa63QAA"/>
    <b v="0"/>
    <d v="2020-03-05T00:18:01"/>
    <m/>
    <b v="0"/>
    <m/>
    <m/>
    <b v="0"/>
    <d v="2021-04-01T00:00:00"/>
    <n v="4"/>
    <n v="2021"/>
    <s v="Pipeline"/>
    <s v="Pipeline"/>
    <b v="0"/>
    <b v="0"/>
    <s v="AFG"/>
    <b v="1"/>
    <b v="0"/>
    <b v="0"/>
    <x v="7"/>
    <b v="0"/>
    <m/>
    <x v="0"/>
    <m/>
    <s v="0055A000009sa63QAA"/>
    <d v="2021-06-07T06:24:11"/>
    <m/>
    <m/>
    <m/>
    <m/>
    <b v="0"/>
    <m/>
    <m/>
    <s v="Website"/>
    <m/>
    <m/>
    <m/>
    <m/>
    <m/>
    <x v="1454"/>
    <x v="0"/>
    <b v="0"/>
    <m/>
    <m/>
    <m/>
    <s v="0055A000009sa63QAA"/>
    <s v="01s31000003qafjAAA"/>
    <m/>
    <m/>
    <m/>
    <m/>
    <s v="MX908"/>
    <m/>
    <m/>
    <s v="0125A000001NaBLQA0"/>
    <b v="0"/>
    <m/>
    <b v="0"/>
    <m/>
    <m/>
    <x v="4"/>
    <b v="0"/>
    <d v="2021-06-29T20:34:55"/>
    <m/>
    <m/>
    <b v="0"/>
    <x v="0"/>
    <n v="0"/>
    <n v="0"/>
    <n v="91913"/>
    <m/>
    <x v="411"/>
    <n v="30"/>
    <n v="0"/>
  </r>
  <r>
    <s v="0015A00001yY7woQAC"/>
    <b v="0"/>
    <m/>
    <b v="0"/>
    <m/>
    <m/>
    <m/>
    <x v="10"/>
    <b v="0"/>
    <m/>
    <m/>
    <m/>
    <m/>
    <m/>
    <s v="00531000007Es7rAAC"/>
    <b v="0"/>
    <d v="2018-02-27T17:12:08"/>
    <m/>
    <b v="0"/>
    <m/>
    <m/>
    <b v="0"/>
    <d v="2021-04-01T00:00:00"/>
    <n v="4"/>
    <n v="2021"/>
    <s v="Pipeline"/>
    <s v="Pipeline"/>
    <b v="0"/>
    <b v="0"/>
    <m/>
    <b v="1"/>
    <b v="0"/>
    <b v="0"/>
    <x v="7"/>
    <b v="0"/>
    <m/>
    <x v="0"/>
    <m/>
    <s v="00531000007Es7rAAC"/>
    <d v="2021-06-17T20:39:30"/>
    <m/>
    <d v="2020-11-23T14:43:16"/>
    <m/>
    <m/>
    <b v="0"/>
    <m/>
    <s v="CWAs;TICs;Explosives;Drugs"/>
    <s v="Field Sales"/>
    <m/>
    <m/>
    <m/>
    <m/>
    <m/>
    <x v="1455"/>
    <x v="0"/>
    <b v="0"/>
    <m/>
    <m/>
    <m/>
    <s v="0055A00000Bd3dUQAR"/>
    <s v="01s31000003qafjAAA"/>
    <s v="Explosives"/>
    <m/>
    <m/>
    <m/>
    <s v="MX908"/>
    <m/>
    <m/>
    <s v="0125A000001NaBLQA0"/>
    <b v="0"/>
    <m/>
    <b v="0"/>
    <m/>
    <m/>
    <x v="4"/>
    <b v="0"/>
    <d v="2021-06-29T20:34:54"/>
    <m/>
    <m/>
    <b v="0"/>
    <x v="0"/>
    <n v="0"/>
    <n v="0"/>
    <n v="58893.3"/>
    <m/>
    <x v="412"/>
    <n v="30"/>
    <n v="0"/>
  </r>
  <r>
    <s v="0015A000026BX2lQAG"/>
    <b v="0"/>
    <m/>
    <b v="0"/>
    <s v="7015A000001eOy9QAE"/>
    <m/>
    <m/>
    <x v="289"/>
    <b v="0"/>
    <m/>
    <m/>
    <m/>
    <m/>
    <m/>
    <s v="00531000007MUoEAAW"/>
    <b v="0"/>
    <d v="2021-02-26T20:25:32"/>
    <m/>
    <b v="0"/>
    <m/>
    <m/>
    <b v="0"/>
    <d v="2021-04-01T00:00:00"/>
    <n v="4"/>
    <n v="2021"/>
    <s v="Pipeline"/>
    <s v="Pipeline"/>
    <b v="0"/>
    <b v="0"/>
    <m/>
    <b v="1"/>
    <b v="0"/>
    <b v="0"/>
    <x v="7"/>
    <b v="0"/>
    <m/>
    <x v="0"/>
    <d v="2021-06-29T00:00:00"/>
    <s v="00531000007MUoEAAW"/>
    <d v="2021-06-17T15:58:00"/>
    <m/>
    <m/>
    <m/>
    <m/>
    <b v="0"/>
    <m/>
    <m/>
    <s v="Field Sales"/>
    <m/>
    <m/>
    <m/>
    <m/>
    <m/>
    <x v="1456"/>
    <x v="0"/>
    <b v="0"/>
    <m/>
    <m/>
    <m/>
    <s v="00531000007MUoEAAW"/>
    <s v="01s31000003qafjAAA"/>
    <m/>
    <s v="Drugs"/>
    <m/>
    <m/>
    <s v="MX908"/>
    <m/>
    <m/>
    <s v="0125A000001NaBLQA0"/>
    <b v="0"/>
    <m/>
    <b v="0"/>
    <m/>
    <m/>
    <x v="2"/>
    <b v="0"/>
    <d v="2021-06-29T20:34:55"/>
    <m/>
    <m/>
    <b v="0"/>
    <x v="0"/>
    <n v="0"/>
    <n v="0"/>
    <n v="78000"/>
    <m/>
    <x v="248"/>
    <n v="10"/>
    <n v="0"/>
  </r>
  <r>
    <s v="0015A00002VpPZAQA3"/>
    <b v="0"/>
    <m/>
    <b v="0"/>
    <m/>
    <m/>
    <m/>
    <x v="192"/>
    <b v="0"/>
    <m/>
    <m/>
    <m/>
    <m/>
    <m/>
    <s v="0055A00000BcrkYQAR"/>
    <b v="0"/>
    <d v="2021-03-17T15:32:24"/>
    <m/>
    <b v="0"/>
    <m/>
    <m/>
    <b v="0"/>
    <d v="2022-04-01T00:00:00"/>
    <n v="4"/>
    <n v="2022"/>
    <s v="Pipeline"/>
    <s v="Pipeline"/>
    <b v="0"/>
    <b v="0"/>
    <s v="COPS"/>
    <b v="1"/>
    <b v="0"/>
    <b v="0"/>
    <x v="12"/>
    <b v="0"/>
    <m/>
    <x v="0"/>
    <m/>
    <s v="0055A00000BcrkYQAR"/>
    <d v="2021-05-31T14:26:59"/>
    <m/>
    <m/>
    <m/>
    <m/>
    <b v="0"/>
    <m/>
    <m/>
    <s v="Field Sales"/>
    <m/>
    <m/>
    <m/>
    <m/>
    <m/>
    <x v="1457"/>
    <x v="0"/>
    <b v="0"/>
    <m/>
    <m/>
    <m/>
    <s v="0055A00000BcrkYQAR"/>
    <s v="01si00000040RFIAA2"/>
    <m/>
    <s v="Drugs"/>
    <m/>
    <m/>
    <s v="MX908"/>
    <m/>
    <m/>
    <s v="0125A000001NaBLQA0"/>
    <b v="0"/>
    <m/>
    <b v="0"/>
    <m/>
    <m/>
    <x v="2"/>
    <b v="0"/>
    <d v="2021-06-29T20:34:55"/>
    <m/>
    <m/>
    <b v="0"/>
    <x v="0"/>
    <n v="0"/>
    <n v="0"/>
    <n v="53658.34"/>
    <m/>
    <x v="256"/>
    <n v="10"/>
    <n v="0"/>
  </r>
  <r>
    <s v="0015A000029X3rsQAC"/>
    <b v="0"/>
    <m/>
    <b v="0"/>
    <s v="7015A000001eOy9QAE"/>
    <m/>
    <m/>
    <x v="275"/>
    <b v="0"/>
    <s v="Non Responsive"/>
    <m/>
    <s v="0035A00003TBq8lQAD"/>
    <m/>
    <m/>
    <s v="00531000007MUoEAAW"/>
    <b v="0"/>
    <d v="2020-08-07T13:11:16"/>
    <m/>
    <b v="0"/>
    <m/>
    <m/>
    <b v="0"/>
    <d v="2021-04-01T00:00:00"/>
    <n v="4"/>
    <n v="2021"/>
    <s v="Pipeline"/>
    <s v="Pipeline"/>
    <b v="0"/>
    <b v="0"/>
    <m/>
    <b v="1"/>
    <b v="0"/>
    <b v="0"/>
    <x v="12"/>
    <b v="0"/>
    <m/>
    <x v="0"/>
    <d v="2021-06-11T00:00:00"/>
    <s v="00531000007MUoEAAW"/>
    <d v="2021-06-11T20:50:53"/>
    <m/>
    <d v="2021-06-11T20:22:58"/>
    <d v="2021-06-11T00:00:00"/>
    <m/>
    <b v="0"/>
    <m/>
    <m/>
    <s v="Inside Sales"/>
    <m/>
    <m/>
    <m/>
    <m/>
    <m/>
    <x v="1458"/>
    <x v="0"/>
    <b v="0"/>
    <m/>
    <m/>
    <m/>
    <s v="00531000007MUoEAAW"/>
    <s v="01s31000003qafjAAA"/>
    <m/>
    <s v="Drugs"/>
    <s v="0035A00003dZGVKQA4"/>
    <m/>
    <s v="MX908"/>
    <m/>
    <s v="0Q06e000001eau7CAA"/>
    <s v="0125A000001NaBLQA0"/>
    <b v="0"/>
    <m/>
    <b v="0"/>
    <m/>
    <m/>
    <x v="2"/>
    <b v="0"/>
    <d v="2021-06-29T20:34:55"/>
    <m/>
    <m/>
    <b v="0"/>
    <x v="0"/>
    <n v="0"/>
    <n v="0"/>
    <n v="6500"/>
    <m/>
    <x v="294"/>
    <n v="10"/>
    <n v="0"/>
  </r>
  <r>
    <s v="0015A000022RrSyQAK"/>
    <b v="0"/>
    <m/>
    <b v="0"/>
    <m/>
    <m/>
    <m/>
    <x v="10"/>
    <b v="0"/>
    <m/>
    <m/>
    <s v="0035A00003eMrwVQAS"/>
    <m/>
    <m/>
    <s v="00531000007Es7rAAC"/>
    <b v="0"/>
    <d v="2020-04-06T13:38:51"/>
    <m/>
    <b v="0"/>
    <m/>
    <d v="2020-12-31T00:00:00"/>
    <b v="0"/>
    <d v="2021-04-01T00:00:00"/>
    <n v="4"/>
    <n v="2021"/>
    <s v="Pipeline"/>
    <s v="Pipeline"/>
    <b v="0"/>
    <b v="0"/>
    <m/>
    <b v="1"/>
    <b v="0"/>
    <b v="0"/>
    <x v="12"/>
    <b v="0"/>
    <m/>
    <x v="0"/>
    <m/>
    <s v="00531000007KgPgAAK"/>
    <d v="2021-06-28T12:56:50"/>
    <m/>
    <m/>
    <m/>
    <m/>
    <b v="0"/>
    <m/>
    <m/>
    <s v="Inside Sales"/>
    <m/>
    <m/>
    <m/>
    <m/>
    <m/>
    <x v="1459"/>
    <x v="0"/>
    <b v="0"/>
    <m/>
    <m/>
    <m/>
    <s v="00531000007KgPgAAK"/>
    <s v="01s31000003qafjAAA"/>
    <s v="CWAs"/>
    <s v="CWAs"/>
    <m/>
    <m/>
    <s v="MX908"/>
    <m/>
    <m/>
    <s v="0125A000001NaBLQA0"/>
    <b v="0"/>
    <s v="Drugs"/>
    <b v="0"/>
    <m/>
    <m/>
    <x v="4"/>
    <b v="0"/>
    <d v="2021-06-29T20:34:55"/>
    <m/>
    <m/>
    <b v="0"/>
    <x v="0"/>
    <n v="0"/>
    <n v="0"/>
    <n v="585000"/>
    <m/>
    <x v="413"/>
    <n v="30"/>
    <n v="0"/>
  </r>
  <r>
    <s v="001i000001MZ8IpAAL"/>
    <b v="0"/>
    <m/>
    <b v="0"/>
    <m/>
    <m/>
    <m/>
    <x v="10"/>
    <b v="0"/>
    <m/>
    <m/>
    <m/>
    <m/>
    <m/>
    <s v="0055A00000BcmLTQAZ"/>
    <b v="0"/>
    <d v="2021-05-03T16:42:01"/>
    <m/>
    <b v="0"/>
    <m/>
    <m/>
    <b v="0"/>
    <d v="2021-04-01T00:00:00"/>
    <n v="4"/>
    <n v="2021"/>
    <s v="Pipeline"/>
    <s v="Pipeline"/>
    <b v="0"/>
    <b v="0"/>
    <m/>
    <b v="1"/>
    <b v="0"/>
    <b v="0"/>
    <x v="12"/>
    <b v="0"/>
    <m/>
    <x v="0"/>
    <m/>
    <s v="00531000007KgPgAAK"/>
    <d v="2021-06-07T10:25:44"/>
    <m/>
    <d v="2021-06-07T10:25:44"/>
    <d v="2021-06-07T00:00:00"/>
    <m/>
    <b v="0"/>
    <m/>
    <m/>
    <s v="Field Sales"/>
    <m/>
    <m/>
    <m/>
    <m/>
    <m/>
    <x v="1460"/>
    <x v="0"/>
    <b v="0"/>
    <m/>
    <m/>
    <m/>
    <s v="00531000007KgPgAAK"/>
    <s v="01s31000003qafjAAA"/>
    <m/>
    <s v="CWAs"/>
    <s v="0035A00003IPBgxQAH"/>
    <m/>
    <s v="MX908"/>
    <m/>
    <m/>
    <s v="0125A000001NaBLQA0"/>
    <b v="0"/>
    <s v="Drugs"/>
    <b v="0"/>
    <m/>
    <m/>
    <x v="4"/>
    <b v="0"/>
    <d v="2021-06-29T20:34:55"/>
    <m/>
    <m/>
    <b v="0"/>
    <x v="0"/>
    <n v="0"/>
    <n v="0"/>
    <n v="82472.399999999994"/>
    <m/>
    <x v="414"/>
    <n v="30"/>
    <n v="0"/>
  </r>
  <r>
    <s v="0016e00002Zw8pgAAB"/>
    <b v="0"/>
    <m/>
    <b v="0"/>
    <m/>
    <m/>
    <m/>
    <x v="192"/>
    <b v="0"/>
    <m/>
    <m/>
    <m/>
    <m/>
    <m/>
    <s v="0055A000009GxI2QAK"/>
    <b v="0"/>
    <d v="2020-01-09T17:26:30"/>
    <m/>
    <b v="0"/>
    <m/>
    <m/>
    <b v="0"/>
    <d v="2022-04-01T00:00:00"/>
    <n v="4"/>
    <n v="2022"/>
    <s v="Pipeline"/>
    <s v="Pipeline"/>
    <b v="0"/>
    <b v="0"/>
    <m/>
    <b v="1"/>
    <b v="0"/>
    <b v="0"/>
    <x v="12"/>
    <b v="0"/>
    <m/>
    <x v="0"/>
    <m/>
    <s v="0055A000009GxI2QAK"/>
    <d v="2021-06-17T14:29:12"/>
    <m/>
    <d v="2020-12-29T15:06:17"/>
    <m/>
    <m/>
    <b v="0"/>
    <m/>
    <m/>
    <s v="Field Sales"/>
    <m/>
    <m/>
    <m/>
    <m/>
    <m/>
    <x v="1461"/>
    <x v="0"/>
    <b v="0"/>
    <m/>
    <m/>
    <m/>
    <s v="0055A000009GxI2QAK"/>
    <s v="01si00000040RFIAA2"/>
    <m/>
    <s v="CWAs"/>
    <s v="0035A00003IP55jQAD"/>
    <m/>
    <s v="MX908"/>
    <m/>
    <m/>
    <s v="0125A000001NaBLQA0"/>
    <b v="0"/>
    <s v="Explosives"/>
    <b v="0"/>
    <m/>
    <m/>
    <x v="3"/>
    <b v="0"/>
    <d v="2021-06-29T20:34:55"/>
    <m/>
    <m/>
    <b v="0"/>
    <x v="0"/>
    <n v="0"/>
    <n v="0"/>
    <n v="487500"/>
    <m/>
    <x v="415"/>
    <n v="5"/>
    <n v="0"/>
  </r>
  <r>
    <s v="0013100001mwUgnAAE"/>
    <b v="0"/>
    <m/>
    <b v="0"/>
    <m/>
    <m/>
    <m/>
    <x v="10"/>
    <b v="0"/>
    <m/>
    <m/>
    <m/>
    <m/>
    <m/>
    <s v="00531000008F2qlAAC"/>
    <b v="0"/>
    <d v="2019-12-12T02:21:37"/>
    <m/>
    <b v="0"/>
    <m/>
    <m/>
    <b v="0"/>
    <d v="2021-04-01T00:00:00"/>
    <n v="4"/>
    <n v="2021"/>
    <s v="Pipeline"/>
    <s v="Pipeline"/>
    <b v="0"/>
    <b v="0"/>
    <m/>
    <b v="1"/>
    <b v="0"/>
    <b v="0"/>
    <x v="12"/>
    <b v="0"/>
    <m/>
    <x v="0"/>
    <m/>
    <s v="00531000008F2qlAAC"/>
    <d v="2021-05-13T21:15:55"/>
    <m/>
    <d v="2020-01-06T18:18:11"/>
    <m/>
    <m/>
    <b v="0"/>
    <m/>
    <m/>
    <s v="Field Sales"/>
    <m/>
    <m/>
    <m/>
    <m/>
    <m/>
    <x v="1462"/>
    <x v="0"/>
    <b v="0"/>
    <m/>
    <m/>
    <m/>
    <s v="00531000008F2qlAAC"/>
    <s v="01si00000040RFIAA2"/>
    <m/>
    <s v="Drugs"/>
    <m/>
    <m/>
    <s v="MX908"/>
    <m/>
    <m/>
    <s v="0125A000001NaBLQA0"/>
    <b v="0"/>
    <s v="Explosives"/>
    <b v="0"/>
    <m/>
    <m/>
    <x v="2"/>
    <b v="0"/>
    <d v="2021-06-29T20:34:55"/>
    <m/>
    <m/>
    <b v="0"/>
    <x v="0"/>
    <n v="0"/>
    <n v="0"/>
    <n v="49048.5"/>
    <m/>
    <x v="416"/>
    <n v="10"/>
    <n v="0"/>
  </r>
  <r>
    <s v="0015A00002UheACQAZ"/>
    <b v="0"/>
    <m/>
    <b v="0"/>
    <s v="7015A000001zMbJQAU"/>
    <m/>
    <m/>
    <x v="272"/>
    <b v="0"/>
    <m/>
    <m/>
    <s v="0035A00003oqq5YQAQ"/>
    <m/>
    <m/>
    <s v="00531000007MUoEAAW"/>
    <b v="0"/>
    <d v="2021-02-24T21:46:43"/>
    <m/>
    <b v="0"/>
    <m/>
    <m/>
    <b v="0"/>
    <d v="2021-04-01T00:00:00"/>
    <n v="4"/>
    <n v="2021"/>
    <s v="BestCase"/>
    <s v="Best Case"/>
    <b v="0"/>
    <b v="0"/>
    <m/>
    <b v="1"/>
    <b v="0"/>
    <b v="0"/>
    <x v="13"/>
    <b v="0"/>
    <m/>
    <x v="0"/>
    <d v="2021-06-03T00:00:00"/>
    <s v="00531000007KAsvAAG"/>
    <d v="2021-06-03T15:55:39"/>
    <m/>
    <d v="2021-06-03T15:55:15"/>
    <d v="2021-06-03T00:00:00"/>
    <m/>
    <b v="0"/>
    <m/>
    <m/>
    <s v="Website"/>
    <m/>
    <m/>
    <m/>
    <m/>
    <m/>
    <x v="1463"/>
    <x v="0"/>
    <b v="0"/>
    <m/>
    <m/>
    <m/>
    <s v="00531000007KAsvAAG"/>
    <s v="01s31000003qafjAAA"/>
    <m/>
    <s v="Drugs"/>
    <m/>
    <m/>
    <s v="MX908"/>
    <m/>
    <m/>
    <s v="0125A000001NaBLQA0"/>
    <b v="0"/>
    <m/>
    <b v="0"/>
    <m/>
    <m/>
    <x v="9"/>
    <b v="0"/>
    <d v="2021-06-29T20:34:55"/>
    <m/>
    <m/>
    <b v="0"/>
    <x v="0"/>
    <n v="1"/>
    <n v="1"/>
    <n v="64685.120000000003"/>
    <m/>
    <x v="417"/>
    <n v="50"/>
    <n v="0"/>
  </r>
  <r>
    <s v="0013100001fpxT5AAI"/>
    <b v="0"/>
    <m/>
    <b v="0"/>
    <s v="7015A000001eOy9QAE"/>
    <m/>
    <m/>
    <x v="289"/>
    <b v="0"/>
    <m/>
    <m/>
    <s v="00331000035EQPvAAO"/>
    <m/>
    <m/>
    <s v="00531000007MUoEAAW"/>
    <b v="0"/>
    <d v="2021-02-15T16:22:19"/>
    <m/>
    <b v="0"/>
    <m/>
    <m/>
    <b v="0"/>
    <d v="2021-04-01T00:00:00"/>
    <n v="4"/>
    <n v="2021"/>
    <s v="Pipeline"/>
    <s v="Pipeline"/>
    <b v="0"/>
    <b v="0"/>
    <m/>
    <b v="1"/>
    <b v="0"/>
    <b v="0"/>
    <x v="13"/>
    <b v="0"/>
    <m/>
    <x v="0"/>
    <d v="2021-06-17T00:00:00"/>
    <s v="00531000007MUoEAAW"/>
    <d v="2021-06-17T20:09:14"/>
    <m/>
    <d v="2021-06-17T20:09:14"/>
    <d v="2021-06-17T00:00:00"/>
    <m/>
    <b v="0"/>
    <m/>
    <m/>
    <s v="Trade Show"/>
    <m/>
    <m/>
    <m/>
    <m/>
    <m/>
    <x v="1464"/>
    <x v="0"/>
    <b v="0"/>
    <m/>
    <m/>
    <m/>
    <s v="00531000007MUoEAAW"/>
    <s v="01s31000003qafjAAA"/>
    <m/>
    <s v="All Hazards"/>
    <m/>
    <m/>
    <s v="MX908"/>
    <m/>
    <m/>
    <s v="0125A000001NaBLQA0"/>
    <b v="0"/>
    <m/>
    <b v="0"/>
    <m/>
    <m/>
    <x v="2"/>
    <b v="0"/>
    <d v="2021-06-29T20:34:55"/>
    <m/>
    <m/>
    <b v="0"/>
    <x v="0"/>
    <n v="1"/>
    <n v="1"/>
    <n v="6500"/>
    <m/>
    <x v="294"/>
    <n v="10"/>
    <n v="0"/>
  </r>
  <r>
    <s v="0013100001qyJ2TAAU"/>
    <b v="0"/>
    <m/>
    <b v="0"/>
    <m/>
    <m/>
    <m/>
    <x v="10"/>
    <b v="0"/>
    <m/>
    <m/>
    <s v="0035A00003hlyKwQAI"/>
    <m/>
    <m/>
    <s v="00531000007MUoEAAW"/>
    <b v="0"/>
    <d v="2021-03-02T21:39:25"/>
    <m/>
    <b v="0"/>
    <m/>
    <m/>
    <b v="0"/>
    <d v="2021-04-01T00:00:00"/>
    <n v="4"/>
    <n v="2021"/>
    <s v="Pipeline"/>
    <s v="Pipeline"/>
    <b v="0"/>
    <b v="0"/>
    <m/>
    <b v="1"/>
    <b v="0"/>
    <b v="0"/>
    <x v="13"/>
    <b v="0"/>
    <m/>
    <x v="0"/>
    <d v="2021-03-02T00:00:00"/>
    <s v="0055A00000BclF5QAJ"/>
    <d v="2021-12-13T17:26:07"/>
    <m/>
    <m/>
    <m/>
    <m/>
    <b v="0"/>
    <s v="Green"/>
    <m/>
    <s v="Field Sales"/>
    <m/>
    <m/>
    <m/>
    <m/>
    <m/>
    <x v="1465"/>
    <x v="0"/>
    <b v="0"/>
    <m/>
    <m/>
    <m/>
    <s v="00531000007KAsvAAG"/>
    <s v="01s31000003qafjAAA"/>
    <m/>
    <m/>
    <m/>
    <m/>
    <s v="MX908"/>
    <m/>
    <m/>
    <s v="0125A000001NaBLQA0"/>
    <b v="0"/>
    <m/>
    <b v="0"/>
    <m/>
    <m/>
    <x v="3"/>
    <b v="0"/>
    <d v="2021-12-13T17:26:07"/>
    <m/>
    <m/>
    <b v="0"/>
    <x v="0"/>
    <m/>
    <m/>
    <n v="65636"/>
    <m/>
    <x v="418"/>
    <n v="5"/>
    <n v="0"/>
  </r>
  <r>
    <s v="0015A00002EkMcfQAF"/>
    <b v="0"/>
    <m/>
    <b v="0"/>
    <s v="7015A000001P3KlQAK"/>
    <m/>
    <m/>
    <x v="10"/>
    <b v="0"/>
    <m/>
    <m/>
    <s v="0035A00003XEMVfQAP"/>
    <m/>
    <m/>
    <s v="0055A000009sa63QAA"/>
    <b v="0"/>
    <d v="2020-09-21T04:44:08"/>
    <m/>
    <b v="0"/>
    <m/>
    <m/>
    <b v="0"/>
    <d v="2021-04-01T00:00:00"/>
    <n v="4"/>
    <n v="2021"/>
    <s v="BestCase"/>
    <s v="Best Case"/>
    <b v="0"/>
    <b v="0"/>
    <m/>
    <b v="1"/>
    <b v="0"/>
    <b v="0"/>
    <x v="13"/>
    <b v="0"/>
    <m/>
    <x v="0"/>
    <m/>
    <s v="0055A00000BclF5QAJ"/>
    <d v="2021-12-13T17:25:52"/>
    <m/>
    <d v="2020-12-28T04:59:54"/>
    <m/>
    <m/>
    <b v="0"/>
    <s v="Red"/>
    <m/>
    <s v="Field Sales"/>
    <m/>
    <m/>
    <m/>
    <m/>
    <m/>
    <x v="1466"/>
    <x v="0"/>
    <b v="0"/>
    <m/>
    <m/>
    <m/>
    <s v="0055A000009sa63QAA"/>
    <s v="01s31000003qafjAAA"/>
    <m/>
    <s v="All Hazards"/>
    <m/>
    <m/>
    <s v="MX908"/>
    <m/>
    <m/>
    <s v="0125A000001NaBLQA0"/>
    <b v="0"/>
    <m/>
    <b v="0"/>
    <m/>
    <m/>
    <x v="9"/>
    <b v="0"/>
    <d v="2021-12-13T17:25:52"/>
    <m/>
    <m/>
    <b v="0"/>
    <x v="0"/>
    <m/>
    <m/>
    <n v="238"/>
    <m/>
    <x v="419"/>
    <n v="50"/>
    <n v="0"/>
  </r>
  <r>
    <s v="0013100001lWuTIAA0"/>
    <b v="0"/>
    <m/>
    <b v="0"/>
    <s v="7015A000001eQQoQAM"/>
    <m/>
    <m/>
    <x v="10"/>
    <b v="0"/>
    <m/>
    <m/>
    <s v="00331000033JDevAAG"/>
    <m/>
    <m/>
    <s v="00531000007MUoEAAW"/>
    <b v="0"/>
    <d v="2021-04-07T21:00:22"/>
    <m/>
    <b v="0"/>
    <m/>
    <m/>
    <b v="0"/>
    <d v="2021-04-01T00:00:00"/>
    <n v="4"/>
    <n v="2021"/>
    <s v="Pipeline"/>
    <s v="Pipeline"/>
    <b v="0"/>
    <b v="0"/>
    <s v="HSGP"/>
    <b v="1"/>
    <b v="0"/>
    <b v="0"/>
    <x v="13"/>
    <b v="0"/>
    <m/>
    <x v="0"/>
    <d v="2021-04-07T00:00:00"/>
    <s v="0055A00000BclF5QAJ"/>
    <d v="2021-12-13T17:26:07"/>
    <m/>
    <d v="2021-04-09T13:43:22"/>
    <m/>
    <m/>
    <b v="0"/>
    <s v="Red"/>
    <m/>
    <s v="Website"/>
    <m/>
    <m/>
    <m/>
    <m/>
    <m/>
    <x v="1467"/>
    <x v="0"/>
    <b v="0"/>
    <m/>
    <m/>
    <m/>
    <s v="00531000007KAsvAAG"/>
    <s v="01s31000003qafjAAA"/>
    <m/>
    <s v="All Hazards"/>
    <m/>
    <m/>
    <s v="MX908"/>
    <m/>
    <s v="0Q05A000001eWvwSAE"/>
    <s v="0125A000001NaBLQA0"/>
    <b v="0"/>
    <s v="Drugs"/>
    <b v="0"/>
    <m/>
    <m/>
    <x v="3"/>
    <b v="0"/>
    <d v="2021-12-13T17:26:07"/>
    <m/>
    <m/>
    <b v="0"/>
    <x v="0"/>
    <m/>
    <m/>
    <n v="90719.64"/>
    <m/>
    <x v="420"/>
    <n v="5"/>
    <n v="0"/>
  </r>
  <r>
    <s v="001i000001F62zEAAR"/>
    <b v="0"/>
    <m/>
    <b v="0"/>
    <s v="7015A000001eQjCQAU"/>
    <m/>
    <m/>
    <x v="10"/>
    <b v="0"/>
    <m/>
    <m/>
    <m/>
    <m/>
    <m/>
    <s v="00531000007MUoEAAW"/>
    <b v="0"/>
    <d v="2021-04-07T17:48:15"/>
    <m/>
    <b v="0"/>
    <m/>
    <m/>
    <b v="0"/>
    <d v="2021-04-01T00:00:00"/>
    <n v="4"/>
    <n v="2021"/>
    <s v="Pipeline"/>
    <s v="Pipeline"/>
    <b v="0"/>
    <b v="0"/>
    <m/>
    <b v="1"/>
    <b v="0"/>
    <b v="0"/>
    <x v="13"/>
    <b v="0"/>
    <m/>
    <x v="0"/>
    <d v="2021-04-07T00:00:00"/>
    <s v="0055A00000BclF5QAJ"/>
    <d v="2021-12-13T17:26:07"/>
    <m/>
    <m/>
    <m/>
    <m/>
    <b v="0"/>
    <s v="Yellow"/>
    <m/>
    <s v="Eblasts"/>
    <m/>
    <m/>
    <m/>
    <m/>
    <m/>
    <x v="1468"/>
    <x v="0"/>
    <b v="0"/>
    <m/>
    <m/>
    <m/>
    <s v="00531000007KAsvAAG"/>
    <s v="01s31000003qafjAAA"/>
    <m/>
    <s v="All Hazards"/>
    <m/>
    <m/>
    <s v="MX908"/>
    <m/>
    <m/>
    <s v="0125A000001NaBLQA0"/>
    <b v="0"/>
    <m/>
    <b v="0"/>
    <m/>
    <m/>
    <x v="3"/>
    <b v="0"/>
    <d v="2021-12-13T17:26:07"/>
    <m/>
    <m/>
    <b v="0"/>
    <x v="0"/>
    <m/>
    <m/>
    <n v="6500"/>
    <m/>
    <x v="293"/>
    <n v="5"/>
    <n v="0"/>
  </r>
  <r>
    <s v="0013100001nlNGbAAM"/>
    <b v="0"/>
    <m/>
    <b v="0"/>
    <m/>
    <m/>
    <m/>
    <x v="68"/>
    <b v="0"/>
    <m/>
    <m/>
    <s v="0035A00003gUKlGQAW"/>
    <m/>
    <m/>
    <s v="0055A000008zqzaQAA"/>
    <b v="0"/>
    <d v="2020-07-09T14:57:09"/>
    <m/>
    <b v="0"/>
    <m/>
    <m/>
    <b v="0"/>
    <d v="2022-01-01T00:00:00"/>
    <n v="1"/>
    <n v="2022"/>
    <s v="Pipeline"/>
    <s v="Pipeline"/>
    <b v="0"/>
    <b v="0"/>
    <m/>
    <b v="1"/>
    <b v="1"/>
    <b v="1"/>
    <x v="13"/>
    <b v="0"/>
    <s v="Auto-Si"/>
    <x v="0"/>
    <d v="2021-04-06T00:00:00"/>
    <s v="0055A00000Bd0KeQAJ"/>
    <d v="2021-06-23T22:50:13"/>
    <m/>
    <m/>
    <m/>
    <m/>
    <b v="0"/>
    <m/>
    <m/>
    <s v="Referral"/>
    <m/>
    <m/>
    <s v="Thermo"/>
    <m/>
    <m/>
    <x v="1469"/>
    <x v="0"/>
    <b v="0"/>
    <m/>
    <m/>
    <m/>
    <s v="0055A00000Bd0KeQAJ"/>
    <s v="01s5A000005x0sjQAA"/>
    <s v="Biotherapeutics"/>
    <m/>
    <s v="0035A00003gUKlGQAW"/>
    <s v="System"/>
    <s v="ZipChip"/>
    <m/>
    <m/>
    <s v="0125A000001ESVfQAO"/>
    <b v="0"/>
    <m/>
    <b v="0"/>
    <m/>
    <m/>
    <x v="3"/>
    <b v="0"/>
    <d v="2021-06-29T20:34:55"/>
    <s v="0055A00000BctMnQAJ"/>
    <m/>
    <b v="0"/>
    <x v="0"/>
    <m/>
    <m/>
    <n v="93780"/>
    <m/>
    <x v="70"/>
    <n v="5"/>
    <n v="0"/>
  </r>
  <r>
    <s v="0015A00002HcIqRQAV"/>
    <b v="0"/>
    <m/>
    <b v="0"/>
    <m/>
    <m/>
    <m/>
    <x v="29"/>
    <b v="0"/>
    <m/>
    <m/>
    <s v="0035A00003bdKbfQAE"/>
    <m/>
    <m/>
    <s v="00531000007KAu8AAG"/>
    <b v="0"/>
    <d v="2020-01-27T13:56:01"/>
    <m/>
    <b v="0"/>
    <m/>
    <m/>
    <b v="0"/>
    <d v="2022-02-01T00:00:00"/>
    <n v="2"/>
    <n v="2022"/>
    <s v="Pipeline"/>
    <s v="Pipeline"/>
    <b v="0"/>
    <b v="0"/>
    <m/>
    <b v="1"/>
    <b v="1"/>
    <b v="1"/>
    <x v="13"/>
    <b v="0"/>
    <m/>
    <x v="0"/>
    <m/>
    <s v="0055A00000Bd4j9QAB"/>
    <d v="2021-06-18T07:57:11"/>
    <m/>
    <d v="2020-01-27T13:56:35"/>
    <m/>
    <m/>
    <b v="0"/>
    <m/>
    <m/>
    <s v="Trade Show"/>
    <m/>
    <m/>
    <m/>
    <m/>
    <m/>
    <x v="1470"/>
    <x v="0"/>
    <b v="0"/>
    <m/>
    <m/>
    <m/>
    <s v="0055A00000Bd4j9QAB"/>
    <s v="01s5A000005x0sjQAA"/>
    <m/>
    <m/>
    <s v="0035A00003bdKbfQAE"/>
    <s v="System"/>
    <s v="Rebel"/>
    <m/>
    <m/>
    <s v="0125A000001ESVfQAO"/>
    <b v="0"/>
    <m/>
    <b v="0"/>
    <m/>
    <m/>
    <x v="3"/>
    <b v="0"/>
    <d v="2021-06-29T20:34:55"/>
    <s v="0056e00000BdE5OAAV"/>
    <m/>
    <b v="0"/>
    <x v="0"/>
    <n v="0"/>
    <n v="0"/>
    <n v="140000"/>
    <m/>
    <x v="118"/>
    <n v="5"/>
    <n v="0"/>
  </r>
  <r>
    <s v="0015A00002KvgAWQAZ"/>
    <b v="0"/>
    <m/>
    <b v="0"/>
    <m/>
    <m/>
    <m/>
    <x v="258"/>
    <b v="0"/>
    <m/>
    <m/>
    <s v="0035A00003fpjuFQAQ"/>
    <m/>
    <s v="No impact"/>
    <s v="0055A000008zqzaQAA"/>
    <b v="0"/>
    <d v="2020-05-20T18:13:36"/>
    <m/>
    <b v="0"/>
    <m/>
    <m/>
    <b v="0"/>
    <d v="2021-03-01T00:00:00"/>
    <n v="3"/>
    <n v="2021"/>
    <s v="Pipeline"/>
    <s v="Pipeline"/>
    <b v="0"/>
    <b v="0"/>
    <m/>
    <b v="1"/>
    <b v="1"/>
    <b v="1"/>
    <x v="13"/>
    <b v="0"/>
    <m/>
    <x v="0"/>
    <d v="2021-06-03T00:00:00"/>
    <s v="0055A00000Bnt5hQAB"/>
    <d v="2021-06-25T13:23:33"/>
    <m/>
    <d v="2020-11-23T17:16:33"/>
    <m/>
    <m/>
    <b v="0"/>
    <m/>
    <m/>
    <s v="Other"/>
    <m/>
    <m/>
    <m/>
    <m/>
    <m/>
    <x v="1471"/>
    <x v="0"/>
    <b v="0"/>
    <m/>
    <m/>
    <m/>
    <s v="0055A00000Bnt5hQAB"/>
    <s v="01s5A000005xBspQAE"/>
    <s v="Biotherapeutics"/>
    <m/>
    <s v="0035A00003fpjuFQAQ"/>
    <s v="System"/>
    <s v="Rebel"/>
    <m/>
    <m/>
    <s v="0125A000001ESVfQAO"/>
    <b v="0"/>
    <m/>
    <b v="0"/>
    <s v="Need Info"/>
    <m/>
    <x v="5"/>
    <b v="0"/>
    <d v="2021-06-29T20:34:55"/>
    <s v="0056e00000Bd8OeAAJ"/>
    <m/>
    <b v="0"/>
    <x v="0"/>
    <m/>
    <m/>
    <n v="154850"/>
    <m/>
    <x v="421"/>
    <n v="30"/>
    <n v="0"/>
  </r>
  <r>
    <s v="0013100001fqyo3AAA"/>
    <b v="0"/>
    <m/>
    <b v="0"/>
    <s v="7015A000001qVpeQAE"/>
    <m/>
    <m/>
    <x v="40"/>
    <b v="0"/>
    <m/>
    <m/>
    <s v="0035A00003UZUEMQA5"/>
    <s v="Limited Lab Access."/>
    <s v="Impacted"/>
    <s v="0055A000008zqzaQAA"/>
    <b v="0"/>
    <d v="2020-03-26T16:18:19"/>
    <m/>
    <b v="0"/>
    <m/>
    <m/>
    <b v="0"/>
    <d v="2021-03-01T00:00:00"/>
    <n v="3"/>
    <n v="2021"/>
    <s v="Pipeline"/>
    <s v="Pipeline"/>
    <b v="0"/>
    <b v="0"/>
    <m/>
    <b v="1"/>
    <b v="1"/>
    <b v="1"/>
    <x v="13"/>
    <b v="0"/>
    <s v="Auto-Classic"/>
    <x v="0"/>
    <d v="2021-05-11T00:00:00"/>
    <s v="0055A000008zqzaQAA"/>
    <d v="2021-06-25T16:14:58"/>
    <m/>
    <d v="2020-07-07T19:41:42"/>
    <m/>
    <m/>
    <b v="0"/>
    <m/>
    <m/>
    <s v="Eblasts"/>
    <m/>
    <m/>
    <m/>
    <m/>
    <m/>
    <x v="1472"/>
    <x v="0"/>
    <b v="0"/>
    <m/>
    <m/>
    <m/>
    <s v="0055A000008zqzaQAA"/>
    <s v="01s5A000005x0sjQAA"/>
    <m/>
    <m/>
    <s v="0035A00003UZUEMQA5"/>
    <s v="System"/>
    <s v="ZipChip"/>
    <m/>
    <m/>
    <s v="0125A000001ESVfQAO"/>
    <b v="0"/>
    <m/>
    <b v="0"/>
    <m/>
    <m/>
    <x v="3"/>
    <b v="0"/>
    <d v="2021-06-29T20:34:55"/>
    <s v="0055A000008iLmcQAE"/>
    <m/>
    <b v="0"/>
    <x v="0"/>
    <n v="0"/>
    <n v="0"/>
    <n v="93085"/>
    <m/>
    <x v="163"/>
    <n v="5"/>
    <n v="0"/>
  </r>
  <r>
    <s v="0015A00002OJECEQA5"/>
    <b v="0"/>
    <m/>
    <b v="0"/>
    <m/>
    <m/>
    <m/>
    <x v="68"/>
    <b v="0"/>
    <m/>
    <m/>
    <s v="0035A00003ifhoMQAQ"/>
    <m/>
    <m/>
    <s v="00531000007MUoEAAW"/>
    <b v="0"/>
    <d v="2020-08-14T17:14:38"/>
    <m/>
    <b v="0"/>
    <m/>
    <m/>
    <b v="0"/>
    <d v="2022-01-01T00:00:00"/>
    <n v="1"/>
    <n v="2022"/>
    <s v="Pipeline"/>
    <s v="Pipeline"/>
    <b v="0"/>
    <b v="0"/>
    <m/>
    <b v="1"/>
    <b v="1"/>
    <b v="1"/>
    <x v="13"/>
    <b v="0"/>
    <m/>
    <x v="0"/>
    <m/>
    <s v="00531000007KgPgAAK"/>
    <d v="2021-06-21T20:10:01"/>
    <m/>
    <m/>
    <m/>
    <m/>
    <b v="0"/>
    <m/>
    <m/>
    <s v="Field Sales"/>
    <m/>
    <m/>
    <m/>
    <m/>
    <m/>
    <x v="1473"/>
    <x v="0"/>
    <b v="0"/>
    <m/>
    <m/>
    <m/>
    <s v="00531000007KgPgAAK"/>
    <s v="01si00000040RFIAA2"/>
    <s v="All Hazards"/>
    <m/>
    <m/>
    <m/>
    <s v="MX908"/>
    <m/>
    <m/>
    <s v="0125A000001NaBLQA0"/>
    <b v="0"/>
    <m/>
    <b v="0"/>
    <m/>
    <m/>
    <x v="2"/>
    <b v="0"/>
    <d v="2021-06-29T20:34:55"/>
    <m/>
    <m/>
    <b v="0"/>
    <x v="0"/>
    <n v="1"/>
    <n v="1"/>
    <n v="66464.5"/>
    <m/>
    <x v="422"/>
    <n v="10"/>
    <n v="0"/>
  </r>
  <r>
    <s v="0013100001lcRjOAAU"/>
    <b v="0"/>
    <m/>
    <b v="0"/>
    <s v="7015A000001eOy9QAE"/>
    <m/>
    <m/>
    <x v="260"/>
    <b v="0"/>
    <m/>
    <m/>
    <m/>
    <m/>
    <m/>
    <s v="00531000007MUoEAAW"/>
    <b v="0"/>
    <d v="2021-03-21T13:53:16"/>
    <m/>
    <b v="0"/>
    <m/>
    <m/>
    <b v="0"/>
    <d v="2021-03-01T00:00:00"/>
    <n v="3"/>
    <n v="2021"/>
    <s v="BestCase"/>
    <s v="Best Case"/>
    <b v="0"/>
    <b v="0"/>
    <m/>
    <b v="1"/>
    <b v="1"/>
    <b v="1"/>
    <x v="13"/>
    <b v="0"/>
    <m/>
    <x v="0"/>
    <d v="2021-05-18T00:00:00"/>
    <s v="00531000007MUoEAAW"/>
    <d v="2021-06-17T20:10:28"/>
    <m/>
    <d v="2021-05-18T13:23:10"/>
    <d v="2021-05-18T00:00:00"/>
    <m/>
    <b v="0"/>
    <m/>
    <m/>
    <s v="Inside Sales"/>
    <m/>
    <m/>
    <m/>
    <m/>
    <m/>
    <x v="1474"/>
    <x v="0"/>
    <b v="0"/>
    <m/>
    <m/>
    <m/>
    <s v="00531000007MUoEAAW"/>
    <s v="01s31000003qafjAAA"/>
    <m/>
    <s v="All Hazards"/>
    <s v="0035A00003NGKhVQAX"/>
    <m/>
    <s v="MX908"/>
    <m/>
    <m/>
    <s v="0125A000001NaBLQA0"/>
    <b v="0"/>
    <m/>
    <b v="0"/>
    <m/>
    <m/>
    <x v="9"/>
    <b v="0"/>
    <d v="2021-06-29T20:34:55"/>
    <m/>
    <m/>
    <b v="0"/>
    <x v="0"/>
    <m/>
    <m/>
    <n v="6500"/>
    <m/>
    <x v="350"/>
    <n v="50"/>
    <n v="0"/>
  </r>
  <r>
    <s v="0013100001hoELeAAM"/>
    <b v="0"/>
    <m/>
    <b v="0"/>
    <s v="7015A000001eOy9QAE"/>
    <m/>
    <m/>
    <x v="260"/>
    <b v="0"/>
    <m/>
    <m/>
    <m/>
    <m/>
    <m/>
    <s v="00531000007MUoEAAW"/>
    <b v="0"/>
    <d v="2021-03-11T21:53:01"/>
    <m/>
    <b v="0"/>
    <m/>
    <m/>
    <b v="0"/>
    <d v="2021-03-01T00:00:00"/>
    <n v="3"/>
    <n v="2021"/>
    <s v="Pipeline"/>
    <s v="Pipeline"/>
    <b v="0"/>
    <b v="0"/>
    <m/>
    <b v="1"/>
    <b v="1"/>
    <b v="1"/>
    <x v="13"/>
    <b v="0"/>
    <m/>
    <x v="0"/>
    <d v="2021-06-17T00:00:00"/>
    <s v="00531000007MUoEAAW"/>
    <d v="2021-06-29T15:01:45"/>
    <m/>
    <m/>
    <m/>
    <m/>
    <b v="0"/>
    <m/>
    <m/>
    <s v="Inside Sales"/>
    <m/>
    <m/>
    <m/>
    <m/>
    <m/>
    <x v="1475"/>
    <x v="0"/>
    <b v="0"/>
    <m/>
    <m/>
    <m/>
    <s v="00531000007MUoEAAW"/>
    <s v="01s31000003qafjAAA"/>
    <m/>
    <s v="All Hazards"/>
    <s v="0033100002xUUovAAG"/>
    <m/>
    <s v="MX908"/>
    <m/>
    <m/>
    <s v="0125A000001NaBLQA0"/>
    <b v="0"/>
    <m/>
    <b v="0"/>
    <m/>
    <m/>
    <x v="4"/>
    <b v="0"/>
    <d v="2021-06-29T20:34:55"/>
    <m/>
    <m/>
    <b v="0"/>
    <x v="0"/>
    <n v="0"/>
    <n v="0"/>
    <n v="6500"/>
    <m/>
    <x v="296"/>
    <n v="30"/>
    <n v="0"/>
  </r>
  <r>
    <s v="0013100001envD8AAI"/>
    <b v="0"/>
    <m/>
    <b v="0"/>
    <s v="7015A000001eOy9QAE"/>
    <m/>
    <m/>
    <x v="291"/>
    <b v="0"/>
    <m/>
    <m/>
    <s v="0035A00003Oox0kQAB"/>
    <m/>
    <m/>
    <s v="00531000007MUoEAAW"/>
    <b v="0"/>
    <d v="2020-11-20T16:56:04"/>
    <m/>
    <b v="0"/>
    <m/>
    <m/>
    <b v="0"/>
    <d v="2021-04-01T00:00:00"/>
    <n v="4"/>
    <n v="2021"/>
    <s v="Pipeline"/>
    <s v="Pipeline"/>
    <b v="0"/>
    <b v="0"/>
    <m/>
    <b v="1"/>
    <b v="1"/>
    <b v="1"/>
    <x v="13"/>
    <b v="0"/>
    <m/>
    <x v="0"/>
    <d v="2021-01-27T00:00:00"/>
    <s v="00531000007MUoEAAW"/>
    <d v="2021-06-22T18:12:56"/>
    <m/>
    <d v="2021-06-17T19:49:11"/>
    <d v="2021-06-17T00:00:00"/>
    <m/>
    <b v="0"/>
    <m/>
    <m/>
    <s v="Inside Sales"/>
    <m/>
    <m/>
    <m/>
    <m/>
    <m/>
    <x v="1476"/>
    <x v="0"/>
    <b v="0"/>
    <m/>
    <m/>
    <m/>
    <s v="00531000007MUoEAAW"/>
    <s v="01s31000003qafjAAA"/>
    <m/>
    <s v="All Hazards"/>
    <s v="00331000033W3IfAAK"/>
    <m/>
    <s v="MX908"/>
    <m/>
    <m/>
    <s v="0125A000001NaBLQA0"/>
    <b v="0"/>
    <m/>
    <b v="0"/>
    <m/>
    <m/>
    <x v="3"/>
    <b v="0"/>
    <d v="2021-06-29T20:34:55"/>
    <m/>
    <m/>
    <b v="0"/>
    <x v="0"/>
    <n v="0"/>
    <n v="0"/>
    <n v="6500"/>
    <m/>
    <x v="293"/>
    <n v="5"/>
    <n v="0"/>
  </r>
  <r>
    <s v="0015A00002JN4oUQAT"/>
    <b v="0"/>
    <m/>
    <b v="0"/>
    <s v="7015A000001eOy9QAE"/>
    <m/>
    <m/>
    <x v="290"/>
    <b v="0"/>
    <m/>
    <m/>
    <s v="0035A00003JjKYmQAN"/>
    <m/>
    <m/>
    <s v="00531000007MUoEAAW"/>
    <b v="0"/>
    <d v="2021-03-15T16:02:51"/>
    <m/>
    <b v="0"/>
    <m/>
    <m/>
    <b v="0"/>
    <d v="2021-04-01T00:00:00"/>
    <n v="4"/>
    <n v="2021"/>
    <s v="Pipeline"/>
    <s v="Pipeline"/>
    <b v="0"/>
    <b v="0"/>
    <m/>
    <b v="1"/>
    <b v="1"/>
    <b v="1"/>
    <x v="13"/>
    <b v="0"/>
    <m/>
    <x v="0"/>
    <d v="2021-06-24T00:00:00"/>
    <s v="00531000007MUoEAAW"/>
    <d v="2021-06-28T13:41:16"/>
    <m/>
    <m/>
    <m/>
    <m/>
    <b v="0"/>
    <m/>
    <m/>
    <s v="Field Sales"/>
    <m/>
    <m/>
    <m/>
    <m/>
    <m/>
    <x v="1477"/>
    <x v="0"/>
    <b v="0"/>
    <m/>
    <m/>
    <m/>
    <s v="00531000007MUoEAAW"/>
    <s v="01s31000003qafjAAA"/>
    <m/>
    <s v="All Hazards"/>
    <s v="0035A00003JjKYmQAN"/>
    <m/>
    <s v="MX908"/>
    <m/>
    <s v="0Q05A000001eVknSAE"/>
    <s v="0125A000001NaBLQA0"/>
    <b v="0"/>
    <m/>
    <b v="0"/>
    <m/>
    <m/>
    <x v="4"/>
    <b v="0"/>
    <d v="2021-06-29T20:34:55"/>
    <m/>
    <m/>
    <b v="0"/>
    <x v="0"/>
    <n v="0"/>
    <n v="0"/>
    <n v="6500"/>
    <m/>
    <x v="296"/>
    <n v="30"/>
    <n v="0"/>
  </r>
  <r>
    <s v="0015A00002NMjKsQAL"/>
    <b v="0"/>
    <m/>
    <b v="0"/>
    <m/>
    <m/>
    <m/>
    <x v="139"/>
    <b v="0"/>
    <m/>
    <m/>
    <s v="0035A00003hjHlrQAE"/>
    <m/>
    <m/>
    <s v="00531000007MUoEAAW"/>
    <b v="0"/>
    <d v="2020-07-20T13:54:12"/>
    <m/>
    <b v="0"/>
    <m/>
    <m/>
    <b v="0"/>
    <d v="2021-01-01T00:00:00"/>
    <n v="1"/>
    <n v="2021"/>
    <s v="Pipeline"/>
    <s v="Pipeline"/>
    <b v="0"/>
    <b v="0"/>
    <m/>
    <b v="1"/>
    <b v="0"/>
    <b v="0"/>
    <x v="13"/>
    <b v="0"/>
    <m/>
    <x v="0"/>
    <d v="2020-07-21T00:00:00"/>
    <s v="0055A00000BclF5QAJ"/>
    <d v="2021-04-11T19:52:07"/>
    <m/>
    <d v="2020-07-20T15:48:28"/>
    <m/>
    <m/>
    <b v="1"/>
    <m/>
    <m/>
    <s v="Inside Sales"/>
    <m/>
    <m/>
    <m/>
    <m/>
    <m/>
    <x v="1478"/>
    <x v="0"/>
    <b v="0"/>
    <m/>
    <m/>
    <m/>
    <s v="00531000007KgPgAAK"/>
    <s v="01s31000003qafjAAA"/>
    <s v="CWAs;All Hazards"/>
    <m/>
    <m/>
    <m/>
    <s v="MX908"/>
    <m/>
    <s v="0Q05A0000013xj5SAA"/>
    <s v="0125A000001NaBLQA0"/>
    <b v="0"/>
    <m/>
    <b v="0"/>
    <m/>
    <m/>
    <x v="2"/>
    <b v="0"/>
    <d v="2021-06-29T20:34:55"/>
    <m/>
    <m/>
    <b v="0"/>
    <x v="0"/>
    <m/>
    <m/>
    <n v="1186311"/>
    <m/>
    <x v="423"/>
    <n v="10"/>
    <n v="0"/>
  </r>
  <r>
    <s v="001i000001MZ8IpAAL"/>
    <b v="0"/>
    <m/>
    <b v="0"/>
    <m/>
    <m/>
    <m/>
    <x v="139"/>
    <b v="0"/>
    <m/>
    <m/>
    <m/>
    <m/>
    <m/>
    <s v="00531000007MUoEAAW"/>
    <b v="0"/>
    <d v="2020-07-20T17:06:52"/>
    <m/>
    <b v="0"/>
    <m/>
    <m/>
    <b v="0"/>
    <d v="2021-01-01T00:00:00"/>
    <n v="1"/>
    <n v="2021"/>
    <s v="Pipeline"/>
    <s v="Pipeline"/>
    <b v="0"/>
    <b v="0"/>
    <m/>
    <b v="1"/>
    <b v="0"/>
    <b v="0"/>
    <x v="13"/>
    <b v="0"/>
    <m/>
    <x v="0"/>
    <d v="2020-07-21T00:00:00"/>
    <s v="0055A00000BclF5QAJ"/>
    <d v="2021-04-11T19:52:07"/>
    <m/>
    <m/>
    <m/>
    <m/>
    <b v="1"/>
    <m/>
    <m/>
    <s v="Inside Sales"/>
    <m/>
    <m/>
    <m/>
    <m/>
    <m/>
    <x v="1479"/>
    <x v="0"/>
    <b v="0"/>
    <m/>
    <m/>
    <m/>
    <s v="00531000007KgPgAAK"/>
    <s v="01s31000003qafjAAA"/>
    <s v="CWAs;All Hazards"/>
    <m/>
    <m/>
    <m/>
    <s v="MX908"/>
    <m/>
    <m/>
    <s v="0125A000001NaBLQA0"/>
    <b v="0"/>
    <m/>
    <b v="0"/>
    <m/>
    <m/>
    <x v="2"/>
    <b v="0"/>
    <d v="2021-06-29T20:34:55"/>
    <m/>
    <m/>
    <b v="0"/>
    <x v="0"/>
    <m/>
    <m/>
    <n v="1069179.8999999999"/>
    <m/>
    <x v="424"/>
    <n v="10"/>
    <n v="0"/>
  </r>
  <r>
    <s v="0015A00001tbbJ8QAI"/>
    <b v="0"/>
    <m/>
    <b v="0"/>
    <m/>
    <m/>
    <m/>
    <x v="68"/>
    <b v="0"/>
    <m/>
    <m/>
    <m/>
    <m/>
    <m/>
    <s v="00531000007MUoEAAW"/>
    <b v="0"/>
    <d v="2019-10-25T13:49:21"/>
    <m/>
    <b v="0"/>
    <m/>
    <m/>
    <b v="0"/>
    <d v="2022-01-01T00:00:00"/>
    <n v="1"/>
    <n v="2022"/>
    <s v="Pipeline"/>
    <s v="Pipeline"/>
    <b v="0"/>
    <b v="0"/>
    <m/>
    <b v="1"/>
    <b v="0"/>
    <b v="0"/>
    <x v="13"/>
    <b v="0"/>
    <m/>
    <x v="0"/>
    <m/>
    <s v="00531000007KgPgAAK"/>
    <d v="2021-05-24T13:58:37"/>
    <m/>
    <d v="2021-05-24T13:58:37"/>
    <d v="2021-05-24T00:00:00"/>
    <m/>
    <b v="1"/>
    <m/>
    <m/>
    <s v="Field Sales"/>
    <m/>
    <m/>
    <m/>
    <m/>
    <m/>
    <x v="1480"/>
    <x v="0"/>
    <b v="0"/>
    <m/>
    <m/>
    <m/>
    <s v="00531000007KgPgAAK"/>
    <s v="01si00000040RFIAA2"/>
    <m/>
    <m/>
    <m/>
    <m/>
    <s v="MX908"/>
    <m/>
    <m/>
    <s v="0125A000001NaBLQA0"/>
    <b v="0"/>
    <m/>
    <b v="0"/>
    <m/>
    <m/>
    <x v="4"/>
    <b v="0"/>
    <d v="2021-06-29T20:34:54"/>
    <m/>
    <m/>
    <b v="0"/>
    <x v="0"/>
    <n v="0"/>
    <n v="0"/>
    <n v="635695.19999999995"/>
    <m/>
    <x v="425"/>
    <n v="30"/>
    <n v="0"/>
  </r>
  <r>
    <s v="0015A00001tbbJ8QAI"/>
    <b v="0"/>
    <m/>
    <b v="0"/>
    <m/>
    <m/>
    <m/>
    <x v="68"/>
    <b v="0"/>
    <m/>
    <m/>
    <m/>
    <m/>
    <m/>
    <s v="00531000007MUoEAAW"/>
    <b v="0"/>
    <d v="2020-03-16T13:50:40"/>
    <m/>
    <b v="0"/>
    <m/>
    <m/>
    <b v="0"/>
    <d v="2022-01-01T00:00:00"/>
    <n v="1"/>
    <n v="2022"/>
    <s v="Pipeline"/>
    <s v="Pipeline"/>
    <b v="0"/>
    <b v="0"/>
    <m/>
    <b v="1"/>
    <b v="0"/>
    <b v="0"/>
    <x v="13"/>
    <b v="0"/>
    <m/>
    <x v="0"/>
    <m/>
    <s v="00531000007KgPgAAK"/>
    <d v="2021-06-07T10:40:37"/>
    <m/>
    <m/>
    <m/>
    <m/>
    <b v="1"/>
    <m/>
    <m/>
    <s v="Field Sales"/>
    <m/>
    <m/>
    <m/>
    <m/>
    <m/>
    <x v="1481"/>
    <x v="0"/>
    <b v="0"/>
    <m/>
    <m/>
    <m/>
    <s v="00531000007KgPgAAK"/>
    <s v="01si00000040RFIAA2"/>
    <s v="Explosives"/>
    <m/>
    <m/>
    <m/>
    <s v="MX908"/>
    <m/>
    <m/>
    <s v="0125A000001NaBLQA0"/>
    <b v="0"/>
    <m/>
    <b v="0"/>
    <m/>
    <m/>
    <x v="4"/>
    <b v="0"/>
    <d v="2021-06-29T20:34:55"/>
    <m/>
    <m/>
    <b v="0"/>
    <x v="0"/>
    <n v="0"/>
    <n v="0"/>
    <n v="1040000"/>
    <m/>
    <x v="426"/>
    <n v="30"/>
    <n v="0"/>
  </r>
  <r>
    <s v="0015A00001tbbJ8QAI"/>
    <b v="0"/>
    <m/>
    <b v="0"/>
    <m/>
    <m/>
    <m/>
    <x v="68"/>
    <b v="0"/>
    <m/>
    <m/>
    <m/>
    <m/>
    <m/>
    <s v="00531000007MUoEAAW"/>
    <b v="0"/>
    <d v="2020-03-16T13:51:40"/>
    <m/>
    <b v="0"/>
    <m/>
    <m/>
    <b v="0"/>
    <d v="2022-01-01T00:00:00"/>
    <n v="1"/>
    <n v="2022"/>
    <s v="Pipeline"/>
    <s v="Pipeline"/>
    <b v="0"/>
    <b v="0"/>
    <m/>
    <b v="1"/>
    <b v="0"/>
    <b v="0"/>
    <x v="10"/>
    <b v="0"/>
    <m/>
    <x v="0"/>
    <m/>
    <s v="00531000007KgPgAAK"/>
    <d v="2021-06-07T10:38:30"/>
    <m/>
    <m/>
    <m/>
    <m/>
    <b v="1"/>
    <m/>
    <m/>
    <s v="Field Sales"/>
    <m/>
    <m/>
    <m/>
    <m/>
    <m/>
    <x v="1482"/>
    <x v="0"/>
    <b v="0"/>
    <m/>
    <m/>
    <m/>
    <s v="00531000007KgPgAAK"/>
    <s v="01si00000040RFIAA2"/>
    <s v="CWAs"/>
    <m/>
    <m/>
    <m/>
    <s v="MX908"/>
    <m/>
    <m/>
    <s v="0125A000001NaBLQA0"/>
    <b v="0"/>
    <m/>
    <b v="0"/>
    <m/>
    <m/>
    <x v="4"/>
    <b v="0"/>
    <d v="2021-06-29T20:34:55"/>
    <m/>
    <m/>
    <b v="0"/>
    <x v="0"/>
    <n v="0"/>
    <n v="0"/>
    <n v="520000"/>
    <m/>
    <x v="427"/>
    <n v="30"/>
    <n v="0"/>
  </r>
  <r>
    <s v="0015A00001tbbJ8QAI"/>
    <b v="0"/>
    <m/>
    <b v="0"/>
    <m/>
    <m/>
    <m/>
    <x v="68"/>
    <b v="0"/>
    <m/>
    <m/>
    <m/>
    <m/>
    <m/>
    <s v="00531000007MUoEAAW"/>
    <b v="0"/>
    <d v="2020-03-16T13:53:17"/>
    <m/>
    <b v="0"/>
    <m/>
    <m/>
    <b v="0"/>
    <d v="2022-01-01T00:00:00"/>
    <n v="1"/>
    <n v="2022"/>
    <s v="Pipeline"/>
    <s v="Pipeline"/>
    <b v="0"/>
    <b v="0"/>
    <m/>
    <b v="1"/>
    <b v="0"/>
    <b v="0"/>
    <x v="8"/>
    <b v="0"/>
    <m/>
    <x v="0"/>
    <m/>
    <s v="00531000007KgPgAAK"/>
    <d v="2021-06-07T10:35:42"/>
    <m/>
    <m/>
    <m/>
    <m/>
    <b v="1"/>
    <m/>
    <m/>
    <s v="Field Sales"/>
    <m/>
    <m/>
    <m/>
    <m/>
    <m/>
    <x v="1483"/>
    <x v="0"/>
    <b v="0"/>
    <m/>
    <m/>
    <m/>
    <s v="00531000007KgPgAAK"/>
    <s v="01si00000040RFIAA2"/>
    <m/>
    <m/>
    <m/>
    <m/>
    <s v="MX908"/>
    <m/>
    <m/>
    <s v="0125A000001NaBLQA0"/>
    <b v="0"/>
    <m/>
    <b v="0"/>
    <m/>
    <m/>
    <x v="4"/>
    <b v="0"/>
    <d v="2021-06-29T20:34:55"/>
    <m/>
    <m/>
    <b v="0"/>
    <x v="0"/>
    <n v="0"/>
    <n v="0"/>
    <n v="520000"/>
    <m/>
    <x v="427"/>
    <n v="30"/>
    <n v="0"/>
  </r>
  <r>
    <s v="0015A00001tbbJ8QAI"/>
    <b v="0"/>
    <m/>
    <b v="0"/>
    <m/>
    <m/>
    <m/>
    <x v="68"/>
    <b v="0"/>
    <m/>
    <m/>
    <m/>
    <m/>
    <m/>
    <s v="00531000007MUoEAAW"/>
    <b v="0"/>
    <d v="2020-03-16T13:57:36"/>
    <m/>
    <b v="0"/>
    <m/>
    <m/>
    <b v="0"/>
    <d v="2022-01-01T00:00:00"/>
    <n v="1"/>
    <n v="2022"/>
    <s v="Pipeline"/>
    <s v="Pipeline"/>
    <b v="0"/>
    <b v="0"/>
    <m/>
    <b v="1"/>
    <b v="0"/>
    <b v="0"/>
    <x v="8"/>
    <b v="0"/>
    <m/>
    <x v="0"/>
    <m/>
    <s v="00531000007KgPgAAK"/>
    <d v="2021-06-07T10:36:19"/>
    <m/>
    <m/>
    <m/>
    <m/>
    <b v="1"/>
    <m/>
    <m/>
    <s v="Field Sales"/>
    <m/>
    <m/>
    <m/>
    <m/>
    <m/>
    <x v="1484"/>
    <x v="0"/>
    <b v="0"/>
    <m/>
    <m/>
    <m/>
    <s v="00531000007KgPgAAK"/>
    <s v="01si00000040RFIAA2"/>
    <m/>
    <m/>
    <m/>
    <m/>
    <s v="MX908"/>
    <m/>
    <m/>
    <s v="0125A000001NaBLQA0"/>
    <b v="0"/>
    <m/>
    <b v="0"/>
    <m/>
    <m/>
    <x v="4"/>
    <b v="0"/>
    <d v="2021-06-29T20:34:55"/>
    <m/>
    <m/>
    <b v="0"/>
    <x v="0"/>
    <n v="0"/>
    <n v="0"/>
    <n v="520000"/>
    <m/>
    <x v="427"/>
    <n v="30"/>
    <n v="0"/>
  </r>
  <r>
    <s v="0015A00001tbbJ8QAI"/>
    <b v="0"/>
    <m/>
    <b v="0"/>
    <m/>
    <m/>
    <m/>
    <x v="68"/>
    <b v="0"/>
    <m/>
    <m/>
    <m/>
    <m/>
    <m/>
    <s v="00531000007MUoEAAW"/>
    <b v="0"/>
    <d v="2020-03-16T13:58:43"/>
    <m/>
    <b v="0"/>
    <m/>
    <m/>
    <b v="0"/>
    <d v="2022-01-01T00:00:00"/>
    <n v="1"/>
    <n v="2022"/>
    <s v="Pipeline"/>
    <s v="Pipeline"/>
    <b v="0"/>
    <b v="0"/>
    <m/>
    <b v="1"/>
    <b v="0"/>
    <b v="0"/>
    <x v="8"/>
    <b v="0"/>
    <m/>
    <x v="0"/>
    <m/>
    <s v="00531000007KgPgAAK"/>
    <d v="2021-06-07T10:31:46"/>
    <m/>
    <m/>
    <m/>
    <m/>
    <b v="1"/>
    <m/>
    <m/>
    <s v="Field Sales"/>
    <m/>
    <m/>
    <m/>
    <m/>
    <m/>
    <x v="1485"/>
    <x v="0"/>
    <b v="0"/>
    <m/>
    <m/>
    <m/>
    <s v="00531000007KgPgAAK"/>
    <s v="01si00000040RFIAA2"/>
    <m/>
    <m/>
    <m/>
    <m/>
    <s v="MX908"/>
    <m/>
    <m/>
    <s v="0125A000001NaBLQA0"/>
    <b v="0"/>
    <m/>
    <b v="0"/>
    <m/>
    <m/>
    <x v="4"/>
    <b v="0"/>
    <d v="2021-06-29T20:34:55"/>
    <m/>
    <m/>
    <b v="0"/>
    <x v="0"/>
    <n v="0"/>
    <n v="0"/>
    <n v="520000"/>
    <m/>
    <x v="427"/>
    <n v="30"/>
    <n v="0"/>
  </r>
  <r>
    <s v="0015A00001tbbJ8QAI"/>
    <b v="0"/>
    <m/>
    <b v="0"/>
    <m/>
    <m/>
    <m/>
    <x v="68"/>
    <b v="0"/>
    <m/>
    <m/>
    <m/>
    <m/>
    <m/>
    <s v="00531000007MUoEAAW"/>
    <b v="0"/>
    <d v="2020-03-16T14:01:44"/>
    <m/>
    <b v="0"/>
    <m/>
    <m/>
    <b v="0"/>
    <d v="2022-01-01T00:00:00"/>
    <n v="1"/>
    <n v="2022"/>
    <s v="Pipeline"/>
    <s v="Pipeline"/>
    <b v="0"/>
    <b v="0"/>
    <m/>
    <b v="1"/>
    <b v="0"/>
    <b v="0"/>
    <x v="8"/>
    <b v="0"/>
    <m/>
    <x v="0"/>
    <m/>
    <s v="00531000007KgPgAAK"/>
    <d v="2021-06-02T04:36:42"/>
    <m/>
    <m/>
    <m/>
    <m/>
    <b v="1"/>
    <m/>
    <m/>
    <s v="Field Sales"/>
    <m/>
    <m/>
    <m/>
    <m/>
    <m/>
    <x v="1486"/>
    <x v="0"/>
    <b v="0"/>
    <m/>
    <m/>
    <m/>
    <s v="00531000007KgPgAAK"/>
    <s v="01si00000040RFIAA2"/>
    <m/>
    <m/>
    <m/>
    <m/>
    <s v="MX908"/>
    <m/>
    <m/>
    <s v="0125A000001NaBLQA0"/>
    <b v="0"/>
    <m/>
    <b v="0"/>
    <m/>
    <m/>
    <x v="4"/>
    <b v="0"/>
    <d v="2021-06-29T20:34:55"/>
    <m/>
    <m/>
    <b v="0"/>
    <x v="0"/>
    <n v="0"/>
    <n v="0"/>
    <n v="1040000"/>
    <m/>
    <x v="426"/>
    <n v="30"/>
    <n v="0"/>
  </r>
  <r>
    <s v="0013100001gawnXAAQ"/>
    <b v="0"/>
    <m/>
    <b v="0"/>
    <m/>
    <m/>
    <m/>
    <x v="68"/>
    <b v="0"/>
    <m/>
    <m/>
    <m/>
    <m/>
    <m/>
    <s v="00531000007MUoEAAW"/>
    <b v="0"/>
    <d v="2021-02-22T18:20:21"/>
    <m/>
    <b v="0"/>
    <m/>
    <m/>
    <b v="0"/>
    <d v="2022-01-01T00:00:00"/>
    <n v="1"/>
    <n v="2022"/>
    <s v="Pipeline"/>
    <s v="Pipeline"/>
    <b v="0"/>
    <b v="0"/>
    <m/>
    <b v="1"/>
    <b v="0"/>
    <b v="0"/>
    <x v="8"/>
    <b v="0"/>
    <m/>
    <x v="0"/>
    <m/>
    <s v="00531000007KgPgAAK"/>
    <d v="2021-06-07T10:39:27"/>
    <m/>
    <m/>
    <m/>
    <m/>
    <b v="1"/>
    <m/>
    <m/>
    <s v="Field Sales"/>
    <m/>
    <m/>
    <m/>
    <m/>
    <m/>
    <x v="1487"/>
    <x v="0"/>
    <b v="0"/>
    <m/>
    <m/>
    <m/>
    <s v="00531000007KgPgAAK"/>
    <s v="01si00000040RFIAA2"/>
    <m/>
    <s v="Explosives"/>
    <m/>
    <m/>
    <s v="MX908"/>
    <m/>
    <s v="0Q05A000001eUXzSAM"/>
    <s v="0125A000001NaBLQA0"/>
    <b v="0"/>
    <m/>
    <b v="0"/>
    <m/>
    <m/>
    <x v="4"/>
    <b v="0"/>
    <d v="2021-06-29T20:34:55"/>
    <m/>
    <m/>
    <b v="0"/>
    <x v="0"/>
    <n v="0"/>
    <n v="0"/>
    <n v="599091.69999999995"/>
    <m/>
    <x v="428"/>
    <n v="30"/>
    <n v="0"/>
  </r>
  <r>
    <s v="0013100001mwUgnAAE"/>
    <b v="0"/>
    <m/>
    <b v="0"/>
    <m/>
    <m/>
    <m/>
    <x v="68"/>
    <b v="0"/>
    <m/>
    <m/>
    <m/>
    <m/>
    <m/>
    <s v="00531000008F2qlAAC"/>
    <b v="0"/>
    <d v="2019-12-16T20:59:28"/>
    <m/>
    <b v="0"/>
    <m/>
    <m/>
    <b v="0"/>
    <d v="2022-01-01T00:00:00"/>
    <n v="1"/>
    <n v="2022"/>
    <s v="Pipeline"/>
    <s v="Pipeline"/>
    <b v="0"/>
    <b v="0"/>
    <m/>
    <b v="1"/>
    <b v="0"/>
    <b v="0"/>
    <x v="8"/>
    <b v="0"/>
    <m/>
    <x v="0"/>
    <m/>
    <s v="00531000008F2qlAAC"/>
    <d v="2021-06-01T12:25:37"/>
    <m/>
    <d v="2020-11-16T14:24:09"/>
    <m/>
    <m/>
    <b v="1"/>
    <m/>
    <m/>
    <s v="Field Sales"/>
    <m/>
    <m/>
    <m/>
    <m/>
    <m/>
    <x v="1488"/>
    <x v="0"/>
    <b v="0"/>
    <m/>
    <m/>
    <m/>
    <s v="00531000008F2qlAAC"/>
    <s v="01si00000040RFIAA2"/>
    <s v="CWAs;Drugs;All Hazards"/>
    <s v="Drugs"/>
    <m/>
    <m/>
    <s v="MX908"/>
    <m/>
    <m/>
    <s v="0125A000001NaBLQA0"/>
    <b v="0"/>
    <s v="Explosives"/>
    <b v="0"/>
    <m/>
    <m/>
    <x v="4"/>
    <b v="0"/>
    <d v="2021-06-29T20:34:55"/>
    <m/>
    <m/>
    <b v="0"/>
    <x v="0"/>
    <n v="0"/>
    <n v="0"/>
    <n v="497040"/>
    <m/>
    <x v="429"/>
    <n v="30"/>
    <n v="0"/>
  </r>
  <r>
    <s v="0015A00001tbbJ8QAI"/>
    <b v="0"/>
    <m/>
    <b v="0"/>
    <m/>
    <m/>
    <m/>
    <x v="68"/>
    <b v="0"/>
    <m/>
    <m/>
    <m/>
    <m/>
    <m/>
    <s v="00531000007MUoEAAW"/>
    <b v="0"/>
    <d v="2020-03-16T13:49:22"/>
    <m/>
    <b v="0"/>
    <m/>
    <m/>
    <b v="0"/>
    <d v="2022-01-01T00:00:00"/>
    <n v="1"/>
    <n v="2022"/>
    <s v="Pipeline"/>
    <s v="Pipeline"/>
    <b v="0"/>
    <b v="0"/>
    <m/>
    <b v="1"/>
    <b v="0"/>
    <b v="0"/>
    <x v="8"/>
    <b v="0"/>
    <m/>
    <x v="0"/>
    <m/>
    <s v="00531000007KgPgAAK"/>
    <d v="2021-06-07T10:38:10"/>
    <m/>
    <d v="2021-06-07T10:29:44"/>
    <d v="2021-06-07T00:00:00"/>
    <m/>
    <b v="1"/>
    <m/>
    <m/>
    <s v="Field Sales"/>
    <m/>
    <m/>
    <m/>
    <m/>
    <m/>
    <x v="1489"/>
    <x v="0"/>
    <b v="0"/>
    <m/>
    <m/>
    <m/>
    <s v="00531000007KgPgAAK"/>
    <s v="01si00000040RFIAA2"/>
    <m/>
    <m/>
    <m/>
    <m/>
    <s v="MX908"/>
    <m/>
    <m/>
    <s v="0125A000001NaBLQA0"/>
    <b v="0"/>
    <m/>
    <b v="0"/>
    <m/>
    <m/>
    <x v="4"/>
    <b v="0"/>
    <d v="2021-06-29T20:34:55"/>
    <m/>
    <m/>
    <b v="0"/>
    <x v="0"/>
    <n v="1"/>
    <n v="1"/>
    <n v="1040000"/>
    <m/>
    <x v="426"/>
    <n v="30"/>
    <n v="0"/>
  </r>
  <r>
    <s v="0015A00002GnM5FQAV"/>
    <b v="0"/>
    <m/>
    <b v="0"/>
    <m/>
    <m/>
    <m/>
    <x v="176"/>
    <b v="0"/>
    <m/>
    <m/>
    <s v="0035A00003aKtvGQAS"/>
    <m/>
    <m/>
    <s v="00531000007MUoEAAW"/>
    <b v="0"/>
    <d v="2019-12-13T22:28:12"/>
    <m/>
    <b v="0"/>
    <s v="ADS"/>
    <d v="2021-09-30T00:00:00"/>
    <b v="0"/>
    <d v="2021-02-01T00:00:00"/>
    <n v="2"/>
    <n v="2021"/>
    <s v="BestCase"/>
    <s v="Best Case"/>
    <b v="0"/>
    <b v="0"/>
    <m/>
    <b v="1"/>
    <b v="0"/>
    <b v="0"/>
    <x v="8"/>
    <b v="0"/>
    <m/>
    <x v="0"/>
    <d v="2021-06-21T00:00:00"/>
    <s v="0055A00000Bd3dUQAR"/>
    <d v="2021-06-22T13:14:59"/>
    <m/>
    <d v="2020-11-30T13:08:07"/>
    <m/>
    <m/>
    <b v="1"/>
    <m/>
    <m/>
    <s v="Field Sales"/>
    <m/>
    <m/>
    <m/>
    <m/>
    <m/>
    <x v="1490"/>
    <x v="0"/>
    <b v="0"/>
    <m/>
    <m/>
    <m/>
    <s v="0055A00000Bd3dUQAR"/>
    <s v="01s31000003qafjAAA"/>
    <s v="CWAs;Explosives"/>
    <s v="Explosives"/>
    <m/>
    <m/>
    <s v="MX908"/>
    <m/>
    <m/>
    <s v="0125A000001NaBLQA0"/>
    <b v="0"/>
    <s v="CWAs"/>
    <b v="0"/>
    <m/>
    <m/>
    <x v="9"/>
    <b v="0"/>
    <d v="2021-06-29T20:34:55"/>
    <m/>
    <m/>
    <b v="0"/>
    <x v="0"/>
    <m/>
    <m/>
    <n v="1235000"/>
    <m/>
    <x v="430"/>
    <n v="50"/>
    <n v="0"/>
  </r>
  <r>
    <s v="001i000001MZ8IpAAL"/>
    <b v="0"/>
    <m/>
    <b v="0"/>
    <m/>
    <m/>
    <m/>
    <x v="113"/>
    <b v="0"/>
    <m/>
    <m/>
    <s v="0035A00003fryKpQAI"/>
    <m/>
    <m/>
    <s v="00531000007MUoEAAW"/>
    <b v="0"/>
    <d v="2020-06-05T19:35:29"/>
    <m/>
    <b v="0"/>
    <m/>
    <m/>
    <b v="0"/>
    <d v="2020-02-01T00:00:00"/>
    <n v="2"/>
    <n v="2020"/>
    <s v="Pipeline"/>
    <s v="Pipeline"/>
    <b v="0"/>
    <b v="0"/>
    <m/>
    <b v="1"/>
    <b v="0"/>
    <b v="0"/>
    <x v="8"/>
    <b v="0"/>
    <m/>
    <x v="0"/>
    <d v="2020-06-10T00:00:00"/>
    <s v="0055A00000BclF5QAJ"/>
    <d v="2021-04-11T20:08:00"/>
    <m/>
    <m/>
    <m/>
    <m/>
    <b v="1"/>
    <m/>
    <m/>
    <s v="Field Sales"/>
    <m/>
    <m/>
    <m/>
    <m/>
    <m/>
    <x v="1491"/>
    <x v="0"/>
    <b v="0"/>
    <m/>
    <m/>
    <m/>
    <s v="00531000007KgPgAAK"/>
    <s v="01s31000003qafjAAA"/>
    <s v="CWAs;Explosives;Drugs"/>
    <m/>
    <m/>
    <m/>
    <s v="MX908"/>
    <m/>
    <s v="0Q05A0000013vx4SAA"/>
    <s v="0125A000001NaBLQA0"/>
    <b v="0"/>
    <m/>
    <b v="0"/>
    <m/>
    <m/>
    <x v="2"/>
    <b v="0"/>
    <d v="2021-06-29T20:34:55"/>
    <m/>
    <m/>
    <b v="0"/>
    <x v="0"/>
    <m/>
    <m/>
    <n v="878877"/>
    <m/>
    <x v="431"/>
    <n v="10"/>
    <n v="0"/>
  </r>
  <r>
    <s v="0013100001gbj6NAAQ"/>
    <b v="0"/>
    <m/>
    <b v="0"/>
    <m/>
    <m/>
    <m/>
    <x v="113"/>
    <b v="0"/>
    <m/>
    <m/>
    <s v="0035A00003frz5bQAA"/>
    <m/>
    <m/>
    <s v="00531000007MUoEAAW"/>
    <b v="0"/>
    <d v="2020-06-05T19:47:29"/>
    <m/>
    <b v="0"/>
    <m/>
    <m/>
    <b v="0"/>
    <d v="2020-02-01T00:00:00"/>
    <n v="2"/>
    <n v="2020"/>
    <s v="Pipeline"/>
    <s v="Pipeline"/>
    <b v="0"/>
    <b v="0"/>
    <m/>
    <b v="1"/>
    <b v="0"/>
    <b v="0"/>
    <x v="8"/>
    <b v="0"/>
    <m/>
    <x v="0"/>
    <d v="2020-06-10T00:00:00"/>
    <s v="0055A00000BclF5QAJ"/>
    <d v="2021-04-11T20:08:00"/>
    <m/>
    <m/>
    <m/>
    <m/>
    <b v="1"/>
    <m/>
    <m/>
    <s v="Field Sales"/>
    <m/>
    <m/>
    <m/>
    <m/>
    <m/>
    <x v="1492"/>
    <x v="0"/>
    <b v="0"/>
    <m/>
    <m/>
    <m/>
    <s v="00531000007KgPgAAK"/>
    <s v="01s31000003qafjAAA"/>
    <s v="CWAs;Explosives;Drugs"/>
    <m/>
    <m/>
    <m/>
    <s v="MX908"/>
    <m/>
    <m/>
    <s v="0125A000001NaBLQA0"/>
    <b v="0"/>
    <m/>
    <b v="0"/>
    <m/>
    <m/>
    <x v="2"/>
    <b v="0"/>
    <d v="2021-06-29T20:34:55"/>
    <m/>
    <m/>
    <b v="0"/>
    <x v="0"/>
    <m/>
    <m/>
    <n v="878877"/>
    <m/>
    <x v="431"/>
    <n v="10"/>
    <n v="0"/>
  </r>
  <r>
    <s v="0015A00001xQ27BQAS"/>
    <b v="0"/>
    <m/>
    <b v="0"/>
    <m/>
    <m/>
    <m/>
    <x v="113"/>
    <b v="0"/>
    <m/>
    <m/>
    <m/>
    <m/>
    <m/>
    <s v="00531000007MUoEAAW"/>
    <b v="0"/>
    <d v="2020-06-05T19:50:17"/>
    <m/>
    <b v="0"/>
    <m/>
    <m/>
    <b v="0"/>
    <d v="2020-02-01T00:00:00"/>
    <n v="2"/>
    <n v="2020"/>
    <s v="Pipeline"/>
    <s v="Pipeline"/>
    <b v="0"/>
    <b v="0"/>
    <m/>
    <b v="1"/>
    <b v="0"/>
    <b v="0"/>
    <x v="8"/>
    <b v="0"/>
    <m/>
    <x v="0"/>
    <d v="2020-06-10T00:00:00"/>
    <s v="0055A00000BclF5QAJ"/>
    <d v="2021-04-11T20:08:00"/>
    <m/>
    <m/>
    <m/>
    <m/>
    <b v="1"/>
    <m/>
    <m/>
    <s v="Field Sales"/>
    <m/>
    <m/>
    <m/>
    <m/>
    <m/>
    <x v="1493"/>
    <x v="0"/>
    <b v="0"/>
    <m/>
    <m/>
    <m/>
    <s v="00531000007KgPgAAK"/>
    <s v="01s31000003qafjAAA"/>
    <s v="CWAs;Explosives;Drugs"/>
    <m/>
    <m/>
    <m/>
    <s v="MX908"/>
    <m/>
    <s v="0Q05A0000013vwpSAA"/>
    <s v="0125A000001NaBLQA0"/>
    <b v="0"/>
    <m/>
    <b v="0"/>
    <m/>
    <m/>
    <x v="2"/>
    <b v="0"/>
    <d v="2021-06-29T20:34:55"/>
    <m/>
    <m/>
    <b v="0"/>
    <x v="0"/>
    <m/>
    <m/>
    <n v="878877"/>
    <m/>
    <x v="431"/>
    <n v="10"/>
    <n v="0"/>
  </r>
  <r>
    <s v="0013100001VXN1KAAX"/>
    <b v="0"/>
    <m/>
    <b v="0"/>
    <m/>
    <m/>
    <m/>
    <x v="113"/>
    <b v="0"/>
    <m/>
    <m/>
    <s v="0035A00003frtrhQAA"/>
    <m/>
    <m/>
    <s v="00531000007MUoEAAW"/>
    <b v="0"/>
    <d v="2020-06-05T20:43:35"/>
    <m/>
    <b v="0"/>
    <m/>
    <m/>
    <b v="0"/>
    <d v="2020-02-01T00:00:00"/>
    <n v="2"/>
    <n v="2020"/>
    <s v="Pipeline"/>
    <s v="Pipeline"/>
    <b v="0"/>
    <b v="0"/>
    <m/>
    <b v="1"/>
    <b v="0"/>
    <b v="0"/>
    <x v="8"/>
    <b v="0"/>
    <m/>
    <x v="0"/>
    <d v="2020-06-10T00:00:00"/>
    <s v="0055A00000BclF5QAJ"/>
    <d v="2021-04-11T20:08:00"/>
    <m/>
    <m/>
    <m/>
    <m/>
    <b v="1"/>
    <m/>
    <m/>
    <s v="Field Sales"/>
    <m/>
    <m/>
    <m/>
    <m/>
    <m/>
    <x v="1494"/>
    <x v="0"/>
    <b v="0"/>
    <m/>
    <m/>
    <m/>
    <s v="00531000007KgPgAAK"/>
    <s v="01s31000003qafjAAA"/>
    <s v="CWAs;Explosives;Drugs"/>
    <m/>
    <m/>
    <m/>
    <s v="MX908"/>
    <m/>
    <s v="0Q05A0000013vwuSAA"/>
    <s v="0125A000001NaBLQA0"/>
    <b v="0"/>
    <m/>
    <b v="0"/>
    <m/>
    <m/>
    <x v="2"/>
    <b v="0"/>
    <d v="2021-06-29T20:34:55"/>
    <m/>
    <m/>
    <b v="0"/>
    <x v="0"/>
    <m/>
    <m/>
    <n v="878877"/>
    <m/>
    <x v="431"/>
    <n v="10"/>
    <n v="0"/>
  </r>
  <r>
    <s v="0013100001fpz8iAAA"/>
    <b v="0"/>
    <m/>
    <b v="0"/>
    <m/>
    <m/>
    <m/>
    <x v="113"/>
    <b v="0"/>
    <m/>
    <m/>
    <m/>
    <m/>
    <m/>
    <s v="00531000007MUoEAAW"/>
    <b v="0"/>
    <d v="2020-06-10T14:45:59"/>
    <m/>
    <b v="0"/>
    <m/>
    <m/>
    <b v="0"/>
    <d v="2020-02-01T00:00:00"/>
    <n v="2"/>
    <n v="2020"/>
    <s v="Pipeline"/>
    <s v="Pipeline"/>
    <b v="0"/>
    <b v="0"/>
    <m/>
    <b v="1"/>
    <b v="0"/>
    <b v="0"/>
    <x v="8"/>
    <b v="0"/>
    <m/>
    <x v="0"/>
    <d v="2020-06-10T00:00:00"/>
    <s v="0055A00000BclF5QAJ"/>
    <d v="2021-04-11T20:08:00"/>
    <m/>
    <m/>
    <m/>
    <m/>
    <b v="1"/>
    <m/>
    <m/>
    <s v="Field Sales"/>
    <m/>
    <m/>
    <m/>
    <m/>
    <m/>
    <x v="1495"/>
    <x v="0"/>
    <b v="0"/>
    <m/>
    <m/>
    <m/>
    <s v="00531000007KgPgAAK"/>
    <s v="01s31000003qafjAAA"/>
    <s v="CWAs;Explosives;Drugs"/>
    <m/>
    <m/>
    <m/>
    <s v="MX908"/>
    <m/>
    <m/>
    <s v="0125A000001NaBLQA0"/>
    <b v="0"/>
    <m/>
    <b v="0"/>
    <m/>
    <m/>
    <x v="2"/>
    <b v="0"/>
    <d v="2021-06-29T20:34:55"/>
    <m/>
    <m/>
    <b v="0"/>
    <x v="0"/>
    <m/>
    <m/>
    <n v="878877"/>
    <m/>
    <x v="431"/>
    <n v="10"/>
    <n v="0"/>
  </r>
  <r>
    <s v="0013100001gawnXAAQ"/>
    <b v="0"/>
    <m/>
    <b v="0"/>
    <m/>
    <m/>
    <m/>
    <x v="29"/>
    <b v="0"/>
    <m/>
    <m/>
    <m/>
    <m/>
    <m/>
    <s v="00531000007MUoEAAW"/>
    <b v="0"/>
    <d v="2020-11-05T19:17:48"/>
    <m/>
    <b v="0"/>
    <m/>
    <m/>
    <b v="0"/>
    <d v="2022-02-01T00:00:00"/>
    <n v="2"/>
    <n v="2022"/>
    <s v="Pipeline"/>
    <s v="Pipeline"/>
    <b v="0"/>
    <b v="0"/>
    <m/>
    <b v="1"/>
    <b v="0"/>
    <b v="0"/>
    <x v="8"/>
    <b v="0"/>
    <m/>
    <x v="0"/>
    <d v="2021-02-22T00:00:00"/>
    <s v="00531000007KgPgAAK"/>
    <d v="2021-06-09T03:17:33"/>
    <m/>
    <d v="2021-06-09T03:17:33"/>
    <d v="2021-06-08T00:00:00"/>
    <m/>
    <b v="1"/>
    <m/>
    <m/>
    <s v="Field Sales"/>
    <m/>
    <m/>
    <m/>
    <m/>
    <m/>
    <x v="1496"/>
    <x v="0"/>
    <b v="0"/>
    <m/>
    <m/>
    <m/>
    <s v="00531000007KgPgAAK"/>
    <s v="01si00000040RFIAA2"/>
    <m/>
    <s v="Explosives"/>
    <m/>
    <m/>
    <s v="MX908"/>
    <m/>
    <s v="0Q05A000001eUXpSAM"/>
    <s v="0125A000001NaBLQA0"/>
    <b v="0"/>
    <m/>
    <b v="0"/>
    <m/>
    <m/>
    <x v="2"/>
    <b v="0"/>
    <d v="2021-06-29T20:34:55"/>
    <m/>
    <m/>
    <b v="0"/>
    <x v="0"/>
    <n v="0"/>
    <n v="0"/>
    <n v="599091.69999999995"/>
    <m/>
    <x v="432"/>
    <n v="10"/>
    <n v="0"/>
  </r>
  <r>
    <s v="0015A00002CvJWaQAN"/>
    <b v="0"/>
    <m/>
    <b v="0"/>
    <s v="7015A000001zMDkQAM"/>
    <m/>
    <m/>
    <x v="40"/>
    <b v="0"/>
    <m/>
    <m/>
    <s v="0035A00003VGiIOQA1"/>
    <m/>
    <m/>
    <s v="0055A00000BcmLTQAZ"/>
    <b v="0"/>
    <d v="2021-01-26T19:46:03"/>
    <m/>
    <b v="0"/>
    <m/>
    <m/>
    <b v="0"/>
    <d v="2021-03-01T00:00:00"/>
    <n v="3"/>
    <n v="2021"/>
    <s v="BestCase"/>
    <s v="Best Case"/>
    <b v="0"/>
    <b v="0"/>
    <m/>
    <b v="1"/>
    <b v="0"/>
    <b v="0"/>
    <x v="3"/>
    <b v="0"/>
    <m/>
    <x v="0"/>
    <d v="2021-01-27T00:00:00"/>
    <s v="00531000007Es7rAAC"/>
    <d v="2021-06-17T20:32:41"/>
    <m/>
    <d v="2021-01-26T20:02:56"/>
    <m/>
    <m/>
    <b v="1"/>
    <m/>
    <m/>
    <s v="Sales Seminar"/>
    <m/>
    <m/>
    <m/>
    <m/>
    <m/>
    <x v="1497"/>
    <x v="0"/>
    <b v="0"/>
    <m/>
    <m/>
    <m/>
    <s v="00531000007Es7rAAC"/>
    <s v="01s31000003qafjAAA"/>
    <m/>
    <s v="CWAs"/>
    <m/>
    <m/>
    <s v="MX908"/>
    <m/>
    <s v="0Q05A000001eTCtSAM"/>
    <s v="0125A000001NaBLQA0"/>
    <b v="0"/>
    <s v="Explosives"/>
    <b v="0"/>
    <m/>
    <m/>
    <x v="9"/>
    <b v="0"/>
    <d v="2021-06-29T20:34:55"/>
    <m/>
    <m/>
    <b v="0"/>
    <x v="0"/>
    <m/>
    <m/>
    <n v="1222929"/>
    <m/>
    <x v="433"/>
    <n v="50"/>
    <n v="0"/>
  </r>
  <r>
    <s v="0015A00002KvPdPQAV"/>
    <b v="0"/>
    <m/>
    <b v="0"/>
    <m/>
    <m/>
    <m/>
    <x v="295"/>
    <b v="0"/>
    <m/>
    <m/>
    <s v="0035A00003fM66EQAS"/>
    <m/>
    <m/>
    <s v="00531000007MUoEAAW"/>
    <b v="0"/>
    <d v="2020-05-19T13:37:12"/>
    <m/>
    <b v="0"/>
    <m/>
    <m/>
    <b v="0"/>
    <d v="2020-03-01T00:00:00"/>
    <n v="3"/>
    <n v="2020"/>
    <s v="Pipeline"/>
    <s v="Pipeline"/>
    <b v="0"/>
    <b v="0"/>
    <m/>
    <b v="1"/>
    <b v="0"/>
    <b v="0"/>
    <x v="8"/>
    <b v="0"/>
    <m/>
    <x v="0"/>
    <d v="2020-06-11T00:00:00"/>
    <s v="0055A00000BclF5QAJ"/>
    <d v="2021-04-11T19:52:07"/>
    <m/>
    <m/>
    <m/>
    <m/>
    <b v="1"/>
    <m/>
    <m/>
    <s v="Inside Sales"/>
    <m/>
    <m/>
    <m/>
    <m/>
    <m/>
    <x v="1498"/>
    <x v="0"/>
    <b v="0"/>
    <m/>
    <m/>
    <m/>
    <s v="005i0000000fNkyAAE"/>
    <s v="01s31000003qafjAAA"/>
    <s v="Drugs"/>
    <m/>
    <m/>
    <m/>
    <s v="MX908"/>
    <m/>
    <s v="0Q05A0000013vBRSAY"/>
    <s v="0125A000001NaBLQA0"/>
    <b v="0"/>
    <m/>
    <b v="0"/>
    <m/>
    <m/>
    <x v="2"/>
    <b v="0"/>
    <d v="2021-06-29T20:34:55"/>
    <m/>
    <m/>
    <b v="0"/>
    <x v="0"/>
    <m/>
    <m/>
    <n v="1303013"/>
    <m/>
    <x v="434"/>
    <n v="10"/>
    <n v="0"/>
  </r>
  <r>
    <s v="0015A00001tZtAIQA0"/>
    <b v="0"/>
    <m/>
    <b v="0"/>
    <m/>
    <m/>
    <m/>
    <x v="295"/>
    <b v="0"/>
    <m/>
    <m/>
    <m/>
    <m/>
    <m/>
    <s v="00531000007MUoEAAW"/>
    <b v="0"/>
    <d v="2020-05-19T16:25:18"/>
    <m/>
    <b v="0"/>
    <m/>
    <m/>
    <b v="0"/>
    <d v="2020-03-01T00:00:00"/>
    <n v="3"/>
    <n v="2020"/>
    <s v="Pipeline"/>
    <s v="Pipeline"/>
    <b v="0"/>
    <b v="0"/>
    <m/>
    <b v="1"/>
    <b v="0"/>
    <b v="0"/>
    <x v="8"/>
    <b v="0"/>
    <m/>
    <x v="0"/>
    <d v="2020-05-19T00:00:00"/>
    <s v="0055A00000BclF5QAJ"/>
    <d v="2021-04-11T19:52:07"/>
    <m/>
    <m/>
    <m/>
    <m/>
    <b v="1"/>
    <m/>
    <m/>
    <s v="Inside Sales"/>
    <m/>
    <m/>
    <m/>
    <m/>
    <m/>
    <x v="1499"/>
    <x v="0"/>
    <b v="0"/>
    <m/>
    <m/>
    <m/>
    <s v="00531000007KgPgAAK"/>
    <s v="01s31000003qafjAAA"/>
    <s v="Drugs"/>
    <m/>
    <m/>
    <m/>
    <s v="MX908"/>
    <m/>
    <m/>
    <s v="0125A000001NaBLQA0"/>
    <b v="0"/>
    <m/>
    <b v="0"/>
    <m/>
    <m/>
    <x v="2"/>
    <b v="0"/>
    <d v="2021-06-29T20:34:55"/>
    <m/>
    <m/>
    <b v="0"/>
    <x v="0"/>
    <m/>
    <m/>
    <n v="1303013"/>
    <m/>
    <x v="434"/>
    <n v="10"/>
    <n v="0"/>
  </r>
  <r>
    <s v="0015A00002BpRyhQAF"/>
    <b v="0"/>
    <m/>
    <b v="0"/>
    <m/>
    <m/>
    <m/>
    <x v="40"/>
    <b v="0"/>
    <m/>
    <m/>
    <s v="0035A00003UZdIpQAL"/>
    <m/>
    <m/>
    <s v="00531000007MUoEAAW"/>
    <b v="0"/>
    <d v="2019-05-01T17:42:50"/>
    <m/>
    <b v="0"/>
    <m/>
    <m/>
    <b v="0"/>
    <d v="2021-03-01T00:00:00"/>
    <n v="3"/>
    <n v="2021"/>
    <s v="Pipeline"/>
    <s v="Pipeline"/>
    <b v="0"/>
    <b v="0"/>
    <m/>
    <b v="1"/>
    <b v="0"/>
    <b v="0"/>
    <x v="9"/>
    <b v="0"/>
    <m/>
    <x v="0"/>
    <d v="2019-06-24T00:00:00"/>
    <s v="0055A00000BclF5QAJ"/>
    <d v="2021-04-14T20:01:34"/>
    <m/>
    <d v="2020-05-13T16:21:59"/>
    <m/>
    <m/>
    <b v="1"/>
    <m/>
    <m/>
    <s v="Field Sales"/>
    <m/>
    <m/>
    <m/>
    <m/>
    <m/>
    <x v="1500"/>
    <x v="0"/>
    <b v="0"/>
    <m/>
    <m/>
    <m/>
    <s v="00531000007Es7rAAC"/>
    <s v="01s31000003qafjAAA"/>
    <s v="CWAs;Explosives;Drugs"/>
    <m/>
    <m/>
    <m/>
    <s v="MX908"/>
    <m/>
    <m/>
    <s v="0125A000001NaBLQA0"/>
    <b v="0"/>
    <m/>
    <b v="0"/>
    <m/>
    <m/>
    <x v="2"/>
    <b v="0"/>
    <d v="2021-06-29T20:34:54"/>
    <m/>
    <m/>
    <b v="0"/>
    <x v="0"/>
    <m/>
    <m/>
    <n v="2508736"/>
    <m/>
    <x v="435"/>
    <n v="10"/>
    <n v="0"/>
  </r>
  <r>
    <s v="0015A00001yXW2kQAG"/>
    <b v="0"/>
    <m/>
    <b v="0"/>
    <m/>
    <m/>
    <m/>
    <x v="40"/>
    <b v="0"/>
    <m/>
    <m/>
    <s v="0035A00003GnBPqQAN"/>
    <m/>
    <m/>
    <s v="00531000007MUoEAAW"/>
    <b v="0"/>
    <d v="2019-12-13T22:32:51"/>
    <m/>
    <b v="0"/>
    <m/>
    <m/>
    <b v="0"/>
    <d v="2021-03-01T00:00:00"/>
    <n v="3"/>
    <n v="2021"/>
    <s v="Pipeline"/>
    <s v="Pipeline"/>
    <b v="0"/>
    <b v="0"/>
    <m/>
    <b v="1"/>
    <b v="0"/>
    <b v="0"/>
    <x v="9"/>
    <b v="0"/>
    <m/>
    <x v="0"/>
    <m/>
    <s v="00531000007MUoEAAW"/>
    <d v="2020-12-08T21:02:06"/>
    <m/>
    <d v="2020-01-06T18:18:06"/>
    <m/>
    <m/>
    <b v="1"/>
    <m/>
    <m/>
    <s v="Other"/>
    <m/>
    <m/>
    <m/>
    <m/>
    <m/>
    <x v="1501"/>
    <x v="0"/>
    <b v="0"/>
    <m/>
    <m/>
    <m/>
    <s v="005i0000000fNkyAAE"/>
    <s v="01s31000003qafjAAA"/>
    <s v="CWAs;Explosives;Drugs;All Hazards"/>
    <m/>
    <m/>
    <m/>
    <s v="MX908"/>
    <m/>
    <m/>
    <s v="0125A000001NaBLQA0"/>
    <b v="0"/>
    <m/>
    <b v="0"/>
    <m/>
    <m/>
    <x v="2"/>
    <b v="0"/>
    <d v="2021-06-29T20:34:55"/>
    <m/>
    <m/>
    <b v="0"/>
    <x v="0"/>
    <m/>
    <m/>
    <n v="6500000"/>
    <m/>
    <x v="436"/>
    <n v="10"/>
    <n v="0"/>
  </r>
  <r>
    <s v="0015A00002GnMDnQAN"/>
    <b v="0"/>
    <m/>
    <b v="0"/>
    <m/>
    <m/>
    <m/>
    <x v="40"/>
    <b v="0"/>
    <m/>
    <m/>
    <s v="0035A00003aKu3jQAC"/>
    <m/>
    <m/>
    <s v="00531000007MUoEAAW"/>
    <b v="0"/>
    <d v="2019-12-13T22:48:49"/>
    <m/>
    <b v="0"/>
    <m/>
    <m/>
    <b v="0"/>
    <d v="2021-03-01T00:00:00"/>
    <n v="3"/>
    <n v="2021"/>
    <s v="Pipeline"/>
    <s v="Pipeline"/>
    <b v="0"/>
    <b v="0"/>
    <m/>
    <b v="1"/>
    <b v="0"/>
    <b v="0"/>
    <x v="9"/>
    <b v="0"/>
    <m/>
    <x v="0"/>
    <m/>
    <s v="0055A00000BclF5QAJ"/>
    <d v="2021-04-11T20:08:00"/>
    <m/>
    <d v="2020-03-16T12:57:07"/>
    <m/>
    <m/>
    <b v="1"/>
    <m/>
    <m/>
    <s v="Field Sales"/>
    <m/>
    <m/>
    <m/>
    <m/>
    <m/>
    <x v="1502"/>
    <x v="0"/>
    <b v="0"/>
    <m/>
    <m/>
    <m/>
    <s v="00531000007Es7rAAC"/>
    <s v="01s31000003qafjAAA"/>
    <s v="CWAs"/>
    <m/>
    <m/>
    <m/>
    <s v="MX908"/>
    <m/>
    <m/>
    <s v="0125A000001NaBLQA0"/>
    <b v="0"/>
    <m/>
    <b v="0"/>
    <m/>
    <m/>
    <x v="2"/>
    <b v="0"/>
    <d v="2021-06-29T20:34:55"/>
    <m/>
    <m/>
    <b v="0"/>
    <x v="0"/>
    <m/>
    <m/>
    <n v="1625000"/>
    <m/>
    <x v="437"/>
    <n v="10"/>
    <n v="0"/>
  </r>
  <r>
    <s v="0015A00002Hds95QAB"/>
    <b v="0"/>
    <m/>
    <b v="0"/>
    <m/>
    <m/>
    <m/>
    <x v="40"/>
    <b v="0"/>
    <m/>
    <m/>
    <s v="0035A00003cbidLQAQ"/>
    <m/>
    <m/>
    <s v="00531000007MUoEAAW"/>
    <b v="0"/>
    <d v="2020-02-10T14:48:46"/>
    <m/>
    <b v="0"/>
    <m/>
    <m/>
    <b v="0"/>
    <d v="2021-03-01T00:00:00"/>
    <n v="3"/>
    <n v="2021"/>
    <s v="Pipeline"/>
    <s v="Pipeline"/>
    <b v="0"/>
    <b v="0"/>
    <m/>
    <b v="1"/>
    <b v="0"/>
    <b v="0"/>
    <x v="9"/>
    <b v="0"/>
    <m/>
    <x v="0"/>
    <d v="2020-07-20T00:00:00"/>
    <s v="00531000007KgPgAAK"/>
    <d v="2021-05-10T13:45:28"/>
    <m/>
    <d v="2021-05-10T13:45:28"/>
    <m/>
    <m/>
    <b v="1"/>
    <m/>
    <m/>
    <s v="Field Sales"/>
    <m/>
    <m/>
    <m/>
    <m/>
    <m/>
    <x v="1503"/>
    <x v="0"/>
    <b v="0"/>
    <m/>
    <m/>
    <m/>
    <s v="00531000007KgPgAAK"/>
    <s v="01si00000040RFIAA2"/>
    <s v="Drugs"/>
    <m/>
    <m/>
    <m/>
    <s v="MX908"/>
    <m/>
    <s v="0Q05A000001e8ulSAA"/>
    <s v="0125A000001NaBLQA0"/>
    <b v="0"/>
    <m/>
    <b v="0"/>
    <m/>
    <m/>
    <x v="2"/>
    <b v="0"/>
    <d v="2021-06-29T20:34:55"/>
    <m/>
    <m/>
    <b v="0"/>
    <x v="0"/>
    <m/>
    <m/>
    <n v="3317910"/>
    <m/>
    <x v="438"/>
    <n v="10"/>
    <n v="0"/>
  </r>
  <r>
    <s v="0015A00001tanOxQAI"/>
    <b v="0"/>
    <m/>
    <b v="0"/>
    <m/>
    <m/>
    <m/>
    <x v="40"/>
    <b v="0"/>
    <m/>
    <m/>
    <s v="0035A00003UXdhXQAT"/>
    <m/>
    <m/>
    <s v="00531000007Es7rAAC"/>
    <b v="0"/>
    <d v="2020-04-02T19:20:18"/>
    <m/>
    <b v="0"/>
    <m/>
    <m/>
    <b v="0"/>
    <d v="2021-03-01T00:00:00"/>
    <n v="3"/>
    <n v="2021"/>
    <s v="Pipeline"/>
    <s v="Pipeline"/>
    <b v="0"/>
    <b v="0"/>
    <m/>
    <b v="1"/>
    <b v="0"/>
    <b v="0"/>
    <x v="9"/>
    <b v="0"/>
    <m/>
    <x v="0"/>
    <d v="2021-04-27T00:00:00"/>
    <s v="0055A00000BclF5QAJ"/>
    <d v="2021-04-11T20:08:00"/>
    <m/>
    <d v="2021-03-01T16:07:07"/>
    <m/>
    <m/>
    <b v="1"/>
    <m/>
    <m/>
    <s v="Field Sales"/>
    <m/>
    <m/>
    <m/>
    <m/>
    <m/>
    <x v="1504"/>
    <x v="0"/>
    <b v="0"/>
    <m/>
    <m/>
    <m/>
    <s v="00531000007KgPgAAK"/>
    <s v="01s31000003qafjAAA"/>
    <s v="Explosives"/>
    <m/>
    <m/>
    <m/>
    <s v="MX908"/>
    <m/>
    <m/>
    <s v="0125A000001NaBLQA0"/>
    <b v="0"/>
    <m/>
    <b v="0"/>
    <m/>
    <m/>
    <x v="4"/>
    <b v="0"/>
    <d v="2021-06-29T20:34:55"/>
    <m/>
    <m/>
    <b v="0"/>
    <x v="0"/>
    <m/>
    <m/>
    <n v="1133728.68"/>
    <m/>
    <x v="439"/>
    <n v="30"/>
    <n v="0"/>
  </r>
  <r>
    <s v="0016e00002Ziz1nAAB"/>
    <b v="0"/>
    <m/>
    <b v="0"/>
    <m/>
    <m/>
    <m/>
    <x v="80"/>
    <b v="0"/>
    <m/>
    <m/>
    <m/>
    <m/>
    <m/>
    <s v="0055A000009GxI2QAK"/>
    <b v="0"/>
    <d v="2020-07-06T12:42:14"/>
    <m/>
    <b v="0"/>
    <m/>
    <m/>
    <b v="0"/>
    <d v="2021-03-01T00:00:00"/>
    <n v="3"/>
    <n v="2021"/>
    <s v="Pipeline"/>
    <s v="Pipeline"/>
    <b v="0"/>
    <b v="0"/>
    <m/>
    <b v="1"/>
    <b v="0"/>
    <b v="0"/>
    <x v="9"/>
    <b v="0"/>
    <m/>
    <x v="0"/>
    <m/>
    <s v="0055A000009GxI2QAK"/>
    <d v="2021-06-11T19:32:04"/>
    <m/>
    <d v="2020-07-22T14:50:05"/>
    <m/>
    <m/>
    <b v="1"/>
    <m/>
    <m/>
    <s v="Field Sales"/>
    <m/>
    <m/>
    <m/>
    <m/>
    <m/>
    <x v="1505"/>
    <x v="0"/>
    <b v="0"/>
    <m/>
    <m/>
    <m/>
    <s v="0055A000009GxI2QAK"/>
    <s v="01si00000040RFIAA2"/>
    <s v="Drugs"/>
    <s v="Drugs"/>
    <s v="003i000001yjgLhAAI"/>
    <m/>
    <s v="MX908"/>
    <m/>
    <m/>
    <s v="0125A000001NaBLQA0"/>
    <b v="0"/>
    <s v="Explosives"/>
    <b v="0"/>
    <m/>
    <m/>
    <x v="4"/>
    <b v="0"/>
    <d v="2021-06-29T20:34:55"/>
    <m/>
    <m/>
    <b v="0"/>
    <x v="0"/>
    <m/>
    <m/>
    <n v="731250"/>
    <m/>
    <x v="440"/>
    <n v="30"/>
    <n v="0"/>
  </r>
  <r>
    <s v="0013100001mIDLTAA4"/>
    <b v="0"/>
    <m/>
    <b v="0"/>
    <m/>
    <m/>
    <m/>
    <x v="40"/>
    <b v="0"/>
    <m/>
    <m/>
    <m/>
    <m/>
    <m/>
    <s v="00531000008F2qlAAC"/>
    <b v="0"/>
    <d v="2020-01-10T19:47:39"/>
    <m/>
    <b v="0"/>
    <m/>
    <m/>
    <b v="0"/>
    <d v="2021-03-01T00:00:00"/>
    <n v="3"/>
    <n v="2021"/>
    <s v="BestCase"/>
    <s v="Best Case"/>
    <b v="0"/>
    <b v="0"/>
    <m/>
    <b v="1"/>
    <b v="0"/>
    <b v="0"/>
    <x v="9"/>
    <b v="0"/>
    <m/>
    <x v="0"/>
    <d v="2020-02-18T00:00:00"/>
    <s v="00531000008F2qlAAC"/>
    <d v="2021-05-18T12:58:18"/>
    <m/>
    <d v="2021-05-18T12:58:18"/>
    <d v="2021-05-18T00:00:00"/>
    <m/>
    <b v="1"/>
    <m/>
    <m/>
    <s v="Field Sales"/>
    <m/>
    <m/>
    <m/>
    <m/>
    <m/>
    <x v="1506"/>
    <x v="0"/>
    <b v="0"/>
    <m/>
    <m/>
    <m/>
    <s v="00531000008F2qlAAC"/>
    <s v="01si00000040RFIAA2"/>
    <s v="CWAs;All Hazards"/>
    <m/>
    <m/>
    <m/>
    <s v="MX908"/>
    <m/>
    <m/>
    <s v="0125A000001NaBLQA0"/>
    <b v="0"/>
    <m/>
    <b v="0"/>
    <m/>
    <m/>
    <x v="9"/>
    <b v="0"/>
    <d v="2021-06-29T20:34:55"/>
    <m/>
    <m/>
    <b v="0"/>
    <x v="0"/>
    <n v="0"/>
    <n v="0"/>
    <n v="1249510.24"/>
    <m/>
    <x v="441"/>
    <n v="50"/>
    <n v="0"/>
  </r>
  <r>
    <s v="0015A000023DKSKQA4"/>
    <b v="0"/>
    <m/>
    <b v="0"/>
    <m/>
    <m/>
    <m/>
    <x v="40"/>
    <b v="0"/>
    <m/>
    <m/>
    <s v="0035A00003cd6B6QAI"/>
    <m/>
    <m/>
    <s v="00531000007MUoEAAW"/>
    <b v="0"/>
    <d v="2020-02-21T19:46:00"/>
    <m/>
    <b v="0"/>
    <s v="ADS"/>
    <d v="2021-09-30T00:00:00"/>
    <b v="0"/>
    <d v="2021-03-01T00:00:00"/>
    <n v="3"/>
    <n v="2021"/>
    <s v="BestCase"/>
    <s v="Best Case"/>
    <b v="0"/>
    <b v="0"/>
    <s v="OTHER"/>
    <b v="1"/>
    <b v="0"/>
    <b v="0"/>
    <x v="9"/>
    <b v="0"/>
    <m/>
    <x v="0"/>
    <d v="2021-04-06T00:00:00"/>
    <s v="0055A00000Bd3dUQAR"/>
    <d v="2021-06-22T13:17:32"/>
    <m/>
    <d v="2020-10-19T14:15:54"/>
    <m/>
    <m/>
    <b v="1"/>
    <m/>
    <m/>
    <s v="Field Sales"/>
    <m/>
    <m/>
    <m/>
    <m/>
    <m/>
    <x v="1507"/>
    <x v="0"/>
    <b v="0"/>
    <m/>
    <m/>
    <m/>
    <s v="0055A00000Bd3dUQAR"/>
    <s v="01s31000003qafjAAA"/>
    <s v="Explosives;Drugs"/>
    <s v="Explosives"/>
    <m/>
    <m/>
    <s v="MX908"/>
    <m/>
    <m/>
    <s v="0125A000001NaBLQA0"/>
    <b v="0"/>
    <s v="Drugs"/>
    <b v="0"/>
    <m/>
    <m/>
    <x v="9"/>
    <b v="0"/>
    <d v="2021-06-29T20:34:55"/>
    <m/>
    <m/>
    <b v="0"/>
    <x v="0"/>
    <n v="0"/>
    <n v="0"/>
    <n v="5258990.5"/>
    <m/>
    <x v="442"/>
    <n v="50"/>
    <n v="0"/>
  </r>
  <r>
    <s v="0015A000021OrGpQAK"/>
    <b v="0"/>
    <m/>
    <b v="0"/>
    <m/>
    <m/>
    <m/>
    <x v="281"/>
    <b v="0"/>
    <m/>
    <m/>
    <s v="0035A00003IOONWQA5"/>
    <m/>
    <m/>
    <s v="00531000007MUoEAAW"/>
    <b v="0"/>
    <d v="2019-03-13T13:52:04"/>
    <m/>
    <b v="0"/>
    <m/>
    <m/>
    <b v="0"/>
    <d v="2021-03-01T00:00:00"/>
    <n v="3"/>
    <n v="2021"/>
    <s v="Forecast"/>
    <s v="Commit"/>
    <b v="0"/>
    <b v="0"/>
    <m/>
    <b v="1"/>
    <b v="0"/>
    <b v="0"/>
    <x v="9"/>
    <b v="0"/>
    <m/>
    <x v="0"/>
    <d v="2019-03-13T00:00:00"/>
    <s v="00531000007KgPgAAK"/>
    <d v="2021-06-28T12:51:39"/>
    <m/>
    <d v="2021-06-21T14:39:13"/>
    <d v="2021-06-21T00:00:00"/>
    <m/>
    <b v="1"/>
    <m/>
    <m/>
    <s v="Field Sales"/>
    <m/>
    <m/>
    <m/>
    <m/>
    <m/>
    <x v="1508"/>
    <x v="0"/>
    <b v="0"/>
    <m/>
    <m/>
    <m/>
    <s v="00531000007KgPgAAK"/>
    <s v="01s31000003qafjAAA"/>
    <s v="CWAs;Explosives;Drugs"/>
    <m/>
    <m/>
    <m/>
    <s v="MX908"/>
    <m/>
    <m/>
    <s v="0125A000001NaBLQA0"/>
    <b v="0"/>
    <m/>
    <b v="0"/>
    <m/>
    <m/>
    <x v="11"/>
    <b v="0"/>
    <d v="2021-06-29T20:34:54"/>
    <m/>
    <m/>
    <b v="0"/>
    <x v="0"/>
    <n v="1"/>
    <n v="1"/>
    <n v="65636"/>
    <m/>
    <x v="443"/>
    <n v="90"/>
    <n v="0"/>
  </r>
  <r>
    <s v="0015A00001taqfSQAQ"/>
    <b v="0"/>
    <m/>
    <b v="0"/>
    <m/>
    <m/>
    <m/>
    <x v="39"/>
    <b v="0"/>
    <m/>
    <m/>
    <s v="0035A00003Cd10CQAR"/>
    <m/>
    <m/>
    <s v="00531000007MUoEAAW"/>
    <b v="0"/>
    <d v="2019-07-02T12:53:30"/>
    <m/>
    <b v="0"/>
    <m/>
    <m/>
    <b v="0"/>
    <d v="2020-04-01T00:00:00"/>
    <n v="4"/>
    <n v="2020"/>
    <s v="Pipeline"/>
    <s v="Pipeline"/>
    <b v="0"/>
    <b v="0"/>
    <m/>
    <b v="1"/>
    <b v="0"/>
    <b v="0"/>
    <x v="9"/>
    <b v="0"/>
    <m/>
    <x v="0"/>
    <d v="2020-08-07T00:00:00"/>
    <s v="0055A00000BclF5QAJ"/>
    <d v="2021-04-11T19:52:07"/>
    <m/>
    <d v="2020-02-24T13:55:05"/>
    <m/>
    <m/>
    <b v="1"/>
    <m/>
    <m/>
    <s v="Inside Sales"/>
    <m/>
    <m/>
    <m/>
    <m/>
    <m/>
    <x v="1509"/>
    <x v="0"/>
    <b v="0"/>
    <m/>
    <m/>
    <m/>
    <s v="00531000007KgPgAAK"/>
    <s v="01s31000003qafjAAA"/>
    <s v="Drugs"/>
    <m/>
    <m/>
    <m/>
    <m/>
    <m/>
    <s v="0Q05A000001wplkSAA"/>
    <s v="0125A000001NaBLQA0"/>
    <b v="0"/>
    <m/>
    <b v="0"/>
    <m/>
    <m/>
    <x v="2"/>
    <b v="0"/>
    <d v="2021-06-29T20:34:54"/>
    <m/>
    <m/>
    <b v="0"/>
    <x v="0"/>
    <m/>
    <m/>
    <n v="523496"/>
    <m/>
    <x v="444"/>
    <n v="10"/>
    <n v="0"/>
  </r>
  <r>
    <s v="0015A00002DRnBqQAL"/>
    <b v="0"/>
    <m/>
    <b v="0"/>
    <m/>
    <m/>
    <m/>
    <x v="39"/>
    <b v="0"/>
    <m/>
    <m/>
    <m/>
    <m/>
    <m/>
    <s v="00531000007MUoEAAW"/>
    <b v="0"/>
    <d v="2019-09-03T12:42:57"/>
    <m/>
    <b v="0"/>
    <m/>
    <m/>
    <b v="0"/>
    <d v="2020-04-01T00:00:00"/>
    <n v="4"/>
    <n v="2020"/>
    <s v="Pipeline"/>
    <s v="Pipeline"/>
    <b v="0"/>
    <b v="0"/>
    <m/>
    <b v="1"/>
    <b v="0"/>
    <b v="0"/>
    <x v="9"/>
    <b v="0"/>
    <m/>
    <x v="0"/>
    <d v="2019-09-03T00:00:00"/>
    <s v="0055A00000BclF5QAJ"/>
    <d v="2021-04-11T20:08:00"/>
    <m/>
    <d v="2020-01-06T18:18:06"/>
    <m/>
    <m/>
    <b v="1"/>
    <m/>
    <m/>
    <s v="Field Sales"/>
    <m/>
    <m/>
    <m/>
    <m/>
    <m/>
    <x v="1510"/>
    <x v="0"/>
    <b v="0"/>
    <m/>
    <m/>
    <m/>
    <s v="00531000007KgPgAAK"/>
    <s v="01si00000040RFIAA2"/>
    <s v="Explosives"/>
    <m/>
    <m/>
    <m/>
    <m/>
    <m/>
    <m/>
    <s v="0125A000001NaBLQA0"/>
    <b v="0"/>
    <m/>
    <b v="0"/>
    <m/>
    <m/>
    <x v="2"/>
    <b v="0"/>
    <d v="2021-06-29T20:34:54"/>
    <m/>
    <m/>
    <b v="0"/>
    <x v="0"/>
    <m/>
    <m/>
    <n v="1895909.2"/>
    <m/>
    <x v="445"/>
    <n v="10"/>
    <n v="0"/>
  </r>
  <r>
    <s v="0015A00001tZt4AQAS"/>
    <b v="0"/>
    <m/>
    <b v="0"/>
    <m/>
    <m/>
    <m/>
    <x v="75"/>
    <b v="0"/>
    <m/>
    <m/>
    <m/>
    <m/>
    <m/>
    <s v="00531000007KgPgAAK"/>
    <b v="0"/>
    <d v="2017-06-19T13:47:09"/>
    <m/>
    <b v="0"/>
    <m/>
    <m/>
    <b v="0"/>
    <d v="2017-04-01T00:00:00"/>
    <n v="4"/>
    <n v="2017"/>
    <s v="Pipeline"/>
    <s v="Pipeline"/>
    <b v="0"/>
    <b v="0"/>
    <m/>
    <b v="1"/>
    <b v="0"/>
    <b v="0"/>
    <x v="2"/>
    <b v="0"/>
    <m/>
    <x v="0"/>
    <m/>
    <s v="0055A00000BclF5QAJ"/>
    <d v="2021-04-11T19:52:07"/>
    <m/>
    <d v="2020-06-01T19:18:15"/>
    <m/>
    <m/>
    <b v="1"/>
    <m/>
    <m/>
    <s v="Inside Sales"/>
    <m/>
    <m/>
    <m/>
    <m/>
    <m/>
    <x v="1511"/>
    <x v="0"/>
    <b v="0"/>
    <m/>
    <m/>
    <m/>
    <s v="00531000007KgPgAAK"/>
    <s v="01s31000003qafjAAA"/>
    <m/>
    <m/>
    <m/>
    <m/>
    <m/>
    <m/>
    <m/>
    <s v="0125A000001NaBLQA0"/>
    <b v="0"/>
    <m/>
    <b v="0"/>
    <m/>
    <m/>
    <x v="2"/>
    <b v="0"/>
    <d v="2021-06-29T20:34:54"/>
    <m/>
    <m/>
    <b v="0"/>
    <x v="0"/>
    <m/>
    <m/>
    <n v="554296"/>
    <m/>
    <x v="446"/>
    <n v="10"/>
    <n v="0"/>
  </r>
  <r>
    <s v="0013100001gX4A9AAK"/>
    <b v="0"/>
    <m/>
    <b v="0"/>
    <m/>
    <m/>
    <m/>
    <x v="39"/>
    <b v="0"/>
    <m/>
    <m/>
    <m/>
    <m/>
    <m/>
    <s v="00531000007KgPgAAK"/>
    <b v="0"/>
    <d v="2017-08-30T04:01:16"/>
    <m/>
    <b v="0"/>
    <m/>
    <m/>
    <b v="0"/>
    <d v="2020-04-01T00:00:00"/>
    <n v="4"/>
    <n v="2020"/>
    <s v="Pipeline"/>
    <s v="Pipeline"/>
    <b v="0"/>
    <b v="0"/>
    <m/>
    <b v="1"/>
    <b v="0"/>
    <b v="0"/>
    <x v="2"/>
    <b v="0"/>
    <m/>
    <x v="0"/>
    <m/>
    <s v="0055A00000BclF5QAJ"/>
    <d v="2021-04-11T19:52:07"/>
    <m/>
    <d v="2020-01-06T18:18:06"/>
    <m/>
    <m/>
    <b v="1"/>
    <m/>
    <m/>
    <s v="Inside Sales"/>
    <m/>
    <m/>
    <m/>
    <m/>
    <m/>
    <x v="1512"/>
    <x v="0"/>
    <b v="0"/>
    <m/>
    <m/>
    <m/>
    <s v="00531000007KgPgAAK"/>
    <s v="01s31000003qafjAAA"/>
    <m/>
    <m/>
    <m/>
    <m/>
    <m/>
    <m/>
    <m/>
    <s v="0125A000001NaBLQA0"/>
    <b v="0"/>
    <m/>
    <b v="0"/>
    <m/>
    <m/>
    <x v="2"/>
    <b v="0"/>
    <d v="2021-06-29T20:34:54"/>
    <m/>
    <m/>
    <b v="0"/>
    <x v="0"/>
    <m/>
    <m/>
    <n v="3475360"/>
    <m/>
    <x v="447"/>
    <n v="10"/>
    <n v="0"/>
  </r>
  <r>
    <s v="0015A00001xQ27BQAS"/>
    <b v="0"/>
    <m/>
    <b v="0"/>
    <m/>
    <m/>
    <m/>
    <x v="296"/>
    <b v="0"/>
    <m/>
    <m/>
    <s v="0035A00003UaoVCQAZ"/>
    <m/>
    <m/>
    <s v="00531000007MUoEAAW"/>
    <b v="0"/>
    <d v="2020-08-24T16:52:06"/>
    <m/>
    <b v="0"/>
    <m/>
    <m/>
    <b v="0"/>
    <d v="2020-04-01T00:00:00"/>
    <n v="4"/>
    <n v="2020"/>
    <s v="Pipeline"/>
    <s v="Pipeline"/>
    <b v="0"/>
    <b v="0"/>
    <m/>
    <b v="1"/>
    <b v="0"/>
    <b v="0"/>
    <x v="2"/>
    <b v="0"/>
    <m/>
    <x v="0"/>
    <m/>
    <s v="0055A00000BclF5QAJ"/>
    <d v="2021-04-11T20:08:00"/>
    <m/>
    <m/>
    <m/>
    <m/>
    <b v="1"/>
    <m/>
    <m/>
    <s v="Field Sales"/>
    <m/>
    <m/>
    <m/>
    <m/>
    <m/>
    <x v="1513"/>
    <x v="0"/>
    <b v="0"/>
    <m/>
    <m/>
    <m/>
    <s v="00531000007Es7rAAC"/>
    <s v="01s31000003qafjAAA"/>
    <s v="Explosives;Drugs"/>
    <m/>
    <m/>
    <m/>
    <s v="MX908"/>
    <m/>
    <m/>
    <s v="0125A000001NaBLQA0"/>
    <b v="0"/>
    <m/>
    <b v="0"/>
    <m/>
    <m/>
    <x v="2"/>
    <b v="0"/>
    <d v="2021-06-29T20:34:55"/>
    <m/>
    <m/>
    <b v="0"/>
    <x v="0"/>
    <m/>
    <m/>
    <n v="6355866"/>
    <m/>
    <x v="448"/>
    <n v="10"/>
    <n v="0"/>
  </r>
  <r>
    <s v="001i000001MZ8IpAAL"/>
    <b v="0"/>
    <m/>
    <b v="0"/>
    <m/>
    <m/>
    <m/>
    <x v="296"/>
    <b v="0"/>
    <m/>
    <m/>
    <s v="0035A00003YxQT8QAN"/>
    <m/>
    <m/>
    <s v="00531000007MUoEAAW"/>
    <b v="0"/>
    <d v="2020-08-25T15:17:49"/>
    <m/>
    <b v="0"/>
    <m/>
    <m/>
    <b v="0"/>
    <d v="2020-04-01T00:00:00"/>
    <n v="4"/>
    <n v="2020"/>
    <s v="Pipeline"/>
    <s v="Pipeline"/>
    <b v="0"/>
    <b v="0"/>
    <m/>
    <b v="1"/>
    <b v="0"/>
    <b v="0"/>
    <x v="2"/>
    <b v="0"/>
    <m/>
    <x v="0"/>
    <d v="2020-08-25T00:00:00"/>
    <s v="0055A00000BclF5QAJ"/>
    <d v="2021-04-11T20:08:00"/>
    <m/>
    <m/>
    <m/>
    <m/>
    <b v="1"/>
    <m/>
    <m/>
    <s v="Field Sales"/>
    <m/>
    <m/>
    <m/>
    <m/>
    <m/>
    <x v="1514"/>
    <x v="0"/>
    <b v="0"/>
    <m/>
    <m/>
    <m/>
    <s v="00531000007Es7rAAC"/>
    <s v="01s31000003qafjAAA"/>
    <s v="Explosives;Drugs"/>
    <m/>
    <m/>
    <m/>
    <s v="MX908"/>
    <m/>
    <m/>
    <s v="0125A000001NaBLQA0"/>
    <b v="0"/>
    <m/>
    <b v="0"/>
    <m/>
    <m/>
    <x v="2"/>
    <b v="0"/>
    <d v="2021-06-29T20:34:55"/>
    <m/>
    <m/>
    <b v="0"/>
    <x v="0"/>
    <m/>
    <m/>
    <n v="6355866"/>
    <m/>
    <x v="448"/>
    <n v="10"/>
    <n v="0"/>
  </r>
  <r>
    <s v="0013100001VXN1KAAX"/>
    <b v="0"/>
    <m/>
    <b v="0"/>
    <m/>
    <m/>
    <m/>
    <x v="296"/>
    <b v="0"/>
    <m/>
    <m/>
    <m/>
    <m/>
    <m/>
    <s v="00531000007MUoEAAW"/>
    <b v="0"/>
    <d v="2020-08-25T15:26:43"/>
    <m/>
    <b v="0"/>
    <m/>
    <m/>
    <b v="0"/>
    <d v="2020-04-01T00:00:00"/>
    <n v="4"/>
    <n v="2020"/>
    <s v="Pipeline"/>
    <s v="Pipeline"/>
    <b v="0"/>
    <b v="0"/>
    <m/>
    <b v="1"/>
    <b v="0"/>
    <b v="0"/>
    <x v="2"/>
    <b v="0"/>
    <m/>
    <x v="0"/>
    <d v="2020-08-25T00:00:00"/>
    <s v="0055A00000BclF5QAJ"/>
    <d v="2021-04-11T20:08:00"/>
    <m/>
    <m/>
    <m/>
    <m/>
    <b v="1"/>
    <m/>
    <m/>
    <s v="Field Sales"/>
    <m/>
    <m/>
    <m/>
    <m/>
    <m/>
    <x v="1515"/>
    <x v="0"/>
    <b v="0"/>
    <m/>
    <m/>
    <m/>
    <s v="00531000007Es7rAAC"/>
    <s v="01s31000003qafjAAA"/>
    <s v="Explosives;Drugs"/>
    <m/>
    <m/>
    <m/>
    <s v="MX908"/>
    <m/>
    <m/>
    <s v="0125A000001NaBLQA0"/>
    <b v="0"/>
    <m/>
    <b v="0"/>
    <m/>
    <m/>
    <x v="2"/>
    <b v="0"/>
    <d v="2021-06-29T20:34:55"/>
    <m/>
    <m/>
    <b v="0"/>
    <x v="0"/>
    <m/>
    <m/>
    <n v="6355866"/>
    <m/>
    <x v="448"/>
    <n v="10"/>
    <n v="0"/>
  </r>
  <r>
    <s v="0013100001fpz8iAAA"/>
    <b v="0"/>
    <m/>
    <b v="0"/>
    <m/>
    <m/>
    <m/>
    <x v="296"/>
    <b v="0"/>
    <m/>
    <m/>
    <s v="0035A00003ih4fjQAA"/>
    <m/>
    <m/>
    <s v="00531000007MUoEAAW"/>
    <b v="0"/>
    <d v="2020-08-25T15:31:46"/>
    <m/>
    <b v="0"/>
    <m/>
    <m/>
    <b v="0"/>
    <d v="2020-04-01T00:00:00"/>
    <n v="4"/>
    <n v="2020"/>
    <s v="Pipeline"/>
    <s v="Pipeline"/>
    <b v="0"/>
    <b v="0"/>
    <m/>
    <b v="1"/>
    <b v="0"/>
    <b v="0"/>
    <x v="2"/>
    <b v="0"/>
    <m/>
    <x v="0"/>
    <m/>
    <s v="0055A00000BclF5QAJ"/>
    <d v="2021-04-11T20:08:00"/>
    <m/>
    <m/>
    <m/>
    <m/>
    <b v="1"/>
    <m/>
    <m/>
    <s v="Field Sales"/>
    <m/>
    <m/>
    <m/>
    <m/>
    <m/>
    <x v="1516"/>
    <x v="0"/>
    <b v="0"/>
    <m/>
    <m/>
    <m/>
    <s v="00531000007Es7rAAC"/>
    <s v="01s31000003qafjAAA"/>
    <s v="Explosives;Drugs"/>
    <m/>
    <m/>
    <m/>
    <s v="MX908"/>
    <m/>
    <m/>
    <s v="0125A000001NaBLQA0"/>
    <b v="0"/>
    <m/>
    <b v="0"/>
    <m/>
    <m/>
    <x v="2"/>
    <b v="0"/>
    <d v="2021-06-29T20:34:55"/>
    <m/>
    <m/>
    <b v="0"/>
    <x v="0"/>
    <m/>
    <m/>
    <n v="6355866"/>
    <m/>
    <x v="448"/>
    <n v="10"/>
    <n v="0"/>
  </r>
  <r>
    <s v="0013100001gbj6NAAQ"/>
    <b v="0"/>
    <m/>
    <b v="0"/>
    <m/>
    <m/>
    <m/>
    <x v="296"/>
    <b v="0"/>
    <m/>
    <m/>
    <m/>
    <m/>
    <m/>
    <s v="00531000007MUoEAAW"/>
    <b v="0"/>
    <d v="2020-08-25T15:40:47"/>
    <m/>
    <b v="0"/>
    <m/>
    <m/>
    <b v="0"/>
    <d v="2020-04-01T00:00:00"/>
    <n v="4"/>
    <n v="2020"/>
    <s v="Pipeline"/>
    <s v="Pipeline"/>
    <b v="0"/>
    <b v="0"/>
    <m/>
    <b v="1"/>
    <b v="0"/>
    <b v="0"/>
    <x v="2"/>
    <b v="0"/>
    <m/>
    <x v="0"/>
    <m/>
    <s v="0055A00000BclF5QAJ"/>
    <d v="2021-04-11T20:08:00"/>
    <m/>
    <m/>
    <m/>
    <m/>
    <b v="1"/>
    <m/>
    <m/>
    <s v="Field Sales"/>
    <m/>
    <m/>
    <m/>
    <m/>
    <m/>
    <x v="1517"/>
    <x v="0"/>
    <b v="0"/>
    <m/>
    <m/>
    <m/>
    <s v="00531000007Es7rAAC"/>
    <s v="01s31000003qafjAAA"/>
    <s v="Explosives;Drugs"/>
    <m/>
    <m/>
    <m/>
    <s v="MX908"/>
    <m/>
    <m/>
    <s v="0125A000001NaBLQA0"/>
    <b v="0"/>
    <m/>
    <b v="0"/>
    <m/>
    <m/>
    <x v="2"/>
    <b v="0"/>
    <d v="2021-06-29T20:34:55"/>
    <m/>
    <m/>
    <b v="0"/>
    <x v="0"/>
    <m/>
    <m/>
    <n v="6355866"/>
    <m/>
    <x v="448"/>
    <n v="10"/>
    <n v="0"/>
  </r>
  <r>
    <s v="0015A00002JPEWVQA5"/>
    <b v="0"/>
    <m/>
    <b v="0"/>
    <m/>
    <m/>
    <m/>
    <x v="292"/>
    <b v="0"/>
    <m/>
    <m/>
    <m/>
    <m/>
    <m/>
    <s v="00531000007MUoEAAW"/>
    <b v="0"/>
    <d v="2020-04-07T19:41:37"/>
    <m/>
    <b v="0"/>
    <m/>
    <m/>
    <b v="0"/>
    <d v="2020-04-01T00:00:00"/>
    <n v="4"/>
    <n v="2020"/>
    <s v="Pipeline"/>
    <s v="Pipeline"/>
    <b v="0"/>
    <b v="0"/>
    <m/>
    <b v="1"/>
    <b v="0"/>
    <b v="0"/>
    <x v="3"/>
    <b v="0"/>
    <m/>
    <x v="0"/>
    <d v="2020-04-07T00:00:00"/>
    <s v="0055A00000BclF5QAJ"/>
    <d v="2021-04-11T19:52:07"/>
    <m/>
    <m/>
    <m/>
    <m/>
    <b v="1"/>
    <m/>
    <m/>
    <s v="Inside Sales"/>
    <m/>
    <m/>
    <m/>
    <m/>
    <m/>
    <x v="1518"/>
    <x v="0"/>
    <b v="0"/>
    <m/>
    <m/>
    <m/>
    <s v="00531000007KgPgAAK"/>
    <s v="01si00000040RFIAA2"/>
    <s v="Drugs"/>
    <m/>
    <m/>
    <m/>
    <s v="MX908"/>
    <m/>
    <s v="0Q05A000001eBmWSAU"/>
    <s v="0125A000001NaBLQA0"/>
    <b v="0"/>
    <m/>
    <b v="0"/>
    <m/>
    <m/>
    <x v="2"/>
    <b v="0"/>
    <d v="2021-06-29T20:34:55"/>
    <m/>
    <m/>
    <b v="0"/>
    <x v="0"/>
    <m/>
    <m/>
    <n v="655490"/>
    <m/>
    <x v="449"/>
    <n v="10"/>
    <n v="0"/>
  </r>
  <r>
    <s v="0016e00002ZwUYxAAN"/>
    <b v="0"/>
    <m/>
    <b v="0"/>
    <m/>
    <m/>
    <m/>
    <x v="10"/>
    <b v="0"/>
    <m/>
    <m/>
    <m/>
    <m/>
    <m/>
    <s v="00531000008F2qlAAC"/>
    <b v="0"/>
    <d v="2019-12-16T02:34:13"/>
    <m/>
    <b v="0"/>
    <m/>
    <m/>
    <b v="0"/>
    <d v="2021-04-01T00:00:00"/>
    <n v="4"/>
    <n v="2021"/>
    <s v="Pipeline"/>
    <s v="Pipeline"/>
    <b v="0"/>
    <b v="0"/>
    <m/>
    <b v="1"/>
    <b v="0"/>
    <b v="0"/>
    <x v="3"/>
    <b v="0"/>
    <m/>
    <x v="0"/>
    <m/>
    <s v="00531000008F2qlAAC"/>
    <d v="2021-06-21T13:32:53"/>
    <m/>
    <d v="2020-11-16T14:22:49"/>
    <m/>
    <m/>
    <b v="1"/>
    <m/>
    <m/>
    <s v="Field Sales"/>
    <m/>
    <m/>
    <m/>
    <m/>
    <m/>
    <x v="1519"/>
    <x v="0"/>
    <b v="0"/>
    <m/>
    <m/>
    <m/>
    <s v="00531000008F2qlAAC"/>
    <s v="01si00000040RFIAA2"/>
    <s v="CWAs"/>
    <m/>
    <s v="00331000034mk78AAA"/>
    <m/>
    <s v="MX908"/>
    <m/>
    <m/>
    <s v="0125A000001NaBLQA0"/>
    <b v="0"/>
    <m/>
    <b v="0"/>
    <m/>
    <m/>
    <x v="4"/>
    <b v="0"/>
    <d v="2021-06-29T20:34:55"/>
    <m/>
    <m/>
    <b v="0"/>
    <x v="0"/>
    <m/>
    <m/>
    <n v="295186.5"/>
    <m/>
    <x v="450"/>
    <n v="30"/>
    <n v="0"/>
  </r>
  <r>
    <s v="0015A000023DKSKQA4"/>
    <b v="0"/>
    <m/>
    <b v="0"/>
    <m/>
    <m/>
    <m/>
    <x v="39"/>
    <b v="0"/>
    <m/>
    <m/>
    <m/>
    <m/>
    <m/>
    <s v="00531000007MUoEAAW"/>
    <b v="0"/>
    <d v="2020-05-21T20:20:03"/>
    <m/>
    <b v="0"/>
    <s v="Federal Resources"/>
    <d v="2020-12-31T00:00:00"/>
    <b v="0"/>
    <d v="2020-04-01T00:00:00"/>
    <n v="4"/>
    <n v="2020"/>
    <s v="Pipeline"/>
    <s v="Pipeline"/>
    <b v="0"/>
    <b v="0"/>
    <m/>
    <b v="1"/>
    <b v="0"/>
    <b v="0"/>
    <x v="3"/>
    <b v="0"/>
    <m/>
    <x v="0"/>
    <d v="2020-05-21T00:00:00"/>
    <s v="0055A00000BclF5QAJ"/>
    <d v="2021-04-11T20:08:00"/>
    <m/>
    <d v="2020-08-02T23:55:40"/>
    <m/>
    <m/>
    <b v="1"/>
    <m/>
    <m/>
    <s v="Field Sales"/>
    <m/>
    <m/>
    <m/>
    <m/>
    <m/>
    <x v="1520"/>
    <x v="0"/>
    <b v="0"/>
    <m/>
    <m/>
    <m/>
    <s v="00531000007Es7rAAC"/>
    <s v="01s31000003qafjAAA"/>
    <m/>
    <m/>
    <m/>
    <m/>
    <s v="MX908"/>
    <m/>
    <m/>
    <s v="0125A000001NaBLQA0"/>
    <b v="0"/>
    <m/>
    <b v="0"/>
    <m/>
    <m/>
    <x v="2"/>
    <b v="0"/>
    <d v="2021-06-29T20:34:55"/>
    <m/>
    <m/>
    <b v="0"/>
    <x v="0"/>
    <m/>
    <m/>
    <n v="1475175"/>
    <m/>
    <x v="451"/>
    <n v="10"/>
    <n v="0"/>
  </r>
  <r>
    <s v="0013100001gawnXAAQ"/>
    <b v="0"/>
    <m/>
    <b v="0"/>
    <m/>
    <m/>
    <m/>
    <x v="10"/>
    <b v="0"/>
    <m/>
    <m/>
    <m/>
    <m/>
    <m/>
    <s v="00531000007MUoEAAW"/>
    <b v="0"/>
    <d v="2021-02-22T18:36:55"/>
    <m/>
    <b v="0"/>
    <m/>
    <m/>
    <b v="0"/>
    <d v="2021-04-01T00:00:00"/>
    <n v="4"/>
    <n v="2021"/>
    <s v="Pipeline"/>
    <s v="Pipeline"/>
    <b v="0"/>
    <b v="0"/>
    <m/>
    <b v="1"/>
    <b v="0"/>
    <b v="0"/>
    <x v="3"/>
    <b v="0"/>
    <m/>
    <x v="0"/>
    <d v="2021-02-22T00:00:00"/>
    <s v="0055A00000BclF5QAJ"/>
    <d v="2021-04-11T20:08:00"/>
    <m/>
    <d v="2021-03-19T10:09:04"/>
    <m/>
    <m/>
    <b v="1"/>
    <m/>
    <m/>
    <s v="Field Sales"/>
    <m/>
    <m/>
    <m/>
    <m/>
    <m/>
    <x v="1521"/>
    <x v="0"/>
    <b v="0"/>
    <m/>
    <m/>
    <m/>
    <s v="00531000007KgPgAAK"/>
    <s v="01si00000040RFIAA2"/>
    <m/>
    <s v="Explosives"/>
    <m/>
    <m/>
    <s v="MX908"/>
    <m/>
    <s v="0Q05A000001eUY9SAM"/>
    <s v="0125A000001NaBLQA0"/>
    <b v="0"/>
    <m/>
    <b v="0"/>
    <m/>
    <m/>
    <x v="2"/>
    <b v="0"/>
    <d v="2021-06-29T20:34:55"/>
    <m/>
    <m/>
    <b v="0"/>
    <x v="0"/>
    <m/>
    <m/>
    <n v="614091.69999999995"/>
    <m/>
    <x v="452"/>
    <n v="10"/>
    <n v="0"/>
  </r>
  <r>
    <s v="001i000000K38RYAAZ"/>
    <b v="0"/>
    <m/>
    <b v="0"/>
    <m/>
    <m/>
    <m/>
    <x v="10"/>
    <b v="0"/>
    <m/>
    <m/>
    <m/>
    <m/>
    <m/>
    <s v="005i0000000fNkyAAE"/>
    <b v="0"/>
    <d v="2021-03-18T22:09:06"/>
    <m/>
    <b v="0"/>
    <s v="Federal Resources"/>
    <d v="2021-12-31T00:00:00"/>
    <b v="0"/>
    <d v="2021-04-01T00:00:00"/>
    <n v="4"/>
    <n v="2021"/>
    <s v="Pipeline"/>
    <s v="Pipeline"/>
    <b v="0"/>
    <b v="0"/>
    <s v="OTHER"/>
    <b v="1"/>
    <b v="0"/>
    <b v="0"/>
    <x v="3"/>
    <b v="0"/>
    <m/>
    <x v="0"/>
    <m/>
    <s v="00531000007Es7rAAC"/>
    <d v="2021-04-20T13:47:29"/>
    <m/>
    <d v="2021-03-18T22:31:48"/>
    <m/>
    <m/>
    <b v="1"/>
    <m/>
    <m/>
    <s v="Field Sales"/>
    <m/>
    <m/>
    <m/>
    <m/>
    <m/>
    <x v="1522"/>
    <x v="0"/>
    <b v="0"/>
    <m/>
    <m/>
    <m/>
    <s v="00531000007KgPgAAK"/>
    <s v="01s31000003qafjAAA"/>
    <m/>
    <s v="Drugs"/>
    <m/>
    <m/>
    <s v="MX908"/>
    <m/>
    <m/>
    <s v="0125A000001NaBLQA0"/>
    <b v="0"/>
    <s v="All Hazards"/>
    <b v="0"/>
    <m/>
    <m/>
    <x v="4"/>
    <b v="0"/>
    <d v="2021-06-29T20:34:55"/>
    <m/>
    <m/>
    <b v="0"/>
    <x v="0"/>
    <m/>
    <m/>
    <n v="3867500"/>
    <m/>
    <x v="453"/>
    <n v="30"/>
    <n v="0"/>
  </r>
  <r>
    <s v="001i000001MZMBWAA5"/>
    <b v="0"/>
    <m/>
    <b v="0"/>
    <m/>
    <m/>
    <m/>
    <x v="10"/>
    <b v="0"/>
    <m/>
    <m/>
    <m/>
    <m/>
    <m/>
    <s v="00531000007MUoEAAW"/>
    <b v="0"/>
    <d v="2019-12-13T21:22:28"/>
    <m/>
    <b v="0"/>
    <m/>
    <m/>
    <b v="0"/>
    <d v="2021-04-01T00:00:00"/>
    <n v="4"/>
    <n v="2021"/>
    <s v="Pipeline"/>
    <s v="Pipeline"/>
    <b v="0"/>
    <b v="0"/>
    <m/>
    <b v="1"/>
    <b v="0"/>
    <b v="0"/>
    <x v="3"/>
    <b v="0"/>
    <m/>
    <x v="0"/>
    <m/>
    <s v="00531000007Es7rAAC"/>
    <d v="2021-06-17T20:36:48"/>
    <m/>
    <d v="2020-04-02T19:32:58"/>
    <m/>
    <m/>
    <b v="1"/>
    <m/>
    <m/>
    <s v="Field Sales"/>
    <m/>
    <m/>
    <m/>
    <m/>
    <m/>
    <x v="1523"/>
    <x v="0"/>
    <b v="0"/>
    <m/>
    <m/>
    <m/>
    <s v="00531000007Es7rAAC"/>
    <s v="01s31000003qafjAAA"/>
    <m/>
    <s v="CWAs"/>
    <m/>
    <m/>
    <s v="MX908"/>
    <m/>
    <m/>
    <s v="0125A000001NaBLQA0"/>
    <b v="0"/>
    <s v="Drugs"/>
    <b v="0"/>
    <m/>
    <m/>
    <x v="4"/>
    <b v="0"/>
    <d v="2021-06-29T20:34:55"/>
    <m/>
    <m/>
    <b v="0"/>
    <x v="0"/>
    <m/>
    <m/>
    <n v="1625000"/>
    <m/>
    <x v="454"/>
    <n v="30"/>
    <n v="0"/>
  </r>
  <r>
    <s v="0015A00001yWmS8QAK"/>
    <b v="0"/>
    <m/>
    <b v="0"/>
    <m/>
    <m/>
    <m/>
    <x v="10"/>
    <b v="0"/>
    <m/>
    <m/>
    <s v="0035A00003FYN1uQAH"/>
    <m/>
    <m/>
    <s v="005i0000000fNkyAAE"/>
    <b v="0"/>
    <d v="2017-12-22T19:29:18"/>
    <m/>
    <b v="0"/>
    <s v="Federal Resources"/>
    <d v="2021-12-31T00:00:00"/>
    <b v="0"/>
    <d v="2021-04-01T00:00:00"/>
    <n v="4"/>
    <n v="2021"/>
    <s v="Pipeline"/>
    <s v="Pipeline"/>
    <b v="0"/>
    <b v="0"/>
    <m/>
    <b v="1"/>
    <b v="0"/>
    <b v="0"/>
    <x v="3"/>
    <b v="0"/>
    <m/>
    <x v="0"/>
    <m/>
    <s v="00531000007KgPgAAK"/>
    <d v="2021-06-28T12:58:07"/>
    <m/>
    <d v="2021-04-14T14:56:49"/>
    <m/>
    <m/>
    <b v="1"/>
    <m/>
    <m/>
    <s v="Field Sales"/>
    <m/>
    <m/>
    <m/>
    <m/>
    <m/>
    <x v="1524"/>
    <x v="0"/>
    <b v="0"/>
    <m/>
    <m/>
    <m/>
    <s v="00531000007KgPgAAK"/>
    <s v="01s31000003qafjAAA"/>
    <m/>
    <s v="CWAs"/>
    <m/>
    <m/>
    <s v="MX908"/>
    <m/>
    <m/>
    <s v="0125A000001NaBLQA0"/>
    <b v="0"/>
    <s v="Drugs"/>
    <b v="0"/>
    <m/>
    <m/>
    <x v="4"/>
    <b v="0"/>
    <d v="2021-06-29T20:34:54"/>
    <m/>
    <m/>
    <b v="0"/>
    <x v="0"/>
    <m/>
    <m/>
    <n v="4030000"/>
    <m/>
    <x v="455"/>
    <n v="30"/>
    <n v="0"/>
  </r>
  <r>
    <s v="0016e00002ZxGK3AAN"/>
    <b v="0"/>
    <m/>
    <b v="0"/>
    <m/>
    <m/>
    <m/>
    <x v="10"/>
    <b v="0"/>
    <m/>
    <m/>
    <m/>
    <m/>
    <m/>
    <s v="00531000008F2qlAAC"/>
    <b v="0"/>
    <d v="2020-03-26T15:02:40"/>
    <m/>
    <b v="0"/>
    <m/>
    <m/>
    <b v="0"/>
    <d v="2021-04-01T00:00:00"/>
    <n v="4"/>
    <n v="2021"/>
    <s v="Pipeline"/>
    <s v="Pipeline"/>
    <b v="0"/>
    <b v="0"/>
    <m/>
    <b v="1"/>
    <b v="0"/>
    <b v="0"/>
    <x v="4"/>
    <b v="0"/>
    <m/>
    <x v="0"/>
    <m/>
    <s v="00531000008F2qlAAC"/>
    <d v="2021-06-28T13:04:39"/>
    <m/>
    <d v="2021-05-03T14:02:06"/>
    <m/>
    <m/>
    <b v="1"/>
    <m/>
    <m/>
    <s v="Field Sales"/>
    <m/>
    <m/>
    <m/>
    <m/>
    <m/>
    <x v="1525"/>
    <x v="0"/>
    <b v="0"/>
    <m/>
    <m/>
    <m/>
    <s v="00531000008F2qlAAC"/>
    <s v="01si00000040RFIAA2"/>
    <s v="CWAs"/>
    <s v="CWAs"/>
    <s v="0035A00003ZgeBrQAJ"/>
    <m/>
    <s v="MX908"/>
    <m/>
    <m/>
    <s v="0125A000001NaBLQA0"/>
    <b v="0"/>
    <s v="Explosives"/>
    <b v="0"/>
    <m/>
    <m/>
    <x v="4"/>
    <b v="0"/>
    <d v="2021-06-29T20:34:55"/>
    <m/>
    <m/>
    <b v="0"/>
    <x v="0"/>
    <m/>
    <m/>
    <n v="548520"/>
    <m/>
    <x v="456"/>
    <n v="30"/>
    <n v="0"/>
  </r>
  <r>
    <s v="0015A00002GnMHLQA3"/>
    <b v="0"/>
    <m/>
    <b v="0"/>
    <m/>
    <m/>
    <m/>
    <x v="10"/>
    <b v="0"/>
    <m/>
    <m/>
    <m/>
    <m/>
    <m/>
    <s v="00531000007MUoEAAW"/>
    <b v="0"/>
    <d v="2019-12-13T22:55:26"/>
    <m/>
    <b v="0"/>
    <m/>
    <m/>
    <b v="0"/>
    <d v="2021-04-01T00:00:00"/>
    <n v="4"/>
    <n v="2021"/>
    <s v="Pipeline"/>
    <s v="Pipeline"/>
    <b v="0"/>
    <b v="0"/>
    <m/>
    <b v="1"/>
    <b v="0"/>
    <b v="0"/>
    <x v="4"/>
    <b v="0"/>
    <m/>
    <x v="0"/>
    <m/>
    <s v="00531000007Es7rAAC"/>
    <d v="2021-06-17T20:46:34"/>
    <m/>
    <d v="2020-01-06T18:18:11"/>
    <m/>
    <m/>
    <b v="1"/>
    <m/>
    <m/>
    <s v="Field Sales"/>
    <m/>
    <m/>
    <m/>
    <m/>
    <m/>
    <x v="1526"/>
    <x v="0"/>
    <b v="0"/>
    <m/>
    <m/>
    <m/>
    <s v="00531000007KgPgAAK"/>
    <s v="01s31000003qafjAAA"/>
    <s v="CWAs;Explosives;Drugs"/>
    <m/>
    <m/>
    <m/>
    <s v="MX908"/>
    <m/>
    <m/>
    <s v="0125A000001NaBLQA0"/>
    <b v="0"/>
    <m/>
    <b v="0"/>
    <m/>
    <m/>
    <x v="4"/>
    <b v="0"/>
    <d v="2021-06-29T20:34:55"/>
    <m/>
    <m/>
    <b v="0"/>
    <x v="0"/>
    <n v="0"/>
    <n v="0"/>
    <n v="1625000"/>
    <m/>
    <x v="454"/>
    <n v="30"/>
    <n v="0"/>
  </r>
  <r>
    <s v="0013100001e9mKLAAY"/>
    <b v="0"/>
    <m/>
    <b v="0"/>
    <m/>
    <m/>
    <m/>
    <x v="192"/>
    <b v="0"/>
    <m/>
    <m/>
    <m/>
    <m/>
    <m/>
    <s v="00531000008F2qlAAC"/>
    <b v="0"/>
    <d v="2020-08-31T14:02:20"/>
    <m/>
    <b v="0"/>
    <m/>
    <m/>
    <b v="0"/>
    <d v="2022-04-01T00:00:00"/>
    <n v="4"/>
    <n v="2022"/>
    <s v="Pipeline"/>
    <s v="Pipeline"/>
    <b v="0"/>
    <b v="0"/>
    <m/>
    <b v="1"/>
    <b v="0"/>
    <b v="0"/>
    <x v="4"/>
    <b v="0"/>
    <m/>
    <x v="0"/>
    <m/>
    <s v="00531000008F2qlAAC"/>
    <d v="2021-05-18T19:54:26"/>
    <m/>
    <m/>
    <m/>
    <m/>
    <b v="1"/>
    <m/>
    <m/>
    <s v="Field Sales"/>
    <m/>
    <m/>
    <m/>
    <m/>
    <m/>
    <x v="1527"/>
    <x v="0"/>
    <b v="0"/>
    <m/>
    <m/>
    <m/>
    <s v="00531000008F2qlAAC"/>
    <s v="01si00000040RFIAA2"/>
    <s v="CWAs;All Hazards"/>
    <m/>
    <m/>
    <m/>
    <s v="MX908"/>
    <m/>
    <m/>
    <s v="0125A000001NaBLQA0"/>
    <b v="0"/>
    <m/>
    <b v="0"/>
    <m/>
    <m/>
    <x v="4"/>
    <b v="0"/>
    <d v="2021-06-29T20:34:55"/>
    <m/>
    <m/>
    <b v="0"/>
    <x v="0"/>
    <n v="0"/>
    <n v="0"/>
    <n v="496110"/>
    <m/>
    <x v="457"/>
    <n v="30"/>
    <n v="0"/>
  </r>
  <r>
    <s v="001i000000K38RYAAZ"/>
    <b v="0"/>
    <m/>
    <b v="0"/>
    <m/>
    <m/>
    <m/>
    <x v="10"/>
    <b v="0"/>
    <m/>
    <m/>
    <m/>
    <m/>
    <m/>
    <s v="005i0000000fNkyAAE"/>
    <b v="0"/>
    <d v="2021-03-18T22:04:00"/>
    <m/>
    <b v="0"/>
    <s v="Federal Resources"/>
    <d v="2021-12-31T00:00:00"/>
    <b v="0"/>
    <d v="2021-04-01T00:00:00"/>
    <n v="4"/>
    <n v="2021"/>
    <s v="Pipeline"/>
    <s v="Pipeline"/>
    <b v="0"/>
    <b v="0"/>
    <s v="OTHER"/>
    <b v="1"/>
    <b v="0"/>
    <b v="0"/>
    <x v="4"/>
    <b v="0"/>
    <m/>
    <x v="0"/>
    <m/>
    <s v="00531000007Es7rAAC"/>
    <d v="2021-06-17T20:47:42"/>
    <m/>
    <d v="2021-03-18T22:31:24"/>
    <m/>
    <m/>
    <b v="1"/>
    <m/>
    <m/>
    <s v="Field Sales"/>
    <m/>
    <m/>
    <m/>
    <m/>
    <m/>
    <x v="1528"/>
    <x v="0"/>
    <b v="0"/>
    <m/>
    <m/>
    <m/>
    <s v="00531000007KgPgAAK"/>
    <s v="01s31000003qafjAAA"/>
    <m/>
    <s v="Drugs"/>
    <m/>
    <m/>
    <s v="MX908"/>
    <m/>
    <m/>
    <s v="0125A000001NaBLQA0"/>
    <b v="0"/>
    <s v="All Hazards"/>
    <b v="0"/>
    <m/>
    <m/>
    <x v="4"/>
    <b v="0"/>
    <d v="2021-06-29T20:34:55"/>
    <m/>
    <m/>
    <b v="0"/>
    <x v="0"/>
    <n v="0"/>
    <n v="0"/>
    <n v="7735000"/>
    <m/>
    <x v="458"/>
    <n v="30"/>
    <n v="0"/>
  </r>
  <r>
    <s v="0016e00002Zw996AAB"/>
    <b v="0"/>
    <m/>
    <b v="0"/>
    <m/>
    <m/>
    <m/>
    <x v="297"/>
    <b v="0"/>
    <m/>
    <m/>
    <m/>
    <m/>
    <m/>
    <s v="0055A000009GxI2QAK"/>
    <b v="0"/>
    <d v="2020-01-09T18:12:40"/>
    <m/>
    <b v="0"/>
    <m/>
    <m/>
    <b v="0"/>
    <d v="2023-04-01T00:00:00"/>
    <n v="4"/>
    <n v="2023"/>
    <s v="Pipeline"/>
    <s v="Pipeline"/>
    <b v="0"/>
    <b v="0"/>
    <m/>
    <b v="1"/>
    <b v="0"/>
    <b v="0"/>
    <x v="4"/>
    <b v="0"/>
    <m/>
    <x v="0"/>
    <m/>
    <s v="0055A000009GxI2QAK"/>
    <d v="2021-06-17T14:42:08"/>
    <m/>
    <d v="2020-12-29T15:21:33"/>
    <m/>
    <m/>
    <b v="1"/>
    <m/>
    <m/>
    <s v="Field Sales"/>
    <m/>
    <m/>
    <m/>
    <m/>
    <m/>
    <x v="1529"/>
    <x v="0"/>
    <b v="0"/>
    <m/>
    <m/>
    <m/>
    <s v="0055A000009GxI2QAK"/>
    <s v="01si00000040RFIAA2"/>
    <s v="CWAs;Explosives;Drugs"/>
    <s v="Explosives"/>
    <s v="0035A00003IP55jQAD"/>
    <m/>
    <s v="MX908"/>
    <m/>
    <m/>
    <s v="0125A000001NaBLQA0"/>
    <b v="0"/>
    <s v="Drugs"/>
    <b v="0"/>
    <m/>
    <m/>
    <x v="3"/>
    <b v="0"/>
    <d v="2021-06-29T20:34:55"/>
    <m/>
    <m/>
    <b v="0"/>
    <x v="0"/>
    <n v="0"/>
    <n v="0"/>
    <n v="2275000"/>
    <m/>
    <x v="459"/>
    <n v="5"/>
    <n v="0"/>
  </r>
  <r>
    <s v="0015A00002QE37zQAD"/>
    <b v="0"/>
    <m/>
    <b v="0"/>
    <m/>
    <m/>
    <m/>
    <x v="10"/>
    <b v="0"/>
    <m/>
    <m/>
    <m/>
    <m/>
    <m/>
    <s v="00531000007Es7rAAC"/>
    <b v="0"/>
    <d v="2021-01-26T20:12:39"/>
    <m/>
    <b v="0"/>
    <s v="ADS"/>
    <d v="2021-09-30T00:00:00"/>
    <b v="0"/>
    <d v="2021-04-01T00:00:00"/>
    <n v="4"/>
    <n v="2021"/>
    <s v="Pipeline"/>
    <s v="Pipeline"/>
    <b v="0"/>
    <b v="0"/>
    <m/>
    <b v="1"/>
    <b v="0"/>
    <b v="0"/>
    <x v="4"/>
    <b v="0"/>
    <m/>
    <x v="0"/>
    <m/>
    <s v="00531000007Es7rAAC"/>
    <d v="2021-06-28T14:14:22"/>
    <m/>
    <d v="2021-06-28T14:14:22"/>
    <d v="2021-06-28T00:00:00"/>
    <m/>
    <b v="1"/>
    <m/>
    <m/>
    <s v="Field Sales"/>
    <m/>
    <m/>
    <m/>
    <m/>
    <m/>
    <x v="1530"/>
    <x v="0"/>
    <b v="0"/>
    <m/>
    <m/>
    <m/>
    <s v="0055A00000Bd3dUQAR"/>
    <s v="01s31000003qafjAAA"/>
    <m/>
    <s v="CWAs"/>
    <m/>
    <m/>
    <s v="MX908"/>
    <m/>
    <m/>
    <s v="0125A000001NaBLQA0"/>
    <b v="0"/>
    <s v="Explosives"/>
    <b v="0"/>
    <m/>
    <m/>
    <x v="2"/>
    <b v="0"/>
    <d v="2021-06-29T20:34:55"/>
    <m/>
    <m/>
    <b v="0"/>
    <x v="0"/>
    <n v="0"/>
    <n v="0"/>
    <n v="1170000"/>
    <m/>
    <x v="460"/>
    <n v="10"/>
    <n v="0"/>
  </r>
  <r>
    <s v="0015A00002JNmjnQAD"/>
    <b v="0"/>
    <m/>
    <b v="0"/>
    <m/>
    <m/>
    <m/>
    <x v="68"/>
    <b v="0"/>
    <m/>
    <m/>
    <s v="0035A00003eLZ6jQAG"/>
    <m/>
    <m/>
    <s v="0055A00000BNpn5QAD"/>
    <b v="1"/>
    <d v="2020-03-24T17:21:38"/>
    <m/>
    <b v="0"/>
    <m/>
    <m/>
    <b v="0"/>
    <d v="2022-01-01T00:00:00"/>
    <n v="1"/>
    <n v="2022"/>
    <s v="BestCase"/>
    <s v="Best Case"/>
    <b v="0"/>
    <b v="0"/>
    <m/>
    <b v="1"/>
    <b v="0"/>
    <b v="0"/>
    <x v="4"/>
    <b v="0"/>
    <m/>
    <x v="0"/>
    <d v="2020-10-22T00:00:00"/>
    <s v="0055A00000BclF5QAJ"/>
    <d v="2021-06-01T19:07:24"/>
    <m/>
    <d v="2020-11-17T19:14:20"/>
    <m/>
    <m/>
    <b v="0"/>
    <m/>
    <m/>
    <s v="Field Sales"/>
    <m/>
    <m/>
    <m/>
    <m/>
    <m/>
    <x v="1531"/>
    <x v="0"/>
    <b v="0"/>
    <m/>
    <m/>
    <m/>
    <s v="0056e00000BdAUZAA3"/>
    <s v="01s5A000005x0vsQAA"/>
    <s v="Biotherapeutics"/>
    <m/>
    <s v="0035A00003eLZ6jQAG"/>
    <s v="System"/>
    <s v="Rebel"/>
    <m/>
    <m/>
    <s v="0125A000001ESVfQAO"/>
    <b v="0"/>
    <m/>
    <b v="0"/>
    <m/>
    <m/>
    <x v="6"/>
    <b v="0"/>
    <d v="2021-06-29T20:34:55"/>
    <s v="0055A00000Bd3dKQAR"/>
    <m/>
    <b v="0"/>
    <x v="0"/>
    <m/>
    <m/>
    <n v="135240"/>
    <m/>
    <x v="461"/>
    <n v="70"/>
    <n v="0"/>
  </r>
  <r>
    <s v="0015A00002CwWwVQAV"/>
    <b v="0"/>
    <m/>
    <b v="0"/>
    <m/>
    <m/>
    <m/>
    <x v="68"/>
    <b v="0"/>
    <m/>
    <m/>
    <s v="0035A00003hk8caQAA"/>
    <m/>
    <m/>
    <s v="0055A00000BNXCfQAP"/>
    <b v="1"/>
    <d v="2020-05-26T16:56:35"/>
    <m/>
    <b v="0"/>
    <m/>
    <m/>
    <b v="0"/>
    <d v="2022-01-01T00:00:00"/>
    <n v="1"/>
    <n v="2022"/>
    <s v="Pipeline"/>
    <s v="Pipeline"/>
    <b v="0"/>
    <b v="0"/>
    <m/>
    <b v="1"/>
    <b v="0"/>
    <b v="0"/>
    <x v="4"/>
    <b v="0"/>
    <m/>
    <x v="0"/>
    <d v="2021-06-23T00:00:00"/>
    <s v="0055A00000BNXCfQAP"/>
    <d v="2021-06-22T17:32:13"/>
    <m/>
    <d v="2020-05-26T17:03:56"/>
    <m/>
    <m/>
    <b v="0"/>
    <m/>
    <m/>
    <s v="Website"/>
    <m/>
    <m/>
    <m/>
    <m/>
    <m/>
    <x v="1532"/>
    <x v="0"/>
    <b v="0"/>
    <m/>
    <m/>
    <m/>
    <s v="0055A00000BNXCfQAP"/>
    <s v="01s5A000005x0sjQAA"/>
    <s v="Biotherapeutics"/>
    <m/>
    <s v="0035A00003hk8caQAA"/>
    <s v="System"/>
    <s v="Rebel"/>
    <m/>
    <m/>
    <s v="0125A000001ESVfQAO"/>
    <b v="0"/>
    <m/>
    <b v="0"/>
    <m/>
    <m/>
    <x v="3"/>
    <b v="0"/>
    <d v="2021-06-29T20:34:55"/>
    <s v="0055A00000BctN7QAJ"/>
    <m/>
    <b v="0"/>
    <x v="0"/>
    <m/>
    <m/>
    <n v="162000"/>
    <m/>
    <x v="462"/>
    <n v="5"/>
    <n v="0"/>
  </r>
  <r>
    <s v="0015A00002QDi9tQAD"/>
    <b v="0"/>
    <m/>
    <b v="0"/>
    <s v="7015A000001zMbJQAU"/>
    <m/>
    <m/>
    <x v="77"/>
    <b v="0"/>
    <m/>
    <m/>
    <s v="0035A00003k8wAHQAY"/>
    <m/>
    <m/>
    <s v="0055A00000BNXCfQAP"/>
    <b v="1"/>
    <d v="2020-12-04T00:53:21"/>
    <m/>
    <b v="0"/>
    <m/>
    <m/>
    <b v="0"/>
    <d v="2022-01-01T00:00:00"/>
    <n v="1"/>
    <n v="2022"/>
    <s v="Pipeline"/>
    <s v="Pipeline"/>
    <b v="0"/>
    <b v="0"/>
    <m/>
    <b v="1"/>
    <b v="0"/>
    <b v="0"/>
    <x v="4"/>
    <b v="0"/>
    <m/>
    <x v="0"/>
    <d v="2021-03-30T00:00:00"/>
    <s v="0055A00000BclF5QAJ"/>
    <d v="2021-06-01T19:07:07"/>
    <m/>
    <d v="2020-12-04T00:54:37"/>
    <m/>
    <m/>
    <b v="0"/>
    <m/>
    <m/>
    <s v="Website"/>
    <m/>
    <m/>
    <m/>
    <m/>
    <m/>
    <x v="1533"/>
    <x v="0"/>
    <b v="0"/>
    <m/>
    <m/>
    <m/>
    <s v="0055A00000BNXCfQAP"/>
    <s v="01s5A000005xBspQAE"/>
    <s v="Biotherapeutics"/>
    <m/>
    <s v="0035A00003k8wAHQAY"/>
    <s v="System"/>
    <s v="Rebel"/>
    <m/>
    <m/>
    <s v="0125A000001ESVfQAO"/>
    <b v="0"/>
    <m/>
    <b v="0"/>
    <m/>
    <m/>
    <x v="3"/>
    <b v="0"/>
    <d v="2021-06-29T20:34:55"/>
    <s v="0055A00000BctN7QAJ"/>
    <m/>
    <b v="0"/>
    <x v="0"/>
    <m/>
    <m/>
    <n v="154850"/>
    <m/>
    <x v="463"/>
    <n v="5"/>
    <n v="0"/>
  </r>
  <r>
    <s v="0016e00002XSClsAAH"/>
    <b v="0"/>
    <m/>
    <b v="0"/>
    <s v="7015A000001eQR3QAM"/>
    <m/>
    <m/>
    <x v="255"/>
    <b v="0"/>
    <m/>
    <m/>
    <s v="0036e00003qfKQRAA2"/>
    <m/>
    <m/>
    <s v="0055A00000Bnt5hQAB"/>
    <b v="1"/>
    <d v="2021-04-21T03:03:58"/>
    <m/>
    <b v="0"/>
    <m/>
    <m/>
    <b v="0"/>
    <d v="2022-01-01T00:00:00"/>
    <n v="1"/>
    <n v="2022"/>
    <s v="Pipeline"/>
    <s v="Pipeline"/>
    <b v="0"/>
    <b v="0"/>
    <m/>
    <b v="1"/>
    <b v="0"/>
    <b v="0"/>
    <x v="4"/>
    <b v="0"/>
    <m/>
    <x v="0"/>
    <d v="2021-04-15T00:00:00"/>
    <s v="0055A000008iLoOQAU"/>
    <d v="2021-06-24T15:49:38"/>
    <m/>
    <m/>
    <m/>
    <m/>
    <b v="0"/>
    <m/>
    <m/>
    <s v="Webinar"/>
    <m/>
    <m/>
    <m/>
    <m/>
    <m/>
    <x v="1534"/>
    <x v="0"/>
    <b v="0"/>
    <m/>
    <m/>
    <m/>
    <s v="0055A00000Bnt5hQAB"/>
    <s v="01s5A000005xBspQAE"/>
    <m/>
    <m/>
    <s v="0036e00003qfKQRAA2"/>
    <s v="System"/>
    <s v="Rebel"/>
    <m/>
    <m/>
    <s v="0125A000001ESVfQAO"/>
    <b v="0"/>
    <m/>
    <b v="0"/>
    <m/>
    <m/>
    <x v="3"/>
    <b v="0"/>
    <d v="2021-06-29T20:34:55"/>
    <s v="0056e00000Bd8OeAAJ"/>
    <m/>
    <b v="0"/>
    <x v="0"/>
    <m/>
    <m/>
    <n v="183010"/>
    <m/>
    <x v="464"/>
    <n v="5"/>
    <n v="0"/>
  </r>
  <r>
    <s v="0016e00002XSlfcAAD"/>
    <b v="0"/>
    <m/>
    <b v="0"/>
    <s v="7015A000001zMbNQAU"/>
    <m/>
    <m/>
    <x v="77"/>
    <b v="0"/>
    <m/>
    <m/>
    <s v="0036e00003qfuMJAAY"/>
    <m/>
    <m/>
    <s v="0055A000008zqzaQAA"/>
    <b v="1"/>
    <d v="2021-04-26T12:35:45"/>
    <m/>
    <b v="0"/>
    <m/>
    <m/>
    <b v="0"/>
    <d v="2022-01-01T00:00:00"/>
    <n v="1"/>
    <n v="2022"/>
    <s v="Pipeline"/>
    <s v="Pipeline"/>
    <b v="0"/>
    <b v="0"/>
    <m/>
    <b v="1"/>
    <b v="0"/>
    <b v="0"/>
    <x v="4"/>
    <b v="0"/>
    <m/>
    <x v="0"/>
    <d v="2021-04-28T00:00:00"/>
    <s v="0055A00000BclF5QAJ"/>
    <d v="2021-06-01T19:07:12"/>
    <m/>
    <m/>
    <m/>
    <m/>
    <b v="0"/>
    <m/>
    <m/>
    <s v="Website"/>
    <m/>
    <m/>
    <m/>
    <m/>
    <m/>
    <x v="1535"/>
    <x v="0"/>
    <b v="0"/>
    <m/>
    <m/>
    <m/>
    <s v="0055A000008zqzaQAA"/>
    <s v="01s5A000005xBspQAE"/>
    <s v="Biotherapeutics"/>
    <m/>
    <s v="0036e00003qfuMJAAY"/>
    <s v="System"/>
    <s v="Rebel"/>
    <m/>
    <m/>
    <s v="0125A000001ESVfQAO"/>
    <b v="0"/>
    <m/>
    <b v="0"/>
    <m/>
    <m/>
    <x v="3"/>
    <b v="0"/>
    <d v="2021-06-29T20:34:55"/>
    <s v="0056e00000Bd8OtAAJ"/>
    <m/>
    <b v="0"/>
    <x v="0"/>
    <m/>
    <m/>
    <n v="150850"/>
    <m/>
    <x v="465"/>
    <n v="5"/>
    <n v="0"/>
  </r>
  <r>
    <s v="0015A00002JMxOwQAL"/>
    <b v="0"/>
    <m/>
    <b v="0"/>
    <m/>
    <m/>
    <m/>
    <x v="298"/>
    <b v="0"/>
    <m/>
    <m/>
    <s v="0035A00003daYeDQAU"/>
    <m/>
    <m/>
    <s v="0055A00000BNpn5QAD"/>
    <b v="1"/>
    <d v="2020-03-18T22:04:59"/>
    <m/>
    <b v="0"/>
    <m/>
    <m/>
    <b v="0"/>
    <d v="2022-01-01T00:00:00"/>
    <n v="1"/>
    <n v="2022"/>
    <s v="Pipeline"/>
    <s v="Pipeline"/>
    <b v="0"/>
    <b v="0"/>
    <m/>
    <b v="1"/>
    <b v="0"/>
    <b v="0"/>
    <x v="4"/>
    <b v="0"/>
    <m/>
    <x v="0"/>
    <d v="2020-05-27T00:00:00"/>
    <s v="0055A00000BclF5QAJ"/>
    <d v="2021-06-01T19:07:27"/>
    <m/>
    <d v="2020-11-17T20:12:17"/>
    <m/>
    <m/>
    <b v="0"/>
    <m/>
    <m/>
    <s v="Field Sales"/>
    <m/>
    <m/>
    <m/>
    <m/>
    <m/>
    <x v="1536"/>
    <x v="0"/>
    <b v="0"/>
    <m/>
    <m/>
    <m/>
    <s v="0056e00000BdAUZAA3"/>
    <s v="01s5A000005x0vsQAA"/>
    <s v="Biotherapeutics"/>
    <m/>
    <s v="0035A00003daYeDQAU"/>
    <s v="System"/>
    <s v="Rebel"/>
    <m/>
    <m/>
    <s v="0125A000001ESVfQAO"/>
    <b v="0"/>
    <m/>
    <b v="0"/>
    <m/>
    <m/>
    <x v="5"/>
    <b v="0"/>
    <d v="2021-06-29T20:34:55"/>
    <s v="0055A00000Bd3dKQAR"/>
    <m/>
    <b v="0"/>
    <x v="0"/>
    <m/>
    <m/>
    <n v="128340"/>
    <m/>
    <x v="179"/>
    <n v="30"/>
    <n v="0"/>
  </r>
  <r>
    <s v="0015A00002DOth8QAD"/>
    <b v="0"/>
    <m/>
    <b v="0"/>
    <m/>
    <m/>
    <m/>
    <x v="68"/>
    <b v="0"/>
    <m/>
    <m/>
    <s v="0035A00003aJEqCQAW"/>
    <m/>
    <m/>
    <s v="0055A000008iLmwQAE"/>
    <b v="1"/>
    <d v="2019-08-20T03:14:17"/>
    <m/>
    <b v="0"/>
    <m/>
    <m/>
    <b v="0"/>
    <d v="2022-01-01T00:00:00"/>
    <n v="1"/>
    <n v="2022"/>
    <s v="Pipeline"/>
    <s v="Pipeline"/>
    <b v="0"/>
    <b v="0"/>
    <m/>
    <b v="1"/>
    <b v="0"/>
    <b v="0"/>
    <x v="4"/>
    <b v="0"/>
    <m/>
    <x v="0"/>
    <d v="2021-06-17T00:00:00"/>
    <s v="0055A00000BNXCfQAP"/>
    <d v="2021-06-17T23:42:47"/>
    <m/>
    <d v="2021-04-07T22:36:43"/>
    <m/>
    <m/>
    <b v="0"/>
    <m/>
    <m/>
    <s v="Website"/>
    <m/>
    <m/>
    <m/>
    <m/>
    <m/>
    <x v="1537"/>
    <x v="0"/>
    <b v="0"/>
    <m/>
    <m/>
    <m/>
    <s v="0055A00000BNXCfQAP"/>
    <s v="01s5A000005xBspQAE"/>
    <s v="Biotherapeutics"/>
    <m/>
    <s v="0035A00003pox2wQAA"/>
    <s v="System"/>
    <s v="Rebel"/>
    <m/>
    <m/>
    <s v="0125A000001ESVfQAO"/>
    <b v="0"/>
    <m/>
    <b v="0"/>
    <m/>
    <m/>
    <x v="3"/>
    <b v="0"/>
    <d v="2021-06-29T20:34:54"/>
    <s v="0055A00000BctN7QAJ"/>
    <m/>
    <b v="0"/>
    <x v="0"/>
    <m/>
    <m/>
    <n v="150850"/>
    <m/>
    <x v="465"/>
    <n v="5"/>
    <n v="0"/>
  </r>
  <r>
    <s v="0015A00002VoYtMQAV"/>
    <b v="0"/>
    <m/>
    <b v="0"/>
    <s v="7015A000001ePU5QAM"/>
    <m/>
    <m/>
    <x v="255"/>
    <b v="0"/>
    <m/>
    <m/>
    <s v="0035A00003oslwoQAA"/>
    <m/>
    <m/>
    <s v="0055A00000Bnt5hQAB"/>
    <b v="1"/>
    <d v="2021-03-11T00:02:04"/>
    <m/>
    <b v="0"/>
    <m/>
    <m/>
    <b v="0"/>
    <d v="2022-01-01T00:00:00"/>
    <n v="1"/>
    <n v="2022"/>
    <s v="Pipeline"/>
    <s v="Pipeline"/>
    <b v="0"/>
    <b v="0"/>
    <m/>
    <b v="1"/>
    <b v="0"/>
    <b v="0"/>
    <x v="4"/>
    <b v="0"/>
    <m/>
    <x v="0"/>
    <d v="2021-04-28T00:00:00"/>
    <s v="0055A000008iLoOQAU"/>
    <d v="2021-06-24T15:51:15"/>
    <m/>
    <d v="2021-03-11T00:07:07"/>
    <m/>
    <m/>
    <b v="0"/>
    <m/>
    <m/>
    <s v="Webinar"/>
    <m/>
    <m/>
    <m/>
    <m/>
    <m/>
    <x v="1538"/>
    <x v="0"/>
    <b v="0"/>
    <m/>
    <m/>
    <m/>
    <s v="0055A00000Bnt5hQAB"/>
    <s v="01s5A000005xBspQAE"/>
    <m/>
    <m/>
    <s v="0035A00003oslwoQAA"/>
    <s v="System"/>
    <s v="Rebel"/>
    <m/>
    <m/>
    <s v="0125A000001ESVfQAO"/>
    <b v="0"/>
    <m/>
    <b v="0"/>
    <m/>
    <m/>
    <x v="3"/>
    <b v="0"/>
    <d v="2021-06-29T20:34:55"/>
    <s v="0056e00000Bd8OeAAJ"/>
    <m/>
    <b v="0"/>
    <x v="0"/>
    <m/>
    <m/>
    <n v="175010"/>
    <m/>
    <x v="466"/>
    <n v="5"/>
    <n v="0"/>
  </r>
  <r>
    <s v="0015A00002B5rzBQAR"/>
    <b v="0"/>
    <m/>
    <b v="0"/>
    <s v="7015A000001zKfkQAE"/>
    <m/>
    <m/>
    <x v="68"/>
    <b v="0"/>
    <m/>
    <m/>
    <s v="0035A00003fsX6sQAE"/>
    <m/>
    <m/>
    <s v="0055A000008zqzaQAA"/>
    <b v="1"/>
    <d v="2020-06-10T13:48:30"/>
    <m/>
    <b v="0"/>
    <m/>
    <m/>
    <b v="0"/>
    <d v="2022-01-01T00:00:00"/>
    <n v="1"/>
    <n v="2022"/>
    <s v="Pipeline"/>
    <s v="Pipeline"/>
    <b v="0"/>
    <b v="0"/>
    <m/>
    <b v="1"/>
    <b v="0"/>
    <b v="0"/>
    <x v="4"/>
    <b v="0"/>
    <m/>
    <x v="0"/>
    <d v="2021-01-27T00:00:00"/>
    <s v="0055A00000BclF5QAJ"/>
    <d v="2021-06-01T19:07:27"/>
    <m/>
    <d v="2020-08-20T13:18:26"/>
    <m/>
    <m/>
    <b v="0"/>
    <m/>
    <m/>
    <s v="Webinar"/>
    <m/>
    <m/>
    <m/>
    <m/>
    <m/>
    <x v="1539"/>
    <x v="0"/>
    <b v="0"/>
    <m/>
    <m/>
    <m/>
    <s v="0055A00000BcmS5QAJ"/>
    <s v="01s5A000005x0vsQAA"/>
    <s v="Biotherapeutics"/>
    <m/>
    <s v="0035A00003ftAo5QAE"/>
    <s v="System"/>
    <s v="Rebel"/>
    <m/>
    <m/>
    <s v="0125A000001ESVfQAO"/>
    <b v="0"/>
    <m/>
    <b v="0"/>
    <m/>
    <m/>
    <x v="3"/>
    <b v="0"/>
    <d v="2021-06-29T20:34:55"/>
    <s v="0056e00000BdE5OAAV"/>
    <m/>
    <b v="0"/>
    <x v="0"/>
    <m/>
    <m/>
    <n v="174800"/>
    <m/>
    <x v="210"/>
    <n v="5"/>
    <n v="0"/>
  </r>
  <r>
    <s v="0015A00002RfvWwQAJ"/>
    <b v="0"/>
    <m/>
    <b v="0"/>
    <s v="7015A000001zMbJQAU"/>
    <m/>
    <m/>
    <x v="68"/>
    <b v="0"/>
    <m/>
    <m/>
    <s v="0035A00003k8gf2QAA"/>
    <m/>
    <m/>
    <s v="0055A000008zqzaQAA"/>
    <b v="1"/>
    <d v="2020-11-17T16:09:15"/>
    <m/>
    <b v="0"/>
    <m/>
    <m/>
    <b v="0"/>
    <d v="2022-01-01T00:00:00"/>
    <n v="1"/>
    <n v="2022"/>
    <s v="Pipeline"/>
    <s v="Pipeline"/>
    <b v="0"/>
    <b v="0"/>
    <m/>
    <b v="1"/>
    <b v="0"/>
    <b v="0"/>
    <x v="4"/>
    <b v="0"/>
    <m/>
    <x v="0"/>
    <d v="2021-05-17T00:00:00"/>
    <s v="0055A00000Bd4j9QAB"/>
    <d v="2021-06-21T08:03:58"/>
    <m/>
    <d v="2020-12-02T18:44:25"/>
    <m/>
    <m/>
    <b v="0"/>
    <m/>
    <m/>
    <s v="Website"/>
    <m/>
    <m/>
    <m/>
    <m/>
    <m/>
    <x v="1540"/>
    <x v="0"/>
    <b v="0"/>
    <m/>
    <m/>
    <m/>
    <s v="0055A00000Bd4j9QAB"/>
    <s v="01s5A000005x0vsQAA"/>
    <s v="Biotherapeutics"/>
    <m/>
    <s v="0035A00003lUmwkQAC"/>
    <s v="System"/>
    <s v="Rebel"/>
    <m/>
    <m/>
    <s v="0125A000001ESVfQAO"/>
    <b v="0"/>
    <m/>
    <b v="0"/>
    <m/>
    <m/>
    <x v="3"/>
    <b v="0"/>
    <d v="2021-06-29T20:34:55"/>
    <s v="0056e00000BdE5OAAV"/>
    <m/>
    <b v="0"/>
    <x v="0"/>
    <m/>
    <m/>
    <n v="161000"/>
    <m/>
    <x v="467"/>
    <n v="5"/>
    <n v="0"/>
  </r>
  <r>
    <s v="0015A00002EkzCxQAJ"/>
    <b v="0"/>
    <m/>
    <b v="0"/>
    <m/>
    <m/>
    <m/>
    <x v="68"/>
    <b v="0"/>
    <m/>
    <m/>
    <s v="0035A00003YbD1TQAV"/>
    <m/>
    <m/>
    <s v="0055A000008iLoOQAU"/>
    <b v="1"/>
    <d v="2019-09-10T19:33:26"/>
    <m/>
    <b v="0"/>
    <m/>
    <m/>
    <b v="0"/>
    <d v="2022-01-01T00:00:00"/>
    <n v="1"/>
    <n v="2022"/>
    <s v="Pipeline"/>
    <s v="Pipeline"/>
    <b v="0"/>
    <b v="0"/>
    <m/>
    <b v="1"/>
    <b v="0"/>
    <b v="0"/>
    <x v="4"/>
    <b v="0"/>
    <m/>
    <x v="0"/>
    <d v="2021-03-01T00:00:00"/>
    <s v="0055A00000BclF5QAJ"/>
    <d v="2021-06-01T19:07:18"/>
    <m/>
    <d v="2019-09-13T16:25:21"/>
    <m/>
    <m/>
    <b v="0"/>
    <m/>
    <m/>
    <s v="Website"/>
    <m/>
    <m/>
    <m/>
    <m/>
    <m/>
    <x v="1541"/>
    <x v="0"/>
    <b v="0"/>
    <m/>
    <m/>
    <m/>
    <s v="0055A00000BcmS5QAJ"/>
    <s v="01s5A000005xBsuQAE"/>
    <s v="Other"/>
    <m/>
    <s v="0035A00003orIvGQAU"/>
    <s v="System"/>
    <s v="Rebel"/>
    <m/>
    <m/>
    <s v="0125A000001ESVfQAO"/>
    <b v="0"/>
    <m/>
    <b v="0"/>
    <m/>
    <m/>
    <x v="5"/>
    <b v="0"/>
    <d v="2021-06-29T20:34:54"/>
    <s v="0056e00000BdE5OAAV"/>
    <m/>
    <b v="0"/>
    <x v="0"/>
    <m/>
    <m/>
    <n v="187462"/>
    <m/>
    <x v="172"/>
    <n v="30"/>
    <n v="0"/>
  </r>
  <r>
    <s v="0015A00002KHf1YQAT"/>
    <b v="0"/>
    <m/>
    <b v="0"/>
    <m/>
    <m/>
    <m/>
    <x v="299"/>
    <b v="0"/>
    <m/>
    <m/>
    <s v="0035A00003fKB6WQAW"/>
    <s v="Details TBD"/>
    <s v="Impacted"/>
    <s v="0055A00000BNpn5QAD"/>
    <b v="1"/>
    <d v="2020-05-05T19:23:21"/>
    <m/>
    <b v="0"/>
    <m/>
    <m/>
    <b v="0"/>
    <d v="2022-01-01T00:00:00"/>
    <n v="1"/>
    <n v="2022"/>
    <s v="BestCase"/>
    <s v="Best Case"/>
    <b v="0"/>
    <b v="0"/>
    <m/>
    <b v="1"/>
    <b v="0"/>
    <b v="0"/>
    <x v="4"/>
    <b v="0"/>
    <m/>
    <x v="0"/>
    <d v="2021-03-05T00:00:00"/>
    <s v="0055A00000BclF5QAJ"/>
    <d v="2021-06-01T19:07:24"/>
    <m/>
    <d v="2020-11-30T22:40:03"/>
    <m/>
    <m/>
    <b v="0"/>
    <m/>
    <m/>
    <s v="Field Sales"/>
    <m/>
    <m/>
    <m/>
    <m/>
    <m/>
    <x v="1542"/>
    <x v="0"/>
    <b v="0"/>
    <m/>
    <m/>
    <m/>
    <s v="0056e00000BdAUZAA3"/>
    <s v="01s5A000005x0vsQAA"/>
    <s v="Biotherapeutics"/>
    <m/>
    <s v="0035A00003fKB6WQAW"/>
    <s v="System"/>
    <s v="Rebel"/>
    <m/>
    <m/>
    <s v="0125A000001ESVfQAO"/>
    <b v="0"/>
    <m/>
    <b v="0"/>
    <m/>
    <m/>
    <x v="6"/>
    <b v="0"/>
    <d v="2021-06-29T20:34:55"/>
    <s v="0055A00000Bd3dKQAR"/>
    <m/>
    <b v="0"/>
    <x v="0"/>
    <m/>
    <m/>
    <n v="135240"/>
    <m/>
    <x v="461"/>
    <n v="70"/>
    <n v="0"/>
  </r>
  <r>
    <s v="0015A00002DP0uEQAT"/>
    <b v="0"/>
    <m/>
    <b v="0"/>
    <s v="7015A000001qb0JQAQ"/>
    <m/>
    <m/>
    <x v="68"/>
    <b v="0"/>
    <m/>
    <m/>
    <s v="0035A00003cbNuoQAE"/>
    <s v="8-3-2020 RC* No current impacts_x000d__x000a__x000d__x000a_On a rotating shift"/>
    <s v="Impacted"/>
    <s v="0055A000008iLmwQAE"/>
    <b v="1"/>
    <d v="2019-08-20T20:12:50"/>
    <m/>
    <b v="0"/>
    <m/>
    <m/>
    <b v="0"/>
    <d v="2022-01-01T00:00:00"/>
    <n v="1"/>
    <n v="2022"/>
    <s v="Pipeline"/>
    <s v="Pipeline"/>
    <b v="0"/>
    <b v="0"/>
    <m/>
    <b v="1"/>
    <b v="0"/>
    <b v="0"/>
    <x v="4"/>
    <b v="0"/>
    <m/>
    <x v="0"/>
    <d v="2021-03-17T00:00:00"/>
    <s v="0055A000008iLoOQAU"/>
    <d v="2021-06-24T14:50:52"/>
    <m/>
    <d v="2020-08-03T16:33:53"/>
    <m/>
    <m/>
    <b v="0"/>
    <m/>
    <m/>
    <s v="Trade Show"/>
    <m/>
    <m/>
    <m/>
    <m/>
    <m/>
    <x v="1543"/>
    <x v="0"/>
    <b v="0"/>
    <m/>
    <m/>
    <m/>
    <s v="0055A00000BNXCfQAP"/>
    <s v="01s5A000005x0sjQAA"/>
    <m/>
    <m/>
    <s v="0035A00003cbNt2QAE"/>
    <s v="System"/>
    <s v="Rebel"/>
    <m/>
    <m/>
    <s v="0125A000001ESVfQAO"/>
    <b v="0"/>
    <m/>
    <b v="0"/>
    <m/>
    <m/>
    <x v="3"/>
    <b v="0"/>
    <d v="2021-06-29T20:34:54"/>
    <s v="0055A00000BctN7QAJ"/>
    <m/>
    <b v="0"/>
    <x v="0"/>
    <m/>
    <m/>
    <n v="140000"/>
    <m/>
    <x v="118"/>
    <n v="5"/>
    <n v="0"/>
  </r>
  <r>
    <s v="0015A00002FGBRgQAP"/>
    <b v="0"/>
    <m/>
    <b v="0"/>
    <m/>
    <m/>
    <m/>
    <x v="68"/>
    <b v="0"/>
    <m/>
    <m/>
    <s v="0035A00003YwtL6QAJ"/>
    <m/>
    <m/>
    <s v="0055A000008iLoOQAU"/>
    <b v="1"/>
    <d v="2019-10-03T14:14:18"/>
    <m/>
    <b v="0"/>
    <m/>
    <m/>
    <b v="0"/>
    <d v="2022-01-01T00:00:00"/>
    <n v="1"/>
    <n v="2022"/>
    <s v="Pipeline"/>
    <s v="Pipeline"/>
    <b v="0"/>
    <b v="0"/>
    <m/>
    <b v="1"/>
    <b v="0"/>
    <b v="0"/>
    <x v="4"/>
    <b v="0"/>
    <m/>
    <x v="0"/>
    <m/>
    <s v="0055A00000BclF5QAJ"/>
    <d v="2021-06-01T19:07:23"/>
    <m/>
    <d v="2020-08-20T16:29:35"/>
    <m/>
    <m/>
    <b v="0"/>
    <m/>
    <m/>
    <s v="Website"/>
    <m/>
    <m/>
    <m/>
    <m/>
    <m/>
    <x v="1544"/>
    <x v="0"/>
    <b v="0"/>
    <m/>
    <m/>
    <s v="Antibiotics?"/>
    <s v="00531000007KAu8AAG"/>
    <s v="01s5A000005x0vsQAA"/>
    <s v="Biotherapeutics"/>
    <m/>
    <s v="0035A00003YwtL6QAJ"/>
    <s v="System"/>
    <s v="ZipChip"/>
    <m/>
    <m/>
    <s v="0125A000001ESVfQAO"/>
    <b v="0"/>
    <m/>
    <b v="0"/>
    <m/>
    <m/>
    <x v="3"/>
    <b v="0"/>
    <d v="2021-06-29T20:34:54"/>
    <s v="0055A00000Bd4jEQAR"/>
    <m/>
    <b v="0"/>
    <x v="0"/>
    <m/>
    <m/>
    <n v="91549"/>
    <m/>
    <x v="136"/>
    <n v="5"/>
    <n v="0"/>
  </r>
  <r>
    <s v="0013100001n64IYAAY"/>
    <b v="0"/>
    <m/>
    <b v="0"/>
    <s v="7015A000001zMbOQAU"/>
    <m/>
    <m/>
    <x v="256"/>
    <b v="0"/>
    <m/>
    <m/>
    <s v="0035A00003kfPvTQAU"/>
    <m/>
    <m/>
    <s v="0055A000008zqzaQAA"/>
    <b v="1"/>
    <d v="2020-10-26T00:26:14"/>
    <m/>
    <b v="0"/>
    <m/>
    <m/>
    <b v="0"/>
    <d v="2022-01-01T00:00:00"/>
    <n v="1"/>
    <n v="2022"/>
    <s v="Pipeline"/>
    <s v="Pipeline"/>
    <b v="0"/>
    <b v="0"/>
    <m/>
    <b v="1"/>
    <b v="0"/>
    <b v="0"/>
    <x v="4"/>
    <b v="0"/>
    <s v="Auto-Classic"/>
    <x v="0"/>
    <d v="2021-04-01T00:00:00"/>
    <s v="0055A00000BclF5QAJ"/>
    <d v="2021-06-01T19:07:28"/>
    <m/>
    <d v="2020-10-29T19:32:43"/>
    <m/>
    <m/>
    <b v="0"/>
    <m/>
    <m/>
    <s v="Website"/>
    <m/>
    <m/>
    <m/>
    <m/>
    <m/>
    <x v="1545"/>
    <x v="0"/>
    <b v="0"/>
    <m/>
    <m/>
    <m/>
    <s v="0055A00000Bd0KeQAJ"/>
    <s v="01s5A000005x0sjQAA"/>
    <s v="Biotherapeutics"/>
    <m/>
    <s v="0035A00003kfPvTQAU"/>
    <s v="System"/>
    <s v="ZipChip"/>
    <m/>
    <m/>
    <s v="0125A000001ESVfQAO"/>
    <b v="0"/>
    <m/>
    <b v="0"/>
    <m/>
    <m/>
    <x v="3"/>
    <b v="0"/>
    <d v="2021-06-29T20:34:55"/>
    <s v="0055A00000BctMnQAJ"/>
    <m/>
    <b v="0"/>
    <x v="0"/>
    <m/>
    <m/>
    <n v="98775"/>
    <m/>
    <x v="468"/>
    <n v="5"/>
    <n v="0"/>
  </r>
  <r>
    <s v="0015A00002DSSO3QAP"/>
    <b v="0"/>
    <m/>
    <b v="0"/>
    <m/>
    <m/>
    <m/>
    <x v="68"/>
    <b v="0"/>
    <m/>
    <m/>
    <s v="0035A00003XE7IeQAL"/>
    <m/>
    <m/>
    <s v="00531000007KAu8AAG"/>
    <b v="1"/>
    <d v="2019-09-05T11:34:53"/>
    <m/>
    <b v="0"/>
    <m/>
    <m/>
    <b v="0"/>
    <d v="2022-01-01T00:00:00"/>
    <n v="1"/>
    <n v="2022"/>
    <s v="Pipeline"/>
    <s v="Pipeline"/>
    <b v="0"/>
    <b v="0"/>
    <m/>
    <b v="1"/>
    <b v="0"/>
    <b v="0"/>
    <x v="5"/>
    <b v="0"/>
    <s v="Auto-Classic"/>
    <x v="0"/>
    <d v="2018-12-11T00:00:00"/>
    <s v="0055A00000BclF5QAJ"/>
    <d v="2021-06-01T19:07:17"/>
    <m/>
    <d v="2020-08-21T09:44:56"/>
    <m/>
    <m/>
    <b v="0"/>
    <m/>
    <s v="Proteomics"/>
    <s v="Website"/>
    <m/>
    <m/>
    <m/>
    <m/>
    <m/>
    <x v="1546"/>
    <x v="0"/>
    <b v="0"/>
    <m/>
    <m/>
    <m/>
    <s v="00531000007KAu8AAG"/>
    <s v="01s5A000005x0vsQAA"/>
    <s v="Biotherapeutics"/>
    <m/>
    <s v="0035A00003XE7IeQAL"/>
    <s v="System"/>
    <s v="ZipChip"/>
    <m/>
    <m/>
    <s v="0125A000001ESVfQAO"/>
    <b v="0"/>
    <m/>
    <b v="0"/>
    <m/>
    <m/>
    <x v="3"/>
    <b v="0"/>
    <d v="2021-06-29T20:34:54"/>
    <s v="0055A00000Bd4jEQAR"/>
    <m/>
    <b v="0"/>
    <x v="0"/>
    <m/>
    <m/>
    <n v="91549"/>
    <m/>
    <x v="136"/>
    <n v="5"/>
    <n v="0"/>
  </r>
  <r>
    <s v="0013100001qy8GYAAY"/>
    <b v="0"/>
    <m/>
    <b v="0"/>
    <s v="7015A000001qU0QQAU"/>
    <m/>
    <m/>
    <x v="68"/>
    <b v="0"/>
    <m/>
    <m/>
    <s v="0035A00003XXd3bQAD"/>
    <m/>
    <m/>
    <s v="00531000007KAu8AAG"/>
    <b v="1"/>
    <d v="2019-08-12T11:45:55"/>
    <m/>
    <b v="0"/>
    <m/>
    <m/>
    <b v="0"/>
    <d v="2022-01-01T00:00:00"/>
    <n v="1"/>
    <n v="2022"/>
    <s v="Pipeline"/>
    <s v="Pipeline"/>
    <b v="0"/>
    <b v="0"/>
    <m/>
    <b v="1"/>
    <b v="0"/>
    <b v="0"/>
    <x v="5"/>
    <b v="0"/>
    <s v="Auto-Classic"/>
    <x v="0"/>
    <d v="2021-03-25T00:00:00"/>
    <s v="0055A00000BclF5QAJ"/>
    <d v="2021-06-01T19:07:23"/>
    <m/>
    <d v="2020-08-20T16:29:58"/>
    <m/>
    <m/>
    <b v="0"/>
    <m/>
    <m/>
    <s v="Trade Show"/>
    <m/>
    <m/>
    <s v="Thermo"/>
    <s v="QE EMR UHMR (Plus, HF, HF-X with BioPharma)"/>
    <m/>
    <x v="1547"/>
    <x v="0"/>
    <b v="0"/>
    <m/>
    <m/>
    <m/>
    <s v="00531000007KAu8AAG"/>
    <s v="01s5A000005xBsuQAE"/>
    <s v="Biotherapeutics"/>
    <m/>
    <s v="0035A00003XXd3bQAD"/>
    <s v="System"/>
    <s v="ZipChip"/>
    <m/>
    <m/>
    <s v="0125A000001ESVfQAO"/>
    <b v="0"/>
    <m/>
    <b v="0"/>
    <m/>
    <m/>
    <x v="3"/>
    <b v="0"/>
    <d v="2021-06-29T20:34:54"/>
    <s v="0055A00000Bd4jEQAR"/>
    <m/>
    <b v="0"/>
    <x v="0"/>
    <m/>
    <m/>
    <n v="98134"/>
    <m/>
    <x v="116"/>
    <n v="5"/>
    <n v="0"/>
  </r>
  <r>
    <s v="0013100001p5BOZAA2"/>
    <b v="0"/>
    <m/>
    <b v="0"/>
    <m/>
    <m/>
    <m/>
    <x v="68"/>
    <b v="0"/>
    <m/>
    <m/>
    <s v="0035A00003gTkSBQA0"/>
    <m/>
    <s v="Impacted"/>
    <s v="00531000007KAu8AAG"/>
    <b v="1"/>
    <d v="2020-07-06T12:55:45"/>
    <m/>
    <b v="0"/>
    <m/>
    <m/>
    <b v="0"/>
    <d v="2022-01-01T00:00:00"/>
    <n v="1"/>
    <n v="2022"/>
    <s v="Pipeline"/>
    <s v="Pipeline"/>
    <b v="0"/>
    <b v="0"/>
    <m/>
    <b v="1"/>
    <b v="0"/>
    <b v="0"/>
    <x v="8"/>
    <b v="0"/>
    <s v="Auto-Si"/>
    <x v="0"/>
    <d v="2020-07-08T00:00:00"/>
    <s v="0055A00000BclF5QAJ"/>
    <d v="2021-06-01T19:07:28"/>
    <m/>
    <d v="2021-03-24T12:30:45"/>
    <m/>
    <m/>
    <b v="0"/>
    <m/>
    <m/>
    <s v="Website"/>
    <m/>
    <m/>
    <s v="Sciex"/>
    <s v="Triple TOF (4600,5600,6600);QTRAP (4500,5500,6500)"/>
    <m/>
    <x v="1548"/>
    <x v="0"/>
    <b v="0"/>
    <m/>
    <m/>
    <s v="AA Lipidomics Exosomes"/>
    <s v="00531000007KAu8AAG"/>
    <s v="01s5A000005xBsuQAE"/>
    <s v="Metabolomics"/>
    <m/>
    <s v="0035A00003gTkSBQA0"/>
    <s v="System"/>
    <s v="ZipChip"/>
    <m/>
    <m/>
    <s v="0125A000001ESVfQAO"/>
    <b v="0"/>
    <m/>
    <b v="0"/>
    <m/>
    <m/>
    <x v="3"/>
    <b v="0"/>
    <d v="2021-06-29T20:34:55"/>
    <s v="0055A00000Bd4jEQAR"/>
    <m/>
    <b v="0"/>
    <x v="0"/>
    <m/>
    <m/>
    <n v="98134"/>
    <m/>
    <x v="116"/>
    <n v="5"/>
    <n v="0"/>
  </r>
  <r>
    <s v="0015A00001ztTzAQAU"/>
    <b v="0"/>
    <m/>
    <b v="0"/>
    <m/>
    <m/>
    <m/>
    <x v="300"/>
    <b v="0"/>
    <m/>
    <m/>
    <s v="0035A00003fsBNoQAM"/>
    <s v="still working from jhome, not int lab"/>
    <s v="Impacted"/>
    <s v="0055A000008zqzaQAA"/>
    <b v="1"/>
    <d v="2020-06-08T14:54:27"/>
    <m/>
    <b v="0"/>
    <m/>
    <m/>
    <b v="0"/>
    <d v="2022-01-01T00:00:00"/>
    <n v="1"/>
    <n v="2022"/>
    <s v="Pipeline"/>
    <s v="Pipeline"/>
    <b v="0"/>
    <b v="0"/>
    <m/>
    <b v="1"/>
    <b v="0"/>
    <b v="0"/>
    <x v="9"/>
    <b v="0"/>
    <s v="Manual-Si"/>
    <x v="0"/>
    <d v="2021-03-31T00:00:00"/>
    <s v="0055A00000Bd0KeQAJ"/>
    <d v="2021-06-25T20:19:47"/>
    <m/>
    <d v="2020-06-08T14:54:42"/>
    <m/>
    <m/>
    <b v="0"/>
    <m/>
    <m/>
    <s v="Trade Show"/>
    <m/>
    <m/>
    <s v="Sciex"/>
    <m/>
    <m/>
    <x v="1549"/>
    <x v="0"/>
    <b v="0"/>
    <m/>
    <m/>
    <m/>
    <s v="0055A00000Bd0KeQAJ"/>
    <s v="01s5A000005x0sjQAA"/>
    <s v="Biotherapeutics"/>
    <m/>
    <s v="0035A00003fsBNoQAM"/>
    <s v="System"/>
    <s v="ZipChip"/>
    <m/>
    <m/>
    <s v="0125A000001ESVfQAO"/>
    <b v="0"/>
    <m/>
    <b v="0"/>
    <m/>
    <m/>
    <x v="3"/>
    <b v="0"/>
    <d v="2021-06-29T20:34:55"/>
    <s v="0055A00000BctMnQAJ"/>
    <m/>
    <b v="0"/>
    <x v="0"/>
    <m/>
    <m/>
    <n v="93085"/>
    <m/>
    <x v="163"/>
    <n v="5"/>
    <n v="0"/>
  </r>
  <r>
    <s v="0015A000026BzcyQAC"/>
    <b v="0"/>
    <m/>
    <b v="0"/>
    <m/>
    <m/>
    <m/>
    <x v="68"/>
    <b v="0"/>
    <m/>
    <m/>
    <s v="0035A00003VxjS0QAJ"/>
    <m/>
    <s v="Impacted"/>
    <s v="0055A000008iLoOQAU"/>
    <b v="1"/>
    <d v="2019-06-11T21:10:50"/>
    <m/>
    <b v="0"/>
    <m/>
    <m/>
    <b v="0"/>
    <d v="2022-01-01T00:00:00"/>
    <n v="1"/>
    <n v="2022"/>
    <s v="Pipeline"/>
    <s v="Pipeline"/>
    <b v="0"/>
    <b v="0"/>
    <m/>
    <b v="1"/>
    <b v="0"/>
    <b v="0"/>
    <x v="8"/>
    <b v="0"/>
    <s v="Manual-Classic"/>
    <x v="0"/>
    <d v="2020-08-17T00:00:00"/>
    <s v="0055A00000BclF5QAJ"/>
    <d v="2021-06-01T19:07:17"/>
    <m/>
    <d v="2020-02-18T16:52:36"/>
    <m/>
    <m/>
    <b v="0"/>
    <m/>
    <m/>
    <s v="Trade Show"/>
    <m/>
    <m/>
    <s v="Thermo"/>
    <s v="QE Plus, HF, HF-X  (NO biopharma)"/>
    <m/>
    <x v="1550"/>
    <x v="0"/>
    <b v="0"/>
    <m/>
    <m/>
    <m/>
    <s v="0055A000008zqzaQAA"/>
    <s v="01s5A000005x0sjQAA"/>
    <s v="Biotherapeutics"/>
    <m/>
    <s v="0035A00003VxjS0QAJ"/>
    <s v="System"/>
    <s v="ZipChip"/>
    <m/>
    <m/>
    <s v="0125A000001ESVfQAO"/>
    <b v="0"/>
    <m/>
    <b v="0"/>
    <m/>
    <m/>
    <x v="3"/>
    <b v="0"/>
    <d v="2021-06-29T20:34:54"/>
    <s v="0055A000008iLmcQAE"/>
    <m/>
    <b v="0"/>
    <x v="0"/>
    <m/>
    <m/>
    <n v="86695"/>
    <m/>
    <x v="469"/>
    <n v="5"/>
    <n v="0"/>
  </r>
  <r>
    <s v="0013100001gaq7yAAA"/>
    <b v="0"/>
    <m/>
    <b v="0"/>
    <m/>
    <m/>
    <m/>
    <x v="68"/>
    <b v="0"/>
    <m/>
    <m/>
    <s v="0035A00003XXdEZQA1"/>
    <m/>
    <s v="Unknown"/>
    <s v="00531000007KAu8AAG"/>
    <b v="1"/>
    <d v="2019-08-12T12:35:35"/>
    <m/>
    <b v="0"/>
    <m/>
    <m/>
    <b v="0"/>
    <d v="2022-01-01T00:00:00"/>
    <n v="1"/>
    <n v="2022"/>
    <s v="Pipeline"/>
    <s v="Pipeline"/>
    <b v="0"/>
    <b v="0"/>
    <m/>
    <b v="1"/>
    <b v="0"/>
    <b v="0"/>
    <x v="9"/>
    <b v="0"/>
    <s v="Auto-Classic"/>
    <x v="0"/>
    <d v="2019-03-06T00:00:00"/>
    <s v="0055A00000BclF5QAJ"/>
    <d v="2021-06-01T19:07:23"/>
    <m/>
    <d v="2020-08-20T11:04:11"/>
    <m/>
    <m/>
    <b v="0"/>
    <m/>
    <m/>
    <s v="Website"/>
    <m/>
    <m/>
    <s v="Thermo"/>
    <m/>
    <m/>
    <x v="1551"/>
    <x v="0"/>
    <b v="0"/>
    <m/>
    <m/>
    <m/>
    <s v="00531000007KAu8AAG"/>
    <s v="01s5A000005xBsuQAE"/>
    <s v="Biotherapeutics"/>
    <m/>
    <s v="0035A00003XXdEZQA1"/>
    <s v="System"/>
    <s v="ZipChip"/>
    <m/>
    <m/>
    <s v="0125A000001ESVfQAO"/>
    <b v="0"/>
    <m/>
    <b v="0"/>
    <m/>
    <m/>
    <x v="3"/>
    <b v="0"/>
    <d v="2021-06-29T20:34:54"/>
    <s v="0055A00000Bd4jEQAR"/>
    <m/>
    <b v="0"/>
    <x v="0"/>
    <m/>
    <m/>
    <n v="84975"/>
    <m/>
    <x v="470"/>
    <n v="5"/>
    <n v="0"/>
  </r>
  <r>
    <s v="0013100001p58c2AAA"/>
    <b v="0"/>
    <m/>
    <b v="0"/>
    <s v="7015A000001qU0QQAU"/>
    <m/>
    <m/>
    <x v="68"/>
    <b v="0"/>
    <m/>
    <m/>
    <s v="0035A00003YwtF8QAJ"/>
    <s v="University lab"/>
    <s v="Unknown"/>
    <s v="0055A000008iLoOQAU"/>
    <b v="1"/>
    <d v="2019-10-03T14:04:05"/>
    <m/>
    <b v="0"/>
    <m/>
    <m/>
    <b v="0"/>
    <d v="2022-01-01T00:00:00"/>
    <n v="1"/>
    <n v="2022"/>
    <s v="Pipeline"/>
    <s v="Pipeline"/>
    <b v="0"/>
    <b v="0"/>
    <m/>
    <b v="1"/>
    <b v="0"/>
    <b v="0"/>
    <x v="8"/>
    <b v="0"/>
    <s v="Auto-Classic"/>
    <x v="0"/>
    <d v="2021-03-26T00:00:00"/>
    <s v="0055A00000BclF5QAJ"/>
    <d v="2021-06-01T19:07:28"/>
    <m/>
    <d v="2021-03-24T12:11:42"/>
    <m/>
    <m/>
    <b v="0"/>
    <m/>
    <m/>
    <s v="Trade Show"/>
    <m/>
    <m/>
    <s v="Thermo"/>
    <s v="QE EMR UHMR (Plus, HF, HF-X with BioPharma)"/>
    <m/>
    <x v="1552"/>
    <x v="0"/>
    <b v="0"/>
    <m/>
    <m/>
    <s v="Large Protein Complexes"/>
    <s v="00531000007KAu8AAG"/>
    <s v="01s5A000005xBsuQAE"/>
    <m/>
    <m/>
    <s v="0035A00003YwtF8QAJ"/>
    <s v="System"/>
    <s v="ZipChip"/>
    <m/>
    <m/>
    <s v="0125A000001ESVfQAO"/>
    <b v="0"/>
    <m/>
    <b v="0"/>
    <m/>
    <m/>
    <x v="3"/>
    <b v="0"/>
    <d v="2021-06-29T20:34:54"/>
    <s v="0055A00000Bd4jEQAR"/>
    <m/>
    <b v="0"/>
    <x v="0"/>
    <m/>
    <m/>
    <n v="98134"/>
    <m/>
    <x v="116"/>
    <n v="5"/>
    <n v="0"/>
  </r>
  <r>
    <s v="0013100001nn0NiAAI"/>
    <b v="0"/>
    <s v="Sartorius"/>
    <b v="0"/>
    <m/>
    <m/>
    <s v="HEK"/>
    <x v="301"/>
    <b v="0"/>
    <m/>
    <m/>
    <m/>
    <m/>
    <m/>
    <s v="0055A00000BcmS5QAJ"/>
    <b v="1"/>
    <d v="2021-02-18T19:42:24"/>
    <m/>
    <b v="0"/>
    <m/>
    <m/>
    <b v="0"/>
    <d v="2022-01-01T00:00:00"/>
    <n v="1"/>
    <n v="2022"/>
    <s v="Pipeline"/>
    <s v="Pipeline"/>
    <b v="0"/>
    <b v="0"/>
    <m/>
    <b v="1"/>
    <b v="0"/>
    <b v="0"/>
    <x v="1"/>
    <b v="0"/>
    <m/>
    <x v="0"/>
    <d v="2021-06-21T00:00:00"/>
    <s v="0055A00000BcmS5QAJ"/>
    <d v="2021-06-03T08:31:49"/>
    <m/>
    <d v="2021-05-26T15:38:27"/>
    <d v="2021-05-26T00:00:00"/>
    <m/>
    <b v="0"/>
    <m/>
    <m/>
    <s v="Field Sales"/>
    <m/>
    <m/>
    <m/>
    <m/>
    <m/>
    <x v="1553"/>
    <x v="0"/>
    <b v="0"/>
    <m/>
    <m/>
    <m/>
    <s v="0055A00000BcmS5QAJ"/>
    <s v="01s5A000005xBsuQAE"/>
    <m/>
    <m/>
    <s v="0035A00003oq5a0QAA"/>
    <s v="System"/>
    <s v="Rebel"/>
    <m/>
    <m/>
    <s v="0125A000001ESVfQAO"/>
    <b v="0"/>
    <m/>
    <b v="0"/>
    <m/>
    <m/>
    <x v="5"/>
    <b v="0"/>
    <d v="2021-06-29T20:34:55"/>
    <s v="0056e00000BdE5OAAV"/>
    <m/>
    <b v="0"/>
    <x v="0"/>
    <m/>
    <m/>
    <n v="196662"/>
    <m/>
    <x v="471"/>
    <n v="30"/>
    <n v="0"/>
  </r>
  <r>
    <s v="0015A00002QEFAYQA5"/>
    <b v="0"/>
    <m/>
    <b v="0"/>
    <m/>
    <m/>
    <m/>
    <x v="298"/>
    <b v="0"/>
    <m/>
    <m/>
    <s v="0035A00003k9XQxQAM"/>
    <m/>
    <m/>
    <s v="0055A00000BNpn5QAD"/>
    <b v="1"/>
    <d v="2020-12-08T17:49:36"/>
    <m/>
    <b v="0"/>
    <m/>
    <m/>
    <b v="0"/>
    <d v="2022-01-01T00:00:00"/>
    <n v="1"/>
    <n v="2022"/>
    <s v="Pipeline"/>
    <s v="Pipeline"/>
    <b v="0"/>
    <b v="0"/>
    <m/>
    <b v="1"/>
    <b v="0"/>
    <b v="0"/>
    <x v="8"/>
    <b v="0"/>
    <m/>
    <x v="0"/>
    <m/>
    <s v="0055A00000BclF5QAJ"/>
    <d v="2021-06-01T19:07:07"/>
    <m/>
    <d v="2020-12-08T17:51:03"/>
    <m/>
    <m/>
    <b v="0"/>
    <m/>
    <m/>
    <s v="Field Sales"/>
    <m/>
    <m/>
    <m/>
    <m/>
    <m/>
    <x v="1554"/>
    <x v="0"/>
    <b v="0"/>
    <m/>
    <m/>
    <m/>
    <s v="0056e00000BdAUZAA3"/>
    <s v="01s5A000005x0vsQAA"/>
    <s v="Biotherapeutics"/>
    <m/>
    <s v="0035A00003k9XQxQAM"/>
    <s v="System"/>
    <s v="Rebel"/>
    <m/>
    <m/>
    <s v="0125A000001ESVfQAO"/>
    <b v="0"/>
    <m/>
    <b v="0"/>
    <m/>
    <m/>
    <x v="3"/>
    <b v="0"/>
    <d v="2021-06-29T20:34:55"/>
    <s v="0055A00000Bd3dKQAR"/>
    <m/>
    <b v="0"/>
    <x v="0"/>
    <n v="0"/>
    <n v="0"/>
    <n v="120750"/>
    <m/>
    <x v="472"/>
    <n v="5"/>
    <n v="0"/>
  </r>
  <r>
    <s v="0015A00002QEHB8QAP"/>
    <b v="0"/>
    <m/>
    <b v="0"/>
    <m/>
    <m/>
    <m/>
    <x v="298"/>
    <b v="0"/>
    <m/>
    <m/>
    <s v="0035A00003k9ZWOQA2"/>
    <m/>
    <m/>
    <s v="0055A00000BNpn5QAD"/>
    <b v="1"/>
    <d v="2020-12-08T19:42:46"/>
    <m/>
    <b v="0"/>
    <m/>
    <m/>
    <b v="0"/>
    <d v="2022-01-01T00:00:00"/>
    <n v="1"/>
    <n v="2022"/>
    <s v="Pipeline"/>
    <s v="Pipeline"/>
    <b v="0"/>
    <b v="0"/>
    <m/>
    <b v="1"/>
    <b v="0"/>
    <b v="0"/>
    <x v="11"/>
    <b v="0"/>
    <m/>
    <x v="0"/>
    <m/>
    <s v="0055A00000BclF5QAJ"/>
    <d v="2021-06-01T19:07:24"/>
    <m/>
    <d v="2020-12-08T19:43:03"/>
    <m/>
    <m/>
    <b v="0"/>
    <m/>
    <m/>
    <s v="Field Sales"/>
    <m/>
    <m/>
    <m/>
    <m/>
    <m/>
    <x v="1555"/>
    <x v="0"/>
    <b v="0"/>
    <m/>
    <m/>
    <m/>
    <s v="0056e00000BdAUZAA3"/>
    <s v="01s5A000005x0vsQAA"/>
    <s v="Biotherapeutics"/>
    <m/>
    <s v="0035A00003k9ZWOQA2"/>
    <s v="System"/>
    <s v="Rebel"/>
    <m/>
    <m/>
    <s v="0125A000001ESVfQAO"/>
    <b v="0"/>
    <m/>
    <b v="0"/>
    <m/>
    <m/>
    <x v="3"/>
    <b v="0"/>
    <d v="2021-06-29T20:34:55"/>
    <s v="0055A00000Bd3dKQAR"/>
    <m/>
    <b v="0"/>
    <x v="0"/>
    <n v="0"/>
    <n v="0"/>
    <n v="122820"/>
    <m/>
    <x v="473"/>
    <n v="5"/>
    <n v="0"/>
  </r>
  <r>
    <s v="0015A00002Rg5OWQAZ"/>
    <b v="0"/>
    <m/>
    <b v="0"/>
    <m/>
    <m/>
    <m/>
    <x v="302"/>
    <b v="0"/>
    <m/>
    <m/>
    <s v="0035A00003lSuRYQA0"/>
    <m/>
    <m/>
    <s v="0055A00000BNpn5QAD"/>
    <b v="1"/>
    <d v="2020-11-18T17:55:17"/>
    <m/>
    <b v="0"/>
    <m/>
    <m/>
    <b v="0"/>
    <d v="2022-01-01T00:00:00"/>
    <n v="1"/>
    <n v="2022"/>
    <s v="Pipeline"/>
    <s v="Pipeline"/>
    <b v="0"/>
    <b v="0"/>
    <m/>
    <b v="1"/>
    <b v="0"/>
    <b v="0"/>
    <x v="8"/>
    <b v="0"/>
    <m/>
    <x v="0"/>
    <d v="2021-05-13T00:00:00"/>
    <s v="0055A00000BclF5QAJ"/>
    <d v="2021-06-01T19:07:27"/>
    <m/>
    <d v="2020-11-18T17:55:44"/>
    <m/>
    <m/>
    <b v="0"/>
    <m/>
    <m/>
    <s v="Field Sales"/>
    <m/>
    <m/>
    <m/>
    <m/>
    <m/>
    <x v="1556"/>
    <x v="0"/>
    <b v="0"/>
    <m/>
    <m/>
    <m/>
    <s v="0056e00000BdAUZAA3"/>
    <s v="01s5A000005x0vsQAA"/>
    <s v="Biotherapeutics"/>
    <m/>
    <s v="0035A00003lSuRYQA0"/>
    <s v="System"/>
    <s v="Rebel"/>
    <m/>
    <m/>
    <s v="0125A000001ESVfQAO"/>
    <b v="0"/>
    <m/>
    <b v="0"/>
    <m/>
    <m/>
    <x v="3"/>
    <b v="0"/>
    <d v="2021-06-29T20:34:55"/>
    <s v="0055A00000Bd3dKQAR"/>
    <m/>
    <b v="0"/>
    <x v="0"/>
    <n v="0"/>
    <n v="0"/>
    <n v="119370"/>
    <m/>
    <x v="474"/>
    <n v="5"/>
    <n v="0"/>
  </r>
  <r>
    <s v="0015A00002RgYm1QAF"/>
    <b v="0"/>
    <m/>
    <b v="0"/>
    <m/>
    <m/>
    <m/>
    <x v="255"/>
    <b v="0"/>
    <m/>
    <m/>
    <s v="0035A00003lTYWRQA4"/>
    <m/>
    <m/>
    <s v="0055A00000Bnt5hQAB"/>
    <b v="1"/>
    <d v="2020-11-23T14:49:24"/>
    <m/>
    <b v="0"/>
    <m/>
    <m/>
    <b v="0"/>
    <d v="2022-01-01T00:00:00"/>
    <n v="1"/>
    <n v="2022"/>
    <s v="Pipeline"/>
    <s v="Pipeline"/>
    <b v="0"/>
    <b v="0"/>
    <m/>
    <b v="1"/>
    <b v="0"/>
    <b v="0"/>
    <x v="3"/>
    <b v="0"/>
    <m/>
    <x v="0"/>
    <d v="2021-05-27T00:00:00"/>
    <s v="0055A00000Bnt5hQAB"/>
    <d v="2021-06-11T14:34:30"/>
    <m/>
    <d v="2020-11-23T14:50:07"/>
    <m/>
    <m/>
    <b v="0"/>
    <m/>
    <m/>
    <s v="Referral"/>
    <m/>
    <m/>
    <m/>
    <m/>
    <m/>
    <x v="1557"/>
    <x v="0"/>
    <b v="0"/>
    <m/>
    <m/>
    <m/>
    <s v="0055A00000Bnt5hQAB"/>
    <s v="01s5A000005xBspQAE"/>
    <m/>
    <m/>
    <s v="0035A00003lTYWRQA4"/>
    <s v="System"/>
    <s v="Rebel"/>
    <m/>
    <m/>
    <s v="0125A000001ESVfQAO"/>
    <b v="0"/>
    <m/>
    <b v="0"/>
    <m/>
    <m/>
    <x v="5"/>
    <b v="0"/>
    <d v="2021-06-29T20:34:55"/>
    <s v="0056e00000Bd8OeAAJ"/>
    <m/>
    <b v="0"/>
    <x v="0"/>
    <n v="0"/>
    <n v="0"/>
    <n v="154850"/>
    <m/>
    <x v="421"/>
    <n v="30"/>
    <n v="0"/>
  </r>
  <r>
    <s v="0015A00002PJgDzQAL"/>
    <b v="0"/>
    <m/>
    <b v="0"/>
    <s v="7015A000001zMbOQAU"/>
    <m/>
    <m/>
    <x v="254"/>
    <b v="0"/>
    <m/>
    <m/>
    <s v="0035A00003ijfUmQAI"/>
    <m/>
    <m/>
    <s v="0055A000008zqzaQAA"/>
    <b v="1"/>
    <d v="2020-09-14T19:44:02"/>
    <m/>
    <b v="0"/>
    <m/>
    <m/>
    <b v="0"/>
    <d v="2022-01-01T00:00:00"/>
    <n v="1"/>
    <n v="2022"/>
    <s v="Pipeline"/>
    <s v="Pipeline"/>
    <b v="0"/>
    <b v="0"/>
    <m/>
    <b v="1"/>
    <b v="0"/>
    <b v="0"/>
    <x v="7"/>
    <b v="0"/>
    <m/>
    <x v="0"/>
    <d v="2021-04-02T00:00:00"/>
    <s v="0055A000008zqzaQAA"/>
    <d v="2021-06-17T14:15:43"/>
    <m/>
    <d v="2020-09-14T19:44:44"/>
    <m/>
    <m/>
    <b v="0"/>
    <m/>
    <m/>
    <s v="Website"/>
    <m/>
    <m/>
    <m/>
    <m/>
    <m/>
    <x v="1558"/>
    <x v="0"/>
    <b v="0"/>
    <m/>
    <m/>
    <m/>
    <s v="0055A000008zqzaQAA"/>
    <s v="01s5A000005x0sjQAA"/>
    <s v="Biotherapeutics"/>
    <m/>
    <s v="0035A00003ijfUmQAI"/>
    <s v="System"/>
    <s v="Rebel"/>
    <m/>
    <m/>
    <s v="0125A000001ESVfQAO"/>
    <b v="0"/>
    <m/>
    <b v="0"/>
    <m/>
    <m/>
    <x v="3"/>
    <b v="0"/>
    <d v="2021-06-29T20:34:55"/>
    <s v="0056e00000Bd8OtAAJ"/>
    <m/>
    <b v="0"/>
    <x v="0"/>
    <n v="0"/>
    <n v="0"/>
    <n v="140000"/>
    <m/>
    <x v="118"/>
    <n v="5"/>
    <n v="0"/>
  </r>
  <r>
    <s v="0015A00002RgmaMQAR"/>
    <b v="0"/>
    <m/>
    <b v="0"/>
    <m/>
    <m/>
    <m/>
    <x v="298"/>
    <b v="0"/>
    <m/>
    <m/>
    <s v="0035A00003lTp7zQAC"/>
    <m/>
    <m/>
    <s v="0055A00000BNpn5QAD"/>
    <b v="1"/>
    <d v="2020-11-24T20:09:17"/>
    <m/>
    <b v="0"/>
    <m/>
    <m/>
    <b v="0"/>
    <d v="2022-01-01T00:00:00"/>
    <n v="1"/>
    <n v="2022"/>
    <s v="BestCase"/>
    <s v="Best Case"/>
    <b v="0"/>
    <b v="0"/>
    <m/>
    <b v="1"/>
    <b v="0"/>
    <b v="0"/>
    <x v="9"/>
    <b v="0"/>
    <s v="Manual-Classic"/>
    <x v="0"/>
    <d v="2021-04-12T00:00:00"/>
    <s v="0055A00000BclF5QAJ"/>
    <d v="2021-06-01T19:07:23"/>
    <m/>
    <d v="2020-11-24T20:15:20"/>
    <m/>
    <m/>
    <b v="0"/>
    <m/>
    <m/>
    <s v="Field Sales"/>
    <m/>
    <m/>
    <s v="Thermo"/>
    <s v="QE Plus, HF, HF-X  (NO biopharma)"/>
    <m/>
    <x v="1559"/>
    <x v="0"/>
    <b v="0"/>
    <m/>
    <m/>
    <m/>
    <s v="0056e00000BdAUZAA3"/>
    <s v="01s5A000005x0sjQAA"/>
    <m/>
    <m/>
    <s v="0035A00003lTpKEQA0"/>
    <s v="System"/>
    <s v="ZipChip"/>
    <m/>
    <m/>
    <s v="0125A000001ESVfQAO"/>
    <b v="0"/>
    <m/>
    <b v="0"/>
    <m/>
    <m/>
    <x v="6"/>
    <b v="0"/>
    <d v="2021-06-29T20:34:55"/>
    <s v="0055A00000Bd3dKQAR"/>
    <m/>
    <b v="0"/>
    <x v="0"/>
    <n v="0"/>
    <n v="0"/>
    <n v="42933"/>
    <m/>
    <x v="475"/>
    <n v="70"/>
    <n v="0"/>
  </r>
  <r>
    <s v="0013100001qvZsSAAU"/>
    <b v="0"/>
    <m/>
    <b v="0"/>
    <s v="7015A000001zN1VQAU"/>
    <m/>
    <m/>
    <x v="68"/>
    <b v="0"/>
    <m/>
    <m/>
    <s v="0035A00003khUZOQA2"/>
    <m/>
    <m/>
    <s v="0055A000008zqzaQAA"/>
    <b v="1"/>
    <d v="2020-11-09T20:57:09"/>
    <m/>
    <b v="0"/>
    <m/>
    <m/>
    <b v="0"/>
    <d v="2022-01-01T00:00:00"/>
    <n v="1"/>
    <n v="2022"/>
    <s v="Pipeline"/>
    <s v="Pipeline"/>
    <b v="0"/>
    <b v="0"/>
    <m/>
    <b v="1"/>
    <b v="0"/>
    <b v="0"/>
    <x v="8"/>
    <b v="0"/>
    <s v="Auto-Classic"/>
    <x v="0"/>
    <d v="2021-06-16T00:00:00"/>
    <s v="0055A00000Bd0KeQAJ"/>
    <d v="2021-06-17T13:55:20"/>
    <m/>
    <d v="2021-01-04T16:11:44"/>
    <m/>
    <m/>
    <b v="0"/>
    <m/>
    <m/>
    <s v="Trade Show"/>
    <m/>
    <m/>
    <s v="Thermo"/>
    <m/>
    <m/>
    <x v="1560"/>
    <x v="0"/>
    <b v="0"/>
    <m/>
    <m/>
    <m/>
    <s v="0055A00000Bd0KeQAJ"/>
    <s v="01s5A000005x0sjQAA"/>
    <m/>
    <m/>
    <s v="0035A00003khUZOQA2"/>
    <s v="System"/>
    <s v="ZipChip"/>
    <m/>
    <m/>
    <s v="0125A000001ESVfQAO"/>
    <b v="0"/>
    <m/>
    <b v="0"/>
    <m/>
    <m/>
    <x v="3"/>
    <b v="0"/>
    <d v="2021-06-29T20:34:55"/>
    <s v="0055A00000BctMnQAJ"/>
    <m/>
    <b v="0"/>
    <x v="0"/>
    <n v="0"/>
    <n v="0"/>
    <n v="80000"/>
    <m/>
    <x v="121"/>
    <n v="5"/>
    <n v="0"/>
  </r>
  <r>
    <s v="0015A00001tabLSQAY"/>
    <b v="0"/>
    <m/>
    <b v="0"/>
    <m/>
    <m/>
    <m/>
    <x v="68"/>
    <b v="0"/>
    <s v="Duplicate opportunity"/>
    <m/>
    <s v="0035A00003CceEqQAJ"/>
    <m/>
    <s v="Impacted"/>
    <s v="00531000008FRNUAA4"/>
    <b v="1"/>
    <d v="2017-07-10T15:20:24"/>
    <m/>
    <b v="0"/>
    <m/>
    <m/>
    <b v="0"/>
    <d v="2022-01-01T00:00:00"/>
    <n v="1"/>
    <n v="2022"/>
    <s v="Pipeline"/>
    <s v="Pipeline"/>
    <b v="0"/>
    <b v="0"/>
    <m/>
    <b v="1"/>
    <b v="0"/>
    <b v="0"/>
    <x v="8"/>
    <b v="0"/>
    <s v="Auto-Bi"/>
    <x v="0"/>
    <d v="2020-11-09T00:00:00"/>
    <s v="0055A00000BclF5QAJ"/>
    <d v="2021-06-01T19:07:12"/>
    <m/>
    <d v="2021-05-06T15:40:47"/>
    <m/>
    <m/>
    <b v="0"/>
    <m/>
    <s v="Intact Proteins &amp; Antibodies"/>
    <s v="Website"/>
    <m/>
    <m/>
    <s v="Bruker"/>
    <s v="ESI TOF  (TIMS, Compact, Micro, Maxis)"/>
    <m/>
    <x v="1561"/>
    <x v="0"/>
    <b v="0"/>
    <m/>
    <s v="Bruker TIMS"/>
    <m/>
    <s v="00531000007KAu8AAG"/>
    <s v="01s5A000005x0vsQAA"/>
    <s v="Biotherapeutics"/>
    <m/>
    <s v="0035A00003CceEqQAJ"/>
    <s v="System"/>
    <s v="ZipChip"/>
    <m/>
    <m/>
    <s v="0125A000001ESVfQAO"/>
    <b v="0"/>
    <m/>
    <b v="0"/>
    <m/>
    <m/>
    <x v="3"/>
    <b v="0"/>
    <d v="2021-06-29T20:34:54"/>
    <s v="0055A00000Bd4jEQAR"/>
    <m/>
    <b v="0"/>
    <x v="0"/>
    <n v="0"/>
    <n v="0"/>
    <n v="101755"/>
    <m/>
    <x v="204"/>
    <n v="5"/>
    <n v="0"/>
  </r>
  <r>
    <s v="0015A00002DUyTOQA1"/>
    <b v="0"/>
    <m/>
    <b v="0"/>
    <s v="7015A000001qXCFQA2"/>
    <m/>
    <m/>
    <x v="255"/>
    <b v="0"/>
    <m/>
    <m/>
    <s v="0035A00003WnNqTQAV"/>
    <m/>
    <m/>
    <s v="0055A000008iLoOQAU"/>
    <b v="1"/>
    <d v="2019-07-18T19:20:08"/>
    <m/>
    <b v="0"/>
    <m/>
    <m/>
    <b v="0"/>
    <d v="2022-01-01T00:00:00"/>
    <n v="1"/>
    <n v="2022"/>
    <s v="Pipeline"/>
    <s v="Pipeline"/>
    <b v="0"/>
    <b v="0"/>
    <m/>
    <b v="1"/>
    <b v="0"/>
    <b v="0"/>
    <x v="9"/>
    <b v="0"/>
    <s v="Manual-Classic"/>
    <x v="0"/>
    <d v="2021-06-10T00:00:00"/>
    <s v="0055A00000Bd0KeQAJ"/>
    <d v="2021-06-11T20:08:14"/>
    <m/>
    <d v="2019-08-06T18:31:03"/>
    <m/>
    <m/>
    <b v="0"/>
    <m/>
    <s v="Proteomics and Peptide Mapping"/>
    <s v="Trade Show"/>
    <m/>
    <m/>
    <s v="Thermo"/>
    <s v="QE Plus, HF, HF-X  (NO biopharma)"/>
    <m/>
    <x v="1562"/>
    <x v="0"/>
    <b v="0"/>
    <m/>
    <m/>
    <m/>
    <s v="0055A00000Bd0KeQAJ"/>
    <s v="01s5A000005x0sjQAA"/>
    <s v="Proteomics"/>
    <m/>
    <s v="0035A00003WnNqTQAV"/>
    <s v="System"/>
    <s v="ZipChip"/>
    <m/>
    <m/>
    <s v="0125A000001ESVfQAO"/>
    <b v="0"/>
    <m/>
    <b v="0"/>
    <m/>
    <m/>
    <x v="3"/>
    <b v="0"/>
    <d v="2021-06-29T20:34:54"/>
    <s v="0055A00000BctMnQAJ"/>
    <m/>
    <b v="0"/>
    <x v="0"/>
    <n v="1"/>
    <n v="1"/>
    <n v="69335"/>
    <m/>
    <x v="476"/>
    <n v="5"/>
    <n v="0"/>
  </r>
  <r>
    <s v="0015A00002XQsJtQAL"/>
    <b v="0"/>
    <s v="Other"/>
    <b v="0"/>
    <m/>
    <s v="CHO"/>
    <s v="CHO"/>
    <x v="298"/>
    <b v="0"/>
    <m/>
    <m/>
    <s v="0036e00003qhDS6AAM"/>
    <m/>
    <m/>
    <s v="0055A00000BNpn5QAD"/>
    <b v="1"/>
    <d v="2021-04-09T15:02:27"/>
    <m/>
    <b v="0"/>
    <m/>
    <m/>
    <b v="0"/>
    <d v="2022-01-01T00:00:00"/>
    <n v="1"/>
    <n v="2022"/>
    <s v="Pipeline"/>
    <s v="Pipeline"/>
    <b v="0"/>
    <b v="0"/>
    <m/>
    <b v="1"/>
    <b v="0"/>
    <b v="0"/>
    <x v="1"/>
    <b v="0"/>
    <m/>
    <x v="0"/>
    <d v="2021-02-22T00:00:00"/>
    <s v="0055A00000BclF5QAJ"/>
    <d v="2021-06-01T19:07:27"/>
    <m/>
    <m/>
    <m/>
    <m/>
    <b v="0"/>
    <m/>
    <m/>
    <s v="Field Sales"/>
    <m/>
    <m/>
    <m/>
    <m/>
    <m/>
    <x v="1563"/>
    <x v="0"/>
    <b v="0"/>
    <m/>
    <m/>
    <m/>
    <s v="0056e00000BdAUZAA3"/>
    <s v="01s5A000005xBsuQAE"/>
    <s v="Metabolomics"/>
    <m/>
    <s v="0036e00003qhDS6AAM"/>
    <s v="System"/>
    <s v="Rebel"/>
    <m/>
    <m/>
    <s v="0125A000001ESVfQAO"/>
    <b v="0"/>
    <m/>
    <b v="0"/>
    <m/>
    <m/>
    <x v="3"/>
    <b v="0"/>
    <d v="2021-06-29T20:34:55"/>
    <s v="0055A00000Bd3dKQAR"/>
    <m/>
    <b v="0"/>
    <x v="0"/>
    <n v="1"/>
    <n v="1"/>
    <n v="128216.7"/>
    <m/>
    <x v="477"/>
    <n v="5"/>
    <n v="0"/>
  </r>
  <r>
    <s v="0015A00002Uf0YRQAZ"/>
    <b v="0"/>
    <m/>
    <b v="0"/>
    <m/>
    <m/>
    <m/>
    <x v="257"/>
    <b v="0"/>
    <m/>
    <m/>
    <m/>
    <m/>
    <m/>
    <s v="0055A00000BcmS5QAJ"/>
    <b v="1"/>
    <d v="2021-02-01T20:54:45"/>
    <m/>
    <b v="0"/>
    <m/>
    <m/>
    <b v="0"/>
    <d v="2022-02-01T00:00:00"/>
    <n v="2"/>
    <n v="2022"/>
    <s v="Pipeline"/>
    <s v="Pipeline"/>
    <b v="0"/>
    <b v="0"/>
    <m/>
    <b v="1"/>
    <b v="0"/>
    <b v="0"/>
    <x v="0"/>
    <b v="0"/>
    <m/>
    <x v="0"/>
    <d v="2021-02-11T00:00:00"/>
    <s v="0055A00000BclF5QAJ"/>
    <d v="2021-06-01T19:07:12"/>
    <m/>
    <d v="2021-02-12T10:22:14"/>
    <m/>
    <m/>
    <b v="0"/>
    <m/>
    <m/>
    <s v="Field Sales"/>
    <m/>
    <m/>
    <m/>
    <m/>
    <m/>
    <x v="1564"/>
    <x v="0"/>
    <b v="0"/>
    <m/>
    <m/>
    <m/>
    <s v="0055A00000BcmS5QAJ"/>
    <s v="01s5A000005xBsuQAE"/>
    <m/>
    <m/>
    <s v="0035A00003naQOyQAM"/>
    <s v="System"/>
    <s v="Rebel"/>
    <m/>
    <m/>
    <s v="0125A000001ESVfQAO"/>
    <b v="0"/>
    <m/>
    <b v="0"/>
    <m/>
    <m/>
    <x v="3"/>
    <b v="0"/>
    <d v="2021-06-29T20:34:55"/>
    <s v="0056e00000BdE5OAAV"/>
    <m/>
    <b v="0"/>
    <x v="0"/>
    <m/>
    <m/>
    <n v="164278"/>
    <m/>
    <x v="478"/>
    <n v="5"/>
    <n v="0"/>
  </r>
  <r>
    <s v="0015A00002PKycvQAD"/>
    <b v="0"/>
    <m/>
    <b v="0"/>
    <m/>
    <m/>
    <m/>
    <x v="29"/>
    <b v="0"/>
    <m/>
    <m/>
    <s v="0035A00003juSF9QAM"/>
    <m/>
    <m/>
    <s v="0055A000008zqzaQAA"/>
    <b v="1"/>
    <d v="2020-09-24T14:58:50"/>
    <m/>
    <b v="0"/>
    <m/>
    <m/>
    <b v="0"/>
    <d v="2022-02-01T00:00:00"/>
    <n v="2"/>
    <n v="2022"/>
    <s v="Pipeline"/>
    <s v="Pipeline"/>
    <b v="0"/>
    <b v="0"/>
    <m/>
    <b v="1"/>
    <b v="0"/>
    <b v="0"/>
    <x v="10"/>
    <b v="0"/>
    <m/>
    <x v="0"/>
    <d v="2021-05-18T00:00:00"/>
    <s v="0055A00000BclF5QAJ"/>
    <d v="2021-06-01T19:07:07"/>
    <m/>
    <d v="2020-09-24T20:46:52"/>
    <m/>
    <m/>
    <b v="0"/>
    <m/>
    <m/>
    <s v="Trade Show"/>
    <m/>
    <m/>
    <m/>
    <m/>
    <m/>
    <x v="1565"/>
    <x v="0"/>
    <b v="0"/>
    <m/>
    <m/>
    <m/>
    <s v="0055A00000BcmS5QAJ"/>
    <s v="01s5A000005x0vsQAA"/>
    <s v="Biotherapeutics"/>
    <m/>
    <s v="0035A00003nbRGsQAM"/>
    <s v="System"/>
    <s v="Rebel"/>
    <m/>
    <m/>
    <s v="0125A000001ESVfQAO"/>
    <b v="0"/>
    <m/>
    <b v="0"/>
    <m/>
    <m/>
    <x v="3"/>
    <b v="0"/>
    <d v="2021-06-29T20:34:55"/>
    <s v="0056e00000BdE5OAAV"/>
    <m/>
    <b v="0"/>
    <x v="0"/>
    <m/>
    <m/>
    <n v="161000"/>
    <m/>
    <x v="467"/>
    <n v="5"/>
    <n v="0"/>
  </r>
  <r>
    <s v="0015A0000269gyyQAA"/>
    <b v="0"/>
    <m/>
    <b v="0"/>
    <s v="7015A000001zMbNQAU"/>
    <m/>
    <s v="other"/>
    <x v="257"/>
    <b v="0"/>
    <m/>
    <m/>
    <s v="0035A00003ke1T3QAI"/>
    <m/>
    <m/>
    <s v="0055A000008zqzaQAA"/>
    <b v="1"/>
    <d v="2020-10-16T15:54:40"/>
    <m/>
    <b v="0"/>
    <m/>
    <m/>
    <b v="0"/>
    <d v="2022-02-01T00:00:00"/>
    <n v="2"/>
    <n v="2022"/>
    <s v="Pipeline"/>
    <s v="Pipeline"/>
    <b v="0"/>
    <b v="0"/>
    <m/>
    <b v="1"/>
    <b v="0"/>
    <b v="0"/>
    <x v="3"/>
    <b v="0"/>
    <m/>
    <x v="0"/>
    <d v="2020-10-25T00:00:00"/>
    <s v="0055A00000BclF5QAJ"/>
    <d v="2021-06-01T19:07:07"/>
    <m/>
    <d v="2020-10-19T19:40:28"/>
    <m/>
    <m/>
    <b v="0"/>
    <m/>
    <m/>
    <s v="Website"/>
    <m/>
    <m/>
    <m/>
    <m/>
    <m/>
    <x v="1566"/>
    <x v="0"/>
    <b v="0"/>
    <m/>
    <m/>
    <m/>
    <s v="0055A00000BcmS5QAJ"/>
    <s v="01s5A000005x0vsQAA"/>
    <s v="Other"/>
    <m/>
    <s v="0035A00003ke1T3QAI"/>
    <s v="System"/>
    <s v="Rebel"/>
    <m/>
    <m/>
    <s v="0125A000001ESVfQAO"/>
    <b v="0"/>
    <m/>
    <b v="0"/>
    <m/>
    <m/>
    <x v="3"/>
    <b v="0"/>
    <d v="2021-06-29T20:34:55"/>
    <s v="0056e00000BdE5OAAV"/>
    <m/>
    <b v="0"/>
    <x v="0"/>
    <m/>
    <m/>
    <n v="151800"/>
    <m/>
    <x v="479"/>
    <n v="5"/>
    <n v="0"/>
  </r>
  <r>
    <s v="0015A00002Qc7oTQAR"/>
    <b v="0"/>
    <m/>
    <b v="0"/>
    <s v="7015A000001zMbNQAU"/>
    <m/>
    <m/>
    <x v="29"/>
    <b v="0"/>
    <m/>
    <m/>
    <s v="0035A00003kf5jzQAA"/>
    <m/>
    <m/>
    <s v="0055A000008zqzaQAA"/>
    <b v="1"/>
    <d v="2020-10-23T12:25:52"/>
    <m/>
    <b v="0"/>
    <m/>
    <m/>
    <b v="0"/>
    <d v="2022-02-01T00:00:00"/>
    <n v="2"/>
    <n v="2022"/>
    <s v="Pipeline"/>
    <s v="Pipeline"/>
    <b v="0"/>
    <b v="0"/>
    <m/>
    <b v="1"/>
    <b v="0"/>
    <b v="0"/>
    <x v="7"/>
    <b v="0"/>
    <m/>
    <x v="0"/>
    <d v="2021-05-18T00:00:00"/>
    <s v="0055A00000BclF5QAJ"/>
    <d v="2021-06-01T19:07:07"/>
    <m/>
    <d v="2021-06-01T13:02:06"/>
    <d v="2021-06-01T00:00:00"/>
    <m/>
    <b v="0"/>
    <m/>
    <m/>
    <s v="Website"/>
    <m/>
    <m/>
    <m/>
    <m/>
    <m/>
    <x v="1567"/>
    <x v="0"/>
    <b v="0"/>
    <m/>
    <m/>
    <m/>
    <s v="0055A00000BcmS5QAJ"/>
    <s v="01s5A000005xBsuQAE"/>
    <s v="Biotherapeutics"/>
    <m/>
    <s v="0035A00003kf5jzQAA"/>
    <s v="System"/>
    <s v="Rebel"/>
    <m/>
    <m/>
    <s v="0125A000001ESVfQAO"/>
    <b v="0"/>
    <m/>
    <b v="0"/>
    <m/>
    <m/>
    <x v="5"/>
    <b v="0"/>
    <d v="2021-06-29T20:34:55"/>
    <s v="0056e00000BdE5OAAV"/>
    <m/>
    <b v="0"/>
    <x v="0"/>
    <n v="0"/>
    <n v="0"/>
    <n v="187462"/>
    <m/>
    <x v="172"/>
    <n v="30"/>
    <n v="0"/>
  </r>
  <r>
    <s v="0015A00002G6LUJQA3"/>
    <b v="0"/>
    <m/>
    <b v="0"/>
    <m/>
    <m/>
    <m/>
    <x v="303"/>
    <b v="0"/>
    <m/>
    <m/>
    <s v="0035A00003ZiiSTQAZ"/>
    <s v="Budget Freeze and Priority changes"/>
    <s v="Impacted"/>
    <s v="0055A00000BNpn5QAD"/>
    <b v="1"/>
    <d v="2019-11-01T15:59:18"/>
    <m/>
    <b v="0"/>
    <m/>
    <m/>
    <b v="0"/>
    <d v="2022-02-01T00:00:00"/>
    <n v="2"/>
    <n v="2022"/>
    <s v="Pipeline"/>
    <s v="Pipeline"/>
    <b v="0"/>
    <b v="0"/>
    <m/>
    <b v="1"/>
    <b v="0"/>
    <b v="0"/>
    <x v="7"/>
    <b v="0"/>
    <m/>
    <x v="0"/>
    <d v="2020-06-04T00:00:00"/>
    <s v="0055A00000Bnt5hQAB"/>
    <d v="2021-06-25T03:55:25"/>
    <m/>
    <d v="2020-03-30T18:07:16"/>
    <m/>
    <m/>
    <b v="0"/>
    <m/>
    <m/>
    <s v="Website"/>
    <m/>
    <m/>
    <m/>
    <m/>
    <m/>
    <x v="1568"/>
    <x v="0"/>
    <b v="0"/>
    <m/>
    <m/>
    <m/>
    <s v="0055A00000Bnt5hQAB"/>
    <s v="01s5A000005x0sjQAA"/>
    <s v="Other"/>
    <m/>
    <s v="0035A00003ZiiSTQAZ"/>
    <s v="System"/>
    <s v="Rebel"/>
    <m/>
    <m/>
    <s v="0125A000001ESVfQAO"/>
    <b v="0"/>
    <m/>
    <b v="0"/>
    <m/>
    <m/>
    <x v="5"/>
    <b v="0"/>
    <d v="2021-06-29T20:34:55"/>
    <s v="0056e00000Bd8OtAAJ"/>
    <m/>
    <b v="0"/>
    <x v="0"/>
    <n v="0"/>
    <n v="0"/>
    <n v="140000"/>
    <m/>
    <x v="480"/>
    <n v="30"/>
    <n v="0"/>
  </r>
  <r>
    <s v="0015A00002PJff3QAD"/>
    <b v="0"/>
    <m/>
    <b v="0"/>
    <s v="7015A000001zMBKQA2"/>
    <m/>
    <m/>
    <x v="40"/>
    <b v="0"/>
    <m/>
    <m/>
    <s v="0035A00003ijeqcQAA"/>
    <m/>
    <m/>
    <s v="0055A00000BNXCfQAP"/>
    <b v="1"/>
    <d v="2020-09-14T19:04:16"/>
    <m/>
    <b v="0"/>
    <m/>
    <m/>
    <b v="0"/>
    <d v="2021-03-01T00:00:00"/>
    <n v="3"/>
    <n v="2021"/>
    <s v="BestCase"/>
    <s v="Best Case"/>
    <b v="0"/>
    <b v="0"/>
    <m/>
    <b v="1"/>
    <b v="0"/>
    <b v="0"/>
    <x v="8"/>
    <b v="0"/>
    <m/>
    <x v="0"/>
    <d v="2021-06-16T00:00:00"/>
    <s v="0055A00000BNXCfQAP"/>
    <d v="2021-06-24T15:11:40"/>
    <m/>
    <d v="2021-06-24T15:11:39"/>
    <d v="2021-06-24T00:00:00"/>
    <m/>
    <b v="0"/>
    <m/>
    <m/>
    <s v="Field Sales"/>
    <m/>
    <m/>
    <m/>
    <m/>
    <m/>
    <x v="1569"/>
    <x v="0"/>
    <b v="0"/>
    <m/>
    <m/>
    <m/>
    <s v="0055A00000BNXCfQAP"/>
    <s v="01s5A000005xBspQAE"/>
    <m/>
    <m/>
    <s v="0035A00003ijeqcQAA"/>
    <s v="System"/>
    <s v="Rebel"/>
    <m/>
    <m/>
    <s v="0125A000001ESVfQAO"/>
    <b v="0"/>
    <m/>
    <b v="0"/>
    <m/>
    <m/>
    <x v="6"/>
    <b v="0"/>
    <d v="2021-06-29T20:34:55"/>
    <s v="0055A00000BctN7QAJ"/>
    <m/>
    <b v="0"/>
    <x v="0"/>
    <m/>
    <m/>
    <n v="162850"/>
    <m/>
    <x v="191"/>
    <n v="70"/>
    <n v="0"/>
  </r>
  <r>
    <s v="0015A00002TBbPQQA1"/>
    <b v="0"/>
    <m/>
    <b v="0"/>
    <s v="7015A000001zMbJQAU"/>
    <m/>
    <m/>
    <x v="304"/>
    <b v="0"/>
    <m/>
    <m/>
    <s v="0035A00003me3gaQAA"/>
    <m/>
    <m/>
    <s v="0055A00000BNXCfQAP"/>
    <b v="1"/>
    <d v="2021-01-04T20:15:33"/>
    <m/>
    <b v="0"/>
    <m/>
    <m/>
    <b v="0"/>
    <d v="2021-03-01T00:00:00"/>
    <n v="3"/>
    <n v="2021"/>
    <s v="BestCase"/>
    <s v="Best Case"/>
    <b v="0"/>
    <b v="0"/>
    <m/>
    <b v="1"/>
    <b v="0"/>
    <b v="0"/>
    <x v="1"/>
    <b v="0"/>
    <m/>
    <x v="0"/>
    <d v="2021-06-28T00:00:00"/>
    <s v="0055A00000BNXCfQAP"/>
    <d v="2021-06-28T16:16:03"/>
    <m/>
    <d v="2021-06-24T15:10:04"/>
    <d v="2021-06-24T00:00:00"/>
    <m/>
    <b v="0"/>
    <m/>
    <m/>
    <s v="Website"/>
    <m/>
    <m/>
    <m/>
    <m/>
    <m/>
    <x v="1570"/>
    <x v="0"/>
    <b v="0"/>
    <m/>
    <m/>
    <m/>
    <s v="0055A00000BNXCfQAP"/>
    <s v="01s5A000005xBspQAE"/>
    <s v="Other"/>
    <m/>
    <s v="0035A00003me3gaQAA"/>
    <s v="System"/>
    <s v="Rebel"/>
    <m/>
    <m/>
    <s v="0125A000001ESVfQAO"/>
    <b v="0"/>
    <m/>
    <b v="0"/>
    <m/>
    <m/>
    <x v="6"/>
    <b v="0"/>
    <d v="2021-06-29T20:34:55"/>
    <s v="0055A00000BctN7QAJ"/>
    <m/>
    <b v="0"/>
    <x v="0"/>
    <m/>
    <m/>
    <n v="121450"/>
    <m/>
    <x v="481"/>
    <n v="70"/>
    <n v="0"/>
  </r>
  <r>
    <s v="0015A00002JPEVsQAP"/>
    <b v="0"/>
    <m/>
    <b v="0"/>
    <m/>
    <m/>
    <m/>
    <x v="40"/>
    <b v="0"/>
    <m/>
    <m/>
    <s v="0035A00003eN3xeQAC"/>
    <m/>
    <m/>
    <s v="0055A00000BNpn5QAD"/>
    <b v="1"/>
    <d v="2020-04-07T19:38:40"/>
    <m/>
    <b v="0"/>
    <m/>
    <m/>
    <b v="0"/>
    <d v="2021-03-01T00:00:00"/>
    <n v="3"/>
    <n v="2021"/>
    <s v="BestCase"/>
    <s v="Best Case"/>
    <b v="0"/>
    <b v="0"/>
    <m/>
    <b v="1"/>
    <b v="0"/>
    <b v="0"/>
    <x v="1"/>
    <b v="0"/>
    <m/>
    <x v="0"/>
    <d v="2020-08-21T00:00:00"/>
    <s v="0055A00000BclF5QAJ"/>
    <d v="2021-06-01T19:07:18"/>
    <m/>
    <d v="2020-11-17T19:05:56"/>
    <m/>
    <m/>
    <b v="0"/>
    <m/>
    <m/>
    <s v="Field Sales"/>
    <m/>
    <m/>
    <m/>
    <m/>
    <m/>
    <x v="1571"/>
    <x v="0"/>
    <b v="0"/>
    <m/>
    <m/>
    <m/>
    <s v="0056e00000BdAUZAA3"/>
    <s v="01s5A000005x0vsQAA"/>
    <s v="Biotherapeutics"/>
    <m/>
    <s v="0035A00003eN3xeQAC"/>
    <s v="System"/>
    <s v="Rebel"/>
    <m/>
    <m/>
    <s v="0125A000001ESVfQAO"/>
    <b v="0"/>
    <m/>
    <b v="0"/>
    <m/>
    <m/>
    <x v="6"/>
    <b v="0"/>
    <d v="2021-06-29T20:34:55"/>
    <s v="0055A00000Bd3dKQAR"/>
    <m/>
    <b v="0"/>
    <x v="0"/>
    <m/>
    <m/>
    <n v="128340"/>
    <m/>
    <x v="482"/>
    <n v="70"/>
    <n v="0"/>
  </r>
  <r>
    <s v="0015A00002QDYHgQAP"/>
    <b v="0"/>
    <m/>
    <b v="0"/>
    <s v="7015A000001zMbJQAU"/>
    <m/>
    <m/>
    <x v="161"/>
    <b v="0"/>
    <m/>
    <m/>
    <s v="0035A00003k8lCQQAY"/>
    <m/>
    <m/>
    <s v="0055A00000BNpn5QAD"/>
    <b v="1"/>
    <d v="2020-12-03T00:44:32"/>
    <m/>
    <b v="0"/>
    <m/>
    <m/>
    <b v="0"/>
    <d v="2021-03-01T00:00:00"/>
    <n v="3"/>
    <n v="2021"/>
    <s v="BestCase"/>
    <s v="Best Case"/>
    <b v="0"/>
    <b v="0"/>
    <m/>
    <b v="1"/>
    <b v="0"/>
    <b v="0"/>
    <x v="8"/>
    <b v="0"/>
    <m/>
    <x v="0"/>
    <d v="2020-12-03T00:00:00"/>
    <s v="0055A00000BclF5QAJ"/>
    <d v="2021-06-01T19:07:07"/>
    <m/>
    <d v="2020-12-03T00:48:40"/>
    <m/>
    <m/>
    <b v="0"/>
    <m/>
    <m/>
    <s v="Website"/>
    <m/>
    <m/>
    <m/>
    <m/>
    <m/>
    <x v="1572"/>
    <x v="0"/>
    <b v="0"/>
    <m/>
    <m/>
    <m/>
    <s v="0056e00000BdAUZAA3"/>
    <s v="01s5A000005x0vsQAA"/>
    <s v="Metabolomics"/>
    <m/>
    <s v="0035A00003k8lCQQAY"/>
    <s v="System"/>
    <s v="Rebel"/>
    <m/>
    <m/>
    <s v="0125A000001ESVfQAO"/>
    <b v="0"/>
    <m/>
    <b v="0"/>
    <m/>
    <m/>
    <x v="6"/>
    <b v="0"/>
    <d v="2021-06-29T20:34:55"/>
    <s v="0055A00000Bd3dKQAR"/>
    <m/>
    <b v="0"/>
    <x v="0"/>
    <m/>
    <m/>
    <n v="135240"/>
    <m/>
    <x v="461"/>
    <n v="70"/>
    <n v="0"/>
  </r>
  <r>
    <s v="0015A00002Qd1qCQAR"/>
    <b v="0"/>
    <m/>
    <b v="0"/>
    <s v="7015A000001zM0CQAU"/>
    <m/>
    <m/>
    <x v="263"/>
    <b v="0"/>
    <m/>
    <m/>
    <s v="0035A00003kgBSqQAM"/>
    <m/>
    <m/>
    <s v="0055A00000BNpn5QAD"/>
    <b v="1"/>
    <d v="2020-10-29T21:58:55"/>
    <m/>
    <b v="0"/>
    <m/>
    <m/>
    <b v="0"/>
    <d v="2021-03-01T00:00:00"/>
    <n v="3"/>
    <n v="2021"/>
    <s v="BestCase"/>
    <s v="Best Case"/>
    <b v="0"/>
    <b v="0"/>
    <m/>
    <b v="1"/>
    <b v="0"/>
    <b v="0"/>
    <x v="9"/>
    <b v="0"/>
    <m/>
    <x v="0"/>
    <d v="2021-01-18T00:00:00"/>
    <s v="0055A00000BclF5QAJ"/>
    <d v="2021-06-01T19:07:07"/>
    <m/>
    <d v="2021-02-03T20:36:55"/>
    <m/>
    <m/>
    <b v="0"/>
    <m/>
    <m/>
    <s v="Webinar"/>
    <m/>
    <m/>
    <m/>
    <m/>
    <m/>
    <x v="1573"/>
    <x v="0"/>
    <b v="0"/>
    <m/>
    <m/>
    <m/>
    <s v="0056e00000BdAUZAA3"/>
    <s v="01s5A000005x0vsQAA"/>
    <m/>
    <m/>
    <s v="0035A00003kgBSqQAM"/>
    <s v="System"/>
    <s v="Rebel"/>
    <m/>
    <m/>
    <s v="0125A000001ESVfQAO"/>
    <b v="0"/>
    <m/>
    <b v="0"/>
    <m/>
    <m/>
    <x v="6"/>
    <b v="0"/>
    <d v="2021-06-29T20:34:55"/>
    <s v="0055A00000Bd3dKQAR"/>
    <m/>
    <b v="0"/>
    <x v="0"/>
    <m/>
    <m/>
    <n v="181700"/>
    <m/>
    <x v="483"/>
    <n v="70"/>
    <n v="0"/>
  </r>
  <r>
    <s v="0015A00002Rg9KrQAJ"/>
    <b v="0"/>
    <m/>
    <b v="0"/>
    <m/>
    <m/>
    <m/>
    <x v="264"/>
    <b v="0"/>
    <m/>
    <m/>
    <s v="0035A00003lSyhFQAS"/>
    <m/>
    <m/>
    <s v="0055A00000BNpn5QAD"/>
    <b v="1"/>
    <d v="2020-11-18T23:00:58"/>
    <m/>
    <b v="0"/>
    <m/>
    <m/>
    <b v="0"/>
    <d v="2021-03-01T00:00:00"/>
    <n v="3"/>
    <n v="2021"/>
    <s v="BestCase"/>
    <s v="Best Case"/>
    <b v="0"/>
    <b v="0"/>
    <m/>
    <b v="1"/>
    <b v="0"/>
    <b v="0"/>
    <x v="8"/>
    <b v="0"/>
    <m/>
    <x v="0"/>
    <d v="2020-12-15T00:00:00"/>
    <s v="0055A00000BclF5QAJ"/>
    <d v="2021-06-01T19:07:07"/>
    <m/>
    <d v="2020-11-18T23:01:13"/>
    <m/>
    <m/>
    <b v="0"/>
    <m/>
    <m/>
    <s v="Field Sales"/>
    <m/>
    <m/>
    <m/>
    <m/>
    <m/>
    <x v="1574"/>
    <x v="0"/>
    <b v="0"/>
    <m/>
    <m/>
    <m/>
    <s v="0056e00000BdAUZAA3"/>
    <s v="01s5A000005x0vsQAA"/>
    <s v="Biotherapeutics"/>
    <m/>
    <s v="0035A00003lSyhFQAS"/>
    <s v="System"/>
    <s v="Rebel"/>
    <m/>
    <m/>
    <s v="0125A000001ESVfQAO"/>
    <b v="0"/>
    <m/>
    <b v="0"/>
    <m/>
    <m/>
    <x v="6"/>
    <b v="0"/>
    <d v="2021-06-29T20:34:55"/>
    <s v="0055A00000Bd3dKQAR"/>
    <m/>
    <b v="0"/>
    <x v="0"/>
    <m/>
    <m/>
    <n v="122820"/>
    <m/>
    <x v="484"/>
    <n v="70"/>
    <n v="0"/>
  </r>
  <r>
    <s v="0015A00002RgNeWQAV"/>
    <b v="0"/>
    <m/>
    <b v="0"/>
    <m/>
    <m/>
    <m/>
    <x v="258"/>
    <b v="0"/>
    <m/>
    <m/>
    <s v="0035A00003lTKUBQA4"/>
    <m/>
    <m/>
    <s v="0055A00000Bnt5hQAB"/>
    <b v="1"/>
    <d v="2020-11-20T20:59:36"/>
    <m/>
    <b v="0"/>
    <m/>
    <m/>
    <b v="0"/>
    <d v="2021-03-01T00:00:00"/>
    <n v="3"/>
    <n v="2021"/>
    <s v="BestCase"/>
    <s v="Best Case"/>
    <b v="0"/>
    <b v="0"/>
    <m/>
    <b v="1"/>
    <b v="0"/>
    <b v="0"/>
    <x v="0"/>
    <b v="0"/>
    <m/>
    <x v="0"/>
    <d v="2021-06-23T00:00:00"/>
    <s v="0055A00000Bnt5hQAB"/>
    <d v="2021-06-15T18:16:22"/>
    <m/>
    <d v="2021-06-15T18:16:22"/>
    <d v="2021-06-15T00:00:00"/>
    <m/>
    <b v="0"/>
    <m/>
    <m/>
    <s v="Field Sales"/>
    <m/>
    <m/>
    <m/>
    <m/>
    <m/>
    <x v="1575"/>
    <x v="0"/>
    <b v="0"/>
    <m/>
    <m/>
    <m/>
    <s v="0055A00000Bnt5hQAB"/>
    <s v="01s5A000005xBspQAE"/>
    <m/>
    <m/>
    <s v="0036e00003s4GP5AAM"/>
    <s v="System"/>
    <s v="Rebel"/>
    <m/>
    <m/>
    <s v="0125A000001ESVfQAO"/>
    <b v="0"/>
    <m/>
    <b v="0"/>
    <m/>
    <m/>
    <x v="6"/>
    <b v="0"/>
    <d v="2021-06-29T20:34:55"/>
    <s v="0056e00000Bd8OtAAJ"/>
    <m/>
    <b v="0"/>
    <x v="0"/>
    <m/>
    <m/>
    <n v="154850"/>
    <m/>
    <x v="485"/>
    <n v="70"/>
    <n v="0"/>
  </r>
  <r>
    <s v="0015A00002TCYcBQAX"/>
    <b v="0"/>
    <m/>
    <b v="0"/>
    <m/>
    <m/>
    <m/>
    <x v="224"/>
    <b v="0"/>
    <m/>
    <m/>
    <s v="0035A00003mf7USQAY"/>
    <m/>
    <m/>
    <s v="0055A00000Bnt5hQAB"/>
    <b v="1"/>
    <d v="2021-01-13T15:07:07"/>
    <m/>
    <b v="0"/>
    <m/>
    <m/>
    <b v="0"/>
    <d v="2021-03-01T00:00:00"/>
    <n v="3"/>
    <n v="2021"/>
    <s v="BestCase"/>
    <s v="Best Case"/>
    <b v="0"/>
    <b v="0"/>
    <m/>
    <b v="1"/>
    <b v="0"/>
    <b v="0"/>
    <x v="3"/>
    <b v="0"/>
    <m/>
    <x v="0"/>
    <d v="2021-02-12T00:00:00"/>
    <s v="0055A00000BclF5QAJ"/>
    <d v="2021-06-01T19:07:07"/>
    <m/>
    <d v="2021-01-19T16:23:34"/>
    <m/>
    <m/>
    <b v="0"/>
    <m/>
    <m/>
    <s v="Field Sales"/>
    <m/>
    <m/>
    <m/>
    <m/>
    <m/>
    <x v="1576"/>
    <x v="0"/>
    <b v="0"/>
    <m/>
    <m/>
    <m/>
    <s v="0055A00000Bnt5hQAB"/>
    <s v="01s5A000005xBspQAE"/>
    <m/>
    <m/>
    <s v="0035A00003mf7USQAY"/>
    <s v="System"/>
    <s v="Rebel"/>
    <m/>
    <m/>
    <s v="0125A000001ESVfQAO"/>
    <b v="0"/>
    <m/>
    <b v="0"/>
    <m/>
    <m/>
    <x v="6"/>
    <b v="0"/>
    <d v="2021-06-29T20:34:55"/>
    <s v="0056e00000Bd8OtAAJ"/>
    <m/>
    <b v="0"/>
    <x v="0"/>
    <m/>
    <m/>
    <n v="138850"/>
    <m/>
    <x v="486"/>
    <n v="70"/>
    <n v="0"/>
  </r>
  <r>
    <s v="0015A00002KHPSYQA5"/>
    <b v="0"/>
    <m/>
    <b v="0"/>
    <m/>
    <m/>
    <m/>
    <x v="263"/>
    <b v="0"/>
    <m/>
    <m/>
    <s v="0035A00003fJveUQAS"/>
    <m/>
    <m/>
    <s v="0055A00000BNpn5QAD"/>
    <b v="1"/>
    <d v="2020-05-04T14:49:30"/>
    <m/>
    <b v="0"/>
    <m/>
    <m/>
    <b v="0"/>
    <d v="2021-03-01T00:00:00"/>
    <n v="3"/>
    <n v="2021"/>
    <s v="Forecast"/>
    <s v="Commit"/>
    <b v="0"/>
    <b v="0"/>
    <m/>
    <b v="1"/>
    <b v="0"/>
    <b v="0"/>
    <x v="0"/>
    <b v="0"/>
    <m/>
    <x v="0"/>
    <d v="2020-12-15T00:00:00"/>
    <s v="0055A00000BclF5QAJ"/>
    <d v="2021-06-01T19:07:07"/>
    <m/>
    <d v="2020-12-08T23:46:43"/>
    <m/>
    <m/>
    <b v="0"/>
    <m/>
    <m/>
    <s v="Field Sales"/>
    <m/>
    <m/>
    <m/>
    <m/>
    <m/>
    <x v="1577"/>
    <x v="0"/>
    <b v="0"/>
    <m/>
    <m/>
    <m/>
    <s v="0056e00000BdAUZAA3"/>
    <s v="01s5A000005x0vsQAA"/>
    <m/>
    <m/>
    <s v="0035A00003fJveUQAS"/>
    <s v="System"/>
    <s v="Rebel"/>
    <m/>
    <m/>
    <s v="0125A000001ESVfQAO"/>
    <b v="0"/>
    <m/>
    <b v="0"/>
    <m/>
    <m/>
    <x v="10"/>
    <b v="0"/>
    <d v="2021-06-29T20:34:55"/>
    <s v="0055A00000Bd3dKQAR"/>
    <m/>
    <b v="0"/>
    <x v="0"/>
    <m/>
    <m/>
    <n v="128340"/>
    <m/>
    <x v="487"/>
    <n v="90"/>
    <n v="0"/>
  </r>
  <r>
    <s v="0015A00002RgwXnQAJ"/>
    <b v="0"/>
    <m/>
    <b v="0"/>
    <m/>
    <m/>
    <m/>
    <x v="305"/>
    <b v="0"/>
    <m/>
    <m/>
    <s v="0035A00003nbg4bQAA"/>
    <m/>
    <m/>
    <s v="0055A00000BNpn5QAD"/>
    <b v="1"/>
    <d v="2021-02-10T20:22:39"/>
    <m/>
    <b v="0"/>
    <m/>
    <m/>
    <b v="0"/>
    <d v="2022-03-01T00:00:00"/>
    <n v="3"/>
    <n v="2022"/>
    <s v="Forecast"/>
    <s v="Commit"/>
    <b v="0"/>
    <b v="0"/>
    <m/>
    <b v="1"/>
    <b v="0"/>
    <b v="0"/>
    <x v="5"/>
    <b v="0"/>
    <m/>
    <x v="0"/>
    <m/>
    <s v="0055A00000BclF5QAJ"/>
    <d v="2021-06-01T19:07:07"/>
    <m/>
    <d v="2021-02-10T20:24:01"/>
    <m/>
    <m/>
    <b v="0"/>
    <m/>
    <m/>
    <s v="Field Sales"/>
    <m/>
    <m/>
    <m/>
    <m/>
    <m/>
    <x v="1578"/>
    <x v="0"/>
    <b v="0"/>
    <m/>
    <m/>
    <m/>
    <s v="0056e00000BdAUZAA3"/>
    <s v="01s5A000005xBsuQAE"/>
    <m/>
    <m/>
    <s v="0035A00003nbg4bQAA"/>
    <s v="System"/>
    <s v="Rebel"/>
    <m/>
    <m/>
    <s v="0125A000001ESVfQAO"/>
    <b v="0"/>
    <m/>
    <b v="0"/>
    <m/>
    <m/>
    <x v="10"/>
    <b v="0"/>
    <d v="2021-06-29T20:34:55"/>
    <s v="0055A00000Bd3dKQAR"/>
    <m/>
    <b v="0"/>
    <x v="0"/>
    <m/>
    <m/>
    <n v="127382.04"/>
    <m/>
    <x v="488"/>
    <n v="90"/>
    <n v="0"/>
  </r>
  <r>
    <s v="0015A00002QdO25QAF"/>
    <b v="0"/>
    <m/>
    <b v="0"/>
    <s v="7015A000001zMbJQAU"/>
    <m/>
    <m/>
    <x v="40"/>
    <b v="0"/>
    <m/>
    <m/>
    <s v="0035A00003kgdTpQAI"/>
    <m/>
    <m/>
    <s v="0055A00000BNXCfQAP"/>
    <b v="1"/>
    <d v="2020-11-02T23:50:29"/>
    <m/>
    <b v="0"/>
    <m/>
    <m/>
    <b v="0"/>
    <d v="2021-03-01T00:00:00"/>
    <n v="3"/>
    <n v="2021"/>
    <s v="Pipeline"/>
    <s v="Pipeline"/>
    <b v="0"/>
    <b v="0"/>
    <m/>
    <b v="1"/>
    <b v="0"/>
    <b v="0"/>
    <x v="14"/>
    <b v="0"/>
    <m/>
    <x v="0"/>
    <d v="2021-06-28T00:00:00"/>
    <s v="0055A00000BNXCfQAP"/>
    <d v="2021-06-16T21:44:29"/>
    <m/>
    <d v="2020-11-02T23:55:21"/>
    <m/>
    <m/>
    <b v="0"/>
    <m/>
    <m/>
    <s v="Website"/>
    <m/>
    <m/>
    <m/>
    <m/>
    <m/>
    <x v="1579"/>
    <x v="0"/>
    <b v="0"/>
    <m/>
    <m/>
    <m/>
    <s v="0055A00000BNXCfQAP"/>
    <s v="01s5A000005x0sjQAA"/>
    <s v="Other"/>
    <m/>
    <s v="0036e00003s4R6ZAAU"/>
    <s v="System"/>
    <s v="Rebel"/>
    <m/>
    <m/>
    <s v="0125A000001ESVfQAO"/>
    <b v="0"/>
    <m/>
    <b v="0"/>
    <m/>
    <m/>
    <x v="3"/>
    <b v="0"/>
    <d v="2021-06-29T20:34:55"/>
    <s v="0055A00000BctN7QAJ"/>
    <m/>
    <b v="0"/>
    <x v="0"/>
    <m/>
    <m/>
    <n v="181200"/>
    <m/>
    <x v="489"/>
    <n v="5"/>
    <n v="0"/>
  </r>
  <r>
    <s v="0015A00002QEFcvQAH"/>
    <b v="0"/>
    <m/>
    <b v="0"/>
    <m/>
    <m/>
    <m/>
    <x v="263"/>
    <b v="0"/>
    <m/>
    <m/>
    <s v="0035A00003k9Xt1QAE"/>
    <m/>
    <m/>
    <s v="0055A00000BNpn5QAD"/>
    <b v="1"/>
    <d v="2020-12-08T18:14:01"/>
    <m/>
    <b v="0"/>
    <m/>
    <m/>
    <b v="0"/>
    <d v="2021-03-01T00:00:00"/>
    <n v="3"/>
    <n v="2021"/>
    <s v="Pipeline"/>
    <s v="Pipeline"/>
    <b v="0"/>
    <b v="0"/>
    <m/>
    <b v="1"/>
    <b v="0"/>
    <b v="0"/>
    <x v="15"/>
    <b v="0"/>
    <m/>
    <x v="0"/>
    <m/>
    <s v="0055A00000BclF5QAJ"/>
    <d v="2021-06-01T19:07:07"/>
    <m/>
    <d v="2020-12-08T18:14:25"/>
    <m/>
    <m/>
    <b v="0"/>
    <m/>
    <m/>
    <s v="Field Sales"/>
    <m/>
    <m/>
    <m/>
    <m/>
    <m/>
    <x v="1580"/>
    <x v="0"/>
    <b v="0"/>
    <m/>
    <m/>
    <m/>
    <s v="0056e00000BdAUZAA3"/>
    <s v="01s5A000005x0vsQAA"/>
    <m/>
    <m/>
    <s v="0035A00003k9Xt1QAE"/>
    <s v="System"/>
    <s v="Rebel"/>
    <m/>
    <m/>
    <s v="0125A000001ESVfQAO"/>
    <b v="0"/>
    <m/>
    <b v="0"/>
    <m/>
    <m/>
    <x v="3"/>
    <b v="0"/>
    <d v="2021-06-29T20:34:55"/>
    <s v="0055A00000Bd3dKQAR"/>
    <m/>
    <b v="0"/>
    <x v="0"/>
    <m/>
    <m/>
    <n v="120750"/>
    <m/>
    <x v="472"/>
    <n v="5"/>
    <n v="0"/>
  </r>
  <r>
    <s v="0015A00002Qc5ESQAZ"/>
    <b v="0"/>
    <m/>
    <b v="0"/>
    <m/>
    <m/>
    <m/>
    <x v="218"/>
    <b v="0"/>
    <m/>
    <m/>
    <s v="0035A00003kf0oPQAQ"/>
    <m/>
    <m/>
    <s v="0055A00000BNpn5QAD"/>
    <b v="1"/>
    <d v="2020-10-22T21:43:12"/>
    <m/>
    <b v="0"/>
    <m/>
    <m/>
    <b v="0"/>
    <d v="2021-03-01T00:00:00"/>
    <n v="3"/>
    <n v="2021"/>
    <s v="Pipeline"/>
    <s v="Pipeline"/>
    <b v="0"/>
    <b v="0"/>
    <m/>
    <b v="1"/>
    <b v="0"/>
    <b v="0"/>
    <x v="16"/>
    <b v="0"/>
    <m/>
    <x v="0"/>
    <m/>
    <s v="0055A00000BclF5QAJ"/>
    <d v="2021-06-01T19:07:07"/>
    <m/>
    <d v="2020-11-17T18:56:05"/>
    <m/>
    <m/>
    <b v="0"/>
    <m/>
    <m/>
    <s v="Field Sales"/>
    <m/>
    <m/>
    <m/>
    <m/>
    <m/>
    <x v="1581"/>
    <x v="0"/>
    <b v="0"/>
    <m/>
    <m/>
    <m/>
    <s v="0056e00000BdAUZAA3"/>
    <s v="01s5A000005x0vsQAA"/>
    <m/>
    <m/>
    <s v="0035A00003kf0oPQAQ"/>
    <s v="System"/>
    <s v="Rebel"/>
    <m/>
    <m/>
    <s v="0125A000001ESVfQAO"/>
    <b v="0"/>
    <m/>
    <b v="0"/>
    <m/>
    <m/>
    <x v="3"/>
    <b v="0"/>
    <d v="2021-06-29T20:34:55"/>
    <s v="0055A00000Bd3dKQAR"/>
    <m/>
    <b v="0"/>
    <x v="0"/>
    <m/>
    <m/>
    <n v="122820"/>
    <m/>
    <x v="473"/>
    <n v="5"/>
    <n v="0"/>
  </r>
  <r>
    <s v="0013100001frK2lAAE"/>
    <b v="0"/>
    <m/>
    <b v="0"/>
    <s v="7015A000001dE6uQAE"/>
    <m/>
    <m/>
    <x v="218"/>
    <b v="0"/>
    <m/>
    <m/>
    <s v="0035A00003cc99MQAQ"/>
    <m/>
    <m/>
    <s v="0055A000008zqzaQAA"/>
    <b v="1"/>
    <d v="2020-02-13T13:59:05"/>
    <m/>
    <b v="0"/>
    <m/>
    <m/>
    <b v="0"/>
    <d v="2021-03-01T00:00:00"/>
    <n v="3"/>
    <n v="2021"/>
    <s v="Pipeline"/>
    <s v="Pipeline"/>
    <b v="0"/>
    <b v="0"/>
    <m/>
    <b v="1"/>
    <b v="0"/>
    <b v="0"/>
    <x v="14"/>
    <b v="0"/>
    <m/>
    <x v="0"/>
    <d v="2021-06-22T00:00:00"/>
    <s v="0055A000008zqzaQAA"/>
    <d v="2021-06-11T14:46:16"/>
    <m/>
    <d v="2021-06-11T14:45:26"/>
    <d v="2021-06-11T00:00:00"/>
    <m/>
    <b v="0"/>
    <m/>
    <s v="Biotherapeutics"/>
    <s v="Webinar"/>
    <m/>
    <m/>
    <m/>
    <m/>
    <m/>
    <x v="1582"/>
    <x v="0"/>
    <b v="0"/>
    <m/>
    <m/>
    <m/>
    <s v="0055A000008zqzaQAA"/>
    <s v="01s5A000005x0sjQAA"/>
    <s v="Biotherapeutics"/>
    <m/>
    <s v="0035A00003ijXSRQA2"/>
    <s v="System"/>
    <s v="Rebel"/>
    <m/>
    <m/>
    <s v="0125A000001ESVfQAO"/>
    <b v="0"/>
    <m/>
    <b v="0"/>
    <m/>
    <m/>
    <x v="3"/>
    <b v="0"/>
    <d v="2021-06-29T20:34:55"/>
    <s v="0056e00000Bd8OtAAJ"/>
    <m/>
    <b v="0"/>
    <x v="0"/>
    <m/>
    <m/>
    <n v="140000"/>
    <m/>
    <x v="118"/>
    <n v="5"/>
    <n v="0"/>
  </r>
  <r>
    <s v="0015A00002UfYHXQA3"/>
    <b v="0"/>
    <m/>
    <b v="0"/>
    <s v="7015A000001zMbNQAU"/>
    <m/>
    <m/>
    <x v="40"/>
    <b v="0"/>
    <m/>
    <m/>
    <s v="0035A00003nazp3QAA"/>
    <m/>
    <m/>
    <s v="0055A00000BNXCfQAP"/>
    <b v="1"/>
    <d v="2021-02-05T00:55:02"/>
    <m/>
    <b v="0"/>
    <m/>
    <m/>
    <b v="0"/>
    <d v="2021-03-01T00:00:00"/>
    <n v="3"/>
    <n v="2021"/>
    <s v="Pipeline"/>
    <s v="Pipeline"/>
    <b v="0"/>
    <b v="0"/>
    <m/>
    <b v="1"/>
    <b v="0"/>
    <b v="0"/>
    <x v="16"/>
    <b v="0"/>
    <m/>
    <x v="0"/>
    <d v="2021-05-24T00:00:00"/>
    <s v="0055A000008iLoOQAU"/>
    <d v="2021-06-23T16:35:37"/>
    <m/>
    <d v="2021-04-08T23:04:58"/>
    <m/>
    <m/>
    <b v="0"/>
    <m/>
    <m/>
    <s v="Website"/>
    <m/>
    <m/>
    <m/>
    <m/>
    <m/>
    <x v="1583"/>
    <x v="0"/>
    <b v="0"/>
    <m/>
    <m/>
    <m/>
    <s v="0056e00000BdFO7AAN"/>
    <s v="01s5A000005xBspQAE"/>
    <m/>
    <m/>
    <s v="0035A00003nazp3QAA"/>
    <s v="System"/>
    <s v="Rebel"/>
    <m/>
    <m/>
    <s v="0125A000001ESVfQAO"/>
    <b v="0"/>
    <m/>
    <b v="0"/>
    <m/>
    <m/>
    <x v="5"/>
    <b v="0"/>
    <d v="2021-06-29T20:34:55"/>
    <s v="0055A00000BctN7QAJ"/>
    <m/>
    <b v="0"/>
    <x v="0"/>
    <m/>
    <m/>
    <n v="154850"/>
    <m/>
    <x v="421"/>
    <n v="30"/>
    <n v="0"/>
  </r>
  <r>
    <s v="0015A00002QEKjSQAX"/>
    <b v="0"/>
    <m/>
    <b v="0"/>
    <m/>
    <m/>
    <m/>
    <x v="263"/>
    <b v="0"/>
    <m/>
    <m/>
    <s v="0035A00003k9dKgQAI"/>
    <m/>
    <m/>
    <s v="0055A00000BNpn5QAD"/>
    <b v="1"/>
    <d v="2020-12-09T00:04:50"/>
    <m/>
    <b v="0"/>
    <m/>
    <m/>
    <b v="0"/>
    <d v="2021-03-01T00:00:00"/>
    <n v="3"/>
    <n v="2021"/>
    <s v="Pipeline"/>
    <s v="Pipeline"/>
    <b v="0"/>
    <b v="0"/>
    <m/>
    <b v="1"/>
    <b v="0"/>
    <b v="0"/>
    <x v="15"/>
    <b v="0"/>
    <m/>
    <x v="0"/>
    <d v="2021-04-08T00:00:00"/>
    <s v="0055A00000BclF5QAJ"/>
    <d v="2021-06-01T19:07:07"/>
    <m/>
    <d v="2020-12-09T00:05:41"/>
    <m/>
    <m/>
    <b v="0"/>
    <m/>
    <m/>
    <s v="Field Sales"/>
    <m/>
    <m/>
    <m/>
    <m/>
    <m/>
    <x v="1584"/>
    <x v="0"/>
    <b v="0"/>
    <m/>
    <m/>
    <m/>
    <s v="0056e00000BdAUZAA3"/>
    <s v="01s5A000005x0vsQAA"/>
    <m/>
    <m/>
    <s v="0035A00003k9dKgQAI"/>
    <s v="System"/>
    <s v="Rebel"/>
    <m/>
    <m/>
    <s v="0125A000001ESVfQAO"/>
    <b v="0"/>
    <m/>
    <b v="0"/>
    <m/>
    <m/>
    <x v="5"/>
    <b v="0"/>
    <d v="2021-06-29T20:34:55"/>
    <s v="0055A00000Bd3dKQAR"/>
    <m/>
    <b v="0"/>
    <x v="0"/>
    <m/>
    <m/>
    <n v="120750"/>
    <m/>
    <x v="490"/>
    <n v="30"/>
    <n v="0"/>
  </r>
  <r>
    <s v="0013100001puTb4AAE"/>
    <b v="0"/>
    <m/>
    <b v="0"/>
    <s v="7015A000001eF9sQAE"/>
    <m/>
    <m/>
    <x v="263"/>
    <b v="0"/>
    <m/>
    <m/>
    <s v="0035A00003igvzfQAA"/>
    <m/>
    <m/>
    <s v="0055A000008zqzaQAA"/>
    <b v="1"/>
    <d v="2020-08-24T17:50:38"/>
    <m/>
    <b v="0"/>
    <m/>
    <m/>
    <b v="0"/>
    <d v="2021-03-01T00:00:00"/>
    <n v="3"/>
    <n v="2021"/>
    <s v="Pipeline"/>
    <s v="Pipeline"/>
    <b v="0"/>
    <b v="0"/>
    <m/>
    <b v="1"/>
    <b v="0"/>
    <b v="0"/>
    <x v="15"/>
    <b v="0"/>
    <m/>
    <x v="0"/>
    <d v="2021-06-10T00:00:00"/>
    <s v="0055A00000BclF5QAJ"/>
    <d v="2021-06-01T19:07:18"/>
    <m/>
    <d v="2021-03-17T02:56:55"/>
    <m/>
    <m/>
    <b v="0"/>
    <m/>
    <m/>
    <s v="Prospecting Journey"/>
    <m/>
    <m/>
    <m/>
    <m/>
    <m/>
    <x v="1585"/>
    <x v="0"/>
    <b v="0"/>
    <m/>
    <m/>
    <m/>
    <s v="0055A00000Bnt5hQAB"/>
    <s v="01s5A000005xBspQAE"/>
    <m/>
    <m/>
    <s v="0035A00003igvzfQAA"/>
    <s v="System"/>
    <s v="Rebel"/>
    <m/>
    <m/>
    <s v="0125A000001ESVfQAO"/>
    <b v="0"/>
    <m/>
    <b v="0"/>
    <m/>
    <m/>
    <x v="5"/>
    <b v="0"/>
    <d v="2021-06-29T20:34:55"/>
    <s v="0056e00000Bd8OeAAJ"/>
    <m/>
    <b v="0"/>
    <x v="0"/>
    <m/>
    <m/>
    <n v="154850"/>
    <m/>
    <x v="421"/>
    <n v="30"/>
    <n v="0"/>
  </r>
  <r>
    <s v="0015A00002TDymDQAT"/>
    <b v="0"/>
    <m/>
    <b v="0"/>
    <s v="7015A000001eF9nQAE"/>
    <m/>
    <m/>
    <x v="224"/>
    <b v="0"/>
    <m/>
    <m/>
    <s v="0035A00003nZOzfQAG"/>
    <m/>
    <m/>
    <s v="0055A00000Bnt5hQAB"/>
    <b v="1"/>
    <d v="2021-01-25T15:28:34"/>
    <m/>
    <b v="0"/>
    <m/>
    <m/>
    <b v="0"/>
    <d v="2021-03-01T00:00:00"/>
    <n v="3"/>
    <n v="2021"/>
    <s v="Pipeline"/>
    <s v="Pipeline"/>
    <b v="0"/>
    <b v="0"/>
    <m/>
    <b v="1"/>
    <b v="0"/>
    <b v="0"/>
    <x v="15"/>
    <b v="0"/>
    <m/>
    <x v="0"/>
    <d v="2021-01-25T00:00:00"/>
    <s v="0055A00000BclF5QAJ"/>
    <d v="2021-06-01T19:07:12"/>
    <m/>
    <d v="2021-04-27T23:12:53"/>
    <m/>
    <m/>
    <b v="0"/>
    <m/>
    <m/>
    <s v="Prospecting Journey"/>
    <m/>
    <m/>
    <m/>
    <m/>
    <m/>
    <x v="1586"/>
    <x v="0"/>
    <b v="0"/>
    <m/>
    <m/>
    <m/>
    <s v="0055A00000Bnt5hQAB"/>
    <s v="01s5A000005xBspQAE"/>
    <m/>
    <m/>
    <s v="0035A00003nZOzfQAG"/>
    <s v="System"/>
    <s v="Rebel"/>
    <m/>
    <m/>
    <s v="0125A000001ESVfQAO"/>
    <b v="0"/>
    <m/>
    <b v="0"/>
    <m/>
    <m/>
    <x v="5"/>
    <b v="0"/>
    <d v="2021-06-29T20:34:55"/>
    <s v="0056e00000Bd8OeAAJ"/>
    <m/>
    <b v="0"/>
    <x v="0"/>
    <m/>
    <m/>
    <n v="171010"/>
    <m/>
    <x v="491"/>
    <n v="30"/>
    <n v="0"/>
  </r>
  <r>
    <s v="0015A00002VpjGHQAZ"/>
    <b v="0"/>
    <m/>
    <b v="0"/>
    <m/>
    <m/>
    <m/>
    <x v="224"/>
    <b v="0"/>
    <m/>
    <m/>
    <s v="0035A00003pmQ8HQAU"/>
    <m/>
    <m/>
    <s v="0055A00000Bnt5hQAB"/>
    <b v="1"/>
    <d v="2021-03-19T20:30:01"/>
    <m/>
    <b v="0"/>
    <m/>
    <m/>
    <b v="0"/>
    <d v="2021-03-01T00:00:00"/>
    <n v="3"/>
    <n v="2021"/>
    <s v="Pipeline"/>
    <s v="Pipeline"/>
    <b v="0"/>
    <b v="0"/>
    <m/>
    <b v="1"/>
    <b v="0"/>
    <b v="0"/>
    <x v="15"/>
    <b v="0"/>
    <m/>
    <x v="0"/>
    <m/>
    <s v="0055A00000BclF5QAJ"/>
    <d v="2021-06-01T19:07:07"/>
    <m/>
    <d v="2021-04-08T22:13:20"/>
    <m/>
    <m/>
    <b v="0"/>
    <m/>
    <m/>
    <s v="Field Sales"/>
    <m/>
    <m/>
    <m/>
    <m/>
    <m/>
    <x v="1587"/>
    <x v="0"/>
    <b v="0"/>
    <m/>
    <m/>
    <m/>
    <s v="0055A00000Bnt5hQAB"/>
    <s v="01s5A000005xBspQAE"/>
    <m/>
    <m/>
    <s v="0035A00003pmQ8HQAU"/>
    <s v="System"/>
    <s v="Rebel"/>
    <m/>
    <m/>
    <s v="0125A000001ESVfQAO"/>
    <b v="0"/>
    <m/>
    <b v="0"/>
    <m/>
    <m/>
    <x v="5"/>
    <b v="0"/>
    <d v="2021-06-29T20:34:55"/>
    <s v="0056e00000Bd8OeAAJ"/>
    <m/>
    <b v="0"/>
    <x v="0"/>
    <m/>
    <m/>
    <n v="175010"/>
    <m/>
    <x v="492"/>
    <n v="30"/>
    <n v="0"/>
  </r>
  <r>
    <s v="0015A00002VqDlGQAV"/>
    <b v="0"/>
    <m/>
    <b v="0"/>
    <m/>
    <m/>
    <m/>
    <x v="263"/>
    <b v="0"/>
    <m/>
    <m/>
    <s v="0035A00003pmwLOQAY"/>
    <m/>
    <m/>
    <s v="0055A00000BNXCfQAP"/>
    <b v="1"/>
    <d v="2021-03-24T17:55:26"/>
    <m/>
    <b v="0"/>
    <m/>
    <m/>
    <b v="0"/>
    <d v="2021-03-01T00:00:00"/>
    <n v="3"/>
    <n v="2021"/>
    <s v="Pipeline"/>
    <s v="Pipeline"/>
    <b v="0"/>
    <b v="0"/>
    <m/>
    <b v="1"/>
    <b v="0"/>
    <b v="0"/>
    <x v="15"/>
    <b v="0"/>
    <m/>
    <x v="0"/>
    <d v="2021-06-28T00:00:00"/>
    <s v="0055A00000BclF5QAJ"/>
    <d v="2021-06-01T19:07:18"/>
    <m/>
    <d v="2021-03-24T17:56:11"/>
    <m/>
    <m/>
    <b v="0"/>
    <m/>
    <m/>
    <s v="Field Sales"/>
    <m/>
    <m/>
    <m/>
    <m/>
    <m/>
    <x v="1588"/>
    <x v="0"/>
    <b v="0"/>
    <m/>
    <m/>
    <m/>
    <s v="0055A00000Bnt5hQAB"/>
    <s v="01s5A000005xBspQAE"/>
    <m/>
    <m/>
    <s v="0035A00003pmwLOQAY"/>
    <s v="System"/>
    <s v="Rebel"/>
    <m/>
    <m/>
    <s v="0125A000001ESVfQAO"/>
    <b v="0"/>
    <m/>
    <b v="0"/>
    <m/>
    <m/>
    <x v="5"/>
    <b v="0"/>
    <d v="2021-06-29T20:34:55"/>
    <s v="0056e00000Bd8OeAAJ"/>
    <m/>
    <b v="0"/>
    <x v="0"/>
    <m/>
    <m/>
    <n v="175010"/>
    <m/>
    <x v="492"/>
    <n v="30"/>
    <n v="0"/>
  </r>
  <r>
    <s v="0015A00002Dz3RsQAJ"/>
    <b v="0"/>
    <m/>
    <b v="0"/>
    <m/>
    <m/>
    <m/>
    <x v="263"/>
    <b v="0"/>
    <m/>
    <m/>
    <s v="0035A00003XYOJOQA5"/>
    <m/>
    <m/>
    <s v="0055A000008iLmwQAE"/>
    <b v="1"/>
    <d v="2019-08-17T02:09:53"/>
    <m/>
    <b v="0"/>
    <m/>
    <m/>
    <b v="0"/>
    <d v="2021-03-01T00:00:00"/>
    <n v="3"/>
    <n v="2021"/>
    <s v="Pipeline"/>
    <s v="Pipeline"/>
    <b v="0"/>
    <b v="0"/>
    <m/>
    <b v="1"/>
    <b v="0"/>
    <b v="0"/>
    <x v="15"/>
    <b v="0"/>
    <m/>
    <x v="0"/>
    <d v="2021-03-25T00:00:00"/>
    <s v="0055A00000BclF5QAJ"/>
    <d v="2021-06-01T19:07:18"/>
    <m/>
    <d v="2021-01-27T02:46:19"/>
    <m/>
    <m/>
    <b v="0"/>
    <m/>
    <m/>
    <s v="Other"/>
    <m/>
    <m/>
    <m/>
    <m/>
    <m/>
    <x v="1589"/>
    <x v="0"/>
    <b v="0"/>
    <m/>
    <m/>
    <m/>
    <s v="0055A00000Bnt5hQAB"/>
    <s v="01s5A000005xBspQAE"/>
    <s v="Biotherapeutics"/>
    <m/>
    <s v="0035A00003XYOJOQA5"/>
    <s v="System"/>
    <s v="Rebel"/>
    <m/>
    <m/>
    <s v="0125A000001ESVfQAO"/>
    <b v="0"/>
    <m/>
    <b v="0"/>
    <m/>
    <m/>
    <x v="3"/>
    <b v="0"/>
    <d v="2021-06-29T20:34:54"/>
    <s v="0056e00000Bd8OtAAJ"/>
    <m/>
    <b v="0"/>
    <x v="0"/>
    <m/>
    <m/>
    <n v="154850"/>
    <m/>
    <x v="463"/>
    <n v="5"/>
    <n v="0"/>
  </r>
  <r>
    <s v="0015A00002UgBKaQAN"/>
    <b v="0"/>
    <m/>
    <b v="0"/>
    <s v="7015A000001zMbNQAU"/>
    <m/>
    <m/>
    <x v="263"/>
    <b v="0"/>
    <m/>
    <m/>
    <s v="0035A00003nbhhyQAA"/>
    <m/>
    <m/>
    <s v="0055A00000BNpn5QAD"/>
    <b v="1"/>
    <d v="2021-02-10T23:06:42"/>
    <m/>
    <b v="0"/>
    <m/>
    <m/>
    <b v="0"/>
    <d v="2021-03-01T00:00:00"/>
    <n v="3"/>
    <n v="2021"/>
    <s v="Pipeline"/>
    <s v="Pipeline"/>
    <b v="0"/>
    <b v="0"/>
    <m/>
    <b v="1"/>
    <b v="0"/>
    <b v="0"/>
    <x v="15"/>
    <b v="0"/>
    <m/>
    <x v="0"/>
    <d v="2021-02-04T00:00:00"/>
    <s v="0055A00000BclF5QAJ"/>
    <d v="2021-06-01T19:07:12"/>
    <m/>
    <d v="2021-02-10T23:22:28"/>
    <m/>
    <m/>
    <b v="0"/>
    <m/>
    <s v="Amino Acids &amp; Metobolites"/>
    <s v="Website"/>
    <m/>
    <m/>
    <m/>
    <m/>
    <m/>
    <x v="1590"/>
    <x v="0"/>
    <b v="0"/>
    <m/>
    <m/>
    <m/>
    <s v="0056e00000BdAUZAA3"/>
    <s v="01s5A000005xBsuQAE"/>
    <s v="Biotherapeutics"/>
    <m/>
    <s v="0035A00003nbhhyQAA"/>
    <s v="System"/>
    <s v="Rebel"/>
    <m/>
    <m/>
    <s v="0125A000001ESVfQAO"/>
    <b v="0"/>
    <m/>
    <b v="0"/>
    <m/>
    <m/>
    <x v="5"/>
    <b v="0"/>
    <d v="2021-06-29T20:34:55"/>
    <s v="0055A00000Bd3dKQAR"/>
    <m/>
    <b v="0"/>
    <x v="0"/>
    <m/>
    <m/>
    <n v="131054.39999999999"/>
    <m/>
    <x v="493"/>
    <n v="30"/>
    <n v="0"/>
  </r>
  <r>
    <s v="0015A00002KuduMQAR"/>
    <b v="0"/>
    <m/>
    <b v="0"/>
    <s v="7015A000001ThnRQAS"/>
    <m/>
    <m/>
    <x v="40"/>
    <b v="0"/>
    <m/>
    <m/>
    <s v="0035A00003fLK11QAG"/>
    <s v="CapEx on hold for the next three months"/>
    <s v="Impacted"/>
    <s v="0055A00000BNXCfQAP"/>
    <b v="1"/>
    <d v="2020-05-13T18:32:50"/>
    <m/>
    <b v="0"/>
    <m/>
    <m/>
    <b v="0"/>
    <d v="2021-03-01T00:00:00"/>
    <n v="3"/>
    <n v="2021"/>
    <s v="BestCase"/>
    <s v="Best Case"/>
    <b v="0"/>
    <b v="0"/>
    <m/>
    <b v="1"/>
    <b v="0"/>
    <b v="0"/>
    <x v="15"/>
    <b v="0"/>
    <m/>
    <x v="0"/>
    <d v="2021-06-24T00:00:00"/>
    <s v="0055A00000BNXCfQAP"/>
    <d v="2021-06-24T20:19:09"/>
    <m/>
    <d v="2021-04-22T23:33:11"/>
    <m/>
    <m/>
    <b v="0"/>
    <m/>
    <m/>
    <s v="Eblasts"/>
    <m/>
    <m/>
    <m/>
    <m/>
    <m/>
    <x v="1591"/>
    <x v="0"/>
    <b v="0"/>
    <m/>
    <m/>
    <m/>
    <s v="0055A00000BNXCfQAP"/>
    <s v="01s5A000005xBspQAE"/>
    <m/>
    <m/>
    <s v="0035A00003fLK11QAG"/>
    <s v="System"/>
    <s v="Rebel"/>
    <m/>
    <s v="0Q05A000001eTVjSAM"/>
    <s v="0125A000001ESVfQAO"/>
    <b v="0"/>
    <m/>
    <b v="0"/>
    <m/>
    <m/>
    <x v="6"/>
    <b v="0"/>
    <d v="2021-06-29T20:34:55"/>
    <s v="0055A00000BctN7QAJ"/>
    <m/>
    <b v="0"/>
    <x v="0"/>
    <m/>
    <m/>
    <n v="162850"/>
    <m/>
    <x v="191"/>
    <n v="70"/>
    <n v="0"/>
  </r>
  <r>
    <s v="0015A00002JNxRvQAL"/>
    <b v="0"/>
    <m/>
    <b v="0"/>
    <m/>
    <m/>
    <m/>
    <x v="263"/>
    <b v="0"/>
    <m/>
    <m/>
    <s v="0035A00003eLjAWQA0"/>
    <s v="Slowly coming back up to speed but no details on CE Budget"/>
    <s v="Impacted"/>
    <s v="0055A00000BNpn5QAD"/>
    <b v="1"/>
    <d v="2020-03-25T21:33:37"/>
    <m/>
    <b v="0"/>
    <m/>
    <m/>
    <b v="0"/>
    <d v="2021-03-01T00:00:00"/>
    <n v="3"/>
    <n v="2021"/>
    <s v="BestCase"/>
    <s v="Best Case"/>
    <b v="0"/>
    <b v="0"/>
    <m/>
    <b v="1"/>
    <b v="0"/>
    <b v="0"/>
    <x v="15"/>
    <b v="0"/>
    <m/>
    <x v="0"/>
    <d v="2020-11-02T00:00:00"/>
    <s v="0055A00000BclF5QAJ"/>
    <d v="2021-06-01T19:07:24"/>
    <m/>
    <d v="2020-11-17T19:21:47"/>
    <m/>
    <m/>
    <b v="0"/>
    <m/>
    <m/>
    <s v="Field Sales"/>
    <m/>
    <m/>
    <m/>
    <m/>
    <m/>
    <x v="1592"/>
    <x v="0"/>
    <b v="0"/>
    <m/>
    <m/>
    <m/>
    <s v="0056e00000BdAUZAA3"/>
    <s v="01s5A000005x0vsQAA"/>
    <s v="Biotherapeutics"/>
    <m/>
    <s v="0035A00003eLjAWQA0"/>
    <s v="System"/>
    <s v="Rebel"/>
    <m/>
    <m/>
    <s v="0125A000001ESVfQAO"/>
    <b v="0"/>
    <m/>
    <b v="0"/>
    <m/>
    <m/>
    <x v="6"/>
    <b v="0"/>
    <d v="2021-06-29T20:34:55"/>
    <s v="0055A00000Bd3dKQAR"/>
    <m/>
    <b v="0"/>
    <x v="0"/>
    <m/>
    <m/>
    <n v="135240"/>
    <m/>
    <x v="461"/>
    <n v="70"/>
    <n v="0"/>
  </r>
  <r>
    <s v="0015A00002GpOBbQAN"/>
    <b v="0"/>
    <m/>
    <b v="0"/>
    <m/>
    <m/>
    <m/>
    <x v="263"/>
    <b v="0"/>
    <m/>
    <m/>
    <s v="0035A00003baZkCQAU"/>
    <s v="Budgets frozen and priorities shifted"/>
    <s v="Impacted"/>
    <s v="0055A000008iLoOQAU"/>
    <b v="1"/>
    <d v="2020-01-02T22:46:34"/>
    <m/>
    <b v="0"/>
    <m/>
    <m/>
    <b v="0"/>
    <d v="2021-03-01T00:00:00"/>
    <n v="3"/>
    <n v="2021"/>
    <s v="Pipeline"/>
    <s v="Pipeline"/>
    <b v="0"/>
    <b v="0"/>
    <m/>
    <b v="1"/>
    <b v="0"/>
    <b v="0"/>
    <x v="15"/>
    <b v="0"/>
    <m/>
    <x v="0"/>
    <d v="2020-12-10T00:00:00"/>
    <s v="0055A00000BclF5QAJ"/>
    <d v="2021-06-01T19:07:18"/>
    <m/>
    <d v="2020-03-30T18:02:58"/>
    <m/>
    <m/>
    <b v="0"/>
    <m/>
    <m/>
    <s v="Website"/>
    <m/>
    <m/>
    <m/>
    <m/>
    <m/>
    <x v="1593"/>
    <x v="0"/>
    <b v="0"/>
    <m/>
    <m/>
    <m/>
    <s v="0056e00000BdAUZAA3"/>
    <s v="01s5A000005x0vsQAA"/>
    <s v="Other"/>
    <m/>
    <s v="0035A00003hl7OIQAY"/>
    <s v="System"/>
    <s v="Rebel"/>
    <m/>
    <m/>
    <s v="0125A000001ESVfQAO"/>
    <b v="0"/>
    <m/>
    <b v="0"/>
    <m/>
    <m/>
    <x v="5"/>
    <b v="0"/>
    <d v="2021-06-29T20:34:55"/>
    <s v="0055A00000Bd3dKQAR"/>
    <m/>
    <b v="0"/>
    <x v="0"/>
    <m/>
    <m/>
    <n v="128340"/>
    <m/>
    <x v="179"/>
    <n v="30"/>
    <n v="0"/>
  </r>
  <r>
    <s v="0015A00002LfSjQQAV"/>
    <b v="0"/>
    <m/>
    <b v="0"/>
    <m/>
    <m/>
    <m/>
    <x v="40"/>
    <b v="0"/>
    <m/>
    <m/>
    <s v="0035A00003ftS8kQAE"/>
    <m/>
    <s v="No impact"/>
    <s v="0055A00000BNXCfQAP"/>
    <b v="1"/>
    <d v="2020-06-16T21:17:44"/>
    <m/>
    <b v="0"/>
    <m/>
    <m/>
    <b v="0"/>
    <d v="2021-03-01T00:00:00"/>
    <n v="3"/>
    <n v="2021"/>
    <s v="Pipeline"/>
    <s v="Pipeline"/>
    <b v="0"/>
    <b v="0"/>
    <m/>
    <b v="1"/>
    <b v="0"/>
    <b v="0"/>
    <x v="15"/>
    <b v="0"/>
    <m/>
    <x v="0"/>
    <d v="2021-06-24T00:00:00"/>
    <s v="0055A00000BNXCfQAP"/>
    <d v="2021-06-24T20:08:40"/>
    <m/>
    <d v="2021-02-25T16:52:53"/>
    <m/>
    <m/>
    <b v="0"/>
    <m/>
    <m/>
    <s v="Website"/>
    <m/>
    <m/>
    <m/>
    <m/>
    <m/>
    <x v="1594"/>
    <x v="0"/>
    <b v="0"/>
    <m/>
    <m/>
    <m/>
    <s v="0055A00000BNXCfQAP"/>
    <s v="01s5A000005xBspQAE"/>
    <s v="Metabolomics"/>
    <m/>
    <s v="0035A00003pncqlQAA"/>
    <s v="System"/>
    <s v="Rebel"/>
    <m/>
    <s v="0Q05A000001eUwFSAU"/>
    <s v="0125A000001ESVfQAO"/>
    <b v="0"/>
    <m/>
    <b v="0"/>
    <m/>
    <m/>
    <x v="5"/>
    <b v="0"/>
    <d v="2021-06-29T20:34:55"/>
    <s v="0055A00000BctN7QAJ"/>
    <m/>
    <b v="0"/>
    <x v="0"/>
    <m/>
    <m/>
    <n v="162850"/>
    <m/>
    <x v="494"/>
    <n v="30"/>
    <n v="0"/>
  </r>
  <r>
    <s v="0015A00001taaMKQAY"/>
    <b v="0"/>
    <m/>
    <b v="0"/>
    <m/>
    <m/>
    <m/>
    <x v="306"/>
    <b v="0"/>
    <m/>
    <m/>
    <s v="0035A00003JitKkQAJ"/>
    <m/>
    <m/>
    <s v="00531000008F2psAAC"/>
    <b v="1"/>
    <d v="2018-08-03T21:58:41"/>
    <m/>
    <b v="0"/>
    <m/>
    <m/>
    <b v="0"/>
    <d v="2024-03-01T00:00:00"/>
    <n v="3"/>
    <n v="2024"/>
    <s v="BestCase"/>
    <s v="Best Case"/>
    <b v="0"/>
    <b v="0"/>
    <m/>
    <b v="1"/>
    <b v="0"/>
    <b v="0"/>
    <x v="15"/>
    <b v="0"/>
    <m/>
    <x v="0"/>
    <d v="2018-08-03T00:00:00"/>
    <s v="0055A00000BclF5QAJ"/>
    <d v="2021-06-01T19:07:12"/>
    <m/>
    <d v="2020-02-19T02:14:39"/>
    <m/>
    <m/>
    <b v="0"/>
    <m/>
    <m/>
    <s v="Inside Sales"/>
    <m/>
    <m/>
    <m/>
    <m/>
    <m/>
    <x v="1595"/>
    <x v="0"/>
    <b v="0"/>
    <m/>
    <m/>
    <m/>
    <s v="0055A000008iLoOQAU"/>
    <s v="01s31000003qafeAAA"/>
    <s v="Biotherapeutics"/>
    <m/>
    <s v="0035A00003JitKkQAJ"/>
    <s v="Consumables"/>
    <s v="ZipChip"/>
    <m/>
    <m/>
    <s v="0125A000001ESVfQAO"/>
    <b v="0"/>
    <m/>
    <b v="0"/>
    <m/>
    <m/>
    <x v="6"/>
    <b v="0"/>
    <d v="2021-06-29T20:34:54"/>
    <s v="0055A000008iLmcQAE"/>
    <m/>
    <b v="0"/>
    <x v="0"/>
    <m/>
    <m/>
    <n v="73600"/>
    <m/>
    <x v="495"/>
    <n v="70"/>
    <n v="0"/>
  </r>
  <r>
    <s v="0015A00002TAS2TQAX"/>
    <b v="0"/>
    <m/>
    <b v="0"/>
    <s v="7015A000001zMbOQAU"/>
    <m/>
    <m/>
    <x v="263"/>
    <b v="0"/>
    <m/>
    <m/>
    <s v="0035A00003mcirSQAQ"/>
    <m/>
    <m/>
    <s v="0055A00000Bb2djQAB"/>
    <b v="1"/>
    <d v="2020-12-21T20:52:55"/>
    <m/>
    <b v="0"/>
    <m/>
    <m/>
    <b v="0"/>
    <d v="2021-03-01T00:00:00"/>
    <n v="3"/>
    <n v="2021"/>
    <s v="Pipeline"/>
    <s v="Pipeline"/>
    <b v="0"/>
    <b v="0"/>
    <m/>
    <b v="1"/>
    <b v="0"/>
    <b v="0"/>
    <x v="15"/>
    <b v="0"/>
    <s v="Auto-Ti"/>
    <x v="0"/>
    <d v="2021-02-05T00:00:00"/>
    <s v="0055A00000BclF5QAJ"/>
    <d v="2021-06-01T19:07:23"/>
    <m/>
    <d v="2021-03-25T15:47:48"/>
    <m/>
    <m/>
    <b v="0"/>
    <m/>
    <m/>
    <s v="Website"/>
    <m/>
    <m/>
    <m/>
    <m/>
    <m/>
    <x v="1596"/>
    <x v="0"/>
    <b v="0"/>
    <m/>
    <m/>
    <m/>
    <s v="0055A00000Bnt5hQAB"/>
    <s v="01s5A000005xBspQAE"/>
    <s v="Other"/>
    <m/>
    <s v="0035A00003mcirSQAQ"/>
    <s v="System"/>
    <s v="ZipChip"/>
    <m/>
    <m/>
    <s v="0125A000001ESVfQAO"/>
    <b v="0"/>
    <m/>
    <b v="0"/>
    <m/>
    <m/>
    <x v="3"/>
    <b v="0"/>
    <d v="2021-06-29T20:34:55"/>
    <s v="0055A000008iLmcQAE"/>
    <m/>
    <b v="0"/>
    <x v="0"/>
    <m/>
    <m/>
    <n v="77250"/>
    <m/>
    <x v="496"/>
    <n v="5"/>
    <n v="0"/>
  </r>
  <r>
    <s v="0015A00002OIVLWQA5"/>
    <b v="0"/>
    <m/>
    <b v="0"/>
    <s v="7015A000001eEYnQAM"/>
    <m/>
    <m/>
    <x v="40"/>
    <b v="0"/>
    <m/>
    <m/>
    <s v="0035A00003hmOh6QAE"/>
    <m/>
    <m/>
    <s v="0055A000008iLoOQAU"/>
    <b v="1"/>
    <d v="2020-08-10T12:44:49"/>
    <m/>
    <b v="0"/>
    <m/>
    <m/>
    <b v="0"/>
    <d v="2021-03-01T00:00:00"/>
    <n v="3"/>
    <n v="2021"/>
    <s v="Pipeline"/>
    <s v="Pipeline"/>
    <b v="0"/>
    <b v="0"/>
    <m/>
    <b v="1"/>
    <b v="0"/>
    <b v="0"/>
    <x v="17"/>
    <b v="0"/>
    <s v="Auto-Si"/>
    <x v="0"/>
    <d v="2020-12-03T00:00:00"/>
    <s v="0055A00000BclF5QAJ"/>
    <d v="2021-06-01T19:07:23"/>
    <m/>
    <d v="2020-08-20T14:38:47"/>
    <m/>
    <m/>
    <b v="0"/>
    <m/>
    <m/>
    <s v="Webinar"/>
    <m/>
    <m/>
    <s v="Sciex"/>
    <m/>
    <m/>
    <x v="1597"/>
    <x v="0"/>
    <b v="0"/>
    <m/>
    <m/>
    <m/>
    <s v="0056e00000BdAUZAA3"/>
    <s v="01s5A000005x0vsQAA"/>
    <s v="Proteomics and Peptide Mapping"/>
    <m/>
    <s v="0035A00003hmOh6QAE"/>
    <s v="System"/>
    <s v="ZipChip"/>
    <m/>
    <m/>
    <s v="0125A000001ESVfQAO"/>
    <b v="0"/>
    <m/>
    <b v="0"/>
    <m/>
    <m/>
    <x v="3"/>
    <b v="0"/>
    <d v="2021-06-29T20:34:55"/>
    <s v="0055A00000Bd3dKQAR"/>
    <m/>
    <b v="0"/>
    <x v="0"/>
    <m/>
    <m/>
    <n v="95495"/>
    <m/>
    <x v="170"/>
    <n v="5"/>
    <n v="0"/>
  </r>
  <r>
    <s v="0015A00002Rgx4cQAB"/>
    <b v="0"/>
    <m/>
    <b v="0"/>
    <m/>
    <m/>
    <m/>
    <x v="263"/>
    <b v="0"/>
    <m/>
    <m/>
    <s v="0035A00003lU10oQAC"/>
    <m/>
    <m/>
    <s v="0055A00000BNpn5QAD"/>
    <b v="1"/>
    <d v="2020-11-25T20:35:47"/>
    <m/>
    <b v="0"/>
    <m/>
    <m/>
    <b v="0"/>
    <d v="2021-03-01T00:00:00"/>
    <n v="3"/>
    <n v="2021"/>
    <s v="Pipeline"/>
    <s v="Pipeline"/>
    <b v="0"/>
    <b v="0"/>
    <m/>
    <b v="1"/>
    <b v="0"/>
    <b v="0"/>
    <x v="17"/>
    <b v="0"/>
    <s v="Auto-Classic"/>
    <x v="0"/>
    <m/>
    <s v="0055A00000BclF5QAJ"/>
    <d v="2021-06-01T19:07:06"/>
    <m/>
    <d v="2020-11-25T20:36:10"/>
    <m/>
    <m/>
    <b v="0"/>
    <m/>
    <m/>
    <s v="Field Sales"/>
    <m/>
    <m/>
    <s v="Thermo"/>
    <s v="QE EMR UHMR (Plus, HF, HF-X with BioPharma)"/>
    <m/>
    <x v="1598"/>
    <x v="0"/>
    <b v="0"/>
    <m/>
    <m/>
    <m/>
    <s v="0056e00000BdAUZAA3"/>
    <s v="01s5A000005x0sjQAA"/>
    <s v="Metabolomics"/>
    <m/>
    <s v="0035A00003lU10oQAC"/>
    <s v="System"/>
    <s v="ZipChip"/>
    <m/>
    <m/>
    <s v="0125A000001ESVfQAO"/>
    <b v="0"/>
    <m/>
    <b v="0"/>
    <m/>
    <m/>
    <x v="3"/>
    <b v="0"/>
    <d v="2021-06-29T20:34:55"/>
    <s v="0055A00000Bd3dKQAR"/>
    <m/>
    <b v="0"/>
    <x v="0"/>
    <m/>
    <m/>
    <n v="60745.5"/>
    <m/>
    <x v="497"/>
    <n v="5"/>
    <n v="0"/>
  </r>
  <r>
    <s v="0015A00002KHPSYQA5"/>
    <b v="0"/>
    <m/>
    <b v="0"/>
    <m/>
    <m/>
    <m/>
    <x v="258"/>
    <b v="0"/>
    <m/>
    <m/>
    <s v="0035A00003lU0AYQA0"/>
    <m/>
    <m/>
    <s v="0055A00000BNpn5QAD"/>
    <b v="1"/>
    <d v="2020-11-25T19:24:24"/>
    <m/>
    <b v="0"/>
    <m/>
    <m/>
    <b v="0"/>
    <d v="2021-03-01T00:00:00"/>
    <n v="3"/>
    <n v="2021"/>
    <s v="Pipeline"/>
    <s v="Pipeline"/>
    <b v="0"/>
    <b v="0"/>
    <m/>
    <b v="1"/>
    <b v="0"/>
    <b v="0"/>
    <x v="15"/>
    <b v="0"/>
    <s v="Auto-Classic"/>
    <x v="0"/>
    <m/>
    <s v="0055A00000BclF5QAJ"/>
    <d v="2021-06-01T19:07:06"/>
    <m/>
    <d v="2020-11-25T19:27:00"/>
    <m/>
    <m/>
    <b v="0"/>
    <m/>
    <m/>
    <s v="Field Sales"/>
    <m/>
    <m/>
    <s v="Thermo"/>
    <s v="QE Plus, HF, HF-X  (NO biopharma)"/>
    <m/>
    <x v="1599"/>
    <x v="0"/>
    <b v="0"/>
    <m/>
    <m/>
    <m/>
    <s v="0056e00000BdAUZAA3"/>
    <s v="01s5A000005x0sjQAA"/>
    <s v="Proteomics"/>
    <m/>
    <s v="0035A00003lU0AYQA0"/>
    <s v="System"/>
    <s v="ZipChip"/>
    <m/>
    <m/>
    <s v="0125A000001ESVfQAO"/>
    <b v="0"/>
    <m/>
    <b v="0"/>
    <m/>
    <m/>
    <x v="5"/>
    <b v="0"/>
    <d v="2021-06-29T20:34:55"/>
    <s v="0055A00000Bd3dKQAR"/>
    <m/>
    <b v="0"/>
    <x v="0"/>
    <m/>
    <m/>
    <n v="60745.5"/>
    <m/>
    <x v="498"/>
    <n v="30"/>
    <n v="0"/>
  </r>
  <r>
    <s v="0015A00002RgwXnQAJ"/>
    <b v="0"/>
    <m/>
    <b v="0"/>
    <m/>
    <m/>
    <m/>
    <x v="263"/>
    <b v="0"/>
    <m/>
    <m/>
    <s v="0035A00003lU0PTQA0"/>
    <m/>
    <m/>
    <s v="0055A00000BNpn5QAD"/>
    <b v="1"/>
    <d v="2020-11-25T19:43:31"/>
    <m/>
    <b v="0"/>
    <m/>
    <m/>
    <b v="0"/>
    <d v="2021-03-01T00:00:00"/>
    <n v="3"/>
    <n v="2021"/>
    <s v="Pipeline"/>
    <s v="Pipeline"/>
    <b v="0"/>
    <b v="0"/>
    <m/>
    <b v="1"/>
    <b v="0"/>
    <b v="0"/>
    <x v="15"/>
    <b v="0"/>
    <s v="Auto-Classic"/>
    <x v="0"/>
    <m/>
    <s v="0055A00000BclF5QAJ"/>
    <d v="2021-06-01T19:07:06"/>
    <m/>
    <d v="2020-11-25T19:44:17"/>
    <m/>
    <m/>
    <b v="0"/>
    <m/>
    <m/>
    <s v="Field Sales"/>
    <m/>
    <m/>
    <s v="Thermo"/>
    <m/>
    <m/>
    <x v="1600"/>
    <x v="0"/>
    <b v="0"/>
    <m/>
    <m/>
    <m/>
    <s v="0056e00000BdAUZAA3"/>
    <s v="01s5A000005x0sjQAA"/>
    <s v="Proteomics"/>
    <m/>
    <s v="0035A00003lU0PTQA0"/>
    <s v="System"/>
    <s v="ZipChip"/>
    <m/>
    <m/>
    <s v="0125A000001ESVfQAO"/>
    <b v="0"/>
    <m/>
    <b v="0"/>
    <m/>
    <m/>
    <x v="5"/>
    <b v="0"/>
    <d v="2021-06-29T20:34:55"/>
    <s v="0055A00000Bd3dKQAR"/>
    <m/>
    <b v="0"/>
    <x v="0"/>
    <m/>
    <m/>
    <n v="60745.5"/>
    <m/>
    <x v="498"/>
    <n v="30"/>
    <n v="0"/>
  </r>
  <r>
    <s v="0015A00002QcRJ6QAN"/>
    <b v="0"/>
    <m/>
    <b v="0"/>
    <m/>
    <m/>
    <m/>
    <x v="281"/>
    <b v="0"/>
    <m/>
    <m/>
    <s v="0035A00003lU0aqQAC"/>
    <m/>
    <m/>
    <s v="0055A00000BNpn5QAD"/>
    <b v="1"/>
    <d v="2020-11-25T20:00:57"/>
    <m/>
    <b v="0"/>
    <m/>
    <m/>
    <b v="0"/>
    <d v="2021-03-01T00:00:00"/>
    <n v="3"/>
    <n v="2021"/>
    <s v="Pipeline"/>
    <s v="Pipeline"/>
    <b v="0"/>
    <b v="0"/>
    <m/>
    <b v="1"/>
    <b v="0"/>
    <b v="0"/>
    <x v="15"/>
    <b v="0"/>
    <s v="Auto-Classic"/>
    <x v="0"/>
    <m/>
    <s v="0055A00000BclF5QAJ"/>
    <d v="2021-06-01T19:07:06"/>
    <m/>
    <d v="2020-11-25T20:02:03"/>
    <m/>
    <m/>
    <b v="0"/>
    <m/>
    <m/>
    <s v="Field Sales"/>
    <m/>
    <m/>
    <s v="Thermo"/>
    <s v="QE Plus, HF, HF-X  (NO biopharma)"/>
    <m/>
    <x v="1601"/>
    <x v="0"/>
    <b v="0"/>
    <m/>
    <m/>
    <m/>
    <s v="0056e00000BdAUZAA3"/>
    <s v="01s5A000005x0sjQAA"/>
    <s v="Metabolomics"/>
    <m/>
    <s v="0035A00003lU0aqQAC"/>
    <s v="System"/>
    <s v="ZipChip"/>
    <m/>
    <m/>
    <s v="0125A000001ESVfQAO"/>
    <b v="0"/>
    <m/>
    <b v="0"/>
    <m/>
    <m/>
    <x v="5"/>
    <b v="0"/>
    <d v="2021-06-29T20:34:55"/>
    <s v="0055A00000Bd3dKQAR"/>
    <m/>
    <b v="0"/>
    <x v="0"/>
    <m/>
    <m/>
    <n v="60745.5"/>
    <m/>
    <x v="498"/>
    <n v="30"/>
    <n v="0"/>
  </r>
  <r>
    <s v="0015A00002JNmjnQAD"/>
    <b v="0"/>
    <m/>
    <b v="0"/>
    <m/>
    <m/>
    <m/>
    <x v="263"/>
    <b v="0"/>
    <m/>
    <m/>
    <s v="0035A00003hlPwXQAU"/>
    <m/>
    <m/>
    <s v="0055A00000BNpn5QAD"/>
    <b v="1"/>
    <d v="2020-08-03T18:57:13"/>
    <m/>
    <b v="0"/>
    <m/>
    <m/>
    <b v="0"/>
    <d v="2021-03-01T00:00:00"/>
    <n v="3"/>
    <n v="2021"/>
    <s v="Pipeline"/>
    <s v="Pipeline"/>
    <b v="0"/>
    <b v="0"/>
    <m/>
    <b v="1"/>
    <b v="0"/>
    <b v="0"/>
    <x v="15"/>
    <b v="0"/>
    <s v="Auto-Classic"/>
    <x v="0"/>
    <d v="2021-01-18T00:00:00"/>
    <s v="0055A00000BclF5QAJ"/>
    <d v="2021-06-01T19:07:23"/>
    <m/>
    <d v="2020-08-03T18:57:37"/>
    <m/>
    <m/>
    <b v="0"/>
    <m/>
    <m/>
    <s v="Field Sales"/>
    <m/>
    <m/>
    <s v="Thermo"/>
    <s v="QE Plus, HF, HF-X  (NO biopharma)"/>
    <m/>
    <x v="1602"/>
    <x v="0"/>
    <b v="0"/>
    <m/>
    <m/>
    <m/>
    <s v="0056e00000BdAUZAA3"/>
    <s v="01s5A000005x0vsQAA"/>
    <m/>
    <m/>
    <s v="0035A00003hlPwXQAU"/>
    <s v="System"/>
    <s v="ZipChip"/>
    <m/>
    <m/>
    <s v="0125A000001ESVfQAO"/>
    <b v="0"/>
    <m/>
    <b v="0"/>
    <m/>
    <m/>
    <x v="5"/>
    <b v="0"/>
    <d v="2021-06-29T20:34:55"/>
    <s v="0055A00000Bd3dKQAR"/>
    <m/>
    <b v="0"/>
    <x v="0"/>
    <m/>
    <m/>
    <n v="61875"/>
    <m/>
    <x v="499"/>
    <n v="30"/>
    <n v="0"/>
  </r>
  <r>
    <s v="0015A000023E2aCQAS"/>
    <b v="0"/>
    <m/>
    <b v="0"/>
    <s v="7015A000001qU0OQAU"/>
    <m/>
    <m/>
    <x v="226"/>
    <b v="0"/>
    <m/>
    <m/>
    <s v="0035A00003TUhnwQAD"/>
    <m/>
    <m/>
    <s v="0055A000008iLoOQAU"/>
    <b v="1"/>
    <d v="2019-04-08T18:57:44"/>
    <m/>
    <b v="0"/>
    <m/>
    <m/>
    <b v="0"/>
    <d v="2022-03-01T00:00:00"/>
    <n v="3"/>
    <n v="2022"/>
    <s v="Pipeline"/>
    <s v="Pipeline"/>
    <b v="0"/>
    <b v="0"/>
    <m/>
    <b v="1"/>
    <b v="0"/>
    <b v="0"/>
    <x v="15"/>
    <b v="0"/>
    <s v="Auto-Classic"/>
    <x v="0"/>
    <m/>
    <s v="0055A00000BclF5QAJ"/>
    <d v="2021-06-01T19:07:17"/>
    <m/>
    <d v="2020-08-20T14:26:24"/>
    <m/>
    <m/>
    <b v="0"/>
    <m/>
    <m/>
    <s v="Trade Show"/>
    <m/>
    <m/>
    <s v="Thermo"/>
    <s v="QE EMR UHMR (Plus, HF, HF-X with BioPharma)"/>
    <m/>
    <x v="1603"/>
    <x v="0"/>
    <b v="0"/>
    <m/>
    <m/>
    <m/>
    <s v="00531000007KAu8AAG"/>
    <s v="01s5A000005xBsuQAE"/>
    <s v="Biotherapeutics"/>
    <m/>
    <s v="0035A00003TUhnwQAD"/>
    <s v="System"/>
    <s v="ZipChip"/>
    <m/>
    <m/>
    <s v="0125A000001ESVfQAO"/>
    <b v="0"/>
    <m/>
    <b v="0"/>
    <m/>
    <m/>
    <x v="3"/>
    <b v="0"/>
    <d v="2021-06-29T20:34:54"/>
    <s v="0055A00000Bd4jEQAR"/>
    <m/>
    <b v="0"/>
    <x v="0"/>
    <m/>
    <m/>
    <n v="98134"/>
    <m/>
    <x v="116"/>
    <n v="5"/>
    <n v="0"/>
  </r>
  <r>
    <s v="0013100001p58YmAAI"/>
    <b v="0"/>
    <m/>
    <b v="0"/>
    <s v="7015A000001zMbNQAU"/>
    <m/>
    <m/>
    <x v="40"/>
    <b v="0"/>
    <m/>
    <m/>
    <s v="0035A00003mccyUQAQ"/>
    <m/>
    <m/>
    <s v="00531000007KAu8AAG"/>
    <b v="1"/>
    <d v="2020-12-21T10:58:23"/>
    <m/>
    <b v="0"/>
    <m/>
    <m/>
    <b v="0"/>
    <d v="2021-03-01T00:00:00"/>
    <n v="3"/>
    <n v="2021"/>
    <s v="Pipeline"/>
    <s v="Pipeline"/>
    <b v="0"/>
    <b v="0"/>
    <m/>
    <b v="1"/>
    <b v="0"/>
    <b v="0"/>
    <x v="17"/>
    <b v="0"/>
    <s v="Auto-Classic"/>
    <x v="0"/>
    <d v="2020-12-17T00:00:00"/>
    <s v="0055A00000BclF5QAJ"/>
    <d v="2021-06-01T19:07:23"/>
    <m/>
    <d v="2021-03-23T17:10:15"/>
    <m/>
    <m/>
    <b v="0"/>
    <m/>
    <m/>
    <s v="Website"/>
    <m/>
    <m/>
    <s v="Thermo"/>
    <s v="QE Plus, HF, HF-X  (NO biopharma)"/>
    <m/>
    <x v="1604"/>
    <x v="0"/>
    <b v="0"/>
    <m/>
    <s v="Sciex"/>
    <s v="Lipidomics"/>
    <s v="00531000007KAu8AAG"/>
    <s v="01s5A000005xBsuQAE"/>
    <s v="Metabolomics"/>
    <m/>
    <s v="0035A00003mccyUQAQ"/>
    <s v="System"/>
    <s v="ZipChip"/>
    <m/>
    <m/>
    <s v="0125A000001ESVfQAO"/>
    <b v="0"/>
    <m/>
    <b v="0"/>
    <m/>
    <m/>
    <x v="3"/>
    <b v="0"/>
    <d v="2021-06-29T20:34:55"/>
    <s v="0055A00000Bd4jEQAR"/>
    <m/>
    <b v="0"/>
    <x v="0"/>
    <m/>
    <m/>
    <n v="102727"/>
    <m/>
    <x v="203"/>
    <n v="5"/>
    <n v="0"/>
  </r>
  <r>
    <s v="0015A00002VrFh9QAF"/>
    <b v="0"/>
    <m/>
    <b v="0"/>
    <s v="7015A000001zMbJQAU"/>
    <m/>
    <m/>
    <x v="224"/>
    <b v="0"/>
    <m/>
    <m/>
    <s v="0035A00003po2JhQAI"/>
    <m/>
    <m/>
    <s v="0055A00000Bnt5hQAB"/>
    <b v="1"/>
    <d v="2021-04-01T14:58:24"/>
    <m/>
    <b v="0"/>
    <m/>
    <m/>
    <b v="0"/>
    <d v="2021-03-01T00:00:00"/>
    <n v="3"/>
    <n v="2021"/>
    <s v="Pipeline"/>
    <s v="Pipeline"/>
    <b v="0"/>
    <b v="0"/>
    <m/>
    <b v="1"/>
    <b v="0"/>
    <b v="0"/>
    <x v="15"/>
    <b v="0"/>
    <s v="Auto-Ti"/>
    <x v="0"/>
    <d v="2021-05-27T00:00:00"/>
    <s v="0055A00000BclF5QAJ"/>
    <d v="2021-06-01T19:07:28"/>
    <m/>
    <d v="2021-04-01T15:01:49"/>
    <m/>
    <m/>
    <b v="0"/>
    <m/>
    <m/>
    <s v="Website"/>
    <m/>
    <m/>
    <s v="Thermo"/>
    <m/>
    <m/>
    <x v="1605"/>
    <x v="0"/>
    <b v="0"/>
    <m/>
    <m/>
    <m/>
    <s v="0055A00000Bnt5hQAB"/>
    <s v="01s5A000005xBspQAE"/>
    <s v="Biotherapeutics"/>
    <m/>
    <s v="0035A00003po2JhQAI"/>
    <s v="System"/>
    <s v="ZipChip"/>
    <m/>
    <m/>
    <s v="0125A000001ESVfQAO"/>
    <b v="0"/>
    <m/>
    <b v="0"/>
    <m/>
    <m/>
    <x v="3"/>
    <b v="0"/>
    <d v="2021-06-29T20:34:55"/>
    <s v="0055A000008iLmcQAE"/>
    <m/>
    <b v="0"/>
    <x v="0"/>
    <m/>
    <m/>
    <n v="111390"/>
    <m/>
    <x v="500"/>
    <n v="5"/>
    <n v="0"/>
  </r>
  <r>
    <s v="0015A00002NP4gjQAD"/>
    <b v="0"/>
    <m/>
    <b v="0"/>
    <m/>
    <m/>
    <m/>
    <x v="263"/>
    <b v="0"/>
    <m/>
    <m/>
    <s v="0035A00003hlPX8QAM"/>
    <m/>
    <m/>
    <s v="0055A00000BNpn5QAD"/>
    <b v="1"/>
    <d v="2020-08-03T18:31:10"/>
    <m/>
    <b v="0"/>
    <m/>
    <m/>
    <b v="0"/>
    <d v="2021-03-01T00:00:00"/>
    <n v="3"/>
    <n v="2021"/>
    <s v="Pipeline"/>
    <s v="Pipeline"/>
    <b v="0"/>
    <b v="0"/>
    <m/>
    <b v="1"/>
    <b v="0"/>
    <b v="0"/>
    <x v="15"/>
    <b v="0"/>
    <s v="Auto-Ti"/>
    <x v="0"/>
    <m/>
    <s v="0055A00000BclF5QAJ"/>
    <d v="2021-06-01T19:07:28"/>
    <m/>
    <d v="2020-08-03T18:33:56"/>
    <m/>
    <m/>
    <b v="0"/>
    <m/>
    <m/>
    <s v="Field Sales"/>
    <m/>
    <m/>
    <s v="Thermo"/>
    <s v="QE Plus, HF, HF-X  (NO biopharma)"/>
    <m/>
    <x v="1606"/>
    <x v="0"/>
    <b v="0"/>
    <m/>
    <m/>
    <s v="DMPK Large Molecule"/>
    <s v="0056e00000BdAUZAA3"/>
    <s v="01s5A000005x0vsQAA"/>
    <m/>
    <m/>
    <s v="0035A00003hlPX8QAM"/>
    <s v="System"/>
    <s v="ZipChip"/>
    <m/>
    <m/>
    <s v="0125A000001ESVfQAO"/>
    <b v="0"/>
    <m/>
    <b v="0"/>
    <m/>
    <m/>
    <x v="5"/>
    <b v="0"/>
    <d v="2021-06-29T20:34:55"/>
    <s v="0055A00000Bd3dKQAR"/>
    <m/>
    <b v="0"/>
    <x v="0"/>
    <m/>
    <m/>
    <n v="70137"/>
    <m/>
    <x v="501"/>
    <n v="30"/>
    <n v="0"/>
  </r>
  <r>
    <s v="0015A00002QarJ3QAJ"/>
    <b v="0"/>
    <m/>
    <b v="0"/>
    <s v="7015A000001zMbNQAU"/>
    <m/>
    <m/>
    <x v="40"/>
    <b v="0"/>
    <m/>
    <m/>
    <s v="0035A00003kdSRmQAM"/>
    <m/>
    <m/>
    <s v="0055A00000BNpn5QAD"/>
    <b v="1"/>
    <d v="2020-10-13T17:46:23"/>
    <m/>
    <b v="0"/>
    <m/>
    <m/>
    <b v="0"/>
    <d v="2021-03-01T00:00:00"/>
    <n v="3"/>
    <n v="2021"/>
    <s v="Pipeline"/>
    <s v="Pipeline"/>
    <b v="0"/>
    <b v="0"/>
    <m/>
    <b v="1"/>
    <b v="0"/>
    <b v="0"/>
    <x v="17"/>
    <b v="0"/>
    <s v="Auto-Ti"/>
    <x v="0"/>
    <d v="2020-11-13T00:00:00"/>
    <s v="0055A00000BclF5QAJ"/>
    <d v="2021-06-01T19:07:28"/>
    <m/>
    <d v="2020-10-13T18:15:49"/>
    <m/>
    <m/>
    <b v="0"/>
    <m/>
    <m/>
    <s v="Website"/>
    <m/>
    <m/>
    <s v="Thermo"/>
    <s v="QE Plus, HF, HF-X  (NO biopharma)"/>
    <m/>
    <x v="1607"/>
    <x v="0"/>
    <b v="0"/>
    <m/>
    <m/>
    <m/>
    <s v="0056e00000BdAUZAA3"/>
    <s v="01s5A000005x0vsQAA"/>
    <s v="Proteomics"/>
    <m/>
    <s v="0035A00003kdSRmQAM"/>
    <s v="System"/>
    <s v="ZipChip"/>
    <m/>
    <m/>
    <s v="0125A000001ESVfQAO"/>
    <b v="0"/>
    <m/>
    <b v="0"/>
    <m/>
    <m/>
    <x v="5"/>
    <b v="0"/>
    <d v="2021-06-29T20:34:55"/>
    <s v="0055A00000Bd3dKQAR"/>
    <m/>
    <b v="0"/>
    <x v="0"/>
    <m/>
    <m/>
    <n v="64165"/>
    <m/>
    <x v="502"/>
    <n v="30"/>
    <n v="0"/>
  </r>
  <r>
    <s v="0015A00002BnKi3QAF"/>
    <b v="0"/>
    <m/>
    <b v="0"/>
    <m/>
    <m/>
    <m/>
    <x v="224"/>
    <b v="0"/>
    <m/>
    <m/>
    <s v="0035A00003ZiPmlQAF"/>
    <m/>
    <m/>
    <s v="0055A000008iLoOQAU"/>
    <b v="1"/>
    <d v="2019-10-30T17:07:32"/>
    <m/>
    <b v="0"/>
    <m/>
    <m/>
    <b v="0"/>
    <d v="2021-03-01T00:00:00"/>
    <n v="3"/>
    <n v="2021"/>
    <s v="Pipeline"/>
    <s v="Pipeline"/>
    <b v="0"/>
    <b v="0"/>
    <m/>
    <b v="1"/>
    <b v="0"/>
    <b v="0"/>
    <x v="15"/>
    <b v="0"/>
    <s v="Auto-Classic"/>
    <x v="0"/>
    <d v="2021-02-19T00:00:00"/>
    <s v="00531000007KAu8AAG"/>
    <d v="2021-06-15T15:00:50"/>
    <m/>
    <d v="2021-05-14T15:40:07"/>
    <d v="2021-05-14T00:00:00"/>
    <m/>
    <b v="0"/>
    <m/>
    <s v="Other"/>
    <s v="Website"/>
    <m/>
    <m/>
    <s v="Thermo"/>
    <m/>
    <m/>
    <x v="1608"/>
    <x v="0"/>
    <b v="0"/>
    <m/>
    <m/>
    <m/>
    <s v="00531000007KAu8AAG"/>
    <s v="01s5A000005xBsuQAE"/>
    <s v="Metabolomics"/>
    <m/>
    <s v="0035A00003ZiPmlQAF"/>
    <s v="System"/>
    <s v="ZipChip"/>
    <m/>
    <m/>
    <s v="0125A000001ESVfQAO"/>
    <b v="0"/>
    <m/>
    <b v="0"/>
    <m/>
    <m/>
    <x v="5"/>
    <b v="0"/>
    <d v="2021-06-29T20:34:54"/>
    <s v="0055A00000Bd4jEQAR"/>
    <m/>
    <b v="0"/>
    <x v="0"/>
    <n v="0"/>
    <m/>
    <n v="102727"/>
    <m/>
    <x v="137"/>
    <n v="30"/>
    <n v="0"/>
  </r>
  <r>
    <s v="0015A00002BnkmkQAB"/>
    <b v="0"/>
    <m/>
    <b v="0"/>
    <m/>
    <m/>
    <m/>
    <x v="263"/>
    <b v="0"/>
    <m/>
    <m/>
    <s v="0035A00003eN4cQQAS"/>
    <s v="Universities shut down, slow to come back"/>
    <s v="Impacted"/>
    <s v="0055A00000BNpn5QAD"/>
    <b v="1"/>
    <d v="2020-04-07T20:33:55"/>
    <m/>
    <b v="0"/>
    <m/>
    <m/>
    <b v="0"/>
    <d v="2021-03-01T00:00:00"/>
    <n v="3"/>
    <n v="2021"/>
    <s v="BestCase"/>
    <s v="Best Case"/>
    <b v="0"/>
    <b v="0"/>
    <m/>
    <b v="1"/>
    <b v="0"/>
    <b v="0"/>
    <x v="17"/>
    <b v="0"/>
    <s v="Auto-Ti"/>
    <x v="0"/>
    <d v="2020-10-22T00:00:00"/>
    <s v="0055A00000BclF5QAJ"/>
    <d v="2021-06-01T19:07:16"/>
    <m/>
    <d v="2021-05-11T16:29:36"/>
    <m/>
    <m/>
    <b v="0"/>
    <m/>
    <m/>
    <s v="Field Sales"/>
    <m/>
    <m/>
    <s v="Thermo"/>
    <s v="QE Plus, HF, HF-X  (NO biopharma)"/>
    <m/>
    <x v="1609"/>
    <x v="0"/>
    <b v="0"/>
    <m/>
    <m/>
    <m/>
    <s v="0056e00000BdAUZAA3"/>
    <s v="01s5A000005x0vsQAA"/>
    <s v="Proteomics"/>
    <m/>
    <s v="0036e00003qhjr4AAA"/>
    <s v="System"/>
    <s v="ZipChip"/>
    <m/>
    <m/>
    <s v="0125A000001ESVfQAO"/>
    <b v="0"/>
    <m/>
    <b v="0"/>
    <m/>
    <m/>
    <x v="6"/>
    <b v="0"/>
    <d v="2021-06-29T20:34:55"/>
    <s v="0055A00000BctMsQAJ"/>
    <m/>
    <b v="0"/>
    <x v="0"/>
    <m/>
    <m/>
    <n v="77920.5"/>
    <m/>
    <x v="503"/>
    <n v="70"/>
    <n v="0"/>
  </r>
  <r>
    <s v="0013100001fpjwoAAA"/>
    <b v="0"/>
    <m/>
    <b v="0"/>
    <s v="7015A000001qXCFQA2"/>
    <m/>
    <m/>
    <x v="40"/>
    <b v="0"/>
    <m/>
    <m/>
    <s v="0035A00003VzdZ8QAJ"/>
    <s v="Expects to back in lab in may"/>
    <s v="Impacted"/>
    <s v="0055A000008iLoOQAU"/>
    <b v="1"/>
    <d v="2019-06-26T17:06:11"/>
    <m/>
    <b v="0"/>
    <m/>
    <m/>
    <b v="0"/>
    <d v="2021-03-01T00:00:00"/>
    <n v="3"/>
    <n v="2021"/>
    <s v="Pipeline"/>
    <s v="Pipeline"/>
    <b v="0"/>
    <b v="0"/>
    <m/>
    <b v="1"/>
    <b v="0"/>
    <b v="0"/>
    <x v="15"/>
    <b v="0"/>
    <s v="Auto-Bi"/>
    <x v="0"/>
    <d v="2020-12-11T00:00:00"/>
    <s v="0055A00000BclF5QAJ"/>
    <d v="2021-06-01T19:07:17"/>
    <m/>
    <d v="2019-06-26T17:09:04"/>
    <m/>
    <m/>
    <b v="0"/>
    <m/>
    <m/>
    <s v="Trade Show"/>
    <m/>
    <m/>
    <s v="Bruker"/>
    <m/>
    <m/>
    <x v="1610"/>
    <x v="0"/>
    <b v="0"/>
    <m/>
    <s v="Thermo"/>
    <m/>
    <s v="0055A000008zqzaQAA"/>
    <s v="01s5A000005x0sjQAA"/>
    <s v="Biotherapeutics"/>
    <m/>
    <s v="0035A00003VzdZ8QAJ"/>
    <s v="System"/>
    <s v="ZipChip"/>
    <m/>
    <m/>
    <s v="0125A000001ESVfQAO"/>
    <b v="0"/>
    <m/>
    <b v="0"/>
    <m/>
    <m/>
    <x v="3"/>
    <b v="0"/>
    <d v="2021-06-29T20:34:54"/>
    <s v="0055A000008iLmcQAE"/>
    <m/>
    <b v="0"/>
    <x v="0"/>
    <m/>
    <m/>
    <n v="93085"/>
    <m/>
    <x v="163"/>
    <n v="5"/>
    <n v="0"/>
  </r>
  <r>
    <s v="0013100001frxpYAAQ"/>
    <b v="0"/>
    <m/>
    <b v="0"/>
    <s v="7015A000001qU0OQAU"/>
    <m/>
    <m/>
    <x v="40"/>
    <b v="0"/>
    <m/>
    <m/>
    <s v="0035A00003GnpyYQAR"/>
    <s v="Half time staff"/>
    <s v="Impacted"/>
    <s v="0055A000008iLoOQAU"/>
    <b v="1"/>
    <d v="2019-04-09T19:00:59"/>
    <m/>
    <b v="0"/>
    <m/>
    <m/>
    <b v="0"/>
    <d v="2021-03-01T00:00:00"/>
    <n v="3"/>
    <n v="2021"/>
    <s v="Pipeline"/>
    <s v="Pipeline"/>
    <b v="0"/>
    <b v="0"/>
    <m/>
    <b v="1"/>
    <b v="0"/>
    <b v="0"/>
    <x v="15"/>
    <b v="0"/>
    <s v="Auto-Classic"/>
    <x v="0"/>
    <d v="2021-01-29T00:00:00"/>
    <s v="0055A00000BclF5QAJ"/>
    <d v="2021-06-01T19:07:17"/>
    <m/>
    <d v="2021-01-28T10:58:07"/>
    <m/>
    <m/>
    <b v="0"/>
    <m/>
    <s v="Biotherapeutics"/>
    <s v="Trade Show"/>
    <m/>
    <m/>
    <s v="Thermo"/>
    <s v="QE Plus, HF, HF-X  (NO biopharma)"/>
    <m/>
    <x v="1611"/>
    <x v="0"/>
    <b v="0"/>
    <m/>
    <s v="Bruker TIMSTOF - ABI QTOF"/>
    <m/>
    <s v="00531000007KAu8AAG"/>
    <s v="01s5A000005x0vsQAA"/>
    <s v="Biotherapeutics"/>
    <m/>
    <s v="0035A00003TUqXwQAL"/>
    <s v="System"/>
    <s v="ZipChip"/>
    <m/>
    <m/>
    <s v="0125A000001ESVfQAO"/>
    <b v="0"/>
    <m/>
    <b v="0"/>
    <m/>
    <m/>
    <x v="3"/>
    <b v="0"/>
    <d v="2021-06-29T20:34:54"/>
    <s v="0055A00000Bd4jEQAR"/>
    <m/>
    <b v="0"/>
    <x v="0"/>
    <m/>
    <m/>
    <n v="101755"/>
    <m/>
    <x v="204"/>
    <n v="5"/>
    <n v="0"/>
  </r>
  <r>
    <s v="0015A000022T3qfQAC"/>
    <b v="0"/>
    <m/>
    <b v="0"/>
    <m/>
    <m/>
    <m/>
    <x v="40"/>
    <b v="0"/>
    <m/>
    <m/>
    <s v="0035A00003IOneGQAT"/>
    <m/>
    <s v="Impacted"/>
    <s v="0055A000008zqzaQAA"/>
    <b v="1"/>
    <d v="2018-09-06T14:13:17"/>
    <m/>
    <b v="0"/>
    <m/>
    <m/>
    <b v="0"/>
    <d v="2021-03-01T00:00:00"/>
    <n v="3"/>
    <n v="2021"/>
    <s v="Pipeline"/>
    <s v="Pipeline"/>
    <b v="0"/>
    <b v="0"/>
    <m/>
    <b v="1"/>
    <b v="0"/>
    <b v="0"/>
    <x v="15"/>
    <b v="0"/>
    <s v="Auto-Classic"/>
    <x v="0"/>
    <d v="2021-01-15T00:00:00"/>
    <s v="0055A00000BclF5QAJ"/>
    <d v="2021-06-01T19:07:12"/>
    <m/>
    <d v="2019-12-19T20:47:06"/>
    <m/>
    <m/>
    <b v="0"/>
    <m/>
    <m/>
    <s v="Webinar"/>
    <m/>
    <m/>
    <s v="Thermo"/>
    <s v="QE Plus, HF, HF-X  (NO biopharma)"/>
    <m/>
    <x v="1612"/>
    <x v="0"/>
    <b v="0"/>
    <m/>
    <m/>
    <m/>
    <s v="0055A00000Bnt5hQAB"/>
    <s v="01s31000003qafeAAA"/>
    <s v="Biotherapeutics"/>
    <m/>
    <s v="0035A00003IOneGQAT"/>
    <s v="System"/>
    <s v="ZipChip"/>
    <m/>
    <m/>
    <s v="0125A000001ESVfQAO"/>
    <b v="0"/>
    <m/>
    <b v="0"/>
    <m/>
    <m/>
    <x v="3"/>
    <b v="0"/>
    <d v="2021-06-29T20:34:54"/>
    <s v="0055A000008iLmcQAE"/>
    <m/>
    <b v="0"/>
    <x v="0"/>
    <m/>
    <m/>
    <n v="78900"/>
    <m/>
    <x v="504"/>
    <n v="5"/>
    <n v="0"/>
  </r>
  <r>
    <s v="0015A00002Eo7w8QAB"/>
    <b v="0"/>
    <m/>
    <b v="0"/>
    <m/>
    <m/>
    <m/>
    <x v="80"/>
    <b v="0"/>
    <m/>
    <m/>
    <s v="0035A00003Ye3PsQAJ"/>
    <m/>
    <s v="Impacted"/>
    <s v="0055A000008iLoOQAU"/>
    <b v="1"/>
    <d v="2019-09-19T13:41:22"/>
    <m/>
    <b v="0"/>
    <m/>
    <m/>
    <b v="0"/>
    <d v="2021-03-01T00:00:00"/>
    <n v="3"/>
    <n v="2021"/>
    <s v="Pipeline"/>
    <s v="Pipeline"/>
    <b v="0"/>
    <b v="0"/>
    <m/>
    <b v="1"/>
    <b v="0"/>
    <b v="0"/>
    <x v="15"/>
    <b v="0"/>
    <s v="Auto-Classic"/>
    <x v="0"/>
    <d v="2020-10-01T00:00:00"/>
    <s v="0055A00000BclF5QAJ"/>
    <d v="2021-06-01T19:07:23"/>
    <m/>
    <d v="2019-09-19T13:42:39"/>
    <m/>
    <m/>
    <b v="0"/>
    <m/>
    <m/>
    <s v="Field Sales"/>
    <m/>
    <m/>
    <s v="Thermo"/>
    <m/>
    <m/>
    <x v="1613"/>
    <x v="0"/>
    <b v="0"/>
    <m/>
    <m/>
    <m/>
    <s v="0055A000008zqzaQAA"/>
    <s v="01s5A000005x0sjQAA"/>
    <s v="Proteomics"/>
    <m/>
    <s v="0035A00003Ye3PsQAJ"/>
    <s v="System"/>
    <s v="ZipChip"/>
    <m/>
    <m/>
    <s v="0125A000001ESVfQAO"/>
    <b v="0"/>
    <m/>
    <b v="0"/>
    <m/>
    <m/>
    <x v="3"/>
    <b v="0"/>
    <d v="2021-06-29T20:34:54"/>
    <s v="0055A000008iLmcQAE"/>
    <m/>
    <b v="0"/>
    <x v="0"/>
    <m/>
    <m/>
    <n v="81700"/>
    <m/>
    <x v="505"/>
    <n v="5"/>
    <n v="0"/>
  </r>
  <r>
    <s v="0015A00002JPHCFQA5"/>
    <b v="0"/>
    <m/>
    <b v="0"/>
    <m/>
    <m/>
    <m/>
    <x v="263"/>
    <b v="0"/>
    <m/>
    <m/>
    <s v="0035A00003eN5vPQAS"/>
    <s v="Still shut down.  Delay getting budget approved."/>
    <s v="Impacted"/>
    <s v="0055A00000BNpn5QAD"/>
    <b v="1"/>
    <d v="2020-04-07T22:16:20"/>
    <m/>
    <b v="0"/>
    <m/>
    <m/>
    <b v="0"/>
    <d v="2021-03-01T00:00:00"/>
    <n v="3"/>
    <n v="2021"/>
    <s v="Pipeline"/>
    <s v="Pipeline"/>
    <b v="0"/>
    <b v="0"/>
    <m/>
    <b v="1"/>
    <b v="0"/>
    <b v="0"/>
    <x v="17"/>
    <b v="0"/>
    <s v="Auto-Classic"/>
    <x v="0"/>
    <d v="2020-04-27T00:00:00"/>
    <s v="0055A00000BclF5QAJ"/>
    <d v="2021-06-01T19:07:17"/>
    <m/>
    <d v="2020-04-07T22:16:45"/>
    <m/>
    <m/>
    <b v="0"/>
    <m/>
    <m/>
    <s v="Field Sales"/>
    <m/>
    <m/>
    <s v="Thermo"/>
    <s v="QE Plus, HF, HF-X  (NO biopharma)"/>
    <m/>
    <x v="1614"/>
    <x v="0"/>
    <b v="0"/>
    <m/>
    <m/>
    <s v="Chinese Traditional Medicine"/>
    <s v="0056e00000BdAUZAA3"/>
    <s v="01s5A000005x0vsQAA"/>
    <m/>
    <m/>
    <s v="0035A00003eN5vPQAS"/>
    <s v="System"/>
    <s v="ZipChip"/>
    <m/>
    <m/>
    <s v="0125A000001ESVfQAO"/>
    <b v="0"/>
    <m/>
    <b v="0"/>
    <m/>
    <m/>
    <x v="3"/>
    <b v="0"/>
    <d v="2021-06-29T20:34:55"/>
    <s v="0055A00000Bd3dKQAR"/>
    <m/>
    <b v="0"/>
    <x v="0"/>
    <m/>
    <m/>
    <n v="75492"/>
    <m/>
    <x v="506"/>
    <n v="5"/>
    <n v="0"/>
  </r>
  <r>
    <s v="0015A00002OLn1uQAD"/>
    <b v="0"/>
    <m/>
    <b v="0"/>
    <m/>
    <m/>
    <m/>
    <x v="258"/>
    <b v="0"/>
    <m/>
    <m/>
    <s v="0035A00003iiMMDQA2"/>
    <s v="Limited access to lab"/>
    <s v="Impacted"/>
    <s v="0055A00000Bb2djQAB"/>
    <b v="1"/>
    <d v="2020-09-03T16:52:08"/>
    <m/>
    <b v="0"/>
    <m/>
    <m/>
    <b v="0"/>
    <d v="2021-03-01T00:00:00"/>
    <n v="3"/>
    <n v="2021"/>
    <s v="Pipeline"/>
    <s v="Pipeline"/>
    <b v="0"/>
    <b v="0"/>
    <m/>
    <b v="1"/>
    <b v="0"/>
    <b v="0"/>
    <x v="15"/>
    <b v="0"/>
    <s v="Auto-Ti"/>
    <x v="0"/>
    <d v="2021-05-05T00:00:00"/>
    <s v="0055A00000BclF5QAJ"/>
    <d v="2021-06-01T19:07:23"/>
    <m/>
    <d v="2020-09-21T12:16:49"/>
    <m/>
    <m/>
    <b v="0"/>
    <m/>
    <m/>
    <s v="Prospecting Journey"/>
    <m/>
    <m/>
    <s v="Thermo"/>
    <m/>
    <m/>
    <x v="1615"/>
    <x v="0"/>
    <b v="0"/>
    <m/>
    <m/>
    <m/>
    <s v="0055A00000Bnt5hQAB"/>
    <s v="01s5A000005x0sjQAA"/>
    <s v="Proteomics"/>
    <m/>
    <s v="0035A00003iiMMDQA2"/>
    <s v="System"/>
    <s v="ZipChip"/>
    <m/>
    <m/>
    <s v="0125A000001ESVfQAO"/>
    <b v="0"/>
    <m/>
    <b v="0"/>
    <m/>
    <m/>
    <x v="5"/>
    <b v="0"/>
    <d v="2021-06-29T20:34:55"/>
    <s v="0055A000008iLmcQAE"/>
    <m/>
    <b v="0"/>
    <x v="0"/>
    <m/>
    <m/>
    <n v="82395"/>
    <m/>
    <x v="507"/>
    <n v="30"/>
    <n v="0"/>
  </r>
  <r>
    <s v="0015A00002DSr9HQAT"/>
    <b v="0"/>
    <m/>
    <b v="0"/>
    <s v="7015A000001qXCFQA2"/>
    <m/>
    <m/>
    <x v="307"/>
    <b v="0"/>
    <m/>
    <m/>
    <s v="0035A00003W0zO5QAJ"/>
    <s v="One day on, one day off"/>
    <s v="Impacted"/>
    <s v="00531000007KAu8AAG"/>
    <b v="1"/>
    <d v="2019-07-04T07:33:07"/>
    <m/>
    <b v="0"/>
    <m/>
    <m/>
    <b v="0"/>
    <d v="2021-03-01T00:00:00"/>
    <n v="3"/>
    <n v="2021"/>
    <s v="Pipeline"/>
    <s v="Pipeline"/>
    <b v="0"/>
    <b v="0"/>
    <m/>
    <b v="1"/>
    <b v="0"/>
    <b v="0"/>
    <x v="15"/>
    <b v="0"/>
    <s v="Auto-Ti"/>
    <x v="0"/>
    <d v="2021-05-06T00:00:00"/>
    <s v="00531000007KAu8AAG"/>
    <d v="2021-06-25T15:31:04"/>
    <m/>
    <d v="2021-06-25T07:17:01"/>
    <d v="2021-06-25T00:00:00"/>
    <m/>
    <b v="0"/>
    <m/>
    <m/>
    <s v="Trade Show"/>
    <m/>
    <m/>
    <s v="Thermo"/>
    <s v="QE EMR UHMR (Plus, HF, HF-X with BioPharma);Fusion Lumos"/>
    <m/>
    <x v="1616"/>
    <x v="0"/>
    <b v="0"/>
    <m/>
    <s v="New Eclipse (Ti)"/>
    <s v="AAV"/>
    <s v="00531000007KAu8AAG"/>
    <s v="01s5A000005xBsuQAE"/>
    <s v="Biotherapeutics;Metabolomics"/>
    <m/>
    <s v="0035A00003W0zO5QAJ"/>
    <s v="System"/>
    <s v="ZipChip"/>
    <m/>
    <m/>
    <s v="0125A000001ESVfQAO"/>
    <b v="0"/>
    <m/>
    <b v="0"/>
    <m/>
    <m/>
    <x v="5"/>
    <b v="0"/>
    <d v="2021-06-29T20:34:54"/>
    <s v="0055A00000Bd4jEQAR"/>
    <m/>
    <b v="0"/>
    <x v="0"/>
    <n v="1"/>
    <m/>
    <n v="98134"/>
    <m/>
    <x v="508"/>
    <n v="30"/>
    <n v="0"/>
  </r>
  <r>
    <s v="0015A00002CwXarQAF"/>
    <b v="0"/>
    <m/>
    <b v="0"/>
    <m/>
    <m/>
    <m/>
    <x v="40"/>
    <b v="0"/>
    <m/>
    <m/>
    <s v="0035A00003aLMtiQAG"/>
    <m/>
    <s v="Unknown"/>
    <s v="0055A000008iLoOQAU"/>
    <b v="1"/>
    <d v="2019-12-17T21:34:10"/>
    <m/>
    <b v="0"/>
    <m/>
    <m/>
    <b v="0"/>
    <d v="2021-03-01T00:00:00"/>
    <n v="3"/>
    <n v="2021"/>
    <s v="Pipeline"/>
    <s v="Pipeline"/>
    <b v="0"/>
    <b v="0"/>
    <m/>
    <b v="1"/>
    <b v="0"/>
    <b v="0"/>
    <x v="17"/>
    <b v="0"/>
    <s v="Auto-Classic"/>
    <x v="0"/>
    <d v="2020-10-27T00:00:00"/>
    <s v="0055A00000BclF5QAJ"/>
    <d v="2021-06-01T19:07:17"/>
    <m/>
    <d v="2021-01-22T23:06:00"/>
    <m/>
    <m/>
    <b v="0"/>
    <m/>
    <m/>
    <s v="Website"/>
    <m/>
    <m/>
    <m/>
    <m/>
    <m/>
    <x v="1617"/>
    <x v="0"/>
    <b v="0"/>
    <m/>
    <m/>
    <m/>
    <s v="0055A00000Bnt5hQAB"/>
    <s v="01s5A000005x0sjQAA"/>
    <s v="Proteomics"/>
    <m/>
    <s v="0035A00003aLMtiQAG"/>
    <s v="System"/>
    <s v="ZipChip"/>
    <m/>
    <m/>
    <s v="0125A000001ESVfQAO"/>
    <b v="0"/>
    <m/>
    <b v="0"/>
    <m/>
    <m/>
    <x v="3"/>
    <b v="0"/>
    <d v="2021-06-29T20:34:55"/>
    <s v="0055A000008iLmcQAE"/>
    <m/>
    <b v="0"/>
    <x v="0"/>
    <m/>
    <m/>
    <n v="85690"/>
    <m/>
    <x v="509"/>
    <n v="5"/>
    <n v="0"/>
  </r>
  <r>
    <s v="0015A000022RnTgQAK"/>
    <b v="0"/>
    <m/>
    <b v="0"/>
    <s v="7015A000001Ziq0QAC"/>
    <m/>
    <m/>
    <x v="40"/>
    <b v="0"/>
    <m/>
    <m/>
    <s v="0035A00003EXYNgQAP"/>
    <m/>
    <s v="Unknown"/>
    <s v="00531000008FRNUAA4"/>
    <b v="1"/>
    <d v="2017-10-12T14:58:33"/>
    <m/>
    <b v="0"/>
    <m/>
    <m/>
    <b v="0"/>
    <d v="2021-03-01T00:00:00"/>
    <n v="3"/>
    <n v="2021"/>
    <s v="Pipeline"/>
    <s v="Pipeline"/>
    <b v="0"/>
    <b v="0"/>
    <m/>
    <b v="1"/>
    <b v="0"/>
    <b v="0"/>
    <x v="15"/>
    <b v="0"/>
    <s v="Auto-Classic"/>
    <x v="0"/>
    <d v="2021-01-25T00:00:00"/>
    <s v="0055A00000BclF5QAJ"/>
    <d v="2021-06-01T19:07:12"/>
    <m/>
    <d v="2018-03-12T12:12:53"/>
    <m/>
    <m/>
    <b v="0"/>
    <m/>
    <s v="Biotherapeutics"/>
    <s v="Trade Show"/>
    <m/>
    <m/>
    <s v="Thermo"/>
    <m/>
    <m/>
    <x v="1618"/>
    <x v="0"/>
    <b v="0"/>
    <m/>
    <m/>
    <s v="Vaccines"/>
    <s v="0055A00000Bnt5hQAB"/>
    <s v="01s31000003qafeAAA"/>
    <s v="Biotherapeutics"/>
    <m/>
    <s v="0035A00003EXYNgQAP"/>
    <s v="System"/>
    <s v="ZipChip"/>
    <m/>
    <m/>
    <s v="0125A000001ESVfQAO"/>
    <b v="0"/>
    <m/>
    <b v="0"/>
    <m/>
    <m/>
    <x v="3"/>
    <b v="0"/>
    <d v="2021-06-29T20:34:54"/>
    <s v="0055A000008iLmcQAE"/>
    <m/>
    <b v="0"/>
    <x v="0"/>
    <m/>
    <m/>
    <n v="59150"/>
    <m/>
    <x v="510"/>
    <n v="5"/>
    <n v="0"/>
  </r>
  <r>
    <s v="0015A00002DyJpPQAV"/>
    <b v="0"/>
    <m/>
    <b v="0"/>
    <s v="7015A000001qUyjQAE"/>
    <m/>
    <m/>
    <x v="40"/>
    <b v="0"/>
    <m/>
    <m/>
    <s v="0035A00003XXd9KQAT"/>
    <m/>
    <s v="Unknown"/>
    <s v="00531000007KAu8AAG"/>
    <b v="1"/>
    <d v="2019-08-12T12:17:07"/>
    <m/>
    <b v="0"/>
    <m/>
    <m/>
    <b v="0"/>
    <d v="2021-03-01T00:00:00"/>
    <n v="3"/>
    <n v="2021"/>
    <s v="Pipeline"/>
    <s v="Pipeline"/>
    <b v="0"/>
    <b v="0"/>
    <m/>
    <b v="1"/>
    <b v="0"/>
    <b v="0"/>
    <x v="15"/>
    <b v="0"/>
    <s v="Auto-Classic"/>
    <x v="0"/>
    <d v="2021-03-24T00:00:00"/>
    <s v="0055A00000BclF5QAJ"/>
    <d v="2021-06-01T19:07:23"/>
    <m/>
    <d v="2021-01-28T11:27:22"/>
    <m/>
    <m/>
    <b v="0"/>
    <m/>
    <s v="Biotherapeutics"/>
    <s v="Eblasts"/>
    <m/>
    <m/>
    <s v="Thermo"/>
    <s v="QE EMR UHMR (Plus, HF, HF-X with BioPharma)"/>
    <m/>
    <x v="1619"/>
    <x v="0"/>
    <b v="0"/>
    <m/>
    <m/>
    <m/>
    <s v="00531000007KAu8AAG"/>
    <s v="01s5A000005xBsuQAE"/>
    <s v="Biotherapeutics"/>
    <m/>
    <s v="0035A00003XXd9KQAT"/>
    <s v="System"/>
    <s v="ZipChip"/>
    <m/>
    <m/>
    <s v="0125A000001ESVfQAO"/>
    <b v="0"/>
    <m/>
    <b v="0"/>
    <m/>
    <m/>
    <x v="3"/>
    <b v="0"/>
    <d v="2021-06-29T20:34:54"/>
    <s v="0055A00000Bd4jEQAR"/>
    <m/>
    <b v="0"/>
    <x v="0"/>
    <m/>
    <m/>
    <n v="104701"/>
    <m/>
    <x v="184"/>
    <n v="5"/>
    <n v="0"/>
  </r>
  <r>
    <s v="0015A00002XRfnXQAT"/>
    <b v="0"/>
    <m/>
    <b v="0"/>
    <m/>
    <m/>
    <s v="CHO"/>
    <x v="224"/>
    <b v="0"/>
    <m/>
    <m/>
    <s v="0035A00003pqN6DQAU"/>
    <m/>
    <m/>
    <s v="0055A00000BNpn5QAD"/>
    <b v="1"/>
    <d v="2021-04-16T02:02:40"/>
    <m/>
    <b v="0"/>
    <m/>
    <m/>
    <b v="0"/>
    <d v="2021-03-01T00:00:00"/>
    <n v="3"/>
    <n v="2021"/>
    <s v="BestCase"/>
    <s v="Best Case"/>
    <b v="0"/>
    <b v="0"/>
    <m/>
    <b v="1"/>
    <b v="0"/>
    <b v="0"/>
    <x v="15"/>
    <b v="0"/>
    <m/>
    <x v="0"/>
    <d v="2021-05-19T00:00:00"/>
    <s v="0055A00000BclF5QAJ"/>
    <d v="2021-06-01T19:07:12"/>
    <m/>
    <d v="2021-05-20T15:53:05"/>
    <d v="2021-05-20T00:00:00"/>
    <m/>
    <b v="0"/>
    <m/>
    <m/>
    <s v="Other"/>
    <m/>
    <m/>
    <m/>
    <m/>
    <m/>
    <x v="1620"/>
    <x v="0"/>
    <b v="0"/>
    <m/>
    <m/>
    <m/>
    <s v="0056e00000BdAUZAA3"/>
    <s v="01s5A000005xBsuQAE"/>
    <s v="Biotherapeutics"/>
    <m/>
    <s v="0035A00003pqN6DQAU"/>
    <s v="System"/>
    <s v="Rebel"/>
    <m/>
    <m/>
    <s v="0125A000001ESVfQAO"/>
    <b v="0"/>
    <m/>
    <b v="0"/>
    <m/>
    <m/>
    <x v="6"/>
    <b v="0"/>
    <d v="2021-06-29T20:34:55"/>
    <s v="0055A00000Bd3dKQAR"/>
    <m/>
    <b v="0"/>
    <x v="0"/>
    <m/>
    <m/>
    <n v="132946.20000000001"/>
    <m/>
    <x v="511"/>
    <n v="70"/>
    <n v="0"/>
  </r>
  <r>
    <s v="0013100001p4OFDAA2"/>
    <b v="0"/>
    <m/>
    <b v="0"/>
    <m/>
    <m/>
    <s v="CHO"/>
    <x v="263"/>
    <b v="0"/>
    <m/>
    <m/>
    <s v="0035A00003XAUskQAH"/>
    <m/>
    <m/>
    <s v="0055A000008zqzaQAA"/>
    <b v="1"/>
    <d v="2019-08-19T15:26:36"/>
    <m/>
    <b v="0"/>
    <m/>
    <m/>
    <b v="0"/>
    <d v="2021-03-01T00:00:00"/>
    <n v="3"/>
    <n v="2021"/>
    <s v="Pipeline"/>
    <s v="Pipeline"/>
    <b v="0"/>
    <b v="0"/>
    <m/>
    <b v="1"/>
    <b v="0"/>
    <b v="0"/>
    <x v="15"/>
    <b v="0"/>
    <m/>
    <x v="0"/>
    <d v="2021-05-28T00:00:00"/>
    <s v="0055A00000BclF5QAJ"/>
    <d v="2021-06-01T19:07:18"/>
    <m/>
    <d v="2021-01-27T03:13:36"/>
    <m/>
    <m/>
    <b v="0"/>
    <m/>
    <m/>
    <s v="Website"/>
    <m/>
    <m/>
    <m/>
    <m/>
    <m/>
    <x v="1621"/>
    <x v="0"/>
    <b v="0"/>
    <m/>
    <m/>
    <m/>
    <s v="0055A00000Bnt5hQAB"/>
    <s v="01s5A000005xBspQAE"/>
    <m/>
    <m/>
    <s v="0035A00003XAUskQAH"/>
    <s v="System"/>
    <s v="Rebel"/>
    <m/>
    <m/>
    <s v="0125A000001ESVfQAO"/>
    <b v="0"/>
    <m/>
    <b v="0"/>
    <m/>
    <m/>
    <x v="5"/>
    <b v="0"/>
    <d v="2021-06-29T20:34:54"/>
    <s v="0056e00000Bd8OeAAJ"/>
    <m/>
    <b v="0"/>
    <x v="0"/>
    <m/>
    <m/>
    <n v="154850"/>
    <m/>
    <x v="421"/>
    <n v="30"/>
    <n v="0"/>
  </r>
  <r>
    <s v="0015A00002Ug9RyQAJ"/>
    <b v="0"/>
    <m/>
    <b v="0"/>
    <m/>
    <m/>
    <m/>
    <x v="263"/>
    <b v="0"/>
    <m/>
    <m/>
    <s v="0035A00003nbflFQAQ"/>
    <m/>
    <m/>
    <s v="0055A00000BNpn5QAD"/>
    <b v="1"/>
    <d v="2021-02-10T19:57:00"/>
    <m/>
    <b v="0"/>
    <m/>
    <m/>
    <b v="0"/>
    <d v="2021-03-01T00:00:00"/>
    <n v="3"/>
    <n v="2021"/>
    <s v="Pipeline"/>
    <s v="Pipeline"/>
    <b v="0"/>
    <b v="0"/>
    <m/>
    <b v="1"/>
    <b v="0"/>
    <b v="0"/>
    <x v="15"/>
    <b v="0"/>
    <m/>
    <x v="0"/>
    <m/>
    <s v="0055A00000BclF5QAJ"/>
    <d v="2021-06-01T19:07:07"/>
    <m/>
    <d v="2021-04-16T01:10:40"/>
    <m/>
    <m/>
    <b v="0"/>
    <m/>
    <m/>
    <s v="Field Sales"/>
    <m/>
    <m/>
    <m/>
    <m/>
    <m/>
    <x v="1622"/>
    <x v="0"/>
    <b v="0"/>
    <m/>
    <m/>
    <m/>
    <s v="0056e00000BdAUZAA3"/>
    <s v="01s5A000005xBsuQAE"/>
    <m/>
    <m/>
    <s v="0035A00003nbflFQAQ"/>
    <s v="System"/>
    <s v="Rebel"/>
    <m/>
    <m/>
    <s v="0125A000001ESVfQAO"/>
    <b v="0"/>
    <m/>
    <b v="0"/>
    <m/>
    <m/>
    <x v="5"/>
    <b v="0"/>
    <d v="2021-06-29T20:34:55"/>
    <s v="0055A00000Bd3dKQAR"/>
    <m/>
    <b v="0"/>
    <x v="0"/>
    <n v="0"/>
    <n v="0"/>
    <n v="125312.04"/>
    <m/>
    <x v="512"/>
    <n v="30"/>
    <n v="0"/>
  </r>
  <r>
    <s v="0015A00002JPF2jQAH"/>
    <b v="0"/>
    <m/>
    <b v="0"/>
    <m/>
    <m/>
    <m/>
    <x v="263"/>
    <b v="0"/>
    <m/>
    <m/>
    <s v="0035A00003nbfsLQAQ"/>
    <m/>
    <m/>
    <s v="0055A00000BNpn5QAD"/>
    <b v="1"/>
    <d v="2021-02-10T20:06:24"/>
    <m/>
    <b v="0"/>
    <m/>
    <m/>
    <b v="0"/>
    <d v="2021-03-01T00:00:00"/>
    <n v="3"/>
    <n v="2021"/>
    <s v="Pipeline"/>
    <s v="Pipeline"/>
    <b v="0"/>
    <b v="0"/>
    <m/>
    <b v="1"/>
    <b v="0"/>
    <b v="0"/>
    <x v="15"/>
    <b v="0"/>
    <m/>
    <x v="0"/>
    <m/>
    <s v="0055A00000BclF5QAJ"/>
    <d v="2021-06-01T19:07:27"/>
    <m/>
    <d v="2021-02-10T20:06:51"/>
    <m/>
    <m/>
    <b v="0"/>
    <m/>
    <m/>
    <s v="Field Sales"/>
    <m/>
    <m/>
    <m/>
    <m/>
    <m/>
    <x v="1623"/>
    <x v="0"/>
    <b v="0"/>
    <m/>
    <m/>
    <m/>
    <s v="0056e00000BdAUZAA3"/>
    <s v="01s5A000005xBsuQAE"/>
    <m/>
    <m/>
    <s v="0035A00003nbfsLQAQ"/>
    <s v="System"/>
    <s v="Rebel"/>
    <m/>
    <m/>
    <s v="0125A000001ESVfQAO"/>
    <b v="0"/>
    <m/>
    <b v="0"/>
    <m/>
    <m/>
    <x v="5"/>
    <b v="0"/>
    <d v="2021-06-29T20:34:55"/>
    <s v="0055A00000Bd3dKQAR"/>
    <m/>
    <b v="0"/>
    <x v="0"/>
    <n v="0"/>
    <n v="0"/>
    <n v="125312.04"/>
    <m/>
    <x v="512"/>
    <n v="30"/>
    <n v="0"/>
  </r>
  <r>
    <s v="0015A00002KwwCEQAZ"/>
    <b v="0"/>
    <m/>
    <b v="0"/>
    <m/>
    <m/>
    <m/>
    <x v="40"/>
    <b v="0"/>
    <m/>
    <m/>
    <s v="0035A00003jwi0hQAA"/>
    <m/>
    <m/>
    <s v="0055A000008zqzaQAA"/>
    <b v="1"/>
    <d v="2020-05-29T17:05:30"/>
    <m/>
    <b v="0"/>
    <m/>
    <m/>
    <b v="0"/>
    <d v="2021-03-01T00:00:00"/>
    <n v="3"/>
    <n v="2021"/>
    <s v="Pipeline"/>
    <s v="Pipeline"/>
    <b v="0"/>
    <b v="0"/>
    <m/>
    <b v="1"/>
    <b v="0"/>
    <b v="0"/>
    <x v="15"/>
    <b v="0"/>
    <m/>
    <x v="0"/>
    <d v="2020-10-25T00:00:00"/>
    <s v="0055A00000Bd5F0QAJ"/>
    <d v="2021-06-11T09:31:18"/>
    <m/>
    <d v="2021-02-25T03:35:46"/>
    <m/>
    <m/>
    <b v="0"/>
    <m/>
    <m/>
    <s v="Website"/>
    <m/>
    <m/>
    <m/>
    <m/>
    <m/>
    <x v="1624"/>
    <x v="0"/>
    <b v="0"/>
    <m/>
    <m/>
    <m/>
    <s v="0055A00000Bd5F0QAJ"/>
    <s v="01s5A000005x0vsQAA"/>
    <s v="Biotherapeutics"/>
    <m/>
    <s v="0035A00003jwi0hQAA"/>
    <s v="System"/>
    <s v="Rebel"/>
    <m/>
    <m/>
    <s v="0125A000001ESVfQAO"/>
    <b v="0"/>
    <m/>
    <b v="0"/>
    <m/>
    <m/>
    <x v="3"/>
    <b v="0"/>
    <d v="2021-06-29T20:34:55"/>
    <s v="0056e00000BdE5OAAV"/>
    <m/>
    <b v="0"/>
    <x v="0"/>
    <n v="0"/>
    <n v="0"/>
    <n v="174800"/>
    <m/>
    <x v="210"/>
    <n v="5"/>
    <n v="0"/>
  </r>
  <r>
    <s v="0015A00002OI8y0QAD"/>
    <b v="0"/>
    <m/>
    <b v="0"/>
    <m/>
    <m/>
    <m/>
    <x v="263"/>
    <b v="0"/>
    <m/>
    <m/>
    <s v="0035A00003hlzm9QAA"/>
    <m/>
    <m/>
    <s v="0055A00000BNpn5QAD"/>
    <b v="1"/>
    <d v="2020-08-06T19:26:01"/>
    <m/>
    <b v="0"/>
    <m/>
    <m/>
    <b v="0"/>
    <d v="2021-03-01T00:00:00"/>
    <n v="3"/>
    <n v="2021"/>
    <s v="BestCase"/>
    <s v="Best Case"/>
    <b v="0"/>
    <b v="0"/>
    <m/>
    <b v="1"/>
    <b v="0"/>
    <b v="0"/>
    <x v="15"/>
    <b v="0"/>
    <s v="Auto-Classic"/>
    <x v="0"/>
    <d v="2021-04-12T00:00:00"/>
    <s v="0055A00000BclF5QAJ"/>
    <d v="2021-06-01T19:07:23"/>
    <m/>
    <d v="2021-04-16T01:16:59"/>
    <m/>
    <m/>
    <b v="0"/>
    <m/>
    <m/>
    <s v="Field Sales"/>
    <m/>
    <m/>
    <s v="Thermo"/>
    <s v="QE Plus, HF, HF-X  (NO biopharma)"/>
    <m/>
    <x v="1625"/>
    <x v="0"/>
    <b v="0"/>
    <m/>
    <m/>
    <m/>
    <s v="0056e00000BdAUZAA3"/>
    <s v="01s5A000005x0vsQAA"/>
    <m/>
    <m/>
    <s v="0035A00003hlzm9QAA"/>
    <s v="System"/>
    <s v="ZipChip"/>
    <m/>
    <m/>
    <s v="0125A000001ESVfQAO"/>
    <b v="0"/>
    <m/>
    <b v="0"/>
    <m/>
    <m/>
    <x v="6"/>
    <b v="0"/>
    <d v="2021-06-29T20:34:55"/>
    <s v="0055A00000Bd3dKQAR"/>
    <m/>
    <b v="0"/>
    <x v="0"/>
    <n v="0"/>
    <n v="0"/>
    <n v="70137"/>
    <m/>
    <x v="513"/>
    <n v="70"/>
    <n v="0"/>
  </r>
  <r>
    <s v="0015A00002CT3ZcQAL"/>
    <b v="0"/>
    <m/>
    <b v="0"/>
    <m/>
    <m/>
    <m/>
    <x v="218"/>
    <b v="0"/>
    <m/>
    <m/>
    <s v="0035A00003frYI4QAM"/>
    <s v="Half time"/>
    <s v="Impacted"/>
    <s v="0055A000008iLoOQAU"/>
    <b v="1"/>
    <d v="2020-06-03T13:47:47"/>
    <m/>
    <b v="0"/>
    <m/>
    <m/>
    <b v="0"/>
    <d v="2021-03-01T00:00:00"/>
    <n v="3"/>
    <n v="2021"/>
    <s v="Pipeline"/>
    <s v="Pipeline"/>
    <b v="0"/>
    <b v="0"/>
    <m/>
    <b v="1"/>
    <b v="0"/>
    <b v="0"/>
    <x v="15"/>
    <b v="0"/>
    <s v="Auto-Classic"/>
    <x v="0"/>
    <d v="2021-02-26T00:00:00"/>
    <s v="0055A00000BclF5QAJ"/>
    <d v="2021-06-01T19:07:23"/>
    <m/>
    <d v="2021-05-13T10:08:57"/>
    <d v="2021-05-13T00:00:00"/>
    <m/>
    <b v="0"/>
    <m/>
    <m/>
    <s v="Website"/>
    <m/>
    <m/>
    <s v="Thermo"/>
    <s v="QE Plus, HF, HF-X  (NO biopharma)"/>
    <m/>
    <x v="1626"/>
    <x v="0"/>
    <b v="0"/>
    <m/>
    <s v="QE Orbitrap, soon Exploris"/>
    <s v="Metabolite ID"/>
    <s v="00531000007KAu8AAG"/>
    <s v="01s5A000005xBsuQAE"/>
    <s v="Metabolomics"/>
    <m/>
    <s v="0035A00003frYI4QAM"/>
    <s v="System"/>
    <s v="ZipChip"/>
    <m/>
    <m/>
    <s v="0125A000001ESVfQAO"/>
    <b v="0"/>
    <m/>
    <b v="0"/>
    <m/>
    <m/>
    <x v="5"/>
    <b v="0"/>
    <d v="2021-06-29T20:34:55"/>
    <s v="0055A00000Bd4jEQAR"/>
    <m/>
    <b v="0"/>
    <x v="0"/>
    <n v="0"/>
    <n v="0"/>
    <n v="102727"/>
    <m/>
    <x v="137"/>
    <n v="30"/>
    <n v="0"/>
  </r>
  <r>
    <s v="0016e00002XSBmFAAX"/>
    <b v="0"/>
    <m/>
    <b v="0"/>
    <m/>
    <s v="CHO"/>
    <s v="CHO"/>
    <x v="161"/>
    <b v="0"/>
    <m/>
    <m/>
    <s v="0036e00003qfJO4AAM"/>
    <m/>
    <m/>
    <s v="0055A00000Bnt5hQAB"/>
    <b v="1"/>
    <d v="2021-04-20T23:06:31"/>
    <m/>
    <b v="0"/>
    <m/>
    <m/>
    <b v="0"/>
    <d v="2021-03-01T00:00:00"/>
    <n v="3"/>
    <n v="2021"/>
    <s v="Pipeline"/>
    <s v="Pipeline"/>
    <b v="0"/>
    <b v="0"/>
    <m/>
    <b v="1"/>
    <b v="0"/>
    <b v="0"/>
    <x v="15"/>
    <b v="0"/>
    <m/>
    <x v="0"/>
    <d v="2021-06-23T00:00:00"/>
    <s v="0055A00000Bnt5hQAB"/>
    <d v="2021-06-11T14:32:51"/>
    <m/>
    <d v="2021-04-23T03:48:07"/>
    <m/>
    <m/>
    <b v="0"/>
    <m/>
    <m/>
    <s v="Field Sales"/>
    <m/>
    <m/>
    <m/>
    <m/>
    <m/>
    <x v="1627"/>
    <x v="0"/>
    <b v="0"/>
    <m/>
    <m/>
    <m/>
    <s v="0055A00000Bnt5hQAB"/>
    <s v="01s5A000005xBspQAE"/>
    <m/>
    <m/>
    <s v="0036e00003qfJO4AAM"/>
    <s v="System"/>
    <s v="Rebel"/>
    <m/>
    <m/>
    <s v="0125A000001ESVfQAO"/>
    <b v="0"/>
    <m/>
    <b v="0"/>
    <m/>
    <m/>
    <x v="5"/>
    <b v="0"/>
    <d v="2021-06-29T20:34:55"/>
    <s v="0056e00000Bd8OeAAJ"/>
    <m/>
    <b v="0"/>
    <x v="0"/>
    <n v="0"/>
    <n v="0"/>
    <n v="179794"/>
    <m/>
    <x v="514"/>
    <n v="30"/>
    <n v="0"/>
  </r>
  <r>
    <s v="0015A00002NNtZJQA1"/>
    <b v="0"/>
    <m/>
    <b v="0"/>
    <s v="7015A000001zM0CQAU"/>
    <m/>
    <m/>
    <x v="224"/>
    <b v="0"/>
    <m/>
    <m/>
    <s v="0035A00003lSYIUQA4"/>
    <m/>
    <m/>
    <s v="0055A00000BNXCfQAP"/>
    <b v="1"/>
    <d v="2020-11-16T17:32:17"/>
    <m/>
    <b v="0"/>
    <m/>
    <m/>
    <b v="0"/>
    <d v="2021-03-01T00:00:00"/>
    <n v="3"/>
    <n v="2021"/>
    <s v="BestCase"/>
    <s v="Best Case"/>
    <b v="0"/>
    <b v="0"/>
    <m/>
    <b v="1"/>
    <b v="0"/>
    <b v="0"/>
    <x v="15"/>
    <b v="0"/>
    <m/>
    <x v="0"/>
    <d v="2021-06-07T00:00:00"/>
    <s v="0055A00000BNXCfQAP"/>
    <d v="2021-06-09T15:52:58"/>
    <m/>
    <d v="2021-01-28T22:43:05"/>
    <m/>
    <m/>
    <b v="0"/>
    <m/>
    <m/>
    <s v="Webinar"/>
    <m/>
    <m/>
    <m/>
    <m/>
    <m/>
    <x v="1628"/>
    <x v="0"/>
    <b v="0"/>
    <m/>
    <m/>
    <m/>
    <s v="0055A00000BNXCfQAP"/>
    <s v="01s5A000005xBspQAE"/>
    <m/>
    <m/>
    <s v="0035A00003lSYIUQA4"/>
    <s v="System"/>
    <s v="Rebel"/>
    <m/>
    <m/>
    <s v="0125A000001ESVfQAO"/>
    <b v="0"/>
    <m/>
    <b v="0"/>
    <m/>
    <m/>
    <x v="6"/>
    <b v="0"/>
    <d v="2021-06-29T20:34:55"/>
    <s v="0055A00000BctN7QAJ"/>
    <m/>
    <b v="0"/>
    <x v="0"/>
    <n v="1"/>
    <n v="1"/>
    <n v="162850"/>
    <m/>
    <x v="191"/>
    <n v="70"/>
    <n v="0"/>
  </r>
  <r>
    <s v="0016e00002XUVqIAAX"/>
    <b v="0"/>
    <m/>
    <b v="0"/>
    <s v="7015A000001eQHQQA2"/>
    <m/>
    <m/>
    <x v="259"/>
    <b v="0"/>
    <m/>
    <m/>
    <s v="0036e00003qhhv3AAA"/>
    <m/>
    <m/>
    <s v="0055A000008iLoOQAU"/>
    <b v="1"/>
    <d v="2021-05-11T13:57:01"/>
    <m/>
    <b v="0"/>
    <m/>
    <m/>
    <b v="0"/>
    <d v="2021-03-01T00:00:00"/>
    <n v="3"/>
    <n v="2021"/>
    <s v="Pipeline"/>
    <s v="Pipeline"/>
    <b v="0"/>
    <b v="0"/>
    <m/>
    <b v="1"/>
    <b v="0"/>
    <b v="0"/>
    <x v="15"/>
    <b v="0"/>
    <s v="Auto-Classic"/>
    <x v="0"/>
    <d v="2021-04-14T00:00:00"/>
    <s v="00531000007KAu8AAG"/>
    <d v="2021-06-11T15:57:43"/>
    <m/>
    <d v="2021-05-19T10:06:13"/>
    <d v="2021-05-19T00:00:00"/>
    <m/>
    <b v="0"/>
    <m/>
    <m/>
    <s v="Webinar"/>
    <m/>
    <m/>
    <s v="Thermo"/>
    <s v="QE Plus, HF, HF-X  (NO biopharma)"/>
    <m/>
    <x v="1629"/>
    <x v="0"/>
    <b v="0"/>
    <m/>
    <m/>
    <m/>
    <s v="00531000007KAu8AAG"/>
    <s v="01s5A000005xBsuQAE"/>
    <s v="Metabolomics"/>
    <m/>
    <s v="0036e00003qhhv3AAA"/>
    <s v="System"/>
    <s v="ZipChip"/>
    <m/>
    <m/>
    <s v="0125A000001ESVfQAO"/>
    <b v="0"/>
    <m/>
    <b v="0"/>
    <m/>
    <m/>
    <x v="5"/>
    <b v="0"/>
    <d v="2021-06-29T20:34:55"/>
    <s v="0055A00000Bd4jEQAR"/>
    <m/>
    <b v="0"/>
    <x v="0"/>
    <n v="1"/>
    <n v="1"/>
    <n v="102727"/>
    <m/>
    <x v="137"/>
    <n v="30"/>
    <n v="0"/>
  </r>
  <r>
    <s v="0013100001p590uAAA"/>
    <b v="0"/>
    <m/>
    <b v="0"/>
    <s v="7015A000001zOoBQAU"/>
    <m/>
    <m/>
    <x v="266"/>
    <b v="0"/>
    <m/>
    <m/>
    <s v="0035A00003mcfhvQAA"/>
    <m/>
    <m/>
    <s v="0055A000008iLoOQAU"/>
    <b v="1"/>
    <d v="2020-12-21T17:01:46"/>
    <m/>
    <b v="0"/>
    <m/>
    <m/>
    <b v="0"/>
    <d v="2021-03-01T00:00:00"/>
    <n v="3"/>
    <n v="2021"/>
    <s v="Pipeline"/>
    <s v="Pipeline"/>
    <b v="0"/>
    <b v="0"/>
    <m/>
    <b v="1"/>
    <b v="0"/>
    <b v="0"/>
    <x v="15"/>
    <b v="0"/>
    <s v="Auto-Classic"/>
    <x v="0"/>
    <d v="2021-04-07T00:00:00"/>
    <s v="00531000007KAu8AAG"/>
    <d v="2021-09-16T15:41:55"/>
    <m/>
    <d v="2021-06-08T09:51:03"/>
    <d v="2021-06-08T00:00:00"/>
    <m/>
    <b v="0"/>
    <m/>
    <m/>
    <s v="Website"/>
    <m/>
    <m/>
    <s v="Thermo"/>
    <s v="QE EMR UHMR (Plus, HF, HF-X with BioPharma)"/>
    <m/>
    <x v="1630"/>
    <x v="0"/>
    <b v="0"/>
    <m/>
    <m/>
    <m/>
    <s v="00531000007KAu8AAG"/>
    <s v="01s5A000005xBsuQAE"/>
    <s v="Biotherapeutics"/>
    <m/>
    <s v="0035A00003mcfhvQAA"/>
    <s v="System"/>
    <s v="ZipChip"/>
    <m/>
    <s v="0Q06w0000005qq4CAA"/>
    <s v="0125A000001ESVfQAO"/>
    <b v="0"/>
    <m/>
    <b v="0"/>
    <m/>
    <m/>
    <x v="5"/>
    <b v="0"/>
    <d v="2021-09-16T15:41:55"/>
    <s v="0055A00000Bd4jEQAR"/>
    <m/>
    <b v="0"/>
    <x v="0"/>
    <n v="2"/>
    <n v="2"/>
    <n v="95264.4"/>
    <m/>
    <x v="515"/>
    <n v="30"/>
    <n v="0"/>
  </r>
  <r>
    <s v="0013100001fqO6KAAU"/>
    <b v="0"/>
    <m/>
    <b v="0"/>
    <s v="7015A000001qVJTQA2"/>
    <m/>
    <m/>
    <x v="35"/>
    <b v="0"/>
    <m/>
    <m/>
    <s v="0035A00003VyJgiQAF"/>
    <m/>
    <m/>
    <s v="0055A000008zqzaQAA"/>
    <b v="1"/>
    <d v="2019-06-17T02:17:40"/>
    <m/>
    <b v="0"/>
    <m/>
    <m/>
    <b v="0"/>
    <d v="2021-04-01T00:00:00"/>
    <n v="4"/>
    <n v="2021"/>
    <s v="Pipeline"/>
    <s v="Pipeline"/>
    <b v="0"/>
    <b v="0"/>
    <m/>
    <b v="1"/>
    <b v="0"/>
    <b v="0"/>
    <x v="15"/>
    <b v="0"/>
    <m/>
    <x v="0"/>
    <d v="2021-04-21T00:00:00"/>
    <s v="0055A00000BclF5QAJ"/>
    <d v="2021-06-01T19:07:18"/>
    <m/>
    <d v="2021-01-27T03:26:22"/>
    <m/>
    <m/>
    <b v="0"/>
    <m/>
    <m/>
    <s v="Field Sales"/>
    <m/>
    <m/>
    <m/>
    <m/>
    <m/>
    <x v="1631"/>
    <x v="0"/>
    <b v="0"/>
    <m/>
    <m/>
    <m/>
    <s v="0055A000008iLmwQAE"/>
    <s v="01s5A000005x0sjQAA"/>
    <m/>
    <m/>
    <s v="0035A00003VyJgiQAF"/>
    <s v="System"/>
    <s v="Rebel"/>
    <m/>
    <m/>
    <s v="0125A000001ESVfQAO"/>
    <b v="0"/>
    <m/>
    <b v="0"/>
    <m/>
    <m/>
    <x v="3"/>
    <b v="0"/>
    <d v="2021-06-29T20:34:54"/>
    <s v="0055A000008iLmcQAE"/>
    <m/>
    <b v="0"/>
    <x v="0"/>
    <m/>
    <m/>
    <n v="140000"/>
    <m/>
    <x v="118"/>
    <n v="5"/>
    <n v="0"/>
  </r>
  <r>
    <s v="0015A00002PJzz5QAD"/>
    <b v="0"/>
    <m/>
    <b v="0"/>
    <s v="7015A000001zMbJQAU"/>
    <m/>
    <m/>
    <x v="10"/>
    <b v="0"/>
    <m/>
    <m/>
    <s v="0035A00003jtNsqQAE"/>
    <m/>
    <m/>
    <s v="0055A00000BNXCfQAP"/>
    <b v="1"/>
    <d v="2020-09-16T22:55:50"/>
    <m/>
    <b v="0"/>
    <m/>
    <m/>
    <b v="0"/>
    <d v="2021-04-01T00:00:00"/>
    <n v="4"/>
    <n v="2021"/>
    <s v="Pipeline"/>
    <s v="Pipeline"/>
    <b v="0"/>
    <b v="0"/>
    <m/>
    <b v="1"/>
    <b v="0"/>
    <b v="0"/>
    <x v="15"/>
    <b v="0"/>
    <m/>
    <x v="0"/>
    <d v="2021-01-26T00:00:00"/>
    <s v="0055A00000BclF5QAJ"/>
    <d v="2021-06-01T19:07:07"/>
    <m/>
    <d v="2020-09-16T22:56:27"/>
    <m/>
    <m/>
    <b v="0"/>
    <m/>
    <m/>
    <s v="Website"/>
    <m/>
    <m/>
    <m/>
    <m/>
    <m/>
    <x v="1632"/>
    <x v="0"/>
    <b v="0"/>
    <m/>
    <m/>
    <m/>
    <s v="0055A00000BNXCfQAP"/>
    <s v="01s5A000005xBspQAE"/>
    <s v="Biotherapeutics"/>
    <m/>
    <s v="0035A00003jtNsqQAE"/>
    <s v="System"/>
    <s v="Rebel"/>
    <m/>
    <m/>
    <s v="0125A000001ESVfQAO"/>
    <b v="0"/>
    <m/>
    <b v="0"/>
    <m/>
    <m/>
    <x v="3"/>
    <b v="0"/>
    <d v="2021-06-29T20:34:55"/>
    <s v="0055A00000BctN7QAJ"/>
    <m/>
    <b v="0"/>
    <x v="0"/>
    <m/>
    <m/>
    <n v="162850"/>
    <m/>
    <x v="198"/>
    <n v="5"/>
    <n v="0"/>
  </r>
  <r>
    <s v="0013100001qvZsSAAU"/>
    <b v="0"/>
    <m/>
    <b v="0"/>
    <m/>
    <m/>
    <m/>
    <x v="10"/>
    <b v="0"/>
    <m/>
    <m/>
    <s v="0035A00003jtgmvQAA"/>
    <m/>
    <m/>
    <s v="0055A00000BNXCfQAP"/>
    <b v="1"/>
    <d v="2020-09-18T18:56:34"/>
    <m/>
    <b v="0"/>
    <m/>
    <m/>
    <b v="0"/>
    <d v="2021-04-01T00:00:00"/>
    <n v="4"/>
    <n v="2021"/>
    <s v="Pipeline"/>
    <s v="Pipeline"/>
    <b v="0"/>
    <b v="0"/>
    <m/>
    <b v="1"/>
    <b v="0"/>
    <b v="0"/>
    <x v="15"/>
    <b v="0"/>
    <m/>
    <x v="0"/>
    <d v="2021-05-26T00:00:00"/>
    <s v="0055A00000BclF5QAJ"/>
    <d v="2021-06-01T19:07:18"/>
    <m/>
    <d v="2020-09-18T18:56:48"/>
    <m/>
    <m/>
    <b v="0"/>
    <m/>
    <m/>
    <s v="Field Sales"/>
    <m/>
    <m/>
    <m/>
    <m/>
    <m/>
    <x v="1633"/>
    <x v="0"/>
    <b v="0"/>
    <m/>
    <m/>
    <m/>
    <s v="0055A00000BNXCfQAP"/>
    <s v="01s5A000005xBspQAE"/>
    <m/>
    <m/>
    <s v="0035A00003oq8ZvQAI"/>
    <s v="System"/>
    <s v="Rebel"/>
    <m/>
    <m/>
    <s v="0125A000001ESVfQAO"/>
    <b v="0"/>
    <m/>
    <b v="0"/>
    <m/>
    <m/>
    <x v="3"/>
    <b v="0"/>
    <d v="2021-06-29T20:34:55"/>
    <s v="0055A00000BctN7QAJ"/>
    <m/>
    <b v="0"/>
    <x v="0"/>
    <m/>
    <m/>
    <n v="154850"/>
    <m/>
    <x v="463"/>
    <n v="5"/>
    <n v="0"/>
  </r>
  <r>
    <s v="0015A00002UgJXzQAN"/>
    <b v="0"/>
    <m/>
    <b v="0"/>
    <s v="7015A000001ePU5QAM"/>
    <m/>
    <m/>
    <x v="35"/>
    <b v="0"/>
    <m/>
    <m/>
    <s v="0035A00003nbqXtQAI"/>
    <m/>
    <m/>
    <s v="0055A00000BNXCfQAP"/>
    <b v="1"/>
    <d v="2021-02-11T23:20:10"/>
    <m/>
    <b v="0"/>
    <m/>
    <m/>
    <b v="0"/>
    <d v="2021-04-01T00:00:00"/>
    <n v="4"/>
    <n v="2021"/>
    <s v="Pipeline"/>
    <s v="Pipeline"/>
    <b v="0"/>
    <b v="0"/>
    <m/>
    <b v="1"/>
    <b v="0"/>
    <b v="0"/>
    <x v="15"/>
    <b v="0"/>
    <m/>
    <x v="0"/>
    <d v="2021-03-11T00:00:00"/>
    <s v="0055A00000BNXCfQAP"/>
    <d v="2021-06-10T21:50:53"/>
    <m/>
    <m/>
    <m/>
    <m/>
    <b v="0"/>
    <m/>
    <m/>
    <s v="Webinar"/>
    <m/>
    <m/>
    <m/>
    <m/>
    <m/>
    <x v="1634"/>
    <x v="0"/>
    <b v="0"/>
    <m/>
    <m/>
    <m/>
    <s v="0056e00000BdFO7AAN"/>
    <s v="01s5A000005xBspQAE"/>
    <m/>
    <m/>
    <s v="0035A00003nbqXtQAI"/>
    <s v="System"/>
    <s v="Rebel"/>
    <m/>
    <m/>
    <s v="0125A000001ESVfQAO"/>
    <b v="0"/>
    <m/>
    <b v="0"/>
    <m/>
    <m/>
    <x v="3"/>
    <b v="0"/>
    <d v="2021-06-29T20:34:55"/>
    <s v="0055A00000BctN7QAJ"/>
    <m/>
    <b v="0"/>
    <x v="0"/>
    <m/>
    <m/>
    <n v="154850"/>
    <m/>
    <x v="463"/>
    <n v="5"/>
    <n v="0"/>
  </r>
  <r>
    <s v="0016e00002XTCXeAAP"/>
    <b v="0"/>
    <m/>
    <b v="0"/>
    <m/>
    <m/>
    <m/>
    <x v="10"/>
    <b v="0"/>
    <m/>
    <m/>
    <s v="0036e00003qgLWJAA2"/>
    <m/>
    <m/>
    <s v="0055A00000BNXCfQAP"/>
    <b v="1"/>
    <d v="2021-04-28T22:32:03"/>
    <m/>
    <b v="0"/>
    <m/>
    <m/>
    <b v="0"/>
    <d v="2021-04-01T00:00:00"/>
    <n v="4"/>
    <n v="2021"/>
    <s v="Pipeline"/>
    <s v="Pipeline"/>
    <b v="0"/>
    <b v="0"/>
    <m/>
    <b v="1"/>
    <b v="0"/>
    <b v="0"/>
    <x v="15"/>
    <b v="0"/>
    <m/>
    <x v="0"/>
    <d v="2021-06-18T00:00:00"/>
    <s v="0055A00000BclF5QAJ"/>
    <d v="2021-06-01T19:07:07"/>
    <m/>
    <m/>
    <m/>
    <m/>
    <b v="0"/>
    <m/>
    <m/>
    <s v="Field Sales"/>
    <m/>
    <m/>
    <m/>
    <m/>
    <m/>
    <x v="1635"/>
    <x v="0"/>
    <b v="0"/>
    <m/>
    <m/>
    <m/>
    <s v="0055A00000BNXCfQAP"/>
    <s v="01s5A000005xBspQAE"/>
    <m/>
    <m/>
    <s v="0036e00003qgLWJAA2"/>
    <s v="System"/>
    <s v="Rebel"/>
    <m/>
    <m/>
    <s v="0125A000001ESVfQAO"/>
    <b v="0"/>
    <m/>
    <b v="0"/>
    <m/>
    <m/>
    <x v="3"/>
    <b v="0"/>
    <d v="2021-06-29T20:34:55"/>
    <s v="0055A00000BctN7QAJ"/>
    <m/>
    <b v="0"/>
    <x v="0"/>
    <m/>
    <m/>
    <n v="154850"/>
    <m/>
    <x v="463"/>
    <n v="5"/>
    <n v="0"/>
  </r>
  <r>
    <s v="0016e00002XSColAAH"/>
    <b v="0"/>
    <m/>
    <b v="0"/>
    <s v="7015A000001eQa5QAE"/>
    <m/>
    <m/>
    <x v="308"/>
    <b v="0"/>
    <m/>
    <m/>
    <s v="0036e00003qfKTUAA2"/>
    <m/>
    <m/>
    <s v="0055A00000Bnt5hQAB"/>
    <b v="1"/>
    <d v="2021-04-21T03:21:07"/>
    <m/>
    <b v="0"/>
    <m/>
    <m/>
    <b v="0"/>
    <d v="2021-04-01T00:00:00"/>
    <n v="4"/>
    <n v="2021"/>
    <s v="Pipeline"/>
    <s v="Pipeline"/>
    <b v="0"/>
    <b v="0"/>
    <m/>
    <b v="1"/>
    <b v="0"/>
    <b v="0"/>
    <x v="15"/>
    <b v="0"/>
    <m/>
    <x v="0"/>
    <d v="2021-04-12T00:00:00"/>
    <s v="0055A00000BclF5QAJ"/>
    <d v="2021-06-01T19:07:07"/>
    <m/>
    <m/>
    <m/>
    <m/>
    <b v="0"/>
    <m/>
    <m/>
    <s v="Inside Sales"/>
    <m/>
    <m/>
    <m/>
    <m/>
    <m/>
    <x v="1636"/>
    <x v="0"/>
    <b v="0"/>
    <m/>
    <m/>
    <m/>
    <s v="0055A00000Bnt5hQAB"/>
    <s v="01s5A000005xBspQAE"/>
    <s v="Biotherapeutics"/>
    <m/>
    <s v="0036e00003qfKTUAA2"/>
    <s v="System"/>
    <s v="Rebel"/>
    <m/>
    <m/>
    <s v="0125A000001ESVfQAO"/>
    <b v="0"/>
    <m/>
    <b v="0"/>
    <m/>
    <m/>
    <x v="3"/>
    <b v="0"/>
    <d v="2021-06-29T20:34:55"/>
    <s v="0056e00000Bd8OeAAJ"/>
    <m/>
    <b v="0"/>
    <x v="0"/>
    <m/>
    <m/>
    <n v="179794"/>
    <m/>
    <x v="516"/>
    <n v="5"/>
    <n v="0"/>
  </r>
  <r>
    <s v="0015A00002Qeek9QAB"/>
    <b v="0"/>
    <m/>
    <b v="0"/>
    <m/>
    <m/>
    <m/>
    <x v="10"/>
    <b v="0"/>
    <m/>
    <m/>
    <s v="0035A00003keNl5QAE"/>
    <m/>
    <m/>
    <s v="0055A00000BNXCfQAP"/>
    <b v="1"/>
    <d v="2020-12-07T19:41:45"/>
    <m/>
    <b v="0"/>
    <m/>
    <m/>
    <b v="0"/>
    <d v="2021-04-01T00:00:00"/>
    <n v="4"/>
    <n v="2021"/>
    <s v="Pipeline"/>
    <s v="Pipeline"/>
    <b v="0"/>
    <b v="0"/>
    <m/>
    <b v="1"/>
    <b v="0"/>
    <b v="0"/>
    <x v="15"/>
    <b v="0"/>
    <m/>
    <x v="0"/>
    <d v="2021-03-08T00:00:00"/>
    <s v="0055A000008iLoOQAU"/>
    <d v="2021-06-24T15:51:46"/>
    <m/>
    <d v="2021-02-11T19:21:32"/>
    <m/>
    <m/>
    <b v="0"/>
    <m/>
    <m/>
    <s v="Field Sales"/>
    <m/>
    <m/>
    <m/>
    <m/>
    <m/>
    <x v="1637"/>
    <x v="0"/>
    <b v="0"/>
    <m/>
    <m/>
    <m/>
    <s v="0055A000008zqzaQAA"/>
    <s v="01s5A000005x0sjQAA"/>
    <m/>
    <m/>
    <s v="0035A00003ppAdgQAE"/>
    <s v="System"/>
    <s v="Rebel"/>
    <m/>
    <m/>
    <s v="0125A000001ESVfQAO"/>
    <b v="0"/>
    <m/>
    <b v="0"/>
    <m/>
    <m/>
    <x v="3"/>
    <b v="0"/>
    <d v="2021-06-29T20:34:55"/>
    <s v="0056e00000Bd8OtAAJ"/>
    <m/>
    <b v="0"/>
    <x v="0"/>
    <m/>
    <m/>
    <n v="202122"/>
    <m/>
    <x v="517"/>
    <n v="5"/>
    <n v="0"/>
  </r>
  <r>
    <s v="0015A00001taaMKQAY"/>
    <b v="0"/>
    <m/>
    <b v="0"/>
    <m/>
    <m/>
    <m/>
    <x v="10"/>
    <b v="0"/>
    <m/>
    <m/>
    <s v="0035A00003XBIYwQAP"/>
    <m/>
    <m/>
    <s v="00531000008F2psAAC"/>
    <b v="1"/>
    <d v="2019-08-22T01:06:27"/>
    <m/>
    <b v="0"/>
    <m/>
    <m/>
    <b v="0"/>
    <d v="2021-04-01T00:00:00"/>
    <n v="4"/>
    <n v="2021"/>
    <s v="Pipeline"/>
    <s v="Pipeline"/>
    <b v="0"/>
    <b v="0"/>
    <m/>
    <b v="1"/>
    <b v="0"/>
    <b v="0"/>
    <x v="15"/>
    <b v="0"/>
    <m/>
    <x v="0"/>
    <d v="2020-05-18T00:00:00"/>
    <s v="0055A00000BclF5QAJ"/>
    <d v="2021-06-01T19:07:24"/>
    <m/>
    <d v="2020-04-08T01:07:32"/>
    <m/>
    <m/>
    <b v="0"/>
    <m/>
    <m/>
    <s v="Other"/>
    <m/>
    <m/>
    <m/>
    <m/>
    <m/>
    <x v="1638"/>
    <x v="0"/>
    <b v="0"/>
    <m/>
    <m/>
    <m/>
    <s v="00531000008F2psAAC"/>
    <s v="01s5A000005x0sjQAA"/>
    <m/>
    <m/>
    <s v="0035A00003XBIYwQAP"/>
    <s v="System"/>
    <s v="Rebel"/>
    <m/>
    <s v="0Q05A000001e9k1SAA"/>
    <s v="0125A000001ESVfQAO"/>
    <b v="0"/>
    <m/>
    <b v="0"/>
    <m/>
    <m/>
    <x v="5"/>
    <b v="0"/>
    <d v="2021-06-29T20:34:54"/>
    <s v="0055A000008iLmcQAE"/>
    <m/>
    <b v="0"/>
    <x v="0"/>
    <m/>
    <m/>
    <n v="91275"/>
    <m/>
    <x v="518"/>
    <n v="30"/>
    <n v="0"/>
  </r>
  <r>
    <s v="0015A00002XQtEGQA1"/>
    <b v="0"/>
    <m/>
    <b v="0"/>
    <s v="7015A000001zMbJQAU"/>
    <m/>
    <m/>
    <x v="275"/>
    <b v="0"/>
    <m/>
    <m/>
    <s v="0035A00003ppCsUQAU"/>
    <m/>
    <m/>
    <s v="0055A00000BcmS5QAJ"/>
    <b v="1"/>
    <d v="2021-04-09T16:11:49"/>
    <m/>
    <b v="0"/>
    <m/>
    <m/>
    <b v="0"/>
    <d v="2021-04-01T00:00:00"/>
    <n v="4"/>
    <n v="2021"/>
    <s v="Pipeline"/>
    <s v="Pipeline"/>
    <b v="0"/>
    <b v="0"/>
    <m/>
    <b v="1"/>
    <b v="0"/>
    <b v="0"/>
    <x v="14"/>
    <b v="0"/>
    <m/>
    <x v="0"/>
    <d v="2021-04-21T00:00:00"/>
    <s v="0055A00000BclF5QAJ"/>
    <d v="2021-06-01T19:07:27"/>
    <m/>
    <d v="2021-04-28T11:35:09"/>
    <m/>
    <m/>
    <b v="0"/>
    <m/>
    <m/>
    <s v="Website"/>
    <m/>
    <m/>
    <m/>
    <m/>
    <m/>
    <x v="1639"/>
    <x v="0"/>
    <b v="0"/>
    <m/>
    <m/>
    <m/>
    <s v="0055A00000BcmS5QAJ"/>
    <s v="01s5A000005xBsuQAE"/>
    <s v="Other"/>
    <m/>
    <s v="0035A00003ppCsUQAU"/>
    <s v="System"/>
    <s v="Rebel"/>
    <m/>
    <m/>
    <s v="0125A000001ESVfQAO"/>
    <b v="0"/>
    <m/>
    <b v="0"/>
    <m/>
    <m/>
    <x v="5"/>
    <b v="0"/>
    <d v="2021-06-29T20:34:55"/>
    <s v="0056e00000BdE5OAAV"/>
    <m/>
    <b v="0"/>
    <x v="0"/>
    <m/>
    <m/>
    <n v="187462"/>
    <m/>
    <x v="172"/>
    <n v="30"/>
    <n v="0"/>
  </r>
  <r>
    <s v="0016e00002XUEWdAAP"/>
    <b v="0"/>
    <m/>
    <b v="0"/>
    <s v="7015A000001zMbOQAU"/>
    <m/>
    <m/>
    <x v="35"/>
    <b v="0"/>
    <m/>
    <m/>
    <s v="0036e00003qhQ60AAE"/>
    <m/>
    <m/>
    <s v="0055A00000BNXCfQAP"/>
    <b v="1"/>
    <d v="2021-05-07T23:29:01"/>
    <m/>
    <b v="0"/>
    <m/>
    <m/>
    <b v="0"/>
    <d v="2021-04-01T00:00:00"/>
    <n v="4"/>
    <n v="2021"/>
    <s v="Pipeline"/>
    <s v="Pipeline"/>
    <b v="0"/>
    <b v="0"/>
    <m/>
    <b v="1"/>
    <b v="0"/>
    <b v="0"/>
    <x v="16"/>
    <b v="0"/>
    <m/>
    <x v="0"/>
    <d v="2021-05-26T00:00:00"/>
    <s v="0055A000008iLoOQAU"/>
    <d v="2021-06-24T15:49:12"/>
    <m/>
    <m/>
    <m/>
    <m/>
    <b v="0"/>
    <m/>
    <m/>
    <s v="Website"/>
    <m/>
    <m/>
    <m/>
    <m/>
    <m/>
    <x v="1640"/>
    <x v="0"/>
    <b v="0"/>
    <m/>
    <m/>
    <m/>
    <s v="0055A00000BNXCfQAP"/>
    <s v="01s5A000005xBspQAE"/>
    <m/>
    <m/>
    <s v="0036e00003qhQ60AAE"/>
    <s v="System"/>
    <s v="Rebel"/>
    <m/>
    <m/>
    <s v="0125A000001ESVfQAO"/>
    <b v="0"/>
    <m/>
    <b v="0"/>
    <m/>
    <m/>
    <x v="3"/>
    <b v="0"/>
    <d v="2021-06-29T20:34:55"/>
    <s v="0055A00000BctN7QAJ"/>
    <m/>
    <b v="0"/>
    <x v="0"/>
    <m/>
    <m/>
    <n v="154850"/>
    <m/>
    <x v="463"/>
    <n v="5"/>
    <n v="0"/>
  </r>
  <r>
    <s v="0013100001jbAu9AAE"/>
    <b v="0"/>
    <m/>
    <b v="0"/>
    <s v="7015A000001zMbJQAU"/>
    <m/>
    <m/>
    <x v="309"/>
    <b v="0"/>
    <m/>
    <m/>
    <s v="0035A00003mbCXpQAM"/>
    <m/>
    <m/>
    <s v="0055A00000BNXCfQAP"/>
    <b v="1"/>
    <d v="2020-12-11T18:55:30"/>
    <m/>
    <b v="0"/>
    <m/>
    <m/>
    <b v="0"/>
    <d v="2021-04-01T00:00:00"/>
    <n v="4"/>
    <n v="2021"/>
    <s v="Pipeline"/>
    <s v="Pipeline"/>
    <b v="0"/>
    <b v="0"/>
    <m/>
    <b v="1"/>
    <b v="0"/>
    <b v="0"/>
    <x v="17"/>
    <b v="0"/>
    <m/>
    <x v="0"/>
    <d v="2021-05-10T00:00:00"/>
    <s v="0055A00000BclF5QAJ"/>
    <d v="2021-06-01T19:07:07"/>
    <m/>
    <d v="2020-12-11T18:56:16"/>
    <m/>
    <m/>
    <b v="0"/>
    <m/>
    <m/>
    <s v="Website"/>
    <m/>
    <m/>
    <m/>
    <m/>
    <m/>
    <x v="1641"/>
    <x v="0"/>
    <b v="0"/>
    <m/>
    <m/>
    <m/>
    <s v="0055A00000BNXCfQAP"/>
    <s v="01s5A000005xBt4QAE"/>
    <s v="Metabolomics"/>
    <m/>
    <s v="0035A00003mbCXpQAM"/>
    <s v="System"/>
    <s v="Rebel"/>
    <m/>
    <m/>
    <s v="0125A000001ESVfQAO"/>
    <b v="0"/>
    <m/>
    <b v="0"/>
    <m/>
    <m/>
    <x v="3"/>
    <b v="0"/>
    <d v="2021-06-29T20:34:55"/>
    <s v="0055A00000BctN7QAJ"/>
    <m/>
    <b v="0"/>
    <x v="0"/>
    <m/>
    <m/>
    <n v="186816"/>
    <m/>
    <x v="519"/>
    <n v="5"/>
    <n v="0"/>
  </r>
  <r>
    <s v="0015A00002HdWodQAF"/>
    <b v="0"/>
    <m/>
    <b v="0"/>
    <s v="7015A000001TgOTQA0"/>
    <m/>
    <m/>
    <x v="35"/>
    <b v="0"/>
    <m/>
    <m/>
    <s v="0035A00003cbLUsQAM"/>
    <m/>
    <m/>
    <s v="0055A000008zqzaQAA"/>
    <b v="1"/>
    <d v="2020-02-06T13:06:30"/>
    <m/>
    <b v="0"/>
    <m/>
    <m/>
    <b v="0"/>
    <d v="2021-04-01T00:00:00"/>
    <n v="4"/>
    <n v="2021"/>
    <s v="Pipeline"/>
    <s v="Pipeline"/>
    <b v="0"/>
    <b v="0"/>
    <m/>
    <b v="1"/>
    <b v="0"/>
    <b v="0"/>
    <x v="15"/>
    <b v="0"/>
    <m/>
    <x v="0"/>
    <d v="2021-02-04T00:00:00"/>
    <s v="0055A00000BclF5QAJ"/>
    <d v="2021-06-01T19:07:18"/>
    <m/>
    <m/>
    <m/>
    <m/>
    <b v="0"/>
    <m/>
    <m/>
    <s v="Trade Show"/>
    <m/>
    <m/>
    <m/>
    <m/>
    <m/>
    <x v="1642"/>
    <x v="0"/>
    <b v="0"/>
    <m/>
    <m/>
    <m/>
    <s v="0055A00000Bnt5hQAB"/>
    <s v="01s5A000005x0sjQAA"/>
    <m/>
    <m/>
    <s v="0035A00003cbLUsQAM"/>
    <s v="System"/>
    <s v="Rebel"/>
    <m/>
    <m/>
    <s v="0125A000001ESVfQAO"/>
    <b v="0"/>
    <m/>
    <b v="0"/>
    <m/>
    <m/>
    <x v="3"/>
    <b v="0"/>
    <d v="2021-06-29T20:34:55"/>
    <s v="0056e00000Bd8OeAAJ"/>
    <m/>
    <b v="0"/>
    <x v="0"/>
    <m/>
    <m/>
    <n v="140000"/>
    <m/>
    <x v="118"/>
    <n v="5"/>
    <n v="0"/>
  </r>
  <r>
    <s v="0015A00002LgTK4QAN"/>
    <b v="0"/>
    <m/>
    <b v="0"/>
    <s v="7015A000001eFinQAE"/>
    <m/>
    <m/>
    <x v="197"/>
    <b v="0"/>
    <m/>
    <m/>
    <s v="0035A00003gRxiMQAS"/>
    <m/>
    <m/>
    <s v="0055A000008iLoOQAU"/>
    <b v="1"/>
    <d v="2020-06-23T16:02:57"/>
    <m/>
    <b v="0"/>
    <m/>
    <m/>
    <b v="0"/>
    <d v="2021-04-01T00:00:00"/>
    <n v="4"/>
    <n v="2021"/>
    <s v="Pipeline"/>
    <s v="Pipeline"/>
    <b v="0"/>
    <b v="0"/>
    <m/>
    <b v="1"/>
    <b v="0"/>
    <b v="0"/>
    <x v="15"/>
    <b v="0"/>
    <m/>
    <x v="0"/>
    <d v="2021-04-01T00:00:00"/>
    <s v="0055A00000BclF5QAJ"/>
    <d v="2021-06-01T19:07:07"/>
    <m/>
    <d v="2020-06-30T19:30:11"/>
    <m/>
    <m/>
    <b v="0"/>
    <m/>
    <m/>
    <s v="Advertisement"/>
    <m/>
    <m/>
    <m/>
    <m/>
    <m/>
    <x v="1643"/>
    <x v="0"/>
    <b v="0"/>
    <m/>
    <m/>
    <m/>
    <s v="0055A00000Bnt5hQAB"/>
    <s v="01s5A000005xBspQAE"/>
    <s v="Other"/>
    <m/>
    <s v="0035A00003gRxiMQAS"/>
    <s v="System"/>
    <s v="Rebel"/>
    <m/>
    <m/>
    <s v="0125A000001ESVfQAO"/>
    <b v="0"/>
    <m/>
    <b v="0"/>
    <m/>
    <m/>
    <x v="3"/>
    <b v="0"/>
    <d v="2021-06-29T20:34:55"/>
    <s v="0056e00000Bd8OtAAJ"/>
    <m/>
    <b v="0"/>
    <x v="0"/>
    <m/>
    <m/>
    <n v="154850"/>
    <m/>
    <x v="463"/>
    <n v="5"/>
    <n v="0"/>
  </r>
  <r>
    <s v="0015A00002VqLqmQAF"/>
    <b v="0"/>
    <m/>
    <b v="0"/>
    <s v="7015A000001zMbOQAU"/>
    <m/>
    <m/>
    <x v="10"/>
    <b v="0"/>
    <m/>
    <m/>
    <s v="0035A00003pn4uiQAA"/>
    <m/>
    <m/>
    <s v="0055A000008zqzaQAA"/>
    <b v="1"/>
    <d v="2021-03-25T15:44:48"/>
    <m/>
    <b v="0"/>
    <m/>
    <m/>
    <b v="0"/>
    <d v="2021-04-01T00:00:00"/>
    <n v="4"/>
    <n v="2021"/>
    <s v="Pipeline"/>
    <s v="Pipeline"/>
    <b v="0"/>
    <b v="0"/>
    <m/>
    <b v="1"/>
    <b v="0"/>
    <b v="0"/>
    <x v="15"/>
    <b v="0"/>
    <m/>
    <x v="0"/>
    <d v="2021-04-05T00:00:00"/>
    <s v="0055A00000BclF5QAJ"/>
    <d v="2021-06-01T19:07:27"/>
    <m/>
    <m/>
    <m/>
    <m/>
    <b v="0"/>
    <m/>
    <m/>
    <s v="Website"/>
    <m/>
    <m/>
    <m/>
    <m/>
    <m/>
    <x v="1644"/>
    <x v="0"/>
    <b v="0"/>
    <m/>
    <m/>
    <m/>
    <s v="0055A000008zqzaQAA"/>
    <s v="01s5A000005xBsuQAE"/>
    <s v="Biotherapeutics"/>
    <m/>
    <s v="0035A00003pn4uiQAA"/>
    <s v="System"/>
    <s v="Rebel"/>
    <m/>
    <m/>
    <s v="0125A000001ESVfQAO"/>
    <b v="0"/>
    <m/>
    <b v="0"/>
    <m/>
    <m/>
    <x v="3"/>
    <b v="0"/>
    <d v="2021-06-29T20:34:55"/>
    <s v="0056e00000Bd8OtAAJ"/>
    <m/>
    <b v="0"/>
    <x v="0"/>
    <m/>
    <m/>
    <n v="222141.66"/>
    <m/>
    <x v="520"/>
    <n v="5"/>
    <n v="0"/>
  </r>
  <r>
    <s v="0015A00002DyLhwQAF"/>
    <b v="0"/>
    <m/>
    <b v="0"/>
    <s v="7015A000001qUvfQAE"/>
    <m/>
    <m/>
    <x v="10"/>
    <b v="0"/>
    <m/>
    <m/>
    <s v="0035A00003XXfQ5QAL"/>
    <m/>
    <m/>
    <s v="0055A000008iLoOQAU"/>
    <b v="1"/>
    <d v="2019-08-12T15:50:58"/>
    <m/>
    <b v="0"/>
    <m/>
    <m/>
    <b v="0"/>
    <d v="2021-04-01T00:00:00"/>
    <n v="4"/>
    <n v="2021"/>
    <s v="Pipeline"/>
    <s v="Pipeline"/>
    <b v="0"/>
    <b v="0"/>
    <m/>
    <b v="1"/>
    <b v="0"/>
    <b v="0"/>
    <x v="15"/>
    <b v="0"/>
    <m/>
    <x v="0"/>
    <d v="2021-06-28T00:00:00"/>
    <s v="0055A00000BclF5QAJ"/>
    <d v="2021-06-01T19:07:24"/>
    <m/>
    <d v="2020-02-14T09:39:42"/>
    <m/>
    <m/>
    <b v="0"/>
    <m/>
    <m/>
    <s v="eApp Note"/>
    <m/>
    <m/>
    <m/>
    <m/>
    <m/>
    <x v="1645"/>
    <x v="0"/>
    <b v="0"/>
    <m/>
    <m/>
    <m/>
    <s v="0055A00000Bd5F0QAJ"/>
    <s v="01s5A000005x0vsQAA"/>
    <s v="Biotherapeutics"/>
    <m/>
    <s v="0035A00003XXfQ5QAL"/>
    <s v="System"/>
    <s v="Rebel"/>
    <m/>
    <m/>
    <s v="0125A000001ESVfQAO"/>
    <b v="0"/>
    <m/>
    <b v="0"/>
    <m/>
    <m/>
    <x v="3"/>
    <b v="0"/>
    <d v="2021-06-29T20:34:54"/>
    <s v="0056e00000BdE5OAAV"/>
    <m/>
    <b v="0"/>
    <x v="0"/>
    <m/>
    <m/>
    <n v="174800"/>
    <m/>
    <x v="210"/>
    <n v="5"/>
    <n v="0"/>
  </r>
  <r>
    <s v="0015A00002DOrdoQAD"/>
    <b v="0"/>
    <m/>
    <b v="0"/>
    <s v="7015A000001zMbJQAU"/>
    <m/>
    <m/>
    <x v="10"/>
    <b v="0"/>
    <m/>
    <m/>
    <s v="0035A00003kfXmSQAU"/>
    <m/>
    <m/>
    <s v="0055A000008zqzaQAA"/>
    <b v="1"/>
    <d v="2020-10-26T18:51:01"/>
    <m/>
    <b v="0"/>
    <m/>
    <m/>
    <b v="0"/>
    <d v="2021-04-01T00:00:00"/>
    <n v="4"/>
    <n v="2021"/>
    <s v="Pipeline"/>
    <s v="Pipeline"/>
    <b v="0"/>
    <b v="0"/>
    <m/>
    <b v="1"/>
    <b v="0"/>
    <b v="0"/>
    <x v="15"/>
    <b v="0"/>
    <m/>
    <x v="0"/>
    <d v="2021-04-26T00:00:00"/>
    <s v="0055A00000Bd5F0QAJ"/>
    <d v="2021-06-24T15:49:57"/>
    <m/>
    <d v="2021-01-06T17:38:48"/>
    <m/>
    <m/>
    <b v="0"/>
    <m/>
    <m/>
    <s v="Website"/>
    <m/>
    <m/>
    <m/>
    <m/>
    <m/>
    <x v="1646"/>
    <x v="0"/>
    <b v="0"/>
    <m/>
    <m/>
    <m/>
    <s v="0055A00000Bd5F0QAJ"/>
    <s v="01s5A000005x0vsQAA"/>
    <s v="Biotherapeutics"/>
    <m/>
    <s v="0035A00003kfXmSQAU"/>
    <s v="System"/>
    <s v="Rebel"/>
    <m/>
    <m/>
    <s v="0125A000001ESVfQAO"/>
    <b v="0"/>
    <m/>
    <b v="0"/>
    <m/>
    <m/>
    <x v="3"/>
    <b v="0"/>
    <d v="2021-06-29T20:34:55"/>
    <s v="0056e00000BdE5OAAV"/>
    <m/>
    <b v="0"/>
    <x v="0"/>
    <m/>
    <m/>
    <n v="161000"/>
    <m/>
    <x v="467"/>
    <n v="5"/>
    <n v="0"/>
  </r>
  <r>
    <s v="0015A00002UhHyiQAF"/>
    <b v="0"/>
    <m/>
    <b v="0"/>
    <s v="7015A000001zMbOQAU"/>
    <m/>
    <m/>
    <x v="267"/>
    <b v="0"/>
    <m/>
    <m/>
    <s v="0035A00003oqSo8QAE"/>
    <m/>
    <m/>
    <s v="0055A000008zqzaQAA"/>
    <b v="1"/>
    <d v="2021-02-22T17:09:41"/>
    <m/>
    <b v="0"/>
    <m/>
    <m/>
    <b v="0"/>
    <d v="2021-04-01T00:00:00"/>
    <n v="4"/>
    <n v="2021"/>
    <s v="Pipeline"/>
    <s v="Pipeline"/>
    <b v="0"/>
    <b v="0"/>
    <m/>
    <b v="1"/>
    <b v="0"/>
    <b v="0"/>
    <x v="15"/>
    <b v="0"/>
    <m/>
    <x v="0"/>
    <d v="2021-06-08T00:00:00"/>
    <s v="0055A00000Bd4j9QAB"/>
    <d v="2021-06-21T08:03:02"/>
    <m/>
    <m/>
    <m/>
    <m/>
    <b v="0"/>
    <m/>
    <m/>
    <s v="Website"/>
    <m/>
    <m/>
    <m/>
    <m/>
    <m/>
    <x v="1647"/>
    <x v="0"/>
    <b v="0"/>
    <m/>
    <m/>
    <m/>
    <s v="0055A00000Bd4j9QAB"/>
    <s v="01s5A000005xBsuQAE"/>
    <m/>
    <m/>
    <s v="0035A00003oqSo8QAE"/>
    <s v="System"/>
    <s v="Rebel"/>
    <m/>
    <m/>
    <s v="0125A000001ESVfQAO"/>
    <b v="0"/>
    <m/>
    <b v="0"/>
    <m/>
    <m/>
    <x v="3"/>
    <b v="0"/>
    <d v="2021-06-29T20:34:55"/>
    <s v="0056e00000BdE5OAAV"/>
    <m/>
    <b v="0"/>
    <x v="0"/>
    <m/>
    <m/>
    <n v="173478"/>
    <m/>
    <x v="521"/>
    <n v="5"/>
    <n v="0"/>
  </r>
  <r>
    <s v="0013100001jbToDAAU"/>
    <b v="0"/>
    <m/>
    <b v="0"/>
    <m/>
    <m/>
    <m/>
    <x v="35"/>
    <b v="0"/>
    <m/>
    <m/>
    <s v="0035A00003Zi63CQAR"/>
    <m/>
    <m/>
    <s v="0055A000008zqzaQAA"/>
    <b v="1"/>
    <d v="2019-04-29T19:14:08"/>
    <m/>
    <b v="0"/>
    <m/>
    <m/>
    <b v="0"/>
    <d v="2021-04-01T00:00:00"/>
    <n v="4"/>
    <n v="2021"/>
    <s v="Pipeline"/>
    <s v="Pipeline"/>
    <b v="0"/>
    <b v="0"/>
    <m/>
    <b v="1"/>
    <b v="0"/>
    <b v="0"/>
    <x v="15"/>
    <b v="0"/>
    <m/>
    <x v="0"/>
    <d v="2021-04-14T00:00:00"/>
    <s v="0055A00000BclF5QAJ"/>
    <d v="2021-06-01T19:07:24"/>
    <m/>
    <d v="2020-01-15T15:06:03"/>
    <m/>
    <m/>
    <b v="0"/>
    <m/>
    <m/>
    <s v="Referral"/>
    <m/>
    <m/>
    <s v="Thermo"/>
    <s v="QE Plus, HF, HF-X  (NO biopharma)"/>
    <m/>
    <x v="1648"/>
    <x v="0"/>
    <b v="0"/>
    <m/>
    <m/>
    <s v="amino acid in growth mnedia"/>
    <s v="0055A00000Bnt5hQAB"/>
    <s v="01s5A000005xBspQAE"/>
    <s v="Biotherapeutics"/>
    <m/>
    <s v="0035A00003Zi63CQAR"/>
    <s v="System"/>
    <s v="Rebel"/>
    <m/>
    <m/>
    <s v="0125A000001ESVfQAO"/>
    <b v="0"/>
    <m/>
    <b v="0"/>
    <m/>
    <m/>
    <x v="5"/>
    <b v="0"/>
    <d v="2021-06-29T20:34:54"/>
    <s v="0056e00000Bd8OeAAJ"/>
    <m/>
    <b v="0"/>
    <x v="0"/>
    <m/>
    <m/>
    <n v="154850"/>
    <m/>
    <x v="421"/>
    <n v="30"/>
    <n v="0"/>
  </r>
  <r>
    <s v="0013100001k6JgGAAU"/>
    <b v="0"/>
    <m/>
    <b v="0"/>
    <s v="7015A000001qVJTQA2"/>
    <m/>
    <m/>
    <x v="35"/>
    <b v="0"/>
    <m/>
    <m/>
    <s v="0035A00003VyJd5QAF"/>
    <s v="limited resources in lab, no ability to get Demo on site at this time"/>
    <s v="Impacted"/>
    <s v="0055A000008zqzaQAA"/>
    <b v="1"/>
    <d v="2019-06-17T01:53:31"/>
    <m/>
    <b v="0"/>
    <m/>
    <m/>
    <b v="0"/>
    <d v="2021-04-01T00:00:00"/>
    <n v="4"/>
    <n v="2021"/>
    <s v="Pipeline"/>
    <s v="Pipeline"/>
    <b v="0"/>
    <b v="0"/>
    <m/>
    <b v="1"/>
    <b v="0"/>
    <b v="0"/>
    <x v="15"/>
    <b v="0"/>
    <m/>
    <x v="0"/>
    <d v="2021-06-25T00:00:00"/>
    <s v="0055A00000Bnt5hQAB"/>
    <d v="2021-06-23T18:27:02"/>
    <m/>
    <d v="2020-10-19T13:56:35"/>
    <m/>
    <m/>
    <b v="0"/>
    <m/>
    <m/>
    <s v="Field Sales"/>
    <m/>
    <m/>
    <m/>
    <m/>
    <m/>
    <x v="1649"/>
    <x v="0"/>
    <b v="0"/>
    <m/>
    <m/>
    <m/>
    <s v="0055A00000Bnt5hQAB"/>
    <s v="01s5A000005xBspQAE"/>
    <m/>
    <m/>
    <s v="0035A00003VyJd5QAF"/>
    <s v="System"/>
    <s v="Rebel"/>
    <m/>
    <m/>
    <s v="0125A000001ESVfQAO"/>
    <b v="0"/>
    <m/>
    <b v="0"/>
    <m/>
    <m/>
    <x v="5"/>
    <b v="0"/>
    <d v="2021-06-29T20:34:54"/>
    <s v="0056e00000Bd8OtAAJ"/>
    <m/>
    <b v="0"/>
    <x v="0"/>
    <m/>
    <m/>
    <n v="154850"/>
    <m/>
    <x v="421"/>
    <n v="30"/>
    <n v="0"/>
  </r>
  <r>
    <s v="0015A00001tbWJzQAM"/>
    <b v="0"/>
    <m/>
    <b v="0"/>
    <m/>
    <m/>
    <m/>
    <x v="250"/>
    <b v="0"/>
    <m/>
    <m/>
    <s v="0035A00003aJpoXQAS"/>
    <s v="Expect to be back in lab"/>
    <s v="Impacted"/>
    <s v="0055A000008iLmwQAE"/>
    <b v="1"/>
    <d v="2019-12-06T18:57:51"/>
    <m/>
    <b v="0"/>
    <m/>
    <m/>
    <b v="0"/>
    <d v="2021-04-01T00:00:00"/>
    <n v="4"/>
    <n v="2021"/>
    <s v="Pipeline"/>
    <s v="Pipeline"/>
    <b v="0"/>
    <b v="0"/>
    <m/>
    <b v="1"/>
    <b v="0"/>
    <b v="0"/>
    <x v="15"/>
    <b v="0"/>
    <m/>
    <x v="0"/>
    <d v="2021-03-16T00:00:00"/>
    <s v="0055A00000BclF5QAJ"/>
    <d v="2021-06-01T19:07:27"/>
    <m/>
    <d v="2020-10-05T19:27:01"/>
    <m/>
    <m/>
    <b v="0"/>
    <m/>
    <m/>
    <s v="Trade Show"/>
    <m/>
    <m/>
    <m/>
    <m/>
    <m/>
    <x v="1650"/>
    <x v="0"/>
    <b v="0"/>
    <m/>
    <m/>
    <m/>
    <s v="0055A00000Bnt5hQAB"/>
    <s v="01s5A000005xBspQAE"/>
    <s v="Biotherapeutics"/>
    <m/>
    <s v="0035A00003aJpoXQAS"/>
    <s v="System"/>
    <s v="Rebel"/>
    <m/>
    <m/>
    <s v="0125A000001ESVfQAO"/>
    <b v="0"/>
    <m/>
    <b v="0"/>
    <m/>
    <m/>
    <x v="5"/>
    <b v="0"/>
    <d v="2021-06-29T20:34:55"/>
    <s v="0056e00000Bd8OeAAJ"/>
    <m/>
    <b v="0"/>
    <x v="0"/>
    <m/>
    <m/>
    <n v="154850"/>
    <m/>
    <x v="421"/>
    <n v="30"/>
    <n v="0"/>
  </r>
  <r>
    <s v="0015A00002FtHrrQAF"/>
    <b v="0"/>
    <m/>
    <b v="0"/>
    <m/>
    <m/>
    <m/>
    <x v="250"/>
    <b v="0"/>
    <m/>
    <m/>
    <s v="0035A00003ZiCHAQA3"/>
    <s v="Due to COVID, staffing reduced in lab, priorities elsewhere.  Budgets also frozen"/>
    <s v="Impacted"/>
    <s v="0055A00000BNpn5QAD"/>
    <b v="1"/>
    <d v="2019-10-29T15:39:53"/>
    <m/>
    <b v="0"/>
    <m/>
    <m/>
    <b v="0"/>
    <d v="2021-04-01T00:00:00"/>
    <n v="4"/>
    <n v="2021"/>
    <s v="Pipeline"/>
    <s v="Pipeline"/>
    <b v="0"/>
    <b v="0"/>
    <m/>
    <b v="1"/>
    <b v="0"/>
    <b v="0"/>
    <x v="15"/>
    <b v="0"/>
    <m/>
    <x v="0"/>
    <d v="2021-03-17T00:00:00"/>
    <s v="0055A00000Bnt5hQAB"/>
    <d v="2021-06-23T16:59:19"/>
    <m/>
    <d v="2020-02-24T22:50:25"/>
    <m/>
    <m/>
    <b v="0"/>
    <m/>
    <m/>
    <s v="Trade Show"/>
    <m/>
    <m/>
    <m/>
    <m/>
    <m/>
    <x v="1651"/>
    <x v="0"/>
    <b v="0"/>
    <m/>
    <m/>
    <m/>
    <s v="0055A00000Bnt5hQAB"/>
    <s v="01s5A000005xBspQAE"/>
    <s v="Biotherapeutics"/>
    <m/>
    <s v="0035A00003ZiCHAQA3"/>
    <s v="System"/>
    <s v="Rebel"/>
    <m/>
    <m/>
    <s v="0125A000001ESVfQAO"/>
    <b v="0"/>
    <m/>
    <b v="0"/>
    <m/>
    <m/>
    <x v="5"/>
    <b v="0"/>
    <d v="2021-06-29T20:34:54"/>
    <s v="0056e00000Bd8OeAAJ"/>
    <m/>
    <b v="0"/>
    <x v="0"/>
    <m/>
    <m/>
    <n v="154850"/>
    <m/>
    <x v="421"/>
    <n v="30"/>
    <n v="0"/>
  </r>
  <r>
    <s v="0015A00002Go7UXQAZ"/>
    <b v="0"/>
    <m/>
    <b v="0"/>
    <m/>
    <m/>
    <m/>
    <x v="35"/>
    <b v="0"/>
    <m/>
    <m/>
    <s v="0035A00003bZGsmQAG"/>
    <s v="In Lock down, lab work only for critical projects"/>
    <s v="Impacted"/>
    <s v="0055A000008iLoOQAU"/>
    <b v="1"/>
    <d v="2019-12-20T14:16:59"/>
    <m/>
    <b v="0"/>
    <m/>
    <m/>
    <b v="0"/>
    <d v="2021-04-01T00:00:00"/>
    <n v="4"/>
    <n v="2021"/>
    <s v="Pipeline"/>
    <s v="Pipeline"/>
    <b v="0"/>
    <b v="0"/>
    <m/>
    <b v="1"/>
    <b v="0"/>
    <b v="0"/>
    <x v="15"/>
    <b v="0"/>
    <m/>
    <x v="0"/>
    <d v="2020-12-07T00:00:00"/>
    <s v="0055A00000BclF5QAJ"/>
    <d v="2021-06-01T19:07:24"/>
    <m/>
    <d v="2020-11-17T19:27:16"/>
    <m/>
    <m/>
    <b v="0"/>
    <m/>
    <m/>
    <s v="Website"/>
    <m/>
    <m/>
    <m/>
    <m/>
    <m/>
    <x v="1652"/>
    <x v="0"/>
    <b v="0"/>
    <m/>
    <m/>
    <m/>
    <s v="0056e00000BdAUZAA3"/>
    <s v="01s5A000005x0vsQAA"/>
    <s v="Biotherapeutics"/>
    <m/>
    <s v="0035A00003bZGsmQAG"/>
    <s v="System"/>
    <s v="Rebel"/>
    <m/>
    <m/>
    <s v="0125A000001ESVfQAO"/>
    <b v="0"/>
    <m/>
    <b v="0"/>
    <m/>
    <m/>
    <x v="3"/>
    <b v="0"/>
    <d v="2021-06-29T20:34:55"/>
    <s v="0055A00000Bd3dKQAR"/>
    <m/>
    <b v="0"/>
    <x v="0"/>
    <m/>
    <m/>
    <n v="122820"/>
    <m/>
    <x v="473"/>
    <n v="5"/>
    <n v="0"/>
  </r>
  <r>
    <s v="0013100001qxqgHAAQ"/>
    <b v="0"/>
    <m/>
    <b v="0"/>
    <s v="7015A000001eF9nQAE"/>
    <m/>
    <m/>
    <x v="308"/>
    <b v="0"/>
    <m/>
    <m/>
    <s v="0035A00003eO3weQAC"/>
    <s v="While not in lab, in this case it has been a Positive impact- allowed Roddy to have time to discuss Rebel"/>
    <s v="Impacted"/>
    <s v="0055A000008zqzaQAA"/>
    <b v="1"/>
    <d v="2020-04-15T21:26:02"/>
    <m/>
    <b v="0"/>
    <m/>
    <m/>
    <b v="0"/>
    <d v="2021-04-01T00:00:00"/>
    <n v="4"/>
    <n v="2021"/>
    <s v="Pipeline"/>
    <s v="Pipeline"/>
    <b v="0"/>
    <b v="0"/>
    <m/>
    <b v="1"/>
    <b v="0"/>
    <b v="0"/>
    <x v="15"/>
    <b v="0"/>
    <m/>
    <x v="0"/>
    <d v="2020-10-19T00:00:00"/>
    <s v="0055A00000BclF5QAJ"/>
    <d v="2021-06-01T19:07:24"/>
    <m/>
    <d v="2021-01-27T04:22:14"/>
    <m/>
    <m/>
    <b v="0"/>
    <m/>
    <m/>
    <s v="Prospecting Journey"/>
    <m/>
    <m/>
    <m/>
    <m/>
    <m/>
    <x v="1653"/>
    <x v="0"/>
    <b v="0"/>
    <m/>
    <m/>
    <m/>
    <s v="0055A00000Bnt5hQAB"/>
    <s v="01s5A000005xBspQAE"/>
    <s v="Biotherapeutics"/>
    <m/>
    <s v="0035A00003eO3weQAC"/>
    <s v="System"/>
    <s v="Rebel"/>
    <m/>
    <m/>
    <s v="0125A000001ESVfQAO"/>
    <b v="0"/>
    <m/>
    <b v="0"/>
    <s v="Need Info"/>
    <m/>
    <x v="3"/>
    <b v="0"/>
    <d v="2021-06-29T20:34:55"/>
    <s v="0056e00000Bd8OeAAJ"/>
    <m/>
    <b v="0"/>
    <x v="0"/>
    <m/>
    <m/>
    <n v="175010"/>
    <m/>
    <x v="466"/>
    <n v="5"/>
    <n v="0"/>
  </r>
  <r>
    <s v="0015A00002NOV9kQAH"/>
    <b v="0"/>
    <m/>
    <b v="0"/>
    <s v="7015A000001zMbOQAU"/>
    <m/>
    <m/>
    <x v="250"/>
    <b v="0"/>
    <m/>
    <m/>
    <s v="0035A00003hkmWXQAY"/>
    <s v="No current impacts other than social distancing"/>
    <s v="No impact"/>
    <s v="0055A00000BNXCfQAP"/>
    <b v="1"/>
    <d v="2020-07-29T21:58:10"/>
    <m/>
    <b v="0"/>
    <m/>
    <m/>
    <b v="0"/>
    <d v="2021-04-01T00:00:00"/>
    <n v="4"/>
    <n v="2021"/>
    <s v="Pipeline"/>
    <s v="Pipeline"/>
    <b v="0"/>
    <b v="0"/>
    <m/>
    <b v="1"/>
    <b v="0"/>
    <b v="0"/>
    <x v="15"/>
    <b v="0"/>
    <m/>
    <x v="0"/>
    <d v="2021-06-03T00:00:00"/>
    <s v="0055A00000Bnt5hQAB"/>
    <d v="2021-06-07T18:49:17"/>
    <m/>
    <d v="2020-08-05T23:20:26"/>
    <m/>
    <m/>
    <b v="0"/>
    <m/>
    <m/>
    <s v="Website"/>
    <m/>
    <m/>
    <m/>
    <m/>
    <m/>
    <x v="1654"/>
    <x v="0"/>
    <b v="0"/>
    <m/>
    <m/>
    <m/>
    <s v="0055A00000Bnt5hQAB"/>
    <s v="01s5A000005xBt4QAE"/>
    <s v="Biotherapeutics"/>
    <m/>
    <s v="0036e00003rdAQDAA2"/>
    <s v="System"/>
    <s v="Rebel"/>
    <m/>
    <m/>
    <s v="0125A000001ESVfQAO"/>
    <b v="0"/>
    <m/>
    <b v="0"/>
    <m/>
    <m/>
    <x v="5"/>
    <b v="0"/>
    <d v="2021-06-29T20:34:55"/>
    <s v="0056e00000Bd8OeAAJ"/>
    <m/>
    <b v="0"/>
    <x v="0"/>
    <m/>
    <m/>
    <n v="218412"/>
    <m/>
    <x v="522"/>
    <n v="30"/>
    <n v="0"/>
  </r>
  <r>
    <s v="0015A00002PMtxjQAD"/>
    <b v="0"/>
    <m/>
    <b v="0"/>
    <m/>
    <m/>
    <m/>
    <x v="10"/>
    <b v="0"/>
    <m/>
    <m/>
    <s v="0035A00003jwx7KQAQ"/>
    <m/>
    <m/>
    <s v="0055A000008iLoOQAU"/>
    <b v="1"/>
    <d v="2020-10-09T16:25:37"/>
    <m/>
    <b v="0"/>
    <m/>
    <m/>
    <b v="0"/>
    <d v="2021-04-01T00:00:00"/>
    <n v="4"/>
    <n v="2021"/>
    <s v="BestCase"/>
    <s v="Best Case"/>
    <b v="0"/>
    <b v="0"/>
    <m/>
    <b v="1"/>
    <b v="0"/>
    <b v="0"/>
    <x v="15"/>
    <b v="0"/>
    <m/>
    <x v="0"/>
    <d v="2020-10-09T00:00:00"/>
    <s v="0055A00000BclF5QAJ"/>
    <d v="2021-06-01T19:07:23"/>
    <m/>
    <d v="2020-11-05T20:28:41"/>
    <m/>
    <m/>
    <b v="0"/>
    <m/>
    <m/>
    <s v="Other"/>
    <m/>
    <m/>
    <m/>
    <m/>
    <m/>
    <x v="1655"/>
    <x v="0"/>
    <b v="0"/>
    <m/>
    <m/>
    <m/>
    <s v="0055A000008iLoOQAU"/>
    <s v="01s5A000005x0sjQAA"/>
    <m/>
    <m/>
    <s v="0035A00003jwx7KQAQ"/>
    <s v="Service"/>
    <s v="ZipChip"/>
    <m/>
    <m/>
    <s v="0125A000001ESVfQAO"/>
    <b v="0"/>
    <m/>
    <b v="0"/>
    <m/>
    <m/>
    <x v="6"/>
    <b v="0"/>
    <d v="2021-06-29T20:34:55"/>
    <s v="0055A000008iLmcQAE"/>
    <m/>
    <b v="0"/>
    <x v="0"/>
    <m/>
    <m/>
    <n v="9995"/>
    <m/>
    <x v="523"/>
    <n v="70"/>
    <n v="0"/>
  </r>
  <r>
    <s v="0015A00002DPHsZQAX"/>
    <b v="0"/>
    <m/>
    <b v="0"/>
    <s v="7015A000001qTQPQA2"/>
    <m/>
    <m/>
    <x v="10"/>
    <b v="0"/>
    <m/>
    <m/>
    <s v="0035A00003XB0jOQAT"/>
    <m/>
    <m/>
    <s v="00531000007KAu8AAG"/>
    <b v="1"/>
    <d v="2019-08-21T13:55:58"/>
    <m/>
    <b v="0"/>
    <m/>
    <m/>
    <b v="0"/>
    <d v="2021-04-01T00:00:00"/>
    <n v="4"/>
    <n v="2021"/>
    <s v="Pipeline"/>
    <s v="Pipeline"/>
    <b v="0"/>
    <b v="0"/>
    <m/>
    <b v="1"/>
    <b v="0"/>
    <b v="0"/>
    <x v="15"/>
    <b v="0"/>
    <m/>
    <x v="0"/>
    <d v="2019-03-21T00:00:00"/>
    <s v="0055A00000BclF5QAJ"/>
    <d v="2021-06-01T19:07:23"/>
    <m/>
    <d v="2020-08-21T09:36:06"/>
    <m/>
    <m/>
    <b v="0"/>
    <m/>
    <m/>
    <s v="Trade Show"/>
    <m/>
    <m/>
    <m/>
    <m/>
    <m/>
    <x v="1656"/>
    <x v="0"/>
    <b v="0"/>
    <m/>
    <m/>
    <m/>
    <s v="00531000007KAu8AAG"/>
    <s v="01s5A000005xBsuQAE"/>
    <m/>
    <m/>
    <s v="0035A00003XB0jOQAT"/>
    <s v="System"/>
    <s v="ZipChip"/>
    <m/>
    <m/>
    <s v="0125A000001ESVfQAO"/>
    <b v="0"/>
    <m/>
    <b v="0"/>
    <m/>
    <m/>
    <x v="3"/>
    <b v="0"/>
    <d v="2021-06-29T20:34:54"/>
    <s v="0055A00000Bd4jEQAR"/>
    <m/>
    <b v="0"/>
    <x v="0"/>
    <m/>
    <m/>
    <n v="34450"/>
    <m/>
    <x v="524"/>
    <n v="5"/>
    <n v="0"/>
  </r>
  <r>
    <s v="0015A00001yVV43QAG"/>
    <b v="0"/>
    <m/>
    <b v="0"/>
    <m/>
    <m/>
    <m/>
    <x v="10"/>
    <b v="0"/>
    <m/>
    <m/>
    <s v="0035A00003FVlqyQAD"/>
    <m/>
    <m/>
    <s v="00531000008FRNUAA4"/>
    <b v="1"/>
    <d v="2017-11-17T17:46:56"/>
    <m/>
    <b v="0"/>
    <m/>
    <m/>
    <b v="0"/>
    <d v="2021-04-01T00:00:00"/>
    <n v="4"/>
    <n v="2021"/>
    <s v="Pipeline"/>
    <s v="Pipeline"/>
    <b v="0"/>
    <b v="0"/>
    <m/>
    <b v="1"/>
    <b v="0"/>
    <b v="0"/>
    <x v="15"/>
    <b v="0"/>
    <s v="Auto-Classic"/>
    <x v="0"/>
    <d v="2021-05-06T00:00:00"/>
    <s v="0055A00000Bd0KeQAJ"/>
    <d v="2021-06-25T20:40:17"/>
    <m/>
    <d v="2018-03-10T14:50:16"/>
    <m/>
    <m/>
    <b v="0"/>
    <m/>
    <s v="Biotherapeutics"/>
    <s v="Website"/>
    <m/>
    <m/>
    <m/>
    <m/>
    <m/>
    <x v="1657"/>
    <x v="0"/>
    <b v="0"/>
    <m/>
    <m/>
    <m/>
    <s v="0055A00000Bd0KeQAJ"/>
    <s v="01s31000003qafeAAA"/>
    <s v="Biotherapeutics"/>
    <m/>
    <s v="0035A00003FVlqyQAD"/>
    <s v="System"/>
    <s v="ZipChip"/>
    <m/>
    <m/>
    <s v="0125A000001ESVfQAO"/>
    <b v="0"/>
    <m/>
    <b v="0"/>
    <m/>
    <m/>
    <x v="3"/>
    <b v="0"/>
    <d v="2021-06-29T20:34:54"/>
    <s v="0055A00000BctMnQAJ"/>
    <m/>
    <b v="0"/>
    <x v="0"/>
    <m/>
    <m/>
    <n v="61450"/>
    <m/>
    <x v="525"/>
    <n v="5"/>
    <n v="0"/>
  </r>
  <r>
    <s v="0015A00002Rgj2oQAB"/>
    <b v="0"/>
    <m/>
    <b v="0"/>
    <s v="7015A000001zN1aQAE"/>
    <m/>
    <m/>
    <x v="10"/>
    <b v="0"/>
    <m/>
    <m/>
    <s v="0035A00003lTklRQAS"/>
    <m/>
    <m/>
    <s v="00531000007KAu8AAG"/>
    <b v="1"/>
    <d v="2020-11-24T15:25:22"/>
    <m/>
    <b v="0"/>
    <m/>
    <m/>
    <b v="0"/>
    <d v="2021-04-01T00:00:00"/>
    <n v="4"/>
    <n v="2021"/>
    <s v="Pipeline"/>
    <s v="Pipeline"/>
    <b v="0"/>
    <b v="0"/>
    <m/>
    <b v="1"/>
    <b v="0"/>
    <b v="0"/>
    <x v="15"/>
    <b v="0"/>
    <s v="Auto-Classic"/>
    <x v="0"/>
    <m/>
    <s v="0055A00000BclF5QAJ"/>
    <d v="2021-06-01T19:07:23"/>
    <m/>
    <d v="2021-03-24T11:51:46"/>
    <m/>
    <m/>
    <b v="0"/>
    <m/>
    <m/>
    <s v="Trade Show"/>
    <m/>
    <m/>
    <m/>
    <m/>
    <m/>
    <x v="1658"/>
    <x v="0"/>
    <b v="0"/>
    <m/>
    <m/>
    <m/>
    <s v="00531000007KAu8AAG"/>
    <s v="01s5A000005xBsuQAE"/>
    <s v="Biotherapeutics"/>
    <m/>
    <s v="0035A00003lTklRQAS"/>
    <s v="System"/>
    <s v="ZipChip"/>
    <m/>
    <m/>
    <s v="0125A000001ESVfQAO"/>
    <b v="0"/>
    <m/>
    <b v="0"/>
    <m/>
    <m/>
    <x v="3"/>
    <b v="0"/>
    <d v="2021-06-29T20:34:55"/>
    <s v="0055A00000Bd4jEQAR"/>
    <m/>
    <b v="0"/>
    <x v="0"/>
    <m/>
    <m/>
    <n v="98134"/>
    <m/>
    <x v="116"/>
    <n v="5"/>
    <n v="0"/>
  </r>
  <r>
    <s v="0015A00002DyJxPQAV"/>
    <b v="0"/>
    <m/>
    <b v="0"/>
    <s v="7015A000001qUvfQAE"/>
    <m/>
    <m/>
    <x v="10"/>
    <b v="0"/>
    <m/>
    <m/>
    <s v="0035A00003XXdJkQAL"/>
    <m/>
    <m/>
    <s v="00531000007KAu8AAG"/>
    <b v="1"/>
    <d v="2019-08-12T12:55:13"/>
    <m/>
    <b v="0"/>
    <m/>
    <m/>
    <b v="0"/>
    <d v="2021-04-01T00:00:00"/>
    <n v="4"/>
    <n v="2021"/>
    <s v="Pipeline"/>
    <s v="Pipeline"/>
    <b v="0"/>
    <b v="0"/>
    <m/>
    <b v="1"/>
    <b v="0"/>
    <b v="0"/>
    <x v="15"/>
    <b v="0"/>
    <s v="Auto-Classic"/>
    <x v="0"/>
    <d v="2019-05-20T00:00:00"/>
    <s v="0055A00000BclF5QAJ"/>
    <d v="2021-06-01T19:07:23"/>
    <m/>
    <d v="2021-03-26T18:12:53"/>
    <m/>
    <m/>
    <b v="0"/>
    <m/>
    <m/>
    <s v="eApp Note"/>
    <m/>
    <m/>
    <m/>
    <m/>
    <m/>
    <x v="1659"/>
    <x v="0"/>
    <b v="0"/>
    <m/>
    <m/>
    <m/>
    <s v="00531000007KAu8AAG"/>
    <s v="01s5A000005xBsuQAE"/>
    <s v="Biotherapeutics"/>
    <m/>
    <s v="0035A00003XXdJkQAL"/>
    <s v="System"/>
    <s v="ZipChip"/>
    <m/>
    <m/>
    <s v="0125A000001ESVfQAO"/>
    <b v="0"/>
    <m/>
    <b v="0"/>
    <m/>
    <m/>
    <x v="3"/>
    <b v="0"/>
    <d v="2021-06-29T20:34:54"/>
    <s v="0055A00000Bd4jEQAR"/>
    <m/>
    <b v="0"/>
    <x v="0"/>
    <m/>
    <m/>
    <n v="34450"/>
    <m/>
    <x v="524"/>
    <n v="5"/>
    <n v="0"/>
  </r>
  <r>
    <s v="0015A00002OI4OxQAL"/>
    <b v="0"/>
    <m/>
    <b v="0"/>
    <s v="7015A000001zMbNQAU"/>
    <m/>
    <m/>
    <x v="10"/>
    <b v="0"/>
    <m/>
    <m/>
    <s v="0035A00003hlukSQAQ"/>
    <m/>
    <m/>
    <s v="0055A000008zqzaQAA"/>
    <b v="1"/>
    <d v="2020-08-06T13:35:39"/>
    <m/>
    <b v="0"/>
    <m/>
    <m/>
    <b v="0"/>
    <d v="2021-04-01T00:00:00"/>
    <n v="4"/>
    <n v="2021"/>
    <s v="Pipeline"/>
    <s v="Pipeline"/>
    <b v="0"/>
    <b v="0"/>
    <m/>
    <b v="1"/>
    <b v="0"/>
    <b v="0"/>
    <x v="15"/>
    <b v="0"/>
    <s v="Auto-Si"/>
    <x v="0"/>
    <d v="2021-05-06T00:00:00"/>
    <s v="0055A00000Bd0KeQAJ"/>
    <d v="2021-06-25T20:42:51"/>
    <m/>
    <d v="2020-08-31T18:48:34"/>
    <m/>
    <m/>
    <b v="0"/>
    <m/>
    <m/>
    <s v="Webinar"/>
    <m/>
    <m/>
    <s v="Sciex"/>
    <s v="Other (text field)"/>
    <m/>
    <x v="1660"/>
    <x v="0"/>
    <b v="0"/>
    <m/>
    <s v="6600 QTOF"/>
    <m/>
    <s v="0055A00000Bd0KeQAJ"/>
    <s v="01s5A000005x0sjQAA"/>
    <s v="Biotherapeutics"/>
    <m/>
    <s v="0035A00003hlukSQAQ"/>
    <s v="System"/>
    <s v="ZipChip"/>
    <m/>
    <m/>
    <s v="0125A000001ESVfQAO"/>
    <b v="0"/>
    <m/>
    <b v="0"/>
    <m/>
    <m/>
    <x v="5"/>
    <b v="0"/>
    <d v="2021-06-29T20:34:55"/>
    <s v="0055A00000BctMnQAJ"/>
    <m/>
    <b v="0"/>
    <x v="0"/>
    <m/>
    <m/>
    <n v="98775"/>
    <m/>
    <x v="526"/>
    <n v="30"/>
    <n v="0"/>
  </r>
  <r>
    <s v="0013100001kbVpeAAE"/>
    <b v="0"/>
    <m/>
    <b v="0"/>
    <s v="7015A000001ZipgQAC"/>
    <m/>
    <m/>
    <x v="10"/>
    <b v="0"/>
    <m/>
    <m/>
    <s v="0035A00003EY9SuQAL"/>
    <m/>
    <m/>
    <s v="00531000007KAu8AAG"/>
    <b v="1"/>
    <d v="2017-10-26T18:32:30"/>
    <m/>
    <b v="0"/>
    <m/>
    <m/>
    <b v="0"/>
    <d v="2021-04-01T00:00:00"/>
    <n v="4"/>
    <n v="2021"/>
    <s v="Pipeline"/>
    <s v="Pipeline"/>
    <b v="0"/>
    <b v="0"/>
    <m/>
    <b v="1"/>
    <b v="0"/>
    <b v="0"/>
    <x v="15"/>
    <b v="0"/>
    <s v="Auto-Classic"/>
    <x v="0"/>
    <m/>
    <s v="0055A00000BclF5QAJ"/>
    <d v="2021-06-01T19:07:12"/>
    <m/>
    <d v="2021-03-24T11:42:55"/>
    <m/>
    <m/>
    <b v="0"/>
    <m/>
    <s v="Biotherapeutics"/>
    <s v="Trade Show"/>
    <m/>
    <m/>
    <s v="Thermo"/>
    <m/>
    <m/>
    <x v="1661"/>
    <x v="0"/>
    <b v="0"/>
    <m/>
    <m/>
    <m/>
    <s v="00531000007KAu8AAG"/>
    <s v="01s5A000005xBsuQAE"/>
    <s v="Biotherapeutics"/>
    <m/>
    <s v="0035A00003EY9SuQAL"/>
    <s v="System"/>
    <s v="ZipChip"/>
    <m/>
    <m/>
    <s v="0125A000001ESVfQAO"/>
    <b v="0"/>
    <m/>
    <b v="0"/>
    <m/>
    <m/>
    <x v="3"/>
    <b v="0"/>
    <d v="2021-06-29T20:34:54"/>
    <s v="0055A00000Bd4jEQAR"/>
    <m/>
    <b v="0"/>
    <x v="0"/>
    <m/>
    <m/>
    <n v="98134"/>
    <m/>
    <x v="116"/>
    <n v="5"/>
    <n v="0"/>
  </r>
  <r>
    <s v="0015A00002JPLp0QAH"/>
    <b v="0"/>
    <m/>
    <b v="0"/>
    <m/>
    <m/>
    <m/>
    <x v="10"/>
    <b v="0"/>
    <m/>
    <m/>
    <s v="0035A00003eN9BkQAK"/>
    <m/>
    <m/>
    <s v="0055A000008iLoOQAU"/>
    <b v="1"/>
    <d v="2020-04-08T13:20:03"/>
    <m/>
    <b v="0"/>
    <m/>
    <m/>
    <b v="0"/>
    <d v="2021-04-01T00:00:00"/>
    <n v="4"/>
    <n v="2021"/>
    <s v="Pipeline"/>
    <s v="Pipeline"/>
    <b v="0"/>
    <b v="0"/>
    <m/>
    <b v="1"/>
    <b v="0"/>
    <b v="0"/>
    <x v="17"/>
    <b v="0"/>
    <s v="Auto-Classic"/>
    <x v="0"/>
    <m/>
    <s v="0055A00000BclF5QAJ"/>
    <d v="2021-06-01T19:07:17"/>
    <m/>
    <d v="2020-08-20T11:06:37"/>
    <m/>
    <m/>
    <b v="0"/>
    <m/>
    <m/>
    <s v="Other"/>
    <m/>
    <m/>
    <s v="Thermo"/>
    <s v="Other (text field)"/>
    <m/>
    <x v="1662"/>
    <x v="0"/>
    <b v="0"/>
    <m/>
    <s v="G6125C, TMO and Sciex"/>
    <s v="chiral separations"/>
    <s v="00531000007KAu8AAG"/>
    <s v="01s5A000005x0vsQAA"/>
    <s v="Metabolomics"/>
    <m/>
    <s v="0035A00003eN9BkQAK"/>
    <s v="System"/>
    <s v="ZipChip"/>
    <m/>
    <m/>
    <s v="0125A000001ESVfQAO"/>
    <b v="0"/>
    <m/>
    <b v="0"/>
    <m/>
    <m/>
    <x v="3"/>
    <b v="0"/>
    <d v="2021-06-29T20:34:55"/>
    <s v="0055A00000Bd4jEQAR"/>
    <m/>
    <b v="0"/>
    <x v="0"/>
    <m/>
    <m/>
    <n v="95999"/>
    <m/>
    <x v="527"/>
    <n v="5"/>
    <n v="0"/>
  </r>
  <r>
    <s v="0015A00002RgvhnQAB"/>
    <b v="0"/>
    <m/>
    <b v="0"/>
    <m/>
    <m/>
    <m/>
    <x v="35"/>
    <b v="0"/>
    <m/>
    <m/>
    <s v="0035A00003lTzQWQA0"/>
    <m/>
    <m/>
    <s v="0055A00000BNpn5QAD"/>
    <b v="1"/>
    <d v="2020-11-25T18:49:25"/>
    <m/>
    <b v="0"/>
    <m/>
    <m/>
    <b v="0"/>
    <d v="2021-04-01T00:00:00"/>
    <n v="4"/>
    <n v="2021"/>
    <s v="Pipeline"/>
    <s v="Pipeline"/>
    <b v="0"/>
    <b v="0"/>
    <m/>
    <b v="1"/>
    <b v="0"/>
    <b v="0"/>
    <x v="14"/>
    <b v="0"/>
    <s v="Auto-Classic"/>
    <x v="0"/>
    <m/>
    <s v="0055A00000BclF5QAJ"/>
    <d v="2021-06-01T19:07:06"/>
    <m/>
    <d v="2020-11-25T18:50:32"/>
    <m/>
    <m/>
    <b v="0"/>
    <m/>
    <m/>
    <s v="Field Sales"/>
    <m/>
    <m/>
    <s v="Thermo"/>
    <s v="QE Plus, HF, HF-X  (NO biopharma)"/>
    <m/>
    <x v="1663"/>
    <x v="0"/>
    <b v="0"/>
    <m/>
    <m/>
    <m/>
    <s v="0056e00000BdAUZAA3"/>
    <s v="01s5A000005x0sjQAA"/>
    <s v="Proteomics"/>
    <m/>
    <s v="0035A00003lTzQWQA0"/>
    <s v="System"/>
    <s v="ZipChip"/>
    <m/>
    <m/>
    <s v="0125A000001ESVfQAO"/>
    <b v="0"/>
    <m/>
    <b v="0"/>
    <m/>
    <m/>
    <x v="5"/>
    <b v="0"/>
    <d v="2021-06-29T20:34:55"/>
    <s v="0055A00000Bd3dKQAR"/>
    <m/>
    <b v="0"/>
    <x v="0"/>
    <m/>
    <m/>
    <n v="60745.5"/>
    <m/>
    <x v="498"/>
    <n v="30"/>
    <n v="0"/>
  </r>
  <r>
    <s v="0015A00002NP4LrQAL"/>
    <b v="0"/>
    <m/>
    <b v="0"/>
    <m/>
    <m/>
    <m/>
    <x v="35"/>
    <b v="0"/>
    <m/>
    <m/>
    <s v="0035A00003hlPBhQAM"/>
    <m/>
    <m/>
    <s v="0055A00000BNpn5QAD"/>
    <b v="1"/>
    <d v="2020-08-03T18:39:09"/>
    <m/>
    <b v="0"/>
    <m/>
    <m/>
    <b v="0"/>
    <d v="2021-04-01T00:00:00"/>
    <n v="4"/>
    <n v="2021"/>
    <s v="Pipeline"/>
    <s v="Pipeline"/>
    <b v="0"/>
    <b v="0"/>
    <m/>
    <b v="1"/>
    <b v="0"/>
    <b v="0"/>
    <x v="15"/>
    <b v="0"/>
    <s v="Auto-Classic"/>
    <x v="0"/>
    <m/>
    <s v="0055A00000BclF5QAJ"/>
    <d v="2021-06-01T19:07:28"/>
    <m/>
    <d v="2020-08-03T18:39:30"/>
    <m/>
    <m/>
    <b v="0"/>
    <m/>
    <m/>
    <s v="Field Sales"/>
    <m/>
    <m/>
    <s v="Thermo"/>
    <s v="QE EMR UHMR (Plus, HF, HF-X with BioPharma)"/>
    <m/>
    <x v="1664"/>
    <x v="0"/>
    <b v="0"/>
    <m/>
    <m/>
    <m/>
    <s v="0056e00000BdAUZAA3"/>
    <s v="01s5A000005x0vsQAA"/>
    <m/>
    <m/>
    <s v="0035A00003hlPBhQAM"/>
    <s v="System"/>
    <s v="ZipChip"/>
    <m/>
    <m/>
    <s v="0125A000001ESVfQAO"/>
    <b v="0"/>
    <m/>
    <b v="0"/>
    <m/>
    <m/>
    <x v="5"/>
    <b v="0"/>
    <d v="2021-06-29T20:34:55"/>
    <s v="0055A00000Bd3dKQAR"/>
    <m/>
    <b v="0"/>
    <x v="0"/>
    <m/>
    <m/>
    <n v="61875"/>
    <m/>
    <x v="499"/>
    <n v="30"/>
    <n v="0"/>
  </r>
  <r>
    <s v="0015A00002NP5KZQA1"/>
    <b v="0"/>
    <m/>
    <b v="0"/>
    <m/>
    <m/>
    <m/>
    <x v="35"/>
    <b v="0"/>
    <m/>
    <m/>
    <s v="0035A00003hlQEWQA2"/>
    <m/>
    <m/>
    <s v="0055A00000BNpn5QAD"/>
    <b v="1"/>
    <d v="2020-08-03T19:16:23"/>
    <m/>
    <b v="0"/>
    <m/>
    <m/>
    <b v="0"/>
    <d v="2021-04-01T00:00:00"/>
    <n v="4"/>
    <n v="2021"/>
    <s v="Pipeline"/>
    <s v="Pipeline"/>
    <b v="0"/>
    <b v="0"/>
    <m/>
    <b v="1"/>
    <b v="0"/>
    <b v="0"/>
    <x v="15"/>
    <b v="0"/>
    <s v="Auto-Classic"/>
    <x v="0"/>
    <m/>
    <s v="0055A00000BclF5QAJ"/>
    <d v="2021-06-01T19:07:28"/>
    <m/>
    <d v="2020-11-25T20:26:09"/>
    <m/>
    <m/>
    <b v="0"/>
    <m/>
    <m/>
    <s v="Field Sales"/>
    <m/>
    <m/>
    <s v="Thermo"/>
    <s v="QE EMR UHMR (Plus, HF, HF-X with BioPharma)"/>
    <m/>
    <x v="1665"/>
    <x v="0"/>
    <b v="0"/>
    <m/>
    <m/>
    <m/>
    <s v="0056e00000BdAUZAA3"/>
    <s v="01s5A000005x0vsQAA"/>
    <m/>
    <m/>
    <s v="0035A00003hlQEWQA2"/>
    <s v="System"/>
    <s v="ZipChip"/>
    <m/>
    <m/>
    <s v="0125A000001ESVfQAO"/>
    <b v="0"/>
    <m/>
    <b v="0"/>
    <m/>
    <m/>
    <x v="5"/>
    <b v="0"/>
    <d v="2021-06-29T20:34:55"/>
    <s v="0055A00000Bd3dKQAR"/>
    <m/>
    <b v="0"/>
    <x v="0"/>
    <m/>
    <m/>
    <n v="70137"/>
    <m/>
    <x v="501"/>
    <n v="30"/>
    <n v="0"/>
  </r>
  <r>
    <s v="0015A00002BnbuzQAB"/>
    <b v="0"/>
    <m/>
    <b v="0"/>
    <m/>
    <m/>
    <m/>
    <x v="308"/>
    <b v="0"/>
    <m/>
    <m/>
    <s v="0035A00003UXcOIQA1"/>
    <m/>
    <m/>
    <s v="0055A000008iLoJQAU"/>
    <b v="1"/>
    <d v="2019-11-12T23:15:26"/>
    <m/>
    <b v="0"/>
    <m/>
    <m/>
    <b v="0"/>
    <d v="2021-04-01T00:00:00"/>
    <n v="4"/>
    <n v="2021"/>
    <s v="Pipeline"/>
    <s v="Pipeline"/>
    <b v="0"/>
    <b v="0"/>
    <m/>
    <b v="1"/>
    <b v="0"/>
    <b v="0"/>
    <x v="15"/>
    <b v="0"/>
    <s v="Auto-Classic"/>
    <x v="0"/>
    <d v="2021-06-10T00:00:00"/>
    <s v="0055A00000Bd0KeQAJ"/>
    <d v="2021-06-25T20:36:17"/>
    <m/>
    <d v="2020-05-22T20:23:55"/>
    <m/>
    <m/>
    <b v="0"/>
    <m/>
    <m/>
    <s v="Field Sales"/>
    <m/>
    <m/>
    <s v="Thermo"/>
    <m/>
    <m/>
    <x v="1666"/>
    <x v="0"/>
    <b v="0"/>
    <m/>
    <s v="No MS yet...hoping to buy QE+ with Biopharma"/>
    <m/>
    <s v="0055A00000Bd0KeQAJ"/>
    <s v="01s5A000005z9ixQAA"/>
    <s v="Biotherapeutics"/>
    <m/>
    <s v="0035A00003gSskaQAC"/>
    <s v="System"/>
    <s v="ZipChip"/>
    <m/>
    <m/>
    <s v="0125A000001ESVfQAO"/>
    <b v="0"/>
    <m/>
    <b v="0"/>
    <m/>
    <m/>
    <x v="3"/>
    <b v="0"/>
    <d v="2021-06-29T20:34:55"/>
    <s v="0055A00000BctMnQAJ"/>
    <m/>
    <b v="0"/>
    <x v="0"/>
    <m/>
    <m/>
    <n v="95225"/>
    <m/>
    <x v="528"/>
    <n v="5"/>
    <n v="0"/>
  </r>
  <r>
    <s v="0015A00002DSrH3QAL"/>
    <b v="0"/>
    <m/>
    <b v="0"/>
    <s v="7015A000001qXCFQA2"/>
    <m/>
    <m/>
    <x v="10"/>
    <b v="0"/>
    <m/>
    <m/>
    <s v="0035A00003W0zx4QAB"/>
    <m/>
    <m/>
    <s v="00531000007KAu8AAG"/>
    <b v="1"/>
    <d v="2019-07-04T10:50:17"/>
    <m/>
    <b v="0"/>
    <m/>
    <m/>
    <b v="0"/>
    <d v="2021-04-01T00:00:00"/>
    <n v="4"/>
    <n v="2021"/>
    <s v="Pipeline"/>
    <s v="Pipeline"/>
    <b v="0"/>
    <b v="0"/>
    <m/>
    <b v="1"/>
    <b v="0"/>
    <b v="0"/>
    <x v="15"/>
    <b v="0"/>
    <s v="Auto-Classic"/>
    <x v="0"/>
    <d v="2019-06-17T00:00:00"/>
    <s v="0055A00000BclF5QAJ"/>
    <d v="2021-06-01T19:07:23"/>
    <m/>
    <d v="2020-08-20T11:08:10"/>
    <m/>
    <m/>
    <b v="0"/>
    <m/>
    <m/>
    <s v="Trade Show"/>
    <m/>
    <m/>
    <s v="Thermo"/>
    <m/>
    <m/>
    <x v="1667"/>
    <x v="0"/>
    <b v="0"/>
    <m/>
    <m/>
    <m/>
    <s v="00531000007KAu8AAG"/>
    <s v="01s5A000005x0vsQAA"/>
    <s v="Biotherapeutics"/>
    <m/>
    <s v="0035A00003W0zx4QAB"/>
    <s v="System"/>
    <s v="ZipChip"/>
    <m/>
    <m/>
    <s v="0125A000001ESVfQAO"/>
    <b v="0"/>
    <m/>
    <b v="0"/>
    <m/>
    <m/>
    <x v="3"/>
    <b v="0"/>
    <d v="2021-06-29T20:34:54"/>
    <s v="0055A00000Bd4jEQAR"/>
    <m/>
    <b v="0"/>
    <x v="0"/>
    <m/>
    <m/>
    <n v="91549"/>
    <m/>
    <x v="136"/>
    <n v="5"/>
    <n v="0"/>
  </r>
  <r>
    <s v="0015A00001tabLSQAY"/>
    <b v="0"/>
    <m/>
    <b v="0"/>
    <s v="7015A000001qSjGQAU"/>
    <m/>
    <m/>
    <x v="10"/>
    <b v="0"/>
    <m/>
    <m/>
    <s v="0035A00003TCG48QAH"/>
    <m/>
    <m/>
    <s v="0055A000008iLoOQAU"/>
    <b v="1"/>
    <d v="2019-03-12T20:01:00"/>
    <m/>
    <b v="0"/>
    <m/>
    <m/>
    <b v="0"/>
    <d v="2021-04-01T00:00:00"/>
    <n v="4"/>
    <n v="2021"/>
    <s v="Pipeline"/>
    <s v="Pipeline"/>
    <b v="0"/>
    <b v="0"/>
    <m/>
    <b v="1"/>
    <b v="0"/>
    <b v="0"/>
    <x v="15"/>
    <b v="0"/>
    <s v="Auto-Ti"/>
    <x v="0"/>
    <d v="2019-03-11T00:00:00"/>
    <s v="0055A00000BclF5QAJ"/>
    <d v="2021-06-01T19:07:17"/>
    <m/>
    <d v="2021-02-04T09:41:08"/>
    <m/>
    <m/>
    <b v="0"/>
    <m/>
    <s v="Biotherapeutics"/>
    <s v="Webinar"/>
    <m/>
    <m/>
    <s v="Thermo"/>
    <s v="Other (text field)"/>
    <m/>
    <x v="1668"/>
    <x v="0"/>
    <b v="0"/>
    <m/>
    <s v="Orbitrap Fusion"/>
    <m/>
    <s v="00531000007KAu8AAG"/>
    <s v="01s5A000005x0vsQAA"/>
    <s v="Biotherapeutics"/>
    <m/>
    <s v="0035A00003TCG48QAH"/>
    <s v="System"/>
    <s v="ZipChip"/>
    <m/>
    <m/>
    <s v="0125A000001ESVfQAO"/>
    <b v="0"/>
    <m/>
    <b v="0"/>
    <m/>
    <m/>
    <x v="3"/>
    <b v="0"/>
    <d v="2021-06-29T20:34:54"/>
    <s v="0055A00000Bd4jEQAR"/>
    <m/>
    <b v="0"/>
    <x v="0"/>
    <m/>
    <m/>
    <n v="95495"/>
    <m/>
    <x v="170"/>
    <n v="5"/>
    <n v="0"/>
  </r>
  <r>
    <s v="0015A00002BnKi3QAF"/>
    <b v="0"/>
    <m/>
    <b v="0"/>
    <s v="7015A000001qSjGQAU"/>
    <m/>
    <m/>
    <x v="35"/>
    <b v="0"/>
    <m/>
    <m/>
    <s v="0035A00003UXK91QAH"/>
    <m/>
    <m/>
    <s v="00531000007KAu8AAG"/>
    <b v="1"/>
    <d v="2019-04-16T15:07:31"/>
    <m/>
    <b v="0"/>
    <m/>
    <m/>
    <b v="0"/>
    <d v="2021-04-01T00:00:00"/>
    <n v="4"/>
    <n v="2021"/>
    <s v="Pipeline"/>
    <s v="Pipeline"/>
    <b v="0"/>
    <b v="0"/>
    <m/>
    <b v="1"/>
    <b v="0"/>
    <b v="0"/>
    <x v="15"/>
    <b v="0"/>
    <s v="Auto-Classic"/>
    <x v="0"/>
    <d v="2020-04-02T00:00:00"/>
    <s v="0055A00000BclF5QAJ"/>
    <d v="2021-06-01T19:07:06"/>
    <m/>
    <d v="2020-12-02T13:33:40"/>
    <m/>
    <m/>
    <b v="0"/>
    <m/>
    <s v="Proteomics and Peptide Mapping"/>
    <s v="Trade Show"/>
    <m/>
    <m/>
    <s v="Thermo"/>
    <s v="QE EMR UHMR (Plus, HF, HF-X with BioPharma)"/>
    <m/>
    <x v="1669"/>
    <x v="0"/>
    <b v="0"/>
    <m/>
    <m/>
    <s v="Metabolite ID"/>
    <s v="00531000007KAu8AAG"/>
    <s v="01s5A000005xBsuQAE"/>
    <s v="Metabolomics"/>
    <m/>
    <s v="0035A00003UXK91QAH"/>
    <s v="System"/>
    <s v="ZipChip"/>
    <m/>
    <m/>
    <s v="0125A000001ESVfQAO"/>
    <b v="0"/>
    <m/>
    <b v="0"/>
    <m/>
    <m/>
    <x v="3"/>
    <b v="0"/>
    <d v="2021-06-29T20:34:54"/>
    <s v="0055A00000Bd4jEQAR"/>
    <m/>
    <b v="0"/>
    <x v="0"/>
    <n v="0"/>
    <m/>
    <n v="98134"/>
    <m/>
    <x v="116"/>
    <n v="5"/>
    <n v="0"/>
  </r>
  <r>
    <s v="0015A00002NP3uIQAT"/>
    <b v="0"/>
    <m/>
    <b v="0"/>
    <m/>
    <m/>
    <m/>
    <x v="291"/>
    <b v="0"/>
    <m/>
    <m/>
    <s v="0035A00003hlOhtQAE"/>
    <s v="Hard to travel to Canton-Bio due to COVID, delaying driving this Opp further"/>
    <s v="Impacted"/>
    <s v="0055A00000BNpn5QAD"/>
    <b v="1"/>
    <d v="2020-08-03T17:41:26"/>
    <m/>
    <b v="0"/>
    <m/>
    <m/>
    <b v="0"/>
    <d v="2021-04-01T00:00:00"/>
    <n v="4"/>
    <n v="2021"/>
    <s v="BestCase"/>
    <s v="Best Case"/>
    <b v="0"/>
    <b v="0"/>
    <m/>
    <b v="1"/>
    <b v="0"/>
    <b v="0"/>
    <x v="15"/>
    <b v="0"/>
    <s v="Auto-Classic"/>
    <x v="0"/>
    <m/>
    <s v="0055A00000BclF5QAJ"/>
    <d v="2021-06-01T19:07:28"/>
    <m/>
    <d v="2020-08-03T17:43:59"/>
    <m/>
    <m/>
    <b v="0"/>
    <m/>
    <m/>
    <s v="Field Sales"/>
    <m/>
    <m/>
    <s v="Thermo"/>
    <s v="QE Plus, HF, HF-X  (NO biopharma)"/>
    <m/>
    <x v="1670"/>
    <x v="0"/>
    <b v="0"/>
    <m/>
    <m/>
    <m/>
    <s v="0056e00000BdAUZAA3"/>
    <s v="01s5A000005x0vsQAA"/>
    <m/>
    <m/>
    <s v="0035A00003hlOhtQAE"/>
    <s v="System"/>
    <s v="ZipChip"/>
    <m/>
    <m/>
    <s v="0125A000001ESVfQAO"/>
    <b v="0"/>
    <m/>
    <b v="0"/>
    <m/>
    <m/>
    <x v="6"/>
    <b v="0"/>
    <d v="2021-06-29T20:34:55"/>
    <s v="0055A00000Bd3dKQAR"/>
    <m/>
    <b v="0"/>
    <x v="0"/>
    <m/>
    <m/>
    <n v="61875"/>
    <m/>
    <x v="529"/>
    <n v="70"/>
    <n v="0"/>
  </r>
  <r>
    <s v="0015A0000256HCxQAM"/>
    <b v="0"/>
    <m/>
    <b v="0"/>
    <s v="7015A0000022hBpQAI"/>
    <m/>
    <m/>
    <x v="250"/>
    <b v="0"/>
    <m/>
    <m/>
    <s v="0035A00003McV49QAF"/>
    <s v="No Lab access at present"/>
    <s v="Impacted"/>
    <s v="0055A000008iLoOQAU"/>
    <b v="1"/>
    <d v="2018-10-01T16:36:30"/>
    <m/>
    <b v="0"/>
    <m/>
    <m/>
    <b v="0"/>
    <d v="2021-04-01T00:00:00"/>
    <n v="4"/>
    <n v="2021"/>
    <s v="Pipeline"/>
    <s v="Pipeline"/>
    <b v="0"/>
    <b v="0"/>
    <m/>
    <b v="1"/>
    <b v="0"/>
    <b v="0"/>
    <x v="15"/>
    <b v="0"/>
    <s v="Auto-Classic"/>
    <x v="0"/>
    <d v="2021-01-11T00:00:00"/>
    <s v="0055A00000BclF5QAJ"/>
    <d v="2021-06-01T19:07:12"/>
    <m/>
    <d v="2018-10-10T02:06:56"/>
    <m/>
    <m/>
    <b v="0"/>
    <m/>
    <m/>
    <s v="Trade Show"/>
    <m/>
    <m/>
    <m/>
    <m/>
    <m/>
    <x v="1671"/>
    <x v="0"/>
    <b v="0"/>
    <m/>
    <m/>
    <m/>
    <s v="0055A00000Bnt5hQAB"/>
    <s v="01s31000003qafeAAA"/>
    <s v="Biotherapeutics"/>
    <m/>
    <s v="0035A00003McV49QAF"/>
    <s v="System"/>
    <s v="ZipChip"/>
    <m/>
    <m/>
    <s v="0125A000001ESVfQAO"/>
    <b v="0"/>
    <m/>
    <b v="0"/>
    <m/>
    <m/>
    <x v="3"/>
    <b v="0"/>
    <d v="2021-06-29T20:34:54"/>
    <s v="0055A000008iLmcQAE"/>
    <m/>
    <b v="0"/>
    <x v="0"/>
    <m/>
    <m/>
    <n v="82600"/>
    <m/>
    <x v="111"/>
    <n v="5"/>
    <n v="0"/>
  </r>
  <r>
    <s v="0015A00002GmpplQAB"/>
    <b v="0"/>
    <m/>
    <b v="0"/>
    <s v="7015A000001OxJmQAK"/>
    <m/>
    <m/>
    <x v="10"/>
    <b v="0"/>
    <m/>
    <m/>
    <s v="0035A00003aKM0yQAG"/>
    <s v="No Lab Access at present."/>
    <s v="Impacted"/>
    <s v="0055A000008iLoOQAU"/>
    <b v="1"/>
    <d v="2019-12-10T21:49:26"/>
    <m/>
    <b v="0"/>
    <m/>
    <m/>
    <b v="0"/>
    <d v="2021-04-01T00:00:00"/>
    <n v="4"/>
    <n v="2021"/>
    <s v="Pipeline"/>
    <s v="Pipeline"/>
    <b v="0"/>
    <b v="0"/>
    <m/>
    <b v="1"/>
    <b v="0"/>
    <b v="0"/>
    <x v="15"/>
    <b v="0"/>
    <s v="Auto-Classic"/>
    <x v="0"/>
    <d v="2021-02-05T00:00:00"/>
    <s v="0055A00000BclF5QAJ"/>
    <d v="2021-06-01T19:07:17"/>
    <m/>
    <d v="2020-02-26T16:03:25"/>
    <m/>
    <m/>
    <b v="0"/>
    <m/>
    <m/>
    <s v="Webinar"/>
    <m/>
    <m/>
    <s v="Thermo"/>
    <s v="Other (text field)"/>
    <m/>
    <x v="1672"/>
    <x v="0"/>
    <b v="0"/>
    <m/>
    <s v="LTQ Orbitrap"/>
    <m/>
    <s v="0055A00000Bnt5hQAB"/>
    <s v="01s5A000005x0sjQAA"/>
    <s v="Biotherapeutics;Proteomics"/>
    <m/>
    <s v="0035A00003aKM0yQAG"/>
    <s v="System"/>
    <s v="ZipChip"/>
    <m/>
    <m/>
    <s v="0125A000001ESVfQAO"/>
    <b v="0"/>
    <m/>
    <b v="0"/>
    <m/>
    <m/>
    <x v="3"/>
    <b v="0"/>
    <d v="2021-06-29T20:34:55"/>
    <s v="0055A000008iLmcQAE"/>
    <m/>
    <b v="0"/>
    <x v="0"/>
    <m/>
    <m/>
    <n v="87395"/>
    <m/>
    <x v="530"/>
    <n v="5"/>
    <n v="0"/>
  </r>
  <r>
    <s v="0015A00002JPHp4QAH"/>
    <b v="0"/>
    <m/>
    <b v="0"/>
    <m/>
    <m/>
    <m/>
    <x v="35"/>
    <b v="0"/>
    <m/>
    <m/>
    <s v="0035A00003eN5z2QAC"/>
    <s v="Universities closed until further notice."/>
    <s v="Impacted"/>
    <s v="0055A00000BNpn5QAD"/>
    <b v="1"/>
    <d v="2020-04-07T22:28:17"/>
    <m/>
    <b v="0"/>
    <m/>
    <m/>
    <b v="0"/>
    <d v="2021-04-01T00:00:00"/>
    <n v="4"/>
    <n v="2021"/>
    <s v="Pipeline"/>
    <s v="Pipeline"/>
    <b v="0"/>
    <b v="0"/>
    <m/>
    <b v="1"/>
    <b v="0"/>
    <b v="0"/>
    <x v="17"/>
    <b v="0"/>
    <s v="Auto-Ti"/>
    <x v="0"/>
    <d v="2020-04-27T00:00:00"/>
    <s v="0055A00000BclF5QAJ"/>
    <d v="2021-06-01T19:07:17"/>
    <m/>
    <m/>
    <m/>
    <m/>
    <b v="0"/>
    <m/>
    <m/>
    <s v="Field Sales"/>
    <m/>
    <m/>
    <s v="Thermo"/>
    <s v="QE Plus, HF, HF-X  (NO biopharma)"/>
    <m/>
    <x v="1673"/>
    <x v="0"/>
    <b v="0"/>
    <m/>
    <m/>
    <m/>
    <s v="0056e00000BdAUZAA3"/>
    <s v="01s5A000005x0vsQAA"/>
    <s v="Metabolomics"/>
    <m/>
    <s v="0035A00003eN5z2QAC"/>
    <s v="System"/>
    <s v="ZipChip"/>
    <m/>
    <m/>
    <s v="0125A000001ESVfQAO"/>
    <b v="0"/>
    <m/>
    <b v="0"/>
    <m/>
    <m/>
    <x v="3"/>
    <b v="0"/>
    <d v="2021-06-29T20:34:55"/>
    <s v="0055A00000Bd3dKQAR"/>
    <m/>
    <b v="0"/>
    <x v="0"/>
    <m/>
    <m/>
    <n v="85383"/>
    <m/>
    <x v="531"/>
    <n v="5"/>
    <n v="0"/>
  </r>
  <r>
    <s v="0015A00002JPFi2QAH"/>
    <b v="0"/>
    <m/>
    <b v="0"/>
    <m/>
    <m/>
    <m/>
    <x v="35"/>
    <b v="0"/>
    <m/>
    <m/>
    <s v="0035A00003eN4k9QAC"/>
    <s v="Site is still shut down, expect to be back up in Sept/October"/>
    <s v="Impacted"/>
    <s v="0055A00000BNpn5QAD"/>
    <b v="1"/>
    <d v="2020-04-07T20:46:47"/>
    <m/>
    <b v="0"/>
    <m/>
    <m/>
    <b v="0"/>
    <d v="2021-04-01T00:00:00"/>
    <n v="4"/>
    <n v="2021"/>
    <s v="Pipeline"/>
    <s v="Pipeline"/>
    <b v="0"/>
    <b v="0"/>
    <m/>
    <b v="1"/>
    <b v="0"/>
    <b v="0"/>
    <x v="17"/>
    <b v="0"/>
    <s v="Auto-Ti"/>
    <x v="0"/>
    <d v="2020-11-23T00:00:00"/>
    <s v="0055A00000BclF5QAJ"/>
    <d v="2021-06-01T19:07:12"/>
    <m/>
    <d v="2020-04-07T20:53:08"/>
    <m/>
    <m/>
    <b v="0"/>
    <m/>
    <m/>
    <s v="Website"/>
    <m/>
    <m/>
    <s v="Thermo"/>
    <s v="Other (text field)"/>
    <m/>
    <x v="1674"/>
    <x v="0"/>
    <b v="0"/>
    <m/>
    <s v="QE BASIC"/>
    <m/>
    <s v="0056e00000BdAUZAA3"/>
    <s v="01s5A000005x0vsQAA"/>
    <s v="Biotherapeutics"/>
    <m/>
    <s v="0035A00003eN4k9QAC"/>
    <s v="System"/>
    <s v="ZipChip"/>
    <m/>
    <m/>
    <s v="0125A000001ESVfQAO"/>
    <b v="0"/>
    <m/>
    <b v="0"/>
    <m/>
    <m/>
    <x v="5"/>
    <b v="0"/>
    <d v="2021-06-29T20:34:55"/>
    <s v="0055A00000Bd3dKQAR"/>
    <m/>
    <b v="0"/>
    <x v="0"/>
    <m/>
    <m/>
    <n v="76041.5"/>
    <m/>
    <x v="532"/>
    <n v="30"/>
    <n v="0"/>
  </r>
  <r>
    <s v="0015A00002G7ADeQAN"/>
    <b v="0"/>
    <m/>
    <b v="0"/>
    <m/>
    <m/>
    <m/>
    <x v="310"/>
    <b v="0"/>
    <m/>
    <m/>
    <s v="0035A00003ZjYUqQAN"/>
    <m/>
    <s v="Unknown"/>
    <s v="0055A000008iLoOQAU"/>
    <b v="1"/>
    <d v="2019-11-06T14:05:09"/>
    <m/>
    <b v="0"/>
    <m/>
    <m/>
    <b v="0"/>
    <d v="2021-04-01T00:00:00"/>
    <n v="4"/>
    <n v="2021"/>
    <s v="Pipeline"/>
    <s v="Pipeline"/>
    <b v="0"/>
    <b v="0"/>
    <m/>
    <b v="1"/>
    <b v="0"/>
    <b v="0"/>
    <x v="15"/>
    <b v="0"/>
    <s v="Auto-Classic"/>
    <x v="0"/>
    <d v="2020-10-01T00:00:00"/>
    <s v="0055A00000BclF5QAJ"/>
    <d v="2021-06-01T19:07:17"/>
    <m/>
    <d v="2019-11-11T14:50:27"/>
    <m/>
    <m/>
    <b v="0"/>
    <m/>
    <m/>
    <s v="Website"/>
    <m/>
    <m/>
    <s v="Thermo"/>
    <s v="QE EMR UHMR (Plus, HF, HF-X with BioPharma);Other (text field)"/>
    <m/>
    <x v="1675"/>
    <x v="0"/>
    <b v="0"/>
    <m/>
    <s v="2 x QE HF (NO Biopharma)"/>
    <m/>
    <s v="0055A000008iLoOQAU"/>
    <s v="01s5A000004PlSkQAK"/>
    <s v="Biotherapeutics"/>
    <m/>
    <s v="0035A00003ZjYUqQAN"/>
    <s v="Consumables"/>
    <s v="ZipChip"/>
    <m/>
    <m/>
    <s v="0125A000001ESVfQAO"/>
    <b v="0"/>
    <m/>
    <b v="0"/>
    <m/>
    <m/>
    <x v="5"/>
    <b v="0"/>
    <d v="2021-06-29T20:34:55"/>
    <s v="0055A000008iLmcQAE"/>
    <m/>
    <b v="0"/>
    <x v="0"/>
    <m/>
    <m/>
    <n v="18627"/>
    <m/>
    <x v="533"/>
    <n v="30"/>
    <n v="0"/>
  </r>
  <r>
    <s v="0015A00002FpYbiQAF"/>
    <b v="0"/>
    <m/>
    <b v="0"/>
    <s v="7015A000001Th92QAC"/>
    <m/>
    <m/>
    <x v="10"/>
    <b v="0"/>
    <m/>
    <m/>
    <s v="0035A00003ZWEYgQAP"/>
    <m/>
    <s v="Unknown"/>
    <s v="0055A000008iLoOQAU"/>
    <b v="1"/>
    <d v="2019-10-16T17:41:17"/>
    <m/>
    <b v="0"/>
    <m/>
    <m/>
    <b v="0"/>
    <d v="2021-04-01T00:00:00"/>
    <n v="4"/>
    <n v="2021"/>
    <s v="Pipeline"/>
    <s v="Pipeline"/>
    <b v="0"/>
    <b v="0"/>
    <m/>
    <b v="1"/>
    <b v="0"/>
    <b v="0"/>
    <x v="15"/>
    <b v="0"/>
    <s v="Auto-Classic"/>
    <x v="0"/>
    <d v="2020-09-02T00:00:00"/>
    <s v="0055A00000BclF5QAJ"/>
    <d v="2021-06-01T19:07:23"/>
    <m/>
    <d v="2019-10-16T17:42:00"/>
    <m/>
    <m/>
    <b v="0"/>
    <m/>
    <m/>
    <s v="Trade Show"/>
    <m/>
    <m/>
    <m/>
    <m/>
    <m/>
    <x v="1676"/>
    <x v="0"/>
    <b v="0"/>
    <m/>
    <m/>
    <m/>
    <s v="0055A00000Bnt5hQAB"/>
    <s v="01s5A000005x0sjQAA"/>
    <m/>
    <m/>
    <s v="0035A00003ZWEYgQAP"/>
    <s v="System"/>
    <s v="ZipChip"/>
    <m/>
    <m/>
    <s v="0125A000001ESVfQAO"/>
    <b v="0"/>
    <m/>
    <b v="0"/>
    <m/>
    <m/>
    <x v="3"/>
    <b v="0"/>
    <d v="2021-06-29T20:34:54"/>
    <s v="0055A000008iLmcQAE"/>
    <m/>
    <b v="0"/>
    <x v="0"/>
    <m/>
    <m/>
    <n v="88345"/>
    <m/>
    <x v="534"/>
    <n v="5"/>
    <n v="0"/>
  </r>
  <r>
    <s v="0013100001p4OLLAA2"/>
    <b v="0"/>
    <m/>
    <b v="0"/>
    <s v="7015A0000022ib1QAA"/>
    <m/>
    <m/>
    <x v="10"/>
    <b v="0"/>
    <m/>
    <m/>
    <s v="0035A00003JjeeRQAR"/>
    <m/>
    <s v="Unknown"/>
    <s v="0055A000008iLoOQAU"/>
    <b v="1"/>
    <d v="2018-08-23T19:58:40"/>
    <m/>
    <b v="0"/>
    <m/>
    <m/>
    <b v="0"/>
    <d v="2021-04-01T00:00:00"/>
    <n v="4"/>
    <n v="2021"/>
    <s v="Pipeline"/>
    <s v="Pipeline"/>
    <b v="0"/>
    <b v="0"/>
    <m/>
    <b v="1"/>
    <b v="0"/>
    <b v="0"/>
    <x v="15"/>
    <b v="0"/>
    <s v="Auto-Si"/>
    <x v="0"/>
    <d v="2020-12-11T00:00:00"/>
    <s v="0055A00000BclF5QAJ"/>
    <d v="2021-06-01T19:07:12"/>
    <m/>
    <d v="2018-09-07T02:15:35"/>
    <m/>
    <m/>
    <b v="0"/>
    <m/>
    <m/>
    <s v="Trade Show"/>
    <m/>
    <m/>
    <m/>
    <m/>
    <m/>
    <x v="1677"/>
    <x v="0"/>
    <b v="0"/>
    <m/>
    <m/>
    <m/>
    <s v="0055A00000Bnt5hQAB"/>
    <s v="01s5A000005x0sjQAA"/>
    <s v="Biotherapeutics"/>
    <m/>
    <s v="0035A00003JjeeRQAR"/>
    <s v="System"/>
    <s v="ZipChip"/>
    <m/>
    <m/>
    <s v="0125A000001ESVfQAO"/>
    <b v="0"/>
    <m/>
    <b v="0"/>
    <m/>
    <m/>
    <x v="3"/>
    <b v="0"/>
    <d v="2021-06-29T20:34:54"/>
    <s v="0055A000008iLmcQAE"/>
    <m/>
    <b v="0"/>
    <x v="0"/>
    <m/>
    <m/>
    <n v="86700"/>
    <m/>
    <x v="205"/>
    <n v="5"/>
    <n v="0"/>
  </r>
  <r>
    <s v="0015A000026AazSQAS"/>
    <b v="0"/>
    <m/>
    <b v="0"/>
    <s v="7015A000001Th92QAC"/>
    <m/>
    <m/>
    <x v="250"/>
    <b v="0"/>
    <m/>
    <m/>
    <s v="0035A00003aJGhBQAW"/>
    <m/>
    <s v="Unknown"/>
    <s v="0055A000008iLoOQAU"/>
    <b v="1"/>
    <d v="2019-12-03T18:04:14"/>
    <m/>
    <b v="0"/>
    <m/>
    <m/>
    <b v="0"/>
    <d v="2021-04-01T00:00:00"/>
    <n v="4"/>
    <n v="2021"/>
    <s v="Pipeline"/>
    <s v="Pipeline"/>
    <b v="0"/>
    <b v="0"/>
    <m/>
    <b v="1"/>
    <b v="0"/>
    <b v="0"/>
    <x v="15"/>
    <b v="0"/>
    <s v="Auto-Bi"/>
    <x v="0"/>
    <d v="2021-04-29T00:00:00"/>
    <s v="0055A00000BclF5QAJ"/>
    <d v="2021-06-01T19:07:17"/>
    <m/>
    <d v="2020-02-26T16:02:06"/>
    <m/>
    <m/>
    <b v="0"/>
    <m/>
    <m/>
    <s v="Trade Show"/>
    <m/>
    <m/>
    <s v="Bruker"/>
    <m/>
    <m/>
    <x v="1678"/>
    <x v="0"/>
    <b v="0"/>
    <m/>
    <m/>
    <m/>
    <s v="0055A00000Bnt5hQAB"/>
    <s v="01s5A000005x0sjQAA"/>
    <s v="Biotherapeutics"/>
    <m/>
    <s v="0035A00003aJGhBQAW"/>
    <s v="System"/>
    <s v="ZipChip"/>
    <m/>
    <m/>
    <s v="0125A000001ESVfQAO"/>
    <b v="0"/>
    <m/>
    <b v="0"/>
    <m/>
    <m/>
    <x v="3"/>
    <b v="0"/>
    <d v="2021-06-29T20:34:55"/>
    <s v="0055A000008iLmcQAE"/>
    <m/>
    <b v="0"/>
    <x v="0"/>
    <m/>
    <m/>
    <n v="92390"/>
    <m/>
    <x v="535"/>
    <n v="5"/>
    <n v="0"/>
  </r>
  <r>
    <s v="0013100001k5ZyRAAU"/>
    <b v="0"/>
    <m/>
    <b v="0"/>
    <s v="7015A0000022hBpQAI"/>
    <m/>
    <m/>
    <x v="250"/>
    <b v="0"/>
    <m/>
    <m/>
    <s v="0035A00003WoxEKQAZ"/>
    <s v="Covid 19 Lowered ZipChip interest to neat zero for 2020"/>
    <s v="Unknown"/>
    <s v="0055A000009GjocQAC"/>
    <b v="1"/>
    <d v="2019-07-29T17:38:49"/>
    <m/>
    <b v="0"/>
    <m/>
    <m/>
    <b v="0"/>
    <d v="2021-04-01T00:00:00"/>
    <n v="4"/>
    <n v="2021"/>
    <s v="Pipeline"/>
    <s v="Pipeline"/>
    <b v="0"/>
    <b v="0"/>
    <m/>
    <b v="1"/>
    <b v="0"/>
    <b v="0"/>
    <x v="18"/>
    <b v="0"/>
    <s v="Auto-Classic"/>
    <x v="0"/>
    <d v="2021-04-28T00:00:00"/>
    <s v="0055A00000BclF5QAJ"/>
    <d v="2021-06-01T19:07:17"/>
    <m/>
    <d v="2020-04-02T17:37:56"/>
    <m/>
    <m/>
    <b v="0"/>
    <m/>
    <m/>
    <s v="Referral"/>
    <m/>
    <m/>
    <s v="Sciex"/>
    <s v="QTRAP (4500,5500,6500)"/>
    <m/>
    <x v="1679"/>
    <x v="0"/>
    <b v="0"/>
    <m/>
    <s v="6500 Classic"/>
    <m/>
    <s v="0055A00000Bnt5hQAB"/>
    <s v="01s5A000005z9ixQAA"/>
    <s v="Biotherapeutics"/>
    <m/>
    <s v="0035A00003WoxEKQAZ"/>
    <s v="System"/>
    <s v="ZipChip"/>
    <m/>
    <m/>
    <s v="0125A000001ESVfQAO"/>
    <b v="0"/>
    <m/>
    <b v="0"/>
    <m/>
    <m/>
    <x v="3"/>
    <b v="0"/>
    <d v="2021-06-29T20:34:54"/>
    <s v="0055A000008iLmcQAE"/>
    <m/>
    <b v="0"/>
    <x v="0"/>
    <m/>
    <m/>
    <n v="77950"/>
    <m/>
    <x v="536"/>
    <n v="5"/>
    <n v="0"/>
  </r>
  <r>
    <s v="0015A00002DTrQzQAL"/>
    <b v="0"/>
    <m/>
    <b v="0"/>
    <m/>
    <m/>
    <m/>
    <x v="10"/>
    <b v="0"/>
    <m/>
    <m/>
    <s v="0035A00003Wm9ZcQAJ"/>
    <m/>
    <s v="Unknown"/>
    <s v="0055A000008iLoOQAU"/>
    <b v="1"/>
    <d v="2019-07-11T15:51:34"/>
    <m/>
    <b v="0"/>
    <m/>
    <m/>
    <b v="0"/>
    <d v="2021-04-01T00:00:00"/>
    <n v="4"/>
    <n v="2021"/>
    <s v="Pipeline"/>
    <s v="Pipeline"/>
    <b v="0"/>
    <b v="0"/>
    <m/>
    <b v="1"/>
    <b v="0"/>
    <b v="0"/>
    <x v="17"/>
    <b v="0"/>
    <s v="Auto-Si"/>
    <x v="0"/>
    <d v="2020-08-17T00:00:00"/>
    <s v="0055A00000BclF5QAJ"/>
    <d v="2021-06-01T19:07:23"/>
    <m/>
    <d v="2019-12-05T15:05:32"/>
    <m/>
    <m/>
    <b v="0"/>
    <m/>
    <s v="Proteomics"/>
    <s v="Website"/>
    <m/>
    <m/>
    <s v="Sciex"/>
    <s v="Triple Quad LC/MS (4500,5500,6500)"/>
    <m/>
    <x v="1680"/>
    <x v="0"/>
    <b v="0"/>
    <m/>
    <m/>
    <m/>
    <s v="0055A00000Bnt5hQAB"/>
    <s v="01s5A000005x0sjQAA"/>
    <s v="Proteomics"/>
    <m/>
    <s v="0035A00003Wm9ZcQAJ"/>
    <s v="System"/>
    <s v="ZipChip"/>
    <m/>
    <m/>
    <s v="0125A000001ESVfQAO"/>
    <b v="0"/>
    <m/>
    <b v="0"/>
    <m/>
    <m/>
    <x v="3"/>
    <b v="0"/>
    <d v="2021-06-29T20:34:54"/>
    <s v="0055A000008iLmcQAE"/>
    <m/>
    <b v="0"/>
    <x v="0"/>
    <m/>
    <m/>
    <n v="54281"/>
    <m/>
    <x v="537"/>
    <n v="5"/>
    <n v="0"/>
  </r>
  <r>
    <s v="0015A00002FsKT3QAN"/>
    <b v="0"/>
    <m/>
    <b v="0"/>
    <m/>
    <m/>
    <s v="CHO"/>
    <x v="35"/>
    <b v="0"/>
    <m/>
    <m/>
    <s v="0035A00003ZgxlMQAR"/>
    <m/>
    <m/>
    <s v="0055A000008iLoOQAU"/>
    <b v="1"/>
    <d v="2019-10-23T14:17:33"/>
    <m/>
    <b v="0"/>
    <m/>
    <m/>
    <b v="0"/>
    <d v="2021-04-01T00:00:00"/>
    <n v="4"/>
    <n v="2021"/>
    <s v="Pipeline"/>
    <s v="Pipeline"/>
    <b v="0"/>
    <b v="0"/>
    <m/>
    <b v="1"/>
    <b v="0"/>
    <b v="0"/>
    <x v="15"/>
    <b v="0"/>
    <m/>
    <x v="0"/>
    <d v="2021-05-21T00:00:00"/>
    <s v="0055A000008iLoOQAU"/>
    <d v="2021-06-24T15:50:17"/>
    <m/>
    <d v="2019-10-23T14:18:57"/>
    <m/>
    <m/>
    <b v="0"/>
    <m/>
    <m/>
    <s v="Website"/>
    <m/>
    <m/>
    <m/>
    <m/>
    <m/>
    <x v="1681"/>
    <x v="0"/>
    <b v="0"/>
    <m/>
    <m/>
    <m/>
    <s v="0055A00000Bnt5hQAB"/>
    <s v="01s5A000005xBspQAE"/>
    <s v="Other"/>
    <m/>
    <s v="0035A00003pnqEaQAI"/>
    <s v="System"/>
    <s v="Rebel"/>
    <m/>
    <m/>
    <s v="0125A000001ESVfQAO"/>
    <b v="0"/>
    <m/>
    <b v="0"/>
    <m/>
    <m/>
    <x v="3"/>
    <b v="0"/>
    <d v="2021-06-29T20:34:54"/>
    <s v="0056e00000Bd8OeAAJ"/>
    <m/>
    <b v="0"/>
    <x v="0"/>
    <m/>
    <m/>
    <n v="154850"/>
    <m/>
    <x v="463"/>
    <n v="5"/>
    <n v="0"/>
  </r>
  <r>
    <s v="0015A000029VuaIQAS"/>
    <b v="0"/>
    <m/>
    <b v="0"/>
    <s v="7015A000001zM0CQAU"/>
    <m/>
    <s v="HEK"/>
    <x v="10"/>
    <b v="0"/>
    <m/>
    <m/>
    <s v="0035A00003ijD4CQAU"/>
    <m/>
    <m/>
    <s v="0055A00000BNXCfQAP"/>
    <b v="1"/>
    <d v="2020-09-10T17:27:23"/>
    <m/>
    <b v="0"/>
    <m/>
    <m/>
    <b v="0"/>
    <d v="2021-04-01T00:00:00"/>
    <n v="4"/>
    <n v="2021"/>
    <s v="Pipeline"/>
    <s v="Pipeline"/>
    <b v="0"/>
    <b v="0"/>
    <m/>
    <b v="1"/>
    <b v="0"/>
    <b v="0"/>
    <x v="15"/>
    <b v="0"/>
    <m/>
    <x v="0"/>
    <d v="2021-02-18T00:00:00"/>
    <s v="0055A00000BclF5QAJ"/>
    <d v="2021-06-01T19:07:07"/>
    <m/>
    <d v="2020-09-10T17:27:34"/>
    <m/>
    <m/>
    <b v="0"/>
    <m/>
    <m/>
    <s v="Webinar"/>
    <m/>
    <m/>
    <m/>
    <m/>
    <m/>
    <x v="1682"/>
    <x v="0"/>
    <b v="0"/>
    <m/>
    <m/>
    <m/>
    <s v="0055A00000BNXCfQAP"/>
    <s v="01s5A000005x0sjQAA"/>
    <s v="Metabolomics"/>
    <m/>
    <s v="0035A00003ijMoFQAU"/>
    <s v="System"/>
    <s v="Rebel"/>
    <m/>
    <m/>
    <s v="0125A000001ESVfQAO"/>
    <b v="0"/>
    <m/>
    <b v="0"/>
    <m/>
    <m/>
    <x v="3"/>
    <b v="0"/>
    <d v="2021-06-29T20:34:55"/>
    <s v="0055A00000BctN7QAJ"/>
    <m/>
    <b v="0"/>
    <x v="0"/>
    <m/>
    <m/>
    <n v="162000"/>
    <m/>
    <x v="462"/>
    <n v="5"/>
    <n v="0"/>
  </r>
  <r>
    <s v="0015A00002PL9XWQA1"/>
    <b v="0"/>
    <m/>
    <b v="0"/>
    <s v="7015A000001zMbJQAU"/>
    <m/>
    <s v="HEK"/>
    <x v="35"/>
    <b v="0"/>
    <m/>
    <m/>
    <s v="0035A00003jud6EQAQ"/>
    <m/>
    <m/>
    <s v="0055A00000Bnt5hQAB"/>
    <b v="1"/>
    <d v="2020-09-25T13:52:36"/>
    <m/>
    <b v="0"/>
    <m/>
    <m/>
    <b v="0"/>
    <d v="2021-04-01T00:00:00"/>
    <n v="4"/>
    <n v="2021"/>
    <s v="Pipeline"/>
    <s v="Pipeline"/>
    <b v="0"/>
    <b v="0"/>
    <m/>
    <b v="1"/>
    <b v="0"/>
    <b v="0"/>
    <x v="15"/>
    <b v="0"/>
    <m/>
    <x v="0"/>
    <d v="2020-09-25T00:00:00"/>
    <s v="0055A00000BclF5QAJ"/>
    <d v="2021-06-01T19:07:07"/>
    <m/>
    <d v="2020-09-28T12:11:23"/>
    <m/>
    <m/>
    <b v="0"/>
    <m/>
    <m/>
    <s v="Website"/>
    <m/>
    <m/>
    <m/>
    <m/>
    <m/>
    <x v="1683"/>
    <x v="0"/>
    <b v="0"/>
    <m/>
    <m/>
    <m/>
    <s v="0055A00000Bnt5hQAB"/>
    <s v="01s5A000005xBspQAE"/>
    <s v="Other"/>
    <m/>
    <s v="0035A00003jud6EQAQ"/>
    <s v="System"/>
    <s v="Rebel"/>
    <m/>
    <m/>
    <s v="0125A000001ESVfQAO"/>
    <b v="0"/>
    <m/>
    <b v="0"/>
    <m/>
    <m/>
    <x v="5"/>
    <b v="0"/>
    <d v="2021-06-29T20:34:55"/>
    <s v="0056e00000Bd8OtAAJ"/>
    <m/>
    <b v="0"/>
    <x v="0"/>
    <m/>
    <m/>
    <n v="154850"/>
    <m/>
    <x v="421"/>
    <n v="30"/>
    <n v="0"/>
  </r>
  <r>
    <s v="0015A00002PKYUXQA5"/>
    <b v="0"/>
    <m/>
    <b v="0"/>
    <m/>
    <s v="Custom"/>
    <s v="CHO"/>
    <x v="35"/>
    <b v="0"/>
    <m/>
    <m/>
    <s v="0035A00003jtxZ1QAI"/>
    <m/>
    <m/>
    <s v="0055A00000BNpn5QAD"/>
    <b v="1"/>
    <d v="2020-09-21T19:36:25"/>
    <m/>
    <b v="0"/>
    <m/>
    <m/>
    <b v="0"/>
    <d v="2021-04-01T00:00:00"/>
    <n v="4"/>
    <n v="2021"/>
    <s v="BestCase"/>
    <s v="Best Case"/>
    <b v="0"/>
    <b v="0"/>
    <m/>
    <b v="1"/>
    <b v="0"/>
    <b v="0"/>
    <x v="15"/>
    <b v="0"/>
    <m/>
    <x v="0"/>
    <m/>
    <s v="0055A00000BclF5QAJ"/>
    <d v="2021-06-01T19:07:18"/>
    <m/>
    <d v="2020-11-17T19:52:47"/>
    <m/>
    <m/>
    <b v="0"/>
    <m/>
    <m/>
    <s v="Field Sales"/>
    <m/>
    <m/>
    <m/>
    <m/>
    <m/>
    <x v="1684"/>
    <x v="0"/>
    <b v="0"/>
    <m/>
    <m/>
    <m/>
    <s v="0056e00000BdAUZAA3"/>
    <s v="01s5A000005x0vsQAA"/>
    <s v="Biotherapeutics"/>
    <m/>
    <s v="0035A00003jtxZ1QAI"/>
    <s v="System"/>
    <s v="Rebel"/>
    <m/>
    <m/>
    <s v="0125A000001ESVfQAO"/>
    <b v="0"/>
    <m/>
    <b v="0"/>
    <m/>
    <m/>
    <x v="6"/>
    <b v="0"/>
    <d v="2021-06-29T20:34:55"/>
    <s v="0055A00000Bd3dKQAR"/>
    <m/>
    <b v="0"/>
    <x v="0"/>
    <m/>
    <m/>
    <n v="119370"/>
    <m/>
    <x v="538"/>
    <n v="70"/>
    <n v="0"/>
  </r>
  <r>
    <s v="0015A00002HduOzQAJ"/>
    <b v="0"/>
    <s v="Other"/>
    <b v="0"/>
    <m/>
    <s v="CHO"/>
    <s v="CHO"/>
    <x v="308"/>
    <b v="0"/>
    <m/>
    <m/>
    <s v="0035A00003cbl46QAA"/>
    <s v="No lab work, but the expectation is back to a reduced/staggered workload in Q3/Q4."/>
    <s v="No impact"/>
    <s v="0055A000008iLmwQAE"/>
    <b v="1"/>
    <d v="2020-02-10T17:50:53"/>
    <m/>
    <b v="0"/>
    <m/>
    <m/>
    <b v="0"/>
    <d v="2021-04-01T00:00:00"/>
    <n v="4"/>
    <n v="2021"/>
    <s v="Pipeline"/>
    <s v="Pipeline"/>
    <b v="0"/>
    <b v="0"/>
    <m/>
    <b v="1"/>
    <b v="0"/>
    <b v="0"/>
    <x v="17"/>
    <b v="0"/>
    <m/>
    <x v="0"/>
    <d v="2021-05-05T00:00:00"/>
    <s v="0055A00000BclF5QAJ"/>
    <d v="2021-06-01T19:07:24"/>
    <m/>
    <d v="2021-05-06T00:08:10"/>
    <m/>
    <m/>
    <b v="0"/>
    <m/>
    <m/>
    <s v="Industry Event"/>
    <m/>
    <m/>
    <m/>
    <m/>
    <m/>
    <x v="1685"/>
    <x v="0"/>
    <b v="0"/>
    <m/>
    <m/>
    <m/>
    <s v="0055A00000Bnt5hQAB"/>
    <s v="01s5A000005xBspQAE"/>
    <s v="Biotherapeutics"/>
    <m/>
    <s v="0035A00003cbl46QAA"/>
    <s v="System"/>
    <s v="Rebel"/>
    <m/>
    <m/>
    <s v="0125A000001ESVfQAO"/>
    <b v="0"/>
    <m/>
    <b v="0"/>
    <m/>
    <m/>
    <x v="5"/>
    <b v="0"/>
    <d v="2021-06-29T20:34:55"/>
    <s v="0056e00000Bd8OeAAJ"/>
    <m/>
    <b v="0"/>
    <x v="0"/>
    <m/>
    <m/>
    <n v="175010"/>
    <m/>
    <x v="492"/>
    <n v="30"/>
    <n v="0"/>
  </r>
  <r>
    <s v="0015A00002B6MYiQAN"/>
    <b v="0"/>
    <s v="Other"/>
    <b v="0"/>
    <s v="7015A000001zMbJQAU"/>
    <s v="Custom"/>
    <s v="HEK"/>
    <x v="10"/>
    <b v="0"/>
    <m/>
    <m/>
    <s v="0035A00003k8kvxQAA"/>
    <m/>
    <m/>
    <s v="0055A00000BNXCfQAP"/>
    <b v="1"/>
    <d v="2020-12-03T00:05:29"/>
    <m/>
    <b v="0"/>
    <m/>
    <m/>
    <b v="0"/>
    <d v="2021-04-01T00:00:00"/>
    <n v="4"/>
    <n v="2021"/>
    <s v="Pipeline"/>
    <s v="Pipeline"/>
    <b v="0"/>
    <b v="0"/>
    <m/>
    <b v="1"/>
    <b v="0"/>
    <b v="0"/>
    <x v="15"/>
    <b v="0"/>
    <m/>
    <x v="0"/>
    <d v="2020-12-01T00:00:00"/>
    <s v="0055A00000BclF5QAJ"/>
    <d v="2021-06-01T19:07:07"/>
    <m/>
    <d v="2020-12-03T00:06:25"/>
    <m/>
    <m/>
    <b v="0"/>
    <m/>
    <m/>
    <s v="Website"/>
    <m/>
    <m/>
    <m/>
    <m/>
    <m/>
    <x v="1686"/>
    <x v="0"/>
    <b v="0"/>
    <m/>
    <m/>
    <m/>
    <s v="0055A00000BNXCfQAP"/>
    <s v="01s5A000005x0sjQAA"/>
    <s v="Biotherapeutics"/>
    <m/>
    <s v="0035A00003k8kvxQAA"/>
    <s v="System"/>
    <s v="Rebel"/>
    <m/>
    <m/>
    <s v="0125A000001ESVfQAO"/>
    <b v="0"/>
    <m/>
    <b v="0"/>
    <m/>
    <m/>
    <x v="3"/>
    <b v="0"/>
    <d v="2021-06-29T20:34:55"/>
    <s v="0055A00000BctN7QAJ"/>
    <m/>
    <b v="0"/>
    <x v="0"/>
    <m/>
    <m/>
    <n v="152000"/>
    <m/>
    <x v="192"/>
    <n v="5"/>
    <n v="0"/>
  </r>
  <r>
    <s v="0013100001p5BKSAA2"/>
    <b v="0"/>
    <m/>
    <b v="0"/>
    <s v="7015A000001qVJTQA2"/>
    <m/>
    <m/>
    <x v="311"/>
    <b v="0"/>
    <m/>
    <m/>
    <s v="0035A00003VyJfaQAF"/>
    <m/>
    <m/>
    <s v="0055A000008zqzaQAA"/>
    <b v="1"/>
    <d v="2019-06-17T02:08:23"/>
    <m/>
    <b v="0"/>
    <m/>
    <m/>
    <b v="0"/>
    <d v="2022-04-01T00:00:00"/>
    <n v="4"/>
    <n v="2022"/>
    <s v="Pipeline"/>
    <s v="Pipeline"/>
    <b v="0"/>
    <b v="0"/>
    <m/>
    <b v="1"/>
    <b v="0"/>
    <b v="0"/>
    <x v="15"/>
    <b v="0"/>
    <m/>
    <x v="0"/>
    <d v="2020-11-02T00:00:00"/>
    <s v="0055A00000BcmS5QAJ"/>
    <d v="2021-06-23T08:13:38"/>
    <m/>
    <d v="2020-05-18T16:12:43"/>
    <m/>
    <m/>
    <b v="0"/>
    <m/>
    <m/>
    <s v="Field Sales"/>
    <m/>
    <m/>
    <m/>
    <m/>
    <m/>
    <x v="1687"/>
    <x v="0"/>
    <b v="0"/>
    <m/>
    <m/>
    <m/>
    <s v="0055A00000BcmS5QAJ"/>
    <s v="01s5A000005x0vsQAA"/>
    <m/>
    <m/>
    <s v="0035A00003VyJfaQAF"/>
    <s v="System"/>
    <s v="Rebel"/>
    <m/>
    <m/>
    <s v="0125A000001ESVfQAO"/>
    <b v="0"/>
    <m/>
    <b v="0"/>
    <m/>
    <m/>
    <x v="3"/>
    <b v="0"/>
    <d v="2021-06-29T20:34:54"/>
    <s v="0056e00000BdE5OAAV"/>
    <m/>
    <b v="0"/>
    <x v="0"/>
    <n v="0"/>
    <n v="0"/>
    <n v="161000"/>
    <m/>
    <x v="467"/>
    <n v="5"/>
    <n v="0"/>
  </r>
  <r>
    <s v="0015A00002UfrFTQAZ"/>
    <b v="0"/>
    <m/>
    <b v="0"/>
    <m/>
    <m/>
    <m/>
    <x v="10"/>
    <b v="0"/>
    <m/>
    <m/>
    <s v="0035A00003nbLmvQAE"/>
    <m/>
    <m/>
    <s v="0055A00000BNXCfQAP"/>
    <b v="1"/>
    <d v="2021-02-08T20:36:07"/>
    <m/>
    <b v="0"/>
    <m/>
    <m/>
    <b v="0"/>
    <d v="2021-04-01T00:00:00"/>
    <n v="4"/>
    <n v="2021"/>
    <s v="Pipeline"/>
    <s v="Pipeline"/>
    <b v="0"/>
    <b v="0"/>
    <m/>
    <b v="1"/>
    <b v="0"/>
    <b v="0"/>
    <x v="14"/>
    <b v="0"/>
    <m/>
    <x v="0"/>
    <d v="2021-04-09T00:00:00"/>
    <s v="0055A00000BNXCfQAP"/>
    <d v="2021-06-24T20:09:33"/>
    <m/>
    <m/>
    <m/>
    <m/>
    <b v="0"/>
    <m/>
    <m/>
    <s v="Field Sales"/>
    <m/>
    <m/>
    <m/>
    <m/>
    <m/>
    <x v="1688"/>
    <x v="0"/>
    <b v="0"/>
    <m/>
    <m/>
    <m/>
    <s v="0055A00000BNXCfQAP"/>
    <s v="01s5A000005xBspQAE"/>
    <m/>
    <m/>
    <s v="0035A00003nbLmvQAE"/>
    <s v="System"/>
    <s v="Rebel"/>
    <m/>
    <m/>
    <s v="0125A000001ESVfQAO"/>
    <b v="0"/>
    <m/>
    <b v="0"/>
    <m/>
    <m/>
    <x v="3"/>
    <b v="0"/>
    <d v="2021-06-29T20:34:55"/>
    <s v="0055A00000BctN7QAJ"/>
    <m/>
    <b v="0"/>
    <x v="0"/>
    <n v="0"/>
    <n v="0"/>
    <n v="154850"/>
    <m/>
    <x v="463"/>
    <n v="5"/>
    <n v="0"/>
  </r>
  <r>
    <s v="0015A00002QEFn0QAH"/>
    <b v="0"/>
    <m/>
    <b v="0"/>
    <m/>
    <m/>
    <m/>
    <x v="10"/>
    <b v="0"/>
    <m/>
    <m/>
    <s v="0035A00003k9Y3GQAU"/>
    <m/>
    <m/>
    <s v="0055A00000BNpn5QAD"/>
    <b v="1"/>
    <d v="2020-12-08T18:24:26"/>
    <m/>
    <b v="0"/>
    <m/>
    <m/>
    <b v="0"/>
    <d v="2021-04-01T00:00:00"/>
    <n v="4"/>
    <n v="2021"/>
    <s v="Pipeline"/>
    <s v="Pipeline"/>
    <b v="0"/>
    <b v="0"/>
    <m/>
    <b v="1"/>
    <b v="0"/>
    <b v="0"/>
    <x v="15"/>
    <b v="0"/>
    <m/>
    <x v="0"/>
    <d v="2021-01-18T00:00:00"/>
    <s v="0055A00000BclF5QAJ"/>
    <d v="2021-06-01T19:07:27"/>
    <m/>
    <d v="2020-12-08T18:24:56"/>
    <m/>
    <m/>
    <b v="0"/>
    <m/>
    <m/>
    <s v="Field Sales"/>
    <m/>
    <m/>
    <m/>
    <m/>
    <m/>
    <x v="1689"/>
    <x v="0"/>
    <b v="0"/>
    <m/>
    <m/>
    <m/>
    <s v="0056e00000BdAUZAA3"/>
    <s v="01s5A000005x0vsQAA"/>
    <m/>
    <m/>
    <s v="0035A00003k9Y3GQAU"/>
    <s v="System"/>
    <s v="Rebel"/>
    <m/>
    <m/>
    <s v="0125A000001ESVfQAO"/>
    <b v="0"/>
    <m/>
    <b v="0"/>
    <m/>
    <m/>
    <x v="3"/>
    <b v="0"/>
    <d v="2021-06-29T20:34:55"/>
    <s v="0055A00000Bd3dKQAR"/>
    <m/>
    <b v="0"/>
    <x v="0"/>
    <n v="0"/>
    <n v="0"/>
    <n v="120750"/>
    <m/>
    <x v="472"/>
    <n v="5"/>
    <n v="0"/>
  </r>
  <r>
    <s v="0015A00002VpXmeQAF"/>
    <b v="0"/>
    <m/>
    <b v="0"/>
    <s v="7015A000001zMbJQAU"/>
    <m/>
    <m/>
    <x v="10"/>
    <b v="0"/>
    <m/>
    <m/>
    <s v="0035A00003otgbbQAA"/>
    <m/>
    <m/>
    <s v="0055A000008zqzaQAA"/>
    <b v="1"/>
    <d v="2021-03-18T15:29:20"/>
    <m/>
    <b v="0"/>
    <m/>
    <m/>
    <b v="0"/>
    <d v="2021-04-01T00:00:00"/>
    <n v="4"/>
    <n v="2021"/>
    <s v="Pipeline"/>
    <s v="Pipeline"/>
    <b v="0"/>
    <b v="0"/>
    <m/>
    <b v="1"/>
    <b v="0"/>
    <b v="0"/>
    <x v="15"/>
    <b v="0"/>
    <m/>
    <x v="0"/>
    <d v="2021-04-06T00:00:00"/>
    <s v="0055A000008zqzaQAA"/>
    <d v="2021-06-22T19:42:44"/>
    <m/>
    <d v="2021-04-02T16:38:14"/>
    <m/>
    <m/>
    <b v="0"/>
    <m/>
    <m/>
    <s v="Website"/>
    <m/>
    <m/>
    <m/>
    <m/>
    <m/>
    <x v="1690"/>
    <x v="0"/>
    <b v="0"/>
    <m/>
    <m/>
    <m/>
    <s v="0055A000008zqzaQAA"/>
    <s v="01s5A000005xBspQAE"/>
    <s v="Biotherapeutics"/>
    <m/>
    <s v="0035A00003otgbbQAA"/>
    <s v="System"/>
    <s v="Rebel"/>
    <m/>
    <m/>
    <s v="0125A000001ESVfQAO"/>
    <b v="0"/>
    <m/>
    <b v="0"/>
    <m/>
    <m/>
    <x v="3"/>
    <b v="0"/>
    <d v="2021-06-29T20:34:55"/>
    <s v="0056e00000Bd8OtAAJ"/>
    <m/>
    <b v="0"/>
    <x v="0"/>
    <n v="0"/>
    <n v="0"/>
    <n v="168010"/>
    <m/>
    <x v="539"/>
    <n v="5"/>
    <n v="0"/>
  </r>
  <r>
    <s v="0013100001puTdTAAU"/>
    <b v="0"/>
    <m/>
    <b v="0"/>
    <s v="7015A000001zMbJQAU"/>
    <m/>
    <m/>
    <x v="35"/>
    <b v="0"/>
    <m/>
    <m/>
    <s v="0035A00003poDE5QAM"/>
    <m/>
    <m/>
    <s v="0055A00000Bnt5hQAB"/>
    <b v="1"/>
    <d v="2021-04-02T15:12:06"/>
    <m/>
    <b v="0"/>
    <m/>
    <m/>
    <b v="0"/>
    <d v="2021-04-01T00:00:00"/>
    <n v="4"/>
    <n v="2021"/>
    <s v="Pipeline"/>
    <s v="Pipeline"/>
    <b v="0"/>
    <b v="0"/>
    <m/>
    <b v="1"/>
    <b v="0"/>
    <b v="0"/>
    <x v="15"/>
    <b v="0"/>
    <m/>
    <x v="0"/>
    <d v="2021-06-03T00:00:00"/>
    <s v="0055A00000Bnt5hQAB"/>
    <d v="2021-06-25T13:34:14"/>
    <m/>
    <d v="2021-04-02T15:13:05"/>
    <m/>
    <m/>
    <b v="0"/>
    <m/>
    <m/>
    <s v="Website"/>
    <m/>
    <m/>
    <m/>
    <m/>
    <m/>
    <x v="1691"/>
    <x v="0"/>
    <b v="0"/>
    <m/>
    <m/>
    <m/>
    <s v="0055A00000Bnt5hQAB"/>
    <s v="01s5A000005xBspQAE"/>
    <s v="Biotherapeutics"/>
    <m/>
    <s v="0035A00003poDE5QAM"/>
    <s v="System"/>
    <s v="Rebel"/>
    <m/>
    <m/>
    <s v="0125A000001ESVfQAO"/>
    <b v="0"/>
    <m/>
    <b v="0"/>
    <m/>
    <m/>
    <x v="5"/>
    <b v="0"/>
    <d v="2021-06-29T20:34:55"/>
    <s v="0056e00000Bd8OtAAJ"/>
    <m/>
    <b v="0"/>
    <x v="0"/>
    <n v="0"/>
    <n v="0"/>
    <n v="183010"/>
    <m/>
    <x v="540"/>
    <n v="30"/>
    <n v="0"/>
  </r>
  <r>
    <s v="0015A00002CRzVDQA1"/>
    <b v="0"/>
    <m/>
    <b v="0"/>
    <m/>
    <m/>
    <m/>
    <x v="267"/>
    <b v="0"/>
    <m/>
    <m/>
    <s v="0035A00003YbRXJQA3"/>
    <m/>
    <m/>
    <s v="0055A000008iLoOQAU"/>
    <b v="1"/>
    <d v="2019-09-11T21:25:33"/>
    <m/>
    <b v="0"/>
    <m/>
    <m/>
    <b v="0"/>
    <d v="2021-04-01T00:00:00"/>
    <n v="4"/>
    <n v="2021"/>
    <s v="Pipeline"/>
    <s v="Pipeline"/>
    <b v="0"/>
    <b v="0"/>
    <m/>
    <b v="1"/>
    <b v="0"/>
    <b v="0"/>
    <x v="15"/>
    <b v="0"/>
    <m/>
    <x v="0"/>
    <d v="2021-04-01T00:00:00"/>
    <s v="0055A00000Bd5F0QAJ"/>
    <d v="2021-06-11T09:34:10"/>
    <m/>
    <d v="2019-09-12T12:01:32"/>
    <m/>
    <m/>
    <b v="0"/>
    <m/>
    <m/>
    <s v="Website"/>
    <m/>
    <m/>
    <m/>
    <m/>
    <m/>
    <x v="1692"/>
    <x v="0"/>
    <b v="0"/>
    <m/>
    <m/>
    <m/>
    <s v="0055A00000Bd5F0QAJ"/>
    <s v="01s5A000004PlSkQAK"/>
    <m/>
    <m/>
    <s v="0035A00003YbRXJQA3"/>
    <s v="System"/>
    <s v="Rebel"/>
    <m/>
    <m/>
    <s v="0125A000001ESVfQAO"/>
    <b v="0"/>
    <m/>
    <b v="0"/>
    <m/>
    <m/>
    <x v="3"/>
    <b v="0"/>
    <d v="2021-06-29T20:34:54"/>
    <s v="0056e00000BdE5OAAV"/>
    <m/>
    <b v="0"/>
    <x v="0"/>
    <n v="0"/>
    <n v="0"/>
    <n v="141450"/>
    <m/>
    <x v="541"/>
    <n v="5"/>
    <n v="0"/>
  </r>
  <r>
    <s v="0015A00002OJEulQAH"/>
    <b v="0"/>
    <m/>
    <b v="0"/>
    <s v="7015A000001zMbJQAU"/>
    <m/>
    <m/>
    <x v="267"/>
    <b v="0"/>
    <m/>
    <m/>
    <s v="0035A00003ifibtQAA"/>
    <m/>
    <m/>
    <s v="0055A000008zqzaQAA"/>
    <b v="1"/>
    <d v="2020-08-14T18:26:24"/>
    <m/>
    <b v="0"/>
    <m/>
    <m/>
    <b v="0"/>
    <d v="2021-04-01T00:00:00"/>
    <n v="4"/>
    <n v="2021"/>
    <s v="Pipeline"/>
    <s v="Pipeline"/>
    <b v="0"/>
    <b v="0"/>
    <m/>
    <b v="1"/>
    <b v="0"/>
    <b v="0"/>
    <x v="14"/>
    <b v="0"/>
    <m/>
    <x v="0"/>
    <d v="2021-05-20T00:00:00"/>
    <s v="0055A00000BcmLYQAZ"/>
    <d v="2021-06-28T14:09:42"/>
    <m/>
    <m/>
    <m/>
    <m/>
    <b v="0"/>
    <m/>
    <m/>
    <s v="Website"/>
    <m/>
    <m/>
    <m/>
    <m/>
    <m/>
    <x v="1693"/>
    <x v="0"/>
    <b v="0"/>
    <m/>
    <m/>
    <m/>
    <s v="0055A00000BcmLYQAZ"/>
    <s v="01s5A000005x0vsQAA"/>
    <s v="Biotherapeutics;Other"/>
    <m/>
    <s v="0035A00003ifibtQAA"/>
    <s v="System"/>
    <s v="Rebel"/>
    <m/>
    <m/>
    <s v="0125A000001ESVfQAO"/>
    <b v="0"/>
    <m/>
    <b v="0"/>
    <m/>
    <m/>
    <x v="3"/>
    <b v="0"/>
    <d v="2021-06-29T20:34:55"/>
    <s v="0056e00000BdE5OAAV"/>
    <m/>
    <b v="0"/>
    <x v="0"/>
    <n v="0"/>
    <n v="0"/>
    <n v="174800"/>
    <m/>
    <x v="210"/>
    <n v="5"/>
    <n v="0"/>
  </r>
  <r>
    <s v="0015A00002JN2I4QAL"/>
    <b v="0"/>
    <m/>
    <b v="0"/>
    <s v="7015A000001qb0JQAQ"/>
    <m/>
    <m/>
    <x v="308"/>
    <b v="0"/>
    <m/>
    <m/>
    <s v="0035A00003dadCoQAI"/>
    <s v="Director said all capex dec on hold until summer at ealrieiest"/>
    <s v="Impacted"/>
    <s v="0055A000008zqzaQAA"/>
    <b v="1"/>
    <d v="2020-03-19T15:43:49"/>
    <m/>
    <b v="0"/>
    <m/>
    <m/>
    <b v="0"/>
    <d v="2021-04-01T00:00:00"/>
    <n v="4"/>
    <n v="2021"/>
    <s v="Pipeline"/>
    <s v="Pipeline"/>
    <b v="0"/>
    <b v="0"/>
    <m/>
    <b v="1"/>
    <b v="0"/>
    <b v="0"/>
    <x v="15"/>
    <b v="0"/>
    <m/>
    <x v="0"/>
    <d v="2020-11-23T00:00:00"/>
    <s v="0055A00000Bnt5hQAB"/>
    <d v="2021-06-11T14:33:43"/>
    <m/>
    <d v="2020-03-19T15:45:49"/>
    <m/>
    <m/>
    <b v="0"/>
    <m/>
    <m/>
    <s v="Trade Show"/>
    <m/>
    <m/>
    <m/>
    <m/>
    <m/>
    <x v="1694"/>
    <x v="0"/>
    <b v="0"/>
    <m/>
    <m/>
    <m/>
    <s v="0055A00000Bnt5hQAB"/>
    <s v="01s5A000005xBsuQAE"/>
    <s v="Biotherapeutics"/>
    <m/>
    <s v="0035A00003dadCoQAI"/>
    <s v="System"/>
    <s v="Rebel"/>
    <m/>
    <m/>
    <s v="0125A000001ESVfQAO"/>
    <b v="0"/>
    <m/>
    <b v="0"/>
    <m/>
    <m/>
    <x v="3"/>
    <b v="0"/>
    <d v="2021-06-29T20:34:55"/>
    <s v="0056e00000Bd8OeAAJ"/>
    <m/>
    <b v="0"/>
    <x v="0"/>
    <n v="0"/>
    <n v="0"/>
    <n v="178078"/>
    <m/>
    <x v="542"/>
    <n v="5"/>
    <n v="0"/>
  </r>
  <r>
    <s v="0013100001p58X5AAI"/>
    <b v="0"/>
    <m/>
    <b v="0"/>
    <m/>
    <m/>
    <m/>
    <x v="10"/>
    <b v="0"/>
    <m/>
    <m/>
    <s v="0035A00003Ydk8tQAB"/>
    <s v="out of lab until May"/>
    <s v="Impacted"/>
    <s v="0055A000008zqzaQAA"/>
    <b v="1"/>
    <d v="2019-09-17T15:40:02"/>
    <m/>
    <b v="0"/>
    <m/>
    <m/>
    <b v="0"/>
    <d v="2021-04-01T00:00:00"/>
    <n v="4"/>
    <n v="2021"/>
    <s v="Pipeline"/>
    <s v="Pipeline"/>
    <b v="0"/>
    <b v="0"/>
    <m/>
    <b v="1"/>
    <b v="0"/>
    <b v="0"/>
    <x v="15"/>
    <b v="0"/>
    <m/>
    <x v="0"/>
    <d v="2021-05-04T00:00:00"/>
    <s v="0055A00000Bd4j9QAB"/>
    <d v="2021-06-07T12:29:57"/>
    <m/>
    <d v="2020-01-14T14:27:38"/>
    <m/>
    <m/>
    <b v="0"/>
    <m/>
    <m/>
    <s v="Website"/>
    <m/>
    <m/>
    <m/>
    <m/>
    <m/>
    <x v="1695"/>
    <x v="0"/>
    <b v="0"/>
    <m/>
    <m/>
    <m/>
    <s v="0055A00000Bd4j9QAB"/>
    <s v="01s5A000004PlSkQAK"/>
    <m/>
    <m/>
    <s v="0035A00003Ydk8tQAB"/>
    <s v="System"/>
    <s v="Rebel"/>
    <m/>
    <m/>
    <s v="0125A000001ESVfQAO"/>
    <b v="0"/>
    <m/>
    <b v="0"/>
    <m/>
    <m/>
    <x v="5"/>
    <b v="0"/>
    <d v="2021-06-29T20:34:54"/>
    <s v="0056e00000BdE5OAAV"/>
    <m/>
    <b v="0"/>
    <x v="0"/>
    <n v="0"/>
    <n v="0"/>
    <n v="141450"/>
    <m/>
    <x v="543"/>
    <n v="30"/>
    <n v="0"/>
  </r>
  <r>
    <s v="0015A00002LgX1AQAV"/>
    <b v="0"/>
    <m/>
    <b v="0"/>
    <m/>
    <m/>
    <m/>
    <x v="10"/>
    <b v="0"/>
    <m/>
    <m/>
    <s v="0035A00003gS1cJQAS"/>
    <m/>
    <s v="Unknown"/>
    <s v="0055A00000BNXCfQAP"/>
    <b v="1"/>
    <d v="2020-06-23T20:37:59"/>
    <m/>
    <b v="0"/>
    <m/>
    <m/>
    <b v="0"/>
    <d v="2021-04-01T00:00:00"/>
    <n v="4"/>
    <n v="2021"/>
    <s v="Pipeline"/>
    <s v="Pipeline"/>
    <b v="0"/>
    <b v="0"/>
    <m/>
    <b v="1"/>
    <b v="0"/>
    <b v="0"/>
    <x v="15"/>
    <b v="0"/>
    <m/>
    <x v="0"/>
    <d v="2021-06-09T00:00:00"/>
    <s v="0055A00000BNXCfQAP"/>
    <d v="2021-06-24T19:49:38"/>
    <m/>
    <d v="2021-04-27T17:57:42"/>
    <m/>
    <m/>
    <b v="0"/>
    <m/>
    <m/>
    <s v="Website"/>
    <m/>
    <m/>
    <m/>
    <m/>
    <m/>
    <x v="1696"/>
    <x v="0"/>
    <b v="0"/>
    <m/>
    <m/>
    <m/>
    <s v="0055A00000BNXCfQAP"/>
    <s v="01s5A000005x0sjQAA"/>
    <s v="Biotherapeutics"/>
    <m/>
    <s v="0035A00003gS1cJQAS"/>
    <s v="System"/>
    <s v="Rebel"/>
    <m/>
    <m/>
    <s v="0125A000001ESVfQAO"/>
    <b v="0"/>
    <m/>
    <b v="0"/>
    <m/>
    <m/>
    <x v="3"/>
    <b v="0"/>
    <d v="2021-06-29T20:34:55"/>
    <s v="0055A00000BctN7QAJ"/>
    <m/>
    <b v="0"/>
    <x v="0"/>
    <n v="0"/>
    <n v="0"/>
    <n v="152000"/>
    <m/>
    <x v="192"/>
    <n v="5"/>
    <n v="0"/>
  </r>
  <r>
    <s v="0015A00002DyJsiQAF"/>
    <b v="0"/>
    <m/>
    <b v="0"/>
    <m/>
    <m/>
    <m/>
    <x v="10"/>
    <b v="0"/>
    <m/>
    <m/>
    <s v="0035A00003XXdDbQAL"/>
    <m/>
    <m/>
    <s v="00531000007KAu8AAG"/>
    <b v="1"/>
    <d v="2019-08-12T12:31:35"/>
    <m/>
    <b v="0"/>
    <m/>
    <m/>
    <b v="0"/>
    <d v="2021-04-01T00:00:00"/>
    <n v="4"/>
    <n v="2021"/>
    <s v="Pipeline"/>
    <s v="Pipeline"/>
    <b v="0"/>
    <b v="0"/>
    <m/>
    <b v="1"/>
    <b v="0"/>
    <b v="0"/>
    <x v="15"/>
    <b v="0"/>
    <s v="Auto-Classic"/>
    <x v="0"/>
    <d v="2019-03-11T00:00:00"/>
    <s v="0055A00000BclF5QAJ"/>
    <d v="2021-06-01T19:07:23"/>
    <m/>
    <d v="2021-03-24T16:18:44"/>
    <m/>
    <m/>
    <b v="0"/>
    <m/>
    <m/>
    <s v="Website"/>
    <m/>
    <m/>
    <m/>
    <m/>
    <m/>
    <x v="1697"/>
    <x v="0"/>
    <b v="0"/>
    <m/>
    <m/>
    <m/>
    <s v="00531000007KAu8AAG"/>
    <s v="01s5A000005xBsuQAE"/>
    <s v="Biotherapeutics"/>
    <m/>
    <s v="0035A00003XXdDbQAL"/>
    <s v="System"/>
    <s v="ZipChip"/>
    <m/>
    <m/>
    <s v="0125A000001ESVfQAO"/>
    <b v="0"/>
    <m/>
    <b v="0"/>
    <m/>
    <m/>
    <x v="3"/>
    <b v="0"/>
    <d v="2021-06-29T20:34:54"/>
    <s v="0055A00000Bd4jEQAR"/>
    <m/>
    <b v="0"/>
    <x v="0"/>
    <n v="0"/>
    <n v="0"/>
    <n v="98134"/>
    <m/>
    <x v="116"/>
    <n v="5"/>
    <n v="0"/>
  </r>
  <r>
    <s v="0015A00002JPAgoQAH"/>
    <b v="0"/>
    <m/>
    <b v="0"/>
    <s v="7015A000001zMbNQAU"/>
    <m/>
    <m/>
    <x v="312"/>
    <b v="0"/>
    <m/>
    <m/>
    <s v="0035A00003kfSYAQA2"/>
    <m/>
    <m/>
    <s v="0055A000008iLoOQAU"/>
    <b v="1"/>
    <d v="2020-10-26T12:52:11"/>
    <m/>
    <b v="0"/>
    <m/>
    <m/>
    <b v="0"/>
    <d v="2021-04-01T00:00:00"/>
    <n v="4"/>
    <n v="2021"/>
    <s v="Pipeline"/>
    <s v="Pipeline"/>
    <b v="0"/>
    <b v="0"/>
    <m/>
    <b v="1"/>
    <b v="0"/>
    <b v="0"/>
    <x v="15"/>
    <b v="0"/>
    <s v="Auto-Classic"/>
    <x v="0"/>
    <d v="2020-10-27T00:00:00"/>
    <s v="00531000007KAu8AAG"/>
    <d v="2021-06-25T15:20:42"/>
    <m/>
    <d v="2021-02-04T11:09:24"/>
    <m/>
    <m/>
    <b v="0"/>
    <m/>
    <s v="Biotherapeutics"/>
    <s v="Website"/>
    <m/>
    <m/>
    <m/>
    <m/>
    <m/>
    <x v="1698"/>
    <x v="0"/>
    <b v="0"/>
    <m/>
    <m/>
    <m/>
    <s v="00531000007KAu8AAG"/>
    <s v="01s5A000005xBsuQAE"/>
    <s v="Biotherapeutics"/>
    <m/>
    <s v="0035A00003kfSYAQA2"/>
    <s v="System"/>
    <s v="ZipChip"/>
    <m/>
    <m/>
    <s v="0125A000001ESVfQAO"/>
    <b v="0"/>
    <m/>
    <b v="0"/>
    <m/>
    <m/>
    <x v="3"/>
    <b v="0"/>
    <d v="2021-06-29T20:34:55"/>
    <s v="0055A00000Bd4jEQAR"/>
    <m/>
    <b v="0"/>
    <x v="0"/>
    <n v="0"/>
    <n v="0"/>
    <n v="98134"/>
    <m/>
    <x v="116"/>
    <n v="5"/>
    <n v="0"/>
  </r>
  <r>
    <s v="0016e00002XSqc7AAD"/>
    <b v="0"/>
    <m/>
    <b v="0"/>
    <s v="7015A000001zMbNQAU"/>
    <m/>
    <m/>
    <x v="10"/>
    <b v="0"/>
    <m/>
    <m/>
    <s v="0036e00003qfzICAAY"/>
    <m/>
    <m/>
    <s v="0055A000008zqzaQAA"/>
    <b v="1"/>
    <d v="2021-04-26T18:51:23"/>
    <m/>
    <b v="0"/>
    <m/>
    <m/>
    <b v="0"/>
    <d v="2021-04-01T00:00:00"/>
    <n v="4"/>
    <n v="2021"/>
    <s v="Pipeline"/>
    <s v="Pipeline"/>
    <b v="0"/>
    <b v="0"/>
    <m/>
    <b v="1"/>
    <b v="0"/>
    <b v="0"/>
    <x v="15"/>
    <b v="0"/>
    <s v="Auto-Si"/>
    <x v="0"/>
    <d v="2021-05-11T00:00:00"/>
    <s v="0055A00000BclF5QAJ"/>
    <d v="2021-06-01T19:07:17"/>
    <m/>
    <m/>
    <m/>
    <m/>
    <b v="0"/>
    <m/>
    <m/>
    <s v="Website"/>
    <m/>
    <m/>
    <m/>
    <m/>
    <m/>
    <x v="1699"/>
    <x v="0"/>
    <b v="0"/>
    <m/>
    <m/>
    <m/>
    <s v="0055A00000Bd0KeQAJ"/>
    <s v="01s5A000005xBspQAE"/>
    <s v="Other"/>
    <m/>
    <s v="0036e00003qfzICAAY"/>
    <s v="System"/>
    <s v="ZipChip"/>
    <m/>
    <m/>
    <s v="0125A000001ESVfQAO"/>
    <b v="0"/>
    <m/>
    <b v="0"/>
    <m/>
    <m/>
    <x v="3"/>
    <b v="0"/>
    <d v="2021-06-29T20:34:55"/>
    <s v="0055A00000BctMnQAJ"/>
    <m/>
    <b v="0"/>
    <x v="0"/>
    <n v="0"/>
    <n v="0"/>
    <n v="96570"/>
    <m/>
    <x v="544"/>
    <n v="5"/>
    <n v="0"/>
  </r>
  <r>
    <s v="0015A00002TB5RgQAL"/>
    <b v="0"/>
    <m/>
    <b v="0"/>
    <s v="7015A000001zMbNQAU"/>
    <m/>
    <m/>
    <x v="10"/>
    <b v="0"/>
    <m/>
    <m/>
    <s v="0035A00003mdUN1QAM"/>
    <m/>
    <m/>
    <s v="0055A000008iLoOQAU"/>
    <b v="1"/>
    <d v="2020-12-29T14:47:40"/>
    <m/>
    <b v="0"/>
    <m/>
    <m/>
    <b v="0"/>
    <d v="2021-04-01T00:00:00"/>
    <n v="4"/>
    <n v="2021"/>
    <s v="Pipeline"/>
    <s v="Pipeline"/>
    <b v="0"/>
    <b v="0"/>
    <m/>
    <b v="1"/>
    <b v="0"/>
    <b v="0"/>
    <x v="17"/>
    <b v="0"/>
    <s v="Auto-Si"/>
    <x v="0"/>
    <m/>
    <s v="0055A00000BclF5QAJ"/>
    <d v="2021-06-03T12:58:36"/>
    <m/>
    <d v="2020-12-29T14:53:57"/>
    <m/>
    <m/>
    <b v="0"/>
    <m/>
    <m/>
    <s v="Prospecting Journey"/>
    <m/>
    <m/>
    <s v="Sciex"/>
    <s v="Other (text field)"/>
    <m/>
    <x v="1700"/>
    <x v="0"/>
    <b v="0"/>
    <m/>
    <m/>
    <m/>
    <s v="0056e00000BdAUZAA3"/>
    <s v="01s5A000005xBsuQAE"/>
    <s v="Metabolomics;Other"/>
    <m/>
    <s v="0035A00003mdUN1QAM"/>
    <s v="System"/>
    <s v="ZipChip"/>
    <m/>
    <m/>
    <s v="0125A000001ESVfQAO"/>
    <b v="0"/>
    <m/>
    <b v="0"/>
    <m/>
    <m/>
    <x v="3"/>
    <b v="0"/>
    <d v="2021-06-29T20:34:55"/>
    <s v="0055A00000Bd3dKQAR"/>
    <m/>
    <b v="0"/>
    <x v="0"/>
    <n v="0"/>
    <n v="0"/>
    <n v="102727"/>
    <m/>
    <x v="203"/>
    <n v="5"/>
    <n v="0"/>
  </r>
  <r>
    <s v="0015A00002UfvEYQAZ"/>
    <b v="0"/>
    <m/>
    <b v="0"/>
    <s v="7015A000001eOmcQAE"/>
    <m/>
    <m/>
    <x v="10"/>
    <b v="0"/>
    <m/>
    <m/>
    <s v="0035A00003nbPk7QAE"/>
    <m/>
    <m/>
    <s v="00531000007KAu8AAG"/>
    <b v="1"/>
    <d v="2021-02-09T10:36:25"/>
    <m/>
    <b v="0"/>
    <m/>
    <m/>
    <b v="0"/>
    <d v="2021-04-01T00:00:00"/>
    <n v="4"/>
    <n v="2021"/>
    <s v="Pipeline"/>
    <s v="Pipeline"/>
    <b v="0"/>
    <b v="0"/>
    <m/>
    <b v="1"/>
    <b v="0"/>
    <b v="0"/>
    <x v="15"/>
    <b v="0"/>
    <s v="Auto-Si"/>
    <x v="0"/>
    <d v="2021-03-31T00:00:00"/>
    <s v="0055A00000BclF5QAJ"/>
    <d v="2021-06-01T19:07:28"/>
    <m/>
    <m/>
    <m/>
    <m/>
    <b v="0"/>
    <m/>
    <m/>
    <s v="Prospecting Journey"/>
    <m/>
    <m/>
    <s v="Sciex"/>
    <m/>
    <m/>
    <x v="1701"/>
    <x v="0"/>
    <b v="0"/>
    <m/>
    <m/>
    <m/>
    <s v="00531000007KAu8AAG"/>
    <s v="01s5A000005xBsuQAE"/>
    <m/>
    <m/>
    <s v="0035A00003nbPk7QAE"/>
    <s v="System"/>
    <s v="ZipChip"/>
    <m/>
    <m/>
    <s v="0125A000001ESVfQAO"/>
    <b v="0"/>
    <m/>
    <b v="0"/>
    <m/>
    <m/>
    <x v="3"/>
    <b v="0"/>
    <d v="2021-06-29T20:34:55"/>
    <s v="0055A00000Bd4jEQAR"/>
    <m/>
    <b v="0"/>
    <x v="0"/>
    <n v="0"/>
    <n v="0"/>
    <n v="102727"/>
    <m/>
    <x v="203"/>
    <n v="5"/>
    <n v="0"/>
  </r>
  <r>
    <s v="0015A00002CSQxuQAH"/>
    <b v="0"/>
    <m/>
    <b v="0"/>
    <s v="7015A000001qVpeQAE"/>
    <m/>
    <m/>
    <x v="10"/>
    <b v="0"/>
    <m/>
    <m/>
    <s v="0035A00003VCkYbQAL"/>
    <s v="Has Lab Access. Major purchases are on hold for the foreseeable"/>
    <s v="Impacted"/>
    <s v="0055A000008iLoOQAU"/>
    <b v="1"/>
    <d v="2019-05-10T15:54:09"/>
    <m/>
    <b v="0"/>
    <m/>
    <m/>
    <b v="0"/>
    <d v="2021-04-01T00:00:00"/>
    <n v="4"/>
    <n v="2021"/>
    <s v="Pipeline"/>
    <s v="Pipeline"/>
    <b v="0"/>
    <b v="0"/>
    <m/>
    <b v="1"/>
    <b v="0"/>
    <b v="0"/>
    <x v="15"/>
    <b v="0"/>
    <s v="Auto-Classic"/>
    <x v="0"/>
    <d v="2021-06-11T00:00:00"/>
    <s v="0055A000008zqzaQAA"/>
    <d v="2021-06-11T14:43:58"/>
    <m/>
    <d v="2019-05-17T13:55:53"/>
    <m/>
    <m/>
    <b v="0"/>
    <m/>
    <m/>
    <s v="Website"/>
    <m/>
    <m/>
    <m/>
    <m/>
    <m/>
    <x v="1702"/>
    <x v="0"/>
    <b v="0"/>
    <m/>
    <m/>
    <m/>
    <s v="0055A000008zqzaQAA"/>
    <s v="01s5A000005x0sjQAA"/>
    <s v="Metabolomics"/>
    <m/>
    <s v="0035A00003VCkYbQAL"/>
    <s v="System"/>
    <s v="ZipChip"/>
    <m/>
    <m/>
    <s v="0125A000001ESVfQAO"/>
    <b v="0"/>
    <m/>
    <b v="0"/>
    <m/>
    <m/>
    <x v="3"/>
    <b v="0"/>
    <d v="2021-06-29T20:34:54"/>
    <s v="0055A000008iLmcQAE"/>
    <m/>
    <b v="0"/>
    <x v="0"/>
    <n v="0"/>
    <n v="0"/>
    <n v="85000"/>
    <m/>
    <x v="159"/>
    <n v="5"/>
    <n v="0"/>
  </r>
  <r>
    <s v="0013100001n7DqWAAU"/>
    <b v="0"/>
    <m/>
    <b v="0"/>
    <s v="7015A000001qU0OQAU"/>
    <m/>
    <m/>
    <x v="10"/>
    <b v="0"/>
    <m/>
    <m/>
    <s v="0035A00003XVp8sQAD"/>
    <m/>
    <s v="Impacted"/>
    <s v="00531000007KAu8AAG"/>
    <b v="1"/>
    <d v="2019-08-01T18:44:23"/>
    <m/>
    <b v="0"/>
    <m/>
    <m/>
    <b v="0"/>
    <d v="2021-04-01T00:00:00"/>
    <n v="4"/>
    <n v="2021"/>
    <s v="Pipeline"/>
    <s v="Pipeline"/>
    <b v="0"/>
    <b v="0"/>
    <m/>
    <b v="1"/>
    <b v="0"/>
    <b v="0"/>
    <x v="15"/>
    <b v="0"/>
    <s v="Auto-Classic"/>
    <x v="0"/>
    <d v="2020-06-30T00:00:00"/>
    <s v="0055A00000BclF5QAJ"/>
    <d v="2021-06-01T19:07:17"/>
    <m/>
    <d v="2021-03-24T12:01:03"/>
    <m/>
    <m/>
    <b v="0"/>
    <m/>
    <m/>
    <s v="Trade Show"/>
    <m/>
    <m/>
    <s v="Thermo"/>
    <m/>
    <m/>
    <x v="1703"/>
    <x v="0"/>
    <b v="0"/>
    <m/>
    <s v="Purchasing Thermo Eclipse"/>
    <m/>
    <s v="00531000007KAu8AAG"/>
    <s v="01s5A000005xBsuQAE"/>
    <s v="Biotherapeutics"/>
    <m/>
    <s v="0035A00003XVp8sQAD"/>
    <s v="System"/>
    <s v="ZipChip"/>
    <m/>
    <m/>
    <s v="0125A000001ESVfQAO"/>
    <b v="0"/>
    <m/>
    <b v="0"/>
    <m/>
    <m/>
    <x v="3"/>
    <b v="0"/>
    <d v="2021-06-29T20:34:54"/>
    <s v="0055A00000Bd4jEQAR"/>
    <m/>
    <b v="0"/>
    <x v="0"/>
    <n v="0"/>
    <n v="0"/>
    <n v="104701"/>
    <m/>
    <x v="184"/>
    <n v="5"/>
    <n v="0"/>
  </r>
  <r>
    <s v="0015A00002DwJKeQAN"/>
    <b v="0"/>
    <m/>
    <b v="0"/>
    <s v="7015A0000022hBpQAI"/>
    <m/>
    <m/>
    <x v="197"/>
    <b v="0"/>
    <m/>
    <m/>
    <s v="0035A00003XVOu2QAH"/>
    <s v="Half staff per day"/>
    <s v="Impacted"/>
    <s v="00531000007KAu8AAG"/>
    <b v="1"/>
    <d v="2019-07-31T08:03:22"/>
    <m/>
    <b v="0"/>
    <m/>
    <m/>
    <b v="0"/>
    <d v="2021-04-01T00:00:00"/>
    <n v="4"/>
    <n v="2021"/>
    <s v="Pipeline"/>
    <s v="Pipeline"/>
    <b v="0"/>
    <b v="0"/>
    <m/>
    <b v="1"/>
    <b v="0"/>
    <b v="0"/>
    <x v="15"/>
    <b v="0"/>
    <s v="Auto-Classic"/>
    <x v="0"/>
    <d v="2020-07-03T00:00:00"/>
    <s v="0055A00000BclF5QAJ"/>
    <d v="2021-06-01T19:07:17"/>
    <m/>
    <d v="2021-03-24T12:11:16"/>
    <m/>
    <m/>
    <b v="0"/>
    <m/>
    <m/>
    <s v="Trade Show"/>
    <m/>
    <m/>
    <s v="Thermo"/>
    <s v="QE EMR UHMR (Plus, HF, HF-X with BioPharma);Other (text field)"/>
    <m/>
    <x v="1704"/>
    <x v="0"/>
    <b v="0"/>
    <m/>
    <s v="Bruker Maxis"/>
    <s v="Protein Characterization"/>
    <s v="00531000007KAu8AAG"/>
    <s v="01s5A000005x0vsQAA"/>
    <s v="Biotherapeutics"/>
    <m/>
    <s v="0035A00003XVOu2QAH"/>
    <s v="System"/>
    <s v="ZipChip"/>
    <m/>
    <m/>
    <s v="0125A000001ESVfQAO"/>
    <b v="0"/>
    <m/>
    <b v="0"/>
    <m/>
    <m/>
    <x v="3"/>
    <b v="0"/>
    <d v="2021-06-29T20:34:54"/>
    <s v="0055A00000Bd4jEQAR"/>
    <m/>
    <b v="0"/>
    <x v="0"/>
    <n v="0"/>
    <n v="0"/>
    <n v="95495"/>
    <m/>
    <x v="170"/>
    <n v="5"/>
    <n v="0"/>
  </r>
  <r>
    <s v="0015A00002FcQTCQA3"/>
    <b v="0"/>
    <m/>
    <b v="0"/>
    <s v="7015A000001P5MrQAK"/>
    <m/>
    <m/>
    <x v="252"/>
    <b v="0"/>
    <m/>
    <m/>
    <s v="0035A00003ZVWixQAH"/>
    <m/>
    <s v="No impact"/>
    <s v="0055A000008iLoOQAU"/>
    <b v="1"/>
    <d v="2019-10-15T15:04:17"/>
    <m/>
    <b v="0"/>
    <m/>
    <m/>
    <b v="0"/>
    <d v="2021-04-01T00:00:00"/>
    <n v="4"/>
    <n v="2021"/>
    <s v="Pipeline"/>
    <s v="Pipeline"/>
    <b v="0"/>
    <b v="0"/>
    <m/>
    <b v="1"/>
    <b v="0"/>
    <b v="0"/>
    <x v="14"/>
    <b v="0"/>
    <m/>
    <x v="0"/>
    <d v="2021-06-03T00:00:00"/>
    <s v="0055A00000Bd0KeQAJ"/>
    <d v="2021-06-25T20:30:30"/>
    <m/>
    <d v="2020-04-09T13:15:39"/>
    <m/>
    <m/>
    <b v="0"/>
    <m/>
    <s v="Other"/>
    <s v="Webinar"/>
    <m/>
    <m/>
    <s v="Thermo"/>
    <s v="QE EMR UHMR (Plus, HF, HF-X with BioPharma)"/>
    <m/>
    <x v="1705"/>
    <x v="0"/>
    <b v="0"/>
    <m/>
    <m/>
    <m/>
    <s v="0055A00000Bd0KeQAJ"/>
    <s v="01s5A000005x0sjQAA"/>
    <s v="Other"/>
    <m/>
    <s v="0035A00003ZVWixQAH"/>
    <s v="System"/>
    <s v="ZipChip"/>
    <m/>
    <m/>
    <s v="0125A000001ESVfQAO"/>
    <b v="0"/>
    <m/>
    <b v="0"/>
    <m/>
    <m/>
    <x v="3"/>
    <b v="0"/>
    <d v="2021-06-29T20:34:54"/>
    <s v="0055A000008iLmcQAE"/>
    <m/>
    <b v="0"/>
    <x v="0"/>
    <n v="0"/>
    <n v="0"/>
    <n v="68640"/>
    <m/>
    <x v="545"/>
    <n v="5"/>
    <n v="0"/>
  </r>
  <r>
    <s v="0015A000022RQbWQAW"/>
    <b v="0"/>
    <m/>
    <b v="0"/>
    <m/>
    <m/>
    <m/>
    <x v="274"/>
    <b v="0"/>
    <m/>
    <m/>
    <s v="0035A00003Ji3gCQAR"/>
    <m/>
    <s v="Unknown"/>
    <s v="00531000008FRNUAA4"/>
    <b v="1"/>
    <d v="2018-07-19T13:20:55"/>
    <m/>
    <b v="0"/>
    <m/>
    <m/>
    <b v="0"/>
    <d v="2021-04-01T00:00:00"/>
    <n v="4"/>
    <n v="2021"/>
    <s v="Pipeline"/>
    <s v="Pipeline"/>
    <b v="0"/>
    <b v="0"/>
    <m/>
    <b v="1"/>
    <b v="0"/>
    <b v="0"/>
    <x v="15"/>
    <b v="0"/>
    <s v="Auto-Classic"/>
    <x v="0"/>
    <m/>
    <s v="00531000007KAu8AAG"/>
    <d v="2021-06-25T15:21:21"/>
    <m/>
    <d v="2021-03-24T12:07:29"/>
    <m/>
    <m/>
    <b v="0"/>
    <m/>
    <s v="Biotherapeutics"/>
    <s v="Website"/>
    <m/>
    <m/>
    <s v="Thermo"/>
    <s v="QE EMR UHMR (Plus, HF, HF-X with BioPharma)"/>
    <m/>
    <x v="1706"/>
    <x v="0"/>
    <b v="0"/>
    <m/>
    <m/>
    <m/>
    <s v="00531000007KAu8AAG"/>
    <s v="01s5A000005xBsuQAE"/>
    <s v="Biotherapeutics"/>
    <m/>
    <s v="0035A00003Ji3gCQAR"/>
    <s v="System"/>
    <s v="ZipChip"/>
    <m/>
    <m/>
    <s v="0125A000001ESVfQAO"/>
    <b v="0"/>
    <m/>
    <b v="0"/>
    <m/>
    <m/>
    <x v="3"/>
    <b v="0"/>
    <d v="2021-06-29T20:34:54"/>
    <s v="0055A00000Bd4jEQAR"/>
    <m/>
    <b v="0"/>
    <x v="0"/>
    <n v="0"/>
    <n v="0"/>
    <n v="98134"/>
    <m/>
    <x v="116"/>
    <n v="5"/>
    <n v="0"/>
  </r>
  <r>
    <s v="0015A00002RhW5xQAF"/>
    <b v="0"/>
    <m/>
    <b v="0"/>
    <s v="7015A000001zMbNQAU"/>
    <m/>
    <m/>
    <x v="10"/>
    <b v="0"/>
    <m/>
    <m/>
    <s v="0035A00003lUelMQAS"/>
    <m/>
    <m/>
    <s v="0055A000009sa63QAA"/>
    <b v="1"/>
    <d v="2020-11-30T20:59:25"/>
    <m/>
    <b v="0"/>
    <m/>
    <m/>
    <b v="0"/>
    <d v="2021-04-01T00:00:00"/>
    <n v="4"/>
    <n v="2021"/>
    <s v="Pipeline"/>
    <s v="Pipeline"/>
    <b v="0"/>
    <b v="0"/>
    <m/>
    <b v="1"/>
    <b v="0"/>
    <b v="0"/>
    <x v="19"/>
    <b v="0"/>
    <m/>
    <x v="0"/>
    <d v="2020-11-30T00:00:00"/>
    <s v="00531000007MUoEAAW"/>
    <d v="2020-12-03T16:41:50"/>
    <m/>
    <d v="2020-12-03T16:41:50"/>
    <m/>
    <m/>
    <b v="0"/>
    <m/>
    <m/>
    <s v="Website"/>
    <m/>
    <m/>
    <m/>
    <m/>
    <m/>
    <x v="1707"/>
    <x v="0"/>
    <b v="0"/>
    <m/>
    <m/>
    <m/>
    <s v="0055A000009sa63QAA"/>
    <s v="01s31000003qafjAAA"/>
    <s v="All Hazards"/>
    <m/>
    <s v="0035A00003lUelMQAS"/>
    <m/>
    <s v="MX908"/>
    <m/>
    <m/>
    <s v="0125A000001ESVgQAO"/>
    <b v="0"/>
    <m/>
    <b v="0"/>
    <m/>
    <m/>
    <x v="2"/>
    <b v="0"/>
    <d v="2021-06-29T20:34:55"/>
    <m/>
    <m/>
    <b v="0"/>
    <x v="0"/>
    <m/>
    <m/>
    <n v="72527.27"/>
    <m/>
    <x v="546"/>
    <n v="10"/>
    <n v="0"/>
  </r>
  <r>
    <s v="0015A00002VnncqQAB"/>
    <b v="0"/>
    <m/>
    <b v="0"/>
    <m/>
    <m/>
    <m/>
    <x v="139"/>
    <b v="0"/>
    <m/>
    <m/>
    <s v="0035A00003oruR6QAI"/>
    <m/>
    <m/>
    <s v="0055A00000BcmLTQAZ"/>
    <b v="1"/>
    <d v="2021-03-04T19:16:04"/>
    <m/>
    <b v="0"/>
    <m/>
    <m/>
    <b v="0"/>
    <d v="2021-01-01T00:00:00"/>
    <n v="1"/>
    <n v="2021"/>
    <s v="Pipeline"/>
    <s v="Pipeline"/>
    <b v="0"/>
    <b v="0"/>
    <m/>
    <b v="1"/>
    <b v="0"/>
    <b v="0"/>
    <x v="20"/>
    <b v="0"/>
    <m/>
    <x v="0"/>
    <m/>
    <s v="0055A00000BclF5QAJ"/>
    <d v="2021-04-11T20:08:00"/>
    <m/>
    <d v="2021-03-05T00:04:29"/>
    <m/>
    <m/>
    <b v="0"/>
    <m/>
    <m/>
    <s v="Field Sales"/>
    <m/>
    <m/>
    <m/>
    <m/>
    <m/>
    <x v="1708"/>
    <x v="0"/>
    <b v="0"/>
    <m/>
    <m/>
    <m/>
    <s v="00531000007KgPgAAK"/>
    <s v="01s31000003qafjAAA"/>
    <m/>
    <m/>
    <s v="0035A00003oruR6QAI"/>
    <m/>
    <s v="MX908"/>
    <m/>
    <m/>
    <s v="0125A000001NaBLQA0"/>
    <b v="0"/>
    <m/>
    <b v="0"/>
    <m/>
    <m/>
    <x v="3"/>
    <b v="0"/>
    <d v="2021-06-29T20:34:55"/>
    <m/>
    <m/>
    <b v="0"/>
    <x v="0"/>
    <m/>
    <m/>
    <n v="72136"/>
    <m/>
    <x v="547"/>
    <n v="5"/>
    <n v="0"/>
  </r>
  <r>
    <s v="0015A00002UhTZ5QAN"/>
    <b v="0"/>
    <m/>
    <b v="0"/>
    <s v="7015A000001zMbJQAU"/>
    <m/>
    <m/>
    <x v="68"/>
    <b v="0"/>
    <m/>
    <m/>
    <s v="0035A00003oqf7SQAQ"/>
    <m/>
    <m/>
    <s v="0055A000009sa63QAA"/>
    <b v="1"/>
    <d v="2021-02-23T20:48:04"/>
    <m/>
    <b v="0"/>
    <m/>
    <m/>
    <b v="0"/>
    <d v="2022-01-01T00:00:00"/>
    <n v="1"/>
    <n v="2022"/>
    <s v="Pipeline"/>
    <s v="Pipeline"/>
    <b v="0"/>
    <b v="0"/>
    <m/>
    <b v="1"/>
    <b v="0"/>
    <b v="0"/>
    <x v="19"/>
    <b v="0"/>
    <m/>
    <x v="0"/>
    <d v="2021-02-23T00:00:00"/>
    <s v="0055A00000BclF5QAJ"/>
    <d v="2021-04-10T23:03:08"/>
    <m/>
    <m/>
    <m/>
    <m/>
    <b v="0"/>
    <m/>
    <m/>
    <s v="Website"/>
    <m/>
    <m/>
    <m/>
    <m/>
    <m/>
    <x v="1709"/>
    <x v="0"/>
    <b v="0"/>
    <m/>
    <m/>
    <m/>
    <s v="0055A000009sa63QAA"/>
    <s v="01s31000003qafjAAA"/>
    <s v="Drugs"/>
    <s v="Drugs"/>
    <s v="0035A00003oqf7SQAQ"/>
    <m/>
    <s v="MX908"/>
    <m/>
    <m/>
    <s v="0125A000001NaBLQA0"/>
    <b v="0"/>
    <s v="Explosives"/>
    <b v="0"/>
    <m/>
    <m/>
    <x v="3"/>
    <b v="0"/>
    <d v="2021-06-29T20:34:55"/>
    <m/>
    <m/>
    <b v="0"/>
    <x v="0"/>
    <m/>
    <m/>
    <n v="71421.56"/>
    <m/>
    <x v="548"/>
    <n v="5"/>
    <n v="0"/>
  </r>
  <r>
    <s v="0015A000027zS6xQAE"/>
    <b v="0"/>
    <m/>
    <b v="0"/>
    <m/>
    <m/>
    <m/>
    <x v="68"/>
    <b v="0"/>
    <m/>
    <m/>
    <s v="0035A00003PsToFQAV"/>
    <m/>
    <m/>
    <s v="00531000007MUoEAAW"/>
    <b v="1"/>
    <d v="2018-12-20T19:17:46"/>
    <m/>
    <b v="0"/>
    <m/>
    <m/>
    <b v="0"/>
    <d v="2022-01-01T00:00:00"/>
    <n v="1"/>
    <n v="2022"/>
    <s v="Pipeline"/>
    <s v="Pipeline"/>
    <b v="0"/>
    <b v="0"/>
    <m/>
    <b v="1"/>
    <b v="0"/>
    <b v="0"/>
    <x v="20"/>
    <b v="0"/>
    <m/>
    <x v="0"/>
    <d v="2018-12-21T00:00:00"/>
    <s v="00531000007KgPgAAK"/>
    <d v="2021-06-14T14:47:24"/>
    <m/>
    <d v="2020-01-06T18:18:11"/>
    <m/>
    <m/>
    <b v="0"/>
    <m/>
    <m/>
    <s v="Field Sales"/>
    <m/>
    <m/>
    <m/>
    <m/>
    <m/>
    <x v="1710"/>
    <x v="1"/>
    <b v="0"/>
    <m/>
    <m/>
    <m/>
    <s v="00531000007KgPgAAK"/>
    <s v="01s31000003qafjAAA"/>
    <s v="Drugs"/>
    <s v="Drugs"/>
    <s v="0035A00003PsToFQAV"/>
    <m/>
    <s v="MX908"/>
    <m/>
    <m/>
    <s v="0125A000001NaBLQA0"/>
    <b v="0"/>
    <m/>
    <b v="0"/>
    <m/>
    <m/>
    <x v="4"/>
    <b v="0"/>
    <d v="2021-06-29T20:34:54"/>
    <m/>
    <m/>
    <b v="0"/>
    <x v="0"/>
    <n v="1"/>
    <n v="1"/>
    <n v="71699"/>
    <m/>
    <x v="549"/>
    <n v="30"/>
    <n v="0"/>
  </r>
  <r>
    <s v="0015A00002FspadQAB"/>
    <b v="0"/>
    <m/>
    <b v="0"/>
    <m/>
    <m/>
    <m/>
    <x v="113"/>
    <b v="0"/>
    <m/>
    <m/>
    <s v="0035A00003ZhO0EQAV"/>
    <m/>
    <m/>
    <s v="00531000007MUoEAAW"/>
    <b v="1"/>
    <d v="2019-10-25T13:05:39"/>
    <m/>
    <b v="0"/>
    <m/>
    <m/>
    <b v="0"/>
    <d v="2020-02-01T00:00:00"/>
    <n v="2"/>
    <n v="2020"/>
    <s v="Pipeline"/>
    <s v="Pipeline"/>
    <b v="0"/>
    <b v="0"/>
    <m/>
    <b v="1"/>
    <b v="0"/>
    <b v="0"/>
    <x v="20"/>
    <b v="0"/>
    <m/>
    <x v="0"/>
    <d v="2019-10-25T00:00:00"/>
    <s v="0055A000009s6n0QAA"/>
    <d v="2020-09-17T14:49:03"/>
    <m/>
    <d v="2020-01-06T18:18:06"/>
    <m/>
    <m/>
    <b v="0"/>
    <m/>
    <m/>
    <s v="Website"/>
    <m/>
    <m/>
    <m/>
    <m/>
    <m/>
    <x v="1711"/>
    <x v="0"/>
    <b v="0"/>
    <m/>
    <m/>
    <m/>
    <s v="00531000007KgPgAAK"/>
    <s v="01s31000003qafjAAA"/>
    <s v="Drugs"/>
    <m/>
    <s v="0035A00003ZhO0EQAV"/>
    <m/>
    <m/>
    <m/>
    <m/>
    <s v="0125A000001NaBLQA0"/>
    <b v="0"/>
    <m/>
    <b v="0"/>
    <m/>
    <m/>
    <x v="2"/>
    <b v="0"/>
    <d v="2021-06-29T20:34:54"/>
    <m/>
    <m/>
    <b v="0"/>
    <x v="0"/>
    <m/>
    <m/>
    <n v="65437"/>
    <m/>
    <x v="74"/>
    <n v="10"/>
    <n v="0"/>
  </r>
  <r>
    <s v="0015A00002CTTHQQA5"/>
    <b v="0"/>
    <m/>
    <b v="0"/>
    <s v="7015A000001Zks9QAC"/>
    <m/>
    <m/>
    <x v="29"/>
    <b v="0"/>
    <m/>
    <m/>
    <s v="0035A00003VDwu1QAD"/>
    <m/>
    <m/>
    <s v="0055A000009sa63QAA"/>
    <b v="1"/>
    <d v="2019-05-20T16:33:53"/>
    <m/>
    <b v="0"/>
    <m/>
    <m/>
    <b v="0"/>
    <d v="2022-02-01T00:00:00"/>
    <n v="2"/>
    <n v="2022"/>
    <s v="Pipeline"/>
    <s v="Pipeline"/>
    <b v="0"/>
    <b v="0"/>
    <m/>
    <b v="1"/>
    <b v="0"/>
    <b v="0"/>
    <x v="19"/>
    <b v="0"/>
    <m/>
    <x v="0"/>
    <d v="2019-05-15T00:00:00"/>
    <s v="0055A000009sa63QAA"/>
    <d v="2021-06-21T04:55:29"/>
    <m/>
    <d v="2020-12-28T06:03:25"/>
    <m/>
    <m/>
    <b v="0"/>
    <m/>
    <m/>
    <s v="Field Sales"/>
    <m/>
    <m/>
    <m/>
    <m/>
    <m/>
    <x v="1712"/>
    <x v="0"/>
    <b v="0"/>
    <m/>
    <m/>
    <m/>
    <s v="0055A000009sa63QAA"/>
    <s v="01s31000003qafjAAA"/>
    <s v="All Hazards"/>
    <m/>
    <s v="0035A00003VDwu1QAD"/>
    <m/>
    <m/>
    <m/>
    <m/>
    <s v="0125A000001NaBLQA0"/>
    <b v="0"/>
    <m/>
    <b v="0"/>
    <m/>
    <m/>
    <x v="4"/>
    <b v="0"/>
    <d v="2021-06-29T20:34:54"/>
    <m/>
    <m/>
    <b v="0"/>
    <x v="0"/>
    <m/>
    <m/>
    <n v="99036.26"/>
    <m/>
    <x v="550"/>
    <n v="30"/>
    <n v="0"/>
  </r>
  <r>
    <s v="0015A00002IrmI2QAJ"/>
    <b v="0"/>
    <m/>
    <b v="0"/>
    <m/>
    <m/>
    <m/>
    <x v="29"/>
    <b v="0"/>
    <m/>
    <m/>
    <s v="0035A00003dYiLfQAK"/>
    <m/>
    <m/>
    <s v="0055A000009sa63QAA"/>
    <b v="1"/>
    <d v="2020-03-02T22:33:48"/>
    <m/>
    <b v="0"/>
    <m/>
    <m/>
    <b v="0"/>
    <d v="2022-02-01T00:00:00"/>
    <n v="2"/>
    <n v="2022"/>
    <s v="Pipeline"/>
    <s v="Pipeline"/>
    <b v="0"/>
    <b v="0"/>
    <m/>
    <b v="1"/>
    <b v="0"/>
    <b v="0"/>
    <x v="19"/>
    <b v="0"/>
    <m/>
    <x v="0"/>
    <d v="2020-03-02T00:00:00"/>
    <s v="0055A000009sa63QAA"/>
    <d v="2021-04-26T04:18:15"/>
    <m/>
    <d v="2020-12-28T05:07:16"/>
    <m/>
    <m/>
    <b v="0"/>
    <m/>
    <m/>
    <s v="Website"/>
    <m/>
    <m/>
    <m/>
    <m/>
    <m/>
    <x v="1713"/>
    <x v="0"/>
    <b v="0"/>
    <m/>
    <m/>
    <m/>
    <s v="0055A000009sa63QAA"/>
    <s v="01s31000003qafjAAA"/>
    <s v="Drugs"/>
    <m/>
    <s v="0035A00003dYiLfQAK"/>
    <m/>
    <s v="MX908"/>
    <m/>
    <m/>
    <s v="0125A000001NaBLQA0"/>
    <b v="0"/>
    <m/>
    <b v="0"/>
    <m/>
    <m/>
    <x v="3"/>
    <b v="0"/>
    <d v="2021-06-29T20:34:55"/>
    <m/>
    <m/>
    <b v="0"/>
    <x v="0"/>
    <m/>
    <m/>
    <n v="71717.100000000006"/>
    <m/>
    <x v="551"/>
    <n v="5"/>
    <n v="0"/>
  </r>
  <r>
    <s v="0015A00002JMiaYQAT"/>
    <b v="0"/>
    <m/>
    <b v="0"/>
    <m/>
    <m/>
    <m/>
    <x v="29"/>
    <b v="0"/>
    <m/>
    <m/>
    <s v="0035A00003daJQNQA2"/>
    <m/>
    <m/>
    <s v="0055A000009sa63QAA"/>
    <b v="1"/>
    <d v="2020-03-17T03:16:20"/>
    <m/>
    <b v="0"/>
    <m/>
    <m/>
    <b v="0"/>
    <d v="2022-02-01T00:00:00"/>
    <n v="2"/>
    <n v="2022"/>
    <s v="Pipeline"/>
    <s v="Pipeline"/>
    <b v="0"/>
    <b v="0"/>
    <m/>
    <b v="1"/>
    <b v="0"/>
    <b v="0"/>
    <x v="19"/>
    <b v="0"/>
    <m/>
    <x v="0"/>
    <d v="2020-03-16T00:00:00"/>
    <s v="0055A000009sa63QAA"/>
    <d v="2021-04-26T04:11:29"/>
    <m/>
    <d v="2020-12-03T16:41:50"/>
    <m/>
    <m/>
    <b v="0"/>
    <m/>
    <m/>
    <s v="Website"/>
    <m/>
    <m/>
    <m/>
    <m/>
    <m/>
    <x v="1714"/>
    <x v="0"/>
    <b v="0"/>
    <m/>
    <m/>
    <m/>
    <s v="0055A000009sa63QAA"/>
    <s v="01s31000003qafjAAA"/>
    <s v="Drugs"/>
    <m/>
    <s v="0035A00003daJQNQA2"/>
    <m/>
    <s v="MX908"/>
    <m/>
    <m/>
    <s v="0125A000001NaBLQA0"/>
    <b v="0"/>
    <m/>
    <b v="0"/>
    <m/>
    <m/>
    <x v="2"/>
    <b v="0"/>
    <d v="2021-06-29T20:34:55"/>
    <m/>
    <m/>
    <b v="0"/>
    <x v="0"/>
    <m/>
    <m/>
    <n v="71323.05"/>
    <m/>
    <x v="552"/>
    <n v="10"/>
    <n v="0"/>
  </r>
  <r>
    <s v="0015A00002FTt9CQAT"/>
    <b v="0"/>
    <m/>
    <b v="0"/>
    <m/>
    <m/>
    <m/>
    <x v="29"/>
    <b v="0"/>
    <m/>
    <m/>
    <s v="0035A00003aJI1TQAW"/>
    <m/>
    <m/>
    <s v="0055A000009sa63QAA"/>
    <b v="1"/>
    <d v="2019-12-03T19:34:44"/>
    <m/>
    <b v="0"/>
    <m/>
    <m/>
    <b v="0"/>
    <d v="2022-02-01T00:00:00"/>
    <n v="2"/>
    <n v="2022"/>
    <s v="Pipeline"/>
    <s v="Pipeline"/>
    <b v="0"/>
    <b v="0"/>
    <m/>
    <b v="1"/>
    <b v="0"/>
    <b v="0"/>
    <x v="21"/>
    <b v="0"/>
    <m/>
    <x v="0"/>
    <d v="2020-06-30T00:00:00"/>
    <s v="0055A000009sa63QAA"/>
    <d v="2021-04-26T04:15:45"/>
    <m/>
    <d v="2020-12-28T05:04:46"/>
    <m/>
    <m/>
    <b v="0"/>
    <m/>
    <m/>
    <s v="Website"/>
    <m/>
    <m/>
    <m/>
    <m/>
    <m/>
    <x v="1715"/>
    <x v="0"/>
    <b v="0"/>
    <m/>
    <m/>
    <m/>
    <s v="0055A000009sa63QAA"/>
    <s v="01s31000003qafjAAA"/>
    <s v="Drugs"/>
    <m/>
    <s v="0035A00003aJI1TQAW"/>
    <m/>
    <s v="MX908"/>
    <m/>
    <m/>
    <s v="0125A000001NaBLQA0"/>
    <b v="0"/>
    <m/>
    <b v="0"/>
    <m/>
    <m/>
    <x v="3"/>
    <b v="0"/>
    <d v="2021-06-29T20:34:55"/>
    <m/>
    <m/>
    <b v="0"/>
    <x v="0"/>
    <m/>
    <m/>
    <n v="71132.59"/>
    <m/>
    <x v="553"/>
    <n v="5"/>
    <n v="0"/>
  </r>
  <r>
    <s v="0015A00002G9lT5QAJ"/>
    <b v="0"/>
    <m/>
    <b v="0"/>
    <m/>
    <m/>
    <m/>
    <x v="29"/>
    <b v="0"/>
    <m/>
    <m/>
    <s v="0035A00003aVbWbQAK"/>
    <m/>
    <m/>
    <s v="0055A000009sa63QAA"/>
    <b v="1"/>
    <d v="2019-11-13T15:47:08"/>
    <m/>
    <b v="0"/>
    <m/>
    <m/>
    <b v="0"/>
    <d v="2022-02-01T00:00:00"/>
    <n v="2"/>
    <n v="2022"/>
    <s v="Pipeline"/>
    <s v="Pipeline"/>
    <b v="0"/>
    <b v="0"/>
    <m/>
    <b v="1"/>
    <b v="0"/>
    <b v="0"/>
    <x v="19"/>
    <b v="0"/>
    <m/>
    <x v="0"/>
    <d v="2019-11-12T00:00:00"/>
    <s v="0055A000009sa63QAA"/>
    <d v="2021-04-26T04:20:09"/>
    <m/>
    <d v="2020-12-28T05:05:33"/>
    <m/>
    <m/>
    <b v="0"/>
    <m/>
    <m/>
    <s v="Inside Sales"/>
    <m/>
    <m/>
    <m/>
    <m/>
    <m/>
    <x v="1716"/>
    <x v="0"/>
    <b v="0"/>
    <m/>
    <m/>
    <m/>
    <s v="0055A000009sa63QAA"/>
    <s v="01s31000003qafjAAA"/>
    <s v="Drugs"/>
    <m/>
    <s v="0035A00003aVbWbQAK"/>
    <m/>
    <s v="MX908"/>
    <m/>
    <m/>
    <s v="0125A000001NaBLQA0"/>
    <b v="0"/>
    <m/>
    <b v="0"/>
    <m/>
    <m/>
    <x v="3"/>
    <b v="0"/>
    <d v="2021-06-29T20:34:55"/>
    <m/>
    <m/>
    <b v="0"/>
    <x v="0"/>
    <m/>
    <m/>
    <n v="72529.98"/>
    <m/>
    <x v="554"/>
    <n v="5"/>
    <n v="0"/>
  </r>
  <r>
    <s v="0016e00002XTgrWAAT"/>
    <b v="0"/>
    <m/>
    <b v="0"/>
    <s v="7016e000001eR8MAAU"/>
    <m/>
    <m/>
    <x v="29"/>
    <b v="0"/>
    <m/>
    <m/>
    <s v="0036e00003qgrIRAAY"/>
    <m/>
    <m/>
    <s v="0055A000009sa63QAA"/>
    <b v="1"/>
    <d v="2021-05-03T21:58:50"/>
    <m/>
    <b v="0"/>
    <m/>
    <m/>
    <b v="0"/>
    <d v="2022-02-01T00:00:00"/>
    <n v="2"/>
    <n v="2022"/>
    <s v="Pipeline"/>
    <s v="Pipeline"/>
    <b v="0"/>
    <b v="0"/>
    <m/>
    <b v="1"/>
    <b v="0"/>
    <b v="0"/>
    <x v="19"/>
    <b v="0"/>
    <m/>
    <x v="0"/>
    <d v="2020-09-24T00:00:00"/>
    <s v="0055A00000BclF5QAJ"/>
    <d v="2021-05-13T21:32:59"/>
    <m/>
    <m/>
    <m/>
    <m/>
    <b v="0"/>
    <m/>
    <m/>
    <s v="Trade Show"/>
    <m/>
    <m/>
    <m/>
    <m/>
    <m/>
    <x v="1717"/>
    <x v="0"/>
    <b v="0"/>
    <m/>
    <m/>
    <m/>
    <s v="0055A000009sa63QAA"/>
    <s v="01s31000003qafjAAA"/>
    <s v="Drugs"/>
    <m/>
    <s v="0036e00003qgrIRAAY"/>
    <m/>
    <s v="MX908"/>
    <m/>
    <m/>
    <s v="0125A000001NaBLQA0"/>
    <b v="0"/>
    <m/>
    <b v="0"/>
    <m/>
    <m/>
    <x v="3"/>
    <b v="0"/>
    <d v="2021-06-29T20:34:55"/>
    <m/>
    <m/>
    <b v="0"/>
    <x v="0"/>
    <m/>
    <m/>
    <n v="448195"/>
    <m/>
    <x v="555"/>
    <n v="5"/>
    <n v="0"/>
  </r>
  <r>
    <s v="0013100001mIovHAAS"/>
    <b v="0"/>
    <m/>
    <b v="0"/>
    <s v="7015A000001eDu3QAE"/>
    <m/>
    <m/>
    <x v="29"/>
    <b v="0"/>
    <m/>
    <m/>
    <s v="0035A00003cbQuCQAU"/>
    <m/>
    <m/>
    <s v="0055A000009sa63QAA"/>
    <b v="1"/>
    <d v="2020-02-06T21:11:15"/>
    <m/>
    <b v="0"/>
    <m/>
    <m/>
    <b v="0"/>
    <d v="2022-02-01T00:00:00"/>
    <n v="2"/>
    <n v="2022"/>
    <s v="Pipeline"/>
    <s v="Pipeline"/>
    <b v="0"/>
    <b v="0"/>
    <s v="COPS"/>
    <b v="1"/>
    <b v="0"/>
    <b v="0"/>
    <x v="19"/>
    <b v="0"/>
    <m/>
    <x v="0"/>
    <d v="2020-02-06T00:00:00"/>
    <s v="0055A000009sa63QAA"/>
    <d v="2021-04-26T04:19:16"/>
    <m/>
    <d v="2020-07-16T18:53:22"/>
    <m/>
    <m/>
    <b v="0"/>
    <m/>
    <m/>
    <s v="Eblasts"/>
    <m/>
    <m/>
    <m/>
    <m/>
    <m/>
    <x v="1718"/>
    <x v="0"/>
    <b v="0"/>
    <m/>
    <m/>
    <m/>
    <s v="0055A000009sa63QAA"/>
    <s v="01s31000003qafjAAA"/>
    <s v="Drugs"/>
    <m/>
    <s v="0035A00003cbQuCQAU"/>
    <m/>
    <s v="MX908"/>
    <m/>
    <m/>
    <s v="0125A000001NaBLQA0"/>
    <b v="0"/>
    <m/>
    <b v="0"/>
    <m/>
    <m/>
    <x v="2"/>
    <b v="0"/>
    <d v="2021-06-29T20:34:55"/>
    <m/>
    <m/>
    <b v="0"/>
    <x v="0"/>
    <m/>
    <m/>
    <n v="72175"/>
    <m/>
    <x v="556"/>
    <n v="10"/>
    <n v="0"/>
  </r>
  <r>
    <s v="0015A00002VpDohQAF"/>
    <b v="0"/>
    <m/>
    <b v="0"/>
    <m/>
    <m/>
    <m/>
    <x v="29"/>
    <b v="0"/>
    <m/>
    <m/>
    <s v="0035A00003otKWxQAM"/>
    <m/>
    <m/>
    <s v="0055A000009sa63QAA"/>
    <b v="1"/>
    <d v="2021-03-15T22:20:12"/>
    <m/>
    <b v="0"/>
    <s v="Farr West"/>
    <d v="2022-06-30T00:00:00"/>
    <b v="0"/>
    <d v="2022-02-01T00:00:00"/>
    <n v="2"/>
    <n v="2022"/>
    <s v="Pipeline"/>
    <s v="Pipeline"/>
    <b v="0"/>
    <b v="0"/>
    <s v="HSGP"/>
    <b v="1"/>
    <b v="0"/>
    <b v="0"/>
    <x v="19"/>
    <b v="0"/>
    <m/>
    <x v="0"/>
    <d v="2021-03-15T00:00:00"/>
    <s v="0055A00000BclF5QAJ"/>
    <d v="2021-04-11T19:52:07"/>
    <m/>
    <d v="2021-03-15T22:25:03"/>
    <m/>
    <m/>
    <b v="0"/>
    <m/>
    <m/>
    <s v="Inside Sales"/>
    <m/>
    <m/>
    <m/>
    <m/>
    <m/>
    <x v="1719"/>
    <x v="0"/>
    <b v="0"/>
    <m/>
    <m/>
    <m/>
    <s v="0055A000009sa63QAA"/>
    <s v="01s31000003qafjAAA"/>
    <s v="All Hazards"/>
    <s v="All Hazards"/>
    <s v="0035A00003otKWxQAM"/>
    <m/>
    <s v="MX908"/>
    <m/>
    <m/>
    <s v="0125A000001NaBLQA0"/>
    <b v="0"/>
    <m/>
    <b v="0"/>
    <m/>
    <m/>
    <x v="4"/>
    <b v="0"/>
    <d v="2021-06-29T20:34:55"/>
    <m/>
    <m/>
    <b v="0"/>
    <x v="0"/>
    <m/>
    <m/>
    <n v="59286.6"/>
    <m/>
    <x v="255"/>
    <n v="30"/>
    <n v="0"/>
  </r>
  <r>
    <s v="0015A00002Dy9kOQAR"/>
    <b v="0"/>
    <m/>
    <b v="0"/>
    <s v="7015A000001qXCPQA2"/>
    <m/>
    <m/>
    <x v="29"/>
    <b v="0"/>
    <m/>
    <m/>
    <s v="0035A00003XXUAxQAP"/>
    <m/>
    <m/>
    <s v="0055A000009sa63QAA"/>
    <b v="1"/>
    <d v="2019-08-09T19:38:28"/>
    <m/>
    <b v="0"/>
    <m/>
    <m/>
    <b v="0"/>
    <d v="2022-02-01T00:00:00"/>
    <n v="2"/>
    <n v="2022"/>
    <s v="Pipeline"/>
    <s v="Pipeline"/>
    <b v="0"/>
    <b v="0"/>
    <m/>
    <b v="1"/>
    <b v="0"/>
    <b v="0"/>
    <x v="19"/>
    <b v="0"/>
    <m/>
    <x v="0"/>
    <d v="2019-08-08T00:00:00"/>
    <s v="0055A000009sa63QAA"/>
    <d v="2021-04-20T05:30:08"/>
    <m/>
    <d v="2020-12-28T05:07:44"/>
    <m/>
    <m/>
    <b v="0"/>
    <m/>
    <m/>
    <s v="Trade Show"/>
    <m/>
    <m/>
    <m/>
    <m/>
    <m/>
    <x v="1720"/>
    <x v="1"/>
    <b v="0"/>
    <m/>
    <m/>
    <m/>
    <s v="0055A000009sa63QAA"/>
    <s v="01s31000003qafjAAA"/>
    <s v="Drugs;All Hazards"/>
    <m/>
    <s v="0035A00003XXUAxQAP"/>
    <m/>
    <s v="MX908"/>
    <m/>
    <m/>
    <s v="0125A000001NaBLQA0"/>
    <b v="0"/>
    <m/>
    <b v="0"/>
    <m/>
    <m/>
    <x v="3"/>
    <b v="0"/>
    <d v="2021-06-29T20:34:54"/>
    <m/>
    <m/>
    <b v="0"/>
    <x v="0"/>
    <m/>
    <m/>
    <n v="71209.789999999994"/>
    <m/>
    <x v="557"/>
    <n v="5"/>
    <n v="0"/>
  </r>
  <r>
    <s v="0015A00002Dz7c4QAB"/>
    <b v="0"/>
    <m/>
    <b v="0"/>
    <s v="7015A000001qWmgQAE"/>
    <m/>
    <m/>
    <x v="29"/>
    <b v="0"/>
    <m/>
    <m/>
    <s v="0035A00003XYSf9QAH"/>
    <m/>
    <m/>
    <s v="0055A000009sa63QAA"/>
    <b v="1"/>
    <d v="2019-08-18T23:14:22"/>
    <m/>
    <b v="0"/>
    <m/>
    <m/>
    <b v="0"/>
    <d v="2022-02-01T00:00:00"/>
    <n v="2"/>
    <n v="2022"/>
    <s v="Pipeline"/>
    <s v="Pipeline"/>
    <b v="0"/>
    <b v="0"/>
    <m/>
    <b v="1"/>
    <b v="0"/>
    <b v="0"/>
    <x v="19"/>
    <b v="0"/>
    <m/>
    <x v="0"/>
    <d v="2019-08-16T00:00:00"/>
    <s v="0055A000009sa63QAA"/>
    <d v="2021-04-26T04:14:13"/>
    <m/>
    <d v="2020-12-28T05:08:17"/>
    <m/>
    <m/>
    <b v="0"/>
    <m/>
    <m/>
    <s v="Trade Show"/>
    <m/>
    <m/>
    <m/>
    <m/>
    <m/>
    <x v="1721"/>
    <x v="1"/>
    <b v="0"/>
    <m/>
    <m/>
    <m/>
    <s v="0055A000009sa63QAA"/>
    <s v="01s31000003qafjAAA"/>
    <s v="Drugs"/>
    <m/>
    <s v="0035A00003XYSf9QAH"/>
    <m/>
    <s v="MX908"/>
    <m/>
    <m/>
    <s v="0125A000001NaBLQA0"/>
    <b v="0"/>
    <m/>
    <b v="0"/>
    <m/>
    <m/>
    <x v="3"/>
    <b v="0"/>
    <d v="2021-06-29T20:34:54"/>
    <m/>
    <m/>
    <b v="0"/>
    <x v="0"/>
    <m/>
    <m/>
    <n v="70583.13"/>
    <m/>
    <x v="558"/>
    <n v="5"/>
    <n v="0"/>
  </r>
  <r>
    <s v="0015A00002HdHurQAF"/>
    <b v="0"/>
    <m/>
    <b v="0"/>
    <m/>
    <m/>
    <m/>
    <x v="29"/>
    <b v="0"/>
    <m/>
    <m/>
    <s v="0035A00003cb5IlQAI"/>
    <m/>
    <m/>
    <s v="0055A000009sa63QAA"/>
    <b v="1"/>
    <d v="2020-02-04T16:31:08"/>
    <m/>
    <b v="0"/>
    <m/>
    <m/>
    <b v="0"/>
    <d v="2022-02-01T00:00:00"/>
    <n v="2"/>
    <n v="2022"/>
    <s v="Pipeline"/>
    <s v="Pipeline"/>
    <b v="0"/>
    <b v="0"/>
    <m/>
    <b v="1"/>
    <b v="0"/>
    <b v="0"/>
    <x v="19"/>
    <b v="0"/>
    <m/>
    <x v="0"/>
    <d v="2020-02-03T00:00:00"/>
    <s v="0055A000009sa63QAA"/>
    <d v="2021-06-07T06:22:38"/>
    <m/>
    <d v="2020-12-03T16:41:50"/>
    <m/>
    <m/>
    <b v="0"/>
    <m/>
    <m/>
    <s v="Website"/>
    <m/>
    <m/>
    <m/>
    <m/>
    <m/>
    <x v="1722"/>
    <x v="0"/>
    <b v="0"/>
    <m/>
    <m/>
    <m/>
    <s v="0055A000009sa63QAA"/>
    <s v="01s31000003qafjAAA"/>
    <s v="All Hazards"/>
    <m/>
    <s v="0035A00003cb5IlQAI"/>
    <s v="System"/>
    <s v="MX908"/>
    <m/>
    <m/>
    <s v="0125A000001NaBLQA0"/>
    <b v="0"/>
    <m/>
    <b v="0"/>
    <m/>
    <m/>
    <x v="2"/>
    <b v="0"/>
    <d v="2021-06-29T20:34:55"/>
    <m/>
    <m/>
    <b v="0"/>
    <x v="0"/>
    <n v="0"/>
    <n v="0"/>
    <n v="65913"/>
    <m/>
    <x v="559"/>
    <n v="10"/>
    <n v="0"/>
  </r>
  <r>
    <s v="0015A000022QmMDQA0"/>
    <b v="0"/>
    <m/>
    <b v="0"/>
    <m/>
    <m/>
    <m/>
    <x v="98"/>
    <b v="0"/>
    <m/>
    <m/>
    <s v="0035A00003IPPTNQA5"/>
    <m/>
    <m/>
    <s v="00531000007MUoEAAW"/>
    <b v="1"/>
    <d v="2018-06-26T14:57:07"/>
    <m/>
    <b v="0"/>
    <m/>
    <m/>
    <b v="0"/>
    <d v="2020-03-01T00:00:00"/>
    <n v="3"/>
    <n v="2020"/>
    <s v="Pipeline"/>
    <s v="Pipeline"/>
    <b v="0"/>
    <b v="0"/>
    <m/>
    <b v="1"/>
    <b v="0"/>
    <b v="0"/>
    <x v="22"/>
    <b v="0"/>
    <m/>
    <x v="0"/>
    <d v="2018-06-26T00:00:00"/>
    <s v="0055A000009s6n0QAA"/>
    <d v="2020-09-17T14:48:56"/>
    <m/>
    <d v="2020-01-06T18:18:06"/>
    <m/>
    <m/>
    <b v="0"/>
    <m/>
    <s v="All Hazards"/>
    <s v="Website"/>
    <m/>
    <m/>
    <m/>
    <m/>
    <m/>
    <x v="1723"/>
    <x v="0"/>
    <b v="0"/>
    <m/>
    <m/>
    <m/>
    <s v="00531000007Es7rAAC"/>
    <s v="01s31000003qafjAAA"/>
    <s v="All Hazards"/>
    <m/>
    <s v="0035A00003IPPTNQA5"/>
    <m/>
    <m/>
    <m/>
    <m/>
    <s v="0125A000001NaBLQA0"/>
    <b v="0"/>
    <m/>
    <b v="0"/>
    <m/>
    <m/>
    <x v="2"/>
    <b v="0"/>
    <d v="2021-06-29T20:34:54"/>
    <m/>
    <m/>
    <b v="0"/>
    <x v="0"/>
    <m/>
    <m/>
    <n v="196791"/>
    <m/>
    <x v="560"/>
    <n v="10"/>
    <n v="0"/>
  </r>
  <r>
    <s v="0015A000021OEZ5QAO"/>
    <b v="0"/>
    <m/>
    <b v="0"/>
    <s v="7015A000001Zks9QAC"/>
    <m/>
    <m/>
    <x v="98"/>
    <b v="0"/>
    <m/>
    <m/>
    <s v="0035A00003INSv7QAH"/>
    <m/>
    <m/>
    <s v="00531000007MUoEAAW"/>
    <b v="1"/>
    <d v="2018-05-09T15:50:13"/>
    <m/>
    <b v="0"/>
    <m/>
    <m/>
    <b v="0"/>
    <d v="2020-03-01T00:00:00"/>
    <n v="3"/>
    <n v="2020"/>
    <s v="Pipeline"/>
    <s v="Pipeline"/>
    <b v="0"/>
    <b v="0"/>
    <m/>
    <b v="1"/>
    <b v="0"/>
    <b v="0"/>
    <x v="22"/>
    <b v="0"/>
    <m/>
    <x v="0"/>
    <d v="2020-05-26T00:00:00"/>
    <s v="0055A00000BclF5QAJ"/>
    <d v="2021-04-11T19:52:59"/>
    <m/>
    <d v="2020-01-06T18:18:06"/>
    <m/>
    <m/>
    <b v="0"/>
    <m/>
    <m/>
    <s v="Inside Sales"/>
    <m/>
    <m/>
    <m/>
    <m/>
    <m/>
    <x v="1724"/>
    <x v="0"/>
    <b v="0"/>
    <m/>
    <m/>
    <m/>
    <s v="00531000007Es7rAAC"/>
    <s v="01s31000003qafjAAA"/>
    <s v="All Hazards"/>
    <m/>
    <s v="0035A00003INSv7QAH"/>
    <m/>
    <m/>
    <m/>
    <s v="0Q05A0000013vPaSAI"/>
    <s v="0125A000001NaBLQA0"/>
    <b v="0"/>
    <m/>
    <b v="0"/>
    <m/>
    <m/>
    <x v="2"/>
    <b v="0"/>
    <d v="2021-06-29T20:34:54"/>
    <m/>
    <m/>
    <b v="0"/>
    <x v="0"/>
    <m/>
    <m/>
    <n v="66233"/>
    <m/>
    <x v="561"/>
    <n v="10"/>
    <n v="0"/>
  </r>
  <r>
    <s v="0015A00001yXnVjQAK"/>
    <b v="0"/>
    <m/>
    <b v="0"/>
    <s v="70131000001SirJAAS"/>
    <m/>
    <m/>
    <x v="96"/>
    <b v="0"/>
    <m/>
    <m/>
    <s v="0035A00003Gnv5tQAB"/>
    <m/>
    <m/>
    <s v="00531000007MUoEAAW"/>
    <b v="1"/>
    <d v="2018-02-11T19:51:54"/>
    <m/>
    <b v="0"/>
    <m/>
    <m/>
    <b v="0"/>
    <d v="2020-03-01T00:00:00"/>
    <n v="3"/>
    <n v="2020"/>
    <s v="Pipeline"/>
    <s v="Pipeline"/>
    <b v="0"/>
    <b v="0"/>
    <m/>
    <b v="1"/>
    <b v="0"/>
    <b v="0"/>
    <x v="20"/>
    <b v="0"/>
    <m/>
    <x v="0"/>
    <d v="2020-05-20T00:00:00"/>
    <s v="0055A00000BclF5QAJ"/>
    <d v="2021-04-11T21:42:29"/>
    <m/>
    <d v="2020-01-06T18:18:06"/>
    <m/>
    <m/>
    <b v="0"/>
    <m/>
    <m/>
    <s v="Trade Show"/>
    <m/>
    <m/>
    <m/>
    <m/>
    <m/>
    <x v="1725"/>
    <x v="0"/>
    <b v="0"/>
    <m/>
    <m/>
    <m/>
    <s v="00531000007KgPgAAK"/>
    <s v="01s31000003qafjAAA"/>
    <s v="CWAs"/>
    <m/>
    <s v="0035A00003Gnv5tQAB"/>
    <m/>
    <m/>
    <m/>
    <s v="0Q05A000001e65xSAA"/>
    <s v="0125A000001NaBLQA0"/>
    <b v="0"/>
    <m/>
    <b v="0"/>
    <m/>
    <m/>
    <x v="2"/>
    <b v="0"/>
    <d v="2021-06-29T20:34:54"/>
    <m/>
    <m/>
    <b v="0"/>
    <x v="0"/>
    <m/>
    <m/>
    <n v="66432"/>
    <m/>
    <x v="562"/>
    <n v="10"/>
    <n v="0"/>
  </r>
  <r>
    <s v="0015A00002NMXqWQAX"/>
    <b v="0"/>
    <m/>
    <b v="0"/>
    <s v="7015A000001eG0SQAU"/>
    <m/>
    <m/>
    <x v="40"/>
    <b v="0"/>
    <m/>
    <m/>
    <s v="0035A00003hj6DiQAI"/>
    <m/>
    <m/>
    <s v="0055A000009sa63QAA"/>
    <b v="1"/>
    <d v="2020-07-17T20:29:57"/>
    <m/>
    <b v="0"/>
    <m/>
    <m/>
    <b v="0"/>
    <d v="2021-03-01T00:00:00"/>
    <n v="3"/>
    <n v="2021"/>
    <s v="BestCase"/>
    <s v="Best Case"/>
    <b v="0"/>
    <b v="0"/>
    <s v="USDOJ"/>
    <b v="1"/>
    <b v="0"/>
    <b v="0"/>
    <x v="19"/>
    <b v="0"/>
    <m/>
    <x v="0"/>
    <d v="2020-07-13T00:00:00"/>
    <s v="0055A000009sa63QAA"/>
    <d v="2021-06-21T22:16:18"/>
    <m/>
    <d v="2021-06-21T22:11:06"/>
    <d v="2021-06-21T00:00:00"/>
    <m/>
    <b v="0"/>
    <m/>
    <m/>
    <s v="Advertisement"/>
    <m/>
    <m/>
    <m/>
    <m/>
    <m/>
    <x v="1726"/>
    <x v="0"/>
    <b v="0"/>
    <m/>
    <m/>
    <m/>
    <s v="0055A000009sa63QAA"/>
    <s v="01s31000003qafjAAA"/>
    <s v="Drugs"/>
    <m/>
    <s v="0035A00003hj6DiQAI"/>
    <m/>
    <s v="MX908"/>
    <m/>
    <m/>
    <s v="0125A000001NaBLQA0"/>
    <b v="0"/>
    <m/>
    <b v="0"/>
    <m/>
    <m/>
    <x v="8"/>
    <b v="0"/>
    <d v="2021-06-29T20:34:55"/>
    <m/>
    <m/>
    <b v="0"/>
    <x v="0"/>
    <m/>
    <m/>
    <n v="181987.74"/>
    <m/>
    <x v="563"/>
    <n v="70"/>
    <n v="0"/>
  </r>
  <r>
    <s v="0015A00002Uf1BcQAJ"/>
    <b v="0"/>
    <m/>
    <b v="0"/>
    <s v="7015A000001Ti5VQAS"/>
    <m/>
    <m/>
    <x v="40"/>
    <b v="0"/>
    <m/>
    <m/>
    <s v="0035A00003naQycQAE"/>
    <m/>
    <m/>
    <s v="0055A000009sa63QAA"/>
    <b v="1"/>
    <d v="2021-02-01T21:35:26"/>
    <m/>
    <b v="0"/>
    <m/>
    <m/>
    <b v="0"/>
    <d v="2021-03-01T00:00:00"/>
    <n v="3"/>
    <n v="2021"/>
    <s v="BestCase"/>
    <s v="Best Case"/>
    <b v="0"/>
    <b v="0"/>
    <s v="HIDTA"/>
    <b v="1"/>
    <b v="0"/>
    <b v="0"/>
    <x v="19"/>
    <b v="0"/>
    <m/>
    <x v="0"/>
    <d v="2021-02-17T00:00:00"/>
    <s v="0055A00000BclF5QAJ"/>
    <d v="2021-04-11T21:42:16"/>
    <m/>
    <d v="2021-03-19T04:54:40"/>
    <m/>
    <m/>
    <b v="0"/>
    <m/>
    <s v="Drugs"/>
    <s v="Other"/>
    <m/>
    <m/>
    <m/>
    <m/>
    <m/>
    <x v="1727"/>
    <x v="0"/>
    <b v="0"/>
    <m/>
    <m/>
    <m/>
    <s v="0055A000009sa63QAA"/>
    <s v="01s31000003qafjAAA"/>
    <s v="Drugs"/>
    <m/>
    <s v="0035A00003naQycQAE"/>
    <m/>
    <s v="MX908"/>
    <m/>
    <m/>
    <s v="0125A000001NaBLQA0"/>
    <b v="0"/>
    <m/>
    <b v="0"/>
    <m/>
    <m/>
    <x v="9"/>
    <b v="0"/>
    <d v="2021-06-29T20:34:55"/>
    <m/>
    <m/>
    <b v="0"/>
    <x v="0"/>
    <m/>
    <m/>
    <n v="65018.25"/>
    <m/>
    <x v="564"/>
    <n v="50"/>
    <n v="0"/>
  </r>
  <r>
    <s v="0015A00002DTJnaQAH"/>
    <b v="0"/>
    <m/>
    <b v="0"/>
    <m/>
    <m/>
    <m/>
    <x v="40"/>
    <b v="0"/>
    <m/>
    <m/>
    <s v="0035A00003WlSShQAN"/>
    <m/>
    <m/>
    <s v="0055A000009sa63QAA"/>
    <b v="1"/>
    <d v="2019-07-08T16:31:44"/>
    <m/>
    <b v="0"/>
    <m/>
    <m/>
    <b v="0"/>
    <d v="2021-03-01T00:00:00"/>
    <n v="3"/>
    <n v="2021"/>
    <s v="Pipeline"/>
    <s v="Pipeline"/>
    <b v="0"/>
    <b v="0"/>
    <m/>
    <b v="1"/>
    <b v="0"/>
    <b v="0"/>
    <x v="19"/>
    <b v="0"/>
    <m/>
    <x v="0"/>
    <d v="2019-07-08T00:00:00"/>
    <s v="0055A00000BclF5QAJ"/>
    <d v="2021-04-14T20:01:34"/>
    <m/>
    <d v="2020-01-06T18:18:06"/>
    <m/>
    <m/>
    <b v="0"/>
    <m/>
    <s v="Drugs"/>
    <s v="Website"/>
    <m/>
    <m/>
    <m/>
    <m/>
    <m/>
    <x v="1728"/>
    <x v="0"/>
    <b v="0"/>
    <m/>
    <m/>
    <m/>
    <s v="0055A000009sa63QAA"/>
    <s v="01s31000003qafjAAA"/>
    <s v="Drugs"/>
    <m/>
    <s v="0035A00003WlSShQAN"/>
    <m/>
    <s v="MX908"/>
    <m/>
    <m/>
    <s v="0125A000001NaBLQA0"/>
    <b v="0"/>
    <m/>
    <b v="0"/>
    <m/>
    <m/>
    <x v="2"/>
    <b v="0"/>
    <d v="2021-06-29T20:34:54"/>
    <m/>
    <m/>
    <b v="0"/>
    <x v="0"/>
    <m/>
    <m/>
    <n v="65476"/>
    <m/>
    <x v="565"/>
    <n v="10"/>
    <n v="0"/>
  </r>
  <r>
    <s v="0015A00002G7sspQAB"/>
    <b v="0"/>
    <m/>
    <b v="0"/>
    <m/>
    <m/>
    <m/>
    <x v="40"/>
    <b v="0"/>
    <m/>
    <m/>
    <s v="0035A00003aUMx6QAG"/>
    <m/>
    <m/>
    <s v="0055A000009sa63QAA"/>
    <b v="1"/>
    <d v="2019-11-08T17:47:02"/>
    <m/>
    <b v="0"/>
    <m/>
    <m/>
    <b v="0"/>
    <d v="2021-03-01T00:00:00"/>
    <n v="3"/>
    <n v="2021"/>
    <s v="Pipeline"/>
    <s v="Pipeline"/>
    <b v="0"/>
    <b v="0"/>
    <m/>
    <b v="1"/>
    <b v="0"/>
    <b v="0"/>
    <x v="19"/>
    <b v="0"/>
    <m/>
    <x v="0"/>
    <d v="2019-11-08T00:00:00"/>
    <s v="0055A000009sa63QAA"/>
    <d v="2021-04-26T04:28:08"/>
    <m/>
    <d v="2020-01-06T18:18:06"/>
    <m/>
    <m/>
    <b v="0"/>
    <m/>
    <s v="All Hazards"/>
    <s v="Website"/>
    <m/>
    <m/>
    <m/>
    <m/>
    <m/>
    <x v="1729"/>
    <x v="0"/>
    <b v="0"/>
    <m/>
    <m/>
    <m/>
    <s v="0055A000009sa63QAA"/>
    <s v="01s31000003qafjAAA"/>
    <s v="All Hazards"/>
    <m/>
    <s v="0035A00003aUMx6QAG"/>
    <m/>
    <s v="MX908"/>
    <m/>
    <m/>
    <s v="0125A000001NaBLQA0"/>
    <b v="0"/>
    <m/>
    <b v="0"/>
    <m/>
    <m/>
    <x v="2"/>
    <b v="0"/>
    <d v="2021-06-29T20:34:55"/>
    <m/>
    <m/>
    <b v="0"/>
    <x v="0"/>
    <m/>
    <m/>
    <n v="99495.82"/>
    <m/>
    <x v="566"/>
    <n v="10"/>
    <n v="0"/>
  </r>
  <r>
    <s v="0015A00002HbBAZQA3"/>
    <b v="0"/>
    <m/>
    <b v="0"/>
    <m/>
    <m/>
    <m/>
    <x v="40"/>
    <b v="0"/>
    <m/>
    <m/>
    <s v="0035A00003bcCEVQA2"/>
    <m/>
    <m/>
    <s v="0055A000009sa63QAA"/>
    <b v="1"/>
    <d v="2020-01-16T16:42:04"/>
    <m/>
    <b v="0"/>
    <m/>
    <m/>
    <b v="0"/>
    <d v="2021-03-01T00:00:00"/>
    <n v="3"/>
    <n v="2021"/>
    <s v="Pipeline"/>
    <s v="Pipeline"/>
    <b v="0"/>
    <b v="0"/>
    <s v="USDOJ"/>
    <b v="1"/>
    <b v="0"/>
    <b v="0"/>
    <x v="19"/>
    <b v="0"/>
    <m/>
    <x v="0"/>
    <d v="2020-02-12T00:00:00"/>
    <s v="0055A000009s6n0QAA"/>
    <d v="2020-09-17T14:49:07"/>
    <m/>
    <d v="2020-02-12T16:44:41"/>
    <m/>
    <m/>
    <b v="0"/>
    <m/>
    <m/>
    <s v="Website"/>
    <m/>
    <m/>
    <m/>
    <m/>
    <m/>
    <x v="1730"/>
    <x v="0"/>
    <b v="0"/>
    <m/>
    <m/>
    <m/>
    <s v="0055A000009sa63QAA"/>
    <s v="01s31000003qafjAAA"/>
    <s v="Drugs"/>
    <m/>
    <s v="0035A00003bcCEVQA2"/>
    <m/>
    <s v="MX908"/>
    <m/>
    <m/>
    <s v="0125A000001NaBLQA0"/>
    <b v="0"/>
    <m/>
    <b v="0"/>
    <m/>
    <m/>
    <x v="2"/>
    <b v="0"/>
    <d v="2021-06-29T20:34:55"/>
    <m/>
    <m/>
    <b v="0"/>
    <x v="0"/>
    <m/>
    <m/>
    <n v="65675"/>
    <m/>
    <x v="567"/>
    <n v="10"/>
    <n v="0"/>
  </r>
  <r>
    <s v="0015A00002PJjHJQA1"/>
    <b v="0"/>
    <m/>
    <b v="0"/>
    <s v="7015A000001eEroQAE"/>
    <m/>
    <m/>
    <x v="40"/>
    <b v="0"/>
    <m/>
    <m/>
    <s v="0035A00003ijitRQAQ"/>
    <m/>
    <m/>
    <s v="0055A000009sa63QAA"/>
    <b v="1"/>
    <d v="2020-09-15T05:01:44"/>
    <m/>
    <b v="0"/>
    <m/>
    <m/>
    <b v="0"/>
    <d v="2021-03-01T00:00:00"/>
    <n v="3"/>
    <n v="2021"/>
    <s v="Pipeline"/>
    <s v="Pipeline"/>
    <b v="0"/>
    <b v="0"/>
    <m/>
    <b v="1"/>
    <b v="0"/>
    <b v="0"/>
    <x v="19"/>
    <b v="0"/>
    <m/>
    <x v="0"/>
    <d v="2020-09-14T00:00:00"/>
    <s v="0055A00000BclF5QAJ"/>
    <d v="2021-04-14T20:01:34"/>
    <m/>
    <d v="2020-12-03T16:41:50"/>
    <m/>
    <m/>
    <b v="0"/>
    <m/>
    <m/>
    <s v="Inside Sales"/>
    <m/>
    <m/>
    <m/>
    <m/>
    <m/>
    <x v="1731"/>
    <x v="0"/>
    <b v="0"/>
    <m/>
    <m/>
    <m/>
    <s v="0055A000009sa63QAA"/>
    <s v="01s31000003qafjAAA"/>
    <s v="Drugs"/>
    <m/>
    <s v="0035A00003ijitRQAQ"/>
    <m/>
    <s v="MX908"/>
    <m/>
    <m/>
    <s v="0125A000001NaBLQA0"/>
    <b v="0"/>
    <m/>
    <b v="0"/>
    <m/>
    <m/>
    <x v="2"/>
    <b v="0"/>
    <d v="2021-06-29T20:34:55"/>
    <m/>
    <m/>
    <b v="0"/>
    <x v="0"/>
    <m/>
    <m/>
    <n v="70986.600000000006"/>
    <m/>
    <x v="568"/>
    <n v="10"/>
    <n v="0"/>
  </r>
  <r>
    <s v="0015A00002Vq7OhQAJ"/>
    <b v="0"/>
    <m/>
    <b v="0"/>
    <m/>
    <m/>
    <m/>
    <x v="226"/>
    <b v="0"/>
    <m/>
    <m/>
    <s v="0035A00003pmpPVQAY"/>
    <m/>
    <m/>
    <s v="0055A000009sa63QAA"/>
    <b v="1"/>
    <d v="2021-03-23T22:40:16"/>
    <m/>
    <b v="0"/>
    <m/>
    <d v="2021-03-31T00:00:00"/>
    <b v="0"/>
    <d v="2022-03-01T00:00:00"/>
    <n v="3"/>
    <n v="2022"/>
    <s v="Pipeline"/>
    <s v="Pipeline"/>
    <b v="0"/>
    <b v="0"/>
    <m/>
    <b v="1"/>
    <b v="0"/>
    <b v="0"/>
    <x v="19"/>
    <b v="0"/>
    <m/>
    <x v="0"/>
    <d v="2021-03-22T00:00:00"/>
    <s v="0055A00000BclF5QAJ"/>
    <d v="2021-04-11T20:08:00"/>
    <m/>
    <d v="2021-03-23T22:42:34"/>
    <m/>
    <m/>
    <b v="0"/>
    <m/>
    <m/>
    <s v="Field Sales"/>
    <m/>
    <m/>
    <m/>
    <m/>
    <m/>
    <x v="1732"/>
    <x v="0"/>
    <b v="0"/>
    <m/>
    <m/>
    <m/>
    <s v="0055A000009sa63QAA"/>
    <s v="01s31000003qafjAAA"/>
    <s v="All Hazards"/>
    <m/>
    <s v="0035A00003pmpPVQAY"/>
    <m/>
    <s v="MX908"/>
    <m/>
    <m/>
    <s v="0125A000001NaBLQA0"/>
    <b v="0"/>
    <m/>
    <b v="0"/>
    <m/>
    <m/>
    <x v="2"/>
    <b v="0"/>
    <d v="2021-06-29T20:34:55"/>
    <m/>
    <m/>
    <b v="0"/>
    <x v="0"/>
    <m/>
    <m/>
    <n v="59465.7"/>
    <m/>
    <x v="569"/>
    <n v="10"/>
    <n v="0"/>
  </r>
  <r>
    <s v="0015A00002OKk1EQAT"/>
    <b v="0"/>
    <m/>
    <b v="0"/>
    <s v="7015A000001Ti5VQAS"/>
    <m/>
    <m/>
    <x v="40"/>
    <b v="0"/>
    <m/>
    <m/>
    <s v="0035A00003ihHaFQAU"/>
    <m/>
    <m/>
    <s v="0055A000009sa63QAA"/>
    <b v="1"/>
    <d v="2020-08-26T19:00:16"/>
    <m/>
    <b v="0"/>
    <m/>
    <m/>
    <b v="0"/>
    <d v="2021-03-01T00:00:00"/>
    <n v="3"/>
    <n v="2021"/>
    <s v="Pipeline"/>
    <s v="Pipeline"/>
    <b v="0"/>
    <b v="0"/>
    <s v="HIDTA"/>
    <b v="1"/>
    <b v="0"/>
    <b v="0"/>
    <x v="19"/>
    <b v="0"/>
    <m/>
    <x v="0"/>
    <d v="2019-04-01T00:00:00"/>
    <s v="0055A00000BclF5QAJ"/>
    <d v="2021-04-14T20:01:34"/>
    <m/>
    <d v="2021-03-09T03:52:33"/>
    <m/>
    <m/>
    <b v="0"/>
    <m/>
    <s v="Drugs"/>
    <s v="Inside Sales"/>
    <m/>
    <m/>
    <m/>
    <m/>
    <m/>
    <x v="1733"/>
    <x v="0"/>
    <b v="0"/>
    <m/>
    <m/>
    <m/>
    <s v="0055A000009sa63QAA"/>
    <s v="01s31000003qafjAAA"/>
    <s v="Drugs"/>
    <m/>
    <s v="0035A00003ihHaFQAU"/>
    <m/>
    <s v="MX908"/>
    <m/>
    <m/>
    <s v="0125A000001NaBLQA0"/>
    <b v="0"/>
    <m/>
    <b v="0"/>
    <m/>
    <m/>
    <x v="4"/>
    <b v="0"/>
    <d v="2021-06-29T20:34:55"/>
    <m/>
    <m/>
    <b v="0"/>
    <x v="0"/>
    <m/>
    <m/>
    <n v="65018.25"/>
    <m/>
    <x v="374"/>
    <n v="30"/>
    <n v="0"/>
  </r>
  <r>
    <s v="0015A00002Rgm9TQAR"/>
    <b v="0"/>
    <m/>
    <b v="0"/>
    <s v="7015A000001zP1oQAE"/>
    <m/>
    <m/>
    <x v="40"/>
    <b v="0"/>
    <m/>
    <m/>
    <s v="0035A00003lToUNQA0"/>
    <m/>
    <m/>
    <s v="0055A000009sa63QAA"/>
    <b v="1"/>
    <d v="2020-11-24T19:19:53"/>
    <m/>
    <b v="0"/>
    <m/>
    <m/>
    <b v="0"/>
    <d v="2021-03-01T00:00:00"/>
    <n v="3"/>
    <n v="2021"/>
    <s v="Pipeline"/>
    <s v="Pipeline"/>
    <b v="0"/>
    <b v="0"/>
    <m/>
    <b v="1"/>
    <b v="0"/>
    <b v="0"/>
    <x v="19"/>
    <b v="0"/>
    <m/>
    <x v="0"/>
    <d v="2020-11-21T00:00:00"/>
    <s v="0055A00000BclF5QAJ"/>
    <d v="2021-04-14T20:01:34"/>
    <m/>
    <d v="2020-11-30T20:43:33"/>
    <m/>
    <m/>
    <b v="0"/>
    <m/>
    <m/>
    <s v="Trade Show"/>
    <m/>
    <m/>
    <m/>
    <m/>
    <m/>
    <x v="1734"/>
    <x v="0"/>
    <b v="0"/>
    <m/>
    <m/>
    <m/>
    <s v="0055A000009sa63QAA"/>
    <s v="01s31000003qafjAAA"/>
    <s v="Drugs"/>
    <s v="Drugs"/>
    <s v="0035A00003lToUNQA0"/>
    <m/>
    <s v="MX908"/>
    <m/>
    <m/>
    <s v="0125A000001NaBLQA0"/>
    <b v="0"/>
    <m/>
    <b v="0"/>
    <m/>
    <m/>
    <x v="2"/>
    <b v="0"/>
    <d v="2021-06-29T20:34:55"/>
    <m/>
    <m/>
    <b v="0"/>
    <x v="0"/>
    <m/>
    <m/>
    <n v="65018.25"/>
    <m/>
    <x v="570"/>
    <n v="10"/>
    <n v="0"/>
  </r>
  <r>
    <s v="0015A00002VoShSQAV"/>
    <b v="0"/>
    <m/>
    <b v="0"/>
    <m/>
    <m/>
    <m/>
    <x v="40"/>
    <b v="0"/>
    <m/>
    <m/>
    <s v="0035A00003oseUUQAY"/>
    <m/>
    <m/>
    <s v="0055A00000BcmLTQAZ"/>
    <b v="1"/>
    <d v="2021-03-10T14:51:27"/>
    <m/>
    <b v="0"/>
    <s v="Federal Resources"/>
    <d v="2021-09-30T00:00:00"/>
    <b v="0"/>
    <d v="2021-03-01T00:00:00"/>
    <n v="3"/>
    <n v="2021"/>
    <s v="Pipeline"/>
    <s v="Pipeline"/>
    <b v="0"/>
    <b v="0"/>
    <m/>
    <b v="1"/>
    <b v="0"/>
    <b v="0"/>
    <x v="22"/>
    <b v="0"/>
    <m/>
    <x v="0"/>
    <d v="2021-03-10T00:00:00"/>
    <s v="00531000007Es7rAAC"/>
    <d v="2021-06-17T20:49:54"/>
    <m/>
    <d v="2021-03-10T17:17:18"/>
    <m/>
    <m/>
    <b v="0"/>
    <m/>
    <m/>
    <s v="Inside Sales"/>
    <m/>
    <m/>
    <m/>
    <m/>
    <m/>
    <x v="1735"/>
    <x v="0"/>
    <b v="0"/>
    <m/>
    <m/>
    <m/>
    <s v="0055A00000Bd3dUQAR"/>
    <s v="01s31000003qafjAAA"/>
    <s v="All Hazards"/>
    <s v="CWAs"/>
    <s v="0035A00003oseUUQAY"/>
    <m/>
    <s v="MX908"/>
    <m/>
    <m/>
    <s v="0125A000001NaBLQA0"/>
    <b v="0"/>
    <s v="Drugs"/>
    <b v="0"/>
    <m/>
    <m/>
    <x v="2"/>
    <b v="0"/>
    <d v="2021-06-29T20:34:55"/>
    <m/>
    <m/>
    <b v="0"/>
    <x v="0"/>
    <m/>
    <m/>
    <n v="62580.3"/>
    <m/>
    <x v="571"/>
    <n v="30"/>
    <n v="0"/>
  </r>
  <r>
    <s v="0015A00002CT81SQAT"/>
    <b v="0"/>
    <m/>
    <b v="0"/>
    <m/>
    <m/>
    <m/>
    <x v="98"/>
    <b v="0"/>
    <m/>
    <m/>
    <s v="0035A00003VDb0PQAT"/>
    <m/>
    <m/>
    <s v="00531000007MUoEAAW"/>
    <b v="1"/>
    <d v="2019-05-16T20:25:44"/>
    <m/>
    <b v="0"/>
    <m/>
    <m/>
    <b v="0"/>
    <d v="2020-03-01T00:00:00"/>
    <n v="3"/>
    <n v="2020"/>
    <s v="Pipeline"/>
    <s v="Pipeline"/>
    <b v="0"/>
    <b v="0"/>
    <m/>
    <b v="1"/>
    <b v="0"/>
    <b v="0"/>
    <x v="23"/>
    <b v="0"/>
    <m/>
    <x v="0"/>
    <d v="2019-06-26T00:00:00"/>
    <s v="0055A000009s6n0QAA"/>
    <d v="2020-09-17T14:48:59"/>
    <m/>
    <d v="2020-01-06T18:18:06"/>
    <m/>
    <m/>
    <b v="0"/>
    <m/>
    <m/>
    <s v="Website"/>
    <m/>
    <m/>
    <m/>
    <m/>
    <m/>
    <x v="1736"/>
    <x v="1"/>
    <b v="0"/>
    <m/>
    <m/>
    <m/>
    <s v="00531000007KgPgAAK"/>
    <s v="01si00000040RFIAA2"/>
    <s v="CWAs;Explosives;Drugs;All Hazards"/>
    <m/>
    <s v="0035A00003VDb0PQAT"/>
    <m/>
    <m/>
    <m/>
    <m/>
    <s v="0125A000001NaBLQA0"/>
    <b v="0"/>
    <m/>
    <b v="0"/>
    <m/>
    <m/>
    <x v="2"/>
    <b v="0"/>
    <d v="2021-06-29T20:34:54"/>
    <m/>
    <m/>
    <b v="0"/>
    <x v="0"/>
    <m/>
    <m/>
    <n v="72898"/>
    <m/>
    <x v="572"/>
    <n v="10"/>
    <n v="0"/>
  </r>
  <r>
    <s v="0015A00002FFcWJQA1"/>
    <b v="0"/>
    <m/>
    <b v="0"/>
    <m/>
    <m/>
    <m/>
    <x v="98"/>
    <b v="0"/>
    <m/>
    <m/>
    <s v="0035A00003YwM1iQAF"/>
    <m/>
    <m/>
    <s v="00531000007MUoEAAW"/>
    <b v="1"/>
    <d v="2019-09-30T20:52:26"/>
    <m/>
    <b v="0"/>
    <m/>
    <m/>
    <b v="0"/>
    <d v="2020-03-01T00:00:00"/>
    <n v="3"/>
    <n v="2020"/>
    <s v="Pipeline"/>
    <s v="Pipeline"/>
    <b v="0"/>
    <b v="0"/>
    <m/>
    <b v="1"/>
    <b v="0"/>
    <b v="0"/>
    <x v="23"/>
    <b v="0"/>
    <m/>
    <x v="0"/>
    <d v="2019-09-30T00:00:00"/>
    <s v="0055A000009s6n0QAA"/>
    <d v="2020-09-17T14:49:03"/>
    <m/>
    <d v="2020-01-06T18:18:11"/>
    <m/>
    <m/>
    <b v="0"/>
    <m/>
    <s v="Explosives"/>
    <s v="Website"/>
    <m/>
    <m/>
    <m/>
    <m/>
    <m/>
    <x v="1737"/>
    <x v="1"/>
    <b v="0"/>
    <m/>
    <m/>
    <m/>
    <s v="00531000007KgPgAAK"/>
    <s v="01si00000040RFIAA2"/>
    <s v="CWAs"/>
    <m/>
    <s v="0035A00003YwM1iQAF"/>
    <m/>
    <m/>
    <m/>
    <m/>
    <s v="0125A000001NaBLQA0"/>
    <b v="0"/>
    <m/>
    <b v="0"/>
    <m/>
    <m/>
    <x v="2"/>
    <b v="0"/>
    <d v="2021-06-29T20:34:54"/>
    <m/>
    <m/>
    <b v="0"/>
    <x v="0"/>
    <m/>
    <m/>
    <n v="72699"/>
    <m/>
    <x v="573"/>
    <n v="10"/>
    <n v="0"/>
  </r>
  <r>
    <s v="0015A00002DPHgdQAH"/>
    <b v="0"/>
    <m/>
    <b v="0"/>
    <m/>
    <m/>
    <m/>
    <x v="170"/>
    <b v="0"/>
    <m/>
    <m/>
    <s v="0035A00003XB0WUQA1"/>
    <m/>
    <m/>
    <s v="00531000007MUoEAAW"/>
    <b v="1"/>
    <d v="2019-08-21T13:37:55"/>
    <m/>
    <b v="0"/>
    <m/>
    <m/>
    <b v="0"/>
    <d v="2019-03-01T00:00:00"/>
    <n v="3"/>
    <n v="2019"/>
    <s v="Pipeline"/>
    <s v="Pipeline"/>
    <b v="0"/>
    <b v="0"/>
    <m/>
    <b v="1"/>
    <b v="0"/>
    <b v="0"/>
    <x v="24"/>
    <b v="0"/>
    <m/>
    <x v="0"/>
    <d v="2019-08-21T00:00:00"/>
    <s v="0055A00000BclF5QAJ"/>
    <d v="2021-04-11T20:08:00"/>
    <m/>
    <d v="2020-01-06T18:18:06"/>
    <m/>
    <m/>
    <b v="0"/>
    <m/>
    <m/>
    <s v="Field Sales"/>
    <m/>
    <m/>
    <m/>
    <m/>
    <m/>
    <x v="1738"/>
    <x v="1"/>
    <b v="0"/>
    <m/>
    <m/>
    <m/>
    <s v="00531000007KgPgAAK"/>
    <s v="01s31000003qafjAAA"/>
    <s v="CWAs;Explosives;Drugs;All Hazards"/>
    <m/>
    <s v="0035A00003XB0WUQA1"/>
    <m/>
    <m/>
    <m/>
    <m/>
    <s v="0125A000001NaBLQA0"/>
    <b v="0"/>
    <m/>
    <b v="0"/>
    <m/>
    <m/>
    <x v="2"/>
    <b v="0"/>
    <d v="2021-06-29T20:34:54"/>
    <m/>
    <m/>
    <b v="0"/>
    <x v="0"/>
    <m/>
    <m/>
    <n v="53821.52"/>
    <m/>
    <x v="574"/>
    <n v="10"/>
    <n v="0"/>
  </r>
  <r>
    <s v="0015A00002EoQE4QAN"/>
    <b v="0"/>
    <m/>
    <b v="0"/>
    <m/>
    <m/>
    <m/>
    <x v="170"/>
    <b v="0"/>
    <m/>
    <m/>
    <s v="0035A00003YeCkwQAF"/>
    <m/>
    <m/>
    <s v="00531000007MUoEAAW"/>
    <b v="1"/>
    <d v="2019-09-20T13:23:04"/>
    <m/>
    <b v="0"/>
    <m/>
    <m/>
    <b v="0"/>
    <d v="2019-03-01T00:00:00"/>
    <n v="3"/>
    <n v="2019"/>
    <s v="Pipeline"/>
    <s v="Pipeline"/>
    <b v="0"/>
    <b v="0"/>
    <m/>
    <b v="1"/>
    <b v="0"/>
    <b v="0"/>
    <x v="23"/>
    <b v="0"/>
    <m/>
    <x v="0"/>
    <d v="2019-09-20T00:00:00"/>
    <s v="0055A00000BclF5QAJ"/>
    <d v="2021-04-11T20:08:00"/>
    <m/>
    <d v="2020-01-06T18:18:06"/>
    <m/>
    <m/>
    <b v="0"/>
    <m/>
    <m/>
    <s v="Field Sales"/>
    <m/>
    <m/>
    <m/>
    <m/>
    <m/>
    <x v="1739"/>
    <x v="1"/>
    <b v="0"/>
    <m/>
    <m/>
    <m/>
    <s v="00531000007KgPgAAK"/>
    <s v="01si00000040RFIAA2"/>
    <s v="Explosives;Drugs;All Hazards"/>
    <m/>
    <s v="0035A00003YeCkwQAF"/>
    <m/>
    <m/>
    <m/>
    <m/>
    <s v="0125A000001NaBLQA0"/>
    <b v="0"/>
    <m/>
    <b v="0"/>
    <m/>
    <m/>
    <x v="2"/>
    <b v="0"/>
    <d v="2021-06-29T20:34:54"/>
    <m/>
    <m/>
    <b v="0"/>
    <x v="0"/>
    <m/>
    <m/>
    <n v="72500"/>
    <m/>
    <x v="361"/>
    <n v="10"/>
    <n v="0"/>
  </r>
  <r>
    <s v="0015A0000282SrWQAU"/>
    <b v="0"/>
    <m/>
    <b v="0"/>
    <m/>
    <m/>
    <m/>
    <x v="98"/>
    <b v="0"/>
    <m/>
    <m/>
    <s v="0035A00003QT5AiQAL"/>
    <m/>
    <m/>
    <s v="00531000007MUoEAAW"/>
    <b v="1"/>
    <d v="2019-01-02T18:54:23"/>
    <m/>
    <b v="0"/>
    <m/>
    <m/>
    <b v="0"/>
    <d v="2020-03-01T00:00:00"/>
    <n v="3"/>
    <n v="2020"/>
    <s v="Pipeline"/>
    <s v="Pipeline"/>
    <b v="0"/>
    <b v="0"/>
    <m/>
    <b v="1"/>
    <b v="0"/>
    <b v="0"/>
    <x v="21"/>
    <b v="0"/>
    <m/>
    <x v="0"/>
    <d v="2018-12-21T00:00:00"/>
    <s v="0055A00000BclF5QAJ"/>
    <d v="2021-04-11T19:52:07"/>
    <m/>
    <d v="2020-01-06T18:18:06"/>
    <m/>
    <m/>
    <b v="0"/>
    <m/>
    <m/>
    <s v="Inside Sales"/>
    <m/>
    <m/>
    <m/>
    <m/>
    <m/>
    <x v="1740"/>
    <x v="1"/>
    <b v="0"/>
    <m/>
    <m/>
    <m/>
    <s v="00531000007KgPgAAK"/>
    <s v="01s31000003qafjAAA"/>
    <s v="Explosives"/>
    <m/>
    <s v="0035A00003QT5AiQAL"/>
    <m/>
    <m/>
    <m/>
    <m/>
    <s v="0125A000001NaBLQA0"/>
    <b v="0"/>
    <m/>
    <b v="0"/>
    <m/>
    <m/>
    <x v="2"/>
    <b v="0"/>
    <d v="2021-06-29T20:34:54"/>
    <m/>
    <m/>
    <b v="0"/>
    <x v="0"/>
    <m/>
    <m/>
    <n v="137097"/>
    <m/>
    <x v="575"/>
    <n v="10"/>
    <n v="0"/>
  </r>
  <r>
    <s v="0015A00002El8MfQAJ"/>
    <b v="0"/>
    <m/>
    <b v="0"/>
    <m/>
    <m/>
    <m/>
    <x v="40"/>
    <b v="0"/>
    <m/>
    <m/>
    <s v="0035A00003YbOEcQAN"/>
    <m/>
    <m/>
    <s v="00531000007MUoEAAW"/>
    <b v="1"/>
    <d v="2019-09-11T18:02:04"/>
    <m/>
    <b v="0"/>
    <m/>
    <m/>
    <b v="0"/>
    <d v="2021-03-01T00:00:00"/>
    <n v="3"/>
    <n v="2021"/>
    <s v="Pipeline"/>
    <s v="Pipeline"/>
    <b v="0"/>
    <b v="0"/>
    <m/>
    <b v="1"/>
    <b v="0"/>
    <b v="0"/>
    <x v="20"/>
    <b v="0"/>
    <m/>
    <x v="0"/>
    <d v="2020-05-20T00:00:00"/>
    <s v="0055A00000BclF5QAJ"/>
    <d v="2021-04-14T20:01:34"/>
    <m/>
    <d v="2021-03-08T14:20:36"/>
    <m/>
    <m/>
    <b v="0"/>
    <m/>
    <s v="Other"/>
    <s v="Website"/>
    <m/>
    <m/>
    <m/>
    <m/>
    <m/>
    <x v="1741"/>
    <x v="1"/>
    <b v="0"/>
    <m/>
    <m/>
    <m/>
    <s v="00531000007KgPgAAK"/>
    <s v="01s31000003qafjAAA"/>
    <s v="Other;All Hazards"/>
    <m/>
    <s v="0035A00003YbOEcQAN"/>
    <m/>
    <s v="MX908"/>
    <m/>
    <s v="0Q05A0000024MmcSAE"/>
    <s v="0125A000001NaBLQA0"/>
    <b v="0"/>
    <m/>
    <b v="0"/>
    <m/>
    <m/>
    <x v="2"/>
    <b v="0"/>
    <d v="2021-06-29T20:34:54"/>
    <m/>
    <m/>
    <b v="0"/>
    <x v="0"/>
    <m/>
    <m/>
    <n v="80636"/>
    <m/>
    <x v="576"/>
    <n v="10"/>
    <n v="0"/>
  </r>
  <r>
    <s v="0015A00002AmFe7QAF"/>
    <b v="0"/>
    <m/>
    <b v="0"/>
    <s v="7015A000001PAOhQAO"/>
    <m/>
    <m/>
    <x v="40"/>
    <b v="0"/>
    <m/>
    <m/>
    <s v="0035A00003TBzgbQAD"/>
    <m/>
    <m/>
    <s v="00531000007MUoEAAW"/>
    <b v="1"/>
    <d v="2019-03-11T14:17:12"/>
    <m/>
    <b v="0"/>
    <m/>
    <m/>
    <b v="0"/>
    <d v="2021-03-01T00:00:00"/>
    <n v="3"/>
    <n v="2021"/>
    <s v="Pipeline"/>
    <s v="Pipeline"/>
    <b v="0"/>
    <b v="0"/>
    <m/>
    <b v="1"/>
    <b v="0"/>
    <b v="0"/>
    <x v="19"/>
    <b v="0"/>
    <m/>
    <x v="0"/>
    <d v="2021-06-21T00:00:00"/>
    <s v="00531000007MUoEAAW"/>
    <d v="2021-05-05T13:53:51"/>
    <m/>
    <d v="2020-12-23T16:59:48"/>
    <m/>
    <m/>
    <b v="0"/>
    <m/>
    <m/>
    <s v="Trade Show"/>
    <m/>
    <m/>
    <m/>
    <m/>
    <m/>
    <x v="1742"/>
    <x v="1"/>
    <b v="0"/>
    <m/>
    <m/>
    <m/>
    <s v="00531000007KAsvAAG"/>
    <s v="01s31000003qafjAAA"/>
    <s v="Drugs;All Hazards"/>
    <s v="All Hazards"/>
    <s v="0035A00003TBzgbQAD"/>
    <m/>
    <s v="MX908"/>
    <m/>
    <m/>
    <s v="0125A000001NaBLQA0"/>
    <b v="0"/>
    <m/>
    <b v="0"/>
    <m/>
    <m/>
    <x v="3"/>
    <b v="0"/>
    <d v="2021-06-29T20:34:54"/>
    <m/>
    <m/>
    <b v="0"/>
    <x v="0"/>
    <m/>
    <m/>
    <n v="71937"/>
    <m/>
    <x v="577"/>
    <n v="5"/>
    <n v="0"/>
  </r>
  <r>
    <s v="0015A00002B9DIBQA3"/>
    <b v="0"/>
    <m/>
    <b v="0"/>
    <m/>
    <m/>
    <m/>
    <x v="260"/>
    <b v="0"/>
    <m/>
    <m/>
    <s v="0035A00003TVOMHQA5"/>
    <m/>
    <m/>
    <s v="0055A000009sa63QAA"/>
    <b v="1"/>
    <d v="2019-04-11T22:14:48"/>
    <m/>
    <b v="0"/>
    <m/>
    <m/>
    <b v="0"/>
    <d v="2021-03-01T00:00:00"/>
    <n v="3"/>
    <n v="2021"/>
    <s v="Pipeline"/>
    <s v="Pipeline"/>
    <b v="0"/>
    <b v="0"/>
    <s v="OTHER"/>
    <b v="1"/>
    <b v="0"/>
    <b v="0"/>
    <x v="19"/>
    <b v="0"/>
    <m/>
    <x v="0"/>
    <d v="2021-04-13T00:00:00"/>
    <s v="0055A000009sa63QAA"/>
    <d v="2021-04-15T21:06:05"/>
    <m/>
    <d v="2020-01-06T18:18:06"/>
    <m/>
    <m/>
    <b v="0"/>
    <m/>
    <m/>
    <s v="Field Sales"/>
    <m/>
    <m/>
    <m/>
    <m/>
    <m/>
    <x v="1743"/>
    <x v="1"/>
    <b v="0"/>
    <m/>
    <m/>
    <m/>
    <s v="0055A000009sa63QAA"/>
    <s v="01s31000003qafjAAA"/>
    <s v="Drugs"/>
    <s v="Drugs"/>
    <s v="0035A00003ppecdQAA"/>
    <m/>
    <s v="MX908"/>
    <m/>
    <s v="0Q05A000001eXUZSA2"/>
    <s v="0125A000001NaBLQA0"/>
    <b v="0"/>
    <m/>
    <b v="0"/>
    <m/>
    <m/>
    <x v="2"/>
    <b v="0"/>
    <d v="2021-06-29T20:34:54"/>
    <m/>
    <m/>
    <b v="0"/>
    <x v="0"/>
    <m/>
    <m/>
    <n v="86367.05"/>
    <m/>
    <x v="578"/>
    <n v="10"/>
    <n v="0"/>
  </r>
  <r>
    <s v="0015A00002QamdiQAB"/>
    <b v="0"/>
    <m/>
    <b v="0"/>
    <s v="7015A000001zNYZQA2"/>
    <m/>
    <m/>
    <x v="281"/>
    <b v="0"/>
    <m/>
    <m/>
    <s v="0035A00003jxNeqQAE"/>
    <m/>
    <m/>
    <s v="0055A000009sa63QAA"/>
    <b v="1"/>
    <d v="2020-10-13T04:49:39"/>
    <m/>
    <b v="0"/>
    <m/>
    <m/>
    <b v="0"/>
    <d v="2021-03-01T00:00:00"/>
    <n v="3"/>
    <n v="2021"/>
    <s v="BestCase"/>
    <s v="Best Case"/>
    <b v="0"/>
    <b v="0"/>
    <s v="CAP BUDGET"/>
    <b v="1"/>
    <b v="0"/>
    <b v="0"/>
    <x v="19"/>
    <b v="0"/>
    <m/>
    <x v="0"/>
    <d v="2020-10-12T00:00:00"/>
    <s v="0055A000009sa63QAA"/>
    <d v="2021-06-07T03:59:06"/>
    <m/>
    <d v="2020-12-28T06:04:36"/>
    <m/>
    <m/>
    <b v="0"/>
    <m/>
    <m/>
    <s v="Website"/>
    <m/>
    <m/>
    <m/>
    <m/>
    <m/>
    <x v="1744"/>
    <x v="0"/>
    <b v="0"/>
    <m/>
    <m/>
    <m/>
    <s v="0055A000009sa63QAA"/>
    <s v="01s31000003qafjAAA"/>
    <s v="All Hazards"/>
    <s v="All Hazards"/>
    <s v="0035A00003jxNeqQAE"/>
    <m/>
    <s v="MX908"/>
    <m/>
    <m/>
    <s v="0125A000001NaBLQA0"/>
    <b v="0"/>
    <m/>
    <b v="0"/>
    <m/>
    <m/>
    <x v="9"/>
    <b v="0"/>
    <d v="2021-06-29T20:34:55"/>
    <m/>
    <m/>
    <b v="0"/>
    <x v="0"/>
    <n v="0"/>
    <n v="0"/>
    <n v="71543.240000000005"/>
    <m/>
    <x v="579"/>
    <n v="50"/>
    <n v="0"/>
  </r>
  <r>
    <s v="0015A00002B7TE2QAN"/>
    <b v="0"/>
    <m/>
    <b v="0"/>
    <s v="7015A000001P9vyQAC"/>
    <m/>
    <m/>
    <x v="40"/>
    <b v="0"/>
    <m/>
    <m/>
    <s v="0035A00003TTX3XQAX"/>
    <m/>
    <m/>
    <s v="0055A000009sa63QAA"/>
    <b v="1"/>
    <d v="2019-03-28T20:07:28"/>
    <m/>
    <b v="0"/>
    <m/>
    <m/>
    <b v="0"/>
    <d v="2021-03-01T00:00:00"/>
    <n v="3"/>
    <n v="2021"/>
    <s v="BestCase"/>
    <s v="Best Case"/>
    <b v="0"/>
    <b v="0"/>
    <m/>
    <b v="1"/>
    <b v="0"/>
    <b v="0"/>
    <x v="19"/>
    <b v="0"/>
    <m/>
    <x v="0"/>
    <d v="2019-03-21T00:00:00"/>
    <s v="0055A000009sa63QAA"/>
    <d v="2021-06-07T06:21:12"/>
    <m/>
    <d v="2020-01-06T18:18:11"/>
    <m/>
    <m/>
    <b v="0"/>
    <m/>
    <m/>
    <s v="Field Sales"/>
    <m/>
    <m/>
    <m/>
    <m/>
    <m/>
    <x v="1745"/>
    <x v="0"/>
    <b v="0"/>
    <m/>
    <m/>
    <m/>
    <s v="0055A000009sa63QAA"/>
    <s v="01s31000003qafjAAA"/>
    <s v="Drugs"/>
    <m/>
    <s v="0035A00003TTX3XQAX"/>
    <m/>
    <s v="MX908"/>
    <m/>
    <m/>
    <s v="0125A000001NaBLQA0"/>
    <b v="0"/>
    <m/>
    <b v="0"/>
    <m/>
    <m/>
    <x v="9"/>
    <b v="0"/>
    <d v="2021-06-29T20:34:54"/>
    <m/>
    <m/>
    <b v="0"/>
    <x v="0"/>
    <n v="1"/>
    <n v="1"/>
    <n v="71041.460000000006"/>
    <m/>
    <x v="580"/>
    <n v="50"/>
    <n v="0"/>
  </r>
  <r>
    <s v="0015A00002Ir7MxQAJ"/>
    <b v="0"/>
    <m/>
    <b v="0"/>
    <m/>
    <m/>
    <m/>
    <x v="40"/>
    <b v="0"/>
    <m/>
    <m/>
    <s v="0035A00003dY3vYQAS"/>
    <m/>
    <m/>
    <s v="0055A000009sa63QAA"/>
    <b v="1"/>
    <d v="2020-02-28T18:32:46"/>
    <m/>
    <b v="0"/>
    <m/>
    <m/>
    <b v="0"/>
    <d v="2021-03-01T00:00:00"/>
    <n v="3"/>
    <n v="2021"/>
    <s v="BestCase"/>
    <s v="Best Case"/>
    <b v="0"/>
    <b v="0"/>
    <s v="HIDTA"/>
    <b v="1"/>
    <b v="0"/>
    <b v="0"/>
    <x v="19"/>
    <b v="0"/>
    <m/>
    <x v="0"/>
    <d v="2020-02-28T00:00:00"/>
    <s v="0055A000009sa63QAA"/>
    <d v="2021-06-14T04:15:30"/>
    <m/>
    <d v="2021-02-11T02:48:31"/>
    <m/>
    <m/>
    <b v="0"/>
    <m/>
    <s v="Drugs"/>
    <s v="Trade Show"/>
    <m/>
    <m/>
    <m/>
    <m/>
    <m/>
    <x v="1746"/>
    <x v="0"/>
    <b v="0"/>
    <m/>
    <m/>
    <m/>
    <s v="0055A000009sa63QAA"/>
    <s v="01s31000003qafjAAA"/>
    <s v="Drugs"/>
    <s v="Drugs"/>
    <s v="0035A00003dY3vYQAS"/>
    <m/>
    <s v="MX908"/>
    <m/>
    <m/>
    <s v="0125A000001NaBLQA0"/>
    <b v="0"/>
    <m/>
    <b v="0"/>
    <m/>
    <m/>
    <x v="9"/>
    <b v="0"/>
    <d v="2021-06-29T20:34:55"/>
    <m/>
    <m/>
    <b v="0"/>
    <x v="0"/>
    <n v="1"/>
    <n v="1"/>
    <n v="91675"/>
    <m/>
    <x v="581"/>
    <n v="50"/>
    <n v="0"/>
  </r>
  <r>
    <s v="0015A00002DxM9mQAF"/>
    <b v="0"/>
    <m/>
    <b v="0"/>
    <m/>
    <m/>
    <m/>
    <x v="313"/>
    <b v="0"/>
    <m/>
    <m/>
    <s v="0035A00003XWeyFQAT"/>
    <m/>
    <m/>
    <s v="0055A000009sa63QAA"/>
    <b v="1"/>
    <d v="2019-08-05T18:15:04"/>
    <m/>
    <b v="0"/>
    <m/>
    <m/>
    <b v="0"/>
    <d v="2022-03-01T00:00:00"/>
    <n v="3"/>
    <n v="2022"/>
    <s v="Pipeline"/>
    <s v="Pipeline"/>
    <b v="0"/>
    <b v="0"/>
    <m/>
    <b v="1"/>
    <b v="0"/>
    <b v="0"/>
    <x v="19"/>
    <b v="0"/>
    <m/>
    <x v="0"/>
    <d v="2020-10-09T00:00:00"/>
    <s v="0055A00000BclF5QAJ"/>
    <d v="2021-12-13T17:23:08"/>
    <m/>
    <d v="2020-12-28T06:04:06"/>
    <m/>
    <m/>
    <b v="0"/>
    <s v="Green"/>
    <s v="All Hazards"/>
    <s v="Website"/>
    <m/>
    <m/>
    <m/>
    <m/>
    <m/>
    <x v="1747"/>
    <x v="0"/>
    <b v="0"/>
    <m/>
    <m/>
    <m/>
    <s v="0055A000009sa63QAA"/>
    <s v="01s31000003qafjAAA"/>
    <s v="All Hazards"/>
    <m/>
    <s v="0035A00003XWeyFQAT"/>
    <m/>
    <s v="MX908"/>
    <m/>
    <m/>
    <s v="0125A000001NaBLQA0"/>
    <b v="0"/>
    <m/>
    <b v="0"/>
    <m/>
    <m/>
    <x v="4"/>
    <b v="0"/>
    <d v="2021-12-13T17:23:08"/>
    <m/>
    <m/>
    <b v="0"/>
    <x v="0"/>
    <n v="0"/>
    <n v="0"/>
    <n v="100602.03"/>
    <m/>
    <x v="582"/>
    <n v="30"/>
    <n v="0"/>
  </r>
  <r>
    <s v="0015A0000269VhXQAU"/>
    <b v="0"/>
    <m/>
    <b v="0"/>
    <m/>
    <m/>
    <m/>
    <x v="39"/>
    <b v="0"/>
    <m/>
    <m/>
    <s v="0035A00003NFSqoQAH"/>
    <m/>
    <m/>
    <s v="00531000007MUoEAAW"/>
    <b v="1"/>
    <d v="2018-10-15T18:12:37"/>
    <m/>
    <b v="0"/>
    <m/>
    <m/>
    <b v="0"/>
    <d v="2020-04-01T00:00:00"/>
    <n v="4"/>
    <n v="2020"/>
    <s v="Pipeline"/>
    <s v="Pipeline"/>
    <b v="0"/>
    <b v="0"/>
    <m/>
    <b v="1"/>
    <b v="0"/>
    <b v="0"/>
    <x v="22"/>
    <b v="0"/>
    <m/>
    <x v="0"/>
    <d v="2020-05-26T00:00:00"/>
    <s v="0055A00000BclF5QAJ"/>
    <d v="2021-04-11T21:42:29"/>
    <m/>
    <d v="2020-01-06T18:18:06"/>
    <m/>
    <m/>
    <b v="0"/>
    <m/>
    <s v="Drugs"/>
    <s v="Website"/>
    <m/>
    <m/>
    <m/>
    <m/>
    <m/>
    <x v="1748"/>
    <x v="0"/>
    <b v="0"/>
    <m/>
    <m/>
    <m/>
    <s v="00531000007KgPgAAK"/>
    <s v="01s31000003qafjAAA"/>
    <s v="All Hazards"/>
    <m/>
    <s v="0035A00003NFSqoQAH"/>
    <m/>
    <m/>
    <m/>
    <m/>
    <s v="0125A000001NaBLQA0"/>
    <b v="0"/>
    <m/>
    <b v="0"/>
    <m/>
    <m/>
    <x v="2"/>
    <b v="0"/>
    <d v="2021-06-29T20:34:54"/>
    <m/>
    <m/>
    <b v="0"/>
    <x v="0"/>
    <m/>
    <m/>
    <n v="65636"/>
    <m/>
    <x v="25"/>
    <n v="10"/>
    <n v="0"/>
  </r>
  <r>
    <s v="0015A00001ztZbbQAE"/>
    <b v="0"/>
    <m/>
    <b v="0"/>
    <m/>
    <m/>
    <m/>
    <x v="39"/>
    <b v="0"/>
    <m/>
    <m/>
    <s v="0035A00003G6ZMWQA3"/>
    <m/>
    <m/>
    <s v="00531000007MUoEAAW"/>
    <b v="1"/>
    <d v="2018-03-12T20:00:35"/>
    <m/>
    <b v="0"/>
    <m/>
    <m/>
    <b v="0"/>
    <d v="2020-04-01T00:00:00"/>
    <n v="4"/>
    <n v="2020"/>
    <s v="Pipeline"/>
    <s v="Pipeline"/>
    <b v="0"/>
    <b v="0"/>
    <m/>
    <b v="1"/>
    <b v="0"/>
    <b v="0"/>
    <x v="20"/>
    <b v="0"/>
    <m/>
    <x v="0"/>
    <d v="2020-05-20T00:00:00"/>
    <s v="0055A000009s6n0QAA"/>
    <d v="2020-09-17T14:48:56"/>
    <m/>
    <d v="2020-01-06T18:18:06"/>
    <m/>
    <m/>
    <b v="0"/>
    <m/>
    <s v="Drugs"/>
    <s v="Website"/>
    <m/>
    <m/>
    <m/>
    <m/>
    <m/>
    <x v="1749"/>
    <x v="0"/>
    <b v="0"/>
    <m/>
    <m/>
    <m/>
    <s v="00531000007KgPgAAK"/>
    <s v="01s31000003qafjAAA"/>
    <s v="Drugs"/>
    <m/>
    <s v="0035A00003G6ZMWQA3"/>
    <m/>
    <m/>
    <m/>
    <m/>
    <s v="0125A000001NaBLQA0"/>
    <b v="0"/>
    <m/>
    <b v="0"/>
    <m/>
    <m/>
    <x v="2"/>
    <b v="0"/>
    <d v="2021-06-29T20:34:54"/>
    <m/>
    <m/>
    <b v="0"/>
    <x v="0"/>
    <m/>
    <m/>
    <n v="137136"/>
    <m/>
    <x v="583"/>
    <n v="10"/>
    <n v="0"/>
  </r>
  <r>
    <s v="0015A00001yXff6QAC"/>
    <b v="0"/>
    <m/>
    <b v="0"/>
    <m/>
    <m/>
    <m/>
    <x v="39"/>
    <b v="0"/>
    <m/>
    <m/>
    <s v="0035A00003GnbEuQAJ"/>
    <m/>
    <m/>
    <s v="00531000007MUoEAAW"/>
    <b v="1"/>
    <d v="2018-02-05T13:40:00"/>
    <m/>
    <b v="0"/>
    <m/>
    <m/>
    <b v="0"/>
    <d v="2020-04-01T00:00:00"/>
    <n v="4"/>
    <n v="2020"/>
    <s v="Pipeline"/>
    <s v="Pipeline"/>
    <b v="0"/>
    <b v="0"/>
    <m/>
    <b v="1"/>
    <b v="0"/>
    <b v="0"/>
    <x v="23"/>
    <b v="0"/>
    <m/>
    <x v="0"/>
    <m/>
    <s v="0055A000009s6n0QAA"/>
    <d v="2020-09-17T14:48:56"/>
    <m/>
    <d v="2020-01-06T18:18:06"/>
    <m/>
    <m/>
    <b v="0"/>
    <m/>
    <s v="Drugs"/>
    <s v="Website"/>
    <m/>
    <m/>
    <m/>
    <m/>
    <m/>
    <x v="1750"/>
    <x v="0"/>
    <b v="0"/>
    <m/>
    <m/>
    <m/>
    <s v="00531000007KgPgAAK"/>
    <s v="01si00000040RFIAA2"/>
    <s v="Drugs"/>
    <m/>
    <s v="0035A00003GnbEuQAJ"/>
    <m/>
    <m/>
    <m/>
    <m/>
    <s v="0125A000001NaBLQA0"/>
    <b v="0"/>
    <m/>
    <b v="0"/>
    <m/>
    <m/>
    <x v="2"/>
    <b v="0"/>
    <d v="2021-06-29T20:34:54"/>
    <m/>
    <m/>
    <b v="0"/>
    <x v="0"/>
    <m/>
    <m/>
    <n v="80194"/>
    <m/>
    <x v="584"/>
    <n v="10"/>
    <n v="0"/>
  </r>
  <r>
    <s v="0015A00001yY1x0QAC"/>
    <b v="0"/>
    <m/>
    <b v="0"/>
    <m/>
    <m/>
    <m/>
    <x v="39"/>
    <b v="0"/>
    <m/>
    <m/>
    <s v="0035A00003GoLlTQAV"/>
    <m/>
    <m/>
    <s v="00531000007MUoEAAW"/>
    <b v="1"/>
    <d v="2018-02-22T12:45:52"/>
    <m/>
    <b v="0"/>
    <m/>
    <m/>
    <b v="0"/>
    <d v="2020-04-01T00:00:00"/>
    <n v="4"/>
    <n v="2020"/>
    <s v="Pipeline"/>
    <s v="Pipeline"/>
    <b v="0"/>
    <b v="0"/>
    <m/>
    <b v="1"/>
    <b v="0"/>
    <b v="0"/>
    <x v="23"/>
    <b v="0"/>
    <m/>
    <x v="0"/>
    <d v="2018-02-22T00:00:00"/>
    <s v="0055A00000BclF5QAJ"/>
    <d v="2021-04-11T20:08:00"/>
    <m/>
    <d v="2020-01-06T18:18:06"/>
    <m/>
    <m/>
    <b v="0"/>
    <m/>
    <s v="Explosives"/>
    <s v="Field Sales"/>
    <m/>
    <m/>
    <m/>
    <m/>
    <m/>
    <x v="1751"/>
    <x v="0"/>
    <b v="0"/>
    <m/>
    <m/>
    <m/>
    <s v="00531000007KgPgAAK"/>
    <s v="01si00000040RFIAA2"/>
    <s v="Explosives"/>
    <m/>
    <s v="0035A00003GoLlTQAV"/>
    <m/>
    <m/>
    <m/>
    <m/>
    <s v="0125A000001NaBLQA0"/>
    <b v="0"/>
    <m/>
    <b v="0"/>
    <m/>
    <m/>
    <x v="2"/>
    <b v="0"/>
    <d v="2021-06-29T20:34:54"/>
    <m/>
    <m/>
    <b v="0"/>
    <x v="0"/>
    <m/>
    <m/>
    <n v="80194"/>
    <m/>
    <x v="584"/>
    <n v="10"/>
    <n v="0"/>
  </r>
  <r>
    <s v="0015A00002GpXQkQAN"/>
    <b v="0"/>
    <m/>
    <b v="0"/>
    <s v="70131000001SioZAAS"/>
    <m/>
    <m/>
    <x v="39"/>
    <b v="0"/>
    <m/>
    <m/>
    <s v="0035A00003baj46QAA"/>
    <m/>
    <m/>
    <s v="00531000007MUoEAAW"/>
    <b v="1"/>
    <d v="2020-01-03T21:51:14"/>
    <m/>
    <b v="0"/>
    <m/>
    <m/>
    <b v="0"/>
    <d v="2020-04-01T00:00:00"/>
    <n v="4"/>
    <n v="2020"/>
    <s v="Pipeline"/>
    <s v="Pipeline"/>
    <b v="0"/>
    <b v="0"/>
    <m/>
    <b v="1"/>
    <b v="0"/>
    <b v="0"/>
    <x v="23"/>
    <b v="0"/>
    <m/>
    <x v="0"/>
    <d v="2020-01-03T00:00:00"/>
    <s v="00531000007KgPgAAK"/>
    <d v="2021-01-04T13:47:26"/>
    <m/>
    <d v="2020-01-06T18:18:11"/>
    <m/>
    <m/>
    <b v="0"/>
    <m/>
    <m/>
    <s v="Trade Show"/>
    <m/>
    <m/>
    <m/>
    <m/>
    <m/>
    <x v="1752"/>
    <x v="0"/>
    <b v="0"/>
    <m/>
    <m/>
    <m/>
    <s v="00531000007KgPgAAK"/>
    <s v="01si00000040RFIAA2"/>
    <s v="All Hazards"/>
    <m/>
    <s v="0035A00003baj46QAA"/>
    <m/>
    <m/>
    <m/>
    <m/>
    <s v="0125A000001NaBLQA0"/>
    <b v="0"/>
    <m/>
    <b v="0"/>
    <m/>
    <m/>
    <x v="2"/>
    <b v="0"/>
    <d v="2021-06-29T20:34:55"/>
    <m/>
    <m/>
    <b v="0"/>
    <x v="0"/>
    <m/>
    <m/>
    <n v="59880.800000000003"/>
    <m/>
    <x v="585"/>
    <n v="10"/>
    <n v="0"/>
  </r>
  <r>
    <s v="0015A00002GnfMHQAZ"/>
    <b v="0"/>
    <m/>
    <b v="0"/>
    <s v="7015A000001eCLMQA2"/>
    <m/>
    <m/>
    <x v="10"/>
    <b v="0"/>
    <m/>
    <m/>
    <s v="0035A00003aLDOJQA4"/>
    <m/>
    <m/>
    <s v="0055A000009sa63QAA"/>
    <b v="1"/>
    <d v="2019-12-16T22:36:15"/>
    <m/>
    <b v="0"/>
    <m/>
    <m/>
    <b v="0"/>
    <d v="2021-04-01T00:00:00"/>
    <n v="4"/>
    <n v="2021"/>
    <s v="Pipeline"/>
    <s v="Pipeline"/>
    <b v="0"/>
    <b v="0"/>
    <m/>
    <b v="1"/>
    <b v="0"/>
    <b v="0"/>
    <x v="19"/>
    <b v="0"/>
    <m/>
    <x v="0"/>
    <d v="2019-12-16T00:00:00"/>
    <s v="0055A00000BclF5QAJ"/>
    <d v="2021-04-16T14:14:14"/>
    <m/>
    <d v="2020-12-28T05:46:27"/>
    <m/>
    <m/>
    <b v="0"/>
    <m/>
    <m/>
    <s v="Sales Seminar"/>
    <m/>
    <m/>
    <m/>
    <m/>
    <m/>
    <x v="1753"/>
    <x v="0"/>
    <b v="0"/>
    <m/>
    <m/>
    <m/>
    <s v="0055A000009sa63QAA"/>
    <s v="01s31000003qafjAAA"/>
    <s v="Drugs"/>
    <m/>
    <s v="0035A00003aLDOJQA4"/>
    <m/>
    <s v="MX908"/>
    <m/>
    <m/>
    <s v="0125A000001NaBLQA0"/>
    <b v="0"/>
    <m/>
    <b v="0"/>
    <m/>
    <m/>
    <x v="3"/>
    <b v="0"/>
    <d v="2021-06-29T20:34:55"/>
    <m/>
    <m/>
    <b v="0"/>
    <x v="0"/>
    <m/>
    <m/>
    <n v="98779.81"/>
    <m/>
    <x v="586"/>
    <n v="5"/>
    <n v="0"/>
  </r>
  <r>
    <s v="0015A000021P8fMQAS"/>
    <b v="0"/>
    <m/>
    <b v="0"/>
    <m/>
    <m/>
    <m/>
    <x v="10"/>
    <b v="0"/>
    <m/>
    <m/>
    <s v="0035A00003IOhccQAD"/>
    <m/>
    <m/>
    <s v="00531000007MUoEAAW"/>
    <b v="1"/>
    <d v="2018-06-07T14:08:41"/>
    <m/>
    <b v="0"/>
    <m/>
    <m/>
    <b v="0"/>
    <d v="2021-04-01T00:00:00"/>
    <n v="4"/>
    <n v="2021"/>
    <s v="Pipeline"/>
    <s v="Pipeline"/>
    <b v="0"/>
    <b v="0"/>
    <m/>
    <b v="1"/>
    <b v="0"/>
    <b v="0"/>
    <x v="19"/>
    <b v="0"/>
    <m/>
    <x v="0"/>
    <d v="2019-02-07T00:00:00"/>
    <s v="0055A00000BclF5QAJ"/>
    <d v="2021-04-14T20:01:34"/>
    <m/>
    <d v="2020-12-28T06:01:23"/>
    <m/>
    <m/>
    <b v="0"/>
    <m/>
    <s v="Drugs"/>
    <s v="Website"/>
    <m/>
    <m/>
    <m/>
    <m/>
    <m/>
    <x v="1754"/>
    <x v="0"/>
    <b v="0"/>
    <m/>
    <m/>
    <m/>
    <s v="0055A000009sa63QAA"/>
    <s v="01s31000003qafjAAA"/>
    <s v="Drugs"/>
    <m/>
    <s v="0035A00003IOhccQAD"/>
    <m/>
    <s v="MX908"/>
    <m/>
    <m/>
    <s v="0125A000001NaBLQA0"/>
    <b v="0"/>
    <m/>
    <b v="0"/>
    <m/>
    <m/>
    <x v="3"/>
    <b v="0"/>
    <d v="2021-06-29T20:34:54"/>
    <m/>
    <m/>
    <b v="0"/>
    <x v="0"/>
    <m/>
    <m/>
    <n v="65000"/>
    <m/>
    <x v="350"/>
    <n v="5"/>
    <n v="0"/>
  </r>
  <r>
    <s v="0015A00002QcKW0QAN"/>
    <b v="0"/>
    <m/>
    <b v="0"/>
    <s v="7015A000001zMbOQAU"/>
    <m/>
    <m/>
    <x v="10"/>
    <b v="0"/>
    <m/>
    <m/>
    <s v="0035A00003kfPmGQAU"/>
    <m/>
    <m/>
    <s v="0055A000009GxI2QAK"/>
    <b v="1"/>
    <d v="2020-10-25T21:49:58"/>
    <m/>
    <b v="0"/>
    <m/>
    <m/>
    <b v="0"/>
    <d v="2021-04-01T00:00:00"/>
    <n v="4"/>
    <n v="2021"/>
    <s v="Pipeline"/>
    <s v="Pipeline"/>
    <b v="0"/>
    <b v="0"/>
    <m/>
    <b v="1"/>
    <b v="0"/>
    <b v="0"/>
    <x v="19"/>
    <b v="0"/>
    <m/>
    <x v="0"/>
    <m/>
    <s v="0055A000009GxI2QAK"/>
    <d v="2021-05-10T10:20:49"/>
    <m/>
    <d v="2021-05-10T10:20:49"/>
    <m/>
    <m/>
    <b v="0"/>
    <m/>
    <m/>
    <s v="Website"/>
    <m/>
    <m/>
    <m/>
    <m/>
    <m/>
    <x v="1755"/>
    <x v="0"/>
    <b v="0"/>
    <m/>
    <m/>
    <m/>
    <s v="0055A000009GxI2QAK"/>
    <s v="01si00000040RFIAA2"/>
    <s v="All Hazards"/>
    <m/>
    <s v="0035A00003kfPmGQAU"/>
    <m/>
    <s v="MX908"/>
    <m/>
    <m/>
    <s v="0125A000001NaBLQA0"/>
    <b v="0"/>
    <m/>
    <b v="0"/>
    <m/>
    <m/>
    <x v="3"/>
    <b v="0"/>
    <d v="2021-06-29T20:34:55"/>
    <m/>
    <m/>
    <b v="0"/>
    <x v="0"/>
    <m/>
    <m/>
    <n v="94426"/>
    <m/>
    <x v="587"/>
    <n v="5"/>
    <n v="0"/>
  </r>
  <r>
    <s v="0015A00002GqJ9ZQAV"/>
    <b v="0"/>
    <m/>
    <b v="0"/>
    <m/>
    <m/>
    <m/>
    <x v="192"/>
    <b v="0"/>
    <m/>
    <m/>
    <s v="0035A00003bbSueQAE"/>
    <m/>
    <m/>
    <s v="0055A000009sa63QAA"/>
    <b v="1"/>
    <d v="2020-01-10T04:46:36"/>
    <m/>
    <b v="0"/>
    <m/>
    <m/>
    <b v="0"/>
    <d v="2022-04-01T00:00:00"/>
    <n v="4"/>
    <n v="2022"/>
    <s v="Pipeline"/>
    <s v="Pipeline"/>
    <b v="0"/>
    <b v="0"/>
    <m/>
    <b v="1"/>
    <b v="0"/>
    <b v="0"/>
    <x v="19"/>
    <b v="0"/>
    <m/>
    <x v="0"/>
    <d v="2021-01-14T00:00:00"/>
    <s v="0055A000009sa63QAA"/>
    <d v="2021-04-26T04:04:17"/>
    <m/>
    <d v="2020-12-28T05:10:18"/>
    <m/>
    <m/>
    <b v="0"/>
    <m/>
    <s v="All Hazards"/>
    <s v="Website"/>
    <m/>
    <m/>
    <m/>
    <m/>
    <m/>
    <x v="1756"/>
    <x v="0"/>
    <b v="0"/>
    <m/>
    <m/>
    <m/>
    <s v="0055A000009sa63QAA"/>
    <s v="01s31000003qafjAAA"/>
    <s v="All Hazards"/>
    <m/>
    <s v="0035A00003bbSueQAE"/>
    <m/>
    <s v="MX908"/>
    <m/>
    <m/>
    <s v="0125A000001NaBLQA0"/>
    <b v="0"/>
    <m/>
    <b v="0"/>
    <m/>
    <m/>
    <x v="3"/>
    <b v="0"/>
    <d v="2021-06-29T20:34:55"/>
    <m/>
    <m/>
    <b v="0"/>
    <x v="0"/>
    <m/>
    <m/>
    <n v="65913"/>
    <m/>
    <x v="588"/>
    <n v="5"/>
    <n v="0"/>
  </r>
  <r>
    <s v="0015A00002GoAqKQAV"/>
    <b v="0"/>
    <m/>
    <b v="0"/>
    <m/>
    <m/>
    <m/>
    <x v="39"/>
    <b v="0"/>
    <m/>
    <m/>
    <s v="0035A00003bZKjfQAG"/>
    <m/>
    <m/>
    <s v="00531000007MUoEAAW"/>
    <b v="1"/>
    <d v="2019-12-20T20:35:14"/>
    <m/>
    <b v="0"/>
    <m/>
    <m/>
    <b v="0"/>
    <d v="2020-04-01T00:00:00"/>
    <n v="4"/>
    <n v="2020"/>
    <s v="Pipeline"/>
    <s v="Pipeline"/>
    <b v="0"/>
    <b v="0"/>
    <m/>
    <b v="1"/>
    <b v="0"/>
    <b v="0"/>
    <x v="20"/>
    <b v="0"/>
    <m/>
    <x v="0"/>
    <d v="2019-12-23T00:00:00"/>
    <s v="0055A000009s6n0QAA"/>
    <d v="2020-09-17T14:49:07"/>
    <m/>
    <d v="2020-01-06T18:18:06"/>
    <m/>
    <m/>
    <b v="0"/>
    <m/>
    <m/>
    <s v="Website"/>
    <m/>
    <m/>
    <m/>
    <m/>
    <m/>
    <x v="1757"/>
    <x v="0"/>
    <b v="0"/>
    <m/>
    <m/>
    <m/>
    <s v="00531000007KgPgAAK"/>
    <s v="01s31000003qafjAAA"/>
    <s v="CWAs;Explosives;Drugs;All Hazards"/>
    <m/>
    <s v="0035A00003bZKjfQAG"/>
    <m/>
    <s v="MX908"/>
    <m/>
    <m/>
    <s v="0125A000001NaBLQA0"/>
    <b v="0"/>
    <m/>
    <b v="0"/>
    <m/>
    <m/>
    <x v="2"/>
    <b v="0"/>
    <d v="2021-06-29T20:34:55"/>
    <m/>
    <m/>
    <b v="0"/>
    <x v="0"/>
    <m/>
    <m/>
    <n v="390636"/>
    <m/>
    <x v="589"/>
    <n v="10"/>
    <n v="0"/>
  </r>
  <r>
    <s v="001i000001MZMNsAAP"/>
    <b v="0"/>
    <m/>
    <b v="0"/>
    <m/>
    <m/>
    <m/>
    <x v="252"/>
    <b v="0"/>
    <m/>
    <m/>
    <s v="0035A00003WoLl9QAF"/>
    <m/>
    <m/>
    <s v="0055A000009sa63QAA"/>
    <b v="1"/>
    <d v="2019-07-29T22:00:49"/>
    <m/>
    <b v="0"/>
    <m/>
    <m/>
    <b v="0"/>
    <d v="2021-04-01T00:00:00"/>
    <n v="4"/>
    <n v="2021"/>
    <s v="Pipeline"/>
    <s v="Pipeline"/>
    <b v="0"/>
    <b v="0"/>
    <m/>
    <b v="1"/>
    <b v="0"/>
    <b v="0"/>
    <x v="19"/>
    <b v="0"/>
    <m/>
    <x v="0"/>
    <d v="2019-07-25T00:00:00"/>
    <s v="0055A000009sa63QAA"/>
    <d v="2021-04-26T04:29:12"/>
    <m/>
    <d v="2020-12-28T06:07:12"/>
    <m/>
    <m/>
    <b v="0"/>
    <m/>
    <s v="All Hazards"/>
    <s v="Other"/>
    <m/>
    <m/>
    <m/>
    <m/>
    <m/>
    <x v="1758"/>
    <x v="0"/>
    <b v="0"/>
    <m/>
    <m/>
    <m/>
    <s v="0055A000009sa63QAA"/>
    <s v="01s31000003qafjAAA"/>
    <s v="All Hazards"/>
    <m/>
    <s v="0035A00003WoLl9QAF"/>
    <m/>
    <s v="MX908"/>
    <m/>
    <m/>
    <s v="0125A000001NaBLQA0"/>
    <b v="0"/>
    <m/>
    <b v="0"/>
    <m/>
    <m/>
    <x v="4"/>
    <b v="0"/>
    <d v="2021-06-29T20:34:54"/>
    <m/>
    <m/>
    <b v="0"/>
    <x v="0"/>
    <m/>
    <m/>
    <n v="100644.74"/>
    <m/>
    <x v="590"/>
    <n v="30"/>
    <n v="0"/>
  </r>
  <r>
    <s v="001i000001MZMV3AAP"/>
    <b v="0"/>
    <m/>
    <b v="0"/>
    <m/>
    <m/>
    <m/>
    <x v="10"/>
    <b v="0"/>
    <m/>
    <m/>
    <s v="0035A00003WoZvVQAV"/>
    <m/>
    <m/>
    <s v="0055A000009sa63QAA"/>
    <b v="1"/>
    <d v="2019-07-26T15:57:40"/>
    <m/>
    <b v="0"/>
    <m/>
    <m/>
    <b v="0"/>
    <d v="2021-04-01T00:00:00"/>
    <n v="4"/>
    <n v="2021"/>
    <s v="Pipeline"/>
    <s v="Pipeline"/>
    <b v="0"/>
    <b v="0"/>
    <s v="HSGP"/>
    <b v="1"/>
    <b v="0"/>
    <b v="0"/>
    <x v="19"/>
    <b v="0"/>
    <m/>
    <x v="0"/>
    <d v="2019-07-23T00:00:00"/>
    <s v="0055A000009sa63QAA"/>
    <d v="2021-04-26T04:10:33"/>
    <m/>
    <d v="2020-01-06T18:18:06"/>
    <m/>
    <m/>
    <b v="0"/>
    <m/>
    <s v="All Hazards"/>
    <s v="Website"/>
    <m/>
    <m/>
    <m/>
    <m/>
    <m/>
    <x v="1759"/>
    <x v="0"/>
    <b v="0"/>
    <m/>
    <m/>
    <m/>
    <s v="0055A000009sa63QAA"/>
    <s v="01s31000003qafjAAA"/>
    <s v="All Hazards"/>
    <m/>
    <s v="0035A00003WoZvVQAV"/>
    <m/>
    <s v="MX908"/>
    <m/>
    <m/>
    <s v="0125A000001NaBLQA0"/>
    <b v="0"/>
    <m/>
    <b v="0"/>
    <m/>
    <m/>
    <x v="2"/>
    <b v="0"/>
    <d v="2021-06-29T20:34:54"/>
    <m/>
    <m/>
    <b v="0"/>
    <x v="0"/>
    <m/>
    <m/>
    <n v="70691.69"/>
    <m/>
    <x v="591"/>
    <n v="10"/>
    <n v="0"/>
  </r>
  <r>
    <s v="0015A00002Is5kiQAB"/>
    <b v="0"/>
    <m/>
    <b v="0"/>
    <s v="7015A000001TkdzQAC"/>
    <m/>
    <m/>
    <x v="10"/>
    <b v="0"/>
    <m/>
    <m/>
    <s v="0035A00003dZ1wgQAC"/>
    <m/>
    <m/>
    <s v="0055A000009sa63QAA"/>
    <b v="1"/>
    <d v="2020-03-05T00:27:20"/>
    <m/>
    <b v="0"/>
    <m/>
    <m/>
    <b v="0"/>
    <d v="2021-04-01T00:00:00"/>
    <n v="4"/>
    <n v="2021"/>
    <s v="Pipeline"/>
    <s v="Pipeline"/>
    <b v="0"/>
    <b v="0"/>
    <m/>
    <b v="1"/>
    <b v="0"/>
    <b v="0"/>
    <x v="19"/>
    <b v="0"/>
    <m/>
    <x v="0"/>
    <d v="2020-03-04T00:00:00"/>
    <s v="0055A00000BclF5QAJ"/>
    <d v="2021-04-14T20:01:34"/>
    <m/>
    <d v="2020-12-28T05:06:53"/>
    <m/>
    <m/>
    <b v="0"/>
    <m/>
    <m/>
    <s v="Inside Sales"/>
    <m/>
    <m/>
    <m/>
    <m/>
    <m/>
    <x v="1760"/>
    <x v="0"/>
    <b v="0"/>
    <m/>
    <m/>
    <m/>
    <s v="0055A000009sa63QAA"/>
    <s v="01s31000003qafjAAA"/>
    <s v="Drugs"/>
    <m/>
    <s v="0035A00003dZ1wgQAC"/>
    <m/>
    <s v="MX908"/>
    <m/>
    <m/>
    <s v="0125A000001NaBLQA0"/>
    <b v="0"/>
    <m/>
    <b v="0"/>
    <m/>
    <m/>
    <x v="3"/>
    <b v="0"/>
    <d v="2021-06-29T20:34:55"/>
    <m/>
    <m/>
    <b v="0"/>
    <x v="0"/>
    <m/>
    <m/>
    <n v="91675"/>
    <m/>
    <x v="592"/>
    <n v="5"/>
    <n v="0"/>
  </r>
  <r>
    <s v="0015A00002Hdu4HQAR"/>
    <b v="0"/>
    <m/>
    <b v="0"/>
    <s v="7015A000001TkdzQAC"/>
    <m/>
    <m/>
    <x v="271"/>
    <b v="0"/>
    <m/>
    <m/>
    <s v="0035A00003cbklcQAA"/>
    <m/>
    <m/>
    <s v="0055A000009sa63QAA"/>
    <b v="1"/>
    <d v="2020-02-10T17:27:08"/>
    <m/>
    <b v="0"/>
    <m/>
    <m/>
    <b v="0"/>
    <d v="2022-04-01T00:00:00"/>
    <n v="4"/>
    <n v="2022"/>
    <s v="Pipeline"/>
    <s v="Pipeline"/>
    <b v="0"/>
    <b v="0"/>
    <m/>
    <b v="1"/>
    <b v="0"/>
    <b v="0"/>
    <x v="19"/>
    <b v="0"/>
    <m/>
    <x v="0"/>
    <d v="2020-02-10T00:00:00"/>
    <s v="0055A000009sa63QAA"/>
    <d v="2021-04-26T04:25:42"/>
    <m/>
    <d v="2020-12-28T05:06:27"/>
    <m/>
    <m/>
    <b v="0"/>
    <m/>
    <m/>
    <s v="Trade Show"/>
    <m/>
    <m/>
    <m/>
    <m/>
    <m/>
    <x v="1761"/>
    <x v="0"/>
    <b v="0"/>
    <m/>
    <m/>
    <m/>
    <s v="0055A000009sa63QAA"/>
    <s v="01s31000003qafjAAA"/>
    <s v="All Hazards"/>
    <m/>
    <s v="0035A00003cbklcQAA"/>
    <m/>
    <s v="MX908"/>
    <m/>
    <m/>
    <s v="0125A000001NaBLQA0"/>
    <b v="0"/>
    <m/>
    <b v="0"/>
    <m/>
    <m/>
    <x v="3"/>
    <b v="0"/>
    <d v="2021-06-29T20:34:55"/>
    <m/>
    <m/>
    <b v="0"/>
    <x v="0"/>
    <m/>
    <m/>
    <n v="91913"/>
    <m/>
    <x v="593"/>
    <n v="5"/>
    <n v="0"/>
  </r>
  <r>
    <s v="0015A00002Go0hfQAB"/>
    <b v="0"/>
    <m/>
    <b v="0"/>
    <m/>
    <m/>
    <m/>
    <x v="39"/>
    <b v="0"/>
    <m/>
    <m/>
    <s v="0035A00003aLbqYQAS"/>
    <m/>
    <m/>
    <s v="00531000007MUoEAAW"/>
    <b v="1"/>
    <d v="2019-12-19T14:28:47"/>
    <m/>
    <b v="0"/>
    <m/>
    <m/>
    <b v="0"/>
    <d v="2020-04-01T00:00:00"/>
    <n v="4"/>
    <n v="2020"/>
    <s v="Pipeline"/>
    <s v="Pipeline"/>
    <b v="0"/>
    <b v="0"/>
    <m/>
    <b v="1"/>
    <b v="0"/>
    <b v="0"/>
    <x v="23"/>
    <b v="0"/>
    <m/>
    <x v="0"/>
    <d v="2019-12-19T00:00:00"/>
    <s v="0055A00000BclF5QAJ"/>
    <d v="2021-04-11T20:08:00"/>
    <m/>
    <d v="2020-01-06T18:18:06"/>
    <m/>
    <m/>
    <b v="0"/>
    <m/>
    <m/>
    <s v="Field Sales"/>
    <m/>
    <m/>
    <m/>
    <m/>
    <m/>
    <x v="1762"/>
    <x v="0"/>
    <b v="0"/>
    <m/>
    <m/>
    <m/>
    <s v="00531000007KgPgAAK"/>
    <s v="01si00000040RFIAA2"/>
    <s v="Explosives;Drugs;All Hazards"/>
    <m/>
    <s v="0035A00003aLbqYQAS"/>
    <m/>
    <s v="MX908"/>
    <m/>
    <m/>
    <s v="0125A000001NaBLQA0"/>
    <b v="0"/>
    <m/>
    <b v="0"/>
    <m/>
    <m/>
    <x v="2"/>
    <b v="0"/>
    <d v="2021-06-29T20:34:55"/>
    <m/>
    <m/>
    <b v="0"/>
    <x v="0"/>
    <m/>
    <m/>
    <n v="55790.6"/>
    <m/>
    <x v="594"/>
    <n v="10"/>
    <n v="0"/>
  </r>
  <r>
    <s v="0015A00002HcX7aQAF"/>
    <b v="0"/>
    <m/>
    <b v="0"/>
    <s v="7015A000001Zks9QAC"/>
    <m/>
    <m/>
    <x v="10"/>
    <b v="0"/>
    <m/>
    <m/>
    <s v="0035A00003caIOWQA2"/>
    <m/>
    <m/>
    <s v="0055A000009sa63QAA"/>
    <b v="1"/>
    <d v="2020-01-28T18:24:10"/>
    <m/>
    <b v="0"/>
    <m/>
    <m/>
    <b v="0"/>
    <d v="2021-04-01T00:00:00"/>
    <n v="4"/>
    <n v="2021"/>
    <s v="Pipeline"/>
    <s v="Pipeline"/>
    <b v="0"/>
    <b v="0"/>
    <m/>
    <b v="1"/>
    <b v="0"/>
    <b v="0"/>
    <x v="19"/>
    <b v="0"/>
    <m/>
    <x v="0"/>
    <d v="2020-01-08T00:00:00"/>
    <s v="0055A000009sa63QAA"/>
    <d v="2021-04-26T03:53:49"/>
    <m/>
    <d v="2020-12-03T16:41:50"/>
    <m/>
    <m/>
    <b v="0"/>
    <m/>
    <m/>
    <s v="Inside Sales"/>
    <m/>
    <m/>
    <m/>
    <m/>
    <m/>
    <x v="1763"/>
    <x v="0"/>
    <b v="0"/>
    <m/>
    <m/>
    <m/>
    <s v="0055A000009sa63QAA"/>
    <s v="01s31000003qafjAAA"/>
    <s v="All Hazards"/>
    <m/>
    <s v="0035A00003caIOWQA2"/>
    <m/>
    <s v="MX908"/>
    <m/>
    <m/>
    <s v="0125A000001NaBLQA0"/>
    <b v="0"/>
    <m/>
    <b v="0"/>
    <m/>
    <m/>
    <x v="2"/>
    <b v="0"/>
    <d v="2021-06-29T20:34:55"/>
    <m/>
    <m/>
    <b v="0"/>
    <x v="0"/>
    <m/>
    <m/>
    <n v="59321.7"/>
    <m/>
    <x v="595"/>
    <n v="10"/>
    <n v="0"/>
  </r>
  <r>
    <s v="0013100001envATAAY"/>
    <b v="0"/>
    <m/>
    <b v="0"/>
    <s v="7015A000001TkdzQAC"/>
    <m/>
    <m/>
    <x v="10"/>
    <b v="0"/>
    <m/>
    <m/>
    <s v="0035A00003ccL5eQAE"/>
    <m/>
    <m/>
    <s v="00531000007MUoEAAW"/>
    <b v="1"/>
    <d v="2020-02-14T22:11:31"/>
    <m/>
    <b v="0"/>
    <m/>
    <m/>
    <b v="0"/>
    <d v="2021-04-01T00:00:00"/>
    <n v="4"/>
    <n v="2021"/>
    <s v="Pipeline"/>
    <s v="Pipeline"/>
    <b v="0"/>
    <b v="0"/>
    <m/>
    <b v="1"/>
    <b v="0"/>
    <b v="0"/>
    <x v="19"/>
    <b v="0"/>
    <m/>
    <x v="0"/>
    <d v="2020-01-08T00:00:00"/>
    <s v="0055A00000BclF5QAJ"/>
    <d v="2021-04-14T20:01:34"/>
    <m/>
    <d v="2020-12-03T16:41:50"/>
    <m/>
    <m/>
    <b v="0"/>
    <m/>
    <m/>
    <s v="Trade Show"/>
    <m/>
    <m/>
    <m/>
    <m/>
    <m/>
    <x v="1764"/>
    <x v="0"/>
    <b v="0"/>
    <m/>
    <m/>
    <m/>
    <s v="0055A000009sa63QAA"/>
    <s v="01s31000003qafjAAA"/>
    <s v="All Hazards"/>
    <m/>
    <s v="0035A00003ccL5eQAE"/>
    <m/>
    <s v="MX908"/>
    <m/>
    <m/>
    <s v="0125A000001NaBLQA0"/>
    <b v="0"/>
    <m/>
    <b v="0"/>
    <m/>
    <m/>
    <x v="2"/>
    <b v="0"/>
    <d v="2021-06-29T20:34:55"/>
    <m/>
    <m/>
    <b v="0"/>
    <x v="0"/>
    <m/>
    <m/>
    <n v="65913"/>
    <m/>
    <x v="559"/>
    <n v="10"/>
    <n v="0"/>
  </r>
  <r>
    <s v="0015A00002OLzarQAD"/>
    <b v="0"/>
    <m/>
    <b v="0"/>
    <s v="7015A000001Zks9QAC"/>
    <m/>
    <m/>
    <x v="10"/>
    <b v="0"/>
    <m/>
    <m/>
    <s v="0035A00003iiZpyQAE"/>
    <m/>
    <m/>
    <s v="0055A000009sa63QAA"/>
    <b v="1"/>
    <d v="2020-09-04T20:12:28"/>
    <m/>
    <b v="0"/>
    <m/>
    <m/>
    <b v="0"/>
    <d v="2021-04-01T00:00:00"/>
    <n v="4"/>
    <n v="2021"/>
    <s v="Pipeline"/>
    <s v="Pipeline"/>
    <b v="0"/>
    <b v="0"/>
    <m/>
    <b v="1"/>
    <b v="0"/>
    <b v="0"/>
    <x v="19"/>
    <b v="0"/>
    <m/>
    <x v="0"/>
    <d v="2020-08-31T00:00:00"/>
    <s v="0055A00000BclF5QAJ"/>
    <d v="2021-04-14T20:01:34"/>
    <m/>
    <d v="2020-12-03T16:41:50"/>
    <m/>
    <m/>
    <b v="0"/>
    <m/>
    <m/>
    <s v="Inside Sales"/>
    <m/>
    <m/>
    <m/>
    <m/>
    <m/>
    <x v="1765"/>
    <x v="0"/>
    <b v="0"/>
    <m/>
    <m/>
    <m/>
    <s v="0055A000009sa63QAA"/>
    <s v="01s31000003qafjAAA"/>
    <s v="Drugs;All Hazards"/>
    <m/>
    <s v="0035A00003iiZpyQAE"/>
    <m/>
    <s v="MX908"/>
    <m/>
    <m/>
    <s v="0125A000001NaBLQA0"/>
    <b v="0"/>
    <m/>
    <b v="0"/>
    <m/>
    <m/>
    <x v="2"/>
    <b v="0"/>
    <d v="2021-06-29T20:34:55"/>
    <m/>
    <m/>
    <b v="0"/>
    <x v="0"/>
    <m/>
    <m/>
    <n v="65714"/>
    <m/>
    <x v="596"/>
    <n v="10"/>
    <n v="0"/>
  </r>
  <r>
    <s v="0015A00002HdxJLQAZ"/>
    <b v="0"/>
    <m/>
    <b v="0"/>
    <m/>
    <m/>
    <m/>
    <x v="10"/>
    <b v="0"/>
    <m/>
    <m/>
    <s v="0035A00003khE9rQAE"/>
    <m/>
    <m/>
    <s v="0055A000009sa63QAA"/>
    <b v="1"/>
    <d v="2020-11-06T22:56:48"/>
    <m/>
    <b v="0"/>
    <m/>
    <m/>
    <b v="0"/>
    <d v="2021-04-01T00:00:00"/>
    <n v="4"/>
    <n v="2021"/>
    <s v="Pipeline"/>
    <s v="Pipeline"/>
    <b v="0"/>
    <b v="0"/>
    <m/>
    <b v="1"/>
    <b v="0"/>
    <b v="0"/>
    <x v="19"/>
    <b v="0"/>
    <m/>
    <x v="0"/>
    <d v="2020-11-06T00:00:00"/>
    <s v="0055A000009sa63QAA"/>
    <d v="2021-06-02T21:33:07"/>
    <m/>
    <d v="2020-12-03T16:41:50"/>
    <m/>
    <m/>
    <b v="0"/>
    <m/>
    <m/>
    <s v="Inside Sales"/>
    <m/>
    <m/>
    <m/>
    <m/>
    <m/>
    <x v="1766"/>
    <x v="0"/>
    <b v="0"/>
    <m/>
    <m/>
    <m/>
    <s v="0055A000009sa63QAA"/>
    <s v="01s31000003qafjAAA"/>
    <s v="Drugs"/>
    <m/>
    <s v="0035A00003khE9rQAE"/>
    <m/>
    <s v="MX908"/>
    <m/>
    <m/>
    <s v="0125A000001NaBLQA0"/>
    <b v="0"/>
    <m/>
    <b v="0"/>
    <m/>
    <m/>
    <x v="2"/>
    <b v="0"/>
    <d v="2021-06-29T20:34:55"/>
    <m/>
    <m/>
    <b v="0"/>
    <x v="0"/>
    <m/>
    <m/>
    <n v="324106.2"/>
    <m/>
    <x v="597"/>
    <n v="10"/>
    <n v="0"/>
  </r>
  <r>
    <s v="0015A000028lkRoQAI"/>
    <b v="0"/>
    <m/>
    <b v="0"/>
    <m/>
    <m/>
    <m/>
    <x v="10"/>
    <b v="0"/>
    <m/>
    <m/>
    <s v="0035A00003RYA4CQAX"/>
    <m/>
    <m/>
    <s v="00531000007MUoEAAW"/>
    <b v="1"/>
    <d v="2019-01-28T22:43:16"/>
    <m/>
    <b v="0"/>
    <m/>
    <m/>
    <b v="0"/>
    <d v="2021-04-01T00:00:00"/>
    <n v="4"/>
    <n v="2021"/>
    <s v="Pipeline"/>
    <s v="Pipeline"/>
    <b v="0"/>
    <b v="0"/>
    <m/>
    <b v="1"/>
    <b v="0"/>
    <b v="0"/>
    <x v="19"/>
    <b v="0"/>
    <m/>
    <x v="0"/>
    <m/>
    <s v="0055A00000BclF5QAJ"/>
    <d v="2021-04-14T20:01:34"/>
    <m/>
    <d v="2020-01-06T18:18:11"/>
    <m/>
    <m/>
    <b v="0"/>
    <m/>
    <m/>
    <s v="Field Sales"/>
    <m/>
    <m/>
    <m/>
    <m/>
    <m/>
    <x v="1767"/>
    <x v="0"/>
    <b v="0"/>
    <m/>
    <m/>
    <m/>
    <s v="0055A000009sa63QAA"/>
    <s v="01s31000003qafjAAA"/>
    <s v="All Hazards"/>
    <m/>
    <s v="0035A00003RYA4CQAX"/>
    <m/>
    <s v="MX908"/>
    <m/>
    <m/>
    <s v="0125A000001NaBLQA0"/>
    <b v="0"/>
    <m/>
    <b v="0"/>
    <m/>
    <m/>
    <x v="4"/>
    <b v="0"/>
    <d v="2021-06-29T20:34:54"/>
    <m/>
    <m/>
    <b v="0"/>
    <x v="0"/>
    <m/>
    <m/>
    <n v="99876.55"/>
    <m/>
    <x v="598"/>
    <n v="30"/>
    <n v="0"/>
  </r>
  <r>
    <s v="0015A00002OLX6fQAH"/>
    <b v="0"/>
    <m/>
    <b v="0"/>
    <s v="7015A000001Zl4UQAS"/>
    <m/>
    <m/>
    <x v="10"/>
    <b v="0"/>
    <m/>
    <m/>
    <s v="0035A00003ii5izQAA"/>
    <m/>
    <m/>
    <s v="0055A000009sa63QAA"/>
    <b v="1"/>
    <d v="2020-09-02T04:02:55"/>
    <m/>
    <b v="0"/>
    <m/>
    <m/>
    <b v="0"/>
    <d v="2021-04-01T00:00:00"/>
    <n v="4"/>
    <n v="2021"/>
    <s v="Pipeline"/>
    <s v="Pipeline"/>
    <b v="0"/>
    <b v="0"/>
    <m/>
    <b v="1"/>
    <b v="0"/>
    <b v="0"/>
    <x v="19"/>
    <b v="0"/>
    <m/>
    <x v="0"/>
    <d v="2020-09-01T00:00:00"/>
    <s v="0055A00000BclF5QAJ"/>
    <d v="2021-04-11T19:52:59"/>
    <m/>
    <d v="2020-12-28T05:55:16"/>
    <m/>
    <m/>
    <b v="0"/>
    <m/>
    <m/>
    <s v="Inside Sales"/>
    <m/>
    <m/>
    <m/>
    <m/>
    <m/>
    <x v="1768"/>
    <x v="0"/>
    <b v="0"/>
    <m/>
    <m/>
    <m/>
    <s v="0055A000009sa63QAA"/>
    <s v="01s31000003qafjAAA"/>
    <s v="Drugs"/>
    <m/>
    <s v="0035A00003ii5izQAA"/>
    <m/>
    <s v="MX908"/>
    <m/>
    <m/>
    <s v="0125A000001NaBLQA0"/>
    <b v="0"/>
    <m/>
    <b v="0"/>
    <m/>
    <m/>
    <x v="4"/>
    <b v="0"/>
    <d v="2021-06-29T20:34:55"/>
    <m/>
    <m/>
    <b v="0"/>
    <x v="0"/>
    <m/>
    <m/>
    <n v="65675"/>
    <m/>
    <x v="599"/>
    <n v="30"/>
    <n v="0"/>
  </r>
  <r>
    <s v="0015A00002OLyNcQAL"/>
    <b v="0"/>
    <m/>
    <b v="0"/>
    <m/>
    <m/>
    <m/>
    <x v="10"/>
    <b v="0"/>
    <m/>
    <m/>
    <s v="0035A00003iiYZkQAM"/>
    <m/>
    <m/>
    <s v="0055A000009sa63QAA"/>
    <b v="1"/>
    <d v="2020-09-04T19:31:43"/>
    <m/>
    <b v="0"/>
    <m/>
    <m/>
    <b v="0"/>
    <d v="2021-04-01T00:00:00"/>
    <n v="4"/>
    <n v="2021"/>
    <s v="Pipeline"/>
    <s v="Pipeline"/>
    <b v="0"/>
    <b v="0"/>
    <s v="OTHER"/>
    <b v="1"/>
    <b v="0"/>
    <b v="0"/>
    <x v="19"/>
    <b v="0"/>
    <m/>
    <x v="0"/>
    <d v="2020-09-04T00:00:00"/>
    <s v="0055A00000BclF5QAJ"/>
    <d v="2021-04-11T20:08:00"/>
    <m/>
    <d v="2020-12-28T05:57:40"/>
    <m/>
    <m/>
    <b v="0"/>
    <m/>
    <m/>
    <s v="Field Sales"/>
    <m/>
    <m/>
    <m/>
    <m/>
    <m/>
    <x v="1769"/>
    <x v="0"/>
    <b v="0"/>
    <m/>
    <m/>
    <m/>
    <s v="0055A000009sa63QAA"/>
    <s v="01s31000003qafjAAA"/>
    <s v="Drugs"/>
    <m/>
    <s v="0035A00003iiYZkQAM"/>
    <m/>
    <s v="MX908"/>
    <m/>
    <m/>
    <s v="0125A000001NaBLQA0"/>
    <b v="0"/>
    <m/>
    <b v="0"/>
    <m/>
    <m/>
    <x v="3"/>
    <b v="0"/>
    <d v="2021-06-29T20:34:55"/>
    <m/>
    <m/>
    <b v="0"/>
    <x v="0"/>
    <m/>
    <m/>
    <n v="65476"/>
    <m/>
    <x v="600"/>
    <n v="5"/>
    <n v="0"/>
  </r>
  <r>
    <s v="0015A00002PJ3txQAD"/>
    <b v="0"/>
    <m/>
    <b v="0"/>
    <m/>
    <m/>
    <m/>
    <x v="10"/>
    <b v="0"/>
    <m/>
    <m/>
    <s v="0035A00003iiwYiQAI"/>
    <m/>
    <m/>
    <s v="0055A000009sa63QAA"/>
    <b v="1"/>
    <d v="2020-09-09T03:52:38"/>
    <m/>
    <b v="0"/>
    <m/>
    <m/>
    <b v="0"/>
    <d v="2021-04-01T00:00:00"/>
    <n v="4"/>
    <n v="2021"/>
    <s v="Pipeline"/>
    <s v="Pipeline"/>
    <b v="0"/>
    <b v="0"/>
    <s v="OTHER"/>
    <b v="1"/>
    <b v="0"/>
    <b v="0"/>
    <x v="19"/>
    <b v="0"/>
    <m/>
    <x v="0"/>
    <d v="2020-09-08T00:00:00"/>
    <s v="0055A000009sa63QAA"/>
    <d v="2021-04-26T04:24:52"/>
    <m/>
    <d v="2020-12-28T05:23:55"/>
    <m/>
    <m/>
    <b v="0"/>
    <m/>
    <m/>
    <s v="Field Sales"/>
    <m/>
    <m/>
    <m/>
    <m/>
    <m/>
    <x v="1770"/>
    <x v="0"/>
    <b v="0"/>
    <m/>
    <m/>
    <m/>
    <s v="0055A000009sa63QAA"/>
    <s v="01s31000003qafjAAA"/>
    <s v="All Hazards"/>
    <m/>
    <s v="0035A00003iiwYiQAI"/>
    <m/>
    <s v="MX908"/>
    <m/>
    <m/>
    <s v="0125A000001NaBLQA0"/>
    <b v="0"/>
    <m/>
    <b v="0"/>
    <m/>
    <m/>
    <x v="2"/>
    <b v="0"/>
    <d v="2021-06-29T20:34:55"/>
    <m/>
    <m/>
    <b v="0"/>
    <x v="0"/>
    <m/>
    <m/>
    <n v="91874"/>
    <m/>
    <x v="601"/>
    <n v="10"/>
    <n v="0"/>
  </r>
  <r>
    <s v="0015A00002KHgEhQAL"/>
    <b v="0"/>
    <m/>
    <b v="0"/>
    <s v="7015A000001PAOhQAO"/>
    <m/>
    <m/>
    <x v="10"/>
    <b v="0"/>
    <m/>
    <m/>
    <s v="0035A00003fKCKyQAO"/>
    <m/>
    <m/>
    <s v="0055A000009sa63QAA"/>
    <b v="1"/>
    <d v="2020-05-05T21:04:31"/>
    <m/>
    <b v="0"/>
    <s v="Federal Resources"/>
    <d v="2021-05-05T00:00:00"/>
    <b v="0"/>
    <d v="2021-04-01T00:00:00"/>
    <n v="4"/>
    <n v="2021"/>
    <s v="Pipeline"/>
    <s v="Pipeline"/>
    <b v="0"/>
    <b v="0"/>
    <s v="HSGP"/>
    <b v="1"/>
    <b v="0"/>
    <b v="0"/>
    <x v="19"/>
    <b v="0"/>
    <m/>
    <x v="0"/>
    <d v="2020-05-05T00:00:00"/>
    <s v="0055A000009sa63QAA"/>
    <d v="2021-04-26T03:45:09"/>
    <m/>
    <d v="2020-12-28T05:24:41"/>
    <m/>
    <m/>
    <b v="0"/>
    <m/>
    <m/>
    <s v="Field Sales"/>
    <m/>
    <m/>
    <m/>
    <m/>
    <m/>
    <x v="1771"/>
    <x v="0"/>
    <b v="0"/>
    <m/>
    <m/>
    <m/>
    <s v="0055A000009sa63QAA"/>
    <s v="01s31000003qafjAAA"/>
    <s v="All Hazards"/>
    <m/>
    <s v="0035A00003fKCKyQAO"/>
    <m/>
    <s v="MX908"/>
    <m/>
    <m/>
    <s v="0125A000001NaBLQA0"/>
    <b v="0"/>
    <m/>
    <b v="0"/>
    <m/>
    <m/>
    <x v="2"/>
    <b v="0"/>
    <d v="2021-06-29T20:34:55"/>
    <m/>
    <m/>
    <b v="0"/>
    <x v="0"/>
    <m/>
    <m/>
    <n v="58500"/>
    <m/>
    <x v="602"/>
    <n v="10"/>
    <n v="0"/>
  </r>
  <r>
    <s v="0015A00002KvDurQAF"/>
    <b v="0"/>
    <m/>
    <b v="0"/>
    <m/>
    <m/>
    <m/>
    <x v="197"/>
    <b v="0"/>
    <m/>
    <m/>
    <s v="0035A00003fLuP2QAK"/>
    <m/>
    <m/>
    <s v="0055A000009sa63QAA"/>
    <b v="1"/>
    <d v="2020-05-18T14:59:21"/>
    <m/>
    <b v="0"/>
    <m/>
    <m/>
    <b v="0"/>
    <d v="2021-04-01T00:00:00"/>
    <n v="4"/>
    <n v="2021"/>
    <s v="Pipeline"/>
    <s v="Pipeline"/>
    <b v="0"/>
    <b v="0"/>
    <m/>
    <b v="1"/>
    <b v="0"/>
    <b v="0"/>
    <x v="19"/>
    <b v="0"/>
    <m/>
    <x v="0"/>
    <d v="2020-05-15T00:00:00"/>
    <s v="0055A00000BclF5QAJ"/>
    <d v="2021-04-10T23:09:16"/>
    <m/>
    <d v="2020-12-28T05:43:41"/>
    <m/>
    <m/>
    <b v="0"/>
    <m/>
    <m/>
    <s v="Website"/>
    <m/>
    <m/>
    <m/>
    <m/>
    <m/>
    <x v="1772"/>
    <x v="0"/>
    <b v="0"/>
    <m/>
    <m/>
    <m/>
    <s v="0055A000009sa63QAA"/>
    <s v="01s31000003qafjAAA"/>
    <s v="All Hazards"/>
    <m/>
    <s v="0035A00003fLuP2QAK"/>
    <s v="System"/>
    <s v="MX908"/>
    <m/>
    <m/>
    <s v="0125A000001NaBLQA0"/>
    <b v="0"/>
    <m/>
    <b v="0"/>
    <m/>
    <m/>
    <x v="3"/>
    <b v="0"/>
    <d v="2021-06-29T20:34:55"/>
    <m/>
    <m/>
    <b v="0"/>
    <x v="0"/>
    <m/>
    <m/>
    <n v="70009.55"/>
    <m/>
    <x v="603"/>
    <n v="5"/>
    <n v="0"/>
  </r>
  <r>
    <s v="0015A00002PKkjRQAT"/>
    <b v="0"/>
    <m/>
    <b v="0"/>
    <s v="7015A000001zMbOQAU"/>
    <m/>
    <m/>
    <x v="10"/>
    <b v="0"/>
    <m/>
    <m/>
    <s v="0035A00003juBtnQAE"/>
    <m/>
    <m/>
    <s v="0055A000009sa63QAA"/>
    <b v="1"/>
    <d v="2020-09-23T00:19:25"/>
    <m/>
    <b v="0"/>
    <m/>
    <m/>
    <b v="0"/>
    <d v="2021-04-01T00:00:00"/>
    <n v="4"/>
    <n v="2021"/>
    <s v="Pipeline"/>
    <s v="Pipeline"/>
    <b v="0"/>
    <b v="0"/>
    <m/>
    <b v="1"/>
    <b v="0"/>
    <b v="0"/>
    <x v="19"/>
    <b v="0"/>
    <m/>
    <x v="0"/>
    <d v="2020-09-18T00:00:00"/>
    <s v="0055A00000BclF5QAJ"/>
    <d v="2021-04-10T23:09:16"/>
    <m/>
    <d v="2020-12-28T05:45:04"/>
    <m/>
    <m/>
    <b v="0"/>
    <m/>
    <m/>
    <s v="Website"/>
    <m/>
    <m/>
    <m/>
    <m/>
    <m/>
    <x v="1773"/>
    <x v="0"/>
    <b v="0"/>
    <m/>
    <m/>
    <m/>
    <s v="0055A000009sa63QAA"/>
    <s v="01s31000003qafjAAA"/>
    <s v="All Hazards"/>
    <m/>
    <s v="0035A00003juBtnQAE"/>
    <s v="System"/>
    <s v="MX908"/>
    <m/>
    <m/>
    <s v="0125A000001NaBLQA0"/>
    <b v="0"/>
    <m/>
    <b v="0"/>
    <m/>
    <m/>
    <x v="3"/>
    <b v="0"/>
    <d v="2021-06-29T20:34:55"/>
    <m/>
    <m/>
    <b v="0"/>
    <x v="0"/>
    <m/>
    <m/>
    <n v="71308.61"/>
    <m/>
    <x v="604"/>
    <n v="5"/>
    <n v="0"/>
  </r>
  <r>
    <s v="0015A00002HdUC1QAN"/>
    <b v="0"/>
    <m/>
    <b v="0"/>
    <s v="7015A000001eDtyQAE"/>
    <m/>
    <m/>
    <x v="10"/>
    <b v="0"/>
    <m/>
    <m/>
    <s v="0035A00003cbIt7QAE"/>
    <m/>
    <m/>
    <s v="0055A000009sa63QAA"/>
    <b v="1"/>
    <d v="2020-02-05T22:55:18"/>
    <m/>
    <b v="0"/>
    <m/>
    <m/>
    <b v="0"/>
    <d v="2021-04-01T00:00:00"/>
    <n v="4"/>
    <n v="2021"/>
    <s v="Pipeline"/>
    <s v="Pipeline"/>
    <b v="0"/>
    <b v="0"/>
    <m/>
    <b v="1"/>
    <b v="0"/>
    <b v="0"/>
    <x v="19"/>
    <b v="0"/>
    <m/>
    <x v="0"/>
    <d v="2020-02-05T00:00:00"/>
    <s v="0055A000009sa63QAA"/>
    <d v="2021-04-26T04:29:59"/>
    <m/>
    <d v="2020-12-03T16:41:50"/>
    <m/>
    <m/>
    <b v="0"/>
    <m/>
    <m/>
    <s v="Eblasts"/>
    <m/>
    <m/>
    <m/>
    <m/>
    <m/>
    <x v="1774"/>
    <x v="0"/>
    <b v="0"/>
    <m/>
    <m/>
    <m/>
    <s v="0055A000009sa63QAA"/>
    <s v="01s31000003qafjAAA"/>
    <s v="All Hazards"/>
    <m/>
    <s v="0035A00003cbIt7QAE"/>
    <s v="System"/>
    <s v="MX908"/>
    <m/>
    <m/>
    <s v="0125A000001NaBLQA0"/>
    <b v="0"/>
    <m/>
    <b v="0"/>
    <m/>
    <m/>
    <x v="2"/>
    <b v="0"/>
    <d v="2021-06-29T20:34:55"/>
    <m/>
    <m/>
    <b v="0"/>
    <x v="0"/>
    <m/>
    <m/>
    <n v="100277.08"/>
    <m/>
    <x v="605"/>
    <n v="10"/>
    <n v="0"/>
  </r>
  <r>
    <s v="0015A00002JLwgaQAD"/>
    <b v="0"/>
    <m/>
    <b v="0"/>
    <m/>
    <m/>
    <m/>
    <x v="10"/>
    <b v="0"/>
    <m/>
    <m/>
    <s v="0035A00003dZWRqQAO"/>
    <m/>
    <m/>
    <s v="0055A000009sa63QAA"/>
    <b v="1"/>
    <d v="2020-03-09T23:11:26"/>
    <m/>
    <b v="0"/>
    <m/>
    <m/>
    <b v="0"/>
    <d v="2021-04-01T00:00:00"/>
    <n v="4"/>
    <n v="2021"/>
    <s v="Pipeline"/>
    <s v="Pipeline"/>
    <b v="0"/>
    <b v="0"/>
    <m/>
    <b v="1"/>
    <b v="0"/>
    <b v="0"/>
    <x v="19"/>
    <b v="0"/>
    <m/>
    <x v="0"/>
    <d v="2020-03-09T00:00:00"/>
    <s v="0055A000009sa63QAA"/>
    <d v="2021-04-26T04:23:48"/>
    <m/>
    <d v="2020-12-03T16:41:50"/>
    <m/>
    <m/>
    <b v="0"/>
    <m/>
    <m/>
    <s v="Website"/>
    <m/>
    <m/>
    <m/>
    <m/>
    <m/>
    <x v="1775"/>
    <x v="0"/>
    <b v="0"/>
    <m/>
    <m/>
    <m/>
    <s v="0055A000009sa63QAA"/>
    <s v="01s31000003qafjAAA"/>
    <s v="Other"/>
    <m/>
    <s v="0035A00003dZWRqQAO"/>
    <s v="System"/>
    <s v="MX908"/>
    <m/>
    <m/>
    <s v="0125A000001NaBLQA0"/>
    <b v="0"/>
    <m/>
    <b v="0"/>
    <m/>
    <m/>
    <x v="2"/>
    <b v="0"/>
    <d v="2021-06-29T20:34:55"/>
    <m/>
    <m/>
    <b v="0"/>
    <x v="0"/>
    <m/>
    <m/>
    <n v="91675"/>
    <m/>
    <x v="606"/>
    <n v="10"/>
    <n v="0"/>
  </r>
  <r>
    <s v="0015A00002LfMFyQAN"/>
    <b v="0"/>
    <m/>
    <b v="0"/>
    <s v="7015A000001Zl4UQAS"/>
    <m/>
    <m/>
    <x v="10"/>
    <b v="0"/>
    <m/>
    <m/>
    <s v="0035A00003ftMCyQAM"/>
    <m/>
    <m/>
    <s v="0055A000009sa63QAA"/>
    <b v="1"/>
    <d v="2020-06-16T15:18:46"/>
    <m/>
    <b v="0"/>
    <m/>
    <m/>
    <b v="0"/>
    <d v="2021-04-01T00:00:00"/>
    <n v="4"/>
    <n v="2021"/>
    <s v="Pipeline"/>
    <s v="Pipeline"/>
    <b v="0"/>
    <b v="0"/>
    <m/>
    <b v="1"/>
    <b v="0"/>
    <b v="0"/>
    <x v="19"/>
    <b v="0"/>
    <m/>
    <x v="0"/>
    <d v="2020-06-16T00:00:00"/>
    <s v="0055A000009sa63QAA"/>
    <d v="2021-04-26T04:02:09"/>
    <m/>
    <d v="2020-12-03T16:41:50"/>
    <m/>
    <m/>
    <b v="0"/>
    <m/>
    <s v="Drugs"/>
    <s v="Website"/>
    <m/>
    <m/>
    <m/>
    <m/>
    <m/>
    <x v="1776"/>
    <x v="0"/>
    <b v="0"/>
    <m/>
    <m/>
    <m/>
    <s v="0055A000009sa63QAA"/>
    <s v="01s31000003qafjAAA"/>
    <s v="Drugs"/>
    <m/>
    <s v="0035A00003ftMCyQAM"/>
    <s v="System"/>
    <s v="MX908"/>
    <m/>
    <m/>
    <s v="0125A000001NaBLQA0"/>
    <b v="0"/>
    <m/>
    <b v="0"/>
    <m/>
    <m/>
    <x v="2"/>
    <b v="0"/>
    <d v="2021-06-29T20:34:55"/>
    <m/>
    <m/>
    <b v="0"/>
    <x v="0"/>
    <m/>
    <m/>
    <n v="65891.5"/>
    <m/>
    <x v="607"/>
    <n v="10"/>
    <n v="0"/>
  </r>
  <r>
    <s v="0016e00002XTkYTAA1"/>
    <b v="0"/>
    <m/>
    <b v="0"/>
    <s v="7015A000001zMbJQAU"/>
    <m/>
    <m/>
    <x v="10"/>
    <b v="0"/>
    <m/>
    <m/>
    <s v="0036e00003qgv4SAAQ"/>
    <m/>
    <m/>
    <s v="00531000007KAsvAAG"/>
    <b v="1"/>
    <d v="2021-05-04T15:07:55"/>
    <m/>
    <b v="0"/>
    <m/>
    <m/>
    <b v="0"/>
    <d v="2021-04-01T00:00:00"/>
    <n v="4"/>
    <n v="2021"/>
    <s v="Pipeline"/>
    <s v="Pipeline"/>
    <b v="0"/>
    <b v="0"/>
    <s v="HSGP"/>
    <b v="1"/>
    <b v="0"/>
    <b v="0"/>
    <x v="19"/>
    <b v="0"/>
    <m/>
    <x v="0"/>
    <d v="2021-05-13T00:00:00"/>
    <s v="00531000007KAsvAAG"/>
    <d v="2021-05-04T15:10:55"/>
    <m/>
    <m/>
    <m/>
    <m/>
    <b v="0"/>
    <m/>
    <m/>
    <s v="Website"/>
    <m/>
    <m/>
    <m/>
    <m/>
    <m/>
    <x v="1777"/>
    <x v="0"/>
    <b v="0"/>
    <m/>
    <m/>
    <m/>
    <s v="00531000007KAsvAAG"/>
    <s v="01s31000003qafjAAA"/>
    <s v="All Hazards"/>
    <s v="All Hazards"/>
    <s v="0036e00003qgv4SAAQ"/>
    <m/>
    <s v="MX908"/>
    <m/>
    <m/>
    <s v="0125A000001NaBLQA0"/>
    <b v="0"/>
    <m/>
    <b v="0"/>
    <m/>
    <m/>
    <x v="3"/>
    <b v="0"/>
    <d v="2021-06-29T20:34:55"/>
    <m/>
    <m/>
    <b v="0"/>
    <x v="0"/>
    <m/>
    <m/>
    <n v="65636"/>
    <m/>
    <x v="418"/>
    <n v="5"/>
    <n v="0"/>
  </r>
  <r>
    <s v="0015A00002JM5IpQAL"/>
    <b v="0"/>
    <m/>
    <b v="0"/>
    <m/>
    <m/>
    <m/>
    <x v="10"/>
    <b v="0"/>
    <m/>
    <m/>
    <s v="0035A00003dZeEuQAK"/>
    <m/>
    <m/>
    <s v="0055A000009sa63QAA"/>
    <b v="1"/>
    <d v="2020-03-10T18:28:44"/>
    <m/>
    <b v="0"/>
    <m/>
    <m/>
    <b v="0"/>
    <d v="2021-04-01T00:00:00"/>
    <n v="4"/>
    <n v="2021"/>
    <s v="Pipeline"/>
    <s v="Pipeline"/>
    <b v="0"/>
    <b v="0"/>
    <m/>
    <b v="1"/>
    <b v="0"/>
    <b v="0"/>
    <x v="19"/>
    <b v="0"/>
    <m/>
    <x v="0"/>
    <d v="2021-03-18T00:00:00"/>
    <s v="0055A00000BclF5QAJ"/>
    <d v="2021-04-11T20:08:00"/>
    <m/>
    <d v="2020-12-28T05:09:43"/>
    <m/>
    <m/>
    <b v="0"/>
    <m/>
    <s v="CWAs"/>
    <s v="Field Sales"/>
    <m/>
    <m/>
    <m/>
    <m/>
    <m/>
    <x v="1778"/>
    <x v="0"/>
    <b v="0"/>
    <m/>
    <m/>
    <m/>
    <s v="0055A000009sa63QAA"/>
    <s v="01s31000003qafjAAA"/>
    <m/>
    <s v="All Hazards"/>
    <s v="0035A00003dZeEuQAK"/>
    <s v="System"/>
    <s v="MX908"/>
    <m/>
    <m/>
    <s v="0125A000001NaBLQA0"/>
    <b v="0"/>
    <m/>
    <b v="0"/>
    <m/>
    <m/>
    <x v="4"/>
    <b v="0"/>
    <d v="2021-06-29T20:34:55"/>
    <m/>
    <m/>
    <b v="0"/>
    <x v="0"/>
    <m/>
    <m/>
    <n v="71012.17"/>
    <m/>
    <x v="608"/>
    <n v="30"/>
    <n v="0"/>
  </r>
  <r>
    <s v="0016e00002XSNtuAAH"/>
    <b v="0"/>
    <m/>
    <b v="0"/>
    <s v="7015A000001zMbJQAU"/>
    <m/>
    <m/>
    <x v="289"/>
    <b v="0"/>
    <m/>
    <m/>
    <s v="0036e00003qfVtBAAU"/>
    <m/>
    <m/>
    <s v="00531000007KAsvAAG"/>
    <b v="1"/>
    <d v="2021-04-22T14:29:18"/>
    <m/>
    <b v="0"/>
    <m/>
    <m/>
    <b v="0"/>
    <d v="2021-04-01T00:00:00"/>
    <n v="4"/>
    <n v="2021"/>
    <s v="Pipeline"/>
    <s v="Pipeline"/>
    <b v="0"/>
    <b v="0"/>
    <s v="OTHER"/>
    <b v="1"/>
    <b v="0"/>
    <b v="0"/>
    <x v="19"/>
    <b v="0"/>
    <m/>
    <x v="0"/>
    <d v="2021-06-01T00:00:00"/>
    <s v="00531000007KAsvAAG"/>
    <d v="2021-06-01T13:56:48"/>
    <m/>
    <m/>
    <m/>
    <m/>
    <b v="0"/>
    <m/>
    <m/>
    <s v="Website"/>
    <m/>
    <m/>
    <m/>
    <m/>
    <m/>
    <x v="1779"/>
    <x v="0"/>
    <b v="0"/>
    <m/>
    <m/>
    <m/>
    <s v="00531000007KAsvAAG"/>
    <s v="01s31000003qafjAAA"/>
    <s v="Drugs"/>
    <s v="Drugs"/>
    <s v="0036e00003qfVtBAAU"/>
    <m/>
    <s v="MX908"/>
    <m/>
    <m/>
    <s v="0125A000001NaBLQA0"/>
    <b v="0"/>
    <m/>
    <b v="0"/>
    <m/>
    <m/>
    <x v="3"/>
    <b v="0"/>
    <d v="2021-06-29T20:34:55"/>
    <m/>
    <m/>
    <b v="0"/>
    <x v="0"/>
    <m/>
    <m/>
    <n v="64782.63"/>
    <m/>
    <x v="609"/>
    <n v="5"/>
    <n v="0"/>
  </r>
  <r>
    <s v="0015A00002Cx0tYQAR"/>
    <b v="0"/>
    <m/>
    <b v="0"/>
    <s v="7015A000001Zl0rQAC"/>
    <m/>
    <m/>
    <x v="252"/>
    <b v="0"/>
    <m/>
    <m/>
    <s v="0035A00003VyXBjQAN"/>
    <m/>
    <m/>
    <s v="0055A000009sa63QAA"/>
    <b v="1"/>
    <d v="2019-06-18T16:14:12"/>
    <m/>
    <b v="0"/>
    <m/>
    <m/>
    <b v="0"/>
    <d v="2021-04-01T00:00:00"/>
    <n v="4"/>
    <n v="2021"/>
    <s v="Pipeline"/>
    <s v="Pipeline"/>
    <b v="0"/>
    <b v="0"/>
    <m/>
    <b v="1"/>
    <b v="0"/>
    <b v="0"/>
    <x v="19"/>
    <b v="0"/>
    <m/>
    <x v="0"/>
    <d v="2019-06-11T00:00:00"/>
    <s v="0055A000009sa63QAA"/>
    <d v="2021-05-12T04:32:20"/>
    <m/>
    <d v="2020-11-06T18:38:27"/>
    <m/>
    <m/>
    <b v="0"/>
    <m/>
    <m/>
    <s v="Inside Sales"/>
    <m/>
    <m/>
    <m/>
    <m/>
    <m/>
    <x v="1780"/>
    <x v="0"/>
    <b v="0"/>
    <m/>
    <m/>
    <m/>
    <s v="0055A000009sa63QAA"/>
    <s v="01s31000003qafjAAA"/>
    <s v="Explosives"/>
    <s v="Explosives"/>
    <s v="0035A00003VyXBjQAN"/>
    <m/>
    <s v="MX908"/>
    <m/>
    <m/>
    <s v="0125A000001NaBLQA0"/>
    <b v="0"/>
    <s v="All Hazards"/>
    <b v="0"/>
    <m/>
    <m/>
    <x v="4"/>
    <b v="0"/>
    <d v="2021-06-29T20:34:54"/>
    <m/>
    <m/>
    <b v="0"/>
    <x v="0"/>
    <m/>
    <m/>
    <n v="76338.44"/>
    <m/>
    <x v="610"/>
    <n v="30"/>
    <n v="0"/>
  </r>
  <r>
    <s v="0013100001no1MXAAY"/>
    <b v="0"/>
    <m/>
    <b v="0"/>
    <m/>
    <m/>
    <m/>
    <x v="39"/>
    <b v="0"/>
    <m/>
    <m/>
    <s v="0035A00003Jia2bQAB"/>
    <m/>
    <m/>
    <s v="00531000007MUoEAAW"/>
    <b v="1"/>
    <d v="2018-07-31T17:53:20"/>
    <m/>
    <b v="0"/>
    <m/>
    <m/>
    <b v="0"/>
    <d v="2020-04-01T00:00:00"/>
    <n v="4"/>
    <n v="2020"/>
    <s v="Pipeline"/>
    <s v="Pipeline"/>
    <b v="0"/>
    <b v="0"/>
    <m/>
    <b v="1"/>
    <b v="0"/>
    <b v="0"/>
    <x v="20"/>
    <b v="0"/>
    <m/>
    <x v="0"/>
    <d v="2020-05-20T00:00:00"/>
    <s v="0055A000009s6n0QAA"/>
    <d v="2020-09-17T14:48:56"/>
    <m/>
    <d v="2020-01-06T18:18:06"/>
    <m/>
    <m/>
    <b v="0"/>
    <m/>
    <s v="Other"/>
    <s v="Website"/>
    <m/>
    <m/>
    <m/>
    <m/>
    <m/>
    <x v="1781"/>
    <x v="1"/>
    <b v="0"/>
    <m/>
    <m/>
    <m/>
    <s v="00531000007KgPgAAK"/>
    <s v="01s31000003qafjAAA"/>
    <s v="Other"/>
    <m/>
    <m/>
    <m/>
    <m/>
    <m/>
    <s v="0Q05A000001kzBDSAY"/>
    <s v="0125A000001NaBLQA0"/>
    <b v="0"/>
    <m/>
    <b v="0"/>
    <m/>
    <m/>
    <x v="2"/>
    <b v="0"/>
    <d v="2021-06-29T20:34:54"/>
    <m/>
    <m/>
    <b v="0"/>
    <x v="0"/>
    <m/>
    <m/>
    <n v="65636"/>
    <m/>
    <x v="25"/>
    <n v="10"/>
    <n v="0"/>
  </r>
  <r>
    <s v="0013100001fscRSAAY"/>
    <b v="0"/>
    <m/>
    <b v="0"/>
    <m/>
    <m/>
    <m/>
    <x v="39"/>
    <b v="0"/>
    <m/>
    <m/>
    <m/>
    <m/>
    <m/>
    <s v="00531000007MUoEAAW"/>
    <b v="1"/>
    <d v="2018-08-30T13:36:15"/>
    <m/>
    <b v="0"/>
    <m/>
    <m/>
    <b v="0"/>
    <d v="2020-04-01T00:00:00"/>
    <n v="4"/>
    <n v="2020"/>
    <s v="Pipeline"/>
    <s v="Pipeline"/>
    <b v="0"/>
    <b v="0"/>
    <m/>
    <b v="1"/>
    <b v="0"/>
    <b v="0"/>
    <x v="20"/>
    <b v="0"/>
    <m/>
    <x v="0"/>
    <d v="2018-08-30T00:00:00"/>
    <s v="0055A00000BclF5QAJ"/>
    <d v="2021-04-11T20:08:00"/>
    <m/>
    <d v="2020-01-06T18:18:06"/>
    <m/>
    <m/>
    <b v="0"/>
    <m/>
    <s v="All Hazards"/>
    <s v="Field Sales"/>
    <m/>
    <m/>
    <m/>
    <m/>
    <m/>
    <x v="1782"/>
    <x v="1"/>
    <b v="0"/>
    <m/>
    <m/>
    <m/>
    <s v="00531000007KgPgAAK"/>
    <s v="01s31000003qafjAAA"/>
    <s v="All Hazards"/>
    <m/>
    <m/>
    <m/>
    <m/>
    <m/>
    <m/>
    <s v="0125A000001NaBLQA0"/>
    <b v="0"/>
    <m/>
    <b v="0"/>
    <m/>
    <m/>
    <x v="2"/>
    <b v="0"/>
    <d v="2021-06-29T20:34:54"/>
    <m/>
    <m/>
    <b v="0"/>
    <x v="0"/>
    <m/>
    <m/>
    <n v="163097"/>
    <m/>
    <x v="611"/>
    <n v="10"/>
    <n v="0"/>
  </r>
  <r>
    <s v="0015A00002FrGBhQAN"/>
    <b v="0"/>
    <m/>
    <b v="0"/>
    <m/>
    <m/>
    <m/>
    <x v="39"/>
    <b v="0"/>
    <m/>
    <m/>
    <s v="0035A00003ZgKlmQAF"/>
    <m/>
    <m/>
    <s v="00531000007MUoEAAW"/>
    <b v="1"/>
    <d v="2019-10-21T18:38:50"/>
    <m/>
    <b v="0"/>
    <m/>
    <m/>
    <b v="0"/>
    <d v="2020-04-01T00:00:00"/>
    <n v="4"/>
    <n v="2020"/>
    <s v="Pipeline"/>
    <s v="Pipeline"/>
    <b v="0"/>
    <b v="0"/>
    <m/>
    <b v="1"/>
    <b v="0"/>
    <b v="0"/>
    <x v="20"/>
    <b v="0"/>
    <m/>
    <x v="0"/>
    <d v="2019-10-21T00:00:00"/>
    <s v="00531000007MUoEAAW"/>
    <d v="2021-02-23T18:15:22"/>
    <m/>
    <d v="2020-01-06T18:18:06"/>
    <m/>
    <m/>
    <b v="0"/>
    <m/>
    <s v="CWA"/>
    <s v="Website"/>
    <m/>
    <m/>
    <m/>
    <m/>
    <m/>
    <x v="1783"/>
    <x v="1"/>
    <b v="0"/>
    <m/>
    <m/>
    <m/>
    <s v="00531000007KgPgAAK"/>
    <s v="01s31000003qafjAAA"/>
    <s v="CWAs"/>
    <m/>
    <s v="0035A00003ZgKlmQAF"/>
    <m/>
    <m/>
    <m/>
    <m/>
    <s v="0125A000001NaBLQA0"/>
    <b v="0"/>
    <m/>
    <b v="0"/>
    <m/>
    <m/>
    <x v="2"/>
    <b v="0"/>
    <d v="2021-06-29T20:34:54"/>
    <m/>
    <m/>
    <b v="0"/>
    <x v="0"/>
    <m/>
    <m/>
    <n v="152136"/>
    <m/>
    <x v="612"/>
    <n v="10"/>
    <n v="0"/>
  </r>
  <r>
    <s v="0015A00002B7nbzQAB"/>
    <b v="0"/>
    <m/>
    <b v="0"/>
    <m/>
    <m/>
    <m/>
    <x v="39"/>
    <b v="0"/>
    <m/>
    <m/>
    <s v="0035A00003TTqcXQAT"/>
    <m/>
    <m/>
    <s v="00531000007MUoEAAW"/>
    <b v="1"/>
    <d v="2019-04-01T15:36:24"/>
    <m/>
    <b v="0"/>
    <m/>
    <m/>
    <b v="0"/>
    <d v="2020-04-01T00:00:00"/>
    <n v="4"/>
    <n v="2020"/>
    <s v="Pipeline"/>
    <s v="Pipeline"/>
    <b v="0"/>
    <b v="0"/>
    <m/>
    <b v="1"/>
    <b v="0"/>
    <b v="0"/>
    <x v="23"/>
    <b v="0"/>
    <m/>
    <x v="0"/>
    <d v="2019-04-01T00:00:00"/>
    <s v="00531000007MUoEAAW"/>
    <d v="2021-03-10T17:02:06"/>
    <m/>
    <d v="2020-01-06T18:18:06"/>
    <m/>
    <m/>
    <b v="0"/>
    <m/>
    <s v="All Hazards"/>
    <s v="Website"/>
    <m/>
    <m/>
    <m/>
    <m/>
    <m/>
    <x v="1784"/>
    <x v="1"/>
    <b v="0"/>
    <m/>
    <m/>
    <m/>
    <s v="00531000007KgPgAAK"/>
    <s v="01si00000040RFIAA2"/>
    <s v="All Hazards"/>
    <m/>
    <s v="0035A00003TTqcXQAT"/>
    <m/>
    <m/>
    <m/>
    <m/>
    <s v="0125A000001NaBLQA0"/>
    <b v="0"/>
    <m/>
    <b v="0"/>
    <m/>
    <m/>
    <x v="2"/>
    <b v="0"/>
    <d v="2021-06-29T20:34:54"/>
    <m/>
    <m/>
    <b v="0"/>
    <x v="0"/>
    <m/>
    <m/>
    <n v="134593.18"/>
    <m/>
    <x v="613"/>
    <n v="10"/>
    <n v="0"/>
  </r>
  <r>
    <s v="0015A00002B8MfIQAV"/>
    <b v="0"/>
    <m/>
    <b v="0"/>
    <s v="7015A000001Zks9QAC"/>
    <m/>
    <m/>
    <x v="10"/>
    <b v="0"/>
    <m/>
    <m/>
    <s v="0035A00003VFOpdQAH"/>
    <m/>
    <m/>
    <s v="00531000007MUoEAAW"/>
    <b v="1"/>
    <d v="2019-04-05T15:59:51"/>
    <m/>
    <b v="0"/>
    <m/>
    <m/>
    <b v="0"/>
    <d v="2021-04-01T00:00:00"/>
    <n v="4"/>
    <n v="2021"/>
    <s v="BestCase"/>
    <s v="Best Case"/>
    <b v="0"/>
    <b v="0"/>
    <m/>
    <b v="1"/>
    <b v="0"/>
    <b v="0"/>
    <x v="19"/>
    <b v="0"/>
    <m/>
    <x v="0"/>
    <d v="2019-05-29T00:00:00"/>
    <s v="0055A000009sa63QAA"/>
    <d v="2021-06-17T12:56:38"/>
    <m/>
    <d v="2021-04-16T14:52:10"/>
    <m/>
    <m/>
    <b v="0"/>
    <m/>
    <m/>
    <s v="Inside Sales"/>
    <m/>
    <m/>
    <m/>
    <m/>
    <m/>
    <x v="1785"/>
    <x v="1"/>
    <b v="0"/>
    <m/>
    <m/>
    <m/>
    <s v="0055A000009sa63QAA"/>
    <s v="01s31000003qafjAAA"/>
    <s v="Drugs"/>
    <s v="Drugs"/>
    <s v="0035A00003TUT4bQAH"/>
    <m/>
    <s v="MX908"/>
    <m/>
    <m/>
    <s v="0125A000001NaBLQA0"/>
    <b v="0"/>
    <m/>
    <b v="0"/>
    <m/>
    <m/>
    <x v="9"/>
    <b v="0"/>
    <d v="2021-06-29T20:34:54"/>
    <m/>
    <m/>
    <b v="0"/>
    <x v="0"/>
    <m/>
    <m/>
    <n v="66990"/>
    <m/>
    <x v="614"/>
    <n v="50"/>
    <n v="0"/>
  </r>
  <r>
    <s v="0015A00002CSAqGQAX"/>
    <b v="0"/>
    <m/>
    <b v="0"/>
    <m/>
    <m/>
    <m/>
    <x v="10"/>
    <b v="0"/>
    <m/>
    <m/>
    <s v="0035A00003UahqFQAR"/>
    <m/>
    <m/>
    <s v="0055A000009sa63QAA"/>
    <b v="1"/>
    <d v="2019-05-08T20:29:19"/>
    <m/>
    <b v="0"/>
    <m/>
    <m/>
    <b v="0"/>
    <d v="2021-04-01T00:00:00"/>
    <n v="4"/>
    <n v="2021"/>
    <s v="Pipeline"/>
    <s v="Pipeline"/>
    <b v="0"/>
    <b v="0"/>
    <m/>
    <b v="1"/>
    <b v="0"/>
    <b v="0"/>
    <x v="19"/>
    <b v="0"/>
    <m/>
    <x v="0"/>
    <d v="2019-05-08T00:00:00"/>
    <s v="0055A00000BclF5QAJ"/>
    <d v="2021-04-14T20:01:34"/>
    <m/>
    <d v="2020-12-28T05:51:06"/>
    <m/>
    <m/>
    <b v="0"/>
    <m/>
    <s v="All Hazards"/>
    <s v="Website"/>
    <m/>
    <m/>
    <m/>
    <m/>
    <m/>
    <x v="1786"/>
    <x v="1"/>
    <b v="0"/>
    <m/>
    <m/>
    <m/>
    <s v="0055A000009sa63QAA"/>
    <s v="01s31000003qafjAAA"/>
    <s v="All Hazards"/>
    <m/>
    <s v="0035A00003UahqFQAR"/>
    <m/>
    <s v="MX908"/>
    <m/>
    <m/>
    <s v="0125A000001NaBLQA0"/>
    <b v="0"/>
    <m/>
    <b v="0"/>
    <m/>
    <m/>
    <x v="3"/>
    <b v="0"/>
    <d v="2021-06-29T20:34:54"/>
    <m/>
    <m/>
    <b v="0"/>
    <x v="0"/>
    <m/>
    <m/>
    <n v="65636"/>
    <m/>
    <x v="418"/>
    <n v="5"/>
    <n v="0"/>
  </r>
  <r>
    <s v="0015A00002CTTUZQA5"/>
    <b v="0"/>
    <m/>
    <b v="0"/>
    <m/>
    <m/>
    <m/>
    <x v="10"/>
    <b v="0"/>
    <m/>
    <m/>
    <s v="0035A00003VDxBnQAL"/>
    <m/>
    <m/>
    <s v="0055A000009sa63QAA"/>
    <b v="1"/>
    <d v="2019-05-20T16:57:10"/>
    <m/>
    <b v="0"/>
    <m/>
    <m/>
    <b v="0"/>
    <d v="2021-04-01T00:00:00"/>
    <n v="4"/>
    <n v="2021"/>
    <s v="Pipeline"/>
    <s v="Pipeline"/>
    <b v="0"/>
    <b v="0"/>
    <m/>
    <b v="1"/>
    <b v="0"/>
    <b v="0"/>
    <x v="19"/>
    <b v="0"/>
    <m/>
    <x v="0"/>
    <d v="2019-05-16T00:00:00"/>
    <s v="0055A00000BclF5QAJ"/>
    <d v="2021-04-14T20:01:34"/>
    <m/>
    <d v="2020-12-28T05:48:52"/>
    <m/>
    <m/>
    <b v="0"/>
    <m/>
    <s v="Drugs"/>
    <s v="Website"/>
    <m/>
    <m/>
    <m/>
    <m/>
    <m/>
    <x v="1787"/>
    <x v="1"/>
    <b v="0"/>
    <m/>
    <m/>
    <m/>
    <s v="0055A000009sa63QAA"/>
    <s v="01s31000003qafjAAA"/>
    <m/>
    <m/>
    <s v="0035A00003VDxBnQAL"/>
    <m/>
    <s v="MX908"/>
    <m/>
    <m/>
    <s v="0125A000001NaBLQA0"/>
    <b v="0"/>
    <m/>
    <b v="0"/>
    <m/>
    <m/>
    <x v="3"/>
    <b v="0"/>
    <d v="2021-06-29T20:34:54"/>
    <m/>
    <m/>
    <b v="0"/>
    <x v="0"/>
    <m/>
    <m/>
    <n v="65675"/>
    <m/>
    <x v="354"/>
    <n v="5"/>
    <n v="0"/>
  </r>
  <r>
    <s v="0015A00002DyAcYQAV"/>
    <b v="0"/>
    <m/>
    <b v="0"/>
    <m/>
    <m/>
    <m/>
    <x v="10"/>
    <b v="0"/>
    <m/>
    <m/>
    <s v="0035A00003XXVDAQA5"/>
    <m/>
    <m/>
    <s v="0055A000009sa63QAA"/>
    <b v="1"/>
    <d v="2019-08-09T21:19:20"/>
    <m/>
    <b v="0"/>
    <m/>
    <m/>
    <b v="0"/>
    <d v="2021-04-01T00:00:00"/>
    <n v="4"/>
    <n v="2021"/>
    <s v="Pipeline"/>
    <s v="Pipeline"/>
    <b v="0"/>
    <b v="0"/>
    <m/>
    <b v="1"/>
    <b v="0"/>
    <b v="0"/>
    <x v="19"/>
    <b v="0"/>
    <m/>
    <x v="0"/>
    <d v="2019-08-09T00:00:00"/>
    <s v="0055A00000BclF5QAJ"/>
    <d v="2021-04-14T20:01:34"/>
    <m/>
    <d v="2020-12-28T05:49:19"/>
    <m/>
    <m/>
    <b v="0"/>
    <m/>
    <m/>
    <s v="Website"/>
    <m/>
    <m/>
    <m/>
    <m/>
    <m/>
    <x v="1788"/>
    <x v="1"/>
    <b v="0"/>
    <m/>
    <m/>
    <m/>
    <s v="0055A000009sa63QAA"/>
    <s v="01s31000003qafjAAA"/>
    <s v="All Hazards"/>
    <m/>
    <s v="0035A00003XXVDAQA5"/>
    <m/>
    <s v="MX908"/>
    <m/>
    <m/>
    <s v="0125A000001NaBLQA0"/>
    <b v="0"/>
    <m/>
    <b v="0"/>
    <m/>
    <m/>
    <x v="3"/>
    <b v="0"/>
    <d v="2021-06-29T20:34:54"/>
    <m/>
    <m/>
    <b v="0"/>
    <x v="0"/>
    <m/>
    <m/>
    <n v="65913"/>
    <m/>
    <x v="588"/>
    <n v="5"/>
    <n v="0"/>
  </r>
  <r>
    <s v="0015A00002Dw6ehQAB"/>
    <b v="0"/>
    <m/>
    <b v="0"/>
    <m/>
    <m/>
    <m/>
    <x v="10"/>
    <b v="0"/>
    <m/>
    <m/>
    <s v="0035A00003WpFMmQAN"/>
    <m/>
    <m/>
    <s v="00531000007MUoEAAW"/>
    <b v="1"/>
    <d v="2019-07-30T15:43:53"/>
    <m/>
    <b v="0"/>
    <m/>
    <m/>
    <b v="0"/>
    <d v="2021-04-01T00:00:00"/>
    <n v="4"/>
    <n v="2021"/>
    <s v="Pipeline"/>
    <s v="Pipeline"/>
    <b v="0"/>
    <b v="0"/>
    <m/>
    <b v="1"/>
    <b v="0"/>
    <b v="0"/>
    <x v="20"/>
    <b v="0"/>
    <m/>
    <x v="0"/>
    <m/>
    <s v="0055A00000BclF5QAJ"/>
    <d v="2021-04-14T20:01:34"/>
    <m/>
    <d v="2021-02-16T14:00:09"/>
    <m/>
    <m/>
    <b v="0"/>
    <m/>
    <m/>
    <s v="Website"/>
    <m/>
    <m/>
    <m/>
    <m/>
    <m/>
    <x v="1789"/>
    <x v="1"/>
    <b v="0"/>
    <m/>
    <m/>
    <m/>
    <s v="00531000007KgPgAAK"/>
    <s v="01s31000003qafjAAA"/>
    <s v="All Hazards"/>
    <m/>
    <s v="0035A00003WpFMmQAN"/>
    <m/>
    <s v="MX908"/>
    <m/>
    <m/>
    <s v="0125A000001NaBLQA0"/>
    <b v="0"/>
    <m/>
    <b v="0"/>
    <m/>
    <m/>
    <x v="2"/>
    <b v="0"/>
    <d v="2021-06-29T20:34:54"/>
    <m/>
    <m/>
    <b v="0"/>
    <x v="0"/>
    <m/>
    <m/>
    <n v="55790.6"/>
    <m/>
    <x v="594"/>
    <n v="10"/>
    <n v="0"/>
  </r>
  <r>
    <s v="0015A000027SG64QAG"/>
    <b v="0"/>
    <m/>
    <b v="0"/>
    <m/>
    <m/>
    <m/>
    <x v="10"/>
    <b v="0"/>
    <m/>
    <m/>
    <s v="0035A00003PHRR8QAP"/>
    <m/>
    <m/>
    <s v="00531000007MUoEAAW"/>
    <b v="1"/>
    <d v="2018-12-07T14:32:35"/>
    <m/>
    <b v="0"/>
    <m/>
    <m/>
    <b v="0"/>
    <d v="2021-04-01T00:00:00"/>
    <n v="4"/>
    <n v="2021"/>
    <s v="Pipeline"/>
    <s v="Pipeline"/>
    <b v="0"/>
    <b v="0"/>
    <m/>
    <b v="1"/>
    <b v="0"/>
    <b v="0"/>
    <x v="19"/>
    <b v="0"/>
    <m/>
    <x v="0"/>
    <d v="2018-12-07T00:00:00"/>
    <s v="0055A00000BclF5QAJ"/>
    <d v="2021-04-14T20:01:34"/>
    <m/>
    <d v="2020-12-28T05:57:02"/>
    <m/>
    <m/>
    <b v="0"/>
    <m/>
    <m/>
    <s v="Inside Sales"/>
    <m/>
    <m/>
    <m/>
    <m/>
    <m/>
    <x v="1790"/>
    <x v="1"/>
    <b v="0"/>
    <m/>
    <m/>
    <m/>
    <s v="0055A000009sa63QAA"/>
    <s v="01s31000003qafjAAA"/>
    <s v="Drugs"/>
    <m/>
    <s v="0035A00003PHRR8QAP"/>
    <m/>
    <s v="MX908"/>
    <m/>
    <m/>
    <s v="0125A000001NaBLQA0"/>
    <b v="0"/>
    <m/>
    <b v="0"/>
    <m/>
    <m/>
    <x v="3"/>
    <b v="0"/>
    <d v="2021-06-29T20:34:54"/>
    <m/>
    <m/>
    <b v="0"/>
    <x v="0"/>
    <m/>
    <m/>
    <n v="65597"/>
    <m/>
    <x v="615"/>
    <n v="5"/>
    <n v="0"/>
  </r>
  <r>
    <s v="0015A00002BoxspQAB"/>
    <b v="0"/>
    <m/>
    <b v="0"/>
    <s v="7015A000001Zks9QAC"/>
    <m/>
    <m/>
    <x v="10"/>
    <b v="0"/>
    <m/>
    <m/>
    <s v="0035A00003UZ3gSQAT"/>
    <m/>
    <m/>
    <s v="0055A000009sa63QAA"/>
    <b v="1"/>
    <d v="2019-04-26T20:36:07"/>
    <m/>
    <b v="0"/>
    <m/>
    <m/>
    <b v="0"/>
    <d v="2021-04-01T00:00:00"/>
    <n v="4"/>
    <n v="2021"/>
    <s v="Pipeline"/>
    <s v="Pipeline"/>
    <b v="0"/>
    <b v="0"/>
    <m/>
    <b v="1"/>
    <b v="0"/>
    <b v="0"/>
    <x v="19"/>
    <b v="0"/>
    <m/>
    <x v="0"/>
    <d v="2019-04-26T00:00:00"/>
    <s v="0055A00000BclF5QAJ"/>
    <d v="2021-04-14T20:01:34"/>
    <m/>
    <d v="2020-12-28T05:48:12"/>
    <m/>
    <m/>
    <b v="0"/>
    <m/>
    <m/>
    <s v="Inside Sales"/>
    <m/>
    <m/>
    <m/>
    <m/>
    <m/>
    <x v="1791"/>
    <x v="1"/>
    <b v="0"/>
    <m/>
    <m/>
    <m/>
    <s v="0055A000009sa63QAA"/>
    <s v="01s31000003qafjAAA"/>
    <s v="All Hazards"/>
    <m/>
    <s v="0035A00003UZ3gSQAT"/>
    <m/>
    <s v="MX908"/>
    <m/>
    <m/>
    <s v="0125A000001NaBLQA0"/>
    <b v="0"/>
    <m/>
    <b v="0"/>
    <m/>
    <m/>
    <x v="3"/>
    <b v="0"/>
    <d v="2021-06-29T20:34:54"/>
    <m/>
    <m/>
    <b v="0"/>
    <x v="0"/>
    <m/>
    <m/>
    <n v="65675"/>
    <m/>
    <x v="354"/>
    <n v="5"/>
    <n v="0"/>
  </r>
  <r>
    <s v="0015A00002CwDAwQAN"/>
    <b v="0"/>
    <m/>
    <b v="0"/>
    <s v="7015A000001Zl0rQAC"/>
    <m/>
    <m/>
    <x v="10"/>
    <b v="0"/>
    <m/>
    <m/>
    <s v="0035A00003Vxgt2QAB"/>
    <m/>
    <m/>
    <s v="0055A000009sa63QAA"/>
    <b v="1"/>
    <d v="2019-06-11T17:52:39"/>
    <m/>
    <b v="0"/>
    <m/>
    <m/>
    <b v="0"/>
    <d v="2021-04-01T00:00:00"/>
    <n v="4"/>
    <n v="2021"/>
    <s v="Pipeline"/>
    <s v="Pipeline"/>
    <b v="0"/>
    <b v="0"/>
    <m/>
    <b v="1"/>
    <b v="0"/>
    <b v="0"/>
    <x v="19"/>
    <b v="0"/>
    <m/>
    <x v="0"/>
    <d v="2019-06-06T00:00:00"/>
    <s v="0055A00000BclF5QAJ"/>
    <d v="2021-04-14T20:01:34"/>
    <m/>
    <d v="2020-12-28T05:54:13"/>
    <m/>
    <m/>
    <b v="0"/>
    <m/>
    <m/>
    <s v="Inside Sales"/>
    <m/>
    <m/>
    <m/>
    <m/>
    <m/>
    <x v="1792"/>
    <x v="1"/>
    <b v="0"/>
    <m/>
    <m/>
    <m/>
    <s v="0055A000009sa63QAA"/>
    <s v="01s31000003qafjAAA"/>
    <s v="Explosives"/>
    <m/>
    <s v="0035A00003Vxgt2QAB"/>
    <m/>
    <s v="MX908"/>
    <m/>
    <m/>
    <s v="0125A000001NaBLQA0"/>
    <b v="0"/>
    <m/>
    <b v="0"/>
    <m/>
    <m/>
    <x v="3"/>
    <b v="0"/>
    <d v="2021-06-29T20:34:54"/>
    <m/>
    <m/>
    <b v="0"/>
    <x v="0"/>
    <m/>
    <m/>
    <n v="65636"/>
    <m/>
    <x v="418"/>
    <n v="5"/>
    <n v="0"/>
  </r>
  <r>
    <s v="0015A00002FGK58QAH"/>
    <b v="0"/>
    <m/>
    <b v="0"/>
    <m/>
    <m/>
    <m/>
    <x v="39"/>
    <b v="0"/>
    <m/>
    <m/>
    <s v="0035A00003Yx35HQAR"/>
    <m/>
    <m/>
    <s v="00531000007MUoEAAW"/>
    <b v="1"/>
    <d v="2019-10-04T15:20:50"/>
    <m/>
    <b v="0"/>
    <m/>
    <m/>
    <b v="0"/>
    <d v="2020-04-01T00:00:00"/>
    <n v="4"/>
    <n v="2020"/>
    <s v="Pipeline"/>
    <s v="Pipeline"/>
    <b v="0"/>
    <b v="0"/>
    <m/>
    <b v="1"/>
    <b v="0"/>
    <b v="0"/>
    <x v="23"/>
    <b v="0"/>
    <m/>
    <x v="0"/>
    <d v="2019-10-04T00:00:00"/>
    <s v="0055A00000BclF5QAJ"/>
    <d v="2021-05-13T21:31:19"/>
    <m/>
    <d v="2020-01-06T18:18:06"/>
    <m/>
    <m/>
    <b v="0"/>
    <m/>
    <m/>
    <s v="Trade Show"/>
    <m/>
    <m/>
    <m/>
    <m/>
    <m/>
    <x v="1793"/>
    <x v="1"/>
    <b v="0"/>
    <m/>
    <m/>
    <m/>
    <s v="00531000007KgPgAAK"/>
    <s v="01si00000040RFIAA2"/>
    <s v="CWAs"/>
    <m/>
    <s v="0035A00003Yx35HQAR"/>
    <m/>
    <s v="MX908"/>
    <m/>
    <m/>
    <s v="0125A000001NaBLQA0"/>
    <b v="0"/>
    <m/>
    <b v="0"/>
    <m/>
    <m/>
    <x v="2"/>
    <b v="0"/>
    <d v="2021-06-29T20:34:54"/>
    <m/>
    <m/>
    <b v="0"/>
    <x v="0"/>
    <m/>
    <m/>
    <n v="88136"/>
    <m/>
    <x v="616"/>
    <n v="10"/>
    <n v="0"/>
  </r>
  <r>
    <s v="0015A00002B72XjQAJ"/>
    <b v="0"/>
    <m/>
    <b v="0"/>
    <s v="7015A000001Zks9QAC"/>
    <m/>
    <m/>
    <x v="10"/>
    <b v="0"/>
    <m/>
    <m/>
    <s v="0035A00003TT3QYQA1"/>
    <m/>
    <m/>
    <s v="0055A000009sa63QAA"/>
    <b v="1"/>
    <d v="2019-03-26T05:16:34"/>
    <m/>
    <b v="0"/>
    <m/>
    <m/>
    <b v="0"/>
    <d v="2021-04-01T00:00:00"/>
    <n v="4"/>
    <n v="2021"/>
    <s v="Pipeline"/>
    <s v="Pipeline"/>
    <b v="0"/>
    <b v="0"/>
    <m/>
    <b v="1"/>
    <b v="0"/>
    <b v="0"/>
    <x v="19"/>
    <b v="0"/>
    <m/>
    <x v="0"/>
    <d v="2019-03-25T00:00:00"/>
    <s v="0055A000009sa63QAA"/>
    <d v="2021-04-26T04:05:18"/>
    <m/>
    <d v="2020-12-28T05:08:43"/>
    <m/>
    <m/>
    <b v="0"/>
    <m/>
    <m/>
    <s v="Inside Sales"/>
    <m/>
    <m/>
    <m/>
    <m/>
    <m/>
    <x v="1794"/>
    <x v="1"/>
    <b v="0"/>
    <m/>
    <m/>
    <m/>
    <s v="0055A000009sa63QAA"/>
    <s v="01s31000003qafjAAA"/>
    <s v="Drugs"/>
    <m/>
    <s v="0035A00003TT3QYQA1"/>
    <m/>
    <s v="MX908"/>
    <m/>
    <m/>
    <s v="0125A000001NaBLQA0"/>
    <b v="0"/>
    <m/>
    <b v="0"/>
    <m/>
    <m/>
    <x v="2"/>
    <b v="0"/>
    <d v="2021-06-29T20:34:54"/>
    <m/>
    <m/>
    <b v="0"/>
    <x v="0"/>
    <m/>
    <m/>
    <n v="70139.360000000001"/>
    <m/>
    <x v="617"/>
    <n v="10"/>
    <n v="0"/>
  </r>
  <r>
    <s v="0015A00002Cx35BQAR"/>
    <b v="0"/>
    <m/>
    <b v="0"/>
    <s v="7015A000001Zl0rQAC"/>
    <m/>
    <m/>
    <x v="10"/>
    <b v="0"/>
    <m/>
    <m/>
    <s v="0035A00003Vya3vQAB"/>
    <m/>
    <m/>
    <s v="0055A000009sa63QAA"/>
    <b v="1"/>
    <d v="2019-06-18T19:11:29"/>
    <m/>
    <b v="0"/>
    <m/>
    <m/>
    <b v="0"/>
    <d v="2021-04-01T00:00:00"/>
    <n v="4"/>
    <n v="2021"/>
    <s v="Pipeline"/>
    <s v="Pipeline"/>
    <b v="0"/>
    <b v="0"/>
    <m/>
    <b v="1"/>
    <b v="0"/>
    <b v="0"/>
    <x v="19"/>
    <b v="0"/>
    <m/>
    <x v="0"/>
    <d v="2019-06-20T00:00:00"/>
    <s v="0055A00000BclF5QAJ"/>
    <d v="2021-04-14T20:01:34"/>
    <m/>
    <d v="2020-01-06T18:18:06"/>
    <m/>
    <m/>
    <b v="0"/>
    <m/>
    <m/>
    <s v="Trade Show"/>
    <m/>
    <m/>
    <m/>
    <m/>
    <m/>
    <x v="1795"/>
    <x v="1"/>
    <b v="0"/>
    <m/>
    <m/>
    <m/>
    <s v="0055A000009sa63QAA"/>
    <s v="01s31000003qafjAAA"/>
    <s v="Drugs"/>
    <m/>
    <s v="0035A00003Vya3vQAB"/>
    <m/>
    <s v="MX908"/>
    <m/>
    <m/>
    <s v="0125A000001NaBLQA0"/>
    <b v="0"/>
    <m/>
    <b v="0"/>
    <m/>
    <m/>
    <x v="2"/>
    <b v="0"/>
    <d v="2021-06-29T20:34:54"/>
    <m/>
    <m/>
    <b v="0"/>
    <x v="0"/>
    <m/>
    <m/>
    <n v="71489.919999999998"/>
    <m/>
    <x v="392"/>
    <n v="10"/>
    <n v="0"/>
  </r>
  <r>
    <s v="0015A00002Cx1rbQAB"/>
    <b v="0"/>
    <m/>
    <b v="0"/>
    <s v="7015A000001Zks9QAC"/>
    <m/>
    <m/>
    <x v="10"/>
    <b v="0"/>
    <m/>
    <m/>
    <s v="0035A00003VyYebQAF"/>
    <m/>
    <m/>
    <s v="0055A000009sa63QAA"/>
    <b v="1"/>
    <d v="2019-06-18T17:29:07"/>
    <m/>
    <b v="0"/>
    <m/>
    <m/>
    <b v="0"/>
    <d v="2021-04-01T00:00:00"/>
    <n v="4"/>
    <n v="2021"/>
    <s v="Pipeline"/>
    <s v="Pipeline"/>
    <b v="0"/>
    <b v="0"/>
    <m/>
    <b v="1"/>
    <b v="0"/>
    <b v="0"/>
    <x v="19"/>
    <b v="0"/>
    <m/>
    <x v="0"/>
    <d v="2019-06-11T00:00:00"/>
    <s v="0055A00000BclF5QAJ"/>
    <d v="2021-04-14T20:01:34"/>
    <m/>
    <d v="2020-01-06T18:18:11"/>
    <m/>
    <m/>
    <b v="0"/>
    <m/>
    <m/>
    <s v="Inside Sales"/>
    <m/>
    <m/>
    <m/>
    <m/>
    <m/>
    <x v="1796"/>
    <x v="1"/>
    <b v="0"/>
    <m/>
    <m/>
    <m/>
    <s v="0055A000009sa63QAA"/>
    <s v="01s31000003qafjAAA"/>
    <s v="All Hazards"/>
    <m/>
    <s v="0035A00003VyYebQAF"/>
    <m/>
    <s v="MX908"/>
    <m/>
    <m/>
    <s v="0125A000001NaBLQA0"/>
    <b v="0"/>
    <m/>
    <b v="0"/>
    <m/>
    <m/>
    <x v="4"/>
    <b v="0"/>
    <d v="2021-06-29T20:34:54"/>
    <m/>
    <m/>
    <b v="0"/>
    <x v="0"/>
    <m/>
    <m/>
    <n v="71637.98"/>
    <m/>
    <x v="618"/>
    <n v="30"/>
    <n v="0"/>
  </r>
  <r>
    <s v="0015A00002JPjp2QAD"/>
    <b v="0"/>
    <m/>
    <b v="0"/>
    <s v="7015A000001zM2DQAU"/>
    <m/>
    <m/>
    <x v="10"/>
    <b v="0"/>
    <m/>
    <m/>
    <s v="0035A00003ihSEUQA2"/>
    <m/>
    <m/>
    <s v="00531000008F2qlAAC"/>
    <b v="1"/>
    <d v="2020-08-27T20:09:11"/>
    <m/>
    <b v="0"/>
    <m/>
    <m/>
    <b v="0"/>
    <d v="2021-04-01T00:00:00"/>
    <n v="4"/>
    <n v="2021"/>
    <s v="Pipeline"/>
    <s v="Pipeline"/>
    <b v="0"/>
    <b v="0"/>
    <m/>
    <b v="1"/>
    <b v="0"/>
    <b v="0"/>
    <x v="23"/>
    <b v="0"/>
    <m/>
    <x v="0"/>
    <d v="2018-07-24T00:00:00"/>
    <s v="00531000008F2qlAAC"/>
    <d v="2021-06-28T12:46:38"/>
    <m/>
    <d v="2020-08-31T13:32:59"/>
    <m/>
    <m/>
    <b v="0"/>
    <m/>
    <m/>
    <s v="Website"/>
    <m/>
    <m/>
    <m/>
    <m/>
    <m/>
    <x v="1797"/>
    <x v="0"/>
    <b v="0"/>
    <m/>
    <m/>
    <m/>
    <s v="00531000008F2qlAAC"/>
    <s v="01si00000040RFIAA2"/>
    <m/>
    <m/>
    <s v="0035A00003ihSEUQA2"/>
    <m/>
    <s v="MX908"/>
    <m/>
    <m/>
    <s v="0125A000001NaBLQA0"/>
    <b v="0"/>
    <m/>
    <b v="0"/>
    <m/>
    <m/>
    <x v="2"/>
    <b v="0"/>
    <d v="2021-06-29T20:34:55"/>
    <m/>
    <m/>
    <b v="0"/>
    <x v="0"/>
    <n v="0"/>
    <n v="0"/>
    <n v="63677.599999999999"/>
    <m/>
    <x v="401"/>
    <n v="10"/>
    <n v="0"/>
  </r>
  <r>
    <s v="0016e00002XSaVYAA1"/>
    <b v="0"/>
    <m/>
    <b v="0"/>
    <m/>
    <m/>
    <m/>
    <x v="197"/>
    <b v="0"/>
    <m/>
    <m/>
    <s v="0036e00003qfi3ZAAQ"/>
    <m/>
    <m/>
    <s v="0055A000009sa63QAA"/>
    <b v="1"/>
    <d v="2021-04-23T17:02:18"/>
    <m/>
    <b v="0"/>
    <m/>
    <m/>
    <b v="0"/>
    <d v="2021-04-01T00:00:00"/>
    <n v="4"/>
    <n v="2021"/>
    <s v="Pipeline"/>
    <s v="Pipeline"/>
    <b v="0"/>
    <b v="0"/>
    <m/>
    <b v="1"/>
    <b v="0"/>
    <b v="0"/>
    <x v="19"/>
    <b v="0"/>
    <m/>
    <x v="0"/>
    <d v="2021-04-20T00:00:00"/>
    <s v="0055A000009sa63QAA"/>
    <d v="2021-05-17T13:37:35"/>
    <m/>
    <m/>
    <m/>
    <m/>
    <b v="0"/>
    <m/>
    <m/>
    <s v="Referral"/>
    <m/>
    <m/>
    <m/>
    <m/>
    <m/>
    <x v="1798"/>
    <x v="0"/>
    <b v="0"/>
    <m/>
    <m/>
    <m/>
    <s v="0055A000009sa63QAA"/>
    <s v="01s31000003qafjAAA"/>
    <s v="Drugs"/>
    <m/>
    <s v="0036e00003qfi3ZAAQ"/>
    <m/>
    <s v="MX908"/>
    <m/>
    <m/>
    <s v="0125A000001NaBLQA0"/>
    <b v="0"/>
    <m/>
    <b v="0"/>
    <m/>
    <m/>
    <x v="3"/>
    <b v="0"/>
    <d v="2021-06-29T20:34:55"/>
    <m/>
    <m/>
    <b v="0"/>
    <x v="0"/>
    <n v="0"/>
    <n v="0"/>
    <n v="65675"/>
    <m/>
    <x v="354"/>
    <n v="5"/>
    <n v="0"/>
  </r>
  <r>
    <s v="0015A000021O2lkQAC"/>
    <b v="0"/>
    <m/>
    <b v="0"/>
    <s v="7015A000001TgGwQAK"/>
    <m/>
    <m/>
    <x v="314"/>
    <b v="0"/>
    <m/>
    <m/>
    <s v="0035A00003dak15QAA"/>
    <m/>
    <m/>
    <s v="0055A000009sa63QAA"/>
    <b v="1"/>
    <d v="2020-03-20T14:41:38"/>
    <m/>
    <b v="0"/>
    <m/>
    <m/>
    <b v="0"/>
    <d v="2022-04-01T00:00:00"/>
    <n v="4"/>
    <n v="2022"/>
    <s v="Pipeline"/>
    <s v="Pipeline"/>
    <b v="0"/>
    <b v="0"/>
    <m/>
    <b v="1"/>
    <b v="0"/>
    <b v="0"/>
    <x v="19"/>
    <b v="0"/>
    <m/>
    <x v="0"/>
    <d v="2020-03-19T00:00:00"/>
    <s v="0055A000009sa63QAA"/>
    <d v="2021-06-07T06:23:08"/>
    <m/>
    <d v="2020-12-28T05:26:05"/>
    <m/>
    <m/>
    <b v="0"/>
    <m/>
    <m/>
    <s v="Advertisement"/>
    <m/>
    <m/>
    <m/>
    <m/>
    <m/>
    <x v="1799"/>
    <x v="0"/>
    <b v="0"/>
    <m/>
    <m/>
    <m/>
    <s v="0055A000009sa63QAA"/>
    <s v="01s31000003qafjAAA"/>
    <s v="Drugs"/>
    <m/>
    <s v="0035A00003dak15QAA"/>
    <m/>
    <s v="MX908"/>
    <m/>
    <m/>
    <s v="0125A000001NaBLQA0"/>
    <b v="0"/>
    <m/>
    <b v="0"/>
    <m/>
    <m/>
    <x v="3"/>
    <b v="0"/>
    <d v="2021-06-29T20:34:55"/>
    <m/>
    <m/>
    <b v="0"/>
    <x v="0"/>
    <n v="0"/>
    <n v="0"/>
    <n v="65675"/>
    <m/>
    <x v="354"/>
    <n v="5"/>
    <n v="0"/>
  </r>
  <r>
    <s v="0015A00002IoVuNQAV"/>
    <b v="0"/>
    <m/>
    <b v="0"/>
    <s v="7015A000001Tj1DQAS"/>
    <m/>
    <m/>
    <x v="10"/>
    <b v="0"/>
    <m/>
    <m/>
    <s v="0035A00003cd5kUQAQ"/>
    <m/>
    <m/>
    <s v="0055A000009sa63QAA"/>
    <b v="1"/>
    <d v="2020-02-21T19:05:21"/>
    <m/>
    <b v="0"/>
    <m/>
    <m/>
    <b v="0"/>
    <d v="2021-04-01T00:00:00"/>
    <n v="4"/>
    <n v="2021"/>
    <s v="Pipeline"/>
    <s v="Pipeline"/>
    <b v="0"/>
    <b v="0"/>
    <s v="CAP BUDGET"/>
    <b v="1"/>
    <b v="0"/>
    <b v="0"/>
    <x v="19"/>
    <b v="0"/>
    <m/>
    <x v="0"/>
    <d v="2020-02-21T00:00:00"/>
    <s v="0055A000009sa63QAA"/>
    <d v="2021-06-07T06:09:51"/>
    <m/>
    <d v="2020-12-28T05:28:13"/>
    <m/>
    <m/>
    <b v="0"/>
    <m/>
    <m/>
    <s v="Sales Seminar"/>
    <m/>
    <m/>
    <m/>
    <m/>
    <m/>
    <x v="1800"/>
    <x v="0"/>
    <b v="0"/>
    <m/>
    <m/>
    <m/>
    <s v="0055A000009sa63QAA"/>
    <s v="01s31000003qafjAAA"/>
    <s v="Drugs"/>
    <m/>
    <s v="0035A00003cd5kUQAQ"/>
    <m/>
    <s v="MX908"/>
    <m/>
    <m/>
    <s v="0125A000001NaBLQA0"/>
    <b v="0"/>
    <m/>
    <b v="0"/>
    <m/>
    <m/>
    <x v="2"/>
    <b v="0"/>
    <d v="2021-06-29T20:34:55"/>
    <m/>
    <m/>
    <b v="0"/>
    <x v="0"/>
    <n v="0"/>
    <n v="0"/>
    <n v="99696.56"/>
    <m/>
    <x v="619"/>
    <n v="10"/>
    <n v="0"/>
  </r>
  <r>
    <s v="0015A00002OM1dVQAT"/>
    <b v="0"/>
    <m/>
    <b v="0"/>
    <s v="7015A000001zMbJQAU"/>
    <m/>
    <m/>
    <x v="136"/>
    <b v="0"/>
    <m/>
    <m/>
    <s v="0035A00003iibozQAA"/>
    <m/>
    <m/>
    <s v="0055A000009sa63QAA"/>
    <b v="1"/>
    <d v="2020-09-04T23:33:48"/>
    <m/>
    <b v="0"/>
    <m/>
    <m/>
    <b v="0"/>
    <d v="2022-04-01T00:00:00"/>
    <n v="4"/>
    <n v="2022"/>
    <s v="Pipeline"/>
    <s v="Pipeline"/>
    <b v="0"/>
    <b v="0"/>
    <m/>
    <b v="1"/>
    <b v="0"/>
    <b v="0"/>
    <x v="19"/>
    <b v="0"/>
    <m/>
    <x v="0"/>
    <d v="2020-09-04T00:00:00"/>
    <s v="0055A000009sa63QAA"/>
    <d v="2021-06-07T06:25:05"/>
    <m/>
    <d v="2020-12-28T05:30:01"/>
    <m/>
    <m/>
    <b v="0"/>
    <m/>
    <m/>
    <s v="Website"/>
    <m/>
    <m/>
    <m/>
    <m/>
    <m/>
    <x v="1801"/>
    <x v="0"/>
    <b v="0"/>
    <m/>
    <m/>
    <m/>
    <s v="0055A000009sa63QAA"/>
    <s v="01s31000003qafjAAA"/>
    <s v="Drugs"/>
    <m/>
    <s v="0035A00003iibozQAA"/>
    <s v="System"/>
    <s v="MX908"/>
    <m/>
    <m/>
    <s v="0125A000001NaBLQA0"/>
    <b v="0"/>
    <m/>
    <b v="0"/>
    <m/>
    <m/>
    <x v="3"/>
    <b v="0"/>
    <d v="2021-06-29T20:34:55"/>
    <m/>
    <m/>
    <b v="0"/>
    <x v="0"/>
    <n v="0"/>
    <n v="0"/>
    <n v="70550.39"/>
    <m/>
    <x v="373"/>
    <n v="5"/>
    <n v="0"/>
  </r>
  <r>
    <s v="0015A00002HeTZpQAN"/>
    <b v="0"/>
    <m/>
    <b v="0"/>
    <s v="7015A000001qVXpQAM"/>
    <m/>
    <m/>
    <x v="192"/>
    <b v="0"/>
    <m/>
    <m/>
    <s v="0035A00003ccMmuQAE"/>
    <m/>
    <m/>
    <s v="0055A000009sa63QAA"/>
    <b v="1"/>
    <d v="2020-02-15T00:28:33"/>
    <m/>
    <b v="0"/>
    <m/>
    <m/>
    <b v="0"/>
    <d v="2022-04-01T00:00:00"/>
    <n v="4"/>
    <n v="2022"/>
    <s v="Pipeline"/>
    <s v="Pipeline"/>
    <b v="0"/>
    <b v="0"/>
    <m/>
    <b v="1"/>
    <b v="0"/>
    <b v="0"/>
    <x v="19"/>
    <b v="0"/>
    <m/>
    <x v="0"/>
    <d v="2020-02-14T00:00:00"/>
    <s v="0055A000009sa63QAA"/>
    <d v="2021-06-11T21:04:02"/>
    <m/>
    <d v="2020-12-28T05:33:45"/>
    <m/>
    <m/>
    <b v="0"/>
    <m/>
    <m/>
    <s v="Inside Sales"/>
    <m/>
    <m/>
    <m/>
    <m/>
    <m/>
    <x v="1802"/>
    <x v="0"/>
    <b v="0"/>
    <m/>
    <m/>
    <m/>
    <s v="0055A000009sa63QAA"/>
    <s v="01s31000003qafjAAA"/>
    <s v="Drugs"/>
    <m/>
    <s v="0035A00003ccMmuQAE"/>
    <m/>
    <s v="MX908"/>
    <m/>
    <m/>
    <s v="0125A000001NaBLQA0"/>
    <b v="0"/>
    <m/>
    <b v="0"/>
    <m/>
    <m/>
    <x v="3"/>
    <b v="0"/>
    <d v="2021-06-29T20:34:55"/>
    <m/>
    <m/>
    <b v="0"/>
    <x v="0"/>
    <n v="1"/>
    <n v="1"/>
    <n v="187436.44"/>
    <m/>
    <x v="620"/>
    <n v="5"/>
    <n v="0"/>
  </r>
  <r>
    <s v="0015A00002OJrDKQA1"/>
    <b v="0"/>
    <m/>
    <b v="0"/>
    <s v="7015A000001zMbNQAU"/>
    <m/>
    <m/>
    <x v="256"/>
    <b v="0"/>
    <m/>
    <m/>
    <s v="0035A00003igMhXQAU"/>
    <m/>
    <m/>
    <s v="0055A000008zqzaQAA"/>
    <b v="1"/>
    <d v="2020-08-19T20:50:20"/>
    <m/>
    <b v="0"/>
    <m/>
    <m/>
    <b v="0"/>
    <d v="2022-01-01T00:00:00"/>
    <n v="1"/>
    <n v="2022"/>
    <s v="Pipeline"/>
    <s v="Pipeline"/>
    <b v="0"/>
    <b v="0"/>
    <m/>
    <b v="1"/>
    <b v="1"/>
    <b v="0"/>
    <x v="14"/>
    <b v="0"/>
    <s v="Auto-Classic"/>
    <x v="0"/>
    <d v="2021-05-27T00:00:00"/>
    <s v="0055A00000Bd0KeQAJ"/>
    <d v="2021-06-22T15:53:27"/>
    <m/>
    <d v="2020-08-19T20:51:49"/>
    <m/>
    <m/>
    <b v="0"/>
    <m/>
    <m/>
    <s v="Website"/>
    <m/>
    <m/>
    <m/>
    <m/>
    <m/>
    <x v="1803"/>
    <x v="0"/>
    <b v="0"/>
    <m/>
    <m/>
    <m/>
    <s v="0055A00000Bd0KeQAJ"/>
    <s v="01s5A000005xBspQAE"/>
    <s v="Other"/>
    <m/>
    <s v="0035A00003igMhXQAU"/>
    <s v="System"/>
    <s v="ZipChip"/>
    <m/>
    <m/>
    <s v="0125A000001ESVfQAO"/>
    <b v="0"/>
    <m/>
    <b v="0"/>
    <m/>
    <m/>
    <x v="3"/>
    <b v="0"/>
    <d v="2021-06-29T20:34:55"/>
    <s v="0055A00000BctMnQAJ"/>
    <m/>
    <b v="0"/>
    <x v="0"/>
    <n v="2"/>
    <n v="2"/>
    <n v="92945"/>
    <m/>
    <x v="621"/>
    <n v="5"/>
    <n v="0"/>
  </r>
  <r>
    <s v="0015A00002Qbj1HQAR"/>
    <b v="0"/>
    <m/>
    <b v="0"/>
    <s v="7015A000001zMbNQAU"/>
    <m/>
    <m/>
    <x v="68"/>
    <b v="0"/>
    <m/>
    <m/>
    <s v="0035A00003keZJLQA2"/>
    <m/>
    <m/>
    <s v="0055A00000BNXCfQAP"/>
    <b v="1"/>
    <d v="2020-10-20T17:24:36"/>
    <m/>
    <b v="0"/>
    <m/>
    <m/>
    <b v="0"/>
    <d v="2022-01-01T00:00:00"/>
    <n v="1"/>
    <n v="2022"/>
    <s v="Pipeline"/>
    <s v="Pipeline"/>
    <b v="0"/>
    <b v="0"/>
    <m/>
    <b v="1"/>
    <b v="1"/>
    <b v="1"/>
    <x v="15"/>
    <b v="0"/>
    <m/>
    <x v="0"/>
    <d v="2021-04-06T00:00:00"/>
    <s v="0056e00000BdFO7AAN"/>
    <d v="2021-06-24T14:35:49"/>
    <m/>
    <d v="2020-10-20T17:25:20"/>
    <m/>
    <m/>
    <b v="0"/>
    <m/>
    <m/>
    <s v="Trade Show"/>
    <m/>
    <m/>
    <m/>
    <m/>
    <m/>
    <x v="1804"/>
    <x v="0"/>
    <b v="0"/>
    <m/>
    <m/>
    <m/>
    <s v="0056e00000BdFO7AAN"/>
    <s v="01s5A000005x0sjQAA"/>
    <s v="Biotherapeutics"/>
    <m/>
    <s v="0035A00003keZJLQA2"/>
    <s v="System"/>
    <s v="Rebel"/>
    <m/>
    <m/>
    <s v="0125A000001ESVfQAO"/>
    <b v="0"/>
    <m/>
    <b v="0"/>
    <m/>
    <m/>
    <x v="3"/>
    <b v="0"/>
    <d v="2021-06-29T20:34:55"/>
    <s v="0055A00000BctN7QAJ"/>
    <m/>
    <b v="0"/>
    <x v="0"/>
    <m/>
    <m/>
    <n v="152000"/>
    <m/>
    <x v="192"/>
    <n v="5"/>
    <n v="0"/>
  </r>
  <r>
    <s v="0015A00002RfujVQAR"/>
    <b v="0"/>
    <m/>
    <b v="0"/>
    <s v="7015A000001zMbJQAU"/>
    <m/>
    <m/>
    <x v="68"/>
    <b v="0"/>
    <m/>
    <m/>
    <s v="0035A00003lSgiXQAS"/>
    <m/>
    <m/>
    <s v="0055A000008zqzaQAA"/>
    <b v="1"/>
    <d v="2020-11-17T14:45:05"/>
    <m/>
    <b v="0"/>
    <m/>
    <m/>
    <b v="0"/>
    <d v="2022-01-01T00:00:00"/>
    <n v="1"/>
    <n v="2022"/>
    <s v="Pipeline"/>
    <s v="Pipeline"/>
    <b v="0"/>
    <b v="0"/>
    <m/>
    <b v="1"/>
    <b v="1"/>
    <b v="1"/>
    <x v="15"/>
    <b v="0"/>
    <m/>
    <x v="0"/>
    <d v="2021-03-31T00:00:00"/>
    <s v="0055A00000BcmS5QAJ"/>
    <d v="2021-06-21T09:21:19"/>
    <m/>
    <m/>
    <m/>
    <m/>
    <b v="0"/>
    <m/>
    <m/>
    <s v="Website"/>
    <m/>
    <m/>
    <m/>
    <m/>
    <m/>
    <x v="1805"/>
    <x v="0"/>
    <b v="0"/>
    <m/>
    <m/>
    <m/>
    <s v="0055A00000BcmS5QAJ"/>
    <s v="01s5A000005x0vsQAA"/>
    <s v="Biotherapeutics"/>
    <m/>
    <s v="0035A00003lSgiXQAS"/>
    <s v="System"/>
    <s v="Rebel"/>
    <m/>
    <m/>
    <s v="0125A000001ESVfQAO"/>
    <b v="0"/>
    <m/>
    <b v="0"/>
    <m/>
    <m/>
    <x v="3"/>
    <b v="0"/>
    <d v="2021-06-29T20:34:55"/>
    <s v="0056e00000BdE5OAAV"/>
    <m/>
    <b v="0"/>
    <x v="0"/>
    <m/>
    <m/>
    <n v="161000"/>
    <m/>
    <x v="467"/>
    <n v="5"/>
    <n v="0"/>
  </r>
  <r>
    <s v="0015A00002LfjSiQAJ"/>
    <b v="0"/>
    <m/>
    <b v="0"/>
    <m/>
    <m/>
    <m/>
    <x v="77"/>
    <b v="0"/>
    <m/>
    <m/>
    <s v="0035A00003meBiOQAU"/>
    <m/>
    <m/>
    <s v="0055A000008zqzaQAA"/>
    <b v="1"/>
    <d v="2020-06-18T13:37:29"/>
    <m/>
    <b v="0"/>
    <m/>
    <m/>
    <b v="0"/>
    <d v="2022-01-01T00:00:00"/>
    <n v="1"/>
    <n v="2022"/>
    <s v="Pipeline"/>
    <s v="Pipeline"/>
    <b v="0"/>
    <b v="0"/>
    <m/>
    <b v="1"/>
    <b v="1"/>
    <b v="1"/>
    <x v="15"/>
    <b v="0"/>
    <m/>
    <x v="0"/>
    <d v="2021-06-11T00:00:00"/>
    <s v="0055A00000BcmS5QAJ"/>
    <d v="2021-06-11T12:12:49"/>
    <m/>
    <m/>
    <m/>
    <m/>
    <b v="0"/>
    <m/>
    <m/>
    <s v="Website"/>
    <m/>
    <m/>
    <m/>
    <m/>
    <m/>
    <x v="1806"/>
    <x v="0"/>
    <b v="0"/>
    <m/>
    <m/>
    <m/>
    <s v="0055A00000BcmS5QAJ"/>
    <s v="01s5A000005xBsuQAE"/>
    <s v="Biotherapeutics"/>
    <m/>
    <s v="0035A00003meBiOQAU"/>
    <s v="System"/>
    <s v="Rebel"/>
    <m/>
    <s v="0Q06e000001eagqCAA"/>
    <s v="0125A000001ESVfQAO"/>
    <b v="0"/>
    <m/>
    <b v="0"/>
    <m/>
    <m/>
    <x v="3"/>
    <b v="0"/>
    <d v="2021-06-29T20:34:55"/>
    <s v="0056e00000BdE5OAAV"/>
    <m/>
    <b v="0"/>
    <x v="0"/>
    <m/>
    <m/>
    <n v="152778.54"/>
    <m/>
    <x v="622"/>
    <n v="5"/>
    <n v="0"/>
  </r>
  <r>
    <s v="0013100001n7DqWAAU"/>
    <b v="0"/>
    <m/>
    <b v="0"/>
    <s v="7015A000001qb0JQAQ"/>
    <m/>
    <m/>
    <x v="68"/>
    <b v="0"/>
    <m/>
    <m/>
    <s v="0035A00003XESxaQAH"/>
    <m/>
    <m/>
    <s v="0055A000008zqzaQAA"/>
    <b v="1"/>
    <d v="2019-08-21T13:21:38"/>
    <m/>
    <b v="0"/>
    <m/>
    <m/>
    <b v="0"/>
    <d v="2022-01-01T00:00:00"/>
    <n v="1"/>
    <n v="2022"/>
    <s v="BestCase"/>
    <s v="Best Case"/>
    <b v="0"/>
    <b v="0"/>
    <m/>
    <b v="1"/>
    <b v="1"/>
    <b v="1"/>
    <x v="15"/>
    <b v="0"/>
    <m/>
    <x v="0"/>
    <d v="2021-06-21T00:00:00"/>
    <s v="0055A00000Bd4j9QAB"/>
    <d v="2021-06-24T14:28:07"/>
    <m/>
    <d v="2021-04-21T10:04:15"/>
    <m/>
    <m/>
    <b v="0"/>
    <m/>
    <m/>
    <s v="Trade Show"/>
    <m/>
    <m/>
    <m/>
    <m/>
    <m/>
    <x v="1807"/>
    <x v="0"/>
    <b v="0"/>
    <m/>
    <m/>
    <m/>
    <s v="0055A00000Bd4j9QAB"/>
    <s v="01s5A000005xBsuQAE"/>
    <m/>
    <m/>
    <s v="0035A00003XESxaQAH"/>
    <s v="System"/>
    <s v="Rebel"/>
    <m/>
    <m/>
    <s v="0125A000001ESVfQAO"/>
    <b v="0"/>
    <m/>
    <b v="0"/>
    <m/>
    <m/>
    <x v="6"/>
    <b v="0"/>
    <d v="2021-06-29T20:34:54"/>
    <s v="0056e00000BdE5OAAV"/>
    <m/>
    <b v="0"/>
    <x v="0"/>
    <n v="0"/>
    <n v="0"/>
    <n v="174339.66"/>
    <m/>
    <x v="623"/>
    <n v="70"/>
    <n v="0"/>
  </r>
  <r>
    <s v="0015A00002Is0NFQAZ"/>
    <b v="0"/>
    <m/>
    <b v="0"/>
    <m/>
    <m/>
    <m/>
    <x v="29"/>
    <b v="0"/>
    <m/>
    <m/>
    <s v="0035A00003dYvzkQAC"/>
    <s v="Part time in lab,  not sure on capex"/>
    <s v="Impacted"/>
    <s v="0055A000008zqzaQAA"/>
    <b v="1"/>
    <d v="2020-03-04T14:10:46"/>
    <m/>
    <b v="0"/>
    <m/>
    <m/>
    <b v="0"/>
    <d v="2022-02-01T00:00:00"/>
    <n v="2"/>
    <n v="2022"/>
    <s v="Pipeline"/>
    <s v="Pipeline"/>
    <b v="0"/>
    <b v="0"/>
    <m/>
    <b v="1"/>
    <b v="1"/>
    <b v="1"/>
    <x v="15"/>
    <b v="0"/>
    <m/>
    <x v="0"/>
    <d v="2021-06-24T00:00:00"/>
    <s v="0055A00000BcmS5QAJ"/>
    <d v="2021-06-25T09:13:24"/>
    <m/>
    <d v="2020-03-19T22:33:03"/>
    <m/>
    <m/>
    <b v="0"/>
    <m/>
    <m/>
    <s v="Website"/>
    <m/>
    <m/>
    <m/>
    <m/>
    <m/>
    <x v="1808"/>
    <x v="0"/>
    <b v="0"/>
    <m/>
    <m/>
    <m/>
    <s v="0055A00000BcmS5QAJ"/>
    <s v="01s5A000005x0vsQAA"/>
    <s v="Biotherapeutics"/>
    <m/>
    <s v="0035A00003dYvzkQAC"/>
    <s v="System"/>
    <s v="Rebel"/>
    <m/>
    <m/>
    <s v="0125A000001ESVfQAO"/>
    <b v="0"/>
    <m/>
    <b v="0"/>
    <s v="Need Info"/>
    <m/>
    <x v="3"/>
    <b v="0"/>
    <d v="2021-06-29T20:34:55"/>
    <s v="0056e00000BdE5OAAV"/>
    <m/>
    <b v="0"/>
    <x v="0"/>
    <n v="0"/>
    <n v="0"/>
    <n v="161000"/>
    <m/>
    <x v="467"/>
    <n v="5"/>
    <n v="0"/>
  </r>
  <r>
    <s v="0015A00002KujjNQAR"/>
    <b v="0"/>
    <m/>
    <b v="0"/>
    <m/>
    <m/>
    <m/>
    <x v="29"/>
    <b v="0"/>
    <m/>
    <m/>
    <s v="0035A00003fLQE4QAO"/>
    <m/>
    <m/>
    <s v="0055A000008zqzaQAA"/>
    <b v="1"/>
    <d v="2020-05-14T13:07:04"/>
    <m/>
    <b v="0"/>
    <m/>
    <m/>
    <b v="0"/>
    <d v="2022-02-01T00:00:00"/>
    <n v="2"/>
    <n v="2022"/>
    <s v="Pipeline"/>
    <s v="Pipeline"/>
    <b v="0"/>
    <b v="0"/>
    <m/>
    <b v="1"/>
    <b v="1"/>
    <b v="1"/>
    <x v="15"/>
    <b v="0"/>
    <m/>
    <x v="0"/>
    <d v="2021-06-24T00:00:00"/>
    <s v="0055A00000BcmLYQAZ"/>
    <d v="2021-06-23T09:36:55"/>
    <m/>
    <d v="2020-05-20T18:05:05"/>
    <m/>
    <m/>
    <b v="0"/>
    <m/>
    <m/>
    <s v="Website"/>
    <m/>
    <m/>
    <m/>
    <m/>
    <m/>
    <x v="1809"/>
    <x v="0"/>
    <b v="0"/>
    <m/>
    <m/>
    <m/>
    <s v="0055A00000BcmLYQAZ"/>
    <s v="01s5A000005x0vsQAA"/>
    <s v="Biotherapeutics"/>
    <m/>
    <s v="0035A00003fLQE4QAO"/>
    <s v="System"/>
    <s v="Rebel"/>
    <m/>
    <m/>
    <s v="0125A000001ESVfQAO"/>
    <b v="0"/>
    <m/>
    <b v="0"/>
    <m/>
    <m/>
    <x v="3"/>
    <b v="0"/>
    <d v="2021-06-29T20:34:55"/>
    <s v="0056e00000BdE5OAAV"/>
    <m/>
    <b v="0"/>
    <x v="0"/>
    <n v="1"/>
    <n v="1"/>
    <n v="131478"/>
    <m/>
    <x v="624"/>
    <n v="5"/>
    <n v="0"/>
  </r>
  <r>
    <s v="0013100001gZd3uAAC"/>
    <b v="0"/>
    <m/>
    <b v="0"/>
    <s v="7015A000001zMbNQAU"/>
    <m/>
    <m/>
    <x v="224"/>
    <b v="0"/>
    <m/>
    <m/>
    <s v="0035A00003oslv2QAA"/>
    <m/>
    <m/>
    <s v="0055A00000Bnt5hQAB"/>
    <b v="1"/>
    <d v="2021-03-10T23:56:51"/>
    <m/>
    <b v="0"/>
    <m/>
    <m/>
    <b v="0"/>
    <d v="2021-03-01T00:00:00"/>
    <n v="3"/>
    <n v="2021"/>
    <s v="Pipeline"/>
    <s v="Pipeline"/>
    <b v="0"/>
    <b v="0"/>
    <m/>
    <b v="1"/>
    <b v="1"/>
    <b v="1"/>
    <x v="15"/>
    <b v="0"/>
    <m/>
    <x v="0"/>
    <d v="2021-05-05T00:00:00"/>
    <s v="0055A00000Bnt5hQAB"/>
    <d v="2021-06-25T03:42:38"/>
    <m/>
    <d v="2021-03-10T23:58:11"/>
    <m/>
    <m/>
    <b v="0"/>
    <m/>
    <m/>
    <s v="Prospecting Journey"/>
    <m/>
    <m/>
    <m/>
    <m/>
    <m/>
    <x v="1810"/>
    <x v="0"/>
    <b v="0"/>
    <m/>
    <m/>
    <m/>
    <s v="0055A00000Bnt5hQAB"/>
    <s v="01s5A000005xBspQAE"/>
    <s v="Other"/>
    <m/>
    <s v="0035A00003oslv2QAA"/>
    <s v="System"/>
    <s v="Rebel"/>
    <m/>
    <m/>
    <s v="0125A000001ESVfQAO"/>
    <b v="0"/>
    <m/>
    <b v="0"/>
    <m/>
    <m/>
    <x v="3"/>
    <b v="0"/>
    <d v="2021-06-29T20:34:55"/>
    <s v="0056e00000Bd8OeAAJ"/>
    <m/>
    <b v="0"/>
    <x v="0"/>
    <m/>
    <m/>
    <n v="154850"/>
    <m/>
    <x v="463"/>
    <n v="5"/>
    <n v="0"/>
  </r>
  <r>
    <s v="0016e00002XSlHeAAL"/>
    <b v="0"/>
    <m/>
    <b v="0"/>
    <s v="7015A000001zMbJQAU"/>
    <m/>
    <m/>
    <x v="40"/>
    <b v="0"/>
    <m/>
    <m/>
    <s v="0036e00003qftV2AAI"/>
    <m/>
    <m/>
    <s v="0055A000008zqzaQAA"/>
    <b v="1"/>
    <d v="2021-04-26T11:49:49"/>
    <m/>
    <b v="0"/>
    <m/>
    <m/>
    <b v="0"/>
    <d v="2021-03-01T00:00:00"/>
    <n v="3"/>
    <n v="2021"/>
    <s v="Pipeline"/>
    <s v="Pipeline"/>
    <b v="0"/>
    <b v="0"/>
    <m/>
    <b v="1"/>
    <b v="1"/>
    <b v="1"/>
    <x v="15"/>
    <b v="0"/>
    <m/>
    <x v="0"/>
    <d v="2021-05-14T00:00:00"/>
    <s v="0055A000008zqzaQAA"/>
    <d v="2021-06-25T02:33:20"/>
    <m/>
    <m/>
    <m/>
    <m/>
    <b v="0"/>
    <m/>
    <m/>
    <s v="Website"/>
    <m/>
    <m/>
    <m/>
    <m/>
    <m/>
    <x v="1811"/>
    <x v="0"/>
    <b v="0"/>
    <m/>
    <m/>
    <m/>
    <s v="0055A000008zqzaQAA"/>
    <s v="01s5A000005xBspQAE"/>
    <s v="Biotherapeutics"/>
    <m/>
    <s v="0036e00003qftV2AAI"/>
    <s v="System"/>
    <s v="Rebel"/>
    <m/>
    <m/>
    <s v="0125A000001ESVfQAO"/>
    <b v="0"/>
    <m/>
    <b v="0"/>
    <m/>
    <m/>
    <x v="3"/>
    <b v="0"/>
    <d v="2021-06-29T20:34:55"/>
    <s v="0056e00000Bd8OtAAJ"/>
    <m/>
    <b v="0"/>
    <x v="0"/>
    <m/>
    <m/>
    <n v="150850"/>
    <m/>
    <x v="465"/>
    <n v="5"/>
    <n v="0"/>
  </r>
  <r>
    <s v="0015A00002PKwzsQAD"/>
    <b v="0"/>
    <m/>
    <b v="0"/>
    <s v="7015A000001zMbJQAU"/>
    <m/>
    <m/>
    <x v="40"/>
    <b v="0"/>
    <m/>
    <m/>
    <s v="0035A00003juQOoQAM"/>
    <m/>
    <m/>
    <s v="0055A000008zqzaQAA"/>
    <b v="1"/>
    <d v="2020-09-24T12:34:50"/>
    <m/>
    <b v="0"/>
    <m/>
    <m/>
    <b v="0"/>
    <d v="2021-03-01T00:00:00"/>
    <n v="3"/>
    <n v="2021"/>
    <s v="Pipeline"/>
    <s v="Pipeline"/>
    <b v="0"/>
    <b v="0"/>
    <m/>
    <b v="1"/>
    <b v="1"/>
    <b v="1"/>
    <x v="15"/>
    <b v="0"/>
    <m/>
    <x v="0"/>
    <d v="2021-05-06T00:00:00"/>
    <s v="0055A000008zqzaQAA"/>
    <d v="2021-06-25T03:00:35"/>
    <m/>
    <d v="2020-09-24T12:36:02"/>
    <m/>
    <m/>
    <b v="0"/>
    <m/>
    <m/>
    <s v="Website"/>
    <m/>
    <m/>
    <m/>
    <m/>
    <m/>
    <x v="1812"/>
    <x v="0"/>
    <b v="0"/>
    <m/>
    <m/>
    <m/>
    <s v="0055A000008zqzaQAA"/>
    <s v="01s5A000005x0sjQAA"/>
    <s v="Biotherapeutics"/>
    <m/>
    <s v="0035A00003juQOoQAM"/>
    <s v="System"/>
    <s v="Rebel"/>
    <m/>
    <m/>
    <s v="0125A000001ESVfQAO"/>
    <b v="0"/>
    <m/>
    <b v="0"/>
    <m/>
    <m/>
    <x v="3"/>
    <b v="0"/>
    <d v="2021-06-29T20:34:55"/>
    <s v="0056e00000Bd8OtAAJ"/>
    <m/>
    <b v="0"/>
    <x v="0"/>
    <m/>
    <m/>
    <n v="146750"/>
    <m/>
    <x v="625"/>
    <n v="5"/>
    <n v="0"/>
  </r>
  <r>
    <s v="0015A000022T6qLQAS"/>
    <b v="0"/>
    <m/>
    <b v="0"/>
    <m/>
    <m/>
    <m/>
    <x v="40"/>
    <b v="0"/>
    <m/>
    <m/>
    <s v="0035A00003JkGL7QAN"/>
    <m/>
    <s v="Unknown"/>
    <s v="0055A000008iLoOQAU"/>
    <b v="1"/>
    <d v="2018-09-07T20:12:47"/>
    <m/>
    <b v="0"/>
    <m/>
    <m/>
    <b v="0"/>
    <d v="2021-03-01T00:00:00"/>
    <n v="3"/>
    <n v="2021"/>
    <s v="Pipeline"/>
    <s v="Pipeline"/>
    <b v="0"/>
    <b v="0"/>
    <m/>
    <b v="1"/>
    <b v="1"/>
    <b v="1"/>
    <x v="25"/>
    <b v="0"/>
    <s v="Auto-Classic"/>
    <x v="0"/>
    <d v="2021-06-08T00:00:00"/>
    <s v="0055A000008zqzaQAA"/>
    <d v="2021-06-25T02:30:38"/>
    <m/>
    <d v="2019-09-27T20:01:48"/>
    <m/>
    <m/>
    <b v="0"/>
    <m/>
    <s v="CWA"/>
    <s v="Website"/>
    <m/>
    <m/>
    <m/>
    <m/>
    <m/>
    <x v="1813"/>
    <x v="0"/>
    <b v="0"/>
    <m/>
    <m/>
    <m/>
    <s v="0055A000008zqzaQAA"/>
    <s v="01s5A000005z9ixQAA"/>
    <s v="Proteomics"/>
    <m/>
    <s v="0035A00003JkGL7QAN"/>
    <s v="System"/>
    <s v="ZipChip"/>
    <m/>
    <m/>
    <s v="0125A000001ESVfQAO"/>
    <b v="0"/>
    <m/>
    <b v="0"/>
    <m/>
    <m/>
    <x v="5"/>
    <b v="0"/>
    <d v="2021-06-29T20:34:54"/>
    <s v="0055A000008iLmcQAE"/>
    <m/>
    <b v="0"/>
    <x v="0"/>
    <m/>
    <m/>
    <n v="104279"/>
    <m/>
    <x v="626"/>
    <n v="30"/>
    <n v="0"/>
  </r>
  <r>
    <s v="0016e00002XUMZ3AAP"/>
    <b v="0"/>
    <m/>
    <b v="0"/>
    <m/>
    <m/>
    <s v="other"/>
    <x v="315"/>
    <b v="0"/>
    <m/>
    <m/>
    <s v="0036e00003qhYrJAAU"/>
    <m/>
    <m/>
    <s v="0055A00000BcmLYQAZ"/>
    <b v="1"/>
    <d v="2021-05-10T14:32:11"/>
    <m/>
    <b v="0"/>
    <m/>
    <m/>
    <b v="0"/>
    <d v="2021-03-01T00:00:00"/>
    <n v="3"/>
    <n v="2021"/>
    <s v="Pipeline"/>
    <s v="Pipeline"/>
    <b v="0"/>
    <b v="0"/>
    <m/>
    <b v="1"/>
    <b v="1"/>
    <b v="1"/>
    <x v="14"/>
    <b v="0"/>
    <m/>
    <x v="0"/>
    <d v="2021-05-20T00:00:00"/>
    <s v="0055A00000BcmLYQAZ"/>
    <d v="2021-06-07T11:50:58"/>
    <m/>
    <d v="2021-05-10T14:38:15"/>
    <m/>
    <m/>
    <b v="0"/>
    <m/>
    <m/>
    <s v="Field Sales"/>
    <m/>
    <m/>
    <m/>
    <m/>
    <m/>
    <x v="1814"/>
    <x v="0"/>
    <b v="0"/>
    <m/>
    <m/>
    <s v="Cultured meat"/>
    <s v="0055A00000BcmLYQAZ"/>
    <s v="01s5A000005xBsuQAE"/>
    <s v="Other"/>
    <m/>
    <s v="0036e00003qhYrJAAU"/>
    <s v="System"/>
    <s v="Rebel"/>
    <m/>
    <m/>
    <s v="0125A000001ESVfQAO"/>
    <b v="0"/>
    <m/>
    <b v="0"/>
    <m/>
    <m/>
    <x v="5"/>
    <b v="0"/>
    <d v="2021-06-29T20:34:55"/>
    <s v="0056e00000BdE5OAAV"/>
    <m/>
    <b v="0"/>
    <x v="0"/>
    <m/>
    <m/>
    <n v="119758.5"/>
    <m/>
    <x v="627"/>
    <n v="30"/>
    <n v="0"/>
  </r>
  <r>
    <s v="0015A00002VnyrpQAB"/>
    <b v="0"/>
    <m/>
    <b v="0"/>
    <m/>
    <m/>
    <m/>
    <x v="224"/>
    <b v="0"/>
    <m/>
    <m/>
    <s v="0035A00003os5eTQAQ"/>
    <m/>
    <m/>
    <s v="0055A00000BNXCfQAP"/>
    <b v="1"/>
    <d v="2021-03-05T20:17:32"/>
    <m/>
    <b v="0"/>
    <m/>
    <m/>
    <b v="0"/>
    <d v="2021-03-01T00:00:00"/>
    <n v="3"/>
    <n v="2021"/>
    <s v="Pipeline"/>
    <s v="Pipeline"/>
    <b v="0"/>
    <b v="0"/>
    <m/>
    <b v="1"/>
    <b v="1"/>
    <b v="1"/>
    <x v="15"/>
    <b v="0"/>
    <m/>
    <x v="0"/>
    <d v="2021-06-15T00:00:00"/>
    <s v="0055A00000Bnt5hQAB"/>
    <d v="2021-06-25T04:11:55"/>
    <m/>
    <d v="2021-03-17T03:15:45"/>
    <m/>
    <m/>
    <b v="0"/>
    <m/>
    <m/>
    <s v="Field Sales"/>
    <m/>
    <m/>
    <m/>
    <m/>
    <m/>
    <x v="1815"/>
    <x v="0"/>
    <b v="0"/>
    <m/>
    <m/>
    <m/>
    <s v="0055A00000Bnt5hQAB"/>
    <s v="01s5A000005xBspQAE"/>
    <m/>
    <m/>
    <s v="0035A00003os5eTQAQ"/>
    <s v="System"/>
    <s v="Rebel"/>
    <m/>
    <m/>
    <s v="0125A000001ESVfQAO"/>
    <b v="0"/>
    <m/>
    <b v="0"/>
    <m/>
    <m/>
    <x v="5"/>
    <b v="0"/>
    <d v="2021-06-29T20:34:55"/>
    <s v="0056e00000Bd8OeAAJ"/>
    <m/>
    <b v="0"/>
    <x v="0"/>
    <n v="0"/>
    <n v="0"/>
    <n v="175010"/>
    <m/>
    <x v="492"/>
    <n v="30"/>
    <n v="0"/>
  </r>
  <r>
    <s v="0015A00001xPBIDQA4"/>
    <b v="0"/>
    <m/>
    <b v="0"/>
    <m/>
    <m/>
    <m/>
    <x v="40"/>
    <b v="0"/>
    <m/>
    <m/>
    <s v="0035A00003nYajpQAC"/>
    <m/>
    <m/>
    <s v="0055A000008zqzaQAA"/>
    <b v="1"/>
    <d v="2020-01-23T13:06:36"/>
    <m/>
    <b v="0"/>
    <m/>
    <m/>
    <b v="0"/>
    <d v="2021-03-01T00:00:00"/>
    <n v="3"/>
    <n v="2021"/>
    <s v="Pipeline"/>
    <s v="Pipeline"/>
    <b v="0"/>
    <b v="0"/>
    <m/>
    <b v="1"/>
    <b v="1"/>
    <b v="1"/>
    <x v="15"/>
    <b v="0"/>
    <m/>
    <x v="0"/>
    <d v="2021-06-23T00:00:00"/>
    <s v="0055A000008zqzaQAA"/>
    <d v="2021-06-24T14:35:00"/>
    <m/>
    <d v="2020-06-23T20:56:05"/>
    <m/>
    <m/>
    <b v="0"/>
    <m/>
    <m/>
    <s v="Trade Show"/>
    <m/>
    <m/>
    <m/>
    <m/>
    <m/>
    <x v="1816"/>
    <x v="0"/>
    <b v="0"/>
    <m/>
    <m/>
    <m/>
    <s v="0055A000008zqzaQAA"/>
    <s v="01s5A000005xBspQAE"/>
    <m/>
    <m/>
    <s v="0035A00003nYajpQAC"/>
    <s v="System"/>
    <s v="Rebel"/>
    <m/>
    <m/>
    <s v="0125A000001ESVfQAO"/>
    <b v="0"/>
    <m/>
    <b v="0"/>
    <m/>
    <m/>
    <x v="5"/>
    <b v="0"/>
    <d v="2021-06-29T20:34:55"/>
    <s v="0056e00000Bd8OtAAJ"/>
    <m/>
    <b v="0"/>
    <x v="0"/>
    <n v="0"/>
    <n v="0"/>
    <n v="150850"/>
    <m/>
    <x v="628"/>
    <n v="30"/>
    <n v="0"/>
  </r>
  <r>
    <s v="0015A00002Rg8OdQAJ"/>
    <b v="0"/>
    <m/>
    <b v="0"/>
    <s v="7015A000001zMbOQAU"/>
    <m/>
    <m/>
    <x v="40"/>
    <b v="0"/>
    <m/>
    <m/>
    <s v="0035A00003lSxmzQAC"/>
    <m/>
    <m/>
    <s v="0055A000008zqzaQAA"/>
    <b v="1"/>
    <d v="2020-11-18T21:37:37"/>
    <m/>
    <b v="0"/>
    <m/>
    <m/>
    <b v="0"/>
    <d v="2021-03-01T00:00:00"/>
    <n v="3"/>
    <n v="2021"/>
    <s v="Pipeline"/>
    <s v="Pipeline"/>
    <b v="0"/>
    <b v="0"/>
    <m/>
    <b v="1"/>
    <b v="1"/>
    <b v="1"/>
    <x v="14"/>
    <b v="0"/>
    <m/>
    <x v="0"/>
    <d v="2021-06-15T00:00:00"/>
    <s v="0055A00000Bd4j9QAB"/>
    <d v="2021-06-14T09:37:37"/>
    <m/>
    <d v="2020-11-20T16:27:00"/>
    <m/>
    <m/>
    <b v="0"/>
    <m/>
    <m/>
    <s v="Website"/>
    <m/>
    <m/>
    <m/>
    <m/>
    <m/>
    <x v="1817"/>
    <x v="0"/>
    <b v="0"/>
    <m/>
    <m/>
    <m/>
    <s v="0055A00000Bd4j9QAB"/>
    <s v="01s5A000005xBt9QAE"/>
    <s v="Other"/>
    <m/>
    <s v="0035A00003lSxmzQAC"/>
    <s v="System"/>
    <s v="Rebel"/>
    <m/>
    <m/>
    <s v="0125A000001ESVfQAO"/>
    <b v="0"/>
    <m/>
    <b v="0"/>
    <s v="No"/>
    <m/>
    <x v="3"/>
    <b v="0"/>
    <d v="2021-06-29T20:34:55"/>
    <s v="0056e00000BdE5OAAV"/>
    <m/>
    <b v="0"/>
    <x v="0"/>
    <n v="0"/>
    <n v="0"/>
    <n v="209431.35"/>
    <m/>
    <x v="629"/>
    <n v="5"/>
    <n v="0"/>
  </r>
  <r>
    <s v="0015A00001xOrX9QAK"/>
    <b v="0"/>
    <m/>
    <b v="0"/>
    <s v="7015A000001zOoBQAU"/>
    <m/>
    <m/>
    <x v="161"/>
    <b v="0"/>
    <m/>
    <m/>
    <s v="0036e00003qg0jiAAA"/>
    <m/>
    <m/>
    <s v="0055A00000Bnt5hQAB"/>
    <b v="1"/>
    <d v="2021-04-26T20:42:37"/>
    <m/>
    <b v="0"/>
    <m/>
    <m/>
    <b v="0"/>
    <d v="2021-03-01T00:00:00"/>
    <n v="3"/>
    <n v="2021"/>
    <s v="BestCase"/>
    <s v="Best Case"/>
    <b v="0"/>
    <b v="0"/>
    <m/>
    <b v="1"/>
    <b v="1"/>
    <b v="1"/>
    <x v="15"/>
    <b v="0"/>
    <s v="Auto-Ti"/>
    <x v="0"/>
    <d v="2021-06-25T00:00:00"/>
    <s v="0055A00000Bnt5hQAB"/>
    <d v="2021-06-25T04:10:19"/>
    <m/>
    <d v="2021-04-27T12:23:50"/>
    <m/>
    <m/>
    <b v="0"/>
    <m/>
    <m/>
    <s v="Website"/>
    <m/>
    <m/>
    <s v="Thermo"/>
    <s v="Fusion Lumos"/>
    <m/>
    <x v="1818"/>
    <x v="0"/>
    <b v="0"/>
    <m/>
    <s v="With biopharma"/>
    <m/>
    <s v="0055A00000Bnt5hQAB"/>
    <s v="01s5A000005xBspQAE"/>
    <s v="Proteomics"/>
    <m/>
    <s v="0036e00003qg0jiAAA"/>
    <s v="System"/>
    <s v="ZipChip"/>
    <m/>
    <m/>
    <s v="0125A000001ESVfQAO"/>
    <b v="0"/>
    <m/>
    <b v="0"/>
    <m/>
    <m/>
    <x v="6"/>
    <b v="0"/>
    <d v="2021-06-29T20:34:55"/>
    <s v="0055A000008iLmcQAE"/>
    <m/>
    <b v="0"/>
    <x v="0"/>
    <n v="0"/>
    <n v="0"/>
    <n v="111390"/>
    <m/>
    <x v="630"/>
    <n v="70"/>
    <n v="0"/>
  </r>
  <r>
    <s v="0016e00002XSlfcAAD"/>
    <b v="0"/>
    <m/>
    <b v="0"/>
    <m/>
    <m/>
    <m/>
    <x v="235"/>
    <b v="0"/>
    <m/>
    <m/>
    <s v="0036e00003qfuNvAAI"/>
    <m/>
    <m/>
    <s v="0055A000008zqzaQAA"/>
    <b v="1"/>
    <d v="2021-04-26T12:40:03"/>
    <m/>
    <b v="0"/>
    <m/>
    <m/>
    <b v="0"/>
    <d v="2021-03-01T00:00:00"/>
    <n v="3"/>
    <n v="2021"/>
    <s v="Pipeline"/>
    <s v="Pipeline"/>
    <b v="0"/>
    <b v="0"/>
    <m/>
    <b v="1"/>
    <b v="1"/>
    <b v="1"/>
    <x v="15"/>
    <b v="0"/>
    <m/>
    <x v="0"/>
    <d v="2021-06-04T00:00:00"/>
    <s v="0055A000008zqzaQAA"/>
    <d v="2021-06-25T16:12:21"/>
    <m/>
    <d v="2021-05-06T16:47:21"/>
    <m/>
    <m/>
    <b v="0"/>
    <m/>
    <m/>
    <s v="Inside Sales"/>
    <m/>
    <m/>
    <m/>
    <m/>
    <m/>
    <x v="1819"/>
    <x v="0"/>
    <b v="0"/>
    <m/>
    <m/>
    <m/>
    <s v="0055A000008zqzaQAA"/>
    <s v="01s5A000005xBspQAE"/>
    <s v="Biotherapeutics"/>
    <m/>
    <s v="0036e00003qfuNvAAI"/>
    <s v="Service"/>
    <s v="ZipChip"/>
    <m/>
    <m/>
    <s v="0125A000001ESVfQAO"/>
    <b v="0"/>
    <m/>
    <b v="0"/>
    <m/>
    <m/>
    <x v="5"/>
    <b v="0"/>
    <d v="2021-06-29T20:34:55"/>
    <s v="0055A000008iLmcQAE"/>
    <m/>
    <b v="0"/>
    <x v="0"/>
    <n v="0"/>
    <n v="0"/>
    <n v="10000"/>
    <m/>
    <x v="631"/>
    <n v="30"/>
    <n v="0"/>
  </r>
  <r>
    <s v="0015A00002OKA2mQAH"/>
    <b v="0"/>
    <m/>
    <b v="0"/>
    <s v="7015A000001qVJTQA2"/>
    <m/>
    <m/>
    <x v="10"/>
    <b v="0"/>
    <m/>
    <m/>
    <s v="0035A00003igg10QAA"/>
    <m/>
    <m/>
    <s v="0055A000008zqzaQAA"/>
    <b v="1"/>
    <d v="2020-08-21T18:30:07"/>
    <m/>
    <b v="0"/>
    <m/>
    <m/>
    <b v="0"/>
    <d v="2021-04-01T00:00:00"/>
    <n v="4"/>
    <n v="2021"/>
    <s v="Pipeline"/>
    <s v="Pipeline"/>
    <b v="0"/>
    <b v="0"/>
    <m/>
    <b v="1"/>
    <b v="1"/>
    <b v="1"/>
    <x v="15"/>
    <b v="0"/>
    <m/>
    <x v="0"/>
    <d v="2021-04-20T00:00:00"/>
    <s v="0055A000008zqzaQAA"/>
    <d v="2021-06-17T14:22:44"/>
    <m/>
    <m/>
    <m/>
    <m/>
    <b v="0"/>
    <m/>
    <m/>
    <s v="Field Sales"/>
    <m/>
    <m/>
    <m/>
    <m/>
    <m/>
    <x v="1820"/>
    <x v="0"/>
    <b v="0"/>
    <m/>
    <m/>
    <m/>
    <s v="0055A000008zqzaQAA"/>
    <s v="01s5A000005x0sjQAA"/>
    <m/>
    <m/>
    <s v="0035A00003igg10QAA"/>
    <s v="System"/>
    <s v="Rebel"/>
    <m/>
    <m/>
    <s v="0125A000001ESVfQAO"/>
    <b v="0"/>
    <m/>
    <b v="0"/>
    <m/>
    <m/>
    <x v="3"/>
    <b v="0"/>
    <d v="2021-06-29T20:34:55"/>
    <s v="0056e00000Bd8OtAAJ"/>
    <m/>
    <b v="0"/>
    <x v="0"/>
    <m/>
    <m/>
    <n v="152000"/>
    <m/>
    <x v="192"/>
    <n v="5"/>
    <n v="0"/>
  </r>
  <r>
    <s v="0013100001fr7EaAAI"/>
    <b v="0"/>
    <m/>
    <b v="0"/>
    <s v="7015A000001zMbNQAU"/>
    <m/>
    <m/>
    <x v="10"/>
    <b v="0"/>
    <m/>
    <m/>
    <s v="0036e00003qglDiAAI"/>
    <m/>
    <m/>
    <s v="0055A00000Bd4j9QAB"/>
    <b v="1"/>
    <d v="2021-05-03T13:53:02"/>
    <m/>
    <b v="0"/>
    <m/>
    <m/>
    <b v="0"/>
    <d v="2021-04-01T00:00:00"/>
    <n v="4"/>
    <n v="2021"/>
    <s v="Pipeline"/>
    <s v="Pipeline"/>
    <b v="0"/>
    <b v="0"/>
    <m/>
    <b v="1"/>
    <b v="1"/>
    <b v="1"/>
    <x v="15"/>
    <b v="0"/>
    <m/>
    <x v="0"/>
    <d v="2021-05-03T00:00:00"/>
    <s v="0055A00000Bd4j9QAB"/>
    <d v="2021-06-24T14:37:34"/>
    <m/>
    <m/>
    <m/>
    <m/>
    <b v="0"/>
    <m/>
    <m/>
    <s v="Website"/>
    <m/>
    <m/>
    <m/>
    <m/>
    <m/>
    <x v="1821"/>
    <x v="0"/>
    <b v="0"/>
    <m/>
    <m/>
    <m/>
    <s v="0055A00000Bd4j9QAB"/>
    <s v="01s5A000005xBt9QAE"/>
    <s v="Biotherapeutics"/>
    <m/>
    <s v="0036e00003qglDiAAI"/>
    <s v="System"/>
    <s v="Rebel"/>
    <m/>
    <m/>
    <s v="0125A000001ESVfQAO"/>
    <b v="0"/>
    <m/>
    <b v="0"/>
    <m/>
    <m/>
    <x v="3"/>
    <b v="0"/>
    <d v="2021-06-29T20:34:55"/>
    <s v="0056e00000BdE5OAAV"/>
    <m/>
    <b v="0"/>
    <x v="0"/>
    <m/>
    <m/>
    <n v="209431.35"/>
    <m/>
    <x v="629"/>
    <n v="5"/>
    <n v="0"/>
  </r>
  <r>
    <s v="0015A00002VpuNWQAZ"/>
    <b v="0"/>
    <m/>
    <b v="0"/>
    <s v="7015A000001zMbJQAU"/>
    <m/>
    <m/>
    <x v="272"/>
    <b v="0"/>
    <m/>
    <m/>
    <s v="0035A00003pmc3uQAA"/>
    <m/>
    <m/>
    <s v="0055A000008zqzaQAA"/>
    <b v="1"/>
    <d v="2021-03-22T17:46:41"/>
    <m/>
    <b v="0"/>
    <m/>
    <m/>
    <b v="0"/>
    <d v="2021-04-01T00:00:00"/>
    <n v="4"/>
    <n v="2021"/>
    <s v="Pipeline"/>
    <s v="Pipeline"/>
    <b v="0"/>
    <b v="0"/>
    <m/>
    <b v="1"/>
    <b v="1"/>
    <b v="1"/>
    <x v="15"/>
    <b v="0"/>
    <m/>
    <x v="0"/>
    <d v="2021-03-17T00:00:00"/>
    <s v="0055A00000BclF5QAJ"/>
    <d v="2021-06-24T15:27:06"/>
    <m/>
    <m/>
    <m/>
    <m/>
    <b v="0"/>
    <m/>
    <m/>
    <s v="Prospecting Journey"/>
    <m/>
    <m/>
    <m/>
    <m/>
    <m/>
    <x v="1822"/>
    <x v="0"/>
    <b v="0"/>
    <m/>
    <m/>
    <m/>
    <s v="0055A000008zqzaQAA"/>
    <s v="01s5A000005xBspQAE"/>
    <s v="Biotherapeutics"/>
    <m/>
    <s v="0035A00003pmc3uQAA"/>
    <s v="System"/>
    <s v="Rebel"/>
    <m/>
    <m/>
    <s v="0125A000001ESVfQAO"/>
    <b v="0"/>
    <m/>
    <b v="0"/>
    <m/>
    <m/>
    <x v="3"/>
    <b v="0"/>
    <d v="2021-06-29T20:34:55"/>
    <s v="0056e00000Bd8OtAAJ"/>
    <m/>
    <b v="0"/>
    <x v="0"/>
    <m/>
    <m/>
    <n v="150850"/>
    <m/>
    <x v="465"/>
    <n v="5"/>
    <n v="0"/>
  </r>
  <r>
    <s v="0015A000025dRLwQAM"/>
    <b v="0"/>
    <m/>
    <b v="0"/>
    <s v="7015A000001yWotQAE"/>
    <m/>
    <m/>
    <x v="192"/>
    <b v="0"/>
    <m/>
    <m/>
    <s v="0035A00003MevhnQAB"/>
    <m/>
    <m/>
    <s v="0055A000008iLoOQAU"/>
    <b v="1"/>
    <d v="2018-10-04T20:22:49"/>
    <m/>
    <b v="0"/>
    <m/>
    <m/>
    <b v="0"/>
    <d v="2022-04-01T00:00:00"/>
    <n v="4"/>
    <n v="2022"/>
    <s v="Pipeline"/>
    <s v="Pipeline"/>
    <b v="0"/>
    <b v="0"/>
    <m/>
    <b v="1"/>
    <b v="1"/>
    <b v="1"/>
    <x v="15"/>
    <b v="0"/>
    <s v="Manual-Si"/>
    <x v="0"/>
    <d v="2021-03-17T00:00:00"/>
    <s v="0055A00000Bd0KeQAJ"/>
    <d v="2021-06-23T22:51:24"/>
    <m/>
    <d v="2019-03-01T16:19:21"/>
    <m/>
    <m/>
    <b v="0"/>
    <m/>
    <m/>
    <s v="Trade Show"/>
    <m/>
    <m/>
    <m/>
    <m/>
    <m/>
    <x v="1823"/>
    <x v="0"/>
    <b v="0"/>
    <m/>
    <m/>
    <m/>
    <s v="0055A00000Bd0KeQAJ"/>
    <s v="01s5A000005z9ixQAA"/>
    <s v="Biotherapeutics"/>
    <m/>
    <s v="0035A00003MevhnQAB"/>
    <s v="System"/>
    <s v="ZipChip"/>
    <m/>
    <m/>
    <s v="0125A000001ESVfQAO"/>
    <b v="0"/>
    <m/>
    <b v="0"/>
    <m/>
    <m/>
    <x v="3"/>
    <b v="0"/>
    <d v="2021-06-29T20:34:54"/>
    <s v="0055A00000BctMnQAJ"/>
    <m/>
    <b v="0"/>
    <x v="0"/>
    <m/>
    <m/>
    <n v="80730"/>
    <m/>
    <x v="632"/>
    <n v="5"/>
    <n v="0"/>
  </r>
  <r>
    <s v="0015A00002DyJxEQAV"/>
    <b v="0"/>
    <s v="Sartorius"/>
    <b v="0"/>
    <m/>
    <s v="Custom"/>
    <s v="other"/>
    <x v="272"/>
    <b v="0"/>
    <m/>
    <m/>
    <s v="0035A00003oqZUOQA2"/>
    <m/>
    <m/>
    <s v="0055A00000BcmS5QAJ"/>
    <b v="1"/>
    <d v="2021-02-23T10:23:23"/>
    <m/>
    <b v="0"/>
    <m/>
    <m/>
    <b v="0"/>
    <d v="2021-04-01T00:00:00"/>
    <n v="4"/>
    <n v="2021"/>
    <s v="Pipeline"/>
    <s v="Pipeline"/>
    <b v="0"/>
    <b v="0"/>
    <m/>
    <b v="1"/>
    <b v="1"/>
    <b v="1"/>
    <x v="15"/>
    <b v="0"/>
    <m/>
    <x v="0"/>
    <d v="2021-04-01T00:00:00"/>
    <s v="0055A00000BcmS5QAJ"/>
    <d v="2021-06-18T13:33:25"/>
    <m/>
    <d v="2021-05-03T14:42:08"/>
    <m/>
    <m/>
    <b v="0"/>
    <m/>
    <m/>
    <s v="Field Sales"/>
    <m/>
    <m/>
    <m/>
    <m/>
    <m/>
    <x v="1824"/>
    <x v="0"/>
    <b v="0"/>
    <m/>
    <m/>
    <m/>
    <s v="0055A00000BcmS5QAJ"/>
    <s v="01s5A000005xBsuQAE"/>
    <m/>
    <m/>
    <s v="0035A00003oqp0NQAQ"/>
    <s v="System"/>
    <s v="Rebel"/>
    <m/>
    <m/>
    <s v="0125A000001ESVfQAO"/>
    <b v="0"/>
    <m/>
    <b v="0"/>
    <m/>
    <m/>
    <x v="5"/>
    <b v="0"/>
    <d v="2021-06-29T20:34:55"/>
    <s v="0056e00000BdE5OAAV"/>
    <m/>
    <b v="0"/>
    <x v="0"/>
    <m/>
    <m/>
    <n v="187462"/>
    <m/>
    <x v="172"/>
    <n v="30"/>
    <n v="0"/>
  </r>
  <r>
    <s v="0015A00002AQqaaQAD"/>
    <b v="0"/>
    <m/>
    <b v="0"/>
    <s v="7015A000001eFinQAE"/>
    <m/>
    <m/>
    <x v="10"/>
    <b v="0"/>
    <m/>
    <m/>
    <s v="0035A00003mcQBtQAM"/>
    <m/>
    <m/>
    <s v="0055A000008zqzaQAA"/>
    <b v="1"/>
    <d v="2020-12-18T19:08:43"/>
    <m/>
    <b v="0"/>
    <m/>
    <m/>
    <b v="0"/>
    <d v="2021-04-01T00:00:00"/>
    <n v="4"/>
    <n v="2021"/>
    <s v="BestCase"/>
    <s v="Best Case"/>
    <b v="0"/>
    <b v="0"/>
    <m/>
    <b v="1"/>
    <b v="1"/>
    <b v="1"/>
    <x v="15"/>
    <b v="0"/>
    <m/>
    <x v="0"/>
    <d v="2021-06-22T00:00:00"/>
    <s v="0055A000008zqzaQAA"/>
    <d v="2021-06-22T15:00:18"/>
    <m/>
    <d v="2021-04-20T11:56:58"/>
    <m/>
    <m/>
    <b v="0"/>
    <m/>
    <m/>
    <s v="Advertisement"/>
    <m/>
    <m/>
    <m/>
    <m/>
    <m/>
    <x v="1825"/>
    <x v="0"/>
    <b v="0"/>
    <m/>
    <m/>
    <m/>
    <s v="0055A000008zqzaQAA"/>
    <s v="01s5A000005xBspQAE"/>
    <m/>
    <m/>
    <s v="0035A00003mcQBtQAM"/>
    <s v="System"/>
    <s v="Rebel"/>
    <m/>
    <m/>
    <s v="0125A000001ESVfQAO"/>
    <b v="0"/>
    <m/>
    <b v="0"/>
    <m/>
    <m/>
    <x v="6"/>
    <b v="0"/>
    <d v="2021-06-29T20:34:55"/>
    <s v="0056e00000Bd8OtAAJ"/>
    <m/>
    <b v="0"/>
    <x v="0"/>
    <n v="0"/>
    <n v="0"/>
    <n v="183010"/>
    <m/>
    <x v="176"/>
    <n v="70"/>
    <n v="0"/>
  </r>
  <r>
    <s v="0015A00002TDD9dQAH"/>
    <b v="0"/>
    <m/>
    <b v="0"/>
    <s v="7015A000001zMbJQAU"/>
    <m/>
    <m/>
    <x v="35"/>
    <b v="0"/>
    <m/>
    <m/>
    <s v="0035A00003nYUooQAG"/>
    <m/>
    <m/>
    <s v="0055A00000Bnt5hQAB"/>
    <b v="1"/>
    <d v="2021-01-19T20:32:41"/>
    <m/>
    <b v="0"/>
    <m/>
    <m/>
    <b v="0"/>
    <d v="2021-04-01T00:00:00"/>
    <n v="4"/>
    <n v="2021"/>
    <s v="Pipeline"/>
    <s v="Pipeline"/>
    <b v="0"/>
    <b v="0"/>
    <m/>
    <b v="1"/>
    <b v="1"/>
    <b v="1"/>
    <x v="15"/>
    <b v="0"/>
    <m/>
    <x v="0"/>
    <d v="2021-05-18T00:00:00"/>
    <s v="0055A00000Bnt5hQAB"/>
    <d v="2021-06-25T13:26:40"/>
    <m/>
    <d v="2021-02-26T04:11:35"/>
    <m/>
    <m/>
    <b v="0"/>
    <m/>
    <m/>
    <s v="Website"/>
    <m/>
    <m/>
    <m/>
    <m/>
    <m/>
    <x v="1826"/>
    <x v="0"/>
    <b v="0"/>
    <m/>
    <m/>
    <m/>
    <s v="0055A00000Bnt5hQAB"/>
    <s v="01s5A000005xBspQAE"/>
    <s v="Biotherapeutics"/>
    <m/>
    <s v="0035A00003nYUooQAG"/>
    <s v="System"/>
    <s v="Rebel"/>
    <m/>
    <m/>
    <s v="0125A000001ESVfQAO"/>
    <b v="0"/>
    <m/>
    <b v="0"/>
    <m/>
    <m/>
    <x v="5"/>
    <b v="0"/>
    <d v="2021-06-29T20:34:55"/>
    <s v="0056e00000Bd8OeAAJ"/>
    <m/>
    <b v="0"/>
    <x v="0"/>
    <n v="0"/>
    <n v="0"/>
    <n v="154850"/>
    <m/>
    <x v="421"/>
    <n v="30"/>
    <n v="0"/>
  </r>
  <r>
    <s v="0015A00002QEk8YQAT"/>
    <b v="0"/>
    <m/>
    <b v="0"/>
    <s v="7015A000001zMbOQAU"/>
    <m/>
    <m/>
    <x v="316"/>
    <b v="0"/>
    <m/>
    <m/>
    <s v="0035A00003mb9UvQAI"/>
    <m/>
    <m/>
    <s v="0055A000008zqzaQAA"/>
    <b v="1"/>
    <d v="2020-12-11T15:22:56"/>
    <m/>
    <b v="0"/>
    <m/>
    <m/>
    <b v="0"/>
    <d v="2021-04-01T00:00:00"/>
    <n v="4"/>
    <n v="2021"/>
    <s v="Pipeline"/>
    <s v="Pipeline"/>
    <b v="0"/>
    <b v="0"/>
    <m/>
    <b v="1"/>
    <b v="1"/>
    <b v="1"/>
    <x v="15"/>
    <b v="0"/>
    <m/>
    <x v="0"/>
    <d v="2021-05-20T00:00:00"/>
    <s v="0055A00000BcmLYQAZ"/>
    <d v="2021-06-24T13:36:20"/>
    <m/>
    <d v="2020-12-11T15:24:33"/>
    <m/>
    <m/>
    <b v="0"/>
    <m/>
    <m/>
    <s v="Website"/>
    <m/>
    <m/>
    <m/>
    <m/>
    <m/>
    <x v="1827"/>
    <x v="0"/>
    <b v="0"/>
    <m/>
    <m/>
    <m/>
    <s v="0055A00000BcmLYQAZ"/>
    <s v="01s5A000005x0vsQAA"/>
    <s v="Other"/>
    <m/>
    <s v="0035A00003mb9UvQAI"/>
    <s v="System"/>
    <s v="Rebel"/>
    <m/>
    <m/>
    <s v="0125A000001ESVfQAO"/>
    <b v="0"/>
    <m/>
    <b v="0"/>
    <m/>
    <m/>
    <x v="3"/>
    <b v="0"/>
    <d v="2021-06-29T20:34:55"/>
    <s v="0056e00000BdE5OAAV"/>
    <m/>
    <b v="0"/>
    <x v="0"/>
    <n v="0"/>
    <n v="0"/>
    <n v="161000"/>
    <m/>
    <x v="467"/>
    <n v="5"/>
    <n v="0"/>
  </r>
  <r>
    <s v="0015A00002Vr7w4QAB"/>
    <b v="0"/>
    <m/>
    <b v="0"/>
    <s v="7015A000001zOoBQAU"/>
    <m/>
    <m/>
    <x v="10"/>
    <b v="0"/>
    <m/>
    <m/>
    <s v="0035A00003pntt0QAA"/>
    <m/>
    <m/>
    <s v="0055A000008zqzaQAA"/>
    <b v="1"/>
    <d v="2021-03-31T17:57:48"/>
    <m/>
    <b v="0"/>
    <m/>
    <m/>
    <b v="0"/>
    <d v="2021-04-01T00:00:00"/>
    <n v="4"/>
    <n v="2021"/>
    <s v="Pipeline"/>
    <s v="Pipeline"/>
    <b v="0"/>
    <b v="0"/>
    <m/>
    <b v="1"/>
    <b v="1"/>
    <b v="1"/>
    <x v="15"/>
    <b v="0"/>
    <s v="Auto-Si"/>
    <x v="0"/>
    <d v="2021-06-24T00:00:00"/>
    <s v="0055A000008zqzaQAA"/>
    <d v="2021-06-25T02:57:08"/>
    <m/>
    <m/>
    <m/>
    <m/>
    <b v="0"/>
    <m/>
    <m/>
    <s v="Website"/>
    <m/>
    <m/>
    <m/>
    <m/>
    <m/>
    <x v="1828"/>
    <x v="0"/>
    <b v="0"/>
    <m/>
    <m/>
    <m/>
    <s v="0055A000008zqzaQAA"/>
    <s v="01s5A000005xBspQAE"/>
    <s v="Proteomics"/>
    <m/>
    <s v="0035A00003pntt0QAA"/>
    <s v="System"/>
    <s v="ZipChip"/>
    <m/>
    <m/>
    <s v="0125A000001ESVfQAO"/>
    <b v="0"/>
    <m/>
    <b v="0"/>
    <m/>
    <m/>
    <x v="3"/>
    <b v="0"/>
    <d v="2021-06-29T20:34:55"/>
    <s v="0055A000008iLmcQAE"/>
    <m/>
    <b v="0"/>
    <x v="0"/>
    <n v="0"/>
    <n v="0"/>
    <n v="92395"/>
    <m/>
    <x v="633"/>
    <n v="5"/>
    <n v="0"/>
  </r>
  <r>
    <s v="0015A00001xP48LQAS"/>
    <b v="0"/>
    <m/>
    <b v="0"/>
    <s v="7015A000001TgOTQA0"/>
    <s v="CHO"/>
    <s v="CHO"/>
    <x v="35"/>
    <b v="0"/>
    <m/>
    <m/>
    <s v="0035A00003EXFtGQAX"/>
    <m/>
    <m/>
    <s v="0055A000008iLoOQAU"/>
    <b v="1"/>
    <d v="2019-10-07T20:24:42"/>
    <m/>
    <b v="0"/>
    <m/>
    <m/>
    <b v="0"/>
    <d v="2021-04-01T00:00:00"/>
    <n v="4"/>
    <n v="2021"/>
    <s v="Pipeline"/>
    <s v="Pipeline"/>
    <b v="0"/>
    <b v="0"/>
    <m/>
    <b v="1"/>
    <b v="1"/>
    <b v="1"/>
    <x v="15"/>
    <b v="0"/>
    <m/>
    <x v="0"/>
    <d v="2021-03-17T00:00:00"/>
    <s v="0055A00000Bnt5hQAB"/>
    <d v="2021-06-25T04:02:10"/>
    <m/>
    <d v="2019-10-23T14:25:49"/>
    <m/>
    <m/>
    <b v="0"/>
    <m/>
    <m/>
    <s v="Trade Show"/>
    <m/>
    <m/>
    <m/>
    <m/>
    <m/>
    <x v="1829"/>
    <x v="0"/>
    <b v="0"/>
    <m/>
    <m/>
    <m/>
    <s v="0055A00000Bnt5hQAB"/>
    <s v="01s5A000005xBspQAE"/>
    <s v="Biotherapeutics"/>
    <m/>
    <s v="0035A00003YxLRGQA3"/>
    <s v="System"/>
    <s v="Rebel"/>
    <m/>
    <m/>
    <s v="0125A000001ESVfQAO"/>
    <b v="0"/>
    <m/>
    <b v="0"/>
    <m/>
    <m/>
    <x v="3"/>
    <b v="0"/>
    <d v="2021-06-29T20:34:54"/>
    <s v="0056e00000Bd8OeAAJ"/>
    <m/>
    <b v="0"/>
    <x v="0"/>
    <n v="0"/>
    <n v="0"/>
    <n v="154850"/>
    <m/>
    <x v="463"/>
    <n v="5"/>
    <n v="0"/>
  </r>
  <r>
    <s v="0015A000028kLH8QAM"/>
    <b v="0"/>
    <m/>
    <b v="0"/>
    <m/>
    <m/>
    <m/>
    <x v="139"/>
    <b v="0"/>
    <m/>
    <m/>
    <s v="0035A00003QVU7GQAX"/>
    <m/>
    <m/>
    <s v="00531000007Es7rAAC"/>
    <b v="1"/>
    <d v="2019-01-17T05:43:25"/>
    <m/>
    <b v="0"/>
    <m/>
    <m/>
    <b v="0"/>
    <d v="2021-01-01T00:00:00"/>
    <n v="1"/>
    <n v="2021"/>
    <s v="Pipeline"/>
    <s v="Pipeline"/>
    <b v="0"/>
    <b v="0"/>
    <m/>
    <b v="1"/>
    <b v="0"/>
    <b v="0"/>
    <x v="22"/>
    <b v="0"/>
    <m/>
    <x v="0"/>
    <m/>
    <s v="0055A00000BclF5QAJ"/>
    <d v="2021-04-14T20:01:34"/>
    <m/>
    <d v="2020-04-02T19:40:15"/>
    <m/>
    <m/>
    <b v="1"/>
    <m/>
    <s v="CWAs"/>
    <s v="Website"/>
    <m/>
    <m/>
    <m/>
    <m/>
    <m/>
    <x v="1830"/>
    <x v="1"/>
    <b v="0"/>
    <m/>
    <m/>
    <m/>
    <s v="00531000007Es7rAAC"/>
    <s v="01s31000003qafjAAA"/>
    <s v="CWAs"/>
    <m/>
    <s v="0035A00003QVU7GQAX"/>
    <m/>
    <s v="MX908"/>
    <m/>
    <m/>
    <s v="0125A000001NaBLQA0"/>
    <b v="0"/>
    <m/>
    <b v="0"/>
    <m/>
    <m/>
    <x v="2"/>
    <b v="0"/>
    <d v="2021-06-29T20:34:54"/>
    <m/>
    <m/>
    <b v="0"/>
    <x v="0"/>
    <m/>
    <m/>
    <n v="1625000"/>
    <m/>
    <x v="437"/>
    <n v="10"/>
    <n v="0"/>
  </r>
  <r>
    <s v="0015A00001yXjXgQAK"/>
    <b v="0"/>
    <m/>
    <b v="0"/>
    <m/>
    <m/>
    <m/>
    <x v="113"/>
    <b v="0"/>
    <m/>
    <m/>
    <s v="0035A00003GnlPTQAZ"/>
    <m/>
    <m/>
    <s v="00531000007MUoEAAW"/>
    <b v="1"/>
    <d v="2018-02-07T20:47:49"/>
    <m/>
    <b v="0"/>
    <m/>
    <m/>
    <b v="0"/>
    <d v="2020-02-01T00:00:00"/>
    <n v="2"/>
    <n v="2020"/>
    <s v="Pipeline"/>
    <s v="Pipeline"/>
    <b v="0"/>
    <b v="0"/>
    <m/>
    <b v="1"/>
    <b v="0"/>
    <b v="0"/>
    <x v="23"/>
    <b v="0"/>
    <m/>
    <x v="0"/>
    <d v="2019-04-25T00:00:00"/>
    <s v="0055A00000BclF5QAJ"/>
    <d v="2021-04-11T21:42:29"/>
    <m/>
    <d v="2020-02-10T14:46:40"/>
    <m/>
    <m/>
    <b v="1"/>
    <m/>
    <m/>
    <s v="Trade Show"/>
    <m/>
    <m/>
    <m/>
    <m/>
    <m/>
    <x v="1831"/>
    <x v="0"/>
    <b v="0"/>
    <m/>
    <m/>
    <m/>
    <s v="00531000007KgPgAAK"/>
    <s v="01si00000040RFIAA2"/>
    <m/>
    <m/>
    <m/>
    <m/>
    <m/>
    <m/>
    <m/>
    <s v="0125A000001NaBLQA0"/>
    <b v="0"/>
    <m/>
    <b v="0"/>
    <m/>
    <m/>
    <x v="2"/>
    <b v="0"/>
    <d v="2021-06-29T20:34:54"/>
    <m/>
    <m/>
    <b v="0"/>
    <x v="0"/>
    <m/>
    <m/>
    <n v="722808.96"/>
    <m/>
    <x v="634"/>
    <n v="10"/>
    <n v="0"/>
  </r>
  <r>
    <s v="0015A00002FrqviQAB"/>
    <b v="0"/>
    <m/>
    <b v="0"/>
    <m/>
    <m/>
    <m/>
    <x v="40"/>
    <b v="0"/>
    <m/>
    <m/>
    <s v="0035A00003eNPcrQAG"/>
    <m/>
    <m/>
    <s v="00531000007MUoEAAW"/>
    <b v="1"/>
    <d v="2019-10-23T00:34:03"/>
    <m/>
    <b v="0"/>
    <s v="ADS"/>
    <d v="2021-09-30T00:00:00"/>
    <b v="0"/>
    <d v="2021-03-01T00:00:00"/>
    <n v="3"/>
    <n v="2021"/>
    <s v="BestCase"/>
    <s v="Best Case"/>
    <b v="0"/>
    <b v="0"/>
    <m/>
    <b v="1"/>
    <b v="0"/>
    <b v="0"/>
    <x v="22"/>
    <b v="0"/>
    <m/>
    <x v="0"/>
    <d v="2020-04-10T00:00:00"/>
    <s v="00531000007Es7rAAC"/>
    <d v="2021-06-17T20:31:00"/>
    <m/>
    <d v="2020-05-04T17:58:01"/>
    <m/>
    <m/>
    <b v="1"/>
    <m/>
    <m/>
    <s v="Field Sales"/>
    <m/>
    <m/>
    <m/>
    <m/>
    <m/>
    <x v="1832"/>
    <x v="1"/>
    <b v="0"/>
    <m/>
    <m/>
    <m/>
    <s v="0055A00000Bd3dUQAR"/>
    <s v="01s31000003qafjAAA"/>
    <s v="CWAs;Drugs;All Hazards"/>
    <m/>
    <s v="0035A00003ZgbwbQAB"/>
    <m/>
    <s v="MX908"/>
    <m/>
    <m/>
    <s v="0125A000001NaBLQA0"/>
    <b v="0"/>
    <m/>
    <b v="0"/>
    <m/>
    <m/>
    <x v="9"/>
    <b v="0"/>
    <d v="2021-06-29T20:34:54"/>
    <m/>
    <m/>
    <b v="0"/>
    <x v="0"/>
    <m/>
    <m/>
    <n v="6500000"/>
    <m/>
    <x v="635"/>
    <n v="50"/>
    <n v="0"/>
  </r>
  <r>
    <s v="0015A00002FsKNzQAN"/>
    <b v="0"/>
    <m/>
    <b v="0"/>
    <m/>
    <m/>
    <m/>
    <x v="263"/>
    <b v="0"/>
    <m/>
    <m/>
    <s v="0035A00003Zh6DNQAZ"/>
    <s v="Budgets being squeezed, but nothing set in stone.  Will see after demo"/>
    <s v="Impacted"/>
    <s v="0055A00000BNpn5QAD"/>
    <b v="0"/>
    <d v="2019-10-23T20:27:24"/>
    <m/>
    <b v="0"/>
    <m/>
    <m/>
    <b v="0"/>
    <d v="2021-03-01T00:00:00"/>
    <n v="3"/>
    <n v="2021"/>
    <s v="BestCase"/>
    <s v="Best Case"/>
    <b v="1"/>
    <b v="0"/>
    <m/>
    <b v="1"/>
    <b v="0"/>
    <b v="0"/>
    <x v="15"/>
    <b v="0"/>
    <m/>
    <x v="0"/>
    <d v="2021-01-26T00:00:00"/>
    <s v="0055A00000BclF5QAJ"/>
    <d v="2021-06-01T19:07:24"/>
    <m/>
    <d v="2020-11-17T19:55:29"/>
    <m/>
    <m/>
    <b v="0"/>
    <m/>
    <m/>
    <s v="Inside Sales"/>
    <m/>
    <m/>
    <m/>
    <m/>
    <m/>
    <x v="1833"/>
    <x v="0"/>
    <b v="0"/>
    <m/>
    <m/>
    <m/>
    <s v="0056e00000BdAUZAA3"/>
    <s v="01s5A000005x0vsQAA"/>
    <m/>
    <m/>
    <s v="0035A00003Zh6DNQAZ"/>
    <s v="System"/>
    <s v="Rebel"/>
    <m/>
    <m/>
    <s v="0125A000001ESVfQAO"/>
    <b v="0"/>
    <m/>
    <b v="0"/>
    <m/>
    <m/>
    <x v="6"/>
    <b v="0"/>
    <d v="2021-06-29T20:34:54"/>
    <s v="0055A00000Bd3dKQAR"/>
    <m/>
    <b v="0"/>
    <x v="0"/>
    <m/>
    <m/>
    <n v="128340"/>
    <m/>
    <x v="482"/>
    <n v="70"/>
    <n v="0"/>
  </r>
  <r>
    <s v="0015A00002Uh6t4QAB"/>
    <b v="0"/>
    <m/>
    <b v="0"/>
    <m/>
    <m/>
    <m/>
    <x v="176"/>
    <b v="0"/>
    <m/>
    <m/>
    <m/>
    <m/>
    <m/>
    <s v="00531000007MUoEAAW"/>
    <b v="0"/>
    <d v="2021-02-19T22:15:47"/>
    <m/>
    <b v="0"/>
    <m/>
    <m/>
    <b v="0"/>
    <d v="2021-02-01T00:00:00"/>
    <n v="2"/>
    <n v="2021"/>
    <s v="BestCase"/>
    <s v="Best Case"/>
    <b v="1"/>
    <b v="0"/>
    <m/>
    <b v="1"/>
    <b v="0"/>
    <b v="0"/>
    <x v="23"/>
    <b v="0"/>
    <m/>
    <x v="0"/>
    <m/>
    <s v="00531000007KgPgAAK"/>
    <d v="2021-04-26T13:42:59"/>
    <m/>
    <d v="2021-04-26T13:42:59"/>
    <m/>
    <m/>
    <b v="0"/>
    <m/>
    <m/>
    <s v="Field Sales"/>
    <m/>
    <m/>
    <m/>
    <m/>
    <m/>
    <x v="1834"/>
    <x v="0"/>
    <b v="0"/>
    <m/>
    <m/>
    <m/>
    <s v="00531000007KgPgAAK"/>
    <s v="01si00000040RFIAA2"/>
    <m/>
    <m/>
    <m/>
    <m/>
    <s v="MX908"/>
    <m/>
    <m/>
    <s v="0125A000001NaBLQA0"/>
    <b v="0"/>
    <m/>
    <b v="0"/>
    <m/>
    <m/>
    <x v="8"/>
    <b v="0"/>
    <d v="2021-06-29T20:34:55"/>
    <m/>
    <m/>
    <b v="0"/>
    <x v="0"/>
    <m/>
    <m/>
    <n v="253335.2"/>
    <m/>
    <x v="636"/>
    <n v="70"/>
    <n v="0"/>
  </r>
  <r>
    <s v="001i000001MZ8IpAAL"/>
    <b v="0"/>
    <m/>
    <b v="0"/>
    <s v="7015A000001zMbNQAU"/>
    <m/>
    <m/>
    <x v="176"/>
    <b v="0"/>
    <m/>
    <m/>
    <s v="0035A00003fqOX5QAM"/>
    <m/>
    <m/>
    <s v="00531000007MUoEAAW"/>
    <b v="0"/>
    <d v="2021-03-26T19:27:09"/>
    <m/>
    <b v="0"/>
    <s v="Federal Resources"/>
    <d v="2021-09-30T00:00:00"/>
    <b v="0"/>
    <d v="2021-02-01T00:00:00"/>
    <n v="2"/>
    <n v="2021"/>
    <s v="BestCase"/>
    <s v="Best Case"/>
    <b v="1"/>
    <b v="0"/>
    <m/>
    <b v="1"/>
    <b v="0"/>
    <b v="0"/>
    <x v="23"/>
    <b v="0"/>
    <m/>
    <x v="0"/>
    <d v="2021-03-26T00:00:00"/>
    <s v="0055A00000BcmLTQAZ"/>
    <d v="2021-05-11T17:29:55"/>
    <m/>
    <d v="2021-05-10T13:54:54"/>
    <m/>
    <m/>
    <b v="0"/>
    <m/>
    <m/>
    <s v="Website"/>
    <m/>
    <m/>
    <m/>
    <m/>
    <m/>
    <x v="1835"/>
    <x v="0"/>
    <b v="0"/>
    <m/>
    <m/>
    <m/>
    <s v="00531000007KgPgAAK"/>
    <s v="01si00000040RFIAA2"/>
    <m/>
    <m/>
    <m/>
    <m/>
    <s v="MX908"/>
    <m/>
    <m/>
    <s v="0125A000001NaBLQA0"/>
    <b v="0"/>
    <m/>
    <b v="0"/>
    <m/>
    <m/>
    <x v="8"/>
    <b v="0"/>
    <d v="2021-06-29T20:34:55"/>
    <m/>
    <m/>
    <b v="0"/>
    <x v="0"/>
    <m/>
    <m/>
    <n v="72422.399999999994"/>
    <m/>
    <x v="637"/>
    <n v="70"/>
    <n v="0"/>
  </r>
  <r>
    <s v="0015A00002LfXHNQA3"/>
    <b v="0"/>
    <m/>
    <b v="0"/>
    <m/>
    <m/>
    <m/>
    <x v="176"/>
    <b v="0"/>
    <m/>
    <m/>
    <m/>
    <m/>
    <m/>
    <s v="0055A00000BcmLTQAZ"/>
    <b v="0"/>
    <d v="2021-04-22T13:20:06"/>
    <m/>
    <b v="0"/>
    <m/>
    <m/>
    <b v="0"/>
    <d v="2021-02-01T00:00:00"/>
    <n v="2"/>
    <n v="2021"/>
    <s v="BestCase"/>
    <s v="Best Case"/>
    <b v="1"/>
    <b v="0"/>
    <m/>
    <b v="1"/>
    <b v="0"/>
    <b v="0"/>
    <x v="20"/>
    <b v="0"/>
    <m/>
    <x v="0"/>
    <m/>
    <s v="0055A00000BcmLTQAZ"/>
    <d v="2021-05-13T20:51:59"/>
    <m/>
    <d v="2021-04-22T13:34:11"/>
    <m/>
    <m/>
    <b v="0"/>
    <m/>
    <m/>
    <s v="Inside Sales"/>
    <m/>
    <m/>
    <m/>
    <m/>
    <m/>
    <x v="1836"/>
    <x v="0"/>
    <b v="0"/>
    <m/>
    <m/>
    <m/>
    <s v="00531000007KgPgAAK"/>
    <s v="01s31000003qafjAAA"/>
    <m/>
    <s v="Drugs"/>
    <s v="0035A00003ftY6NQAU"/>
    <m/>
    <s v="MX908"/>
    <m/>
    <s v="0Q06e000001eXvgCAE"/>
    <s v="0125A000001NaBLQA0"/>
    <b v="0"/>
    <m/>
    <b v="0"/>
    <m/>
    <m/>
    <x v="8"/>
    <b v="0"/>
    <d v="2021-06-29T20:34:55"/>
    <m/>
    <m/>
    <b v="0"/>
    <x v="0"/>
    <m/>
    <m/>
    <n v="2052.6799999999998"/>
    <m/>
    <x v="638"/>
    <n v="70"/>
    <n v="0"/>
  </r>
  <r>
    <s v="0013100001lXbgHAAS"/>
    <b v="0"/>
    <m/>
    <b v="0"/>
    <s v="7015A000001eOy9QAE"/>
    <m/>
    <m/>
    <x v="176"/>
    <b v="0"/>
    <m/>
    <m/>
    <s v="00331000033Sx9oAAC"/>
    <m/>
    <m/>
    <s v="00531000007MUoEAAW"/>
    <b v="0"/>
    <d v="2021-01-28T15:14:56"/>
    <m/>
    <b v="0"/>
    <m/>
    <m/>
    <b v="0"/>
    <d v="2021-02-01T00:00:00"/>
    <n v="2"/>
    <n v="2021"/>
    <s v="Forecast"/>
    <s v="Commit"/>
    <b v="1"/>
    <b v="0"/>
    <m/>
    <b v="1"/>
    <b v="0"/>
    <b v="0"/>
    <x v="19"/>
    <b v="0"/>
    <m/>
    <x v="0"/>
    <d v="2021-06-29T00:00:00"/>
    <s v="00531000007MUoEAAW"/>
    <d v="2021-06-29T12:45:58"/>
    <m/>
    <d v="2021-06-17T17:31:17"/>
    <d v="2021-06-17T00:00:00"/>
    <m/>
    <b v="0"/>
    <m/>
    <m/>
    <s v="Inside Sales"/>
    <m/>
    <m/>
    <m/>
    <m/>
    <m/>
    <x v="1837"/>
    <x v="0"/>
    <b v="0"/>
    <m/>
    <m/>
    <m/>
    <s v="00531000007MUoEAAW"/>
    <s v="01s31000003qafjAAA"/>
    <m/>
    <s v="All Hazards"/>
    <s v="00331000033Sx9oAAC"/>
    <m/>
    <s v="MX908"/>
    <m/>
    <s v="0Q05A000001eTKMSA2"/>
    <s v="0125A000001NaBLQA0"/>
    <b v="0"/>
    <m/>
    <b v="0"/>
    <m/>
    <m/>
    <x v="11"/>
    <b v="0"/>
    <d v="2021-06-29T20:34:55"/>
    <m/>
    <m/>
    <b v="0"/>
    <x v="0"/>
    <m/>
    <m/>
    <n v="19305"/>
    <m/>
    <x v="639"/>
    <n v="90"/>
    <n v="0"/>
  </r>
  <r>
    <s v="0015A00002UfrwhQAB"/>
    <b v="0"/>
    <m/>
    <b v="0"/>
    <m/>
    <m/>
    <m/>
    <x v="317"/>
    <b v="0"/>
    <m/>
    <m/>
    <m/>
    <m/>
    <m/>
    <s v="0055A00000BnRGTQA3"/>
    <b v="0"/>
    <d v="2021-02-08T21:43:13"/>
    <m/>
    <b v="0"/>
    <m/>
    <m/>
    <b v="0"/>
    <d v="2021-02-01T00:00:00"/>
    <n v="2"/>
    <n v="2021"/>
    <s v="Forecast"/>
    <s v="Commit"/>
    <b v="1"/>
    <b v="0"/>
    <m/>
    <b v="1"/>
    <b v="0"/>
    <b v="0"/>
    <x v="22"/>
    <b v="0"/>
    <m/>
    <x v="0"/>
    <m/>
    <s v="0055A00000BnRGTQA3"/>
    <d v="2021-05-03T17:14:02"/>
    <m/>
    <d v="2021-03-29T14:54:19"/>
    <m/>
    <m/>
    <b v="0"/>
    <m/>
    <m/>
    <s v="Field Sales"/>
    <m/>
    <m/>
    <m/>
    <m/>
    <m/>
    <x v="1838"/>
    <x v="0"/>
    <b v="0"/>
    <m/>
    <m/>
    <m/>
    <s v="0055A00000BnRGTQA3"/>
    <s v="01s31000003qafjAAA"/>
    <m/>
    <s v="Explosives"/>
    <m/>
    <m/>
    <s v="MX908"/>
    <m/>
    <m/>
    <s v="0125A000001NaBLQA0"/>
    <b v="0"/>
    <m/>
    <b v="0"/>
    <m/>
    <m/>
    <x v="11"/>
    <b v="0"/>
    <d v="2021-06-29T20:34:55"/>
    <m/>
    <m/>
    <b v="0"/>
    <x v="0"/>
    <m/>
    <m/>
    <n v="1691720.12"/>
    <m/>
    <x v="640"/>
    <n v="90"/>
    <n v="0"/>
  </r>
  <r>
    <s v="001i000001MZ8IpAAL"/>
    <b v="0"/>
    <m/>
    <b v="0"/>
    <m/>
    <m/>
    <m/>
    <x v="176"/>
    <b v="0"/>
    <m/>
    <m/>
    <m/>
    <m/>
    <m/>
    <s v="00531000007MUoEAAW"/>
    <b v="0"/>
    <d v="2020-07-20T15:47:32"/>
    <m/>
    <b v="0"/>
    <s v="Federal Resources"/>
    <d v="2010-12-31T00:00:00"/>
    <b v="0"/>
    <d v="2021-02-01T00:00:00"/>
    <n v="2"/>
    <n v="2021"/>
    <s v="Pipeline"/>
    <s v="Pipeline"/>
    <b v="1"/>
    <b v="0"/>
    <m/>
    <b v="1"/>
    <b v="0"/>
    <b v="0"/>
    <x v="20"/>
    <b v="0"/>
    <m/>
    <x v="0"/>
    <d v="2020-07-20T00:00:00"/>
    <s v="005i0000000fNkyAAE"/>
    <d v="2021-06-07T14:22:02"/>
    <m/>
    <d v="2021-03-01T16:05:15"/>
    <m/>
    <m/>
    <b v="0"/>
    <m/>
    <m/>
    <s v="Inside Sales"/>
    <m/>
    <m/>
    <m/>
    <m/>
    <m/>
    <x v="1839"/>
    <x v="0"/>
    <b v="0"/>
    <m/>
    <m/>
    <m/>
    <s v="00531000007KgPgAAK"/>
    <s v="01s31000003qafjAAA"/>
    <s v="CWAs;All Hazards"/>
    <m/>
    <m/>
    <m/>
    <s v="MX908"/>
    <m/>
    <m/>
    <s v="0125A000001NaBLQA0"/>
    <b v="0"/>
    <m/>
    <b v="0"/>
    <m/>
    <m/>
    <x v="2"/>
    <b v="0"/>
    <d v="2021-06-29T20:34:55"/>
    <m/>
    <m/>
    <b v="0"/>
    <x v="0"/>
    <m/>
    <m/>
    <n v="176679.9"/>
    <m/>
    <x v="412"/>
    <n v="10"/>
    <n v="0"/>
  </r>
  <r>
    <s v="0015A000021OrGpQAK"/>
    <b v="0"/>
    <m/>
    <b v="0"/>
    <m/>
    <m/>
    <m/>
    <x v="176"/>
    <b v="0"/>
    <m/>
    <m/>
    <s v="0035A00003IOONWQA5"/>
    <m/>
    <m/>
    <s v="00531000007MUoEAAW"/>
    <b v="0"/>
    <d v="2021-01-11T19:46:44"/>
    <m/>
    <b v="0"/>
    <m/>
    <m/>
    <b v="0"/>
    <d v="2021-02-01T00:00:00"/>
    <n v="2"/>
    <n v="2021"/>
    <s v="Pipeline"/>
    <s v="Pipeline"/>
    <b v="1"/>
    <b v="0"/>
    <m/>
    <b v="1"/>
    <b v="0"/>
    <b v="0"/>
    <x v="20"/>
    <b v="0"/>
    <m/>
    <x v="0"/>
    <m/>
    <s v="005i0000000fNkyAAE"/>
    <d v="2021-05-03T14:40:38"/>
    <m/>
    <m/>
    <m/>
    <m/>
    <b v="0"/>
    <m/>
    <m/>
    <s v="Webinar"/>
    <m/>
    <m/>
    <m/>
    <m/>
    <m/>
    <x v="1840"/>
    <x v="0"/>
    <b v="0"/>
    <m/>
    <m/>
    <m/>
    <s v="00531000007KgPgAAK"/>
    <s v="01s31000003qafjAAA"/>
    <m/>
    <s v="CWAs"/>
    <m/>
    <m/>
    <s v="MX908"/>
    <m/>
    <m/>
    <s v="0125A000001NaBLQA0"/>
    <b v="0"/>
    <s v="Drugs"/>
    <b v="0"/>
    <m/>
    <m/>
    <x v="2"/>
    <b v="0"/>
    <d v="2021-06-29T20:34:55"/>
    <m/>
    <m/>
    <b v="0"/>
    <x v="0"/>
    <m/>
    <m/>
    <n v="390636"/>
    <m/>
    <x v="589"/>
    <n v="10"/>
    <n v="0"/>
  </r>
  <r>
    <s v="0015A000022RrSyQAK"/>
    <b v="0"/>
    <m/>
    <b v="0"/>
    <m/>
    <m/>
    <m/>
    <x v="80"/>
    <b v="0"/>
    <m/>
    <m/>
    <m/>
    <m/>
    <m/>
    <s v="0055A00000BcmLTQAZ"/>
    <b v="0"/>
    <d v="2021-02-08T23:02:01"/>
    <m/>
    <b v="0"/>
    <m/>
    <m/>
    <b v="0"/>
    <d v="2021-03-01T00:00:00"/>
    <n v="3"/>
    <n v="2021"/>
    <s v="BestCase"/>
    <s v="Best Case"/>
    <b v="1"/>
    <b v="0"/>
    <m/>
    <b v="1"/>
    <b v="0"/>
    <b v="0"/>
    <x v="22"/>
    <b v="0"/>
    <m/>
    <x v="0"/>
    <m/>
    <s v="00531000007KgPgAAK"/>
    <d v="2021-06-28T12:53:15"/>
    <m/>
    <d v="2021-05-03T13:52:51"/>
    <m/>
    <m/>
    <b v="0"/>
    <m/>
    <m/>
    <s v="Inside Sales"/>
    <m/>
    <m/>
    <m/>
    <m/>
    <m/>
    <x v="1841"/>
    <x v="0"/>
    <b v="0"/>
    <m/>
    <m/>
    <m/>
    <s v="00531000007KgPgAAK"/>
    <s v="01s31000003qafjAAA"/>
    <m/>
    <s v="CWAs"/>
    <m/>
    <m/>
    <s v="MX908"/>
    <m/>
    <m/>
    <s v="0125A000001NaBLQA0"/>
    <b v="0"/>
    <m/>
    <b v="0"/>
    <m/>
    <m/>
    <x v="8"/>
    <b v="0"/>
    <d v="2021-06-29T20:34:55"/>
    <m/>
    <m/>
    <b v="0"/>
    <x v="0"/>
    <n v="0"/>
    <n v="0"/>
    <n v="144272"/>
    <m/>
    <x v="641"/>
    <n v="70"/>
    <n v="0"/>
  </r>
  <r>
    <s v="0013100001jStVZAA0"/>
    <b v="0"/>
    <m/>
    <b v="0"/>
    <m/>
    <m/>
    <m/>
    <x v="35"/>
    <b v="0"/>
    <m/>
    <m/>
    <m/>
    <s v="no one in the lab in March and April"/>
    <s v="Impacted"/>
    <s v="0055A00000BNXCfQAP"/>
    <b v="1"/>
    <d v="2020-03-11T17:41:14"/>
    <m/>
    <b v="0"/>
    <m/>
    <m/>
    <b v="0"/>
    <d v="2021-04-01T00:00:00"/>
    <n v="4"/>
    <n v="2021"/>
    <s v="Pipeline"/>
    <s v="Pipeline"/>
    <b v="1"/>
    <b v="0"/>
    <m/>
    <b v="1"/>
    <b v="0"/>
    <b v="0"/>
    <x v="15"/>
    <b v="0"/>
    <m/>
    <x v="0"/>
    <d v="2021-02-03T00:00:00"/>
    <s v="0055A00000BclF5QAJ"/>
    <d v="2021-06-01T19:07:24"/>
    <m/>
    <d v="2021-01-25T16:18:58"/>
    <m/>
    <m/>
    <b v="0"/>
    <m/>
    <m/>
    <s v="Website"/>
    <m/>
    <m/>
    <m/>
    <m/>
    <m/>
    <x v="1842"/>
    <x v="0"/>
    <b v="0"/>
    <m/>
    <m/>
    <m/>
    <s v="0055A00000BNXCfQAP"/>
    <s v="01s5A000005xBspQAE"/>
    <s v="Biotherapeutics"/>
    <m/>
    <s v="0035A00003daHY5QAM"/>
    <s v="System"/>
    <s v="Rebel"/>
    <m/>
    <m/>
    <s v="0125A000001ESVfQAO"/>
    <b v="0"/>
    <m/>
    <b v="0"/>
    <m/>
    <m/>
    <x v="5"/>
    <b v="0"/>
    <d v="2021-06-29T20:34:55"/>
    <s v="0055A00000BctN7QAJ"/>
    <m/>
    <b v="0"/>
    <x v="0"/>
    <m/>
    <m/>
    <n v="162850"/>
    <m/>
    <x v="494"/>
    <n v="30"/>
    <n v="0"/>
  </r>
  <r>
    <s v="0015A00002PJKh7QAH"/>
    <b v="0"/>
    <m/>
    <b v="0"/>
    <m/>
    <m/>
    <m/>
    <x v="176"/>
    <b v="0"/>
    <m/>
    <m/>
    <s v="0035A00003ijGpJQAU"/>
    <m/>
    <m/>
    <s v="0055A000009sa63QAA"/>
    <b v="1"/>
    <d v="2020-09-10T22:50:03"/>
    <m/>
    <b v="0"/>
    <m/>
    <m/>
    <b v="0"/>
    <d v="2021-02-01T00:00:00"/>
    <n v="2"/>
    <n v="2021"/>
    <s v="Forecast"/>
    <s v="Commit"/>
    <b v="1"/>
    <b v="0"/>
    <s v="CAP BUDGET"/>
    <b v="1"/>
    <b v="0"/>
    <b v="0"/>
    <x v="19"/>
    <b v="0"/>
    <m/>
    <x v="0"/>
    <d v="2021-02-01T00:00:00"/>
    <s v="0055A000009sa63QAA"/>
    <d v="2021-06-28T03:49:38"/>
    <m/>
    <d v="2021-04-30T22:33:55"/>
    <m/>
    <m/>
    <b v="0"/>
    <m/>
    <m/>
    <s v="Inside Sales"/>
    <m/>
    <m/>
    <m/>
    <m/>
    <m/>
    <x v="1843"/>
    <x v="0"/>
    <b v="0"/>
    <m/>
    <m/>
    <m/>
    <s v="0055A000009sa63QAA"/>
    <s v="01s31000003qafjAAA"/>
    <s v="All Hazards"/>
    <s v="All Hazards"/>
    <s v="0035A00003ijGpJQAU"/>
    <m/>
    <s v="MX908"/>
    <m/>
    <m/>
    <s v="0125A000001NaBLQA0"/>
    <b v="0"/>
    <s v="Other"/>
    <b v="0"/>
    <m/>
    <m/>
    <x v="11"/>
    <b v="0"/>
    <d v="2021-06-29T20:34:55"/>
    <m/>
    <m/>
    <b v="0"/>
    <x v="0"/>
    <n v="2"/>
    <n v="0"/>
    <n v="77097"/>
    <m/>
    <x v="642"/>
    <n v="90"/>
    <n v="0"/>
  </r>
  <r>
    <s v="0015A00002Ir5CyQAJ"/>
    <b v="0"/>
    <m/>
    <b v="0"/>
    <m/>
    <m/>
    <m/>
    <x v="235"/>
    <b v="0"/>
    <m/>
    <m/>
    <s v="0035A00003dY22tQAC"/>
    <m/>
    <m/>
    <s v="00531000007MUoEAAW"/>
    <b v="1"/>
    <d v="2020-02-28T15:43:54"/>
    <m/>
    <b v="0"/>
    <m/>
    <m/>
    <b v="0"/>
    <d v="2021-03-01T00:00:00"/>
    <n v="3"/>
    <n v="2021"/>
    <s v="BestCase"/>
    <s v="Best Case"/>
    <b v="1"/>
    <b v="0"/>
    <s v="USDOJ"/>
    <b v="1"/>
    <b v="0"/>
    <b v="0"/>
    <x v="19"/>
    <b v="0"/>
    <m/>
    <x v="0"/>
    <d v="2020-02-28T00:00:00"/>
    <s v="0055A000009sa63QAA"/>
    <d v="2021-06-07T06:07:43"/>
    <m/>
    <d v="2021-01-25T23:58:26"/>
    <m/>
    <m/>
    <b v="0"/>
    <m/>
    <m/>
    <s v="Field Sales"/>
    <m/>
    <m/>
    <m/>
    <m/>
    <m/>
    <x v="1844"/>
    <x v="0"/>
    <b v="0"/>
    <m/>
    <m/>
    <m/>
    <s v="0055A000009sa63QAA"/>
    <s v="01s31000003qafjAAA"/>
    <s v="Drugs"/>
    <s v="Drugs"/>
    <s v="0035A00003dY22tQAC"/>
    <m/>
    <s v="MX908"/>
    <m/>
    <m/>
    <s v="0125A000001NaBLQA0"/>
    <b v="0"/>
    <m/>
    <b v="0"/>
    <m/>
    <m/>
    <x v="9"/>
    <b v="0"/>
    <d v="2021-06-29T20:34:55"/>
    <m/>
    <m/>
    <b v="0"/>
    <x v="0"/>
    <n v="0"/>
    <n v="0"/>
    <n v="71937"/>
    <m/>
    <x v="643"/>
    <n v="50"/>
    <n v="0"/>
  </r>
  <r>
    <s v="0015A00001yXq6AQAS"/>
    <b v="0"/>
    <m/>
    <b v="0"/>
    <m/>
    <m/>
    <m/>
    <x v="10"/>
    <b v="0"/>
    <m/>
    <m/>
    <m/>
    <m/>
    <m/>
    <s v="00531000008F2qlAAC"/>
    <b v="0"/>
    <d v="2020-02-18T16:40:03"/>
    <m/>
    <b v="0"/>
    <m/>
    <m/>
    <b v="0"/>
    <d v="2021-04-01T00:00:00"/>
    <n v="4"/>
    <n v="2021"/>
    <s v="BestCase"/>
    <s v="Best Case"/>
    <b v="0"/>
    <b v="0"/>
    <m/>
    <b v="1"/>
    <b v="0"/>
    <b v="0"/>
    <x v="23"/>
    <b v="0"/>
    <m/>
    <x v="0"/>
    <m/>
    <s v="00531000008F2qlAAC"/>
    <d v="2021-06-21T20:29:59"/>
    <m/>
    <m/>
    <m/>
    <m/>
    <b v="0"/>
    <m/>
    <m/>
    <s v="Field Sales"/>
    <m/>
    <m/>
    <m/>
    <m/>
    <m/>
    <x v="1845"/>
    <x v="0"/>
    <b v="1"/>
    <m/>
    <m/>
    <m/>
    <s v="00531000008F2qlAAC"/>
    <s v="01si00000040RFIAA2"/>
    <s v="CWAs;All Hazards"/>
    <m/>
    <s v="0035A00003GnzfxQAB"/>
    <m/>
    <s v="MX908"/>
    <m/>
    <m/>
    <s v="0125A000001NaBLQA0"/>
    <b v="0"/>
    <m/>
    <b v="0"/>
    <m/>
    <m/>
    <x v="9"/>
    <b v="0"/>
    <d v="2021-06-29T20:34:55"/>
    <m/>
    <m/>
    <b v="0"/>
    <x v="0"/>
    <n v="0"/>
    <n v="0"/>
    <n v="49048.5"/>
    <m/>
    <x v="644"/>
    <n v="50"/>
    <n v="0"/>
  </r>
  <r>
    <s v="0016e00002ZwUdOAAV"/>
    <b v="0"/>
    <m/>
    <b v="0"/>
    <m/>
    <m/>
    <m/>
    <x v="10"/>
    <b v="0"/>
    <m/>
    <m/>
    <m/>
    <m/>
    <m/>
    <s v="00531000008F2qlAAC"/>
    <b v="0"/>
    <d v="2020-09-11T20:25:36"/>
    <m/>
    <b v="0"/>
    <m/>
    <m/>
    <b v="0"/>
    <d v="2021-04-01T00:00:00"/>
    <n v="4"/>
    <n v="2021"/>
    <s v="Pipeline"/>
    <s v="Pipeline"/>
    <b v="0"/>
    <b v="0"/>
    <m/>
    <b v="1"/>
    <b v="0"/>
    <b v="0"/>
    <x v="23"/>
    <b v="0"/>
    <m/>
    <x v="0"/>
    <m/>
    <s v="00531000008F2qlAAC"/>
    <d v="2021-06-21T13:39:25"/>
    <m/>
    <d v="2020-09-11T20:30:20"/>
    <m/>
    <m/>
    <b v="0"/>
    <m/>
    <m/>
    <s v="Field Sales"/>
    <m/>
    <m/>
    <m/>
    <m/>
    <m/>
    <x v="1846"/>
    <x v="0"/>
    <b v="1"/>
    <m/>
    <m/>
    <m/>
    <s v="00531000008F2qlAAC"/>
    <s v="01si00000040RFIAA2"/>
    <m/>
    <s v="Drugs"/>
    <s v="0035A00003ZgeBrQAJ"/>
    <m/>
    <s v="MX908"/>
    <m/>
    <m/>
    <s v="0125A000001NaBLQA0"/>
    <b v="0"/>
    <m/>
    <b v="0"/>
    <m/>
    <m/>
    <x v="4"/>
    <b v="0"/>
    <d v="2021-06-29T20:34:55"/>
    <m/>
    <m/>
    <b v="0"/>
    <x v="0"/>
    <n v="0"/>
    <n v="0"/>
    <n v="53952.75"/>
    <m/>
    <x v="645"/>
    <n v="30"/>
    <n v="0"/>
  </r>
  <r>
    <s v="0015A00002FpVaCQAV"/>
    <b v="0"/>
    <m/>
    <b v="0"/>
    <m/>
    <m/>
    <m/>
    <x v="40"/>
    <b v="0"/>
    <m/>
    <m/>
    <s v="0035A00003fpqkaQAA"/>
    <m/>
    <s v="Unknown"/>
    <s v="0055A000008iLoOQAU"/>
    <b v="0"/>
    <d v="2020-05-20T12:14:08"/>
    <m/>
    <b v="0"/>
    <m/>
    <m/>
    <b v="0"/>
    <d v="2021-03-01T00:00:00"/>
    <n v="3"/>
    <n v="2021"/>
    <s v="Pipeline"/>
    <s v="Pipeline"/>
    <b v="0"/>
    <b v="0"/>
    <m/>
    <b v="1"/>
    <b v="0"/>
    <b v="0"/>
    <x v="15"/>
    <b v="0"/>
    <s v="Auto-Classic"/>
    <x v="0"/>
    <d v="2021-01-29T00:00:00"/>
    <s v="0055A00000BclF5QAJ"/>
    <d v="2021-06-01T19:07:28"/>
    <m/>
    <d v="2021-01-18T10:19:04"/>
    <m/>
    <m/>
    <b v="0"/>
    <m/>
    <m/>
    <s v="Field Sales"/>
    <m/>
    <m/>
    <s v="Thermo"/>
    <s v="QE Plus, HF, HF-X  (NO biopharma)"/>
    <m/>
    <x v="1847"/>
    <x v="0"/>
    <b v="0"/>
    <m/>
    <m/>
    <s v="Protein Quan Serum, Oligos"/>
    <s v="00531000007KAu8AAG"/>
    <s v="01s5A000005xBsuQAE"/>
    <s v="Biotherapeutics;Metabolomics"/>
    <m/>
    <s v="0035A00003fpqkaQAA"/>
    <s v="System"/>
    <s v="ZipChip"/>
    <m/>
    <m/>
    <s v="0125A000001ESVfQAO"/>
    <b v="1"/>
    <m/>
    <b v="0"/>
    <m/>
    <m/>
    <x v="3"/>
    <b v="0"/>
    <d v="2021-06-29T20:34:55"/>
    <s v="0055A00000Bd4jEQAR"/>
    <m/>
    <b v="0"/>
    <x v="0"/>
    <m/>
    <m/>
    <n v="98134"/>
    <m/>
    <x v="116"/>
    <n v="5"/>
    <n v="0"/>
  </r>
  <r>
    <s v="0015A00002CyJrvQAF"/>
    <b v="0"/>
    <m/>
    <b v="0"/>
    <m/>
    <m/>
    <m/>
    <x v="218"/>
    <b v="0"/>
    <m/>
    <m/>
    <s v="0035A00003eO8bfQAC"/>
    <m/>
    <s v="Unknown"/>
    <s v="00531000007KAu8AAG"/>
    <b v="0"/>
    <d v="2020-04-16T14:17:27"/>
    <m/>
    <b v="0"/>
    <m/>
    <m/>
    <b v="0"/>
    <d v="2021-03-01T00:00:00"/>
    <n v="3"/>
    <n v="2021"/>
    <s v="Pipeline"/>
    <s v="Pipeline"/>
    <b v="0"/>
    <b v="0"/>
    <m/>
    <b v="1"/>
    <b v="0"/>
    <b v="0"/>
    <x v="15"/>
    <b v="0"/>
    <s v="Auto-Classic"/>
    <x v="0"/>
    <d v="2021-03-30T00:00:00"/>
    <s v="0055A00000BclF5QAJ"/>
    <d v="2021-06-01T19:07:28"/>
    <m/>
    <d v="2021-02-12T14:46:38"/>
    <m/>
    <m/>
    <b v="0"/>
    <m/>
    <m/>
    <s v="Website"/>
    <m/>
    <m/>
    <s v="Thermo"/>
    <s v="QE EMR UHMR (Plus, HF, HF-X with BioPharma)"/>
    <m/>
    <x v="1848"/>
    <x v="0"/>
    <b v="0"/>
    <m/>
    <s v="QE Plus Biopharma"/>
    <s v="Sub Unit Analysis"/>
    <s v="00531000007KAu8AAG"/>
    <s v="01s5A000005xBsuQAE"/>
    <s v="Biotherapeutics"/>
    <m/>
    <s v="0035A00003eO8bfQAC"/>
    <s v="System"/>
    <s v="ZipChip"/>
    <m/>
    <m/>
    <s v="0125A000001ESVfQAO"/>
    <b v="1"/>
    <m/>
    <b v="0"/>
    <m/>
    <m/>
    <x v="5"/>
    <b v="0"/>
    <d v="2021-06-29T20:34:55"/>
    <s v="0055A00000Bd4jEQAR"/>
    <m/>
    <b v="0"/>
    <x v="0"/>
    <n v="0"/>
    <n v="0"/>
    <n v="94887.6"/>
    <m/>
    <x v="646"/>
    <n v="30"/>
    <n v="0"/>
  </r>
  <r>
    <s v="0013100001p5A0yAAE"/>
    <b v="0"/>
    <m/>
    <b v="0"/>
    <m/>
    <m/>
    <m/>
    <x v="10"/>
    <b v="0"/>
    <m/>
    <m/>
    <s v="0035A00003NH1KDQA1"/>
    <m/>
    <m/>
    <s v="0055A000008iLoOQAU"/>
    <b v="0"/>
    <d v="2020-07-27T15:29:25"/>
    <m/>
    <b v="0"/>
    <m/>
    <m/>
    <b v="0"/>
    <d v="2021-04-01T00:00:00"/>
    <n v="4"/>
    <n v="2021"/>
    <s v="Pipeline"/>
    <s v="Pipeline"/>
    <b v="0"/>
    <b v="0"/>
    <m/>
    <b v="1"/>
    <b v="0"/>
    <b v="0"/>
    <x v="15"/>
    <b v="0"/>
    <s v="Auto-Ti"/>
    <x v="0"/>
    <d v="2020-11-13T00:00:00"/>
    <s v="0055A00000BclF5QAJ"/>
    <d v="2021-06-01T19:07:28"/>
    <m/>
    <d v="2021-01-28T11:05:14"/>
    <m/>
    <m/>
    <b v="0"/>
    <m/>
    <m/>
    <s v="Referral"/>
    <m/>
    <m/>
    <s v="Thermo"/>
    <s v="Fusion Lumos"/>
    <m/>
    <x v="1849"/>
    <x v="0"/>
    <b v="0"/>
    <m/>
    <m/>
    <s v="QUAN"/>
    <s v="00531000007KAu8AAG"/>
    <s v="01s5A000005xBsuQAE"/>
    <s v="Biotherapeutics;Metabolomics"/>
    <m/>
    <s v="0035A00003NH1KDQA1"/>
    <s v="System"/>
    <s v="ZipChip"/>
    <m/>
    <m/>
    <s v="0125A000001ESVfQAO"/>
    <b v="1"/>
    <m/>
    <b v="0"/>
    <m/>
    <m/>
    <x v="3"/>
    <b v="0"/>
    <d v="2021-06-29T20:34:55"/>
    <s v="0055A00000Bd4jEQAR"/>
    <m/>
    <b v="0"/>
    <x v="0"/>
    <n v="0"/>
    <n v="0"/>
    <n v="104701"/>
    <m/>
    <x v="184"/>
    <n v="5"/>
    <n v="0"/>
  </r>
  <r>
    <s v="0013100001fr7EaAAI"/>
    <b v="0"/>
    <m/>
    <b v="0"/>
    <s v="7015A000001dE6uQAE"/>
    <m/>
    <m/>
    <x v="223"/>
    <b v="0"/>
    <m/>
    <m/>
    <s v="0035A00003EYQLSQA5"/>
    <s v="Status not know"/>
    <s v="Unknown"/>
    <s v="00531000008FRNUAA4"/>
    <b v="0"/>
    <d v="2017-11-02T17:13:43"/>
    <m/>
    <b v="0"/>
    <m/>
    <m/>
    <b v="0"/>
    <d v="2021-04-01T00:00:00"/>
    <n v="4"/>
    <n v="2021"/>
    <s v="Pipeline"/>
    <s v="Pipeline"/>
    <b v="0"/>
    <b v="0"/>
    <m/>
    <b v="1"/>
    <b v="0"/>
    <b v="0"/>
    <x v="15"/>
    <b v="0"/>
    <s v="Auto-Ti"/>
    <x v="0"/>
    <d v="2021-03-26T00:00:00"/>
    <s v="0055A00000BclF5QAJ"/>
    <d v="2021-06-01T19:07:12"/>
    <m/>
    <d v="2021-01-28T10:56:51"/>
    <m/>
    <m/>
    <b v="0"/>
    <m/>
    <s v="Biotherapeutics"/>
    <s v="Other"/>
    <m/>
    <m/>
    <s v="Thermo"/>
    <s v="Fusion Lumos"/>
    <m/>
    <x v="1850"/>
    <x v="0"/>
    <b v="0"/>
    <m/>
    <m/>
    <s v="Oligos"/>
    <s v="00531000007KAu8AAG"/>
    <s v="01s5A000005xBsuQAE"/>
    <s v="Metabolomics"/>
    <m/>
    <s v="0035A00003EYQLSQA5"/>
    <s v="System"/>
    <s v="ZipChip"/>
    <m/>
    <m/>
    <s v="0125A000001ESVfQAO"/>
    <b v="1"/>
    <m/>
    <b v="0"/>
    <m/>
    <m/>
    <x v="3"/>
    <b v="0"/>
    <d v="2021-06-29T20:34:54"/>
    <s v="0055A00000Bd4jEQAR"/>
    <m/>
    <b v="0"/>
    <x v="0"/>
    <n v="0"/>
    <n v="0"/>
    <n v="18159"/>
    <m/>
    <x v="647"/>
    <n v="5"/>
    <n v="0"/>
  </r>
  <r>
    <s v="0015A0000254KzrQAE"/>
    <b v="0"/>
    <m/>
    <b v="0"/>
    <m/>
    <m/>
    <m/>
    <x v="10"/>
    <b v="0"/>
    <m/>
    <m/>
    <s v="0035A00003eLlinQAC"/>
    <m/>
    <s v="Impacted"/>
    <s v="00531000007KAu8AAG"/>
    <b v="0"/>
    <d v="2020-03-26T11:35:57"/>
    <m/>
    <b v="0"/>
    <m/>
    <m/>
    <b v="0"/>
    <d v="2021-04-01T00:00:00"/>
    <n v="4"/>
    <n v="2021"/>
    <s v="Pipeline"/>
    <s v="Pipeline"/>
    <b v="0"/>
    <b v="0"/>
    <m/>
    <b v="1"/>
    <b v="0"/>
    <b v="0"/>
    <x v="15"/>
    <b v="0"/>
    <s v="Auto-Classic"/>
    <x v="0"/>
    <d v="2021-03-26T00:00:00"/>
    <s v="0055A00000BclF5QAJ"/>
    <d v="2021-06-01T19:07:06"/>
    <m/>
    <d v="2020-08-20T10:53:06"/>
    <m/>
    <m/>
    <b v="0"/>
    <m/>
    <m/>
    <s v="Field Sales"/>
    <m/>
    <m/>
    <s v="Thermo"/>
    <s v="QE EMR UHMR (Plus, HF, HF-X with BioPharma)"/>
    <m/>
    <x v="1851"/>
    <x v="0"/>
    <b v="0"/>
    <m/>
    <m/>
    <m/>
    <s v="00531000007KAu8AAG"/>
    <s v="01s5A000005xBsuQAE"/>
    <s v="Biotherapeutics;Metabolomics"/>
    <m/>
    <s v="0035A00003eLlinQAC"/>
    <s v="System"/>
    <s v="ZipChip"/>
    <m/>
    <m/>
    <s v="0125A000001ESVfQAO"/>
    <b v="1"/>
    <m/>
    <b v="0"/>
    <m/>
    <m/>
    <x v="3"/>
    <b v="0"/>
    <d v="2021-06-29T20:34:55"/>
    <s v="0055A00000Bd4jEQAR"/>
    <m/>
    <b v="0"/>
    <x v="0"/>
    <n v="1"/>
    <n v="1"/>
    <n v="98134"/>
    <m/>
    <x v="116"/>
    <n v="5"/>
    <n v="0"/>
  </r>
  <r>
    <s v="0015A00002DSr9HQAT"/>
    <b v="0"/>
    <m/>
    <b v="0"/>
    <m/>
    <m/>
    <m/>
    <x v="176"/>
    <b v="0"/>
    <m/>
    <m/>
    <s v="0035A00003orq52QAA"/>
    <m/>
    <m/>
    <s v="00531000007KAu8AAG"/>
    <b v="0"/>
    <d v="2021-03-04T13:54:13"/>
    <m/>
    <b v="0"/>
    <m/>
    <m/>
    <b v="0"/>
    <d v="2021-02-01T00:00:00"/>
    <n v="2"/>
    <n v="2021"/>
    <s v="Forecast"/>
    <s v="Commit"/>
    <b v="0"/>
    <b v="1"/>
    <m/>
    <b v="1"/>
    <b v="0"/>
    <b v="0"/>
    <x v="15"/>
    <b v="0"/>
    <s v="Auto-Bi"/>
    <x v="0"/>
    <d v="2021-04-07T00:00:00"/>
    <s v="0055A00000BcmLYQAZ"/>
    <d v="2021-06-25T16:26:06"/>
    <m/>
    <d v="2021-06-25T15:18:52"/>
    <d v="2021-06-25T00:00:00"/>
    <m/>
    <b v="0"/>
    <m/>
    <m/>
    <s v="Field Sales"/>
    <m/>
    <m/>
    <s v="Bruker"/>
    <s v="ESI TOF  (TIMS, Compact, Micro, Maxis)"/>
    <m/>
    <x v="1852"/>
    <x v="0"/>
    <b v="0"/>
    <m/>
    <m/>
    <m/>
    <s v="00531000007KAu8AAG"/>
    <s v="01s5A000005xBsuQAE"/>
    <s v="Biotherapeutics"/>
    <m/>
    <s v="0035A00003orq52QAA"/>
    <s v="System"/>
    <s v="ZipChip"/>
    <m/>
    <m/>
    <s v="0125A000001ESVfQAO"/>
    <b v="0"/>
    <m/>
    <b v="0"/>
    <m/>
    <m/>
    <x v="10"/>
    <b v="0"/>
    <d v="2021-06-29T20:34:55"/>
    <s v="0055A00000Bd4jEQAR"/>
    <m/>
    <b v="0"/>
    <x v="0"/>
    <n v="1"/>
    <m/>
    <n v="98118.45"/>
    <m/>
    <x v="648"/>
    <n v="85"/>
    <n v="0"/>
  </r>
  <r>
    <s v="0015A000026BtwDQAS"/>
    <b v="0"/>
    <m/>
    <b v="0"/>
    <m/>
    <m/>
    <m/>
    <x v="266"/>
    <b v="0"/>
    <m/>
    <m/>
    <s v="0035A00003pptOzQAI"/>
    <m/>
    <m/>
    <s v="00531000007KAu8AAG"/>
    <b v="0"/>
    <d v="2021-04-15T10:30:10"/>
    <m/>
    <b v="0"/>
    <m/>
    <m/>
    <b v="0"/>
    <d v="2021-03-01T00:00:00"/>
    <n v="3"/>
    <n v="2021"/>
    <s v="Pipeline"/>
    <s v="Pipeline"/>
    <b v="0"/>
    <b v="1"/>
    <m/>
    <b v="1"/>
    <b v="0"/>
    <b v="0"/>
    <x v="15"/>
    <b v="0"/>
    <s v="Auto-Classic"/>
    <x v="0"/>
    <m/>
    <s v="00531000007KAu8AAG"/>
    <d v="2021-06-25T07:40:59"/>
    <m/>
    <d v="2021-06-24T08:13:54"/>
    <d v="2021-06-24T00:00:00"/>
    <m/>
    <b v="0"/>
    <m/>
    <m/>
    <s v="Field Sales"/>
    <m/>
    <m/>
    <s v="Thermo"/>
    <s v="QE Plus, HF, HF-X  (NO biopharma)"/>
    <m/>
    <x v="1853"/>
    <x v="0"/>
    <b v="0"/>
    <m/>
    <m/>
    <m/>
    <s v="00531000007KAu8AAG"/>
    <s v="01s5A000005xBsuQAE"/>
    <s v="Biotherapeutics"/>
    <m/>
    <s v="0035A00003pptOzQAI"/>
    <s v="System"/>
    <s v="ZipChip"/>
    <m/>
    <m/>
    <s v="0125A000001ESVfQAO"/>
    <b v="0"/>
    <m/>
    <b v="0"/>
    <m/>
    <m/>
    <x v="5"/>
    <b v="0"/>
    <d v="2021-06-29T20:34:55"/>
    <s v="0055A00000Bd4jEQAR"/>
    <m/>
    <b v="0"/>
    <x v="0"/>
    <n v="0"/>
    <n v="0"/>
    <n v="104701"/>
    <m/>
    <x v="186"/>
    <n v="30"/>
    <n v="0"/>
  </r>
  <r>
    <s v="0015A00002DP0uEQAT"/>
    <b v="0"/>
    <m/>
    <b v="0"/>
    <s v="7015A000001zM0CQAU"/>
    <m/>
    <m/>
    <x v="318"/>
    <b v="0"/>
    <s v="Non Responsive"/>
    <m/>
    <s v="0035A00003XAjBWQA1"/>
    <m/>
    <m/>
    <s v="0055A00000BNXCfQAP"/>
    <b v="0"/>
    <d v="2020-09-23T21:48:39"/>
    <m/>
    <b v="0"/>
    <m/>
    <m/>
    <b v="0"/>
    <d v="2021-03-01T00:00:00"/>
    <n v="3"/>
    <n v="2021"/>
    <s v="Forecast"/>
    <s v="Commit"/>
    <b v="0"/>
    <b v="1"/>
    <m/>
    <b v="1"/>
    <b v="0"/>
    <b v="0"/>
    <x v="15"/>
    <b v="0"/>
    <m/>
    <x v="0"/>
    <d v="2021-06-23T00:00:00"/>
    <s v="0055A00000BNXCfQAP"/>
    <d v="2021-06-24T15:08:16"/>
    <m/>
    <d v="2021-06-22T20:50:42"/>
    <d v="2021-06-22T00:00:00"/>
    <m/>
    <b v="0"/>
    <m/>
    <m/>
    <s v="Trade Show"/>
    <m/>
    <m/>
    <m/>
    <m/>
    <m/>
    <x v="1854"/>
    <x v="0"/>
    <b v="0"/>
    <m/>
    <m/>
    <m/>
    <s v="0055A00000BNXCfQAP"/>
    <s v="01s5A000005xBspQAE"/>
    <m/>
    <m/>
    <s v="0035A00003XAjBWQA1"/>
    <s v="System"/>
    <s v="Rebel"/>
    <m/>
    <s v="0Q05A000001eXS0SAM"/>
    <s v="0125A000001ESVfQAO"/>
    <b v="0"/>
    <m/>
    <b v="0"/>
    <m/>
    <m/>
    <x v="10"/>
    <b v="0"/>
    <d v="2021-06-29T20:34:55"/>
    <s v="0055A00000BctN7QAJ"/>
    <m/>
    <b v="0"/>
    <x v="0"/>
    <n v="2"/>
    <n v="2"/>
    <n v="162850"/>
    <m/>
    <x v="649"/>
    <n v="90"/>
    <n v="0"/>
  </r>
  <r>
    <s v="0015A00002QFLtOQAX"/>
    <b v="0"/>
    <m/>
    <b v="0"/>
    <s v="7015A000001zMbJQAU"/>
    <m/>
    <m/>
    <x v="176"/>
    <b v="0"/>
    <m/>
    <m/>
    <s v="0035A00003mbwhuQAA"/>
    <m/>
    <m/>
    <s v="0055A00000BNXCfQAP"/>
    <b v="1"/>
    <d v="2020-12-16T00:23:19"/>
    <m/>
    <b v="0"/>
    <m/>
    <m/>
    <b v="0"/>
    <d v="2021-02-01T00:00:00"/>
    <n v="2"/>
    <n v="2021"/>
    <s v="Forecast"/>
    <s v="Commit"/>
    <b v="0"/>
    <b v="1"/>
    <m/>
    <b v="1"/>
    <b v="0"/>
    <b v="0"/>
    <x v="16"/>
    <b v="0"/>
    <m/>
    <x v="0"/>
    <d v="2021-06-14T00:00:00"/>
    <s v="0055A00000BcmLYQAZ"/>
    <d v="2021-06-25T16:36:21"/>
    <m/>
    <d v="2021-06-08T17:15:19"/>
    <d v="2021-06-08T00:00:00"/>
    <m/>
    <b v="0"/>
    <m/>
    <m/>
    <s v="Trade Show"/>
    <m/>
    <m/>
    <m/>
    <m/>
    <m/>
    <x v="1855"/>
    <x v="0"/>
    <b v="0"/>
    <m/>
    <m/>
    <m/>
    <s v="0056e00000BdFO7AAN"/>
    <s v="01s5A000005xBspQAE"/>
    <s v="Biotherapeutics"/>
    <m/>
    <s v="0035A00003mbwhuQAA"/>
    <s v="System"/>
    <s v="Rebel"/>
    <m/>
    <s v="0Q06e000001eaVkCAI"/>
    <s v="0125A000001ESVfQAO"/>
    <b v="0"/>
    <m/>
    <b v="0"/>
    <m/>
    <m/>
    <x v="10"/>
    <b v="0"/>
    <d v="2021-06-29T20:34:55"/>
    <s v="0055A00000BctN7QAJ"/>
    <m/>
    <b v="0"/>
    <x v="0"/>
    <n v="0"/>
    <m/>
    <n v="161650"/>
    <m/>
    <x v="650"/>
    <n v="90"/>
    <n v="0"/>
  </r>
  <r>
    <s v="0015A00002JOkAmQAL"/>
    <b v="0"/>
    <m/>
    <b v="0"/>
    <s v="7015A000001TiaAQAS"/>
    <m/>
    <m/>
    <x v="319"/>
    <b v="0"/>
    <m/>
    <m/>
    <s v="0035A00003aJ15uQAC"/>
    <s v="Budgets being squeezed"/>
    <s v="Impacted"/>
    <s v="0055A000008iLoOQAU"/>
    <b v="1"/>
    <d v="2019-12-02T17:09:52"/>
    <m/>
    <b v="0"/>
    <m/>
    <m/>
    <b v="0"/>
    <d v="2021-03-01T00:00:00"/>
    <n v="3"/>
    <n v="2021"/>
    <s v="BestCase"/>
    <s v="Best Case"/>
    <b v="0"/>
    <b v="1"/>
    <m/>
    <b v="1"/>
    <b v="0"/>
    <b v="0"/>
    <x v="15"/>
    <b v="0"/>
    <m/>
    <x v="0"/>
    <d v="2020-10-22T00:00:00"/>
    <s v="0055A00000BclF5QAJ"/>
    <d v="2021-06-01T19:07:27"/>
    <m/>
    <d v="2021-02-03T20:41:38"/>
    <m/>
    <m/>
    <b v="0"/>
    <m/>
    <m/>
    <s v="Eblasts"/>
    <m/>
    <m/>
    <m/>
    <m/>
    <m/>
    <x v="1856"/>
    <x v="0"/>
    <b v="0"/>
    <m/>
    <m/>
    <m/>
    <s v="0056e00000BdAUZAA3"/>
    <s v="01s5A000005x0vsQAA"/>
    <m/>
    <m/>
    <s v="0035A00003aJ15uQAC"/>
    <s v="System"/>
    <s v="Rebel"/>
    <m/>
    <m/>
    <s v="0125A000001ESVfQAO"/>
    <b v="0"/>
    <m/>
    <b v="0"/>
    <m/>
    <m/>
    <x v="6"/>
    <b v="0"/>
    <d v="2021-06-29T20:34:54"/>
    <s v="0055A00000Bd3dKQAR"/>
    <m/>
    <b v="0"/>
    <x v="0"/>
    <m/>
    <m/>
    <n v="128340"/>
    <m/>
    <x v="482"/>
    <n v="70"/>
    <n v="0"/>
  </r>
  <r>
    <s v="0015A00002NP4LrQAL"/>
    <b v="0"/>
    <m/>
    <b v="0"/>
    <m/>
    <m/>
    <m/>
    <x v="263"/>
    <b v="0"/>
    <m/>
    <m/>
    <s v="0035A00003lSwn8QAC"/>
    <m/>
    <m/>
    <s v="0055A00000BNpn5QAD"/>
    <b v="1"/>
    <d v="2020-11-18T20:24:18"/>
    <m/>
    <b v="0"/>
    <m/>
    <m/>
    <b v="0"/>
    <d v="2021-03-01T00:00:00"/>
    <n v="3"/>
    <n v="2021"/>
    <s v="BestCase"/>
    <s v="Best Case"/>
    <b v="0"/>
    <b v="1"/>
    <m/>
    <b v="1"/>
    <b v="0"/>
    <b v="0"/>
    <x v="14"/>
    <b v="0"/>
    <m/>
    <x v="0"/>
    <d v="2021-04-08T00:00:00"/>
    <s v="0055A00000BclF5QAJ"/>
    <d v="2021-06-01T19:07:27"/>
    <m/>
    <d v="2021-04-16T01:25:10"/>
    <m/>
    <m/>
    <b v="0"/>
    <m/>
    <m/>
    <s v="Field Sales"/>
    <m/>
    <m/>
    <m/>
    <m/>
    <m/>
    <x v="1857"/>
    <x v="0"/>
    <b v="0"/>
    <m/>
    <m/>
    <m/>
    <s v="0056e00000BdAUZAA3"/>
    <s v="01s5A000005x0vsQAA"/>
    <m/>
    <m/>
    <s v="0035A00003lSwn8QAC"/>
    <s v="System"/>
    <s v="Rebel"/>
    <m/>
    <m/>
    <s v="0125A000001ESVfQAO"/>
    <b v="0"/>
    <m/>
    <b v="0"/>
    <m/>
    <m/>
    <x v="6"/>
    <b v="0"/>
    <d v="2021-06-29T20:34:55"/>
    <s v="0055A00000Bd3dKQAR"/>
    <m/>
    <b v="0"/>
    <x v="0"/>
    <n v="0"/>
    <n v="0"/>
    <n v="119370"/>
    <m/>
    <x v="538"/>
    <n v="70"/>
    <n v="0"/>
  </r>
  <r>
    <s v="0015A00002TEAg4QAH"/>
    <b v="0"/>
    <m/>
    <b v="0"/>
    <m/>
    <m/>
    <m/>
    <x v="224"/>
    <b v="0"/>
    <m/>
    <m/>
    <s v="0035A00003nZc1vQAC"/>
    <m/>
    <m/>
    <s v="0055A00000BNpn5QAD"/>
    <b v="1"/>
    <d v="2021-01-26T18:21:13"/>
    <m/>
    <b v="0"/>
    <m/>
    <m/>
    <b v="0"/>
    <d v="2021-03-01T00:00:00"/>
    <n v="3"/>
    <n v="2021"/>
    <s v="Forecast"/>
    <s v="Commit"/>
    <b v="0"/>
    <b v="1"/>
    <m/>
    <b v="1"/>
    <b v="0"/>
    <b v="0"/>
    <x v="15"/>
    <b v="0"/>
    <s v="Auto-Ti"/>
    <x v="0"/>
    <d v="2021-01-26T00:00:00"/>
    <s v="0056e00000BdAUZAA3"/>
    <d v="2021-06-29T03:23:38"/>
    <m/>
    <d v="2021-01-26T23:52:44"/>
    <m/>
    <m/>
    <b v="0"/>
    <m/>
    <m/>
    <s v="Field Sales"/>
    <m/>
    <m/>
    <s v="Thermo"/>
    <s v="QE Plus, HF, HF-X  (NO biopharma)"/>
    <m/>
    <x v="1858"/>
    <x v="0"/>
    <b v="0"/>
    <m/>
    <m/>
    <m/>
    <s v="0056e00000BdAUZAA3"/>
    <s v="01s5A000005xBsuQAE"/>
    <s v="Metabolomics"/>
    <m/>
    <s v="0035A00003nZc1vQAC"/>
    <s v="System"/>
    <s v="ZipChip"/>
    <m/>
    <m/>
    <s v="0125A000001ESVfQAO"/>
    <b v="0"/>
    <m/>
    <b v="0"/>
    <s v="Yes"/>
    <m/>
    <x v="10"/>
    <b v="0"/>
    <d v="2021-06-29T20:34:55"/>
    <s v="0055A00000Bd3dKQAR"/>
    <m/>
    <b v="0"/>
    <x v="0"/>
    <n v="0"/>
    <n v="0"/>
    <n v="64444.31"/>
    <m/>
    <x v="651"/>
    <n v="90"/>
    <n v="0"/>
  </r>
  <r>
    <s v="0015A00002VqpT4QAJ"/>
    <b v="0"/>
    <m/>
    <b v="0"/>
    <s v="7015A000001ePngQAE"/>
    <m/>
    <m/>
    <x v="214"/>
    <b v="0"/>
    <m/>
    <m/>
    <s v="0035A00003pnactQAA"/>
    <m/>
    <m/>
    <s v="0055A00000BcmLYQAZ"/>
    <b v="0"/>
    <d v="2021-04-30T09:58:11"/>
    <m/>
    <b v="0"/>
    <m/>
    <m/>
    <b v="0"/>
    <d v="2021-02-01T00:00:00"/>
    <n v="2"/>
    <n v="2021"/>
    <s v="Forecast"/>
    <s v="Commit"/>
    <b v="1"/>
    <b v="1"/>
    <m/>
    <b v="1"/>
    <b v="0"/>
    <b v="0"/>
    <x v="14"/>
    <b v="0"/>
    <s v="Manual-Ti"/>
    <x v="0"/>
    <d v="2021-05-18T00:00:00"/>
    <s v="0055A00000BcmLYQAZ"/>
    <d v="2021-06-17T12:42:33"/>
    <m/>
    <m/>
    <m/>
    <m/>
    <b v="0"/>
    <m/>
    <m/>
    <s v="Website"/>
    <m/>
    <m/>
    <m/>
    <m/>
    <m/>
    <x v="1859"/>
    <x v="0"/>
    <b v="0"/>
    <m/>
    <m/>
    <s v="distributor demo unit"/>
    <s v="0055A00000BcmLYQAZ"/>
    <s v="01s5A000005xBsuQAE"/>
    <s v="Biotherapeutics"/>
    <m/>
    <s v="0035A00003pnactQAA"/>
    <s v="System"/>
    <s v="ZipChip"/>
    <m/>
    <m/>
    <s v="0125A000001ESVfQAO"/>
    <b v="0"/>
    <m/>
    <b v="0"/>
    <s v="No"/>
    <m/>
    <x v="10"/>
    <b v="0"/>
    <d v="2021-06-29T20:34:55"/>
    <s v="0055A00000Bd4jEQAR"/>
    <m/>
    <b v="0"/>
    <x v="0"/>
    <n v="0"/>
    <n v="0"/>
    <n v="37716.25"/>
    <m/>
    <x v="652"/>
    <n v="90"/>
    <n v="0"/>
  </r>
  <r>
    <s v="0013100001puTdTAAU"/>
    <b v="0"/>
    <m/>
    <b v="0"/>
    <m/>
    <m/>
    <m/>
    <x v="10"/>
    <b v="0"/>
    <m/>
    <m/>
    <s v="00331000034lVr7AAE"/>
    <m/>
    <m/>
    <s v="0055A00000Bb2djQAB"/>
    <b v="0"/>
    <d v="2021-01-08T18:54:09"/>
    <m/>
    <b v="0"/>
    <m/>
    <m/>
    <b v="0"/>
    <d v="2021-04-01T00:00:00"/>
    <n v="4"/>
    <n v="2021"/>
    <s v="BestCase"/>
    <s v="Best Case"/>
    <b v="1"/>
    <b v="1"/>
    <m/>
    <b v="1"/>
    <b v="0"/>
    <b v="0"/>
    <x v="15"/>
    <b v="0"/>
    <s v="Auto-Ti"/>
    <x v="0"/>
    <d v="2021-03-04T00:00:00"/>
    <s v="0055A00000BclF5QAJ"/>
    <d v="2021-06-01T19:07:06"/>
    <m/>
    <d v="2021-01-22T21:44:29"/>
    <m/>
    <m/>
    <b v="0"/>
    <m/>
    <m/>
    <s v="Referral"/>
    <m/>
    <m/>
    <m/>
    <m/>
    <m/>
    <x v="1860"/>
    <x v="0"/>
    <b v="0"/>
    <m/>
    <m/>
    <m/>
    <s v="0055A00000Bnt5hQAB"/>
    <s v="01s5A000005xBspQAE"/>
    <m/>
    <m/>
    <s v="00331000034lVr7AAE"/>
    <s v="System"/>
    <s v="ZipChip"/>
    <m/>
    <m/>
    <s v="0125A000001ESVfQAO"/>
    <b v="0"/>
    <m/>
    <b v="0"/>
    <m/>
    <m/>
    <x v="6"/>
    <b v="0"/>
    <d v="2021-06-29T20:34:55"/>
    <s v="0055A000008iLmcQAE"/>
    <m/>
    <b v="0"/>
    <x v="0"/>
    <m/>
    <m/>
    <n v="22050"/>
    <m/>
    <x v="653"/>
    <n v="70"/>
    <n v="0"/>
  </r>
  <r>
    <s v="0015A00002QEKLLQA5"/>
    <b v="0"/>
    <m/>
    <b v="0"/>
    <m/>
    <m/>
    <m/>
    <x v="68"/>
    <b v="0"/>
    <m/>
    <m/>
    <s v="0035A00003k9cudQAA"/>
    <m/>
    <m/>
    <s v="0055A00000BNpn5QAD"/>
    <b v="1"/>
    <d v="2020-12-08T23:21:53"/>
    <m/>
    <b v="0"/>
    <m/>
    <m/>
    <b v="0"/>
    <d v="2022-01-01T00:00:00"/>
    <n v="1"/>
    <n v="2022"/>
    <s v="Forecast"/>
    <s v="Commit"/>
    <b v="1"/>
    <b v="1"/>
    <m/>
    <b v="1"/>
    <b v="0"/>
    <b v="0"/>
    <x v="15"/>
    <b v="0"/>
    <m/>
    <x v="0"/>
    <d v="2021-03-11T00:00:00"/>
    <s v="0055A00000BclF5QAJ"/>
    <d v="2021-06-01T19:07:24"/>
    <m/>
    <d v="2021-04-21T14:36:35"/>
    <m/>
    <m/>
    <b v="0"/>
    <m/>
    <m/>
    <s v="Field Sales"/>
    <m/>
    <m/>
    <m/>
    <m/>
    <m/>
    <x v="1861"/>
    <x v="0"/>
    <b v="0"/>
    <m/>
    <m/>
    <m/>
    <s v="0056e00000BdAUZAA3"/>
    <s v="01s5A000005xBsuQAE"/>
    <m/>
    <m/>
    <s v="0035A00003k9cudQAA"/>
    <s v="System"/>
    <s v="Rebel"/>
    <m/>
    <m/>
    <s v="0125A000001ESVfQAO"/>
    <b v="0"/>
    <m/>
    <b v="0"/>
    <m/>
    <m/>
    <x v="10"/>
    <b v="0"/>
    <d v="2021-06-29T20:34:55"/>
    <s v="0055A00000Bd3dKQAR"/>
    <m/>
    <b v="0"/>
    <x v="0"/>
    <n v="0"/>
    <n v="0"/>
    <n v="110402.21"/>
    <m/>
    <x v="654"/>
    <n v="90"/>
    <n v="0"/>
  </r>
  <r>
    <s v="0015A00002UeeWqQAJ"/>
    <b v="0"/>
    <m/>
    <b v="0"/>
    <m/>
    <m/>
    <m/>
    <x v="40"/>
    <b v="0"/>
    <m/>
    <m/>
    <s v="0035A00003na1NpQAI"/>
    <m/>
    <m/>
    <s v="0055A00000BNXCfQAP"/>
    <b v="1"/>
    <d v="2021-01-28T22:37:40"/>
    <m/>
    <b v="0"/>
    <m/>
    <m/>
    <b v="0"/>
    <d v="2021-03-01T00:00:00"/>
    <n v="3"/>
    <n v="2021"/>
    <s v="Pipeline"/>
    <s v="Pipeline"/>
    <b v="1"/>
    <b v="1"/>
    <m/>
    <b v="1"/>
    <b v="0"/>
    <b v="0"/>
    <x v="14"/>
    <b v="0"/>
    <m/>
    <x v="0"/>
    <d v="2021-06-07T00:00:00"/>
    <s v="0055A00000BNXCfQAP"/>
    <d v="2021-06-21T21:18:14"/>
    <m/>
    <d v="2021-06-09T18:10:13"/>
    <d v="2021-06-09T00:00:00"/>
    <m/>
    <b v="0"/>
    <m/>
    <m/>
    <s v="Field Sales"/>
    <m/>
    <m/>
    <m/>
    <m/>
    <m/>
    <x v="1862"/>
    <x v="0"/>
    <b v="0"/>
    <m/>
    <m/>
    <m/>
    <s v="0055A00000BNXCfQAP"/>
    <s v="01s5A000005xBspQAE"/>
    <m/>
    <m/>
    <s v="0035A00003na1NpQAI"/>
    <s v="System"/>
    <s v="Rebel"/>
    <m/>
    <s v="0Q05A000001eVZESA2"/>
    <s v="0125A000001ESVfQAO"/>
    <b v="0"/>
    <m/>
    <b v="0"/>
    <m/>
    <m/>
    <x v="5"/>
    <b v="0"/>
    <d v="2021-06-29T20:34:55"/>
    <s v="0055A00000BctN7QAJ"/>
    <m/>
    <b v="0"/>
    <x v="0"/>
    <n v="0"/>
    <n v="0"/>
    <n v="170144"/>
    <m/>
    <x v="655"/>
    <n v="30"/>
    <n v="0"/>
  </r>
  <r>
    <s v="0013100001qvZsSAAU"/>
    <b v="0"/>
    <m/>
    <b v="0"/>
    <m/>
    <m/>
    <m/>
    <x v="10"/>
    <b v="0"/>
    <m/>
    <m/>
    <m/>
    <m/>
    <m/>
    <s v="0055A000008iLmwQAE"/>
    <b v="1"/>
    <d v="2019-08-17T01:01:08"/>
    <m/>
    <b v="0"/>
    <m/>
    <m/>
    <b v="0"/>
    <d v="2021-04-01T00:00:00"/>
    <n v="4"/>
    <n v="2021"/>
    <s v="Pipeline"/>
    <s v="Pipeline"/>
    <b v="1"/>
    <b v="1"/>
    <m/>
    <b v="1"/>
    <b v="0"/>
    <b v="0"/>
    <x v="15"/>
    <b v="0"/>
    <m/>
    <x v="0"/>
    <d v="2021-04-06T00:00:00"/>
    <s v="0055A00000BclF5QAJ"/>
    <d v="2021-06-01T19:07:24"/>
    <m/>
    <d v="2021-04-08T23:17:01"/>
    <m/>
    <m/>
    <b v="0"/>
    <m/>
    <m/>
    <s v="Referral"/>
    <m/>
    <m/>
    <m/>
    <m/>
    <m/>
    <x v="1863"/>
    <x v="0"/>
    <b v="0"/>
    <m/>
    <m/>
    <m/>
    <s v="0055A00000BNXCfQAP"/>
    <s v="01s5A000005xBspQAE"/>
    <m/>
    <m/>
    <s v="0035A00003hkbvvQAA"/>
    <s v="System"/>
    <s v="Rebel"/>
    <m/>
    <s v="0Q05A000001eTtMSAU"/>
    <s v="0125A000001ESVfQAO"/>
    <b v="0"/>
    <m/>
    <b v="0"/>
    <m/>
    <m/>
    <x v="5"/>
    <b v="0"/>
    <d v="2021-06-29T20:34:54"/>
    <s v="0055A00000BctN7QAJ"/>
    <m/>
    <b v="0"/>
    <x v="0"/>
    <m/>
    <m/>
    <n v="152000"/>
    <m/>
    <x v="656"/>
    <n v="30"/>
    <n v="0"/>
  </r>
  <r>
    <s v="0015A00002QE5ixQAD"/>
    <b v="0"/>
    <m/>
    <b v="0"/>
    <s v="7015A000001qVJTQA2"/>
    <m/>
    <m/>
    <x v="10"/>
    <b v="0"/>
    <m/>
    <m/>
    <s v="0035A00003bdBPIQA2"/>
    <m/>
    <m/>
    <s v="0055A000008zqzaQAA"/>
    <b v="1"/>
    <d v="2019-06-12T17:21:27"/>
    <m/>
    <b v="0"/>
    <m/>
    <m/>
    <b v="0"/>
    <d v="2021-04-01T00:00:00"/>
    <n v="4"/>
    <n v="2021"/>
    <s v="Pipeline"/>
    <s v="Pipeline"/>
    <b v="1"/>
    <b v="1"/>
    <m/>
    <b v="1"/>
    <b v="1"/>
    <b v="1"/>
    <x v="15"/>
    <b v="0"/>
    <m/>
    <x v="0"/>
    <d v="2021-06-23T00:00:00"/>
    <s v="0055A00000Bd4j9QAB"/>
    <d v="2021-06-23T14:39:22"/>
    <m/>
    <d v="2020-03-02T21:44:04"/>
    <m/>
    <m/>
    <b v="0"/>
    <m/>
    <m/>
    <s v="Field Sales"/>
    <m/>
    <m/>
    <m/>
    <m/>
    <m/>
    <x v="1864"/>
    <x v="0"/>
    <b v="0"/>
    <m/>
    <m/>
    <m/>
    <s v="0055A00000Bd4j9QAB"/>
    <s v="01s5A000005x0sjQAA"/>
    <m/>
    <m/>
    <s v="0035A00003bdBPIQA2"/>
    <s v="System"/>
    <s v="Rebel"/>
    <m/>
    <m/>
    <s v="0125A000001ESVfQAO"/>
    <b v="0"/>
    <m/>
    <b v="0"/>
    <m/>
    <m/>
    <x v="5"/>
    <b v="0"/>
    <d v="2021-06-29T20:34:54"/>
    <s v="0056e00000BdE5OAAV"/>
    <m/>
    <b v="0"/>
    <x v="0"/>
    <m/>
    <m/>
    <n v="140000"/>
    <m/>
    <x v="480"/>
    <n v="30"/>
    <n v="0"/>
  </r>
  <r>
    <s v="0015A000022QwMlQAK"/>
    <b v="0"/>
    <m/>
    <b v="0"/>
    <m/>
    <m/>
    <m/>
    <x v="40"/>
    <b v="0"/>
    <m/>
    <m/>
    <s v="0035A00003ZhDnoQAF"/>
    <s v="Only a few AZ staff on-site in Macclesfield presently"/>
    <s v="Impacted"/>
    <s v="0055A000008iLoOQAU"/>
    <b v="0"/>
    <d v="2019-10-24T13:57:43"/>
    <m/>
    <b v="0"/>
    <m/>
    <m/>
    <b v="0"/>
    <d v="2021-03-01T00:00:00"/>
    <n v="3"/>
    <n v="2021"/>
    <s v="Pipeline"/>
    <s v="Pipeline"/>
    <b v="0"/>
    <b v="1"/>
    <m/>
    <b v="1"/>
    <b v="0"/>
    <b v="0"/>
    <x v="15"/>
    <b v="0"/>
    <s v="Auto-Ti"/>
    <x v="0"/>
    <d v="2021-03-19T00:00:00"/>
    <s v="0055A00000BclF5QAJ"/>
    <d v="2021-06-01T19:07:28"/>
    <m/>
    <d v="2021-02-11T15:29:58"/>
    <m/>
    <m/>
    <b v="0"/>
    <m/>
    <m/>
    <s v="Referral"/>
    <m/>
    <m/>
    <s v="Thermo"/>
    <s v="Fusion Lumos"/>
    <m/>
    <x v="1865"/>
    <x v="0"/>
    <b v="0"/>
    <m/>
    <s v="Fusion MS"/>
    <s v="Oligos"/>
    <s v="00531000007KAu8AAG"/>
    <s v="01s5A000005xBsuQAE"/>
    <s v="Biotherapeutics"/>
    <m/>
    <s v="0035A00003ZhDnoQAF"/>
    <s v="System"/>
    <s v="ZipChip"/>
    <m/>
    <m/>
    <s v="0125A000001ESVfQAO"/>
    <b v="1"/>
    <m/>
    <b v="0"/>
    <m/>
    <m/>
    <x v="3"/>
    <b v="0"/>
    <d v="2021-06-29T20:34:54"/>
    <s v="0055A00000Bd4jEQAR"/>
    <m/>
    <b v="0"/>
    <x v="0"/>
    <m/>
    <m/>
    <n v="98134"/>
    <m/>
    <x v="116"/>
    <n v="5"/>
    <n v="0"/>
  </r>
  <r>
    <s v="0015A00002CSHNZQA5"/>
    <b v="0"/>
    <m/>
    <b v="0"/>
    <m/>
    <m/>
    <m/>
    <x v="40"/>
    <b v="0"/>
    <m/>
    <m/>
    <s v="0035A00003Uap2VQAR"/>
    <s v="Albert Heck - Purchasing decision delayed by &quot;months&quot; due to lockdown"/>
    <s v="Impacted"/>
    <s v="00531000007KAu8AAG"/>
    <b v="0"/>
    <d v="2019-05-09T14:53:53"/>
    <m/>
    <b v="0"/>
    <m/>
    <m/>
    <b v="0"/>
    <d v="2021-03-01T00:00:00"/>
    <n v="3"/>
    <n v="2021"/>
    <s v="Pipeline"/>
    <s v="Pipeline"/>
    <b v="0"/>
    <b v="0"/>
    <m/>
    <b v="1"/>
    <b v="0"/>
    <b v="0"/>
    <x v="17"/>
    <b v="0"/>
    <s v="Auto-Classic"/>
    <x v="0"/>
    <d v="2020-10-16T00:00:00"/>
    <s v="0055A00000BclF5QAJ"/>
    <d v="2021-06-01T19:07:17"/>
    <m/>
    <d v="2021-03-25T11:56:18"/>
    <m/>
    <m/>
    <b v="0"/>
    <m/>
    <m/>
    <s v="Field Sales"/>
    <m/>
    <m/>
    <s v="Thermo"/>
    <s v="QE EMR UHMR (Plus, HF, HF-X with BioPharma)"/>
    <m/>
    <x v="1866"/>
    <x v="0"/>
    <b v="0"/>
    <m/>
    <s v="UHMR"/>
    <s v="mAbs/EPO"/>
    <s v="00531000007KAu8AAG"/>
    <s v="01s5A000005xBsuQAE"/>
    <s v="Biotherapeutics"/>
    <m/>
    <s v="0035A00003Uap2VQAR"/>
    <s v="System"/>
    <s v="ZipChip"/>
    <m/>
    <m/>
    <s v="0125A000001ESVfQAO"/>
    <b v="0"/>
    <m/>
    <b v="0"/>
    <m/>
    <m/>
    <x v="3"/>
    <b v="0"/>
    <d v="2021-06-29T20:34:54"/>
    <s v="0055A00000Bd4jEQAR"/>
    <m/>
    <b v="1"/>
    <x v="0"/>
    <m/>
    <m/>
    <n v="71184"/>
    <m/>
    <x v="657"/>
    <n v="5"/>
    <n v="0"/>
  </r>
  <r>
    <s v="0015A00002HdOANQA3"/>
    <b v="0"/>
    <m/>
    <b v="0"/>
    <m/>
    <m/>
    <m/>
    <x v="274"/>
    <b v="0"/>
    <m/>
    <m/>
    <s v="0035A00003cbBtvQAE"/>
    <m/>
    <s v="Unknown"/>
    <s v="00531000007KAu8AAG"/>
    <b v="0"/>
    <d v="2020-02-05T13:45:18"/>
    <m/>
    <b v="0"/>
    <m/>
    <m/>
    <b v="0"/>
    <d v="2021-04-01T00:00:00"/>
    <n v="4"/>
    <n v="2021"/>
    <s v="Pipeline"/>
    <s v="Pipeline"/>
    <b v="0"/>
    <b v="0"/>
    <m/>
    <b v="1"/>
    <b v="0"/>
    <b v="0"/>
    <x v="15"/>
    <b v="0"/>
    <s v="Auto-Bi"/>
    <x v="0"/>
    <d v="2020-07-31T00:00:00"/>
    <s v="00531000007KAu8AAG"/>
    <d v="2021-06-25T15:23:46"/>
    <m/>
    <d v="2021-03-11T08:49:17"/>
    <m/>
    <m/>
    <b v="0"/>
    <m/>
    <m/>
    <s v="Inside Sales"/>
    <m/>
    <m/>
    <s v="Bruker"/>
    <s v="ESI TOF  (TIMS, Compact, Micro, Maxis)"/>
    <m/>
    <x v="1867"/>
    <x v="0"/>
    <b v="0"/>
    <m/>
    <s v="Tims Tof"/>
    <m/>
    <s v="00531000007KAu8AAG"/>
    <s v="01s5A000005xBsuQAE"/>
    <s v="Biotherapeutics"/>
    <m/>
    <s v="0035A00003cbBtvQAE"/>
    <s v="System"/>
    <s v="ZipChip"/>
    <m/>
    <m/>
    <s v="0125A000001ESVfQAO"/>
    <b v="0"/>
    <m/>
    <b v="0"/>
    <m/>
    <m/>
    <x v="3"/>
    <b v="0"/>
    <d v="2021-06-29T20:34:55"/>
    <s v="0055A00000Bd4jEQAR"/>
    <m/>
    <b v="1"/>
    <x v="0"/>
    <n v="0"/>
    <n v="0"/>
    <n v="98134"/>
    <m/>
    <x v="116"/>
    <n v="5"/>
    <n v="0"/>
  </r>
  <r>
    <s v="0013100001jbC8CAAU"/>
    <b v="0"/>
    <m/>
    <b v="0"/>
    <m/>
    <m/>
    <m/>
    <x v="251"/>
    <b v="0"/>
    <m/>
    <m/>
    <s v="0035A00003GHPlLQAX"/>
    <m/>
    <m/>
    <s v="0055A000008iLoJQAU"/>
    <b v="0"/>
    <d v="2019-07-18T21:54:03"/>
    <m/>
    <b v="0"/>
    <m/>
    <m/>
    <b v="0"/>
    <d v="2022-02-01T00:00:00"/>
    <n v="2"/>
    <n v="2022"/>
    <s v="Pipeline"/>
    <s v="Pipeline"/>
    <b v="0"/>
    <b v="0"/>
    <m/>
    <b v="1"/>
    <b v="1"/>
    <b v="1"/>
    <x v="17"/>
    <b v="0"/>
    <s v="Auto-Ti"/>
    <x v="0"/>
    <d v="2021-04-01T00:00:00"/>
    <s v="0055A00000Bd0KeQAJ"/>
    <d v="2021-06-23T22:52:52"/>
    <m/>
    <m/>
    <m/>
    <m/>
    <b v="0"/>
    <m/>
    <m/>
    <s v="Field Sales"/>
    <m/>
    <m/>
    <s v="Thermo"/>
    <m/>
    <m/>
    <x v="1868"/>
    <x v="0"/>
    <b v="0"/>
    <m/>
    <s v="6500 and LTQ and Waters Synapt"/>
    <s v="everything with emphasis on cannabis"/>
    <s v="0055A00000Bd0KeQAJ"/>
    <s v="01s5A000005z9ixQAA"/>
    <s v="Biotherapeutics"/>
    <m/>
    <s v="0035A00003GHPlLQAX"/>
    <s v="System"/>
    <s v="ZipChip"/>
    <m/>
    <m/>
    <s v="0125A000001ESVfQAO"/>
    <b v="0"/>
    <m/>
    <b v="0"/>
    <m/>
    <m/>
    <x v="3"/>
    <b v="0"/>
    <d v="2021-06-29T20:34:54"/>
    <s v="0055A00000BctMnQAJ"/>
    <m/>
    <b v="1"/>
    <x v="0"/>
    <m/>
    <m/>
    <n v="101435"/>
    <m/>
    <x v="658"/>
    <n v="5"/>
    <n v="0"/>
  </r>
  <r>
    <s v="0015A00002EnoTcQAJ"/>
    <b v="0"/>
    <m/>
    <b v="0"/>
    <s v="7015A000001qXCFQA2"/>
    <m/>
    <m/>
    <x v="10"/>
    <b v="0"/>
    <m/>
    <m/>
    <s v="0035A00003YduGfQAJ"/>
    <s v="5/26 - Still limited staff members at present"/>
    <s v="Impacted"/>
    <s v="0055A000008iLoOQAU"/>
    <b v="1"/>
    <d v="2019-09-18T14:14:48"/>
    <m/>
    <b v="0"/>
    <m/>
    <m/>
    <b v="0"/>
    <d v="2021-04-01T00:00:00"/>
    <n v="4"/>
    <n v="2021"/>
    <s v="Pipeline"/>
    <s v="Pipeline"/>
    <b v="0"/>
    <b v="0"/>
    <m/>
    <b v="1"/>
    <b v="0"/>
    <b v="0"/>
    <x v="15"/>
    <b v="0"/>
    <s v="Auto-Bi"/>
    <x v="0"/>
    <d v="2020-07-20T00:00:00"/>
    <s v="00531000007KAu8AAG"/>
    <d v="2021-06-15T08:21:41"/>
    <m/>
    <d v="2021-05-12T08:28:08"/>
    <d v="2021-05-12T00:00:00"/>
    <m/>
    <b v="0"/>
    <m/>
    <s v="Other"/>
    <s v="Trade Show"/>
    <m/>
    <m/>
    <s v="Bruker"/>
    <s v="ESI TOF  (TIMS, Compact, Micro, Maxis)"/>
    <m/>
    <x v="1869"/>
    <x v="0"/>
    <b v="0"/>
    <m/>
    <s v="Maxis II, timsTOF"/>
    <s v="Enzymes"/>
    <s v="00531000007KAu8AAG"/>
    <s v="01s5A000005xBsuQAE"/>
    <s v="Biotherapeutics;Other"/>
    <m/>
    <s v="0035A00003YduGfQAJ"/>
    <s v="System"/>
    <s v="ZipChip"/>
    <m/>
    <m/>
    <s v="0125A000001ESVfQAO"/>
    <b v="0"/>
    <m/>
    <b v="0"/>
    <m/>
    <m/>
    <x v="5"/>
    <b v="0"/>
    <d v="2021-06-29T20:34:54"/>
    <s v="0055A00000Bd4jEQAR"/>
    <m/>
    <b v="1"/>
    <x v="0"/>
    <n v="2"/>
    <n v="2"/>
    <n v="98134"/>
    <m/>
    <x v="508"/>
    <n v="30"/>
    <n v="0"/>
  </r>
  <r>
    <s v="0015A00001yVjjUQAS"/>
    <b v="0"/>
    <m/>
    <b v="0"/>
    <m/>
    <m/>
    <m/>
    <x v="40"/>
    <b v="0"/>
    <m/>
    <m/>
    <s v="0035A00003JjvHJQAZ"/>
    <m/>
    <m/>
    <s v="00531000007KAu8AAG"/>
    <b v="0"/>
    <d v="2020-10-05T09:58:50"/>
    <m/>
    <b v="0"/>
    <m/>
    <m/>
    <b v="0"/>
    <d v="2021-03-01T00:00:00"/>
    <n v="3"/>
    <n v="2021"/>
    <s v="Pipeline"/>
    <s v="Pipeline"/>
    <b v="0"/>
    <b v="0"/>
    <m/>
    <b v="1"/>
    <b v="0"/>
    <b v="0"/>
    <x v="15"/>
    <b v="0"/>
    <s v="Auto-Ti"/>
    <x v="0"/>
    <d v="2021-02-04T00:00:00"/>
    <s v="0055A00000BclF5QAJ"/>
    <d v="2021-06-01T19:07:28"/>
    <m/>
    <d v="2021-03-25T11:16:05"/>
    <m/>
    <m/>
    <b v="0"/>
    <m/>
    <m/>
    <s v="Inside Sales"/>
    <m/>
    <m/>
    <s v="Thermo"/>
    <s v="QE Plus, HF, HF-X  (NO biopharma)"/>
    <m/>
    <x v="1870"/>
    <x v="0"/>
    <b v="0"/>
    <m/>
    <m/>
    <s v="AAV"/>
    <s v="00531000007KAu8AAG"/>
    <s v="01s5A000005xBsuQAE"/>
    <s v="Biotherapeutics"/>
    <m/>
    <s v="0035A00003JjvHJQAZ"/>
    <s v="System"/>
    <s v="ZipChip"/>
    <m/>
    <m/>
    <s v="0125A000001ESVfQAO"/>
    <b v="1"/>
    <m/>
    <b v="0"/>
    <m/>
    <m/>
    <x v="3"/>
    <b v="0"/>
    <d v="2021-06-29T20:34:55"/>
    <s v="0055A00000Bd4jEQAR"/>
    <m/>
    <b v="1"/>
    <x v="0"/>
    <m/>
    <m/>
    <n v="26950"/>
    <m/>
    <x v="168"/>
    <n v="5"/>
    <n v="0"/>
  </r>
  <r>
    <s v="0013100001p59k6AAA"/>
    <b v="0"/>
    <m/>
    <b v="0"/>
    <s v="7015A000001ThI4QAK"/>
    <m/>
    <m/>
    <x v="40"/>
    <b v="0"/>
    <m/>
    <m/>
    <s v="0035A00003JiYnsQAF"/>
    <s v="Only skeleton staff on-site"/>
    <s v="Impacted"/>
    <s v="00531000007KAu8AAG"/>
    <b v="0"/>
    <d v="2020-03-06T12:43:07"/>
    <m/>
    <b v="0"/>
    <m/>
    <m/>
    <b v="0"/>
    <d v="2021-03-01T00:00:00"/>
    <n v="3"/>
    <n v="2021"/>
    <s v="Pipeline"/>
    <s v="Pipeline"/>
    <b v="0"/>
    <b v="0"/>
    <m/>
    <b v="1"/>
    <b v="0"/>
    <b v="0"/>
    <x v="15"/>
    <b v="0"/>
    <s v="Auto-Ti"/>
    <x v="0"/>
    <d v="2021-02-26T00:00:00"/>
    <s v="0055A00000BclF5QAJ"/>
    <d v="2021-06-01T19:07:17"/>
    <m/>
    <d v="2021-01-28T10:54:38"/>
    <m/>
    <m/>
    <b v="0"/>
    <m/>
    <m/>
    <s v="Referral"/>
    <m/>
    <m/>
    <s v="Thermo"/>
    <s v="Fusion Lumos"/>
    <m/>
    <x v="1871"/>
    <x v="0"/>
    <b v="0"/>
    <m/>
    <m/>
    <s v="Peptides"/>
    <s v="00531000007KAu8AAG"/>
    <s v="01s5A000005xBsuQAE"/>
    <s v="Biotherapeutics"/>
    <m/>
    <s v="0035A00003JiYnsQAF"/>
    <s v="Consumables"/>
    <s v="ZipChip"/>
    <m/>
    <m/>
    <s v="0125A000001ESVfQAO"/>
    <b v="1"/>
    <m/>
    <b v="0"/>
    <m/>
    <m/>
    <x v="5"/>
    <b v="0"/>
    <d v="2021-06-29T20:34:55"/>
    <s v="0055A00000Bd4jEQAR"/>
    <m/>
    <b v="1"/>
    <x v="0"/>
    <m/>
    <m/>
    <n v="10417"/>
    <m/>
    <x v="659"/>
    <n v="30"/>
    <n v="0"/>
  </r>
  <r>
    <s v="0015A00001xP48LQAS"/>
    <b v="0"/>
    <m/>
    <b v="0"/>
    <m/>
    <m/>
    <m/>
    <x v="224"/>
    <b v="0"/>
    <m/>
    <m/>
    <s v="0035A00003XWbrIQAT"/>
    <m/>
    <s v="Unknown"/>
    <s v="00531000007KAu8AAG"/>
    <b v="0"/>
    <d v="2017-10-05T16:21:35"/>
    <m/>
    <b v="0"/>
    <m/>
    <m/>
    <b v="0"/>
    <d v="2021-03-01T00:00:00"/>
    <n v="3"/>
    <n v="2021"/>
    <s v="Pipeline"/>
    <s v="Pipeline"/>
    <b v="0"/>
    <b v="0"/>
    <m/>
    <b v="1"/>
    <b v="0"/>
    <b v="0"/>
    <x v="15"/>
    <b v="0"/>
    <s v="Auto-Ti"/>
    <x v="0"/>
    <d v="2021-03-25T00:00:00"/>
    <s v="0055A00000BclF5QAJ"/>
    <d v="2021-06-01T19:07:12"/>
    <m/>
    <d v="2020-01-13T15:02:12"/>
    <m/>
    <m/>
    <b v="0"/>
    <m/>
    <s v="Intact Proteins &amp; Antibodies"/>
    <s v="Referral"/>
    <m/>
    <m/>
    <s v="Thermo"/>
    <s v="Fusion Lumos"/>
    <m/>
    <x v="1872"/>
    <x v="0"/>
    <b v="0"/>
    <m/>
    <m/>
    <s v="Vaccines"/>
    <s v="0055A00000Bnt5hQAB"/>
    <s v="01s5A000005z9ixQAA"/>
    <s v="Biotherapeutics"/>
    <m/>
    <s v="0035A00003XWbrIQAT"/>
    <s v="System"/>
    <s v="ZipChip"/>
    <m/>
    <m/>
    <s v="0125A000001ESVfQAO"/>
    <b v="1"/>
    <m/>
    <b v="0"/>
    <m/>
    <m/>
    <x v="5"/>
    <b v="0"/>
    <d v="2021-06-29T20:34:54"/>
    <s v="0055A000008iLmcQAE"/>
    <m/>
    <b v="1"/>
    <x v="0"/>
    <m/>
    <m/>
    <n v="86575"/>
    <m/>
    <x v="660"/>
    <n v="30"/>
    <n v="0"/>
  </r>
  <r>
    <s v="0013100001p5ATcAAM"/>
    <b v="0"/>
    <m/>
    <b v="0"/>
    <m/>
    <m/>
    <m/>
    <x v="197"/>
    <b v="0"/>
    <m/>
    <m/>
    <s v="0035A00003TB8zJQAT"/>
    <s v="Only high priority activities being run presently in the lab by limited staff"/>
    <s v="Impacted"/>
    <s v="00531000007KAu8AAG"/>
    <b v="0"/>
    <d v="2019-03-04T13:55:30"/>
    <m/>
    <b v="0"/>
    <m/>
    <m/>
    <b v="0"/>
    <d v="2021-04-01T00:00:00"/>
    <n v="4"/>
    <n v="2021"/>
    <s v="Pipeline"/>
    <s v="Pipeline"/>
    <b v="0"/>
    <b v="0"/>
    <m/>
    <b v="1"/>
    <b v="0"/>
    <b v="0"/>
    <x v="15"/>
    <b v="0"/>
    <s v="Auto-Classic"/>
    <x v="0"/>
    <d v="2020-07-24T00:00:00"/>
    <s v="0055A00000BclF5QAJ"/>
    <d v="2021-06-01T19:07:17"/>
    <m/>
    <d v="2021-03-24T12:29:25"/>
    <m/>
    <m/>
    <b v="0"/>
    <m/>
    <m/>
    <s v="Field Sales"/>
    <m/>
    <m/>
    <s v="Thermo"/>
    <s v="QE EMR UHMR (Plus, HF, HF-X with BioPharma)"/>
    <m/>
    <x v="1873"/>
    <x v="0"/>
    <b v="0"/>
    <m/>
    <s v="UHMR MS"/>
    <m/>
    <s v="00531000007KAu8AAG"/>
    <s v="01s5A000005xBsuQAE"/>
    <s v="Biotherapeutics"/>
    <m/>
    <s v="0035A00003TB8zJQAT"/>
    <s v="System"/>
    <s v="ZipChip"/>
    <m/>
    <m/>
    <s v="0125A000001ESVfQAO"/>
    <b v="1"/>
    <m/>
    <b v="0"/>
    <m/>
    <m/>
    <x v="3"/>
    <b v="0"/>
    <d v="2021-06-29T20:34:54"/>
    <s v="0055A00000Bd4jEQAR"/>
    <m/>
    <b v="1"/>
    <x v="0"/>
    <m/>
    <m/>
    <n v="98134"/>
    <m/>
    <x v="116"/>
    <n v="5"/>
    <n v="0"/>
  </r>
  <r>
    <s v="0015A000020x84PQAQ"/>
    <b v="0"/>
    <m/>
    <b v="0"/>
    <s v="7015A000001yXDUQA2"/>
    <m/>
    <m/>
    <x v="251"/>
    <b v="0"/>
    <m/>
    <m/>
    <m/>
    <m/>
    <m/>
    <s v="0055A00000Bd0KeQAJ"/>
    <b v="1"/>
    <d v="2021-03-26T18:25:25"/>
    <m/>
    <b v="0"/>
    <m/>
    <m/>
    <b v="0"/>
    <d v="2022-02-01T00:00:00"/>
    <n v="2"/>
    <n v="2022"/>
    <s v="Pipeline"/>
    <s v="Pipeline"/>
    <b v="1"/>
    <b v="0"/>
    <m/>
    <b v="1"/>
    <b v="0"/>
    <b v="0"/>
    <x v="15"/>
    <b v="0"/>
    <s v="Auto-Ti"/>
    <x v="0"/>
    <d v="2021-06-15T00:00:00"/>
    <s v="0055A00000Bd0KeQAJ"/>
    <d v="2021-06-17T13:58:12"/>
    <m/>
    <d v="2021-04-15T16:09:51"/>
    <m/>
    <m/>
    <b v="0"/>
    <m/>
    <m/>
    <s v="Webinar"/>
    <m/>
    <m/>
    <s v="Thermo"/>
    <s v="QE Plus, HF, HF-X  (NO biopharma)"/>
    <m/>
    <x v="1874"/>
    <x v="0"/>
    <b v="0"/>
    <m/>
    <m/>
    <m/>
    <s v="0055A00000Bd0KeQAJ"/>
    <s v="01s5A000005xBspQAE"/>
    <s v="Proteomics"/>
    <m/>
    <s v="0035A00003GHXNUQA5"/>
    <s v="System"/>
    <s v="ZipChip"/>
    <s v="0035A00003eLWD1QAO"/>
    <m/>
    <s v="0125A000001ESVfQAO"/>
    <b v="1"/>
    <m/>
    <b v="0"/>
    <m/>
    <m/>
    <x v="5"/>
    <b v="0"/>
    <d v="2021-06-29T20:34:55"/>
    <s v="0055A00000BctMnQAJ"/>
    <m/>
    <b v="1"/>
    <x v="0"/>
    <m/>
    <m/>
    <n v="62395"/>
    <m/>
    <x v="661"/>
    <n v="30"/>
    <n v="0"/>
  </r>
  <r>
    <s v="0013100001p5A0yAAE"/>
    <b v="0"/>
    <m/>
    <b v="0"/>
    <m/>
    <m/>
    <m/>
    <x v="320"/>
    <b v="0"/>
    <m/>
    <m/>
    <s v="0035A00003dax20QAA"/>
    <m/>
    <m/>
    <s v="00531000007KAu8AAG"/>
    <b v="0"/>
    <d v="2021-06-25T07:51:34"/>
    <m/>
    <b v="0"/>
    <m/>
    <m/>
    <b v="0"/>
    <d v="2021-03-01T00:00:00"/>
    <n v="3"/>
    <n v="2021"/>
    <s v="Pipeline"/>
    <s v="Pipeline"/>
    <b v="0"/>
    <b v="0"/>
    <m/>
    <b v="0"/>
    <b v="0"/>
    <b v="0"/>
    <x v="15"/>
    <b v="0"/>
    <s v="Manual-Bi"/>
    <x v="0"/>
    <m/>
    <s v="00531000007KAu8AAG"/>
    <d v="2021-06-25T15:31:56"/>
    <m/>
    <m/>
    <d v="2021-06-25T00:00:00"/>
    <m/>
    <b v="0"/>
    <m/>
    <m/>
    <s v="Field Sales"/>
    <m/>
    <m/>
    <s v="Bruker"/>
    <s v="ESI TOF  (TIMS, Compact, Micro, Maxis)"/>
    <m/>
    <x v="1875"/>
    <x v="0"/>
    <b v="0"/>
    <m/>
    <m/>
    <m/>
    <s v="00531000007KAu8AAG"/>
    <s v="01s5A000005xBsuQAE"/>
    <s v="Biotherapeutics"/>
    <m/>
    <s v="0035A00003dax20QAA"/>
    <s v="Consumables"/>
    <s v="ZipChip"/>
    <m/>
    <m/>
    <s v="0125A000001ESVfQAO"/>
    <b v="0"/>
    <m/>
    <b v="0"/>
    <m/>
    <m/>
    <x v="5"/>
    <b v="0"/>
    <d v="2021-06-29T20:34:55"/>
    <s v="0055A00000Bd4jEQAR"/>
    <m/>
    <b v="0"/>
    <x v="0"/>
    <n v="0"/>
    <n v="0"/>
    <m/>
    <n v="0"/>
    <x v="0"/>
    <n v="30"/>
    <n v="0"/>
  </r>
  <r>
    <s v="0015A00002EnoTcQAJ"/>
    <b v="0"/>
    <m/>
    <b v="0"/>
    <m/>
    <m/>
    <m/>
    <x v="259"/>
    <b v="0"/>
    <m/>
    <m/>
    <s v="0035A00003YduGfQAJ"/>
    <m/>
    <m/>
    <s v="00531000007KAu8AAG"/>
    <b v="0"/>
    <d v="2021-06-09T09:48:11"/>
    <m/>
    <b v="0"/>
    <m/>
    <m/>
    <b v="0"/>
    <d v="2021-03-01T00:00:00"/>
    <n v="3"/>
    <n v="2021"/>
    <s v="Pipeline"/>
    <s v="Pipeline"/>
    <b v="0"/>
    <b v="0"/>
    <m/>
    <b v="0"/>
    <b v="0"/>
    <b v="0"/>
    <x v="15"/>
    <b v="0"/>
    <s v="Auto-Bi"/>
    <x v="0"/>
    <m/>
    <s v="00531000007KAu8AAG"/>
    <d v="2021-06-25T07:44:03"/>
    <m/>
    <d v="2021-06-22T09:57:32"/>
    <d v="2021-06-22T00:00:00"/>
    <m/>
    <b v="0"/>
    <m/>
    <m/>
    <s v="Field Sales"/>
    <m/>
    <m/>
    <m/>
    <m/>
    <m/>
    <x v="1876"/>
    <x v="0"/>
    <b v="0"/>
    <m/>
    <m/>
    <m/>
    <s v="00531000007KAu8AAG"/>
    <m/>
    <s v="Metabolomics"/>
    <m/>
    <s v="0035A00003YduGfQAJ"/>
    <s v="Consumables"/>
    <s v="ZipChip"/>
    <m/>
    <m/>
    <s v="0125A000001ESVfQAO"/>
    <b v="0"/>
    <m/>
    <b v="0"/>
    <m/>
    <m/>
    <x v="5"/>
    <b v="0"/>
    <d v="2021-06-29T20:34:55"/>
    <s v="0055A00000Bd4jEQAR"/>
    <m/>
    <b v="0"/>
    <x v="0"/>
    <n v="3"/>
    <n v="2"/>
    <m/>
    <n v="0"/>
    <x v="0"/>
    <n v="30"/>
    <n v="0"/>
  </r>
  <r>
    <s v="0015A00002K8C1bQAF"/>
    <b v="0"/>
    <m/>
    <b v="0"/>
    <m/>
    <m/>
    <m/>
    <x v="219"/>
    <b v="0"/>
    <m/>
    <m/>
    <m/>
    <m/>
    <m/>
    <s v="00531000007KAu8AAG"/>
    <b v="0"/>
    <d v="2021-06-14T12:48:12"/>
    <m/>
    <b v="0"/>
    <m/>
    <m/>
    <b v="0"/>
    <d v="2021-04-01T00:00:00"/>
    <n v="4"/>
    <n v="2021"/>
    <s v="Pipeline"/>
    <s v="Pipeline"/>
    <b v="0"/>
    <b v="0"/>
    <m/>
    <b v="0"/>
    <b v="0"/>
    <b v="0"/>
    <x v="15"/>
    <b v="0"/>
    <s v="Auto-Classic"/>
    <x v="0"/>
    <m/>
    <s v="00531000007KAu8AAG"/>
    <d v="2021-06-14T13:24:58"/>
    <m/>
    <d v="2021-06-14T13:24:58"/>
    <d v="2021-06-14T00:00:00"/>
    <m/>
    <b v="0"/>
    <m/>
    <m/>
    <s v="Field Sales"/>
    <m/>
    <m/>
    <s v="Thermo"/>
    <m/>
    <m/>
    <x v="1877"/>
    <x v="0"/>
    <b v="0"/>
    <m/>
    <s v="Nucleosides, Oligos"/>
    <m/>
    <s v="00531000007KAu8AAG"/>
    <s v="01s5A000005xBsuQAE"/>
    <s v="Biotherapeutics"/>
    <m/>
    <s v="0036e00003s43odAAA"/>
    <s v="System"/>
    <s v="ZipChip"/>
    <m/>
    <m/>
    <s v="0125A000001ESVfQAO"/>
    <b v="0"/>
    <m/>
    <b v="0"/>
    <m/>
    <m/>
    <x v="3"/>
    <b v="0"/>
    <d v="2021-06-29T20:34:55"/>
    <s v="0055A00000Bd4jEQAR"/>
    <m/>
    <b v="0"/>
    <x v="0"/>
    <n v="1"/>
    <n v="1"/>
    <m/>
    <n v="0"/>
    <x v="0"/>
    <n v="5"/>
    <n v="0"/>
  </r>
  <r>
    <s v="0016e00002ZwYm6AAF"/>
    <b v="0"/>
    <m/>
    <b v="0"/>
    <m/>
    <m/>
    <m/>
    <x v="29"/>
    <b v="0"/>
    <m/>
    <m/>
    <m/>
    <m/>
    <m/>
    <s v="00531000008F2qlAAC"/>
    <b v="0"/>
    <d v="2021-06-21T20:20:59"/>
    <m/>
    <b v="0"/>
    <m/>
    <m/>
    <b v="0"/>
    <d v="2022-02-01T00:00:00"/>
    <n v="2"/>
    <n v="2022"/>
    <s v="Pipeline"/>
    <s v="Pipeline"/>
    <b v="0"/>
    <b v="0"/>
    <m/>
    <b v="0"/>
    <b v="0"/>
    <b v="0"/>
    <x v="23"/>
    <b v="0"/>
    <m/>
    <x v="0"/>
    <m/>
    <s v="00531000008F2qlAAC"/>
    <d v="2021-06-21T20:20:59"/>
    <m/>
    <m/>
    <d v="2021-06-21T00:00:00"/>
    <m/>
    <b v="0"/>
    <m/>
    <m/>
    <s v="Sales Seminar"/>
    <m/>
    <m/>
    <m/>
    <m/>
    <m/>
    <x v="1878"/>
    <x v="0"/>
    <b v="0"/>
    <m/>
    <m/>
    <m/>
    <s v="00531000008F2qlAAC"/>
    <s v="01si00000040RFIAA2"/>
    <m/>
    <s v="CWAs"/>
    <s v="0035A00003ZgeBrQAJ"/>
    <m/>
    <s v="MX908"/>
    <m/>
    <m/>
    <s v="0125A000001NaBLQA0"/>
    <b v="0"/>
    <s v="Explosives"/>
    <b v="0"/>
    <m/>
    <m/>
    <x v="2"/>
    <b v="0"/>
    <d v="2021-06-29T20:34:55"/>
    <m/>
    <m/>
    <b v="0"/>
    <x v="0"/>
    <n v="0"/>
    <n v="0"/>
    <m/>
    <n v="0"/>
    <x v="0"/>
    <n v="10"/>
    <n v="0"/>
  </r>
  <r>
    <s v="0013100001fpyoxAAA"/>
    <b v="0"/>
    <m/>
    <b v="0"/>
    <m/>
    <m/>
    <m/>
    <x v="40"/>
    <b v="0"/>
    <m/>
    <m/>
    <m/>
    <m/>
    <m/>
    <s v="0055A00000BcmLTQAZ"/>
    <b v="0"/>
    <d v="2021-05-24T21:40:22"/>
    <m/>
    <b v="0"/>
    <s v="ADS"/>
    <m/>
    <b v="0"/>
    <d v="2021-03-01T00:00:00"/>
    <n v="3"/>
    <n v="2021"/>
    <s v="Pipeline"/>
    <s v="Pipeline"/>
    <b v="0"/>
    <b v="0"/>
    <m/>
    <b v="0"/>
    <b v="0"/>
    <b v="0"/>
    <x v="22"/>
    <b v="0"/>
    <m/>
    <x v="0"/>
    <m/>
    <s v="0055A00000BcmLTQAZ"/>
    <d v="2021-05-24T21:41:16"/>
    <m/>
    <m/>
    <d v="2021-05-24T00:00:00"/>
    <m/>
    <b v="0"/>
    <m/>
    <m/>
    <s v="Field Sales"/>
    <m/>
    <m/>
    <m/>
    <m/>
    <m/>
    <x v="1879"/>
    <x v="0"/>
    <b v="0"/>
    <m/>
    <m/>
    <m/>
    <s v="0055A00000BnRGTQA3"/>
    <s v="01s31000003qafjAAA"/>
    <m/>
    <s v="Explosives"/>
    <s v="0035A00003dZSSJQA4"/>
    <m/>
    <s v="MX908"/>
    <m/>
    <m/>
    <s v="0125A000001NaBLQA0"/>
    <b v="0"/>
    <m/>
    <b v="0"/>
    <m/>
    <m/>
    <x v="3"/>
    <b v="0"/>
    <d v="2021-06-29T20:34:55"/>
    <m/>
    <m/>
    <b v="0"/>
    <x v="0"/>
    <n v="0"/>
    <n v="0"/>
    <n v="1338352"/>
    <n v="0"/>
    <x v="662"/>
    <n v="5"/>
    <n v="0"/>
  </r>
  <r>
    <s v="0016e00002Zx3wRAAR"/>
    <b v="0"/>
    <m/>
    <b v="0"/>
    <m/>
    <m/>
    <m/>
    <x v="176"/>
    <b v="0"/>
    <m/>
    <m/>
    <s v="0035A00003aLJXUQA4"/>
    <m/>
    <m/>
    <s v="0056e00000BdAUZAA3"/>
    <b v="1"/>
    <d v="2021-06-25T14:31:50"/>
    <m/>
    <b v="0"/>
    <m/>
    <m/>
    <b v="0"/>
    <d v="2021-02-01T00:00:00"/>
    <n v="2"/>
    <n v="2021"/>
    <s v="Pipeline"/>
    <s v="Pipeline"/>
    <b v="0"/>
    <b v="0"/>
    <m/>
    <b v="0"/>
    <b v="0"/>
    <b v="0"/>
    <x v="15"/>
    <b v="0"/>
    <m/>
    <x v="0"/>
    <m/>
    <s v="0056e00000BdAUZAA3"/>
    <d v="2021-06-25T14:31:54"/>
    <m/>
    <m/>
    <d v="2021-06-25T00:00:00"/>
    <m/>
    <b v="0"/>
    <m/>
    <m/>
    <s v="Field Sales"/>
    <m/>
    <m/>
    <m/>
    <m/>
    <m/>
    <x v="1880"/>
    <x v="0"/>
    <b v="0"/>
    <m/>
    <m/>
    <m/>
    <s v="0056e00000BdAUZAA3"/>
    <m/>
    <m/>
    <m/>
    <s v="0035A00003aLJXUQA4"/>
    <m/>
    <s v="Rebel"/>
    <m/>
    <m/>
    <s v="0125A000001ESVfQAO"/>
    <b v="0"/>
    <m/>
    <b v="0"/>
    <m/>
    <m/>
    <x v="3"/>
    <b v="0"/>
    <d v="2021-06-29T20:34:55"/>
    <s v="0055A00000Bd3dKQAR"/>
    <m/>
    <b v="0"/>
    <x v="0"/>
    <n v="0"/>
    <n v="0"/>
    <m/>
    <n v="0"/>
    <x v="0"/>
    <n v="5"/>
    <n v="0"/>
  </r>
  <r>
    <s v="0016e00002YgVVJAA3"/>
    <b v="0"/>
    <m/>
    <b v="0"/>
    <m/>
    <m/>
    <m/>
    <x v="176"/>
    <b v="0"/>
    <m/>
    <m/>
    <s v="0036e00003rdAg6AAE"/>
    <m/>
    <m/>
    <s v="0055A00000BNpn5QAD"/>
    <b v="1"/>
    <d v="2021-06-03T16:57:26"/>
    <m/>
    <b v="0"/>
    <m/>
    <m/>
    <b v="0"/>
    <d v="2021-02-01T00:00:00"/>
    <n v="2"/>
    <n v="2021"/>
    <s v="Pipeline"/>
    <s v="Pipeline"/>
    <b v="0"/>
    <b v="0"/>
    <m/>
    <b v="0"/>
    <b v="0"/>
    <b v="0"/>
    <x v="15"/>
    <b v="0"/>
    <m/>
    <x v="0"/>
    <m/>
    <s v="0055A00000BNpn5QAD"/>
    <d v="2021-06-03T16:57:30"/>
    <m/>
    <m/>
    <d v="2021-06-03T00:00:00"/>
    <m/>
    <b v="0"/>
    <m/>
    <m/>
    <s v="Field Sales"/>
    <m/>
    <m/>
    <m/>
    <m/>
    <m/>
    <x v="1881"/>
    <x v="0"/>
    <b v="0"/>
    <m/>
    <m/>
    <m/>
    <s v="0055A00000BNpn5QAD"/>
    <m/>
    <m/>
    <m/>
    <s v="0036e00003rdAg6AAE"/>
    <s v="System"/>
    <s v="Rebel"/>
    <m/>
    <m/>
    <s v="0125A000001ESVfQAO"/>
    <b v="0"/>
    <m/>
    <b v="0"/>
    <m/>
    <m/>
    <x v="3"/>
    <b v="0"/>
    <d v="2021-06-29T20:34:55"/>
    <s v="0055A000008iLmcQAE"/>
    <m/>
    <b v="0"/>
    <x v="0"/>
    <n v="0"/>
    <n v="0"/>
    <m/>
    <n v="0"/>
    <x v="0"/>
    <n v="5"/>
    <n v="0"/>
  </r>
  <r>
    <s v="0013100001lbwD9AAI"/>
    <b v="0"/>
    <m/>
    <b v="0"/>
    <s v="7015A000001zMbJQAU"/>
    <m/>
    <m/>
    <x v="303"/>
    <b v="0"/>
    <m/>
    <m/>
    <s v="0036e00003qiyqqAAA"/>
    <m/>
    <m/>
    <s v="0055A00000Bnt5hQAB"/>
    <b v="1"/>
    <d v="2021-05-21T14:52:58"/>
    <m/>
    <b v="0"/>
    <m/>
    <m/>
    <b v="0"/>
    <d v="2022-02-01T00:00:00"/>
    <n v="2"/>
    <n v="2022"/>
    <s v="Pipeline"/>
    <s v="Pipeline"/>
    <b v="0"/>
    <b v="0"/>
    <m/>
    <b v="0"/>
    <b v="0"/>
    <b v="0"/>
    <x v="15"/>
    <b v="0"/>
    <m/>
    <x v="0"/>
    <d v="2021-06-08T00:00:00"/>
    <s v="0055A00000BclF5QAJ"/>
    <d v="2021-06-01T19:07:12"/>
    <m/>
    <m/>
    <d v="2021-05-21T00:00:00"/>
    <m/>
    <b v="0"/>
    <m/>
    <m/>
    <s v="Website"/>
    <m/>
    <m/>
    <m/>
    <m/>
    <m/>
    <x v="1882"/>
    <x v="0"/>
    <b v="0"/>
    <m/>
    <m/>
    <m/>
    <s v="0055A00000Bnt5hQAB"/>
    <m/>
    <s v="Biotherapeutics"/>
    <m/>
    <s v="0036e00003qiyqqAAA"/>
    <s v="System"/>
    <s v="Rebel"/>
    <m/>
    <m/>
    <s v="0125A000001ESVfQAO"/>
    <b v="0"/>
    <m/>
    <b v="0"/>
    <m/>
    <m/>
    <x v="3"/>
    <b v="0"/>
    <d v="2021-06-29T20:34:55"/>
    <s v="0056e00000Bd8OeAAJ"/>
    <m/>
    <b v="0"/>
    <x v="0"/>
    <n v="1"/>
    <n v="1"/>
    <m/>
    <n v="0"/>
    <x v="0"/>
    <n v="5"/>
    <n v="0"/>
  </r>
  <r>
    <s v="0016e00002ZxK2SAAV"/>
    <b v="0"/>
    <m/>
    <b v="0"/>
    <s v="7015A000001zMbNQAU"/>
    <m/>
    <m/>
    <x v="29"/>
    <b v="0"/>
    <m/>
    <m/>
    <s v="0036e00003sZ6CaAAK"/>
    <m/>
    <m/>
    <s v="0055A000008zqzaQAA"/>
    <b v="1"/>
    <d v="2021-06-28T17:55:27"/>
    <m/>
    <b v="0"/>
    <m/>
    <m/>
    <b v="0"/>
    <d v="2022-02-01T00:00:00"/>
    <n v="2"/>
    <n v="2022"/>
    <s v="Pipeline"/>
    <s v="Pipeline"/>
    <b v="0"/>
    <b v="0"/>
    <m/>
    <b v="0"/>
    <b v="0"/>
    <b v="0"/>
    <x v="15"/>
    <b v="0"/>
    <m/>
    <x v="0"/>
    <d v="2021-06-24T00:00:00"/>
    <s v="0055A000008zqzaQAA"/>
    <d v="2021-06-28T17:56:02"/>
    <m/>
    <m/>
    <d v="2021-06-28T00:00:00"/>
    <m/>
    <b v="0"/>
    <m/>
    <m/>
    <s v="Website"/>
    <m/>
    <m/>
    <m/>
    <m/>
    <m/>
    <x v="1883"/>
    <x v="0"/>
    <b v="0"/>
    <m/>
    <m/>
    <m/>
    <s v="0055A000008zqzaQAA"/>
    <m/>
    <s v="Other"/>
    <m/>
    <s v="0036e00003sZ6CaAAK"/>
    <s v="System"/>
    <s v="Rebel"/>
    <m/>
    <m/>
    <s v="0125A000001ESVfQAO"/>
    <b v="0"/>
    <m/>
    <b v="0"/>
    <m/>
    <m/>
    <x v="3"/>
    <b v="0"/>
    <d v="2021-06-29T20:34:55"/>
    <s v="0056e00000Bd8OtAAJ"/>
    <m/>
    <b v="0"/>
    <x v="0"/>
    <n v="1"/>
    <n v="1"/>
    <m/>
    <n v="0"/>
    <x v="0"/>
    <n v="5"/>
    <n v="0"/>
  </r>
  <r>
    <s v="0015A00002VqTDcQAN"/>
    <b v="0"/>
    <m/>
    <b v="0"/>
    <m/>
    <m/>
    <m/>
    <x v="321"/>
    <b v="0"/>
    <m/>
    <m/>
    <m/>
    <m/>
    <m/>
    <s v="0055A00000BcmS5QAJ"/>
    <b v="1"/>
    <d v="2021-05-25T09:48:34"/>
    <m/>
    <b v="0"/>
    <m/>
    <m/>
    <b v="0"/>
    <d v="2022-04-01T00:00:00"/>
    <n v="4"/>
    <n v="2022"/>
    <s v="BestCase"/>
    <s v="Best Case"/>
    <b v="0"/>
    <b v="0"/>
    <m/>
    <b v="0"/>
    <b v="0"/>
    <b v="0"/>
    <x v="14"/>
    <b v="0"/>
    <m/>
    <x v="0"/>
    <d v="2021-07-09T00:00:00"/>
    <s v="0055A00000BcmS5QAJ"/>
    <d v="2021-06-21T09:25:38"/>
    <m/>
    <m/>
    <d v="2021-05-25T00:00:00"/>
    <m/>
    <b v="0"/>
    <m/>
    <m/>
    <s v="Prospecting Journey"/>
    <m/>
    <m/>
    <m/>
    <m/>
    <m/>
    <x v="1884"/>
    <x v="0"/>
    <b v="0"/>
    <m/>
    <m/>
    <m/>
    <s v="0055A00000BcmS5QAJ"/>
    <m/>
    <m/>
    <m/>
    <s v="0035A00003pnCobQAE"/>
    <s v="System"/>
    <s v="Rebel"/>
    <m/>
    <m/>
    <s v="0125A000001ESVfQAO"/>
    <b v="0"/>
    <m/>
    <b v="0"/>
    <m/>
    <m/>
    <x v="6"/>
    <b v="0"/>
    <d v="2021-06-29T20:34:55"/>
    <s v="0056e00000BdE5OAAV"/>
    <m/>
    <b v="0"/>
    <x v="0"/>
    <n v="0"/>
    <n v="0"/>
    <n v="150432.74"/>
    <n v="0"/>
    <x v="663"/>
    <n v="70"/>
    <n v="0"/>
  </r>
  <r>
    <s v="0016e00002ZwUcBAAV"/>
    <b v="0"/>
    <m/>
    <b v="0"/>
    <s v="7015A000001zMbNQAU"/>
    <m/>
    <m/>
    <x v="10"/>
    <b v="0"/>
    <m/>
    <m/>
    <s v="0036e00003s4r2JAAQ"/>
    <m/>
    <m/>
    <s v="00531000007KAu8AAG"/>
    <b v="1"/>
    <d v="2021-06-21T13:37:41"/>
    <m/>
    <b v="0"/>
    <m/>
    <m/>
    <b v="0"/>
    <d v="2021-04-01T00:00:00"/>
    <n v="4"/>
    <n v="2021"/>
    <s v="Pipeline"/>
    <s v="Pipeline"/>
    <b v="0"/>
    <b v="0"/>
    <m/>
    <b v="0"/>
    <b v="0"/>
    <b v="0"/>
    <x v="15"/>
    <b v="0"/>
    <s v="Auto-Classic"/>
    <x v="0"/>
    <d v="2020-01-14T00:00:00"/>
    <s v="00531000007KAu8AAG"/>
    <d v="2021-06-21T13:42:11"/>
    <m/>
    <m/>
    <d v="2021-06-21T00:00:00"/>
    <m/>
    <b v="0"/>
    <m/>
    <m/>
    <s v="Website"/>
    <m/>
    <m/>
    <s v="Thermo"/>
    <s v="QE Plus, HF, HF-X  (NO biopharma)"/>
    <m/>
    <x v="1885"/>
    <x v="0"/>
    <b v="0"/>
    <m/>
    <m/>
    <m/>
    <s v="00531000007KAu8AAG"/>
    <m/>
    <s v="Biotherapeutics"/>
    <m/>
    <s v="0036e00003s4r2JAAQ"/>
    <s v="System"/>
    <s v="ZipChip"/>
    <m/>
    <m/>
    <s v="0125A000001ESVfQAO"/>
    <b v="0"/>
    <m/>
    <b v="0"/>
    <m/>
    <m/>
    <x v="3"/>
    <b v="0"/>
    <d v="2021-06-29T20:34:55"/>
    <s v="0055A00000Bd4jEQAR"/>
    <m/>
    <b v="0"/>
    <x v="0"/>
    <n v="1"/>
    <n v="1"/>
    <m/>
    <n v="0"/>
    <x v="0"/>
    <n v="5"/>
    <n v="0"/>
  </r>
  <r>
    <s v="0016w00000V86N8AAJ"/>
    <b v="0"/>
    <m/>
    <b v="0"/>
    <m/>
    <m/>
    <m/>
    <x v="40"/>
    <b v="0"/>
    <m/>
    <m/>
    <s v="0036w00000JnOF3AAN"/>
    <m/>
    <m/>
    <s v="0055A00000BclF5QAJ"/>
    <b v="1"/>
    <d v="2021-08-30T16:47:00"/>
    <m/>
    <b v="0"/>
    <m/>
    <m/>
    <b v="0"/>
    <d v="2021-03-01T00:00:00"/>
    <n v="3"/>
    <n v="2021"/>
    <s v="Pipeline"/>
    <s v="Pipeline"/>
    <b v="0"/>
    <b v="0"/>
    <m/>
    <b v="0"/>
    <b v="0"/>
    <b v="0"/>
    <x v="20"/>
    <b v="0"/>
    <m/>
    <x v="0"/>
    <d v="2021-12-17T00:00:00"/>
    <s v="0055A00000BclF5QAJ"/>
    <d v="2021-08-30T16:47:04"/>
    <m/>
    <m/>
    <d v="2021-08-30T00:00:00"/>
    <m/>
    <b v="0"/>
    <m/>
    <m/>
    <s v="Organic Social"/>
    <m/>
    <m/>
    <m/>
    <m/>
    <m/>
    <x v="1886"/>
    <x v="0"/>
    <b v="0"/>
    <m/>
    <m/>
    <m/>
    <s v="0055A00000BclF5QAJ"/>
    <m/>
    <m/>
    <m/>
    <s v="0036w00000JnOF3AAN"/>
    <m/>
    <s v="MX908"/>
    <m/>
    <m/>
    <s v="0125A000001NaBLQA0"/>
    <b v="0"/>
    <m/>
    <b v="0"/>
    <m/>
    <m/>
    <x v="3"/>
    <b v="0"/>
    <d v="2021-12-17T22:05:09"/>
    <m/>
    <m/>
    <b v="0"/>
    <x v="0"/>
    <n v="0"/>
    <n v="0"/>
    <m/>
    <n v="0"/>
    <x v="0"/>
    <n v="5"/>
    <n v="0"/>
  </r>
  <r>
    <s v="0016e00002Zww4YAAR"/>
    <b v="0"/>
    <m/>
    <b v="0"/>
    <m/>
    <m/>
    <m/>
    <x v="10"/>
    <b v="0"/>
    <m/>
    <m/>
    <s v="0036e00003sYhz1AAC"/>
    <m/>
    <m/>
    <s v="00531000007KAu8AAG"/>
    <b v="1"/>
    <d v="2021-06-24T15:23:08"/>
    <m/>
    <b v="0"/>
    <m/>
    <m/>
    <b v="0"/>
    <d v="2021-04-01T00:00:00"/>
    <n v="4"/>
    <n v="2021"/>
    <s v="Pipeline"/>
    <s v="Pipeline"/>
    <b v="0"/>
    <b v="0"/>
    <m/>
    <b v="0"/>
    <b v="1"/>
    <b v="0"/>
    <x v="15"/>
    <b v="0"/>
    <m/>
    <x v="0"/>
    <m/>
    <s v="00531000007KAu8AAG"/>
    <d v="2021-06-25T15:03:04"/>
    <m/>
    <m/>
    <d v="2021-06-24T00:00:00"/>
    <m/>
    <b v="0"/>
    <m/>
    <m/>
    <s v="Field Sales"/>
    <m/>
    <m/>
    <s v="Agilent"/>
    <s v="TOF (6200, 6230)"/>
    <m/>
    <x v="1887"/>
    <x v="0"/>
    <b v="0"/>
    <m/>
    <s v="Thermo"/>
    <s v="Quan peptide and protein"/>
    <s v="00531000007KAu8AAG"/>
    <m/>
    <s v="Biotherapeutics"/>
    <m/>
    <s v="0036e00003sYhz1AAC"/>
    <s v="System"/>
    <s v="ZipChip"/>
    <m/>
    <m/>
    <s v="0125A000001ESVfQAO"/>
    <b v="0"/>
    <m/>
    <b v="0"/>
    <m/>
    <m/>
    <x v="3"/>
    <b v="0"/>
    <d v="2021-06-29T20:34:55"/>
    <s v="0055A00000Bd4jEQAR"/>
    <m/>
    <b v="0"/>
    <x v="0"/>
    <n v="2"/>
    <n v="2"/>
    <m/>
    <n v="0"/>
    <x v="0"/>
    <n v="5"/>
    <n v="0"/>
  </r>
  <r>
    <s v="0016e00002YgTLhAAN"/>
    <b v="0"/>
    <m/>
    <b v="0"/>
    <s v="7015A000001zMbJQAU"/>
    <m/>
    <m/>
    <x v="68"/>
    <b v="0"/>
    <m/>
    <m/>
    <s v="0036e00003rd8S8AAI"/>
    <m/>
    <m/>
    <s v="0055A000008zqzaQAA"/>
    <b v="1"/>
    <d v="2021-06-03T14:05:05"/>
    <m/>
    <b v="0"/>
    <m/>
    <m/>
    <b v="0"/>
    <d v="2022-01-01T00:00:00"/>
    <n v="1"/>
    <n v="2022"/>
    <s v="Pipeline"/>
    <s v="Pipeline"/>
    <b v="0"/>
    <b v="0"/>
    <m/>
    <b v="0"/>
    <b v="1"/>
    <b v="1"/>
    <x v="15"/>
    <b v="0"/>
    <m/>
    <x v="0"/>
    <d v="2021-06-03T00:00:00"/>
    <s v="0055A000008zqzaQAA"/>
    <d v="2021-06-03T14:05:47"/>
    <m/>
    <m/>
    <d v="2021-06-03T00:00:00"/>
    <m/>
    <b v="0"/>
    <m/>
    <m/>
    <s v="Website"/>
    <m/>
    <m/>
    <m/>
    <m/>
    <m/>
    <x v="1888"/>
    <x v="0"/>
    <b v="0"/>
    <m/>
    <m/>
    <m/>
    <s v="0055A000008zqzaQAA"/>
    <m/>
    <s v="Proteomics"/>
    <m/>
    <s v="0036e00003rd8S8AAI"/>
    <s v="System"/>
    <s v="ZipChip"/>
    <m/>
    <m/>
    <s v="0125A000001ESVfQAO"/>
    <b v="0"/>
    <m/>
    <b v="0"/>
    <m/>
    <m/>
    <x v="3"/>
    <b v="0"/>
    <d v="2021-06-29T20:34:55"/>
    <s v="0055A000008iLmcQAE"/>
    <m/>
    <b v="0"/>
    <x v="0"/>
    <n v="1"/>
    <n v="1"/>
    <m/>
    <n v="0"/>
    <x v="0"/>
    <n v="5"/>
    <n v="0"/>
  </r>
  <r>
    <s v="0016e00002ZxGzkAAF"/>
    <b v="0"/>
    <m/>
    <b v="0"/>
    <s v="7015A000001zMbJQAU"/>
    <m/>
    <m/>
    <x v="40"/>
    <b v="0"/>
    <m/>
    <m/>
    <s v="0036e00003sZ3MSAA0"/>
    <m/>
    <m/>
    <s v="00531000007KAu8AAG"/>
    <b v="1"/>
    <d v="2021-06-28T14:08:52"/>
    <m/>
    <b v="0"/>
    <m/>
    <m/>
    <b v="0"/>
    <d v="2021-03-01T00:00:00"/>
    <n v="3"/>
    <n v="2021"/>
    <s v="Pipeline"/>
    <s v="Pipeline"/>
    <b v="0"/>
    <b v="0"/>
    <m/>
    <b v="0"/>
    <b v="1"/>
    <b v="1"/>
    <x v="15"/>
    <b v="0"/>
    <s v="Auto-Classic"/>
    <x v="0"/>
    <d v="2021-01-05T00:00:00"/>
    <s v="00531000007KAu8AAG"/>
    <d v="2021-06-28T14:20:45"/>
    <m/>
    <m/>
    <d v="2021-06-28T00:00:00"/>
    <m/>
    <b v="0"/>
    <m/>
    <m/>
    <s v="Website"/>
    <m/>
    <m/>
    <s v="Thermo"/>
    <s v="QE Plus, HF, HF-X  (NO biopharma)"/>
    <m/>
    <x v="1889"/>
    <x v="0"/>
    <b v="0"/>
    <m/>
    <m/>
    <s v="Biomarkers"/>
    <s v="00531000007KAu8AAG"/>
    <m/>
    <s v="Metabolomics"/>
    <m/>
    <s v="0036e00003sZ3MSAA0"/>
    <s v="System"/>
    <s v="ZipChip"/>
    <m/>
    <m/>
    <s v="0125A000001ESVfQAO"/>
    <b v="0"/>
    <m/>
    <b v="0"/>
    <m/>
    <m/>
    <x v="3"/>
    <b v="0"/>
    <d v="2021-06-29T20:34:55"/>
    <s v="0055A00000Bd4jEQAR"/>
    <m/>
    <b v="0"/>
    <x v="0"/>
    <n v="1"/>
    <n v="1"/>
    <m/>
    <n v="0"/>
    <x v="0"/>
    <n v="5"/>
    <n v="0"/>
  </r>
  <r>
    <s v="0015A000027SCCiQAO"/>
    <b v="0"/>
    <m/>
    <b v="0"/>
    <m/>
    <m/>
    <m/>
    <x v="322"/>
    <b v="0"/>
    <m/>
    <m/>
    <s v="0036e00003qiWivAAE"/>
    <m/>
    <m/>
    <s v="0055A00000Bd5F0QAJ"/>
    <b v="1"/>
    <d v="2021-05-18T15:12:49"/>
    <m/>
    <b v="0"/>
    <m/>
    <m/>
    <b v="0"/>
    <d v="2021-04-01T00:00:00"/>
    <n v="4"/>
    <n v="2021"/>
    <s v="Pipeline"/>
    <s v="Pipeline"/>
    <b v="0"/>
    <b v="0"/>
    <m/>
    <b v="0"/>
    <b v="1"/>
    <b v="1"/>
    <x v="15"/>
    <b v="0"/>
    <m/>
    <x v="0"/>
    <d v="2021-06-24T00:00:00"/>
    <s v="0055A00000Bd5F0QAJ"/>
    <d v="2021-06-25T10:54:43"/>
    <m/>
    <m/>
    <d v="2021-05-18T00:00:00"/>
    <m/>
    <b v="0"/>
    <m/>
    <m/>
    <s v="Field Sales"/>
    <m/>
    <m/>
    <m/>
    <m/>
    <m/>
    <x v="1890"/>
    <x v="0"/>
    <b v="0"/>
    <m/>
    <m/>
    <m/>
    <s v="0055A00000Bd5F0QAJ"/>
    <m/>
    <m/>
    <m/>
    <s v="0036e00003qiWivAAE"/>
    <s v="System"/>
    <s v="Rebel"/>
    <m/>
    <m/>
    <s v="0125A000001ESVfQAO"/>
    <b v="0"/>
    <m/>
    <b v="0"/>
    <m/>
    <m/>
    <x v="3"/>
    <b v="0"/>
    <d v="2021-06-29T20:34:55"/>
    <s v="0056e00000BdE5OAAV"/>
    <m/>
    <b v="0"/>
    <x v="0"/>
    <n v="1"/>
    <n v="1"/>
    <m/>
    <n v="0"/>
    <x v="0"/>
    <n v="5"/>
    <n v="0"/>
  </r>
  <r>
    <s v="0013100001gZda5AAC"/>
    <b v="0"/>
    <m/>
    <b v="0"/>
    <s v="7016e000001eRHYAA2"/>
    <m/>
    <m/>
    <x v="254"/>
    <b v="0"/>
    <m/>
    <m/>
    <s v="0035A00003fswfhQAA"/>
    <m/>
    <m/>
    <s v="0055A000008zqzaQAA"/>
    <b v="0"/>
    <d v="2021-06-04T12:59:40"/>
    <m/>
    <b v="0"/>
    <m/>
    <m/>
    <b v="0"/>
    <d v="2022-01-01T00:00:00"/>
    <n v="1"/>
    <n v="2022"/>
    <s v="Pipeline"/>
    <s v="Pipeline"/>
    <b v="0"/>
    <b v="0"/>
    <m/>
    <b v="1"/>
    <b v="0"/>
    <b v="0"/>
    <x v="15"/>
    <b v="0"/>
    <m/>
    <x v="0"/>
    <m/>
    <s v="0055A000008zqzaQAA"/>
    <d v="2021-06-04T13:00:22"/>
    <m/>
    <m/>
    <d v="2021-06-04T00:00:00"/>
    <m/>
    <b v="0"/>
    <m/>
    <m/>
    <s v="Referral"/>
    <m/>
    <m/>
    <m/>
    <m/>
    <m/>
    <x v="1891"/>
    <x v="0"/>
    <b v="0"/>
    <m/>
    <m/>
    <m/>
    <s v="0055A000008zqzaQAA"/>
    <s v="01s5A000005xBspQAE"/>
    <m/>
    <m/>
    <s v="0035A00003fswfhQAA"/>
    <s v="System"/>
    <s v="Rebel"/>
    <m/>
    <m/>
    <s v="0125A000001ESVfQAO"/>
    <b v="0"/>
    <m/>
    <b v="0"/>
    <m/>
    <m/>
    <x v="3"/>
    <b v="0"/>
    <d v="2021-06-29T20:34:55"/>
    <s v="0056e00000Bd8OtAAJ"/>
    <m/>
    <b v="0"/>
    <x v="0"/>
    <n v="0"/>
    <n v="0"/>
    <n v="180046.48"/>
    <n v="0"/>
    <x v="664"/>
    <n v="5"/>
    <n v="0"/>
  </r>
  <r>
    <s v="0015A00002DQoleQAD"/>
    <b v="0"/>
    <m/>
    <b v="0"/>
    <s v="7016e000001eRX2AAM"/>
    <m/>
    <m/>
    <x v="176"/>
    <b v="0"/>
    <m/>
    <m/>
    <s v="0035A00003igJbbQAE"/>
    <m/>
    <m/>
    <s v="0055A000008iLoOQAU"/>
    <b v="0"/>
    <d v="2021-06-25T16:04:30"/>
    <m/>
    <b v="0"/>
    <m/>
    <m/>
    <b v="0"/>
    <d v="2021-02-01T00:00:00"/>
    <n v="2"/>
    <n v="2021"/>
    <s v="Forecast"/>
    <s v="Commit"/>
    <b v="0"/>
    <b v="0"/>
    <m/>
    <b v="1"/>
    <b v="0"/>
    <b v="0"/>
    <x v="15"/>
    <b v="0"/>
    <m/>
    <x v="0"/>
    <d v="2021-06-28T00:00:00"/>
    <s v="0055A000008iLoOQAU"/>
    <d v="2021-06-29T13:32:00"/>
    <m/>
    <d v="2021-06-29T13:31:59"/>
    <d v="2021-06-29T00:00:00"/>
    <m/>
    <b v="0"/>
    <m/>
    <m/>
    <s v="Inside Sales"/>
    <m/>
    <m/>
    <m/>
    <m/>
    <m/>
    <x v="1892"/>
    <x v="0"/>
    <b v="0"/>
    <m/>
    <m/>
    <m/>
    <s v="0055A000008iLoOQAU"/>
    <s v="01s5A000005xBspQAE"/>
    <m/>
    <m/>
    <s v="0035A00003igJbbQAE"/>
    <s v="Consumables"/>
    <s v="Rebel"/>
    <m/>
    <m/>
    <s v="0125A000001ESVfQAO"/>
    <b v="0"/>
    <m/>
    <b v="0"/>
    <m/>
    <m/>
    <x v="10"/>
    <b v="0"/>
    <d v="2021-06-29T20:34:55"/>
    <s v="0055A000008iLmcQAE"/>
    <m/>
    <b v="0"/>
    <x v="0"/>
    <n v="0"/>
    <n v="0"/>
    <n v="20000"/>
    <n v="0"/>
    <x v="665"/>
    <n v="90"/>
    <n v="0"/>
  </r>
  <r>
    <s v="0015A00002Ird7mQAB"/>
    <b v="0"/>
    <m/>
    <b v="0"/>
    <m/>
    <m/>
    <m/>
    <x v="206"/>
    <b v="0"/>
    <m/>
    <m/>
    <m/>
    <m/>
    <m/>
    <s v="0056e00000BdAUZAA3"/>
    <b v="0"/>
    <d v="2021-06-11T12:11:59"/>
    <m/>
    <b v="0"/>
    <m/>
    <m/>
    <b v="0"/>
    <d v="2021-02-01T00:00:00"/>
    <n v="2"/>
    <n v="2021"/>
    <s v="Forecast"/>
    <s v="Commit"/>
    <b v="0"/>
    <b v="0"/>
    <m/>
    <b v="1"/>
    <b v="0"/>
    <b v="0"/>
    <x v="26"/>
    <b v="0"/>
    <m/>
    <x v="0"/>
    <m/>
    <s v="0055A00000BcmLYQAZ"/>
    <d v="2021-06-17T15:57:53"/>
    <m/>
    <m/>
    <d v="2021-06-11T00:00:00"/>
    <m/>
    <b v="0"/>
    <m/>
    <m/>
    <s v="Field Sales"/>
    <m/>
    <m/>
    <m/>
    <m/>
    <m/>
    <x v="1893"/>
    <x v="0"/>
    <b v="0"/>
    <m/>
    <m/>
    <m/>
    <s v="0056e00000BdAUZAA3"/>
    <s v="01s5A000005xBsuQAE"/>
    <m/>
    <m/>
    <s v="0035A00003dYYe1QAG"/>
    <s v="Consumables"/>
    <s v="Rebel"/>
    <m/>
    <s v="0Q06e000001eaq0CAA"/>
    <s v="0125A000001ESVfQAO"/>
    <b v="0"/>
    <m/>
    <b v="0"/>
    <m/>
    <m/>
    <x v="10"/>
    <b v="0"/>
    <d v="2021-06-29T20:34:55"/>
    <s v="0055A00000Bd3dKQAR"/>
    <m/>
    <b v="0"/>
    <x v="0"/>
    <n v="0"/>
    <n v="0"/>
    <n v="16560"/>
    <n v="0"/>
    <x v="666"/>
    <n v="90"/>
    <n v="0"/>
  </r>
  <r>
    <s v="0015A00002LhIhHQAV"/>
    <b v="0"/>
    <m/>
    <b v="0"/>
    <m/>
    <m/>
    <m/>
    <x v="176"/>
    <b v="0"/>
    <m/>
    <m/>
    <m/>
    <m/>
    <m/>
    <s v="0055A000008iLoOQAU"/>
    <b v="0"/>
    <d v="2021-06-09T18:57:33"/>
    <m/>
    <b v="0"/>
    <m/>
    <m/>
    <b v="0"/>
    <d v="2021-02-01T00:00:00"/>
    <n v="2"/>
    <n v="2021"/>
    <s v="Pipeline"/>
    <s v="Pipeline"/>
    <b v="0"/>
    <b v="0"/>
    <m/>
    <b v="1"/>
    <b v="0"/>
    <b v="0"/>
    <x v="15"/>
    <b v="0"/>
    <m/>
    <x v="0"/>
    <d v="2021-06-10T00:00:00"/>
    <s v="0055A000008iLoOQAU"/>
    <d v="2021-06-09T18:58:06"/>
    <m/>
    <m/>
    <d v="2021-06-09T00:00:00"/>
    <m/>
    <b v="0"/>
    <m/>
    <m/>
    <s v="Field Sales"/>
    <m/>
    <m/>
    <m/>
    <m/>
    <m/>
    <x v="1894"/>
    <x v="0"/>
    <b v="0"/>
    <m/>
    <m/>
    <m/>
    <s v="0055A000008iLoOQAU"/>
    <s v="01s5A000005xBspQAE"/>
    <m/>
    <m/>
    <s v="0036e00003s3QaQAAU"/>
    <s v="Consumables"/>
    <s v="Rebel"/>
    <m/>
    <m/>
    <s v="0125A000001ESVfQAO"/>
    <b v="0"/>
    <m/>
    <b v="0"/>
    <m/>
    <m/>
    <x v="5"/>
    <b v="0"/>
    <d v="2021-06-29T20:34:55"/>
    <s v="0055A000008iLmcQAE"/>
    <m/>
    <b v="0"/>
    <x v="0"/>
    <n v="0"/>
    <n v="0"/>
    <n v="4000"/>
    <n v="0"/>
    <x v="667"/>
    <n v="30"/>
    <n v="0"/>
  </r>
  <r>
    <s v="0013100001jbBzlAAE"/>
    <b v="0"/>
    <m/>
    <b v="0"/>
    <m/>
    <m/>
    <m/>
    <x v="176"/>
    <b v="0"/>
    <m/>
    <m/>
    <m/>
    <m/>
    <m/>
    <s v="0055A000008iLoOQAU"/>
    <b v="0"/>
    <d v="2021-06-11T18:25:06"/>
    <m/>
    <b v="0"/>
    <m/>
    <m/>
    <b v="0"/>
    <d v="2021-02-01T00:00:00"/>
    <n v="2"/>
    <n v="2021"/>
    <s v="Pipeline"/>
    <s v="Pipeline"/>
    <b v="0"/>
    <b v="0"/>
    <m/>
    <b v="1"/>
    <b v="0"/>
    <b v="0"/>
    <x v="15"/>
    <b v="0"/>
    <m/>
    <x v="0"/>
    <m/>
    <s v="0055A000008iLoOQAU"/>
    <d v="2021-06-11T18:51:19"/>
    <m/>
    <m/>
    <d v="2021-06-11T00:00:00"/>
    <m/>
    <b v="0"/>
    <m/>
    <m/>
    <s v="Inside Sales"/>
    <m/>
    <m/>
    <m/>
    <m/>
    <m/>
    <x v="1895"/>
    <x v="0"/>
    <b v="0"/>
    <m/>
    <m/>
    <m/>
    <s v="0055A000008iLoOQAU"/>
    <s v="01s5A000005xBspQAE"/>
    <m/>
    <m/>
    <s v="00331000030OryMAAS"/>
    <s v="Consumables"/>
    <s v="ZipChip"/>
    <m/>
    <m/>
    <s v="0125A000001ESVfQAO"/>
    <b v="0"/>
    <m/>
    <b v="0"/>
    <m/>
    <m/>
    <x v="5"/>
    <b v="0"/>
    <d v="2021-06-29T20:34:55"/>
    <s v="0055A000008iLmcQAE"/>
    <m/>
    <b v="0"/>
    <x v="0"/>
    <n v="0"/>
    <n v="0"/>
    <n v="2900"/>
    <n v="0"/>
    <x v="668"/>
    <n v="30"/>
    <n v="0"/>
  </r>
  <r>
    <s v="0013100001p4MPyAAM"/>
    <b v="0"/>
    <m/>
    <b v="0"/>
    <m/>
    <m/>
    <m/>
    <x v="176"/>
    <b v="0"/>
    <m/>
    <m/>
    <m/>
    <m/>
    <m/>
    <s v="0055A000008iLoOQAU"/>
    <b v="0"/>
    <d v="2021-06-14T18:57:21"/>
    <m/>
    <b v="0"/>
    <m/>
    <m/>
    <b v="0"/>
    <d v="2021-02-01T00:00:00"/>
    <n v="2"/>
    <n v="2021"/>
    <s v="Pipeline"/>
    <s v="Pipeline"/>
    <b v="0"/>
    <b v="0"/>
    <m/>
    <b v="1"/>
    <b v="0"/>
    <b v="0"/>
    <x v="17"/>
    <b v="0"/>
    <s v="Auto-Ti"/>
    <x v="0"/>
    <m/>
    <s v="0055A000008iLoOQAU"/>
    <d v="2021-06-24T16:20:38"/>
    <m/>
    <d v="2021-06-24T16:20:37"/>
    <d v="2021-06-24T00:00:00"/>
    <m/>
    <b v="0"/>
    <m/>
    <m/>
    <s v="Inside Sales"/>
    <m/>
    <m/>
    <m/>
    <m/>
    <m/>
    <x v="1896"/>
    <x v="0"/>
    <b v="0"/>
    <m/>
    <m/>
    <m/>
    <s v="0055A000008iLoOQAU"/>
    <s v="01s5A000005xBspQAE"/>
    <m/>
    <m/>
    <s v="0035A00003PHmTyQAL"/>
    <s v="Consumables"/>
    <s v="ZipChip"/>
    <m/>
    <m/>
    <s v="0125A000001ESVfQAO"/>
    <b v="0"/>
    <m/>
    <b v="0"/>
    <m/>
    <m/>
    <x v="5"/>
    <b v="0"/>
    <d v="2021-06-29T20:34:55"/>
    <s v="0055A000008iLmcQAE"/>
    <m/>
    <b v="0"/>
    <x v="0"/>
    <n v="0"/>
    <n v="0"/>
    <n v="5573.13"/>
    <n v="0"/>
    <x v="669"/>
    <n v="30"/>
    <n v="0"/>
  </r>
  <r>
    <s v="0013100001fqO6KAAU"/>
    <b v="0"/>
    <m/>
    <b v="0"/>
    <s v="7015A000001ThI4QAK"/>
    <m/>
    <m/>
    <x v="176"/>
    <b v="0"/>
    <m/>
    <m/>
    <m/>
    <m/>
    <m/>
    <s v="0055A000008iLoOQAU"/>
    <b v="0"/>
    <d v="2021-05-26T19:53:12"/>
    <m/>
    <b v="0"/>
    <m/>
    <m/>
    <b v="0"/>
    <d v="2021-02-01T00:00:00"/>
    <n v="2"/>
    <n v="2021"/>
    <s v="Pipeline"/>
    <s v="Pipeline"/>
    <b v="0"/>
    <b v="0"/>
    <m/>
    <b v="1"/>
    <b v="0"/>
    <b v="0"/>
    <x v="17"/>
    <b v="0"/>
    <m/>
    <x v="0"/>
    <d v="2021-06-23T00:00:00"/>
    <s v="0055A000008iLoOQAU"/>
    <d v="2021-06-24T16:19:05"/>
    <m/>
    <m/>
    <d v="2021-05-26T00:00:00"/>
    <m/>
    <b v="0"/>
    <m/>
    <m/>
    <s v="Referral"/>
    <m/>
    <m/>
    <m/>
    <m/>
    <m/>
    <x v="1897"/>
    <x v="0"/>
    <b v="0"/>
    <m/>
    <m/>
    <m/>
    <s v="0055A000008iLoOQAU"/>
    <s v="01s5A000005xBspQAE"/>
    <m/>
    <m/>
    <s v="0033100002vj8iQAAQ"/>
    <s v="Service"/>
    <s v="ZipChip"/>
    <m/>
    <m/>
    <s v="0125A000001ESVfQAO"/>
    <b v="0"/>
    <m/>
    <b v="0"/>
    <m/>
    <m/>
    <x v="5"/>
    <b v="0"/>
    <d v="2021-06-29T20:34:55"/>
    <s v="0055A000008iLmcQAE"/>
    <m/>
    <b v="0"/>
    <x v="0"/>
    <n v="0"/>
    <n v="0"/>
    <n v="6500"/>
    <n v="0"/>
    <x v="296"/>
    <n v="30"/>
    <n v="0"/>
  </r>
  <r>
    <s v="0015A00002DSr9HQAT"/>
    <b v="0"/>
    <m/>
    <b v="0"/>
    <m/>
    <m/>
    <m/>
    <x v="323"/>
    <b v="0"/>
    <m/>
    <m/>
    <s v="0035A00003orq52QAA"/>
    <m/>
    <m/>
    <s v="00531000007KAu8AAG"/>
    <b v="0"/>
    <d v="2021-05-17T09:48:11"/>
    <m/>
    <b v="0"/>
    <m/>
    <m/>
    <b v="0"/>
    <d v="2021-02-01T00:00:00"/>
    <n v="2"/>
    <n v="2021"/>
    <s v="Forecast"/>
    <s v="Commit"/>
    <b v="0"/>
    <b v="0"/>
    <m/>
    <b v="1"/>
    <b v="0"/>
    <b v="0"/>
    <x v="15"/>
    <b v="0"/>
    <s v="Auto-Bi"/>
    <x v="0"/>
    <m/>
    <s v="0055A00000BclF5QAJ"/>
    <d v="2021-06-01T19:07:06"/>
    <m/>
    <d v="2021-05-26T14:25:58"/>
    <d v="2021-05-26T00:00:00"/>
    <m/>
    <b v="0"/>
    <m/>
    <m/>
    <s v="Field Sales"/>
    <m/>
    <m/>
    <s v="Bruker"/>
    <s v="ESI TOF  (TIMS, Compact, Micro, Maxis)"/>
    <m/>
    <x v="1898"/>
    <x v="0"/>
    <b v="0"/>
    <m/>
    <m/>
    <m/>
    <s v="00531000007KAu8AAG"/>
    <s v="01s5A000005xBsuQAE"/>
    <s v="Biotherapeutics"/>
    <m/>
    <s v="0035A00003orq52QAA"/>
    <s v="Consumables"/>
    <s v="ZipChip"/>
    <m/>
    <m/>
    <s v="0125A000001ESVfQAO"/>
    <b v="0"/>
    <m/>
    <b v="0"/>
    <m/>
    <m/>
    <x v="10"/>
    <b v="0"/>
    <d v="2021-06-29T20:34:55"/>
    <s v="0055A00000Bd4jEQAR"/>
    <m/>
    <b v="0"/>
    <x v="0"/>
    <n v="2"/>
    <n v="1"/>
    <n v="16819"/>
    <n v="0"/>
    <x v="670"/>
    <n v="100"/>
    <n v="0"/>
  </r>
  <r>
    <s v="0015A00002FTsGQQA1"/>
    <b v="0"/>
    <m/>
    <b v="0"/>
    <s v="7016e000001eRX2AAM"/>
    <m/>
    <m/>
    <x v="324"/>
    <b v="0"/>
    <m/>
    <m/>
    <s v="0035A00003nZXuLQAW"/>
    <m/>
    <m/>
    <s v="0055A000008iLoOQAU"/>
    <b v="0"/>
    <d v="2021-06-21T12:48:38"/>
    <m/>
    <b v="0"/>
    <m/>
    <m/>
    <b v="0"/>
    <d v="2021-03-01T00:00:00"/>
    <n v="3"/>
    <n v="2021"/>
    <s v="Pipeline"/>
    <s v="Pipeline"/>
    <b v="0"/>
    <b v="0"/>
    <m/>
    <b v="1"/>
    <b v="0"/>
    <b v="0"/>
    <x v="15"/>
    <b v="0"/>
    <m/>
    <x v="0"/>
    <d v="2021-06-29T00:00:00"/>
    <s v="0055A000008iLoOQAU"/>
    <d v="2021-06-29T17:14:29"/>
    <m/>
    <m/>
    <d v="2021-06-21T00:00:00"/>
    <m/>
    <b v="0"/>
    <m/>
    <m/>
    <s v="Field Sales"/>
    <m/>
    <m/>
    <m/>
    <m/>
    <m/>
    <x v="1899"/>
    <x v="0"/>
    <b v="0"/>
    <m/>
    <m/>
    <m/>
    <s v="0055A000008iLoOQAU"/>
    <s v="01s5A000005xBspQAE"/>
    <m/>
    <m/>
    <s v="0035A00003nZXuLQAW"/>
    <s v="Consumables"/>
    <s v="Rebel"/>
    <m/>
    <m/>
    <s v="0125A000001ESVfQAO"/>
    <b v="0"/>
    <m/>
    <b v="0"/>
    <m/>
    <m/>
    <x v="5"/>
    <b v="0"/>
    <d v="2021-06-29T20:34:55"/>
    <s v="0055A000008iLmcQAE"/>
    <m/>
    <b v="0"/>
    <x v="0"/>
    <n v="0"/>
    <n v="0"/>
    <n v="22800"/>
    <n v="0"/>
    <x v="671"/>
    <n v="30"/>
    <n v="0"/>
  </r>
  <r>
    <s v="0015A00002JM1sYQAT"/>
    <b v="0"/>
    <m/>
    <b v="0"/>
    <s v="7016e000001eRX2AAM"/>
    <m/>
    <m/>
    <x v="319"/>
    <b v="0"/>
    <m/>
    <m/>
    <s v="0035A00003oqXxeQAE"/>
    <m/>
    <m/>
    <s v="0055A000008iLoOQAU"/>
    <b v="0"/>
    <d v="2021-06-23T13:24:18"/>
    <m/>
    <b v="0"/>
    <m/>
    <m/>
    <b v="0"/>
    <d v="2021-03-01T00:00:00"/>
    <n v="3"/>
    <n v="2021"/>
    <s v="Pipeline"/>
    <s v="Pipeline"/>
    <b v="0"/>
    <b v="0"/>
    <m/>
    <b v="1"/>
    <b v="0"/>
    <b v="0"/>
    <x v="15"/>
    <b v="0"/>
    <m/>
    <x v="0"/>
    <d v="2021-06-23T00:00:00"/>
    <s v="0055A000008iLoOQAU"/>
    <d v="2021-06-23T13:28:09"/>
    <m/>
    <m/>
    <d v="2021-06-23T00:00:00"/>
    <m/>
    <b v="0"/>
    <m/>
    <m/>
    <s v="Other"/>
    <m/>
    <m/>
    <m/>
    <m/>
    <m/>
    <x v="1900"/>
    <x v="0"/>
    <b v="0"/>
    <m/>
    <m/>
    <m/>
    <s v="0055A000008iLoOQAU"/>
    <s v="01s5A000005xBspQAE"/>
    <m/>
    <m/>
    <s v="0035A00003oqXxeQAE"/>
    <s v="Service"/>
    <s v="Rebel"/>
    <m/>
    <m/>
    <s v="0125A000001ESVfQAO"/>
    <b v="0"/>
    <m/>
    <b v="0"/>
    <m/>
    <m/>
    <x v="5"/>
    <b v="0"/>
    <d v="2021-06-29T20:34:55"/>
    <s v="0055A000008iLmcQAE"/>
    <m/>
    <b v="0"/>
    <x v="0"/>
    <n v="0"/>
    <n v="0"/>
    <n v="104661"/>
    <n v="0"/>
    <x v="672"/>
    <n v="30"/>
    <n v="0"/>
  </r>
  <r>
    <s v="0013100001mwsqbAAA"/>
    <b v="0"/>
    <m/>
    <b v="0"/>
    <s v="7016e000001eRX2AAM"/>
    <m/>
    <m/>
    <x v="325"/>
    <b v="0"/>
    <m/>
    <m/>
    <s v="0035A00003opzddQAA"/>
    <m/>
    <m/>
    <s v="0055A000008iLoOQAU"/>
    <b v="0"/>
    <d v="2021-06-24T13:13:21"/>
    <m/>
    <b v="0"/>
    <m/>
    <m/>
    <b v="0"/>
    <d v="2021-03-01T00:00:00"/>
    <n v="3"/>
    <n v="2021"/>
    <s v="Pipeline"/>
    <s v="Pipeline"/>
    <b v="0"/>
    <b v="0"/>
    <m/>
    <b v="1"/>
    <b v="0"/>
    <b v="0"/>
    <x v="15"/>
    <b v="0"/>
    <m/>
    <x v="0"/>
    <m/>
    <s v="0055A000008iLoOQAU"/>
    <d v="2021-06-24T13:36:59"/>
    <m/>
    <m/>
    <d v="2021-06-24T00:00:00"/>
    <m/>
    <b v="0"/>
    <m/>
    <m/>
    <s v="Inside Sales"/>
    <m/>
    <m/>
    <m/>
    <m/>
    <m/>
    <x v="1901"/>
    <x v="0"/>
    <b v="0"/>
    <m/>
    <m/>
    <m/>
    <s v="0055A000008iLoOQAU"/>
    <s v="01s5A000005xBspQAE"/>
    <m/>
    <m/>
    <s v="0035A00003opzddQAA"/>
    <s v="Service"/>
    <s v="Rebel"/>
    <m/>
    <m/>
    <s v="0125A000001ESVfQAO"/>
    <b v="0"/>
    <m/>
    <b v="0"/>
    <m/>
    <m/>
    <x v="5"/>
    <b v="0"/>
    <d v="2021-06-29T20:34:55"/>
    <s v="0055A000008iLmcQAE"/>
    <m/>
    <b v="0"/>
    <x v="0"/>
    <n v="0"/>
    <n v="0"/>
    <n v="114106"/>
    <n v="0"/>
    <x v="673"/>
    <n v="30"/>
    <n v="0"/>
  </r>
  <r>
    <s v="0015A00002CTbnIQAT"/>
    <b v="0"/>
    <m/>
    <b v="0"/>
    <m/>
    <m/>
    <m/>
    <x v="261"/>
    <b v="0"/>
    <m/>
    <m/>
    <s v="0035A00003mdz7tQAA"/>
    <m/>
    <m/>
    <s v="0055A00000BcmS5QAJ"/>
    <b v="0"/>
    <d v="2021-06-15T19:58:43"/>
    <m/>
    <b v="0"/>
    <m/>
    <m/>
    <b v="0"/>
    <d v="2021-03-01T00:00:00"/>
    <n v="3"/>
    <n v="2021"/>
    <s v="Pipeline"/>
    <s v="Pipeline"/>
    <b v="0"/>
    <b v="0"/>
    <m/>
    <b v="1"/>
    <b v="0"/>
    <b v="0"/>
    <x v="15"/>
    <b v="0"/>
    <m/>
    <x v="0"/>
    <m/>
    <s v="0055A00000BcmS5QAJ"/>
    <d v="2021-06-16T12:41:25"/>
    <m/>
    <d v="2021-06-16T12:41:24"/>
    <d v="2021-06-16T00:00:00"/>
    <m/>
    <b v="0"/>
    <m/>
    <m/>
    <s v="Website"/>
    <m/>
    <m/>
    <m/>
    <m/>
    <m/>
    <x v="1902"/>
    <x v="0"/>
    <b v="0"/>
    <m/>
    <m/>
    <m/>
    <s v="0055A00000BcmS5QAJ"/>
    <s v="01s5A000005xBsuQAE"/>
    <m/>
    <m/>
    <s v="0035A00003mdz7tQAA"/>
    <s v="Service"/>
    <s v="Rebel"/>
    <m/>
    <m/>
    <s v="0125A000001ESVfQAO"/>
    <b v="0"/>
    <m/>
    <b v="0"/>
    <m/>
    <m/>
    <x v="5"/>
    <b v="0"/>
    <d v="2021-06-29T20:34:55"/>
    <s v="0056e00000BdE5OAAV"/>
    <m/>
    <b v="0"/>
    <x v="0"/>
    <n v="0"/>
    <n v="0"/>
    <n v="131222"/>
    <n v="0"/>
    <x v="674"/>
    <n v="30"/>
    <n v="0"/>
  </r>
  <r>
    <s v="0013100001puTb4AAE"/>
    <b v="0"/>
    <m/>
    <b v="0"/>
    <s v="7015A000001zN1LQAU"/>
    <m/>
    <m/>
    <x v="326"/>
    <b v="0"/>
    <m/>
    <m/>
    <s v="0035A00003WpFHDQA3"/>
    <m/>
    <m/>
    <s v="0055A000008iLoOQAU"/>
    <b v="0"/>
    <d v="2021-06-16T15:09:59"/>
    <m/>
    <b v="0"/>
    <m/>
    <m/>
    <b v="0"/>
    <d v="2021-03-01T00:00:00"/>
    <n v="3"/>
    <n v="2021"/>
    <s v="Pipeline"/>
    <s v="Pipeline"/>
    <b v="0"/>
    <b v="0"/>
    <m/>
    <b v="1"/>
    <b v="0"/>
    <b v="0"/>
    <x v="15"/>
    <b v="0"/>
    <s v="Auto-Ti"/>
    <x v="0"/>
    <d v="2021-06-29T00:00:00"/>
    <s v="0055A000008iLoOQAU"/>
    <d v="2021-06-16T15:11:01"/>
    <m/>
    <m/>
    <d v="2021-06-16T00:00:00"/>
    <m/>
    <b v="0"/>
    <m/>
    <m/>
    <s v="Website"/>
    <m/>
    <m/>
    <m/>
    <m/>
    <m/>
    <x v="1903"/>
    <x v="0"/>
    <b v="0"/>
    <m/>
    <m/>
    <m/>
    <s v="0055A000008iLoOQAU"/>
    <s v="01s5A000005xBspQAE"/>
    <m/>
    <m/>
    <s v="0035A00003WpFHDQA3"/>
    <s v="Service"/>
    <s v="ZipChip"/>
    <m/>
    <m/>
    <s v="0125A000001ESVfQAO"/>
    <b v="0"/>
    <m/>
    <b v="0"/>
    <m/>
    <m/>
    <x v="5"/>
    <b v="0"/>
    <d v="2021-06-29T20:34:55"/>
    <s v="0055A000008iLmcQAE"/>
    <m/>
    <b v="0"/>
    <x v="0"/>
    <n v="0"/>
    <n v="0"/>
    <n v="13950"/>
    <n v="0"/>
    <x v="675"/>
    <n v="30"/>
    <n v="0"/>
  </r>
  <r>
    <s v="0015A00002DOth8QAD"/>
    <b v="0"/>
    <m/>
    <b v="0"/>
    <m/>
    <m/>
    <m/>
    <x v="284"/>
    <b v="0"/>
    <m/>
    <m/>
    <s v="0035A00003pox2wQAA"/>
    <m/>
    <m/>
    <s v="0055A00000Bnt5cQAB"/>
    <b v="0"/>
    <d v="2021-07-01T14:16:11"/>
    <m/>
    <b v="0"/>
    <m/>
    <m/>
    <b v="0"/>
    <d v="2021-03-01T00:00:00"/>
    <n v="3"/>
    <n v="2021"/>
    <s v="Pipeline"/>
    <s v="Pipeline"/>
    <b v="0"/>
    <b v="0"/>
    <m/>
    <b v="1"/>
    <b v="0"/>
    <b v="0"/>
    <x v="26"/>
    <b v="0"/>
    <m/>
    <x v="0"/>
    <m/>
    <s v="0055A00000Bnt5cQAB"/>
    <d v="2021-07-01T14:16:47"/>
    <m/>
    <m/>
    <d v="2021-07-01T00:00:00"/>
    <m/>
    <b v="0"/>
    <m/>
    <m/>
    <s v="Eblasts"/>
    <m/>
    <m/>
    <m/>
    <m/>
    <m/>
    <x v="1904"/>
    <x v="0"/>
    <b v="0"/>
    <m/>
    <m/>
    <m/>
    <s v="0055A00000Bnt5cQAB"/>
    <s v="01s5A000005xBspQAE"/>
    <m/>
    <m/>
    <s v="0035A00003pox2wQAA"/>
    <s v="System"/>
    <s v="ZipChip"/>
    <m/>
    <m/>
    <s v="0125A000001ESVfQAO"/>
    <b v="0"/>
    <m/>
    <b v="0"/>
    <m/>
    <m/>
    <x v="3"/>
    <b v="0"/>
    <d v="2021-07-01T14:16:47"/>
    <s v="0055A000008iLmcQAE"/>
    <m/>
    <b v="0"/>
    <x v="0"/>
    <n v="0"/>
    <n v="0"/>
    <n v="10000"/>
    <n v="0"/>
    <x v="676"/>
    <n v="5"/>
    <n v="0"/>
  </r>
  <r>
    <s v="0013100001puTdTAAU"/>
    <b v="0"/>
    <m/>
    <b v="0"/>
    <s v="7016e000001eRX2AAM"/>
    <m/>
    <m/>
    <x v="327"/>
    <b v="0"/>
    <m/>
    <m/>
    <s v="0035A00003k8dpFQAQ"/>
    <m/>
    <m/>
    <s v="0055A000008iLoOQAU"/>
    <b v="0"/>
    <d v="2021-05-20T15:34:37"/>
    <m/>
    <b v="0"/>
    <m/>
    <m/>
    <b v="0"/>
    <d v="2021-03-01T00:00:00"/>
    <n v="3"/>
    <n v="2021"/>
    <s v="Forecast"/>
    <s v="Commit"/>
    <b v="0"/>
    <b v="0"/>
    <m/>
    <b v="1"/>
    <b v="0"/>
    <b v="0"/>
    <x v="15"/>
    <b v="0"/>
    <m/>
    <x v="0"/>
    <d v="2021-06-10T00:00:00"/>
    <s v="0055A000008iLoOQAU"/>
    <d v="2021-06-23T15:28:43"/>
    <m/>
    <d v="2021-06-04T14:20:26"/>
    <d v="2021-06-04T00:00:00"/>
    <m/>
    <b v="0"/>
    <m/>
    <m/>
    <s v="Other"/>
    <m/>
    <m/>
    <m/>
    <m/>
    <m/>
    <x v="1905"/>
    <x v="0"/>
    <b v="0"/>
    <m/>
    <m/>
    <m/>
    <s v="0055A000008iLoOQAU"/>
    <s v="01s5A000005xBspQAE"/>
    <m/>
    <m/>
    <s v="0035A00003k8dpFQAQ"/>
    <s v="Consumables"/>
    <s v="Rebel"/>
    <m/>
    <m/>
    <s v="0125A000001ESVfQAO"/>
    <b v="0"/>
    <m/>
    <b v="0"/>
    <m/>
    <m/>
    <x v="10"/>
    <b v="0"/>
    <d v="2021-06-29T20:34:55"/>
    <s v="0056e00000Bd8OtAAJ"/>
    <m/>
    <b v="0"/>
    <x v="0"/>
    <n v="1"/>
    <n v="1"/>
    <n v="16000"/>
    <n v="0"/>
    <x v="677"/>
    <n v="90"/>
    <n v="0"/>
  </r>
  <r>
    <s v="0015A00002G7ADeQAN"/>
    <b v="0"/>
    <m/>
    <b v="0"/>
    <m/>
    <m/>
    <m/>
    <x v="40"/>
    <b v="0"/>
    <m/>
    <m/>
    <s v="0035A00003fJuHRQA0"/>
    <m/>
    <m/>
    <s v="00531000007KAu8AAG"/>
    <b v="0"/>
    <d v="2021-05-18T15:06:06"/>
    <m/>
    <b v="0"/>
    <m/>
    <m/>
    <b v="0"/>
    <d v="2021-03-01T00:00:00"/>
    <n v="3"/>
    <n v="2021"/>
    <s v="Pipeline"/>
    <s v="Pipeline"/>
    <b v="0"/>
    <b v="0"/>
    <m/>
    <b v="1"/>
    <b v="0"/>
    <b v="0"/>
    <x v="15"/>
    <b v="0"/>
    <s v="Auto-Classic"/>
    <x v="0"/>
    <m/>
    <s v="00531000007KAu8AAG"/>
    <d v="2021-06-15T09:51:46"/>
    <m/>
    <d v="2021-06-09T09:36:44"/>
    <d v="2021-06-09T00:00:00"/>
    <m/>
    <b v="0"/>
    <m/>
    <m/>
    <s v="Field Sales"/>
    <m/>
    <m/>
    <s v="Thermo"/>
    <s v="QE Plus, HF, HF-X  (NO biopharma)"/>
    <m/>
    <x v="1906"/>
    <x v="0"/>
    <b v="0"/>
    <m/>
    <m/>
    <m/>
    <s v="00531000007KAu8AAG"/>
    <s v="01s5A000005xBsuQAE"/>
    <s v="Biotherapeutics"/>
    <m/>
    <s v="0035A00003fJuHRQA0"/>
    <s v="Consumables"/>
    <s v="ZipChip"/>
    <m/>
    <m/>
    <s v="0125A000001ESVfQAO"/>
    <b v="0"/>
    <m/>
    <b v="0"/>
    <m/>
    <m/>
    <x v="3"/>
    <b v="0"/>
    <d v="2021-06-29T20:34:55"/>
    <s v="0055A00000Bd4jEQAR"/>
    <m/>
    <b v="0"/>
    <x v="0"/>
    <n v="3"/>
    <n v="1"/>
    <n v="6567"/>
    <n v="0"/>
    <x v="678"/>
    <n v="5"/>
    <n v="0"/>
  </r>
  <r>
    <s v="0013100001fqwyfAAA"/>
    <b v="0"/>
    <m/>
    <b v="0"/>
    <m/>
    <m/>
    <m/>
    <x v="328"/>
    <b v="0"/>
    <m/>
    <m/>
    <m/>
    <m/>
    <m/>
    <s v="0055A000008iLoOQAU"/>
    <b v="0"/>
    <d v="2021-05-24T20:55:50"/>
    <m/>
    <b v="0"/>
    <m/>
    <m/>
    <b v="0"/>
    <d v="2021-03-01T00:00:00"/>
    <n v="3"/>
    <n v="2021"/>
    <s v="Pipeline"/>
    <s v="Pipeline"/>
    <b v="0"/>
    <b v="0"/>
    <m/>
    <b v="1"/>
    <b v="0"/>
    <b v="0"/>
    <x v="15"/>
    <b v="0"/>
    <m/>
    <x v="0"/>
    <m/>
    <s v="0055A000008iLoOQAU"/>
    <d v="2021-06-23T15:32:57"/>
    <m/>
    <m/>
    <d v="2021-05-24T00:00:00"/>
    <m/>
    <b v="0"/>
    <m/>
    <m/>
    <s v="Inside Sales"/>
    <m/>
    <m/>
    <m/>
    <m/>
    <m/>
    <x v="1907"/>
    <x v="0"/>
    <b v="0"/>
    <m/>
    <m/>
    <m/>
    <s v="0055A000008iLoOQAU"/>
    <s v="01s5A000005xBspQAE"/>
    <m/>
    <m/>
    <s v="0035A00003CcDJvQAN"/>
    <s v="Service"/>
    <s v="ZipChip"/>
    <s v="0035A00003CcDJvQAN"/>
    <m/>
    <s v="0125A000001ESVfQAO"/>
    <b v="0"/>
    <m/>
    <b v="0"/>
    <m/>
    <m/>
    <x v="5"/>
    <b v="0"/>
    <d v="2021-06-29T20:34:55"/>
    <s v="0055A000008iLmcQAE"/>
    <m/>
    <b v="0"/>
    <x v="0"/>
    <n v="1"/>
    <n v="1"/>
    <n v="8950"/>
    <n v="0"/>
    <x v="181"/>
    <n v="30"/>
    <n v="0"/>
  </r>
  <r>
    <s v="0013100001fqwyfAAA"/>
    <b v="0"/>
    <m/>
    <b v="0"/>
    <s v="7015A000001zMbNQAU"/>
    <m/>
    <m/>
    <x v="328"/>
    <b v="0"/>
    <m/>
    <m/>
    <s v="0035A00003VxzAHQAZ"/>
    <m/>
    <m/>
    <s v="0055A000008iLoOQAU"/>
    <b v="0"/>
    <d v="2021-05-25T00:19:27"/>
    <m/>
    <b v="0"/>
    <m/>
    <m/>
    <b v="0"/>
    <d v="2021-03-01T00:00:00"/>
    <n v="3"/>
    <n v="2021"/>
    <s v="Pipeline"/>
    <s v="Pipeline"/>
    <b v="0"/>
    <b v="0"/>
    <m/>
    <b v="1"/>
    <b v="0"/>
    <b v="0"/>
    <x v="15"/>
    <b v="0"/>
    <m/>
    <x v="0"/>
    <d v="2021-05-27T00:00:00"/>
    <s v="0055A000008iLoOQAU"/>
    <d v="2021-06-23T15:34:08"/>
    <m/>
    <m/>
    <d v="2021-05-24T00:00:00"/>
    <m/>
    <b v="0"/>
    <m/>
    <m/>
    <s v="eApp Note"/>
    <m/>
    <m/>
    <m/>
    <m/>
    <m/>
    <x v="1908"/>
    <x v="0"/>
    <b v="0"/>
    <m/>
    <m/>
    <m/>
    <s v="0055A000008iLoOQAU"/>
    <s v="01s5A000005xBspQAE"/>
    <m/>
    <m/>
    <s v="0035A00003VxzAHQAZ"/>
    <s v="Service"/>
    <s v="ZipChip"/>
    <m/>
    <m/>
    <s v="0125A000001ESVfQAO"/>
    <b v="0"/>
    <m/>
    <b v="0"/>
    <m/>
    <m/>
    <x v="5"/>
    <b v="0"/>
    <d v="2021-06-29T20:34:55"/>
    <s v="0055A000008iLmcQAE"/>
    <m/>
    <b v="0"/>
    <x v="0"/>
    <n v="1"/>
    <n v="1"/>
    <n v="8950"/>
    <n v="0"/>
    <x v="181"/>
    <n v="30"/>
    <n v="0"/>
  </r>
  <r>
    <s v="0015A000027SCCiQAO"/>
    <b v="0"/>
    <m/>
    <b v="0"/>
    <m/>
    <m/>
    <m/>
    <x v="235"/>
    <b v="0"/>
    <m/>
    <m/>
    <s v="0035A00003VEfIeQAL"/>
    <m/>
    <m/>
    <s v="0055A000008iLoOQAU"/>
    <b v="0"/>
    <d v="2021-06-07T23:58:20"/>
    <m/>
    <b v="0"/>
    <m/>
    <m/>
    <b v="0"/>
    <d v="2021-03-01T00:00:00"/>
    <n v="3"/>
    <n v="2021"/>
    <s v="Pipeline"/>
    <s v="Pipeline"/>
    <b v="0"/>
    <b v="0"/>
    <m/>
    <b v="1"/>
    <b v="0"/>
    <b v="0"/>
    <x v="15"/>
    <b v="0"/>
    <s v="Manual-Ti"/>
    <x v="0"/>
    <d v="2021-06-29T00:00:00"/>
    <s v="0055A000008iLoOQAU"/>
    <d v="2021-06-28T21:48:25"/>
    <m/>
    <m/>
    <d v="2021-06-07T00:00:00"/>
    <m/>
    <b v="0"/>
    <m/>
    <m/>
    <s v="Other"/>
    <m/>
    <m/>
    <m/>
    <m/>
    <m/>
    <x v="1909"/>
    <x v="0"/>
    <b v="0"/>
    <m/>
    <m/>
    <m/>
    <s v="0055A000008iLoOQAU"/>
    <s v="01s5A000005xBspQAE"/>
    <m/>
    <m/>
    <s v="0035A00003VEfIeQAL"/>
    <s v="System"/>
    <s v="ZipChip"/>
    <m/>
    <m/>
    <s v="0125A000001ESVfQAO"/>
    <b v="0"/>
    <m/>
    <b v="0"/>
    <m/>
    <m/>
    <x v="5"/>
    <b v="0"/>
    <d v="2021-06-29T20:34:55"/>
    <s v="0055A000008iLmcQAE"/>
    <m/>
    <b v="0"/>
    <x v="0"/>
    <n v="1"/>
    <n v="1"/>
    <n v="2985"/>
    <n v="0"/>
    <x v="679"/>
    <n v="30"/>
    <n v="0"/>
  </r>
  <r>
    <s v="0015A00002G7ADeQAN"/>
    <b v="0"/>
    <m/>
    <b v="0"/>
    <m/>
    <m/>
    <m/>
    <x v="40"/>
    <b v="0"/>
    <m/>
    <m/>
    <s v="0035A00003fJuHRQA0"/>
    <m/>
    <m/>
    <s v="00531000007KAu8AAG"/>
    <b v="0"/>
    <d v="2021-05-19T10:13:02"/>
    <m/>
    <b v="0"/>
    <m/>
    <m/>
    <b v="0"/>
    <d v="2021-03-01T00:00:00"/>
    <n v="3"/>
    <n v="2021"/>
    <s v="Pipeline"/>
    <s v="Pipeline"/>
    <b v="0"/>
    <b v="0"/>
    <m/>
    <b v="1"/>
    <b v="0"/>
    <b v="0"/>
    <x v="15"/>
    <b v="0"/>
    <s v="Auto-Ti"/>
    <x v="0"/>
    <m/>
    <s v="00531000007KAu8AAG"/>
    <d v="2021-06-15T09:49:30"/>
    <m/>
    <d v="2021-06-09T09:33:42"/>
    <d v="2021-06-09T00:00:00"/>
    <m/>
    <b v="0"/>
    <m/>
    <m/>
    <s v="Field Sales"/>
    <m/>
    <m/>
    <s v="Thermo"/>
    <s v="Fusion Lumos"/>
    <m/>
    <x v="1910"/>
    <x v="0"/>
    <b v="0"/>
    <m/>
    <m/>
    <m/>
    <s v="00531000007KAu8AAG"/>
    <s v="01s5A000005xBsuQAE"/>
    <s v="Biotherapeutics"/>
    <m/>
    <s v="0035A00003fJuHRQA0"/>
    <s v="System"/>
    <s v="ZipChip"/>
    <m/>
    <m/>
    <s v="0125A000001ESVfQAO"/>
    <b v="0"/>
    <m/>
    <b v="0"/>
    <m/>
    <m/>
    <x v="3"/>
    <b v="0"/>
    <d v="2021-06-29T20:34:55"/>
    <s v="0055A00000Bd4jEQAR"/>
    <m/>
    <b v="0"/>
    <x v="0"/>
    <n v="3"/>
    <n v="1"/>
    <n v="52222.5"/>
    <n v="0"/>
    <x v="680"/>
    <n v="5"/>
    <n v="0"/>
  </r>
  <r>
    <s v="0016w00000V86gUAAR"/>
    <b v="0"/>
    <m/>
    <b v="0"/>
    <m/>
    <m/>
    <m/>
    <x v="272"/>
    <b v="0"/>
    <m/>
    <m/>
    <m/>
    <m/>
    <m/>
    <s v="0055A00000BclF5QAJ"/>
    <b v="0"/>
    <d v="2021-10-11T17:38:53"/>
    <m/>
    <b v="0"/>
    <m/>
    <m/>
    <b v="0"/>
    <d v="2021-04-01T00:00:00"/>
    <n v="4"/>
    <n v="2021"/>
    <s v="Pipeline"/>
    <s v="Pipeline"/>
    <b v="0"/>
    <b v="0"/>
    <m/>
    <b v="1"/>
    <b v="0"/>
    <b v="0"/>
    <x v="17"/>
    <b v="0"/>
    <m/>
    <x v="0"/>
    <m/>
    <s v="0055A00000BclF5QAJ"/>
    <d v="2021-12-17T14:36:29"/>
    <m/>
    <m/>
    <d v="2021-10-11T00:00:00"/>
    <m/>
    <b v="0"/>
    <m/>
    <m/>
    <s v="Field Sales"/>
    <m/>
    <m/>
    <m/>
    <m/>
    <m/>
    <x v="1911"/>
    <x v="0"/>
    <b v="0"/>
    <m/>
    <m/>
    <m/>
    <s v="0055A00000Bd4j9QAB"/>
    <s v="01s5A000005xBspQAE"/>
    <m/>
    <m/>
    <s v="0036w00000JnOODAA3"/>
    <s v="System"/>
    <s v="Rebel"/>
    <m/>
    <m/>
    <s v="0125A000001ESVfQAO"/>
    <b v="0"/>
    <m/>
    <b v="0"/>
    <m/>
    <m/>
    <x v="3"/>
    <b v="0"/>
    <d v="2021-12-17T14:36:29"/>
    <s v="0055A000008iLmcQAE"/>
    <m/>
    <b v="0"/>
    <x v="0"/>
    <n v="0"/>
    <n v="0"/>
    <n v="252672"/>
    <n v="0"/>
    <x v="681"/>
    <n v="5"/>
    <n v="0"/>
  </r>
  <r>
    <s v="0016w00000V86gUAAR"/>
    <b v="0"/>
    <m/>
    <b v="0"/>
    <m/>
    <m/>
    <m/>
    <x v="10"/>
    <b v="0"/>
    <m/>
    <m/>
    <m/>
    <m/>
    <m/>
    <s v="0055A00000BclF5QAJ"/>
    <b v="0"/>
    <d v="2021-11-30T16:18:35"/>
    <m/>
    <b v="0"/>
    <m/>
    <m/>
    <b v="0"/>
    <d v="2021-04-01T00:00:00"/>
    <n v="4"/>
    <n v="2021"/>
    <s v="Pipeline"/>
    <s v="Pipeline"/>
    <b v="0"/>
    <b v="0"/>
    <m/>
    <b v="1"/>
    <b v="0"/>
    <b v="0"/>
    <x v="17"/>
    <b v="0"/>
    <m/>
    <x v="0"/>
    <m/>
    <s v="0055A00000BclF5QAJ"/>
    <d v="2021-12-17T14:36:29"/>
    <m/>
    <d v="2021-11-30T16:20:31"/>
    <d v="2021-12-01T00:00:00"/>
    <m/>
    <b v="0"/>
    <m/>
    <m/>
    <s v="Field Sales"/>
    <m/>
    <m/>
    <m/>
    <m/>
    <m/>
    <x v="1912"/>
    <x v="0"/>
    <b v="0"/>
    <m/>
    <m/>
    <m/>
    <s v="0055A00000Bd4j9QAB"/>
    <s v="01s5A000005xBspQAE"/>
    <m/>
    <m/>
    <s v="0036w00000JnOODAA3"/>
    <s v="System"/>
    <s v="Rebel"/>
    <m/>
    <m/>
    <s v="0125A000001ESVfQAO"/>
    <b v="0"/>
    <m/>
    <b v="0"/>
    <m/>
    <m/>
    <x v="3"/>
    <b v="0"/>
    <d v="2021-12-17T14:36:29"/>
    <s v="0055A000008iLmcQAE"/>
    <m/>
    <b v="0"/>
    <x v="0"/>
    <n v="0"/>
    <n v="0"/>
    <n v="155872"/>
    <n v="0"/>
    <x v="682"/>
    <n v="5"/>
    <n v="0"/>
  </r>
  <r>
    <s v="0016w00000V86gUAAR"/>
    <b v="0"/>
    <m/>
    <b v="0"/>
    <m/>
    <m/>
    <m/>
    <x v="329"/>
    <b v="0"/>
    <m/>
    <m/>
    <m/>
    <m/>
    <m/>
    <s v="0055A00000BclF5QAJ"/>
    <b v="0"/>
    <d v="2021-10-11T17:39:31"/>
    <m/>
    <b v="0"/>
    <m/>
    <m/>
    <b v="0"/>
    <d v="2021-04-01T00:00:00"/>
    <n v="4"/>
    <n v="2021"/>
    <s v="Pipeline"/>
    <s v="Pipeline"/>
    <b v="0"/>
    <b v="0"/>
    <m/>
    <b v="1"/>
    <b v="0"/>
    <b v="0"/>
    <x v="17"/>
    <b v="0"/>
    <m/>
    <x v="0"/>
    <m/>
    <s v="0055A00000BclF5QAJ"/>
    <d v="2021-12-17T14:36:29"/>
    <m/>
    <d v="2021-10-26T19:52:30"/>
    <d v="2021-10-27T00:00:00"/>
    <m/>
    <b v="0"/>
    <m/>
    <m/>
    <s v="Field Sales"/>
    <m/>
    <m/>
    <m/>
    <m/>
    <m/>
    <x v="1913"/>
    <x v="0"/>
    <b v="0"/>
    <m/>
    <m/>
    <m/>
    <s v="0055A00000Bd4j9QAB"/>
    <s v="01s5A000005xBspQAE"/>
    <m/>
    <m/>
    <s v="0036w00000JnOODAA3"/>
    <s v="System"/>
    <s v="Rebel"/>
    <m/>
    <s v="0Q06w0000005wTzCAI"/>
    <s v="0125A000001ESVfQAO"/>
    <b v="0"/>
    <m/>
    <b v="0"/>
    <m/>
    <m/>
    <x v="5"/>
    <b v="0"/>
    <d v="2021-12-17T14:36:29"/>
    <s v="0055A000008iLmcQAE"/>
    <m/>
    <b v="0"/>
    <x v="0"/>
    <n v="0"/>
    <n v="0"/>
    <n v="363278"/>
    <n v="0"/>
    <x v="683"/>
    <n v="30"/>
    <n v="0"/>
  </r>
  <r>
    <s v="0016w00000V86gUAAR"/>
    <b v="0"/>
    <m/>
    <b v="0"/>
    <m/>
    <m/>
    <m/>
    <x v="316"/>
    <b v="0"/>
    <m/>
    <m/>
    <s v="0036w00000JnOODAA3"/>
    <m/>
    <m/>
    <s v="0055A000008iLoOQAU"/>
    <b v="0"/>
    <d v="2021-12-20T18:45:35"/>
    <m/>
    <b v="0"/>
    <m/>
    <m/>
    <b v="0"/>
    <d v="2021-04-01T00:00:00"/>
    <n v="4"/>
    <n v="2021"/>
    <s v="Pipeline"/>
    <s v="Pipeline"/>
    <b v="0"/>
    <b v="0"/>
    <m/>
    <b v="1"/>
    <b v="0"/>
    <b v="0"/>
    <x v="17"/>
    <b v="0"/>
    <m/>
    <x v="0"/>
    <m/>
    <s v="0055A000008iLoOQAU"/>
    <d v="2021-12-20T19:40:50"/>
    <m/>
    <m/>
    <d v="2021-12-20T00:00:00"/>
    <m/>
    <b v="0"/>
    <m/>
    <m/>
    <s v="Field Sales"/>
    <m/>
    <m/>
    <m/>
    <m/>
    <m/>
    <x v="1914"/>
    <x v="0"/>
    <b v="0"/>
    <m/>
    <m/>
    <m/>
    <s v="0055A000008iLoOQAU"/>
    <s v="01s5A000005xBspQAE"/>
    <m/>
    <m/>
    <s v="0036w00000JnOODAA3"/>
    <s v="System"/>
    <s v="Rebel"/>
    <m/>
    <s v="0Q06w000000634HCAQ"/>
    <s v="0125A000001ESVfQAO"/>
    <b v="0"/>
    <m/>
    <b v="0"/>
    <m/>
    <m/>
    <x v="5"/>
    <b v="0"/>
    <d v="2021-12-20T19:40:50"/>
    <s v="0055A000008iLmcQAE"/>
    <m/>
    <b v="0"/>
    <x v="0"/>
    <n v="0"/>
    <n v="0"/>
    <n v="27756.799999999999"/>
    <n v="0"/>
    <x v="684"/>
    <n v="30"/>
    <n v="0"/>
  </r>
  <r>
    <s v="0016w00000V86gUAAR"/>
    <b v="0"/>
    <m/>
    <b v="0"/>
    <m/>
    <m/>
    <m/>
    <x v="10"/>
    <b v="0"/>
    <m/>
    <m/>
    <m/>
    <m/>
    <m/>
    <s v="0055A00000BclF5QAJ"/>
    <b v="0"/>
    <d v="2021-11-30T18:15:36"/>
    <m/>
    <b v="0"/>
    <m/>
    <m/>
    <b v="0"/>
    <d v="2021-04-01T00:00:00"/>
    <n v="4"/>
    <n v="2021"/>
    <s v="Pipeline"/>
    <s v="Pipeline"/>
    <b v="0"/>
    <b v="0"/>
    <m/>
    <b v="1"/>
    <b v="0"/>
    <b v="0"/>
    <x v="27"/>
    <b v="0"/>
    <m/>
    <x v="0"/>
    <m/>
    <s v="0055A00000BclF5QAJ"/>
    <d v="2021-11-30T18:16:00"/>
    <m/>
    <m/>
    <d v="2021-11-30T00:00:00"/>
    <m/>
    <b v="0"/>
    <m/>
    <m/>
    <s v="Field Sales"/>
    <m/>
    <m/>
    <m/>
    <m/>
    <m/>
    <x v="1915"/>
    <x v="0"/>
    <b v="0"/>
    <m/>
    <m/>
    <m/>
    <s v="0055A00000Bnt5hQAB"/>
    <s v="01s5A000005xBspQAE"/>
    <m/>
    <m/>
    <s v="0036w00000JnOODAA3"/>
    <s v="System"/>
    <s v="ZipChip"/>
    <m/>
    <m/>
    <s v="0125A000001ESVfQAO"/>
    <b v="0"/>
    <m/>
    <b v="0"/>
    <m/>
    <m/>
    <x v="3"/>
    <b v="0"/>
    <d v="2021-11-30T18:16:00"/>
    <s v="0055A000008iLmcQAE"/>
    <m/>
    <b v="0"/>
    <x v="0"/>
    <n v="0"/>
    <n v="0"/>
    <n v="180170.75"/>
    <n v="0"/>
    <x v="685"/>
    <n v="5"/>
    <n v="0"/>
  </r>
  <r>
    <s v="0016w00000V86gUAAR"/>
    <b v="0"/>
    <m/>
    <b v="0"/>
    <m/>
    <m/>
    <m/>
    <x v="10"/>
    <b v="0"/>
    <m/>
    <m/>
    <m/>
    <m/>
    <m/>
    <s v="0055A00000BclF5QAJ"/>
    <b v="0"/>
    <d v="2021-12-07T21:10:11"/>
    <m/>
    <b v="0"/>
    <m/>
    <m/>
    <b v="0"/>
    <d v="2021-04-01T00:00:00"/>
    <n v="4"/>
    <n v="2021"/>
    <s v="Pipeline"/>
    <s v="Pipeline"/>
    <b v="0"/>
    <b v="0"/>
    <m/>
    <b v="1"/>
    <b v="0"/>
    <b v="0"/>
    <x v="27"/>
    <b v="0"/>
    <m/>
    <x v="0"/>
    <m/>
    <s v="0055A00000Bnt5hQAB"/>
    <d v="2021-12-07T21:32:14"/>
    <m/>
    <m/>
    <d v="2021-12-07T00:00:00"/>
    <m/>
    <b v="0"/>
    <m/>
    <m/>
    <s v="Field Sales"/>
    <m/>
    <m/>
    <m/>
    <m/>
    <m/>
    <x v="1916"/>
    <x v="0"/>
    <b v="0"/>
    <m/>
    <m/>
    <m/>
    <s v="0055A00000Bnt5hQAB"/>
    <s v="01s5A000005xBspQAE"/>
    <m/>
    <m/>
    <s v="0036w00000JnOODAA3"/>
    <s v="System"/>
    <s v="ZipChip"/>
    <m/>
    <s v="0Q06w00000061PjCAI"/>
    <s v="0125A000001ESVfQAO"/>
    <b v="0"/>
    <m/>
    <b v="0"/>
    <m/>
    <m/>
    <x v="3"/>
    <b v="0"/>
    <d v="2021-12-07T21:32:14"/>
    <s v="0055A000008iLmcQAE"/>
    <m/>
    <b v="0"/>
    <x v="0"/>
    <n v="0"/>
    <n v="0"/>
    <n v="180170.75"/>
    <n v="0"/>
    <x v="685"/>
    <n v="5"/>
    <n v="0"/>
  </r>
  <r>
    <s v="0016w00000V86gUAAR"/>
    <b v="0"/>
    <m/>
    <b v="0"/>
    <m/>
    <m/>
    <m/>
    <x v="272"/>
    <b v="0"/>
    <m/>
    <m/>
    <m/>
    <m/>
    <m/>
    <s v="0055A00000BclF5QAJ"/>
    <b v="0"/>
    <d v="2021-10-11T17:41:03"/>
    <m/>
    <b v="0"/>
    <m/>
    <m/>
    <b v="0"/>
    <d v="2021-04-01T00:00:00"/>
    <n v="4"/>
    <n v="2021"/>
    <s v="Pipeline"/>
    <s v="Pipeline"/>
    <b v="0"/>
    <b v="0"/>
    <m/>
    <b v="1"/>
    <b v="0"/>
    <b v="0"/>
    <x v="26"/>
    <b v="0"/>
    <m/>
    <x v="0"/>
    <m/>
    <s v="0055A00000BclF5QAJ"/>
    <d v="2021-12-17T14:36:29"/>
    <m/>
    <m/>
    <d v="2021-10-11T00:00:00"/>
    <m/>
    <b v="0"/>
    <m/>
    <m/>
    <s v="Field Sales"/>
    <m/>
    <m/>
    <m/>
    <m/>
    <m/>
    <x v="1917"/>
    <x v="0"/>
    <b v="0"/>
    <m/>
    <m/>
    <m/>
    <s v="0055A00000Bd4j9QAB"/>
    <s v="01s5A000005xBspQAE"/>
    <m/>
    <m/>
    <s v="0036w00000JnOODAA3"/>
    <s v="System"/>
    <s v="ZipChip"/>
    <m/>
    <m/>
    <s v="0125A000001ESVfQAO"/>
    <b v="0"/>
    <m/>
    <b v="0"/>
    <m/>
    <m/>
    <x v="3"/>
    <b v="0"/>
    <d v="2021-12-17T14:36:29"/>
    <s v="0055A000008iLmcQAE"/>
    <m/>
    <b v="0"/>
    <x v="0"/>
    <n v="0"/>
    <n v="0"/>
    <n v="30650"/>
    <n v="0"/>
    <x v="686"/>
    <n v="5"/>
    <n v="0"/>
  </r>
  <r>
    <s v="0016w00000V86gUAAR"/>
    <b v="0"/>
    <m/>
    <b v="0"/>
    <m/>
    <m/>
    <m/>
    <x v="272"/>
    <b v="0"/>
    <m/>
    <m/>
    <m/>
    <m/>
    <m/>
    <s v="0055A00000BclF5QAJ"/>
    <b v="0"/>
    <d v="2021-10-11T17:40:50"/>
    <m/>
    <b v="0"/>
    <m/>
    <m/>
    <b v="0"/>
    <d v="2021-04-01T00:00:00"/>
    <n v="4"/>
    <n v="2021"/>
    <s v="Pipeline"/>
    <s v="Pipeline"/>
    <b v="0"/>
    <b v="0"/>
    <m/>
    <b v="1"/>
    <b v="0"/>
    <b v="0"/>
    <x v="26"/>
    <b v="0"/>
    <m/>
    <x v="0"/>
    <m/>
    <s v="0055A00000BclF5QAJ"/>
    <d v="2021-12-17T14:36:29"/>
    <m/>
    <m/>
    <d v="2021-10-11T00:00:00"/>
    <m/>
    <b v="0"/>
    <m/>
    <m/>
    <s v="Field Sales"/>
    <m/>
    <m/>
    <m/>
    <m/>
    <m/>
    <x v="1918"/>
    <x v="0"/>
    <b v="0"/>
    <m/>
    <m/>
    <m/>
    <s v="0055A00000Bd4j9QAB"/>
    <s v="01s5A000005xBspQAE"/>
    <m/>
    <m/>
    <s v="0036w00000JnOODAA3"/>
    <s v="System"/>
    <s v="ZipChip"/>
    <m/>
    <s v="0Q06w0000005vuVCAQ"/>
    <s v="0125A000001ESVfQAO"/>
    <b v="0"/>
    <m/>
    <b v="0"/>
    <m/>
    <m/>
    <x v="3"/>
    <b v="0"/>
    <d v="2021-12-17T14:36:29"/>
    <s v="0055A000008iLmcQAE"/>
    <m/>
    <b v="0"/>
    <x v="0"/>
    <n v="0"/>
    <n v="0"/>
    <n v="188778"/>
    <n v="0"/>
    <x v="687"/>
    <n v="5"/>
    <n v="0"/>
  </r>
  <r>
    <s v="0016w00000V86gUAAR"/>
    <b v="0"/>
    <m/>
    <b v="0"/>
    <m/>
    <m/>
    <m/>
    <x v="330"/>
    <b v="0"/>
    <m/>
    <m/>
    <m/>
    <m/>
    <m/>
    <s v="0055A00000Bnt5hQAB"/>
    <b v="0"/>
    <d v="2021-12-20T21:37:51"/>
    <m/>
    <b v="0"/>
    <m/>
    <m/>
    <b v="0"/>
    <d v="2021-04-01T00:00:00"/>
    <n v="4"/>
    <n v="2021"/>
    <s v="Pipeline"/>
    <s v="Pipeline"/>
    <b v="0"/>
    <b v="0"/>
    <m/>
    <b v="1"/>
    <b v="0"/>
    <b v="0"/>
    <x v="27"/>
    <b v="0"/>
    <m/>
    <x v="0"/>
    <m/>
    <s v="0055A00000Bnt5hQAB"/>
    <d v="2021-12-20T23:13:56"/>
    <m/>
    <m/>
    <d v="2021-12-20T00:00:00"/>
    <m/>
    <b v="0"/>
    <m/>
    <m/>
    <s v="Field Sales"/>
    <m/>
    <m/>
    <m/>
    <m/>
    <m/>
    <x v="1919"/>
    <x v="0"/>
    <b v="0"/>
    <m/>
    <m/>
    <m/>
    <s v="0055A00000Bnt5hQAB"/>
    <s v="01s5A000005xBspQAE"/>
    <m/>
    <m/>
    <s v="0036w00000JnOODAA3"/>
    <s v="System"/>
    <s v="ZipChip"/>
    <m/>
    <s v="0Q06w000000634bCAA"/>
    <s v="0125A000001ESVfQAO"/>
    <b v="0"/>
    <m/>
    <b v="0"/>
    <m/>
    <m/>
    <x v="5"/>
    <b v="0"/>
    <d v="2021-12-20T23:13:56"/>
    <s v="0055A000008iLmcQAE"/>
    <m/>
    <b v="0"/>
    <x v="0"/>
    <n v="0"/>
    <n v="0"/>
    <n v="174503.25"/>
    <n v="0"/>
    <x v="688"/>
    <n v="30"/>
    <n v="0"/>
  </r>
  <r>
    <s v="0016e00002ZxQnGAAV"/>
    <b v="0"/>
    <m/>
    <b v="0"/>
    <m/>
    <m/>
    <m/>
    <x v="68"/>
    <b v="0"/>
    <m/>
    <m/>
    <m/>
    <m/>
    <m/>
    <s v="00531000008F2qlAAC"/>
    <b v="0"/>
    <d v="2021-06-29T15:51:23"/>
    <m/>
    <b v="0"/>
    <m/>
    <m/>
    <b v="0"/>
    <d v="2022-01-01T00:00:00"/>
    <n v="1"/>
    <n v="2022"/>
    <s v="Pipeline"/>
    <s v="Pipeline"/>
    <b v="0"/>
    <b v="0"/>
    <m/>
    <b v="1"/>
    <b v="0"/>
    <b v="0"/>
    <x v="23"/>
    <b v="0"/>
    <m/>
    <x v="0"/>
    <m/>
    <s v="00531000008F2qlAAC"/>
    <d v="2021-06-29T15:52:49"/>
    <m/>
    <d v="2021-06-29T15:52:49"/>
    <d v="2021-06-29T00:00:00"/>
    <m/>
    <b v="0"/>
    <m/>
    <m/>
    <s v="Webinar"/>
    <m/>
    <m/>
    <m/>
    <m/>
    <m/>
    <x v="1920"/>
    <x v="0"/>
    <b v="0"/>
    <m/>
    <m/>
    <m/>
    <s v="00531000008F2qlAAC"/>
    <s v="01si00000040RFIAA2"/>
    <m/>
    <s v="Drugs"/>
    <s v="0035A00003hkr14QAA"/>
    <m/>
    <s v="MX908"/>
    <m/>
    <m/>
    <s v="0125A000001NaBLQA0"/>
    <b v="0"/>
    <s v="All Hazards"/>
    <b v="0"/>
    <m/>
    <m/>
    <x v="2"/>
    <b v="0"/>
    <d v="2021-06-29T20:34:55"/>
    <m/>
    <m/>
    <b v="0"/>
    <x v="0"/>
    <n v="0"/>
    <n v="0"/>
    <n v="51524.25"/>
    <n v="0"/>
    <x v="689"/>
    <n v="10"/>
    <n v="0"/>
  </r>
  <r>
    <s v="0016e00002Zvje7AAB"/>
    <b v="0"/>
    <m/>
    <b v="0"/>
    <m/>
    <m/>
    <m/>
    <x v="68"/>
    <b v="0"/>
    <m/>
    <m/>
    <m/>
    <m/>
    <m/>
    <s v="0055A000009GxI2QAK"/>
    <b v="0"/>
    <d v="2021-05-24T12:51:08"/>
    <m/>
    <b v="0"/>
    <m/>
    <m/>
    <b v="0"/>
    <d v="2022-01-01T00:00:00"/>
    <n v="1"/>
    <n v="2022"/>
    <s v="Pipeline"/>
    <s v="Pipeline"/>
    <b v="0"/>
    <b v="0"/>
    <m/>
    <b v="1"/>
    <b v="0"/>
    <b v="0"/>
    <x v="23"/>
    <b v="0"/>
    <m/>
    <x v="0"/>
    <m/>
    <s v="0055A000009GxI2QAK"/>
    <d v="2021-06-14T14:46:51"/>
    <m/>
    <m/>
    <d v="2021-05-24T00:00:00"/>
    <m/>
    <b v="0"/>
    <m/>
    <m/>
    <s v="Field Sales"/>
    <m/>
    <m/>
    <m/>
    <m/>
    <m/>
    <x v="1921"/>
    <x v="0"/>
    <b v="0"/>
    <m/>
    <m/>
    <m/>
    <s v="0055A000009GxI2QAK"/>
    <s v="01si00000040RFIAA2"/>
    <m/>
    <s v="Explosives"/>
    <s v="0035A00003W0IYmQAN"/>
    <m/>
    <s v="MX908"/>
    <m/>
    <m/>
    <s v="0125A000001NaBLQA0"/>
    <b v="0"/>
    <s v="CWAs"/>
    <b v="0"/>
    <m/>
    <m/>
    <x v="2"/>
    <b v="0"/>
    <d v="2021-06-29T20:34:55"/>
    <m/>
    <m/>
    <b v="0"/>
    <x v="0"/>
    <n v="0"/>
    <n v="0"/>
    <n v="546735"/>
    <n v="0"/>
    <x v="690"/>
    <n v="10"/>
    <n v="0"/>
  </r>
  <r>
    <s v="0013100001gaSbbAAE"/>
    <b v="0"/>
    <m/>
    <b v="0"/>
    <s v="7015A000001ePhTQAU"/>
    <m/>
    <m/>
    <x v="29"/>
    <b v="0"/>
    <m/>
    <m/>
    <s v="0035A00003kfko0QAA"/>
    <m/>
    <m/>
    <s v="00531000007KAsvAAG"/>
    <b v="0"/>
    <d v="2021-06-02T15:47:27"/>
    <m/>
    <b v="0"/>
    <m/>
    <m/>
    <b v="0"/>
    <d v="2022-02-01T00:00:00"/>
    <n v="2"/>
    <n v="2022"/>
    <s v="Pipeline"/>
    <s v="Pipeline"/>
    <b v="0"/>
    <b v="0"/>
    <m/>
    <b v="1"/>
    <b v="0"/>
    <b v="0"/>
    <x v="19"/>
    <b v="0"/>
    <m/>
    <x v="0"/>
    <d v="2021-06-24T00:00:00"/>
    <s v="00531000007KAsvAAG"/>
    <d v="2021-06-17T12:10:19"/>
    <m/>
    <m/>
    <d v="2021-06-02T00:00:00"/>
    <m/>
    <b v="0"/>
    <m/>
    <m/>
    <s v="Field Sales"/>
    <m/>
    <m/>
    <m/>
    <m/>
    <m/>
    <x v="1922"/>
    <x v="0"/>
    <b v="0"/>
    <m/>
    <m/>
    <m/>
    <s v="00531000007KAsvAAG"/>
    <s v="01s31000003qafjAAA"/>
    <m/>
    <m/>
    <s v="0035A00003kfko0QAA"/>
    <m/>
    <s v="MX908"/>
    <m/>
    <m/>
    <s v="0125A000001NaBLQA0"/>
    <b v="0"/>
    <m/>
    <b v="0"/>
    <m/>
    <m/>
    <x v="3"/>
    <b v="0"/>
    <d v="2021-06-29T20:34:55"/>
    <m/>
    <m/>
    <b v="0"/>
    <x v="0"/>
    <n v="0"/>
    <n v="0"/>
    <n v="95545.89"/>
    <n v="0"/>
    <x v="691"/>
    <n v="5"/>
    <n v="0"/>
  </r>
  <r>
    <s v="0016e00002YedmTAAR"/>
    <b v="0"/>
    <m/>
    <b v="0"/>
    <m/>
    <m/>
    <m/>
    <x v="29"/>
    <b v="0"/>
    <m/>
    <m/>
    <s v="0036e00003qiY2WAAU"/>
    <m/>
    <m/>
    <s v="00531000007KAsvAAG"/>
    <b v="0"/>
    <d v="2021-05-18T16:45:13"/>
    <m/>
    <b v="0"/>
    <m/>
    <m/>
    <b v="0"/>
    <d v="2022-02-01T00:00:00"/>
    <n v="2"/>
    <n v="2022"/>
    <s v="Pipeline"/>
    <s v="Pipeline"/>
    <b v="0"/>
    <b v="0"/>
    <s v="COPS"/>
    <b v="1"/>
    <b v="0"/>
    <b v="0"/>
    <x v="19"/>
    <b v="0"/>
    <m/>
    <x v="0"/>
    <m/>
    <s v="00531000007KAsvAAG"/>
    <d v="2021-05-18T16:47:31"/>
    <m/>
    <m/>
    <d v="2021-05-18T00:00:00"/>
    <m/>
    <b v="0"/>
    <m/>
    <m/>
    <s v="Field Sales"/>
    <m/>
    <m/>
    <m/>
    <m/>
    <m/>
    <x v="1923"/>
    <x v="0"/>
    <b v="0"/>
    <m/>
    <m/>
    <m/>
    <s v="00531000007KAsvAAG"/>
    <s v="01s31000003qafjAAA"/>
    <m/>
    <s v="Drugs"/>
    <s v="0036e00003qiY2WAAU"/>
    <m/>
    <s v="MX908"/>
    <m/>
    <m/>
    <s v="0125A000001NaBLQA0"/>
    <b v="0"/>
    <m/>
    <b v="0"/>
    <m/>
    <m/>
    <x v="3"/>
    <b v="0"/>
    <d v="2021-06-29T20:34:55"/>
    <m/>
    <m/>
    <b v="0"/>
    <x v="0"/>
    <n v="0"/>
    <n v="0"/>
    <n v="385654.5"/>
    <n v="0"/>
    <x v="692"/>
    <n v="5"/>
    <n v="0"/>
  </r>
  <r>
    <s v="0015A000029hfiEQAQ"/>
    <b v="0"/>
    <m/>
    <b v="0"/>
    <m/>
    <m/>
    <m/>
    <x v="281"/>
    <b v="0"/>
    <m/>
    <m/>
    <m/>
    <m/>
    <m/>
    <s v="0055A000009sa63QAA"/>
    <b v="0"/>
    <d v="2021-06-07T06:17:11"/>
    <m/>
    <b v="0"/>
    <m/>
    <m/>
    <b v="0"/>
    <d v="2021-03-01T00:00:00"/>
    <n v="3"/>
    <n v="2021"/>
    <s v="BestCase"/>
    <s v="Best Case"/>
    <b v="0"/>
    <b v="0"/>
    <s v="HIDTA"/>
    <b v="1"/>
    <b v="0"/>
    <b v="0"/>
    <x v="26"/>
    <b v="0"/>
    <m/>
    <x v="0"/>
    <m/>
    <s v="0055A000009sa63QAA"/>
    <d v="2021-06-07T06:20:10"/>
    <m/>
    <m/>
    <d v="2021-06-06T00:00:00"/>
    <m/>
    <b v="0"/>
    <m/>
    <m/>
    <s v="Field Sales"/>
    <m/>
    <m/>
    <m/>
    <m/>
    <m/>
    <x v="1924"/>
    <x v="0"/>
    <b v="0"/>
    <m/>
    <m/>
    <m/>
    <s v="0055A000009sa63QAA"/>
    <s v="01s31000003qafjAAA"/>
    <m/>
    <m/>
    <s v="0035A00003RakX2QAJ"/>
    <m/>
    <s v="MX908"/>
    <m/>
    <m/>
    <s v="0125A000001NaBLQA0"/>
    <b v="0"/>
    <m/>
    <b v="0"/>
    <m/>
    <m/>
    <x v="8"/>
    <b v="0"/>
    <d v="2021-06-29T20:34:55"/>
    <m/>
    <m/>
    <b v="0"/>
    <x v="0"/>
    <n v="0"/>
    <n v="0"/>
    <n v="65476"/>
    <n v="0"/>
    <x v="693"/>
    <n v="70"/>
    <n v="0"/>
  </r>
  <r>
    <s v="0013100001mwUgnAAE"/>
    <b v="0"/>
    <m/>
    <b v="0"/>
    <m/>
    <m/>
    <m/>
    <x v="40"/>
    <b v="0"/>
    <m/>
    <m/>
    <m/>
    <m/>
    <m/>
    <s v="00531000008F2qlAAC"/>
    <b v="0"/>
    <d v="2021-05-13T21:18:42"/>
    <m/>
    <b v="0"/>
    <m/>
    <m/>
    <b v="0"/>
    <d v="2021-03-01T00:00:00"/>
    <n v="3"/>
    <n v="2021"/>
    <s v="BestCase"/>
    <s v="Best Case"/>
    <b v="0"/>
    <b v="0"/>
    <m/>
    <b v="1"/>
    <b v="0"/>
    <b v="0"/>
    <x v="23"/>
    <b v="0"/>
    <m/>
    <x v="0"/>
    <m/>
    <s v="00531000008F2qlAAC"/>
    <d v="2021-06-07T20:13:45"/>
    <m/>
    <m/>
    <d v="2021-05-13T00:00:00"/>
    <m/>
    <b v="0"/>
    <m/>
    <s v="Residual Solvents"/>
    <s v="Webinar"/>
    <m/>
    <m/>
    <m/>
    <m/>
    <m/>
    <x v="1925"/>
    <x v="0"/>
    <b v="0"/>
    <m/>
    <m/>
    <m/>
    <s v="00531000008F2qlAAC"/>
    <s v="01si00000040RFIAA2"/>
    <m/>
    <s v="All Hazards"/>
    <s v="00331000034mk78AAA"/>
    <m/>
    <s v="MX908"/>
    <m/>
    <m/>
    <s v="0125A000001NaBLQA0"/>
    <b v="0"/>
    <m/>
    <b v="0"/>
    <m/>
    <m/>
    <x v="9"/>
    <b v="0"/>
    <d v="2021-06-29T20:34:55"/>
    <m/>
    <m/>
    <b v="0"/>
    <x v="0"/>
    <n v="0"/>
    <n v="0"/>
    <n v="3250"/>
    <n v="0"/>
    <x v="694"/>
    <n v="50"/>
    <n v="0"/>
  </r>
  <r>
    <s v="0016e00002ZviZQAAZ"/>
    <b v="0"/>
    <m/>
    <b v="0"/>
    <m/>
    <m/>
    <m/>
    <x v="40"/>
    <b v="0"/>
    <m/>
    <m/>
    <m/>
    <m/>
    <m/>
    <s v="00531000007MUoEAAW"/>
    <b v="0"/>
    <d v="2021-06-14T13:12:13"/>
    <m/>
    <b v="0"/>
    <m/>
    <m/>
    <b v="0"/>
    <d v="2021-03-01T00:00:00"/>
    <n v="3"/>
    <n v="2021"/>
    <s v="BestCase"/>
    <s v="Best Case"/>
    <b v="0"/>
    <b v="0"/>
    <m/>
    <b v="1"/>
    <b v="0"/>
    <b v="0"/>
    <x v="23"/>
    <b v="0"/>
    <m/>
    <x v="0"/>
    <m/>
    <s v="00531000007MUoEAAW"/>
    <d v="2021-06-16T18:57:52"/>
    <m/>
    <d v="2021-06-16T18:53:56"/>
    <d v="2021-06-16T00:00:00"/>
    <m/>
    <b v="0"/>
    <m/>
    <m/>
    <s v="Field Sales"/>
    <m/>
    <m/>
    <m/>
    <m/>
    <m/>
    <x v="1926"/>
    <x v="0"/>
    <b v="0"/>
    <m/>
    <m/>
    <m/>
    <s v="00531000007KgPgAAK"/>
    <s v="01si00000040RFIAA2"/>
    <m/>
    <s v="CWAs"/>
    <m/>
    <m/>
    <s v="MX908"/>
    <m/>
    <s v="0Q06e000001ebCICAY"/>
    <s v="0125A000001NaBLQA0"/>
    <b v="0"/>
    <m/>
    <b v="0"/>
    <m/>
    <m/>
    <x v="9"/>
    <b v="0"/>
    <d v="2021-06-29T20:34:55"/>
    <m/>
    <m/>
    <b v="0"/>
    <x v="0"/>
    <n v="0"/>
    <n v="0"/>
    <n v="5330"/>
    <n v="0"/>
    <x v="695"/>
    <n v="50"/>
    <n v="0"/>
  </r>
  <r>
    <s v="0016e00002YfQZcAAN"/>
    <b v="0"/>
    <m/>
    <b v="0"/>
    <m/>
    <m/>
    <m/>
    <x v="80"/>
    <b v="0"/>
    <m/>
    <m/>
    <m/>
    <m/>
    <m/>
    <s v="0055A00000BnRGTQA3"/>
    <b v="0"/>
    <d v="2021-05-25T16:10:59"/>
    <m/>
    <b v="0"/>
    <m/>
    <m/>
    <b v="0"/>
    <d v="2021-03-01T00:00:00"/>
    <n v="3"/>
    <n v="2021"/>
    <s v="BestCase"/>
    <s v="Best Case"/>
    <b v="0"/>
    <b v="0"/>
    <s v="OTHER"/>
    <b v="1"/>
    <b v="0"/>
    <b v="0"/>
    <x v="22"/>
    <b v="0"/>
    <m/>
    <x v="0"/>
    <m/>
    <s v="0055A00000BnRGTQA3"/>
    <d v="2021-05-25T16:22:47"/>
    <m/>
    <d v="2021-05-25T16:22:47"/>
    <d v="2021-05-25T00:00:00"/>
    <m/>
    <b v="0"/>
    <m/>
    <m/>
    <s v="Field Sales"/>
    <m/>
    <m/>
    <m/>
    <m/>
    <m/>
    <x v="1927"/>
    <x v="0"/>
    <b v="0"/>
    <m/>
    <m/>
    <m/>
    <s v="0055A00000BnRGTQA3"/>
    <s v="01s31000003qafjAAA"/>
    <m/>
    <s v="Explosives"/>
    <s v="0035A00003XEHYvQAP"/>
    <m/>
    <s v="MX908"/>
    <m/>
    <m/>
    <s v="0125A000001NaBLQA0"/>
    <b v="0"/>
    <m/>
    <b v="0"/>
    <m/>
    <m/>
    <x v="9"/>
    <b v="0"/>
    <d v="2021-06-29T20:34:55"/>
    <m/>
    <m/>
    <b v="0"/>
    <x v="0"/>
    <n v="0"/>
    <n v="0"/>
    <n v="1801148"/>
    <n v="0"/>
    <x v="696"/>
    <n v="50"/>
    <n v="0"/>
  </r>
  <r>
    <s v="001i000000FKbGQAA1"/>
    <b v="0"/>
    <m/>
    <b v="0"/>
    <m/>
    <m/>
    <m/>
    <x v="40"/>
    <b v="0"/>
    <m/>
    <m/>
    <s v="0036e00003s3PvNAAU"/>
    <m/>
    <m/>
    <s v="00531000007Es7rAAC"/>
    <b v="0"/>
    <d v="2021-06-08T17:28:19"/>
    <m/>
    <b v="0"/>
    <m/>
    <m/>
    <b v="0"/>
    <d v="2021-03-01T00:00:00"/>
    <n v="3"/>
    <n v="2021"/>
    <s v="BestCase"/>
    <s v="Best Case"/>
    <b v="0"/>
    <b v="0"/>
    <m/>
    <b v="1"/>
    <b v="0"/>
    <b v="0"/>
    <x v="22"/>
    <b v="0"/>
    <m/>
    <x v="0"/>
    <m/>
    <s v="00531000007Es7rAAC"/>
    <d v="2021-06-08T17:39:52"/>
    <m/>
    <m/>
    <d v="2021-06-08T00:00:00"/>
    <m/>
    <b v="0"/>
    <m/>
    <m/>
    <s v="Field Sales"/>
    <m/>
    <m/>
    <m/>
    <m/>
    <m/>
    <x v="1928"/>
    <x v="0"/>
    <b v="0"/>
    <m/>
    <m/>
    <m/>
    <s v="00531000007Es7rAAC"/>
    <s v="01s31000003qafjAAA"/>
    <m/>
    <s v="CWAs"/>
    <s v="0036e00003s3PvNAAU"/>
    <m/>
    <s v="MX908"/>
    <m/>
    <m/>
    <s v="0125A000001NaBLQA0"/>
    <b v="0"/>
    <s v="Drugs"/>
    <b v="0"/>
    <m/>
    <m/>
    <x v="9"/>
    <b v="0"/>
    <d v="2021-06-29T20:34:55"/>
    <m/>
    <m/>
    <b v="0"/>
    <x v="0"/>
    <n v="0"/>
    <n v="0"/>
    <n v="97500"/>
    <n v="0"/>
    <x v="697"/>
    <n v="50"/>
    <n v="0"/>
  </r>
  <r>
    <s v="0013100001mwUgnAAE"/>
    <b v="0"/>
    <m/>
    <b v="0"/>
    <m/>
    <m/>
    <m/>
    <x v="40"/>
    <b v="0"/>
    <m/>
    <m/>
    <m/>
    <m/>
    <m/>
    <s v="00531000008F2qlAAC"/>
    <b v="0"/>
    <d v="2021-05-13T20:59:24"/>
    <m/>
    <b v="0"/>
    <m/>
    <m/>
    <b v="0"/>
    <d v="2021-03-01T00:00:00"/>
    <n v="3"/>
    <n v="2021"/>
    <s v="BestCase"/>
    <s v="Best Case"/>
    <b v="0"/>
    <b v="0"/>
    <m/>
    <b v="1"/>
    <b v="0"/>
    <b v="0"/>
    <x v="23"/>
    <b v="0"/>
    <m/>
    <x v="0"/>
    <m/>
    <s v="00531000008F2qlAAC"/>
    <d v="2021-06-28T12:51:46"/>
    <m/>
    <d v="2021-06-28T12:51:46"/>
    <d v="2021-06-28T00:00:00"/>
    <m/>
    <b v="0"/>
    <m/>
    <m/>
    <s v="Field Sales"/>
    <m/>
    <m/>
    <m/>
    <m/>
    <m/>
    <x v="1929"/>
    <x v="0"/>
    <b v="0"/>
    <m/>
    <m/>
    <m/>
    <s v="00531000008F2qlAAC"/>
    <s v="01si00000040RFIAA2"/>
    <m/>
    <s v="CWAs"/>
    <s v="00331000034mk78AAA"/>
    <m/>
    <s v="MX908"/>
    <m/>
    <m/>
    <s v="0125A000001NaBLQA0"/>
    <b v="0"/>
    <s v="Explosives"/>
    <b v="0"/>
    <m/>
    <m/>
    <x v="9"/>
    <b v="0"/>
    <d v="2021-06-29T20:34:55"/>
    <m/>
    <m/>
    <b v="0"/>
    <x v="0"/>
    <n v="0"/>
    <n v="0"/>
    <n v="4875"/>
    <n v="0"/>
    <x v="254"/>
    <n v="50"/>
    <n v="0"/>
  </r>
  <r>
    <s v="0016e00002ZxQv5AAF"/>
    <b v="0"/>
    <m/>
    <b v="0"/>
    <m/>
    <m/>
    <m/>
    <x v="281"/>
    <b v="0"/>
    <m/>
    <m/>
    <m/>
    <m/>
    <m/>
    <s v="00531000008F2qlAAC"/>
    <b v="0"/>
    <d v="2021-06-29T16:00:20"/>
    <m/>
    <b v="0"/>
    <m/>
    <m/>
    <b v="0"/>
    <d v="2021-03-01T00:00:00"/>
    <n v="3"/>
    <n v="2021"/>
    <s v="BestCase"/>
    <s v="Best Case"/>
    <b v="0"/>
    <b v="0"/>
    <m/>
    <b v="1"/>
    <b v="0"/>
    <b v="0"/>
    <x v="23"/>
    <b v="0"/>
    <m/>
    <x v="0"/>
    <m/>
    <s v="00531000008F2qlAAC"/>
    <d v="2021-06-29T16:24:23"/>
    <m/>
    <m/>
    <d v="2021-06-29T00:00:00"/>
    <m/>
    <b v="0"/>
    <m/>
    <m/>
    <s v="Field Sales"/>
    <m/>
    <m/>
    <m/>
    <m/>
    <m/>
    <x v="1930"/>
    <x v="0"/>
    <b v="0"/>
    <m/>
    <m/>
    <m/>
    <s v="00531000008F2qlAAC"/>
    <s v="01si00000040RFIAA2"/>
    <m/>
    <s v="CWAs"/>
    <s v="0035A00003IOrOVQA1"/>
    <m/>
    <s v="MX908"/>
    <m/>
    <m/>
    <s v="0125A000001NaBLQA0"/>
    <b v="0"/>
    <s v="Explosives"/>
    <b v="0"/>
    <m/>
    <m/>
    <x v="9"/>
    <b v="0"/>
    <d v="2021-06-29T20:34:55"/>
    <m/>
    <m/>
    <b v="0"/>
    <x v="0"/>
    <n v="0"/>
    <n v="0"/>
    <n v="49048.5"/>
    <n v="0"/>
    <x v="644"/>
    <n v="50"/>
    <n v="0"/>
  </r>
  <r>
    <s v="0015A00002OJbpHQAT"/>
    <b v="0"/>
    <m/>
    <b v="0"/>
    <m/>
    <m/>
    <m/>
    <x v="235"/>
    <b v="0"/>
    <m/>
    <m/>
    <m/>
    <m/>
    <m/>
    <s v="00531000008F2qlAAC"/>
    <b v="0"/>
    <d v="2021-06-07T22:05:41"/>
    <m/>
    <b v="0"/>
    <m/>
    <m/>
    <b v="0"/>
    <d v="2021-03-01T00:00:00"/>
    <n v="3"/>
    <n v="2021"/>
    <s v="Forecast"/>
    <s v="Commit"/>
    <b v="0"/>
    <b v="0"/>
    <m/>
    <b v="1"/>
    <b v="0"/>
    <b v="0"/>
    <x v="23"/>
    <b v="0"/>
    <m/>
    <x v="0"/>
    <m/>
    <s v="00531000008F2qlAAC"/>
    <d v="2021-06-25T14:55:15"/>
    <m/>
    <d v="2021-06-25T14:55:15"/>
    <d v="2021-06-25T00:00:00"/>
    <m/>
    <b v="0"/>
    <m/>
    <m/>
    <s v="Field Sales"/>
    <m/>
    <m/>
    <m/>
    <m/>
    <m/>
    <x v="1931"/>
    <x v="0"/>
    <b v="0"/>
    <m/>
    <m/>
    <m/>
    <s v="00531000008F2qlAAC"/>
    <s v="01si00000040RFIAA2"/>
    <m/>
    <m/>
    <s v="0035A00003ZgeBrQAJ"/>
    <m/>
    <s v="MX908"/>
    <m/>
    <m/>
    <s v="0125A000001NaBLQA0"/>
    <b v="0"/>
    <m/>
    <b v="0"/>
    <m/>
    <m/>
    <x v="11"/>
    <b v="0"/>
    <d v="2021-06-29T20:34:55"/>
    <m/>
    <m/>
    <b v="0"/>
    <x v="0"/>
    <n v="0"/>
    <n v="0"/>
    <n v="4875"/>
    <n v="0"/>
    <x v="698"/>
    <n v="90"/>
    <n v="0"/>
  </r>
  <r>
    <s v="0013100001frKBoAAM"/>
    <b v="0"/>
    <m/>
    <b v="0"/>
    <m/>
    <m/>
    <m/>
    <x v="258"/>
    <b v="0"/>
    <m/>
    <m/>
    <m/>
    <m/>
    <m/>
    <s v="0055A000009sa63QAA"/>
    <b v="0"/>
    <d v="2021-06-22T05:02:06"/>
    <m/>
    <b v="0"/>
    <s v="All Safe"/>
    <m/>
    <b v="0"/>
    <d v="2021-03-01T00:00:00"/>
    <n v="3"/>
    <n v="2021"/>
    <s v="Forecast"/>
    <s v="Commit"/>
    <b v="0"/>
    <b v="0"/>
    <s v="HSGP"/>
    <b v="1"/>
    <b v="0"/>
    <b v="0"/>
    <x v="19"/>
    <b v="0"/>
    <m/>
    <x v="0"/>
    <m/>
    <s v="0055A000009sa63QAA"/>
    <d v="2021-06-22T05:04:57"/>
    <m/>
    <m/>
    <d v="2021-06-21T00:00:00"/>
    <m/>
    <b v="0"/>
    <m/>
    <m/>
    <s v="Field Sales"/>
    <m/>
    <m/>
    <m/>
    <m/>
    <m/>
    <x v="1932"/>
    <x v="0"/>
    <b v="0"/>
    <m/>
    <m/>
    <m/>
    <s v="0055A000009sa63QAA"/>
    <s v="01s31000003qafjAAA"/>
    <m/>
    <m/>
    <s v="0035A00003pmy21QAA"/>
    <m/>
    <s v="MX908"/>
    <m/>
    <m/>
    <s v="0125A000001NaBLQA0"/>
    <b v="0"/>
    <m/>
    <b v="0"/>
    <m/>
    <m/>
    <x v="11"/>
    <b v="0"/>
    <d v="2021-06-29T20:34:55"/>
    <m/>
    <m/>
    <b v="0"/>
    <x v="0"/>
    <n v="0"/>
    <n v="0"/>
    <n v="415.15"/>
    <n v="0"/>
    <x v="699"/>
    <n v="90"/>
    <n v="0"/>
  </r>
  <r>
    <s v="0016e00002XTGDGAA5"/>
    <b v="0"/>
    <m/>
    <b v="0"/>
    <m/>
    <m/>
    <m/>
    <x v="40"/>
    <b v="0"/>
    <m/>
    <m/>
    <m/>
    <m/>
    <m/>
    <s v="0055A00000BcmLTQAZ"/>
    <b v="0"/>
    <d v="2021-06-02T19:03:36"/>
    <m/>
    <b v="0"/>
    <s v="Federal Resources"/>
    <m/>
    <b v="0"/>
    <d v="2021-03-01T00:00:00"/>
    <n v="3"/>
    <n v="2021"/>
    <s v="Forecast"/>
    <s v="Commit"/>
    <b v="0"/>
    <b v="0"/>
    <m/>
    <b v="1"/>
    <b v="0"/>
    <b v="0"/>
    <x v="20"/>
    <b v="0"/>
    <m/>
    <x v="0"/>
    <m/>
    <s v="0055A00000BcmLTQAZ"/>
    <d v="2021-06-02T19:12:33"/>
    <m/>
    <d v="2021-06-02T19:12:33"/>
    <d v="2021-06-02T00:00:00"/>
    <m/>
    <b v="0"/>
    <m/>
    <m/>
    <s v="Inside Sales"/>
    <m/>
    <m/>
    <m/>
    <m/>
    <m/>
    <x v="1933"/>
    <x v="0"/>
    <b v="0"/>
    <m/>
    <m/>
    <m/>
    <s v="00531000007KgPgAAK"/>
    <s v="01s31000003qafjAAA"/>
    <m/>
    <m/>
    <s v="0036e00003rcxXBAAY"/>
    <m/>
    <s v="MX908"/>
    <m/>
    <m/>
    <s v="0125A000001NaBLQA0"/>
    <b v="0"/>
    <m/>
    <b v="0"/>
    <m/>
    <m/>
    <x v="11"/>
    <b v="0"/>
    <d v="2021-06-29T20:34:55"/>
    <m/>
    <m/>
    <b v="0"/>
    <x v="0"/>
    <n v="0"/>
    <n v="0"/>
    <n v="1791"/>
    <n v="0"/>
    <x v="700"/>
    <n v="90"/>
    <n v="0"/>
  </r>
  <r>
    <s v="0015A00002LfXz5QAF"/>
    <b v="0"/>
    <m/>
    <b v="0"/>
    <m/>
    <m/>
    <m/>
    <x v="40"/>
    <b v="0"/>
    <m/>
    <m/>
    <m/>
    <m/>
    <m/>
    <s v="0055A00000BcmLTQAZ"/>
    <b v="0"/>
    <d v="2021-05-17T17:36:44"/>
    <m/>
    <b v="0"/>
    <m/>
    <m/>
    <b v="0"/>
    <d v="2021-03-01T00:00:00"/>
    <n v="3"/>
    <n v="2021"/>
    <s v="Forecast"/>
    <s v="Commit"/>
    <b v="0"/>
    <b v="0"/>
    <m/>
    <b v="1"/>
    <b v="0"/>
    <b v="0"/>
    <x v="20"/>
    <b v="0"/>
    <m/>
    <x v="0"/>
    <m/>
    <s v="0055A00000BcmLTQAZ"/>
    <d v="2021-06-03T19:38:51"/>
    <m/>
    <d v="2021-06-03T19:38:51"/>
    <d v="2021-06-03T00:00:00"/>
    <m/>
    <b v="0"/>
    <m/>
    <m/>
    <s v="Inside Sales"/>
    <m/>
    <m/>
    <m/>
    <m/>
    <m/>
    <x v="1934"/>
    <x v="0"/>
    <b v="0"/>
    <m/>
    <m/>
    <m/>
    <s v="00531000007KgPgAAK"/>
    <s v="01s31000003qafjAAA"/>
    <m/>
    <s v="Drugs"/>
    <s v="0035A00003ftYWGQA2"/>
    <m/>
    <s v="MX908"/>
    <m/>
    <m/>
    <s v="0125A000001NaBLQA0"/>
    <b v="0"/>
    <m/>
    <b v="0"/>
    <m/>
    <m/>
    <x v="11"/>
    <b v="0"/>
    <d v="2021-06-29T20:34:55"/>
    <m/>
    <m/>
    <b v="0"/>
    <x v="0"/>
    <n v="0"/>
    <n v="0"/>
    <n v="4105.37"/>
    <n v="0"/>
    <x v="701"/>
    <n v="90"/>
    <n v="0"/>
  </r>
  <r>
    <s v="0015A00002Cw748QAB"/>
    <b v="0"/>
    <m/>
    <b v="0"/>
    <m/>
    <m/>
    <m/>
    <x v="40"/>
    <b v="0"/>
    <m/>
    <m/>
    <m/>
    <m/>
    <m/>
    <s v="0055A00000BcmLTQAZ"/>
    <b v="0"/>
    <d v="2021-06-07T20:10:56"/>
    <m/>
    <b v="0"/>
    <m/>
    <m/>
    <b v="0"/>
    <d v="2021-03-01T00:00:00"/>
    <n v="3"/>
    <n v="2021"/>
    <s v="Pipeline"/>
    <s v="Pipeline"/>
    <b v="0"/>
    <b v="0"/>
    <m/>
    <b v="1"/>
    <b v="0"/>
    <b v="0"/>
    <x v="20"/>
    <b v="0"/>
    <m/>
    <x v="0"/>
    <m/>
    <s v="0055A00000BcmLTQAZ"/>
    <d v="2021-06-07T20:12:54"/>
    <m/>
    <m/>
    <d v="2021-06-07T00:00:00"/>
    <m/>
    <b v="0"/>
    <m/>
    <m/>
    <s v="Field Sales"/>
    <m/>
    <m/>
    <m/>
    <m/>
    <m/>
    <x v="1935"/>
    <x v="0"/>
    <b v="0"/>
    <m/>
    <m/>
    <m/>
    <s v="00531000007KgPgAAK"/>
    <s v="01s31000003qafjAAA"/>
    <m/>
    <s v="All Hazards"/>
    <s v="0035A00003VxaOIQAZ"/>
    <m/>
    <s v="MX908"/>
    <m/>
    <s v="0Q06e000001eaWECAY"/>
    <s v="0125A000001NaBLQA0"/>
    <b v="0"/>
    <m/>
    <b v="0"/>
    <m/>
    <m/>
    <x v="3"/>
    <b v="0"/>
    <d v="2021-06-29T20:34:55"/>
    <m/>
    <m/>
    <b v="0"/>
    <x v="0"/>
    <n v="0"/>
    <n v="0"/>
    <n v="6500"/>
    <n v="0"/>
    <x v="293"/>
    <n v="5"/>
    <n v="0"/>
  </r>
  <r>
    <s v="0013100001ja6bQAAQ"/>
    <b v="0"/>
    <m/>
    <b v="0"/>
    <s v="7015A000001eOy9QAE"/>
    <m/>
    <m/>
    <x v="260"/>
    <b v="0"/>
    <m/>
    <m/>
    <s v="00331000036moNHAAY"/>
    <m/>
    <m/>
    <s v="00531000007MUoEAAW"/>
    <b v="0"/>
    <d v="2021-05-11T20:28:01"/>
    <m/>
    <b v="0"/>
    <m/>
    <m/>
    <b v="0"/>
    <d v="2021-03-01T00:00:00"/>
    <n v="3"/>
    <n v="2021"/>
    <s v="Pipeline"/>
    <s v="Pipeline"/>
    <b v="0"/>
    <b v="0"/>
    <m/>
    <b v="1"/>
    <b v="0"/>
    <b v="0"/>
    <x v="19"/>
    <b v="0"/>
    <m/>
    <x v="0"/>
    <d v="2021-05-27T00:00:00"/>
    <s v="00531000007MUoEAAW"/>
    <d v="2021-06-29T19:06:47"/>
    <m/>
    <m/>
    <d v="2021-05-11T00:00:00"/>
    <m/>
    <b v="0"/>
    <m/>
    <m/>
    <s v="Inside Sales"/>
    <m/>
    <m/>
    <m/>
    <m/>
    <m/>
    <x v="1936"/>
    <x v="0"/>
    <b v="0"/>
    <m/>
    <m/>
    <m/>
    <s v="00531000007MUoEAAW"/>
    <s v="01s31000003qafjAAA"/>
    <m/>
    <s v="All Hazards"/>
    <s v="00331000036moNHAAY"/>
    <m/>
    <s v="MX908"/>
    <m/>
    <s v="0Q06e000001eZP3CAM"/>
    <s v="0125A000001NaBLQA0"/>
    <b v="0"/>
    <m/>
    <b v="0"/>
    <m/>
    <m/>
    <x v="2"/>
    <b v="0"/>
    <d v="2021-06-29T20:34:55"/>
    <m/>
    <m/>
    <b v="0"/>
    <x v="0"/>
    <n v="0"/>
    <n v="0"/>
    <n v="19305"/>
    <n v="0"/>
    <x v="381"/>
    <n v="10"/>
    <n v="0"/>
  </r>
  <r>
    <s v="0015A000021OOjYQAW"/>
    <b v="0"/>
    <m/>
    <b v="0"/>
    <s v="7015A000001zMbNQAU"/>
    <m/>
    <m/>
    <x v="40"/>
    <b v="0"/>
    <m/>
    <m/>
    <s v="0035A00003gUXIuQAO"/>
    <m/>
    <m/>
    <s v="00531000007MUoEAAW"/>
    <b v="0"/>
    <d v="2021-05-24T18:52:00"/>
    <m/>
    <b v="0"/>
    <m/>
    <m/>
    <b v="0"/>
    <d v="2021-03-01T00:00:00"/>
    <n v="3"/>
    <n v="2021"/>
    <s v="Pipeline"/>
    <s v="Pipeline"/>
    <b v="0"/>
    <b v="0"/>
    <m/>
    <b v="1"/>
    <b v="0"/>
    <b v="0"/>
    <x v="19"/>
    <b v="0"/>
    <m/>
    <x v="0"/>
    <d v="2021-06-17T00:00:00"/>
    <s v="00531000007MUoEAAW"/>
    <d v="2021-05-24T18:52:39"/>
    <m/>
    <m/>
    <d v="2021-05-24T00:00:00"/>
    <m/>
    <b v="0"/>
    <m/>
    <m/>
    <s v="Service"/>
    <m/>
    <m/>
    <m/>
    <m/>
    <m/>
    <x v="1937"/>
    <x v="0"/>
    <b v="0"/>
    <m/>
    <m/>
    <m/>
    <s v="00531000007MUoEAAW"/>
    <s v="01s31000003qafjAAA"/>
    <m/>
    <s v="All Hazards"/>
    <s v="0035A00003gUXIuQAO"/>
    <m/>
    <s v="MX908"/>
    <m/>
    <m/>
    <s v="0125A000001NaBLQA0"/>
    <b v="0"/>
    <m/>
    <b v="0"/>
    <m/>
    <m/>
    <x v="2"/>
    <b v="0"/>
    <d v="2021-06-29T20:34:55"/>
    <m/>
    <m/>
    <b v="0"/>
    <x v="0"/>
    <n v="0"/>
    <n v="0"/>
    <n v="6500"/>
    <n v="0"/>
    <x v="294"/>
    <n v="10"/>
    <n v="0"/>
  </r>
  <r>
    <s v="0013100001gYGsJAAW"/>
    <b v="0"/>
    <m/>
    <b v="0"/>
    <m/>
    <m/>
    <m/>
    <x v="40"/>
    <b v="0"/>
    <m/>
    <m/>
    <m/>
    <m/>
    <m/>
    <s v="00531000007MUoEAAW"/>
    <b v="0"/>
    <d v="2021-06-23T20:34:40"/>
    <m/>
    <b v="0"/>
    <m/>
    <m/>
    <b v="0"/>
    <d v="2021-03-01T00:00:00"/>
    <n v="3"/>
    <n v="2021"/>
    <s v="Pipeline"/>
    <s v="Pipeline"/>
    <b v="0"/>
    <b v="0"/>
    <m/>
    <b v="1"/>
    <b v="0"/>
    <b v="0"/>
    <x v="19"/>
    <b v="0"/>
    <m/>
    <x v="0"/>
    <d v="2021-06-24T00:00:00"/>
    <s v="00531000007MUoEAAW"/>
    <d v="2021-06-24T13:43:05"/>
    <m/>
    <m/>
    <d v="2021-06-23T00:00:00"/>
    <m/>
    <b v="0"/>
    <m/>
    <m/>
    <s v="Service"/>
    <m/>
    <m/>
    <m/>
    <m/>
    <m/>
    <x v="1938"/>
    <x v="0"/>
    <b v="0"/>
    <m/>
    <m/>
    <m/>
    <s v="00531000007MUoEAAW"/>
    <s v="01s31000003qafjAAA"/>
    <m/>
    <s v="All Hazards"/>
    <s v="0035A00003ZjGY4QAN"/>
    <m/>
    <s v="MX908"/>
    <m/>
    <s v="0Q06e000001ebaHCAQ"/>
    <s v="0125A000001NaBLQA0"/>
    <b v="0"/>
    <m/>
    <b v="0"/>
    <m/>
    <m/>
    <x v="2"/>
    <b v="0"/>
    <d v="2021-06-29T20:34:55"/>
    <m/>
    <m/>
    <b v="0"/>
    <x v="0"/>
    <n v="0"/>
    <n v="0"/>
    <n v="2299.1999999999998"/>
    <n v="0"/>
    <x v="702"/>
    <n v="10"/>
    <n v="0"/>
  </r>
  <r>
    <s v="0016e00002Zvk7YAAR"/>
    <b v="0"/>
    <m/>
    <b v="0"/>
    <m/>
    <m/>
    <m/>
    <x v="40"/>
    <b v="0"/>
    <m/>
    <m/>
    <m/>
    <m/>
    <m/>
    <s v="0055A000009GxI2QAK"/>
    <b v="0"/>
    <d v="2021-05-17T12:36:12"/>
    <m/>
    <b v="0"/>
    <m/>
    <m/>
    <b v="0"/>
    <d v="2021-03-01T00:00:00"/>
    <n v="3"/>
    <n v="2021"/>
    <s v="Pipeline"/>
    <s v="Pipeline"/>
    <b v="0"/>
    <b v="0"/>
    <m/>
    <b v="1"/>
    <b v="0"/>
    <b v="0"/>
    <x v="23"/>
    <b v="0"/>
    <m/>
    <x v="0"/>
    <m/>
    <s v="0055A000009GxI2QAK"/>
    <d v="2021-06-14T15:29:56"/>
    <m/>
    <m/>
    <d v="2021-05-17T00:00:00"/>
    <m/>
    <b v="0"/>
    <m/>
    <m/>
    <s v="Field Sales"/>
    <m/>
    <m/>
    <m/>
    <m/>
    <m/>
    <x v="1939"/>
    <x v="0"/>
    <b v="0"/>
    <m/>
    <m/>
    <m/>
    <s v="0055A000009GxI2QAK"/>
    <s v="01si00000040RFIAA2"/>
    <m/>
    <s v="All Hazards"/>
    <s v="0035A00003eNTxFQAW"/>
    <m/>
    <s v="MX908"/>
    <m/>
    <m/>
    <s v="0125A000001NaBLQA0"/>
    <b v="0"/>
    <m/>
    <b v="0"/>
    <m/>
    <m/>
    <x v="2"/>
    <b v="0"/>
    <d v="2021-06-29T20:34:55"/>
    <m/>
    <m/>
    <b v="0"/>
    <x v="0"/>
    <n v="0"/>
    <n v="0"/>
    <n v="48750"/>
    <n v="0"/>
    <x v="222"/>
    <n v="10"/>
    <n v="0"/>
  </r>
  <r>
    <s v="001i000001MZ8IpAAL"/>
    <b v="0"/>
    <m/>
    <b v="0"/>
    <m/>
    <m/>
    <m/>
    <x v="40"/>
    <b v="0"/>
    <m/>
    <m/>
    <m/>
    <m/>
    <m/>
    <s v="0055A00000BcmLTQAZ"/>
    <b v="0"/>
    <d v="2021-06-15T18:39:25"/>
    <m/>
    <b v="0"/>
    <m/>
    <m/>
    <b v="0"/>
    <d v="2021-03-01T00:00:00"/>
    <n v="3"/>
    <n v="2021"/>
    <s v="Pipeline"/>
    <s v="Pipeline"/>
    <b v="0"/>
    <b v="0"/>
    <m/>
    <b v="1"/>
    <b v="0"/>
    <b v="0"/>
    <x v="20"/>
    <b v="0"/>
    <m/>
    <x v="0"/>
    <m/>
    <s v="0055A00000BcmLTQAZ"/>
    <d v="2021-06-15T18:41:40"/>
    <m/>
    <m/>
    <d v="2021-06-15T00:00:00"/>
    <m/>
    <b v="0"/>
    <m/>
    <m/>
    <s v="Field Sales"/>
    <m/>
    <m/>
    <m/>
    <m/>
    <m/>
    <x v="1940"/>
    <x v="0"/>
    <b v="0"/>
    <m/>
    <m/>
    <m/>
    <s v="0055A00000BnRGTQA3"/>
    <s v="01s31000003qafjAAA"/>
    <m/>
    <s v="CWAs"/>
    <s v="0035A00003osdzDQAQ"/>
    <m/>
    <s v="MX908"/>
    <m/>
    <m/>
    <s v="0125A000001NaBLQA0"/>
    <b v="0"/>
    <m/>
    <b v="0"/>
    <m/>
    <m/>
    <x v="3"/>
    <b v="0"/>
    <d v="2021-06-29T20:34:55"/>
    <m/>
    <m/>
    <b v="0"/>
    <x v="0"/>
    <n v="0"/>
    <n v="0"/>
    <n v="65000"/>
    <n v="0"/>
    <x v="350"/>
    <n v="5"/>
    <n v="0"/>
  </r>
  <r>
    <s v="0016e00002Zvj82AAB"/>
    <b v="0"/>
    <m/>
    <b v="0"/>
    <m/>
    <m/>
    <m/>
    <x v="80"/>
    <b v="0"/>
    <m/>
    <m/>
    <m/>
    <m/>
    <m/>
    <s v="00531000008F2qlAAC"/>
    <b v="0"/>
    <d v="2021-06-21T20:39:57"/>
    <m/>
    <b v="0"/>
    <m/>
    <m/>
    <b v="0"/>
    <d v="2021-03-01T00:00:00"/>
    <n v="3"/>
    <n v="2021"/>
    <s v="Pipeline"/>
    <s v="Pipeline"/>
    <b v="0"/>
    <b v="0"/>
    <m/>
    <b v="1"/>
    <b v="0"/>
    <b v="0"/>
    <x v="23"/>
    <b v="0"/>
    <m/>
    <x v="0"/>
    <m/>
    <s v="00531000008F2qlAAC"/>
    <d v="2021-06-21T20:41:04"/>
    <m/>
    <m/>
    <d v="2021-06-21T00:00:00"/>
    <m/>
    <b v="0"/>
    <m/>
    <m/>
    <s v="Field Sales"/>
    <m/>
    <m/>
    <m/>
    <m/>
    <m/>
    <x v="1941"/>
    <x v="0"/>
    <b v="0"/>
    <m/>
    <m/>
    <m/>
    <s v="00531000008F2qlAAC"/>
    <s v="01si00000040RFIAA2"/>
    <m/>
    <s v="CWAs"/>
    <s v="0033100002tFOkTAAW"/>
    <m/>
    <s v="MX908"/>
    <m/>
    <m/>
    <s v="0125A000001NaBLQA0"/>
    <b v="0"/>
    <m/>
    <b v="0"/>
    <m/>
    <m/>
    <x v="4"/>
    <b v="0"/>
    <d v="2021-06-29T20:34:55"/>
    <m/>
    <m/>
    <b v="0"/>
    <x v="0"/>
    <n v="0"/>
    <n v="0"/>
    <n v="9750"/>
    <n v="0"/>
    <x v="703"/>
    <n v="30"/>
    <n v="0"/>
  </r>
  <r>
    <s v="0015A00002TCjKwQAL"/>
    <b v="0"/>
    <m/>
    <b v="0"/>
    <m/>
    <m/>
    <m/>
    <x v="40"/>
    <b v="0"/>
    <m/>
    <m/>
    <m/>
    <m/>
    <m/>
    <s v="0055A00000BcmLTQAZ"/>
    <b v="0"/>
    <d v="2021-06-28T20:01:31"/>
    <m/>
    <b v="0"/>
    <s v="Federal Resources"/>
    <m/>
    <b v="0"/>
    <d v="2021-03-01T00:00:00"/>
    <n v="3"/>
    <n v="2021"/>
    <s v="Pipeline"/>
    <s v="Pipeline"/>
    <b v="0"/>
    <b v="0"/>
    <m/>
    <b v="1"/>
    <b v="0"/>
    <b v="0"/>
    <x v="20"/>
    <b v="0"/>
    <m/>
    <x v="0"/>
    <m/>
    <s v="0055A00000BcmLTQAZ"/>
    <d v="2021-06-28T20:02:06"/>
    <m/>
    <m/>
    <d v="2021-06-28T00:00:00"/>
    <m/>
    <b v="0"/>
    <m/>
    <m/>
    <s v="Field Sales"/>
    <m/>
    <m/>
    <m/>
    <m/>
    <m/>
    <x v="1942"/>
    <x v="0"/>
    <b v="0"/>
    <m/>
    <m/>
    <m/>
    <s v="00531000007KgPgAAK"/>
    <s v="01s31000003qafjAAA"/>
    <m/>
    <s v="Drugs"/>
    <s v="0035A00003IOgLiQAL"/>
    <m/>
    <s v="MX908"/>
    <m/>
    <m/>
    <s v="0125A000001NaBLQA0"/>
    <b v="0"/>
    <m/>
    <b v="0"/>
    <m/>
    <m/>
    <x v="3"/>
    <b v="0"/>
    <d v="2021-06-29T20:34:55"/>
    <m/>
    <m/>
    <b v="0"/>
    <x v="0"/>
    <n v="0"/>
    <n v="0"/>
    <n v="5850"/>
    <n v="0"/>
    <x v="300"/>
    <n v="5"/>
    <n v="0"/>
  </r>
  <r>
    <s v="0013100001VXN1KAAX"/>
    <b v="0"/>
    <m/>
    <b v="0"/>
    <m/>
    <m/>
    <m/>
    <x v="40"/>
    <b v="0"/>
    <m/>
    <m/>
    <m/>
    <m/>
    <m/>
    <s v="0055A00000BcmLTQAZ"/>
    <b v="0"/>
    <d v="2021-05-21T15:41:26"/>
    <m/>
    <b v="0"/>
    <s v="Darley Defense"/>
    <m/>
    <b v="0"/>
    <d v="2021-03-01T00:00:00"/>
    <n v="3"/>
    <n v="2021"/>
    <s v="Pipeline"/>
    <s v="Pipeline"/>
    <b v="0"/>
    <b v="0"/>
    <m/>
    <b v="1"/>
    <b v="0"/>
    <b v="0"/>
    <x v="22"/>
    <b v="0"/>
    <m/>
    <x v="0"/>
    <m/>
    <s v="0055A00000BcmLTQAZ"/>
    <d v="2021-05-24T15:47:54"/>
    <m/>
    <m/>
    <d v="2021-05-21T00:00:00"/>
    <m/>
    <b v="0"/>
    <m/>
    <m/>
    <s v="Field Sales"/>
    <m/>
    <m/>
    <m/>
    <m/>
    <m/>
    <x v="1943"/>
    <x v="0"/>
    <b v="0"/>
    <m/>
    <m/>
    <m/>
    <s v="0055A00000BnRGTQA3"/>
    <s v="01s31000003qafjAAA"/>
    <m/>
    <s v="Explosives"/>
    <s v="0033100002wfiApAAI"/>
    <m/>
    <s v="MX908"/>
    <m/>
    <m/>
    <s v="0125A000001NaBLQA0"/>
    <b v="0"/>
    <m/>
    <b v="0"/>
    <m/>
    <m/>
    <x v="3"/>
    <b v="0"/>
    <d v="2021-06-29T20:34:55"/>
    <m/>
    <m/>
    <b v="0"/>
    <x v="0"/>
    <n v="0"/>
    <n v="0"/>
    <n v="1338352"/>
    <n v="0"/>
    <x v="662"/>
    <n v="5"/>
    <n v="0"/>
  </r>
  <r>
    <s v="001i000001MZ8IpAAL"/>
    <b v="0"/>
    <m/>
    <b v="0"/>
    <m/>
    <m/>
    <m/>
    <x v="40"/>
    <b v="0"/>
    <m/>
    <m/>
    <m/>
    <m/>
    <m/>
    <s v="0055A00000BcmLTQAZ"/>
    <b v="0"/>
    <d v="2021-05-24T21:55:25"/>
    <m/>
    <b v="0"/>
    <s v="Federal Resources"/>
    <m/>
    <b v="0"/>
    <d v="2021-03-01T00:00:00"/>
    <n v="3"/>
    <n v="2021"/>
    <s v="Pipeline"/>
    <s v="Pipeline"/>
    <b v="0"/>
    <b v="0"/>
    <m/>
    <b v="1"/>
    <b v="0"/>
    <b v="0"/>
    <x v="22"/>
    <b v="0"/>
    <m/>
    <x v="0"/>
    <m/>
    <s v="0055A00000BnRGTQA3"/>
    <d v="2021-05-25T14:11:56"/>
    <m/>
    <m/>
    <d v="2021-05-24T00:00:00"/>
    <m/>
    <b v="0"/>
    <m/>
    <m/>
    <s v="Field Sales"/>
    <m/>
    <m/>
    <m/>
    <m/>
    <m/>
    <x v="1944"/>
    <x v="0"/>
    <b v="0"/>
    <m/>
    <m/>
    <m/>
    <s v="0055A00000BnRGTQA3"/>
    <s v="01s31000003qafjAAA"/>
    <m/>
    <s v="Explosives"/>
    <s v="0035A00003YxQT8QAN"/>
    <m/>
    <s v="MX908"/>
    <m/>
    <m/>
    <s v="0125A000001NaBLQA0"/>
    <b v="0"/>
    <m/>
    <b v="0"/>
    <m/>
    <m/>
    <x v="3"/>
    <b v="0"/>
    <d v="2021-06-29T20:34:55"/>
    <m/>
    <m/>
    <b v="0"/>
    <x v="0"/>
    <n v="0"/>
    <n v="0"/>
    <n v="1177271.8400000001"/>
    <n v="0"/>
    <x v="704"/>
    <n v="5"/>
    <n v="0"/>
  </r>
  <r>
    <s v="0016e00002ZwciaAAB"/>
    <b v="0"/>
    <m/>
    <b v="0"/>
    <m/>
    <m/>
    <m/>
    <x v="40"/>
    <b v="0"/>
    <m/>
    <m/>
    <m/>
    <m/>
    <m/>
    <s v="0055A00000BcmLTQAZ"/>
    <b v="0"/>
    <d v="2021-06-22T13:16:11"/>
    <m/>
    <b v="0"/>
    <m/>
    <m/>
    <b v="0"/>
    <d v="2021-03-01T00:00:00"/>
    <n v="3"/>
    <n v="2021"/>
    <s v="Pipeline"/>
    <s v="Pipeline"/>
    <b v="0"/>
    <b v="0"/>
    <m/>
    <b v="1"/>
    <b v="0"/>
    <b v="0"/>
    <x v="20"/>
    <b v="0"/>
    <m/>
    <x v="0"/>
    <m/>
    <s v="0055A00000BcmLTQAZ"/>
    <d v="2021-06-22T13:22:04"/>
    <m/>
    <m/>
    <d v="2021-06-22T00:00:00"/>
    <m/>
    <b v="0"/>
    <m/>
    <m/>
    <s v="Inside Sales"/>
    <m/>
    <m/>
    <m/>
    <m/>
    <m/>
    <x v="1945"/>
    <x v="0"/>
    <b v="0"/>
    <m/>
    <m/>
    <m/>
    <s v="00531000007KgPgAAK"/>
    <s v="01s31000003qafjAAA"/>
    <m/>
    <s v="Other"/>
    <s v="0036e00003sYMf7AAG"/>
    <m/>
    <s v="MX908"/>
    <m/>
    <m/>
    <s v="0125A000001NaBLQA0"/>
    <b v="0"/>
    <m/>
    <b v="0"/>
    <m/>
    <m/>
    <x v="3"/>
    <b v="0"/>
    <d v="2021-06-29T20:34:55"/>
    <m/>
    <m/>
    <b v="0"/>
    <x v="0"/>
    <n v="0"/>
    <n v="0"/>
    <n v="71500"/>
    <n v="0"/>
    <x v="705"/>
    <n v="5"/>
    <n v="0"/>
  </r>
  <r>
    <s v="0015A00002TCL4DQAX"/>
    <b v="0"/>
    <m/>
    <b v="0"/>
    <m/>
    <m/>
    <m/>
    <x v="40"/>
    <b v="0"/>
    <m/>
    <m/>
    <m/>
    <m/>
    <m/>
    <s v="0055A00000BcmLTQAZ"/>
    <b v="0"/>
    <d v="2021-06-16T21:10:44"/>
    <m/>
    <b v="0"/>
    <m/>
    <m/>
    <b v="0"/>
    <d v="2021-03-01T00:00:00"/>
    <n v="3"/>
    <n v="2021"/>
    <s v="Pipeline"/>
    <s v="Pipeline"/>
    <b v="0"/>
    <b v="0"/>
    <m/>
    <b v="1"/>
    <b v="0"/>
    <b v="0"/>
    <x v="20"/>
    <b v="0"/>
    <m/>
    <x v="0"/>
    <m/>
    <s v="0055A00000BcmLTQAZ"/>
    <d v="2021-06-17T19:12:22"/>
    <m/>
    <m/>
    <d v="2021-06-16T00:00:00"/>
    <m/>
    <b v="0"/>
    <m/>
    <m/>
    <s v="Field Sales"/>
    <m/>
    <m/>
    <m/>
    <m/>
    <m/>
    <x v="1946"/>
    <x v="0"/>
    <b v="0"/>
    <m/>
    <m/>
    <m/>
    <s v="00531000007KgPgAAK"/>
    <s v="01s31000003qafjAAA"/>
    <m/>
    <s v="CWAs"/>
    <s v="0035A00003XE1l9QAD"/>
    <m/>
    <s v="MX908"/>
    <m/>
    <m/>
    <s v="0125A000001NaBLQA0"/>
    <b v="0"/>
    <s v="All Hazards"/>
    <b v="0"/>
    <m/>
    <m/>
    <x v="3"/>
    <b v="0"/>
    <d v="2021-06-29T20:34:55"/>
    <m/>
    <m/>
    <b v="0"/>
    <x v="0"/>
    <n v="0"/>
    <n v="0"/>
    <n v="240762.5"/>
    <n v="0"/>
    <x v="706"/>
    <n v="5"/>
    <n v="0"/>
  </r>
  <r>
    <s v="0016e00002YexHiAAJ"/>
    <b v="0"/>
    <m/>
    <b v="0"/>
    <m/>
    <m/>
    <m/>
    <x v="281"/>
    <b v="0"/>
    <m/>
    <m/>
    <m/>
    <m/>
    <m/>
    <s v="0055A00000BcrkYQAR"/>
    <b v="0"/>
    <d v="2021-05-20T18:52:09"/>
    <m/>
    <b v="0"/>
    <m/>
    <m/>
    <b v="0"/>
    <d v="2021-03-01T00:00:00"/>
    <n v="3"/>
    <n v="2021"/>
    <s v="Pipeline"/>
    <s v="Pipeline"/>
    <b v="0"/>
    <b v="0"/>
    <m/>
    <b v="1"/>
    <b v="0"/>
    <b v="0"/>
    <x v="23"/>
    <b v="0"/>
    <m/>
    <x v="0"/>
    <m/>
    <s v="0055A00000BcrkYQAR"/>
    <d v="2021-06-08T14:29:54"/>
    <m/>
    <m/>
    <d v="2021-05-20T00:00:00"/>
    <m/>
    <b v="0"/>
    <m/>
    <m/>
    <s v="Social"/>
    <m/>
    <m/>
    <m/>
    <m/>
    <m/>
    <x v="1947"/>
    <x v="0"/>
    <b v="0"/>
    <m/>
    <m/>
    <m/>
    <s v="0055A00000BcrkYQAR"/>
    <s v="01si00000040RFIAA2"/>
    <m/>
    <s v="Drugs"/>
    <s v="0036e00003qismHAAQ"/>
    <m/>
    <s v="MX908"/>
    <m/>
    <m/>
    <s v="0125A000001NaBLQA0"/>
    <b v="0"/>
    <s v="All Hazards"/>
    <b v="0"/>
    <m/>
    <m/>
    <x v="3"/>
    <b v="0"/>
    <d v="2021-06-29T20:34:55"/>
    <m/>
    <m/>
    <b v="0"/>
    <x v="0"/>
    <n v="0"/>
    <n v="0"/>
    <n v="57655.839999999997"/>
    <n v="0"/>
    <x v="707"/>
    <n v="5"/>
    <n v="0"/>
  </r>
  <r>
    <s v="0013100001lcRjOAAU"/>
    <b v="0"/>
    <m/>
    <b v="0"/>
    <m/>
    <m/>
    <m/>
    <x v="40"/>
    <b v="0"/>
    <m/>
    <m/>
    <m/>
    <m/>
    <m/>
    <s v="0055A00000BcmLTQAZ"/>
    <b v="0"/>
    <d v="2021-05-18T13:37:21"/>
    <m/>
    <b v="0"/>
    <m/>
    <m/>
    <b v="0"/>
    <d v="2021-03-01T00:00:00"/>
    <n v="3"/>
    <n v="2021"/>
    <s v="Pipeline"/>
    <s v="Pipeline"/>
    <b v="0"/>
    <b v="0"/>
    <m/>
    <b v="1"/>
    <b v="0"/>
    <b v="0"/>
    <x v="20"/>
    <b v="0"/>
    <m/>
    <x v="0"/>
    <m/>
    <s v="0055A00000BcmLTQAZ"/>
    <d v="2021-05-18T13:40:46"/>
    <m/>
    <d v="2021-05-18T13:38:21"/>
    <d v="2021-05-18T00:00:00"/>
    <m/>
    <b v="0"/>
    <m/>
    <m/>
    <s v="Field Sales"/>
    <m/>
    <m/>
    <m/>
    <m/>
    <m/>
    <x v="1948"/>
    <x v="0"/>
    <b v="0"/>
    <m/>
    <m/>
    <m/>
    <s v="00531000007KgPgAAK"/>
    <s v="01s31000003qafjAAA"/>
    <m/>
    <s v="Explosives"/>
    <s v="0035A00003EVpVbQAL"/>
    <m/>
    <s v="MX908"/>
    <m/>
    <s v="0Q06e000001eZ9WCAU"/>
    <s v="0125A000001NaBLQA0"/>
    <b v="0"/>
    <s v="CWAs"/>
    <b v="0"/>
    <m/>
    <m/>
    <x v="4"/>
    <b v="0"/>
    <d v="2021-06-29T20:34:55"/>
    <m/>
    <m/>
    <b v="0"/>
    <x v="0"/>
    <n v="0"/>
    <n v="0"/>
    <n v="13000"/>
    <n v="0"/>
    <x v="246"/>
    <n v="30"/>
    <n v="0"/>
  </r>
  <r>
    <s v="0013100001VXN1KAAX"/>
    <b v="0"/>
    <m/>
    <b v="0"/>
    <m/>
    <m/>
    <m/>
    <x v="40"/>
    <b v="0"/>
    <m/>
    <m/>
    <m/>
    <m/>
    <m/>
    <s v="0055A00000BcmLTQAZ"/>
    <b v="0"/>
    <d v="2021-06-16T14:39:35"/>
    <m/>
    <b v="0"/>
    <m/>
    <m/>
    <b v="0"/>
    <d v="2021-03-01T00:00:00"/>
    <n v="3"/>
    <n v="2021"/>
    <s v="Pipeline"/>
    <s v="Pipeline"/>
    <b v="0"/>
    <b v="0"/>
    <m/>
    <b v="1"/>
    <b v="0"/>
    <b v="0"/>
    <x v="20"/>
    <b v="0"/>
    <m/>
    <x v="0"/>
    <m/>
    <s v="0055A00000BcmLTQAZ"/>
    <d v="2021-06-17T13:30:25"/>
    <m/>
    <m/>
    <d v="2021-06-16T00:00:00"/>
    <m/>
    <b v="0"/>
    <m/>
    <m/>
    <s v="Field Sales"/>
    <m/>
    <m/>
    <m/>
    <m/>
    <m/>
    <x v="1949"/>
    <x v="0"/>
    <b v="0"/>
    <m/>
    <m/>
    <m/>
    <s v="00531000007KgPgAAK"/>
    <s v="01s31000003qafjAAA"/>
    <m/>
    <s v="CWAs"/>
    <s v="0033100002wfiApAAI"/>
    <m/>
    <s v="MX908"/>
    <m/>
    <m/>
    <s v="0125A000001NaBLQA0"/>
    <b v="0"/>
    <s v="Drugs"/>
    <b v="0"/>
    <m/>
    <m/>
    <x v="3"/>
    <b v="0"/>
    <d v="2021-06-29T20:34:55"/>
    <m/>
    <m/>
    <b v="0"/>
    <x v="0"/>
    <n v="0"/>
    <n v="0"/>
    <n v="267125"/>
    <n v="0"/>
    <x v="708"/>
    <n v="5"/>
    <n v="0"/>
  </r>
  <r>
    <s v="0013100001fpyoxAAA"/>
    <b v="0"/>
    <m/>
    <b v="0"/>
    <m/>
    <m/>
    <m/>
    <x v="40"/>
    <b v="0"/>
    <m/>
    <m/>
    <m/>
    <m/>
    <m/>
    <s v="0055A00000BcmLTQAZ"/>
    <b v="0"/>
    <d v="2021-06-16T17:31:34"/>
    <m/>
    <b v="0"/>
    <m/>
    <m/>
    <b v="0"/>
    <d v="2021-03-01T00:00:00"/>
    <n v="3"/>
    <n v="2021"/>
    <s v="Pipeline"/>
    <s v="Pipeline"/>
    <b v="0"/>
    <b v="0"/>
    <m/>
    <b v="1"/>
    <b v="0"/>
    <b v="0"/>
    <x v="20"/>
    <b v="0"/>
    <m/>
    <x v="0"/>
    <m/>
    <s v="0055A00000BcmLTQAZ"/>
    <d v="2021-06-17T13:41:39"/>
    <m/>
    <m/>
    <d v="2021-06-16T00:00:00"/>
    <m/>
    <b v="0"/>
    <m/>
    <m/>
    <s v="Field Sales"/>
    <m/>
    <m/>
    <m/>
    <m/>
    <m/>
    <x v="1950"/>
    <x v="0"/>
    <b v="0"/>
    <m/>
    <m/>
    <m/>
    <s v="00531000007KgPgAAK"/>
    <s v="01s31000003qafjAAA"/>
    <m/>
    <s v="CWAs"/>
    <s v="0035A00003da3xDQAQ"/>
    <m/>
    <s v="MX908"/>
    <m/>
    <m/>
    <s v="0125A000001NaBLQA0"/>
    <b v="0"/>
    <s v="Drugs"/>
    <b v="0"/>
    <m/>
    <m/>
    <x v="3"/>
    <b v="0"/>
    <d v="2021-06-29T20:34:55"/>
    <m/>
    <m/>
    <b v="0"/>
    <x v="0"/>
    <n v="0"/>
    <n v="0"/>
    <n v="267125"/>
    <n v="0"/>
    <x v="708"/>
    <n v="5"/>
    <n v="0"/>
  </r>
  <r>
    <s v="0015A000026mADdQAM"/>
    <b v="0"/>
    <m/>
    <b v="0"/>
    <m/>
    <m/>
    <m/>
    <x v="40"/>
    <b v="0"/>
    <m/>
    <m/>
    <m/>
    <m/>
    <m/>
    <s v="0055A00000BcmLTQAZ"/>
    <b v="0"/>
    <d v="2021-06-25T15:26:59"/>
    <m/>
    <b v="0"/>
    <m/>
    <m/>
    <b v="0"/>
    <d v="2021-03-01T00:00:00"/>
    <n v="3"/>
    <n v="2021"/>
    <s v="Pipeline"/>
    <s v="Pipeline"/>
    <b v="0"/>
    <b v="0"/>
    <m/>
    <b v="1"/>
    <b v="0"/>
    <b v="0"/>
    <x v="22"/>
    <b v="0"/>
    <m/>
    <x v="0"/>
    <m/>
    <s v="0055A00000BcmLTQAZ"/>
    <d v="2021-06-25T15:31:31"/>
    <m/>
    <m/>
    <d v="2021-06-25T00:00:00"/>
    <m/>
    <b v="0"/>
    <m/>
    <m/>
    <s v="Inside Sales"/>
    <m/>
    <m/>
    <m/>
    <m/>
    <m/>
    <x v="1951"/>
    <x v="0"/>
    <b v="0"/>
    <m/>
    <m/>
    <m/>
    <s v="00531000007Es7rAAC"/>
    <s v="01s31000003qafjAAA"/>
    <m/>
    <s v="CWAs"/>
    <s v="0035A00003OBQOgQAP"/>
    <m/>
    <s v="MX908"/>
    <m/>
    <m/>
    <s v="0125A000001NaBLQA0"/>
    <b v="0"/>
    <s v="Drugs"/>
    <b v="0"/>
    <m/>
    <m/>
    <x v="3"/>
    <b v="0"/>
    <d v="2021-06-29T20:34:55"/>
    <m/>
    <m/>
    <b v="0"/>
    <x v="0"/>
    <n v="0"/>
    <n v="0"/>
    <n v="1609.14"/>
    <n v="0"/>
    <x v="709"/>
    <n v="5"/>
    <n v="0"/>
  </r>
  <r>
    <s v="0015A00002VqsMpQAJ"/>
    <b v="0"/>
    <m/>
    <b v="0"/>
    <m/>
    <m/>
    <m/>
    <x v="235"/>
    <b v="0"/>
    <m/>
    <m/>
    <m/>
    <m/>
    <m/>
    <s v="0055A00000BcrkYQAR"/>
    <b v="0"/>
    <d v="2021-06-03T19:34:22"/>
    <m/>
    <b v="0"/>
    <m/>
    <m/>
    <b v="0"/>
    <d v="2021-03-01T00:00:00"/>
    <n v="3"/>
    <n v="2021"/>
    <s v="Pipeline"/>
    <s v="Pipeline"/>
    <b v="0"/>
    <b v="0"/>
    <m/>
    <b v="1"/>
    <b v="0"/>
    <b v="0"/>
    <x v="23"/>
    <b v="0"/>
    <m/>
    <x v="0"/>
    <m/>
    <s v="0055A00000BcrkYQAR"/>
    <d v="2021-06-03T19:36:46"/>
    <m/>
    <m/>
    <d v="2021-06-03T00:00:00"/>
    <m/>
    <b v="0"/>
    <m/>
    <m/>
    <s v="Field Sales"/>
    <m/>
    <m/>
    <m/>
    <m/>
    <m/>
    <x v="1952"/>
    <x v="0"/>
    <b v="0"/>
    <m/>
    <m/>
    <m/>
    <s v="0055A00000BcrkYQAR"/>
    <s v="01si00000040RFIAA2"/>
    <m/>
    <s v="Drugs"/>
    <s v="0036e00003rdBeIAAU"/>
    <m/>
    <s v="MX908"/>
    <m/>
    <m/>
    <s v="0125A000001NaBLQA0"/>
    <b v="0"/>
    <s v="Drugs"/>
    <b v="0"/>
    <m/>
    <m/>
    <x v="3"/>
    <b v="0"/>
    <d v="2021-06-29T20:34:55"/>
    <m/>
    <m/>
    <b v="0"/>
    <x v="0"/>
    <n v="0"/>
    <n v="0"/>
    <n v="49077.75"/>
    <n v="0"/>
    <x v="710"/>
    <n v="5"/>
    <n v="0"/>
  </r>
  <r>
    <s v="0013100001lcRjOAAU"/>
    <b v="0"/>
    <m/>
    <b v="0"/>
    <m/>
    <m/>
    <m/>
    <x v="40"/>
    <b v="0"/>
    <m/>
    <m/>
    <m/>
    <m/>
    <m/>
    <s v="0055A00000BcmLTQAZ"/>
    <b v="0"/>
    <d v="2021-06-24T16:37:10"/>
    <m/>
    <b v="0"/>
    <m/>
    <m/>
    <b v="0"/>
    <d v="2021-03-01T00:00:00"/>
    <n v="3"/>
    <n v="2021"/>
    <s v="Pipeline"/>
    <s v="Pipeline"/>
    <b v="0"/>
    <b v="0"/>
    <m/>
    <b v="1"/>
    <b v="0"/>
    <b v="0"/>
    <x v="20"/>
    <b v="0"/>
    <m/>
    <x v="0"/>
    <m/>
    <s v="0055A00000BcmLTQAZ"/>
    <d v="2021-06-24T16:38:37"/>
    <m/>
    <m/>
    <d v="2021-06-24T00:00:00"/>
    <m/>
    <b v="0"/>
    <m/>
    <m/>
    <s v="Field Sales"/>
    <m/>
    <m/>
    <m/>
    <m/>
    <m/>
    <x v="1953"/>
    <x v="0"/>
    <b v="0"/>
    <m/>
    <m/>
    <m/>
    <s v="0055A00000BcmLTQAZ"/>
    <s v="01s31000003qafjAAA"/>
    <m/>
    <s v="Explosives"/>
    <m/>
    <m/>
    <s v="MX908"/>
    <m/>
    <m/>
    <s v="0125A000001NaBLQA0"/>
    <b v="0"/>
    <s v="Drugs"/>
    <b v="0"/>
    <m/>
    <m/>
    <x v="3"/>
    <b v="0"/>
    <d v="2021-06-29T20:34:55"/>
    <m/>
    <m/>
    <b v="0"/>
    <x v="0"/>
    <n v="0"/>
    <n v="0"/>
    <n v="3200"/>
    <n v="0"/>
    <x v="711"/>
    <n v="5"/>
    <n v="0"/>
  </r>
  <r>
    <s v="0016e00002Zvj82AAB"/>
    <b v="0"/>
    <m/>
    <b v="0"/>
    <m/>
    <m/>
    <m/>
    <x v="40"/>
    <b v="0"/>
    <m/>
    <m/>
    <m/>
    <m/>
    <m/>
    <s v="00531000008F2qlAAC"/>
    <b v="0"/>
    <d v="2021-05-12T18:46:16"/>
    <m/>
    <b v="0"/>
    <m/>
    <m/>
    <b v="0"/>
    <d v="2021-03-01T00:00:00"/>
    <n v="3"/>
    <n v="2021"/>
    <s v="Pipeline"/>
    <s v="Pipeline"/>
    <b v="0"/>
    <b v="0"/>
    <m/>
    <b v="1"/>
    <b v="0"/>
    <b v="0"/>
    <x v="23"/>
    <b v="0"/>
    <m/>
    <x v="0"/>
    <m/>
    <s v="00531000008F2qlAAC"/>
    <d v="2021-06-14T20:15:59"/>
    <m/>
    <m/>
    <d v="2021-05-12T00:00:00"/>
    <m/>
    <b v="0"/>
    <m/>
    <m/>
    <s v="Field Sales"/>
    <m/>
    <m/>
    <m/>
    <m/>
    <m/>
    <x v="1954"/>
    <x v="0"/>
    <b v="0"/>
    <m/>
    <m/>
    <m/>
    <s v="00531000008F2qlAAC"/>
    <s v="01si00000040RFIAA2"/>
    <m/>
    <s v="CWAs"/>
    <s v="0033100002tFOkTAAW"/>
    <m/>
    <s v="MX908"/>
    <m/>
    <m/>
    <s v="0125A000001NaBLQA0"/>
    <b v="0"/>
    <s v="Explosives"/>
    <b v="0"/>
    <m/>
    <m/>
    <x v="2"/>
    <b v="0"/>
    <d v="2021-06-29T20:34:55"/>
    <m/>
    <m/>
    <b v="0"/>
    <x v="0"/>
    <n v="0"/>
    <n v="0"/>
    <n v="4875"/>
    <n v="0"/>
    <x v="358"/>
    <n v="10"/>
    <n v="0"/>
  </r>
  <r>
    <s v="0013100001gawnXAAQ"/>
    <b v="0"/>
    <m/>
    <b v="0"/>
    <m/>
    <m/>
    <m/>
    <x v="40"/>
    <b v="0"/>
    <m/>
    <m/>
    <m/>
    <m/>
    <m/>
    <s v="00531000007MUoEAAW"/>
    <b v="0"/>
    <d v="2021-06-10T16:12:39"/>
    <m/>
    <b v="0"/>
    <m/>
    <m/>
    <b v="0"/>
    <d v="2021-03-01T00:00:00"/>
    <n v="3"/>
    <n v="2021"/>
    <s v="BestCase"/>
    <s v="Best Case"/>
    <b v="0"/>
    <b v="0"/>
    <m/>
    <b v="1"/>
    <b v="0"/>
    <b v="0"/>
    <x v="23"/>
    <b v="0"/>
    <m/>
    <x v="0"/>
    <m/>
    <s v="00531000007KgPgAAK"/>
    <d v="2021-06-28T12:46:27"/>
    <m/>
    <m/>
    <d v="2021-06-10T00:00:00"/>
    <m/>
    <b v="0"/>
    <m/>
    <m/>
    <s v="Field Sales"/>
    <m/>
    <m/>
    <m/>
    <m/>
    <m/>
    <x v="1955"/>
    <x v="0"/>
    <b v="0"/>
    <m/>
    <m/>
    <m/>
    <s v="00531000007KgPgAAK"/>
    <s v="01si00000040RFIAA2"/>
    <m/>
    <s v="Drugs"/>
    <m/>
    <m/>
    <s v="MX908"/>
    <m/>
    <m/>
    <s v="0125A000001NaBLQA0"/>
    <b v="0"/>
    <m/>
    <b v="0"/>
    <m/>
    <m/>
    <x v="8"/>
    <b v="0"/>
    <d v="2021-06-29T20:34:55"/>
    <m/>
    <m/>
    <b v="0"/>
    <x v="0"/>
    <n v="1"/>
    <n v="1"/>
    <n v="187453.36"/>
    <n v="0"/>
    <x v="712"/>
    <n v="70"/>
    <n v="0"/>
  </r>
  <r>
    <s v="0015A0000282bGSQAY"/>
    <b v="0"/>
    <m/>
    <b v="0"/>
    <s v="7016e000001eRRxAAM"/>
    <m/>
    <m/>
    <x v="281"/>
    <b v="0"/>
    <m/>
    <m/>
    <s v="0035A00003QTEZFQA5"/>
    <m/>
    <m/>
    <s v="00531000007KAsvAAG"/>
    <b v="0"/>
    <d v="2021-05-18T17:02:17"/>
    <m/>
    <b v="0"/>
    <m/>
    <m/>
    <b v="0"/>
    <d v="2021-03-01T00:00:00"/>
    <n v="3"/>
    <n v="2021"/>
    <s v="BestCase"/>
    <s v="Best Case"/>
    <b v="0"/>
    <b v="0"/>
    <s v="COPS"/>
    <b v="1"/>
    <b v="0"/>
    <b v="0"/>
    <x v="19"/>
    <b v="0"/>
    <m/>
    <x v="0"/>
    <m/>
    <s v="00531000007KAsvAAG"/>
    <d v="2021-06-14T13:30:14"/>
    <m/>
    <d v="2021-05-24T13:53:44"/>
    <d v="2021-05-24T00:00:00"/>
    <m/>
    <b v="0"/>
    <m/>
    <m/>
    <s v="Website"/>
    <m/>
    <m/>
    <m/>
    <m/>
    <m/>
    <x v="1956"/>
    <x v="0"/>
    <b v="0"/>
    <m/>
    <m/>
    <m/>
    <s v="00531000007KAsvAAG"/>
    <s v="01s31000003qafjAAA"/>
    <m/>
    <s v="Drugs"/>
    <m/>
    <m/>
    <s v="MX908"/>
    <m/>
    <m/>
    <s v="0125A000001NaBLQA0"/>
    <b v="0"/>
    <m/>
    <b v="0"/>
    <m/>
    <m/>
    <x v="8"/>
    <b v="0"/>
    <d v="2021-06-29T20:34:55"/>
    <m/>
    <m/>
    <b v="0"/>
    <x v="0"/>
    <n v="3"/>
    <n v="1"/>
    <n v="76101"/>
    <n v="0"/>
    <x v="713"/>
    <n v="70"/>
    <n v="0"/>
  </r>
  <r>
    <s v="0015A00002PK5tmQAD"/>
    <b v="0"/>
    <m/>
    <b v="0"/>
    <m/>
    <m/>
    <m/>
    <x v="10"/>
    <b v="0"/>
    <m/>
    <m/>
    <m/>
    <m/>
    <m/>
    <s v="0055A000009sa63QAA"/>
    <b v="0"/>
    <d v="2021-06-21T22:35:43"/>
    <m/>
    <b v="0"/>
    <s v="3-South"/>
    <m/>
    <b v="0"/>
    <d v="2021-04-01T00:00:00"/>
    <n v="4"/>
    <n v="2021"/>
    <s v="BestCase"/>
    <s v="Best Case"/>
    <b v="0"/>
    <b v="0"/>
    <m/>
    <b v="1"/>
    <b v="0"/>
    <b v="0"/>
    <x v="26"/>
    <b v="0"/>
    <m/>
    <x v="0"/>
    <m/>
    <s v="0055A000009sa63QAA"/>
    <d v="2021-06-21T22:38:28"/>
    <m/>
    <m/>
    <d v="2021-06-21T00:00:00"/>
    <m/>
    <b v="0"/>
    <m/>
    <m/>
    <s v="Referral"/>
    <m/>
    <m/>
    <m/>
    <m/>
    <m/>
    <x v="1957"/>
    <x v="0"/>
    <b v="0"/>
    <m/>
    <m/>
    <m/>
    <s v="0055A000009sa63QAA"/>
    <s v="01s31000003qafjAAA"/>
    <m/>
    <m/>
    <m/>
    <m/>
    <s v="MX908"/>
    <m/>
    <m/>
    <s v="0125A000001NaBLQA0"/>
    <b v="0"/>
    <m/>
    <b v="0"/>
    <m/>
    <m/>
    <x v="9"/>
    <b v="0"/>
    <d v="2021-06-29T20:34:55"/>
    <m/>
    <m/>
    <b v="0"/>
    <x v="0"/>
    <n v="0"/>
    <n v="0"/>
    <n v="7143.3"/>
    <n v="0"/>
    <x v="714"/>
    <n v="50"/>
    <n v="0"/>
  </r>
  <r>
    <s v="0016w00000V86N8AAJ"/>
    <b v="0"/>
    <m/>
    <b v="0"/>
    <m/>
    <m/>
    <m/>
    <x v="272"/>
    <b v="0"/>
    <m/>
    <m/>
    <m/>
    <m/>
    <m/>
    <s v="0055A00000BclF5QAJ"/>
    <b v="0"/>
    <d v="2021-10-11T17:43:24"/>
    <m/>
    <b v="0"/>
    <m/>
    <m/>
    <b v="0"/>
    <d v="2021-04-01T00:00:00"/>
    <n v="4"/>
    <n v="2021"/>
    <s v="Pipeline"/>
    <s v="Pipeline"/>
    <b v="0"/>
    <b v="0"/>
    <m/>
    <b v="1"/>
    <b v="0"/>
    <b v="0"/>
    <x v="21"/>
    <b v="0"/>
    <m/>
    <x v="0"/>
    <m/>
    <s v="0055A00000BclF5QAJ"/>
    <d v="2021-10-12T13:35:21"/>
    <m/>
    <m/>
    <d v="2021-10-11T00:00:00"/>
    <m/>
    <b v="0"/>
    <m/>
    <m/>
    <s v="Organic Social"/>
    <m/>
    <m/>
    <m/>
    <m/>
    <m/>
    <x v="1958"/>
    <x v="0"/>
    <b v="0"/>
    <m/>
    <m/>
    <m/>
    <s v="0055A00000BclF5QAJ"/>
    <s v="01s31000003qafjAAA"/>
    <m/>
    <m/>
    <m/>
    <m/>
    <s v="MX908"/>
    <m/>
    <m/>
    <s v="0125A000001NaBLQA0"/>
    <b v="0"/>
    <m/>
    <b v="0"/>
    <m/>
    <m/>
    <x v="3"/>
    <b v="0"/>
    <d v="2021-10-12T13:35:21"/>
    <m/>
    <m/>
    <b v="0"/>
    <x v="0"/>
    <n v="0"/>
    <n v="0"/>
    <n v="62148"/>
    <n v="0"/>
    <x v="715"/>
    <n v="5"/>
    <n v="0"/>
  </r>
  <r>
    <s v="0016w00000V86N8AAJ"/>
    <b v="0"/>
    <m/>
    <b v="0"/>
    <m/>
    <m/>
    <m/>
    <x v="272"/>
    <b v="0"/>
    <m/>
    <m/>
    <m/>
    <m/>
    <m/>
    <s v="0055A00000BclF5QAJ"/>
    <b v="0"/>
    <d v="2021-10-11T17:43:08"/>
    <m/>
    <b v="0"/>
    <m/>
    <m/>
    <b v="0"/>
    <d v="2021-04-01T00:00:00"/>
    <n v="4"/>
    <n v="2021"/>
    <s v="Pipeline"/>
    <s v="Pipeline"/>
    <b v="0"/>
    <b v="0"/>
    <m/>
    <b v="1"/>
    <b v="0"/>
    <b v="0"/>
    <x v="21"/>
    <b v="0"/>
    <m/>
    <x v="0"/>
    <m/>
    <s v="0055A00000BclF5QAJ"/>
    <d v="2021-10-12T13:40:49"/>
    <m/>
    <m/>
    <d v="2021-10-11T00:00:00"/>
    <m/>
    <b v="0"/>
    <m/>
    <m/>
    <s v="Organic Social"/>
    <m/>
    <m/>
    <m/>
    <m/>
    <m/>
    <x v="1959"/>
    <x v="0"/>
    <b v="0"/>
    <m/>
    <m/>
    <m/>
    <s v="0055A00000BclF5QAJ"/>
    <s v="01s31000003qafjAAA"/>
    <m/>
    <m/>
    <m/>
    <m/>
    <s v="MX908"/>
    <m/>
    <m/>
    <s v="0125A000001NaBLQA0"/>
    <b v="0"/>
    <m/>
    <b v="0"/>
    <m/>
    <m/>
    <x v="3"/>
    <b v="0"/>
    <d v="2021-10-12T13:40:49"/>
    <m/>
    <m/>
    <b v="0"/>
    <x v="0"/>
    <n v="0"/>
    <n v="0"/>
    <n v="130386.06"/>
    <n v="0"/>
    <x v="716"/>
    <n v="5"/>
    <n v="0"/>
  </r>
  <r>
    <s v="0015A000029W3AoQAK"/>
    <b v="0"/>
    <m/>
    <b v="0"/>
    <m/>
    <m/>
    <m/>
    <x v="291"/>
    <b v="0"/>
    <m/>
    <m/>
    <s v="0035A00003Qzcu5QAB"/>
    <m/>
    <m/>
    <s v="00531000007MUoEAAW"/>
    <b v="0"/>
    <d v="2021-06-07T15:35:53"/>
    <m/>
    <b v="0"/>
    <m/>
    <m/>
    <b v="0"/>
    <d v="2021-04-01T00:00:00"/>
    <n v="4"/>
    <n v="2021"/>
    <s v="Pipeline"/>
    <s v="Pipeline"/>
    <b v="0"/>
    <b v="0"/>
    <m/>
    <b v="1"/>
    <b v="0"/>
    <b v="0"/>
    <x v="19"/>
    <b v="0"/>
    <m/>
    <x v="0"/>
    <d v="2021-06-07T00:00:00"/>
    <s v="00531000007MUoEAAW"/>
    <d v="2021-06-07T15:37:38"/>
    <m/>
    <m/>
    <d v="2021-06-07T00:00:00"/>
    <m/>
    <b v="0"/>
    <m/>
    <m/>
    <s v="Field Sales"/>
    <m/>
    <m/>
    <m/>
    <m/>
    <m/>
    <x v="1960"/>
    <x v="0"/>
    <b v="0"/>
    <m/>
    <m/>
    <m/>
    <s v="00531000007MUoEAAW"/>
    <s v="01s31000003qafjAAA"/>
    <m/>
    <m/>
    <s v="0035A00003Qzcu5QAB"/>
    <m/>
    <s v="MX908"/>
    <m/>
    <m/>
    <s v="0125A000001NaBLQA0"/>
    <b v="0"/>
    <m/>
    <b v="0"/>
    <m/>
    <m/>
    <x v="2"/>
    <b v="0"/>
    <d v="2021-06-29T20:34:55"/>
    <m/>
    <m/>
    <b v="0"/>
    <x v="0"/>
    <n v="0"/>
    <n v="0"/>
    <n v="6500"/>
    <n v="0"/>
    <x v="294"/>
    <n v="10"/>
    <n v="0"/>
  </r>
  <r>
    <s v="0016w00000V86N8AAJ"/>
    <b v="0"/>
    <m/>
    <b v="0"/>
    <m/>
    <m/>
    <m/>
    <x v="331"/>
    <b v="0"/>
    <m/>
    <m/>
    <s v="0036w00000JnOF3AAN"/>
    <m/>
    <m/>
    <s v="0055A00000BclF5QAJ"/>
    <b v="0"/>
    <d v="2021-12-01T14:03:58"/>
    <m/>
    <b v="0"/>
    <m/>
    <m/>
    <b v="0"/>
    <d v="2021-04-01T00:00:00"/>
    <n v="4"/>
    <n v="2021"/>
    <s v="Pipeline"/>
    <s v="Pipeline"/>
    <b v="0"/>
    <b v="0"/>
    <m/>
    <b v="1"/>
    <b v="0"/>
    <b v="0"/>
    <x v="20"/>
    <b v="0"/>
    <m/>
    <x v="0"/>
    <m/>
    <s v="0055A00000BclF5QAJ"/>
    <d v="2021-12-01T14:07:47"/>
    <m/>
    <m/>
    <d v="2021-12-01T00:00:00"/>
    <m/>
    <b v="0"/>
    <m/>
    <m/>
    <s v="Organic Social"/>
    <m/>
    <m/>
    <m/>
    <m/>
    <m/>
    <x v="1961"/>
    <x v="0"/>
    <b v="0"/>
    <m/>
    <m/>
    <m/>
    <s v="0055A00000BclF5QAJ"/>
    <s v="01s31000003qafjAAA"/>
    <m/>
    <m/>
    <m/>
    <m/>
    <s v="MX908"/>
    <m/>
    <m/>
    <s v="0125A000001NaBLQA0"/>
    <b v="0"/>
    <m/>
    <b v="0"/>
    <m/>
    <m/>
    <x v="2"/>
    <b v="0"/>
    <d v="2021-12-01T14:07:47"/>
    <m/>
    <m/>
    <b v="0"/>
    <x v="0"/>
    <n v="0"/>
    <n v="0"/>
    <n v="131040.12"/>
    <n v="0"/>
    <x v="717"/>
    <n v="10"/>
    <n v="0"/>
  </r>
  <r>
    <s v="0016w00000V86N8AAJ"/>
    <b v="0"/>
    <m/>
    <b v="0"/>
    <m/>
    <m/>
    <m/>
    <x v="10"/>
    <b v="0"/>
    <m/>
    <m/>
    <s v="0036w00000JnOF3AAN"/>
    <m/>
    <m/>
    <s v="0055A00000BclF5QAJ"/>
    <b v="0"/>
    <d v="2021-12-01T15:28:23"/>
    <m/>
    <b v="0"/>
    <m/>
    <m/>
    <b v="0"/>
    <d v="2021-04-01T00:00:00"/>
    <n v="4"/>
    <n v="2021"/>
    <s v="Pipeline"/>
    <s v="Pipeline"/>
    <b v="0"/>
    <b v="0"/>
    <m/>
    <b v="1"/>
    <b v="0"/>
    <b v="0"/>
    <x v="20"/>
    <b v="0"/>
    <m/>
    <x v="0"/>
    <m/>
    <s v="00531000007MUoEAAW"/>
    <d v="2021-12-02T19:51:01"/>
    <m/>
    <m/>
    <d v="2021-12-01T00:00:00"/>
    <m/>
    <b v="0"/>
    <m/>
    <m/>
    <s v="Organic Social"/>
    <m/>
    <m/>
    <m/>
    <m/>
    <m/>
    <x v="1962"/>
    <x v="0"/>
    <b v="0"/>
    <m/>
    <m/>
    <m/>
    <s v="00531000007MUoEAAW"/>
    <s v="01s31000003qafjAAA"/>
    <m/>
    <m/>
    <m/>
    <m/>
    <s v="MX908"/>
    <m/>
    <m/>
    <s v="0125A000001NaBLQA0"/>
    <b v="0"/>
    <m/>
    <b v="0"/>
    <m/>
    <m/>
    <x v="2"/>
    <b v="0"/>
    <d v="2021-12-02T19:51:01"/>
    <m/>
    <m/>
    <b v="0"/>
    <x v="0"/>
    <n v="0"/>
    <n v="0"/>
    <n v="116740.12"/>
    <n v="0"/>
    <x v="718"/>
    <n v="10"/>
    <n v="0"/>
  </r>
  <r>
    <s v="0016w00000V86N8AAJ"/>
    <b v="0"/>
    <m/>
    <b v="0"/>
    <m/>
    <m/>
    <m/>
    <x v="10"/>
    <b v="0"/>
    <m/>
    <m/>
    <s v="0036w00000JnOF3AAN"/>
    <m/>
    <m/>
    <s v="00531000007MUoEAAW"/>
    <b v="0"/>
    <d v="2021-12-01T17:21:00"/>
    <m/>
    <b v="0"/>
    <m/>
    <m/>
    <b v="0"/>
    <d v="2021-04-01T00:00:00"/>
    <n v="4"/>
    <n v="2021"/>
    <s v="Pipeline"/>
    <s v="Pipeline"/>
    <b v="0"/>
    <b v="0"/>
    <m/>
    <b v="1"/>
    <b v="0"/>
    <b v="0"/>
    <x v="28"/>
    <b v="0"/>
    <m/>
    <x v="0"/>
    <m/>
    <s v="00531000007MUoEAAW"/>
    <d v="2021-12-02T20:11:21"/>
    <m/>
    <m/>
    <d v="2021-12-01T00:00:00"/>
    <m/>
    <b v="0"/>
    <m/>
    <m/>
    <s v="Organic Social"/>
    <m/>
    <m/>
    <m/>
    <m/>
    <m/>
    <x v="1963"/>
    <x v="0"/>
    <b v="0"/>
    <m/>
    <m/>
    <m/>
    <s v="00531000007MUoEAAW"/>
    <s v="01s31000003qafjAAA"/>
    <m/>
    <m/>
    <m/>
    <m/>
    <s v="MX908"/>
    <m/>
    <s v="0Q06w00000060rICAQ"/>
    <s v="0125A000001NaBLQA0"/>
    <b v="0"/>
    <m/>
    <b v="0"/>
    <m/>
    <m/>
    <x v="2"/>
    <b v="0"/>
    <d v="2021-12-02T20:11:21"/>
    <m/>
    <m/>
    <b v="0"/>
    <x v="0"/>
    <n v="0"/>
    <n v="0"/>
    <n v="120640.12"/>
    <n v="0"/>
    <x v="719"/>
    <n v="10"/>
    <n v="0"/>
  </r>
  <r>
    <s v="0016w00000V86gUAAR"/>
    <b v="0"/>
    <m/>
    <b v="0"/>
    <m/>
    <m/>
    <m/>
    <x v="10"/>
    <b v="0"/>
    <m/>
    <m/>
    <s v="0036w00000JnOODAA3"/>
    <m/>
    <m/>
    <s v="0055A00000BclF5QAJ"/>
    <b v="0"/>
    <d v="2021-11-16T15:20:38"/>
    <m/>
    <b v="0"/>
    <m/>
    <m/>
    <b v="0"/>
    <d v="2021-04-01T00:00:00"/>
    <n v="4"/>
    <n v="2021"/>
    <s v="Pipeline"/>
    <s v="Pipeline"/>
    <b v="0"/>
    <b v="0"/>
    <m/>
    <b v="1"/>
    <b v="0"/>
    <b v="0"/>
    <x v="26"/>
    <b v="0"/>
    <m/>
    <x v="0"/>
    <m/>
    <s v="0055A00000BclF5QAJ"/>
    <d v="2021-12-17T14:36:29"/>
    <m/>
    <m/>
    <d v="2021-11-17T00:00:00"/>
    <m/>
    <b v="0"/>
    <m/>
    <m/>
    <s v="Field Sales"/>
    <m/>
    <m/>
    <m/>
    <m/>
    <m/>
    <x v="1964"/>
    <x v="0"/>
    <b v="0"/>
    <m/>
    <m/>
    <m/>
    <s v="0055A00000Bd4j9QAB"/>
    <s v="01s31000003qafjAAA"/>
    <m/>
    <m/>
    <s v="0036w00000JnOODAA3"/>
    <m/>
    <s v="MX908"/>
    <m/>
    <s v="0Q06w0000005yoNCAQ"/>
    <s v="0125A000001NaBLQA0"/>
    <b v="0"/>
    <m/>
    <b v="0"/>
    <m/>
    <m/>
    <x v="2"/>
    <b v="0"/>
    <d v="2021-12-17T14:36:29"/>
    <m/>
    <m/>
    <b v="0"/>
    <x v="0"/>
    <n v="0"/>
    <n v="0"/>
    <n v="67121.22"/>
    <n v="0"/>
    <x v="720"/>
    <n v="10"/>
    <n v="0"/>
  </r>
  <r>
    <s v="0015A00001yYENxQAO"/>
    <b v="0"/>
    <m/>
    <b v="0"/>
    <m/>
    <m/>
    <m/>
    <x v="312"/>
    <b v="0"/>
    <m/>
    <m/>
    <s v="0036w00000JnOF3AAN"/>
    <m/>
    <m/>
    <s v="00531000007MUoEAAW"/>
    <b v="0"/>
    <d v="2021-12-20T21:40:24"/>
    <m/>
    <b v="0"/>
    <m/>
    <m/>
    <b v="0"/>
    <d v="2021-04-01T00:00:00"/>
    <n v="4"/>
    <n v="2021"/>
    <s v="Pipeline"/>
    <s v="Pipeline"/>
    <b v="0"/>
    <b v="0"/>
    <m/>
    <b v="1"/>
    <b v="0"/>
    <b v="0"/>
    <x v="20"/>
    <b v="0"/>
    <m/>
    <x v="0"/>
    <m/>
    <s v="0055A00000BclF5QAJ"/>
    <d v="2021-12-21T21:15:56"/>
    <m/>
    <d v="2021-12-21T20:59:02"/>
    <d v="2021-12-21T00:00:00"/>
    <m/>
    <b v="0"/>
    <m/>
    <m/>
    <s v="Organic Social"/>
    <m/>
    <m/>
    <m/>
    <m/>
    <m/>
    <x v="1965"/>
    <x v="0"/>
    <b v="0"/>
    <m/>
    <m/>
    <m/>
    <s v="00531000007MUoEAAW"/>
    <s v="01s31000003qafjAAA"/>
    <m/>
    <m/>
    <m/>
    <m/>
    <s v="MX908"/>
    <m/>
    <s v="0Q06w00000063DKCAY"/>
    <s v="0125A000001NaBLQA0"/>
    <b v="0"/>
    <m/>
    <b v="0"/>
    <m/>
    <m/>
    <x v="2"/>
    <b v="0"/>
    <d v="2021-12-21T21:15:56"/>
    <m/>
    <m/>
    <b v="0"/>
    <x v="0"/>
    <n v="0"/>
    <n v="0"/>
    <n v="131040.12"/>
    <n v="0"/>
    <x v="717"/>
    <n v="10"/>
    <n v="0"/>
  </r>
  <r>
    <s v="0016w00000V86N8AAJ"/>
    <b v="0"/>
    <m/>
    <b v="0"/>
    <m/>
    <m/>
    <m/>
    <x v="10"/>
    <b v="0"/>
    <m/>
    <m/>
    <m/>
    <m/>
    <m/>
    <s v="00531000007MUoEAAW"/>
    <b v="0"/>
    <d v="2021-12-01T20:37:14"/>
    <m/>
    <b v="0"/>
    <m/>
    <m/>
    <b v="0"/>
    <d v="2021-04-01T00:00:00"/>
    <n v="4"/>
    <n v="2021"/>
    <s v="Pipeline"/>
    <s v="Pipeline"/>
    <b v="0"/>
    <b v="0"/>
    <m/>
    <b v="1"/>
    <b v="0"/>
    <b v="0"/>
    <x v="29"/>
    <b v="0"/>
    <m/>
    <x v="0"/>
    <m/>
    <s v="0055A00000BclF5QAJ"/>
    <d v="2021-12-08T16:07:30"/>
    <m/>
    <m/>
    <d v="2021-12-01T00:00:00"/>
    <m/>
    <b v="0"/>
    <m/>
    <m/>
    <s v="Organic Social"/>
    <m/>
    <m/>
    <m/>
    <m/>
    <m/>
    <x v="1966"/>
    <x v="0"/>
    <b v="0"/>
    <m/>
    <m/>
    <m/>
    <s v="00531000007MUoEAAW"/>
    <s v="01si00000040RFIAA2"/>
    <m/>
    <m/>
    <m/>
    <m/>
    <s v="MX908"/>
    <m/>
    <s v="0Q06w00000060yUCAQ"/>
    <s v="0125A000001NaBLQA0"/>
    <b v="0"/>
    <m/>
    <b v="0"/>
    <m/>
    <m/>
    <x v="2"/>
    <b v="0"/>
    <d v="2021-12-08T16:07:30"/>
    <m/>
    <m/>
    <b v="0"/>
    <x v="0"/>
    <n v="0"/>
    <n v="0"/>
    <n v="48100"/>
    <n v="0"/>
    <x v="721"/>
    <n v="10"/>
    <n v="0"/>
  </r>
  <r>
    <s v="0016e00002Zwgb4AAB"/>
    <b v="0"/>
    <m/>
    <b v="0"/>
    <s v="7015A000001eQ5ZQAU"/>
    <m/>
    <m/>
    <x v="136"/>
    <b v="0"/>
    <m/>
    <m/>
    <m/>
    <m/>
    <m/>
    <s v="0055A000009sa63QAA"/>
    <b v="0"/>
    <d v="2021-06-22T23:17:52"/>
    <m/>
    <b v="0"/>
    <m/>
    <m/>
    <b v="0"/>
    <d v="2022-04-01T00:00:00"/>
    <n v="4"/>
    <n v="2022"/>
    <s v="Pipeline"/>
    <s v="Pipeline"/>
    <b v="0"/>
    <b v="0"/>
    <m/>
    <b v="1"/>
    <b v="0"/>
    <b v="0"/>
    <x v="26"/>
    <b v="0"/>
    <m/>
    <x v="0"/>
    <m/>
    <s v="0055A000009sa63QAA"/>
    <d v="2021-06-23T00:12:22"/>
    <m/>
    <m/>
    <d v="2021-06-22T00:00:00"/>
    <m/>
    <b v="0"/>
    <m/>
    <m/>
    <s v="Referral"/>
    <m/>
    <m/>
    <m/>
    <m/>
    <m/>
    <x v="1967"/>
    <x v="0"/>
    <b v="0"/>
    <m/>
    <m/>
    <m/>
    <s v="0055A000009sa63QAA"/>
    <s v="01s31000003qafjAAA"/>
    <m/>
    <m/>
    <s v="0036e00003sYU1CAAW"/>
    <m/>
    <s v="MX908"/>
    <m/>
    <m/>
    <s v="0125A000001NaBLQA0"/>
    <b v="0"/>
    <m/>
    <b v="0"/>
    <m/>
    <m/>
    <x v="2"/>
    <b v="0"/>
    <d v="2021-06-29T20:34:55"/>
    <m/>
    <m/>
    <b v="0"/>
    <x v="0"/>
    <n v="0"/>
    <n v="0"/>
    <n v="67380"/>
    <n v="0"/>
    <x v="722"/>
    <n v="10"/>
    <n v="0"/>
  </r>
  <r>
    <s v="0016e00002ZwUyMAAV"/>
    <b v="0"/>
    <m/>
    <b v="0"/>
    <m/>
    <m/>
    <m/>
    <x v="10"/>
    <b v="0"/>
    <m/>
    <m/>
    <m/>
    <m/>
    <m/>
    <s v="00531000008F2qlAAC"/>
    <b v="0"/>
    <d v="2021-05-28T19:18:09"/>
    <m/>
    <b v="0"/>
    <m/>
    <m/>
    <b v="0"/>
    <d v="2021-04-01T00:00:00"/>
    <n v="4"/>
    <n v="2021"/>
    <s v="Pipeline"/>
    <s v="Pipeline"/>
    <b v="0"/>
    <b v="0"/>
    <m/>
    <b v="1"/>
    <b v="0"/>
    <b v="0"/>
    <x v="23"/>
    <b v="0"/>
    <m/>
    <x v="0"/>
    <m/>
    <s v="00531000008F2qlAAC"/>
    <d v="2021-06-21T14:18:09"/>
    <m/>
    <m/>
    <d v="2021-05-28T00:00:00"/>
    <m/>
    <b v="0"/>
    <m/>
    <m/>
    <s v="Field Sales"/>
    <m/>
    <m/>
    <m/>
    <m/>
    <m/>
    <x v="1968"/>
    <x v="0"/>
    <b v="0"/>
    <m/>
    <m/>
    <m/>
    <s v="00531000008F2qlAAC"/>
    <s v="01si00000040RFIAA2"/>
    <m/>
    <m/>
    <s v="0035A00003ZgeBrQAJ"/>
    <m/>
    <s v="MX908"/>
    <m/>
    <m/>
    <s v="0125A000001NaBLQA0"/>
    <b v="0"/>
    <m/>
    <b v="0"/>
    <m/>
    <m/>
    <x v="4"/>
    <b v="0"/>
    <d v="2021-06-29T20:34:55"/>
    <m/>
    <m/>
    <b v="0"/>
    <x v="0"/>
    <n v="0"/>
    <n v="0"/>
    <n v="49048.5"/>
    <n v="0"/>
    <x v="400"/>
    <n v="30"/>
    <n v="0"/>
  </r>
  <r>
    <s v="001i000001MZ8IpAAL"/>
    <b v="0"/>
    <m/>
    <b v="0"/>
    <m/>
    <m/>
    <m/>
    <x v="332"/>
    <b v="0"/>
    <m/>
    <m/>
    <m/>
    <m/>
    <m/>
    <s v="0055A00000BcmLTQAZ"/>
    <b v="0"/>
    <d v="2021-06-10T16:07:03"/>
    <m/>
    <b v="0"/>
    <s v="Federal Resources"/>
    <d v="2021-09-30T00:00:00"/>
    <b v="0"/>
    <d v="2021-04-01T00:00:00"/>
    <n v="4"/>
    <n v="2021"/>
    <s v="Pipeline"/>
    <s v="Pipeline"/>
    <b v="0"/>
    <b v="0"/>
    <m/>
    <b v="1"/>
    <b v="0"/>
    <b v="0"/>
    <x v="20"/>
    <b v="0"/>
    <m/>
    <x v="0"/>
    <m/>
    <s v="0055A00000BcmLTQAZ"/>
    <d v="2021-06-10T16:09:55"/>
    <m/>
    <m/>
    <d v="2021-06-10T00:00:00"/>
    <m/>
    <b v="0"/>
    <m/>
    <m/>
    <s v="Field Sales"/>
    <m/>
    <m/>
    <m/>
    <m/>
    <m/>
    <x v="1969"/>
    <x v="0"/>
    <b v="0"/>
    <m/>
    <m/>
    <m/>
    <s v="00531000007KgPgAAK"/>
    <s v="01s31000003qafjAAA"/>
    <m/>
    <m/>
    <s v="0035A00003IOgLiQAL"/>
    <m/>
    <s v="MX908"/>
    <m/>
    <m/>
    <s v="0125A000001NaBLQA0"/>
    <b v="0"/>
    <m/>
    <b v="0"/>
    <m/>
    <m/>
    <x v="3"/>
    <b v="0"/>
    <d v="2021-06-29T20:34:55"/>
    <m/>
    <m/>
    <b v="0"/>
    <x v="0"/>
    <n v="0"/>
    <n v="0"/>
    <n v="198000"/>
    <n v="0"/>
    <x v="723"/>
    <n v="5"/>
    <n v="0"/>
  </r>
  <r>
    <s v="0016e00002Zvk6aAAB"/>
    <b v="0"/>
    <m/>
    <b v="0"/>
    <m/>
    <m/>
    <m/>
    <x v="10"/>
    <b v="0"/>
    <m/>
    <m/>
    <m/>
    <m/>
    <m/>
    <s v="0055A000009GxI2QAK"/>
    <b v="0"/>
    <d v="2021-05-17T12:47:57"/>
    <m/>
    <b v="0"/>
    <m/>
    <m/>
    <b v="0"/>
    <d v="2021-04-01T00:00:00"/>
    <n v="4"/>
    <n v="2021"/>
    <s v="Pipeline"/>
    <s v="Pipeline"/>
    <b v="0"/>
    <b v="0"/>
    <m/>
    <b v="1"/>
    <b v="0"/>
    <b v="0"/>
    <x v="23"/>
    <b v="0"/>
    <m/>
    <x v="0"/>
    <m/>
    <s v="0055A000009GxI2QAK"/>
    <d v="2021-06-14T15:28:33"/>
    <m/>
    <m/>
    <d v="2021-05-17T00:00:00"/>
    <m/>
    <b v="0"/>
    <m/>
    <m/>
    <s v="Field Sales"/>
    <m/>
    <m/>
    <m/>
    <m/>
    <m/>
    <x v="1970"/>
    <x v="0"/>
    <b v="0"/>
    <m/>
    <m/>
    <m/>
    <s v="0055A000009GxI2QAK"/>
    <s v="01si00000040RFIAA2"/>
    <m/>
    <s v="All Hazards"/>
    <s v="0035A00003eNTxFQAW"/>
    <m/>
    <s v="MX908"/>
    <m/>
    <m/>
    <s v="0125A000001NaBLQA0"/>
    <b v="0"/>
    <m/>
    <b v="0"/>
    <m/>
    <m/>
    <x v="3"/>
    <b v="0"/>
    <d v="2021-06-29T20:34:55"/>
    <m/>
    <m/>
    <b v="0"/>
    <x v="0"/>
    <n v="0"/>
    <n v="0"/>
    <n v="48750"/>
    <n v="0"/>
    <x v="254"/>
    <n v="5"/>
    <n v="0"/>
  </r>
  <r>
    <s v="0013100001envhIAAQ"/>
    <b v="0"/>
    <m/>
    <b v="0"/>
    <m/>
    <m/>
    <m/>
    <x v="291"/>
    <b v="0"/>
    <m/>
    <m/>
    <m/>
    <m/>
    <m/>
    <s v="00531000007MUoEAAW"/>
    <b v="0"/>
    <d v="2021-06-09T15:47:23"/>
    <m/>
    <b v="0"/>
    <m/>
    <m/>
    <b v="0"/>
    <d v="2021-04-01T00:00:00"/>
    <n v="4"/>
    <n v="2021"/>
    <s v="Pipeline"/>
    <s v="Pipeline"/>
    <b v="0"/>
    <b v="0"/>
    <m/>
    <b v="1"/>
    <b v="0"/>
    <b v="0"/>
    <x v="19"/>
    <b v="0"/>
    <m/>
    <x v="0"/>
    <d v="2021-06-09T00:00:00"/>
    <s v="00531000007MUoEAAW"/>
    <d v="2021-06-09T15:49:01"/>
    <m/>
    <m/>
    <d v="2021-06-09T00:00:00"/>
    <m/>
    <b v="0"/>
    <m/>
    <m/>
    <s v="Inside Sales"/>
    <m/>
    <m/>
    <m/>
    <m/>
    <m/>
    <x v="1971"/>
    <x v="0"/>
    <b v="0"/>
    <m/>
    <m/>
    <m/>
    <s v="00531000007KAsvAAG"/>
    <s v="01s31000003qafjAAA"/>
    <m/>
    <s v="All Hazards"/>
    <s v="0035A00003osb8SQAQ"/>
    <m/>
    <s v="MX908"/>
    <m/>
    <m/>
    <s v="0125A000001NaBLQA0"/>
    <b v="0"/>
    <m/>
    <b v="0"/>
    <m/>
    <m/>
    <x v="2"/>
    <b v="0"/>
    <d v="2021-06-29T20:34:55"/>
    <m/>
    <m/>
    <b v="0"/>
    <x v="0"/>
    <n v="0"/>
    <n v="0"/>
    <n v="6500"/>
    <n v="0"/>
    <x v="294"/>
    <n v="10"/>
    <n v="0"/>
  </r>
  <r>
    <s v="0015A00002DQZCMQA5"/>
    <b v="0"/>
    <m/>
    <b v="0"/>
    <s v="7015A000001eOy9QAE"/>
    <m/>
    <m/>
    <x v="291"/>
    <b v="0"/>
    <m/>
    <m/>
    <s v="0035A00003XCI5VQAX"/>
    <m/>
    <m/>
    <s v="00531000007MUoEAAW"/>
    <b v="0"/>
    <d v="2021-06-11T20:39:50"/>
    <m/>
    <b v="0"/>
    <m/>
    <m/>
    <b v="0"/>
    <d v="2021-04-01T00:00:00"/>
    <n v="4"/>
    <n v="2021"/>
    <s v="Pipeline"/>
    <s v="Pipeline"/>
    <b v="0"/>
    <b v="0"/>
    <m/>
    <b v="1"/>
    <b v="0"/>
    <b v="0"/>
    <x v="19"/>
    <b v="0"/>
    <m/>
    <x v="0"/>
    <d v="2021-06-29T00:00:00"/>
    <s v="00531000007MUoEAAW"/>
    <d v="2021-06-29T14:53:07"/>
    <m/>
    <m/>
    <d v="2021-06-11T00:00:00"/>
    <m/>
    <b v="0"/>
    <m/>
    <m/>
    <s v="Field Sales"/>
    <m/>
    <m/>
    <m/>
    <m/>
    <m/>
    <x v="1972"/>
    <x v="0"/>
    <b v="0"/>
    <m/>
    <m/>
    <m/>
    <s v="00531000007MUoEAAW"/>
    <s v="01s31000003qafjAAA"/>
    <m/>
    <s v="All Hazards"/>
    <s v="0035A00003XCI5VQAX"/>
    <m/>
    <s v="MX908"/>
    <m/>
    <s v="0Q06e000001eauCCAQ"/>
    <s v="0125A000001NaBLQA0"/>
    <b v="0"/>
    <m/>
    <b v="0"/>
    <m/>
    <m/>
    <x v="2"/>
    <b v="0"/>
    <d v="2021-06-29T20:34:55"/>
    <m/>
    <m/>
    <b v="0"/>
    <x v="0"/>
    <n v="0"/>
    <n v="0"/>
    <n v="6500"/>
    <n v="0"/>
    <x v="294"/>
    <n v="10"/>
    <n v="0"/>
  </r>
  <r>
    <s v="0016e00002YfJeJAAV"/>
    <b v="0"/>
    <m/>
    <b v="0"/>
    <m/>
    <m/>
    <m/>
    <x v="10"/>
    <b v="0"/>
    <m/>
    <m/>
    <m/>
    <m/>
    <m/>
    <s v="00531000007MUoEAAW"/>
    <b v="0"/>
    <d v="2021-05-24T18:31:35"/>
    <m/>
    <b v="0"/>
    <m/>
    <m/>
    <b v="0"/>
    <d v="2021-04-01T00:00:00"/>
    <n v="4"/>
    <n v="2021"/>
    <s v="Pipeline"/>
    <s v="Pipeline"/>
    <b v="0"/>
    <b v="0"/>
    <m/>
    <b v="1"/>
    <b v="0"/>
    <b v="0"/>
    <x v="23"/>
    <b v="0"/>
    <m/>
    <x v="0"/>
    <d v="2021-05-24T00:00:00"/>
    <s v="00531000007MUoEAAW"/>
    <d v="2021-06-17T19:30:09"/>
    <m/>
    <m/>
    <d v="2021-05-24T00:00:00"/>
    <m/>
    <b v="0"/>
    <m/>
    <m/>
    <s v="Field Sales"/>
    <m/>
    <m/>
    <m/>
    <m/>
    <m/>
    <x v="1973"/>
    <x v="0"/>
    <b v="0"/>
    <m/>
    <m/>
    <m/>
    <s v="00531000007KgPgAAK"/>
    <s v="01si00000040RFIAA2"/>
    <m/>
    <s v="All Hazards"/>
    <s v="0036e00003rbp52AAA"/>
    <m/>
    <s v="MX908"/>
    <m/>
    <s v="0Q06e000001eZRsCAM"/>
    <s v="0125A000001NaBLQA0"/>
    <b v="0"/>
    <m/>
    <b v="0"/>
    <m/>
    <m/>
    <x v="2"/>
    <b v="0"/>
    <d v="2021-06-29T20:34:55"/>
    <m/>
    <m/>
    <b v="0"/>
    <x v="0"/>
    <n v="0"/>
    <n v="0"/>
    <n v="136072.72"/>
    <n v="0"/>
    <x v="724"/>
    <n v="10"/>
    <n v="0"/>
  </r>
  <r>
    <s v="0013100001em9suAAA"/>
    <b v="0"/>
    <m/>
    <b v="0"/>
    <m/>
    <m/>
    <m/>
    <x v="10"/>
    <b v="0"/>
    <m/>
    <m/>
    <m/>
    <m/>
    <m/>
    <s v="00531000007KAsvAAG"/>
    <b v="0"/>
    <d v="2021-05-12T18:14:23"/>
    <m/>
    <b v="0"/>
    <s v="Fisher"/>
    <d v="2021-12-31T00:00:00"/>
    <b v="0"/>
    <d v="2021-04-01T00:00:00"/>
    <n v="4"/>
    <n v="2021"/>
    <s v="Pipeline"/>
    <s v="Pipeline"/>
    <b v="0"/>
    <b v="0"/>
    <s v="UASI"/>
    <b v="1"/>
    <b v="0"/>
    <b v="0"/>
    <x v="19"/>
    <b v="0"/>
    <m/>
    <x v="0"/>
    <m/>
    <s v="00531000007KAsvAAG"/>
    <d v="2021-05-12T18:15:04"/>
    <m/>
    <m/>
    <d v="2021-05-12T00:00:00"/>
    <m/>
    <b v="0"/>
    <m/>
    <m/>
    <s v="Field Sales"/>
    <m/>
    <m/>
    <m/>
    <m/>
    <m/>
    <x v="1974"/>
    <x v="0"/>
    <b v="0"/>
    <m/>
    <m/>
    <m/>
    <s v="00531000007KAsvAAG"/>
    <s v="01s31000003qafjAAA"/>
    <m/>
    <s v="All Hazards"/>
    <s v="0033100002xUeTIAA0"/>
    <m/>
    <s v="MX908"/>
    <m/>
    <m/>
    <s v="0125A000001NaBLQA0"/>
    <b v="0"/>
    <m/>
    <b v="0"/>
    <m/>
    <m/>
    <x v="3"/>
    <b v="0"/>
    <d v="2021-06-29T20:34:55"/>
    <m/>
    <m/>
    <b v="0"/>
    <x v="0"/>
    <n v="0"/>
    <n v="0"/>
    <n v="58500"/>
    <n v="0"/>
    <x v="703"/>
    <n v="5"/>
    <n v="0"/>
  </r>
  <r>
    <s v="0015A00002GJyMQQA1"/>
    <b v="0"/>
    <m/>
    <b v="0"/>
    <s v="7015A000001eOy9QAE"/>
    <m/>
    <m/>
    <x v="10"/>
    <b v="0"/>
    <m/>
    <m/>
    <m/>
    <m/>
    <m/>
    <s v="00531000007MUoEAAW"/>
    <b v="0"/>
    <d v="2021-06-29T18:21:13"/>
    <m/>
    <b v="0"/>
    <m/>
    <m/>
    <b v="0"/>
    <d v="2021-04-01T00:00:00"/>
    <n v="4"/>
    <n v="2021"/>
    <s v="Pipeline"/>
    <s v="Pipeline"/>
    <b v="0"/>
    <b v="0"/>
    <m/>
    <b v="1"/>
    <b v="0"/>
    <b v="0"/>
    <x v="20"/>
    <b v="0"/>
    <m/>
    <x v="0"/>
    <d v="2021-06-29T00:00:00"/>
    <s v="00531000007MUoEAAW"/>
    <d v="2021-06-29T18:30:14"/>
    <m/>
    <m/>
    <d v="2021-06-29T00:00:00"/>
    <m/>
    <b v="0"/>
    <m/>
    <m/>
    <s v="Service"/>
    <m/>
    <m/>
    <m/>
    <m/>
    <m/>
    <x v="1975"/>
    <x v="0"/>
    <b v="0"/>
    <m/>
    <m/>
    <m/>
    <s v="00531000007MUoEAAW"/>
    <s v="01s31000003qafjAAA"/>
    <m/>
    <s v="Drugs"/>
    <s v="0035A00003aXnMdQAK"/>
    <m/>
    <s v="MX908"/>
    <m/>
    <s v="0Q06e000001ebxFCAQ"/>
    <s v="0125A000001NaBLQA0"/>
    <b v="0"/>
    <m/>
    <b v="0"/>
    <m/>
    <m/>
    <x v="3"/>
    <b v="0"/>
    <d v="2021-06-29T20:34:55"/>
    <m/>
    <m/>
    <b v="0"/>
    <x v="0"/>
    <n v="0"/>
    <n v="0"/>
    <n v="6500"/>
    <n v="0"/>
    <x v="293"/>
    <n v="5"/>
    <n v="0"/>
  </r>
  <r>
    <s v="0015A000021OOjYQAW"/>
    <b v="0"/>
    <m/>
    <b v="0"/>
    <s v="7015A000001eOy9QAE"/>
    <m/>
    <m/>
    <x v="290"/>
    <b v="0"/>
    <m/>
    <m/>
    <m/>
    <m/>
    <m/>
    <s v="00531000007MUoEAAW"/>
    <b v="0"/>
    <d v="2021-06-29T20:11:23"/>
    <m/>
    <b v="0"/>
    <m/>
    <m/>
    <b v="0"/>
    <d v="2021-04-01T00:00:00"/>
    <n v="4"/>
    <n v="2021"/>
    <s v="Pipeline"/>
    <s v="Pipeline"/>
    <b v="0"/>
    <b v="0"/>
    <m/>
    <b v="1"/>
    <b v="0"/>
    <b v="0"/>
    <x v="19"/>
    <b v="0"/>
    <m/>
    <x v="0"/>
    <m/>
    <s v="00531000007MUoEAAW"/>
    <d v="2021-06-29T20:11:39"/>
    <m/>
    <m/>
    <d v="2021-06-29T00:00:00"/>
    <m/>
    <b v="0"/>
    <m/>
    <m/>
    <s v="Inside Sales"/>
    <m/>
    <m/>
    <m/>
    <m/>
    <m/>
    <x v="1976"/>
    <x v="0"/>
    <b v="0"/>
    <m/>
    <m/>
    <m/>
    <s v="00531000007MUoEAAW"/>
    <s v="01s31000003qafjAAA"/>
    <m/>
    <s v="Drugs"/>
    <s v="0035A00003INijJQAT"/>
    <m/>
    <s v="MX908"/>
    <m/>
    <m/>
    <s v="0125A000001NaBLQA0"/>
    <b v="0"/>
    <m/>
    <b v="0"/>
    <m/>
    <m/>
    <x v="4"/>
    <b v="0"/>
    <d v="2021-06-29T20:34:55"/>
    <m/>
    <m/>
    <b v="0"/>
    <x v="0"/>
    <n v="0"/>
    <n v="0"/>
    <n v="6500"/>
    <n v="0"/>
    <x v="296"/>
    <n v="30"/>
    <n v="0"/>
  </r>
  <r>
    <s v="0016e00002Yf4QYAAZ"/>
    <b v="0"/>
    <m/>
    <b v="0"/>
    <m/>
    <m/>
    <m/>
    <x v="10"/>
    <b v="0"/>
    <m/>
    <m/>
    <m/>
    <m/>
    <m/>
    <s v="0055A00000BcmLTQAZ"/>
    <b v="0"/>
    <d v="2021-05-21T16:45:00"/>
    <m/>
    <b v="0"/>
    <s v="Federal Resources"/>
    <m/>
    <b v="0"/>
    <d v="2021-04-01T00:00:00"/>
    <n v="4"/>
    <n v="2021"/>
    <s v="Pipeline"/>
    <s v="Pipeline"/>
    <b v="0"/>
    <b v="0"/>
    <m/>
    <b v="1"/>
    <b v="0"/>
    <b v="0"/>
    <x v="20"/>
    <b v="0"/>
    <m/>
    <x v="0"/>
    <m/>
    <s v="0055A00000BcmLTQAZ"/>
    <d v="2021-05-21T17:48:58"/>
    <m/>
    <m/>
    <d v="2021-05-21T00:00:00"/>
    <m/>
    <b v="0"/>
    <m/>
    <m/>
    <s v="Field Sales"/>
    <m/>
    <m/>
    <m/>
    <m/>
    <m/>
    <x v="1977"/>
    <x v="0"/>
    <b v="0"/>
    <m/>
    <m/>
    <m/>
    <s v="00531000007KgPgAAK"/>
    <s v="01si00000040RFIAA2"/>
    <m/>
    <s v="Drugs"/>
    <s v="0035A00003fqOX5QAM"/>
    <m/>
    <s v="MX908"/>
    <m/>
    <s v="0Q06e000001eZMcCAM"/>
    <s v="0125A000001NaBLQA0"/>
    <b v="0"/>
    <m/>
    <b v="0"/>
    <m/>
    <m/>
    <x v="2"/>
    <b v="0"/>
    <d v="2021-06-29T20:34:55"/>
    <m/>
    <m/>
    <b v="0"/>
    <x v="0"/>
    <n v="0"/>
    <n v="0"/>
    <n v="200943.3"/>
    <n v="0"/>
    <x v="725"/>
    <n v="10"/>
    <n v="0"/>
  </r>
  <r>
    <s v="0015A00002Rg9WRQAZ"/>
    <b v="0"/>
    <m/>
    <b v="0"/>
    <m/>
    <m/>
    <m/>
    <x v="10"/>
    <b v="0"/>
    <m/>
    <m/>
    <m/>
    <m/>
    <m/>
    <s v="0055A00000BcrkYQAR"/>
    <b v="0"/>
    <d v="2021-06-11T18:18:30"/>
    <m/>
    <b v="0"/>
    <m/>
    <m/>
    <b v="0"/>
    <d v="2021-04-01T00:00:00"/>
    <n v="4"/>
    <n v="2021"/>
    <s v="Pipeline"/>
    <s v="Pipeline"/>
    <b v="0"/>
    <b v="0"/>
    <m/>
    <b v="1"/>
    <b v="0"/>
    <b v="0"/>
    <x v="23"/>
    <b v="0"/>
    <m/>
    <x v="0"/>
    <m/>
    <s v="0055A00000BcrkYQAR"/>
    <d v="2021-06-14T02:05:50"/>
    <m/>
    <m/>
    <d v="2021-06-11T00:00:00"/>
    <m/>
    <b v="0"/>
    <m/>
    <m/>
    <s v="Field Sales"/>
    <m/>
    <m/>
    <m/>
    <m/>
    <m/>
    <x v="1978"/>
    <x v="0"/>
    <b v="0"/>
    <m/>
    <m/>
    <m/>
    <s v="0055A00000BcrkYQAR"/>
    <s v="01si00000040RFIAA2"/>
    <m/>
    <s v="Drugs"/>
    <s v="0035A00003lT4acQAC"/>
    <m/>
    <s v="MX908"/>
    <m/>
    <m/>
    <s v="0125A000001NaBLQA0"/>
    <b v="0"/>
    <s v="All Hazards"/>
    <b v="0"/>
    <m/>
    <m/>
    <x v="3"/>
    <b v="0"/>
    <d v="2021-06-29T20:34:55"/>
    <m/>
    <m/>
    <b v="0"/>
    <x v="0"/>
    <n v="0"/>
    <n v="0"/>
    <n v="55359"/>
    <n v="0"/>
    <x v="726"/>
    <n v="5"/>
    <n v="0"/>
  </r>
  <r>
    <s v="0016e00002ZvnSZAAZ"/>
    <b v="0"/>
    <m/>
    <b v="0"/>
    <m/>
    <m/>
    <m/>
    <x v="10"/>
    <b v="0"/>
    <m/>
    <m/>
    <m/>
    <m/>
    <m/>
    <s v="00531000008F2qlAAC"/>
    <b v="0"/>
    <d v="2021-06-14T20:35:08"/>
    <m/>
    <b v="0"/>
    <m/>
    <m/>
    <b v="0"/>
    <d v="2021-04-01T00:00:00"/>
    <n v="4"/>
    <n v="2021"/>
    <s v="Pipeline"/>
    <s v="Pipeline"/>
    <b v="0"/>
    <b v="0"/>
    <m/>
    <b v="1"/>
    <b v="0"/>
    <b v="0"/>
    <x v="23"/>
    <b v="0"/>
    <m/>
    <x v="0"/>
    <m/>
    <s v="00531000008F2qlAAC"/>
    <d v="2021-06-14T20:37:26"/>
    <m/>
    <m/>
    <d v="2021-06-14T00:00:00"/>
    <m/>
    <b v="0"/>
    <m/>
    <m/>
    <s v="Field Sales"/>
    <m/>
    <m/>
    <m/>
    <m/>
    <m/>
    <x v="1979"/>
    <x v="0"/>
    <b v="0"/>
    <m/>
    <m/>
    <m/>
    <s v="00531000008F2qlAAC"/>
    <s v="01si00000040RFIAA2"/>
    <m/>
    <s v="Drugs"/>
    <s v="0033100002tFOkTAAW"/>
    <m/>
    <s v="MX908"/>
    <m/>
    <m/>
    <s v="0125A000001NaBLQA0"/>
    <b v="0"/>
    <s v="CWAs"/>
    <b v="0"/>
    <m/>
    <m/>
    <x v="4"/>
    <b v="0"/>
    <d v="2021-06-29T20:34:55"/>
    <m/>
    <m/>
    <b v="0"/>
    <x v="0"/>
    <n v="0"/>
    <n v="0"/>
    <n v="56577.75"/>
    <n v="0"/>
    <x v="727"/>
    <n v="30"/>
    <n v="0"/>
  </r>
  <r>
    <s v="0016e00002ZxQYUAA3"/>
    <b v="0"/>
    <m/>
    <b v="0"/>
    <m/>
    <m/>
    <m/>
    <x v="10"/>
    <b v="0"/>
    <m/>
    <m/>
    <m/>
    <m/>
    <m/>
    <s v="0055A000009GxI2QAK"/>
    <b v="0"/>
    <d v="2021-06-29T15:29:56"/>
    <m/>
    <b v="0"/>
    <m/>
    <m/>
    <b v="0"/>
    <d v="2021-04-01T00:00:00"/>
    <n v="4"/>
    <n v="2021"/>
    <s v="Pipeline"/>
    <s v="Pipeline"/>
    <b v="0"/>
    <b v="0"/>
    <m/>
    <b v="1"/>
    <b v="0"/>
    <b v="0"/>
    <x v="23"/>
    <b v="0"/>
    <m/>
    <x v="0"/>
    <m/>
    <s v="0055A000009GxI2QAK"/>
    <d v="2021-06-29T15:33:31"/>
    <m/>
    <m/>
    <d v="2021-06-29T00:00:00"/>
    <m/>
    <b v="0"/>
    <m/>
    <m/>
    <s v="Field Sales"/>
    <m/>
    <m/>
    <m/>
    <m/>
    <m/>
    <x v="1980"/>
    <x v="0"/>
    <b v="0"/>
    <m/>
    <m/>
    <m/>
    <s v="0055A000009GxI2QAK"/>
    <s v="01si00000040RFIAA2"/>
    <m/>
    <s v="CWAs"/>
    <s v="0035A00003W0IxSQAV"/>
    <m/>
    <s v="MX908"/>
    <m/>
    <m/>
    <s v="0125A000001NaBLQA0"/>
    <b v="0"/>
    <s v="Explosives"/>
    <b v="0"/>
    <m/>
    <m/>
    <x v="2"/>
    <b v="0"/>
    <d v="2021-06-29T20:34:55"/>
    <m/>
    <m/>
    <b v="0"/>
    <x v="0"/>
    <n v="0"/>
    <n v="0"/>
    <n v="48750"/>
    <n v="0"/>
    <x v="222"/>
    <n v="10"/>
    <n v="0"/>
  </r>
  <r>
    <s v="0013100001eCIpHAAW"/>
    <b v="0"/>
    <m/>
    <b v="0"/>
    <s v="7015A000001eOy9QAE"/>
    <m/>
    <m/>
    <x v="289"/>
    <b v="0"/>
    <m/>
    <m/>
    <m/>
    <m/>
    <m/>
    <s v="00531000007MUoEAAW"/>
    <b v="0"/>
    <d v="2021-05-17T16:06:27"/>
    <m/>
    <b v="0"/>
    <m/>
    <m/>
    <b v="0"/>
    <d v="2021-04-01T00:00:00"/>
    <n v="4"/>
    <n v="2021"/>
    <s v="BestCase"/>
    <s v="Best Case"/>
    <b v="0"/>
    <b v="0"/>
    <m/>
    <b v="1"/>
    <b v="0"/>
    <b v="0"/>
    <x v="19"/>
    <b v="0"/>
    <m/>
    <x v="0"/>
    <d v="2021-06-21T00:00:00"/>
    <s v="00531000007MUoEAAW"/>
    <d v="2021-06-28T13:36:10"/>
    <m/>
    <d v="2021-06-21T13:12:44"/>
    <d v="2021-06-21T00:00:00"/>
    <m/>
    <b v="0"/>
    <m/>
    <m/>
    <s v="Inside Sales"/>
    <m/>
    <m/>
    <m/>
    <m/>
    <m/>
    <x v="1981"/>
    <x v="0"/>
    <b v="0"/>
    <m/>
    <m/>
    <m/>
    <s v="00531000007MUoEAAW"/>
    <s v="01s31000003qafjAAA"/>
    <m/>
    <s v="All Hazards"/>
    <m/>
    <m/>
    <s v="MX908"/>
    <m/>
    <s v="0Q06e000001eZ6oCAE"/>
    <s v="0125A000001NaBLQA0"/>
    <b v="0"/>
    <m/>
    <b v="0"/>
    <m/>
    <m/>
    <x v="9"/>
    <b v="0"/>
    <d v="2021-06-29T20:34:55"/>
    <m/>
    <m/>
    <b v="0"/>
    <x v="0"/>
    <n v="1"/>
    <n v="1"/>
    <n v="12350"/>
    <n v="0"/>
    <x v="728"/>
    <n v="50"/>
    <n v="0"/>
  </r>
  <r>
    <s v="0015A00001yYENnQAO"/>
    <b v="0"/>
    <m/>
    <b v="0"/>
    <m/>
    <m/>
    <m/>
    <x v="333"/>
    <b v="0"/>
    <m/>
    <m/>
    <m/>
    <m/>
    <m/>
    <s v="0055A00000BcmLTQAZ"/>
    <b v="0"/>
    <d v="2021-06-24T13:34:14"/>
    <m/>
    <b v="0"/>
    <m/>
    <m/>
    <b v="0"/>
    <d v="2021-04-01T00:00:00"/>
    <n v="4"/>
    <n v="2021"/>
    <s v="Forecast"/>
    <s v="Commit"/>
    <b v="0"/>
    <b v="0"/>
    <m/>
    <b v="1"/>
    <b v="0"/>
    <b v="0"/>
    <x v="22"/>
    <b v="0"/>
    <m/>
    <x v="0"/>
    <m/>
    <s v="00531000007MUoEAAW"/>
    <d v="2021-12-08T16:36:00"/>
    <m/>
    <d v="2021-12-08T16:27:47"/>
    <d v="2021-12-08T00:00:00"/>
    <m/>
    <b v="0"/>
    <m/>
    <m/>
    <s v="Service"/>
    <m/>
    <m/>
    <m/>
    <m/>
    <m/>
    <x v="1982"/>
    <x v="0"/>
    <b v="0"/>
    <m/>
    <m/>
    <m/>
    <s v="0055A00000BcmLTQAZ"/>
    <s v="01s31000003qafjAAA"/>
    <m/>
    <s v="CWAs"/>
    <s v="0035A00003osbGEQAY"/>
    <m/>
    <s v="MX908"/>
    <m/>
    <s v="0Q06e000001ebaMCAQ"/>
    <s v="0125A000001NaBLQA0"/>
    <b v="0"/>
    <s v="Drugs"/>
    <b v="0"/>
    <m/>
    <m/>
    <x v="11"/>
    <b v="0"/>
    <d v="2021-12-08T16:36:00"/>
    <m/>
    <m/>
    <b v="0"/>
    <x v="0"/>
    <n v="1"/>
    <n v="1"/>
    <n v="3500"/>
    <n v="0"/>
    <x v="729"/>
    <n v="90"/>
    <n v="0"/>
  </r>
  <r>
    <s v="0015A00002LfqEFQAZ"/>
    <b v="0"/>
    <m/>
    <b v="0"/>
    <m/>
    <m/>
    <m/>
    <x v="192"/>
    <b v="0"/>
    <m/>
    <m/>
    <m/>
    <m/>
    <m/>
    <s v="00531000007MUoEAAW"/>
    <b v="0"/>
    <d v="2021-06-23T14:58:27"/>
    <m/>
    <b v="0"/>
    <m/>
    <m/>
    <b v="0"/>
    <d v="2022-04-01T00:00:00"/>
    <n v="4"/>
    <n v="2022"/>
    <s v="Pipeline"/>
    <s v="Pipeline"/>
    <b v="0"/>
    <b v="0"/>
    <m/>
    <b v="1"/>
    <b v="0"/>
    <b v="0"/>
    <x v="20"/>
    <b v="0"/>
    <m/>
    <x v="0"/>
    <m/>
    <s v="00531000007MUoEAAW"/>
    <d v="2021-06-23T18:59:58"/>
    <m/>
    <d v="2021-06-23T18:59:58"/>
    <d v="2021-06-23T00:00:00"/>
    <m/>
    <b v="0"/>
    <m/>
    <m/>
    <s v="Service"/>
    <m/>
    <m/>
    <m/>
    <m/>
    <m/>
    <x v="1983"/>
    <x v="0"/>
    <b v="0"/>
    <m/>
    <m/>
    <m/>
    <s v="00531000007MUoEAAW"/>
    <s v="01si00000040RFIAA2"/>
    <m/>
    <s v="Drugs"/>
    <s v="0036e00003sYXgNAAW"/>
    <m/>
    <s v="MX908"/>
    <m/>
    <s v="0Q06e000001ebX2CAI"/>
    <s v="0125A000001NaBLQA0"/>
    <b v="0"/>
    <m/>
    <b v="0"/>
    <m/>
    <m/>
    <x v="3"/>
    <b v="0"/>
    <d v="2021-06-29T20:34:55"/>
    <m/>
    <m/>
    <b v="0"/>
    <x v="0"/>
    <n v="1"/>
    <n v="1"/>
    <n v="3500"/>
    <n v="0"/>
    <x v="730"/>
    <n v="5"/>
    <n v="0"/>
  </r>
  <r>
    <s v="0015A000021P4gYQAS"/>
    <b v="0"/>
    <m/>
    <b v="0"/>
    <s v="7015A000001eOy9QAE"/>
    <m/>
    <m/>
    <x v="10"/>
    <b v="0"/>
    <m/>
    <m/>
    <s v="0035A00003JkFmxQAF"/>
    <m/>
    <m/>
    <s v="00531000007MUoEAAW"/>
    <b v="0"/>
    <d v="2021-05-26T18:03:09"/>
    <m/>
    <b v="0"/>
    <m/>
    <m/>
    <b v="0"/>
    <d v="2021-04-01T00:00:00"/>
    <n v="4"/>
    <n v="2021"/>
    <s v="Pipeline"/>
    <s v="Pipeline"/>
    <b v="0"/>
    <b v="0"/>
    <m/>
    <b v="1"/>
    <b v="0"/>
    <b v="0"/>
    <x v="19"/>
    <b v="0"/>
    <m/>
    <x v="0"/>
    <d v="2021-06-17T00:00:00"/>
    <s v="00531000007MUoEAAW"/>
    <d v="2021-06-28T13:43:10"/>
    <m/>
    <d v="2021-06-28T13:42:57"/>
    <d v="2021-06-28T00:00:00"/>
    <m/>
    <b v="0"/>
    <m/>
    <m/>
    <s v="Inside Sales"/>
    <m/>
    <m/>
    <m/>
    <m/>
    <m/>
    <x v="1984"/>
    <x v="0"/>
    <b v="0"/>
    <m/>
    <m/>
    <m/>
    <s v="00531000007MUoEAAW"/>
    <s v="01s31000003qafjAAA"/>
    <m/>
    <s v="Drugs"/>
    <s v="0035A00003JkFmxQAF"/>
    <m/>
    <s v="MX908"/>
    <m/>
    <s v="0Q06e000001eZq5CAE"/>
    <s v="0125A000001NaBLQA0"/>
    <b v="0"/>
    <m/>
    <b v="0"/>
    <m/>
    <m/>
    <x v="3"/>
    <b v="0"/>
    <d v="2021-06-29T20:34:55"/>
    <m/>
    <m/>
    <b v="0"/>
    <x v="0"/>
    <n v="2"/>
    <n v="2"/>
    <n v="52000"/>
    <n v="0"/>
    <x v="731"/>
    <n v="5"/>
    <n v="0"/>
  </r>
  <r>
    <s v="0013100001jbB07AAE"/>
    <b v="0"/>
    <m/>
    <b v="0"/>
    <m/>
    <m/>
    <m/>
    <x v="176"/>
    <b v="0"/>
    <m/>
    <m/>
    <s v="00331000030Or1eAAC"/>
    <m/>
    <m/>
    <s v="0055A000008zqzaQAA"/>
    <b v="0"/>
    <d v="2021-05-12T13:27:48"/>
    <m/>
    <b v="0"/>
    <m/>
    <m/>
    <b v="0"/>
    <d v="2021-02-01T00:00:00"/>
    <n v="2"/>
    <n v="2021"/>
    <s v="Pipeline"/>
    <s v="Pipeline"/>
    <b v="0"/>
    <b v="0"/>
    <m/>
    <b v="1"/>
    <b v="1"/>
    <b v="1"/>
    <x v="14"/>
    <b v="0"/>
    <s v="Auto-Classic"/>
    <x v="0"/>
    <m/>
    <s v="0055A000008zqzaQAA"/>
    <d v="2021-06-16T13:56:31"/>
    <m/>
    <m/>
    <d v="2021-05-12T00:00:00"/>
    <m/>
    <b v="0"/>
    <m/>
    <m/>
    <s v="Trade Show"/>
    <m/>
    <m/>
    <m/>
    <m/>
    <m/>
    <x v="1985"/>
    <x v="0"/>
    <b v="0"/>
    <m/>
    <m/>
    <m/>
    <s v="0055A000008zqzaQAA"/>
    <s v="01s5A000005xBspQAE"/>
    <s v="Biotherapeutics"/>
    <m/>
    <s v="00331000030Or1eAAC"/>
    <s v="Service"/>
    <s v="ZipChip"/>
    <m/>
    <m/>
    <s v="0125A000001ESVfQAO"/>
    <b v="0"/>
    <m/>
    <b v="0"/>
    <m/>
    <m/>
    <x v="3"/>
    <b v="0"/>
    <d v="2021-06-29T20:34:55"/>
    <s v="0055A000008iLmcQAE"/>
    <m/>
    <b v="0"/>
    <x v="0"/>
    <n v="0"/>
    <n v="0"/>
    <n v="5000"/>
    <n v="0"/>
    <x v="732"/>
    <n v="5"/>
    <n v="0"/>
  </r>
  <r>
    <s v="0015A00002G74JLQAZ"/>
    <b v="0"/>
    <m/>
    <b v="0"/>
    <m/>
    <m/>
    <m/>
    <x v="40"/>
    <b v="0"/>
    <m/>
    <m/>
    <m/>
    <m/>
    <m/>
    <s v="00531000007Es7rAAC"/>
    <b v="0"/>
    <d v="2021-05-17T13:14:50"/>
    <m/>
    <b v="0"/>
    <s v="Federal Resources"/>
    <d v="2021-12-31T00:00:00"/>
    <b v="0"/>
    <d v="2021-03-01T00:00:00"/>
    <n v="3"/>
    <n v="2021"/>
    <s v="Pipeline"/>
    <s v="Pipeline"/>
    <b v="0"/>
    <b v="0"/>
    <m/>
    <b v="1"/>
    <b v="0"/>
    <b v="0"/>
    <x v="20"/>
    <b v="0"/>
    <m/>
    <x v="0"/>
    <m/>
    <s v="00531000007Es7rAAC"/>
    <d v="2021-06-17T20:44:43"/>
    <m/>
    <m/>
    <d v="2021-05-17T00:00:00"/>
    <m/>
    <b v="1"/>
    <m/>
    <m/>
    <s v="Field Sales"/>
    <m/>
    <m/>
    <m/>
    <m/>
    <m/>
    <x v="1986"/>
    <x v="0"/>
    <b v="0"/>
    <m/>
    <m/>
    <m/>
    <s v="00531000007KgPgAAK"/>
    <s v="01s31000003qafjAAA"/>
    <m/>
    <s v="CWAs"/>
    <s v="0035A00003ZjoGuQAJ"/>
    <m/>
    <s v="MX908"/>
    <m/>
    <m/>
    <s v="0125A000001NaBLQA0"/>
    <b v="0"/>
    <s v="Drugs"/>
    <b v="0"/>
    <m/>
    <m/>
    <x v="4"/>
    <b v="0"/>
    <d v="2021-06-29T20:34:55"/>
    <m/>
    <m/>
    <b v="0"/>
    <x v="0"/>
    <n v="0"/>
    <n v="0"/>
    <n v="390000"/>
    <n v="0"/>
    <x v="460"/>
    <n v="30"/>
    <n v="0"/>
  </r>
  <r>
    <s v="0016e00002Ye7udAAB"/>
    <b v="0"/>
    <m/>
    <b v="0"/>
    <s v="7015A000001zMbOQAU"/>
    <m/>
    <m/>
    <x v="334"/>
    <b v="0"/>
    <m/>
    <m/>
    <s v="0036e00003qi0DoAAI"/>
    <m/>
    <m/>
    <s v="0055A00000BNpn5QAD"/>
    <b v="1"/>
    <d v="2021-05-13T14:36:56"/>
    <m/>
    <b v="0"/>
    <m/>
    <m/>
    <b v="0"/>
    <d v="2022-01-01T00:00:00"/>
    <n v="1"/>
    <n v="2022"/>
    <s v="Pipeline"/>
    <s v="Pipeline"/>
    <b v="0"/>
    <b v="0"/>
    <m/>
    <b v="1"/>
    <b v="0"/>
    <b v="0"/>
    <x v="15"/>
    <b v="0"/>
    <m/>
    <x v="0"/>
    <d v="2021-05-05T00:00:00"/>
    <s v="0055A00000BclF5QAJ"/>
    <d v="2021-06-01T19:07:27"/>
    <m/>
    <m/>
    <d v="2021-05-13T00:00:00"/>
    <m/>
    <b v="0"/>
    <m/>
    <m/>
    <s v="Webinar"/>
    <m/>
    <m/>
    <m/>
    <m/>
    <m/>
    <x v="1987"/>
    <x v="0"/>
    <b v="0"/>
    <m/>
    <m/>
    <m/>
    <s v="0056e00000BdAUZAA3"/>
    <s v="01s5A000005xBsuQAE"/>
    <s v="Biotherapeutics"/>
    <m/>
    <s v="0036e00003qi0DoAAI"/>
    <s v="System"/>
    <s v="Rebel"/>
    <m/>
    <m/>
    <s v="0125A000001ESVfQAO"/>
    <b v="0"/>
    <m/>
    <b v="0"/>
    <m/>
    <m/>
    <x v="3"/>
    <b v="0"/>
    <d v="2021-06-29T20:34:55"/>
    <s v="0055A00000Bd3dKQAR"/>
    <m/>
    <b v="0"/>
    <x v="0"/>
    <n v="1"/>
    <n v="1"/>
    <n v="132946.20000000001"/>
    <n v="0"/>
    <x v="733"/>
    <n v="5"/>
    <n v="0"/>
  </r>
  <r>
    <s v="0016e00002ZwcAjAAJ"/>
    <b v="0"/>
    <m/>
    <b v="0"/>
    <m/>
    <m/>
    <m/>
    <x v="29"/>
    <b v="0"/>
    <m/>
    <m/>
    <m/>
    <m/>
    <m/>
    <s v="0055A00000BcmS5QAJ"/>
    <b v="1"/>
    <d v="2021-06-22T10:23:38"/>
    <m/>
    <b v="0"/>
    <m/>
    <m/>
    <b v="0"/>
    <d v="2022-02-01T00:00:00"/>
    <n v="2"/>
    <n v="2022"/>
    <s v="Pipeline"/>
    <s v="Pipeline"/>
    <b v="0"/>
    <b v="0"/>
    <m/>
    <b v="1"/>
    <b v="0"/>
    <b v="0"/>
    <x v="15"/>
    <b v="0"/>
    <m/>
    <x v="0"/>
    <m/>
    <s v="0055A00000BcmS5QAJ"/>
    <d v="2021-06-23T08:19:58"/>
    <m/>
    <m/>
    <d v="2021-06-22T00:00:00"/>
    <m/>
    <b v="0"/>
    <m/>
    <m/>
    <s v="Inside Sales"/>
    <m/>
    <m/>
    <m/>
    <m/>
    <m/>
    <x v="1988"/>
    <x v="0"/>
    <b v="0"/>
    <m/>
    <m/>
    <m/>
    <s v="0055A00000BcmS5QAJ"/>
    <s v="01s5A000005xBsuQAE"/>
    <m/>
    <m/>
    <s v="0036e00003sYM2YAAW"/>
    <s v="Service"/>
    <s v="Rebel"/>
    <m/>
    <m/>
    <s v="0125A000001ESVfQAO"/>
    <b v="0"/>
    <m/>
    <b v="0"/>
    <m/>
    <m/>
    <x v="3"/>
    <b v="0"/>
    <d v="2021-06-29T20:34:55"/>
    <s v="0056e00000BdE5OAAV"/>
    <m/>
    <b v="0"/>
    <x v="0"/>
    <n v="0"/>
    <n v="0"/>
    <n v="122411.52"/>
    <n v="0"/>
    <x v="734"/>
    <n v="5"/>
    <n v="0"/>
  </r>
  <r>
    <s v="0016e00002ZwcAjAAJ"/>
    <b v="0"/>
    <m/>
    <b v="0"/>
    <m/>
    <m/>
    <m/>
    <x v="29"/>
    <b v="0"/>
    <m/>
    <m/>
    <s v="0036e00003sYM2YAAW"/>
    <m/>
    <m/>
    <s v="0055A00000BcmS5QAJ"/>
    <b v="1"/>
    <d v="2021-06-22T10:06:18"/>
    <m/>
    <b v="0"/>
    <m/>
    <m/>
    <b v="0"/>
    <d v="2022-02-01T00:00:00"/>
    <n v="2"/>
    <n v="2022"/>
    <s v="Pipeline"/>
    <s v="Pipeline"/>
    <b v="0"/>
    <b v="0"/>
    <m/>
    <b v="1"/>
    <b v="0"/>
    <b v="0"/>
    <x v="15"/>
    <b v="0"/>
    <m/>
    <x v="0"/>
    <d v="2021-06-28T00:00:00"/>
    <s v="0055A00000BcmS5QAJ"/>
    <d v="2021-06-22T10:21:51"/>
    <m/>
    <m/>
    <d v="2021-06-22T00:00:00"/>
    <m/>
    <b v="0"/>
    <m/>
    <m/>
    <s v="Inside Sales"/>
    <m/>
    <m/>
    <m/>
    <m/>
    <m/>
    <x v="1989"/>
    <x v="0"/>
    <b v="0"/>
    <m/>
    <m/>
    <m/>
    <s v="0055A00000BcmS5QAJ"/>
    <s v="01s5A000005xBsuQAE"/>
    <m/>
    <m/>
    <s v="0036e00003sYM2YAAW"/>
    <s v="System"/>
    <s v="Rebel"/>
    <m/>
    <s v="0Q06e000001ebSZCAY"/>
    <s v="0125A000001ESVfQAO"/>
    <b v="0"/>
    <m/>
    <b v="0"/>
    <m/>
    <m/>
    <x v="3"/>
    <b v="0"/>
    <d v="2021-06-29T20:34:55"/>
    <s v="0056e00000BdE5OAAV"/>
    <m/>
    <b v="0"/>
    <x v="0"/>
    <n v="1"/>
    <n v="1"/>
    <n v="152778.54"/>
    <n v="0"/>
    <x v="622"/>
    <n v="5"/>
    <n v="0"/>
  </r>
  <r>
    <s v="0015A00002G7ADeQAN"/>
    <b v="0"/>
    <m/>
    <b v="0"/>
    <m/>
    <m/>
    <m/>
    <x v="257"/>
    <b v="0"/>
    <m/>
    <m/>
    <s v="0035A00003ppbPuQAI"/>
    <m/>
    <m/>
    <s v="0055A00000Bd4j9QAB"/>
    <b v="1"/>
    <d v="2021-05-18T14:46:08"/>
    <m/>
    <b v="0"/>
    <m/>
    <m/>
    <b v="0"/>
    <d v="2022-02-01T00:00:00"/>
    <n v="2"/>
    <n v="2022"/>
    <s v="Pipeline"/>
    <s v="Pipeline"/>
    <b v="0"/>
    <b v="0"/>
    <m/>
    <b v="1"/>
    <b v="0"/>
    <b v="0"/>
    <x v="15"/>
    <b v="0"/>
    <m/>
    <x v="0"/>
    <d v="2021-05-20T00:00:00"/>
    <s v="0055A00000Bd4j9QAB"/>
    <d v="2021-06-07T12:53:43"/>
    <m/>
    <m/>
    <d v="2021-05-18T00:00:00"/>
    <m/>
    <b v="0"/>
    <m/>
    <m/>
    <s v="Field Sales"/>
    <m/>
    <m/>
    <m/>
    <m/>
    <m/>
    <x v="1990"/>
    <x v="0"/>
    <b v="0"/>
    <m/>
    <m/>
    <m/>
    <s v="0055A00000Bd4j9QAB"/>
    <s v="01s5A000005xBsuQAE"/>
    <s v="Biotherapeutics"/>
    <m/>
    <s v="0035A00003ppbPuQAI"/>
    <s v="System"/>
    <s v="Rebel"/>
    <m/>
    <m/>
    <s v="0125A000001ESVfQAO"/>
    <b v="0"/>
    <m/>
    <b v="0"/>
    <m/>
    <m/>
    <x v="3"/>
    <b v="0"/>
    <d v="2021-06-29T20:34:55"/>
    <s v="0056e00000BdE5OAAV"/>
    <m/>
    <b v="0"/>
    <x v="0"/>
    <n v="2"/>
    <n v="2"/>
    <n v="174339.66"/>
    <n v="0"/>
    <x v="735"/>
    <n v="5"/>
    <n v="0"/>
  </r>
  <r>
    <s v="0016w00000V86gUAAR"/>
    <b v="0"/>
    <m/>
    <b v="0"/>
    <m/>
    <m/>
    <m/>
    <x v="40"/>
    <b v="0"/>
    <m/>
    <m/>
    <s v="0036w00000JnOODAA3"/>
    <m/>
    <m/>
    <s v="0055A00000BclF5QAJ"/>
    <b v="1"/>
    <d v="2021-08-30T17:06:19"/>
    <m/>
    <b v="0"/>
    <m/>
    <m/>
    <b v="0"/>
    <d v="2021-03-01T00:00:00"/>
    <n v="3"/>
    <n v="2021"/>
    <s v="Pipeline"/>
    <s v="Pipeline"/>
    <b v="0"/>
    <b v="0"/>
    <m/>
    <b v="1"/>
    <b v="0"/>
    <b v="0"/>
    <x v="30"/>
    <b v="0"/>
    <m/>
    <x v="0"/>
    <m/>
    <s v="0055A00000BclF5QAJ"/>
    <d v="2021-12-17T14:36:29"/>
    <m/>
    <m/>
    <d v="2021-08-30T00:00:00"/>
    <m/>
    <b v="0"/>
    <m/>
    <m/>
    <s v="Field Sales"/>
    <m/>
    <m/>
    <m/>
    <m/>
    <m/>
    <x v="1991"/>
    <x v="0"/>
    <b v="0"/>
    <m/>
    <m/>
    <m/>
    <s v="0055A00000Bd4j9QAB"/>
    <s v="01s5A000005xBspQAE"/>
    <s v="Biologics"/>
    <m/>
    <s v="0036w00000JnOODAA3"/>
    <m/>
    <s v="Rebel"/>
    <m/>
    <m/>
    <s v="0125A000001ESVfQAO"/>
    <b v="0"/>
    <m/>
    <b v="0"/>
    <m/>
    <m/>
    <x v="3"/>
    <b v="0"/>
    <d v="2021-12-17T14:36:29"/>
    <s v="0055A000008iLmcQAE"/>
    <m/>
    <b v="0"/>
    <x v="0"/>
    <n v="0"/>
    <n v="0"/>
    <n v="268800"/>
    <n v="0"/>
    <x v="174"/>
    <n v="5"/>
    <n v="0"/>
  </r>
  <r>
    <s v="0016e00002YehDBAAZ"/>
    <b v="0"/>
    <m/>
    <b v="0"/>
    <m/>
    <m/>
    <m/>
    <x v="40"/>
    <b v="0"/>
    <m/>
    <m/>
    <s v="0036e00003qibQRAAY"/>
    <m/>
    <m/>
    <s v="0055A00000BNXCfQAP"/>
    <b v="1"/>
    <d v="2021-05-18T20:44:48"/>
    <m/>
    <b v="0"/>
    <m/>
    <m/>
    <b v="0"/>
    <d v="2021-03-01T00:00:00"/>
    <n v="3"/>
    <n v="2021"/>
    <s v="Pipeline"/>
    <s v="Pipeline"/>
    <b v="0"/>
    <b v="0"/>
    <m/>
    <b v="1"/>
    <b v="0"/>
    <b v="0"/>
    <x v="14"/>
    <b v="0"/>
    <m/>
    <x v="0"/>
    <d v="2021-06-16T00:00:00"/>
    <s v="0055A00000BNXCfQAP"/>
    <d v="2021-06-24T20:22:48"/>
    <m/>
    <m/>
    <d v="2021-05-18T00:00:00"/>
    <m/>
    <b v="0"/>
    <m/>
    <m/>
    <s v="Other"/>
    <m/>
    <m/>
    <m/>
    <m/>
    <m/>
    <x v="1992"/>
    <x v="0"/>
    <b v="0"/>
    <m/>
    <m/>
    <s v="Cultured Meats"/>
    <s v="0055A00000BNXCfQAP"/>
    <s v="01s5A000005xBspQAE"/>
    <s v="Other"/>
    <m/>
    <s v="0036e00003qibQRAAY"/>
    <s v="System"/>
    <s v="Rebel"/>
    <m/>
    <s v="0Q06e000001eZCKCA2"/>
    <s v="0125A000001ESVfQAO"/>
    <b v="0"/>
    <m/>
    <b v="0"/>
    <m/>
    <m/>
    <x v="3"/>
    <b v="0"/>
    <d v="2021-06-29T20:34:55"/>
    <s v="0055A00000BctN7QAJ"/>
    <m/>
    <b v="0"/>
    <x v="0"/>
    <n v="1"/>
    <n v="1"/>
    <n v="161650"/>
    <n v="0"/>
    <x v="736"/>
    <n v="5"/>
    <n v="0"/>
  </r>
  <r>
    <s v="0015A00002VqTDcQAN"/>
    <b v="0"/>
    <m/>
    <b v="0"/>
    <m/>
    <m/>
    <m/>
    <x v="335"/>
    <b v="0"/>
    <m/>
    <m/>
    <m/>
    <m/>
    <m/>
    <s v="0055A00000BcmS5QAJ"/>
    <b v="1"/>
    <d v="2021-05-21T19:49:07"/>
    <m/>
    <b v="0"/>
    <m/>
    <m/>
    <b v="0"/>
    <d v="2021-04-01T00:00:00"/>
    <n v="4"/>
    <n v="2021"/>
    <s v="BestCase"/>
    <s v="Best Case"/>
    <b v="0"/>
    <b v="0"/>
    <m/>
    <b v="1"/>
    <b v="0"/>
    <b v="0"/>
    <x v="14"/>
    <b v="0"/>
    <m/>
    <x v="0"/>
    <m/>
    <s v="0055A00000BclF5QAJ"/>
    <d v="2021-06-01T19:07:12"/>
    <m/>
    <d v="2021-05-21T19:49:25"/>
    <d v="2021-05-21T00:00:00"/>
    <m/>
    <b v="0"/>
    <m/>
    <m/>
    <s v="Prospecting Journey"/>
    <m/>
    <m/>
    <m/>
    <m/>
    <m/>
    <x v="1993"/>
    <x v="0"/>
    <b v="0"/>
    <m/>
    <m/>
    <m/>
    <s v="0055A00000BcmS5QAJ"/>
    <s v="01s5A000005xBsuQAE"/>
    <m/>
    <m/>
    <s v="0035A00003pnCobQAE"/>
    <s v="Consumables"/>
    <s v="Rebel"/>
    <m/>
    <s v="0Q06e000001eZNRCA2"/>
    <s v="0125A000001ESVfQAO"/>
    <b v="0"/>
    <m/>
    <b v="0"/>
    <m/>
    <m/>
    <x v="6"/>
    <b v="0"/>
    <d v="2021-06-29T20:34:55"/>
    <s v="0056e00000BdE5OAAV"/>
    <m/>
    <b v="0"/>
    <x v="0"/>
    <n v="0"/>
    <n v="0"/>
    <n v="53728"/>
    <n v="0"/>
    <x v="737"/>
    <n v="70"/>
    <n v="0"/>
  </r>
  <r>
    <s v="0016e00002YfUvXAAV"/>
    <b v="0"/>
    <m/>
    <b v="0"/>
    <s v="7015A000001zMbNQAU"/>
    <m/>
    <m/>
    <x v="10"/>
    <b v="0"/>
    <m/>
    <m/>
    <s v="0036e00003rc0ibAAA"/>
    <m/>
    <m/>
    <s v="0055A00000BNXCfQAP"/>
    <b v="1"/>
    <d v="2021-05-25T22:36:17"/>
    <m/>
    <b v="0"/>
    <m/>
    <m/>
    <b v="0"/>
    <d v="2021-04-01T00:00:00"/>
    <n v="4"/>
    <n v="2021"/>
    <s v="Pipeline"/>
    <s v="Pipeline"/>
    <b v="0"/>
    <b v="0"/>
    <m/>
    <b v="1"/>
    <b v="0"/>
    <b v="0"/>
    <x v="15"/>
    <b v="0"/>
    <m/>
    <x v="0"/>
    <d v="2021-06-15T00:00:00"/>
    <s v="0055A00000BNXCfQAP"/>
    <d v="2021-06-22T22:55:55"/>
    <m/>
    <m/>
    <d v="2021-05-25T00:00:00"/>
    <m/>
    <b v="0"/>
    <m/>
    <m/>
    <s v="Website"/>
    <m/>
    <m/>
    <m/>
    <m/>
    <m/>
    <x v="1994"/>
    <x v="0"/>
    <b v="0"/>
    <m/>
    <m/>
    <m/>
    <s v="0056e00000BdFO7AAN"/>
    <s v="01s5A000005xBspQAE"/>
    <s v="Biotherapeutics"/>
    <m/>
    <s v="0036e00003rc0ibAAA"/>
    <s v="System"/>
    <s v="Rebel"/>
    <m/>
    <s v="0Q06e000001eZkpCAE"/>
    <s v="0125A000001ESVfQAO"/>
    <b v="0"/>
    <m/>
    <b v="0"/>
    <m/>
    <m/>
    <x v="3"/>
    <b v="0"/>
    <d v="2021-06-29T20:34:55"/>
    <s v="0055A00000BctN7QAJ"/>
    <m/>
    <b v="0"/>
    <x v="0"/>
    <n v="1"/>
    <n v="1"/>
    <n v="154850"/>
    <n v="0"/>
    <x v="463"/>
    <n v="5"/>
    <n v="0"/>
  </r>
  <r>
    <s v="0015A00002PMjKQQA1"/>
    <b v="0"/>
    <m/>
    <b v="0"/>
    <m/>
    <m/>
    <m/>
    <x v="35"/>
    <b v="0"/>
    <m/>
    <m/>
    <s v="0036e00003s3N8tAAE"/>
    <m/>
    <m/>
    <s v="0055A00000Bd5F0QAJ"/>
    <b v="1"/>
    <d v="2021-06-08T12:19:57"/>
    <m/>
    <b v="0"/>
    <m/>
    <m/>
    <b v="0"/>
    <d v="2021-04-01T00:00:00"/>
    <n v="4"/>
    <n v="2021"/>
    <s v="Pipeline"/>
    <s v="Pipeline"/>
    <b v="0"/>
    <b v="0"/>
    <m/>
    <b v="1"/>
    <b v="0"/>
    <b v="0"/>
    <x v="15"/>
    <b v="0"/>
    <m/>
    <x v="0"/>
    <d v="2021-06-25T00:00:00"/>
    <s v="0055A00000Bd5F0QAJ"/>
    <d v="2021-06-23T15:38:16"/>
    <m/>
    <m/>
    <d v="2021-06-08T00:00:00"/>
    <m/>
    <b v="0"/>
    <m/>
    <m/>
    <s v="Field Sales"/>
    <m/>
    <m/>
    <m/>
    <m/>
    <m/>
    <x v="1995"/>
    <x v="0"/>
    <b v="0"/>
    <m/>
    <m/>
    <m/>
    <s v="0055A00000Bd5F0QAJ"/>
    <s v="01s5A000005xBsuQAE"/>
    <m/>
    <m/>
    <s v="0036e00003s3N8tAAE"/>
    <s v="System"/>
    <s v="Rebel"/>
    <m/>
    <m/>
    <s v="0125A000001ESVfQAO"/>
    <b v="0"/>
    <m/>
    <b v="0"/>
    <m/>
    <m/>
    <x v="3"/>
    <b v="0"/>
    <d v="2021-06-29T20:34:55"/>
    <s v="0056e00000BdE5OAAV"/>
    <m/>
    <b v="0"/>
    <x v="0"/>
    <n v="1"/>
    <n v="1"/>
    <n v="174339.66"/>
    <n v="0"/>
    <x v="735"/>
    <n v="5"/>
    <n v="0"/>
  </r>
  <r>
    <s v="0016e00002ZviQFAAZ"/>
    <b v="0"/>
    <m/>
    <b v="0"/>
    <s v="7016e000001eRTyAAM"/>
    <m/>
    <m/>
    <x v="322"/>
    <b v="0"/>
    <m/>
    <m/>
    <s v="0036e00003s43lkAAA"/>
    <m/>
    <m/>
    <s v="0055A00000Bd5F0QAJ"/>
    <b v="1"/>
    <d v="2021-06-14T12:45:02"/>
    <m/>
    <b v="0"/>
    <m/>
    <m/>
    <b v="0"/>
    <d v="2021-04-01T00:00:00"/>
    <n v="4"/>
    <n v="2021"/>
    <s v="Pipeline"/>
    <s v="Pipeline"/>
    <b v="0"/>
    <b v="0"/>
    <m/>
    <b v="1"/>
    <b v="0"/>
    <b v="0"/>
    <x v="15"/>
    <b v="0"/>
    <m/>
    <x v="0"/>
    <d v="2021-06-14T00:00:00"/>
    <s v="0055A00000Bd5F0QAJ"/>
    <d v="2021-06-14T12:46:58"/>
    <m/>
    <m/>
    <d v="2021-06-14T00:00:00"/>
    <m/>
    <b v="0"/>
    <m/>
    <m/>
    <s v="Webinar"/>
    <m/>
    <m/>
    <m/>
    <m/>
    <m/>
    <x v="1996"/>
    <x v="0"/>
    <b v="0"/>
    <m/>
    <m/>
    <m/>
    <s v="0055A00000Bd5F0QAJ"/>
    <s v="01s5A000005xBsuQAE"/>
    <m/>
    <m/>
    <s v="0036e00003s43lkAAA"/>
    <s v="System"/>
    <s v="Rebel"/>
    <m/>
    <m/>
    <s v="0125A000001ESVfQAO"/>
    <b v="0"/>
    <m/>
    <b v="0"/>
    <m/>
    <m/>
    <x v="3"/>
    <b v="0"/>
    <d v="2021-06-29T20:34:55"/>
    <s v="0056e00000BdE5OAAV"/>
    <m/>
    <b v="0"/>
    <x v="0"/>
    <n v="1"/>
    <n v="1"/>
    <n v="174339.66"/>
    <n v="0"/>
    <x v="735"/>
    <n v="5"/>
    <n v="0"/>
  </r>
  <r>
    <s v="0016e00002ZikYlAAJ"/>
    <b v="0"/>
    <m/>
    <b v="0"/>
    <m/>
    <m/>
    <m/>
    <x v="10"/>
    <b v="0"/>
    <m/>
    <m/>
    <s v="0036e00003s3eT0AAI"/>
    <m/>
    <m/>
    <s v="0055A00000Bd0KeQAJ"/>
    <b v="1"/>
    <d v="2021-06-10T04:24:16"/>
    <m/>
    <b v="0"/>
    <m/>
    <m/>
    <b v="0"/>
    <d v="2021-04-01T00:00:00"/>
    <n v="4"/>
    <n v="2021"/>
    <s v="Pipeline"/>
    <s v="Pipeline"/>
    <b v="0"/>
    <b v="0"/>
    <m/>
    <b v="1"/>
    <b v="0"/>
    <b v="0"/>
    <x v="15"/>
    <b v="0"/>
    <m/>
    <x v="0"/>
    <d v="2021-06-02T00:00:00"/>
    <s v="0055A00000Bd0KeQAJ"/>
    <d v="2021-06-21T18:37:03"/>
    <m/>
    <m/>
    <d v="2021-06-10T00:00:00"/>
    <m/>
    <b v="0"/>
    <m/>
    <m/>
    <s v="Inside Sales"/>
    <m/>
    <m/>
    <s v="Thermo"/>
    <s v="QE Plus, HF, HF-X  (NO biopharma);Fusion Lumos"/>
    <m/>
    <x v="1997"/>
    <x v="0"/>
    <b v="0"/>
    <m/>
    <m/>
    <m/>
    <s v="0055A00000Bd0KeQAJ"/>
    <s v="01s5A000005xBspQAE"/>
    <s v="Biotherapeutics"/>
    <m/>
    <s v="0036e00003s3eT0AAI"/>
    <s v="System"/>
    <s v="ZipChip"/>
    <m/>
    <m/>
    <s v="0125A000001ESVfQAO"/>
    <b v="0"/>
    <m/>
    <b v="0"/>
    <m/>
    <m/>
    <x v="3"/>
    <b v="0"/>
    <d v="2021-06-29T20:34:55"/>
    <s v="0055A00000BctMnQAJ"/>
    <m/>
    <b v="0"/>
    <x v="0"/>
    <n v="1"/>
    <n v="1"/>
    <n v="95745"/>
    <n v="0"/>
    <x v="738"/>
    <n v="5"/>
    <n v="0"/>
  </r>
  <r>
    <s v="0016e00002ZxL3qAAF"/>
    <b v="0"/>
    <m/>
    <b v="0"/>
    <m/>
    <m/>
    <m/>
    <x v="176"/>
    <b v="0"/>
    <m/>
    <m/>
    <s v="0036e00003sZ7EhAAK"/>
    <m/>
    <m/>
    <s v="00531000007MUoEAAW"/>
    <b v="1"/>
    <d v="2021-06-28T19:24:34"/>
    <m/>
    <b v="0"/>
    <m/>
    <m/>
    <b v="0"/>
    <d v="2021-02-01T00:00:00"/>
    <n v="2"/>
    <n v="2021"/>
    <s v="Pipeline"/>
    <s v="Pipeline"/>
    <b v="0"/>
    <b v="0"/>
    <m/>
    <b v="1"/>
    <b v="0"/>
    <b v="0"/>
    <x v="20"/>
    <b v="0"/>
    <m/>
    <x v="0"/>
    <d v="2021-06-28T00:00:00"/>
    <s v="00531000007MUoEAAW"/>
    <d v="2021-06-28T19:28:35"/>
    <m/>
    <m/>
    <d v="2021-06-28T00:00:00"/>
    <m/>
    <b v="0"/>
    <m/>
    <m/>
    <s v="Field Sales"/>
    <m/>
    <m/>
    <m/>
    <m/>
    <m/>
    <x v="1998"/>
    <x v="0"/>
    <b v="0"/>
    <m/>
    <m/>
    <m/>
    <s v="00531000007KgPgAAK"/>
    <s v="01si00000040RFIAA2"/>
    <s v="CWAs;Explosives;Drugs"/>
    <m/>
    <s v="0036e00003sZ7EhAAK"/>
    <m/>
    <s v="MX908"/>
    <m/>
    <m/>
    <s v="0125A000001NaBLQA0"/>
    <b v="0"/>
    <m/>
    <b v="0"/>
    <m/>
    <m/>
    <x v="3"/>
    <b v="0"/>
    <d v="2021-06-29T20:34:55"/>
    <m/>
    <m/>
    <b v="0"/>
    <x v="0"/>
    <n v="0"/>
    <n v="0"/>
    <n v="85500"/>
    <n v="0"/>
    <x v="739"/>
    <n v="5"/>
    <n v="0"/>
  </r>
  <r>
    <s v="0013100001k9UE7AAM"/>
    <b v="0"/>
    <m/>
    <b v="0"/>
    <s v="7016e000001eRWxAAM"/>
    <m/>
    <m/>
    <x v="29"/>
    <b v="0"/>
    <m/>
    <m/>
    <s v="0036e00003qidkAAAQ"/>
    <m/>
    <m/>
    <s v="0055A000009sa63QAA"/>
    <b v="1"/>
    <d v="2021-05-19T05:09:34"/>
    <m/>
    <b v="0"/>
    <m/>
    <m/>
    <b v="0"/>
    <d v="2022-02-01T00:00:00"/>
    <n v="2"/>
    <n v="2022"/>
    <s v="Pipeline"/>
    <s v="Pipeline"/>
    <b v="0"/>
    <b v="0"/>
    <m/>
    <b v="1"/>
    <b v="0"/>
    <b v="0"/>
    <x v="19"/>
    <b v="0"/>
    <m/>
    <x v="0"/>
    <d v="2021-05-14T00:00:00"/>
    <s v="0055A000009sa63QAA"/>
    <d v="2021-05-24T04:03:09"/>
    <m/>
    <m/>
    <d v="2021-05-18T00:00:00"/>
    <m/>
    <b v="0"/>
    <m/>
    <m/>
    <s v="Field Sales"/>
    <m/>
    <m/>
    <m/>
    <m/>
    <m/>
    <x v="1999"/>
    <x v="0"/>
    <b v="0"/>
    <m/>
    <m/>
    <m/>
    <s v="0055A000009sa63QAA"/>
    <s v="01s31000003qafjAAA"/>
    <s v="Drugs"/>
    <m/>
    <s v="0036e00003qidkAAAQ"/>
    <m/>
    <s v="MX908"/>
    <m/>
    <m/>
    <s v="0125A000001NaBLQA0"/>
    <b v="0"/>
    <m/>
    <b v="0"/>
    <m/>
    <m/>
    <x v="3"/>
    <b v="0"/>
    <d v="2021-06-29T20:34:55"/>
    <m/>
    <m/>
    <b v="0"/>
    <x v="0"/>
    <n v="1"/>
    <n v="1"/>
    <n v="91675"/>
    <n v="0"/>
    <x v="592"/>
    <n v="5"/>
    <n v="0"/>
  </r>
  <r>
    <s v="0016e00002YeRYtAAN"/>
    <b v="0"/>
    <m/>
    <b v="0"/>
    <s v="7015A000001zMbNQAU"/>
    <m/>
    <m/>
    <x v="29"/>
    <b v="0"/>
    <m/>
    <m/>
    <s v="0036e00003qiKveAAE"/>
    <m/>
    <m/>
    <s v="0055A000009sa63QAA"/>
    <b v="1"/>
    <d v="2021-05-17T05:09:30"/>
    <m/>
    <b v="0"/>
    <m/>
    <m/>
    <b v="0"/>
    <d v="2022-02-01T00:00:00"/>
    <n v="2"/>
    <n v="2022"/>
    <s v="Pipeline"/>
    <s v="Pipeline"/>
    <b v="0"/>
    <b v="0"/>
    <m/>
    <b v="1"/>
    <b v="0"/>
    <b v="0"/>
    <x v="19"/>
    <b v="0"/>
    <m/>
    <x v="0"/>
    <d v="2021-05-03T00:00:00"/>
    <s v="0055A000009sa63QAA"/>
    <d v="2021-05-25T04:46:51"/>
    <m/>
    <d v="2021-05-25T04:46:51"/>
    <d v="2021-05-24T00:00:00"/>
    <m/>
    <b v="0"/>
    <m/>
    <m/>
    <s v="Website"/>
    <m/>
    <m/>
    <m/>
    <m/>
    <m/>
    <x v="2000"/>
    <x v="0"/>
    <b v="0"/>
    <m/>
    <m/>
    <m/>
    <s v="0055A000009sa63QAA"/>
    <s v="01s31000003qafjAAA"/>
    <s v="All Hazards"/>
    <m/>
    <s v="0036e00003qiKveAAE"/>
    <m/>
    <s v="MX908"/>
    <m/>
    <m/>
    <s v="0125A000001NaBLQA0"/>
    <b v="0"/>
    <m/>
    <b v="0"/>
    <m/>
    <m/>
    <x v="4"/>
    <b v="0"/>
    <d v="2021-06-29T20:34:55"/>
    <m/>
    <m/>
    <b v="0"/>
    <x v="0"/>
    <n v="1"/>
    <n v="1"/>
    <n v="70749"/>
    <n v="0"/>
    <x v="740"/>
    <n v="30"/>
    <n v="0"/>
  </r>
  <r>
    <s v="0016e00002Yefo3AAB"/>
    <b v="0"/>
    <m/>
    <b v="0"/>
    <s v="7015A000001Zks9QAC"/>
    <m/>
    <m/>
    <x v="80"/>
    <b v="0"/>
    <m/>
    <m/>
    <s v="0036e00003qip9NAAQ"/>
    <m/>
    <m/>
    <s v="00531000007KAsvAAG"/>
    <b v="1"/>
    <d v="2021-05-18T19:03:18"/>
    <m/>
    <b v="0"/>
    <m/>
    <m/>
    <b v="0"/>
    <d v="2021-03-01T00:00:00"/>
    <n v="3"/>
    <n v="2021"/>
    <s v="BestCase"/>
    <s v="Best Case"/>
    <b v="0"/>
    <b v="0"/>
    <s v="OTHER"/>
    <b v="1"/>
    <b v="0"/>
    <b v="0"/>
    <x v="19"/>
    <b v="0"/>
    <m/>
    <x v="0"/>
    <d v="2021-05-20T00:00:00"/>
    <s v="005i0000000fNkyAAE"/>
    <d v="2021-06-14T14:36:07"/>
    <m/>
    <d v="2021-05-24T13:52:15"/>
    <d v="2021-05-24T00:00:00"/>
    <m/>
    <b v="0"/>
    <m/>
    <m/>
    <s v="Inside Sales"/>
    <m/>
    <m/>
    <m/>
    <m/>
    <m/>
    <x v="2001"/>
    <x v="0"/>
    <b v="0"/>
    <m/>
    <m/>
    <m/>
    <s v="00531000007KAsvAAG"/>
    <s v="01s31000003qafjAAA"/>
    <s v="All Hazards: Drugs"/>
    <s v="All Hazards"/>
    <s v="0036e00003qip9NAAQ"/>
    <m/>
    <s v="MX908"/>
    <m/>
    <m/>
    <s v="0125A000001NaBLQA0"/>
    <b v="0"/>
    <m/>
    <b v="0"/>
    <m/>
    <m/>
    <x v="8"/>
    <b v="0"/>
    <d v="2021-06-29T20:34:55"/>
    <m/>
    <m/>
    <b v="0"/>
    <x v="0"/>
    <n v="2"/>
    <n v="2"/>
    <n v="73293.88"/>
    <n v="0"/>
    <x v="741"/>
    <n v="70"/>
    <n v="0"/>
  </r>
  <r>
    <s v="0016e00002Ye06tAAB"/>
    <b v="0"/>
    <m/>
    <b v="0"/>
    <s v="7016e000001eRMdAAM"/>
    <m/>
    <m/>
    <x v="80"/>
    <b v="0"/>
    <m/>
    <m/>
    <s v="0036e00003qhsGXAAY"/>
    <m/>
    <m/>
    <s v="00531000007KAsvAAG"/>
    <b v="1"/>
    <d v="2021-05-12T15:53:02"/>
    <m/>
    <b v="0"/>
    <m/>
    <m/>
    <b v="0"/>
    <d v="2021-03-01T00:00:00"/>
    <n v="3"/>
    <n v="2021"/>
    <s v="BestCase"/>
    <s v="Best Case"/>
    <b v="0"/>
    <b v="0"/>
    <s v="OTHER"/>
    <b v="1"/>
    <b v="0"/>
    <b v="0"/>
    <x v="19"/>
    <b v="0"/>
    <m/>
    <x v="0"/>
    <d v="2021-05-26T00:00:00"/>
    <s v="00531000007KAsvAAG"/>
    <d v="2021-06-07T13:44:52"/>
    <m/>
    <d v="2021-05-27T15:39:58"/>
    <d v="2021-05-27T00:00:00"/>
    <m/>
    <b v="0"/>
    <m/>
    <m/>
    <s v="Inside Sales"/>
    <m/>
    <m/>
    <m/>
    <m/>
    <m/>
    <x v="2002"/>
    <x v="0"/>
    <b v="0"/>
    <m/>
    <m/>
    <m/>
    <s v="00531000007KAsvAAG"/>
    <s v="01s31000003qafjAAA"/>
    <s v="Drugs"/>
    <s v="Drugs"/>
    <s v="0036e00003qhsGXAAY"/>
    <m/>
    <s v="MX908"/>
    <m/>
    <m/>
    <s v="0125A000001NaBLQA0"/>
    <b v="0"/>
    <m/>
    <b v="0"/>
    <m/>
    <m/>
    <x v="8"/>
    <b v="0"/>
    <d v="2021-06-29T20:34:55"/>
    <m/>
    <m/>
    <b v="0"/>
    <x v="0"/>
    <n v="2"/>
    <n v="2"/>
    <n v="73338.210000000006"/>
    <n v="0"/>
    <x v="742"/>
    <n v="70"/>
    <n v="0"/>
  </r>
  <r>
    <s v="0016e00002ZwcUiAAJ"/>
    <b v="0"/>
    <m/>
    <b v="0"/>
    <m/>
    <m/>
    <m/>
    <x v="10"/>
    <b v="0"/>
    <m/>
    <m/>
    <m/>
    <m/>
    <m/>
    <s v="00531000007MUoEAAW"/>
    <b v="1"/>
    <d v="2021-06-22T13:33:54"/>
    <m/>
    <b v="0"/>
    <m/>
    <m/>
    <b v="0"/>
    <d v="2021-04-01T00:00:00"/>
    <n v="4"/>
    <n v="2021"/>
    <s v="Pipeline"/>
    <s v="Pipeline"/>
    <b v="0"/>
    <b v="0"/>
    <m/>
    <b v="1"/>
    <b v="0"/>
    <b v="0"/>
    <x v="19"/>
    <b v="0"/>
    <m/>
    <x v="0"/>
    <d v="2021-06-22T00:00:00"/>
    <s v="00531000007MUoEAAW"/>
    <d v="2021-06-22T13:46:15"/>
    <m/>
    <m/>
    <d v="2021-06-22T00:00:00"/>
    <m/>
    <b v="0"/>
    <m/>
    <m/>
    <s v="Website"/>
    <m/>
    <m/>
    <m/>
    <m/>
    <m/>
    <x v="2003"/>
    <x v="0"/>
    <b v="0"/>
    <m/>
    <m/>
    <m/>
    <s v="00531000007KAsvAAG"/>
    <s v="01s31000003qafjAAA"/>
    <m/>
    <s v="Drugs"/>
    <s v="0036e00003sYMPEAA4"/>
    <m/>
    <s v="MX908"/>
    <m/>
    <s v="0Q06e000001ebT3CAI"/>
    <s v="0125A000001NaBLQA0"/>
    <b v="0"/>
    <m/>
    <b v="0"/>
    <m/>
    <m/>
    <x v="2"/>
    <b v="0"/>
    <d v="2021-06-29T20:34:55"/>
    <m/>
    <m/>
    <b v="0"/>
    <x v="0"/>
    <n v="0"/>
    <n v="0"/>
    <n v="66190"/>
    <n v="0"/>
    <x v="743"/>
    <n v="10"/>
    <n v="0"/>
  </r>
  <r>
    <s v="0016e00002YeoEEAAZ"/>
    <b v="0"/>
    <m/>
    <b v="0"/>
    <m/>
    <m/>
    <m/>
    <x v="10"/>
    <b v="0"/>
    <m/>
    <m/>
    <s v="0036e00003qiiqgAAA"/>
    <m/>
    <m/>
    <s v="00531000007MUoEAAW"/>
    <b v="1"/>
    <d v="2021-05-19T18:26:25"/>
    <m/>
    <b v="0"/>
    <m/>
    <m/>
    <b v="0"/>
    <d v="2021-04-01T00:00:00"/>
    <n v="4"/>
    <n v="2021"/>
    <s v="Pipeline"/>
    <s v="Pipeline"/>
    <b v="0"/>
    <b v="0"/>
    <m/>
    <b v="1"/>
    <b v="0"/>
    <b v="0"/>
    <x v="19"/>
    <b v="0"/>
    <m/>
    <x v="0"/>
    <d v="2021-05-19T00:00:00"/>
    <s v="00531000007MUoEAAW"/>
    <d v="2021-05-19T19:24:37"/>
    <m/>
    <d v="2021-05-19T18:53:49"/>
    <d v="2021-05-19T00:00:00"/>
    <m/>
    <b v="0"/>
    <m/>
    <m/>
    <s v="Field Sales"/>
    <m/>
    <m/>
    <m/>
    <m/>
    <m/>
    <x v="2004"/>
    <x v="0"/>
    <b v="0"/>
    <m/>
    <m/>
    <m/>
    <s v="0055A000009sa63QAA"/>
    <s v="01s31000003qafjAAA"/>
    <s v="Drugs"/>
    <m/>
    <s v="0036e00003qiiqgAAA"/>
    <m/>
    <s v="MX908"/>
    <m/>
    <s v="0Q06e000001eZFvCAM"/>
    <s v="0125A000001NaBLQA0"/>
    <b v="0"/>
    <m/>
    <b v="0"/>
    <m/>
    <m/>
    <x v="2"/>
    <b v="0"/>
    <d v="2021-06-29T20:34:55"/>
    <m/>
    <m/>
    <b v="0"/>
    <x v="0"/>
    <n v="1"/>
    <n v="1"/>
    <n v="65675"/>
    <n v="0"/>
    <x v="567"/>
    <n v="10"/>
    <n v="0"/>
  </r>
  <r>
    <s v="0016e00002YeAVbAAN"/>
    <b v="0"/>
    <m/>
    <b v="0"/>
    <s v="7015A000001zMbJQAU"/>
    <m/>
    <m/>
    <x v="10"/>
    <b v="0"/>
    <m/>
    <m/>
    <s v="0036e00003qi2wbAAA"/>
    <m/>
    <m/>
    <s v="00531000007MUoEAAW"/>
    <b v="1"/>
    <d v="2021-05-13T18:29:38"/>
    <m/>
    <b v="0"/>
    <m/>
    <m/>
    <b v="0"/>
    <d v="2021-04-01T00:00:00"/>
    <n v="4"/>
    <n v="2021"/>
    <s v="Pipeline"/>
    <s v="Pipeline"/>
    <b v="0"/>
    <b v="0"/>
    <m/>
    <b v="1"/>
    <b v="0"/>
    <b v="0"/>
    <x v="19"/>
    <b v="0"/>
    <m/>
    <x v="0"/>
    <d v="2021-05-13T00:00:00"/>
    <s v="00531000007KAsvAAG"/>
    <d v="2021-05-24T14:10:58"/>
    <m/>
    <m/>
    <d v="2021-05-13T00:00:00"/>
    <m/>
    <b v="0"/>
    <m/>
    <m/>
    <s v="Website"/>
    <m/>
    <m/>
    <m/>
    <m/>
    <m/>
    <x v="2005"/>
    <x v="0"/>
    <b v="0"/>
    <m/>
    <m/>
    <m/>
    <s v="00531000007KAsvAAG"/>
    <s v="01s31000003qafjAAA"/>
    <s v="All Hazards"/>
    <s v="All Hazards"/>
    <s v="0036e00003qi2wbAAA"/>
    <m/>
    <s v="MX908"/>
    <m/>
    <m/>
    <s v="0125A000001NaBLQA0"/>
    <b v="0"/>
    <m/>
    <b v="0"/>
    <m/>
    <m/>
    <x v="3"/>
    <b v="0"/>
    <d v="2021-06-29T20:34:55"/>
    <m/>
    <m/>
    <b v="0"/>
    <x v="0"/>
    <n v="1"/>
    <n v="1"/>
    <n v="65636"/>
    <n v="0"/>
    <x v="418"/>
    <n v="5"/>
    <n v="0"/>
  </r>
  <r>
    <s v="0016e00002ZwcbUAAR"/>
    <b v="0"/>
    <m/>
    <b v="0"/>
    <s v="7015A000001zMbJQAU"/>
    <m/>
    <m/>
    <x v="10"/>
    <b v="0"/>
    <m/>
    <m/>
    <s v="0036e00003sYMWKAA4"/>
    <m/>
    <m/>
    <s v="00531000007MUoEAAW"/>
    <b v="1"/>
    <d v="2021-06-22T12:55:30"/>
    <m/>
    <b v="0"/>
    <m/>
    <m/>
    <b v="0"/>
    <d v="2021-04-01T00:00:00"/>
    <n v="4"/>
    <n v="2021"/>
    <s v="Pipeline"/>
    <s v="Pipeline"/>
    <b v="0"/>
    <b v="0"/>
    <m/>
    <b v="1"/>
    <b v="0"/>
    <b v="0"/>
    <x v="19"/>
    <b v="0"/>
    <m/>
    <x v="0"/>
    <d v="2021-06-22T00:00:00"/>
    <s v="00531000007MUoEAAW"/>
    <d v="2021-06-22T13:10:42"/>
    <m/>
    <d v="2021-06-22T13:01:01"/>
    <d v="2021-06-22T00:00:00"/>
    <m/>
    <b v="0"/>
    <m/>
    <m/>
    <s v="Website"/>
    <m/>
    <m/>
    <m/>
    <m/>
    <m/>
    <x v="2006"/>
    <x v="0"/>
    <b v="0"/>
    <m/>
    <m/>
    <m/>
    <s v="00531000007KAsvAAG"/>
    <s v="01s31000003qafjAAA"/>
    <s v="Drugs"/>
    <s v="Drugs"/>
    <s v="0036e00003sYMWKAA4"/>
    <m/>
    <s v="MX908"/>
    <m/>
    <s v="0Q06e000001ebSjCAI"/>
    <s v="0125A000001NaBLQA0"/>
    <b v="0"/>
    <m/>
    <b v="0"/>
    <m/>
    <m/>
    <x v="2"/>
    <b v="0"/>
    <d v="2021-06-29T20:34:55"/>
    <m/>
    <m/>
    <b v="0"/>
    <x v="0"/>
    <n v="1"/>
    <n v="1"/>
    <n v="66190"/>
    <n v="0"/>
    <x v="743"/>
    <n v="10"/>
    <n v="0"/>
  </r>
  <r>
    <s v="0015A00001tasCtQAI"/>
    <b v="0"/>
    <m/>
    <b v="0"/>
    <s v="7015A000001zMbOQAU"/>
    <m/>
    <m/>
    <x v="68"/>
    <b v="0"/>
    <m/>
    <m/>
    <s v="0036e00003rcvkqAAA"/>
    <m/>
    <m/>
    <s v="0055A000008zqzaQAA"/>
    <b v="1"/>
    <d v="2021-06-02T16:35:05"/>
    <m/>
    <b v="0"/>
    <m/>
    <m/>
    <b v="0"/>
    <d v="2022-01-01T00:00:00"/>
    <n v="1"/>
    <n v="2022"/>
    <s v="Pipeline"/>
    <s v="Pipeline"/>
    <b v="0"/>
    <b v="0"/>
    <m/>
    <b v="1"/>
    <b v="1"/>
    <b v="1"/>
    <x v="15"/>
    <b v="0"/>
    <m/>
    <x v="0"/>
    <d v="2021-06-03T00:00:00"/>
    <s v="0055A000008iLoOQAU"/>
    <d v="2021-06-24T15:48:44"/>
    <m/>
    <m/>
    <d v="2021-06-02T00:00:00"/>
    <m/>
    <b v="0"/>
    <m/>
    <m/>
    <s v="Website"/>
    <m/>
    <m/>
    <m/>
    <m/>
    <m/>
    <x v="2007"/>
    <x v="0"/>
    <b v="0"/>
    <m/>
    <m/>
    <m/>
    <s v="0055A000008zqzaQAA"/>
    <s v="01s5A000005xBspQAE"/>
    <s v="Metabolomics"/>
    <m/>
    <s v="0036e00003rcvkqAAA"/>
    <s v="System"/>
    <s v="Rebel"/>
    <m/>
    <m/>
    <s v="0125A000001ESVfQAO"/>
    <b v="0"/>
    <m/>
    <b v="0"/>
    <m/>
    <m/>
    <x v="3"/>
    <b v="0"/>
    <d v="2021-06-29T20:34:55"/>
    <s v="0056e00000Bd8OtAAJ"/>
    <m/>
    <b v="0"/>
    <x v="0"/>
    <n v="1"/>
    <n v="1"/>
    <n v="180046.48"/>
    <n v="0"/>
    <x v="664"/>
    <n v="5"/>
    <n v="0"/>
  </r>
  <r>
    <s v="0015A00002LhIhHQAV"/>
    <b v="0"/>
    <s v="Sartorius"/>
    <b v="0"/>
    <s v="7016e000001eRTyAAM"/>
    <s v="Custom"/>
    <s v="HEK"/>
    <x v="254"/>
    <b v="0"/>
    <m/>
    <m/>
    <s v="0036e00003s3QaQAAU"/>
    <m/>
    <m/>
    <s v="0055A000008zqzaQAA"/>
    <b v="1"/>
    <d v="2021-06-08T17:31:55"/>
    <m/>
    <b v="0"/>
    <m/>
    <m/>
    <b v="0"/>
    <d v="2022-01-01T00:00:00"/>
    <n v="1"/>
    <n v="2022"/>
    <s v="Pipeline"/>
    <s v="Pipeline"/>
    <b v="0"/>
    <b v="0"/>
    <m/>
    <b v="1"/>
    <b v="1"/>
    <b v="1"/>
    <x v="15"/>
    <b v="0"/>
    <m/>
    <x v="0"/>
    <d v="2021-06-22T00:00:00"/>
    <s v="0055A000008zqzaQAA"/>
    <d v="2021-06-25T03:01:54"/>
    <m/>
    <m/>
    <d v="2021-06-08T00:00:00"/>
    <m/>
    <b v="0"/>
    <m/>
    <m/>
    <s v="Webinar"/>
    <m/>
    <m/>
    <m/>
    <m/>
    <m/>
    <x v="2008"/>
    <x v="0"/>
    <b v="0"/>
    <m/>
    <m/>
    <m/>
    <s v="0055A000008zqzaQAA"/>
    <s v="01s5A000005xBspQAE"/>
    <m/>
    <m/>
    <s v="0036e00003s3QaQAAU"/>
    <s v="System"/>
    <s v="Rebel"/>
    <m/>
    <m/>
    <s v="0125A000001ESVfQAO"/>
    <b v="0"/>
    <m/>
    <b v="0"/>
    <m/>
    <m/>
    <x v="3"/>
    <b v="0"/>
    <d v="2021-06-29T20:34:55"/>
    <s v="0056e00000Bd8OtAAJ"/>
    <m/>
    <b v="0"/>
    <x v="0"/>
    <n v="1"/>
    <n v="1"/>
    <n v="150850"/>
    <n v="0"/>
    <x v="465"/>
    <n v="5"/>
    <n v="0"/>
  </r>
  <r>
    <s v="0015A00002NN3zyQAD"/>
    <b v="0"/>
    <m/>
    <b v="0"/>
    <s v="7015A000001zMbNQAU"/>
    <m/>
    <m/>
    <x v="40"/>
    <b v="0"/>
    <m/>
    <m/>
    <s v="0036e00003qiBTCAA2"/>
    <m/>
    <m/>
    <s v="0055A00000BNXCfQAP"/>
    <b v="1"/>
    <d v="2021-05-14T17:53:56"/>
    <m/>
    <b v="0"/>
    <m/>
    <m/>
    <b v="0"/>
    <d v="2021-03-01T00:00:00"/>
    <n v="3"/>
    <n v="2021"/>
    <s v="Pipeline"/>
    <s v="Pipeline"/>
    <b v="0"/>
    <b v="0"/>
    <m/>
    <b v="1"/>
    <b v="1"/>
    <b v="1"/>
    <x v="15"/>
    <b v="0"/>
    <m/>
    <x v="0"/>
    <d v="2021-06-16T00:00:00"/>
    <s v="0056e00000BdFO7AAN"/>
    <d v="2021-06-24T14:40:46"/>
    <m/>
    <m/>
    <d v="2021-05-14T00:00:00"/>
    <m/>
    <b v="0"/>
    <m/>
    <m/>
    <s v="Website"/>
    <m/>
    <m/>
    <m/>
    <m/>
    <m/>
    <x v="2009"/>
    <x v="0"/>
    <b v="0"/>
    <m/>
    <m/>
    <m/>
    <s v="0056e00000BdFO7AAN"/>
    <s v="01s5A000005xBspQAE"/>
    <s v="Biotherapeutics"/>
    <m/>
    <s v="0036e00003qiBTCAA2"/>
    <s v="System"/>
    <s v="Rebel"/>
    <m/>
    <m/>
    <s v="0125A000001ESVfQAO"/>
    <b v="0"/>
    <m/>
    <b v="0"/>
    <m/>
    <m/>
    <x v="3"/>
    <b v="0"/>
    <d v="2021-06-29T20:34:55"/>
    <s v="0055A00000BctN7QAJ"/>
    <m/>
    <b v="0"/>
    <x v="0"/>
    <n v="1"/>
    <n v="1"/>
    <n v="154850"/>
    <n v="0"/>
    <x v="463"/>
    <n v="5"/>
    <n v="0"/>
  </r>
  <r>
    <s v="0015A00002DSr9HQAT"/>
    <b v="0"/>
    <m/>
    <b v="0"/>
    <s v="7015A000001zMbJQAU"/>
    <m/>
    <m/>
    <x v="40"/>
    <b v="0"/>
    <m/>
    <m/>
    <s v="0036e00003s4qQeAAI"/>
    <m/>
    <m/>
    <s v="0055A00000Bd4j9QAB"/>
    <b v="1"/>
    <d v="2021-06-21T12:38:43"/>
    <m/>
    <b v="0"/>
    <m/>
    <m/>
    <b v="0"/>
    <d v="2021-03-01T00:00:00"/>
    <n v="3"/>
    <n v="2021"/>
    <s v="Pipeline"/>
    <s v="Pipeline"/>
    <b v="0"/>
    <b v="0"/>
    <m/>
    <b v="1"/>
    <b v="1"/>
    <b v="1"/>
    <x v="15"/>
    <b v="0"/>
    <m/>
    <x v="0"/>
    <d v="2021-06-24T00:00:00"/>
    <s v="0055A00000Bd4j9QAB"/>
    <d v="2021-06-25T08:47:02"/>
    <m/>
    <m/>
    <d v="2021-06-21T00:00:00"/>
    <m/>
    <b v="0"/>
    <m/>
    <m/>
    <s v="Website"/>
    <m/>
    <m/>
    <m/>
    <m/>
    <m/>
    <x v="2010"/>
    <x v="0"/>
    <b v="0"/>
    <m/>
    <m/>
    <s v="QC Raw materials"/>
    <s v="0055A00000Bd4j9QAB"/>
    <s v="01s5A000005xBsuQAE"/>
    <s v="Other"/>
    <m/>
    <s v="0036e00003s4qQeAAI"/>
    <s v="System"/>
    <s v="Rebel"/>
    <m/>
    <m/>
    <s v="0125A000001ESVfQAO"/>
    <b v="0"/>
    <m/>
    <b v="0"/>
    <m/>
    <m/>
    <x v="3"/>
    <b v="0"/>
    <d v="2021-06-29T20:34:55"/>
    <s v="0056e00000BdE5OAAV"/>
    <m/>
    <b v="0"/>
    <x v="0"/>
    <n v="1"/>
    <n v="1"/>
    <n v="174339.66"/>
    <n v="0"/>
    <x v="735"/>
    <n v="5"/>
    <n v="0"/>
  </r>
  <r>
    <s v="0016e00002ZinylAAB"/>
    <b v="0"/>
    <s v="Other"/>
    <b v="0"/>
    <s v="7016e000001eRTyAAM"/>
    <s v="Custom"/>
    <s v="other"/>
    <x v="10"/>
    <b v="0"/>
    <m/>
    <m/>
    <s v="0036e00003s3iFSAAY"/>
    <m/>
    <m/>
    <s v="0055A000008zqzaQAA"/>
    <b v="1"/>
    <d v="2021-06-10T16:49:58"/>
    <m/>
    <b v="0"/>
    <m/>
    <m/>
    <b v="0"/>
    <d v="2021-04-01T00:00:00"/>
    <n v="4"/>
    <n v="2021"/>
    <s v="Pipeline"/>
    <s v="Pipeline"/>
    <b v="0"/>
    <b v="0"/>
    <m/>
    <b v="1"/>
    <b v="1"/>
    <b v="1"/>
    <x v="15"/>
    <b v="0"/>
    <m/>
    <x v="0"/>
    <d v="2021-06-11T00:00:00"/>
    <s v="0055A000008zqzaQAA"/>
    <d v="2021-06-21T12:47:01"/>
    <m/>
    <m/>
    <d v="2021-06-10T00:00:00"/>
    <m/>
    <b v="0"/>
    <m/>
    <m/>
    <s v="Website"/>
    <m/>
    <m/>
    <m/>
    <m/>
    <m/>
    <x v="2011"/>
    <x v="0"/>
    <b v="0"/>
    <m/>
    <m/>
    <m/>
    <s v="0055A000008zqzaQAA"/>
    <s v="01s5A000005xBspQAE"/>
    <s v="Biotherapeutics"/>
    <m/>
    <s v="0036e00003s3iFSAAY"/>
    <s v="System"/>
    <s v="Rebel"/>
    <m/>
    <m/>
    <s v="0125A000001ESVfQAO"/>
    <b v="0"/>
    <m/>
    <b v="0"/>
    <m/>
    <m/>
    <x v="3"/>
    <b v="0"/>
    <d v="2021-06-29T20:34:55"/>
    <s v="0056e00000Bd8OtAAJ"/>
    <m/>
    <b v="0"/>
    <x v="0"/>
    <n v="1"/>
    <n v="1"/>
    <n v="171010"/>
    <n v="0"/>
    <x v="744"/>
    <n v="5"/>
    <n v="0"/>
  </r>
  <r>
    <s v="0016e00002ZwmenAAB"/>
    <b v="0"/>
    <m/>
    <b v="0"/>
    <m/>
    <m/>
    <m/>
    <x v="322"/>
    <b v="0"/>
    <m/>
    <m/>
    <s v="0036e00003sYX0zAAG"/>
    <m/>
    <m/>
    <s v="0055A00000Bd5F0QAJ"/>
    <b v="1"/>
    <d v="2021-06-23T13:57:51"/>
    <m/>
    <b v="0"/>
    <m/>
    <m/>
    <b v="0"/>
    <d v="2021-04-01T00:00:00"/>
    <n v="4"/>
    <n v="2021"/>
    <s v="Pipeline"/>
    <s v="Pipeline"/>
    <b v="0"/>
    <b v="0"/>
    <m/>
    <b v="1"/>
    <b v="1"/>
    <b v="1"/>
    <x v="15"/>
    <b v="0"/>
    <m/>
    <x v="0"/>
    <d v="2021-06-24T00:00:00"/>
    <s v="0055A00000Bd5F0QAJ"/>
    <d v="2021-06-23T15:41:34"/>
    <m/>
    <d v="2021-06-23T14:01:19"/>
    <d v="2021-06-23T00:00:00"/>
    <m/>
    <b v="0"/>
    <m/>
    <m/>
    <s v="Website"/>
    <m/>
    <m/>
    <m/>
    <m/>
    <m/>
    <x v="2012"/>
    <x v="0"/>
    <b v="0"/>
    <m/>
    <m/>
    <m/>
    <s v="0055A00000Bd5F0QAJ"/>
    <s v="01s5A000005xBsuQAE"/>
    <m/>
    <m/>
    <s v="0036e00003sYX0zAAG"/>
    <s v="System"/>
    <s v="Rebel"/>
    <m/>
    <s v="0Q06e000001ebWdCAI"/>
    <s v="0125A000001ESVfQAO"/>
    <b v="0"/>
    <m/>
    <b v="0"/>
    <m/>
    <m/>
    <x v="5"/>
    <b v="0"/>
    <d v="2021-06-29T20:34:55"/>
    <s v="0056e00000BdE5OAAV"/>
    <m/>
    <b v="0"/>
    <x v="0"/>
    <n v="2"/>
    <n v="2"/>
    <n v="173644.14"/>
    <n v="0"/>
    <x v="745"/>
    <n v="30"/>
    <n v="0"/>
  </r>
  <r>
    <s v="0016e00002ZiKtrAAF"/>
    <b v="0"/>
    <m/>
    <b v="0"/>
    <s v="7016e000001eRNCAA2"/>
    <m/>
    <m/>
    <x v="10"/>
    <b v="0"/>
    <m/>
    <m/>
    <s v="0036e00003s3EEIAA2"/>
    <m/>
    <m/>
    <s v="00531000008F2qlAAC"/>
    <b v="1"/>
    <d v="2021-06-07T13:13:18"/>
    <m/>
    <b v="0"/>
    <m/>
    <m/>
    <b v="0"/>
    <d v="2021-04-01T00:00:00"/>
    <n v="4"/>
    <n v="2021"/>
    <s v="BestCase"/>
    <s v="Best Case"/>
    <b v="0"/>
    <b v="0"/>
    <m/>
    <b v="1"/>
    <b v="0"/>
    <b v="0"/>
    <x v="23"/>
    <b v="0"/>
    <m/>
    <x v="0"/>
    <d v="2020-02-26T00:00:00"/>
    <s v="00531000008F2qlAAC"/>
    <d v="2021-06-17T14:37:59"/>
    <m/>
    <d v="2021-06-07T18:15:14"/>
    <d v="2021-06-07T00:00:00"/>
    <m/>
    <b v="1"/>
    <m/>
    <s v="CWAs"/>
    <s v="Website"/>
    <m/>
    <m/>
    <m/>
    <m/>
    <m/>
    <x v="2013"/>
    <x v="0"/>
    <b v="0"/>
    <m/>
    <m/>
    <m/>
    <s v="00531000008F2qlAAC"/>
    <s v="01si00000040RFIAA2"/>
    <s v="CWAs"/>
    <s v="CWAs"/>
    <s v="0035A00003ZgeBrQAJ"/>
    <m/>
    <s v="MX908"/>
    <m/>
    <m/>
    <s v="0125A000001NaBLQA0"/>
    <b v="0"/>
    <m/>
    <b v="0"/>
    <m/>
    <m/>
    <x v="9"/>
    <b v="0"/>
    <d v="2021-06-29T20:34:55"/>
    <m/>
    <m/>
    <b v="0"/>
    <x v="0"/>
    <n v="1"/>
    <n v="1"/>
    <n v="52406.25"/>
    <n v="0"/>
    <x v="746"/>
    <n v="50"/>
    <n v="0"/>
  </r>
  <r>
    <s v="0016e00002Zw3nUAAR"/>
    <b v="0"/>
    <m/>
    <b v="0"/>
    <m/>
    <m/>
    <m/>
    <x v="40"/>
    <b v="0"/>
    <m/>
    <m/>
    <m/>
    <m/>
    <m/>
    <s v="00531000007MUoEAAW"/>
    <b v="0"/>
    <d v="2021-06-16T19:14:35"/>
    <m/>
    <b v="0"/>
    <m/>
    <m/>
    <b v="0"/>
    <d v="2021-03-01T00:00:00"/>
    <n v="3"/>
    <n v="2021"/>
    <s v="BestCase"/>
    <s v="Best Case"/>
    <b v="1"/>
    <b v="0"/>
    <m/>
    <b v="1"/>
    <b v="0"/>
    <b v="0"/>
    <x v="23"/>
    <b v="0"/>
    <m/>
    <x v="0"/>
    <d v="2021-06-16T00:00:00"/>
    <s v="00531000007MUoEAAW"/>
    <d v="2021-06-17T15:47:33"/>
    <m/>
    <m/>
    <d v="2021-06-16T00:00:00"/>
    <m/>
    <b v="0"/>
    <m/>
    <m/>
    <s v="Field Sales"/>
    <m/>
    <m/>
    <m/>
    <m/>
    <m/>
    <x v="2014"/>
    <x v="0"/>
    <b v="0"/>
    <m/>
    <m/>
    <m/>
    <s v="00531000007KgPgAAK"/>
    <s v="01si00000040RFIAA2"/>
    <m/>
    <s v="Drugs"/>
    <s v="0035A00003pmjvkQAA"/>
    <m/>
    <s v="MX908"/>
    <m/>
    <s v="0Q06e000001ebCmCAI"/>
    <s v="0125A000001NaBLQA0"/>
    <b v="0"/>
    <m/>
    <b v="0"/>
    <m/>
    <m/>
    <x v="9"/>
    <b v="0"/>
    <d v="2021-06-29T20:34:55"/>
    <m/>
    <m/>
    <b v="0"/>
    <x v="0"/>
    <n v="0"/>
    <n v="0"/>
    <n v="68206.36"/>
    <n v="0"/>
    <x v="747"/>
    <n v="50"/>
    <n v="0"/>
  </r>
  <r>
    <s v="0015A000026BtJoQAK"/>
    <b v="0"/>
    <m/>
    <b v="0"/>
    <m/>
    <m/>
    <m/>
    <x v="320"/>
    <b v="0"/>
    <m/>
    <m/>
    <s v="0035A00003R0Q7oQAF"/>
    <m/>
    <m/>
    <s v="00531000007MUoEAAW"/>
    <b v="0"/>
    <d v="2021-06-14T13:54:19"/>
    <m/>
    <b v="0"/>
    <m/>
    <m/>
    <b v="0"/>
    <d v="2021-03-01T00:00:00"/>
    <n v="3"/>
    <n v="2021"/>
    <s v="BestCase"/>
    <s v="Best Case"/>
    <b v="0"/>
    <b v="0"/>
    <m/>
    <b v="1"/>
    <b v="0"/>
    <b v="0"/>
    <x v="19"/>
    <b v="0"/>
    <m/>
    <x v="0"/>
    <d v="2021-06-14T00:00:00"/>
    <s v="00531000007MUoEAAW"/>
    <d v="2021-06-14T13:55:43"/>
    <m/>
    <m/>
    <d v="2021-06-14T00:00:00"/>
    <m/>
    <b v="0"/>
    <m/>
    <m/>
    <s v="Inside Sales"/>
    <m/>
    <m/>
    <m/>
    <m/>
    <m/>
    <x v="2015"/>
    <x v="0"/>
    <b v="1"/>
    <m/>
    <m/>
    <m/>
    <s v="00531000007MUoEAAW"/>
    <s v="01s31000003qafjAAA"/>
    <m/>
    <s v="Drugs"/>
    <s v="0035A00003R0Q7oQAF"/>
    <m/>
    <s v="MX908"/>
    <m/>
    <m/>
    <s v="0125A000001NaBLQA0"/>
    <b v="0"/>
    <m/>
    <b v="0"/>
    <m/>
    <m/>
    <x v="9"/>
    <b v="0"/>
    <d v="2021-06-29T20:34:55"/>
    <m/>
    <m/>
    <b v="0"/>
    <x v="0"/>
    <n v="0"/>
    <n v="0"/>
    <n v="4935"/>
    <n v="0"/>
    <x v="748"/>
    <n v="50"/>
    <n v="0"/>
  </r>
  <r>
    <s v="0015A00001zu4pTQAQ"/>
    <b v="0"/>
    <m/>
    <b v="0"/>
    <s v="7015A000001eOy9QAE"/>
    <m/>
    <m/>
    <x v="282"/>
    <b v="0"/>
    <m/>
    <m/>
    <s v="0035A00003hlVrrQAE"/>
    <m/>
    <m/>
    <s v="00531000007MUoEAAW"/>
    <b v="0"/>
    <d v="2021-06-22T15:59:30"/>
    <m/>
    <b v="0"/>
    <m/>
    <m/>
    <b v="0"/>
    <d v="2021-03-01T00:00:00"/>
    <n v="3"/>
    <n v="2021"/>
    <s v="Forecast"/>
    <s v="Commit"/>
    <b v="0"/>
    <b v="0"/>
    <m/>
    <b v="1"/>
    <b v="0"/>
    <b v="0"/>
    <x v="20"/>
    <b v="0"/>
    <m/>
    <x v="0"/>
    <d v="2021-06-29T00:00:00"/>
    <s v="00531000007MUoEAAW"/>
    <d v="2021-06-29T17:52:59"/>
    <m/>
    <d v="2021-06-29T17:51:17"/>
    <d v="2021-06-29T00:00:00"/>
    <m/>
    <b v="0"/>
    <m/>
    <m/>
    <s v="Inside Sales"/>
    <m/>
    <m/>
    <m/>
    <m/>
    <m/>
    <x v="2016"/>
    <x v="0"/>
    <b v="1"/>
    <m/>
    <m/>
    <m/>
    <s v="00531000007MUoEAAW"/>
    <s v="01s31000003qafjAAA"/>
    <m/>
    <s v="CWAs"/>
    <s v="0035A00003HwwCiQAJ"/>
    <m/>
    <s v="MX908"/>
    <m/>
    <m/>
    <s v="0125A000001NaBLQA0"/>
    <b v="0"/>
    <m/>
    <b v="0"/>
    <m/>
    <m/>
    <x v="11"/>
    <b v="0"/>
    <d v="2021-06-29T20:34:55"/>
    <m/>
    <m/>
    <b v="0"/>
    <x v="0"/>
    <n v="0"/>
    <n v="0"/>
    <n v="13995"/>
    <n v="0"/>
    <x v="749"/>
    <n v="90"/>
    <n v="0"/>
  </r>
  <r>
    <s v="0015A000020x0llQAA"/>
    <b v="0"/>
    <m/>
    <b v="0"/>
    <m/>
    <m/>
    <m/>
    <x v="291"/>
    <b v="0"/>
    <m/>
    <m/>
    <s v="0035A00003XE3BxQAL"/>
    <m/>
    <m/>
    <s v="00531000007MUoEAAW"/>
    <b v="0"/>
    <d v="2021-05-25T20:28:01"/>
    <m/>
    <b v="0"/>
    <m/>
    <m/>
    <b v="0"/>
    <d v="2021-04-01T00:00:00"/>
    <n v="4"/>
    <n v="2021"/>
    <s v="BestCase"/>
    <s v="Best Case"/>
    <b v="0"/>
    <b v="0"/>
    <m/>
    <b v="1"/>
    <b v="0"/>
    <b v="0"/>
    <x v="19"/>
    <b v="0"/>
    <m/>
    <x v="0"/>
    <d v="2021-05-25T00:00:00"/>
    <s v="00531000007MUoEAAW"/>
    <d v="2021-05-25T20:33:52"/>
    <m/>
    <m/>
    <d v="2021-05-25T00:00:00"/>
    <m/>
    <b v="0"/>
    <m/>
    <m/>
    <s v="Inside Sales"/>
    <m/>
    <m/>
    <m/>
    <m/>
    <m/>
    <x v="2017"/>
    <x v="0"/>
    <b v="1"/>
    <m/>
    <m/>
    <m/>
    <s v="00531000007MUoEAAW"/>
    <s v="01s31000003qafjAAA"/>
    <m/>
    <s v="Drugs"/>
    <s v="0035A00003XE3BxQAL"/>
    <m/>
    <s v="MX908"/>
    <m/>
    <m/>
    <s v="0125A000001NaBLQA0"/>
    <b v="0"/>
    <m/>
    <b v="0"/>
    <m/>
    <m/>
    <x v="9"/>
    <b v="0"/>
    <d v="2021-06-29T20:34:55"/>
    <m/>
    <m/>
    <b v="0"/>
    <x v="0"/>
    <n v="0"/>
    <n v="0"/>
    <n v="6500"/>
    <n v="0"/>
    <x v="350"/>
    <n v="50"/>
    <n v="0"/>
  </r>
  <r>
    <s v="0015A00002DW2AvQAL"/>
    <b v="0"/>
    <m/>
    <b v="0"/>
    <s v="7015A000001zNxFQAU"/>
    <m/>
    <m/>
    <x v="336"/>
    <b v="0"/>
    <m/>
    <m/>
    <m/>
    <m/>
    <m/>
    <s v="0055A00000BcmLTQAZ"/>
    <b v="0"/>
    <d v="2021-06-10T20:21:32"/>
    <m/>
    <b v="0"/>
    <m/>
    <m/>
    <b v="0"/>
    <d v="2020-04-01T00:00:00"/>
    <n v="4"/>
    <n v="2020"/>
    <s v="Forecast"/>
    <s v="Commit"/>
    <b v="0"/>
    <b v="0"/>
    <m/>
    <b v="1"/>
    <b v="0"/>
    <b v="0"/>
    <x v="20"/>
    <b v="0"/>
    <m/>
    <x v="0"/>
    <m/>
    <s v="0055A00000BcmLTQAZ"/>
    <d v="2021-06-14T12:36:21"/>
    <m/>
    <m/>
    <d v="2021-06-10T00:00:00"/>
    <m/>
    <b v="0"/>
    <m/>
    <m/>
    <s v="Trade Show"/>
    <m/>
    <m/>
    <m/>
    <m/>
    <m/>
    <x v="2018"/>
    <x v="0"/>
    <b v="1"/>
    <m/>
    <m/>
    <m/>
    <s v="00531000007KgPgAAK"/>
    <s v="01s31000003qafjAAA"/>
    <m/>
    <s v="Drugs"/>
    <m/>
    <m/>
    <s v="MX908"/>
    <m/>
    <s v="0Q06e000001eakuCAA"/>
    <s v="0125A000001NaBLQA0"/>
    <b v="0"/>
    <m/>
    <b v="0"/>
    <m/>
    <m/>
    <x v="11"/>
    <b v="0"/>
    <d v="2021-06-29T20:34:55"/>
    <m/>
    <m/>
    <b v="0"/>
    <x v="0"/>
    <n v="0"/>
    <n v="0"/>
    <n v="5970"/>
    <n v="0"/>
    <x v="750"/>
    <n v="90"/>
    <n v="0"/>
  </r>
  <r>
    <s v="0013100001p4QGsAAM"/>
    <b v="0"/>
    <m/>
    <b v="0"/>
    <s v="7015A000001zMbJQAU"/>
    <m/>
    <m/>
    <x v="337"/>
    <b v="0"/>
    <m/>
    <m/>
    <m/>
    <m/>
    <m/>
    <s v="0055A00000BNXCfQAP"/>
    <b v="1"/>
    <d v="2021-06-25T22:42:36"/>
    <m/>
    <b v="0"/>
    <m/>
    <m/>
    <b v="0"/>
    <d v="2021-03-01T00:00:00"/>
    <n v="3"/>
    <n v="2021"/>
    <s v="Forecast"/>
    <s v="Commit"/>
    <b v="1"/>
    <b v="1"/>
    <m/>
    <b v="1"/>
    <b v="0"/>
    <b v="0"/>
    <x v="15"/>
    <b v="0"/>
    <m/>
    <x v="0"/>
    <m/>
    <s v="0055A00000BNXCfQAP"/>
    <d v="2021-06-25T23:08:38"/>
    <m/>
    <m/>
    <d v="2021-06-25T00:00:00"/>
    <m/>
    <b v="0"/>
    <m/>
    <m/>
    <s v="Website"/>
    <m/>
    <m/>
    <m/>
    <m/>
    <m/>
    <x v="2019"/>
    <x v="0"/>
    <b v="0"/>
    <m/>
    <m/>
    <m/>
    <s v="0056e00000BdFO7AAN"/>
    <s v="01s5A000005xBspQAE"/>
    <s v="Biotherapeutics"/>
    <m/>
    <s v="0036e00003qfRowAAE"/>
    <s v="Consumables"/>
    <s v="Rebel"/>
    <m/>
    <m/>
    <s v="0125A000001ESVfQAO"/>
    <b v="0"/>
    <m/>
    <b v="0"/>
    <m/>
    <m/>
    <x v="10"/>
    <b v="0"/>
    <d v="2021-06-29T20:34:55"/>
    <s v="0055A00000BctN7QAJ"/>
    <m/>
    <b v="0"/>
    <x v="0"/>
    <n v="0"/>
    <n v="0"/>
    <n v="52450"/>
    <n v="0"/>
    <x v="751"/>
    <n v="90"/>
    <n v="0"/>
  </r>
  <r>
    <s v="0015A00002VqTDcQAN"/>
    <b v="0"/>
    <m/>
    <b v="0"/>
    <m/>
    <m/>
    <m/>
    <x v="335"/>
    <b v="0"/>
    <m/>
    <m/>
    <m/>
    <m/>
    <m/>
    <s v="0055A00000BcmS5QAJ"/>
    <b v="1"/>
    <d v="2021-05-21T20:07:49"/>
    <m/>
    <b v="0"/>
    <m/>
    <m/>
    <b v="0"/>
    <d v="2021-04-01T00:00:00"/>
    <n v="4"/>
    <n v="2021"/>
    <s v="BestCase"/>
    <s v="Best Case"/>
    <b v="1"/>
    <b v="1"/>
    <m/>
    <b v="1"/>
    <b v="0"/>
    <b v="0"/>
    <x v="14"/>
    <b v="0"/>
    <m/>
    <x v="0"/>
    <m/>
    <s v="0055A00000BclF5QAJ"/>
    <d v="2021-06-01T19:07:07"/>
    <m/>
    <d v="2021-05-21T20:13:07"/>
    <d v="2021-05-21T00:00:00"/>
    <m/>
    <b v="0"/>
    <m/>
    <m/>
    <s v="Prospecting Journey"/>
    <m/>
    <m/>
    <m/>
    <m/>
    <m/>
    <x v="2020"/>
    <x v="0"/>
    <b v="0"/>
    <m/>
    <m/>
    <m/>
    <s v="0055A00000BcmS5QAJ"/>
    <s v="01s5A000005xBsuQAE"/>
    <m/>
    <m/>
    <s v="0035A00003pnCobQAE"/>
    <s v="System"/>
    <s v="Rebel"/>
    <m/>
    <m/>
    <s v="0125A000001ESVfQAO"/>
    <b v="0"/>
    <m/>
    <b v="0"/>
    <m/>
    <m/>
    <x v="6"/>
    <b v="0"/>
    <d v="2021-06-29T20:34:55"/>
    <s v="0056e00000BdE5OAAV"/>
    <m/>
    <b v="0"/>
    <x v="0"/>
    <n v="0"/>
    <n v="0"/>
    <n v="150432.74"/>
    <n v="0"/>
    <x v="663"/>
    <n v="70"/>
    <n v="0"/>
  </r>
  <r>
    <s v="0013100001gX5LzAAK"/>
    <b v="0"/>
    <m/>
    <b v="0"/>
    <m/>
    <m/>
    <m/>
    <x v="338"/>
    <b v="1"/>
    <s v="Duplicate opportunity"/>
    <m/>
    <s v="0035A00003Ybt8gQAB"/>
    <m/>
    <m/>
    <s v="0055A000008iLoOQAU"/>
    <b v="0"/>
    <d v="2019-09-23T14:26:56"/>
    <m/>
    <b v="0"/>
    <m/>
    <m/>
    <b v="0"/>
    <d v="2020-01-01T00:00:00"/>
    <n v="1"/>
    <n v="2020"/>
    <s v="Omitted"/>
    <s v="Omitted"/>
    <b v="0"/>
    <b v="0"/>
    <m/>
    <b v="0"/>
    <b v="0"/>
    <b v="0"/>
    <x v="26"/>
    <b v="0"/>
    <m/>
    <x v="0"/>
    <m/>
    <s v="0055A00000BclF5QAJ"/>
    <d v="2021-04-10T23:01:03"/>
    <m/>
    <d v="2019-10-23T14:58:43"/>
    <m/>
    <m/>
    <b v="0"/>
    <m/>
    <m/>
    <s v="Website"/>
    <m/>
    <m/>
    <m/>
    <m/>
    <m/>
    <x v="2021"/>
    <x v="0"/>
    <b v="0"/>
    <m/>
    <m/>
    <m/>
    <s v="0055A000008iLmwQAE"/>
    <s v="01s5A000005z9ixQAA"/>
    <m/>
    <m/>
    <s v="0035A00003Ybt8gQAB"/>
    <s v="System"/>
    <s v="Rebel"/>
    <m/>
    <m/>
    <s v="0125A000001ESVfQAO"/>
    <b v="0"/>
    <m/>
    <b v="0"/>
    <m/>
    <m/>
    <x v="0"/>
    <b v="0"/>
    <d v="2021-06-29T20:34:54"/>
    <m/>
    <m/>
    <b v="0"/>
    <x v="0"/>
    <m/>
    <m/>
    <m/>
    <m/>
    <x v="0"/>
    <n v="0"/>
    <n v="0"/>
  </r>
  <r>
    <s v="0015A00001xPWrZQAW"/>
    <b v="0"/>
    <m/>
    <b v="0"/>
    <m/>
    <m/>
    <m/>
    <x v="137"/>
    <b v="1"/>
    <s v="Other"/>
    <m/>
    <s v="0035A00003EXyuOQAT"/>
    <m/>
    <m/>
    <s v="00531000007KAu8AAG"/>
    <b v="0"/>
    <d v="2017-10-25T13:22:47"/>
    <m/>
    <b v="0"/>
    <m/>
    <m/>
    <b v="0"/>
    <d v="2018-01-01T00:00:00"/>
    <n v="1"/>
    <n v="2018"/>
    <s v="Omitted"/>
    <s v="Omitted"/>
    <b v="0"/>
    <b v="0"/>
    <m/>
    <b v="0"/>
    <b v="0"/>
    <b v="0"/>
    <x v="15"/>
    <b v="0"/>
    <m/>
    <x v="0"/>
    <m/>
    <s v="0055A00000BclF5QAJ"/>
    <d v="2021-04-11T20:28:47"/>
    <m/>
    <d v="2018-03-27T16:54:17"/>
    <m/>
    <m/>
    <b v="0"/>
    <m/>
    <s v="Biotherapeutics"/>
    <s v="Website"/>
    <m/>
    <m/>
    <m/>
    <m/>
    <m/>
    <x v="2022"/>
    <x v="0"/>
    <b v="0"/>
    <m/>
    <m/>
    <m/>
    <s v="0055A000008iLoJQAU"/>
    <s v="01s31000003qafeAAA"/>
    <s v="Biotherapeutics"/>
    <m/>
    <m/>
    <m/>
    <s v="ZipChip"/>
    <m/>
    <m/>
    <s v="0125A000001ESVfQAO"/>
    <b v="0"/>
    <m/>
    <b v="0"/>
    <m/>
    <m/>
    <x v="0"/>
    <b v="0"/>
    <d v="2021-06-29T20:34:54"/>
    <m/>
    <m/>
    <b v="0"/>
    <x v="0"/>
    <m/>
    <m/>
    <n v="61450"/>
    <m/>
    <x v="2"/>
    <n v="0"/>
    <n v="0"/>
  </r>
  <r>
    <s v="0013100001gZd3uAAC"/>
    <b v="0"/>
    <m/>
    <b v="0"/>
    <s v="7015A000001ThI4QAK"/>
    <m/>
    <m/>
    <x v="276"/>
    <b v="1"/>
    <s v="Price"/>
    <m/>
    <s v="0035A00003OBljYQAT"/>
    <m/>
    <m/>
    <s v="0055A000008iLoOQAU"/>
    <b v="0"/>
    <d v="2020-02-07T17:05:59"/>
    <m/>
    <b v="0"/>
    <m/>
    <m/>
    <b v="0"/>
    <d v="2020-01-01T00:00:00"/>
    <n v="1"/>
    <n v="2020"/>
    <s v="Omitted"/>
    <s v="Omitted"/>
    <b v="0"/>
    <b v="0"/>
    <m/>
    <b v="0"/>
    <b v="0"/>
    <b v="0"/>
    <x v="26"/>
    <b v="0"/>
    <m/>
    <x v="0"/>
    <d v="2020-02-24T00:00:00"/>
    <s v="0055A00000BclF5QAJ"/>
    <d v="2021-04-10T23:01:03"/>
    <m/>
    <d v="2020-02-11T15:10:22"/>
    <m/>
    <m/>
    <b v="0"/>
    <m/>
    <m/>
    <s v="Webinar"/>
    <m/>
    <m/>
    <m/>
    <m/>
    <m/>
    <x v="2023"/>
    <x v="0"/>
    <b v="0"/>
    <m/>
    <m/>
    <m/>
    <s v="0055A000008iLoOQAU"/>
    <s v="01s5A000005x0sjQAA"/>
    <m/>
    <m/>
    <s v="0035A00003OBljYQAT"/>
    <s v="Service"/>
    <s v="ZipChip"/>
    <m/>
    <m/>
    <s v="0125A000001ESVfQAO"/>
    <b v="0"/>
    <m/>
    <b v="0"/>
    <m/>
    <m/>
    <x v="0"/>
    <b v="0"/>
    <d v="2021-06-29T20:34:55"/>
    <m/>
    <m/>
    <b v="0"/>
    <x v="0"/>
    <m/>
    <m/>
    <n v="8950"/>
    <m/>
    <x v="2"/>
    <n v="0"/>
    <n v="0"/>
  </r>
  <r>
    <s v="0015A000026nXEmQAM"/>
    <b v="0"/>
    <m/>
    <b v="0"/>
    <m/>
    <m/>
    <m/>
    <x v="68"/>
    <b v="1"/>
    <s v="Duplicate opportunity"/>
    <m/>
    <m/>
    <m/>
    <m/>
    <s v="00531000007KAu8AAG"/>
    <b v="0"/>
    <d v="2018-11-25T19:52:25"/>
    <m/>
    <b v="0"/>
    <m/>
    <m/>
    <b v="0"/>
    <d v="2022-01-01T00:00:00"/>
    <n v="1"/>
    <n v="2022"/>
    <s v="Omitted"/>
    <s v="Omitted"/>
    <b v="0"/>
    <b v="0"/>
    <m/>
    <b v="0"/>
    <b v="0"/>
    <b v="0"/>
    <x v="15"/>
    <b v="0"/>
    <m/>
    <x v="0"/>
    <m/>
    <s v="00531000007KAu8AAG"/>
    <d v="2021-04-20T09:27:05"/>
    <m/>
    <d v="2020-08-20T11:23:01"/>
    <m/>
    <m/>
    <b v="0"/>
    <m/>
    <m/>
    <s v="Sales Seminar"/>
    <m/>
    <m/>
    <m/>
    <m/>
    <m/>
    <x v="2024"/>
    <x v="0"/>
    <b v="0"/>
    <m/>
    <m/>
    <m/>
    <s v="00531000007KAu8AAG"/>
    <s v="01s31000003qafeAAA"/>
    <m/>
    <m/>
    <s v="0035A00003JiYnsQAF"/>
    <s v="System"/>
    <s v="ZipChip"/>
    <m/>
    <m/>
    <s v="0125A000001ESVfQAO"/>
    <b v="0"/>
    <m/>
    <b v="0"/>
    <m/>
    <m/>
    <x v="0"/>
    <b v="0"/>
    <d v="2021-06-29T20:34:54"/>
    <s v="0055A00000Bd4jEQAR"/>
    <m/>
    <b v="0"/>
    <x v="0"/>
    <m/>
    <m/>
    <m/>
    <m/>
    <x v="0"/>
    <n v="0"/>
    <n v="0"/>
  </r>
  <r>
    <s v="0015A00001ztmmZQAQ"/>
    <b v="0"/>
    <m/>
    <b v="0"/>
    <m/>
    <m/>
    <m/>
    <x v="339"/>
    <b v="1"/>
    <s v="Other"/>
    <m/>
    <s v="0035A00003HwL8eQAF"/>
    <m/>
    <m/>
    <s v="0055A000006HDY9QAO"/>
    <b v="0"/>
    <d v="2018-03-21T21:30:27"/>
    <m/>
    <b v="0"/>
    <m/>
    <m/>
    <b v="0"/>
    <d v="2018-01-01T00:00:00"/>
    <n v="1"/>
    <n v="2018"/>
    <s v="Omitted"/>
    <s v="Omitted"/>
    <b v="0"/>
    <b v="0"/>
    <m/>
    <b v="0"/>
    <b v="0"/>
    <b v="0"/>
    <x v="26"/>
    <b v="0"/>
    <m/>
    <x v="0"/>
    <m/>
    <s v="0055A00000BclF5QAJ"/>
    <d v="2021-04-11T20:33:11"/>
    <m/>
    <m/>
    <m/>
    <m/>
    <b v="0"/>
    <m/>
    <m/>
    <s v="Field Sales"/>
    <m/>
    <m/>
    <m/>
    <m/>
    <m/>
    <x v="2025"/>
    <x v="0"/>
    <b v="0"/>
    <m/>
    <m/>
    <m/>
    <s v="0055A000008iLoJQAU"/>
    <m/>
    <m/>
    <m/>
    <m/>
    <s v="System"/>
    <s v="ZipChip"/>
    <m/>
    <m/>
    <s v="0125A000001ESVfQAO"/>
    <b v="0"/>
    <m/>
    <b v="0"/>
    <m/>
    <m/>
    <x v="0"/>
    <b v="0"/>
    <d v="2021-06-29T20:34:54"/>
    <m/>
    <m/>
    <b v="0"/>
    <x v="0"/>
    <m/>
    <m/>
    <m/>
    <m/>
    <x v="0"/>
    <n v="0"/>
    <n v="0"/>
  </r>
  <r>
    <s v="0015A000023E2jPQAS"/>
    <b v="0"/>
    <m/>
    <b v="0"/>
    <m/>
    <m/>
    <m/>
    <x v="79"/>
    <b v="1"/>
    <s v="Other"/>
    <m/>
    <m/>
    <m/>
    <m/>
    <s v="00531000007KAu8AAG"/>
    <b v="0"/>
    <d v="2018-09-17T10:06:08"/>
    <m/>
    <b v="0"/>
    <m/>
    <m/>
    <b v="0"/>
    <d v="2020-01-01T00:00:00"/>
    <n v="1"/>
    <n v="2020"/>
    <s v="Omitted"/>
    <s v="Omitted"/>
    <b v="0"/>
    <b v="0"/>
    <m/>
    <b v="0"/>
    <b v="0"/>
    <b v="0"/>
    <x v="26"/>
    <b v="0"/>
    <m/>
    <x v="0"/>
    <m/>
    <s v="0055A00000BclF5QAJ"/>
    <d v="2021-04-11T20:33:11"/>
    <m/>
    <d v="2020-02-14T10:40:14"/>
    <m/>
    <m/>
    <b v="0"/>
    <m/>
    <m/>
    <s v="Sales Seminar"/>
    <m/>
    <m/>
    <m/>
    <m/>
    <m/>
    <x v="2026"/>
    <x v="0"/>
    <b v="0"/>
    <m/>
    <m/>
    <m/>
    <s v="00531000007KAu8AAG"/>
    <m/>
    <m/>
    <m/>
    <s v="0035A00003KsWHsQAN"/>
    <s v="System"/>
    <s v="ZipChip"/>
    <m/>
    <m/>
    <s v="0125A000001ESVfQAO"/>
    <b v="0"/>
    <m/>
    <b v="0"/>
    <m/>
    <m/>
    <x v="0"/>
    <b v="0"/>
    <d v="2021-06-29T20:34:54"/>
    <s v="0055A00000Bd4jEQAR"/>
    <m/>
    <b v="0"/>
    <x v="0"/>
    <m/>
    <m/>
    <m/>
    <m/>
    <x v="0"/>
    <n v="0"/>
    <n v="0"/>
  </r>
  <r>
    <s v="0013100001p58X5AAI"/>
    <b v="0"/>
    <m/>
    <b v="0"/>
    <m/>
    <m/>
    <m/>
    <x v="79"/>
    <b v="1"/>
    <s v="Other"/>
    <m/>
    <s v="0035A00003XXd6VQAT"/>
    <m/>
    <m/>
    <s v="00531000007KAu8AAG"/>
    <b v="0"/>
    <d v="2019-08-12T12:06:15"/>
    <m/>
    <b v="0"/>
    <m/>
    <m/>
    <b v="0"/>
    <d v="2020-01-01T00:00:00"/>
    <n v="1"/>
    <n v="2020"/>
    <s v="Omitted"/>
    <s v="Omitted"/>
    <b v="0"/>
    <b v="0"/>
    <m/>
    <b v="0"/>
    <b v="0"/>
    <b v="0"/>
    <x v="15"/>
    <b v="0"/>
    <m/>
    <x v="0"/>
    <m/>
    <s v="0055A00000BclF5QAJ"/>
    <d v="2021-04-11T20:33:11"/>
    <m/>
    <d v="2020-02-14T09:28:48"/>
    <m/>
    <m/>
    <b v="0"/>
    <m/>
    <m/>
    <s v="Inside Sales"/>
    <m/>
    <m/>
    <m/>
    <m/>
    <m/>
    <x v="2027"/>
    <x v="0"/>
    <b v="0"/>
    <m/>
    <m/>
    <m/>
    <s v="00531000007KAu8AAG"/>
    <m/>
    <m/>
    <m/>
    <s v="0035A00003XXd6VQAT"/>
    <s v="System"/>
    <s v="ZipChip"/>
    <m/>
    <m/>
    <s v="0125A000001ESVfQAO"/>
    <b v="0"/>
    <m/>
    <b v="0"/>
    <m/>
    <m/>
    <x v="0"/>
    <b v="0"/>
    <d v="2021-06-29T20:34:54"/>
    <s v="0055A00000Bd4jEQAR"/>
    <m/>
    <b v="0"/>
    <x v="0"/>
    <m/>
    <m/>
    <m/>
    <m/>
    <x v="0"/>
    <n v="0"/>
    <n v="0"/>
  </r>
  <r>
    <s v="0015A00002HePHlQAN"/>
    <b v="0"/>
    <m/>
    <b v="0"/>
    <m/>
    <m/>
    <m/>
    <x v="340"/>
    <b v="1"/>
    <s v="Duplicate opportunity"/>
    <m/>
    <s v="0035A00003ccQRkQAM"/>
    <m/>
    <m/>
    <s v="00531000007KAu8AAG"/>
    <b v="0"/>
    <d v="2020-02-16T18:17:40"/>
    <m/>
    <b v="0"/>
    <m/>
    <m/>
    <b v="0"/>
    <d v="2020-01-01T00:00:00"/>
    <n v="1"/>
    <n v="2020"/>
    <s v="Omitted"/>
    <s v="Omitted"/>
    <b v="0"/>
    <b v="0"/>
    <m/>
    <b v="0"/>
    <b v="0"/>
    <b v="0"/>
    <x v="15"/>
    <b v="0"/>
    <s v="Auto-Bi"/>
    <x v="0"/>
    <m/>
    <s v="0055A00000BclF5QAJ"/>
    <d v="2021-04-10T23:01:03"/>
    <m/>
    <d v="2020-02-17T12:45:28"/>
    <m/>
    <m/>
    <b v="0"/>
    <m/>
    <m/>
    <s v="Referral"/>
    <m/>
    <m/>
    <m/>
    <m/>
    <m/>
    <x v="2028"/>
    <x v="0"/>
    <b v="0"/>
    <m/>
    <m/>
    <m/>
    <s v="00531000007KAu8AAG"/>
    <m/>
    <m/>
    <m/>
    <s v="0035A00003ccQRkQAM"/>
    <s v="System"/>
    <s v="ZipChip"/>
    <m/>
    <m/>
    <s v="0125A000001ESVfQAO"/>
    <b v="0"/>
    <m/>
    <b v="0"/>
    <m/>
    <m/>
    <x v="0"/>
    <b v="0"/>
    <d v="2021-06-29T20:34:55"/>
    <s v="0055A00000BctMsQAJ"/>
    <m/>
    <b v="0"/>
    <x v="0"/>
    <m/>
    <m/>
    <m/>
    <m/>
    <x v="0"/>
    <n v="0"/>
    <n v="0"/>
  </r>
  <r>
    <s v="0015A000022SmPFQA0"/>
    <b v="0"/>
    <m/>
    <b v="0"/>
    <m/>
    <m/>
    <m/>
    <x v="341"/>
    <b v="1"/>
    <s v="Non Responsive"/>
    <m/>
    <s v="0035A00003bb1gdQAA"/>
    <m/>
    <m/>
    <s v="0055A000009s6n0QAA"/>
    <b v="0"/>
    <d v="2020-03-10T14:43:12"/>
    <m/>
    <b v="0"/>
    <m/>
    <m/>
    <b v="0"/>
    <d v="2020-01-01T00:00:00"/>
    <n v="1"/>
    <n v="2020"/>
    <s v="Omitted"/>
    <s v="Omitted"/>
    <b v="0"/>
    <b v="0"/>
    <m/>
    <b v="0"/>
    <b v="0"/>
    <b v="0"/>
    <x v="15"/>
    <b v="0"/>
    <s v="Auto-Classic"/>
    <x v="0"/>
    <m/>
    <s v="0055A00000BclF5QAJ"/>
    <d v="2021-04-11T19:52:07"/>
    <m/>
    <d v="2020-03-20T02:29:04"/>
    <m/>
    <m/>
    <b v="0"/>
    <m/>
    <m/>
    <s v="Inside Sales"/>
    <m/>
    <m/>
    <m/>
    <m/>
    <m/>
    <x v="2029"/>
    <x v="0"/>
    <b v="0"/>
    <m/>
    <m/>
    <m/>
    <s v="0055A00000Bb2djQAB"/>
    <s v="01si00000040RFIAA2"/>
    <m/>
    <m/>
    <s v="0035A00003batLhQAI"/>
    <s v="System"/>
    <s v="ZipChip"/>
    <m/>
    <m/>
    <s v="0125A000001ESVfQAO"/>
    <b v="0"/>
    <m/>
    <b v="0"/>
    <m/>
    <m/>
    <x v="0"/>
    <b v="0"/>
    <d v="2021-06-29T20:34:55"/>
    <s v="0055A00000BctMnQAJ"/>
    <m/>
    <b v="0"/>
    <x v="0"/>
    <m/>
    <m/>
    <m/>
    <m/>
    <x v="0"/>
    <n v="0"/>
    <n v="0"/>
  </r>
  <r>
    <s v="0013100001enyrYAAQ"/>
    <b v="0"/>
    <m/>
    <b v="0"/>
    <m/>
    <m/>
    <m/>
    <x v="68"/>
    <b v="1"/>
    <s v="Non Responsive"/>
    <m/>
    <s v="0035A00003CdAm9QAF"/>
    <m/>
    <m/>
    <s v="00531000007KAu8AAG"/>
    <b v="0"/>
    <d v="2017-07-26T12:22:21"/>
    <m/>
    <b v="0"/>
    <m/>
    <m/>
    <b v="0"/>
    <d v="2022-01-01T00:00:00"/>
    <n v="1"/>
    <n v="2022"/>
    <s v="Omitted"/>
    <s v="Omitted"/>
    <b v="0"/>
    <b v="0"/>
    <m/>
    <b v="0"/>
    <b v="0"/>
    <b v="0"/>
    <x v="25"/>
    <b v="0"/>
    <s v="Manual-Classic"/>
    <x v="0"/>
    <m/>
    <s v="0055A00000BclF5QAJ"/>
    <d v="2021-04-10T23:01:03"/>
    <m/>
    <d v="2020-11-17T15:41:38"/>
    <m/>
    <m/>
    <b v="0"/>
    <m/>
    <s v="Biotherapeutics"/>
    <s v="Other"/>
    <m/>
    <m/>
    <m/>
    <m/>
    <m/>
    <x v="2030"/>
    <x v="0"/>
    <b v="0"/>
    <m/>
    <m/>
    <m/>
    <s v="00531000007KAu8AAG"/>
    <s v="01s5A000005x0vsQAA"/>
    <s v="Proteomics;Metabolomics"/>
    <m/>
    <s v="0035A00003CdAm9QAF"/>
    <s v="System"/>
    <s v="ZipChip"/>
    <m/>
    <m/>
    <s v="0125A000001ESVfQAO"/>
    <b v="0"/>
    <m/>
    <b v="0"/>
    <m/>
    <m/>
    <x v="0"/>
    <b v="0"/>
    <d v="2021-06-29T20:34:54"/>
    <s v="0055A00000Bd4jEQAR"/>
    <m/>
    <b v="0"/>
    <x v="0"/>
    <m/>
    <m/>
    <n v="72600"/>
    <m/>
    <x v="2"/>
    <n v="0"/>
    <n v="0"/>
  </r>
  <r>
    <s v="0013100001puTXlAAM"/>
    <b v="0"/>
    <m/>
    <b v="0"/>
    <m/>
    <m/>
    <m/>
    <x v="208"/>
    <b v="1"/>
    <s v="Incompatible Mass Spec"/>
    <m/>
    <m/>
    <m/>
    <m/>
    <s v="0055A000006HDY9QAO"/>
    <b v="0"/>
    <d v="2018-03-28T20:42:00"/>
    <m/>
    <b v="0"/>
    <m/>
    <m/>
    <b v="0"/>
    <d v="2018-01-01T00:00:00"/>
    <n v="1"/>
    <n v="2018"/>
    <s v="Omitted"/>
    <s v="Omitted"/>
    <b v="0"/>
    <b v="0"/>
    <m/>
    <b v="0"/>
    <b v="0"/>
    <b v="0"/>
    <x v="26"/>
    <b v="0"/>
    <s v="Auto-Si"/>
    <x v="0"/>
    <m/>
    <s v="0055A00000BclF5QAJ"/>
    <d v="2021-04-11T20:29:35"/>
    <m/>
    <m/>
    <m/>
    <m/>
    <b v="0"/>
    <m/>
    <m/>
    <s v="Field Sales"/>
    <m/>
    <m/>
    <s v="Sciex"/>
    <m/>
    <m/>
    <x v="2031"/>
    <x v="0"/>
    <b v="0"/>
    <m/>
    <m/>
    <m/>
    <s v="0055A000008iLoJQAU"/>
    <s v="01s31000003qafeAAA"/>
    <m/>
    <m/>
    <m/>
    <s v="System"/>
    <s v="ZipChip"/>
    <m/>
    <m/>
    <s v="0125A000001ESVfQAO"/>
    <b v="0"/>
    <m/>
    <b v="0"/>
    <m/>
    <m/>
    <x v="0"/>
    <b v="0"/>
    <d v="2021-06-29T20:34:54"/>
    <m/>
    <m/>
    <b v="0"/>
    <x v="0"/>
    <m/>
    <m/>
    <m/>
    <m/>
    <x v="0"/>
    <n v="0"/>
    <n v="0"/>
  </r>
  <r>
    <s v="0015A00002BpAzmQAF"/>
    <b v="0"/>
    <m/>
    <b v="0"/>
    <m/>
    <m/>
    <m/>
    <x v="342"/>
    <b v="1"/>
    <s v="Non Responsive"/>
    <m/>
    <m/>
    <m/>
    <m/>
    <s v="0055A000009GjocQAC"/>
    <b v="0"/>
    <d v="2019-04-30T15:35:51"/>
    <m/>
    <b v="0"/>
    <m/>
    <m/>
    <b v="0"/>
    <d v="2020-01-01T00:00:00"/>
    <n v="1"/>
    <n v="2020"/>
    <s v="Omitted"/>
    <s v="Omitted"/>
    <b v="0"/>
    <b v="0"/>
    <m/>
    <b v="0"/>
    <b v="0"/>
    <b v="0"/>
    <x v="15"/>
    <b v="0"/>
    <m/>
    <x v="0"/>
    <d v="2019-05-27T00:00:00"/>
    <s v="0055A00000BclF5QAJ"/>
    <d v="2021-04-11T20:07:09"/>
    <m/>
    <d v="2020-01-17T03:55:42"/>
    <m/>
    <m/>
    <b v="0"/>
    <m/>
    <m/>
    <s v="Field Sales"/>
    <m/>
    <m/>
    <s v="Thermo"/>
    <s v="QE Plus, HF, HF-X  (NO biopharma)"/>
    <m/>
    <x v="2032"/>
    <x v="0"/>
    <b v="0"/>
    <m/>
    <s v="SCIEX"/>
    <m/>
    <s v="0055A000009GjocQAC"/>
    <s v="01s5A000005z9ixQAA"/>
    <m/>
    <m/>
    <s v="0035A00003UZKsoQAH"/>
    <s v="System"/>
    <s v="ZipChip"/>
    <m/>
    <m/>
    <s v="0125A000001ESVfQAO"/>
    <b v="0"/>
    <m/>
    <b v="0"/>
    <m/>
    <m/>
    <x v="0"/>
    <b v="0"/>
    <d v="2021-06-29T20:34:54"/>
    <m/>
    <m/>
    <b v="0"/>
    <x v="0"/>
    <m/>
    <m/>
    <m/>
    <m/>
    <x v="0"/>
    <n v="0"/>
    <n v="0"/>
  </r>
  <r>
    <s v="0015A00002CT3YKQA1"/>
    <b v="0"/>
    <m/>
    <b v="0"/>
    <m/>
    <m/>
    <m/>
    <x v="79"/>
    <b v="1"/>
    <s v="Duplicate opportunity"/>
    <m/>
    <s v="0035A00003VDV4UQAX"/>
    <m/>
    <m/>
    <s v="00531000007KAu8AAG"/>
    <b v="0"/>
    <d v="2019-09-17T12:40:28"/>
    <m/>
    <b v="0"/>
    <m/>
    <m/>
    <b v="0"/>
    <d v="2020-01-01T00:00:00"/>
    <n v="1"/>
    <n v="2020"/>
    <s v="Omitted"/>
    <s v="Omitted"/>
    <b v="0"/>
    <b v="0"/>
    <m/>
    <b v="0"/>
    <b v="0"/>
    <b v="0"/>
    <x v="15"/>
    <b v="0"/>
    <s v="Auto-Classic"/>
    <x v="0"/>
    <m/>
    <s v="0055A00000BclF5QAJ"/>
    <d v="2021-04-11T20:07:09"/>
    <m/>
    <d v="2020-03-20T13:59:50"/>
    <m/>
    <m/>
    <b v="0"/>
    <m/>
    <m/>
    <s v="Field Sales"/>
    <m/>
    <m/>
    <s v="Thermo"/>
    <m/>
    <m/>
    <x v="2033"/>
    <x v="0"/>
    <b v="0"/>
    <m/>
    <m/>
    <m/>
    <s v="00531000007KAu8AAG"/>
    <s v="01s5A000004PlSkQAK"/>
    <s v="Biotherapeutics"/>
    <m/>
    <s v="0035A00003VDV4UQAX"/>
    <s v="System"/>
    <s v="ZipChip"/>
    <m/>
    <m/>
    <s v="0125A000001ESVfQAO"/>
    <b v="0"/>
    <m/>
    <b v="0"/>
    <m/>
    <m/>
    <x v="0"/>
    <b v="0"/>
    <d v="2021-06-29T20:34:54"/>
    <s v="0055A00000Bd4jEQAR"/>
    <m/>
    <b v="0"/>
    <x v="0"/>
    <m/>
    <m/>
    <m/>
    <m/>
    <x v="0"/>
    <n v="0"/>
    <n v="0"/>
  </r>
  <r>
    <s v="0015A000026AUVzQAO"/>
    <b v="0"/>
    <m/>
    <b v="0"/>
    <s v="7015A000001qXCFQA2"/>
    <m/>
    <m/>
    <x v="68"/>
    <b v="1"/>
    <s v="Duplicate opportunity"/>
    <m/>
    <s v="0035A00003NGnCAQA1"/>
    <m/>
    <m/>
    <s v="00531000007KAu8AAG"/>
    <b v="0"/>
    <d v="2019-07-04T10:36:01"/>
    <m/>
    <b v="0"/>
    <m/>
    <m/>
    <b v="0"/>
    <d v="2022-01-01T00:00:00"/>
    <n v="1"/>
    <n v="2022"/>
    <s v="Omitted"/>
    <s v="Omitted"/>
    <b v="0"/>
    <b v="0"/>
    <m/>
    <b v="0"/>
    <b v="0"/>
    <b v="0"/>
    <x v="15"/>
    <b v="0"/>
    <s v="Auto-Classic"/>
    <x v="0"/>
    <m/>
    <s v="0055A00000BclF5QAJ"/>
    <d v="2021-04-10T23:01:03"/>
    <m/>
    <d v="2020-11-17T17:27:53"/>
    <m/>
    <m/>
    <b v="0"/>
    <m/>
    <m/>
    <s v="Trade Show"/>
    <m/>
    <m/>
    <s v="Thermo"/>
    <s v="QE Plus, HF, HF-X  (NO biopharma)"/>
    <m/>
    <x v="2034"/>
    <x v="0"/>
    <b v="0"/>
    <m/>
    <m/>
    <m/>
    <s v="00531000007KAu8AAG"/>
    <m/>
    <s v="Biotherapeutics"/>
    <m/>
    <s v="0035A00003NGnCAQA1"/>
    <s v="System"/>
    <s v="ZipChip"/>
    <m/>
    <m/>
    <s v="0125A000001ESVfQAO"/>
    <b v="0"/>
    <m/>
    <b v="0"/>
    <m/>
    <m/>
    <x v="0"/>
    <b v="0"/>
    <d v="2021-06-29T20:34:54"/>
    <s v="0055A00000Bd4jEQAR"/>
    <m/>
    <b v="0"/>
    <x v="0"/>
    <m/>
    <m/>
    <m/>
    <m/>
    <x v="0"/>
    <n v="0"/>
    <n v="0"/>
  </r>
  <r>
    <s v="0015A0000254L7zQAE"/>
    <b v="0"/>
    <m/>
    <b v="0"/>
    <m/>
    <m/>
    <m/>
    <x v="68"/>
    <b v="1"/>
    <s v="Non Responsive"/>
    <m/>
    <s v="0035A00003LugcOQAR"/>
    <m/>
    <m/>
    <s v="00531000007KAu8AAG"/>
    <b v="0"/>
    <d v="2020-03-20T14:33:24"/>
    <m/>
    <b v="0"/>
    <m/>
    <m/>
    <b v="0"/>
    <d v="2022-01-01T00:00:00"/>
    <n v="1"/>
    <n v="2022"/>
    <s v="Omitted"/>
    <s v="Omitted"/>
    <b v="0"/>
    <b v="0"/>
    <m/>
    <b v="0"/>
    <b v="0"/>
    <b v="0"/>
    <x v="15"/>
    <b v="0"/>
    <s v="Auto-Classic"/>
    <x v="0"/>
    <m/>
    <s v="0055A00000BclF5QAJ"/>
    <d v="2021-04-11T20:04:03"/>
    <m/>
    <d v="2020-11-17T15:46:43"/>
    <m/>
    <m/>
    <b v="0"/>
    <m/>
    <m/>
    <s v="Inside Sales"/>
    <m/>
    <m/>
    <s v="Thermo"/>
    <m/>
    <m/>
    <x v="2035"/>
    <x v="0"/>
    <b v="0"/>
    <m/>
    <m/>
    <m/>
    <s v="00531000007KAu8AAG"/>
    <s v="01s5A000005x0vsQAA"/>
    <s v="Biotherapeutics"/>
    <m/>
    <s v="0035A00003LugcOQAR"/>
    <s v="System"/>
    <s v="ZipChip"/>
    <m/>
    <m/>
    <s v="0125A000001ESVfQAO"/>
    <b v="0"/>
    <m/>
    <b v="0"/>
    <m/>
    <m/>
    <x v="0"/>
    <b v="0"/>
    <d v="2021-06-29T20:34:55"/>
    <s v="0055A00000Bd4jEQAR"/>
    <m/>
    <b v="0"/>
    <x v="0"/>
    <m/>
    <m/>
    <m/>
    <m/>
    <x v="0"/>
    <n v="0"/>
    <n v="0"/>
  </r>
  <r>
    <s v="0015A00002FTz0mQAD"/>
    <b v="0"/>
    <m/>
    <b v="0"/>
    <m/>
    <m/>
    <m/>
    <x v="122"/>
    <b v="1"/>
    <s v="Other"/>
    <m/>
    <m/>
    <m/>
    <m/>
    <s v="0055A000009GjocQAC"/>
    <b v="0"/>
    <d v="2019-12-04T04:19:53"/>
    <m/>
    <b v="0"/>
    <m/>
    <m/>
    <b v="0"/>
    <d v="2020-01-01T00:00:00"/>
    <n v="1"/>
    <n v="2020"/>
    <s v="Omitted"/>
    <s v="Omitted"/>
    <b v="0"/>
    <b v="0"/>
    <m/>
    <b v="0"/>
    <b v="0"/>
    <b v="0"/>
    <x v="15"/>
    <b v="0"/>
    <s v="Auto-Classic"/>
    <x v="0"/>
    <d v="2020-01-21T00:00:00"/>
    <s v="0055A00000BclF5QAJ"/>
    <d v="2021-04-11T20:33:11"/>
    <m/>
    <d v="2020-02-18T14:57:23"/>
    <m/>
    <m/>
    <b v="0"/>
    <m/>
    <m/>
    <s v="Trade Show"/>
    <m/>
    <m/>
    <s v="Thermo"/>
    <s v="QE Plus, HF, HF-X  (NO biopharma)"/>
    <m/>
    <x v="2036"/>
    <x v="0"/>
    <b v="0"/>
    <m/>
    <m/>
    <m/>
    <s v="0055A000009GjocQAC"/>
    <s v="01s5A000005z9ixQAA"/>
    <m/>
    <m/>
    <s v="0035A00003aJMyLQAW"/>
    <s v="System"/>
    <s v="ZipChip"/>
    <m/>
    <m/>
    <s v="0125A000001ESVfQAO"/>
    <b v="0"/>
    <m/>
    <b v="0"/>
    <m/>
    <m/>
    <x v="0"/>
    <b v="0"/>
    <d v="2021-06-29T20:34:55"/>
    <m/>
    <m/>
    <b v="0"/>
    <x v="0"/>
    <m/>
    <m/>
    <n v="85000"/>
    <m/>
    <x v="2"/>
    <n v="0"/>
    <n v="0"/>
  </r>
  <r>
    <s v="0015A00001xP4A2QAK"/>
    <b v="0"/>
    <m/>
    <b v="0"/>
    <m/>
    <m/>
    <m/>
    <x v="68"/>
    <b v="1"/>
    <s v="Other"/>
    <m/>
    <s v="0035A00003fK4GTQA0"/>
    <m/>
    <m/>
    <s v="00531000007KAu8AAG"/>
    <b v="0"/>
    <d v="2020-05-05T09:21:19"/>
    <m/>
    <b v="0"/>
    <m/>
    <m/>
    <b v="0"/>
    <d v="2022-01-01T00:00:00"/>
    <n v="1"/>
    <n v="2022"/>
    <s v="Omitted"/>
    <s v="Omitted"/>
    <b v="0"/>
    <b v="0"/>
    <m/>
    <b v="0"/>
    <b v="0"/>
    <b v="0"/>
    <x v="15"/>
    <b v="0"/>
    <s v="Auto-Ti"/>
    <x v="0"/>
    <m/>
    <s v="0055A00000BclF5QAJ"/>
    <d v="2021-04-11T20:33:11"/>
    <m/>
    <d v="2020-11-17T16:02:27"/>
    <m/>
    <m/>
    <b v="0"/>
    <m/>
    <m/>
    <s v="Field Sales"/>
    <m/>
    <m/>
    <s v="Thermo"/>
    <m/>
    <m/>
    <x v="2037"/>
    <x v="0"/>
    <b v="0"/>
    <m/>
    <m/>
    <m/>
    <s v="00531000007KAu8AAG"/>
    <s v="01s5A000005x0vsQAA"/>
    <s v="Biotherapeutics"/>
    <m/>
    <s v="0035A00003fK4GTQA0"/>
    <s v="System"/>
    <s v="ZipChip"/>
    <m/>
    <m/>
    <s v="0125A000001ESVfQAO"/>
    <b v="0"/>
    <m/>
    <b v="0"/>
    <m/>
    <m/>
    <x v="0"/>
    <b v="0"/>
    <d v="2021-06-29T20:34:55"/>
    <s v="0055A00000Bd4jEQAR"/>
    <m/>
    <b v="0"/>
    <x v="0"/>
    <m/>
    <m/>
    <m/>
    <m/>
    <x v="0"/>
    <n v="0"/>
    <n v="0"/>
  </r>
  <r>
    <s v="0015A000022SmPFQA0"/>
    <b v="0"/>
    <m/>
    <b v="0"/>
    <m/>
    <m/>
    <m/>
    <x v="343"/>
    <b v="1"/>
    <s v="Other"/>
    <m/>
    <m/>
    <m/>
    <s v="Unknown"/>
    <s v="0055A00000Bb2djQAB"/>
    <b v="0"/>
    <d v="2020-03-27T14:22:42"/>
    <m/>
    <b v="0"/>
    <m/>
    <m/>
    <b v="0"/>
    <d v="2020-01-01T00:00:00"/>
    <n v="1"/>
    <n v="2020"/>
    <s v="Omitted"/>
    <s v="Omitted"/>
    <b v="0"/>
    <b v="0"/>
    <m/>
    <b v="0"/>
    <b v="0"/>
    <b v="0"/>
    <x v="17"/>
    <b v="0"/>
    <s v="Auto-Si"/>
    <x v="0"/>
    <m/>
    <s v="0055A00000BclF5QAJ"/>
    <d v="2021-04-11T20:28:47"/>
    <m/>
    <d v="2020-10-02T20:18:11"/>
    <m/>
    <m/>
    <b v="0"/>
    <m/>
    <m/>
    <s v="Inside Sales"/>
    <m/>
    <m/>
    <m/>
    <m/>
    <m/>
    <x v="2038"/>
    <x v="0"/>
    <b v="0"/>
    <m/>
    <m/>
    <m/>
    <s v="0055A000008iLoOQAU"/>
    <m/>
    <m/>
    <m/>
    <s v="0035A00003damizQAA"/>
    <s v="Service"/>
    <s v="ZipChip"/>
    <s v="0035A00003damizQAA"/>
    <m/>
    <s v="0125A000001ESVfQAO"/>
    <b v="0"/>
    <m/>
    <b v="0"/>
    <m/>
    <m/>
    <x v="0"/>
    <b v="0"/>
    <d v="2021-06-29T20:34:55"/>
    <m/>
    <m/>
    <b v="0"/>
    <x v="0"/>
    <m/>
    <m/>
    <m/>
    <m/>
    <x v="0"/>
    <n v="0"/>
    <n v="0"/>
  </r>
  <r>
    <s v="0015A00001tbMY6QAM"/>
    <b v="0"/>
    <m/>
    <b v="0"/>
    <s v="7015A000001zLaKQAU"/>
    <m/>
    <m/>
    <x v="344"/>
    <b v="1"/>
    <m/>
    <m/>
    <s v="0035A00003JivLfQAJ"/>
    <m/>
    <m/>
    <s v="0055A000008iLoOQAU"/>
    <b v="0"/>
    <d v="2021-04-30T18:02:52"/>
    <m/>
    <b v="0"/>
    <m/>
    <m/>
    <b v="0"/>
    <d v="2021-02-01T00:00:00"/>
    <n v="2"/>
    <n v="2021"/>
    <s v="Omitted"/>
    <s v="Omitted"/>
    <b v="0"/>
    <b v="0"/>
    <m/>
    <b v="0"/>
    <b v="0"/>
    <b v="0"/>
    <x v="15"/>
    <b v="0"/>
    <m/>
    <x v="0"/>
    <m/>
    <s v="0055A000008iLoOQAU"/>
    <d v="2021-06-16T21:02:53"/>
    <m/>
    <d v="2021-06-16T21:02:52"/>
    <d v="2021-06-16T00:00:00"/>
    <m/>
    <b v="0"/>
    <m/>
    <m/>
    <s v="Webinar"/>
    <m/>
    <m/>
    <m/>
    <m/>
    <m/>
    <x v="2039"/>
    <x v="0"/>
    <b v="0"/>
    <m/>
    <m/>
    <m/>
    <s v="0055A000008iLoOQAU"/>
    <m/>
    <m/>
    <m/>
    <s v="0035A00003JivLfQAJ"/>
    <s v="Consumables"/>
    <s v="Rebel"/>
    <m/>
    <m/>
    <s v="0125A000001ESVfQAO"/>
    <b v="0"/>
    <m/>
    <b v="0"/>
    <m/>
    <m/>
    <x v="0"/>
    <b v="0"/>
    <d v="2021-06-29T20:34:55"/>
    <s v="0055A000008iLmcQAE"/>
    <m/>
    <b v="0"/>
    <x v="0"/>
    <m/>
    <m/>
    <m/>
    <m/>
    <x v="0"/>
    <n v="0"/>
    <n v="0"/>
  </r>
  <r>
    <s v="0013100001fqypQAAQ"/>
    <b v="0"/>
    <m/>
    <b v="0"/>
    <s v="70131000001YBPPAA4"/>
    <m/>
    <m/>
    <x v="345"/>
    <b v="1"/>
    <s v="Duplicate opportunity"/>
    <m/>
    <m/>
    <m/>
    <m/>
    <s v="0055A000008zqzaQAA"/>
    <b v="0"/>
    <d v="2019-04-11T20:02:38"/>
    <m/>
    <b v="0"/>
    <m/>
    <m/>
    <b v="0"/>
    <d v="2019-02-01T00:00:00"/>
    <n v="2"/>
    <n v="2019"/>
    <s v="Omitted"/>
    <s v="Omitted"/>
    <b v="0"/>
    <b v="0"/>
    <m/>
    <b v="0"/>
    <b v="0"/>
    <b v="0"/>
    <x v="15"/>
    <b v="0"/>
    <m/>
    <x v="0"/>
    <m/>
    <s v="0055A00000BclF5QAJ"/>
    <d v="2021-04-10T23:01:03"/>
    <m/>
    <d v="2020-03-19T13:19:26"/>
    <m/>
    <m/>
    <b v="0"/>
    <m/>
    <m/>
    <s v="Trade Show"/>
    <m/>
    <m/>
    <s v="Thermo"/>
    <s v="QE EMR UHMR (Plus, HF, HF-X with BioPharma)"/>
    <m/>
    <x v="2040"/>
    <x v="0"/>
    <b v="0"/>
    <m/>
    <m/>
    <m/>
    <s v="0055A000008iLmwQAE"/>
    <m/>
    <s v="Biotherapeutics"/>
    <m/>
    <s v="00331000037VCtWAAW"/>
    <s v="System"/>
    <s v="Rebel"/>
    <m/>
    <m/>
    <s v="0125A000001ESVfQAO"/>
    <b v="0"/>
    <m/>
    <b v="0"/>
    <m/>
    <m/>
    <x v="0"/>
    <b v="0"/>
    <d v="2021-06-29T20:34:54"/>
    <m/>
    <m/>
    <b v="0"/>
    <x v="0"/>
    <m/>
    <m/>
    <m/>
    <m/>
    <x v="0"/>
    <n v="0"/>
    <n v="0"/>
  </r>
  <r>
    <s v="0013100001hnxMmAAI"/>
    <b v="0"/>
    <m/>
    <b v="0"/>
    <m/>
    <m/>
    <m/>
    <x v="93"/>
    <b v="1"/>
    <s v="Other"/>
    <m/>
    <m/>
    <m/>
    <m/>
    <s v="00531000007KAu8AAG"/>
    <b v="0"/>
    <d v="2017-11-09T21:09:00"/>
    <m/>
    <b v="0"/>
    <m/>
    <m/>
    <b v="0"/>
    <d v="2018-02-01T00:00:00"/>
    <n v="2"/>
    <n v="2018"/>
    <s v="Omitted"/>
    <s v="Omitted"/>
    <b v="0"/>
    <b v="0"/>
    <m/>
    <b v="0"/>
    <b v="0"/>
    <b v="0"/>
    <x v="15"/>
    <b v="0"/>
    <m/>
    <x v="0"/>
    <d v="2018-06-29T00:00:00"/>
    <s v="0055A00000BclF5QAJ"/>
    <d v="2021-04-11T20:33:11"/>
    <m/>
    <d v="2018-06-29T14:31:52"/>
    <m/>
    <m/>
    <b v="0"/>
    <m/>
    <s v="Metabolomics"/>
    <s v="Field Sales"/>
    <m/>
    <m/>
    <m/>
    <m/>
    <m/>
    <x v="2041"/>
    <x v="0"/>
    <b v="0"/>
    <m/>
    <m/>
    <m/>
    <s v="0055A000008zqzaQAA"/>
    <m/>
    <s v="Metabolomics"/>
    <m/>
    <m/>
    <m/>
    <s v="ZipChip"/>
    <m/>
    <m/>
    <s v="0125A000001ESVfQAO"/>
    <b v="0"/>
    <m/>
    <b v="0"/>
    <m/>
    <m/>
    <x v="0"/>
    <b v="0"/>
    <d v="2021-06-29T20:34:54"/>
    <s v="0055A00000BctN2QAJ"/>
    <m/>
    <b v="0"/>
    <x v="0"/>
    <m/>
    <m/>
    <n v="56177.14"/>
    <m/>
    <x v="2"/>
    <n v="0"/>
    <n v="0"/>
  </r>
  <r>
    <s v="0013100001gZd3uAAC"/>
    <b v="0"/>
    <m/>
    <b v="0"/>
    <m/>
    <m/>
    <m/>
    <x v="212"/>
    <b v="1"/>
    <s v="Incompatible Mass Spec"/>
    <m/>
    <m/>
    <m/>
    <m/>
    <s v="0055A000006HDY9QAO"/>
    <b v="0"/>
    <d v="2018-04-23T14:01:59"/>
    <m/>
    <b v="0"/>
    <m/>
    <m/>
    <b v="0"/>
    <d v="2018-02-01T00:00:00"/>
    <n v="2"/>
    <n v="2018"/>
    <s v="Omitted"/>
    <s v="Omitted"/>
    <b v="0"/>
    <b v="0"/>
    <m/>
    <b v="0"/>
    <b v="0"/>
    <b v="0"/>
    <x v="26"/>
    <b v="0"/>
    <m/>
    <x v="0"/>
    <m/>
    <s v="0055A00000BclF5QAJ"/>
    <d v="2021-04-11T20:31:26"/>
    <m/>
    <m/>
    <m/>
    <m/>
    <b v="0"/>
    <m/>
    <m/>
    <s v="Referral"/>
    <m/>
    <m/>
    <m/>
    <m/>
    <m/>
    <x v="2042"/>
    <x v="0"/>
    <b v="0"/>
    <m/>
    <m/>
    <m/>
    <s v="0055A000008iLoJQAU"/>
    <s v="01s5A000005z9ixQAA"/>
    <m/>
    <m/>
    <m/>
    <s v="System"/>
    <s v="ZipChip"/>
    <m/>
    <m/>
    <s v="0125A000001ESVfQAO"/>
    <b v="0"/>
    <m/>
    <b v="0"/>
    <m/>
    <m/>
    <x v="0"/>
    <b v="0"/>
    <d v="2021-06-29T20:34:54"/>
    <m/>
    <m/>
    <b v="0"/>
    <x v="0"/>
    <m/>
    <m/>
    <m/>
    <m/>
    <x v="0"/>
    <n v="0"/>
    <n v="0"/>
  </r>
  <r>
    <s v="0015A000029WIE7QAO"/>
    <b v="0"/>
    <m/>
    <b v="0"/>
    <m/>
    <m/>
    <m/>
    <x v="176"/>
    <b v="1"/>
    <s v="Duplicate opportunity"/>
    <m/>
    <s v="0035A00003Qzsv9QAB"/>
    <m/>
    <m/>
    <s v="00531000007KAu8AAG"/>
    <b v="0"/>
    <d v="2019-02-25T11:09:35"/>
    <m/>
    <b v="0"/>
    <m/>
    <m/>
    <b v="0"/>
    <d v="2021-02-01T00:00:00"/>
    <n v="2"/>
    <n v="2021"/>
    <s v="Omitted"/>
    <s v="Omitted"/>
    <b v="0"/>
    <b v="0"/>
    <m/>
    <b v="0"/>
    <b v="0"/>
    <b v="0"/>
    <x v="15"/>
    <b v="0"/>
    <s v="Auto-Classic"/>
    <x v="0"/>
    <m/>
    <s v="0055A00000BclF5QAJ"/>
    <d v="2021-04-11T20:07:09"/>
    <m/>
    <d v="2020-04-23T10:23:04"/>
    <m/>
    <m/>
    <b v="0"/>
    <m/>
    <m/>
    <s v="Field Sales"/>
    <m/>
    <m/>
    <m/>
    <m/>
    <m/>
    <x v="2043"/>
    <x v="0"/>
    <b v="0"/>
    <m/>
    <m/>
    <m/>
    <s v="00531000007KAu8AAG"/>
    <s v="01s5A000005x0sjQAA"/>
    <s v="Biotherapeutics"/>
    <m/>
    <s v="0035A00003Qzsv9QAB"/>
    <s v="System"/>
    <s v="ZipChip"/>
    <m/>
    <m/>
    <s v="0125A000001ESVfQAO"/>
    <b v="0"/>
    <m/>
    <b v="0"/>
    <m/>
    <m/>
    <x v="0"/>
    <b v="0"/>
    <d v="2021-06-29T20:34:54"/>
    <s v="0055A00000Bd4jEQAR"/>
    <m/>
    <b v="0"/>
    <x v="0"/>
    <m/>
    <m/>
    <m/>
    <m/>
    <x v="0"/>
    <n v="0"/>
    <n v="0"/>
  </r>
  <r>
    <s v="0013100001jbqf9AAA"/>
    <b v="0"/>
    <m/>
    <b v="0"/>
    <m/>
    <m/>
    <m/>
    <x v="346"/>
    <b v="1"/>
    <s v="Incompatible Mass Spec"/>
    <m/>
    <m/>
    <m/>
    <m/>
    <s v="0055A000009GjocQAC"/>
    <b v="0"/>
    <d v="2019-05-07T14:53:10"/>
    <m/>
    <b v="0"/>
    <m/>
    <m/>
    <b v="0"/>
    <d v="2019-02-01T00:00:00"/>
    <n v="2"/>
    <n v="2019"/>
    <s v="Omitted"/>
    <s v="Omitted"/>
    <b v="0"/>
    <b v="0"/>
    <m/>
    <b v="0"/>
    <b v="0"/>
    <b v="0"/>
    <x v="17"/>
    <b v="0"/>
    <m/>
    <x v="0"/>
    <m/>
    <s v="0055A00000BclF5QAJ"/>
    <d v="2021-04-11T20:30:42"/>
    <m/>
    <m/>
    <m/>
    <m/>
    <b v="0"/>
    <m/>
    <m/>
    <s v="Field Sales"/>
    <m/>
    <m/>
    <s v="Bruker"/>
    <s v="ESI TOF  (TIMS, Compact, Micro, Maxis)"/>
    <m/>
    <x v="2044"/>
    <x v="0"/>
    <b v="0"/>
    <m/>
    <s v="Perkin Elmer"/>
    <m/>
    <s v="0055A000009GjocQAC"/>
    <s v="01s5A000005z9ixQAA"/>
    <s v="Proteomics"/>
    <m/>
    <s v="0035A00003UZznJQAT"/>
    <s v="System"/>
    <s v="ZipChip"/>
    <m/>
    <m/>
    <s v="0125A000001ESVfQAO"/>
    <b v="0"/>
    <m/>
    <b v="0"/>
    <m/>
    <m/>
    <x v="0"/>
    <b v="0"/>
    <d v="2021-06-29T20:34:54"/>
    <m/>
    <m/>
    <b v="0"/>
    <x v="0"/>
    <m/>
    <m/>
    <m/>
    <m/>
    <x v="0"/>
    <n v="0"/>
    <n v="0"/>
  </r>
  <r>
    <s v="0013100001jbC8CAAU"/>
    <b v="0"/>
    <m/>
    <b v="0"/>
    <m/>
    <m/>
    <m/>
    <x v="347"/>
    <b v="1"/>
    <s v="Incompatible Mass Spec"/>
    <m/>
    <s v="0035A00003GHPlLQAX"/>
    <m/>
    <m/>
    <s v="0055A000006HDY9QAO"/>
    <b v="0"/>
    <d v="2018-04-17T17:57:22"/>
    <m/>
    <b v="0"/>
    <m/>
    <m/>
    <b v="0"/>
    <d v="2018-02-01T00:00:00"/>
    <n v="2"/>
    <n v="2018"/>
    <s v="Omitted"/>
    <s v="Omitted"/>
    <b v="0"/>
    <b v="0"/>
    <m/>
    <b v="0"/>
    <b v="0"/>
    <b v="0"/>
    <x v="17"/>
    <b v="0"/>
    <s v="Auto-Si"/>
    <x v="0"/>
    <m/>
    <s v="0055A00000BclF5QAJ"/>
    <d v="2021-04-11T20:29:35"/>
    <m/>
    <m/>
    <m/>
    <m/>
    <b v="0"/>
    <m/>
    <m/>
    <s v="Field Sales"/>
    <m/>
    <m/>
    <s v="Sciex"/>
    <m/>
    <m/>
    <x v="2045"/>
    <x v="0"/>
    <b v="0"/>
    <m/>
    <m/>
    <m/>
    <s v="0055A000008iLoJQAU"/>
    <m/>
    <s v="Metabolomics"/>
    <m/>
    <m/>
    <s v="System"/>
    <s v="ZipChip"/>
    <m/>
    <m/>
    <s v="0125A000001ESVfQAO"/>
    <b v="0"/>
    <m/>
    <b v="0"/>
    <m/>
    <m/>
    <x v="0"/>
    <b v="0"/>
    <d v="2021-06-29T20:34:54"/>
    <m/>
    <m/>
    <b v="0"/>
    <x v="0"/>
    <m/>
    <m/>
    <m/>
    <m/>
    <x v="0"/>
    <n v="0"/>
    <n v="0"/>
  </r>
  <r>
    <s v="0015A00002BpEJPQA3"/>
    <b v="0"/>
    <m/>
    <b v="0"/>
    <m/>
    <m/>
    <m/>
    <x v="155"/>
    <b v="1"/>
    <s v="Non Responsive"/>
    <m/>
    <s v="0035A00003UZPJWQA5"/>
    <m/>
    <m/>
    <s v="0055A000009GjocQAC"/>
    <b v="0"/>
    <d v="2019-06-11T03:31:51"/>
    <m/>
    <b v="0"/>
    <m/>
    <m/>
    <b v="0"/>
    <d v="2021-02-01T00:00:00"/>
    <n v="2"/>
    <n v="2021"/>
    <s v="Omitted"/>
    <s v="Omitted"/>
    <b v="0"/>
    <b v="0"/>
    <m/>
    <b v="0"/>
    <b v="0"/>
    <b v="0"/>
    <x v="15"/>
    <b v="0"/>
    <s v="Auto-Si"/>
    <x v="0"/>
    <d v="2021-02-08T00:00:00"/>
    <s v="0055A00000BclF5QAJ"/>
    <d v="2021-04-11T20:07:09"/>
    <m/>
    <d v="2021-02-08T22:28:42"/>
    <m/>
    <m/>
    <b v="0"/>
    <m/>
    <m/>
    <s v="Field Sales"/>
    <m/>
    <m/>
    <s v="Sciex"/>
    <s v="Triple Quad LC/MS (4500,5500,6500)"/>
    <m/>
    <x v="2046"/>
    <x v="0"/>
    <b v="0"/>
    <m/>
    <s v="Waters Tof"/>
    <m/>
    <s v="0055A00000Bb2djQAB"/>
    <s v="01s5A000005z9ixQAA"/>
    <s v="Metabolomics"/>
    <m/>
    <s v="0035A00003UZPJWQA5"/>
    <s v="System"/>
    <s v="ZipChip"/>
    <m/>
    <m/>
    <s v="0125A000001ESVfQAO"/>
    <b v="0"/>
    <m/>
    <b v="0"/>
    <m/>
    <m/>
    <x v="0"/>
    <b v="0"/>
    <d v="2021-06-29T20:34:54"/>
    <s v="0055A00000BctMnQAJ"/>
    <m/>
    <b v="0"/>
    <x v="0"/>
    <m/>
    <m/>
    <n v="85000"/>
    <m/>
    <x v="2"/>
    <n v="0"/>
    <n v="0"/>
  </r>
  <r>
    <s v="0015A00002CyWrkQAF"/>
    <b v="0"/>
    <m/>
    <b v="0"/>
    <m/>
    <m/>
    <m/>
    <x v="117"/>
    <b v="1"/>
    <s v="Contact has moved"/>
    <m/>
    <s v="0035A00003WlemaQAB"/>
    <m/>
    <m/>
    <s v="0055A000008iLoOQAU"/>
    <b v="0"/>
    <d v="2019-07-26T16:21:58"/>
    <m/>
    <b v="0"/>
    <m/>
    <m/>
    <b v="0"/>
    <d v="2020-02-01T00:00:00"/>
    <n v="2"/>
    <n v="2020"/>
    <s v="Omitted"/>
    <s v="Omitted"/>
    <b v="0"/>
    <b v="0"/>
    <m/>
    <b v="0"/>
    <b v="0"/>
    <b v="0"/>
    <x v="26"/>
    <b v="0"/>
    <s v="Auto-Classic"/>
    <x v="0"/>
    <d v="2019-07-26T00:00:00"/>
    <s v="0055A00000BclF5QAJ"/>
    <d v="2021-04-10T23:01:03"/>
    <m/>
    <d v="2020-02-12T22:47:31"/>
    <m/>
    <m/>
    <b v="0"/>
    <m/>
    <m/>
    <s v="Website"/>
    <m/>
    <m/>
    <s v="Thermo"/>
    <s v="QE Plus, HF, HF-X  (NO biopharma)"/>
    <m/>
    <x v="2047"/>
    <x v="0"/>
    <b v="0"/>
    <m/>
    <m/>
    <m/>
    <s v="0055A000009GjocQAC"/>
    <m/>
    <m/>
    <m/>
    <s v="00331000034l9ltAAA"/>
    <s v="System"/>
    <s v="ZipChip"/>
    <m/>
    <m/>
    <s v="0125A000001ESVfQAO"/>
    <b v="0"/>
    <m/>
    <b v="0"/>
    <m/>
    <m/>
    <x v="0"/>
    <b v="0"/>
    <d v="2021-06-29T20:34:54"/>
    <m/>
    <m/>
    <b v="0"/>
    <x v="0"/>
    <m/>
    <m/>
    <n v="85000"/>
    <m/>
    <x v="2"/>
    <n v="0"/>
    <n v="0"/>
  </r>
  <r>
    <s v="0013100001fpk4nAAA"/>
    <b v="0"/>
    <m/>
    <b v="0"/>
    <s v="7015A000001qVpeQAE"/>
    <m/>
    <m/>
    <x v="348"/>
    <b v="1"/>
    <s v="Other"/>
    <m/>
    <s v="0035A00003W0qlAQAR"/>
    <m/>
    <m/>
    <s v="0055A000009sZg0QAE"/>
    <b v="0"/>
    <d v="2019-12-03T23:28:45"/>
    <m/>
    <b v="0"/>
    <m/>
    <m/>
    <b v="0"/>
    <d v="2020-03-01T00:00:00"/>
    <n v="3"/>
    <n v="2020"/>
    <s v="Omitted"/>
    <s v="Omitted"/>
    <b v="0"/>
    <b v="0"/>
    <m/>
    <b v="0"/>
    <b v="0"/>
    <b v="0"/>
    <x v="26"/>
    <b v="0"/>
    <m/>
    <x v="0"/>
    <d v="2020-08-19T00:00:00"/>
    <s v="0055A00000BclF5QAJ"/>
    <d v="2021-04-11T20:11:37"/>
    <m/>
    <d v="2020-08-19T19:17:01"/>
    <m/>
    <m/>
    <b v="0"/>
    <m/>
    <m/>
    <s v="Website"/>
    <m/>
    <m/>
    <m/>
    <m/>
    <m/>
    <x v="2048"/>
    <x v="0"/>
    <b v="0"/>
    <s v="No reason given"/>
    <m/>
    <m/>
    <s v="0055A000008iLoOQAU"/>
    <s v="01s5A000005x0sjQAA"/>
    <m/>
    <m/>
    <s v="0035A00003W0qlAQAR"/>
    <s v="Service"/>
    <s v="ZipChip"/>
    <m/>
    <m/>
    <s v="0125A000001ESVfQAO"/>
    <b v="0"/>
    <m/>
    <b v="0"/>
    <m/>
    <m/>
    <x v="0"/>
    <b v="0"/>
    <d v="2021-06-29T20:34:55"/>
    <m/>
    <m/>
    <b v="0"/>
    <x v="0"/>
    <m/>
    <m/>
    <n v="8950"/>
    <m/>
    <x v="2"/>
    <n v="0"/>
    <n v="0"/>
  </r>
  <r>
    <s v="0015A00002CyRkCQAV"/>
    <b v="0"/>
    <m/>
    <b v="0"/>
    <m/>
    <m/>
    <m/>
    <x v="61"/>
    <b v="1"/>
    <s v="Duplicate opportunity"/>
    <m/>
    <s v="0035A00003W0BH4QAN"/>
    <m/>
    <m/>
    <s v="0055A000009GjocQAC"/>
    <b v="0"/>
    <d v="2019-07-30T15:40:25"/>
    <m/>
    <b v="0"/>
    <m/>
    <m/>
    <b v="0"/>
    <d v="2020-03-01T00:00:00"/>
    <n v="3"/>
    <n v="2020"/>
    <s v="Omitted"/>
    <s v="Omitted"/>
    <b v="0"/>
    <b v="0"/>
    <m/>
    <b v="0"/>
    <b v="0"/>
    <b v="0"/>
    <x v="17"/>
    <b v="0"/>
    <s v="Auto-Classic"/>
    <x v="0"/>
    <d v="2019-10-09T00:00:00"/>
    <s v="0055A00000BclF5QAJ"/>
    <d v="2021-04-11T20:07:09"/>
    <m/>
    <d v="2020-03-20T02:30:05"/>
    <m/>
    <m/>
    <b v="0"/>
    <m/>
    <m/>
    <s v="Field Sales"/>
    <m/>
    <m/>
    <m/>
    <m/>
    <m/>
    <x v="2049"/>
    <x v="0"/>
    <b v="0"/>
    <m/>
    <m/>
    <s v="multiple applications, proteomics, growth media analysis ect"/>
    <s v="0055A000009GjocQAC"/>
    <s v="01s5A000005z9ixQAA"/>
    <m/>
    <m/>
    <s v="0035A00003W0BH4QAN"/>
    <s v="System"/>
    <s v="ZipChip"/>
    <m/>
    <m/>
    <s v="0125A000001ESVfQAO"/>
    <b v="0"/>
    <m/>
    <b v="0"/>
    <m/>
    <m/>
    <x v="0"/>
    <b v="0"/>
    <d v="2021-06-29T20:34:54"/>
    <m/>
    <m/>
    <b v="0"/>
    <x v="0"/>
    <m/>
    <m/>
    <m/>
    <m/>
    <x v="0"/>
    <n v="0"/>
    <n v="0"/>
  </r>
  <r>
    <s v="0013100001jb0YLAAY"/>
    <b v="0"/>
    <m/>
    <b v="0"/>
    <s v="7015A000001qXCFQA2"/>
    <m/>
    <m/>
    <x v="349"/>
    <b v="1"/>
    <s v="Other"/>
    <m/>
    <s v="0035A00003IPEyuQAH"/>
    <m/>
    <m/>
    <s v="0055A000009GjocQAC"/>
    <b v="0"/>
    <d v="2019-08-14T14:57:53"/>
    <m/>
    <b v="0"/>
    <m/>
    <m/>
    <b v="0"/>
    <d v="2020-03-01T00:00:00"/>
    <n v="3"/>
    <n v="2020"/>
    <s v="Omitted"/>
    <s v="Omitted"/>
    <b v="0"/>
    <b v="0"/>
    <m/>
    <b v="0"/>
    <b v="0"/>
    <b v="0"/>
    <x v="26"/>
    <b v="0"/>
    <s v="Auto-Bi"/>
    <x v="0"/>
    <m/>
    <s v="0055A00000BclF5QAJ"/>
    <d v="2021-04-11T20:28:47"/>
    <m/>
    <d v="2020-02-14T20:24:03"/>
    <m/>
    <m/>
    <b v="0"/>
    <m/>
    <m/>
    <s v="Trade Show"/>
    <m/>
    <m/>
    <s v="Bruker"/>
    <s v="ESI TOF  (TIMS, Compact, Micro, Maxis)"/>
    <m/>
    <x v="2050"/>
    <x v="0"/>
    <b v="0"/>
    <m/>
    <m/>
    <m/>
    <s v="0055A000009GjocQAC"/>
    <s v="01s5A000005z9ixQAA"/>
    <m/>
    <m/>
    <s v="0035A00003IPEyuQAH"/>
    <s v="System"/>
    <s v="ZipChip"/>
    <m/>
    <m/>
    <s v="0125A000001ESVfQAO"/>
    <b v="0"/>
    <m/>
    <b v="0"/>
    <m/>
    <m/>
    <x v="0"/>
    <b v="0"/>
    <d v="2021-06-29T20:34:54"/>
    <m/>
    <m/>
    <b v="0"/>
    <x v="0"/>
    <m/>
    <m/>
    <n v="85000"/>
    <m/>
    <x v="2"/>
    <n v="0"/>
    <n v="0"/>
  </r>
  <r>
    <s v="0013100001lbwD9AAI"/>
    <b v="0"/>
    <m/>
    <b v="0"/>
    <m/>
    <m/>
    <m/>
    <x v="61"/>
    <b v="1"/>
    <s v="Non Responsive"/>
    <m/>
    <m/>
    <m/>
    <m/>
    <s v="0055A000009GjocQAC"/>
    <b v="0"/>
    <d v="2019-05-23T14:24:57"/>
    <m/>
    <b v="0"/>
    <m/>
    <m/>
    <b v="0"/>
    <d v="2020-03-01T00:00:00"/>
    <n v="3"/>
    <n v="2020"/>
    <s v="Omitted"/>
    <s v="Omitted"/>
    <b v="0"/>
    <b v="0"/>
    <m/>
    <b v="0"/>
    <b v="0"/>
    <b v="0"/>
    <x v="15"/>
    <b v="0"/>
    <s v="Auto-Classic"/>
    <x v="0"/>
    <m/>
    <s v="0055A00000BclF5QAJ"/>
    <d v="2021-04-11T20:07:09"/>
    <m/>
    <d v="2020-02-14T20:54:33"/>
    <m/>
    <m/>
    <b v="0"/>
    <m/>
    <m/>
    <s v="Field Sales"/>
    <m/>
    <m/>
    <s v="Thermo"/>
    <m/>
    <m/>
    <x v="2051"/>
    <x v="0"/>
    <b v="0"/>
    <m/>
    <s v="Waters,Agilent,SCIEX"/>
    <s v="Met ID"/>
    <s v="0055A000009GjocQAC"/>
    <s v="01s5A000005z9ixQAA"/>
    <s v="Metabolomics"/>
    <m/>
    <s v="00331000037V9rWAAS"/>
    <s v="System"/>
    <s v="ZipChip"/>
    <m/>
    <m/>
    <s v="0125A000001ESVfQAO"/>
    <b v="0"/>
    <m/>
    <b v="0"/>
    <m/>
    <m/>
    <x v="0"/>
    <b v="0"/>
    <d v="2021-06-29T20:34:54"/>
    <m/>
    <m/>
    <b v="0"/>
    <x v="0"/>
    <m/>
    <m/>
    <n v="85000"/>
    <m/>
    <x v="2"/>
    <n v="0"/>
    <n v="0"/>
  </r>
  <r>
    <s v="0013100001k6JgGAAU"/>
    <b v="0"/>
    <m/>
    <b v="0"/>
    <s v="7015A000001qb0JQAQ"/>
    <m/>
    <m/>
    <x v="39"/>
    <b v="1"/>
    <s v="Other"/>
    <m/>
    <m/>
    <m/>
    <m/>
    <s v="0055A000008zqzaQAA"/>
    <b v="0"/>
    <d v="2019-10-23T14:45:10"/>
    <m/>
    <b v="0"/>
    <m/>
    <m/>
    <b v="0"/>
    <d v="2020-04-01T00:00:00"/>
    <n v="4"/>
    <n v="2020"/>
    <s v="Omitted"/>
    <s v="Omitted"/>
    <b v="0"/>
    <b v="0"/>
    <m/>
    <b v="0"/>
    <b v="0"/>
    <b v="0"/>
    <x v="15"/>
    <b v="0"/>
    <m/>
    <x v="0"/>
    <m/>
    <s v="0055A00000BclF5QAJ"/>
    <d v="2021-04-11T20:33:11"/>
    <m/>
    <d v="2020-05-18T17:52:25"/>
    <m/>
    <m/>
    <b v="0"/>
    <m/>
    <m/>
    <s v="Trade Show"/>
    <m/>
    <m/>
    <m/>
    <m/>
    <m/>
    <x v="2052"/>
    <x v="0"/>
    <b v="0"/>
    <m/>
    <m/>
    <m/>
    <s v="0055A000008zqzaQAA"/>
    <m/>
    <m/>
    <m/>
    <s v="0033100002vk4J2AAI"/>
    <s v="System"/>
    <s v="Rebel"/>
    <m/>
    <m/>
    <s v="0125A000001ESVfQAO"/>
    <b v="0"/>
    <m/>
    <b v="0"/>
    <m/>
    <m/>
    <x v="0"/>
    <b v="0"/>
    <d v="2021-06-29T20:34:54"/>
    <s v="0055A00000BctN2QAJ"/>
    <m/>
    <b v="0"/>
    <x v="0"/>
    <m/>
    <m/>
    <n v="104550"/>
    <m/>
    <x v="2"/>
    <n v="0"/>
    <n v="0"/>
  </r>
  <r>
    <s v="0015A00002GmI1ZQAV"/>
    <b v="0"/>
    <m/>
    <b v="0"/>
    <m/>
    <m/>
    <m/>
    <x v="31"/>
    <b v="1"/>
    <s v="Other"/>
    <m/>
    <m/>
    <m/>
    <m/>
    <s v="005i0000000fpvQAAQ"/>
    <b v="0"/>
    <d v="2019-12-06T19:03:20"/>
    <m/>
    <b v="0"/>
    <m/>
    <m/>
    <b v="0"/>
    <d v="2019-04-01T00:00:00"/>
    <n v="4"/>
    <n v="2019"/>
    <s v="Omitted"/>
    <s v="Omitted"/>
    <b v="0"/>
    <b v="0"/>
    <m/>
    <b v="0"/>
    <b v="0"/>
    <b v="0"/>
    <x v="15"/>
    <b v="0"/>
    <m/>
    <x v="0"/>
    <m/>
    <s v="0055A00000BclF5QAJ"/>
    <d v="2021-04-10T23:01:03"/>
    <m/>
    <d v="2020-03-12T17:36:07"/>
    <m/>
    <m/>
    <b v="0"/>
    <m/>
    <m/>
    <s v="Website"/>
    <m/>
    <m/>
    <m/>
    <m/>
    <m/>
    <x v="2053"/>
    <x v="0"/>
    <b v="0"/>
    <s v="test account"/>
    <m/>
    <m/>
    <s v="0055A00000BNXCfQAP"/>
    <m/>
    <s v="Biotherapeutics"/>
    <m/>
    <s v="0035A00003bb1gdQAA"/>
    <s v="System"/>
    <s v="Rebel"/>
    <m/>
    <m/>
    <s v="0125A000001ESVfQAO"/>
    <b v="0"/>
    <m/>
    <b v="0"/>
    <m/>
    <m/>
    <x v="0"/>
    <b v="0"/>
    <d v="2021-06-29T20:34:55"/>
    <s v="0055A00000BctN7QAJ"/>
    <m/>
    <b v="0"/>
    <x v="0"/>
    <m/>
    <m/>
    <m/>
    <m/>
    <x v="0"/>
    <n v="0"/>
    <n v="0"/>
  </r>
  <r>
    <s v="0015A00001taaMKQAY"/>
    <b v="0"/>
    <m/>
    <b v="0"/>
    <m/>
    <m/>
    <m/>
    <x v="31"/>
    <b v="1"/>
    <s v="Other"/>
    <m/>
    <s v="0035A00003QWrnaQAD"/>
    <m/>
    <m/>
    <s v="0055A000008iLoJQAU"/>
    <b v="0"/>
    <d v="2019-01-25T19:45:16"/>
    <m/>
    <b v="0"/>
    <m/>
    <m/>
    <b v="0"/>
    <d v="2019-04-01T00:00:00"/>
    <n v="4"/>
    <n v="2019"/>
    <s v="Omitted"/>
    <s v="Omitted"/>
    <b v="0"/>
    <b v="0"/>
    <m/>
    <b v="0"/>
    <b v="0"/>
    <b v="0"/>
    <x v="26"/>
    <b v="0"/>
    <m/>
    <x v="0"/>
    <d v="2019-10-29T00:00:00"/>
    <s v="0055A00000BclF5QAJ"/>
    <d v="2021-04-11T19:52:07"/>
    <m/>
    <d v="2019-02-08T19:15:15"/>
    <m/>
    <m/>
    <b v="0"/>
    <m/>
    <m/>
    <s v="Inside Sales"/>
    <m/>
    <m/>
    <m/>
    <m/>
    <m/>
    <x v="2054"/>
    <x v="0"/>
    <b v="0"/>
    <s v="fake opportunity for quoting purposes"/>
    <m/>
    <m/>
    <s v="0055A000008iLoJQAU"/>
    <s v="01s5A000005x0vsQAA"/>
    <m/>
    <m/>
    <s v="0035A00003QWrnaQAD"/>
    <s v="Consumables"/>
    <s v="ZipChip"/>
    <m/>
    <m/>
    <s v="0125A000001ESVfQAO"/>
    <b v="0"/>
    <m/>
    <b v="0"/>
    <m/>
    <m/>
    <x v="0"/>
    <b v="0"/>
    <d v="2021-06-29T20:34:54"/>
    <m/>
    <m/>
    <b v="0"/>
    <x v="0"/>
    <m/>
    <m/>
    <n v="13195"/>
    <m/>
    <x v="2"/>
    <n v="0"/>
    <n v="0"/>
  </r>
  <r>
    <s v="0015A000023E2jPQAS"/>
    <b v="0"/>
    <m/>
    <b v="0"/>
    <s v="7015A000001OxJmQAK"/>
    <m/>
    <m/>
    <x v="10"/>
    <b v="1"/>
    <s v="Contact has moved"/>
    <m/>
    <s v="0035A00003KsXfHQAV"/>
    <m/>
    <m/>
    <s v="00531000007KAu8AAG"/>
    <b v="0"/>
    <d v="2018-10-02T12:23:40"/>
    <m/>
    <b v="0"/>
    <m/>
    <m/>
    <b v="0"/>
    <d v="2021-04-01T00:00:00"/>
    <n v="4"/>
    <n v="2021"/>
    <s v="Omitted"/>
    <s v="Omitted"/>
    <b v="0"/>
    <b v="0"/>
    <m/>
    <b v="0"/>
    <b v="0"/>
    <b v="0"/>
    <x v="26"/>
    <b v="0"/>
    <m/>
    <x v="0"/>
    <m/>
    <s v="0055A00000BclF5QAJ"/>
    <d v="2021-04-11T20:07:09"/>
    <m/>
    <d v="2020-02-14T11:01:50"/>
    <m/>
    <m/>
    <b v="0"/>
    <m/>
    <m/>
    <s v="Field Sales"/>
    <m/>
    <m/>
    <m/>
    <m/>
    <m/>
    <x v="2055"/>
    <x v="0"/>
    <b v="0"/>
    <m/>
    <m/>
    <m/>
    <s v="00531000007KAu8AAG"/>
    <s v="01s31000003qafeAAA"/>
    <m/>
    <m/>
    <s v="0035A00003KsXfHQAV"/>
    <s v="System"/>
    <s v="ZipChip"/>
    <m/>
    <m/>
    <s v="0125A000001ESVfQAO"/>
    <b v="0"/>
    <m/>
    <b v="0"/>
    <m/>
    <m/>
    <x v="0"/>
    <b v="0"/>
    <d v="2021-06-29T20:34:54"/>
    <s v="0055A00000Bd4jEQAR"/>
    <m/>
    <b v="0"/>
    <x v="0"/>
    <m/>
    <m/>
    <m/>
    <m/>
    <x v="0"/>
    <n v="0"/>
    <n v="0"/>
  </r>
  <r>
    <s v="0015A000023E2aCQAS"/>
    <b v="0"/>
    <m/>
    <b v="0"/>
    <m/>
    <m/>
    <m/>
    <x v="10"/>
    <b v="1"/>
    <s v="Contact has moved"/>
    <m/>
    <s v="0035A00003PFdEMQA1"/>
    <m/>
    <m/>
    <s v="00531000007KAu8AAG"/>
    <b v="0"/>
    <d v="2018-12-03T10:55:01"/>
    <m/>
    <b v="0"/>
    <m/>
    <m/>
    <b v="0"/>
    <d v="2021-04-01T00:00:00"/>
    <n v="4"/>
    <n v="2021"/>
    <s v="Omitted"/>
    <s v="Omitted"/>
    <b v="0"/>
    <b v="0"/>
    <m/>
    <b v="0"/>
    <b v="0"/>
    <b v="0"/>
    <x v="15"/>
    <b v="0"/>
    <m/>
    <x v="0"/>
    <m/>
    <s v="0055A00000BclF5QAJ"/>
    <d v="2021-04-10T23:01:03"/>
    <m/>
    <d v="2020-08-20T10:24:48"/>
    <m/>
    <m/>
    <b v="0"/>
    <m/>
    <m/>
    <s v="Website"/>
    <m/>
    <m/>
    <m/>
    <m/>
    <m/>
    <x v="2056"/>
    <x v="0"/>
    <b v="0"/>
    <m/>
    <m/>
    <m/>
    <s v="00531000007KAu8AAG"/>
    <s v="01s31000003qafeAAA"/>
    <s v="Biotherapeutics"/>
    <m/>
    <s v="0035A00003PFdEMQA1"/>
    <s v="System"/>
    <s v="ZipChip"/>
    <m/>
    <m/>
    <s v="0125A000001ESVfQAO"/>
    <b v="0"/>
    <m/>
    <b v="0"/>
    <m/>
    <m/>
    <x v="0"/>
    <b v="0"/>
    <d v="2021-06-29T20:34:54"/>
    <s v="0055A00000Bd4jEQAR"/>
    <m/>
    <b v="0"/>
    <x v="0"/>
    <m/>
    <m/>
    <m/>
    <m/>
    <x v="0"/>
    <n v="0"/>
    <n v="0"/>
  </r>
  <r>
    <s v="0015A00001yYGWpQAO"/>
    <b v="0"/>
    <m/>
    <b v="0"/>
    <s v="7015A000001OxJmQAK"/>
    <m/>
    <m/>
    <x v="31"/>
    <b v="1"/>
    <s v="Duplicate opportunity"/>
    <m/>
    <s v="0035A00003HwzBMQAZ"/>
    <m/>
    <m/>
    <s v="0055A000008iLoOQAU"/>
    <b v="0"/>
    <d v="2018-10-26T19:06:07"/>
    <m/>
    <b v="0"/>
    <m/>
    <m/>
    <b v="0"/>
    <d v="2019-04-01T00:00:00"/>
    <n v="4"/>
    <n v="2019"/>
    <s v="Omitted"/>
    <s v="Omitted"/>
    <b v="0"/>
    <b v="0"/>
    <m/>
    <b v="0"/>
    <b v="0"/>
    <b v="0"/>
    <x v="15"/>
    <b v="0"/>
    <m/>
    <x v="0"/>
    <d v="2021-04-02T00:00:00"/>
    <s v="0055A00000BclF5QAJ"/>
    <d v="2021-04-10T23:01:03"/>
    <m/>
    <d v="2019-02-08T19:12:34"/>
    <m/>
    <m/>
    <b v="0"/>
    <m/>
    <m/>
    <s v="Webinar"/>
    <m/>
    <m/>
    <m/>
    <m/>
    <m/>
    <x v="2057"/>
    <x v="0"/>
    <b v="0"/>
    <m/>
    <m/>
    <m/>
    <s v="0055A000008iLoJQAU"/>
    <m/>
    <m/>
    <m/>
    <m/>
    <s v="System"/>
    <s v="ZipChip"/>
    <m/>
    <m/>
    <s v="0125A000001ESVfQAO"/>
    <b v="0"/>
    <m/>
    <b v="0"/>
    <m/>
    <m/>
    <x v="0"/>
    <b v="0"/>
    <d v="2021-06-29T20:34:54"/>
    <m/>
    <m/>
    <b v="0"/>
    <x v="0"/>
    <m/>
    <m/>
    <m/>
    <m/>
    <x v="0"/>
    <n v="0"/>
    <n v="0"/>
  </r>
  <r>
    <s v="0015A00001yYGWpQAO"/>
    <b v="0"/>
    <m/>
    <b v="0"/>
    <m/>
    <m/>
    <m/>
    <x v="31"/>
    <b v="1"/>
    <s v="Lost or No Budget"/>
    <m/>
    <m/>
    <m/>
    <m/>
    <s v="0055A000006HDY9QAO"/>
    <b v="0"/>
    <d v="2018-04-09T15:16:06"/>
    <m/>
    <b v="0"/>
    <m/>
    <m/>
    <b v="0"/>
    <d v="2019-04-01T00:00:00"/>
    <n v="4"/>
    <n v="2019"/>
    <s v="Omitted"/>
    <s v="Omitted"/>
    <b v="0"/>
    <b v="0"/>
    <m/>
    <b v="0"/>
    <b v="0"/>
    <b v="0"/>
    <x v="26"/>
    <b v="0"/>
    <m/>
    <x v="0"/>
    <m/>
    <s v="0055A00000BclF5QAJ"/>
    <d v="2021-04-10T23:01:03"/>
    <m/>
    <d v="2020-05-05T17:47:32"/>
    <m/>
    <m/>
    <b v="0"/>
    <m/>
    <m/>
    <s v="Website"/>
    <m/>
    <m/>
    <m/>
    <m/>
    <m/>
    <x v="2058"/>
    <x v="0"/>
    <b v="0"/>
    <m/>
    <m/>
    <m/>
    <s v="0055A000008iLoJQAU"/>
    <m/>
    <m/>
    <m/>
    <s v="0035A00003Goq0hQAB"/>
    <s v="System"/>
    <s v="ZipChip"/>
    <m/>
    <m/>
    <s v="0125A000001ESVfQAO"/>
    <b v="0"/>
    <m/>
    <b v="0"/>
    <m/>
    <m/>
    <x v="0"/>
    <b v="0"/>
    <d v="2021-06-29T20:34:54"/>
    <m/>
    <m/>
    <b v="0"/>
    <x v="0"/>
    <m/>
    <m/>
    <m/>
    <m/>
    <x v="0"/>
    <n v="0"/>
    <n v="0"/>
  </r>
  <r>
    <s v="0015A00001xP8FxQAK"/>
    <b v="0"/>
    <m/>
    <b v="0"/>
    <m/>
    <m/>
    <m/>
    <x v="163"/>
    <b v="1"/>
    <s v="Non Responsive"/>
    <m/>
    <s v="0035A00003EXNMcQAP"/>
    <m/>
    <m/>
    <s v="00531000007KAu8AAG"/>
    <b v="0"/>
    <d v="2017-10-09T19:59:33"/>
    <m/>
    <b v="0"/>
    <m/>
    <m/>
    <b v="0"/>
    <d v="2018-04-01T00:00:00"/>
    <n v="4"/>
    <n v="2018"/>
    <s v="Omitted"/>
    <s v="Omitted"/>
    <b v="0"/>
    <b v="0"/>
    <m/>
    <b v="0"/>
    <b v="0"/>
    <b v="0"/>
    <x v="17"/>
    <b v="0"/>
    <m/>
    <x v="0"/>
    <d v="2019-04-19T00:00:00"/>
    <s v="0055A00000BclF5QAJ"/>
    <d v="2021-04-11T20:07:09"/>
    <m/>
    <d v="2019-06-11T20:11:43"/>
    <m/>
    <m/>
    <b v="0"/>
    <m/>
    <s v="Cell Lysates"/>
    <s v="Field Sales"/>
    <m/>
    <m/>
    <m/>
    <m/>
    <m/>
    <x v="2059"/>
    <x v="0"/>
    <b v="0"/>
    <m/>
    <m/>
    <m/>
    <s v="0055A000009sZg0QAE"/>
    <m/>
    <s v="Metabolomics"/>
    <m/>
    <s v="0035A00003EXNMcQAP"/>
    <s v="System"/>
    <s v="ZipChip"/>
    <m/>
    <m/>
    <s v="0125A000001ESVfQAO"/>
    <b v="0"/>
    <m/>
    <b v="0"/>
    <m/>
    <m/>
    <x v="0"/>
    <b v="0"/>
    <d v="2021-06-29T20:34:54"/>
    <m/>
    <m/>
    <b v="0"/>
    <x v="0"/>
    <m/>
    <m/>
    <m/>
    <m/>
    <x v="0"/>
    <n v="0"/>
    <n v="0"/>
  </r>
  <r>
    <s v="0013100001jb0YzAAI"/>
    <b v="0"/>
    <m/>
    <b v="0"/>
    <m/>
    <m/>
    <m/>
    <x v="9"/>
    <b v="1"/>
    <s v="Non Responsive"/>
    <m/>
    <s v="003310000366I10AAE"/>
    <m/>
    <m/>
    <s v="00531000007KAu8AAG"/>
    <b v="0"/>
    <d v="2017-10-06T18:52:06"/>
    <m/>
    <b v="0"/>
    <m/>
    <m/>
    <b v="0"/>
    <d v="2018-04-01T00:00:00"/>
    <n v="4"/>
    <n v="2018"/>
    <s v="Omitted"/>
    <s v="Omitted"/>
    <b v="0"/>
    <b v="0"/>
    <m/>
    <b v="0"/>
    <b v="0"/>
    <b v="0"/>
    <x v="17"/>
    <b v="0"/>
    <m/>
    <x v="0"/>
    <d v="2018-06-18T00:00:00"/>
    <s v="0055A00000BclF5QAJ"/>
    <d v="2021-04-11T20:06:15"/>
    <m/>
    <d v="2019-05-31T16:02:05"/>
    <m/>
    <m/>
    <b v="0"/>
    <m/>
    <s v="Metabolomics"/>
    <s v="Field Sales"/>
    <m/>
    <m/>
    <m/>
    <m/>
    <m/>
    <x v="2060"/>
    <x v="0"/>
    <b v="0"/>
    <m/>
    <m/>
    <m/>
    <s v="0055A000008zqzaQAA"/>
    <m/>
    <s v="Metabolomics"/>
    <m/>
    <s v="003310000366I10AAE"/>
    <s v="System"/>
    <s v="ZipChip"/>
    <m/>
    <m/>
    <s v="0125A000001ESVfQAO"/>
    <b v="0"/>
    <m/>
    <b v="0"/>
    <m/>
    <m/>
    <x v="0"/>
    <b v="0"/>
    <d v="2021-06-29T20:34:54"/>
    <s v="0055A00000BctN2QAJ"/>
    <m/>
    <b v="0"/>
    <x v="0"/>
    <m/>
    <m/>
    <n v="54805"/>
    <m/>
    <x v="2"/>
    <n v="0"/>
    <n v="0"/>
  </r>
  <r>
    <s v="0015A00001ztcpwQAA"/>
    <b v="0"/>
    <m/>
    <b v="0"/>
    <m/>
    <m/>
    <m/>
    <x v="31"/>
    <b v="1"/>
    <s v="Other"/>
    <m/>
    <s v="0035A00003TUSMYQA5"/>
    <m/>
    <m/>
    <s v="0055A000008iLoOQAU"/>
    <b v="0"/>
    <d v="2019-04-05T14:47:05"/>
    <m/>
    <b v="0"/>
    <m/>
    <m/>
    <b v="0"/>
    <d v="2019-04-01T00:00:00"/>
    <n v="4"/>
    <n v="2019"/>
    <s v="Omitted"/>
    <s v="Omitted"/>
    <b v="0"/>
    <b v="0"/>
    <m/>
    <b v="0"/>
    <b v="0"/>
    <b v="0"/>
    <x v="15"/>
    <b v="0"/>
    <s v="Auto-Ti"/>
    <x v="0"/>
    <m/>
    <s v="0055A00000BclF5QAJ"/>
    <d v="2021-04-10T23:01:03"/>
    <m/>
    <d v="2019-04-16T16:04:47"/>
    <m/>
    <m/>
    <b v="0"/>
    <m/>
    <m/>
    <s v="Website"/>
    <m/>
    <m/>
    <m/>
    <m/>
    <m/>
    <x v="2061"/>
    <x v="0"/>
    <b v="0"/>
    <s v="Sending samples to other group"/>
    <m/>
    <m/>
    <s v="0055A000009sZg0QAE"/>
    <s v="01s5A000005z9ixQAA"/>
    <s v="Biotherapeutics"/>
    <m/>
    <s v="0035A00003TUSMYQA5"/>
    <s v="System"/>
    <s v="ZipChip"/>
    <m/>
    <m/>
    <s v="0125A000001ESVfQAO"/>
    <b v="0"/>
    <m/>
    <b v="0"/>
    <m/>
    <m/>
    <x v="0"/>
    <b v="0"/>
    <d v="2021-06-29T20:34:54"/>
    <m/>
    <m/>
    <b v="0"/>
    <x v="0"/>
    <m/>
    <m/>
    <m/>
    <m/>
    <x v="0"/>
    <n v="0"/>
    <n v="0"/>
  </r>
  <r>
    <s v="0015A00002BpB0pQAF"/>
    <b v="0"/>
    <m/>
    <b v="0"/>
    <m/>
    <m/>
    <m/>
    <x v="350"/>
    <b v="1"/>
    <s v="Other"/>
    <m/>
    <m/>
    <m/>
    <m/>
    <s v="0055A000009GjocQAC"/>
    <b v="0"/>
    <d v="2019-05-15T13:45:47"/>
    <m/>
    <b v="0"/>
    <m/>
    <m/>
    <b v="0"/>
    <d v="2019-04-01T00:00:00"/>
    <n v="4"/>
    <n v="2019"/>
    <s v="Omitted"/>
    <s v="Omitted"/>
    <b v="0"/>
    <b v="0"/>
    <m/>
    <b v="0"/>
    <b v="0"/>
    <b v="0"/>
    <x v="15"/>
    <b v="0"/>
    <s v="Auto-Si"/>
    <x v="0"/>
    <d v="2019-05-15T00:00:00"/>
    <s v="0055A00000BclF5QAJ"/>
    <d v="2021-04-11T20:28:47"/>
    <m/>
    <d v="2019-09-27T17:11:34"/>
    <m/>
    <m/>
    <b v="0"/>
    <m/>
    <m/>
    <s v="Field Sales"/>
    <m/>
    <m/>
    <s v="Sciex"/>
    <s v="Triple Quad LC/MS (4500,5500,6500)"/>
    <m/>
    <x v="2062"/>
    <x v="0"/>
    <b v="0"/>
    <m/>
    <m/>
    <m/>
    <s v="0055A000009GjocQAC"/>
    <s v="01s5A000005z9ixQAA"/>
    <m/>
    <m/>
    <s v="0035A00003UZKsAQAX"/>
    <s v="System"/>
    <s v="ZipChip"/>
    <m/>
    <m/>
    <s v="0125A000001ESVfQAO"/>
    <b v="0"/>
    <m/>
    <b v="0"/>
    <m/>
    <m/>
    <x v="0"/>
    <b v="0"/>
    <d v="2021-06-29T20:34:54"/>
    <m/>
    <m/>
    <b v="0"/>
    <x v="0"/>
    <m/>
    <m/>
    <n v="80000"/>
    <m/>
    <x v="2"/>
    <n v="0"/>
    <n v="0"/>
  </r>
  <r>
    <s v="0015A00002CwAT3QAN"/>
    <b v="0"/>
    <m/>
    <b v="0"/>
    <m/>
    <m/>
    <m/>
    <x v="238"/>
    <b v="1"/>
    <s v="Other"/>
    <m/>
    <m/>
    <m/>
    <m/>
    <s v="0055A000009GjocQAC"/>
    <b v="0"/>
    <d v="2019-06-11T13:33:43"/>
    <m/>
    <b v="0"/>
    <m/>
    <m/>
    <b v="0"/>
    <d v="2019-04-01T00:00:00"/>
    <n v="4"/>
    <n v="2019"/>
    <s v="Omitted"/>
    <s v="Omitted"/>
    <b v="0"/>
    <b v="0"/>
    <m/>
    <b v="0"/>
    <b v="0"/>
    <b v="0"/>
    <x v="15"/>
    <b v="0"/>
    <s v="Auto-Si"/>
    <x v="0"/>
    <m/>
    <s v="0055A00000BclF5QAJ"/>
    <d v="2021-04-11T20:33:11"/>
    <m/>
    <d v="2019-11-11T03:17:49"/>
    <m/>
    <m/>
    <b v="0"/>
    <m/>
    <m/>
    <s v="Field Sales"/>
    <m/>
    <m/>
    <s v="Sciex"/>
    <s v="QTRAP (4500,5500,6500)"/>
    <m/>
    <x v="2063"/>
    <x v="0"/>
    <b v="0"/>
    <m/>
    <m/>
    <m/>
    <s v="0055A000009GjocQAC"/>
    <s v="01s5A000005z9ixQAA"/>
    <m/>
    <m/>
    <s v="0035A00003VxdZjQAJ"/>
    <s v="System"/>
    <s v="ZipChip"/>
    <m/>
    <m/>
    <s v="0125A000001ESVfQAO"/>
    <b v="0"/>
    <m/>
    <b v="0"/>
    <m/>
    <m/>
    <x v="0"/>
    <b v="0"/>
    <d v="2021-06-29T20:34:54"/>
    <m/>
    <m/>
    <b v="0"/>
    <x v="0"/>
    <m/>
    <m/>
    <n v="85000"/>
    <m/>
    <x v="2"/>
    <n v="0"/>
    <n v="0"/>
  </r>
  <r>
    <s v="0013100001jStVZAA0"/>
    <b v="0"/>
    <m/>
    <b v="0"/>
    <s v="7015A000001qXCFQA2"/>
    <m/>
    <m/>
    <x v="39"/>
    <b v="1"/>
    <s v="Competitive product"/>
    <m/>
    <s v="0035A00003TBd4dQAD"/>
    <m/>
    <m/>
    <s v="005i0000000fpvQAAQ"/>
    <b v="0"/>
    <d v="2019-12-18T23:11:34"/>
    <m/>
    <b v="0"/>
    <m/>
    <m/>
    <b v="0"/>
    <d v="2020-04-01T00:00:00"/>
    <n v="4"/>
    <n v="2020"/>
    <s v="Omitted"/>
    <s v="Omitted"/>
    <b v="0"/>
    <b v="0"/>
    <m/>
    <b v="0"/>
    <b v="0"/>
    <b v="0"/>
    <x v="15"/>
    <b v="0"/>
    <s v="Auto-Classic"/>
    <x v="0"/>
    <d v="2020-03-11T00:00:00"/>
    <s v="0055A00000BclF5QAJ"/>
    <d v="2021-04-10T23:01:03"/>
    <m/>
    <d v="2020-06-10T21:09:19"/>
    <m/>
    <m/>
    <b v="0"/>
    <m/>
    <m/>
    <s v="Trade Show"/>
    <m/>
    <m/>
    <s v="Thermo"/>
    <s v="QE Plus, HF, HF-X  (NO biopharma)"/>
    <m/>
    <x v="2064"/>
    <x v="0"/>
    <b v="0"/>
    <m/>
    <m/>
    <m/>
    <s v="0055A000008iLmcQAE"/>
    <s v="01s5A000005z9ixQAA"/>
    <s v="Biotherapeutics"/>
    <m/>
    <s v="0035A00003TBd4dQAD"/>
    <s v="System"/>
    <s v="ZipChip"/>
    <m/>
    <m/>
    <s v="0125A000001ESVfQAO"/>
    <b v="0"/>
    <m/>
    <b v="0"/>
    <m/>
    <m/>
    <x v="0"/>
    <b v="0"/>
    <d v="2021-06-29T20:34:55"/>
    <m/>
    <m/>
    <b v="0"/>
    <x v="0"/>
    <m/>
    <m/>
    <m/>
    <m/>
    <x v="0"/>
    <n v="0"/>
    <n v="0"/>
  </r>
  <r>
    <s v="0015A000029WICzQAO"/>
    <b v="0"/>
    <m/>
    <b v="0"/>
    <m/>
    <m/>
    <m/>
    <x v="10"/>
    <b v="1"/>
    <s v="Contact has moved"/>
    <m/>
    <s v="0035A00003Qzst8QAB"/>
    <m/>
    <m/>
    <s v="00531000007KAu8AAG"/>
    <b v="0"/>
    <d v="2019-02-25T10:42:57"/>
    <m/>
    <b v="0"/>
    <m/>
    <m/>
    <b v="0"/>
    <d v="2021-04-01T00:00:00"/>
    <n v="4"/>
    <n v="2021"/>
    <s v="Omitted"/>
    <s v="Omitted"/>
    <b v="0"/>
    <b v="0"/>
    <m/>
    <b v="0"/>
    <b v="0"/>
    <b v="0"/>
    <x v="15"/>
    <b v="0"/>
    <s v="Auto-Classic"/>
    <x v="0"/>
    <m/>
    <s v="0055A00000BclF5QAJ"/>
    <d v="2021-04-11T20:07:09"/>
    <m/>
    <d v="2021-03-25T11:00:18"/>
    <m/>
    <m/>
    <b v="0"/>
    <m/>
    <m/>
    <s v="Field Sales"/>
    <m/>
    <m/>
    <s v="Thermo"/>
    <s v="QE EMR UHMR (Plus, HF, HF-X with BioPharma)"/>
    <m/>
    <x v="2065"/>
    <x v="0"/>
    <b v="0"/>
    <m/>
    <m/>
    <m/>
    <s v="00531000007KAu8AAG"/>
    <s v="01s5A000005xBsuQAE"/>
    <s v="Biotherapeutics"/>
    <m/>
    <s v="0035A00003Qzst8QAB"/>
    <s v="System"/>
    <s v="ZipChip"/>
    <m/>
    <m/>
    <s v="0125A000001ESVfQAO"/>
    <b v="0"/>
    <m/>
    <b v="0"/>
    <m/>
    <m/>
    <x v="0"/>
    <b v="0"/>
    <d v="2021-06-29T20:34:54"/>
    <s v="0055A00000Bd4jEQAR"/>
    <m/>
    <b v="0"/>
    <x v="0"/>
    <m/>
    <m/>
    <n v="70950"/>
    <m/>
    <x v="2"/>
    <n v="0"/>
    <n v="0"/>
  </r>
  <r>
    <s v="0013100001p5ATcAAM"/>
    <b v="0"/>
    <m/>
    <b v="0"/>
    <m/>
    <m/>
    <m/>
    <x v="351"/>
    <b v="1"/>
    <s v="Non Responsive"/>
    <m/>
    <s v="0035A00003TS9xPQAT"/>
    <m/>
    <m/>
    <s v="00531000007KAu8AAG"/>
    <b v="0"/>
    <d v="2019-03-21T08:59:02"/>
    <m/>
    <b v="0"/>
    <m/>
    <m/>
    <b v="0"/>
    <d v="2020-04-01T00:00:00"/>
    <n v="4"/>
    <n v="2020"/>
    <s v="Omitted"/>
    <s v="Omitted"/>
    <b v="0"/>
    <b v="0"/>
    <m/>
    <b v="0"/>
    <b v="0"/>
    <b v="0"/>
    <x v="15"/>
    <b v="0"/>
    <s v="Auto-Classic"/>
    <x v="0"/>
    <d v="2019-08-28T00:00:00"/>
    <s v="0055A00000BclF5QAJ"/>
    <d v="2021-04-10T23:01:03"/>
    <m/>
    <d v="2020-11-14T16:45:09"/>
    <m/>
    <m/>
    <b v="0"/>
    <m/>
    <m/>
    <s v="Trade Show"/>
    <m/>
    <m/>
    <s v="Thermo"/>
    <s v="QE EMR UHMR (Plus, HF, HF-X with BioPharma)"/>
    <m/>
    <x v="2066"/>
    <x v="0"/>
    <b v="0"/>
    <m/>
    <m/>
    <m/>
    <s v="00531000007KAu8AAG"/>
    <m/>
    <m/>
    <m/>
    <s v="0035A00003TS9xPQAT"/>
    <s v="System"/>
    <s v="ZipChip"/>
    <m/>
    <m/>
    <s v="0125A000001ESVfQAO"/>
    <b v="0"/>
    <m/>
    <b v="0"/>
    <m/>
    <m/>
    <x v="0"/>
    <b v="0"/>
    <d v="2021-06-29T20:34:54"/>
    <s v="0055A00000Bd4jEQAR"/>
    <m/>
    <b v="0"/>
    <x v="0"/>
    <m/>
    <m/>
    <m/>
    <m/>
    <x v="0"/>
    <n v="0"/>
    <n v="0"/>
  </r>
  <r>
    <s v="0015A00002CwNGJQA3"/>
    <b v="0"/>
    <m/>
    <b v="0"/>
    <m/>
    <m/>
    <m/>
    <x v="31"/>
    <b v="1"/>
    <s v="Other"/>
    <m/>
    <m/>
    <m/>
    <m/>
    <s v="0055A000009GjocQAC"/>
    <b v="0"/>
    <d v="2019-06-12T15:32:31"/>
    <m/>
    <b v="0"/>
    <m/>
    <m/>
    <b v="0"/>
    <d v="2019-04-01T00:00:00"/>
    <n v="4"/>
    <n v="2019"/>
    <s v="Omitted"/>
    <s v="Omitted"/>
    <b v="0"/>
    <b v="0"/>
    <m/>
    <b v="0"/>
    <b v="0"/>
    <b v="0"/>
    <x v="15"/>
    <b v="0"/>
    <s v="Auto-Classic"/>
    <x v="0"/>
    <d v="2019-10-07T00:00:00"/>
    <s v="0055A00000BclF5QAJ"/>
    <d v="2021-04-11T20:07:09"/>
    <m/>
    <d v="2019-10-07T15:10:08"/>
    <m/>
    <m/>
    <b v="0"/>
    <m/>
    <m/>
    <s v="Field Sales"/>
    <m/>
    <m/>
    <s v="Thermo"/>
    <s v="QE Plus, HF, HF-X  (NO biopharma)"/>
    <m/>
    <x v="2067"/>
    <x v="0"/>
    <b v="0"/>
    <s v="not compatible with regulated environement"/>
    <s v="SCIEX 6500+"/>
    <m/>
    <s v="0055A000009GjocQAC"/>
    <s v="01s5A000005z9ixQAA"/>
    <s v="Metabolomics"/>
    <m/>
    <s v="0035A00003Vxqu4QAB"/>
    <s v="System"/>
    <s v="ZipChip"/>
    <m/>
    <m/>
    <s v="0125A000001ESVfQAO"/>
    <b v="0"/>
    <m/>
    <b v="0"/>
    <m/>
    <m/>
    <x v="0"/>
    <b v="0"/>
    <d v="2021-06-29T20:34:54"/>
    <m/>
    <m/>
    <b v="0"/>
    <x v="0"/>
    <m/>
    <m/>
    <n v="85000"/>
    <m/>
    <x v="2"/>
    <n v="0"/>
    <n v="0"/>
  </r>
  <r>
    <s v="0015A00001yXU6gQAG"/>
    <b v="0"/>
    <m/>
    <b v="0"/>
    <m/>
    <m/>
    <m/>
    <x v="10"/>
    <b v="1"/>
    <s v="Other"/>
    <m/>
    <m/>
    <m/>
    <m/>
    <s v="00531000007KAu8AAG"/>
    <b v="0"/>
    <d v="2019-04-16T08:52:50"/>
    <m/>
    <b v="0"/>
    <m/>
    <m/>
    <b v="0"/>
    <d v="2021-04-01T00:00:00"/>
    <n v="4"/>
    <n v="2021"/>
    <s v="Omitted"/>
    <s v="Omitted"/>
    <b v="0"/>
    <b v="0"/>
    <m/>
    <b v="0"/>
    <b v="0"/>
    <b v="0"/>
    <x v="15"/>
    <b v="0"/>
    <s v="Auto-Classic"/>
    <x v="0"/>
    <m/>
    <s v="0055A00000BclF5QAJ"/>
    <d v="2021-04-11T20:33:11"/>
    <m/>
    <d v="2020-08-20T11:43:11"/>
    <m/>
    <m/>
    <b v="0"/>
    <m/>
    <m/>
    <s v="Inside Sales"/>
    <m/>
    <m/>
    <s v="Thermo"/>
    <m/>
    <m/>
    <x v="2068"/>
    <x v="0"/>
    <b v="0"/>
    <m/>
    <s v="Orbi Velos"/>
    <m/>
    <s v="00531000007KAu8AAG"/>
    <m/>
    <s v="Metabolomics"/>
    <m/>
    <s v="0035A00003UXHrBQAX"/>
    <s v="System"/>
    <s v="ZipChip"/>
    <m/>
    <m/>
    <s v="0125A000001ESVfQAO"/>
    <b v="0"/>
    <m/>
    <b v="0"/>
    <m/>
    <m/>
    <x v="0"/>
    <b v="0"/>
    <d v="2021-06-29T20:34:54"/>
    <s v="0055A00000Bd4jEQAR"/>
    <m/>
    <b v="0"/>
    <x v="0"/>
    <m/>
    <m/>
    <m/>
    <m/>
    <x v="0"/>
    <n v="0"/>
    <n v="0"/>
  </r>
  <r>
    <s v="0015A00002BpB0pQAF"/>
    <b v="0"/>
    <m/>
    <b v="0"/>
    <m/>
    <m/>
    <m/>
    <x v="350"/>
    <b v="1"/>
    <s v="Incompatible Mass Spec"/>
    <m/>
    <m/>
    <m/>
    <m/>
    <s v="0055A000009GjocQAC"/>
    <b v="0"/>
    <d v="2019-05-15T13:41:34"/>
    <m/>
    <b v="0"/>
    <m/>
    <m/>
    <b v="0"/>
    <d v="2019-04-01T00:00:00"/>
    <n v="4"/>
    <n v="2019"/>
    <s v="Omitted"/>
    <s v="Omitted"/>
    <b v="0"/>
    <b v="0"/>
    <m/>
    <b v="0"/>
    <b v="0"/>
    <b v="0"/>
    <x v="15"/>
    <b v="0"/>
    <s v="Auto-Si"/>
    <x v="0"/>
    <d v="2019-06-10T00:00:00"/>
    <s v="0055A00000BclF5QAJ"/>
    <d v="2021-04-11T20:29:35"/>
    <m/>
    <d v="2019-11-11T03:14:12"/>
    <m/>
    <m/>
    <b v="0"/>
    <m/>
    <m/>
    <s v="Field Sales"/>
    <m/>
    <m/>
    <s v="Thermo"/>
    <s v="QE EMR UHMR (Plus, HF, HF-X with BioPharma)"/>
    <m/>
    <x v="2069"/>
    <x v="0"/>
    <b v="0"/>
    <m/>
    <s v="SCIEX 4000,4500,5000,5500,6500+"/>
    <s v="small molecule"/>
    <s v="0055A000009GjocQAC"/>
    <s v="01s5A000005z9ixQAA"/>
    <m/>
    <m/>
    <s v="0035A00003UZKrHQAX"/>
    <s v="System"/>
    <s v="ZipChip"/>
    <m/>
    <m/>
    <s v="0125A000001ESVfQAO"/>
    <b v="0"/>
    <m/>
    <b v="0"/>
    <m/>
    <m/>
    <x v="0"/>
    <b v="0"/>
    <d v="2021-06-29T20:34:54"/>
    <m/>
    <m/>
    <b v="0"/>
    <x v="0"/>
    <m/>
    <m/>
    <n v="80000"/>
    <m/>
    <x v="2"/>
    <n v="0"/>
    <n v="0"/>
  </r>
  <r>
    <s v="0015A00002CT4wzQAD"/>
    <b v="0"/>
    <m/>
    <b v="0"/>
    <m/>
    <m/>
    <m/>
    <x v="31"/>
    <b v="1"/>
    <s v="Lost or No Budget"/>
    <m/>
    <s v="0035A00003VDX5FQAX"/>
    <m/>
    <m/>
    <s v="0055A000008iLoOQAU"/>
    <b v="0"/>
    <d v="2019-05-16T15:25:35"/>
    <m/>
    <b v="0"/>
    <m/>
    <m/>
    <b v="0"/>
    <d v="2019-04-01T00:00:00"/>
    <n v="4"/>
    <n v="2019"/>
    <s v="Omitted"/>
    <s v="Omitted"/>
    <b v="0"/>
    <b v="0"/>
    <m/>
    <b v="0"/>
    <b v="0"/>
    <b v="0"/>
    <x v="15"/>
    <b v="0"/>
    <s v="Manual-Classic"/>
    <x v="0"/>
    <d v="2019-05-14T00:00:00"/>
    <s v="0055A00000BclF5QAJ"/>
    <d v="2021-04-11T20:07:09"/>
    <m/>
    <d v="2019-06-28T17:15:21"/>
    <m/>
    <m/>
    <b v="0"/>
    <m/>
    <m/>
    <s v="Field Sales"/>
    <m/>
    <m/>
    <s v="Thermo"/>
    <s v="QE Plus, HF, HF-X  (NO biopharma)"/>
    <m/>
    <x v="2070"/>
    <x v="0"/>
    <b v="0"/>
    <m/>
    <m/>
    <m/>
    <s v="0055A000009sZg0QAE"/>
    <m/>
    <s v="Biotherapeutics"/>
    <m/>
    <s v="0035A00003VDX5FQAX"/>
    <s v="System"/>
    <s v="ZipChip"/>
    <m/>
    <m/>
    <s v="0125A000001ESVfQAO"/>
    <b v="0"/>
    <m/>
    <b v="0"/>
    <m/>
    <m/>
    <x v="0"/>
    <b v="0"/>
    <d v="2021-06-29T20:34:54"/>
    <m/>
    <m/>
    <b v="0"/>
    <x v="0"/>
    <m/>
    <m/>
    <m/>
    <m/>
    <x v="0"/>
    <n v="0"/>
    <n v="0"/>
  </r>
  <r>
    <s v="0013100001p58c2AAA"/>
    <b v="0"/>
    <m/>
    <b v="0"/>
    <m/>
    <m/>
    <m/>
    <x v="10"/>
    <b v="1"/>
    <s v="Duplicate opportunity"/>
    <m/>
    <s v="0035A00003YwtF8QAJ"/>
    <m/>
    <m/>
    <s v="0055A000008iLoOQAU"/>
    <b v="0"/>
    <d v="2019-10-07T15:09:30"/>
    <m/>
    <b v="0"/>
    <m/>
    <m/>
    <b v="0"/>
    <d v="2021-04-01T00:00:00"/>
    <n v="4"/>
    <n v="2021"/>
    <s v="Omitted"/>
    <s v="Omitted"/>
    <b v="0"/>
    <b v="0"/>
    <m/>
    <b v="0"/>
    <b v="0"/>
    <b v="0"/>
    <x v="17"/>
    <b v="0"/>
    <s v="Auto-Classic"/>
    <x v="0"/>
    <m/>
    <s v="0055A00000BclF5QAJ"/>
    <d v="2021-04-10T23:01:03"/>
    <m/>
    <d v="2020-08-21T09:43:05"/>
    <m/>
    <m/>
    <b v="0"/>
    <m/>
    <m/>
    <s v="Sales Seminar"/>
    <m/>
    <m/>
    <s v="Thermo"/>
    <s v="QE EMR UHMR (Plus, HF, HF-X with BioPharma)"/>
    <m/>
    <x v="2071"/>
    <x v="0"/>
    <b v="0"/>
    <m/>
    <m/>
    <s v="Protein Complexes"/>
    <s v="00531000007KAu8AAG"/>
    <s v="01s5A000005z9ixQAA"/>
    <m/>
    <m/>
    <s v="0035A00003YwtF8QAJ"/>
    <s v="System"/>
    <s v="ZipChip"/>
    <m/>
    <m/>
    <s v="0125A000001ESVfQAO"/>
    <b v="0"/>
    <m/>
    <b v="0"/>
    <m/>
    <s v="0035A00003YwtF8QAJ"/>
    <x v="0"/>
    <b v="0"/>
    <d v="2021-06-29T20:34:54"/>
    <s v="0055A00000Bd4jEQAR"/>
    <m/>
    <b v="0"/>
    <x v="0"/>
    <m/>
    <m/>
    <m/>
    <m/>
    <x v="0"/>
    <n v="0"/>
    <n v="0"/>
  </r>
  <r>
    <s v="0015A00002GoE4JQAV"/>
    <b v="0"/>
    <m/>
    <b v="0"/>
    <m/>
    <m/>
    <m/>
    <x v="31"/>
    <b v="1"/>
    <s v="Lost or No Budget"/>
    <m/>
    <s v="0035A00003bZOKDQA4"/>
    <m/>
    <m/>
    <s v="005i0000000fpvQAAQ"/>
    <b v="0"/>
    <d v="2019-12-21T19:53:40"/>
    <m/>
    <b v="0"/>
    <m/>
    <m/>
    <b v="0"/>
    <d v="2019-04-01T00:00:00"/>
    <n v="4"/>
    <n v="2019"/>
    <s v="Omitted"/>
    <s v="Omitted"/>
    <b v="0"/>
    <b v="0"/>
    <m/>
    <b v="0"/>
    <b v="0"/>
    <b v="0"/>
    <x v="15"/>
    <b v="0"/>
    <m/>
    <x v="0"/>
    <m/>
    <s v="0055A00000BclF5QAJ"/>
    <d v="2021-04-11T20:22:51"/>
    <m/>
    <d v="2021-02-08T18:23:00"/>
    <m/>
    <m/>
    <b v="0"/>
    <m/>
    <m/>
    <s v="Website"/>
    <m/>
    <m/>
    <m/>
    <m/>
    <m/>
    <x v="2072"/>
    <x v="0"/>
    <b v="0"/>
    <m/>
    <m/>
    <m/>
    <s v="0055A000008zqzaQAA"/>
    <m/>
    <s v="Biotherapeutics"/>
    <m/>
    <s v="0035A00003bZOKDQA4"/>
    <m/>
    <s v="Rebel"/>
    <m/>
    <m/>
    <s v="0125A000001ESVgQAO"/>
    <b v="0"/>
    <m/>
    <b v="0"/>
    <m/>
    <m/>
    <x v="0"/>
    <b v="0"/>
    <d v="2021-06-29T20:34:55"/>
    <m/>
    <m/>
    <b v="0"/>
    <x v="0"/>
    <m/>
    <m/>
    <m/>
    <m/>
    <x v="0"/>
    <n v="0"/>
    <n v="0"/>
  </r>
  <r>
    <s v="001i000000Aal76AAB"/>
    <b v="0"/>
    <m/>
    <b v="0"/>
    <m/>
    <m/>
    <m/>
    <x v="352"/>
    <b v="1"/>
    <m/>
    <m/>
    <m/>
    <m/>
    <m/>
    <s v="005i0000000fNkyAAE"/>
    <b v="0"/>
    <d v="2013-06-11T16:59:13"/>
    <m/>
    <b v="0"/>
    <m/>
    <m/>
    <b v="0"/>
    <d v="2011-01-01T00:00:00"/>
    <n v="1"/>
    <n v="2011"/>
    <s v="Omitted"/>
    <s v="Omitted"/>
    <b v="0"/>
    <b v="0"/>
    <m/>
    <b v="0"/>
    <b v="0"/>
    <b v="0"/>
    <x v="19"/>
    <b v="0"/>
    <m/>
    <x v="0"/>
    <m/>
    <s v="0055A000009s6n0QAA"/>
    <d v="2020-01-06T18:18:35"/>
    <m/>
    <d v="2020-01-06T18:18:35"/>
    <m/>
    <m/>
    <b v="0"/>
    <m/>
    <m/>
    <s v="Trade Show"/>
    <m/>
    <m/>
    <m/>
    <m/>
    <m/>
    <x v="2073"/>
    <x v="2"/>
    <b v="0"/>
    <m/>
    <m/>
    <m/>
    <s v="005i0000000fNkyAAE"/>
    <m/>
    <m/>
    <m/>
    <m/>
    <m/>
    <m/>
    <m/>
    <m/>
    <s v="0125A000001NaBLQA0"/>
    <b v="0"/>
    <m/>
    <b v="0"/>
    <m/>
    <m/>
    <x v="0"/>
    <b v="0"/>
    <d v="2021-06-29T20:34:55"/>
    <m/>
    <m/>
    <b v="0"/>
    <x v="0"/>
    <m/>
    <m/>
    <n v="140000"/>
    <m/>
    <x v="2"/>
    <n v="0"/>
    <n v="0"/>
  </r>
  <r>
    <s v="001i000000Aal74AAB"/>
    <b v="0"/>
    <m/>
    <b v="0"/>
    <m/>
    <m/>
    <m/>
    <x v="352"/>
    <b v="1"/>
    <s v="Other"/>
    <m/>
    <m/>
    <m/>
    <m/>
    <s v="005i0000000fNkyAAE"/>
    <b v="0"/>
    <d v="2013-06-11T16:59:13"/>
    <m/>
    <b v="0"/>
    <m/>
    <m/>
    <b v="0"/>
    <d v="2011-01-01T00:00:00"/>
    <n v="1"/>
    <n v="2011"/>
    <s v="Omitted"/>
    <s v="Omitted"/>
    <b v="0"/>
    <b v="0"/>
    <m/>
    <b v="0"/>
    <b v="0"/>
    <b v="0"/>
    <x v="26"/>
    <b v="0"/>
    <m/>
    <x v="0"/>
    <m/>
    <s v="0055A000009s6n0QAA"/>
    <d v="2020-01-06T18:18:35"/>
    <m/>
    <d v="2020-01-06T18:18:35"/>
    <m/>
    <m/>
    <b v="0"/>
    <m/>
    <m/>
    <s v="Advertisement"/>
    <m/>
    <m/>
    <m/>
    <m/>
    <m/>
    <x v="2074"/>
    <x v="3"/>
    <b v="0"/>
    <s v="???"/>
    <m/>
    <m/>
    <s v="005i0000000fNkyAAE"/>
    <m/>
    <m/>
    <m/>
    <m/>
    <m/>
    <m/>
    <m/>
    <m/>
    <s v="0125A000001NaBLQA0"/>
    <b v="0"/>
    <m/>
    <b v="0"/>
    <m/>
    <m/>
    <x v="0"/>
    <b v="0"/>
    <d v="2021-06-29T20:34:55"/>
    <m/>
    <m/>
    <b v="0"/>
    <x v="0"/>
    <m/>
    <m/>
    <n v="100000"/>
    <m/>
    <x v="2"/>
    <n v="0"/>
    <n v="0"/>
  </r>
  <r>
    <s v="001i000000FKJwEAAX"/>
    <b v="0"/>
    <m/>
    <b v="0"/>
    <m/>
    <m/>
    <m/>
    <x v="353"/>
    <b v="1"/>
    <m/>
    <m/>
    <s v="0035A00003nYXamQAG"/>
    <m/>
    <m/>
    <s v="0055A00000BnRGTQA3"/>
    <b v="0"/>
    <d v="2021-01-20T03:14:24"/>
    <d v="2021-05-11T00:00:00"/>
    <b v="0"/>
    <s v="ADS"/>
    <d v="2021-06-30T00:00:00"/>
    <b v="0"/>
    <d v="2021-02-01T00:00:00"/>
    <n v="2"/>
    <n v="2021"/>
    <s v="Omitted"/>
    <s v="Omitted"/>
    <b v="0"/>
    <b v="0"/>
    <m/>
    <b v="0"/>
    <b v="0"/>
    <b v="0"/>
    <x v="22"/>
    <b v="0"/>
    <m/>
    <x v="0"/>
    <m/>
    <s v="0055A00000Bd3dUQAR"/>
    <d v="2021-05-11T18:21:59"/>
    <m/>
    <d v="2021-05-11T18:21:58"/>
    <d v="2021-05-11T00:00:00"/>
    <m/>
    <b v="0"/>
    <m/>
    <m/>
    <s v="Field Sales"/>
    <m/>
    <m/>
    <m/>
    <m/>
    <m/>
    <x v="2075"/>
    <x v="0"/>
    <b v="0"/>
    <m/>
    <m/>
    <m/>
    <s v="0055A00000BnRGTQA3"/>
    <s v="01s31000003qafjAAA"/>
    <m/>
    <s v="All Hazards"/>
    <m/>
    <m/>
    <s v="MX908"/>
    <m/>
    <m/>
    <s v="0125A000001NaBLQA0"/>
    <b v="0"/>
    <m/>
    <b v="0"/>
    <m/>
    <m/>
    <x v="0"/>
    <b v="0"/>
    <d v="2021-06-29T20:34:55"/>
    <m/>
    <m/>
    <b v="0"/>
    <x v="0"/>
    <m/>
    <m/>
    <n v="0"/>
    <m/>
    <x v="2"/>
    <n v="0"/>
    <n v="0"/>
  </r>
  <r>
    <s v="001i000000Aal74AAB"/>
    <b v="0"/>
    <m/>
    <b v="0"/>
    <m/>
    <m/>
    <m/>
    <x v="354"/>
    <b v="1"/>
    <s v="Other"/>
    <m/>
    <m/>
    <m/>
    <m/>
    <s v="005i0000000fNkyAAE"/>
    <b v="0"/>
    <d v="2013-06-11T16:59:13"/>
    <m/>
    <b v="0"/>
    <m/>
    <m/>
    <b v="0"/>
    <d v="2011-02-01T00:00:00"/>
    <n v="2"/>
    <n v="2011"/>
    <s v="Omitted"/>
    <s v="Omitted"/>
    <b v="0"/>
    <b v="0"/>
    <m/>
    <b v="0"/>
    <b v="0"/>
    <b v="0"/>
    <x v="26"/>
    <b v="0"/>
    <m/>
    <x v="0"/>
    <m/>
    <s v="0055A000009s6n0QAA"/>
    <d v="2020-01-06T18:18:35"/>
    <m/>
    <d v="2020-01-06T18:18:35"/>
    <m/>
    <m/>
    <b v="0"/>
    <m/>
    <m/>
    <s v="Partner"/>
    <m/>
    <m/>
    <m/>
    <m/>
    <m/>
    <x v="2076"/>
    <x v="2"/>
    <b v="0"/>
    <s v="????"/>
    <m/>
    <m/>
    <s v="005i0000000fNkyAAE"/>
    <m/>
    <m/>
    <m/>
    <m/>
    <m/>
    <m/>
    <m/>
    <m/>
    <s v="0125A000001NaBLQA0"/>
    <b v="0"/>
    <m/>
    <b v="0"/>
    <m/>
    <m/>
    <x v="0"/>
    <b v="0"/>
    <d v="2021-06-29T20:34:55"/>
    <m/>
    <m/>
    <b v="0"/>
    <x v="0"/>
    <m/>
    <m/>
    <n v="20000"/>
    <m/>
    <x v="2"/>
    <n v="0"/>
    <n v="0"/>
  </r>
  <r>
    <s v="001i000000Aal75AAB"/>
    <b v="0"/>
    <m/>
    <b v="0"/>
    <m/>
    <m/>
    <m/>
    <x v="355"/>
    <b v="1"/>
    <m/>
    <m/>
    <m/>
    <m/>
    <m/>
    <s v="005i0000000fNkyAAE"/>
    <b v="0"/>
    <d v="2013-06-11T16:59:13"/>
    <m/>
    <b v="0"/>
    <m/>
    <m/>
    <b v="0"/>
    <d v="2011-02-01T00:00:00"/>
    <n v="2"/>
    <n v="2011"/>
    <s v="Omitted"/>
    <s v="Omitted"/>
    <b v="0"/>
    <b v="0"/>
    <m/>
    <b v="0"/>
    <b v="0"/>
    <b v="0"/>
    <x v="26"/>
    <b v="0"/>
    <m/>
    <x v="0"/>
    <m/>
    <s v="0055A000009s6n0QAA"/>
    <d v="2020-01-06T18:18:35"/>
    <m/>
    <d v="2020-01-06T18:18:35"/>
    <m/>
    <m/>
    <b v="0"/>
    <m/>
    <m/>
    <s v="Partner"/>
    <m/>
    <m/>
    <m/>
    <m/>
    <m/>
    <x v="2077"/>
    <x v="3"/>
    <b v="0"/>
    <m/>
    <m/>
    <m/>
    <s v="005i0000000fNkyAAE"/>
    <m/>
    <m/>
    <m/>
    <m/>
    <m/>
    <m/>
    <m/>
    <m/>
    <s v="0125A000001NaBLQA0"/>
    <b v="0"/>
    <m/>
    <b v="0"/>
    <m/>
    <m/>
    <x v="0"/>
    <b v="0"/>
    <d v="2021-06-29T20:34:55"/>
    <m/>
    <m/>
    <b v="0"/>
    <x v="0"/>
    <m/>
    <m/>
    <n v="40000"/>
    <m/>
    <x v="2"/>
    <n v="0"/>
    <n v="0"/>
  </r>
  <r>
    <s v="001i000000Aal76AAB"/>
    <b v="0"/>
    <m/>
    <b v="0"/>
    <m/>
    <m/>
    <m/>
    <x v="356"/>
    <b v="1"/>
    <m/>
    <m/>
    <m/>
    <m/>
    <m/>
    <s v="005i0000000fNkyAAE"/>
    <b v="0"/>
    <d v="2013-06-11T16:59:13"/>
    <m/>
    <b v="0"/>
    <m/>
    <m/>
    <b v="0"/>
    <d v="2011-02-01T00:00:00"/>
    <n v="2"/>
    <n v="2011"/>
    <s v="Omitted"/>
    <s v="Omitted"/>
    <b v="0"/>
    <b v="0"/>
    <m/>
    <b v="0"/>
    <b v="0"/>
    <b v="0"/>
    <x v="19"/>
    <b v="0"/>
    <m/>
    <x v="0"/>
    <m/>
    <s v="0055A000009s6n0QAA"/>
    <d v="2020-01-06T18:18:35"/>
    <m/>
    <d v="2020-01-06T18:18:35"/>
    <m/>
    <m/>
    <b v="0"/>
    <m/>
    <m/>
    <s v="Trade Show"/>
    <m/>
    <m/>
    <m/>
    <m/>
    <m/>
    <x v="2078"/>
    <x v="3"/>
    <b v="0"/>
    <m/>
    <m/>
    <m/>
    <s v="005i0000000fNkyAAE"/>
    <m/>
    <m/>
    <m/>
    <m/>
    <m/>
    <m/>
    <m/>
    <m/>
    <s v="0125A000001NaBLQA0"/>
    <b v="0"/>
    <m/>
    <b v="0"/>
    <m/>
    <m/>
    <x v="0"/>
    <b v="0"/>
    <d v="2021-06-29T20:34:55"/>
    <m/>
    <m/>
    <b v="0"/>
    <x v="0"/>
    <m/>
    <m/>
    <n v="70000"/>
    <m/>
    <x v="2"/>
    <n v="0"/>
    <n v="0"/>
  </r>
  <r>
    <s v="001i000001LHDOKAA5"/>
    <b v="0"/>
    <m/>
    <b v="0"/>
    <m/>
    <m/>
    <m/>
    <x v="280"/>
    <b v="1"/>
    <s v="Duplicate opportunity"/>
    <m/>
    <m/>
    <m/>
    <m/>
    <s v="00531000008F2qlAAC"/>
    <b v="0"/>
    <d v="2019-06-04T20:30:39"/>
    <m/>
    <b v="0"/>
    <m/>
    <m/>
    <b v="0"/>
    <d v="2019-03-01T00:00:00"/>
    <n v="3"/>
    <n v="2019"/>
    <s v="Omitted"/>
    <s v="Omitted"/>
    <b v="0"/>
    <b v="0"/>
    <m/>
    <b v="0"/>
    <b v="0"/>
    <b v="0"/>
    <x v="23"/>
    <b v="0"/>
    <m/>
    <x v="0"/>
    <m/>
    <s v="0055A00000BclF5QAJ"/>
    <d v="2021-04-11T20:08:00"/>
    <m/>
    <d v="2020-12-22T15:04:45"/>
    <m/>
    <m/>
    <b v="0"/>
    <m/>
    <m/>
    <s v="Field Sales"/>
    <m/>
    <m/>
    <m/>
    <m/>
    <m/>
    <x v="2079"/>
    <x v="0"/>
    <b v="0"/>
    <m/>
    <m/>
    <m/>
    <s v="00531000008F2qlAAC"/>
    <s v="01si00000040RFIAA2"/>
    <s v="All Hazards"/>
    <m/>
    <m/>
    <m/>
    <m/>
    <m/>
    <m/>
    <s v="0125A000001NaBLQA0"/>
    <b v="0"/>
    <m/>
    <b v="0"/>
    <m/>
    <m/>
    <x v="0"/>
    <b v="0"/>
    <d v="2021-06-29T20:34:54"/>
    <m/>
    <m/>
    <b v="0"/>
    <x v="0"/>
    <m/>
    <m/>
    <m/>
    <m/>
    <x v="0"/>
    <n v="0"/>
    <n v="0"/>
  </r>
  <r>
    <s v="001i000001H6DcUAAV"/>
    <b v="0"/>
    <m/>
    <b v="0"/>
    <m/>
    <m/>
    <m/>
    <x v="1"/>
    <b v="1"/>
    <m/>
    <m/>
    <s v="003i000001kKMt9AAG"/>
    <m/>
    <m/>
    <s v="005i0000000fNkyAAE"/>
    <b v="0"/>
    <d v="2015-01-16T14:43:11"/>
    <m/>
    <b v="0"/>
    <m/>
    <m/>
    <b v="0"/>
    <d v="2015-04-01T00:00:00"/>
    <n v="4"/>
    <n v="2015"/>
    <s v="Omitted"/>
    <s v="Omitted"/>
    <b v="0"/>
    <b v="0"/>
    <m/>
    <b v="0"/>
    <b v="0"/>
    <b v="0"/>
    <x v="22"/>
    <b v="0"/>
    <m/>
    <x v="0"/>
    <m/>
    <s v="0055A00000BclF5QAJ"/>
    <d v="2021-04-11T20:08:00"/>
    <m/>
    <d v="2020-01-06T18:18:40"/>
    <m/>
    <m/>
    <b v="0"/>
    <m/>
    <m/>
    <s v="Field Sales"/>
    <m/>
    <m/>
    <m/>
    <m/>
    <m/>
    <x v="2080"/>
    <x v="0"/>
    <b v="0"/>
    <m/>
    <m/>
    <m/>
    <s v="005i0000000fNkyAAE"/>
    <s v="01si0000000WGiAAAW"/>
    <m/>
    <m/>
    <m/>
    <m/>
    <m/>
    <m/>
    <m/>
    <s v="0125A000001NaBLQA0"/>
    <b v="0"/>
    <m/>
    <b v="0"/>
    <m/>
    <m/>
    <x v="0"/>
    <b v="0"/>
    <d v="2021-06-29T20:34:55"/>
    <m/>
    <m/>
    <b v="0"/>
    <x v="0"/>
    <m/>
    <m/>
    <n v="50000"/>
    <m/>
    <x v="2"/>
    <n v="0"/>
    <n v="0"/>
  </r>
  <r>
    <s v="0015A00002GnKuwQAF"/>
    <b v="0"/>
    <m/>
    <b v="0"/>
    <m/>
    <m/>
    <m/>
    <x v="31"/>
    <b v="1"/>
    <m/>
    <m/>
    <m/>
    <m/>
    <m/>
    <s v="005i0000000fpvQAAQ"/>
    <b v="0"/>
    <d v="2019-12-13T20:40:11"/>
    <m/>
    <b v="0"/>
    <m/>
    <m/>
    <b v="0"/>
    <d v="2019-04-01T00:00:00"/>
    <n v="4"/>
    <n v="2019"/>
    <s v="Omitted"/>
    <s v="Omitted"/>
    <b v="0"/>
    <b v="0"/>
    <m/>
    <b v="0"/>
    <b v="0"/>
    <b v="0"/>
    <x v="26"/>
    <b v="0"/>
    <m/>
    <x v="0"/>
    <m/>
    <s v="0055A00000BclF5QAJ"/>
    <d v="2021-04-11T19:51:01"/>
    <m/>
    <d v="2020-01-06T18:18:35"/>
    <m/>
    <m/>
    <b v="0"/>
    <m/>
    <m/>
    <s v="Eblasts"/>
    <m/>
    <m/>
    <m/>
    <m/>
    <m/>
    <x v="2081"/>
    <x v="0"/>
    <b v="0"/>
    <m/>
    <m/>
    <m/>
    <s v="005i0000000fpvQAAQ"/>
    <s v="01s31000003qafjAAA"/>
    <m/>
    <m/>
    <m/>
    <m/>
    <s v="MX908"/>
    <m/>
    <m/>
    <s v="0125A000001NaBLQA0"/>
    <b v="0"/>
    <m/>
    <b v="0"/>
    <m/>
    <m/>
    <x v="0"/>
    <b v="0"/>
    <d v="2021-06-29T20:34:55"/>
    <m/>
    <m/>
    <b v="0"/>
    <x v="0"/>
    <m/>
    <m/>
    <m/>
    <m/>
    <x v="0"/>
    <n v="0"/>
    <n v="0"/>
  </r>
  <r>
    <s v="0015A00002BoxsQQAR"/>
    <b v="0"/>
    <m/>
    <b v="0"/>
    <m/>
    <m/>
    <m/>
    <x v="357"/>
    <b v="1"/>
    <s v="Duplicate opportunity"/>
    <m/>
    <s v="0035A00003UZ3gDQAT"/>
    <m/>
    <m/>
    <s v="0055A000009sa63QAA"/>
    <b v="0"/>
    <d v="2019-04-26T20:35:12"/>
    <m/>
    <b v="0"/>
    <m/>
    <m/>
    <b v="0"/>
    <d v="2019-04-01T00:00:00"/>
    <n v="4"/>
    <n v="2019"/>
    <s v="Omitted"/>
    <s v="Omitted"/>
    <b v="0"/>
    <b v="0"/>
    <m/>
    <b v="0"/>
    <b v="0"/>
    <b v="0"/>
    <x v="19"/>
    <b v="0"/>
    <m/>
    <x v="0"/>
    <d v="2019-04-26T00:00:00"/>
    <s v="0055A00000BclF5QAJ"/>
    <d v="2021-04-11T20:08:00"/>
    <m/>
    <d v="2020-01-06T18:18:40"/>
    <m/>
    <m/>
    <b v="0"/>
    <m/>
    <m/>
    <s v="Field Sales"/>
    <m/>
    <m/>
    <m/>
    <m/>
    <m/>
    <x v="2082"/>
    <x v="1"/>
    <b v="0"/>
    <m/>
    <m/>
    <m/>
    <s v="0055A000009sa63QAA"/>
    <m/>
    <s v="Drugs"/>
    <m/>
    <s v="0035A00003UZ3gDQAT"/>
    <m/>
    <m/>
    <m/>
    <m/>
    <s v="0125A000001NaBLQA0"/>
    <b v="0"/>
    <m/>
    <b v="0"/>
    <m/>
    <m/>
    <x v="0"/>
    <b v="0"/>
    <d v="2021-06-29T20:34:54"/>
    <m/>
    <m/>
    <b v="0"/>
    <x v="0"/>
    <m/>
    <m/>
    <m/>
    <m/>
    <x v="0"/>
    <n v="0"/>
    <n v="0"/>
  </r>
  <r>
    <s v="0013100001fqypQAAQ"/>
    <b v="0"/>
    <m/>
    <b v="0"/>
    <s v="7015A000001qVJTQA2"/>
    <m/>
    <m/>
    <x v="340"/>
    <b v="1"/>
    <s v="Duplicate opportunity"/>
    <m/>
    <s v="0035A00003VyJbsQAF"/>
    <m/>
    <m/>
    <s v="0055A000008zqzaQAA"/>
    <b v="1"/>
    <d v="2019-06-17T01:43:49"/>
    <m/>
    <b v="0"/>
    <m/>
    <m/>
    <b v="0"/>
    <d v="2020-01-01T00:00:00"/>
    <n v="1"/>
    <n v="2020"/>
    <s v="Omitted"/>
    <s v="Omitted"/>
    <b v="0"/>
    <b v="0"/>
    <m/>
    <b v="0"/>
    <b v="0"/>
    <b v="0"/>
    <x v="15"/>
    <b v="0"/>
    <m/>
    <x v="0"/>
    <m/>
    <s v="0055A00000BclF5QAJ"/>
    <d v="2021-04-11T20:06:15"/>
    <m/>
    <d v="2020-01-13T21:34:00"/>
    <m/>
    <m/>
    <b v="0"/>
    <m/>
    <m/>
    <s v="Field Sales"/>
    <m/>
    <m/>
    <m/>
    <m/>
    <m/>
    <x v="2083"/>
    <x v="0"/>
    <b v="0"/>
    <m/>
    <m/>
    <m/>
    <s v="0055A000008iLmwQAE"/>
    <m/>
    <m/>
    <m/>
    <s v="0035A00003VyJbsQAF"/>
    <s v="System"/>
    <s v="Rebel"/>
    <m/>
    <m/>
    <s v="0125A000001ESVfQAO"/>
    <b v="0"/>
    <m/>
    <b v="0"/>
    <m/>
    <m/>
    <x v="0"/>
    <b v="0"/>
    <d v="2021-06-29T20:34:54"/>
    <m/>
    <m/>
    <b v="0"/>
    <x v="0"/>
    <m/>
    <m/>
    <m/>
    <m/>
    <x v="0"/>
    <n v="0"/>
    <n v="0"/>
  </r>
  <r>
    <s v="0013100001fpk4nAAA"/>
    <b v="0"/>
    <m/>
    <b v="0"/>
    <s v="7015A000001qVJTQA2"/>
    <m/>
    <m/>
    <x v="340"/>
    <b v="1"/>
    <s v="Duplicate opportunity"/>
    <m/>
    <s v="0035A00003VyJb0QAF"/>
    <m/>
    <m/>
    <s v="0055A000008zqzaQAA"/>
    <b v="1"/>
    <d v="2019-06-17T01:45:13"/>
    <m/>
    <b v="0"/>
    <m/>
    <m/>
    <b v="0"/>
    <d v="2020-01-01T00:00:00"/>
    <n v="1"/>
    <n v="2020"/>
    <s v="Omitted"/>
    <s v="Omitted"/>
    <b v="0"/>
    <b v="0"/>
    <m/>
    <b v="0"/>
    <b v="0"/>
    <b v="0"/>
    <x v="15"/>
    <b v="0"/>
    <m/>
    <x v="0"/>
    <m/>
    <s v="0055A00000BclF5QAJ"/>
    <d v="2021-04-11T20:06:15"/>
    <m/>
    <d v="2020-01-13T21:37:41"/>
    <m/>
    <m/>
    <b v="0"/>
    <m/>
    <m/>
    <s v="Field Sales"/>
    <m/>
    <m/>
    <m/>
    <m/>
    <m/>
    <x v="2084"/>
    <x v="0"/>
    <b v="0"/>
    <m/>
    <m/>
    <m/>
    <s v="0055A000008iLmwQAE"/>
    <m/>
    <m/>
    <m/>
    <s v="0035A00003VyJb0QAF"/>
    <s v="System"/>
    <s v="Rebel"/>
    <m/>
    <m/>
    <s v="0125A000001ESVfQAO"/>
    <b v="0"/>
    <m/>
    <b v="0"/>
    <m/>
    <m/>
    <x v="0"/>
    <b v="0"/>
    <d v="2021-06-29T20:34:54"/>
    <m/>
    <m/>
    <b v="0"/>
    <x v="0"/>
    <m/>
    <m/>
    <m/>
    <m/>
    <x v="0"/>
    <n v="0"/>
    <n v="0"/>
  </r>
  <r>
    <s v="0013100001jb0YLAAY"/>
    <b v="0"/>
    <m/>
    <b v="0"/>
    <s v="7015A000001qVJTQA2"/>
    <m/>
    <m/>
    <x v="340"/>
    <b v="1"/>
    <s v="Duplicate opportunity"/>
    <m/>
    <s v="0035A00003VyJewQAF"/>
    <m/>
    <m/>
    <s v="0055A000008zqzaQAA"/>
    <b v="1"/>
    <d v="2019-06-17T02:05:20"/>
    <m/>
    <b v="0"/>
    <m/>
    <m/>
    <b v="0"/>
    <d v="2020-01-01T00:00:00"/>
    <n v="1"/>
    <n v="2020"/>
    <s v="Omitted"/>
    <s v="Omitted"/>
    <b v="0"/>
    <b v="0"/>
    <m/>
    <b v="0"/>
    <b v="0"/>
    <b v="0"/>
    <x v="15"/>
    <b v="0"/>
    <m/>
    <x v="0"/>
    <m/>
    <s v="0055A00000BclF5QAJ"/>
    <d v="2021-04-11T20:06:15"/>
    <m/>
    <d v="2019-10-23T14:40:13"/>
    <m/>
    <m/>
    <b v="0"/>
    <m/>
    <m/>
    <s v="Field Sales"/>
    <m/>
    <m/>
    <m/>
    <m/>
    <m/>
    <x v="2085"/>
    <x v="0"/>
    <b v="0"/>
    <m/>
    <m/>
    <m/>
    <s v="0055A000008iLmwQAE"/>
    <m/>
    <m/>
    <m/>
    <s v="0035A00003VyJewQAF"/>
    <s v="System"/>
    <s v="Rebel"/>
    <m/>
    <m/>
    <s v="0125A000001ESVfQAO"/>
    <b v="0"/>
    <m/>
    <b v="0"/>
    <m/>
    <m/>
    <x v="0"/>
    <b v="0"/>
    <d v="2021-06-29T20:34:54"/>
    <m/>
    <m/>
    <b v="0"/>
    <x v="0"/>
    <m/>
    <m/>
    <m/>
    <m/>
    <x v="0"/>
    <n v="0"/>
    <n v="0"/>
  </r>
  <r>
    <s v="0013100001puTdTAAU"/>
    <b v="0"/>
    <m/>
    <b v="0"/>
    <s v="7015A000001qVJTQA2"/>
    <m/>
    <m/>
    <x v="340"/>
    <b v="1"/>
    <s v="Duplicate opportunity"/>
    <m/>
    <s v="0035A00003VyJakQAF"/>
    <m/>
    <m/>
    <s v="0055A000008zqzaQAA"/>
    <b v="1"/>
    <d v="2019-06-17T01:36:30"/>
    <m/>
    <b v="0"/>
    <m/>
    <m/>
    <b v="0"/>
    <d v="2020-01-01T00:00:00"/>
    <n v="1"/>
    <n v="2020"/>
    <s v="Omitted"/>
    <s v="Omitted"/>
    <b v="0"/>
    <b v="0"/>
    <m/>
    <b v="0"/>
    <b v="0"/>
    <b v="0"/>
    <x v="15"/>
    <b v="0"/>
    <m/>
    <x v="0"/>
    <m/>
    <s v="0055A00000BclF5QAJ"/>
    <d v="2021-04-11T20:06:15"/>
    <m/>
    <d v="2020-01-15T22:42:19"/>
    <m/>
    <m/>
    <b v="0"/>
    <m/>
    <m/>
    <s v="Field Sales"/>
    <m/>
    <m/>
    <m/>
    <m/>
    <m/>
    <x v="2086"/>
    <x v="0"/>
    <b v="0"/>
    <m/>
    <m/>
    <m/>
    <s v="0055A00000BNpn5QAD"/>
    <m/>
    <m/>
    <m/>
    <s v="0035A00003VyJakQAF"/>
    <s v="System"/>
    <s v="Rebel"/>
    <m/>
    <m/>
    <s v="0125A000001ESVfQAO"/>
    <b v="0"/>
    <m/>
    <b v="0"/>
    <m/>
    <m/>
    <x v="0"/>
    <b v="0"/>
    <d v="2021-06-29T20:34:54"/>
    <s v="0055A000008iLmcQAE"/>
    <m/>
    <b v="0"/>
    <x v="0"/>
    <m/>
    <m/>
    <m/>
    <m/>
    <x v="0"/>
    <n v="0"/>
    <n v="0"/>
  </r>
  <r>
    <s v="0013100001qvZsSAAU"/>
    <b v="0"/>
    <m/>
    <b v="0"/>
    <s v="7015A000001qVJTQA2"/>
    <m/>
    <m/>
    <x v="340"/>
    <b v="1"/>
    <s v="Duplicate opportunity"/>
    <m/>
    <s v="0035A00003XYOCNQA5"/>
    <m/>
    <m/>
    <s v="0055A000008zqzaQAA"/>
    <b v="1"/>
    <d v="2019-06-12T17:43:37"/>
    <m/>
    <b v="0"/>
    <m/>
    <m/>
    <b v="0"/>
    <d v="2020-01-01T00:00:00"/>
    <n v="1"/>
    <n v="2020"/>
    <s v="Omitted"/>
    <s v="Omitted"/>
    <b v="0"/>
    <b v="0"/>
    <m/>
    <b v="0"/>
    <b v="0"/>
    <b v="0"/>
    <x v="15"/>
    <b v="0"/>
    <m/>
    <x v="0"/>
    <m/>
    <s v="0055A00000BclF5QAJ"/>
    <d v="2021-04-11T20:06:15"/>
    <m/>
    <d v="2019-12-09T21:56:08"/>
    <m/>
    <m/>
    <b v="0"/>
    <m/>
    <m/>
    <s v="Field Sales"/>
    <m/>
    <m/>
    <m/>
    <m/>
    <m/>
    <x v="2087"/>
    <x v="0"/>
    <b v="0"/>
    <m/>
    <m/>
    <m/>
    <s v="0055A00000BNXCfQAP"/>
    <m/>
    <m/>
    <m/>
    <s v="0035A00003VxsgMQAR"/>
    <s v="System"/>
    <s v="Rebel"/>
    <m/>
    <m/>
    <s v="0125A000001ESVfQAO"/>
    <b v="0"/>
    <m/>
    <b v="0"/>
    <m/>
    <m/>
    <x v="0"/>
    <b v="0"/>
    <d v="2021-06-29T20:34:54"/>
    <s v="0055A00000BctN7QAJ"/>
    <m/>
    <b v="0"/>
    <x v="0"/>
    <m/>
    <m/>
    <m/>
    <m/>
    <x v="0"/>
    <n v="0"/>
    <n v="0"/>
  </r>
  <r>
    <s v="0013100001gX5LzAAK"/>
    <b v="0"/>
    <m/>
    <b v="0"/>
    <m/>
    <m/>
    <m/>
    <x v="340"/>
    <b v="1"/>
    <s v="Duplicate opportunity"/>
    <m/>
    <s v="0035A00003bbYotQAE"/>
    <m/>
    <m/>
    <s v="0055A000008iLmwQAE"/>
    <b v="1"/>
    <d v="2020-01-10T21:04:38"/>
    <m/>
    <b v="0"/>
    <m/>
    <m/>
    <b v="0"/>
    <d v="2020-01-01T00:00:00"/>
    <n v="1"/>
    <n v="2020"/>
    <s v="Omitted"/>
    <s v="Omitted"/>
    <b v="0"/>
    <b v="0"/>
    <m/>
    <b v="0"/>
    <b v="0"/>
    <b v="0"/>
    <x v="15"/>
    <b v="0"/>
    <m/>
    <x v="0"/>
    <d v="2020-01-13T00:00:00"/>
    <s v="0055A00000BclF5QAJ"/>
    <d v="2021-04-11T19:52:07"/>
    <m/>
    <d v="2020-02-11T17:20:37"/>
    <m/>
    <m/>
    <b v="0"/>
    <m/>
    <m/>
    <s v="Inside Sales"/>
    <m/>
    <m/>
    <m/>
    <m/>
    <m/>
    <x v="2088"/>
    <x v="0"/>
    <b v="0"/>
    <m/>
    <m/>
    <m/>
    <s v="0055A000008zqzaQAA"/>
    <m/>
    <m/>
    <m/>
    <s v="0035A00003bbYotQAE"/>
    <s v="System"/>
    <s v="Rebel"/>
    <m/>
    <m/>
    <s v="0125A000001ESVfQAO"/>
    <b v="0"/>
    <m/>
    <b v="0"/>
    <m/>
    <m/>
    <x v="0"/>
    <b v="0"/>
    <d v="2021-06-29T20:34:55"/>
    <s v="0055A00000BctN2QAJ"/>
    <m/>
    <b v="0"/>
    <x v="0"/>
    <m/>
    <m/>
    <m/>
    <m/>
    <x v="0"/>
    <n v="0"/>
    <n v="0"/>
  </r>
  <r>
    <s v="0013100001jZUpIAAW"/>
    <b v="0"/>
    <m/>
    <b v="0"/>
    <s v="7015A000001ePU5QAM"/>
    <m/>
    <m/>
    <x v="139"/>
    <b v="1"/>
    <s v="Duplicate opportunity"/>
    <m/>
    <s v="0035A00003orlwyQAA"/>
    <m/>
    <m/>
    <s v="0055A000008iLoOQAU"/>
    <b v="1"/>
    <d v="2021-03-03T21:46:34"/>
    <m/>
    <b v="0"/>
    <m/>
    <m/>
    <b v="0"/>
    <d v="2021-01-01T00:00:00"/>
    <n v="1"/>
    <n v="2021"/>
    <s v="Omitted"/>
    <s v="Omitted"/>
    <b v="0"/>
    <b v="0"/>
    <m/>
    <b v="0"/>
    <b v="0"/>
    <b v="0"/>
    <x v="17"/>
    <b v="0"/>
    <m/>
    <x v="0"/>
    <m/>
    <s v="0055A00000BclF5QAJ"/>
    <d v="2021-04-10T23:01:03"/>
    <m/>
    <d v="2021-03-30T18:59:28"/>
    <m/>
    <m/>
    <b v="0"/>
    <m/>
    <m/>
    <s v="Website"/>
    <m/>
    <m/>
    <m/>
    <m/>
    <m/>
    <x v="2089"/>
    <x v="0"/>
    <b v="0"/>
    <m/>
    <m/>
    <m/>
    <s v="0055A00000Bnt5hQAB"/>
    <m/>
    <m/>
    <m/>
    <s v="0035A00003orlwyQAA"/>
    <s v="System"/>
    <s v="Rebel"/>
    <m/>
    <m/>
    <s v="0125A000001ESVfQAO"/>
    <b v="0"/>
    <m/>
    <b v="0"/>
    <m/>
    <m/>
    <x v="0"/>
    <b v="0"/>
    <d v="2021-06-29T20:34:55"/>
    <s v="0055A00000BctN2QAJ"/>
    <m/>
    <b v="0"/>
    <x v="0"/>
    <m/>
    <m/>
    <m/>
    <m/>
    <x v="0"/>
    <n v="0"/>
    <n v="0"/>
  </r>
  <r>
    <s v="0015A00002FEPLPQA5"/>
    <b v="0"/>
    <m/>
    <b v="0"/>
    <m/>
    <m/>
    <m/>
    <x v="122"/>
    <b v="1"/>
    <s v="Non Responsive"/>
    <m/>
    <s v="0035A00003YeTh8QAF"/>
    <m/>
    <m/>
    <s v="0055A000008iLoOQAU"/>
    <b v="1"/>
    <d v="2019-09-23T14:15:40"/>
    <m/>
    <b v="0"/>
    <m/>
    <m/>
    <b v="0"/>
    <d v="2020-01-01T00:00:00"/>
    <n v="1"/>
    <n v="2020"/>
    <s v="Omitted"/>
    <s v="Omitted"/>
    <b v="0"/>
    <b v="0"/>
    <m/>
    <b v="0"/>
    <b v="0"/>
    <b v="0"/>
    <x v="15"/>
    <b v="0"/>
    <m/>
    <x v="0"/>
    <d v="2019-12-27T00:00:00"/>
    <s v="0055A00000BclF5QAJ"/>
    <d v="2021-04-10T23:01:03"/>
    <m/>
    <d v="2020-01-13T19:31:40"/>
    <m/>
    <m/>
    <b v="0"/>
    <m/>
    <m/>
    <s v="Website"/>
    <m/>
    <m/>
    <m/>
    <m/>
    <m/>
    <x v="2090"/>
    <x v="0"/>
    <b v="0"/>
    <m/>
    <m/>
    <m/>
    <s v="0055A00000BNpn5QAD"/>
    <m/>
    <s v="Biotherapeutics"/>
    <m/>
    <s v="0035A00003YeTh8QAF"/>
    <s v="System"/>
    <s v="Rebel"/>
    <m/>
    <m/>
    <s v="0125A000001ESVfQAO"/>
    <b v="0"/>
    <m/>
    <b v="0"/>
    <m/>
    <m/>
    <x v="0"/>
    <b v="0"/>
    <d v="2021-06-29T20:34:54"/>
    <s v="0055A000008iLmcQAE"/>
    <m/>
    <b v="0"/>
    <x v="0"/>
    <m/>
    <m/>
    <m/>
    <m/>
    <x v="0"/>
    <n v="0"/>
    <n v="0"/>
  </r>
  <r>
    <s v="0015A00002DyJraQAF"/>
    <b v="0"/>
    <m/>
    <b v="0"/>
    <s v="7015A000001qUvfQAE"/>
    <m/>
    <m/>
    <x v="79"/>
    <b v="1"/>
    <s v="Competitive product"/>
    <m/>
    <s v="0035A00003XXdBkQAL"/>
    <m/>
    <m/>
    <s v="00531000007KAu8AAG"/>
    <b v="1"/>
    <d v="2019-08-12T12:23:56"/>
    <m/>
    <b v="0"/>
    <m/>
    <m/>
    <b v="0"/>
    <d v="2020-01-01T00:00:00"/>
    <n v="1"/>
    <n v="2020"/>
    <s v="Omitted"/>
    <s v="Omitted"/>
    <b v="0"/>
    <b v="0"/>
    <m/>
    <b v="0"/>
    <b v="0"/>
    <b v="0"/>
    <x v="15"/>
    <b v="0"/>
    <m/>
    <x v="0"/>
    <d v="2019-05-20T00:00:00"/>
    <s v="0055A00000BclF5QAJ"/>
    <d v="2021-04-10T23:01:03"/>
    <m/>
    <d v="2020-02-14T09:21:17"/>
    <m/>
    <m/>
    <b v="0"/>
    <m/>
    <m/>
    <s v="eApp Note"/>
    <m/>
    <m/>
    <m/>
    <m/>
    <m/>
    <x v="2091"/>
    <x v="0"/>
    <b v="0"/>
    <m/>
    <m/>
    <m/>
    <s v="00531000007KAu8AAG"/>
    <m/>
    <m/>
    <m/>
    <s v="0035A00003XXdBkQAL"/>
    <s v="System"/>
    <s v="ZipChip"/>
    <m/>
    <m/>
    <s v="0125A000001ESVfQAO"/>
    <b v="0"/>
    <m/>
    <b v="0"/>
    <m/>
    <m/>
    <x v="0"/>
    <b v="0"/>
    <d v="2021-06-29T20:34:54"/>
    <s v="0055A00000Bd4jEQAR"/>
    <m/>
    <b v="0"/>
    <x v="0"/>
    <m/>
    <m/>
    <m/>
    <m/>
    <x v="0"/>
    <n v="0"/>
    <n v="0"/>
  </r>
  <r>
    <s v="0015A000022SordQAC"/>
    <b v="0"/>
    <m/>
    <b v="0"/>
    <m/>
    <m/>
    <m/>
    <x v="79"/>
    <b v="1"/>
    <s v="Contact has moved"/>
    <m/>
    <s v="0035A00003JjrSiQAJ"/>
    <m/>
    <m/>
    <s v="0055A000008iLoOQAU"/>
    <b v="1"/>
    <d v="2018-08-29T13:30:26"/>
    <m/>
    <b v="0"/>
    <m/>
    <m/>
    <b v="0"/>
    <d v="2020-01-01T00:00:00"/>
    <n v="1"/>
    <n v="2020"/>
    <s v="Omitted"/>
    <s v="Omitted"/>
    <b v="0"/>
    <b v="0"/>
    <m/>
    <b v="0"/>
    <b v="0"/>
    <b v="0"/>
    <x v="14"/>
    <b v="0"/>
    <m/>
    <x v="0"/>
    <d v="2018-08-23T00:00:00"/>
    <s v="0055A00000BclF5QAJ"/>
    <d v="2021-04-10T23:01:03"/>
    <m/>
    <d v="2020-02-14T14:18:33"/>
    <m/>
    <m/>
    <b v="0"/>
    <m/>
    <m/>
    <s v="Website"/>
    <m/>
    <m/>
    <m/>
    <m/>
    <m/>
    <x v="2092"/>
    <x v="0"/>
    <b v="0"/>
    <m/>
    <m/>
    <m/>
    <s v="00531000007KAu8AAG"/>
    <m/>
    <m/>
    <m/>
    <s v="0035A00003JjrSiQAJ"/>
    <s v="System"/>
    <s v="ZipChip"/>
    <m/>
    <m/>
    <s v="0125A000001ESVfQAO"/>
    <b v="0"/>
    <m/>
    <b v="0"/>
    <m/>
    <m/>
    <x v="0"/>
    <b v="0"/>
    <d v="2021-06-29T20:34:54"/>
    <s v="0055A00000Bd4jEQAR"/>
    <m/>
    <b v="0"/>
    <x v="0"/>
    <m/>
    <m/>
    <m/>
    <m/>
    <x v="0"/>
    <n v="0"/>
    <n v="0"/>
  </r>
  <r>
    <s v="0015A00002DPI0BQAX"/>
    <b v="0"/>
    <m/>
    <b v="0"/>
    <s v="7015A000001qUvfQAE"/>
    <m/>
    <m/>
    <x v="79"/>
    <b v="1"/>
    <s v="Contact has moved"/>
    <m/>
    <s v="0035A00003XB0szQAD"/>
    <m/>
    <m/>
    <s v="00531000007KAu8AAG"/>
    <b v="1"/>
    <d v="2019-08-21T14:05:47"/>
    <m/>
    <b v="0"/>
    <m/>
    <m/>
    <b v="0"/>
    <d v="2020-01-01T00:00:00"/>
    <n v="1"/>
    <n v="2020"/>
    <s v="Omitted"/>
    <s v="Omitted"/>
    <b v="0"/>
    <b v="0"/>
    <m/>
    <b v="0"/>
    <b v="0"/>
    <b v="0"/>
    <x v="15"/>
    <b v="0"/>
    <m/>
    <x v="0"/>
    <d v="2019-08-12T00:00:00"/>
    <s v="0055A00000BclF5QAJ"/>
    <d v="2021-04-10T23:01:03"/>
    <m/>
    <d v="2020-02-14T11:38:58"/>
    <m/>
    <m/>
    <b v="0"/>
    <m/>
    <m/>
    <s v="eApp Note"/>
    <m/>
    <m/>
    <m/>
    <m/>
    <m/>
    <x v="2093"/>
    <x v="0"/>
    <b v="0"/>
    <m/>
    <m/>
    <m/>
    <s v="00531000007KAu8AAG"/>
    <m/>
    <m/>
    <m/>
    <s v="0035A00003XB0szQAD"/>
    <s v="System"/>
    <s v="ZipChip"/>
    <m/>
    <m/>
    <s v="0125A000001ESVfQAO"/>
    <b v="0"/>
    <m/>
    <b v="0"/>
    <m/>
    <m/>
    <x v="0"/>
    <b v="0"/>
    <d v="2021-06-29T20:34:54"/>
    <s v="0055A00000Bd4jEQAR"/>
    <m/>
    <b v="0"/>
    <x v="0"/>
    <m/>
    <m/>
    <m/>
    <m/>
    <x v="0"/>
    <n v="0"/>
    <n v="0"/>
  </r>
  <r>
    <s v="0015A00002DyJxEQAV"/>
    <b v="0"/>
    <m/>
    <b v="0"/>
    <s v="7015A000001qUvfQAE"/>
    <m/>
    <m/>
    <x v="79"/>
    <b v="1"/>
    <s v="Contact has moved"/>
    <m/>
    <s v="0035A00003XXdJUQA1"/>
    <m/>
    <m/>
    <s v="00531000007KAu8AAG"/>
    <b v="1"/>
    <d v="2019-08-12T12:48:10"/>
    <m/>
    <b v="0"/>
    <m/>
    <m/>
    <b v="0"/>
    <d v="2020-01-01T00:00:00"/>
    <n v="1"/>
    <n v="2020"/>
    <s v="Omitted"/>
    <s v="Omitted"/>
    <b v="0"/>
    <b v="0"/>
    <m/>
    <b v="0"/>
    <b v="0"/>
    <b v="0"/>
    <x v="15"/>
    <b v="0"/>
    <m/>
    <x v="0"/>
    <d v="2019-05-20T00:00:00"/>
    <s v="0055A00000BclF5QAJ"/>
    <d v="2021-04-10T23:01:03"/>
    <m/>
    <d v="2020-02-14T10:44:12"/>
    <m/>
    <m/>
    <b v="0"/>
    <m/>
    <m/>
    <s v="eApp Note"/>
    <m/>
    <m/>
    <m/>
    <m/>
    <m/>
    <x v="2094"/>
    <x v="0"/>
    <b v="0"/>
    <m/>
    <m/>
    <m/>
    <s v="00531000007KAu8AAG"/>
    <m/>
    <m/>
    <m/>
    <s v="0035A00003XXdJUQA1"/>
    <s v="System"/>
    <s v="ZipChip"/>
    <m/>
    <m/>
    <s v="0125A000001ESVfQAO"/>
    <b v="0"/>
    <m/>
    <b v="0"/>
    <m/>
    <m/>
    <x v="0"/>
    <b v="0"/>
    <d v="2021-06-29T20:34:54"/>
    <s v="0055A00000Bd4jEQAR"/>
    <m/>
    <b v="0"/>
    <x v="0"/>
    <m/>
    <m/>
    <m/>
    <m/>
    <x v="0"/>
    <n v="0"/>
    <n v="0"/>
  </r>
  <r>
    <s v="0015A00002GJHRYQA5"/>
    <b v="0"/>
    <m/>
    <b v="0"/>
    <m/>
    <m/>
    <m/>
    <x v="79"/>
    <b v="1"/>
    <s v="Contact has moved"/>
    <m/>
    <s v="0035A00003aWgrgQAC"/>
    <m/>
    <m/>
    <s v="0055A000008iLoOQAU"/>
    <b v="1"/>
    <d v="2019-11-18T16:06:27"/>
    <m/>
    <b v="0"/>
    <m/>
    <m/>
    <b v="0"/>
    <d v="2020-01-01T00:00:00"/>
    <n v="1"/>
    <n v="2020"/>
    <s v="Omitted"/>
    <s v="Omitted"/>
    <b v="0"/>
    <b v="0"/>
    <m/>
    <b v="0"/>
    <b v="0"/>
    <b v="0"/>
    <x v="17"/>
    <b v="0"/>
    <m/>
    <x v="0"/>
    <d v="2019-11-07T00:00:00"/>
    <s v="0055A00000BclF5QAJ"/>
    <d v="2021-04-10T23:01:03"/>
    <m/>
    <d v="2020-02-14T10:34:44"/>
    <m/>
    <m/>
    <b v="0"/>
    <m/>
    <m/>
    <s v="Website"/>
    <m/>
    <m/>
    <m/>
    <m/>
    <m/>
    <x v="2095"/>
    <x v="0"/>
    <b v="0"/>
    <m/>
    <m/>
    <m/>
    <s v="00531000007KAu8AAG"/>
    <m/>
    <s v="Other"/>
    <m/>
    <s v="0035A00003aWgrgQAC"/>
    <s v="System"/>
    <s v="ZipChip"/>
    <m/>
    <m/>
    <s v="0125A000001ESVfQAO"/>
    <b v="0"/>
    <m/>
    <b v="0"/>
    <m/>
    <m/>
    <x v="0"/>
    <b v="0"/>
    <d v="2021-06-29T20:34:55"/>
    <s v="0055A00000Bd4jEQAR"/>
    <m/>
    <b v="0"/>
    <x v="0"/>
    <m/>
    <m/>
    <m/>
    <m/>
    <x v="0"/>
    <n v="0"/>
    <n v="0"/>
  </r>
  <r>
    <s v="0015A00001taw5vQAA"/>
    <b v="0"/>
    <m/>
    <b v="0"/>
    <s v="70131000001SiprAAC"/>
    <m/>
    <m/>
    <x v="122"/>
    <b v="1"/>
    <s v="Lost or No Budget"/>
    <m/>
    <s v="0035A00003CdA2hQAF"/>
    <m/>
    <m/>
    <s v="00531000007KAu8AAG"/>
    <b v="1"/>
    <d v="2017-07-25T21:42:30"/>
    <m/>
    <b v="0"/>
    <m/>
    <m/>
    <b v="0"/>
    <d v="2020-01-01T00:00:00"/>
    <n v="1"/>
    <n v="2020"/>
    <s v="Omitted"/>
    <s v="Omitted"/>
    <b v="0"/>
    <b v="0"/>
    <m/>
    <b v="0"/>
    <b v="0"/>
    <b v="0"/>
    <x v="15"/>
    <b v="0"/>
    <m/>
    <x v="0"/>
    <d v="2017-07-11T00:00:00"/>
    <s v="0055A00000BclF5QAJ"/>
    <d v="2021-04-10T23:01:03"/>
    <m/>
    <d v="2020-01-22T05:35:56"/>
    <m/>
    <m/>
    <b v="0"/>
    <m/>
    <s v="Metabolomics"/>
    <s v="Trade Show"/>
    <m/>
    <m/>
    <m/>
    <m/>
    <m/>
    <x v="2096"/>
    <x v="0"/>
    <b v="0"/>
    <m/>
    <m/>
    <m/>
    <s v="0055A000009GjocQAC"/>
    <m/>
    <s v="Metabolomics"/>
    <m/>
    <s v="0035A00003CdA2hQAF"/>
    <s v="System"/>
    <s v="ZipChip"/>
    <m/>
    <m/>
    <s v="0125A000001ESVfQAO"/>
    <b v="0"/>
    <m/>
    <b v="0"/>
    <m/>
    <m/>
    <x v="0"/>
    <b v="0"/>
    <d v="2021-06-29T20:34:54"/>
    <m/>
    <m/>
    <b v="0"/>
    <x v="0"/>
    <m/>
    <m/>
    <m/>
    <m/>
    <x v="0"/>
    <n v="0"/>
    <n v="0"/>
  </r>
  <r>
    <s v="0013100001jbqcxAAA"/>
    <b v="0"/>
    <m/>
    <b v="0"/>
    <s v="7015A0000022g3VQAQ"/>
    <m/>
    <m/>
    <x v="358"/>
    <b v="1"/>
    <s v="Non Responsive"/>
    <m/>
    <s v="0035A00003QTuqrQAD"/>
    <m/>
    <m/>
    <s v="0055A000008iLoOQAU"/>
    <b v="1"/>
    <d v="2019-01-07T17:07:41"/>
    <m/>
    <b v="0"/>
    <m/>
    <m/>
    <b v="0"/>
    <d v="2020-01-01T00:00:00"/>
    <n v="1"/>
    <n v="2020"/>
    <s v="Omitted"/>
    <s v="Omitted"/>
    <b v="0"/>
    <b v="0"/>
    <m/>
    <b v="0"/>
    <b v="0"/>
    <b v="0"/>
    <x v="15"/>
    <b v="0"/>
    <m/>
    <x v="0"/>
    <d v="2019-01-23T00:00:00"/>
    <s v="0055A00000BclF5QAJ"/>
    <d v="2021-04-10T23:01:03"/>
    <m/>
    <d v="2020-01-22T13:14:42"/>
    <m/>
    <m/>
    <b v="0"/>
    <m/>
    <m/>
    <s v="eApp Note"/>
    <m/>
    <m/>
    <m/>
    <m/>
    <m/>
    <x v="2097"/>
    <x v="0"/>
    <b v="0"/>
    <m/>
    <m/>
    <m/>
    <s v="0055A000008zqzaQAA"/>
    <s v="01s31000003qafeAAA"/>
    <s v="Biotherapeutics"/>
    <m/>
    <s v="0035A00003QTuqrQAD"/>
    <s v="System"/>
    <s v="ZipChip"/>
    <m/>
    <m/>
    <s v="0125A000001ESVfQAO"/>
    <b v="0"/>
    <m/>
    <b v="0"/>
    <m/>
    <m/>
    <x v="0"/>
    <b v="0"/>
    <d v="2021-06-29T20:34:54"/>
    <s v="0055A00000BctN2QAJ"/>
    <m/>
    <b v="0"/>
    <x v="0"/>
    <m/>
    <m/>
    <n v="0"/>
    <m/>
    <x v="2"/>
    <n v="0"/>
    <n v="0"/>
  </r>
  <r>
    <s v="0015A000027zKPfQAM"/>
    <b v="0"/>
    <m/>
    <b v="0"/>
    <m/>
    <m/>
    <m/>
    <x v="122"/>
    <b v="1"/>
    <s v="Non Responsive"/>
    <m/>
    <m/>
    <m/>
    <m/>
    <s v="0055A000008iLoOQAU"/>
    <b v="1"/>
    <d v="2018-12-19T21:34:13"/>
    <m/>
    <b v="0"/>
    <m/>
    <m/>
    <b v="0"/>
    <d v="2020-01-01T00:00:00"/>
    <n v="1"/>
    <n v="2020"/>
    <s v="Omitted"/>
    <s v="Omitted"/>
    <b v="0"/>
    <b v="0"/>
    <m/>
    <b v="0"/>
    <b v="0"/>
    <b v="0"/>
    <x v="17"/>
    <b v="0"/>
    <m/>
    <x v="0"/>
    <m/>
    <s v="0055A00000BclF5QAJ"/>
    <d v="2021-04-10T23:01:03"/>
    <m/>
    <d v="2020-01-06T16:36:14"/>
    <m/>
    <m/>
    <b v="0"/>
    <m/>
    <s v="Proteomics"/>
    <s v="Website"/>
    <m/>
    <m/>
    <m/>
    <m/>
    <m/>
    <x v="2098"/>
    <x v="0"/>
    <b v="0"/>
    <m/>
    <m/>
    <m/>
    <s v="0055A000009GjocQAC"/>
    <m/>
    <s v="Proteomics"/>
    <m/>
    <s v="00331000030OryMAAS"/>
    <s v="System"/>
    <s v="ZipChip"/>
    <m/>
    <m/>
    <s v="0125A000001ESVfQAO"/>
    <b v="0"/>
    <m/>
    <b v="0"/>
    <m/>
    <m/>
    <x v="0"/>
    <b v="0"/>
    <d v="2021-06-29T20:34:54"/>
    <m/>
    <m/>
    <b v="0"/>
    <x v="0"/>
    <m/>
    <m/>
    <m/>
    <m/>
    <x v="0"/>
    <n v="0"/>
    <n v="0"/>
  </r>
  <r>
    <s v="0013100001gZd3uAAC"/>
    <b v="0"/>
    <m/>
    <b v="0"/>
    <m/>
    <m/>
    <m/>
    <x v="359"/>
    <b v="1"/>
    <s v="Other"/>
    <m/>
    <s v="0035A00003Go5lVQAR"/>
    <m/>
    <m/>
    <s v="0055A000006HDY9QAO"/>
    <b v="1"/>
    <d v="2018-02-15T16:21:58"/>
    <m/>
    <b v="0"/>
    <m/>
    <m/>
    <b v="0"/>
    <d v="2018-01-01T00:00:00"/>
    <n v="1"/>
    <n v="2018"/>
    <s v="Omitted"/>
    <s v="Omitted"/>
    <b v="0"/>
    <b v="0"/>
    <m/>
    <b v="0"/>
    <b v="0"/>
    <b v="0"/>
    <x v="15"/>
    <b v="0"/>
    <m/>
    <x v="0"/>
    <d v="2018-02-08T00:00:00"/>
    <s v="0055A00000BclF5QAJ"/>
    <d v="2021-04-11T20:28:47"/>
    <m/>
    <d v="2018-03-20T22:07:05"/>
    <m/>
    <m/>
    <b v="0"/>
    <m/>
    <s v="Biotherapeutics"/>
    <s v="Website"/>
    <m/>
    <m/>
    <m/>
    <m/>
    <m/>
    <x v="2099"/>
    <x v="0"/>
    <b v="0"/>
    <m/>
    <m/>
    <m/>
    <s v="0055A000008iLoJQAU"/>
    <m/>
    <s v="Biotherapeutics"/>
    <m/>
    <s v="0035A00003Go5lVQAR"/>
    <s v="System"/>
    <s v="ZipChip"/>
    <m/>
    <m/>
    <s v="0125A000001ESVfQAO"/>
    <b v="0"/>
    <m/>
    <b v="0"/>
    <m/>
    <m/>
    <x v="0"/>
    <b v="0"/>
    <d v="2021-06-29T20:34:54"/>
    <m/>
    <m/>
    <b v="0"/>
    <x v="0"/>
    <m/>
    <m/>
    <m/>
    <m/>
    <x v="0"/>
    <n v="0"/>
    <n v="0"/>
  </r>
  <r>
    <s v="0013100001p4NvZAAU"/>
    <b v="0"/>
    <m/>
    <b v="0"/>
    <m/>
    <m/>
    <m/>
    <x v="137"/>
    <b v="1"/>
    <s v="Other"/>
    <m/>
    <s v="0035A00003HwLA1QAN"/>
    <m/>
    <m/>
    <s v="0055A000006HDY9QAO"/>
    <b v="1"/>
    <d v="2018-03-21T21:34:39"/>
    <m/>
    <b v="0"/>
    <m/>
    <m/>
    <b v="0"/>
    <d v="2018-01-01T00:00:00"/>
    <n v="1"/>
    <n v="2018"/>
    <s v="Omitted"/>
    <s v="Omitted"/>
    <b v="0"/>
    <b v="0"/>
    <m/>
    <b v="0"/>
    <b v="0"/>
    <b v="0"/>
    <x v="15"/>
    <b v="0"/>
    <m/>
    <x v="0"/>
    <d v="2018-01-31T00:00:00"/>
    <s v="0055A00000BclF5QAJ"/>
    <d v="2021-04-11T20:33:11"/>
    <m/>
    <d v="2018-03-27T17:21:26"/>
    <m/>
    <m/>
    <b v="0"/>
    <m/>
    <s v="Biotherapeutics"/>
    <s v="Eblasts"/>
    <m/>
    <m/>
    <m/>
    <m/>
    <m/>
    <x v="2100"/>
    <x v="0"/>
    <b v="0"/>
    <m/>
    <m/>
    <m/>
    <s v="0055A000008iLoJQAU"/>
    <m/>
    <s v="Biotherapeutics"/>
    <m/>
    <s v="0035A00003HwLA1QAN"/>
    <s v="System"/>
    <s v="ZipChip"/>
    <m/>
    <m/>
    <s v="0125A000001ESVfQAO"/>
    <b v="0"/>
    <m/>
    <b v="0"/>
    <m/>
    <m/>
    <x v="0"/>
    <b v="0"/>
    <d v="2021-06-29T20:34:54"/>
    <m/>
    <m/>
    <b v="0"/>
    <x v="0"/>
    <m/>
    <m/>
    <m/>
    <m/>
    <x v="0"/>
    <n v="0"/>
    <n v="0"/>
  </r>
  <r>
    <s v="0015A000029WA5tQAG"/>
    <b v="0"/>
    <m/>
    <b v="0"/>
    <m/>
    <m/>
    <m/>
    <x v="230"/>
    <b v="1"/>
    <s v="Other"/>
    <m/>
    <s v="0035A00003QzkstQAB"/>
    <m/>
    <m/>
    <s v="0055A000008iLoOQAU"/>
    <b v="1"/>
    <d v="2019-02-22T20:54:28"/>
    <m/>
    <b v="0"/>
    <m/>
    <m/>
    <b v="0"/>
    <d v="2019-01-01T00:00:00"/>
    <n v="1"/>
    <n v="2019"/>
    <s v="Omitted"/>
    <s v="Omitted"/>
    <b v="0"/>
    <b v="0"/>
    <m/>
    <b v="0"/>
    <b v="0"/>
    <b v="0"/>
    <x v="15"/>
    <b v="0"/>
    <m/>
    <x v="0"/>
    <d v="2019-02-22T00:00:00"/>
    <s v="0055A00000BclF5QAJ"/>
    <d v="2021-04-10T23:01:03"/>
    <m/>
    <d v="2019-03-17T20:11:21"/>
    <m/>
    <m/>
    <b v="0"/>
    <m/>
    <m/>
    <s v="Trade Show"/>
    <m/>
    <m/>
    <m/>
    <m/>
    <m/>
    <x v="2101"/>
    <x v="0"/>
    <b v="0"/>
    <s v="Outsource all MS work to NE Bioanalytics"/>
    <m/>
    <m/>
    <s v="0055A000008iLoJQAU"/>
    <m/>
    <m/>
    <m/>
    <s v="0035A00003QzkstQAB"/>
    <s v="System"/>
    <s v="ZipChip"/>
    <m/>
    <m/>
    <s v="0125A000001ESVfQAO"/>
    <b v="0"/>
    <m/>
    <b v="0"/>
    <m/>
    <m/>
    <x v="0"/>
    <b v="0"/>
    <d v="2021-06-29T20:34:54"/>
    <m/>
    <m/>
    <b v="0"/>
    <x v="0"/>
    <m/>
    <m/>
    <m/>
    <m/>
    <x v="0"/>
    <n v="0"/>
    <n v="0"/>
  </r>
  <r>
    <s v="0015A00002DPHszQAH"/>
    <b v="0"/>
    <m/>
    <b v="0"/>
    <s v="7015A000001qUyjQAE"/>
    <m/>
    <m/>
    <x v="79"/>
    <b v="1"/>
    <s v="Other"/>
    <m/>
    <s v="0035A00003XB0jyQAD"/>
    <m/>
    <m/>
    <s v="00531000007KAu8AAG"/>
    <b v="1"/>
    <d v="2019-08-21T13:57:26"/>
    <m/>
    <b v="0"/>
    <m/>
    <m/>
    <b v="0"/>
    <d v="2020-01-01T00:00:00"/>
    <n v="1"/>
    <n v="2020"/>
    <s v="Omitted"/>
    <s v="Omitted"/>
    <b v="0"/>
    <b v="0"/>
    <m/>
    <b v="0"/>
    <b v="0"/>
    <b v="0"/>
    <x v="15"/>
    <b v="0"/>
    <m/>
    <x v="0"/>
    <d v="2019-04-22T00:00:00"/>
    <s v="0055A00000BclF5QAJ"/>
    <d v="2021-04-11T20:33:11"/>
    <m/>
    <d v="2020-02-14T10:47:10"/>
    <m/>
    <m/>
    <b v="0"/>
    <m/>
    <m/>
    <s v="eApp Note"/>
    <m/>
    <m/>
    <m/>
    <m/>
    <m/>
    <x v="2102"/>
    <x v="0"/>
    <b v="0"/>
    <m/>
    <m/>
    <m/>
    <s v="00531000007KAu8AAG"/>
    <m/>
    <m/>
    <m/>
    <s v="0035A00003XB0jyQAD"/>
    <s v="System"/>
    <s v="ZipChip"/>
    <m/>
    <m/>
    <s v="0125A000001ESVfQAO"/>
    <b v="0"/>
    <m/>
    <b v="0"/>
    <m/>
    <m/>
    <x v="0"/>
    <b v="0"/>
    <d v="2021-06-29T20:34:54"/>
    <s v="0055A00000Bd4jEQAR"/>
    <m/>
    <b v="0"/>
    <x v="0"/>
    <m/>
    <m/>
    <m/>
    <m/>
    <x v="0"/>
    <n v="0"/>
    <n v="0"/>
  </r>
  <r>
    <s v="0015A00002DPHrHQAX"/>
    <b v="0"/>
    <m/>
    <b v="0"/>
    <s v="7015A000001qUyjQAE"/>
    <m/>
    <m/>
    <x v="79"/>
    <b v="1"/>
    <s v="Other"/>
    <m/>
    <s v="0035A00003XB0hrQAD"/>
    <m/>
    <m/>
    <s v="00531000007KAu8AAG"/>
    <b v="1"/>
    <d v="2019-08-21T13:54:09"/>
    <m/>
    <b v="0"/>
    <m/>
    <m/>
    <b v="0"/>
    <d v="2020-01-01T00:00:00"/>
    <n v="1"/>
    <n v="2020"/>
    <s v="Omitted"/>
    <s v="Omitted"/>
    <b v="0"/>
    <b v="0"/>
    <m/>
    <b v="0"/>
    <b v="0"/>
    <b v="0"/>
    <x v="15"/>
    <b v="0"/>
    <m/>
    <x v="0"/>
    <d v="2019-04-17T00:00:00"/>
    <s v="0055A00000BclF5QAJ"/>
    <d v="2021-04-11T20:33:11"/>
    <m/>
    <d v="2020-02-14T11:57:07"/>
    <m/>
    <m/>
    <b v="0"/>
    <m/>
    <m/>
    <s v="eApp Note"/>
    <m/>
    <m/>
    <m/>
    <m/>
    <m/>
    <x v="2103"/>
    <x v="0"/>
    <b v="0"/>
    <m/>
    <m/>
    <m/>
    <s v="00531000007KAu8AAG"/>
    <m/>
    <s v="Biotherapeutics"/>
    <m/>
    <s v="0035A00003XB0hrQAD"/>
    <s v="System"/>
    <s v="ZipChip"/>
    <m/>
    <m/>
    <s v="0125A000001ESVfQAO"/>
    <b v="0"/>
    <m/>
    <b v="0"/>
    <m/>
    <m/>
    <x v="0"/>
    <b v="0"/>
    <d v="2021-06-29T20:34:54"/>
    <s v="0055A00000Bd4jEQAR"/>
    <m/>
    <b v="0"/>
    <x v="0"/>
    <m/>
    <m/>
    <m/>
    <m/>
    <x v="0"/>
    <n v="0"/>
    <n v="0"/>
  </r>
  <r>
    <s v="0015A00002DVeSOQA1"/>
    <b v="0"/>
    <m/>
    <b v="0"/>
    <m/>
    <m/>
    <m/>
    <x v="340"/>
    <b v="1"/>
    <s v="Other"/>
    <m/>
    <s v="0035A00003Wo2JlQAJ"/>
    <m/>
    <m/>
    <s v="0055A000008iLoOQAU"/>
    <b v="1"/>
    <d v="2019-07-23T19:18:56"/>
    <m/>
    <b v="0"/>
    <m/>
    <m/>
    <b v="0"/>
    <d v="2020-01-01T00:00:00"/>
    <n v="1"/>
    <n v="2020"/>
    <s v="Omitted"/>
    <s v="Omitted"/>
    <b v="0"/>
    <b v="0"/>
    <m/>
    <b v="0"/>
    <b v="0"/>
    <b v="0"/>
    <x v="17"/>
    <b v="0"/>
    <m/>
    <x v="0"/>
    <d v="2019-07-23T00:00:00"/>
    <s v="0055A00000BclF5QAJ"/>
    <d v="2021-04-11T20:33:11"/>
    <m/>
    <d v="2020-01-13T15:45:03"/>
    <m/>
    <m/>
    <b v="0"/>
    <m/>
    <m/>
    <s v="Website"/>
    <m/>
    <m/>
    <m/>
    <m/>
    <m/>
    <x v="2104"/>
    <x v="0"/>
    <b v="0"/>
    <m/>
    <m/>
    <m/>
    <s v="0055A000008iLoJQAU"/>
    <m/>
    <s v="Proteomics"/>
    <m/>
    <s v="0035A00003Wo2JlQAJ"/>
    <s v="System"/>
    <s v="ZipChip"/>
    <m/>
    <m/>
    <s v="0125A000001ESVfQAO"/>
    <b v="0"/>
    <m/>
    <b v="0"/>
    <m/>
    <m/>
    <x v="0"/>
    <b v="0"/>
    <d v="2021-06-29T20:34:54"/>
    <m/>
    <m/>
    <b v="0"/>
    <x v="0"/>
    <m/>
    <m/>
    <m/>
    <m/>
    <x v="0"/>
    <n v="0"/>
    <n v="0"/>
  </r>
  <r>
    <s v="0015A00002DyJxiQAF"/>
    <b v="0"/>
    <m/>
    <b v="0"/>
    <s v="7015A000001qUvfQAE"/>
    <m/>
    <m/>
    <x v="79"/>
    <b v="1"/>
    <s v="Other"/>
    <m/>
    <s v="0035A00003XXdK8QAL"/>
    <m/>
    <m/>
    <s v="00531000007KAu8AAG"/>
    <b v="1"/>
    <d v="2019-08-12T12:50:48"/>
    <m/>
    <b v="0"/>
    <m/>
    <m/>
    <b v="0"/>
    <d v="2020-01-01T00:00:00"/>
    <n v="1"/>
    <n v="2020"/>
    <s v="Omitted"/>
    <s v="Omitted"/>
    <b v="0"/>
    <b v="0"/>
    <m/>
    <b v="0"/>
    <b v="0"/>
    <b v="0"/>
    <x v="15"/>
    <b v="0"/>
    <m/>
    <x v="0"/>
    <d v="2019-05-20T00:00:00"/>
    <s v="0055A00000BclF5QAJ"/>
    <d v="2021-04-11T20:33:11"/>
    <m/>
    <d v="2020-02-14T16:12:18"/>
    <m/>
    <m/>
    <b v="0"/>
    <m/>
    <m/>
    <s v="eApp Note"/>
    <m/>
    <m/>
    <m/>
    <m/>
    <m/>
    <x v="2105"/>
    <x v="0"/>
    <b v="0"/>
    <m/>
    <m/>
    <m/>
    <s v="00531000007KAu8AAG"/>
    <m/>
    <s v="Biotherapeutics"/>
    <m/>
    <s v="0035A00003XXdK8QAL"/>
    <s v="System"/>
    <s v="ZipChip"/>
    <m/>
    <m/>
    <s v="0125A000001ESVfQAO"/>
    <b v="0"/>
    <m/>
    <b v="0"/>
    <m/>
    <m/>
    <x v="0"/>
    <b v="0"/>
    <d v="2021-06-29T20:34:54"/>
    <s v="0055A00000Bd4jEQAR"/>
    <m/>
    <b v="0"/>
    <x v="0"/>
    <m/>
    <m/>
    <m/>
    <m/>
    <x v="0"/>
    <n v="0"/>
    <n v="0"/>
  </r>
  <r>
    <s v="0015A000028lvnaQAA"/>
    <b v="0"/>
    <m/>
    <b v="0"/>
    <s v="7015A000001qUvfQAE"/>
    <m/>
    <m/>
    <x v="79"/>
    <b v="1"/>
    <s v="Contact has moved"/>
    <m/>
    <s v="0035A00003XXdKrQAL"/>
    <m/>
    <m/>
    <s v="00531000007KAu8AAG"/>
    <b v="1"/>
    <d v="2019-08-12T12:53:24"/>
    <m/>
    <b v="0"/>
    <m/>
    <m/>
    <b v="0"/>
    <d v="2020-01-01T00:00:00"/>
    <n v="1"/>
    <n v="2020"/>
    <s v="Omitted"/>
    <s v="Omitted"/>
    <b v="0"/>
    <b v="0"/>
    <m/>
    <b v="0"/>
    <b v="0"/>
    <b v="0"/>
    <x v="15"/>
    <b v="0"/>
    <s v="Auto-Classic"/>
    <x v="0"/>
    <d v="2019-05-14T00:00:00"/>
    <s v="00531000007KAu8AAG"/>
    <d v="2021-04-20T09:28:10"/>
    <m/>
    <d v="2020-02-14T14:31:06"/>
    <m/>
    <m/>
    <b v="0"/>
    <m/>
    <m/>
    <s v="eApp Note"/>
    <m/>
    <m/>
    <m/>
    <m/>
    <m/>
    <x v="2106"/>
    <x v="0"/>
    <b v="0"/>
    <m/>
    <m/>
    <m/>
    <s v="00531000007KAu8AAG"/>
    <m/>
    <m/>
    <m/>
    <s v="0035A00003XXdKrQAL"/>
    <s v="System"/>
    <s v="ZipChip"/>
    <m/>
    <m/>
    <s v="0125A000001ESVfQAO"/>
    <b v="0"/>
    <m/>
    <b v="0"/>
    <m/>
    <m/>
    <x v="0"/>
    <b v="0"/>
    <d v="2021-06-29T20:34:54"/>
    <s v="0055A00000Bd4jEQAR"/>
    <m/>
    <b v="0"/>
    <x v="0"/>
    <m/>
    <m/>
    <m/>
    <m/>
    <x v="0"/>
    <n v="0"/>
    <n v="0"/>
  </r>
  <r>
    <s v="0015A00002DyLzMQAV"/>
    <b v="0"/>
    <m/>
    <b v="0"/>
    <s v="7015A000001qUvfQAE"/>
    <m/>
    <m/>
    <x v="79"/>
    <b v="1"/>
    <s v="Contact has moved"/>
    <m/>
    <s v="0035A00003XXfhQQAT"/>
    <m/>
    <m/>
    <s v="0055A000008iLoOQAU"/>
    <b v="1"/>
    <d v="2019-08-12T16:14:26"/>
    <m/>
    <b v="0"/>
    <m/>
    <m/>
    <b v="0"/>
    <d v="2020-01-01T00:00:00"/>
    <n v="1"/>
    <n v="2020"/>
    <s v="Omitted"/>
    <s v="Omitted"/>
    <b v="0"/>
    <b v="0"/>
    <m/>
    <b v="0"/>
    <b v="0"/>
    <b v="0"/>
    <x v="15"/>
    <b v="0"/>
    <s v="Auto-Classic"/>
    <x v="0"/>
    <d v="2019-08-12T00:00:00"/>
    <s v="0055A00000BclF5QAJ"/>
    <d v="2021-04-10T23:01:03"/>
    <m/>
    <d v="2020-02-14T16:02:44"/>
    <m/>
    <m/>
    <b v="0"/>
    <m/>
    <m/>
    <s v="eApp Note"/>
    <m/>
    <m/>
    <m/>
    <m/>
    <m/>
    <x v="2107"/>
    <x v="0"/>
    <b v="0"/>
    <m/>
    <m/>
    <m/>
    <s v="00531000007KAu8AAG"/>
    <m/>
    <s v="Biotherapeutics"/>
    <m/>
    <s v="0035A00003XXfhQQAT"/>
    <s v="System"/>
    <s v="ZipChip"/>
    <m/>
    <m/>
    <s v="0125A000001ESVfQAO"/>
    <b v="0"/>
    <m/>
    <b v="0"/>
    <m/>
    <m/>
    <x v="0"/>
    <b v="0"/>
    <d v="2021-06-29T20:34:54"/>
    <s v="0055A00000Bd4jEQAR"/>
    <m/>
    <b v="0"/>
    <x v="0"/>
    <m/>
    <m/>
    <m/>
    <m/>
    <x v="0"/>
    <n v="0"/>
    <n v="0"/>
  </r>
  <r>
    <s v="0015A00002DyJmLQAV"/>
    <b v="0"/>
    <m/>
    <b v="0"/>
    <m/>
    <m/>
    <m/>
    <x v="68"/>
    <b v="1"/>
    <s v="Contact has moved"/>
    <m/>
    <s v="0035A00003XXd61QAD"/>
    <m/>
    <m/>
    <s v="00531000007KAu8AAG"/>
    <b v="1"/>
    <d v="2019-08-12T12:01:16"/>
    <m/>
    <b v="0"/>
    <m/>
    <m/>
    <b v="0"/>
    <d v="2022-01-01T00:00:00"/>
    <n v="1"/>
    <n v="2022"/>
    <s v="Omitted"/>
    <s v="Omitted"/>
    <b v="0"/>
    <b v="0"/>
    <m/>
    <b v="0"/>
    <b v="0"/>
    <b v="0"/>
    <x v="15"/>
    <b v="0"/>
    <s v="Auto-Classic"/>
    <x v="0"/>
    <d v="2019-03-19T00:00:00"/>
    <s v="0055A00000BclF5QAJ"/>
    <d v="2021-04-10T23:01:03"/>
    <m/>
    <d v="2020-11-17T16:09:10"/>
    <m/>
    <m/>
    <b v="0"/>
    <m/>
    <m/>
    <s v="Website"/>
    <m/>
    <m/>
    <m/>
    <m/>
    <m/>
    <x v="2108"/>
    <x v="0"/>
    <b v="0"/>
    <m/>
    <m/>
    <m/>
    <s v="00531000007KAu8AAG"/>
    <m/>
    <s v="Biotherapeutics"/>
    <m/>
    <s v="0035A00003XXd61QAD"/>
    <s v="System"/>
    <s v="ZipChip"/>
    <m/>
    <m/>
    <s v="0125A000001ESVfQAO"/>
    <b v="0"/>
    <m/>
    <b v="0"/>
    <m/>
    <m/>
    <x v="0"/>
    <b v="0"/>
    <d v="2021-06-29T20:34:54"/>
    <s v="0055A00000Bd4jEQAR"/>
    <m/>
    <b v="0"/>
    <x v="0"/>
    <m/>
    <m/>
    <m/>
    <m/>
    <x v="0"/>
    <n v="0"/>
    <n v="0"/>
  </r>
  <r>
    <s v="0015A000023qQBsQAM"/>
    <b v="0"/>
    <m/>
    <b v="0"/>
    <m/>
    <m/>
    <m/>
    <x v="68"/>
    <b v="1"/>
    <s v="Contact has moved"/>
    <m/>
    <s v="0035A00003Lu7XMQAZ"/>
    <m/>
    <m/>
    <s v="00531000007KAu8AAG"/>
    <b v="1"/>
    <d v="2018-09-26T13:52:18"/>
    <m/>
    <b v="0"/>
    <m/>
    <m/>
    <b v="0"/>
    <d v="2022-01-01T00:00:00"/>
    <n v="1"/>
    <n v="2022"/>
    <s v="Omitted"/>
    <s v="Omitted"/>
    <b v="0"/>
    <b v="0"/>
    <m/>
    <b v="0"/>
    <b v="0"/>
    <b v="0"/>
    <x v="17"/>
    <b v="0"/>
    <s v="Auto-Classic"/>
    <x v="0"/>
    <d v="2018-10-02T00:00:00"/>
    <s v="0055A00000BclF5QAJ"/>
    <d v="2021-04-10T23:01:03"/>
    <m/>
    <d v="2021-03-25T16:57:16"/>
    <m/>
    <m/>
    <b v="0"/>
    <m/>
    <s v="Metabolomics"/>
    <s v="Website"/>
    <m/>
    <m/>
    <m/>
    <m/>
    <m/>
    <x v="2109"/>
    <x v="0"/>
    <b v="0"/>
    <m/>
    <m/>
    <m/>
    <s v="00531000007KAu8AAG"/>
    <m/>
    <s v="Metabolomics"/>
    <m/>
    <s v="0035A00003Lu7XMQAZ"/>
    <s v="System"/>
    <s v="ZipChip"/>
    <m/>
    <m/>
    <s v="0125A000001ESVfQAO"/>
    <b v="0"/>
    <m/>
    <b v="0"/>
    <m/>
    <m/>
    <x v="0"/>
    <b v="0"/>
    <d v="2021-06-29T20:34:54"/>
    <s v="0055A00000Bd4jEQAR"/>
    <m/>
    <b v="0"/>
    <x v="0"/>
    <m/>
    <m/>
    <m/>
    <m/>
    <x v="0"/>
    <n v="0"/>
    <n v="0"/>
  </r>
  <r>
    <s v="0015A00001xP4A2QAK"/>
    <b v="0"/>
    <m/>
    <b v="0"/>
    <m/>
    <m/>
    <m/>
    <x v="79"/>
    <b v="1"/>
    <s v="Lost or No Budget"/>
    <m/>
    <s v="0035A00003XB0vKQAT"/>
    <m/>
    <m/>
    <s v="00531000007KAu8AAG"/>
    <b v="1"/>
    <d v="2019-08-21T14:08:38"/>
    <m/>
    <b v="0"/>
    <m/>
    <m/>
    <b v="0"/>
    <d v="2020-01-01T00:00:00"/>
    <n v="1"/>
    <n v="2020"/>
    <s v="Omitted"/>
    <s v="Omitted"/>
    <b v="0"/>
    <b v="0"/>
    <m/>
    <b v="0"/>
    <b v="0"/>
    <b v="0"/>
    <x v="15"/>
    <b v="0"/>
    <s v="Auto-Classic"/>
    <x v="0"/>
    <d v="2019-01-09T00:00:00"/>
    <s v="0055A00000BclF5QAJ"/>
    <d v="2021-04-10T23:01:03"/>
    <m/>
    <d v="2020-02-14T11:42:28"/>
    <m/>
    <m/>
    <b v="0"/>
    <m/>
    <s v="Biotherapeutics"/>
    <s v="Website"/>
    <m/>
    <m/>
    <m/>
    <m/>
    <m/>
    <x v="2110"/>
    <x v="0"/>
    <b v="0"/>
    <m/>
    <m/>
    <m/>
    <s v="00531000007KAu8AAG"/>
    <m/>
    <s v="Biotherapeutics"/>
    <m/>
    <s v="0035A00003XB0vKQAT"/>
    <s v="System"/>
    <s v="ZipChip"/>
    <m/>
    <m/>
    <s v="0125A000001ESVfQAO"/>
    <b v="0"/>
    <m/>
    <b v="0"/>
    <m/>
    <m/>
    <x v="0"/>
    <b v="0"/>
    <d v="2021-06-29T20:34:54"/>
    <s v="0055A00000Bd4jEQAR"/>
    <m/>
    <b v="0"/>
    <x v="0"/>
    <m/>
    <m/>
    <m/>
    <m/>
    <x v="0"/>
    <n v="0"/>
    <n v="0"/>
  </r>
  <r>
    <s v="0013100001p5BOZAA2"/>
    <b v="0"/>
    <m/>
    <b v="0"/>
    <m/>
    <m/>
    <m/>
    <x v="68"/>
    <b v="1"/>
    <s v="Lost or No Budget"/>
    <m/>
    <s v="0035A00003RaG2gQAF"/>
    <m/>
    <m/>
    <s v="0055A000008iLoOQAU"/>
    <b v="1"/>
    <d v="2019-02-11T16:22:39"/>
    <m/>
    <b v="0"/>
    <m/>
    <m/>
    <b v="0"/>
    <d v="2022-01-01T00:00:00"/>
    <n v="1"/>
    <n v="2022"/>
    <s v="Omitted"/>
    <s v="Omitted"/>
    <b v="0"/>
    <b v="0"/>
    <m/>
    <b v="0"/>
    <b v="0"/>
    <b v="0"/>
    <x v="17"/>
    <b v="0"/>
    <s v="Auto-Classic"/>
    <x v="0"/>
    <m/>
    <s v="0055A00000BclF5QAJ"/>
    <d v="2021-04-10T23:01:03"/>
    <m/>
    <d v="2021-03-26T18:08:00"/>
    <m/>
    <m/>
    <b v="0"/>
    <m/>
    <s v="Metabolomics"/>
    <s v="Website"/>
    <m/>
    <m/>
    <m/>
    <m/>
    <m/>
    <x v="2111"/>
    <x v="0"/>
    <b v="0"/>
    <m/>
    <m/>
    <m/>
    <s v="00531000007KAu8AAG"/>
    <m/>
    <s v="Metabolomics"/>
    <m/>
    <s v="0035A00003RaG2gQAF"/>
    <s v="System"/>
    <s v="ZipChip"/>
    <m/>
    <m/>
    <s v="0125A000001ESVfQAO"/>
    <b v="0"/>
    <m/>
    <b v="0"/>
    <m/>
    <m/>
    <x v="0"/>
    <b v="0"/>
    <d v="2021-06-29T20:34:54"/>
    <s v="0055A00000Bd4jEQAR"/>
    <m/>
    <b v="0"/>
    <x v="0"/>
    <m/>
    <m/>
    <m/>
    <m/>
    <x v="0"/>
    <n v="0"/>
    <n v="0"/>
  </r>
  <r>
    <s v="0015A00002HcIqRQAV"/>
    <b v="0"/>
    <m/>
    <b v="0"/>
    <s v="7015A000001Tia5QAC"/>
    <m/>
    <m/>
    <x v="68"/>
    <b v="1"/>
    <s v="Other"/>
    <m/>
    <s v="0035A00003bdKbfQAE"/>
    <m/>
    <m/>
    <s v="00531000007KAu8AAG"/>
    <b v="1"/>
    <d v="2020-01-27T13:51:13"/>
    <m/>
    <b v="0"/>
    <m/>
    <m/>
    <b v="0"/>
    <d v="2022-01-01T00:00:00"/>
    <n v="1"/>
    <n v="2022"/>
    <s v="Omitted"/>
    <s v="Omitted"/>
    <b v="0"/>
    <b v="0"/>
    <m/>
    <b v="0"/>
    <b v="0"/>
    <b v="0"/>
    <x v="15"/>
    <b v="0"/>
    <s v="Auto-Classic"/>
    <x v="0"/>
    <d v="2020-01-23T00:00:00"/>
    <s v="0055A00000BclF5QAJ"/>
    <d v="2021-04-11T20:33:11"/>
    <m/>
    <d v="2020-11-17T17:37:04"/>
    <m/>
    <m/>
    <b v="0"/>
    <m/>
    <m/>
    <s v="Trade Show"/>
    <m/>
    <m/>
    <m/>
    <m/>
    <m/>
    <x v="2112"/>
    <x v="0"/>
    <b v="0"/>
    <m/>
    <m/>
    <m/>
    <s v="00531000007KAu8AAG"/>
    <m/>
    <m/>
    <m/>
    <s v="0035A00003bdKbfQAE"/>
    <s v="System"/>
    <s v="ZipChip"/>
    <m/>
    <m/>
    <s v="0125A000001ESVfQAO"/>
    <b v="0"/>
    <m/>
    <b v="0"/>
    <m/>
    <m/>
    <x v="0"/>
    <b v="0"/>
    <d v="2021-06-29T20:34:55"/>
    <s v="0055A00000Bd4jEQAR"/>
    <m/>
    <b v="0"/>
    <x v="0"/>
    <m/>
    <m/>
    <m/>
    <m/>
    <x v="0"/>
    <n v="0"/>
    <n v="0"/>
  </r>
  <r>
    <s v="0015A00001tabLSQAY"/>
    <b v="0"/>
    <m/>
    <b v="0"/>
    <s v="7015A000001qUvfQAE"/>
    <m/>
    <m/>
    <x v="68"/>
    <b v="1"/>
    <s v="Other"/>
    <m/>
    <s v="0035A00003XXdHnQAL"/>
    <m/>
    <m/>
    <s v="00531000007KAu8AAG"/>
    <b v="1"/>
    <d v="2019-08-12T12:44:12"/>
    <m/>
    <b v="0"/>
    <m/>
    <m/>
    <b v="0"/>
    <d v="2022-01-01T00:00:00"/>
    <n v="1"/>
    <n v="2022"/>
    <s v="Omitted"/>
    <s v="Omitted"/>
    <b v="0"/>
    <b v="0"/>
    <m/>
    <b v="0"/>
    <b v="0"/>
    <b v="0"/>
    <x v="15"/>
    <b v="0"/>
    <s v="Auto-Classic"/>
    <x v="0"/>
    <d v="2019-05-20T00:00:00"/>
    <s v="0055A00000BclF5QAJ"/>
    <d v="2021-04-11T20:33:11"/>
    <m/>
    <d v="2020-11-17T16:16:15"/>
    <m/>
    <m/>
    <b v="0"/>
    <m/>
    <m/>
    <s v="eApp Note"/>
    <m/>
    <m/>
    <m/>
    <m/>
    <m/>
    <x v="2113"/>
    <x v="0"/>
    <b v="0"/>
    <m/>
    <m/>
    <m/>
    <s v="00531000007KAu8AAG"/>
    <m/>
    <s v="Biotherapeutics"/>
    <m/>
    <s v="0035A00003XXdHnQAL"/>
    <s v="System"/>
    <s v="ZipChip"/>
    <m/>
    <m/>
    <s v="0125A000001ESVfQAO"/>
    <b v="0"/>
    <m/>
    <b v="0"/>
    <m/>
    <m/>
    <x v="0"/>
    <b v="0"/>
    <d v="2021-06-29T20:34:54"/>
    <s v="0055A00000Bd4jEQAR"/>
    <m/>
    <b v="0"/>
    <x v="0"/>
    <m/>
    <m/>
    <m/>
    <m/>
    <x v="0"/>
    <n v="0"/>
    <n v="0"/>
  </r>
  <r>
    <s v="0013100001qyrRZAAY"/>
    <b v="0"/>
    <m/>
    <b v="0"/>
    <s v="7015A000001P2bnQAC"/>
    <m/>
    <m/>
    <x v="340"/>
    <b v="1"/>
    <s v="Duplicate opportunity"/>
    <m/>
    <s v="0035A00003ccZrwQAE"/>
    <m/>
    <m/>
    <s v="0055A000008iLoOQAU"/>
    <b v="1"/>
    <d v="2020-02-18T13:40:01"/>
    <m/>
    <b v="0"/>
    <m/>
    <m/>
    <b v="0"/>
    <d v="2020-01-01T00:00:00"/>
    <n v="1"/>
    <n v="2020"/>
    <s v="Omitted"/>
    <s v="Omitted"/>
    <b v="0"/>
    <b v="0"/>
    <m/>
    <b v="0"/>
    <b v="0"/>
    <b v="0"/>
    <x v="14"/>
    <b v="0"/>
    <m/>
    <x v="0"/>
    <d v="2019-10-23T00:00:00"/>
    <s v="0055A00000BclF5QAJ"/>
    <d v="2021-04-11T20:05:08"/>
    <m/>
    <d v="2020-03-02T16:56:32"/>
    <m/>
    <m/>
    <b v="0"/>
    <m/>
    <s v="Biotherapeutics"/>
    <s v="Referral"/>
    <m/>
    <m/>
    <s v="Thermo"/>
    <m/>
    <m/>
    <x v="2114"/>
    <x v="0"/>
    <b v="0"/>
    <m/>
    <m/>
    <m/>
    <s v="0055A000009sZg0QAE"/>
    <m/>
    <m/>
    <m/>
    <s v="0035A00003ccZrwQAE"/>
    <s v="System"/>
    <s v="ZipChip"/>
    <m/>
    <m/>
    <s v="0125A000001ESVfQAO"/>
    <b v="0"/>
    <m/>
    <b v="0"/>
    <m/>
    <m/>
    <x v="0"/>
    <b v="0"/>
    <d v="2021-06-29T20:34:55"/>
    <s v="0055A00000BctMsQAJ"/>
    <m/>
    <b v="0"/>
    <x v="0"/>
    <m/>
    <m/>
    <m/>
    <m/>
    <x v="0"/>
    <n v="0"/>
    <n v="0"/>
  </r>
  <r>
    <s v="0013100001p58X5AAI"/>
    <b v="0"/>
    <m/>
    <b v="0"/>
    <s v="7015A000001qUyjQAE"/>
    <m/>
    <m/>
    <x v="79"/>
    <b v="1"/>
    <s v="Other"/>
    <m/>
    <s v="0035A00003XXd74QAD"/>
    <m/>
    <m/>
    <s v="00531000007KAu8AAG"/>
    <b v="1"/>
    <d v="2019-08-12T12:07:57"/>
    <m/>
    <b v="0"/>
    <m/>
    <m/>
    <b v="0"/>
    <d v="2020-01-01T00:00:00"/>
    <n v="1"/>
    <n v="2020"/>
    <s v="Omitted"/>
    <s v="Omitted"/>
    <b v="0"/>
    <b v="0"/>
    <m/>
    <b v="0"/>
    <b v="0"/>
    <b v="0"/>
    <x v="15"/>
    <b v="0"/>
    <m/>
    <x v="0"/>
    <d v="2019-04-18T00:00:00"/>
    <s v="0055A00000BclF5QAJ"/>
    <d v="2021-04-11T20:33:11"/>
    <m/>
    <d v="2020-02-14T09:35:12"/>
    <m/>
    <m/>
    <b v="0"/>
    <m/>
    <m/>
    <s v="eApp Note"/>
    <m/>
    <m/>
    <s v="Thermo"/>
    <m/>
    <m/>
    <x v="2115"/>
    <x v="0"/>
    <b v="0"/>
    <m/>
    <m/>
    <m/>
    <s v="00531000007KAu8AAG"/>
    <m/>
    <m/>
    <m/>
    <s v="0035A00003XXd74QAD"/>
    <s v="System"/>
    <s v="ZipChip"/>
    <m/>
    <m/>
    <s v="0125A000001ESVfQAO"/>
    <b v="0"/>
    <m/>
    <b v="0"/>
    <m/>
    <m/>
    <x v="0"/>
    <b v="0"/>
    <d v="2021-06-29T20:34:54"/>
    <s v="0055A00000Bd4jEQAR"/>
    <m/>
    <b v="0"/>
    <x v="0"/>
    <m/>
    <m/>
    <m/>
    <m/>
    <x v="0"/>
    <n v="0"/>
    <n v="0"/>
  </r>
  <r>
    <s v="0015A00002DSrIaQAL"/>
    <b v="0"/>
    <m/>
    <b v="0"/>
    <s v="7015A000001qXCFQA2"/>
    <m/>
    <m/>
    <x v="79"/>
    <b v="1"/>
    <s v="Other"/>
    <m/>
    <s v="0035A00003W102sQAB"/>
    <m/>
    <m/>
    <s v="00531000007KAu8AAG"/>
    <b v="1"/>
    <d v="2019-07-04T11:22:14"/>
    <m/>
    <b v="0"/>
    <m/>
    <m/>
    <b v="0"/>
    <d v="2020-01-01T00:00:00"/>
    <n v="1"/>
    <n v="2020"/>
    <s v="Omitted"/>
    <s v="Omitted"/>
    <b v="0"/>
    <b v="0"/>
    <m/>
    <b v="0"/>
    <b v="0"/>
    <b v="0"/>
    <x v="15"/>
    <b v="0"/>
    <m/>
    <x v="0"/>
    <d v="2019-06-18T00:00:00"/>
    <s v="0055A00000BclF5QAJ"/>
    <d v="2021-04-11T20:33:11"/>
    <m/>
    <d v="2020-02-14T14:25:12"/>
    <m/>
    <m/>
    <b v="0"/>
    <m/>
    <m/>
    <s v="Trade Show"/>
    <m/>
    <m/>
    <s v="Thermo"/>
    <m/>
    <m/>
    <x v="2116"/>
    <x v="0"/>
    <b v="0"/>
    <m/>
    <m/>
    <m/>
    <s v="00531000007KAu8AAG"/>
    <m/>
    <s v="Biotherapeutics"/>
    <m/>
    <s v="0035A00003W102sQAB"/>
    <s v="System"/>
    <s v="ZipChip"/>
    <m/>
    <m/>
    <s v="0125A000001ESVfQAO"/>
    <b v="0"/>
    <m/>
    <b v="0"/>
    <m/>
    <m/>
    <x v="0"/>
    <b v="0"/>
    <d v="2021-06-29T20:34:54"/>
    <s v="0055A00000Bd4jEQAR"/>
    <m/>
    <b v="0"/>
    <x v="0"/>
    <m/>
    <m/>
    <m/>
    <m/>
    <x v="0"/>
    <n v="0"/>
    <n v="0"/>
  </r>
  <r>
    <s v="0015A00002DyLVcQAN"/>
    <b v="0"/>
    <m/>
    <b v="0"/>
    <s v="7015A000001qUvfQAE"/>
    <m/>
    <m/>
    <x v="68"/>
    <b v="1"/>
    <s v="Other"/>
    <m/>
    <s v="0035A00003XXfAMQA1"/>
    <m/>
    <m/>
    <s v="0055A000008iLoOQAU"/>
    <b v="1"/>
    <d v="2019-08-12T15:43:29"/>
    <m/>
    <b v="0"/>
    <m/>
    <m/>
    <b v="0"/>
    <d v="2022-01-01T00:00:00"/>
    <n v="1"/>
    <n v="2022"/>
    <s v="Omitted"/>
    <s v="Omitted"/>
    <b v="0"/>
    <b v="0"/>
    <m/>
    <b v="0"/>
    <b v="0"/>
    <b v="0"/>
    <x v="15"/>
    <b v="0"/>
    <m/>
    <x v="0"/>
    <d v="2019-08-12T00:00:00"/>
    <s v="0055A00000BclF5QAJ"/>
    <d v="2021-04-11T20:33:11"/>
    <m/>
    <d v="2020-11-17T17:40:28"/>
    <m/>
    <m/>
    <b v="0"/>
    <m/>
    <m/>
    <s v="eApp Note"/>
    <m/>
    <m/>
    <s v="Thermo"/>
    <s v="Other (text field)"/>
    <m/>
    <x v="2117"/>
    <x v="0"/>
    <b v="0"/>
    <m/>
    <s v="Maldi"/>
    <m/>
    <s v="00531000007KAu8AAG"/>
    <m/>
    <s v="Biotherapeutics"/>
    <m/>
    <s v="0035A00003XXfAMQA1"/>
    <s v="System"/>
    <s v="ZipChip"/>
    <m/>
    <m/>
    <s v="0125A000001ESVfQAO"/>
    <b v="0"/>
    <m/>
    <b v="0"/>
    <m/>
    <m/>
    <x v="0"/>
    <b v="0"/>
    <d v="2021-06-29T20:34:54"/>
    <s v="0055A00000Bd4jEQAR"/>
    <m/>
    <b v="0"/>
    <x v="0"/>
    <m/>
    <m/>
    <m/>
    <m/>
    <x v="0"/>
    <n v="0"/>
    <n v="0"/>
  </r>
  <r>
    <s v="0015A00002Cyw2nQAB"/>
    <b v="0"/>
    <m/>
    <b v="0"/>
    <m/>
    <m/>
    <m/>
    <x v="79"/>
    <b v="1"/>
    <s v="Contact has moved"/>
    <m/>
    <s v="0035A00003W0Vu4QAF"/>
    <m/>
    <m/>
    <s v="00531000007KAu8AAG"/>
    <b v="1"/>
    <d v="2019-07-01T09:29:07"/>
    <m/>
    <b v="0"/>
    <m/>
    <m/>
    <b v="0"/>
    <d v="2020-01-01T00:00:00"/>
    <n v="1"/>
    <n v="2020"/>
    <s v="Omitted"/>
    <s v="Omitted"/>
    <b v="0"/>
    <b v="0"/>
    <m/>
    <b v="0"/>
    <b v="0"/>
    <b v="0"/>
    <x v="17"/>
    <b v="0"/>
    <s v="Auto-Classic"/>
    <x v="0"/>
    <m/>
    <s v="0055A00000BclF5QAJ"/>
    <d v="2021-04-10T23:01:03"/>
    <m/>
    <d v="2020-02-14T12:21:56"/>
    <m/>
    <m/>
    <b v="0"/>
    <m/>
    <s v="Proteomics"/>
    <s v="Website"/>
    <m/>
    <m/>
    <s v="Thermo"/>
    <s v="QE Plus, HF, HF-X  (NO biopharma)"/>
    <m/>
    <x v="2118"/>
    <x v="0"/>
    <b v="0"/>
    <m/>
    <s v="Fusion Tribrid"/>
    <m/>
    <s v="00531000007KAu8AAG"/>
    <m/>
    <s v="Proteomics"/>
    <m/>
    <s v="0035A00003W0Vu4QAF"/>
    <s v="System"/>
    <s v="ZipChip"/>
    <m/>
    <m/>
    <s v="0125A000001ESVfQAO"/>
    <b v="0"/>
    <m/>
    <b v="0"/>
    <m/>
    <m/>
    <x v="0"/>
    <b v="0"/>
    <d v="2021-06-29T20:34:54"/>
    <s v="0055A00000Bd4jEQAR"/>
    <m/>
    <b v="0"/>
    <x v="0"/>
    <m/>
    <m/>
    <m/>
    <m/>
    <x v="0"/>
    <n v="0"/>
    <n v="0"/>
  </r>
  <r>
    <s v="0015A00002FGIFAQA5"/>
    <b v="0"/>
    <m/>
    <b v="0"/>
    <m/>
    <m/>
    <m/>
    <x v="68"/>
    <b v="1"/>
    <s v="Duplicate opportunity"/>
    <m/>
    <s v="0035A00003Yx13uQAB"/>
    <m/>
    <m/>
    <s v="00531000007KAu8AAG"/>
    <b v="1"/>
    <d v="2019-10-04T07:05:28"/>
    <m/>
    <b v="0"/>
    <m/>
    <m/>
    <b v="0"/>
    <d v="2022-01-01T00:00:00"/>
    <n v="1"/>
    <n v="2022"/>
    <s v="Omitted"/>
    <s v="Omitted"/>
    <b v="0"/>
    <b v="0"/>
    <m/>
    <b v="0"/>
    <b v="0"/>
    <b v="0"/>
    <x v="15"/>
    <b v="0"/>
    <s v="Auto-Classic"/>
    <x v="0"/>
    <m/>
    <s v="0055A00000BclF5QAJ"/>
    <d v="2021-04-10T23:01:03"/>
    <m/>
    <d v="2021-03-25T11:49:48"/>
    <m/>
    <m/>
    <b v="0"/>
    <m/>
    <m/>
    <s v="Trade Show"/>
    <m/>
    <m/>
    <s v="Thermo"/>
    <s v="QE Plus, HF, HF-X  (NO biopharma)"/>
    <m/>
    <x v="2119"/>
    <x v="0"/>
    <b v="0"/>
    <m/>
    <m/>
    <m/>
    <s v="00531000007KAu8AAG"/>
    <s v="01s5A000005x0vsQAA"/>
    <s v="Biotherapeutics"/>
    <m/>
    <s v="0035A00003Yx13uQAB"/>
    <s v="System"/>
    <s v="ZipChip"/>
    <m/>
    <m/>
    <s v="0125A000001ESVfQAO"/>
    <b v="0"/>
    <m/>
    <b v="0"/>
    <m/>
    <m/>
    <x v="0"/>
    <b v="0"/>
    <d v="2021-06-29T20:34:54"/>
    <s v="0055A00000Bd4jEQAR"/>
    <m/>
    <b v="0"/>
    <x v="0"/>
    <m/>
    <m/>
    <m/>
    <m/>
    <x v="0"/>
    <n v="0"/>
    <n v="0"/>
  </r>
  <r>
    <s v="0015A000027UhJnQAK"/>
    <b v="0"/>
    <m/>
    <b v="0"/>
    <s v="7015A000001qXCFQA2"/>
    <m/>
    <m/>
    <x v="358"/>
    <b v="1"/>
    <s v="Lost or No Budget"/>
    <m/>
    <s v="0035A00003W0YLBQA3"/>
    <m/>
    <m/>
    <s v="0055A000009GjocQAC"/>
    <b v="1"/>
    <d v="2019-07-01T15:52:32"/>
    <m/>
    <b v="0"/>
    <m/>
    <m/>
    <b v="0"/>
    <d v="2020-01-01T00:00:00"/>
    <n v="1"/>
    <n v="2020"/>
    <s v="Omitted"/>
    <s v="Omitted"/>
    <b v="0"/>
    <b v="0"/>
    <m/>
    <b v="0"/>
    <b v="0"/>
    <b v="0"/>
    <x v="15"/>
    <b v="0"/>
    <s v="Auto-Classic"/>
    <x v="0"/>
    <d v="2019-07-09T00:00:00"/>
    <s v="0055A00000BclF5QAJ"/>
    <d v="2021-04-10T23:01:03"/>
    <m/>
    <d v="2020-01-22T05:46:58"/>
    <m/>
    <m/>
    <b v="0"/>
    <m/>
    <m/>
    <s v="Trade Show"/>
    <m/>
    <m/>
    <s v="Thermo"/>
    <s v="QE Plus, HF, HF-X  (NO biopharma)"/>
    <m/>
    <x v="2120"/>
    <x v="0"/>
    <b v="0"/>
    <m/>
    <m/>
    <m/>
    <s v="0055A000009GjocQAC"/>
    <m/>
    <m/>
    <m/>
    <s v="0035A00003W0YLBQA3"/>
    <s v="System"/>
    <s v="ZipChip"/>
    <m/>
    <m/>
    <s v="0125A000001ESVfQAO"/>
    <b v="0"/>
    <m/>
    <b v="0"/>
    <m/>
    <m/>
    <x v="0"/>
    <b v="0"/>
    <d v="2021-06-29T20:34:54"/>
    <m/>
    <m/>
    <b v="0"/>
    <x v="0"/>
    <m/>
    <m/>
    <m/>
    <m/>
    <x v="0"/>
    <n v="0"/>
    <n v="0"/>
  </r>
  <r>
    <s v="0015A00002FGB6lQAH"/>
    <b v="0"/>
    <m/>
    <b v="0"/>
    <m/>
    <m/>
    <m/>
    <x v="68"/>
    <b v="1"/>
    <s v="Non Responsive"/>
    <m/>
    <s v="0035A00003Ywt5SQAR"/>
    <m/>
    <m/>
    <s v="0055A000008iLoOQAU"/>
    <b v="1"/>
    <d v="2019-10-03T13:51:27"/>
    <m/>
    <b v="0"/>
    <m/>
    <m/>
    <b v="0"/>
    <d v="2022-01-01T00:00:00"/>
    <n v="1"/>
    <n v="2022"/>
    <s v="Omitted"/>
    <s v="Omitted"/>
    <b v="0"/>
    <b v="0"/>
    <m/>
    <b v="0"/>
    <b v="0"/>
    <b v="0"/>
    <x v="15"/>
    <b v="0"/>
    <s v="Auto-Classic"/>
    <x v="0"/>
    <m/>
    <s v="00531000007KAu8AAG"/>
    <d v="2021-04-20T09:43:02"/>
    <m/>
    <d v="2020-11-14T16:28:05"/>
    <m/>
    <m/>
    <b v="0"/>
    <m/>
    <m/>
    <s v="Trade Show"/>
    <m/>
    <m/>
    <s v="Thermo"/>
    <m/>
    <m/>
    <x v="2121"/>
    <x v="0"/>
    <b v="0"/>
    <m/>
    <m/>
    <m/>
    <s v="00531000007KAu8AAG"/>
    <m/>
    <s v="Biotherapeutics"/>
    <m/>
    <s v="0035A00003Ywt5SQAR"/>
    <s v="System"/>
    <s v="ZipChip"/>
    <m/>
    <m/>
    <s v="0125A000001ESVfQAO"/>
    <b v="0"/>
    <m/>
    <b v="0"/>
    <m/>
    <m/>
    <x v="0"/>
    <b v="0"/>
    <d v="2021-06-29T20:34:54"/>
    <s v="0055A00000Bd4jEQAR"/>
    <m/>
    <b v="0"/>
    <x v="0"/>
    <m/>
    <m/>
    <m/>
    <m/>
    <x v="0"/>
    <n v="0"/>
    <n v="0"/>
  </r>
  <r>
    <s v="0015A00002KvziXQAR"/>
    <b v="0"/>
    <m/>
    <b v="0"/>
    <m/>
    <m/>
    <m/>
    <x v="68"/>
    <b v="1"/>
    <s v="Other"/>
    <m/>
    <s v="0035A00003fq2TaQAI"/>
    <m/>
    <m/>
    <s v="0055A000008iLoOQAU"/>
    <b v="1"/>
    <d v="2020-05-22T14:39:43"/>
    <m/>
    <b v="0"/>
    <m/>
    <m/>
    <b v="0"/>
    <d v="2022-01-01T00:00:00"/>
    <n v="1"/>
    <n v="2022"/>
    <s v="Omitted"/>
    <s v="Omitted"/>
    <b v="0"/>
    <b v="0"/>
    <m/>
    <b v="0"/>
    <b v="0"/>
    <b v="0"/>
    <x v="15"/>
    <b v="0"/>
    <s v="Auto-Ti"/>
    <x v="0"/>
    <m/>
    <s v="0055A00000BclF5QAJ"/>
    <d v="2021-04-11T20:33:11"/>
    <m/>
    <d v="2021-03-26T17:59:10"/>
    <m/>
    <m/>
    <b v="0"/>
    <m/>
    <m/>
    <s v="Field Sales"/>
    <m/>
    <m/>
    <s v="Thermo"/>
    <s v="Fusion Lumos;Other (text field)"/>
    <m/>
    <x v="2122"/>
    <x v="0"/>
    <b v="0"/>
    <m/>
    <s v="(Orbitrap) Fusion Lumos"/>
    <m/>
    <s v="00531000007KAu8AAG"/>
    <m/>
    <s v="Metabolomics"/>
    <m/>
    <s v="0035A00003fq2TaQAI"/>
    <s v="System"/>
    <s v="ZipChip"/>
    <m/>
    <m/>
    <s v="0125A000001ESVfQAO"/>
    <b v="0"/>
    <m/>
    <b v="0"/>
    <m/>
    <m/>
    <x v="0"/>
    <b v="0"/>
    <d v="2021-06-29T20:34:55"/>
    <s v="0055A00000Bd4jEQAR"/>
    <m/>
    <b v="0"/>
    <x v="0"/>
    <m/>
    <m/>
    <m/>
    <m/>
    <x v="0"/>
    <n v="0"/>
    <n v="0"/>
  </r>
  <r>
    <s v="0015A00002CUMoYQAX"/>
    <b v="0"/>
    <m/>
    <b v="0"/>
    <s v="7015A000001P3iJQAS"/>
    <m/>
    <m/>
    <x v="360"/>
    <b v="1"/>
    <s v="Other"/>
    <m/>
    <s v="0035A00003VFAzaQAH"/>
    <m/>
    <m/>
    <s v="0055A000009sZg0QAE"/>
    <b v="1"/>
    <d v="2019-05-28T01:27:32"/>
    <m/>
    <b v="0"/>
    <m/>
    <m/>
    <b v="0"/>
    <d v="2020-01-01T00:00:00"/>
    <n v="1"/>
    <n v="2020"/>
    <s v="Omitted"/>
    <s v="Omitted"/>
    <b v="0"/>
    <b v="0"/>
    <m/>
    <b v="0"/>
    <b v="0"/>
    <b v="0"/>
    <x v="15"/>
    <b v="0"/>
    <s v="Auto-Ti"/>
    <x v="0"/>
    <d v="2019-05-22T00:00:00"/>
    <s v="0055A00000BclF5QAJ"/>
    <d v="2021-04-11T20:33:11"/>
    <m/>
    <d v="2019-10-01T19:08:14"/>
    <m/>
    <m/>
    <b v="0"/>
    <m/>
    <m/>
    <s v="Sales Seminar"/>
    <m/>
    <m/>
    <s v="Thermo"/>
    <m/>
    <m/>
    <x v="2123"/>
    <x v="0"/>
    <b v="0"/>
    <m/>
    <m/>
    <m/>
    <s v="0055A000009sZg0QAE"/>
    <m/>
    <s v="Proteomics"/>
    <m/>
    <s v="0035A00003VFAzaQAH"/>
    <s v="System"/>
    <s v="ZipChip"/>
    <m/>
    <m/>
    <s v="0125A000001ESVfQAO"/>
    <b v="0"/>
    <m/>
    <b v="0"/>
    <m/>
    <m/>
    <x v="0"/>
    <b v="0"/>
    <d v="2021-06-29T20:34:54"/>
    <m/>
    <m/>
    <b v="0"/>
    <x v="0"/>
    <m/>
    <m/>
    <m/>
    <m/>
    <x v="0"/>
    <n v="0"/>
    <n v="0"/>
  </r>
  <r>
    <s v="0015A00002BoxLEQAZ"/>
    <b v="0"/>
    <m/>
    <b v="0"/>
    <m/>
    <m/>
    <m/>
    <x v="68"/>
    <b v="1"/>
    <s v="Contact has moved"/>
    <m/>
    <s v="0035A00003UZ33aQAD"/>
    <m/>
    <m/>
    <s v="0055A000008iLoOQAU"/>
    <b v="1"/>
    <d v="2019-04-26T19:32:25"/>
    <m/>
    <b v="0"/>
    <m/>
    <m/>
    <b v="0"/>
    <d v="2022-01-01T00:00:00"/>
    <n v="1"/>
    <n v="2022"/>
    <s v="Omitted"/>
    <s v="Omitted"/>
    <b v="0"/>
    <b v="0"/>
    <m/>
    <b v="0"/>
    <b v="0"/>
    <b v="0"/>
    <x v="15"/>
    <b v="0"/>
    <m/>
    <x v="0"/>
    <m/>
    <s v="0055A00000BclF5QAJ"/>
    <d v="2021-04-10T23:01:03"/>
    <m/>
    <d v="2020-11-17T16:29:18"/>
    <m/>
    <m/>
    <b v="0"/>
    <m/>
    <m/>
    <s v="Website"/>
    <m/>
    <m/>
    <s v="Waters"/>
    <m/>
    <m/>
    <x v="2124"/>
    <x v="0"/>
    <b v="0"/>
    <m/>
    <m/>
    <m/>
    <s v="00531000007KAu8AAG"/>
    <m/>
    <s v="Proteomics"/>
    <m/>
    <s v="0035A00003UZ33aQAD"/>
    <s v="System"/>
    <s v="ZipChip"/>
    <m/>
    <m/>
    <s v="0125A000001ESVfQAO"/>
    <b v="0"/>
    <m/>
    <b v="0"/>
    <m/>
    <m/>
    <x v="0"/>
    <b v="0"/>
    <d v="2021-06-29T20:34:54"/>
    <s v="0055A00000Bd4jEQAR"/>
    <m/>
    <b v="0"/>
    <x v="0"/>
    <m/>
    <m/>
    <m/>
    <m/>
    <x v="0"/>
    <n v="0"/>
    <n v="0"/>
  </r>
  <r>
    <s v="0015A00002RgNryQAF"/>
    <b v="0"/>
    <m/>
    <b v="0"/>
    <s v="7015A000001zMbOQAU"/>
    <m/>
    <m/>
    <x v="361"/>
    <b v="1"/>
    <m/>
    <m/>
    <s v="0035A00003lTK5pQAG"/>
    <m/>
    <m/>
    <s v="0055A00000Bnt5hQAB"/>
    <b v="1"/>
    <d v="2020-11-20T20:23:44"/>
    <m/>
    <b v="0"/>
    <m/>
    <m/>
    <b v="0"/>
    <d v="2021-02-01T00:00:00"/>
    <n v="2"/>
    <n v="2021"/>
    <s v="Omitted"/>
    <s v="Omitted"/>
    <b v="0"/>
    <b v="0"/>
    <m/>
    <b v="0"/>
    <b v="0"/>
    <b v="0"/>
    <x v="15"/>
    <b v="0"/>
    <m/>
    <x v="0"/>
    <d v="2021-01-12T00:00:00"/>
    <s v="0055A00000Bnt5hQAB"/>
    <d v="2021-04-27T21:34:47"/>
    <m/>
    <d v="2021-04-27T21:34:47"/>
    <m/>
    <m/>
    <b v="0"/>
    <m/>
    <m/>
    <s v="Prospecting Journey"/>
    <m/>
    <m/>
    <m/>
    <m/>
    <m/>
    <x v="2125"/>
    <x v="0"/>
    <b v="0"/>
    <m/>
    <m/>
    <m/>
    <s v="0055A00000Bnt5hQAB"/>
    <m/>
    <s v="Biotherapeutics"/>
    <m/>
    <s v="0035A00003lTK5pQAG"/>
    <s v="System"/>
    <s v="Rebel"/>
    <m/>
    <m/>
    <s v="0125A000001ESVfQAO"/>
    <b v="0"/>
    <m/>
    <b v="0"/>
    <m/>
    <m/>
    <x v="0"/>
    <b v="0"/>
    <d v="2021-06-29T20:34:55"/>
    <s v="0055A000008iLmcQAE"/>
    <m/>
    <b v="0"/>
    <x v="0"/>
    <m/>
    <m/>
    <n v="150000"/>
    <m/>
    <x v="2"/>
    <n v="0"/>
    <n v="0"/>
  </r>
  <r>
    <s v="0015A00001tasCtQAI"/>
    <b v="0"/>
    <m/>
    <b v="0"/>
    <s v="7015A000001qVJTQA2"/>
    <m/>
    <m/>
    <x v="113"/>
    <b v="1"/>
    <s v="Duplicate opportunity"/>
    <m/>
    <s v="0035A00003VxssXQAR"/>
    <m/>
    <m/>
    <s v="0055A000008zqzaQAA"/>
    <b v="1"/>
    <d v="2019-06-12T17:59:45"/>
    <m/>
    <b v="0"/>
    <m/>
    <m/>
    <b v="0"/>
    <d v="2020-02-01T00:00:00"/>
    <n v="2"/>
    <n v="2020"/>
    <s v="Omitted"/>
    <s v="Omitted"/>
    <b v="0"/>
    <b v="0"/>
    <m/>
    <b v="0"/>
    <b v="0"/>
    <b v="0"/>
    <x v="15"/>
    <b v="0"/>
    <m/>
    <x v="0"/>
    <m/>
    <s v="0055A00000BclF5QAJ"/>
    <d v="2021-04-11T20:06:15"/>
    <m/>
    <d v="2020-02-13T13:32:21"/>
    <m/>
    <m/>
    <b v="0"/>
    <m/>
    <m/>
    <s v="Field Sales"/>
    <m/>
    <m/>
    <m/>
    <m/>
    <m/>
    <x v="2126"/>
    <x v="0"/>
    <b v="0"/>
    <m/>
    <m/>
    <m/>
    <s v="0055A000008zqzaQAA"/>
    <m/>
    <m/>
    <m/>
    <s v="0035A00003VxssXQAR"/>
    <s v="System"/>
    <s v="Rebel"/>
    <m/>
    <m/>
    <s v="0125A000001ESVfQAO"/>
    <b v="0"/>
    <m/>
    <b v="0"/>
    <m/>
    <m/>
    <x v="0"/>
    <b v="0"/>
    <d v="2021-06-29T20:34:54"/>
    <s v="0055A00000BctN2QAJ"/>
    <m/>
    <b v="0"/>
    <x v="0"/>
    <m/>
    <m/>
    <m/>
    <m/>
    <x v="0"/>
    <n v="0"/>
    <n v="0"/>
  </r>
  <r>
    <s v="0013100001hn662AAA"/>
    <b v="0"/>
    <m/>
    <b v="0"/>
    <s v="7015A000001qVJTQA2"/>
    <m/>
    <m/>
    <x v="113"/>
    <b v="1"/>
    <s v="Duplicate opportunity"/>
    <m/>
    <s v="0035A00003VyJdyQAF"/>
    <m/>
    <m/>
    <s v="0055A000008zqzaQAA"/>
    <b v="1"/>
    <d v="2019-06-17T01:59:40"/>
    <m/>
    <b v="0"/>
    <m/>
    <m/>
    <b v="0"/>
    <d v="2020-02-01T00:00:00"/>
    <n v="2"/>
    <n v="2020"/>
    <s v="Omitted"/>
    <s v="Omitted"/>
    <b v="0"/>
    <b v="0"/>
    <m/>
    <b v="0"/>
    <b v="0"/>
    <b v="0"/>
    <x v="15"/>
    <b v="0"/>
    <m/>
    <x v="0"/>
    <m/>
    <s v="0055A00000BclF5QAJ"/>
    <d v="2021-04-11T20:06:15"/>
    <m/>
    <d v="2020-02-13T13:31:46"/>
    <m/>
    <m/>
    <b v="0"/>
    <m/>
    <m/>
    <s v="Field Sales"/>
    <m/>
    <m/>
    <m/>
    <m/>
    <m/>
    <x v="2127"/>
    <x v="0"/>
    <b v="0"/>
    <m/>
    <m/>
    <m/>
    <s v="0055A000008zqzaQAA"/>
    <m/>
    <m/>
    <m/>
    <s v="0035A00003VyJdyQAF"/>
    <s v="System"/>
    <s v="Rebel"/>
    <m/>
    <m/>
    <s v="0125A000001ESVfQAO"/>
    <b v="0"/>
    <m/>
    <b v="0"/>
    <m/>
    <m/>
    <x v="0"/>
    <b v="0"/>
    <d v="2021-06-29T20:34:54"/>
    <s v="0055A00000BctN2QAJ"/>
    <m/>
    <b v="0"/>
    <x v="0"/>
    <m/>
    <m/>
    <m/>
    <m/>
    <x v="0"/>
    <n v="0"/>
    <n v="0"/>
  </r>
  <r>
    <s v="0013100001fqypQAAQ"/>
    <b v="0"/>
    <m/>
    <b v="0"/>
    <m/>
    <m/>
    <m/>
    <x v="113"/>
    <b v="1"/>
    <s v="Duplicate opportunity"/>
    <m/>
    <s v="0035A00003VyJdPQAV"/>
    <m/>
    <m/>
    <s v="0055A000008zqzaQAA"/>
    <b v="1"/>
    <d v="2019-06-17T01:56:05"/>
    <m/>
    <b v="0"/>
    <m/>
    <m/>
    <b v="0"/>
    <d v="2020-02-01T00:00:00"/>
    <n v="2"/>
    <n v="2020"/>
    <s v="Omitted"/>
    <s v="Omitted"/>
    <b v="0"/>
    <b v="0"/>
    <m/>
    <b v="0"/>
    <b v="0"/>
    <b v="0"/>
    <x v="14"/>
    <b v="0"/>
    <m/>
    <x v="0"/>
    <d v="2018-09-13T00:00:00"/>
    <s v="0055A00000BclF5QAJ"/>
    <d v="2021-04-10T23:01:03"/>
    <m/>
    <d v="2020-01-13T21:42:29"/>
    <m/>
    <m/>
    <b v="0"/>
    <m/>
    <s v="Other"/>
    <s v="Website"/>
    <m/>
    <m/>
    <m/>
    <m/>
    <m/>
    <x v="2128"/>
    <x v="0"/>
    <b v="0"/>
    <m/>
    <m/>
    <m/>
    <s v="0055A000008iLmwQAE"/>
    <m/>
    <s v="Other"/>
    <m/>
    <s v="0035A00003VyJdPQAV"/>
    <s v="System"/>
    <s v="Rebel"/>
    <m/>
    <m/>
    <s v="0125A000001ESVfQAO"/>
    <b v="0"/>
    <m/>
    <b v="0"/>
    <m/>
    <m/>
    <x v="0"/>
    <b v="0"/>
    <d v="2021-06-29T20:34:54"/>
    <m/>
    <m/>
    <b v="0"/>
    <x v="0"/>
    <m/>
    <m/>
    <m/>
    <m/>
    <x v="0"/>
    <n v="0"/>
    <n v="0"/>
  </r>
  <r>
    <s v="0015A00002CwvtvQAB"/>
    <b v="0"/>
    <m/>
    <b v="0"/>
    <m/>
    <m/>
    <m/>
    <x v="113"/>
    <b v="1"/>
    <s v="Other"/>
    <m/>
    <s v="0035A00003VySDGQA3"/>
    <m/>
    <m/>
    <s v="00531000008F2psAAC"/>
    <b v="1"/>
    <d v="2019-07-16T21:52:10"/>
    <m/>
    <b v="0"/>
    <m/>
    <m/>
    <b v="0"/>
    <d v="2020-02-01T00:00:00"/>
    <n v="2"/>
    <n v="2020"/>
    <s v="Omitted"/>
    <s v="Omitted"/>
    <b v="0"/>
    <b v="0"/>
    <m/>
    <b v="0"/>
    <b v="0"/>
    <b v="0"/>
    <x v="15"/>
    <b v="0"/>
    <m/>
    <x v="0"/>
    <d v="2019-07-16T00:00:00"/>
    <s v="0055A00000BclF5QAJ"/>
    <d v="2021-04-11T20:33:11"/>
    <m/>
    <d v="2019-12-09T21:57:11"/>
    <m/>
    <m/>
    <b v="0"/>
    <m/>
    <m/>
    <s v="Field Sales"/>
    <m/>
    <m/>
    <m/>
    <m/>
    <m/>
    <x v="2129"/>
    <x v="0"/>
    <b v="0"/>
    <m/>
    <m/>
    <m/>
    <s v="0055A00000BNXCfQAP"/>
    <m/>
    <m/>
    <m/>
    <s v="0035A00003VySDGQA3"/>
    <s v="System"/>
    <s v="Rebel"/>
    <m/>
    <m/>
    <s v="0125A000001ESVfQAO"/>
    <b v="0"/>
    <m/>
    <b v="0"/>
    <m/>
    <m/>
    <x v="0"/>
    <b v="0"/>
    <d v="2021-06-29T20:34:54"/>
    <s v="0055A00000BctN7QAJ"/>
    <m/>
    <b v="0"/>
    <x v="0"/>
    <m/>
    <m/>
    <m/>
    <m/>
    <x v="0"/>
    <n v="0"/>
    <n v="0"/>
  </r>
  <r>
    <s v="0015A00002Cz1bTQAR"/>
    <b v="0"/>
    <m/>
    <b v="0"/>
    <s v="7015A000001qXCFQA2"/>
    <m/>
    <m/>
    <x v="113"/>
    <b v="1"/>
    <s v="Other"/>
    <m/>
    <s v="0035A00003W0bKuQAJ"/>
    <m/>
    <m/>
    <s v="0055A000008iLoOQAU"/>
    <b v="1"/>
    <d v="2019-07-01T19:00:04"/>
    <m/>
    <b v="0"/>
    <m/>
    <m/>
    <b v="0"/>
    <d v="2020-02-01T00:00:00"/>
    <n v="2"/>
    <n v="2020"/>
    <s v="Omitted"/>
    <s v="Omitted"/>
    <b v="0"/>
    <b v="0"/>
    <m/>
    <b v="0"/>
    <b v="0"/>
    <b v="0"/>
    <x v="15"/>
    <b v="0"/>
    <m/>
    <x v="0"/>
    <d v="2020-04-17T00:00:00"/>
    <s v="0055A00000BclF5QAJ"/>
    <d v="2021-04-11T20:33:11"/>
    <m/>
    <d v="2020-03-20T02:01:50"/>
    <m/>
    <m/>
    <b v="0"/>
    <m/>
    <m/>
    <s v="Trade Show"/>
    <m/>
    <m/>
    <m/>
    <m/>
    <m/>
    <x v="2130"/>
    <x v="0"/>
    <b v="0"/>
    <m/>
    <m/>
    <m/>
    <s v="0055A000008zqzaQAA"/>
    <m/>
    <m/>
    <m/>
    <s v="0035A00003W0bKuQAJ"/>
    <s v="System"/>
    <s v="Rebel"/>
    <m/>
    <m/>
    <s v="0125A000001ESVfQAO"/>
    <b v="0"/>
    <m/>
    <b v="0"/>
    <m/>
    <m/>
    <x v="0"/>
    <b v="0"/>
    <d v="2021-06-29T20:34:54"/>
    <s v="0055A00000BctN2QAJ"/>
    <m/>
    <b v="0"/>
    <x v="0"/>
    <m/>
    <m/>
    <m/>
    <m/>
    <x v="0"/>
    <n v="0"/>
    <n v="0"/>
  </r>
  <r>
    <s v="0015A00002OLw2nQAD"/>
    <b v="0"/>
    <m/>
    <b v="0"/>
    <m/>
    <m/>
    <m/>
    <x v="362"/>
    <b v="1"/>
    <m/>
    <m/>
    <s v="0035A00003hmOzpQAE"/>
    <m/>
    <m/>
    <s v="0055A00000BnR0kQAF"/>
    <b v="1"/>
    <d v="2020-09-04T15:57:59"/>
    <d v="2021-06-24T00:00:00"/>
    <b v="0"/>
    <m/>
    <m/>
    <b v="0"/>
    <d v="2021-02-01T00:00:00"/>
    <n v="2"/>
    <n v="2021"/>
    <s v="Omitted"/>
    <s v="Omitted"/>
    <b v="0"/>
    <b v="0"/>
    <m/>
    <b v="0"/>
    <b v="0"/>
    <b v="0"/>
    <x v="15"/>
    <b v="0"/>
    <m/>
    <x v="0"/>
    <d v="2021-03-30T00:00:00"/>
    <s v="0055A00000Bd0KeQAJ"/>
    <d v="2021-06-24T18:54:51"/>
    <m/>
    <d v="2021-06-24T18:54:51"/>
    <d v="2021-06-24T00:00:00"/>
    <m/>
    <b v="0"/>
    <m/>
    <m/>
    <s v="Website"/>
    <m/>
    <m/>
    <m/>
    <m/>
    <m/>
    <x v="2131"/>
    <x v="0"/>
    <b v="0"/>
    <m/>
    <m/>
    <m/>
    <s v="0055A00000Bd0KeQAJ"/>
    <m/>
    <s v="Biotherapeutics"/>
    <m/>
    <s v="0035A00003iiWAOQA2"/>
    <s v="System"/>
    <s v="ZipChip"/>
    <m/>
    <m/>
    <s v="0125A000001ESVfQAO"/>
    <b v="0"/>
    <m/>
    <b v="0"/>
    <m/>
    <m/>
    <x v="0"/>
    <b v="0"/>
    <d v="2021-06-29T20:34:55"/>
    <s v="0055A00000BctMnQAJ"/>
    <m/>
    <b v="0"/>
    <x v="0"/>
    <m/>
    <m/>
    <m/>
    <m/>
    <x v="0"/>
    <n v="0"/>
    <n v="0"/>
  </r>
  <r>
    <s v="0015A000029WIE7QAO"/>
    <b v="0"/>
    <m/>
    <b v="0"/>
    <m/>
    <m/>
    <m/>
    <x v="176"/>
    <b v="1"/>
    <s v="Duplicate opportunity"/>
    <m/>
    <s v="0035A00003eO2Z0QAK"/>
    <m/>
    <m/>
    <s v="0055A000008iLoOQAU"/>
    <b v="1"/>
    <d v="2020-04-15T19:34:02"/>
    <m/>
    <b v="0"/>
    <m/>
    <m/>
    <b v="0"/>
    <d v="2021-02-01T00:00:00"/>
    <n v="2"/>
    <n v="2021"/>
    <s v="Omitted"/>
    <s v="Omitted"/>
    <b v="0"/>
    <b v="0"/>
    <m/>
    <b v="0"/>
    <b v="0"/>
    <b v="0"/>
    <x v="15"/>
    <b v="0"/>
    <m/>
    <x v="0"/>
    <d v="2020-04-16T00:00:00"/>
    <s v="0055A00000BclF5QAJ"/>
    <d v="2021-04-10T23:01:03"/>
    <m/>
    <d v="2020-04-23T10:21:42"/>
    <m/>
    <m/>
    <b v="0"/>
    <m/>
    <m/>
    <s v="Website"/>
    <m/>
    <m/>
    <m/>
    <m/>
    <m/>
    <x v="2132"/>
    <x v="0"/>
    <b v="0"/>
    <m/>
    <m/>
    <m/>
    <s v="00531000007KAu8AAG"/>
    <m/>
    <s v="Biotherapeutics"/>
    <m/>
    <s v="0035A00003eO2Z0QAK"/>
    <s v="System"/>
    <s v="ZipChip"/>
    <m/>
    <m/>
    <s v="0125A000001ESVfQAO"/>
    <b v="0"/>
    <m/>
    <b v="0"/>
    <m/>
    <m/>
    <x v="0"/>
    <b v="0"/>
    <d v="2021-06-29T20:34:55"/>
    <s v="0055A00000Bd4jEQAR"/>
    <m/>
    <b v="0"/>
    <x v="0"/>
    <m/>
    <m/>
    <m/>
    <m/>
    <x v="0"/>
    <n v="0"/>
    <n v="0"/>
  </r>
  <r>
    <s v="0015A00001tasCtQAI"/>
    <b v="0"/>
    <m/>
    <b v="0"/>
    <m/>
    <m/>
    <m/>
    <x v="363"/>
    <b v="1"/>
    <s v="Duplicate opportunity"/>
    <m/>
    <s v="0035A00003JjoXsQAJ"/>
    <m/>
    <m/>
    <s v="0055A000008iLoOQAU"/>
    <b v="1"/>
    <d v="2018-08-28T14:43:16"/>
    <m/>
    <b v="0"/>
    <m/>
    <m/>
    <b v="0"/>
    <d v="2019-02-01T00:00:00"/>
    <n v="2"/>
    <n v="2019"/>
    <s v="Omitted"/>
    <s v="Omitted"/>
    <b v="0"/>
    <b v="0"/>
    <m/>
    <b v="0"/>
    <b v="0"/>
    <b v="0"/>
    <x v="15"/>
    <b v="0"/>
    <m/>
    <x v="0"/>
    <d v="2019-06-11T00:00:00"/>
    <s v="0055A00000BclF5QAJ"/>
    <d v="2021-04-10T23:01:03"/>
    <m/>
    <d v="2020-07-09T19:57:30"/>
    <m/>
    <m/>
    <b v="0"/>
    <m/>
    <s v="Metabolomics"/>
    <s v="Website"/>
    <m/>
    <m/>
    <m/>
    <m/>
    <m/>
    <x v="2133"/>
    <x v="0"/>
    <b v="0"/>
    <m/>
    <m/>
    <m/>
    <s v="0055A000009sZg0QAE"/>
    <m/>
    <s v="Metabolomics"/>
    <m/>
    <s v="0035A00003JjoXsQAJ"/>
    <s v="System"/>
    <s v="ZipChip"/>
    <m/>
    <m/>
    <s v="0125A000001ESVfQAO"/>
    <b v="0"/>
    <m/>
    <b v="0"/>
    <m/>
    <m/>
    <x v="0"/>
    <b v="0"/>
    <d v="2021-06-29T20:34:54"/>
    <m/>
    <m/>
    <b v="0"/>
    <x v="0"/>
    <m/>
    <m/>
    <m/>
    <m/>
    <x v="0"/>
    <n v="0"/>
    <n v="0"/>
  </r>
  <r>
    <s v="0015A00002CT0feQAD"/>
    <b v="0"/>
    <m/>
    <b v="0"/>
    <s v="7015A000001qVpeQAE"/>
    <m/>
    <m/>
    <x v="364"/>
    <b v="1"/>
    <s v="Incompatible Mass Spec"/>
    <m/>
    <s v="0035A00003VDRmFQAX"/>
    <m/>
    <m/>
    <s v="0055A000008iLoOQAU"/>
    <b v="1"/>
    <d v="2019-05-15T20:45:53"/>
    <m/>
    <b v="0"/>
    <m/>
    <m/>
    <b v="0"/>
    <d v="2019-02-01T00:00:00"/>
    <n v="2"/>
    <n v="2019"/>
    <s v="Omitted"/>
    <s v="Omitted"/>
    <b v="0"/>
    <b v="0"/>
    <m/>
    <b v="0"/>
    <b v="0"/>
    <b v="0"/>
    <x v="17"/>
    <b v="0"/>
    <m/>
    <x v="0"/>
    <d v="2019-05-23T00:00:00"/>
    <s v="0055A00000BclF5QAJ"/>
    <d v="2021-04-11T20:31:26"/>
    <m/>
    <d v="2019-05-28T01:52:16"/>
    <m/>
    <m/>
    <b v="0"/>
    <m/>
    <s v="Biotherapeutics"/>
    <s v="Eblasts"/>
    <m/>
    <m/>
    <m/>
    <m/>
    <m/>
    <x v="2134"/>
    <x v="0"/>
    <b v="0"/>
    <m/>
    <m/>
    <m/>
    <s v="0055A000009sZg0QAE"/>
    <m/>
    <s v="Biotherapeutics"/>
    <m/>
    <s v="0035A00003VDRmFQAX"/>
    <s v="System"/>
    <s v="ZipChip"/>
    <m/>
    <m/>
    <s v="0125A000001ESVfQAO"/>
    <b v="0"/>
    <m/>
    <b v="0"/>
    <m/>
    <m/>
    <x v="0"/>
    <b v="0"/>
    <d v="2021-06-29T20:34:54"/>
    <m/>
    <m/>
    <b v="0"/>
    <x v="0"/>
    <m/>
    <m/>
    <m/>
    <m/>
    <x v="0"/>
    <n v="0"/>
    <n v="0"/>
  </r>
  <r>
    <s v="0015A000020x9EkQAI"/>
    <b v="0"/>
    <m/>
    <b v="0"/>
    <m/>
    <m/>
    <m/>
    <x v="365"/>
    <b v="1"/>
    <s v="Incompatible Mass Spec"/>
    <m/>
    <s v="0035A00003GHYiHQAX"/>
    <m/>
    <m/>
    <s v="0055A000006HDY9QAO"/>
    <b v="1"/>
    <d v="2018-04-19T20:56:45"/>
    <m/>
    <b v="0"/>
    <m/>
    <m/>
    <b v="0"/>
    <d v="2018-02-01T00:00:00"/>
    <n v="2"/>
    <n v="2018"/>
    <s v="Omitted"/>
    <s v="Omitted"/>
    <b v="0"/>
    <b v="0"/>
    <m/>
    <b v="0"/>
    <b v="0"/>
    <b v="0"/>
    <x v="15"/>
    <b v="0"/>
    <m/>
    <x v="0"/>
    <m/>
    <s v="0055A00000BclF5QAJ"/>
    <d v="2021-04-11T20:31:26"/>
    <m/>
    <d v="2018-04-19T22:30:56"/>
    <m/>
    <m/>
    <b v="0"/>
    <m/>
    <s v="Proteomics"/>
    <s v="Website"/>
    <m/>
    <m/>
    <m/>
    <m/>
    <m/>
    <x v="2135"/>
    <x v="0"/>
    <b v="0"/>
    <m/>
    <m/>
    <m/>
    <s v="0055A000008iLoJQAU"/>
    <m/>
    <s v="Proteomics"/>
    <m/>
    <s v="0035A00003GHYiHQAX"/>
    <s v="System"/>
    <s v="ZipChip"/>
    <m/>
    <m/>
    <s v="0125A000001ESVfQAO"/>
    <b v="0"/>
    <m/>
    <b v="0"/>
    <m/>
    <m/>
    <x v="0"/>
    <b v="0"/>
    <d v="2021-06-29T20:34:54"/>
    <m/>
    <m/>
    <b v="0"/>
    <x v="0"/>
    <m/>
    <m/>
    <m/>
    <m/>
    <x v="0"/>
    <n v="0"/>
    <n v="0"/>
  </r>
  <r>
    <s v="0013100001jbToDAAU"/>
    <b v="0"/>
    <m/>
    <b v="0"/>
    <s v="7015A000001Ziq0QAC"/>
    <m/>
    <m/>
    <x v="117"/>
    <b v="1"/>
    <s v="Non Responsive"/>
    <m/>
    <s v="0035A00003EXFroQAH"/>
    <m/>
    <m/>
    <s v="00531000007KAu8AAG"/>
    <b v="1"/>
    <d v="2017-10-05T15:35:34"/>
    <m/>
    <b v="0"/>
    <m/>
    <m/>
    <b v="0"/>
    <d v="2020-02-01T00:00:00"/>
    <n v="2"/>
    <n v="2020"/>
    <s v="Omitted"/>
    <s v="Omitted"/>
    <b v="0"/>
    <b v="0"/>
    <m/>
    <b v="0"/>
    <b v="0"/>
    <b v="0"/>
    <x v="15"/>
    <b v="0"/>
    <m/>
    <x v="0"/>
    <d v="2020-02-11T00:00:00"/>
    <s v="0055A00000BclF5QAJ"/>
    <d v="2021-04-10T23:01:03"/>
    <m/>
    <d v="2020-02-13T12:55:44"/>
    <m/>
    <m/>
    <b v="0"/>
    <m/>
    <s v="Biotherapeutics"/>
    <s v="Trade Show"/>
    <m/>
    <m/>
    <m/>
    <m/>
    <m/>
    <x v="2136"/>
    <x v="0"/>
    <b v="0"/>
    <m/>
    <m/>
    <m/>
    <s v="0055A000009GjocQAC"/>
    <m/>
    <s v="Biotherapeutics"/>
    <m/>
    <s v="0035A00003EXFroQAH"/>
    <s v="System"/>
    <s v="ZipChip"/>
    <m/>
    <m/>
    <s v="0125A000001ESVfQAO"/>
    <b v="0"/>
    <m/>
    <b v="0"/>
    <m/>
    <m/>
    <x v="0"/>
    <b v="0"/>
    <d v="2021-06-29T20:34:54"/>
    <m/>
    <m/>
    <b v="0"/>
    <x v="0"/>
    <m/>
    <m/>
    <m/>
    <m/>
    <x v="0"/>
    <n v="0"/>
    <n v="0"/>
  </r>
  <r>
    <s v="0013100001jbToDAAU"/>
    <b v="0"/>
    <m/>
    <b v="0"/>
    <s v="7015A000001dE6uQAE"/>
    <m/>
    <m/>
    <x v="117"/>
    <b v="1"/>
    <s v="Non Responsive"/>
    <m/>
    <s v="0035A00003EXFtzQAH"/>
    <m/>
    <m/>
    <s v="00531000007KAu8AAG"/>
    <b v="1"/>
    <d v="2017-10-05T15:45:03"/>
    <m/>
    <b v="0"/>
    <m/>
    <m/>
    <b v="0"/>
    <d v="2020-02-01T00:00:00"/>
    <n v="2"/>
    <n v="2020"/>
    <s v="Omitted"/>
    <s v="Omitted"/>
    <b v="0"/>
    <b v="0"/>
    <m/>
    <b v="0"/>
    <b v="0"/>
    <b v="0"/>
    <x v="15"/>
    <b v="0"/>
    <m/>
    <x v="0"/>
    <d v="2020-02-11T00:00:00"/>
    <s v="0055A00000BclF5QAJ"/>
    <d v="2021-04-10T23:01:03"/>
    <m/>
    <d v="2020-02-13T12:57:17"/>
    <m/>
    <m/>
    <b v="0"/>
    <m/>
    <s v="Biotherapeutics"/>
    <s v="Trade Show"/>
    <m/>
    <m/>
    <m/>
    <m/>
    <m/>
    <x v="2137"/>
    <x v="0"/>
    <b v="0"/>
    <m/>
    <m/>
    <m/>
    <s v="0055A000009GjocQAC"/>
    <m/>
    <s v="Biotherapeutics"/>
    <m/>
    <s v="0035A00003EXFtzQAH"/>
    <s v="System"/>
    <s v="ZipChip"/>
    <m/>
    <m/>
    <s v="0125A000001ESVfQAO"/>
    <b v="0"/>
    <m/>
    <b v="0"/>
    <m/>
    <m/>
    <x v="0"/>
    <b v="0"/>
    <d v="2021-06-29T20:34:54"/>
    <m/>
    <m/>
    <b v="0"/>
    <x v="0"/>
    <m/>
    <m/>
    <m/>
    <m/>
    <x v="0"/>
    <n v="0"/>
    <n v="0"/>
  </r>
  <r>
    <s v="0015A00002CU7zVQAT"/>
    <b v="0"/>
    <m/>
    <b v="0"/>
    <s v="7015A000001P9HtQAK"/>
    <m/>
    <m/>
    <x v="117"/>
    <b v="1"/>
    <s v="Non Responsive"/>
    <m/>
    <s v="0035A00003VEge5QAD"/>
    <m/>
    <m/>
    <s v="0055A000008iLoOQAU"/>
    <b v="1"/>
    <d v="2019-05-24T14:40:05"/>
    <m/>
    <b v="0"/>
    <m/>
    <m/>
    <b v="0"/>
    <d v="2020-02-01T00:00:00"/>
    <n v="2"/>
    <n v="2020"/>
    <s v="Omitted"/>
    <s v="Omitted"/>
    <b v="0"/>
    <b v="0"/>
    <m/>
    <b v="0"/>
    <b v="0"/>
    <b v="0"/>
    <x v="15"/>
    <b v="0"/>
    <m/>
    <x v="0"/>
    <d v="2019-10-04T00:00:00"/>
    <s v="0055A00000BclF5QAJ"/>
    <d v="2021-04-10T23:01:03"/>
    <m/>
    <d v="2020-02-12T22:57:48"/>
    <m/>
    <m/>
    <b v="0"/>
    <m/>
    <m/>
    <s v="Trade Show"/>
    <m/>
    <m/>
    <m/>
    <m/>
    <m/>
    <x v="2138"/>
    <x v="0"/>
    <b v="0"/>
    <m/>
    <m/>
    <m/>
    <s v="0055A000009GjocQAC"/>
    <m/>
    <m/>
    <m/>
    <s v="0035A00003VEge5QAD"/>
    <s v="System"/>
    <s v="ZipChip"/>
    <m/>
    <m/>
    <s v="0125A000001ESVfQAO"/>
    <b v="0"/>
    <m/>
    <b v="0"/>
    <m/>
    <m/>
    <x v="0"/>
    <b v="0"/>
    <d v="2021-06-29T20:34:54"/>
    <m/>
    <m/>
    <b v="0"/>
    <x v="0"/>
    <m/>
    <m/>
    <m/>
    <m/>
    <x v="0"/>
    <n v="0"/>
    <n v="0"/>
  </r>
  <r>
    <s v="0015A0000254PvOQAU"/>
    <b v="0"/>
    <m/>
    <b v="0"/>
    <m/>
    <m/>
    <m/>
    <x v="117"/>
    <b v="1"/>
    <s v="Non Responsive"/>
    <m/>
    <s v="0035A00003LujLvQAJ"/>
    <m/>
    <m/>
    <s v="0055A000008iLoOQAU"/>
    <b v="1"/>
    <d v="2018-09-27T15:37:47"/>
    <m/>
    <b v="0"/>
    <m/>
    <m/>
    <b v="0"/>
    <d v="2020-02-01T00:00:00"/>
    <n v="2"/>
    <n v="2020"/>
    <s v="Omitted"/>
    <s v="Omitted"/>
    <b v="0"/>
    <b v="0"/>
    <m/>
    <b v="0"/>
    <b v="0"/>
    <b v="0"/>
    <x v="17"/>
    <b v="0"/>
    <m/>
    <x v="0"/>
    <d v="2020-02-11T00:00:00"/>
    <s v="0055A00000BclF5QAJ"/>
    <d v="2021-04-10T23:01:03"/>
    <m/>
    <d v="2020-02-13T05:39:30"/>
    <m/>
    <m/>
    <b v="0"/>
    <m/>
    <m/>
    <s v="Website"/>
    <m/>
    <m/>
    <m/>
    <m/>
    <m/>
    <x v="2139"/>
    <x v="0"/>
    <b v="0"/>
    <m/>
    <m/>
    <m/>
    <s v="0055A000009GjocQAC"/>
    <m/>
    <s v="Metabolomics"/>
    <m/>
    <s v="0035A00003LujLvQAJ"/>
    <s v="System"/>
    <s v="ZipChip"/>
    <m/>
    <m/>
    <s v="0125A000001ESVfQAO"/>
    <b v="0"/>
    <m/>
    <b v="0"/>
    <m/>
    <m/>
    <x v="0"/>
    <b v="0"/>
    <d v="2021-06-29T20:34:54"/>
    <m/>
    <m/>
    <b v="0"/>
    <x v="0"/>
    <m/>
    <m/>
    <m/>
    <m/>
    <x v="0"/>
    <n v="0"/>
    <n v="0"/>
  </r>
  <r>
    <s v="0015A00002CT7mrQAD"/>
    <b v="0"/>
    <m/>
    <b v="0"/>
    <m/>
    <m/>
    <m/>
    <x v="366"/>
    <b v="1"/>
    <s v="Other"/>
    <m/>
    <s v="0035A00003VDaj8QAD"/>
    <m/>
    <m/>
    <s v="00531000008FFH0AAO"/>
    <b v="1"/>
    <d v="2019-05-16T20:05:28"/>
    <m/>
    <b v="0"/>
    <m/>
    <m/>
    <b v="0"/>
    <d v="2025-02-01T00:00:00"/>
    <n v="2"/>
    <n v="2025"/>
    <s v="Omitted"/>
    <s v="Omitted"/>
    <b v="0"/>
    <b v="0"/>
    <m/>
    <b v="0"/>
    <b v="0"/>
    <b v="0"/>
    <x v="15"/>
    <b v="0"/>
    <m/>
    <x v="0"/>
    <m/>
    <s v="0055A00000BclF5QAJ"/>
    <d v="2021-04-11T20:28:47"/>
    <m/>
    <d v="2020-03-20T02:29:32"/>
    <m/>
    <m/>
    <b v="0"/>
    <m/>
    <m/>
    <s v="Website"/>
    <m/>
    <m/>
    <m/>
    <m/>
    <m/>
    <x v="2140"/>
    <x v="0"/>
    <b v="0"/>
    <m/>
    <m/>
    <m/>
    <s v="0055A00000Bb2djQAB"/>
    <s v="01s31000003qafeAAA"/>
    <s v="Biotherapeutics"/>
    <m/>
    <s v="0035A00003VDaj8QAD"/>
    <s v="System"/>
    <s v="ZipChip"/>
    <m/>
    <m/>
    <s v="0125A000001ESVfQAO"/>
    <b v="0"/>
    <m/>
    <b v="0"/>
    <m/>
    <m/>
    <x v="0"/>
    <b v="0"/>
    <d v="2021-06-29T20:34:54"/>
    <s v="0055A00000BctMnQAJ"/>
    <m/>
    <b v="0"/>
    <x v="0"/>
    <m/>
    <m/>
    <n v="0"/>
    <m/>
    <x v="2"/>
    <n v="0"/>
    <n v="0"/>
  </r>
  <r>
    <s v="0015A000021ODJUQA4"/>
    <b v="0"/>
    <m/>
    <b v="0"/>
    <s v="7015A0000022gDBQAY"/>
    <m/>
    <m/>
    <x v="365"/>
    <b v="1"/>
    <s v="Other"/>
    <m/>
    <s v="0035A00003INQU6QAP"/>
    <m/>
    <m/>
    <s v="0055A000008zqzaQAA"/>
    <b v="1"/>
    <d v="2018-05-08T20:40:36"/>
    <m/>
    <b v="0"/>
    <m/>
    <m/>
    <b v="0"/>
    <d v="2018-02-01T00:00:00"/>
    <n v="2"/>
    <n v="2018"/>
    <s v="Omitted"/>
    <s v="Omitted"/>
    <b v="0"/>
    <b v="0"/>
    <m/>
    <b v="0"/>
    <b v="0"/>
    <b v="0"/>
    <x v="14"/>
    <b v="0"/>
    <m/>
    <x v="0"/>
    <d v="2018-05-24T00:00:00"/>
    <s v="0055A00000BclF5QAJ"/>
    <d v="2021-04-11T20:33:11"/>
    <m/>
    <d v="2018-06-22T12:01:19"/>
    <m/>
    <m/>
    <b v="0"/>
    <m/>
    <m/>
    <s v="Sales Seminar"/>
    <m/>
    <m/>
    <m/>
    <m/>
    <m/>
    <x v="2141"/>
    <x v="0"/>
    <b v="0"/>
    <m/>
    <m/>
    <m/>
    <s v="0055A000008zqzaQAA"/>
    <m/>
    <s v="Proteomics"/>
    <m/>
    <s v="0035A00003INQU6QAP"/>
    <s v="System"/>
    <s v="ZipChip"/>
    <m/>
    <m/>
    <s v="0125A000001ESVfQAO"/>
    <b v="0"/>
    <m/>
    <b v="0"/>
    <m/>
    <m/>
    <x v="0"/>
    <b v="0"/>
    <d v="2021-06-29T20:34:54"/>
    <s v="0055A00000BctN2QAJ"/>
    <m/>
    <b v="0"/>
    <x v="0"/>
    <m/>
    <m/>
    <m/>
    <m/>
    <x v="0"/>
    <n v="0"/>
    <n v="0"/>
  </r>
  <r>
    <s v="0015A00002562uiQAA"/>
    <b v="0"/>
    <m/>
    <b v="0"/>
    <s v="7015A0000022hBpQAI"/>
    <m/>
    <m/>
    <x v="176"/>
    <b v="1"/>
    <s v="Contact has moved"/>
    <m/>
    <s v="0035A00003McNhqQAF"/>
    <m/>
    <m/>
    <s v="00531000007KAu8AAG"/>
    <b v="1"/>
    <d v="2018-10-01T13:11:54"/>
    <m/>
    <b v="0"/>
    <m/>
    <m/>
    <b v="0"/>
    <d v="2021-02-01T00:00:00"/>
    <n v="2"/>
    <n v="2021"/>
    <s v="Omitted"/>
    <s v="Omitted"/>
    <b v="0"/>
    <b v="0"/>
    <m/>
    <b v="0"/>
    <b v="0"/>
    <b v="0"/>
    <x v="15"/>
    <b v="0"/>
    <s v="Auto-Classic"/>
    <x v="0"/>
    <d v="2018-09-26T00:00:00"/>
    <s v="0055A00000BclF5QAJ"/>
    <d v="2021-04-10T23:01:03"/>
    <m/>
    <d v="2020-03-24T20:11:24"/>
    <m/>
    <m/>
    <b v="0"/>
    <m/>
    <m/>
    <s v="Trade Show"/>
    <m/>
    <m/>
    <m/>
    <m/>
    <m/>
    <x v="2142"/>
    <x v="0"/>
    <b v="0"/>
    <m/>
    <m/>
    <m/>
    <s v="00531000007KAu8AAG"/>
    <m/>
    <s v="Biotherapeutics;Proteomics"/>
    <m/>
    <s v="0035A00003McNhqQAF"/>
    <s v="System"/>
    <s v="ZipChip"/>
    <m/>
    <m/>
    <s v="0125A000001ESVfQAO"/>
    <b v="0"/>
    <m/>
    <b v="0"/>
    <m/>
    <m/>
    <x v="0"/>
    <b v="0"/>
    <d v="2021-06-29T20:34:54"/>
    <s v="0055A00000Bd4jEQAR"/>
    <m/>
    <b v="0"/>
    <x v="0"/>
    <m/>
    <m/>
    <m/>
    <m/>
    <x v="0"/>
    <n v="0"/>
    <n v="0"/>
  </r>
  <r>
    <s v="0015A00002DyJlSQAV"/>
    <b v="0"/>
    <m/>
    <b v="0"/>
    <s v="7015A000001P5MrQAK"/>
    <m/>
    <m/>
    <x v="29"/>
    <b v="1"/>
    <s v="Contact has moved"/>
    <m/>
    <s v="0035A00003XXd4yQAD"/>
    <m/>
    <m/>
    <s v="00531000007KAu8AAG"/>
    <b v="1"/>
    <d v="2019-08-12T11:52:50"/>
    <m/>
    <b v="0"/>
    <m/>
    <m/>
    <b v="0"/>
    <d v="2022-02-01T00:00:00"/>
    <n v="2"/>
    <n v="2022"/>
    <s v="Omitted"/>
    <s v="Omitted"/>
    <b v="0"/>
    <b v="0"/>
    <m/>
    <b v="0"/>
    <b v="0"/>
    <b v="0"/>
    <x v="17"/>
    <b v="0"/>
    <s v="Auto-Classic"/>
    <x v="0"/>
    <d v="2019-03-25T00:00:00"/>
    <s v="0055A00000BclF5QAJ"/>
    <d v="2021-04-10T23:01:03"/>
    <m/>
    <d v="2021-03-26T18:27:05"/>
    <m/>
    <m/>
    <b v="0"/>
    <m/>
    <m/>
    <s v="Eblasts"/>
    <m/>
    <m/>
    <m/>
    <m/>
    <m/>
    <x v="2143"/>
    <x v="0"/>
    <b v="0"/>
    <m/>
    <m/>
    <m/>
    <s v="00531000007KAu8AAG"/>
    <m/>
    <s v="Biotherapeutics"/>
    <m/>
    <s v="0035A00003XXd4yQAD"/>
    <s v="System"/>
    <s v="ZipChip"/>
    <m/>
    <m/>
    <s v="0125A000001ESVfQAO"/>
    <b v="0"/>
    <m/>
    <b v="0"/>
    <m/>
    <m/>
    <x v="0"/>
    <b v="0"/>
    <d v="2021-06-29T20:34:54"/>
    <s v="0055A00000Bd4jEQAR"/>
    <m/>
    <b v="0"/>
    <x v="0"/>
    <m/>
    <m/>
    <m/>
    <m/>
    <x v="0"/>
    <n v="0"/>
    <n v="0"/>
  </r>
  <r>
    <s v="0015A00002Eo8qJQAR"/>
    <b v="0"/>
    <m/>
    <b v="0"/>
    <s v="7015A000001qXCFQA2"/>
    <m/>
    <m/>
    <x v="113"/>
    <b v="1"/>
    <s v="Non Responsive"/>
    <m/>
    <s v="0035A00003Ye3ziQAB"/>
    <m/>
    <m/>
    <s v="0055A000008iLoOQAU"/>
    <b v="1"/>
    <d v="2019-09-19T14:30:02"/>
    <m/>
    <b v="0"/>
    <m/>
    <m/>
    <b v="0"/>
    <d v="2020-02-01T00:00:00"/>
    <n v="2"/>
    <n v="2020"/>
    <s v="Omitted"/>
    <s v="Omitted"/>
    <b v="0"/>
    <b v="0"/>
    <m/>
    <b v="0"/>
    <b v="0"/>
    <b v="0"/>
    <x v="15"/>
    <b v="0"/>
    <m/>
    <x v="0"/>
    <d v="2020-04-09T00:00:00"/>
    <s v="0055A00000BclF5QAJ"/>
    <d v="2021-04-10T23:01:03"/>
    <m/>
    <d v="2020-04-09T13:12:06"/>
    <m/>
    <m/>
    <b v="0"/>
    <m/>
    <m/>
    <s v="Trade Show"/>
    <m/>
    <m/>
    <s v="Sciex"/>
    <m/>
    <m/>
    <x v="2144"/>
    <x v="0"/>
    <b v="0"/>
    <m/>
    <s v="Bruker"/>
    <m/>
    <s v="0055A000008iLoOQAU"/>
    <m/>
    <s v="Metabolomics"/>
    <m/>
    <s v="0035A00003Ye3ziQAB"/>
    <s v="System"/>
    <s v="ZipChip"/>
    <m/>
    <m/>
    <s v="0125A000001ESVfQAO"/>
    <b v="0"/>
    <m/>
    <b v="0"/>
    <m/>
    <m/>
    <x v="0"/>
    <b v="0"/>
    <d v="2021-06-29T20:34:54"/>
    <m/>
    <m/>
    <b v="0"/>
    <x v="0"/>
    <m/>
    <m/>
    <m/>
    <m/>
    <x v="0"/>
    <n v="0"/>
    <n v="0"/>
  </r>
  <r>
    <s v="0015A00002DTLMYQA5"/>
    <b v="0"/>
    <m/>
    <b v="0"/>
    <s v="7015A000001qXCFQA2"/>
    <m/>
    <m/>
    <x v="113"/>
    <b v="1"/>
    <s v="Other"/>
    <m/>
    <s v="0035A00003WlTmxQAF"/>
    <m/>
    <m/>
    <s v="0055A000008iLoOQAU"/>
    <b v="1"/>
    <d v="2019-07-08T17:57:33"/>
    <m/>
    <b v="0"/>
    <m/>
    <m/>
    <b v="0"/>
    <d v="2020-02-01T00:00:00"/>
    <n v="2"/>
    <n v="2020"/>
    <s v="Omitted"/>
    <s v="Omitted"/>
    <b v="0"/>
    <b v="0"/>
    <m/>
    <b v="0"/>
    <b v="0"/>
    <b v="0"/>
    <x v="17"/>
    <b v="0"/>
    <s v="Auto-Classic"/>
    <x v="0"/>
    <d v="2019-12-16T00:00:00"/>
    <s v="0055A00000BclF5QAJ"/>
    <d v="2021-04-10T23:01:03"/>
    <m/>
    <d v="2020-02-26T15:50:46"/>
    <m/>
    <m/>
    <b v="0"/>
    <m/>
    <s v="Biotherapeutics"/>
    <s v="Trade Show"/>
    <m/>
    <m/>
    <s v="Thermo"/>
    <m/>
    <m/>
    <x v="2145"/>
    <x v="0"/>
    <b v="0"/>
    <s v="Delays from FAS team"/>
    <m/>
    <m/>
    <s v="0055A000009GjocQAC"/>
    <m/>
    <s v="Biotherapeutics"/>
    <m/>
    <s v="0035A00003WlTmxQAF"/>
    <s v="System"/>
    <s v="ZipChip"/>
    <m/>
    <m/>
    <s v="0125A000001ESVfQAO"/>
    <b v="0"/>
    <m/>
    <b v="0"/>
    <m/>
    <m/>
    <x v="0"/>
    <b v="0"/>
    <d v="2021-06-29T20:34:54"/>
    <m/>
    <m/>
    <b v="0"/>
    <x v="0"/>
    <m/>
    <m/>
    <n v="85000"/>
    <m/>
    <x v="2"/>
    <n v="0"/>
    <n v="0"/>
  </r>
  <r>
    <s v="0015A00002GpqVcQAJ"/>
    <b v="0"/>
    <m/>
    <b v="0"/>
    <m/>
    <m/>
    <m/>
    <x v="29"/>
    <b v="1"/>
    <s v="Other"/>
    <m/>
    <s v="0035A00003bb1BeQAI"/>
    <m/>
    <m/>
    <s v="0055A000008iLoOQAU"/>
    <b v="1"/>
    <d v="2020-01-07T14:34:26"/>
    <m/>
    <b v="0"/>
    <m/>
    <m/>
    <b v="0"/>
    <d v="2022-02-01T00:00:00"/>
    <n v="2"/>
    <n v="2022"/>
    <s v="Omitted"/>
    <s v="Omitted"/>
    <b v="0"/>
    <b v="0"/>
    <m/>
    <b v="0"/>
    <b v="0"/>
    <b v="0"/>
    <x v="17"/>
    <b v="0"/>
    <s v="Auto-Classic"/>
    <x v="0"/>
    <d v="2020-01-06T00:00:00"/>
    <s v="0055A00000BclF5QAJ"/>
    <d v="2021-04-11T20:33:11"/>
    <m/>
    <d v="2020-11-17T16:06:25"/>
    <m/>
    <m/>
    <b v="0"/>
    <m/>
    <m/>
    <s v="Website"/>
    <m/>
    <m/>
    <s v="Thermo"/>
    <s v="QE Plus, HF, HF-X  (NO biopharma)"/>
    <m/>
    <x v="2146"/>
    <x v="0"/>
    <b v="0"/>
    <m/>
    <m/>
    <m/>
    <s v="00531000007KAu8AAG"/>
    <m/>
    <s v="Proteomics"/>
    <m/>
    <s v="0035A00003bb1BeQAI"/>
    <s v="System"/>
    <s v="ZipChip"/>
    <m/>
    <m/>
    <s v="0125A000001ESVfQAO"/>
    <b v="0"/>
    <m/>
    <b v="0"/>
    <m/>
    <m/>
    <x v="0"/>
    <b v="0"/>
    <d v="2021-06-29T20:34:55"/>
    <s v="0055A00000Bd4jEQAR"/>
    <m/>
    <b v="0"/>
    <x v="0"/>
    <m/>
    <m/>
    <m/>
    <m/>
    <x v="0"/>
    <n v="0"/>
    <n v="0"/>
  </r>
  <r>
    <s v="0015A00002Gn7x3QAB"/>
    <b v="0"/>
    <m/>
    <b v="0"/>
    <m/>
    <m/>
    <m/>
    <x v="29"/>
    <b v="1"/>
    <s v="Other"/>
    <m/>
    <s v="0035A00003aKdSLQA0"/>
    <m/>
    <s v="Unknown"/>
    <s v="0055A000008iLoOQAU"/>
    <b v="1"/>
    <d v="2019-12-12T14:09:44"/>
    <m/>
    <b v="0"/>
    <m/>
    <m/>
    <b v="0"/>
    <d v="2022-02-01T00:00:00"/>
    <n v="2"/>
    <n v="2022"/>
    <s v="Omitted"/>
    <s v="Omitted"/>
    <b v="0"/>
    <b v="0"/>
    <m/>
    <b v="0"/>
    <b v="0"/>
    <b v="0"/>
    <x v="15"/>
    <b v="0"/>
    <m/>
    <x v="0"/>
    <m/>
    <s v="0055A00000BclF5QAJ"/>
    <d v="2021-04-11T20:33:11"/>
    <m/>
    <d v="2021-02-15T16:15:42"/>
    <m/>
    <m/>
    <b v="0"/>
    <m/>
    <m/>
    <s v="Website"/>
    <m/>
    <m/>
    <m/>
    <m/>
    <m/>
    <x v="2147"/>
    <x v="0"/>
    <b v="0"/>
    <m/>
    <m/>
    <s v="Hormones"/>
    <s v="00531000007KAu8AAG"/>
    <m/>
    <s v="Biotherapeutics;Metabolomics"/>
    <m/>
    <s v="0035A00003aKdSLQA0"/>
    <s v="System"/>
    <s v="ZipChip"/>
    <m/>
    <m/>
    <s v="0125A000001ESVfQAO"/>
    <b v="0"/>
    <m/>
    <b v="0"/>
    <m/>
    <m/>
    <x v="0"/>
    <b v="0"/>
    <d v="2021-06-29T20:34:55"/>
    <s v="0055A00000Bd4jEQAR"/>
    <m/>
    <b v="0"/>
    <x v="0"/>
    <m/>
    <m/>
    <m/>
    <m/>
    <x v="0"/>
    <n v="0"/>
    <n v="0"/>
  </r>
  <r>
    <s v="0015A00002CT6eNQAT"/>
    <b v="0"/>
    <m/>
    <b v="0"/>
    <m/>
    <m/>
    <m/>
    <x v="362"/>
    <b v="1"/>
    <m/>
    <m/>
    <s v="0035A00003VDZLzQAP"/>
    <m/>
    <s v="Unknown"/>
    <s v="0055A000008iLoOQAU"/>
    <b v="1"/>
    <d v="2019-05-16T17:53:32"/>
    <d v="2021-06-24T00:00:00"/>
    <b v="0"/>
    <m/>
    <m/>
    <b v="0"/>
    <d v="2021-02-01T00:00:00"/>
    <n v="2"/>
    <n v="2021"/>
    <s v="Omitted"/>
    <s v="Omitted"/>
    <b v="0"/>
    <b v="0"/>
    <m/>
    <b v="0"/>
    <b v="0"/>
    <b v="0"/>
    <x v="25"/>
    <b v="0"/>
    <s v="Auto-Classic"/>
    <x v="0"/>
    <d v="2021-05-05T00:00:00"/>
    <s v="0055A00000Bnt5hQAB"/>
    <d v="2021-06-25T03:43:34"/>
    <m/>
    <d v="2021-06-25T03:43:33"/>
    <d v="2021-06-24T00:00:00"/>
    <m/>
    <b v="0"/>
    <m/>
    <m/>
    <s v="Other"/>
    <m/>
    <m/>
    <s v="Thermo"/>
    <s v="QE EMR UHMR (Plus, HF, HF-X with BioPharma)"/>
    <m/>
    <x v="2148"/>
    <x v="0"/>
    <b v="0"/>
    <m/>
    <m/>
    <m/>
    <s v="0055A00000Bnt5hQAB"/>
    <m/>
    <s v="Metabolomics"/>
    <m/>
    <s v="0035A00003VDZLzQAP"/>
    <s v="System"/>
    <s v="ZipChip"/>
    <m/>
    <m/>
    <s v="0125A000001ESVfQAO"/>
    <b v="0"/>
    <m/>
    <b v="0"/>
    <m/>
    <m/>
    <x v="0"/>
    <b v="0"/>
    <d v="2021-06-29T20:34:54"/>
    <s v="0055A000008iLmcQAE"/>
    <m/>
    <b v="0"/>
    <x v="0"/>
    <m/>
    <m/>
    <n v="85000"/>
    <m/>
    <x v="2"/>
    <n v="0"/>
    <n v="0"/>
  </r>
  <r>
    <s v="0015A00002G763RQAR"/>
    <b v="0"/>
    <m/>
    <b v="0"/>
    <m/>
    <m/>
    <m/>
    <x v="98"/>
    <b v="1"/>
    <s v="Contact has moved"/>
    <m/>
    <s v="0035A00003ZjSPeQAN"/>
    <m/>
    <m/>
    <s v="0055A000008iLoOQAU"/>
    <b v="1"/>
    <d v="2019-11-05T22:21:28"/>
    <m/>
    <b v="0"/>
    <m/>
    <m/>
    <b v="0"/>
    <d v="2020-03-01T00:00:00"/>
    <n v="3"/>
    <n v="2020"/>
    <s v="Omitted"/>
    <s v="Omitted"/>
    <b v="0"/>
    <b v="0"/>
    <m/>
    <b v="0"/>
    <b v="0"/>
    <b v="0"/>
    <x v="15"/>
    <b v="0"/>
    <m/>
    <x v="0"/>
    <d v="2019-11-05T00:00:00"/>
    <s v="0055A00000BclF5QAJ"/>
    <d v="2021-04-10T23:01:03"/>
    <m/>
    <d v="2019-11-06T19:04:21"/>
    <m/>
    <m/>
    <b v="0"/>
    <m/>
    <m/>
    <s v="Website"/>
    <m/>
    <m/>
    <m/>
    <m/>
    <m/>
    <x v="2149"/>
    <x v="0"/>
    <b v="0"/>
    <m/>
    <m/>
    <m/>
    <s v="0055A00000BNpn5QAD"/>
    <m/>
    <s v="Biotherapeutics"/>
    <m/>
    <s v="0035A00003ZjSPeQAN"/>
    <s v="System"/>
    <s v="Rebel"/>
    <m/>
    <m/>
    <s v="0125A000001ESVfQAO"/>
    <b v="0"/>
    <m/>
    <b v="0"/>
    <m/>
    <m/>
    <x v="0"/>
    <b v="0"/>
    <d v="2021-06-29T20:34:55"/>
    <s v="0055A000008iLmcQAE"/>
    <m/>
    <b v="0"/>
    <x v="0"/>
    <m/>
    <m/>
    <m/>
    <m/>
    <x v="0"/>
    <n v="0"/>
    <n v="0"/>
  </r>
  <r>
    <s v="0015A00002FG0qSQAT"/>
    <b v="0"/>
    <m/>
    <b v="0"/>
    <s v="7015A000001TgOTQA0"/>
    <m/>
    <m/>
    <x v="98"/>
    <b v="1"/>
    <s v="Duplicate opportunity"/>
    <m/>
    <s v="0035A00003YwjkzQAB"/>
    <m/>
    <m/>
    <s v="0055A000008iLoOQAU"/>
    <b v="1"/>
    <d v="2019-10-02T16:56:19"/>
    <m/>
    <b v="0"/>
    <m/>
    <m/>
    <b v="0"/>
    <d v="2020-03-01T00:00:00"/>
    <n v="3"/>
    <n v="2020"/>
    <s v="Omitted"/>
    <s v="Omitted"/>
    <b v="0"/>
    <b v="0"/>
    <m/>
    <b v="0"/>
    <b v="0"/>
    <b v="0"/>
    <x v="15"/>
    <b v="0"/>
    <m/>
    <x v="0"/>
    <d v="2019-12-27T00:00:00"/>
    <s v="0055A00000BclF5QAJ"/>
    <d v="2021-04-10T23:01:03"/>
    <m/>
    <d v="2020-03-26T20:25:02"/>
    <m/>
    <m/>
    <b v="0"/>
    <m/>
    <m/>
    <s v="Trade Show"/>
    <m/>
    <m/>
    <m/>
    <m/>
    <m/>
    <x v="2150"/>
    <x v="0"/>
    <b v="0"/>
    <m/>
    <m/>
    <m/>
    <s v="0055A00000BNpn5QAD"/>
    <m/>
    <m/>
    <m/>
    <s v="0035A00003YwjkzQAB"/>
    <s v="System"/>
    <s v="Rebel"/>
    <m/>
    <m/>
    <s v="0125A000001ESVfQAO"/>
    <b v="0"/>
    <m/>
    <b v="0"/>
    <m/>
    <m/>
    <x v="0"/>
    <b v="0"/>
    <d v="2021-06-29T20:34:54"/>
    <s v="0055A000008iLmcQAE"/>
    <m/>
    <b v="0"/>
    <x v="0"/>
    <m/>
    <m/>
    <m/>
    <m/>
    <x v="0"/>
    <n v="0"/>
    <n v="0"/>
  </r>
  <r>
    <s v="0015A00002FG0a6QAD"/>
    <b v="0"/>
    <m/>
    <b v="0"/>
    <s v="7015A000001TgOTQA0"/>
    <m/>
    <m/>
    <x v="98"/>
    <b v="1"/>
    <s v="Non Responsive"/>
    <m/>
    <s v="0035A00003YwjUGQAZ"/>
    <m/>
    <m/>
    <s v="0055A000008iLoOQAU"/>
    <b v="1"/>
    <d v="2019-10-02T16:42:16"/>
    <m/>
    <b v="0"/>
    <m/>
    <m/>
    <b v="0"/>
    <d v="2020-03-01T00:00:00"/>
    <n v="3"/>
    <n v="2020"/>
    <s v="Omitted"/>
    <s v="Omitted"/>
    <b v="0"/>
    <b v="0"/>
    <m/>
    <b v="0"/>
    <b v="0"/>
    <b v="0"/>
    <x v="15"/>
    <b v="0"/>
    <m/>
    <x v="0"/>
    <d v="2020-01-15T00:00:00"/>
    <s v="0055A00000BclF5QAJ"/>
    <d v="2021-04-10T23:01:03"/>
    <m/>
    <d v="2020-04-09T17:10:29"/>
    <m/>
    <m/>
    <b v="0"/>
    <m/>
    <m/>
    <s v="Trade Show"/>
    <m/>
    <m/>
    <m/>
    <m/>
    <m/>
    <x v="2151"/>
    <x v="0"/>
    <b v="0"/>
    <m/>
    <m/>
    <m/>
    <s v="0055A00000BNpn5QAD"/>
    <m/>
    <m/>
    <m/>
    <s v="0035A00003YwjUGQAZ"/>
    <s v="System"/>
    <s v="Rebel"/>
    <m/>
    <m/>
    <s v="0125A000001ESVfQAO"/>
    <b v="0"/>
    <m/>
    <b v="0"/>
    <m/>
    <m/>
    <x v="0"/>
    <b v="0"/>
    <d v="2021-06-29T20:34:54"/>
    <s v="0055A000008iLmcQAE"/>
    <m/>
    <b v="0"/>
    <x v="0"/>
    <m/>
    <m/>
    <m/>
    <m/>
    <x v="0"/>
    <n v="0"/>
    <n v="0"/>
  </r>
  <r>
    <s v="0013100001qxqgHAAQ"/>
    <b v="0"/>
    <m/>
    <b v="0"/>
    <m/>
    <m/>
    <m/>
    <x v="367"/>
    <b v="1"/>
    <s v="Non Responsive"/>
    <m/>
    <s v="0035A00003fqxs9QAA"/>
    <m/>
    <m/>
    <s v="0055A000008zqzaQAA"/>
    <b v="1"/>
    <d v="2020-05-29T17:10:32"/>
    <m/>
    <b v="0"/>
    <m/>
    <m/>
    <b v="0"/>
    <d v="2020-03-01T00:00:00"/>
    <n v="3"/>
    <n v="2020"/>
    <s v="Omitted"/>
    <s v="Omitted"/>
    <b v="0"/>
    <b v="0"/>
    <m/>
    <b v="0"/>
    <b v="0"/>
    <b v="0"/>
    <x v="17"/>
    <b v="0"/>
    <m/>
    <x v="0"/>
    <d v="2020-05-22T00:00:00"/>
    <s v="0055A00000BclF5QAJ"/>
    <d v="2021-04-10T23:01:03"/>
    <m/>
    <d v="2020-07-08T18:28:39"/>
    <m/>
    <m/>
    <b v="0"/>
    <m/>
    <m/>
    <s v="Website"/>
    <m/>
    <m/>
    <m/>
    <m/>
    <m/>
    <x v="2152"/>
    <x v="0"/>
    <b v="0"/>
    <m/>
    <m/>
    <m/>
    <s v="0055A000008zqzaQAA"/>
    <m/>
    <s v="Biotherapeutics"/>
    <m/>
    <s v="0035A00003fqxs9QAA"/>
    <s v="System"/>
    <s v="Rebel"/>
    <m/>
    <m/>
    <s v="0125A000001ESVfQAO"/>
    <b v="0"/>
    <m/>
    <b v="0"/>
    <m/>
    <m/>
    <x v="0"/>
    <b v="0"/>
    <d v="2021-06-29T20:34:55"/>
    <s v="0055A00000BctN2QAJ"/>
    <m/>
    <b v="0"/>
    <x v="0"/>
    <m/>
    <m/>
    <m/>
    <m/>
    <x v="0"/>
    <n v="0"/>
    <n v="0"/>
  </r>
  <r>
    <s v="0015A00002IpEFnQAN"/>
    <b v="0"/>
    <m/>
    <b v="0"/>
    <m/>
    <m/>
    <m/>
    <x v="98"/>
    <b v="1"/>
    <s v="Non Responsive"/>
    <m/>
    <s v="0035A00003cdh8XQAQ"/>
    <m/>
    <m/>
    <s v="0055A000008iLoJQAU"/>
    <b v="1"/>
    <d v="2020-02-26T01:06:58"/>
    <m/>
    <b v="0"/>
    <m/>
    <m/>
    <b v="0"/>
    <d v="2020-03-01T00:00:00"/>
    <n v="3"/>
    <n v="2020"/>
    <s v="Omitted"/>
    <s v="Omitted"/>
    <b v="0"/>
    <b v="0"/>
    <m/>
    <b v="0"/>
    <b v="0"/>
    <b v="0"/>
    <x v="15"/>
    <b v="0"/>
    <m/>
    <x v="0"/>
    <d v="2020-07-21T00:00:00"/>
    <s v="0055A00000BclF5QAJ"/>
    <d v="2021-04-11T20:07:09"/>
    <m/>
    <d v="2020-07-27T12:09:49"/>
    <m/>
    <m/>
    <b v="0"/>
    <m/>
    <m/>
    <s v="Field Sales"/>
    <m/>
    <m/>
    <m/>
    <m/>
    <m/>
    <x v="2153"/>
    <x v="0"/>
    <b v="0"/>
    <m/>
    <m/>
    <m/>
    <s v="0055A000008zqzaQAA"/>
    <s v="01s5A000005x0sjQAA"/>
    <s v="Biotherapeutics"/>
    <m/>
    <s v="0035A00003cdh8XQAQ"/>
    <s v="System"/>
    <s v="ZipChip"/>
    <m/>
    <m/>
    <s v="0125A000001ESVfQAO"/>
    <b v="0"/>
    <m/>
    <b v="0"/>
    <m/>
    <m/>
    <x v="0"/>
    <b v="0"/>
    <d v="2021-06-29T20:34:55"/>
    <s v="0055A00000BctN2QAJ"/>
    <m/>
    <b v="0"/>
    <x v="0"/>
    <m/>
    <m/>
    <m/>
    <m/>
    <x v="0"/>
    <n v="0"/>
    <n v="0"/>
  </r>
  <r>
    <s v="0015A00001xP48LQAS"/>
    <b v="0"/>
    <m/>
    <b v="0"/>
    <s v="7015A000001Th6uQAC"/>
    <m/>
    <m/>
    <x v="98"/>
    <b v="1"/>
    <s v="Non Responsive"/>
    <m/>
    <s v="0035A00003ZhFgMQAV"/>
    <m/>
    <m/>
    <s v="0055A000008iLoOQAU"/>
    <b v="1"/>
    <d v="2019-10-24T16:08:29"/>
    <m/>
    <b v="0"/>
    <m/>
    <m/>
    <b v="0"/>
    <d v="2020-03-01T00:00:00"/>
    <n v="3"/>
    <n v="2020"/>
    <s v="Omitted"/>
    <s v="Omitted"/>
    <b v="0"/>
    <b v="0"/>
    <m/>
    <b v="0"/>
    <b v="0"/>
    <b v="0"/>
    <x v="15"/>
    <b v="0"/>
    <m/>
    <x v="0"/>
    <d v="2019-10-24T00:00:00"/>
    <s v="0055A00000BclF5QAJ"/>
    <d v="2021-04-10T23:01:03"/>
    <m/>
    <d v="2020-02-14T20:26:35"/>
    <m/>
    <m/>
    <b v="0"/>
    <m/>
    <m/>
    <s v="Trade Show"/>
    <m/>
    <m/>
    <m/>
    <m/>
    <m/>
    <x v="2154"/>
    <x v="0"/>
    <b v="0"/>
    <m/>
    <m/>
    <m/>
    <s v="0055A000009GjocQAC"/>
    <m/>
    <m/>
    <m/>
    <s v="0035A00003ZhFgMQAV"/>
    <s v="System"/>
    <s v="ZipChip"/>
    <m/>
    <m/>
    <s v="0125A000001ESVfQAO"/>
    <b v="0"/>
    <m/>
    <b v="0"/>
    <m/>
    <m/>
    <x v="0"/>
    <b v="0"/>
    <d v="2021-06-29T20:34:54"/>
    <m/>
    <m/>
    <b v="0"/>
    <x v="0"/>
    <m/>
    <m/>
    <m/>
    <m/>
    <x v="0"/>
    <n v="0"/>
    <n v="0"/>
  </r>
  <r>
    <s v="0015A00002Ugy2MQAR"/>
    <b v="0"/>
    <m/>
    <b v="0"/>
    <s v="7015A0000022g3BQAQ"/>
    <m/>
    <m/>
    <x v="40"/>
    <b v="1"/>
    <s v="Other"/>
    <m/>
    <s v="0035A00003oq7EVQAY"/>
    <m/>
    <m/>
    <s v="0055A00000BcmS5QAJ"/>
    <b v="1"/>
    <d v="2021-02-18T20:38:18"/>
    <m/>
    <b v="0"/>
    <m/>
    <m/>
    <b v="0"/>
    <d v="2021-03-01T00:00:00"/>
    <n v="3"/>
    <n v="2021"/>
    <s v="Omitted"/>
    <s v="Omitted"/>
    <b v="0"/>
    <b v="0"/>
    <m/>
    <b v="0"/>
    <b v="0"/>
    <b v="0"/>
    <x v="14"/>
    <b v="0"/>
    <m/>
    <x v="0"/>
    <d v="2018-12-11T00:00:00"/>
    <s v="0055A00000BclF5QAJ"/>
    <d v="2021-04-10T23:01:03"/>
    <m/>
    <d v="2021-02-23T10:28:18"/>
    <m/>
    <m/>
    <b v="0"/>
    <m/>
    <m/>
    <s v="Webinar"/>
    <m/>
    <m/>
    <m/>
    <m/>
    <m/>
    <x v="2155"/>
    <x v="0"/>
    <b v="0"/>
    <s v="JM had created this ZIPCHIP opp by mistake : it is a REBEL opp Apologize Thanks JM"/>
    <m/>
    <m/>
    <s v="00531000007KAu8AAG"/>
    <m/>
    <s v="Biotherapeutics"/>
    <m/>
    <s v="0035A00003oq7EVQAY"/>
    <s v="System"/>
    <s v="ZipChip"/>
    <m/>
    <m/>
    <s v="0125A000001ESVfQAO"/>
    <b v="0"/>
    <m/>
    <b v="0"/>
    <m/>
    <m/>
    <x v="0"/>
    <b v="0"/>
    <d v="2021-06-29T20:34:55"/>
    <s v="0055A00000Bd4jEQAR"/>
    <m/>
    <b v="0"/>
    <x v="0"/>
    <m/>
    <m/>
    <m/>
    <m/>
    <x v="0"/>
    <n v="0"/>
    <n v="0"/>
  </r>
  <r>
    <s v="0015A000022TDUOQA4"/>
    <b v="0"/>
    <m/>
    <b v="0"/>
    <s v="7015A0000022jCRQAY"/>
    <m/>
    <m/>
    <x v="233"/>
    <b v="1"/>
    <s v="Other"/>
    <m/>
    <s v="0035A00003JkOULQA3"/>
    <m/>
    <m/>
    <s v="0055A000008iLoOQAU"/>
    <b v="1"/>
    <d v="2018-09-11T18:26:14"/>
    <m/>
    <b v="0"/>
    <m/>
    <m/>
    <b v="0"/>
    <d v="2018-03-01T00:00:00"/>
    <n v="3"/>
    <n v="2018"/>
    <s v="Omitted"/>
    <s v="Omitted"/>
    <b v="0"/>
    <b v="0"/>
    <m/>
    <b v="0"/>
    <b v="0"/>
    <b v="0"/>
    <x v="15"/>
    <b v="0"/>
    <m/>
    <x v="0"/>
    <d v="2018-09-18T00:00:00"/>
    <s v="0055A00000BclF5QAJ"/>
    <d v="2021-04-10T23:01:03"/>
    <m/>
    <d v="2018-12-19T23:54:22"/>
    <m/>
    <m/>
    <b v="0"/>
    <m/>
    <m/>
    <s v="Webinar"/>
    <m/>
    <m/>
    <m/>
    <m/>
    <m/>
    <x v="2156"/>
    <x v="0"/>
    <b v="0"/>
    <s v="Difficult to connect with.  Cannabis lab so not a good fit.  She didn't have a clue so will need education"/>
    <m/>
    <m/>
    <s v="0055A000008iLoJQAU"/>
    <m/>
    <s v="Biotherapeutics"/>
    <m/>
    <s v="0035A00003JkOULQA3"/>
    <s v="System"/>
    <s v="ZipChip"/>
    <m/>
    <m/>
    <s v="0125A000001ESVfQAO"/>
    <b v="0"/>
    <m/>
    <b v="0"/>
    <m/>
    <m/>
    <x v="0"/>
    <b v="0"/>
    <d v="2021-06-29T20:34:54"/>
    <m/>
    <m/>
    <b v="0"/>
    <x v="0"/>
    <m/>
    <m/>
    <m/>
    <m/>
    <x v="0"/>
    <n v="0"/>
    <n v="0"/>
  </r>
  <r>
    <s v="0015A000022SnltQAC"/>
    <b v="0"/>
    <m/>
    <b v="0"/>
    <m/>
    <m/>
    <m/>
    <x v="170"/>
    <b v="1"/>
    <s v="Other"/>
    <m/>
    <s v="0035A00003JjpsSQAR"/>
    <m/>
    <m/>
    <s v="0055A000008iLoOQAU"/>
    <b v="1"/>
    <d v="2018-08-28T20:12:05"/>
    <m/>
    <b v="0"/>
    <m/>
    <m/>
    <b v="0"/>
    <d v="2019-03-01T00:00:00"/>
    <n v="3"/>
    <n v="2019"/>
    <s v="Omitted"/>
    <s v="Omitted"/>
    <b v="0"/>
    <b v="0"/>
    <m/>
    <b v="0"/>
    <b v="0"/>
    <b v="0"/>
    <x v="15"/>
    <b v="0"/>
    <m/>
    <x v="0"/>
    <d v="2019-04-15T00:00:00"/>
    <s v="0055A00000BclF5QAJ"/>
    <d v="2021-04-10T23:01:03"/>
    <m/>
    <d v="2019-04-30T13:32:17"/>
    <m/>
    <m/>
    <b v="0"/>
    <m/>
    <s v="Proteomics"/>
    <s v="Website"/>
    <m/>
    <m/>
    <m/>
    <m/>
    <m/>
    <x v="2157"/>
    <x v="0"/>
    <b v="0"/>
    <s v="Does not have MS"/>
    <m/>
    <m/>
    <s v="0055A000009sZg0QAE"/>
    <m/>
    <s v="Proteomics"/>
    <m/>
    <s v="0035A00003JjpsSQAR"/>
    <s v="System"/>
    <s v="ZipChip"/>
    <m/>
    <m/>
    <s v="0125A000001ESVfQAO"/>
    <b v="0"/>
    <m/>
    <b v="0"/>
    <m/>
    <m/>
    <x v="0"/>
    <b v="0"/>
    <d v="2021-06-29T20:34:54"/>
    <m/>
    <m/>
    <b v="0"/>
    <x v="0"/>
    <m/>
    <m/>
    <m/>
    <m/>
    <x v="0"/>
    <n v="0"/>
    <n v="0"/>
  </r>
  <r>
    <s v="0015A000022SgMIQA0"/>
    <b v="0"/>
    <m/>
    <b v="0"/>
    <s v="7015A0000022jCRQAY"/>
    <m/>
    <m/>
    <x v="170"/>
    <b v="1"/>
    <s v="Other"/>
    <m/>
    <s v="0035A00003JkNQVQA3"/>
    <m/>
    <m/>
    <s v="0055A000008iLoOQAU"/>
    <b v="1"/>
    <d v="2018-09-11T13:14:06"/>
    <m/>
    <b v="0"/>
    <m/>
    <m/>
    <b v="0"/>
    <d v="2019-03-01T00:00:00"/>
    <n v="3"/>
    <n v="2019"/>
    <s v="Omitted"/>
    <s v="Omitted"/>
    <b v="0"/>
    <b v="0"/>
    <m/>
    <b v="0"/>
    <b v="0"/>
    <b v="0"/>
    <x v="15"/>
    <b v="0"/>
    <m/>
    <x v="0"/>
    <d v="2019-07-01T00:00:00"/>
    <s v="0055A00000BclF5QAJ"/>
    <d v="2021-04-11T20:33:11"/>
    <m/>
    <d v="2019-07-22T14:37:10"/>
    <m/>
    <m/>
    <b v="0"/>
    <m/>
    <m/>
    <s v="Webinar"/>
    <m/>
    <m/>
    <m/>
    <m/>
    <m/>
    <x v="2158"/>
    <x v="0"/>
    <b v="0"/>
    <m/>
    <m/>
    <m/>
    <s v="0055A000008zqzaQAA"/>
    <m/>
    <m/>
    <m/>
    <s v="0035A00003JkNQVQA3"/>
    <s v="System"/>
    <s v="ZipChip"/>
    <m/>
    <m/>
    <s v="0125A000001ESVfQAO"/>
    <b v="0"/>
    <m/>
    <b v="0"/>
    <m/>
    <m/>
    <x v="0"/>
    <b v="0"/>
    <d v="2021-06-29T20:34:54"/>
    <s v="0055A00000BctN2QAJ"/>
    <m/>
    <b v="0"/>
    <x v="0"/>
    <m/>
    <m/>
    <m/>
    <m/>
    <x v="0"/>
    <n v="0"/>
    <n v="0"/>
  </r>
  <r>
    <s v="0015A00002DyJlDQAV"/>
    <b v="0"/>
    <m/>
    <b v="0"/>
    <s v="7015A000001P5MrQAK"/>
    <m/>
    <m/>
    <x v="40"/>
    <b v="1"/>
    <s v="Other"/>
    <m/>
    <s v="0035A00003XXd4tQAD"/>
    <m/>
    <m/>
    <s v="00531000007KAu8AAG"/>
    <b v="1"/>
    <d v="2019-08-12T11:51:07"/>
    <m/>
    <b v="0"/>
    <m/>
    <m/>
    <b v="0"/>
    <d v="2021-03-01T00:00:00"/>
    <n v="3"/>
    <n v="2021"/>
    <s v="Omitted"/>
    <s v="Omitted"/>
    <b v="0"/>
    <b v="0"/>
    <m/>
    <b v="0"/>
    <b v="0"/>
    <b v="0"/>
    <x v="15"/>
    <b v="0"/>
    <m/>
    <x v="0"/>
    <d v="2019-03-25T00:00:00"/>
    <s v="0055A00000BclF5QAJ"/>
    <d v="2021-04-11T20:33:11"/>
    <m/>
    <d v="2020-02-14T16:09:29"/>
    <m/>
    <m/>
    <b v="0"/>
    <m/>
    <m/>
    <s v="Eblasts"/>
    <m/>
    <m/>
    <m/>
    <m/>
    <m/>
    <x v="2159"/>
    <x v="0"/>
    <b v="0"/>
    <m/>
    <m/>
    <m/>
    <s v="00531000007KAu8AAG"/>
    <m/>
    <m/>
    <m/>
    <s v="0035A00003XXd4tQAD"/>
    <s v="System"/>
    <s v="ZipChip"/>
    <m/>
    <m/>
    <s v="0125A000001ESVfQAO"/>
    <b v="0"/>
    <m/>
    <b v="0"/>
    <m/>
    <m/>
    <x v="0"/>
    <b v="0"/>
    <d v="2021-06-29T20:34:54"/>
    <s v="0055A00000Bd4jEQAR"/>
    <m/>
    <b v="0"/>
    <x v="0"/>
    <m/>
    <m/>
    <m/>
    <m/>
    <x v="0"/>
    <n v="0"/>
    <n v="0"/>
  </r>
  <r>
    <s v="0015A00002AlczsQAB"/>
    <b v="0"/>
    <m/>
    <b v="0"/>
    <s v="7015A000001PAcyQAG"/>
    <m/>
    <m/>
    <x v="232"/>
    <b v="1"/>
    <s v="Non Responsive"/>
    <m/>
    <s v="0035A00003TBgJiQAL"/>
    <m/>
    <m/>
    <s v="0055A000008iLoOQAU"/>
    <b v="1"/>
    <d v="2019-03-07T21:31:03"/>
    <m/>
    <b v="0"/>
    <m/>
    <m/>
    <b v="0"/>
    <d v="2020-03-01T00:00:00"/>
    <n v="3"/>
    <n v="2020"/>
    <s v="Omitted"/>
    <s v="Omitted"/>
    <b v="0"/>
    <b v="0"/>
    <m/>
    <b v="0"/>
    <b v="0"/>
    <b v="0"/>
    <x v="15"/>
    <b v="0"/>
    <m/>
    <x v="0"/>
    <d v="2020-04-06T00:00:00"/>
    <s v="0055A00000BclF5QAJ"/>
    <d v="2021-04-10T23:01:03"/>
    <m/>
    <d v="2020-04-29T17:24:31"/>
    <m/>
    <m/>
    <b v="0"/>
    <m/>
    <m/>
    <s v="Trade Show"/>
    <m/>
    <m/>
    <s v="Thermo"/>
    <s v="QE EMR UHMR (Plus, HF, HF-X with BioPharma);Fusion Lumos"/>
    <m/>
    <x v="2160"/>
    <x v="0"/>
    <b v="0"/>
    <m/>
    <s v="Beckman"/>
    <m/>
    <s v="0055A00000BNpn5QAD"/>
    <s v="01s5A000005x0vsQAA"/>
    <m/>
    <m/>
    <s v="0035A00003TBgJiQAL"/>
    <s v="System"/>
    <s v="ZipChip"/>
    <m/>
    <m/>
    <s v="0125A000001ESVfQAO"/>
    <b v="0"/>
    <m/>
    <b v="0"/>
    <m/>
    <m/>
    <x v="0"/>
    <b v="0"/>
    <d v="2021-06-29T20:34:54"/>
    <s v="0055A000008iLmcQAE"/>
    <m/>
    <b v="0"/>
    <x v="0"/>
    <m/>
    <m/>
    <m/>
    <m/>
    <x v="0"/>
    <n v="0"/>
    <n v="0"/>
  </r>
  <r>
    <s v="0013100001jbToDAAU"/>
    <b v="0"/>
    <m/>
    <b v="0"/>
    <m/>
    <m/>
    <m/>
    <x v="40"/>
    <b v="1"/>
    <s v="Contact has moved"/>
    <m/>
    <s v="0035A00003fJuouQAC"/>
    <s v="No lab access at present"/>
    <s v="Impacted"/>
    <s v="0055A00000Bb2djQAB"/>
    <b v="1"/>
    <d v="2020-05-04T13:14:23"/>
    <m/>
    <b v="0"/>
    <m/>
    <m/>
    <b v="0"/>
    <d v="2021-03-01T00:00:00"/>
    <n v="3"/>
    <n v="2021"/>
    <s v="Omitted"/>
    <s v="Omitted"/>
    <b v="0"/>
    <b v="0"/>
    <m/>
    <b v="0"/>
    <b v="0"/>
    <b v="0"/>
    <x v="15"/>
    <b v="0"/>
    <s v="Auto-Ti"/>
    <x v="0"/>
    <d v="2020-12-16T00:00:00"/>
    <s v="0055A00000BclF5QAJ"/>
    <d v="2021-04-10T23:01:03"/>
    <m/>
    <d v="2020-12-16T16:20:45"/>
    <m/>
    <m/>
    <b v="0"/>
    <m/>
    <m/>
    <s v="Website"/>
    <m/>
    <m/>
    <s v="Thermo"/>
    <m/>
    <m/>
    <x v="2161"/>
    <x v="0"/>
    <b v="0"/>
    <m/>
    <m/>
    <m/>
    <s v="0055A00000Bb2djQAB"/>
    <m/>
    <s v="Biotherapeutics"/>
    <m/>
    <s v="0035A00003fJuouQAC"/>
    <s v="System"/>
    <s v="ZipChip"/>
    <m/>
    <m/>
    <s v="0125A000001ESVfQAO"/>
    <b v="0"/>
    <m/>
    <b v="0"/>
    <m/>
    <m/>
    <x v="0"/>
    <b v="0"/>
    <d v="2021-06-29T20:34:55"/>
    <s v="0055A00000BctMnQAJ"/>
    <m/>
    <b v="0"/>
    <x v="0"/>
    <m/>
    <m/>
    <n v="93085"/>
    <m/>
    <x v="2"/>
    <n v="0"/>
    <n v="0"/>
  </r>
  <r>
    <s v="0013100001hoiQCAAY"/>
    <b v="0"/>
    <m/>
    <b v="0"/>
    <s v="7015A000001qVJTQA2"/>
    <m/>
    <m/>
    <x v="31"/>
    <b v="1"/>
    <s v="Contact has moved"/>
    <m/>
    <m/>
    <m/>
    <m/>
    <s v="0055A000008zqzaQAA"/>
    <b v="1"/>
    <d v="2019-06-12T17:54:35"/>
    <m/>
    <b v="0"/>
    <m/>
    <m/>
    <b v="0"/>
    <d v="2019-04-01T00:00:00"/>
    <n v="4"/>
    <n v="2019"/>
    <s v="Omitted"/>
    <s v="Omitted"/>
    <b v="0"/>
    <b v="0"/>
    <m/>
    <b v="0"/>
    <b v="0"/>
    <b v="0"/>
    <x v="15"/>
    <b v="0"/>
    <m/>
    <x v="0"/>
    <m/>
    <s v="0055A00000BclF5QAJ"/>
    <d v="2021-04-11T20:06:15"/>
    <m/>
    <d v="2019-09-27T17:34:06"/>
    <m/>
    <m/>
    <b v="0"/>
    <m/>
    <m/>
    <s v="Field Sales"/>
    <m/>
    <m/>
    <m/>
    <m/>
    <m/>
    <x v="2162"/>
    <x v="0"/>
    <b v="0"/>
    <m/>
    <m/>
    <m/>
    <s v="0055A000008zqzaQAA"/>
    <m/>
    <m/>
    <m/>
    <s v="00331000030xElQAAU"/>
    <s v="System"/>
    <s v="Rebel"/>
    <m/>
    <m/>
    <s v="0125A000001ESVfQAO"/>
    <b v="0"/>
    <m/>
    <b v="0"/>
    <m/>
    <m/>
    <x v="0"/>
    <b v="0"/>
    <d v="2021-06-29T20:34:54"/>
    <s v="0055A00000BctN2QAJ"/>
    <m/>
    <b v="0"/>
    <x v="0"/>
    <m/>
    <m/>
    <m/>
    <m/>
    <x v="0"/>
    <n v="0"/>
    <n v="0"/>
  </r>
  <r>
    <s v="0015A00002CwPNaQAN"/>
    <b v="0"/>
    <m/>
    <b v="0"/>
    <s v="7015A000001qVJTQA2"/>
    <m/>
    <m/>
    <x v="31"/>
    <b v="1"/>
    <s v="Demo data not compelling"/>
    <m/>
    <s v="0035A00003VxshKQAR"/>
    <m/>
    <m/>
    <s v="0055A000008zqzaQAA"/>
    <b v="1"/>
    <d v="2019-06-12T17:45:22"/>
    <m/>
    <b v="0"/>
    <m/>
    <m/>
    <b v="0"/>
    <d v="2019-04-01T00:00:00"/>
    <n v="4"/>
    <n v="2019"/>
    <s v="Omitted"/>
    <s v="Omitted"/>
    <b v="0"/>
    <b v="0"/>
    <m/>
    <b v="0"/>
    <b v="0"/>
    <b v="0"/>
    <x v="15"/>
    <b v="0"/>
    <m/>
    <x v="0"/>
    <m/>
    <s v="0055A00000BclF5QAJ"/>
    <d v="2021-04-11T20:06:15"/>
    <m/>
    <d v="2019-10-23T06:06:41"/>
    <m/>
    <m/>
    <b v="0"/>
    <m/>
    <m/>
    <s v="Field Sales"/>
    <m/>
    <m/>
    <m/>
    <m/>
    <m/>
    <x v="2163"/>
    <x v="0"/>
    <b v="0"/>
    <m/>
    <m/>
    <m/>
    <s v="0055A000008iLmwQAE"/>
    <m/>
    <m/>
    <m/>
    <s v="0035A00003VxshKQAR"/>
    <s v="System"/>
    <s v="Rebel"/>
    <m/>
    <m/>
    <s v="0125A000001ESVfQAO"/>
    <b v="0"/>
    <m/>
    <b v="0"/>
    <m/>
    <m/>
    <x v="0"/>
    <b v="0"/>
    <d v="2021-06-29T20:34:54"/>
    <m/>
    <m/>
    <b v="0"/>
    <x v="0"/>
    <m/>
    <m/>
    <m/>
    <m/>
    <x v="0"/>
    <n v="0"/>
    <n v="0"/>
  </r>
  <r>
    <s v="0013100001jb0YLAAY"/>
    <b v="0"/>
    <m/>
    <b v="0"/>
    <s v="7015A000001qVJTQA2"/>
    <m/>
    <m/>
    <x v="31"/>
    <b v="1"/>
    <s v="Duplicate opportunity"/>
    <m/>
    <s v="0035A00003VxsimQAB"/>
    <m/>
    <m/>
    <s v="0055A000008zqzaQAA"/>
    <b v="1"/>
    <d v="2019-06-12T17:46:58"/>
    <m/>
    <b v="0"/>
    <m/>
    <m/>
    <b v="0"/>
    <d v="2019-04-01T00:00:00"/>
    <n v="4"/>
    <n v="2019"/>
    <s v="Omitted"/>
    <s v="Omitted"/>
    <b v="0"/>
    <b v="0"/>
    <m/>
    <b v="0"/>
    <b v="0"/>
    <b v="0"/>
    <x v="15"/>
    <b v="0"/>
    <m/>
    <x v="0"/>
    <m/>
    <s v="0055A00000BclF5QAJ"/>
    <d v="2021-04-11T20:06:15"/>
    <m/>
    <d v="2019-10-23T14:39:52"/>
    <m/>
    <m/>
    <b v="0"/>
    <m/>
    <m/>
    <s v="Field Sales"/>
    <m/>
    <m/>
    <m/>
    <m/>
    <m/>
    <x v="2164"/>
    <x v="0"/>
    <b v="0"/>
    <m/>
    <m/>
    <m/>
    <s v="0055A000008iLmwQAE"/>
    <m/>
    <m/>
    <m/>
    <s v="0035A00003VxsimQAB"/>
    <s v="System"/>
    <s v="Rebel"/>
    <m/>
    <m/>
    <s v="0125A000001ESVfQAO"/>
    <b v="0"/>
    <m/>
    <b v="0"/>
    <m/>
    <m/>
    <x v="0"/>
    <b v="0"/>
    <d v="2021-06-29T20:34:54"/>
    <m/>
    <m/>
    <b v="0"/>
    <x v="0"/>
    <m/>
    <m/>
    <m/>
    <m/>
    <x v="0"/>
    <n v="0"/>
    <n v="0"/>
  </r>
  <r>
    <s v="0015A00001tbMY6QAM"/>
    <b v="0"/>
    <m/>
    <b v="0"/>
    <s v="7015A000001qVJTQA2"/>
    <m/>
    <m/>
    <x v="31"/>
    <b v="1"/>
    <s v="Duplicate opportunity"/>
    <m/>
    <s v="0035A00003VxswUQAR"/>
    <m/>
    <m/>
    <s v="0055A000008zqzaQAA"/>
    <b v="1"/>
    <d v="2019-06-12T18:04:00"/>
    <m/>
    <b v="0"/>
    <m/>
    <m/>
    <b v="0"/>
    <d v="2019-04-01T00:00:00"/>
    <n v="4"/>
    <n v="2019"/>
    <s v="Omitted"/>
    <s v="Omitted"/>
    <b v="0"/>
    <b v="0"/>
    <m/>
    <b v="0"/>
    <b v="0"/>
    <b v="0"/>
    <x v="15"/>
    <b v="0"/>
    <m/>
    <x v="0"/>
    <m/>
    <s v="0055A00000BclF5QAJ"/>
    <d v="2021-04-11T20:06:15"/>
    <m/>
    <d v="2019-10-23T06:44:01"/>
    <m/>
    <m/>
    <b v="0"/>
    <m/>
    <m/>
    <s v="Field Sales"/>
    <m/>
    <m/>
    <m/>
    <m/>
    <m/>
    <x v="2165"/>
    <x v="0"/>
    <b v="0"/>
    <m/>
    <m/>
    <m/>
    <s v="0055A000008iLmwQAE"/>
    <m/>
    <m/>
    <m/>
    <s v="0035A00003VxswUQAR"/>
    <s v="System"/>
    <s v="Rebel"/>
    <m/>
    <m/>
    <s v="0125A000001ESVfQAO"/>
    <b v="0"/>
    <m/>
    <b v="0"/>
    <m/>
    <m/>
    <x v="0"/>
    <b v="0"/>
    <d v="2021-06-29T20:34:54"/>
    <m/>
    <m/>
    <b v="0"/>
    <x v="0"/>
    <m/>
    <m/>
    <m/>
    <m/>
    <x v="0"/>
    <n v="0"/>
    <n v="0"/>
  </r>
  <r>
    <s v="0015A00002CwPb7QAF"/>
    <b v="0"/>
    <m/>
    <b v="0"/>
    <s v="7015A000001qVJTQA2"/>
    <m/>
    <m/>
    <x v="31"/>
    <b v="1"/>
    <s v="Duplicate opportunity"/>
    <m/>
    <s v="0035A00003VyJffQAF"/>
    <m/>
    <m/>
    <s v="0055A000008zqzaQAA"/>
    <b v="1"/>
    <d v="2019-06-17T02:09:53"/>
    <m/>
    <b v="0"/>
    <m/>
    <m/>
    <b v="0"/>
    <d v="2019-04-01T00:00:00"/>
    <n v="4"/>
    <n v="2019"/>
    <s v="Omitted"/>
    <s v="Omitted"/>
    <b v="0"/>
    <b v="0"/>
    <m/>
    <b v="0"/>
    <b v="0"/>
    <b v="0"/>
    <x v="15"/>
    <b v="0"/>
    <m/>
    <x v="0"/>
    <m/>
    <s v="0055A00000BclF5QAJ"/>
    <d v="2021-04-11T20:06:15"/>
    <m/>
    <d v="2019-10-23T14:47:37"/>
    <m/>
    <m/>
    <b v="0"/>
    <m/>
    <m/>
    <s v="Field Sales"/>
    <m/>
    <m/>
    <m/>
    <m/>
    <m/>
    <x v="2166"/>
    <x v="0"/>
    <b v="0"/>
    <m/>
    <m/>
    <m/>
    <s v="0055A000008iLmwQAE"/>
    <m/>
    <m/>
    <m/>
    <s v="0035A00003VyJffQAF"/>
    <s v="System"/>
    <s v="Rebel"/>
    <m/>
    <m/>
    <s v="0125A000001ESVfQAO"/>
    <b v="0"/>
    <m/>
    <b v="0"/>
    <m/>
    <m/>
    <x v="0"/>
    <b v="0"/>
    <d v="2021-06-29T20:34:54"/>
    <m/>
    <m/>
    <b v="0"/>
    <x v="0"/>
    <m/>
    <m/>
    <m/>
    <m/>
    <x v="0"/>
    <n v="0"/>
    <n v="0"/>
  </r>
  <r>
    <s v="0015A00002CwPb7QAF"/>
    <b v="0"/>
    <m/>
    <b v="0"/>
    <s v="7015A000001qVJTQA2"/>
    <m/>
    <m/>
    <x v="31"/>
    <b v="1"/>
    <s v="Duplicate opportunity"/>
    <m/>
    <s v="0035A00003VyJfgQAF"/>
    <m/>
    <m/>
    <s v="0055A000008zqzaQAA"/>
    <b v="1"/>
    <d v="2019-06-17T02:11:00"/>
    <m/>
    <b v="0"/>
    <m/>
    <m/>
    <b v="0"/>
    <d v="2019-04-01T00:00:00"/>
    <n v="4"/>
    <n v="2019"/>
    <s v="Omitted"/>
    <s v="Omitted"/>
    <b v="0"/>
    <b v="0"/>
    <m/>
    <b v="0"/>
    <b v="0"/>
    <b v="0"/>
    <x v="15"/>
    <b v="0"/>
    <m/>
    <x v="0"/>
    <m/>
    <s v="0055A00000BclF5QAJ"/>
    <d v="2021-04-11T20:06:15"/>
    <m/>
    <d v="2019-10-23T14:47:20"/>
    <m/>
    <m/>
    <b v="0"/>
    <m/>
    <m/>
    <s v="Field Sales"/>
    <m/>
    <m/>
    <m/>
    <m/>
    <m/>
    <x v="2167"/>
    <x v="0"/>
    <b v="0"/>
    <m/>
    <m/>
    <m/>
    <s v="0055A000008iLmwQAE"/>
    <m/>
    <m/>
    <m/>
    <s v="0035A00003VyJfgQAF"/>
    <s v="System"/>
    <s v="Rebel"/>
    <m/>
    <m/>
    <s v="0125A000001ESVfQAO"/>
    <b v="0"/>
    <m/>
    <b v="0"/>
    <m/>
    <m/>
    <x v="0"/>
    <b v="0"/>
    <d v="2021-06-29T20:34:54"/>
    <m/>
    <m/>
    <b v="0"/>
    <x v="0"/>
    <m/>
    <m/>
    <m/>
    <m/>
    <x v="0"/>
    <n v="0"/>
    <n v="0"/>
  </r>
  <r>
    <s v="0015A00002CwoecQAB"/>
    <b v="0"/>
    <m/>
    <b v="0"/>
    <s v="7015A000001qVJTQA2"/>
    <m/>
    <m/>
    <x v="39"/>
    <b v="1"/>
    <s v="Lost or No Budget"/>
    <m/>
    <s v="0035A00003VyJgOQAV"/>
    <m/>
    <m/>
    <s v="0055A000008zqzaQAA"/>
    <b v="1"/>
    <d v="2019-06-17T02:16:15"/>
    <m/>
    <b v="0"/>
    <m/>
    <m/>
    <b v="0"/>
    <d v="2020-04-01T00:00:00"/>
    <n v="4"/>
    <n v="2020"/>
    <s v="Omitted"/>
    <s v="Omitted"/>
    <b v="0"/>
    <b v="0"/>
    <m/>
    <b v="0"/>
    <b v="0"/>
    <b v="0"/>
    <x v="15"/>
    <b v="0"/>
    <m/>
    <x v="0"/>
    <m/>
    <s v="0055A00000BclF5QAJ"/>
    <d v="2021-04-11T20:06:15"/>
    <m/>
    <d v="2019-10-29T18:58:28"/>
    <m/>
    <m/>
    <b v="0"/>
    <m/>
    <m/>
    <s v="Field Sales"/>
    <m/>
    <m/>
    <m/>
    <m/>
    <m/>
    <x v="2168"/>
    <x v="0"/>
    <b v="0"/>
    <m/>
    <m/>
    <m/>
    <s v="0055A000008iLmwQAE"/>
    <m/>
    <m/>
    <m/>
    <s v="0035A00003VyJgOQAV"/>
    <s v="System"/>
    <s v="Rebel"/>
    <m/>
    <m/>
    <s v="0125A000001ESVfQAO"/>
    <b v="0"/>
    <m/>
    <b v="0"/>
    <m/>
    <m/>
    <x v="0"/>
    <b v="0"/>
    <d v="2021-06-29T20:34:54"/>
    <m/>
    <m/>
    <b v="0"/>
    <x v="0"/>
    <m/>
    <m/>
    <m/>
    <m/>
    <x v="0"/>
    <n v="0"/>
    <n v="0"/>
  </r>
  <r>
    <s v="0015A00002DPHx2QAH"/>
    <b v="0"/>
    <m/>
    <b v="0"/>
    <s v="7015A000001P9HtQAK"/>
    <m/>
    <m/>
    <x v="10"/>
    <b v="1"/>
    <s v="Non Responsive"/>
    <m/>
    <s v="0035A00003XB0q8QAD"/>
    <m/>
    <m/>
    <s v="00531000007KAu8AAG"/>
    <b v="1"/>
    <d v="2019-08-21T14:01:46"/>
    <m/>
    <b v="0"/>
    <m/>
    <m/>
    <b v="0"/>
    <d v="2021-04-01T00:00:00"/>
    <n v="4"/>
    <n v="2021"/>
    <s v="Omitted"/>
    <s v="Omitted"/>
    <b v="0"/>
    <b v="0"/>
    <m/>
    <b v="0"/>
    <b v="0"/>
    <b v="0"/>
    <x v="15"/>
    <b v="0"/>
    <m/>
    <x v="0"/>
    <d v="2019-02-01T00:00:00"/>
    <s v="0055A00000BclF5QAJ"/>
    <d v="2021-04-10T23:01:03"/>
    <m/>
    <d v="2020-05-18T17:50:36"/>
    <m/>
    <m/>
    <b v="0"/>
    <m/>
    <m/>
    <s v="Trade Show"/>
    <m/>
    <m/>
    <m/>
    <m/>
    <m/>
    <x v="2169"/>
    <x v="0"/>
    <b v="0"/>
    <m/>
    <m/>
    <m/>
    <s v="0055A000008zqzaQAA"/>
    <m/>
    <m/>
    <m/>
    <s v="0035A00003XB0q8QAD"/>
    <s v="System"/>
    <s v="Rebel"/>
    <m/>
    <m/>
    <s v="0125A000001ESVfQAO"/>
    <b v="0"/>
    <m/>
    <b v="0"/>
    <m/>
    <m/>
    <x v="0"/>
    <b v="0"/>
    <d v="2021-06-29T20:34:54"/>
    <s v="0055A00000BctN2QAJ"/>
    <m/>
    <b v="0"/>
    <x v="0"/>
    <m/>
    <m/>
    <m/>
    <m/>
    <x v="0"/>
    <n v="0"/>
    <n v="0"/>
  </r>
  <r>
    <s v="0015A00002KwwBHQAZ"/>
    <b v="0"/>
    <m/>
    <b v="0"/>
    <m/>
    <m/>
    <m/>
    <x v="368"/>
    <b v="1"/>
    <s v="Other"/>
    <m/>
    <s v="0035A00003fqy0IQAQ"/>
    <m/>
    <m/>
    <s v="0055A000008zqzaQAA"/>
    <b v="1"/>
    <d v="2020-05-29T17:22:48"/>
    <m/>
    <b v="0"/>
    <m/>
    <m/>
    <b v="0"/>
    <d v="2020-04-01T00:00:00"/>
    <n v="4"/>
    <n v="2020"/>
    <s v="Omitted"/>
    <s v="Omitted"/>
    <b v="0"/>
    <b v="0"/>
    <m/>
    <b v="0"/>
    <b v="0"/>
    <b v="0"/>
    <x v="15"/>
    <b v="0"/>
    <m/>
    <x v="0"/>
    <d v="2020-06-29T00:00:00"/>
    <s v="0055A00000BclF5QAJ"/>
    <d v="2021-04-11T20:33:11"/>
    <m/>
    <d v="2020-06-29T14:21:44"/>
    <m/>
    <m/>
    <b v="0"/>
    <m/>
    <m/>
    <s v="Website"/>
    <m/>
    <m/>
    <m/>
    <m/>
    <m/>
    <x v="2170"/>
    <x v="0"/>
    <b v="0"/>
    <m/>
    <m/>
    <m/>
    <s v="0055A000008zqzaQAA"/>
    <m/>
    <s v="Biotherapeutics"/>
    <m/>
    <s v="0035A00003fqy0IQAQ"/>
    <s v="System"/>
    <s v="Rebel"/>
    <m/>
    <m/>
    <s v="0125A000001ESVfQAO"/>
    <b v="0"/>
    <m/>
    <b v="0"/>
    <m/>
    <m/>
    <x v="0"/>
    <b v="0"/>
    <d v="2021-06-29T20:34:55"/>
    <s v="0055A00000BctN2QAJ"/>
    <m/>
    <b v="0"/>
    <x v="0"/>
    <m/>
    <m/>
    <m/>
    <m/>
    <x v="0"/>
    <n v="0"/>
    <n v="0"/>
  </r>
  <r>
    <s v="0013100001k5ZyRAAU"/>
    <b v="0"/>
    <m/>
    <b v="0"/>
    <s v="7015A000001zMbNQAU"/>
    <m/>
    <m/>
    <x v="35"/>
    <b v="1"/>
    <s v="Other"/>
    <m/>
    <s v="0035A00003juvrZQAQ"/>
    <m/>
    <m/>
    <s v="0055A00000Bnt5hQAB"/>
    <b v="1"/>
    <d v="2020-09-28T13:20:06"/>
    <m/>
    <b v="0"/>
    <m/>
    <m/>
    <b v="0"/>
    <d v="2021-04-01T00:00:00"/>
    <n v="4"/>
    <n v="2021"/>
    <s v="Omitted"/>
    <s v="Omitted"/>
    <b v="0"/>
    <b v="0"/>
    <m/>
    <b v="0"/>
    <b v="0"/>
    <b v="0"/>
    <x v="15"/>
    <b v="0"/>
    <m/>
    <x v="0"/>
    <d v="2020-11-03T00:00:00"/>
    <s v="0055A00000BclF5QAJ"/>
    <d v="2021-04-10T23:01:03"/>
    <m/>
    <d v="2020-10-29T17:05:28"/>
    <m/>
    <m/>
    <b v="0"/>
    <m/>
    <m/>
    <s v="Website"/>
    <m/>
    <m/>
    <m/>
    <m/>
    <m/>
    <x v="2171"/>
    <x v="0"/>
    <b v="0"/>
    <s v="she is in analytical group and across the hall from the group in new brunswick that bought the instrument"/>
    <m/>
    <m/>
    <s v="0055A00000Bnt5hQAB"/>
    <m/>
    <s v="Biotherapeutics"/>
    <m/>
    <s v="0035A00003juvrZQAQ"/>
    <s v="System"/>
    <s v="Rebel"/>
    <m/>
    <m/>
    <s v="0125A000001ESVfQAO"/>
    <b v="0"/>
    <m/>
    <b v="0"/>
    <m/>
    <m/>
    <x v="0"/>
    <b v="0"/>
    <d v="2021-06-29T20:34:55"/>
    <s v="0055A00000BctN2QAJ"/>
    <m/>
    <b v="0"/>
    <x v="0"/>
    <m/>
    <m/>
    <n v="152000"/>
    <m/>
    <x v="2"/>
    <n v="0"/>
    <n v="0"/>
  </r>
  <r>
    <s v="0015A00002GoJz1QAF"/>
    <b v="0"/>
    <m/>
    <b v="0"/>
    <m/>
    <m/>
    <m/>
    <x v="31"/>
    <b v="1"/>
    <s v="Other"/>
    <m/>
    <s v="0035A00003bZUCIQA4"/>
    <m/>
    <m/>
    <s v="005i0000000fpvQAAQ"/>
    <b v="1"/>
    <d v="2019-12-23T15:05:59"/>
    <m/>
    <b v="0"/>
    <m/>
    <m/>
    <b v="0"/>
    <d v="2019-04-01T00:00:00"/>
    <n v="4"/>
    <n v="2019"/>
    <s v="Omitted"/>
    <s v="Omitted"/>
    <b v="0"/>
    <b v="0"/>
    <m/>
    <b v="0"/>
    <b v="0"/>
    <b v="0"/>
    <x v="15"/>
    <b v="0"/>
    <m/>
    <x v="0"/>
    <m/>
    <s v="0055A00000BclF5QAJ"/>
    <d v="2021-04-10T23:01:03"/>
    <m/>
    <d v="2020-02-10T17:36:49"/>
    <m/>
    <m/>
    <b v="0"/>
    <m/>
    <m/>
    <s v="Website"/>
    <m/>
    <m/>
    <m/>
    <m/>
    <m/>
    <x v="2172"/>
    <x v="0"/>
    <b v="0"/>
    <s v="fake opp"/>
    <m/>
    <m/>
    <s v="0055A000008iLoJQAU"/>
    <m/>
    <s v="Biotherapeutics"/>
    <m/>
    <s v="0035A00003bZUCIQA4"/>
    <s v="Accessories"/>
    <s v="ZipChip"/>
    <m/>
    <m/>
    <s v="0125A000001ESVfQAO"/>
    <b v="0"/>
    <m/>
    <b v="0"/>
    <m/>
    <m/>
    <x v="0"/>
    <b v="0"/>
    <d v="2021-06-29T20:34:55"/>
    <m/>
    <m/>
    <b v="0"/>
    <x v="0"/>
    <m/>
    <m/>
    <m/>
    <m/>
    <x v="0"/>
    <n v="0"/>
    <n v="0"/>
  </r>
  <r>
    <s v="0013100001kVrlTAAS"/>
    <b v="0"/>
    <m/>
    <b v="0"/>
    <s v="7015A000001qSjGQAU"/>
    <m/>
    <m/>
    <x v="31"/>
    <b v="1"/>
    <s v="Duplicate opportunity"/>
    <m/>
    <s v="0035A00003TCAJXQA5"/>
    <m/>
    <m/>
    <s v="0055A000008iLoOQAU"/>
    <b v="1"/>
    <d v="2019-03-12T14:40:05"/>
    <m/>
    <b v="0"/>
    <m/>
    <m/>
    <b v="0"/>
    <d v="2019-04-01T00:00:00"/>
    <n v="4"/>
    <n v="2019"/>
    <s v="Omitted"/>
    <s v="Omitted"/>
    <b v="0"/>
    <b v="0"/>
    <m/>
    <b v="0"/>
    <b v="0"/>
    <b v="0"/>
    <x v="15"/>
    <b v="0"/>
    <m/>
    <x v="0"/>
    <d v="2019-10-01T00:00:00"/>
    <s v="0055A00000BclF5QAJ"/>
    <d v="2021-04-10T23:01:03"/>
    <m/>
    <d v="2019-10-01T17:12:39"/>
    <m/>
    <m/>
    <b v="0"/>
    <m/>
    <m/>
    <s v="Webinar"/>
    <m/>
    <m/>
    <m/>
    <m/>
    <m/>
    <x v="2173"/>
    <x v="0"/>
    <b v="0"/>
    <m/>
    <m/>
    <m/>
    <s v="0055A000009sZg0QAE"/>
    <m/>
    <s v="Proteomics"/>
    <m/>
    <s v="0035A00003TCAJXQA5"/>
    <s v="System"/>
    <s v="ZipChip"/>
    <m/>
    <m/>
    <s v="0125A000001ESVfQAO"/>
    <b v="0"/>
    <m/>
    <b v="0"/>
    <m/>
    <m/>
    <x v="0"/>
    <b v="0"/>
    <d v="2021-06-29T20:34:54"/>
    <m/>
    <m/>
    <b v="0"/>
    <x v="0"/>
    <m/>
    <m/>
    <m/>
    <m/>
    <x v="0"/>
    <n v="0"/>
    <n v="0"/>
  </r>
  <r>
    <s v="0015A00001tbNJyQAM"/>
    <b v="0"/>
    <m/>
    <b v="0"/>
    <m/>
    <m/>
    <m/>
    <x v="15"/>
    <b v="1"/>
    <s v="Incompatible Mass Spec"/>
    <m/>
    <s v="0035A00003FWZ3mQAH"/>
    <m/>
    <m/>
    <s v="00531000007KAu8AAG"/>
    <b v="1"/>
    <d v="2017-12-06T22:26:29"/>
    <m/>
    <b v="0"/>
    <m/>
    <m/>
    <b v="0"/>
    <d v="2018-04-01T00:00:00"/>
    <n v="4"/>
    <n v="2018"/>
    <s v="Omitted"/>
    <s v="Omitted"/>
    <b v="0"/>
    <b v="0"/>
    <m/>
    <b v="0"/>
    <b v="0"/>
    <b v="0"/>
    <x v="15"/>
    <b v="0"/>
    <m/>
    <x v="0"/>
    <d v="2018-03-06T00:00:00"/>
    <s v="0055A00000BclF5QAJ"/>
    <d v="2021-04-11T20:30:13"/>
    <m/>
    <d v="2018-03-15T18:09:15"/>
    <m/>
    <m/>
    <b v="0"/>
    <m/>
    <s v="Other"/>
    <s v="Website"/>
    <m/>
    <m/>
    <m/>
    <m/>
    <m/>
    <x v="2174"/>
    <x v="0"/>
    <b v="0"/>
    <m/>
    <m/>
    <m/>
    <s v="0055A000008iLoJQAU"/>
    <m/>
    <s v="Other"/>
    <m/>
    <s v="0035A00003FWZ3mQAH"/>
    <s v="System"/>
    <s v="ZipChip"/>
    <m/>
    <m/>
    <s v="0125A000001ESVfQAO"/>
    <b v="0"/>
    <m/>
    <b v="0"/>
    <m/>
    <m/>
    <x v="0"/>
    <b v="0"/>
    <d v="2021-06-29T20:34:54"/>
    <m/>
    <m/>
    <b v="0"/>
    <x v="0"/>
    <m/>
    <m/>
    <m/>
    <m/>
    <x v="0"/>
    <n v="0"/>
    <n v="0"/>
  </r>
  <r>
    <s v="0013100001gZda5AAC"/>
    <b v="0"/>
    <m/>
    <b v="0"/>
    <s v="7015A000001Ziq0QAC"/>
    <m/>
    <m/>
    <x v="350"/>
    <b v="1"/>
    <s v="Lost or No Budget"/>
    <m/>
    <s v="0035A00003GocJZQAZ"/>
    <m/>
    <m/>
    <s v="00531000007KAu8AAG"/>
    <b v="1"/>
    <d v="2018-03-01T13:56:16"/>
    <m/>
    <b v="0"/>
    <m/>
    <m/>
    <b v="0"/>
    <d v="2019-04-01T00:00:00"/>
    <n v="4"/>
    <n v="2019"/>
    <s v="Omitted"/>
    <s v="Omitted"/>
    <b v="0"/>
    <b v="0"/>
    <m/>
    <b v="0"/>
    <b v="0"/>
    <b v="0"/>
    <x v="15"/>
    <b v="0"/>
    <m/>
    <x v="0"/>
    <d v="2019-09-11T00:00:00"/>
    <s v="0055A00000BclF5QAJ"/>
    <d v="2021-04-10T23:01:03"/>
    <m/>
    <d v="2019-09-27T20:06:26"/>
    <m/>
    <m/>
    <b v="0"/>
    <m/>
    <m/>
    <s v="Trade Show"/>
    <m/>
    <m/>
    <m/>
    <m/>
    <m/>
    <x v="2175"/>
    <x v="0"/>
    <b v="0"/>
    <m/>
    <m/>
    <m/>
    <s v="0055A000009sZg0QAE"/>
    <m/>
    <s v="Biotherapeutics"/>
    <m/>
    <s v="0035A00003GocJZQAZ"/>
    <s v="System"/>
    <s v="ZipChip"/>
    <m/>
    <m/>
    <s v="0125A000001ESVfQAO"/>
    <b v="0"/>
    <m/>
    <b v="0"/>
    <m/>
    <m/>
    <x v="0"/>
    <b v="0"/>
    <d v="2021-06-29T20:34:54"/>
    <m/>
    <m/>
    <b v="0"/>
    <x v="0"/>
    <m/>
    <m/>
    <m/>
    <m/>
    <x v="0"/>
    <n v="0"/>
    <n v="0"/>
  </r>
  <r>
    <s v="0013100001jZUpIAAW"/>
    <b v="0"/>
    <m/>
    <b v="0"/>
    <m/>
    <m/>
    <m/>
    <x v="39"/>
    <b v="1"/>
    <s v="Lost or No Budget"/>
    <m/>
    <s v="0035A00003aLBjKQAW"/>
    <m/>
    <m/>
    <s v="0055A000008iLoOQAU"/>
    <b v="1"/>
    <d v="2019-12-16T20:28:21"/>
    <m/>
    <b v="0"/>
    <m/>
    <m/>
    <b v="0"/>
    <d v="2020-04-01T00:00:00"/>
    <n v="4"/>
    <n v="2020"/>
    <s v="Omitted"/>
    <s v="Omitted"/>
    <b v="0"/>
    <b v="0"/>
    <m/>
    <b v="0"/>
    <b v="0"/>
    <b v="0"/>
    <x v="17"/>
    <b v="0"/>
    <m/>
    <x v="0"/>
    <d v="2020-02-14T00:00:00"/>
    <s v="0055A00000BclF5QAJ"/>
    <d v="2021-04-10T23:01:03"/>
    <m/>
    <d v="2020-02-26T21:19:49"/>
    <m/>
    <m/>
    <b v="0"/>
    <m/>
    <m/>
    <s v="Website"/>
    <m/>
    <m/>
    <m/>
    <m/>
    <m/>
    <x v="2176"/>
    <x v="0"/>
    <b v="0"/>
    <m/>
    <m/>
    <m/>
    <s v="0055A000009GjocQAC"/>
    <m/>
    <s v="Metabolomics"/>
    <m/>
    <s v="0035A00003aLBjKQAW"/>
    <s v="System"/>
    <s v="ZipChip"/>
    <m/>
    <m/>
    <s v="0125A000001ESVfQAO"/>
    <b v="0"/>
    <m/>
    <b v="0"/>
    <m/>
    <m/>
    <x v="0"/>
    <b v="0"/>
    <d v="2021-06-29T20:34:55"/>
    <m/>
    <m/>
    <b v="0"/>
    <x v="0"/>
    <m/>
    <m/>
    <m/>
    <m/>
    <x v="0"/>
    <n v="0"/>
    <n v="0"/>
  </r>
  <r>
    <s v="0015A00001xP48LQAS"/>
    <b v="0"/>
    <m/>
    <b v="0"/>
    <m/>
    <m/>
    <m/>
    <x v="51"/>
    <b v="1"/>
    <s v="Non Responsive"/>
    <m/>
    <s v="0035A00003EXFswQAH"/>
    <m/>
    <m/>
    <s v="00531000007KAu8AAG"/>
    <b v="1"/>
    <d v="2017-10-05T15:38:54"/>
    <m/>
    <b v="0"/>
    <m/>
    <m/>
    <b v="0"/>
    <d v="2019-04-01T00:00:00"/>
    <n v="4"/>
    <n v="2019"/>
    <s v="Omitted"/>
    <s v="Omitted"/>
    <b v="0"/>
    <b v="0"/>
    <m/>
    <b v="0"/>
    <b v="0"/>
    <b v="0"/>
    <x v="15"/>
    <b v="0"/>
    <m/>
    <x v="0"/>
    <d v="2017-08-21T00:00:00"/>
    <s v="0055A00000BclF5QAJ"/>
    <d v="2021-04-10T23:01:03"/>
    <m/>
    <d v="2019-11-11T15:23:24"/>
    <m/>
    <m/>
    <b v="0"/>
    <m/>
    <s v="Biotherapeutics"/>
    <s v="Website"/>
    <m/>
    <m/>
    <m/>
    <m/>
    <m/>
    <x v="2177"/>
    <x v="0"/>
    <b v="0"/>
    <m/>
    <m/>
    <m/>
    <s v="0055A000009GjocQAC"/>
    <m/>
    <s v="Biotherapeutics"/>
    <m/>
    <s v="0035A00003EXFswQAH"/>
    <s v="System"/>
    <s v="ZipChip"/>
    <m/>
    <m/>
    <s v="0125A000001ESVfQAO"/>
    <b v="0"/>
    <m/>
    <b v="0"/>
    <m/>
    <m/>
    <x v="0"/>
    <b v="0"/>
    <d v="2021-06-29T20:34:54"/>
    <m/>
    <m/>
    <b v="0"/>
    <x v="0"/>
    <m/>
    <m/>
    <m/>
    <m/>
    <x v="0"/>
    <n v="0"/>
    <n v="0"/>
  </r>
  <r>
    <s v="0015A0000256FNyQAM"/>
    <b v="0"/>
    <m/>
    <b v="0"/>
    <s v="7015A000001OxJmQAK"/>
    <m/>
    <m/>
    <x v="31"/>
    <b v="1"/>
    <s v="Non Responsive"/>
    <m/>
    <s v="0035A00003McSJfQAN"/>
    <m/>
    <m/>
    <s v="0055A000008iLoOQAU"/>
    <b v="1"/>
    <d v="2018-10-01T15:47:54"/>
    <m/>
    <b v="0"/>
    <m/>
    <m/>
    <b v="0"/>
    <d v="2019-04-01T00:00:00"/>
    <n v="4"/>
    <n v="2019"/>
    <s v="Omitted"/>
    <s v="Omitted"/>
    <b v="0"/>
    <b v="0"/>
    <m/>
    <b v="0"/>
    <b v="0"/>
    <b v="0"/>
    <x v="17"/>
    <b v="0"/>
    <m/>
    <x v="0"/>
    <d v="2019-05-21T00:00:00"/>
    <s v="0055A00000BclF5QAJ"/>
    <d v="2021-04-10T23:01:03"/>
    <m/>
    <d v="2019-11-11T03:27:27"/>
    <m/>
    <m/>
    <b v="0"/>
    <m/>
    <m/>
    <s v="Eblasts"/>
    <m/>
    <m/>
    <m/>
    <m/>
    <m/>
    <x v="2178"/>
    <x v="0"/>
    <b v="0"/>
    <m/>
    <m/>
    <m/>
    <s v="0055A000009GjocQAC"/>
    <m/>
    <m/>
    <m/>
    <s v="0035A00003McSJfQAN"/>
    <s v="System"/>
    <s v="ZipChip"/>
    <m/>
    <m/>
    <s v="0125A000001ESVfQAO"/>
    <b v="0"/>
    <m/>
    <b v="0"/>
    <m/>
    <m/>
    <x v="0"/>
    <b v="0"/>
    <d v="2021-06-29T20:34:54"/>
    <m/>
    <m/>
    <b v="0"/>
    <x v="0"/>
    <m/>
    <m/>
    <m/>
    <m/>
    <x v="0"/>
    <n v="0"/>
    <n v="0"/>
  </r>
  <r>
    <s v="0015A000026BzcyQAC"/>
    <b v="0"/>
    <m/>
    <b v="0"/>
    <m/>
    <m/>
    <m/>
    <x v="238"/>
    <b v="1"/>
    <s v="Non Responsive"/>
    <m/>
    <s v="0035A00003Nu674QAB"/>
    <m/>
    <m/>
    <s v="0055A000008iLoOQAU"/>
    <b v="1"/>
    <d v="2018-11-05T15:00:07"/>
    <m/>
    <b v="0"/>
    <m/>
    <m/>
    <b v="0"/>
    <d v="2019-04-01T00:00:00"/>
    <n v="4"/>
    <n v="2019"/>
    <s v="Omitted"/>
    <s v="Omitted"/>
    <b v="0"/>
    <b v="0"/>
    <m/>
    <b v="0"/>
    <b v="0"/>
    <b v="0"/>
    <x v="17"/>
    <b v="0"/>
    <m/>
    <x v="0"/>
    <d v="2019-09-27T00:00:00"/>
    <s v="0055A00000BclF5QAJ"/>
    <d v="2021-04-10T23:01:03"/>
    <m/>
    <d v="2019-12-16T16:08:08"/>
    <m/>
    <m/>
    <b v="0"/>
    <m/>
    <s v="Biotherapeutics"/>
    <s v="Website"/>
    <m/>
    <m/>
    <m/>
    <m/>
    <m/>
    <x v="2179"/>
    <x v="0"/>
    <b v="0"/>
    <m/>
    <m/>
    <m/>
    <s v="0055A000009sZg0QAE"/>
    <m/>
    <s v="Biotherapeutics"/>
    <m/>
    <s v="0035A00003Nu674QAB"/>
    <s v="System"/>
    <s v="ZipChip"/>
    <m/>
    <m/>
    <s v="0125A000001ESVfQAO"/>
    <b v="0"/>
    <m/>
    <b v="0"/>
    <m/>
    <m/>
    <x v="0"/>
    <b v="0"/>
    <d v="2021-06-29T20:34:54"/>
    <m/>
    <m/>
    <b v="0"/>
    <x v="0"/>
    <m/>
    <m/>
    <m/>
    <m/>
    <x v="0"/>
    <n v="0"/>
    <n v="0"/>
  </r>
  <r>
    <s v="0013100001gYPr1AAG"/>
    <b v="0"/>
    <m/>
    <b v="0"/>
    <s v="7015A000001PAcyQAG"/>
    <m/>
    <m/>
    <x v="31"/>
    <b v="1"/>
    <s v="Non Responsive"/>
    <m/>
    <s v="0035A00003R08yLQAR"/>
    <m/>
    <m/>
    <s v="0055A000008iLoOQAU"/>
    <b v="1"/>
    <d v="2019-02-26T14:22:30"/>
    <m/>
    <b v="0"/>
    <m/>
    <m/>
    <b v="0"/>
    <d v="2019-04-01T00:00:00"/>
    <n v="4"/>
    <n v="2019"/>
    <s v="Omitted"/>
    <s v="Omitted"/>
    <b v="0"/>
    <b v="0"/>
    <m/>
    <b v="0"/>
    <b v="0"/>
    <b v="0"/>
    <x v="15"/>
    <b v="0"/>
    <m/>
    <x v="0"/>
    <d v="2019-05-21T00:00:00"/>
    <s v="0055A00000BclF5QAJ"/>
    <d v="2021-04-10T23:01:03"/>
    <m/>
    <d v="2019-11-11T03:41:10"/>
    <m/>
    <m/>
    <b v="0"/>
    <m/>
    <s v="Amino Acids &amp; Metobolites;Growth Media"/>
    <s v="Trade Show"/>
    <m/>
    <m/>
    <m/>
    <m/>
    <m/>
    <x v="2180"/>
    <x v="0"/>
    <b v="0"/>
    <m/>
    <m/>
    <m/>
    <s v="0055A000009GjocQAC"/>
    <m/>
    <s v="Biotherapeutics"/>
    <m/>
    <s v="0035A00003R08yLQAR"/>
    <s v="System"/>
    <s v="ZipChip"/>
    <m/>
    <m/>
    <s v="0125A000001ESVfQAO"/>
    <b v="0"/>
    <m/>
    <b v="0"/>
    <m/>
    <m/>
    <x v="0"/>
    <b v="0"/>
    <d v="2021-06-29T20:34:54"/>
    <m/>
    <m/>
    <b v="0"/>
    <x v="0"/>
    <m/>
    <m/>
    <m/>
    <m/>
    <x v="0"/>
    <n v="0"/>
    <n v="0"/>
  </r>
  <r>
    <s v="0015A00002DQoleQAD"/>
    <b v="0"/>
    <m/>
    <b v="0"/>
    <m/>
    <m/>
    <m/>
    <x v="350"/>
    <b v="1"/>
    <s v="Non Responsive"/>
    <m/>
    <s v="0035A00003TV0kqQAD"/>
    <m/>
    <m/>
    <s v="0055A000008iLoOQAU"/>
    <b v="1"/>
    <d v="2019-04-10T18:01:11"/>
    <m/>
    <b v="0"/>
    <m/>
    <m/>
    <b v="0"/>
    <d v="2019-04-01T00:00:00"/>
    <n v="4"/>
    <n v="2019"/>
    <s v="Omitted"/>
    <s v="Omitted"/>
    <b v="0"/>
    <b v="0"/>
    <m/>
    <b v="0"/>
    <b v="0"/>
    <b v="0"/>
    <x v="15"/>
    <b v="0"/>
    <m/>
    <x v="0"/>
    <d v="2019-04-29T00:00:00"/>
    <s v="0055A00000BclF5QAJ"/>
    <d v="2021-04-10T23:01:03"/>
    <m/>
    <d v="2019-11-11T03:19:02"/>
    <m/>
    <m/>
    <b v="0"/>
    <m/>
    <m/>
    <s v="Webinar"/>
    <m/>
    <m/>
    <m/>
    <m/>
    <m/>
    <x v="2181"/>
    <x v="0"/>
    <b v="0"/>
    <m/>
    <s v="Quadropole LC/MS"/>
    <s v="AAV"/>
    <s v="0055A000009GjocQAC"/>
    <m/>
    <s v="Proteomics"/>
    <m/>
    <s v="0035A00003TV0kqQAD"/>
    <s v="System"/>
    <s v="ZipChip"/>
    <m/>
    <m/>
    <s v="0125A000001ESVfQAO"/>
    <b v="0"/>
    <m/>
    <b v="0"/>
    <m/>
    <m/>
    <x v="0"/>
    <b v="0"/>
    <d v="2021-06-29T20:34:54"/>
    <m/>
    <m/>
    <b v="0"/>
    <x v="0"/>
    <m/>
    <m/>
    <m/>
    <m/>
    <x v="0"/>
    <n v="0"/>
    <n v="0"/>
  </r>
  <r>
    <s v="0015A000022SmPFQA0"/>
    <b v="0"/>
    <m/>
    <b v="0"/>
    <s v="7015A000001Th92QAC"/>
    <m/>
    <m/>
    <x v="31"/>
    <b v="1"/>
    <s v="Non Responsive"/>
    <m/>
    <s v="0035A00003Zh5ljQAB"/>
    <m/>
    <m/>
    <s v="00531000008FFH0AAO"/>
    <b v="1"/>
    <d v="2019-10-23T19:48:00"/>
    <m/>
    <b v="0"/>
    <m/>
    <m/>
    <b v="0"/>
    <d v="2019-04-01T00:00:00"/>
    <n v="4"/>
    <n v="2019"/>
    <s v="Omitted"/>
    <s v="Omitted"/>
    <b v="0"/>
    <b v="0"/>
    <m/>
    <b v="0"/>
    <b v="0"/>
    <b v="0"/>
    <x v="14"/>
    <b v="0"/>
    <m/>
    <x v="0"/>
    <d v="2019-07-17T00:00:00"/>
    <s v="0055A00000BclF5QAJ"/>
    <d v="2021-04-11T20:11:37"/>
    <m/>
    <d v="2020-03-20T02:30:47"/>
    <m/>
    <m/>
    <b v="0"/>
    <m/>
    <m/>
    <s v="Website"/>
    <m/>
    <m/>
    <m/>
    <m/>
    <m/>
    <x v="2182"/>
    <x v="0"/>
    <b v="0"/>
    <m/>
    <m/>
    <m/>
    <s v="0055A00000Bb2djQAB"/>
    <m/>
    <s v="Proteomics"/>
    <m/>
    <s v="0035A00003Zh5ljQAB"/>
    <s v="System"/>
    <s v="ZipChip"/>
    <m/>
    <m/>
    <s v="0125A000001ESVfQAO"/>
    <b v="0"/>
    <m/>
    <b v="0"/>
    <m/>
    <m/>
    <x v="0"/>
    <b v="0"/>
    <d v="2021-06-29T20:34:54"/>
    <s v="0055A00000BctMnQAJ"/>
    <m/>
    <b v="0"/>
    <x v="0"/>
    <m/>
    <m/>
    <m/>
    <m/>
    <x v="0"/>
    <n v="0"/>
    <n v="0"/>
  </r>
  <r>
    <s v="0013100001mwrqKAAQ"/>
    <b v="0"/>
    <m/>
    <b v="0"/>
    <s v="7015A0000022hYtQAI"/>
    <m/>
    <m/>
    <x v="31"/>
    <b v="1"/>
    <s v="Non Responsive"/>
    <m/>
    <s v="0035A00003Pv3KEQAZ"/>
    <m/>
    <m/>
    <s v="0055A000008iLoOQAU"/>
    <b v="1"/>
    <d v="2018-12-26T18:13:35"/>
    <m/>
    <b v="0"/>
    <m/>
    <m/>
    <b v="0"/>
    <d v="2019-04-01T00:00:00"/>
    <n v="4"/>
    <n v="2019"/>
    <s v="Omitted"/>
    <s v="Omitted"/>
    <b v="0"/>
    <b v="0"/>
    <m/>
    <b v="0"/>
    <b v="0"/>
    <b v="0"/>
    <x v="15"/>
    <b v="0"/>
    <m/>
    <x v="0"/>
    <d v="2018-12-11T00:00:00"/>
    <s v="0055A00000BclF5QAJ"/>
    <d v="2021-04-10T23:01:03"/>
    <m/>
    <d v="2020-03-05T12:19:37"/>
    <m/>
    <m/>
    <b v="0"/>
    <m/>
    <m/>
    <s v="Webinar"/>
    <m/>
    <m/>
    <m/>
    <m/>
    <m/>
    <x v="2183"/>
    <x v="0"/>
    <b v="0"/>
    <m/>
    <m/>
    <m/>
    <s v="0055A000008zqzaQAA"/>
    <m/>
    <s v="Biotherapeutics"/>
    <m/>
    <s v="0035A00003Pv3KEQAZ"/>
    <s v="System"/>
    <s v="ZipChip"/>
    <m/>
    <m/>
    <s v="0125A000001ESVfQAO"/>
    <b v="0"/>
    <m/>
    <b v="0"/>
    <m/>
    <m/>
    <x v="0"/>
    <b v="0"/>
    <d v="2021-06-29T20:34:54"/>
    <s v="0055A00000BctN2QAJ"/>
    <m/>
    <b v="0"/>
    <x v="0"/>
    <m/>
    <m/>
    <m/>
    <m/>
    <x v="0"/>
    <n v="0"/>
    <n v="0"/>
  </r>
  <r>
    <s v="0013100001p59KSAAY"/>
    <b v="0"/>
    <m/>
    <b v="0"/>
    <s v="7015A000001P5MrQAK"/>
    <m/>
    <m/>
    <x v="10"/>
    <b v="1"/>
    <s v="Non Responsive"/>
    <m/>
    <s v="0035A00003XXd58QAD"/>
    <m/>
    <m/>
    <s v="00531000007KAu8AAG"/>
    <b v="1"/>
    <d v="2019-08-12T11:55:58"/>
    <m/>
    <b v="0"/>
    <m/>
    <m/>
    <b v="0"/>
    <d v="2021-04-01T00:00:00"/>
    <n v="4"/>
    <n v="2021"/>
    <s v="Omitted"/>
    <s v="Omitted"/>
    <b v="0"/>
    <b v="0"/>
    <m/>
    <b v="0"/>
    <b v="0"/>
    <b v="0"/>
    <x v="15"/>
    <b v="0"/>
    <m/>
    <x v="0"/>
    <d v="2019-03-25T00:00:00"/>
    <s v="0055A00000BclF5QAJ"/>
    <d v="2021-04-10T23:01:03"/>
    <m/>
    <d v="2020-02-14T16:25:04"/>
    <m/>
    <m/>
    <b v="0"/>
    <m/>
    <m/>
    <s v="Eblasts"/>
    <m/>
    <m/>
    <m/>
    <m/>
    <m/>
    <x v="2184"/>
    <x v="0"/>
    <b v="0"/>
    <m/>
    <m/>
    <m/>
    <s v="00531000007KAu8AAG"/>
    <m/>
    <s v="Proteomics"/>
    <m/>
    <s v="0035A00003XXd58QAD"/>
    <s v="System"/>
    <s v="ZipChip"/>
    <m/>
    <m/>
    <s v="0125A000001ESVfQAO"/>
    <b v="0"/>
    <m/>
    <b v="0"/>
    <m/>
    <m/>
    <x v="0"/>
    <b v="0"/>
    <d v="2021-06-29T20:34:54"/>
    <s v="0055A00000Bd4jEQAR"/>
    <m/>
    <b v="0"/>
    <x v="0"/>
    <m/>
    <m/>
    <m/>
    <m/>
    <x v="0"/>
    <n v="0"/>
    <n v="0"/>
  </r>
  <r>
    <s v="0013100001jbToDAAU"/>
    <b v="0"/>
    <m/>
    <b v="0"/>
    <m/>
    <m/>
    <m/>
    <x v="31"/>
    <b v="1"/>
    <s v="Non Responsive"/>
    <m/>
    <s v="0035A00003NGHLuQAP"/>
    <m/>
    <m/>
    <s v="0055A000008iLoOQAU"/>
    <b v="1"/>
    <d v="2018-10-18T20:56:42"/>
    <m/>
    <b v="0"/>
    <m/>
    <m/>
    <b v="0"/>
    <d v="2019-04-01T00:00:00"/>
    <n v="4"/>
    <n v="2019"/>
    <s v="Omitted"/>
    <s v="Omitted"/>
    <b v="0"/>
    <b v="0"/>
    <m/>
    <b v="0"/>
    <b v="0"/>
    <b v="0"/>
    <x v="15"/>
    <b v="0"/>
    <m/>
    <x v="0"/>
    <d v="2019-05-21T00:00:00"/>
    <s v="0055A00000BclF5QAJ"/>
    <d v="2021-04-10T23:01:03"/>
    <m/>
    <d v="2019-11-11T03:38:21"/>
    <m/>
    <m/>
    <b v="0"/>
    <m/>
    <s v="Metabolomics"/>
    <s v="Website"/>
    <m/>
    <m/>
    <m/>
    <m/>
    <m/>
    <x v="2185"/>
    <x v="0"/>
    <b v="0"/>
    <m/>
    <m/>
    <m/>
    <s v="0055A000009GjocQAC"/>
    <m/>
    <s v="Metabolomics"/>
    <m/>
    <s v="0035A00003NGHLuQAP"/>
    <s v="System"/>
    <s v="ZipChip"/>
    <m/>
    <m/>
    <s v="0125A000001ESVfQAO"/>
    <b v="0"/>
    <m/>
    <b v="0"/>
    <m/>
    <m/>
    <x v="0"/>
    <b v="0"/>
    <d v="2021-06-29T20:34:54"/>
    <m/>
    <m/>
    <b v="0"/>
    <x v="0"/>
    <m/>
    <m/>
    <m/>
    <m/>
    <x v="0"/>
    <n v="0"/>
    <n v="0"/>
  </r>
  <r>
    <s v="0015A000023DLydQAG"/>
    <b v="0"/>
    <m/>
    <b v="0"/>
    <m/>
    <m/>
    <m/>
    <x v="39"/>
    <b v="1"/>
    <s v="Other"/>
    <m/>
    <s v="0035A00003ZiudMQAR"/>
    <m/>
    <m/>
    <s v="0055A000008iLoOQAU"/>
    <b v="1"/>
    <d v="2019-11-04T13:57:00"/>
    <m/>
    <b v="0"/>
    <m/>
    <m/>
    <b v="0"/>
    <d v="2020-04-01T00:00:00"/>
    <n v="4"/>
    <n v="2020"/>
    <s v="Omitted"/>
    <s v="Omitted"/>
    <b v="0"/>
    <b v="0"/>
    <m/>
    <b v="0"/>
    <b v="0"/>
    <b v="0"/>
    <x v="15"/>
    <b v="0"/>
    <m/>
    <x v="0"/>
    <d v="2020-02-25T00:00:00"/>
    <s v="0055A00000BclF5QAJ"/>
    <d v="2021-04-11T20:07:09"/>
    <m/>
    <d v="2020-02-26T00:49:08"/>
    <m/>
    <m/>
    <b v="0"/>
    <m/>
    <m/>
    <s v="Field Sales"/>
    <m/>
    <m/>
    <m/>
    <m/>
    <m/>
    <x v="2186"/>
    <x v="0"/>
    <b v="0"/>
    <s v="Not enough MS samples or variety to jsutify ZC.  Only 10-15 samples per week for intact mass...easily handled by LC"/>
    <m/>
    <m/>
    <s v="0055A000008iLoJQAU"/>
    <m/>
    <s v="Biotherapeutics"/>
    <m/>
    <s v="0035A00003ZiudMQAR"/>
    <s v="System"/>
    <s v="ZipChip"/>
    <m/>
    <m/>
    <s v="0125A000001ESVfQAO"/>
    <b v="0"/>
    <m/>
    <b v="0"/>
    <m/>
    <m/>
    <x v="0"/>
    <b v="0"/>
    <d v="2021-06-29T20:34:55"/>
    <m/>
    <m/>
    <b v="0"/>
    <x v="0"/>
    <m/>
    <m/>
    <m/>
    <m/>
    <x v="0"/>
    <n v="0"/>
    <n v="0"/>
  </r>
  <r>
    <s v="0015A00002G7010QAB"/>
    <b v="0"/>
    <m/>
    <b v="0"/>
    <m/>
    <m/>
    <m/>
    <x v="39"/>
    <b v="1"/>
    <s v="Other"/>
    <m/>
    <s v="0035A00003ZjLXGQA3"/>
    <m/>
    <m/>
    <s v="0055A000008iLoOQAU"/>
    <b v="1"/>
    <d v="2019-11-05T14:07:01"/>
    <m/>
    <b v="0"/>
    <m/>
    <m/>
    <b v="0"/>
    <d v="2020-04-01T00:00:00"/>
    <n v="4"/>
    <n v="2020"/>
    <s v="Omitted"/>
    <s v="Omitted"/>
    <b v="0"/>
    <b v="0"/>
    <m/>
    <b v="0"/>
    <b v="0"/>
    <b v="0"/>
    <x v="15"/>
    <b v="0"/>
    <m/>
    <x v="0"/>
    <d v="2019-11-19T00:00:00"/>
    <s v="0055A00000BclF5QAJ"/>
    <d v="2021-04-11T20:28:47"/>
    <m/>
    <d v="2020-03-19T14:46:55"/>
    <m/>
    <m/>
    <b v="0"/>
    <m/>
    <m/>
    <s v="Website"/>
    <m/>
    <m/>
    <m/>
    <m/>
    <m/>
    <x v="2187"/>
    <x v="0"/>
    <b v="0"/>
    <m/>
    <m/>
    <s v="AAV"/>
    <s v="0055A00000Bb2djQAB"/>
    <m/>
    <s v="Biotherapeutics"/>
    <m/>
    <s v="0035A00003ZjLXGQA3"/>
    <s v="System"/>
    <s v="ZipChip"/>
    <m/>
    <m/>
    <s v="0125A000001ESVfQAO"/>
    <b v="0"/>
    <m/>
    <b v="0"/>
    <m/>
    <m/>
    <x v="0"/>
    <b v="0"/>
    <d v="2021-06-29T20:34:55"/>
    <s v="0055A00000BctMnQAJ"/>
    <m/>
    <b v="0"/>
    <x v="0"/>
    <m/>
    <m/>
    <m/>
    <m/>
    <x v="0"/>
    <n v="0"/>
    <n v="0"/>
  </r>
  <r>
    <s v="0015A0000281oH3QAI"/>
    <b v="0"/>
    <m/>
    <b v="0"/>
    <m/>
    <m/>
    <m/>
    <x v="9"/>
    <b v="1"/>
    <s v="Other"/>
    <m/>
    <s v="0035A00003PvAQSQA3"/>
    <m/>
    <m/>
    <s v="0055A000008iLoOQAU"/>
    <b v="1"/>
    <d v="2018-12-27T19:18:20"/>
    <m/>
    <b v="0"/>
    <m/>
    <m/>
    <b v="0"/>
    <d v="2018-04-01T00:00:00"/>
    <n v="4"/>
    <n v="2018"/>
    <s v="Omitted"/>
    <s v="Omitted"/>
    <b v="0"/>
    <b v="0"/>
    <m/>
    <b v="0"/>
    <b v="0"/>
    <b v="0"/>
    <x v="14"/>
    <b v="0"/>
    <m/>
    <x v="0"/>
    <d v="2019-01-09T00:00:00"/>
    <s v="0055A00000BclF5QAJ"/>
    <d v="2021-04-11T20:33:11"/>
    <m/>
    <d v="2019-03-17T20:04:42"/>
    <m/>
    <m/>
    <b v="0"/>
    <m/>
    <s v="Metabolomics"/>
    <s v="Website"/>
    <m/>
    <m/>
    <m/>
    <m/>
    <m/>
    <x v="2188"/>
    <x v="0"/>
    <b v="0"/>
    <m/>
    <m/>
    <m/>
    <s v="0055A000008iLoJQAU"/>
    <m/>
    <s v="Metabolomics"/>
    <m/>
    <s v="0035A00003PvAQSQA3"/>
    <s v="System"/>
    <s v="ZipChip"/>
    <m/>
    <m/>
    <s v="0125A000001ESVfQAO"/>
    <b v="0"/>
    <m/>
    <b v="0"/>
    <m/>
    <m/>
    <x v="0"/>
    <b v="0"/>
    <d v="2021-06-29T20:34:54"/>
    <m/>
    <m/>
    <b v="0"/>
    <x v="0"/>
    <m/>
    <m/>
    <m/>
    <m/>
    <x v="0"/>
    <n v="0"/>
    <n v="0"/>
  </r>
  <r>
    <s v="0013100001jbTy1AAE"/>
    <b v="0"/>
    <m/>
    <b v="0"/>
    <m/>
    <m/>
    <m/>
    <x v="31"/>
    <b v="1"/>
    <s v="Other"/>
    <m/>
    <s v="0035A00003TSZ1vQAH"/>
    <m/>
    <m/>
    <s v="0055A000008iLoOQAU"/>
    <b v="1"/>
    <d v="2019-03-25T15:47:09"/>
    <m/>
    <b v="0"/>
    <m/>
    <m/>
    <b v="0"/>
    <d v="2019-04-01T00:00:00"/>
    <n v="4"/>
    <n v="2019"/>
    <s v="Omitted"/>
    <s v="Omitted"/>
    <b v="0"/>
    <b v="0"/>
    <m/>
    <b v="0"/>
    <b v="0"/>
    <b v="0"/>
    <x v="17"/>
    <b v="0"/>
    <m/>
    <x v="0"/>
    <d v="2019-04-01T00:00:00"/>
    <s v="0055A00000BclF5QAJ"/>
    <d v="2021-04-11T20:33:11"/>
    <m/>
    <d v="2019-07-01T16:05:31"/>
    <m/>
    <m/>
    <b v="0"/>
    <m/>
    <m/>
    <s v="Website"/>
    <m/>
    <m/>
    <m/>
    <m/>
    <m/>
    <x v="2189"/>
    <x v="0"/>
    <b v="0"/>
    <m/>
    <m/>
    <m/>
    <s v="0055A000009sZg0QAE"/>
    <m/>
    <s v="Biotherapeutics"/>
    <m/>
    <s v="0035A00003TSZ1vQAH"/>
    <s v="System"/>
    <s v="ZipChip"/>
    <m/>
    <m/>
    <s v="0125A000001ESVfQAO"/>
    <b v="0"/>
    <m/>
    <b v="0"/>
    <m/>
    <m/>
    <x v="0"/>
    <b v="0"/>
    <d v="2021-06-29T20:34:54"/>
    <m/>
    <m/>
    <b v="0"/>
    <x v="0"/>
    <m/>
    <m/>
    <m/>
    <m/>
    <x v="0"/>
    <n v="0"/>
    <n v="0"/>
  </r>
  <r>
    <s v="0015A00002EkQsDQAV"/>
    <b v="0"/>
    <m/>
    <b v="0"/>
    <m/>
    <m/>
    <m/>
    <x v="350"/>
    <b v="1"/>
    <s v="Other"/>
    <m/>
    <s v="0035A00003XET4qQAH"/>
    <m/>
    <m/>
    <s v="0055A000008iLoOQAU"/>
    <b v="1"/>
    <d v="2019-09-06T20:29:41"/>
    <m/>
    <b v="0"/>
    <m/>
    <m/>
    <b v="0"/>
    <d v="2019-04-01T00:00:00"/>
    <n v="4"/>
    <n v="2019"/>
    <s v="Omitted"/>
    <s v="Omitted"/>
    <b v="0"/>
    <b v="0"/>
    <m/>
    <b v="0"/>
    <b v="0"/>
    <b v="0"/>
    <x v="15"/>
    <b v="0"/>
    <m/>
    <x v="0"/>
    <d v="2019-09-23T00:00:00"/>
    <s v="0055A00000BclF5QAJ"/>
    <d v="2021-04-11T20:33:11"/>
    <m/>
    <d v="2019-11-25T15:13:21"/>
    <m/>
    <m/>
    <b v="0"/>
    <m/>
    <m/>
    <s v="Website"/>
    <m/>
    <m/>
    <m/>
    <m/>
    <m/>
    <x v="2190"/>
    <x v="0"/>
    <b v="0"/>
    <m/>
    <m/>
    <s v="AAV, Lentil"/>
    <s v="0055A000008zqzaQAA"/>
    <m/>
    <s v="Biotherapeutics"/>
    <m/>
    <s v="0035A00003XET4qQAH"/>
    <s v="System"/>
    <s v="ZipChip"/>
    <m/>
    <m/>
    <s v="0125A000001ESVfQAO"/>
    <b v="0"/>
    <m/>
    <b v="0"/>
    <m/>
    <m/>
    <x v="0"/>
    <b v="0"/>
    <d v="2021-06-29T20:34:54"/>
    <s v="0055A00000BctN2QAJ"/>
    <m/>
    <b v="0"/>
    <x v="0"/>
    <m/>
    <m/>
    <m/>
    <m/>
    <x v="0"/>
    <n v="0"/>
    <n v="0"/>
  </r>
  <r>
    <s v="0015A00002DyJs4QAF"/>
    <b v="0"/>
    <m/>
    <b v="0"/>
    <s v="7015A000001qUvfQAE"/>
    <m/>
    <m/>
    <x v="10"/>
    <b v="1"/>
    <s v="Other"/>
    <m/>
    <s v="0035A00003XXdCdQAL"/>
    <m/>
    <m/>
    <s v="00531000007KAu8AAG"/>
    <b v="1"/>
    <d v="2019-08-12T12:26:25"/>
    <m/>
    <b v="0"/>
    <m/>
    <m/>
    <b v="0"/>
    <d v="2021-04-01T00:00:00"/>
    <n v="4"/>
    <n v="2021"/>
    <s v="Omitted"/>
    <s v="Omitted"/>
    <b v="0"/>
    <b v="0"/>
    <m/>
    <b v="0"/>
    <b v="0"/>
    <b v="0"/>
    <x v="15"/>
    <b v="0"/>
    <m/>
    <x v="0"/>
    <d v="2019-05-20T00:00:00"/>
    <s v="0055A00000BclF5QAJ"/>
    <d v="2021-04-11T20:33:11"/>
    <m/>
    <d v="2020-02-14T16:06:59"/>
    <m/>
    <m/>
    <b v="0"/>
    <m/>
    <m/>
    <s v="eApp Note"/>
    <m/>
    <m/>
    <m/>
    <m/>
    <m/>
    <x v="2191"/>
    <x v="0"/>
    <b v="0"/>
    <m/>
    <m/>
    <m/>
    <s v="00531000007KAu8AAG"/>
    <m/>
    <s v="Biotherapeutics"/>
    <m/>
    <s v="0035A00003XXdCdQAL"/>
    <s v="System"/>
    <s v="ZipChip"/>
    <m/>
    <m/>
    <s v="0125A000001ESVfQAO"/>
    <b v="0"/>
    <m/>
    <b v="0"/>
    <m/>
    <m/>
    <x v="0"/>
    <b v="0"/>
    <d v="2021-06-29T20:34:54"/>
    <s v="0055A00000Bd4jEQAR"/>
    <m/>
    <b v="0"/>
    <x v="0"/>
    <m/>
    <m/>
    <m/>
    <m/>
    <x v="0"/>
    <n v="0"/>
    <n v="0"/>
  </r>
  <r>
    <s v="0015A00002DyK0NQAV"/>
    <b v="0"/>
    <m/>
    <b v="0"/>
    <s v="7015A000001qUvfQAE"/>
    <m/>
    <m/>
    <x v="10"/>
    <b v="1"/>
    <s v="Other"/>
    <m/>
    <s v="0035A00003XXdNRQA1"/>
    <m/>
    <m/>
    <s v="00531000007KAu8AAG"/>
    <b v="1"/>
    <d v="2019-08-12T12:59:13"/>
    <m/>
    <b v="0"/>
    <m/>
    <m/>
    <b v="0"/>
    <d v="2021-04-01T00:00:00"/>
    <n v="4"/>
    <n v="2021"/>
    <s v="Omitted"/>
    <s v="Omitted"/>
    <b v="0"/>
    <b v="0"/>
    <m/>
    <b v="0"/>
    <b v="0"/>
    <b v="0"/>
    <x v="15"/>
    <b v="0"/>
    <m/>
    <x v="0"/>
    <d v="2019-05-20T00:00:00"/>
    <s v="0055A00000BclF5QAJ"/>
    <d v="2021-04-11T20:33:11"/>
    <m/>
    <d v="2020-08-20T10:27:17"/>
    <m/>
    <m/>
    <b v="0"/>
    <m/>
    <m/>
    <s v="eApp Note"/>
    <m/>
    <m/>
    <m/>
    <m/>
    <m/>
    <x v="2192"/>
    <x v="0"/>
    <b v="0"/>
    <m/>
    <m/>
    <m/>
    <s v="00531000007KAu8AAG"/>
    <m/>
    <s v="Biotherapeutics"/>
    <m/>
    <s v="0035A00003XXdNRQA1"/>
    <s v="System"/>
    <s v="ZipChip"/>
    <m/>
    <m/>
    <s v="0125A000001ESVfQAO"/>
    <b v="0"/>
    <m/>
    <b v="0"/>
    <m/>
    <m/>
    <x v="0"/>
    <b v="0"/>
    <d v="2021-06-29T20:34:54"/>
    <s v="0055A00000Bd4jEQAR"/>
    <m/>
    <b v="0"/>
    <x v="0"/>
    <m/>
    <m/>
    <m/>
    <m/>
    <x v="0"/>
    <n v="0"/>
    <n v="0"/>
  </r>
  <r>
    <s v="0015A00002DyM2oQAF"/>
    <b v="0"/>
    <m/>
    <b v="0"/>
    <s v="7015A000001qUvfQAE"/>
    <m/>
    <m/>
    <x v="10"/>
    <b v="1"/>
    <s v="Other"/>
    <m/>
    <s v="0035A00003XXfl5QAD"/>
    <m/>
    <m/>
    <s v="0055A000008iLoOQAU"/>
    <b v="1"/>
    <d v="2019-08-12T16:19:21"/>
    <m/>
    <b v="0"/>
    <m/>
    <m/>
    <b v="0"/>
    <d v="2021-04-01T00:00:00"/>
    <n v="4"/>
    <n v="2021"/>
    <s v="Omitted"/>
    <s v="Omitted"/>
    <b v="0"/>
    <b v="0"/>
    <m/>
    <b v="0"/>
    <b v="0"/>
    <b v="0"/>
    <x v="15"/>
    <b v="0"/>
    <m/>
    <x v="0"/>
    <d v="2019-05-14T00:00:00"/>
    <s v="0055A00000BclF5QAJ"/>
    <d v="2021-04-11T20:33:11"/>
    <m/>
    <d v="2020-08-20T10:29:33"/>
    <m/>
    <m/>
    <b v="0"/>
    <m/>
    <m/>
    <s v="eApp Note"/>
    <m/>
    <m/>
    <m/>
    <m/>
    <m/>
    <x v="2193"/>
    <x v="0"/>
    <b v="0"/>
    <m/>
    <m/>
    <m/>
    <s v="00531000007KAu8AAG"/>
    <m/>
    <s v="Biotherapeutics"/>
    <m/>
    <s v="0035A00003XXfl5QAD"/>
    <s v="System"/>
    <s v="ZipChip"/>
    <m/>
    <m/>
    <s v="0125A000001ESVfQAO"/>
    <b v="0"/>
    <m/>
    <b v="0"/>
    <m/>
    <m/>
    <x v="0"/>
    <b v="0"/>
    <d v="2021-06-29T20:34:54"/>
    <s v="0055A00000Bd4jEQAR"/>
    <m/>
    <b v="0"/>
    <x v="0"/>
    <m/>
    <m/>
    <m/>
    <m/>
    <x v="0"/>
    <n v="0"/>
    <n v="0"/>
  </r>
  <r>
    <s v="0015A00002FThasQAD"/>
    <b v="0"/>
    <m/>
    <b v="0"/>
    <m/>
    <m/>
    <m/>
    <x v="39"/>
    <b v="1"/>
    <s v="Non Responsive"/>
    <m/>
    <s v="0035A00003aJ649QAC"/>
    <m/>
    <m/>
    <s v="0055A000008iLoOQAU"/>
    <b v="1"/>
    <d v="2019-12-02T21:41:24"/>
    <m/>
    <b v="0"/>
    <m/>
    <m/>
    <b v="0"/>
    <d v="2020-04-01T00:00:00"/>
    <n v="4"/>
    <n v="2020"/>
    <s v="Omitted"/>
    <s v="Omitted"/>
    <b v="0"/>
    <b v="0"/>
    <m/>
    <b v="0"/>
    <b v="0"/>
    <b v="0"/>
    <x v="15"/>
    <b v="0"/>
    <s v="Auto-Classic"/>
    <x v="0"/>
    <d v="2020-07-21T00:00:00"/>
    <s v="0055A00000BclF5QAJ"/>
    <d v="2021-04-10T23:01:03"/>
    <m/>
    <d v="2020-08-20T13:31:14"/>
    <m/>
    <m/>
    <b v="0"/>
    <m/>
    <m/>
    <s v="Website"/>
    <m/>
    <m/>
    <m/>
    <m/>
    <m/>
    <x v="2194"/>
    <x v="0"/>
    <b v="0"/>
    <m/>
    <m/>
    <m/>
    <s v="0055A000008zqzaQAA"/>
    <m/>
    <s v="Proteomics"/>
    <m/>
    <s v="0035A00003aJ649QAC"/>
    <s v="System"/>
    <s v="ZipChip"/>
    <m/>
    <m/>
    <s v="0125A000001ESVfQAO"/>
    <b v="0"/>
    <m/>
    <b v="0"/>
    <m/>
    <m/>
    <x v="0"/>
    <b v="0"/>
    <d v="2021-06-29T20:34:55"/>
    <s v="0055A00000BctN2QAJ"/>
    <m/>
    <b v="0"/>
    <x v="0"/>
    <m/>
    <m/>
    <m/>
    <m/>
    <x v="0"/>
    <n v="0"/>
    <n v="0"/>
  </r>
  <r>
    <s v="0013100001jbB1yAAE"/>
    <b v="0"/>
    <m/>
    <b v="0"/>
    <s v="70131000001SgixAAC"/>
    <m/>
    <m/>
    <x v="350"/>
    <b v="1"/>
    <s v="Lost or No Budget"/>
    <m/>
    <s v="0035A00003TV3SmQAL"/>
    <m/>
    <m/>
    <s v="0055A000008iLoOQAU"/>
    <b v="1"/>
    <d v="2019-04-10T20:15:57"/>
    <m/>
    <b v="0"/>
    <m/>
    <m/>
    <b v="0"/>
    <d v="2019-04-01T00:00:00"/>
    <n v="4"/>
    <n v="2019"/>
    <s v="Omitted"/>
    <s v="Omitted"/>
    <b v="0"/>
    <b v="0"/>
    <m/>
    <b v="0"/>
    <b v="0"/>
    <b v="0"/>
    <x v="17"/>
    <b v="0"/>
    <s v="Auto-Si"/>
    <x v="0"/>
    <d v="2019-04-29T00:00:00"/>
    <s v="0055A00000BclF5QAJ"/>
    <d v="2021-04-10T23:01:03"/>
    <m/>
    <d v="2019-04-29T12:13:48"/>
    <m/>
    <m/>
    <b v="0"/>
    <m/>
    <m/>
    <s v="Trade Show"/>
    <m/>
    <m/>
    <s v="Sciex"/>
    <s v="Other (text field)"/>
    <m/>
    <x v="2195"/>
    <x v="0"/>
    <b v="0"/>
    <m/>
    <s v="API3000 Triple Quad"/>
    <m/>
    <s v="0055A000008zqzaQAA"/>
    <s v="01s5A000005z9ixQAA"/>
    <s v="Biotherapeutics"/>
    <m/>
    <s v="0035A00003TV3SmQAL"/>
    <s v="System"/>
    <s v="ZipChip"/>
    <m/>
    <m/>
    <s v="0125A000001ESVfQAO"/>
    <b v="0"/>
    <m/>
    <b v="0"/>
    <m/>
    <m/>
    <x v="0"/>
    <b v="0"/>
    <d v="2021-06-29T20:34:54"/>
    <s v="0055A00000BctN2QAJ"/>
    <m/>
    <b v="0"/>
    <x v="0"/>
    <m/>
    <m/>
    <m/>
    <m/>
    <x v="0"/>
    <n v="0"/>
    <n v="0"/>
  </r>
  <r>
    <s v="0013100001gbWzMAAU"/>
    <b v="0"/>
    <m/>
    <b v="0"/>
    <m/>
    <m/>
    <m/>
    <x v="369"/>
    <b v="1"/>
    <s v="Non Responsive"/>
    <m/>
    <s v="0035A00003XDna0QAD"/>
    <m/>
    <m/>
    <s v="0055A000008iLoOQAU"/>
    <b v="1"/>
    <d v="2019-09-03T19:32:06"/>
    <m/>
    <b v="0"/>
    <m/>
    <m/>
    <b v="0"/>
    <d v="2019-04-01T00:00:00"/>
    <n v="4"/>
    <n v="2019"/>
    <s v="Omitted"/>
    <s v="Omitted"/>
    <b v="0"/>
    <b v="0"/>
    <m/>
    <b v="0"/>
    <b v="0"/>
    <b v="0"/>
    <x v="14"/>
    <b v="0"/>
    <m/>
    <x v="0"/>
    <d v="2019-10-09T00:00:00"/>
    <s v="0055A00000BclF5QAJ"/>
    <d v="2021-04-10T23:01:03"/>
    <m/>
    <d v="2019-11-11T03:16:45"/>
    <m/>
    <m/>
    <b v="0"/>
    <m/>
    <s v="Other"/>
    <s v="Website"/>
    <m/>
    <m/>
    <s v="Thermo"/>
    <m/>
    <m/>
    <x v="2196"/>
    <x v="0"/>
    <b v="0"/>
    <m/>
    <m/>
    <m/>
    <s v="0055A000009GjocQAC"/>
    <m/>
    <s v="Other"/>
    <m/>
    <s v="0035A00003XDna0QAD"/>
    <s v="System"/>
    <s v="ZipChip"/>
    <m/>
    <m/>
    <s v="0125A000001ESVfQAO"/>
    <b v="0"/>
    <m/>
    <b v="0"/>
    <m/>
    <m/>
    <x v="0"/>
    <b v="0"/>
    <d v="2021-06-29T20:34:54"/>
    <m/>
    <m/>
    <b v="0"/>
    <x v="0"/>
    <m/>
    <m/>
    <m/>
    <m/>
    <x v="0"/>
    <n v="0"/>
    <n v="0"/>
  </r>
  <r>
    <s v="0015A00002Gne9RQAR"/>
    <b v="0"/>
    <m/>
    <b v="0"/>
    <s v="7015A000001qXCFQA2"/>
    <m/>
    <m/>
    <x v="39"/>
    <b v="1"/>
    <s v="Non Responsive"/>
    <m/>
    <s v="0035A00003aLC3ZQAW"/>
    <m/>
    <m/>
    <s v="0055A000008iLoOQAU"/>
    <b v="1"/>
    <d v="2019-12-16T20:48:01"/>
    <m/>
    <b v="0"/>
    <m/>
    <m/>
    <b v="0"/>
    <d v="2020-04-01T00:00:00"/>
    <n v="4"/>
    <n v="2020"/>
    <s v="Omitted"/>
    <s v="Omitted"/>
    <b v="0"/>
    <b v="0"/>
    <m/>
    <b v="0"/>
    <b v="0"/>
    <b v="0"/>
    <x v="15"/>
    <b v="0"/>
    <m/>
    <x v="0"/>
    <d v="2019-11-07T00:00:00"/>
    <s v="0055A00000BclF5QAJ"/>
    <d v="2021-04-10T23:01:03"/>
    <m/>
    <d v="2020-02-14T18:43:35"/>
    <m/>
    <m/>
    <b v="0"/>
    <m/>
    <m/>
    <s v="Trade Show"/>
    <m/>
    <m/>
    <s v="Thermo"/>
    <s v="Fusion Lumos"/>
    <m/>
    <x v="2197"/>
    <x v="0"/>
    <b v="0"/>
    <m/>
    <m/>
    <m/>
    <s v="0055A000009GjocQAC"/>
    <m/>
    <s v="Biotherapeutics"/>
    <m/>
    <s v="0035A00003aLC3ZQAW"/>
    <s v="System"/>
    <s v="ZipChip"/>
    <m/>
    <m/>
    <s v="0125A000001ESVfQAO"/>
    <b v="0"/>
    <m/>
    <b v="0"/>
    <m/>
    <m/>
    <x v="0"/>
    <b v="0"/>
    <d v="2021-06-29T20:34:55"/>
    <m/>
    <m/>
    <b v="0"/>
    <x v="0"/>
    <m/>
    <m/>
    <m/>
    <m/>
    <x v="0"/>
    <n v="0"/>
    <n v="0"/>
  </r>
  <r>
    <s v="0013100001pvHYgAAM"/>
    <b v="0"/>
    <m/>
    <b v="0"/>
    <s v="7015A000001dE6uQAE"/>
    <m/>
    <m/>
    <x v="10"/>
    <b v="1"/>
    <s v="Other"/>
    <m/>
    <s v="0035A00003QT1MeQAL"/>
    <m/>
    <m/>
    <s v="00531000007KAu8AAG"/>
    <b v="1"/>
    <d v="2019-01-02T08:50:42"/>
    <m/>
    <b v="0"/>
    <m/>
    <m/>
    <b v="0"/>
    <d v="2021-04-01T00:00:00"/>
    <n v="4"/>
    <n v="2021"/>
    <s v="Omitted"/>
    <s v="Omitted"/>
    <b v="0"/>
    <b v="0"/>
    <m/>
    <b v="0"/>
    <b v="0"/>
    <b v="0"/>
    <x v="14"/>
    <b v="0"/>
    <m/>
    <x v="0"/>
    <d v="2019-02-21T00:00:00"/>
    <s v="0055A00000BclF5QAJ"/>
    <d v="2021-04-11T20:33:11"/>
    <m/>
    <d v="2020-02-14T16:31:22"/>
    <m/>
    <m/>
    <b v="0"/>
    <m/>
    <s v="Biotherapeutics"/>
    <s v="Webinar"/>
    <m/>
    <m/>
    <s v="Thermo"/>
    <s v="QE EMR UHMR (Plus, HF, HF-X with BioPharma)"/>
    <m/>
    <x v="2198"/>
    <x v="0"/>
    <b v="0"/>
    <m/>
    <m/>
    <m/>
    <s v="00531000007KAu8AAG"/>
    <m/>
    <s v="Biotherapeutics"/>
    <m/>
    <s v="0035A00003QT1MeQAL"/>
    <s v="System"/>
    <s v="ZipChip"/>
    <m/>
    <m/>
    <s v="0125A000001ESVfQAO"/>
    <b v="0"/>
    <m/>
    <b v="0"/>
    <m/>
    <m/>
    <x v="0"/>
    <b v="0"/>
    <d v="2021-06-29T20:34:54"/>
    <s v="0055A00000Bd4jEQAR"/>
    <m/>
    <b v="0"/>
    <x v="0"/>
    <m/>
    <m/>
    <m/>
    <m/>
    <x v="0"/>
    <n v="0"/>
    <n v="0"/>
  </r>
  <r>
    <s v="0015A000028mTj8QAE"/>
    <b v="0"/>
    <m/>
    <b v="0"/>
    <m/>
    <m/>
    <m/>
    <x v="31"/>
    <b v="1"/>
    <s v="Other"/>
    <m/>
    <s v="0035A00003RZNUjQAP"/>
    <m/>
    <m/>
    <s v="0055A000008iLoOQAU"/>
    <b v="1"/>
    <d v="2019-02-04T17:27:45"/>
    <m/>
    <b v="0"/>
    <m/>
    <m/>
    <b v="0"/>
    <d v="2019-04-01T00:00:00"/>
    <n v="4"/>
    <n v="2019"/>
    <s v="Omitted"/>
    <s v="Omitted"/>
    <b v="0"/>
    <b v="0"/>
    <m/>
    <b v="0"/>
    <b v="0"/>
    <b v="0"/>
    <x v="15"/>
    <b v="0"/>
    <m/>
    <x v="0"/>
    <d v="2019-05-16T00:00:00"/>
    <s v="0055A00000BclF5QAJ"/>
    <d v="2021-04-10T23:01:03"/>
    <m/>
    <d v="2019-07-01T13:52:33"/>
    <m/>
    <m/>
    <b v="0"/>
    <m/>
    <s v="Proteomics"/>
    <s v="Website"/>
    <m/>
    <m/>
    <s v="Thermo"/>
    <s v="Fusion Lumos"/>
    <m/>
    <x v="2199"/>
    <x v="0"/>
    <b v="0"/>
    <s v="ZC cant load enough sample, will keep in contact and montior her research focus to see if anything changes"/>
    <m/>
    <m/>
    <s v="0055A000009GjocQAC"/>
    <m/>
    <s v="Proteomics"/>
    <m/>
    <s v="0035A00003RZNUjQAP"/>
    <s v="System"/>
    <s v="ZipChip"/>
    <m/>
    <m/>
    <s v="0125A000001ESVfQAO"/>
    <b v="0"/>
    <m/>
    <b v="0"/>
    <m/>
    <m/>
    <x v="0"/>
    <b v="0"/>
    <d v="2021-06-29T20:34:54"/>
    <m/>
    <m/>
    <b v="0"/>
    <x v="0"/>
    <m/>
    <m/>
    <m/>
    <m/>
    <x v="0"/>
    <n v="0"/>
    <n v="0"/>
  </r>
  <r>
    <s v="0015A00002GJGurQAH"/>
    <b v="0"/>
    <m/>
    <b v="0"/>
    <s v="7015A000001ThnRQAS"/>
    <m/>
    <m/>
    <x v="39"/>
    <b v="1"/>
    <s v="Other"/>
    <m/>
    <s v="0035A00003aWgGEQA0"/>
    <m/>
    <m/>
    <s v="0055A000008iLoOQAU"/>
    <b v="1"/>
    <d v="2019-11-18T15:24:42"/>
    <m/>
    <b v="0"/>
    <m/>
    <m/>
    <b v="0"/>
    <d v="2020-04-01T00:00:00"/>
    <n v="4"/>
    <n v="2020"/>
    <s v="Omitted"/>
    <s v="Omitted"/>
    <b v="0"/>
    <b v="0"/>
    <m/>
    <b v="0"/>
    <b v="0"/>
    <b v="0"/>
    <x v="15"/>
    <b v="0"/>
    <m/>
    <x v="0"/>
    <d v="2019-11-21T00:00:00"/>
    <s v="0055A00000BclF5QAJ"/>
    <d v="2021-04-11T20:33:11"/>
    <m/>
    <d v="2019-11-22T06:00:15"/>
    <m/>
    <m/>
    <b v="0"/>
    <m/>
    <m/>
    <s v="Webinar"/>
    <m/>
    <m/>
    <s v="Thermo"/>
    <s v="QE Plus, HF, HF-X  (NO biopharma)"/>
    <m/>
    <x v="2200"/>
    <x v="0"/>
    <b v="0"/>
    <m/>
    <m/>
    <s v="oligo manufacturing"/>
    <s v="0055A000008iLoJQAU"/>
    <m/>
    <s v="Biotherapeutics"/>
    <m/>
    <s v="0035A00003aWgGEQA0"/>
    <s v="System"/>
    <s v="ZipChip"/>
    <m/>
    <m/>
    <s v="0125A000001ESVfQAO"/>
    <b v="0"/>
    <m/>
    <b v="0"/>
    <m/>
    <m/>
    <x v="0"/>
    <b v="0"/>
    <d v="2021-06-29T20:34:55"/>
    <m/>
    <m/>
    <b v="0"/>
    <x v="0"/>
    <m/>
    <m/>
    <m/>
    <m/>
    <x v="0"/>
    <n v="0"/>
    <n v="0"/>
  </r>
  <r>
    <s v="0013100001frxpYAAQ"/>
    <b v="0"/>
    <m/>
    <b v="0"/>
    <s v="7015A000001ZjTlQAK"/>
    <m/>
    <m/>
    <x v="10"/>
    <b v="1"/>
    <s v="Duplicate opportunity"/>
    <m/>
    <s v="0035A00003GnpyYQAR"/>
    <m/>
    <m/>
    <s v="00531000008FRNUAA4"/>
    <b v="1"/>
    <d v="2018-02-09T14:54:27"/>
    <m/>
    <b v="0"/>
    <m/>
    <m/>
    <b v="0"/>
    <d v="2021-04-01T00:00:00"/>
    <n v="4"/>
    <n v="2021"/>
    <s v="Omitted"/>
    <s v="Omitted"/>
    <b v="0"/>
    <b v="0"/>
    <m/>
    <b v="0"/>
    <b v="0"/>
    <b v="0"/>
    <x v="15"/>
    <b v="0"/>
    <s v="Auto-Classic"/>
    <x v="0"/>
    <d v="2017-11-10T00:00:00"/>
    <s v="0055A00000BclF5QAJ"/>
    <d v="2021-04-10T23:01:03"/>
    <m/>
    <d v="2020-08-20T11:46:50"/>
    <m/>
    <m/>
    <b v="0"/>
    <m/>
    <s v="Biotherapeutics"/>
    <s v="Website"/>
    <m/>
    <m/>
    <s v="Thermo"/>
    <s v="QE Plus, HF, HF-X  (NO biopharma)"/>
    <m/>
    <x v="2201"/>
    <x v="0"/>
    <b v="0"/>
    <m/>
    <m/>
    <m/>
    <s v="00531000007KAu8AAG"/>
    <s v="01s5A000005x0vsQAA"/>
    <s v="Biotherapeutics"/>
    <m/>
    <s v="0035A00003GnpyYQAR"/>
    <s v="System"/>
    <s v="ZipChip"/>
    <m/>
    <m/>
    <s v="0125A000001ESVfQAO"/>
    <b v="0"/>
    <m/>
    <b v="0"/>
    <m/>
    <m/>
    <x v="0"/>
    <b v="0"/>
    <d v="2021-06-29T20:34:54"/>
    <s v="0055A00000Bd4jEQAR"/>
    <m/>
    <b v="0"/>
    <x v="0"/>
    <m/>
    <m/>
    <n v="52336"/>
    <m/>
    <x v="2"/>
    <n v="0"/>
    <n v="0"/>
  </r>
  <r>
    <s v="0015A000026AazSQAS"/>
    <b v="0"/>
    <m/>
    <b v="0"/>
    <s v="7015A000001qXCFQA2"/>
    <m/>
    <m/>
    <x v="350"/>
    <b v="1"/>
    <s v="Other"/>
    <m/>
    <s v="0035A00003XVNzLQAX"/>
    <m/>
    <m/>
    <s v="0055A000009GjocQAC"/>
    <b v="1"/>
    <d v="2019-07-31T03:51:20"/>
    <m/>
    <b v="0"/>
    <m/>
    <m/>
    <b v="0"/>
    <d v="2019-04-01T00:00:00"/>
    <n v="4"/>
    <n v="2019"/>
    <s v="Omitted"/>
    <s v="Omitted"/>
    <b v="0"/>
    <b v="0"/>
    <m/>
    <b v="0"/>
    <b v="0"/>
    <b v="0"/>
    <x v="15"/>
    <b v="0"/>
    <s v="Auto-Classic"/>
    <x v="0"/>
    <d v="2019-06-28T00:00:00"/>
    <s v="0055A00000BclF5QAJ"/>
    <d v="2021-04-11T20:33:11"/>
    <m/>
    <d v="2019-11-11T03:53:12"/>
    <m/>
    <m/>
    <b v="0"/>
    <m/>
    <m/>
    <s v="Trade Show"/>
    <m/>
    <m/>
    <s v="Thermo"/>
    <m/>
    <m/>
    <x v="2202"/>
    <x v="0"/>
    <b v="0"/>
    <m/>
    <s v="Sciex"/>
    <m/>
    <s v="0055A000009GjocQAC"/>
    <m/>
    <s v="Biotherapeutics"/>
    <m/>
    <s v="0035A00003XVNzLQAX"/>
    <s v="System"/>
    <s v="ZipChip"/>
    <m/>
    <m/>
    <s v="0125A000001ESVfQAO"/>
    <b v="0"/>
    <m/>
    <b v="0"/>
    <m/>
    <m/>
    <x v="0"/>
    <b v="0"/>
    <d v="2021-06-29T20:34:54"/>
    <m/>
    <m/>
    <b v="0"/>
    <x v="0"/>
    <m/>
    <m/>
    <m/>
    <m/>
    <x v="0"/>
    <n v="0"/>
    <n v="0"/>
  </r>
  <r>
    <s v="0015A00002FGbyoQAD"/>
    <b v="0"/>
    <m/>
    <b v="0"/>
    <s v="7015A000001TgOTQA0"/>
    <s v="CHO"/>
    <s v="CHO"/>
    <x v="39"/>
    <b v="1"/>
    <s v="Duplicate opportunity"/>
    <m/>
    <s v="0035A00003YxK4bQAF"/>
    <m/>
    <m/>
    <s v="0055A000008iLoOQAU"/>
    <b v="1"/>
    <d v="2019-10-07T19:06:54"/>
    <m/>
    <b v="0"/>
    <m/>
    <m/>
    <b v="0"/>
    <d v="2020-04-01T00:00:00"/>
    <n v="4"/>
    <n v="2020"/>
    <s v="Omitted"/>
    <s v="Omitted"/>
    <b v="0"/>
    <b v="0"/>
    <m/>
    <b v="0"/>
    <b v="0"/>
    <b v="0"/>
    <x v="15"/>
    <b v="0"/>
    <m/>
    <x v="0"/>
    <d v="2019-10-09T00:00:00"/>
    <s v="0055A00000BclF5QAJ"/>
    <d v="2021-04-10T23:01:03"/>
    <m/>
    <d v="2019-10-23T14:36:26"/>
    <m/>
    <m/>
    <b v="0"/>
    <m/>
    <m/>
    <s v="Trade Show"/>
    <m/>
    <m/>
    <m/>
    <m/>
    <m/>
    <x v="2203"/>
    <x v="0"/>
    <b v="0"/>
    <m/>
    <m/>
    <m/>
    <s v="0055A000008iLmwQAE"/>
    <m/>
    <m/>
    <m/>
    <s v="0035A00003YxK4bQAF"/>
    <s v="System"/>
    <s v="Rebel"/>
    <m/>
    <m/>
    <s v="0125A000001ESVfQAO"/>
    <b v="0"/>
    <m/>
    <b v="0"/>
    <m/>
    <m/>
    <x v="0"/>
    <b v="0"/>
    <d v="2021-06-29T20:34:54"/>
    <m/>
    <m/>
    <b v="0"/>
    <x v="0"/>
    <m/>
    <m/>
    <m/>
    <m/>
    <x v="0"/>
    <n v="0"/>
    <n v="0"/>
  </r>
  <r>
    <s v="001i000001MYrYFAA1"/>
    <b v="0"/>
    <m/>
    <b v="0"/>
    <s v="7015A000001eFqXQAU"/>
    <m/>
    <m/>
    <x v="370"/>
    <b v="1"/>
    <s v="Lost or No Budget"/>
    <m/>
    <s v="0035A00003fQpzQQAS"/>
    <m/>
    <m/>
    <s v="0055A000009sa63QAA"/>
    <b v="1"/>
    <d v="2020-04-30T00:07:27"/>
    <m/>
    <b v="0"/>
    <m/>
    <m/>
    <b v="0"/>
    <d v="2020-04-01T00:00:00"/>
    <n v="4"/>
    <n v="2020"/>
    <s v="Omitted"/>
    <s v="Omitted"/>
    <b v="0"/>
    <b v="0"/>
    <m/>
    <b v="0"/>
    <b v="0"/>
    <b v="0"/>
    <x v="31"/>
    <b v="0"/>
    <m/>
    <x v="0"/>
    <d v="2020-04-29T00:00:00"/>
    <s v="0055A00000BclF5QAJ"/>
    <d v="2021-04-11T20:22:51"/>
    <m/>
    <d v="2020-12-28T05:27:50"/>
    <m/>
    <m/>
    <b v="0"/>
    <m/>
    <m/>
    <s v="Webinar"/>
    <m/>
    <m/>
    <m/>
    <m/>
    <m/>
    <x v="2204"/>
    <x v="0"/>
    <b v="0"/>
    <m/>
    <m/>
    <m/>
    <s v="0055A000009sa63QAA"/>
    <m/>
    <s v="Drugs"/>
    <m/>
    <s v="0035A00003fQpzQQAS"/>
    <m/>
    <m/>
    <m/>
    <m/>
    <s v="0125A000001ESVgQAO"/>
    <b v="0"/>
    <m/>
    <b v="0"/>
    <m/>
    <m/>
    <x v="0"/>
    <b v="0"/>
    <d v="2021-06-29T20:34:55"/>
    <m/>
    <m/>
    <b v="0"/>
    <x v="0"/>
    <m/>
    <m/>
    <m/>
    <m/>
    <x v="0"/>
    <n v="0"/>
    <n v="0"/>
  </r>
  <r>
    <s v="0015A00001ztgbZQAQ"/>
    <b v="0"/>
    <m/>
    <b v="0"/>
    <s v="7015A000001ZlM9QAK"/>
    <m/>
    <m/>
    <x v="371"/>
    <b v="1"/>
    <m/>
    <m/>
    <s v="0035A00003G6kyRQAR"/>
    <m/>
    <m/>
    <s v="00531000007MUoEAAW"/>
    <b v="1"/>
    <d v="2018-03-16T18:33:42"/>
    <m/>
    <b v="0"/>
    <m/>
    <m/>
    <b v="0"/>
    <d v="2018-01-01T00:00:00"/>
    <n v="1"/>
    <n v="2018"/>
    <s v="Omitted"/>
    <s v="Omitted"/>
    <b v="0"/>
    <b v="0"/>
    <m/>
    <b v="0"/>
    <b v="0"/>
    <b v="0"/>
    <x v="22"/>
    <b v="0"/>
    <m/>
    <x v="0"/>
    <m/>
    <s v="00531000007MUoEAAW"/>
    <d v="2021-02-23T18:15:55"/>
    <m/>
    <d v="2020-01-06T18:18:35"/>
    <m/>
    <m/>
    <b v="0"/>
    <m/>
    <s v="CWAs;TICs;Explosives"/>
    <s v="Other"/>
    <m/>
    <m/>
    <m/>
    <m/>
    <m/>
    <x v="2205"/>
    <x v="0"/>
    <b v="0"/>
    <m/>
    <m/>
    <m/>
    <s v="00531000007Es7rAAC"/>
    <m/>
    <s v="CWAs"/>
    <m/>
    <s v="0035A00003G6kyRQAR"/>
    <m/>
    <m/>
    <m/>
    <m/>
    <s v="0125A000001NaBLQA0"/>
    <b v="0"/>
    <m/>
    <b v="0"/>
    <m/>
    <m/>
    <x v="0"/>
    <b v="0"/>
    <d v="2021-06-29T20:34:54"/>
    <m/>
    <m/>
    <b v="0"/>
    <x v="0"/>
    <m/>
    <m/>
    <m/>
    <m/>
    <x v="0"/>
    <n v="0"/>
    <n v="0"/>
  </r>
  <r>
    <s v="0015A00001yXVRjQAO"/>
    <b v="0"/>
    <m/>
    <b v="0"/>
    <m/>
    <m/>
    <m/>
    <x v="371"/>
    <b v="1"/>
    <s v="Duplicate opportunity"/>
    <m/>
    <s v="0035A00003GnANXQA3"/>
    <m/>
    <m/>
    <s v="00531000007KgPgAAK"/>
    <b v="1"/>
    <d v="2018-01-26T13:53:54"/>
    <m/>
    <b v="0"/>
    <m/>
    <m/>
    <b v="0"/>
    <d v="2018-01-01T00:00:00"/>
    <n v="1"/>
    <n v="2018"/>
    <s v="Omitted"/>
    <s v="Omitted"/>
    <b v="0"/>
    <b v="0"/>
    <m/>
    <b v="0"/>
    <b v="0"/>
    <b v="0"/>
    <x v="20"/>
    <b v="0"/>
    <m/>
    <x v="0"/>
    <m/>
    <s v="0055A00000BclF5QAJ"/>
    <d v="2021-04-11T19:52:07"/>
    <m/>
    <d v="2020-01-06T18:18:40"/>
    <m/>
    <m/>
    <b v="0"/>
    <m/>
    <m/>
    <s v="Inside Sales"/>
    <m/>
    <m/>
    <m/>
    <m/>
    <m/>
    <x v="2206"/>
    <x v="0"/>
    <b v="0"/>
    <m/>
    <m/>
    <m/>
    <s v="00531000007KgPgAAK"/>
    <m/>
    <m/>
    <m/>
    <s v="0035A00003GnANXQA3"/>
    <m/>
    <m/>
    <m/>
    <m/>
    <s v="0125A000001NaBLQA0"/>
    <b v="0"/>
    <m/>
    <b v="0"/>
    <m/>
    <m/>
    <x v="0"/>
    <b v="0"/>
    <d v="2021-06-29T20:34:54"/>
    <m/>
    <m/>
    <b v="0"/>
    <x v="0"/>
    <m/>
    <m/>
    <m/>
    <m/>
    <x v="0"/>
    <n v="0"/>
    <n v="0"/>
  </r>
  <r>
    <s v="0015A00001yY2fDQAS"/>
    <b v="0"/>
    <m/>
    <b v="0"/>
    <s v="70131000001Sgi9AAC"/>
    <m/>
    <m/>
    <x v="371"/>
    <b v="1"/>
    <s v="Non Responsive"/>
    <m/>
    <s v="0035A00003GoN8rQAF"/>
    <m/>
    <m/>
    <s v="005i0000000fNkyAAE"/>
    <b v="1"/>
    <d v="2018-02-22T18:49:44"/>
    <m/>
    <b v="0"/>
    <m/>
    <m/>
    <b v="0"/>
    <d v="2018-01-01T00:00:00"/>
    <n v="1"/>
    <n v="2018"/>
    <s v="Omitted"/>
    <s v="Omitted"/>
    <b v="0"/>
    <b v="0"/>
    <m/>
    <b v="0"/>
    <b v="0"/>
    <b v="0"/>
    <x v="22"/>
    <b v="0"/>
    <m/>
    <x v="0"/>
    <m/>
    <s v="00531000007MUoEAAW"/>
    <d v="2021-02-23T18:15:32"/>
    <m/>
    <d v="2020-01-06T18:18:40"/>
    <m/>
    <m/>
    <b v="0"/>
    <m/>
    <m/>
    <s v="Trade Show"/>
    <m/>
    <m/>
    <m/>
    <m/>
    <m/>
    <x v="2207"/>
    <x v="0"/>
    <b v="0"/>
    <m/>
    <m/>
    <m/>
    <s v="00531000007Es7rAAC"/>
    <m/>
    <s v="CWAs"/>
    <m/>
    <s v="0035A00003GoN8rQAF"/>
    <m/>
    <m/>
    <m/>
    <m/>
    <s v="0125A000001NaBLQA0"/>
    <b v="0"/>
    <m/>
    <b v="0"/>
    <m/>
    <m/>
    <x v="0"/>
    <b v="0"/>
    <d v="2021-06-29T20:34:54"/>
    <m/>
    <m/>
    <b v="0"/>
    <x v="0"/>
    <m/>
    <m/>
    <m/>
    <m/>
    <x v="0"/>
    <n v="0"/>
    <n v="0"/>
  </r>
  <r>
    <s v="001i000001MZME1AAP"/>
    <b v="0"/>
    <m/>
    <b v="0"/>
    <m/>
    <m/>
    <m/>
    <x v="372"/>
    <b v="1"/>
    <s v="Other"/>
    <m/>
    <s v="003i0000023mx3JAAQ"/>
    <m/>
    <m/>
    <s v="005i0000002Zi8JAAS"/>
    <b v="1"/>
    <d v="2015-03-20T13:18:21"/>
    <m/>
    <b v="0"/>
    <m/>
    <m/>
    <b v="0"/>
    <d v="2015-01-01T00:00:00"/>
    <n v="1"/>
    <n v="2015"/>
    <s v="Omitted"/>
    <s v="Omitted"/>
    <b v="0"/>
    <b v="0"/>
    <m/>
    <b v="0"/>
    <b v="0"/>
    <b v="0"/>
    <x v="22"/>
    <b v="0"/>
    <m/>
    <x v="0"/>
    <d v="2015-03-27T00:00:00"/>
    <s v="0055A00000BclF5QAJ"/>
    <d v="2021-04-11T20:28:47"/>
    <m/>
    <d v="2020-01-06T18:18:40"/>
    <m/>
    <m/>
    <b v="0"/>
    <m/>
    <m/>
    <s v="Website"/>
    <m/>
    <m/>
    <m/>
    <m/>
    <m/>
    <x v="2208"/>
    <x v="0"/>
    <b v="0"/>
    <m/>
    <m/>
    <m/>
    <s v="00531000007Es7rAAC"/>
    <m/>
    <m/>
    <m/>
    <s v="003i0000023mx3JAAQ"/>
    <m/>
    <m/>
    <m/>
    <m/>
    <s v="0125A000001NaBLQA0"/>
    <b v="0"/>
    <m/>
    <b v="0"/>
    <m/>
    <m/>
    <x v="0"/>
    <b v="0"/>
    <d v="2021-06-29T20:34:55"/>
    <m/>
    <m/>
    <b v="0"/>
    <x v="0"/>
    <m/>
    <m/>
    <m/>
    <m/>
    <x v="0"/>
    <n v="0"/>
    <n v="0"/>
  </r>
  <r>
    <s v="0015A00002TE2UwQAL"/>
    <b v="0"/>
    <m/>
    <b v="0"/>
    <s v="7015A000001Ti5VQAS"/>
    <m/>
    <m/>
    <x v="139"/>
    <b v="1"/>
    <s v="Duplicate opportunity"/>
    <m/>
    <s v="0035A00003nZT7SQAW"/>
    <m/>
    <m/>
    <s v="0055A000009sa63QAA"/>
    <b v="1"/>
    <d v="2021-01-25T20:55:17"/>
    <m/>
    <b v="0"/>
    <m/>
    <m/>
    <b v="0"/>
    <d v="2021-01-01T00:00:00"/>
    <n v="1"/>
    <n v="2021"/>
    <s v="Omitted"/>
    <s v="Omitted"/>
    <b v="0"/>
    <b v="0"/>
    <m/>
    <b v="0"/>
    <b v="0"/>
    <b v="0"/>
    <x v="19"/>
    <b v="0"/>
    <m/>
    <x v="0"/>
    <d v="2021-01-14T00:00:00"/>
    <s v="0055A00000BclF5QAJ"/>
    <d v="2021-04-11T19:52:59"/>
    <m/>
    <d v="2021-01-25T23:55:33"/>
    <m/>
    <m/>
    <b v="0"/>
    <m/>
    <s v="Drugs"/>
    <s v="Inside Sales"/>
    <m/>
    <m/>
    <m/>
    <m/>
    <m/>
    <x v="2209"/>
    <x v="0"/>
    <b v="0"/>
    <m/>
    <m/>
    <m/>
    <s v="0055A000009sa63QAA"/>
    <m/>
    <s v="Drugs"/>
    <m/>
    <s v="0035A00003nZT7SQAW"/>
    <m/>
    <s v="MX908"/>
    <m/>
    <m/>
    <s v="0125A000001NaBLQA0"/>
    <b v="0"/>
    <m/>
    <b v="0"/>
    <m/>
    <m/>
    <x v="0"/>
    <b v="0"/>
    <d v="2021-06-29T20:34:55"/>
    <m/>
    <m/>
    <b v="0"/>
    <x v="0"/>
    <m/>
    <m/>
    <m/>
    <m/>
    <x v="0"/>
    <n v="0"/>
    <n v="0"/>
  </r>
  <r>
    <s v="0015A000028kK6jQAE"/>
    <b v="0"/>
    <m/>
    <b v="0"/>
    <m/>
    <m/>
    <m/>
    <x v="230"/>
    <b v="1"/>
    <s v="Lost or No Budget"/>
    <m/>
    <s v="0035A00003QVSbIQAX"/>
    <m/>
    <m/>
    <s v="00531000007KgPgAAK"/>
    <b v="1"/>
    <d v="2019-01-16T23:10:07"/>
    <m/>
    <b v="0"/>
    <m/>
    <m/>
    <b v="0"/>
    <d v="2019-01-01T00:00:00"/>
    <n v="1"/>
    <n v="2019"/>
    <s v="Omitted"/>
    <s v="Omitted"/>
    <b v="0"/>
    <b v="0"/>
    <m/>
    <b v="0"/>
    <b v="0"/>
    <b v="0"/>
    <x v="24"/>
    <b v="0"/>
    <m/>
    <x v="0"/>
    <m/>
    <s v="00531000007MUoEAAW"/>
    <d v="2021-02-23T18:15:32"/>
    <m/>
    <d v="2020-01-06T18:18:40"/>
    <m/>
    <m/>
    <b v="0"/>
    <m/>
    <s v="CWAs"/>
    <s v="Website"/>
    <m/>
    <m/>
    <m/>
    <m/>
    <m/>
    <x v="2210"/>
    <x v="1"/>
    <b v="0"/>
    <m/>
    <m/>
    <m/>
    <s v="00531000007KgPgAAK"/>
    <m/>
    <s v="CWAs"/>
    <m/>
    <s v="0035A00003QVSbIQAX"/>
    <m/>
    <m/>
    <m/>
    <m/>
    <s v="0125A000001NaBLQA0"/>
    <b v="0"/>
    <m/>
    <b v="0"/>
    <m/>
    <m/>
    <x v="0"/>
    <b v="0"/>
    <d v="2021-06-29T20:34:54"/>
    <m/>
    <m/>
    <b v="0"/>
    <x v="0"/>
    <m/>
    <m/>
    <m/>
    <m/>
    <x v="0"/>
    <n v="0"/>
    <n v="0"/>
  </r>
  <r>
    <s v="0015A00001tZLJEQA4"/>
    <b v="0"/>
    <m/>
    <b v="0"/>
    <m/>
    <m/>
    <m/>
    <x v="22"/>
    <b v="1"/>
    <m/>
    <m/>
    <s v="0035A00003CbSVbQAN"/>
    <m/>
    <m/>
    <s v="00531000007KgPgAAK"/>
    <b v="1"/>
    <d v="2017-06-05T16:43:39"/>
    <m/>
    <b v="0"/>
    <m/>
    <m/>
    <b v="0"/>
    <d v="2017-02-01T00:00:00"/>
    <n v="2"/>
    <n v="2017"/>
    <s v="Omitted"/>
    <s v="Omitted"/>
    <b v="0"/>
    <b v="0"/>
    <m/>
    <b v="0"/>
    <b v="0"/>
    <b v="0"/>
    <x v="23"/>
    <b v="0"/>
    <m/>
    <x v="0"/>
    <m/>
    <s v="0055A000009s6n0QAA"/>
    <d v="2020-09-17T14:48:52"/>
    <m/>
    <d v="2020-01-06T18:18:35"/>
    <m/>
    <m/>
    <b v="0"/>
    <m/>
    <m/>
    <s v="Website"/>
    <m/>
    <m/>
    <m/>
    <m/>
    <m/>
    <x v="2211"/>
    <x v="0"/>
    <b v="0"/>
    <m/>
    <m/>
    <m/>
    <s v="00531000007KgPgAAK"/>
    <m/>
    <m/>
    <m/>
    <m/>
    <m/>
    <m/>
    <m/>
    <m/>
    <s v="0125A000001NaBLQA0"/>
    <b v="0"/>
    <m/>
    <b v="0"/>
    <m/>
    <m/>
    <x v="0"/>
    <b v="0"/>
    <d v="2021-06-29T20:34:54"/>
    <m/>
    <m/>
    <b v="0"/>
    <x v="0"/>
    <m/>
    <m/>
    <m/>
    <m/>
    <x v="0"/>
    <n v="0"/>
    <n v="0"/>
  </r>
  <r>
    <s v="0015A00002G6HDNQA3"/>
    <b v="0"/>
    <m/>
    <b v="0"/>
    <m/>
    <m/>
    <m/>
    <x v="176"/>
    <b v="1"/>
    <s v="Duplicate opportunity"/>
    <m/>
    <s v="0035A00003ZidZ3QAJ"/>
    <m/>
    <m/>
    <s v="0055A000009sa63QAA"/>
    <b v="1"/>
    <d v="2019-10-31T20:50:57"/>
    <m/>
    <b v="0"/>
    <m/>
    <m/>
    <b v="0"/>
    <d v="2021-02-01T00:00:00"/>
    <n v="2"/>
    <n v="2021"/>
    <s v="Omitted"/>
    <s v="Omitted"/>
    <b v="0"/>
    <b v="0"/>
    <m/>
    <b v="0"/>
    <b v="0"/>
    <b v="0"/>
    <x v="19"/>
    <b v="0"/>
    <m/>
    <x v="0"/>
    <d v="2019-10-31T00:00:00"/>
    <s v="0055A000009sa63QAA"/>
    <d v="2020-12-28T05:21:36"/>
    <m/>
    <d v="2020-12-28T05:21:36"/>
    <m/>
    <m/>
    <b v="0"/>
    <m/>
    <m/>
    <s v="Website"/>
    <m/>
    <m/>
    <m/>
    <m/>
    <m/>
    <x v="2212"/>
    <x v="0"/>
    <b v="0"/>
    <m/>
    <m/>
    <m/>
    <s v="0055A000009sa63QAA"/>
    <m/>
    <s v="All Hazards"/>
    <m/>
    <s v="0035A00003ZidZ3QAJ"/>
    <m/>
    <m/>
    <m/>
    <m/>
    <s v="0125A000001NaBLQA0"/>
    <b v="0"/>
    <m/>
    <b v="0"/>
    <m/>
    <m/>
    <x v="0"/>
    <b v="0"/>
    <d v="2021-06-29T20:34:55"/>
    <m/>
    <m/>
    <b v="0"/>
    <x v="0"/>
    <m/>
    <m/>
    <m/>
    <m/>
    <x v="0"/>
    <n v="0"/>
    <n v="0"/>
  </r>
  <r>
    <s v="0015A00002CTTHQQA5"/>
    <b v="0"/>
    <m/>
    <b v="0"/>
    <s v="7015A000001Zl0rQAC"/>
    <m/>
    <m/>
    <x v="186"/>
    <b v="1"/>
    <s v="Duplicate opportunity"/>
    <m/>
    <s v="0035A00003VzJBdQAN"/>
    <m/>
    <m/>
    <s v="0055A000009sa63QAA"/>
    <b v="1"/>
    <d v="2019-06-24T18:15:48"/>
    <m/>
    <b v="0"/>
    <m/>
    <m/>
    <b v="0"/>
    <d v="2019-02-01T00:00:00"/>
    <n v="2"/>
    <n v="2019"/>
    <s v="Omitted"/>
    <s v="Omitted"/>
    <b v="0"/>
    <b v="0"/>
    <m/>
    <b v="0"/>
    <b v="0"/>
    <b v="0"/>
    <x v="19"/>
    <b v="0"/>
    <m/>
    <x v="0"/>
    <d v="2019-06-20T00:00:00"/>
    <s v="0055A00000BclF5QAJ"/>
    <d v="2021-04-11T19:52:59"/>
    <m/>
    <d v="2020-01-06T18:18:45"/>
    <m/>
    <m/>
    <b v="0"/>
    <m/>
    <m/>
    <s v="Inside Sales"/>
    <m/>
    <m/>
    <m/>
    <m/>
    <m/>
    <x v="2213"/>
    <x v="0"/>
    <b v="0"/>
    <m/>
    <m/>
    <m/>
    <s v="0055A000009sa63QAA"/>
    <m/>
    <s v="All Hazards"/>
    <m/>
    <s v="0035A00003VzJBdQAN"/>
    <m/>
    <m/>
    <m/>
    <m/>
    <s v="0125A000001NaBLQA0"/>
    <b v="0"/>
    <m/>
    <b v="0"/>
    <m/>
    <m/>
    <x v="0"/>
    <b v="0"/>
    <d v="2021-06-29T20:34:54"/>
    <m/>
    <m/>
    <b v="0"/>
    <x v="0"/>
    <m/>
    <m/>
    <m/>
    <m/>
    <x v="0"/>
    <n v="0"/>
    <n v="0"/>
  </r>
  <r>
    <s v="0015A000021PQ1eQAG"/>
    <b v="0"/>
    <m/>
    <b v="0"/>
    <m/>
    <m/>
    <m/>
    <x v="365"/>
    <b v="1"/>
    <s v="Lost or No Budget"/>
    <m/>
    <s v="0035A00003IOpgVQAT"/>
    <m/>
    <m/>
    <s v="00531000007KgPgAAK"/>
    <b v="1"/>
    <d v="2018-06-12T00:41:14"/>
    <m/>
    <b v="0"/>
    <m/>
    <m/>
    <b v="0"/>
    <d v="2018-02-01T00:00:00"/>
    <n v="2"/>
    <n v="2018"/>
    <s v="Omitted"/>
    <s v="Omitted"/>
    <b v="0"/>
    <b v="0"/>
    <m/>
    <b v="0"/>
    <b v="0"/>
    <b v="0"/>
    <x v="24"/>
    <b v="0"/>
    <m/>
    <x v="0"/>
    <d v="2018-12-06T00:00:00"/>
    <s v="0055A000009s6n0QAA"/>
    <d v="2020-09-17T14:48:59"/>
    <m/>
    <d v="2020-07-08T13:06:46"/>
    <m/>
    <m/>
    <b v="0"/>
    <m/>
    <s v="All Hazards"/>
    <s v="Website"/>
    <m/>
    <m/>
    <m/>
    <m/>
    <m/>
    <x v="2214"/>
    <x v="0"/>
    <b v="0"/>
    <m/>
    <m/>
    <m/>
    <s v="00531000008F2qlAAC"/>
    <m/>
    <s v="All Hazards"/>
    <m/>
    <m/>
    <m/>
    <m/>
    <m/>
    <m/>
    <s v="0125A000001NaBLQA0"/>
    <b v="0"/>
    <m/>
    <b v="0"/>
    <m/>
    <m/>
    <x v="0"/>
    <b v="0"/>
    <d v="2021-06-29T20:34:54"/>
    <m/>
    <m/>
    <b v="0"/>
    <x v="0"/>
    <m/>
    <m/>
    <m/>
    <m/>
    <x v="0"/>
    <n v="0"/>
    <n v="0"/>
  </r>
  <r>
    <s v="0016e00002XTmveAAD"/>
    <b v="0"/>
    <m/>
    <b v="0"/>
    <s v="7016e000001eRJjAAM"/>
    <m/>
    <m/>
    <x v="373"/>
    <b v="1"/>
    <m/>
    <m/>
    <s v="0036e00003qgxWYAAY"/>
    <m/>
    <m/>
    <s v="0055A000009sa63QAA"/>
    <b v="1"/>
    <d v="2021-05-04T18:27:04"/>
    <m/>
    <b v="0"/>
    <m/>
    <m/>
    <b v="0"/>
    <d v="2021-02-01T00:00:00"/>
    <n v="2"/>
    <n v="2021"/>
    <s v="Omitted"/>
    <s v="Omitted"/>
    <b v="0"/>
    <b v="0"/>
    <m/>
    <b v="0"/>
    <b v="0"/>
    <b v="0"/>
    <x v="19"/>
    <b v="0"/>
    <m/>
    <x v="0"/>
    <m/>
    <s v="0055A000009sa63QAA"/>
    <d v="2021-05-04T19:03:02"/>
    <m/>
    <d v="2021-05-04T19:03:02"/>
    <m/>
    <m/>
    <b v="0"/>
    <m/>
    <m/>
    <s v="Webinar"/>
    <m/>
    <m/>
    <m/>
    <m/>
    <m/>
    <x v="2215"/>
    <x v="0"/>
    <b v="0"/>
    <m/>
    <m/>
    <m/>
    <s v="0055A000009sa63QAA"/>
    <m/>
    <s v="Drugs"/>
    <m/>
    <s v="0036e00003qgxWYAAY"/>
    <m/>
    <s v="MX908"/>
    <m/>
    <m/>
    <s v="0125A000001NaBLQA0"/>
    <b v="0"/>
    <m/>
    <b v="0"/>
    <m/>
    <m/>
    <x v="0"/>
    <b v="0"/>
    <d v="2021-06-29T20:34:55"/>
    <m/>
    <m/>
    <b v="0"/>
    <x v="0"/>
    <m/>
    <m/>
    <m/>
    <m/>
    <x v="0"/>
    <n v="0"/>
    <n v="0"/>
  </r>
  <r>
    <s v="0015A00002VnovoQAB"/>
    <b v="0"/>
    <m/>
    <b v="0"/>
    <s v="7015A000001Zl4UQAS"/>
    <m/>
    <m/>
    <x v="374"/>
    <b v="1"/>
    <m/>
    <m/>
    <s v="0035A00003orvdAQAQ"/>
    <m/>
    <m/>
    <s v="0055A000009sa63QAA"/>
    <b v="1"/>
    <d v="2021-03-04T20:38:48"/>
    <m/>
    <b v="0"/>
    <m/>
    <m/>
    <b v="0"/>
    <d v="2021-02-01T00:00:00"/>
    <n v="2"/>
    <n v="2021"/>
    <s v="Omitted"/>
    <s v="Omitted"/>
    <b v="0"/>
    <b v="0"/>
    <s v="HIDTA"/>
    <b v="0"/>
    <b v="0"/>
    <b v="0"/>
    <x v="19"/>
    <b v="0"/>
    <m/>
    <x v="0"/>
    <d v="2021-03-03T00:00:00"/>
    <s v="0055A000009sa63QAA"/>
    <d v="2021-04-26T04:33:08"/>
    <m/>
    <d v="2021-04-26T04:33:08"/>
    <m/>
    <m/>
    <b v="0"/>
    <m/>
    <m/>
    <s v="Inside Sales"/>
    <m/>
    <m/>
    <m/>
    <m/>
    <m/>
    <x v="2216"/>
    <x v="0"/>
    <b v="0"/>
    <m/>
    <m/>
    <m/>
    <s v="0055A000009sa63QAA"/>
    <m/>
    <s v="Drugs"/>
    <m/>
    <s v="0035A00003orvdAQAQ"/>
    <m/>
    <s v="MX908"/>
    <m/>
    <m/>
    <s v="0125A000001NaBLQA0"/>
    <b v="0"/>
    <m/>
    <b v="0"/>
    <m/>
    <m/>
    <x v="0"/>
    <b v="0"/>
    <d v="2021-06-29T20:34:55"/>
    <m/>
    <m/>
    <b v="0"/>
    <x v="0"/>
    <m/>
    <m/>
    <m/>
    <m/>
    <x v="0"/>
    <n v="0"/>
    <n v="0"/>
  </r>
  <r>
    <s v="0015A000023EKDFQA4"/>
    <b v="0"/>
    <m/>
    <b v="0"/>
    <m/>
    <m/>
    <m/>
    <x v="52"/>
    <b v="1"/>
    <m/>
    <m/>
    <s v="0035A00003KuwNCQAZ"/>
    <m/>
    <m/>
    <s v="00531000007MUoEAAW"/>
    <b v="1"/>
    <d v="2018-09-20T17:52:44"/>
    <d v="2021-06-21T00:00:00"/>
    <b v="0"/>
    <m/>
    <m/>
    <b v="0"/>
    <d v="2021-02-01T00:00:00"/>
    <n v="2"/>
    <n v="2021"/>
    <s v="Omitted"/>
    <s v="Omitted"/>
    <b v="0"/>
    <b v="0"/>
    <m/>
    <b v="0"/>
    <b v="0"/>
    <b v="0"/>
    <x v="20"/>
    <b v="0"/>
    <m/>
    <x v="0"/>
    <d v="2018-09-20T00:00:00"/>
    <s v="00531000008F2qlAAC"/>
    <d v="2021-06-21T20:26:41"/>
    <m/>
    <d v="2021-06-21T20:26:20"/>
    <d v="2021-06-21T00:00:00"/>
    <m/>
    <b v="0"/>
    <m/>
    <s v="All Hazards"/>
    <s v="Website"/>
    <m/>
    <m/>
    <m/>
    <m/>
    <m/>
    <x v="2217"/>
    <x v="1"/>
    <b v="0"/>
    <m/>
    <m/>
    <m/>
    <s v="00531000008F2qlAAC"/>
    <m/>
    <s v="All Hazards"/>
    <m/>
    <s v="0035A00003nZkn0QAC"/>
    <m/>
    <m/>
    <m/>
    <m/>
    <s v="0125A000001NaBLQA0"/>
    <b v="0"/>
    <m/>
    <b v="0"/>
    <m/>
    <m/>
    <x v="0"/>
    <b v="0"/>
    <d v="2021-06-29T20:34:54"/>
    <m/>
    <m/>
    <b v="0"/>
    <x v="0"/>
    <m/>
    <m/>
    <m/>
    <m/>
    <x v="0"/>
    <n v="0"/>
    <n v="0"/>
  </r>
  <r>
    <s v="0015A00002BnYClQAN"/>
    <b v="0"/>
    <m/>
    <b v="0"/>
    <m/>
    <m/>
    <m/>
    <x v="113"/>
    <b v="1"/>
    <s v="Duplicate opportunity"/>
    <m/>
    <s v="0035A00003UXY2jQAH"/>
    <m/>
    <m/>
    <s v="00531000007MUoEAAW"/>
    <b v="1"/>
    <d v="2019-04-17T15:23:33"/>
    <m/>
    <b v="0"/>
    <m/>
    <m/>
    <b v="0"/>
    <d v="2020-02-01T00:00:00"/>
    <n v="2"/>
    <n v="2020"/>
    <s v="Omitted"/>
    <s v="Omitted"/>
    <b v="0"/>
    <b v="0"/>
    <m/>
    <b v="0"/>
    <b v="0"/>
    <b v="0"/>
    <x v="22"/>
    <b v="0"/>
    <m/>
    <x v="0"/>
    <m/>
    <s v="0055A00000BclF5QAJ"/>
    <d v="2021-04-11T19:52:59"/>
    <m/>
    <d v="2020-01-06T18:18:45"/>
    <m/>
    <m/>
    <b v="0"/>
    <m/>
    <m/>
    <s v="Inside Sales"/>
    <m/>
    <m/>
    <m/>
    <m/>
    <m/>
    <x v="2218"/>
    <x v="1"/>
    <b v="0"/>
    <m/>
    <m/>
    <m/>
    <s v="00531000007KgPgAAK"/>
    <m/>
    <s v="Explosives;Drugs"/>
    <m/>
    <s v="0035A00003UXY2jQAH"/>
    <m/>
    <m/>
    <m/>
    <m/>
    <s v="0125A000001NaBLQA0"/>
    <b v="0"/>
    <m/>
    <b v="0"/>
    <m/>
    <m/>
    <x v="0"/>
    <b v="0"/>
    <d v="2021-06-29T20:34:54"/>
    <m/>
    <m/>
    <b v="0"/>
    <x v="0"/>
    <m/>
    <m/>
    <m/>
    <m/>
    <x v="0"/>
    <n v="0"/>
    <n v="0"/>
  </r>
  <r>
    <s v="0015A00002B8QMRQA3"/>
    <b v="0"/>
    <m/>
    <b v="0"/>
    <s v="7015A000001Zks9QAC"/>
    <m/>
    <m/>
    <x v="363"/>
    <b v="1"/>
    <s v="Lost or No Budget"/>
    <m/>
    <s v="0035A00003TUWMkQAP"/>
    <m/>
    <m/>
    <s v="0055A000009sa63QAA"/>
    <b v="1"/>
    <d v="2019-04-05T21:10:53"/>
    <m/>
    <b v="0"/>
    <m/>
    <m/>
    <b v="0"/>
    <d v="2019-02-01T00:00:00"/>
    <n v="2"/>
    <n v="2019"/>
    <s v="Omitted"/>
    <s v="Omitted"/>
    <b v="0"/>
    <b v="0"/>
    <m/>
    <b v="0"/>
    <b v="0"/>
    <b v="0"/>
    <x v="19"/>
    <b v="0"/>
    <m/>
    <x v="0"/>
    <d v="2019-04-05T00:00:00"/>
    <s v="00531000007MUoEAAW"/>
    <d v="2021-03-04T17:00:22"/>
    <m/>
    <d v="2020-01-06T18:18:40"/>
    <m/>
    <m/>
    <b v="0"/>
    <m/>
    <s v="CWAs"/>
    <s v="Trade Show"/>
    <m/>
    <m/>
    <m/>
    <m/>
    <m/>
    <x v="2219"/>
    <x v="1"/>
    <b v="0"/>
    <m/>
    <m/>
    <m/>
    <s v="0055A000009sa63QAA"/>
    <m/>
    <s v="All Hazards"/>
    <m/>
    <s v="0035A00003TUWMkQAP"/>
    <m/>
    <m/>
    <m/>
    <m/>
    <s v="0125A000001NaBLQA0"/>
    <b v="0"/>
    <m/>
    <b v="0"/>
    <m/>
    <m/>
    <x v="0"/>
    <b v="0"/>
    <d v="2021-06-29T20:34:54"/>
    <m/>
    <m/>
    <b v="0"/>
    <x v="0"/>
    <m/>
    <m/>
    <m/>
    <m/>
    <x v="0"/>
    <n v="0"/>
    <n v="0"/>
  </r>
  <r>
    <s v="0015A00001taq84QAA"/>
    <b v="0"/>
    <m/>
    <b v="0"/>
    <s v="70131000001YBORAA4"/>
    <m/>
    <m/>
    <x v="21"/>
    <b v="1"/>
    <m/>
    <m/>
    <s v="0035A00003Cd0MvQAJ"/>
    <m/>
    <m/>
    <s v="005i0000000fNkyAAE"/>
    <b v="1"/>
    <d v="2017-07-20T19:58:15"/>
    <m/>
    <b v="0"/>
    <m/>
    <m/>
    <b v="0"/>
    <d v="2017-03-01T00:00:00"/>
    <n v="3"/>
    <n v="2017"/>
    <s v="Omitted"/>
    <s v="Omitted"/>
    <b v="0"/>
    <b v="0"/>
    <m/>
    <b v="0"/>
    <b v="0"/>
    <b v="0"/>
    <x v="22"/>
    <b v="0"/>
    <m/>
    <x v="0"/>
    <m/>
    <s v="00531000007MUoEAAW"/>
    <d v="2021-02-23T18:15:43"/>
    <m/>
    <d v="2020-01-06T18:18:35"/>
    <m/>
    <m/>
    <b v="0"/>
    <m/>
    <m/>
    <s v="Trade Show"/>
    <m/>
    <m/>
    <m/>
    <m/>
    <m/>
    <x v="2220"/>
    <x v="0"/>
    <b v="0"/>
    <m/>
    <m/>
    <m/>
    <s v="005i0000000fNkyAAE"/>
    <m/>
    <s v="CWAs"/>
    <m/>
    <s v="0035A00003Cd0MvQAJ"/>
    <m/>
    <m/>
    <m/>
    <m/>
    <s v="0125A000001NaBLQA0"/>
    <b v="0"/>
    <m/>
    <b v="0"/>
    <m/>
    <m/>
    <x v="0"/>
    <b v="0"/>
    <d v="2021-06-29T20:34:54"/>
    <m/>
    <m/>
    <b v="0"/>
    <x v="0"/>
    <m/>
    <m/>
    <m/>
    <m/>
    <x v="0"/>
    <n v="0"/>
    <n v="0"/>
  </r>
  <r>
    <s v="001i000001MXTAEAA5"/>
    <b v="0"/>
    <m/>
    <b v="0"/>
    <m/>
    <m/>
    <m/>
    <x v="21"/>
    <b v="1"/>
    <m/>
    <m/>
    <s v="0035A00003Cd5AhQAJ"/>
    <m/>
    <m/>
    <s v="005i0000000fNkyAAE"/>
    <b v="1"/>
    <d v="2017-07-24T13:05:32"/>
    <m/>
    <b v="0"/>
    <m/>
    <m/>
    <b v="0"/>
    <d v="2017-03-01T00:00:00"/>
    <n v="3"/>
    <n v="2017"/>
    <s v="Omitted"/>
    <s v="Omitted"/>
    <b v="0"/>
    <b v="0"/>
    <m/>
    <b v="0"/>
    <b v="0"/>
    <b v="0"/>
    <x v="19"/>
    <b v="0"/>
    <m/>
    <x v="0"/>
    <m/>
    <s v="0055A00000BclF5QAJ"/>
    <d v="2021-04-11T20:08:00"/>
    <m/>
    <d v="2020-01-06T18:18:35"/>
    <m/>
    <m/>
    <b v="0"/>
    <m/>
    <s v="Other;CWAs;TICs;Explosives;Drugs"/>
    <s v="Field Sales"/>
    <m/>
    <m/>
    <m/>
    <m/>
    <m/>
    <x v="2221"/>
    <x v="0"/>
    <b v="0"/>
    <m/>
    <m/>
    <m/>
    <s v="005i0000000fNkyAAE"/>
    <m/>
    <s v="All Hazards"/>
    <m/>
    <s v="0035A00003Cd5AhQAJ"/>
    <m/>
    <m/>
    <m/>
    <m/>
    <s v="0125A000001NaBLQA0"/>
    <b v="0"/>
    <m/>
    <b v="0"/>
    <m/>
    <m/>
    <x v="0"/>
    <b v="0"/>
    <d v="2021-06-29T20:34:54"/>
    <m/>
    <m/>
    <b v="0"/>
    <x v="0"/>
    <m/>
    <m/>
    <m/>
    <m/>
    <x v="0"/>
    <n v="0"/>
    <n v="0"/>
  </r>
  <r>
    <s v="0015A00001tbLUxQAM"/>
    <b v="0"/>
    <m/>
    <b v="0"/>
    <m/>
    <m/>
    <m/>
    <x v="21"/>
    <b v="1"/>
    <m/>
    <m/>
    <s v="0035A00003CdhcjQAB"/>
    <m/>
    <m/>
    <s v="00531000007KgPgAAK"/>
    <b v="1"/>
    <d v="2017-08-09T04:22:16"/>
    <m/>
    <b v="0"/>
    <m/>
    <m/>
    <b v="0"/>
    <d v="2017-03-01T00:00:00"/>
    <n v="3"/>
    <n v="2017"/>
    <s v="Omitted"/>
    <s v="Omitted"/>
    <b v="0"/>
    <b v="0"/>
    <m/>
    <b v="0"/>
    <b v="0"/>
    <b v="0"/>
    <x v="20"/>
    <b v="0"/>
    <m/>
    <x v="0"/>
    <m/>
    <s v="00531000007MUoEAAW"/>
    <d v="2021-02-23T18:16:09"/>
    <m/>
    <d v="2020-01-06T18:18:35"/>
    <m/>
    <m/>
    <b v="0"/>
    <m/>
    <m/>
    <s v="Other"/>
    <m/>
    <m/>
    <m/>
    <m/>
    <m/>
    <x v="2222"/>
    <x v="0"/>
    <b v="0"/>
    <m/>
    <m/>
    <m/>
    <s v="00531000007KgPgAAK"/>
    <m/>
    <s v="CWAs"/>
    <m/>
    <s v="0035A00003CdhcjQAB"/>
    <m/>
    <m/>
    <m/>
    <m/>
    <s v="0125A000001NaBLQA0"/>
    <b v="0"/>
    <m/>
    <b v="0"/>
    <m/>
    <m/>
    <x v="0"/>
    <b v="0"/>
    <d v="2021-06-29T20:34:54"/>
    <m/>
    <m/>
    <b v="0"/>
    <x v="0"/>
    <m/>
    <m/>
    <m/>
    <m/>
    <x v="0"/>
    <n v="0"/>
    <n v="0"/>
  </r>
  <r>
    <s v="0015A00002OIo2ZQAT"/>
    <b v="0"/>
    <m/>
    <b v="0"/>
    <s v="7015A000001zKo8QAE"/>
    <m/>
    <m/>
    <x v="98"/>
    <b v="1"/>
    <s v="Duplicate opportunity"/>
    <m/>
    <s v="0035A00003hmiX2QAI"/>
    <m/>
    <m/>
    <s v="0055A000009sa63QAA"/>
    <b v="1"/>
    <d v="2020-08-11T22:05:41"/>
    <m/>
    <b v="0"/>
    <m/>
    <m/>
    <b v="0"/>
    <d v="2020-03-01T00:00:00"/>
    <n v="3"/>
    <n v="2020"/>
    <s v="Omitted"/>
    <s v="Omitted"/>
    <b v="0"/>
    <b v="0"/>
    <m/>
    <b v="0"/>
    <b v="0"/>
    <b v="0"/>
    <x v="19"/>
    <b v="0"/>
    <m/>
    <x v="0"/>
    <d v="2020-08-11T00:00:00"/>
    <s v="0055A00000BclF5QAJ"/>
    <d v="2021-04-16T14:17:58"/>
    <m/>
    <d v="2020-08-14T19:50:09"/>
    <m/>
    <m/>
    <b v="0"/>
    <m/>
    <m/>
    <s v="Sales Seminar"/>
    <m/>
    <m/>
    <m/>
    <m/>
    <m/>
    <x v="2223"/>
    <x v="0"/>
    <b v="0"/>
    <m/>
    <m/>
    <m/>
    <s v="0055A000009sa63QAA"/>
    <m/>
    <s v="All Hazards"/>
    <m/>
    <s v="0035A00003hmiX2QAI"/>
    <m/>
    <m/>
    <m/>
    <m/>
    <s v="0125A000001NaBLQA0"/>
    <b v="0"/>
    <m/>
    <b v="0"/>
    <m/>
    <m/>
    <x v="0"/>
    <b v="0"/>
    <d v="2021-06-29T20:34:55"/>
    <m/>
    <m/>
    <b v="0"/>
    <x v="0"/>
    <m/>
    <m/>
    <m/>
    <m/>
    <x v="0"/>
    <n v="0"/>
    <n v="0"/>
  </r>
  <r>
    <s v="0013100001mIovHAAS"/>
    <b v="0"/>
    <m/>
    <b v="0"/>
    <s v="7015A000001TkE1QAK"/>
    <m/>
    <m/>
    <x v="235"/>
    <b v="1"/>
    <s v="Duplicate opportunity"/>
    <m/>
    <s v="0035A00003aJJAnQAO"/>
    <m/>
    <m/>
    <s v="0055A000009sa63QAA"/>
    <b v="1"/>
    <d v="2019-12-03T20:53:54"/>
    <m/>
    <b v="0"/>
    <m/>
    <m/>
    <b v="0"/>
    <d v="2021-03-01T00:00:00"/>
    <n v="3"/>
    <n v="2021"/>
    <s v="Omitted"/>
    <s v="Omitted"/>
    <b v="0"/>
    <b v="0"/>
    <m/>
    <b v="0"/>
    <b v="0"/>
    <b v="0"/>
    <x v="19"/>
    <b v="0"/>
    <m/>
    <x v="0"/>
    <d v="2019-12-02T00:00:00"/>
    <s v="0055A000009sa63QAA"/>
    <d v="2020-12-28T05:26:35"/>
    <m/>
    <d v="2020-12-28T05:26:35"/>
    <m/>
    <m/>
    <b v="0"/>
    <m/>
    <m/>
    <s v="Trade Show"/>
    <m/>
    <m/>
    <m/>
    <m/>
    <m/>
    <x v="2224"/>
    <x v="0"/>
    <b v="0"/>
    <m/>
    <m/>
    <m/>
    <s v="0055A000009sa63QAA"/>
    <m/>
    <s v="Drugs"/>
    <m/>
    <s v="0035A00003aJJAnQAO"/>
    <m/>
    <m/>
    <m/>
    <m/>
    <s v="0125A000001NaBLQA0"/>
    <b v="0"/>
    <m/>
    <b v="0"/>
    <m/>
    <m/>
    <x v="0"/>
    <b v="0"/>
    <d v="2021-06-29T20:34:55"/>
    <m/>
    <m/>
    <b v="0"/>
    <x v="0"/>
    <m/>
    <m/>
    <m/>
    <m/>
    <x v="0"/>
    <n v="0"/>
    <n v="0"/>
  </r>
  <r>
    <s v="0015A000022SeTMQA0"/>
    <b v="0"/>
    <m/>
    <b v="0"/>
    <m/>
    <m/>
    <m/>
    <x v="233"/>
    <b v="1"/>
    <s v="Other"/>
    <m/>
    <s v="0035A00003JjfdtQAB"/>
    <m/>
    <m/>
    <s v="00531000007KgPgAAK"/>
    <b v="1"/>
    <d v="2018-08-23T23:52:23"/>
    <m/>
    <b v="0"/>
    <m/>
    <m/>
    <b v="0"/>
    <d v="2018-03-01T00:00:00"/>
    <n v="3"/>
    <n v="2018"/>
    <s v="Omitted"/>
    <s v="Omitted"/>
    <b v="0"/>
    <b v="0"/>
    <m/>
    <b v="0"/>
    <b v="0"/>
    <b v="0"/>
    <x v="20"/>
    <b v="0"/>
    <m/>
    <x v="0"/>
    <m/>
    <s v="0055A000009s6n0QAA"/>
    <d v="2020-09-17T14:48:56"/>
    <m/>
    <d v="2020-01-06T18:18:40"/>
    <m/>
    <m/>
    <b v="0"/>
    <m/>
    <s v="All Hazards"/>
    <s v="Website"/>
    <m/>
    <m/>
    <m/>
    <m/>
    <m/>
    <x v="2225"/>
    <x v="0"/>
    <b v="0"/>
    <s v="xxx"/>
    <m/>
    <m/>
    <s v="00531000007KgPgAAK"/>
    <m/>
    <s v="All Hazards"/>
    <m/>
    <m/>
    <m/>
    <m/>
    <m/>
    <m/>
    <s v="0125A000001NaBLQA0"/>
    <b v="0"/>
    <m/>
    <b v="0"/>
    <m/>
    <m/>
    <x v="0"/>
    <b v="0"/>
    <d v="2021-06-29T20:34:54"/>
    <m/>
    <m/>
    <b v="0"/>
    <x v="0"/>
    <m/>
    <m/>
    <m/>
    <m/>
    <x v="0"/>
    <n v="0"/>
    <n v="0"/>
  </r>
  <r>
    <s v="0015A00001tbbJ8QAI"/>
    <b v="0"/>
    <m/>
    <b v="0"/>
    <s v="70131000001SioZAAS"/>
    <m/>
    <m/>
    <x v="21"/>
    <b v="1"/>
    <s v="Other"/>
    <m/>
    <s v="0035A00003Ce7bvQAB"/>
    <m/>
    <m/>
    <s v="00531000007KgPgAAK"/>
    <b v="1"/>
    <d v="2017-08-22T02:57:44"/>
    <m/>
    <b v="0"/>
    <m/>
    <m/>
    <b v="0"/>
    <d v="2017-03-01T00:00:00"/>
    <n v="3"/>
    <n v="2017"/>
    <s v="Omitted"/>
    <s v="Omitted"/>
    <b v="0"/>
    <b v="0"/>
    <m/>
    <b v="0"/>
    <b v="0"/>
    <b v="0"/>
    <x v="23"/>
    <b v="0"/>
    <m/>
    <x v="0"/>
    <d v="2017-07-17T00:00:00"/>
    <s v="0055A000009s6n0QAA"/>
    <d v="2020-09-17T14:48:52"/>
    <m/>
    <d v="2020-01-06T18:18:35"/>
    <m/>
    <m/>
    <b v="0"/>
    <m/>
    <m/>
    <s v="Website"/>
    <m/>
    <m/>
    <m/>
    <m/>
    <m/>
    <x v="2226"/>
    <x v="0"/>
    <b v="0"/>
    <s v="NA"/>
    <m/>
    <m/>
    <s v="00531000007KgPgAAK"/>
    <m/>
    <m/>
    <m/>
    <s v="0035A00003Ce7bvQAB"/>
    <m/>
    <m/>
    <m/>
    <m/>
    <s v="0125A000001NaBLQA0"/>
    <b v="0"/>
    <m/>
    <b v="0"/>
    <m/>
    <m/>
    <x v="0"/>
    <b v="0"/>
    <d v="2021-06-29T20:34:54"/>
    <m/>
    <m/>
    <b v="0"/>
    <x v="0"/>
    <m/>
    <m/>
    <m/>
    <m/>
    <x v="0"/>
    <n v="0"/>
    <n v="0"/>
  </r>
  <r>
    <s v="0015A00002PKtjBQAT"/>
    <b v="0"/>
    <m/>
    <b v="0"/>
    <s v="7015A000001zMbNQAU"/>
    <m/>
    <m/>
    <x v="40"/>
    <b v="1"/>
    <s v="Non Responsive"/>
    <m/>
    <s v="0035A00003juMNLQA2"/>
    <m/>
    <m/>
    <s v="0055A000009sa63QAA"/>
    <b v="1"/>
    <d v="2020-09-23T22:11:07"/>
    <m/>
    <b v="0"/>
    <m/>
    <m/>
    <b v="0"/>
    <d v="2021-03-01T00:00:00"/>
    <n v="3"/>
    <n v="2021"/>
    <s v="Omitted"/>
    <s v="Omitted"/>
    <b v="0"/>
    <b v="0"/>
    <m/>
    <b v="0"/>
    <b v="0"/>
    <b v="0"/>
    <x v="19"/>
    <b v="0"/>
    <m/>
    <x v="0"/>
    <d v="2020-09-23T00:00:00"/>
    <s v="0055A000009sa63QAA"/>
    <d v="2020-12-28T05:31:28"/>
    <m/>
    <d v="2020-12-28T05:31:28"/>
    <m/>
    <m/>
    <b v="0"/>
    <m/>
    <m/>
    <s v="Website"/>
    <m/>
    <m/>
    <m/>
    <m/>
    <m/>
    <x v="2227"/>
    <x v="0"/>
    <b v="0"/>
    <m/>
    <m/>
    <m/>
    <s v="0055A000009sa63QAA"/>
    <m/>
    <s v="Drugs"/>
    <m/>
    <s v="0035A00003juMNLQA2"/>
    <m/>
    <s v="MX908"/>
    <m/>
    <m/>
    <s v="0125A000001NaBLQA0"/>
    <b v="0"/>
    <m/>
    <b v="0"/>
    <m/>
    <m/>
    <x v="0"/>
    <b v="0"/>
    <d v="2021-06-29T20:34:55"/>
    <m/>
    <m/>
    <b v="0"/>
    <x v="0"/>
    <m/>
    <m/>
    <m/>
    <m/>
    <x v="0"/>
    <n v="0"/>
    <n v="0"/>
  </r>
  <r>
    <s v="0015A00002DVAhDQAX"/>
    <b v="0"/>
    <m/>
    <b v="0"/>
    <m/>
    <m/>
    <m/>
    <x v="170"/>
    <b v="1"/>
    <m/>
    <m/>
    <s v="0035A00003WnYX9QAN"/>
    <m/>
    <m/>
    <s v="00531000007Es7rAAC"/>
    <b v="1"/>
    <d v="2019-07-19T17:03:55"/>
    <m/>
    <b v="0"/>
    <m/>
    <m/>
    <b v="0"/>
    <d v="2019-03-01T00:00:00"/>
    <n v="3"/>
    <n v="2019"/>
    <s v="Omitted"/>
    <s v="Omitted"/>
    <b v="0"/>
    <b v="0"/>
    <m/>
    <b v="0"/>
    <b v="0"/>
    <b v="0"/>
    <x v="22"/>
    <b v="0"/>
    <m/>
    <x v="0"/>
    <m/>
    <s v="0055A000009s6n0QAA"/>
    <d v="2020-09-17T14:48:59"/>
    <m/>
    <d v="2020-01-06T18:18:40"/>
    <m/>
    <m/>
    <b v="0"/>
    <m/>
    <m/>
    <s v="Website"/>
    <m/>
    <m/>
    <m/>
    <m/>
    <m/>
    <x v="2228"/>
    <x v="1"/>
    <b v="0"/>
    <m/>
    <m/>
    <m/>
    <s v="00531000007Es7rAAC"/>
    <m/>
    <s v="All Hazards"/>
    <m/>
    <s v="0035A00003WnYX9QAN"/>
    <m/>
    <m/>
    <m/>
    <m/>
    <s v="0125A000001NaBLQA0"/>
    <b v="0"/>
    <m/>
    <b v="0"/>
    <m/>
    <m/>
    <x v="0"/>
    <b v="0"/>
    <d v="2021-06-29T20:34:54"/>
    <m/>
    <m/>
    <b v="0"/>
    <x v="0"/>
    <m/>
    <m/>
    <m/>
    <m/>
    <x v="0"/>
    <n v="0"/>
    <n v="0"/>
  </r>
  <r>
    <s v="0015A000022RtjpQAC"/>
    <b v="0"/>
    <m/>
    <b v="0"/>
    <s v="70131000001SirYAAS"/>
    <m/>
    <m/>
    <x v="233"/>
    <b v="1"/>
    <s v="Duplicate opportunity"/>
    <m/>
    <s v="0035A00003JifwLQAR"/>
    <m/>
    <m/>
    <s v="00531000008F2qlAAC"/>
    <b v="1"/>
    <d v="2018-08-02T16:40:37"/>
    <m/>
    <b v="0"/>
    <m/>
    <m/>
    <b v="0"/>
    <d v="2018-03-01T00:00:00"/>
    <n v="3"/>
    <n v="2018"/>
    <s v="Omitted"/>
    <s v="Omitted"/>
    <b v="0"/>
    <b v="0"/>
    <m/>
    <b v="0"/>
    <b v="0"/>
    <b v="0"/>
    <x v="23"/>
    <b v="0"/>
    <m/>
    <x v="0"/>
    <m/>
    <s v="00531000008F2qlAAC"/>
    <d v="2020-12-24T01:39:16"/>
    <m/>
    <d v="2020-12-24T01:39:16"/>
    <m/>
    <m/>
    <b v="0"/>
    <m/>
    <m/>
    <s v="Trade Show"/>
    <m/>
    <m/>
    <m/>
    <m/>
    <m/>
    <x v="2229"/>
    <x v="1"/>
    <b v="0"/>
    <m/>
    <m/>
    <m/>
    <s v="00531000008F2qlAAC"/>
    <m/>
    <m/>
    <m/>
    <s v="0035A00003JifwLQAR"/>
    <m/>
    <m/>
    <m/>
    <m/>
    <s v="0125A000001NaBLQA0"/>
    <b v="0"/>
    <m/>
    <b v="0"/>
    <m/>
    <m/>
    <x v="0"/>
    <b v="0"/>
    <d v="2021-06-29T20:34:54"/>
    <m/>
    <m/>
    <b v="0"/>
    <x v="0"/>
    <m/>
    <m/>
    <m/>
    <m/>
    <x v="0"/>
    <n v="0"/>
    <n v="0"/>
  </r>
  <r>
    <s v="0015A000022RtjpQAC"/>
    <b v="0"/>
    <m/>
    <b v="0"/>
    <s v="70131000001SirYAAS"/>
    <m/>
    <m/>
    <x v="233"/>
    <b v="1"/>
    <s v="Duplicate opportunity"/>
    <m/>
    <s v="0035A00003JifwaQAB"/>
    <m/>
    <m/>
    <s v="00531000008F2qlAAC"/>
    <b v="1"/>
    <d v="2018-08-02T16:41:17"/>
    <m/>
    <b v="0"/>
    <m/>
    <m/>
    <b v="0"/>
    <d v="2018-03-01T00:00:00"/>
    <n v="3"/>
    <n v="2018"/>
    <s v="Omitted"/>
    <s v="Omitted"/>
    <b v="0"/>
    <b v="0"/>
    <m/>
    <b v="0"/>
    <b v="0"/>
    <b v="0"/>
    <x v="23"/>
    <b v="0"/>
    <m/>
    <x v="0"/>
    <m/>
    <s v="00531000008F2qlAAC"/>
    <d v="2020-12-24T01:39:38"/>
    <m/>
    <d v="2020-12-24T01:39:38"/>
    <m/>
    <m/>
    <b v="0"/>
    <m/>
    <m/>
    <s v="Trade Show"/>
    <m/>
    <m/>
    <m/>
    <m/>
    <m/>
    <x v="2230"/>
    <x v="1"/>
    <b v="0"/>
    <m/>
    <m/>
    <m/>
    <s v="00531000008F2qlAAC"/>
    <m/>
    <m/>
    <m/>
    <s v="0035A00003JifwaQAB"/>
    <m/>
    <m/>
    <m/>
    <m/>
    <s v="0125A000001NaBLQA0"/>
    <b v="0"/>
    <m/>
    <b v="0"/>
    <m/>
    <m/>
    <x v="0"/>
    <b v="0"/>
    <d v="2021-06-29T20:34:54"/>
    <m/>
    <m/>
    <b v="0"/>
    <x v="0"/>
    <m/>
    <m/>
    <m/>
    <m/>
    <x v="0"/>
    <n v="0"/>
    <n v="0"/>
  </r>
  <r>
    <s v="0015A00002FTtzPQAT"/>
    <b v="0"/>
    <m/>
    <b v="0"/>
    <m/>
    <m/>
    <m/>
    <x v="375"/>
    <b v="1"/>
    <m/>
    <m/>
    <s v="0035A00003aJIzuQAG"/>
    <m/>
    <m/>
    <s v="0055A000009sa63QAA"/>
    <b v="1"/>
    <d v="2019-12-03T20:43:41"/>
    <m/>
    <b v="0"/>
    <m/>
    <m/>
    <b v="0"/>
    <d v="2019-04-01T00:00:00"/>
    <n v="4"/>
    <n v="2019"/>
    <s v="Omitted"/>
    <s v="Omitted"/>
    <b v="0"/>
    <b v="0"/>
    <m/>
    <b v="0"/>
    <b v="0"/>
    <b v="0"/>
    <x v="19"/>
    <b v="0"/>
    <m/>
    <x v="0"/>
    <d v="2019-12-03T00:00:00"/>
    <s v="0055A000009s6n0QAA"/>
    <d v="2020-09-17T14:49:03"/>
    <m/>
    <d v="2019-12-05T19:52:01"/>
    <m/>
    <m/>
    <b v="0"/>
    <m/>
    <s v="Other"/>
    <s v="Website"/>
    <m/>
    <m/>
    <m/>
    <m/>
    <m/>
    <x v="2231"/>
    <x v="0"/>
    <b v="0"/>
    <m/>
    <m/>
    <m/>
    <s v="0055A000009sa63QAA"/>
    <m/>
    <s v="Other"/>
    <m/>
    <s v="0035A00003aJIzuQAG"/>
    <m/>
    <m/>
    <m/>
    <m/>
    <s v="0125A000001NaBLQA0"/>
    <b v="0"/>
    <m/>
    <b v="0"/>
    <m/>
    <m/>
    <x v="0"/>
    <b v="0"/>
    <d v="2021-06-29T20:34:55"/>
    <m/>
    <m/>
    <b v="0"/>
    <x v="0"/>
    <m/>
    <m/>
    <m/>
    <m/>
    <x v="0"/>
    <n v="0"/>
    <n v="0"/>
  </r>
  <r>
    <s v="0015A00001yVSaMQAW"/>
    <b v="0"/>
    <m/>
    <b v="0"/>
    <m/>
    <m/>
    <m/>
    <x v="75"/>
    <b v="1"/>
    <m/>
    <m/>
    <s v="0035A00003FVgoPQAT"/>
    <m/>
    <m/>
    <s v="00531000007KgPgAAK"/>
    <b v="1"/>
    <d v="2017-11-16T01:45:05"/>
    <m/>
    <b v="0"/>
    <m/>
    <m/>
    <b v="0"/>
    <d v="2017-04-01T00:00:00"/>
    <n v="4"/>
    <n v="2017"/>
    <s v="Omitted"/>
    <s v="Omitted"/>
    <b v="0"/>
    <b v="0"/>
    <m/>
    <b v="0"/>
    <b v="0"/>
    <b v="0"/>
    <x v="23"/>
    <b v="0"/>
    <m/>
    <x v="0"/>
    <d v="2017-11-15T00:00:00"/>
    <s v="00531000007MUoEAAW"/>
    <d v="2021-03-10T17:02:06"/>
    <m/>
    <d v="2020-01-06T18:18:35"/>
    <m/>
    <m/>
    <b v="0"/>
    <m/>
    <m/>
    <s v="Website"/>
    <m/>
    <m/>
    <m/>
    <m/>
    <m/>
    <x v="2232"/>
    <x v="0"/>
    <b v="0"/>
    <m/>
    <m/>
    <m/>
    <s v="00531000007KgPgAAK"/>
    <m/>
    <m/>
    <m/>
    <s v="0035A00003FVgoPQAT"/>
    <m/>
    <m/>
    <m/>
    <m/>
    <s v="0125A000001NaBLQA0"/>
    <b v="0"/>
    <m/>
    <b v="0"/>
    <m/>
    <m/>
    <x v="0"/>
    <b v="0"/>
    <d v="2021-06-29T20:34:54"/>
    <m/>
    <m/>
    <b v="0"/>
    <x v="0"/>
    <m/>
    <m/>
    <m/>
    <m/>
    <x v="0"/>
    <n v="0"/>
    <n v="0"/>
  </r>
  <r>
    <s v="0015A00001xP8s2QAC"/>
    <b v="0"/>
    <m/>
    <b v="0"/>
    <m/>
    <m/>
    <m/>
    <x v="75"/>
    <b v="1"/>
    <m/>
    <m/>
    <s v="0035A00003EXOPUQA5"/>
    <m/>
    <m/>
    <s v="00531000007KgPgAAK"/>
    <b v="1"/>
    <d v="2017-10-10T01:21:46"/>
    <m/>
    <b v="0"/>
    <m/>
    <m/>
    <b v="0"/>
    <d v="2017-04-01T00:00:00"/>
    <n v="4"/>
    <n v="2017"/>
    <s v="Omitted"/>
    <s v="Omitted"/>
    <b v="0"/>
    <b v="0"/>
    <m/>
    <b v="0"/>
    <b v="0"/>
    <b v="0"/>
    <x v="23"/>
    <b v="0"/>
    <m/>
    <x v="0"/>
    <m/>
    <s v="0055A00000BclF5QAJ"/>
    <d v="2021-04-11T20:08:00"/>
    <m/>
    <d v="2020-12-29T14:53:53"/>
    <m/>
    <m/>
    <b v="0"/>
    <m/>
    <s v="CWAs;Explosives"/>
    <s v="Field Sales"/>
    <m/>
    <m/>
    <m/>
    <m/>
    <m/>
    <x v="2233"/>
    <x v="0"/>
    <b v="0"/>
    <m/>
    <m/>
    <m/>
    <s v="0055A000009GxI2QAK"/>
    <m/>
    <s v="All Hazards"/>
    <s v="CWAs"/>
    <s v="0035A00003EXOPUQA5"/>
    <m/>
    <m/>
    <m/>
    <m/>
    <s v="0125A000001NaBLQA0"/>
    <b v="0"/>
    <s v="Explosives"/>
    <b v="0"/>
    <m/>
    <m/>
    <x v="0"/>
    <b v="0"/>
    <d v="2021-06-29T20:34:54"/>
    <m/>
    <m/>
    <b v="0"/>
    <x v="0"/>
    <m/>
    <m/>
    <m/>
    <m/>
    <x v="0"/>
    <n v="0"/>
    <n v="0"/>
  </r>
  <r>
    <s v="0015A00002QFUc3QAH"/>
    <b v="0"/>
    <m/>
    <b v="0"/>
    <s v="7015A000001eCLMQA2"/>
    <m/>
    <m/>
    <x v="39"/>
    <b v="1"/>
    <s v="Duplicate opportunity"/>
    <m/>
    <s v="0035A00003mc6s3QAA"/>
    <m/>
    <m/>
    <s v="0055A000009sa63QAA"/>
    <b v="1"/>
    <d v="2020-12-16T20:52:00"/>
    <m/>
    <b v="0"/>
    <m/>
    <m/>
    <b v="0"/>
    <d v="2020-04-01T00:00:00"/>
    <n v="4"/>
    <n v="2020"/>
    <s v="Omitted"/>
    <s v="Omitted"/>
    <b v="0"/>
    <b v="0"/>
    <m/>
    <b v="0"/>
    <b v="0"/>
    <b v="0"/>
    <x v="19"/>
    <b v="0"/>
    <m/>
    <x v="0"/>
    <d v="2020-12-16T00:00:00"/>
    <s v="0055A00000BclF5QAJ"/>
    <d v="2021-04-16T14:17:58"/>
    <m/>
    <d v="2020-12-16T21:01:48"/>
    <m/>
    <m/>
    <b v="0"/>
    <m/>
    <m/>
    <s v="Sales Seminar"/>
    <m/>
    <m/>
    <m/>
    <m/>
    <m/>
    <x v="2234"/>
    <x v="0"/>
    <b v="0"/>
    <m/>
    <m/>
    <m/>
    <s v="0055A000009sa63QAA"/>
    <m/>
    <s v="Drugs"/>
    <m/>
    <s v="0035A00003mc6s3QAA"/>
    <m/>
    <s v="MX908"/>
    <m/>
    <m/>
    <s v="0125A000001NaBLQA0"/>
    <b v="0"/>
    <m/>
    <b v="0"/>
    <m/>
    <m/>
    <x v="0"/>
    <b v="0"/>
    <d v="2021-06-29T20:34:55"/>
    <m/>
    <m/>
    <b v="0"/>
    <x v="0"/>
    <m/>
    <m/>
    <m/>
    <m/>
    <x v="0"/>
    <n v="0"/>
    <n v="0"/>
  </r>
  <r>
    <s v="0015A00002Cw5YpQAJ"/>
    <b v="0"/>
    <m/>
    <b v="0"/>
    <m/>
    <m/>
    <m/>
    <x v="357"/>
    <b v="1"/>
    <s v="Duplicate opportunity"/>
    <m/>
    <s v="0035A00003VxYdPQAV"/>
    <m/>
    <m/>
    <s v="0055A000009sa63QAA"/>
    <b v="1"/>
    <d v="2019-06-10T20:14:41"/>
    <m/>
    <b v="0"/>
    <m/>
    <m/>
    <b v="0"/>
    <d v="2019-04-01T00:00:00"/>
    <n v="4"/>
    <n v="2019"/>
    <s v="Omitted"/>
    <s v="Omitted"/>
    <b v="0"/>
    <b v="0"/>
    <m/>
    <b v="0"/>
    <b v="0"/>
    <b v="0"/>
    <x v="19"/>
    <b v="0"/>
    <m/>
    <x v="0"/>
    <m/>
    <s v="0055A000009s6n0QAA"/>
    <d v="2020-09-17T14:48:59"/>
    <m/>
    <d v="2020-01-06T18:18:40"/>
    <m/>
    <m/>
    <b v="0"/>
    <m/>
    <s v="All Hazards"/>
    <s v="Website"/>
    <m/>
    <m/>
    <m/>
    <m/>
    <m/>
    <x v="2235"/>
    <x v="1"/>
    <b v="0"/>
    <m/>
    <m/>
    <m/>
    <s v="0055A000009sa63QAA"/>
    <m/>
    <s v="All Hazards"/>
    <m/>
    <s v="0035A00003VxYdPQAV"/>
    <m/>
    <m/>
    <m/>
    <m/>
    <s v="0125A000001NaBLQA0"/>
    <b v="0"/>
    <m/>
    <b v="0"/>
    <m/>
    <m/>
    <x v="0"/>
    <b v="0"/>
    <d v="2021-06-29T20:34:54"/>
    <m/>
    <m/>
    <b v="0"/>
    <x v="0"/>
    <m/>
    <m/>
    <m/>
    <m/>
    <x v="0"/>
    <n v="0"/>
    <n v="0"/>
  </r>
  <r>
    <s v="0015A00002DxYq0QAF"/>
    <b v="0"/>
    <m/>
    <b v="0"/>
    <m/>
    <m/>
    <m/>
    <x v="357"/>
    <b v="1"/>
    <s v="Duplicate opportunity"/>
    <m/>
    <s v="0035A00003XWrTQQA1"/>
    <m/>
    <m/>
    <s v="0055A000009sa63QAA"/>
    <b v="1"/>
    <d v="2019-08-06T20:56:27"/>
    <m/>
    <b v="0"/>
    <m/>
    <m/>
    <b v="0"/>
    <d v="2019-04-01T00:00:00"/>
    <n v="4"/>
    <n v="2019"/>
    <s v="Omitted"/>
    <s v="Omitted"/>
    <b v="0"/>
    <b v="0"/>
    <m/>
    <b v="0"/>
    <b v="0"/>
    <b v="0"/>
    <x v="19"/>
    <b v="0"/>
    <m/>
    <x v="0"/>
    <d v="2019-08-06T00:00:00"/>
    <s v="0055A000009s6n0QAA"/>
    <d v="2020-09-17T14:49:03"/>
    <m/>
    <d v="2020-01-06T18:18:40"/>
    <m/>
    <m/>
    <b v="0"/>
    <m/>
    <m/>
    <s v="Website"/>
    <m/>
    <m/>
    <m/>
    <m/>
    <m/>
    <x v="2236"/>
    <x v="1"/>
    <b v="0"/>
    <m/>
    <m/>
    <m/>
    <s v="0055A000009sa63QAA"/>
    <m/>
    <s v="All Hazards"/>
    <m/>
    <s v="0035A00003XWrTQQA1"/>
    <m/>
    <m/>
    <m/>
    <m/>
    <s v="0125A000001NaBLQA0"/>
    <b v="0"/>
    <m/>
    <b v="0"/>
    <m/>
    <m/>
    <x v="0"/>
    <b v="0"/>
    <d v="2021-06-29T20:34:54"/>
    <m/>
    <m/>
    <b v="0"/>
    <x v="0"/>
    <m/>
    <m/>
    <m/>
    <m/>
    <x v="0"/>
    <n v="0"/>
    <n v="0"/>
  </r>
  <r>
    <s v="0013100001nn4AEAAY"/>
    <b v="0"/>
    <m/>
    <b v="0"/>
    <s v="7015A000001PAPBQA4"/>
    <m/>
    <m/>
    <x v="357"/>
    <b v="1"/>
    <s v="Duplicate opportunity"/>
    <m/>
    <s v="0035A00003VD1gKQAT"/>
    <m/>
    <m/>
    <s v="0055A000009sa63QAA"/>
    <b v="1"/>
    <d v="2019-05-14T00:24:09"/>
    <m/>
    <b v="0"/>
    <m/>
    <m/>
    <b v="0"/>
    <d v="2019-04-01T00:00:00"/>
    <n v="4"/>
    <n v="2019"/>
    <s v="Omitted"/>
    <s v="Omitted"/>
    <b v="0"/>
    <b v="0"/>
    <m/>
    <b v="0"/>
    <b v="0"/>
    <b v="0"/>
    <x v="19"/>
    <b v="0"/>
    <m/>
    <x v="0"/>
    <d v="2019-05-13T00:00:00"/>
    <s v="0055A000009s6n0QAA"/>
    <d v="2020-09-17T14:48:59"/>
    <m/>
    <d v="2020-01-06T18:18:40"/>
    <m/>
    <m/>
    <b v="0"/>
    <m/>
    <m/>
    <s v="Trade Show"/>
    <m/>
    <m/>
    <m/>
    <m/>
    <m/>
    <x v="2237"/>
    <x v="1"/>
    <b v="0"/>
    <m/>
    <m/>
    <m/>
    <s v="0055A000009sa63QAA"/>
    <m/>
    <s v="Drugs"/>
    <m/>
    <s v="0035A00003VD1gKQAT"/>
    <m/>
    <m/>
    <m/>
    <m/>
    <s v="0125A000001NaBLQA0"/>
    <b v="0"/>
    <m/>
    <b v="0"/>
    <m/>
    <m/>
    <x v="0"/>
    <b v="0"/>
    <d v="2021-06-29T20:34:54"/>
    <m/>
    <m/>
    <b v="0"/>
    <x v="0"/>
    <m/>
    <m/>
    <m/>
    <m/>
    <x v="0"/>
    <n v="0"/>
    <n v="0"/>
  </r>
  <r>
    <s v="0015A00002DTEcfQAH"/>
    <b v="0"/>
    <m/>
    <b v="0"/>
    <m/>
    <m/>
    <m/>
    <x v="357"/>
    <b v="1"/>
    <s v="Duplicate opportunity"/>
    <m/>
    <s v="0035A00003WlRT3QAN"/>
    <m/>
    <m/>
    <s v="0055A000009sa63QAA"/>
    <b v="1"/>
    <d v="2019-07-08T15:12:51"/>
    <m/>
    <b v="0"/>
    <m/>
    <m/>
    <b v="0"/>
    <d v="2019-04-01T00:00:00"/>
    <n v="4"/>
    <n v="2019"/>
    <s v="Omitted"/>
    <s v="Omitted"/>
    <b v="0"/>
    <b v="0"/>
    <m/>
    <b v="0"/>
    <b v="0"/>
    <b v="0"/>
    <x v="19"/>
    <b v="0"/>
    <m/>
    <x v="0"/>
    <d v="2019-07-05T00:00:00"/>
    <s v="0055A00000BclF5QAJ"/>
    <d v="2021-04-11T20:08:00"/>
    <m/>
    <d v="2020-01-06T18:18:40"/>
    <m/>
    <m/>
    <b v="0"/>
    <m/>
    <s v="All Hazards"/>
    <s v="Field Sales"/>
    <m/>
    <m/>
    <m/>
    <m/>
    <m/>
    <x v="2238"/>
    <x v="1"/>
    <b v="0"/>
    <m/>
    <m/>
    <m/>
    <s v="0055A000009sa63QAA"/>
    <m/>
    <s v="All Hazards"/>
    <m/>
    <s v="0035A00003WlRT3QAN"/>
    <m/>
    <m/>
    <m/>
    <m/>
    <s v="0125A000001NaBLQA0"/>
    <b v="0"/>
    <m/>
    <b v="0"/>
    <m/>
    <m/>
    <x v="0"/>
    <b v="0"/>
    <d v="2021-06-29T20:34:54"/>
    <m/>
    <m/>
    <b v="0"/>
    <x v="0"/>
    <m/>
    <m/>
    <m/>
    <m/>
    <x v="0"/>
    <n v="0"/>
    <n v="0"/>
  </r>
  <r>
    <s v="0015A00002CTdJ7QAL"/>
    <b v="0"/>
    <m/>
    <b v="0"/>
    <m/>
    <m/>
    <m/>
    <x v="376"/>
    <b v="1"/>
    <s v="Non Responsive"/>
    <m/>
    <s v="0035A00003VE8sWQAT"/>
    <m/>
    <m/>
    <s v="0055A000009sa63QAA"/>
    <b v="1"/>
    <d v="2019-05-21T18:39:13"/>
    <m/>
    <b v="0"/>
    <m/>
    <m/>
    <b v="0"/>
    <d v="2019-04-01T00:00:00"/>
    <n v="4"/>
    <n v="2019"/>
    <s v="Omitted"/>
    <s v="Omitted"/>
    <b v="0"/>
    <b v="0"/>
    <m/>
    <b v="0"/>
    <b v="0"/>
    <b v="0"/>
    <x v="19"/>
    <b v="0"/>
    <m/>
    <x v="0"/>
    <m/>
    <s v="0055A000009s6n0QAA"/>
    <d v="2020-09-17T14:48:59"/>
    <m/>
    <d v="2020-01-06T18:18:40"/>
    <m/>
    <m/>
    <b v="0"/>
    <m/>
    <s v="Drugs"/>
    <s v="Website"/>
    <m/>
    <m/>
    <m/>
    <m/>
    <m/>
    <x v="2239"/>
    <x v="1"/>
    <b v="0"/>
    <m/>
    <m/>
    <m/>
    <s v="0055A000009sa63QAA"/>
    <m/>
    <s v="Drugs"/>
    <m/>
    <s v="0035A00003VE8sWQAT"/>
    <m/>
    <m/>
    <m/>
    <m/>
    <s v="0125A000001NaBLQA0"/>
    <b v="0"/>
    <m/>
    <b v="0"/>
    <m/>
    <m/>
    <x v="0"/>
    <b v="0"/>
    <d v="2021-06-29T20:34:54"/>
    <m/>
    <m/>
    <b v="0"/>
    <x v="0"/>
    <m/>
    <m/>
    <m/>
    <m/>
    <x v="0"/>
    <n v="0"/>
    <n v="0"/>
  </r>
  <r>
    <s v="001i000001MZM8IAAX"/>
    <b v="0"/>
    <m/>
    <b v="0"/>
    <m/>
    <m/>
    <m/>
    <x v="372"/>
    <b v="1"/>
    <m/>
    <m/>
    <s v="003i0000023mvcuAAA"/>
    <m/>
    <m/>
    <s v="005i0000002Zi8JAAS"/>
    <b v="1"/>
    <d v="2015-03-20T13:09:50"/>
    <m/>
    <b v="0"/>
    <m/>
    <m/>
    <b v="0"/>
    <d v="2015-01-01T00:00:00"/>
    <n v="1"/>
    <n v="2015"/>
    <s v="Omitted"/>
    <s v="Omitted"/>
    <b v="0"/>
    <b v="0"/>
    <m/>
    <b v="0"/>
    <b v="1"/>
    <b v="0"/>
    <x v="21"/>
    <b v="0"/>
    <m/>
    <x v="0"/>
    <m/>
    <s v="0055A000009s6n0QAA"/>
    <d v="2020-09-17T14:49:11"/>
    <m/>
    <d v="2020-01-06T18:18:40"/>
    <m/>
    <m/>
    <b v="0"/>
    <m/>
    <m/>
    <s v="Website"/>
    <m/>
    <m/>
    <m/>
    <m/>
    <m/>
    <x v="2240"/>
    <x v="0"/>
    <b v="0"/>
    <m/>
    <m/>
    <m/>
    <s v="00531000007KgPgAAK"/>
    <m/>
    <m/>
    <m/>
    <m/>
    <m/>
    <m/>
    <m/>
    <m/>
    <s v="0125A000001NaBLQA0"/>
    <b v="0"/>
    <m/>
    <b v="0"/>
    <m/>
    <m/>
    <x v="0"/>
    <b v="0"/>
    <d v="2021-06-29T20:34:55"/>
    <m/>
    <m/>
    <b v="0"/>
    <x v="0"/>
    <m/>
    <m/>
    <m/>
    <m/>
    <x v="0"/>
    <n v="0"/>
    <n v="0"/>
  </r>
  <r>
    <s v="0015A00001xOrX9QAK"/>
    <b v="0"/>
    <m/>
    <b v="0"/>
    <s v="7015A000001qXCFQA2"/>
    <m/>
    <m/>
    <x v="206"/>
    <b v="1"/>
    <m/>
    <m/>
    <s v="0035A00003WnEFAQA3"/>
    <m/>
    <s v="Unknown"/>
    <s v="0055A000008iLoOQAU"/>
    <b v="1"/>
    <d v="2019-07-17T20:35:46"/>
    <d v="2021-06-25T00:00:00"/>
    <b v="0"/>
    <m/>
    <m/>
    <b v="0"/>
    <d v="2021-02-01T00:00:00"/>
    <n v="2"/>
    <n v="2021"/>
    <s v="Omitted"/>
    <s v="Omitted"/>
    <b v="0"/>
    <b v="0"/>
    <m/>
    <b v="0"/>
    <b v="1"/>
    <b v="1"/>
    <x v="15"/>
    <b v="0"/>
    <s v="Auto-Classic"/>
    <x v="0"/>
    <d v="2021-06-25T00:00:00"/>
    <s v="0055A00000Bnt5hQAB"/>
    <d v="2021-06-25T13:18:58"/>
    <m/>
    <d v="2021-06-25T13:18:58"/>
    <d v="2021-06-25T00:00:00"/>
    <m/>
    <b v="0"/>
    <m/>
    <m/>
    <s v="Trade Show"/>
    <m/>
    <m/>
    <s v="Thermo"/>
    <m/>
    <m/>
    <x v="2241"/>
    <x v="0"/>
    <b v="0"/>
    <m/>
    <m/>
    <m/>
    <s v="0055A00000Bnt5hQAB"/>
    <m/>
    <s v="Biotherapeutics"/>
    <m/>
    <s v="0035A00003WnEFAQA3"/>
    <s v="System"/>
    <s v="ZipChip"/>
    <m/>
    <m/>
    <s v="0125A000001ESVfQAO"/>
    <b v="0"/>
    <m/>
    <b v="0"/>
    <m/>
    <m/>
    <x v="0"/>
    <b v="0"/>
    <d v="2021-06-29T20:34:54"/>
    <s v="0055A000008iLmcQAE"/>
    <m/>
    <b v="0"/>
    <x v="0"/>
    <n v="0"/>
    <n v="0"/>
    <n v="85000"/>
    <m/>
    <x v="2"/>
    <n v="0"/>
    <n v="0"/>
  </r>
  <r>
    <s v="001i000001MZMMuAAP"/>
    <b v="0"/>
    <m/>
    <b v="0"/>
    <m/>
    <m/>
    <m/>
    <x v="372"/>
    <b v="1"/>
    <s v="Duplicate opportunity"/>
    <m/>
    <s v="003i0000023mxgAAAQ"/>
    <m/>
    <m/>
    <s v="005i0000002Zi8JAAS"/>
    <b v="1"/>
    <d v="2015-03-20T13:28:24"/>
    <m/>
    <b v="0"/>
    <m/>
    <m/>
    <b v="0"/>
    <d v="2015-01-01T00:00:00"/>
    <n v="1"/>
    <n v="2015"/>
    <s v="Omitted"/>
    <s v="Omitted"/>
    <b v="0"/>
    <b v="0"/>
    <m/>
    <b v="0"/>
    <b v="1"/>
    <b v="1"/>
    <x v="22"/>
    <b v="0"/>
    <m/>
    <x v="0"/>
    <m/>
    <s v="00531000007MUoEAAW"/>
    <d v="2021-02-23T18:15:43"/>
    <m/>
    <d v="2020-01-06T18:18:40"/>
    <m/>
    <m/>
    <b v="0"/>
    <m/>
    <m/>
    <s v="Website"/>
    <m/>
    <m/>
    <m/>
    <m/>
    <m/>
    <x v="2242"/>
    <x v="0"/>
    <b v="0"/>
    <m/>
    <m/>
    <m/>
    <s v="005i0000000fNkyAAE"/>
    <m/>
    <m/>
    <m/>
    <s v="003i0000023mxgAAAQ"/>
    <m/>
    <m/>
    <m/>
    <m/>
    <s v="0125A000001NaBLQA0"/>
    <b v="0"/>
    <m/>
    <b v="0"/>
    <m/>
    <m/>
    <x v="0"/>
    <b v="0"/>
    <d v="2021-06-29T20:34:55"/>
    <m/>
    <m/>
    <b v="0"/>
    <x v="0"/>
    <m/>
    <m/>
    <m/>
    <m/>
    <x v="0"/>
    <n v="0"/>
    <n v="0"/>
  </r>
  <r>
    <s v="001i000001MZMDIAA5"/>
    <b v="0"/>
    <m/>
    <b v="0"/>
    <m/>
    <m/>
    <m/>
    <x v="372"/>
    <b v="1"/>
    <s v="Other"/>
    <m/>
    <s v="003i0000023mx2aAAA"/>
    <m/>
    <m/>
    <s v="005i0000002Zi8JAAS"/>
    <b v="1"/>
    <d v="2015-03-20T13:17:41"/>
    <m/>
    <b v="0"/>
    <m/>
    <m/>
    <b v="0"/>
    <d v="2015-01-01T00:00:00"/>
    <n v="1"/>
    <n v="2015"/>
    <s v="Omitted"/>
    <s v="Omitted"/>
    <b v="0"/>
    <b v="0"/>
    <m/>
    <b v="0"/>
    <b v="1"/>
    <b v="1"/>
    <x v="22"/>
    <b v="0"/>
    <m/>
    <x v="0"/>
    <m/>
    <s v="0055A00000BclF5QAJ"/>
    <d v="2021-04-11T20:28:47"/>
    <m/>
    <d v="2020-01-06T18:18:40"/>
    <m/>
    <m/>
    <b v="0"/>
    <m/>
    <m/>
    <s v="Website"/>
    <m/>
    <m/>
    <m/>
    <m/>
    <m/>
    <x v="2243"/>
    <x v="0"/>
    <b v="0"/>
    <m/>
    <m/>
    <m/>
    <s v="00531000007Es7rAAC"/>
    <m/>
    <m/>
    <m/>
    <s v="003i0000023mx2aAAA"/>
    <m/>
    <m/>
    <m/>
    <m/>
    <s v="0125A000001NaBLQA0"/>
    <b v="0"/>
    <m/>
    <b v="0"/>
    <m/>
    <m/>
    <x v="0"/>
    <b v="0"/>
    <d v="2021-06-29T20:34:55"/>
    <m/>
    <m/>
    <b v="0"/>
    <x v="0"/>
    <m/>
    <m/>
    <m/>
    <m/>
    <x v="0"/>
    <n v="0"/>
    <n v="0"/>
  </r>
  <r>
    <s v="001i000001MZMFTAA5"/>
    <b v="0"/>
    <m/>
    <b v="0"/>
    <m/>
    <m/>
    <m/>
    <x v="372"/>
    <b v="1"/>
    <s v="Other"/>
    <m/>
    <s v="003i0000023mxIQAAY"/>
    <m/>
    <m/>
    <s v="005i0000002Zi8JAAS"/>
    <b v="1"/>
    <d v="2015-03-20T13:19:50"/>
    <m/>
    <b v="0"/>
    <m/>
    <m/>
    <b v="0"/>
    <d v="2015-01-01T00:00:00"/>
    <n v="1"/>
    <n v="2015"/>
    <s v="Omitted"/>
    <s v="Omitted"/>
    <b v="0"/>
    <b v="0"/>
    <m/>
    <b v="0"/>
    <b v="1"/>
    <b v="1"/>
    <x v="20"/>
    <b v="0"/>
    <m/>
    <x v="0"/>
    <m/>
    <s v="0055A00000BclF5QAJ"/>
    <d v="2021-04-11T20:28:47"/>
    <m/>
    <d v="2020-01-06T18:18:40"/>
    <m/>
    <m/>
    <b v="0"/>
    <m/>
    <m/>
    <s v="Website"/>
    <m/>
    <m/>
    <m/>
    <m/>
    <m/>
    <x v="2244"/>
    <x v="0"/>
    <b v="0"/>
    <m/>
    <m/>
    <m/>
    <s v="00531000007Es7rAAC"/>
    <m/>
    <m/>
    <m/>
    <s v="003i0000023mxIQAAY"/>
    <m/>
    <m/>
    <m/>
    <m/>
    <s v="0125A000001NaBLQA0"/>
    <b v="0"/>
    <m/>
    <b v="0"/>
    <m/>
    <m/>
    <x v="0"/>
    <b v="0"/>
    <d v="2021-06-29T20:34:55"/>
    <m/>
    <m/>
    <b v="0"/>
    <x v="0"/>
    <m/>
    <m/>
    <m/>
    <m/>
    <x v="0"/>
    <n v="0"/>
    <n v="0"/>
  </r>
  <r>
    <s v="001i000001MZMGWAA5"/>
    <b v="0"/>
    <m/>
    <b v="0"/>
    <m/>
    <m/>
    <m/>
    <x v="372"/>
    <b v="1"/>
    <s v="Other"/>
    <m/>
    <s v="003i0000023mxKbAAI"/>
    <m/>
    <m/>
    <s v="005i0000002Zi8JAAS"/>
    <b v="1"/>
    <d v="2015-03-20T13:21:46"/>
    <m/>
    <b v="0"/>
    <m/>
    <m/>
    <b v="0"/>
    <d v="2015-01-01T00:00:00"/>
    <n v="1"/>
    <n v="2015"/>
    <s v="Omitted"/>
    <s v="Omitted"/>
    <b v="0"/>
    <b v="0"/>
    <m/>
    <b v="0"/>
    <b v="1"/>
    <b v="1"/>
    <x v="22"/>
    <b v="0"/>
    <m/>
    <x v="0"/>
    <m/>
    <s v="0055A00000BclF5QAJ"/>
    <d v="2021-04-11T20:28:47"/>
    <m/>
    <d v="2020-01-06T18:18:40"/>
    <m/>
    <m/>
    <b v="0"/>
    <m/>
    <m/>
    <s v="Website"/>
    <m/>
    <m/>
    <m/>
    <m/>
    <m/>
    <x v="2245"/>
    <x v="0"/>
    <b v="0"/>
    <m/>
    <m/>
    <m/>
    <s v="00531000007Es7rAAC"/>
    <m/>
    <m/>
    <m/>
    <s v="003i0000023mxKbAAI"/>
    <m/>
    <m/>
    <m/>
    <m/>
    <s v="0125A000001NaBLQA0"/>
    <b v="0"/>
    <m/>
    <b v="0"/>
    <m/>
    <m/>
    <x v="0"/>
    <b v="0"/>
    <d v="2021-06-29T20:34:55"/>
    <m/>
    <m/>
    <b v="0"/>
    <x v="0"/>
    <m/>
    <m/>
    <m/>
    <m/>
    <x v="0"/>
    <n v="0"/>
    <n v="0"/>
  </r>
  <r>
    <s v="001i000001MZMLXAA5"/>
    <b v="0"/>
    <m/>
    <b v="0"/>
    <m/>
    <m/>
    <m/>
    <x v="372"/>
    <b v="1"/>
    <s v="Other"/>
    <m/>
    <s v="003i0000023mxeYAAQ"/>
    <m/>
    <m/>
    <s v="005i0000002Zi8JAAS"/>
    <b v="1"/>
    <d v="2015-03-20T13:26:53"/>
    <m/>
    <b v="0"/>
    <m/>
    <m/>
    <b v="0"/>
    <d v="2015-01-01T00:00:00"/>
    <n v="1"/>
    <n v="2015"/>
    <s v="Omitted"/>
    <s v="Omitted"/>
    <b v="0"/>
    <b v="0"/>
    <m/>
    <b v="0"/>
    <b v="1"/>
    <b v="1"/>
    <x v="22"/>
    <b v="0"/>
    <m/>
    <x v="0"/>
    <m/>
    <s v="0055A00000BclF5QAJ"/>
    <d v="2021-04-11T20:28:47"/>
    <m/>
    <d v="2020-01-06T18:18:40"/>
    <m/>
    <m/>
    <b v="0"/>
    <m/>
    <m/>
    <s v="Website"/>
    <m/>
    <m/>
    <m/>
    <m/>
    <m/>
    <x v="2246"/>
    <x v="0"/>
    <b v="0"/>
    <m/>
    <m/>
    <m/>
    <s v="00531000007Es7rAAC"/>
    <m/>
    <m/>
    <m/>
    <s v="003i0000023mxeYAAQ"/>
    <m/>
    <m/>
    <m/>
    <m/>
    <s v="0125A000001NaBLQA0"/>
    <b v="0"/>
    <m/>
    <b v="0"/>
    <m/>
    <m/>
    <x v="0"/>
    <b v="0"/>
    <d v="2021-06-29T20:34:55"/>
    <m/>
    <m/>
    <b v="0"/>
    <x v="0"/>
    <m/>
    <m/>
    <m/>
    <m/>
    <x v="0"/>
    <n v="0"/>
    <n v="0"/>
  </r>
  <r>
    <s v="001i000001MZMMGAA5"/>
    <b v="0"/>
    <m/>
    <b v="0"/>
    <m/>
    <m/>
    <m/>
    <x v="372"/>
    <b v="1"/>
    <s v="Other"/>
    <m/>
    <s v="003i0000023mxfbAAA"/>
    <m/>
    <m/>
    <s v="005i0000002Zi8JAAS"/>
    <b v="1"/>
    <d v="2015-03-20T13:27:56"/>
    <m/>
    <b v="0"/>
    <m/>
    <m/>
    <b v="0"/>
    <d v="2015-01-01T00:00:00"/>
    <n v="1"/>
    <n v="2015"/>
    <s v="Omitted"/>
    <s v="Omitted"/>
    <b v="0"/>
    <b v="0"/>
    <m/>
    <b v="0"/>
    <b v="1"/>
    <b v="1"/>
    <x v="22"/>
    <b v="0"/>
    <m/>
    <x v="0"/>
    <m/>
    <s v="0055A00000BclF5QAJ"/>
    <d v="2021-04-11T20:28:47"/>
    <m/>
    <d v="2020-01-06T18:18:40"/>
    <m/>
    <m/>
    <b v="0"/>
    <m/>
    <m/>
    <s v="Website"/>
    <m/>
    <m/>
    <m/>
    <m/>
    <m/>
    <x v="2247"/>
    <x v="0"/>
    <b v="0"/>
    <m/>
    <m/>
    <m/>
    <s v="00531000007Es7rAAC"/>
    <m/>
    <m/>
    <m/>
    <s v="003i0000023mxfbAAA"/>
    <m/>
    <m/>
    <m/>
    <m/>
    <s v="0125A000001NaBLQA0"/>
    <b v="0"/>
    <m/>
    <b v="0"/>
    <m/>
    <m/>
    <x v="0"/>
    <b v="0"/>
    <d v="2021-06-29T20:34:55"/>
    <m/>
    <m/>
    <b v="0"/>
    <x v="0"/>
    <m/>
    <m/>
    <m/>
    <m/>
    <x v="0"/>
    <n v="0"/>
    <n v="0"/>
  </r>
  <r>
    <s v="001i000001MZMM1AAP"/>
    <b v="0"/>
    <m/>
    <b v="0"/>
    <m/>
    <m/>
    <m/>
    <x v="21"/>
    <b v="1"/>
    <m/>
    <m/>
    <s v="003i0000023mxfCAAQ"/>
    <m/>
    <m/>
    <s v="005i0000002Zi8JAAS"/>
    <b v="1"/>
    <d v="2015-03-20T13:27:18"/>
    <m/>
    <b v="0"/>
    <m/>
    <m/>
    <b v="0"/>
    <d v="2017-03-01T00:00:00"/>
    <n v="3"/>
    <n v="2017"/>
    <s v="Omitted"/>
    <s v="Omitted"/>
    <b v="0"/>
    <b v="0"/>
    <m/>
    <b v="0"/>
    <b v="1"/>
    <b v="1"/>
    <x v="20"/>
    <b v="0"/>
    <m/>
    <x v="0"/>
    <m/>
    <s v="00531000007MUoEAAW"/>
    <d v="2021-02-23T18:15:43"/>
    <m/>
    <d v="2020-01-06T18:18:40"/>
    <m/>
    <m/>
    <b v="0"/>
    <m/>
    <s v="Explosives"/>
    <s v="Website"/>
    <m/>
    <m/>
    <m/>
    <m/>
    <m/>
    <x v="2248"/>
    <x v="0"/>
    <b v="0"/>
    <m/>
    <m/>
    <m/>
    <s v="005i0000000fNkyAAE"/>
    <m/>
    <m/>
    <m/>
    <s v="003i0000023mxfCAAQ"/>
    <m/>
    <m/>
    <m/>
    <m/>
    <s v="0125A000001NaBLQA0"/>
    <b v="0"/>
    <m/>
    <b v="0"/>
    <m/>
    <m/>
    <x v="0"/>
    <b v="0"/>
    <d v="2021-06-29T20:34:55"/>
    <m/>
    <m/>
    <b v="0"/>
    <x v="0"/>
    <m/>
    <m/>
    <n v="70000"/>
    <m/>
    <x v="2"/>
    <n v="0"/>
    <n v="0"/>
  </r>
  <r>
    <s v="0015A00002JM1sYQAT"/>
    <b v="0"/>
    <m/>
    <b v="0"/>
    <s v="7015A000001eOQWQA2"/>
    <m/>
    <m/>
    <x v="377"/>
    <b v="1"/>
    <s v="Duplicate opportunity"/>
    <m/>
    <s v="0035A00003dZb96QAC"/>
    <m/>
    <m/>
    <s v="0055A000008iLoOQAU"/>
    <b v="0"/>
    <d v="2021-01-12T15:18:27"/>
    <m/>
    <b v="0"/>
    <m/>
    <m/>
    <b v="0"/>
    <d v="2021-01-01T00:00:00"/>
    <n v="1"/>
    <n v="2021"/>
    <s v="Omitted"/>
    <s v="Omitted"/>
    <b v="0"/>
    <b v="0"/>
    <m/>
    <b v="1"/>
    <b v="0"/>
    <b v="0"/>
    <x v="15"/>
    <b v="0"/>
    <m/>
    <x v="0"/>
    <d v="2021-01-12T00:00:00"/>
    <s v="0055A00000BclF5QAJ"/>
    <d v="2021-04-10T23:01:03"/>
    <m/>
    <d v="2021-03-12T00:28:48"/>
    <m/>
    <m/>
    <b v="0"/>
    <m/>
    <m/>
    <s v="Google Natural Search"/>
    <m/>
    <m/>
    <m/>
    <m/>
    <m/>
    <x v="2249"/>
    <x v="0"/>
    <b v="0"/>
    <m/>
    <m/>
    <m/>
    <s v="0055A000008iLoOQAU"/>
    <s v="01s5A000005xBspQAE"/>
    <m/>
    <m/>
    <s v="0035A00003dZb96QAC"/>
    <s v="Consumables"/>
    <s v="Rebel"/>
    <m/>
    <m/>
    <s v="0125A000001ESVfQAO"/>
    <b v="0"/>
    <m/>
    <b v="0"/>
    <m/>
    <m/>
    <x v="0"/>
    <b v="0"/>
    <d v="2021-06-29T20:34:55"/>
    <s v="0055A000008iLmcQAE"/>
    <m/>
    <b v="0"/>
    <x v="0"/>
    <m/>
    <m/>
    <n v="4000"/>
    <m/>
    <x v="2"/>
    <n v="0"/>
    <n v="0"/>
  </r>
  <r>
    <s v="0015A00002HdYs8QAF"/>
    <b v="0"/>
    <m/>
    <b v="0"/>
    <s v="7015A000001eOwwQAE"/>
    <m/>
    <m/>
    <x v="378"/>
    <b v="1"/>
    <s v="Duplicate opportunity"/>
    <m/>
    <s v="0035A00003cbNvNQAU"/>
    <m/>
    <m/>
    <s v="0055A000008iLoOQAU"/>
    <b v="0"/>
    <d v="2021-01-26T19:04:16"/>
    <m/>
    <b v="0"/>
    <m/>
    <m/>
    <b v="0"/>
    <d v="2021-01-01T00:00:00"/>
    <n v="1"/>
    <n v="2021"/>
    <s v="Omitted"/>
    <s v="Omitted"/>
    <b v="0"/>
    <b v="0"/>
    <m/>
    <b v="1"/>
    <b v="0"/>
    <b v="0"/>
    <x v="15"/>
    <b v="0"/>
    <m/>
    <x v="0"/>
    <d v="2021-02-25T00:00:00"/>
    <s v="0055A00000BclF5QAJ"/>
    <d v="2021-04-10T23:01:03"/>
    <m/>
    <d v="2021-03-11T15:31:55"/>
    <m/>
    <m/>
    <b v="0"/>
    <m/>
    <m/>
    <s v="Website"/>
    <m/>
    <m/>
    <m/>
    <m/>
    <m/>
    <x v="2250"/>
    <x v="0"/>
    <b v="0"/>
    <m/>
    <m/>
    <m/>
    <s v="0055A000008iLoOQAU"/>
    <s v="01s5A000005xBspQAE"/>
    <m/>
    <m/>
    <s v="0035A00003cbNvNQAU"/>
    <s v="Consumables"/>
    <s v="Rebel"/>
    <m/>
    <m/>
    <s v="0125A000001ESVfQAO"/>
    <b v="0"/>
    <m/>
    <b v="0"/>
    <m/>
    <m/>
    <x v="0"/>
    <b v="0"/>
    <d v="2021-06-29T20:34:55"/>
    <s v="0055A000008iLmcQAE"/>
    <m/>
    <b v="0"/>
    <x v="0"/>
    <m/>
    <m/>
    <n v="22800"/>
    <m/>
    <x v="2"/>
    <n v="0"/>
    <n v="0"/>
  </r>
  <r>
    <s v="0013100001jb0YLAAY"/>
    <b v="0"/>
    <m/>
    <b v="0"/>
    <s v="7015A000001zKfkQAE"/>
    <m/>
    <m/>
    <x v="378"/>
    <b v="1"/>
    <s v="Other"/>
    <m/>
    <s v="0035A00003VyJdFQAV"/>
    <m/>
    <m/>
    <s v="0055A000008iLoOQAU"/>
    <b v="0"/>
    <d v="2020-09-29T20:34:17"/>
    <m/>
    <b v="0"/>
    <m/>
    <m/>
    <b v="0"/>
    <d v="2021-01-01T00:00:00"/>
    <n v="1"/>
    <n v="2021"/>
    <s v="Omitted"/>
    <s v="Omitted"/>
    <b v="0"/>
    <b v="0"/>
    <m/>
    <b v="1"/>
    <b v="0"/>
    <b v="0"/>
    <x v="15"/>
    <b v="0"/>
    <m/>
    <x v="0"/>
    <d v="2021-03-12T00:00:00"/>
    <s v="0055A00000BclF5QAJ"/>
    <d v="2021-04-11T20:28:47"/>
    <m/>
    <d v="2021-03-15T15:21:03"/>
    <m/>
    <m/>
    <b v="0"/>
    <m/>
    <m/>
    <s v="Field Sales"/>
    <m/>
    <m/>
    <m/>
    <m/>
    <m/>
    <x v="2251"/>
    <x v="0"/>
    <b v="0"/>
    <m/>
    <m/>
    <m/>
    <s v="0055A000008iLoOQAU"/>
    <s v="01s5A000005x0sjQAA"/>
    <m/>
    <m/>
    <s v="0035A00003VyJdFQAV"/>
    <s v="Service"/>
    <s v="Rebel"/>
    <m/>
    <m/>
    <s v="0125A000001ESVfQAO"/>
    <b v="0"/>
    <m/>
    <b v="0"/>
    <m/>
    <m/>
    <x v="0"/>
    <b v="0"/>
    <d v="2021-06-29T20:34:55"/>
    <s v="0055A000008iLmcQAE"/>
    <m/>
    <b v="0"/>
    <x v="0"/>
    <m/>
    <m/>
    <n v="19200"/>
    <m/>
    <x v="2"/>
    <n v="0"/>
    <n v="0"/>
  </r>
  <r>
    <s v="0015A00002JM1sYQAT"/>
    <b v="0"/>
    <m/>
    <b v="0"/>
    <m/>
    <m/>
    <m/>
    <x v="340"/>
    <b v="1"/>
    <s v="Duplicate opportunity"/>
    <m/>
    <m/>
    <m/>
    <m/>
    <s v="0055A000008zqzaQAA"/>
    <b v="0"/>
    <d v="2020-03-10T14:21:10"/>
    <m/>
    <b v="0"/>
    <m/>
    <m/>
    <b v="0"/>
    <d v="2020-01-01T00:00:00"/>
    <n v="1"/>
    <n v="2020"/>
    <s v="Omitted"/>
    <s v="Omitted"/>
    <b v="0"/>
    <b v="0"/>
    <m/>
    <b v="1"/>
    <b v="0"/>
    <b v="0"/>
    <x v="15"/>
    <b v="0"/>
    <m/>
    <x v="0"/>
    <d v="2020-03-16T00:00:00"/>
    <s v="0055A00000BclF5QAJ"/>
    <d v="2021-04-10T23:01:03"/>
    <m/>
    <d v="2020-03-19T13:07:40"/>
    <m/>
    <m/>
    <b v="0"/>
    <m/>
    <m/>
    <s v="Referral"/>
    <m/>
    <m/>
    <m/>
    <m/>
    <m/>
    <x v="2252"/>
    <x v="0"/>
    <b v="0"/>
    <m/>
    <m/>
    <m/>
    <s v="0055A000008zqzaQAA"/>
    <s v="01s5A000005x0sjQAA"/>
    <m/>
    <m/>
    <s v="0035A00003dZb96QAC"/>
    <s v="System"/>
    <s v="Rebel"/>
    <m/>
    <m/>
    <s v="0125A000001ESVfQAO"/>
    <b v="0"/>
    <m/>
    <b v="0"/>
    <m/>
    <m/>
    <x v="0"/>
    <b v="0"/>
    <d v="2021-06-29T20:34:55"/>
    <s v="0055A00000BctN2QAJ"/>
    <m/>
    <b v="0"/>
    <x v="0"/>
    <m/>
    <m/>
    <n v="140000"/>
    <m/>
    <x v="2"/>
    <n v="0"/>
    <n v="0"/>
  </r>
  <r>
    <s v="0015A00002FUMkzQAH"/>
    <b v="0"/>
    <m/>
    <b v="0"/>
    <m/>
    <m/>
    <m/>
    <x v="276"/>
    <b v="1"/>
    <s v="Duplicate opportunity"/>
    <m/>
    <s v="0035A00003GHmQoQAL"/>
    <m/>
    <m/>
    <s v="0055A00000BNXCfQAP"/>
    <b v="0"/>
    <d v="2019-12-05T15:29:32"/>
    <m/>
    <b v="0"/>
    <m/>
    <m/>
    <b v="0"/>
    <d v="2020-01-01T00:00:00"/>
    <n v="1"/>
    <n v="2020"/>
    <s v="Omitted"/>
    <s v="Omitted"/>
    <b v="0"/>
    <b v="0"/>
    <m/>
    <b v="1"/>
    <b v="0"/>
    <b v="0"/>
    <x v="26"/>
    <b v="0"/>
    <m/>
    <x v="0"/>
    <d v="2019-12-05T00:00:00"/>
    <s v="0055A00000BclF5QAJ"/>
    <d v="2021-04-11T20:10:42"/>
    <m/>
    <d v="2019-12-09T19:57:20"/>
    <m/>
    <m/>
    <b v="0"/>
    <m/>
    <m/>
    <s v="Sales Seminar"/>
    <m/>
    <m/>
    <m/>
    <m/>
    <m/>
    <x v="2253"/>
    <x v="0"/>
    <b v="0"/>
    <m/>
    <m/>
    <m/>
    <s v="0055A00000BNXCfQAP"/>
    <s v="01s5A000005z9ixQAA"/>
    <m/>
    <m/>
    <s v="0035A00003GHmQoQAL"/>
    <s v="System"/>
    <s v="Rebel"/>
    <m/>
    <s v="0Q05A000001e5mpSAA"/>
    <s v="0125A000001ESVfQAO"/>
    <b v="0"/>
    <m/>
    <b v="0"/>
    <m/>
    <m/>
    <x v="0"/>
    <b v="0"/>
    <d v="2021-06-29T20:34:55"/>
    <s v="0055A00000BctN7QAJ"/>
    <m/>
    <b v="0"/>
    <x v="0"/>
    <m/>
    <m/>
    <n v="119000"/>
    <m/>
    <x v="2"/>
    <n v="0"/>
    <n v="0"/>
  </r>
  <r>
    <s v="0015A000020xFjcQAE"/>
    <b v="0"/>
    <m/>
    <b v="0"/>
    <m/>
    <m/>
    <m/>
    <x v="379"/>
    <b v="1"/>
    <s v="Other"/>
    <m/>
    <m/>
    <m/>
    <m/>
    <s v="0055A000008iLoOQAU"/>
    <b v="0"/>
    <d v="2020-02-27T18:55:20"/>
    <m/>
    <b v="0"/>
    <m/>
    <m/>
    <b v="0"/>
    <d v="2020-01-01T00:00:00"/>
    <n v="1"/>
    <n v="2020"/>
    <s v="Omitted"/>
    <s v="Omitted"/>
    <b v="0"/>
    <b v="0"/>
    <m/>
    <b v="1"/>
    <b v="0"/>
    <b v="0"/>
    <x v="26"/>
    <b v="0"/>
    <m/>
    <x v="0"/>
    <m/>
    <s v="0055A00000BclF5QAJ"/>
    <d v="2021-04-11T20:33:11"/>
    <m/>
    <d v="2020-02-27T19:29:57"/>
    <m/>
    <m/>
    <b v="0"/>
    <m/>
    <m/>
    <s v="Field Sales"/>
    <m/>
    <m/>
    <m/>
    <m/>
    <m/>
    <x v="2254"/>
    <x v="0"/>
    <b v="0"/>
    <m/>
    <m/>
    <m/>
    <s v="0055A000008iLoOQAU"/>
    <s v="01s5A000005x0sjQAA"/>
    <m/>
    <m/>
    <s v="0035A00003GHmQoQAL"/>
    <s v="System"/>
    <s v="Rebel"/>
    <m/>
    <m/>
    <s v="0125A000001ESVfQAO"/>
    <b v="0"/>
    <m/>
    <b v="0"/>
    <m/>
    <m/>
    <x v="0"/>
    <b v="0"/>
    <d v="2021-06-29T20:34:55"/>
    <m/>
    <m/>
    <b v="0"/>
    <x v="0"/>
    <m/>
    <m/>
    <n v="139450"/>
    <m/>
    <x v="2"/>
    <n v="0"/>
    <n v="0"/>
  </r>
  <r>
    <s v="0015A00002Ir6RIQAZ"/>
    <b v="0"/>
    <m/>
    <b v="0"/>
    <m/>
    <m/>
    <m/>
    <x v="340"/>
    <b v="1"/>
    <s v="Duplicate opportunity"/>
    <m/>
    <m/>
    <m/>
    <m/>
    <s v="0055A00000BNXCfQAP"/>
    <b v="0"/>
    <d v="2020-03-05T22:49:08"/>
    <m/>
    <b v="0"/>
    <m/>
    <m/>
    <b v="0"/>
    <d v="2020-01-01T00:00:00"/>
    <n v="1"/>
    <n v="2020"/>
    <s v="Omitted"/>
    <s v="Omitted"/>
    <b v="0"/>
    <b v="0"/>
    <m/>
    <b v="1"/>
    <b v="0"/>
    <b v="0"/>
    <x v="15"/>
    <b v="0"/>
    <m/>
    <x v="0"/>
    <m/>
    <s v="0055A00000BclF5QAJ"/>
    <d v="2021-04-10T23:01:03"/>
    <m/>
    <d v="2020-03-16T12:00:23"/>
    <m/>
    <m/>
    <b v="0"/>
    <m/>
    <m/>
    <s v="Website"/>
    <m/>
    <m/>
    <m/>
    <m/>
    <m/>
    <x v="2255"/>
    <x v="0"/>
    <b v="0"/>
    <m/>
    <m/>
    <m/>
    <s v="0055A00000BNXCfQAP"/>
    <s v="01s5A000005x0sjQAA"/>
    <s v="Other"/>
    <m/>
    <s v="0035A00003dY3HpQAK"/>
    <s v="Training"/>
    <s v="Rebel"/>
    <m/>
    <m/>
    <s v="0125A000001ESVfQAO"/>
    <b v="0"/>
    <m/>
    <b v="0"/>
    <m/>
    <m/>
    <x v="0"/>
    <b v="0"/>
    <d v="2021-06-29T20:34:55"/>
    <s v="0055A00000BctN7QAJ"/>
    <m/>
    <b v="0"/>
    <x v="0"/>
    <m/>
    <m/>
    <n v="6250"/>
    <m/>
    <x v="2"/>
    <n v="0"/>
    <n v="0"/>
  </r>
  <r>
    <s v="0013100001p4QUfAAM"/>
    <b v="0"/>
    <m/>
    <b v="0"/>
    <m/>
    <m/>
    <m/>
    <x v="340"/>
    <b v="1"/>
    <s v="Duplicate opportunity"/>
    <m/>
    <m/>
    <m/>
    <m/>
    <s v="0055A00000BNXCfQAP"/>
    <b v="0"/>
    <d v="2020-03-06T17:29:53"/>
    <m/>
    <b v="0"/>
    <m/>
    <m/>
    <b v="0"/>
    <d v="2020-01-01T00:00:00"/>
    <n v="1"/>
    <n v="2020"/>
    <s v="Omitted"/>
    <s v="Omitted"/>
    <b v="0"/>
    <b v="0"/>
    <m/>
    <b v="1"/>
    <b v="0"/>
    <b v="0"/>
    <x v="15"/>
    <b v="0"/>
    <m/>
    <x v="0"/>
    <m/>
    <s v="0055A00000BclF5QAJ"/>
    <d v="2021-04-10T23:01:03"/>
    <m/>
    <d v="2020-03-16T11:59:12"/>
    <m/>
    <m/>
    <b v="0"/>
    <m/>
    <m/>
    <s v="Website"/>
    <m/>
    <m/>
    <m/>
    <m/>
    <m/>
    <x v="2256"/>
    <x v="0"/>
    <b v="0"/>
    <m/>
    <m/>
    <m/>
    <s v="0055A00000BNXCfQAP"/>
    <s v="01s5A000005x0sjQAA"/>
    <s v="Biotherapeutics"/>
    <m/>
    <s v="0035A00003aY0pvQAC"/>
    <s v="Training"/>
    <s v="Rebel"/>
    <m/>
    <m/>
    <s v="0125A000001ESVfQAO"/>
    <b v="0"/>
    <m/>
    <b v="0"/>
    <m/>
    <m/>
    <x v="0"/>
    <b v="0"/>
    <d v="2021-06-29T20:34:55"/>
    <s v="0055A00000BctN7QAJ"/>
    <m/>
    <b v="0"/>
    <x v="0"/>
    <m/>
    <m/>
    <n v="4000"/>
    <m/>
    <x v="2"/>
    <n v="0"/>
    <n v="0"/>
  </r>
  <r>
    <s v="0013100001qvZsSAAU"/>
    <b v="0"/>
    <m/>
    <b v="0"/>
    <m/>
    <m/>
    <m/>
    <x v="380"/>
    <b v="1"/>
    <s v="Lost or No Budget"/>
    <m/>
    <s v="0035A00003cdcuuQAA"/>
    <m/>
    <m/>
    <s v="0055A00000BNXCfQAP"/>
    <b v="0"/>
    <d v="2020-02-25T23:04:49"/>
    <m/>
    <b v="0"/>
    <m/>
    <m/>
    <b v="0"/>
    <d v="2020-01-01T00:00:00"/>
    <n v="1"/>
    <n v="2020"/>
    <s v="Omitted"/>
    <s v="Omitted"/>
    <b v="0"/>
    <b v="0"/>
    <m/>
    <b v="1"/>
    <b v="0"/>
    <b v="0"/>
    <x v="26"/>
    <b v="0"/>
    <m/>
    <x v="0"/>
    <m/>
    <s v="0055A00000BclF5QAJ"/>
    <d v="2021-04-10T23:01:03"/>
    <m/>
    <d v="2020-02-28T21:59:11"/>
    <m/>
    <m/>
    <b v="0"/>
    <m/>
    <m/>
    <s v="Referral"/>
    <m/>
    <m/>
    <m/>
    <m/>
    <m/>
    <x v="2257"/>
    <x v="0"/>
    <b v="0"/>
    <m/>
    <m/>
    <m/>
    <s v="0055A00000BNXCfQAP"/>
    <s v="01s5A000005x0sjQAA"/>
    <m/>
    <m/>
    <s v="0035A00003cdcuuQAA"/>
    <s v="Training"/>
    <s v="Rebel"/>
    <m/>
    <m/>
    <s v="0125A000001ESVfQAO"/>
    <b v="0"/>
    <m/>
    <b v="0"/>
    <m/>
    <m/>
    <x v="0"/>
    <b v="0"/>
    <d v="2021-06-29T20:34:55"/>
    <s v="0055A00000BctN7QAJ"/>
    <m/>
    <b v="0"/>
    <x v="0"/>
    <m/>
    <m/>
    <n v="6250"/>
    <m/>
    <x v="2"/>
    <n v="0"/>
    <n v="0"/>
  </r>
  <r>
    <s v="0013100001pvI1QAAU"/>
    <b v="0"/>
    <m/>
    <b v="0"/>
    <m/>
    <m/>
    <m/>
    <x v="125"/>
    <b v="1"/>
    <s v="Non Responsive"/>
    <m/>
    <s v="0035A00003CdmaXQAR"/>
    <m/>
    <m/>
    <s v="00531000007KAu8AAG"/>
    <b v="0"/>
    <d v="2017-06-22T20:21:25"/>
    <m/>
    <b v="0"/>
    <m/>
    <m/>
    <b v="0"/>
    <d v="2018-01-01T00:00:00"/>
    <n v="1"/>
    <n v="2018"/>
    <s v="Omitted"/>
    <s v="Omitted"/>
    <b v="0"/>
    <b v="0"/>
    <m/>
    <b v="1"/>
    <b v="0"/>
    <b v="0"/>
    <x v="17"/>
    <b v="0"/>
    <m/>
    <x v="0"/>
    <m/>
    <s v="0055A00000BclF5QAJ"/>
    <d v="2021-04-10T23:01:03"/>
    <m/>
    <d v="2018-03-15T17:50:52"/>
    <m/>
    <m/>
    <b v="0"/>
    <m/>
    <s v="Biotherapeutics;Metabolomics"/>
    <s v="Referral"/>
    <m/>
    <m/>
    <m/>
    <m/>
    <m/>
    <x v="2258"/>
    <x v="0"/>
    <b v="0"/>
    <m/>
    <m/>
    <m/>
    <s v="0055A000008iLoJQAU"/>
    <s v="01s31000003qafeAAA"/>
    <s v="Proteomics"/>
    <m/>
    <m/>
    <m/>
    <s v="ZipChip"/>
    <m/>
    <m/>
    <s v="0125A000001ESVfQAO"/>
    <b v="0"/>
    <m/>
    <b v="0"/>
    <m/>
    <m/>
    <x v="0"/>
    <b v="0"/>
    <d v="2021-06-29T20:34:54"/>
    <m/>
    <m/>
    <b v="0"/>
    <x v="0"/>
    <m/>
    <m/>
    <n v="57394"/>
    <m/>
    <x v="2"/>
    <n v="0"/>
    <n v="0"/>
  </r>
  <r>
    <s v="0013100001jbB3pAAE"/>
    <b v="0"/>
    <m/>
    <b v="0"/>
    <s v="70131000001YBOWAA4"/>
    <m/>
    <m/>
    <x v="119"/>
    <b v="1"/>
    <s v="Other"/>
    <m/>
    <s v="0033100003AEqDVAA1"/>
    <m/>
    <m/>
    <s v="00531000007KAu8AAG"/>
    <b v="0"/>
    <d v="2017-10-09T18:13:06"/>
    <m/>
    <b v="0"/>
    <m/>
    <m/>
    <b v="0"/>
    <d v="2018-01-01T00:00:00"/>
    <n v="1"/>
    <n v="2018"/>
    <s v="Omitted"/>
    <s v="Omitted"/>
    <b v="0"/>
    <b v="0"/>
    <m/>
    <b v="1"/>
    <b v="0"/>
    <b v="0"/>
    <x v="17"/>
    <b v="0"/>
    <m/>
    <x v="0"/>
    <m/>
    <s v="0055A00000BclF5QAJ"/>
    <d v="2021-04-11T20:33:11"/>
    <m/>
    <d v="2018-03-15T18:08:51"/>
    <m/>
    <m/>
    <b v="0"/>
    <m/>
    <s v="Cell Lysates"/>
    <s v="Trade Show"/>
    <m/>
    <m/>
    <m/>
    <m/>
    <m/>
    <x v="2259"/>
    <x v="0"/>
    <b v="0"/>
    <m/>
    <m/>
    <m/>
    <s v="0055A000008iLoJQAU"/>
    <s v="01s31000003qafeAAA"/>
    <s v="Metabolomics"/>
    <m/>
    <m/>
    <m/>
    <s v="ZipChip"/>
    <m/>
    <m/>
    <s v="0125A000001ESVfQAO"/>
    <b v="0"/>
    <m/>
    <b v="0"/>
    <m/>
    <m/>
    <x v="0"/>
    <b v="0"/>
    <d v="2021-06-29T20:34:54"/>
    <m/>
    <m/>
    <b v="0"/>
    <x v="0"/>
    <m/>
    <m/>
    <n v="61450"/>
    <m/>
    <x v="2"/>
    <n v="0"/>
    <n v="0"/>
  </r>
  <r>
    <s v="0013100001qvZsSAAU"/>
    <b v="0"/>
    <m/>
    <b v="0"/>
    <m/>
    <m/>
    <m/>
    <x v="67"/>
    <b v="1"/>
    <s v="Duplicate opportunity"/>
    <m/>
    <s v="0035A00003CdwojQAB"/>
    <m/>
    <m/>
    <s v="00531000008FRNUAA4"/>
    <b v="0"/>
    <d v="2017-08-21T13:00:51"/>
    <m/>
    <b v="0"/>
    <m/>
    <m/>
    <b v="0"/>
    <d v="2018-01-01T00:00:00"/>
    <n v="1"/>
    <n v="2018"/>
    <s v="Omitted"/>
    <s v="Omitted"/>
    <b v="0"/>
    <b v="0"/>
    <m/>
    <b v="1"/>
    <b v="0"/>
    <b v="0"/>
    <x v="15"/>
    <b v="0"/>
    <m/>
    <x v="0"/>
    <m/>
    <s v="0055A00000BclF5QAJ"/>
    <d v="2021-04-11T20:03:09"/>
    <m/>
    <d v="2018-03-16T17:36:43"/>
    <m/>
    <m/>
    <b v="0"/>
    <m/>
    <s v="Biotherapeutics"/>
    <s v="Other"/>
    <m/>
    <m/>
    <m/>
    <m/>
    <m/>
    <x v="2260"/>
    <x v="0"/>
    <b v="0"/>
    <m/>
    <m/>
    <m/>
    <s v="0055A000008iLoJQAU"/>
    <s v="01s31000003qafeAAA"/>
    <s v="Biotherapeutics"/>
    <m/>
    <m/>
    <s v="Consumables"/>
    <s v="ZipChip"/>
    <m/>
    <m/>
    <s v="0125A000001ESVfQAO"/>
    <b v="0"/>
    <m/>
    <b v="0"/>
    <m/>
    <m/>
    <x v="0"/>
    <b v="0"/>
    <d v="2021-06-29T20:34:54"/>
    <m/>
    <m/>
    <b v="0"/>
    <x v="0"/>
    <m/>
    <m/>
    <n v="3350"/>
    <m/>
    <x v="2"/>
    <n v="0"/>
    <n v="0"/>
  </r>
  <r>
    <s v="0013100001jb0YLAAY"/>
    <b v="0"/>
    <m/>
    <b v="0"/>
    <m/>
    <m/>
    <m/>
    <x v="140"/>
    <b v="1"/>
    <s v="Duplicate opportunity"/>
    <m/>
    <s v="0035A00003cb4Z7QAI"/>
    <m/>
    <m/>
    <s v="0055A000008iLoOQAU"/>
    <b v="0"/>
    <d v="2020-02-14T14:28:54"/>
    <m/>
    <b v="0"/>
    <m/>
    <m/>
    <b v="0"/>
    <d v="2020-01-01T00:00:00"/>
    <n v="1"/>
    <n v="2020"/>
    <s v="Omitted"/>
    <s v="Omitted"/>
    <b v="0"/>
    <b v="0"/>
    <m/>
    <b v="1"/>
    <b v="0"/>
    <b v="0"/>
    <x v="26"/>
    <b v="0"/>
    <m/>
    <x v="0"/>
    <d v="2020-02-14T00:00:00"/>
    <s v="0055A00000BclF5QAJ"/>
    <d v="2021-04-10T23:01:03"/>
    <m/>
    <d v="2020-03-02T20:38:51"/>
    <m/>
    <m/>
    <b v="0"/>
    <m/>
    <m/>
    <s v="Website"/>
    <m/>
    <m/>
    <m/>
    <m/>
    <m/>
    <x v="2261"/>
    <x v="0"/>
    <b v="0"/>
    <m/>
    <m/>
    <m/>
    <s v="0055A000008iLoOQAU"/>
    <s v="01s5A000005x0sjQAA"/>
    <m/>
    <m/>
    <s v="0035A00003cb4Z7QAI"/>
    <s v="Consumables"/>
    <s v="ZipChip"/>
    <m/>
    <m/>
    <s v="0125A000001ESVfQAO"/>
    <b v="0"/>
    <m/>
    <b v="0"/>
    <m/>
    <m/>
    <x v="0"/>
    <b v="0"/>
    <d v="2021-06-29T20:34:55"/>
    <m/>
    <m/>
    <b v="0"/>
    <x v="0"/>
    <m/>
    <m/>
    <n v="8785"/>
    <m/>
    <x v="2"/>
    <n v="0"/>
    <n v="0"/>
  </r>
  <r>
    <s v="0013100001fqypQAAQ"/>
    <b v="0"/>
    <m/>
    <b v="0"/>
    <s v="7015A000001eOmmQAE"/>
    <m/>
    <m/>
    <x v="381"/>
    <b v="1"/>
    <s v="Duplicate opportunity"/>
    <m/>
    <m/>
    <m/>
    <m/>
    <s v="0055A000008iLoOQAU"/>
    <b v="0"/>
    <d v="2021-02-04T17:54:19"/>
    <m/>
    <b v="0"/>
    <m/>
    <m/>
    <b v="0"/>
    <d v="2021-01-01T00:00:00"/>
    <n v="1"/>
    <n v="2021"/>
    <s v="Omitted"/>
    <s v="Omitted"/>
    <b v="0"/>
    <b v="0"/>
    <m/>
    <b v="1"/>
    <b v="0"/>
    <b v="0"/>
    <x v="15"/>
    <b v="0"/>
    <m/>
    <x v="0"/>
    <d v="2021-02-11T00:00:00"/>
    <s v="0055A00000BclF5QAJ"/>
    <d v="2021-04-10T23:01:03"/>
    <m/>
    <d v="2021-02-11T14:30:40"/>
    <m/>
    <m/>
    <b v="0"/>
    <m/>
    <m/>
    <s v="Other"/>
    <m/>
    <m/>
    <m/>
    <m/>
    <m/>
    <x v="2262"/>
    <x v="0"/>
    <b v="0"/>
    <m/>
    <m/>
    <m/>
    <s v="0055A000008iLoOQAU"/>
    <s v="01s5A000005xBspQAE"/>
    <m/>
    <m/>
    <s v="0033100002vk42VAAQ"/>
    <s v="Consumables"/>
    <s v="ZipChip"/>
    <m/>
    <m/>
    <s v="0125A000001ESVfQAO"/>
    <b v="0"/>
    <m/>
    <b v="0"/>
    <m/>
    <m/>
    <x v="0"/>
    <b v="0"/>
    <d v="2021-06-29T20:34:55"/>
    <m/>
    <m/>
    <b v="0"/>
    <x v="0"/>
    <m/>
    <m/>
    <n v="5970"/>
    <m/>
    <x v="2"/>
    <n v="0"/>
    <n v="0"/>
  </r>
  <r>
    <s v="0015A00002OI9CbQAL"/>
    <b v="0"/>
    <m/>
    <b v="0"/>
    <m/>
    <m/>
    <m/>
    <x v="382"/>
    <b v="1"/>
    <s v="Duplicate opportunity"/>
    <m/>
    <s v="0035A00003hm0QQQAY"/>
    <m/>
    <m/>
    <s v="0055A000008iLoOQAU"/>
    <b v="0"/>
    <d v="2021-02-05T16:15:51"/>
    <m/>
    <b v="0"/>
    <m/>
    <m/>
    <b v="0"/>
    <d v="2021-01-01T00:00:00"/>
    <n v="1"/>
    <n v="2021"/>
    <s v="Omitted"/>
    <s v="Omitted"/>
    <b v="0"/>
    <b v="0"/>
    <m/>
    <b v="1"/>
    <b v="0"/>
    <b v="0"/>
    <x v="17"/>
    <b v="0"/>
    <m/>
    <x v="0"/>
    <m/>
    <s v="0055A00000BclF5QAJ"/>
    <d v="2021-04-11T20:07:09"/>
    <m/>
    <d v="2021-02-08T21:14:40"/>
    <m/>
    <m/>
    <b v="0"/>
    <m/>
    <m/>
    <s v="Field Sales"/>
    <m/>
    <m/>
    <m/>
    <m/>
    <m/>
    <x v="2263"/>
    <x v="0"/>
    <b v="0"/>
    <m/>
    <m/>
    <m/>
    <s v="0055A000008iLoOQAU"/>
    <s v="01s5A000005xBspQAE"/>
    <m/>
    <m/>
    <s v="0035A00003hm0QQQAY"/>
    <s v="Consumables"/>
    <s v="ZipChip"/>
    <m/>
    <m/>
    <s v="0125A000001ESVfQAO"/>
    <b v="0"/>
    <m/>
    <b v="0"/>
    <m/>
    <m/>
    <x v="0"/>
    <b v="0"/>
    <d v="2021-06-29T20:34:55"/>
    <m/>
    <m/>
    <b v="0"/>
    <x v="0"/>
    <m/>
    <m/>
    <n v="5247"/>
    <m/>
    <x v="2"/>
    <n v="0"/>
    <n v="0"/>
  </r>
  <r>
    <s v="0013100001jbTy1AAE"/>
    <b v="0"/>
    <m/>
    <b v="0"/>
    <s v="7015A000001zMbNQAU"/>
    <m/>
    <m/>
    <x v="377"/>
    <b v="1"/>
    <s v="Price"/>
    <m/>
    <s v="0035A00003QWBvEQAX"/>
    <m/>
    <m/>
    <s v="0055A000008iLoOQAU"/>
    <b v="0"/>
    <d v="2021-01-29T17:38:15"/>
    <m/>
    <b v="0"/>
    <m/>
    <m/>
    <b v="0"/>
    <d v="2021-01-01T00:00:00"/>
    <n v="1"/>
    <n v="2021"/>
    <s v="Omitted"/>
    <s v="Omitted"/>
    <b v="0"/>
    <b v="0"/>
    <m/>
    <b v="1"/>
    <b v="0"/>
    <b v="0"/>
    <x v="15"/>
    <b v="0"/>
    <m/>
    <x v="0"/>
    <m/>
    <s v="0055A00000BclF5QAJ"/>
    <d v="2021-04-10T23:01:03"/>
    <m/>
    <d v="2021-03-12T18:19:44"/>
    <m/>
    <m/>
    <b v="0"/>
    <m/>
    <m/>
    <s v="Eblasts"/>
    <m/>
    <m/>
    <m/>
    <m/>
    <m/>
    <x v="2264"/>
    <x v="0"/>
    <b v="0"/>
    <m/>
    <m/>
    <m/>
    <s v="0055A000008iLoOQAU"/>
    <s v="01s5A000005xBspQAE"/>
    <m/>
    <m/>
    <s v="0035A00003QWBvEQAX"/>
    <s v="Consumables"/>
    <s v="ZipChip"/>
    <m/>
    <m/>
    <s v="0125A000001ESVfQAO"/>
    <b v="0"/>
    <m/>
    <b v="0"/>
    <m/>
    <m/>
    <x v="0"/>
    <b v="0"/>
    <d v="2021-06-29T20:34:55"/>
    <s v="0055A000008iLmcQAE"/>
    <m/>
    <b v="0"/>
    <x v="0"/>
    <m/>
    <m/>
    <n v="14686"/>
    <m/>
    <x v="2"/>
    <n v="0"/>
    <n v="0"/>
  </r>
  <r>
    <s v="0015A00002GnzxiQAB"/>
    <b v="0"/>
    <m/>
    <b v="0"/>
    <m/>
    <m/>
    <m/>
    <x v="383"/>
    <b v="1"/>
    <s v="Other"/>
    <m/>
    <m/>
    <m/>
    <m/>
    <s v="0055A000008zqzaQAA"/>
    <b v="0"/>
    <d v="2019-12-19T11:46:48"/>
    <m/>
    <b v="0"/>
    <m/>
    <m/>
    <b v="0"/>
    <d v="2020-01-01T00:00:00"/>
    <n v="1"/>
    <n v="2020"/>
    <s v="Omitted"/>
    <s v="Omitted"/>
    <b v="0"/>
    <b v="0"/>
    <m/>
    <b v="1"/>
    <b v="0"/>
    <b v="0"/>
    <x v="15"/>
    <b v="0"/>
    <s v="Auto-Si"/>
    <x v="0"/>
    <d v="2020-09-11T00:00:00"/>
    <s v="0055A00000BclF5QAJ"/>
    <d v="2021-04-11T20:33:11"/>
    <m/>
    <d v="2020-02-03T17:13:17"/>
    <m/>
    <m/>
    <b v="0"/>
    <m/>
    <m/>
    <s v="Inside Sales"/>
    <m/>
    <m/>
    <m/>
    <m/>
    <m/>
    <x v="2265"/>
    <x v="0"/>
    <b v="0"/>
    <m/>
    <m/>
    <m/>
    <s v="0055A000008zqzaQAA"/>
    <s v="01s5A000004PlSkQAK"/>
    <s v="Proteomics"/>
    <m/>
    <s v="0035A00003aLadiQAC"/>
    <s v="Consumables"/>
    <s v="ZipChip"/>
    <m/>
    <m/>
    <s v="0125A000001ESVfQAO"/>
    <b v="0"/>
    <m/>
    <b v="0"/>
    <m/>
    <m/>
    <x v="0"/>
    <b v="0"/>
    <d v="2021-06-29T20:34:55"/>
    <s v="0055A00000BctN2QAJ"/>
    <m/>
    <b v="0"/>
    <x v="0"/>
    <m/>
    <m/>
    <n v="4846.05"/>
    <m/>
    <x v="2"/>
    <n v="0"/>
    <n v="0"/>
  </r>
  <r>
    <s v="0013100001fsoNJAAY"/>
    <b v="0"/>
    <m/>
    <b v="0"/>
    <m/>
    <m/>
    <m/>
    <x v="378"/>
    <b v="1"/>
    <s v="Duplicate opportunity"/>
    <m/>
    <s v="00331000030MSA4AAO"/>
    <m/>
    <m/>
    <s v="0055A000008iLoOQAU"/>
    <b v="0"/>
    <d v="2021-03-18T15:03:10"/>
    <m/>
    <b v="0"/>
    <m/>
    <m/>
    <b v="0"/>
    <d v="2021-01-01T00:00:00"/>
    <n v="1"/>
    <n v="2021"/>
    <s v="Omitted"/>
    <s v="Omitted"/>
    <b v="0"/>
    <b v="0"/>
    <m/>
    <b v="1"/>
    <b v="0"/>
    <b v="0"/>
    <x v="15"/>
    <b v="0"/>
    <s v="Auto-Ti"/>
    <x v="0"/>
    <m/>
    <s v="0055A00000BclF5QAJ"/>
    <d v="2021-04-10T23:01:03"/>
    <m/>
    <d v="2021-03-18T16:13:39"/>
    <m/>
    <m/>
    <b v="0"/>
    <m/>
    <m/>
    <s v="Other"/>
    <m/>
    <m/>
    <m/>
    <m/>
    <m/>
    <x v="2266"/>
    <x v="0"/>
    <b v="0"/>
    <m/>
    <m/>
    <m/>
    <s v="0055A000008iLoOQAU"/>
    <s v="01s5A000005xBspQAE"/>
    <m/>
    <m/>
    <s v="00331000030MSA4AAO"/>
    <s v="Consumables"/>
    <s v="ZipChip"/>
    <m/>
    <m/>
    <s v="0125A000001ESVfQAO"/>
    <b v="0"/>
    <m/>
    <b v="0"/>
    <m/>
    <m/>
    <x v="0"/>
    <b v="0"/>
    <d v="2021-06-29T20:34:55"/>
    <s v="0055A000008iLmcQAE"/>
    <m/>
    <b v="0"/>
    <x v="0"/>
    <m/>
    <m/>
    <n v="6250"/>
    <m/>
    <x v="2"/>
    <n v="0"/>
    <n v="0"/>
  </r>
  <r>
    <s v="0015A000022SmPFQA0"/>
    <b v="0"/>
    <m/>
    <b v="0"/>
    <m/>
    <m/>
    <m/>
    <x v="384"/>
    <b v="1"/>
    <s v="Incompatible Mass Spec"/>
    <m/>
    <s v="0035A00003damizQAA"/>
    <m/>
    <m/>
    <s v="0055A00000Bb2djQAB"/>
    <b v="0"/>
    <d v="2020-03-20T19:22:59"/>
    <m/>
    <b v="0"/>
    <m/>
    <m/>
    <b v="0"/>
    <d v="2020-01-01T00:00:00"/>
    <n v="1"/>
    <n v="2020"/>
    <s v="Omitted"/>
    <s v="Omitted"/>
    <b v="0"/>
    <b v="0"/>
    <m/>
    <b v="1"/>
    <b v="0"/>
    <b v="0"/>
    <x v="17"/>
    <b v="0"/>
    <s v="Auto-Classic"/>
    <x v="0"/>
    <m/>
    <s v="0055A00000BclF5QAJ"/>
    <d v="2021-04-11T20:32:09"/>
    <m/>
    <d v="2020-03-20T19:25:48"/>
    <m/>
    <m/>
    <b v="0"/>
    <m/>
    <m/>
    <s v="Sales Seminar"/>
    <m/>
    <m/>
    <s v="Shimadzu"/>
    <s v="QTOF (8040 8050,8060, 9030)"/>
    <m/>
    <x v="2267"/>
    <x v="0"/>
    <b v="0"/>
    <m/>
    <m/>
    <m/>
    <s v="0055A00000Bb2djQAB"/>
    <s v="01s5A000005x0sjQAA"/>
    <s v="Biotherapeutics;Proteomics;Metabolomics"/>
    <m/>
    <s v="0035A00003damizQAA"/>
    <s v="Consumables"/>
    <s v="ZipChip"/>
    <m/>
    <m/>
    <s v="0125A000001ESVfQAO"/>
    <b v="0"/>
    <m/>
    <b v="0"/>
    <m/>
    <m/>
    <x v="0"/>
    <b v="0"/>
    <d v="2021-06-29T20:34:55"/>
    <s v="0055A00000BctMnQAJ"/>
    <m/>
    <b v="0"/>
    <x v="0"/>
    <m/>
    <m/>
    <n v="4045"/>
    <m/>
    <x v="2"/>
    <n v="0"/>
    <n v="0"/>
  </r>
  <r>
    <s v="0015A000026AUVzQAO"/>
    <b v="0"/>
    <m/>
    <b v="0"/>
    <m/>
    <m/>
    <m/>
    <x v="385"/>
    <b v="1"/>
    <s v="Duplicate opportunity"/>
    <m/>
    <s v="0035A00003NGnCPQA1"/>
    <m/>
    <m/>
    <s v="00531000007KAu8AAG"/>
    <b v="0"/>
    <d v="2021-02-09T11:04:58"/>
    <m/>
    <b v="0"/>
    <m/>
    <m/>
    <b v="0"/>
    <d v="2021-01-01T00:00:00"/>
    <n v="1"/>
    <n v="2021"/>
    <s v="Omitted"/>
    <s v="Omitted"/>
    <b v="0"/>
    <b v="0"/>
    <m/>
    <b v="1"/>
    <b v="0"/>
    <b v="0"/>
    <x v="15"/>
    <b v="0"/>
    <s v="Auto-Ti"/>
    <x v="0"/>
    <m/>
    <s v="0055A00000BclF5QAJ"/>
    <d v="2021-04-11T19:52:07"/>
    <m/>
    <d v="2021-02-26T02:22:16"/>
    <m/>
    <m/>
    <b v="0"/>
    <m/>
    <m/>
    <s v="Inside Sales"/>
    <m/>
    <m/>
    <s v="Thermo"/>
    <s v="Other (text field)"/>
    <m/>
    <x v="2268"/>
    <x v="0"/>
    <b v="0"/>
    <m/>
    <s v="Orbitrap Fusion"/>
    <m/>
    <s v="00531000007KAu8AAG"/>
    <s v="01s5A000005xBsuQAE"/>
    <s v="Biotherapeutics"/>
    <m/>
    <s v="0035A00003NGnCPQA1"/>
    <s v="Consumables"/>
    <s v="ZipChip"/>
    <m/>
    <m/>
    <s v="0125A000001ESVfQAO"/>
    <b v="0"/>
    <m/>
    <b v="0"/>
    <m/>
    <m/>
    <x v="0"/>
    <b v="0"/>
    <d v="2021-06-29T20:34:55"/>
    <s v="0055A00000Bd4jEQAR"/>
    <m/>
    <b v="0"/>
    <x v="0"/>
    <m/>
    <m/>
    <n v="2235"/>
    <m/>
    <x v="2"/>
    <n v="0"/>
    <n v="0"/>
  </r>
  <r>
    <s v="0013100001gZda5AAC"/>
    <b v="0"/>
    <m/>
    <b v="0"/>
    <m/>
    <m/>
    <m/>
    <x v="386"/>
    <b v="1"/>
    <s v="Non Responsive"/>
    <m/>
    <s v="0035A00003fswfhQAA"/>
    <m/>
    <m/>
    <s v="0055A000008iLoOQAU"/>
    <b v="0"/>
    <d v="2020-06-12T18:16:10"/>
    <m/>
    <b v="0"/>
    <m/>
    <m/>
    <b v="0"/>
    <d v="2021-01-01T00:00:00"/>
    <n v="1"/>
    <n v="2021"/>
    <s v="Omitted"/>
    <s v="Omitted"/>
    <b v="0"/>
    <b v="0"/>
    <m/>
    <b v="1"/>
    <b v="0"/>
    <b v="0"/>
    <x v="15"/>
    <b v="0"/>
    <s v="Auto-Ti"/>
    <x v="0"/>
    <d v="2020-11-05T00:00:00"/>
    <s v="0055A00000BclF5QAJ"/>
    <d v="2021-04-10T23:01:03"/>
    <m/>
    <d v="2021-01-15T19:01:10"/>
    <m/>
    <m/>
    <b v="0"/>
    <m/>
    <m/>
    <s v="Referral"/>
    <m/>
    <m/>
    <s v="Thermo"/>
    <s v="QE EMR UHMR (Plus, HF, HF-X with BioPharma)"/>
    <m/>
    <x v="2269"/>
    <x v="0"/>
    <b v="0"/>
    <m/>
    <m/>
    <m/>
    <s v="0055A000008iLoOQAU"/>
    <s v="01s5A000005x0sjQAA"/>
    <m/>
    <m/>
    <s v="0035A00003fswfhQAA"/>
    <s v="Consumables"/>
    <s v="ZipChip"/>
    <m/>
    <m/>
    <s v="0125A000001ESVfQAO"/>
    <b v="0"/>
    <m/>
    <b v="0"/>
    <m/>
    <m/>
    <x v="0"/>
    <b v="0"/>
    <d v="2021-06-29T20:34:55"/>
    <m/>
    <m/>
    <b v="0"/>
    <x v="0"/>
    <m/>
    <m/>
    <n v="20425"/>
    <m/>
    <x v="2"/>
    <n v="0"/>
    <n v="0"/>
  </r>
  <r>
    <s v="0013100001puTdTAAU"/>
    <b v="0"/>
    <m/>
    <b v="0"/>
    <s v="7015A000001ThI4QAK"/>
    <m/>
    <m/>
    <x v="387"/>
    <b v="1"/>
    <s v="Duplicate opportunity"/>
    <m/>
    <s v="00331000037V7RVAA0"/>
    <m/>
    <m/>
    <s v="0055A000008iLoOQAU"/>
    <b v="0"/>
    <d v="2020-02-07T15:07:30"/>
    <m/>
    <b v="0"/>
    <m/>
    <m/>
    <b v="0"/>
    <d v="2020-01-01T00:00:00"/>
    <n v="1"/>
    <n v="2020"/>
    <s v="Omitted"/>
    <s v="Omitted"/>
    <b v="0"/>
    <b v="0"/>
    <m/>
    <b v="1"/>
    <b v="0"/>
    <b v="0"/>
    <x v="26"/>
    <b v="0"/>
    <m/>
    <x v="0"/>
    <m/>
    <s v="0055A00000BclF5QAJ"/>
    <d v="2021-04-10T23:01:03"/>
    <m/>
    <d v="2020-02-10T14:40:33"/>
    <m/>
    <m/>
    <b v="0"/>
    <m/>
    <m/>
    <s v="Trade Show"/>
    <m/>
    <m/>
    <m/>
    <m/>
    <m/>
    <x v="2270"/>
    <x v="0"/>
    <b v="0"/>
    <m/>
    <m/>
    <m/>
    <s v="0055A000008iLoOQAU"/>
    <s v="01s5A000005x0sjQAA"/>
    <m/>
    <m/>
    <s v="00331000037V7RVAA0"/>
    <s v="Service"/>
    <s v="ZipChip"/>
    <m/>
    <m/>
    <s v="0125A000001ESVfQAO"/>
    <b v="0"/>
    <m/>
    <b v="0"/>
    <m/>
    <m/>
    <x v="0"/>
    <b v="0"/>
    <d v="2021-06-29T20:34:55"/>
    <m/>
    <m/>
    <b v="0"/>
    <x v="0"/>
    <m/>
    <m/>
    <n v="8950"/>
    <m/>
    <x v="2"/>
    <n v="0"/>
    <n v="0"/>
  </r>
  <r>
    <s v="0013100001jb0YLAAY"/>
    <b v="0"/>
    <m/>
    <b v="0"/>
    <s v="7015A000001qXCFQA2"/>
    <m/>
    <m/>
    <x v="387"/>
    <b v="1"/>
    <s v="Duplicate opportunity"/>
    <m/>
    <s v="0035A00003IPEyuQAH"/>
    <m/>
    <m/>
    <s v="0055A000008iLoOQAU"/>
    <b v="0"/>
    <d v="2020-02-11T18:26:34"/>
    <m/>
    <b v="0"/>
    <m/>
    <m/>
    <b v="0"/>
    <d v="2020-01-01T00:00:00"/>
    <n v="1"/>
    <n v="2020"/>
    <s v="Omitted"/>
    <s v="Omitted"/>
    <b v="0"/>
    <b v="0"/>
    <m/>
    <b v="1"/>
    <b v="0"/>
    <b v="0"/>
    <x v="26"/>
    <b v="0"/>
    <m/>
    <x v="0"/>
    <m/>
    <s v="0055A00000BclF5QAJ"/>
    <d v="2021-04-10T23:01:03"/>
    <m/>
    <d v="2020-03-02T20:39:31"/>
    <m/>
    <m/>
    <b v="0"/>
    <m/>
    <m/>
    <s v="Trade Show"/>
    <m/>
    <m/>
    <m/>
    <m/>
    <m/>
    <x v="2271"/>
    <x v="0"/>
    <b v="0"/>
    <m/>
    <m/>
    <m/>
    <s v="0055A000008iLoOQAU"/>
    <s v="01s5A000005x0sjQAA"/>
    <m/>
    <m/>
    <s v="0035A00003IPEyuQAH"/>
    <s v="Service"/>
    <s v="ZipChip"/>
    <m/>
    <m/>
    <s v="0125A000001ESVfQAO"/>
    <b v="0"/>
    <m/>
    <b v="0"/>
    <m/>
    <m/>
    <x v="0"/>
    <b v="0"/>
    <d v="2021-06-29T20:34:55"/>
    <m/>
    <m/>
    <b v="0"/>
    <x v="0"/>
    <m/>
    <m/>
    <n v="8950"/>
    <m/>
    <x v="2"/>
    <n v="0"/>
    <n v="0"/>
  </r>
  <r>
    <s v="0013100001puTdTAAU"/>
    <b v="0"/>
    <m/>
    <b v="0"/>
    <s v="70131000001YBPPAA4"/>
    <m/>
    <m/>
    <x v="388"/>
    <b v="1"/>
    <s v="Duplicate opportunity"/>
    <m/>
    <s v="00331000037V7RVAA0"/>
    <m/>
    <m/>
    <s v="0055A000008iLoOQAU"/>
    <b v="0"/>
    <d v="2019-08-27T13:11:51"/>
    <m/>
    <b v="0"/>
    <m/>
    <m/>
    <b v="0"/>
    <d v="2020-01-01T00:00:00"/>
    <n v="1"/>
    <n v="2020"/>
    <s v="Omitted"/>
    <s v="Omitted"/>
    <b v="0"/>
    <b v="0"/>
    <m/>
    <b v="1"/>
    <b v="0"/>
    <b v="0"/>
    <x v="26"/>
    <b v="0"/>
    <m/>
    <x v="0"/>
    <m/>
    <s v="0055A00000BclF5QAJ"/>
    <d v="2021-04-10T23:01:03"/>
    <m/>
    <d v="2019-10-28T19:44:39"/>
    <m/>
    <m/>
    <b v="0"/>
    <m/>
    <m/>
    <s v="Trade Show"/>
    <m/>
    <m/>
    <m/>
    <m/>
    <m/>
    <x v="2272"/>
    <x v="0"/>
    <b v="0"/>
    <m/>
    <m/>
    <m/>
    <s v="0055A000008iLoOQAU"/>
    <s v="01s5A000005z9ixQAA"/>
    <m/>
    <m/>
    <s v="00331000037V7RVAA0"/>
    <s v="Service"/>
    <s v="ZipChip"/>
    <m/>
    <m/>
    <s v="0125A000001ESVfQAO"/>
    <b v="0"/>
    <m/>
    <b v="0"/>
    <m/>
    <m/>
    <x v="0"/>
    <b v="0"/>
    <d v="2021-06-29T20:34:54"/>
    <m/>
    <m/>
    <b v="0"/>
    <x v="0"/>
    <m/>
    <m/>
    <n v="7495"/>
    <m/>
    <x v="2"/>
    <n v="0"/>
    <n v="0"/>
  </r>
  <r>
    <s v="0013100001p4MPyAAM"/>
    <b v="0"/>
    <m/>
    <b v="0"/>
    <s v="7015A000001TfxaQAC"/>
    <m/>
    <m/>
    <x v="389"/>
    <b v="1"/>
    <s v="Duplicate opportunity"/>
    <m/>
    <s v="0035A00003PHmTyQAL"/>
    <m/>
    <m/>
    <s v="0055A000008iLoOQAU"/>
    <b v="0"/>
    <d v="2021-01-05T18:04:06"/>
    <m/>
    <b v="0"/>
    <m/>
    <m/>
    <b v="0"/>
    <d v="2021-01-01T00:00:00"/>
    <n v="1"/>
    <n v="2021"/>
    <s v="Omitted"/>
    <s v="Omitted"/>
    <b v="0"/>
    <b v="0"/>
    <m/>
    <b v="1"/>
    <b v="0"/>
    <b v="0"/>
    <x v="17"/>
    <b v="0"/>
    <m/>
    <x v="0"/>
    <d v="2021-01-26T00:00:00"/>
    <s v="0055A00000BclF5QAJ"/>
    <d v="2021-04-10T23:01:03"/>
    <m/>
    <d v="2021-01-26T17:28:29"/>
    <m/>
    <m/>
    <b v="0"/>
    <m/>
    <m/>
    <s v="Website"/>
    <m/>
    <m/>
    <m/>
    <m/>
    <m/>
    <x v="2273"/>
    <x v="0"/>
    <b v="0"/>
    <m/>
    <m/>
    <m/>
    <s v="0055A000008iLoOQAU"/>
    <s v="01s5A000005x0sjQAA"/>
    <m/>
    <m/>
    <s v="0035A00003PHmTyQAL"/>
    <s v="Service"/>
    <s v="ZipChip"/>
    <m/>
    <m/>
    <s v="0125A000001ESVfQAO"/>
    <b v="0"/>
    <m/>
    <b v="0"/>
    <m/>
    <m/>
    <x v="0"/>
    <b v="0"/>
    <d v="2021-06-29T20:34:55"/>
    <m/>
    <m/>
    <b v="0"/>
    <x v="0"/>
    <m/>
    <m/>
    <n v="8950"/>
    <m/>
    <x v="2"/>
    <n v="0"/>
    <n v="0"/>
  </r>
  <r>
    <s v="0013100001qvZsSAAU"/>
    <b v="0"/>
    <m/>
    <b v="0"/>
    <m/>
    <m/>
    <m/>
    <x v="390"/>
    <b v="1"/>
    <s v="Duplicate opportunity"/>
    <m/>
    <s v="0035A00003NtwBbQAJ"/>
    <m/>
    <m/>
    <s v="0055A000008iLoOQAU"/>
    <b v="0"/>
    <d v="2021-01-20T17:46:01"/>
    <m/>
    <b v="0"/>
    <m/>
    <m/>
    <b v="0"/>
    <d v="2021-01-01T00:00:00"/>
    <n v="1"/>
    <n v="2021"/>
    <s v="Omitted"/>
    <s v="Omitted"/>
    <b v="0"/>
    <b v="0"/>
    <m/>
    <b v="1"/>
    <b v="0"/>
    <b v="0"/>
    <x v="15"/>
    <b v="0"/>
    <m/>
    <x v="0"/>
    <d v="2021-02-03T00:00:00"/>
    <s v="0055A00000BclF5QAJ"/>
    <d v="2021-04-11T20:07:09"/>
    <m/>
    <d v="2021-02-04T21:49:51"/>
    <m/>
    <m/>
    <b v="0"/>
    <m/>
    <m/>
    <s v="Field Sales"/>
    <m/>
    <m/>
    <m/>
    <m/>
    <m/>
    <x v="2274"/>
    <x v="0"/>
    <b v="0"/>
    <m/>
    <m/>
    <m/>
    <s v="0055A000008iLoOQAU"/>
    <s v="01s5A000005xBspQAE"/>
    <m/>
    <m/>
    <s v="0035A00003NtwBbQAJ"/>
    <s v="Service"/>
    <s v="ZipChip"/>
    <m/>
    <m/>
    <s v="0125A000001ESVfQAO"/>
    <b v="0"/>
    <m/>
    <b v="0"/>
    <m/>
    <m/>
    <x v="0"/>
    <b v="0"/>
    <d v="2021-06-29T20:34:55"/>
    <m/>
    <m/>
    <b v="0"/>
    <x v="0"/>
    <m/>
    <m/>
    <n v="26850"/>
    <m/>
    <x v="2"/>
    <n v="0"/>
    <n v="0"/>
  </r>
  <r>
    <s v="0013100001puTb4AAE"/>
    <b v="0"/>
    <m/>
    <b v="0"/>
    <s v="7015A000001zN1LQAU"/>
    <m/>
    <m/>
    <x v="391"/>
    <b v="1"/>
    <s v="Duplicate opportunity"/>
    <m/>
    <s v="0035A00003WpFHDQA3"/>
    <m/>
    <m/>
    <s v="0055A000008iLoOQAU"/>
    <b v="0"/>
    <d v="2021-01-26T18:31:28"/>
    <m/>
    <b v="0"/>
    <m/>
    <m/>
    <b v="0"/>
    <d v="2021-01-01T00:00:00"/>
    <n v="1"/>
    <n v="2021"/>
    <s v="Omitted"/>
    <s v="Omitted"/>
    <b v="0"/>
    <b v="0"/>
    <m/>
    <b v="1"/>
    <b v="0"/>
    <b v="0"/>
    <x v="15"/>
    <b v="0"/>
    <m/>
    <x v="0"/>
    <m/>
    <s v="0055A00000BclF5QAJ"/>
    <d v="2021-04-10T23:01:03"/>
    <m/>
    <d v="2021-03-12T00:05:50"/>
    <m/>
    <m/>
    <b v="0"/>
    <m/>
    <m/>
    <s v="Website"/>
    <m/>
    <m/>
    <m/>
    <m/>
    <m/>
    <x v="2275"/>
    <x v="0"/>
    <b v="0"/>
    <m/>
    <m/>
    <m/>
    <s v="0055A000008iLoOQAU"/>
    <s v="01s5A000005xBspQAE"/>
    <m/>
    <m/>
    <s v="0035A00003WpFHDQA3"/>
    <s v="Service"/>
    <s v="ZipChip"/>
    <m/>
    <m/>
    <s v="0125A000001ESVfQAO"/>
    <b v="0"/>
    <m/>
    <b v="0"/>
    <m/>
    <m/>
    <x v="0"/>
    <b v="0"/>
    <d v="2021-06-29T20:34:55"/>
    <s v="0055A000008iLmcQAE"/>
    <m/>
    <b v="0"/>
    <x v="0"/>
    <m/>
    <m/>
    <n v="8950"/>
    <m/>
    <x v="2"/>
    <n v="0"/>
    <n v="0"/>
  </r>
  <r>
    <s v="0013100001k7nrtAAA"/>
    <b v="0"/>
    <m/>
    <b v="0"/>
    <s v="7015A000001ThI4QAK"/>
    <m/>
    <m/>
    <x v="392"/>
    <b v="1"/>
    <s v="Lost or No Budget"/>
    <m/>
    <s v="003310000310C9IAAU"/>
    <m/>
    <m/>
    <s v="0055A000008iLoOQAU"/>
    <b v="0"/>
    <d v="2021-01-25T19:40:02"/>
    <m/>
    <b v="0"/>
    <m/>
    <m/>
    <b v="0"/>
    <d v="2021-01-01T00:00:00"/>
    <n v="1"/>
    <n v="2021"/>
    <s v="Omitted"/>
    <s v="Omitted"/>
    <b v="0"/>
    <b v="0"/>
    <m/>
    <b v="1"/>
    <b v="0"/>
    <b v="0"/>
    <x v="15"/>
    <b v="0"/>
    <m/>
    <x v="0"/>
    <d v="2021-01-25T00:00:00"/>
    <s v="0055A00000BclF5QAJ"/>
    <d v="2021-04-11T20:06:15"/>
    <m/>
    <d v="2021-01-25T20:26:32"/>
    <m/>
    <m/>
    <b v="0"/>
    <m/>
    <m/>
    <s v="Field Sales"/>
    <m/>
    <m/>
    <m/>
    <m/>
    <m/>
    <x v="2276"/>
    <x v="0"/>
    <b v="0"/>
    <m/>
    <m/>
    <m/>
    <s v="0055A000008iLoOQAU"/>
    <s v="01s5A000005xBspQAE"/>
    <m/>
    <m/>
    <s v="003310000310C9IAAU"/>
    <s v="Service"/>
    <s v="ZipChip"/>
    <m/>
    <m/>
    <s v="0125A000001ESVfQAO"/>
    <b v="0"/>
    <m/>
    <b v="0"/>
    <m/>
    <m/>
    <x v="0"/>
    <b v="0"/>
    <d v="2021-06-29T20:34:55"/>
    <m/>
    <m/>
    <b v="0"/>
    <x v="0"/>
    <m/>
    <m/>
    <n v="8950"/>
    <m/>
    <x v="2"/>
    <n v="0"/>
    <n v="0"/>
  </r>
  <r>
    <s v="0013100001jbTy1AAE"/>
    <b v="0"/>
    <m/>
    <b v="0"/>
    <s v="7015A000001zMbNQAU"/>
    <m/>
    <m/>
    <x v="378"/>
    <b v="1"/>
    <s v="Lost or No Budget"/>
    <m/>
    <s v="0035A00003QWBvEQAX"/>
    <m/>
    <m/>
    <s v="0055A000008iLoOQAU"/>
    <b v="0"/>
    <d v="2021-01-28T14:06:39"/>
    <m/>
    <b v="0"/>
    <m/>
    <m/>
    <b v="0"/>
    <d v="2021-01-01T00:00:00"/>
    <n v="1"/>
    <n v="2021"/>
    <s v="Omitted"/>
    <s v="Omitted"/>
    <b v="0"/>
    <b v="0"/>
    <m/>
    <b v="1"/>
    <b v="0"/>
    <b v="0"/>
    <x v="17"/>
    <b v="0"/>
    <m/>
    <x v="0"/>
    <d v="2021-01-28T00:00:00"/>
    <s v="0055A00000BclF5QAJ"/>
    <d v="2021-04-10T23:01:03"/>
    <m/>
    <d v="2021-02-12T01:11:07"/>
    <m/>
    <m/>
    <b v="0"/>
    <m/>
    <m/>
    <s v="Eblasts"/>
    <m/>
    <m/>
    <m/>
    <m/>
    <m/>
    <x v="2277"/>
    <x v="0"/>
    <b v="0"/>
    <m/>
    <m/>
    <m/>
    <s v="0055A000008iLoOQAU"/>
    <s v="01s5A000005xBspQAE"/>
    <m/>
    <m/>
    <s v="0035A00003QWBvEQAX"/>
    <s v="Service"/>
    <s v="ZipChip"/>
    <m/>
    <m/>
    <s v="0125A000001ESVfQAO"/>
    <b v="0"/>
    <m/>
    <b v="0"/>
    <m/>
    <m/>
    <x v="0"/>
    <b v="0"/>
    <d v="2021-06-29T20:34:55"/>
    <m/>
    <m/>
    <b v="0"/>
    <x v="0"/>
    <m/>
    <m/>
    <n v="13950"/>
    <m/>
    <x v="2"/>
    <n v="0"/>
    <n v="0"/>
  </r>
  <r>
    <s v="0013100001p4NvZAAU"/>
    <b v="0"/>
    <m/>
    <b v="0"/>
    <s v="7015A000001eG90QAE"/>
    <m/>
    <m/>
    <x v="393"/>
    <b v="1"/>
    <s v="Lost or No Budget"/>
    <m/>
    <s v="0035A00003IPUBfQAP"/>
    <m/>
    <m/>
    <s v="0055A000008iLoOQAU"/>
    <b v="0"/>
    <d v="2020-09-30T14:28:41"/>
    <m/>
    <b v="0"/>
    <m/>
    <m/>
    <b v="0"/>
    <d v="2021-01-01T00:00:00"/>
    <n v="1"/>
    <n v="2021"/>
    <s v="Omitted"/>
    <s v="Omitted"/>
    <b v="0"/>
    <b v="0"/>
    <m/>
    <b v="1"/>
    <b v="0"/>
    <b v="0"/>
    <x v="15"/>
    <b v="0"/>
    <m/>
    <x v="0"/>
    <d v="2021-03-23T00:00:00"/>
    <s v="0055A00000BclF5QAJ"/>
    <d v="2021-04-10T23:01:03"/>
    <m/>
    <d v="2021-03-24T17:57:03"/>
    <m/>
    <m/>
    <b v="0"/>
    <m/>
    <m/>
    <s v="eApp Note"/>
    <m/>
    <m/>
    <m/>
    <m/>
    <m/>
    <x v="2278"/>
    <x v="0"/>
    <b v="0"/>
    <m/>
    <m/>
    <m/>
    <s v="0055A000008iLoOQAU"/>
    <s v="01s5A000005x0sjQAA"/>
    <m/>
    <m/>
    <s v="0035A00003IPUBfQAP"/>
    <s v="Service"/>
    <s v="ZipChip"/>
    <m/>
    <m/>
    <s v="0125A000001ESVfQAO"/>
    <b v="0"/>
    <m/>
    <b v="0"/>
    <m/>
    <m/>
    <x v="0"/>
    <b v="0"/>
    <d v="2021-06-29T20:34:55"/>
    <s v="0055A000008iLmcQAE"/>
    <m/>
    <b v="0"/>
    <x v="0"/>
    <m/>
    <m/>
    <n v="8950"/>
    <m/>
    <x v="2"/>
    <n v="0"/>
    <n v="0"/>
  </r>
  <r>
    <s v="0013100001jbBzlAAE"/>
    <b v="0"/>
    <m/>
    <b v="0"/>
    <s v="7015A000001OxJmQAK"/>
    <m/>
    <m/>
    <x v="120"/>
    <b v="1"/>
    <s v="Non Responsive"/>
    <m/>
    <s v="00331000030OryMAAS"/>
    <m/>
    <m/>
    <s v="0055A000008zqzaQAA"/>
    <b v="0"/>
    <d v="2018-10-26T18:27:15"/>
    <m/>
    <b v="0"/>
    <m/>
    <m/>
    <b v="0"/>
    <d v="2019-01-01T00:00:00"/>
    <n v="1"/>
    <n v="2019"/>
    <s v="Omitted"/>
    <s v="Omitted"/>
    <b v="0"/>
    <b v="0"/>
    <m/>
    <b v="1"/>
    <b v="0"/>
    <b v="0"/>
    <x v="15"/>
    <b v="0"/>
    <m/>
    <x v="0"/>
    <m/>
    <s v="0055A00000BclF5QAJ"/>
    <d v="2021-04-10T23:01:03"/>
    <m/>
    <d v="2019-10-22T13:01:43"/>
    <m/>
    <m/>
    <b v="0"/>
    <m/>
    <m/>
    <s v="Trade Show"/>
    <m/>
    <m/>
    <m/>
    <m/>
    <m/>
    <x v="2279"/>
    <x v="0"/>
    <b v="0"/>
    <m/>
    <m/>
    <m/>
    <s v="0055A000009GjocQAC"/>
    <s v="01s31000003qafeAAA"/>
    <s v="Biotherapeutics"/>
    <m/>
    <s v="00331000030OryMAAS"/>
    <s v="Service"/>
    <s v="ZipChip"/>
    <m/>
    <m/>
    <s v="0125A000001ESVfQAO"/>
    <b v="0"/>
    <m/>
    <b v="0"/>
    <m/>
    <m/>
    <x v="0"/>
    <b v="0"/>
    <d v="2021-06-29T20:34:54"/>
    <m/>
    <m/>
    <b v="0"/>
    <x v="0"/>
    <m/>
    <m/>
    <n v="8950"/>
    <m/>
    <x v="2"/>
    <n v="0"/>
    <n v="0"/>
  </r>
  <r>
    <s v="0013100001jSwODAA0"/>
    <b v="0"/>
    <m/>
    <b v="0"/>
    <s v="7015A000001TfxaQAC"/>
    <m/>
    <m/>
    <x v="394"/>
    <b v="1"/>
    <s v="Non Responsive"/>
    <m/>
    <s v="0035A00003R0B1vQAF"/>
    <m/>
    <m/>
    <s v="0055A000008iLoOQAU"/>
    <b v="0"/>
    <d v="2021-01-26T15:56:30"/>
    <m/>
    <b v="0"/>
    <m/>
    <m/>
    <b v="0"/>
    <d v="2021-01-01T00:00:00"/>
    <n v="1"/>
    <n v="2021"/>
    <s v="Omitted"/>
    <s v="Omitted"/>
    <b v="0"/>
    <b v="0"/>
    <m/>
    <b v="1"/>
    <b v="0"/>
    <b v="0"/>
    <x v="15"/>
    <b v="0"/>
    <m/>
    <x v="0"/>
    <d v="2021-02-16T00:00:00"/>
    <s v="0055A00000BclF5QAJ"/>
    <d v="2021-04-11T20:08:00"/>
    <m/>
    <d v="2021-02-16T16:54:03"/>
    <m/>
    <m/>
    <b v="0"/>
    <m/>
    <m/>
    <s v="Field Sales"/>
    <m/>
    <m/>
    <m/>
    <m/>
    <m/>
    <x v="2280"/>
    <x v="0"/>
    <b v="0"/>
    <m/>
    <m/>
    <m/>
    <s v="0055A000008iLoOQAU"/>
    <s v="01s5A000005xBspQAE"/>
    <m/>
    <m/>
    <s v="0035A00003R0B1vQAF"/>
    <s v="Service"/>
    <s v="ZipChip"/>
    <m/>
    <m/>
    <s v="0125A000001ESVfQAO"/>
    <b v="0"/>
    <m/>
    <b v="0"/>
    <m/>
    <m/>
    <x v="0"/>
    <b v="0"/>
    <d v="2021-06-29T20:34:55"/>
    <m/>
    <m/>
    <b v="0"/>
    <x v="0"/>
    <m/>
    <m/>
    <n v="8950"/>
    <m/>
    <x v="2"/>
    <n v="0"/>
    <n v="0"/>
  </r>
  <r>
    <s v="0013100001jSwODAA0"/>
    <b v="0"/>
    <m/>
    <b v="0"/>
    <s v="7015A000001OxglQAC"/>
    <m/>
    <m/>
    <x v="394"/>
    <b v="1"/>
    <s v="Non Responsive"/>
    <m/>
    <s v="00331000030PCyTAAW"/>
    <m/>
    <m/>
    <s v="0055A000008iLoOQAU"/>
    <b v="0"/>
    <d v="2021-01-26T16:45:55"/>
    <m/>
    <b v="0"/>
    <m/>
    <m/>
    <b v="0"/>
    <d v="2021-01-01T00:00:00"/>
    <n v="1"/>
    <n v="2021"/>
    <s v="Omitted"/>
    <s v="Omitted"/>
    <b v="0"/>
    <b v="0"/>
    <m/>
    <b v="1"/>
    <b v="0"/>
    <b v="0"/>
    <x v="15"/>
    <b v="0"/>
    <m/>
    <x v="0"/>
    <d v="2021-02-12T00:00:00"/>
    <s v="0055A00000BclF5QAJ"/>
    <d v="2021-04-10T23:01:03"/>
    <m/>
    <d v="2021-02-16T16:54:29"/>
    <m/>
    <m/>
    <b v="0"/>
    <m/>
    <m/>
    <s v="Trade Show"/>
    <m/>
    <m/>
    <m/>
    <m/>
    <m/>
    <x v="2281"/>
    <x v="0"/>
    <b v="0"/>
    <m/>
    <m/>
    <m/>
    <s v="0055A000008iLoOQAU"/>
    <s v="01s5A000005xBspQAE"/>
    <m/>
    <m/>
    <s v="00331000030PCyTAAW"/>
    <s v="Service"/>
    <s v="ZipChip"/>
    <m/>
    <m/>
    <s v="0125A000001ESVfQAO"/>
    <b v="0"/>
    <m/>
    <b v="0"/>
    <m/>
    <m/>
    <x v="0"/>
    <b v="0"/>
    <d v="2021-06-29T20:34:55"/>
    <m/>
    <m/>
    <b v="0"/>
    <x v="0"/>
    <m/>
    <m/>
    <n v="8950"/>
    <m/>
    <x v="2"/>
    <n v="0"/>
    <n v="0"/>
  </r>
  <r>
    <s v="0015A00001yVjjUQAS"/>
    <b v="0"/>
    <m/>
    <b v="0"/>
    <s v="7015A000001OxJmQAK"/>
    <m/>
    <m/>
    <x v="393"/>
    <b v="1"/>
    <s v="Non Responsive"/>
    <m/>
    <s v="0035A00003NEpxtQAD"/>
    <m/>
    <m/>
    <s v="0055A000008iLoOQAU"/>
    <b v="0"/>
    <d v="2020-12-16T17:27:40"/>
    <m/>
    <b v="0"/>
    <m/>
    <m/>
    <b v="0"/>
    <d v="2021-01-01T00:00:00"/>
    <n v="1"/>
    <n v="2021"/>
    <s v="Omitted"/>
    <s v="Omitted"/>
    <b v="0"/>
    <b v="0"/>
    <m/>
    <b v="1"/>
    <b v="0"/>
    <b v="0"/>
    <x v="15"/>
    <b v="0"/>
    <m/>
    <x v="0"/>
    <d v="2021-03-24T00:00:00"/>
    <s v="0055A00000BclF5QAJ"/>
    <d v="2021-04-10T23:01:03"/>
    <m/>
    <d v="2021-04-01T15:44:00"/>
    <m/>
    <m/>
    <b v="0"/>
    <m/>
    <m/>
    <s v="Website"/>
    <m/>
    <m/>
    <m/>
    <m/>
    <m/>
    <x v="2282"/>
    <x v="0"/>
    <b v="0"/>
    <m/>
    <m/>
    <m/>
    <s v="0055A000008iLoOQAU"/>
    <s v="01s5A000005x0vsQAA"/>
    <m/>
    <m/>
    <s v="0035A00003NEpxtQAD"/>
    <s v="Service"/>
    <s v="ZipChip"/>
    <m/>
    <m/>
    <s v="0125A000001ESVfQAO"/>
    <b v="0"/>
    <m/>
    <b v="0"/>
    <m/>
    <m/>
    <x v="0"/>
    <b v="0"/>
    <d v="2021-06-29T20:34:55"/>
    <s v="0055A000008iLmcQAE"/>
    <m/>
    <b v="0"/>
    <x v="0"/>
    <m/>
    <m/>
    <n v="11000"/>
    <m/>
    <x v="2"/>
    <n v="0"/>
    <n v="0"/>
  </r>
  <r>
    <s v="0013100001gZda5AAC"/>
    <b v="0"/>
    <m/>
    <b v="0"/>
    <m/>
    <m/>
    <m/>
    <x v="395"/>
    <b v="1"/>
    <s v="Other"/>
    <m/>
    <m/>
    <m/>
    <m/>
    <s v="0055A000008iLoOQAU"/>
    <b v="0"/>
    <d v="2019-01-22T18:56:23"/>
    <m/>
    <b v="0"/>
    <m/>
    <m/>
    <b v="0"/>
    <d v="2019-01-01T00:00:00"/>
    <n v="1"/>
    <n v="2019"/>
    <s v="Omitted"/>
    <s v="Omitted"/>
    <b v="0"/>
    <b v="0"/>
    <m/>
    <b v="1"/>
    <b v="0"/>
    <b v="0"/>
    <x v="15"/>
    <b v="0"/>
    <m/>
    <x v="0"/>
    <m/>
    <s v="0055A00000BclF5QAJ"/>
    <d v="2021-04-11T19:52:07"/>
    <m/>
    <d v="2019-07-02T13:46:38"/>
    <m/>
    <m/>
    <b v="0"/>
    <m/>
    <m/>
    <s v="Inside Sales"/>
    <m/>
    <m/>
    <m/>
    <m/>
    <m/>
    <x v="2283"/>
    <x v="0"/>
    <b v="0"/>
    <s v="TMO Unity Involved-Unclear path to customer needs"/>
    <m/>
    <m/>
    <s v="0055A000009sZg0QAE"/>
    <s v="01s31000003qafeAAA"/>
    <m/>
    <m/>
    <s v="00331000030Or9EAAS"/>
    <s v="Service"/>
    <s v="ZipChip"/>
    <m/>
    <m/>
    <s v="0125A000001ESVfQAO"/>
    <b v="0"/>
    <m/>
    <b v="0"/>
    <m/>
    <m/>
    <x v="0"/>
    <b v="0"/>
    <d v="2021-06-29T20:34:54"/>
    <m/>
    <m/>
    <b v="0"/>
    <x v="0"/>
    <m/>
    <m/>
    <n v="7458.34"/>
    <m/>
    <x v="2"/>
    <n v="0"/>
    <n v="0"/>
  </r>
  <r>
    <s v="0013100001fsOeFAAU"/>
    <b v="0"/>
    <m/>
    <b v="0"/>
    <s v="7015A000001qXCFQA2"/>
    <m/>
    <m/>
    <x v="387"/>
    <b v="1"/>
    <s v="Other"/>
    <m/>
    <s v="0035A00003VwwYIQAZ"/>
    <m/>
    <m/>
    <s v="0055A000008iLoOQAU"/>
    <b v="0"/>
    <d v="2020-01-31T19:31:19"/>
    <m/>
    <b v="0"/>
    <m/>
    <m/>
    <b v="0"/>
    <d v="2020-01-01T00:00:00"/>
    <n v="1"/>
    <n v="2020"/>
    <s v="Omitted"/>
    <s v="Omitted"/>
    <b v="0"/>
    <b v="0"/>
    <m/>
    <b v="1"/>
    <b v="0"/>
    <b v="0"/>
    <x v="26"/>
    <b v="0"/>
    <m/>
    <x v="0"/>
    <d v="2020-02-11T00:00:00"/>
    <s v="0055A00000BclF5QAJ"/>
    <d v="2021-04-10T23:01:03"/>
    <m/>
    <d v="2020-02-24T17:36:14"/>
    <m/>
    <m/>
    <b v="0"/>
    <m/>
    <m/>
    <s v="Website"/>
    <m/>
    <m/>
    <m/>
    <m/>
    <m/>
    <x v="2284"/>
    <x v="0"/>
    <b v="0"/>
    <s v="Not participating in program"/>
    <m/>
    <m/>
    <s v="0055A000008iLoJQAU"/>
    <s v="01s5A000005x0sjQAA"/>
    <m/>
    <m/>
    <s v="0035A00003VwwYIQAZ"/>
    <s v="Service"/>
    <s v="ZipChip"/>
    <m/>
    <m/>
    <s v="0125A000001ESVfQAO"/>
    <b v="0"/>
    <m/>
    <b v="0"/>
    <m/>
    <m/>
    <x v="0"/>
    <b v="0"/>
    <d v="2021-06-29T20:34:55"/>
    <m/>
    <m/>
    <b v="0"/>
    <x v="0"/>
    <m/>
    <m/>
    <n v="6500"/>
    <m/>
    <x v="2"/>
    <n v="0"/>
    <n v="0"/>
  </r>
  <r>
    <s v="0013100001fsBp7AAE"/>
    <b v="0"/>
    <m/>
    <b v="0"/>
    <s v="7015A000001dE6uQAE"/>
    <m/>
    <m/>
    <x v="276"/>
    <b v="1"/>
    <s v="Other"/>
    <m/>
    <s v="0035A00003EXDaBQAX"/>
    <m/>
    <m/>
    <s v="0055A000008iLoOQAU"/>
    <b v="0"/>
    <d v="2020-02-07T16:29:44"/>
    <m/>
    <b v="0"/>
    <m/>
    <m/>
    <b v="0"/>
    <d v="2020-01-01T00:00:00"/>
    <n v="1"/>
    <n v="2020"/>
    <s v="Omitted"/>
    <s v="Omitted"/>
    <b v="0"/>
    <b v="0"/>
    <m/>
    <b v="1"/>
    <b v="0"/>
    <b v="0"/>
    <x v="26"/>
    <b v="0"/>
    <m/>
    <x v="0"/>
    <d v="2020-02-24T00:00:00"/>
    <s v="0055A00000BclF5QAJ"/>
    <d v="2021-04-10T23:01:03"/>
    <m/>
    <d v="2020-02-21T16:35:51"/>
    <m/>
    <m/>
    <b v="0"/>
    <m/>
    <m/>
    <s v="Other"/>
    <m/>
    <m/>
    <m/>
    <m/>
    <m/>
    <x v="2285"/>
    <x v="0"/>
    <b v="0"/>
    <s v="ZC Going to Vienna"/>
    <m/>
    <m/>
    <s v="0055A000008iLoOQAU"/>
    <s v="01s5A000005x0sjQAA"/>
    <m/>
    <m/>
    <s v="0035A00003EXDaBQAX"/>
    <s v="Service"/>
    <s v="ZipChip"/>
    <m/>
    <m/>
    <s v="0125A000001ESVfQAO"/>
    <b v="0"/>
    <m/>
    <b v="0"/>
    <m/>
    <m/>
    <x v="0"/>
    <b v="0"/>
    <d v="2021-06-29T20:34:55"/>
    <m/>
    <m/>
    <b v="0"/>
    <x v="0"/>
    <m/>
    <m/>
    <n v="8950"/>
    <m/>
    <x v="2"/>
    <n v="0"/>
    <n v="0"/>
  </r>
  <r>
    <s v="0013100001jbTo6AAE"/>
    <b v="0"/>
    <m/>
    <b v="0"/>
    <s v="7015A000001ThI4QAK"/>
    <m/>
    <m/>
    <x v="396"/>
    <b v="1"/>
    <s v="Other"/>
    <m/>
    <s v="0035A00003TBD9EQAX"/>
    <m/>
    <m/>
    <s v="0055A000008iLoOQAU"/>
    <b v="0"/>
    <d v="2020-02-07T18:46:46"/>
    <m/>
    <b v="0"/>
    <m/>
    <m/>
    <b v="0"/>
    <d v="2020-01-01T00:00:00"/>
    <n v="1"/>
    <n v="2020"/>
    <s v="Omitted"/>
    <s v="Omitted"/>
    <b v="0"/>
    <b v="0"/>
    <m/>
    <b v="1"/>
    <b v="0"/>
    <b v="0"/>
    <x v="26"/>
    <b v="0"/>
    <m/>
    <x v="0"/>
    <d v="2020-02-21T00:00:00"/>
    <s v="0055A00000BclF5QAJ"/>
    <d v="2021-04-10T23:01:03"/>
    <m/>
    <d v="2020-02-21T16:31:25"/>
    <m/>
    <m/>
    <b v="0"/>
    <m/>
    <m/>
    <s v="Website"/>
    <m/>
    <m/>
    <m/>
    <m/>
    <m/>
    <x v="2286"/>
    <x v="0"/>
    <b v="0"/>
    <s v="Not participating in program"/>
    <m/>
    <m/>
    <s v="0055A000008iLoOQAU"/>
    <s v="01s5A000005x0sjQAA"/>
    <m/>
    <m/>
    <s v="0035A00003TBD9EQAX"/>
    <s v="Service"/>
    <s v="ZipChip"/>
    <m/>
    <m/>
    <s v="0125A000001ESVfQAO"/>
    <b v="0"/>
    <m/>
    <b v="0"/>
    <m/>
    <m/>
    <x v="0"/>
    <b v="0"/>
    <d v="2021-06-29T20:34:55"/>
    <m/>
    <m/>
    <b v="0"/>
    <x v="0"/>
    <m/>
    <m/>
    <n v="8950"/>
    <m/>
    <x v="2"/>
    <n v="0"/>
    <n v="0"/>
  </r>
  <r>
    <s v="0015A00001tbWJzQAM"/>
    <b v="0"/>
    <m/>
    <b v="0"/>
    <s v="7015A000001Th6uQAC"/>
    <m/>
    <m/>
    <x v="388"/>
    <b v="1"/>
    <s v="Other"/>
    <m/>
    <s v="0035A00003EXSd2QAH"/>
    <m/>
    <m/>
    <s v="0055A000008iLoOQAU"/>
    <b v="0"/>
    <d v="2020-03-17T22:37:02"/>
    <m/>
    <b v="0"/>
    <m/>
    <m/>
    <b v="0"/>
    <d v="2020-01-01T00:00:00"/>
    <n v="1"/>
    <n v="2020"/>
    <s v="Omitted"/>
    <s v="Omitted"/>
    <b v="0"/>
    <b v="0"/>
    <m/>
    <b v="1"/>
    <b v="0"/>
    <b v="0"/>
    <x v="26"/>
    <b v="0"/>
    <m/>
    <x v="0"/>
    <m/>
    <s v="0055A00000Bcy8WQAR"/>
    <d v="2021-06-02T12:44:05"/>
    <m/>
    <d v="2020-04-09T13:46:50"/>
    <m/>
    <m/>
    <b v="0"/>
    <m/>
    <m/>
    <s v="Website"/>
    <m/>
    <m/>
    <m/>
    <m/>
    <m/>
    <x v="2287"/>
    <x v="0"/>
    <b v="0"/>
    <m/>
    <m/>
    <m/>
    <s v="0055A000008iLoOQAU"/>
    <s v="01s5A000005x0sjQAA"/>
    <m/>
    <m/>
    <s v="0035A00003EXSd2QAH"/>
    <s v="Service"/>
    <s v="ZipChip"/>
    <m/>
    <m/>
    <s v="0125A000001ESVfQAO"/>
    <b v="0"/>
    <m/>
    <b v="0"/>
    <m/>
    <m/>
    <x v="0"/>
    <b v="0"/>
    <d v="2021-06-29T20:34:55"/>
    <m/>
    <m/>
    <b v="0"/>
    <x v="0"/>
    <m/>
    <m/>
    <n v="5000"/>
    <m/>
    <x v="2"/>
    <n v="0"/>
    <n v="0"/>
  </r>
  <r>
    <s v="0013100001puTdTAAU"/>
    <b v="0"/>
    <m/>
    <b v="0"/>
    <s v="7015A000001ThI4QAK"/>
    <m/>
    <m/>
    <x v="383"/>
    <b v="1"/>
    <s v="Other"/>
    <m/>
    <s v="00331000034lVr7AAE"/>
    <m/>
    <m/>
    <s v="0055A000008iLoOQAU"/>
    <b v="0"/>
    <d v="2020-01-15T13:40:10"/>
    <m/>
    <b v="0"/>
    <m/>
    <m/>
    <b v="0"/>
    <d v="2020-01-01T00:00:00"/>
    <n v="1"/>
    <n v="2020"/>
    <s v="Omitted"/>
    <s v="Omitted"/>
    <b v="0"/>
    <b v="0"/>
    <m/>
    <b v="1"/>
    <b v="0"/>
    <b v="0"/>
    <x v="15"/>
    <b v="0"/>
    <m/>
    <x v="0"/>
    <d v="2020-03-05T00:00:00"/>
    <s v="0055A00000BclF5QAJ"/>
    <d v="2021-04-11T20:28:47"/>
    <m/>
    <d v="2020-03-09T14:29:36"/>
    <m/>
    <m/>
    <b v="0"/>
    <m/>
    <m/>
    <s v="Trade Show"/>
    <m/>
    <m/>
    <m/>
    <m/>
    <m/>
    <x v="2288"/>
    <x v="0"/>
    <b v="0"/>
    <m/>
    <m/>
    <m/>
    <s v="0055A000009GjocQAC"/>
    <s v="01s5A000005z9ixQAA"/>
    <m/>
    <m/>
    <s v="00331000034lVr7AAE"/>
    <s v="Service"/>
    <s v="ZipChip"/>
    <m/>
    <m/>
    <s v="0125A000001ESVfQAO"/>
    <b v="0"/>
    <m/>
    <b v="0"/>
    <m/>
    <m/>
    <x v="0"/>
    <b v="0"/>
    <d v="2021-06-29T20:34:55"/>
    <m/>
    <m/>
    <b v="0"/>
    <x v="0"/>
    <m/>
    <m/>
    <n v="8950"/>
    <m/>
    <x v="2"/>
    <n v="0"/>
    <n v="0"/>
  </r>
  <r>
    <s v="0015A00001tbWJzQAM"/>
    <b v="0"/>
    <m/>
    <b v="0"/>
    <s v="7015A000001Th6uQAC"/>
    <m/>
    <m/>
    <x v="388"/>
    <b v="1"/>
    <s v="Price"/>
    <m/>
    <s v="0035A00003EXSd2QAH"/>
    <m/>
    <m/>
    <s v="0055A000008iLoOQAU"/>
    <b v="0"/>
    <d v="2020-03-17T19:26:05"/>
    <m/>
    <b v="0"/>
    <m/>
    <m/>
    <b v="0"/>
    <d v="2020-01-01T00:00:00"/>
    <n v="1"/>
    <n v="2020"/>
    <s v="Omitted"/>
    <s v="Omitted"/>
    <b v="0"/>
    <b v="0"/>
    <m/>
    <b v="1"/>
    <b v="0"/>
    <b v="0"/>
    <x v="26"/>
    <b v="0"/>
    <m/>
    <x v="0"/>
    <m/>
    <s v="0055A00000Bcy8WQAR"/>
    <d v="2021-06-02T12:44:05"/>
    <m/>
    <d v="2020-04-09T13:50:38"/>
    <m/>
    <m/>
    <b v="0"/>
    <m/>
    <m/>
    <s v="Website"/>
    <m/>
    <m/>
    <m/>
    <m/>
    <m/>
    <x v="2289"/>
    <x v="0"/>
    <b v="0"/>
    <m/>
    <m/>
    <m/>
    <s v="0055A000008iLoOQAU"/>
    <s v="01s5A000005x0sjQAA"/>
    <m/>
    <m/>
    <s v="0035A00003EXSd2QAH"/>
    <s v="Service"/>
    <s v="ZipChip"/>
    <m/>
    <m/>
    <s v="0125A000001ESVfQAO"/>
    <b v="0"/>
    <m/>
    <b v="0"/>
    <m/>
    <m/>
    <x v="0"/>
    <b v="0"/>
    <d v="2021-06-29T20:34:55"/>
    <m/>
    <m/>
    <b v="0"/>
    <x v="0"/>
    <m/>
    <m/>
    <n v="8950"/>
    <m/>
    <x v="2"/>
    <n v="0"/>
    <n v="0"/>
  </r>
  <r>
    <s v="0013100001hoCcAAAU"/>
    <b v="0"/>
    <m/>
    <b v="0"/>
    <m/>
    <m/>
    <m/>
    <x v="397"/>
    <b v="1"/>
    <s v="Price"/>
    <m/>
    <s v="0035A00003YbVVzQAN"/>
    <m/>
    <m/>
    <s v="0055A000008iLoOQAU"/>
    <b v="0"/>
    <d v="2021-02-18T21:29:45"/>
    <m/>
    <b v="0"/>
    <m/>
    <m/>
    <b v="0"/>
    <d v="2021-01-01T00:00:00"/>
    <n v="1"/>
    <n v="2021"/>
    <s v="Omitted"/>
    <s v="Omitted"/>
    <b v="0"/>
    <b v="0"/>
    <m/>
    <b v="1"/>
    <b v="0"/>
    <b v="0"/>
    <x v="17"/>
    <b v="0"/>
    <m/>
    <x v="0"/>
    <m/>
    <s v="0055A00000BclF5QAJ"/>
    <d v="2021-04-10T23:01:03"/>
    <m/>
    <d v="2021-03-11T23:44:21"/>
    <m/>
    <m/>
    <b v="0"/>
    <m/>
    <m/>
    <s v="Trade Show"/>
    <m/>
    <m/>
    <m/>
    <m/>
    <m/>
    <x v="2290"/>
    <x v="0"/>
    <b v="0"/>
    <m/>
    <m/>
    <m/>
    <s v="0055A000008iLoOQAU"/>
    <s v="01s5A000005xBspQAE"/>
    <m/>
    <m/>
    <s v="0035A00003YbVVzQAN"/>
    <s v="Service"/>
    <s v="ZipChip"/>
    <m/>
    <m/>
    <s v="0125A000001ESVfQAO"/>
    <b v="0"/>
    <m/>
    <b v="0"/>
    <m/>
    <m/>
    <x v="0"/>
    <b v="0"/>
    <d v="2021-06-29T20:34:55"/>
    <s v="0055A000008iLmcQAE"/>
    <m/>
    <b v="0"/>
    <x v="0"/>
    <m/>
    <m/>
    <n v="6500"/>
    <m/>
    <x v="2"/>
    <n v="0"/>
    <n v="0"/>
  </r>
  <r>
    <s v="0013100001jbToGAAU"/>
    <b v="0"/>
    <m/>
    <b v="0"/>
    <m/>
    <m/>
    <m/>
    <x v="120"/>
    <b v="1"/>
    <s v="Duplicate opportunity"/>
    <m/>
    <s v="0035A00003PIMlXQAX"/>
    <m/>
    <m/>
    <s v="0055A000008zqzaQAA"/>
    <b v="0"/>
    <d v="2018-12-12T20:20:19"/>
    <m/>
    <b v="0"/>
    <m/>
    <m/>
    <b v="0"/>
    <d v="2019-01-01T00:00:00"/>
    <n v="1"/>
    <n v="2019"/>
    <s v="Omitted"/>
    <s v="Omitted"/>
    <b v="0"/>
    <b v="0"/>
    <m/>
    <b v="1"/>
    <b v="0"/>
    <b v="0"/>
    <x v="15"/>
    <b v="0"/>
    <m/>
    <x v="0"/>
    <m/>
    <s v="0055A00000BclF5QAJ"/>
    <d v="2021-04-10T23:01:03"/>
    <m/>
    <d v="2019-01-14T20:30:16"/>
    <m/>
    <m/>
    <b v="0"/>
    <m/>
    <m/>
    <s v="Referral"/>
    <m/>
    <m/>
    <m/>
    <m/>
    <m/>
    <x v="2291"/>
    <x v="0"/>
    <b v="0"/>
    <m/>
    <m/>
    <m/>
    <s v="0055A000008zqzaQAA"/>
    <s v="01s31000003qafeAAA"/>
    <s v="Biotherapeutics"/>
    <m/>
    <m/>
    <s v="System"/>
    <s v="ZipChip"/>
    <m/>
    <m/>
    <s v="0125A000001ESVfQAO"/>
    <b v="0"/>
    <m/>
    <b v="0"/>
    <m/>
    <m/>
    <x v="0"/>
    <b v="0"/>
    <d v="2021-06-29T20:34:54"/>
    <s v="0055A00000BctN2QAJ"/>
    <m/>
    <b v="0"/>
    <x v="0"/>
    <m/>
    <m/>
    <n v="71950"/>
    <m/>
    <x v="2"/>
    <n v="0"/>
    <n v="0"/>
  </r>
  <r>
    <s v="0013100001puTb4AAE"/>
    <b v="0"/>
    <m/>
    <b v="0"/>
    <m/>
    <m/>
    <m/>
    <x v="122"/>
    <b v="1"/>
    <s v="Lost or No Budget"/>
    <m/>
    <s v="0035A00003FVhPhQAL"/>
    <m/>
    <m/>
    <s v="00531000008FRNUAA4"/>
    <b v="0"/>
    <d v="2017-11-16T15:27:00"/>
    <m/>
    <b v="0"/>
    <m/>
    <m/>
    <b v="0"/>
    <d v="2020-01-01T00:00:00"/>
    <n v="1"/>
    <n v="2020"/>
    <s v="Omitted"/>
    <s v="Omitted"/>
    <b v="0"/>
    <b v="0"/>
    <m/>
    <b v="1"/>
    <b v="0"/>
    <b v="0"/>
    <x v="15"/>
    <b v="0"/>
    <m/>
    <x v="0"/>
    <m/>
    <s v="0055A00000BclF5QAJ"/>
    <d v="2021-04-11T20:06:15"/>
    <m/>
    <d v="2020-01-22T05:38:18"/>
    <m/>
    <m/>
    <b v="0"/>
    <m/>
    <s v="Biotherapeutics"/>
    <s v="Field Sales"/>
    <m/>
    <m/>
    <m/>
    <m/>
    <m/>
    <x v="2292"/>
    <x v="0"/>
    <b v="0"/>
    <m/>
    <m/>
    <m/>
    <s v="0055A000009GjocQAC"/>
    <s v="01s31000003qafeAAA"/>
    <s v="Biotherapeutics"/>
    <m/>
    <s v="0035A00003FVhPhQAL"/>
    <s v="System"/>
    <s v="ZipChip"/>
    <m/>
    <m/>
    <s v="0125A000001ESVfQAO"/>
    <b v="0"/>
    <m/>
    <b v="0"/>
    <m/>
    <m/>
    <x v="0"/>
    <b v="0"/>
    <d v="2021-06-29T20:34:54"/>
    <m/>
    <m/>
    <b v="0"/>
    <x v="0"/>
    <m/>
    <m/>
    <n v="72600"/>
    <m/>
    <x v="2"/>
    <n v="0"/>
    <n v="0"/>
  </r>
  <r>
    <s v="0013100001jbBzlAAE"/>
    <b v="0"/>
    <m/>
    <b v="0"/>
    <s v="70131000001YBOMAA4"/>
    <m/>
    <m/>
    <x v="122"/>
    <b v="1"/>
    <s v="Non Responsive"/>
    <m/>
    <s v="00331000030OryMAAS"/>
    <m/>
    <m/>
    <s v="00531000008FRNUAA4"/>
    <b v="0"/>
    <d v="2018-01-29T17:29:29"/>
    <m/>
    <b v="0"/>
    <m/>
    <m/>
    <b v="0"/>
    <d v="2020-01-01T00:00:00"/>
    <n v="1"/>
    <n v="2020"/>
    <s v="Omitted"/>
    <s v="Omitted"/>
    <b v="0"/>
    <b v="0"/>
    <m/>
    <b v="1"/>
    <b v="0"/>
    <b v="0"/>
    <x v="15"/>
    <b v="0"/>
    <m/>
    <x v="0"/>
    <d v="2018-05-22T00:00:00"/>
    <s v="0055A00000BclF5QAJ"/>
    <d v="2021-04-11T20:03:09"/>
    <m/>
    <d v="2020-01-22T05:40:31"/>
    <m/>
    <m/>
    <b v="0"/>
    <m/>
    <m/>
    <s v="Other"/>
    <m/>
    <m/>
    <m/>
    <m/>
    <m/>
    <x v="2293"/>
    <x v="0"/>
    <b v="0"/>
    <m/>
    <m/>
    <m/>
    <s v="0055A000009GjocQAC"/>
    <s v="01s31000003qafeAAA"/>
    <s v="Biotherapeutics"/>
    <m/>
    <s v="00331000030OryMAAS"/>
    <s v="System"/>
    <s v="ZipChip"/>
    <m/>
    <m/>
    <s v="0125A000001ESVfQAO"/>
    <b v="0"/>
    <m/>
    <b v="0"/>
    <m/>
    <m/>
    <x v="0"/>
    <b v="0"/>
    <d v="2021-06-29T20:34:54"/>
    <m/>
    <m/>
    <b v="0"/>
    <x v="0"/>
    <m/>
    <m/>
    <n v="82600"/>
    <m/>
    <x v="2"/>
    <n v="0"/>
    <n v="0"/>
  </r>
  <r>
    <s v="0015A00001yXq28QAC"/>
    <b v="0"/>
    <m/>
    <b v="0"/>
    <s v="70131000001SiprAAC"/>
    <m/>
    <m/>
    <x v="134"/>
    <b v="1"/>
    <s v="Other"/>
    <m/>
    <s v="0035A00003GnzZ6QAJ"/>
    <m/>
    <m/>
    <s v="0055A000006HDY9QAO"/>
    <b v="0"/>
    <d v="2018-02-13T16:56:00"/>
    <m/>
    <b v="0"/>
    <m/>
    <m/>
    <b v="0"/>
    <d v="2018-01-01T00:00:00"/>
    <n v="1"/>
    <n v="2018"/>
    <s v="Omitted"/>
    <s v="Omitted"/>
    <b v="0"/>
    <b v="0"/>
    <m/>
    <b v="1"/>
    <b v="0"/>
    <b v="0"/>
    <x v="17"/>
    <b v="0"/>
    <m/>
    <x v="0"/>
    <d v="2018-02-13T00:00:00"/>
    <s v="0055A00000BclF5QAJ"/>
    <d v="2021-04-11T20:33:11"/>
    <m/>
    <d v="2018-03-15T18:06:15"/>
    <m/>
    <m/>
    <b v="0"/>
    <m/>
    <m/>
    <s v="Trade Show"/>
    <m/>
    <m/>
    <m/>
    <m/>
    <m/>
    <x v="2294"/>
    <x v="0"/>
    <b v="0"/>
    <m/>
    <m/>
    <m/>
    <s v="0055A000008iLoJQAU"/>
    <s v="01s31000003qafeAAA"/>
    <s v="Proteomics"/>
    <m/>
    <m/>
    <s v="System"/>
    <s v="ZipChip"/>
    <m/>
    <m/>
    <s v="0125A000001ESVfQAO"/>
    <b v="0"/>
    <m/>
    <b v="0"/>
    <m/>
    <m/>
    <x v="0"/>
    <b v="0"/>
    <d v="2021-06-29T20:34:54"/>
    <m/>
    <m/>
    <b v="0"/>
    <x v="0"/>
    <m/>
    <m/>
    <n v="72600"/>
    <m/>
    <x v="2"/>
    <n v="0"/>
    <n v="0"/>
  </r>
  <r>
    <s v="0013100001fpKktAAE"/>
    <b v="0"/>
    <m/>
    <b v="0"/>
    <m/>
    <m/>
    <m/>
    <x v="230"/>
    <b v="1"/>
    <s v="Other"/>
    <m/>
    <s v="00331000038EBLhAAO"/>
    <m/>
    <m/>
    <s v="00531000008FRNUAA4"/>
    <b v="0"/>
    <d v="2018-01-25T18:08:13"/>
    <m/>
    <b v="0"/>
    <m/>
    <m/>
    <b v="0"/>
    <d v="2019-01-01T00:00:00"/>
    <n v="1"/>
    <n v="2019"/>
    <s v="Omitted"/>
    <s v="Omitted"/>
    <b v="0"/>
    <b v="0"/>
    <m/>
    <b v="1"/>
    <b v="0"/>
    <b v="0"/>
    <x v="15"/>
    <b v="0"/>
    <m/>
    <x v="0"/>
    <d v="2019-02-17T00:00:00"/>
    <s v="0055A00000BclF5QAJ"/>
    <d v="2021-04-11T20:03:09"/>
    <m/>
    <d v="2019-02-17T21:50:39"/>
    <m/>
    <m/>
    <b v="0"/>
    <m/>
    <s v="Proteomics and Peptide Mapping"/>
    <s v="Other"/>
    <m/>
    <m/>
    <m/>
    <m/>
    <m/>
    <x v="2295"/>
    <x v="0"/>
    <b v="0"/>
    <s v="Project changed and ZC no longer applicable"/>
    <m/>
    <s v="Peptide Biomarker Discovery"/>
    <s v="0055A000009sZg0QAE"/>
    <s v="01s31000003qafeAAA"/>
    <s v="Proteomics"/>
    <m/>
    <m/>
    <s v="System"/>
    <s v="ZipChip"/>
    <m/>
    <m/>
    <s v="0125A000001ESVfQAO"/>
    <b v="0"/>
    <m/>
    <b v="0"/>
    <m/>
    <m/>
    <x v="0"/>
    <b v="0"/>
    <d v="2021-06-29T20:34:54"/>
    <m/>
    <m/>
    <b v="0"/>
    <x v="0"/>
    <m/>
    <m/>
    <n v="82600"/>
    <m/>
    <x v="2"/>
    <n v="0"/>
    <n v="0"/>
  </r>
  <r>
    <s v="0013100001fr79BAAQ"/>
    <b v="0"/>
    <m/>
    <b v="0"/>
    <m/>
    <m/>
    <m/>
    <x v="340"/>
    <b v="1"/>
    <s v="Other"/>
    <m/>
    <s v="00331000030OrKgAAK"/>
    <m/>
    <m/>
    <s v="0055A000006HDY9QAO"/>
    <b v="0"/>
    <d v="2018-04-26T12:28:58"/>
    <m/>
    <b v="0"/>
    <m/>
    <m/>
    <b v="0"/>
    <d v="2020-01-01T00:00:00"/>
    <n v="1"/>
    <n v="2020"/>
    <s v="Omitted"/>
    <s v="Omitted"/>
    <b v="0"/>
    <b v="0"/>
    <m/>
    <b v="1"/>
    <b v="0"/>
    <b v="0"/>
    <x v="15"/>
    <b v="0"/>
    <m/>
    <x v="0"/>
    <d v="2019-09-10T00:00:00"/>
    <s v="0055A00000BclF5QAJ"/>
    <d v="2021-04-10T23:01:03"/>
    <m/>
    <d v="2019-12-28T22:58:22"/>
    <m/>
    <m/>
    <b v="0"/>
    <m/>
    <m/>
    <s v="Referral"/>
    <m/>
    <m/>
    <m/>
    <m/>
    <m/>
    <x v="2296"/>
    <x v="0"/>
    <b v="0"/>
    <s v="Not really interested. Doing other things that ZC may not be good for"/>
    <m/>
    <m/>
    <s v="0055A000008iLoJQAU"/>
    <s v="01s31000003qafeAAA"/>
    <s v="Biotherapeutics"/>
    <m/>
    <s v="00331000030OrKgAAK"/>
    <s v="System"/>
    <s v="ZipChip"/>
    <m/>
    <m/>
    <s v="0125A000001ESVfQAO"/>
    <b v="0"/>
    <m/>
    <b v="0"/>
    <m/>
    <m/>
    <x v="0"/>
    <b v="0"/>
    <d v="2021-06-29T20:34:54"/>
    <m/>
    <m/>
    <b v="0"/>
    <x v="0"/>
    <m/>
    <m/>
    <n v="60650"/>
    <m/>
    <x v="2"/>
    <n v="0"/>
    <n v="0"/>
  </r>
  <r>
    <s v="0015A000022S9bhQAC"/>
    <b v="0"/>
    <m/>
    <b v="0"/>
    <m/>
    <m/>
    <m/>
    <x v="122"/>
    <b v="1"/>
    <s v="Non Responsive"/>
    <m/>
    <s v="0035A00003Jj9pEQAR"/>
    <m/>
    <m/>
    <s v="00531000008FRNUAA4"/>
    <b v="0"/>
    <d v="2018-08-10T13:10:30"/>
    <m/>
    <b v="0"/>
    <m/>
    <m/>
    <b v="0"/>
    <d v="2020-01-01T00:00:00"/>
    <n v="1"/>
    <n v="2020"/>
    <s v="Omitted"/>
    <s v="Omitted"/>
    <b v="0"/>
    <b v="0"/>
    <m/>
    <b v="1"/>
    <b v="0"/>
    <b v="0"/>
    <x v="15"/>
    <b v="0"/>
    <s v="Auto-Si"/>
    <x v="0"/>
    <d v="2019-05-27T00:00:00"/>
    <s v="0055A00000BclF5QAJ"/>
    <d v="2021-04-10T23:01:03"/>
    <m/>
    <d v="2020-01-22T05:43:08"/>
    <m/>
    <m/>
    <b v="0"/>
    <m/>
    <m/>
    <s v="Other"/>
    <m/>
    <m/>
    <m/>
    <m/>
    <m/>
    <x v="2297"/>
    <x v="0"/>
    <b v="0"/>
    <m/>
    <m/>
    <m/>
    <s v="0055A000009GjocQAC"/>
    <s v="01s31000003qafeAAA"/>
    <s v="Metabolomics"/>
    <m/>
    <s v="0035A00003Jj9pEQAR"/>
    <s v="System"/>
    <s v="ZipChip"/>
    <m/>
    <m/>
    <s v="0125A000001ESVfQAO"/>
    <b v="0"/>
    <m/>
    <b v="0"/>
    <m/>
    <m/>
    <x v="0"/>
    <b v="0"/>
    <d v="2021-06-29T20:34:54"/>
    <m/>
    <m/>
    <b v="0"/>
    <x v="0"/>
    <m/>
    <m/>
    <n v="66905"/>
    <m/>
    <x v="2"/>
    <n v="0"/>
    <n v="0"/>
  </r>
  <r>
    <s v="0015A00001yXDtSQAW"/>
    <b v="0"/>
    <m/>
    <b v="0"/>
    <m/>
    <m/>
    <m/>
    <x v="398"/>
    <b v="1"/>
    <s v="Contact has moved"/>
    <m/>
    <s v="00331000034l9ltAAA"/>
    <m/>
    <m/>
    <s v="0055A000008zqzaQAA"/>
    <b v="0"/>
    <d v="2018-04-27T19:01:03"/>
    <m/>
    <b v="0"/>
    <m/>
    <m/>
    <b v="0"/>
    <d v="2020-01-01T00:00:00"/>
    <n v="1"/>
    <n v="2020"/>
    <s v="Omitted"/>
    <s v="Omitted"/>
    <b v="0"/>
    <b v="0"/>
    <m/>
    <b v="1"/>
    <b v="0"/>
    <b v="0"/>
    <x v="25"/>
    <b v="0"/>
    <s v="Manual-Classic"/>
    <x v="0"/>
    <m/>
    <s v="0055A00000BclF5QAJ"/>
    <d v="2021-04-11T20:06:15"/>
    <m/>
    <d v="2020-01-06T19:42:15"/>
    <m/>
    <m/>
    <b v="0"/>
    <m/>
    <m/>
    <s v="Field Sales"/>
    <m/>
    <m/>
    <m/>
    <m/>
    <m/>
    <x v="2298"/>
    <x v="0"/>
    <b v="0"/>
    <m/>
    <m/>
    <m/>
    <s v="0055A000009GjocQAC"/>
    <s v="01s31000003qafeAAA"/>
    <s v="Metabolomics"/>
    <m/>
    <s v="00331000034l9ltAAA"/>
    <s v="System"/>
    <s v="ZipChip"/>
    <m/>
    <m/>
    <s v="0125A000001ESVfQAO"/>
    <b v="0"/>
    <m/>
    <b v="0"/>
    <m/>
    <m/>
    <x v="0"/>
    <b v="0"/>
    <d v="2021-06-29T20:34:54"/>
    <m/>
    <m/>
    <b v="0"/>
    <x v="0"/>
    <m/>
    <m/>
    <n v="39950"/>
    <m/>
    <x v="2"/>
    <n v="0"/>
    <n v="0"/>
  </r>
  <r>
    <s v="0015A000021ODDgQAO"/>
    <b v="0"/>
    <m/>
    <b v="0"/>
    <s v="70131000001SiprAAC"/>
    <m/>
    <m/>
    <x v="340"/>
    <b v="1"/>
    <s v="Non Responsive"/>
    <m/>
    <s v="0035A00003INQK1QAP"/>
    <m/>
    <m/>
    <s v="0055A000006HDY9QAO"/>
    <b v="0"/>
    <d v="2018-05-11T16:42:23"/>
    <m/>
    <b v="0"/>
    <m/>
    <m/>
    <b v="0"/>
    <d v="2020-01-01T00:00:00"/>
    <n v="1"/>
    <n v="2020"/>
    <s v="Omitted"/>
    <s v="Omitted"/>
    <b v="0"/>
    <b v="0"/>
    <m/>
    <b v="1"/>
    <b v="0"/>
    <b v="0"/>
    <x v="17"/>
    <b v="0"/>
    <s v="Manual-Classic"/>
    <x v="0"/>
    <d v="2018-05-31T00:00:00"/>
    <s v="0055A00000BclF5QAJ"/>
    <d v="2021-04-10T23:01:03"/>
    <m/>
    <d v="2019-12-28T23:03:58"/>
    <m/>
    <m/>
    <b v="0"/>
    <m/>
    <m/>
    <s v="Trade Show"/>
    <m/>
    <m/>
    <m/>
    <m/>
    <m/>
    <x v="2299"/>
    <x v="0"/>
    <b v="0"/>
    <m/>
    <m/>
    <m/>
    <s v="0055A000008iLoJQAU"/>
    <s v="01s31000003qafeAAA"/>
    <s v="Metabolomics"/>
    <m/>
    <s v="0035A00003INQK1QAP"/>
    <s v="System"/>
    <s v="ZipChip"/>
    <m/>
    <m/>
    <s v="0125A000001ESVfQAO"/>
    <b v="0"/>
    <m/>
    <b v="0"/>
    <m/>
    <m/>
    <x v="0"/>
    <b v="0"/>
    <d v="2021-06-29T20:34:54"/>
    <m/>
    <m/>
    <b v="0"/>
    <x v="0"/>
    <m/>
    <m/>
    <n v="82600"/>
    <m/>
    <x v="2"/>
    <n v="0"/>
    <n v="0"/>
  </r>
  <r>
    <s v="0015A000022TDUOQA4"/>
    <b v="0"/>
    <m/>
    <b v="0"/>
    <m/>
    <m/>
    <m/>
    <x v="399"/>
    <b v="1"/>
    <s v="Other"/>
    <m/>
    <m/>
    <m/>
    <m/>
    <s v="0055A000009s6n0QAA"/>
    <b v="0"/>
    <d v="2019-02-20T12:35:36"/>
    <m/>
    <b v="0"/>
    <m/>
    <m/>
    <b v="0"/>
    <d v="2019-01-01T00:00:00"/>
    <n v="1"/>
    <n v="2019"/>
    <s v="Omitted"/>
    <s v="Omitted"/>
    <b v="0"/>
    <b v="0"/>
    <m/>
    <b v="1"/>
    <b v="0"/>
    <b v="0"/>
    <x v="14"/>
    <b v="0"/>
    <s v="Manual-Classic"/>
    <x v="0"/>
    <m/>
    <s v="0055A00000BclF5QAJ"/>
    <d v="2021-04-11T20:07:09"/>
    <m/>
    <d v="2019-04-17T18:27:27"/>
    <m/>
    <m/>
    <b v="0"/>
    <m/>
    <m/>
    <s v="Field Sales"/>
    <m/>
    <m/>
    <m/>
    <m/>
    <m/>
    <x v="2300"/>
    <x v="0"/>
    <b v="0"/>
    <s v="Doing Cannabis analysis so not a good application"/>
    <m/>
    <s v="cannabis"/>
    <s v="0055A000008iLoJQAU"/>
    <s v="01s31000003qagwAAA"/>
    <m/>
    <m/>
    <s v="0035A00003JkOULQA3"/>
    <s v="System"/>
    <s v="ZipChip"/>
    <m/>
    <m/>
    <s v="0125A000001ESVfQAO"/>
    <b v="0"/>
    <m/>
    <b v="0"/>
    <m/>
    <m/>
    <x v="0"/>
    <b v="0"/>
    <d v="2021-06-29T20:34:54"/>
    <m/>
    <m/>
    <b v="0"/>
    <x v="0"/>
    <m/>
    <m/>
    <n v="78000"/>
    <m/>
    <x v="2"/>
    <n v="0"/>
    <n v="0"/>
  </r>
  <r>
    <s v="0015A00002DSHmXQAX"/>
    <b v="0"/>
    <m/>
    <b v="0"/>
    <m/>
    <m/>
    <m/>
    <x v="68"/>
    <b v="1"/>
    <s v="Contact has moved"/>
    <m/>
    <s v="0035A00003XDrirQAD"/>
    <m/>
    <m/>
    <s v="00531000007KAu8AAG"/>
    <b v="0"/>
    <d v="2019-09-04T08:51:29"/>
    <m/>
    <b v="0"/>
    <m/>
    <m/>
    <b v="0"/>
    <d v="2022-01-01T00:00:00"/>
    <n v="1"/>
    <n v="2022"/>
    <s v="Omitted"/>
    <s v="Omitted"/>
    <b v="0"/>
    <b v="0"/>
    <m/>
    <b v="1"/>
    <b v="0"/>
    <b v="0"/>
    <x v="15"/>
    <b v="0"/>
    <s v="Auto-Bi"/>
    <x v="0"/>
    <m/>
    <s v="0055A00000BclF5QAJ"/>
    <d v="2021-04-10T23:01:03"/>
    <m/>
    <d v="2021-03-26T18:24:56"/>
    <m/>
    <m/>
    <b v="0"/>
    <m/>
    <m/>
    <s v="Eblasts"/>
    <m/>
    <m/>
    <s v="Bruker"/>
    <s v="Other (text field)"/>
    <m/>
    <x v="2301"/>
    <x v="0"/>
    <b v="0"/>
    <m/>
    <m/>
    <m/>
    <s v="00531000007KAu8AAG"/>
    <s v="01s5A000005x0vsQAA"/>
    <s v="Biotherapeutics"/>
    <m/>
    <s v="0035A00003XDrirQAD"/>
    <s v="System"/>
    <s v="ZipChip"/>
    <m/>
    <m/>
    <s v="0125A000001ESVfQAO"/>
    <b v="0"/>
    <m/>
    <b v="0"/>
    <m/>
    <m/>
    <x v="0"/>
    <b v="0"/>
    <d v="2021-06-29T20:34:54"/>
    <s v="0055A00000Bd4jEQAR"/>
    <m/>
    <b v="0"/>
    <x v="0"/>
    <m/>
    <m/>
    <n v="97809"/>
    <m/>
    <x v="2"/>
    <n v="0"/>
    <n v="0"/>
  </r>
  <r>
    <s v="0015A00002HePHlQAN"/>
    <b v="0"/>
    <m/>
    <b v="0"/>
    <m/>
    <m/>
    <m/>
    <x v="340"/>
    <b v="1"/>
    <s v="Duplicate opportunity"/>
    <m/>
    <s v="0035A00003ccJ9tQAE"/>
    <m/>
    <m/>
    <s v="0055A000008iLoOQAU"/>
    <b v="0"/>
    <d v="2020-02-14T17:23:44"/>
    <m/>
    <b v="0"/>
    <m/>
    <m/>
    <b v="0"/>
    <d v="2020-01-01T00:00:00"/>
    <n v="1"/>
    <n v="2020"/>
    <s v="Omitted"/>
    <s v="Omitted"/>
    <b v="0"/>
    <b v="0"/>
    <m/>
    <b v="1"/>
    <b v="0"/>
    <b v="0"/>
    <x v="15"/>
    <b v="0"/>
    <s v="Auto-Bi"/>
    <x v="0"/>
    <m/>
    <s v="0055A00000BclF5QAJ"/>
    <d v="2021-04-11T20:04:03"/>
    <m/>
    <d v="2020-02-19T18:50:34"/>
    <m/>
    <m/>
    <b v="0"/>
    <m/>
    <m/>
    <s v="Inside Sales"/>
    <m/>
    <m/>
    <s v="Bruker"/>
    <m/>
    <m/>
    <x v="2302"/>
    <x v="0"/>
    <b v="0"/>
    <m/>
    <m/>
    <m/>
    <s v="00531000007KAu8AAG"/>
    <s v="01s5A000005x0vsQAA"/>
    <m/>
    <m/>
    <s v="0035A00003ccJ9tQAE"/>
    <s v="System"/>
    <s v="ZipChip"/>
    <m/>
    <m/>
    <s v="0125A000001ESVfQAO"/>
    <b v="0"/>
    <m/>
    <b v="0"/>
    <m/>
    <m/>
    <x v="0"/>
    <b v="0"/>
    <d v="2021-06-29T20:34:55"/>
    <s v="0055A00000BctMsQAJ"/>
    <m/>
    <b v="0"/>
    <x v="0"/>
    <m/>
    <m/>
    <n v="111311.1"/>
    <m/>
    <x v="2"/>
    <n v="0"/>
    <n v="0"/>
  </r>
  <r>
    <s v="0015A000020xFjcQAE"/>
    <b v="0"/>
    <m/>
    <b v="0"/>
    <m/>
    <m/>
    <m/>
    <x v="177"/>
    <b v="1"/>
    <s v="Duplicate opportunity"/>
    <m/>
    <m/>
    <m/>
    <m/>
    <s v="0055A000008zqzaQAA"/>
    <b v="0"/>
    <d v="2020-02-26T03:46:03"/>
    <m/>
    <b v="0"/>
    <m/>
    <m/>
    <b v="0"/>
    <d v="2020-01-01T00:00:00"/>
    <n v="1"/>
    <n v="2020"/>
    <s v="Omitted"/>
    <s v="Omitted"/>
    <b v="0"/>
    <b v="0"/>
    <m/>
    <b v="1"/>
    <b v="0"/>
    <b v="0"/>
    <x v="15"/>
    <b v="0"/>
    <s v="Auto-Si"/>
    <x v="0"/>
    <d v="2020-08-12T00:00:00"/>
    <s v="0055A00000BclF5QAJ"/>
    <d v="2021-04-11T19:52:07"/>
    <m/>
    <d v="2020-03-16T13:46:41"/>
    <m/>
    <m/>
    <b v="0"/>
    <m/>
    <m/>
    <s v="Inside Sales"/>
    <m/>
    <m/>
    <s v="Sciex"/>
    <s v="QTRAP (4500,5500,6500)"/>
    <m/>
    <x v="2303"/>
    <x v="0"/>
    <b v="0"/>
    <m/>
    <m/>
    <m/>
    <s v="0055A000008zqzaQAA"/>
    <s v="01s5A000005x0sjQAA"/>
    <m/>
    <m/>
    <s v="0035A00003GHmQoQAL"/>
    <s v="System"/>
    <s v="ZipChip"/>
    <m/>
    <m/>
    <s v="0125A000001ESVfQAO"/>
    <b v="0"/>
    <m/>
    <b v="0"/>
    <m/>
    <m/>
    <x v="0"/>
    <b v="0"/>
    <d v="2021-06-29T20:34:55"/>
    <s v="0055A00000BctN2QAJ"/>
    <m/>
    <b v="0"/>
    <x v="0"/>
    <m/>
    <m/>
    <n v="99903.6"/>
    <m/>
    <x v="2"/>
    <n v="0"/>
    <n v="0"/>
  </r>
  <r>
    <s v="0015A00001ztTzAQAU"/>
    <b v="0"/>
    <m/>
    <b v="0"/>
    <m/>
    <m/>
    <m/>
    <x v="400"/>
    <b v="1"/>
    <s v="Incompatible Mass Spec"/>
    <m/>
    <s v="0035A00003G6QldQAF"/>
    <m/>
    <m/>
    <s v="0055A000006HDY9QAO"/>
    <b v="0"/>
    <d v="2018-03-21T21:41:29"/>
    <m/>
    <b v="0"/>
    <m/>
    <m/>
    <b v="0"/>
    <d v="2018-01-01T00:00:00"/>
    <n v="1"/>
    <n v="2018"/>
    <s v="Omitted"/>
    <s v="Omitted"/>
    <b v="0"/>
    <b v="0"/>
    <m/>
    <b v="1"/>
    <b v="0"/>
    <b v="0"/>
    <x v="15"/>
    <b v="0"/>
    <s v="Auto-Si"/>
    <x v="0"/>
    <m/>
    <s v="0055A00000BclF5QAJ"/>
    <d v="2021-04-11T20:29:35"/>
    <m/>
    <m/>
    <m/>
    <m/>
    <b v="0"/>
    <m/>
    <m/>
    <s v="Referral"/>
    <m/>
    <m/>
    <s v="Sciex"/>
    <m/>
    <m/>
    <x v="2304"/>
    <x v="0"/>
    <b v="0"/>
    <m/>
    <m/>
    <m/>
    <s v="0055A000008iLoJQAU"/>
    <s v="01s31000003qafeAAA"/>
    <s v="Biotherapeutics"/>
    <m/>
    <m/>
    <s v="System"/>
    <s v="ZipChip"/>
    <m/>
    <m/>
    <s v="0125A000001ESVfQAO"/>
    <b v="0"/>
    <m/>
    <b v="0"/>
    <m/>
    <m/>
    <x v="0"/>
    <b v="0"/>
    <d v="2021-06-29T20:34:54"/>
    <m/>
    <m/>
    <b v="0"/>
    <x v="0"/>
    <m/>
    <m/>
    <n v="39950"/>
    <m/>
    <x v="2"/>
    <n v="0"/>
    <n v="0"/>
  </r>
  <r>
    <s v="0013100001qvZsSAAU"/>
    <b v="0"/>
    <m/>
    <b v="0"/>
    <m/>
    <m/>
    <m/>
    <x v="340"/>
    <b v="1"/>
    <s v="Other"/>
    <m/>
    <s v="0035A00003KuszcQAB"/>
    <m/>
    <m/>
    <s v="0055A000008iLoJQAU"/>
    <b v="0"/>
    <d v="2018-09-21T22:35:42"/>
    <m/>
    <b v="0"/>
    <m/>
    <m/>
    <b v="0"/>
    <d v="2020-01-01T00:00:00"/>
    <n v="1"/>
    <n v="2020"/>
    <s v="Omitted"/>
    <s v="Omitted"/>
    <b v="0"/>
    <b v="0"/>
    <m/>
    <b v="1"/>
    <b v="0"/>
    <b v="0"/>
    <x v="15"/>
    <b v="0"/>
    <s v="Auto-Si"/>
    <x v="0"/>
    <d v="2019-11-13T00:00:00"/>
    <s v="0055A00000BclF5QAJ"/>
    <d v="2021-04-10T23:01:03"/>
    <m/>
    <d v="2019-11-22T00:02:25"/>
    <m/>
    <m/>
    <b v="0"/>
    <m/>
    <m/>
    <s v="Trade Show"/>
    <m/>
    <m/>
    <s v="Sciex"/>
    <s v="Triple TOF (4600,5600,6600)"/>
    <m/>
    <x v="2305"/>
    <x v="0"/>
    <b v="0"/>
    <s v="MS upgrade is still in question.  Will reopen if decision is made on which MS is to be purchased."/>
    <s v="5500"/>
    <m/>
    <s v="0055A000008iLoJQAU"/>
    <s v="01s31000003qafeAAA"/>
    <s v="Metabolomics"/>
    <m/>
    <s v="0035A00003KuszcQAB"/>
    <s v="System"/>
    <s v="ZipChip"/>
    <m/>
    <m/>
    <s v="0125A000001ESVfQAO"/>
    <b v="0"/>
    <m/>
    <b v="0"/>
    <m/>
    <m/>
    <x v="0"/>
    <b v="0"/>
    <d v="2021-06-29T20:34:54"/>
    <m/>
    <m/>
    <b v="0"/>
    <x v="0"/>
    <m/>
    <m/>
    <n v="68150"/>
    <m/>
    <x v="2"/>
    <n v="0"/>
    <n v="0"/>
  </r>
  <r>
    <s v="0015A00002CU6yMQAT"/>
    <b v="0"/>
    <m/>
    <b v="0"/>
    <m/>
    <m/>
    <m/>
    <x v="68"/>
    <b v="1"/>
    <s v="Non Responsive"/>
    <m/>
    <s v="0035A00003VEfL4QAL"/>
    <m/>
    <m/>
    <s v="00531000007KAu8AAG"/>
    <b v="0"/>
    <d v="2019-05-24T11:37:54"/>
    <m/>
    <b v="0"/>
    <m/>
    <m/>
    <b v="0"/>
    <d v="2022-01-01T00:00:00"/>
    <n v="1"/>
    <n v="2022"/>
    <s v="Omitted"/>
    <s v="Omitted"/>
    <b v="0"/>
    <b v="0"/>
    <m/>
    <b v="1"/>
    <b v="0"/>
    <b v="0"/>
    <x v="15"/>
    <b v="0"/>
    <s v="Auto-Classic"/>
    <x v="0"/>
    <m/>
    <s v="0055A00000BclF5QAJ"/>
    <d v="2021-04-11T20:07:09"/>
    <m/>
    <d v="2020-11-17T15:48:31"/>
    <m/>
    <m/>
    <b v="0"/>
    <m/>
    <m/>
    <s v="Field Sales"/>
    <m/>
    <m/>
    <s v="Thermo"/>
    <s v="QE EMR UHMR (Plus, HF, HF-X with BioPharma)"/>
    <m/>
    <x v="2306"/>
    <x v="0"/>
    <b v="0"/>
    <m/>
    <m/>
    <m/>
    <s v="00531000007KAu8AAG"/>
    <s v="01s5A000005x0vsQAA"/>
    <s v="Biotherapeutics"/>
    <m/>
    <s v="0035A00003VEfL4QAL"/>
    <s v="System"/>
    <s v="ZipChip"/>
    <m/>
    <m/>
    <s v="0125A000001ESVfQAO"/>
    <b v="0"/>
    <m/>
    <b v="0"/>
    <m/>
    <m/>
    <x v="0"/>
    <b v="0"/>
    <d v="2021-06-29T20:34:54"/>
    <s v="0055A00000Bd4jEQAR"/>
    <m/>
    <b v="0"/>
    <x v="0"/>
    <m/>
    <m/>
    <n v="91549"/>
    <m/>
    <x v="2"/>
    <n v="0"/>
    <n v="0"/>
  </r>
  <r>
    <s v="0013100001fsGopAAE"/>
    <b v="0"/>
    <m/>
    <b v="0"/>
    <s v="70131000001YBOMAA4"/>
    <m/>
    <m/>
    <x v="340"/>
    <b v="1"/>
    <s v="Other"/>
    <m/>
    <s v="00331000030xEokAAE"/>
    <m/>
    <m/>
    <s v="0055A000008iLoOQAU"/>
    <b v="0"/>
    <d v="2019-03-22T20:39:44"/>
    <m/>
    <b v="0"/>
    <m/>
    <m/>
    <b v="0"/>
    <d v="2020-01-01T00:00:00"/>
    <n v="1"/>
    <n v="2020"/>
    <s v="Omitted"/>
    <s v="Omitted"/>
    <b v="0"/>
    <b v="0"/>
    <m/>
    <b v="1"/>
    <b v="0"/>
    <b v="0"/>
    <x v="17"/>
    <b v="0"/>
    <s v="Auto-Classic"/>
    <x v="0"/>
    <d v="2019-11-08T00:00:00"/>
    <s v="0055A00000BclF5QAJ"/>
    <d v="2021-04-10T23:01:03"/>
    <m/>
    <d v="2019-11-12T23:12:47"/>
    <m/>
    <m/>
    <b v="0"/>
    <m/>
    <m/>
    <s v="Trade Show"/>
    <m/>
    <m/>
    <s v="Thermo"/>
    <s v="QE EMR UHMR (Plus, HF, HF-X with BioPharma)"/>
    <m/>
    <x v="2307"/>
    <x v="0"/>
    <b v="0"/>
    <s v="Original project for the ZC wasn't enough to justify purchase.  Current projects are proteomics so not a good fit.  Closing"/>
    <s v="Lumos"/>
    <m/>
    <s v="0055A000008iLoJQAU"/>
    <s v="01s5A000005z9ixQAA"/>
    <s v="Proteomics"/>
    <m/>
    <s v="00331000030xEokAAE"/>
    <s v="System"/>
    <s v="ZipChip"/>
    <m/>
    <m/>
    <s v="0125A000001ESVfQAO"/>
    <b v="0"/>
    <m/>
    <b v="0"/>
    <m/>
    <m/>
    <x v="0"/>
    <b v="0"/>
    <d v="2021-06-29T20:34:54"/>
    <m/>
    <m/>
    <b v="0"/>
    <x v="0"/>
    <m/>
    <m/>
    <n v="49950"/>
    <m/>
    <x v="2"/>
    <n v="0"/>
    <n v="0"/>
  </r>
  <r>
    <s v="0013100001hn662AAA"/>
    <b v="0"/>
    <m/>
    <b v="0"/>
    <s v="7015A000001Th92QAC"/>
    <m/>
    <m/>
    <x v="340"/>
    <b v="1"/>
    <s v="Other"/>
    <m/>
    <s v="0035A00003YwC38QAF"/>
    <m/>
    <m/>
    <s v="0055A000009sZg0QAE"/>
    <b v="0"/>
    <d v="2019-10-10T13:49:33"/>
    <m/>
    <b v="0"/>
    <m/>
    <m/>
    <b v="0"/>
    <d v="2020-01-01T00:00:00"/>
    <n v="1"/>
    <n v="2020"/>
    <s v="Omitted"/>
    <s v="Omitted"/>
    <b v="0"/>
    <b v="0"/>
    <m/>
    <b v="1"/>
    <b v="0"/>
    <b v="0"/>
    <x v="26"/>
    <b v="0"/>
    <s v="Auto-Classic"/>
    <x v="0"/>
    <d v="2020-01-22T00:00:00"/>
    <s v="0055A00000BclF5QAJ"/>
    <d v="2021-04-11T20:33:11"/>
    <m/>
    <d v="2020-01-22T16:14:20"/>
    <m/>
    <m/>
    <b v="0"/>
    <m/>
    <m/>
    <s v="Trade Show"/>
    <m/>
    <m/>
    <s v="Thermo"/>
    <s v="QE Plus, HF, HF-X  (NO biopharma)"/>
    <m/>
    <x v="2308"/>
    <x v="0"/>
    <b v="0"/>
    <m/>
    <m/>
    <m/>
    <s v="0055A00000Bb2djQAB"/>
    <s v="01s5A000005z9ixQAA"/>
    <m/>
    <m/>
    <s v="0035A00003YwC38QAF"/>
    <s v="System"/>
    <s v="ZipChip"/>
    <m/>
    <m/>
    <s v="0125A000001ESVfQAO"/>
    <b v="0"/>
    <m/>
    <b v="0"/>
    <m/>
    <m/>
    <x v="0"/>
    <b v="0"/>
    <d v="2021-06-29T20:34:54"/>
    <s v="0055A00000BctMnQAJ"/>
    <m/>
    <b v="0"/>
    <x v="0"/>
    <m/>
    <m/>
    <n v="81810"/>
    <m/>
    <x v="2"/>
    <n v="0"/>
    <n v="0"/>
  </r>
  <r>
    <s v="0015A0000269gyyQAA"/>
    <b v="0"/>
    <m/>
    <b v="0"/>
    <m/>
    <m/>
    <m/>
    <x v="68"/>
    <b v="1"/>
    <s v="Other"/>
    <m/>
    <s v="0035A00003NGItYQAX"/>
    <m/>
    <m/>
    <s v="00531000007KAu8AAG"/>
    <b v="0"/>
    <d v="2018-10-18T16:33:10"/>
    <m/>
    <b v="0"/>
    <m/>
    <m/>
    <b v="0"/>
    <d v="2022-01-01T00:00:00"/>
    <n v="1"/>
    <n v="2022"/>
    <s v="Omitted"/>
    <s v="Omitted"/>
    <b v="0"/>
    <b v="0"/>
    <m/>
    <b v="1"/>
    <b v="0"/>
    <b v="0"/>
    <x v="15"/>
    <b v="0"/>
    <s v="Auto-Ti"/>
    <x v="0"/>
    <d v="2019-07-05T00:00:00"/>
    <s v="0055A00000BclF5QAJ"/>
    <d v="2021-04-11T20:33:11"/>
    <m/>
    <d v="2020-12-15T16:59:36"/>
    <m/>
    <m/>
    <b v="0"/>
    <m/>
    <m/>
    <s v="Field Sales"/>
    <m/>
    <m/>
    <s v="Thermo"/>
    <s v="Fusion Lumos"/>
    <m/>
    <x v="2309"/>
    <x v="0"/>
    <b v="0"/>
    <m/>
    <m/>
    <s v="Vaccines - AAV"/>
    <s v="00531000007KAu8AAG"/>
    <s v="01s5A000005x0vsQAA"/>
    <s v="Biotherapeutics"/>
    <m/>
    <s v="0035A00003NGItYQAX"/>
    <s v="System"/>
    <s v="ZipChip"/>
    <m/>
    <m/>
    <s v="0125A000001ESVfQAO"/>
    <b v="0"/>
    <m/>
    <b v="0"/>
    <m/>
    <m/>
    <x v="0"/>
    <b v="0"/>
    <d v="2021-06-29T20:34:54"/>
    <s v="0055A00000Bd4jEQAR"/>
    <m/>
    <b v="0"/>
    <x v="0"/>
    <m/>
    <m/>
    <n v="91549"/>
    <m/>
    <x v="2"/>
    <n v="0"/>
    <n v="0"/>
  </r>
  <r>
    <s v="0013100001jbBzlAAE"/>
    <b v="0"/>
    <m/>
    <b v="0"/>
    <m/>
    <m/>
    <m/>
    <x v="139"/>
    <b v="1"/>
    <s v="Lost or No Budget"/>
    <m/>
    <s v="0035A00003JiCsqQAF"/>
    <m/>
    <s v="No impact"/>
    <s v="00531000008FRNUAA4"/>
    <b v="0"/>
    <d v="2018-07-20T19:35:39"/>
    <m/>
    <b v="0"/>
    <m/>
    <m/>
    <b v="0"/>
    <d v="2021-01-01T00:00:00"/>
    <n v="1"/>
    <n v="2021"/>
    <s v="Omitted"/>
    <s v="Omitted"/>
    <b v="0"/>
    <b v="0"/>
    <m/>
    <b v="1"/>
    <b v="0"/>
    <b v="0"/>
    <x v="15"/>
    <b v="0"/>
    <s v="Auto-Si"/>
    <x v="0"/>
    <d v="2020-12-09T00:00:00"/>
    <s v="0055A00000BclF5QAJ"/>
    <d v="2021-04-10T23:01:03"/>
    <m/>
    <d v="2021-01-20T21:00:43"/>
    <m/>
    <m/>
    <b v="0"/>
    <m/>
    <m/>
    <s v="Other"/>
    <m/>
    <m/>
    <m/>
    <m/>
    <m/>
    <x v="2310"/>
    <x v="0"/>
    <b v="0"/>
    <m/>
    <m/>
    <m/>
    <s v="0055A00000Bb2djQAB"/>
    <s v="01s31000003qafeAAA"/>
    <s v="Metabolomics"/>
    <m/>
    <s v="0035A00003JiCsqQAF"/>
    <s v="System"/>
    <s v="ZipChip"/>
    <m/>
    <m/>
    <s v="0125A000001ESVfQAO"/>
    <b v="0"/>
    <m/>
    <b v="0"/>
    <m/>
    <m/>
    <x v="0"/>
    <b v="0"/>
    <d v="2021-06-29T20:34:54"/>
    <s v="0055A00000BctMnQAJ"/>
    <m/>
    <b v="0"/>
    <x v="0"/>
    <m/>
    <m/>
    <n v="66905"/>
    <m/>
    <x v="2"/>
    <n v="0"/>
    <n v="0"/>
  </r>
  <r>
    <s v="0013100001p4NvZAAU"/>
    <b v="0"/>
    <m/>
    <b v="0"/>
    <s v="7015A000001ThnRQAS"/>
    <m/>
    <m/>
    <x v="139"/>
    <b v="1"/>
    <s v="Other"/>
    <m/>
    <s v="0035A00003IPUBfQAP"/>
    <m/>
    <s v="No impact"/>
    <s v="0055A000008iLoJQAU"/>
    <b v="0"/>
    <d v="2019-11-08T21:31:48"/>
    <m/>
    <b v="0"/>
    <m/>
    <m/>
    <b v="0"/>
    <d v="2021-01-01T00:00:00"/>
    <n v="1"/>
    <n v="2021"/>
    <s v="Omitted"/>
    <s v="Omitted"/>
    <b v="0"/>
    <b v="0"/>
    <m/>
    <b v="1"/>
    <b v="0"/>
    <b v="0"/>
    <x v="15"/>
    <b v="0"/>
    <s v="Auto-Si"/>
    <x v="0"/>
    <d v="2020-11-17T00:00:00"/>
    <s v="0055A00000BclF5QAJ"/>
    <d v="2021-04-11T20:33:11"/>
    <m/>
    <d v="2020-12-03T11:59:41"/>
    <m/>
    <m/>
    <b v="0"/>
    <m/>
    <m/>
    <s v="Referral"/>
    <m/>
    <m/>
    <s v="Sciex"/>
    <s v="Triple Quad LC/MS (4500,5500,6500)"/>
    <m/>
    <x v="2311"/>
    <x v="0"/>
    <b v="0"/>
    <m/>
    <m/>
    <m/>
    <s v="0055A000008zqzaQAA"/>
    <s v="01s5A000005z9ixQAA"/>
    <s v="Metabolomics"/>
    <m/>
    <s v="0035A00003IPUBfQAP"/>
    <s v="System"/>
    <s v="ZipChip"/>
    <m/>
    <m/>
    <s v="0125A000001ESVfQAO"/>
    <b v="0"/>
    <m/>
    <b v="0"/>
    <m/>
    <m/>
    <x v="0"/>
    <b v="0"/>
    <d v="2021-06-29T20:34:55"/>
    <s v="0055A00000BctN2QAJ"/>
    <m/>
    <b v="0"/>
    <x v="0"/>
    <m/>
    <m/>
    <n v="39960"/>
    <m/>
    <x v="2"/>
    <n v="0"/>
    <n v="0"/>
  </r>
  <r>
    <s v="0013100001enlrdAAA"/>
    <b v="0"/>
    <m/>
    <b v="0"/>
    <m/>
    <m/>
    <m/>
    <x v="139"/>
    <b v="1"/>
    <s v="Other"/>
    <m/>
    <s v="0035A00003WlvUoQAJ"/>
    <m/>
    <s v="Unknown"/>
    <s v="0055A000009sZg0QAE"/>
    <b v="0"/>
    <d v="2019-07-19T12:59:38"/>
    <m/>
    <b v="0"/>
    <m/>
    <m/>
    <b v="0"/>
    <d v="2021-01-01T00:00:00"/>
    <n v="1"/>
    <n v="2021"/>
    <s v="Omitted"/>
    <s v="Omitted"/>
    <b v="0"/>
    <b v="0"/>
    <m/>
    <b v="1"/>
    <b v="0"/>
    <b v="0"/>
    <x v="17"/>
    <b v="0"/>
    <s v="Auto-Ti"/>
    <x v="0"/>
    <d v="2020-04-22T00:00:00"/>
    <s v="0055A00000BclF5QAJ"/>
    <d v="2021-04-11T20:33:11"/>
    <m/>
    <d v="2020-07-20T14:25:34"/>
    <m/>
    <m/>
    <b v="0"/>
    <m/>
    <m/>
    <s v="Referral"/>
    <m/>
    <m/>
    <s v="Thermo"/>
    <s v="Fusion Lumos"/>
    <m/>
    <x v="2312"/>
    <x v="0"/>
    <b v="0"/>
    <m/>
    <s v="Bruker Tims tof"/>
    <m/>
    <s v="0055A00000Bb2djQAB"/>
    <s v="01s5A000005z9ixQAA"/>
    <s v="Proteomics"/>
    <m/>
    <s v="0035A00003WlvUoQAJ"/>
    <s v="System"/>
    <s v="ZipChip"/>
    <m/>
    <m/>
    <s v="0125A000001ESVfQAO"/>
    <b v="0"/>
    <m/>
    <b v="0"/>
    <m/>
    <m/>
    <x v="0"/>
    <b v="0"/>
    <d v="2021-06-29T20:34:54"/>
    <s v="0055A00000BctMnQAJ"/>
    <m/>
    <b v="0"/>
    <x v="0"/>
    <m/>
    <m/>
    <n v="90175"/>
    <m/>
    <x v="2"/>
    <n v="0"/>
    <n v="0"/>
  </r>
  <r>
    <s v="0015A00002JN5v2QAD"/>
    <b v="0"/>
    <s v="Other"/>
    <b v="0"/>
    <m/>
    <s v="Custom"/>
    <s v="other"/>
    <x v="401"/>
    <b v="1"/>
    <s v="Non Responsive"/>
    <m/>
    <s v="0035A00003dah4FQAQ"/>
    <m/>
    <m/>
    <s v="0055A00000BNXCfQAP"/>
    <b v="0"/>
    <d v="2020-03-19T22:25:41"/>
    <m/>
    <b v="0"/>
    <m/>
    <m/>
    <b v="0"/>
    <d v="2021-01-01T00:00:00"/>
    <n v="1"/>
    <n v="2021"/>
    <s v="Omitted"/>
    <s v="Omitted"/>
    <b v="0"/>
    <b v="0"/>
    <m/>
    <b v="1"/>
    <b v="0"/>
    <b v="0"/>
    <x v="26"/>
    <b v="0"/>
    <m/>
    <x v="0"/>
    <d v="2021-03-17T00:00:00"/>
    <s v="0055A00000BclF5QAJ"/>
    <d v="2021-04-11T20:07:09"/>
    <m/>
    <d v="2021-03-17T23:41:18"/>
    <m/>
    <m/>
    <b v="0"/>
    <m/>
    <m/>
    <s v="Field Sales"/>
    <m/>
    <m/>
    <m/>
    <m/>
    <m/>
    <x v="2313"/>
    <x v="0"/>
    <b v="0"/>
    <m/>
    <m/>
    <s v="Agriculture"/>
    <s v="0055A00000BNXCfQAP"/>
    <s v="01s5A000005x0sjQAA"/>
    <m/>
    <m/>
    <s v="0035A00003dah4FQAQ"/>
    <s v="System"/>
    <s v="Rebel"/>
    <m/>
    <m/>
    <s v="0125A000001ESVfQAO"/>
    <b v="0"/>
    <m/>
    <b v="0"/>
    <m/>
    <m/>
    <x v="0"/>
    <b v="0"/>
    <d v="2021-06-29T20:34:55"/>
    <s v="0055A00000BctN7QAJ"/>
    <m/>
    <b v="0"/>
    <x v="0"/>
    <m/>
    <m/>
    <n v="152000"/>
    <m/>
    <x v="2"/>
    <n v="0"/>
    <n v="0"/>
  </r>
  <r>
    <s v="0013100001jbToGAAU"/>
    <b v="0"/>
    <m/>
    <b v="0"/>
    <m/>
    <m/>
    <m/>
    <x v="402"/>
    <b v="1"/>
    <m/>
    <m/>
    <s v="0035A00003kgYdNQAU"/>
    <m/>
    <m/>
    <s v="0055A000008iLoOQAU"/>
    <b v="0"/>
    <d v="2021-02-10T22:41:55"/>
    <m/>
    <b v="0"/>
    <m/>
    <m/>
    <b v="0"/>
    <d v="2021-02-01T00:00:00"/>
    <n v="2"/>
    <n v="2021"/>
    <s v="Omitted"/>
    <s v="Omitted"/>
    <b v="0"/>
    <b v="0"/>
    <m/>
    <b v="1"/>
    <b v="0"/>
    <b v="0"/>
    <x v="15"/>
    <b v="0"/>
    <m/>
    <x v="0"/>
    <d v="2021-03-16T00:00:00"/>
    <s v="0055A000008iLoOQAU"/>
    <d v="2021-04-16T19:30:13"/>
    <m/>
    <d v="2021-04-16T19:30:13"/>
    <m/>
    <m/>
    <b v="0"/>
    <m/>
    <m/>
    <s v="Website"/>
    <m/>
    <m/>
    <m/>
    <m/>
    <m/>
    <x v="2314"/>
    <x v="0"/>
    <b v="0"/>
    <m/>
    <m/>
    <m/>
    <s v="0055A000008iLoOQAU"/>
    <s v="01s5A000005xBspQAE"/>
    <m/>
    <m/>
    <s v="0035A00003kgYdNQAU"/>
    <s v="Consumables"/>
    <s v="Rebel"/>
    <m/>
    <m/>
    <s v="0125A000001ESVfQAO"/>
    <b v="0"/>
    <m/>
    <b v="0"/>
    <m/>
    <m/>
    <x v="0"/>
    <b v="0"/>
    <d v="2021-06-29T20:34:55"/>
    <s v="0055A000008iLmcQAE"/>
    <m/>
    <b v="0"/>
    <x v="0"/>
    <m/>
    <m/>
    <n v="34000"/>
    <m/>
    <x v="2"/>
    <n v="0"/>
    <n v="0"/>
  </r>
  <r>
    <s v="0015A00002FGB6lQAH"/>
    <b v="0"/>
    <m/>
    <b v="0"/>
    <s v="7015A000001eQXVQA2"/>
    <m/>
    <m/>
    <x v="403"/>
    <b v="1"/>
    <m/>
    <m/>
    <s v="0035A00003aWJBTQA4"/>
    <m/>
    <m/>
    <s v="0055A000008iLoOQAU"/>
    <b v="0"/>
    <d v="2021-04-27T13:20:51"/>
    <d v="2021-06-11T00:00:00"/>
    <b v="0"/>
    <m/>
    <m/>
    <b v="0"/>
    <d v="2021-02-01T00:00:00"/>
    <n v="2"/>
    <n v="2021"/>
    <s v="Omitted"/>
    <s v="Omitted"/>
    <b v="0"/>
    <b v="0"/>
    <m/>
    <b v="1"/>
    <b v="0"/>
    <b v="0"/>
    <x v="15"/>
    <b v="0"/>
    <m/>
    <x v="0"/>
    <d v="2021-05-17T00:00:00"/>
    <s v="0055A000008iLoOQAU"/>
    <d v="2021-06-11T12:09:02"/>
    <m/>
    <d v="2021-06-11T12:09:01"/>
    <d v="2021-06-11T00:00:00"/>
    <m/>
    <b v="0"/>
    <m/>
    <m/>
    <s v="Other"/>
    <m/>
    <m/>
    <m/>
    <m/>
    <m/>
    <x v="2315"/>
    <x v="0"/>
    <b v="0"/>
    <m/>
    <m/>
    <m/>
    <s v="0055A000008iLoOQAU"/>
    <s v="01s5A000005xBsuQAE"/>
    <m/>
    <m/>
    <s v="0035A00003aWJBTQA4"/>
    <s v="Service"/>
    <s v="Rebel"/>
    <m/>
    <m/>
    <s v="0125A000001ESVfQAO"/>
    <b v="0"/>
    <m/>
    <b v="0"/>
    <m/>
    <m/>
    <x v="0"/>
    <b v="0"/>
    <d v="2021-06-29T20:34:55"/>
    <s v="0055A000008iLmcQAE"/>
    <m/>
    <b v="0"/>
    <x v="0"/>
    <m/>
    <m/>
    <n v="23184"/>
    <m/>
    <x v="2"/>
    <n v="0"/>
    <n v="0"/>
  </r>
  <r>
    <s v="0015A00002CwPb7QAF"/>
    <b v="0"/>
    <m/>
    <b v="0"/>
    <s v="7015A000001zMbJQAU"/>
    <m/>
    <m/>
    <x v="404"/>
    <b v="1"/>
    <s v="Non Responsive"/>
    <m/>
    <s v="0035A00003dZvchQAC"/>
    <m/>
    <m/>
    <s v="0055A000008iLoOQAU"/>
    <b v="0"/>
    <d v="2020-12-16T22:19:12"/>
    <d v="2021-05-12T00:00:00"/>
    <b v="0"/>
    <m/>
    <m/>
    <b v="0"/>
    <d v="2021-02-01T00:00:00"/>
    <n v="2"/>
    <n v="2021"/>
    <s v="Omitted"/>
    <s v="Omitted"/>
    <b v="0"/>
    <b v="0"/>
    <m/>
    <b v="1"/>
    <b v="0"/>
    <b v="0"/>
    <x v="15"/>
    <b v="0"/>
    <m/>
    <x v="0"/>
    <d v="2021-01-22T00:00:00"/>
    <s v="0055A000008iLoOQAU"/>
    <d v="2021-05-12T14:15:50"/>
    <m/>
    <d v="2021-05-12T14:15:49"/>
    <d v="2021-05-12T00:00:00"/>
    <m/>
    <b v="0"/>
    <m/>
    <m/>
    <s v="Website"/>
    <m/>
    <m/>
    <m/>
    <m/>
    <m/>
    <x v="2316"/>
    <x v="0"/>
    <b v="0"/>
    <m/>
    <m/>
    <m/>
    <s v="0055A000008iLoOQAU"/>
    <s v="01s5A000005x0sjQAA"/>
    <m/>
    <m/>
    <s v="0035A00003dZvchQAC"/>
    <s v="Service"/>
    <s v="Rebel"/>
    <m/>
    <m/>
    <s v="0125A000001ESVfQAO"/>
    <b v="0"/>
    <m/>
    <b v="0"/>
    <m/>
    <m/>
    <x v="0"/>
    <b v="0"/>
    <d v="2021-06-29T20:34:55"/>
    <s v="0055A000008iLmcQAE"/>
    <m/>
    <b v="0"/>
    <x v="0"/>
    <m/>
    <m/>
    <n v="19200"/>
    <m/>
    <x v="2"/>
    <n v="0"/>
    <n v="0"/>
  </r>
  <r>
    <s v="0013100001mwsqbAAA"/>
    <b v="0"/>
    <m/>
    <b v="0"/>
    <m/>
    <m/>
    <m/>
    <x v="113"/>
    <b v="1"/>
    <s v="Other"/>
    <m/>
    <s v="0035A00003ZjPs2QAF"/>
    <m/>
    <m/>
    <s v="0055A000008zqzaQAA"/>
    <b v="0"/>
    <d v="2020-06-11T21:57:45"/>
    <m/>
    <b v="0"/>
    <m/>
    <m/>
    <b v="0"/>
    <d v="2020-02-01T00:00:00"/>
    <n v="2"/>
    <n v="2020"/>
    <s v="Omitted"/>
    <s v="Omitted"/>
    <b v="0"/>
    <b v="0"/>
    <m/>
    <b v="1"/>
    <b v="0"/>
    <b v="0"/>
    <x v="26"/>
    <b v="0"/>
    <m/>
    <x v="0"/>
    <d v="2020-06-16T00:00:00"/>
    <s v="0055A00000BclF5QAJ"/>
    <d v="2021-04-11T19:52:07"/>
    <m/>
    <d v="2021-02-04T13:37:22"/>
    <m/>
    <m/>
    <b v="0"/>
    <m/>
    <m/>
    <s v="Inside Sales"/>
    <m/>
    <m/>
    <m/>
    <m/>
    <m/>
    <x v="2317"/>
    <x v="0"/>
    <b v="0"/>
    <s v="did sample submission and purchased without onsite demo"/>
    <m/>
    <m/>
    <s v="0055A00000Bnt5hQAB"/>
    <s v="01s5A000005x0sjQAA"/>
    <m/>
    <m/>
    <s v="0035A00003ZjPs2QAF"/>
    <s v="Service"/>
    <s v="Rebel"/>
    <m/>
    <m/>
    <s v="0125A000001ESVfQAO"/>
    <b v="0"/>
    <m/>
    <b v="0"/>
    <m/>
    <m/>
    <x v="0"/>
    <b v="0"/>
    <d v="2021-06-29T20:34:55"/>
    <s v="0055A00000BctN2QAJ"/>
    <m/>
    <b v="0"/>
    <x v="0"/>
    <m/>
    <m/>
    <n v="6250"/>
    <m/>
    <x v="2"/>
    <n v="0"/>
    <n v="0"/>
  </r>
  <r>
    <s v="0013100001gbb7YAAQ"/>
    <b v="0"/>
    <m/>
    <b v="0"/>
    <s v="7015A000001zMbNQAU"/>
    <m/>
    <m/>
    <x v="405"/>
    <b v="1"/>
    <m/>
    <m/>
    <s v="0033100003APmTVAA1"/>
    <m/>
    <m/>
    <s v="0055A000008iLoOQAU"/>
    <b v="0"/>
    <d v="2020-10-22T14:33:10"/>
    <m/>
    <b v="0"/>
    <m/>
    <m/>
    <b v="0"/>
    <d v="2021-02-01T00:00:00"/>
    <n v="2"/>
    <n v="2021"/>
    <s v="Omitted"/>
    <s v="Omitted"/>
    <b v="0"/>
    <b v="0"/>
    <m/>
    <b v="1"/>
    <b v="0"/>
    <b v="0"/>
    <x v="15"/>
    <b v="0"/>
    <m/>
    <x v="0"/>
    <d v="2020-10-30T00:00:00"/>
    <s v="0055A000008zqzaQAA"/>
    <d v="2021-05-06T17:06:03"/>
    <m/>
    <d v="2021-05-06T17:05:44"/>
    <m/>
    <m/>
    <b v="0"/>
    <m/>
    <m/>
    <s v="Website"/>
    <m/>
    <m/>
    <m/>
    <m/>
    <m/>
    <x v="2318"/>
    <x v="0"/>
    <b v="0"/>
    <m/>
    <m/>
    <m/>
    <s v="0055A000008zqzaQAA"/>
    <s v="01s5A000005x0sjQAA"/>
    <m/>
    <m/>
    <s v="0033100003APmTVAA1"/>
    <s v="System"/>
    <s v="Rebel"/>
    <m/>
    <m/>
    <s v="0125A000001ESVfQAO"/>
    <b v="0"/>
    <m/>
    <b v="0"/>
    <m/>
    <m/>
    <x v="0"/>
    <b v="0"/>
    <d v="2021-06-29T20:34:55"/>
    <s v="0055A000008iLmcQAE"/>
    <m/>
    <b v="0"/>
    <x v="0"/>
    <m/>
    <m/>
    <n v="140000"/>
    <m/>
    <x v="2"/>
    <n v="0"/>
    <n v="0"/>
  </r>
  <r>
    <s v="0015A000029WICzQAO"/>
    <b v="0"/>
    <m/>
    <b v="0"/>
    <m/>
    <m/>
    <m/>
    <x v="317"/>
    <b v="1"/>
    <m/>
    <m/>
    <s v="0035A00003hmB5zQAE"/>
    <m/>
    <m/>
    <s v="0055A000008zqzaQAA"/>
    <b v="0"/>
    <d v="2020-08-07T18:43:48"/>
    <m/>
    <b v="0"/>
    <m/>
    <m/>
    <b v="0"/>
    <d v="2021-02-01T00:00:00"/>
    <n v="2"/>
    <n v="2021"/>
    <s v="Omitted"/>
    <s v="Omitted"/>
    <b v="0"/>
    <b v="0"/>
    <m/>
    <b v="1"/>
    <b v="0"/>
    <b v="0"/>
    <x v="15"/>
    <b v="0"/>
    <m/>
    <x v="0"/>
    <d v="2021-04-29T00:00:00"/>
    <s v="0055A00000Bd4j9QAB"/>
    <d v="2021-05-03T11:33:38"/>
    <m/>
    <d v="2021-04-30T09:26:49"/>
    <m/>
    <m/>
    <b v="0"/>
    <m/>
    <m/>
    <s v="Referral"/>
    <m/>
    <m/>
    <m/>
    <m/>
    <m/>
    <x v="2319"/>
    <x v="0"/>
    <b v="0"/>
    <m/>
    <m/>
    <s v="cell therapy"/>
    <s v="0055A00000Bd4j9QAB"/>
    <s v="01s5A000005x0vsQAA"/>
    <s v="Biotherapeutics"/>
    <m/>
    <s v="0035A00003hmB5zQAE"/>
    <s v="System"/>
    <s v="Rebel"/>
    <m/>
    <m/>
    <s v="0125A000001ESVfQAO"/>
    <b v="0"/>
    <m/>
    <b v="0"/>
    <m/>
    <m/>
    <x v="0"/>
    <b v="0"/>
    <d v="2021-06-29T20:34:55"/>
    <s v="0055A000008iLmcQAE"/>
    <m/>
    <b v="0"/>
    <x v="0"/>
    <m/>
    <m/>
    <n v="165600"/>
    <m/>
    <x v="2"/>
    <n v="0"/>
    <n v="0"/>
  </r>
  <r>
    <s v="0015A00001tbWJzQAM"/>
    <b v="0"/>
    <m/>
    <b v="0"/>
    <m/>
    <m/>
    <m/>
    <x v="406"/>
    <b v="1"/>
    <m/>
    <m/>
    <s v="0035A00003EXSd2QAH"/>
    <m/>
    <m/>
    <s v="0055A000008iLoOQAU"/>
    <b v="0"/>
    <d v="2019-11-07T15:02:52"/>
    <d v="2021-06-23T00:00:00"/>
    <b v="0"/>
    <m/>
    <m/>
    <b v="0"/>
    <d v="2021-02-01T00:00:00"/>
    <n v="2"/>
    <n v="2021"/>
    <s v="Omitted"/>
    <s v="Omitted"/>
    <b v="0"/>
    <b v="0"/>
    <m/>
    <b v="1"/>
    <b v="0"/>
    <b v="0"/>
    <x v="26"/>
    <b v="0"/>
    <m/>
    <x v="0"/>
    <d v="2021-06-23T00:00:00"/>
    <s v="0055A00000Bnt5hQAB"/>
    <d v="2021-06-23T16:48:31"/>
    <m/>
    <d v="2021-06-23T16:48:30"/>
    <d v="2021-06-23T00:00:00"/>
    <m/>
    <b v="0"/>
    <m/>
    <m/>
    <s v="Website"/>
    <m/>
    <m/>
    <m/>
    <m/>
    <m/>
    <x v="2320"/>
    <x v="0"/>
    <b v="0"/>
    <m/>
    <m/>
    <m/>
    <s v="0055A00000Bnt5hQAB"/>
    <s v="01s5A000005x0sjQAA"/>
    <m/>
    <m/>
    <s v="0035A00003EXSd2QAH"/>
    <s v="System"/>
    <s v="Rebel"/>
    <m/>
    <m/>
    <s v="0125A000001ESVfQAO"/>
    <b v="0"/>
    <m/>
    <b v="0"/>
    <m/>
    <m/>
    <x v="0"/>
    <b v="0"/>
    <d v="2021-06-29T20:34:55"/>
    <s v="0056e00000Bd8OeAAJ"/>
    <m/>
    <b v="0"/>
    <x v="0"/>
    <m/>
    <m/>
    <n v="140000"/>
    <m/>
    <x v="2"/>
    <n v="0"/>
    <n v="0"/>
  </r>
  <r>
    <s v="0015A00001taaMKQAY"/>
    <b v="0"/>
    <m/>
    <b v="0"/>
    <m/>
    <m/>
    <m/>
    <x v="407"/>
    <b v="1"/>
    <m/>
    <m/>
    <s v="0035A00003JitKkQAJ"/>
    <m/>
    <m/>
    <s v="0055A000008zqzaQAA"/>
    <b v="0"/>
    <d v="2018-10-25T13:50:29"/>
    <d v="2021-06-17T00:00:00"/>
    <b v="0"/>
    <m/>
    <m/>
    <b v="0"/>
    <d v="2021-02-01T00:00:00"/>
    <n v="2"/>
    <n v="2021"/>
    <s v="Omitted"/>
    <s v="Omitted"/>
    <b v="0"/>
    <b v="0"/>
    <m/>
    <b v="1"/>
    <b v="0"/>
    <b v="0"/>
    <x v="15"/>
    <b v="0"/>
    <m/>
    <x v="0"/>
    <m/>
    <s v="0055A000008zqzaQAA"/>
    <d v="2021-06-17T14:31:10"/>
    <m/>
    <d v="2021-06-17T14:31:09"/>
    <d v="2021-06-17T00:00:00"/>
    <m/>
    <b v="0"/>
    <m/>
    <m/>
    <s v="Inside Sales"/>
    <m/>
    <m/>
    <m/>
    <m/>
    <m/>
    <x v="2321"/>
    <x v="0"/>
    <b v="0"/>
    <m/>
    <m/>
    <m/>
    <s v="0055A000008zqzaQAA"/>
    <s v="01s31000003qafeAAA"/>
    <s v="Biotherapeutics"/>
    <m/>
    <s v="0035A00003JitKkQAJ"/>
    <s v="System"/>
    <s v="Rebel"/>
    <m/>
    <m/>
    <s v="0125A000001ESVfQAO"/>
    <b v="0"/>
    <m/>
    <b v="0"/>
    <m/>
    <m/>
    <x v="0"/>
    <b v="0"/>
    <d v="2021-06-29T20:34:54"/>
    <s v="0056e00000Bd8OtAAJ"/>
    <m/>
    <b v="0"/>
    <x v="0"/>
    <m/>
    <m/>
    <n v="83600"/>
    <m/>
    <x v="2"/>
    <n v="0"/>
    <n v="0"/>
  </r>
  <r>
    <s v="0015A000020xFjcQAE"/>
    <b v="0"/>
    <m/>
    <b v="0"/>
    <m/>
    <m/>
    <m/>
    <x v="407"/>
    <b v="1"/>
    <m/>
    <m/>
    <m/>
    <m/>
    <m/>
    <s v="0055A000008zqzaQAA"/>
    <b v="0"/>
    <d v="2020-02-26T03:55:39"/>
    <d v="2021-06-17T00:00:00"/>
    <b v="0"/>
    <m/>
    <m/>
    <b v="0"/>
    <d v="2021-02-01T00:00:00"/>
    <n v="2"/>
    <n v="2021"/>
    <s v="Omitted"/>
    <s v="Omitted"/>
    <b v="0"/>
    <b v="0"/>
    <m/>
    <b v="1"/>
    <b v="0"/>
    <b v="0"/>
    <x v="26"/>
    <b v="0"/>
    <m/>
    <x v="0"/>
    <d v="2020-08-12T00:00:00"/>
    <s v="0055A000008zqzaQAA"/>
    <d v="2021-06-17T14:23:10"/>
    <m/>
    <d v="2021-06-17T14:23:09"/>
    <d v="2021-06-17T00:00:00"/>
    <m/>
    <b v="0"/>
    <m/>
    <m/>
    <s v="Inside Sales"/>
    <m/>
    <m/>
    <m/>
    <m/>
    <m/>
    <x v="2322"/>
    <x v="0"/>
    <b v="0"/>
    <m/>
    <m/>
    <m/>
    <s v="0055A000008zqzaQAA"/>
    <s v="01s5A000005xBspQAE"/>
    <m/>
    <m/>
    <s v="0035A00003GHmQoQAL"/>
    <s v="System"/>
    <s v="Rebel"/>
    <m/>
    <m/>
    <s v="0125A000001ESVfQAO"/>
    <b v="0"/>
    <m/>
    <b v="0"/>
    <m/>
    <m/>
    <x v="0"/>
    <b v="0"/>
    <d v="2021-06-29T20:34:55"/>
    <s v="0056e00000Bd8OtAAJ"/>
    <m/>
    <b v="0"/>
    <x v="0"/>
    <m/>
    <m/>
    <n v="150850"/>
    <m/>
    <x v="2"/>
    <n v="0"/>
    <n v="0"/>
  </r>
  <r>
    <s v="0015A00002FTqIFQA1"/>
    <b v="0"/>
    <m/>
    <b v="0"/>
    <s v="7015A000001qVJTQA2"/>
    <m/>
    <m/>
    <x v="113"/>
    <b v="1"/>
    <s v="Duplicate opportunity"/>
    <m/>
    <m/>
    <m/>
    <m/>
    <s v="0055A00000BNXCfQAP"/>
    <b v="0"/>
    <d v="2020-03-02T18:10:02"/>
    <m/>
    <b v="0"/>
    <m/>
    <m/>
    <b v="0"/>
    <d v="2020-02-01T00:00:00"/>
    <n v="2"/>
    <n v="2020"/>
    <s v="Omitted"/>
    <s v="Omitted"/>
    <b v="0"/>
    <b v="0"/>
    <m/>
    <b v="1"/>
    <b v="0"/>
    <b v="0"/>
    <x v="15"/>
    <b v="0"/>
    <m/>
    <x v="0"/>
    <m/>
    <s v="0055A00000BclF5QAJ"/>
    <d v="2021-04-11T20:06:15"/>
    <m/>
    <d v="2020-03-10T17:38:14"/>
    <m/>
    <m/>
    <b v="0"/>
    <m/>
    <m/>
    <s v="Field Sales"/>
    <m/>
    <m/>
    <m/>
    <m/>
    <m/>
    <x v="2323"/>
    <x v="0"/>
    <b v="0"/>
    <m/>
    <m/>
    <m/>
    <s v="0055A00000BNXCfQAP"/>
    <s v="01s5A000005x0sjQAA"/>
    <m/>
    <m/>
    <s v="0035A00003aJEzTQAW"/>
    <s v="System"/>
    <s v="Rebel"/>
    <m/>
    <m/>
    <s v="0125A000001ESVfQAO"/>
    <b v="0"/>
    <m/>
    <b v="0"/>
    <m/>
    <m/>
    <x v="0"/>
    <b v="0"/>
    <d v="2021-06-29T20:34:55"/>
    <s v="0055A00000BctN7QAJ"/>
    <m/>
    <b v="0"/>
    <x v="0"/>
    <m/>
    <m/>
    <n v="6250"/>
    <m/>
    <x v="2"/>
    <n v="0"/>
    <n v="0"/>
  </r>
  <r>
    <s v="0015A00002DyShwQAF"/>
    <b v="0"/>
    <m/>
    <b v="0"/>
    <m/>
    <m/>
    <m/>
    <x v="113"/>
    <b v="1"/>
    <s v="Non Responsive"/>
    <m/>
    <m/>
    <m/>
    <m/>
    <s v="0055A000008iLmwQAE"/>
    <b v="0"/>
    <d v="2019-08-13T12:02:30"/>
    <m/>
    <b v="0"/>
    <m/>
    <m/>
    <b v="0"/>
    <d v="2020-02-01T00:00:00"/>
    <n v="2"/>
    <n v="2020"/>
    <s v="Omitted"/>
    <s v="Omitted"/>
    <b v="0"/>
    <b v="0"/>
    <m/>
    <b v="1"/>
    <b v="0"/>
    <b v="0"/>
    <x v="26"/>
    <b v="0"/>
    <m/>
    <x v="0"/>
    <d v="2020-03-13T00:00:00"/>
    <s v="0055A00000BclF5QAJ"/>
    <d v="2021-04-10T23:01:03"/>
    <m/>
    <d v="2020-03-13T15:52:49"/>
    <m/>
    <m/>
    <b v="0"/>
    <m/>
    <m/>
    <s v="Other"/>
    <m/>
    <m/>
    <m/>
    <m/>
    <m/>
    <x v="2324"/>
    <x v="0"/>
    <b v="0"/>
    <m/>
    <m/>
    <m/>
    <s v="0055A00000BNXCfQAP"/>
    <s v="01s5A000005z9ixQAA"/>
    <m/>
    <m/>
    <s v="0035A00003XXn9fQAD"/>
    <s v="System"/>
    <s v="Rebel"/>
    <m/>
    <m/>
    <s v="0125A000001ESVfQAO"/>
    <b v="0"/>
    <m/>
    <b v="0"/>
    <m/>
    <m/>
    <x v="0"/>
    <b v="0"/>
    <d v="2021-06-29T20:34:54"/>
    <s v="0055A00000BctN7QAJ"/>
    <m/>
    <b v="0"/>
    <x v="0"/>
    <m/>
    <m/>
    <n v="127000"/>
    <m/>
    <x v="2"/>
    <n v="0"/>
    <n v="0"/>
  </r>
  <r>
    <s v="0015A00002OKbfQQAT"/>
    <b v="0"/>
    <m/>
    <b v="0"/>
    <m/>
    <m/>
    <m/>
    <x v="176"/>
    <b v="1"/>
    <s v="Other"/>
    <m/>
    <s v="0035A00003iiYc8QAE"/>
    <m/>
    <m/>
    <s v="0055A000008zqzaQAA"/>
    <b v="0"/>
    <d v="2020-09-04T19:28:37"/>
    <m/>
    <b v="0"/>
    <m/>
    <m/>
    <b v="0"/>
    <d v="2021-02-01T00:00:00"/>
    <n v="2"/>
    <n v="2021"/>
    <s v="Omitted"/>
    <s v="Omitted"/>
    <b v="0"/>
    <b v="0"/>
    <m/>
    <b v="1"/>
    <b v="0"/>
    <b v="0"/>
    <x v="15"/>
    <b v="0"/>
    <m/>
    <x v="0"/>
    <d v="2021-03-25T00:00:00"/>
    <s v="0055A00000BclF5QAJ"/>
    <d v="2021-04-11T20:33:11"/>
    <m/>
    <d v="2021-03-26T02:55:50"/>
    <m/>
    <m/>
    <b v="0"/>
    <m/>
    <m/>
    <s v="Referral"/>
    <m/>
    <m/>
    <m/>
    <m/>
    <m/>
    <x v="2325"/>
    <x v="0"/>
    <b v="0"/>
    <m/>
    <m/>
    <m/>
    <s v="0055A000008zqzaQAA"/>
    <s v="01s5A000005x0vsQAA"/>
    <s v="Biotherapeutics"/>
    <m/>
    <s v="0035A00003iiYc8QAE"/>
    <s v="System"/>
    <s v="Rebel"/>
    <m/>
    <m/>
    <s v="0125A000001ESVfQAO"/>
    <b v="0"/>
    <m/>
    <b v="0"/>
    <m/>
    <m/>
    <x v="0"/>
    <b v="0"/>
    <d v="2021-06-29T20:34:55"/>
    <s v="0055A00000BctN2QAJ"/>
    <m/>
    <b v="0"/>
    <x v="0"/>
    <m/>
    <m/>
    <n v="174800"/>
    <m/>
    <x v="2"/>
    <n v="0"/>
    <n v="0"/>
  </r>
  <r>
    <s v="0015A00002CT6eNQAT"/>
    <b v="0"/>
    <m/>
    <b v="0"/>
    <m/>
    <m/>
    <m/>
    <x v="361"/>
    <b v="1"/>
    <m/>
    <m/>
    <s v="0035A00003VDZLzQAP"/>
    <s v="reduced budget"/>
    <s v="Impacted"/>
    <s v="0055A000008iLmwQAE"/>
    <b v="0"/>
    <d v="2019-11-20T17:51:57"/>
    <m/>
    <b v="0"/>
    <m/>
    <m/>
    <b v="0"/>
    <d v="2021-02-01T00:00:00"/>
    <n v="2"/>
    <n v="2021"/>
    <s v="Omitted"/>
    <s v="Omitted"/>
    <b v="0"/>
    <b v="0"/>
    <m/>
    <b v="1"/>
    <b v="0"/>
    <b v="0"/>
    <x v="26"/>
    <b v="0"/>
    <m/>
    <x v="0"/>
    <d v="2021-04-27T00:00:00"/>
    <s v="0055A00000Bnt5hQAB"/>
    <d v="2021-04-27T22:11:00"/>
    <m/>
    <d v="2021-04-27T22:11:00"/>
    <m/>
    <m/>
    <b v="0"/>
    <m/>
    <m/>
    <s v="Referral"/>
    <m/>
    <m/>
    <m/>
    <m/>
    <m/>
    <x v="2326"/>
    <x v="0"/>
    <b v="0"/>
    <m/>
    <m/>
    <m/>
    <s v="0055A00000Bnt5hQAB"/>
    <s v="01s5A000005z9ixQAA"/>
    <m/>
    <m/>
    <s v="0035A00003VDZLzQAP"/>
    <s v="System"/>
    <s v="Rebel"/>
    <m/>
    <s v="0Q05A0000024SovSAE"/>
    <s v="0125A000001ESVfQAO"/>
    <b v="0"/>
    <m/>
    <b v="0"/>
    <m/>
    <m/>
    <x v="0"/>
    <b v="0"/>
    <d v="2021-06-29T20:34:55"/>
    <s v="0055A000008iLmcQAE"/>
    <m/>
    <b v="0"/>
    <x v="0"/>
    <m/>
    <m/>
    <n v="142000"/>
    <m/>
    <x v="2"/>
    <n v="0"/>
    <n v="0"/>
  </r>
  <r>
    <s v="0015A00002G8KZlQAN"/>
    <b v="0"/>
    <m/>
    <b v="0"/>
    <m/>
    <m/>
    <m/>
    <x v="408"/>
    <b v="1"/>
    <m/>
    <m/>
    <s v="0035A00003aUkkdQAC"/>
    <s v="WA location. Awaiting response from customer for full impact."/>
    <s v="Impacted"/>
    <s v="0055A00000BNpn5QAD"/>
    <b v="0"/>
    <d v="2019-11-23T00:14:04"/>
    <m/>
    <b v="0"/>
    <m/>
    <m/>
    <b v="0"/>
    <d v="2021-02-01T00:00:00"/>
    <n v="2"/>
    <n v="2021"/>
    <s v="Omitted"/>
    <s v="Omitted"/>
    <b v="0"/>
    <b v="0"/>
    <m/>
    <b v="1"/>
    <b v="0"/>
    <b v="0"/>
    <x v="15"/>
    <b v="0"/>
    <m/>
    <x v="0"/>
    <d v="2021-04-21T00:00:00"/>
    <s v="0055A00000BNXCfQAP"/>
    <d v="2021-04-22T22:58:14"/>
    <m/>
    <d v="2021-04-22T22:58:14"/>
    <m/>
    <m/>
    <b v="0"/>
    <m/>
    <m/>
    <s v="Referral"/>
    <m/>
    <m/>
    <m/>
    <m/>
    <m/>
    <x v="2327"/>
    <x v="0"/>
    <b v="0"/>
    <m/>
    <m/>
    <m/>
    <s v="0055A00000BNXCfQAP"/>
    <s v="01s5A000005xBspQAE"/>
    <s v="Biotherapeutics"/>
    <m/>
    <s v="0035A00003aUkkdQAC"/>
    <s v="System"/>
    <s v="Rebel"/>
    <m/>
    <s v="0Q05A000001eT6WSAU"/>
    <s v="0125A000001ESVfQAO"/>
    <b v="0"/>
    <m/>
    <b v="0"/>
    <m/>
    <m/>
    <x v="0"/>
    <b v="0"/>
    <d v="2021-06-29T20:34:55"/>
    <s v="0055A00000BctN7QAJ"/>
    <m/>
    <b v="0"/>
    <x v="0"/>
    <m/>
    <m/>
    <n v="152000"/>
    <m/>
    <x v="2"/>
    <n v="0"/>
    <n v="0"/>
  </r>
  <r>
    <s v="0015A00002LhIhHQAV"/>
    <b v="0"/>
    <m/>
    <b v="0"/>
    <m/>
    <m/>
    <m/>
    <x v="409"/>
    <b v="1"/>
    <m/>
    <m/>
    <s v="0035A00003gSoQvQAK"/>
    <m/>
    <s v="No impact"/>
    <s v="0055A000008zqzaQAA"/>
    <b v="0"/>
    <d v="2020-06-29T15:24:04"/>
    <m/>
    <b v="0"/>
    <m/>
    <m/>
    <b v="0"/>
    <d v="2021-02-01T00:00:00"/>
    <n v="2"/>
    <n v="2021"/>
    <s v="Omitted"/>
    <s v="Omitted"/>
    <b v="0"/>
    <b v="0"/>
    <m/>
    <b v="1"/>
    <b v="0"/>
    <b v="0"/>
    <x v="15"/>
    <b v="0"/>
    <m/>
    <x v="0"/>
    <d v="2020-10-01T00:00:00"/>
    <s v="0055A000008zqzaQAA"/>
    <d v="2021-04-20T11:52:05"/>
    <m/>
    <d v="2021-04-20T11:52:04"/>
    <m/>
    <m/>
    <b v="0"/>
    <m/>
    <m/>
    <s v="Referral"/>
    <m/>
    <m/>
    <m/>
    <m/>
    <m/>
    <x v="2328"/>
    <x v="0"/>
    <b v="0"/>
    <m/>
    <m/>
    <m/>
    <s v="0055A000008zqzaQAA"/>
    <s v="01s5A000005x0sjQAA"/>
    <s v="Biotherapeutics"/>
    <m/>
    <s v="0035A00003gSoQvQAK"/>
    <s v="System"/>
    <s v="Rebel"/>
    <m/>
    <m/>
    <s v="0125A000001ESVfQAO"/>
    <b v="0"/>
    <m/>
    <b v="0"/>
    <m/>
    <m/>
    <x v="0"/>
    <b v="0"/>
    <d v="2021-06-29T20:34:55"/>
    <s v="0055A000008iLmcQAE"/>
    <m/>
    <b v="0"/>
    <x v="0"/>
    <m/>
    <m/>
    <n v="152000"/>
    <m/>
    <x v="2"/>
    <n v="0"/>
    <n v="0"/>
  </r>
  <r>
    <s v="0013100001frxefAAA"/>
    <b v="0"/>
    <m/>
    <b v="0"/>
    <m/>
    <m/>
    <m/>
    <x v="220"/>
    <b v="1"/>
    <s v="Other"/>
    <m/>
    <s v="0035A00003EYWs8QAH"/>
    <m/>
    <m/>
    <s v="00531000008FRNUAA4"/>
    <b v="0"/>
    <d v="2017-11-06T18:15:46"/>
    <m/>
    <b v="0"/>
    <m/>
    <m/>
    <b v="0"/>
    <d v="2017-02-01T00:00:00"/>
    <n v="2"/>
    <n v="2017"/>
    <s v="Omitted"/>
    <s v="Omitted"/>
    <b v="0"/>
    <b v="0"/>
    <m/>
    <b v="1"/>
    <b v="0"/>
    <b v="0"/>
    <x v="15"/>
    <b v="0"/>
    <m/>
    <x v="0"/>
    <m/>
    <s v="0055A00000BclF5QAJ"/>
    <d v="2021-04-11T20:28:47"/>
    <m/>
    <d v="2019-04-16T16:10:52"/>
    <m/>
    <m/>
    <b v="0"/>
    <m/>
    <s v="Biotherapeutics"/>
    <s v="Other"/>
    <m/>
    <m/>
    <m/>
    <m/>
    <m/>
    <x v="2329"/>
    <x v="0"/>
    <b v="0"/>
    <m/>
    <m/>
    <m/>
    <s v="0055A000009sZg0QAE"/>
    <s v="01s31000003qafeAAA"/>
    <s v="Biotherapeutics"/>
    <m/>
    <s v="0035A00003EYWs8QAH"/>
    <m/>
    <s v="ZipChip"/>
    <m/>
    <m/>
    <s v="0125A000001ESVfQAO"/>
    <b v="0"/>
    <m/>
    <b v="0"/>
    <m/>
    <m/>
    <x v="0"/>
    <b v="0"/>
    <d v="2021-06-29T20:34:54"/>
    <m/>
    <m/>
    <b v="0"/>
    <x v="0"/>
    <m/>
    <m/>
    <n v="11000"/>
    <m/>
    <x v="2"/>
    <n v="0"/>
    <n v="0"/>
  </r>
  <r>
    <s v="0013100001fqyo3AAA"/>
    <b v="0"/>
    <m/>
    <b v="0"/>
    <m/>
    <m/>
    <m/>
    <x v="24"/>
    <b v="1"/>
    <s v="Other"/>
    <m/>
    <m/>
    <m/>
    <m/>
    <s v="00531000007KAu8AAG"/>
    <b v="0"/>
    <d v="2017-10-03T15:13:16"/>
    <m/>
    <b v="0"/>
    <m/>
    <m/>
    <b v="0"/>
    <d v="2019-02-01T00:00:00"/>
    <n v="2"/>
    <n v="2019"/>
    <s v="Omitted"/>
    <s v="Omitted"/>
    <b v="0"/>
    <b v="0"/>
    <m/>
    <b v="1"/>
    <b v="0"/>
    <b v="0"/>
    <x v="15"/>
    <b v="0"/>
    <m/>
    <x v="0"/>
    <m/>
    <s v="0055A00000BclF5QAJ"/>
    <d v="2021-04-11T20:06:15"/>
    <m/>
    <d v="2018-08-27T14:34:33"/>
    <m/>
    <m/>
    <b v="0"/>
    <m/>
    <s v="Biotherapeutics;Proteomics and Peptide Mapping"/>
    <s v="Field Sales"/>
    <m/>
    <m/>
    <m/>
    <m/>
    <m/>
    <x v="2330"/>
    <x v="0"/>
    <b v="0"/>
    <s v="CRO - wont invest until asked by customers"/>
    <m/>
    <m/>
    <s v="0055A000008zqzaQAA"/>
    <s v="01s31000003qafeAAA"/>
    <s v="Biotherapeutics"/>
    <m/>
    <s v="0033100002vk40ZAAQ"/>
    <m/>
    <s v="ZipChip"/>
    <m/>
    <m/>
    <s v="0125A000001ESVfQAO"/>
    <b v="0"/>
    <m/>
    <b v="0"/>
    <m/>
    <m/>
    <x v="0"/>
    <b v="0"/>
    <d v="2021-06-29T20:34:54"/>
    <s v="0055A00000BctN2QAJ"/>
    <m/>
    <b v="0"/>
    <x v="0"/>
    <m/>
    <m/>
    <n v="32650"/>
    <m/>
    <x v="2"/>
    <n v="0"/>
    <n v="0"/>
  </r>
  <r>
    <s v="0015A00002GoGR6QAN"/>
    <b v="0"/>
    <m/>
    <b v="0"/>
    <s v="7015A000001zMbNQAU"/>
    <m/>
    <m/>
    <x v="402"/>
    <b v="1"/>
    <m/>
    <m/>
    <s v="0035A00003nb5N4QAI"/>
    <m/>
    <m/>
    <s v="0055A00000BclF5QAJ"/>
    <b v="0"/>
    <d v="2021-04-07T20:34:36"/>
    <m/>
    <b v="0"/>
    <m/>
    <m/>
    <b v="0"/>
    <d v="2021-02-01T00:00:00"/>
    <n v="2"/>
    <n v="2021"/>
    <s v="Omitted"/>
    <s v="Omitted"/>
    <b v="0"/>
    <b v="0"/>
    <m/>
    <b v="1"/>
    <b v="0"/>
    <b v="0"/>
    <x v="26"/>
    <b v="0"/>
    <m/>
    <x v="0"/>
    <d v="2021-07-23T00:00:00"/>
    <s v="0055A00000BclF5QAJ"/>
    <d v="2021-06-03T15:17:05"/>
    <m/>
    <d v="2021-04-16T15:44:25"/>
    <m/>
    <m/>
    <b v="0"/>
    <m/>
    <m/>
    <s v="Inside Sales"/>
    <m/>
    <m/>
    <m/>
    <m/>
    <m/>
    <x v="2331"/>
    <x v="0"/>
    <b v="0"/>
    <m/>
    <m/>
    <m/>
    <s v="0055A00000BclF5QAJ"/>
    <s v="01s5A000005xBspQAE"/>
    <m/>
    <m/>
    <s v="0035A00003nb5N4QAI"/>
    <s v="Consumables"/>
    <s v="ZipChip"/>
    <m/>
    <m/>
    <s v="0125A000001ESVfQAO"/>
    <b v="0"/>
    <m/>
    <b v="0"/>
    <m/>
    <m/>
    <x v="0"/>
    <b v="0"/>
    <d v="2021-07-23T18:40:50"/>
    <s v="0055A000008iLmcQAE"/>
    <m/>
    <b v="0"/>
    <x v="0"/>
    <m/>
    <m/>
    <n v="213"/>
    <m/>
    <x v="2"/>
    <n v="0"/>
    <n v="0"/>
  </r>
  <r>
    <s v="0015A000026AUVzQAO"/>
    <b v="0"/>
    <m/>
    <b v="0"/>
    <m/>
    <m/>
    <m/>
    <x v="410"/>
    <b v="1"/>
    <m/>
    <m/>
    <m/>
    <m/>
    <m/>
    <s v="0055A000008iLoOQAU"/>
    <b v="0"/>
    <d v="2021-04-30T18:21:42"/>
    <m/>
    <b v="0"/>
    <m/>
    <m/>
    <b v="0"/>
    <d v="2021-02-01T00:00:00"/>
    <n v="2"/>
    <n v="2021"/>
    <s v="Omitted"/>
    <s v="Omitted"/>
    <b v="0"/>
    <b v="0"/>
    <m/>
    <b v="1"/>
    <b v="0"/>
    <b v="0"/>
    <x v="15"/>
    <b v="0"/>
    <m/>
    <x v="0"/>
    <m/>
    <s v="0055A000008iLoOQAU"/>
    <d v="2021-05-07T13:05:26"/>
    <m/>
    <d v="2021-05-07T13:05:25"/>
    <m/>
    <m/>
    <b v="0"/>
    <m/>
    <m/>
    <s v="Other"/>
    <m/>
    <m/>
    <m/>
    <m/>
    <m/>
    <x v="2332"/>
    <x v="0"/>
    <b v="0"/>
    <m/>
    <m/>
    <m/>
    <s v="0055A000008iLoOQAU"/>
    <s v="01s5A000005xBsuQAE"/>
    <m/>
    <m/>
    <s v="0035A00003NGnCAQA1"/>
    <s v="Consumables"/>
    <s v="ZipChip"/>
    <m/>
    <m/>
    <s v="0125A000001ESVfQAO"/>
    <b v="0"/>
    <m/>
    <b v="0"/>
    <m/>
    <m/>
    <x v="0"/>
    <b v="0"/>
    <d v="2021-06-29T20:34:55"/>
    <s v="0055A000008iLmcQAE"/>
    <m/>
    <b v="0"/>
    <x v="0"/>
    <m/>
    <m/>
    <n v="3795"/>
    <m/>
    <x v="2"/>
    <n v="0"/>
    <n v="0"/>
  </r>
  <r>
    <s v="0013100001fqyo3AAA"/>
    <b v="0"/>
    <m/>
    <b v="0"/>
    <m/>
    <m/>
    <m/>
    <x v="411"/>
    <b v="1"/>
    <s v="Non Responsive"/>
    <m/>
    <m/>
    <m/>
    <m/>
    <s v="0055A000009sZg0QAE"/>
    <b v="0"/>
    <d v="2019-03-01T16:41:54"/>
    <m/>
    <b v="0"/>
    <m/>
    <m/>
    <b v="0"/>
    <d v="2019-02-01T00:00:00"/>
    <n v="2"/>
    <n v="2019"/>
    <s v="Omitted"/>
    <s v="Omitted"/>
    <b v="0"/>
    <b v="0"/>
    <m/>
    <b v="1"/>
    <b v="0"/>
    <b v="0"/>
    <x v="16"/>
    <b v="0"/>
    <m/>
    <x v="0"/>
    <m/>
    <s v="0055A00000BclF5QAJ"/>
    <d v="2021-04-10T23:01:03"/>
    <m/>
    <d v="2019-06-28T17:11:38"/>
    <m/>
    <m/>
    <b v="0"/>
    <m/>
    <m/>
    <s v="Referral"/>
    <m/>
    <m/>
    <m/>
    <m/>
    <m/>
    <x v="2333"/>
    <x v="0"/>
    <b v="0"/>
    <m/>
    <m/>
    <m/>
    <s v="0055A000009sZg0QAE"/>
    <s v="01s5A000005z9ixQAA"/>
    <m/>
    <m/>
    <s v="0033100002vk40ZAAQ"/>
    <s v="Consumables"/>
    <s v="ZipChip"/>
    <m/>
    <m/>
    <s v="0125A000001ESVfQAO"/>
    <b v="0"/>
    <m/>
    <b v="0"/>
    <m/>
    <m/>
    <x v="0"/>
    <b v="0"/>
    <d v="2021-06-29T20:34:54"/>
    <m/>
    <m/>
    <b v="0"/>
    <x v="0"/>
    <m/>
    <m/>
    <n v="2650"/>
    <m/>
    <x v="2"/>
    <n v="0"/>
    <n v="0"/>
  </r>
  <r>
    <s v="0015A00002JLfHqQAL"/>
    <b v="0"/>
    <m/>
    <b v="0"/>
    <m/>
    <m/>
    <m/>
    <x v="113"/>
    <b v="1"/>
    <s v="Other"/>
    <m/>
    <s v="0035A00003dZEN9QAO"/>
    <m/>
    <m/>
    <s v="0055A000008iLoOQAU"/>
    <b v="0"/>
    <d v="2020-03-06T14:56:15"/>
    <m/>
    <b v="0"/>
    <m/>
    <m/>
    <b v="0"/>
    <d v="2020-02-01T00:00:00"/>
    <n v="2"/>
    <n v="2020"/>
    <s v="Omitted"/>
    <s v="Omitted"/>
    <b v="0"/>
    <b v="0"/>
    <m/>
    <b v="1"/>
    <b v="0"/>
    <b v="0"/>
    <x v="26"/>
    <b v="0"/>
    <s v="Auto-Ti"/>
    <x v="0"/>
    <d v="2020-06-30T00:00:00"/>
    <s v="0055A00000BclF5QAJ"/>
    <d v="2021-04-11T20:28:47"/>
    <m/>
    <d v="2020-07-13T13:07:48"/>
    <m/>
    <m/>
    <b v="0"/>
    <m/>
    <m/>
    <s v="Referral"/>
    <m/>
    <m/>
    <s v="Thermo"/>
    <m/>
    <m/>
    <x v="2334"/>
    <x v="0"/>
    <b v="0"/>
    <m/>
    <m/>
    <m/>
    <s v="0055A000008iLoOQAU"/>
    <s v="01s5A000005x0vsQAA"/>
    <m/>
    <m/>
    <s v="0035A00003dZEN9QAO"/>
    <s v="Consumables"/>
    <s v="ZipChip"/>
    <m/>
    <m/>
    <s v="0125A000001ESVfQAO"/>
    <b v="0"/>
    <m/>
    <b v="0"/>
    <m/>
    <m/>
    <x v="0"/>
    <b v="0"/>
    <d v="2021-06-29T20:34:55"/>
    <m/>
    <m/>
    <b v="0"/>
    <x v="0"/>
    <m/>
    <m/>
    <n v="15160"/>
    <m/>
    <x v="2"/>
    <n v="0"/>
    <n v="0"/>
  </r>
  <r>
    <s v="0013100001puTb4AAE"/>
    <b v="0"/>
    <m/>
    <b v="0"/>
    <s v="7015A000001zN1LQAU"/>
    <m/>
    <m/>
    <x v="373"/>
    <b v="1"/>
    <m/>
    <m/>
    <s v="0035A00003WpFHDQA3"/>
    <m/>
    <m/>
    <s v="0055A000008iLoOQAU"/>
    <b v="0"/>
    <d v="2021-03-08T20:16:37"/>
    <m/>
    <b v="0"/>
    <m/>
    <m/>
    <b v="0"/>
    <d v="2021-02-01T00:00:00"/>
    <n v="2"/>
    <n v="2021"/>
    <s v="Omitted"/>
    <s v="Omitted"/>
    <b v="0"/>
    <b v="0"/>
    <m/>
    <b v="1"/>
    <b v="0"/>
    <b v="0"/>
    <x v="15"/>
    <b v="0"/>
    <m/>
    <x v="0"/>
    <m/>
    <s v="0055A000008iLoOQAU"/>
    <d v="2021-05-04T17:26:58"/>
    <m/>
    <d v="2021-05-04T17:17:05"/>
    <m/>
    <m/>
    <b v="0"/>
    <m/>
    <m/>
    <s v="Website"/>
    <m/>
    <m/>
    <m/>
    <m/>
    <m/>
    <x v="2335"/>
    <x v="0"/>
    <b v="0"/>
    <m/>
    <m/>
    <m/>
    <s v="0055A000008iLoOQAU"/>
    <s v="01s5A000005xBspQAE"/>
    <m/>
    <m/>
    <s v="0035A00003WpFHDQA3"/>
    <s v="Service"/>
    <s v="ZipChip"/>
    <m/>
    <m/>
    <s v="0125A000001ESVfQAO"/>
    <b v="0"/>
    <m/>
    <b v="0"/>
    <m/>
    <m/>
    <x v="0"/>
    <b v="0"/>
    <d v="2021-06-29T20:34:55"/>
    <s v="0055A000008iLmcQAE"/>
    <m/>
    <b v="0"/>
    <x v="0"/>
    <m/>
    <m/>
    <n v="5145"/>
    <m/>
    <x v="2"/>
    <n v="0"/>
    <n v="0"/>
  </r>
  <r>
    <s v="0015A00002CwwHuQAJ"/>
    <b v="0"/>
    <m/>
    <b v="0"/>
    <s v="7015A000001zMbNQAU"/>
    <m/>
    <m/>
    <x v="412"/>
    <b v="1"/>
    <m/>
    <m/>
    <s v="0035A00003VyShsQAF"/>
    <m/>
    <m/>
    <s v="0055A000008iLoOQAU"/>
    <b v="0"/>
    <d v="2021-05-05T15:35:53"/>
    <m/>
    <b v="0"/>
    <m/>
    <m/>
    <b v="0"/>
    <d v="2021-02-01T00:00:00"/>
    <n v="2"/>
    <n v="2021"/>
    <s v="Omitted"/>
    <s v="Omitted"/>
    <b v="0"/>
    <b v="0"/>
    <m/>
    <b v="1"/>
    <b v="0"/>
    <b v="0"/>
    <x v="17"/>
    <b v="0"/>
    <m/>
    <x v="0"/>
    <d v="2021-05-10T00:00:00"/>
    <s v="0055A000008iLoOQAU"/>
    <d v="2021-05-10T16:07:59"/>
    <m/>
    <d v="2021-05-10T16:07:58"/>
    <m/>
    <m/>
    <b v="0"/>
    <m/>
    <m/>
    <s v="Trade Show"/>
    <m/>
    <m/>
    <m/>
    <m/>
    <m/>
    <x v="2336"/>
    <x v="0"/>
    <b v="0"/>
    <m/>
    <m/>
    <m/>
    <s v="0055A000008iLoOQAU"/>
    <s v="01s5A000005xBspQAE"/>
    <m/>
    <m/>
    <s v="0035A00003VyShsQAF"/>
    <s v="Service"/>
    <s v="ZipChip"/>
    <m/>
    <m/>
    <s v="0125A000001ESVfQAO"/>
    <b v="0"/>
    <m/>
    <b v="0"/>
    <m/>
    <m/>
    <x v="0"/>
    <b v="0"/>
    <d v="2021-06-29T20:34:55"/>
    <s v="0055A000008iLmcQAE"/>
    <m/>
    <b v="0"/>
    <x v="0"/>
    <m/>
    <m/>
    <n v="8950"/>
    <m/>
    <x v="2"/>
    <n v="0"/>
    <n v="0"/>
  </r>
  <r>
    <s v="0013100001kbnWUAAY"/>
    <b v="0"/>
    <m/>
    <b v="0"/>
    <s v="7015A000001eG90QAE"/>
    <m/>
    <m/>
    <x v="413"/>
    <b v="1"/>
    <m/>
    <m/>
    <s v="003310000331gUhAAI"/>
    <m/>
    <m/>
    <s v="0055A000008iLoOQAU"/>
    <b v="0"/>
    <d v="2021-05-07T17:00:43"/>
    <d v="2021-05-19T00:00:00"/>
    <b v="0"/>
    <m/>
    <m/>
    <b v="0"/>
    <d v="2021-02-01T00:00:00"/>
    <n v="2"/>
    <n v="2021"/>
    <s v="Omitted"/>
    <s v="Omitted"/>
    <b v="0"/>
    <b v="0"/>
    <m/>
    <b v="1"/>
    <b v="0"/>
    <b v="0"/>
    <x v="15"/>
    <b v="0"/>
    <m/>
    <x v="0"/>
    <d v="2021-05-18T00:00:00"/>
    <s v="0055A000008iLoOQAU"/>
    <d v="2021-05-19T16:45:47"/>
    <m/>
    <d v="2021-05-19T16:45:47"/>
    <d v="2021-05-19T00:00:00"/>
    <m/>
    <b v="0"/>
    <m/>
    <m/>
    <s v="Sales Seminar"/>
    <m/>
    <m/>
    <m/>
    <m/>
    <m/>
    <x v="2337"/>
    <x v="0"/>
    <b v="0"/>
    <m/>
    <m/>
    <m/>
    <s v="0055A000008iLoOQAU"/>
    <s v="01s5A000005xBspQAE"/>
    <m/>
    <m/>
    <s v="003310000331gUhAAI"/>
    <s v="Service"/>
    <s v="ZipChip"/>
    <m/>
    <m/>
    <s v="0125A000001ESVfQAO"/>
    <b v="0"/>
    <m/>
    <b v="0"/>
    <m/>
    <m/>
    <x v="0"/>
    <b v="0"/>
    <d v="2021-06-29T20:34:55"/>
    <s v="0055A000008iLmcQAE"/>
    <m/>
    <b v="0"/>
    <x v="0"/>
    <m/>
    <m/>
    <n v="8950"/>
    <m/>
    <x v="2"/>
    <n v="0"/>
    <n v="0"/>
  </r>
  <r>
    <s v="0013100001fqwyfAAA"/>
    <b v="0"/>
    <m/>
    <b v="0"/>
    <s v="7015A000001zN1LQAU"/>
    <m/>
    <m/>
    <x v="414"/>
    <b v="1"/>
    <m/>
    <m/>
    <s v="0035A00003CcDJvQAN"/>
    <m/>
    <m/>
    <s v="0055A000008iLoOQAU"/>
    <b v="0"/>
    <d v="2021-05-10T21:40:46"/>
    <d v="2021-06-04T00:00:00"/>
    <b v="0"/>
    <m/>
    <m/>
    <b v="0"/>
    <d v="2021-02-01T00:00:00"/>
    <n v="2"/>
    <n v="2021"/>
    <s v="Omitted"/>
    <s v="Omitted"/>
    <b v="0"/>
    <b v="0"/>
    <m/>
    <b v="1"/>
    <b v="0"/>
    <b v="0"/>
    <x v="15"/>
    <b v="0"/>
    <m/>
    <x v="0"/>
    <d v="2021-05-24T00:00:00"/>
    <s v="0055A000008iLoOQAU"/>
    <d v="2021-06-04T14:15:12"/>
    <m/>
    <d v="2021-06-04T14:15:11"/>
    <d v="2021-06-04T00:00:00"/>
    <m/>
    <b v="0"/>
    <m/>
    <m/>
    <s v="Trade Show"/>
    <m/>
    <m/>
    <m/>
    <m/>
    <m/>
    <x v="2338"/>
    <x v="0"/>
    <b v="0"/>
    <m/>
    <m/>
    <m/>
    <s v="0055A000008iLoOQAU"/>
    <s v="01s5A000005xBspQAE"/>
    <m/>
    <m/>
    <s v="0035A00003CcDJvQAN"/>
    <s v="Service"/>
    <s v="ZipChip"/>
    <m/>
    <m/>
    <s v="0125A000001ESVfQAO"/>
    <b v="0"/>
    <m/>
    <b v="0"/>
    <m/>
    <m/>
    <x v="0"/>
    <b v="0"/>
    <d v="2021-06-29T20:34:55"/>
    <s v="0055A000008iLmcQAE"/>
    <m/>
    <b v="0"/>
    <x v="0"/>
    <m/>
    <m/>
    <n v="8950"/>
    <m/>
    <x v="2"/>
    <n v="0"/>
    <n v="0"/>
  </r>
  <r>
    <s v="0015A00001tasCtQAI"/>
    <b v="0"/>
    <m/>
    <b v="0"/>
    <m/>
    <m/>
    <m/>
    <x v="279"/>
    <b v="1"/>
    <s v="Duplicate opportunity"/>
    <m/>
    <m/>
    <m/>
    <m/>
    <s v="0055A000008iLoOQAU"/>
    <b v="0"/>
    <d v="2020-03-05T15:33:04"/>
    <m/>
    <b v="0"/>
    <m/>
    <m/>
    <b v="0"/>
    <d v="2020-02-01T00:00:00"/>
    <n v="2"/>
    <n v="2020"/>
    <s v="Omitted"/>
    <s v="Omitted"/>
    <b v="0"/>
    <b v="0"/>
    <m/>
    <b v="1"/>
    <b v="0"/>
    <b v="0"/>
    <x v="26"/>
    <b v="0"/>
    <m/>
    <x v="0"/>
    <m/>
    <s v="0055A00000BclF5QAJ"/>
    <d v="2021-04-11T19:52:07"/>
    <m/>
    <d v="2020-09-03T14:12:09"/>
    <m/>
    <m/>
    <b v="0"/>
    <m/>
    <m/>
    <s v="Inside Sales"/>
    <m/>
    <m/>
    <m/>
    <m/>
    <m/>
    <x v="2339"/>
    <x v="0"/>
    <b v="0"/>
    <m/>
    <m/>
    <m/>
    <s v="0055A000008iLoOQAU"/>
    <s v="01s5A000005x0sjQAA"/>
    <m/>
    <m/>
    <s v="0035A00003Cd3XNQAZ"/>
    <s v="Service"/>
    <s v="ZipChip"/>
    <m/>
    <m/>
    <s v="0125A000001ESVfQAO"/>
    <b v="0"/>
    <m/>
    <b v="0"/>
    <m/>
    <m/>
    <x v="0"/>
    <b v="0"/>
    <d v="2021-06-29T20:34:55"/>
    <m/>
    <m/>
    <b v="0"/>
    <x v="0"/>
    <m/>
    <m/>
    <n v="8950"/>
    <m/>
    <x v="2"/>
    <n v="0"/>
    <n v="0"/>
  </r>
  <r>
    <s v="0015A000026muqCQAQ"/>
    <b v="0"/>
    <m/>
    <b v="0"/>
    <s v="7015A000001ThnRQAS"/>
    <m/>
    <m/>
    <x v="415"/>
    <b v="1"/>
    <s v="Duplicate opportunity"/>
    <m/>
    <s v="0035A00003OCWimQAH"/>
    <m/>
    <m/>
    <s v="0055A000008iLoOQAU"/>
    <b v="0"/>
    <d v="2021-01-27T18:10:25"/>
    <m/>
    <b v="0"/>
    <m/>
    <m/>
    <b v="0"/>
    <d v="2021-02-01T00:00:00"/>
    <n v="2"/>
    <n v="2021"/>
    <s v="Omitted"/>
    <s v="Omitted"/>
    <b v="0"/>
    <b v="0"/>
    <m/>
    <b v="1"/>
    <b v="0"/>
    <b v="0"/>
    <x v="15"/>
    <b v="0"/>
    <m/>
    <x v="0"/>
    <d v="2021-02-19T00:00:00"/>
    <s v="0055A00000BclF5QAJ"/>
    <d v="2021-04-10T23:01:03"/>
    <m/>
    <d v="2021-03-31T11:52:30"/>
    <m/>
    <m/>
    <b v="0"/>
    <m/>
    <m/>
    <s v="Website"/>
    <m/>
    <m/>
    <m/>
    <m/>
    <m/>
    <x v="2340"/>
    <x v="0"/>
    <b v="0"/>
    <m/>
    <m/>
    <m/>
    <s v="0055A000008iLoOQAU"/>
    <s v="01s5A000005xBspQAE"/>
    <m/>
    <m/>
    <s v="0035A00003OCWimQAH"/>
    <s v="Service"/>
    <s v="ZipChip"/>
    <m/>
    <m/>
    <s v="0125A000001ESVfQAO"/>
    <b v="0"/>
    <m/>
    <b v="0"/>
    <m/>
    <m/>
    <x v="0"/>
    <b v="0"/>
    <d v="2021-06-29T20:34:55"/>
    <s v="0055A000008iLmcQAE"/>
    <m/>
    <b v="0"/>
    <x v="0"/>
    <m/>
    <m/>
    <n v="8950"/>
    <m/>
    <x v="2"/>
    <n v="0"/>
    <n v="0"/>
  </r>
  <r>
    <s v="0013100001jbTo6AAE"/>
    <b v="0"/>
    <m/>
    <b v="0"/>
    <s v="7015A000001zMbNQAU"/>
    <m/>
    <m/>
    <x v="416"/>
    <b v="1"/>
    <s v="Duplicate opportunity"/>
    <m/>
    <s v="0035A00003nb3C0QAI"/>
    <m/>
    <m/>
    <s v="0055A000008iLoOQAU"/>
    <b v="0"/>
    <d v="2021-03-09T21:28:21"/>
    <m/>
    <b v="0"/>
    <m/>
    <m/>
    <b v="0"/>
    <d v="2021-02-01T00:00:00"/>
    <n v="2"/>
    <n v="2021"/>
    <s v="Omitted"/>
    <s v="Omitted"/>
    <b v="0"/>
    <b v="0"/>
    <m/>
    <b v="1"/>
    <b v="0"/>
    <b v="0"/>
    <x v="17"/>
    <b v="0"/>
    <m/>
    <x v="0"/>
    <d v="2021-03-25T00:00:00"/>
    <s v="0055A00000BclF5QAJ"/>
    <d v="2021-04-10T23:01:03"/>
    <m/>
    <d v="2021-04-01T15:48:32"/>
    <m/>
    <m/>
    <b v="0"/>
    <m/>
    <m/>
    <s v="Website"/>
    <m/>
    <m/>
    <m/>
    <m/>
    <m/>
    <x v="2341"/>
    <x v="0"/>
    <b v="0"/>
    <m/>
    <m/>
    <m/>
    <s v="0055A000008iLoOQAU"/>
    <s v="01s5A000005xBspQAE"/>
    <m/>
    <m/>
    <s v="0035A00003nb3C0QAI"/>
    <s v="Service"/>
    <s v="ZipChip"/>
    <m/>
    <m/>
    <s v="0125A000001ESVfQAO"/>
    <b v="0"/>
    <m/>
    <b v="0"/>
    <m/>
    <m/>
    <x v="0"/>
    <b v="0"/>
    <d v="2021-06-29T20:34:55"/>
    <s v="0055A000008iLmcQAE"/>
    <m/>
    <b v="0"/>
    <x v="0"/>
    <m/>
    <m/>
    <n v="12899.27"/>
    <m/>
    <x v="2"/>
    <n v="0"/>
    <n v="0"/>
  </r>
  <r>
    <s v="0013100001frxefAAA"/>
    <b v="0"/>
    <m/>
    <b v="0"/>
    <s v="7015A0000022gDBQAY"/>
    <m/>
    <m/>
    <x v="417"/>
    <b v="1"/>
    <s v="Non Responsive"/>
    <m/>
    <s v="0035A00003IMkALQA1"/>
    <m/>
    <m/>
    <s v="0055A000008iLoOQAU"/>
    <b v="0"/>
    <d v="2019-03-19T18:36:00"/>
    <m/>
    <b v="0"/>
    <m/>
    <m/>
    <b v="0"/>
    <d v="2019-02-01T00:00:00"/>
    <n v="2"/>
    <n v="2019"/>
    <s v="Omitted"/>
    <s v="Omitted"/>
    <b v="0"/>
    <b v="0"/>
    <m/>
    <b v="1"/>
    <b v="0"/>
    <b v="0"/>
    <x v="15"/>
    <b v="0"/>
    <m/>
    <x v="0"/>
    <m/>
    <s v="0055A00000BclF5QAJ"/>
    <d v="2021-04-11T20:10:42"/>
    <m/>
    <d v="2019-11-05T15:30:30"/>
    <m/>
    <m/>
    <b v="0"/>
    <m/>
    <m/>
    <s v="Sales Seminar"/>
    <m/>
    <m/>
    <m/>
    <m/>
    <m/>
    <x v="2342"/>
    <x v="0"/>
    <b v="0"/>
    <m/>
    <m/>
    <m/>
    <s v="0055A000008iLoOQAU"/>
    <s v="01s5A000005z9ixQAA"/>
    <s v="Biotherapeutics"/>
    <m/>
    <s v="0035A00003IMkALQA1"/>
    <s v="Service"/>
    <s v="ZipChip"/>
    <m/>
    <m/>
    <s v="0125A000001ESVfQAO"/>
    <b v="0"/>
    <m/>
    <b v="0"/>
    <m/>
    <m/>
    <x v="0"/>
    <b v="0"/>
    <d v="2021-06-29T20:34:54"/>
    <m/>
    <m/>
    <b v="0"/>
    <x v="0"/>
    <m/>
    <m/>
    <n v="8950"/>
    <m/>
    <x v="2"/>
    <n v="0"/>
    <n v="0"/>
  </r>
  <r>
    <s v="0015A000026oiG4QAI"/>
    <b v="0"/>
    <m/>
    <b v="0"/>
    <s v="7015A000001ThI4QAK"/>
    <m/>
    <m/>
    <x v="113"/>
    <b v="1"/>
    <s v="Non Responsive"/>
    <m/>
    <s v="00331000030OqvCAAS"/>
    <m/>
    <m/>
    <s v="0055A000008iLoOQAU"/>
    <b v="0"/>
    <d v="2020-02-03T20:17:53"/>
    <m/>
    <b v="0"/>
    <m/>
    <m/>
    <b v="0"/>
    <d v="2020-02-01T00:00:00"/>
    <n v="2"/>
    <n v="2020"/>
    <s v="Omitted"/>
    <s v="Omitted"/>
    <b v="0"/>
    <b v="0"/>
    <m/>
    <b v="1"/>
    <b v="0"/>
    <b v="0"/>
    <x v="26"/>
    <b v="0"/>
    <m/>
    <x v="0"/>
    <d v="2020-05-21T00:00:00"/>
    <s v="0055A00000BclF5QAJ"/>
    <d v="2021-04-10T23:01:03"/>
    <m/>
    <d v="2020-07-13T13:28:30"/>
    <m/>
    <m/>
    <b v="0"/>
    <m/>
    <m/>
    <s v="Trade Show"/>
    <m/>
    <m/>
    <m/>
    <m/>
    <m/>
    <x v="2343"/>
    <x v="0"/>
    <b v="0"/>
    <m/>
    <m/>
    <m/>
    <s v="0055A000008iLoOQAU"/>
    <s v="01s5A000005x0sjQAA"/>
    <m/>
    <m/>
    <s v="00331000030OqvCAAS"/>
    <s v="Service"/>
    <s v="ZipChip"/>
    <m/>
    <m/>
    <s v="0125A000001ESVfQAO"/>
    <b v="0"/>
    <m/>
    <b v="0"/>
    <m/>
    <m/>
    <x v="0"/>
    <b v="0"/>
    <d v="2021-06-29T20:34:55"/>
    <m/>
    <m/>
    <b v="0"/>
    <x v="0"/>
    <m/>
    <m/>
    <n v="6500"/>
    <m/>
    <x v="2"/>
    <n v="0"/>
    <n v="0"/>
  </r>
  <r>
    <s v="0013100001k6JgGAAU"/>
    <b v="0"/>
    <m/>
    <b v="0"/>
    <s v="7015A000001ThI4QAK"/>
    <m/>
    <m/>
    <x v="418"/>
    <b v="1"/>
    <s v="Non Responsive"/>
    <m/>
    <s v="0035A00003CdwfNQAR"/>
    <m/>
    <m/>
    <s v="0055A000008iLoOQAU"/>
    <b v="0"/>
    <d v="2020-08-11T18:26:29"/>
    <m/>
    <b v="0"/>
    <m/>
    <m/>
    <b v="0"/>
    <d v="2021-02-01T00:00:00"/>
    <n v="2"/>
    <n v="2021"/>
    <s v="Omitted"/>
    <s v="Omitted"/>
    <b v="0"/>
    <b v="0"/>
    <m/>
    <b v="1"/>
    <b v="0"/>
    <b v="0"/>
    <x v="26"/>
    <b v="0"/>
    <m/>
    <x v="0"/>
    <d v="2021-02-17T00:00:00"/>
    <s v="0055A00000BclF5QAJ"/>
    <d v="2021-04-10T23:01:03"/>
    <m/>
    <d v="2021-03-11T23:18:14"/>
    <m/>
    <m/>
    <b v="0"/>
    <m/>
    <m/>
    <s v="Webinar"/>
    <m/>
    <m/>
    <m/>
    <m/>
    <m/>
    <x v="2344"/>
    <x v="0"/>
    <b v="0"/>
    <m/>
    <m/>
    <m/>
    <s v="0055A000008iLoOQAU"/>
    <s v="01s5A000005x0sjQAA"/>
    <m/>
    <m/>
    <s v="0035A00003CdwfNQAR"/>
    <s v="Service"/>
    <s v="ZipChip"/>
    <m/>
    <m/>
    <s v="0125A000001ESVfQAO"/>
    <b v="0"/>
    <m/>
    <b v="0"/>
    <m/>
    <m/>
    <x v="0"/>
    <b v="0"/>
    <d v="2021-06-29T20:34:55"/>
    <s v="0055A000008iLmcQAE"/>
    <m/>
    <b v="0"/>
    <x v="0"/>
    <m/>
    <m/>
    <n v="5244.75"/>
    <m/>
    <x v="2"/>
    <n v="0"/>
    <n v="0"/>
  </r>
  <r>
    <s v="0015A00002K6A5vQAF"/>
    <b v="0"/>
    <m/>
    <b v="0"/>
    <s v="7015A000001P2bnQAC"/>
    <m/>
    <m/>
    <x v="155"/>
    <b v="1"/>
    <s v="Non Responsive"/>
    <m/>
    <s v="0035A00003eNyAmQAK"/>
    <m/>
    <m/>
    <s v="0055A000008iLoOQAU"/>
    <b v="0"/>
    <d v="2020-09-29T13:34:06"/>
    <m/>
    <b v="0"/>
    <m/>
    <m/>
    <b v="0"/>
    <d v="2021-02-01T00:00:00"/>
    <n v="2"/>
    <n v="2021"/>
    <s v="Omitted"/>
    <s v="Omitted"/>
    <b v="0"/>
    <b v="0"/>
    <m/>
    <b v="1"/>
    <b v="0"/>
    <b v="0"/>
    <x v="15"/>
    <b v="0"/>
    <m/>
    <x v="0"/>
    <d v="2020-09-29T00:00:00"/>
    <s v="0055A00000BclF5QAJ"/>
    <d v="2021-04-11T20:05:08"/>
    <m/>
    <d v="2021-04-01T15:45:53"/>
    <m/>
    <m/>
    <b v="0"/>
    <m/>
    <m/>
    <s v="Referral"/>
    <m/>
    <m/>
    <m/>
    <m/>
    <m/>
    <x v="2345"/>
    <x v="0"/>
    <b v="0"/>
    <m/>
    <m/>
    <m/>
    <s v="0055A000008iLoOQAU"/>
    <s v="01s5A000005x0sjQAA"/>
    <m/>
    <m/>
    <s v="0035A00003eNyAmQAK"/>
    <s v="Service"/>
    <s v="ZipChip"/>
    <m/>
    <m/>
    <s v="0125A000001ESVfQAO"/>
    <b v="0"/>
    <m/>
    <b v="0"/>
    <m/>
    <m/>
    <x v="0"/>
    <b v="0"/>
    <d v="2021-06-29T20:34:55"/>
    <s v="0055A000008iLmcQAE"/>
    <m/>
    <b v="0"/>
    <x v="0"/>
    <m/>
    <m/>
    <n v="8950"/>
    <m/>
    <x v="2"/>
    <n v="0"/>
    <n v="0"/>
  </r>
  <r>
    <s v="0013100001gZd3uAAC"/>
    <b v="0"/>
    <m/>
    <b v="0"/>
    <m/>
    <m/>
    <m/>
    <x v="419"/>
    <b v="1"/>
    <s v="Other"/>
    <m/>
    <s v="0035A00003GHkfSQAT"/>
    <m/>
    <m/>
    <s v="0055A000008iLoOQAU"/>
    <b v="0"/>
    <d v="2019-03-13T14:50:44"/>
    <m/>
    <b v="0"/>
    <m/>
    <m/>
    <b v="0"/>
    <d v="2019-02-01T00:00:00"/>
    <n v="2"/>
    <n v="2019"/>
    <s v="Omitted"/>
    <s v="Omitted"/>
    <b v="0"/>
    <b v="0"/>
    <m/>
    <b v="1"/>
    <b v="0"/>
    <b v="0"/>
    <x v="26"/>
    <b v="0"/>
    <m/>
    <x v="0"/>
    <m/>
    <s v="0055A00000BclF5QAJ"/>
    <d v="2021-04-10T23:01:03"/>
    <m/>
    <d v="2019-06-26T19:36:21"/>
    <m/>
    <m/>
    <b v="0"/>
    <m/>
    <m/>
    <s v="Website"/>
    <m/>
    <m/>
    <m/>
    <m/>
    <m/>
    <x v="2346"/>
    <x v="0"/>
    <b v="0"/>
    <s v="Not participating in program"/>
    <m/>
    <m/>
    <s v="0055A000008iLoOQAU"/>
    <s v="01s5A000005z9ixQAA"/>
    <m/>
    <m/>
    <s v="0033100002wCMLoAAO"/>
    <s v="Service"/>
    <s v="ZipChip"/>
    <m/>
    <m/>
    <s v="0125A000001ESVfQAO"/>
    <b v="0"/>
    <m/>
    <b v="0"/>
    <m/>
    <m/>
    <x v="0"/>
    <b v="0"/>
    <d v="2021-06-29T20:34:54"/>
    <m/>
    <m/>
    <b v="0"/>
    <x v="0"/>
    <m/>
    <m/>
    <n v="6500"/>
    <m/>
    <x v="2"/>
    <n v="0"/>
    <n v="0"/>
  </r>
  <r>
    <s v="0013100001k6JgGAAU"/>
    <b v="0"/>
    <m/>
    <b v="0"/>
    <s v="7015A000001ThI4QAK"/>
    <m/>
    <m/>
    <x v="420"/>
    <b v="1"/>
    <s v="Other"/>
    <m/>
    <s v="0035A00003CdwfNQAR"/>
    <m/>
    <m/>
    <s v="0055A000008iLoOQAU"/>
    <b v="0"/>
    <d v="2020-04-14T18:00:33"/>
    <m/>
    <b v="0"/>
    <m/>
    <m/>
    <b v="0"/>
    <d v="2020-02-01T00:00:00"/>
    <n v="2"/>
    <n v="2020"/>
    <s v="Omitted"/>
    <s v="Omitted"/>
    <b v="0"/>
    <b v="0"/>
    <m/>
    <b v="1"/>
    <b v="0"/>
    <b v="0"/>
    <x v="26"/>
    <b v="0"/>
    <m/>
    <x v="0"/>
    <d v="2020-06-17T00:00:00"/>
    <s v="0055A00000BclF5QAJ"/>
    <d v="2021-04-11T20:28:47"/>
    <m/>
    <d v="2020-06-17T20:02:34"/>
    <m/>
    <m/>
    <b v="0"/>
    <m/>
    <m/>
    <s v="Webinar"/>
    <m/>
    <m/>
    <m/>
    <m/>
    <m/>
    <x v="2347"/>
    <x v="0"/>
    <b v="0"/>
    <m/>
    <m/>
    <m/>
    <s v="0055A000008iLoOQAU"/>
    <s v="01s5A000005x0sjQAA"/>
    <m/>
    <m/>
    <s v="0035A00003CdwfNQAR"/>
    <s v="Service"/>
    <s v="ZipChip"/>
    <m/>
    <m/>
    <s v="0125A000001ESVfQAO"/>
    <b v="0"/>
    <m/>
    <b v="0"/>
    <m/>
    <m/>
    <x v="0"/>
    <b v="0"/>
    <d v="2021-06-29T20:34:55"/>
    <m/>
    <m/>
    <b v="0"/>
    <x v="0"/>
    <m/>
    <m/>
    <n v="8950"/>
    <m/>
    <x v="2"/>
    <n v="0"/>
    <n v="0"/>
  </r>
  <r>
    <s v="0013100001mwsqbAAA"/>
    <b v="0"/>
    <m/>
    <b v="0"/>
    <s v="7015A000001ThI4QAK"/>
    <m/>
    <m/>
    <x v="102"/>
    <b v="1"/>
    <s v="Other"/>
    <m/>
    <s v="00331000034nCIZAA2"/>
    <m/>
    <m/>
    <s v="0055A000008iLoOQAU"/>
    <b v="0"/>
    <d v="2020-05-05T18:31:07"/>
    <m/>
    <b v="0"/>
    <m/>
    <m/>
    <b v="0"/>
    <d v="2020-02-01T00:00:00"/>
    <n v="2"/>
    <n v="2020"/>
    <s v="Omitted"/>
    <s v="Omitted"/>
    <b v="0"/>
    <b v="0"/>
    <m/>
    <b v="1"/>
    <b v="0"/>
    <b v="0"/>
    <x v="26"/>
    <b v="0"/>
    <m/>
    <x v="0"/>
    <d v="2020-06-10T00:00:00"/>
    <s v="0055A00000BclF5QAJ"/>
    <d v="2021-04-11T20:11:37"/>
    <m/>
    <d v="2020-06-17T19:42:41"/>
    <m/>
    <m/>
    <b v="0"/>
    <m/>
    <m/>
    <s v="Website"/>
    <m/>
    <m/>
    <m/>
    <m/>
    <m/>
    <x v="2348"/>
    <x v="0"/>
    <b v="0"/>
    <s v="Declined Extended Service"/>
    <m/>
    <m/>
    <s v="0055A000008iLoOQAU"/>
    <s v="01s5A000005x0sjQAA"/>
    <m/>
    <m/>
    <s v="00331000034nCIZAA2"/>
    <s v="Service"/>
    <s v="ZipChip"/>
    <m/>
    <m/>
    <s v="0125A000001ESVfQAO"/>
    <b v="0"/>
    <m/>
    <b v="0"/>
    <m/>
    <m/>
    <x v="0"/>
    <b v="0"/>
    <d v="2021-06-29T20:34:55"/>
    <m/>
    <m/>
    <b v="0"/>
    <x v="0"/>
    <m/>
    <m/>
    <n v="8950"/>
    <m/>
    <x v="2"/>
    <n v="0"/>
    <n v="0"/>
  </r>
  <r>
    <s v="0013100001gbOlhAAE"/>
    <b v="0"/>
    <m/>
    <b v="0"/>
    <s v="7015A000001qVJTQA2"/>
    <m/>
    <m/>
    <x v="113"/>
    <b v="1"/>
    <s v="Other"/>
    <m/>
    <s v="0035A00003JiCWpQAN"/>
    <m/>
    <m/>
    <s v="0055A000008iLoOQAU"/>
    <b v="0"/>
    <d v="2020-03-12T14:18:56"/>
    <m/>
    <b v="0"/>
    <m/>
    <m/>
    <b v="0"/>
    <d v="2020-02-01T00:00:00"/>
    <n v="2"/>
    <n v="2020"/>
    <s v="Omitted"/>
    <s v="Omitted"/>
    <b v="0"/>
    <b v="0"/>
    <m/>
    <b v="1"/>
    <b v="0"/>
    <b v="0"/>
    <x v="26"/>
    <b v="0"/>
    <m/>
    <x v="0"/>
    <d v="2020-04-27T00:00:00"/>
    <s v="0055A00000BclF5QAJ"/>
    <d v="2021-04-10T23:01:03"/>
    <m/>
    <d v="2020-05-04T19:29:00"/>
    <m/>
    <m/>
    <b v="0"/>
    <m/>
    <m/>
    <s v="Webinar"/>
    <m/>
    <m/>
    <m/>
    <m/>
    <m/>
    <x v="2349"/>
    <x v="0"/>
    <b v="0"/>
    <s v="Declined Extended Service"/>
    <m/>
    <m/>
    <s v="0055A000008zqzaQAA"/>
    <s v="01s5A000005x0sjQAA"/>
    <m/>
    <m/>
    <s v="0035A00003JiCWpQAN"/>
    <s v="Service"/>
    <s v="ZipChip"/>
    <m/>
    <m/>
    <s v="0125A000001ESVfQAO"/>
    <b v="0"/>
    <m/>
    <b v="0"/>
    <m/>
    <m/>
    <x v="0"/>
    <b v="0"/>
    <d v="2021-06-29T20:34:55"/>
    <s v="0055A00000BctN2QAJ"/>
    <m/>
    <b v="0"/>
    <x v="0"/>
    <m/>
    <m/>
    <n v="8950"/>
    <m/>
    <x v="2"/>
    <n v="0"/>
    <n v="0"/>
  </r>
  <r>
    <s v="0013100001puTb4AAE"/>
    <b v="0"/>
    <m/>
    <b v="0"/>
    <m/>
    <m/>
    <m/>
    <x v="421"/>
    <b v="1"/>
    <s v="Price"/>
    <m/>
    <s v="0035A00003WpFHDQA3"/>
    <m/>
    <m/>
    <s v="0055A000008iLoOQAU"/>
    <b v="0"/>
    <d v="2020-06-11T21:15:10"/>
    <m/>
    <b v="0"/>
    <m/>
    <m/>
    <b v="0"/>
    <d v="2020-02-01T00:00:00"/>
    <n v="2"/>
    <n v="2020"/>
    <s v="Omitted"/>
    <s v="Omitted"/>
    <b v="0"/>
    <b v="0"/>
    <m/>
    <b v="1"/>
    <b v="0"/>
    <b v="0"/>
    <x v="26"/>
    <b v="0"/>
    <m/>
    <x v="0"/>
    <m/>
    <s v="0055A00000BclF5QAJ"/>
    <d v="2021-04-10T23:01:03"/>
    <m/>
    <d v="2020-06-29T14:25:23"/>
    <m/>
    <m/>
    <b v="0"/>
    <m/>
    <m/>
    <s v="Website"/>
    <m/>
    <m/>
    <m/>
    <m/>
    <m/>
    <x v="2350"/>
    <x v="0"/>
    <b v="0"/>
    <m/>
    <m/>
    <m/>
    <s v="0055A000008iLoOQAU"/>
    <s v="01s5A000005x0sjQAA"/>
    <m/>
    <m/>
    <s v="0035A00003WpFHDQA3"/>
    <s v="Service"/>
    <s v="ZipChip"/>
    <m/>
    <m/>
    <s v="0125A000001ESVfQAO"/>
    <b v="0"/>
    <m/>
    <b v="0"/>
    <m/>
    <m/>
    <x v="0"/>
    <b v="0"/>
    <d v="2021-06-29T20:34:55"/>
    <m/>
    <m/>
    <b v="0"/>
    <x v="0"/>
    <m/>
    <m/>
    <n v="4995"/>
    <m/>
    <x v="2"/>
    <n v="0"/>
    <n v="0"/>
  </r>
  <r>
    <s v="0015A00001taaMKQAY"/>
    <b v="0"/>
    <m/>
    <b v="0"/>
    <m/>
    <m/>
    <m/>
    <x v="176"/>
    <b v="1"/>
    <s v="Lost or No Budget"/>
    <m/>
    <s v="0035A00003JitKkQAJ"/>
    <m/>
    <m/>
    <s v="0055A000008zqzaQAA"/>
    <b v="0"/>
    <d v="2019-06-19T21:02:33"/>
    <m/>
    <b v="0"/>
    <m/>
    <m/>
    <b v="0"/>
    <d v="2021-02-01T00:00:00"/>
    <n v="2"/>
    <n v="2021"/>
    <s v="Omitted"/>
    <s v="Omitted"/>
    <b v="0"/>
    <b v="0"/>
    <m/>
    <b v="1"/>
    <b v="0"/>
    <b v="0"/>
    <x v="26"/>
    <b v="0"/>
    <s v="Auto-Classic"/>
    <x v="0"/>
    <d v="2019-10-28T00:00:00"/>
    <s v="0055A00000BclF5QAJ"/>
    <d v="2021-04-11T20:07:09"/>
    <m/>
    <d v="2021-02-12T01:12:55"/>
    <m/>
    <m/>
    <b v="0"/>
    <m/>
    <m/>
    <s v="Field Sales"/>
    <m/>
    <m/>
    <m/>
    <m/>
    <m/>
    <x v="2351"/>
    <x v="0"/>
    <b v="0"/>
    <m/>
    <m/>
    <m/>
    <s v="0055A000008iLoOQAU"/>
    <s v="01s5A000005z9ixQAA"/>
    <m/>
    <m/>
    <s v="0035A00003JitKkQAJ"/>
    <s v="Service"/>
    <s v="ZipChip"/>
    <m/>
    <m/>
    <s v="0125A000001ESVfQAO"/>
    <b v="0"/>
    <m/>
    <b v="0"/>
    <m/>
    <m/>
    <x v="0"/>
    <b v="0"/>
    <d v="2021-06-29T20:34:54"/>
    <m/>
    <m/>
    <b v="0"/>
    <x v="0"/>
    <m/>
    <m/>
    <n v="85725"/>
    <m/>
    <x v="2"/>
    <n v="0"/>
    <n v="0"/>
  </r>
  <r>
    <s v="0013100001jbqg0AAA"/>
    <b v="0"/>
    <m/>
    <b v="0"/>
    <m/>
    <m/>
    <m/>
    <x v="363"/>
    <b v="1"/>
    <s v="Non Responsive"/>
    <m/>
    <m/>
    <m/>
    <m/>
    <s v="0055A000008zqzaQAA"/>
    <b v="0"/>
    <d v="2019-02-10T21:57:17"/>
    <m/>
    <b v="0"/>
    <m/>
    <m/>
    <b v="0"/>
    <d v="2019-02-01T00:00:00"/>
    <n v="2"/>
    <n v="2019"/>
    <s v="Omitted"/>
    <s v="Omitted"/>
    <b v="0"/>
    <b v="0"/>
    <m/>
    <b v="1"/>
    <b v="0"/>
    <b v="0"/>
    <x v="26"/>
    <b v="0"/>
    <s v="Auto-Classic"/>
    <x v="0"/>
    <d v="2019-03-30T00:00:00"/>
    <s v="0055A00000BclF5QAJ"/>
    <d v="2021-04-10T23:01:03"/>
    <m/>
    <d v="2019-10-24T20:22:19"/>
    <m/>
    <m/>
    <b v="0"/>
    <m/>
    <m/>
    <s v="Referral"/>
    <m/>
    <m/>
    <m/>
    <m/>
    <m/>
    <x v="2352"/>
    <x v="0"/>
    <b v="0"/>
    <m/>
    <m/>
    <m/>
    <s v="0055A000008zqzaQAA"/>
    <s v="01s5A000005z9ixQAA"/>
    <m/>
    <m/>
    <s v="0035A00002O8ltHQAR"/>
    <s v="Service"/>
    <s v="ZipChip"/>
    <m/>
    <m/>
    <s v="0125A000001ESVfQAO"/>
    <b v="0"/>
    <m/>
    <b v="0"/>
    <m/>
    <m/>
    <x v="0"/>
    <b v="0"/>
    <d v="2021-06-29T20:34:54"/>
    <s v="0055A00000BctN2QAJ"/>
    <m/>
    <b v="0"/>
    <x v="0"/>
    <m/>
    <m/>
    <n v="8950"/>
    <m/>
    <x v="2"/>
    <n v="0"/>
    <n v="0"/>
  </r>
  <r>
    <s v="0013100001gWxtDAAS"/>
    <b v="0"/>
    <m/>
    <b v="0"/>
    <s v="7015A000001zMbNQAU"/>
    <m/>
    <m/>
    <x v="422"/>
    <b v="1"/>
    <m/>
    <m/>
    <s v="0035A00003pntPAQAY"/>
    <m/>
    <m/>
    <s v="0055A000008iLoOQAU"/>
    <b v="0"/>
    <d v="2021-05-11T14:28:09"/>
    <d v="2021-05-18T00:00:00"/>
    <b v="0"/>
    <m/>
    <m/>
    <b v="0"/>
    <d v="2021-02-01T00:00:00"/>
    <n v="2"/>
    <n v="2021"/>
    <s v="Omitted"/>
    <s v="Omitted"/>
    <b v="0"/>
    <b v="0"/>
    <m/>
    <b v="1"/>
    <b v="0"/>
    <b v="0"/>
    <x v="17"/>
    <b v="0"/>
    <s v="Auto-Ti"/>
    <x v="0"/>
    <m/>
    <s v="0055A000008iLoOQAU"/>
    <d v="2021-05-18T19:27:50"/>
    <m/>
    <d v="2021-05-18T19:27:49"/>
    <d v="2021-05-18T00:00:00"/>
    <m/>
    <b v="0"/>
    <m/>
    <m/>
    <s v="Website"/>
    <m/>
    <m/>
    <m/>
    <m/>
    <m/>
    <x v="2353"/>
    <x v="0"/>
    <b v="0"/>
    <m/>
    <m/>
    <m/>
    <s v="0055A000008iLoOQAU"/>
    <s v="01s5A000005xBspQAE"/>
    <m/>
    <m/>
    <s v="0035A00003pntPAQAY"/>
    <s v="Service"/>
    <s v="ZipChip"/>
    <m/>
    <m/>
    <s v="0125A000001ESVfQAO"/>
    <b v="0"/>
    <m/>
    <b v="0"/>
    <m/>
    <m/>
    <x v="0"/>
    <b v="0"/>
    <d v="2021-06-29T20:34:55"/>
    <s v="0055A000008iLmcQAE"/>
    <m/>
    <b v="0"/>
    <x v="0"/>
    <m/>
    <m/>
    <n v="13950"/>
    <m/>
    <x v="2"/>
    <n v="0"/>
    <n v="0"/>
  </r>
  <r>
    <s v="0013100001gZda5AAC"/>
    <b v="0"/>
    <m/>
    <b v="0"/>
    <m/>
    <m/>
    <m/>
    <x v="113"/>
    <b v="1"/>
    <s v="Duplicate opportunity"/>
    <m/>
    <m/>
    <m/>
    <m/>
    <s v="0055A000008iLoOQAU"/>
    <b v="0"/>
    <d v="2020-06-12T14:34:31"/>
    <m/>
    <b v="0"/>
    <m/>
    <m/>
    <b v="0"/>
    <d v="2020-02-01T00:00:00"/>
    <n v="2"/>
    <n v="2020"/>
    <s v="Omitted"/>
    <s v="Omitted"/>
    <b v="0"/>
    <b v="0"/>
    <m/>
    <b v="1"/>
    <b v="0"/>
    <b v="0"/>
    <x v="26"/>
    <b v="0"/>
    <m/>
    <x v="0"/>
    <m/>
    <s v="0055A00000BclF5QAJ"/>
    <d v="2021-04-11T20:07:09"/>
    <m/>
    <d v="2020-06-15T17:03:36"/>
    <m/>
    <m/>
    <b v="0"/>
    <m/>
    <m/>
    <s v="Field Sales"/>
    <m/>
    <m/>
    <s v="Thermo"/>
    <m/>
    <m/>
    <x v="2354"/>
    <x v="0"/>
    <b v="0"/>
    <m/>
    <m/>
    <m/>
    <s v="0055A000008iLoOQAU"/>
    <s v="01s5A000005x0sjQAA"/>
    <m/>
    <m/>
    <s v="0035A00003ccZrwQAE"/>
    <s v="Service"/>
    <s v="ZipChip"/>
    <m/>
    <m/>
    <s v="0125A000001ESVfQAO"/>
    <b v="0"/>
    <m/>
    <b v="0"/>
    <m/>
    <m/>
    <x v="0"/>
    <b v="0"/>
    <d v="2021-06-29T20:34:55"/>
    <m/>
    <m/>
    <b v="0"/>
    <x v="0"/>
    <m/>
    <m/>
    <n v="9995"/>
    <m/>
    <x v="2"/>
    <n v="0"/>
    <n v="0"/>
  </r>
  <r>
    <s v="0013100001puTdTAAU"/>
    <b v="0"/>
    <m/>
    <b v="0"/>
    <s v="7015A000001ThI4QAK"/>
    <m/>
    <m/>
    <x v="423"/>
    <b v="1"/>
    <s v="Duplicate opportunity"/>
    <m/>
    <s v="00331000034lVr7AAE"/>
    <m/>
    <m/>
    <s v="0055A000008iLoOQAU"/>
    <b v="0"/>
    <d v="2020-04-20T10:29:19"/>
    <m/>
    <b v="0"/>
    <m/>
    <m/>
    <b v="0"/>
    <d v="2020-02-01T00:00:00"/>
    <n v="2"/>
    <n v="2020"/>
    <s v="Omitted"/>
    <s v="Omitted"/>
    <b v="0"/>
    <b v="0"/>
    <m/>
    <b v="1"/>
    <b v="0"/>
    <b v="0"/>
    <x v="26"/>
    <b v="0"/>
    <m/>
    <x v="0"/>
    <m/>
    <s v="0055A00000BclF5QAJ"/>
    <d v="2021-04-10T23:01:03"/>
    <m/>
    <d v="2020-04-27T02:26:17"/>
    <m/>
    <m/>
    <b v="0"/>
    <m/>
    <m/>
    <s v="Trade Show"/>
    <m/>
    <m/>
    <s v="Thermo"/>
    <m/>
    <m/>
    <x v="2355"/>
    <x v="0"/>
    <b v="0"/>
    <m/>
    <m/>
    <m/>
    <s v="0055A00000Bb2djQAB"/>
    <s v="01s5A000005x0sjQAA"/>
    <m/>
    <m/>
    <s v="00331000034lVr7AAE"/>
    <s v="Service"/>
    <s v="ZipChip"/>
    <m/>
    <m/>
    <s v="0125A000001ESVfQAO"/>
    <b v="0"/>
    <m/>
    <b v="0"/>
    <m/>
    <m/>
    <x v="0"/>
    <b v="0"/>
    <d v="2021-06-29T20:34:55"/>
    <s v="0055A00000BctMnQAJ"/>
    <m/>
    <b v="0"/>
    <x v="0"/>
    <m/>
    <m/>
    <n v="4475"/>
    <m/>
    <x v="2"/>
    <n v="0"/>
    <n v="0"/>
  </r>
  <r>
    <s v="0013100001gWxm7AAC"/>
    <b v="0"/>
    <m/>
    <b v="0"/>
    <s v="7015A0000022gDBQAY"/>
    <m/>
    <m/>
    <x v="421"/>
    <b v="1"/>
    <s v="Non Responsive"/>
    <m/>
    <s v="00331000030OrQtAAK"/>
    <m/>
    <m/>
    <s v="0055A000008iLoOQAU"/>
    <b v="0"/>
    <d v="2020-02-21T17:09:28"/>
    <m/>
    <b v="0"/>
    <m/>
    <m/>
    <b v="0"/>
    <d v="2020-02-01T00:00:00"/>
    <n v="2"/>
    <n v="2020"/>
    <s v="Omitted"/>
    <s v="Omitted"/>
    <b v="0"/>
    <b v="0"/>
    <m/>
    <b v="1"/>
    <b v="0"/>
    <b v="0"/>
    <x v="26"/>
    <b v="0"/>
    <m/>
    <x v="0"/>
    <d v="2020-06-17T00:00:00"/>
    <s v="0055A00000BclF5QAJ"/>
    <d v="2021-04-10T23:01:03"/>
    <m/>
    <d v="2020-06-18T12:23:20"/>
    <m/>
    <m/>
    <b v="0"/>
    <m/>
    <m/>
    <s v="Trade Show"/>
    <m/>
    <m/>
    <s v="Thermo"/>
    <m/>
    <m/>
    <x v="2356"/>
    <x v="0"/>
    <b v="0"/>
    <m/>
    <m/>
    <m/>
    <s v="0055A000008iLoOQAU"/>
    <s v="01s5A000005x0sjQAA"/>
    <m/>
    <m/>
    <s v="00331000030OrQtAAK"/>
    <s v="Service"/>
    <s v="ZipChip"/>
    <m/>
    <m/>
    <s v="0125A000001ESVfQAO"/>
    <b v="0"/>
    <m/>
    <b v="0"/>
    <m/>
    <m/>
    <x v="0"/>
    <b v="0"/>
    <d v="2021-06-29T20:34:55"/>
    <m/>
    <m/>
    <b v="0"/>
    <x v="0"/>
    <m/>
    <m/>
    <n v="13950"/>
    <m/>
    <x v="2"/>
    <n v="0"/>
    <n v="0"/>
  </r>
  <r>
    <s v="0013100001gWxm7AAC"/>
    <b v="0"/>
    <m/>
    <b v="0"/>
    <s v="7015A0000022gDBQAY"/>
    <m/>
    <m/>
    <x v="421"/>
    <b v="1"/>
    <s v="Non Responsive"/>
    <m/>
    <s v="00331000030OrQtAAK"/>
    <m/>
    <m/>
    <s v="0055A000008iLoOQAU"/>
    <b v="0"/>
    <d v="2020-02-21T18:27:07"/>
    <m/>
    <b v="0"/>
    <m/>
    <m/>
    <b v="0"/>
    <d v="2020-02-01T00:00:00"/>
    <n v="2"/>
    <n v="2020"/>
    <s v="Omitted"/>
    <s v="Omitted"/>
    <b v="0"/>
    <b v="0"/>
    <m/>
    <b v="1"/>
    <b v="0"/>
    <b v="0"/>
    <x v="26"/>
    <b v="0"/>
    <m/>
    <x v="0"/>
    <d v="2020-06-17T00:00:00"/>
    <s v="0055A00000BclF5QAJ"/>
    <d v="2021-04-10T23:01:03"/>
    <m/>
    <d v="2020-06-18T12:23:54"/>
    <m/>
    <m/>
    <b v="0"/>
    <m/>
    <m/>
    <s v="Trade Show"/>
    <m/>
    <m/>
    <s v="Thermo"/>
    <s v="Fusion Lumos"/>
    <m/>
    <x v="2357"/>
    <x v="0"/>
    <b v="0"/>
    <m/>
    <m/>
    <m/>
    <s v="0055A000008iLoOQAU"/>
    <s v="01s5A000005x0sjQAA"/>
    <m/>
    <m/>
    <s v="00331000030OrQtAAK"/>
    <s v="Service"/>
    <s v="ZipChip"/>
    <m/>
    <m/>
    <s v="0125A000001ESVfQAO"/>
    <b v="0"/>
    <m/>
    <b v="0"/>
    <m/>
    <m/>
    <x v="0"/>
    <b v="0"/>
    <d v="2021-06-29T20:34:55"/>
    <m/>
    <m/>
    <b v="0"/>
    <x v="0"/>
    <m/>
    <m/>
    <n v="13950"/>
    <m/>
    <x v="2"/>
    <n v="0"/>
    <n v="0"/>
  </r>
  <r>
    <s v="0015A00001tbWJzQAM"/>
    <b v="0"/>
    <m/>
    <b v="0"/>
    <m/>
    <m/>
    <m/>
    <x v="117"/>
    <b v="1"/>
    <s v="Non Responsive"/>
    <m/>
    <s v="0035A00003Ce0efQAB"/>
    <m/>
    <m/>
    <s v="00531000008FRNUAA4"/>
    <b v="0"/>
    <d v="2017-08-17T18:17:54"/>
    <m/>
    <b v="0"/>
    <m/>
    <m/>
    <b v="0"/>
    <d v="2020-02-01T00:00:00"/>
    <n v="2"/>
    <n v="2020"/>
    <s v="Omitted"/>
    <s v="Omitted"/>
    <b v="0"/>
    <b v="0"/>
    <m/>
    <b v="1"/>
    <b v="0"/>
    <b v="0"/>
    <x v="15"/>
    <b v="0"/>
    <m/>
    <x v="0"/>
    <d v="2020-02-11T00:00:00"/>
    <s v="0055A00000BclF5QAJ"/>
    <d v="2021-04-10T23:01:03"/>
    <m/>
    <d v="2020-02-13T12:53:32"/>
    <m/>
    <m/>
    <b v="0"/>
    <m/>
    <s v="Intact Proteins &amp; Antibodies"/>
    <s v="Other"/>
    <m/>
    <m/>
    <m/>
    <m/>
    <m/>
    <x v="2358"/>
    <x v="0"/>
    <b v="0"/>
    <m/>
    <m/>
    <m/>
    <s v="0055A000009GjocQAC"/>
    <s v="01s31000003qafeAAA"/>
    <s v="Biotherapeutics"/>
    <m/>
    <s v="0035A00003Ce0efQAB"/>
    <s v="System"/>
    <s v="ZipChip"/>
    <m/>
    <m/>
    <s v="0125A000001ESVfQAO"/>
    <b v="0"/>
    <m/>
    <b v="0"/>
    <m/>
    <m/>
    <x v="0"/>
    <b v="0"/>
    <d v="2021-06-29T20:34:54"/>
    <m/>
    <m/>
    <b v="0"/>
    <x v="0"/>
    <m/>
    <m/>
    <n v="61450"/>
    <m/>
    <x v="2"/>
    <n v="0"/>
    <n v="0"/>
  </r>
  <r>
    <s v="0015A00001xOrX9QAK"/>
    <b v="0"/>
    <m/>
    <b v="0"/>
    <m/>
    <m/>
    <m/>
    <x v="117"/>
    <b v="1"/>
    <s v="Non Responsive"/>
    <m/>
    <s v="0035A00003EWpZNQA1"/>
    <m/>
    <m/>
    <s v="00531000008FRNUAA4"/>
    <b v="0"/>
    <d v="2017-09-26T15:04:17"/>
    <m/>
    <b v="0"/>
    <m/>
    <m/>
    <b v="0"/>
    <d v="2020-02-01T00:00:00"/>
    <n v="2"/>
    <n v="2020"/>
    <s v="Omitted"/>
    <s v="Omitted"/>
    <b v="0"/>
    <b v="0"/>
    <m/>
    <b v="1"/>
    <b v="0"/>
    <b v="0"/>
    <x v="15"/>
    <b v="0"/>
    <m/>
    <x v="0"/>
    <d v="2020-02-10T00:00:00"/>
    <s v="0055A00000BclF5QAJ"/>
    <d v="2021-04-10T23:01:03"/>
    <m/>
    <d v="2020-02-13T05:26:25"/>
    <m/>
    <m/>
    <b v="0"/>
    <m/>
    <s v="Biotherapeutics"/>
    <s v="Trade Show"/>
    <m/>
    <m/>
    <m/>
    <m/>
    <m/>
    <x v="2359"/>
    <x v="0"/>
    <b v="0"/>
    <m/>
    <m/>
    <m/>
    <s v="0055A000009GjocQAC"/>
    <s v="01s31000003qafeAAA"/>
    <s v="Biotherapeutics"/>
    <m/>
    <s v="0035A00003EWpZNQA1"/>
    <s v="System"/>
    <s v="ZipChip"/>
    <m/>
    <m/>
    <s v="0125A000001ESVfQAO"/>
    <b v="0"/>
    <m/>
    <b v="0"/>
    <m/>
    <m/>
    <x v="0"/>
    <b v="0"/>
    <d v="2021-06-29T20:34:54"/>
    <m/>
    <m/>
    <b v="0"/>
    <x v="0"/>
    <m/>
    <m/>
    <n v="61450"/>
    <m/>
    <x v="2"/>
    <n v="0"/>
    <n v="0"/>
  </r>
  <r>
    <s v="0013100001jbqg3AAA"/>
    <b v="0"/>
    <m/>
    <b v="0"/>
    <m/>
    <m/>
    <m/>
    <x v="117"/>
    <b v="1"/>
    <s v="Non Responsive"/>
    <m/>
    <s v="0035A00003EYTe7QAH"/>
    <m/>
    <m/>
    <s v="00531000008FRNUAA4"/>
    <b v="0"/>
    <d v="2017-11-03T18:44:20"/>
    <m/>
    <b v="0"/>
    <m/>
    <m/>
    <b v="0"/>
    <d v="2020-02-01T00:00:00"/>
    <n v="2"/>
    <n v="2020"/>
    <s v="Omitted"/>
    <s v="Omitted"/>
    <b v="0"/>
    <b v="0"/>
    <m/>
    <b v="1"/>
    <b v="0"/>
    <b v="0"/>
    <x v="15"/>
    <b v="0"/>
    <m/>
    <x v="0"/>
    <d v="2020-02-10T00:00:00"/>
    <s v="0055A00000BclF5QAJ"/>
    <d v="2021-04-11T20:12:15"/>
    <m/>
    <d v="2020-02-13T05:23:55"/>
    <m/>
    <m/>
    <b v="0"/>
    <m/>
    <s v="Intact Proteins &amp; Antibodies"/>
    <s v="Referral"/>
    <m/>
    <m/>
    <m/>
    <m/>
    <m/>
    <x v="2360"/>
    <x v="0"/>
    <b v="0"/>
    <m/>
    <m/>
    <m/>
    <s v="0055A000009GjocQAC"/>
    <s v="01s31000003qafeAAA"/>
    <s v="Biotherapeutics"/>
    <m/>
    <s v="0035A00003EYTe7QAH"/>
    <s v="System"/>
    <s v="ZipChip"/>
    <m/>
    <m/>
    <s v="0125A000001ESVfQAO"/>
    <b v="0"/>
    <m/>
    <b v="0"/>
    <m/>
    <m/>
    <x v="0"/>
    <b v="0"/>
    <d v="2021-06-29T20:34:54"/>
    <m/>
    <m/>
    <b v="0"/>
    <x v="0"/>
    <m/>
    <m/>
    <n v="72600"/>
    <m/>
    <x v="2"/>
    <n v="0"/>
    <n v="0"/>
  </r>
  <r>
    <s v="0015A00001xPWrZQAW"/>
    <b v="0"/>
    <m/>
    <b v="0"/>
    <s v="70131000001YBx9AAG"/>
    <m/>
    <m/>
    <x v="363"/>
    <b v="1"/>
    <s v="Other"/>
    <m/>
    <m/>
    <m/>
    <m/>
    <s v="0055A000008iLoJQAU"/>
    <b v="0"/>
    <d v="2018-09-21T17:29:50"/>
    <m/>
    <b v="0"/>
    <m/>
    <m/>
    <b v="0"/>
    <d v="2019-02-01T00:00:00"/>
    <n v="2"/>
    <n v="2019"/>
    <s v="Omitted"/>
    <s v="Omitted"/>
    <b v="0"/>
    <b v="0"/>
    <m/>
    <b v="1"/>
    <b v="0"/>
    <b v="0"/>
    <x v="15"/>
    <b v="0"/>
    <m/>
    <x v="0"/>
    <m/>
    <s v="0055A00000BclF5QAJ"/>
    <d v="2021-04-10T23:01:03"/>
    <m/>
    <d v="2019-04-08T13:48:11"/>
    <m/>
    <m/>
    <b v="0"/>
    <m/>
    <m/>
    <s v="Referral"/>
    <m/>
    <m/>
    <m/>
    <m/>
    <m/>
    <x v="2361"/>
    <x v="0"/>
    <b v="0"/>
    <s v="SSF site is closing.  All budget for MS and ZC were removed.  Christine is still employed but is the only one in her group"/>
    <m/>
    <m/>
    <s v="0055A000008iLoJQAU"/>
    <s v="01s31000003qafeAAA"/>
    <s v="Biotherapeutics"/>
    <m/>
    <s v="0033100002vsvi7AAA"/>
    <s v="System"/>
    <s v="ZipChip"/>
    <m/>
    <m/>
    <s v="0125A000001ESVfQAO"/>
    <b v="0"/>
    <m/>
    <b v="0"/>
    <m/>
    <m/>
    <x v="0"/>
    <b v="0"/>
    <d v="2021-06-29T20:34:54"/>
    <m/>
    <m/>
    <b v="0"/>
    <x v="0"/>
    <m/>
    <m/>
    <n v="74250"/>
    <m/>
    <x v="2"/>
    <n v="0"/>
    <n v="0"/>
  </r>
  <r>
    <s v="0013100001puTb4AAE"/>
    <b v="0"/>
    <m/>
    <b v="0"/>
    <m/>
    <m/>
    <m/>
    <x v="113"/>
    <b v="1"/>
    <s v="Duplicate opportunity"/>
    <m/>
    <s v="0035A00003aJMu9QAG"/>
    <m/>
    <m/>
    <s v="0055A000009GjocQAC"/>
    <b v="0"/>
    <d v="2019-12-04T03:52:23"/>
    <m/>
    <b v="0"/>
    <m/>
    <m/>
    <b v="0"/>
    <d v="2020-02-01T00:00:00"/>
    <n v="2"/>
    <n v="2020"/>
    <s v="Omitted"/>
    <s v="Omitted"/>
    <b v="0"/>
    <b v="0"/>
    <m/>
    <b v="1"/>
    <b v="0"/>
    <b v="0"/>
    <x v="15"/>
    <b v="0"/>
    <s v="Auto-Classic"/>
    <x v="0"/>
    <d v="2020-04-16T00:00:00"/>
    <s v="0055A00000BclF5QAJ"/>
    <d v="2021-04-10T23:01:03"/>
    <m/>
    <d v="2020-04-10T14:24:50"/>
    <m/>
    <m/>
    <b v="0"/>
    <m/>
    <m/>
    <s v="Trade Show"/>
    <m/>
    <m/>
    <m/>
    <m/>
    <m/>
    <x v="2362"/>
    <x v="0"/>
    <b v="0"/>
    <m/>
    <m/>
    <m/>
    <s v="0055A000009GjocQAC"/>
    <s v="01s5A000005x0sjQAA"/>
    <m/>
    <m/>
    <s v="0035A00003aJMu9QAG"/>
    <s v="System"/>
    <s v="ZipChip"/>
    <m/>
    <m/>
    <s v="0125A000001ESVfQAO"/>
    <b v="0"/>
    <m/>
    <b v="0"/>
    <m/>
    <m/>
    <x v="0"/>
    <b v="0"/>
    <d v="2021-06-29T20:34:55"/>
    <m/>
    <m/>
    <b v="0"/>
    <x v="0"/>
    <m/>
    <m/>
    <n v="62885"/>
    <m/>
    <x v="2"/>
    <n v="0"/>
    <n v="0"/>
  </r>
  <r>
    <s v="0015A000026nO6XQAU"/>
    <b v="0"/>
    <m/>
    <b v="0"/>
    <m/>
    <m/>
    <m/>
    <x v="113"/>
    <b v="1"/>
    <s v="Lost or No Budget"/>
    <m/>
    <m/>
    <m/>
    <m/>
    <s v="0055A000008iLoOQAU"/>
    <b v="0"/>
    <d v="2018-11-21T14:54:18"/>
    <m/>
    <b v="0"/>
    <m/>
    <m/>
    <b v="0"/>
    <d v="2020-02-01T00:00:00"/>
    <n v="2"/>
    <n v="2020"/>
    <s v="Omitted"/>
    <s v="Omitted"/>
    <b v="0"/>
    <b v="0"/>
    <m/>
    <b v="1"/>
    <b v="0"/>
    <b v="0"/>
    <x v="15"/>
    <b v="0"/>
    <s v="Auto-Classic"/>
    <x v="0"/>
    <m/>
    <s v="0055A00000BclF5QAJ"/>
    <d v="2021-04-10T23:01:03"/>
    <m/>
    <d v="2019-12-28T23:15:28"/>
    <m/>
    <m/>
    <b v="0"/>
    <m/>
    <m/>
    <s v="Webinar"/>
    <m/>
    <m/>
    <m/>
    <m/>
    <m/>
    <x v="2363"/>
    <x v="0"/>
    <b v="0"/>
    <m/>
    <m/>
    <m/>
    <s v="0055A000008iLoJQAU"/>
    <s v="01s5A000005z9ixQAA"/>
    <s v="Biotherapeutics"/>
    <m/>
    <s v="0035A00003ObA2yQAF"/>
    <s v="System"/>
    <s v="ZipChip"/>
    <m/>
    <m/>
    <s v="0125A000001ESVfQAO"/>
    <b v="0"/>
    <m/>
    <b v="0"/>
    <m/>
    <m/>
    <x v="0"/>
    <b v="0"/>
    <d v="2021-06-29T20:34:54"/>
    <m/>
    <m/>
    <b v="0"/>
    <x v="0"/>
    <m/>
    <m/>
    <n v="85725"/>
    <m/>
    <x v="2"/>
    <n v="0"/>
    <n v="0"/>
  </r>
  <r>
    <s v="0015A00002Cvd8YQAR"/>
    <b v="0"/>
    <m/>
    <b v="0"/>
    <m/>
    <m/>
    <m/>
    <x v="176"/>
    <b v="1"/>
    <s v="Other"/>
    <m/>
    <s v="0035A00003Vx7d2QAB"/>
    <m/>
    <m/>
    <s v="0055A000008iLoOQAU"/>
    <b v="0"/>
    <d v="2019-06-06T19:13:59"/>
    <m/>
    <b v="0"/>
    <m/>
    <m/>
    <b v="0"/>
    <d v="2021-02-01T00:00:00"/>
    <n v="2"/>
    <n v="2021"/>
    <s v="Omitted"/>
    <s v="Omitted"/>
    <b v="0"/>
    <b v="0"/>
    <m/>
    <b v="1"/>
    <b v="0"/>
    <b v="0"/>
    <x v="15"/>
    <b v="0"/>
    <s v="Auto-Classic"/>
    <x v="0"/>
    <d v="2020-04-15T00:00:00"/>
    <s v="0055A00000BclF5QAJ"/>
    <d v="2021-04-11T20:33:11"/>
    <m/>
    <d v="2020-10-22T17:19:56"/>
    <m/>
    <m/>
    <b v="0"/>
    <m/>
    <m/>
    <s v="Field Sales"/>
    <m/>
    <m/>
    <m/>
    <m/>
    <m/>
    <x v="2364"/>
    <x v="0"/>
    <b v="0"/>
    <m/>
    <m/>
    <m/>
    <s v="0055A00000Bb2djQAB"/>
    <s v="01s5A000005z9ixQAA"/>
    <s v="Biotherapeutics"/>
    <m/>
    <s v="0035A00003Vx7d2QAB"/>
    <s v="System"/>
    <s v="ZipChip"/>
    <m/>
    <m/>
    <s v="0125A000001ESVfQAO"/>
    <b v="0"/>
    <m/>
    <b v="0"/>
    <m/>
    <m/>
    <x v="0"/>
    <b v="0"/>
    <d v="2021-06-29T20:34:54"/>
    <s v="0055A00000BctMnQAJ"/>
    <m/>
    <b v="0"/>
    <x v="0"/>
    <m/>
    <m/>
    <n v="84390"/>
    <m/>
    <x v="2"/>
    <n v="0"/>
    <n v="0"/>
  </r>
  <r>
    <s v="0015A00001taVl0QAE"/>
    <b v="0"/>
    <m/>
    <b v="0"/>
    <m/>
    <m/>
    <m/>
    <x v="95"/>
    <b v="1"/>
    <s v="Other"/>
    <m/>
    <s v="0035A00003CcVS6QAN"/>
    <m/>
    <m/>
    <s v="00531000008FRNUAA4"/>
    <b v="0"/>
    <d v="2017-07-04T18:08:08"/>
    <m/>
    <b v="0"/>
    <m/>
    <m/>
    <b v="0"/>
    <d v="2020-02-01T00:00:00"/>
    <n v="2"/>
    <n v="2020"/>
    <s v="Omitted"/>
    <s v="Omitted"/>
    <b v="0"/>
    <b v="0"/>
    <m/>
    <b v="1"/>
    <b v="0"/>
    <b v="0"/>
    <x v="17"/>
    <b v="0"/>
    <s v="Auto-Classic"/>
    <x v="0"/>
    <d v="2020-04-27T00:00:00"/>
    <s v="0055A00000BclF5QAJ"/>
    <d v="2021-04-11T20:33:11"/>
    <m/>
    <d v="2020-04-27T14:16:30"/>
    <m/>
    <m/>
    <b v="0"/>
    <m/>
    <s v="Proteomics and Peptide Mapping"/>
    <s v="Referral"/>
    <m/>
    <m/>
    <m/>
    <m/>
    <m/>
    <x v="2365"/>
    <x v="0"/>
    <b v="0"/>
    <m/>
    <m/>
    <m/>
    <s v="0055A000008zqzaQAA"/>
    <s v="01s31000003qafeAAA"/>
    <s v="Proteomics"/>
    <m/>
    <s v="0035A00003CcVS6QAN"/>
    <s v="System"/>
    <s v="ZipChip"/>
    <m/>
    <m/>
    <s v="0125A000001ESVfQAO"/>
    <b v="0"/>
    <m/>
    <b v="0"/>
    <m/>
    <m/>
    <x v="0"/>
    <b v="0"/>
    <d v="2021-06-29T20:34:54"/>
    <s v="0055A00000BctN2QAJ"/>
    <m/>
    <b v="0"/>
    <x v="0"/>
    <m/>
    <m/>
    <n v="57394"/>
    <m/>
    <x v="2"/>
    <n v="0"/>
    <n v="0"/>
  </r>
  <r>
    <s v="0015A00002OKA2mQAH"/>
    <b v="0"/>
    <m/>
    <b v="0"/>
    <m/>
    <m/>
    <m/>
    <x v="424"/>
    <b v="1"/>
    <m/>
    <m/>
    <s v="0035A00003igg10QAA"/>
    <m/>
    <m/>
    <s v="0055A000008zqzaQAA"/>
    <b v="0"/>
    <d v="2020-08-21T18:36:06"/>
    <d v="2021-06-03T00:00:00"/>
    <b v="0"/>
    <m/>
    <m/>
    <b v="0"/>
    <d v="2021-02-01T00:00:00"/>
    <n v="2"/>
    <n v="2021"/>
    <s v="Omitted"/>
    <s v="Omitted"/>
    <b v="0"/>
    <b v="0"/>
    <m/>
    <b v="1"/>
    <b v="0"/>
    <b v="0"/>
    <x v="15"/>
    <b v="0"/>
    <s v="Auto-Si"/>
    <x v="0"/>
    <m/>
    <s v="0055A000008zqzaQAA"/>
    <d v="2021-06-03T21:30:03"/>
    <m/>
    <d v="2021-06-03T21:29:25"/>
    <d v="2021-06-03T00:00:00"/>
    <m/>
    <b v="0"/>
    <m/>
    <m/>
    <s v="Referral"/>
    <m/>
    <m/>
    <m/>
    <m/>
    <m/>
    <x v="2366"/>
    <x v="0"/>
    <b v="0"/>
    <m/>
    <m/>
    <m/>
    <s v="0055A000008zqzaQAA"/>
    <s v="01s5A000005x0sjQAA"/>
    <m/>
    <m/>
    <s v="0035A00003igg10QAA"/>
    <s v="System"/>
    <s v="ZipChip"/>
    <m/>
    <m/>
    <s v="0125A000001ESVfQAO"/>
    <b v="0"/>
    <m/>
    <b v="0"/>
    <m/>
    <m/>
    <x v="0"/>
    <b v="0"/>
    <d v="2021-06-29T20:34:55"/>
    <s v="0055A000008iLmcQAE"/>
    <m/>
    <b v="0"/>
    <x v="0"/>
    <m/>
    <m/>
    <n v="93085"/>
    <m/>
    <x v="2"/>
    <n v="0"/>
    <n v="0"/>
  </r>
  <r>
    <s v="0015A00002GqDnIQAV"/>
    <b v="0"/>
    <m/>
    <b v="0"/>
    <m/>
    <m/>
    <m/>
    <x v="176"/>
    <b v="1"/>
    <s v="Duplicate opportunity"/>
    <m/>
    <s v="0035A00003bbNOvQAM"/>
    <m/>
    <m/>
    <s v="0055A00000BNpn5QAD"/>
    <b v="0"/>
    <d v="2020-08-03T18:00:11"/>
    <m/>
    <b v="0"/>
    <m/>
    <m/>
    <b v="0"/>
    <d v="2021-02-01T00:00:00"/>
    <n v="2"/>
    <n v="2021"/>
    <s v="Omitted"/>
    <s v="Omitted"/>
    <b v="0"/>
    <b v="0"/>
    <m/>
    <b v="1"/>
    <b v="0"/>
    <b v="0"/>
    <x v="16"/>
    <b v="0"/>
    <s v="Auto-Si"/>
    <x v="0"/>
    <m/>
    <s v="0055A00000BclF5QAJ"/>
    <d v="2021-04-11T20:07:09"/>
    <m/>
    <d v="2021-02-11T16:48:11"/>
    <m/>
    <m/>
    <b v="0"/>
    <m/>
    <m/>
    <s v="Field Sales"/>
    <m/>
    <m/>
    <m/>
    <m/>
    <m/>
    <x v="2367"/>
    <x v="0"/>
    <b v="0"/>
    <m/>
    <m/>
    <m/>
    <s v="0055A00000BNpn5QAD"/>
    <s v="01s5A000005x0vsQAA"/>
    <m/>
    <m/>
    <s v="0035A00003bbNOvQAM"/>
    <s v="System"/>
    <s v="ZipChip"/>
    <m/>
    <m/>
    <s v="0125A000001ESVfQAO"/>
    <b v="0"/>
    <m/>
    <b v="0"/>
    <m/>
    <m/>
    <x v="0"/>
    <b v="0"/>
    <d v="2021-06-29T20:34:55"/>
    <s v="0055A000008iLmcQAE"/>
    <m/>
    <b v="0"/>
    <x v="0"/>
    <m/>
    <m/>
    <n v="61875"/>
    <m/>
    <x v="2"/>
    <n v="0"/>
    <n v="0"/>
  </r>
  <r>
    <s v="0015A00001ztcpwQAA"/>
    <b v="0"/>
    <m/>
    <b v="0"/>
    <m/>
    <m/>
    <m/>
    <x v="405"/>
    <b v="1"/>
    <m/>
    <m/>
    <s v="0035A00003nbbOyQAI"/>
    <m/>
    <m/>
    <s v="0055A000008iLoOQAU"/>
    <b v="0"/>
    <d v="2021-02-10T14:03:16"/>
    <m/>
    <b v="0"/>
    <m/>
    <m/>
    <b v="0"/>
    <d v="2021-02-01T00:00:00"/>
    <n v="2"/>
    <n v="2021"/>
    <s v="Omitted"/>
    <s v="Omitted"/>
    <b v="0"/>
    <b v="0"/>
    <m/>
    <b v="1"/>
    <b v="0"/>
    <b v="0"/>
    <x v="15"/>
    <b v="0"/>
    <s v="Auto-Ti"/>
    <x v="0"/>
    <m/>
    <s v="0055A000008iLoOQAU"/>
    <d v="2021-05-06T18:31:31"/>
    <m/>
    <d v="2021-05-06T18:31:31"/>
    <m/>
    <m/>
    <b v="0"/>
    <m/>
    <m/>
    <s v="Referral"/>
    <m/>
    <m/>
    <m/>
    <m/>
    <m/>
    <x v="2368"/>
    <x v="0"/>
    <b v="0"/>
    <m/>
    <m/>
    <m/>
    <s v="0055A000008iLoOQAU"/>
    <s v="01s5A000005xBspQAE"/>
    <m/>
    <m/>
    <s v="0035A00003nbbOyQAI"/>
    <s v="System"/>
    <s v="ZipChip"/>
    <m/>
    <m/>
    <s v="0125A000001ESVfQAO"/>
    <b v="0"/>
    <m/>
    <b v="0"/>
    <m/>
    <m/>
    <x v="0"/>
    <b v="0"/>
    <d v="2021-06-29T20:34:55"/>
    <s v="0055A000008iLmcQAE"/>
    <m/>
    <b v="0"/>
    <x v="0"/>
    <m/>
    <m/>
    <n v="23983.75"/>
    <m/>
    <x v="2"/>
    <n v="0"/>
    <n v="0"/>
  </r>
  <r>
    <s v="0015A000029WKYLQA4"/>
    <b v="0"/>
    <m/>
    <b v="0"/>
    <m/>
    <m/>
    <m/>
    <x v="113"/>
    <b v="1"/>
    <s v="Duplicate opportunity"/>
    <m/>
    <m/>
    <m/>
    <m/>
    <s v="0055A000008iLoOQAU"/>
    <b v="0"/>
    <d v="2019-03-01T15:31:40"/>
    <m/>
    <b v="0"/>
    <m/>
    <m/>
    <b v="0"/>
    <d v="2020-02-01T00:00:00"/>
    <n v="2"/>
    <n v="2020"/>
    <s v="Omitted"/>
    <s v="Omitted"/>
    <b v="0"/>
    <b v="0"/>
    <m/>
    <b v="1"/>
    <b v="0"/>
    <b v="0"/>
    <x v="15"/>
    <b v="0"/>
    <s v="Auto-Classic"/>
    <x v="0"/>
    <d v="2020-01-16T00:00:00"/>
    <s v="0055A00000BclF5QAJ"/>
    <d v="2021-04-11T20:07:09"/>
    <m/>
    <d v="2020-01-16T00:08:41"/>
    <m/>
    <m/>
    <b v="0"/>
    <m/>
    <m/>
    <s v="Field Sales"/>
    <m/>
    <m/>
    <s v="Thermo"/>
    <s v="Fusion Lumos"/>
    <m/>
    <x v="2369"/>
    <x v="0"/>
    <b v="0"/>
    <m/>
    <s v="Velos Pro"/>
    <m/>
    <s v="0055A000008iLoJQAU"/>
    <s v="01s31000003qafeAAA"/>
    <s v="Biotherapeutics"/>
    <m/>
    <s v="0035A00003QzvWXQAZ"/>
    <s v="System"/>
    <s v="ZipChip"/>
    <m/>
    <m/>
    <s v="0125A000001ESVfQAO"/>
    <b v="0"/>
    <m/>
    <b v="0"/>
    <m/>
    <m/>
    <x v="0"/>
    <b v="0"/>
    <d v="2021-06-29T20:34:54"/>
    <m/>
    <m/>
    <b v="0"/>
    <x v="0"/>
    <m/>
    <m/>
    <n v="70950"/>
    <m/>
    <x v="2"/>
    <n v="0"/>
    <n v="0"/>
  </r>
  <r>
    <s v="0015A000028lfCiQAI"/>
    <b v="0"/>
    <m/>
    <b v="0"/>
    <m/>
    <m/>
    <m/>
    <x v="113"/>
    <b v="1"/>
    <s v="Duplicate opportunity"/>
    <m/>
    <s v="0035A00003UaoZnQAJ"/>
    <m/>
    <m/>
    <s v="0055A000008iLoOQAU"/>
    <b v="0"/>
    <d v="2020-01-21T17:49:36"/>
    <m/>
    <b v="0"/>
    <m/>
    <m/>
    <b v="0"/>
    <d v="2020-02-01T00:00:00"/>
    <n v="2"/>
    <n v="2020"/>
    <s v="Omitted"/>
    <s v="Omitted"/>
    <b v="0"/>
    <b v="0"/>
    <m/>
    <b v="1"/>
    <b v="0"/>
    <b v="0"/>
    <x v="17"/>
    <b v="0"/>
    <s v="Auto-Classic"/>
    <x v="0"/>
    <d v="2020-05-06T00:00:00"/>
    <s v="0055A00000BclF5QAJ"/>
    <d v="2021-04-11T20:07:09"/>
    <m/>
    <d v="2020-02-03T17:46:34"/>
    <m/>
    <m/>
    <b v="0"/>
    <m/>
    <m/>
    <s v="Field Sales"/>
    <m/>
    <m/>
    <s v="Thermo"/>
    <s v="Other (text field)"/>
    <m/>
    <x v="2370"/>
    <x v="0"/>
    <b v="0"/>
    <m/>
    <s v="LTQ Orbitrap"/>
    <m/>
    <s v="0055A000009GjocQAC"/>
    <s v="01s5A000005z9ixQAA"/>
    <m/>
    <m/>
    <s v="0035A00003UaoZnQAJ"/>
    <s v="System"/>
    <s v="ZipChip"/>
    <m/>
    <m/>
    <s v="0125A000001ESVfQAO"/>
    <b v="0"/>
    <m/>
    <b v="0"/>
    <m/>
    <m/>
    <x v="0"/>
    <b v="0"/>
    <d v="2021-06-29T20:34:55"/>
    <m/>
    <m/>
    <b v="0"/>
    <x v="0"/>
    <m/>
    <m/>
    <n v="83140"/>
    <m/>
    <x v="2"/>
    <n v="0"/>
    <n v="0"/>
  </r>
  <r>
    <s v="0013100001hoCcAAAU"/>
    <b v="0"/>
    <m/>
    <b v="0"/>
    <m/>
    <m/>
    <m/>
    <x v="113"/>
    <b v="1"/>
    <s v="Lost or No Budget"/>
    <m/>
    <s v="0035A00003Jj4sAQAR"/>
    <m/>
    <m/>
    <s v="00531000008FRNUAA4"/>
    <b v="0"/>
    <d v="2018-08-08T18:49:06"/>
    <m/>
    <b v="0"/>
    <m/>
    <m/>
    <b v="0"/>
    <d v="2020-02-01T00:00:00"/>
    <n v="2"/>
    <n v="2020"/>
    <s v="Omitted"/>
    <s v="Omitted"/>
    <b v="0"/>
    <b v="0"/>
    <m/>
    <b v="1"/>
    <b v="0"/>
    <b v="0"/>
    <x v="15"/>
    <b v="0"/>
    <s v="Auto-Si"/>
    <x v="0"/>
    <d v="2019-09-06T00:00:00"/>
    <s v="0055A00000BclF5QAJ"/>
    <d v="2021-04-10T23:01:03"/>
    <m/>
    <d v="2019-10-07T13:12:13"/>
    <m/>
    <m/>
    <b v="0"/>
    <m/>
    <m/>
    <s v="Other"/>
    <m/>
    <m/>
    <s v="Thermo"/>
    <s v="QE Plus, HF, HF-X  (NO biopharma)"/>
    <m/>
    <x v="2371"/>
    <x v="0"/>
    <b v="0"/>
    <m/>
    <m/>
    <m/>
    <s v="0055A000008zqzaQAA"/>
    <s v="01s31000003qafeAAA"/>
    <s v="Metabolomics"/>
    <m/>
    <s v="0035A00003Jj4sAQAR"/>
    <s v="System"/>
    <s v="ZipChip"/>
    <m/>
    <m/>
    <s v="0125A000001ESVfQAO"/>
    <b v="0"/>
    <m/>
    <b v="0"/>
    <m/>
    <m/>
    <x v="0"/>
    <b v="0"/>
    <d v="2021-06-29T20:34:54"/>
    <s v="0055A00000BctN2QAJ"/>
    <m/>
    <b v="0"/>
    <x v="0"/>
    <m/>
    <m/>
    <n v="66905"/>
    <m/>
    <x v="2"/>
    <n v="0"/>
    <n v="0"/>
  </r>
  <r>
    <s v="0013100001qyrRZAAY"/>
    <b v="0"/>
    <m/>
    <b v="0"/>
    <s v="7015A000001P2bnQAC"/>
    <m/>
    <m/>
    <x v="425"/>
    <b v="1"/>
    <s v="Duplicate opportunity"/>
    <m/>
    <s v="0035A00003ccZrwQAE"/>
    <m/>
    <m/>
    <s v="0055A000008iLoOQAU"/>
    <b v="0"/>
    <d v="2020-02-18T13:45:18"/>
    <m/>
    <b v="0"/>
    <m/>
    <m/>
    <b v="0"/>
    <d v="2020-02-01T00:00:00"/>
    <n v="2"/>
    <n v="2020"/>
    <s v="Omitted"/>
    <s v="Omitted"/>
    <b v="0"/>
    <b v="0"/>
    <m/>
    <b v="1"/>
    <b v="0"/>
    <b v="0"/>
    <x v="26"/>
    <b v="0"/>
    <m/>
    <x v="0"/>
    <d v="2020-05-20T00:00:00"/>
    <s v="0055A00000BclF5QAJ"/>
    <d v="2021-04-11T20:05:08"/>
    <m/>
    <d v="2020-06-12T18:27:56"/>
    <m/>
    <m/>
    <b v="0"/>
    <m/>
    <m/>
    <s v="Referral"/>
    <m/>
    <m/>
    <s v="Thermo"/>
    <m/>
    <m/>
    <x v="2372"/>
    <x v="0"/>
    <b v="0"/>
    <m/>
    <m/>
    <m/>
    <s v="0055A000008iLoOQAU"/>
    <s v="01s5A000005x0vsQAA"/>
    <m/>
    <m/>
    <s v="0035A00003ccZrwQAE"/>
    <s v="Training"/>
    <s v="ZipChip"/>
    <m/>
    <m/>
    <s v="0125A000001ESVfQAO"/>
    <b v="0"/>
    <m/>
    <b v="0"/>
    <m/>
    <m/>
    <x v="0"/>
    <b v="0"/>
    <d v="2021-06-29T20:34:55"/>
    <s v="0055A00000BctMsQAJ"/>
    <m/>
    <b v="0"/>
    <x v="0"/>
    <m/>
    <m/>
    <n v="7500"/>
    <m/>
    <x v="2"/>
    <n v="0"/>
    <n v="0"/>
  </r>
  <r>
    <s v="0015A00001yXDtSQAW"/>
    <b v="0"/>
    <m/>
    <b v="0"/>
    <m/>
    <m/>
    <m/>
    <x v="176"/>
    <b v="1"/>
    <s v="Non Responsive"/>
    <m/>
    <s v="0035A00003GohxkQAB"/>
    <s v="2020 budget to focus on emergency items only."/>
    <s v="Impacted"/>
    <s v="00531000008FRNUAA4"/>
    <b v="0"/>
    <d v="2018-01-12T15:59:57"/>
    <m/>
    <b v="0"/>
    <m/>
    <m/>
    <b v="0"/>
    <d v="2021-02-01T00:00:00"/>
    <n v="2"/>
    <n v="2021"/>
    <s v="Omitted"/>
    <s v="Omitted"/>
    <b v="0"/>
    <b v="0"/>
    <m/>
    <b v="1"/>
    <b v="0"/>
    <b v="0"/>
    <x v="25"/>
    <b v="0"/>
    <s v="Manual-Classic"/>
    <x v="0"/>
    <d v="2020-12-08T00:00:00"/>
    <s v="0055A00000BclF5QAJ"/>
    <d v="2021-04-11T20:06:15"/>
    <m/>
    <d v="2021-02-02T19:46:02"/>
    <m/>
    <m/>
    <b v="0"/>
    <m/>
    <s v="Proteomics and Peptide Mapping"/>
    <s v="Field Sales"/>
    <m/>
    <m/>
    <m/>
    <m/>
    <m/>
    <x v="2373"/>
    <x v="0"/>
    <b v="0"/>
    <m/>
    <m/>
    <m/>
    <s v="0055A00000Bb2djQAB"/>
    <s v="01s31000003qafeAAA"/>
    <s v="Biotherapeutics"/>
    <m/>
    <s v="0035A00003GohxkQAB"/>
    <s v="System"/>
    <s v="ZipChip"/>
    <m/>
    <m/>
    <s v="0125A000001ESVfQAO"/>
    <b v="0"/>
    <m/>
    <b v="0"/>
    <m/>
    <m/>
    <x v="0"/>
    <b v="0"/>
    <d v="2021-06-29T20:34:54"/>
    <s v="0055A00000BctMnQAJ"/>
    <m/>
    <b v="0"/>
    <x v="0"/>
    <m/>
    <m/>
    <n v="72600"/>
    <m/>
    <x v="2"/>
    <n v="0"/>
    <n v="0"/>
  </r>
  <r>
    <s v="0015A000029WKYLQA4"/>
    <b v="0"/>
    <m/>
    <b v="0"/>
    <m/>
    <m/>
    <m/>
    <x v="113"/>
    <b v="1"/>
    <s v="Duplicate opportunity"/>
    <m/>
    <s v="0035A00003ccC9YQAU"/>
    <s v="Return to work Jun 1"/>
    <s v="Impacted"/>
    <s v="0055A000008iLoJQAU"/>
    <b v="0"/>
    <d v="2020-02-20T23:35:19"/>
    <m/>
    <b v="0"/>
    <m/>
    <m/>
    <b v="0"/>
    <d v="2020-02-01T00:00:00"/>
    <n v="2"/>
    <n v="2020"/>
    <s v="Omitted"/>
    <s v="Omitted"/>
    <b v="0"/>
    <b v="0"/>
    <m/>
    <b v="1"/>
    <b v="0"/>
    <b v="0"/>
    <x v="15"/>
    <b v="0"/>
    <s v="Auto-Ti"/>
    <x v="0"/>
    <d v="2020-04-24T00:00:00"/>
    <s v="0055A00000BclF5QAJ"/>
    <d v="2021-04-10T23:01:03"/>
    <m/>
    <d v="2020-05-18T13:20:39"/>
    <m/>
    <m/>
    <b v="0"/>
    <m/>
    <m/>
    <s v="Referral"/>
    <m/>
    <m/>
    <s v="Thermo"/>
    <s v="Other (text field)"/>
    <m/>
    <x v="2374"/>
    <x v="0"/>
    <b v="0"/>
    <m/>
    <s v="Eclipse/Exploris are being considered"/>
    <m/>
    <s v="0055A000008iLmcQAE"/>
    <s v="01s5A000005x0vsQAA"/>
    <s v="Biotherapeutics"/>
    <m/>
    <s v="0035A00003ccC9YQAU"/>
    <s v="System"/>
    <s v="ZipChip"/>
    <m/>
    <m/>
    <s v="0125A000001ESVfQAO"/>
    <b v="0"/>
    <m/>
    <b v="0"/>
    <m/>
    <m/>
    <x v="0"/>
    <b v="0"/>
    <d v="2021-06-29T20:34:55"/>
    <m/>
    <m/>
    <b v="0"/>
    <x v="0"/>
    <m/>
    <m/>
    <n v="101214"/>
    <m/>
    <x v="2"/>
    <n v="0"/>
    <n v="0"/>
  </r>
  <r>
    <s v="0013100001p4OLLAA2"/>
    <b v="0"/>
    <m/>
    <b v="0"/>
    <m/>
    <m/>
    <m/>
    <x v="176"/>
    <b v="1"/>
    <s v="Non Responsive"/>
    <m/>
    <s v="0035A00003IN5cgQAD"/>
    <m/>
    <s v="Unknown"/>
    <s v="0055A000008zqzaQAA"/>
    <b v="0"/>
    <d v="2018-05-01T18:18:22"/>
    <m/>
    <b v="0"/>
    <m/>
    <m/>
    <b v="0"/>
    <d v="2021-02-01T00:00:00"/>
    <n v="2"/>
    <n v="2021"/>
    <s v="Omitted"/>
    <s v="Omitted"/>
    <b v="0"/>
    <b v="0"/>
    <m/>
    <b v="1"/>
    <b v="0"/>
    <b v="0"/>
    <x v="25"/>
    <b v="0"/>
    <s v="Manual-Classic"/>
    <x v="0"/>
    <d v="2020-12-09T00:00:00"/>
    <s v="0055A00000BclF5QAJ"/>
    <d v="2021-04-10T23:01:03"/>
    <m/>
    <d v="2020-12-16T15:09:03"/>
    <m/>
    <m/>
    <b v="0"/>
    <m/>
    <m/>
    <s v="Referral"/>
    <m/>
    <m/>
    <m/>
    <m/>
    <m/>
    <x v="2375"/>
    <x v="0"/>
    <b v="0"/>
    <m/>
    <m/>
    <s v="glycosylation"/>
    <s v="0055A00000Bb2djQAB"/>
    <s v="01s31000003qafeAAA"/>
    <s v="Proteomics"/>
    <m/>
    <s v="0035A00003IN5cgQAD"/>
    <s v="System"/>
    <s v="ZipChip"/>
    <m/>
    <m/>
    <s v="0125A000001ESVfQAO"/>
    <b v="0"/>
    <m/>
    <b v="0"/>
    <m/>
    <m/>
    <x v="0"/>
    <b v="0"/>
    <d v="2021-06-29T20:34:54"/>
    <s v="0055A00000BctMnQAJ"/>
    <m/>
    <b v="0"/>
    <x v="0"/>
    <m/>
    <m/>
    <n v="39950"/>
    <m/>
    <x v="2"/>
    <n v="0"/>
    <n v="0"/>
  </r>
  <r>
    <s v="0015A00002CwDlkQAF"/>
    <b v="0"/>
    <m/>
    <b v="0"/>
    <m/>
    <m/>
    <m/>
    <x v="176"/>
    <b v="1"/>
    <s v="Other"/>
    <m/>
    <s v="0035A00003VxhdnQAB"/>
    <m/>
    <s v="Unknown"/>
    <s v="0055A000009sZg0QAE"/>
    <b v="0"/>
    <d v="2019-06-18T17:54:36"/>
    <m/>
    <b v="0"/>
    <m/>
    <m/>
    <b v="0"/>
    <d v="2021-02-01T00:00:00"/>
    <n v="2"/>
    <n v="2021"/>
    <s v="Omitted"/>
    <s v="Omitted"/>
    <b v="0"/>
    <b v="0"/>
    <m/>
    <b v="1"/>
    <b v="0"/>
    <b v="0"/>
    <x v="26"/>
    <b v="0"/>
    <s v="Auto-Bi"/>
    <x v="0"/>
    <d v="2021-02-11T00:00:00"/>
    <s v="0055A00000BclF5QAJ"/>
    <d v="2021-04-11T20:33:11"/>
    <m/>
    <d v="2021-02-11T22:03:43"/>
    <m/>
    <m/>
    <b v="0"/>
    <m/>
    <m/>
    <s v="Referral"/>
    <m/>
    <m/>
    <s v="Bruker"/>
    <s v="ESI TOF  (TIMS, Compact, Micro, Maxis)"/>
    <m/>
    <x v="2376"/>
    <x v="0"/>
    <b v="0"/>
    <m/>
    <m/>
    <m/>
    <s v="0055A00000Bb2djQAB"/>
    <s v="01s5A000005x0sjQAA"/>
    <m/>
    <m/>
    <s v="0035A00003VxhdnQAB"/>
    <s v="System"/>
    <s v="ZipChip"/>
    <m/>
    <m/>
    <s v="0125A000001ESVfQAO"/>
    <b v="0"/>
    <m/>
    <b v="0"/>
    <m/>
    <m/>
    <x v="0"/>
    <b v="0"/>
    <d v="2021-06-29T20:34:54"/>
    <s v="0055A00000BctMnQAJ"/>
    <m/>
    <b v="0"/>
    <x v="0"/>
    <m/>
    <m/>
    <n v="86700"/>
    <m/>
    <x v="2"/>
    <n v="0"/>
    <n v="0"/>
  </r>
  <r>
    <s v="0013100001fsBp7AAE"/>
    <b v="0"/>
    <m/>
    <b v="0"/>
    <m/>
    <m/>
    <m/>
    <x v="426"/>
    <b v="1"/>
    <s v="Duplicate opportunity"/>
    <m/>
    <s v="0035A00003gRmI2QAK"/>
    <m/>
    <m/>
    <s v="0055A000008iLoOQAU"/>
    <b v="0"/>
    <d v="2020-07-13T17:42:47"/>
    <m/>
    <b v="0"/>
    <m/>
    <m/>
    <b v="0"/>
    <d v="2020-03-01T00:00:00"/>
    <n v="3"/>
    <n v="2020"/>
    <s v="Omitted"/>
    <s v="Omitted"/>
    <b v="0"/>
    <b v="0"/>
    <m/>
    <b v="1"/>
    <b v="0"/>
    <b v="0"/>
    <x v="26"/>
    <b v="0"/>
    <m/>
    <x v="0"/>
    <d v="2020-07-20T00:00:00"/>
    <s v="0055A00000BclF5QAJ"/>
    <d v="2021-04-10T23:01:03"/>
    <m/>
    <d v="2020-07-20T11:52:07"/>
    <m/>
    <m/>
    <b v="0"/>
    <m/>
    <m/>
    <s v="Referral"/>
    <m/>
    <m/>
    <m/>
    <m/>
    <m/>
    <x v="2377"/>
    <x v="0"/>
    <b v="0"/>
    <m/>
    <m/>
    <m/>
    <s v="0055A000008iLoOQAU"/>
    <s v="01s5A000005x0sjQAA"/>
    <m/>
    <m/>
    <s v="0035A00003gRmI2QAK"/>
    <s v="Consumables"/>
    <s v="Rebel"/>
    <m/>
    <m/>
    <s v="0125A000001ESVfQAO"/>
    <b v="0"/>
    <m/>
    <b v="0"/>
    <m/>
    <m/>
    <x v="0"/>
    <b v="0"/>
    <d v="2021-06-29T20:34:55"/>
    <m/>
    <m/>
    <b v="0"/>
    <x v="0"/>
    <m/>
    <m/>
    <n v="12000"/>
    <m/>
    <x v="2"/>
    <n v="0"/>
    <n v="0"/>
  </r>
  <r>
    <s v="0013100001puTdTAAU"/>
    <b v="0"/>
    <m/>
    <b v="0"/>
    <m/>
    <m/>
    <m/>
    <x v="98"/>
    <b v="1"/>
    <s v="Duplicate opportunity"/>
    <m/>
    <s v="0035A00003YdvFuQAJ"/>
    <m/>
    <m/>
    <s v="0055A000008iLoOQAU"/>
    <b v="0"/>
    <d v="2019-09-18T15:18:41"/>
    <m/>
    <b v="0"/>
    <m/>
    <m/>
    <b v="0"/>
    <d v="2020-03-01T00:00:00"/>
    <n v="3"/>
    <n v="2020"/>
    <s v="Omitted"/>
    <s v="Omitted"/>
    <b v="0"/>
    <b v="0"/>
    <m/>
    <b v="1"/>
    <b v="0"/>
    <b v="0"/>
    <x v="15"/>
    <b v="0"/>
    <m/>
    <x v="0"/>
    <d v="2020-07-09T00:00:00"/>
    <s v="0055A00000BclF5QAJ"/>
    <d v="2021-04-10T23:01:03"/>
    <m/>
    <d v="2020-07-20T18:50:00"/>
    <m/>
    <m/>
    <b v="0"/>
    <m/>
    <m/>
    <s v="Trade Show"/>
    <m/>
    <m/>
    <m/>
    <m/>
    <m/>
    <x v="2378"/>
    <x v="0"/>
    <b v="0"/>
    <m/>
    <m/>
    <m/>
    <s v="0055A000008zqzaQAA"/>
    <s v="01s5A000005x0sjQAA"/>
    <m/>
    <m/>
    <s v="0035A00003YdvFuQAJ"/>
    <s v="System"/>
    <s v="Rebel"/>
    <m/>
    <m/>
    <s v="0125A000001ESVfQAO"/>
    <b v="0"/>
    <m/>
    <b v="0"/>
    <m/>
    <m/>
    <x v="0"/>
    <b v="0"/>
    <d v="2021-06-29T20:34:54"/>
    <s v="0055A00000BctN2QAJ"/>
    <m/>
    <b v="0"/>
    <x v="0"/>
    <m/>
    <m/>
    <n v="136000"/>
    <m/>
    <x v="2"/>
    <n v="0"/>
    <n v="0"/>
  </r>
  <r>
    <s v="0015A000020xFjcQAE"/>
    <b v="0"/>
    <m/>
    <b v="0"/>
    <m/>
    <m/>
    <m/>
    <x v="73"/>
    <b v="1"/>
    <s v="Non Responsive"/>
    <m/>
    <m/>
    <m/>
    <m/>
    <s v="0055A00000Bnt5hQAB"/>
    <b v="0"/>
    <d v="2020-09-09T17:45:51"/>
    <m/>
    <b v="0"/>
    <m/>
    <m/>
    <b v="0"/>
    <d v="2020-03-01T00:00:00"/>
    <n v="3"/>
    <n v="2020"/>
    <s v="Omitted"/>
    <s v="Omitted"/>
    <b v="0"/>
    <b v="0"/>
    <m/>
    <b v="1"/>
    <b v="0"/>
    <b v="0"/>
    <x v="15"/>
    <b v="0"/>
    <m/>
    <x v="0"/>
    <d v="2020-09-09T00:00:00"/>
    <s v="0055A00000BclF5QAJ"/>
    <d v="2021-04-11T20:07:09"/>
    <m/>
    <d v="2021-02-04T13:29:56"/>
    <m/>
    <m/>
    <b v="0"/>
    <m/>
    <m/>
    <s v="Field Sales"/>
    <m/>
    <m/>
    <m/>
    <m/>
    <m/>
    <x v="2379"/>
    <x v="0"/>
    <b v="0"/>
    <m/>
    <m/>
    <m/>
    <s v="0055A00000Bnt5hQAB"/>
    <s v="01s5A000005x0sjQAA"/>
    <m/>
    <m/>
    <s v="0035A00003GHmQoQAL"/>
    <s v="System"/>
    <s v="Rebel"/>
    <m/>
    <m/>
    <s v="0125A000001ESVfQAO"/>
    <b v="0"/>
    <m/>
    <b v="0"/>
    <m/>
    <m/>
    <x v="0"/>
    <b v="0"/>
    <d v="2021-06-29T20:34:55"/>
    <s v="0055A00000BctN2QAJ"/>
    <m/>
    <b v="0"/>
    <x v="0"/>
    <m/>
    <m/>
    <n v="144000"/>
    <m/>
    <x v="2"/>
    <n v="0"/>
    <n v="0"/>
  </r>
  <r>
    <s v="0015A00002ElAe3QAF"/>
    <b v="0"/>
    <m/>
    <b v="0"/>
    <m/>
    <m/>
    <m/>
    <x v="61"/>
    <b v="1"/>
    <s v="Non Responsive"/>
    <m/>
    <s v="0035A00003YbR3QQAV"/>
    <m/>
    <m/>
    <s v="0055A000008iLoOQAU"/>
    <b v="0"/>
    <d v="2019-09-11T21:01:56"/>
    <m/>
    <b v="0"/>
    <m/>
    <m/>
    <b v="0"/>
    <d v="2020-03-01T00:00:00"/>
    <n v="3"/>
    <n v="2020"/>
    <s v="Omitted"/>
    <s v="Omitted"/>
    <b v="0"/>
    <b v="0"/>
    <m/>
    <b v="1"/>
    <b v="0"/>
    <b v="0"/>
    <x v="26"/>
    <b v="0"/>
    <m/>
    <x v="0"/>
    <d v="2020-03-19T00:00:00"/>
    <s v="0055A00000BclF5QAJ"/>
    <d v="2021-04-11T19:52:07"/>
    <m/>
    <d v="2020-05-18T20:21:20"/>
    <m/>
    <m/>
    <b v="0"/>
    <m/>
    <m/>
    <s v="Inside Sales"/>
    <m/>
    <m/>
    <m/>
    <m/>
    <m/>
    <x v="2380"/>
    <x v="0"/>
    <b v="0"/>
    <m/>
    <m/>
    <m/>
    <s v="0055A000008zqzaQAA"/>
    <s v="01s5A000005z9ixQAA"/>
    <m/>
    <m/>
    <s v="0035A00003YbR3QQAV"/>
    <s v="System"/>
    <s v="Rebel"/>
    <m/>
    <m/>
    <s v="0125A000001ESVfQAO"/>
    <b v="0"/>
    <m/>
    <b v="0"/>
    <m/>
    <m/>
    <x v="0"/>
    <b v="0"/>
    <d v="2021-06-29T20:34:54"/>
    <s v="0055A00000BctN2QAJ"/>
    <m/>
    <b v="0"/>
    <x v="0"/>
    <m/>
    <m/>
    <n v="104550"/>
    <m/>
    <x v="2"/>
    <n v="0"/>
    <n v="0"/>
  </r>
  <r>
    <s v="0013100001hn662AAA"/>
    <b v="0"/>
    <m/>
    <b v="0"/>
    <s v="7015A000001Th92QAC"/>
    <m/>
    <m/>
    <x v="98"/>
    <b v="1"/>
    <s v="Other"/>
    <m/>
    <m/>
    <m/>
    <m/>
    <s v="0055A000008zqzaQAA"/>
    <b v="0"/>
    <d v="2020-01-22T16:14:58"/>
    <m/>
    <b v="0"/>
    <m/>
    <m/>
    <b v="0"/>
    <d v="2020-03-01T00:00:00"/>
    <n v="3"/>
    <n v="2020"/>
    <s v="Omitted"/>
    <s v="Omitted"/>
    <b v="0"/>
    <b v="0"/>
    <m/>
    <b v="1"/>
    <b v="0"/>
    <b v="0"/>
    <x v="26"/>
    <b v="0"/>
    <m/>
    <x v="0"/>
    <d v="2020-01-28T00:00:00"/>
    <s v="0055A00000BclF5QAJ"/>
    <d v="2021-04-11T20:33:11"/>
    <m/>
    <d v="2020-05-18T20:24:59"/>
    <m/>
    <m/>
    <b v="0"/>
    <m/>
    <m/>
    <s v="Trade Show"/>
    <m/>
    <m/>
    <s v="Thermo"/>
    <s v="QE Plus, HF, HF-X  (NO biopharma)"/>
    <m/>
    <x v="2381"/>
    <x v="0"/>
    <b v="0"/>
    <m/>
    <m/>
    <m/>
    <s v="0055A000008zqzaQAA"/>
    <s v="01s5A000005x0sjQAA"/>
    <m/>
    <m/>
    <s v="0035A00003YwC38QAF"/>
    <s v="System"/>
    <s v="Rebel"/>
    <m/>
    <m/>
    <s v="0125A000001ESVfQAO"/>
    <b v="0"/>
    <m/>
    <b v="0"/>
    <m/>
    <m/>
    <x v="0"/>
    <b v="0"/>
    <d v="2021-06-29T20:34:55"/>
    <s v="0055A00000BctN2QAJ"/>
    <m/>
    <b v="0"/>
    <x v="0"/>
    <m/>
    <m/>
    <n v="136000"/>
    <m/>
    <x v="2"/>
    <n v="0"/>
    <n v="0"/>
  </r>
  <r>
    <s v="0015A00002DSLMyQAP"/>
    <b v="0"/>
    <m/>
    <b v="0"/>
    <m/>
    <m/>
    <m/>
    <x v="426"/>
    <b v="1"/>
    <s v="Duplicate opportunity"/>
    <m/>
    <s v="0035A00003XDyNAQA1"/>
    <s v="3 sets of unopened/expired standards."/>
    <s v="Impacted"/>
    <s v="0055A000008iLoOQAU"/>
    <b v="0"/>
    <d v="2020-02-10T16:11:39"/>
    <m/>
    <b v="0"/>
    <m/>
    <m/>
    <b v="0"/>
    <d v="2020-03-01T00:00:00"/>
    <n v="3"/>
    <n v="2020"/>
    <s v="Omitted"/>
    <s v="Omitted"/>
    <b v="0"/>
    <b v="0"/>
    <m/>
    <b v="1"/>
    <b v="0"/>
    <b v="0"/>
    <x v="26"/>
    <b v="0"/>
    <m/>
    <x v="0"/>
    <d v="2020-07-30T00:00:00"/>
    <s v="0055A00000BclF5QAJ"/>
    <d v="2021-04-10T23:01:03"/>
    <m/>
    <d v="2020-09-09T16:22:33"/>
    <m/>
    <m/>
    <b v="0"/>
    <m/>
    <m/>
    <s v="Referral"/>
    <m/>
    <m/>
    <m/>
    <m/>
    <m/>
    <x v="2382"/>
    <x v="0"/>
    <b v="0"/>
    <m/>
    <m/>
    <m/>
    <s v="0055A000008zqzaQAA"/>
    <s v="01s5A000005x0sjQAA"/>
    <m/>
    <m/>
    <s v="0035A00003XDyNAQA1"/>
    <s v="Consumables"/>
    <s v="Rebel"/>
    <m/>
    <m/>
    <s v="0125A000001ESVfQAO"/>
    <b v="0"/>
    <m/>
    <b v="0"/>
    <m/>
    <m/>
    <x v="0"/>
    <b v="0"/>
    <d v="2021-06-29T20:34:55"/>
    <s v="0055A00000BctN2QAJ"/>
    <m/>
    <b v="0"/>
    <x v="0"/>
    <m/>
    <m/>
    <n v="4000"/>
    <m/>
    <x v="2"/>
    <n v="0"/>
    <n v="0"/>
  </r>
  <r>
    <s v="0015A000027zQp2QAE"/>
    <b v="0"/>
    <m/>
    <b v="0"/>
    <m/>
    <m/>
    <m/>
    <x v="170"/>
    <b v="1"/>
    <m/>
    <m/>
    <s v="0035A00003XY9QWQA1"/>
    <m/>
    <m/>
    <s v="0055A000008iLoJQAU"/>
    <b v="0"/>
    <d v="2019-08-15T15:53:01"/>
    <m/>
    <b v="0"/>
    <m/>
    <m/>
    <b v="0"/>
    <d v="2019-03-01T00:00:00"/>
    <n v="3"/>
    <n v="2019"/>
    <s v="Omitted"/>
    <s v="Omitted"/>
    <b v="0"/>
    <b v="0"/>
    <m/>
    <b v="1"/>
    <b v="0"/>
    <b v="0"/>
    <x v="26"/>
    <b v="0"/>
    <m/>
    <x v="0"/>
    <m/>
    <s v="0055A00000BclF5QAJ"/>
    <d v="2021-04-10T23:07:20"/>
    <m/>
    <d v="2019-08-15T15:56:45"/>
    <m/>
    <m/>
    <b v="0"/>
    <m/>
    <m/>
    <s v="Referral"/>
    <m/>
    <m/>
    <m/>
    <m/>
    <m/>
    <x v="2383"/>
    <x v="0"/>
    <b v="0"/>
    <m/>
    <m/>
    <m/>
    <s v="0055A000008iLoJQAU"/>
    <s v="01s5A000005z9ixQAA"/>
    <m/>
    <m/>
    <s v="0035A00003XY9QWQA1"/>
    <m/>
    <s v="ZipChip"/>
    <m/>
    <m/>
    <s v="0125A000001ESVfQAO"/>
    <b v="0"/>
    <m/>
    <b v="0"/>
    <m/>
    <m/>
    <x v="0"/>
    <b v="0"/>
    <d v="2021-06-29T20:34:54"/>
    <m/>
    <m/>
    <b v="0"/>
    <x v="0"/>
    <m/>
    <m/>
    <n v="10045"/>
    <m/>
    <x v="2"/>
    <n v="0"/>
    <n v="0"/>
  </r>
  <r>
    <s v="0013100001p4D1HAAU"/>
    <b v="0"/>
    <m/>
    <b v="0"/>
    <m/>
    <m/>
    <m/>
    <x v="107"/>
    <b v="1"/>
    <s v="Contact has moved"/>
    <m/>
    <s v="00331000037UwXVAA0"/>
    <m/>
    <m/>
    <s v="00531000008FRNUAA4"/>
    <b v="0"/>
    <d v="2017-06-21T13:18:30"/>
    <m/>
    <b v="0"/>
    <m/>
    <m/>
    <b v="0"/>
    <d v="2017-03-01T00:00:00"/>
    <n v="3"/>
    <n v="2017"/>
    <s v="Omitted"/>
    <s v="Omitted"/>
    <b v="0"/>
    <b v="0"/>
    <m/>
    <b v="1"/>
    <b v="0"/>
    <b v="0"/>
    <x v="17"/>
    <b v="0"/>
    <m/>
    <x v="0"/>
    <m/>
    <s v="0055A00000BclF5QAJ"/>
    <d v="2021-04-11T20:03:09"/>
    <m/>
    <d v="2018-06-21T17:32:56"/>
    <m/>
    <m/>
    <b v="0"/>
    <m/>
    <s v="Metabolomics"/>
    <s v="Other"/>
    <m/>
    <m/>
    <m/>
    <m/>
    <m/>
    <x v="2384"/>
    <x v="0"/>
    <b v="0"/>
    <m/>
    <m/>
    <m/>
    <s v="0055A000008zqzaQAA"/>
    <s v="01s31000003qafeAAA"/>
    <s v="Metabolomics"/>
    <m/>
    <m/>
    <m/>
    <s v="ZipChip"/>
    <m/>
    <m/>
    <s v="0125A000001ESVfQAO"/>
    <b v="0"/>
    <m/>
    <b v="0"/>
    <m/>
    <m/>
    <x v="0"/>
    <b v="0"/>
    <d v="2021-06-29T20:34:54"/>
    <s v="0055A00000BctN2QAJ"/>
    <m/>
    <b v="0"/>
    <x v="0"/>
    <m/>
    <m/>
    <n v="4750"/>
    <m/>
    <x v="2"/>
    <n v="0"/>
    <n v="0"/>
  </r>
  <r>
    <s v="0015A000026mHowQAE"/>
    <b v="0"/>
    <m/>
    <b v="0"/>
    <m/>
    <m/>
    <m/>
    <x v="427"/>
    <b v="1"/>
    <s v="Non Responsive"/>
    <m/>
    <s v="0035A00003Vx38hQAB"/>
    <m/>
    <m/>
    <s v="0055A000008iLoOQAU"/>
    <b v="0"/>
    <d v="2019-06-06T14:42:23"/>
    <m/>
    <b v="0"/>
    <m/>
    <m/>
    <b v="0"/>
    <d v="2019-03-01T00:00:00"/>
    <n v="3"/>
    <n v="2019"/>
    <s v="Omitted"/>
    <s v="Omitted"/>
    <b v="0"/>
    <b v="0"/>
    <m/>
    <b v="1"/>
    <b v="0"/>
    <b v="0"/>
    <x v="26"/>
    <b v="0"/>
    <m/>
    <x v="0"/>
    <m/>
    <s v="0055A00000BclF5QAJ"/>
    <d v="2021-04-11T19:52:07"/>
    <m/>
    <d v="2019-11-15T19:29:04"/>
    <m/>
    <m/>
    <b v="0"/>
    <m/>
    <m/>
    <s v="Inside Sales"/>
    <m/>
    <m/>
    <m/>
    <m/>
    <m/>
    <x v="2385"/>
    <x v="0"/>
    <b v="0"/>
    <m/>
    <m/>
    <m/>
    <s v="0055A000008iLoOQAU"/>
    <s v="01s5A000004PkYeQAK"/>
    <m/>
    <m/>
    <s v="0035A00003Vx38hQAB"/>
    <s v="Accessories"/>
    <s v="ZipChip"/>
    <m/>
    <m/>
    <s v="0125A000001ESVfQAO"/>
    <b v="0"/>
    <m/>
    <b v="0"/>
    <m/>
    <m/>
    <x v="0"/>
    <b v="0"/>
    <d v="2021-06-29T20:34:54"/>
    <m/>
    <m/>
    <b v="0"/>
    <x v="0"/>
    <m/>
    <m/>
    <n v="213"/>
    <m/>
    <x v="2"/>
    <n v="0"/>
    <n v="0"/>
  </r>
  <r>
    <s v="0015A00001tbMY6QAM"/>
    <b v="0"/>
    <m/>
    <b v="0"/>
    <m/>
    <m/>
    <m/>
    <x v="38"/>
    <b v="1"/>
    <s v="Other"/>
    <m/>
    <s v="0035A00003JivLfQAJ"/>
    <m/>
    <m/>
    <s v="0055A000008iLoOQAU"/>
    <b v="0"/>
    <d v="2018-08-22T14:39:44"/>
    <m/>
    <b v="0"/>
    <m/>
    <m/>
    <b v="0"/>
    <d v="2018-03-01T00:00:00"/>
    <n v="3"/>
    <n v="2018"/>
    <s v="Omitted"/>
    <s v="Omitted"/>
    <b v="0"/>
    <b v="0"/>
    <m/>
    <b v="1"/>
    <b v="0"/>
    <b v="0"/>
    <x v="26"/>
    <b v="0"/>
    <m/>
    <x v="0"/>
    <m/>
    <s v="0055A00000BclF5QAJ"/>
    <d v="2021-04-11T20:28:47"/>
    <m/>
    <d v="2019-05-15T17:00:41"/>
    <m/>
    <m/>
    <b v="0"/>
    <m/>
    <m/>
    <s v="Referral"/>
    <m/>
    <m/>
    <m/>
    <m/>
    <m/>
    <x v="2386"/>
    <x v="0"/>
    <b v="0"/>
    <m/>
    <m/>
    <m/>
    <s v="0055A000008iLoOQAU"/>
    <s v="01s31000003qafeAAA"/>
    <m/>
    <m/>
    <s v="0035A00003JivLfQAJ"/>
    <s v="Accessories"/>
    <s v="ZipChip"/>
    <m/>
    <m/>
    <s v="0125A000001ESVfQAO"/>
    <b v="0"/>
    <m/>
    <b v="0"/>
    <m/>
    <m/>
    <x v="0"/>
    <b v="0"/>
    <d v="2021-06-29T20:34:54"/>
    <m/>
    <m/>
    <b v="0"/>
    <x v="0"/>
    <m/>
    <m/>
    <n v="198"/>
    <m/>
    <x v="2"/>
    <n v="0"/>
    <n v="0"/>
  </r>
  <r>
    <s v="0015A00001xPWrZQAW"/>
    <b v="0"/>
    <m/>
    <b v="0"/>
    <m/>
    <m/>
    <m/>
    <x v="233"/>
    <b v="1"/>
    <s v="Duplicate opportunity"/>
    <m/>
    <m/>
    <m/>
    <m/>
    <s v="00531000008FRNUAA4"/>
    <b v="0"/>
    <d v="2018-02-02T15:59:54"/>
    <m/>
    <b v="0"/>
    <m/>
    <m/>
    <b v="0"/>
    <d v="2018-03-01T00:00:00"/>
    <n v="3"/>
    <n v="2018"/>
    <s v="Omitted"/>
    <s v="Omitted"/>
    <b v="0"/>
    <b v="0"/>
    <m/>
    <b v="1"/>
    <b v="0"/>
    <b v="0"/>
    <x v="15"/>
    <b v="0"/>
    <m/>
    <x v="0"/>
    <m/>
    <s v="0055A00000BclF5QAJ"/>
    <d v="2021-04-11T20:03:09"/>
    <m/>
    <d v="2018-10-15T04:00:39"/>
    <m/>
    <m/>
    <b v="0"/>
    <m/>
    <s v="Biotherapeutics"/>
    <s v="Other"/>
    <m/>
    <m/>
    <m/>
    <m/>
    <m/>
    <x v="2387"/>
    <x v="0"/>
    <b v="0"/>
    <m/>
    <m/>
    <m/>
    <s v="0055A000008iLoJQAU"/>
    <s v="01s31000003qafeAAA"/>
    <s v="Biotherapeutics"/>
    <m/>
    <m/>
    <s v="Consumables"/>
    <s v="ZipChip"/>
    <m/>
    <m/>
    <s v="0125A000001ESVfQAO"/>
    <b v="0"/>
    <m/>
    <b v="0"/>
    <m/>
    <m/>
    <x v="0"/>
    <b v="0"/>
    <d v="2021-06-29T20:34:54"/>
    <m/>
    <m/>
    <b v="0"/>
    <x v="0"/>
    <m/>
    <m/>
    <n v="8050"/>
    <m/>
    <x v="2"/>
    <n v="0"/>
    <n v="0"/>
  </r>
  <r>
    <s v="0015A00002CwwHuQAJ"/>
    <b v="0"/>
    <m/>
    <b v="0"/>
    <m/>
    <m/>
    <m/>
    <x v="98"/>
    <b v="1"/>
    <s v="Duplicate opportunity"/>
    <m/>
    <m/>
    <m/>
    <m/>
    <s v="0055A000008zqzaQAA"/>
    <b v="0"/>
    <d v="2020-07-24T19:21:43"/>
    <m/>
    <b v="0"/>
    <m/>
    <m/>
    <b v="0"/>
    <d v="2020-03-01T00:00:00"/>
    <n v="3"/>
    <n v="2020"/>
    <s v="Omitted"/>
    <s v="Omitted"/>
    <b v="0"/>
    <b v="0"/>
    <m/>
    <b v="1"/>
    <b v="0"/>
    <b v="0"/>
    <x v="26"/>
    <b v="0"/>
    <m/>
    <x v="0"/>
    <m/>
    <s v="0055A00000BclF5QAJ"/>
    <d v="2021-04-11T19:52:07"/>
    <m/>
    <d v="2020-10-08T14:48:15"/>
    <m/>
    <m/>
    <b v="0"/>
    <m/>
    <m/>
    <s v="Inside Sales"/>
    <m/>
    <m/>
    <m/>
    <m/>
    <m/>
    <x v="2388"/>
    <x v="0"/>
    <b v="0"/>
    <m/>
    <m/>
    <m/>
    <s v="0055A000008iLoOQAU"/>
    <s v="01s5A000005x0sjQAA"/>
    <m/>
    <m/>
    <s v="0035A00003cauDwQAI"/>
    <s v="Consumables"/>
    <s v="ZipChip"/>
    <m/>
    <m/>
    <s v="0125A000001ESVfQAO"/>
    <b v="0"/>
    <m/>
    <b v="0"/>
    <m/>
    <m/>
    <x v="0"/>
    <b v="0"/>
    <d v="2021-06-29T20:34:55"/>
    <m/>
    <m/>
    <b v="0"/>
    <x v="0"/>
    <m/>
    <m/>
    <n v="22820"/>
    <m/>
    <x v="2"/>
    <n v="0"/>
    <n v="0"/>
  </r>
  <r>
    <s v="0013100001k5ZyRAAU"/>
    <b v="0"/>
    <m/>
    <b v="0"/>
    <s v="7015A000001dE6uQAE"/>
    <m/>
    <m/>
    <x v="233"/>
    <b v="1"/>
    <s v="Non Responsive"/>
    <m/>
    <s v="00331000030Oqt1AAC"/>
    <m/>
    <m/>
    <s v="00531000008FRNUAA4"/>
    <b v="0"/>
    <d v="2018-01-10T15:12:32"/>
    <m/>
    <b v="0"/>
    <m/>
    <m/>
    <b v="0"/>
    <d v="2018-03-01T00:00:00"/>
    <n v="3"/>
    <n v="2018"/>
    <s v="Omitted"/>
    <s v="Omitted"/>
    <b v="0"/>
    <b v="0"/>
    <m/>
    <b v="1"/>
    <b v="0"/>
    <b v="0"/>
    <x v="15"/>
    <b v="0"/>
    <m/>
    <x v="0"/>
    <m/>
    <s v="0055A00000BclF5QAJ"/>
    <d v="2021-04-10T23:01:03"/>
    <m/>
    <d v="2018-04-20T15:28:21"/>
    <m/>
    <m/>
    <b v="0"/>
    <m/>
    <m/>
    <s v="Trade Show"/>
    <m/>
    <m/>
    <m/>
    <m/>
    <m/>
    <x v="2389"/>
    <x v="0"/>
    <b v="0"/>
    <m/>
    <m/>
    <m/>
    <s v="0055A000008iLoOQAU"/>
    <s v="01s31000003qafeAAA"/>
    <s v="Biotherapeutics"/>
    <m/>
    <m/>
    <s v="Consumables"/>
    <s v="ZipChip"/>
    <m/>
    <m/>
    <s v="0125A000001ESVfQAO"/>
    <b v="0"/>
    <m/>
    <b v="0"/>
    <m/>
    <m/>
    <x v="0"/>
    <b v="0"/>
    <d v="2021-06-29T20:34:54"/>
    <m/>
    <m/>
    <b v="0"/>
    <x v="0"/>
    <m/>
    <m/>
    <n v="3150"/>
    <m/>
    <x v="2"/>
    <n v="0"/>
    <n v="0"/>
  </r>
  <r>
    <s v="0015A00001taaMKQAY"/>
    <b v="0"/>
    <m/>
    <b v="0"/>
    <m/>
    <m/>
    <m/>
    <x v="98"/>
    <b v="1"/>
    <s v="Non Responsive"/>
    <m/>
    <m/>
    <m/>
    <m/>
    <s v="0055A000008zqzaQAA"/>
    <b v="0"/>
    <d v="2018-10-25T13:53:38"/>
    <m/>
    <b v="0"/>
    <m/>
    <m/>
    <b v="0"/>
    <d v="2020-03-01T00:00:00"/>
    <n v="3"/>
    <n v="2020"/>
    <s v="Omitted"/>
    <s v="Omitted"/>
    <b v="0"/>
    <b v="0"/>
    <m/>
    <b v="1"/>
    <b v="0"/>
    <b v="0"/>
    <x v="15"/>
    <b v="0"/>
    <m/>
    <x v="0"/>
    <m/>
    <s v="0055A00000BclF5QAJ"/>
    <d v="2021-04-11T19:52:07"/>
    <m/>
    <d v="2021-02-12T00:43:05"/>
    <m/>
    <m/>
    <b v="0"/>
    <m/>
    <m/>
    <s v="Inside Sales"/>
    <m/>
    <m/>
    <m/>
    <m/>
    <m/>
    <x v="2390"/>
    <x v="0"/>
    <b v="0"/>
    <m/>
    <m/>
    <m/>
    <s v="0055A000008iLoOQAU"/>
    <s v="01s31000003qafeAAA"/>
    <s v="Biotherapeutics"/>
    <m/>
    <s v="00331000038EsfOAAS"/>
    <s v="Consumables"/>
    <s v="ZipChip"/>
    <m/>
    <m/>
    <s v="0125A000001ESVfQAO"/>
    <b v="0"/>
    <m/>
    <b v="0"/>
    <m/>
    <m/>
    <x v="0"/>
    <b v="0"/>
    <d v="2021-06-29T20:34:54"/>
    <m/>
    <m/>
    <b v="0"/>
    <x v="0"/>
    <m/>
    <m/>
    <n v="4050"/>
    <m/>
    <x v="2"/>
    <n v="0"/>
    <n v="0"/>
  </r>
  <r>
    <s v="0015A000026oiG4QAI"/>
    <b v="0"/>
    <m/>
    <b v="0"/>
    <m/>
    <m/>
    <m/>
    <x v="428"/>
    <b v="1"/>
    <s v="Non Responsive"/>
    <m/>
    <s v="0035A00003WmufbQAB"/>
    <m/>
    <m/>
    <s v="0055A000008zqzaQAA"/>
    <b v="0"/>
    <d v="2019-07-19T16:54:41"/>
    <m/>
    <b v="0"/>
    <m/>
    <m/>
    <b v="0"/>
    <d v="2019-03-01T00:00:00"/>
    <n v="3"/>
    <n v="2019"/>
    <s v="Omitted"/>
    <s v="Omitted"/>
    <b v="0"/>
    <b v="0"/>
    <m/>
    <b v="1"/>
    <b v="0"/>
    <b v="0"/>
    <x v="26"/>
    <b v="0"/>
    <m/>
    <x v="0"/>
    <m/>
    <s v="0055A00000BclF5QAJ"/>
    <d v="2021-04-10T23:01:03"/>
    <m/>
    <d v="2019-10-21T19:54:49"/>
    <m/>
    <m/>
    <b v="0"/>
    <m/>
    <m/>
    <s v="Website"/>
    <m/>
    <m/>
    <m/>
    <m/>
    <m/>
    <x v="2391"/>
    <x v="0"/>
    <b v="0"/>
    <m/>
    <m/>
    <m/>
    <s v="0055A000008zqzaQAA"/>
    <s v="01s5A000005z9ixQAA"/>
    <m/>
    <m/>
    <s v="0035A00003WmufbQAB"/>
    <s v="Consumables"/>
    <s v="ZipChip"/>
    <m/>
    <m/>
    <s v="0125A000001ESVfQAO"/>
    <b v="0"/>
    <m/>
    <b v="0"/>
    <m/>
    <m/>
    <x v="0"/>
    <b v="0"/>
    <d v="2021-06-29T20:34:54"/>
    <s v="0055A00000BctN2QAJ"/>
    <m/>
    <b v="0"/>
    <x v="0"/>
    <m/>
    <m/>
    <n v="670"/>
    <m/>
    <x v="2"/>
    <n v="0"/>
    <n v="0"/>
  </r>
  <r>
    <s v="0013100001puTdTAAU"/>
    <b v="0"/>
    <m/>
    <b v="0"/>
    <s v="70131000001YBPKAA4"/>
    <m/>
    <m/>
    <x v="429"/>
    <b v="1"/>
    <s v="Other"/>
    <m/>
    <s v="00331000034lVr7AAE"/>
    <m/>
    <m/>
    <s v="0055A000008iLoOQAU"/>
    <b v="0"/>
    <d v="2019-07-26T13:20:10"/>
    <m/>
    <b v="0"/>
    <m/>
    <m/>
    <b v="0"/>
    <d v="2019-03-01T00:00:00"/>
    <n v="3"/>
    <n v="2019"/>
    <s v="Omitted"/>
    <s v="Omitted"/>
    <b v="0"/>
    <b v="0"/>
    <m/>
    <b v="1"/>
    <b v="0"/>
    <b v="0"/>
    <x v="26"/>
    <b v="0"/>
    <m/>
    <x v="0"/>
    <m/>
    <s v="0055A00000BclF5QAJ"/>
    <d v="2021-04-11T20:33:11"/>
    <m/>
    <d v="2019-10-21T19:20:00"/>
    <m/>
    <m/>
    <b v="0"/>
    <m/>
    <m/>
    <s v="Trade Show"/>
    <m/>
    <m/>
    <m/>
    <m/>
    <m/>
    <x v="2392"/>
    <x v="0"/>
    <b v="0"/>
    <m/>
    <m/>
    <m/>
    <s v="0055A000008iLoOQAU"/>
    <s v="01s5A000005z9ixQAA"/>
    <m/>
    <m/>
    <s v="00331000034lVr7AAE"/>
    <s v="Consumables"/>
    <s v="ZipChip"/>
    <m/>
    <m/>
    <s v="0125A000001ESVfQAO"/>
    <b v="0"/>
    <m/>
    <b v="0"/>
    <m/>
    <m/>
    <x v="0"/>
    <b v="0"/>
    <d v="2021-06-29T20:34:54"/>
    <m/>
    <m/>
    <b v="0"/>
    <x v="0"/>
    <m/>
    <m/>
    <n v="670"/>
    <m/>
    <x v="2"/>
    <n v="0"/>
    <n v="0"/>
  </r>
  <r>
    <s v="0013100001jbBR3AAM"/>
    <b v="0"/>
    <m/>
    <b v="0"/>
    <s v="7015A000001zMbNQAU"/>
    <m/>
    <m/>
    <x v="98"/>
    <b v="1"/>
    <s v="Other"/>
    <m/>
    <s v="0035A00003eLZ3WQAW"/>
    <m/>
    <m/>
    <s v="0055A000008iLoOQAU"/>
    <b v="0"/>
    <d v="2020-08-31T20:50:14"/>
    <m/>
    <b v="0"/>
    <m/>
    <m/>
    <b v="0"/>
    <d v="2020-03-01T00:00:00"/>
    <n v="3"/>
    <n v="2020"/>
    <s v="Omitted"/>
    <s v="Omitted"/>
    <b v="0"/>
    <b v="0"/>
    <m/>
    <b v="1"/>
    <b v="0"/>
    <b v="0"/>
    <x v="15"/>
    <b v="0"/>
    <s v="Auto-Ti"/>
    <x v="0"/>
    <d v="2020-09-03T00:00:00"/>
    <s v="0055A00000BclF5QAJ"/>
    <d v="2021-04-11T20:28:47"/>
    <m/>
    <d v="2020-09-03T16:03:00"/>
    <m/>
    <m/>
    <b v="0"/>
    <m/>
    <m/>
    <s v="Website"/>
    <m/>
    <m/>
    <m/>
    <m/>
    <m/>
    <x v="2393"/>
    <x v="0"/>
    <b v="0"/>
    <m/>
    <m/>
    <m/>
    <s v="0055A000008iLoOQAU"/>
    <s v="01s5A000004PkYeQAK"/>
    <m/>
    <m/>
    <s v="0035A00003eLZ3WQAW"/>
    <s v="Consumables"/>
    <s v="ZipChip"/>
    <m/>
    <m/>
    <s v="0125A000001ESVfQAO"/>
    <b v="0"/>
    <m/>
    <b v="0"/>
    <m/>
    <m/>
    <x v="0"/>
    <b v="0"/>
    <d v="2021-06-29T20:34:55"/>
    <m/>
    <m/>
    <b v="0"/>
    <x v="0"/>
    <m/>
    <m/>
    <n v="347"/>
    <m/>
    <x v="2"/>
    <n v="0"/>
    <n v="0"/>
  </r>
  <r>
    <s v="0013100001kbnWUAAY"/>
    <b v="0"/>
    <m/>
    <b v="0"/>
    <m/>
    <m/>
    <m/>
    <x v="430"/>
    <b v="1"/>
    <s v="Duplicate opportunity"/>
    <m/>
    <m/>
    <m/>
    <m/>
    <s v="0055A000008iLoJQAU"/>
    <b v="0"/>
    <d v="2020-01-15T03:27:55"/>
    <m/>
    <b v="0"/>
    <m/>
    <m/>
    <b v="0"/>
    <d v="2020-03-01T00:00:00"/>
    <n v="3"/>
    <n v="2020"/>
    <s v="Omitted"/>
    <s v="Omitted"/>
    <b v="0"/>
    <b v="0"/>
    <m/>
    <b v="1"/>
    <b v="0"/>
    <b v="0"/>
    <x v="15"/>
    <b v="0"/>
    <s v="Auto-Classic"/>
    <x v="0"/>
    <d v="2020-01-14T00:00:00"/>
    <s v="0055A00000BclF5QAJ"/>
    <d v="2021-04-11T20:07:09"/>
    <m/>
    <d v="2020-08-10T01:59:40"/>
    <m/>
    <m/>
    <b v="0"/>
    <m/>
    <m/>
    <s v="Field Sales"/>
    <m/>
    <m/>
    <s v="Thermo"/>
    <s v="QE EMR UHMR (Plus, HF, HF-X with BioPharma)"/>
    <m/>
    <x v="2394"/>
    <x v="0"/>
    <b v="0"/>
    <m/>
    <s v="Sciex 5500"/>
    <m/>
    <s v="0055A000008iLoOQAU"/>
    <s v="01s5A000005x0sjQAA"/>
    <s v="Biotherapeutics"/>
    <m/>
    <s v="003310000331gUhAAI"/>
    <s v="Consumables"/>
    <s v="ZipChip"/>
    <m/>
    <m/>
    <s v="0125A000001ESVfQAO"/>
    <b v="0"/>
    <m/>
    <b v="0"/>
    <m/>
    <m/>
    <x v="0"/>
    <b v="0"/>
    <d v="2021-06-29T20:34:55"/>
    <m/>
    <m/>
    <b v="0"/>
    <x v="0"/>
    <m/>
    <m/>
    <n v="23770"/>
    <m/>
    <x v="2"/>
    <n v="0"/>
    <n v="0"/>
  </r>
  <r>
    <s v="0013100001gWxtDAAS"/>
    <b v="0"/>
    <m/>
    <b v="0"/>
    <m/>
    <m/>
    <m/>
    <x v="431"/>
    <b v="1"/>
    <s v="Non Responsive"/>
    <m/>
    <s v="0035A00003NFRlWQAX"/>
    <m/>
    <m/>
    <s v="0055A000008iLoOQAU"/>
    <b v="0"/>
    <d v="2019-04-11T13:41:03"/>
    <m/>
    <b v="0"/>
    <m/>
    <m/>
    <b v="0"/>
    <d v="2019-03-01T00:00:00"/>
    <n v="3"/>
    <n v="2019"/>
    <s v="Omitted"/>
    <s v="Omitted"/>
    <b v="0"/>
    <b v="0"/>
    <m/>
    <b v="1"/>
    <b v="0"/>
    <b v="0"/>
    <x v="26"/>
    <b v="0"/>
    <m/>
    <x v="0"/>
    <m/>
    <s v="0055A00000BclF5QAJ"/>
    <d v="2021-04-10T23:01:03"/>
    <m/>
    <d v="2019-11-21T15:43:31"/>
    <m/>
    <m/>
    <b v="0"/>
    <m/>
    <m/>
    <s v="Referral"/>
    <m/>
    <m/>
    <m/>
    <m/>
    <m/>
    <x v="2395"/>
    <x v="0"/>
    <b v="0"/>
    <m/>
    <m/>
    <m/>
    <s v="0055A000009GjocQAC"/>
    <s v="01s5A000005z9ixQAA"/>
    <m/>
    <m/>
    <s v="0035A00003NFRlWQAX"/>
    <s v="Service"/>
    <s v="ZipChip"/>
    <m/>
    <m/>
    <s v="0125A000001ESVfQAO"/>
    <b v="0"/>
    <m/>
    <b v="0"/>
    <m/>
    <m/>
    <x v="0"/>
    <b v="0"/>
    <d v="2021-06-29T20:34:54"/>
    <m/>
    <m/>
    <b v="0"/>
    <x v="0"/>
    <m/>
    <m/>
    <n v="8990"/>
    <m/>
    <x v="2"/>
    <n v="0"/>
    <n v="0"/>
  </r>
  <r>
    <s v="0013100001fqwyfAAA"/>
    <b v="0"/>
    <m/>
    <b v="0"/>
    <s v="7015A000001ThI4QAK"/>
    <m/>
    <m/>
    <x v="98"/>
    <b v="1"/>
    <s v="Non Responsive"/>
    <m/>
    <s v="0035A00003CcDJvQAN"/>
    <m/>
    <m/>
    <s v="0055A000008iLoOQAU"/>
    <b v="0"/>
    <d v="2020-04-14T18:10:50"/>
    <m/>
    <b v="0"/>
    <m/>
    <m/>
    <b v="0"/>
    <d v="2020-03-01T00:00:00"/>
    <n v="3"/>
    <n v="2020"/>
    <s v="Omitted"/>
    <s v="Omitted"/>
    <b v="0"/>
    <b v="0"/>
    <m/>
    <b v="1"/>
    <b v="0"/>
    <b v="0"/>
    <x v="26"/>
    <b v="0"/>
    <m/>
    <x v="0"/>
    <d v="2020-08-09T00:00:00"/>
    <s v="0055A00000BclF5QAJ"/>
    <d v="2021-04-10T23:01:03"/>
    <m/>
    <d v="2020-10-14T23:50:17"/>
    <m/>
    <m/>
    <b v="0"/>
    <m/>
    <m/>
    <s v="Trade Show"/>
    <m/>
    <m/>
    <m/>
    <m/>
    <m/>
    <x v="2396"/>
    <x v="0"/>
    <b v="0"/>
    <m/>
    <m/>
    <m/>
    <s v="0055A000008iLoOQAU"/>
    <s v="01s5A000005x0sjQAA"/>
    <m/>
    <m/>
    <s v="0035A00003CcDJvQAN"/>
    <s v="Service"/>
    <s v="ZipChip"/>
    <m/>
    <m/>
    <s v="0125A000001ESVfQAO"/>
    <b v="0"/>
    <m/>
    <b v="0"/>
    <m/>
    <m/>
    <x v="0"/>
    <b v="0"/>
    <d v="2021-06-29T20:34:55"/>
    <m/>
    <m/>
    <b v="0"/>
    <x v="0"/>
    <m/>
    <m/>
    <n v="8950"/>
    <m/>
    <x v="2"/>
    <n v="0"/>
    <n v="0"/>
  </r>
  <r>
    <s v="0013100001puTMvAAM"/>
    <b v="0"/>
    <m/>
    <b v="0"/>
    <s v="7015A000001ThI4QAK"/>
    <m/>
    <m/>
    <x v="430"/>
    <b v="1"/>
    <s v="Non Responsive"/>
    <m/>
    <s v="00331000038EvY4AAK"/>
    <m/>
    <m/>
    <s v="0055A000008iLoOQAU"/>
    <b v="0"/>
    <d v="2020-05-06T18:35:50"/>
    <m/>
    <b v="0"/>
    <m/>
    <m/>
    <b v="0"/>
    <d v="2020-03-01T00:00:00"/>
    <n v="3"/>
    <n v="2020"/>
    <s v="Omitted"/>
    <s v="Omitted"/>
    <b v="0"/>
    <b v="0"/>
    <m/>
    <b v="1"/>
    <b v="0"/>
    <b v="0"/>
    <x v="26"/>
    <b v="0"/>
    <m/>
    <x v="0"/>
    <d v="2020-06-30T00:00:00"/>
    <s v="0055A00000BclF5QAJ"/>
    <d v="2021-04-10T23:01:03"/>
    <m/>
    <d v="2020-08-10T01:45:16"/>
    <m/>
    <m/>
    <b v="0"/>
    <m/>
    <m/>
    <s v="Trade Show"/>
    <m/>
    <m/>
    <m/>
    <m/>
    <m/>
    <x v="2397"/>
    <x v="0"/>
    <b v="0"/>
    <m/>
    <m/>
    <m/>
    <s v="0055A000008iLoOQAU"/>
    <s v="01s5A000005x0sjQAA"/>
    <m/>
    <m/>
    <s v="00331000038EvY4AAK"/>
    <s v="Service"/>
    <s v="ZipChip"/>
    <m/>
    <m/>
    <s v="0125A000001ESVfQAO"/>
    <b v="0"/>
    <m/>
    <b v="0"/>
    <m/>
    <m/>
    <x v="0"/>
    <b v="0"/>
    <d v="2021-06-29T20:34:55"/>
    <m/>
    <m/>
    <b v="0"/>
    <x v="0"/>
    <m/>
    <m/>
    <n v="8950"/>
    <m/>
    <x v="2"/>
    <n v="0"/>
    <n v="0"/>
  </r>
  <r>
    <s v="0013100001p5A0yAAE"/>
    <b v="0"/>
    <m/>
    <b v="0"/>
    <m/>
    <m/>
    <m/>
    <x v="430"/>
    <b v="1"/>
    <s v="Non Responsive"/>
    <m/>
    <s v="0035A00003eOzJGQA0"/>
    <m/>
    <m/>
    <s v="0055A000008iLoOQAU"/>
    <b v="0"/>
    <d v="2020-04-24T14:10:10"/>
    <m/>
    <b v="0"/>
    <m/>
    <m/>
    <b v="0"/>
    <d v="2020-03-01T00:00:00"/>
    <n v="3"/>
    <n v="2020"/>
    <s v="Omitted"/>
    <s v="Omitted"/>
    <b v="0"/>
    <b v="0"/>
    <m/>
    <b v="1"/>
    <b v="0"/>
    <b v="0"/>
    <x v="26"/>
    <b v="0"/>
    <m/>
    <x v="0"/>
    <d v="2020-06-15T00:00:00"/>
    <s v="0055A00000BclF5QAJ"/>
    <d v="2021-04-10T23:01:03"/>
    <m/>
    <d v="2020-08-03T15:21:38"/>
    <m/>
    <m/>
    <b v="0"/>
    <m/>
    <m/>
    <s v="Website"/>
    <m/>
    <m/>
    <m/>
    <m/>
    <m/>
    <x v="2398"/>
    <x v="0"/>
    <b v="0"/>
    <m/>
    <m/>
    <m/>
    <s v="0055A000008iLoOQAU"/>
    <s v="01s5A000005x0vsQAA"/>
    <m/>
    <m/>
    <s v="0035A00003eOzJGQA0"/>
    <s v="Service"/>
    <s v="ZipChip"/>
    <m/>
    <m/>
    <s v="0125A000001ESVfQAO"/>
    <b v="0"/>
    <m/>
    <b v="0"/>
    <m/>
    <m/>
    <x v="0"/>
    <b v="0"/>
    <d v="2021-06-29T20:34:55"/>
    <m/>
    <m/>
    <b v="0"/>
    <x v="0"/>
    <m/>
    <m/>
    <n v="10000"/>
    <m/>
    <x v="2"/>
    <n v="0"/>
    <n v="0"/>
  </r>
  <r>
    <s v="0015A00001xP4A2QAK"/>
    <b v="0"/>
    <m/>
    <b v="0"/>
    <s v="7015A000001zMbNQAU"/>
    <m/>
    <m/>
    <x v="98"/>
    <b v="1"/>
    <s v="Duplicate opportunity"/>
    <m/>
    <s v="0035A00003SsfSRQAZ"/>
    <m/>
    <m/>
    <s v="0055A000008iLoOQAU"/>
    <b v="0"/>
    <d v="2020-09-03T13:49:57"/>
    <m/>
    <b v="0"/>
    <m/>
    <m/>
    <b v="0"/>
    <d v="2020-03-01T00:00:00"/>
    <n v="3"/>
    <n v="2020"/>
    <s v="Omitted"/>
    <s v="Omitted"/>
    <b v="0"/>
    <b v="0"/>
    <m/>
    <b v="1"/>
    <b v="0"/>
    <b v="0"/>
    <x v="26"/>
    <b v="0"/>
    <s v="Auto-Classic"/>
    <x v="0"/>
    <m/>
    <s v="0055A00000BclF5QAJ"/>
    <d v="2021-04-11T20:07:09"/>
    <m/>
    <d v="2020-10-23T20:58:10"/>
    <m/>
    <m/>
    <b v="0"/>
    <m/>
    <m/>
    <s v="Field Sales"/>
    <m/>
    <m/>
    <m/>
    <m/>
    <m/>
    <x v="2399"/>
    <x v="0"/>
    <b v="0"/>
    <m/>
    <m/>
    <m/>
    <s v="0055A000008iLoOQAU"/>
    <s v="01s5A000005x0vsQAA"/>
    <m/>
    <m/>
    <s v="0035A00003SsfSRQAZ"/>
    <s v="Service"/>
    <s v="ZipChip"/>
    <m/>
    <m/>
    <s v="0125A000001ESVfQAO"/>
    <b v="0"/>
    <m/>
    <b v="0"/>
    <m/>
    <m/>
    <x v="0"/>
    <b v="0"/>
    <d v="2021-06-29T20:34:55"/>
    <m/>
    <m/>
    <b v="0"/>
    <x v="0"/>
    <m/>
    <m/>
    <n v="5495"/>
    <m/>
    <x v="2"/>
    <n v="0"/>
    <n v="0"/>
  </r>
  <r>
    <s v="0013100001fqvwqAAA"/>
    <b v="0"/>
    <m/>
    <b v="0"/>
    <m/>
    <m/>
    <m/>
    <x v="170"/>
    <b v="1"/>
    <s v="Non Responsive"/>
    <m/>
    <s v="0035A00003XXPtwQAH"/>
    <m/>
    <m/>
    <s v="0055A000008zqzaQAA"/>
    <b v="0"/>
    <d v="2019-08-28T18:58:49"/>
    <m/>
    <b v="0"/>
    <m/>
    <m/>
    <b v="0"/>
    <d v="2019-03-01T00:00:00"/>
    <n v="3"/>
    <n v="2019"/>
    <s v="Omitted"/>
    <s v="Omitted"/>
    <b v="0"/>
    <b v="0"/>
    <m/>
    <b v="1"/>
    <b v="0"/>
    <b v="0"/>
    <x v="26"/>
    <b v="0"/>
    <s v="Auto-Classic"/>
    <x v="0"/>
    <d v="2019-08-28T00:00:00"/>
    <s v="0055A00000BclF5QAJ"/>
    <d v="2021-04-11T20:07:09"/>
    <m/>
    <d v="2019-11-21T15:46:36"/>
    <m/>
    <m/>
    <b v="0"/>
    <m/>
    <m/>
    <s v="Field Sales"/>
    <m/>
    <m/>
    <m/>
    <m/>
    <m/>
    <x v="2400"/>
    <x v="0"/>
    <b v="0"/>
    <m/>
    <m/>
    <m/>
    <s v="0055A000008zqzaQAA"/>
    <s v="01s5A000005z9ixQAA"/>
    <m/>
    <m/>
    <s v="0035A00003XXPtwQAH"/>
    <s v="Service"/>
    <s v="ZipChip"/>
    <m/>
    <m/>
    <s v="0125A000001ESVfQAO"/>
    <b v="0"/>
    <m/>
    <b v="0"/>
    <m/>
    <m/>
    <x v="0"/>
    <b v="0"/>
    <d v="2021-06-29T20:34:54"/>
    <s v="0055A00000BctN2QAJ"/>
    <m/>
    <b v="0"/>
    <x v="0"/>
    <m/>
    <m/>
    <n v="8950"/>
    <m/>
    <x v="2"/>
    <n v="0"/>
    <n v="0"/>
  </r>
  <r>
    <s v="0013100001k6JgGAAU"/>
    <b v="0"/>
    <m/>
    <b v="0"/>
    <s v="7015A000001ThI4QAK"/>
    <m/>
    <m/>
    <x v="430"/>
    <b v="1"/>
    <s v="Non Responsive"/>
    <m/>
    <s v="0035A00003CdwfNQAR"/>
    <m/>
    <m/>
    <s v="0055A000008iLoOQAU"/>
    <b v="0"/>
    <d v="2020-06-18T15:24:43"/>
    <m/>
    <b v="0"/>
    <m/>
    <m/>
    <b v="0"/>
    <d v="2020-03-01T00:00:00"/>
    <n v="3"/>
    <n v="2020"/>
    <s v="Omitted"/>
    <s v="Omitted"/>
    <b v="0"/>
    <b v="0"/>
    <m/>
    <b v="1"/>
    <b v="0"/>
    <b v="0"/>
    <x v="26"/>
    <b v="0"/>
    <s v="Auto-Ti"/>
    <x v="0"/>
    <d v="2020-06-29T00:00:00"/>
    <s v="0055A00000BclF5QAJ"/>
    <d v="2021-04-10T23:01:03"/>
    <m/>
    <d v="2020-08-10T01:44:02"/>
    <m/>
    <m/>
    <b v="0"/>
    <m/>
    <m/>
    <s v="Webinar"/>
    <m/>
    <m/>
    <m/>
    <m/>
    <m/>
    <x v="2401"/>
    <x v="0"/>
    <b v="0"/>
    <m/>
    <m/>
    <m/>
    <s v="0055A000008iLoOQAU"/>
    <s v="01s5A000005x0sjQAA"/>
    <m/>
    <m/>
    <s v="0035A00003CdwfNQAR"/>
    <s v="Service"/>
    <s v="ZipChip"/>
    <m/>
    <m/>
    <s v="0125A000001ESVfQAO"/>
    <b v="0"/>
    <m/>
    <b v="0"/>
    <m/>
    <m/>
    <x v="0"/>
    <b v="0"/>
    <d v="2021-06-29T20:34:55"/>
    <m/>
    <m/>
    <b v="0"/>
    <x v="0"/>
    <m/>
    <m/>
    <n v="4995"/>
    <m/>
    <x v="2"/>
    <n v="0"/>
    <n v="0"/>
  </r>
  <r>
    <s v="0015A00001tbMY6QAM"/>
    <b v="0"/>
    <m/>
    <b v="0"/>
    <s v="7015A000001OxJmQAK"/>
    <m/>
    <m/>
    <x v="56"/>
    <b v="1"/>
    <s v="Duplicate opportunity"/>
    <m/>
    <s v="0035A00003JivLfQAJ"/>
    <m/>
    <m/>
    <s v="0055A000008iLoOQAU"/>
    <b v="0"/>
    <d v="2019-06-26T13:45:09"/>
    <m/>
    <b v="0"/>
    <m/>
    <m/>
    <b v="0"/>
    <d v="2019-03-01T00:00:00"/>
    <n v="3"/>
    <n v="2019"/>
    <s v="Omitted"/>
    <s v="Omitted"/>
    <b v="0"/>
    <b v="0"/>
    <m/>
    <b v="1"/>
    <b v="0"/>
    <b v="0"/>
    <x v="26"/>
    <b v="0"/>
    <m/>
    <x v="0"/>
    <m/>
    <s v="0055A00000BclF5QAJ"/>
    <d v="2021-04-10T23:01:03"/>
    <m/>
    <d v="2019-12-10T14:26:49"/>
    <m/>
    <m/>
    <b v="0"/>
    <m/>
    <m/>
    <s v="Webinar"/>
    <m/>
    <m/>
    <s v="Thermo"/>
    <m/>
    <m/>
    <x v="2402"/>
    <x v="0"/>
    <b v="0"/>
    <m/>
    <m/>
    <m/>
    <s v="0055A000008iLoOQAU"/>
    <s v="01s5A000005z9ixQAA"/>
    <m/>
    <m/>
    <s v="0035A00003JivLfQAJ"/>
    <s v="Service"/>
    <s v="ZipChip"/>
    <m/>
    <m/>
    <s v="0125A000001ESVfQAO"/>
    <b v="0"/>
    <m/>
    <b v="0"/>
    <m/>
    <m/>
    <x v="0"/>
    <b v="0"/>
    <d v="2021-06-29T20:34:54"/>
    <m/>
    <m/>
    <b v="0"/>
    <x v="0"/>
    <m/>
    <m/>
    <n v="12865"/>
    <m/>
    <x v="2"/>
    <n v="0"/>
    <n v="0"/>
  </r>
  <r>
    <s v="0013100001fqwyfAAA"/>
    <b v="0"/>
    <m/>
    <b v="0"/>
    <m/>
    <m/>
    <m/>
    <x v="432"/>
    <b v="1"/>
    <s v="Non Responsive"/>
    <m/>
    <m/>
    <m/>
    <m/>
    <s v="0055A000008iLoOQAU"/>
    <b v="0"/>
    <d v="2019-06-24T19:10:28"/>
    <m/>
    <b v="0"/>
    <m/>
    <m/>
    <b v="0"/>
    <d v="2019-03-01T00:00:00"/>
    <n v="3"/>
    <n v="2019"/>
    <s v="Omitted"/>
    <s v="Omitted"/>
    <b v="0"/>
    <b v="0"/>
    <m/>
    <b v="1"/>
    <b v="0"/>
    <b v="0"/>
    <x v="26"/>
    <b v="0"/>
    <m/>
    <x v="0"/>
    <m/>
    <s v="0055A00000BclF5QAJ"/>
    <d v="2021-04-11T20:07:09"/>
    <m/>
    <d v="2019-11-15T19:58:14"/>
    <m/>
    <m/>
    <b v="0"/>
    <m/>
    <m/>
    <s v="Field Sales"/>
    <m/>
    <m/>
    <s v="Thermo"/>
    <m/>
    <m/>
    <x v="2403"/>
    <x v="0"/>
    <b v="0"/>
    <m/>
    <m/>
    <m/>
    <s v="0055A000008iLoOQAU"/>
    <s v="01s5A000005z9ixQAA"/>
    <m/>
    <m/>
    <s v="00331000039ENeSAAW"/>
    <s v="Service"/>
    <s v="ZipChip"/>
    <s v="00331000039ENeSAAW"/>
    <m/>
    <s v="0125A000001ESVfQAO"/>
    <b v="0"/>
    <m/>
    <b v="0"/>
    <m/>
    <m/>
    <x v="0"/>
    <b v="0"/>
    <d v="2021-06-29T20:34:54"/>
    <m/>
    <m/>
    <b v="0"/>
    <x v="0"/>
    <m/>
    <m/>
    <n v="8950"/>
    <m/>
    <x v="2"/>
    <n v="0"/>
    <n v="0"/>
  </r>
  <r>
    <s v="0013100001gbOlhAAE"/>
    <b v="0"/>
    <m/>
    <b v="0"/>
    <s v="7015A000001dE6uQAE"/>
    <m/>
    <m/>
    <x v="432"/>
    <b v="1"/>
    <s v="Other"/>
    <m/>
    <s v="0035A00003JiCWpQAN"/>
    <m/>
    <m/>
    <s v="0055A000008iLoOQAU"/>
    <b v="0"/>
    <d v="2019-06-24T18:51:48"/>
    <m/>
    <b v="0"/>
    <m/>
    <m/>
    <b v="0"/>
    <d v="2019-03-01T00:00:00"/>
    <n v="3"/>
    <n v="2019"/>
    <s v="Omitted"/>
    <s v="Omitted"/>
    <b v="0"/>
    <b v="0"/>
    <m/>
    <b v="1"/>
    <b v="0"/>
    <b v="0"/>
    <x v="26"/>
    <b v="0"/>
    <m/>
    <x v="0"/>
    <m/>
    <s v="0055A00000BclF5QAJ"/>
    <d v="2021-04-10T23:01:03"/>
    <m/>
    <d v="2019-11-15T19:56:24"/>
    <m/>
    <m/>
    <b v="0"/>
    <m/>
    <m/>
    <s v="Webinar"/>
    <m/>
    <m/>
    <s v="Thermo"/>
    <m/>
    <m/>
    <x v="2404"/>
    <x v="0"/>
    <b v="0"/>
    <s v="Chose not to participate in extended srevices"/>
    <m/>
    <m/>
    <s v="0055A000008iLoOQAU"/>
    <s v="01s5A000005z9ixQAA"/>
    <m/>
    <m/>
    <s v="0035A00003JiCWpQAN"/>
    <s v="Service"/>
    <s v="ZipChip"/>
    <m/>
    <m/>
    <s v="0125A000001ESVfQAO"/>
    <b v="0"/>
    <m/>
    <b v="0"/>
    <m/>
    <m/>
    <x v="0"/>
    <b v="0"/>
    <d v="2021-06-29T20:34:54"/>
    <m/>
    <m/>
    <b v="0"/>
    <x v="0"/>
    <m/>
    <m/>
    <n v="8950"/>
    <m/>
    <x v="2"/>
    <n v="0"/>
    <n v="0"/>
  </r>
  <r>
    <s v="0013100001puTb4AAE"/>
    <b v="0"/>
    <m/>
    <b v="0"/>
    <s v="7015A000001ThnRQAS"/>
    <m/>
    <m/>
    <x v="426"/>
    <b v="1"/>
    <s v="Other"/>
    <m/>
    <s v="0035A00003TUBrwQAH"/>
    <m/>
    <m/>
    <s v="0055A000008iLoOQAU"/>
    <b v="0"/>
    <d v="2020-02-28T18:00:29"/>
    <m/>
    <b v="0"/>
    <m/>
    <m/>
    <b v="0"/>
    <d v="2020-03-01T00:00:00"/>
    <n v="3"/>
    <n v="2020"/>
    <s v="Omitted"/>
    <s v="Omitted"/>
    <b v="0"/>
    <b v="0"/>
    <m/>
    <b v="1"/>
    <b v="0"/>
    <b v="0"/>
    <x v="26"/>
    <b v="0"/>
    <m/>
    <x v="0"/>
    <d v="2020-07-01T00:00:00"/>
    <s v="0055A00000BclF5QAJ"/>
    <d v="2021-04-10T23:01:03"/>
    <m/>
    <d v="2020-08-20T13:12:48"/>
    <m/>
    <m/>
    <b v="0"/>
    <m/>
    <m/>
    <s v="Website"/>
    <m/>
    <m/>
    <s v="Thermo"/>
    <m/>
    <m/>
    <x v="2405"/>
    <x v="0"/>
    <b v="0"/>
    <s v="No Merck service contracts being purchased"/>
    <m/>
    <m/>
    <s v="0055A000008iLoOQAU"/>
    <s v="01s5A000005x0sjQAA"/>
    <m/>
    <m/>
    <s v="0035A00003TUBrwQAH"/>
    <s v="Service"/>
    <s v="ZipChip"/>
    <m/>
    <m/>
    <s v="0125A000001ESVfQAO"/>
    <b v="0"/>
    <m/>
    <b v="0"/>
    <m/>
    <m/>
    <x v="0"/>
    <b v="0"/>
    <d v="2021-06-29T20:34:55"/>
    <m/>
    <m/>
    <b v="0"/>
    <x v="0"/>
    <m/>
    <m/>
    <n v="8950"/>
    <m/>
    <x v="2"/>
    <n v="0"/>
    <n v="0"/>
  </r>
  <r>
    <s v="0015A000028lvnaQAA"/>
    <b v="0"/>
    <m/>
    <b v="0"/>
    <m/>
    <m/>
    <m/>
    <x v="6"/>
    <b v="1"/>
    <s v="Non Responsive"/>
    <m/>
    <m/>
    <m/>
    <m/>
    <s v="0055A000008zqzaQAA"/>
    <b v="0"/>
    <d v="2019-10-23T17:46:35"/>
    <m/>
    <b v="0"/>
    <m/>
    <m/>
    <b v="0"/>
    <d v="2019-03-01T00:00:00"/>
    <n v="3"/>
    <n v="2019"/>
    <s v="Omitted"/>
    <s v="Omitted"/>
    <b v="0"/>
    <b v="0"/>
    <m/>
    <b v="1"/>
    <b v="0"/>
    <b v="0"/>
    <x v="15"/>
    <b v="0"/>
    <s v="Manual-Classic"/>
    <x v="0"/>
    <m/>
    <s v="0055A00000BclF5QAJ"/>
    <d v="2021-04-11T20:07:09"/>
    <m/>
    <d v="2019-11-21T17:42:00"/>
    <m/>
    <m/>
    <b v="0"/>
    <m/>
    <m/>
    <s v="Field Sales"/>
    <m/>
    <m/>
    <s v="Thermo"/>
    <s v="QE Plus, HF, HF-X  (NO biopharma)"/>
    <m/>
    <x v="2406"/>
    <x v="0"/>
    <b v="0"/>
    <m/>
    <m/>
    <m/>
    <s v="0055A000008zqzaQAA"/>
    <s v="01s5A000005z9ixQAA"/>
    <s v="Biotherapeutics"/>
    <m/>
    <s v="0035A00003Wot0wQAB"/>
    <s v="Service"/>
    <s v="ZipChip"/>
    <m/>
    <m/>
    <s v="0125A000001ESVfQAO"/>
    <b v="0"/>
    <m/>
    <b v="0"/>
    <m/>
    <m/>
    <x v="0"/>
    <b v="0"/>
    <d v="2021-06-29T20:34:54"/>
    <s v="0055A00000BctN2QAJ"/>
    <m/>
    <b v="0"/>
    <x v="0"/>
    <m/>
    <m/>
    <n v="9000"/>
    <m/>
    <x v="2"/>
    <n v="0"/>
    <n v="0"/>
  </r>
  <r>
    <s v="0013100001fpk4nAAA"/>
    <b v="0"/>
    <m/>
    <b v="0"/>
    <m/>
    <m/>
    <m/>
    <x v="433"/>
    <b v="1"/>
    <s v="Contact has moved"/>
    <m/>
    <m/>
    <m/>
    <m/>
    <s v="00531000008FRNUAA4"/>
    <b v="0"/>
    <d v="2018-01-08T15:17:45"/>
    <m/>
    <b v="0"/>
    <m/>
    <m/>
    <b v="0"/>
    <d v="2018-03-01T00:00:00"/>
    <n v="3"/>
    <n v="2018"/>
    <s v="Omitted"/>
    <s v="Omitted"/>
    <b v="0"/>
    <b v="0"/>
    <m/>
    <b v="1"/>
    <b v="0"/>
    <b v="0"/>
    <x v="15"/>
    <b v="0"/>
    <m/>
    <x v="0"/>
    <m/>
    <s v="0055A00000BclF5QAJ"/>
    <d v="2021-04-11T20:06:15"/>
    <m/>
    <d v="2018-03-23T15:58:15"/>
    <m/>
    <m/>
    <b v="0"/>
    <m/>
    <s v="Proteomics and Peptide Mapping"/>
    <s v="Field Sales"/>
    <m/>
    <m/>
    <m/>
    <m/>
    <m/>
    <x v="2407"/>
    <x v="0"/>
    <b v="0"/>
    <m/>
    <m/>
    <s v="Protein Drug Covalent Binding"/>
    <s v="0055A000008zqzaQAA"/>
    <s v="01s31000003qafeAAA"/>
    <s v="Proteomics"/>
    <m/>
    <m/>
    <s v="System"/>
    <s v="ZipChip"/>
    <m/>
    <m/>
    <s v="0125A000001ESVfQAO"/>
    <b v="0"/>
    <m/>
    <b v="0"/>
    <m/>
    <m/>
    <x v="0"/>
    <b v="0"/>
    <d v="2021-06-29T20:34:54"/>
    <s v="0055A00000BctN2QAJ"/>
    <m/>
    <b v="0"/>
    <x v="0"/>
    <m/>
    <m/>
    <n v="75750"/>
    <m/>
    <x v="2"/>
    <n v="0"/>
    <n v="0"/>
  </r>
  <r>
    <s v="0013100001k6JgGAAU"/>
    <b v="0"/>
    <m/>
    <b v="0"/>
    <m/>
    <m/>
    <m/>
    <x v="196"/>
    <b v="1"/>
    <s v="Duplicate opportunity"/>
    <m/>
    <s v="0035A00003GnkXnQAJ"/>
    <m/>
    <m/>
    <s v="00531000008FRNUAA4"/>
    <b v="0"/>
    <d v="2018-02-28T16:27:00"/>
    <m/>
    <b v="0"/>
    <m/>
    <m/>
    <b v="0"/>
    <d v="2018-03-01T00:00:00"/>
    <n v="3"/>
    <n v="2018"/>
    <s v="Omitted"/>
    <s v="Omitted"/>
    <b v="0"/>
    <b v="0"/>
    <m/>
    <b v="1"/>
    <b v="0"/>
    <b v="0"/>
    <x v="15"/>
    <b v="0"/>
    <m/>
    <x v="0"/>
    <m/>
    <s v="0055A00000BclF5QAJ"/>
    <d v="2021-04-10T23:01:03"/>
    <m/>
    <d v="2018-03-14T16:20:50"/>
    <m/>
    <m/>
    <b v="0"/>
    <m/>
    <m/>
    <s v="Other"/>
    <m/>
    <m/>
    <m/>
    <m/>
    <m/>
    <x v="2408"/>
    <x v="0"/>
    <b v="0"/>
    <m/>
    <m/>
    <m/>
    <s v="0055A000008zqzaQAA"/>
    <s v="01s31000003qafeAAA"/>
    <s v="Biotherapeutics"/>
    <m/>
    <m/>
    <s v="System"/>
    <s v="ZipChip"/>
    <m/>
    <m/>
    <s v="0125A000001ESVfQAO"/>
    <b v="0"/>
    <m/>
    <b v="0"/>
    <m/>
    <m/>
    <x v="0"/>
    <b v="0"/>
    <d v="2021-06-29T20:34:54"/>
    <s v="0055A00000BctN2QAJ"/>
    <m/>
    <b v="0"/>
    <x v="0"/>
    <m/>
    <m/>
    <n v="72600"/>
    <m/>
    <x v="2"/>
    <n v="0"/>
    <n v="0"/>
  </r>
  <r>
    <s v="0015A00001yXLTGQA4"/>
    <b v="0"/>
    <m/>
    <b v="0"/>
    <m/>
    <m/>
    <m/>
    <x v="38"/>
    <b v="1"/>
    <s v="Duplicate opportunity"/>
    <m/>
    <s v="0035A00003JjMn5QAF"/>
    <m/>
    <m/>
    <s v="00531000008FRNUAA4"/>
    <b v="0"/>
    <d v="2018-08-15T19:47:53"/>
    <m/>
    <b v="0"/>
    <m/>
    <m/>
    <b v="0"/>
    <d v="2018-03-01T00:00:00"/>
    <n v="3"/>
    <n v="2018"/>
    <s v="Omitted"/>
    <s v="Omitted"/>
    <b v="0"/>
    <b v="0"/>
    <m/>
    <b v="1"/>
    <b v="0"/>
    <b v="0"/>
    <x v="25"/>
    <b v="0"/>
    <m/>
    <x v="0"/>
    <d v="2018-08-15T00:00:00"/>
    <s v="0055A00000BclF5QAJ"/>
    <d v="2021-04-11T19:52:07"/>
    <m/>
    <d v="2018-09-17T13:29:08"/>
    <m/>
    <m/>
    <b v="0"/>
    <m/>
    <m/>
    <s v="Inside Sales"/>
    <m/>
    <m/>
    <m/>
    <m/>
    <m/>
    <x v="2409"/>
    <x v="0"/>
    <b v="0"/>
    <m/>
    <m/>
    <m/>
    <s v="0055A000008zqzaQAA"/>
    <s v="01s31000003qafeAAA"/>
    <s v="Other"/>
    <m/>
    <m/>
    <s v="System"/>
    <s v="ZipChip"/>
    <m/>
    <m/>
    <s v="0125A000001ESVfQAO"/>
    <b v="0"/>
    <m/>
    <b v="0"/>
    <m/>
    <m/>
    <x v="0"/>
    <b v="0"/>
    <d v="2021-06-29T20:34:54"/>
    <s v="0055A00000BctN2QAJ"/>
    <m/>
    <b v="0"/>
    <x v="0"/>
    <m/>
    <m/>
    <n v="50650"/>
    <m/>
    <x v="2"/>
    <n v="0"/>
    <n v="0"/>
  </r>
  <r>
    <s v="0013100001fqyXRAAY"/>
    <b v="0"/>
    <m/>
    <b v="0"/>
    <m/>
    <m/>
    <m/>
    <x v="76"/>
    <b v="1"/>
    <s v="Duplicate opportunity"/>
    <m/>
    <m/>
    <m/>
    <m/>
    <s v="00531000008FRNUAA4"/>
    <b v="0"/>
    <d v="2017-05-22T14:03:10"/>
    <m/>
    <b v="0"/>
    <m/>
    <m/>
    <b v="0"/>
    <d v="2019-03-01T00:00:00"/>
    <n v="3"/>
    <n v="2019"/>
    <s v="Omitted"/>
    <s v="Omitted"/>
    <b v="0"/>
    <b v="0"/>
    <m/>
    <b v="1"/>
    <b v="0"/>
    <b v="0"/>
    <x v="17"/>
    <b v="0"/>
    <m/>
    <x v="0"/>
    <d v="2019-07-17T00:00:00"/>
    <s v="0055A00000BclF5QAJ"/>
    <d v="2021-04-11T20:03:09"/>
    <m/>
    <d v="2019-07-17T10:51:54"/>
    <m/>
    <m/>
    <b v="0"/>
    <m/>
    <s v="Metabolomics"/>
    <s v="Other"/>
    <m/>
    <m/>
    <m/>
    <m/>
    <m/>
    <x v="2410"/>
    <x v="0"/>
    <b v="0"/>
    <m/>
    <m/>
    <m/>
    <s v="0055A000008zqzaQAA"/>
    <s v="01s31000003qafeAAA"/>
    <s v="Metabolomics"/>
    <m/>
    <s v="0033100002vk3dpAAA"/>
    <s v="System"/>
    <s v="ZipChip"/>
    <m/>
    <m/>
    <s v="0125A000001ESVfQAO"/>
    <b v="0"/>
    <m/>
    <b v="0"/>
    <m/>
    <m/>
    <x v="0"/>
    <b v="0"/>
    <d v="2021-06-29T20:34:54"/>
    <s v="0055A00000BctN2QAJ"/>
    <m/>
    <b v="0"/>
    <x v="0"/>
    <m/>
    <m/>
    <n v="24700"/>
    <m/>
    <x v="2"/>
    <n v="0"/>
    <n v="0"/>
  </r>
  <r>
    <s v="0013100001p4NvZAAU"/>
    <b v="0"/>
    <m/>
    <b v="0"/>
    <m/>
    <m/>
    <m/>
    <x v="233"/>
    <b v="1"/>
    <s v="Other"/>
    <m/>
    <m/>
    <m/>
    <m/>
    <s v="0055A000006HDY9QAO"/>
    <b v="0"/>
    <d v="2018-03-21T21:37:16"/>
    <m/>
    <b v="0"/>
    <m/>
    <m/>
    <b v="0"/>
    <d v="2018-03-01T00:00:00"/>
    <n v="3"/>
    <n v="2018"/>
    <s v="Omitted"/>
    <s v="Omitted"/>
    <b v="0"/>
    <b v="0"/>
    <m/>
    <b v="1"/>
    <b v="0"/>
    <b v="0"/>
    <x v="15"/>
    <b v="0"/>
    <m/>
    <x v="0"/>
    <m/>
    <s v="0055A00000BclF5QAJ"/>
    <d v="2021-04-11T20:33:11"/>
    <m/>
    <d v="2018-03-29T17:16:25"/>
    <m/>
    <m/>
    <b v="0"/>
    <m/>
    <m/>
    <s v="Website"/>
    <m/>
    <m/>
    <m/>
    <m/>
    <m/>
    <x v="2411"/>
    <x v="0"/>
    <b v="0"/>
    <m/>
    <m/>
    <m/>
    <s v="0055A000008iLoJQAU"/>
    <s v="01s31000003qafeAAA"/>
    <s v="Biotherapeutics"/>
    <m/>
    <m/>
    <s v="System"/>
    <s v="ZipChip"/>
    <m/>
    <m/>
    <s v="0125A000001ESVfQAO"/>
    <b v="0"/>
    <m/>
    <b v="0"/>
    <m/>
    <m/>
    <x v="0"/>
    <b v="0"/>
    <d v="2021-06-29T20:34:54"/>
    <m/>
    <m/>
    <b v="0"/>
    <x v="0"/>
    <m/>
    <m/>
    <n v="39950"/>
    <m/>
    <x v="2"/>
    <n v="0"/>
    <n v="0"/>
  </r>
  <r>
    <s v="0013100001qyrQqAAI"/>
    <b v="0"/>
    <m/>
    <b v="0"/>
    <m/>
    <m/>
    <m/>
    <x v="434"/>
    <b v="1"/>
    <s v="Other"/>
    <m/>
    <s v="0035A00003LWX8oQAH"/>
    <m/>
    <m/>
    <s v="0055A000008iLoJQAU"/>
    <b v="0"/>
    <d v="2018-09-21T17:54:56"/>
    <m/>
    <b v="0"/>
    <m/>
    <m/>
    <b v="0"/>
    <d v="2018-03-01T00:00:00"/>
    <n v="3"/>
    <n v="2018"/>
    <s v="Omitted"/>
    <s v="Omitted"/>
    <b v="0"/>
    <b v="0"/>
    <m/>
    <b v="1"/>
    <b v="0"/>
    <b v="0"/>
    <x v="14"/>
    <b v="0"/>
    <m/>
    <x v="0"/>
    <m/>
    <s v="0055A00000BclF5QAJ"/>
    <d v="2021-04-10T23:01:03"/>
    <m/>
    <m/>
    <m/>
    <m/>
    <b v="0"/>
    <m/>
    <m/>
    <s v="Other"/>
    <m/>
    <m/>
    <m/>
    <m/>
    <m/>
    <x v="2412"/>
    <x v="0"/>
    <b v="0"/>
    <s v="Not real opportunity...just example quote for Yan"/>
    <m/>
    <m/>
    <s v="0055A000008iLoJQAU"/>
    <s v="01s31000003qafeAAA"/>
    <m/>
    <m/>
    <m/>
    <s v="System"/>
    <s v="ZipChip"/>
    <m/>
    <m/>
    <s v="0125A000001ESVfQAO"/>
    <b v="0"/>
    <m/>
    <b v="0"/>
    <m/>
    <m/>
    <x v="0"/>
    <b v="0"/>
    <d v="2021-06-29T20:34:54"/>
    <m/>
    <m/>
    <b v="0"/>
    <x v="0"/>
    <m/>
    <m/>
    <n v="64550"/>
    <m/>
    <x v="2"/>
    <n v="0"/>
    <n v="0"/>
  </r>
  <r>
    <s v="0013100001eo6iZAAQ"/>
    <b v="0"/>
    <m/>
    <b v="0"/>
    <s v="7015A000001yWj5QAE"/>
    <m/>
    <m/>
    <x v="435"/>
    <b v="1"/>
    <s v="Other"/>
    <m/>
    <s v="00331000034G489AAC"/>
    <m/>
    <m/>
    <s v="0055A000006HDY9QAO"/>
    <b v="0"/>
    <d v="2018-05-10T17:06:52"/>
    <m/>
    <b v="0"/>
    <m/>
    <m/>
    <b v="0"/>
    <d v="2018-03-01T00:00:00"/>
    <n v="3"/>
    <n v="2018"/>
    <s v="Omitted"/>
    <s v="Omitted"/>
    <b v="0"/>
    <b v="0"/>
    <m/>
    <b v="1"/>
    <b v="0"/>
    <b v="0"/>
    <x v="15"/>
    <b v="0"/>
    <m/>
    <x v="0"/>
    <d v="2018-05-29T00:00:00"/>
    <s v="0055A00000BclF5QAJ"/>
    <d v="2021-04-11T20:06:15"/>
    <m/>
    <d v="2018-10-15T04:03:06"/>
    <m/>
    <m/>
    <b v="0"/>
    <m/>
    <m/>
    <s v="Field Sales"/>
    <m/>
    <m/>
    <m/>
    <m/>
    <m/>
    <x v="2413"/>
    <x v="0"/>
    <b v="0"/>
    <s v="They currently don't have a project for the ZC.  When they do get one, they will revisit the unit and the need for an upgrade"/>
    <m/>
    <m/>
    <s v="0055A000008iLoJQAU"/>
    <s v="01s31000003qafeAAA"/>
    <s v="Biotherapeutics"/>
    <m/>
    <m/>
    <s v="System"/>
    <s v="ZipChip"/>
    <m/>
    <s v="0Q05A000001kvvCSAQ"/>
    <s v="0125A000001ESVfQAO"/>
    <b v="0"/>
    <m/>
    <b v="0"/>
    <m/>
    <m/>
    <x v="0"/>
    <b v="0"/>
    <d v="2021-06-29T20:34:54"/>
    <m/>
    <m/>
    <b v="0"/>
    <x v="0"/>
    <m/>
    <m/>
    <n v="2650"/>
    <m/>
    <x v="2"/>
    <n v="0"/>
    <n v="0"/>
  </r>
  <r>
    <s v="0015A000022SlFpQAK"/>
    <b v="0"/>
    <m/>
    <b v="0"/>
    <m/>
    <m/>
    <m/>
    <x v="436"/>
    <b v="1"/>
    <s v="Other"/>
    <m/>
    <s v="0035A00003JjmseQAB"/>
    <m/>
    <m/>
    <s v="0055A000008iLoJQAU"/>
    <b v="0"/>
    <d v="2018-08-28T23:33:26"/>
    <m/>
    <b v="0"/>
    <m/>
    <m/>
    <b v="0"/>
    <d v="2018-03-01T00:00:00"/>
    <n v="3"/>
    <n v="2018"/>
    <s v="Omitted"/>
    <s v="Omitted"/>
    <b v="0"/>
    <b v="0"/>
    <m/>
    <b v="1"/>
    <b v="0"/>
    <b v="0"/>
    <x v="15"/>
    <b v="0"/>
    <m/>
    <x v="0"/>
    <m/>
    <s v="0055A00000BclF5QAJ"/>
    <d v="2021-04-10T23:01:03"/>
    <m/>
    <d v="2018-09-19T03:39:22"/>
    <m/>
    <m/>
    <b v="0"/>
    <m/>
    <m/>
    <s v="Website"/>
    <m/>
    <m/>
    <m/>
    <m/>
    <m/>
    <x v="2414"/>
    <x v="0"/>
    <b v="0"/>
    <s v="The main applications he is interested in revolves around DMPK samples which will have concentrations too low for ZC"/>
    <m/>
    <m/>
    <s v="0055A000008iLoJQAU"/>
    <s v="01s31000003qafeAAA"/>
    <s v="Biotherapeutics"/>
    <m/>
    <m/>
    <s v="System"/>
    <s v="ZipChip"/>
    <m/>
    <m/>
    <s v="0125A000001ESVfQAO"/>
    <b v="0"/>
    <m/>
    <b v="0"/>
    <m/>
    <m/>
    <x v="0"/>
    <b v="0"/>
    <d v="2021-06-29T20:34:54"/>
    <m/>
    <m/>
    <b v="0"/>
    <x v="0"/>
    <m/>
    <m/>
    <n v="46700"/>
    <m/>
    <x v="2"/>
    <n v="0"/>
    <n v="0"/>
  </r>
  <r>
    <s v="0015A000027zQp0QAE"/>
    <b v="0"/>
    <m/>
    <b v="0"/>
    <m/>
    <m/>
    <m/>
    <x v="98"/>
    <b v="1"/>
    <s v="Lost or No Budget"/>
    <m/>
    <m/>
    <m/>
    <m/>
    <s v="0055A000008zqzaQAA"/>
    <b v="0"/>
    <d v="2020-07-21T20:17:31"/>
    <m/>
    <b v="0"/>
    <m/>
    <m/>
    <b v="0"/>
    <d v="2020-03-01T00:00:00"/>
    <n v="3"/>
    <n v="2020"/>
    <s v="Omitted"/>
    <s v="Omitted"/>
    <b v="0"/>
    <b v="0"/>
    <m/>
    <b v="1"/>
    <b v="0"/>
    <b v="0"/>
    <x v="15"/>
    <b v="0"/>
    <s v="Auto-Bi"/>
    <x v="0"/>
    <d v="2020-07-27T00:00:00"/>
    <s v="0055A00000BclF5QAJ"/>
    <d v="2021-04-11T20:05:08"/>
    <m/>
    <d v="2020-07-27T13:58:22"/>
    <m/>
    <m/>
    <b v="0"/>
    <m/>
    <m/>
    <s v="Referral"/>
    <m/>
    <m/>
    <m/>
    <m/>
    <m/>
    <x v="2415"/>
    <x v="0"/>
    <b v="0"/>
    <m/>
    <m/>
    <m/>
    <s v="0055A000008zqzaQAA"/>
    <s v="01s5A000005x0sjQAA"/>
    <m/>
    <m/>
    <s v="0035A00003hjeBUQAY"/>
    <s v="System"/>
    <s v="ZipChip"/>
    <m/>
    <m/>
    <s v="0125A000001ESVfQAO"/>
    <b v="0"/>
    <m/>
    <b v="0"/>
    <m/>
    <m/>
    <x v="0"/>
    <b v="0"/>
    <d v="2021-06-29T20:34:55"/>
    <s v="0055A00000BctN2QAJ"/>
    <m/>
    <b v="0"/>
    <x v="0"/>
    <m/>
    <m/>
    <n v="89040"/>
    <m/>
    <x v="2"/>
    <n v="0"/>
    <n v="0"/>
  </r>
  <r>
    <s v="0015A000025eD3tQAE"/>
    <b v="0"/>
    <m/>
    <b v="0"/>
    <m/>
    <m/>
    <m/>
    <x v="437"/>
    <b v="1"/>
    <s v="Non Responsive"/>
    <m/>
    <s v="0035A00003MfhdkQAB"/>
    <m/>
    <m/>
    <s v="0055A000008zqzaQAA"/>
    <b v="0"/>
    <d v="2018-10-05T19:37:44"/>
    <m/>
    <b v="0"/>
    <m/>
    <m/>
    <b v="0"/>
    <d v="2019-03-01T00:00:00"/>
    <n v="3"/>
    <n v="2019"/>
    <s v="Omitted"/>
    <s v="Omitted"/>
    <b v="0"/>
    <b v="0"/>
    <m/>
    <b v="1"/>
    <b v="0"/>
    <b v="0"/>
    <x v="26"/>
    <b v="0"/>
    <s v="Auto-Classic"/>
    <x v="0"/>
    <d v="2019-05-13T00:00:00"/>
    <s v="0055A00000BclF5QAJ"/>
    <d v="2021-04-11T20:10:42"/>
    <m/>
    <d v="2019-07-01T14:15:23"/>
    <m/>
    <m/>
    <b v="0"/>
    <m/>
    <m/>
    <s v="Sales Seminar"/>
    <m/>
    <m/>
    <m/>
    <m/>
    <m/>
    <x v="2416"/>
    <x v="0"/>
    <b v="0"/>
    <m/>
    <m/>
    <m/>
    <s v="0055A000009GjocQAC"/>
    <s v="01s31000003qafeAAA"/>
    <m/>
    <m/>
    <s v="0035A00003MfhdkQAB"/>
    <s v="System"/>
    <s v="ZipChip"/>
    <m/>
    <m/>
    <s v="0125A000001ESVfQAO"/>
    <b v="0"/>
    <m/>
    <b v="0"/>
    <m/>
    <m/>
    <x v="0"/>
    <b v="0"/>
    <d v="2021-06-29T20:34:54"/>
    <m/>
    <m/>
    <b v="0"/>
    <x v="0"/>
    <m/>
    <m/>
    <n v="47700"/>
    <m/>
    <x v="2"/>
    <n v="0"/>
    <n v="0"/>
  </r>
  <r>
    <s v="0013100001jbqTRAAY"/>
    <b v="0"/>
    <m/>
    <b v="0"/>
    <m/>
    <m/>
    <m/>
    <x v="98"/>
    <b v="1"/>
    <s v="Non Responsive"/>
    <m/>
    <s v="0035A00003CcLiZQAV"/>
    <m/>
    <m/>
    <s v="00531000007KAu8AAG"/>
    <b v="0"/>
    <d v="2017-06-27T23:17:57"/>
    <m/>
    <b v="0"/>
    <m/>
    <m/>
    <b v="0"/>
    <d v="2020-03-01T00:00:00"/>
    <n v="3"/>
    <n v="2020"/>
    <s v="Omitted"/>
    <s v="Omitted"/>
    <b v="0"/>
    <b v="0"/>
    <m/>
    <b v="1"/>
    <b v="0"/>
    <b v="0"/>
    <x v="17"/>
    <b v="0"/>
    <s v="Auto-Classic"/>
    <x v="0"/>
    <d v="2019-08-16T00:00:00"/>
    <s v="0055A00000BclF5QAJ"/>
    <d v="2021-04-10T23:01:03"/>
    <m/>
    <d v="2020-05-18T11:08:23"/>
    <m/>
    <m/>
    <b v="0"/>
    <m/>
    <s v="Cell Lysates"/>
    <s v="Trade Show"/>
    <m/>
    <m/>
    <m/>
    <m/>
    <m/>
    <x v="2417"/>
    <x v="0"/>
    <b v="0"/>
    <m/>
    <m/>
    <m/>
    <s v="0055A000008zqzaQAA"/>
    <s v="01s31000003qafeAAA"/>
    <s v="Metabolomics"/>
    <m/>
    <s v="0035A00003CcLiZQAV"/>
    <s v="System"/>
    <s v="ZipChip"/>
    <m/>
    <m/>
    <s v="0125A000001ESVfQAO"/>
    <b v="0"/>
    <m/>
    <b v="0"/>
    <m/>
    <m/>
    <x v="0"/>
    <b v="0"/>
    <d v="2021-06-29T20:34:54"/>
    <s v="0055A00000BctN2QAJ"/>
    <m/>
    <b v="0"/>
    <x v="0"/>
    <m/>
    <m/>
    <n v="57394"/>
    <m/>
    <x v="2"/>
    <n v="0"/>
    <n v="0"/>
  </r>
  <r>
    <s v="0013100001fsOeFAAU"/>
    <b v="0"/>
    <m/>
    <b v="0"/>
    <s v="7015A000001OxgRQAS"/>
    <m/>
    <m/>
    <x v="170"/>
    <b v="1"/>
    <s v="Other"/>
    <m/>
    <m/>
    <m/>
    <m/>
    <s v="0055A000008iLoJQAU"/>
    <b v="0"/>
    <d v="2019-02-07T20:53:58"/>
    <m/>
    <b v="0"/>
    <m/>
    <m/>
    <b v="0"/>
    <d v="2019-03-01T00:00:00"/>
    <n v="3"/>
    <n v="2019"/>
    <s v="Omitted"/>
    <s v="Omitted"/>
    <b v="0"/>
    <b v="0"/>
    <m/>
    <b v="1"/>
    <b v="0"/>
    <b v="0"/>
    <x v="26"/>
    <b v="0"/>
    <s v="Auto-Classic"/>
    <x v="0"/>
    <d v="2019-04-09T00:00:00"/>
    <s v="0055A00000BclF5QAJ"/>
    <d v="2021-04-11T20:12:15"/>
    <m/>
    <d v="2019-07-02T23:15:02"/>
    <m/>
    <m/>
    <b v="0"/>
    <m/>
    <m/>
    <s v="Referral"/>
    <m/>
    <m/>
    <m/>
    <m/>
    <m/>
    <x v="2418"/>
    <x v="0"/>
    <b v="0"/>
    <s v="no interest in autosample now.  Upgrading manual unit as first step"/>
    <m/>
    <m/>
    <s v="0055A000008iLoJQAU"/>
    <s v="01s31000003qafeAAA"/>
    <m/>
    <m/>
    <s v="0033100002vvwZ0AAI"/>
    <s v="System"/>
    <s v="ZipChip"/>
    <m/>
    <m/>
    <s v="0125A000001ESVfQAO"/>
    <b v="0"/>
    <m/>
    <b v="0"/>
    <m/>
    <m/>
    <x v="0"/>
    <b v="0"/>
    <d v="2021-06-29T20:34:54"/>
    <m/>
    <m/>
    <b v="0"/>
    <x v="0"/>
    <m/>
    <m/>
    <n v="31950"/>
    <m/>
    <x v="2"/>
    <n v="0"/>
    <n v="0"/>
  </r>
  <r>
    <s v="0015A00002DxWJ0QAN"/>
    <b v="0"/>
    <m/>
    <b v="0"/>
    <s v="7015A000001qXCFQA2"/>
    <m/>
    <m/>
    <x v="98"/>
    <b v="1"/>
    <s v="Lost or No Budget"/>
    <m/>
    <s v="0035A00003XWoyNQAT"/>
    <m/>
    <m/>
    <s v="0055A000008iLoJQAU"/>
    <b v="0"/>
    <d v="2019-10-31T20:55:25"/>
    <m/>
    <b v="0"/>
    <m/>
    <m/>
    <b v="0"/>
    <d v="2020-03-01T00:00:00"/>
    <n v="3"/>
    <n v="2020"/>
    <s v="Omitted"/>
    <s v="Omitted"/>
    <b v="0"/>
    <b v="0"/>
    <m/>
    <b v="1"/>
    <b v="0"/>
    <b v="0"/>
    <x v="16"/>
    <b v="0"/>
    <s v="Auto-Classic"/>
    <x v="0"/>
    <d v="2020-06-05T00:00:00"/>
    <s v="0055A00000BclF5QAJ"/>
    <d v="2021-04-10T23:01:03"/>
    <m/>
    <d v="2020-07-16T17:59:05"/>
    <m/>
    <m/>
    <b v="0"/>
    <m/>
    <m/>
    <s v="Industry Event"/>
    <m/>
    <m/>
    <s v="Thermo"/>
    <s v="QE EMR UHMR (Plus, HF, HF-X with BioPharma)"/>
    <m/>
    <x v="2419"/>
    <x v="0"/>
    <b v="0"/>
    <m/>
    <m/>
    <m/>
    <s v="0055A000008zqzaQAA"/>
    <s v="01s5A000005z9ixQAA"/>
    <m/>
    <m/>
    <s v="0035A00003XWoyNQAT"/>
    <s v="System"/>
    <s v="ZipChip"/>
    <m/>
    <m/>
    <s v="0125A000001ESVfQAO"/>
    <b v="0"/>
    <m/>
    <b v="0"/>
    <m/>
    <m/>
    <x v="0"/>
    <b v="0"/>
    <d v="2021-06-29T20:34:55"/>
    <s v="0055A00000BctN2QAJ"/>
    <m/>
    <b v="0"/>
    <x v="0"/>
    <m/>
    <m/>
    <n v="69030"/>
    <m/>
    <x v="2"/>
    <n v="0"/>
    <n v="0"/>
  </r>
  <r>
    <s v="0013100001eo6iZAAQ"/>
    <b v="0"/>
    <m/>
    <b v="0"/>
    <m/>
    <m/>
    <m/>
    <x v="98"/>
    <b v="1"/>
    <s v="Non Responsive"/>
    <m/>
    <s v="0035A00003ZVkIyQAL"/>
    <m/>
    <m/>
    <s v="0055A000008iLoJQAU"/>
    <b v="0"/>
    <d v="2019-05-13T05:53:04"/>
    <m/>
    <b v="0"/>
    <m/>
    <m/>
    <b v="0"/>
    <d v="2020-03-01T00:00:00"/>
    <n v="3"/>
    <n v="2020"/>
    <s v="Omitted"/>
    <s v="Omitted"/>
    <b v="0"/>
    <b v="0"/>
    <m/>
    <b v="1"/>
    <b v="0"/>
    <b v="0"/>
    <x v="15"/>
    <b v="0"/>
    <s v="Auto-Classic"/>
    <x v="0"/>
    <d v="2020-06-03T00:00:00"/>
    <s v="0055A00000BclF5QAJ"/>
    <d v="2021-04-10T23:01:03"/>
    <m/>
    <d v="2020-08-10T13:29:02"/>
    <m/>
    <m/>
    <b v="0"/>
    <m/>
    <m/>
    <s v="Referral"/>
    <m/>
    <m/>
    <s v="Thermo"/>
    <s v="QE EMR UHMR (Plus, HF, HF-X with BioPharma)"/>
    <m/>
    <x v="2420"/>
    <x v="0"/>
    <b v="0"/>
    <m/>
    <m/>
    <m/>
    <s v="0055A000008iLmcQAE"/>
    <s v="01s5A000005z9ixQAA"/>
    <s v="Biotherapeutics"/>
    <m/>
    <s v="0035A00003ZVkIyQAL"/>
    <s v="System"/>
    <s v="ZipChip"/>
    <m/>
    <m/>
    <s v="0125A000001ESVfQAO"/>
    <b v="0"/>
    <m/>
    <b v="0"/>
    <m/>
    <m/>
    <x v="0"/>
    <b v="0"/>
    <d v="2021-06-29T20:34:54"/>
    <m/>
    <m/>
    <b v="0"/>
    <x v="0"/>
    <m/>
    <m/>
    <n v="88065"/>
    <m/>
    <x v="2"/>
    <n v="0"/>
    <n v="0"/>
  </r>
  <r>
    <s v="0013100001k6h7IAAQ"/>
    <b v="0"/>
    <m/>
    <b v="0"/>
    <s v="7015A000001P2bsQAC"/>
    <m/>
    <m/>
    <x v="98"/>
    <b v="1"/>
    <s v="Non Responsive"/>
    <m/>
    <s v="0035A00003NFRgqQAH"/>
    <m/>
    <m/>
    <s v="0055A000008iLoOQAU"/>
    <b v="0"/>
    <d v="2019-05-23T16:46:41"/>
    <m/>
    <b v="0"/>
    <m/>
    <m/>
    <b v="0"/>
    <d v="2020-03-01T00:00:00"/>
    <n v="3"/>
    <n v="2020"/>
    <s v="Omitted"/>
    <s v="Omitted"/>
    <b v="0"/>
    <b v="0"/>
    <m/>
    <b v="1"/>
    <b v="0"/>
    <b v="0"/>
    <x v="15"/>
    <b v="0"/>
    <s v="Auto-Classic"/>
    <x v="0"/>
    <m/>
    <s v="0055A00000BclF5QAJ"/>
    <d v="2021-04-10T23:01:03"/>
    <m/>
    <d v="2020-05-18T10:26:19"/>
    <m/>
    <m/>
    <b v="0"/>
    <m/>
    <m/>
    <s v="Sales Seminar"/>
    <m/>
    <m/>
    <s v="Thermo"/>
    <m/>
    <m/>
    <x v="2421"/>
    <x v="0"/>
    <b v="0"/>
    <m/>
    <m/>
    <m/>
    <s v="0055A000008zqzaQAA"/>
    <s v="01s5A000005x0sjQAA"/>
    <s v="Metabolomics"/>
    <m/>
    <s v="0035A00003NFRgqQAH"/>
    <s v="System"/>
    <s v="ZipChip"/>
    <m/>
    <m/>
    <s v="0125A000001ESVfQAO"/>
    <b v="0"/>
    <m/>
    <b v="0"/>
    <m/>
    <m/>
    <x v="0"/>
    <b v="0"/>
    <d v="2021-06-29T20:34:54"/>
    <s v="0055A00000BctN2QAJ"/>
    <m/>
    <b v="0"/>
    <x v="0"/>
    <m/>
    <m/>
    <n v="86700"/>
    <m/>
    <x v="2"/>
    <n v="0"/>
    <n v="0"/>
  </r>
  <r>
    <s v="0013100001hofGrAAI"/>
    <b v="0"/>
    <m/>
    <b v="0"/>
    <m/>
    <m/>
    <m/>
    <x v="438"/>
    <b v="1"/>
    <s v="Other"/>
    <m/>
    <s v="0035A00003VFB3tQAH"/>
    <m/>
    <m/>
    <s v="0055A000009sZg0QAE"/>
    <b v="0"/>
    <d v="2019-04-02T20:12:43"/>
    <m/>
    <b v="0"/>
    <m/>
    <m/>
    <b v="0"/>
    <d v="2019-03-01T00:00:00"/>
    <n v="3"/>
    <n v="2019"/>
    <s v="Omitted"/>
    <s v="Omitted"/>
    <b v="0"/>
    <b v="0"/>
    <m/>
    <b v="1"/>
    <b v="0"/>
    <b v="0"/>
    <x v="15"/>
    <b v="0"/>
    <s v="Auto-Classic"/>
    <x v="0"/>
    <d v="2019-06-26T00:00:00"/>
    <s v="0055A00000BclF5QAJ"/>
    <d v="2021-04-11T20:06:15"/>
    <m/>
    <d v="2019-08-12T16:00:07"/>
    <m/>
    <m/>
    <b v="0"/>
    <m/>
    <m/>
    <s v="Field Sales"/>
    <m/>
    <m/>
    <s v="Thermo"/>
    <s v="QE EMR UHMR (Plus, HF, HF-X with BioPharma)"/>
    <m/>
    <x v="2422"/>
    <x v="0"/>
    <b v="0"/>
    <s v="lost to competitive technique.  non MS based"/>
    <m/>
    <m/>
    <s v="0055A000009sZg0QAE"/>
    <s v="01s5A000005z9ixQAA"/>
    <s v="Biotherapeutics"/>
    <m/>
    <s v="0033100003327zpAAA"/>
    <s v="System"/>
    <s v="ZipChip"/>
    <m/>
    <m/>
    <s v="0125A000001ESVfQAO"/>
    <b v="0"/>
    <m/>
    <b v="0"/>
    <m/>
    <m/>
    <x v="0"/>
    <b v="0"/>
    <d v="2021-06-29T20:34:54"/>
    <m/>
    <m/>
    <b v="0"/>
    <x v="0"/>
    <m/>
    <m/>
    <n v="90845"/>
    <m/>
    <x v="2"/>
    <n v="0"/>
    <n v="0"/>
  </r>
  <r>
    <s v="0015A00001xP48LQAS"/>
    <b v="0"/>
    <m/>
    <b v="0"/>
    <m/>
    <m/>
    <m/>
    <x v="439"/>
    <b v="1"/>
    <s v="Duplicate opportunity"/>
    <m/>
    <m/>
    <m/>
    <m/>
    <s v="0055A000008iLoOQAU"/>
    <b v="0"/>
    <d v="2019-06-25T15:13:04"/>
    <m/>
    <b v="0"/>
    <m/>
    <m/>
    <b v="0"/>
    <d v="2019-03-01T00:00:00"/>
    <n v="3"/>
    <n v="2019"/>
    <s v="Omitted"/>
    <s v="Omitted"/>
    <b v="0"/>
    <b v="0"/>
    <m/>
    <b v="1"/>
    <b v="0"/>
    <b v="0"/>
    <x v="26"/>
    <b v="0"/>
    <s v="Auto-Ti"/>
    <x v="0"/>
    <m/>
    <s v="0055A00000BclF5QAJ"/>
    <d v="2021-04-10T23:01:03"/>
    <m/>
    <d v="2019-07-08T11:15:14"/>
    <m/>
    <m/>
    <b v="0"/>
    <m/>
    <m/>
    <s v="Referral"/>
    <m/>
    <m/>
    <s v="Thermo"/>
    <s v="Fusion Lumos"/>
    <m/>
    <x v="2423"/>
    <x v="0"/>
    <b v="0"/>
    <m/>
    <m/>
    <m/>
    <s v="0055A000009GjocQAC"/>
    <s v="01s5A000005z9ixQAA"/>
    <m/>
    <m/>
    <s v="0035A00003EXFpiQAH"/>
    <s v="System"/>
    <s v="ZipChip"/>
    <s v="0035A00003EXFpiQAH"/>
    <m/>
    <s v="0125A000001ESVfQAO"/>
    <b v="0"/>
    <m/>
    <b v="0"/>
    <m/>
    <m/>
    <x v="0"/>
    <b v="0"/>
    <d v="2021-06-29T20:34:54"/>
    <m/>
    <m/>
    <b v="0"/>
    <x v="0"/>
    <m/>
    <m/>
    <n v="91515"/>
    <m/>
    <x v="2"/>
    <n v="0"/>
    <n v="0"/>
  </r>
  <r>
    <s v="0015A00002B7r6RQAR"/>
    <b v="0"/>
    <m/>
    <b v="0"/>
    <m/>
    <m/>
    <m/>
    <x v="98"/>
    <b v="1"/>
    <s v="Non Responsive"/>
    <m/>
    <s v="0035A00003TTvkqQAD"/>
    <m/>
    <m/>
    <s v="0055A000008iLoJQAU"/>
    <b v="0"/>
    <d v="2019-04-17T16:20:08"/>
    <m/>
    <b v="0"/>
    <m/>
    <m/>
    <b v="0"/>
    <d v="2020-03-01T00:00:00"/>
    <n v="3"/>
    <n v="2020"/>
    <s v="Omitted"/>
    <s v="Omitted"/>
    <b v="0"/>
    <b v="0"/>
    <m/>
    <b v="1"/>
    <b v="0"/>
    <b v="0"/>
    <x v="17"/>
    <b v="0"/>
    <s v="Manual-Classic"/>
    <x v="0"/>
    <d v="2020-07-21T00:00:00"/>
    <s v="0055A00000BclF5QAJ"/>
    <d v="2021-04-10T23:01:03"/>
    <m/>
    <d v="2020-07-27T14:02:59"/>
    <m/>
    <m/>
    <b v="0"/>
    <m/>
    <m/>
    <s v="Referral"/>
    <m/>
    <m/>
    <s v="Thermo"/>
    <s v="Fusion Lumos"/>
    <m/>
    <x v="2424"/>
    <x v="0"/>
    <b v="0"/>
    <m/>
    <m/>
    <m/>
    <s v="0055A000008zqzaQAA"/>
    <s v="01s5A000005z9ixQAA"/>
    <s v="Metabolomics"/>
    <m/>
    <s v="0035A00003TTvkqQAD"/>
    <s v="System"/>
    <s v="ZipChip"/>
    <m/>
    <m/>
    <s v="0125A000001ESVfQAO"/>
    <b v="0"/>
    <m/>
    <b v="0"/>
    <m/>
    <m/>
    <x v="0"/>
    <b v="0"/>
    <d v="2021-06-29T20:34:54"/>
    <s v="0055A00000BctN2QAJ"/>
    <m/>
    <b v="0"/>
    <x v="0"/>
    <m/>
    <m/>
    <n v="54945"/>
    <m/>
    <x v="2"/>
    <n v="0"/>
    <n v="0"/>
  </r>
  <r>
    <s v="0015A00002B7WbnQAF"/>
    <b v="0"/>
    <m/>
    <b v="0"/>
    <m/>
    <m/>
    <m/>
    <x v="98"/>
    <b v="1"/>
    <s v="Non Responsive"/>
    <m/>
    <s v="0035A00003TTbZaQAL"/>
    <m/>
    <m/>
    <s v="0055A000008iLoOQAU"/>
    <b v="0"/>
    <d v="2019-05-10T14:14:58"/>
    <m/>
    <b v="0"/>
    <m/>
    <m/>
    <b v="0"/>
    <d v="2020-03-01T00:00:00"/>
    <n v="3"/>
    <n v="2020"/>
    <s v="Omitted"/>
    <s v="Omitted"/>
    <b v="0"/>
    <b v="0"/>
    <m/>
    <b v="1"/>
    <b v="0"/>
    <b v="0"/>
    <x v="17"/>
    <b v="0"/>
    <s v="Auto-Si"/>
    <x v="0"/>
    <d v="2020-08-03T00:00:00"/>
    <s v="0055A00000BclF5QAJ"/>
    <d v="2021-04-11T20:07:09"/>
    <m/>
    <d v="2020-08-03T13:50:36"/>
    <m/>
    <m/>
    <b v="0"/>
    <m/>
    <m/>
    <s v="Field Sales"/>
    <m/>
    <m/>
    <s v="Waters"/>
    <s v="QTOF (XevoG2, Vion)"/>
    <m/>
    <x v="2425"/>
    <x v="0"/>
    <b v="0"/>
    <m/>
    <s v="Sciex 6500 Triple Quad"/>
    <m/>
    <s v="0055A000008zqzaQAA"/>
    <s v="01s5A000005z9ixQAA"/>
    <s v="Metabolomics"/>
    <m/>
    <s v="0035A00003TTbZaQAL"/>
    <s v="System"/>
    <s v="ZipChip"/>
    <m/>
    <m/>
    <s v="0125A000001ESVfQAO"/>
    <b v="0"/>
    <m/>
    <b v="0"/>
    <m/>
    <m/>
    <x v="0"/>
    <b v="0"/>
    <d v="2021-06-29T20:34:54"/>
    <s v="0055A00000BctN2QAJ"/>
    <m/>
    <b v="0"/>
    <x v="0"/>
    <m/>
    <m/>
    <n v="86860"/>
    <m/>
    <x v="2"/>
    <n v="0"/>
    <n v="0"/>
  </r>
  <r>
    <s v="0013100001qvZsSAAU"/>
    <b v="0"/>
    <m/>
    <b v="0"/>
    <s v="7015A000001ThI4QAK"/>
    <m/>
    <m/>
    <x v="97"/>
    <b v="1"/>
    <s v="Duplicate opportunity"/>
    <m/>
    <s v="0035A00003UXvIxQAL"/>
    <s v="Purchase delay"/>
    <s v="Impacted"/>
    <s v="0055A000008iLoOQAU"/>
    <b v="0"/>
    <d v="2020-03-02T20:03:34"/>
    <m/>
    <b v="0"/>
    <m/>
    <m/>
    <b v="0"/>
    <d v="2020-03-01T00:00:00"/>
    <n v="3"/>
    <n v="2020"/>
    <s v="Omitted"/>
    <s v="Omitted"/>
    <b v="0"/>
    <b v="0"/>
    <m/>
    <b v="1"/>
    <b v="0"/>
    <b v="0"/>
    <x v="26"/>
    <b v="0"/>
    <m/>
    <x v="0"/>
    <d v="2020-09-25T00:00:00"/>
    <s v="0055A00000BclF5QAJ"/>
    <d v="2021-04-10T23:01:03"/>
    <m/>
    <d v="2020-09-29T03:04:08"/>
    <m/>
    <m/>
    <b v="0"/>
    <m/>
    <m/>
    <s v="Website"/>
    <m/>
    <m/>
    <m/>
    <m/>
    <m/>
    <x v="2426"/>
    <x v="0"/>
    <b v="0"/>
    <m/>
    <m/>
    <m/>
    <s v="0055A000008iLoOQAU"/>
    <s v="01s5A000005x0sjQAA"/>
    <m/>
    <m/>
    <s v="0035A00003Vzd6eQAB"/>
    <s v="Consumables"/>
    <s v="ZipChip"/>
    <m/>
    <m/>
    <s v="0125A000001ESVfQAO"/>
    <b v="0"/>
    <m/>
    <b v="0"/>
    <m/>
    <m/>
    <x v="0"/>
    <b v="0"/>
    <d v="2021-06-29T20:34:55"/>
    <m/>
    <m/>
    <b v="0"/>
    <x v="0"/>
    <m/>
    <m/>
    <n v="9735"/>
    <m/>
    <x v="2"/>
    <n v="0"/>
    <n v="0"/>
  </r>
  <r>
    <s v="0013100001k6h7IAAQ"/>
    <b v="0"/>
    <m/>
    <b v="0"/>
    <s v="7015A000001ThI4QAK"/>
    <m/>
    <m/>
    <x v="440"/>
    <b v="1"/>
    <s v="Non Responsive"/>
    <m/>
    <s v="0035A00003KsuhrQAB"/>
    <s v="AbbVie Shutdown affecting purchase timing"/>
    <s v="Impacted"/>
    <s v="0055A000008zqzaQAA"/>
    <b v="0"/>
    <d v="2019-10-08T19:53:08"/>
    <m/>
    <b v="0"/>
    <m/>
    <m/>
    <b v="0"/>
    <d v="2020-03-01T00:00:00"/>
    <n v="3"/>
    <n v="2020"/>
    <s v="Omitted"/>
    <s v="Omitted"/>
    <b v="0"/>
    <b v="0"/>
    <m/>
    <b v="1"/>
    <b v="0"/>
    <b v="0"/>
    <x v="26"/>
    <b v="0"/>
    <m/>
    <x v="0"/>
    <d v="2020-06-18T00:00:00"/>
    <s v="0055A00000BclF5QAJ"/>
    <d v="2021-04-10T23:01:03"/>
    <m/>
    <d v="2020-10-05T14:29:06"/>
    <m/>
    <m/>
    <b v="0"/>
    <m/>
    <m/>
    <s v="Website"/>
    <m/>
    <m/>
    <m/>
    <m/>
    <m/>
    <x v="2427"/>
    <x v="0"/>
    <b v="0"/>
    <m/>
    <m/>
    <m/>
    <s v="0055A000008iLoOQAU"/>
    <s v="01s5A000005z9ixQAA"/>
    <m/>
    <m/>
    <s v="0035A00003KsuhrQAB"/>
    <s v="Consumables"/>
    <s v="ZipChip"/>
    <m/>
    <m/>
    <s v="0125A000001ESVfQAO"/>
    <b v="0"/>
    <m/>
    <b v="0"/>
    <m/>
    <m/>
    <x v="0"/>
    <b v="0"/>
    <d v="2021-06-29T20:34:54"/>
    <m/>
    <m/>
    <b v="0"/>
    <x v="0"/>
    <m/>
    <m/>
    <n v="4450"/>
    <m/>
    <x v="2"/>
    <n v="0"/>
    <n v="0"/>
  </r>
  <r>
    <s v="0013100001fpk4nAAA"/>
    <b v="0"/>
    <m/>
    <b v="0"/>
    <s v="7015A000001qVpeQAE"/>
    <m/>
    <m/>
    <x v="426"/>
    <b v="1"/>
    <s v="Other"/>
    <m/>
    <s v="0035A00003W0qlAQAR"/>
    <s v="Purchase delay"/>
    <s v="Impacted"/>
    <s v="0055A000008iLoOQAU"/>
    <b v="0"/>
    <d v="2020-02-24T21:57:56"/>
    <m/>
    <b v="0"/>
    <m/>
    <m/>
    <b v="0"/>
    <d v="2020-03-01T00:00:00"/>
    <n v="3"/>
    <n v="2020"/>
    <s v="Omitted"/>
    <s v="Omitted"/>
    <b v="0"/>
    <b v="0"/>
    <m/>
    <b v="1"/>
    <b v="0"/>
    <b v="0"/>
    <x v="26"/>
    <b v="0"/>
    <s v="Auto-Classic"/>
    <x v="0"/>
    <d v="2020-09-10T00:00:00"/>
    <s v="0055A00000BclF5QAJ"/>
    <d v="2021-04-11T20:28:47"/>
    <m/>
    <d v="2020-09-10T21:17:27"/>
    <m/>
    <m/>
    <b v="0"/>
    <m/>
    <m/>
    <s v="Website"/>
    <m/>
    <m/>
    <m/>
    <m/>
    <m/>
    <x v="2428"/>
    <x v="0"/>
    <b v="0"/>
    <m/>
    <m/>
    <m/>
    <s v="0055A000008iLoOQAU"/>
    <s v="01s5A000005x0sjQAA"/>
    <m/>
    <m/>
    <s v="0035A00003W0qlAQAR"/>
    <s v="Consumables"/>
    <s v="ZipChip"/>
    <m/>
    <m/>
    <s v="0125A000001ESVfQAO"/>
    <b v="0"/>
    <m/>
    <b v="0"/>
    <m/>
    <m/>
    <x v="0"/>
    <b v="0"/>
    <d v="2021-06-29T20:34:55"/>
    <m/>
    <m/>
    <b v="0"/>
    <x v="0"/>
    <m/>
    <m/>
    <n v="3350"/>
    <m/>
    <x v="2"/>
    <n v="0"/>
    <n v="0"/>
  </r>
  <r>
    <s v="0013100001fqvwqAAA"/>
    <b v="0"/>
    <m/>
    <b v="0"/>
    <m/>
    <m/>
    <m/>
    <x v="98"/>
    <b v="1"/>
    <s v="Non Responsive"/>
    <m/>
    <s v="0035A00003YwXi0QAF"/>
    <s v="Delayed demo and may delay PO beyond Q2"/>
    <s v="Impacted"/>
    <s v="0055A000008zqzaQAA"/>
    <b v="0"/>
    <d v="2019-10-01T19:01:20"/>
    <m/>
    <b v="0"/>
    <m/>
    <m/>
    <b v="0"/>
    <d v="2020-03-01T00:00:00"/>
    <n v="3"/>
    <n v="2020"/>
    <s v="Omitted"/>
    <s v="Omitted"/>
    <b v="0"/>
    <b v="0"/>
    <m/>
    <b v="1"/>
    <b v="0"/>
    <b v="0"/>
    <x v="26"/>
    <b v="0"/>
    <s v="Auto-Classic"/>
    <x v="0"/>
    <d v="2020-05-18T00:00:00"/>
    <s v="0055A00000BclF5QAJ"/>
    <d v="2021-04-10T23:01:03"/>
    <m/>
    <d v="2020-07-16T21:40:33"/>
    <m/>
    <m/>
    <b v="0"/>
    <m/>
    <m/>
    <s v="Referral"/>
    <m/>
    <m/>
    <s v="Bruker"/>
    <s v="ESI TOF  (TIMS, Compact, Micro, Maxis)"/>
    <m/>
    <x v="2429"/>
    <x v="0"/>
    <b v="0"/>
    <m/>
    <m/>
    <m/>
    <s v="0055A000008zqzaQAA"/>
    <s v="01s5A000005z9ixQAA"/>
    <m/>
    <m/>
    <s v="0035A00003YwXi0QAF"/>
    <s v="System"/>
    <s v="ZipChip"/>
    <m/>
    <m/>
    <s v="0125A000001ESVfQAO"/>
    <b v="0"/>
    <m/>
    <b v="0"/>
    <m/>
    <m/>
    <x v="0"/>
    <b v="0"/>
    <d v="2021-06-29T20:34:54"/>
    <s v="0055A00000BctN2QAJ"/>
    <m/>
    <b v="0"/>
    <x v="0"/>
    <m/>
    <m/>
    <n v="91445"/>
    <m/>
    <x v="2"/>
    <n v="0"/>
    <n v="0"/>
  </r>
  <r>
    <s v="0013100001k6WNjAAM"/>
    <b v="0"/>
    <m/>
    <b v="0"/>
    <m/>
    <m/>
    <m/>
    <x v="98"/>
    <b v="1"/>
    <s v="Contact has moved"/>
    <m/>
    <s v="0035A00003ZWbzhQAD"/>
    <m/>
    <s v="Unknown"/>
    <s v="0055A000009sZg0QAE"/>
    <b v="0"/>
    <d v="2019-10-18T18:17:00"/>
    <m/>
    <b v="0"/>
    <m/>
    <m/>
    <b v="0"/>
    <d v="2020-03-01T00:00:00"/>
    <n v="3"/>
    <n v="2020"/>
    <s v="Omitted"/>
    <s v="Omitted"/>
    <b v="0"/>
    <b v="0"/>
    <m/>
    <b v="1"/>
    <b v="0"/>
    <b v="0"/>
    <x v="16"/>
    <b v="0"/>
    <s v="Auto-Classic"/>
    <x v="0"/>
    <d v="2020-04-27T00:00:00"/>
    <s v="0055A00000BclF5QAJ"/>
    <d v="2021-04-10T23:01:03"/>
    <m/>
    <d v="2020-05-29T18:21:59"/>
    <m/>
    <m/>
    <b v="0"/>
    <m/>
    <m/>
    <s v="Industry Event"/>
    <m/>
    <m/>
    <m/>
    <m/>
    <m/>
    <x v="2430"/>
    <x v="0"/>
    <b v="0"/>
    <m/>
    <m/>
    <m/>
    <s v="0055A00000Bb2djQAB"/>
    <s v="01s5A000005z9ixQAA"/>
    <m/>
    <m/>
    <s v="0035A00003ZWbzhQAD"/>
    <s v="System"/>
    <s v="ZipChip"/>
    <m/>
    <m/>
    <s v="0125A000001ESVfQAO"/>
    <b v="0"/>
    <m/>
    <b v="0"/>
    <m/>
    <m/>
    <x v="0"/>
    <b v="0"/>
    <d v="2021-06-29T20:34:54"/>
    <s v="0055A00000BctMnQAJ"/>
    <m/>
    <b v="0"/>
    <x v="0"/>
    <m/>
    <m/>
    <n v="91515"/>
    <m/>
    <x v="2"/>
    <n v="0"/>
    <n v="0"/>
  </r>
  <r>
    <s v="0015A00002AoJbZQAV"/>
    <b v="0"/>
    <m/>
    <b v="0"/>
    <m/>
    <m/>
    <m/>
    <x v="40"/>
    <b v="1"/>
    <s v="Duplicate opportunity"/>
    <m/>
    <s v="0035A00003TEkcgQAD"/>
    <s v="Still establishing opp pathway"/>
    <s v="Unknown"/>
    <s v="00531000007KAu8AAG"/>
    <b v="0"/>
    <d v="2019-03-15T11:14:43"/>
    <m/>
    <b v="0"/>
    <m/>
    <m/>
    <b v="0"/>
    <d v="2021-03-01T00:00:00"/>
    <n v="3"/>
    <n v="2021"/>
    <s v="Omitted"/>
    <s v="Omitted"/>
    <b v="0"/>
    <b v="0"/>
    <m/>
    <b v="1"/>
    <b v="0"/>
    <b v="0"/>
    <x v="15"/>
    <b v="0"/>
    <s v="Auto-Classic"/>
    <x v="0"/>
    <d v="2020-12-31T00:00:00"/>
    <s v="0055A00000BclF5QAJ"/>
    <d v="2021-04-10T23:01:03"/>
    <m/>
    <d v="2020-11-14T16:34:40"/>
    <m/>
    <m/>
    <b v="0"/>
    <m/>
    <m/>
    <s v="Trade Show"/>
    <m/>
    <m/>
    <s v="Thermo"/>
    <s v="QE EMR UHMR (Plus, HF, HF-X with BioPharma)"/>
    <m/>
    <x v="2431"/>
    <x v="0"/>
    <b v="0"/>
    <m/>
    <m/>
    <m/>
    <s v="00531000007KAu8AAG"/>
    <s v="01s5A000005x0vsQAA"/>
    <s v="Biotherapeutics"/>
    <m/>
    <s v="0035A00003TEkcgQAD"/>
    <s v="System"/>
    <s v="ZipChip"/>
    <m/>
    <m/>
    <s v="0125A000001ESVfQAO"/>
    <b v="0"/>
    <m/>
    <b v="0"/>
    <m/>
    <m/>
    <x v="0"/>
    <b v="0"/>
    <d v="2021-06-29T20:34:54"/>
    <s v="0055A00000Bd4jEQAR"/>
    <m/>
    <b v="0"/>
    <x v="0"/>
    <m/>
    <m/>
    <n v="101755"/>
    <m/>
    <x v="2"/>
    <n v="0"/>
    <n v="0"/>
  </r>
  <r>
    <s v="0015A00002GmqXYQAZ"/>
    <b v="0"/>
    <m/>
    <b v="0"/>
    <m/>
    <m/>
    <s v="CHO"/>
    <x v="98"/>
    <b v="1"/>
    <s v="Other"/>
    <m/>
    <m/>
    <m/>
    <m/>
    <s v="0055A00000BNXCfQAP"/>
    <b v="0"/>
    <d v="2019-12-10T23:28:02"/>
    <m/>
    <b v="0"/>
    <m/>
    <m/>
    <b v="0"/>
    <d v="2020-03-01T00:00:00"/>
    <n v="3"/>
    <n v="2020"/>
    <s v="Omitted"/>
    <s v="Omitted"/>
    <b v="0"/>
    <b v="0"/>
    <m/>
    <b v="1"/>
    <b v="0"/>
    <b v="0"/>
    <x v="15"/>
    <b v="0"/>
    <m/>
    <x v="0"/>
    <d v="2019-12-16T00:00:00"/>
    <s v="0055A00000BclF5QAJ"/>
    <d v="2021-04-11T20:33:11"/>
    <m/>
    <d v="2019-12-16T23:14:53"/>
    <m/>
    <m/>
    <b v="0"/>
    <m/>
    <m/>
    <s v="Field Sales"/>
    <m/>
    <m/>
    <m/>
    <m/>
    <m/>
    <x v="2432"/>
    <x v="0"/>
    <b v="0"/>
    <m/>
    <m/>
    <m/>
    <s v="0055A00000BNXCfQAP"/>
    <s v="01s5A000005z9ixQAA"/>
    <s v="Biotherapeutics"/>
    <m/>
    <s v="0035A00003aKMruQAG"/>
    <s v="System"/>
    <s v="Rebel"/>
    <m/>
    <m/>
    <s v="0125A000001ESVfQAO"/>
    <b v="0"/>
    <m/>
    <b v="0"/>
    <m/>
    <m/>
    <x v="0"/>
    <b v="0"/>
    <d v="2021-06-29T20:34:55"/>
    <s v="0055A00000BctN7QAJ"/>
    <m/>
    <b v="0"/>
    <x v="0"/>
    <m/>
    <m/>
    <n v="119000"/>
    <m/>
    <x v="2"/>
    <n v="0"/>
    <n v="0"/>
  </r>
  <r>
    <s v="0015A00002JM1sYQAT"/>
    <b v="0"/>
    <m/>
    <b v="0"/>
    <m/>
    <m/>
    <m/>
    <x v="44"/>
    <b v="1"/>
    <s v="Duplicate opportunity"/>
    <m/>
    <s v="0035A00003dZb96QAC"/>
    <m/>
    <m/>
    <s v="0055A000008iLoOQAU"/>
    <b v="0"/>
    <d v="2020-07-17T15:27:28"/>
    <m/>
    <b v="0"/>
    <m/>
    <m/>
    <b v="0"/>
    <d v="2020-04-01T00:00:00"/>
    <n v="4"/>
    <n v="2020"/>
    <s v="Omitted"/>
    <s v="Omitted"/>
    <b v="0"/>
    <b v="0"/>
    <m/>
    <b v="1"/>
    <b v="0"/>
    <b v="0"/>
    <x v="26"/>
    <b v="0"/>
    <m/>
    <x v="0"/>
    <m/>
    <s v="0055A00000BclF5QAJ"/>
    <d v="2021-04-10T23:01:03"/>
    <m/>
    <d v="2021-01-12T15:14:16"/>
    <m/>
    <m/>
    <b v="0"/>
    <m/>
    <m/>
    <s v="Other"/>
    <m/>
    <m/>
    <m/>
    <m/>
    <m/>
    <x v="2433"/>
    <x v="0"/>
    <b v="0"/>
    <m/>
    <m/>
    <m/>
    <s v="0055A000008iLoOQAU"/>
    <s v="01s5A000005x0sjQAA"/>
    <m/>
    <m/>
    <s v="0035A00003dZb96QAC"/>
    <s v="Consumables"/>
    <s v="Rebel"/>
    <m/>
    <m/>
    <s v="0125A000001ESVfQAO"/>
    <b v="0"/>
    <m/>
    <b v="0"/>
    <m/>
    <m/>
    <x v="0"/>
    <b v="0"/>
    <d v="2021-06-29T20:34:55"/>
    <m/>
    <m/>
    <b v="0"/>
    <x v="0"/>
    <m/>
    <m/>
    <n v="3800"/>
    <m/>
    <x v="2"/>
    <n v="0"/>
    <n v="0"/>
  </r>
  <r>
    <s v="0015A00001tasCtQAI"/>
    <b v="0"/>
    <m/>
    <b v="0"/>
    <m/>
    <m/>
    <m/>
    <x v="39"/>
    <b v="1"/>
    <s v="Duplicate opportunity"/>
    <m/>
    <s v="0035A00003jwimvQAA"/>
    <m/>
    <m/>
    <s v="0055A000008iLoOQAU"/>
    <b v="0"/>
    <d v="2020-12-02T14:49:36"/>
    <m/>
    <b v="0"/>
    <m/>
    <m/>
    <b v="0"/>
    <d v="2020-04-01T00:00:00"/>
    <n v="4"/>
    <n v="2020"/>
    <s v="Omitted"/>
    <s v="Omitted"/>
    <b v="0"/>
    <b v="0"/>
    <m/>
    <b v="1"/>
    <b v="0"/>
    <b v="0"/>
    <x v="15"/>
    <b v="0"/>
    <m/>
    <x v="0"/>
    <d v="2020-12-03T00:00:00"/>
    <s v="0055A00000BclF5QAJ"/>
    <d v="2021-04-10T23:01:03"/>
    <m/>
    <d v="2021-01-27T20:54:41"/>
    <m/>
    <m/>
    <b v="0"/>
    <m/>
    <m/>
    <s v="Website"/>
    <m/>
    <m/>
    <m/>
    <m/>
    <m/>
    <x v="2434"/>
    <x v="0"/>
    <b v="0"/>
    <m/>
    <m/>
    <m/>
    <s v="0055A000008iLoOQAU"/>
    <s v="01s5A000005x0sjQAA"/>
    <m/>
    <m/>
    <s v="0035A00003jwimvQAA"/>
    <s v="Consumables"/>
    <s v="Rebel"/>
    <m/>
    <m/>
    <s v="0125A000001ESVfQAO"/>
    <b v="0"/>
    <m/>
    <b v="0"/>
    <m/>
    <m/>
    <x v="0"/>
    <b v="0"/>
    <d v="2021-06-29T20:34:55"/>
    <m/>
    <m/>
    <b v="0"/>
    <x v="0"/>
    <m/>
    <m/>
    <n v="4000"/>
    <m/>
    <x v="2"/>
    <n v="0"/>
    <n v="0"/>
  </r>
  <r>
    <s v="0015A00002FGB6lQAH"/>
    <b v="0"/>
    <m/>
    <b v="0"/>
    <m/>
    <m/>
    <m/>
    <x v="441"/>
    <b v="1"/>
    <s v="Other"/>
    <m/>
    <s v="0035A00003aWJBTQA4"/>
    <m/>
    <m/>
    <s v="0055A000008iLoOQAU"/>
    <b v="0"/>
    <d v="2020-09-23T20:09:35"/>
    <m/>
    <b v="0"/>
    <m/>
    <m/>
    <b v="0"/>
    <d v="2020-04-01T00:00:00"/>
    <n v="4"/>
    <n v="2020"/>
    <s v="Omitted"/>
    <s v="Omitted"/>
    <b v="0"/>
    <b v="0"/>
    <m/>
    <b v="1"/>
    <b v="0"/>
    <b v="0"/>
    <x v="15"/>
    <b v="0"/>
    <m/>
    <x v="0"/>
    <m/>
    <s v="0055A00000BclF5QAJ"/>
    <d v="2021-04-11T20:28:47"/>
    <m/>
    <d v="2020-11-30T14:10:13"/>
    <m/>
    <m/>
    <b v="0"/>
    <m/>
    <m/>
    <s v="Field Sales"/>
    <m/>
    <m/>
    <m/>
    <m/>
    <m/>
    <x v="2435"/>
    <x v="0"/>
    <b v="0"/>
    <m/>
    <m/>
    <m/>
    <s v="0055A000008iLoOQAU"/>
    <s v="01s5A000005x0vsQAA"/>
    <m/>
    <m/>
    <s v="0035A00003aWJBTQA4"/>
    <s v="Consumables"/>
    <s v="Rebel"/>
    <m/>
    <m/>
    <s v="0125A000001ESVfQAO"/>
    <b v="0"/>
    <m/>
    <b v="0"/>
    <m/>
    <m/>
    <x v="0"/>
    <b v="0"/>
    <d v="2021-06-29T20:34:55"/>
    <m/>
    <m/>
    <b v="0"/>
    <x v="0"/>
    <m/>
    <m/>
    <n v="7360"/>
    <m/>
    <x v="2"/>
    <n v="0"/>
    <n v="0"/>
  </r>
  <r>
    <s v="0015A000029WICzQAO"/>
    <b v="0"/>
    <m/>
    <b v="0"/>
    <m/>
    <m/>
    <m/>
    <x v="90"/>
    <b v="1"/>
    <s v="Other"/>
    <m/>
    <m/>
    <m/>
    <m/>
    <s v="0055A000008iLoOQAU"/>
    <b v="0"/>
    <d v="2020-12-04T13:36:41"/>
    <m/>
    <b v="0"/>
    <m/>
    <m/>
    <b v="0"/>
    <d v="2020-04-01T00:00:00"/>
    <n v="4"/>
    <n v="2020"/>
    <s v="Omitted"/>
    <s v="Omitted"/>
    <b v="0"/>
    <b v="0"/>
    <m/>
    <b v="1"/>
    <b v="0"/>
    <b v="0"/>
    <x v="15"/>
    <b v="0"/>
    <m/>
    <x v="0"/>
    <m/>
    <s v="0055A00000BclF5QAJ"/>
    <d v="2021-04-10T23:01:03"/>
    <m/>
    <d v="2020-12-04T13:47:12"/>
    <m/>
    <m/>
    <b v="0"/>
    <m/>
    <m/>
    <s v="Other"/>
    <m/>
    <m/>
    <m/>
    <m/>
    <m/>
    <x v="2436"/>
    <x v="0"/>
    <b v="0"/>
    <s v="Quote for customs purposes only"/>
    <m/>
    <m/>
    <s v="0055A000008iLoOQAU"/>
    <s v="01s5A000005x0vsQAA"/>
    <m/>
    <m/>
    <s v="0035A00003hmB8AQAU"/>
    <s v="Consumables"/>
    <s v="Rebel"/>
    <m/>
    <m/>
    <s v="0125A000001ESVfQAO"/>
    <b v="0"/>
    <m/>
    <b v="0"/>
    <m/>
    <s v="0035A00003hmB8AQAU"/>
    <x v="0"/>
    <b v="0"/>
    <d v="2021-06-29T20:34:55"/>
    <m/>
    <m/>
    <b v="0"/>
    <x v="0"/>
    <m/>
    <m/>
    <n v="4600"/>
    <m/>
    <x v="2"/>
    <n v="0"/>
    <n v="0"/>
  </r>
  <r>
    <s v="0013100001fqypQAAQ"/>
    <b v="0"/>
    <m/>
    <b v="0"/>
    <s v="7015A000001zN1VQAU"/>
    <m/>
    <m/>
    <x v="442"/>
    <b v="1"/>
    <s v="Other"/>
    <m/>
    <m/>
    <m/>
    <m/>
    <s v="0055A000008iLoOQAU"/>
    <b v="0"/>
    <d v="2020-11-13T19:00:59"/>
    <m/>
    <b v="0"/>
    <m/>
    <m/>
    <b v="0"/>
    <d v="2020-04-01T00:00:00"/>
    <n v="4"/>
    <n v="2020"/>
    <s v="Omitted"/>
    <s v="Omitted"/>
    <b v="0"/>
    <b v="0"/>
    <m/>
    <b v="1"/>
    <b v="0"/>
    <b v="0"/>
    <x v="15"/>
    <b v="0"/>
    <m/>
    <x v="0"/>
    <d v="2020-12-15T00:00:00"/>
    <s v="0055A00000BclF5QAJ"/>
    <d v="2021-04-10T23:01:03"/>
    <m/>
    <d v="2021-01-13T15:53:24"/>
    <m/>
    <m/>
    <b v="0"/>
    <m/>
    <m/>
    <s v="Other"/>
    <m/>
    <m/>
    <m/>
    <m/>
    <m/>
    <x v="2437"/>
    <x v="0"/>
    <b v="0"/>
    <s v="Service Contract Declined"/>
    <m/>
    <m/>
    <s v="0055A000008iLoOQAU"/>
    <s v="01s5A000005x0sjQAA"/>
    <m/>
    <m/>
    <s v="0035A00003XBIe3QAH"/>
    <s v="Service"/>
    <s v="Rebel"/>
    <m/>
    <m/>
    <s v="0125A000001ESVfQAO"/>
    <b v="0"/>
    <m/>
    <b v="0"/>
    <m/>
    <m/>
    <x v="0"/>
    <b v="0"/>
    <d v="2021-06-29T20:34:55"/>
    <m/>
    <m/>
    <b v="0"/>
    <x v="0"/>
    <m/>
    <m/>
    <n v="19200"/>
    <m/>
    <x v="2"/>
    <n v="0"/>
    <n v="0"/>
  </r>
  <r>
    <s v="0015A00002FEmqDQAT"/>
    <b v="0"/>
    <m/>
    <b v="0"/>
    <s v="7015A000001zKfkQAE"/>
    <m/>
    <m/>
    <x v="44"/>
    <b v="1"/>
    <s v="Other"/>
    <m/>
    <s v="0035A00003YvZZCQA3"/>
    <m/>
    <m/>
    <s v="0055A000008iLoOQAU"/>
    <b v="0"/>
    <d v="2020-07-21T18:13:44"/>
    <m/>
    <b v="0"/>
    <m/>
    <m/>
    <b v="0"/>
    <d v="2020-04-01T00:00:00"/>
    <n v="4"/>
    <n v="2020"/>
    <s v="Omitted"/>
    <s v="Omitted"/>
    <b v="0"/>
    <b v="0"/>
    <m/>
    <b v="1"/>
    <b v="0"/>
    <b v="0"/>
    <x v="15"/>
    <b v="0"/>
    <m/>
    <x v="0"/>
    <m/>
    <s v="0055A00000BclF5QAJ"/>
    <d v="2021-04-11T20:28:47"/>
    <m/>
    <d v="2020-11-16T19:10:21"/>
    <m/>
    <m/>
    <b v="0"/>
    <m/>
    <m/>
    <s v="Website"/>
    <m/>
    <m/>
    <m/>
    <m/>
    <m/>
    <x v="2438"/>
    <x v="0"/>
    <b v="0"/>
    <m/>
    <m/>
    <m/>
    <s v="0055A000008iLoOQAU"/>
    <s v="01s5A000005x0vsQAA"/>
    <m/>
    <m/>
    <s v="0035A00003YvZZCQA3"/>
    <s v="Service"/>
    <s v="Rebel"/>
    <m/>
    <m/>
    <s v="0125A000001ESVfQAO"/>
    <b v="0"/>
    <m/>
    <b v="0"/>
    <m/>
    <m/>
    <x v="0"/>
    <b v="0"/>
    <d v="2021-06-29T20:34:55"/>
    <m/>
    <m/>
    <b v="0"/>
    <x v="0"/>
    <m/>
    <m/>
    <n v="22080"/>
    <m/>
    <x v="2"/>
    <n v="0"/>
    <n v="0"/>
  </r>
  <r>
    <s v="0015A00002ElR4lQAF"/>
    <b v="0"/>
    <m/>
    <b v="0"/>
    <s v="7015A000001zMbNQAU"/>
    <m/>
    <m/>
    <x v="443"/>
    <b v="1"/>
    <s v="Price"/>
    <m/>
    <s v="0035A00003Yvb1KQAR"/>
    <m/>
    <m/>
    <s v="0055A000008iLoOQAU"/>
    <b v="0"/>
    <d v="2020-10-23T14:58:46"/>
    <m/>
    <b v="0"/>
    <m/>
    <m/>
    <b v="0"/>
    <d v="2020-04-01T00:00:00"/>
    <n v="4"/>
    <n v="2020"/>
    <s v="Omitted"/>
    <s v="Omitted"/>
    <b v="0"/>
    <b v="0"/>
    <m/>
    <b v="1"/>
    <b v="0"/>
    <b v="0"/>
    <x v="15"/>
    <b v="0"/>
    <m/>
    <x v="0"/>
    <d v="2020-11-13T00:00:00"/>
    <s v="0055A00000BclF5QAJ"/>
    <d v="2021-04-10T23:01:03"/>
    <m/>
    <d v="2020-12-02T21:05:03"/>
    <m/>
    <m/>
    <b v="0"/>
    <m/>
    <m/>
    <s v="Website"/>
    <m/>
    <m/>
    <m/>
    <m/>
    <m/>
    <x v="2439"/>
    <x v="0"/>
    <b v="0"/>
    <m/>
    <m/>
    <m/>
    <s v="0055A000008iLoOQAU"/>
    <s v="01s5A000004PkYeQAK"/>
    <m/>
    <m/>
    <s v="0035A00003Yvb1KQAR"/>
    <s v="Service"/>
    <s v="Rebel"/>
    <m/>
    <m/>
    <s v="0125A000001ESVfQAO"/>
    <b v="0"/>
    <m/>
    <b v="0"/>
    <m/>
    <m/>
    <x v="0"/>
    <b v="0"/>
    <d v="2021-06-29T20:34:55"/>
    <m/>
    <m/>
    <b v="0"/>
    <x v="0"/>
    <m/>
    <m/>
    <n v="347"/>
    <m/>
    <x v="2"/>
    <n v="0"/>
    <n v="0"/>
  </r>
  <r>
    <s v="0013100001lbwD9AAI"/>
    <b v="0"/>
    <m/>
    <b v="0"/>
    <s v="7015A000001qVJTQA2"/>
    <m/>
    <m/>
    <x v="444"/>
    <b v="1"/>
    <s v="Price"/>
    <m/>
    <s v="0035A00003UZFSoQAP"/>
    <m/>
    <m/>
    <s v="0055A000008iLoOQAU"/>
    <b v="0"/>
    <d v="2020-11-10T18:23:14"/>
    <m/>
    <b v="0"/>
    <m/>
    <m/>
    <b v="0"/>
    <d v="2020-04-01T00:00:00"/>
    <n v="4"/>
    <n v="2020"/>
    <s v="Omitted"/>
    <s v="Omitted"/>
    <b v="0"/>
    <b v="0"/>
    <m/>
    <b v="1"/>
    <b v="0"/>
    <b v="0"/>
    <x v="15"/>
    <b v="0"/>
    <m/>
    <x v="0"/>
    <d v="2020-12-08T00:00:00"/>
    <s v="0055A00000BclF5QAJ"/>
    <d v="2021-04-11T20:06:15"/>
    <m/>
    <d v="2020-12-14T15:49:02"/>
    <m/>
    <m/>
    <b v="0"/>
    <m/>
    <m/>
    <s v="Field Sales"/>
    <m/>
    <m/>
    <m/>
    <m/>
    <m/>
    <x v="2440"/>
    <x v="0"/>
    <b v="0"/>
    <m/>
    <m/>
    <m/>
    <s v="0055A000008iLoOQAU"/>
    <s v="01s5A000005x0sjQAA"/>
    <m/>
    <m/>
    <s v="0035A00003UZFSoQAP"/>
    <s v="Service"/>
    <s v="Rebel"/>
    <m/>
    <m/>
    <s v="0125A000001ESVfQAO"/>
    <b v="0"/>
    <m/>
    <b v="0"/>
    <m/>
    <m/>
    <x v="0"/>
    <b v="0"/>
    <d v="2021-06-29T20:34:55"/>
    <m/>
    <m/>
    <b v="0"/>
    <x v="0"/>
    <m/>
    <m/>
    <n v="19200"/>
    <m/>
    <x v="2"/>
    <n v="0"/>
    <n v="0"/>
  </r>
  <r>
    <s v="0015A00002FEmqDQAT"/>
    <b v="0"/>
    <m/>
    <b v="0"/>
    <m/>
    <m/>
    <m/>
    <x v="31"/>
    <b v="1"/>
    <s v="Duplicate opportunity"/>
    <m/>
    <s v="0035A00003YvbgGQAR"/>
    <m/>
    <m/>
    <s v="0055A000008iLoOQAU"/>
    <b v="0"/>
    <d v="2019-09-25T13:28:12"/>
    <m/>
    <b v="0"/>
    <m/>
    <m/>
    <b v="0"/>
    <d v="2019-04-01T00:00:00"/>
    <n v="4"/>
    <n v="2019"/>
    <s v="Omitted"/>
    <s v="Omitted"/>
    <b v="0"/>
    <b v="0"/>
    <m/>
    <b v="1"/>
    <b v="0"/>
    <b v="0"/>
    <x v="26"/>
    <b v="0"/>
    <m/>
    <x v="0"/>
    <d v="2019-10-30T00:00:00"/>
    <s v="0055A00000BclF5QAJ"/>
    <d v="2021-04-10T23:01:03"/>
    <m/>
    <d v="2019-11-18T22:04:01"/>
    <m/>
    <m/>
    <b v="0"/>
    <m/>
    <m/>
    <s v="Other"/>
    <m/>
    <m/>
    <m/>
    <m/>
    <m/>
    <x v="2441"/>
    <x v="0"/>
    <b v="0"/>
    <m/>
    <m/>
    <m/>
    <s v="0055A00000BNpn5QAD"/>
    <s v="01s5A000005z9ixQAA"/>
    <m/>
    <m/>
    <s v="0035A00003YvbgGQAR"/>
    <s v="System"/>
    <s v="Rebel"/>
    <m/>
    <m/>
    <s v="0125A000001ESVfQAO"/>
    <b v="0"/>
    <m/>
    <b v="0"/>
    <m/>
    <m/>
    <x v="0"/>
    <b v="0"/>
    <d v="2021-06-29T20:34:54"/>
    <s v="0055A000008iLmcQAE"/>
    <m/>
    <b v="0"/>
    <x v="0"/>
    <m/>
    <m/>
    <n v="108000"/>
    <m/>
    <x v="2"/>
    <n v="0"/>
    <n v="0"/>
  </r>
  <r>
    <s v="0015A00002JN5zJQAT"/>
    <b v="0"/>
    <m/>
    <b v="0"/>
    <m/>
    <m/>
    <m/>
    <x v="35"/>
    <b v="1"/>
    <s v="Lost or No Budget"/>
    <m/>
    <s v="0035A00003dah9KQAQ"/>
    <m/>
    <m/>
    <s v="0055A00000BNXCfQAP"/>
    <b v="0"/>
    <d v="2020-03-19T22:42:11"/>
    <m/>
    <b v="0"/>
    <m/>
    <m/>
    <b v="0"/>
    <d v="2021-04-01T00:00:00"/>
    <n v="4"/>
    <n v="2021"/>
    <s v="Omitted"/>
    <s v="Omitted"/>
    <b v="0"/>
    <b v="0"/>
    <m/>
    <b v="1"/>
    <b v="0"/>
    <b v="0"/>
    <x v="26"/>
    <b v="0"/>
    <m/>
    <x v="0"/>
    <d v="2020-10-27T00:00:00"/>
    <s v="0055A00000BclF5QAJ"/>
    <d v="2021-04-11T20:07:09"/>
    <m/>
    <d v="2021-03-17T17:51:41"/>
    <m/>
    <m/>
    <b v="0"/>
    <m/>
    <m/>
    <s v="Field Sales"/>
    <m/>
    <m/>
    <m/>
    <m/>
    <m/>
    <x v="2442"/>
    <x v="0"/>
    <b v="0"/>
    <m/>
    <m/>
    <m/>
    <s v="0055A00000BNXCfQAP"/>
    <s v="01s5A000005x0sjQAA"/>
    <m/>
    <m/>
    <s v="0035A00003dah9KQAQ"/>
    <s v="System"/>
    <s v="Rebel"/>
    <m/>
    <m/>
    <s v="0125A000001ESVfQAO"/>
    <b v="0"/>
    <m/>
    <b v="0"/>
    <m/>
    <m/>
    <x v="0"/>
    <b v="0"/>
    <d v="2021-06-29T20:34:55"/>
    <s v="0055A00000BctN7QAJ"/>
    <m/>
    <b v="0"/>
    <x v="0"/>
    <m/>
    <m/>
    <n v="144000"/>
    <m/>
    <x v="2"/>
    <n v="0"/>
    <n v="0"/>
  </r>
  <r>
    <s v="0015A00002AlcsSQAR"/>
    <b v="0"/>
    <m/>
    <b v="0"/>
    <m/>
    <m/>
    <m/>
    <x v="35"/>
    <b v="1"/>
    <s v="Non Responsive"/>
    <m/>
    <s v="0035A00003TBg9xQAD"/>
    <m/>
    <m/>
    <s v="0055A000008iLoOQAU"/>
    <b v="0"/>
    <d v="2019-05-29T13:43:25"/>
    <m/>
    <b v="0"/>
    <m/>
    <m/>
    <b v="0"/>
    <d v="2021-04-01T00:00:00"/>
    <n v="4"/>
    <n v="2021"/>
    <s v="Omitted"/>
    <s v="Omitted"/>
    <b v="0"/>
    <b v="0"/>
    <m/>
    <b v="1"/>
    <b v="0"/>
    <b v="0"/>
    <x v="15"/>
    <b v="0"/>
    <m/>
    <x v="0"/>
    <d v="2020-10-22T00:00:00"/>
    <s v="0055A00000BclF5QAJ"/>
    <d v="2021-04-10T23:01:03"/>
    <m/>
    <d v="2020-11-10T18:17:30"/>
    <m/>
    <m/>
    <b v="0"/>
    <m/>
    <m/>
    <s v="Referral"/>
    <m/>
    <m/>
    <m/>
    <m/>
    <m/>
    <x v="2443"/>
    <x v="0"/>
    <b v="0"/>
    <m/>
    <m/>
    <m/>
    <s v="0055A00000BNXCfQAP"/>
    <s v="01s5A000005x0sjQAA"/>
    <s v="Biotherapeutics"/>
    <m/>
    <s v="0035A00003juBSaQAM"/>
    <s v="System"/>
    <s v="Rebel"/>
    <m/>
    <m/>
    <s v="0125A000001ESVfQAO"/>
    <b v="0"/>
    <m/>
    <b v="0"/>
    <m/>
    <m/>
    <x v="0"/>
    <b v="0"/>
    <d v="2021-06-29T20:34:54"/>
    <s v="0055A00000BctN7QAJ"/>
    <m/>
    <b v="0"/>
    <x v="0"/>
    <m/>
    <m/>
    <n v="140000"/>
    <m/>
    <x v="2"/>
    <n v="0"/>
    <n v="0"/>
  </r>
  <r>
    <s v="0013100001jbbivAAA"/>
    <b v="0"/>
    <m/>
    <b v="0"/>
    <s v="7015A0000022jCRQAY"/>
    <m/>
    <m/>
    <x v="31"/>
    <b v="1"/>
    <s v="Other"/>
    <m/>
    <s v="0035A00003KreLnQAJ"/>
    <m/>
    <m/>
    <s v="0055A000008iLoOQAU"/>
    <b v="0"/>
    <d v="2018-09-17T20:57:07"/>
    <m/>
    <b v="0"/>
    <m/>
    <m/>
    <b v="0"/>
    <d v="2019-04-01T00:00:00"/>
    <n v="4"/>
    <n v="2019"/>
    <s v="Omitted"/>
    <s v="Omitted"/>
    <b v="0"/>
    <b v="0"/>
    <m/>
    <b v="1"/>
    <b v="0"/>
    <b v="0"/>
    <x v="26"/>
    <b v="0"/>
    <m/>
    <x v="0"/>
    <d v="2020-08-26T00:00:00"/>
    <s v="0055A00000BclF5QAJ"/>
    <d v="2021-04-11T20:33:11"/>
    <m/>
    <d v="2020-09-01T19:12:12"/>
    <m/>
    <m/>
    <b v="0"/>
    <m/>
    <m/>
    <s v="Webinar"/>
    <m/>
    <m/>
    <m/>
    <m/>
    <m/>
    <x v="2444"/>
    <x v="0"/>
    <b v="0"/>
    <m/>
    <m/>
    <m/>
    <s v="0055A000008zqzaQAA"/>
    <s v="01s5A000005x0sjQAA"/>
    <m/>
    <m/>
    <s v="0035A00003KreLnQAJ"/>
    <s v="System"/>
    <s v="Rebel"/>
    <m/>
    <m/>
    <s v="0125A000001ESVfQAO"/>
    <b v="0"/>
    <m/>
    <b v="0"/>
    <m/>
    <m/>
    <x v="0"/>
    <b v="0"/>
    <d v="2021-06-29T20:34:54"/>
    <s v="0055A00000BctN2QAJ"/>
    <m/>
    <b v="0"/>
    <x v="0"/>
    <m/>
    <m/>
    <n v="140000"/>
    <m/>
    <x v="2"/>
    <n v="0"/>
    <n v="0"/>
  </r>
  <r>
    <s v="0013100001jbTo4AAE"/>
    <b v="0"/>
    <m/>
    <b v="0"/>
    <m/>
    <m/>
    <m/>
    <x v="445"/>
    <b v="1"/>
    <s v="Other"/>
    <m/>
    <m/>
    <m/>
    <m/>
    <s v="0055A000008zqzaQAA"/>
    <b v="0"/>
    <d v="2020-06-17T17:14:10"/>
    <m/>
    <b v="0"/>
    <m/>
    <m/>
    <b v="0"/>
    <d v="2020-04-01T00:00:00"/>
    <n v="4"/>
    <n v="2020"/>
    <s v="Omitted"/>
    <s v="Omitted"/>
    <b v="0"/>
    <b v="0"/>
    <m/>
    <b v="1"/>
    <b v="0"/>
    <b v="0"/>
    <x v="15"/>
    <b v="0"/>
    <m/>
    <x v="0"/>
    <d v="2020-10-01T00:00:00"/>
    <s v="0055A00000BclF5QAJ"/>
    <d v="2021-04-11T20:33:11"/>
    <m/>
    <d v="2020-10-02T18:32:22"/>
    <m/>
    <m/>
    <b v="0"/>
    <m/>
    <m/>
    <s v="Field Sales"/>
    <m/>
    <m/>
    <m/>
    <m/>
    <m/>
    <x v="2445"/>
    <x v="0"/>
    <b v="0"/>
    <m/>
    <m/>
    <m/>
    <s v="0055A00000BNXCfQAP"/>
    <s v="01s5A000005x0sjQAA"/>
    <s v="Biotherapeutics"/>
    <m/>
    <s v="00331000030PCnOAAW"/>
    <s v="System"/>
    <s v="Rebel"/>
    <m/>
    <m/>
    <s v="0125A000001ESVfQAO"/>
    <b v="0"/>
    <m/>
    <b v="0"/>
    <m/>
    <m/>
    <x v="0"/>
    <b v="0"/>
    <d v="2021-06-29T20:34:55"/>
    <s v="0055A00000BctN7QAJ"/>
    <m/>
    <b v="0"/>
    <x v="0"/>
    <m/>
    <m/>
    <n v="152000"/>
    <m/>
    <x v="2"/>
    <n v="0"/>
    <n v="0"/>
  </r>
  <r>
    <s v="0015A00002G7BYHQA3"/>
    <b v="0"/>
    <m/>
    <b v="0"/>
    <m/>
    <m/>
    <m/>
    <x v="39"/>
    <b v="1"/>
    <s v="Other"/>
    <m/>
    <s v="0035A00003Zja03QAB"/>
    <m/>
    <m/>
    <s v="0055A000008zqzaQAA"/>
    <b v="0"/>
    <d v="2020-03-19T21:28:36"/>
    <m/>
    <b v="0"/>
    <m/>
    <m/>
    <b v="0"/>
    <d v="2020-04-01T00:00:00"/>
    <n v="4"/>
    <n v="2020"/>
    <s v="Omitted"/>
    <s v="Omitted"/>
    <b v="0"/>
    <b v="0"/>
    <m/>
    <b v="1"/>
    <b v="0"/>
    <b v="0"/>
    <x v="26"/>
    <b v="0"/>
    <m/>
    <x v="0"/>
    <d v="2020-05-20T00:00:00"/>
    <s v="0055A00000BclF5QAJ"/>
    <d v="2021-04-10T23:01:03"/>
    <m/>
    <d v="2020-11-23T19:50:22"/>
    <m/>
    <m/>
    <b v="0"/>
    <m/>
    <m/>
    <s v="Website"/>
    <m/>
    <m/>
    <m/>
    <m/>
    <m/>
    <x v="2446"/>
    <x v="0"/>
    <b v="0"/>
    <s v="eric is no longer at novartis and linkedin isn't updated so may be retired."/>
    <m/>
    <m/>
    <s v="0055A00000Bnt5hQAB"/>
    <s v="01s5A000005x0sjQAA"/>
    <m/>
    <m/>
    <s v="0035A00003Zja03QAB"/>
    <s v="Training"/>
    <s v="Rebel"/>
    <m/>
    <m/>
    <s v="0125A000001ESVfQAO"/>
    <b v="0"/>
    <m/>
    <b v="0"/>
    <m/>
    <m/>
    <x v="0"/>
    <b v="0"/>
    <d v="2021-06-29T20:34:55"/>
    <s v="0055A00000BctN2QAJ"/>
    <m/>
    <b v="0"/>
    <x v="0"/>
    <m/>
    <m/>
    <n v="6250"/>
    <m/>
    <x v="2"/>
    <n v="0"/>
    <n v="0"/>
  </r>
  <r>
    <s v="0015A00002DSLMyQAP"/>
    <b v="0"/>
    <m/>
    <b v="0"/>
    <m/>
    <m/>
    <m/>
    <x v="110"/>
    <b v="1"/>
    <s v="Non Responsive"/>
    <m/>
    <s v="0035A00003XDyNAQA1"/>
    <s v="Purchase delay"/>
    <s v="Impacted"/>
    <s v="0055A000008iLoOQAU"/>
    <b v="0"/>
    <d v="2020-03-10T12:35:33"/>
    <m/>
    <b v="0"/>
    <m/>
    <m/>
    <b v="0"/>
    <d v="2020-04-01T00:00:00"/>
    <n v="4"/>
    <n v="2020"/>
    <s v="Omitted"/>
    <s v="Omitted"/>
    <b v="0"/>
    <b v="0"/>
    <m/>
    <b v="1"/>
    <b v="0"/>
    <b v="0"/>
    <x v="15"/>
    <b v="0"/>
    <m/>
    <x v="0"/>
    <d v="2021-01-12T00:00:00"/>
    <s v="0055A00000BclF5QAJ"/>
    <d v="2021-04-10T23:01:03"/>
    <m/>
    <d v="2021-02-12T00:43:48"/>
    <m/>
    <m/>
    <b v="0"/>
    <m/>
    <m/>
    <s v="Referral"/>
    <m/>
    <m/>
    <m/>
    <m/>
    <m/>
    <x v="2447"/>
    <x v="0"/>
    <b v="0"/>
    <m/>
    <m/>
    <m/>
    <s v="0055A000008iLoOQAU"/>
    <s v="01s5A000005x0sjQAA"/>
    <m/>
    <m/>
    <s v="0035A00003XDyNAQA1"/>
    <s v="Service"/>
    <s v="Rebel"/>
    <m/>
    <m/>
    <s v="0125A000001ESVfQAO"/>
    <b v="0"/>
    <m/>
    <b v="0"/>
    <m/>
    <m/>
    <x v="0"/>
    <b v="0"/>
    <d v="2021-06-29T20:34:55"/>
    <m/>
    <m/>
    <b v="0"/>
    <x v="0"/>
    <m/>
    <m/>
    <n v="19200"/>
    <m/>
    <x v="2"/>
    <n v="0"/>
    <n v="0"/>
  </r>
  <r>
    <s v="001i000001SqG0oAAF"/>
    <b v="0"/>
    <m/>
    <b v="0"/>
    <m/>
    <m/>
    <m/>
    <x v="32"/>
    <b v="1"/>
    <s v="Incompatible Mass Spec"/>
    <m/>
    <s v="003i000002SP4IFAA1"/>
    <m/>
    <m/>
    <s v="005i0000002Zi8JAAS"/>
    <b v="0"/>
    <d v="2015-06-03T20:34:39"/>
    <m/>
    <b v="0"/>
    <m/>
    <m/>
    <b v="0"/>
    <d v="2017-04-01T00:00:00"/>
    <n v="4"/>
    <n v="2017"/>
    <s v="Omitted"/>
    <s v="Omitted"/>
    <b v="0"/>
    <b v="0"/>
    <m/>
    <b v="1"/>
    <b v="0"/>
    <b v="0"/>
    <x v="17"/>
    <b v="0"/>
    <m/>
    <x v="0"/>
    <m/>
    <s v="0055A00000BclF5QAJ"/>
    <d v="2021-04-11T20:30:13"/>
    <m/>
    <d v="2018-06-21T17:34:46"/>
    <m/>
    <m/>
    <b v="0"/>
    <m/>
    <m/>
    <s v="Website"/>
    <m/>
    <m/>
    <m/>
    <m/>
    <m/>
    <x v="2448"/>
    <x v="0"/>
    <b v="0"/>
    <m/>
    <m/>
    <m/>
    <s v="0055A000008zqzaQAA"/>
    <s v="01si0000000WGiAAAW"/>
    <s v="Other"/>
    <m/>
    <m/>
    <m/>
    <s v="ZipChip"/>
    <m/>
    <m/>
    <s v="0125A000001ESVfQAO"/>
    <b v="0"/>
    <m/>
    <b v="0"/>
    <m/>
    <m/>
    <x v="0"/>
    <b v="0"/>
    <d v="2021-06-29T20:34:55"/>
    <s v="0055A00000BctN2QAJ"/>
    <m/>
    <b v="0"/>
    <x v="0"/>
    <m/>
    <m/>
    <n v="50000"/>
    <m/>
    <x v="2"/>
    <n v="0"/>
    <n v="0"/>
  </r>
  <r>
    <s v="0015A000028moKRQAY"/>
    <b v="0"/>
    <m/>
    <b v="0"/>
    <m/>
    <m/>
    <m/>
    <x v="357"/>
    <b v="1"/>
    <s v="Duplicate opportunity"/>
    <m/>
    <s v="0035A00003JiYR4QAN"/>
    <m/>
    <m/>
    <s v="0055A000008iLoOQAU"/>
    <b v="0"/>
    <d v="2019-08-21T18:23:51"/>
    <m/>
    <b v="0"/>
    <m/>
    <m/>
    <b v="0"/>
    <d v="2019-04-01T00:00:00"/>
    <n v="4"/>
    <n v="2019"/>
    <s v="Omitted"/>
    <s v="Omitted"/>
    <b v="0"/>
    <b v="0"/>
    <m/>
    <b v="1"/>
    <b v="0"/>
    <b v="0"/>
    <x v="26"/>
    <b v="0"/>
    <m/>
    <x v="0"/>
    <m/>
    <s v="0055A00000BclF5QAJ"/>
    <d v="2021-04-11T20:11:37"/>
    <m/>
    <d v="2019-10-21T19:10:41"/>
    <m/>
    <m/>
    <b v="0"/>
    <m/>
    <m/>
    <s v="Website"/>
    <m/>
    <m/>
    <m/>
    <m/>
    <m/>
    <x v="2449"/>
    <x v="0"/>
    <b v="0"/>
    <m/>
    <m/>
    <m/>
    <s v="0055A000008iLoOQAU"/>
    <s v="01s5A000005z9ixQAA"/>
    <m/>
    <m/>
    <s v="0035A00003JiYR4QAN"/>
    <s v="Consumables"/>
    <s v="ZipChip"/>
    <m/>
    <m/>
    <s v="0125A000001ESVfQAO"/>
    <b v="0"/>
    <m/>
    <b v="0"/>
    <m/>
    <m/>
    <x v="0"/>
    <b v="0"/>
    <d v="2021-06-29T20:34:54"/>
    <m/>
    <m/>
    <b v="0"/>
    <x v="0"/>
    <m/>
    <m/>
    <n v="5665"/>
    <m/>
    <x v="2"/>
    <n v="0"/>
    <n v="0"/>
  </r>
  <r>
    <s v="0013100001qvZsSAAU"/>
    <b v="0"/>
    <m/>
    <b v="0"/>
    <m/>
    <m/>
    <m/>
    <x v="446"/>
    <b v="1"/>
    <s v="Duplicate opportunity"/>
    <m/>
    <s v="0035A00003KtL2lQAF"/>
    <m/>
    <m/>
    <s v="0055A000008iLoOQAU"/>
    <b v="0"/>
    <d v="2019-10-01T13:01:54"/>
    <m/>
    <b v="0"/>
    <m/>
    <m/>
    <b v="0"/>
    <d v="2019-04-01T00:00:00"/>
    <n v="4"/>
    <n v="2019"/>
    <s v="Omitted"/>
    <s v="Omitted"/>
    <b v="0"/>
    <b v="0"/>
    <m/>
    <b v="1"/>
    <b v="0"/>
    <b v="0"/>
    <x v="26"/>
    <b v="0"/>
    <m/>
    <x v="0"/>
    <m/>
    <s v="0055A00000BclF5QAJ"/>
    <d v="2021-04-10T23:01:03"/>
    <m/>
    <d v="2019-11-07T17:18:41"/>
    <m/>
    <m/>
    <b v="0"/>
    <m/>
    <m/>
    <s v="Google Natural Search"/>
    <m/>
    <m/>
    <m/>
    <m/>
    <m/>
    <x v="2450"/>
    <x v="0"/>
    <b v="0"/>
    <m/>
    <m/>
    <m/>
    <s v="0055A000008iLoOQAU"/>
    <s v="01s5A000005z9ixQAA"/>
    <m/>
    <m/>
    <s v="0035A00003KtL2lQAF"/>
    <s v="Consumables"/>
    <s v="ZipChip"/>
    <m/>
    <m/>
    <s v="0125A000001ESVfQAO"/>
    <b v="0"/>
    <m/>
    <b v="0"/>
    <m/>
    <m/>
    <x v="0"/>
    <b v="0"/>
    <d v="2021-06-29T20:34:54"/>
    <m/>
    <m/>
    <b v="0"/>
    <x v="0"/>
    <m/>
    <m/>
    <n v="1340"/>
    <m/>
    <x v="2"/>
    <n v="0"/>
    <n v="0"/>
  </r>
  <r>
    <s v="0013100001k5ZyRAAU"/>
    <b v="0"/>
    <m/>
    <b v="0"/>
    <s v="7015A000001ThI4QAK"/>
    <m/>
    <m/>
    <x v="31"/>
    <b v="1"/>
    <s v="Duplicate opportunity"/>
    <m/>
    <s v="00331000030Oqt1AAC"/>
    <m/>
    <m/>
    <s v="0055A000008iLoOQAU"/>
    <b v="0"/>
    <d v="2019-10-07T18:19:36"/>
    <m/>
    <b v="0"/>
    <m/>
    <m/>
    <b v="0"/>
    <d v="2019-04-01T00:00:00"/>
    <n v="4"/>
    <n v="2019"/>
    <s v="Omitted"/>
    <s v="Omitted"/>
    <b v="0"/>
    <b v="0"/>
    <m/>
    <b v="1"/>
    <b v="0"/>
    <b v="0"/>
    <x v="26"/>
    <b v="0"/>
    <m/>
    <x v="0"/>
    <m/>
    <s v="0055A00000BclF5QAJ"/>
    <d v="2021-04-10T23:01:03"/>
    <m/>
    <d v="2019-11-15T19:33:38"/>
    <m/>
    <m/>
    <b v="0"/>
    <m/>
    <m/>
    <s v="Trade Show"/>
    <m/>
    <m/>
    <m/>
    <m/>
    <m/>
    <x v="2451"/>
    <x v="0"/>
    <b v="0"/>
    <m/>
    <m/>
    <m/>
    <s v="0055A000008iLoOQAU"/>
    <s v="01s5A000005z9ixQAA"/>
    <m/>
    <m/>
    <s v="00331000030Oqt1AAC"/>
    <s v="Consumables"/>
    <s v="ZipChip"/>
    <m/>
    <m/>
    <s v="0125A000001ESVfQAO"/>
    <b v="0"/>
    <m/>
    <b v="0"/>
    <m/>
    <m/>
    <x v="0"/>
    <b v="0"/>
    <d v="2021-06-29T20:34:54"/>
    <m/>
    <m/>
    <b v="0"/>
    <x v="0"/>
    <m/>
    <m/>
    <n v="712"/>
    <m/>
    <x v="2"/>
    <n v="0"/>
    <n v="0"/>
  </r>
  <r>
    <s v="0013100001gYA7VAAW"/>
    <b v="0"/>
    <m/>
    <b v="0"/>
    <s v="70131000001YBx9AAG"/>
    <m/>
    <m/>
    <x v="447"/>
    <b v="1"/>
    <s v="Duplicate opportunity"/>
    <m/>
    <m/>
    <m/>
    <m/>
    <s v="0055A000008zqzaQAA"/>
    <b v="0"/>
    <d v="2019-08-15T12:57:57"/>
    <m/>
    <b v="0"/>
    <m/>
    <m/>
    <b v="0"/>
    <d v="2019-04-01T00:00:00"/>
    <n v="4"/>
    <n v="2019"/>
    <s v="Omitted"/>
    <s v="Omitted"/>
    <b v="0"/>
    <b v="0"/>
    <m/>
    <b v="1"/>
    <b v="0"/>
    <b v="0"/>
    <x v="26"/>
    <b v="0"/>
    <m/>
    <x v="0"/>
    <m/>
    <s v="0055A00000BclF5QAJ"/>
    <d v="2021-04-10T23:01:03"/>
    <m/>
    <d v="2019-08-27T14:58:22"/>
    <m/>
    <m/>
    <b v="0"/>
    <m/>
    <m/>
    <s v="Referral"/>
    <m/>
    <m/>
    <m/>
    <m/>
    <m/>
    <x v="2452"/>
    <x v="0"/>
    <b v="0"/>
    <m/>
    <m/>
    <m/>
    <s v="0055A000008zqzaQAA"/>
    <s v="01s5A000004PlSkQAK"/>
    <m/>
    <m/>
    <s v="0033100002zxafTAAQ"/>
    <s v="Consumables"/>
    <s v="ZipChip"/>
    <m/>
    <m/>
    <s v="0125A000001ESVfQAO"/>
    <b v="0"/>
    <m/>
    <b v="0"/>
    <m/>
    <m/>
    <x v="0"/>
    <b v="0"/>
    <d v="2021-06-29T20:34:54"/>
    <s v="0055A00000BctN2QAJ"/>
    <m/>
    <b v="0"/>
    <x v="0"/>
    <m/>
    <m/>
    <n v="8614"/>
    <m/>
    <x v="2"/>
    <n v="0"/>
    <n v="0"/>
  </r>
  <r>
    <s v="0013100001fpKktAAE"/>
    <b v="0"/>
    <m/>
    <b v="0"/>
    <m/>
    <m/>
    <m/>
    <x v="75"/>
    <b v="1"/>
    <s v="Non Responsive"/>
    <m/>
    <s v="00331000038EBLhAAO"/>
    <m/>
    <m/>
    <s v="00531000008FRNUAA4"/>
    <b v="0"/>
    <d v="2017-11-27T15:27:50"/>
    <m/>
    <b v="0"/>
    <m/>
    <m/>
    <b v="0"/>
    <d v="2017-04-01T00:00:00"/>
    <n v="4"/>
    <n v="2017"/>
    <s v="Omitted"/>
    <s v="Omitted"/>
    <b v="0"/>
    <b v="0"/>
    <m/>
    <b v="1"/>
    <b v="0"/>
    <b v="0"/>
    <x v="15"/>
    <b v="0"/>
    <m/>
    <x v="0"/>
    <m/>
    <s v="0055A00000BclF5QAJ"/>
    <d v="2021-04-11T20:03:09"/>
    <m/>
    <d v="2018-03-10T15:15:51"/>
    <m/>
    <m/>
    <b v="0"/>
    <m/>
    <s v="Biotherapeutics"/>
    <s v="Other"/>
    <m/>
    <m/>
    <m/>
    <m/>
    <m/>
    <x v="2453"/>
    <x v="0"/>
    <b v="0"/>
    <m/>
    <m/>
    <m/>
    <s v="0055A000008iLoOQAU"/>
    <s v="01s31000003qafeAAA"/>
    <s v="Biotherapeutics"/>
    <m/>
    <m/>
    <s v="Consumables"/>
    <s v="ZipChip"/>
    <m/>
    <m/>
    <s v="0125A000001ESVfQAO"/>
    <b v="0"/>
    <m/>
    <b v="0"/>
    <m/>
    <m/>
    <x v="0"/>
    <b v="0"/>
    <d v="2021-06-29T20:34:54"/>
    <m/>
    <m/>
    <b v="0"/>
    <x v="0"/>
    <m/>
    <m/>
    <n v="500"/>
    <m/>
    <x v="2"/>
    <n v="0"/>
    <n v="0"/>
  </r>
  <r>
    <s v="0013100001k5ZyRAAU"/>
    <b v="0"/>
    <m/>
    <b v="0"/>
    <m/>
    <m/>
    <m/>
    <x v="75"/>
    <b v="1"/>
    <s v="Non Responsive"/>
    <m/>
    <s v="0035A00003FW4GiQAL"/>
    <m/>
    <m/>
    <s v="00531000008FRNUAA4"/>
    <b v="0"/>
    <d v="2017-11-27T16:30:48"/>
    <m/>
    <b v="0"/>
    <m/>
    <m/>
    <b v="0"/>
    <d v="2017-04-01T00:00:00"/>
    <n v="4"/>
    <n v="2017"/>
    <s v="Omitted"/>
    <s v="Omitted"/>
    <b v="0"/>
    <b v="0"/>
    <m/>
    <b v="1"/>
    <b v="0"/>
    <b v="0"/>
    <x v="15"/>
    <b v="0"/>
    <m/>
    <x v="0"/>
    <m/>
    <s v="0055A00000BclF5QAJ"/>
    <d v="2021-04-11T20:03:09"/>
    <m/>
    <d v="2019-06-02T12:18:05"/>
    <m/>
    <m/>
    <b v="0"/>
    <m/>
    <s v="Proteomics and Peptide Mapping"/>
    <s v="Other"/>
    <m/>
    <m/>
    <m/>
    <m/>
    <m/>
    <x v="2454"/>
    <x v="0"/>
    <b v="0"/>
    <m/>
    <m/>
    <m/>
    <s v="0055A000009GjocQAC"/>
    <s v="01s31000003qafeAAA"/>
    <s v="Proteomics"/>
    <m/>
    <s v="0035A00003FW4GiQAL"/>
    <s v="Consumables"/>
    <s v="ZipChip"/>
    <m/>
    <m/>
    <s v="0125A000001ESVfQAO"/>
    <b v="0"/>
    <m/>
    <b v="0"/>
    <m/>
    <m/>
    <x v="0"/>
    <b v="0"/>
    <d v="2021-06-29T20:34:54"/>
    <m/>
    <m/>
    <b v="0"/>
    <x v="0"/>
    <m/>
    <m/>
    <n v="400"/>
    <m/>
    <x v="2"/>
    <n v="0"/>
    <n v="0"/>
  </r>
  <r>
    <s v="0013100001gWxtDAAS"/>
    <b v="0"/>
    <m/>
    <b v="0"/>
    <m/>
    <m/>
    <m/>
    <x v="9"/>
    <b v="1"/>
    <s v="Non Responsive"/>
    <m/>
    <m/>
    <m/>
    <m/>
    <s v="0055A000008iLoOQAU"/>
    <b v="0"/>
    <d v="2018-12-04T15:51:16"/>
    <m/>
    <b v="0"/>
    <m/>
    <m/>
    <b v="0"/>
    <d v="2018-04-01T00:00:00"/>
    <n v="4"/>
    <n v="2018"/>
    <s v="Omitted"/>
    <s v="Omitted"/>
    <b v="0"/>
    <b v="0"/>
    <m/>
    <b v="1"/>
    <b v="0"/>
    <b v="0"/>
    <x v="17"/>
    <b v="0"/>
    <m/>
    <x v="0"/>
    <m/>
    <s v="0055A00000BclF5QAJ"/>
    <d v="2021-04-10T23:01:03"/>
    <m/>
    <d v="2019-06-02T12:27:57"/>
    <m/>
    <m/>
    <b v="0"/>
    <m/>
    <m/>
    <s v="Referral"/>
    <m/>
    <m/>
    <m/>
    <m/>
    <m/>
    <x v="2455"/>
    <x v="0"/>
    <b v="0"/>
    <m/>
    <m/>
    <m/>
    <s v="0055A000009GjocQAC"/>
    <s v="01s31000003qafeAAA"/>
    <m/>
    <m/>
    <s v="0033100002wCMXLAA4"/>
    <s v="Consumables"/>
    <s v="ZipChip"/>
    <m/>
    <m/>
    <s v="0125A000001ESVfQAO"/>
    <b v="0"/>
    <m/>
    <b v="0"/>
    <m/>
    <m/>
    <x v="0"/>
    <b v="0"/>
    <d v="2021-06-29T20:34:54"/>
    <m/>
    <m/>
    <b v="0"/>
    <x v="0"/>
    <m/>
    <m/>
    <n v="10620"/>
    <m/>
    <x v="2"/>
    <n v="0"/>
    <n v="0"/>
  </r>
  <r>
    <s v="0013100001puTb4AAE"/>
    <b v="0"/>
    <m/>
    <b v="0"/>
    <m/>
    <m/>
    <m/>
    <x v="448"/>
    <b v="1"/>
    <s v="Non Responsive"/>
    <m/>
    <s v="0035A00003WpFHDQA3"/>
    <m/>
    <m/>
    <s v="0055A000008iLoOQAU"/>
    <b v="0"/>
    <d v="2019-07-30T15:42:57"/>
    <m/>
    <b v="0"/>
    <m/>
    <m/>
    <b v="0"/>
    <d v="2019-04-01T00:00:00"/>
    <n v="4"/>
    <n v="2019"/>
    <s v="Omitted"/>
    <s v="Omitted"/>
    <b v="0"/>
    <b v="0"/>
    <m/>
    <b v="1"/>
    <b v="0"/>
    <b v="0"/>
    <x v="26"/>
    <b v="0"/>
    <m/>
    <x v="0"/>
    <m/>
    <s v="0055A00000BclF5QAJ"/>
    <d v="2021-04-10T23:01:03"/>
    <m/>
    <d v="2019-11-21T15:34:21"/>
    <m/>
    <m/>
    <b v="0"/>
    <m/>
    <m/>
    <s v="Website"/>
    <m/>
    <m/>
    <m/>
    <m/>
    <m/>
    <x v="2456"/>
    <x v="0"/>
    <b v="0"/>
    <m/>
    <m/>
    <m/>
    <s v="0055A000008iLoOQAU"/>
    <s v="01s5A000005z9ixQAA"/>
    <m/>
    <m/>
    <s v="0035A00003WpFHDQA3"/>
    <s v="Consumables"/>
    <s v="ZipChip"/>
    <m/>
    <m/>
    <s v="0125A000001ESVfQAO"/>
    <b v="0"/>
    <m/>
    <b v="0"/>
    <m/>
    <m/>
    <x v="0"/>
    <b v="0"/>
    <d v="2021-06-29T20:34:54"/>
    <m/>
    <m/>
    <b v="0"/>
    <x v="0"/>
    <m/>
    <m/>
    <n v="5120"/>
    <m/>
    <x v="2"/>
    <n v="0"/>
    <n v="0"/>
  </r>
  <r>
    <s v="0015A00001yWWhnQAG"/>
    <b v="0"/>
    <m/>
    <b v="0"/>
    <m/>
    <m/>
    <m/>
    <x v="446"/>
    <b v="1"/>
    <s v="Non Responsive"/>
    <m/>
    <m/>
    <m/>
    <m/>
    <s v="0055A000008iLoOQAU"/>
    <b v="0"/>
    <d v="2019-10-09T13:54:22"/>
    <m/>
    <b v="0"/>
    <m/>
    <m/>
    <b v="0"/>
    <d v="2019-04-01T00:00:00"/>
    <n v="4"/>
    <n v="2019"/>
    <s v="Omitted"/>
    <s v="Omitted"/>
    <b v="0"/>
    <b v="0"/>
    <m/>
    <b v="1"/>
    <b v="0"/>
    <b v="0"/>
    <x v="26"/>
    <b v="0"/>
    <m/>
    <x v="0"/>
    <m/>
    <s v="0055A00000BclF5QAJ"/>
    <d v="2021-04-11T19:52:07"/>
    <m/>
    <d v="2020-01-14T20:03:54"/>
    <m/>
    <m/>
    <b v="0"/>
    <m/>
    <m/>
    <s v="Inside Sales"/>
    <m/>
    <m/>
    <m/>
    <m/>
    <m/>
    <x v="2457"/>
    <x v="0"/>
    <b v="0"/>
    <m/>
    <m/>
    <m/>
    <s v="0055A000008iLoOQAU"/>
    <s v="01s5A000005z9ixQAA"/>
    <m/>
    <m/>
    <s v="0035A00003QUgJdQAL"/>
    <s v="Consumables"/>
    <s v="ZipChip"/>
    <m/>
    <m/>
    <s v="0125A000001ESVfQAO"/>
    <b v="0"/>
    <m/>
    <b v="0"/>
    <m/>
    <m/>
    <x v="0"/>
    <b v="0"/>
    <d v="2021-06-29T20:34:54"/>
    <m/>
    <m/>
    <b v="0"/>
    <x v="0"/>
    <m/>
    <m/>
    <n v="4608"/>
    <m/>
    <x v="2"/>
    <n v="0"/>
    <n v="0"/>
  </r>
  <r>
    <s v="0013100001qyrRZAAY"/>
    <b v="0"/>
    <m/>
    <b v="0"/>
    <m/>
    <m/>
    <m/>
    <x v="75"/>
    <b v="1"/>
    <s v="Non Responsive"/>
    <m/>
    <s v="0035A00003FWCceQAH"/>
    <m/>
    <m/>
    <s v="00531000008FRNUAA4"/>
    <b v="0"/>
    <d v="2017-11-29T18:55:51"/>
    <m/>
    <b v="0"/>
    <m/>
    <m/>
    <b v="0"/>
    <d v="2017-04-01T00:00:00"/>
    <n v="4"/>
    <n v="2017"/>
    <s v="Omitted"/>
    <s v="Omitted"/>
    <b v="0"/>
    <b v="0"/>
    <m/>
    <b v="1"/>
    <b v="0"/>
    <b v="0"/>
    <x v="14"/>
    <b v="0"/>
    <m/>
    <x v="0"/>
    <m/>
    <s v="0055A00000BclF5QAJ"/>
    <d v="2021-04-10T23:01:03"/>
    <m/>
    <d v="2019-11-15T19:40:12"/>
    <m/>
    <m/>
    <b v="0"/>
    <m/>
    <s v="Other"/>
    <s v="Other"/>
    <m/>
    <m/>
    <m/>
    <m/>
    <m/>
    <x v="2458"/>
    <x v="0"/>
    <b v="0"/>
    <m/>
    <m/>
    <m/>
    <s v="0055A000008iLoOQAU"/>
    <s v="01s31000003qafeAAA"/>
    <s v="Other"/>
    <m/>
    <s v="0035A00003FWCceQAH"/>
    <s v="Consumables"/>
    <s v="ZipChip"/>
    <m/>
    <m/>
    <s v="0125A000001ESVfQAO"/>
    <b v="0"/>
    <m/>
    <b v="0"/>
    <m/>
    <m/>
    <x v="0"/>
    <b v="0"/>
    <d v="2021-06-29T20:34:54"/>
    <s v="0055A00000BctMsQAJ"/>
    <m/>
    <b v="0"/>
    <x v="0"/>
    <m/>
    <m/>
    <n v="4375"/>
    <m/>
    <x v="2"/>
    <n v="0"/>
    <n v="0"/>
  </r>
  <r>
    <s v="0013100001gWxtDAAS"/>
    <b v="0"/>
    <m/>
    <b v="0"/>
    <m/>
    <m/>
    <m/>
    <x v="9"/>
    <b v="1"/>
    <s v="Non Responsive"/>
    <m/>
    <s v="0035A00003NFRlWQAX"/>
    <m/>
    <m/>
    <s v="0055A000008zqzaQAA"/>
    <b v="0"/>
    <d v="2018-10-15T18:02:18"/>
    <m/>
    <b v="0"/>
    <m/>
    <m/>
    <b v="0"/>
    <d v="2018-04-01T00:00:00"/>
    <n v="4"/>
    <n v="2018"/>
    <s v="Omitted"/>
    <s v="Omitted"/>
    <b v="0"/>
    <b v="0"/>
    <m/>
    <b v="1"/>
    <b v="0"/>
    <b v="0"/>
    <x v="26"/>
    <b v="0"/>
    <m/>
    <x v="0"/>
    <m/>
    <s v="0055A00000BclF5QAJ"/>
    <d v="2021-04-10T23:01:03"/>
    <m/>
    <d v="2019-06-02T12:27:13"/>
    <m/>
    <m/>
    <b v="0"/>
    <m/>
    <m/>
    <s v="Referral"/>
    <m/>
    <m/>
    <m/>
    <m/>
    <m/>
    <x v="2459"/>
    <x v="0"/>
    <b v="0"/>
    <m/>
    <m/>
    <m/>
    <s v="0055A000009GjocQAC"/>
    <s v="01s31000003qafeAAA"/>
    <m/>
    <m/>
    <s v="0035A00003NFRlWQAX"/>
    <s v="Consumables"/>
    <s v="ZipChip"/>
    <m/>
    <m/>
    <s v="0125A000001ESVfQAO"/>
    <b v="0"/>
    <m/>
    <b v="0"/>
    <m/>
    <m/>
    <x v="0"/>
    <b v="0"/>
    <d v="2021-06-29T20:34:54"/>
    <m/>
    <m/>
    <b v="0"/>
    <x v="0"/>
    <m/>
    <m/>
    <n v="10800"/>
    <m/>
    <x v="2"/>
    <n v="0"/>
    <n v="0"/>
  </r>
  <r>
    <s v="0013100001hofGrAAI"/>
    <b v="0"/>
    <m/>
    <b v="0"/>
    <s v="70131000001ScrbAAC"/>
    <m/>
    <m/>
    <x v="105"/>
    <b v="1"/>
    <s v="Other"/>
    <m/>
    <s v="00331000034DWmaAAG"/>
    <m/>
    <m/>
    <s v="00531000008FRNUAA4"/>
    <b v="0"/>
    <d v="2017-10-24T14:40:42"/>
    <m/>
    <b v="0"/>
    <m/>
    <m/>
    <b v="0"/>
    <d v="2017-04-01T00:00:00"/>
    <n v="4"/>
    <n v="2017"/>
    <s v="Omitted"/>
    <s v="Omitted"/>
    <b v="0"/>
    <b v="0"/>
    <m/>
    <b v="1"/>
    <b v="0"/>
    <b v="0"/>
    <x v="15"/>
    <b v="0"/>
    <m/>
    <x v="0"/>
    <m/>
    <s v="0055A00000BclF5QAJ"/>
    <d v="2021-04-10T23:01:03"/>
    <m/>
    <d v="2018-03-10T15:14:46"/>
    <m/>
    <m/>
    <b v="0"/>
    <m/>
    <m/>
    <s v="Seminar - Internal"/>
    <m/>
    <m/>
    <m/>
    <m/>
    <m/>
    <x v="2460"/>
    <x v="0"/>
    <b v="0"/>
    <s v="Decided to place larger order"/>
    <m/>
    <m/>
    <s v="0055A000008iLoOQAU"/>
    <s v="01s31000003qafeAAA"/>
    <s v="Biotherapeutics"/>
    <m/>
    <m/>
    <s v="Consumables"/>
    <s v="ZipChip"/>
    <m/>
    <m/>
    <s v="0125A000001ESVfQAO"/>
    <b v="0"/>
    <m/>
    <b v="0"/>
    <m/>
    <m/>
    <x v="0"/>
    <b v="0"/>
    <d v="2021-06-29T20:34:54"/>
    <m/>
    <m/>
    <b v="0"/>
    <x v="0"/>
    <m/>
    <m/>
    <n v="2750"/>
    <m/>
    <x v="2"/>
    <n v="0"/>
    <n v="0"/>
  </r>
  <r>
    <s v="0013100001jbBzlAAE"/>
    <b v="0"/>
    <m/>
    <b v="0"/>
    <s v="7015A000001Ziq0QAC"/>
    <m/>
    <m/>
    <x v="75"/>
    <b v="1"/>
    <s v="Other"/>
    <m/>
    <s v="0035A00003EX7FuQAL"/>
    <m/>
    <m/>
    <s v="00531000008FRNUAA4"/>
    <b v="0"/>
    <d v="2017-10-31T14:47:19"/>
    <m/>
    <b v="0"/>
    <m/>
    <m/>
    <b v="0"/>
    <d v="2017-04-01T00:00:00"/>
    <n v="4"/>
    <n v="2017"/>
    <s v="Omitted"/>
    <s v="Omitted"/>
    <b v="0"/>
    <b v="0"/>
    <m/>
    <b v="1"/>
    <b v="0"/>
    <b v="0"/>
    <x v="15"/>
    <b v="0"/>
    <m/>
    <x v="0"/>
    <m/>
    <s v="0055A00000BclF5QAJ"/>
    <d v="2021-04-11T20:28:47"/>
    <m/>
    <d v="2018-03-10T15:16:19"/>
    <m/>
    <m/>
    <b v="0"/>
    <m/>
    <s v="Biotherapeutics"/>
    <s v="Website"/>
    <m/>
    <m/>
    <m/>
    <m/>
    <m/>
    <x v="2461"/>
    <x v="0"/>
    <b v="0"/>
    <m/>
    <m/>
    <m/>
    <s v="0055A000008iLoOQAU"/>
    <s v="01s31000003qafeAAA"/>
    <s v="Biotherapeutics"/>
    <m/>
    <m/>
    <s v="Consumables"/>
    <s v="ZipChip"/>
    <m/>
    <m/>
    <s v="0125A000001ESVfQAO"/>
    <b v="0"/>
    <m/>
    <b v="0"/>
    <m/>
    <m/>
    <x v="0"/>
    <b v="0"/>
    <d v="2021-06-29T20:34:54"/>
    <m/>
    <m/>
    <b v="0"/>
    <x v="0"/>
    <m/>
    <m/>
    <n v="7500"/>
    <m/>
    <x v="2"/>
    <n v="0"/>
    <n v="0"/>
  </r>
  <r>
    <s v="0013100001k5ZyRAAU"/>
    <b v="0"/>
    <m/>
    <b v="0"/>
    <s v="7015A000001OxJmQAK"/>
    <m/>
    <m/>
    <x v="9"/>
    <b v="1"/>
    <s v="Other"/>
    <m/>
    <s v="00331000030Oqt1AAC"/>
    <m/>
    <m/>
    <s v="0055A000008iLoOQAU"/>
    <b v="0"/>
    <d v="2018-10-09T14:26:16"/>
    <m/>
    <b v="0"/>
    <m/>
    <m/>
    <b v="0"/>
    <d v="2018-04-01T00:00:00"/>
    <n v="4"/>
    <n v="2018"/>
    <s v="Omitted"/>
    <s v="Omitted"/>
    <b v="0"/>
    <b v="0"/>
    <m/>
    <b v="1"/>
    <b v="0"/>
    <b v="0"/>
    <x v="26"/>
    <b v="0"/>
    <m/>
    <x v="0"/>
    <m/>
    <s v="0055A00000BclF5QAJ"/>
    <d v="2021-04-10T23:01:03"/>
    <m/>
    <d v="2018-11-27T20:31:07"/>
    <m/>
    <m/>
    <b v="0"/>
    <m/>
    <m/>
    <s v="Trade Show"/>
    <m/>
    <m/>
    <m/>
    <m/>
    <m/>
    <x v="2462"/>
    <x v="0"/>
    <b v="0"/>
    <s v="Yun Wang - Won Contact"/>
    <m/>
    <m/>
    <s v="0055A000008iLoOQAU"/>
    <s v="01s31000003qafeAAA"/>
    <m/>
    <m/>
    <m/>
    <s v="Consumables"/>
    <s v="ZipChip"/>
    <m/>
    <m/>
    <s v="0125A000001ESVfQAO"/>
    <b v="0"/>
    <m/>
    <b v="0"/>
    <m/>
    <m/>
    <x v="0"/>
    <b v="0"/>
    <d v="2021-06-29T20:34:54"/>
    <m/>
    <m/>
    <b v="0"/>
    <x v="0"/>
    <m/>
    <m/>
    <n v="5250"/>
    <m/>
    <x v="2"/>
    <n v="0"/>
    <n v="0"/>
  </r>
  <r>
    <s v="0013100001fqvwqAAA"/>
    <b v="0"/>
    <m/>
    <b v="0"/>
    <m/>
    <m/>
    <m/>
    <x v="15"/>
    <b v="1"/>
    <s v="Other"/>
    <m/>
    <s v="00331000031nAL9AAM"/>
    <m/>
    <m/>
    <s v="0055A000008iLoJQAU"/>
    <b v="0"/>
    <d v="2018-11-13T19:21:10"/>
    <m/>
    <b v="0"/>
    <m/>
    <m/>
    <b v="0"/>
    <d v="2018-04-01T00:00:00"/>
    <n v="4"/>
    <n v="2018"/>
    <s v="Omitted"/>
    <s v="Omitted"/>
    <b v="0"/>
    <b v="0"/>
    <m/>
    <b v="1"/>
    <b v="0"/>
    <b v="0"/>
    <x v="26"/>
    <b v="0"/>
    <m/>
    <x v="0"/>
    <m/>
    <s v="0055A00000BclF5QAJ"/>
    <d v="2021-04-10T23:01:03"/>
    <m/>
    <d v="2019-02-05T17:12:43"/>
    <m/>
    <m/>
    <b v="0"/>
    <m/>
    <m/>
    <s v="Other"/>
    <m/>
    <m/>
    <m/>
    <m/>
    <m/>
    <x v="2463"/>
    <x v="0"/>
    <b v="0"/>
    <s v="No purchase in 2018.  Will regenerate quote with 2019 pricing."/>
    <m/>
    <m/>
    <s v="0055A000008iLoJQAU"/>
    <s v="01s31000003qafeAAA"/>
    <m/>
    <m/>
    <m/>
    <s v="Consumables"/>
    <s v="ZipChip"/>
    <m/>
    <m/>
    <s v="0125A000001ESVfQAO"/>
    <b v="0"/>
    <m/>
    <b v="0"/>
    <m/>
    <m/>
    <x v="0"/>
    <b v="0"/>
    <d v="2021-06-29T20:34:54"/>
    <m/>
    <m/>
    <b v="0"/>
    <x v="0"/>
    <m/>
    <m/>
    <n v="12000"/>
    <m/>
    <x v="2"/>
    <n v="0"/>
    <n v="0"/>
  </r>
  <r>
    <s v="0013100001jbToDAAU"/>
    <b v="0"/>
    <m/>
    <b v="0"/>
    <s v="7015A000001qSjGQAU"/>
    <m/>
    <m/>
    <x v="449"/>
    <b v="1"/>
    <s v="Other"/>
    <m/>
    <s v="0035A00003RZYt6QAH"/>
    <m/>
    <m/>
    <s v="0055A000008iLoOQAU"/>
    <b v="0"/>
    <d v="2019-07-22T15:38:00"/>
    <m/>
    <b v="0"/>
    <m/>
    <m/>
    <b v="0"/>
    <d v="2019-04-01T00:00:00"/>
    <n v="4"/>
    <n v="2019"/>
    <s v="Omitted"/>
    <s v="Omitted"/>
    <b v="0"/>
    <b v="0"/>
    <m/>
    <b v="1"/>
    <b v="0"/>
    <b v="0"/>
    <x v="26"/>
    <b v="0"/>
    <m/>
    <x v="0"/>
    <m/>
    <s v="0055A00000BclF5QAJ"/>
    <d v="2021-04-11T20:28:47"/>
    <m/>
    <d v="2019-10-22T19:02:32"/>
    <m/>
    <m/>
    <b v="0"/>
    <m/>
    <m/>
    <s v="Website"/>
    <m/>
    <m/>
    <m/>
    <m/>
    <m/>
    <x v="2464"/>
    <x v="0"/>
    <b v="0"/>
    <m/>
    <m/>
    <m/>
    <s v="0055A000008iLoOQAU"/>
    <s v="01s5A000004PkYeQAK"/>
    <m/>
    <m/>
    <s v="0035A00003RZYt6QAH"/>
    <s v="Consumables"/>
    <s v="ZipChip"/>
    <m/>
    <m/>
    <s v="0125A000001ESVfQAO"/>
    <b v="0"/>
    <m/>
    <b v="0"/>
    <m/>
    <m/>
    <x v="0"/>
    <b v="0"/>
    <d v="2021-06-29T20:34:54"/>
    <m/>
    <m/>
    <b v="0"/>
    <x v="0"/>
    <m/>
    <m/>
    <n v="320"/>
    <m/>
    <x v="2"/>
    <n v="0"/>
    <n v="0"/>
  </r>
  <r>
    <s v="0013100001gZda5AAC"/>
    <b v="0"/>
    <m/>
    <b v="0"/>
    <m/>
    <m/>
    <m/>
    <x v="31"/>
    <b v="1"/>
    <s v="Other"/>
    <m/>
    <m/>
    <m/>
    <m/>
    <s v="0055A000008iLoOQAU"/>
    <b v="0"/>
    <d v="2019-03-08T21:09:12"/>
    <m/>
    <b v="0"/>
    <m/>
    <m/>
    <b v="0"/>
    <d v="2019-04-01T00:00:00"/>
    <n v="4"/>
    <n v="2019"/>
    <s v="Omitted"/>
    <s v="Omitted"/>
    <b v="0"/>
    <b v="0"/>
    <m/>
    <b v="1"/>
    <b v="0"/>
    <b v="0"/>
    <x v="15"/>
    <b v="0"/>
    <m/>
    <x v="0"/>
    <m/>
    <s v="0055A00000BclF5QAJ"/>
    <d v="2021-04-11T20:28:47"/>
    <m/>
    <d v="2019-12-12T16:31:48"/>
    <m/>
    <m/>
    <b v="0"/>
    <m/>
    <m/>
    <s v="Website"/>
    <m/>
    <m/>
    <m/>
    <m/>
    <m/>
    <x v="2465"/>
    <x v="0"/>
    <b v="0"/>
    <m/>
    <m/>
    <m/>
    <s v="0055A000008iLoOQAU"/>
    <s v="01s5A000005z9ixQAA"/>
    <m/>
    <m/>
    <s v="0035A00003GocJZQAZ"/>
    <s v="Consumables"/>
    <s v="ZipChip"/>
    <m/>
    <m/>
    <s v="0125A000001ESVfQAO"/>
    <b v="0"/>
    <m/>
    <b v="0"/>
    <m/>
    <m/>
    <x v="0"/>
    <b v="0"/>
    <d v="2021-06-29T20:34:54"/>
    <m/>
    <m/>
    <b v="0"/>
    <x v="0"/>
    <m/>
    <m/>
    <n v="13620"/>
    <m/>
    <x v="2"/>
    <n v="0"/>
    <n v="0"/>
  </r>
  <r>
    <s v="0013100001hn662AAA"/>
    <b v="0"/>
    <m/>
    <b v="0"/>
    <s v="7015A000001OxJmQAK"/>
    <m/>
    <m/>
    <x v="31"/>
    <b v="1"/>
    <s v="Other"/>
    <m/>
    <s v="0035A00003CctSiQAJ"/>
    <m/>
    <m/>
    <s v="0055A000008iLoOQAU"/>
    <b v="0"/>
    <d v="2019-08-22T18:25:38"/>
    <m/>
    <b v="0"/>
    <m/>
    <m/>
    <b v="0"/>
    <d v="2019-04-01T00:00:00"/>
    <n v="4"/>
    <n v="2019"/>
    <s v="Omitted"/>
    <s v="Omitted"/>
    <b v="0"/>
    <b v="0"/>
    <m/>
    <b v="1"/>
    <b v="0"/>
    <b v="0"/>
    <x v="26"/>
    <b v="0"/>
    <m/>
    <x v="0"/>
    <m/>
    <s v="0055A00000BclF5QAJ"/>
    <d v="2021-04-11T20:28:47"/>
    <m/>
    <d v="2019-12-12T20:58:02"/>
    <m/>
    <m/>
    <b v="0"/>
    <m/>
    <m/>
    <s v="Seminar - Internal"/>
    <m/>
    <m/>
    <m/>
    <m/>
    <m/>
    <x v="2466"/>
    <x v="0"/>
    <b v="0"/>
    <m/>
    <m/>
    <m/>
    <s v="0055A000008iLoOQAU"/>
    <s v="01s5A000005z9ixQAA"/>
    <m/>
    <m/>
    <s v="0035A00003CctSiQAJ"/>
    <s v="Consumables"/>
    <s v="ZipChip"/>
    <m/>
    <m/>
    <s v="0125A000001ESVfQAO"/>
    <b v="0"/>
    <m/>
    <b v="0"/>
    <m/>
    <m/>
    <x v="0"/>
    <b v="0"/>
    <d v="2021-06-29T20:34:54"/>
    <m/>
    <m/>
    <b v="0"/>
    <x v="0"/>
    <m/>
    <m/>
    <n v="23610"/>
    <m/>
    <x v="2"/>
    <n v="0"/>
    <n v="0"/>
  </r>
  <r>
    <s v="0015A000021PcVpQAK"/>
    <b v="0"/>
    <m/>
    <b v="0"/>
    <s v="7015A000001P3SVQA0"/>
    <m/>
    <m/>
    <x v="31"/>
    <b v="1"/>
    <s v="Other"/>
    <m/>
    <s v="0035A00003IP6ZsQAL"/>
    <m/>
    <m/>
    <s v="0055A000008zqzaQAA"/>
    <b v="0"/>
    <d v="2019-12-07T02:00:12"/>
    <m/>
    <b v="0"/>
    <m/>
    <m/>
    <b v="0"/>
    <d v="2019-04-01T00:00:00"/>
    <n v="4"/>
    <n v="2019"/>
    <s v="Omitted"/>
    <s v="Omitted"/>
    <b v="0"/>
    <b v="0"/>
    <m/>
    <b v="1"/>
    <b v="0"/>
    <b v="0"/>
    <x v="15"/>
    <b v="0"/>
    <m/>
    <x v="0"/>
    <d v="2020-04-01T00:00:00"/>
    <s v="0055A00000BclF5QAJ"/>
    <d v="2021-04-11T20:28:47"/>
    <m/>
    <d v="2020-04-01T17:34:56"/>
    <m/>
    <m/>
    <b v="0"/>
    <m/>
    <m/>
    <s v="Trade Show"/>
    <m/>
    <m/>
    <m/>
    <m/>
    <m/>
    <x v="2467"/>
    <x v="0"/>
    <b v="0"/>
    <m/>
    <m/>
    <m/>
    <s v="0055A000009GjocQAC"/>
    <s v="01s5A000005z9ixQAA"/>
    <m/>
    <m/>
    <s v="0035A00003IP6ZsQAL"/>
    <s v="Consumables"/>
    <s v="ZipChip"/>
    <m/>
    <m/>
    <s v="0125A000001ESVfQAO"/>
    <b v="0"/>
    <m/>
    <b v="0"/>
    <m/>
    <m/>
    <x v="0"/>
    <b v="0"/>
    <d v="2021-06-29T20:34:55"/>
    <m/>
    <m/>
    <b v="0"/>
    <x v="0"/>
    <m/>
    <m/>
    <n v="6490"/>
    <m/>
    <x v="2"/>
    <n v="0"/>
    <n v="0"/>
  </r>
  <r>
    <s v="0015A00002GmI1PQAV"/>
    <b v="0"/>
    <m/>
    <b v="0"/>
    <s v="7015A000001zN1VQAU"/>
    <m/>
    <m/>
    <x v="39"/>
    <b v="1"/>
    <s v="Other"/>
    <m/>
    <s v="0035A00003kgIUaQAM"/>
    <m/>
    <m/>
    <s v="0055A000008iLoOQAU"/>
    <b v="0"/>
    <d v="2020-12-08T19:54:34"/>
    <m/>
    <b v="0"/>
    <m/>
    <m/>
    <b v="0"/>
    <d v="2020-04-01T00:00:00"/>
    <n v="4"/>
    <n v="2020"/>
    <s v="Omitted"/>
    <s v="Omitted"/>
    <b v="0"/>
    <b v="0"/>
    <m/>
    <b v="1"/>
    <b v="0"/>
    <b v="0"/>
    <x v="15"/>
    <b v="0"/>
    <m/>
    <x v="0"/>
    <m/>
    <s v="0055A00000BclF5QAJ"/>
    <d v="2021-04-11T20:28:47"/>
    <m/>
    <d v="2020-12-31T19:05:44"/>
    <m/>
    <m/>
    <b v="0"/>
    <m/>
    <m/>
    <s v="Trade Show"/>
    <m/>
    <m/>
    <m/>
    <m/>
    <m/>
    <x v="2468"/>
    <x v="0"/>
    <b v="0"/>
    <m/>
    <m/>
    <m/>
    <s v="0055A000008iLoOQAU"/>
    <s v="01s5A000005x0sjQAA"/>
    <m/>
    <m/>
    <s v="0035A00003kgIUaQAM"/>
    <s v="Consumables"/>
    <s v="ZipChip"/>
    <m/>
    <m/>
    <s v="0125A000001ESVfQAO"/>
    <b v="0"/>
    <m/>
    <b v="0"/>
    <m/>
    <m/>
    <x v="0"/>
    <b v="0"/>
    <d v="2021-06-29T20:34:55"/>
    <m/>
    <m/>
    <b v="0"/>
    <x v="0"/>
    <m/>
    <m/>
    <n v="36855"/>
    <m/>
    <x v="2"/>
    <n v="0"/>
    <n v="0"/>
  </r>
  <r>
    <s v="0013100001jbBzlAAE"/>
    <b v="0"/>
    <m/>
    <b v="0"/>
    <s v="7015A000001zKrqQAE"/>
    <m/>
    <m/>
    <x v="450"/>
    <b v="1"/>
    <s v="Other"/>
    <m/>
    <s v="00331000030OryMAAS"/>
    <m/>
    <m/>
    <s v="0055A000008iLoOQAU"/>
    <b v="0"/>
    <d v="2020-10-07T21:52:57"/>
    <m/>
    <b v="0"/>
    <m/>
    <m/>
    <b v="0"/>
    <d v="2020-04-01T00:00:00"/>
    <n v="4"/>
    <n v="2020"/>
    <s v="Omitted"/>
    <s v="Omitted"/>
    <b v="0"/>
    <b v="0"/>
    <m/>
    <b v="1"/>
    <b v="0"/>
    <b v="0"/>
    <x v="15"/>
    <b v="0"/>
    <m/>
    <x v="0"/>
    <d v="2020-10-07T00:00:00"/>
    <s v="0055A00000BclF5QAJ"/>
    <d v="2021-04-10T23:01:03"/>
    <m/>
    <d v="2020-10-15T14:21:13"/>
    <m/>
    <m/>
    <b v="0"/>
    <m/>
    <m/>
    <s v="Trade Show"/>
    <m/>
    <m/>
    <m/>
    <m/>
    <m/>
    <x v="2469"/>
    <x v="0"/>
    <b v="0"/>
    <s v="Not an opp - wrong account"/>
    <m/>
    <m/>
    <s v="0055A000008iLoOQAU"/>
    <s v="01s5A000005x0sjQAA"/>
    <m/>
    <m/>
    <s v="00331000030OryMAAS"/>
    <s v="Consumables"/>
    <s v="ZipChip"/>
    <m/>
    <m/>
    <s v="0125A000001ESVfQAO"/>
    <b v="0"/>
    <m/>
    <b v="0"/>
    <m/>
    <m/>
    <x v="0"/>
    <b v="0"/>
    <d v="2021-06-29T20:34:55"/>
    <m/>
    <m/>
    <b v="0"/>
    <x v="0"/>
    <m/>
    <m/>
    <n v="4045"/>
    <m/>
    <x v="2"/>
    <n v="0"/>
    <n v="0"/>
  </r>
  <r>
    <s v="0015A00002B9GgZQAV"/>
    <b v="0"/>
    <m/>
    <b v="0"/>
    <m/>
    <m/>
    <m/>
    <x v="44"/>
    <b v="1"/>
    <s v="Other"/>
    <m/>
    <m/>
    <m/>
    <m/>
    <s v="0055A000008iLoOQAU"/>
    <b v="0"/>
    <d v="2020-04-21T23:25:28"/>
    <m/>
    <b v="0"/>
    <m/>
    <m/>
    <b v="0"/>
    <d v="2020-04-01T00:00:00"/>
    <n v="4"/>
    <n v="2020"/>
    <s v="Omitted"/>
    <s v="Omitted"/>
    <b v="0"/>
    <b v="0"/>
    <m/>
    <b v="1"/>
    <b v="0"/>
    <b v="0"/>
    <x v="26"/>
    <b v="0"/>
    <m/>
    <x v="0"/>
    <d v="2020-05-18T00:00:00"/>
    <s v="0055A00000BclF5QAJ"/>
    <d v="2021-04-11T20:28:47"/>
    <m/>
    <d v="2021-02-12T00:50:17"/>
    <m/>
    <m/>
    <b v="0"/>
    <m/>
    <m/>
    <s v="Referral"/>
    <m/>
    <m/>
    <m/>
    <m/>
    <m/>
    <x v="2470"/>
    <x v="0"/>
    <b v="0"/>
    <m/>
    <m/>
    <m/>
    <s v="0055A000008iLoOQAU"/>
    <s v="01s5A000005x0vsQAA"/>
    <m/>
    <m/>
    <s v="0035A00003TVcfxQAD"/>
    <s v="Consumables"/>
    <s v="ZipChip"/>
    <m/>
    <m/>
    <s v="0125A000001ESVfQAO"/>
    <b v="0"/>
    <m/>
    <b v="0"/>
    <m/>
    <m/>
    <x v="0"/>
    <b v="0"/>
    <d v="2021-06-29T20:34:55"/>
    <m/>
    <m/>
    <b v="0"/>
    <x v="0"/>
    <m/>
    <m/>
    <n v="9945"/>
    <m/>
    <x v="2"/>
    <n v="0"/>
    <n v="0"/>
  </r>
  <r>
    <s v="0013100001jbqf4AAA"/>
    <b v="0"/>
    <m/>
    <b v="0"/>
    <s v="7015A000001Or0bQAC"/>
    <m/>
    <m/>
    <x v="15"/>
    <b v="1"/>
    <s v="Other"/>
    <m/>
    <s v="00331000030xEnPAAU"/>
    <m/>
    <m/>
    <s v="0055A000008iLoJQAU"/>
    <b v="0"/>
    <d v="2018-10-15T18:17:49"/>
    <m/>
    <b v="0"/>
    <m/>
    <m/>
    <b v="0"/>
    <d v="2018-04-01T00:00:00"/>
    <n v="4"/>
    <n v="2018"/>
    <s v="Omitted"/>
    <s v="Omitted"/>
    <b v="0"/>
    <b v="0"/>
    <m/>
    <b v="1"/>
    <b v="0"/>
    <b v="0"/>
    <x v="15"/>
    <b v="0"/>
    <m/>
    <x v="0"/>
    <m/>
    <s v="0055A00000BclF5QAJ"/>
    <d v="2021-04-10T23:01:03"/>
    <m/>
    <d v="2019-01-15T15:46:45"/>
    <m/>
    <m/>
    <b v="0"/>
    <m/>
    <m/>
    <s v="Trade Show"/>
    <m/>
    <m/>
    <m/>
    <m/>
    <m/>
    <x v="2471"/>
    <x v="0"/>
    <b v="0"/>
    <s v="There is interest from Jun on the ZipChip but he has been struggling to identify a project which can justify the purchase."/>
    <m/>
    <m/>
    <s v="0055A000008iLoJQAU"/>
    <s v="01s31000003qafeAAA"/>
    <s v="Biotherapeutics"/>
    <m/>
    <m/>
    <s v="Consumables"/>
    <s v="ZipChip"/>
    <m/>
    <m/>
    <s v="0125A000001ESVfQAO"/>
    <b v="0"/>
    <m/>
    <b v="0"/>
    <m/>
    <m/>
    <x v="0"/>
    <b v="0"/>
    <d v="2021-06-29T20:34:54"/>
    <m/>
    <m/>
    <b v="0"/>
    <x v="0"/>
    <m/>
    <m/>
    <n v="12650"/>
    <m/>
    <x v="2"/>
    <n v="0"/>
    <n v="0"/>
  </r>
  <r>
    <s v="0013100001p4MPyAAM"/>
    <b v="0"/>
    <m/>
    <b v="0"/>
    <m/>
    <m/>
    <m/>
    <x v="39"/>
    <b v="1"/>
    <s v="Duplicate opportunity"/>
    <m/>
    <m/>
    <m/>
    <m/>
    <s v="0055A000008iLoJQAU"/>
    <b v="0"/>
    <d v="2020-02-07T18:43:40"/>
    <m/>
    <b v="0"/>
    <m/>
    <m/>
    <b v="0"/>
    <d v="2020-04-01T00:00:00"/>
    <n v="4"/>
    <n v="2020"/>
    <s v="Omitted"/>
    <s v="Omitted"/>
    <b v="0"/>
    <b v="0"/>
    <m/>
    <b v="1"/>
    <b v="0"/>
    <b v="0"/>
    <x v="17"/>
    <b v="0"/>
    <s v="Auto-Classic"/>
    <x v="0"/>
    <d v="2020-06-16T00:00:00"/>
    <s v="0055A00000BclF5QAJ"/>
    <d v="2021-04-11T19:52:07"/>
    <m/>
    <d v="2021-02-12T01:07:26"/>
    <m/>
    <m/>
    <b v="0"/>
    <m/>
    <m/>
    <s v="Inside Sales"/>
    <m/>
    <m/>
    <s v="Thermo"/>
    <s v="Other (text field)"/>
    <m/>
    <x v="2472"/>
    <x v="0"/>
    <b v="0"/>
    <m/>
    <s v="Standard QE"/>
    <m/>
    <s v="0055A000008iLoOQAU"/>
    <s v="01s5A000005x0vsQAA"/>
    <s v="Metabolomics"/>
    <m/>
    <s v="0035A00003PHmTyQAL"/>
    <s v="Consumables"/>
    <s v="ZipChip"/>
    <m/>
    <m/>
    <s v="0125A000001ESVfQAO"/>
    <b v="0"/>
    <m/>
    <b v="0"/>
    <m/>
    <m/>
    <x v="0"/>
    <b v="0"/>
    <d v="2021-06-29T20:34:55"/>
    <m/>
    <m/>
    <b v="0"/>
    <x v="0"/>
    <m/>
    <m/>
    <n v="15300"/>
    <m/>
    <x v="2"/>
    <n v="0"/>
    <n v="0"/>
  </r>
  <r>
    <s v="0013100001gbb7YAAQ"/>
    <b v="0"/>
    <m/>
    <b v="0"/>
    <m/>
    <m/>
    <m/>
    <x v="31"/>
    <b v="1"/>
    <s v="Duplicate opportunity"/>
    <m/>
    <s v="0035A00003YdqIVQAZ"/>
    <m/>
    <m/>
    <s v="0055A000008iLoOQAU"/>
    <b v="0"/>
    <d v="2019-09-19T15:57:09"/>
    <m/>
    <b v="0"/>
    <m/>
    <m/>
    <b v="0"/>
    <d v="2019-04-01T00:00:00"/>
    <n v="4"/>
    <n v="2019"/>
    <s v="Omitted"/>
    <s v="Omitted"/>
    <b v="0"/>
    <b v="0"/>
    <m/>
    <b v="1"/>
    <b v="0"/>
    <b v="0"/>
    <x v="26"/>
    <b v="0"/>
    <m/>
    <x v="0"/>
    <m/>
    <s v="0055A00000BclF5QAJ"/>
    <d v="2021-04-10T23:01:03"/>
    <m/>
    <d v="2019-11-05T18:11:51"/>
    <m/>
    <m/>
    <b v="0"/>
    <m/>
    <m/>
    <s v="Website"/>
    <m/>
    <m/>
    <m/>
    <m/>
    <m/>
    <x v="2473"/>
    <x v="0"/>
    <b v="0"/>
    <m/>
    <m/>
    <m/>
    <s v="0055A000008iLoOQAU"/>
    <s v="01s5A000005z9ixQAA"/>
    <m/>
    <m/>
    <s v="0035A00003YdqIVQAZ"/>
    <s v="Service"/>
    <s v="ZipChip"/>
    <m/>
    <m/>
    <s v="0125A000001ESVfQAO"/>
    <b v="0"/>
    <m/>
    <b v="0"/>
    <m/>
    <m/>
    <x v="0"/>
    <b v="0"/>
    <d v="2021-06-29T20:34:54"/>
    <m/>
    <m/>
    <b v="0"/>
    <x v="0"/>
    <m/>
    <m/>
    <n v="8950"/>
    <m/>
    <x v="2"/>
    <n v="0"/>
    <n v="0"/>
  </r>
  <r>
    <s v="0015A00001taTGPQA2"/>
    <b v="0"/>
    <m/>
    <b v="0"/>
    <m/>
    <m/>
    <m/>
    <x v="110"/>
    <b v="1"/>
    <s v="Duplicate opportunity"/>
    <m/>
    <s v="0035A00003TS3TCQA1"/>
    <m/>
    <m/>
    <s v="0055A000008iLoOQAU"/>
    <b v="0"/>
    <d v="2020-08-26T20:54:45"/>
    <m/>
    <b v="0"/>
    <m/>
    <m/>
    <b v="0"/>
    <d v="2020-04-01T00:00:00"/>
    <n v="4"/>
    <n v="2020"/>
    <s v="Omitted"/>
    <s v="Omitted"/>
    <b v="0"/>
    <b v="0"/>
    <m/>
    <b v="1"/>
    <b v="0"/>
    <b v="0"/>
    <x v="15"/>
    <b v="0"/>
    <m/>
    <x v="0"/>
    <d v="2020-09-02T00:00:00"/>
    <s v="0055A00000BclF5QAJ"/>
    <d v="2021-04-10T23:01:03"/>
    <m/>
    <d v="2020-12-02T16:12:55"/>
    <m/>
    <m/>
    <b v="0"/>
    <m/>
    <m/>
    <s v="Trade Show"/>
    <m/>
    <m/>
    <m/>
    <m/>
    <m/>
    <x v="2474"/>
    <x v="0"/>
    <b v="0"/>
    <m/>
    <m/>
    <m/>
    <s v="0055A000008iLoOQAU"/>
    <s v="01s5A000005x0sjQAA"/>
    <m/>
    <m/>
    <s v="0035A00003TS3TCQA1"/>
    <s v="Service"/>
    <s v="ZipChip"/>
    <m/>
    <m/>
    <s v="0125A000001ESVfQAO"/>
    <b v="0"/>
    <m/>
    <b v="0"/>
    <m/>
    <m/>
    <x v="0"/>
    <b v="0"/>
    <d v="2021-06-29T20:34:55"/>
    <m/>
    <m/>
    <b v="0"/>
    <x v="0"/>
    <m/>
    <m/>
    <n v="8950"/>
    <m/>
    <x v="2"/>
    <n v="0"/>
    <n v="0"/>
  </r>
  <r>
    <s v="0015A000028lvnaQAA"/>
    <b v="0"/>
    <m/>
    <b v="0"/>
    <m/>
    <m/>
    <m/>
    <x v="451"/>
    <b v="1"/>
    <s v="Duplicate opportunity"/>
    <m/>
    <s v="0035A00003Wot0wQAB"/>
    <m/>
    <m/>
    <s v="0055A000008iLoOQAU"/>
    <b v="0"/>
    <d v="2020-09-23T14:27:28"/>
    <m/>
    <b v="0"/>
    <m/>
    <m/>
    <b v="0"/>
    <d v="2020-04-01T00:00:00"/>
    <n v="4"/>
    <n v="2020"/>
    <s v="Omitted"/>
    <s v="Omitted"/>
    <b v="0"/>
    <b v="0"/>
    <m/>
    <b v="1"/>
    <b v="0"/>
    <b v="0"/>
    <x v="26"/>
    <b v="0"/>
    <m/>
    <x v="0"/>
    <m/>
    <s v="0055A00000BclF5QAJ"/>
    <d v="2021-04-11T20:07:09"/>
    <m/>
    <d v="2020-09-23T21:10:29"/>
    <m/>
    <m/>
    <b v="0"/>
    <m/>
    <m/>
    <s v="Field Sales"/>
    <m/>
    <m/>
    <m/>
    <m/>
    <m/>
    <x v="2475"/>
    <x v="0"/>
    <b v="0"/>
    <m/>
    <m/>
    <m/>
    <s v="0055A000008iLoOQAU"/>
    <s v="01s5A000005x0vsQAA"/>
    <m/>
    <m/>
    <s v="0035A00003Wot0wQAB"/>
    <s v="Service"/>
    <s v="ZipChip"/>
    <m/>
    <m/>
    <s v="0125A000001ESVfQAO"/>
    <b v="0"/>
    <m/>
    <b v="0"/>
    <m/>
    <m/>
    <x v="0"/>
    <b v="0"/>
    <d v="2021-06-29T20:34:55"/>
    <m/>
    <m/>
    <b v="0"/>
    <x v="0"/>
    <m/>
    <m/>
    <n v="8000"/>
    <m/>
    <x v="2"/>
    <n v="0"/>
    <n v="0"/>
  </r>
  <r>
    <s v="0013100001mwsqbAAA"/>
    <b v="0"/>
    <m/>
    <b v="0"/>
    <m/>
    <m/>
    <m/>
    <x v="75"/>
    <b v="1"/>
    <s v="Non Responsive"/>
    <m/>
    <s v="00331000034nCIZAA2"/>
    <m/>
    <m/>
    <s v="00531000008FRNUAA4"/>
    <b v="0"/>
    <d v="2017-12-11T18:06:12"/>
    <m/>
    <b v="0"/>
    <m/>
    <m/>
    <b v="0"/>
    <d v="2017-04-01T00:00:00"/>
    <n v="4"/>
    <n v="2017"/>
    <s v="Omitted"/>
    <s v="Omitted"/>
    <b v="0"/>
    <b v="0"/>
    <m/>
    <b v="1"/>
    <b v="0"/>
    <b v="0"/>
    <x v="15"/>
    <b v="0"/>
    <m/>
    <x v="0"/>
    <m/>
    <s v="0055A00000BclF5QAJ"/>
    <d v="2021-04-11T20:03:09"/>
    <m/>
    <d v="2019-06-02T12:18:44"/>
    <m/>
    <m/>
    <b v="0"/>
    <m/>
    <s v="Biotherapeutics"/>
    <s v="Other"/>
    <m/>
    <m/>
    <m/>
    <m/>
    <m/>
    <x v="2476"/>
    <x v="0"/>
    <b v="0"/>
    <m/>
    <m/>
    <m/>
    <s v="0055A000009GjocQAC"/>
    <s v="01s31000003qafeAAA"/>
    <s v="Biotherapeutics"/>
    <m/>
    <s v="00331000034nCIZAA2"/>
    <s v="Service"/>
    <s v="ZipChip"/>
    <m/>
    <m/>
    <s v="0125A000001ESVfQAO"/>
    <b v="0"/>
    <m/>
    <b v="0"/>
    <m/>
    <m/>
    <x v="0"/>
    <b v="0"/>
    <d v="2021-06-29T20:34:54"/>
    <m/>
    <m/>
    <b v="0"/>
    <x v="0"/>
    <m/>
    <m/>
    <n v="10000"/>
    <m/>
    <x v="2"/>
    <n v="0"/>
    <n v="0"/>
  </r>
  <r>
    <s v="0013100001gZda5AAC"/>
    <b v="0"/>
    <m/>
    <b v="0"/>
    <m/>
    <m/>
    <m/>
    <x v="31"/>
    <b v="1"/>
    <s v="Non Responsive"/>
    <m/>
    <s v="0035A00003VxtUGQAZ"/>
    <m/>
    <m/>
    <s v="0055A000009sZg0QAE"/>
    <b v="0"/>
    <d v="2019-12-03T23:43:12"/>
    <m/>
    <b v="0"/>
    <m/>
    <m/>
    <b v="0"/>
    <d v="2019-04-01T00:00:00"/>
    <n v="4"/>
    <n v="2019"/>
    <s v="Omitted"/>
    <s v="Omitted"/>
    <b v="0"/>
    <b v="0"/>
    <m/>
    <b v="1"/>
    <b v="0"/>
    <b v="0"/>
    <x v="26"/>
    <b v="0"/>
    <m/>
    <x v="0"/>
    <m/>
    <s v="0055A00000BclF5QAJ"/>
    <d v="2021-04-10T23:01:03"/>
    <m/>
    <d v="2020-12-01T21:33:49"/>
    <m/>
    <m/>
    <b v="0"/>
    <m/>
    <m/>
    <s v="Sales Seminar"/>
    <m/>
    <m/>
    <m/>
    <m/>
    <m/>
    <x v="2477"/>
    <x v="0"/>
    <b v="0"/>
    <m/>
    <m/>
    <m/>
    <s v="0055A000008iLoOQAU"/>
    <s v="01s5A000005z9ixQAA"/>
    <m/>
    <m/>
    <s v="0035A00003VxtUGQAZ"/>
    <s v="Service"/>
    <s v="ZipChip"/>
    <m/>
    <m/>
    <s v="0125A000001ESVfQAO"/>
    <b v="0"/>
    <m/>
    <b v="0"/>
    <m/>
    <m/>
    <x v="0"/>
    <b v="0"/>
    <d v="2021-06-29T20:34:55"/>
    <m/>
    <m/>
    <b v="0"/>
    <x v="0"/>
    <m/>
    <m/>
    <n v="8950"/>
    <m/>
    <x v="2"/>
    <n v="0"/>
    <n v="0"/>
  </r>
  <r>
    <s v="0013100001fr79BAAQ"/>
    <b v="0"/>
    <m/>
    <b v="0"/>
    <s v="70131000001YBOMAA4"/>
    <m/>
    <m/>
    <x v="452"/>
    <b v="1"/>
    <s v="Non Responsive"/>
    <m/>
    <s v="00331000030OrKgAAK"/>
    <m/>
    <m/>
    <s v="0055A000008iLoOQAU"/>
    <b v="0"/>
    <d v="2019-12-09T15:12:16"/>
    <m/>
    <b v="0"/>
    <m/>
    <m/>
    <b v="0"/>
    <d v="2019-04-01T00:00:00"/>
    <n v="4"/>
    <n v="2019"/>
    <s v="Omitted"/>
    <s v="Omitted"/>
    <b v="0"/>
    <b v="0"/>
    <m/>
    <b v="1"/>
    <b v="0"/>
    <b v="0"/>
    <x v="26"/>
    <b v="0"/>
    <m/>
    <x v="0"/>
    <m/>
    <s v="0055A00000BclF5QAJ"/>
    <d v="2021-04-10T23:01:03"/>
    <m/>
    <d v="2020-01-27T14:35:48"/>
    <m/>
    <m/>
    <b v="0"/>
    <m/>
    <m/>
    <s v="Trade Show"/>
    <m/>
    <m/>
    <m/>
    <m/>
    <m/>
    <x v="2478"/>
    <x v="0"/>
    <b v="0"/>
    <m/>
    <m/>
    <m/>
    <s v="0055A000008iLoOQAU"/>
    <s v="01s5A000005z9ixQAA"/>
    <m/>
    <m/>
    <s v="00331000030OrKgAAK"/>
    <s v="Service"/>
    <s v="ZipChip"/>
    <m/>
    <m/>
    <s v="0125A000001ESVfQAO"/>
    <b v="0"/>
    <m/>
    <b v="0"/>
    <m/>
    <m/>
    <x v="0"/>
    <b v="0"/>
    <d v="2021-06-29T20:34:55"/>
    <m/>
    <m/>
    <b v="0"/>
    <x v="0"/>
    <m/>
    <m/>
    <n v="8950"/>
    <m/>
    <x v="2"/>
    <n v="0"/>
    <n v="0"/>
  </r>
  <r>
    <s v="0013100001gYA7VAAW"/>
    <b v="0"/>
    <m/>
    <b v="0"/>
    <s v="7015A000001zMbNQAU"/>
    <m/>
    <m/>
    <x v="44"/>
    <b v="1"/>
    <s v="Non Responsive"/>
    <m/>
    <m/>
    <m/>
    <m/>
    <s v="0055A000008iLoOQAU"/>
    <b v="0"/>
    <d v="2020-08-27T17:17:45"/>
    <m/>
    <b v="0"/>
    <m/>
    <m/>
    <b v="0"/>
    <d v="2020-04-01T00:00:00"/>
    <n v="4"/>
    <n v="2020"/>
    <s v="Omitted"/>
    <s v="Omitted"/>
    <b v="0"/>
    <b v="0"/>
    <m/>
    <b v="1"/>
    <b v="0"/>
    <b v="0"/>
    <x v="25"/>
    <b v="0"/>
    <m/>
    <x v="0"/>
    <d v="2020-12-02T00:00:00"/>
    <s v="0055A00000BclF5QAJ"/>
    <d v="2021-04-10T23:01:03"/>
    <m/>
    <d v="2021-02-12T00:54:04"/>
    <m/>
    <m/>
    <b v="0"/>
    <m/>
    <m/>
    <s v="Referral"/>
    <m/>
    <m/>
    <m/>
    <m/>
    <m/>
    <x v="2479"/>
    <x v="0"/>
    <b v="0"/>
    <m/>
    <m/>
    <m/>
    <s v="0055A000008iLoOQAU"/>
    <s v="01s5A000005x0sjQAA"/>
    <m/>
    <m/>
    <s v="0033100002xR8XsAAK"/>
    <s v="Service"/>
    <s v="ZipChip"/>
    <m/>
    <m/>
    <s v="0125A000001ESVfQAO"/>
    <b v="0"/>
    <m/>
    <b v="0"/>
    <m/>
    <m/>
    <x v="0"/>
    <b v="0"/>
    <d v="2021-06-29T20:34:55"/>
    <m/>
    <m/>
    <b v="0"/>
    <x v="0"/>
    <m/>
    <m/>
    <n v="8950"/>
    <m/>
    <x v="2"/>
    <n v="0"/>
    <n v="0"/>
  </r>
  <r>
    <s v="0013100001gYA7VAAW"/>
    <b v="0"/>
    <m/>
    <b v="0"/>
    <s v="7015A000001zMbNQAU"/>
    <m/>
    <m/>
    <x v="44"/>
    <b v="1"/>
    <s v="Non Responsive"/>
    <m/>
    <s v="0035A00003VxpF4QAJ"/>
    <m/>
    <m/>
    <s v="0055A000008iLoOQAU"/>
    <b v="0"/>
    <d v="2020-08-27T17:32:03"/>
    <m/>
    <b v="0"/>
    <m/>
    <m/>
    <b v="0"/>
    <d v="2020-04-01T00:00:00"/>
    <n v="4"/>
    <n v="2020"/>
    <s v="Omitted"/>
    <s v="Omitted"/>
    <b v="0"/>
    <b v="0"/>
    <m/>
    <b v="1"/>
    <b v="0"/>
    <b v="0"/>
    <x v="26"/>
    <b v="0"/>
    <m/>
    <x v="0"/>
    <d v="2020-12-02T00:00:00"/>
    <s v="0055A00000BclF5QAJ"/>
    <d v="2021-04-10T23:01:03"/>
    <m/>
    <d v="2021-02-12T00:54:28"/>
    <m/>
    <m/>
    <b v="0"/>
    <m/>
    <m/>
    <s v="Website"/>
    <m/>
    <m/>
    <m/>
    <m/>
    <m/>
    <x v="2480"/>
    <x v="0"/>
    <b v="0"/>
    <m/>
    <m/>
    <m/>
    <s v="0055A000008iLoOQAU"/>
    <s v="01s5A000005x0sjQAA"/>
    <m/>
    <m/>
    <s v="0035A00003VxpF4QAJ"/>
    <s v="Service"/>
    <s v="ZipChip"/>
    <m/>
    <m/>
    <s v="0125A000001ESVfQAO"/>
    <b v="0"/>
    <m/>
    <b v="0"/>
    <m/>
    <m/>
    <x v="0"/>
    <b v="0"/>
    <d v="2021-06-29T20:34:55"/>
    <m/>
    <m/>
    <b v="0"/>
    <x v="0"/>
    <m/>
    <m/>
    <n v="8950"/>
    <m/>
    <x v="2"/>
    <n v="0"/>
    <n v="0"/>
  </r>
  <r>
    <s v="0013100001kbnWUAAY"/>
    <b v="0"/>
    <m/>
    <b v="0"/>
    <s v="7015A000001Or0bQAC"/>
    <m/>
    <m/>
    <x v="15"/>
    <b v="1"/>
    <s v="Other"/>
    <m/>
    <s v="003310000331gUhAAI"/>
    <m/>
    <m/>
    <s v="0055A000008iLoJQAU"/>
    <b v="0"/>
    <d v="2018-11-13T18:00:41"/>
    <m/>
    <b v="0"/>
    <m/>
    <m/>
    <b v="0"/>
    <d v="2018-04-01T00:00:00"/>
    <n v="4"/>
    <n v="2018"/>
    <s v="Omitted"/>
    <s v="Omitted"/>
    <b v="0"/>
    <b v="0"/>
    <m/>
    <b v="1"/>
    <b v="0"/>
    <b v="0"/>
    <x v="26"/>
    <b v="0"/>
    <m/>
    <x v="0"/>
    <m/>
    <s v="0055A00000BclF5QAJ"/>
    <d v="2021-04-11T20:28:47"/>
    <m/>
    <d v="2019-02-05T17:02:39"/>
    <m/>
    <m/>
    <b v="0"/>
    <m/>
    <m/>
    <s v="Sales Seminar"/>
    <m/>
    <m/>
    <m/>
    <m/>
    <m/>
    <x v="2481"/>
    <x v="0"/>
    <b v="0"/>
    <m/>
    <m/>
    <m/>
    <s v="0055A000008iLoJQAU"/>
    <s v="01s31000003qafeAAA"/>
    <m/>
    <m/>
    <m/>
    <s v="Service"/>
    <s v="ZipChip"/>
    <m/>
    <m/>
    <s v="0125A000001ESVfQAO"/>
    <b v="0"/>
    <m/>
    <b v="0"/>
    <m/>
    <m/>
    <x v="0"/>
    <b v="0"/>
    <d v="2021-06-29T20:34:54"/>
    <m/>
    <m/>
    <b v="0"/>
    <x v="0"/>
    <m/>
    <m/>
    <n v="1521.5"/>
    <m/>
    <x v="2"/>
    <n v="0"/>
    <n v="0"/>
  </r>
  <r>
    <s v="0013100001fqvwqAAA"/>
    <b v="0"/>
    <m/>
    <b v="0"/>
    <m/>
    <m/>
    <m/>
    <x v="15"/>
    <b v="1"/>
    <s v="Other"/>
    <m/>
    <s v="00331000031nAL9AAM"/>
    <m/>
    <m/>
    <s v="0055A000008iLoJQAU"/>
    <b v="0"/>
    <d v="2018-11-26T19:05:49"/>
    <m/>
    <b v="0"/>
    <m/>
    <m/>
    <b v="0"/>
    <d v="2018-04-01T00:00:00"/>
    <n v="4"/>
    <n v="2018"/>
    <s v="Omitted"/>
    <s v="Omitted"/>
    <b v="0"/>
    <b v="0"/>
    <m/>
    <b v="1"/>
    <b v="0"/>
    <b v="0"/>
    <x v="26"/>
    <b v="0"/>
    <m/>
    <x v="0"/>
    <m/>
    <s v="0055A00000BclF5QAJ"/>
    <d v="2021-04-11T20:28:47"/>
    <m/>
    <d v="2019-02-05T17:15:58"/>
    <m/>
    <m/>
    <b v="0"/>
    <m/>
    <m/>
    <s v="Inside Sales"/>
    <m/>
    <m/>
    <m/>
    <m/>
    <m/>
    <x v="2482"/>
    <x v="0"/>
    <b v="0"/>
    <m/>
    <m/>
    <m/>
    <s v="0055A000008iLoJQAU"/>
    <s v="01s31000003qafeAAA"/>
    <m/>
    <m/>
    <m/>
    <s v="Service"/>
    <s v="ZipChip"/>
    <m/>
    <m/>
    <s v="0125A000001ESVfQAO"/>
    <b v="0"/>
    <m/>
    <b v="0"/>
    <m/>
    <m/>
    <x v="0"/>
    <b v="0"/>
    <d v="2021-06-29T20:34:54"/>
    <m/>
    <m/>
    <b v="0"/>
    <x v="0"/>
    <m/>
    <m/>
    <n v="8950"/>
    <m/>
    <x v="2"/>
    <n v="0"/>
    <n v="0"/>
  </r>
  <r>
    <s v="0013100001fpKktAAE"/>
    <b v="0"/>
    <m/>
    <b v="0"/>
    <s v="7015A000001ThI4QAK"/>
    <m/>
    <m/>
    <x v="39"/>
    <b v="1"/>
    <s v="Other"/>
    <m/>
    <s v="0035A00003Gn3twQAB"/>
    <m/>
    <m/>
    <s v="0055A000008iLoOQAU"/>
    <b v="0"/>
    <d v="2020-04-09T16:31:21"/>
    <m/>
    <b v="0"/>
    <m/>
    <m/>
    <b v="0"/>
    <d v="2020-04-01T00:00:00"/>
    <n v="4"/>
    <n v="2020"/>
    <s v="Omitted"/>
    <s v="Omitted"/>
    <b v="0"/>
    <b v="0"/>
    <m/>
    <b v="1"/>
    <b v="0"/>
    <b v="0"/>
    <x v="26"/>
    <b v="0"/>
    <m/>
    <x v="0"/>
    <d v="2020-04-09T00:00:00"/>
    <s v="0055A00000BclF5QAJ"/>
    <d v="2021-04-11T20:06:15"/>
    <m/>
    <d v="2020-08-06T21:55:14"/>
    <m/>
    <m/>
    <b v="0"/>
    <m/>
    <m/>
    <s v="Field Sales"/>
    <m/>
    <m/>
    <m/>
    <m/>
    <m/>
    <x v="2483"/>
    <x v="0"/>
    <b v="0"/>
    <s v="Novartis Austria has unit now"/>
    <m/>
    <m/>
    <s v="0055A000008iLoOQAU"/>
    <s v="01s5A000005x0vsQAA"/>
    <m/>
    <m/>
    <s v="0035A00003Gn3twQAB"/>
    <s v="Service"/>
    <s v="ZipChip"/>
    <m/>
    <m/>
    <s v="0125A000001ESVfQAO"/>
    <b v="0"/>
    <m/>
    <b v="0"/>
    <m/>
    <m/>
    <x v="0"/>
    <b v="0"/>
    <d v="2021-06-29T20:34:55"/>
    <m/>
    <m/>
    <b v="0"/>
    <x v="0"/>
    <m/>
    <m/>
    <n v="17995"/>
    <m/>
    <x v="2"/>
    <n v="0"/>
    <n v="0"/>
  </r>
  <r>
    <s v="0013100001kbnWUAAY"/>
    <b v="0"/>
    <m/>
    <b v="0"/>
    <s v="7015A000001Or0bQAC"/>
    <m/>
    <m/>
    <x v="31"/>
    <b v="1"/>
    <s v="Other"/>
    <m/>
    <s v="003310000331gUhAAI"/>
    <m/>
    <m/>
    <s v="0055A000008iLoJQAU"/>
    <b v="0"/>
    <d v="2018-11-13T17:03:53"/>
    <m/>
    <b v="0"/>
    <m/>
    <m/>
    <b v="0"/>
    <d v="2019-04-01T00:00:00"/>
    <n v="4"/>
    <n v="2019"/>
    <s v="Omitted"/>
    <s v="Omitted"/>
    <b v="0"/>
    <b v="0"/>
    <m/>
    <b v="1"/>
    <b v="0"/>
    <b v="0"/>
    <x v="26"/>
    <b v="0"/>
    <s v="Auto-Classic"/>
    <x v="0"/>
    <m/>
    <s v="0055A00000BclF5QAJ"/>
    <d v="2021-04-11T20:28:47"/>
    <m/>
    <d v="2020-01-15T03:25:14"/>
    <m/>
    <m/>
    <b v="0"/>
    <m/>
    <m/>
    <s v="Sales Seminar"/>
    <m/>
    <m/>
    <m/>
    <m/>
    <m/>
    <x v="2484"/>
    <x v="0"/>
    <b v="0"/>
    <m/>
    <m/>
    <m/>
    <s v="0055A000008iLoJQAU"/>
    <s v="01s31000003qafeAAA"/>
    <m/>
    <m/>
    <s v="003310000331gUhAAI"/>
    <s v="Service"/>
    <s v="ZipChip"/>
    <m/>
    <m/>
    <s v="0125A000001ESVfQAO"/>
    <b v="0"/>
    <m/>
    <b v="0"/>
    <m/>
    <m/>
    <x v="0"/>
    <b v="0"/>
    <d v="2021-06-29T20:34:54"/>
    <m/>
    <m/>
    <b v="0"/>
    <x v="0"/>
    <m/>
    <m/>
    <n v="8950"/>
    <m/>
    <x v="2"/>
    <n v="0"/>
    <n v="0"/>
  </r>
  <r>
    <s v="0013100001hoCcAAAU"/>
    <b v="0"/>
    <m/>
    <b v="0"/>
    <s v="7015A000001ThI4QAK"/>
    <m/>
    <m/>
    <x v="44"/>
    <b v="1"/>
    <s v="Non Responsive"/>
    <m/>
    <s v="0035A00003Cd8a7QAB"/>
    <m/>
    <m/>
    <s v="0055A000008iLoOQAU"/>
    <b v="0"/>
    <d v="2020-07-22T15:35:18"/>
    <m/>
    <b v="0"/>
    <m/>
    <m/>
    <b v="0"/>
    <d v="2020-04-01T00:00:00"/>
    <n v="4"/>
    <n v="2020"/>
    <s v="Omitted"/>
    <s v="Omitted"/>
    <b v="0"/>
    <b v="0"/>
    <m/>
    <b v="1"/>
    <b v="0"/>
    <b v="0"/>
    <x v="26"/>
    <b v="0"/>
    <s v="Auto-Ti"/>
    <x v="0"/>
    <d v="2020-07-30T00:00:00"/>
    <s v="0055A00000BclF5QAJ"/>
    <d v="2021-04-10T23:01:03"/>
    <m/>
    <d v="2021-02-12T00:50:59"/>
    <m/>
    <m/>
    <b v="0"/>
    <m/>
    <m/>
    <s v="Trade Show"/>
    <m/>
    <m/>
    <m/>
    <m/>
    <m/>
    <x v="2485"/>
    <x v="0"/>
    <b v="0"/>
    <m/>
    <m/>
    <m/>
    <s v="0055A000008iLoOQAU"/>
    <s v="01s5A000005x0sjQAA"/>
    <m/>
    <m/>
    <s v="0035A00003Cd8a7QAB"/>
    <s v="Service"/>
    <s v="ZipChip"/>
    <m/>
    <m/>
    <s v="0125A000001ESVfQAO"/>
    <b v="0"/>
    <m/>
    <b v="0"/>
    <m/>
    <m/>
    <x v="0"/>
    <b v="0"/>
    <d v="2021-06-29T20:34:55"/>
    <m/>
    <m/>
    <b v="0"/>
    <x v="0"/>
    <m/>
    <m/>
    <n v="8950"/>
    <m/>
    <x v="2"/>
    <n v="0"/>
    <n v="0"/>
  </r>
  <r>
    <s v="0013100001p59aGAAQ"/>
    <b v="0"/>
    <m/>
    <b v="0"/>
    <s v="7015A000001zMbNQAU"/>
    <m/>
    <m/>
    <x v="453"/>
    <b v="1"/>
    <s v="Other"/>
    <m/>
    <s v="0035A00003TUfMtQAL"/>
    <m/>
    <m/>
    <s v="0055A000008iLoOQAU"/>
    <b v="0"/>
    <d v="2020-09-29T17:12:43"/>
    <m/>
    <b v="0"/>
    <m/>
    <m/>
    <b v="0"/>
    <d v="2020-04-01T00:00:00"/>
    <n v="4"/>
    <n v="2020"/>
    <s v="Omitted"/>
    <s v="Omitted"/>
    <b v="0"/>
    <b v="0"/>
    <m/>
    <b v="1"/>
    <b v="0"/>
    <b v="0"/>
    <x v="15"/>
    <b v="0"/>
    <s v="Auto-Ti"/>
    <x v="0"/>
    <m/>
    <s v="0055A00000BclF5QAJ"/>
    <d v="2021-04-10T23:01:03"/>
    <m/>
    <d v="2021-02-12T00:32:17"/>
    <m/>
    <m/>
    <b v="0"/>
    <m/>
    <m/>
    <s v="Website"/>
    <m/>
    <m/>
    <m/>
    <m/>
    <m/>
    <x v="2486"/>
    <x v="0"/>
    <b v="0"/>
    <s v="Declined Extended Service"/>
    <m/>
    <m/>
    <s v="0055A000008iLoOQAU"/>
    <s v="01s5A000005x0vsQAA"/>
    <m/>
    <m/>
    <s v="0035A00003TUfMtQAL"/>
    <s v="Service"/>
    <s v="ZipChip"/>
    <m/>
    <m/>
    <s v="0125A000001ESVfQAO"/>
    <b v="0"/>
    <m/>
    <b v="0"/>
    <m/>
    <m/>
    <x v="0"/>
    <b v="0"/>
    <d v="2021-06-29T20:34:55"/>
    <m/>
    <m/>
    <b v="0"/>
    <x v="0"/>
    <m/>
    <m/>
    <n v="11000"/>
    <m/>
    <x v="2"/>
    <n v="0"/>
    <n v="0"/>
  </r>
  <r>
    <s v="0013100001gXqdHAAS"/>
    <b v="0"/>
    <m/>
    <b v="0"/>
    <s v="7015A000001ThI4QAK"/>
    <m/>
    <m/>
    <x v="44"/>
    <b v="1"/>
    <s v="Non Responsive"/>
    <m/>
    <m/>
    <m/>
    <m/>
    <s v="0055A000008iLoOQAU"/>
    <b v="0"/>
    <d v="2020-08-27T17:45:25"/>
    <m/>
    <b v="0"/>
    <m/>
    <m/>
    <b v="0"/>
    <d v="2020-04-01T00:00:00"/>
    <n v="4"/>
    <n v="2020"/>
    <s v="Omitted"/>
    <s v="Omitted"/>
    <b v="0"/>
    <b v="0"/>
    <m/>
    <b v="1"/>
    <b v="0"/>
    <b v="0"/>
    <x v="26"/>
    <b v="0"/>
    <s v="Manual-Bi"/>
    <x v="0"/>
    <d v="2020-12-07T00:00:00"/>
    <s v="0055A00000BclF5QAJ"/>
    <d v="2021-04-11T20:06:15"/>
    <m/>
    <d v="2020-12-17T14:27:04"/>
    <m/>
    <m/>
    <b v="0"/>
    <m/>
    <m/>
    <s v="Field Sales"/>
    <m/>
    <m/>
    <m/>
    <m/>
    <m/>
    <x v="2487"/>
    <x v="0"/>
    <b v="0"/>
    <m/>
    <m/>
    <m/>
    <s v="0055A000008iLoOQAU"/>
    <s v="01s5A000005x0sjQAA"/>
    <m/>
    <m/>
    <s v="0033100002wD9VgAAK"/>
    <s v="Service"/>
    <s v="ZipChip"/>
    <m/>
    <m/>
    <s v="0125A000001ESVfQAO"/>
    <b v="0"/>
    <m/>
    <b v="0"/>
    <m/>
    <m/>
    <x v="0"/>
    <b v="0"/>
    <d v="2021-06-29T20:34:55"/>
    <m/>
    <m/>
    <b v="0"/>
    <x v="0"/>
    <m/>
    <m/>
    <n v="8950"/>
    <m/>
    <x v="2"/>
    <n v="0"/>
    <n v="0"/>
  </r>
  <r>
    <s v="0013100001k6JgGAAU"/>
    <b v="0"/>
    <m/>
    <b v="0"/>
    <m/>
    <m/>
    <m/>
    <x v="454"/>
    <b v="1"/>
    <s v="Duplicate opportunity"/>
    <m/>
    <s v="0035A00003ZhPIrQAN"/>
    <m/>
    <m/>
    <s v="0055A000008iLoOQAU"/>
    <b v="0"/>
    <d v="2019-12-04T16:51:38"/>
    <m/>
    <b v="0"/>
    <m/>
    <m/>
    <b v="0"/>
    <d v="2019-04-01T00:00:00"/>
    <n v="4"/>
    <n v="2019"/>
    <s v="Omitted"/>
    <s v="Omitted"/>
    <b v="0"/>
    <b v="0"/>
    <m/>
    <b v="1"/>
    <b v="0"/>
    <b v="0"/>
    <x v="26"/>
    <b v="0"/>
    <m/>
    <x v="0"/>
    <m/>
    <s v="0055A00000BclF5QAJ"/>
    <d v="2021-04-10T23:01:03"/>
    <m/>
    <d v="2019-12-10T20:17:52"/>
    <m/>
    <m/>
    <b v="0"/>
    <m/>
    <m/>
    <s v="Website"/>
    <m/>
    <m/>
    <s v="Thermo"/>
    <m/>
    <m/>
    <x v="2488"/>
    <x v="0"/>
    <b v="0"/>
    <m/>
    <m/>
    <m/>
    <s v="0055A000008iLoOQAU"/>
    <s v="01s5A000005z9ixQAA"/>
    <m/>
    <m/>
    <s v="0035A00003ZhPIrQAN"/>
    <s v="Service"/>
    <s v="ZipChip"/>
    <m/>
    <m/>
    <s v="0125A000001ESVfQAO"/>
    <b v="0"/>
    <m/>
    <b v="0"/>
    <m/>
    <m/>
    <x v="0"/>
    <b v="0"/>
    <d v="2021-06-29T20:34:55"/>
    <m/>
    <m/>
    <b v="0"/>
    <x v="0"/>
    <m/>
    <m/>
    <n v="8950"/>
    <m/>
    <x v="2"/>
    <n v="0"/>
    <n v="0"/>
  </r>
  <r>
    <s v="0013100001p4QUfAAM"/>
    <b v="0"/>
    <m/>
    <b v="0"/>
    <s v="7015A000001Or0bQAC"/>
    <m/>
    <m/>
    <x v="455"/>
    <b v="1"/>
    <s v="Non Responsive"/>
    <m/>
    <s v="0035A00003IO4NNQA1"/>
    <m/>
    <m/>
    <s v="0055A000008iLoOQAU"/>
    <b v="0"/>
    <d v="2019-09-06T19:48:13"/>
    <m/>
    <b v="0"/>
    <m/>
    <m/>
    <b v="0"/>
    <d v="2019-04-01T00:00:00"/>
    <n v="4"/>
    <n v="2019"/>
    <s v="Omitted"/>
    <s v="Omitted"/>
    <b v="0"/>
    <b v="0"/>
    <m/>
    <b v="1"/>
    <b v="0"/>
    <b v="0"/>
    <x v="26"/>
    <b v="0"/>
    <m/>
    <x v="0"/>
    <m/>
    <s v="0055A00000BclF5QAJ"/>
    <d v="2021-04-10T23:01:03"/>
    <m/>
    <d v="2019-12-12T20:34:31"/>
    <m/>
    <m/>
    <b v="0"/>
    <m/>
    <m/>
    <s v="Webinar"/>
    <m/>
    <m/>
    <s v="Thermo"/>
    <m/>
    <m/>
    <x v="2489"/>
    <x v="0"/>
    <b v="0"/>
    <m/>
    <m/>
    <m/>
    <s v="0055A000008iLoOQAU"/>
    <s v="01s5A000005z9ixQAA"/>
    <m/>
    <m/>
    <s v="0035A00003IO4NNQA1"/>
    <s v="Service"/>
    <s v="ZipChip"/>
    <m/>
    <m/>
    <s v="0125A000001ESVfQAO"/>
    <b v="0"/>
    <m/>
    <b v="0"/>
    <m/>
    <m/>
    <x v="0"/>
    <b v="0"/>
    <d v="2021-06-29T20:34:54"/>
    <m/>
    <m/>
    <b v="0"/>
    <x v="0"/>
    <m/>
    <m/>
    <n v="3729.16"/>
    <m/>
    <x v="2"/>
    <n v="0"/>
    <n v="0"/>
  </r>
  <r>
    <s v="0013100001k6JgGAAU"/>
    <b v="0"/>
    <m/>
    <b v="0"/>
    <m/>
    <m/>
    <m/>
    <x v="446"/>
    <b v="1"/>
    <s v="Non Responsive"/>
    <m/>
    <s v="0035A00003ZhPIrQAN"/>
    <m/>
    <m/>
    <s v="0055A000008iLoOQAU"/>
    <b v="0"/>
    <d v="2019-10-28T16:01:35"/>
    <m/>
    <b v="0"/>
    <m/>
    <m/>
    <b v="0"/>
    <d v="2019-04-01T00:00:00"/>
    <n v="4"/>
    <n v="2019"/>
    <s v="Omitted"/>
    <s v="Omitted"/>
    <b v="0"/>
    <b v="0"/>
    <m/>
    <b v="1"/>
    <b v="0"/>
    <b v="0"/>
    <x v="15"/>
    <b v="0"/>
    <m/>
    <x v="0"/>
    <m/>
    <s v="0055A00000BclF5QAJ"/>
    <d v="2021-04-10T23:01:03"/>
    <m/>
    <d v="2019-12-04T16:45:22"/>
    <m/>
    <m/>
    <b v="0"/>
    <m/>
    <m/>
    <s v="Website"/>
    <m/>
    <m/>
    <s v="Thermo"/>
    <m/>
    <m/>
    <x v="2490"/>
    <x v="0"/>
    <b v="0"/>
    <m/>
    <m/>
    <m/>
    <s v="0055A000008iLoOQAU"/>
    <s v="01s5A000005z9ixQAA"/>
    <m/>
    <m/>
    <s v="0035A00003ZhPIrQAN"/>
    <s v="Service"/>
    <s v="ZipChip"/>
    <m/>
    <m/>
    <s v="0125A000001ESVfQAO"/>
    <b v="0"/>
    <m/>
    <b v="0"/>
    <m/>
    <m/>
    <x v="0"/>
    <b v="0"/>
    <d v="2021-06-29T20:34:54"/>
    <m/>
    <m/>
    <b v="0"/>
    <x v="0"/>
    <m/>
    <m/>
    <n v="18520"/>
    <m/>
    <x v="2"/>
    <n v="0"/>
    <n v="0"/>
  </r>
  <r>
    <s v="0015A00001yWkX5QAK"/>
    <b v="0"/>
    <m/>
    <b v="0"/>
    <s v="7015A000001yWkrQAE"/>
    <m/>
    <m/>
    <x v="31"/>
    <b v="1"/>
    <s v="Other"/>
    <m/>
    <s v="0035A00003FYJQlQAP"/>
    <m/>
    <m/>
    <s v="0055A000008iLoOQAU"/>
    <b v="0"/>
    <d v="2019-06-25T20:47:41"/>
    <m/>
    <b v="0"/>
    <m/>
    <m/>
    <b v="0"/>
    <d v="2019-04-01T00:00:00"/>
    <n v="4"/>
    <n v="2019"/>
    <s v="Omitted"/>
    <s v="Omitted"/>
    <b v="0"/>
    <b v="0"/>
    <m/>
    <b v="1"/>
    <b v="0"/>
    <b v="0"/>
    <x v="26"/>
    <b v="0"/>
    <m/>
    <x v="0"/>
    <m/>
    <s v="0055A00000BclF5QAJ"/>
    <d v="2021-04-11T20:28:47"/>
    <m/>
    <d v="2019-12-13T19:45:02"/>
    <m/>
    <m/>
    <b v="0"/>
    <m/>
    <m/>
    <s v="Website"/>
    <m/>
    <m/>
    <s v="Thermo"/>
    <m/>
    <m/>
    <x v="2491"/>
    <x v="0"/>
    <b v="0"/>
    <m/>
    <m/>
    <m/>
    <s v="0055A000008iLoOQAU"/>
    <s v="01s5A000005z9ixQAA"/>
    <m/>
    <m/>
    <s v="0035A00003FYJQlQAP"/>
    <s v="Service"/>
    <s v="ZipChip"/>
    <m/>
    <m/>
    <s v="0125A000001ESVfQAO"/>
    <b v="0"/>
    <m/>
    <b v="0"/>
    <m/>
    <m/>
    <x v="0"/>
    <b v="0"/>
    <d v="2021-06-29T20:34:54"/>
    <m/>
    <m/>
    <b v="0"/>
    <x v="0"/>
    <m/>
    <m/>
    <n v="8950"/>
    <m/>
    <x v="2"/>
    <n v="0"/>
    <n v="0"/>
  </r>
  <r>
    <s v="0015A000026mHotQAE"/>
    <b v="0"/>
    <m/>
    <b v="0"/>
    <s v="7015A000001zMbNQAU"/>
    <m/>
    <m/>
    <x v="110"/>
    <b v="1"/>
    <s v="Other"/>
    <m/>
    <s v="0035A00003jv0jgQAA"/>
    <m/>
    <m/>
    <s v="0055A000008iLoOQAU"/>
    <b v="0"/>
    <d v="2020-09-28T19:13:40"/>
    <m/>
    <b v="0"/>
    <m/>
    <m/>
    <b v="0"/>
    <d v="2020-04-01T00:00:00"/>
    <n v="4"/>
    <n v="2020"/>
    <s v="Omitted"/>
    <s v="Omitted"/>
    <b v="0"/>
    <b v="0"/>
    <m/>
    <b v="1"/>
    <b v="0"/>
    <b v="0"/>
    <x v="26"/>
    <b v="0"/>
    <m/>
    <x v="0"/>
    <d v="2020-11-03T00:00:00"/>
    <s v="0055A00000BclF5QAJ"/>
    <d v="2021-04-11T20:28:47"/>
    <m/>
    <d v="2021-02-12T00:49:40"/>
    <m/>
    <m/>
    <b v="0"/>
    <m/>
    <m/>
    <s v="Website"/>
    <m/>
    <m/>
    <s v="Thermo"/>
    <m/>
    <m/>
    <x v="2492"/>
    <x v="0"/>
    <b v="0"/>
    <m/>
    <m/>
    <m/>
    <s v="0055A000008iLoOQAU"/>
    <s v="01s5A000004PkYeQAK"/>
    <m/>
    <m/>
    <s v="0035A00003jv0jgQAA"/>
    <s v="Service"/>
    <s v="ZipChip"/>
    <m/>
    <m/>
    <s v="0125A000001ESVfQAO"/>
    <b v="0"/>
    <m/>
    <b v="0"/>
    <m/>
    <m/>
    <x v="0"/>
    <b v="0"/>
    <d v="2021-06-29T20:34:55"/>
    <m/>
    <m/>
    <b v="0"/>
    <x v="0"/>
    <m/>
    <m/>
    <n v="2914"/>
    <m/>
    <x v="2"/>
    <n v="0"/>
    <n v="0"/>
  </r>
  <r>
    <s v="0015A000028lvnaQAA"/>
    <b v="0"/>
    <m/>
    <b v="0"/>
    <m/>
    <m/>
    <m/>
    <x v="39"/>
    <b v="1"/>
    <s v="Duplicate opportunity"/>
    <m/>
    <s v="0035A00003Wot0wQAB"/>
    <m/>
    <m/>
    <s v="00531000007KAu8AAG"/>
    <b v="0"/>
    <d v="2020-12-01T11:14:49"/>
    <m/>
    <b v="0"/>
    <m/>
    <m/>
    <b v="0"/>
    <d v="2020-04-01T00:00:00"/>
    <n v="4"/>
    <n v="2020"/>
    <s v="Omitted"/>
    <s v="Omitted"/>
    <b v="0"/>
    <b v="0"/>
    <m/>
    <b v="1"/>
    <b v="0"/>
    <b v="0"/>
    <x v="15"/>
    <b v="0"/>
    <s v="Auto-Classic"/>
    <x v="0"/>
    <m/>
    <s v="00531000007KAu8AAG"/>
    <d v="2021-04-20T09:29:53"/>
    <m/>
    <d v="2020-12-04T12:55:00"/>
    <m/>
    <m/>
    <b v="0"/>
    <m/>
    <m/>
    <s v="Inside Sales"/>
    <m/>
    <m/>
    <s v="Thermo"/>
    <s v="QE Plus, HF, HF-X  (NO biopharma)"/>
    <m/>
    <x v="2493"/>
    <x v="0"/>
    <b v="0"/>
    <m/>
    <m/>
    <m/>
    <s v="00531000007KAu8AAG"/>
    <s v="01s5A000005x0vsQAA"/>
    <s v="Proteomics;Metabolomics"/>
    <m/>
    <s v="0035A00003Wot0wQAB"/>
    <s v="Service"/>
    <s v="ZipChip"/>
    <m/>
    <m/>
    <s v="0125A000001ESVfQAO"/>
    <b v="0"/>
    <m/>
    <b v="0"/>
    <m/>
    <m/>
    <x v="0"/>
    <b v="0"/>
    <d v="2021-06-29T20:34:55"/>
    <s v="0055A00000Bd4jEQAR"/>
    <m/>
    <b v="0"/>
    <x v="0"/>
    <m/>
    <m/>
    <n v="11000"/>
    <m/>
    <x v="2"/>
    <n v="0"/>
    <n v="0"/>
  </r>
  <r>
    <s v="0015A000027zQp0QAE"/>
    <b v="0"/>
    <m/>
    <b v="0"/>
    <m/>
    <m/>
    <m/>
    <x v="31"/>
    <b v="1"/>
    <s v="Duplicate opportunity"/>
    <m/>
    <s v="0035A00003YbGv0QAF"/>
    <m/>
    <m/>
    <s v="0055A000008zqzaQAA"/>
    <b v="0"/>
    <d v="2019-09-11T03:04:52"/>
    <m/>
    <b v="0"/>
    <m/>
    <m/>
    <b v="0"/>
    <d v="2019-04-01T00:00:00"/>
    <n v="4"/>
    <n v="2019"/>
    <s v="Omitted"/>
    <s v="Omitted"/>
    <b v="0"/>
    <b v="0"/>
    <m/>
    <b v="1"/>
    <b v="0"/>
    <b v="0"/>
    <x v="26"/>
    <b v="0"/>
    <m/>
    <x v="0"/>
    <m/>
    <s v="0055A00000BclF5QAJ"/>
    <d v="2021-04-10T23:01:03"/>
    <m/>
    <d v="2020-03-04T19:58:54"/>
    <m/>
    <m/>
    <b v="0"/>
    <m/>
    <m/>
    <s v="Other"/>
    <m/>
    <m/>
    <m/>
    <m/>
    <m/>
    <x v="2494"/>
    <x v="0"/>
    <b v="0"/>
    <m/>
    <m/>
    <m/>
    <s v="0055A000008zqzaQAA"/>
    <s v="01s5A000005z9ixQAA"/>
    <m/>
    <m/>
    <s v="0035A00003YbGv0QAF"/>
    <s v="System"/>
    <s v="ZipChip"/>
    <m/>
    <m/>
    <s v="0125A000001ESVfQAO"/>
    <b v="0"/>
    <m/>
    <b v="0"/>
    <m/>
    <m/>
    <x v="0"/>
    <b v="0"/>
    <d v="2021-06-29T20:34:54"/>
    <s v="0055A00000BctN2QAJ"/>
    <m/>
    <b v="0"/>
    <x v="0"/>
    <m/>
    <m/>
    <n v="143724"/>
    <m/>
    <x v="2"/>
    <n v="0"/>
    <n v="0"/>
  </r>
  <r>
    <s v="0013100001fr7BlAAI"/>
    <b v="0"/>
    <m/>
    <b v="0"/>
    <m/>
    <m/>
    <m/>
    <x v="15"/>
    <b v="1"/>
    <s v="Non Responsive"/>
    <m/>
    <s v="0035A00003FYqnQQAT"/>
    <m/>
    <m/>
    <s v="00531000008FRNUAA4"/>
    <b v="0"/>
    <d v="2018-01-08T15:11:29"/>
    <m/>
    <b v="0"/>
    <m/>
    <m/>
    <b v="0"/>
    <d v="2018-04-01T00:00:00"/>
    <n v="4"/>
    <n v="2018"/>
    <s v="Omitted"/>
    <s v="Omitted"/>
    <b v="0"/>
    <b v="0"/>
    <m/>
    <b v="1"/>
    <b v="0"/>
    <b v="0"/>
    <x v="15"/>
    <b v="0"/>
    <m/>
    <x v="0"/>
    <d v="2019-04-23T00:00:00"/>
    <s v="0055A00000BclF5QAJ"/>
    <d v="2021-04-11T20:06:15"/>
    <m/>
    <d v="2019-06-11T19:51:21"/>
    <m/>
    <m/>
    <b v="0"/>
    <m/>
    <s v="Proteomics and Peptide Mapping"/>
    <s v="Field Sales"/>
    <m/>
    <m/>
    <m/>
    <m/>
    <m/>
    <x v="2495"/>
    <x v="0"/>
    <b v="0"/>
    <m/>
    <m/>
    <s v="Protein Drug Covalent Binding"/>
    <s v="0055A000009sZg0QAE"/>
    <s v="01s31000003qafeAAA"/>
    <s v="Proteomics"/>
    <m/>
    <s v="0035A00003FYqnQQAT"/>
    <s v="System"/>
    <s v="ZipChip"/>
    <m/>
    <m/>
    <s v="0125A000001ESVfQAO"/>
    <b v="0"/>
    <m/>
    <b v="0"/>
    <m/>
    <m/>
    <x v="0"/>
    <b v="0"/>
    <d v="2021-06-29T20:34:54"/>
    <m/>
    <m/>
    <b v="0"/>
    <x v="0"/>
    <m/>
    <m/>
    <n v="75750"/>
    <m/>
    <x v="2"/>
    <n v="0"/>
    <n v="0"/>
  </r>
  <r>
    <s v="0013100001gwzgtAAA"/>
    <b v="0"/>
    <m/>
    <b v="0"/>
    <m/>
    <m/>
    <m/>
    <x v="9"/>
    <b v="1"/>
    <s v="Other"/>
    <m/>
    <s v="0035A00003CbNpDQAV"/>
    <m/>
    <m/>
    <s v="00531000008FFH0AAO"/>
    <b v="0"/>
    <d v="2017-06-01T20:47:51"/>
    <m/>
    <b v="0"/>
    <m/>
    <m/>
    <b v="0"/>
    <d v="2018-04-01T00:00:00"/>
    <n v="4"/>
    <n v="2018"/>
    <s v="Omitted"/>
    <s v="Omitted"/>
    <b v="0"/>
    <b v="0"/>
    <m/>
    <b v="1"/>
    <b v="0"/>
    <b v="0"/>
    <x v="17"/>
    <b v="0"/>
    <m/>
    <x v="0"/>
    <m/>
    <s v="0055A00000BclF5QAJ"/>
    <d v="2021-04-10T23:01:03"/>
    <m/>
    <d v="2018-12-19T23:47:40"/>
    <m/>
    <m/>
    <b v="0"/>
    <m/>
    <s v="Cell Lysates"/>
    <s v="Other"/>
    <m/>
    <m/>
    <m/>
    <m/>
    <m/>
    <x v="2496"/>
    <x v="0"/>
    <b v="0"/>
    <s v="Demo didn't provide the necessary sensitivity for their samples.  He liked the instrument and the concept."/>
    <m/>
    <m/>
    <s v="0055A000008iLoJQAU"/>
    <s v="01s31000003qafeAAA"/>
    <s v="Metabolomics"/>
    <m/>
    <s v="0035A00003CbNpDQAV"/>
    <s v="System"/>
    <s v="ZipChip"/>
    <m/>
    <m/>
    <s v="0125A000001ESVfQAO"/>
    <b v="0"/>
    <m/>
    <b v="0"/>
    <m/>
    <m/>
    <x v="0"/>
    <b v="0"/>
    <d v="2021-06-29T20:34:54"/>
    <m/>
    <m/>
    <b v="0"/>
    <x v="0"/>
    <m/>
    <m/>
    <n v="52336"/>
    <m/>
    <x v="2"/>
    <n v="0"/>
    <n v="0"/>
  </r>
  <r>
    <s v="0013100001gXqdHAAS"/>
    <b v="0"/>
    <m/>
    <b v="0"/>
    <m/>
    <m/>
    <m/>
    <x v="15"/>
    <b v="1"/>
    <s v="Other"/>
    <m/>
    <m/>
    <m/>
    <m/>
    <s v="00531000008FRNUAA4"/>
    <b v="0"/>
    <d v="2018-01-24T14:17:21"/>
    <m/>
    <b v="0"/>
    <m/>
    <m/>
    <b v="0"/>
    <d v="2018-04-01T00:00:00"/>
    <n v="4"/>
    <n v="2018"/>
    <s v="Omitted"/>
    <s v="Omitted"/>
    <b v="0"/>
    <b v="0"/>
    <m/>
    <b v="1"/>
    <b v="0"/>
    <b v="0"/>
    <x v="17"/>
    <b v="0"/>
    <m/>
    <x v="0"/>
    <m/>
    <s v="0055A00000BclF5QAJ"/>
    <d v="2021-04-11T20:33:11"/>
    <m/>
    <d v="2018-10-22T11:50:54"/>
    <m/>
    <m/>
    <b v="0"/>
    <m/>
    <s v="Proteomics and Peptide Mapping"/>
    <s v="Other"/>
    <m/>
    <m/>
    <m/>
    <m/>
    <m/>
    <x v="2497"/>
    <x v="0"/>
    <b v="0"/>
    <m/>
    <m/>
    <s v="Protein Drug Covalent Binding"/>
    <s v="0055A000008zqzaQAA"/>
    <s v="01s31000003qafeAAA"/>
    <s v="Proteomics"/>
    <m/>
    <m/>
    <s v="System"/>
    <s v="ZipChip"/>
    <m/>
    <m/>
    <s v="0125A000001ESVfQAO"/>
    <b v="0"/>
    <m/>
    <b v="0"/>
    <m/>
    <m/>
    <x v="0"/>
    <b v="0"/>
    <d v="2021-06-29T20:34:54"/>
    <s v="0055A00000BctN2QAJ"/>
    <m/>
    <b v="0"/>
    <x v="0"/>
    <m/>
    <m/>
    <n v="19970"/>
    <m/>
    <x v="2"/>
    <n v="0"/>
    <n v="0"/>
  </r>
  <r>
    <s v="0013100001jbqf4AAA"/>
    <b v="0"/>
    <m/>
    <b v="0"/>
    <s v="7015A000001Or0bQAC"/>
    <m/>
    <m/>
    <x v="15"/>
    <b v="1"/>
    <s v="Other"/>
    <m/>
    <s v="00331000030xEnPAAU"/>
    <m/>
    <m/>
    <s v="0055A000008iLoJQAU"/>
    <b v="0"/>
    <d v="2018-10-15T18:14:12"/>
    <m/>
    <b v="0"/>
    <m/>
    <m/>
    <b v="0"/>
    <d v="2018-04-01T00:00:00"/>
    <n v="4"/>
    <n v="2018"/>
    <s v="Omitted"/>
    <s v="Omitted"/>
    <b v="0"/>
    <b v="0"/>
    <m/>
    <b v="1"/>
    <b v="0"/>
    <b v="0"/>
    <x v="15"/>
    <b v="0"/>
    <m/>
    <x v="0"/>
    <m/>
    <s v="0055A00000BclF5QAJ"/>
    <d v="2021-04-10T23:01:03"/>
    <m/>
    <d v="2018-12-19T23:55:29"/>
    <m/>
    <m/>
    <b v="0"/>
    <m/>
    <m/>
    <s v="Trade Show"/>
    <m/>
    <m/>
    <m/>
    <m/>
    <m/>
    <x v="2498"/>
    <x v="0"/>
    <b v="0"/>
    <s v="This opp was in case year end money came available.  Non responsive so assume it didn't."/>
    <m/>
    <m/>
    <s v="0055A000008iLoJQAU"/>
    <s v="01s31000003qafeAAA"/>
    <s v="Biotherapeutics"/>
    <m/>
    <m/>
    <s v="System"/>
    <s v="ZipChip"/>
    <m/>
    <m/>
    <s v="0125A000001ESVfQAO"/>
    <b v="0"/>
    <m/>
    <b v="0"/>
    <m/>
    <m/>
    <x v="0"/>
    <b v="0"/>
    <d v="2021-06-29T20:34:54"/>
    <m/>
    <m/>
    <b v="0"/>
    <x v="0"/>
    <m/>
    <m/>
    <n v="34610"/>
    <m/>
    <x v="2"/>
    <n v="0"/>
    <n v="0"/>
  </r>
  <r>
    <s v="0015A00001taI3hQAE"/>
    <b v="0"/>
    <m/>
    <b v="0"/>
    <m/>
    <m/>
    <m/>
    <x v="15"/>
    <b v="1"/>
    <s v="Contact has moved"/>
    <m/>
    <s v="0035A00003Cc9kEQAR"/>
    <m/>
    <m/>
    <s v="00531000008FRNUAA4"/>
    <b v="0"/>
    <d v="2017-06-21T20:20:38"/>
    <m/>
    <b v="0"/>
    <m/>
    <m/>
    <b v="0"/>
    <d v="2018-04-01T00:00:00"/>
    <n v="4"/>
    <n v="2018"/>
    <s v="Omitted"/>
    <s v="Omitted"/>
    <b v="0"/>
    <b v="0"/>
    <m/>
    <b v="1"/>
    <b v="0"/>
    <b v="0"/>
    <x v="15"/>
    <b v="0"/>
    <s v="Auto-Classic"/>
    <x v="0"/>
    <d v="2019-04-22T00:00:00"/>
    <s v="0055A00000BclF5QAJ"/>
    <d v="2021-04-10T23:01:03"/>
    <m/>
    <d v="2019-06-11T20:07:10"/>
    <m/>
    <m/>
    <b v="0"/>
    <m/>
    <s v="Metabolomics"/>
    <s v="Referral"/>
    <m/>
    <m/>
    <m/>
    <m/>
    <m/>
    <x v="2499"/>
    <x v="0"/>
    <b v="0"/>
    <m/>
    <m/>
    <m/>
    <s v="0055A000009sZg0QAE"/>
    <s v="01s31000003qafeAAA"/>
    <s v="Metabolomics"/>
    <m/>
    <s v="0035A00003Cc9kEQAR"/>
    <s v="System"/>
    <s v="ZipChip"/>
    <m/>
    <m/>
    <s v="0125A000001ESVfQAO"/>
    <b v="0"/>
    <m/>
    <b v="0"/>
    <m/>
    <m/>
    <x v="0"/>
    <b v="0"/>
    <d v="2021-06-29T20:34:54"/>
    <m/>
    <m/>
    <b v="0"/>
    <x v="0"/>
    <m/>
    <m/>
    <n v="57394"/>
    <m/>
    <x v="2"/>
    <n v="0"/>
    <n v="0"/>
  </r>
  <r>
    <s v="0013100001k6JgGAAU"/>
    <b v="0"/>
    <m/>
    <b v="0"/>
    <m/>
    <m/>
    <m/>
    <x v="350"/>
    <b v="1"/>
    <s v="Contact has moved"/>
    <m/>
    <s v="0035A00003GnXrUQAV"/>
    <m/>
    <m/>
    <s v="00531000007KAu8AAG"/>
    <b v="0"/>
    <d v="2018-02-02T16:41:27"/>
    <m/>
    <b v="0"/>
    <m/>
    <m/>
    <b v="0"/>
    <d v="2019-04-01T00:00:00"/>
    <n v="4"/>
    <n v="2019"/>
    <s v="Omitted"/>
    <s v="Omitted"/>
    <b v="0"/>
    <b v="0"/>
    <m/>
    <b v="1"/>
    <b v="0"/>
    <b v="0"/>
    <x v="15"/>
    <b v="0"/>
    <s v="Auto-Classic"/>
    <x v="0"/>
    <d v="2019-05-24T00:00:00"/>
    <s v="0055A00000BclF5QAJ"/>
    <d v="2021-04-11T20:06:15"/>
    <m/>
    <d v="2019-10-09T01:30:07"/>
    <m/>
    <m/>
    <b v="0"/>
    <m/>
    <s v="Biotherapeutics;Proteomics and Peptide Mapping"/>
    <s v="Field Sales"/>
    <m/>
    <m/>
    <m/>
    <m/>
    <m/>
    <x v="2500"/>
    <x v="0"/>
    <b v="0"/>
    <m/>
    <m/>
    <m/>
    <s v="0055A000009GjocQAC"/>
    <s v="01s31000003qafeAAA"/>
    <s v="Biotherapeutics"/>
    <m/>
    <s v="0035A00003GnXrUQAV"/>
    <s v="System"/>
    <s v="ZipChip"/>
    <m/>
    <m/>
    <s v="0125A000001ESVfQAO"/>
    <b v="0"/>
    <m/>
    <b v="0"/>
    <m/>
    <m/>
    <x v="0"/>
    <b v="0"/>
    <d v="2021-06-29T20:34:54"/>
    <m/>
    <m/>
    <b v="0"/>
    <x v="0"/>
    <m/>
    <m/>
    <n v="72600"/>
    <m/>
    <x v="2"/>
    <n v="0"/>
    <n v="0"/>
  </r>
  <r>
    <s v="0013100001jbBHXAA2"/>
    <b v="0"/>
    <m/>
    <b v="0"/>
    <m/>
    <m/>
    <m/>
    <x v="31"/>
    <b v="1"/>
    <s v="Duplicate opportunity"/>
    <m/>
    <s v="0035A00003GHX7GQAX"/>
    <m/>
    <m/>
    <s v="0055A000006HDY9QAO"/>
    <b v="0"/>
    <d v="2018-04-19T14:33:33"/>
    <m/>
    <b v="0"/>
    <m/>
    <m/>
    <b v="0"/>
    <d v="2019-04-01T00:00:00"/>
    <n v="4"/>
    <n v="2019"/>
    <s v="Omitted"/>
    <s v="Omitted"/>
    <b v="0"/>
    <b v="0"/>
    <m/>
    <b v="1"/>
    <b v="0"/>
    <b v="0"/>
    <x v="25"/>
    <b v="0"/>
    <s v="Auto-Classic"/>
    <x v="0"/>
    <m/>
    <s v="0055A00000BclF5QAJ"/>
    <d v="2021-04-11T20:07:09"/>
    <m/>
    <d v="2019-10-08T04:40:03"/>
    <m/>
    <m/>
    <b v="0"/>
    <m/>
    <m/>
    <s v="Field Sales"/>
    <m/>
    <m/>
    <m/>
    <m/>
    <m/>
    <x v="2501"/>
    <x v="0"/>
    <b v="0"/>
    <m/>
    <m/>
    <m/>
    <s v="0055A000008iLoJQAU"/>
    <s v="01s31000003qafeAAA"/>
    <s v="Proteomics"/>
    <m/>
    <s v="0035A00003GHX7GQAX"/>
    <s v="System"/>
    <s v="ZipChip"/>
    <m/>
    <m/>
    <s v="0125A000001ESVfQAO"/>
    <b v="0"/>
    <m/>
    <b v="0"/>
    <m/>
    <m/>
    <x v="0"/>
    <b v="0"/>
    <d v="2021-06-29T20:34:54"/>
    <m/>
    <m/>
    <b v="0"/>
    <x v="0"/>
    <m/>
    <m/>
    <n v="112550"/>
    <m/>
    <x v="2"/>
    <n v="0"/>
    <n v="0"/>
  </r>
  <r>
    <s v="0015A000022SoGvQAK"/>
    <b v="0"/>
    <m/>
    <b v="0"/>
    <m/>
    <m/>
    <m/>
    <x v="51"/>
    <b v="1"/>
    <s v="Incompatible Mass Spec"/>
    <m/>
    <s v="0035A00003KtljuQAB"/>
    <m/>
    <m/>
    <s v="0055A000008iLoJQAU"/>
    <b v="0"/>
    <d v="2018-09-21T22:40:48"/>
    <m/>
    <b v="0"/>
    <m/>
    <m/>
    <b v="0"/>
    <d v="2019-04-01T00:00:00"/>
    <n v="4"/>
    <n v="2019"/>
    <s v="Omitted"/>
    <s v="Omitted"/>
    <b v="0"/>
    <b v="0"/>
    <m/>
    <b v="1"/>
    <b v="0"/>
    <b v="0"/>
    <x v="15"/>
    <b v="0"/>
    <s v="Auto-Classic"/>
    <x v="0"/>
    <d v="2019-05-17T00:00:00"/>
    <s v="0055A00000BclF5QAJ"/>
    <d v="2021-04-11T20:31:26"/>
    <m/>
    <d v="2019-08-16T19:37:50"/>
    <m/>
    <m/>
    <b v="0"/>
    <m/>
    <m/>
    <s v="Field Sales"/>
    <m/>
    <m/>
    <m/>
    <m/>
    <m/>
    <x v="2502"/>
    <x v="0"/>
    <b v="0"/>
    <m/>
    <m/>
    <m/>
    <s v="0055A000008iLoJQAU"/>
    <s v="01s31000003qafeAAA"/>
    <s v="Biotherapeutics"/>
    <m/>
    <s v="0035A00003KtljuQAB"/>
    <s v="System"/>
    <s v="ZipChip"/>
    <m/>
    <m/>
    <s v="0125A000001ESVfQAO"/>
    <b v="0"/>
    <m/>
    <b v="0"/>
    <m/>
    <m/>
    <x v="0"/>
    <b v="0"/>
    <d v="2021-06-29T20:34:54"/>
    <m/>
    <m/>
    <b v="0"/>
    <x v="0"/>
    <m/>
    <m/>
    <n v="68350"/>
    <m/>
    <x v="2"/>
    <n v="0"/>
    <n v="0"/>
  </r>
  <r>
    <s v="0013100001gZda5AAC"/>
    <b v="0"/>
    <m/>
    <b v="0"/>
    <m/>
    <m/>
    <m/>
    <x v="15"/>
    <b v="1"/>
    <s v="Non Responsive"/>
    <m/>
    <s v="0035A00003FWGI5QAP"/>
    <m/>
    <m/>
    <s v="00531000008FRNUAA4"/>
    <b v="0"/>
    <d v="2017-11-30T17:40:25"/>
    <m/>
    <b v="0"/>
    <m/>
    <m/>
    <b v="0"/>
    <d v="2018-04-01T00:00:00"/>
    <n v="4"/>
    <n v="2018"/>
    <s v="Omitted"/>
    <s v="Omitted"/>
    <b v="0"/>
    <b v="0"/>
    <m/>
    <b v="1"/>
    <b v="0"/>
    <b v="0"/>
    <x v="15"/>
    <b v="0"/>
    <s v="Auto-Classic"/>
    <x v="0"/>
    <d v="2019-04-18T00:00:00"/>
    <s v="0055A00000BclF5QAJ"/>
    <d v="2021-04-11T20:12:15"/>
    <m/>
    <d v="2019-06-11T20:21:34"/>
    <m/>
    <m/>
    <b v="0"/>
    <m/>
    <s v="Biotherapeutics"/>
    <s v="Referral"/>
    <m/>
    <m/>
    <m/>
    <m/>
    <m/>
    <x v="2503"/>
    <x v="0"/>
    <b v="0"/>
    <m/>
    <m/>
    <m/>
    <s v="0055A000009sZg0QAE"/>
    <s v="01s31000003qafeAAA"/>
    <s v="Biotherapeutics"/>
    <m/>
    <s v="0035A00003FWGI5QAP"/>
    <s v="System"/>
    <s v="ZipChip"/>
    <m/>
    <m/>
    <s v="0125A000001ESVfQAO"/>
    <b v="0"/>
    <m/>
    <b v="0"/>
    <m/>
    <m/>
    <x v="0"/>
    <b v="0"/>
    <d v="2021-06-29T20:34:54"/>
    <m/>
    <m/>
    <b v="0"/>
    <x v="0"/>
    <m/>
    <m/>
    <n v="72600"/>
    <m/>
    <x v="2"/>
    <n v="0"/>
    <n v="0"/>
  </r>
  <r>
    <s v="0015A00001taPwzQAE"/>
    <b v="0"/>
    <m/>
    <b v="0"/>
    <m/>
    <m/>
    <m/>
    <x v="39"/>
    <b v="1"/>
    <s v="Non Responsive"/>
    <m/>
    <s v="0035A00003CcLgxQAF"/>
    <m/>
    <m/>
    <s v="00531000007KAu8AAG"/>
    <b v="0"/>
    <d v="2017-06-27T23:04:51"/>
    <m/>
    <b v="0"/>
    <m/>
    <m/>
    <b v="0"/>
    <d v="2020-04-01T00:00:00"/>
    <n v="4"/>
    <n v="2020"/>
    <s v="Omitted"/>
    <s v="Omitted"/>
    <b v="0"/>
    <b v="0"/>
    <m/>
    <b v="1"/>
    <b v="0"/>
    <b v="0"/>
    <x v="17"/>
    <b v="0"/>
    <s v="Auto-Classic"/>
    <x v="0"/>
    <d v="2020-02-10T00:00:00"/>
    <s v="0055A00000BclF5QAJ"/>
    <d v="2021-04-10T23:01:03"/>
    <m/>
    <d v="2020-08-24T14:21:24"/>
    <m/>
    <m/>
    <b v="0"/>
    <m/>
    <s v="Metabolomics"/>
    <s v="Trade Show"/>
    <m/>
    <m/>
    <m/>
    <m/>
    <m/>
    <x v="2504"/>
    <x v="0"/>
    <b v="0"/>
    <m/>
    <m/>
    <m/>
    <s v="0055A000008zqzaQAA"/>
    <s v="01s31000003qafeAAA"/>
    <s v="Metabolomics"/>
    <m/>
    <s v="0035A00003CcLgxQAF"/>
    <s v="System"/>
    <s v="ZipChip"/>
    <m/>
    <m/>
    <s v="0125A000001ESVfQAO"/>
    <b v="0"/>
    <m/>
    <b v="0"/>
    <m/>
    <m/>
    <x v="0"/>
    <b v="0"/>
    <d v="2021-06-29T20:34:54"/>
    <s v="0055A00000BctN2QAJ"/>
    <m/>
    <b v="0"/>
    <x v="0"/>
    <m/>
    <m/>
    <n v="59150"/>
    <m/>
    <x v="2"/>
    <n v="0"/>
    <n v="0"/>
  </r>
  <r>
    <s v="0015A00002EkQebQAF"/>
    <b v="0"/>
    <m/>
    <b v="0"/>
    <m/>
    <m/>
    <m/>
    <x v="39"/>
    <b v="1"/>
    <s v="Non Responsive"/>
    <m/>
    <s v="0035A00003aIYIJQA4"/>
    <m/>
    <m/>
    <s v="0055A000008iLoOQAU"/>
    <b v="0"/>
    <d v="2019-11-27T18:36:46"/>
    <m/>
    <b v="0"/>
    <m/>
    <m/>
    <b v="0"/>
    <d v="2020-04-01T00:00:00"/>
    <n v="4"/>
    <n v="2020"/>
    <s v="Omitted"/>
    <s v="Omitted"/>
    <b v="0"/>
    <b v="0"/>
    <m/>
    <b v="1"/>
    <b v="0"/>
    <b v="0"/>
    <x v="15"/>
    <b v="0"/>
    <s v="Auto-Classic"/>
    <x v="0"/>
    <d v="2020-10-19T00:00:00"/>
    <s v="0055A00000BclF5QAJ"/>
    <d v="2021-04-10T23:01:03"/>
    <m/>
    <d v="2020-11-02T16:20:17"/>
    <m/>
    <m/>
    <b v="0"/>
    <m/>
    <m/>
    <s v="Website"/>
    <m/>
    <m/>
    <m/>
    <m/>
    <m/>
    <x v="2505"/>
    <x v="0"/>
    <b v="0"/>
    <m/>
    <m/>
    <m/>
    <s v="0055A000008zqzaQAA"/>
    <s v="01s5A000005x0sjQAA"/>
    <m/>
    <m/>
    <s v="0035A00003aIYIJQA4"/>
    <s v="System"/>
    <s v="ZipChip"/>
    <m/>
    <m/>
    <s v="0125A000001ESVfQAO"/>
    <b v="0"/>
    <m/>
    <b v="0"/>
    <m/>
    <m/>
    <x v="0"/>
    <b v="0"/>
    <d v="2021-06-29T20:34:54"/>
    <s v="0055A00000BctN2QAJ"/>
    <m/>
    <b v="0"/>
    <x v="0"/>
    <m/>
    <m/>
    <n v="80000"/>
    <m/>
    <x v="2"/>
    <n v="0"/>
    <n v="0"/>
  </r>
  <r>
    <s v="0013100001k9FSCAA2"/>
    <b v="0"/>
    <m/>
    <b v="0"/>
    <s v="7015A0000022hBpQAI"/>
    <m/>
    <m/>
    <x v="31"/>
    <b v="1"/>
    <s v="Non Responsive"/>
    <m/>
    <s v="00331000030OrzFAAS"/>
    <m/>
    <m/>
    <s v="0055A000008zqzaQAA"/>
    <b v="0"/>
    <d v="2018-08-16T13:07:16"/>
    <m/>
    <b v="0"/>
    <m/>
    <m/>
    <b v="0"/>
    <d v="2019-04-01T00:00:00"/>
    <n v="4"/>
    <n v="2019"/>
    <s v="Omitted"/>
    <s v="Omitted"/>
    <b v="0"/>
    <b v="0"/>
    <m/>
    <b v="1"/>
    <b v="0"/>
    <b v="0"/>
    <x v="26"/>
    <b v="0"/>
    <s v="Auto-Classic"/>
    <x v="0"/>
    <d v="2019-04-17T00:00:00"/>
    <s v="0055A00000BclF5QAJ"/>
    <d v="2021-04-10T23:01:03"/>
    <m/>
    <d v="2019-10-01T14:09:52"/>
    <m/>
    <m/>
    <b v="0"/>
    <m/>
    <m/>
    <s v="Trade Show"/>
    <m/>
    <m/>
    <m/>
    <m/>
    <m/>
    <x v="2506"/>
    <x v="0"/>
    <b v="0"/>
    <m/>
    <m/>
    <m/>
    <s v="0055A000009sZg0QAE"/>
    <s v="01s31000003qafeAAA"/>
    <m/>
    <m/>
    <s v="00331000030OrzFAAS"/>
    <s v="System"/>
    <s v="ZipChip"/>
    <m/>
    <m/>
    <s v="0125A000001ESVfQAO"/>
    <b v="0"/>
    <m/>
    <b v="0"/>
    <m/>
    <m/>
    <x v="0"/>
    <b v="0"/>
    <d v="2021-06-29T20:34:54"/>
    <m/>
    <m/>
    <b v="0"/>
    <x v="0"/>
    <m/>
    <m/>
    <n v="96865"/>
    <m/>
    <x v="2"/>
    <n v="0"/>
    <n v="0"/>
  </r>
  <r>
    <s v="0013100001jbToDAAU"/>
    <b v="0"/>
    <m/>
    <b v="0"/>
    <m/>
    <m/>
    <m/>
    <x v="31"/>
    <b v="1"/>
    <s v="Other"/>
    <m/>
    <s v="0035A00003EXFtGQAX"/>
    <m/>
    <m/>
    <s v="00531000007KAu8AAG"/>
    <b v="0"/>
    <d v="2018-02-23T10:07:47"/>
    <m/>
    <b v="0"/>
    <m/>
    <m/>
    <b v="0"/>
    <d v="2019-04-01T00:00:00"/>
    <n v="4"/>
    <n v="2019"/>
    <s v="Omitted"/>
    <s v="Omitted"/>
    <b v="0"/>
    <b v="0"/>
    <m/>
    <b v="1"/>
    <b v="0"/>
    <b v="0"/>
    <x v="15"/>
    <b v="0"/>
    <s v="Auto-Classic"/>
    <x v="0"/>
    <d v="2019-05-21T00:00:00"/>
    <s v="0055A00000BclF5QAJ"/>
    <d v="2021-04-11T20:28:47"/>
    <m/>
    <d v="2019-11-11T03:24:59"/>
    <m/>
    <m/>
    <b v="0"/>
    <m/>
    <s v="Intact Proteins &amp; Antibodies"/>
    <s v="Referral"/>
    <m/>
    <m/>
    <m/>
    <m/>
    <m/>
    <x v="2507"/>
    <x v="0"/>
    <b v="0"/>
    <m/>
    <m/>
    <m/>
    <s v="0055A000009GjocQAC"/>
    <s v="01s31000003qafeAAA"/>
    <s v="Biotherapeutics"/>
    <m/>
    <s v="0035A00003EXFtGQAX"/>
    <s v="System"/>
    <s v="ZipChip"/>
    <m/>
    <m/>
    <s v="0125A000001ESVfQAO"/>
    <b v="0"/>
    <m/>
    <b v="0"/>
    <m/>
    <m/>
    <x v="0"/>
    <b v="0"/>
    <d v="2021-06-29T20:34:54"/>
    <m/>
    <m/>
    <b v="0"/>
    <x v="0"/>
    <m/>
    <m/>
    <n v="72600"/>
    <m/>
    <x v="2"/>
    <n v="0"/>
    <n v="0"/>
  </r>
  <r>
    <s v="0013100001jbToDAAU"/>
    <b v="0"/>
    <m/>
    <b v="0"/>
    <m/>
    <m/>
    <m/>
    <x v="31"/>
    <b v="1"/>
    <s v="Other"/>
    <m/>
    <s v="0035A00003GnQIdQAN"/>
    <m/>
    <m/>
    <s v="0055A000008zqzaQAA"/>
    <b v="0"/>
    <d v="2019-04-22T19:31:26"/>
    <m/>
    <b v="0"/>
    <m/>
    <m/>
    <b v="0"/>
    <d v="2019-04-01T00:00:00"/>
    <n v="4"/>
    <n v="2019"/>
    <s v="Omitted"/>
    <s v="Omitted"/>
    <b v="0"/>
    <b v="0"/>
    <m/>
    <b v="1"/>
    <b v="0"/>
    <b v="0"/>
    <x v="15"/>
    <b v="0"/>
    <s v="Auto-Classic"/>
    <x v="0"/>
    <d v="2019-11-11T00:00:00"/>
    <s v="0055A00000BclF5QAJ"/>
    <d v="2021-04-11T20:33:11"/>
    <m/>
    <d v="2019-11-11T15:49:31"/>
    <m/>
    <m/>
    <b v="0"/>
    <m/>
    <m/>
    <s v="Referral"/>
    <m/>
    <m/>
    <m/>
    <m/>
    <m/>
    <x v="2508"/>
    <x v="0"/>
    <b v="0"/>
    <m/>
    <m/>
    <s v="amino acid in growth mnedia"/>
    <s v="0055A000009GjocQAC"/>
    <s v="01s5A000005z9ixQAA"/>
    <s v="Biotherapeutics"/>
    <m/>
    <s v="0035A00003GnQIdQAN"/>
    <s v="System"/>
    <s v="ZipChip"/>
    <m/>
    <m/>
    <s v="0125A000001ESVfQAO"/>
    <b v="0"/>
    <m/>
    <b v="0"/>
    <m/>
    <m/>
    <x v="0"/>
    <b v="0"/>
    <d v="2021-06-29T20:34:54"/>
    <m/>
    <m/>
    <b v="0"/>
    <x v="0"/>
    <m/>
    <m/>
    <n v="85055"/>
    <m/>
    <x v="2"/>
    <n v="0"/>
    <n v="0"/>
  </r>
  <r>
    <s v="0015A0000269fxOQAQ"/>
    <b v="0"/>
    <m/>
    <b v="0"/>
    <m/>
    <m/>
    <m/>
    <x v="450"/>
    <b v="1"/>
    <s v="Other"/>
    <m/>
    <s v="0035A00003NFaNMQA1"/>
    <m/>
    <m/>
    <s v="0055A000008iLoJQAU"/>
    <b v="0"/>
    <d v="2018-10-16T05:13:19"/>
    <m/>
    <b v="0"/>
    <m/>
    <m/>
    <b v="0"/>
    <d v="2020-04-01T00:00:00"/>
    <n v="4"/>
    <n v="2020"/>
    <s v="Omitted"/>
    <s v="Omitted"/>
    <b v="0"/>
    <b v="0"/>
    <m/>
    <b v="1"/>
    <b v="0"/>
    <b v="0"/>
    <x v="15"/>
    <b v="0"/>
    <s v="Auto-Classic"/>
    <x v="0"/>
    <d v="2019-05-21T00:00:00"/>
    <s v="0055A00000BclF5QAJ"/>
    <d v="2021-04-10T23:01:03"/>
    <m/>
    <d v="2019-12-28T22:57:07"/>
    <m/>
    <m/>
    <b v="0"/>
    <m/>
    <m/>
    <s v="Referral"/>
    <m/>
    <m/>
    <m/>
    <m/>
    <m/>
    <x v="2509"/>
    <x v="0"/>
    <b v="0"/>
    <s v="Referral from Yan Chen but Not interested in CE. Bought Waters MS"/>
    <m/>
    <m/>
    <s v="0055A000008iLoJQAU"/>
    <s v="01s31000003qafeAAA"/>
    <s v="Biotherapeutics"/>
    <m/>
    <s v="0035A00003NFaNMQA1"/>
    <s v="System"/>
    <s v="ZipChip"/>
    <m/>
    <m/>
    <s v="0125A000001ESVfQAO"/>
    <b v="0"/>
    <m/>
    <b v="0"/>
    <m/>
    <m/>
    <x v="0"/>
    <b v="0"/>
    <d v="2021-06-29T20:34:54"/>
    <m/>
    <m/>
    <b v="0"/>
    <x v="0"/>
    <m/>
    <m/>
    <n v="71950"/>
    <m/>
    <x v="2"/>
    <n v="0"/>
    <n v="0"/>
  </r>
  <r>
    <s v="0013100001hoCcAAAU"/>
    <b v="0"/>
    <m/>
    <b v="0"/>
    <m/>
    <m/>
    <m/>
    <x v="9"/>
    <b v="1"/>
    <s v="Other"/>
    <m/>
    <s v="0035A00003NtsIRQAZ"/>
    <m/>
    <m/>
    <s v="0055A000008zqzaQAA"/>
    <b v="0"/>
    <d v="2018-11-01T21:43:07"/>
    <m/>
    <b v="0"/>
    <m/>
    <m/>
    <b v="0"/>
    <d v="2018-04-01T00:00:00"/>
    <n v="4"/>
    <n v="2018"/>
    <s v="Omitted"/>
    <s v="Omitted"/>
    <b v="0"/>
    <b v="0"/>
    <m/>
    <b v="1"/>
    <b v="0"/>
    <b v="0"/>
    <x v="17"/>
    <b v="0"/>
    <s v="Auto-Classic"/>
    <x v="0"/>
    <d v="2019-05-07T00:00:00"/>
    <s v="0055A00000BclF5QAJ"/>
    <d v="2021-04-11T20:33:11"/>
    <m/>
    <d v="2019-05-07T20:53:36"/>
    <m/>
    <m/>
    <b v="0"/>
    <m/>
    <m/>
    <s v="Referral"/>
    <m/>
    <m/>
    <m/>
    <m/>
    <m/>
    <x v="2510"/>
    <x v="0"/>
    <b v="0"/>
    <m/>
    <m/>
    <m/>
    <s v="0055A000008zqzaQAA"/>
    <s v="01s31000003qafeAAA"/>
    <s v="Proteomics"/>
    <m/>
    <s v="0035A00003NtsIRQAZ"/>
    <s v="System"/>
    <s v="ZipChip"/>
    <m/>
    <m/>
    <s v="0125A000001ESVfQAO"/>
    <b v="0"/>
    <m/>
    <b v="0"/>
    <m/>
    <m/>
    <x v="0"/>
    <b v="0"/>
    <d v="2021-06-29T20:34:54"/>
    <s v="0055A00000BctN2QAJ"/>
    <m/>
    <b v="0"/>
    <x v="0"/>
    <m/>
    <m/>
    <n v="73600"/>
    <m/>
    <x v="2"/>
    <n v="0"/>
    <n v="0"/>
  </r>
  <r>
    <s v="0013100001hofGrAAI"/>
    <b v="0"/>
    <m/>
    <b v="0"/>
    <m/>
    <m/>
    <m/>
    <x v="31"/>
    <b v="1"/>
    <s v="Other"/>
    <m/>
    <s v="0035A00003Ntb0KQAR"/>
    <m/>
    <m/>
    <s v="0055A000008iLoOQAU"/>
    <b v="0"/>
    <d v="2018-10-29T21:52:04"/>
    <m/>
    <b v="0"/>
    <m/>
    <m/>
    <b v="0"/>
    <d v="2019-04-01T00:00:00"/>
    <n v="4"/>
    <n v="2019"/>
    <s v="Omitted"/>
    <s v="Omitted"/>
    <b v="0"/>
    <b v="0"/>
    <m/>
    <b v="1"/>
    <b v="0"/>
    <b v="0"/>
    <x v="15"/>
    <b v="0"/>
    <s v="Auto-Si"/>
    <x v="0"/>
    <d v="2019-05-10T00:00:00"/>
    <s v="0055A00000BclF5QAJ"/>
    <d v="2021-04-11T20:33:11"/>
    <m/>
    <d v="2019-07-09T18:01:27"/>
    <m/>
    <m/>
    <b v="0"/>
    <m/>
    <m/>
    <s v="Website"/>
    <m/>
    <m/>
    <m/>
    <m/>
    <m/>
    <x v="2511"/>
    <x v="0"/>
    <b v="0"/>
    <m/>
    <m/>
    <m/>
    <s v="0055A000009sZg0QAE"/>
    <s v="01s31000003qafeAAA"/>
    <s v="Metabolomics"/>
    <m/>
    <s v="0035A00003Ntb0KQAR"/>
    <s v="System"/>
    <s v="ZipChip"/>
    <m/>
    <m/>
    <s v="0125A000001ESVfQAO"/>
    <b v="0"/>
    <m/>
    <b v="0"/>
    <m/>
    <m/>
    <x v="0"/>
    <b v="0"/>
    <d v="2021-06-29T20:34:54"/>
    <m/>
    <m/>
    <b v="0"/>
    <x v="0"/>
    <m/>
    <m/>
    <n v="82145"/>
    <m/>
    <x v="2"/>
    <n v="0"/>
    <n v="0"/>
  </r>
  <r>
    <s v="0015A00001yWX5uQAG"/>
    <b v="0"/>
    <m/>
    <b v="0"/>
    <s v="70131000001NtDEAA0"/>
    <m/>
    <m/>
    <x v="75"/>
    <b v="1"/>
    <s v="Non Responsive"/>
    <m/>
    <s v="0035A00003FXs7hQAD"/>
    <m/>
    <m/>
    <s v="00531000008FRNUAA4"/>
    <b v="0"/>
    <d v="2017-12-11T19:49:51"/>
    <m/>
    <b v="0"/>
    <m/>
    <m/>
    <b v="0"/>
    <d v="2017-04-01T00:00:00"/>
    <n v="4"/>
    <n v="2017"/>
    <s v="Omitted"/>
    <s v="Omitted"/>
    <b v="0"/>
    <b v="0"/>
    <m/>
    <b v="1"/>
    <b v="0"/>
    <b v="0"/>
    <x v="25"/>
    <b v="0"/>
    <s v="Auto-Ti"/>
    <x v="0"/>
    <d v="2019-04-23T00:00:00"/>
    <s v="0055A00000BclF5QAJ"/>
    <d v="2021-04-10T23:01:03"/>
    <m/>
    <d v="2019-06-11T19:31:24"/>
    <m/>
    <m/>
    <b v="0"/>
    <m/>
    <s v="Proteomics and Peptide Mapping"/>
    <s v="Seminar - Internal"/>
    <m/>
    <m/>
    <m/>
    <m/>
    <m/>
    <x v="2512"/>
    <x v="0"/>
    <b v="0"/>
    <m/>
    <m/>
    <s v="Peptide Biomarker Discovery"/>
    <s v="0055A000009sZg0QAE"/>
    <s v="01s31000003qafeAAA"/>
    <s v="Proteomics"/>
    <m/>
    <s v="0035A00003FXs7hQAD"/>
    <s v="System"/>
    <s v="ZipChip"/>
    <m/>
    <m/>
    <s v="0125A000001ESVfQAO"/>
    <b v="0"/>
    <m/>
    <b v="0"/>
    <m/>
    <m/>
    <x v="0"/>
    <b v="0"/>
    <d v="2021-06-29T20:34:54"/>
    <m/>
    <m/>
    <b v="0"/>
    <x v="0"/>
    <m/>
    <m/>
    <n v="52885"/>
    <m/>
    <x v="2"/>
    <n v="0"/>
    <n v="0"/>
  </r>
  <r>
    <s v="0015A000020xFjcQAE"/>
    <b v="0"/>
    <m/>
    <b v="0"/>
    <m/>
    <m/>
    <m/>
    <x v="39"/>
    <b v="1"/>
    <s v="Other"/>
    <m/>
    <m/>
    <m/>
    <m/>
    <s v="0055A00000Bd0KeQAJ"/>
    <b v="0"/>
    <d v="2021-03-15T18:40:54"/>
    <m/>
    <b v="0"/>
    <m/>
    <m/>
    <b v="0"/>
    <d v="2020-04-01T00:00:00"/>
    <n v="4"/>
    <n v="2020"/>
    <s v="Omitted"/>
    <s v="Omitted"/>
    <b v="0"/>
    <b v="0"/>
    <m/>
    <b v="1"/>
    <b v="0"/>
    <b v="0"/>
    <x v="15"/>
    <b v="0"/>
    <s v="Auto-Ti"/>
    <x v="0"/>
    <d v="2021-03-15T00:00:00"/>
    <s v="0055A00000BclF5QAJ"/>
    <d v="2021-04-11T20:33:11"/>
    <m/>
    <d v="2021-03-19T17:32:57"/>
    <m/>
    <m/>
    <b v="0"/>
    <m/>
    <m/>
    <s v="Inside Sales"/>
    <m/>
    <m/>
    <m/>
    <m/>
    <m/>
    <x v="2513"/>
    <x v="0"/>
    <b v="0"/>
    <m/>
    <m/>
    <m/>
    <s v="0055A00000Bd0KeQAJ"/>
    <s v="01s5A000005xBspQAE"/>
    <m/>
    <m/>
    <s v="0035A00003JjyZkQAJ"/>
    <s v="System"/>
    <s v="ZipChip"/>
    <m/>
    <m/>
    <s v="0125A000001ESVfQAO"/>
    <b v="0"/>
    <m/>
    <b v="0"/>
    <m/>
    <m/>
    <x v="0"/>
    <b v="0"/>
    <d v="2021-06-29T20:34:55"/>
    <s v="0055A00000BctMnQAJ"/>
    <m/>
    <b v="0"/>
    <x v="0"/>
    <m/>
    <m/>
    <n v="97440"/>
    <m/>
    <x v="2"/>
    <n v="0"/>
    <n v="0"/>
  </r>
  <r>
    <s v="0013100001jbTo6AAE"/>
    <b v="0"/>
    <m/>
    <b v="0"/>
    <m/>
    <m/>
    <m/>
    <x v="456"/>
    <b v="1"/>
    <s v="Duplicate opportunity"/>
    <m/>
    <m/>
    <m/>
    <m/>
    <s v="00531000007MUoEAAW"/>
    <b v="0"/>
    <d v="2018-11-28T14:28:21"/>
    <m/>
    <b v="0"/>
    <m/>
    <m/>
    <b v="0"/>
    <d v="2030-04-01T00:00:00"/>
    <n v="4"/>
    <n v="2030"/>
    <s v="Omitted"/>
    <s v="Omitted"/>
    <b v="0"/>
    <b v="0"/>
    <m/>
    <b v="1"/>
    <b v="0"/>
    <b v="0"/>
    <x v="17"/>
    <b v="0"/>
    <s v="Manual-Classic"/>
    <x v="0"/>
    <m/>
    <s v="0055A00000BclF5QAJ"/>
    <d v="2021-04-10T23:01:03"/>
    <m/>
    <d v="2020-02-14T20:57:42"/>
    <m/>
    <m/>
    <b v="0"/>
    <m/>
    <m/>
    <s v="Other"/>
    <m/>
    <m/>
    <m/>
    <m/>
    <m/>
    <x v="2514"/>
    <x v="0"/>
    <b v="0"/>
    <m/>
    <m/>
    <m/>
    <s v="0055A000009GjocQAC"/>
    <s v="01s31000003qafeAAA"/>
    <m/>
    <m/>
    <s v="0035A00003JjoJjQAJ"/>
    <s v="System"/>
    <s v="ZipChip"/>
    <m/>
    <m/>
    <s v="0125A000001ESVfQAO"/>
    <b v="0"/>
    <m/>
    <b v="0"/>
    <m/>
    <m/>
    <x v="0"/>
    <b v="0"/>
    <d v="2021-06-29T20:34:54"/>
    <m/>
    <m/>
    <b v="0"/>
    <x v="0"/>
    <m/>
    <m/>
    <n v="270000"/>
    <m/>
    <x v="2"/>
    <n v="0"/>
    <n v="0"/>
  </r>
  <r>
    <s v="0013100001fqypQAAQ"/>
    <b v="0"/>
    <m/>
    <b v="0"/>
    <s v="7015A000001ThI4QAK"/>
    <m/>
    <m/>
    <x v="452"/>
    <b v="1"/>
    <s v="Duplicate opportunity"/>
    <m/>
    <m/>
    <m/>
    <m/>
    <s v="0055A000008iLoOQAU"/>
    <b v="0"/>
    <d v="2019-12-04T19:44:48"/>
    <m/>
    <b v="0"/>
    <m/>
    <m/>
    <b v="0"/>
    <d v="2019-04-01T00:00:00"/>
    <n v="4"/>
    <n v="2019"/>
    <s v="Omitted"/>
    <s v="Omitted"/>
    <b v="0"/>
    <b v="0"/>
    <m/>
    <b v="1"/>
    <b v="0"/>
    <b v="0"/>
    <x v="26"/>
    <b v="0"/>
    <s v="Auto-Bi"/>
    <x v="0"/>
    <m/>
    <s v="0055A00000BclF5QAJ"/>
    <d v="2021-04-10T23:01:03"/>
    <m/>
    <d v="2019-12-16T15:34:15"/>
    <m/>
    <m/>
    <b v="0"/>
    <m/>
    <m/>
    <s v="Other"/>
    <m/>
    <m/>
    <s v="Bruker"/>
    <m/>
    <m/>
    <x v="2515"/>
    <x v="0"/>
    <b v="0"/>
    <m/>
    <m/>
    <m/>
    <s v="0055A000008iLoOQAU"/>
    <s v="01s5A000005z9ixQAA"/>
    <m/>
    <m/>
    <s v="0033100002vk42VAAQ"/>
    <s v="System"/>
    <s v="ZipChip"/>
    <m/>
    <m/>
    <s v="0125A000001ESVfQAO"/>
    <b v="0"/>
    <m/>
    <b v="0"/>
    <m/>
    <m/>
    <x v="0"/>
    <b v="0"/>
    <d v="2021-06-29T20:34:55"/>
    <m/>
    <m/>
    <b v="0"/>
    <x v="0"/>
    <m/>
    <m/>
    <n v="79027.5"/>
    <m/>
    <x v="2"/>
    <n v="0"/>
    <n v="0"/>
  </r>
  <r>
    <s v="0015A000022S9bXQAS"/>
    <b v="0"/>
    <m/>
    <b v="0"/>
    <m/>
    <m/>
    <m/>
    <x v="31"/>
    <b v="1"/>
    <s v="Non Responsive"/>
    <m/>
    <s v="0035A00003Jj9ouQAB"/>
    <m/>
    <m/>
    <s v="00531000008FRNUAA4"/>
    <b v="0"/>
    <d v="2018-08-10T13:09:47"/>
    <m/>
    <b v="0"/>
    <m/>
    <m/>
    <b v="0"/>
    <d v="2019-04-01T00:00:00"/>
    <n v="4"/>
    <n v="2019"/>
    <s v="Omitted"/>
    <s v="Omitted"/>
    <b v="0"/>
    <b v="0"/>
    <m/>
    <b v="1"/>
    <b v="0"/>
    <b v="0"/>
    <x v="15"/>
    <b v="0"/>
    <s v="Auto-Si"/>
    <x v="0"/>
    <d v="2019-05-17T00:00:00"/>
    <s v="0055A00000BclF5QAJ"/>
    <d v="2021-04-10T23:01:03"/>
    <m/>
    <d v="2019-11-25T15:17:02"/>
    <m/>
    <m/>
    <b v="0"/>
    <m/>
    <m/>
    <s v="Other"/>
    <m/>
    <m/>
    <s v="Sciex"/>
    <m/>
    <m/>
    <x v="2516"/>
    <x v="0"/>
    <b v="0"/>
    <m/>
    <m/>
    <m/>
    <s v="0055A000008zqzaQAA"/>
    <s v="01s31000003qafeAAA"/>
    <s v="Metabolomics"/>
    <m/>
    <s v="0035A00003Jj9ouQAB"/>
    <s v="System"/>
    <s v="ZipChip"/>
    <m/>
    <m/>
    <s v="0125A000001ESVfQAO"/>
    <b v="0"/>
    <m/>
    <b v="0"/>
    <m/>
    <m/>
    <x v="0"/>
    <b v="0"/>
    <d v="2021-06-29T20:34:54"/>
    <s v="0055A00000BctN2QAJ"/>
    <m/>
    <b v="0"/>
    <x v="0"/>
    <m/>
    <m/>
    <n v="66905"/>
    <m/>
    <x v="2"/>
    <n v="0"/>
    <n v="0"/>
  </r>
  <r>
    <s v="0015A00002BoyBDQAZ"/>
    <b v="0"/>
    <m/>
    <b v="0"/>
    <m/>
    <m/>
    <m/>
    <x v="31"/>
    <b v="1"/>
    <s v="Contact has moved"/>
    <m/>
    <m/>
    <m/>
    <m/>
    <s v="0055A000008iLoJQAU"/>
    <b v="0"/>
    <d v="2019-05-13T05:42:32"/>
    <m/>
    <b v="0"/>
    <m/>
    <m/>
    <b v="0"/>
    <d v="2019-04-01T00:00:00"/>
    <n v="4"/>
    <n v="2019"/>
    <s v="Omitted"/>
    <s v="Omitted"/>
    <b v="0"/>
    <b v="0"/>
    <m/>
    <b v="1"/>
    <b v="0"/>
    <b v="0"/>
    <x v="15"/>
    <b v="0"/>
    <s v="Auto-Classic"/>
    <x v="0"/>
    <m/>
    <s v="0055A00000BclF5QAJ"/>
    <d v="2021-04-10T23:01:03"/>
    <m/>
    <d v="2019-11-11T15:39:19"/>
    <m/>
    <m/>
    <b v="0"/>
    <m/>
    <m/>
    <s v="Referral"/>
    <m/>
    <m/>
    <s v="Thermo"/>
    <s v="QE EMR UHMR (Plus, HF, HF-X with BioPharma)"/>
    <m/>
    <x v="2517"/>
    <x v="0"/>
    <b v="0"/>
    <m/>
    <m/>
    <m/>
    <s v="0055A000008iLoJQAU"/>
    <s v="01s5A000005z9ixQAA"/>
    <s v="Biotherapeutics"/>
    <m/>
    <s v="0035A00003UZ40SQAT"/>
    <s v="System"/>
    <s v="ZipChip"/>
    <m/>
    <m/>
    <s v="0125A000001ESVfQAO"/>
    <b v="0"/>
    <m/>
    <b v="0"/>
    <m/>
    <m/>
    <x v="0"/>
    <b v="0"/>
    <d v="2021-06-29T20:34:54"/>
    <m/>
    <m/>
    <b v="0"/>
    <x v="0"/>
    <m/>
    <m/>
    <n v="95895"/>
    <m/>
    <x v="2"/>
    <n v="0"/>
    <n v="0"/>
  </r>
  <r>
    <s v="0013100001kVrlTAAS"/>
    <b v="0"/>
    <m/>
    <b v="0"/>
    <m/>
    <m/>
    <m/>
    <x v="457"/>
    <b v="1"/>
    <s v="Duplicate opportunity"/>
    <m/>
    <s v="0035A00003ZgE5UQAV"/>
    <m/>
    <m/>
    <s v="0055A000009sZg0QAE"/>
    <b v="0"/>
    <d v="2019-10-21T16:18:38"/>
    <m/>
    <b v="0"/>
    <m/>
    <m/>
    <b v="0"/>
    <d v="2020-04-01T00:00:00"/>
    <n v="4"/>
    <n v="2020"/>
    <s v="Omitted"/>
    <s v="Omitted"/>
    <b v="0"/>
    <b v="0"/>
    <m/>
    <b v="1"/>
    <b v="0"/>
    <b v="0"/>
    <x v="15"/>
    <b v="0"/>
    <s v="Auto-Classic"/>
    <x v="0"/>
    <d v="2019-11-13T00:00:00"/>
    <s v="0055A00000BclF5QAJ"/>
    <d v="2021-04-10T23:01:03"/>
    <m/>
    <d v="2020-04-27T18:37:08"/>
    <m/>
    <m/>
    <b v="0"/>
    <m/>
    <m/>
    <s v="Industry Event"/>
    <m/>
    <m/>
    <s v="Thermo"/>
    <s v="QE Plus, HF, HF-X  (NO biopharma)"/>
    <m/>
    <x v="2518"/>
    <x v="0"/>
    <b v="0"/>
    <m/>
    <m/>
    <m/>
    <s v="0055A00000Bb2djQAB"/>
    <s v="01s5A000005z9ixQAA"/>
    <m/>
    <m/>
    <s v="0035A00003ZgE5UQAV"/>
    <s v="System"/>
    <s v="ZipChip"/>
    <m/>
    <m/>
    <s v="0125A000001ESVfQAO"/>
    <b v="0"/>
    <m/>
    <b v="0"/>
    <m/>
    <m/>
    <x v="0"/>
    <b v="0"/>
    <d v="2021-06-29T20:34:54"/>
    <s v="0055A00000BctMnQAJ"/>
    <m/>
    <b v="0"/>
    <x v="0"/>
    <m/>
    <m/>
    <n v="90775"/>
    <m/>
    <x v="2"/>
    <n v="0"/>
    <n v="0"/>
  </r>
  <r>
    <s v="0013100001k5z0TAAQ"/>
    <b v="0"/>
    <m/>
    <b v="0"/>
    <m/>
    <m/>
    <m/>
    <x v="15"/>
    <b v="1"/>
    <s v="Other"/>
    <m/>
    <s v="0035A00003EX7wNQAT"/>
    <m/>
    <m/>
    <s v="00531000007KAu8AAG"/>
    <b v="0"/>
    <d v="2017-10-02T22:34:44"/>
    <m/>
    <b v="0"/>
    <m/>
    <m/>
    <b v="0"/>
    <d v="2018-04-01T00:00:00"/>
    <n v="4"/>
    <n v="2018"/>
    <s v="Omitted"/>
    <s v="Omitted"/>
    <b v="0"/>
    <b v="0"/>
    <m/>
    <b v="1"/>
    <b v="0"/>
    <b v="0"/>
    <x v="15"/>
    <b v="0"/>
    <s v="Auto-Classic"/>
    <x v="0"/>
    <d v="2019-04-18T00:00:00"/>
    <s v="0055A00000BclF5QAJ"/>
    <d v="2021-04-11T20:33:11"/>
    <m/>
    <d v="2019-04-18T19:46:46"/>
    <m/>
    <m/>
    <b v="0"/>
    <m/>
    <s v="Proteomics and Peptide Mapping"/>
    <s v="Referral"/>
    <m/>
    <m/>
    <s v="Thermo"/>
    <s v="QE Plus, HF, HF-X  (NO biopharma)"/>
    <m/>
    <x v="2519"/>
    <x v="0"/>
    <b v="0"/>
    <m/>
    <m/>
    <m/>
    <s v="0055A000009sZg0QAE"/>
    <s v="01s31000003qafeAAA"/>
    <s v="Proteomics"/>
    <m/>
    <s v="0035A00003EX7wNQAT"/>
    <s v="System"/>
    <s v="ZipChip"/>
    <m/>
    <m/>
    <s v="0125A000001ESVfQAO"/>
    <b v="0"/>
    <m/>
    <b v="0"/>
    <m/>
    <m/>
    <x v="0"/>
    <b v="0"/>
    <d v="2021-06-29T20:34:54"/>
    <m/>
    <m/>
    <b v="0"/>
    <x v="0"/>
    <m/>
    <m/>
    <n v="72600"/>
    <m/>
    <x v="2"/>
    <n v="0"/>
    <n v="0"/>
  </r>
  <r>
    <s v="0015A00002FswDFQAZ"/>
    <b v="0"/>
    <m/>
    <b v="0"/>
    <m/>
    <m/>
    <m/>
    <x v="39"/>
    <b v="1"/>
    <s v="Other"/>
    <m/>
    <m/>
    <m/>
    <m/>
    <s v="0055A000008iLoJQAU"/>
    <b v="0"/>
    <d v="2020-02-20T23:16:33"/>
    <m/>
    <b v="0"/>
    <m/>
    <m/>
    <b v="0"/>
    <d v="2020-04-01T00:00:00"/>
    <n v="4"/>
    <n v="2020"/>
    <s v="Omitted"/>
    <s v="Omitted"/>
    <b v="0"/>
    <b v="0"/>
    <m/>
    <b v="1"/>
    <b v="0"/>
    <b v="0"/>
    <x v="15"/>
    <b v="0"/>
    <s v="Auto-Classic"/>
    <x v="0"/>
    <d v="2020-02-19T00:00:00"/>
    <s v="0055A00000BclF5QAJ"/>
    <d v="2021-04-11T20:07:09"/>
    <m/>
    <d v="2020-02-26T00:44:13"/>
    <m/>
    <m/>
    <b v="0"/>
    <m/>
    <m/>
    <s v="Field Sales"/>
    <m/>
    <m/>
    <s v="Thermo"/>
    <s v="Other (text field)"/>
    <m/>
    <x v="2520"/>
    <x v="0"/>
    <b v="0"/>
    <s v="Loves the idea of the ZipChip and his applications are a fit.  Needs to be able to pass to QC and non-ZC/MS groups so..."/>
    <s v="QE classic"/>
    <m/>
    <s v="0055A000008iLoJQAU"/>
    <s v="01s5A000005x0vsQAA"/>
    <s v="Biotherapeutics"/>
    <m/>
    <s v="0035A00003cczQlQAI"/>
    <s v="System"/>
    <s v="ZipChip"/>
    <m/>
    <m/>
    <s v="0125A000001ESVfQAO"/>
    <b v="0"/>
    <m/>
    <b v="0"/>
    <m/>
    <m/>
    <x v="0"/>
    <b v="0"/>
    <d v="2021-06-29T20:34:55"/>
    <m/>
    <m/>
    <b v="0"/>
    <x v="0"/>
    <m/>
    <m/>
    <n v="95999"/>
    <m/>
    <x v="2"/>
    <n v="0"/>
    <n v="0"/>
  </r>
  <r>
    <s v="0013100001jbBHXAA2"/>
    <b v="0"/>
    <m/>
    <b v="0"/>
    <m/>
    <m/>
    <m/>
    <x v="39"/>
    <b v="1"/>
    <s v="Other"/>
    <m/>
    <s v="0035A00003UaofMQAR"/>
    <m/>
    <m/>
    <s v="0055A000008iLoJQAU"/>
    <b v="0"/>
    <d v="2019-05-10T00:29:49"/>
    <m/>
    <b v="0"/>
    <m/>
    <m/>
    <b v="0"/>
    <d v="2020-04-01T00:00:00"/>
    <n v="4"/>
    <n v="2020"/>
    <s v="Omitted"/>
    <s v="Omitted"/>
    <b v="0"/>
    <b v="0"/>
    <m/>
    <b v="1"/>
    <b v="0"/>
    <b v="0"/>
    <x v="25"/>
    <b v="0"/>
    <s v="Auto-Classic"/>
    <x v="0"/>
    <d v="2020-08-17T00:00:00"/>
    <s v="0055A00000BclF5QAJ"/>
    <d v="2021-04-10T23:01:03"/>
    <m/>
    <d v="2019-12-28T22:53:26"/>
    <m/>
    <m/>
    <b v="0"/>
    <m/>
    <m/>
    <s v="Referral"/>
    <m/>
    <m/>
    <s v="Thermo"/>
    <s v="QE Plus, HF, HF-X  (NO biopharma)"/>
    <m/>
    <x v="2521"/>
    <x v="0"/>
    <b v="0"/>
    <s v="Not really an opportunity. Works with Jared and could have used one for other projects."/>
    <s v="all of them"/>
    <m/>
    <s v="0055A000008iLoJQAU"/>
    <s v="01s5A000005z9ixQAA"/>
    <s v="Proteomics"/>
    <m/>
    <s v="0035A00003UaofMQAR"/>
    <s v="System"/>
    <s v="ZipChip"/>
    <m/>
    <m/>
    <s v="0125A000001ESVfQAO"/>
    <b v="0"/>
    <m/>
    <b v="0"/>
    <m/>
    <m/>
    <x v="0"/>
    <b v="0"/>
    <d v="2021-06-29T20:34:54"/>
    <m/>
    <m/>
    <b v="0"/>
    <x v="0"/>
    <m/>
    <m/>
    <n v="88065"/>
    <m/>
    <x v="2"/>
    <n v="0"/>
    <n v="0"/>
  </r>
  <r>
    <s v="0015A00002CSYqoQAH"/>
    <b v="0"/>
    <m/>
    <b v="0"/>
    <m/>
    <m/>
    <m/>
    <x v="39"/>
    <b v="1"/>
    <s v="Contact has moved"/>
    <m/>
    <s v="0035A00003VCtKSQA1"/>
    <m/>
    <m/>
    <s v="0055A000008iLoJQAU"/>
    <b v="0"/>
    <d v="2019-05-13T04:56:21"/>
    <m/>
    <b v="0"/>
    <m/>
    <m/>
    <b v="0"/>
    <d v="2020-04-01T00:00:00"/>
    <n v="4"/>
    <n v="2020"/>
    <s v="Omitted"/>
    <s v="Omitted"/>
    <b v="0"/>
    <b v="0"/>
    <m/>
    <b v="1"/>
    <b v="0"/>
    <b v="0"/>
    <x v="15"/>
    <b v="0"/>
    <s v="Auto-Ti"/>
    <x v="0"/>
    <d v="2020-09-11T00:00:00"/>
    <s v="0055A00000BclF5QAJ"/>
    <d v="2021-04-11T20:07:09"/>
    <m/>
    <d v="2020-09-18T22:00:21"/>
    <m/>
    <m/>
    <b v="0"/>
    <m/>
    <m/>
    <s v="Field Sales"/>
    <m/>
    <m/>
    <s v="Thermo"/>
    <s v="Fusion Lumos"/>
    <m/>
    <x v="2522"/>
    <x v="0"/>
    <b v="0"/>
    <m/>
    <m/>
    <m/>
    <s v="0055A000008zqzaQAA"/>
    <s v="01s5A000005z9ixQAA"/>
    <s v="Proteomics"/>
    <m/>
    <s v="0035A00003VCtKSQA1"/>
    <s v="System"/>
    <s v="ZipChip"/>
    <m/>
    <m/>
    <s v="0125A000001ESVfQAO"/>
    <b v="0"/>
    <m/>
    <b v="0"/>
    <m/>
    <m/>
    <x v="0"/>
    <b v="0"/>
    <d v="2021-06-29T20:34:54"/>
    <s v="0055A00000BctN2QAJ"/>
    <m/>
    <b v="0"/>
    <x v="0"/>
    <m/>
    <m/>
    <n v="81865"/>
    <m/>
    <x v="2"/>
    <n v="0"/>
    <n v="0"/>
  </r>
  <r>
    <s v="0015A0000254K3fQAE"/>
    <b v="0"/>
    <m/>
    <b v="0"/>
    <m/>
    <m/>
    <m/>
    <x v="10"/>
    <b v="1"/>
    <s v="Demo data not compelling"/>
    <m/>
    <s v="0035A00003LufkQQAR"/>
    <m/>
    <m/>
    <s v="00531000007KAu8AAG"/>
    <b v="0"/>
    <d v="2018-09-27T10:35:22"/>
    <m/>
    <b v="0"/>
    <m/>
    <m/>
    <b v="0"/>
    <d v="2021-04-01T00:00:00"/>
    <n v="4"/>
    <n v="2021"/>
    <s v="Omitted"/>
    <s v="Omitted"/>
    <b v="0"/>
    <b v="0"/>
    <m/>
    <b v="1"/>
    <b v="0"/>
    <b v="0"/>
    <x v="15"/>
    <b v="0"/>
    <s v="Auto-Ti"/>
    <x v="0"/>
    <d v="2019-09-20T00:00:00"/>
    <s v="0055A00000BclF5QAJ"/>
    <d v="2021-04-10T23:01:03"/>
    <m/>
    <d v="2020-12-15T16:58:10"/>
    <m/>
    <m/>
    <b v="0"/>
    <m/>
    <m/>
    <s v="Referral"/>
    <m/>
    <m/>
    <s v="Thermo"/>
    <s v="Other (text field)"/>
    <m/>
    <x v="2523"/>
    <x v="0"/>
    <b v="0"/>
    <m/>
    <s v="Orbi Fusion MS - Thermo"/>
    <s v="Membrane Protein"/>
    <s v="00531000007KAu8AAG"/>
    <s v="01s5A000005x0vsQAA"/>
    <s v="Biotherapeutics"/>
    <m/>
    <s v="0035A00003LufkQQAR"/>
    <s v="System"/>
    <s v="ZipChip"/>
    <m/>
    <m/>
    <s v="0125A000001ESVfQAO"/>
    <b v="0"/>
    <m/>
    <b v="0"/>
    <m/>
    <m/>
    <x v="0"/>
    <b v="0"/>
    <d v="2021-06-29T20:34:54"/>
    <s v="0055A00000Bd4jEQAR"/>
    <m/>
    <b v="0"/>
    <x v="0"/>
    <m/>
    <m/>
    <n v="91549"/>
    <m/>
    <x v="2"/>
    <n v="0"/>
    <n v="0"/>
  </r>
  <r>
    <s v="0013100001fqO6KAAU"/>
    <b v="0"/>
    <m/>
    <b v="0"/>
    <m/>
    <m/>
    <m/>
    <x v="369"/>
    <b v="1"/>
    <s v="Lost or No Budget"/>
    <m/>
    <m/>
    <m/>
    <m/>
    <s v="0055A000009GjocQAC"/>
    <b v="0"/>
    <d v="2019-10-10T15:36:48"/>
    <m/>
    <b v="0"/>
    <m/>
    <m/>
    <b v="0"/>
    <d v="2019-04-01T00:00:00"/>
    <n v="4"/>
    <n v="2019"/>
    <s v="Omitted"/>
    <s v="Omitted"/>
    <b v="0"/>
    <b v="0"/>
    <m/>
    <b v="1"/>
    <b v="0"/>
    <b v="0"/>
    <x v="26"/>
    <b v="0"/>
    <s v="Auto-Ti"/>
    <x v="0"/>
    <m/>
    <s v="0055A00000BclF5QAJ"/>
    <d v="2021-04-11T20:07:09"/>
    <m/>
    <d v="2019-12-23T14:18:13"/>
    <m/>
    <m/>
    <b v="0"/>
    <m/>
    <m/>
    <s v="Field Sales"/>
    <m/>
    <m/>
    <s v="Thermo"/>
    <s v="Fusion Lumos"/>
    <m/>
    <x v="2524"/>
    <x v="0"/>
    <b v="0"/>
    <m/>
    <m/>
    <m/>
    <s v="0055A000009GjocQAC"/>
    <s v="01s5A000005z9ixQAA"/>
    <m/>
    <m/>
    <s v="0033100002vj8iQAAQ"/>
    <s v="System"/>
    <s v="ZipChip"/>
    <s v="0033100002vj8iQAAQ"/>
    <m/>
    <s v="0125A000001ESVfQAO"/>
    <b v="0"/>
    <m/>
    <b v="0"/>
    <m/>
    <m/>
    <x v="0"/>
    <b v="0"/>
    <d v="2021-06-29T20:34:54"/>
    <m/>
    <m/>
    <b v="0"/>
    <x v="0"/>
    <m/>
    <m/>
    <n v="62910"/>
    <m/>
    <x v="2"/>
    <n v="0"/>
    <n v="0"/>
  </r>
  <r>
    <s v="0013100001qvZsSAAU"/>
    <b v="0"/>
    <m/>
    <b v="0"/>
    <m/>
    <m/>
    <m/>
    <x v="39"/>
    <b v="1"/>
    <s v="Non Responsive"/>
    <m/>
    <s v="0035A00003QWUUuQAP"/>
    <m/>
    <m/>
    <s v="0055A000008iLoJQAU"/>
    <b v="0"/>
    <d v="2019-02-01T19:50:39"/>
    <m/>
    <b v="0"/>
    <m/>
    <m/>
    <b v="0"/>
    <d v="2020-04-01T00:00:00"/>
    <n v="4"/>
    <n v="2020"/>
    <s v="Omitted"/>
    <s v="Omitted"/>
    <b v="0"/>
    <b v="0"/>
    <m/>
    <b v="1"/>
    <b v="0"/>
    <b v="0"/>
    <x v="15"/>
    <b v="0"/>
    <s v="Auto-Ti"/>
    <x v="0"/>
    <d v="2020-09-11T00:00:00"/>
    <s v="0055A00000BclF5QAJ"/>
    <d v="2021-04-10T23:01:03"/>
    <m/>
    <d v="2020-10-19T13:51:00"/>
    <m/>
    <m/>
    <b v="0"/>
    <m/>
    <m/>
    <s v="Referral"/>
    <m/>
    <m/>
    <s v="Thermo"/>
    <s v="Fusion Lumos"/>
    <m/>
    <x v="2525"/>
    <x v="0"/>
    <b v="0"/>
    <m/>
    <m/>
    <s v="Synthetic Peptide monitoring"/>
    <s v="0055A000008zqzaQAA"/>
    <s v="01s31000003qafeAAA"/>
    <s v="Biotherapeutics"/>
    <m/>
    <s v="0035A00003QWUUuQAP"/>
    <s v="System"/>
    <s v="ZipChip"/>
    <m/>
    <m/>
    <s v="0125A000001ESVfQAO"/>
    <b v="0"/>
    <m/>
    <b v="0"/>
    <m/>
    <m/>
    <x v="0"/>
    <b v="0"/>
    <d v="2021-06-29T20:34:54"/>
    <s v="0055A00000BctN2QAJ"/>
    <m/>
    <b v="0"/>
    <x v="0"/>
    <m/>
    <m/>
    <n v="81950"/>
    <m/>
    <x v="2"/>
    <n v="0"/>
    <n v="0"/>
  </r>
  <r>
    <s v="0015A00002CRzVDQA1"/>
    <b v="0"/>
    <m/>
    <b v="0"/>
    <m/>
    <m/>
    <m/>
    <x v="10"/>
    <b v="1"/>
    <s v="Contact has moved"/>
    <m/>
    <s v="0035A00003UaSD2QAN"/>
    <m/>
    <m/>
    <s v="00531000007KAu8AAG"/>
    <b v="0"/>
    <d v="2019-05-08T08:36:46"/>
    <m/>
    <b v="0"/>
    <m/>
    <m/>
    <b v="0"/>
    <d v="2021-04-01T00:00:00"/>
    <n v="4"/>
    <n v="2021"/>
    <s v="Omitted"/>
    <s v="Omitted"/>
    <b v="0"/>
    <b v="0"/>
    <m/>
    <b v="1"/>
    <b v="0"/>
    <b v="0"/>
    <x v="15"/>
    <b v="0"/>
    <s v="Auto-Classic"/>
    <x v="0"/>
    <d v="2021-03-31T00:00:00"/>
    <s v="0055A00000BclF5QAJ"/>
    <d v="2021-04-11T20:07:09"/>
    <m/>
    <d v="2021-03-25T16:50:04"/>
    <m/>
    <m/>
    <b v="0"/>
    <m/>
    <m/>
    <s v="Field Sales"/>
    <m/>
    <m/>
    <s v="Thermo"/>
    <s v="QE Plus, HF, HF-X  (NO biopharma)"/>
    <m/>
    <x v="2526"/>
    <x v="0"/>
    <b v="0"/>
    <m/>
    <s v="Waters"/>
    <m/>
    <s v="00531000007KAu8AAG"/>
    <s v="01s5A000005x0vsQAA"/>
    <s v="Biotherapeutics"/>
    <m/>
    <s v="0035A00003UaSD2QAN"/>
    <s v="System"/>
    <s v="ZipChip"/>
    <m/>
    <m/>
    <s v="0125A000001ESVfQAO"/>
    <b v="0"/>
    <m/>
    <b v="0"/>
    <m/>
    <s v="0035A00003UaSD2QAN"/>
    <x v="0"/>
    <b v="0"/>
    <d v="2021-06-29T20:34:54"/>
    <s v="0055A00000Bd4jEQAR"/>
    <m/>
    <b v="0"/>
    <x v="0"/>
    <m/>
    <m/>
    <n v="95495"/>
    <m/>
    <x v="2"/>
    <n v="0"/>
    <n v="0"/>
  </r>
  <r>
    <s v="0015A00002CwvtvQAB"/>
    <b v="0"/>
    <m/>
    <b v="0"/>
    <m/>
    <m/>
    <m/>
    <x v="31"/>
    <b v="1"/>
    <s v="Other"/>
    <m/>
    <m/>
    <m/>
    <m/>
    <s v="0055A000008iLoJQAU"/>
    <b v="0"/>
    <d v="2019-07-24T14:44:39"/>
    <m/>
    <b v="0"/>
    <m/>
    <m/>
    <b v="0"/>
    <d v="2019-04-01T00:00:00"/>
    <n v="4"/>
    <n v="2019"/>
    <s v="Omitted"/>
    <s v="Omitted"/>
    <b v="0"/>
    <b v="0"/>
    <m/>
    <b v="1"/>
    <b v="0"/>
    <b v="0"/>
    <x v="15"/>
    <b v="0"/>
    <s v="Auto-Classic"/>
    <x v="0"/>
    <d v="2019-07-09T00:00:00"/>
    <s v="0055A00000BclF5QAJ"/>
    <d v="2021-04-10T23:01:03"/>
    <m/>
    <d v="2019-09-30T23:09:03"/>
    <m/>
    <m/>
    <b v="0"/>
    <m/>
    <m/>
    <s v="Referral"/>
    <m/>
    <m/>
    <s v="Waters"/>
    <s v="QTOF (XevoG2, Vion)"/>
    <m/>
    <x v="2527"/>
    <x v="0"/>
    <b v="0"/>
    <s v="No TMO mass spec and they can't get one since TMO won't open software to work with Emerald's platform"/>
    <s v="Looking to get Sciex QQQ and TMO with Native capabilities"/>
    <m/>
    <s v="0055A000008iLoJQAU"/>
    <s v="01s5A000005z9ixQAA"/>
    <s v="Biotherapeutics"/>
    <m/>
    <s v="0035A00003Wo9inQAB"/>
    <s v="System"/>
    <s v="ZipChip"/>
    <m/>
    <m/>
    <s v="0125A000001ESVfQAO"/>
    <b v="0"/>
    <m/>
    <b v="0"/>
    <m/>
    <m/>
    <x v="0"/>
    <b v="0"/>
    <d v="2021-06-29T20:34:54"/>
    <m/>
    <m/>
    <b v="0"/>
    <x v="0"/>
    <m/>
    <m/>
    <n v="95895"/>
    <m/>
    <x v="2"/>
    <n v="0"/>
    <n v="0"/>
  </r>
  <r>
    <s v="0013100001jSwODAA0"/>
    <b v="0"/>
    <m/>
    <b v="0"/>
    <s v="7015A000001yWotQAE"/>
    <m/>
    <m/>
    <x v="453"/>
    <b v="1"/>
    <s v="Other"/>
    <m/>
    <s v="0035A00003JjrZKQAZ"/>
    <m/>
    <m/>
    <s v="0055A000008zqzaQAA"/>
    <b v="0"/>
    <d v="2020-01-15T22:02:36"/>
    <m/>
    <b v="0"/>
    <m/>
    <m/>
    <b v="0"/>
    <d v="2020-04-01T00:00:00"/>
    <n v="4"/>
    <n v="2020"/>
    <s v="Omitted"/>
    <s v="Omitted"/>
    <b v="0"/>
    <b v="0"/>
    <m/>
    <b v="1"/>
    <b v="0"/>
    <b v="0"/>
    <x v="26"/>
    <b v="0"/>
    <s v="Auto-Ti"/>
    <x v="0"/>
    <d v="2020-05-19T00:00:00"/>
    <s v="0055A00000BclF5QAJ"/>
    <d v="2021-04-11T20:28:47"/>
    <m/>
    <d v="2020-12-02T16:33:25"/>
    <m/>
    <m/>
    <b v="0"/>
    <m/>
    <m/>
    <s v="Trade Show"/>
    <m/>
    <m/>
    <m/>
    <m/>
    <m/>
    <x v="2528"/>
    <x v="0"/>
    <b v="0"/>
    <m/>
    <m/>
    <m/>
    <s v="0055A000008iLoOQAU"/>
    <s v="01s5A000005z9ixQAA"/>
    <m/>
    <m/>
    <s v="0035A00003JjrZKQAZ"/>
    <s v="Training"/>
    <s v="ZipChip"/>
    <m/>
    <m/>
    <s v="0125A000001ESVfQAO"/>
    <b v="0"/>
    <m/>
    <b v="0"/>
    <m/>
    <m/>
    <x v="0"/>
    <b v="0"/>
    <d v="2021-06-29T20:34:55"/>
    <m/>
    <m/>
    <b v="0"/>
    <x v="0"/>
    <m/>
    <m/>
    <n v="7500"/>
    <m/>
    <x v="2"/>
    <n v="0"/>
    <n v="0"/>
  </r>
  <r>
    <s v="0013100001jbBR3AAM"/>
    <b v="0"/>
    <m/>
    <b v="0"/>
    <m/>
    <m/>
    <m/>
    <x v="39"/>
    <b v="1"/>
    <s v="Non Responsive"/>
    <m/>
    <s v="0035A00003daEA2QAM"/>
    <s v="Getting dates for when Rebel will be running"/>
    <s v="Impacted"/>
    <s v="0055A000008iLoOQAU"/>
    <b v="0"/>
    <d v="2020-03-16T18:15:28"/>
    <m/>
    <b v="0"/>
    <m/>
    <m/>
    <b v="0"/>
    <d v="2020-04-01T00:00:00"/>
    <n v="4"/>
    <n v="2020"/>
    <s v="Omitted"/>
    <s v="Omitted"/>
    <b v="0"/>
    <b v="0"/>
    <m/>
    <b v="1"/>
    <b v="0"/>
    <b v="0"/>
    <x v="26"/>
    <b v="0"/>
    <m/>
    <x v="0"/>
    <d v="2020-08-10T00:00:00"/>
    <s v="0055A00000BclF5QAJ"/>
    <d v="2021-04-10T23:01:03"/>
    <m/>
    <d v="2020-07-30T18:25:42"/>
    <m/>
    <m/>
    <b v="0"/>
    <m/>
    <m/>
    <s v="Sales Seminar"/>
    <m/>
    <m/>
    <m/>
    <m/>
    <m/>
    <x v="2529"/>
    <x v="0"/>
    <b v="0"/>
    <m/>
    <m/>
    <m/>
    <s v="0055A000008iLoOQAU"/>
    <s v="01s5A000005x0sjQAA"/>
    <m/>
    <m/>
    <s v="0035A00003daEA2QAM"/>
    <s v="Consumables"/>
    <s v="ZipChip"/>
    <m/>
    <m/>
    <s v="0125A000001ESVfQAO"/>
    <b v="0"/>
    <m/>
    <b v="0"/>
    <m/>
    <m/>
    <x v="0"/>
    <b v="0"/>
    <d v="2021-06-29T20:34:55"/>
    <m/>
    <m/>
    <b v="0"/>
    <x v="0"/>
    <m/>
    <m/>
    <n v="8785"/>
    <m/>
    <x v="2"/>
    <n v="0"/>
    <n v="0"/>
  </r>
  <r>
    <s v="0013100001fqwyfAAA"/>
    <b v="0"/>
    <m/>
    <b v="0"/>
    <s v="7015A000001qXCFQA2"/>
    <m/>
    <m/>
    <x v="44"/>
    <b v="1"/>
    <s v="Other"/>
    <m/>
    <s v="0035A00003VxzAHQAZ"/>
    <s v="Looking to add ZipChip in 2021, so will not pressure on the consumables order."/>
    <s v="Impacted"/>
    <s v="0055A000008iLoOQAU"/>
    <b v="0"/>
    <d v="2020-03-13T16:48:55"/>
    <m/>
    <b v="0"/>
    <m/>
    <m/>
    <b v="0"/>
    <d v="2020-04-01T00:00:00"/>
    <n v="4"/>
    <n v="2020"/>
    <s v="Omitted"/>
    <s v="Omitted"/>
    <b v="0"/>
    <b v="0"/>
    <m/>
    <b v="1"/>
    <b v="0"/>
    <b v="0"/>
    <x v="15"/>
    <b v="0"/>
    <m/>
    <x v="0"/>
    <d v="2020-09-21T00:00:00"/>
    <s v="0055A00000BclF5QAJ"/>
    <d v="2021-04-11T20:28:47"/>
    <m/>
    <d v="2020-12-01T18:27:42"/>
    <m/>
    <m/>
    <b v="0"/>
    <m/>
    <m/>
    <s v="eApp Note"/>
    <m/>
    <m/>
    <m/>
    <m/>
    <m/>
    <x v="2530"/>
    <x v="0"/>
    <b v="0"/>
    <m/>
    <m/>
    <m/>
    <s v="0055A000008iLoOQAU"/>
    <s v="01s5A000005x0sjQAA"/>
    <m/>
    <m/>
    <s v="0035A00003VxzAHQAZ"/>
    <s v="Consumables"/>
    <s v="ZipChip"/>
    <m/>
    <m/>
    <s v="0125A000001ESVfQAO"/>
    <b v="0"/>
    <m/>
    <b v="0"/>
    <m/>
    <m/>
    <x v="0"/>
    <b v="0"/>
    <d v="2021-06-29T20:34:55"/>
    <m/>
    <m/>
    <b v="0"/>
    <x v="0"/>
    <m/>
    <m/>
    <n v="9735"/>
    <m/>
    <x v="2"/>
    <n v="0"/>
    <n v="0"/>
  </r>
  <r>
    <s v="0013100001gX5LzAAK"/>
    <b v="0"/>
    <m/>
    <b v="0"/>
    <s v="70131000001SiprAAC"/>
    <m/>
    <m/>
    <x v="453"/>
    <b v="1"/>
    <s v="Other"/>
    <m/>
    <s v="00331000030OrXaAAK"/>
    <s v="No one able to receive goods even if they were ordered -"/>
    <s v="Impacted"/>
    <s v="0055A000008iLoOQAU"/>
    <b v="0"/>
    <d v="2019-11-08T19:39:44"/>
    <m/>
    <b v="0"/>
    <m/>
    <m/>
    <b v="0"/>
    <d v="2020-04-01T00:00:00"/>
    <n v="4"/>
    <n v="2020"/>
    <s v="Omitted"/>
    <s v="Omitted"/>
    <b v="0"/>
    <b v="0"/>
    <m/>
    <b v="1"/>
    <b v="0"/>
    <b v="0"/>
    <x v="15"/>
    <b v="0"/>
    <m/>
    <x v="0"/>
    <m/>
    <s v="0055A00000BclF5QAJ"/>
    <d v="2021-04-11T20:28:47"/>
    <m/>
    <d v="2021-02-12T00:31:18"/>
    <m/>
    <m/>
    <b v="0"/>
    <m/>
    <m/>
    <s v="Trade Show"/>
    <m/>
    <m/>
    <s v="Thermo"/>
    <m/>
    <m/>
    <x v="2531"/>
    <x v="0"/>
    <b v="0"/>
    <m/>
    <m/>
    <m/>
    <s v="0055A000008iLoOQAU"/>
    <s v="01s5A000005z9ixQAA"/>
    <m/>
    <m/>
    <s v="00331000030OrXaAAK"/>
    <s v="Consumables"/>
    <s v="ZipChip"/>
    <m/>
    <m/>
    <s v="0125A000001ESVfQAO"/>
    <b v="0"/>
    <m/>
    <b v="0"/>
    <m/>
    <m/>
    <x v="0"/>
    <b v="0"/>
    <d v="2021-06-29T20:34:55"/>
    <m/>
    <m/>
    <b v="0"/>
    <x v="0"/>
    <m/>
    <m/>
    <n v="9570"/>
    <m/>
    <x v="2"/>
    <n v="0"/>
    <n v="0"/>
  </r>
  <r>
    <s v="0013100001fqwyfAAA"/>
    <b v="0"/>
    <m/>
    <b v="0"/>
    <s v="7015A000001qXCFQA2"/>
    <m/>
    <m/>
    <x v="110"/>
    <b v="1"/>
    <s v="Other"/>
    <m/>
    <s v="0035A00003VxzAHQAZ"/>
    <m/>
    <s v="Impacted"/>
    <s v="0055A000008iLoJQAU"/>
    <b v="0"/>
    <d v="2020-01-29T19:56:55"/>
    <m/>
    <b v="0"/>
    <m/>
    <m/>
    <b v="0"/>
    <d v="2020-04-01T00:00:00"/>
    <n v="4"/>
    <n v="2020"/>
    <s v="Omitted"/>
    <s v="Omitted"/>
    <b v="0"/>
    <b v="0"/>
    <m/>
    <b v="1"/>
    <b v="0"/>
    <b v="0"/>
    <x v="15"/>
    <b v="0"/>
    <s v="Auto-Classic"/>
    <x v="0"/>
    <d v="2020-09-21T00:00:00"/>
    <s v="0055A00000BclF5QAJ"/>
    <d v="2021-04-11T20:28:47"/>
    <m/>
    <d v="2020-12-01T18:26:35"/>
    <m/>
    <m/>
    <b v="0"/>
    <m/>
    <m/>
    <s v="Referral"/>
    <m/>
    <m/>
    <s v="Thermo"/>
    <m/>
    <m/>
    <x v="2532"/>
    <x v="0"/>
    <b v="0"/>
    <m/>
    <m/>
    <m/>
    <s v="0055A000008iLoOQAU"/>
    <s v="01s5A000005x0sjQAA"/>
    <s v="Biotherapeutics"/>
    <m/>
    <s v="0035A00003VxzAHQAZ"/>
    <s v="Service"/>
    <s v="ZipChip"/>
    <m/>
    <m/>
    <s v="0125A000001ESVfQAO"/>
    <b v="0"/>
    <m/>
    <b v="0"/>
    <m/>
    <m/>
    <x v="0"/>
    <b v="0"/>
    <d v="2021-06-29T20:34:55"/>
    <m/>
    <m/>
    <b v="0"/>
    <x v="0"/>
    <m/>
    <m/>
    <n v="13950"/>
    <m/>
    <x v="2"/>
    <n v="0"/>
    <n v="0"/>
  </r>
  <r>
    <s v="0013100001jbqd0AAA"/>
    <b v="0"/>
    <m/>
    <b v="0"/>
    <m/>
    <m/>
    <m/>
    <x v="39"/>
    <b v="1"/>
    <s v="Lost or No Budget"/>
    <m/>
    <s v="0035A00003W0671QAB"/>
    <s v="capex cut for 2020, no ZC tihs year"/>
    <s v="Impacted"/>
    <s v="0055A000008iLoJQAU"/>
    <b v="0"/>
    <d v="2019-08-26T06:23:12"/>
    <m/>
    <b v="0"/>
    <m/>
    <m/>
    <b v="0"/>
    <d v="2020-04-01T00:00:00"/>
    <n v="4"/>
    <n v="2020"/>
    <s v="Omitted"/>
    <s v="Omitted"/>
    <b v="0"/>
    <b v="0"/>
    <m/>
    <b v="1"/>
    <b v="0"/>
    <b v="0"/>
    <x v="14"/>
    <b v="0"/>
    <s v="Auto-Si"/>
    <x v="0"/>
    <d v="2020-05-18T00:00:00"/>
    <s v="0055A00000BclF5QAJ"/>
    <d v="2021-04-11T20:07:09"/>
    <m/>
    <d v="2020-05-18T16:21:52"/>
    <m/>
    <m/>
    <b v="0"/>
    <m/>
    <m/>
    <s v="Field Sales"/>
    <m/>
    <m/>
    <s v="Sciex"/>
    <s v="Triple Quad LC/MS (4500,5500,6500)"/>
    <m/>
    <x v="2533"/>
    <x v="0"/>
    <b v="0"/>
    <m/>
    <m/>
    <m/>
    <s v="0055A000008zqzaQAA"/>
    <s v="01s5A000005z9ixQAA"/>
    <s v="Metabolomics"/>
    <m/>
    <s v="0035A00003W0671QAB"/>
    <s v="System"/>
    <s v="ZipChip"/>
    <m/>
    <m/>
    <s v="0125A000001ESVfQAO"/>
    <b v="0"/>
    <m/>
    <b v="0"/>
    <m/>
    <m/>
    <x v="0"/>
    <b v="0"/>
    <d v="2021-06-29T20:34:54"/>
    <s v="0055A00000BctN2QAJ"/>
    <m/>
    <b v="0"/>
    <x v="0"/>
    <m/>
    <m/>
    <n v="81810"/>
    <m/>
    <x v="2"/>
    <n v="0"/>
    <n v="0"/>
  </r>
  <r>
    <s v="0015A00002CyRkCQAV"/>
    <b v="0"/>
    <m/>
    <b v="0"/>
    <m/>
    <m/>
    <m/>
    <x v="39"/>
    <b v="1"/>
    <s v="Lost or No Budget"/>
    <m/>
    <s v="0035A00003WpFRmQAN"/>
    <s v="No Lab access"/>
    <s v="Impacted"/>
    <s v="0055A000009GjocQAC"/>
    <b v="0"/>
    <d v="2019-09-03T15:26:21"/>
    <m/>
    <b v="0"/>
    <m/>
    <m/>
    <b v="0"/>
    <d v="2020-04-01T00:00:00"/>
    <n v="4"/>
    <n v="2020"/>
    <s v="Omitted"/>
    <s v="Omitted"/>
    <b v="0"/>
    <b v="0"/>
    <m/>
    <b v="1"/>
    <b v="0"/>
    <b v="0"/>
    <x v="26"/>
    <b v="0"/>
    <s v="Auto-Classic"/>
    <x v="0"/>
    <d v="2020-04-09T00:00:00"/>
    <s v="0055A00000BclF5QAJ"/>
    <d v="2021-04-11T20:07:09"/>
    <m/>
    <d v="2020-05-29T18:57:07"/>
    <m/>
    <m/>
    <b v="0"/>
    <m/>
    <m/>
    <s v="Field Sales"/>
    <m/>
    <m/>
    <s v="Thermo"/>
    <s v="QE Plus, HF, HF-X  (NO biopharma)"/>
    <m/>
    <x v="2534"/>
    <x v="0"/>
    <b v="0"/>
    <m/>
    <m/>
    <m/>
    <s v="0055A00000Bb2djQAB"/>
    <s v="01s5A000005z9ixQAA"/>
    <m/>
    <m/>
    <s v="0035A00003WpFRmQAN"/>
    <s v="System"/>
    <s v="ZipChip"/>
    <m/>
    <m/>
    <s v="0125A000001ESVfQAO"/>
    <b v="0"/>
    <m/>
    <b v="0"/>
    <m/>
    <m/>
    <x v="0"/>
    <b v="0"/>
    <d v="2021-06-29T20:34:54"/>
    <s v="0055A00000BctMnQAJ"/>
    <m/>
    <b v="0"/>
    <x v="0"/>
    <m/>
    <m/>
    <n v="84390"/>
    <m/>
    <x v="2"/>
    <n v="0"/>
    <n v="0"/>
  </r>
  <r>
    <s v="0013100001puTb4AAE"/>
    <b v="0"/>
    <m/>
    <b v="0"/>
    <s v="7015A000001zMbNQAU"/>
    <m/>
    <m/>
    <x v="10"/>
    <b v="1"/>
    <s v="Other"/>
    <m/>
    <s v="0035A00003VyMPRQA3"/>
    <m/>
    <s v="Impacted"/>
    <s v="0055A00000Bb2djQAB"/>
    <b v="0"/>
    <d v="2020-09-15T15:41:08"/>
    <m/>
    <b v="0"/>
    <m/>
    <m/>
    <b v="0"/>
    <d v="2021-04-01T00:00:00"/>
    <n v="4"/>
    <n v="2021"/>
    <s v="Omitted"/>
    <s v="Omitted"/>
    <b v="0"/>
    <b v="0"/>
    <m/>
    <b v="1"/>
    <b v="0"/>
    <b v="0"/>
    <x v="15"/>
    <b v="0"/>
    <s v="Auto-Ti"/>
    <x v="0"/>
    <m/>
    <s v="0055A00000BclF5QAJ"/>
    <d v="2021-04-11T20:33:11"/>
    <m/>
    <d v="2020-10-21T20:41:25"/>
    <m/>
    <m/>
    <b v="0"/>
    <m/>
    <m/>
    <s v="Trade Show"/>
    <m/>
    <m/>
    <s v="Thermo"/>
    <s v="QE EMR UHMR (Plus, HF, HF-X with BioPharma)"/>
    <m/>
    <x v="2535"/>
    <x v="0"/>
    <b v="0"/>
    <m/>
    <m/>
    <s v="Oligonucleotides"/>
    <s v="0055A00000Bb2djQAB"/>
    <s v="01s5A000005x0sjQAA"/>
    <s v="Biotherapeutics"/>
    <m/>
    <s v="0035A00003VyMPRQA3"/>
    <s v="System"/>
    <s v="ZipChip"/>
    <m/>
    <m/>
    <s v="0125A000001ESVfQAO"/>
    <b v="0"/>
    <m/>
    <b v="0"/>
    <m/>
    <m/>
    <x v="0"/>
    <b v="0"/>
    <d v="2021-06-29T20:34:55"/>
    <s v="0055A00000BctMnQAJ"/>
    <m/>
    <b v="0"/>
    <x v="0"/>
    <m/>
    <m/>
    <n v="75000"/>
    <m/>
    <x v="2"/>
    <n v="0"/>
    <n v="0"/>
  </r>
  <r>
    <s v="0013100001hn662AAA"/>
    <b v="0"/>
    <m/>
    <b v="0"/>
    <m/>
    <m/>
    <m/>
    <x v="458"/>
    <b v="1"/>
    <s v="Non Responsive"/>
    <m/>
    <s v="0035A00003ZWGycQAH"/>
    <m/>
    <s v="Unknown"/>
    <s v="0055A000009sZg0QAE"/>
    <b v="0"/>
    <d v="2019-10-17T19:50:23"/>
    <m/>
    <b v="0"/>
    <m/>
    <m/>
    <b v="0"/>
    <d v="2020-04-01T00:00:00"/>
    <n v="4"/>
    <n v="2020"/>
    <s v="Omitted"/>
    <s v="Omitted"/>
    <b v="0"/>
    <b v="0"/>
    <m/>
    <b v="1"/>
    <b v="0"/>
    <b v="0"/>
    <x v="26"/>
    <b v="0"/>
    <s v="Auto-Bi"/>
    <x v="0"/>
    <d v="2020-08-13T00:00:00"/>
    <s v="0055A00000BclF5QAJ"/>
    <d v="2021-04-11T20:07:09"/>
    <m/>
    <d v="2020-08-27T17:29:44"/>
    <m/>
    <m/>
    <b v="0"/>
    <m/>
    <m/>
    <s v="Field Sales"/>
    <m/>
    <m/>
    <s v="Bruker"/>
    <s v="ESI TOF  (TIMS, Compact, Micro, Maxis)"/>
    <m/>
    <x v="2536"/>
    <x v="0"/>
    <b v="0"/>
    <m/>
    <m/>
    <m/>
    <s v="0055A00000Bb2djQAB"/>
    <s v="01s5A000005z9ixQAA"/>
    <m/>
    <m/>
    <s v="0035A00003ZWGycQAH"/>
    <s v="System"/>
    <s v="ZipChip"/>
    <m/>
    <m/>
    <s v="0125A000001ESVfQAO"/>
    <b v="0"/>
    <m/>
    <b v="0"/>
    <m/>
    <m/>
    <x v="0"/>
    <b v="0"/>
    <d v="2021-06-29T20:34:54"/>
    <s v="0055A00000BctMnQAJ"/>
    <m/>
    <b v="0"/>
    <x v="0"/>
    <m/>
    <m/>
    <n v="95965"/>
    <m/>
    <x v="2"/>
    <n v="0"/>
    <n v="0"/>
  </r>
  <r>
    <s v="0013100001hn662AAA"/>
    <b v="0"/>
    <m/>
    <b v="0"/>
    <m/>
    <m/>
    <m/>
    <x v="39"/>
    <b v="1"/>
    <s v="Other"/>
    <m/>
    <s v="0035A00003YbxsZQAR"/>
    <m/>
    <s v="Unknown"/>
    <s v="0055A000009sZg0QAE"/>
    <b v="0"/>
    <d v="2019-10-10T13:43:06"/>
    <m/>
    <b v="0"/>
    <m/>
    <m/>
    <b v="0"/>
    <d v="2020-04-01T00:00:00"/>
    <n v="4"/>
    <n v="2020"/>
    <s v="Omitted"/>
    <s v="Omitted"/>
    <b v="0"/>
    <b v="0"/>
    <m/>
    <b v="1"/>
    <b v="0"/>
    <b v="0"/>
    <x v="26"/>
    <b v="0"/>
    <s v="Auto-Bi"/>
    <x v="0"/>
    <d v="2020-07-14T00:00:00"/>
    <s v="0055A00000BclF5QAJ"/>
    <d v="2021-04-11T20:33:11"/>
    <m/>
    <d v="2020-07-14T19:46:01"/>
    <m/>
    <m/>
    <b v="0"/>
    <m/>
    <m/>
    <s v="Field Sales"/>
    <m/>
    <m/>
    <s v="Bruker"/>
    <s v="ESI TOF  (TIMS, Compact, Micro, Maxis)"/>
    <m/>
    <x v="2537"/>
    <x v="0"/>
    <b v="0"/>
    <m/>
    <m/>
    <m/>
    <s v="0055A00000Bb2djQAB"/>
    <s v="01s5A000005z9ixQAA"/>
    <m/>
    <m/>
    <s v="0035A00003YbxsZQAR"/>
    <s v="System"/>
    <s v="ZipChip"/>
    <m/>
    <m/>
    <s v="0125A000001ESVfQAO"/>
    <b v="0"/>
    <m/>
    <b v="0"/>
    <m/>
    <m/>
    <x v="0"/>
    <b v="0"/>
    <d v="2021-06-29T20:34:54"/>
    <s v="0055A00000BctMnQAJ"/>
    <m/>
    <b v="0"/>
    <x v="0"/>
    <m/>
    <m/>
    <n v="87600"/>
    <m/>
    <x v="2"/>
    <n v="0"/>
    <n v="0"/>
  </r>
  <r>
    <s v="0013100001p5ATcAAM"/>
    <b v="0"/>
    <m/>
    <b v="0"/>
    <m/>
    <m/>
    <m/>
    <x v="10"/>
    <b v="1"/>
    <s v="Non Responsive"/>
    <m/>
    <s v="00331000039F7RwAAK"/>
    <m/>
    <s v="Unknown"/>
    <s v="00531000007KAu8AAG"/>
    <b v="0"/>
    <d v="2020-06-01T06:23:45"/>
    <m/>
    <b v="0"/>
    <m/>
    <m/>
    <b v="0"/>
    <d v="2021-04-01T00:00:00"/>
    <n v="4"/>
    <n v="2021"/>
    <s v="Omitted"/>
    <s v="Omitted"/>
    <b v="0"/>
    <b v="0"/>
    <m/>
    <b v="1"/>
    <b v="0"/>
    <b v="0"/>
    <x v="15"/>
    <b v="0"/>
    <s v="Auto-Classic"/>
    <x v="0"/>
    <d v="2020-05-31T00:00:00"/>
    <s v="0055A00000BclF5QAJ"/>
    <d v="2021-04-10T23:01:03"/>
    <m/>
    <d v="2020-11-14T16:12:14"/>
    <m/>
    <m/>
    <b v="0"/>
    <m/>
    <m/>
    <s v="Referral"/>
    <m/>
    <m/>
    <s v="Thermo"/>
    <s v="QE EMR UHMR (Plus, HF, HF-X with BioPharma)"/>
    <m/>
    <x v="2538"/>
    <x v="0"/>
    <b v="0"/>
    <m/>
    <m/>
    <m/>
    <s v="00531000007KAu8AAG"/>
    <s v="01s5A000005x0vsQAA"/>
    <s v="Biotherapeutics"/>
    <m/>
    <s v="00331000039F7RwAAK"/>
    <s v="System"/>
    <s v="ZipChip"/>
    <m/>
    <m/>
    <s v="0125A000001ESVfQAO"/>
    <b v="0"/>
    <m/>
    <b v="0"/>
    <m/>
    <m/>
    <x v="0"/>
    <b v="0"/>
    <d v="2021-06-29T20:34:55"/>
    <s v="0055A00000Bd4jEQAR"/>
    <m/>
    <b v="0"/>
    <x v="0"/>
    <m/>
    <m/>
    <n v="95495"/>
    <m/>
    <x v="2"/>
    <n v="0"/>
    <n v="0"/>
  </r>
  <r>
    <s v="0013100001frK2lAAE"/>
    <b v="0"/>
    <m/>
    <b v="0"/>
    <s v="7015A000001qXCFQA2"/>
    <m/>
    <m/>
    <x v="39"/>
    <b v="1"/>
    <s v="Other"/>
    <m/>
    <s v="0035A00003WnMewQAF"/>
    <m/>
    <s v="Unknown"/>
    <s v="0055A000009sZg0QAE"/>
    <b v="0"/>
    <d v="2019-08-05T20:40:16"/>
    <m/>
    <b v="0"/>
    <m/>
    <m/>
    <b v="0"/>
    <d v="2020-04-01T00:00:00"/>
    <n v="4"/>
    <n v="2020"/>
    <s v="Omitted"/>
    <s v="Omitted"/>
    <b v="0"/>
    <b v="0"/>
    <m/>
    <b v="1"/>
    <b v="0"/>
    <b v="0"/>
    <x v="15"/>
    <b v="0"/>
    <s v="Auto-Classic"/>
    <x v="0"/>
    <d v="2020-07-17T00:00:00"/>
    <s v="0055A00000BclF5QAJ"/>
    <d v="2021-04-11T20:33:11"/>
    <m/>
    <d v="2020-10-01T14:12:50"/>
    <m/>
    <m/>
    <b v="0"/>
    <m/>
    <m/>
    <s v="Trade Show"/>
    <m/>
    <m/>
    <s v="Thermo"/>
    <s v="QE Plus, HF, HF-X  (NO biopharma)"/>
    <m/>
    <x v="2539"/>
    <x v="0"/>
    <b v="0"/>
    <m/>
    <m/>
    <m/>
    <s v="0055A00000Bb2djQAB"/>
    <s v="01s5A000005z9ixQAA"/>
    <s v="Biotherapeutics"/>
    <m/>
    <s v="0035A00003WnMewQAF"/>
    <s v="System"/>
    <s v="ZipChip"/>
    <m/>
    <m/>
    <s v="0125A000001ESVfQAO"/>
    <b v="0"/>
    <m/>
    <b v="0"/>
    <m/>
    <m/>
    <x v="0"/>
    <b v="0"/>
    <d v="2021-06-29T20:34:54"/>
    <s v="0055A00000BctMnQAJ"/>
    <m/>
    <b v="0"/>
    <x v="0"/>
    <m/>
    <m/>
    <n v="87065"/>
    <m/>
    <x v="2"/>
    <n v="0"/>
    <n v="0"/>
  </r>
  <r>
    <s v="0015A000029WPJBQA4"/>
    <b v="0"/>
    <m/>
    <b v="0"/>
    <m/>
    <m/>
    <m/>
    <x v="459"/>
    <b v="1"/>
    <m/>
    <m/>
    <s v="0035A00003R02bWQAR"/>
    <m/>
    <m/>
    <s v="00531000007MUoEAAW"/>
    <b v="0"/>
    <d v="2019-02-25T19:01:04"/>
    <m/>
    <b v="0"/>
    <m/>
    <m/>
    <b v="0"/>
    <d v="2020-01-01T00:00:00"/>
    <n v="1"/>
    <n v="2020"/>
    <s v="Omitted"/>
    <s v="Omitted"/>
    <b v="0"/>
    <b v="0"/>
    <m/>
    <b v="1"/>
    <b v="0"/>
    <b v="0"/>
    <x v="22"/>
    <b v="0"/>
    <m/>
    <x v="0"/>
    <m/>
    <s v="0055A00000BclF5QAJ"/>
    <d v="2021-04-11T19:52:07"/>
    <m/>
    <d v="2020-01-06T18:18:45"/>
    <m/>
    <m/>
    <b v="0"/>
    <m/>
    <m/>
    <s v="Inside Sales"/>
    <m/>
    <m/>
    <m/>
    <m/>
    <m/>
    <x v="2540"/>
    <x v="0"/>
    <b v="0"/>
    <m/>
    <m/>
    <m/>
    <s v="00531000007Es7rAAC"/>
    <s v="01s31000003qafjAAA"/>
    <s v="CWAs;Explosives"/>
    <m/>
    <m/>
    <m/>
    <m/>
    <m/>
    <m/>
    <s v="0125A000001NaBLQA0"/>
    <b v="0"/>
    <m/>
    <b v="0"/>
    <m/>
    <m/>
    <x v="0"/>
    <b v="0"/>
    <d v="2021-06-29T20:34:54"/>
    <m/>
    <m/>
    <b v="0"/>
    <x v="0"/>
    <m/>
    <m/>
    <n v="65636"/>
    <m/>
    <x v="2"/>
    <n v="0"/>
    <n v="0"/>
  </r>
  <r>
    <s v="001i000001MZSfYAAX"/>
    <b v="0"/>
    <m/>
    <b v="0"/>
    <m/>
    <m/>
    <m/>
    <x v="7"/>
    <b v="1"/>
    <m/>
    <m/>
    <s v="003i0000023nmwZAAQ"/>
    <m/>
    <m/>
    <s v="005i0000000fpvQAAQ"/>
    <b v="0"/>
    <d v="2015-03-20T20:14:22"/>
    <m/>
    <b v="0"/>
    <m/>
    <m/>
    <b v="0"/>
    <d v="2016-01-01T00:00:00"/>
    <n v="1"/>
    <n v="2016"/>
    <s v="Omitted"/>
    <s v="Omitted"/>
    <b v="0"/>
    <b v="0"/>
    <m/>
    <b v="1"/>
    <b v="0"/>
    <b v="0"/>
    <x v="24"/>
    <b v="0"/>
    <m/>
    <x v="0"/>
    <d v="2019-07-05T00:00:00"/>
    <s v="0055A00000BclF5QAJ"/>
    <d v="2021-04-11T19:52:07"/>
    <m/>
    <d v="2020-01-06T18:18:40"/>
    <m/>
    <m/>
    <b v="0"/>
    <m/>
    <m/>
    <s v="Inside Sales"/>
    <m/>
    <m/>
    <m/>
    <m/>
    <m/>
    <x v="2541"/>
    <x v="0"/>
    <b v="0"/>
    <m/>
    <m/>
    <m/>
    <s v="00531000007KgPgAAK"/>
    <s v="01si0000000WGiAAAW"/>
    <s v="All Hazards"/>
    <m/>
    <m/>
    <m/>
    <m/>
    <m/>
    <m/>
    <s v="0125A000001NaBLQA0"/>
    <b v="0"/>
    <m/>
    <b v="0"/>
    <m/>
    <m/>
    <x v="0"/>
    <b v="0"/>
    <d v="2021-06-29T20:34:55"/>
    <m/>
    <m/>
    <b v="0"/>
    <x v="0"/>
    <m/>
    <m/>
    <n v="250000"/>
    <m/>
    <x v="2"/>
    <n v="0"/>
    <n v="0"/>
  </r>
  <r>
    <s v="0013100001gWWASAA4"/>
    <b v="0"/>
    <m/>
    <b v="0"/>
    <m/>
    <m/>
    <m/>
    <x v="148"/>
    <b v="1"/>
    <m/>
    <m/>
    <m/>
    <m/>
    <m/>
    <s v="005i0000000fNkyAAE"/>
    <b v="0"/>
    <d v="2017-11-06T19:56:06"/>
    <m/>
    <b v="0"/>
    <m/>
    <m/>
    <b v="0"/>
    <d v="2018-01-01T00:00:00"/>
    <n v="1"/>
    <n v="2018"/>
    <s v="Omitted"/>
    <s v="Omitted"/>
    <b v="0"/>
    <b v="0"/>
    <m/>
    <b v="1"/>
    <b v="0"/>
    <b v="0"/>
    <x v="24"/>
    <b v="0"/>
    <m/>
    <x v="0"/>
    <m/>
    <s v="0055A000009s6n0QAA"/>
    <d v="2020-01-06T18:18:35"/>
    <m/>
    <d v="2020-01-06T18:18:35"/>
    <m/>
    <m/>
    <b v="0"/>
    <m/>
    <m/>
    <s v="Other"/>
    <m/>
    <m/>
    <m/>
    <m/>
    <m/>
    <x v="2542"/>
    <x v="0"/>
    <b v="0"/>
    <m/>
    <m/>
    <m/>
    <s v="005i0000000fNkyAAE"/>
    <s v="01s31000003qafjAAA"/>
    <m/>
    <m/>
    <m/>
    <m/>
    <m/>
    <m/>
    <m/>
    <s v="0125A000001NaBLQA0"/>
    <b v="0"/>
    <m/>
    <b v="0"/>
    <m/>
    <m/>
    <x v="0"/>
    <b v="0"/>
    <d v="2021-06-29T20:34:54"/>
    <m/>
    <m/>
    <b v="0"/>
    <x v="0"/>
    <m/>
    <m/>
    <n v="357500"/>
    <m/>
    <x v="2"/>
    <n v="0"/>
    <n v="0"/>
  </r>
  <r>
    <s v="0013100001gbj6NAAQ"/>
    <b v="0"/>
    <m/>
    <b v="0"/>
    <m/>
    <m/>
    <m/>
    <x v="148"/>
    <b v="1"/>
    <m/>
    <m/>
    <m/>
    <m/>
    <m/>
    <s v="005i0000000fNkyAAE"/>
    <b v="0"/>
    <d v="2017-11-06T20:02:49"/>
    <m/>
    <b v="0"/>
    <m/>
    <m/>
    <b v="0"/>
    <d v="2018-01-01T00:00:00"/>
    <n v="1"/>
    <n v="2018"/>
    <s v="Omitted"/>
    <s v="Omitted"/>
    <b v="0"/>
    <b v="0"/>
    <m/>
    <b v="1"/>
    <b v="0"/>
    <b v="0"/>
    <x v="20"/>
    <b v="0"/>
    <m/>
    <x v="0"/>
    <m/>
    <s v="0055A000009s6n0QAA"/>
    <d v="2020-01-06T18:18:35"/>
    <m/>
    <d v="2020-01-06T18:18:35"/>
    <m/>
    <m/>
    <b v="0"/>
    <m/>
    <m/>
    <s v="Other"/>
    <m/>
    <m/>
    <m/>
    <m/>
    <m/>
    <x v="2543"/>
    <x v="0"/>
    <b v="0"/>
    <m/>
    <m/>
    <m/>
    <s v="005i0000000fNkyAAE"/>
    <s v="01s31000003qafjAAA"/>
    <m/>
    <m/>
    <m/>
    <m/>
    <m/>
    <m/>
    <m/>
    <s v="0125A000001NaBLQA0"/>
    <b v="0"/>
    <m/>
    <b v="0"/>
    <m/>
    <m/>
    <x v="0"/>
    <b v="0"/>
    <d v="2021-06-29T20:34:54"/>
    <m/>
    <m/>
    <b v="0"/>
    <x v="0"/>
    <m/>
    <m/>
    <n v="357500"/>
    <m/>
    <x v="2"/>
    <n v="0"/>
    <n v="0"/>
  </r>
  <r>
    <s v="0013100001fpz8iAAA"/>
    <b v="0"/>
    <m/>
    <b v="0"/>
    <m/>
    <m/>
    <m/>
    <x v="148"/>
    <b v="1"/>
    <m/>
    <m/>
    <m/>
    <m/>
    <m/>
    <s v="005i0000000fNkyAAE"/>
    <b v="0"/>
    <d v="2017-11-06T20:09:55"/>
    <m/>
    <b v="0"/>
    <m/>
    <m/>
    <b v="0"/>
    <d v="2018-01-01T00:00:00"/>
    <n v="1"/>
    <n v="2018"/>
    <s v="Omitted"/>
    <s v="Omitted"/>
    <b v="0"/>
    <b v="0"/>
    <m/>
    <b v="1"/>
    <b v="0"/>
    <b v="0"/>
    <x v="20"/>
    <b v="0"/>
    <m/>
    <x v="0"/>
    <m/>
    <s v="0055A000009s6n0QAA"/>
    <d v="2020-01-06T18:18:35"/>
    <m/>
    <d v="2020-01-06T18:18:35"/>
    <m/>
    <m/>
    <b v="0"/>
    <m/>
    <m/>
    <s v="Other"/>
    <m/>
    <m/>
    <m/>
    <m/>
    <m/>
    <x v="2544"/>
    <x v="0"/>
    <b v="0"/>
    <m/>
    <m/>
    <m/>
    <s v="005i0000000fNkyAAE"/>
    <s v="01s31000003qafjAAA"/>
    <m/>
    <m/>
    <m/>
    <m/>
    <m/>
    <m/>
    <m/>
    <s v="0125A000001NaBLQA0"/>
    <b v="0"/>
    <m/>
    <b v="0"/>
    <m/>
    <m/>
    <x v="0"/>
    <b v="0"/>
    <d v="2021-06-29T20:34:54"/>
    <m/>
    <m/>
    <b v="0"/>
    <x v="0"/>
    <m/>
    <m/>
    <n v="357500"/>
    <m/>
    <x v="2"/>
    <n v="0"/>
    <n v="0"/>
  </r>
  <r>
    <s v="0013100001fpyoxAAA"/>
    <b v="0"/>
    <m/>
    <b v="0"/>
    <m/>
    <m/>
    <m/>
    <x v="148"/>
    <b v="1"/>
    <m/>
    <m/>
    <m/>
    <m/>
    <m/>
    <s v="005i0000000fNkyAAE"/>
    <b v="0"/>
    <d v="2017-11-06T20:33:47"/>
    <m/>
    <b v="0"/>
    <m/>
    <m/>
    <b v="0"/>
    <d v="2018-01-01T00:00:00"/>
    <n v="1"/>
    <n v="2018"/>
    <s v="Omitted"/>
    <s v="Omitted"/>
    <b v="0"/>
    <b v="0"/>
    <m/>
    <b v="1"/>
    <b v="0"/>
    <b v="0"/>
    <x v="24"/>
    <b v="0"/>
    <m/>
    <x v="0"/>
    <m/>
    <s v="0055A000009s6n0QAA"/>
    <d v="2020-01-06T18:18:35"/>
    <m/>
    <d v="2020-01-06T18:18:35"/>
    <m/>
    <m/>
    <b v="0"/>
    <m/>
    <m/>
    <s v="Other"/>
    <m/>
    <m/>
    <m/>
    <m/>
    <m/>
    <x v="2545"/>
    <x v="0"/>
    <b v="0"/>
    <m/>
    <m/>
    <m/>
    <s v="005i0000000fNkyAAE"/>
    <s v="01s31000003qafjAAA"/>
    <m/>
    <m/>
    <m/>
    <m/>
    <m/>
    <m/>
    <m/>
    <s v="0125A000001NaBLQA0"/>
    <b v="0"/>
    <m/>
    <b v="0"/>
    <m/>
    <m/>
    <x v="0"/>
    <b v="0"/>
    <d v="2021-06-29T20:34:54"/>
    <m/>
    <m/>
    <b v="0"/>
    <x v="0"/>
    <m/>
    <m/>
    <n v="357500"/>
    <m/>
    <x v="2"/>
    <n v="0"/>
    <n v="0"/>
  </r>
  <r>
    <s v="0015A00001tZ0SFQA0"/>
    <b v="0"/>
    <m/>
    <b v="0"/>
    <m/>
    <m/>
    <m/>
    <x v="148"/>
    <b v="1"/>
    <m/>
    <m/>
    <m/>
    <m/>
    <m/>
    <s v="00531000007KgPgAAK"/>
    <b v="0"/>
    <d v="2017-12-19T19:59:22"/>
    <m/>
    <b v="0"/>
    <m/>
    <m/>
    <b v="0"/>
    <d v="2018-01-01T00:00:00"/>
    <n v="1"/>
    <n v="2018"/>
    <s v="Omitted"/>
    <s v="Omitted"/>
    <b v="0"/>
    <b v="0"/>
    <m/>
    <b v="1"/>
    <b v="0"/>
    <b v="0"/>
    <x v="22"/>
    <b v="0"/>
    <m/>
    <x v="0"/>
    <m/>
    <s v="0055A00000BclF5QAJ"/>
    <d v="2021-04-11T19:52:07"/>
    <m/>
    <d v="2020-01-06T18:18:45"/>
    <m/>
    <m/>
    <b v="0"/>
    <m/>
    <m/>
    <s v="Inside Sales"/>
    <m/>
    <m/>
    <m/>
    <m/>
    <m/>
    <x v="2546"/>
    <x v="0"/>
    <b v="0"/>
    <m/>
    <m/>
    <m/>
    <s v="00531000007KgPgAAK"/>
    <s v="01si00000040RFIAA2"/>
    <m/>
    <m/>
    <m/>
    <m/>
    <m/>
    <m/>
    <m/>
    <s v="0125A000001NaBLQA0"/>
    <b v="0"/>
    <m/>
    <b v="0"/>
    <m/>
    <m/>
    <x v="0"/>
    <b v="0"/>
    <d v="2021-06-29T20:34:54"/>
    <m/>
    <m/>
    <b v="0"/>
    <x v="0"/>
    <m/>
    <m/>
    <n v="4950"/>
    <m/>
    <x v="2"/>
    <n v="0"/>
    <n v="0"/>
  </r>
  <r>
    <s v="0015A000022S2hwQAC"/>
    <b v="0"/>
    <m/>
    <b v="0"/>
    <m/>
    <m/>
    <m/>
    <x v="460"/>
    <b v="1"/>
    <s v="Duplicate opportunity"/>
    <m/>
    <s v="0035A00003Op88OQAR"/>
    <m/>
    <m/>
    <s v="00531000007MUoEAAW"/>
    <b v="0"/>
    <d v="2018-11-29T15:58:33"/>
    <m/>
    <b v="0"/>
    <m/>
    <m/>
    <b v="0"/>
    <d v="2019-01-01T00:00:00"/>
    <n v="1"/>
    <n v="2019"/>
    <s v="Omitted"/>
    <s v="Omitted"/>
    <b v="0"/>
    <b v="0"/>
    <m/>
    <b v="1"/>
    <b v="0"/>
    <b v="0"/>
    <x v="22"/>
    <b v="0"/>
    <m/>
    <x v="0"/>
    <d v="2018-11-29T00:00:00"/>
    <s v="0055A00000BclF5QAJ"/>
    <d v="2021-04-11T19:52:07"/>
    <m/>
    <d v="2020-01-06T18:18:40"/>
    <m/>
    <m/>
    <b v="0"/>
    <m/>
    <m/>
    <s v="Inside Sales"/>
    <m/>
    <m/>
    <m/>
    <m/>
    <m/>
    <x v="2547"/>
    <x v="0"/>
    <b v="0"/>
    <m/>
    <m/>
    <m/>
    <s v="00531000007Es7rAAC"/>
    <s v="01s31000003qafjAAA"/>
    <s v="All Hazards"/>
    <m/>
    <m/>
    <m/>
    <m/>
    <m/>
    <m/>
    <s v="0125A000001NaBLQA0"/>
    <b v="0"/>
    <m/>
    <b v="0"/>
    <m/>
    <m/>
    <x v="0"/>
    <b v="0"/>
    <d v="2021-06-29T20:34:54"/>
    <m/>
    <m/>
    <b v="0"/>
    <x v="0"/>
    <m/>
    <m/>
    <n v="65000"/>
    <m/>
    <x v="2"/>
    <n v="0"/>
    <n v="0"/>
  </r>
  <r>
    <s v="0013100001VXN1KAAX"/>
    <b v="0"/>
    <m/>
    <b v="0"/>
    <m/>
    <m/>
    <m/>
    <x v="460"/>
    <b v="1"/>
    <s v="Duplicate opportunity"/>
    <m/>
    <m/>
    <m/>
    <m/>
    <s v="00531000007MUoEAAW"/>
    <b v="0"/>
    <d v="2018-11-29T18:25:23"/>
    <m/>
    <b v="0"/>
    <m/>
    <m/>
    <b v="0"/>
    <d v="2019-01-01T00:00:00"/>
    <n v="1"/>
    <n v="2019"/>
    <s v="Omitted"/>
    <s v="Omitted"/>
    <b v="0"/>
    <b v="0"/>
    <m/>
    <b v="1"/>
    <b v="0"/>
    <b v="0"/>
    <x v="22"/>
    <b v="0"/>
    <m/>
    <x v="0"/>
    <d v="2018-11-29T00:00:00"/>
    <s v="0055A00000BclF5QAJ"/>
    <d v="2021-04-11T19:52:07"/>
    <m/>
    <d v="2020-01-06T18:18:40"/>
    <m/>
    <m/>
    <b v="0"/>
    <m/>
    <m/>
    <s v="Inside Sales"/>
    <m/>
    <m/>
    <m/>
    <m/>
    <m/>
    <x v="2548"/>
    <x v="0"/>
    <b v="0"/>
    <m/>
    <m/>
    <m/>
    <s v="00531000007Es7rAAC"/>
    <s v="01s31000003qafjAAA"/>
    <s v="All Hazards"/>
    <m/>
    <m/>
    <m/>
    <m/>
    <m/>
    <m/>
    <s v="0125A000001NaBLQA0"/>
    <b v="0"/>
    <m/>
    <b v="0"/>
    <m/>
    <m/>
    <x v="0"/>
    <b v="0"/>
    <d v="2021-06-29T20:34:54"/>
    <m/>
    <m/>
    <b v="0"/>
    <x v="0"/>
    <m/>
    <m/>
    <n v="65000"/>
    <m/>
    <x v="2"/>
    <n v="0"/>
    <n v="0"/>
  </r>
  <r>
    <s v="0015A000022S2fRQAS"/>
    <b v="0"/>
    <m/>
    <b v="0"/>
    <m/>
    <m/>
    <m/>
    <x v="460"/>
    <b v="1"/>
    <s v="Duplicate opportunity"/>
    <m/>
    <m/>
    <m/>
    <m/>
    <s v="00531000007MUoEAAW"/>
    <b v="0"/>
    <d v="2018-11-29T18:59:50"/>
    <m/>
    <b v="0"/>
    <m/>
    <m/>
    <b v="0"/>
    <d v="2019-01-01T00:00:00"/>
    <n v="1"/>
    <n v="2019"/>
    <s v="Omitted"/>
    <s v="Omitted"/>
    <b v="0"/>
    <b v="0"/>
    <m/>
    <b v="1"/>
    <b v="0"/>
    <b v="0"/>
    <x v="22"/>
    <b v="0"/>
    <m/>
    <x v="0"/>
    <d v="2018-11-29T00:00:00"/>
    <s v="0055A00000BclF5QAJ"/>
    <d v="2021-04-11T19:52:07"/>
    <m/>
    <d v="2020-01-06T18:18:45"/>
    <m/>
    <m/>
    <b v="0"/>
    <m/>
    <m/>
    <s v="Inside Sales"/>
    <m/>
    <m/>
    <m/>
    <m/>
    <m/>
    <x v="2549"/>
    <x v="0"/>
    <b v="0"/>
    <m/>
    <m/>
    <m/>
    <s v="00531000007Es7rAAC"/>
    <s v="01s31000003qafjAAA"/>
    <s v="All Hazards"/>
    <m/>
    <m/>
    <m/>
    <m/>
    <m/>
    <m/>
    <s v="0125A000001NaBLQA0"/>
    <b v="0"/>
    <m/>
    <b v="0"/>
    <m/>
    <m/>
    <x v="0"/>
    <b v="0"/>
    <d v="2021-06-29T20:34:54"/>
    <m/>
    <m/>
    <b v="0"/>
    <x v="0"/>
    <m/>
    <m/>
    <n v="65000"/>
    <m/>
    <x v="2"/>
    <n v="0"/>
    <n v="0"/>
  </r>
  <r>
    <s v="0015A00001xQ27BQAS"/>
    <b v="0"/>
    <m/>
    <b v="0"/>
    <m/>
    <m/>
    <m/>
    <x v="460"/>
    <b v="1"/>
    <s v="Duplicate opportunity"/>
    <m/>
    <m/>
    <m/>
    <m/>
    <s v="00531000007MUoEAAW"/>
    <b v="0"/>
    <d v="2018-11-29T19:11:16"/>
    <m/>
    <b v="0"/>
    <m/>
    <m/>
    <b v="0"/>
    <d v="2019-01-01T00:00:00"/>
    <n v="1"/>
    <n v="2019"/>
    <s v="Omitted"/>
    <s v="Omitted"/>
    <b v="0"/>
    <b v="0"/>
    <m/>
    <b v="1"/>
    <b v="0"/>
    <b v="0"/>
    <x v="22"/>
    <b v="0"/>
    <m/>
    <x v="0"/>
    <d v="2018-11-29T00:00:00"/>
    <s v="0055A00000BclF5QAJ"/>
    <d v="2021-04-11T19:52:07"/>
    <m/>
    <d v="2020-01-06T18:18:45"/>
    <m/>
    <m/>
    <b v="0"/>
    <m/>
    <m/>
    <s v="Inside Sales"/>
    <m/>
    <m/>
    <m/>
    <m/>
    <m/>
    <x v="2550"/>
    <x v="0"/>
    <b v="0"/>
    <m/>
    <m/>
    <m/>
    <s v="00531000007Es7rAAC"/>
    <s v="01s31000003qafjAAA"/>
    <s v="All Hazards"/>
    <m/>
    <m/>
    <m/>
    <m/>
    <m/>
    <m/>
    <s v="0125A000001NaBLQA0"/>
    <b v="0"/>
    <m/>
    <b v="0"/>
    <m/>
    <m/>
    <x v="0"/>
    <b v="0"/>
    <d v="2021-06-29T20:34:54"/>
    <m/>
    <m/>
    <b v="0"/>
    <x v="0"/>
    <m/>
    <m/>
    <n v="65000"/>
    <m/>
    <x v="2"/>
    <n v="0"/>
    <n v="0"/>
  </r>
  <r>
    <s v="0015A00002B6LnSQAV"/>
    <b v="0"/>
    <m/>
    <b v="0"/>
    <m/>
    <m/>
    <m/>
    <x v="461"/>
    <b v="1"/>
    <s v="Duplicate opportunity"/>
    <m/>
    <m/>
    <m/>
    <m/>
    <s v="00531000007MUoEAAW"/>
    <b v="0"/>
    <d v="2019-03-25T13:24:14"/>
    <m/>
    <b v="0"/>
    <m/>
    <m/>
    <b v="0"/>
    <d v="2019-01-01T00:00:00"/>
    <n v="1"/>
    <n v="2019"/>
    <s v="Omitted"/>
    <s v="Omitted"/>
    <b v="0"/>
    <b v="0"/>
    <m/>
    <b v="1"/>
    <b v="0"/>
    <b v="0"/>
    <x v="20"/>
    <b v="0"/>
    <m/>
    <x v="0"/>
    <d v="2019-03-25T00:00:00"/>
    <s v="0055A00000BclF5QAJ"/>
    <d v="2021-04-11T20:08:00"/>
    <m/>
    <d v="2020-01-06T18:18:45"/>
    <m/>
    <m/>
    <b v="0"/>
    <m/>
    <m/>
    <s v="Field Sales"/>
    <m/>
    <m/>
    <m/>
    <m/>
    <m/>
    <x v="2551"/>
    <x v="0"/>
    <b v="0"/>
    <m/>
    <m/>
    <m/>
    <s v="00531000007KgPgAAK"/>
    <s v="01s31000003qafjAAA"/>
    <s v="Drugs"/>
    <m/>
    <m/>
    <m/>
    <m/>
    <m/>
    <m/>
    <s v="0125A000001NaBLQA0"/>
    <b v="0"/>
    <m/>
    <b v="0"/>
    <m/>
    <m/>
    <x v="0"/>
    <b v="0"/>
    <d v="2021-06-29T20:34:54"/>
    <m/>
    <m/>
    <b v="0"/>
    <x v="0"/>
    <m/>
    <m/>
    <n v="65714"/>
    <m/>
    <x v="2"/>
    <n v="0"/>
    <n v="0"/>
  </r>
  <r>
    <s v="0015A00002B6MVZQA3"/>
    <b v="0"/>
    <m/>
    <b v="0"/>
    <m/>
    <m/>
    <m/>
    <x v="461"/>
    <b v="1"/>
    <s v="Duplicate opportunity"/>
    <m/>
    <m/>
    <m/>
    <m/>
    <s v="00531000007MUoEAAW"/>
    <b v="0"/>
    <d v="2019-03-25T14:05:12"/>
    <m/>
    <b v="0"/>
    <m/>
    <m/>
    <b v="0"/>
    <d v="2019-01-01T00:00:00"/>
    <n v="1"/>
    <n v="2019"/>
    <s v="Omitted"/>
    <s v="Omitted"/>
    <b v="0"/>
    <b v="0"/>
    <m/>
    <b v="1"/>
    <b v="0"/>
    <b v="0"/>
    <x v="20"/>
    <b v="0"/>
    <m/>
    <x v="0"/>
    <d v="2019-03-28T00:00:00"/>
    <s v="0055A00000BclF5QAJ"/>
    <d v="2021-04-11T20:08:00"/>
    <m/>
    <d v="2020-01-06T18:18:45"/>
    <m/>
    <m/>
    <b v="0"/>
    <m/>
    <m/>
    <s v="Field Sales"/>
    <m/>
    <m/>
    <m/>
    <m/>
    <m/>
    <x v="2552"/>
    <x v="0"/>
    <b v="0"/>
    <m/>
    <m/>
    <m/>
    <s v="00531000007KgPgAAK"/>
    <s v="01s31000003qafjAAA"/>
    <s v="Drugs"/>
    <m/>
    <m/>
    <m/>
    <m/>
    <m/>
    <m/>
    <s v="0125A000001NaBLQA0"/>
    <b v="0"/>
    <m/>
    <b v="0"/>
    <m/>
    <m/>
    <x v="0"/>
    <b v="0"/>
    <d v="2021-06-29T20:34:54"/>
    <m/>
    <m/>
    <b v="0"/>
    <x v="0"/>
    <m/>
    <m/>
    <n v="65714"/>
    <m/>
    <x v="2"/>
    <n v="0"/>
    <n v="0"/>
  </r>
  <r>
    <s v="0015A00002B6OAWQA3"/>
    <b v="0"/>
    <m/>
    <b v="0"/>
    <m/>
    <m/>
    <m/>
    <x v="461"/>
    <b v="1"/>
    <s v="Duplicate opportunity"/>
    <m/>
    <m/>
    <m/>
    <m/>
    <s v="00531000007MUoEAAW"/>
    <b v="0"/>
    <d v="2019-03-25T15:57:48"/>
    <m/>
    <b v="0"/>
    <m/>
    <m/>
    <b v="0"/>
    <d v="2019-01-01T00:00:00"/>
    <n v="1"/>
    <n v="2019"/>
    <s v="Omitted"/>
    <s v="Omitted"/>
    <b v="0"/>
    <b v="0"/>
    <m/>
    <b v="1"/>
    <b v="0"/>
    <b v="0"/>
    <x v="20"/>
    <b v="0"/>
    <m/>
    <x v="0"/>
    <d v="2019-03-26T00:00:00"/>
    <s v="0055A00000BclF5QAJ"/>
    <d v="2021-04-11T20:08:00"/>
    <m/>
    <d v="2020-01-06T18:18:45"/>
    <m/>
    <m/>
    <b v="0"/>
    <m/>
    <m/>
    <s v="Field Sales"/>
    <m/>
    <m/>
    <m/>
    <m/>
    <m/>
    <x v="2553"/>
    <x v="0"/>
    <b v="0"/>
    <m/>
    <m/>
    <m/>
    <s v="00531000007KgPgAAK"/>
    <s v="01s31000003qafjAAA"/>
    <s v="Drugs"/>
    <m/>
    <m/>
    <m/>
    <m/>
    <m/>
    <m/>
    <s v="0125A000001NaBLQA0"/>
    <b v="0"/>
    <m/>
    <b v="0"/>
    <m/>
    <m/>
    <x v="0"/>
    <b v="0"/>
    <d v="2021-06-29T20:34:54"/>
    <m/>
    <m/>
    <b v="0"/>
    <x v="0"/>
    <m/>
    <m/>
    <n v="65714"/>
    <m/>
    <x v="2"/>
    <n v="0"/>
    <n v="0"/>
  </r>
  <r>
    <s v="0015A00002B6SC0QAN"/>
    <b v="0"/>
    <m/>
    <b v="0"/>
    <m/>
    <m/>
    <m/>
    <x v="461"/>
    <b v="1"/>
    <s v="Duplicate opportunity"/>
    <m/>
    <m/>
    <m/>
    <m/>
    <s v="00531000007MUoEAAW"/>
    <b v="0"/>
    <d v="2019-03-25T19:34:10"/>
    <m/>
    <b v="0"/>
    <m/>
    <m/>
    <b v="0"/>
    <d v="2019-01-01T00:00:00"/>
    <n v="1"/>
    <n v="2019"/>
    <s v="Omitted"/>
    <s v="Omitted"/>
    <b v="0"/>
    <b v="0"/>
    <m/>
    <b v="1"/>
    <b v="0"/>
    <b v="0"/>
    <x v="20"/>
    <b v="0"/>
    <m/>
    <x v="0"/>
    <m/>
    <s v="0055A00000BclF5QAJ"/>
    <d v="2021-04-11T20:08:00"/>
    <m/>
    <d v="2020-01-06T18:18:45"/>
    <m/>
    <m/>
    <b v="0"/>
    <m/>
    <m/>
    <s v="Field Sales"/>
    <m/>
    <m/>
    <m/>
    <m/>
    <m/>
    <x v="2554"/>
    <x v="0"/>
    <b v="0"/>
    <m/>
    <m/>
    <m/>
    <s v="00531000007KgPgAAK"/>
    <s v="01s31000003qafjAAA"/>
    <s v="Drugs"/>
    <m/>
    <m/>
    <m/>
    <m/>
    <m/>
    <m/>
    <s v="0125A000001NaBLQA0"/>
    <b v="0"/>
    <m/>
    <b v="0"/>
    <m/>
    <m/>
    <x v="0"/>
    <b v="0"/>
    <d v="2021-06-29T20:34:54"/>
    <m/>
    <m/>
    <b v="0"/>
    <x v="0"/>
    <m/>
    <m/>
    <n v="65714"/>
    <m/>
    <x v="2"/>
    <n v="0"/>
    <n v="0"/>
  </r>
  <r>
    <s v="0013100001gaSbbAAE"/>
    <b v="0"/>
    <m/>
    <b v="0"/>
    <m/>
    <m/>
    <m/>
    <x v="359"/>
    <b v="1"/>
    <s v="Duplicate opportunity"/>
    <m/>
    <s v="00331000034nzyrAAA"/>
    <m/>
    <m/>
    <s v="00531000007KAsvAAG"/>
    <b v="0"/>
    <d v="2018-02-20T20:28:59"/>
    <m/>
    <b v="0"/>
    <m/>
    <m/>
    <b v="0"/>
    <d v="2018-01-01T00:00:00"/>
    <n v="1"/>
    <n v="2018"/>
    <s v="Omitted"/>
    <s v="Omitted"/>
    <b v="0"/>
    <b v="0"/>
    <m/>
    <b v="1"/>
    <b v="0"/>
    <b v="0"/>
    <x v="24"/>
    <b v="0"/>
    <m/>
    <x v="0"/>
    <d v="2018-11-05T00:00:00"/>
    <s v="0055A00000BclF5QAJ"/>
    <d v="2021-04-11T20:06:15"/>
    <m/>
    <d v="2020-01-06T18:18:40"/>
    <m/>
    <m/>
    <b v="0"/>
    <m/>
    <m/>
    <s v="Field Sales"/>
    <m/>
    <m/>
    <m/>
    <m/>
    <m/>
    <x v="2555"/>
    <x v="0"/>
    <b v="0"/>
    <m/>
    <m/>
    <m/>
    <s v="00531000007KAsvAAG"/>
    <s v="01s31000003qafjAAA"/>
    <m/>
    <m/>
    <m/>
    <m/>
    <m/>
    <m/>
    <m/>
    <s v="0125A000001NaBLQA0"/>
    <b v="0"/>
    <m/>
    <b v="0"/>
    <m/>
    <m/>
    <x v="0"/>
    <b v="0"/>
    <d v="2021-06-29T20:34:54"/>
    <m/>
    <m/>
    <b v="0"/>
    <x v="0"/>
    <m/>
    <m/>
    <n v="3500"/>
    <m/>
    <x v="2"/>
    <n v="0"/>
    <n v="0"/>
  </r>
  <r>
    <s v="0015A000026mHhDQAU"/>
    <b v="0"/>
    <m/>
    <b v="0"/>
    <m/>
    <m/>
    <m/>
    <x v="462"/>
    <b v="1"/>
    <s v="Lost or No Budget"/>
    <m/>
    <s v="0035A00003OBmMEQA1"/>
    <m/>
    <m/>
    <s v="00531000007KAsvAAG"/>
    <b v="0"/>
    <d v="2018-11-07T01:08:41"/>
    <m/>
    <b v="0"/>
    <m/>
    <m/>
    <b v="0"/>
    <d v="2019-01-01T00:00:00"/>
    <n v="1"/>
    <n v="2019"/>
    <s v="Omitted"/>
    <s v="Omitted"/>
    <b v="0"/>
    <b v="0"/>
    <m/>
    <b v="1"/>
    <b v="0"/>
    <b v="0"/>
    <x v="19"/>
    <b v="0"/>
    <m/>
    <x v="0"/>
    <m/>
    <s v="0055A00000BclF5QAJ"/>
    <d v="2021-04-11T19:52:07"/>
    <m/>
    <d v="2020-01-06T18:18:40"/>
    <m/>
    <m/>
    <b v="0"/>
    <m/>
    <m/>
    <s v="Inside Sales"/>
    <m/>
    <m/>
    <m/>
    <m/>
    <m/>
    <x v="2556"/>
    <x v="0"/>
    <b v="0"/>
    <m/>
    <m/>
    <m/>
    <s v="0055A000009sa63QAA"/>
    <s v="01s31000003qafjAAA"/>
    <m/>
    <m/>
    <m/>
    <m/>
    <m/>
    <m/>
    <m/>
    <s v="0125A000001NaBLQA0"/>
    <b v="0"/>
    <m/>
    <b v="0"/>
    <m/>
    <m/>
    <x v="0"/>
    <b v="0"/>
    <d v="2021-06-29T20:34:54"/>
    <m/>
    <m/>
    <b v="0"/>
    <x v="0"/>
    <m/>
    <m/>
    <n v="129094.02"/>
    <m/>
    <x v="2"/>
    <n v="0"/>
    <n v="0"/>
  </r>
  <r>
    <s v="0015A00001xOXHFQA4"/>
    <b v="0"/>
    <m/>
    <b v="0"/>
    <m/>
    <m/>
    <m/>
    <x v="126"/>
    <b v="1"/>
    <s v="Lost or No Budget"/>
    <m/>
    <s v="0035A00003EWEo4QAH"/>
    <m/>
    <m/>
    <s v="00531000007KAsvAAG"/>
    <b v="0"/>
    <d v="2017-09-12T22:15:57"/>
    <m/>
    <b v="0"/>
    <m/>
    <m/>
    <b v="0"/>
    <d v="2018-01-01T00:00:00"/>
    <n v="1"/>
    <n v="2018"/>
    <s v="Omitted"/>
    <s v="Omitted"/>
    <b v="0"/>
    <b v="0"/>
    <m/>
    <b v="1"/>
    <b v="0"/>
    <b v="0"/>
    <x v="19"/>
    <b v="0"/>
    <m/>
    <x v="0"/>
    <d v="2018-11-06T00:00:00"/>
    <s v="0055A000009s6n0QAA"/>
    <d v="2020-01-06T18:18:35"/>
    <m/>
    <d v="2020-01-06T18:18:35"/>
    <m/>
    <m/>
    <b v="0"/>
    <m/>
    <m/>
    <s v="Other"/>
    <m/>
    <m/>
    <m/>
    <m/>
    <m/>
    <x v="2557"/>
    <x v="0"/>
    <b v="0"/>
    <m/>
    <m/>
    <m/>
    <s v="00531000007KAsvAAG"/>
    <s v="01s31000003qafjAAA"/>
    <m/>
    <m/>
    <m/>
    <m/>
    <m/>
    <m/>
    <m/>
    <s v="0125A000001NaBLQA0"/>
    <b v="0"/>
    <m/>
    <b v="0"/>
    <m/>
    <m/>
    <x v="0"/>
    <b v="0"/>
    <d v="2021-06-29T20:34:54"/>
    <m/>
    <m/>
    <b v="0"/>
    <x v="0"/>
    <m/>
    <m/>
    <n v="96426.85"/>
    <m/>
    <x v="2"/>
    <n v="0"/>
    <n v="0"/>
  </r>
  <r>
    <s v="0015A00001yXsJUQA0"/>
    <b v="0"/>
    <m/>
    <b v="0"/>
    <m/>
    <m/>
    <m/>
    <x v="463"/>
    <b v="1"/>
    <s v="Lost or No Budget"/>
    <m/>
    <s v="0035A00003Go4mNQAR"/>
    <m/>
    <m/>
    <s v="00531000007KAsvAAG"/>
    <b v="0"/>
    <d v="2018-02-15T01:16:52"/>
    <m/>
    <b v="0"/>
    <m/>
    <m/>
    <b v="0"/>
    <d v="2018-01-01T00:00:00"/>
    <n v="1"/>
    <n v="2018"/>
    <s v="Omitted"/>
    <s v="Omitted"/>
    <b v="0"/>
    <b v="0"/>
    <m/>
    <b v="1"/>
    <b v="0"/>
    <b v="0"/>
    <x v="19"/>
    <b v="0"/>
    <m/>
    <x v="0"/>
    <d v="2018-02-14T00:00:00"/>
    <s v="0055A000009s6n0QAA"/>
    <d v="2020-01-06T18:18:40"/>
    <m/>
    <d v="2020-01-06T18:18:40"/>
    <m/>
    <m/>
    <b v="0"/>
    <m/>
    <m/>
    <s v="Website"/>
    <m/>
    <m/>
    <m/>
    <m/>
    <m/>
    <x v="2558"/>
    <x v="0"/>
    <b v="0"/>
    <m/>
    <m/>
    <m/>
    <s v="00531000007KAsvAAG"/>
    <s v="01s31000003qafjAAA"/>
    <m/>
    <m/>
    <m/>
    <m/>
    <m/>
    <m/>
    <m/>
    <s v="0125A000001NaBLQA0"/>
    <b v="0"/>
    <m/>
    <b v="0"/>
    <m/>
    <m/>
    <x v="0"/>
    <b v="0"/>
    <d v="2021-06-29T20:34:54"/>
    <m/>
    <m/>
    <b v="0"/>
    <x v="0"/>
    <m/>
    <m/>
    <n v="65000"/>
    <m/>
    <x v="2"/>
    <n v="0"/>
    <n v="0"/>
  </r>
  <r>
    <s v="0015A00001yY8vgQAC"/>
    <b v="0"/>
    <m/>
    <b v="0"/>
    <m/>
    <m/>
    <m/>
    <x v="121"/>
    <b v="1"/>
    <s v="Lost or No Budget"/>
    <m/>
    <s v="0035A00003GoY98QAF"/>
    <m/>
    <m/>
    <s v="00531000007KAsvAAG"/>
    <b v="0"/>
    <d v="2018-02-28T00:45:46"/>
    <m/>
    <b v="0"/>
    <m/>
    <m/>
    <b v="0"/>
    <d v="2018-01-01T00:00:00"/>
    <n v="1"/>
    <n v="2018"/>
    <s v="Omitted"/>
    <s v="Omitted"/>
    <b v="0"/>
    <b v="0"/>
    <m/>
    <b v="1"/>
    <b v="0"/>
    <b v="0"/>
    <x v="19"/>
    <b v="0"/>
    <m/>
    <x v="0"/>
    <m/>
    <s v="0055A00000BclF5QAJ"/>
    <d v="2021-04-11T19:52:07"/>
    <m/>
    <d v="2020-01-06T18:18:40"/>
    <m/>
    <m/>
    <b v="0"/>
    <m/>
    <m/>
    <s v="Inside Sales"/>
    <m/>
    <m/>
    <m/>
    <m/>
    <m/>
    <x v="2559"/>
    <x v="0"/>
    <b v="0"/>
    <m/>
    <m/>
    <m/>
    <s v="00531000007KAsvAAG"/>
    <s v="01s31000003qafjAAA"/>
    <m/>
    <m/>
    <m/>
    <m/>
    <m/>
    <m/>
    <m/>
    <s v="0125A000001NaBLQA0"/>
    <b v="0"/>
    <m/>
    <b v="0"/>
    <m/>
    <m/>
    <x v="0"/>
    <b v="0"/>
    <d v="2021-06-29T20:34:54"/>
    <m/>
    <m/>
    <b v="0"/>
    <x v="0"/>
    <m/>
    <m/>
    <n v="65000"/>
    <m/>
    <x v="2"/>
    <n v="0"/>
    <n v="0"/>
  </r>
  <r>
    <s v="0015A00001yYCiQQAW"/>
    <b v="0"/>
    <m/>
    <b v="0"/>
    <m/>
    <m/>
    <m/>
    <x v="145"/>
    <b v="1"/>
    <s v="Lost or No Budget"/>
    <m/>
    <s v="0035A00003Gof4zQAB"/>
    <m/>
    <m/>
    <s v="00531000007KAsvAAG"/>
    <b v="0"/>
    <d v="2018-03-02T16:44:55"/>
    <m/>
    <b v="0"/>
    <m/>
    <m/>
    <b v="0"/>
    <d v="2018-01-01T00:00:00"/>
    <n v="1"/>
    <n v="2018"/>
    <s v="Omitted"/>
    <s v="Omitted"/>
    <b v="0"/>
    <b v="0"/>
    <m/>
    <b v="1"/>
    <b v="0"/>
    <b v="0"/>
    <x v="19"/>
    <b v="0"/>
    <m/>
    <x v="0"/>
    <m/>
    <s v="0055A00000BclF5QAJ"/>
    <d v="2021-04-11T20:06:15"/>
    <m/>
    <d v="2020-01-06T18:18:40"/>
    <m/>
    <m/>
    <b v="0"/>
    <m/>
    <s v="Drugs"/>
    <s v="Field Sales"/>
    <m/>
    <m/>
    <m/>
    <m/>
    <m/>
    <x v="2560"/>
    <x v="0"/>
    <b v="0"/>
    <m/>
    <m/>
    <m/>
    <s v="00531000007KAsvAAG"/>
    <s v="01s31000003qafjAAA"/>
    <m/>
    <m/>
    <m/>
    <m/>
    <m/>
    <m/>
    <m/>
    <s v="0125A000001NaBLQA0"/>
    <b v="0"/>
    <m/>
    <b v="0"/>
    <m/>
    <m/>
    <x v="0"/>
    <b v="0"/>
    <d v="2021-06-29T20:34:54"/>
    <m/>
    <m/>
    <b v="0"/>
    <x v="0"/>
    <m/>
    <m/>
    <n v="65000"/>
    <m/>
    <x v="2"/>
    <n v="0"/>
    <n v="0"/>
  </r>
  <r>
    <s v="0013100001emAHaAAM"/>
    <b v="0"/>
    <m/>
    <b v="0"/>
    <s v="7015A000001Zks9QAC"/>
    <m/>
    <m/>
    <x v="360"/>
    <b v="1"/>
    <s v="Lost or No Budget"/>
    <m/>
    <m/>
    <m/>
    <m/>
    <s v="00531000007MUoEAAW"/>
    <b v="0"/>
    <d v="2018-04-17T13:39:08"/>
    <m/>
    <b v="0"/>
    <m/>
    <m/>
    <b v="0"/>
    <d v="2020-01-01T00:00:00"/>
    <n v="1"/>
    <n v="2020"/>
    <s v="Omitted"/>
    <s v="Omitted"/>
    <b v="0"/>
    <b v="0"/>
    <m/>
    <b v="1"/>
    <b v="0"/>
    <b v="0"/>
    <x v="19"/>
    <b v="0"/>
    <m/>
    <x v="0"/>
    <d v="2019-04-09T00:00:00"/>
    <s v="0055A00000BclF5QAJ"/>
    <d v="2021-04-11T19:52:59"/>
    <m/>
    <d v="2020-01-06T18:18:35"/>
    <m/>
    <m/>
    <b v="0"/>
    <m/>
    <m/>
    <s v="Inside Sales"/>
    <m/>
    <m/>
    <m/>
    <m/>
    <m/>
    <x v="2561"/>
    <x v="0"/>
    <b v="0"/>
    <m/>
    <m/>
    <m/>
    <s v="00531000007MUoEAAW"/>
    <s v="01s31000003qafjAAA"/>
    <s v="Drugs"/>
    <m/>
    <m/>
    <m/>
    <m/>
    <m/>
    <m/>
    <s v="0125A000001NaBLQA0"/>
    <b v="0"/>
    <m/>
    <b v="0"/>
    <m/>
    <m/>
    <x v="0"/>
    <b v="0"/>
    <d v="2021-06-29T20:34:54"/>
    <m/>
    <m/>
    <b v="0"/>
    <x v="0"/>
    <m/>
    <m/>
    <n v="19500"/>
    <m/>
    <x v="2"/>
    <n v="0"/>
    <n v="0"/>
  </r>
  <r>
    <s v="0013100001emY1NAAU"/>
    <b v="0"/>
    <m/>
    <b v="0"/>
    <m/>
    <m/>
    <m/>
    <x v="460"/>
    <b v="1"/>
    <s v="Non Responsive"/>
    <m/>
    <s v="0035A00003LvOD5QAN"/>
    <m/>
    <m/>
    <s v="00531000007MUoEAAW"/>
    <b v="0"/>
    <d v="2018-12-06T16:13:25"/>
    <m/>
    <b v="0"/>
    <m/>
    <m/>
    <b v="0"/>
    <d v="2019-01-01T00:00:00"/>
    <n v="1"/>
    <n v="2019"/>
    <s v="Omitted"/>
    <s v="Omitted"/>
    <b v="0"/>
    <b v="0"/>
    <m/>
    <b v="1"/>
    <b v="0"/>
    <b v="0"/>
    <x v="19"/>
    <b v="0"/>
    <m/>
    <x v="0"/>
    <m/>
    <s v="0055A00000BclF5QAJ"/>
    <d v="2021-04-11T20:08:00"/>
    <m/>
    <d v="2020-01-06T18:18:40"/>
    <m/>
    <m/>
    <b v="0"/>
    <m/>
    <m/>
    <s v="Field Sales"/>
    <m/>
    <m/>
    <m/>
    <m/>
    <m/>
    <x v="2562"/>
    <x v="0"/>
    <b v="0"/>
    <m/>
    <m/>
    <m/>
    <s v="00531000007MUoEAAW"/>
    <s v="01s31000003qafjAAA"/>
    <m/>
    <m/>
    <m/>
    <m/>
    <m/>
    <m/>
    <m/>
    <s v="0125A000001NaBLQA0"/>
    <b v="0"/>
    <m/>
    <b v="0"/>
    <m/>
    <m/>
    <x v="0"/>
    <b v="0"/>
    <d v="2021-06-29T20:34:54"/>
    <m/>
    <m/>
    <b v="0"/>
    <x v="0"/>
    <m/>
    <m/>
    <n v="398"/>
    <m/>
    <x v="2"/>
    <n v="0"/>
    <n v="0"/>
  </r>
  <r>
    <s v="001i000001MZMQXAA5"/>
    <b v="0"/>
    <m/>
    <b v="0"/>
    <m/>
    <m/>
    <m/>
    <x v="464"/>
    <b v="1"/>
    <s v="Non Responsive"/>
    <m/>
    <m/>
    <m/>
    <m/>
    <s v="00531000007MUoEAAW"/>
    <b v="0"/>
    <d v="2019-02-05T18:13:49"/>
    <m/>
    <b v="0"/>
    <m/>
    <m/>
    <b v="0"/>
    <d v="2019-01-01T00:00:00"/>
    <n v="1"/>
    <n v="2019"/>
    <s v="Omitted"/>
    <s v="Omitted"/>
    <b v="0"/>
    <b v="0"/>
    <m/>
    <b v="1"/>
    <b v="0"/>
    <b v="0"/>
    <x v="19"/>
    <b v="0"/>
    <m/>
    <x v="0"/>
    <m/>
    <s v="0055A00000BclF5QAJ"/>
    <d v="2021-04-11T20:08:00"/>
    <m/>
    <d v="2020-01-06T18:18:40"/>
    <m/>
    <m/>
    <b v="0"/>
    <m/>
    <m/>
    <s v="Field Sales"/>
    <m/>
    <m/>
    <m/>
    <m/>
    <m/>
    <x v="2563"/>
    <x v="0"/>
    <b v="0"/>
    <m/>
    <m/>
    <m/>
    <s v="00531000007MUoEAAW"/>
    <s v="01s31000003qafjAAA"/>
    <m/>
    <m/>
    <m/>
    <m/>
    <m/>
    <m/>
    <m/>
    <s v="0125A000001NaBLQA0"/>
    <b v="0"/>
    <m/>
    <b v="0"/>
    <m/>
    <m/>
    <x v="0"/>
    <b v="0"/>
    <d v="2021-06-29T20:34:54"/>
    <m/>
    <m/>
    <b v="0"/>
    <x v="0"/>
    <m/>
    <m/>
    <n v="65398"/>
    <m/>
    <x v="2"/>
    <n v="0"/>
    <n v="0"/>
  </r>
  <r>
    <s v="0015A00001yXXSTQA4"/>
    <b v="0"/>
    <m/>
    <b v="0"/>
    <m/>
    <m/>
    <m/>
    <x v="462"/>
    <b v="1"/>
    <s v="Non Responsive"/>
    <m/>
    <s v="0035A00003GnGVUQA3"/>
    <m/>
    <m/>
    <s v="00531000007KAsvAAG"/>
    <b v="0"/>
    <d v="2018-01-29T13:47:02"/>
    <m/>
    <b v="0"/>
    <m/>
    <m/>
    <b v="0"/>
    <d v="2019-01-01T00:00:00"/>
    <n v="1"/>
    <n v="2019"/>
    <s v="Omitted"/>
    <s v="Omitted"/>
    <b v="0"/>
    <b v="0"/>
    <m/>
    <b v="1"/>
    <b v="0"/>
    <b v="0"/>
    <x v="19"/>
    <b v="0"/>
    <m/>
    <x v="0"/>
    <d v="2018-01-29T00:00:00"/>
    <s v="0055A000009s6n0QAA"/>
    <d v="2020-01-06T18:18:40"/>
    <m/>
    <d v="2020-01-06T18:18:40"/>
    <m/>
    <m/>
    <b v="0"/>
    <m/>
    <m/>
    <s v="Website"/>
    <m/>
    <m/>
    <m/>
    <m/>
    <m/>
    <x v="2564"/>
    <x v="0"/>
    <b v="0"/>
    <m/>
    <m/>
    <m/>
    <s v="00531000007KAsvAAG"/>
    <s v="01s31000003qafjAAA"/>
    <m/>
    <m/>
    <m/>
    <m/>
    <m/>
    <m/>
    <m/>
    <s v="0125A000001NaBLQA0"/>
    <b v="0"/>
    <m/>
    <b v="0"/>
    <m/>
    <m/>
    <x v="0"/>
    <b v="0"/>
    <d v="2021-06-29T20:34:54"/>
    <m/>
    <m/>
    <b v="0"/>
    <x v="0"/>
    <m/>
    <m/>
    <n v="65000"/>
    <m/>
    <x v="2"/>
    <n v="0"/>
    <n v="0"/>
  </r>
  <r>
    <s v="0013100001rut5yAAA"/>
    <b v="0"/>
    <m/>
    <b v="0"/>
    <m/>
    <m/>
    <m/>
    <x v="465"/>
    <b v="1"/>
    <s v="Price"/>
    <m/>
    <s v="0033100003BDjc0AAD"/>
    <m/>
    <m/>
    <s v="00531000007MUoEAAW"/>
    <b v="0"/>
    <d v="2018-11-27T13:48:26"/>
    <m/>
    <b v="0"/>
    <m/>
    <m/>
    <b v="0"/>
    <d v="2019-01-01T00:00:00"/>
    <n v="1"/>
    <n v="2019"/>
    <s v="Omitted"/>
    <s v="Omitted"/>
    <b v="0"/>
    <b v="0"/>
    <m/>
    <b v="1"/>
    <b v="0"/>
    <b v="0"/>
    <x v="20"/>
    <b v="0"/>
    <m/>
    <x v="0"/>
    <d v="2018-12-10T00:00:00"/>
    <s v="0055A00000BclF5QAJ"/>
    <d v="2021-04-11T19:52:59"/>
    <m/>
    <d v="2020-01-06T18:18:45"/>
    <m/>
    <m/>
    <b v="0"/>
    <m/>
    <m/>
    <s v="Inside Sales"/>
    <m/>
    <m/>
    <m/>
    <m/>
    <m/>
    <x v="2565"/>
    <x v="0"/>
    <b v="0"/>
    <m/>
    <m/>
    <m/>
    <s v="00531000007MUoEAAW"/>
    <s v="01s31000003qafjAAA"/>
    <s v="All Hazards"/>
    <m/>
    <m/>
    <m/>
    <m/>
    <m/>
    <m/>
    <s v="0125A000001NaBLQA0"/>
    <b v="0"/>
    <m/>
    <b v="0"/>
    <m/>
    <m/>
    <x v="0"/>
    <b v="0"/>
    <d v="2021-06-29T20:34:54"/>
    <m/>
    <m/>
    <b v="0"/>
    <x v="0"/>
    <m/>
    <m/>
    <n v="6500"/>
    <m/>
    <x v="2"/>
    <n v="0"/>
    <n v="0"/>
  </r>
  <r>
    <s v="0015A00002CwcMnQAJ"/>
    <b v="0"/>
    <m/>
    <b v="0"/>
    <m/>
    <m/>
    <m/>
    <x v="378"/>
    <b v="1"/>
    <s v="Lost or No Budget"/>
    <m/>
    <s v="0035A00003Vy5PYQAZ"/>
    <m/>
    <m/>
    <s v="00531000008F2qlAAC"/>
    <b v="0"/>
    <d v="2019-06-13T21:27:37"/>
    <m/>
    <b v="0"/>
    <m/>
    <m/>
    <b v="0"/>
    <d v="2021-01-01T00:00:00"/>
    <n v="1"/>
    <n v="2021"/>
    <s v="Omitted"/>
    <s v="Omitted"/>
    <b v="0"/>
    <b v="0"/>
    <m/>
    <b v="1"/>
    <b v="0"/>
    <b v="0"/>
    <x v="23"/>
    <b v="0"/>
    <m/>
    <x v="0"/>
    <m/>
    <s v="0055A00000BclF5QAJ"/>
    <d v="2021-04-11T20:08:00"/>
    <m/>
    <d v="2021-03-01T15:42:06"/>
    <m/>
    <m/>
    <b v="0"/>
    <m/>
    <m/>
    <s v="Field Sales"/>
    <m/>
    <m/>
    <m/>
    <m/>
    <m/>
    <x v="2566"/>
    <x v="0"/>
    <b v="0"/>
    <m/>
    <m/>
    <m/>
    <s v="00531000008F2qlAAC"/>
    <s v="01si00000040RFIAA2"/>
    <s v="All Hazards"/>
    <s v="CWAs"/>
    <m/>
    <m/>
    <m/>
    <m/>
    <m/>
    <s v="0125A000001NaBLQA0"/>
    <b v="0"/>
    <s v="Explosives"/>
    <b v="0"/>
    <m/>
    <m/>
    <x v="0"/>
    <b v="0"/>
    <d v="2021-06-29T20:34:54"/>
    <m/>
    <m/>
    <b v="0"/>
    <x v="0"/>
    <m/>
    <m/>
    <n v="313884.24"/>
    <m/>
    <x v="2"/>
    <n v="0"/>
    <n v="0"/>
  </r>
  <r>
    <s v="0013100001pvRTEAA2"/>
    <b v="0"/>
    <m/>
    <b v="0"/>
    <s v="70131000001YBPjAAO"/>
    <m/>
    <m/>
    <x v="466"/>
    <b v="1"/>
    <s v="Duplicate opportunity"/>
    <m/>
    <s v="00331000038G6CjAAK"/>
    <m/>
    <m/>
    <s v="00531000007MUoEAAW"/>
    <b v="0"/>
    <d v="2020-03-02T13:39:28"/>
    <m/>
    <b v="0"/>
    <m/>
    <m/>
    <b v="0"/>
    <d v="2021-01-01T00:00:00"/>
    <n v="1"/>
    <n v="2021"/>
    <s v="Omitted"/>
    <s v="Omitted"/>
    <b v="0"/>
    <b v="0"/>
    <m/>
    <b v="1"/>
    <b v="0"/>
    <b v="0"/>
    <x v="23"/>
    <b v="0"/>
    <m/>
    <x v="0"/>
    <d v="2020-08-20T00:00:00"/>
    <s v="00531000007MUoEAAW"/>
    <d v="2021-01-20T21:59:17"/>
    <m/>
    <d v="2021-01-20T21:59:17"/>
    <m/>
    <m/>
    <b v="0"/>
    <m/>
    <m/>
    <s v="Trade Show"/>
    <m/>
    <m/>
    <m/>
    <m/>
    <m/>
    <x v="2567"/>
    <x v="0"/>
    <b v="0"/>
    <m/>
    <m/>
    <m/>
    <s v="00531000007KgPgAAK"/>
    <s v="01si00000040RFIAA2"/>
    <m/>
    <m/>
    <m/>
    <m/>
    <s v="MX908"/>
    <m/>
    <s v="0Q05A000001eA1KSAU"/>
    <s v="0125A000001NaBLQA0"/>
    <b v="0"/>
    <m/>
    <b v="0"/>
    <m/>
    <m/>
    <x v="0"/>
    <b v="0"/>
    <d v="2021-06-29T20:34:55"/>
    <m/>
    <m/>
    <b v="0"/>
    <x v="0"/>
    <m/>
    <m/>
    <n v="65437"/>
    <m/>
    <x v="2"/>
    <n v="0"/>
    <n v="0"/>
  </r>
  <r>
    <s v="0015A000022RDvNQAW"/>
    <b v="0"/>
    <m/>
    <b v="0"/>
    <m/>
    <m/>
    <m/>
    <x v="467"/>
    <b v="1"/>
    <s v="Non Responsive"/>
    <m/>
    <m/>
    <m/>
    <m/>
    <s v="00531000007MUoEAAW"/>
    <b v="0"/>
    <d v="2020-02-26T19:40:27"/>
    <m/>
    <b v="0"/>
    <m/>
    <m/>
    <b v="0"/>
    <d v="2020-01-01T00:00:00"/>
    <n v="1"/>
    <n v="2020"/>
    <s v="Omitted"/>
    <s v="Omitted"/>
    <b v="0"/>
    <b v="0"/>
    <m/>
    <b v="1"/>
    <b v="0"/>
    <b v="0"/>
    <x v="20"/>
    <b v="0"/>
    <m/>
    <x v="0"/>
    <m/>
    <s v="0055A00000BclF5QAJ"/>
    <d v="2021-04-11T19:52:07"/>
    <m/>
    <d v="2020-05-01T20:39:32"/>
    <m/>
    <m/>
    <b v="0"/>
    <m/>
    <m/>
    <s v="Inside Sales"/>
    <m/>
    <m/>
    <m/>
    <m/>
    <m/>
    <x v="2568"/>
    <x v="0"/>
    <b v="0"/>
    <m/>
    <m/>
    <m/>
    <s v="00531000007MUoEAAW"/>
    <s v="01s31000003qafjAAA"/>
    <m/>
    <m/>
    <m/>
    <m/>
    <s v="MX908"/>
    <m/>
    <m/>
    <s v="0125A000001NaBLQA0"/>
    <b v="0"/>
    <m/>
    <b v="0"/>
    <m/>
    <m/>
    <x v="0"/>
    <b v="0"/>
    <d v="2021-06-29T20:34:55"/>
    <m/>
    <m/>
    <b v="0"/>
    <x v="0"/>
    <m/>
    <m/>
    <n v="150"/>
    <m/>
    <x v="2"/>
    <n v="0"/>
    <n v="0"/>
  </r>
  <r>
    <s v="0015A000028lTavQAE"/>
    <b v="0"/>
    <m/>
    <b v="0"/>
    <s v="7015A000001eOy9QAE"/>
    <m/>
    <m/>
    <x v="385"/>
    <b v="1"/>
    <s v="Non Responsive"/>
    <m/>
    <m/>
    <m/>
    <m/>
    <s v="00531000007MUoEAAW"/>
    <b v="0"/>
    <d v="2020-01-21T21:42:34"/>
    <m/>
    <b v="0"/>
    <m/>
    <m/>
    <b v="0"/>
    <d v="2021-01-01T00:00:00"/>
    <n v="1"/>
    <n v="2021"/>
    <s v="Omitted"/>
    <s v="Omitted"/>
    <b v="0"/>
    <b v="0"/>
    <m/>
    <b v="1"/>
    <b v="0"/>
    <b v="0"/>
    <x v="22"/>
    <b v="0"/>
    <m/>
    <x v="0"/>
    <d v="2020-08-11T00:00:00"/>
    <s v="00531000007MUoEAAW"/>
    <d v="2021-06-17T18:08:57"/>
    <m/>
    <d v="2021-02-19T19:42:37"/>
    <m/>
    <m/>
    <b v="0"/>
    <m/>
    <m/>
    <s v="Inside Sales"/>
    <m/>
    <m/>
    <m/>
    <m/>
    <m/>
    <x v="2569"/>
    <x v="0"/>
    <b v="0"/>
    <m/>
    <m/>
    <m/>
    <s v="00531000007MUoEAAW"/>
    <s v="01s31000003qafjAAA"/>
    <m/>
    <m/>
    <m/>
    <m/>
    <s v="MX908"/>
    <m/>
    <m/>
    <s v="0125A000001NaBLQA0"/>
    <b v="0"/>
    <m/>
    <b v="0"/>
    <m/>
    <m/>
    <x v="0"/>
    <b v="0"/>
    <d v="2021-06-29T20:34:55"/>
    <m/>
    <m/>
    <b v="0"/>
    <x v="0"/>
    <m/>
    <m/>
    <n v="6500"/>
    <m/>
    <x v="2"/>
    <n v="0"/>
    <n v="0"/>
  </r>
  <r>
    <s v="0013100001t0mtKAAQ"/>
    <b v="0"/>
    <m/>
    <b v="0"/>
    <s v="7015A000001eOy9QAE"/>
    <m/>
    <m/>
    <x v="385"/>
    <b v="1"/>
    <s v="Non Responsive"/>
    <m/>
    <s v="0035A00003UXmUoQAL"/>
    <m/>
    <m/>
    <s v="00531000007MUoEAAW"/>
    <b v="0"/>
    <d v="2020-04-16T18:35:41"/>
    <m/>
    <b v="0"/>
    <m/>
    <m/>
    <b v="0"/>
    <d v="2021-01-01T00:00:00"/>
    <n v="1"/>
    <n v="2021"/>
    <s v="Omitted"/>
    <s v="Omitted"/>
    <b v="0"/>
    <b v="0"/>
    <m/>
    <b v="1"/>
    <b v="0"/>
    <b v="0"/>
    <x v="23"/>
    <b v="0"/>
    <m/>
    <x v="0"/>
    <d v="2020-05-12T00:00:00"/>
    <s v="00531000007MUoEAAW"/>
    <d v="2021-06-17T18:09:53"/>
    <m/>
    <d v="2021-02-19T19:43:34"/>
    <m/>
    <m/>
    <b v="0"/>
    <m/>
    <m/>
    <s v="Field Sales"/>
    <m/>
    <m/>
    <m/>
    <m/>
    <m/>
    <x v="2570"/>
    <x v="0"/>
    <b v="0"/>
    <m/>
    <m/>
    <m/>
    <s v="00531000007MUoEAAW"/>
    <s v="01si00000040RFIAA2"/>
    <m/>
    <m/>
    <m/>
    <m/>
    <s v="MX908"/>
    <m/>
    <s v="0Q05A000001eC9OSAU"/>
    <s v="0125A000001NaBLQA0"/>
    <b v="0"/>
    <m/>
    <b v="0"/>
    <m/>
    <m/>
    <x v="0"/>
    <b v="0"/>
    <d v="2021-06-29T20:34:55"/>
    <m/>
    <m/>
    <b v="0"/>
    <x v="0"/>
    <m/>
    <m/>
    <n v="6500"/>
    <m/>
    <x v="2"/>
    <n v="0"/>
    <n v="0"/>
  </r>
  <r>
    <s v="001i000001MZMTHAA5"/>
    <b v="0"/>
    <m/>
    <b v="0"/>
    <s v="7015A000001eOy9QAE"/>
    <m/>
    <m/>
    <x v="468"/>
    <b v="1"/>
    <s v="Non Responsive"/>
    <m/>
    <s v="0035A00003OBp9yQAD"/>
    <m/>
    <m/>
    <s v="00531000007MUoEAAW"/>
    <b v="0"/>
    <d v="2020-06-26T13:10:36"/>
    <m/>
    <b v="0"/>
    <m/>
    <m/>
    <b v="0"/>
    <d v="2021-01-01T00:00:00"/>
    <n v="1"/>
    <n v="2021"/>
    <s v="Omitted"/>
    <s v="Omitted"/>
    <b v="0"/>
    <b v="0"/>
    <m/>
    <b v="1"/>
    <b v="0"/>
    <b v="0"/>
    <x v="19"/>
    <b v="0"/>
    <m/>
    <x v="0"/>
    <d v="2020-12-07T00:00:00"/>
    <s v="0055A00000BclF5QAJ"/>
    <d v="2021-04-11T19:52:59"/>
    <m/>
    <d v="2021-02-04T16:52:21"/>
    <m/>
    <m/>
    <b v="0"/>
    <m/>
    <m/>
    <s v="Inside Sales"/>
    <m/>
    <m/>
    <m/>
    <m/>
    <m/>
    <x v="2571"/>
    <x v="0"/>
    <b v="0"/>
    <m/>
    <m/>
    <m/>
    <s v="00531000007MUoEAAW"/>
    <s v="01s31000003qafjAAA"/>
    <m/>
    <s v="All Hazards"/>
    <m/>
    <m/>
    <s v="MX908"/>
    <m/>
    <m/>
    <s v="0125A000001NaBLQA0"/>
    <b v="0"/>
    <m/>
    <b v="0"/>
    <m/>
    <m/>
    <x v="0"/>
    <b v="0"/>
    <d v="2021-06-29T20:34:55"/>
    <m/>
    <m/>
    <b v="0"/>
    <x v="0"/>
    <m/>
    <m/>
    <n v="6500"/>
    <m/>
    <x v="2"/>
    <n v="0"/>
    <n v="0"/>
  </r>
  <r>
    <s v="0013100001qyJ2TAAU"/>
    <b v="0"/>
    <m/>
    <b v="0"/>
    <s v="7015A000001eGK3QAM"/>
    <m/>
    <m/>
    <x v="469"/>
    <b v="1"/>
    <s v="Duplicate opportunity"/>
    <m/>
    <m/>
    <m/>
    <m/>
    <s v="00531000007MUoEAAW"/>
    <b v="0"/>
    <d v="2021-01-12T18:17:18"/>
    <m/>
    <b v="0"/>
    <s v="Fisher"/>
    <d v="2021-03-31T00:00:00"/>
    <b v="0"/>
    <d v="2021-01-01T00:00:00"/>
    <n v="1"/>
    <n v="2021"/>
    <s v="Omitted"/>
    <s v="Omitted"/>
    <b v="0"/>
    <b v="0"/>
    <s v="HSGP"/>
    <b v="1"/>
    <b v="0"/>
    <b v="0"/>
    <x v="19"/>
    <b v="0"/>
    <m/>
    <x v="0"/>
    <d v="2021-01-12T00:00:00"/>
    <s v="00531000007KAsvAAG"/>
    <d v="2021-02-03T20:22:09"/>
    <m/>
    <d v="2021-01-19T19:30:25"/>
    <m/>
    <m/>
    <b v="0"/>
    <m/>
    <m/>
    <s v="Trade Show"/>
    <m/>
    <m/>
    <m/>
    <m/>
    <m/>
    <x v="2572"/>
    <x v="0"/>
    <b v="0"/>
    <m/>
    <m/>
    <m/>
    <s v="00531000007KAsvAAG"/>
    <s v="01s31000003qafjAAA"/>
    <m/>
    <s v="All Hazards"/>
    <m/>
    <m/>
    <s v="MX908"/>
    <m/>
    <m/>
    <s v="0125A000001NaBLQA0"/>
    <b v="0"/>
    <m/>
    <b v="0"/>
    <m/>
    <m/>
    <x v="0"/>
    <b v="0"/>
    <d v="2021-06-29T20:34:55"/>
    <m/>
    <m/>
    <b v="0"/>
    <x v="0"/>
    <m/>
    <m/>
    <n v="65636"/>
    <m/>
    <x v="2"/>
    <n v="0"/>
    <n v="0"/>
  </r>
  <r>
    <s v="0015A00002TBrIIQA1"/>
    <b v="0"/>
    <m/>
    <b v="0"/>
    <m/>
    <m/>
    <m/>
    <x v="469"/>
    <b v="1"/>
    <s v="Duplicate opportunity"/>
    <m/>
    <m/>
    <m/>
    <m/>
    <s v="00531000007MUoEAAW"/>
    <b v="0"/>
    <d v="2021-01-06T17:58:46"/>
    <m/>
    <b v="0"/>
    <s v="Safeware"/>
    <d v="2021-03-31T00:00:00"/>
    <b v="0"/>
    <d v="2021-01-01T00:00:00"/>
    <n v="1"/>
    <n v="2021"/>
    <s v="Omitted"/>
    <s v="Omitted"/>
    <b v="0"/>
    <b v="0"/>
    <m/>
    <b v="1"/>
    <b v="0"/>
    <b v="0"/>
    <x v="19"/>
    <b v="0"/>
    <m/>
    <x v="0"/>
    <d v="2021-01-06T00:00:00"/>
    <s v="0055A00000BclF5QAJ"/>
    <d v="2021-04-11T19:52:07"/>
    <m/>
    <d v="2021-01-19T19:23:21"/>
    <m/>
    <m/>
    <b v="0"/>
    <m/>
    <m/>
    <s v="Inside Sales"/>
    <m/>
    <m/>
    <m/>
    <m/>
    <m/>
    <x v="2573"/>
    <x v="0"/>
    <b v="0"/>
    <m/>
    <m/>
    <m/>
    <s v="00531000007KAsvAAG"/>
    <s v="01s31000003qafjAAA"/>
    <m/>
    <s v="All Hazards"/>
    <m/>
    <m/>
    <s v="MX908"/>
    <m/>
    <m/>
    <s v="0125A000001NaBLQA0"/>
    <b v="0"/>
    <m/>
    <b v="0"/>
    <m/>
    <m/>
    <x v="0"/>
    <b v="0"/>
    <d v="2021-06-29T20:34:55"/>
    <m/>
    <m/>
    <b v="0"/>
    <x v="0"/>
    <m/>
    <m/>
    <n v="364465"/>
    <m/>
    <x v="2"/>
    <n v="0"/>
    <n v="0"/>
  </r>
  <r>
    <s v="0015A00002HbNjEQAV"/>
    <b v="0"/>
    <m/>
    <b v="0"/>
    <m/>
    <m/>
    <m/>
    <x v="470"/>
    <b v="1"/>
    <s v="Duplicate opportunity"/>
    <m/>
    <s v="0035A00003bcMltQAE"/>
    <m/>
    <m/>
    <s v="00531000007KAsvAAG"/>
    <b v="0"/>
    <d v="2021-03-16T17:42:36"/>
    <m/>
    <b v="0"/>
    <m/>
    <m/>
    <b v="0"/>
    <d v="2021-01-01T00:00:00"/>
    <n v="1"/>
    <n v="2021"/>
    <s v="Omitted"/>
    <s v="Omitted"/>
    <b v="0"/>
    <b v="0"/>
    <s v="COPS"/>
    <b v="1"/>
    <b v="0"/>
    <b v="0"/>
    <x v="19"/>
    <b v="0"/>
    <m/>
    <x v="0"/>
    <d v="2021-03-16T00:00:00"/>
    <s v="0055A00000BclF5QAJ"/>
    <d v="2021-04-11T20:08:00"/>
    <m/>
    <d v="2021-03-16T22:22:14"/>
    <m/>
    <m/>
    <b v="0"/>
    <m/>
    <m/>
    <s v="Field Sales"/>
    <m/>
    <m/>
    <m/>
    <m/>
    <m/>
    <x v="2574"/>
    <x v="0"/>
    <b v="0"/>
    <m/>
    <m/>
    <m/>
    <s v="00531000007KAsvAAG"/>
    <s v="01s31000003qafjAAA"/>
    <m/>
    <s v="Drugs"/>
    <m/>
    <m/>
    <s v="MX908"/>
    <m/>
    <m/>
    <s v="0125A000001NaBLQA0"/>
    <b v="0"/>
    <m/>
    <b v="0"/>
    <m/>
    <m/>
    <x v="0"/>
    <b v="0"/>
    <d v="2021-06-29T20:34:55"/>
    <m/>
    <m/>
    <b v="0"/>
    <x v="0"/>
    <m/>
    <m/>
    <n v="1158300"/>
    <m/>
    <x v="2"/>
    <n v="0"/>
    <n v="0"/>
  </r>
  <r>
    <s v="0015A00001tZkazQAC"/>
    <b v="0"/>
    <m/>
    <b v="0"/>
    <s v="7015A000001eOy9QAE"/>
    <m/>
    <m/>
    <x v="471"/>
    <b v="1"/>
    <s v="Lost or No Budget"/>
    <m/>
    <s v="0035A00003CbpZWQAZ"/>
    <m/>
    <m/>
    <s v="00531000007MUoEAAW"/>
    <b v="0"/>
    <d v="2021-01-08T15:05:04"/>
    <m/>
    <b v="0"/>
    <m/>
    <m/>
    <b v="0"/>
    <d v="2021-01-01T00:00:00"/>
    <n v="1"/>
    <n v="2021"/>
    <s v="Omitted"/>
    <s v="Omitted"/>
    <b v="0"/>
    <b v="0"/>
    <m/>
    <b v="1"/>
    <b v="0"/>
    <b v="0"/>
    <x v="19"/>
    <b v="0"/>
    <m/>
    <x v="0"/>
    <d v="2021-03-11T00:00:00"/>
    <s v="0055A00000BclF5QAJ"/>
    <d v="2021-04-11T19:52:59"/>
    <m/>
    <d v="2021-03-11T18:58:26"/>
    <m/>
    <m/>
    <b v="0"/>
    <m/>
    <m/>
    <s v="Inside Sales"/>
    <m/>
    <m/>
    <m/>
    <m/>
    <m/>
    <x v="2575"/>
    <x v="0"/>
    <b v="0"/>
    <m/>
    <m/>
    <m/>
    <s v="00531000007MUoEAAW"/>
    <s v="01s31000003qafjAAA"/>
    <m/>
    <s v="Drugs"/>
    <m/>
    <m/>
    <s v="MX908"/>
    <m/>
    <m/>
    <s v="0125A000001NaBLQA0"/>
    <b v="0"/>
    <m/>
    <b v="0"/>
    <m/>
    <m/>
    <x v="0"/>
    <b v="0"/>
    <d v="2021-06-29T20:34:55"/>
    <m/>
    <m/>
    <b v="0"/>
    <x v="0"/>
    <m/>
    <m/>
    <n v="13000"/>
    <m/>
    <x v="2"/>
    <n v="0"/>
    <n v="0"/>
  </r>
  <r>
    <s v="0015A000023EEawQAG"/>
    <b v="0"/>
    <m/>
    <b v="0"/>
    <s v="7015A000001eOy9QAE"/>
    <m/>
    <m/>
    <x v="472"/>
    <b v="1"/>
    <s v="Price"/>
    <m/>
    <m/>
    <m/>
    <m/>
    <s v="00531000007MUoEAAW"/>
    <b v="0"/>
    <d v="2021-02-19T15:47:48"/>
    <m/>
    <b v="0"/>
    <m/>
    <m/>
    <b v="0"/>
    <d v="2021-01-01T00:00:00"/>
    <n v="1"/>
    <n v="2021"/>
    <s v="Omitted"/>
    <s v="Omitted"/>
    <b v="0"/>
    <b v="0"/>
    <m/>
    <b v="1"/>
    <b v="0"/>
    <b v="0"/>
    <x v="22"/>
    <b v="0"/>
    <m/>
    <x v="0"/>
    <d v="2021-02-25T00:00:00"/>
    <s v="00531000007MUoEAAW"/>
    <d v="2021-06-17T18:07:25"/>
    <m/>
    <d v="2021-03-01T14:28:41"/>
    <m/>
    <m/>
    <b v="0"/>
    <m/>
    <m/>
    <s v="Field Sales"/>
    <m/>
    <m/>
    <m/>
    <m/>
    <m/>
    <x v="2576"/>
    <x v="0"/>
    <b v="0"/>
    <m/>
    <m/>
    <m/>
    <s v="00531000007MUoEAAW"/>
    <s v="01s31000003qafjAAA"/>
    <m/>
    <s v="Explosives"/>
    <m/>
    <m/>
    <s v="MX908"/>
    <m/>
    <m/>
    <s v="0125A000001NaBLQA0"/>
    <b v="0"/>
    <m/>
    <b v="0"/>
    <m/>
    <m/>
    <x v="0"/>
    <b v="0"/>
    <d v="2021-06-29T20:34:55"/>
    <m/>
    <m/>
    <b v="0"/>
    <x v="0"/>
    <m/>
    <m/>
    <n v="32500"/>
    <m/>
    <x v="2"/>
    <n v="0"/>
    <n v="0"/>
  </r>
  <r>
    <s v="0015A000027zS6xQAE"/>
    <b v="0"/>
    <m/>
    <b v="0"/>
    <m/>
    <m/>
    <m/>
    <x v="462"/>
    <b v="1"/>
    <m/>
    <m/>
    <m/>
    <m/>
    <m/>
    <s v="00531000007MUoEAAW"/>
    <b v="0"/>
    <d v="2018-12-20T19:27:58"/>
    <m/>
    <b v="0"/>
    <m/>
    <m/>
    <b v="0"/>
    <d v="2019-01-01T00:00:00"/>
    <n v="1"/>
    <n v="2019"/>
    <s v="Omitted"/>
    <s v="Omitted"/>
    <b v="0"/>
    <b v="0"/>
    <m/>
    <b v="1"/>
    <b v="0"/>
    <b v="0"/>
    <x v="20"/>
    <b v="0"/>
    <m/>
    <x v="0"/>
    <m/>
    <s v="0055A00000BclF5QAJ"/>
    <d v="2021-04-11T20:08:00"/>
    <m/>
    <d v="2020-01-06T18:18:40"/>
    <m/>
    <m/>
    <b v="0"/>
    <m/>
    <m/>
    <s v="Field Sales"/>
    <m/>
    <m/>
    <m/>
    <m/>
    <m/>
    <x v="2577"/>
    <x v="1"/>
    <b v="0"/>
    <m/>
    <m/>
    <m/>
    <s v="00531000007KgPgAAK"/>
    <s v="01s31000003qafjAAA"/>
    <s v="Drugs"/>
    <m/>
    <m/>
    <m/>
    <m/>
    <m/>
    <m/>
    <s v="0125A000001NaBLQA0"/>
    <b v="0"/>
    <m/>
    <b v="0"/>
    <m/>
    <m/>
    <x v="0"/>
    <b v="0"/>
    <d v="2021-06-29T20:34:54"/>
    <m/>
    <m/>
    <b v="0"/>
    <x v="0"/>
    <m/>
    <m/>
    <n v="199"/>
    <m/>
    <x v="2"/>
    <n v="0"/>
    <n v="0"/>
  </r>
  <r>
    <s v="001i000000WS6x7AAD"/>
    <b v="0"/>
    <m/>
    <b v="0"/>
    <m/>
    <m/>
    <m/>
    <x v="52"/>
    <b v="1"/>
    <m/>
    <m/>
    <s v="0035A00003VD4klQAD"/>
    <m/>
    <m/>
    <s v="005i0000000fNkyAAE"/>
    <b v="0"/>
    <d v="2019-05-14T13:21:31"/>
    <d v="2021-06-21T00:00:00"/>
    <b v="0"/>
    <m/>
    <m/>
    <b v="0"/>
    <d v="2021-02-01T00:00:00"/>
    <n v="2"/>
    <n v="2021"/>
    <s v="Omitted"/>
    <s v="Omitted"/>
    <b v="0"/>
    <b v="0"/>
    <m/>
    <b v="1"/>
    <b v="0"/>
    <b v="0"/>
    <x v="22"/>
    <b v="0"/>
    <m/>
    <x v="0"/>
    <m/>
    <s v="00531000008F2qlAAC"/>
    <d v="2021-06-21T20:27:26"/>
    <m/>
    <d v="2021-06-21T20:27:26"/>
    <d v="2021-06-21T00:00:00"/>
    <m/>
    <b v="0"/>
    <m/>
    <m/>
    <s v="Field Sales"/>
    <m/>
    <m/>
    <m/>
    <m/>
    <m/>
    <x v="2578"/>
    <x v="0"/>
    <b v="0"/>
    <m/>
    <m/>
    <m/>
    <s v="00531000008F2qlAAC"/>
    <s v="01s31000003qafjAAA"/>
    <s v="CWAs"/>
    <m/>
    <m/>
    <m/>
    <m/>
    <m/>
    <m/>
    <s v="0125A000001NaBLQA0"/>
    <b v="0"/>
    <m/>
    <b v="0"/>
    <m/>
    <m/>
    <x v="0"/>
    <b v="0"/>
    <d v="2021-06-29T20:34:54"/>
    <m/>
    <m/>
    <b v="0"/>
    <x v="0"/>
    <m/>
    <m/>
    <n v="66835"/>
    <m/>
    <x v="2"/>
    <n v="0"/>
    <n v="0"/>
  </r>
  <r>
    <s v="0013100001emY1NAAU"/>
    <b v="0"/>
    <m/>
    <b v="0"/>
    <m/>
    <m/>
    <m/>
    <x v="374"/>
    <b v="1"/>
    <m/>
    <m/>
    <s v="0035A00003CeFgHQAV"/>
    <m/>
    <m/>
    <s v="0055A000009sa63QAA"/>
    <b v="0"/>
    <d v="2019-09-25T02:49:05"/>
    <m/>
    <b v="0"/>
    <m/>
    <m/>
    <b v="0"/>
    <d v="2021-02-01T00:00:00"/>
    <n v="2"/>
    <n v="2021"/>
    <s v="Omitted"/>
    <s v="Omitted"/>
    <b v="0"/>
    <b v="0"/>
    <m/>
    <b v="1"/>
    <b v="0"/>
    <b v="0"/>
    <x v="19"/>
    <b v="0"/>
    <m/>
    <x v="0"/>
    <m/>
    <s v="0055A000009sa63QAA"/>
    <d v="2021-04-26T03:29:12"/>
    <m/>
    <d v="2021-04-26T03:29:11"/>
    <m/>
    <m/>
    <b v="0"/>
    <m/>
    <m/>
    <s v="Inside Sales"/>
    <m/>
    <m/>
    <m/>
    <m/>
    <m/>
    <x v="2579"/>
    <x v="0"/>
    <b v="0"/>
    <m/>
    <m/>
    <m/>
    <s v="0055A000009sa63QAA"/>
    <s v="01s31000003qafjAAA"/>
    <m/>
    <m/>
    <m/>
    <m/>
    <m/>
    <m/>
    <m/>
    <s v="0125A000001NaBLQA0"/>
    <b v="0"/>
    <m/>
    <b v="0"/>
    <m/>
    <m/>
    <x v="0"/>
    <b v="0"/>
    <d v="2021-06-29T20:34:54"/>
    <m/>
    <m/>
    <b v="0"/>
    <x v="0"/>
    <m/>
    <m/>
    <n v="65000"/>
    <m/>
    <x v="2"/>
    <n v="0"/>
    <n v="0"/>
  </r>
  <r>
    <s v="0015A000022RU6IQAW"/>
    <b v="0"/>
    <m/>
    <b v="0"/>
    <m/>
    <m/>
    <m/>
    <x v="52"/>
    <b v="1"/>
    <m/>
    <m/>
    <m/>
    <m/>
    <m/>
    <s v="00531000008F2qlAAC"/>
    <b v="0"/>
    <d v="2018-07-20T20:42:53"/>
    <d v="2021-06-21T00:00:00"/>
    <b v="0"/>
    <m/>
    <m/>
    <b v="0"/>
    <d v="2021-02-01T00:00:00"/>
    <n v="2"/>
    <n v="2021"/>
    <s v="Omitted"/>
    <s v="Omitted"/>
    <b v="0"/>
    <b v="0"/>
    <m/>
    <b v="1"/>
    <b v="0"/>
    <b v="0"/>
    <x v="26"/>
    <b v="0"/>
    <m/>
    <x v="0"/>
    <m/>
    <s v="00531000008F2qlAAC"/>
    <d v="2021-06-21T20:25:07"/>
    <m/>
    <d v="2021-06-21T20:25:07"/>
    <d v="2021-06-21T00:00:00"/>
    <m/>
    <b v="0"/>
    <m/>
    <m/>
    <s v="Website"/>
    <m/>
    <m/>
    <m/>
    <m/>
    <m/>
    <x v="2580"/>
    <x v="0"/>
    <b v="0"/>
    <m/>
    <m/>
    <m/>
    <s v="00531000008F2qlAAC"/>
    <s v="01si00000040RFIAA2"/>
    <m/>
    <m/>
    <m/>
    <m/>
    <m/>
    <m/>
    <m/>
    <s v="0125A000001NaBLQA0"/>
    <b v="0"/>
    <m/>
    <b v="0"/>
    <m/>
    <m/>
    <x v="0"/>
    <b v="0"/>
    <d v="2021-06-29T20:34:54"/>
    <m/>
    <m/>
    <b v="0"/>
    <x v="0"/>
    <m/>
    <m/>
    <n v="61289.54"/>
    <m/>
    <x v="2"/>
    <n v="0"/>
    <n v="0"/>
  </r>
  <r>
    <s v="0015A00001tbcQvQAI"/>
    <b v="0"/>
    <m/>
    <b v="0"/>
    <m/>
    <m/>
    <m/>
    <x v="52"/>
    <b v="1"/>
    <m/>
    <m/>
    <s v="0035A00003Ce9d4QAB"/>
    <m/>
    <m/>
    <s v="00531000008F2qlAAC"/>
    <b v="0"/>
    <d v="2017-08-22T21:09:54"/>
    <d v="2021-06-21T00:00:00"/>
    <b v="0"/>
    <m/>
    <m/>
    <b v="0"/>
    <d v="2021-02-01T00:00:00"/>
    <n v="2"/>
    <n v="2021"/>
    <s v="Omitted"/>
    <s v="Omitted"/>
    <b v="0"/>
    <b v="0"/>
    <m/>
    <b v="1"/>
    <b v="0"/>
    <b v="0"/>
    <x v="23"/>
    <b v="0"/>
    <m/>
    <x v="0"/>
    <m/>
    <s v="00531000008F2qlAAC"/>
    <d v="2021-06-21T20:24:40"/>
    <m/>
    <d v="2021-06-21T20:24:39"/>
    <d v="2021-06-21T00:00:00"/>
    <m/>
    <b v="0"/>
    <m/>
    <m/>
    <s v="Trade Show"/>
    <m/>
    <m/>
    <m/>
    <m/>
    <m/>
    <x v="2581"/>
    <x v="0"/>
    <b v="0"/>
    <m/>
    <m/>
    <m/>
    <s v="00531000008F2qlAAC"/>
    <s v="01si00000040RFIAA2"/>
    <m/>
    <m/>
    <m/>
    <m/>
    <m/>
    <m/>
    <m/>
    <s v="0125A000001NaBLQA0"/>
    <b v="0"/>
    <m/>
    <b v="0"/>
    <m/>
    <m/>
    <x v="0"/>
    <b v="0"/>
    <d v="2021-06-29T20:34:54"/>
    <m/>
    <m/>
    <b v="0"/>
    <x v="0"/>
    <m/>
    <m/>
    <n v="58159.199999999997"/>
    <m/>
    <x v="2"/>
    <n v="0"/>
    <n v="0"/>
  </r>
  <r>
    <s v="0013100001qx6GzAAI"/>
    <b v="0"/>
    <m/>
    <b v="0"/>
    <m/>
    <m/>
    <m/>
    <x v="473"/>
    <b v="1"/>
    <s v="Duplicate opportunity"/>
    <m/>
    <m/>
    <m/>
    <m/>
    <s v="00531000007MUoEAAW"/>
    <b v="0"/>
    <d v="2019-02-22T22:20:43"/>
    <m/>
    <b v="0"/>
    <m/>
    <m/>
    <b v="0"/>
    <d v="2019-02-01T00:00:00"/>
    <n v="2"/>
    <n v="2019"/>
    <s v="Omitted"/>
    <s v="Omitted"/>
    <b v="0"/>
    <b v="0"/>
    <m/>
    <b v="1"/>
    <b v="0"/>
    <b v="0"/>
    <x v="20"/>
    <b v="0"/>
    <m/>
    <x v="0"/>
    <d v="2019-02-22T00:00:00"/>
    <s v="0055A00000BclF5QAJ"/>
    <d v="2021-04-11T20:08:00"/>
    <m/>
    <d v="2020-01-06T18:18:45"/>
    <m/>
    <m/>
    <b v="0"/>
    <m/>
    <m/>
    <s v="Field Sales"/>
    <m/>
    <m/>
    <m/>
    <m/>
    <m/>
    <x v="2582"/>
    <x v="0"/>
    <b v="0"/>
    <m/>
    <m/>
    <m/>
    <s v="00531000007KgPgAAK"/>
    <s v="01s31000003qafjAAA"/>
    <s v="Drugs"/>
    <m/>
    <m/>
    <m/>
    <m/>
    <m/>
    <m/>
    <s v="0125A000001NaBLQA0"/>
    <b v="0"/>
    <m/>
    <b v="0"/>
    <m/>
    <m/>
    <x v="0"/>
    <b v="0"/>
    <d v="2021-06-29T20:34:54"/>
    <m/>
    <m/>
    <b v="0"/>
    <x v="0"/>
    <m/>
    <m/>
    <n v="65714"/>
    <m/>
    <x v="2"/>
    <n v="0"/>
    <n v="0"/>
  </r>
  <r>
    <s v="0013100001jaPRCAA2"/>
    <b v="0"/>
    <m/>
    <b v="0"/>
    <s v="7015A000001Zka0QAC"/>
    <m/>
    <m/>
    <x v="45"/>
    <b v="1"/>
    <s v="Duplicate opportunity"/>
    <m/>
    <s v="00331000030OT4IAAW"/>
    <m/>
    <m/>
    <s v="00531000007MUoEAAW"/>
    <b v="0"/>
    <d v="2018-05-23T16:08:15"/>
    <m/>
    <b v="0"/>
    <m/>
    <m/>
    <b v="0"/>
    <d v="2020-02-01T00:00:00"/>
    <n v="2"/>
    <n v="2020"/>
    <s v="Omitted"/>
    <s v="Omitted"/>
    <b v="0"/>
    <b v="0"/>
    <m/>
    <b v="1"/>
    <b v="0"/>
    <b v="0"/>
    <x v="20"/>
    <b v="0"/>
    <m/>
    <x v="0"/>
    <m/>
    <s v="0055A00000BclF5QAJ"/>
    <d v="2021-04-11T19:52:07"/>
    <m/>
    <d v="2020-05-20T13:59:29"/>
    <m/>
    <m/>
    <b v="0"/>
    <m/>
    <m/>
    <s v="Inside Sales"/>
    <m/>
    <m/>
    <m/>
    <m/>
    <m/>
    <x v="2583"/>
    <x v="0"/>
    <b v="0"/>
    <m/>
    <m/>
    <m/>
    <s v="00531000007KgPgAAK"/>
    <s v="01s31000003qafjAAA"/>
    <s v="Drugs"/>
    <m/>
    <m/>
    <m/>
    <m/>
    <m/>
    <m/>
    <s v="0125A000001NaBLQA0"/>
    <b v="0"/>
    <m/>
    <b v="0"/>
    <m/>
    <m/>
    <x v="0"/>
    <b v="0"/>
    <d v="2021-06-29T20:34:54"/>
    <m/>
    <m/>
    <b v="0"/>
    <x v="0"/>
    <m/>
    <m/>
    <n v="79389"/>
    <m/>
    <x v="2"/>
    <n v="0"/>
    <n v="0"/>
  </r>
  <r>
    <s v="0015A000021OrGpQAK"/>
    <b v="0"/>
    <m/>
    <b v="0"/>
    <m/>
    <m/>
    <m/>
    <x v="45"/>
    <b v="1"/>
    <s v="Duplicate opportunity"/>
    <m/>
    <s v="0035A00003IOONWQA5"/>
    <m/>
    <m/>
    <s v="00531000007MUoEAAW"/>
    <b v="0"/>
    <d v="2018-09-12T13:47:17"/>
    <m/>
    <b v="0"/>
    <m/>
    <m/>
    <b v="0"/>
    <d v="2020-02-01T00:00:00"/>
    <n v="2"/>
    <n v="2020"/>
    <s v="Omitted"/>
    <s v="Omitted"/>
    <b v="0"/>
    <b v="0"/>
    <m/>
    <b v="1"/>
    <b v="0"/>
    <b v="0"/>
    <x v="20"/>
    <b v="0"/>
    <m/>
    <x v="0"/>
    <d v="2018-09-26T00:00:00"/>
    <s v="0055A00000BclF5QAJ"/>
    <d v="2021-04-11T20:08:00"/>
    <m/>
    <d v="2020-05-20T14:05:07"/>
    <m/>
    <m/>
    <b v="0"/>
    <m/>
    <m/>
    <s v="Field Sales"/>
    <m/>
    <m/>
    <m/>
    <m/>
    <m/>
    <x v="2584"/>
    <x v="0"/>
    <b v="0"/>
    <m/>
    <m/>
    <m/>
    <s v="00531000007KgPgAAK"/>
    <s v="01s31000003qafjAAA"/>
    <s v="All Hazards"/>
    <m/>
    <m/>
    <m/>
    <m/>
    <m/>
    <m/>
    <s v="0125A000001NaBLQA0"/>
    <b v="0"/>
    <m/>
    <b v="0"/>
    <m/>
    <m/>
    <x v="0"/>
    <b v="0"/>
    <d v="2021-06-29T20:34:54"/>
    <m/>
    <m/>
    <b v="0"/>
    <x v="0"/>
    <m/>
    <m/>
    <n v="394776"/>
    <m/>
    <x v="2"/>
    <n v="0"/>
    <n v="0"/>
  </r>
  <r>
    <s v="0015A000023o8uJQAQ"/>
    <b v="0"/>
    <m/>
    <b v="0"/>
    <m/>
    <m/>
    <m/>
    <x v="45"/>
    <b v="1"/>
    <s v="Duplicate opportunity"/>
    <m/>
    <s v="0035A00003TEPZuQAP"/>
    <m/>
    <m/>
    <s v="00531000007MUoEAAW"/>
    <b v="0"/>
    <d v="2019-03-13T13:37:48"/>
    <m/>
    <b v="0"/>
    <m/>
    <m/>
    <b v="0"/>
    <d v="2020-02-01T00:00:00"/>
    <n v="2"/>
    <n v="2020"/>
    <s v="Omitted"/>
    <s v="Omitted"/>
    <b v="0"/>
    <b v="0"/>
    <m/>
    <b v="1"/>
    <b v="0"/>
    <b v="0"/>
    <x v="20"/>
    <b v="0"/>
    <m/>
    <x v="0"/>
    <m/>
    <s v="0055A00000BclF5QAJ"/>
    <d v="2021-04-11T19:52:59"/>
    <m/>
    <d v="2020-05-20T14:07:53"/>
    <m/>
    <m/>
    <b v="0"/>
    <m/>
    <m/>
    <s v="Inside Sales"/>
    <m/>
    <m/>
    <m/>
    <m/>
    <m/>
    <x v="2585"/>
    <x v="0"/>
    <b v="0"/>
    <m/>
    <m/>
    <m/>
    <s v="00531000007KgPgAAK"/>
    <s v="01s31000003qafjAAA"/>
    <s v="CWAs;Drugs;All Hazards"/>
    <m/>
    <m/>
    <m/>
    <m/>
    <m/>
    <m/>
    <s v="0125A000001NaBLQA0"/>
    <b v="0"/>
    <m/>
    <b v="0"/>
    <m/>
    <m/>
    <x v="0"/>
    <b v="0"/>
    <d v="2021-06-29T20:34:54"/>
    <m/>
    <m/>
    <b v="0"/>
    <x v="0"/>
    <m/>
    <m/>
    <n v="65636"/>
    <m/>
    <x v="2"/>
    <n v="0"/>
    <n v="0"/>
  </r>
  <r>
    <s v="0015A00002EkR6RQAV"/>
    <b v="0"/>
    <m/>
    <b v="0"/>
    <m/>
    <m/>
    <m/>
    <x v="45"/>
    <b v="1"/>
    <s v="Duplicate opportunity"/>
    <m/>
    <m/>
    <m/>
    <m/>
    <s v="00531000007MUoEAAW"/>
    <b v="0"/>
    <d v="2019-09-06T20:54:30"/>
    <m/>
    <b v="0"/>
    <m/>
    <m/>
    <b v="0"/>
    <d v="2020-02-01T00:00:00"/>
    <n v="2"/>
    <n v="2020"/>
    <s v="Omitted"/>
    <s v="Omitted"/>
    <b v="0"/>
    <b v="0"/>
    <m/>
    <b v="1"/>
    <b v="0"/>
    <b v="0"/>
    <x v="20"/>
    <b v="0"/>
    <m/>
    <x v="0"/>
    <d v="2019-09-09T00:00:00"/>
    <s v="0055A00000BclF5QAJ"/>
    <d v="2021-04-11T19:52:07"/>
    <m/>
    <d v="2020-05-20T13:51:30"/>
    <m/>
    <m/>
    <b v="0"/>
    <m/>
    <m/>
    <s v="Inside Sales"/>
    <m/>
    <m/>
    <m/>
    <m/>
    <m/>
    <x v="2586"/>
    <x v="0"/>
    <b v="0"/>
    <m/>
    <m/>
    <m/>
    <s v="00531000007KgPgAAK"/>
    <s v="01s31000003qafjAAA"/>
    <s v="Drugs"/>
    <m/>
    <m/>
    <m/>
    <m/>
    <m/>
    <m/>
    <s v="0125A000001NaBLQA0"/>
    <b v="0"/>
    <m/>
    <b v="0"/>
    <m/>
    <m/>
    <x v="0"/>
    <b v="0"/>
    <d v="2021-06-29T20:34:54"/>
    <m/>
    <m/>
    <b v="0"/>
    <x v="0"/>
    <m/>
    <m/>
    <n v="65199"/>
    <m/>
    <x v="2"/>
    <n v="0"/>
    <n v="0"/>
  </r>
  <r>
    <s v="0015A00002FtXYFQA3"/>
    <b v="0"/>
    <m/>
    <b v="0"/>
    <m/>
    <m/>
    <m/>
    <x v="89"/>
    <b v="1"/>
    <s v="Duplicate opportunity"/>
    <m/>
    <m/>
    <m/>
    <m/>
    <s v="005i0000000fNkyAAE"/>
    <b v="0"/>
    <d v="2019-10-30T20:58:18"/>
    <m/>
    <b v="0"/>
    <m/>
    <m/>
    <b v="0"/>
    <d v="2020-02-01T00:00:00"/>
    <n v="2"/>
    <n v="2020"/>
    <s v="Omitted"/>
    <s v="Omitted"/>
    <b v="0"/>
    <b v="0"/>
    <m/>
    <b v="1"/>
    <b v="0"/>
    <b v="0"/>
    <x v="22"/>
    <b v="0"/>
    <m/>
    <x v="0"/>
    <m/>
    <s v="0055A00000BclF5QAJ"/>
    <d v="2021-04-11T20:08:00"/>
    <m/>
    <d v="2020-05-21T15:43:39"/>
    <m/>
    <m/>
    <b v="0"/>
    <m/>
    <m/>
    <s v="Field Sales"/>
    <m/>
    <m/>
    <m/>
    <m/>
    <m/>
    <x v="2587"/>
    <x v="0"/>
    <b v="0"/>
    <m/>
    <m/>
    <m/>
    <s v="005i0000000fNkyAAE"/>
    <s v="01s31000003qafjAAA"/>
    <s v="CWAs;All Hazards"/>
    <m/>
    <m/>
    <m/>
    <m/>
    <m/>
    <m/>
    <s v="0125A000001NaBLQA0"/>
    <b v="0"/>
    <m/>
    <b v="0"/>
    <m/>
    <m/>
    <x v="0"/>
    <b v="0"/>
    <d v="2021-06-29T20:34:55"/>
    <m/>
    <m/>
    <b v="0"/>
    <x v="0"/>
    <m/>
    <m/>
    <n v="390000"/>
    <m/>
    <x v="2"/>
    <n v="0"/>
    <n v="0"/>
  </r>
  <r>
    <s v="001i000001PAXH0AAP"/>
    <b v="0"/>
    <m/>
    <b v="0"/>
    <m/>
    <m/>
    <m/>
    <x v="57"/>
    <b v="1"/>
    <s v="Duplicate opportunity"/>
    <m/>
    <m/>
    <m/>
    <m/>
    <s v="005i0000000fNkyAAE"/>
    <b v="0"/>
    <d v="2015-04-26T21:30:39"/>
    <m/>
    <b v="0"/>
    <m/>
    <m/>
    <b v="0"/>
    <d v="2016-02-01T00:00:00"/>
    <n v="2"/>
    <n v="2016"/>
    <s v="Omitted"/>
    <s v="Omitted"/>
    <b v="0"/>
    <b v="0"/>
    <m/>
    <b v="1"/>
    <b v="0"/>
    <b v="0"/>
    <x v="19"/>
    <b v="0"/>
    <m/>
    <x v="0"/>
    <m/>
    <s v="0055A000009s6n0QAA"/>
    <d v="2020-01-06T18:18:35"/>
    <m/>
    <d v="2020-01-06T18:18:35"/>
    <m/>
    <m/>
    <b v="0"/>
    <m/>
    <m/>
    <s v="Trade Show"/>
    <m/>
    <m/>
    <m/>
    <m/>
    <m/>
    <x v="2588"/>
    <x v="0"/>
    <b v="0"/>
    <m/>
    <m/>
    <m/>
    <s v="005i0000000fNkyAAE"/>
    <s v="01si0000000WGiAAAW"/>
    <m/>
    <m/>
    <m/>
    <m/>
    <m/>
    <m/>
    <m/>
    <s v="0125A000001NaBLQA0"/>
    <b v="0"/>
    <m/>
    <b v="0"/>
    <m/>
    <m/>
    <x v="0"/>
    <b v="0"/>
    <d v="2021-06-29T20:34:55"/>
    <m/>
    <m/>
    <b v="0"/>
    <x v="0"/>
    <m/>
    <m/>
    <n v="50523"/>
    <m/>
    <x v="2"/>
    <n v="0"/>
    <n v="0"/>
  </r>
  <r>
    <s v="0013100001emY1NAAU"/>
    <b v="0"/>
    <m/>
    <b v="0"/>
    <s v="7015A000001Zks9QAC"/>
    <m/>
    <m/>
    <x v="474"/>
    <b v="1"/>
    <s v="Duplicate opportunity"/>
    <m/>
    <s v="0035A00003CeFgHQAV"/>
    <m/>
    <m/>
    <s v="00531000007MUoEAAW"/>
    <b v="0"/>
    <d v="2018-03-14T15:50:08"/>
    <m/>
    <b v="0"/>
    <m/>
    <m/>
    <b v="0"/>
    <d v="2018-02-01T00:00:00"/>
    <n v="2"/>
    <n v="2018"/>
    <s v="Omitted"/>
    <s v="Omitted"/>
    <b v="0"/>
    <b v="0"/>
    <m/>
    <b v="1"/>
    <b v="0"/>
    <b v="0"/>
    <x v="19"/>
    <b v="0"/>
    <m/>
    <x v="0"/>
    <d v="2018-05-25T00:00:00"/>
    <s v="0055A00000BclF5QAJ"/>
    <d v="2021-04-11T20:08:00"/>
    <m/>
    <d v="2020-01-06T18:18:35"/>
    <m/>
    <m/>
    <b v="0"/>
    <m/>
    <m/>
    <s v="Field Sales"/>
    <m/>
    <m/>
    <m/>
    <m/>
    <m/>
    <x v="2589"/>
    <x v="0"/>
    <b v="0"/>
    <m/>
    <m/>
    <m/>
    <s v="00531000007MUoEAAW"/>
    <s v="01s31000003qafjAAA"/>
    <s v="All Hazards"/>
    <m/>
    <m/>
    <m/>
    <m/>
    <m/>
    <m/>
    <s v="0125A000001NaBLQA0"/>
    <b v="0"/>
    <m/>
    <b v="0"/>
    <m/>
    <m/>
    <x v="0"/>
    <b v="0"/>
    <d v="2021-06-29T20:34:54"/>
    <m/>
    <m/>
    <b v="0"/>
    <x v="0"/>
    <m/>
    <m/>
    <n v="199"/>
    <m/>
    <x v="2"/>
    <n v="0"/>
    <n v="0"/>
  </r>
  <r>
    <s v="0015A00001yXJo0QAG"/>
    <b v="0"/>
    <m/>
    <b v="0"/>
    <m/>
    <m/>
    <m/>
    <x v="45"/>
    <b v="1"/>
    <s v="Duplicate opportunity"/>
    <m/>
    <m/>
    <m/>
    <m/>
    <s v="00531000007KgPgAAK"/>
    <b v="0"/>
    <d v="2018-01-30T14:05:16"/>
    <m/>
    <b v="0"/>
    <m/>
    <m/>
    <b v="0"/>
    <d v="2020-02-01T00:00:00"/>
    <n v="2"/>
    <n v="2020"/>
    <s v="Omitted"/>
    <s v="Omitted"/>
    <b v="0"/>
    <b v="0"/>
    <m/>
    <b v="1"/>
    <b v="0"/>
    <b v="0"/>
    <x v="20"/>
    <b v="0"/>
    <m/>
    <x v="0"/>
    <m/>
    <s v="0055A00000BclF5QAJ"/>
    <d v="2021-04-11T20:06:15"/>
    <m/>
    <d v="2020-05-20T13:57:50"/>
    <m/>
    <m/>
    <b v="0"/>
    <m/>
    <m/>
    <s v="Field Sales"/>
    <m/>
    <m/>
    <m/>
    <m/>
    <m/>
    <x v="2590"/>
    <x v="0"/>
    <b v="0"/>
    <m/>
    <m/>
    <m/>
    <s v="00531000007KgPgAAK"/>
    <s v="01s31000003qafjAAA"/>
    <m/>
    <m/>
    <m/>
    <m/>
    <m/>
    <m/>
    <m/>
    <s v="0125A000001NaBLQA0"/>
    <b v="0"/>
    <m/>
    <b v="0"/>
    <m/>
    <m/>
    <x v="0"/>
    <b v="0"/>
    <d v="2021-06-29T20:34:54"/>
    <m/>
    <m/>
    <b v="0"/>
    <x v="0"/>
    <m/>
    <m/>
    <n v="72694"/>
    <m/>
    <x v="2"/>
    <n v="0"/>
    <n v="0"/>
  </r>
  <r>
    <s v="0013100001ekHGJAA2"/>
    <b v="0"/>
    <m/>
    <b v="0"/>
    <m/>
    <m/>
    <m/>
    <x v="363"/>
    <b v="1"/>
    <s v="Lost or No Budget"/>
    <m/>
    <m/>
    <m/>
    <m/>
    <s v="00531000007MUoEAAW"/>
    <b v="0"/>
    <d v="2018-11-19T14:39:14"/>
    <m/>
    <b v="0"/>
    <m/>
    <m/>
    <b v="0"/>
    <d v="2019-02-01T00:00:00"/>
    <n v="2"/>
    <n v="2019"/>
    <s v="Omitted"/>
    <s v="Omitted"/>
    <b v="0"/>
    <b v="0"/>
    <m/>
    <b v="1"/>
    <b v="0"/>
    <b v="0"/>
    <x v="19"/>
    <b v="0"/>
    <m/>
    <x v="0"/>
    <d v="2019-06-27T00:00:00"/>
    <s v="0055A00000BclF5QAJ"/>
    <d v="2021-04-11T19:52:59"/>
    <m/>
    <d v="2020-01-06T18:18:45"/>
    <m/>
    <m/>
    <b v="0"/>
    <m/>
    <m/>
    <s v="Inside Sales"/>
    <m/>
    <m/>
    <m/>
    <m/>
    <m/>
    <x v="2591"/>
    <x v="0"/>
    <b v="0"/>
    <m/>
    <m/>
    <m/>
    <s v="00531000007MUoEAAW"/>
    <s v="01s31000003qafjAAA"/>
    <m/>
    <m/>
    <m/>
    <m/>
    <m/>
    <m/>
    <m/>
    <s v="0125A000001NaBLQA0"/>
    <b v="0"/>
    <m/>
    <b v="0"/>
    <m/>
    <m/>
    <x v="0"/>
    <b v="0"/>
    <d v="2021-06-29T20:34:54"/>
    <m/>
    <m/>
    <b v="0"/>
    <x v="0"/>
    <m/>
    <m/>
    <n v="6500"/>
    <m/>
    <x v="2"/>
    <n v="0"/>
    <n v="0"/>
  </r>
  <r>
    <s v="0015A000028lPjbQAE"/>
    <b v="0"/>
    <m/>
    <b v="0"/>
    <m/>
    <m/>
    <m/>
    <x v="475"/>
    <b v="1"/>
    <s v="Lost or No Budget"/>
    <m/>
    <s v="0035A00003QWk23QAD"/>
    <m/>
    <m/>
    <s v="00531000007KAsvAAG"/>
    <b v="0"/>
    <d v="2019-01-25T00:42:48"/>
    <m/>
    <b v="0"/>
    <m/>
    <m/>
    <b v="0"/>
    <d v="2019-02-01T00:00:00"/>
    <n v="2"/>
    <n v="2019"/>
    <s v="Omitted"/>
    <s v="Omitted"/>
    <b v="0"/>
    <b v="0"/>
    <m/>
    <b v="1"/>
    <b v="0"/>
    <b v="0"/>
    <x v="19"/>
    <b v="0"/>
    <m/>
    <x v="0"/>
    <d v="2019-06-26T00:00:00"/>
    <s v="0055A00000BclF5QAJ"/>
    <d v="2021-04-11T20:08:00"/>
    <m/>
    <d v="2020-01-06T18:18:40"/>
    <m/>
    <m/>
    <b v="0"/>
    <m/>
    <m/>
    <s v="Field Sales"/>
    <m/>
    <m/>
    <m/>
    <m/>
    <m/>
    <x v="2592"/>
    <x v="0"/>
    <b v="0"/>
    <m/>
    <m/>
    <m/>
    <s v="00531000007KAsvAAG"/>
    <s v="01s31000003qafjAAA"/>
    <m/>
    <m/>
    <m/>
    <m/>
    <m/>
    <m/>
    <m/>
    <s v="0125A000001NaBLQA0"/>
    <b v="0"/>
    <m/>
    <b v="0"/>
    <m/>
    <m/>
    <x v="0"/>
    <b v="0"/>
    <d v="2021-06-29T20:34:54"/>
    <m/>
    <m/>
    <b v="0"/>
    <x v="0"/>
    <m/>
    <m/>
    <n v="273597"/>
    <m/>
    <x v="2"/>
    <n v="0"/>
    <n v="0"/>
  </r>
  <r>
    <s v="0013100001lWRN2AAO"/>
    <b v="0"/>
    <m/>
    <b v="0"/>
    <s v="7015A000001qUwiQAE"/>
    <m/>
    <m/>
    <x v="113"/>
    <b v="1"/>
    <s v="Lost or No Budget"/>
    <m/>
    <s v="00331000033GV1HAAW"/>
    <m/>
    <m/>
    <s v="00531000007MUoEAAW"/>
    <b v="0"/>
    <d v="2019-04-30T16:10:59"/>
    <m/>
    <b v="0"/>
    <m/>
    <m/>
    <b v="0"/>
    <d v="2020-02-01T00:00:00"/>
    <n v="2"/>
    <n v="2020"/>
    <s v="Omitted"/>
    <s v="Omitted"/>
    <b v="0"/>
    <b v="0"/>
    <m/>
    <b v="1"/>
    <b v="0"/>
    <b v="0"/>
    <x v="19"/>
    <b v="0"/>
    <m/>
    <x v="0"/>
    <d v="2019-06-25T00:00:00"/>
    <s v="00531000007KAsvAAG"/>
    <d v="2020-12-03T18:42:42"/>
    <m/>
    <d v="2020-12-03T18:42:42"/>
    <m/>
    <m/>
    <b v="0"/>
    <m/>
    <m/>
    <s v="Trade Show"/>
    <m/>
    <m/>
    <m/>
    <m/>
    <m/>
    <x v="2593"/>
    <x v="0"/>
    <b v="0"/>
    <m/>
    <m/>
    <m/>
    <s v="00531000007KAsvAAG"/>
    <s v="01s31000003qafjAAA"/>
    <m/>
    <m/>
    <m/>
    <m/>
    <m/>
    <m/>
    <m/>
    <s v="0125A000001NaBLQA0"/>
    <b v="0"/>
    <m/>
    <b v="0"/>
    <m/>
    <m/>
    <x v="0"/>
    <b v="0"/>
    <d v="2021-06-29T20:34:54"/>
    <m/>
    <m/>
    <b v="0"/>
    <x v="0"/>
    <m/>
    <m/>
    <n v="71898"/>
    <m/>
    <x v="2"/>
    <n v="0"/>
    <n v="0"/>
  </r>
  <r>
    <s v="0013100001lWuTIAA0"/>
    <b v="0"/>
    <m/>
    <b v="0"/>
    <s v="7015A000001qUwiQAE"/>
    <m/>
    <m/>
    <x v="113"/>
    <b v="1"/>
    <s v="Lost or No Budget"/>
    <m/>
    <m/>
    <m/>
    <m/>
    <s v="00531000007MUoEAAW"/>
    <b v="0"/>
    <d v="2019-04-30T17:33:06"/>
    <m/>
    <b v="0"/>
    <m/>
    <m/>
    <b v="0"/>
    <d v="2020-02-01T00:00:00"/>
    <n v="2"/>
    <n v="2020"/>
    <s v="Omitted"/>
    <s v="Omitted"/>
    <b v="0"/>
    <b v="0"/>
    <m/>
    <b v="1"/>
    <b v="0"/>
    <b v="0"/>
    <x v="19"/>
    <b v="0"/>
    <m/>
    <x v="0"/>
    <d v="2019-05-13T00:00:00"/>
    <s v="00531000007KAsvAAG"/>
    <d v="2020-10-07T19:07:43"/>
    <m/>
    <d v="2020-10-07T19:07:43"/>
    <m/>
    <m/>
    <b v="0"/>
    <m/>
    <m/>
    <s v="Advertisement"/>
    <m/>
    <m/>
    <m/>
    <m/>
    <m/>
    <x v="2594"/>
    <x v="0"/>
    <b v="0"/>
    <m/>
    <m/>
    <m/>
    <s v="00531000007KAsvAAG"/>
    <s v="01s31000003qafjAAA"/>
    <m/>
    <m/>
    <m/>
    <m/>
    <m/>
    <m/>
    <m/>
    <s v="0125A000001NaBLQA0"/>
    <b v="0"/>
    <m/>
    <b v="0"/>
    <m/>
    <m/>
    <x v="0"/>
    <b v="0"/>
    <d v="2021-06-29T20:34:54"/>
    <m/>
    <m/>
    <b v="0"/>
    <x v="0"/>
    <m/>
    <m/>
    <n v="71898"/>
    <m/>
    <x v="2"/>
    <n v="0"/>
    <n v="0"/>
  </r>
  <r>
    <s v="0013100001gaSbbAAE"/>
    <b v="0"/>
    <m/>
    <b v="0"/>
    <m/>
    <m/>
    <m/>
    <x v="476"/>
    <b v="1"/>
    <s v="Lost or No Budget"/>
    <m/>
    <m/>
    <m/>
    <m/>
    <s v="00531000007KAsvAAG"/>
    <b v="0"/>
    <d v="2017-06-27T15:13:24"/>
    <m/>
    <b v="0"/>
    <m/>
    <m/>
    <b v="0"/>
    <d v="2018-02-01T00:00:00"/>
    <n v="2"/>
    <n v="2018"/>
    <s v="Omitted"/>
    <s v="Omitted"/>
    <b v="0"/>
    <b v="0"/>
    <m/>
    <b v="1"/>
    <b v="0"/>
    <b v="0"/>
    <x v="24"/>
    <b v="0"/>
    <m/>
    <x v="0"/>
    <d v="2018-09-05T00:00:00"/>
    <s v="0055A00000BclF5QAJ"/>
    <d v="2021-04-11T20:06:15"/>
    <m/>
    <d v="2020-01-06T18:18:35"/>
    <m/>
    <m/>
    <b v="0"/>
    <m/>
    <m/>
    <s v="Field Sales"/>
    <m/>
    <m/>
    <m/>
    <m/>
    <m/>
    <x v="2595"/>
    <x v="0"/>
    <b v="0"/>
    <m/>
    <m/>
    <m/>
    <s v="00531000007KAsvAAG"/>
    <s v="01s31000003qafjAAA"/>
    <m/>
    <m/>
    <m/>
    <m/>
    <m/>
    <m/>
    <m/>
    <s v="0125A000001NaBLQA0"/>
    <b v="0"/>
    <m/>
    <b v="0"/>
    <m/>
    <m/>
    <x v="0"/>
    <b v="0"/>
    <d v="2021-06-29T20:34:54"/>
    <m/>
    <m/>
    <b v="0"/>
    <x v="0"/>
    <m/>
    <m/>
    <n v="35750"/>
    <m/>
    <x v="2"/>
    <n v="0"/>
    <n v="0"/>
  </r>
  <r>
    <s v="0015A00001tbV24QAE"/>
    <b v="0"/>
    <m/>
    <b v="0"/>
    <m/>
    <m/>
    <m/>
    <x v="365"/>
    <b v="1"/>
    <s v="Lost or No Budget"/>
    <m/>
    <s v="0035A00003CdyoxQAB"/>
    <m/>
    <m/>
    <s v="00531000007KAsvAAG"/>
    <b v="0"/>
    <d v="2017-08-16T22:59:39"/>
    <m/>
    <b v="0"/>
    <m/>
    <m/>
    <b v="0"/>
    <d v="2018-02-01T00:00:00"/>
    <n v="2"/>
    <n v="2018"/>
    <s v="Omitted"/>
    <s v="Omitted"/>
    <b v="0"/>
    <b v="0"/>
    <m/>
    <b v="1"/>
    <b v="0"/>
    <b v="0"/>
    <x v="19"/>
    <b v="0"/>
    <m/>
    <x v="0"/>
    <m/>
    <s v="0055A00000BclF5QAJ"/>
    <d v="2021-04-11T20:06:15"/>
    <m/>
    <d v="2020-01-06T18:18:35"/>
    <m/>
    <m/>
    <b v="0"/>
    <m/>
    <s v="Explosives"/>
    <s v="Field Sales"/>
    <m/>
    <m/>
    <m/>
    <m/>
    <m/>
    <x v="2596"/>
    <x v="0"/>
    <b v="0"/>
    <m/>
    <m/>
    <m/>
    <s v="00531000007KAsvAAG"/>
    <s v="01s31000003qafjAAA"/>
    <m/>
    <m/>
    <m/>
    <m/>
    <m/>
    <m/>
    <m/>
    <s v="0125A000001NaBLQA0"/>
    <b v="0"/>
    <m/>
    <b v="0"/>
    <m/>
    <m/>
    <x v="0"/>
    <b v="0"/>
    <d v="2021-06-29T20:34:54"/>
    <m/>
    <m/>
    <b v="0"/>
    <x v="0"/>
    <m/>
    <m/>
    <n v="71500"/>
    <m/>
    <x v="2"/>
    <n v="0"/>
    <n v="0"/>
  </r>
  <r>
    <s v="0015A00001xP4anQAC"/>
    <b v="0"/>
    <m/>
    <b v="0"/>
    <m/>
    <m/>
    <m/>
    <x v="365"/>
    <b v="1"/>
    <s v="Lost or No Budget"/>
    <m/>
    <s v="0035A00003EXGdZQAX"/>
    <m/>
    <m/>
    <s v="00531000007KAsvAAG"/>
    <b v="0"/>
    <d v="2017-10-05T18:52:20"/>
    <m/>
    <b v="0"/>
    <m/>
    <m/>
    <b v="0"/>
    <d v="2018-02-01T00:00:00"/>
    <n v="2"/>
    <n v="2018"/>
    <s v="Omitted"/>
    <s v="Omitted"/>
    <b v="0"/>
    <b v="0"/>
    <m/>
    <b v="1"/>
    <b v="0"/>
    <b v="0"/>
    <x v="19"/>
    <b v="0"/>
    <m/>
    <x v="0"/>
    <m/>
    <s v="0055A00000BclF5QAJ"/>
    <d v="2021-04-11T20:06:15"/>
    <m/>
    <d v="2020-01-06T18:18:40"/>
    <m/>
    <m/>
    <b v="0"/>
    <m/>
    <m/>
    <s v="Field Sales"/>
    <m/>
    <m/>
    <m/>
    <m/>
    <m/>
    <x v="2597"/>
    <x v="0"/>
    <b v="0"/>
    <m/>
    <m/>
    <m/>
    <s v="00531000007KAsvAAG"/>
    <s v="01s31000003qafjAAA"/>
    <m/>
    <m/>
    <m/>
    <m/>
    <m/>
    <m/>
    <m/>
    <s v="0125A000001NaBLQA0"/>
    <b v="0"/>
    <m/>
    <b v="0"/>
    <m/>
    <m/>
    <x v="0"/>
    <b v="0"/>
    <d v="2021-06-29T20:34:54"/>
    <m/>
    <m/>
    <b v="0"/>
    <x v="0"/>
    <m/>
    <m/>
    <n v="71500"/>
    <m/>
    <x v="2"/>
    <n v="0"/>
    <n v="0"/>
  </r>
  <r>
    <s v="0015A00001taP7mQAE"/>
    <b v="0"/>
    <m/>
    <b v="0"/>
    <m/>
    <m/>
    <m/>
    <x v="363"/>
    <b v="1"/>
    <s v="Lost or No Budget"/>
    <m/>
    <s v="0035A00003CcKp6QAF"/>
    <m/>
    <m/>
    <s v="00531000007KAsvAAG"/>
    <b v="0"/>
    <d v="2017-06-27T18:40:08"/>
    <m/>
    <b v="0"/>
    <m/>
    <m/>
    <b v="0"/>
    <d v="2019-02-01T00:00:00"/>
    <n v="2"/>
    <n v="2019"/>
    <s v="Omitted"/>
    <s v="Omitted"/>
    <b v="0"/>
    <b v="0"/>
    <m/>
    <b v="1"/>
    <b v="0"/>
    <b v="0"/>
    <x v="19"/>
    <b v="0"/>
    <m/>
    <x v="0"/>
    <m/>
    <s v="0055A00000BclF5QAJ"/>
    <d v="2021-04-11T20:06:15"/>
    <m/>
    <d v="2020-01-06T18:18:35"/>
    <m/>
    <m/>
    <b v="0"/>
    <m/>
    <s v="CWAs;TICs"/>
    <s v="Field Sales"/>
    <m/>
    <m/>
    <m/>
    <m/>
    <m/>
    <x v="2598"/>
    <x v="0"/>
    <b v="0"/>
    <m/>
    <m/>
    <m/>
    <s v="00531000007KAsvAAG"/>
    <s v="01s31000003qafjAAA"/>
    <m/>
    <m/>
    <m/>
    <m/>
    <m/>
    <m/>
    <m/>
    <s v="0125A000001NaBLQA0"/>
    <b v="0"/>
    <m/>
    <b v="0"/>
    <m/>
    <m/>
    <x v="0"/>
    <b v="0"/>
    <d v="2021-06-29T20:34:54"/>
    <m/>
    <m/>
    <b v="0"/>
    <x v="0"/>
    <m/>
    <m/>
    <n v="69355"/>
    <m/>
    <x v="2"/>
    <n v="0"/>
    <n v="0"/>
  </r>
  <r>
    <s v="0015A00001yYFb7QAG"/>
    <b v="0"/>
    <m/>
    <b v="0"/>
    <m/>
    <m/>
    <m/>
    <x v="477"/>
    <b v="1"/>
    <s v="Lost or No Budget"/>
    <m/>
    <s v="0035A00003Goo7PQAR"/>
    <m/>
    <m/>
    <s v="00531000007KAsvAAG"/>
    <b v="0"/>
    <d v="2018-03-05T21:52:45"/>
    <m/>
    <b v="0"/>
    <m/>
    <m/>
    <b v="0"/>
    <d v="2019-02-01T00:00:00"/>
    <n v="2"/>
    <n v="2019"/>
    <s v="Omitted"/>
    <s v="Omitted"/>
    <b v="0"/>
    <b v="0"/>
    <m/>
    <b v="1"/>
    <b v="0"/>
    <b v="0"/>
    <x v="19"/>
    <b v="0"/>
    <m/>
    <x v="0"/>
    <d v="2019-05-01T00:00:00"/>
    <s v="0055A000009s6n0QAA"/>
    <d v="2020-01-06T18:18:40"/>
    <m/>
    <d v="2020-01-06T18:18:40"/>
    <m/>
    <m/>
    <b v="0"/>
    <m/>
    <m/>
    <s v="Website"/>
    <m/>
    <m/>
    <m/>
    <m/>
    <m/>
    <x v="2599"/>
    <x v="0"/>
    <b v="0"/>
    <m/>
    <m/>
    <m/>
    <s v="00531000007KAsvAAG"/>
    <s v="01s31000003qafjAAA"/>
    <m/>
    <m/>
    <m/>
    <m/>
    <m/>
    <m/>
    <m/>
    <s v="0125A000001NaBLQA0"/>
    <b v="0"/>
    <m/>
    <b v="0"/>
    <m/>
    <m/>
    <x v="0"/>
    <b v="0"/>
    <d v="2021-06-29T20:34:54"/>
    <m/>
    <m/>
    <b v="0"/>
    <x v="0"/>
    <m/>
    <m/>
    <n v="65000"/>
    <m/>
    <x v="2"/>
    <n v="0"/>
    <n v="0"/>
  </r>
  <r>
    <s v="0013100001emA26AAE"/>
    <b v="0"/>
    <m/>
    <b v="0"/>
    <m/>
    <m/>
    <m/>
    <x v="363"/>
    <b v="1"/>
    <s v="Lost or No Budget"/>
    <m/>
    <s v="0035A00003HwTeMQAV"/>
    <m/>
    <m/>
    <s v="00531000007KAsvAAG"/>
    <b v="0"/>
    <d v="2018-04-25T17:59:54"/>
    <m/>
    <b v="0"/>
    <m/>
    <m/>
    <b v="0"/>
    <d v="2019-02-01T00:00:00"/>
    <n v="2"/>
    <n v="2019"/>
    <s v="Omitted"/>
    <s v="Omitted"/>
    <b v="0"/>
    <b v="0"/>
    <m/>
    <b v="1"/>
    <b v="0"/>
    <b v="0"/>
    <x v="19"/>
    <b v="0"/>
    <m/>
    <x v="0"/>
    <d v="2018-06-22T00:00:00"/>
    <s v="0055A00000BclF5QAJ"/>
    <d v="2021-04-11T20:06:15"/>
    <m/>
    <d v="2020-01-06T18:18:35"/>
    <m/>
    <m/>
    <b v="0"/>
    <m/>
    <m/>
    <s v="Field Sales"/>
    <m/>
    <m/>
    <m/>
    <m/>
    <m/>
    <x v="2600"/>
    <x v="0"/>
    <b v="0"/>
    <m/>
    <m/>
    <m/>
    <s v="00531000007KAsvAAG"/>
    <s v="01s31000003qafjAAA"/>
    <s v="All Hazards"/>
    <m/>
    <m/>
    <m/>
    <m/>
    <m/>
    <m/>
    <s v="0125A000001NaBLQA0"/>
    <b v="0"/>
    <m/>
    <b v="0"/>
    <m/>
    <m/>
    <x v="0"/>
    <b v="0"/>
    <d v="2021-06-29T20:34:54"/>
    <m/>
    <m/>
    <b v="0"/>
    <x v="0"/>
    <m/>
    <m/>
    <n v="71500"/>
    <m/>
    <x v="2"/>
    <n v="0"/>
    <n v="0"/>
  </r>
  <r>
    <s v="0013100001hnInEAAU"/>
    <b v="0"/>
    <m/>
    <b v="0"/>
    <s v="70131000001SioFAAS"/>
    <m/>
    <m/>
    <x v="113"/>
    <b v="1"/>
    <s v="Lost or No Budget"/>
    <m/>
    <m/>
    <m/>
    <m/>
    <s v="00531000007KAsvAAG"/>
    <b v="0"/>
    <d v="2018-01-28T18:54:06"/>
    <m/>
    <b v="0"/>
    <m/>
    <m/>
    <b v="0"/>
    <d v="2020-02-01T00:00:00"/>
    <n v="2"/>
    <n v="2020"/>
    <s v="Omitted"/>
    <s v="Omitted"/>
    <b v="0"/>
    <b v="0"/>
    <m/>
    <b v="1"/>
    <b v="0"/>
    <b v="0"/>
    <x v="19"/>
    <b v="0"/>
    <m/>
    <x v="0"/>
    <d v="2020-05-01T00:00:00"/>
    <s v="00531000007KAsvAAG"/>
    <d v="2020-12-03T18:19:20"/>
    <m/>
    <d v="2020-12-03T18:19:20"/>
    <m/>
    <m/>
    <b v="0"/>
    <m/>
    <m/>
    <s v="Trade Show"/>
    <m/>
    <m/>
    <m/>
    <m/>
    <m/>
    <x v="2601"/>
    <x v="0"/>
    <b v="0"/>
    <m/>
    <m/>
    <m/>
    <s v="00531000007KAsvAAG"/>
    <s v="01s31000003qafjAAA"/>
    <s v="CWAs"/>
    <m/>
    <m/>
    <m/>
    <m/>
    <m/>
    <m/>
    <s v="0125A000001NaBLQA0"/>
    <b v="0"/>
    <m/>
    <b v="0"/>
    <m/>
    <m/>
    <x v="0"/>
    <b v="0"/>
    <d v="2021-06-29T20:34:54"/>
    <m/>
    <m/>
    <b v="0"/>
    <x v="0"/>
    <m/>
    <m/>
    <n v="71500"/>
    <m/>
    <x v="2"/>
    <n v="0"/>
    <n v="0"/>
  </r>
  <r>
    <s v="0015A00001yXZNbQAO"/>
    <b v="0"/>
    <m/>
    <b v="0"/>
    <m/>
    <m/>
    <m/>
    <x v="113"/>
    <b v="1"/>
    <s v="Lost or No Budget"/>
    <m/>
    <s v="0035A00003GnKviQAF"/>
    <m/>
    <m/>
    <s v="00531000007KAsvAAG"/>
    <b v="0"/>
    <d v="2018-01-30T16:18:29"/>
    <m/>
    <b v="0"/>
    <m/>
    <m/>
    <b v="0"/>
    <d v="2020-02-01T00:00:00"/>
    <n v="2"/>
    <n v="2020"/>
    <s v="Omitted"/>
    <s v="Omitted"/>
    <b v="0"/>
    <b v="0"/>
    <m/>
    <b v="1"/>
    <b v="0"/>
    <b v="0"/>
    <x v="19"/>
    <b v="0"/>
    <m/>
    <x v="0"/>
    <d v="2020-01-22T00:00:00"/>
    <s v="00531000007KAsvAAG"/>
    <d v="2020-12-02T23:27:44"/>
    <m/>
    <d v="2020-12-02T23:27:44"/>
    <m/>
    <m/>
    <b v="0"/>
    <m/>
    <m/>
    <s v="Trade Show"/>
    <m/>
    <m/>
    <m/>
    <m/>
    <m/>
    <x v="2602"/>
    <x v="0"/>
    <b v="0"/>
    <m/>
    <m/>
    <m/>
    <s v="00531000007KAsvAAG"/>
    <s v="01s31000003qafjAAA"/>
    <m/>
    <m/>
    <m/>
    <m/>
    <m/>
    <m/>
    <m/>
    <s v="0125A000001NaBLQA0"/>
    <b v="0"/>
    <m/>
    <b v="0"/>
    <m/>
    <m/>
    <x v="0"/>
    <b v="0"/>
    <d v="2021-06-29T20:34:54"/>
    <m/>
    <m/>
    <b v="0"/>
    <x v="0"/>
    <m/>
    <m/>
    <n v="65000"/>
    <m/>
    <x v="2"/>
    <n v="0"/>
    <n v="0"/>
  </r>
  <r>
    <s v="0013100001jaGEZAA2"/>
    <b v="0"/>
    <m/>
    <b v="0"/>
    <s v="7015A000001Zks9QAC"/>
    <m/>
    <m/>
    <x v="473"/>
    <b v="1"/>
    <s v="Non Responsive"/>
    <m/>
    <s v="00331000030OHzqAAG"/>
    <m/>
    <m/>
    <s v="00531000007MUoEAAW"/>
    <b v="0"/>
    <d v="2018-07-10T19:38:08"/>
    <m/>
    <b v="0"/>
    <m/>
    <m/>
    <b v="0"/>
    <d v="2019-02-01T00:00:00"/>
    <n v="2"/>
    <n v="2019"/>
    <s v="Omitted"/>
    <s v="Omitted"/>
    <b v="0"/>
    <b v="0"/>
    <m/>
    <b v="1"/>
    <b v="0"/>
    <b v="0"/>
    <x v="19"/>
    <b v="0"/>
    <m/>
    <x v="0"/>
    <d v="2018-11-07T00:00:00"/>
    <s v="0055A000009s6n0QAA"/>
    <d v="2020-01-06T18:18:40"/>
    <m/>
    <d v="2020-01-06T18:18:40"/>
    <m/>
    <m/>
    <b v="0"/>
    <m/>
    <m/>
    <s v="Trade Show"/>
    <m/>
    <m/>
    <m/>
    <m/>
    <m/>
    <x v="2603"/>
    <x v="0"/>
    <b v="0"/>
    <m/>
    <m/>
    <m/>
    <s v="00531000007KAsvAAG"/>
    <s v="01s31000003qafjAAA"/>
    <m/>
    <m/>
    <m/>
    <m/>
    <m/>
    <m/>
    <m/>
    <s v="0125A000001NaBLQA0"/>
    <b v="0"/>
    <m/>
    <b v="0"/>
    <m/>
    <m/>
    <x v="0"/>
    <b v="0"/>
    <d v="2021-06-29T20:34:54"/>
    <m/>
    <m/>
    <b v="0"/>
    <x v="0"/>
    <m/>
    <m/>
    <n v="65199"/>
    <m/>
    <x v="2"/>
    <n v="0"/>
    <n v="0"/>
  </r>
  <r>
    <s v="001i000001MZMTHAA5"/>
    <b v="0"/>
    <m/>
    <b v="0"/>
    <m/>
    <m/>
    <m/>
    <x v="478"/>
    <b v="1"/>
    <s v="Non Responsive"/>
    <m/>
    <m/>
    <m/>
    <m/>
    <s v="00531000007MUoEAAW"/>
    <b v="0"/>
    <d v="2019-03-04T18:42:50"/>
    <m/>
    <b v="0"/>
    <m/>
    <m/>
    <b v="0"/>
    <d v="2019-02-01T00:00:00"/>
    <n v="2"/>
    <n v="2019"/>
    <s v="Omitted"/>
    <s v="Omitted"/>
    <b v="0"/>
    <b v="0"/>
    <m/>
    <b v="1"/>
    <b v="0"/>
    <b v="0"/>
    <x v="19"/>
    <b v="0"/>
    <m/>
    <x v="0"/>
    <m/>
    <s v="0055A00000BclF5QAJ"/>
    <d v="2021-04-11T20:08:00"/>
    <m/>
    <d v="2020-01-06T18:18:40"/>
    <m/>
    <m/>
    <b v="0"/>
    <m/>
    <m/>
    <s v="Field Sales"/>
    <m/>
    <m/>
    <m/>
    <m/>
    <m/>
    <x v="2604"/>
    <x v="0"/>
    <b v="0"/>
    <m/>
    <m/>
    <m/>
    <s v="00531000007MUoEAAW"/>
    <s v="01s31000003qafjAAA"/>
    <m/>
    <m/>
    <m/>
    <m/>
    <m/>
    <m/>
    <m/>
    <s v="0125A000001NaBLQA0"/>
    <b v="0"/>
    <m/>
    <b v="0"/>
    <m/>
    <m/>
    <x v="0"/>
    <b v="0"/>
    <d v="2021-06-29T20:34:54"/>
    <m/>
    <m/>
    <b v="0"/>
    <x v="0"/>
    <m/>
    <m/>
    <n v="199"/>
    <m/>
    <x v="2"/>
    <n v="0"/>
    <n v="0"/>
  </r>
  <r>
    <s v="0013100001gw2hkAAA"/>
    <b v="0"/>
    <m/>
    <b v="0"/>
    <m/>
    <m/>
    <m/>
    <x v="479"/>
    <b v="1"/>
    <s v="Non Responsive"/>
    <m/>
    <s v="0035A00003Rac8vQAB"/>
    <m/>
    <m/>
    <s v="00531000007MUoEAAW"/>
    <b v="0"/>
    <d v="2019-03-13T17:32:17"/>
    <m/>
    <b v="0"/>
    <m/>
    <m/>
    <b v="0"/>
    <d v="2019-02-01T00:00:00"/>
    <n v="2"/>
    <n v="2019"/>
    <s v="Omitted"/>
    <s v="Omitted"/>
    <b v="0"/>
    <b v="0"/>
    <m/>
    <b v="1"/>
    <b v="0"/>
    <b v="0"/>
    <x v="19"/>
    <b v="0"/>
    <m/>
    <x v="0"/>
    <d v="2019-03-14T00:00:00"/>
    <s v="0055A00000BclF5QAJ"/>
    <d v="2021-04-11T19:52:07"/>
    <m/>
    <d v="2020-01-06T18:18:40"/>
    <m/>
    <m/>
    <b v="0"/>
    <m/>
    <m/>
    <s v="Inside Sales"/>
    <m/>
    <m/>
    <m/>
    <m/>
    <m/>
    <x v="2605"/>
    <x v="0"/>
    <b v="0"/>
    <m/>
    <m/>
    <m/>
    <s v="00531000007MUoEAAW"/>
    <s v="01s31000003qafjAAA"/>
    <m/>
    <m/>
    <m/>
    <m/>
    <m/>
    <m/>
    <m/>
    <s v="0125A000001NaBLQA0"/>
    <b v="0"/>
    <m/>
    <b v="0"/>
    <m/>
    <m/>
    <x v="0"/>
    <b v="0"/>
    <d v="2021-06-29T20:34:54"/>
    <m/>
    <m/>
    <b v="0"/>
    <x v="0"/>
    <m/>
    <m/>
    <n v="199"/>
    <m/>
    <x v="2"/>
    <n v="0"/>
    <n v="0"/>
  </r>
  <r>
    <s v="0015A000026mADdQAM"/>
    <b v="0"/>
    <m/>
    <b v="0"/>
    <m/>
    <m/>
    <m/>
    <x v="479"/>
    <b v="1"/>
    <s v="Non Responsive"/>
    <m/>
    <s v="0035A00003OBQOgQAP"/>
    <m/>
    <m/>
    <s v="00531000007MUoEAAW"/>
    <b v="0"/>
    <d v="2019-03-18T17:51:00"/>
    <m/>
    <b v="0"/>
    <m/>
    <m/>
    <b v="0"/>
    <d v="2019-02-01T00:00:00"/>
    <n v="2"/>
    <n v="2019"/>
    <s v="Omitted"/>
    <s v="Omitted"/>
    <b v="0"/>
    <b v="0"/>
    <m/>
    <b v="1"/>
    <b v="0"/>
    <b v="0"/>
    <x v="22"/>
    <b v="0"/>
    <m/>
    <x v="0"/>
    <m/>
    <s v="0055A00000BclF5QAJ"/>
    <d v="2021-04-11T19:52:07"/>
    <m/>
    <d v="2020-01-06T18:18:40"/>
    <m/>
    <m/>
    <b v="0"/>
    <m/>
    <m/>
    <s v="Inside Sales"/>
    <m/>
    <m/>
    <m/>
    <m/>
    <m/>
    <x v="2606"/>
    <x v="0"/>
    <b v="0"/>
    <m/>
    <m/>
    <m/>
    <s v="00531000007MUoEAAW"/>
    <s v="01s31000003qafjAAA"/>
    <s v="CWAs;Explosives"/>
    <m/>
    <m/>
    <m/>
    <m/>
    <m/>
    <m/>
    <s v="0125A000001NaBLQA0"/>
    <b v="0"/>
    <m/>
    <b v="0"/>
    <m/>
    <m/>
    <x v="0"/>
    <b v="0"/>
    <d v="2021-06-29T20:34:54"/>
    <m/>
    <m/>
    <b v="0"/>
    <x v="0"/>
    <m/>
    <m/>
    <n v="387"/>
    <m/>
    <x v="2"/>
    <n v="0"/>
    <n v="0"/>
  </r>
  <r>
    <s v="0015A00001ztVCVQA2"/>
    <b v="0"/>
    <m/>
    <b v="0"/>
    <m/>
    <m/>
    <m/>
    <x v="363"/>
    <b v="1"/>
    <s v="Non Responsive"/>
    <m/>
    <s v="0035A00003HwLQfQAN"/>
    <m/>
    <m/>
    <s v="00531000007KAsvAAG"/>
    <b v="0"/>
    <d v="2018-03-08T21:58:06"/>
    <m/>
    <b v="0"/>
    <m/>
    <m/>
    <b v="0"/>
    <d v="2019-02-01T00:00:00"/>
    <n v="2"/>
    <n v="2019"/>
    <s v="Omitted"/>
    <s v="Omitted"/>
    <b v="0"/>
    <b v="0"/>
    <m/>
    <b v="1"/>
    <b v="0"/>
    <b v="0"/>
    <x v="19"/>
    <b v="0"/>
    <m/>
    <x v="0"/>
    <m/>
    <s v="0055A00000BclF5QAJ"/>
    <d v="2021-04-11T19:52:07"/>
    <m/>
    <d v="2020-01-06T18:18:35"/>
    <m/>
    <m/>
    <b v="0"/>
    <m/>
    <m/>
    <s v="Inside Sales"/>
    <m/>
    <m/>
    <m/>
    <m/>
    <m/>
    <x v="2607"/>
    <x v="0"/>
    <b v="0"/>
    <m/>
    <m/>
    <m/>
    <s v="00531000007KAsvAAG"/>
    <s v="01s31000003qafjAAA"/>
    <m/>
    <m/>
    <m/>
    <m/>
    <m/>
    <m/>
    <m/>
    <s v="0125A000001NaBLQA0"/>
    <b v="0"/>
    <m/>
    <b v="0"/>
    <m/>
    <m/>
    <x v="0"/>
    <b v="0"/>
    <d v="2021-06-29T20:34:54"/>
    <m/>
    <m/>
    <b v="0"/>
    <x v="0"/>
    <m/>
    <m/>
    <n v="65000"/>
    <m/>
    <x v="2"/>
    <n v="0"/>
    <n v="0"/>
  </r>
  <r>
    <s v="0013100001emA5PAAU"/>
    <b v="0"/>
    <m/>
    <b v="0"/>
    <m/>
    <m/>
    <m/>
    <x v="113"/>
    <b v="1"/>
    <s v="Non Responsive"/>
    <m/>
    <s v="0035A00003FYKYSQA5"/>
    <m/>
    <m/>
    <s v="00531000007KAsvAAG"/>
    <b v="0"/>
    <d v="2017-12-21T12:39:59"/>
    <m/>
    <b v="0"/>
    <m/>
    <m/>
    <b v="0"/>
    <d v="2020-02-01T00:00:00"/>
    <n v="2"/>
    <n v="2020"/>
    <s v="Omitted"/>
    <s v="Omitted"/>
    <b v="0"/>
    <b v="0"/>
    <m/>
    <b v="1"/>
    <b v="0"/>
    <b v="0"/>
    <x v="19"/>
    <b v="0"/>
    <m/>
    <x v="0"/>
    <d v="2018-01-03T00:00:00"/>
    <s v="0055A00000BclF5QAJ"/>
    <d v="2021-04-11T20:06:15"/>
    <m/>
    <d v="2020-03-31T15:30:40"/>
    <m/>
    <m/>
    <b v="0"/>
    <m/>
    <m/>
    <s v="Field Sales"/>
    <m/>
    <m/>
    <m/>
    <m/>
    <m/>
    <x v="2608"/>
    <x v="0"/>
    <b v="0"/>
    <m/>
    <m/>
    <m/>
    <s v="0055A000009sa63QAA"/>
    <s v="01s31000003qafjAAA"/>
    <m/>
    <m/>
    <m/>
    <m/>
    <m/>
    <m/>
    <m/>
    <s v="0125A000001NaBLQA0"/>
    <b v="0"/>
    <m/>
    <b v="0"/>
    <m/>
    <m/>
    <x v="0"/>
    <b v="0"/>
    <d v="2021-06-29T20:34:54"/>
    <m/>
    <m/>
    <b v="0"/>
    <x v="0"/>
    <m/>
    <m/>
    <n v="71500"/>
    <m/>
    <x v="2"/>
    <n v="0"/>
    <n v="0"/>
  </r>
  <r>
    <s v="001i000001MZ8IpAAL"/>
    <b v="0"/>
    <m/>
    <b v="0"/>
    <m/>
    <m/>
    <m/>
    <x v="363"/>
    <b v="1"/>
    <s v="Other"/>
    <m/>
    <m/>
    <m/>
    <m/>
    <s v="00531000007MUoEAAW"/>
    <b v="0"/>
    <d v="2019-06-12T12:52:31"/>
    <m/>
    <b v="0"/>
    <m/>
    <m/>
    <b v="0"/>
    <d v="2019-02-01T00:00:00"/>
    <n v="2"/>
    <n v="2019"/>
    <s v="Omitted"/>
    <s v="Omitted"/>
    <b v="0"/>
    <b v="0"/>
    <m/>
    <b v="1"/>
    <b v="0"/>
    <b v="0"/>
    <x v="20"/>
    <b v="0"/>
    <m/>
    <x v="0"/>
    <d v="2020-04-23T00:00:00"/>
    <s v="0055A00000BclF5QAJ"/>
    <d v="2021-04-11T20:28:47"/>
    <m/>
    <d v="2020-01-06T18:18:40"/>
    <m/>
    <m/>
    <b v="0"/>
    <m/>
    <m/>
    <s v="Field Sales"/>
    <m/>
    <m/>
    <m/>
    <m/>
    <m/>
    <x v="2609"/>
    <x v="0"/>
    <b v="0"/>
    <m/>
    <m/>
    <m/>
    <s v="00531000007MUoEAAW"/>
    <s v="01s31000003qafjAAA"/>
    <s v="Drugs"/>
    <m/>
    <m/>
    <m/>
    <m/>
    <m/>
    <m/>
    <s v="0125A000001NaBLQA0"/>
    <b v="0"/>
    <m/>
    <b v="0"/>
    <m/>
    <m/>
    <x v="0"/>
    <b v="0"/>
    <d v="2021-06-29T20:34:54"/>
    <m/>
    <m/>
    <b v="0"/>
    <x v="0"/>
    <m/>
    <m/>
    <n v="234000"/>
    <m/>
    <x v="2"/>
    <n v="0"/>
    <n v="0"/>
  </r>
  <r>
    <s v="0015A00001yXVRjQAO"/>
    <b v="0"/>
    <m/>
    <b v="0"/>
    <m/>
    <m/>
    <m/>
    <x v="45"/>
    <b v="1"/>
    <s v="Other"/>
    <m/>
    <m/>
    <m/>
    <m/>
    <s v="00531000007KgPgAAK"/>
    <b v="0"/>
    <d v="2018-01-26T13:55:03"/>
    <m/>
    <b v="0"/>
    <m/>
    <m/>
    <b v="0"/>
    <d v="2020-02-01T00:00:00"/>
    <n v="2"/>
    <n v="2020"/>
    <s v="Omitted"/>
    <s v="Omitted"/>
    <b v="0"/>
    <b v="0"/>
    <m/>
    <b v="1"/>
    <b v="0"/>
    <b v="0"/>
    <x v="20"/>
    <b v="0"/>
    <m/>
    <x v="0"/>
    <m/>
    <s v="0055A00000BclF5QAJ"/>
    <d v="2021-04-11T20:33:11"/>
    <m/>
    <d v="2020-05-20T14:37:15"/>
    <m/>
    <m/>
    <b v="0"/>
    <m/>
    <m/>
    <s v="Field Sales"/>
    <m/>
    <m/>
    <m/>
    <m/>
    <m/>
    <x v="2610"/>
    <x v="0"/>
    <b v="0"/>
    <m/>
    <m/>
    <m/>
    <s v="00531000007KgPgAAK"/>
    <s v="01s31000003qafjAAA"/>
    <m/>
    <m/>
    <m/>
    <m/>
    <m/>
    <m/>
    <m/>
    <s v="0125A000001NaBLQA0"/>
    <b v="0"/>
    <m/>
    <b v="0"/>
    <m/>
    <m/>
    <x v="0"/>
    <b v="0"/>
    <d v="2021-06-29T20:34:54"/>
    <m/>
    <m/>
    <b v="0"/>
    <x v="0"/>
    <m/>
    <m/>
    <n v="72694"/>
    <m/>
    <x v="2"/>
    <n v="0"/>
    <n v="0"/>
  </r>
  <r>
    <s v="0013100001gZUNgAAO"/>
    <b v="0"/>
    <m/>
    <b v="0"/>
    <m/>
    <m/>
    <m/>
    <x v="480"/>
    <b v="1"/>
    <s v="Price"/>
    <m/>
    <m/>
    <m/>
    <m/>
    <s v="00531000007MUoEAAW"/>
    <b v="0"/>
    <d v="2018-12-11T15:36:49"/>
    <m/>
    <b v="0"/>
    <m/>
    <m/>
    <b v="0"/>
    <d v="2019-02-01T00:00:00"/>
    <n v="2"/>
    <n v="2019"/>
    <s v="Omitted"/>
    <s v="Omitted"/>
    <b v="0"/>
    <b v="0"/>
    <m/>
    <b v="1"/>
    <b v="0"/>
    <b v="0"/>
    <x v="19"/>
    <b v="0"/>
    <m/>
    <x v="0"/>
    <d v="2019-01-02T00:00:00"/>
    <s v="0055A000009s6n0QAA"/>
    <d v="2020-01-06T18:18:45"/>
    <m/>
    <d v="2020-01-06T18:18:45"/>
    <m/>
    <m/>
    <b v="0"/>
    <m/>
    <m/>
    <s v="Website"/>
    <m/>
    <m/>
    <m/>
    <m/>
    <m/>
    <x v="2611"/>
    <x v="0"/>
    <b v="0"/>
    <m/>
    <m/>
    <m/>
    <s v="00531000007MUoEAAW"/>
    <s v="01s31000003qafjAAA"/>
    <m/>
    <m/>
    <m/>
    <m/>
    <m/>
    <m/>
    <m/>
    <s v="0125A000001NaBLQA0"/>
    <b v="0"/>
    <m/>
    <b v="0"/>
    <m/>
    <m/>
    <x v="0"/>
    <b v="0"/>
    <d v="2021-06-29T20:34:54"/>
    <m/>
    <m/>
    <b v="0"/>
    <x v="0"/>
    <m/>
    <m/>
    <n v="27300"/>
    <m/>
    <x v="2"/>
    <n v="0"/>
    <n v="0"/>
  </r>
  <r>
    <s v="0015A00002DTEcfQAH"/>
    <b v="0"/>
    <m/>
    <b v="0"/>
    <m/>
    <m/>
    <m/>
    <x v="113"/>
    <b v="1"/>
    <s v="Other"/>
    <m/>
    <m/>
    <m/>
    <m/>
    <s v="0055A000009sa63QAA"/>
    <b v="0"/>
    <d v="2019-07-08T15:15:39"/>
    <m/>
    <b v="0"/>
    <s v="Federal Resources"/>
    <d v="2020-03-31T00:00:00"/>
    <b v="0"/>
    <d v="2020-02-01T00:00:00"/>
    <n v="2"/>
    <n v="2020"/>
    <s v="Omitted"/>
    <s v="Omitted"/>
    <b v="0"/>
    <b v="0"/>
    <m/>
    <b v="1"/>
    <b v="0"/>
    <b v="0"/>
    <x v="19"/>
    <b v="0"/>
    <m/>
    <x v="0"/>
    <d v="2020-02-26T00:00:00"/>
    <s v="0055A00000BclF5QAJ"/>
    <d v="2021-08-30T14:26:48"/>
    <m/>
    <d v="2020-02-29T16:06:46"/>
    <m/>
    <m/>
    <b v="0"/>
    <m/>
    <m/>
    <s v="Eblasts"/>
    <m/>
    <m/>
    <m/>
    <m/>
    <m/>
    <x v="2612"/>
    <x v="0"/>
    <b v="0"/>
    <s v="Once we approved DOR, never received any progress reports from FR til 2/26/20 when Caroline Hurd reported MX wasnt priority"/>
    <m/>
    <m/>
    <s v="0055A000009sa63QAA"/>
    <s v="01s31000003qafjAAA"/>
    <m/>
    <m/>
    <m/>
    <m/>
    <m/>
    <m/>
    <m/>
    <s v="0125A000001NaBLQA0"/>
    <b v="0"/>
    <m/>
    <b v="0"/>
    <m/>
    <m/>
    <x v="0"/>
    <b v="0"/>
    <d v="2021-08-30T14:26:49"/>
    <m/>
    <m/>
    <b v="0"/>
    <x v="0"/>
    <m/>
    <m/>
    <n v="65913"/>
    <m/>
    <x v="2"/>
    <n v="0"/>
    <n v="0"/>
  </r>
  <r>
    <s v="0013100001jaG66AAE"/>
    <b v="0"/>
    <m/>
    <b v="0"/>
    <m/>
    <m/>
    <m/>
    <x v="481"/>
    <b v="1"/>
    <s v="Duplicate opportunity"/>
    <m/>
    <s v="0035A00003oqmscQAA"/>
    <m/>
    <m/>
    <s v="00531000007KAsvAAG"/>
    <b v="0"/>
    <d v="2019-01-29T22:47:13"/>
    <m/>
    <b v="0"/>
    <m/>
    <m/>
    <b v="0"/>
    <d v="2021-02-01T00:00:00"/>
    <n v="2"/>
    <n v="2021"/>
    <s v="Omitted"/>
    <s v="Omitted"/>
    <b v="0"/>
    <b v="0"/>
    <s v="HSGP"/>
    <b v="1"/>
    <b v="0"/>
    <b v="0"/>
    <x v="19"/>
    <b v="0"/>
    <m/>
    <x v="0"/>
    <d v="2019-02-19T00:00:00"/>
    <s v="0055A00000BclF5QAJ"/>
    <d v="2021-04-11T19:52:07"/>
    <m/>
    <d v="2021-02-24T19:28:52"/>
    <m/>
    <m/>
    <b v="0"/>
    <m/>
    <m/>
    <s v="Inside Sales"/>
    <m/>
    <m/>
    <m/>
    <m/>
    <m/>
    <x v="2613"/>
    <x v="0"/>
    <b v="0"/>
    <m/>
    <m/>
    <m/>
    <s v="00531000007KAsvAAG"/>
    <s v="01s31000003qafjAAA"/>
    <m/>
    <s v="All Hazards"/>
    <m/>
    <m/>
    <m/>
    <m/>
    <m/>
    <s v="0125A000001NaBLQA0"/>
    <b v="0"/>
    <m/>
    <b v="0"/>
    <m/>
    <m/>
    <x v="0"/>
    <b v="0"/>
    <d v="2021-06-29T20:34:54"/>
    <m/>
    <m/>
    <b v="0"/>
    <x v="0"/>
    <m/>
    <m/>
    <n v="71500"/>
    <m/>
    <x v="2"/>
    <n v="0"/>
    <n v="0"/>
  </r>
  <r>
    <s v="0015A00002B7TE2QAN"/>
    <b v="0"/>
    <m/>
    <b v="0"/>
    <m/>
    <m/>
    <m/>
    <x v="482"/>
    <b v="1"/>
    <m/>
    <m/>
    <m/>
    <m/>
    <m/>
    <s v="00531000007MUoEAAW"/>
    <b v="0"/>
    <d v="2020-05-04T19:43:49"/>
    <m/>
    <b v="0"/>
    <m/>
    <m/>
    <b v="0"/>
    <d v="2020-02-01T00:00:00"/>
    <n v="2"/>
    <n v="2020"/>
    <s v="Omitted"/>
    <s v="Omitted"/>
    <b v="0"/>
    <b v="0"/>
    <m/>
    <b v="1"/>
    <b v="0"/>
    <b v="0"/>
    <x v="19"/>
    <b v="0"/>
    <m/>
    <x v="0"/>
    <m/>
    <s v="0055A00000BclF5QAJ"/>
    <d v="2021-04-11T19:52:07"/>
    <m/>
    <d v="2020-08-17T12:52:21"/>
    <m/>
    <m/>
    <b v="0"/>
    <m/>
    <m/>
    <s v="Inside Sales"/>
    <m/>
    <m/>
    <m/>
    <m/>
    <m/>
    <x v="2614"/>
    <x v="0"/>
    <b v="0"/>
    <m/>
    <m/>
    <m/>
    <s v="00531000007MUoEAAW"/>
    <s v="01s31000003qafjAAA"/>
    <m/>
    <m/>
    <m/>
    <m/>
    <s v="MX908"/>
    <m/>
    <m/>
    <s v="0125A000001NaBLQA0"/>
    <b v="0"/>
    <m/>
    <b v="0"/>
    <m/>
    <m/>
    <x v="0"/>
    <b v="0"/>
    <d v="2021-06-29T20:34:55"/>
    <m/>
    <m/>
    <b v="0"/>
    <x v="0"/>
    <m/>
    <m/>
    <n v="238"/>
    <m/>
    <x v="2"/>
    <n v="0"/>
    <n v="0"/>
  </r>
  <r>
    <s v="0015A00002GJGYeQAP"/>
    <b v="0"/>
    <m/>
    <b v="0"/>
    <m/>
    <m/>
    <m/>
    <x v="52"/>
    <b v="1"/>
    <m/>
    <m/>
    <s v="0035A00003aWfr8QAC"/>
    <m/>
    <m/>
    <s v="00531000007MUoEAAW"/>
    <b v="0"/>
    <d v="2019-11-18T16:23:33"/>
    <d v="2021-06-21T00:00:00"/>
    <b v="0"/>
    <m/>
    <m/>
    <b v="0"/>
    <d v="2021-02-01T00:00:00"/>
    <n v="2"/>
    <n v="2021"/>
    <s v="Omitted"/>
    <s v="Omitted"/>
    <b v="0"/>
    <b v="0"/>
    <m/>
    <b v="1"/>
    <b v="0"/>
    <b v="0"/>
    <x v="23"/>
    <b v="0"/>
    <m/>
    <x v="0"/>
    <d v="2019-11-18T00:00:00"/>
    <s v="00531000008F2qlAAC"/>
    <d v="2021-06-21T20:33:02"/>
    <m/>
    <d v="2021-06-21T20:33:01"/>
    <d v="2021-06-21T00:00:00"/>
    <m/>
    <b v="0"/>
    <m/>
    <m/>
    <s v="Website"/>
    <m/>
    <m/>
    <m/>
    <m/>
    <m/>
    <x v="2615"/>
    <x v="0"/>
    <b v="0"/>
    <m/>
    <m/>
    <m/>
    <s v="00531000008F2qlAAC"/>
    <s v="01s31000003qafjAAA"/>
    <s v="Explosives"/>
    <m/>
    <m/>
    <m/>
    <s v="MX908"/>
    <m/>
    <m/>
    <s v="0125A000001NaBLQA0"/>
    <b v="0"/>
    <m/>
    <b v="0"/>
    <m/>
    <m/>
    <x v="0"/>
    <b v="0"/>
    <d v="2021-06-29T20:34:55"/>
    <m/>
    <m/>
    <b v="0"/>
    <x v="0"/>
    <m/>
    <m/>
    <n v="65437"/>
    <m/>
    <x v="2"/>
    <n v="0"/>
    <n v="0"/>
  </r>
  <r>
    <s v="0015A00002He0D7QAJ"/>
    <b v="0"/>
    <m/>
    <b v="0"/>
    <m/>
    <m/>
    <m/>
    <x v="483"/>
    <b v="1"/>
    <m/>
    <m/>
    <s v="0035A00003cbr10QAA"/>
    <m/>
    <m/>
    <s v="00531000007MUoEAAW"/>
    <b v="0"/>
    <d v="2020-02-11T13:15:25"/>
    <m/>
    <b v="0"/>
    <m/>
    <m/>
    <b v="0"/>
    <d v="2021-02-01T00:00:00"/>
    <n v="2"/>
    <n v="2021"/>
    <s v="Omitted"/>
    <s v="Omitted"/>
    <b v="0"/>
    <b v="0"/>
    <m/>
    <b v="1"/>
    <b v="0"/>
    <b v="0"/>
    <x v="19"/>
    <b v="0"/>
    <m/>
    <x v="0"/>
    <d v="2020-09-29T00:00:00"/>
    <s v="00531000007KAsvAAG"/>
    <d v="2021-04-23T15:30:11"/>
    <m/>
    <d v="2021-04-23T15:30:10"/>
    <m/>
    <m/>
    <b v="0"/>
    <m/>
    <m/>
    <s v="Trade Show"/>
    <m/>
    <m/>
    <m/>
    <m/>
    <m/>
    <x v="2616"/>
    <x v="0"/>
    <b v="0"/>
    <m/>
    <m/>
    <m/>
    <s v="00531000007KAsvAAG"/>
    <s v="01s31000003qafjAAA"/>
    <m/>
    <m/>
    <m/>
    <m/>
    <s v="MX908"/>
    <m/>
    <m/>
    <s v="0125A000001NaBLQA0"/>
    <b v="0"/>
    <m/>
    <b v="0"/>
    <m/>
    <m/>
    <x v="0"/>
    <b v="0"/>
    <d v="2021-06-29T20:34:55"/>
    <m/>
    <m/>
    <b v="0"/>
    <x v="0"/>
    <m/>
    <m/>
    <n v="65437"/>
    <m/>
    <x v="2"/>
    <n v="0"/>
    <n v="0"/>
  </r>
  <r>
    <s v="0013100001fshyPAAQ"/>
    <b v="0"/>
    <m/>
    <b v="0"/>
    <m/>
    <m/>
    <m/>
    <x v="484"/>
    <b v="1"/>
    <m/>
    <m/>
    <m/>
    <m/>
    <m/>
    <s v="00531000007MUoEAAW"/>
    <b v="0"/>
    <d v="2020-05-05T16:06:53"/>
    <d v="2021-05-17T00:00:00"/>
    <b v="0"/>
    <m/>
    <m/>
    <b v="0"/>
    <d v="2021-02-01T00:00:00"/>
    <n v="2"/>
    <n v="2021"/>
    <s v="Omitted"/>
    <s v="Omitted"/>
    <b v="0"/>
    <b v="0"/>
    <m/>
    <b v="1"/>
    <b v="0"/>
    <b v="0"/>
    <x v="19"/>
    <b v="0"/>
    <m/>
    <x v="0"/>
    <d v="2020-07-30T00:00:00"/>
    <s v="00531000007MUoEAAW"/>
    <d v="2021-05-17T12:40:26"/>
    <m/>
    <d v="2021-05-17T12:40:25"/>
    <d v="2021-05-17T00:00:00"/>
    <m/>
    <b v="0"/>
    <m/>
    <m/>
    <s v="Inside Sales"/>
    <m/>
    <m/>
    <m/>
    <m/>
    <m/>
    <x v="2617"/>
    <x v="0"/>
    <b v="0"/>
    <m/>
    <m/>
    <m/>
    <s v="00531000007MUoEAAW"/>
    <s v="01s31000003qafjAAA"/>
    <m/>
    <m/>
    <m/>
    <m/>
    <s v="MX908"/>
    <m/>
    <m/>
    <s v="0125A000001NaBLQA0"/>
    <b v="0"/>
    <m/>
    <b v="0"/>
    <m/>
    <m/>
    <x v="0"/>
    <b v="0"/>
    <d v="2021-06-29T20:34:55"/>
    <m/>
    <m/>
    <b v="0"/>
    <x v="0"/>
    <m/>
    <m/>
    <n v="6500"/>
    <m/>
    <x v="2"/>
    <n v="0"/>
    <n v="0"/>
  </r>
  <r>
    <s v="0015A00001yYCUxQAO"/>
    <b v="0"/>
    <m/>
    <b v="0"/>
    <m/>
    <m/>
    <m/>
    <x v="485"/>
    <b v="1"/>
    <m/>
    <m/>
    <s v="0035A00003WnDqXQAV"/>
    <m/>
    <m/>
    <s v="00531000007MUoEAAW"/>
    <b v="0"/>
    <d v="2020-05-14T19:23:40"/>
    <d v="2021-05-14T00:00:00"/>
    <b v="0"/>
    <m/>
    <m/>
    <b v="0"/>
    <d v="2021-02-01T00:00:00"/>
    <n v="2"/>
    <n v="2021"/>
    <s v="Omitted"/>
    <s v="Omitted"/>
    <b v="0"/>
    <b v="0"/>
    <m/>
    <b v="1"/>
    <b v="0"/>
    <b v="0"/>
    <x v="22"/>
    <b v="0"/>
    <m/>
    <x v="0"/>
    <d v="2020-05-14T00:00:00"/>
    <s v="00531000007MUoEAAW"/>
    <d v="2021-05-14T19:15:43"/>
    <m/>
    <d v="2021-05-14T19:15:42"/>
    <d v="2021-05-14T00:00:00"/>
    <m/>
    <b v="0"/>
    <m/>
    <m/>
    <s v="Inside Sales"/>
    <m/>
    <m/>
    <m/>
    <m/>
    <m/>
    <x v="2618"/>
    <x v="0"/>
    <b v="0"/>
    <m/>
    <m/>
    <m/>
    <s v="00531000007MUoEAAW"/>
    <s v="01s31000003qafjAAA"/>
    <s v="CWAs;All Hazards"/>
    <m/>
    <m/>
    <m/>
    <s v="MX908"/>
    <m/>
    <m/>
    <s v="0125A000001NaBLQA0"/>
    <b v="0"/>
    <m/>
    <b v="0"/>
    <m/>
    <m/>
    <x v="0"/>
    <b v="0"/>
    <d v="2021-06-29T20:34:55"/>
    <m/>
    <m/>
    <b v="0"/>
    <x v="0"/>
    <m/>
    <m/>
    <n v="6500"/>
    <m/>
    <x v="2"/>
    <n v="0"/>
    <n v="0"/>
  </r>
  <r>
    <s v="0015A00001yYEMGQA4"/>
    <b v="0"/>
    <m/>
    <b v="0"/>
    <s v="7015A000001eOy9QAE"/>
    <m/>
    <m/>
    <x v="486"/>
    <b v="1"/>
    <m/>
    <m/>
    <s v="0035A00003WnUSnQAN"/>
    <m/>
    <m/>
    <s v="00531000007MUoEAAW"/>
    <b v="0"/>
    <d v="2020-05-14T19:54:54"/>
    <m/>
    <b v="0"/>
    <m/>
    <m/>
    <b v="0"/>
    <d v="2021-02-01T00:00:00"/>
    <n v="2"/>
    <n v="2021"/>
    <s v="Omitted"/>
    <s v="Omitted"/>
    <b v="0"/>
    <b v="0"/>
    <m/>
    <b v="1"/>
    <b v="0"/>
    <b v="0"/>
    <x v="22"/>
    <b v="0"/>
    <m/>
    <x v="0"/>
    <d v="2020-10-21T00:00:00"/>
    <s v="00531000007MUoEAAW"/>
    <d v="2021-04-26T14:37:35"/>
    <m/>
    <d v="2021-04-26T14:37:35"/>
    <m/>
    <m/>
    <b v="0"/>
    <m/>
    <m/>
    <s v="Inside Sales"/>
    <m/>
    <m/>
    <m/>
    <m/>
    <m/>
    <x v="2619"/>
    <x v="0"/>
    <b v="0"/>
    <m/>
    <m/>
    <m/>
    <s v="00531000007MUoEAAW"/>
    <s v="01s31000003qafjAAA"/>
    <s v="CWAs;All Hazards"/>
    <m/>
    <m/>
    <m/>
    <s v="MX908"/>
    <m/>
    <m/>
    <s v="0125A000001NaBLQA0"/>
    <b v="0"/>
    <m/>
    <b v="0"/>
    <m/>
    <m/>
    <x v="0"/>
    <b v="0"/>
    <d v="2021-06-29T20:34:55"/>
    <m/>
    <m/>
    <b v="0"/>
    <x v="0"/>
    <m/>
    <m/>
    <n v="6500"/>
    <m/>
    <x v="2"/>
    <n v="0"/>
    <n v="0"/>
  </r>
  <r>
    <s v="0015A00001yYCTVQA4"/>
    <b v="0"/>
    <m/>
    <b v="0"/>
    <m/>
    <m/>
    <m/>
    <x v="485"/>
    <b v="1"/>
    <m/>
    <m/>
    <s v="0035A00003GoeafQAB"/>
    <m/>
    <m/>
    <s v="00531000007MUoEAAW"/>
    <b v="0"/>
    <d v="2020-05-14T20:47:18"/>
    <d v="2021-05-14T00:00:00"/>
    <b v="0"/>
    <m/>
    <m/>
    <b v="0"/>
    <d v="2021-02-01T00:00:00"/>
    <n v="2"/>
    <n v="2021"/>
    <s v="Omitted"/>
    <s v="Omitted"/>
    <b v="0"/>
    <b v="0"/>
    <m/>
    <b v="1"/>
    <b v="0"/>
    <b v="0"/>
    <x v="22"/>
    <b v="0"/>
    <m/>
    <x v="0"/>
    <d v="2020-05-14T00:00:00"/>
    <s v="00531000007MUoEAAW"/>
    <d v="2021-05-14T19:16:46"/>
    <m/>
    <d v="2021-05-14T19:16:46"/>
    <d v="2021-05-14T00:00:00"/>
    <m/>
    <b v="0"/>
    <m/>
    <m/>
    <s v="Inside Sales"/>
    <m/>
    <m/>
    <m/>
    <m/>
    <m/>
    <x v="2620"/>
    <x v="0"/>
    <b v="0"/>
    <m/>
    <m/>
    <m/>
    <s v="00531000007MUoEAAW"/>
    <s v="01s31000003qafjAAA"/>
    <s v="CWAs;All Hazards"/>
    <m/>
    <m/>
    <m/>
    <s v="MX908"/>
    <m/>
    <m/>
    <s v="0125A000001NaBLQA0"/>
    <b v="0"/>
    <m/>
    <b v="0"/>
    <m/>
    <m/>
    <x v="0"/>
    <b v="0"/>
    <d v="2021-06-29T20:34:55"/>
    <m/>
    <m/>
    <b v="0"/>
    <x v="0"/>
    <m/>
    <m/>
    <n v="6500"/>
    <m/>
    <x v="2"/>
    <n v="0"/>
    <n v="0"/>
  </r>
  <r>
    <s v="0015A00001yYENnQAO"/>
    <b v="0"/>
    <m/>
    <b v="0"/>
    <m/>
    <m/>
    <m/>
    <x v="485"/>
    <b v="1"/>
    <m/>
    <m/>
    <s v="0035A00003fLsv1QAC"/>
    <m/>
    <m/>
    <s v="00531000007MUoEAAW"/>
    <b v="0"/>
    <d v="2020-05-18T13:22:18"/>
    <d v="2021-05-14T00:00:00"/>
    <b v="0"/>
    <m/>
    <m/>
    <b v="0"/>
    <d v="2021-02-01T00:00:00"/>
    <n v="2"/>
    <n v="2021"/>
    <s v="Omitted"/>
    <s v="Omitted"/>
    <b v="0"/>
    <b v="0"/>
    <m/>
    <b v="1"/>
    <b v="0"/>
    <b v="0"/>
    <x v="22"/>
    <b v="0"/>
    <m/>
    <x v="0"/>
    <m/>
    <s v="00531000007MUoEAAW"/>
    <d v="2021-05-14T19:17:38"/>
    <m/>
    <d v="2021-05-14T19:17:38"/>
    <d v="2021-05-14T00:00:00"/>
    <m/>
    <b v="0"/>
    <m/>
    <m/>
    <s v="Inside Sales"/>
    <m/>
    <m/>
    <m/>
    <m/>
    <m/>
    <x v="2621"/>
    <x v="0"/>
    <b v="0"/>
    <m/>
    <m/>
    <m/>
    <s v="00531000007MUoEAAW"/>
    <s v="01s31000003qafjAAA"/>
    <m/>
    <m/>
    <m/>
    <m/>
    <s v="MX908"/>
    <m/>
    <m/>
    <s v="0125A000001NaBLQA0"/>
    <b v="0"/>
    <m/>
    <b v="0"/>
    <m/>
    <m/>
    <x v="0"/>
    <b v="0"/>
    <d v="2021-06-29T20:34:55"/>
    <m/>
    <m/>
    <b v="0"/>
    <x v="0"/>
    <m/>
    <m/>
    <n v="6500"/>
    <m/>
    <x v="2"/>
    <n v="0"/>
    <n v="0"/>
  </r>
  <r>
    <s v="0015A00002KxP7mQAF"/>
    <b v="0"/>
    <m/>
    <b v="0"/>
    <s v="7015A000001Ti5VQAS"/>
    <m/>
    <m/>
    <x v="487"/>
    <b v="1"/>
    <m/>
    <m/>
    <s v="0035A00003frRp7QAE"/>
    <m/>
    <m/>
    <s v="00531000007KAsvAAG"/>
    <b v="0"/>
    <d v="2020-06-05T15:45:37"/>
    <m/>
    <b v="0"/>
    <m/>
    <m/>
    <b v="0"/>
    <d v="2021-02-01T00:00:00"/>
    <n v="2"/>
    <n v="2021"/>
    <s v="Omitted"/>
    <s v="Omitted"/>
    <b v="0"/>
    <b v="0"/>
    <m/>
    <b v="1"/>
    <b v="0"/>
    <b v="0"/>
    <x v="19"/>
    <b v="0"/>
    <m/>
    <x v="0"/>
    <d v="2021-04-12T00:00:00"/>
    <s v="00531000007KAsvAAG"/>
    <d v="2021-04-12T21:08:54"/>
    <m/>
    <d v="2021-04-12T14:01:50"/>
    <m/>
    <m/>
    <b v="0"/>
    <m/>
    <m/>
    <s v="Inside Sales"/>
    <m/>
    <m/>
    <m/>
    <m/>
    <m/>
    <x v="2622"/>
    <x v="0"/>
    <b v="0"/>
    <m/>
    <m/>
    <m/>
    <s v="00531000007KAsvAAG"/>
    <s v="01s31000003qafjAAA"/>
    <m/>
    <m/>
    <m/>
    <m/>
    <s v="MX908"/>
    <m/>
    <m/>
    <s v="0125A000001NaBLQA0"/>
    <b v="0"/>
    <m/>
    <b v="0"/>
    <m/>
    <m/>
    <x v="0"/>
    <b v="0"/>
    <d v="2021-06-29T20:34:55"/>
    <m/>
    <m/>
    <b v="0"/>
    <x v="0"/>
    <m/>
    <m/>
    <n v="64685.120000000003"/>
    <m/>
    <x v="2"/>
    <n v="0"/>
    <n v="0"/>
  </r>
  <r>
    <s v="0015A00002G74JmQAJ"/>
    <b v="0"/>
    <m/>
    <b v="0"/>
    <s v="7015A000001eOy9QAE"/>
    <m/>
    <m/>
    <x v="484"/>
    <b v="1"/>
    <m/>
    <m/>
    <m/>
    <m/>
    <m/>
    <s v="00531000007MUoEAAW"/>
    <b v="0"/>
    <d v="2020-10-29T13:13:41"/>
    <d v="2021-05-17T00:00:00"/>
    <b v="0"/>
    <m/>
    <m/>
    <b v="0"/>
    <d v="2021-02-01T00:00:00"/>
    <n v="2"/>
    <n v="2021"/>
    <s v="Omitted"/>
    <s v="Omitted"/>
    <b v="0"/>
    <b v="0"/>
    <m/>
    <b v="1"/>
    <b v="0"/>
    <b v="0"/>
    <x v="20"/>
    <b v="0"/>
    <m/>
    <x v="0"/>
    <d v="2020-10-29T00:00:00"/>
    <s v="00531000007MUoEAAW"/>
    <d v="2021-05-17T12:38:20"/>
    <m/>
    <d v="2021-05-17T12:38:20"/>
    <d v="2021-05-17T00:00:00"/>
    <m/>
    <b v="0"/>
    <m/>
    <m/>
    <s v="Inside Sales"/>
    <m/>
    <m/>
    <m/>
    <m/>
    <m/>
    <x v="2623"/>
    <x v="0"/>
    <b v="0"/>
    <m/>
    <m/>
    <m/>
    <s v="00531000007MUoEAAW"/>
    <s v="01s31000003qafjAAA"/>
    <m/>
    <m/>
    <m/>
    <m/>
    <s v="MX908"/>
    <m/>
    <m/>
    <s v="0125A000001NaBLQA0"/>
    <b v="0"/>
    <m/>
    <b v="0"/>
    <m/>
    <m/>
    <x v="0"/>
    <b v="0"/>
    <d v="2021-06-29T20:34:55"/>
    <m/>
    <m/>
    <b v="0"/>
    <x v="0"/>
    <m/>
    <m/>
    <n v="19500"/>
    <m/>
    <x v="2"/>
    <n v="0"/>
    <n v="0"/>
  </r>
  <r>
    <s v="0016e00002ZvkwqAAB"/>
    <b v="0"/>
    <m/>
    <b v="0"/>
    <m/>
    <m/>
    <m/>
    <x v="410"/>
    <b v="1"/>
    <m/>
    <m/>
    <m/>
    <m/>
    <m/>
    <s v="00531000008F2qlAAC"/>
    <b v="0"/>
    <d v="2019-12-12T02:47:30"/>
    <m/>
    <b v="0"/>
    <m/>
    <m/>
    <b v="0"/>
    <d v="2021-02-01T00:00:00"/>
    <n v="2"/>
    <n v="2021"/>
    <s v="Omitted"/>
    <s v="Omitted"/>
    <b v="0"/>
    <b v="0"/>
    <m/>
    <b v="1"/>
    <b v="0"/>
    <b v="0"/>
    <x v="23"/>
    <b v="0"/>
    <m/>
    <x v="0"/>
    <m/>
    <s v="0055A000009GxI2QAK"/>
    <d v="2021-06-14T16:41:39"/>
    <m/>
    <d v="2021-05-07T15:20:36"/>
    <m/>
    <m/>
    <b v="0"/>
    <m/>
    <m/>
    <s v="Field Sales"/>
    <m/>
    <m/>
    <m/>
    <m/>
    <m/>
    <x v="2624"/>
    <x v="0"/>
    <b v="0"/>
    <m/>
    <m/>
    <m/>
    <s v="0055A000009GxI2QAK"/>
    <s v="01si00000040RFIAA2"/>
    <m/>
    <m/>
    <s v="0035A00003W0IxSQAV"/>
    <m/>
    <s v="MX908"/>
    <m/>
    <m/>
    <s v="0125A000001NaBLQA0"/>
    <b v="0"/>
    <m/>
    <b v="0"/>
    <m/>
    <m/>
    <x v="0"/>
    <b v="0"/>
    <d v="2021-06-29T20:34:55"/>
    <m/>
    <m/>
    <b v="0"/>
    <x v="0"/>
    <m/>
    <m/>
    <n v="248686.5"/>
    <m/>
    <x v="2"/>
    <n v="0"/>
    <n v="0"/>
  </r>
  <r>
    <s v="0016e00002ZvZvAAAV"/>
    <b v="0"/>
    <m/>
    <b v="0"/>
    <m/>
    <m/>
    <m/>
    <x v="488"/>
    <b v="1"/>
    <m/>
    <m/>
    <m/>
    <m/>
    <m/>
    <s v="0055A000009GxI2QAK"/>
    <b v="0"/>
    <d v="2020-02-10T13:00:15"/>
    <d v="2021-05-24T00:00:00"/>
    <b v="0"/>
    <m/>
    <m/>
    <b v="0"/>
    <d v="2021-02-01T00:00:00"/>
    <n v="2"/>
    <n v="2021"/>
    <s v="Omitted"/>
    <s v="Omitted"/>
    <b v="0"/>
    <b v="0"/>
    <m/>
    <b v="1"/>
    <b v="0"/>
    <b v="0"/>
    <x v="23"/>
    <b v="0"/>
    <m/>
    <x v="0"/>
    <m/>
    <s v="0055A000009GxI2QAK"/>
    <d v="2021-06-11T20:03:29"/>
    <m/>
    <d v="2021-05-24T13:32:44"/>
    <d v="2021-05-24T00:00:00"/>
    <m/>
    <b v="0"/>
    <m/>
    <m/>
    <s v="Field Sales"/>
    <m/>
    <m/>
    <m/>
    <m/>
    <m/>
    <x v="2625"/>
    <x v="0"/>
    <b v="0"/>
    <m/>
    <m/>
    <m/>
    <s v="0055A000009GxI2QAK"/>
    <s v="01si00000040RFIAA2"/>
    <s v="Drugs"/>
    <m/>
    <s v="0035A00003eO92SQAS"/>
    <m/>
    <s v="MX908"/>
    <m/>
    <m/>
    <s v="0125A000001NaBLQA0"/>
    <b v="0"/>
    <m/>
    <b v="0"/>
    <m/>
    <m/>
    <x v="0"/>
    <b v="0"/>
    <d v="2021-06-29T20:34:55"/>
    <m/>
    <m/>
    <b v="0"/>
    <x v="0"/>
    <m/>
    <m/>
    <n v="48750"/>
    <m/>
    <x v="2"/>
    <n v="0"/>
    <n v="0"/>
  </r>
  <r>
    <s v="0013100001gawnXAAQ"/>
    <b v="0"/>
    <m/>
    <b v="0"/>
    <m/>
    <m/>
    <m/>
    <x v="485"/>
    <b v="1"/>
    <m/>
    <m/>
    <m/>
    <m/>
    <m/>
    <s v="00531000007MUoEAAW"/>
    <b v="0"/>
    <d v="2020-04-16T18:08:05"/>
    <d v="2021-05-14T00:00:00"/>
    <b v="0"/>
    <m/>
    <m/>
    <b v="0"/>
    <d v="2021-02-01T00:00:00"/>
    <n v="2"/>
    <n v="2021"/>
    <s v="Omitted"/>
    <s v="Omitted"/>
    <b v="0"/>
    <b v="0"/>
    <m/>
    <b v="1"/>
    <b v="0"/>
    <b v="0"/>
    <x v="23"/>
    <b v="0"/>
    <m/>
    <x v="0"/>
    <m/>
    <s v="00531000007MUoEAAW"/>
    <d v="2021-05-14T19:12:34"/>
    <m/>
    <d v="2021-05-14T19:12:34"/>
    <d v="2021-05-14T00:00:00"/>
    <m/>
    <b v="0"/>
    <m/>
    <m/>
    <s v="Field Sales"/>
    <m/>
    <m/>
    <m/>
    <m/>
    <m/>
    <x v="2626"/>
    <x v="0"/>
    <b v="0"/>
    <m/>
    <m/>
    <m/>
    <s v="00531000007MUoEAAW"/>
    <s v="01si00000040RFIAA2"/>
    <m/>
    <m/>
    <m/>
    <m/>
    <s v="MX908"/>
    <m/>
    <m/>
    <s v="0125A000001NaBLQA0"/>
    <b v="0"/>
    <m/>
    <b v="0"/>
    <m/>
    <m/>
    <x v="0"/>
    <b v="0"/>
    <d v="2021-06-29T20:34:55"/>
    <m/>
    <m/>
    <b v="0"/>
    <x v="0"/>
    <m/>
    <m/>
    <n v="9750"/>
    <m/>
    <x v="2"/>
    <n v="0"/>
    <n v="0"/>
  </r>
  <r>
    <s v="0015A00002AmIwHQAV"/>
    <b v="0"/>
    <m/>
    <b v="0"/>
    <s v="7015A000001Zks9QAC"/>
    <m/>
    <m/>
    <x v="485"/>
    <b v="1"/>
    <m/>
    <m/>
    <s v="0035A00003TC3QzQAL"/>
    <m/>
    <m/>
    <s v="00531000007MUoEAAW"/>
    <b v="0"/>
    <d v="2020-04-16T18:44:29"/>
    <d v="2021-05-14T00:00:00"/>
    <b v="0"/>
    <m/>
    <m/>
    <b v="0"/>
    <d v="2021-02-01T00:00:00"/>
    <n v="2"/>
    <n v="2021"/>
    <s v="Omitted"/>
    <s v="Omitted"/>
    <b v="0"/>
    <b v="0"/>
    <m/>
    <b v="1"/>
    <b v="0"/>
    <b v="0"/>
    <x v="23"/>
    <b v="0"/>
    <m/>
    <x v="0"/>
    <d v="2020-05-12T00:00:00"/>
    <s v="00531000007MUoEAAW"/>
    <d v="2021-05-14T19:25:30"/>
    <m/>
    <d v="2021-05-14T19:25:29"/>
    <d v="2021-05-14T00:00:00"/>
    <m/>
    <b v="0"/>
    <m/>
    <m/>
    <s v="Inside Sales"/>
    <m/>
    <m/>
    <m/>
    <m/>
    <m/>
    <x v="2627"/>
    <x v="0"/>
    <b v="0"/>
    <m/>
    <m/>
    <m/>
    <s v="00531000007MUoEAAW"/>
    <s v="01si00000040RFIAA2"/>
    <s v="All Hazards"/>
    <m/>
    <m/>
    <m/>
    <s v="MX908"/>
    <m/>
    <s v="0Q05A000001eC9YSAU"/>
    <s v="0125A000001NaBLQA0"/>
    <b v="0"/>
    <m/>
    <b v="0"/>
    <m/>
    <m/>
    <x v="0"/>
    <b v="0"/>
    <d v="2021-06-29T20:34:55"/>
    <m/>
    <m/>
    <b v="0"/>
    <x v="0"/>
    <m/>
    <m/>
    <n v="6500"/>
    <m/>
    <x v="2"/>
    <n v="0"/>
    <n v="0"/>
  </r>
  <r>
    <s v="0015A000023EDSUQA4"/>
    <b v="0"/>
    <m/>
    <b v="0"/>
    <m/>
    <m/>
    <m/>
    <x v="485"/>
    <b v="1"/>
    <m/>
    <m/>
    <m/>
    <m/>
    <m/>
    <s v="00531000007MUoEAAW"/>
    <b v="0"/>
    <d v="2020-05-12T20:02:37"/>
    <d v="2021-05-14T00:00:00"/>
    <b v="0"/>
    <m/>
    <m/>
    <b v="0"/>
    <d v="2021-02-01T00:00:00"/>
    <n v="2"/>
    <n v="2021"/>
    <s v="Omitted"/>
    <s v="Omitted"/>
    <b v="0"/>
    <b v="0"/>
    <m/>
    <b v="1"/>
    <b v="0"/>
    <b v="0"/>
    <x v="19"/>
    <b v="0"/>
    <m/>
    <x v="0"/>
    <d v="2020-05-12T00:00:00"/>
    <s v="00531000007MUoEAAW"/>
    <d v="2021-05-14T19:15:05"/>
    <m/>
    <d v="2021-05-14T19:15:05"/>
    <d v="2021-05-14T00:00:00"/>
    <m/>
    <b v="0"/>
    <m/>
    <m/>
    <s v="Inside Sales"/>
    <m/>
    <m/>
    <m/>
    <m/>
    <m/>
    <x v="2628"/>
    <x v="0"/>
    <b v="0"/>
    <m/>
    <m/>
    <m/>
    <s v="00531000007MUoEAAW"/>
    <s v="01si00000040RFIAA2"/>
    <m/>
    <m/>
    <m/>
    <m/>
    <s v="MX908"/>
    <m/>
    <m/>
    <s v="0125A000001NaBLQA0"/>
    <b v="0"/>
    <m/>
    <b v="0"/>
    <m/>
    <m/>
    <x v="0"/>
    <b v="0"/>
    <d v="2021-06-29T20:34:55"/>
    <m/>
    <m/>
    <b v="0"/>
    <x v="0"/>
    <m/>
    <m/>
    <n v="6500"/>
    <m/>
    <x v="2"/>
    <n v="0"/>
    <n v="0"/>
  </r>
  <r>
    <s v="0013100001gawnXAAQ"/>
    <b v="0"/>
    <m/>
    <b v="0"/>
    <m/>
    <m/>
    <m/>
    <x v="485"/>
    <b v="1"/>
    <m/>
    <m/>
    <m/>
    <m/>
    <m/>
    <s v="00531000007MUoEAAW"/>
    <b v="0"/>
    <d v="2020-07-08T17:05:04"/>
    <d v="2021-05-14T00:00:00"/>
    <b v="0"/>
    <m/>
    <m/>
    <b v="0"/>
    <d v="2021-02-01T00:00:00"/>
    <n v="2"/>
    <n v="2021"/>
    <s v="Omitted"/>
    <s v="Omitted"/>
    <b v="0"/>
    <b v="0"/>
    <m/>
    <b v="1"/>
    <b v="0"/>
    <b v="0"/>
    <x v="23"/>
    <b v="0"/>
    <m/>
    <x v="0"/>
    <d v="2020-07-08T00:00:00"/>
    <s v="00531000007MUoEAAW"/>
    <d v="2021-06-14T13:06:18"/>
    <m/>
    <d v="2021-05-14T19:20:20"/>
    <d v="2021-05-14T00:00:00"/>
    <m/>
    <b v="0"/>
    <m/>
    <m/>
    <s v="Inside Sales"/>
    <m/>
    <m/>
    <m/>
    <m/>
    <m/>
    <x v="2629"/>
    <x v="0"/>
    <b v="0"/>
    <m/>
    <m/>
    <m/>
    <s v="00531000007MUoEAAW"/>
    <s v="01si00000040RFIAA2"/>
    <s v="Drugs"/>
    <m/>
    <m/>
    <m/>
    <s v="MX908"/>
    <m/>
    <m/>
    <s v="0125A000001NaBLQA0"/>
    <b v="0"/>
    <m/>
    <b v="0"/>
    <m/>
    <m/>
    <x v="0"/>
    <b v="0"/>
    <d v="2021-06-29T20:34:55"/>
    <m/>
    <m/>
    <b v="0"/>
    <x v="0"/>
    <m/>
    <m/>
    <n v="4875"/>
    <m/>
    <x v="2"/>
    <n v="0"/>
    <n v="0"/>
  </r>
  <r>
    <s v="0015A00002Ufq9rQAB"/>
    <b v="0"/>
    <m/>
    <b v="0"/>
    <m/>
    <m/>
    <m/>
    <x v="403"/>
    <b v="1"/>
    <m/>
    <m/>
    <m/>
    <m/>
    <m/>
    <s v="00531000007MUoEAAW"/>
    <b v="0"/>
    <d v="2021-02-08T19:02:56"/>
    <d v="2021-06-11T00:00:00"/>
    <b v="0"/>
    <m/>
    <m/>
    <b v="0"/>
    <d v="2021-02-01T00:00:00"/>
    <n v="2"/>
    <n v="2021"/>
    <s v="Omitted"/>
    <s v="Omitted"/>
    <b v="0"/>
    <b v="0"/>
    <m/>
    <b v="1"/>
    <b v="0"/>
    <b v="0"/>
    <x v="23"/>
    <b v="0"/>
    <m/>
    <x v="0"/>
    <m/>
    <s v="00531000007MUoEAAW"/>
    <d v="2021-06-11T21:08:15"/>
    <m/>
    <d v="2021-06-11T21:08:15"/>
    <d v="2021-06-11T00:00:00"/>
    <m/>
    <b v="0"/>
    <m/>
    <m/>
    <s v="Inside Sales"/>
    <m/>
    <m/>
    <m/>
    <m/>
    <m/>
    <x v="2630"/>
    <x v="0"/>
    <b v="0"/>
    <m/>
    <m/>
    <m/>
    <s v="00531000007MUoEAAW"/>
    <s v="01si00000040RFIAA2"/>
    <m/>
    <m/>
    <m/>
    <m/>
    <s v="MX908"/>
    <m/>
    <m/>
    <s v="0125A000001NaBLQA0"/>
    <b v="0"/>
    <m/>
    <b v="0"/>
    <m/>
    <m/>
    <x v="0"/>
    <b v="0"/>
    <d v="2021-06-29T20:34:55"/>
    <m/>
    <m/>
    <b v="0"/>
    <x v="0"/>
    <m/>
    <m/>
    <n v="205.27"/>
    <m/>
    <x v="2"/>
    <n v="0"/>
    <n v="0"/>
  </r>
  <r>
    <s v="0015A00002IqbXCQAZ"/>
    <b v="0"/>
    <m/>
    <b v="0"/>
    <m/>
    <m/>
    <m/>
    <x v="483"/>
    <b v="1"/>
    <m/>
    <m/>
    <s v="0035A00003dXaPYQA0"/>
    <m/>
    <m/>
    <s v="00531000007MUoEAAW"/>
    <b v="0"/>
    <d v="2020-02-27T18:48:14"/>
    <m/>
    <b v="0"/>
    <m/>
    <m/>
    <b v="0"/>
    <d v="2021-02-01T00:00:00"/>
    <n v="2"/>
    <n v="2021"/>
    <s v="Omitted"/>
    <s v="Omitted"/>
    <b v="0"/>
    <b v="0"/>
    <s v="USDOJ"/>
    <b v="1"/>
    <b v="0"/>
    <b v="0"/>
    <x v="19"/>
    <b v="0"/>
    <m/>
    <x v="0"/>
    <m/>
    <s v="00531000007KAsvAAG"/>
    <d v="2021-04-23T15:32:39"/>
    <m/>
    <d v="2021-04-23T15:32:39"/>
    <m/>
    <m/>
    <b v="0"/>
    <m/>
    <m/>
    <s v="Eblasts"/>
    <m/>
    <m/>
    <m/>
    <m/>
    <m/>
    <x v="2631"/>
    <x v="0"/>
    <b v="0"/>
    <m/>
    <m/>
    <m/>
    <s v="00531000007KAsvAAG"/>
    <s v="01s31000003qafjAAA"/>
    <m/>
    <m/>
    <m/>
    <m/>
    <s v="MX908"/>
    <m/>
    <m/>
    <s v="0125A000001NaBLQA0"/>
    <b v="0"/>
    <m/>
    <b v="0"/>
    <m/>
    <m/>
    <x v="0"/>
    <b v="0"/>
    <d v="2021-06-29T20:34:55"/>
    <m/>
    <m/>
    <b v="0"/>
    <x v="0"/>
    <m/>
    <m/>
    <n v="65437"/>
    <m/>
    <x v="2"/>
    <n v="0"/>
    <n v="0"/>
  </r>
  <r>
    <s v="0015A00002FTeBlQAL"/>
    <b v="0"/>
    <m/>
    <b v="0"/>
    <m/>
    <m/>
    <m/>
    <x v="45"/>
    <b v="1"/>
    <s v="Duplicate opportunity"/>
    <m/>
    <m/>
    <m/>
    <m/>
    <s v="00531000007MUoEAAW"/>
    <b v="0"/>
    <d v="2019-12-02T18:13:49"/>
    <m/>
    <b v="0"/>
    <m/>
    <m/>
    <b v="0"/>
    <d v="2020-02-01T00:00:00"/>
    <n v="2"/>
    <n v="2020"/>
    <s v="Omitted"/>
    <s v="Omitted"/>
    <b v="0"/>
    <b v="0"/>
    <m/>
    <b v="1"/>
    <b v="0"/>
    <b v="0"/>
    <x v="20"/>
    <b v="0"/>
    <m/>
    <x v="0"/>
    <d v="2019-12-02T00:00:00"/>
    <s v="00531000007MUoEAAW"/>
    <d v="2020-05-20T15:43:40"/>
    <m/>
    <d v="2020-05-20T14:20:57"/>
    <m/>
    <m/>
    <b v="0"/>
    <m/>
    <m/>
    <s v="Website"/>
    <m/>
    <m/>
    <m/>
    <m/>
    <m/>
    <x v="2632"/>
    <x v="0"/>
    <b v="0"/>
    <m/>
    <m/>
    <m/>
    <s v="00531000007KgPgAAK"/>
    <s v="01s31000003qafjAAA"/>
    <s v="CWAs;Drugs;All Hazards"/>
    <m/>
    <m/>
    <m/>
    <s v="MX908"/>
    <m/>
    <m/>
    <s v="0125A000001NaBLQA0"/>
    <b v="0"/>
    <m/>
    <b v="0"/>
    <m/>
    <m/>
    <x v="0"/>
    <b v="0"/>
    <d v="2021-06-29T20:34:54"/>
    <m/>
    <m/>
    <b v="0"/>
    <x v="0"/>
    <m/>
    <m/>
    <n v="65636"/>
    <m/>
    <x v="2"/>
    <n v="0"/>
    <n v="0"/>
  </r>
  <r>
    <s v="0013100001gbj6NAAQ"/>
    <b v="0"/>
    <m/>
    <b v="0"/>
    <m/>
    <m/>
    <m/>
    <x v="45"/>
    <b v="1"/>
    <s v="Duplicate opportunity"/>
    <m/>
    <m/>
    <m/>
    <m/>
    <s v="00531000007MUoEAAW"/>
    <b v="0"/>
    <d v="2020-05-04T17:18:06"/>
    <m/>
    <b v="0"/>
    <m/>
    <m/>
    <b v="0"/>
    <d v="2020-02-01T00:00:00"/>
    <n v="2"/>
    <n v="2020"/>
    <s v="Omitted"/>
    <s v="Omitted"/>
    <b v="0"/>
    <b v="0"/>
    <m/>
    <b v="1"/>
    <b v="0"/>
    <b v="0"/>
    <x v="20"/>
    <b v="0"/>
    <m/>
    <x v="0"/>
    <d v="2020-05-06T00:00:00"/>
    <s v="0055A00000BclF5QAJ"/>
    <d v="2021-04-11T20:08:00"/>
    <m/>
    <d v="2020-05-20T14:34:28"/>
    <m/>
    <m/>
    <b v="0"/>
    <m/>
    <m/>
    <s v="Field Sales"/>
    <m/>
    <m/>
    <m/>
    <m/>
    <m/>
    <x v="2633"/>
    <x v="0"/>
    <b v="0"/>
    <m/>
    <m/>
    <m/>
    <s v="00531000007Es7rAAC"/>
    <s v="01s31000003qafjAAA"/>
    <s v="CWAs;Explosives;Drugs;All Hazards"/>
    <m/>
    <m/>
    <m/>
    <s v="MX908"/>
    <m/>
    <s v="0Q05A0000013uclSAA"/>
    <s v="0125A000001NaBLQA0"/>
    <b v="0"/>
    <m/>
    <b v="0"/>
    <m/>
    <m/>
    <x v="0"/>
    <b v="0"/>
    <d v="2021-06-29T20:34:55"/>
    <m/>
    <m/>
    <b v="0"/>
    <x v="0"/>
    <m/>
    <m/>
    <n v="130874"/>
    <m/>
    <x v="2"/>
    <n v="0"/>
    <n v="0"/>
  </r>
  <r>
    <s v="0015A00001xQ27BQAS"/>
    <b v="0"/>
    <m/>
    <b v="0"/>
    <m/>
    <m/>
    <m/>
    <x v="45"/>
    <b v="1"/>
    <s v="Duplicate opportunity"/>
    <m/>
    <m/>
    <m/>
    <m/>
    <s v="00531000007MUoEAAW"/>
    <b v="0"/>
    <d v="2020-05-04T17:44:51"/>
    <m/>
    <b v="0"/>
    <m/>
    <m/>
    <b v="0"/>
    <d v="2020-02-01T00:00:00"/>
    <n v="2"/>
    <n v="2020"/>
    <s v="Omitted"/>
    <s v="Omitted"/>
    <b v="0"/>
    <b v="0"/>
    <m/>
    <b v="1"/>
    <b v="0"/>
    <b v="0"/>
    <x v="20"/>
    <b v="0"/>
    <m/>
    <x v="0"/>
    <d v="2020-05-06T00:00:00"/>
    <s v="0055A00000BclF5QAJ"/>
    <d v="2021-04-11T20:08:00"/>
    <m/>
    <d v="2020-05-20T14:35:49"/>
    <m/>
    <m/>
    <b v="0"/>
    <m/>
    <m/>
    <s v="Field Sales"/>
    <m/>
    <m/>
    <m/>
    <m/>
    <m/>
    <x v="2634"/>
    <x v="0"/>
    <b v="0"/>
    <m/>
    <m/>
    <m/>
    <s v="00531000007Es7rAAC"/>
    <s v="01s31000003qafjAAA"/>
    <s v="CWAs;Explosives;Drugs;All Hazards"/>
    <m/>
    <m/>
    <m/>
    <s v="MX908"/>
    <m/>
    <s v="0Q05A0000013ud5SAA"/>
    <s v="0125A000001NaBLQA0"/>
    <b v="0"/>
    <m/>
    <b v="0"/>
    <m/>
    <m/>
    <x v="0"/>
    <b v="0"/>
    <d v="2021-06-29T20:34:55"/>
    <m/>
    <m/>
    <b v="0"/>
    <x v="0"/>
    <m/>
    <m/>
    <n v="130874"/>
    <m/>
    <x v="2"/>
    <n v="0"/>
    <n v="0"/>
  </r>
  <r>
    <s v="0013100001VXN1KAAX"/>
    <b v="0"/>
    <m/>
    <b v="0"/>
    <m/>
    <m/>
    <m/>
    <x v="45"/>
    <b v="1"/>
    <s v="Duplicate opportunity"/>
    <m/>
    <m/>
    <m/>
    <m/>
    <s v="00531000007MUoEAAW"/>
    <b v="0"/>
    <d v="2020-05-04T18:11:59"/>
    <m/>
    <b v="0"/>
    <m/>
    <m/>
    <b v="0"/>
    <d v="2020-02-01T00:00:00"/>
    <n v="2"/>
    <n v="2020"/>
    <s v="Omitted"/>
    <s v="Omitted"/>
    <b v="0"/>
    <b v="0"/>
    <m/>
    <b v="1"/>
    <b v="0"/>
    <b v="0"/>
    <x v="20"/>
    <b v="0"/>
    <m/>
    <x v="0"/>
    <d v="2020-05-06T00:00:00"/>
    <s v="0055A00000BclF5QAJ"/>
    <d v="2021-04-11T20:08:00"/>
    <m/>
    <d v="2020-05-20T14:34:59"/>
    <m/>
    <m/>
    <b v="0"/>
    <m/>
    <m/>
    <s v="Field Sales"/>
    <m/>
    <m/>
    <m/>
    <m/>
    <m/>
    <x v="2635"/>
    <x v="0"/>
    <b v="0"/>
    <m/>
    <m/>
    <m/>
    <s v="00531000007Es7rAAC"/>
    <s v="01s31000003qafjAAA"/>
    <s v="CWAs;Explosives;Drugs;All Hazards"/>
    <m/>
    <m/>
    <m/>
    <s v="MX908"/>
    <m/>
    <m/>
    <s v="0125A000001NaBLQA0"/>
    <b v="0"/>
    <m/>
    <b v="0"/>
    <m/>
    <m/>
    <x v="0"/>
    <b v="0"/>
    <d v="2021-06-29T20:34:55"/>
    <m/>
    <m/>
    <b v="0"/>
    <x v="0"/>
    <m/>
    <m/>
    <n v="130874"/>
    <m/>
    <x v="2"/>
    <n v="0"/>
    <n v="0"/>
  </r>
  <r>
    <s v="0013100001qx6GzAAI"/>
    <b v="0"/>
    <m/>
    <b v="0"/>
    <m/>
    <m/>
    <m/>
    <x v="113"/>
    <b v="1"/>
    <s v="Duplicate opportunity"/>
    <m/>
    <m/>
    <m/>
    <m/>
    <s v="00531000007MUoEAAW"/>
    <b v="0"/>
    <d v="2020-03-04T16:42:54"/>
    <m/>
    <b v="0"/>
    <m/>
    <m/>
    <b v="0"/>
    <d v="2020-02-01T00:00:00"/>
    <n v="2"/>
    <n v="2020"/>
    <s v="Omitted"/>
    <s v="Omitted"/>
    <b v="0"/>
    <b v="0"/>
    <m/>
    <b v="1"/>
    <b v="0"/>
    <b v="0"/>
    <x v="19"/>
    <b v="0"/>
    <m/>
    <x v="0"/>
    <d v="2020-03-04T00:00:00"/>
    <s v="00531000007KAsvAAG"/>
    <d v="2020-04-13T14:38:24"/>
    <m/>
    <d v="2020-04-13T14:38:24"/>
    <m/>
    <m/>
    <b v="0"/>
    <m/>
    <m/>
    <s v="Website"/>
    <m/>
    <m/>
    <m/>
    <m/>
    <m/>
    <x v="2636"/>
    <x v="0"/>
    <b v="0"/>
    <m/>
    <m/>
    <m/>
    <s v="00531000007KAsvAAG"/>
    <s v="01s31000003qafjAAA"/>
    <m/>
    <m/>
    <m/>
    <m/>
    <s v="MX908"/>
    <m/>
    <m/>
    <s v="0125A000001NaBLQA0"/>
    <b v="0"/>
    <m/>
    <b v="0"/>
    <m/>
    <m/>
    <x v="0"/>
    <b v="0"/>
    <d v="2021-06-29T20:34:55"/>
    <m/>
    <m/>
    <b v="0"/>
    <x v="0"/>
    <m/>
    <m/>
    <n v="78437"/>
    <m/>
    <x v="2"/>
    <n v="0"/>
    <n v="0"/>
  </r>
  <r>
    <s v="0015A00001xQ27BQAS"/>
    <b v="0"/>
    <m/>
    <b v="0"/>
    <m/>
    <m/>
    <m/>
    <x v="89"/>
    <b v="1"/>
    <s v="Duplicate opportunity"/>
    <m/>
    <m/>
    <m/>
    <m/>
    <s v="00531000007MUoEAAW"/>
    <b v="0"/>
    <d v="2020-03-09T15:59:40"/>
    <m/>
    <b v="0"/>
    <m/>
    <m/>
    <b v="0"/>
    <d v="2020-02-01T00:00:00"/>
    <n v="2"/>
    <n v="2020"/>
    <s v="Omitted"/>
    <s v="Omitted"/>
    <b v="0"/>
    <b v="0"/>
    <m/>
    <b v="1"/>
    <b v="0"/>
    <b v="0"/>
    <x v="22"/>
    <b v="0"/>
    <m/>
    <x v="0"/>
    <d v="2020-03-17T00:00:00"/>
    <s v="0055A00000BclF5QAJ"/>
    <d v="2021-04-11T19:52:07"/>
    <m/>
    <d v="2020-05-21T15:38:09"/>
    <m/>
    <m/>
    <b v="0"/>
    <m/>
    <m/>
    <s v="Inside Sales"/>
    <m/>
    <m/>
    <m/>
    <m/>
    <m/>
    <x v="2637"/>
    <x v="0"/>
    <b v="0"/>
    <m/>
    <m/>
    <m/>
    <s v="00531000007Es7rAAC"/>
    <s v="01s31000003qafjAAA"/>
    <s v="CWAs;Explosives;Drugs;All Hazards"/>
    <m/>
    <m/>
    <m/>
    <s v="MX908"/>
    <m/>
    <m/>
    <s v="0125A000001NaBLQA0"/>
    <b v="0"/>
    <m/>
    <b v="0"/>
    <m/>
    <m/>
    <x v="0"/>
    <b v="0"/>
    <d v="2021-06-29T20:34:55"/>
    <m/>
    <m/>
    <b v="0"/>
    <x v="0"/>
    <m/>
    <m/>
    <n v="91000"/>
    <m/>
    <x v="2"/>
    <n v="0"/>
    <n v="0"/>
  </r>
  <r>
    <s v="0013100001fpz8iAAA"/>
    <b v="0"/>
    <m/>
    <b v="0"/>
    <m/>
    <m/>
    <m/>
    <x v="89"/>
    <b v="1"/>
    <s v="Duplicate opportunity"/>
    <m/>
    <m/>
    <m/>
    <m/>
    <s v="00531000007MUoEAAW"/>
    <b v="0"/>
    <d v="2020-03-09T16:34:46"/>
    <m/>
    <b v="0"/>
    <m/>
    <m/>
    <b v="0"/>
    <d v="2020-02-01T00:00:00"/>
    <n v="2"/>
    <n v="2020"/>
    <s v="Omitted"/>
    <s v="Omitted"/>
    <b v="0"/>
    <b v="0"/>
    <m/>
    <b v="1"/>
    <b v="0"/>
    <b v="0"/>
    <x v="22"/>
    <b v="0"/>
    <m/>
    <x v="0"/>
    <d v="2020-03-17T00:00:00"/>
    <s v="0055A00000BclF5QAJ"/>
    <d v="2021-04-11T19:52:07"/>
    <m/>
    <d v="2020-05-21T15:37:22"/>
    <m/>
    <m/>
    <b v="0"/>
    <m/>
    <m/>
    <s v="Inside Sales"/>
    <m/>
    <m/>
    <m/>
    <m/>
    <m/>
    <x v="2638"/>
    <x v="0"/>
    <b v="0"/>
    <m/>
    <m/>
    <m/>
    <s v="00531000007Es7rAAC"/>
    <s v="01s31000003qafjAAA"/>
    <s v="Explosives"/>
    <m/>
    <m/>
    <m/>
    <s v="MX908"/>
    <m/>
    <m/>
    <s v="0125A000001NaBLQA0"/>
    <b v="0"/>
    <m/>
    <b v="0"/>
    <m/>
    <m/>
    <x v="0"/>
    <b v="0"/>
    <d v="2021-06-29T20:34:55"/>
    <m/>
    <m/>
    <b v="0"/>
    <x v="0"/>
    <m/>
    <m/>
    <n v="91000"/>
    <m/>
    <x v="2"/>
    <n v="0"/>
    <n v="0"/>
  </r>
  <r>
    <s v="0013100001fpyoxAAA"/>
    <b v="0"/>
    <m/>
    <b v="0"/>
    <m/>
    <m/>
    <m/>
    <x v="89"/>
    <b v="1"/>
    <s v="Duplicate opportunity"/>
    <m/>
    <m/>
    <m/>
    <m/>
    <s v="00531000007MUoEAAW"/>
    <b v="0"/>
    <d v="2020-03-09T16:44:47"/>
    <m/>
    <b v="0"/>
    <m/>
    <m/>
    <b v="0"/>
    <d v="2020-02-01T00:00:00"/>
    <n v="2"/>
    <n v="2020"/>
    <s v="Omitted"/>
    <s v="Omitted"/>
    <b v="0"/>
    <b v="0"/>
    <m/>
    <b v="1"/>
    <b v="0"/>
    <b v="0"/>
    <x v="22"/>
    <b v="0"/>
    <m/>
    <x v="0"/>
    <d v="2020-03-10T00:00:00"/>
    <s v="0055A00000BclF5QAJ"/>
    <d v="2021-04-11T19:52:07"/>
    <m/>
    <d v="2020-05-21T15:36:31"/>
    <m/>
    <m/>
    <b v="0"/>
    <m/>
    <m/>
    <s v="Inside Sales"/>
    <m/>
    <m/>
    <m/>
    <m/>
    <m/>
    <x v="2639"/>
    <x v="0"/>
    <b v="0"/>
    <m/>
    <m/>
    <m/>
    <s v="00531000007Es7rAAC"/>
    <s v="01s31000003qafjAAA"/>
    <s v="Explosives"/>
    <m/>
    <m/>
    <m/>
    <s v="MX908"/>
    <m/>
    <m/>
    <s v="0125A000001NaBLQA0"/>
    <b v="0"/>
    <m/>
    <b v="0"/>
    <m/>
    <m/>
    <x v="0"/>
    <b v="0"/>
    <d v="2021-06-29T20:34:55"/>
    <m/>
    <m/>
    <b v="0"/>
    <x v="0"/>
    <m/>
    <m/>
    <n v="91000"/>
    <m/>
    <x v="2"/>
    <n v="0"/>
    <n v="0"/>
  </r>
  <r>
    <s v="0013100001VXN1KAAX"/>
    <b v="0"/>
    <m/>
    <b v="0"/>
    <m/>
    <m/>
    <m/>
    <x v="89"/>
    <b v="1"/>
    <s v="Duplicate opportunity"/>
    <m/>
    <m/>
    <m/>
    <m/>
    <s v="00531000007MUoEAAW"/>
    <b v="0"/>
    <d v="2020-03-09T17:09:03"/>
    <m/>
    <b v="0"/>
    <m/>
    <m/>
    <b v="0"/>
    <d v="2020-02-01T00:00:00"/>
    <n v="2"/>
    <n v="2020"/>
    <s v="Omitted"/>
    <s v="Omitted"/>
    <b v="0"/>
    <b v="0"/>
    <m/>
    <b v="1"/>
    <b v="0"/>
    <b v="0"/>
    <x v="22"/>
    <b v="0"/>
    <m/>
    <x v="0"/>
    <d v="2020-03-10T00:00:00"/>
    <s v="0055A00000BclF5QAJ"/>
    <d v="2021-04-11T19:52:07"/>
    <m/>
    <d v="2020-05-21T15:38:42"/>
    <m/>
    <m/>
    <b v="0"/>
    <m/>
    <m/>
    <s v="Inside Sales"/>
    <m/>
    <m/>
    <m/>
    <m/>
    <m/>
    <x v="2640"/>
    <x v="0"/>
    <b v="0"/>
    <m/>
    <m/>
    <m/>
    <s v="00531000007Es7rAAC"/>
    <s v="01s31000003qafjAAA"/>
    <s v="Explosives"/>
    <m/>
    <m/>
    <m/>
    <s v="MX908"/>
    <m/>
    <m/>
    <s v="0125A000001NaBLQA0"/>
    <b v="0"/>
    <m/>
    <b v="0"/>
    <m/>
    <m/>
    <x v="0"/>
    <b v="0"/>
    <d v="2021-06-29T20:34:55"/>
    <m/>
    <m/>
    <b v="0"/>
    <x v="0"/>
    <m/>
    <m/>
    <n v="91000"/>
    <m/>
    <x v="2"/>
    <n v="0"/>
    <n v="0"/>
  </r>
  <r>
    <s v="001i000001MZ8IpAAL"/>
    <b v="0"/>
    <m/>
    <b v="0"/>
    <m/>
    <m/>
    <m/>
    <x v="89"/>
    <b v="1"/>
    <s v="Duplicate opportunity"/>
    <m/>
    <m/>
    <m/>
    <m/>
    <s v="00531000007MUoEAAW"/>
    <b v="0"/>
    <d v="2020-03-09T17:26:35"/>
    <m/>
    <b v="0"/>
    <m/>
    <m/>
    <b v="0"/>
    <d v="2020-02-01T00:00:00"/>
    <n v="2"/>
    <n v="2020"/>
    <s v="Omitted"/>
    <s v="Omitted"/>
    <b v="0"/>
    <b v="0"/>
    <m/>
    <b v="1"/>
    <b v="0"/>
    <b v="0"/>
    <x v="22"/>
    <b v="0"/>
    <m/>
    <x v="0"/>
    <d v="2020-03-10T00:00:00"/>
    <s v="0055A00000BclF5QAJ"/>
    <d v="2021-04-11T19:52:07"/>
    <m/>
    <d v="2020-05-21T15:36:54"/>
    <m/>
    <m/>
    <b v="0"/>
    <m/>
    <m/>
    <s v="Inside Sales"/>
    <m/>
    <m/>
    <m/>
    <m/>
    <m/>
    <x v="2641"/>
    <x v="0"/>
    <b v="0"/>
    <m/>
    <m/>
    <m/>
    <s v="00531000007Es7rAAC"/>
    <s v="01s31000003qafjAAA"/>
    <s v="Explosives"/>
    <m/>
    <m/>
    <m/>
    <s v="MX908"/>
    <m/>
    <s v="0Q05A000001eATZSA2"/>
    <s v="0125A000001NaBLQA0"/>
    <b v="0"/>
    <m/>
    <b v="0"/>
    <m/>
    <m/>
    <x v="0"/>
    <b v="0"/>
    <d v="2021-06-29T20:34:55"/>
    <m/>
    <m/>
    <b v="0"/>
    <x v="0"/>
    <m/>
    <m/>
    <n v="77350"/>
    <m/>
    <x v="2"/>
    <n v="0"/>
    <n v="0"/>
  </r>
  <r>
    <s v="0013100001gbj6NAAQ"/>
    <b v="0"/>
    <m/>
    <b v="0"/>
    <m/>
    <m/>
    <m/>
    <x v="89"/>
    <b v="1"/>
    <s v="Duplicate opportunity"/>
    <m/>
    <m/>
    <m/>
    <m/>
    <s v="00531000007MUoEAAW"/>
    <b v="0"/>
    <d v="2020-03-17T18:48:45"/>
    <m/>
    <b v="0"/>
    <m/>
    <m/>
    <b v="0"/>
    <d v="2020-02-01T00:00:00"/>
    <n v="2"/>
    <n v="2020"/>
    <s v="Omitted"/>
    <s v="Omitted"/>
    <b v="0"/>
    <b v="0"/>
    <m/>
    <b v="1"/>
    <b v="0"/>
    <b v="0"/>
    <x v="22"/>
    <b v="0"/>
    <m/>
    <x v="0"/>
    <d v="2020-03-17T00:00:00"/>
    <s v="0055A00000BclF5QAJ"/>
    <d v="2021-04-11T19:52:07"/>
    <m/>
    <d v="2020-05-21T15:39:22"/>
    <m/>
    <m/>
    <b v="0"/>
    <m/>
    <m/>
    <s v="Inside Sales"/>
    <m/>
    <m/>
    <m/>
    <m/>
    <m/>
    <x v="2642"/>
    <x v="0"/>
    <b v="0"/>
    <m/>
    <m/>
    <m/>
    <s v="00531000007Es7rAAC"/>
    <s v="01s31000003qafjAAA"/>
    <s v="CWAs;Explosives;Drugs;All Hazards"/>
    <m/>
    <m/>
    <m/>
    <s v="MX908"/>
    <m/>
    <m/>
    <s v="0125A000001NaBLQA0"/>
    <b v="0"/>
    <m/>
    <b v="0"/>
    <m/>
    <m/>
    <x v="0"/>
    <b v="0"/>
    <d v="2021-06-29T20:34:55"/>
    <m/>
    <m/>
    <b v="0"/>
    <x v="0"/>
    <m/>
    <m/>
    <n v="91000"/>
    <m/>
    <x v="2"/>
    <n v="0"/>
    <n v="0"/>
  </r>
  <r>
    <s v="0015A00002JPOUGQA5"/>
    <b v="0"/>
    <m/>
    <b v="0"/>
    <m/>
    <m/>
    <m/>
    <x v="113"/>
    <b v="1"/>
    <s v="Duplicate opportunity"/>
    <m/>
    <m/>
    <m/>
    <m/>
    <s v="00531000007Es7rAAC"/>
    <b v="0"/>
    <d v="2020-04-08T18:03:13"/>
    <m/>
    <b v="0"/>
    <m/>
    <m/>
    <b v="0"/>
    <d v="2020-02-01T00:00:00"/>
    <n v="2"/>
    <n v="2020"/>
    <s v="Omitted"/>
    <s v="Omitted"/>
    <b v="0"/>
    <b v="0"/>
    <m/>
    <b v="1"/>
    <b v="0"/>
    <b v="0"/>
    <x v="20"/>
    <b v="0"/>
    <m/>
    <x v="0"/>
    <d v="2020-04-16T00:00:00"/>
    <s v="0055A00000BclF5QAJ"/>
    <d v="2021-04-11T20:08:00"/>
    <m/>
    <d v="2020-04-20T15:28:35"/>
    <m/>
    <m/>
    <b v="0"/>
    <m/>
    <m/>
    <s v="Field Sales"/>
    <m/>
    <m/>
    <m/>
    <m/>
    <m/>
    <x v="2643"/>
    <x v="0"/>
    <b v="0"/>
    <m/>
    <m/>
    <m/>
    <s v="00531000007KgPgAAK"/>
    <s v="01s31000003qafjAAA"/>
    <s v="Drugs"/>
    <m/>
    <m/>
    <m/>
    <s v="MX908"/>
    <m/>
    <m/>
    <s v="0125A000001NaBLQA0"/>
    <b v="0"/>
    <m/>
    <b v="0"/>
    <m/>
    <m/>
    <x v="0"/>
    <b v="0"/>
    <d v="2021-06-29T20:34:55"/>
    <m/>
    <m/>
    <b v="0"/>
    <x v="0"/>
    <m/>
    <m/>
    <n v="130874"/>
    <m/>
    <x v="2"/>
    <n v="0"/>
    <n v="0"/>
  </r>
  <r>
    <s v="001i000000Jd1ngAAB"/>
    <b v="0"/>
    <m/>
    <b v="0"/>
    <m/>
    <m/>
    <m/>
    <x v="489"/>
    <b v="1"/>
    <s v="Duplicate opportunity"/>
    <m/>
    <m/>
    <m/>
    <m/>
    <s v="00531000007MUoEAAW"/>
    <b v="0"/>
    <d v="2020-04-14T20:45:17"/>
    <m/>
    <b v="0"/>
    <m/>
    <m/>
    <b v="0"/>
    <d v="2020-02-01T00:00:00"/>
    <n v="2"/>
    <n v="2020"/>
    <s v="Omitted"/>
    <s v="Omitted"/>
    <b v="0"/>
    <b v="0"/>
    <m/>
    <b v="1"/>
    <b v="0"/>
    <b v="0"/>
    <x v="20"/>
    <b v="0"/>
    <m/>
    <x v="0"/>
    <d v="2020-04-21T00:00:00"/>
    <s v="0055A00000BclF5QAJ"/>
    <d v="2021-04-11T20:08:00"/>
    <m/>
    <d v="2020-05-11T12:40:09"/>
    <m/>
    <m/>
    <b v="0"/>
    <m/>
    <m/>
    <s v="Field Sales"/>
    <m/>
    <m/>
    <m/>
    <m/>
    <m/>
    <x v="2644"/>
    <x v="0"/>
    <b v="0"/>
    <m/>
    <m/>
    <m/>
    <s v="00531000007Es7rAAC"/>
    <s v="01s31000003qafjAAA"/>
    <s v="All Hazards"/>
    <m/>
    <m/>
    <m/>
    <s v="MX908"/>
    <m/>
    <s v="0Q05A000001eC5aSAE"/>
    <s v="0125A000001NaBLQA0"/>
    <b v="0"/>
    <m/>
    <b v="0"/>
    <m/>
    <m/>
    <x v="0"/>
    <b v="0"/>
    <d v="2021-06-29T20:34:55"/>
    <m/>
    <m/>
    <b v="0"/>
    <x v="0"/>
    <m/>
    <m/>
    <n v="66937"/>
    <m/>
    <x v="2"/>
    <n v="0"/>
    <n v="0"/>
  </r>
  <r>
    <s v="0013100001fpyoxAAA"/>
    <b v="0"/>
    <m/>
    <b v="0"/>
    <m/>
    <m/>
    <m/>
    <x v="45"/>
    <b v="1"/>
    <s v="Duplicate opportunity"/>
    <m/>
    <s v="0035A00003eODP7QAO"/>
    <m/>
    <m/>
    <s v="00531000007MUoEAAW"/>
    <b v="0"/>
    <d v="2020-04-16T20:12:39"/>
    <m/>
    <b v="0"/>
    <m/>
    <m/>
    <b v="0"/>
    <d v="2020-02-01T00:00:00"/>
    <n v="2"/>
    <n v="2020"/>
    <s v="Omitted"/>
    <s v="Omitted"/>
    <b v="0"/>
    <b v="0"/>
    <m/>
    <b v="1"/>
    <b v="0"/>
    <b v="0"/>
    <x v="20"/>
    <b v="0"/>
    <m/>
    <x v="0"/>
    <d v="2020-05-06T00:00:00"/>
    <s v="0055A00000BclF5QAJ"/>
    <d v="2021-04-11T20:08:00"/>
    <m/>
    <d v="2020-05-20T14:33:38"/>
    <m/>
    <m/>
    <b v="0"/>
    <m/>
    <m/>
    <s v="Field Sales"/>
    <m/>
    <m/>
    <m/>
    <m/>
    <m/>
    <x v="2645"/>
    <x v="0"/>
    <b v="0"/>
    <m/>
    <m/>
    <m/>
    <s v="00531000007Es7rAAC"/>
    <s v="01s31000003qafjAAA"/>
    <s v="Drugs"/>
    <m/>
    <m/>
    <m/>
    <s v="MX908"/>
    <m/>
    <s v="0Q05A000001eCAvSAM"/>
    <s v="0125A000001NaBLQA0"/>
    <b v="0"/>
    <m/>
    <b v="0"/>
    <m/>
    <m/>
    <x v="0"/>
    <b v="0"/>
    <d v="2021-06-29T20:34:55"/>
    <m/>
    <m/>
    <b v="0"/>
    <x v="0"/>
    <m/>
    <m/>
    <n v="130874"/>
    <m/>
    <x v="2"/>
    <n v="0"/>
    <n v="0"/>
  </r>
  <r>
    <s v="0013100001fpz8iAAA"/>
    <b v="0"/>
    <m/>
    <b v="0"/>
    <m/>
    <m/>
    <m/>
    <x v="45"/>
    <b v="1"/>
    <s v="Duplicate opportunity"/>
    <m/>
    <m/>
    <m/>
    <m/>
    <s v="00531000007MUoEAAW"/>
    <b v="0"/>
    <d v="2020-05-06T16:54:20"/>
    <m/>
    <b v="0"/>
    <m/>
    <m/>
    <b v="0"/>
    <d v="2020-02-01T00:00:00"/>
    <n v="2"/>
    <n v="2020"/>
    <s v="Omitted"/>
    <s v="Omitted"/>
    <b v="0"/>
    <b v="0"/>
    <m/>
    <b v="1"/>
    <b v="0"/>
    <b v="0"/>
    <x v="20"/>
    <b v="0"/>
    <m/>
    <x v="0"/>
    <d v="2020-05-07T00:00:00"/>
    <s v="0055A00000BclF5QAJ"/>
    <d v="2021-04-11T20:08:00"/>
    <m/>
    <d v="2020-05-20T14:33:58"/>
    <m/>
    <m/>
    <b v="0"/>
    <m/>
    <m/>
    <s v="Field Sales"/>
    <m/>
    <m/>
    <m/>
    <m/>
    <m/>
    <x v="2646"/>
    <x v="0"/>
    <b v="0"/>
    <m/>
    <m/>
    <m/>
    <s v="00531000007Es7rAAC"/>
    <s v="01s31000003qafjAAA"/>
    <s v="Drugs"/>
    <m/>
    <m/>
    <m/>
    <s v="MX908"/>
    <m/>
    <s v="0Q05A0000013uipSAA"/>
    <s v="0125A000001NaBLQA0"/>
    <b v="0"/>
    <m/>
    <b v="0"/>
    <m/>
    <m/>
    <x v="0"/>
    <b v="0"/>
    <d v="2021-06-29T20:34:55"/>
    <m/>
    <m/>
    <b v="0"/>
    <x v="0"/>
    <m/>
    <m/>
    <n v="130874"/>
    <m/>
    <x v="2"/>
    <n v="0"/>
    <n v="0"/>
  </r>
  <r>
    <s v="0016e00002ZwhYaAAJ"/>
    <b v="0"/>
    <m/>
    <b v="0"/>
    <m/>
    <m/>
    <m/>
    <x v="176"/>
    <b v="1"/>
    <s v="Duplicate opportunity"/>
    <m/>
    <m/>
    <m/>
    <m/>
    <s v="0055A000009GxI2QAK"/>
    <b v="0"/>
    <d v="2020-04-21T12:43:41"/>
    <m/>
    <b v="0"/>
    <m/>
    <m/>
    <b v="0"/>
    <d v="2021-02-01T00:00:00"/>
    <n v="2"/>
    <n v="2021"/>
    <s v="Omitted"/>
    <s v="Omitted"/>
    <b v="0"/>
    <b v="0"/>
    <m/>
    <b v="1"/>
    <b v="0"/>
    <b v="0"/>
    <x v="23"/>
    <b v="0"/>
    <m/>
    <x v="0"/>
    <m/>
    <s v="0055A000009GxI2QAK"/>
    <d v="2021-06-22T19:31:55"/>
    <m/>
    <d v="2020-12-28T21:48:44"/>
    <m/>
    <m/>
    <b v="0"/>
    <m/>
    <m/>
    <s v="Field Sales"/>
    <m/>
    <m/>
    <m/>
    <m/>
    <m/>
    <x v="2647"/>
    <x v="0"/>
    <b v="0"/>
    <m/>
    <m/>
    <m/>
    <s v="0055A000009GxI2QAK"/>
    <s v="01s31000003qafjAAA"/>
    <s v="CWAs;Explosives;Drugs"/>
    <m/>
    <s v="0035A00003W0IxSQAV"/>
    <m/>
    <s v="MX908"/>
    <m/>
    <m/>
    <s v="0125A000001NaBLQA0"/>
    <b v="0"/>
    <m/>
    <b v="0"/>
    <m/>
    <m/>
    <x v="0"/>
    <b v="0"/>
    <d v="2021-06-29T20:34:55"/>
    <m/>
    <m/>
    <b v="0"/>
    <x v="0"/>
    <m/>
    <m/>
    <n v="243750"/>
    <m/>
    <x v="2"/>
    <n v="0"/>
    <n v="0"/>
  </r>
  <r>
    <s v="0015A00001tanOxQAI"/>
    <b v="0"/>
    <m/>
    <b v="0"/>
    <s v="7015A000001eFXGQA2"/>
    <m/>
    <m/>
    <x v="102"/>
    <b v="1"/>
    <s v="Lost or No Budget"/>
    <m/>
    <s v="0035A00003UXdhXQAT"/>
    <m/>
    <m/>
    <s v="00531000007MUoEAAW"/>
    <b v="0"/>
    <d v="2020-05-07T18:22:46"/>
    <m/>
    <b v="0"/>
    <m/>
    <m/>
    <b v="0"/>
    <d v="2020-02-01T00:00:00"/>
    <n v="2"/>
    <n v="2020"/>
    <s v="Omitted"/>
    <s v="Omitted"/>
    <b v="0"/>
    <b v="0"/>
    <m/>
    <b v="1"/>
    <b v="0"/>
    <b v="0"/>
    <x v="20"/>
    <b v="0"/>
    <m/>
    <x v="0"/>
    <d v="2020-10-21T00:00:00"/>
    <s v="0055A00000BclF5QAJ"/>
    <d v="2021-04-11T20:08:00"/>
    <m/>
    <d v="2020-12-03T17:06:28"/>
    <m/>
    <m/>
    <b v="0"/>
    <m/>
    <m/>
    <s v="Field Sales"/>
    <m/>
    <m/>
    <m/>
    <m/>
    <m/>
    <x v="2648"/>
    <x v="0"/>
    <b v="0"/>
    <m/>
    <m/>
    <m/>
    <s v="00531000007MUoEAAW"/>
    <s v="01s31000003qafjAAA"/>
    <s v="Explosives"/>
    <m/>
    <m/>
    <m/>
    <s v="MX908"/>
    <m/>
    <s v="0Q05A0000013ulqSAA"/>
    <s v="0125A000001NaBLQA0"/>
    <b v="0"/>
    <m/>
    <b v="0"/>
    <m/>
    <m/>
    <x v="0"/>
    <b v="0"/>
    <d v="2021-06-29T20:34:55"/>
    <m/>
    <m/>
    <b v="0"/>
    <x v="0"/>
    <m/>
    <m/>
    <n v="6500"/>
    <m/>
    <x v="2"/>
    <n v="0"/>
    <n v="0"/>
  </r>
  <r>
    <s v="0013100001fpxT5AAI"/>
    <b v="0"/>
    <m/>
    <b v="0"/>
    <m/>
    <m/>
    <m/>
    <x v="490"/>
    <b v="1"/>
    <s v="Non Responsive"/>
    <m/>
    <m/>
    <m/>
    <m/>
    <s v="00531000007MUoEAAW"/>
    <b v="0"/>
    <d v="2020-03-17T17:11:07"/>
    <m/>
    <b v="0"/>
    <m/>
    <m/>
    <b v="0"/>
    <d v="2020-02-01T00:00:00"/>
    <n v="2"/>
    <n v="2020"/>
    <s v="Omitted"/>
    <s v="Omitted"/>
    <b v="0"/>
    <b v="0"/>
    <m/>
    <b v="1"/>
    <b v="0"/>
    <b v="0"/>
    <x v="19"/>
    <b v="0"/>
    <m/>
    <x v="0"/>
    <d v="2020-03-17T00:00:00"/>
    <s v="0055A00000BclF5QAJ"/>
    <d v="2021-04-11T19:52:07"/>
    <m/>
    <d v="2020-06-16T19:52:28"/>
    <m/>
    <m/>
    <b v="0"/>
    <m/>
    <m/>
    <s v="Inside Sales"/>
    <m/>
    <m/>
    <m/>
    <m/>
    <m/>
    <x v="2649"/>
    <x v="0"/>
    <b v="0"/>
    <m/>
    <m/>
    <m/>
    <s v="00531000007MUoEAAW"/>
    <s v="01s31000003qafjAAA"/>
    <m/>
    <m/>
    <m/>
    <m/>
    <s v="MX908"/>
    <m/>
    <m/>
    <s v="0125A000001NaBLQA0"/>
    <b v="0"/>
    <m/>
    <b v="0"/>
    <m/>
    <m/>
    <x v="0"/>
    <b v="0"/>
    <d v="2021-06-29T20:34:55"/>
    <m/>
    <m/>
    <b v="0"/>
    <x v="0"/>
    <m/>
    <m/>
    <n v="238"/>
    <m/>
    <x v="2"/>
    <n v="0"/>
    <n v="0"/>
  </r>
  <r>
    <s v="001i000000Jd1ngAAB"/>
    <b v="0"/>
    <m/>
    <b v="0"/>
    <m/>
    <m/>
    <m/>
    <x v="490"/>
    <b v="1"/>
    <s v="Other"/>
    <m/>
    <m/>
    <m/>
    <m/>
    <s v="00531000007MUoEAAW"/>
    <b v="0"/>
    <d v="2020-03-09T20:35:53"/>
    <m/>
    <b v="0"/>
    <m/>
    <m/>
    <b v="0"/>
    <d v="2020-02-01T00:00:00"/>
    <n v="2"/>
    <n v="2020"/>
    <s v="Omitted"/>
    <s v="Omitted"/>
    <b v="0"/>
    <b v="0"/>
    <m/>
    <b v="1"/>
    <b v="0"/>
    <b v="0"/>
    <x v="20"/>
    <b v="0"/>
    <m/>
    <x v="0"/>
    <d v="2020-04-14T00:00:00"/>
    <s v="0055A00000BclF5QAJ"/>
    <d v="2021-04-11T20:28:47"/>
    <m/>
    <d v="2020-04-14T20:44:35"/>
    <m/>
    <m/>
    <b v="0"/>
    <m/>
    <m/>
    <s v="Field Sales"/>
    <m/>
    <m/>
    <m/>
    <m/>
    <m/>
    <x v="2650"/>
    <x v="0"/>
    <b v="0"/>
    <m/>
    <m/>
    <m/>
    <s v="00531000007KgPgAAK"/>
    <s v="01s31000003qafjAAA"/>
    <s v="All Hazards"/>
    <m/>
    <m/>
    <m/>
    <s v="MX908"/>
    <m/>
    <s v="0Q05A000001eAUhSAM"/>
    <s v="0125A000001NaBLQA0"/>
    <b v="0"/>
    <m/>
    <b v="0"/>
    <m/>
    <m/>
    <x v="0"/>
    <b v="0"/>
    <d v="2021-06-29T20:34:55"/>
    <m/>
    <m/>
    <b v="0"/>
    <x v="0"/>
    <m/>
    <m/>
    <n v="316437"/>
    <m/>
    <x v="2"/>
    <n v="0"/>
    <n v="0"/>
  </r>
  <r>
    <s v="0013100001emA6hAAE"/>
    <b v="0"/>
    <m/>
    <b v="0"/>
    <m/>
    <m/>
    <m/>
    <x v="483"/>
    <b v="1"/>
    <m/>
    <m/>
    <m/>
    <m/>
    <m/>
    <s v="00531000007MUoEAAW"/>
    <b v="0"/>
    <d v="2020-03-02T20:04:37"/>
    <m/>
    <b v="0"/>
    <s v="All Safe"/>
    <d v="2021-03-31T00:00:00"/>
    <b v="0"/>
    <d v="2021-02-01T00:00:00"/>
    <n v="2"/>
    <n v="2021"/>
    <s v="Omitted"/>
    <s v="Omitted"/>
    <b v="0"/>
    <b v="0"/>
    <m/>
    <b v="1"/>
    <b v="0"/>
    <b v="0"/>
    <x v="19"/>
    <b v="0"/>
    <m/>
    <x v="0"/>
    <d v="2021-01-22T00:00:00"/>
    <s v="00531000007KAsvAAG"/>
    <d v="2021-04-23T15:37:57"/>
    <m/>
    <d v="2021-04-23T15:37:56"/>
    <m/>
    <m/>
    <b v="0"/>
    <m/>
    <m/>
    <s v="Inside Sales"/>
    <m/>
    <m/>
    <m/>
    <m/>
    <m/>
    <x v="2651"/>
    <x v="0"/>
    <b v="0"/>
    <m/>
    <m/>
    <m/>
    <s v="00531000007KAsvAAG"/>
    <s v="01s31000003qafjAAA"/>
    <m/>
    <m/>
    <m/>
    <m/>
    <s v="MX908"/>
    <m/>
    <s v="0Q05A000001eA3kSAE"/>
    <s v="0125A000001NaBLQA0"/>
    <b v="0"/>
    <m/>
    <b v="0"/>
    <m/>
    <m/>
    <x v="0"/>
    <b v="0"/>
    <d v="2021-06-29T20:34:55"/>
    <m/>
    <m/>
    <b v="0"/>
    <x v="0"/>
    <m/>
    <m/>
    <n v="59072.4"/>
    <m/>
    <x v="2"/>
    <n v="0"/>
    <n v="0"/>
  </r>
  <r>
    <s v="0015A00002FTeBlQAL"/>
    <b v="0"/>
    <m/>
    <b v="0"/>
    <m/>
    <m/>
    <m/>
    <x v="484"/>
    <b v="1"/>
    <m/>
    <m/>
    <m/>
    <m/>
    <m/>
    <s v="00531000007MUoEAAW"/>
    <b v="0"/>
    <d v="2019-12-10T19:55:17"/>
    <d v="2021-05-17T00:00:00"/>
    <b v="0"/>
    <s v="Darley Defense"/>
    <d v="2020-12-31T00:00:00"/>
    <b v="0"/>
    <d v="2021-02-01T00:00:00"/>
    <n v="2"/>
    <n v="2021"/>
    <s v="Omitted"/>
    <s v="Omitted"/>
    <b v="0"/>
    <b v="0"/>
    <m/>
    <b v="1"/>
    <b v="0"/>
    <b v="0"/>
    <x v="22"/>
    <b v="0"/>
    <m/>
    <x v="0"/>
    <d v="2019-12-10T00:00:00"/>
    <s v="00531000007Es7rAAC"/>
    <d v="2021-05-17T13:26:31"/>
    <m/>
    <d v="2021-05-17T13:26:30"/>
    <d v="2021-05-17T00:00:00"/>
    <m/>
    <b v="0"/>
    <m/>
    <m/>
    <s v="Website"/>
    <m/>
    <m/>
    <m/>
    <m/>
    <m/>
    <x v="2652"/>
    <x v="0"/>
    <b v="0"/>
    <m/>
    <m/>
    <m/>
    <s v="00531000007Es7rAAC"/>
    <s v="01s31000003qafjAAA"/>
    <s v="CWAs;Drugs;All Hazards"/>
    <m/>
    <m/>
    <m/>
    <s v="MX908"/>
    <m/>
    <m/>
    <s v="0125A000001NaBLQA0"/>
    <b v="0"/>
    <m/>
    <b v="0"/>
    <m/>
    <m/>
    <x v="0"/>
    <b v="0"/>
    <d v="2021-06-29T20:34:55"/>
    <m/>
    <m/>
    <b v="0"/>
    <x v="0"/>
    <m/>
    <m/>
    <n v="370267.2"/>
    <m/>
    <x v="2"/>
    <n v="0"/>
    <n v="0"/>
  </r>
  <r>
    <s v="0015A00002G74JcQAJ"/>
    <b v="0"/>
    <m/>
    <b v="0"/>
    <m/>
    <m/>
    <m/>
    <x v="407"/>
    <b v="1"/>
    <m/>
    <m/>
    <m/>
    <m/>
    <m/>
    <s v="00531000007MUoEAAW"/>
    <b v="0"/>
    <d v="2020-10-26T20:27:09"/>
    <d v="2021-06-17T00:00:00"/>
    <b v="0"/>
    <s v="Federal Resources"/>
    <d v="2020-12-31T00:00:00"/>
    <b v="0"/>
    <d v="2021-02-01T00:00:00"/>
    <n v="2"/>
    <n v="2021"/>
    <s v="Omitted"/>
    <s v="Omitted"/>
    <b v="0"/>
    <b v="0"/>
    <m/>
    <b v="1"/>
    <b v="0"/>
    <b v="0"/>
    <x v="20"/>
    <b v="0"/>
    <m/>
    <x v="0"/>
    <d v="2020-10-26T00:00:00"/>
    <s v="00531000007MUoEAAW"/>
    <d v="2021-06-17T18:12:27"/>
    <m/>
    <d v="2021-06-17T18:12:26"/>
    <d v="2021-06-17T00:00:00"/>
    <m/>
    <b v="0"/>
    <m/>
    <m/>
    <s v="Inside Sales"/>
    <m/>
    <m/>
    <m/>
    <m/>
    <m/>
    <x v="2653"/>
    <x v="0"/>
    <b v="0"/>
    <m/>
    <m/>
    <m/>
    <s v="00531000007MUoEAAW"/>
    <s v="01s31000003qafjAAA"/>
    <m/>
    <m/>
    <m/>
    <m/>
    <s v="MX908"/>
    <m/>
    <m/>
    <s v="0125A000001NaBLQA0"/>
    <b v="0"/>
    <m/>
    <b v="0"/>
    <m/>
    <m/>
    <x v="0"/>
    <b v="0"/>
    <d v="2021-06-29T20:34:55"/>
    <m/>
    <m/>
    <b v="0"/>
    <x v="0"/>
    <m/>
    <m/>
    <n v="11700"/>
    <m/>
    <x v="2"/>
    <n v="0"/>
    <n v="0"/>
  </r>
  <r>
    <s v="0013100001gw2hkAAA"/>
    <b v="0"/>
    <m/>
    <b v="0"/>
    <s v="7015A000001eOy9QAE"/>
    <m/>
    <m/>
    <x v="485"/>
    <b v="1"/>
    <m/>
    <m/>
    <m/>
    <m/>
    <m/>
    <s v="00531000007KAsvAAG"/>
    <b v="0"/>
    <d v="2018-11-14T14:32:52"/>
    <d v="2021-05-14T00:00:00"/>
    <b v="0"/>
    <m/>
    <m/>
    <b v="0"/>
    <d v="2021-02-01T00:00:00"/>
    <n v="2"/>
    <n v="2021"/>
    <s v="Omitted"/>
    <s v="Omitted"/>
    <b v="0"/>
    <b v="0"/>
    <m/>
    <b v="1"/>
    <b v="0"/>
    <b v="0"/>
    <x v="19"/>
    <b v="0"/>
    <m/>
    <x v="0"/>
    <d v="2020-10-07T00:00:00"/>
    <s v="00531000007MUoEAAW"/>
    <d v="2021-05-14T19:07:15"/>
    <m/>
    <d v="2021-05-14T19:07:14"/>
    <d v="2021-05-14T00:00:00"/>
    <m/>
    <b v="0"/>
    <m/>
    <m/>
    <s v="Field Sales"/>
    <m/>
    <m/>
    <m/>
    <m/>
    <m/>
    <x v="2654"/>
    <x v="0"/>
    <b v="0"/>
    <m/>
    <m/>
    <m/>
    <s v="00531000007MUoEAAW"/>
    <s v="01s31000003qafjAAA"/>
    <m/>
    <s v="All Hazards"/>
    <m/>
    <m/>
    <s v="MX908"/>
    <m/>
    <s v="0Q05A0000013yHmSAI"/>
    <s v="0125A000001NaBLQA0"/>
    <b v="0"/>
    <m/>
    <b v="0"/>
    <m/>
    <m/>
    <x v="0"/>
    <b v="0"/>
    <d v="2021-06-29T20:34:54"/>
    <m/>
    <m/>
    <b v="0"/>
    <x v="0"/>
    <m/>
    <m/>
    <n v="6500"/>
    <m/>
    <x v="2"/>
    <n v="0"/>
    <n v="0"/>
  </r>
  <r>
    <s v="0013100001emY1NAAU"/>
    <b v="0"/>
    <m/>
    <b v="0"/>
    <s v="7015A000001eOy9QAE"/>
    <m/>
    <m/>
    <x v="485"/>
    <b v="1"/>
    <m/>
    <m/>
    <m/>
    <m/>
    <m/>
    <s v="00531000007MUoEAAW"/>
    <b v="0"/>
    <d v="2019-09-27T14:22:09"/>
    <d v="2021-05-14T00:00:00"/>
    <b v="0"/>
    <m/>
    <m/>
    <b v="0"/>
    <d v="2021-02-01T00:00:00"/>
    <n v="2"/>
    <n v="2021"/>
    <s v="Omitted"/>
    <s v="Omitted"/>
    <b v="0"/>
    <b v="0"/>
    <m/>
    <b v="1"/>
    <b v="0"/>
    <b v="0"/>
    <x v="19"/>
    <b v="0"/>
    <m/>
    <x v="0"/>
    <d v="2019-10-02T00:00:00"/>
    <s v="00531000007MUoEAAW"/>
    <d v="2021-05-14T19:11:02"/>
    <m/>
    <d v="2021-05-14T19:11:02"/>
    <d v="2021-05-14T00:00:00"/>
    <m/>
    <b v="0"/>
    <m/>
    <m/>
    <s v="Inside Sales"/>
    <m/>
    <m/>
    <m/>
    <m/>
    <m/>
    <x v="2655"/>
    <x v="0"/>
    <b v="0"/>
    <m/>
    <m/>
    <m/>
    <s v="00531000007MUoEAAW"/>
    <s v="01s31000003qafjAAA"/>
    <m/>
    <s v="All Hazards"/>
    <m/>
    <m/>
    <s v="MX908"/>
    <m/>
    <m/>
    <s v="0125A000001NaBLQA0"/>
    <b v="0"/>
    <m/>
    <b v="0"/>
    <m/>
    <m/>
    <x v="0"/>
    <b v="0"/>
    <d v="2021-06-29T20:34:54"/>
    <m/>
    <m/>
    <b v="0"/>
    <x v="0"/>
    <m/>
    <m/>
    <n v="6500"/>
    <m/>
    <x v="2"/>
    <n v="0"/>
    <n v="0"/>
  </r>
  <r>
    <s v="0013100001myNL4AAM"/>
    <b v="0"/>
    <m/>
    <b v="0"/>
    <s v="7015A000001eOy9QAE"/>
    <m/>
    <m/>
    <x v="407"/>
    <b v="1"/>
    <m/>
    <m/>
    <s v="00331000035EEq2AAG"/>
    <m/>
    <m/>
    <s v="00531000007MUoEAAW"/>
    <b v="0"/>
    <d v="2020-07-30T13:35:12"/>
    <d v="2021-06-17T00:00:00"/>
    <b v="0"/>
    <m/>
    <m/>
    <b v="0"/>
    <d v="2021-02-01T00:00:00"/>
    <n v="2"/>
    <n v="2021"/>
    <s v="Omitted"/>
    <s v="Omitted"/>
    <b v="0"/>
    <b v="0"/>
    <m/>
    <b v="1"/>
    <b v="0"/>
    <b v="0"/>
    <x v="19"/>
    <b v="0"/>
    <m/>
    <x v="0"/>
    <d v="2021-03-11T00:00:00"/>
    <s v="00531000007MUoEAAW"/>
    <d v="2021-06-17T18:14:23"/>
    <m/>
    <d v="2021-06-17T18:14:22"/>
    <d v="2021-06-17T00:00:00"/>
    <m/>
    <b v="0"/>
    <m/>
    <m/>
    <s v="Field Sales"/>
    <m/>
    <m/>
    <m/>
    <m/>
    <m/>
    <x v="2656"/>
    <x v="0"/>
    <b v="0"/>
    <m/>
    <m/>
    <m/>
    <s v="00531000007MUoEAAW"/>
    <s v="01s31000003qafjAAA"/>
    <m/>
    <s v="All Hazards"/>
    <m/>
    <m/>
    <s v="MX908"/>
    <m/>
    <s v="0Q05A0000013yDySAI"/>
    <s v="0125A000001NaBLQA0"/>
    <b v="0"/>
    <m/>
    <b v="0"/>
    <m/>
    <m/>
    <x v="0"/>
    <b v="0"/>
    <d v="2021-06-29T20:34:55"/>
    <m/>
    <m/>
    <b v="0"/>
    <x v="0"/>
    <m/>
    <m/>
    <n v="6500"/>
    <m/>
    <x v="2"/>
    <n v="0"/>
    <n v="0"/>
  </r>
  <r>
    <s v="0015A000029X480QAC"/>
    <b v="0"/>
    <m/>
    <b v="0"/>
    <s v="7015A000001eOy9QAE"/>
    <m/>
    <m/>
    <x v="485"/>
    <b v="1"/>
    <m/>
    <m/>
    <s v="0035A00003R0KqyQAF"/>
    <m/>
    <m/>
    <s v="00531000007MUoEAAW"/>
    <b v="0"/>
    <d v="2020-08-12T20:14:41"/>
    <d v="2021-05-14T00:00:00"/>
    <b v="0"/>
    <m/>
    <m/>
    <b v="0"/>
    <d v="2021-02-01T00:00:00"/>
    <n v="2"/>
    <n v="2021"/>
    <s v="Omitted"/>
    <s v="Omitted"/>
    <b v="0"/>
    <b v="0"/>
    <m/>
    <b v="1"/>
    <b v="0"/>
    <b v="0"/>
    <x v="19"/>
    <b v="0"/>
    <m/>
    <x v="0"/>
    <d v="2021-02-04T00:00:00"/>
    <s v="00531000007MUoEAAW"/>
    <d v="2021-05-14T19:21:29"/>
    <m/>
    <d v="2021-05-14T19:21:29"/>
    <d v="2021-05-14T00:00:00"/>
    <m/>
    <b v="0"/>
    <m/>
    <m/>
    <s v="Inside Sales"/>
    <m/>
    <m/>
    <m/>
    <m/>
    <m/>
    <x v="2657"/>
    <x v="0"/>
    <b v="0"/>
    <m/>
    <m/>
    <m/>
    <s v="00531000007MUoEAAW"/>
    <s v="01s31000003qafjAAA"/>
    <m/>
    <s v="All Hazards"/>
    <m/>
    <m/>
    <s v="MX908"/>
    <m/>
    <m/>
    <s v="0125A000001NaBLQA0"/>
    <b v="0"/>
    <m/>
    <b v="0"/>
    <m/>
    <m/>
    <x v="0"/>
    <b v="0"/>
    <d v="2021-06-29T20:34:55"/>
    <m/>
    <m/>
    <b v="0"/>
    <x v="0"/>
    <m/>
    <m/>
    <n v="6500"/>
    <m/>
    <x v="2"/>
    <n v="0"/>
    <n v="0"/>
  </r>
  <r>
    <s v="0013100001qyXdwAAE"/>
    <b v="0"/>
    <m/>
    <b v="0"/>
    <s v="7015A000001zNxFQAU"/>
    <m/>
    <m/>
    <x v="403"/>
    <b v="1"/>
    <m/>
    <m/>
    <s v="0033100003AOVDsAAP"/>
    <m/>
    <m/>
    <s v="00531000007MUoEAAW"/>
    <b v="0"/>
    <d v="2020-12-21T22:03:48"/>
    <d v="2021-06-11T00:00:00"/>
    <b v="0"/>
    <m/>
    <m/>
    <b v="0"/>
    <d v="2021-02-01T00:00:00"/>
    <n v="2"/>
    <n v="2021"/>
    <s v="Omitted"/>
    <s v="Omitted"/>
    <b v="0"/>
    <b v="0"/>
    <m/>
    <b v="1"/>
    <b v="0"/>
    <b v="0"/>
    <x v="19"/>
    <b v="0"/>
    <m/>
    <x v="0"/>
    <m/>
    <s v="00531000007MUoEAAW"/>
    <d v="2021-06-11T21:08:49"/>
    <m/>
    <d v="2021-06-11T21:08:49"/>
    <d v="2021-06-11T00:00:00"/>
    <m/>
    <b v="0"/>
    <m/>
    <m/>
    <s v="Field Sales"/>
    <m/>
    <m/>
    <m/>
    <m/>
    <m/>
    <x v="2658"/>
    <x v="0"/>
    <b v="0"/>
    <m/>
    <m/>
    <m/>
    <s v="00531000007MUoEAAW"/>
    <s v="01s31000003qafjAAA"/>
    <m/>
    <s v="All Hazards"/>
    <m/>
    <m/>
    <s v="MX908"/>
    <m/>
    <m/>
    <s v="0125A000001NaBLQA0"/>
    <b v="0"/>
    <m/>
    <b v="0"/>
    <m/>
    <m/>
    <x v="0"/>
    <b v="0"/>
    <d v="2021-06-29T20:34:55"/>
    <m/>
    <m/>
    <b v="0"/>
    <x v="0"/>
    <m/>
    <m/>
    <n v="199"/>
    <m/>
    <x v="2"/>
    <n v="0"/>
    <n v="0"/>
  </r>
  <r>
    <s v="0015A00002GmhGWQAZ"/>
    <b v="0"/>
    <m/>
    <b v="0"/>
    <s v="7015A000001eQjCQAU"/>
    <m/>
    <m/>
    <x v="491"/>
    <b v="1"/>
    <m/>
    <m/>
    <m/>
    <m/>
    <m/>
    <s v="00531000007MUoEAAW"/>
    <b v="0"/>
    <d v="2021-04-07T20:24:08"/>
    <d v="2021-06-06T00:00:00"/>
    <b v="0"/>
    <m/>
    <m/>
    <b v="0"/>
    <d v="2021-02-01T00:00:00"/>
    <n v="2"/>
    <n v="2021"/>
    <s v="Omitted"/>
    <s v="Omitted"/>
    <b v="0"/>
    <b v="0"/>
    <m/>
    <b v="1"/>
    <b v="0"/>
    <b v="0"/>
    <x v="19"/>
    <b v="0"/>
    <m/>
    <x v="0"/>
    <d v="2021-04-07T00:00:00"/>
    <s v="0055A000009sa63QAA"/>
    <d v="2021-06-07T06:27:01"/>
    <m/>
    <d v="2021-06-07T06:27:00"/>
    <d v="2021-06-06T00:00:00"/>
    <m/>
    <b v="0"/>
    <m/>
    <m/>
    <s v="Eblasts"/>
    <m/>
    <m/>
    <m/>
    <m/>
    <m/>
    <x v="2659"/>
    <x v="0"/>
    <b v="0"/>
    <m/>
    <m/>
    <m/>
    <s v="0055A000009sa63QAA"/>
    <s v="01s31000003qafjAAA"/>
    <m/>
    <s v="All Hazards"/>
    <m/>
    <m/>
    <s v="MX908"/>
    <m/>
    <m/>
    <s v="0125A000001NaBLQA0"/>
    <b v="0"/>
    <m/>
    <b v="0"/>
    <m/>
    <m/>
    <x v="0"/>
    <b v="0"/>
    <d v="2021-06-29T20:34:55"/>
    <m/>
    <m/>
    <b v="0"/>
    <x v="0"/>
    <m/>
    <m/>
    <n v="6500"/>
    <m/>
    <x v="2"/>
    <n v="0"/>
    <n v="0"/>
  </r>
  <r>
    <s v="0013100001eCIpHAAW"/>
    <b v="0"/>
    <m/>
    <b v="0"/>
    <s v="7015A000001eOy9QAE"/>
    <m/>
    <m/>
    <x v="484"/>
    <b v="1"/>
    <m/>
    <m/>
    <m/>
    <m/>
    <m/>
    <s v="00531000007MUoEAAW"/>
    <b v="0"/>
    <d v="2021-04-22T14:49:53"/>
    <d v="2021-05-17T00:00:00"/>
    <b v="0"/>
    <m/>
    <m/>
    <b v="0"/>
    <d v="2021-02-01T00:00:00"/>
    <n v="2"/>
    <n v="2021"/>
    <s v="Omitted"/>
    <s v="Omitted"/>
    <b v="0"/>
    <b v="0"/>
    <m/>
    <b v="1"/>
    <b v="0"/>
    <b v="0"/>
    <x v="19"/>
    <b v="0"/>
    <m/>
    <x v="0"/>
    <d v="2021-04-22T00:00:00"/>
    <s v="00531000007MUoEAAW"/>
    <d v="2021-05-17T16:19:54"/>
    <m/>
    <d v="2021-05-17T16:19:54"/>
    <d v="2021-05-17T00:00:00"/>
    <m/>
    <b v="0"/>
    <m/>
    <m/>
    <s v="Website"/>
    <m/>
    <m/>
    <m/>
    <m/>
    <m/>
    <x v="2660"/>
    <x v="0"/>
    <b v="0"/>
    <m/>
    <m/>
    <m/>
    <s v="00531000007MUoEAAW"/>
    <s v="01s31000003qafjAAA"/>
    <m/>
    <s v="All Hazards"/>
    <m/>
    <m/>
    <s v="MX908"/>
    <m/>
    <m/>
    <s v="0125A000001NaBLQA0"/>
    <b v="0"/>
    <m/>
    <b v="0"/>
    <m/>
    <m/>
    <x v="0"/>
    <b v="0"/>
    <d v="2021-06-29T20:34:55"/>
    <m/>
    <m/>
    <b v="0"/>
    <x v="0"/>
    <m/>
    <m/>
    <n v="12350"/>
    <m/>
    <x v="2"/>
    <n v="0"/>
    <n v="0"/>
  </r>
  <r>
    <s v="0013100001eo3U7AAI"/>
    <b v="0"/>
    <m/>
    <b v="0"/>
    <m/>
    <m/>
    <m/>
    <x v="492"/>
    <b v="1"/>
    <m/>
    <m/>
    <s v="0035A00003eLoPDQA0"/>
    <m/>
    <m/>
    <s v="00531000007KAsvAAG"/>
    <b v="0"/>
    <d v="2020-11-13T15:23:44"/>
    <m/>
    <b v="0"/>
    <m/>
    <m/>
    <b v="0"/>
    <d v="2021-02-01T00:00:00"/>
    <n v="2"/>
    <n v="2021"/>
    <s v="Omitted"/>
    <s v="Omitted"/>
    <b v="0"/>
    <b v="0"/>
    <s v="OTHER"/>
    <b v="1"/>
    <b v="0"/>
    <b v="0"/>
    <x v="19"/>
    <b v="0"/>
    <m/>
    <x v="0"/>
    <d v="2020-11-13T00:00:00"/>
    <s v="00531000007MUoEAAW"/>
    <d v="2021-04-13T21:05:41"/>
    <m/>
    <d v="2021-04-13T21:05:40"/>
    <m/>
    <m/>
    <b v="0"/>
    <m/>
    <m/>
    <s v="Inside Sales"/>
    <m/>
    <m/>
    <m/>
    <m/>
    <m/>
    <x v="2661"/>
    <x v="0"/>
    <b v="0"/>
    <m/>
    <m/>
    <m/>
    <s v="00531000007MUoEAAW"/>
    <s v="01s31000003qafjAAA"/>
    <m/>
    <s v="All Hazards"/>
    <m/>
    <m/>
    <s v="MX908"/>
    <m/>
    <m/>
    <s v="0125A000001NaBLQA0"/>
    <b v="0"/>
    <m/>
    <b v="0"/>
    <m/>
    <m/>
    <x v="0"/>
    <b v="0"/>
    <d v="2021-06-29T20:34:55"/>
    <m/>
    <m/>
    <b v="0"/>
    <x v="0"/>
    <m/>
    <m/>
    <n v="5500"/>
    <m/>
    <x v="2"/>
    <n v="0"/>
    <n v="0"/>
  </r>
  <r>
    <s v="0013100001emY1NAAU"/>
    <b v="0"/>
    <m/>
    <b v="0"/>
    <s v="7015A000001eOy9QAE"/>
    <m/>
    <m/>
    <x v="317"/>
    <b v="1"/>
    <s v="Duplicate opportunity"/>
    <m/>
    <s v="0035A00003kfAM7QAM"/>
    <m/>
    <m/>
    <s v="00531000007MUoEAAW"/>
    <b v="0"/>
    <d v="2020-10-08T17:56:06"/>
    <m/>
    <b v="0"/>
    <m/>
    <m/>
    <b v="0"/>
    <d v="2021-02-01T00:00:00"/>
    <n v="2"/>
    <n v="2021"/>
    <s v="Omitted"/>
    <s v="Omitted"/>
    <b v="0"/>
    <b v="0"/>
    <m/>
    <b v="1"/>
    <b v="0"/>
    <b v="0"/>
    <x v="19"/>
    <b v="0"/>
    <m/>
    <x v="0"/>
    <d v="2021-02-16T00:00:00"/>
    <s v="00531000007MUoEAAW"/>
    <d v="2021-02-19T20:00:15"/>
    <m/>
    <d v="2021-02-19T20:00:15"/>
    <m/>
    <m/>
    <b v="0"/>
    <m/>
    <m/>
    <s v="Service"/>
    <m/>
    <m/>
    <m/>
    <m/>
    <m/>
    <x v="2662"/>
    <x v="0"/>
    <b v="0"/>
    <m/>
    <m/>
    <m/>
    <s v="00531000007MUoEAAW"/>
    <s v="01s31000003qafjAAA"/>
    <m/>
    <s v="All Hazards"/>
    <m/>
    <m/>
    <s v="MX908"/>
    <m/>
    <m/>
    <s v="0125A000001NaBLQA0"/>
    <b v="0"/>
    <m/>
    <b v="0"/>
    <m/>
    <m/>
    <x v="0"/>
    <b v="0"/>
    <d v="2021-06-29T20:34:55"/>
    <m/>
    <m/>
    <b v="0"/>
    <x v="0"/>
    <m/>
    <m/>
    <n v="6500"/>
    <m/>
    <x v="2"/>
    <n v="0"/>
    <n v="0"/>
  </r>
  <r>
    <s v="0015A00002XQrSlQAL"/>
    <b v="0"/>
    <m/>
    <b v="0"/>
    <s v="7015A000001ePhTQAU"/>
    <m/>
    <m/>
    <x v="407"/>
    <b v="1"/>
    <m/>
    <m/>
    <s v="0035A00003ppBGKQA2"/>
    <m/>
    <m/>
    <s v="00531000007KAsvAAG"/>
    <b v="0"/>
    <d v="2021-04-09T13:37:10"/>
    <d v="2021-06-17T00:00:00"/>
    <b v="0"/>
    <s v="Safeware"/>
    <d v="2021-12-31T00:00:00"/>
    <b v="0"/>
    <d v="2021-02-01T00:00:00"/>
    <n v="2"/>
    <n v="2021"/>
    <s v="Omitted"/>
    <s v="Omitted"/>
    <b v="0"/>
    <b v="0"/>
    <s v="HSGP"/>
    <b v="1"/>
    <b v="0"/>
    <b v="0"/>
    <x v="19"/>
    <b v="0"/>
    <m/>
    <x v="0"/>
    <d v="2021-06-15T00:00:00"/>
    <s v="00531000007KAsvAAG"/>
    <d v="2021-06-17T13:23:34"/>
    <m/>
    <d v="2021-06-17T13:23:33"/>
    <d v="2021-06-17T00:00:00"/>
    <m/>
    <b v="0"/>
    <m/>
    <m/>
    <s v="Field Sales"/>
    <m/>
    <m/>
    <m/>
    <m/>
    <m/>
    <x v="2663"/>
    <x v="0"/>
    <b v="0"/>
    <m/>
    <m/>
    <m/>
    <s v="00531000007KAsvAAG"/>
    <s v="01s31000003qafjAAA"/>
    <m/>
    <s v="All Hazards"/>
    <m/>
    <m/>
    <s v="MX908"/>
    <m/>
    <m/>
    <s v="0125A000001NaBLQA0"/>
    <b v="0"/>
    <m/>
    <b v="0"/>
    <m/>
    <m/>
    <x v="0"/>
    <b v="0"/>
    <d v="2021-06-29T20:34:55"/>
    <m/>
    <m/>
    <b v="0"/>
    <x v="0"/>
    <m/>
    <m/>
    <n v="59072.4"/>
    <m/>
    <x v="2"/>
    <n v="0"/>
    <n v="0"/>
  </r>
  <r>
    <s v="0015A00001ztgWyQAI"/>
    <b v="0"/>
    <m/>
    <b v="0"/>
    <m/>
    <m/>
    <m/>
    <x v="485"/>
    <b v="1"/>
    <m/>
    <m/>
    <s v="0035A00003Wn1NgQAJ"/>
    <m/>
    <m/>
    <s v="00531000007MUoEAAW"/>
    <b v="0"/>
    <d v="2020-06-03T15:51:42"/>
    <d v="2021-05-14T00:00:00"/>
    <b v="0"/>
    <m/>
    <m/>
    <b v="0"/>
    <d v="2021-02-01T00:00:00"/>
    <n v="2"/>
    <n v="2021"/>
    <s v="Omitted"/>
    <s v="Omitted"/>
    <b v="0"/>
    <b v="0"/>
    <m/>
    <b v="1"/>
    <b v="0"/>
    <b v="0"/>
    <x v="22"/>
    <b v="0"/>
    <m/>
    <x v="0"/>
    <d v="2020-06-03T00:00:00"/>
    <s v="00531000007MUoEAAW"/>
    <d v="2021-05-14T19:18:24"/>
    <m/>
    <d v="2021-05-14T19:18:24"/>
    <d v="2021-05-14T00:00:00"/>
    <m/>
    <b v="0"/>
    <m/>
    <m/>
    <s v="Inside Sales"/>
    <m/>
    <m/>
    <m/>
    <m/>
    <m/>
    <x v="2664"/>
    <x v="0"/>
    <b v="0"/>
    <m/>
    <m/>
    <m/>
    <s v="00531000007MUoEAAW"/>
    <s v="01s31000003qafjAAA"/>
    <s v="CWAs;Explosives;Drugs"/>
    <s v="CWAs"/>
    <m/>
    <m/>
    <s v="MX908"/>
    <m/>
    <m/>
    <s v="0125A000001NaBLQA0"/>
    <b v="0"/>
    <m/>
    <b v="0"/>
    <m/>
    <m/>
    <x v="0"/>
    <b v="0"/>
    <d v="2021-06-29T20:34:55"/>
    <m/>
    <m/>
    <b v="0"/>
    <x v="0"/>
    <m/>
    <m/>
    <n v="6500"/>
    <m/>
    <x v="2"/>
    <n v="0"/>
    <n v="0"/>
  </r>
  <r>
    <s v="0015A00002DxWZqQAN"/>
    <b v="0"/>
    <m/>
    <b v="0"/>
    <s v="7015A000001eOy9QAE"/>
    <m/>
    <m/>
    <x v="373"/>
    <b v="1"/>
    <m/>
    <m/>
    <s v="0035A00003keipvQAA"/>
    <m/>
    <m/>
    <s v="00531000007MUoEAAW"/>
    <b v="0"/>
    <d v="2020-10-21T13:19:23"/>
    <m/>
    <b v="0"/>
    <s v="Federal Resources"/>
    <d v="2020-12-31T00:00:00"/>
    <b v="0"/>
    <d v="2021-02-01T00:00:00"/>
    <n v="2"/>
    <n v="2021"/>
    <s v="Omitted"/>
    <s v="Omitted"/>
    <b v="0"/>
    <b v="0"/>
    <m/>
    <b v="1"/>
    <b v="0"/>
    <b v="0"/>
    <x v="20"/>
    <b v="0"/>
    <m/>
    <x v="0"/>
    <d v="2021-05-03T00:00:00"/>
    <s v="00531000007MUoEAAW"/>
    <d v="2021-05-05T13:29:35"/>
    <m/>
    <d v="2021-05-04T15:54:33"/>
    <m/>
    <m/>
    <b v="0"/>
    <m/>
    <m/>
    <s v="Field Sales"/>
    <m/>
    <m/>
    <m/>
    <m/>
    <m/>
    <x v="2665"/>
    <x v="0"/>
    <b v="0"/>
    <m/>
    <m/>
    <m/>
    <s v="00531000007MUoEAAW"/>
    <s v="01s31000003qafjAAA"/>
    <m/>
    <s v="CWAs"/>
    <m/>
    <m/>
    <s v="MX908"/>
    <m/>
    <s v="0Q05A000001eSxjSAE"/>
    <s v="0125A000001NaBLQA0"/>
    <b v="0"/>
    <m/>
    <b v="0"/>
    <m/>
    <m/>
    <x v="0"/>
    <b v="0"/>
    <d v="2021-06-29T20:34:55"/>
    <m/>
    <m/>
    <b v="0"/>
    <x v="0"/>
    <m/>
    <m/>
    <n v="21330"/>
    <m/>
    <x v="2"/>
    <n v="0"/>
    <n v="0"/>
  </r>
  <r>
    <s v="0016e00002Zva97AAB"/>
    <b v="0"/>
    <m/>
    <b v="0"/>
    <m/>
    <m/>
    <m/>
    <x v="488"/>
    <b v="1"/>
    <m/>
    <m/>
    <m/>
    <m/>
    <m/>
    <s v="0055A000009GxI2QAK"/>
    <b v="0"/>
    <d v="2020-04-20T12:31:23"/>
    <d v="2021-05-24T00:00:00"/>
    <b v="0"/>
    <m/>
    <m/>
    <b v="0"/>
    <d v="2021-02-01T00:00:00"/>
    <n v="2"/>
    <n v="2021"/>
    <s v="Omitted"/>
    <s v="Omitted"/>
    <b v="0"/>
    <b v="0"/>
    <m/>
    <b v="1"/>
    <b v="0"/>
    <b v="0"/>
    <x v="23"/>
    <b v="0"/>
    <m/>
    <x v="0"/>
    <m/>
    <s v="0055A000009GxI2QAK"/>
    <d v="2021-06-22T20:36:26"/>
    <m/>
    <d v="2021-05-24T13:38:33"/>
    <d v="2021-05-24T00:00:00"/>
    <m/>
    <b v="0"/>
    <m/>
    <m/>
    <s v="Field Sales"/>
    <m/>
    <m/>
    <m/>
    <m/>
    <m/>
    <x v="2666"/>
    <x v="0"/>
    <b v="0"/>
    <m/>
    <m/>
    <m/>
    <s v="0055A000009GxI2QAK"/>
    <s v="01s31000003qafjAAA"/>
    <s v="Drugs"/>
    <s v="Drugs"/>
    <s v="0035A00003eO92SQAS"/>
    <m/>
    <s v="MX908"/>
    <m/>
    <m/>
    <s v="0125A000001NaBLQA0"/>
    <b v="0"/>
    <m/>
    <b v="0"/>
    <m/>
    <m/>
    <x v="0"/>
    <b v="0"/>
    <d v="2021-06-29T20:34:55"/>
    <m/>
    <m/>
    <b v="0"/>
    <x v="0"/>
    <m/>
    <m/>
    <n v="48750"/>
    <m/>
    <x v="2"/>
    <n v="0"/>
    <n v="0"/>
  </r>
  <r>
    <s v="0016e00002ZizMJAAZ"/>
    <b v="0"/>
    <m/>
    <b v="0"/>
    <m/>
    <m/>
    <m/>
    <x v="488"/>
    <b v="1"/>
    <m/>
    <m/>
    <m/>
    <m/>
    <m/>
    <s v="0055A000009GxI2QAK"/>
    <b v="0"/>
    <d v="2020-04-20T13:23:34"/>
    <d v="2021-05-24T00:00:00"/>
    <b v="0"/>
    <m/>
    <m/>
    <b v="0"/>
    <d v="2021-02-01T00:00:00"/>
    <n v="2"/>
    <n v="2021"/>
    <s v="Omitted"/>
    <s v="Omitted"/>
    <b v="0"/>
    <b v="0"/>
    <m/>
    <b v="1"/>
    <b v="0"/>
    <b v="0"/>
    <x v="23"/>
    <b v="0"/>
    <m/>
    <x v="0"/>
    <m/>
    <s v="0055A000009GxI2QAK"/>
    <d v="2021-06-11T19:54:39"/>
    <m/>
    <d v="2021-05-24T13:42:59"/>
    <d v="2021-05-24T00:00:00"/>
    <m/>
    <b v="0"/>
    <m/>
    <m/>
    <s v="Field Sales"/>
    <m/>
    <m/>
    <m/>
    <m/>
    <m/>
    <x v="2667"/>
    <x v="0"/>
    <b v="0"/>
    <m/>
    <m/>
    <m/>
    <s v="0055A000009GxI2QAK"/>
    <s v="01s31000003qafjAAA"/>
    <s v="Drugs;All Hazards"/>
    <s v="Drugs"/>
    <s v="0035A00003eO92SQAS"/>
    <m/>
    <s v="MX908"/>
    <m/>
    <m/>
    <s v="0125A000001NaBLQA0"/>
    <b v="0"/>
    <m/>
    <b v="0"/>
    <m/>
    <m/>
    <x v="0"/>
    <b v="0"/>
    <d v="2021-06-29T20:34:55"/>
    <m/>
    <m/>
    <b v="0"/>
    <x v="0"/>
    <m/>
    <m/>
    <n v="48750"/>
    <m/>
    <x v="2"/>
    <n v="0"/>
    <n v="0"/>
  </r>
  <r>
    <s v="0015A000026oigJQAQ"/>
    <b v="0"/>
    <m/>
    <b v="0"/>
    <s v="7015A000001eOy9QAE"/>
    <m/>
    <m/>
    <x v="407"/>
    <b v="1"/>
    <m/>
    <m/>
    <m/>
    <m/>
    <m/>
    <s v="00531000007MUoEAAW"/>
    <b v="0"/>
    <d v="2020-11-16T16:56:31"/>
    <d v="2021-06-17T00:00:00"/>
    <b v="0"/>
    <m/>
    <m/>
    <b v="0"/>
    <d v="2021-02-01T00:00:00"/>
    <n v="2"/>
    <n v="2021"/>
    <s v="Omitted"/>
    <s v="Omitted"/>
    <b v="0"/>
    <b v="0"/>
    <m/>
    <b v="1"/>
    <b v="0"/>
    <b v="0"/>
    <x v="19"/>
    <b v="0"/>
    <m/>
    <x v="0"/>
    <d v="2021-05-21T00:00:00"/>
    <s v="00531000007MUoEAAW"/>
    <d v="2021-06-17T19:51:42"/>
    <m/>
    <d v="2021-06-17T19:51:42"/>
    <d v="2021-06-17T00:00:00"/>
    <m/>
    <b v="0"/>
    <m/>
    <m/>
    <s v="Inside Sales"/>
    <m/>
    <m/>
    <m/>
    <m/>
    <m/>
    <x v="2668"/>
    <x v="0"/>
    <b v="0"/>
    <m/>
    <m/>
    <m/>
    <s v="00531000007MUoEAAW"/>
    <s v="01s31000003qafjAAA"/>
    <m/>
    <s v="Drugs"/>
    <m/>
    <m/>
    <s v="MX908"/>
    <m/>
    <s v="0Q05A00000143LASAY"/>
    <s v="0125A000001NaBLQA0"/>
    <b v="0"/>
    <m/>
    <b v="0"/>
    <m/>
    <m/>
    <x v="0"/>
    <b v="0"/>
    <d v="2021-06-29T20:34:55"/>
    <m/>
    <m/>
    <b v="0"/>
    <x v="0"/>
    <m/>
    <m/>
    <n v="6435"/>
    <m/>
    <x v="2"/>
    <n v="0"/>
    <n v="0"/>
  </r>
  <r>
    <s v="0015A00002XRIGmQAP"/>
    <b v="0"/>
    <m/>
    <b v="0"/>
    <m/>
    <m/>
    <m/>
    <x v="484"/>
    <b v="1"/>
    <m/>
    <m/>
    <s v="0035A00003ppd1JQAQ"/>
    <m/>
    <m/>
    <s v="00531000007MUoEAAW"/>
    <b v="0"/>
    <d v="2021-04-13T16:40:09"/>
    <d v="2021-05-17T00:00:00"/>
    <b v="0"/>
    <m/>
    <m/>
    <b v="0"/>
    <d v="2021-02-01T00:00:00"/>
    <n v="2"/>
    <n v="2021"/>
    <s v="Omitted"/>
    <s v="Omitted"/>
    <b v="0"/>
    <b v="0"/>
    <m/>
    <b v="1"/>
    <b v="0"/>
    <b v="0"/>
    <x v="24"/>
    <b v="0"/>
    <m/>
    <x v="0"/>
    <d v="2021-04-15T00:00:00"/>
    <s v="00531000007MUoEAAW"/>
    <d v="2021-05-17T12:47:34"/>
    <m/>
    <d v="2021-05-17T12:47:34"/>
    <d v="2021-05-17T00:00:00"/>
    <m/>
    <b v="0"/>
    <m/>
    <m/>
    <s v="Field Sales"/>
    <m/>
    <m/>
    <m/>
    <m/>
    <m/>
    <x v="2669"/>
    <x v="0"/>
    <b v="0"/>
    <m/>
    <m/>
    <m/>
    <s v="00531000007KAsvAAG"/>
    <s v="01s31000003qafjAAA"/>
    <m/>
    <s v="Drugs"/>
    <s v="0035A00003ppd1JQAQ"/>
    <m/>
    <s v="MX908"/>
    <m/>
    <s v="0Q05A000001eXU5SAM"/>
    <s v="0125A000001NaBLQA0"/>
    <b v="0"/>
    <m/>
    <b v="0"/>
    <m/>
    <m/>
    <x v="0"/>
    <b v="0"/>
    <d v="2021-06-29T20:34:55"/>
    <m/>
    <m/>
    <b v="0"/>
    <x v="0"/>
    <m/>
    <m/>
    <n v="390437"/>
    <m/>
    <x v="2"/>
    <n v="0"/>
    <n v="0"/>
  </r>
  <r>
    <s v="0016e00002ZvaHGAAZ"/>
    <b v="0"/>
    <m/>
    <b v="0"/>
    <m/>
    <m/>
    <m/>
    <x v="488"/>
    <b v="1"/>
    <m/>
    <m/>
    <m/>
    <m/>
    <m/>
    <s v="0055A000009GxI2QAK"/>
    <b v="0"/>
    <d v="2020-02-10T12:42:18"/>
    <d v="2021-05-24T00:00:00"/>
    <b v="0"/>
    <m/>
    <m/>
    <b v="0"/>
    <d v="2021-02-01T00:00:00"/>
    <n v="2"/>
    <n v="2021"/>
    <s v="Omitted"/>
    <s v="Omitted"/>
    <b v="0"/>
    <b v="0"/>
    <m/>
    <b v="1"/>
    <b v="0"/>
    <b v="0"/>
    <x v="23"/>
    <b v="0"/>
    <m/>
    <x v="0"/>
    <m/>
    <s v="0055A000009GxI2QAK"/>
    <d v="2021-06-11T20:41:14"/>
    <m/>
    <d v="2021-05-24T13:30:45"/>
    <d v="2021-05-24T00:00:00"/>
    <m/>
    <b v="0"/>
    <m/>
    <m/>
    <s v="Field Sales"/>
    <m/>
    <m/>
    <m/>
    <m/>
    <m/>
    <x v="2670"/>
    <x v="0"/>
    <b v="0"/>
    <m/>
    <m/>
    <m/>
    <s v="0055A000009GxI2QAK"/>
    <s v="01si00000040RFIAA2"/>
    <s v="Drugs"/>
    <s v="Drugs"/>
    <s v="0035A00003eO92SQAS"/>
    <m/>
    <s v="MX908"/>
    <m/>
    <m/>
    <s v="0125A000001NaBLQA0"/>
    <b v="0"/>
    <m/>
    <b v="0"/>
    <m/>
    <m/>
    <x v="0"/>
    <b v="0"/>
    <d v="2021-06-29T20:34:55"/>
    <m/>
    <m/>
    <b v="0"/>
    <x v="0"/>
    <m/>
    <m/>
    <n v="48750"/>
    <m/>
    <x v="2"/>
    <n v="0"/>
    <n v="0"/>
  </r>
  <r>
    <s v="0016e00002ZvkEoAAJ"/>
    <b v="0"/>
    <m/>
    <b v="0"/>
    <m/>
    <m/>
    <m/>
    <x v="412"/>
    <b v="1"/>
    <m/>
    <m/>
    <m/>
    <m/>
    <m/>
    <s v="0055A000009GxI2QAK"/>
    <b v="0"/>
    <d v="2020-12-22T21:20:36"/>
    <m/>
    <b v="0"/>
    <m/>
    <m/>
    <b v="0"/>
    <d v="2021-02-01T00:00:00"/>
    <n v="2"/>
    <n v="2021"/>
    <s v="Omitted"/>
    <s v="Omitted"/>
    <b v="0"/>
    <b v="0"/>
    <m/>
    <b v="1"/>
    <b v="0"/>
    <b v="0"/>
    <x v="23"/>
    <b v="0"/>
    <m/>
    <x v="0"/>
    <m/>
    <s v="0055A000009GxI2QAK"/>
    <d v="2021-06-14T15:39:32"/>
    <m/>
    <d v="2021-05-10T10:30:35"/>
    <m/>
    <m/>
    <b v="0"/>
    <m/>
    <m/>
    <s v="Field Sales"/>
    <m/>
    <m/>
    <m/>
    <m/>
    <m/>
    <x v="2671"/>
    <x v="0"/>
    <b v="0"/>
    <m/>
    <m/>
    <m/>
    <s v="0055A000009GxI2QAK"/>
    <s v="01si00000040RFIAA2"/>
    <m/>
    <s v="Drugs"/>
    <s v="0035A00003IP55jQAD"/>
    <m/>
    <s v="MX908"/>
    <m/>
    <m/>
    <s v="0125A000001NaBLQA0"/>
    <b v="0"/>
    <m/>
    <b v="0"/>
    <m/>
    <m/>
    <x v="0"/>
    <b v="0"/>
    <d v="2021-06-29T20:34:55"/>
    <m/>
    <m/>
    <b v="0"/>
    <x v="0"/>
    <m/>
    <m/>
    <n v="48899.25"/>
    <m/>
    <x v="2"/>
    <n v="0"/>
    <n v="0"/>
  </r>
  <r>
    <s v="0013100001jYgIJAA0"/>
    <b v="0"/>
    <m/>
    <b v="0"/>
    <m/>
    <m/>
    <m/>
    <x v="493"/>
    <b v="1"/>
    <m/>
    <m/>
    <m/>
    <m/>
    <m/>
    <s v="00531000008F2qlAAC"/>
    <b v="0"/>
    <d v="2021-01-26T13:23:09"/>
    <d v="2021-06-28T00:00:00"/>
    <b v="0"/>
    <m/>
    <m/>
    <b v="0"/>
    <d v="2021-02-01T00:00:00"/>
    <n v="2"/>
    <n v="2021"/>
    <s v="Omitted"/>
    <s v="Omitted"/>
    <b v="0"/>
    <b v="0"/>
    <m/>
    <b v="1"/>
    <b v="0"/>
    <b v="0"/>
    <x v="23"/>
    <b v="0"/>
    <m/>
    <x v="0"/>
    <m/>
    <s v="00531000008F2qlAAC"/>
    <d v="2021-06-28T12:45:42"/>
    <m/>
    <d v="2021-06-28T12:45:41"/>
    <d v="2021-06-28T00:00:00"/>
    <m/>
    <b v="0"/>
    <m/>
    <m/>
    <s v="Field Sales"/>
    <m/>
    <m/>
    <m/>
    <m/>
    <m/>
    <x v="2672"/>
    <x v="0"/>
    <b v="0"/>
    <m/>
    <m/>
    <m/>
    <s v="00531000008F2qlAAC"/>
    <s v="01si00000040RFIAA2"/>
    <m/>
    <s v="Drugs"/>
    <m/>
    <m/>
    <s v="MX908"/>
    <m/>
    <m/>
    <s v="0125A000001NaBLQA0"/>
    <b v="0"/>
    <m/>
    <b v="0"/>
    <m/>
    <m/>
    <x v="0"/>
    <b v="0"/>
    <d v="2021-06-29T20:34:55"/>
    <m/>
    <m/>
    <b v="0"/>
    <x v="0"/>
    <m/>
    <m/>
    <n v="22500"/>
    <m/>
    <x v="2"/>
    <n v="0"/>
    <n v="0"/>
  </r>
  <r>
    <s v="0015A00002Vqm2zQAB"/>
    <b v="0"/>
    <m/>
    <b v="0"/>
    <m/>
    <m/>
    <m/>
    <x v="52"/>
    <b v="1"/>
    <m/>
    <m/>
    <m/>
    <m/>
    <m/>
    <s v="0055A00000BcrkYQAR"/>
    <b v="0"/>
    <d v="2021-03-30T05:30:55"/>
    <d v="2021-06-21T00:00:00"/>
    <b v="0"/>
    <m/>
    <m/>
    <b v="0"/>
    <d v="2021-02-01T00:00:00"/>
    <n v="2"/>
    <n v="2021"/>
    <s v="Omitted"/>
    <s v="Omitted"/>
    <b v="0"/>
    <b v="0"/>
    <m/>
    <b v="1"/>
    <b v="0"/>
    <b v="0"/>
    <x v="23"/>
    <b v="0"/>
    <m/>
    <x v="0"/>
    <m/>
    <s v="0055A00000BcrkYQAR"/>
    <d v="2021-06-21T13:34:20"/>
    <m/>
    <d v="2021-06-21T13:34:20"/>
    <d v="2021-06-21T00:00:00"/>
    <m/>
    <b v="0"/>
    <m/>
    <m/>
    <s v="Inside Sales"/>
    <m/>
    <m/>
    <m/>
    <m/>
    <m/>
    <x v="2673"/>
    <x v="0"/>
    <b v="0"/>
    <m/>
    <m/>
    <m/>
    <s v="0055A00000BcrkYQAR"/>
    <s v="01si00000040RFIAA2"/>
    <m/>
    <s v="Drugs"/>
    <m/>
    <m/>
    <s v="MX908"/>
    <m/>
    <m/>
    <s v="0125A000001NaBLQA0"/>
    <b v="0"/>
    <m/>
    <b v="0"/>
    <m/>
    <m/>
    <x v="0"/>
    <b v="0"/>
    <d v="2021-06-29T20:34:55"/>
    <m/>
    <m/>
    <b v="0"/>
    <x v="0"/>
    <m/>
    <m/>
    <n v="49077.75"/>
    <m/>
    <x v="2"/>
    <n v="0"/>
    <n v="0"/>
  </r>
  <r>
    <s v="0015A00002UeWWlQAN"/>
    <b v="0"/>
    <m/>
    <b v="0"/>
    <s v="7015A000001Ti5VQAS"/>
    <m/>
    <m/>
    <x v="404"/>
    <b v="1"/>
    <m/>
    <m/>
    <s v="0035A00003nZqYSQA0"/>
    <m/>
    <m/>
    <s v="00531000007MUoEAAW"/>
    <b v="0"/>
    <d v="2021-01-28T00:02:22"/>
    <d v="2021-05-12T00:00:00"/>
    <b v="0"/>
    <m/>
    <m/>
    <b v="0"/>
    <d v="2021-02-01T00:00:00"/>
    <n v="2"/>
    <n v="2021"/>
    <s v="Omitted"/>
    <s v="Omitted"/>
    <b v="0"/>
    <b v="0"/>
    <s v="HIDTA"/>
    <b v="1"/>
    <b v="0"/>
    <b v="0"/>
    <x v="19"/>
    <b v="0"/>
    <m/>
    <x v="0"/>
    <d v="2021-03-04T00:00:00"/>
    <s v="00531000007KAsvAAG"/>
    <d v="2021-05-12T18:01:33"/>
    <m/>
    <d v="2021-05-12T18:01:32"/>
    <d v="2021-05-12T00:00:00"/>
    <m/>
    <b v="0"/>
    <m/>
    <m/>
    <s v="Other"/>
    <m/>
    <m/>
    <m/>
    <m/>
    <m/>
    <x v="2674"/>
    <x v="0"/>
    <b v="0"/>
    <m/>
    <m/>
    <m/>
    <s v="00531000007KAsvAAG"/>
    <s v="01s31000003qafjAAA"/>
    <m/>
    <s v="Drugs"/>
    <m/>
    <m/>
    <s v="MX908"/>
    <m/>
    <m/>
    <s v="0125A000001NaBLQA0"/>
    <b v="0"/>
    <m/>
    <b v="0"/>
    <m/>
    <m/>
    <x v="0"/>
    <b v="0"/>
    <d v="2021-06-29T20:34:55"/>
    <m/>
    <m/>
    <b v="0"/>
    <x v="0"/>
    <m/>
    <m/>
    <n v="64782.63"/>
    <m/>
    <x v="2"/>
    <n v="0"/>
    <n v="0"/>
  </r>
  <r>
    <s v="0015A00002VnovoQAB"/>
    <b v="0"/>
    <m/>
    <b v="0"/>
    <m/>
    <m/>
    <m/>
    <x v="373"/>
    <b v="1"/>
    <m/>
    <m/>
    <s v="0035A00003orvOrQAI"/>
    <m/>
    <m/>
    <s v="0055A000009sa63QAA"/>
    <b v="0"/>
    <d v="2021-03-04T20:45:43"/>
    <m/>
    <b v="0"/>
    <m/>
    <m/>
    <b v="0"/>
    <d v="2021-02-01T00:00:00"/>
    <n v="2"/>
    <n v="2021"/>
    <s v="Omitted"/>
    <s v="Omitted"/>
    <b v="0"/>
    <b v="0"/>
    <s v="HIDTA"/>
    <b v="1"/>
    <b v="0"/>
    <b v="0"/>
    <x v="19"/>
    <b v="0"/>
    <m/>
    <x v="0"/>
    <m/>
    <s v="0055A000009sa63QAA"/>
    <d v="2021-05-04T20:40:02"/>
    <m/>
    <d v="2021-05-04T20:40:02"/>
    <m/>
    <m/>
    <b v="0"/>
    <m/>
    <m/>
    <s v="Field Sales"/>
    <m/>
    <m/>
    <m/>
    <m/>
    <m/>
    <x v="2675"/>
    <x v="0"/>
    <b v="0"/>
    <m/>
    <m/>
    <m/>
    <s v="0055A000009sa63QAA"/>
    <s v="01s31000003qafjAAA"/>
    <m/>
    <s v="Drugs"/>
    <m/>
    <m/>
    <s v="MX908"/>
    <m/>
    <m/>
    <s v="0125A000001NaBLQA0"/>
    <b v="0"/>
    <m/>
    <b v="0"/>
    <m/>
    <m/>
    <x v="0"/>
    <b v="0"/>
    <d v="2021-06-29T20:34:55"/>
    <m/>
    <m/>
    <b v="0"/>
    <x v="0"/>
    <m/>
    <m/>
    <n v="70284.73"/>
    <m/>
    <x v="2"/>
    <n v="0"/>
    <n v="0"/>
  </r>
  <r>
    <s v="0015A00002UgHJtQAN"/>
    <b v="0"/>
    <m/>
    <b v="0"/>
    <m/>
    <m/>
    <m/>
    <x v="176"/>
    <b v="1"/>
    <s v="Lost or No Budget"/>
    <m/>
    <s v="0035A00003nboISQAY"/>
    <m/>
    <m/>
    <s v="00531000007KAsvAAG"/>
    <b v="0"/>
    <d v="2021-02-11T19:56:41"/>
    <m/>
    <b v="0"/>
    <m/>
    <m/>
    <b v="0"/>
    <d v="2021-02-01T00:00:00"/>
    <n v="2"/>
    <n v="2021"/>
    <s v="Omitted"/>
    <s v="Omitted"/>
    <b v="0"/>
    <b v="0"/>
    <s v="USDOJ"/>
    <b v="1"/>
    <b v="0"/>
    <b v="0"/>
    <x v="19"/>
    <b v="0"/>
    <m/>
    <x v="0"/>
    <d v="2021-03-05T00:00:00"/>
    <s v="0055A00000BclF5QAJ"/>
    <d v="2021-04-11T20:08:00"/>
    <m/>
    <d v="2021-04-09T15:12:01"/>
    <m/>
    <m/>
    <b v="0"/>
    <m/>
    <m/>
    <s v="Field Sales"/>
    <m/>
    <m/>
    <m/>
    <m/>
    <m/>
    <x v="2676"/>
    <x v="0"/>
    <b v="0"/>
    <m/>
    <m/>
    <m/>
    <s v="00531000007KAsvAAG"/>
    <s v="01s31000003qafjAAA"/>
    <m/>
    <s v="Drugs"/>
    <m/>
    <m/>
    <s v="MX908"/>
    <m/>
    <m/>
    <s v="0125A000001NaBLQA0"/>
    <b v="0"/>
    <m/>
    <b v="0"/>
    <m/>
    <m/>
    <x v="0"/>
    <b v="0"/>
    <d v="2021-06-29T20:34:55"/>
    <m/>
    <m/>
    <b v="0"/>
    <x v="0"/>
    <m/>
    <m/>
    <n v="64979.64"/>
    <m/>
    <x v="2"/>
    <n v="0"/>
    <n v="0"/>
  </r>
  <r>
    <s v="0016e00002ZwhgIAAR"/>
    <b v="0"/>
    <m/>
    <b v="0"/>
    <m/>
    <m/>
    <m/>
    <x v="279"/>
    <b v="1"/>
    <s v="Other"/>
    <m/>
    <m/>
    <m/>
    <m/>
    <s v="0055A000009GxI2QAK"/>
    <b v="0"/>
    <d v="2020-02-03T15:38:21"/>
    <m/>
    <b v="0"/>
    <m/>
    <m/>
    <b v="0"/>
    <d v="2020-02-01T00:00:00"/>
    <n v="2"/>
    <n v="2020"/>
    <s v="Omitted"/>
    <s v="Omitted"/>
    <b v="0"/>
    <b v="0"/>
    <m/>
    <b v="1"/>
    <b v="0"/>
    <b v="0"/>
    <x v="23"/>
    <b v="0"/>
    <m/>
    <x v="0"/>
    <m/>
    <s v="0055A000009GxI2QAK"/>
    <d v="2021-06-22T19:42:08"/>
    <m/>
    <d v="2020-02-03T15:47:01"/>
    <m/>
    <m/>
    <b v="0"/>
    <m/>
    <m/>
    <s v="Field Sales"/>
    <m/>
    <m/>
    <m/>
    <m/>
    <m/>
    <x v="2677"/>
    <x v="0"/>
    <b v="0"/>
    <s v="Redundant...was already logged"/>
    <m/>
    <m/>
    <s v="0055A000009GxI2QAK"/>
    <s v="01si00000040RFIAA2"/>
    <s v="Drugs"/>
    <s v="Drugs"/>
    <s v="0035A00003baup2QAA"/>
    <m/>
    <s v="MX908"/>
    <m/>
    <m/>
    <s v="0125A000001NaBLQA0"/>
    <b v="0"/>
    <m/>
    <b v="0"/>
    <m/>
    <m/>
    <x v="0"/>
    <b v="0"/>
    <d v="2021-06-29T20:34:55"/>
    <m/>
    <m/>
    <b v="0"/>
    <x v="0"/>
    <m/>
    <m/>
    <n v="106600"/>
    <m/>
    <x v="2"/>
    <n v="0"/>
    <n v="0"/>
  </r>
  <r>
    <s v="0016e00002Zva6AAAR"/>
    <b v="0"/>
    <m/>
    <b v="0"/>
    <m/>
    <m/>
    <m/>
    <x v="488"/>
    <b v="1"/>
    <m/>
    <m/>
    <m/>
    <m/>
    <m/>
    <s v="0055A000009GxI2QAK"/>
    <b v="0"/>
    <d v="2020-04-17T17:58:02"/>
    <d v="2021-05-24T00:00:00"/>
    <b v="0"/>
    <m/>
    <m/>
    <b v="0"/>
    <d v="2021-02-01T00:00:00"/>
    <n v="2"/>
    <n v="2021"/>
    <s v="Omitted"/>
    <s v="Omitted"/>
    <b v="0"/>
    <b v="0"/>
    <m/>
    <b v="1"/>
    <b v="0"/>
    <b v="0"/>
    <x v="23"/>
    <b v="0"/>
    <m/>
    <x v="0"/>
    <m/>
    <s v="0055A000009GxI2QAK"/>
    <d v="2021-06-22T19:45:42"/>
    <m/>
    <d v="2021-05-24T13:35:11"/>
    <d v="2021-05-24T00:00:00"/>
    <m/>
    <b v="0"/>
    <m/>
    <m/>
    <s v="Field Sales"/>
    <m/>
    <m/>
    <m/>
    <m/>
    <m/>
    <x v="2678"/>
    <x v="0"/>
    <b v="0"/>
    <m/>
    <m/>
    <m/>
    <s v="0055A000009GxI2QAK"/>
    <s v="01s31000003qafjAAA"/>
    <s v="CWAs;Explosives;Drugs;All Hazards"/>
    <s v="Drugs"/>
    <s v="0035A00003eO92SQAS"/>
    <m/>
    <s v="MX908"/>
    <m/>
    <m/>
    <s v="0125A000001NaBLQA0"/>
    <b v="0"/>
    <s v="All Hazards"/>
    <b v="0"/>
    <m/>
    <m/>
    <x v="0"/>
    <b v="0"/>
    <d v="2021-06-29T20:34:55"/>
    <m/>
    <m/>
    <b v="0"/>
    <x v="0"/>
    <m/>
    <m/>
    <n v="48750"/>
    <m/>
    <x v="2"/>
    <n v="0"/>
    <n v="0"/>
  </r>
  <r>
    <s v="0016e00002ZvaBrAAJ"/>
    <b v="0"/>
    <m/>
    <b v="0"/>
    <m/>
    <m/>
    <m/>
    <x v="488"/>
    <b v="1"/>
    <m/>
    <m/>
    <m/>
    <m/>
    <m/>
    <s v="0055A000009GxI2QAK"/>
    <b v="0"/>
    <d v="2020-04-20T12:23:26"/>
    <d v="2021-05-24T00:00:00"/>
    <b v="0"/>
    <m/>
    <m/>
    <b v="0"/>
    <d v="2021-02-01T00:00:00"/>
    <n v="2"/>
    <n v="2021"/>
    <s v="Omitted"/>
    <s v="Omitted"/>
    <b v="0"/>
    <b v="0"/>
    <m/>
    <b v="1"/>
    <b v="0"/>
    <b v="0"/>
    <x v="23"/>
    <b v="0"/>
    <m/>
    <x v="0"/>
    <m/>
    <s v="0055A000009GxI2QAK"/>
    <d v="2021-06-11T20:30:58"/>
    <m/>
    <d v="2021-05-24T13:37:34"/>
    <d v="2021-05-24T00:00:00"/>
    <m/>
    <b v="0"/>
    <m/>
    <m/>
    <s v="Field Sales"/>
    <m/>
    <m/>
    <m/>
    <m/>
    <m/>
    <x v="2679"/>
    <x v="0"/>
    <b v="0"/>
    <m/>
    <m/>
    <m/>
    <s v="0055A000009GxI2QAK"/>
    <s v="01s31000003qafjAAA"/>
    <s v="Drugs"/>
    <s v="Drugs"/>
    <s v="0035A00003eO92SQAS"/>
    <m/>
    <s v="MX908"/>
    <m/>
    <m/>
    <s v="0125A000001NaBLQA0"/>
    <b v="0"/>
    <s v="All Hazards"/>
    <b v="0"/>
    <m/>
    <m/>
    <x v="0"/>
    <b v="0"/>
    <d v="2021-06-29T20:34:55"/>
    <m/>
    <m/>
    <b v="0"/>
    <x v="0"/>
    <m/>
    <m/>
    <n v="48750"/>
    <m/>
    <x v="2"/>
    <n v="0"/>
    <n v="0"/>
  </r>
  <r>
    <s v="0016e00002Zva69AAB"/>
    <b v="0"/>
    <m/>
    <b v="0"/>
    <m/>
    <m/>
    <m/>
    <x v="488"/>
    <b v="1"/>
    <m/>
    <m/>
    <m/>
    <m/>
    <m/>
    <s v="0055A000009GxI2QAK"/>
    <b v="0"/>
    <d v="2020-04-20T12:26:50"/>
    <d v="2021-05-24T00:00:00"/>
    <b v="0"/>
    <m/>
    <m/>
    <b v="0"/>
    <d v="2021-02-01T00:00:00"/>
    <n v="2"/>
    <n v="2021"/>
    <s v="Omitted"/>
    <s v="Omitted"/>
    <b v="0"/>
    <b v="0"/>
    <m/>
    <b v="1"/>
    <b v="0"/>
    <b v="0"/>
    <x v="23"/>
    <b v="0"/>
    <m/>
    <x v="0"/>
    <m/>
    <s v="0055A000009GxI2QAK"/>
    <d v="2021-06-11T20:28:58"/>
    <m/>
    <d v="2021-05-24T13:38:03"/>
    <d v="2021-05-24T00:00:00"/>
    <m/>
    <b v="0"/>
    <m/>
    <m/>
    <s v="Field Sales"/>
    <m/>
    <m/>
    <m/>
    <m/>
    <m/>
    <x v="2680"/>
    <x v="0"/>
    <b v="0"/>
    <m/>
    <m/>
    <m/>
    <s v="0055A000009GxI2QAK"/>
    <s v="01s31000003qafjAAA"/>
    <s v="Drugs"/>
    <s v="Drugs"/>
    <s v="0035A00003eO92SQAS"/>
    <m/>
    <s v="MX908"/>
    <m/>
    <m/>
    <s v="0125A000001NaBLQA0"/>
    <b v="0"/>
    <s v="All Hazards"/>
    <b v="0"/>
    <m/>
    <m/>
    <x v="0"/>
    <b v="0"/>
    <d v="2021-06-29T20:34:55"/>
    <m/>
    <m/>
    <b v="0"/>
    <x v="0"/>
    <m/>
    <m/>
    <n v="48750"/>
    <m/>
    <x v="2"/>
    <n v="0"/>
    <n v="0"/>
  </r>
  <r>
    <s v="0016e00002ZizNrAAJ"/>
    <b v="0"/>
    <m/>
    <b v="0"/>
    <m/>
    <m/>
    <m/>
    <x v="488"/>
    <b v="1"/>
    <m/>
    <m/>
    <m/>
    <m/>
    <m/>
    <s v="0055A000009GxI2QAK"/>
    <b v="0"/>
    <d v="2020-04-20T12:33:16"/>
    <d v="2021-05-24T00:00:00"/>
    <b v="0"/>
    <m/>
    <m/>
    <b v="0"/>
    <d v="2021-02-01T00:00:00"/>
    <n v="2"/>
    <n v="2021"/>
    <s v="Omitted"/>
    <s v="Omitted"/>
    <b v="0"/>
    <b v="0"/>
    <m/>
    <b v="1"/>
    <b v="0"/>
    <b v="0"/>
    <x v="23"/>
    <b v="0"/>
    <m/>
    <x v="0"/>
    <m/>
    <s v="0055A000009GxI2QAK"/>
    <d v="2021-06-11T20:24:56"/>
    <m/>
    <d v="2021-05-24T13:38:58"/>
    <d v="2021-05-24T00:00:00"/>
    <m/>
    <b v="0"/>
    <m/>
    <m/>
    <s v="Field Sales"/>
    <m/>
    <m/>
    <m/>
    <m/>
    <m/>
    <x v="2681"/>
    <x v="0"/>
    <b v="0"/>
    <m/>
    <m/>
    <m/>
    <s v="0055A000009GxI2QAK"/>
    <s v="01s31000003qafjAAA"/>
    <s v="Drugs"/>
    <s v="Drugs"/>
    <s v="0035A00003eO92SQAS"/>
    <m/>
    <s v="MX908"/>
    <m/>
    <m/>
    <s v="0125A000001NaBLQA0"/>
    <b v="0"/>
    <s v="All Hazards"/>
    <b v="0"/>
    <m/>
    <m/>
    <x v="0"/>
    <b v="0"/>
    <d v="2021-06-29T20:34:55"/>
    <m/>
    <m/>
    <b v="0"/>
    <x v="0"/>
    <m/>
    <m/>
    <n v="48750"/>
    <m/>
    <x v="2"/>
    <n v="0"/>
    <n v="0"/>
  </r>
  <r>
    <s v="0016e00002Zva68AAB"/>
    <b v="0"/>
    <m/>
    <b v="0"/>
    <m/>
    <m/>
    <m/>
    <x v="488"/>
    <b v="1"/>
    <m/>
    <m/>
    <m/>
    <m/>
    <m/>
    <s v="0055A000009GxI2QAK"/>
    <b v="0"/>
    <d v="2020-04-20T12:34:53"/>
    <d v="2021-05-24T00:00:00"/>
    <b v="0"/>
    <m/>
    <m/>
    <b v="0"/>
    <d v="2021-02-01T00:00:00"/>
    <n v="2"/>
    <n v="2021"/>
    <s v="Omitted"/>
    <s v="Omitted"/>
    <b v="0"/>
    <b v="0"/>
    <m/>
    <b v="1"/>
    <b v="0"/>
    <b v="0"/>
    <x v="23"/>
    <b v="0"/>
    <m/>
    <x v="0"/>
    <m/>
    <s v="0055A000009GxI2QAK"/>
    <d v="2021-06-11T20:22:31"/>
    <m/>
    <d v="2021-05-24T13:39:28"/>
    <d v="2021-05-24T00:00:00"/>
    <m/>
    <b v="0"/>
    <m/>
    <m/>
    <s v="Field Sales"/>
    <m/>
    <m/>
    <m/>
    <m/>
    <m/>
    <x v="2682"/>
    <x v="0"/>
    <b v="0"/>
    <m/>
    <m/>
    <m/>
    <s v="0055A000009GxI2QAK"/>
    <s v="01s31000003qafjAAA"/>
    <s v="Drugs"/>
    <s v="Drugs"/>
    <s v="0035A00003eO92SQAS"/>
    <m/>
    <s v="MX908"/>
    <m/>
    <m/>
    <s v="0125A000001NaBLQA0"/>
    <b v="0"/>
    <s v="All Hazards"/>
    <b v="0"/>
    <m/>
    <m/>
    <x v="0"/>
    <b v="0"/>
    <d v="2021-06-29T20:34:55"/>
    <m/>
    <m/>
    <b v="0"/>
    <x v="0"/>
    <m/>
    <m/>
    <n v="48750"/>
    <m/>
    <x v="2"/>
    <n v="0"/>
    <n v="0"/>
  </r>
  <r>
    <s v="0016e00002ZizJgAAJ"/>
    <b v="0"/>
    <m/>
    <b v="0"/>
    <m/>
    <m/>
    <m/>
    <x v="488"/>
    <b v="1"/>
    <m/>
    <m/>
    <m/>
    <m/>
    <m/>
    <s v="0055A000009GxI2QAK"/>
    <b v="0"/>
    <d v="2020-04-20T12:37:05"/>
    <d v="2021-05-24T00:00:00"/>
    <b v="0"/>
    <m/>
    <m/>
    <b v="0"/>
    <d v="2021-02-01T00:00:00"/>
    <n v="2"/>
    <n v="2021"/>
    <s v="Omitted"/>
    <s v="Omitted"/>
    <b v="0"/>
    <b v="0"/>
    <m/>
    <b v="1"/>
    <b v="0"/>
    <b v="0"/>
    <x v="23"/>
    <b v="0"/>
    <m/>
    <x v="0"/>
    <m/>
    <s v="0055A000009GxI2QAK"/>
    <d v="2021-06-11T20:02:09"/>
    <m/>
    <d v="2021-05-24T13:39:57"/>
    <d v="2021-05-24T00:00:00"/>
    <m/>
    <b v="0"/>
    <m/>
    <m/>
    <s v="Field Sales"/>
    <m/>
    <m/>
    <m/>
    <m/>
    <m/>
    <x v="2683"/>
    <x v="0"/>
    <b v="0"/>
    <m/>
    <m/>
    <m/>
    <s v="0055A000009GxI2QAK"/>
    <s v="01s31000003qafjAAA"/>
    <s v="Drugs"/>
    <s v="Drugs"/>
    <s v="0035A00003eO92SQAS"/>
    <m/>
    <s v="MX908"/>
    <m/>
    <m/>
    <s v="0125A000001NaBLQA0"/>
    <b v="0"/>
    <s v="All Hazards"/>
    <b v="0"/>
    <m/>
    <m/>
    <x v="0"/>
    <b v="0"/>
    <d v="2021-06-29T20:34:55"/>
    <m/>
    <m/>
    <b v="0"/>
    <x v="0"/>
    <m/>
    <m/>
    <n v="48750"/>
    <m/>
    <x v="2"/>
    <n v="0"/>
    <n v="0"/>
  </r>
  <r>
    <s v="0016e00002ZvZsVAAV"/>
    <b v="0"/>
    <m/>
    <b v="0"/>
    <m/>
    <m/>
    <m/>
    <x v="488"/>
    <b v="1"/>
    <m/>
    <m/>
    <m/>
    <m/>
    <m/>
    <s v="0055A000009GxI2QAK"/>
    <b v="0"/>
    <d v="2020-04-20T13:11:43"/>
    <d v="2021-05-24T00:00:00"/>
    <b v="0"/>
    <m/>
    <m/>
    <b v="0"/>
    <d v="2021-02-01T00:00:00"/>
    <n v="2"/>
    <n v="2021"/>
    <s v="Omitted"/>
    <s v="Omitted"/>
    <b v="0"/>
    <b v="0"/>
    <m/>
    <b v="1"/>
    <b v="0"/>
    <b v="0"/>
    <x v="23"/>
    <b v="0"/>
    <m/>
    <x v="0"/>
    <m/>
    <s v="0055A000009GxI2QAK"/>
    <d v="2021-06-11T20:00:34"/>
    <m/>
    <d v="2021-05-24T13:41:01"/>
    <d v="2021-05-24T00:00:00"/>
    <m/>
    <b v="0"/>
    <m/>
    <m/>
    <s v="Field Sales"/>
    <m/>
    <m/>
    <m/>
    <m/>
    <m/>
    <x v="2684"/>
    <x v="0"/>
    <b v="0"/>
    <m/>
    <m/>
    <m/>
    <s v="0055A000009GxI2QAK"/>
    <s v="01s31000003qafjAAA"/>
    <s v="CWAs;Explosives;Drugs;All Hazards"/>
    <s v="Drugs"/>
    <s v="0035A00003eO92SQAS"/>
    <m/>
    <s v="MX908"/>
    <m/>
    <m/>
    <s v="0125A000001NaBLQA0"/>
    <b v="0"/>
    <s v="All Hazards"/>
    <b v="0"/>
    <m/>
    <m/>
    <x v="0"/>
    <b v="0"/>
    <d v="2021-06-29T20:34:55"/>
    <m/>
    <m/>
    <b v="0"/>
    <x v="0"/>
    <m/>
    <m/>
    <n v="48750"/>
    <m/>
    <x v="2"/>
    <n v="0"/>
    <n v="0"/>
  </r>
  <r>
    <s v="0016e00002ZizBLAAZ"/>
    <b v="0"/>
    <m/>
    <b v="0"/>
    <m/>
    <m/>
    <m/>
    <x v="488"/>
    <b v="1"/>
    <m/>
    <m/>
    <m/>
    <m/>
    <m/>
    <s v="0055A000009GxI2QAK"/>
    <b v="0"/>
    <d v="2020-04-20T13:19:34"/>
    <d v="2021-05-24T00:00:00"/>
    <b v="0"/>
    <m/>
    <m/>
    <b v="0"/>
    <d v="2021-02-01T00:00:00"/>
    <n v="2"/>
    <n v="2021"/>
    <s v="Omitted"/>
    <s v="Omitted"/>
    <b v="0"/>
    <b v="0"/>
    <m/>
    <b v="1"/>
    <b v="0"/>
    <b v="0"/>
    <x v="23"/>
    <b v="0"/>
    <m/>
    <x v="0"/>
    <m/>
    <s v="0055A000009GxI2QAK"/>
    <d v="2021-06-11T19:58:51"/>
    <m/>
    <d v="2021-05-24T13:41:54"/>
    <d v="2021-05-24T00:00:00"/>
    <m/>
    <b v="0"/>
    <m/>
    <m/>
    <s v="Field Sales"/>
    <m/>
    <m/>
    <m/>
    <m/>
    <m/>
    <x v="2685"/>
    <x v="0"/>
    <b v="0"/>
    <m/>
    <m/>
    <m/>
    <s v="0055A000009GxI2QAK"/>
    <s v="01s31000003qafjAAA"/>
    <s v="Drugs;All Hazards"/>
    <s v="Drugs"/>
    <s v="0035A00003eO92SQAS"/>
    <m/>
    <s v="MX908"/>
    <m/>
    <m/>
    <s v="0125A000001NaBLQA0"/>
    <b v="0"/>
    <s v="All Hazards"/>
    <b v="0"/>
    <m/>
    <m/>
    <x v="0"/>
    <b v="0"/>
    <d v="2021-06-29T20:34:55"/>
    <m/>
    <m/>
    <b v="0"/>
    <x v="0"/>
    <m/>
    <m/>
    <n v="48750"/>
    <m/>
    <x v="2"/>
    <n v="0"/>
    <n v="0"/>
  </r>
  <r>
    <s v="0016e00002ZizNqAAJ"/>
    <b v="0"/>
    <m/>
    <b v="0"/>
    <m/>
    <m/>
    <m/>
    <x v="488"/>
    <b v="1"/>
    <m/>
    <m/>
    <m/>
    <m/>
    <m/>
    <s v="0055A000009GxI2QAK"/>
    <b v="0"/>
    <d v="2020-04-20T13:14:57"/>
    <d v="2021-05-24T00:00:00"/>
    <b v="0"/>
    <m/>
    <m/>
    <b v="0"/>
    <d v="2021-02-01T00:00:00"/>
    <n v="2"/>
    <n v="2021"/>
    <s v="Omitted"/>
    <s v="Omitted"/>
    <b v="0"/>
    <b v="0"/>
    <m/>
    <b v="1"/>
    <b v="0"/>
    <b v="0"/>
    <x v="23"/>
    <b v="0"/>
    <m/>
    <x v="0"/>
    <m/>
    <s v="0055A000009GxI2QAK"/>
    <d v="2021-06-11T19:56:45"/>
    <m/>
    <d v="2021-05-24T13:42:32"/>
    <d v="2021-05-24T00:00:00"/>
    <m/>
    <b v="0"/>
    <m/>
    <m/>
    <s v="Field Sales"/>
    <m/>
    <m/>
    <m/>
    <m/>
    <m/>
    <x v="2686"/>
    <x v="0"/>
    <b v="0"/>
    <m/>
    <m/>
    <m/>
    <s v="0055A000009GxI2QAK"/>
    <s v="01s31000003qafjAAA"/>
    <s v="CWAs;Explosives;All Hazards"/>
    <s v="Drugs"/>
    <s v="0035A00003eO92SQAS"/>
    <m/>
    <s v="MX908"/>
    <m/>
    <m/>
    <s v="0125A000001NaBLQA0"/>
    <b v="0"/>
    <s v="All Hazards"/>
    <b v="0"/>
    <m/>
    <m/>
    <x v="0"/>
    <b v="0"/>
    <d v="2021-06-29T20:34:55"/>
    <m/>
    <m/>
    <b v="0"/>
    <x v="0"/>
    <m/>
    <m/>
    <n v="48750"/>
    <m/>
    <x v="2"/>
    <n v="0"/>
    <n v="0"/>
  </r>
  <r>
    <s v="0016e00002ZizKNAAZ"/>
    <b v="0"/>
    <m/>
    <b v="0"/>
    <m/>
    <m/>
    <m/>
    <x v="488"/>
    <b v="1"/>
    <m/>
    <m/>
    <m/>
    <m/>
    <m/>
    <s v="0055A000009GxI2QAK"/>
    <b v="0"/>
    <d v="2020-04-20T13:26:44"/>
    <d v="2021-05-24T00:00:00"/>
    <b v="0"/>
    <m/>
    <m/>
    <b v="0"/>
    <d v="2021-02-01T00:00:00"/>
    <n v="2"/>
    <n v="2021"/>
    <s v="Omitted"/>
    <s v="Omitted"/>
    <b v="0"/>
    <b v="0"/>
    <m/>
    <b v="1"/>
    <b v="0"/>
    <b v="0"/>
    <x v="23"/>
    <b v="0"/>
    <m/>
    <x v="0"/>
    <m/>
    <s v="0055A000009GxI2QAK"/>
    <d v="2021-06-11T19:52:41"/>
    <m/>
    <d v="2021-05-24T13:43:24"/>
    <d v="2021-05-24T00:00:00"/>
    <m/>
    <b v="0"/>
    <m/>
    <m/>
    <s v="Field Sales"/>
    <m/>
    <m/>
    <m/>
    <m/>
    <m/>
    <x v="2687"/>
    <x v="0"/>
    <b v="0"/>
    <m/>
    <m/>
    <m/>
    <s v="0055A000009GxI2QAK"/>
    <s v="01s31000003qafjAAA"/>
    <s v="Drugs;All Hazards"/>
    <s v="Drugs"/>
    <s v="0035A00003eO92SQAS"/>
    <m/>
    <s v="MX908"/>
    <m/>
    <m/>
    <s v="0125A000001NaBLQA0"/>
    <b v="0"/>
    <s v="All Hazards"/>
    <b v="0"/>
    <m/>
    <m/>
    <x v="0"/>
    <b v="0"/>
    <d v="2021-06-29T20:34:55"/>
    <m/>
    <m/>
    <b v="0"/>
    <x v="0"/>
    <m/>
    <m/>
    <n v="48750"/>
    <m/>
    <x v="2"/>
    <n v="0"/>
    <n v="0"/>
  </r>
  <r>
    <s v="0016e00002ZvZx2AAF"/>
    <b v="0"/>
    <m/>
    <b v="0"/>
    <m/>
    <m/>
    <m/>
    <x v="488"/>
    <b v="1"/>
    <m/>
    <m/>
    <m/>
    <m/>
    <m/>
    <s v="0055A000009GxI2QAK"/>
    <b v="0"/>
    <d v="2020-02-10T11:51:34"/>
    <d v="2021-05-24T00:00:00"/>
    <b v="0"/>
    <m/>
    <m/>
    <b v="0"/>
    <d v="2021-02-01T00:00:00"/>
    <n v="2"/>
    <n v="2021"/>
    <s v="Omitted"/>
    <s v="Omitted"/>
    <b v="0"/>
    <b v="0"/>
    <m/>
    <b v="1"/>
    <b v="0"/>
    <b v="0"/>
    <x v="23"/>
    <b v="0"/>
    <m/>
    <x v="0"/>
    <m/>
    <s v="0055A000009GxI2QAK"/>
    <d v="2021-06-11T20:49:44"/>
    <m/>
    <d v="2021-05-24T13:22:17"/>
    <d v="2021-05-24T00:00:00"/>
    <m/>
    <b v="0"/>
    <m/>
    <m/>
    <s v="Field Sales"/>
    <m/>
    <m/>
    <m/>
    <m/>
    <m/>
    <x v="2688"/>
    <x v="0"/>
    <b v="0"/>
    <m/>
    <m/>
    <m/>
    <s v="0055A000009GxI2QAK"/>
    <s v="01si00000040RFIAA2"/>
    <s v="Explosives;Drugs;All Hazards"/>
    <s v="Drugs"/>
    <s v="0035A00003eO92SQAS"/>
    <m/>
    <s v="MX908"/>
    <m/>
    <m/>
    <s v="0125A000001NaBLQA0"/>
    <b v="0"/>
    <s v="All Hazards"/>
    <b v="0"/>
    <m/>
    <m/>
    <x v="0"/>
    <b v="0"/>
    <d v="2021-06-29T20:34:55"/>
    <m/>
    <m/>
    <b v="0"/>
    <x v="0"/>
    <m/>
    <m/>
    <n v="48750"/>
    <m/>
    <x v="2"/>
    <n v="0"/>
    <n v="0"/>
  </r>
  <r>
    <s v="0016e00002ZvaKjAAJ"/>
    <b v="0"/>
    <m/>
    <b v="0"/>
    <m/>
    <m/>
    <m/>
    <x v="488"/>
    <b v="1"/>
    <m/>
    <m/>
    <m/>
    <m/>
    <m/>
    <s v="0055A000009GxI2QAK"/>
    <b v="0"/>
    <d v="2020-02-10T11:58:00"/>
    <d v="2021-05-24T00:00:00"/>
    <b v="0"/>
    <m/>
    <m/>
    <b v="0"/>
    <d v="2021-02-01T00:00:00"/>
    <n v="2"/>
    <n v="2021"/>
    <s v="Omitted"/>
    <s v="Omitted"/>
    <b v="0"/>
    <b v="0"/>
    <m/>
    <b v="1"/>
    <b v="0"/>
    <b v="0"/>
    <x v="23"/>
    <b v="0"/>
    <m/>
    <x v="0"/>
    <m/>
    <s v="0055A000009GxI2QAK"/>
    <d v="2021-06-11T20:46:52"/>
    <m/>
    <d v="2021-05-24T13:24:19"/>
    <d v="2021-05-24T00:00:00"/>
    <m/>
    <b v="0"/>
    <m/>
    <m/>
    <s v="Field Sales"/>
    <m/>
    <m/>
    <m/>
    <m/>
    <m/>
    <x v="2689"/>
    <x v="0"/>
    <b v="0"/>
    <m/>
    <m/>
    <m/>
    <s v="0055A000009GxI2QAK"/>
    <s v="01si00000040RFIAA2"/>
    <s v="CWAs;Explosives;Drugs;All Hazards"/>
    <s v="Drugs"/>
    <s v="0035A00003eO92SQAS"/>
    <m/>
    <s v="MX908"/>
    <m/>
    <m/>
    <s v="0125A000001NaBLQA0"/>
    <b v="0"/>
    <s v="All Hazards"/>
    <b v="0"/>
    <m/>
    <m/>
    <x v="0"/>
    <b v="0"/>
    <d v="2021-06-29T20:34:55"/>
    <m/>
    <m/>
    <b v="0"/>
    <x v="0"/>
    <m/>
    <m/>
    <n v="48750"/>
    <m/>
    <x v="2"/>
    <n v="0"/>
    <n v="0"/>
  </r>
  <r>
    <s v="0016e00002Zva5PAAR"/>
    <b v="0"/>
    <m/>
    <b v="0"/>
    <m/>
    <m/>
    <m/>
    <x v="488"/>
    <b v="1"/>
    <m/>
    <m/>
    <m/>
    <m/>
    <m/>
    <s v="0055A000009GxI2QAK"/>
    <b v="0"/>
    <d v="2020-02-10T12:25:40"/>
    <d v="2021-05-24T00:00:00"/>
    <b v="0"/>
    <m/>
    <m/>
    <b v="0"/>
    <d v="2021-02-01T00:00:00"/>
    <n v="2"/>
    <n v="2021"/>
    <s v="Omitted"/>
    <s v="Omitted"/>
    <b v="0"/>
    <b v="0"/>
    <m/>
    <b v="1"/>
    <b v="0"/>
    <b v="0"/>
    <x v="23"/>
    <b v="0"/>
    <m/>
    <x v="0"/>
    <m/>
    <s v="0055A000009GxI2QAK"/>
    <d v="2021-06-11T20:20:04"/>
    <m/>
    <d v="2021-05-24T13:24:55"/>
    <d v="2021-05-24T00:00:00"/>
    <m/>
    <b v="0"/>
    <m/>
    <m/>
    <s v="Field Sales"/>
    <m/>
    <m/>
    <m/>
    <m/>
    <m/>
    <x v="2690"/>
    <x v="0"/>
    <b v="0"/>
    <m/>
    <m/>
    <m/>
    <s v="0055A000009GxI2QAK"/>
    <s v="01si00000040RFIAA2"/>
    <s v="Explosives;Drugs"/>
    <s v="Drugs"/>
    <s v="0035A00003eO92SQAS"/>
    <m/>
    <s v="MX908"/>
    <m/>
    <m/>
    <s v="0125A000001NaBLQA0"/>
    <b v="0"/>
    <s v="All Hazards"/>
    <b v="0"/>
    <m/>
    <m/>
    <x v="0"/>
    <b v="0"/>
    <d v="2021-06-29T20:34:55"/>
    <m/>
    <m/>
    <b v="0"/>
    <x v="0"/>
    <m/>
    <m/>
    <n v="48750"/>
    <m/>
    <x v="2"/>
    <n v="0"/>
    <n v="0"/>
  </r>
  <r>
    <s v="0016e00002Zva3EAAR"/>
    <b v="0"/>
    <m/>
    <b v="0"/>
    <m/>
    <m/>
    <m/>
    <x v="488"/>
    <b v="1"/>
    <m/>
    <m/>
    <m/>
    <m/>
    <m/>
    <s v="0055A000009GxI2QAK"/>
    <b v="0"/>
    <d v="2020-02-10T12:22:57"/>
    <d v="2021-05-24T00:00:00"/>
    <b v="0"/>
    <m/>
    <m/>
    <b v="0"/>
    <d v="2021-02-01T00:00:00"/>
    <n v="2"/>
    <n v="2021"/>
    <s v="Omitted"/>
    <s v="Omitted"/>
    <b v="0"/>
    <b v="0"/>
    <m/>
    <b v="1"/>
    <b v="0"/>
    <b v="0"/>
    <x v="23"/>
    <b v="0"/>
    <m/>
    <x v="0"/>
    <m/>
    <s v="0055A000009GxI2QAK"/>
    <d v="2021-06-11T20:18:03"/>
    <m/>
    <d v="2021-05-24T13:27:44"/>
    <d v="2021-05-24T00:00:00"/>
    <m/>
    <b v="0"/>
    <m/>
    <m/>
    <s v="Field Sales"/>
    <m/>
    <m/>
    <m/>
    <m/>
    <m/>
    <x v="2691"/>
    <x v="0"/>
    <b v="0"/>
    <m/>
    <m/>
    <m/>
    <s v="0055A000009GxI2QAK"/>
    <s v="01si00000040RFIAA2"/>
    <s v="Explosives;Drugs"/>
    <s v="Drugs"/>
    <s v="0035A00003eO92SQAS"/>
    <m/>
    <s v="MX908"/>
    <m/>
    <m/>
    <s v="0125A000001NaBLQA0"/>
    <b v="0"/>
    <s v="All Hazards"/>
    <b v="0"/>
    <m/>
    <m/>
    <x v="0"/>
    <b v="0"/>
    <d v="2021-06-29T20:34:55"/>
    <m/>
    <m/>
    <b v="0"/>
    <x v="0"/>
    <m/>
    <m/>
    <n v="48750"/>
    <m/>
    <x v="2"/>
    <n v="0"/>
    <n v="0"/>
  </r>
  <r>
    <s v="0016e00002ZvaJMAAZ"/>
    <b v="0"/>
    <m/>
    <b v="0"/>
    <m/>
    <m/>
    <m/>
    <x v="488"/>
    <b v="1"/>
    <m/>
    <m/>
    <m/>
    <m/>
    <m/>
    <s v="0055A000009GxI2QAK"/>
    <b v="0"/>
    <d v="2020-02-10T12:33:56"/>
    <d v="2021-05-24T00:00:00"/>
    <b v="0"/>
    <m/>
    <m/>
    <b v="0"/>
    <d v="2021-02-01T00:00:00"/>
    <n v="2"/>
    <n v="2021"/>
    <s v="Omitted"/>
    <s v="Omitted"/>
    <b v="0"/>
    <b v="0"/>
    <m/>
    <b v="1"/>
    <b v="0"/>
    <b v="0"/>
    <x v="23"/>
    <b v="0"/>
    <m/>
    <x v="0"/>
    <m/>
    <s v="0055A000009GxI2QAK"/>
    <d v="2021-06-11T20:44:10"/>
    <m/>
    <d v="2021-05-24T13:29:20"/>
    <d v="2021-05-24T00:00:00"/>
    <m/>
    <b v="0"/>
    <m/>
    <m/>
    <s v="Field Sales"/>
    <m/>
    <m/>
    <m/>
    <m/>
    <m/>
    <x v="2692"/>
    <x v="0"/>
    <b v="0"/>
    <m/>
    <m/>
    <m/>
    <s v="0055A000009GxI2QAK"/>
    <s v="01si00000040RFIAA2"/>
    <s v="Drugs"/>
    <s v="Drugs"/>
    <s v="0035A00003eO92SQAS"/>
    <m/>
    <s v="MX908"/>
    <m/>
    <m/>
    <s v="0125A000001NaBLQA0"/>
    <b v="0"/>
    <s v="All Hazards"/>
    <b v="0"/>
    <m/>
    <m/>
    <x v="0"/>
    <b v="0"/>
    <d v="2021-06-29T20:34:55"/>
    <m/>
    <m/>
    <b v="0"/>
    <x v="0"/>
    <m/>
    <m/>
    <n v="48750"/>
    <m/>
    <x v="2"/>
    <n v="0"/>
    <n v="0"/>
  </r>
  <r>
    <s v="0016e00002ZvaGcAAJ"/>
    <b v="0"/>
    <m/>
    <b v="0"/>
    <m/>
    <m/>
    <m/>
    <x v="488"/>
    <b v="1"/>
    <m/>
    <m/>
    <m/>
    <m/>
    <m/>
    <s v="0055A000009GxI2QAK"/>
    <b v="0"/>
    <d v="2020-02-10T12:48:50"/>
    <d v="2021-05-24T00:00:00"/>
    <b v="0"/>
    <m/>
    <m/>
    <b v="0"/>
    <d v="2021-02-01T00:00:00"/>
    <n v="2"/>
    <n v="2021"/>
    <s v="Omitted"/>
    <s v="Omitted"/>
    <b v="0"/>
    <b v="0"/>
    <m/>
    <b v="1"/>
    <b v="0"/>
    <b v="0"/>
    <x v="23"/>
    <b v="0"/>
    <m/>
    <x v="0"/>
    <m/>
    <s v="0055A000009GxI2QAK"/>
    <d v="2021-06-11T20:39:52"/>
    <m/>
    <d v="2021-05-24T13:31:50"/>
    <d v="2021-05-24T00:00:00"/>
    <m/>
    <b v="0"/>
    <m/>
    <m/>
    <s v="Field Sales"/>
    <m/>
    <m/>
    <m/>
    <m/>
    <m/>
    <x v="2693"/>
    <x v="0"/>
    <b v="0"/>
    <m/>
    <m/>
    <m/>
    <s v="0055A000009GxI2QAK"/>
    <s v="01si00000040RFIAA2"/>
    <s v="Explosives;Drugs;All Hazards"/>
    <s v="Drugs"/>
    <s v="0035A00003eO92SQAS"/>
    <m/>
    <s v="MX908"/>
    <m/>
    <m/>
    <s v="0125A000001NaBLQA0"/>
    <b v="0"/>
    <s v="All Hazards"/>
    <b v="0"/>
    <m/>
    <m/>
    <x v="0"/>
    <b v="0"/>
    <d v="2021-06-29T20:34:55"/>
    <m/>
    <m/>
    <b v="0"/>
    <x v="0"/>
    <m/>
    <m/>
    <n v="48750"/>
    <m/>
    <x v="2"/>
    <n v="0"/>
    <n v="0"/>
  </r>
  <r>
    <s v="0016e00002ZvZx1AAF"/>
    <b v="0"/>
    <m/>
    <b v="0"/>
    <m/>
    <m/>
    <m/>
    <x v="488"/>
    <b v="1"/>
    <m/>
    <m/>
    <m/>
    <m/>
    <m/>
    <s v="0055A000009GxI2QAK"/>
    <b v="0"/>
    <d v="2020-02-10T12:46:20"/>
    <d v="2021-05-24T00:00:00"/>
    <b v="0"/>
    <m/>
    <m/>
    <b v="0"/>
    <d v="2021-02-01T00:00:00"/>
    <n v="2"/>
    <n v="2021"/>
    <s v="Omitted"/>
    <s v="Omitted"/>
    <b v="0"/>
    <b v="0"/>
    <m/>
    <b v="1"/>
    <b v="0"/>
    <b v="0"/>
    <x v="23"/>
    <b v="0"/>
    <m/>
    <x v="0"/>
    <m/>
    <s v="0055A000009GxI2QAK"/>
    <d v="2021-06-11T20:08:29"/>
    <m/>
    <d v="2021-05-24T13:32:20"/>
    <d v="2021-05-24T00:00:00"/>
    <m/>
    <b v="0"/>
    <m/>
    <m/>
    <s v="Field Sales"/>
    <m/>
    <m/>
    <m/>
    <m/>
    <m/>
    <x v="2694"/>
    <x v="0"/>
    <b v="0"/>
    <m/>
    <m/>
    <m/>
    <s v="0055A000009GxI2QAK"/>
    <s v="01si00000040RFIAA2"/>
    <s v="CWAs;Explosives;Drugs;All Hazards"/>
    <s v="Drugs"/>
    <s v="0035A00003eO92SQAS"/>
    <m/>
    <s v="MX908"/>
    <m/>
    <m/>
    <s v="0125A000001NaBLQA0"/>
    <b v="0"/>
    <s v="All Hazards"/>
    <b v="0"/>
    <m/>
    <m/>
    <x v="0"/>
    <b v="0"/>
    <d v="2021-06-29T20:34:55"/>
    <m/>
    <m/>
    <b v="0"/>
    <x v="0"/>
    <m/>
    <m/>
    <n v="48750"/>
    <m/>
    <x v="2"/>
    <n v="0"/>
    <n v="0"/>
  </r>
  <r>
    <s v="0016e00002Zva3FAAR"/>
    <b v="0"/>
    <m/>
    <b v="0"/>
    <m/>
    <m/>
    <m/>
    <x v="488"/>
    <b v="1"/>
    <m/>
    <m/>
    <m/>
    <m/>
    <m/>
    <s v="0055A000009GxI2QAK"/>
    <b v="0"/>
    <d v="2020-02-10T13:05:14"/>
    <d v="2021-05-24T00:00:00"/>
    <b v="0"/>
    <m/>
    <m/>
    <b v="0"/>
    <d v="2021-02-01T00:00:00"/>
    <n v="2"/>
    <n v="2021"/>
    <s v="Omitted"/>
    <s v="Omitted"/>
    <b v="0"/>
    <b v="0"/>
    <m/>
    <b v="1"/>
    <b v="0"/>
    <b v="0"/>
    <x v="23"/>
    <b v="0"/>
    <m/>
    <x v="0"/>
    <m/>
    <s v="0055A000009GxI2QAK"/>
    <d v="2021-06-11T20:38:30"/>
    <m/>
    <d v="2021-05-24T13:33:20"/>
    <d v="2021-05-24T00:00:00"/>
    <m/>
    <b v="0"/>
    <m/>
    <m/>
    <s v="Field Sales"/>
    <m/>
    <m/>
    <m/>
    <m/>
    <m/>
    <x v="2695"/>
    <x v="0"/>
    <b v="0"/>
    <m/>
    <m/>
    <m/>
    <s v="0055A000009GxI2QAK"/>
    <s v="01si00000040RFIAA2"/>
    <s v="Drugs"/>
    <s v="Drugs"/>
    <s v="0035A00003eO92SQAS"/>
    <m/>
    <s v="MX908"/>
    <m/>
    <m/>
    <s v="0125A000001NaBLQA0"/>
    <b v="0"/>
    <s v="All Hazards"/>
    <b v="0"/>
    <m/>
    <m/>
    <x v="0"/>
    <b v="0"/>
    <d v="2021-06-29T20:34:55"/>
    <m/>
    <m/>
    <b v="0"/>
    <x v="0"/>
    <m/>
    <m/>
    <n v="48750"/>
    <m/>
    <x v="2"/>
    <n v="0"/>
    <n v="0"/>
  </r>
  <r>
    <s v="0016e00002Zva5QAAR"/>
    <b v="0"/>
    <m/>
    <b v="0"/>
    <m/>
    <m/>
    <m/>
    <x v="488"/>
    <b v="1"/>
    <m/>
    <m/>
    <m/>
    <m/>
    <m/>
    <s v="0055A000009GxI2QAK"/>
    <b v="0"/>
    <d v="2020-02-10T13:07:05"/>
    <d v="2021-05-24T00:00:00"/>
    <b v="0"/>
    <m/>
    <m/>
    <b v="0"/>
    <d v="2021-02-01T00:00:00"/>
    <n v="2"/>
    <n v="2021"/>
    <s v="Omitted"/>
    <s v="Omitted"/>
    <b v="0"/>
    <b v="0"/>
    <m/>
    <b v="1"/>
    <b v="0"/>
    <b v="0"/>
    <x v="23"/>
    <b v="0"/>
    <m/>
    <x v="0"/>
    <m/>
    <s v="0055A000009GxI2QAK"/>
    <d v="2021-06-22T20:19:50"/>
    <m/>
    <d v="2021-05-24T13:33:48"/>
    <d v="2021-05-24T00:00:00"/>
    <m/>
    <b v="0"/>
    <m/>
    <m/>
    <s v="Field Sales"/>
    <m/>
    <m/>
    <m/>
    <m/>
    <m/>
    <x v="2696"/>
    <x v="0"/>
    <b v="0"/>
    <m/>
    <m/>
    <m/>
    <s v="0055A000009GxI2QAK"/>
    <s v="01si00000040RFIAA2"/>
    <s v="CWAs;Explosives;All Hazards"/>
    <s v="Drugs"/>
    <s v="0035A00003eO92SQAS"/>
    <m/>
    <s v="MX908"/>
    <m/>
    <m/>
    <s v="0125A000001NaBLQA0"/>
    <b v="0"/>
    <s v="All Hazards"/>
    <b v="0"/>
    <m/>
    <m/>
    <x v="0"/>
    <b v="0"/>
    <d v="2021-06-29T20:34:55"/>
    <m/>
    <m/>
    <b v="0"/>
    <x v="0"/>
    <m/>
    <m/>
    <n v="48750"/>
    <m/>
    <x v="2"/>
    <n v="0"/>
    <n v="0"/>
  </r>
  <r>
    <s v="0016e00002ZizArAAJ"/>
    <b v="0"/>
    <m/>
    <b v="0"/>
    <m/>
    <m/>
    <m/>
    <x v="494"/>
    <b v="1"/>
    <m/>
    <m/>
    <m/>
    <m/>
    <m/>
    <s v="00531000007MUoEAAW"/>
    <b v="0"/>
    <d v="2020-02-24T18:46:36"/>
    <d v="2021-06-02T00:00:00"/>
    <b v="0"/>
    <m/>
    <m/>
    <b v="0"/>
    <d v="2021-02-01T00:00:00"/>
    <n v="2"/>
    <n v="2021"/>
    <s v="Omitted"/>
    <s v="Omitted"/>
    <b v="0"/>
    <b v="0"/>
    <m/>
    <b v="1"/>
    <b v="0"/>
    <b v="0"/>
    <x v="23"/>
    <b v="0"/>
    <m/>
    <x v="0"/>
    <d v="2020-02-25T00:00:00"/>
    <s v="0055A000009GxI2QAK"/>
    <d v="2021-06-22T19:44:59"/>
    <m/>
    <d v="2021-06-02T13:44:04"/>
    <d v="2021-06-02T00:00:00"/>
    <m/>
    <b v="0"/>
    <m/>
    <m/>
    <s v="Field Sales"/>
    <m/>
    <m/>
    <m/>
    <m/>
    <m/>
    <x v="2697"/>
    <x v="0"/>
    <b v="0"/>
    <m/>
    <m/>
    <m/>
    <s v="0055A000009GxI2QAK"/>
    <s v="01si00000040RFIAA2"/>
    <s v="Drugs"/>
    <s v="Drugs"/>
    <s v="0035A00003eNTCfQAO"/>
    <m/>
    <s v="MX908"/>
    <m/>
    <m/>
    <s v="0125A000001NaBLQA0"/>
    <b v="0"/>
    <s v="All Hazards"/>
    <b v="0"/>
    <m/>
    <m/>
    <x v="0"/>
    <b v="0"/>
    <d v="2021-06-29T20:34:55"/>
    <m/>
    <m/>
    <b v="0"/>
    <x v="0"/>
    <m/>
    <m/>
    <n v="7500"/>
    <m/>
    <x v="2"/>
    <n v="0"/>
    <n v="0"/>
  </r>
  <r>
    <s v="0016e00002ZvaJcAAJ"/>
    <b v="0"/>
    <m/>
    <b v="0"/>
    <m/>
    <m/>
    <m/>
    <x v="488"/>
    <b v="1"/>
    <m/>
    <m/>
    <m/>
    <m/>
    <m/>
    <s v="0055A000009GxI2QAK"/>
    <b v="0"/>
    <d v="2020-02-10T12:12:22"/>
    <d v="2021-05-24T00:00:00"/>
    <b v="0"/>
    <m/>
    <m/>
    <b v="0"/>
    <d v="2021-02-01T00:00:00"/>
    <n v="2"/>
    <n v="2021"/>
    <s v="Omitted"/>
    <s v="Omitted"/>
    <b v="0"/>
    <b v="0"/>
    <m/>
    <b v="1"/>
    <b v="0"/>
    <b v="0"/>
    <x v="23"/>
    <b v="0"/>
    <m/>
    <x v="0"/>
    <m/>
    <s v="0055A000009GxI2QAK"/>
    <d v="2021-06-11T20:45:28"/>
    <m/>
    <d v="2021-05-24T13:25:23"/>
    <d v="2021-05-24T00:00:00"/>
    <m/>
    <b v="0"/>
    <m/>
    <m/>
    <s v="Field Sales"/>
    <m/>
    <m/>
    <m/>
    <m/>
    <m/>
    <x v="2698"/>
    <x v="0"/>
    <b v="0"/>
    <m/>
    <m/>
    <m/>
    <s v="0055A000009GxI2QAK"/>
    <s v="01si00000040RFIAA2"/>
    <s v="Explosives;All Hazards"/>
    <s v="Explosives"/>
    <s v="0035A00003eO92SQAS"/>
    <m/>
    <s v="MX908"/>
    <m/>
    <m/>
    <s v="0125A000001NaBLQA0"/>
    <b v="0"/>
    <s v="All Hazards"/>
    <b v="0"/>
    <m/>
    <m/>
    <x v="0"/>
    <b v="0"/>
    <d v="2021-06-29T20:34:55"/>
    <m/>
    <m/>
    <b v="0"/>
    <x v="0"/>
    <m/>
    <m/>
    <n v="48750"/>
    <m/>
    <x v="2"/>
    <n v="0"/>
    <n v="0"/>
  </r>
  <r>
    <s v="0016e00002Zva0jAAB"/>
    <b v="0"/>
    <m/>
    <b v="0"/>
    <m/>
    <m/>
    <m/>
    <x v="488"/>
    <b v="1"/>
    <m/>
    <m/>
    <m/>
    <m/>
    <m/>
    <s v="0055A000009GxI2QAK"/>
    <b v="0"/>
    <d v="2020-02-10T12:40:00"/>
    <d v="2021-05-24T00:00:00"/>
    <b v="0"/>
    <m/>
    <m/>
    <b v="0"/>
    <d v="2021-02-01T00:00:00"/>
    <n v="2"/>
    <n v="2021"/>
    <s v="Omitted"/>
    <s v="Omitted"/>
    <b v="0"/>
    <b v="0"/>
    <m/>
    <b v="1"/>
    <b v="0"/>
    <b v="0"/>
    <x v="23"/>
    <b v="0"/>
    <m/>
    <x v="0"/>
    <m/>
    <s v="0055A000009GxI2QAK"/>
    <d v="2021-06-11T20:15:27"/>
    <m/>
    <d v="2021-05-24T13:30:15"/>
    <d v="2021-05-24T00:00:00"/>
    <m/>
    <b v="0"/>
    <m/>
    <m/>
    <s v="Field Sales"/>
    <m/>
    <m/>
    <m/>
    <m/>
    <m/>
    <x v="2699"/>
    <x v="0"/>
    <b v="0"/>
    <m/>
    <m/>
    <m/>
    <s v="0055A000009GxI2QAK"/>
    <s v="01si00000040RFIAA2"/>
    <s v="CWAs;Explosives;All Hazards"/>
    <s v="Explosives"/>
    <s v="0035A00003eO92SQAS"/>
    <m/>
    <s v="MX908"/>
    <m/>
    <m/>
    <s v="0125A000001NaBLQA0"/>
    <b v="0"/>
    <s v="All Hazards"/>
    <b v="0"/>
    <m/>
    <m/>
    <x v="0"/>
    <b v="0"/>
    <d v="2021-06-29T20:34:55"/>
    <m/>
    <m/>
    <b v="0"/>
    <x v="0"/>
    <m/>
    <m/>
    <n v="48750"/>
    <m/>
    <x v="2"/>
    <n v="0"/>
    <n v="0"/>
  </r>
  <r>
    <s v="0013100001fpyoxAAA"/>
    <b v="0"/>
    <m/>
    <b v="0"/>
    <m/>
    <m/>
    <m/>
    <x v="484"/>
    <b v="1"/>
    <m/>
    <m/>
    <s v="0035A00003hjaAfQAI"/>
    <m/>
    <m/>
    <s v="0055A00000BnRGTQA3"/>
    <b v="0"/>
    <d v="2021-01-21T12:57:08"/>
    <d v="2021-05-17T00:00:00"/>
    <b v="0"/>
    <m/>
    <m/>
    <b v="0"/>
    <d v="2021-02-01T00:00:00"/>
    <n v="2"/>
    <n v="2021"/>
    <s v="Omitted"/>
    <s v="Omitted"/>
    <b v="0"/>
    <b v="0"/>
    <m/>
    <b v="1"/>
    <b v="0"/>
    <b v="0"/>
    <x v="22"/>
    <b v="0"/>
    <m/>
    <x v="0"/>
    <m/>
    <s v="00531000007Es7rAAC"/>
    <d v="2021-05-17T13:22:34"/>
    <m/>
    <d v="2021-05-17T13:22:33"/>
    <d v="2021-05-17T00:00:00"/>
    <m/>
    <b v="0"/>
    <m/>
    <m/>
    <s v="Field Sales"/>
    <m/>
    <m/>
    <m/>
    <m/>
    <m/>
    <x v="2700"/>
    <x v="0"/>
    <b v="0"/>
    <m/>
    <m/>
    <m/>
    <s v="0055A00000BnRGTQA3"/>
    <s v="01s31000003qafjAAA"/>
    <m/>
    <s v="All Hazards"/>
    <m/>
    <m/>
    <s v="MX908"/>
    <m/>
    <m/>
    <s v="0125A000001NaBLQA0"/>
    <b v="0"/>
    <s v="CWAs"/>
    <b v="0"/>
    <m/>
    <m/>
    <x v="0"/>
    <b v="0"/>
    <d v="2021-06-29T20:34:55"/>
    <m/>
    <m/>
    <b v="0"/>
    <x v="0"/>
    <m/>
    <m/>
    <n v="58500"/>
    <m/>
    <x v="2"/>
    <n v="0"/>
    <n v="0"/>
  </r>
  <r>
    <s v="001i000000JcTRDAA3"/>
    <b v="0"/>
    <m/>
    <b v="0"/>
    <s v="7015A000001eQQtQAM"/>
    <m/>
    <m/>
    <x v="495"/>
    <b v="1"/>
    <m/>
    <m/>
    <s v="003i000000Dq2YeAAJ"/>
    <m/>
    <m/>
    <s v="005i0000000fNkyAAE"/>
    <b v="0"/>
    <d v="2021-04-07T18:36:50"/>
    <m/>
    <b v="0"/>
    <m/>
    <m/>
    <b v="0"/>
    <d v="2021-02-01T00:00:00"/>
    <n v="2"/>
    <n v="2021"/>
    <s v="Omitted"/>
    <s v="Omitted"/>
    <b v="0"/>
    <b v="0"/>
    <m/>
    <b v="1"/>
    <b v="0"/>
    <b v="0"/>
    <x v="22"/>
    <b v="0"/>
    <m/>
    <x v="0"/>
    <m/>
    <s v="005i0000000fNkyAAE"/>
    <d v="2021-05-03T16:44:52"/>
    <m/>
    <d v="2021-05-03T16:44:51"/>
    <m/>
    <m/>
    <b v="0"/>
    <m/>
    <m/>
    <s v="Inside Sales"/>
    <m/>
    <m/>
    <m/>
    <m/>
    <m/>
    <x v="2701"/>
    <x v="0"/>
    <b v="0"/>
    <m/>
    <m/>
    <m/>
    <s v="005i0000000fNkyAAE"/>
    <s v="01s31000003qafjAAA"/>
    <m/>
    <s v="CWAs"/>
    <m/>
    <m/>
    <s v="MX908"/>
    <m/>
    <m/>
    <s v="0125A000001NaBLQA0"/>
    <b v="0"/>
    <s v="Drugs"/>
    <b v="0"/>
    <m/>
    <m/>
    <x v="0"/>
    <b v="0"/>
    <d v="2021-06-29T20:34:55"/>
    <m/>
    <m/>
    <b v="0"/>
    <x v="0"/>
    <m/>
    <m/>
    <n v="69760"/>
    <m/>
    <x v="2"/>
    <n v="0"/>
    <n v="0"/>
  </r>
  <r>
    <s v="0016e00002ZizAqAAJ"/>
    <b v="0"/>
    <m/>
    <b v="0"/>
    <m/>
    <m/>
    <m/>
    <x v="494"/>
    <b v="1"/>
    <m/>
    <m/>
    <s v="0035A00003cbQd0QAE"/>
    <m/>
    <m/>
    <s v="00531000007MUoEAAW"/>
    <b v="0"/>
    <d v="2020-02-06T20:46:27"/>
    <d v="2021-06-02T00:00:00"/>
    <b v="0"/>
    <m/>
    <m/>
    <b v="0"/>
    <d v="2021-02-01T00:00:00"/>
    <n v="2"/>
    <n v="2021"/>
    <s v="Omitted"/>
    <s v="Omitted"/>
    <b v="0"/>
    <b v="0"/>
    <m/>
    <b v="1"/>
    <b v="0"/>
    <b v="0"/>
    <x v="23"/>
    <b v="0"/>
    <m/>
    <x v="0"/>
    <d v="2020-02-11T00:00:00"/>
    <s v="0055A000009GxI2QAK"/>
    <d v="2021-06-11T19:41:32"/>
    <m/>
    <d v="2021-06-02T13:44:53"/>
    <d v="2021-06-02T00:00:00"/>
    <m/>
    <b v="0"/>
    <m/>
    <m/>
    <s v="Field Sales"/>
    <m/>
    <m/>
    <m/>
    <m/>
    <m/>
    <x v="2702"/>
    <x v="0"/>
    <b v="0"/>
    <m/>
    <m/>
    <m/>
    <s v="0055A000009GxI2QAK"/>
    <s v="01si00000040RFIAA2"/>
    <s v="Explosives;Drugs"/>
    <s v="Explosives"/>
    <s v="0035A00003eO9kiQAC"/>
    <m/>
    <s v="MX908"/>
    <m/>
    <s v="0Q05A000001e8iWSAQ"/>
    <s v="0125A000001NaBLQA0"/>
    <b v="0"/>
    <s v="Drugs"/>
    <b v="0"/>
    <m/>
    <m/>
    <x v="0"/>
    <b v="0"/>
    <d v="2021-06-29T20:34:55"/>
    <m/>
    <m/>
    <b v="0"/>
    <x v="0"/>
    <m/>
    <m/>
    <n v="62594.98"/>
    <m/>
    <x v="2"/>
    <n v="0"/>
    <n v="0"/>
  </r>
  <r>
    <s v="0016e00002ZvaNOAAZ"/>
    <b v="0"/>
    <m/>
    <b v="0"/>
    <m/>
    <m/>
    <m/>
    <x v="488"/>
    <b v="1"/>
    <m/>
    <m/>
    <m/>
    <m/>
    <m/>
    <s v="0055A000009GxI2QAK"/>
    <b v="0"/>
    <d v="2020-02-10T11:39:08"/>
    <d v="2021-05-24T00:00:00"/>
    <b v="0"/>
    <m/>
    <m/>
    <b v="0"/>
    <d v="2021-02-01T00:00:00"/>
    <n v="2"/>
    <n v="2021"/>
    <s v="Omitted"/>
    <s v="Omitted"/>
    <b v="0"/>
    <b v="0"/>
    <m/>
    <b v="1"/>
    <b v="0"/>
    <b v="0"/>
    <x v="23"/>
    <b v="0"/>
    <m/>
    <x v="0"/>
    <m/>
    <s v="0055A000009GxI2QAK"/>
    <d v="2021-06-22T19:26:33"/>
    <m/>
    <d v="2021-05-24T13:21:37"/>
    <d v="2021-05-24T00:00:00"/>
    <m/>
    <b v="0"/>
    <m/>
    <m/>
    <s v="Field Sales"/>
    <m/>
    <m/>
    <m/>
    <m/>
    <m/>
    <x v="2703"/>
    <x v="0"/>
    <b v="0"/>
    <m/>
    <m/>
    <m/>
    <s v="0055A000009GxI2QAK"/>
    <s v="01si00000040RFIAA2"/>
    <s v="Explosives"/>
    <s v="Explosives"/>
    <s v="0035A00003eO92SQAS"/>
    <m/>
    <s v="MX908"/>
    <m/>
    <m/>
    <s v="0125A000001NaBLQA0"/>
    <b v="0"/>
    <s v="Drugs"/>
    <b v="0"/>
    <m/>
    <m/>
    <x v="0"/>
    <b v="0"/>
    <d v="2021-06-29T20:34:55"/>
    <m/>
    <m/>
    <b v="0"/>
    <x v="0"/>
    <m/>
    <m/>
    <n v="48750"/>
    <m/>
    <x v="2"/>
    <n v="0"/>
    <n v="0"/>
  </r>
  <r>
    <s v="0016e00002Zva6BAAR"/>
    <b v="0"/>
    <m/>
    <b v="0"/>
    <m/>
    <m/>
    <m/>
    <x v="488"/>
    <b v="1"/>
    <m/>
    <m/>
    <m/>
    <m/>
    <m/>
    <s v="0055A000009GxI2QAK"/>
    <b v="0"/>
    <d v="2020-02-10T13:15:01"/>
    <d v="2021-05-24T00:00:00"/>
    <b v="0"/>
    <m/>
    <m/>
    <b v="0"/>
    <d v="2021-02-01T00:00:00"/>
    <n v="2"/>
    <n v="2021"/>
    <s v="Omitted"/>
    <s v="Omitted"/>
    <b v="0"/>
    <b v="0"/>
    <m/>
    <b v="1"/>
    <b v="0"/>
    <b v="0"/>
    <x v="23"/>
    <b v="0"/>
    <m/>
    <x v="0"/>
    <m/>
    <s v="0055A000009GxI2QAK"/>
    <d v="2021-06-11T20:35:51"/>
    <m/>
    <d v="2021-05-24T13:34:27"/>
    <d v="2021-05-24T00:00:00"/>
    <m/>
    <b v="0"/>
    <m/>
    <m/>
    <s v="Field Sales"/>
    <m/>
    <m/>
    <m/>
    <m/>
    <m/>
    <x v="2704"/>
    <x v="0"/>
    <b v="0"/>
    <m/>
    <m/>
    <m/>
    <s v="0055A000009GxI2QAK"/>
    <s v="01si00000040RFIAA2"/>
    <s v="CWAs;Explosives;Drugs;All Hazards"/>
    <s v="Explosives"/>
    <s v="0035A00003eO92SQAS"/>
    <m/>
    <s v="MX908"/>
    <m/>
    <m/>
    <s v="0125A000001NaBLQA0"/>
    <b v="0"/>
    <s v="Drugs"/>
    <b v="0"/>
    <m/>
    <m/>
    <x v="0"/>
    <b v="0"/>
    <d v="2021-06-29T20:34:55"/>
    <m/>
    <m/>
    <b v="0"/>
    <x v="0"/>
    <m/>
    <m/>
    <n v="48750"/>
    <m/>
    <x v="2"/>
    <n v="0"/>
    <n v="0"/>
  </r>
  <r>
    <s v="0016e00002ZvkJtAAJ"/>
    <b v="0"/>
    <m/>
    <b v="0"/>
    <m/>
    <m/>
    <m/>
    <x v="412"/>
    <b v="1"/>
    <m/>
    <m/>
    <m/>
    <m/>
    <m/>
    <s v="0055A000009GxI2QAK"/>
    <b v="0"/>
    <d v="2020-04-15T21:11:30"/>
    <m/>
    <b v="0"/>
    <m/>
    <m/>
    <b v="0"/>
    <d v="2021-02-01T00:00:00"/>
    <n v="2"/>
    <n v="2021"/>
    <s v="Omitted"/>
    <s v="Omitted"/>
    <b v="0"/>
    <b v="0"/>
    <m/>
    <b v="1"/>
    <b v="0"/>
    <b v="0"/>
    <x v="23"/>
    <b v="0"/>
    <m/>
    <x v="0"/>
    <m/>
    <s v="0055A000009GxI2QAK"/>
    <d v="2021-06-14T15:52:35"/>
    <m/>
    <d v="2021-05-10T10:22:51"/>
    <m/>
    <m/>
    <b v="0"/>
    <m/>
    <m/>
    <s v="Field Sales"/>
    <m/>
    <m/>
    <m/>
    <m/>
    <m/>
    <x v="2705"/>
    <x v="0"/>
    <b v="0"/>
    <m/>
    <m/>
    <m/>
    <s v="0055A000009GxI2QAK"/>
    <s v="01s31000003qafjAAA"/>
    <s v="CWAs;Explosives;Drugs;All Hazards"/>
    <s v="All Hazards"/>
    <s v="0035A00003eO3yLQAS"/>
    <m/>
    <s v="MX908"/>
    <m/>
    <m/>
    <s v="0125A000001NaBLQA0"/>
    <b v="0"/>
    <s v="Explosives"/>
    <b v="0"/>
    <m/>
    <m/>
    <x v="0"/>
    <b v="0"/>
    <d v="2021-06-29T20:34:55"/>
    <m/>
    <m/>
    <b v="0"/>
    <x v="0"/>
    <m/>
    <m/>
    <n v="266500"/>
    <m/>
    <x v="2"/>
    <n v="0"/>
    <n v="0"/>
  </r>
  <r>
    <s v="0016e00002ZizBKAAZ"/>
    <b v="0"/>
    <m/>
    <b v="0"/>
    <m/>
    <m/>
    <m/>
    <x v="176"/>
    <b v="1"/>
    <s v="Duplicate opportunity"/>
    <m/>
    <m/>
    <m/>
    <m/>
    <s v="0055A000009GxI2QAK"/>
    <b v="0"/>
    <d v="2020-04-21T12:47:58"/>
    <m/>
    <b v="0"/>
    <m/>
    <m/>
    <b v="0"/>
    <d v="2021-02-01T00:00:00"/>
    <n v="2"/>
    <n v="2021"/>
    <s v="Omitted"/>
    <s v="Omitted"/>
    <b v="0"/>
    <b v="0"/>
    <m/>
    <b v="1"/>
    <b v="0"/>
    <b v="0"/>
    <x v="23"/>
    <b v="0"/>
    <m/>
    <x v="0"/>
    <m/>
    <s v="0055A000009GxI2QAK"/>
    <d v="2021-06-22T19:28:25"/>
    <m/>
    <d v="2020-12-28T21:45:21"/>
    <m/>
    <m/>
    <b v="0"/>
    <m/>
    <m/>
    <s v="Field Sales"/>
    <m/>
    <m/>
    <m/>
    <m/>
    <m/>
    <x v="2706"/>
    <x v="0"/>
    <b v="0"/>
    <m/>
    <m/>
    <m/>
    <s v="0055A000009GxI2QAK"/>
    <s v="01s31000003qafjAAA"/>
    <s v="CWAs;Explosives;All Hazards"/>
    <s v="CWAs"/>
    <s v="0035A00003W0IxSQAV"/>
    <m/>
    <s v="MX908"/>
    <m/>
    <m/>
    <s v="0125A000001NaBLQA0"/>
    <b v="0"/>
    <s v="Explosives"/>
    <b v="0"/>
    <m/>
    <m/>
    <x v="0"/>
    <b v="0"/>
    <d v="2021-06-29T20:34:55"/>
    <m/>
    <m/>
    <b v="0"/>
    <x v="0"/>
    <m/>
    <m/>
    <n v="146250"/>
    <m/>
    <x v="2"/>
    <n v="0"/>
    <n v="0"/>
  </r>
  <r>
    <s v="0016e00002ZvaDnAAJ"/>
    <b v="0"/>
    <m/>
    <b v="0"/>
    <m/>
    <m/>
    <m/>
    <x v="488"/>
    <b v="1"/>
    <m/>
    <m/>
    <m/>
    <m/>
    <m/>
    <s v="0055A000009GxI2QAK"/>
    <b v="0"/>
    <d v="2020-04-17T17:55:33"/>
    <d v="2021-05-24T00:00:00"/>
    <b v="0"/>
    <m/>
    <m/>
    <b v="0"/>
    <d v="2021-02-01T00:00:00"/>
    <n v="2"/>
    <n v="2021"/>
    <s v="Omitted"/>
    <s v="Omitted"/>
    <b v="0"/>
    <b v="0"/>
    <m/>
    <b v="1"/>
    <b v="0"/>
    <b v="0"/>
    <x v="23"/>
    <b v="0"/>
    <m/>
    <x v="0"/>
    <m/>
    <s v="0055A000009GxI2QAK"/>
    <d v="2021-06-11T20:34:25"/>
    <m/>
    <d v="2021-05-24T13:34:49"/>
    <d v="2021-05-24T00:00:00"/>
    <m/>
    <b v="0"/>
    <m/>
    <m/>
    <s v="Field Sales"/>
    <m/>
    <m/>
    <m/>
    <m/>
    <m/>
    <x v="2707"/>
    <x v="0"/>
    <b v="0"/>
    <m/>
    <m/>
    <m/>
    <s v="0055A000009GxI2QAK"/>
    <s v="01s31000003qafjAAA"/>
    <s v="Explosives;Drugs;All Hazards"/>
    <s v="Drugs"/>
    <s v="0035A00003eO92SQAS"/>
    <m/>
    <s v="MX908"/>
    <m/>
    <m/>
    <s v="0125A000001NaBLQA0"/>
    <b v="0"/>
    <s v="Explosives"/>
    <b v="0"/>
    <m/>
    <m/>
    <x v="0"/>
    <b v="0"/>
    <d v="2021-06-29T20:34:55"/>
    <m/>
    <m/>
    <b v="0"/>
    <x v="0"/>
    <m/>
    <m/>
    <n v="48750"/>
    <m/>
    <x v="2"/>
    <n v="0"/>
    <n v="0"/>
  </r>
  <r>
    <s v="0016e00002ZvZz3AAF"/>
    <b v="0"/>
    <m/>
    <b v="0"/>
    <m/>
    <m/>
    <m/>
    <x v="488"/>
    <b v="1"/>
    <m/>
    <m/>
    <m/>
    <m/>
    <m/>
    <s v="0055A000009GxI2QAK"/>
    <b v="0"/>
    <d v="2020-02-10T11:53:46"/>
    <d v="2021-05-24T00:00:00"/>
    <b v="0"/>
    <m/>
    <m/>
    <b v="0"/>
    <d v="2021-02-01T00:00:00"/>
    <n v="2"/>
    <n v="2021"/>
    <s v="Omitted"/>
    <s v="Omitted"/>
    <b v="0"/>
    <b v="0"/>
    <m/>
    <b v="1"/>
    <b v="0"/>
    <b v="0"/>
    <x v="23"/>
    <b v="0"/>
    <m/>
    <x v="0"/>
    <m/>
    <s v="0055A000009GxI2QAK"/>
    <d v="2021-06-11T20:48:17"/>
    <m/>
    <d v="2021-05-24T13:22:48"/>
    <d v="2021-05-24T00:00:00"/>
    <m/>
    <b v="0"/>
    <m/>
    <m/>
    <s v="Field Sales"/>
    <m/>
    <m/>
    <m/>
    <m/>
    <m/>
    <x v="2708"/>
    <x v="0"/>
    <b v="0"/>
    <m/>
    <m/>
    <m/>
    <s v="0055A000009GxI2QAK"/>
    <s v="01si00000040RFIAA2"/>
    <s v="Explosives;Drugs;All Hazards"/>
    <s v="Drugs"/>
    <s v="0035A00003eO92SQAS"/>
    <m/>
    <s v="MX908"/>
    <m/>
    <m/>
    <s v="0125A000001NaBLQA0"/>
    <b v="0"/>
    <s v="Explosives"/>
    <b v="0"/>
    <m/>
    <m/>
    <x v="0"/>
    <b v="0"/>
    <d v="2021-06-29T20:34:55"/>
    <m/>
    <m/>
    <b v="0"/>
    <x v="0"/>
    <m/>
    <m/>
    <n v="48750"/>
    <m/>
    <x v="2"/>
    <n v="0"/>
    <n v="0"/>
  </r>
  <r>
    <s v="0016e00002ZvZytAAF"/>
    <b v="0"/>
    <m/>
    <b v="0"/>
    <m/>
    <m/>
    <m/>
    <x v="488"/>
    <b v="1"/>
    <m/>
    <m/>
    <m/>
    <m/>
    <m/>
    <s v="0055A000009GxI2QAK"/>
    <b v="0"/>
    <d v="2020-02-10T12:35:42"/>
    <d v="2021-05-24T00:00:00"/>
    <b v="0"/>
    <m/>
    <m/>
    <b v="0"/>
    <d v="2021-02-01T00:00:00"/>
    <n v="2"/>
    <n v="2021"/>
    <s v="Omitted"/>
    <s v="Omitted"/>
    <b v="0"/>
    <b v="0"/>
    <m/>
    <b v="1"/>
    <b v="0"/>
    <b v="0"/>
    <x v="23"/>
    <b v="0"/>
    <m/>
    <x v="0"/>
    <m/>
    <s v="0055A000009GxI2QAK"/>
    <d v="2021-06-11T20:42:48"/>
    <m/>
    <d v="2021-05-24T13:29:49"/>
    <d v="2021-05-24T00:00:00"/>
    <m/>
    <b v="0"/>
    <m/>
    <m/>
    <s v="Field Sales"/>
    <m/>
    <m/>
    <m/>
    <m/>
    <m/>
    <x v="2709"/>
    <x v="0"/>
    <b v="0"/>
    <m/>
    <m/>
    <m/>
    <s v="0055A000009GxI2QAK"/>
    <s v="01si00000040RFIAA2"/>
    <s v="CWAs;Explosives;Drugs;All Hazards"/>
    <s v="Drugs"/>
    <s v="0035A00003eO92SQAS"/>
    <m/>
    <s v="MX908"/>
    <m/>
    <m/>
    <s v="0125A000001NaBLQA0"/>
    <b v="0"/>
    <s v="Explosives"/>
    <b v="0"/>
    <m/>
    <m/>
    <x v="0"/>
    <b v="0"/>
    <d v="2021-06-29T20:34:55"/>
    <m/>
    <m/>
    <b v="0"/>
    <x v="0"/>
    <m/>
    <m/>
    <n v="48750"/>
    <m/>
    <x v="2"/>
    <n v="0"/>
    <n v="0"/>
  </r>
  <r>
    <s v="0016e00002ZvZz2AAF"/>
    <b v="0"/>
    <m/>
    <b v="0"/>
    <m/>
    <m/>
    <m/>
    <x v="488"/>
    <b v="1"/>
    <m/>
    <m/>
    <m/>
    <m/>
    <m/>
    <s v="0055A000009GxI2QAK"/>
    <b v="0"/>
    <d v="2020-02-10T12:44:16"/>
    <d v="2021-05-24T00:00:00"/>
    <b v="0"/>
    <m/>
    <m/>
    <b v="0"/>
    <d v="2021-02-01T00:00:00"/>
    <n v="2"/>
    <n v="2021"/>
    <s v="Omitted"/>
    <s v="Omitted"/>
    <b v="0"/>
    <b v="0"/>
    <m/>
    <b v="1"/>
    <b v="0"/>
    <b v="0"/>
    <x v="23"/>
    <b v="0"/>
    <m/>
    <x v="0"/>
    <m/>
    <s v="0055A000009GxI2QAK"/>
    <d v="2021-06-11T20:12:03"/>
    <m/>
    <d v="2021-05-24T13:31:20"/>
    <d v="2021-05-24T00:00:00"/>
    <m/>
    <b v="0"/>
    <m/>
    <m/>
    <s v="Field Sales"/>
    <m/>
    <m/>
    <m/>
    <m/>
    <m/>
    <x v="2710"/>
    <x v="0"/>
    <b v="0"/>
    <m/>
    <m/>
    <m/>
    <s v="0055A000009GxI2QAK"/>
    <s v="01si00000040RFIAA2"/>
    <s v="Explosives;Drugs;All Hazards"/>
    <s v="Drugs"/>
    <s v="0035A00003eO92SQAS"/>
    <m/>
    <s v="MX908"/>
    <m/>
    <m/>
    <s v="0125A000001NaBLQA0"/>
    <b v="0"/>
    <s v="Explosives"/>
    <b v="0"/>
    <m/>
    <m/>
    <x v="0"/>
    <b v="0"/>
    <d v="2021-06-29T20:34:55"/>
    <m/>
    <m/>
    <b v="0"/>
    <x v="0"/>
    <m/>
    <m/>
    <n v="97500"/>
    <m/>
    <x v="2"/>
    <n v="0"/>
    <n v="0"/>
  </r>
  <r>
    <s v="0015A00002DR6eVQAT"/>
    <b v="0"/>
    <m/>
    <b v="0"/>
    <m/>
    <m/>
    <m/>
    <x v="279"/>
    <b v="1"/>
    <s v="Duplicate opportunity"/>
    <m/>
    <m/>
    <m/>
    <m/>
    <s v="00531000007MUoEAAW"/>
    <b v="0"/>
    <d v="2019-08-29T15:49:00"/>
    <m/>
    <b v="0"/>
    <m/>
    <m/>
    <b v="0"/>
    <d v="2020-02-01T00:00:00"/>
    <n v="2"/>
    <n v="2020"/>
    <s v="Omitted"/>
    <s v="Omitted"/>
    <b v="0"/>
    <b v="0"/>
    <m/>
    <b v="1"/>
    <b v="0"/>
    <b v="0"/>
    <x v="23"/>
    <b v="0"/>
    <m/>
    <x v="0"/>
    <d v="2019-10-04T00:00:00"/>
    <s v="0055A00000BclF5QAJ"/>
    <d v="2021-04-11T20:08:00"/>
    <m/>
    <d v="2020-12-24T01:40:11"/>
    <m/>
    <m/>
    <b v="0"/>
    <m/>
    <m/>
    <s v="Field Sales"/>
    <m/>
    <m/>
    <m/>
    <m/>
    <m/>
    <x v="2711"/>
    <x v="1"/>
    <b v="0"/>
    <m/>
    <m/>
    <m/>
    <s v="00531000008F2qlAAC"/>
    <s v="01si00000040RFIAA2"/>
    <s v="Drugs"/>
    <m/>
    <m/>
    <m/>
    <m/>
    <m/>
    <m/>
    <s v="0125A000001NaBLQA0"/>
    <b v="0"/>
    <m/>
    <b v="0"/>
    <m/>
    <m/>
    <x v="0"/>
    <b v="0"/>
    <d v="2021-06-29T20:34:54"/>
    <m/>
    <m/>
    <b v="0"/>
    <x v="0"/>
    <m/>
    <m/>
    <n v="74699"/>
    <m/>
    <x v="2"/>
    <n v="0"/>
    <n v="0"/>
  </r>
  <r>
    <s v="0016e00002Zvk5YAAR"/>
    <b v="0"/>
    <m/>
    <b v="0"/>
    <m/>
    <m/>
    <m/>
    <x v="412"/>
    <b v="1"/>
    <m/>
    <m/>
    <m/>
    <m/>
    <m/>
    <s v="00531000007MUoEAAW"/>
    <b v="0"/>
    <d v="2019-03-18T13:11:41"/>
    <m/>
    <b v="0"/>
    <m/>
    <m/>
    <b v="0"/>
    <d v="2021-02-01T00:00:00"/>
    <n v="2"/>
    <n v="2021"/>
    <s v="Omitted"/>
    <s v="Omitted"/>
    <b v="0"/>
    <b v="0"/>
    <m/>
    <b v="1"/>
    <b v="0"/>
    <b v="0"/>
    <x v="23"/>
    <b v="0"/>
    <m/>
    <x v="0"/>
    <m/>
    <s v="0055A000009GxI2QAK"/>
    <d v="2021-06-14T15:31:47"/>
    <m/>
    <d v="2021-05-10T17:57:15"/>
    <m/>
    <m/>
    <b v="0"/>
    <m/>
    <m/>
    <s v="Field Sales"/>
    <m/>
    <m/>
    <m/>
    <m/>
    <m/>
    <x v="2712"/>
    <x v="1"/>
    <b v="0"/>
    <m/>
    <m/>
    <m/>
    <s v="0055A000009GxI2QAK"/>
    <s v="01si00000040RFIAA2"/>
    <s v="CWAs;Explosives;Drugs;All Hazards"/>
    <m/>
    <s v="0035A00003TEn6qQAD"/>
    <m/>
    <s v="MX908"/>
    <m/>
    <m/>
    <s v="0125A000001NaBLQA0"/>
    <b v="0"/>
    <m/>
    <b v="0"/>
    <m/>
    <m/>
    <x v="0"/>
    <b v="0"/>
    <d v="2021-06-29T20:34:54"/>
    <m/>
    <m/>
    <b v="0"/>
    <x v="0"/>
    <m/>
    <m/>
    <n v="56548.5"/>
    <m/>
    <x v="2"/>
    <n v="0"/>
    <n v="0"/>
  </r>
  <r>
    <s v="0013100001eCIpHAAW"/>
    <b v="0"/>
    <m/>
    <b v="0"/>
    <s v="7015A000001eOy9QAE"/>
    <m/>
    <m/>
    <x v="484"/>
    <b v="1"/>
    <m/>
    <m/>
    <m/>
    <m/>
    <m/>
    <s v="00531000007MUoEAAW"/>
    <b v="0"/>
    <d v="2021-01-13T18:18:59"/>
    <d v="2021-05-17T00:00:00"/>
    <b v="0"/>
    <m/>
    <m/>
    <b v="0"/>
    <d v="2021-02-01T00:00:00"/>
    <n v="2"/>
    <n v="2021"/>
    <s v="Omitted"/>
    <s v="Omitted"/>
    <b v="0"/>
    <b v="0"/>
    <m/>
    <b v="1"/>
    <b v="0"/>
    <b v="0"/>
    <x v="19"/>
    <b v="0"/>
    <m/>
    <x v="0"/>
    <d v="2021-05-11T00:00:00"/>
    <s v="00531000007MUoEAAW"/>
    <d v="2021-05-17T16:19:04"/>
    <m/>
    <d v="2021-05-17T16:19:04"/>
    <d v="2021-05-17T00:00:00"/>
    <m/>
    <b v="0"/>
    <m/>
    <m/>
    <s v="Website"/>
    <m/>
    <m/>
    <m/>
    <m/>
    <m/>
    <x v="2713"/>
    <x v="0"/>
    <b v="0"/>
    <m/>
    <m/>
    <m/>
    <s v="00531000007MUoEAAW"/>
    <s v="01s31000003qafjAAA"/>
    <m/>
    <s v="All Hazards"/>
    <m/>
    <m/>
    <s v="MX908"/>
    <m/>
    <m/>
    <s v="0125A000001NaBLQA0"/>
    <b v="0"/>
    <m/>
    <b v="0"/>
    <m/>
    <m/>
    <x v="0"/>
    <b v="0"/>
    <d v="2021-06-29T20:34:55"/>
    <m/>
    <m/>
    <b v="0"/>
    <x v="0"/>
    <n v="0"/>
    <n v="0"/>
    <n v="13000"/>
    <m/>
    <x v="2"/>
    <n v="0"/>
    <n v="0"/>
  </r>
  <r>
    <s v="0016e00002ZwZPmAAN"/>
    <b v="0"/>
    <m/>
    <b v="0"/>
    <m/>
    <m/>
    <m/>
    <x v="493"/>
    <b v="1"/>
    <m/>
    <m/>
    <m/>
    <m/>
    <m/>
    <s v="00531000008F2qlAAC"/>
    <b v="0"/>
    <d v="2020-09-22T18:55:49"/>
    <d v="2021-06-28T00:00:00"/>
    <b v="0"/>
    <m/>
    <m/>
    <b v="0"/>
    <d v="2021-02-01T00:00:00"/>
    <n v="2"/>
    <n v="2021"/>
    <s v="Omitted"/>
    <s v="Omitted"/>
    <b v="0"/>
    <b v="0"/>
    <m/>
    <b v="1"/>
    <b v="0"/>
    <b v="0"/>
    <x v="23"/>
    <b v="0"/>
    <m/>
    <x v="0"/>
    <m/>
    <s v="00531000008F2qlAAC"/>
    <d v="2021-06-28T12:47:42"/>
    <m/>
    <d v="2021-06-28T12:47:40"/>
    <d v="2021-06-28T00:00:00"/>
    <m/>
    <b v="0"/>
    <m/>
    <m/>
    <s v="Field Sales"/>
    <m/>
    <m/>
    <m/>
    <m/>
    <m/>
    <x v="2714"/>
    <x v="0"/>
    <b v="0"/>
    <m/>
    <m/>
    <m/>
    <s v="00531000008F2qlAAC"/>
    <s v="01si00000040RFIAA2"/>
    <m/>
    <s v="Drugs"/>
    <s v="0035A00003IOrOVQA1"/>
    <m/>
    <s v="MX908"/>
    <m/>
    <m/>
    <s v="0125A000001NaBLQA0"/>
    <b v="0"/>
    <s v="Explosives"/>
    <b v="0"/>
    <m/>
    <m/>
    <x v="0"/>
    <b v="0"/>
    <d v="2021-06-29T20:34:55"/>
    <m/>
    <m/>
    <b v="0"/>
    <x v="0"/>
    <n v="0"/>
    <n v="0"/>
    <n v="3937.5"/>
    <m/>
    <x v="2"/>
    <n v="0"/>
    <n v="0"/>
  </r>
  <r>
    <s v="001i000000FKJwEAAX"/>
    <b v="0"/>
    <m/>
    <b v="0"/>
    <m/>
    <m/>
    <m/>
    <x v="52"/>
    <b v="1"/>
    <m/>
    <m/>
    <s v="0035A00003kduQ7QAI"/>
    <m/>
    <m/>
    <s v="00531000007MUoEAAW"/>
    <b v="0"/>
    <d v="2019-05-24T13:42:56"/>
    <d v="2021-06-21T00:00:00"/>
    <b v="0"/>
    <m/>
    <m/>
    <b v="0"/>
    <d v="2021-02-01T00:00:00"/>
    <n v="2"/>
    <n v="2021"/>
    <s v="Omitted"/>
    <s v="Omitted"/>
    <b v="0"/>
    <b v="0"/>
    <m/>
    <b v="1"/>
    <b v="0"/>
    <b v="0"/>
    <x v="22"/>
    <b v="0"/>
    <m/>
    <x v="0"/>
    <d v="2020-10-16T00:00:00"/>
    <s v="00531000007MUoEAAW"/>
    <d v="2021-06-21T13:14:13"/>
    <m/>
    <d v="2021-06-21T13:14:13"/>
    <d v="2021-06-21T00:00:00"/>
    <m/>
    <b v="0"/>
    <m/>
    <m/>
    <s v="Field Sales"/>
    <m/>
    <m/>
    <m/>
    <m/>
    <m/>
    <x v="2715"/>
    <x v="0"/>
    <b v="0"/>
    <m/>
    <m/>
    <m/>
    <s v="00531000007MUoEAAW"/>
    <s v="01s31000003qafjAAA"/>
    <s v="CWAs;Explosives;Drugs;All Hazards"/>
    <m/>
    <m/>
    <m/>
    <s v="MX908"/>
    <m/>
    <s v="0Q05A000001e6b2SAA"/>
    <s v="0125A000001NaBLQA0"/>
    <b v="0"/>
    <m/>
    <b v="0"/>
    <m/>
    <m/>
    <x v="0"/>
    <b v="0"/>
    <d v="2021-06-29T20:34:54"/>
    <m/>
    <m/>
    <b v="0"/>
    <x v="0"/>
    <n v="1"/>
    <n v="1"/>
    <n v="39000"/>
    <m/>
    <x v="2"/>
    <n v="0"/>
    <n v="0"/>
  </r>
  <r>
    <s v="0013100001jaPRCAA2"/>
    <b v="0"/>
    <m/>
    <b v="0"/>
    <m/>
    <m/>
    <m/>
    <x v="233"/>
    <b v="1"/>
    <m/>
    <m/>
    <s v="0035A00003IP9vFQAT"/>
    <m/>
    <m/>
    <s v="005i0000000fNkyAAE"/>
    <b v="0"/>
    <d v="2018-06-19T18:32:37"/>
    <m/>
    <b v="0"/>
    <m/>
    <m/>
    <b v="0"/>
    <d v="2018-03-01T00:00:00"/>
    <n v="3"/>
    <n v="2018"/>
    <s v="Omitted"/>
    <s v="Omitted"/>
    <b v="0"/>
    <b v="0"/>
    <m/>
    <b v="1"/>
    <b v="0"/>
    <b v="0"/>
    <x v="26"/>
    <b v="0"/>
    <m/>
    <x v="0"/>
    <m/>
    <s v="0055A00000BclF5QAJ"/>
    <d v="2021-04-11T19:52:07"/>
    <m/>
    <d v="2020-01-06T18:18:35"/>
    <m/>
    <m/>
    <b v="0"/>
    <m/>
    <m/>
    <s v="Inside Sales"/>
    <m/>
    <m/>
    <m/>
    <m/>
    <m/>
    <x v="2716"/>
    <x v="0"/>
    <b v="0"/>
    <m/>
    <m/>
    <m/>
    <s v="005i0000000fNkyAAE"/>
    <s v="01s31000003qafjAAA"/>
    <m/>
    <m/>
    <m/>
    <m/>
    <m/>
    <m/>
    <m/>
    <s v="0125A000001NaBLQA0"/>
    <b v="0"/>
    <m/>
    <b v="0"/>
    <m/>
    <m/>
    <x v="0"/>
    <b v="0"/>
    <d v="2021-06-29T20:34:54"/>
    <m/>
    <m/>
    <b v="0"/>
    <x v="0"/>
    <m/>
    <m/>
    <n v="65000"/>
    <m/>
    <x v="2"/>
    <n v="0"/>
    <n v="0"/>
  </r>
  <r>
    <s v="001i000001MXTAEAA5"/>
    <b v="0"/>
    <m/>
    <b v="0"/>
    <m/>
    <m/>
    <m/>
    <x v="0"/>
    <b v="1"/>
    <m/>
    <m/>
    <s v="003i00000223sT5AAI"/>
    <m/>
    <m/>
    <s v="005i0000002Zi8JAAS"/>
    <b v="0"/>
    <d v="2015-03-14T20:45:05"/>
    <m/>
    <b v="0"/>
    <m/>
    <m/>
    <b v="0"/>
    <d v="2015-03-01T00:00:00"/>
    <n v="3"/>
    <n v="2015"/>
    <s v="Omitted"/>
    <s v="Omitted"/>
    <b v="0"/>
    <b v="0"/>
    <m/>
    <b v="1"/>
    <b v="0"/>
    <b v="0"/>
    <x v="19"/>
    <b v="0"/>
    <m/>
    <x v="0"/>
    <m/>
    <s v="0055A00000BclF5QAJ"/>
    <d v="2021-04-11T19:52:07"/>
    <m/>
    <d v="2020-01-06T18:18:40"/>
    <m/>
    <m/>
    <b v="0"/>
    <m/>
    <m/>
    <s v="Inside Sales"/>
    <m/>
    <m/>
    <m/>
    <m/>
    <m/>
    <x v="2717"/>
    <x v="0"/>
    <b v="0"/>
    <m/>
    <m/>
    <m/>
    <s v="005i0000000fNkyAAE"/>
    <s v="01si0000000WGiAAAW"/>
    <m/>
    <m/>
    <m/>
    <m/>
    <m/>
    <m/>
    <s v="0Q0i0000001AjMjCAK"/>
    <s v="0125A000001NaBLQA0"/>
    <b v="0"/>
    <m/>
    <b v="0"/>
    <m/>
    <m/>
    <x v="0"/>
    <b v="0"/>
    <d v="2021-06-29T20:34:55"/>
    <m/>
    <m/>
    <b v="0"/>
    <x v="0"/>
    <m/>
    <m/>
    <n v="315000"/>
    <m/>
    <x v="2"/>
    <n v="0"/>
    <n v="0"/>
  </r>
  <r>
    <s v="001i000001O0EcFAAV"/>
    <b v="0"/>
    <m/>
    <b v="0"/>
    <m/>
    <m/>
    <m/>
    <x v="0"/>
    <b v="1"/>
    <m/>
    <m/>
    <s v="003i000002AHUcSAAX"/>
    <m/>
    <m/>
    <s v="005i0000002Zi8JAAS"/>
    <b v="0"/>
    <d v="2015-04-09T02:22:36"/>
    <m/>
    <b v="0"/>
    <m/>
    <m/>
    <b v="0"/>
    <d v="2015-03-01T00:00:00"/>
    <n v="3"/>
    <n v="2015"/>
    <s v="Omitted"/>
    <s v="Omitted"/>
    <b v="0"/>
    <b v="0"/>
    <m/>
    <b v="1"/>
    <b v="0"/>
    <b v="0"/>
    <x v="20"/>
    <b v="0"/>
    <m/>
    <x v="0"/>
    <m/>
    <s v="0055A00000BclF5QAJ"/>
    <d v="2021-04-11T19:52:07"/>
    <m/>
    <d v="2020-01-06T18:18:40"/>
    <m/>
    <m/>
    <b v="0"/>
    <m/>
    <m/>
    <s v="Inside Sales"/>
    <m/>
    <m/>
    <m/>
    <m/>
    <m/>
    <x v="2718"/>
    <x v="0"/>
    <b v="0"/>
    <m/>
    <m/>
    <m/>
    <s v="005i0000000fNkyAAE"/>
    <s v="01si0000000WGiAAAW"/>
    <m/>
    <m/>
    <m/>
    <m/>
    <m/>
    <m/>
    <s v="0Q0i0000001AwhCCAS"/>
    <s v="0125A000001NaBLQA0"/>
    <b v="0"/>
    <m/>
    <b v="0"/>
    <m/>
    <m/>
    <x v="0"/>
    <b v="0"/>
    <d v="2021-06-29T20:34:55"/>
    <m/>
    <m/>
    <b v="0"/>
    <x v="0"/>
    <m/>
    <m/>
    <n v="50000"/>
    <m/>
    <x v="2"/>
    <n v="0"/>
    <n v="0"/>
  </r>
  <r>
    <s v="001i000000Jd1ngAAB"/>
    <b v="0"/>
    <m/>
    <b v="0"/>
    <m/>
    <m/>
    <m/>
    <x v="0"/>
    <b v="1"/>
    <m/>
    <m/>
    <s v="003i000002IJMDhAAP"/>
    <m/>
    <m/>
    <s v="005i0000000fNkyAAE"/>
    <b v="0"/>
    <d v="2015-05-05T13:50:04"/>
    <m/>
    <b v="0"/>
    <m/>
    <m/>
    <b v="0"/>
    <d v="2015-03-01T00:00:00"/>
    <n v="3"/>
    <n v="2015"/>
    <s v="Omitted"/>
    <s v="Omitted"/>
    <b v="0"/>
    <b v="0"/>
    <m/>
    <b v="1"/>
    <b v="0"/>
    <b v="0"/>
    <x v="24"/>
    <b v="0"/>
    <m/>
    <x v="0"/>
    <m/>
    <s v="0055A000009s6n0QAA"/>
    <d v="2020-01-06T18:18:40"/>
    <m/>
    <d v="2020-01-06T18:18:40"/>
    <m/>
    <m/>
    <b v="0"/>
    <m/>
    <m/>
    <s v="Other"/>
    <m/>
    <m/>
    <m/>
    <m/>
    <m/>
    <x v="2719"/>
    <x v="0"/>
    <b v="0"/>
    <m/>
    <m/>
    <m/>
    <s v="005i0000000fNkyAAE"/>
    <s v="01si0000000WGiAAAW"/>
    <m/>
    <m/>
    <m/>
    <m/>
    <m/>
    <m/>
    <m/>
    <s v="0125A000001NaBLQA0"/>
    <b v="0"/>
    <m/>
    <b v="0"/>
    <m/>
    <m/>
    <x v="0"/>
    <b v="0"/>
    <d v="2021-06-29T20:34:55"/>
    <m/>
    <m/>
    <b v="0"/>
    <x v="0"/>
    <m/>
    <m/>
    <n v="172580"/>
    <m/>
    <x v="2"/>
    <n v="0"/>
    <n v="0"/>
  </r>
  <r>
    <s v="001i000001UD58yAAD"/>
    <b v="0"/>
    <m/>
    <b v="0"/>
    <m/>
    <m/>
    <m/>
    <x v="0"/>
    <b v="1"/>
    <m/>
    <m/>
    <s v="003i000002ZQAF4AAP"/>
    <m/>
    <m/>
    <s v="005i0000000fNkyAAE"/>
    <b v="0"/>
    <d v="2015-06-24T17:40:38"/>
    <m/>
    <b v="0"/>
    <m/>
    <m/>
    <b v="0"/>
    <d v="2015-03-01T00:00:00"/>
    <n v="3"/>
    <n v="2015"/>
    <s v="Omitted"/>
    <s v="Omitted"/>
    <b v="0"/>
    <b v="0"/>
    <m/>
    <b v="1"/>
    <b v="0"/>
    <b v="0"/>
    <x v="21"/>
    <b v="0"/>
    <m/>
    <x v="0"/>
    <m/>
    <s v="0055A00000BclF5QAJ"/>
    <d v="2021-04-11T19:52:07"/>
    <m/>
    <d v="2020-01-06T18:18:35"/>
    <m/>
    <m/>
    <b v="0"/>
    <m/>
    <m/>
    <s v="Inside Sales"/>
    <m/>
    <m/>
    <m/>
    <m/>
    <m/>
    <x v="2720"/>
    <x v="0"/>
    <b v="0"/>
    <m/>
    <m/>
    <m/>
    <s v="005i0000000fNkyAAE"/>
    <s v="01si0000000WGiAAAW"/>
    <m/>
    <m/>
    <m/>
    <m/>
    <m/>
    <m/>
    <m/>
    <s v="0125A000001NaBLQA0"/>
    <b v="0"/>
    <m/>
    <b v="0"/>
    <m/>
    <m/>
    <x v="0"/>
    <b v="0"/>
    <d v="2021-06-29T20:34:55"/>
    <m/>
    <m/>
    <b v="0"/>
    <x v="0"/>
    <m/>
    <m/>
    <n v="135096"/>
    <m/>
    <x v="2"/>
    <n v="0"/>
    <n v="0"/>
  </r>
  <r>
    <s v="001i000001O0EcFAAV"/>
    <b v="0"/>
    <m/>
    <b v="0"/>
    <m/>
    <m/>
    <m/>
    <x v="0"/>
    <b v="1"/>
    <m/>
    <m/>
    <s v="003i000002AHUcSAAX"/>
    <m/>
    <m/>
    <s v="005i0000002Zi8JAAS"/>
    <b v="0"/>
    <d v="2015-07-01T03:59:43"/>
    <m/>
    <b v="0"/>
    <m/>
    <m/>
    <b v="0"/>
    <d v="2015-03-01T00:00:00"/>
    <n v="3"/>
    <n v="2015"/>
    <s v="Omitted"/>
    <s v="Omitted"/>
    <b v="0"/>
    <b v="0"/>
    <m/>
    <b v="1"/>
    <b v="0"/>
    <b v="0"/>
    <x v="20"/>
    <b v="0"/>
    <m/>
    <x v="0"/>
    <m/>
    <s v="0055A000009s6n0QAA"/>
    <d v="2020-01-06T18:18:40"/>
    <m/>
    <d v="2020-01-06T18:18:40"/>
    <m/>
    <m/>
    <b v="0"/>
    <m/>
    <m/>
    <s v="Trade Show"/>
    <m/>
    <m/>
    <m/>
    <m/>
    <m/>
    <x v="2721"/>
    <x v="0"/>
    <b v="0"/>
    <m/>
    <m/>
    <m/>
    <s v="005i0000000fNkyAAE"/>
    <s v="01si0000000WGiAAAW"/>
    <m/>
    <m/>
    <m/>
    <m/>
    <m/>
    <m/>
    <m/>
    <s v="0125A000001NaBLQA0"/>
    <b v="0"/>
    <m/>
    <b v="0"/>
    <m/>
    <m/>
    <x v="0"/>
    <b v="0"/>
    <d v="2021-06-29T20:34:55"/>
    <m/>
    <m/>
    <b v="0"/>
    <x v="0"/>
    <m/>
    <m/>
    <n v="65000"/>
    <m/>
    <x v="2"/>
    <n v="0"/>
    <n v="0"/>
  </r>
  <r>
    <s v="001i000001VVKAmAAP"/>
    <b v="0"/>
    <m/>
    <b v="0"/>
    <m/>
    <m/>
    <m/>
    <x v="0"/>
    <b v="1"/>
    <m/>
    <m/>
    <s v="003i000002je62cAAA"/>
    <m/>
    <m/>
    <s v="005i0000000fNkyAAE"/>
    <b v="0"/>
    <d v="2015-07-13T20:54:00"/>
    <m/>
    <b v="0"/>
    <m/>
    <m/>
    <b v="0"/>
    <d v="2015-03-01T00:00:00"/>
    <n v="3"/>
    <n v="2015"/>
    <s v="Omitted"/>
    <s v="Omitted"/>
    <b v="0"/>
    <b v="0"/>
    <m/>
    <b v="1"/>
    <b v="0"/>
    <b v="0"/>
    <x v="19"/>
    <b v="0"/>
    <m/>
    <x v="0"/>
    <m/>
    <s v="0055A000009s6n0QAA"/>
    <d v="2020-01-06T18:18:45"/>
    <m/>
    <d v="2020-01-06T18:18:45"/>
    <m/>
    <m/>
    <b v="0"/>
    <m/>
    <m/>
    <s v="Other"/>
    <m/>
    <m/>
    <m/>
    <m/>
    <m/>
    <x v="2722"/>
    <x v="0"/>
    <b v="0"/>
    <m/>
    <m/>
    <m/>
    <s v="005i0000000fNkyAAE"/>
    <s v="01si0000000WGiAAAW"/>
    <m/>
    <m/>
    <m/>
    <m/>
    <m/>
    <m/>
    <m/>
    <s v="0125A000001NaBLQA0"/>
    <b v="0"/>
    <m/>
    <b v="0"/>
    <m/>
    <m/>
    <x v="0"/>
    <b v="0"/>
    <d v="2021-06-29T20:34:55"/>
    <m/>
    <m/>
    <b v="0"/>
    <x v="0"/>
    <m/>
    <m/>
    <n v="50398"/>
    <m/>
    <x v="2"/>
    <n v="0"/>
    <n v="0"/>
  </r>
  <r>
    <s v="001i000001O0EcFAAV"/>
    <b v="0"/>
    <m/>
    <b v="0"/>
    <m/>
    <m/>
    <m/>
    <x v="496"/>
    <b v="1"/>
    <m/>
    <m/>
    <m/>
    <m/>
    <m/>
    <s v="005i0000002Zi8JAAS"/>
    <b v="0"/>
    <d v="2015-07-15T16:50:05"/>
    <m/>
    <b v="0"/>
    <m/>
    <m/>
    <b v="0"/>
    <d v="2015-03-01T00:00:00"/>
    <n v="3"/>
    <n v="2015"/>
    <s v="Omitted"/>
    <s v="Omitted"/>
    <b v="0"/>
    <b v="0"/>
    <m/>
    <b v="1"/>
    <b v="0"/>
    <b v="0"/>
    <x v="20"/>
    <b v="0"/>
    <m/>
    <x v="0"/>
    <m/>
    <s v="0055A000009s6n0QAA"/>
    <d v="2020-01-06T18:18:45"/>
    <m/>
    <d v="2020-01-06T18:18:45"/>
    <m/>
    <m/>
    <b v="0"/>
    <m/>
    <m/>
    <s v="Trade Show"/>
    <m/>
    <m/>
    <m/>
    <m/>
    <m/>
    <x v="2723"/>
    <x v="0"/>
    <b v="0"/>
    <m/>
    <m/>
    <m/>
    <s v="005i0000000fNkyAAE"/>
    <s v="01si0000000WGiAAAW"/>
    <m/>
    <m/>
    <m/>
    <m/>
    <m/>
    <m/>
    <m/>
    <s v="0125A000001NaBLQA0"/>
    <b v="0"/>
    <m/>
    <b v="0"/>
    <m/>
    <m/>
    <x v="0"/>
    <b v="0"/>
    <d v="2021-06-29T20:34:55"/>
    <m/>
    <m/>
    <b v="0"/>
    <x v="0"/>
    <m/>
    <m/>
    <n v="49975"/>
    <m/>
    <x v="2"/>
    <n v="0"/>
    <n v="0"/>
  </r>
  <r>
    <s v="001i000001VWL08AAH"/>
    <b v="0"/>
    <m/>
    <b v="0"/>
    <m/>
    <m/>
    <m/>
    <x v="0"/>
    <b v="1"/>
    <m/>
    <m/>
    <s v="003i000002lN0qMAAS"/>
    <m/>
    <m/>
    <s v="005i0000000fNkyAAE"/>
    <b v="0"/>
    <d v="2015-07-17T18:44:50"/>
    <m/>
    <b v="0"/>
    <m/>
    <m/>
    <b v="0"/>
    <d v="2015-03-01T00:00:00"/>
    <n v="3"/>
    <n v="2015"/>
    <s v="Omitted"/>
    <s v="Omitted"/>
    <b v="0"/>
    <b v="0"/>
    <m/>
    <b v="1"/>
    <b v="0"/>
    <b v="0"/>
    <x v="20"/>
    <b v="0"/>
    <m/>
    <x v="0"/>
    <m/>
    <s v="0055A000009s6n0QAA"/>
    <d v="2020-01-06T18:18:45"/>
    <m/>
    <d v="2020-01-06T18:18:45"/>
    <m/>
    <m/>
    <b v="0"/>
    <m/>
    <m/>
    <s v="Other"/>
    <m/>
    <m/>
    <m/>
    <m/>
    <m/>
    <x v="2724"/>
    <x v="0"/>
    <b v="0"/>
    <m/>
    <m/>
    <m/>
    <s v="005i0000000fNkyAAE"/>
    <s v="01si0000000WGiAAAW"/>
    <m/>
    <m/>
    <m/>
    <m/>
    <m/>
    <m/>
    <m/>
    <s v="0125A000001NaBLQA0"/>
    <b v="0"/>
    <m/>
    <b v="0"/>
    <m/>
    <m/>
    <x v="0"/>
    <b v="0"/>
    <d v="2021-06-29T20:34:55"/>
    <m/>
    <m/>
    <b v="0"/>
    <x v="0"/>
    <m/>
    <m/>
    <n v="50000"/>
    <m/>
    <x v="2"/>
    <n v="0"/>
    <n v="0"/>
  </r>
  <r>
    <s v="001i000001MXTAEAA5"/>
    <b v="0"/>
    <m/>
    <b v="0"/>
    <m/>
    <m/>
    <m/>
    <x v="21"/>
    <b v="1"/>
    <m/>
    <m/>
    <s v="0035A00003CczSYQAZ"/>
    <m/>
    <m/>
    <s v="005i0000000fNkyAAE"/>
    <b v="0"/>
    <d v="2017-07-20T15:03:31"/>
    <m/>
    <b v="0"/>
    <m/>
    <m/>
    <b v="0"/>
    <d v="2017-03-01T00:00:00"/>
    <n v="3"/>
    <n v="2017"/>
    <s v="Omitted"/>
    <s v="Omitted"/>
    <b v="0"/>
    <b v="0"/>
    <m/>
    <b v="1"/>
    <b v="0"/>
    <b v="0"/>
    <x v="19"/>
    <b v="0"/>
    <m/>
    <x v="0"/>
    <m/>
    <s v="0055A00000BclF5QAJ"/>
    <d v="2021-04-11T20:08:00"/>
    <m/>
    <d v="2020-01-06T18:18:35"/>
    <m/>
    <m/>
    <b v="0"/>
    <m/>
    <s v="CWAs"/>
    <s v="Field Sales"/>
    <m/>
    <m/>
    <m/>
    <m/>
    <m/>
    <x v="2725"/>
    <x v="0"/>
    <b v="0"/>
    <m/>
    <m/>
    <m/>
    <s v="005i0000000fNkyAAE"/>
    <s v="01s31000003qafjAAA"/>
    <m/>
    <m/>
    <m/>
    <m/>
    <m/>
    <m/>
    <m/>
    <s v="0125A000001NaBLQA0"/>
    <b v="0"/>
    <m/>
    <b v="0"/>
    <m/>
    <m/>
    <x v="0"/>
    <b v="0"/>
    <d v="2021-06-29T20:34:54"/>
    <m/>
    <m/>
    <b v="0"/>
    <x v="0"/>
    <m/>
    <m/>
    <n v="65000"/>
    <m/>
    <x v="2"/>
    <n v="0"/>
    <n v="0"/>
  </r>
  <r>
    <s v="0015A00001taqfSQAQ"/>
    <b v="0"/>
    <m/>
    <b v="0"/>
    <m/>
    <m/>
    <m/>
    <x v="21"/>
    <b v="1"/>
    <m/>
    <m/>
    <s v="0035A00003EWhcGQAT"/>
    <m/>
    <m/>
    <s v="00531000007KAsvAAG"/>
    <b v="0"/>
    <d v="2017-09-22T17:14:51"/>
    <m/>
    <b v="0"/>
    <m/>
    <m/>
    <b v="0"/>
    <d v="2017-03-01T00:00:00"/>
    <n v="3"/>
    <n v="2017"/>
    <s v="Omitted"/>
    <s v="Omitted"/>
    <b v="0"/>
    <b v="0"/>
    <m/>
    <b v="1"/>
    <b v="0"/>
    <b v="0"/>
    <x v="20"/>
    <b v="0"/>
    <m/>
    <x v="0"/>
    <m/>
    <s v="0055A00000BclF5QAJ"/>
    <d v="2021-04-11T20:08:00"/>
    <m/>
    <d v="2020-01-06T18:18:45"/>
    <m/>
    <m/>
    <b v="0"/>
    <m/>
    <m/>
    <s v="Field Sales"/>
    <m/>
    <m/>
    <m/>
    <m/>
    <m/>
    <x v="2726"/>
    <x v="0"/>
    <b v="0"/>
    <m/>
    <m/>
    <m/>
    <s v="00531000007KgPgAAK"/>
    <s v="01s31000003qafjAAA"/>
    <m/>
    <m/>
    <m/>
    <m/>
    <m/>
    <m/>
    <m/>
    <s v="0125A000001NaBLQA0"/>
    <b v="0"/>
    <m/>
    <b v="0"/>
    <m/>
    <m/>
    <x v="0"/>
    <b v="0"/>
    <d v="2021-06-29T20:34:54"/>
    <m/>
    <m/>
    <b v="0"/>
    <x v="0"/>
    <m/>
    <m/>
    <n v="995"/>
    <m/>
    <x v="2"/>
    <n v="0"/>
    <n v="0"/>
  </r>
  <r>
    <s v="001i000001MXTAEAA5"/>
    <b v="0"/>
    <m/>
    <b v="0"/>
    <m/>
    <m/>
    <m/>
    <x v="233"/>
    <b v="1"/>
    <m/>
    <m/>
    <s v="003i00000223sT5AAI"/>
    <m/>
    <m/>
    <s v="005i0000000fNkyAAE"/>
    <b v="0"/>
    <d v="2017-08-08T02:19:24"/>
    <m/>
    <b v="0"/>
    <m/>
    <m/>
    <b v="0"/>
    <d v="2018-03-01T00:00:00"/>
    <n v="3"/>
    <n v="2018"/>
    <s v="Omitted"/>
    <s v="Omitted"/>
    <b v="0"/>
    <b v="0"/>
    <m/>
    <b v="1"/>
    <b v="0"/>
    <b v="0"/>
    <x v="19"/>
    <b v="0"/>
    <m/>
    <x v="0"/>
    <m/>
    <s v="0055A00000BclF5QAJ"/>
    <d v="2021-04-11T20:08:00"/>
    <m/>
    <d v="2020-01-06T18:18:35"/>
    <m/>
    <m/>
    <b v="0"/>
    <m/>
    <s v="CWAs"/>
    <s v="Field Sales"/>
    <m/>
    <m/>
    <m/>
    <m/>
    <m/>
    <x v="2727"/>
    <x v="0"/>
    <b v="0"/>
    <m/>
    <m/>
    <m/>
    <s v="005i0000000fNkyAAE"/>
    <s v="01s31000003qafjAAA"/>
    <s v="All Hazards"/>
    <m/>
    <m/>
    <m/>
    <m/>
    <m/>
    <m/>
    <s v="0125A000001NaBLQA0"/>
    <b v="0"/>
    <m/>
    <b v="0"/>
    <m/>
    <m/>
    <x v="0"/>
    <b v="0"/>
    <d v="2021-06-29T20:34:54"/>
    <m/>
    <m/>
    <b v="0"/>
    <x v="0"/>
    <m/>
    <m/>
    <n v="214500"/>
    <m/>
    <x v="2"/>
    <n v="0"/>
    <n v="0"/>
  </r>
  <r>
    <s v="001i000001MZMHeAAP"/>
    <b v="0"/>
    <m/>
    <b v="0"/>
    <s v="7015A000001Zks9QAC"/>
    <m/>
    <m/>
    <x v="96"/>
    <b v="1"/>
    <s v="Competitive product"/>
    <m/>
    <m/>
    <m/>
    <m/>
    <s v="00531000007KAsvAAG"/>
    <b v="0"/>
    <d v="2019-02-26T01:22:24"/>
    <m/>
    <b v="0"/>
    <m/>
    <m/>
    <b v="0"/>
    <d v="2020-03-01T00:00:00"/>
    <n v="3"/>
    <n v="2020"/>
    <s v="Omitted"/>
    <s v="Omitted"/>
    <b v="0"/>
    <b v="0"/>
    <m/>
    <b v="1"/>
    <b v="0"/>
    <b v="0"/>
    <x v="19"/>
    <b v="0"/>
    <m/>
    <x v="0"/>
    <d v="2020-04-07T00:00:00"/>
    <s v="0055A00000BclF5QAJ"/>
    <d v="2021-04-11T20:08:00"/>
    <m/>
    <d v="2020-08-17T13:21:51"/>
    <m/>
    <m/>
    <b v="0"/>
    <m/>
    <m/>
    <s v="Field Sales"/>
    <m/>
    <m/>
    <m/>
    <m/>
    <m/>
    <x v="2728"/>
    <x v="0"/>
    <b v="0"/>
    <m/>
    <m/>
    <m/>
    <s v="00531000007KAsvAAG"/>
    <s v="01s31000003qafjAAA"/>
    <m/>
    <m/>
    <m/>
    <m/>
    <m/>
    <m/>
    <m/>
    <s v="0125A000001NaBLQA0"/>
    <b v="0"/>
    <m/>
    <b v="0"/>
    <m/>
    <m/>
    <x v="0"/>
    <b v="0"/>
    <d v="2021-06-29T20:34:54"/>
    <m/>
    <m/>
    <b v="0"/>
    <x v="0"/>
    <m/>
    <m/>
    <n v="86497.5"/>
    <m/>
    <x v="2"/>
    <n v="0"/>
    <n v="0"/>
  </r>
  <r>
    <s v="0015A000022SG6JQAW"/>
    <b v="0"/>
    <m/>
    <b v="0"/>
    <m/>
    <m/>
    <m/>
    <x v="497"/>
    <b v="1"/>
    <s v="Competitive product"/>
    <m/>
    <s v="0035A00003TTq5EQAT"/>
    <m/>
    <m/>
    <s v="00531000007MUoEAAW"/>
    <b v="0"/>
    <d v="2019-04-01T19:41:39"/>
    <m/>
    <b v="0"/>
    <m/>
    <m/>
    <b v="0"/>
    <d v="2020-03-01T00:00:00"/>
    <n v="3"/>
    <n v="2020"/>
    <s v="Omitted"/>
    <s v="Omitted"/>
    <b v="0"/>
    <b v="0"/>
    <m/>
    <b v="1"/>
    <b v="0"/>
    <b v="0"/>
    <x v="22"/>
    <b v="0"/>
    <m/>
    <x v="0"/>
    <d v="2019-06-28T00:00:00"/>
    <s v="0055A00000BclF5QAJ"/>
    <d v="2021-04-11T19:52:07"/>
    <m/>
    <d v="2020-02-10T14:25:10"/>
    <m/>
    <m/>
    <b v="0"/>
    <m/>
    <m/>
    <s v="Inside Sales"/>
    <m/>
    <m/>
    <m/>
    <m/>
    <m/>
    <x v="2729"/>
    <x v="0"/>
    <b v="0"/>
    <m/>
    <m/>
    <m/>
    <s v="00531000007Es7rAAC"/>
    <s v="01s31000003qafjAAA"/>
    <s v="CWAs;Drugs;All Hazards"/>
    <m/>
    <m/>
    <m/>
    <m/>
    <m/>
    <m/>
    <s v="0125A000001NaBLQA0"/>
    <b v="0"/>
    <m/>
    <b v="0"/>
    <m/>
    <m/>
    <x v="0"/>
    <b v="0"/>
    <d v="2021-06-29T20:34:54"/>
    <m/>
    <m/>
    <b v="0"/>
    <x v="0"/>
    <m/>
    <m/>
    <n v="235908"/>
    <m/>
    <x v="2"/>
    <n v="0"/>
    <n v="0"/>
  </r>
  <r>
    <s v="0013100001gYm2TAAS"/>
    <b v="0"/>
    <m/>
    <b v="0"/>
    <m/>
    <m/>
    <m/>
    <x v="21"/>
    <b v="1"/>
    <s v="Competitive product"/>
    <m/>
    <m/>
    <m/>
    <m/>
    <s v="005i0000000fNkyAAE"/>
    <b v="0"/>
    <d v="2017-05-31T14:07:14"/>
    <m/>
    <b v="0"/>
    <m/>
    <m/>
    <b v="0"/>
    <d v="2017-03-01T00:00:00"/>
    <n v="3"/>
    <n v="2017"/>
    <s v="Omitted"/>
    <s v="Omitted"/>
    <b v="0"/>
    <b v="0"/>
    <m/>
    <b v="1"/>
    <b v="0"/>
    <b v="0"/>
    <x v="19"/>
    <b v="0"/>
    <m/>
    <x v="0"/>
    <d v="2018-09-14T00:00:00"/>
    <s v="0055A00000BclF5QAJ"/>
    <d v="2021-04-11T20:06:15"/>
    <m/>
    <d v="2020-01-06T18:18:35"/>
    <m/>
    <m/>
    <b v="0"/>
    <m/>
    <m/>
    <s v="Field Sales"/>
    <m/>
    <m/>
    <m/>
    <m/>
    <m/>
    <x v="2730"/>
    <x v="0"/>
    <b v="0"/>
    <m/>
    <m/>
    <m/>
    <s v="00531000007KAsvAAG"/>
    <s v="01s31000003qafjAAA"/>
    <m/>
    <m/>
    <m/>
    <m/>
    <m/>
    <m/>
    <m/>
    <s v="0125A000001NaBLQA0"/>
    <b v="0"/>
    <m/>
    <b v="0"/>
    <m/>
    <m/>
    <x v="0"/>
    <b v="0"/>
    <d v="2021-06-29T20:34:54"/>
    <m/>
    <m/>
    <b v="0"/>
    <x v="0"/>
    <m/>
    <m/>
    <n v="71500"/>
    <m/>
    <x v="2"/>
    <n v="0"/>
    <n v="0"/>
  </r>
  <r>
    <s v="0013100001fpyoxAAA"/>
    <b v="0"/>
    <m/>
    <b v="0"/>
    <m/>
    <m/>
    <m/>
    <x v="233"/>
    <b v="1"/>
    <s v="Competitive product"/>
    <m/>
    <m/>
    <m/>
    <m/>
    <s v="00531000007KAsvAAG"/>
    <b v="0"/>
    <d v="2017-10-19T19:49:06"/>
    <m/>
    <b v="0"/>
    <m/>
    <m/>
    <b v="0"/>
    <d v="2018-03-01T00:00:00"/>
    <n v="3"/>
    <n v="2018"/>
    <s v="Omitted"/>
    <s v="Omitted"/>
    <b v="0"/>
    <b v="0"/>
    <m/>
    <b v="1"/>
    <b v="0"/>
    <b v="0"/>
    <x v="24"/>
    <b v="0"/>
    <m/>
    <x v="0"/>
    <m/>
    <s v="0055A00000BclF5QAJ"/>
    <d v="2021-04-11T20:06:15"/>
    <m/>
    <d v="2020-01-06T18:18:35"/>
    <m/>
    <m/>
    <b v="0"/>
    <m/>
    <m/>
    <s v="Field Sales"/>
    <m/>
    <m/>
    <m/>
    <m/>
    <m/>
    <x v="2731"/>
    <x v="0"/>
    <b v="0"/>
    <m/>
    <m/>
    <m/>
    <s v="00531000007KAsvAAG"/>
    <s v="01s31000003qafjAAA"/>
    <m/>
    <m/>
    <m/>
    <m/>
    <m/>
    <m/>
    <m/>
    <s v="0125A000001NaBLQA0"/>
    <b v="0"/>
    <m/>
    <b v="0"/>
    <m/>
    <m/>
    <x v="0"/>
    <b v="0"/>
    <d v="2021-06-29T20:34:54"/>
    <m/>
    <m/>
    <b v="0"/>
    <x v="0"/>
    <m/>
    <m/>
    <n v="143000"/>
    <m/>
    <x v="2"/>
    <n v="0"/>
    <n v="0"/>
  </r>
  <r>
    <s v="0013100001envhIAAQ"/>
    <b v="0"/>
    <m/>
    <b v="0"/>
    <s v="701i00000008WVgAAM"/>
    <m/>
    <m/>
    <x v="434"/>
    <b v="1"/>
    <s v="Duplicate opportunity"/>
    <m/>
    <m/>
    <m/>
    <m/>
    <s v="00531000007MUoEAAW"/>
    <b v="0"/>
    <d v="2018-06-18T12:58:35"/>
    <m/>
    <b v="0"/>
    <m/>
    <m/>
    <b v="0"/>
    <d v="2018-03-01T00:00:00"/>
    <n v="3"/>
    <n v="2018"/>
    <s v="Omitted"/>
    <s v="Omitted"/>
    <b v="0"/>
    <b v="0"/>
    <m/>
    <b v="1"/>
    <b v="0"/>
    <b v="0"/>
    <x v="19"/>
    <b v="0"/>
    <m/>
    <x v="0"/>
    <d v="2018-06-20T00:00:00"/>
    <s v="0055A000009s6n0QAA"/>
    <d v="2020-01-06T18:18:35"/>
    <m/>
    <d v="2020-01-06T18:18:35"/>
    <m/>
    <m/>
    <b v="0"/>
    <m/>
    <m/>
    <s v="Trade Show"/>
    <m/>
    <m/>
    <m/>
    <m/>
    <m/>
    <x v="2732"/>
    <x v="0"/>
    <b v="0"/>
    <m/>
    <m/>
    <m/>
    <s v="00531000007MUoEAAW"/>
    <s v="01s31000003qafjAAA"/>
    <m/>
    <m/>
    <m/>
    <m/>
    <m/>
    <m/>
    <m/>
    <s v="0125A000001NaBLQA0"/>
    <b v="0"/>
    <m/>
    <b v="0"/>
    <m/>
    <m/>
    <x v="0"/>
    <b v="0"/>
    <d v="2021-06-29T20:34:54"/>
    <m/>
    <m/>
    <b v="0"/>
    <x v="0"/>
    <m/>
    <m/>
    <n v="199"/>
    <m/>
    <x v="2"/>
    <n v="0"/>
    <n v="0"/>
  </r>
  <r>
    <s v="001i000001MZ8IpAAL"/>
    <b v="0"/>
    <m/>
    <b v="0"/>
    <m/>
    <m/>
    <m/>
    <x v="233"/>
    <b v="1"/>
    <s v="Duplicate opportunity"/>
    <m/>
    <s v="00331000033ItuRAAS"/>
    <m/>
    <m/>
    <s v="00531000007MUoEAAW"/>
    <b v="0"/>
    <d v="2018-07-05T13:56:52"/>
    <m/>
    <b v="0"/>
    <m/>
    <m/>
    <b v="0"/>
    <d v="2018-03-01T00:00:00"/>
    <n v="3"/>
    <n v="2018"/>
    <s v="Omitted"/>
    <s v="Omitted"/>
    <b v="0"/>
    <b v="0"/>
    <m/>
    <b v="1"/>
    <b v="0"/>
    <b v="0"/>
    <x v="24"/>
    <b v="0"/>
    <m/>
    <x v="0"/>
    <d v="2018-07-05T00:00:00"/>
    <s v="0055A00000BclF5QAJ"/>
    <d v="2021-04-11T20:08:00"/>
    <m/>
    <d v="2020-01-06T18:18:35"/>
    <m/>
    <m/>
    <b v="0"/>
    <m/>
    <m/>
    <s v="Field Sales"/>
    <m/>
    <m/>
    <m/>
    <m/>
    <m/>
    <x v="2733"/>
    <x v="0"/>
    <b v="0"/>
    <m/>
    <m/>
    <m/>
    <s v="00531000007MUoEAAW"/>
    <s v="01s31000003qafjAAA"/>
    <s v="All Hazards"/>
    <m/>
    <m/>
    <m/>
    <m/>
    <m/>
    <m/>
    <s v="0125A000001NaBLQA0"/>
    <b v="0"/>
    <m/>
    <b v="0"/>
    <m/>
    <m/>
    <x v="0"/>
    <b v="0"/>
    <d v="2021-06-29T20:34:54"/>
    <m/>
    <m/>
    <b v="0"/>
    <x v="0"/>
    <m/>
    <m/>
    <n v="2555.1999999999998"/>
    <m/>
    <x v="2"/>
    <n v="0"/>
    <n v="0"/>
  </r>
  <r>
    <s v="0013100001qx6GzAAI"/>
    <b v="0"/>
    <m/>
    <b v="0"/>
    <m/>
    <m/>
    <m/>
    <x v="170"/>
    <b v="1"/>
    <s v="Duplicate opportunity"/>
    <m/>
    <m/>
    <m/>
    <m/>
    <s v="00531000007MUoEAAW"/>
    <b v="0"/>
    <d v="2019-04-17T14:54:49"/>
    <m/>
    <b v="0"/>
    <m/>
    <m/>
    <b v="0"/>
    <d v="2019-03-01T00:00:00"/>
    <n v="3"/>
    <n v="2019"/>
    <s v="Omitted"/>
    <s v="Omitted"/>
    <b v="0"/>
    <b v="0"/>
    <m/>
    <b v="1"/>
    <b v="0"/>
    <b v="0"/>
    <x v="22"/>
    <b v="0"/>
    <m/>
    <x v="0"/>
    <m/>
    <s v="0055A00000BclF5QAJ"/>
    <d v="2021-04-11T19:52:07"/>
    <m/>
    <d v="2020-01-06T18:18:40"/>
    <m/>
    <m/>
    <b v="0"/>
    <m/>
    <m/>
    <s v="Inside Sales"/>
    <m/>
    <m/>
    <m/>
    <m/>
    <m/>
    <x v="2734"/>
    <x v="0"/>
    <b v="0"/>
    <m/>
    <m/>
    <m/>
    <s v="00531000007KgPgAAK"/>
    <s v="01s31000003qafjAAA"/>
    <s v="CWAs;Explosives;Drugs"/>
    <m/>
    <m/>
    <m/>
    <m/>
    <m/>
    <m/>
    <s v="0125A000001NaBLQA0"/>
    <b v="0"/>
    <m/>
    <b v="0"/>
    <m/>
    <m/>
    <x v="0"/>
    <b v="0"/>
    <d v="2021-06-29T20:34:54"/>
    <m/>
    <m/>
    <b v="0"/>
    <x v="0"/>
    <m/>
    <m/>
    <n v="65000"/>
    <m/>
    <x v="2"/>
    <n v="0"/>
    <n v="0"/>
  </r>
  <r>
    <s v="0013100001lbH4iAAE"/>
    <b v="0"/>
    <m/>
    <b v="0"/>
    <m/>
    <m/>
    <m/>
    <x v="170"/>
    <b v="1"/>
    <s v="Duplicate opportunity"/>
    <m/>
    <m/>
    <m/>
    <m/>
    <s v="00531000007MUoEAAW"/>
    <b v="0"/>
    <d v="2019-06-11T19:50:08"/>
    <m/>
    <b v="0"/>
    <m/>
    <m/>
    <b v="0"/>
    <d v="2019-03-01T00:00:00"/>
    <n v="3"/>
    <n v="2019"/>
    <s v="Omitted"/>
    <s v="Omitted"/>
    <b v="0"/>
    <b v="0"/>
    <m/>
    <b v="1"/>
    <b v="0"/>
    <b v="0"/>
    <x v="19"/>
    <b v="0"/>
    <m/>
    <x v="0"/>
    <d v="2019-06-11T00:00:00"/>
    <s v="0055A00000BclF5QAJ"/>
    <d v="2021-04-11T19:52:07"/>
    <m/>
    <d v="2020-01-06T18:18:40"/>
    <m/>
    <m/>
    <b v="0"/>
    <m/>
    <m/>
    <s v="Inside Sales"/>
    <m/>
    <m/>
    <m/>
    <m/>
    <m/>
    <x v="2735"/>
    <x v="0"/>
    <b v="0"/>
    <m/>
    <m/>
    <m/>
    <s v="0055A000009sa63QAA"/>
    <s v="01s31000003qafjAAA"/>
    <m/>
    <m/>
    <m/>
    <m/>
    <m/>
    <m/>
    <m/>
    <s v="0125A000001NaBLQA0"/>
    <b v="0"/>
    <m/>
    <b v="0"/>
    <m/>
    <m/>
    <x v="0"/>
    <b v="0"/>
    <d v="2021-06-29T20:34:54"/>
    <m/>
    <m/>
    <b v="0"/>
    <x v="0"/>
    <m/>
    <m/>
    <n v="154406.31"/>
    <m/>
    <x v="2"/>
    <n v="0"/>
    <n v="0"/>
  </r>
  <r>
    <s v="0015A00002FrM13QAF"/>
    <b v="0"/>
    <m/>
    <b v="0"/>
    <m/>
    <m/>
    <m/>
    <x v="98"/>
    <b v="1"/>
    <s v="Duplicate opportunity"/>
    <m/>
    <s v="0035A00003ZgQI6QAN"/>
    <m/>
    <m/>
    <s v="00531000007KAsvAAG"/>
    <b v="0"/>
    <d v="2019-10-21T21:59:51"/>
    <m/>
    <b v="0"/>
    <m/>
    <m/>
    <b v="0"/>
    <d v="2020-03-01T00:00:00"/>
    <n v="3"/>
    <n v="2020"/>
    <s v="Omitted"/>
    <s v="Omitted"/>
    <b v="0"/>
    <b v="0"/>
    <m/>
    <b v="1"/>
    <b v="0"/>
    <b v="0"/>
    <x v="19"/>
    <b v="0"/>
    <m/>
    <x v="0"/>
    <d v="2020-04-07T00:00:00"/>
    <s v="0055A00000BclF5QAJ"/>
    <d v="2021-04-11T19:52:07"/>
    <m/>
    <d v="2020-10-06T18:58:32"/>
    <m/>
    <m/>
    <b v="0"/>
    <m/>
    <m/>
    <s v="Inside Sales"/>
    <m/>
    <m/>
    <m/>
    <m/>
    <m/>
    <x v="2736"/>
    <x v="0"/>
    <b v="0"/>
    <m/>
    <m/>
    <m/>
    <s v="00531000007KAsvAAG"/>
    <s v="01s31000003qafjAAA"/>
    <m/>
    <m/>
    <m/>
    <m/>
    <m/>
    <m/>
    <m/>
    <s v="0125A000001NaBLQA0"/>
    <b v="0"/>
    <m/>
    <b v="0"/>
    <m/>
    <m/>
    <x v="0"/>
    <b v="0"/>
    <d v="2021-06-29T20:34:54"/>
    <m/>
    <m/>
    <b v="0"/>
    <x v="0"/>
    <m/>
    <m/>
    <n v="69347"/>
    <m/>
    <x v="2"/>
    <n v="0"/>
    <n v="0"/>
  </r>
  <r>
    <s v="0015A00002DUPwuQAH"/>
    <b v="0"/>
    <m/>
    <b v="0"/>
    <m/>
    <m/>
    <m/>
    <x v="170"/>
    <b v="1"/>
    <s v="Duplicate opportunity"/>
    <m/>
    <m/>
    <m/>
    <m/>
    <s v="0055A000009sa63QAA"/>
    <b v="0"/>
    <d v="2019-07-24T18:32:32"/>
    <m/>
    <b v="0"/>
    <m/>
    <m/>
    <b v="0"/>
    <d v="2019-03-01T00:00:00"/>
    <n v="3"/>
    <n v="2019"/>
    <s v="Omitted"/>
    <s v="Omitted"/>
    <b v="0"/>
    <b v="0"/>
    <m/>
    <b v="1"/>
    <b v="0"/>
    <b v="0"/>
    <x v="20"/>
    <b v="0"/>
    <m/>
    <x v="0"/>
    <m/>
    <s v="0055A000009s6n0QAA"/>
    <d v="2020-01-06T18:18:40"/>
    <m/>
    <d v="2020-01-06T18:18:40"/>
    <m/>
    <m/>
    <b v="0"/>
    <m/>
    <s v="Other"/>
    <s v="Website"/>
    <m/>
    <m/>
    <m/>
    <m/>
    <m/>
    <x v="2737"/>
    <x v="0"/>
    <b v="0"/>
    <m/>
    <m/>
    <m/>
    <s v="0055A000009sa63QAA"/>
    <s v="01s31000003qafjAAA"/>
    <s v="Other"/>
    <m/>
    <m/>
    <m/>
    <m/>
    <m/>
    <m/>
    <s v="0125A000001NaBLQA0"/>
    <b v="0"/>
    <m/>
    <b v="0"/>
    <m/>
    <m/>
    <x v="0"/>
    <b v="0"/>
    <d v="2021-06-29T20:34:54"/>
    <m/>
    <m/>
    <b v="0"/>
    <x v="0"/>
    <m/>
    <m/>
    <n v="153622.32"/>
    <m/>
    <x v="2"/>
    <n v="0"/>
    <n v="0"/>
  </r>
  <r>
    <s v="001i000001MZM70AAH"/>
    <b v="0"/>
    <m/>
    <b v="0"/>
    <m/>
    <m/>
    <m/>
    <x v="0"/>
    <b v="1"/>
    <s v="Duplicate opportunity"/>
    <m/>
    <s v="003i0000023mvPnAAI"/>
    <m/>
    <m/>
    <s v="005i0000000fNkyAAE"/>
    <b v="0"/>
    <d v="2015-04-09T20:59:49"/>
    <m/>
    <b v="0"/>
    <m/>
    <m/>
    <b v="0"/>
    <d v="2015-03-01T00:00:00"/>
    <n v="3"/>
    <n v="2015"/>
    <s v="Omitted"/>
    <s v="Omitted"/>
    <b v="0"/>
    <b v="0"/>
    <m/>
    <b v="1"/>
    <b v="0"/>
    <b v="0"/>
    <x v="19"/>
    <b v="0"/>
    <m/>
    <x v="0"/>
    <d v="2017-12-18T00:00:00"/>
    <s v="0055A000009s6n0QAA"/>
    <d v="2020-01-06T18:18:40"/>
    <m/>
    <d v="2020-01-06T18:18:40"/>
    <m/>
    <m/>
    <b v="0"/>
    <m/>
    <m/>
    <s v="Website"/>
    <m/>
    <m/>
    <m/>
    <m/>
    <m/>
    <x v="2738"/>
    <x v="0"/>
    <b v="0"/>
    <m/>
    <m/>
    <m/>
    <s v="0055A000009sa63QAA"/>
    <s v="01si0000000WGiAAAW"/>
    <m/>
    <m/>
    <m/>
    <m/>
    <m/>
    <m/>
    <m/>
    <s v="0125A000001NaBLQA0"/>
    <b v="0"/>
    <m/>
    <b v="0"/>
    <m/>
    <m/>
    <x v="0"/>
    <b v="0"/>
    <d v="2021-06-29T20:34:55"/>
    <m/>
    <m/>
    <b v="0"/>
    <x v="0"/>
    <m/>
    <m/>
    <n v="50000"/>
    <m/>
    <x v="2"/>
    <n v="0"/>
    <n v="0"/>
  </r>
  <r>
    <s v="0015A00001taLCqQAM"/>
    <b v="0"/>
    <m/>
    <b v="0"/>
    <m/>
    <m/>
    <m/>
    <x v="21"/>
    <b v="1"/>
    <s v="Duplicate opportunity"/>
    <m/>
    <m/>
    <m/>
    <m/>
    <s v="00531000007KAsvAAG"/>
    <b v="0"/>
    <d v="2017-06-23T19:03:31"/>
    <m/>
    <b v="0"/>
    <m/>
    <m/>
    <b v="0"/>
    <d v="2017-03-01T00:00:00"/>
    <n v="3"/>
    <n v="2017"/>
    <s v="Omitted"/>
    <s v="Omitted"/>
    <b v="0"/>
    <b v="0"/>
    <m/>
    <b v="1"/>
    <b v="0"/>
    <b v="0"/>
    <x v="23"/>
    <b v="0"/>
    <m/>
    <x v="0"/>
    <m/>
    <s v="0055A00000BclF5QAJ"/>
    <d v="2021-04-11T20:06:15"/>
    <m/>
    <d v="2020-01-06T18:18:35"/>
    <m/>
    <m/>
    <b v="0"/>
    <m/>
    <s v="CWAs"/>
    <s v="Field Sales"/>
    <m/>
    <m/>
    <m/>
    <m/>
    <m/>
    <x v="2739"/>
    <x v="0"/>
    <b v="0"/>
    <m/>
    <m/>
    <m/>
    <s v="00531000007KAsvAAG"/>
    <s v="01s31000003qafjAAA"/>
    <m/>
    <m/>
    <m/>
    <m/>
    <m/>
    <m/>
    <m/>
    <s v="0125A000001NaBLQA0"/>
    <b v="0"/>
    <m/>
    <b v="0"/>
    <m/>
    <m/>
    <x v="0"/>
    <b v="0"/>
    <d v="2021-06-29T20:34:54"/>
    <m/>
    <m/>
    <b v="0"/>
    <x v="0"/>
    <m/>
    <m/>
    <n v="40850"/>
    <m/>
    <x v="2"/>
    <n v="0"/>
    <n v="0"/>
  </r>
  <r>
    <s v="0015A00001taXtnQAE"/>
    <b v="0"/>
    <m/>
    <b v="0"/>
    <m/>
    <m/>
    <m/>
    <x v="108"/>
    <b v="1"/>
    <s v="Duplicate opportunity"/>
    <m/>
    <s v="0035A00003CcYr8QAF"/>
    <m/>
    <m/>
    <s v="00531000007KAsvAAG"/>
    <b v="0"/>
    <d v="2017-07-06T15:50:15"/>
    <m/>
    <b v="0"/>
    <m/>
    <m/>
    <b v="0"/>
    <d v="2017-03-01T00:00:00"/>
    <n v="3"/>
    <n v="2017"/>
    <s v="Omitted"/>
    <s v="Omitted"/>
    <b v="0"/>
    <b v="0"/>
    <m/>
    <b v="1"/>
    <b v="0"/>
    <b v="0"/>
    <x v="24"/>
    <b v="0"/>
    <m/>
    <x v="0"/>
    <d v="2018-10-30T00:00:00"/>
    <s v="0055A00000BclF5QAJ"/>
    <d v="2021-04-11T20:06:15"/>
    <m/>
    <d v="2020-01-06T18:18:35"/>
    <m/>
    <m/>
    <b v="0"/>
    <m/>
    <m/>
    <s v="Field Sales"/>
    <m/>
    <m/>
    <m/>
    <m/>
    <m/>
    <x v="2740"/>
    <x v="0"/>
    <b v="0"/>
    <m/>
    <m/>
    <m/>
    <s v="00531000007KAsvAAG"/>
    <s v="01s31000003qafjAAA"/>
    <m/>
    <m/>
    <m/>
    <m/>
    <m/>
    <m/>
    <m/>
    <s v="0125A000001NaBLQA0"/>
    <b v="0"/>
    <m/>
    <b v="0"/>
    <m/>
    <m/>
    <x v="0"/>
    <b v="0"/>
    <d v="2021-06-29T20:34:54"/>
    <m/>
    <m/>
    <b v="0"/>
    <x v="0"/>
    <m/>
    <m/>
    <n v="41280"/>
    <m/>
    <x v="2"/>
    <n v="0"/>
    <n v="0"/>
  </r>
  <r>
    <s v="0015A00001tanhuQAA"/>
    <b v="0"/>
    <m/>
    <b v="0"/>
    <m/>
    <m/>
    <m/>
    <x v="107"/>
    <b v="1"/>
    <s v="Duplicate opportunity"/>
    <m/>
    <s v="0035A00003CcwMrQAJ"/>
    <m/>
    <m/>
    <s v="00531000007KAsvAAG"/>
    <b v="0"/>
    <d v="2017-07-19T13:30:59"/>
    <m/>
    <b v="0"/>
    <m/>
    <m/>
    <b v="0"/>
    <d v="2017-03-01T00:00:00"/>
    <n v="3"/>
    <n v="2017"/>
    <s v="Omitted"/>
    <s v="Omitted"/>
    <b v="0"/>
    <b v="0"/>
    <m/>
    <b v="1"/>
    <b v="0"/>
    <b v="0"/>
    <x v="20"/>
    <b v="0"/>
    <m/>
    <x v="0"/>
    <m/>
    <s v="0055A00000BclF5QAJ"/>
    <d v="2021-04-11T20:06:15"/>
    <m/>
    <d v="2020-01-06T18:18:35"/>
    <m/>
    <m/>
    <b v="0"/>
    <m/>
    <m/>
    <s v="Field Sales"/>
    <m/>
    <m/>
    <m/>
    <m/>
    <m/>
    <x v="2741"/>
    <x v="0"/>
    <b v="0"/>
    <m/>
    <m/>
    <m/>
    <s v="00531000007KgPgAAK"/>
    <s v="01s31000003qafjAAA"/>
    <m/>
    <m/>
    <m/>
    <m/>
    <m/>
    <m/>
    <m/>
    <s v="0125A000001NaBLQA0"/>
    <b v="0"/>
    <m/>
    <b v="0"/>
    <m/>
    <m/>
    <x v="0"/>
    <b v="0"/>
    <d v="2021-06-29T20:34:54"/>
    <m/>
    <m/>
    <b v="0"/>
    <x v="0"/>
    <m/>
    <m/>
    <n v="65000"/>
    <m/>
    <x v="2"/>
    <n v="0"/>
    <n v="0"/>
  </r>
  <r>
    <s v="0013100001pvRTEAA2"/>
    <b v="0"/>
    <m/>
    <b v="0"/>
    <s v="70131000001YBPjAAO"/>
    <m/>
    <m/>
    <x v="21"/>
    <b v="1"/>
    <s v="Duplicate opportunity"/>
    <m/>
    <s v="00331000038G6CjAAK"/>
    <m/>
    <m/>
    <s v="00531000007KgPgAAK"/>
    <b v="0"/>
    <d v="2017-08-21T02:27:35"/>
    <m/>
    <b v="0"/>
    <m/>
    <m/>
    <b v="0"/>
    <d v="2017-03-01T00:00:00"/>
    <n v="3"/>
    <n v="2017"/>
    <s v="Omitted"/>
    <s v="Omitted"/>
    <b v="0"/>
    <b v="0"/>
    <m/>
    <b v="1"/>
    <b v="0"/>
    <b v="0"/>
    <x v="23"/>
    <b v="0"/>
    <m/>
    <x v="0"/>
    <m/>
    <s v="0055A000009s6n0QAA"/>
    <d v="2020-01-06T18:18:35"/>
    <m/>
    <d v="2020-01-06T18:18:35"/>
    <m/>
    <m/>
    <b v="0"/>
    <m/>
    <m/>
    <s v="Other"/>
    <m/>
    <m/>
    <m/>
    <m/>
    <m/>
    <x v="2742"/>
    <x v="0"/>
    <b v="0"/>
    <m/>
    <m/>
    <m/>
    <s v="00531000007KgPgAAK"/>
    <s v="01s31000003qafjAAA"/>
    <s v="CWAs"/>
    <m/>
    <m/>
    <m/>
    <m/>
    <m/>
    <m/>
    <s v="0125A000001NaBLQA0"/>
    <b v="0"/>
    <m/>
    <b v="0"/>
    <m/>
    <m/>
    <x v="0"/>
    <b v="0"/>
    <d v="2021-06-29T20:34:54"/>
    <m/>
    <m/>
    <b v="0"/>
    <x v="0"/>
    <m/>
    <m/>
    <n v="143796"/>
    <m/>
    <x v="2"/>
    <n v="0"/>
    <n v="0"/>
  </r>
  <r>
    <s v="0015A00001tZ9LCQA0"/>
    <b v="0"/>
    <m/>
    <b v="0"/>
    <m/>
    <m/>
    <m/>
    <x v="498"/>
    <b v="1"/>
    <s v="Duplicate opportunity"/>
    <m/>
    <s v="0035A00003CbGFGQA3"/>
    <m/>
    <m/>
    <s v="00531000007MUoEAAW"/>
    <b v="0"/>
    <d v="2018-02-05T19:33:55"/>
    <m/>
    <b v="0"/>
    <m/>
    <m/>
    <b v="0"/>
    <d v="2018-03-01T00:00:00"/>
    <n v="3"/>
    <n v="2018"/>
    <s v="Omitted"/>
    <s v="Omitted"/>
    <b v="0"/>
    <b v="0"/>
    <m/>
    <b v="1"/>
    <b v="0"/>
    <b v="0"/>
    <x v="23"/>
    <b v="0"/>
    <m/>
    <x v="0"/>
    <d v="2018-02-06T00:00:00"/>
    <s v="0055A00000BclF5QAJ"/>
    <d v="2021-04-11T20:06:15"/>
    <m/>
    <d v="2020-01-06T18:18:40"/>
    <m/>
    <m/>
    <b v="0"/>
    <m/>
    <s v="CWAs;TICs;Explosives"/>
    <s v="Field Sales"/>
    <m/>
    <m/>
    <m/>
    <m/>
    <m/>
    <x v="2743"/>
    <x v="0"/>
    <b v="0"/>
    <m/>
    <m/>
    <m/>
    <s v="00531000007KgPgAAK"/>
    <s v="01si00000040RFIAA2"/>
    <m/>
    <m/>
    <m/>
    <m/>
    <m/>
    <m/>
    <m/>
    <s v="0125A000001NaBLQA0"/>
    <b v="0"/>
    <m/>
    <b v="0"/>
    <m/>
    <m/>
    <x v="0"/>
    <b v="0"/>
    <d v="2021-06-29T20:34:54"/>
    <m/>
    <m/>
    <b v="0"/>
    <x v="0"/>
    <m/>
    <m/>
    <n v="80194"/>
    <m/>
    <x v="2"/>
    <n v="0"/>
    <n v="0"/>
  </r>
  <r>
    <s v="0015A00001ztwmzQAA"/>
    <b v="0"/>
    <m/>
    <b v="0"/>
    <m/>
    <m/>
    <m/>
    <x v="233"/>
    <b v="1"/>
    <s v="Duplicate opportunity"/>
    <m/>
    <m/>
    <m/>
    <m/>
    <s v="00531000008F2qlAAC"/>
    <b v="0"/>
    <d v="2018-04-03T22:15:04"/>
    <m/>
    <b v="0"/>
    <m/>
    <m/>
    <b v="0"/>
    <d v="2018-03-01T00:00:00"/>
    <n v="3"/>
    <n v="2018"/>
    <s v="Omitted"/>
    <s v="Omitted"/>
    <b v="0"/>
    <b v="0"/>
    <m/>
    <b v="1"/>
    <b v="0"/>
    <b v="0"/>
    <x v="23"/>
    <b v="0"/>
    <m/>
    <x v="0"/>
    <m/>
    <s v="0055A00000BclF5QAJ"/>
    <d v="2021-04-11T19:52:07"/>
    <m/>
    <d v="2020-01-06T18:18:35"/>
    <m/>
    <m/>
    <b v="0"/>
    <m/>
    <m/>
    <s v="Inside Sales"/>
    <m/>
    <m/>
    <m/>
    <m/>
    <m/>
    <x v="2744"/>
    <x v="0"/>
    <b v="0"/>
    <m/>
    <m/>
    <m/>
    <s v="00531000008F2qlAAC"/>
    <s v="01si00000040RFIAA2"/>
    <m/>
    <m/>
    <m/>
    <m/>
    <m/>
    <m/>
    <m/>
    <s v="0125A000001NaBLQA0"/>
    <b v="0"/>
    <m/>
    <b v="0"/>
    <m/>
    <m/>
    <x v="0"/>
    <b v="0"/>
    <d v="2021-06-29T20:34:54"/>
    <m/>
    <m/>
    <b v="0"/>
    <x v="0"/>
    <m/>
    <m/>
    <n v="195597"/>
    <m/>
    <x v="2"/>
    <n v="0"/>
    <n v="0"/>
  </r>
  <r>
    <s v="0015A00001ztwmzQAA"/>
    <b v="0"/>
    <m/>
    <b v="0"/>
    <m/>
    <m/>
    <m/>
    <x v="233"/>
    <b v="1"/>
    <s v="Duplicate opportunity"/>
    <m/>
    <m/>
    <m/>
    <m/>
    <s v="00531000008F2qlAAC"/>
    <b v="0"/>
    <d v="2018-04-03T22:24:41"/>
    <m/>
    <b v="0"/>
    <m/>
    <m/>
    <b v="0"/>
    <d v="2018-03-01T00:00:00"/>
    <n v="3"/>
    <n v="2018"/>
    <s v="Omitted"/>
    <s v="Omitted"/>
    <b v="0"/>
    <b v="0"/>
    <m/>
    <b v="1"/>
    <b v="0"/>
    <b v="0"/>
    <x v="23"/>
    <b v="0"/>
    <m/>
    <x v="0"/>
    <m/>
    <s v="0055A00000BclF5QAJ"/>
    <d v="2021-04-11T19:52:07"/>
    <m/>
    <d v="2020-01-06T18:18:35"/>
    <m/>
    <m/>
    <b v="0"/>
    <m/>
    <m/>
    <s v="Inside Sales"/>
    <m/>
    <m/>
    <m/>
    <m/>
    <m/>
    <x v="2745"/>
    <x v="0"/>
    <b v="0"/>
    <m/>
    <m/>
    <m/>
    <s v="00531000008F2qlAAC"/>
    <s v="01si00000040RFIAA2"/>
    <m/>
    <m/>
    <m/>
    <m/>
    <m/>
    <m/>
    <m/>
    <s v="0125A000001NaBLQA0"/>
    <b v="0"/>
    <m/>
    <b v="0"/>
    <m/>
    <m/>
    <x v="0"/>
    <b v="0"/>
    <d v="2021-06-29T20:34:54"/>
    <m/>
    <m/>
    <b v="0"/>
    <x v="0"/>
    <m/>
    <m/>
    <n v="195597"/>
    <m/>
    <x v="2"/>
    <n v="0"/>
    <n v="0"/>
  </r>
  <r>
    <s v="001i000001MZMVXAA5"/>
    <b v="0"/>
    <m/>
    <b v="0"/>
    <m/>
    <m/>
    <m/>
    <x v="499"/>
    <b v="1"/>
    <s v="Lost or No Budget"/>
    <m/>
    <s v="003i0000023mza8AAA"/>
    <m/>
    <m/>
    <s v="00531000007MUoEAAW"/>
    <b v="0"/>
    <d v="2018-05-17T18:14:11"/>
    <m/>
    <b v="0"/>
    <m/>
    <m/>
    <b v="0"/>
    <d v="2018-03-01T00:00:00"/>
    <n v="3"/>
    <n v="2018"/>
    <s v="Omitted"/>
    <s v="Omitted"/>
    <b v="0"/>
    <b v="0"/>
    <m/>
    <b v="1"/>
    <b v="0"/>
    <b v="0"/>
    <x v="19"/>
    <b v="0"/>
    <m/>
    <x v="0"/>
    <d v="2018-08-06T00:00:00"/>
    <s v="0055A000009s6n0QAA"/>
    <d v="2020-01-06T18:18:35"/>
    <m/>
    <d v="2020-01-06T18:18:35"/>
    <m/>
    <m/>
    <b v="0"/>
    <m/>
    <m/>
    <s v="Website"/>
    <m/>
    <m/>
    <m/>
    <m/>
    <m/>
    <x v="2746"/>
    <x v="0"/>
    <b v="0"/>
    <m/>
    <m/>
    <m/>
    <s v="00531000007KAsvAAG"/>
    <s v="01s31000003qafjAAA"/>
    <m/>
    <m/>
    <m/>
    <m/>
    <m/>
    <m/>
    <m/>
    <s v="0125A000001NaBLQA0"/>
    <b v="0"/>
    <m/>
    <b v="0"/>
    <m/>
    <m/>
    <x v="0"/>
    <b v="0"/>
    <d v="2021-06-29T20:34:54"/>
    <m/>
    <m/>
    <b v="0"/>
    <x v="0"/>
    <m/>
    <m/>
    <n v="65000"/>
    <m/>
    <x v="2"/>
    <n v="0"/>
    <n v="0"/>
  </r>
  <r>
    <s v="0013100001qymV5AAI"/>
    <b v="0"/>
    <m/>
    <b v="0"/>
    <s v="7015A000001Zks9QAC"/>
    <m/>
    <m/>
    <x v="500"/>
    <b v="1"/>
    <s v="Lost or No Budget"/>
    <m/>
    <s v="0033100003AOnURAA1"/>
    <m/>
    <m/>
    <s v="00531000007MUoEAAW"/>
    <b v="0"/>
    <d v="2018-07-09T17:00:04"/>
    <m/>
    <b v="0"/>
    <m/>
    <m/>
    <b v="0"/>
    <d v="2018-03-01T00:00:00"/>
    <n v="3"/>
    <n v="2018"/>
    <s v="Omitted"/>
    <s v="Omitted"/>
    <b v="0"/>
    <b v="0"/>
    <m/>
    <b v="1"/>
    <b v="0"/>
    <b v="0"/>
    <x v="19"/>
    <b v="0"/>
    <m/>
    <x v="0"/>
    <d v="2018-08-20T00:00:00"/>
    <s v="0055A00000BclF5QAJ"/>
    <d v="2021-04-11T19:52:59"/>
    <m/>
    <d v="2020-01-06T18:18:35"/>
    <m/>
    <m/>
    <b v="0"/>
    <m/>
    <m/>
    <s v="Inside Sales"/>
    <m/>
    <m/>
    <m/>
    <m/>
    <m/>
    <x v="2747"/>
    <x v="0"/>
    <b v="0"/>
    <m/>
    <m/>
    <m/>
    <s v="00531000007KAsvAAG"/>
    <s v="01s31000003qafjAAA"/>
    <m/>
    <m/>
    <m/>
    <m/>
    <m/>
    <m/>
    <m/>
    <s v="0125A000001NaBLQA0"/>
    <b v="0"/>
    <m/>
    <b v="0"/>
    <m/>
    <m/>
    <x v="0"/>
    <b v="0"/>
    <d v="2021-06-29T20:34:54"/>
    <m/>
    <m/>
    <b v="0"/>
    <x v="0"/>
    <m/>
    <m/>
    <n v="65199"/>
    <m/>
    <x v="2"/>
    <n v="0"/>
    <n v="0"/>
  </r>
  <r>
    <s v="001i000000sq1tMAAQ"/>
    <b v="0"/>
    <m/>
    <b v="0"/>
    <s v="7015A000001Zka0QAC"/>
    <m/>
    <m/>
    <x v="280"/>
    <b v="1"/>
    <s v="Lost or No Budget"/>
    <m/>
    <s v="0035A00003EXRz1QAH"/>
    <m/>
    <m/>
    <s v="00531000007KAsvAAG"/>
    <b v="0"/>
    <d v="2019-08-05T18:13:40"/>
    <m/>
    <b v="0"/>
    <m/>
    <m/>
    <b v="0"/>
    <d v="2019-03-01T00:00:00"/>
    <n v="3"/>
    <n v="2019"/>
    <s v="Omitted"/>
    <s v="Omitted"/>
    <b v="0"/>
    <b v="0"/>
    <m/>
    <b v="1"/>
    <b v="0"/>
    <b v="0"/>
    <x v="19"/>
    <b v="0"/>
    <m/>
    <x v="0"/>
    <m/>
    <s v="0055A000009s6n0QAA"/>
    <d v="2020-01-06T18:18:40"/>
    <m/>
    <d v="2020-01-06T18:18:40"/>
    <m/>
    <m/>
    <b v="0"/>
    <m/>
    <m/>
    <s v="Website"/>
    <m/>
    <m/>
    <m/>
    <m/>
    <m/>
    <x v="2748"/>
    <x v="0"/>
    <b v="0"/>
    <m/>
    <m/>
    <m/>
    <s v="00531000007KAsvAAG"/>
    <s v="01s31000003qafjAAA"/>
    <m/>
    <m/>
    <m/>
    <m/>
    <m/>
    <m/>
    <m/>
    <s v="0125A000001NaBLQA0"/>
    <b v="0"/>
    <m/>
    <b v="0"/>
    <m/>
    <m/>
    <x v="0"/>
    <b v="0"/>
    <d v="2021-06-29T20:34:54"/>
    <m/>
    <m/>
    <b v="0"/>
    <x v="0"/>
    <m/>
    <m/>
    <n v="25000"/>
    <m/>
    <x v="2"/>
    <n v="0"/>
    <n v="0"/>
  </r>
  <r>
    <s v="001i000001MZ8IpAAL"/>
    <b v="0"/>
    <m/>
    <b v="0"/>
    <m/>
    <m/>
    <m/>
    <x v="98"/>
    <b v="1"/>
    <s v="Lost or No Budget"/>
    <m/>
    <m/>
    <m/>
    <m/>
    <s v="00531000007MUoEAAW"/>
    <b v="0"/>
    <d v="2019-04-01T19:06:15"/>
    <m/>
    <b v="0"/>
    <m/>
    <m/>
    <b v="0"/>
    <d v="2020-03-01T00:00:00"/>
    <n v="3"/>
    <n v="2020"/>
    <s v="Omitted"/>
    <s v="Omitted"/>
    <b v="0"/>
    <b v="0"/>
    <m/>
    <b v="1"/>
    <b v="0"/>
    <b v="0"/>
    <x v="22"/>
    <b v="0"/>
    <m/>
    <x v="0"/>
    <d v="2019-05-24T00:00:00"/>
    <s v="0055A00000BclF5QAJ"/>
    <d v="2021-04-11T19:52:07"/>
    <m/>
    <d v="2020-02-10T14:24:36"/>
    <m/>
    <m/>
    <b v="0"/>
    <m/>
    <m/>
    <s v="Inside Sales"/>
    <m/>
    <m/>
    <m/>
    <m/>
    <m/>
    <x v="2749"/>
    <x v="0"/>
    <b v="0"/>
    <m/>
    <m/>
    <m/>
    <s v="00531000007KgPgAAK"/>
    <s v="01s31000003qafjAAA"/>
    <s v="All Hazards"/>
    <m/>
    <m/>
    <m/>
    <m/>
    <m/>
    <m/>
    <s v="0125A000001NaBLQA0"/>
    <b v="0"/>
    <m/>
    <b v="0"/>
    <m/>
    <m/>
    <x v="0"/>
    <b v="0"/>
    <d v="2021-06-29T20:34:54"/>
    <m/>
    <m/>
    <b v="0"/>
    <x v="0"/>
    <m/>
    <m/>
    <n v="60069.599999999999"/>
    <m/>
    <x v="2"/>
    <n v="0"/>
    <n v="0"/>
  </r>
  <r>
    <s v="0015A00002DxdNuQAJ"/>
    <b v="0"/>
    <m/>
    <b v="0"/>
    <s v="7015A000001Zks9QAC"/>
    <m/>
    <m/>
    <x v="94"/>
    <b v="1"/>
    <s v="Lost or No Budget"/>
    <m/>
    <s v="0035A00003XWvltQAD"/>
    <m/>
    <m/>
    <s v="00531000007MUoEAAW"/>
    <b v="0"/>
    <d v="2019-08-07T15:55:37"/>
    <m/>
    <b v="0"/>
    <m/>
    <m/>
    <b v="0"/>
    <d v="2020-03-01T00:00:00"/>
    <n v="3"/>
    <n v="2020"/>
    <s v="Omitted"/>
    <s v="Omitted"/>
    <b v="0"/>
    <b v="0"/>
    <m/>
    <b v="1"/>
    <b v="0"/>
    <b v="0"/>
    <x v="19"/>
    <b v="0"/>
    <m/>
    <x v="0"/>
    <d v="2020-08-20T00:00:00"/>
    <s v="0055A00000BclF5QAJ"/>
    <d v="2021-04-11T19:52:59"/>
    <m/>
    <d v="2020-09-14T14:26:15"/>
    <m/>
    <m/>
    <b v="0"/>
    <m/>
    <m/>
    <s v="Inside Sales"/>
    <m/>
    <m/>
    <m/>
    <m/>
    <m/>
    <x v="2750"/>
    <x v="0"/>
    <b v="0"/>
    <m/>
    <m/>
    <m/>
    <s v="00531000007KAsvAAG"/>
    <s v="01s31000003qafjAAA"/>
    <m/>
    <m/>
    <m/>
    <m/>
    <m/>
    <m/>
    <m/>
    <s v="0125A000001NaBLQA0"/>
    <b v="0"/>
    <m/>
    <b v="0"/>
    <m/>
    <m/>
    <x v="0"/>
    <b v="0"/>
    <d v="2021-06-29T20:34:54"/>
    <m/>
    <m/>
    <b v="0"/>
    <x v="0"/>
    <m/>
    <m/>
    <n v="71798.5"/>
    <m/>
    <x v="2"/>
    <n v="0"/>
    <n v="0"/>
  </r>
  <r>
    <s v="0015A00001tb0vPQAQ"/>
    <b v="0"/>
    <m/>
    <b v="0"/>
    <m/>
    <m/>
    <m/>
    <x v="200"/>
    <b v="1"/>
    <s v="Lost or No Budget"/>
    <m/>
    <s v="0035A00003CdJnpQAF"/>
    <m/>
    <m/>
    <s v="00531000007KAsvAAG"/>
    <b v="0"/>
    <d v="2017-07-29T00:21:29"/>
    <m/>
    <b v="0"/>
    <m/>
    <m/>
    <b v="0"/>
    <d v="2017-03-01T00:00:00"/>
    <n v="3"/>
    <n v="2017"/>
    <s v="Omitted"/>
    <s v="Omitted"/>
    <b v="0"/>
    <b v="0"/>
    <m/>
    <b v="1"/>
    <b v="0"/>
    <b v="0"/>
    <x v="19"/>
    <b v="0"/>
    <m/>
    <x v="0"/>
    <m/>
    <s v="0055A00000BclF5QAJ"/>
    <d v="2021-04-11T20:06:15"/>
    <m/>
    <d v="2020-01-06T18:18:35"/>
    <m/>
    <m/>
    <b v="0"/>
    <m/>
    <m/>
    <s v="Field Sales"/>
    <m/>
    <m/>
    <m/>
    <m/>
    <m/>
    <x v="2751"/>
    <x v="0"/>
    <b v="0"/>
    <m/>
    <m/>
    <m/>
    <s v="00531000007KAsvAAG"/>
    <s v="01s31000003qafjAAA"/>
    <m/>
    <m/>
    <m/>
    <m/>
    <m/>
    <m/>
    <m/>
    <s v="0125A000001NaBLQA0"/>
    <b v="0"/>
    <m/>
    <b v="0"/>
    <m/>
    <m/>
    <x v="0"/>
    <b v="0"/>
    <d v="2021-06-29T20:34:54"/>
    <m/>
    <m/>
    <b v="0"/>
    <x v="0"/>
    <m/>
    <m/>
    <n v="78000"/>
    <m/>
    <x v="2"/>
    <n v="0"/>
    <n v="0"/>
  </r>
  <r>
    <s v="0015A00001yXENnQAO"/>
    <b v="0"/>
    <m/>
    <b v="0"/>
    <m/>
    <m/>
    <m/>
    <x v="501"/>
    <b v="1"/>
    <s v="Lost or No Budget"/>
    <m/>
    <s v="0035A00003FZ6fCQAT"/>
    <m/>
    <m/>
    <s v="00531000007KAsvAAG"/>
    <b v="0"/>
    <d v="2018-01-12T20:42:44"/>
    <m/>
    <b v="0"/>
    <m/>
    <m/>
    <b v="0"/>
    <d v="2019-03-01T00:00:00"/>
    <n v="3"/>
    <n v="2019"/>
    <s v="Omitted"/>
    <s v="Omitted"/>
    <b v="0"/>
    <b v="0"/>
    <m/>
    <b v="1"/>
    <b v="0"/>
    <b v="0"/>
    <x v="19"/>
    <b v="0"/>
    <m/>
    <x v="0"/>
    <d v="2019-02-07T00:00:00"/>
    <s v="0055A00000BclF5QAJ"/>
    <d v="2021-04-11T20:06:15"/>
    <m/>
    <d v="2020-01-06T18:18:40"/>
    <m/>
    <m/>
    <b v="0"/>
    <m/>
    <m/>
    <s v="Field Sales"/>
    <m/>
    <m/>
    <m/>
    <m/>
    <m/>
    <x v="2752"/>
    <x v="0"/>
    <b v="0"/>
    <m/>
    <m/>
    <m/>
    <s v="00531000007KAsvAAG"/>
    <s v="01s31000003qafjAAA"/>
    <m/>
    <m/>
    <m/>
    <m/>
    <m/>
    <m/>
    <m/>
    <s v="0125A000001NaBLQA0"/>
    <b v="0"/>
    <m/>
    <b v="0"/>
    <m/>
    <m/>
    <x v="0"/>
    <b v="0"/>
    <d v="2021-06-29T20:34:54"/>
    <m/>
    <m/>
    <b v="0"/>
    <x v="0"/>
    <m/>
    <m/>
    <n v="92691.5"/>
    <m/>
    <x v="2"/>
    <n v="0"/>
    <n v="0"/>
  </r>
  <r>
    <s v="0013100001gxRn4AAE"/>
    <b v="0"/>
    <m/>
    <b v="0"/>
    <m/>
    <m/>
    <m/>
    <x v="502"/>
    <b v="1"/>
    <s v="Non Responsive"/>
    <m/>
    <s v="0035A00003JhRXGQA3"/>
    <m/>
    <m/>
    <s v="00531000007MUoEAAW"/>
    <b v="0"/>
    <d v="2018-07-05T14:45:53"/>
    <m/>
    <b v="0"/>
    <m/>
    <m/>
    <b v="0"/>
    <d v="2018-03-01T00:00:00"/>
    <n v="3"/>
    <n v="2018"/>
    <s v="Omitted"/>
    <s v="Omitted"/>
    <b v="0"/>
    <b v="0"/>
    <m/>
    <b v="1"/>
    <b v="0"/>
    <b v="0"/>
    <x v="19"/>
    <b v="0"/>
    <m/>
    <x v="0"/>
    <m/>
    <s v="0055A00000BclF5QAJ"/>
    <d v="2021-04-11T19:52:07"/>
    <m/>
    <d v="2020-01-06T18:18:35"/>
    <m/>
    <m/>
    <b v="0"/>
    <m/>
    <m/>
    <s v="Inside Sales"/>
    <m/>
    <m/>
    <m/>
    <m/>
    <m/>
    <x v="2753"/>
    <x v="0"/>
    <b v="0"/>
    <m/>
    <m/>
    <m/>
    <s v="00531000007MUoEAAW"/>
    <s v="01s31000003qafjAAA"/>
    <m/>
    <m/>
    <m/>
    <m/>
    <m/>
    <m/>
    <m/>
    <s v="0125A000001NaBLQA0"/>
    <b v="0"/>
    <m/>
    <b v="0"/>
    <m/>
    <m/>
    <x v="0"/>
    <b v="0"/>
    <d v="2021-06-29T20:34:54"/>
    <m/>
    <m/>
    <b v="0"/>
    <x v="0"/>
    <m/>
    <m/>
    <n v="199"/>
    <m/>
    <x v="2"/>
    <n v="0"/>
    <n v="0"/>
  </r>
  <r>
    <s v="0015A000028lTavQAE"/>
    <b v="0"/>
    <m/>
    <b v="0"/>
    <m/>
    <m/>
    <m/>
    <x v="503"/>
    <b v="1"/>
    <s v="Non Responsive"/>
    <m/>
    <s v="0035A00003QWpK6QAL"/>
    <m/>
    <m/>
    <s v="00531000007MUoEAAW"/>
    <b v="0"/>
    <d v="2019-01-30T19:06:14"/>
    <m/>
    <b v="0"/>
    <m/>
    <m/>
    <b v="0"/>
    <d v="2019-03-01T00:00:00"/>
    <n v="3"/>
    <n v="2019"/>
    <s v="Omitted"/>
    <s v="Omitted"/>
    <b v="0"/>
    <b v="0"/>
    <m/>
    <b v="1"/>
    <b v="0"/>
    <b v="0"/>
    <x v="20"/>
    <b v="0"/>
    <m/>
    <x v="0"/>
    <m/>
    <s v="0055A00000BclF5QAJ"/>
    <d v="2021-04-11T20:08:00"/>
    <m/>
    <d v="2020-01-06T18:18:40"/>
    <m/>
    <m/>
    <b v="0"/>
    <m/>
    <m/>
    <s v="Field Sales"/>
    <m/>
    <m/>
    <m/>
    <m/>
    <m/>
    <x v="2754"/>
    <x v="0"/>
    <b v="0"/>
    <m/>
    <m/>
    <m/>
    <s v="00531000007MUoEAAW"/>
    <s v="01s31000003qafjAAA"/>
    <s v="All Hazards"/>
    <m/>
    <m/>
    <m/>
    <m/>
    <m/>
    <m/>
    <s v="0125A000001NaBLQA0"/>
    <b v="0"/>
    <m/>
    <b v="0"/>
    <m/>
    <m/>
    <x v="0"/>
    <b v="0"/>
    <d v="2021-06-29T20:34:54"/>
    <m/>
    <m/>
    <b v="0"/>
    <x v="0"/>
    <m/>
    <m/>
    <n v="10000"/>
    <m/>
    <x v="2"/>
    <n v="0"/>
    <n v="0"/>
  </r>
  <r>
    <s v="0013100001gw2hkAAA"/>
    <b v="0"/>
    <m/>
    <b v="0"/>
    <m/>
    <m/>
    <m/>
    <x v="504"/>
    <b v="1"/>
    <s v="Non Responsive"/>
    <m/>
    <m/>
    <m/>
    <m/>
    <s v="00531000007MUoEAAW"/>
    <b v="0"/>
    <d v="2019-03-04T18:48:43"/>
    <m/>
    <b v="0"/>
    <m/>
    <m/>
    <b v="0"/>
    <d v="2019-03-01T00:00:00"/>
    <n v="3"/>
    <n v="2019"/>
    <s v="Omitted"/>
    <s v="Omitted"/>
    <b v="0"/>
    <b v="0"/>
    <m/>
    <b v="1"/>
    <b v="0"/>
    <b v="0"/>
    <x v="19"/>
    <b v="0"/>
    <m/>
    <x v="0"/>
    <m/>
    <s v="0055A00000BclF5QAJ"/>
    <d v="2021-04-11T20:08:00"/>
    <m/>
    <d v="2020-01-06T18:18:40"/>
    <m/>
    <m/>
    <b v="0"/>
    <m/>
    <m/>
    <s v="Field Sales"/>
    <m/>
    <m/>
    <m/>
    <m/>
    <m/>
    <x v="2755"/>
    <x v="0"/>
    <b v="0"/>
    <m/>
    <m/>
    <m/>
    <s v="00531000007MUoEAAW"/>
    <s v="01s31000003qafjAAA"/>
    <m/>
    <m/>
    <m/>
    <m/>
    <m/>
    <m/>
    <m/>
    <s v="0125A000001NaBLQA0"/>
    <b v="0"/>
    <m/>
    <b v="0"/>
    <m/>
    <m/>
    <x v="0"/>
    <b v="0"/>
    <d v="2021-06-29T20:34:54"/>
    <m/>
    <m/>
    <b v="0"/>
    <x v="0"/>
    <m/>
    <m/>
    <n v="199"/>
    <m/>
    <x v="2"/>
    <n v="0"/>
    <n v="0"/>
  </r>
  <r>
    <s v="0013100001VWdHuAAL"/>
    <b v="0"/>
    <m/>
    <b v="0"/>
    <s v="7015A000001PAOhQAO"/>
    <m/>
    <m/>
    <x v="505"/>
    <b v="1"/>
    <s v="Non Responsive"/>
    <m/>
    <s v="0035A00003G6kJHQAZ"/>
    <m/>
    <m/>
    <s v="00531000007MUoEAAW"/>
    <b v="0"/>
    <d v="2019-03-15T13:02:14"/>
    <m/>
    <b v="0"/>
    <m/>
    <m/>
    <b v="0"/>
    <d v="2019-03-01T00:00:00"/>
    <n v="3"/>
    <n v="2019"/>
    <s v="Omitted"/>
    <s v="Omitted"/>
    <b v="0"/>
    <b v="0"/>
    <m/>
    <b v="1"/>
    <b v="0"/>
    <b v="0"/>
    <x v="20"/>
    <b v="0"/>
    <m/>
    <x v="0"/>
    <d v="2019-03-15T00:00:00"/>
    <s v="0055A000009s6n0QAA"/>
    <d v="2020-01-06T18:18:45"/>
    <m/>
    <d v="2020-01-06T18:18:45"/>
    <m/>
    <m/>
    <b v="0"/>
    <m/>
    <m/>
    <s v="Tradeshow"/>
    <m/>
    <m/>
    <m/>
    <m/>
    <m/>
    <x v="2756"/>
    <x v="0"/>
    <b v="0"/>
    <m/>
    <m/>
    <m/>
    <s v="00531000007MUoEAAW"/>
    <s v="01s31000003qafjAAA"/>
    <s v="All Hazards"/>
    <m/>
    <m/>
    <m/>
    <m/>
    <m/>
    <m/>
    <s v="0125A000001NaBLQA0"/>
    <b v="0"/>
    <m/>
    <b v="0"/>
    <m/>
    <m/>
    <x v="0"/>
    <b v="0"/>
    <d v="2021-06-29T20:34:54"/>
    <m/>
    <m/>
    <b v="0"/>
    <x v="0"/>
    <m/>
    <m/>
    <n v="597"/>
    <m/>
    <x v="2"/>
    <n v="0"/>
    <n v="0"/>
  </r>
  <r>
    <s v="0015A00002PMn0gQAD"/>
    <b v="0"/>
    <m/>
    <b v="0"/>
    <m/>
    <m/>
    <m/>
    <x v="98"/>
    <b v="1"/>
    <s v="Non Responsive"/>
    <m/>
    <s v="0035A00003jwkcBQAQ"/>
    <m/>
    <m/>
    <s v="00531000007MUoEAAW"/>
    <b v="0"/>
    <d v="2019-02-04T15:13:28"/>
    <m/>
    <b v="0"/>
    <m/>
    <m/>
    <b v="0"/>
    <d v="2020-03-01T00:00:00"/>
    <n v="3"/>
    <n v="2020"/>
    <s v="Omitted"/>
    <s v="Omitted"/>
    <b v="0"/>
    <b v="0"/>
    <m/>
    <b v="1"/>
    <b v="0"/>
    <b v="0"/>
    <x v="19"/>
    <b v="0"/>
    <m/>
    <x v="0"/>
    <d v="2020-10-07T00:00:00"/>
    <s v="0055A00000BclF5QAJ"/>
    <d v="2021-04-11T19:52:07"/>
    <m/>
    <d v="2020-10-07T19:15:36"/>
    <m/>
    <m/>
    <b v="0"/>
    <m/>
    <m/>
    <s v="Inside Sales"/>
    <m/>
    <m/>
    <m/>
    <m/>
    <m/>
    <x v="2757"/>
    <x v="0"/>
    <b v="0"/>
    <m/>
    <m/>
    <m/>
    <s v="00531000007KAsvAAG"/>
    <s v="01s31000003qafjAAA"/>
    <m/>
    <m/>
    <m/>
    <m/>
    <m/>
    <m/>
    <m/>
    <s v="0125A000001NaBLQA0"/>
    <b v="0"/>
    <m/>
    <b v="0"/>
    <m/>
    <m/>
    <x v="0"/>
    <b v="0"/>
    <d v="2021-06-29T20:34:54"/>
    <m/>
    <m/>
    <b v="0"/>
    <x v="0"/>
    <m/>
    <m/>
    <n v="58679.1"/>
    <m/>
    <x v="2"/>
    <n v="0"/>
    <n v="0"/>
  </r>
  <r>
    <s v="0013100001gaSbbAAE"/>
    <b v="0"/>
    <m/>
    <b v="0"/>
    <m/>
    <m/>
    <m/>
    <x v="506"/>
    <b v="1"/>
    <s v="Non Responsive"/>
    <m/>
    <s v="0035A00003GoqIWQAZ"/>
    <m/>
    <m/>
    <s v="00531000007MUoEAAW"/>
    <b v="0"/>
    <d v="2018-03-06T18:36:04"/>
    <m/>
    <b v="0"/>
    <m/>
    <m/>
    <b v="0"/>
    <d v="2018-03-01T00:00:00"/>
    <n v="3"/>
    <n v="2018"/>
    <s v="Omitted"/>
    <s v="Omitted"/>
    <b v="0"/>
    <b v="0"/>
    <m/>
    <b v="1"/>
    <b v="0"/>
    <b v="0"/>
    <x v="24"/>
    <b v="0"/>
    <m/>
    <x v="0"/>
    <d v="2018-06-26T00:00:00"/>
    <s v="0055A00000BclF5QAJ"/>
    <d v="2021-04-11T20:08:00"/>
    <m/>
    <d v="2020-01-06T18:18:40"/>
    <m/>
    <m/>
    <b v="0"/>
    <m/>
    <s v="CWAs;TICs;Explosives;Drugs"/>
    <s v="Field Sales"/>
    <m/>
    <m/>
    <m/>
    <m/>
    <m/>
    <x v="2758"/>
    <x v="0"/>
    <b v="0"/>
    <m/>
    <m/>
    <m/>
    <s v="00531000007MUoEAAW"/>
    <s v="01s31000003qafjAAA"/>
    <m/>
    <m/>
    <m/>
    <m/>
    <m/>
    <m/>
    <m/>
    <s v="0125A000001NaBLQA0"/>
    <b v="0"/>
    <m/>
    <b v="0"/>
    <m/>
    <m/>
    <x v="0"/>
    <b v="0"/>
    <d v="2021-06-29T20:34:54"/>
    <m/>
    <m/>
    <b v="0"/>
    <x v="0"/>
    <m/>
    <m/>
    <n v="189.05"/>
    <m/>
    <x v="2"/>
    <n v="0"/>
    <n v="0"/>
  </r>
  <r>
    <s v="0013100001VWdHuAAL"/>
    <b v="0"/>
    <m/>
    <b v="0"/>
    <m/>
    <m/>
    <m/>
    <x v="434"/>
    <b v="1"/>
    <s v="Non Responsive"/>
    <m/>
    <s v="0035A00003G6kJHQAZ"/>
    <m/>
    <m/>
    <s v="00531000007MUoEAAW"/>
    <b v="0"/>
    <d v="2018-03-16T15:55:08"/>
    <m/>
    <b v="0"/>
    <m/>
    <m/>
    <b v="0"/>
    <d v="2018-03-01T00:00:00"/>
    <n v="3"/>
    <n v="2018"/>
    <s v="Omitted"/>
    <s v="Omitted"/>
    <b v="0"/>
    <b v="0"/>
    <m/>
    <b v="1"/>
    <b v="0"/>
    <b v="0"/>
    <x v="20"/>
    <b v="0"/>
    <m/>
    <x v="0"/>
    <d v="2018-04-24T00:00:00"/>
    <s v="0055A00000BclF5QAJ"/>
    <d v="2021-04-11T20:08:00"/>
    <m/>
    <d v="2020-01-06T18:18:35"/>
    <m/>
    <m/>
    <b v="0"/>
    <m/>
    <m/>
    <s v="Field Sales"/>
    <m/>
    <m/>
    <m/>
    <m/>
    <m/>
    <x v="2759"/>
    <x v="0"/>
    <b v="0"/>
    <m/>
    <m/>
    <m/>
    <s v="00531000007MUoEAAW"/>
    <s v="01s31000003qafjAAA"/>
    <s v="CWAs"/>
    <m/>
    <m/>
    <m/>
    <m/>
    <m/>
    <m/>
    <s v="0125A000001NaBLQA0"/>
    <b v="0"/>
    <m/>
    <b v="0"/>
    <m/>
    <m/>
    <x v="0"/>
    <b v="0"/>
    <d v="2021-06-29T20:34:54"/>
    <m/>
    <m/>
    <b v="0"/>
    <x v="0"/>
    <m/>
    <m/>
    <n v="995"/>
    <m/>
    <x v="2"/>
    <n v="0"/>
    <n v="0"/>
  </r>
  <r>
    <s v="001i000001MZM70AAH"/>
    <b v="0"/>
    <m/>
    <b v="0"/>
    <m/>
    <m/>
    <m/>
    <x v="507"/>
    <b v="1"/>
    <s v="Non Responsive"/>
    <m/>
    <s v="0035A00003Gnn8eQAB"/>
    <m/>
    <m/>
    <s v="00531000007MUoEAAW"/>
    <b v="0"/>
    <d v="2018-04-27T19:32:38"/>
    <m/>
    <b v="0"/>
    <m/>
    <m/>
    <b v="0"/>
    <d v="2018-03-01T00:00:00"/>
    <n v="3"/>
    <n v="2018"/>
    <s v="Omitted"/>
    <s v="Omitted"/>
    <b v="0"/>
    <b v="0"/>
    <m/>
    <b v="1"/>
    <b v="0"/>
    <b v="0"/>
    <x v="19"/>
    <b v="0"/>
    <m/>
    <x v="0"/>
    <d v="2018-04-27T00:00:00"/>
    <s v="0055A00000BclF5QAJ"/>
    <d v="2021-04-11T19:52:59"/>
    <m/>
    <d v="2020-01-06T18:18:35"/>
    <m/>
    <m/>
    <b v="0"/>
    <m/>
    <m/>
    <s v="Inside Sales"/>
    <m/>
    <m/>
    <m/>
    <m/>
    <m/>
    <x v="2760"/>
    <x v="0"/>
    <b v="0"/>
    <m/>
    <m/>
    <m/>
    <s v="00531000007MUoEAAW"/>
    <s v="01s31000003qafjAAA"/>
    <s v="Drugs"/>
    <m/>
    <m/>
    <m/>
    <m/>
    <m/>
    <m/>
    <s v="0125A000001NaBLQA0"/>
    <b v="0"/>
    <m/>
    <b v="0"/>
    <m/>
    <m/>
    <x v="0"/>
    <b v="0"/>
    <d v="2021-06-29T20:34:54"/>
    <m/>
    <m/>
    <b v="0"/>
    <x v="0"/>
    <m/>
    <m/>
    <n v="48"/>
    <m/>
    <x v="2"/>
    <n v="0"/>
    <n v="0"/>
  </r>
  <r>
    <s v="001i000001MZMQXAA5"/>
    <b v="0"/>
    <m/>
    <b v="0"/>
    <s v="7015A000001Zks9QAC"/>
    <m/>
    <m/>
    <x v="505"/>
    <b v="1"/>
    <s v="Other"/>
    <m/>
    <s v="00331000034nZ5bAAE"/>
    <m/>
    <m/>
    <s v="00531000007MUoEAAW"/>
    <b v="0"/>
    <d v="2019-03-06T13:46:50"/>
    <m/>
    <b v="0"/>
    <m/>
    <m/>
    <b v="0"/>
    <d v="2019-03-01T00:00:00"/>
    <n v="3"/>
    <n v="2019"/>
    <s v="Omitted"/>
    <s v="Omitted"/>
    <b v="0"/>
    <b v="0"/>
    <m/>
    <b v="1"/>
    <b v="0"/>
    <b v="0"/>
    <x v="19"/>
    <b v="0"/>
    <m/>
    <x v="0"/>
    <m/>
    <s v="0055A00000BclF5QAJ"/>
    <d v="2021-04-11T20:28:47"/>
    <m/>
    <d v="2020-01-06T18:18:40"/>
    <m/>
    <m/>
    <b v="0"/>
    <m/>
    <m/>
    <s v="Inside Sales"/>
    <m/>
    <m/>
    <m/>
    <m/>
    <m/>
    <x v="2761"/>
    <x v="0"/>
    <b v="0"/>
    <m/>
    <m/>
    <m/>
    <s v="00531000007MUoEAAW"/>
    <s v="01s31000003qafjAAA"/>
    <m/>
    <m/>
    <m/>
    <m/>
    <m/>
    <m/>
    <m/>
    <s v="0125A000001NaBLQA0"/>
    <b v="0"/>
    <m/>
    <b v="0"/>
    <m/>
    <m/>
    <x v="0"/>
    <b v="0"/>
    <d v="2021-06-29T20:34:54"/>
    <m/>
    <m/>
    <b v="0"/>
    <x v="0"/>
    <m/>
    <m/>
    <n v="39"/>
    <m/>
    <x v="2"/>
    <n v="0"/>
    <n v="0"/>
  </r>
  <r>
    <s v="0015A00001zu4pTQAQ"/>
    <b v="0"/>
    <m/>
    <b v="0"/>
    <s v="7015A000001qZoEQAU"/>
    <m/>
    <m/>
    <x v="170"/>
    <b v="1"/>
    <s v="Other"/>
    <m/>
    <s v="0035A00003HwwCiQAJ"/>
    <m/>
    <m/>
    <s v="00531000007MUoEAAW"/>
    <b v="0"/>
    <d v="2019-08-30T14:43:27"/>
    <m/>
    <b v="0"/>
    <m/>
    <m/>
    <b v="0"/>
    <d v="2019-03-01T00:00:00"/>
    <n v="3"/>
    <n v="2019"/>
    <s v="Omitted"/>
    <s v="Omitted"/>
    <b v="0"/>
    <b v="0"/>
    <m/>
    <b v="1"/>
    <b v="0"/>
    <b v="0"/>
    <x v="20"/>
    <b v="0"/>
    <m/>
    <x v="0"/>
    <m/>
    <s v="0055A00000BclF5QAJ"/>
    <d v="2021-04-11T20:28:47"/>
    <m/>
    <d v="2020-01-06T18:18:40"/>
    <m/>
    <m/>
    <b v="0"/>
    <m/>
    <m/>
    <s v="Field Sales"/>
    <m/>
    <m/>
    <m/>
    <m/>
    <m/>
    <x v="2762"/>
    <x v="0"/>
    <b v="0"/>
    <m/>
    <m/>
    <m/>
    <s v="00531000007MUoEAAW"/>
    <s v="01s31000003qafjAAA"/>
    <s v="CWAs;Explosives;Drugs"/>
    <m/>
    <m/>
    <m/>
    <m/>
    <m/>
    <m/>
    <s v="0125A000001NaBLQA0"/>
    <b v="0"/>
    <m/>
    <b v="0"/>
    <m/>
    <m/>
    <x v="0"/>
    <b v="0"/>
    <d v="2021-06-29T20:34:54"/>
    <m/>
    <m/>
    <b v="0"/>
    <x v="0"/>
    <m/>
    <m/>
    <n v="238"/>
    <m/>
    <x v="2"/>
    <n v="0"/>
    <n v="0"/>
  </r>
  <r>
    <s v="0015A000023DKanQAG"/>
    <b v="0"/>
    <m/>
    <b v="0"/>
    <m/>
    <m/>
    <m/>
    <x v="232"/>
    <b v="1"/>
    <s v="Other"/>
    <m/>
    <m/>
    <m/>
    <m/>
    <s v="00531000007MUoEAAW"/>
    <b v="0"/>
    <d v="2019-01-15T14:37:10"/>
    <m/>
    <b v="0"/>
    <m/>
    <m/>
    <b v="0"/>
    <d v="2020-03-01T00:00:00"/>
    <n v="3"/>
    <n v="2020"/>
    <s v="Omitted"/>
    <s v="Omitted"/>
    <b v="0"/>
    <b v="0"/>
    <m/>
    <b v="1"/>
    <b v="0"/>
    <b v="0"/>
    <x v="22"/>
    <b v="0"/>
    <m/>
    <x v="0"/>
    <d v="2019-01-15T00:00:00"/>
    <s v="0055A00000BclF5QAJ"/>
    <d v="2021-04-11T19:52:07"/>
    <m/>
    <d v="2020-05-20T21:06:55"/>
    <m/>
    <m/>
    <b v="0"/>
    <m/>
    <m/>
    <s v="Inside Sales"/>
    <m/>
    <m/>
    <m/>
    <m/>
    <m/>
    <x v="2763"/>
    <x v="0"/>
    <b v="0"/>
    <s v="Provided accessories price list."/>
    <m/>
    <m/>
    <s v="00531000007MUoEAAW"/>
    <s v="01s31000003qafjAAA"/>
    <m/>
    <m/>
    <m/>
    <m/>
    <m/>
    <m/>
    <m/>
    <s v="0125A000001NaBLQA0"/>
    <b v="0"/>
    <m/>
    <b v="0"/>
    <m/>
    <m/>
    <x v="0"/>
    <b v="0"/>
    <d v="2021-06-29T20:34:54"/>
    <m/>
    <m/>
    <b v="0"/>
    <x v="0"/>
    <m/>
    <m/>
    <n v="8412"/>
    <m/>
    <x v="2"/>
    <n v="0"/>
    <n v="0"/>
  </r>
  <r>
    <s v="0013100001fpvvrAAA"/>
    <b v="0"/>
    <m/>
    <b v="0"/>
    <m/>
    <m/>
    <m/>
    <x v="96"/>
    <b v="1"/>
    <s v="Other"/>
    <m/>
    <s v="0035A00003Yw1v7QAB"/>
    <m/>
    <m/>
    <s v="00531000007MUoEAAW"/>
    <b v="0"/>
    <d v="2019-09-27T17:14:44"/>
    <m/>
    <b v="0"/>
    <m/>
    <m/>
    <b v="0"/>
    <d v="2020-03-01T00:00:00"/>
    <n v="3"/>
    <n v="2020"/>
    <s v="Omitted"/>
    <s v="Omitted"/>
    <b v="0"/>
    <b v="0"/>
    <m/>
    <b v="1"/>
    <b v="0"/>
    <b v="0"/>
    <x v="22"/>
    <b v="0"/>
    <m/>
    <x v="0"/>
    <d v="2020-11-13T00:00:00"/>
    <s v="0055A00000BclF5QAJ"/>
    <d v="2021-04-11T20:28:47"/>
    <m/>
    <d v="2020-12-03T17:07:50"/>
    <m/>
    <m/>
    <b v="0"/>
    <m/>
    <m/>
    <s v="Field Sales"/>
    <m/>
    <m/>
    <m/>
    <m/>
    <m/>
    <x v="2764"/>
    <x v="0"/>
    <b v="0"/>
    <m/>
    <m/>
    <m/>
    <s v="00531000007MUoEAAW"/>
    <s v="01s31000003qafjAAA"/>
    <s v="Explosives"/>
    <m/>
    <m/>
    <m/>
    <m/>
    <m/>
    <m/>
    <s v="0125A000001NaBLQA0"/>
    <b v="0"/>
    <m/>
    <b v="0"/>
    <m/>
    <m/>
    <x v="0"/>
    <b v="0"/>
    <d v="2021-06-29T20:34:54"/>
    <m/>
    <m/>
    <b v="0"/>
    <x v="0"/>
    <m/>
    <m/>
    <n v="20425.400000000001"/>
    <m/>
    <x v="2"/>
    <n v="0"/>
    <n v="0"/>
  </r>
  <r>
    <s v="0013100001gYHjnAAG"/>
    <b v="0"/>
    <m/>
    <b v="0"/>
    <s v="7015A000001yX56QAE"/>
    <m/>
    <m/>
    <x v="98"/>
    <b v="1"/>
    <s v="Non Responsive"/>
    <m/>
    <s v="0035A00003INlNXQA1"/>
    <m/>
    <m/>
    <s v="00531000007KAsvAAG"/>
    <b v="0"/>
    <d v="2018-05-16T12:58:53"/>
    <m/>
    <b v="0"/>
    <s v="Federal Resources"/>
    <d v="2019-01-01T00:00:00"/>
    <b v="0"/>
    <d v="2020-03-01T00:00:00"/>
    <n v="3"/>
    <n v="2020"/>
    <s v="Omitted"/>
    <s v="Omitted"/>
    <b v="0"/>
    <b v="0"/>
    <m/>
    <b v="1"/>
    <b v="0"/>
    <b v="0"/>
    <x v="19"/>
    <b v="0"/>
    <m/>
    <x v="0"/>
    <d v="2018-09-14T00:00:00"/>
    <s v="00531000007KAsvAAG"/>
    <d v="2020-10-07T19:24:32"/>
    <m/>
    <d v="2020-10-07T19:24:32"/>
    <m/>
    <m/>
    <b v="0"/>
    <m/>
    <m/>
    <s v="Trade Show"/>
    <m/>
    <m/>
    <m/>
    <m/>
    <m/>
    <x v="2765"/>
    <x v="0"/>
    <b v="0"/>
    <m/>
    <m/>
    <m/>
    <s v="00531000007KAsvAAG"/>
    <s v="01s31000003qafjAAA"/>
    <m/>
    <m/>
    <m/>
    <m/>
    <m/>
    <m/>
    <m/>
    <s v="0125A000001NaBLQA0"/>
    <b v="0"/>
    <m/>
    <b v="0"/>
    <m/>
    <m/>
    <x v="0"/>
    <b v="0"/>
    <d v="2021-06-29T20:34:54"/>
    <m/>
    <m/>
    <b v="0"/>
    <x v="0"/>
    <m/>
    <m/>
    <n v="65000"/>
    <m/>
    <x v="2"/>
    <n v="0"/>
    <n v="0"/>
  </r>
  <r>
    <s v="0013100001gYHjnAAG"/>
    <b v="0"/>
    <m/>
    <b v="0"/>
    <m/>
    <m/>
    <m/>
    <x v="170"/>
    <b v="1"/>
    <s v="Lost or No Budget"/>
    <m/>
    <s v="0035A00003WnEHGQA3"/>
    <m/>
    <m/>
    <s v="00531000007MUoEAAW"/>
    <b v="0"/>
    <d v="2019-07-17T20:46:00"/>
    <m/>
    <b v="0"/>
    <s v="Safeware"/>
    <d v="2019-12-31T00:00:00"/>
    <b v="0"/>
    <d v="2019-03-01T00:00:00"/>
    <n v="3"/>
    <n v="2019"/>
    <s v="Omitted"/>
    <s v="Omitted"/>
    <b v="0"/>
    <b v="0"/>
    <m/>
    <b v="1"/>
    <b v="0"/>
    <b v="0"/>
    <x v="19"/>
    <b v="0"/>
    <m/>
    <x v="0"/>
    <d v="2019-07-25T00:00:00"/>
    <s v="0055A00000BclF5QAJ"/>
    <d v="2021-04-11T19:52:07"/>
    <m/>
    <d v="2020-01-06T18:18:45"/>
    <m/>
    <m/>
    <b v="0"/>
    <m/>
    <m/>
    <s v="Inside Sales"/>
    <m/>
    <m/>
    <m/>
    <m/>
    <m/>
    <x v="2766"/>
    <x v="0"/>
    <b v="0"/>
    <m/>
    <m/>
    <m/>
    <s v="00531000007KAsvAAG"/>
    <s v="01s31000003qafjAAA"/>
    <m/>
    <m/>
    <m/>
    <m/>
    <m/>
    <m/>
    <m/>
    <s v="0125A000001NaBLQA0"/>
    <b v="0"/>
    <m/>
    <b v="0"/>
    <m/>
    <m/>
    <x v="0"/>
    <b v="0"/>
    <d v="2021-06-29T20:34:54"/>
    <m/>
    <m/>
    <b v="0"/>
    <x v="0"/>
    <m/>
    <m/>
    <n v="65597"/>
    <m/>
    <x v="2"/>
    <n v="0"/>
    <n v="0"/>
  </r>
  <r>
    <s v="0015A00002B95g3QAB"/>
    <b v="0"/>
    <m/>
    <b v="0"/>
    <s v="7015A000001OnFiQAK"/>
    <m/>
    <m/>
    <x v="170"/>
    <b v="1"/>
    <s v="Lost or No Budget"/>
    <m/>
    <s v="0035A00003TVFdGQAX"/>
    <m/>
    <m/>
    <s v="00531000007MUoEAAW"/>
    <b v="0"/>
    <d v="2019-04-11T14:46:14"/>
    <m/>
    <b v="0"/>
    <m/>
    <m/>
    <b v="0"/>
    <d v="2019-03-01T00:00:00"/>
    <n v="3"/>
    <n v="2019"/>
    <s v="Omitted"/>
    <s v="Omitted"/>
    <b v="0"/>
    <b v="0"/>
    <m/>
    <b v="1"/>
    <b v="0"/>
    <b v="0"/>
    <x v="19"/>
    <b v="0"/>
    <m/>
    <x v="0"/>
    <d v="2019-10-24T00:00:00"/>
    <s v="00531000007MUoEAAW"/>
    <d v="2020-10-16T19:38:36"/>
    <m/>
    <d v="2020-01-06T18:18:40"/>
    <m/>
    <m/>
    <b v="0"/>
    <m/>
    <m/>
    <s v="Tradeshow"/>
    <m/>
    <m/>
    <m/>
    <m/>
    <m/>
    <x v="2767"/>
    <x v="0"/>
    <b v="0"/>
    <m/>
    <m/>
    <m/>
    <s v="00531000007KAsvAAG"/>
    <s v="01s31000003qafjAAA"/>
    <m/>
    <s v="Drugs"/>
    <m/>
    <m/>
    <m/>
    <m/>
    <m/>
    <s v="0125A000001NaBLQA0"/>
    <b v="0"/>
    <m/>
    <b v="0"/>
    <m/>
    <m/>
    <x v="0"/>
    <b v="0"/>
    <d v="2021-06-29T20:34:54"/>
    <m/>
    <m/>
    <b v="0"/>
    <x v="0"/>
    <m/>
    <m/>
    <n v="65398"/>
    <m/>
    <x v="2"/>
    <n v="0"/>
    <n v="0"/>
  </r>
  <r>
    <s v="0016e00002ZwhMUAAZ"/>
    <b v="0"/>
    <m/>
    <b v="0"/>
    <m/>
    <m/>
    <m/>
    <x v="98"/>
    <b v="1"/>
    <s v="Other"/>
    <m/>
    <m/>
    <m/>
    <m/>
    <s v="0055A000009GxI2QAK"/>
    <b v="0"/>
    <d v="2020-04-17T17:06:41"/>
    <m/>
    <b v="0"/>
    <m/>
    <m/>
    <b v="0"/>
    <d v="2020-03-01T00:00:00"/>
    <n v="3"/>
    <n v="2020"/>
    <s v="Closed"/>
    <s v="Closed"/>
    <b v="0"/>
    <b v="0"/>
    <m/>
    <b v="1"/>
    <b v="0"/>
    <b v="0"/>
    <x v="23"/>
    <b v="0"/>
    <m/>
    <x v="0"/>
    <m/>
    <s v="0055A000009GxI2QAK"/>
    <d v="2021-06-22T19:25:45"/>
    <m/>
    <d v="2020-08-21T16:06:51"/>
    <m/>
    <m/>
    <b v="0"/>
    <m/>
    <m/>
    <s v="Field Sales"/>
    <m/>
    <m/>
    <m/>
    <m/>
    <m/>
    <x v="2768"/>
    <x v="0"/>
    <b v="0"/>
    <s v="Nuctech (state-owned competitor) won the tender with IMS despite our partners having lowest bid."/>
    <m/>
    <m/>
    <s v="0055A000009GxI2QAK"/>
    <s v="01s31000003qafjAAA"/>
    <s v="Drugs"/>
    <m/>
    <s v="0035A00003eO92SQAS"/>
    <m/>
    <s v="MX908"/>
    <m/>
    <m/>
    <s v="0125A000001NaBLQA0"/>
    <b v="0"/>
    <m/>
    <b v="0"/>
    <m/>
    <m/>
    <x v="0"/>
    <b v="0"/>
    <d v="2021-06-29T20:34:55"/>
    <m/>
    <m/>
    <b v="0"/>
    <x v="0"/>
    <m/>
    <m/>
    <n v="390000"/>
    <m/>
    <x v="2"/>
    <n v="0"/>
    <n v="0"/>
  </r>
  <r>
    <s v="0013100001gZSbvAAG"/>
    <b v="0"/>
    <m/>
    <b v="0"/>
    <m/>
    <m/>
    <m/>
    <x v="508"/>
    <b v="1"/>
    <m/>
    <m/>
    <m/>
    <m/>
    <m/>
    <s v="00531000007MUoEAAW"/>
    <b v="0"/>
    <d v="2020-01-02T18:57:33"/>
    <m/>
    <b v="0"/>
    <m/>
    <m/>
    <b v="0"/>
    <d v="2020-03-01T00:00:00"/>
    <n v="3"/>
    <n v="2020"/>
    <s v="Omitted"/>
    <s v="Omitted"/>
    <b v="0"/>
    <b v="0"/>
    <m/>
    <b v="1"/>
    <b v="0"/>
    <b v="0"/>
    <x v="19"/>
    <b v="0"/>
    <m/>
    <x v="0"/>
    <d v="2020-01-02T00:00:00"/>
    <s v="0055A00000BclF5QAJ"/>
    <d v="2021-04-11T19:52:07"/>
    <m/>
    <d v="2020-08-11T19:01:48"/>
    <m/>
    <m/>
    <b v="0"/>
    <m/>
    <m/>
    <s v="Inside Sales"/>
    <m/>
    <m/>
    <m/>
    <m/>
    <m/>
    <x v="2769"/>
    <x v="0"/>
    <b v="0"/>
    <m/>
    <m/>
    <m/>
    <s v="00531000007MUoEAAW"/>
    <s v="01s31000003qafjAAA"/>
    <m/>
    <m/>
    <m/>
    <m/>
    <s v="MX908"/>
    <m/>
    <m/>
    <s v="0125A000001NaBLQA0"/>
    <b v="0"/>
    <m/>
    <b v="0"/>
    <m/>
    <m/>
    <x v="0"/>
    <b v="0"/>
    <d v="2021-06-29T20:34:55"/>
    <m/>
    <m/>
    <b v="0"/>
    <x v="0"/>
    <m/>
    <m/>
    <n v="1190"/>
    <m/>
    <x v="2"/>
    <n v="0"/>
    <n v="0"/>
  </r>
  <r>
    <s v="001i000001MZMVXAA5"/>
    <b v="0"/>
    <m/>
    <b v="0"/>
    <s v="7015A000001TkdzQAC"/>
    <m/>
    <m/>
    <x v="508"/>
    <b v="1"/>
    <m/>
    <m/>
    <s v="0035A00003WmhgZQAR"/>
    <m/>
    <m/>
    <s v="00531000007MUoEAAW"/>
    <b v="0"/>
    <d v="2020-02-02T18:19:30"/>
    <m/>
    <b v="0"/>
    <m/>
    <m/>
    <b v="0"/>
    <d v="2020-03-01T00:00:00"/>
    <n v="3"/>
    <n v="2020"/>
    <s v="Omitted"/>
    <s v="Omitted"/>
    <b v="0"/>
    <b v="0"/>
    <m/>
    <b v="1"/>
    <b v="0"/>
    <b v="0"/>
    <x v="19"/>
    <b v="0"/>
    <m/>
    <x v="0"/>
    <d v="2020-02-02T00:00:00"/>
    <s v="0055A00000BclF5QAJ"/>
    <d v="2021-04-11T19:52:07"/>
    <m/>
    <d v="2020-08-11T19:15:38"/>
    <m/>
    <m/>
    <b v="0"/>
    <m/>
    <m/>
    <s v="Inside Sales"/>
    <m/>
    <m/>
    <m/>
    <m/>
    <m/>
    <x v="2770"/>
    <x v="0"/>
    <b v="0"/>
    <m/>
    <m/>
    <m/>
    <s v="00531000007MUoEAAW"/>
    <s v="01s31000003qafjAAA"/>
    <m/>
    <m/>
    <m/>
    <m/>
    <s v="MX908"/>
    <m/>
    <m/>
    <s v="0125A000001NaBLQA0"/>
    <b v="0"/>
    <m/>
    <b v="0"/>
    <m/>
    <m/>
    <x v="0"/>
    <b v="0"/>
    <d v="2021-06-29T20:34:55"/>
    <m/>
    <m/>
    <b v="0"/>
    <x v="0"/>
    <m/>
    <m/>
    <n v="249"/>
    <m/>
    <x v="2"/>
    <n v="0"/>
    <n v="0"/>
  </r>
  <r>
    <s v="0015A000022RDvNQAW"/>
    <b v="0"/>
    <m/>
    <b v="0"/>
    <m/>
    <m/>
    <m/>
    <x v="508"/>
    <b v="1"/>
    <m/>
    <m/>
    <s v="0035A00003cbXDKQA2"/>
    <m/>
    <m/>
    <s v="00531000007MUoEAAW"/>
    <b v="0"/>
    <d v="2020-02-12T15:14:06"/>
    <m/>
    <b v="0"/>
    <m/>
    <m/>
    <b v="0"/>
    <d v="2020-03-01T00:00:00"/>
    <n v="3"/>
    <n v="2020"/>
    <s v="Omitted"/>
    <s v="Omitted"/>
    <b v="0"/>
    <b v="0"/>
    <m/>
    <b v="1"/>
    <b v="0"/>
    <b v="0"/>
    <x v="20"/>
    <b v="0"/>
    <m/>
    <x v="0"/>
    <d v="2020-02-12T00:00:00"/>
    <s v="00531000007MUoEAAW"/>
    <d v="2020-08-11T19:16:26"/>
    <m/>
    <d v="2020-08-11T19:16:26"/>
    <m/>
    <m/>
    <b v="0"/>
    <m/>
    <m/>
    <s v="Website"/>
    <m/>
    <m/>
    <m/>
    <m/>
    <m/>
    <x v="2771"/>
    <x v="0"/>
    <b v="0"/>
    <m/>
    <m/>
    <m/>
    <s v="00531000007MUoEAAW"/>
    <s v="01s31000003qafjAAA"/>
    <s v="Drugs"/>
    <m/>
    <m/>
    <m/>
    <s v="MX908"/>
    <m/>
    <m/>
    <s v="0125A000001NaBLQA0"/>
    <b v="0"/>
    <m/>
    <b v="0"/>
    <m/>
    <m/>
    <x v="0"/>
    <b v="0"/>
    <d v="2021-06-29T20:34:55"/>
    <m/>
    <m/>
    <b v="0"/>
    <x v="0"/>
    <m/>
    <m/>
    <n v="195"/>
    <m/>
    <x v="2"/>
    <n v="0"/>
    <n v="0"/>
  </r>
  <r>
    <s v="0013100001gxRn4AAE"/>
    <b v="0"/>
    <m/>
    <b v="0"/>
    <s v="7015A000001qVhBQAU"/>
    <m/>
    <m/>
    <x v="508"/>
    <b v="1"/>
    <m/>
    <m/>
    <s v="0035A00003JhRXGQA3"/>
    <m/>
    <m/>
    <s v="00531000007MUoEAAW"/>
    <b v="0"/>
    <d v="2020-03-12T19:25:32"/>
    <m/>
    <b v="0"/>
    <m/>
    <m/>
    <b v="0"/>
    <d v="2020-03-01T00:00:00"/>
    <n v="3"/>
    <n v="2020"/>
    <s v="Omitted"/>
    <s v="Omitted"/>
    <b v="0"/>
    <b v="0"/>
    <m/>
    <b v="1"/>
    <b v="0"/>
    <b v="0"/>
    <x v="19"/>
    <b v="0"/>
    <m/>
    <x v="0"/>
    <m/>
    <s v="0055A00000BclF5QAJ"/>
    <d v="2021-04-11T19:52:07"/>
    <m/>
    <d v="2020-08-11T19:16:52"/>
    <m/>
    <m/>
    <b v="0"/>
    <m/>
    <m/>
    <s v="Inside Sales"/>
    <m/>
    <m/>
    <m/>
    <m/>
    <m/>
    <x v="2772"/>
    <x v="0"/>
    <b v="0"/>
    <m/>
    <m/>
    <m/>
    <s v="00531000007MUoEAAW"/>
    <s v="01s31000003qafjAAA"/>
    <m/>
    <m/>
    <m/>
    <m/>
    <s v="MX908"/>
    <m/>
    <m/>
    <s v="0125A000001NaBLQA0"/>
    <b v="0"/>
    <m/>
    <b v="0"/>
    <m/>
    <m/>
    <x v="0"/>
    <b v="0"/>
    <d v="2021-06-29T20:34:55"/>
    <m/>
    <m/>
    <b v="0"/>
    <x v="0"/>
    <m/>
    <m/>
    <n v="78"/>
    <m/>
    <x v="2"/>
    <n v="0"/>
    <n v="0"/>
  </r>
  <r>
    <s v="0015A00002K7cH0QAJ"/>
    <b v="0"/>
    <m/>
    <b v="0"/>
    <m/>
    <m/>
    <m/>
    <x v="349"/>
    <b v="1"/>
    <m/>
    <m/>
    <s v="0035A00003fqTTZQA2"/>
    <m/>
    <m/>
    <s v="00531000007MUoEAAW"/>
    <b v="0"/>
    <d v="2020-04-24T20:51:27"/>
    <m/>
    <b v="0"/>
    <m/>
    <m/>
    <b v="0"/>
    <d v="2020-03-01T00:00:00"/>
    <n v="3"/>
    <n v="2020"/>
    <s v="Omitted"/>
    <s v="Omitted"/>
    <b v="0"/>
    <b v="0"/>
    <m/>
    <b v="1"/>
    <b v="0"/>
    <b v="0"/>
    <x v="19"/>
    <b v="0"/>
    <m/>
    <x v="0"/>
    <d v="2020-05-26T00:00:00"/>
    <s v="0055A00000BclF5QAJ"/>
    <d v="2021-04-11T19:52:07"/>
    <m/>
    <d v="2020-08-10T13:25:22"/>
    <m/>
    <m/>
    <b v="0"/>
    <m/>
    <m/>
    <s v="Inside Sales"/>
    <m/>
    <m/>
    <m/>
    <m/>
    <m/>
    <x v="2773"/>
    <x v="0"/>
    <b v="0"/>
    <m/>
    <m/>
    <m/>
    <s v="00531000007MUoEAAW"/>
    <s v="01s31000003qafjAAA"/>
    <m/>
    <m/>
    <m/>
    <m/>
    <s v="MX908"/>
    <m/>
    <m/>
    <s v="0125A000001NaBLQA0"/>
    <b v="0"/>
    <m/>
    <b v="0"/>
    <m/>
    <m/>
    <x v="0"/>
    <b v="0"/>
    <d v="2021-06-29T20:34:55"/>
    <m/>
    <m/>
    <b v="0"/>
    <x v="0"/>
    <m/>
    <m/>
    <n v="796"/>
    <m/>
    <x v="2"/>
    <n v="0"/>
    <n v="0"/>
  </r>
  <r>
    <s v="0015A00002JLh9ZQAT"/>
    <b v="0"/>
    <m/>
    <b v="0"/>
    <s v="7015A000001zKUmQAM"/>
    <m/>
    <m/>
    <x v="349"/>
    <b v="1"/>
    <m/>
    <m/>
    <s v="0035A00003fsMRJQA2"/>
    <m/>
    <m/>
    <s v="00531000007MUoEAAW"/>
    <b v="0"/>
    <d v="2020-06-09T15:03:50"/>
    <m/>
    <b v="0"/>
    <m/>
    <m/>
    <b v="0"/>
    <d v="2020-03-01T00:00:00"/>
    <n v="3"/>
    <n v="2020"/>
    <s v="Omitted"/>
    <s v="Omitted"/>
    <b v="0"/>
    <b v="0"/>
    <m/>
    <b v="1"/>
    <b v="0"/>
    <b v="0"/>
    <x v="20"/>
    <b v="0"/>
    <m/>
    <x v="0"/>
    <d v="2020-06-09T00:00:00"/>
    <s v="0055A00000BclF5QAJ"/>
    <d v="2021-04-11T20:08:00"/>
    <m/>
    <d v="2020-08-10T13:26:45"/>
    <m/>
    <m/>
    <b v="0"/>
    <m/>
    <m/>
    <s v="Field Sales"/>
    <m/>
    <m/>
    <m/>
    <m/>
    <m/>
    <x v="2774"/>
    <x v="0"/>
    <b v="0"/>
    <m/>
    <m/>
    <m/>
    <s v="00531000007MUoEAAW"/>
    <s v="01s31000003qafjAAA"/>
    <m/>
    <m/>
    <m/>
    <m/>
    <s v="MX908"/>
    <m/>
    <m/>
    <s v="0125A000001NaBLQA0"/>
    <b v="0"/>
    <m/>
    <b v="0"/>
    <m/>
    <m/>
    <x v="0"/>
    <b v="0"/>
    <d v="2021-06-29T20:34:55"/>
    <m/>
    <m/>
    <b v="0"/>
    <x v="0"/>
    <m/>
    <m/>
    <n v="480"/>
    <m/>
    <x v="2"/>
    <n v="0"/>
    <n v="0"/>
  </r>
  <r>
    <s v="0013100001fpz8iAAA"/>
    <b v="0"/>
    <m/>
    <b v="0"/>
    <m/>
    <m/>
    <m/>
    <x v="61"/>
    <b v="1"/>
    <s v="Duplicate opportunity"/>
    <m/>
    <m/>
    <m/>
    <m/>
    <s v="00531000007MUoEAAW"/>
    <b v="0"/>
    <d v="2020-01-30T21:18:32"/>
    <m/>
    <b v="0"/>
    <m/>
    <m/>
    <b v="0"/>
    <d v="2020-03-01T00:00:00"/>
    <n v="3"/>
    <n v="2020"/>
    <s v="Omitted"/>
    <s v="Omitted"/>
    <b v="0"/>
    <b v="0"/>
    <m/>
    <b v="1"/>
    <b v="0"/>
    <b v="0"/>
    <x v="22"/>
    <b v="0"/>
    <m/>
    <x v="0"/>
    <d v="2020-02-03T00:00:00"/>
    <s v="0055A00000BclF5QAJ"/>
    <d v="2021-04-11T19:52:07"/>
    <m/>
    <d v="2020-03-10T14:02:35"/>
    <m/>
    <m/>
    <b v="0"/>
    <m/>
    <m/>
    <s v="Inside Sales"/>
    <m/>
    <m/>
    <m/>
    <m/>
    <m/>
    <x v="2775"/>
    <x v="0"/>
    <b v="0"/>
    <m/>
    <m/>
    <m/>
    <s v="00531000007Es7rAAC"/>
    <s v="01s31000003qafjAAA"/>
    <s v="CWAs;Explosives;Drugs;All Hazards"/>
    <m/>
    <m/>
    <m/>
    <s v="MX908"/>
    <m/>
    <m/>
    <s v="0125A000001NaBLQA0"/>
    <b v="0"/>
    <m/>
    <b v="0"/>
    <m/>
    <m/>
    <x v="0"/>
    <b v="0"/>
    <d v="2021-06-29T20:34:55"/>
    <m/>
    <m/>
    <b v="0"/>
    <x v="0"/>
    <m/>
    <m/>
    <n v="91000"/>
    <m/>
    <x v="2"/>
    <n v="0"/>
    <n v="0"/>
  </r>
  <r>
    <s v="0015A00001xQ27BQAS"/>
    <b v="0"/>
    <m/>
    <b v="0"/>
    <m/>
    <m/>
    <m/>
    <x v="61"/>
    <b v="1"/>
    <s v="Duplicate opportunity"/>
    <m/>
    <m/>
    <m/>
    <m/>
    <s v="00531000007MUoEAAW"/>
    <b v="0"/>
    <d v="2020-02-02T19:27:36"/>
    <m/>
    <b v="0"/>
    <m/>
    <m/>
    <b v="0"/>
    <d v="2020-03-01T00:00:00"/>
    <n v="3"/>
    <n v="2020"/>
    <s v="Omitted"/>
    <s v="Omitted"/>
    <b v="0"/>
    <b v="0"/>
    <m/>
    <b v="1"/>
    <b v="0"/>
    <b v="0"/>
    <x v="22"/>
    <b v="0"/>
    <m/>
    <x v="0"/>
    <d v="2020-02-03T00:00:00"/>
    <s v="0055A00000BclF5QAJ"/>
    <d v="2021-04-11T19:52:07"/>
    <m/>
    <d v="2020-03-10T14:02:57"/>
    <m/>
    <m/>
    <b v="0"/>
    <m/>
    <m/>
    <s v="Inside Sales"/>
    <m/>
    <m/>
    <m/>
    <m/>
    <m/>
    <x v="2776"/>
    <x v="0"/>
    <b v="0"/>
    <m/>
    <m/>
    <m/>
    <s v="00531000007Es7rAAC"/>
    <s v="01s31000003qafjAAA"/>
    <s v="CWAs;Explosives;Drugs;All Hazards"/>
    <m/>
    <m/>
    <m/>
    <s v="MX908"/>
    <m/>
    <m/>
    <s v="0125A000001NaBLQA0"/>
    <b v="0"/>
    <m/>
    <b v="0"/>
    <m/>
    <m/>
    <x v="0"/>
    <b v="0"/>
    <d v="2021-06-29T20:34:55"/>
    <m/>
    <m/>
    <b v="0"/>
    <x v="0"/>
    <m/>
    <m/>
    <n v="91000"/>
    <m/>
    <x v="2"/>
    <n v="0"/>
    <n v="0"/>
  </r>
  <r>
    <s v="0013100001fpyoxAAA"/>
    <b v="0"/>
    <m/>
    <b v="0"/>
    <m/>
    <m/>
    <m/>
    <x v="61"/>
    <b v="1"/>
    <s v="Duplicate opportunity"/>
    <m/>
    <m/>
    <m/>
    <m/>
    <s v="00531000007MUoEAAW"/>
    <b v="0"/>
    <d v="2020-02-02T19:57:59"/>
    <m/>
    <b v="0"/>
    <m/>
    <m/>
    <b v="0"/>
    <d v="2020-03-01T00:00:00"/>
    <n v="3"/>
    <n v="2020"/>
    <s v="Omitted"/>
    <s v="Omitted"/>
    <b v="0"/>
    <b v="0"/>
    <m/>
    <b v="1"/>
    <b v="0"/>
    <b v="0"/>
    <x v="22"/>
    <b v="0"/>
    <m/>
    <x v="0"/>
    <m/>
    <s v="0055A00000BclF5QAJ"/>
    <d v="2021-04-11T19:52:07"/>
    <m/>
    <d v="2020-03-10T14:03:24"/>
    <m/>
    <m/>
    <b v="0"/>
    <m/>
    <m/>
    <s v="Inside Sales"/>
    <m/>
    <m/>
    <m/>
    <m/>
    <m/>
    <x v="2777"/>
    <x v="0"/>
    <b v="0"/>
    <m/>
    <m/>
    <m/>
    <s v="00531000007Es7rAAC"/>
    <s v="01s31000003qafjAAA"/>
    <s v="CWAs;Explosives;Drugs;All Hazards"/>
    <m/>
    <m/>
    <m/>
    <s v="MX908"/>
    <m/>
    <m/>
    <s v="0125A000001NaBLQA0"/>
    <b v="0"/>
    <m/>
    <b v="0"/>
    <m/>
    <m/>
    <x v="0"/>
    <b v="0"/>
    <d v="2021-06-29T20:34:55"/>
    <m/>
    <m/>
    <b v="0"/>
    <x v="0"/>
    <m/>
    <m/>
    <n v="91000"/>
    <m/>
    <x v="2"/>
    <n v="0"/>
    <n v="0"/>
  </r>
  <r>
    <s v="001i000001MZ8IpAAL"/>
    <b v="0"/>
    <m/>
    <b v="0"/>
    <m/>
    <m/>
    <m/>
    <x v="61"/>
    <b v="1"/>
    <s v="Duplicate opportunity"/>
    <m/>
    <s v="0035A00003cc18TQAQ"/>
    <m/>
    <m/>
    <s v="00531000007MUoEAAW"/>
    <b v="0"/>
    <d v="2020-02-12T14:16:27"/>
    <m/>
    <b v="0"/>
    <m/>
    <m/>
    <b v="0"/>
    <d v="2020-03-01T00:00:00"/>
    <n v="3"/>
    <n v="2020"/>
    <s v="Omitted"/>
    <s v="Omitted"/>
    <b v="0"/>
    <b v="0"/>
    <m/>
    <b v="1"/>
    <b v="0"/>
    <b v="0"/>
    <x v="22"/>
    <b v="0"/>
    <m/>
    <x v="0"/>
    <d v="2020-02-18T00:00:00"/>
    <s v="0055A00000BclF5QAJ"/>
    <d v="2021-04-11T19:52:07"/>
    <m/>
    <d v="2020-03-10T14:01:07"/>
    <m/>
    <m/>
    <b v="0"/>
    <m/>
    <m/>
    <s v="Inside Sales"/>
    <m/>
    <m/>
    <m/>
    <m/>
    <m/>
    <x v="2778"/>
    <x v="0"/>
    <b v="0"/>
    <m/>
    <m/>
    <m/>
    <s v="00531000007Es7rAAC"/>
    <s v="01s31000003qafjAAA"/>
    <s v="CWAs;Explosives;Drugs;All Hazards"/>
    <m/>
    <m/>
    <m/>
    <s v="MX908"/>
    <m/>
    <s v="0Q05A000001e9LdSAI"/>
    <s v="0125A000001NaBLQA0"/>
    <b v="0"/>
    <m/>
    <b v="0"/>
    <m/>
    <m/>
    <x v="0"/>
    <b v="0"/>
    <d v="2021-06-29T20:34:55"/>
    <m/>
    <m/>
    <b v="0"/>
    <x v="0"/>
    <m/>
    <m/>
    <n v="77350"/>
    <m/>
    <x v="2"/>
    <n v="0"/>
    <n v="0"/>
  </r>
  <r>
    <s v="0013100001VXN1KAAX"/>
    <b v="0"/>
    <m/>
    <b v="0"/>
    <m/>
    <m/>
    <m/>
    <x v="61"/>
    <b v="1"/>
    <s v="Duplicate opportunity"/>
    <m/>
    <s v="0035A00003cccFzQAI"/>
    <m/>
    <m/>
    <s v="00531000007MUoEAAW"/>
    <b v="0"/>
    <d v="2020-02-18T16:37:58"/>
    <m/>
    <b v="0"/>
    <m/>
    <m/>
    <b v="0"/>
    <d v="2020-03-01T00:00:00"/>
    <n v="3"/>
    <n v="2020"/>
    <s v="Omitted"/>
    <s v="Omitted"/>
    <b v="0"/>
    <b v="0"/>
    <m/>
    <b v="1"/>
    <b v="0"/>
    <b v="0"/>
    <x v="22"/>
    <b v="0"/>
    <m/>
    <x v="0"/>
    <d v="2020-02-18T00:00:00"/>
    <s v="0055A00000BclF5QAJ"/>
    <d v="2021-04-11T19:52:07"/>
    <m/>
    <d v="2020-03-10T14:03:51"/>
    <m/>
    <m/>
    <b v="0"/>
    <m/>
    <m/>
    <s v="Inside Sales"/>
    <m/>
    <m/>
    <m/>
    <m/>
    <m/>
    <x v="2779"/>
    <x v="0"/>
    <b v="0"/>
    <m/>
    <m/>
    <m/>
    <s v="00531000007Es7rAAC"/>
    <s v="01s31000003qafjAAA"/>
    <s v="CWAs;Explosives;Drugs;All Hazards"/>
    <m/>
    <m/>
    <m/>
    <s v="MX908"/>
    <m/>
    <m/>
    <s v="0125A000001NaBLQA0"/>
    <b v="0"/>
    <m/>
    <b v="0"/>
    <m/>
    <m/>
    <x v="0"/>
    <b v="0"/>
    <d v="2021-06-29T20:34:55"/>
    <m/>
    <m/>
    <b v="0"/>
    <x v="0"/>
    <m/>
    <m/>
    <n v="91000"/>
    <m/>
    <x v="2"/>
    <n v="0"/>
    <n v="0"/>
  </r>
  <r>
    <s v="0013100001mz2dQAAQ"/>
    <b v="0"/>
    <m/>
    <b v="0"/>
    <s v="7015A000001Zks9QAC"/>
    <m/>
    <m/>
    <x v="497"/>
    <b v="1"/>
    <s v="Duplicate opportunity"/>
    <m/>
    <s v="0035A00003IOYd6QAH"/>
    <m/>
    <m/>
    <s v="00531000007MUoEAAW"/>
    <b v="0"/>
    <d v="2020-03-06T15:56:18"/>
    <m/>
    <b v="0"/>
    <m/>
    <m/>
    <b v="0"/>
    <d v="2020-03-01T00:00:00"/>
    <n v="3"/>
    <n v="2020"/>
    <s v="Omitted"/>
    <s v="Omitted"/>
    <b v="0"/>
    <b v="0"/>
    <m/>
    <b v="1"/>
    <b v="0"/>
    <b v="0"/>
    <x v="19"/>
    <b v="0"/>
    <m/>
    <x v="0"/>
    <d v="2021-04-22T00:00:00"/>
    <s v="00531000007MUoEAAW"/>
    <d v="2021-06-17T18:11:00"/>
    <m/>
    <d v="2021-02-19T19:37:18"/>
    <m/>
    <m/>
    <b v="0"/>
    <m/>
    <m/>
    <s v="Inside Sales"/>
    <m/>
    <m/>
    <m/>
    <m/>
    <m/>
    <x v="2780"/>
    <x v="0"/>
    <b v="0"/>
    <m/>
    <m/>
    <m/>
    <s v="00531000007MUoEAAW"/>
    <s v="01s31000003qafjAAA"/>
    <m/>
    <m/>
    <m/>
    <m/>
    <s v="MX908"/>
    <m/>
    <m/>
    <s v="0125A000001NaBLQA0"/>
    <b v="0"/>
    <m/>
    <b v="0"/>
    <m/>
    <m/>
    <x v="0"/>
    <b v="0"/>
    <d v="2021-06-29T20:34:55"/>
    <m/>
    <m/>
    <b v="0"/>
    <x v="0"/>
    <m/>
    <m/>
    <n v="6500"/>
    <m/>
    <x v="2"/>
    <n v="0"/>
    <n v="0"/>
  </r>
  <r>
    <s v="001i000001MZ8IpAAL"/>
    <b v="0"/>
    <m/>
    <b v="0"/>
    <m/>
    <m/>
    <m/>
    <x v="61"/>
    <b v="1"/>
    <s v="Duplicate opportunity"/>
    <m/>
    <s v="0035A00003QVB0tQAH"/>
    <m/>
    <m/>
    <s v="00531000007MUoEAAW"/>
    <b v="0"/>
    <d v="2020-03-27T13:24:30"/>
    <m/>
    <b v="0"/>
    <m/>
    <m/>
    <b v="0"/>
    <d v="2020-03-01T00:00:00"/>
    <n v="3"/>
    <n v="2020"/>
    <s v="Omitted"/>
    <s v="Omitted"/>
    <b v="0"/>
    <b v="0"/>
    <m/>
    <b v="1"/>
    <b v="0"/>
    <b v="0"/>
    <x v="20"/>
    <b v="0"/>
    <m/>
    <x v="0"/>
    <d v="2020-03-27T00:00:00"/>
    <s v="0055A00000BclF5QAJ"/>
    <d v="2021-04-11T20:08:00"/>
    <m/>
    <d v="2020-05-05T12:49:43"/>
    <m/>
    <m/>
    <b v="0"/>
    <m/>
    <m/>
    <s v="Field Sales"/>
    <m/>
    <m/>
    <m/>
    <m/>
    <m/>
    <x v="2781"/>
    <x v="0"/>
    <b v="0"/>
    <m/>
    <m/>
    <m/>
    <s v="00531000007Es7rAAC"/>
    <s v="01s31000003qafjAAA"/>
    <s v="Explosives;Drugs;All Hazards"/>
    <m/>
    <m/>
    <m/>
    <s v="MX908"/>
    <m/>
    <s v="0Q05A000001eBOmSAM"/>
    <s v="0125A000001NaBLQA0"/>
    <b v="0"/>
    <m/>
    <b v="0"/>
    <m/>
    <m/>
    <x v="0"/>
    <b v="0"/>
    <d v="2021-06-29T20:34:55"/>
    <m/>
    <m/>
    <b v="0"/>
    <x v="0"/>
    <m/>
    <m/>
    <n v="23800"/>
    <m/>
    <x v="2"/>
    <n v="0"/>
    <n v="0"/>
  </r>
  <r>
    <s v="0016e00002ZwhMUAAZ"/>
    <b v="0"/>
    <m/>
    <b v="0"/>
    <m/>
    <m/>
    <m/>
    <x v="96"/>
    <b v="1"/>
    <s v="Duplicate opportunity"/>
    <m/>
    <m/>
    <m/>
    <m/>
    <s v="0055A000009GxI2QAK"/>
    <b v="0"/>
    <d v="2020-05-18T13:24:34"/>
    <m/>
    <b v="0"/>
    <m/>
    <m/>
    <b v="0"/>
    <d v="2020-03-01T00:00:00"/>
    <n v="3"/>
    <n v="2020"/>
    <s v="Omitted"/>
    <s v="Omitted"/>
    <b v="0"/>
    <b v="0"/>
    <m/>
    <b v="1"/>
    <b v="0"/>
    <b v="0"/>
    <x v="23"/>
    <b v="0"/>
    <m/>
    <x v="0"/>
    <m/>
    <s v="0055A000009GxI2QAK"/>
    <d v="2021-06-22T19:21:34"/>
    <m/>
    <d v="2020-08-26T14:37:22"/>
    <m/>
    <m/>
    <b v="0"/>
    <m/>
    <m/>
    <s v="Field Sales"/>
    <m/>
    <m/>
    <m/>
    <m/>
    <m/>
    <x v="2782"/>
    <x v="0"/>
    <b v="0"/>
    <m/>
    <m/>
    <m/>
    <s v="0055A000009GxI2QAK"/>
    <s v="01s31000003qafjAAA"/>
    <s v="Drugs"/>
    <m/>
    <s v="0035A00003eO92SQAS"/>
    <m/>
    <s v="MX908"/>
    <m/>
    <m/>
    <s v="0125A000001NaBLQA0"/>
    <b v="0"/>
    <m/>
    <b v="0"/>
    <m/>
    <m/>
    <x v="0"/>
    <b v="0"/>
    <d v="2021-06-29T20:34:55"/>
    <m/>
    <m/>
    <b v="0"/>
    <x v="0"/>
    <m/>
    <m/>
    <n v="292500"/>
    <m/>
    <x v="2"/>
    <n v="0"/>
    <n v="0"/>
  </r>
  <r>
    <s v="0015A000029VvJwQAK"/>
    <b v="0"/>
    <m/>
    <b v="0"/>
    <m/>
    <m/>
    <m/>
    <x v="497"/>
    <b v="1"/>
    <s v="Duplicate opportunity"/>
    <m/>
    <m/>
    <m/>
    <m/>
    <s v="00531000007MUoEAAW"/>
    <b v="0"/>
    <d v="2020-05-19T18:36:49"/>
    <m/>
    <b v="0"/>
    <m/>
    <m/>
    <b v="0"/>
    <d v="2020-03-01T00:00:00"/>
    <n v="3"/>
    <n v="2020"/>
    <s v="Omitted"/>
    <s v="Omitted"/>
    <b v="0"/>
    <b v="0"/>
    <m/>
    <b v="1"/>
    <b v="0"/>
    <b v="0"/>
    <x v="19"/>
    <b v="0"/>
    <m/>
    <x v="0"/>
    <m/>
    <s v="0055A00000BclF5QAJ"/>
    <d v="2021-04-11T19:52:59"/>
    <m/>
    <d v="2020-05-20T19:33:04"/>
    <m/>
    <m/>
    <b v="0"/>
    <m/>
    <m/>
    <s v="Inside Sales"/>
    <m/>
    <m/>
    <m/>
    <m/>
    <m/>
    <x v="2783"/>
    <x v="0"/>
    <b v="0"/>
    <m/>
    <m/>
    <m/>
    <s v="00531000007MUoEAAW"/>
    <s v="01s31000003qafjAAA"/>
    <m/>
    <m/>
    <m/>
    <m/>
    <s v="MX908"/>
    <m/>
    <m/>
    <s v="0125A000001NaBLQA0"/>
    <b v="0"/>
    <m/>
    <b v="0"/>
    <m/>
    <m/>
    <x v="0"/>
    <b v="0"/>
    <d v="2021-06-29T20:34:55"/>
    <m/>
    <m/>
    <b v="0"/>
    <x v="0"/>
    <m/>
    <m/>
    <n v="10665"/>
    <m/>
    <x v="2"/>
    <n v="0"/>
    <n v="0"/>
  </r>
  <r>
    <s v="0015A00002LeW82QAF"/>
    <b v="0"/>
    <m/>
    <b v="0"/>
    <m/>
    <m/>
    <m/>
    <x v="509"/>
    <b v="1"/>
    <s v="Duplicate opportunity"/>
    <m/>
    <s v="0035A00003fsYK2QAM"/>
    <m/>
    <m/>
    <s v="00531000007MUoEAAW"/>
    <b v="0"/>
    <d v="2020-06-10T15:24:51"/>
    <m/>
    <b v="0"/>
    <m/>
    <m/>
    <b v="0"/>
    <d v="2020-03-01T00:00:00"/>
    <n v="3"/>
    <n v="2020"/>
    <s v="Omitted"/>
    <s v="Omitted"/>
    <b v="0"/>
    <b v="0"/>
    <m/>
    <b v="1"/>
    <b v="0"/>
    <b v="0"/>
    <x v="22"/>
    <b v="0"/>
    <m/>
    <x v="0"/>
    <d v="2020-06-11T00:00:00"/>
    <s v="0055A00000BclF5QAJ"/>
    <d v="2021-04-11T20:08:00"/>
    <m/>
    <d v="2020-08-03T17:12:18"/>
    <m/>
    <m/>
    <b v="0"/>
    <m/>
    <m/>
    <s v="Field Sales"/>
    <m/>
    <m/>
    <m/>
    <m/>
    <m/>
    <x v="2784"/>
    <x v="0"/>
    <b v="0"/>
    <m/>
    <m/>
    <m/>
    <s v="00531000007KgPgAAK"/>
    <s v="01s31000003qafjAAA"/>
    <s v="CWAs;Explosives;Drugs;All Hazards"/>
    <m/>
    <m/>
    <m/>
    <s v="MX908"/>
    <m/>
    <s v="0Q05A0000013wA7SAI"/>
    <s v="0125A000001NaBLQA0"/>
    <b v="0"/>
    <m/>
    <b v="0"/>
    <m/>
    <m/>
    <x v="0"/>
    <b v="0"/>
    <d v="2021-06-29T20:34:55"/>
    <m/>
    <m/>
    <b v="0"/>
    <x v="0"/>
    <m/>
    <m/>
    <n v="71600"/>
    <m/>
    <x v="2"/>
    <n v="0"/>
    <n v="0"/>
  </r>
  <r>
    <s v="0015A00002LeWS7QAN"/>
    <b v="0"/>
    <m/>
    <b v="0"/>
    <m/>
    <m/>
    <m/>
    <x v="509"/>
    <b v="1"/>
    <s v="Duplicate opportunity"/>
    <m/>
    <s v="0035A00003fsmBeQAI"/>
    <m/>
    <m/>
    <s v="00531000007MUoEAAW"/>
    <b v="0"/>
    <d v="2020-06-10T15:58:58"/>
    <m/>
    <b v="0"/>
    <m/>
    <m/>
    <b v="0"/>
    <d v="2020-03-01T00:00:00"/>
    <n v="3"/>
    <n v="2020"/>
    <s v="Omitted"/>
    <s v="Omitted"/>
    <b v="0"/>
    <b v="0"/>
    <m/>
    <b v="1"/>
    <b v="0"/>
    <b v="0"/>
    <x v="22"/>
    <b v="0"/>
    <m/>
    <x v="0"/>
    <d v="2020-06-11T00:00:00"/>
    <s v="0055A00000BclF5QAJ"/>
    <d v="2021-04-11T20:08:00"/>
    <m/>
    <d v="2020-08-03T17:14:37"/>
    <m/>
    <m/>
    <b v="0"/>
    <m/>
    <m/>
    <s v="Field Sales"/>
    <m/>
    <m/>
    <m/>
    <m/>
    <m/>
    <x v="2785"/>
    <x v="0"/>
    <b v="0"/>
    <m/>
    <m/>
    <m/>
    <s v="00531000007KgPgAAK"/>
    <s v="01s31000003qafjAAA"/>
    <m/>
    <m/>
    <m/>
    <m/>
    <s v="MX908"/>
    <m/>
    <m/>
    <s v="0125A000001NaBLQA0"/>
    <b v="0"/>
    <m/>
    <b v="0"/>
    <m/>
    <m/>
    <x v="0"/>
    <b v="0"/>
    <d v="2021-06-29T20:34:55"/>
    <m/>
    <m/>
    <b v="0"/>
    <x v="0"/>
    <m/>
    <m/>
    <n v="71600"/>
    <m/>
    <x v="2"/>
    <n v="0"/>
    <n v="0"/>
  </r>
  <r>
    <s v="0015A00002LeWk1QAF"/>
    <b v="0"/>
    <m/>
    <b v="0"/>
    <m/>
    <m/>
    <m/>
    <x v="509"/>
    <b v="1"/>
    <s v="Duplicate opportunity"/>
    <m/>
    <s v="0035A00003fsYvcQAE"/>
    <m/>
    <m/>
    <s v="00531000007MUoEAAW"/>
    <b v="0"/>
    <d v="2020-06-10T16:03:01"/>
    <m/>
    <b v="0"/>
    <m/>
    <m/>
    <b v="0"/>
    <d v="2020-03-01T00:00:00"/>
    <n v="3"/>
    <n v="2020"/>
    <s v="Omitted"/>
    <s v="Omitted"/>
    <b v="0"/>
    <b v="0"/>
    <m/>
    <b v="1"/>
    <b v="0"/>
    <b v="0"/>
    <x v="22"/>
    <b v="0"/>
    <m/>
    <x v="0"/>
    <m/>
    <s v="0055A00000BclF5QAJ"/>
    <d v="2021-04-11T20:08:00"/>
    <m/>
    <d v="2020-08-03T17:15:48"/>
    <m/>
    <m/>
    <b v="0"/>
    <m/>
    <m/>
    <s v="Field Sales"/>
    <m/>
    <m/>
    <m/>
    <m/>
    <m/>
    <x v="2786"/>
    <x v="0"/>
    <b v="0"/>
    <m/>
    <m/>
    <m/>
    <s v="00531000007KgPgAAK"/>
    <s v="01s31000003qafjAAA"/>
    <m/>
    <m/>
    <m/>
    <m/>
    <s v="MX908"/>
    <m/>
    <m/>
    <s v="0125A000001NaBLQA0"/>
    <b v="0"/>
    <m/>
    <b v="0"/>
    <m/>
    <m/>
    <x v="0"/>
    <b v="0"/>
    <d v="2021-06-29T20:34:55"/>
    <m/>
    <m/>
    <b v="0"/>
    <x v="0"/>
    <m/>
    <m/>
    <n v="71600"/>
    <m/>
    <x v="2"/>
    <n v="0"/>
    <n v="0"/>
  </r>
  <r>
    <s v="0015A00002KvPdPQAV"/>
    <b v="0"/>
    <m/>
    <b v="0"/>
    <m/>
    <m/>
    <m/>
    <x v="509"/>
    <b v="1"/>
    <s v="Duplicate opportunity"/>
    <m/>
    <s v="0035A00003fM66EQAS"/>
    <m/>
    <m/>
    <s v="00531000007MUoEAAW"/>
    <b v="0"/>
    <d v="2020-06-10T17:48:32"/>
    <m/>
    <b v="0"/>
    <m/>
    <m/>
    <b v="0"/>
    <d v="2020-03-01T00:00:00"/>
    <n v="3"/>
    <n v="2020"/>
    <s v="Omitted"/>
    <s v="Omitted"/>
    <b v="0"/>
    <b v="0"/>
    <m/>
    <b v="1"/>
    <b v="0"/>
    <b v="0"/>
    <x v="22"/>
    <b v="0"/>
    <m/>
    <x v="0"/>
    <m/>
    <s v="0055A00000BclF5QAJ"/>
    <d v="2021-04-11T20:08:00"/>
    <m/>
    <d v="2020-08-03T17:15:00"/>
    <m/>
    <m/>
    <b v="0"/>
    <m/>
    <m/>
    <s v="Field Sales"/>
    <m/>
    <m/>
    <m/>
    <m/>
    <m/>
    <x v="2787"/>
    <x v="0"/>
    <b v="0"/>
    <m/>
    <m/>
    <m/>
    <s v="00531000007KgPgAAK"/>
    <s v="01s31000003qafjAAA"/>
    <s v="CWAs;Explosives;Drugs;All Hazards"/>
    <m/>
    <m/>
    <m/>
    <s v="MX908"/>
    <m/>
    <m/>
    <s v="0125A000001NaBLQA0"/>
    <b v="0"/>
    <m/>
    <b v="0"/>
    <m/>
    <m/>
    <x v="0"/>
    <b v="0"/>
    <d v="2021-06-29T20:34:55"/>
    <m/>
    <m/>
    <b v="0"/>
    <x v="0"/>
    <m/>
    <m/>
    <n v="71600"/>
    <m/>
    <x v="2"/>
    <n v="0"/>
    <n v="0"/>
  </r>
  <r>
    <s v="0015A00002Lej3nQAB"/>
    <b v="0"/>
    <m/>
    <b v="0"/>
    <m/>
    <m/>
    <m/>
    <x v="509"/>
    <b v="1"/>
    <s v="Duplicate opportunity"/>
    <m/>
    <s v="0035A00003fsl1qQAA"/>
    <m/>
    <m/>
    <s v="00531000007MUoEAAW"/>
    <b v="0"/>
    <d v="2020-06-11T18:07:20"/>
    <m/>
    <b v="0"/>
    <m/>
    <m/>
    <b v="0"/>
    <d v="2020-03-01T00:00:00"/>
    <n v="3"/>
    <n v="2020"/>
    <s v="Omitted"/>
    <s v="Omitted"/>
    <b v="0"/>
    <b v="0"/>
    <m/>
    <b v="1"/>
    <b v="0"/>
    <b v="0"/>
    <x v="22"/>
    <b v="0"/>
    <m/>
    <x v="0"/>
    <m/>
    <s v="0055A00000BclF5QAJ"/>
    <d v="2021-04-11T20:08:00"/>
    <m/>
    <d v="2020-08-03T17:12:52"/>
    <m/>
    <m/>
    <b v="0"/>
    <m/>
    <m/>
    <s v="Field Sales"/>
    <m/>
    <m/>
    <m/>
    <m/>
    <m/>
    <x v="2788"/>
    <x v="0"/>
    <b v="0"/>
    <m/>
    <m/>
    <m/>
    <s v="005i0000000fNkyAAE"/>
    <s v="01s31000003qafjAAA"/>
    <s v="CWAs;All Hazards"/>
    <m/>
    <m/>
    <m/>
    <s v="MX908"/>
    <m/>
    <m/>
    <s v="0125A000001NaBLQA0"/>
    <b v="0"/>
    <m/>
    <b v="0"/>
    <m/>
    <m/>
    <x v="0"/>
    <b v="0"/>
    <d v="2021-06-29T20:34:55"/>
    <m/>
    <m/>
    <b v="0"/>
    <x v="0"/>
    <m/>
    <m/>
    <n v="71600"/>
    <m/>
    <x v="2"/>
    <n v="0"/>
    <n v="0"/>
  </r>
  <r>
    <s v="0015A00002B6MVZQA3"/>
    <b v="0"/>
    <m/>
    <b v="0"/>
    <m/>
    <m/>
    <m/>
    <x v="509"/>
    <b v="1"/>
    <s v="Duplicate opportunity"/>
    <m/>
    <s v="0035A00003fslMqQAI"/>
    <m/>
    <m/>
    <s v="00531000007MUoEAAW"/>
    <b v="0"/>
    <d v="2020-06-11T18:13:24"/>
    <m/>
    <b v="0"/>
    <m/>
    <m/>
    <b v="0"/>
    <d v="2020-03-01T00:00:00"/>
    <n v="3"/>
    <n v="2020"/>
    <s v="Omitted"/>
    <s v="Omitted"/>
    <b v="0"/>
    <b v="0"/>
    <m/>
    <b v="1"/>
    <b v="0"/>
    <b v="0"/>
    <x v="20"/>
    <b v="0"/>
    <m/>
    <x v="0"/>
    <d v="2020-06-15T00:00:00"/>
    <s v="0055A00000BclF5QAJ"/>
    <d v="2021-04-11T20:08:00"/>
    <m/>
    <d v="2020-08-03T17:20:03"/>
    <m/>
    <m/>
    <b v="0"/>
    <m/>
    <m/>
    <s v="Field Sales"/>
    <m/>
    <m/>
    <m/>
    <m/>
    <m/>
    <x v="2789"/>
    <x v="0"/>
    <b v="0"/>
    <m/>
    <m/>
    <m/>
    <s v="00531000007KgPgAAK"/>
    <s v="01s31000003qafjAAA"/>
    <s v="CWAs;All Hazards"/>
    <m/>
    <m/>
    <m/>
    <s v="MX908"/>
    <m/>
    <m/>
    <s v="0125A000001NaBLQA0"/>
    <b v="0"/>
    <m/>
    <b v="0"/>
    <m/>
    <m/>
    <x v="0"/>
    <b v="0"/>
    <d v="2021-06-29T20:34:55"/>
    <m/>
    <m/>
    <b v="0"/>
    <x v="0"/>
    <m/>
    <m/>
    <n v="71600"/>
    <m/>
    <x v="2"/>
    <n v="0"/>
    <n v="0"/>
  </r>
  <r>
    <s v="0015A00002LejaoQAB"/>
    <b v="0"/>
    <m/>
    <b v="0"/>
    <m/>
    <m/>
    <m/>
    <x v="509"/>
    <b v="1"/>
    <s v="Duplicate opportunity"/>
    <m/>
    <s v="0035A00003fslTIQAY"/>
    <m/>
    <m/>
    <s v="00531000007MUoEAAW"/>
    <b v="0"/>
    <d v="2020-06-11T18:21:15"/>
    <m/>
    <b v="0"/>
    <m/>
    <m/>
    <b v="0"/>
    <d v="2020-03-01T00:00:00"/>
    <n v="3"/>
    <n v="2020"/>
    <s v="Omitted"/>
    <s v="Omitted"/>
    <b v="0"/>
    <b v="0"/>
    <m/>
    <b v="1"/>
    <b v="0"/>
    <b v="0"/>
    <x v="22"/>
    <b v="0"/>
    <m/>
    <x v="0"/>
    <d v="2020-06-11T00:00:00"/>
    <s v="0055A00000BclF5QAJ"/>
    <d v="2021-04-11T20:08:00"/>
    <m/>
    <d v="2020-08-03T17:17:12"/>
    <m/>
    <m/>
    <b v="0"/>
    <m/>
    <m/>
    <s v="Field Sales"/>
    <m/>
    <m/>
    <m/>
    <m/>
    <m/>
    <x v="2790"/>
    <x v="0"/>
    <b v="0"/>
    <m/>
    <m/>
    <m/>
    <s v="005i0000000fNkyAAE"/>
    <s v="01s31000003qafjAAA"/>
    <m/>
    <m/>
    <m/>
    <m/>
    <s v="MX908"/>
    <m/>
    <s v="0Q05A0000013wBjSAI"/>
    <s v="0125A000001NaBLQA0"/>
    <b v="0"/>
    <m/>
    <b v="0"/>
    <m/>
    <m/>
    <x v="0"/>
    <b v="0"/>
    <d v="2021-06-29T20:34:55"/>
    <m/>
    <m/>
    <b v="0"/>
    <x v="0"/>
    <m/>
    <m/>
    <n v="71600"/>
    <m/>
    <x v="2"/>
    <n v="0"/>
    <n v="0"/>
  </r>
  <r>
    <s v="0015A00002LemG2QAJ"/>
    <b v="0"/>
    <m/>
    <b v="0"/>
    <m/>
    <m/>
    <m/>
    <x v="509"/>
    <b v="1"/>
    <s v="Duplicate opportunity"/>
    <m/>
    <s v="0035A00003fso58QAA"/>
    <m/>
    <m/>
    <s v="00531000007MUoEAAW"/>
    <b v="0"/>
    <d v="2020-06-11T21:12:38"/>
    <m/>
    <b v="0"/>
    <m/>
    <m/>
    <b v="0"/>
    <d v="2020-03-01T00:00:00"/>
    <n v="3"/>
    <n v="2020"/>
    <s v="Omitted"/>
    <s v="Omitted"/>
    <b v="0"/>
    <b v="0"/>
    <m/>
    <b v="1"/>
    <b v="0"/>
    <b v="0"/>
    <x v="22"/>
    <b v="0"/>
    <m/>
    <x v="0"/>
    <d v="2020-06-12T00:00:00"/>
    <s v="0055A00000BclF5QAJ"/>
    <d v="2021-04-11T20:08:00"/>
    <m/>
    <d v="2020-08-03T17:18:25"/>
    <m/>
    <m/>
    <b v="0"/>
    <m/>
    <m/>
    <s v="Field Sales"/>
    <m/>
    <m/>
    <m/>
    <m/>
    <m/>
    <x v="2791"/>
    <x v="0"/>
    <b v="0"/>
    <m/>
    <m/>
    <m/>
    <s v="00531000007KgPgAAK"/>
    <s v="01s31000003qafjAAA"/>
    <s v="CWAs;Explosives;Drugs;All Hazards"/>
    <m/>
    <m/>
    <m/>
    <s v="MX908"/>
    <m/>
    <m/>
    <s v="0125A000001NaBLQA0"/>
    <b v="0"/>
    <m/>
    <b v="0"/>
    <m/>
    <m/>
    <x v="0"/>
    <b v="0"/>
    <d v="2021-06-29T20:34:55"/>
    <m/>
    <m/>
    <b v="0"/>
    <x v="0"/>
    <m/>
    <m/>
    <n v="71600"/>
    <m/>
    <x v="2"/>
    <n v="0"/>
    <n v="0"/>
  </r>
  <r>
    <s v="0015A00002LfEYSQA3"/>
    <b v="0"/>
    <m/>
    <b v="0"/>
    <m/>
    <m/>
    <m/>
    <x v="509"/>
    <b v="1"/>
    <s v="Duplicate opportunity"/>
    <m/>
    <m/>
    <m/>
    <m/>
    <s v="00531000007MUoEAAW"/>
    <b v="0"/>
    <d v="2020-06-15T18:53:15"/>
    <m/>
    <b v="0"/>
    <m/>
    <m/>
    <b v="0"/>
    <d v="2020-03-01T00:00:00"/>
    <n v="3"/>
    <n v="2020"/>
    <s v="Omitted"/>
    <s v="Omitted"/>
    <b v="0"/>
    <b v="0"/>
    <m/>
    <b v="1"/>
    <b v="0"/>
    <b v="0"/>
    <x v="22"/>
    <b v="0"/>
    <m/>
    <x v="0"/>
    <d v="2020-06-15T00:00:00"/>
    <s v="0055A00000BclF5QAJ"/>
    <d v="2021-04-11T20:08:00"/>
    <m/>
    <d v="2020-08-03T17:17:38"/>
    <m/>
    <m/>
    <b v="0"/>
    <m/>
    <m/>
    <s v="Field Sales"/>
    <m/>
    <m/>
    <m/>
    <m/>
    <m/>
    <x v="2792"/>
    <x v="0"/>
    <b v="0"/>
    <m/>
    <m/>
    <m/>
    <s v="00531000007KgPgAAK"/>
    <s v="01s31000003qafjAAA"/>
    <s v="CWAs;Explosives;Drugs;All Hazards"/>
    <m/>
    <m/>
    <m/>
    <s v="MX908"/>
    <m/>
    <m/>
    <s v="0125A000001NaBLQA0"/>
    <b v="0"/>
    <m/>
    <b v="0"/>
    <m/>
    <m/>
    <x v="0"/>
    <b v="0"/>
    <d v="2021-06-29T20:34:55"/>
    <m/>
    <m/>
    <b v="0"/>
    <x v="0"/>
    <m/>
    <m/>
    <n v="71600"/>
    <m/>
    <x v="2"/>
    <n v="0"/>
    <n v="0"/>
  </r>
  <r>
    <s v="0015A00002LfF2GQAV"/>
    <b v="0"/>
    <m/>
    <b v="0"/>
    <m/>
    <m/>
    <m/>
    <x v="509"/>
    <b v="1"/>
    <s v="Duplicate opportunity"/>
    <m/>
    <m/>
    <m/>
    <m/>
    <s v="00531000007MUoEAAW"/>
    <b v="0"/>
    <d v="2020-06-15T19:35:59"/>
    <m/>
    <b v="0"/>
    <m/>
    <m/>
    <b v="0"/>
    <d v="2020-03-01T00:00:00"/>
    <n v="3"/>
    <n v="2020"/>
    <s v="Omitted"/>
    <s v="Omitted"/>
    <b v="0"/>
    <b v="0"/>
    <m/>
    <b v="1"/>
    <b v="0"/>
    <b v="0"/>
    <x v="22"/>
    <b v="0"/>
    <m/>
    <x v="0"/>
    <d v="2020-06-15T00:00:00"/>
    <s v="0055A00000BclF5QAJ"/>
    <d v="2021-04-11T20:08:00"/>
    <m/>
    <d v="2020-08-03T17:19:37"/>
    <m/>
    <m/>
    <b v="0"/>
    <m/>
    <m/>
    <s v="Field Sales"/>
    <m/>
    <m/>
    <m/>
    <m/>
    <m/>
    <x v="2793"/>
    <x v="0"/>
    <b v="0"/>
    <m/>
    <m/>
    <m/>
    <s v="00531000007KgPgAAK"/>
    <s v="01s31000003qafjAAA"/>
    <s v="CWAs;Explosives;Drugs;All Hazards"/>
    <m/>
    <m/>
    <m/>
    <s v="MX908"/>
    <m/>
    <m/>
    <s v="0125A000001NaBLQA0"/>
    <b v="0"/>
    <m/>
    <b v="0"/>
    <m/>
    <m/>
    <x v="0"/>
    <b v="0"/>
    <d v="2021-06-29T20:34:55"/>
    <m/>
    <m/>
    <b v="0"/>
    <x v="0"/>
    <m/>
    <m/>
    <n v="71600"/>
    <m/>
    <x v="2"/>
    <n v="0"/>
    <n v="0"/>
  </r>
  <r>
    <s v="0015A00001tZtAIQA0"/>
    <b v="0"/>
    <m/>
    <b v="0"/>
    <m/>
    <m/>
    <m/>
    <x v="509"/>
    <b v="1"/>
    <s v="Duplicate opportunity"/>
    <m/>
    <m/>
    <m/>
    <m/>
    <s v="00531000007MUoEAAW"/>
    <b v="0"/>
    <d v="2020-06-15T20:28:52"/>
    <m/>
    <b v="0"/>
    <m/>
    <m/>
    <b v="0"/>
    <d v="2020-03-01T00:00:00"/>
    <n v="3"/>
    <n v="2020"/>
    <s v="Omitted"/>
    <s v="Omitted"/>
    <b v="0"/>
    <b v="0"/>
    <m/>
    <b v="1"/>
    <b v="0"/>
    <b v="0"/>
    <x v="22"/>
    <b v="0"/>
    <m/>
    <x v="0"/>
    <d v="2020-06-15T00:00:00"/>
    <s v="0055A00000BclF5QAJ"/>
    <d v="2021-04-11T20:08:00"/>
    <m/>
    <d v="2020-08-03T17:19:01"/>
    <m/>
    <m/>
    <b v="0"/>
    <m/>
    <m/>
    <s v="Field Sales"/>
    <m/>
    <m/>
    <m/>
    <m/>
    <m/>
    <x v="2794"/>
    <x v="0"/>
    <b v="0"/>
    <m/>
    <m/>
    <m/>
    <s v="00531000007KgPgAAK"/>
    <s v="01s31000003qafjAAA"/>
    <s v="CWAs;All Hazards"/>
    <m/>
    <m/>
    <m/>
    <s v="MX908"/>
    <m/>
    <m/>
    <s v="0125A000001NaBLQA0"/>
    <b v="0"/>
    <m/>
    <b v="0"/>
    <m/>
    <m/>
    <x v="0"/>
    <b v="0"/>
    <d v="2021-06-29T20:34:55"/>
    <m/>
    <m/>
    <b v="0"/>
    <x v="0"/>
    <m/>
    <m/>
    <n v="71600"/>
    <m/>
    <x v="2"/>
    <n v="0"/>
    <n v="0"/>
  </r>
  <r>
    <s v="0015A00002LfFwCQAV"/>
    <b v="0"/>
    <m/>
    <b v="0"/>
    <m/>
    <m/>
    <m/>
    <x v="509"/>
    <b v="1"/>
    <s v="Duplicate opportunity"/>
    <m/>
    <m/>
    <m/>
    <m/>
    <s v="00531000007MUoEAAW"/>
    <b v="0"/>
    <d v="2020-06-15T20:44:55"/>
    <m/>
    <b v="0"/>
    <m/>
    <m/>
    <b v="0"/>
    <d v="2020-03-01T00:00:00"/>
    <n v="3"/>
    <n v="2020"/>
    <s v="Omitted"/>
    <s v="Omitted"/>
    <b v="0"/>
    <b v="0"/>
    <m/>
    <b v="1"/>
    <b v="0"/>
    <b v="0"/>
    <x v="22"/>
    <b v="0"/>
    <m/>
    <x v="0"/>
    <d v="2020-06-15T00:00:00"/>
    <s v="0055A00000BclF5QAJ"/>
    <d v="2021-04-11T20:08:00"/>
    <m/>
    <d v="2020-08-03T17:20:54"/>
    <m/>
    <m/>
    <b v="0"/>
    <m/>
    <m/>
    <s v="Field Sales"/>
    <m/>
    <m/>
    <m/>
    <m/>
    <m/>
    <x v="2795"/>
    <x v="0"/>
    <b v="0"/>
    <m/>
    <m/>
    <m/>
    <s v="00531000007KgPgAAK"/>
    <s v="01s31000003qafjAAA"/>
    <s v="CWAs;All Hazards"/>
    <m/>
    <m/>
    <m/>
    <s v="MX908"/>
    <m/>
    <m/>
    <s v="0125A000001NaBLQA0"/>
    <b v="0"/>
    <m/>
    <b v="0"/>
    <m/>
    <m/>
    <x v="0"/>
    <b v="0"/>
    <d v="2021-06-29T20:34:55"/>
    <m/>
    <m/>
    <b v="0"/>
    <x v="0"/>
    <m/>
    <m/>
    <n v="71600"/>
    <m/>
    <x v="2"/>
    <n v="0"/>
    <n v="0"/>
  </r>
  <r>
    <s v="0015A00002LfGG5QAN"/>
    <b v="0"/>
    <m/>
    <b v="0"/>
    <m/>
    <m/>
    <m/>
    <x v="509"/>
    <b v="1"/>
    <s v="Duplicate opportunity"/>
    <m/>
    <m/>
    <m/>
    <m/>
    <s v="00531000007MUoEAAW"/>
    <b v="0"/>
    <d v="2020-06-15T21:11:35"/>
    <m/>
    <b v="0"/>
    <m/>
    <m/>
    <b v="0"/>
    <d v="2020-03-01T00:00:00"/>
    <n v="3"/>
    <n v="2020"/>
    <s v="Omitted"/>
    <s v="Omitted"/>
    <b v="0"/>
    <b v="0"/>
    <m/>
    <b v="1"/>
    <b v="0"/>
    <b v="0"/>
    <x v="22"/>
    <b v="0"/>
    <m/>
    <x v="0"/>
    <d v="2020-06-15T00:00:00"/>
    <s v="0055A00000BclF5QAJ"/>
    <d v="2021-04-11T20:08:00"/>
    <m/>
    <d v="2020-08-03T17:21:32"/>
    <m/>
    <m/>
    <b v="0"/>
    <m/>
    <m/>
    <s v="Field Sales"/>
    <m/>
    <m/>
    <m/>
    <m/>
    <m/>
    <x v="2796"/>
    <x v="0"/>
    <b v="0"/>
    <m/>
    <m/>
    <m/>
    <s v="00531000007KgPgAAK"/>
    <s v="01s31000003qafjAAA"/>
    <s v="CWAs;All Hazards"/>
    <m/>
    <m/>
    <m/>
    <s v="MX908"/>
    <m/>
    <m/>
    <s v="0125A000001NaBLQA0"/>
    <b v="0"/>
    <m/>
    <b v="0"/>
    <m/>
    <m/>
    <x v="0"/>
    <b v="0"/>
    <d v="2021-06-29T20:34:55"/>
    <m/>
    <m/>
    <b v="0"/>
    <x v="0"/>
    <m/>
    <m/>
    <n v="71600"/>
    <m/>
    <x v="2"/>
    <n v="0"/>
    <n v="0"/>
  </r>
  <r>
    <s v="0015A00002LgTxGQAV"/>
    <b v="0"/>
    <m/>
    <b v="0"/>
    <m/>
    <m/>
    <m/>
    <x v="98"/>
    <b v="1"/>
    <s v="Duplicate opportunity"/>
    <m/>
    <m/>
    <m/>
    <m/>
    <s v="00531000007MUoEAAW"/>
    <b v="0"/>
    <d v="2020-06-23T17:08:10"/>
    <m/>
    <b v="0"/>
    <m/>
    <m/>
    <b v="0"/>
    <d v="2020-03-01T00:00:00"/>
    <n v="3"/>
    <n v="2020"/>
    <s v="Omitted"/>
    <s v="Omitted"/>
    <b v="0"/>
    <b v="0"/>
    <m/>
    <b v="1"/>
    <b v="0"/>
    <b v="0"/>
    <x v="20"/>
    <b v="0"/>
    <m/>
    <x v="0"/>
    <d v="2020-06-24T00:00:00"/>
    <s v="0055A00000BclF5QAJ"/>
    <d v="2021-04-11T20:08:00"/>
    <m/>
    <d v="2020-09-14T13:55:06"/>
    <m/>
    <m/>
    <b v="0"/>
    <m/>
    <m/>
    <s v="Field Sales"/>
    <m/>
    <m/>
    <m/>
    <m/>
    <m/>
    <x v="2797"/>
    <x v="0"/>
    <b v="0"/>
    <m/>
    <m/>
    <m/>
    <s v="00531000007KgPgAAK"/>
    <s v="01s31000003qafjAAA"/>
    <s v="Drugs"/>
    <m/>
    <m/>
    <m/>
    <s v="MX908"/>
    <m/>
    <m/>
    <s v="0125A000001NaBLQA0"/>
    <b v="0"/>
    <m/>
    <b v="0"/>
    <m/>
    <m/>
    <x v="0"/>
    <b v="0"/>
    <d v="2021-06-29T20:34:55"/>
    <m/>
    <m/>
    <b v="0"/>
    <x v="0"/>
    <m/>
    <m/>
    <n v="65476"/>
    <m/>
    <x v="2"/>
    <n v="0"/>
    <n v="0"/>
  </r>
  <r>
    <s v="0015A00002EkPwLQAV"/>
    <b v="0"/>
    <m/>
    <b v="0"/>
    <m/>
    <m/>
    <m/>
    <x v="98"/>
    <b v="1"/>
    <s v="Duplicate opportunity"/>
    <m/>
    <m/>
    <m/>
    <m/>
    <s v="00531000007MUoEAAW"/>
    <b v="0"/>
    <d v="2020-08-10T18:39:19"/>
    <m/>
    <b v="0"/>
    <m/>
    <m/>
    <b v="0"/>
    <d v="2020-03-01T00:00:00"/>
    <n v="3"/>
    <n v="2020"/>
    <s v="Omitted"/>
    <s v="Omitted"/>
    <b v="0"/>
    <b v="0"/>
    <m/>
    <b v="1"/>
    <b v="0"/>
    <b v="0"/>
    <x v="20"/>
    <b v="0"/>
    <m/>
    <x v="0"/>
    <d v="2020-08-17T00:00:00"/>
    <s v="0055A00000BclF5QAJ"/>
    <d v="2021-04-11T20:08:00"/>
    <m/>
    <d v="2020-08-17T19:36:26"/>
    <m/>
    <m/>
    <b v="0"/>
    <m/>
    <m/>
    <s v="Field Sales"/>
    <m/>
    <m/>
    <m/>
    <m/>
    <m/>
    <x v="2798"/>
    <x v="0"/>
    <b v="0"/>
    <m/>
    <m/>
    <m/>
    <s v="00531000007KgPgAAK"/>
    <s v="01si00000040RFIAA2"/>
    <s v="Drugs"/>
    <m/>
    <m/>
    <m/>
    <s v="MX908"/>
    <m/>
    <m/>
    <s v="0125A000001NaBLQA0"/>
    <b v="0"/>
    <m/>
    <b v="0"/>
    <m/>
    <m/>
    <x v="0"/>
    <b v="0"/>
    <d v="2021-06-29T20:34:55"/>
    <m/>
    <m/>
    <b v="0"/>
    <x v="0"/>
    <m/>
    <m/>
    <n v="149010"/>
    <m/>
    <x v="2"/>
    <n v="0"/>
    <n v="0"/>
  </r>
  <r>
    <s v="0013100001mwUgnAAE"/>
    <b v="0"/>
    <m/>
    <b v="0"/>
    <m/>
    <m/>
    <m/>
    <x v="232"/>
    <b v="1"/>
    <s v="Duplicate opportunity"/>
    <m/>
    <m/>
    <m/>
    <m/>
    <s v="00531000008F2qlAAC"/>
    <b v="0"/>
    <d v="2020-08-17T21:48:43"/>
    <m/>
    <b v="0"/>
    <m/>
    <m/>
    <b v="0"/>
    <d v="2020-03-01T00:00:00"/>
    <n v="3"/>
    <n v="2020"/>
    <s v="Omitted"/>
    <s v="Omitted"/>
    <b v="0"/>
    <b v="0"/>
    <m/>
    <b v="1"/>
    <b v="0"/>
    <b v="0"/>
    <x v="23"/>
    <b v="0"/>
    <m/>
    <x v="0"/>
    <m/>
    <s v="0055A00000BclF5QAJ"/>
    <d v="2021-04-11T20:08:00"/>
    <m/>
    <d v="2020-12-22T15:05:28"/>
    <m/>
    <m/>
    <b v="0"/>
    <m/>
    <m/>
    <s v="Field Sales"/>
    <m/>
    <m/>
    <m/>
    <m/>
    <m/>
    <x v="2799"/>
    <x v="0"/>
    <b v="0"/>
    <m/>
    <m/>
    <m/>
    <s v="00531000008F2qlAAC"/>
    <s v="01si00000040RFIAA2"/>
    <m/>
    <m/>
    <m/>
    <m/>
    <s v="MX908"/>
    <m/>
    <m/>
    <s v="0125A000001NaBLQA0"/>
    <b v="0"/>
    <m/>
    <b v="0"/>
    <m/>
    <m/>
    <x v="0"/>
    <b v="0"/>
    <d v="2021-06-29T20:34:55"/>
    <m/>
    <m/>
    <b v="0"/>
    <x v="0"/>
    <m/>
    <m/>
    <n v="1798.5"/>
    <m/>
    <x v="2"/>
    <n v="0"/>
    <n v="0"/>
  </r>
  <r>
    <s v="0015A00002JN1vtQAD"/>
    <b v="0"/>
    <m/>
    <b v="0"/>
    <m/>
    <m/>
    <m/>
    <x v="232"/>
    <b v="1"/>
    <s v="Duplicate opportunity"/>
    <m/>
    <s v="0035A00003dacrbQAA"/>
    <m/>
    <m/>
    <s v="0055A000009sa63QAA"/>
    <b v="0"/>
    <d v="2020-03-19T15:33:41"/>
    <m/>
    <b v="0"/>
    <m/>
    <m/>
    <b v="0"/>
    <d v="2020-03-01T00:00:00"/>
    <n v="3"/>
    <n v="2020"/>
    <s v="Omitted"/>
    <s v="Omitted"/>
    <b v="0"/>
    <b v="0"/>
    <s v="OTHER"/>
    <b v="1"/>
    <b v="0"/>
    <b v="0"/>
    <x v="19"/>
    <b v="0"/>
    <m/>
    <x v="0"/>
    <m/>
    <s v="0055A00000BclF5QAJ"/>
    <d v="2021-04-11T20:08:00"/>
    <m/>
    <d v="2020-08-03T21:44:17"/>
    <m/>
    <m/>
    <b v="0"/>
    <m/>
    <m/>
    <s v="Field Sales"/>
    <m/>
    <m/>
    <m/>
    <m/>
    <m/>
    <x v="2800"/>
    <x v="0"/>
    <b v="0"/>
    <m/>
    <m/>
    <m/>
    <s v="0055A000009sa63QAA"/>
    <s v="01s31000003qafjAAA"/>
    <m/>
    <m/>
    <m/>
    <m/>
    <s v="MX908"/>
    <m/>
    <m/>
    <s v="0125A000001NaBLQA0"/>
    <b v="0"/>
    <m/>
    <b v="0"/>
    <m/>
    <m/>
    <x v="0"/>
    <b v="0"/>
    <d v="2021-06-29T20:34:55"/>
    <m/>
    <m/>
    <b v="0"/>
    <x v="0"/>
    <m/>
    <m/>
    <n v="65675"/>
    <m/>
    <x v="2"/>
    <n v="0"/>
    <n v="0"/>
  </r>
  <r>
    <s v="0015A00002GnkI0QAJ"/>
    <b v="0"/>
    <m/>
    <b v="0"/>
    <m/>
    <m/>
    <m/>
    <x v="94"/>
    <b v="1"/>
    <s v="Lost or No Budget"/>
    <m/>
    <m/>
    <m/>
    <m/>
    <s v="00531000007MUoEAAW"/>
    <b v="0"/>
    <d v="2019-12-17T16:59:30"/>
    <m/>
    <b v="0"/>
    <m/>
    <m/>
    <b v="0"/>
    <d v="2020-03-01T00:00:00"/>
    <n v="3"/>
    <n v="2020"/>
    <s v="Omitted"/>
    <s v="Omitted"/>
    <b v="0"/>
    <b v="0"/>
    <m/>
    <b v="1"/>
    <b v="0"/>
    <b v="0"/>
    <x v="19"/>
    <b v="0"/>
    <m/>
    <x v="0"/>
    <d v="2020-10-07T00:00:00"/>
    <s v="00531000007KAsvAAG"/>
    <d v="2020-10-30T19:40:21"/>
    <m/>
    <d v="2020-10-30T19:40:21"/>
    <m/>
    <m/>
    <b v="0"/>
    <m/>
    <m/>
    <s v="Website"/>
    <m/>
    <m/>
    <m/>
    <m/>
    <m/>
    <x v="2801"/>
    <x v="0"/>
    <b v="0"/>
    <m/>
    <m/>
    <m/>
    <s v="00531000007KAsvAAG"/>
    <s v="01s31000003qafjAAA"/>
    <m/>
    <m/>
    <m/>
    <m/>
    <s v="MX908"/>
    <m/>
    <m/>
    <s v="0125A000001NaBLQA0"/>
    <b v="0"/>
    <m/>
    <b v="0"/>
    <m/>
    <m/>
    <x v="0"/>
    <b v="0"/>
    <d v="2021-06-29T20:34:55"/>
    <m/>
    <m/>
    <b v="0"/>
    <x v="0"/>
    <m/>
    <m/>
    <n v="65437"/>
    <m/>
    <x v="2"/>
    <n v="0"/>
    <n v="0"/>
  </r>
  <r>
    <s v="0013100001mFtwsAAC"/>
    <b v="0"/>
    <m/>
    <b v="0"/>
    <s v="7015A000001yX5aQAE"/>
    <m/>
    <m/>
    <x v="61"/>
    <b v="1"/>
    <s v="Lost or No Budget"/>
    <m/>
    <s v="00331000034DFtfAAG"/>
    <m/>
    <m/>
    <s v="00531000007MUoEAAW"/>
    <b v="0"/>
    <d v="2020-01-06T14:19:32"/>
    <m/>
    <b v="0"/>
    <m/>
    <m/>
    <b v="0"/>
    <d v="2020-03-01T00:00:00"/>
    <n v="3"/>
    <n v="2020"/>
    <s v="Omitted"/>
    <s v="Omitted"/>
    <b v="0"/>
    <b v="0"/>
    <m/>
    <b v="1"/>
    <b v="0"/>
    <b v="0"/>
    <x v="19"/>
    <b v="0"/>
    <m/>
    <x v="0"/>
    <d v="2020-01-17T00:00:00"/>
    <s v="00531000007MUoEAAW"/>
    <d v="2020-06-16T19:52:57"/>
    <m/>
    <d v="2020-06-16T19:52:57"/>
    <m/>
    <m/>
    <b v="0"/>
    <m/>
    <m/>
    <s v="Trade Show"/>
    <m/>
    <m/>
    <m/>
    <m/>
    <m/>
    <x v="2802"/>
    <x v="0"/>
    <b v="0"/>
    <m/>
    <m/>
    <m/>
    <s v="00531000007MUoEAAW"/>
    <s v="01s31000003qafjAAA"/>
    <m/>
    <m/>
    <m/>
    <m/>
    <s v="MX908"/>
    <m/>
    <m/>
    <s v="0125A000001NaBLQA0"/>
    <b v="0"/>
    <m/>
    <b v="0"/>
    <m/>
    <m/>
    <x v="0"/>
    <b v="0"/>
    <d v="2021-06-29T20:34:55"/>
    <m/>
    <m/>
    <b v="0"/>
    <x v="0"/>
    <m/>
    <m/>
    <n v="199"/>
    <m/>
    <x v="2"/>
    <n v="0"/>
    <n v="0"/>
  </r>
  <r>
    <s v="0015A00002NNowfQAD"/>
    <b v="0"/>
    <m/>
    <b v="0"/>
    <s v="7015A000001eDITQA2"/>
    <m/>
    <m/>
    <x v="98"/>
    <b v="1"/>
    <s v="Lost or No Budget"/>
    <m/>
    <s v="0035A00003hkMYGQA2"/>
    <m/>
    <m/>
    <s v="0055A000009GxI2QAK"/>
    <b v="0"/>
    <d v="2020-07-27T16:22:11"/>
    <m/>
    <b v="0"/>
    <m/>
    <m/>
    <b v="0"/>
    <d v="2020-03-01T00:00:00"/>
    <n v="3"/>
    <n v="2020"/>
    <s v="Omitted"/>
    <s v="Omitted"/>
    <b v="0"/>
    <b v="0"/>
    <m/>
    <b v="1"/>
    <b v="0"/>
    <b v="0"/>
    <x v="23"/>
    <b v="0"/>
    <m/>
    <x v="0"/>
    <m/>
    <s v="0055A000009GxI2QAK"/>
    <d v="2021-06-22T19:15:30"/>
    <m/>
    <d v="2020-10-05T10:53:55"/>
    <m/>
    <m/>
    <b v="0"/>
    <m/>
    <m/>
    <s v="Advertisement"/>
    <m/>
    <m/>
    <m/>
    <m/>
    <m/>
    <x v="2803"/>
    <x v="0"/>
    <b v="0"/>
    <m/>
    <m/>
    <m/>
    <s v="0055A000009GxI2QAK"/>
    <s v="01si00000040RFIAA2"/>
    <s v="Explosives;Drugs"/>
    <m/>
    <s v="0035A00003hkMYGQA2"/>
    <m/>
    <s v="MX908"/>
    <m/>
    <m/>
    <s v="0125A000001NaBLQA0"/>
    <b v="0"/>
    <m/>
    <b v="0"/>
    <m/>
    <m/>
    <x v="0"/>
    <b v="0"/>
    <d v="2021-06-29T20:34:55"/>
    <m/>
    <m/>
    <b v="0"/>
    <x v="0"/>
    <m/>
    <m/>
    <n v="72937"/>
    <m/>
    <x v="2"/>
    <n v="0"/>
    <n v="0"/>
  </r>
  <r>
    <s v="0015A000028lPjbQAE"/>
    <b v="0"/>
    <m/>
    <b v="0"/>
    <s v="7015A000001qVhBQAU"/>
    <m/>
    <m/>
    <x v="510"/>
    <b v="1"/>
    <s v="Lost or No Budget"/>
    <m/>
    <s v="0035A00003QWk1yQAD"/>
    <m/>
    <m/>
    <s v="00531000007KAsvAAG"/>
    <b v="0"/>
    <d v="2020-05-20T22:19:36"/>
    <m/>
    <b v="0"/>
    <m/>
    <m/>
    <b v="0"/>
    <d v="2020-03-01T00:00:00"/>
    <n v="3"/>
    <n v="2020"/>
    <s v="Omitted"/>
    <s v="Omitted"/>
    <b v="0"/>
    <b v="0"/>
    <s v="OTHER"/>
    <b v="1"/>
    <b v="0"/>
    <b v="0"/>
    <x v="19"/>
    <b v="0"/>
    <m/>
    <x v="0"/>
    <d v="2020-08-07T00:00:00"/>
    <s v="0055A00000BclF5QAJ"/>
    <d v="2021-04-11T20:08:00"/>
    <m/>
    <d v="2020-08-17T13:28:03"/>
    <m/>
    <m/>
    <b v="0"/>
    <m/>
    <m/>
    <s v="Field Sales"/>
    <m/>
    <m/>
    <m/>
    <m/>
    <m/>
    <x v="2804"/>
    <x v="0"/>
    <b v="0"/>
    <m/>
    <m/>
    <m/>
    <s v="00531000007KAsvAAG"/>
    <s v="01s31000003qafjAAA"/>
    <m/>
    <m/>
    <m/>
    <m/>
    <s v="MX908"/>
    <m/>
    <m/>
    <s v="0125A000001NaBLQA0"/>
    <b v="0"/>
    <m/>
    <b v="0"/>
    <m/>
    <m/>
    <x v="0"/>
    <b v="0"/>
    <d v="2021-06-29T20:34:55"/>
    <m/>
    <m/>
    <b v="0"/>
    <x v="0"/>
    <m/>
    <m/>
    <n v="212758.92"/>
    <m/>
    <x v="2"/>
    <n v="0"/>
    <n v="0"/>
  </r>
  <r>
    <s v="0015A00002KvDF0QAN"/>
    <b v="0"/>
    <m/>
    <b v="0"/>
    <m/>
    <m/>
    <m/>
    <x v="40"/>
    <b v="1"/>
    <s v="Other"/>
    <m/>
    <m/>
    <m/>
    <m/>
    <s v="0055A000009GxI2QAK"/>
    <b v="0"/>
    <d v="2020-05-18T14:06:08"/>
    <m/>
    <b v="0"/>
    <m/>
    <m/>
    <b v="0"/>
    <d v="2021-03-01T00:00:00"/>
    <n v="3"/>
    <n v="2021"/>
    <s v="Omitted"/>
    <s v="Omitted"/>
    <b v="0"/>
    <b v="0"/>
    <m/>
    <b v="1"/>
    <b v="0"/>
    <b v="0"/>
    <x v="23"/>
    <b v="0"/>
    <m/>
    <x v="0"/>
    <m/>
    <s v="0055A000009GxI2QAK"/>
    <d v="2021-06-22T19:01:57"/>
    <m/>
    <d v="2021-04-06T19:21:48"/>
    <m/>
    <m/>
    <b v="0"/>
    <m/>
    <m/>
    <s v="Industry Event"/>
    <m/>
    <m/>
    <m/>
    <m/>
    <m/>
    <x v="2805"/>
    <x v="0"/>
    <b v="0"/>
    <m/>
    <m/>
    <m/>
    <s v="0055A000009GxI2QAK"/>
    <s v="01si00000040RFIAA2"/>
    <m/>
    <m/>
    <s v="0035A00003fLuMhQAK"/>
    <m/>
    <s v="MX908"/>
    <m/>
    <s v="0Q05A0000013v80SAA"/>
    <s v="0125A000001NaBLQA0"/>
    <b v="0"/>
    <m/>
    <b v="0"/>
    <m/>
    <m/>
    <x v="0"/>
    <b v="0"/>
    <d v="2021-06-29T20:34:55"/>
    <m/>
    <m/>
    <b v="0"/>
    <x v="0"/>
    <m/>
    <m/>
    <n v="69397"/>
    <m/>
    <x v="2"/>
    <n v="0"/>
    <n v="0"/>
  </r>
  <r>
    <s v="0015A00002HcQpmQAF"/>
    <b v="0"/>
    <m/>
    <b v="0"/>
    <m/>
    <m/>
    <m/>
    <x v="98"/>
    <b v="1"/>
    <s v="Other"/>
    <m/>
    <s v="0035A00003caDA9QAM"/>
    <m/>
    <m/>
    <s v="0055A000009sa63QAA"/>
    <b v="0"/>
    <d v="2020-01-28T04:45:05"/>
    <m/>
    <b v="0"/>
    <m/>
    <m/>
    <b v="0"/>
    <d v="2020-03-01T00:00:00"/>
    <n v="3"/>
    <n v="2020"/>
    <s v="Omitted"/>
    <s v="Omitted"/>
    <b v="0"/>
    <b v="0"/>
    <s v="CAP BUDGET"/>
    <b v="1"/>
    <b v="0"/>
    <b v="0"/>
    <x v="19"/>
    <b v="0"/>
    <m/>
    <x v="0"/>
    <m/>
    <s v="0055A00000BclF5QAJ"/>
    <d v="2021-04-11T19:52:07"/>
    <m/>
    <d v="2020-03-31T17:24:32"/>
    <m/>
    <m/>
    <b v="0"/>
    <m/>
    <m/>
    <s v="Inside Sales"/>
    <m/>
    <m/>
    <m/>
    <m/>
    <m/>
    <x v="2806"/>
    <x v="0"/>
    <b v="0"/>
    <s v="opted for K9's &amp; portable Xray solution for now"/>
    <m/>
    <m/>
    <s v="0055A000009sa63QAA"/>
    <s v="01s31000003qafjAAA"/>
    <m/>
    <m/>
    <m/>
    <m/>
    <s v="MX908"/>
    <m/>
    <m/>
    <s v="0125A000001NaBLQA0"/>
    <b v="0"/>
    <m/>
    <b v="0"/>
    <m/>
    <m/>
    <x v="0"/>
    <b v="0"/>
    <d v="2021-06-29T20:34:55"/>
    <m/>
    <m/>
    <b v="0"/>
    <x v="0"/>
    <m/>
    <m/>
    <n v="71585.75"/>
    <m/>
    <x v="2"/>
    <n v="0"/>
    <n v="0"/>
  </r>
  <r>
    <s v="0015A00002CvJWaQAN"/>
    <b v="0"/>
    <m/>
    <b v="0"/>
    <m/>
    <m/>
    <m/>
    <x v="40"/>
    <b v="1"/>
    <s v="Duplicate opportunity"/>
    <m/>
    <m/>
    <m/>
    <m/>
    <s v="00531000007Es7rAAC"/>
    <b v="0"/>
    <d v="2021-01-26T19:49:08"/>
    <m/>
    <b v="0"/>
    <s v="Federal Resources"/>
    <d v="2021-09-30T00:00:00"/>
    <b v="0"/>
    <d v="2021-03-01T00:00:00"/>
    <n v="3"/>
    <n v="2021"/>
    <s v="Omitted"/>
    <s v="Omitted"/>
    <b v="0"/>
    <b v="0"/>
    <m/>
    <b v="1"/>
    <b v="0"/>
    <b v="0"/>
    <x v="22"/>
    <b v="0"/>
    <m/>
    <x v="0"/>
    <m/>
    <s v="0055A00000BclF5QAJ"/>
    <d v="2021-04-11T20:08:00"/>
    <m/>
    <d v="2021-01-26T20:09:03"/>
    <m/>
    <m/>
    <b v="0"/>
    <m/>
    <m/>
    <s v="Field Sales"/>
    <m/>
    <m/>
    <m/>
    <m/>
    <m/>
    <x v="2807"/>
    <x v="0"/>
    <b v="0"/>
    <m/>
    <m/>
    <m/>
    <s v="00531000007Es7rAAC"/>
    <s v="01s31000003qafjAAA"/>
    <m/>
    <s v="CWAs"/>
    <m/>
    <m/>
    <s v="MX908"/>
    <m/>
    <m/>
    <s v="0125A000001NaBLQA0"/>
    <b v="0"/>
    <s v="Drugs"/>
    <b v="0"/>
    <m/>
    <m/>
    <x v="0"/>
    <b v="0"/>
    <d v="2021-06-29T20:34:55"/>
    <m/>
    <m/>
    <b v="0"/>
    <x v="0"/>
    <m/>
    <m/>
    <n v="500593.05"/>
    <m/>
    <x v="2"/>
    <n v="0"/>
    <n v="0"/>
  </r>
  <r>
    <s v="0013100001fpyoxAAA"/>
    <b v="0"/>
    <m/>
    <b v="0"/>
    <m/>
    <m/>
    <m/>
    <x v="172"/>
    <b v="1"/>
    <m/>
    <m/>
    <s v="0035A00003JixrHQAR"/>
    <m/>
    <m/>
    <s v="00531000007MUoEAAW"/>
    <b v="0"/>
    <d v="2018-08-06T20:29:32"/>
    <m/>
    <b v="0"/>
    <m/>
    <m/>
    <b v="0"/>
    <d v="2018-04-01T00:00:00"/>
    <n v="4"/>
    <n v="2018"/>
    <s v="Omitted"/>
    <s v="Omitted"/>
    <b v="0"/>
    <b v="0"/>
    <m/>
    <b v="1"/>
    <b v="0"/>
    <b v="0"/>
    <x v="22"/>
    <b v="0"/>
    <m/>
    <x v="0"/>
    <d v="2018-08-06T00:00:00"/>
    <s v="0055A00000BclF5QAJ"/>
    <d v="2021-04-11T19:52:07"/>
    <m/>
    <d v="2020-01-06T18:18:40"/>
    <m/>
    <m/>
    <b v="0"/>
    <m/>
    <m/>
    <s v="Inside Sales"/>
    <m/>
    <m/>
    <m/>
    <m/>
    <m/>
    <x v="2808"/>
    <x v="0"/>
    <b v="0"/>
    <m/>
    <m/>
    <m/>
    <s v="00531000007Es7rAAC"/>
    <s v="01s31000003qafjAAA"/>
    <s v="All Hazards"/>
    <m/>
    <m/>
    <m/>
    <m/>
    <m/>
    <m/>
    <s v="0125A000001NaBLQA0"/>
    <b v="0"/>
    <m/>
    <b v="0"/>
    <m/>
    <m/>
    <x v="0"/>
    <b v="0"/>
    <d v="2021-06-29T20:34:54"/>
    <m/>
    <m/>
    <b v="0"/>
    <x v="0"/>
    <m/>
    <m/>
    <n v="130000"/>
    <m/>
    <x v="2"/>
    <n v="0"/>
    <n v="0"/>
  </r>
  <r>
    <s v="0015A00001xQ27BQAS"/>
    <b v="0"/>
    <m/>
    <b v="0"/>
    <m/>
    <m/>
    <m/>
    <x v="172"/>
    <b v="1"/>
    <m/>
    <m/>
    <s v="0035A00003JiyMpQAJ"/>
    <m/>
    <m/>
    <s v="00531000007MUoEAAW"/>
    <b v="0"/>
    <d v="2018-08-06T21:11:40"/>
    <m/>
    <b v="0"/>
    <m/>
    <m/>
    <b v="0"/>
    <d v="2018-04-01T00:00:00"/>
    <n v="4"/>
    <n v="2018"/>
    <s v="Omitted"/>
    <s v="Omitted"/>
    <b v="0"/>
    <b v="0"/>
    <m/>
    <b v="1"/>
    <b v="0"/>
    <b v="0"/>
    <x v="20"/>
    <b v="0"/>
    <m/>
    <x v="0"/>
    <d v="2018-08-07T00:00:00"/>
    <s v="0055A00000BclF5QAJ"/>
    <d v="2021-04-11T19:52:07"/>
    <m/>
    <d v="2020-01-06T18:18:40"/>
    <m/>
    <m/>
    <b v="0"/>
    <m/>
    <m/>
    <s v="Inside Sales"/>
    <m/>
    <m/>
    <m/>
    <m/>
    <m/>
    <x v="2809"/>
    <x v="0"/>
    <b v="0"/>
    <m/>
    <m/>
    <m/>
    <s v="00531000007Es7rAAC"/>
    <s v="01s31000003qafjAAA"/>
    <s v="All Hazards"/>
    <m/>
    <m/>
    <m/>
    <m/>
    <m/>
    <m/>
    <s v="0125A000001NaBLQA0"/>
    <b v="0"/>
    <m/>
    <b v="0"/>
    <m/>
    <m/>
    <x v="0"/>
    <b v="0"/>
    <d v="2021-06-29T20:34:54"/>
    <m/>
    <m/>
    <b v="0"/>
    <x v="0"/>
    <m/>
    <m/>
    <n v="130000"/>
    <m/>
    <x v="2"/>
    <n v="0"/>
    <n v="0"/>
  </r>
  <r>
    <s v="0013100001jYQOjAAO"/>
    <b v="0"/>
    <m/>
    <b v="0"/>
    <m/>
    <m/>
    <m/>
    <x v="455"/>
    <b v="1"/>
    <m/>
    <m/>
    <s v="0035A00003NEQ0SQAX"/>
    <m/>
    <m/>
    <s v="00531000007MUoEAAW"/>
    <b v="0"/>
    <d v="2018-06-12T14:59:47"/>
    <m/>
    <b v="0"/>
    <m/>
    <m/>
    <b v="0"/>
    <d v="2019-04-01T00:00:00"/>
    <n v="4"/>
    <n v="2019"/>
    <s v="Omitted"/>
    <s v="Omitted"/>
    <b v="0"/>
    <b v="0"/>
    <m/>
    <b v="1"/>
    <b v="0"/>
    <b v="0"/>
    <x v="19"/>
    <b v="0"/>
    <m/>
    <x v="0"/>
    <d v="2019-04-05T00:00:00"/>
    <s v="0055A00000BclF5QAJ"/>
    <d v="2021-04-11T19:52:07"/>
    <m/>
    <d v="2020-01-06T18:18:35"/>
    <m/>
    <m/>
    <b v="0"/>
    <m/>
    <m/>
    <s v="Inside Sales"/>
    <m/>
    <m/>
    <m/>
    <m/>
    <m/>
    <x v="2810"/>
    <x v="0"/>
    <b v="0"/>
    <m/>
    <m/>
    <m/>
    <s v="00531000007KAsvAAG"/>
    <s v="01s31000003qafjAAA"/>
    <m/>
    <m/>
    <m/>
    <m/>
    <m/>
    <m/>
    <m/>
    <s v="0125A000001NaBLQA0"/>
    <b v="0"/>
    <m/>
    <b v="0"/>
    <m/>
    <m/>
    <x v="0"/>
    <b v="0"/>
    <d v="2021-06-29T20:34:54"/>
    <m/>
    <m/>
    <b v="0"/>
    <x v="0"/>
    <m/>
    <m/>
    <n v="65199"/>
    <m/>
    <x v="2"/>
    <n v="0"/>
    <n v="0"/>
  </r>
  <r>
    <s v="0015A00002BnJREQA3"/>
    <b v="0"/>
    <m/>
    <b v="0"/>
    <m/>
    <m/>
    <m/>
    <x v="31"/>
    <b v="1"/>
    <m/>
    <m/>
    <s v="0035A00003UXJQ2QAP"/>
    <m/>
    <m/>
    <s v="00531000007MUoEAAW"/>
    <b v="0"/>
    <d v="2019-04-16T14:30:04"/>
    <m/>
    <b v="0"/>
    <m/>
    <m/>
    <b v="0"/>
    <d v="2019-04-01T00:00:00"/>
    <n v="4"/>
    <n v="2019"/>
    <s v="Omitted"/>
    <s v="Omitted"/>
    <b v="0"/>
    <b v="0"/>
    <m/>
    <b v="1"/>
    <b v="0"/>
    <b v="0"/>
    <x v="22"/>
    <b v="0"/>
    <m/>
    <x v="0"/>
    <d v="2019-04-16T00:00:00"/>
    <s v="0055A00000BclF5QAJ"/>
    <d v="2021-04-11T20:08:00"/>
    <m/>
    <d v="2020-01-06T18:18:40"/>
    <m/>
    <m/>
    <b v="0"/>
    <m/>
    <m/>
    <s v="Field Sales"/>
    <m/>
    <m/>
    <m/>
    <m/>
    <m/>
    <x v="2811"/>
    <x v="0"/>
    <b v="0"/>
    <m/>
    <m/>
    <m/>
    <s v="00531000007Es7rAAC"/>
    <s v="01s31000003qafjAAA"/>
    <s v="CWAs;Explosives;Drugs;All Hazards"/>
    <m/>
    <m/>
    <m/>
    <m/>
    <m/>
    <m/>
    <s v="0125A000001NaBLQA0"/>
    <b v="0"/>
    <m/>
    <b v="0"/>
    <m/>
    <m/>
    <x v="0"/>
    <b v="0"/>
    <d v="2021-06-29T20:34:54"/>
    <m/>
    <m/>
    <b v="0"/>
    <x v="0"/>
    <m/>
    <m/>
    <n v="65199"/>
    <m/>
    <x v="2"/>
    <n v="0"/>
    <n v="0"/>
  </r>
  <r>
    <s v="0015A00002Cw3BhQAJ"/>
    <b v="0"/>
    <m/>
    <b v="0"/>
    <m/>
    <m/>
    <m/>
    <x v="31"/>
    <b v="1"/>
    <m/>
    <m/>
    <s v="0035A00003VxVxLQAV"/>
    <m/>
    <m/>
    <s v="00531000007MUoEAAW"/>
    <b v="0"/>
    <d v="2019-06-11T15:24:34"/>
    <m/>
    <b v="0"/>
    <m/>
    <m/>
    <b v="0"/>
    <d v="2019-04-01T00:00:00"/>
    <n v="4"/>
    <n v="2019"/>
    <s v="Omitted"/>
    <s v="Omitted"/>
    <b v="0"/>
    <b v="0"/>
    <m/>
    <b v="1"/>
    <b v="0"/>
    <b v="0"/>
    <x v="20"/>
    <b v="0"/>
    <m/>
    <x v="0"/>
    <d v="2019-06-11T00:00:00"/>
    <s v="0055A000009s6n0QAA"/>
    <d v="2020-01-06T18:18:40"/>
    <m/>
    <d v="2020-01-06T18:18:40"/>
    <m/>
    <m/>
    <b v="0"/>
    <m/>
    <m/>
    <s v="Website"/>
    <m/>
    <m/>
    <m/>
    <m/>
    <m/>
    <x v="2812"/>
    <x v="0"/>
    <b v="0"/>
    <m/>
    <m/>
    <m/>
    <s v="00531000007Es7rAAC"/>
    <s v="01s31000003qafjAAA"/>
    <s v="CWAs;All Hazards"/>
    <m/>
    <m/>
    <m/>
    <m/>
    <m/>
    <m/>
    <s v="0125A000001NaBLQA0"/>
    <b v="0"/>
    <m/>
    <b v="0"/>
    <m/>
    <m/>
    <x v="0"/>
    <b v="0"/>
    <d v="2021-06-29T20:34:54"/>
    <m/>
    <m/>
    <b v="0"/>
    <x v="0"/>
    <m/>
    <m/>
    <n v="130796"/>
    <m/>
    <x v="2"/>
    <n v="0"/>
    <n v="0"/>
  </r>
  <r>
    <s v="001i000001MZ8IpAAL"/>
    <b v="0"/>
    <m/>
    <b v="0"/>
    <m/>
    <m/>
    <m/>
    <x v="75"/>
    <b v="1"/>
    <m/>
    <m/>
    <m/>
    <m/>
    <m/>
    <s v="00531000007KgPgAAK"/>
    <b v="0"/>
    <d v="2017-05-31T03:40:17"/>
    <m/>
    <b v="0"/>
    <m/>
    <m/>
    <b v="0"/>
    <d v="2017-04-01T00:00:00"/>
    <n v="4"/>
    <n v="2017"/>
    <s v="Omitted"/>
    <s v="Omitted"/>
    <b v="0"/>
    <b v="0"/>
    <m/>
    <b v="1"/>
    <b v="0"/>
    <b v="0"/>
    <x v="24"/>
    <b v="0"/>
    <m/>
    <x v="0"/>
    <m/>
    <s v="0055A00000BclF5QAJ"/>
    <d v="2021-04-11T19:52:07"/>
    <m/>
    <d v="2020-01-06T18:18:35"/>
    <m/>
    <m/>
    <b v="0"/>
    <m/>
    <m/>
    <s v="Inside Sales"/>
    <m/>
    <m/>
    <m/>
    <m/>
    <m/>
    <x v="2813"/>
    <x v="0"/>
    <b v="0"/>
    <m/>
    <m/>
    <m/>
    <s v="00531000007KgPgAAK"/>
    <s v="01s31000003qafjAAA"/>
    <m/>
    <m/>
    <m/>
    <m/>
    <m/>
    <m/>
    <m/>
    <s v="0125A000001NaBLQA0"/>
    <b v="0"/>
    <m/>
    <b v="0"/>
    <m/>
    <m/>
    <x v="0"/>
    <b v="0"/>
    <d v="2021-06-29T20:34:54"/>
    <m/>
    <m/>
    <b v="0"/>
    <x v="0"/>
    <m/>
    <m/>
    <n v="114796"/>
    <m/>
    <x v="2"/>
    <n v="0"/>
    <n v="0"/>
  </r>
  <r>
    <s v="0015A00001tZMzCQAW"/>
    <b v="0"/>
    <m/>
    <b v="0"/>
    <m/>
    <m/>
    <m/>
    <x v="75"/>
    <b v="1"/>
    <m/>
    <m/>
    <m/>
    <m/>
    <m/>
    <s v="00531000007KgPgAAK"/>
    <b v="0"/>
    <d v="2017-06-06T01:47:59"/>
    <m/>
    <b v="0"/>
    <m/>
    <m/>
    <b v="0"/>
    <d v="2017-04-01T00:00:00"/>
    <n v="4"/>
    <n v="2017"/>
    <s v="Omitted"/>
    <s v="Omitted"/>
    <b v="0"/>
    <b v="0"/>
    <m/>
    <b v="1"/>
    <b v="0"/>
    <b v="0"/>
    <x v="23"/>
    <b v="0"/>
    <m/>
    <x v="0"/>
    <m/>
    <s v="0055A00000BclF5QAJ"/>
    <d v="2021-04-11T19:52:07"/>
    <m/>
    <d v="2020-01-06T18:18:35"/>
    <m/>
    <m/>
    <b v="0"/>
    <m/>
    <m/>
    <s v="Inside Sales"/>
    <m/>
    <m/>
    <m/>
    <m/>
    <m/>
    <x v="2814"/>
    <x v="0"/>
    <b v="0"/>
    <m/>
    <m/>
    <m/>
    <s v="00531000007KgPgAAK"/>
    <s v="01s31000003qafjAAA"/>
    <m/>
    <m/>
    <m/>
    <m/>
    <m/>
    <m/>
    <m/>
    <s v="0125A000001NaBLQA0"/>
    <b v="0"/>
    <m/>
    <b v="0"/>
    <m/>
    <m/>
    <x v="0"/>
    <b v="0"/>
    <d v="2021-06-29T20:34:54"/>
    <m/>
    <m/>
    <b v="0"/>
    <x v="0"/>
    <m/>
    <m/>
    <n v="398495"/>
    <m/>
    <x v="2"/>
    <n v="0"/>
    <n v="0"/>
  </r>
  <r>
    <s v="0015A00001taaDSQAY"/>
    <b v="0"/>
    <m/>
    <b v="0"/>
    <m/>
    <m/>
    <m/>
    <x v="511"/>
    <b v="1"/>
    <m/>
    <m/>
    <m/>
    <m/>
    <m/>
    <s v="00531000008F2qlAAC"/>
    <b v="0"/>
    <d v="2017-07-07T22:03:23"/>
    <m/>
    <b v="0"/>
    <m/>
    <m/>
    <b v="0"/>
    <d v="2017-04-01T00:00:00"/>
    <n v="4"/>
    <n v="2017"/>
    <s v="Omitted"/>
    <s v="Omitted"/>
    <b v="0"/>
    <b v="0"/>
    <m/>
    <b v="1"/>
    <b v="0"/>
    <b v="0"/>
    <x v="23"/>
    <b v="0"/>
    <m/>
    <x v="0"/>
    <m/>
    <s v="0055A00000BclF5QAJ"/>
    <d v="2021-04-11T20:08:00"/>
    <m/>
    <d v="2020-01-06T18:18:35"/>
    <m/>
    <m/>
    <b v="0"/>
    <m/>
    <m/>
    <s v="Field Sales"/>
    <m/>
    <m/>
    <m/>
    <m/>
    <m/>
    <x v="2815"/>
    <x v="0"/>
    <b v="0"/>
    <m/>
    <m/>
    <m/>
    <s v="00531000008F2qlAAC"/>
    <s v="01s31000003qafjAAA"/>
    <m/>
    <m/>
    <m/>
    <m/>
    <m/>
    <m/>
    <m/>
    <s v="0125A000001NaBLQA0"/>
    <b v="0"/>
    <m/>
    <b v="0"/>
    <m/>
    <m/>
    <x v="0"/>
    <b v="0"/>
    <d v="2021-06-29T20:34:54"/>
    <m/>
    <m/>
    <b v="0"/>
    <x v="0"/>
    <m/>
    <m/>
    <n v="28000"/>
    <m/>
    <x v="2"/>
    <n v="0"/>
    <n v="0"/>
  </r>
  <r>
    <s v="0015A00001zu4pTQAQ"/>
    <b v="0"/>
    <m/>
    <b v="0"/>
    <m/>
    <m/>
    <m/>
    <x v="512"/>
    <b v="1"/>
    <m/>
    <m/>
    <s v="0035A00003HwwCiQAJ"/>
    <m/>
    <m/>
    <s v="00531000007MUoEAAW"/>
    <b v="0"/>
    <d v="2018-04-05T20:37:59"/>
    <m/>
    <b v="0"/>
    <m/>
    <m/>
    <b v="0"/>
    <d v="2018-04-01T00:00:00"/>
    <n v="4"/>
    <n v="2018"/>
    <s v="Omitted"/>
    <s v="Omitted"/>
    <b v="0"/>
    <b v="0"/>
    <m/>
    <b v="1"/>
    <b v="0"/>
    <b v="0"/>
    <x v="20"/>
    <b v="0"/>
    <m/>
    <x v="0"/>
    <d v="2018-06-13T00:00:00"/>
    <s v="0055A00000BclF5QAJ"/>
    <d v="2021-04-11T20:08:00"/>
    <m/>
    <d v="2020-01-06T18:18:35"/>
    <m/>
    <m/>
    <b v="0"/>
    <m/>
    <m/>
    <s v="Field Sales"/>
    <m/>
    <m/>
    <m/>
    <m/>
    <m/>
    <x v="2816"/>
    <x v="0"/>
    <b v="0"/>
    <m/>
    <m/>
    <m/>
    <s v="00531000007Es7rAAC"/>
    <s v="01s31000003qafjAAA"/>
    <s v="CWAs"/>
    <m/>
    <m/>
    <m/>
    <m/>
    <m/>
    <m/>
    <s v="0125A000001NaBLQA0"/>
    <b v="0"/>
    <m/>
    <b v="0"/>
    <m/>
    <m/>
    <x v="0"/>
    <b v="0"/>
    <d v="2021-06-29T20:34:54"/>
    <m/>
    <m/>
    <b v="0"/>
    <x v="0"/>
    <m/>
    <m/>
    <n v="156000"/>
    <m/>
    <x v="2"/>
    <n v="0"/>
    <n v="0"/>
  </r>
  <r>
    <s v="0013100001myVRnAAM"/>
    <b v="0"/>
    <m/>
    <b v="0"/>
    <m/>
    <m/>
    <m/>
    <x v="9"/>
    <b v="1"/>
    <s v="Competitive product"/>
    <m/>
    <s v="00331000035EOpLAAW"/>
    <m/>
    <m/>
    <s v="00531000007KAsvAAG"/>
    <b v="0"/>
    <d v="2017-08-08T14:41:58"/>
    <m/>
    <b v="0"/>
    <m/>
    <m/>
    <b v="0"/>
    <d v="2018-04-01T00:00:00"/>
    <n v="4"/>
    <n v="2018"/>
    <s v="Omitted"/>
    <s v="Omitted"/>
    <b v="0"/>
    <b v="0"/>
    <m/>
    <b v="1"/>
    <b v="0"/>
    <b v="0"/>
    <x v="19"/>
    <b v="0"/>
    <m/>
    <x v="0"/>
    <d v="2019-05-28T00:00:00"/>
    <s v="0055A00000BclF5QAJ"/>
    <d v="2021-04-11T20:06:15"/>
    <m/>
    <d v="2020-01-06T18:18:35"/>
    <m/>
    <m/>
    <b v="0"/>
    <m/>
    <m/>
    <s v="Field Sales"/>
    <m/>
    <m/>
    <m/>
    <m/>
    <m/>
    <x v="2817"/>
    <x v="0"/>
    <b v="0"/>
    <m/>
    <m/>
    <m/>
    <s v="00531000007KAsvAAG"/>
    <s v="01s31000003qafjAAA"/>
    <m/>
    <m/>
    <m/>
    <m/>
    <m/>
    <m/>
    <m/>
    <s v="0125A000001NaBLQA0"/>
    <b v="0"/>
    <m/>
    <b v="0"/>
    <m/>
    <m/>
    <x v="0"/>
    <b v="0"/>
    <d v="2021-06-29T20:34:54"/>
    <m/>
    <m/>
    <b v="0"/>
    <x v="0"/>
    <m/>
    <m/>
    <n v="71500"/>
    <m/>
    <x v="2"/>
    <n v="0"/>
    <n v="0"/>
  </r>
  <r>
    <s v="0013100001lbH4iAAE"/>
    <b v="0"/>
    <m/>
    <b v="0"/>
    <m/>
    <m/>
    <m/>
    <x v="9"/>
    <b v="1"/>
    <s v="Competitive product"/>
    <m/>
    <s v="0035A00003GoN3cQAF"/>
    <m/>
    <m/>
    <s v="00531000007KAsvAAG"/>
    <b v="0"/>
    <d v="2018-02-22T18:55:18"/>
    <m/>
    <b v="0"/>
    <m/>
    <m/>
    <b v="0"/>
    <d v="2018-04-01T00:00:00"/>
    <n v="4"/>
    <n v="2018"/>
    <s v="Omitted"/>
    <s v="Omitted"/>
    <b v="0"/>
    <b v="0"/>
    <m/>
    <b v="1"/>
    <b v="0"/>
    <b v="0"/>
    <x v="19"/>
    <b v="0"/>
    <m/>
    <x v="0"/>
    <m/>
    <s v="0055A00000BclF5QAJ"/>
    <d v="2021-04-11T20:06:15"/>
    <m/>
    <d v="2020-01-06T18:18:40"/>
    <m/>
    <m/>
    <b v="0"/>
    <m/>
    <s v="Explosives"/>
    <s v="Field Sales"/>
    <m/>
    <m/>
    <m/>
    <m/>
    <m/>
    <x v="2818"/>
    <x v="0"/>
    <b v="0"/>
    <m/>
    <m/>
    <m/>
    <s v="00531000007KAsvAAG"/>
    <s v="01s31000003qafjAAA"/>
    <m/>
    <m/>
    <m/>
    <m/>
    <m/>
    <m/>
    <m/>
    <s v="0125A000001NaBLQA0"/>
    <b v="0"/>
    <m/>
    <b v="0"/>
    <m/>
    <m/>
    <x v="0"/>
    <b v="0"/>
    <d v="2021-06-29T20:34:54"/>
    <m/>
    <m/>
    <b v="0"/>
    <x v="0"/>
    <m/>
    <m/>
    <n v="65000"/>
    <m/>
    <x v="2"/>
    <n v="0"/>
    <n v="0"/>
  </r>
  <r>
    <s v="0013100001fpyoxAAA"/>
    <b v="0"/>
    <m/>
    <b v="0"/>
    <m/>
    <m/>
    <m/>
    <x v="513"/>
    <b v="1"/>
    <s v="Duplicate opportunity"/>
    <m/>
    <s v="0035A00003IPHbPQAX"/>
    <m/>
    <m/>
    <s v="00531000007MUoEAAW"/>
    <b v="0"/>
    <d v="2018-05-18T18:28:59"/>
    <m/>
    <b v="0"/>
    <m/>
    <m/>
    <b v="0"/>
    <d v="2018-04-01T00:00:00"/>
    <n v="4"/>
    <n v="2018"/>
    <s v="Omitted"/>
    <s v="Omitted"/>
    <b v="0"/>
    <b v="0"/>
    <m/>
    <b v="1"/>
    <b v="0"/>
    <b v="0"/>
    <x v="24"/>
    <b v="0"/>
    <m/>
    <x v="0"/>
    <d v="2018-05-24T00:00:00"/>
    <s v="0055A00000BclF5QAJ"/>
    <d v="2021-04-11T20:08:00"/>
    <m/>
    <d v="2020-01-06T18:18:35"/>
    <m/>
    <m/>
    <b v="0"/>
    <m/>
    <m/>
    <s v="Field Sales"/>
    <m/>
    <m/>
    <m/>
    <m/>
    <m/>
    <x v="2819"/>
    <x v="0"/>
    <b v="0"/>
    <m/>
    <m/>
    <m/>
    <s v="00531000007KgPgAAK"/>
    <s v="01s31000003qafjAAA"/>
    <s v="All Hazards"/>
    <m/>
    <m/>
    <m/>
    <m/>
    <m/>
    <m/>
    <s v="0125A000001NaBLQA0"/>
    <b v="0"/>
    <m/>
    <b v="0"/>
    <m/>
    <m/>
    <x v="0"/>
    <b v="0"/>
    <d v="2021-06-29T20:34:54"/>
    <m/>
    <m/>
    <b v="0"/>
    <x v="0"/>
    <m/>
    <m/>
    <n v="69393"/>
    <m/>
    <x v="2"/>
    <n v="0"/>
    <n v="0"/>
  </r>
  <r>
    <s v="0013100001VXN1KAAX"/>
    <b v="0"/>
    <m/>
    <b v="0"/>
    <m/>
    <m/>
    <m/>
    <x v="9"/>
    <b v="1"/>
    <s v="Duplicate opportunity"/>
    <m/>
    <m/>
    <m/>
    <m/>
    <s v="00531000007MUoEAAW"/>
    <b v="0"/>
    <d v="2018-05-24T14:21:49"/>
    <m/>
    <b v="0"/>
    <m/>
    <m/>
    <b v="0"/>
    <d v="2018-04-01T00:00:00"/>
    <n v="4"/>
    <n v="2018"/>
    <s v="Omitted"/>
    <s v="Omitted"/>
    <b v="0"/>
    <b v="0"/>
    <m/>
    <b v="1"/>
    <b v="0"/>
    <b v="0"/>
    <x v="22"/>
    <b v="0"/>
    <m/>
    <x v="0"/>
    <d v="2018-05-24T00:00:00"/>
    <s v="0055A00000BclF5QAJ"/>
    <d v="2021-04-11T19:52:07"/>
    <m/>
    <d v="2020-01-06T18:18:35"/>
    <m/>
    <m/>
    <b v="0"/>
    <m/>
    <m/>
    <s v="Inside Sales"/>
    <m/>
    <m/>
    <m/>
    <m/>
    <m/>
    <x v="2820"/>
    <x v="0"/>
    <b v="0"/>
    <m/>
    <m/>
    <m/>
    <s v="00531000007Es7rAAC"/>
    <s v="01s31000003qafjAAA"/>
    <s v="All Hazards"/>
    <m/>
    <m/>
    <m/>
    <m/>
    <m/>
    <m/>
    <s v="0125A000001NaBLQA0"/>
    <b v="0"/>
    <m/>
    <b v="0"/>
    <m/>
    <m/>
    <x v="0"/>
    <b v="0"/>
    <d v="2021-06-29T20:34:54"/>
    <m/>
    <m/>
    <b v="0"/>
    <x v="0"/>
    <m/>
    <m/>
    <n v="69393"/>
    <m/>
    <x v="2"/>
    <n v="0"/>
    <n v="0"/>
  </r>
  <r>
    <s v="0013100001gbj6NAAQ"/>
    <b v="0"/>
    <m/>
    <b v="0"/>
    <m/>
    <m/>
    <m/>
    <x v="9"/>
    <b v="1"/>
    <s v="Duplicate opportunity"/>
    <m/>
    <s v="0035A00003IO6L1QAL"/>
    <m/>
    <m/>
    <s v="00531000007MUoEAAW"/>
    <b v="0"/>
    <d v="2018-05-24T14:36:46"/>
    <m/>
    <b v="0"/>
    <m/>
    <m/>
    <b v="0"/>
    <d v="2018-04-01T00:00:00"/>
    <n v="4"/>
    <n v="2018"/>
    <s v="Omitted"/>
    <s v="Omitted"/>
    <b v="0"/>
    <b v="0"/>
    <m/>
    <b v="1"/>
    <b v="0"/>
    <b v="0"/>
    <x v="22"/>
    <b v="0"/>
    <m/>
    <x v="0"/>
    <d v="2018-05-24T00:00:00"/>
    <s v="0055A00000BclF5QAJ"/>
    <d v="2021-04-11T19:52:07"/>
    <m/>
    <d v="2020-01-06T18:18:35"/>
    <m/>
    <m/>
    <b v="0"/>
    <m/>
    <m/>
    <s v="Inside Sales"/>
    <m/>
    <m/>
    <m/>
    <m/>
    <m/>
    <x v="2821"/>
    <x v="0"/>
    <b v="0"/>
    <m/>
    <m/>
    <m/>
    <s v="00531000007Es7rAAC"/>
    <s v="01s31000003qafjAAA"/>
    <s v="All Hazards"/>
    <m/>
    <m/>
    <m/>
    <m/>
    <m/>
    <m/>
    <s v="0125A000001NaBLQA0"/>
    <b v="0"/>
    <m/>
    <b v="0"/>
    <m/>
    <m/>
    <x v="0"/>
    <b v="0"/>
    <d v="2021-06-29T20:34:54"/>
    <m/>
    <m/>
    <b v="0"/>
    <x v="0"/>
    <m/>
    <m/>
    <n v="69393"/>
    <m/>
    <x v="2"/>
    <n v="0"/>
    <n v="0"/>
  </r>
  <r>
    <s v="0013100001gWWASAA4"/>
    <b v="0"/>
    <m/>
    <b v="0"/>
    <m/>
    <m/>
    <m/>
    <x v="9"/>
    <b v="1"/>
    <s v="Duplicate opportunity"/>
    <m/>
    <m/>
    <m/>
    <m/>
    <s v="00531000007MUoEAAW"/>
    <b v="0"/>
    <d v="2018-05-24T16:21:29"/>
    <m/>
    <b v="0"/>
    <m/>
    <m/>
    <b v="0"/>
    <d v="2018-04-01T00:00:00"/>
    <n v="4"/>
    <n v="2018"/>
    <s v="Omitted"/>
    <s v="Omitted"/>
    <b v="0"/>
    <b v="0"/>
    <m/>
    <b v="1"/>
    <b v="0"/>
    <b v="0"/>
    <x v="22"/>
    <b v="0"/>
    <m/>
    <x v="0"/>
    <m/>
    <s v="0055A00000BclF5QAJ"/>
    <d v="2021-04-11T19:52:07"/>
    <m/>
    <d v="2020-01-06T18:18:35"/>
    <m/>
    <m/>
    <b v="0"/>
    <m/>
    <m/>
    <s v="Inside Sales"/>
    <m/>
    <m/>
    <m/>
    <m/>
    <m/>
    <x v="2822"/>
    <x v="0"/>
    <b v="0"/>
    <m/>
    <m/>
    <m/>
    <s v="00531000007Es7rAAC"/>
    <s v="01s31000003qafjAAA"/>
    <s v="All Hazards"/>
    <m/>
    <m/>
    <m/>
    <m/>
    <m/>
    <m/>
    <s v="0125A000001NaBLQA0"/>
    <b v="0"/>
    <m/>
    <b v="0"/>
    <m/>
    <m/>
    <x v="0"/>
    <b v="0"/>
    <d v="2021-06-29T20:34:54"/>
    <m/>
    <m/>
    <b v="0"/>
    <x v="0"/>
    <m/>
    <m/>
    <n v="69393"/>
    <m/>
    <x v="2"/>
    <n v="0"/>
    <n v="0"/>
  </r>
  <r>
    <s v="0013100001gYGSGAA4"/>
    <b v="0"/>
    <m/>
    <b v="0"/>
    <s v="7015A000001Zka0QAC"/>
    <m/>
    <m/>
    <x v="514"/>
    <b v="1"/>
    <s v="Duplicate opportunity"/>
    <m/>
    <s v="0035A00003INqHEQA1"/>
    <m/>
    <m/>
    <s v="00531000007MUoEAAW"/>
    <b v="0"/>
    <d v="2018-07-05T13:06:49"/>
    <m/>
    <b v="0"/>
    <m/>
    <m/>
    <b v="0"/>
    <d v="2018-04-01T00:00:00"/>
    <n v="4"/>
    <n v="2018"/>
    <s v="Omitted"/>
    <s v="Omitted"/>
    <b v="0"/>
    <b v="0"/>
    <m/>
    <b v="1"/>
    <b v="0"/>
    <b v="0"/>
    <x v="19"/>
    <b v="0"/>
    <m/>
    <x v="0"/>
    <d v="2018-09-21T00:00:00"/>
    <s v="0055A000009s6n0QAA"/>
    <d v="2020-01-06T18:18:35"/>
    <m/>
    <d v="2020-01-06T18:18:35"/>
    <m/>
    <m/>
    <b v="0"/>
    <m/>
    <m/>
    <s v="Other"/>
    <m/>
    <m/>
    <m/>
    <m/>
    <m/>
    <x v="2823"/>
    <x v="0"/>
    <b v="0"/>
    <m/>
    <m/>
    <m/>
    <s v="00531000007KgPgAAK"/>
    <s v="01s31000003qafjAAA"/>
    <m/>
    <m/>
    <m/>
    <m/>
    <m/>
    <m/>
    <m/>
    <s v="0125A000001NaBLQA0"/>
    <b v="0"/>
    <m/>
    <b v="0"/>
    <m/>
    <m/>
    <x v="0"/>
    <b v="0"/>
    <d v="2021-06-29T20:34:54"/>
    <m/>
    <m/>
    <b v="0"/>
    <x v="0"/>
    <m/>
    <m/>
    <n v="19500"/>
    <m/>
    <x v="2"/>
    <n v="0"/>
    <n v="0"/>
  </r>
  <r>
    <s v="0013100001gw3W4AAI"/>
    <b v="0"/>
    <m/>
    <b v="0"/>
    <m/>
    <m/>
    <m/>
    <x v="9"/>
    <b v="1"/>
    <s v="Duplicate opportunity"/>
    <m/>
    <s v="0035A00003LtTJtQAN"/>
    <m/>
    <m/>
    <s v="00531000007KAsvAAG"/>
    <b v="0"/>
    <d v="2018-09-25T13:13:12"/>
    <m/>
    <b v="0"/>
    <m/>
    <m/>
    <b v="0"/>
    <d v="2018-04-01T00:00:00"/>
    <n v="4"/>
    <n v="2018"/>
    <s v="Omitted"/>
    <s v="Omitted"/>
    <b v="0"/>
    <b v="0"/>
    <m/>
    <b v="1"/>
    <b v="0"/>
    <b v="0"/>
    <x v="19"/>
    <b v="0"/>
    <m/>
    <x v="0"/>
    <d v="2018-10-05T00:00:00"/>
    <s v="0055A00000BclF5QAJ"/>
    <d v="2021-04-11T20:08:00"/>
    <m/>
    <d v="2020-01-06T18:18:40"/>
    <m/>
    <m/>
    <b v="0"/>
    <m/>
    <m/>
    <s v="Field Sales"/>
    <m/>
    <m/>
    <m/>
    <m/>
    <m/>
    <x v="2824"/>
    <x v="0"/>
    <b v="0"/>
    <m/>
    <m/>
    <m/>
    <s v="00531000007KAsvAAG"/>
    <s v="01s31000003qafjAAA"/>
    <m/>
    <m/>
    <m/>
    <m/>
    <m/>
    <m/>
    <m/>
    <s v="0125A000001NaBLQA0"/>
    <b v="0"/>
    <m/>
    <b v="0"/>
    <m/>
    <m/>
    <x v="0"/>
    <b v="0"/>
    <d v="2021-06-29T20:34:54"/>
    <m/>
    <m/>
    <b v="0"/>
    <x v="0"/>
    <m/>
    <m/>
    <n v="6500"/>
    <m/>
    <x v="2"/>
    <n v="0"/>
    <n v="0"/>
  </r>
  <r>
    <s v="001i000001MZ8IpAAL"/>
    <b v="0"/>
    <m/>
    <b v="0"/>
    <m/>
    <m/>
    <m/>
    <x v="515"/>
    <b v="1"/>
    <s v="Duplicate opportunity"/>
    <m/>
    <m/>
    <m/>
    <m/>
    <s v="00531000007MUoEAAW"/>
    <b v="0"/>
    <d v="2018-12-18T15:51:00"/>
    <m/>
    <b v="0"/>
    <m/>
    <m/>
    <b v="0"/>
    <d v="2018-04-01T00:00:00"/>
    <n v="4"/>
    <n v="2018"/>
    <s v="Omitted"/>
    <s v="Omitted"/>
    <b v="0"/>
    <b v="0"/>
    <m/>
    <b v="1"/>
    <b v="0"/>
    <b v="0"/>
    <x v="19"/>
    <b v="0"/>
    <m/>
    <x v="0"/>
    <d v="2018-12-19T00:00:00"/>
    <s v="0055A00000BclF5QAJ"/>
    <d v="2021-04-11T19:52:59"/>
    <m/>
    <d v="2020-01-06T18:18:45"/>
    <m/>
    <m/>
    <b v="0"/>
    <m/>
    <m/>
    <s v="Inside Sales"/>
    <m/>
    <m/>
    <m/>
    <m/>
    <m/>
    <x v="2825"/>
    <x v="0"/>
    <b v="0"/>
    <m/>
    <m/>
    <m/>
    <s v="00531000007MUoEAAW"/>
    <s v="01s31000003qafjAAA"/>
    <m/>
    <m/>
    <m/>
    <m/>
    <m/>
    <m/>
    <m/>
    <s v="0125A000001NaBLQA0"/>
    <b v="0"/>
    <m/>
    <b v="0"/>
    <m/>
    <m/>
    <x v="0"/>
    <b v="0"/>
    <d v="2021-06-29T20:34:54"/>
    <m/>
    <m/>
    <b v="0"/>
    <x v="0"/>
    <m/>
    <m/>
    <n v="27625"/>
    <m/>
    <x v="2"/>
    <n v="0"/>
    <n v="0"/>
  </r>
  <r>
    <s v="001i000001MZ8IpAAL"/>
    <b v="0"/>
    <m/>
    <b v="0"/>
    <m/>
    <m/>
    <m/>
    <x v="31"/>
    <b v="1"/>
    <s v="Duplicate opportunity"/>
    <m/>
    <s v="0035A00003QVB0tQAH"/>
    <m/>
    <m/>
    <s v="00531000007MUoEAAW"/>
    <b v="0"/>
    <d v="2019-01-15T15:59:17"/>
    <m/>
    <b v="0"/>
    <m/>
    <m/>
    <b v="0"/>
    <d v="2019-04-01T00:00:00"/>
    <n v="4"/>
    <n v="2019"/>
    <s v="Omitted"/>
    <s v="Omitted"/>
    <b v="0"/>
    <b v="0"/>
    <m/>
    <b v="1"/>
    <b v="0"/>
    <b v="0"/>
    <x v="20"/>
    <b v="0"/>
    <m/>
    <x v="0"/>
    <d v="2019-05-07T00:00:00"/>
    <s v="0055A00000BclF5QAJ"/>
    <d v="2021-04-11T20:08:00"/>
    <m/>
    <d v="2020-05-05T12:48:27"/>
    <m/>
    <m/>
    <b v="0"/>
    <m/>
    <m/>
    <s v="Field Sales"/>
    <m/>
    <m/>
    <m/>
    <m/>
    <m/>
    <x v="2826"/>
    <x v="0"/>
    <b v="0"/>
    <m/>
    <m/>
    <m/>
    <s v="00531000007Es7rAAC"/>
    <s v="01s31000003qafjAAA"/>
    <s v="Drugs"/>
    <m/>
    <m/>
    <m/>
    <m/>
    <m/>
    <m/>
    <s v="0125A000001NaBLQA0"/>
    <b v="0"/>
    <m/>
    <b v="0"/>
    <m/>
    <m/>
    <x v="0"/>
    <b v="0"/>
    <d v="2021-06-29T20:34:54"/>
    <m/>
    <m/>
    <b v="0"/>
    <x v="0"/>
    <m/>
    <m/>
    <n v="0"/>
    <m/>
    <x v="2"/>
    <n v="0"/>
    <n v="0"/>
  </r>
  <r>
    <s v="0015A00001xQ27BQAS"/>
    <b v="0"/>
    <m/>
    <b v="0"/>
    <m/>
    <m/>
    <m/>
    <x v="516"/>
    <b v="1"/>
    <s v="Duplicate opportunity"/>
    <m/>
    <m/>
    <m/>
    <m/>
    <s v="00531000007MUoEAAW"/>
    <b v="0"/>
    <d v="2019-02-01T21:35:41"/>
    <m/>
    <b v="0"/>
    <m/>
    <m/>
    <b v="0"/>
    <d v="2019-04-01T00:00:00"/>
    <n v="4"/>
    <n v="2019"/>
    <s v="Omitted"/>
    <s v="Omitted"/>
    <b v="0"/>
    <b v="0"/>
    <m/>
    <b v="1"/>
    <b v="0"/>
    <b v="0"/>
    <x v="22"/>
    <b v="0"/>
    <m/>
    <x v="0"/>
    <d v="2019-02-04T00:00:00"/>
    <s v="0055A00000BclF5QAJ"/>
    <d v="2021-04-11T20:08:00"/>
    <m/>
    <d v="2020-01-06T18:18:45"/>
    <m/>
    <m/>
    <b v="0"/>
    <m/>
    <m/>
    <s v="Field Sales"/>
    <m/>
    <m/>
    <m/>
    <m/>
    <m/>
    <x v="2827"/>
    <x v="0"/>
    <b v="0"/>
    <m/>
    <m/>
    <m/>
    <s v="00531000007KgPgAAK"/>
    <s v="01s31000003qafjAAA"/>
    <s v="CWAs;Drugs;All Hazards"/>
    <m/>
    <m/>
    <m/>
    <m/>
    <m/>
    <m/>
    <s v="0125A000001NaBLQA0"/>
    <b v="0"/>
    <m/>
    <b v="0"/>
    <m/>
    <m/>
    <x v="0"/>
    <b v="0"/>
    <d v="2021-06-29T20:34:54"/>
    <m/>
    <m/>
    <b v="0"/>
    <x v="0"/>
    <m/>
    <m/>
    <n v="65796"/>
    <m/>
    <x v="2"/>
    <n v="0"/>
    <n v="0"/>
  </r>
  <r>
    <s v="0013100001gbj6NAAQ"/>
    <b v="0"/>
    <m/>
    <b v="0"/>
    <m/>
    <m/>
    <m/>
    <x v="516"/>
    <b v="1"/>
    <s v="Duplicate opportunity"/>
    <m/>
    <m/>
    <m/>
    <m/>
    <s v="00531000007MUoEAAW"/>
    <b v="0"/>
    <d v="2019-02-01T21:44:06"/>
    <m/>
    <b v="0"/>
    <m/>
    <m/>
    <b v="0"/>
    <d v="2019-04-01T00:00:00"/>
    <n v="4"/>
    <n v="2019"/>
    <s v="Omitted"/>
    <s v="Omitted"/>
    <b v="0"/>
    <b v="0"/>
    <m/>
    <b v="1"/>
    <b v="0"/>
    <b v="0"/>
    <x v="22"/>
    <b v="0"/>
    <m/>
    <x v="0"/>
    <d v="2019-02-04T00:00:00"/>
    <s v="0055A00000BclF5QAJ"/>
    <d v="2021-04-11T20:08:00"/>
    <m/>
    <d v="2020-01-06T18:18:40"/>
    <m/>
    <m/>
    <b v="0"/>
    <m/>
    <m/>
    <s v="Field Sales"/>
    <m/>
    <m/>
    <m/>
    <m/>
    <m/>
    <x v="2828"/>
    <x v="0"/>
    <b v="0"/>
    <m/>
    <m/>
    <m/>
    <s v="00531000007KgPgAAK"/>
    <s v="01s31000003qafjAAA"/>
    <s v="CWAs;Drugs;All Hazards"/>
    <m/>
    <m/>
    <m/>
    <m/>
    <m/>
    <m/>
    <s v="0125A000001NaBLQA0"/>
    <b v="0"/>
    <m/>
    <b v="0"/>
    <m/>
    <m/>
    <x v="0"/>
    <b v="0"/>
    <d v="2021-06-29T20:34:54"/>
    <m/>
    <m/>
    <b v="0"/>
    <x v="0"/>
    <m/>
    <m/>
    <n v="65796"/>
    <m/>
    <x v="2"/>
    <n v="0"/>
    <n v="0"/>
  </r>
  <r>
    <s v="0013100001fpz8iAAA"/>
    <b v="0"/>
    <m/>
    <b v="0"/>
    <m/>
    <m/>
    <m/>
    <x v="516"/>
    <b v="1"/>
    <s v="Duplicate opportunity"/>
    <m/>
    <m/>
    <m/>
    <m/>
    <s v="00531000007MUoEAAW"/>
    <b v="0"/>
    <d v="2019-02-01T21:45:09"/>
    <m/>
    <b v="0"/>
    <m/>
    <m/>
    <b v="0"/>
    <d v="2019-04-01T00:00:00"/>
    <n v="4"/>
    <n v="2019"/>
    <s v="Omitted"/>
    <s v="Omitted"/>
    <b v="0"/>
    <b v="0"/>
    <m/>
    <b v="1"/>
    <b v="0"/>
    <b v="0"/>
    <x v="22"/>
    <b v="0"/>
    <m/>
    <x v="0"/>
    <d v="2019-02-04T00:00:00"/>
    <s v="0055A00000BclF5QAJ"/>
    <d v="2021-04-11T20:08:00"/>
    <m/>
    <d v="2020-01-06T18:18:40"/>
    <m/>
    <m/>
    <b v="0"/>
    <m/>
    <m/>
    <s v="Field Sales"/>
    <m/>
    <m/>
    <m/>
    <m/>
    <m/>
    <x v="2829"/>
    <x v="0"/>
    <b v="0"/>
    <m/>
    <m/>
    <m/>
    <s v="00531000007KgPgAAK"/>
    <s v="01s31000003qafjAAA"/>
    <s v="CWAs;Drugs;All Hazards"/>
    <m/>
    <m/>
    <m/>
    <m/>
    <m/>
    <m/>
    <s v="0125A000001NaBLQA0"/>
    <b v="0"/>
    <m/>
    <b v="0"/>
    <m/>
    <m/>
    <x v="0"/>
    <b v="0"/>
    <d v="2021-06-29T20:34:54"/>
    <m/>
    <m/>
    <b v="0"/>
    <x v="0"/>
    <m/>
    <m/>
    <n v="65796"/>
    <m/>
    <x v="2"/>
    <n v="0"/>
    <n v="0"/>
  </r>
  <r>
    <s v="0013100001VXN1KAAX"/>
    <b v="0"/>
    <m/>
    <b v="0"/>
    <m/>
    <m/>
    <m/>
    <x v="516"/>
    <b v="1"/>
    <s v="Duplicate opportunity"/>
    <m/>
    <m/>
    <m/>
    <m/>
    <s v="00531000007MUoEAAW"/>
    <b v="0"/>
    <d v="2019-02-01T21:47:18"/>
    <m/>
    <b v="0"/>
    <m/>
    <m/>
    <b v="0"/>
    <d v="2019-04-01T00:00:00"/>
    <n v="4"/>
    <n v="2019"/>
    <s v="Omitted"/>
    <s v="Omitted"/>
    <b v="0"/>
    <b v="0"/>
    <m/>
    <b v="1"/>
    <b v="0"/>
    <b v="0"/>
    <x v="22"/>
    <b v="0"/>
    <m/>
    <x v="0"/>
    <d v="2019-02-04T00:00:00"/>
    <s v="0055A00000BclF5QAJ"/>
    <d v="2021-04-11T20:08:00"/>
    <m/>
    <d v="2020-01-06T18:18:45"/>
    <m/>
    <m/>
    <b v="0"/>
    <m/>
    <m/>
    <s v="Field Sales"/>
    <m/>
    <m/>
    <m/>
    <m/>
    <m/>
    <x v="2830"/>
    <x v="0"/>
    <b v="0"/>
    <m/>
    <m/>
    <m/>
    <s v="00531000007KgPgAAK"/>
    <s v="01s31000003qafjAAA"/>
    <s v="CWAs;Drugs;All Hazards"/>
    <m/>
    <m/>
    <m/>
    <m/>
    <m/>
    <m/>
    <s v="0125A000001NaBLQA0"/>
    <b v="0"/>
    <m/>
    <b v="0"/>
    <m/>
    <m/>
    <x v="0"/>
    <b v="0"/>
    <d v="2021-06-29T20:34:54"/>
    <m/>
    <m/>
    <b v="0"/>
    <x v="0"/>
    <m/>
    <m/>
    <n v="65796"/>
    <m/>
    <x v="2"/>
    <n v="0"/>
    <n v="0"/>
  </r>
  <r>
    <s v="0013100001fpyoxAAA"/>
    <b v="0"/>
    <m/>
    <b v="0"/>
    <m/>
    <m/>
    <m/>
    <x v="516"/>
    <b v="1"/>
    <s v="Duplicate opportunity"/>
    <m/>
    <s v="0035A00003RZeLEQA1"/>
    <m/>
    <m/>
    <s v="00531000007MUoEAAW"/>
    <b v="0"/>
    <d v="2019-02-06T13:49:51"/>
    <m/>
    <b v="0"/>
    <m/>
    <m/>
    <b v="0"/>
    <d v="2019-04-01T00:00:00"/>
    <n v="4"/>
    <n v="2019"/>
    <s v="Omitted"/>
    <s v="Omitted"/>
    <b v="0"/>
    <b v="0"/>
    <m/>
    <b v="1"/>
    <b v="0"/>
    <b v="0"/>
    <x v="22"/>
    <b v="0"/>
    <m/>
    <x v="0"/>
    <d v="2019-02-06T00:00:00"/>
    <s v="0055A00000BclF5QAJ"/>
    <d v="2021-04-11T20:08:00"/>
    <m/>
    <d v="2020-01-06T18:18:40"/>
    <m/>
    <m/>
    <b v="0"/>
    <m/>
    <m/>
    <s v="Field Sales"/>
    <m/>
    <m/>
    <m/>
    <m/>
    <m/>
    <x v="2831"/>
    <x v="0"/>
    <b v="0"/>
    <m/>
    <m/>
    <m/>
    <s v="00531000007KgPgAAK"/>
    <s v="01s31000003qafjAAA"/>
    <s v="CWAs;Drugs;All Hazards"/>
    <m/>
    <m/>
    <m/>
    <m/>
    <m/>
    <m/>
    <s v="0125A000001NaBLQA0"/>
    <b v="0"/>
    <m/>
    <b v="0"/>
    <m/>
    <m/>
    <x v="0"/>
    <b v="0"/>
    <d v="2021-06-29T20:34:54"/>
    <m/>
    <m/>
    <b v="0"/>
    <x v="0"/>
    <m/>
    <m/>
    <n v="65796"/>
    <m/>
    <x v="2"/>
    <n v="0"/>
    <n v="0"/>
  </r>
  <r>
    <s v="0015A00002Cw748QAB"/>
    <b v="0"/>
    <m/>
    <b v="0"/>
    <m/>
    <m/>
    <m/>
    <x v="516"/>
    <b v="1"/>
    <s v="Duplicate opportunity"/>
    <m/>
    <s v="0035A00003WnlupQAB"/>
    <m/>
    <m/>
    <s v="00531000007MUoEAAW"/>
    <b v="0"/>
    <d v="2019-07-22T15:44:37"/>
    <m/>
    <b v="0"/>
    <m/>
    <m/>
    <b v="0"/>
    <d v="2019-04-01T00:00:00"/>
    <n v="4"/>
    <n v="2019"/>
    <s v="Omitted"/>
    <s v="Omitted"/>
    <b v="0"/>
    <b v="0"/>
    <m/>
    <b v="1"/>
    <b v="0"/>
    <b v="0"/>
    <x v="22"/>
    <b v="0"/>
    <m/>
    <x v="0"/>
    <d v="2019-09-11T00:00:00"/>
    <s v="0055A00000BclF5QAJ"/>
    <d v="2021-04-11T20:08:00"/>
    <m/>
    <d v="2020-01-06T18:18:40"/>
    <m/>
    <m/>
    <b v="0"/>
    <m/>
    <m/>
    <s v="Field Sales"/>
    <m/>
    <m/>
    <m/>
    <m/>
    <m/>
    <x v="2832"/>
    <x v="0"/>
    <b v="0"/>
    <m/>
    <m/>
    <m/>
    <s v="00531000007KgPgAAK"/>
    <s v="01s31000003qafjAAA"/>
    <s v="All Hazards"/>
    <m/>
    <m/>
    <m/>
    <m/>
    <m/>
    <m/>
    <s v="0125A000001NaBLQA0"/>
    <b v="0"/>
    <m/>
    <b v="0"/>
    <m/>
    <m/>
    <x v="0"/>
    <b v="0"/>
    <d v="2021-06-29T20:34:54"/>
    <m/>
    <m/>
    <b v="0"/>
    <x v="0"/>
    <m/>
    <m/>
    <n v="91636"/>
    <m/>
    <x v="2"/>
    <n v="0"/>
    <n v="0"/>
  </r>
  <r>
    <s v="0015A00002DQs4ZQAT"/>
    <b v="0"/>
    <m/>
    <b v="0"/>
    <m/>
    <m/>
    <m/>
    <x v="517"/>
    <b v="1"/>
    <s v="Duplicate opportunity"/>
    <m/>
    <m/>
    <m/>
    <m/>
    <s v="00531000007MUoEAAW"/>
    <b v="0"/>
    <d v="2019-08-28T15:06:53"/>
    <m/>
    <b v="0"/>
    <m/>
    <m/>
    <b v="0"/>
    <d v="2019-04-01T00:00:00"/>
    <n v="4"/>
    <n v="2019"/>
    <s v="Omitted"/>
    <s v="Omitted"/>
    <b v="0"/>
    <b v="0"/>
    <m/>
    <b v="1"/>
    <b v="0"/>
    <b v="0"/>
    <x v="22"/>
    <b v="0"/>
    <m/>
    <x v="0"/>
    <d v="2019-08-28T00:00:00"/>
    <s v="0055A00000BclF5QAJ"/>
    <d v="2021-04-11T20:08:00"/>
    <m/>
    <d v="2020-01-06T18:18:40"/>
    <m/>
    <m/>
    <b v="0"/>
    <m/>
    <m/>
    <s v="Field Sales"/>
    <m/>
    <m/>
    <m/>
    <m/>
    <m/>
    <x v="2833"/>
    <x v="0"/>
    <b v="0"/>
    <m/>
    <m/>
    <m/>
    <s v="00531000007KgPgAAK"/>
    <s v="01s31000003qafjAAA"/>
    <s v="All Hazards"/>
    <m/>
    <m/>
    <m/>
    <m/>
    <m/>
    <m/>
    <s v="0125A000001NaBLQA0"/>
    <b v="0"/>
    <m/>
    <b v="0"/>
    <m/>
    <m/>
    <x v="0"/>
    <b v="0"/>
    <d v="2021-06-29T20:34:54"/>
    <m/>
    <m/>
    <b v="0"/>
    <x v="0"/>
    <m/>
    <m/>
    <n v="65636"/>
    <m/>
    <x v="2"/>
    <n v="0"/>
    <n v="0"/>
  </r>
  <r>
    <s v="001i000001MZMQXAA5"/>
    <b v="0"/>
    <m/>
    <b v="0"/>
    <s v="7015A000001Zks9QAC"/>
    <m/>
    <m/>
    <x v="518"/>
    <b v="1"/>
    <s v="Duplicate opportunity"/>
    <m/>
    <m/>
    <m/>
    <m/>
    <s v="00531000007MUoEAAW"/>
    <b v="0"/>
    <d v="2019-09-17T15:59:19"/>
    <m/>
    <b v="0"/>
    <m/>
    <m/>
    <b v="0"/>
    <d v="2019-04-01T00:00:00"/>
    <n v="4"/>
    <n v="2019"/>
    <s v="Omitted"/>
    <s v="Omitted"/>
    <b v="0"/>
    <b v="0"/>
    <m/>
    <b v="1"/>
    <b v="0"/>
    <b v="0"/>
    <x v="19"/>
    <b v="0"/>
    <m/>
    <x v="0"/>
    <d v="2019-09-17T00:00:00"/>
    <s v="0055A00000BclF5QAJ"/>
    <d v="2021-04-11T19:52:07"/>
    <m/>
    <d v="2020-01-06T18:18:45"/>
    <m/>
    <m/>
    <b v="0"/>
    <m/>
    <m/>
    <s v="Inside Sales"/>
    <m/>
    <m/>
    <m/>
    <m/>
    <m/>
    <x v="2834"/>
    <x v="0"/>
    <b v="0"/>
    <m/>
    <m/>
    <m/>
    <s v="00531000007MUoEAAW"/>
    <s v="01s31000003qafjAAA"/>
    <m/>
    <m/>
    <m/>
    <m/>
    <m/>
    <m/>
    <m/>
    <s v="0125A000001NaBLQA0"/>
    <b v="0"/>
    <m/>
    <b v="0"/>
    <m/>
    <m/>
    <x v="0"/>
    <b v="0"/>
    <d v="2021-06-29T20:34:54"/>
    <m/>
    <m/>
    <b v="0"/>
    <x v="0"/>
    <m/>
    <m/>
    <n v="1432.8"/>
    <m/>
    <x v="2"/>
    <n v="0"/>
    <n v="0"/>
  </r>
  <r>
    <s v="001i000001MZ8IpAAL"/>
    <b v="0"/>
    <m/>
    <b v="0"/>
    <m/>
    <m/>
    <m/>
    <x v="31"/>
    <b v="1"/>
    <s v="Duplicate opportunity"/>
    <m/>
    <s v="0035A00003ZWFZ7QAP"/>
    <m/>
    <m/>
    <s v="00531000007MUoEAAW"/>
    <b v="0"/>
    <d v="2019-10-16T18:43:11"/>
    <m/>
    <b v="0"/>
    <m/>
    <m/>
    <b v="0"/>
    <d v="2019-04-01T00:00:00"/>
    <n v="4"/>
    <n v="2019"/>
    <s v="Omitted"/>
    <s v="Omitted"/>
    <b v="0"/>
    <b v="0"/>
    <m/>
    <b v="1"/>
    <b v="0"/>
    <b v="0"/>
    <x v="22"/>
    <b v="0"/>
    <m/>
    <x v="0"/>
    <d v="2019-10-18T00:00:00"/>
    <s v="0055A00000BclF5QAJ"/>
    <d v="2021-04-11T19:52:07"/>
    <m/>
    <d v="2020-01-06T18:18:40"/>
    <m/>
    <m/>
    <b v="0"/>
    <m/>
    <m/>
    <s v="Inside Sales"/>
    <m/>
    <m/>
    <m/>
    <m/>
    <m/>
    <x v="2835"/>
    <x v="0"/>
    <b v="0"/>
    <m/>
    <m/>
    <m/>
    <s v="00531000007MUoEAAW"/>
    <s v="01s31000003qafjAAA"/>
    <s v="CWAs"/>
    <m/>
    <m/>
    <m/>
    <m/>
    <m/>
    <m/>
    <s v="0125A000001NaBLQA0"/>
    <b v="0"/>
    <m/>
    <b v="0"/>
    <m/>
    <m/>
    <x v="0"/>
    <b v="0"/>
    <d v="2021-06-29T20:34:54"/>
    <m/>
    <m/>
    <b v="0"/>
    <x v="0"/>
    <m/>
    <m/>
    <n v="15977"/>
    <m/>
    <x v="2"/>
    <n v="0"/>
    <n v="0"/>
  </r>
  <r>
    <s v="0015A00002AktUGQAZ"/>
    <b v="0"/>
    <m/>
    <b v="0"/>
    <m/>
    <m/>
    <m/>
    <x v="51"/>
    <b v="1"/>
    <s v="Duplicate opportunity"/>
    <m/>
    <s v="0035A00003TAuGTQA1"/>
    <m/>
    <m/>
    <s v="0055A000009sa63QAA"/>
    <b v="0"/>
    <d v="2019-03-01T17:00:10"/>
    <m/>
    <b v="0"/>
    <m/>
    <m/>
    <b v="0"/>
    <d v="2019-04-01T00:00:00"/>
    <n v="4"/>
    <n v="2019"/>
    <s v="Omitted"/>
    <s v="Omitted"/>
    <b v="0"/>
    <b v="0"/>
    <m/>
    <b v="1"/>
    <b v="0"/>
    <b v="0"/>
    <x v="32"/>
    <b v="0"/>
    <m/>
    <x v="0"/>
    <m/>
    <s v="0055A00000BclF5QAJ"/>
    <d v="2021-08-30T14:26:48"/>
    <m/>
    <d v="2020-01-16T16:12:03"/>
    <m/>
    <m/>
    <b v="0"/>
    <m/>
    <m/>
    <s v="Field Sales"/>
    <m/>
    <m/>
    <m/>
    <m/>
    <m/>
    <x v="2836"/>
    <x v="0"/>
    <b v="0"/>
    <m/>
    <m/>
    <m/>
    <s v="0055A000009sa63QAA"/>
    <s v="01s31000003qafjAAA"/>
    <m/>
    <m/>
    <m/>
    <m/>
    <m/>
    <m/>
    <m/>
    <s v="0125A000001NaBLQA0"/>
    <b v="0"/>
    <m/>
    <b v="0"/>
    <m/>
    <m/>
    <x v="0"/>
    <b v="0"/>
    <d v="2021-08-30T14:26:49"/>
    <m/>
    <m/>
    <b v="0"/>
    <x v="0"/>
    <m/>
    <m/>
    <n v="65199"/>
    <m/>
    <x v="2"/>
    <n v="0"/>
    <n v="0"/>
  </r>
  <r>
    <s v="0015A00001tZkazQAC"/>
    <b v="0"/>
    <m/>
    <b v="0"/>
    <m/>
    <m/>
    <m/>
    <x v="75"/>
    <b v="1"/>
    <s v="Duplicate opportunity"/>
    <m/>
    <m/>
    <m/>
    <m/>
    <s v="00531000007KAsvAAG"/>
    <b v="0"/>
    <d v="2017-06-14T12:31:50"/>
    <m/>
    <b v="0"/>
    <m/>
    <m/>
    <b v="0"/>
    <d v="2017-04-01T00:00:00"/>
    <n v="4"/>
    <n v="2017"/>
    <s v="Omitted"/>
    <s v="Omitted"/>
    <b v="0"/>
    <b v="0"/>
    <m/>
    <b v="1"/>
    <b v="0"/>
    <b v="0"/>
    <x v="19"/>
    <b v="0"/>
    <m/>
    <x v="0"/>
    <m/>
    <s v="0055A00000BclF5QAJ"/>
    <d v="2021-04-11T20:06:15"/>
    <m/>
    <d v="2020-01-06T18:18:35"/>
    <m/>
    <m/>
    <b v="0"/>
    <m/>
    <s v="Drugs"/>
    <s v="Field Sales"/>
    <m/>
    <m/>
    <m/>
    <m/>
    <m/>
    <x v="2837"/>
    <x v="0"/>
    <b v="0"/>
    <m/>
    <m/>
    <m/>
    <s v="00531000007KAsvAAG"/>
    <s v="01s31000003qafjAAA"/>
    <m/>
    <m/>
    <m/>
    <m/>
    <m/>
    <m/>
    <m/>
    <s v="0125A000001NaBLQA0"/>
    <b v="0"/>
    <m/>
    <b v="0"/>
    <m/>
    <m/>
    <x v="0"/>
    <b v="0"/>
    <d v="2021-06-29T20:34:54"/>
    <m/>
    <m/>
    <b v="0"/>
    <x v="0"/>
    <m/>
    <m/>
    <n v="71500"/>
    <m/>
    <x v="2"/>
    <n v="0"/>
    <n v="0"/>
  </r>
  <r>
    <s v="0013100001gaSbbAAE"/>
    <b v="0"/>
    <m/>
    <b v="0"/>
    <m/>
    <m/>
    <m/>
    <x v="75"/>
    <b v="1"/>
    <s v="Duplicate opportunity"/>
    <m/>
    <s v="0035A00003EY57QQAT"/>
    <m/>
    <m/>
    <s v="00531000007KAsvAAG"/>
    <b v="0"/>
    <d v="2017-10-25T13:41:12"/>
    <m/>
    <b v="0"/>
    <m/>
    <m/>
    <b v="0"/>
    <d v="2017-04-01T00:00:00"/>
    <n v="4"/>
    <n v="2017"/>
    <s v="Omitted"/>
    <s v="Omitted"/>
    <b v="0"/>
    <b v="0"/>
    <m/>
    <b v="1"/>
    <b v="0"/>
    <b v="0"/>
    <x v="24"/>
    <b v="0"/>
    <m/>
    <x v="0"/>
    <d v="2017-10-25T00:00:00"/>
    <s v="0055A00000BclF5QAJ"/>
    <d v="2021-04-11T20:06:15"/>
    <m/>
    <d v="2020-01-06T18:18:40"/>
    <m/>
    <m/>
    <b v="0"/>
    <m/>
    <m/>
    <s v="Field Sales"/>
    <m/>
    <m/>
    <m/>
    <m/>
    <m/>
    <x v="2838"/>
    <x v="0"/>
    <b v="0"/>
    <m/>
    <m/>
    <m/>
    <s v="00531000007KAsvAAG"/>
    <s v="01s31000003qafjAAA"/>
    <m/>
    <m/>
    <m/>
    <m/>
    <m/>
    <m/>
    <m/>
    <s v="0125A000001NaBLQA0"/>
    <b v="0"/>
    <m/>
    <b v="0"/>
    <m/>
    <m/>
    <x v="0"/>
    <b v="0"/>
    <d v="2021-06-29T20:34:54"/>
    <m/>
    <m/>
    <b v="0"/>
    <x v="0"/>
    <m/>
    <m/>
    <n v="71500"/>
    <m/>
    <x v="2"/>
    <n v="0"/>
    <n v="0"/>
  </r>
  <r>
    <s v="0013100001gaSbbAAE"/>
    <b v="0"/>
    <m/>
    <b v="0"/>
    <m/>
    <m/>
    <m/>
    <x v="9"/>
    <b v="1"/>
    <s v="Duplicate opportunity"/>
    <m/>
    <m/>
    <m/>
    <m/>
    <s v="00531000007KAsvAAG"/>
    <b v="0"/>
    <d v="2017-10-12T21:23:51"/>
    <m/>
    <b v="0"/>
    <m/>
    <m/>
    <b v="0"/>
    <d v="2018-04-01T00:00:00"/>
    <n v="4"/>
    <n v="2018"/>
    <s v="Omitted"/>
    <s v="Omitted"/>
    <b v="0"/>
    <b v="0"/>
    <m/>
    <b v="1"/>
    <b v="0"/>
    <b v="0"/>
    <x v="24"/>
    <b v="0"/>
    <m/>
    <x v="0"/>
    <d v="2018-09-05T00:00:00"/>
    <s v="0055A00000BclF5QAJ"/>
    <d v="2021-04-11T20:06:15"/>
    <m/>
    <d v="2020-01-06T18:18:40"/>
    <m/>
    <m/>
    <b v="0"/>
    <m/>
    <m/>
    <s v="Field Sales"/>
    <m/>
    <m/>
    <m/>
    <m/>
    <m/>
    <x v="2839"/>
    <x v="0"/>
    <b v="0"/>
    <m/>
    <m/>
    <m/>
    <s v="00531000007KAsvAAG"/>
    <s v="01s31000003qafjAAA"/>
    <m/>
    <m/>
    <m/>
    <m/>
    <m/>
    <m/>
    <m/>
    <s v="0125A000001NaBLQA0"/>
    <b v="0"/>
    <m/>
    <b v="0"/>
    <m/>
    <m/>
    <x v="0"/>
    <b v="0"/>
    <d v="2021-06-29T20:34:54"/>
    <m/>
    <m/>
    <b v="0"/>
    <x v="0"/>
    <m/>
    <m/>
    <n v="66500"/>
    <m/>
    <x v="2"/>
    <n v="0"/>
    <n v="0"/>
  </r>
  <r>
    <s v="0013100001gYHgUAAW"/>
    <b v="0"/>
    <m/>
    <b v="0"/>
    <m/>
    <m/>
    <m/>
    <x v="9"/>
    <b v="1"/>
    <s v="Lost or No Budget"/>
    <m/>
    <s v="0035A00003EXKLZQA5"/>
    <m/>
    <m/>
    <s v="00531000007MUoEAAW"/>
    <b v="0"/>
    <d v="2018-06-08T19:27:00"/>
    <m/>
    <b v="0"/>
    <m/>
    <m/>
    <b v="0"/>
    <d v="2018-04-01T00:00:00"/>
    <n v="4"/>
    <n v="2018"/>
    <s v="Omitted"/>
    <s v="Omitted"/>
    <b v="0"/>
    <b v="0"/>
    <m/>
    <b v="1"/>
    <b v="0"/>
    <b v="0"/>
    <x v="19"/>
    <b v="0"/>
    <m/>
    <x v="0"/>
    <m/>
    <s v="0055A00000BclF5QAJ"/>
    <d v="2021-04-11T20:06:15"/>
    <m/>
    <d v="2020-01-06T18:18:35"/>
    <m/>
    <m/>
    <b v="0"/>
    <m/>
    <m/>
    <s v="Field Sales"/>
    <m/>
    <m/>
    <m/>
    <m/>
    <m/>
    <x v="2840"/>
    <x v="0"/>
    <b v="0"/>
    <m/>
    <m/>
    <m/>
    <s v="00531000007KAsvAAG"/>
    <s v="01s31000003qafjAAA"/>
    <m/>
    <m/>
    <m/>
    <m/>
    <m/>
    <m/>
    <m/>
    <s v="0125A000001NaBLQA0"/>
    <b v="0"/>
    <m/>
    <b v="0"/>
    <m/>
    <m/>
    <x v="0"/>
    <b v="0"/>
    <d v="2021-06-29T20:34:54"/>
    <m/>
    <m/>
    <b v="0"/>
    <x v="0"/>
    <m/>
    <m/>
    <n v="65398"/>
    <m/>
    <x v="2"/>
    <n v="0"/>
    <n v="0"/>
  </r>
  <r>
    <s v="0013100001qyJ2TAAU"/>
    <b v="0"/>
    <m/>
    <b v="0"/>
    <m/>
    <m/>
    <m/>
    <x v="9"/>
    <b v="1"/>
    <s v="Lost or No Budget"/>
    <m/>
    <s v="0035A00003Jhh1TQAR"/>
    <m/>
    <m/>
    <s v="00531000007MUoEAAW"/>
    <b v="0"/>
    <d v="2018-07-11T18:21:04"/>
    <m/>
    <b v="0"/>
    <m/>
    <m/>
    <b v="0"/>
    <d v="2018-04-01T00:00:00"/>
    <n v="4"/>
    <n v="2018"/>
    <s v="Omitted"/>
    <s v="Omitted"/>
    <b v="0"/>
    <b v="0"/>
    <m/>
    <b v="1"/>
    <b v="0"/>
    <b v="0"/>
    <x v="24"/>
    <b v="0"/>
    <m/>
    <x v="0"/>
    <d v="2018-10-09T00:00:00"/>
    <s v="0055A00000BclF5QAJ"/>
    <d v="2021-04-11T19:52:07"/>
    <m/>
    <d v="2020-01-06T18:18:40"/>
    <m/>
    <m/>
    <b v="0"/>
    <m/>
    <m/>
    <s v="Inside Sales"/>
    <m/>
    <m/>
    <m/>
    <m/>
    <m/>
    <x v="2841"/>
    <x v="0"/>
    <b v="0"/>
    <m/>
    <m/>
    <m/>
    <s v="00531000007KAsvAAG"/>
    <s v="01s31000003qafjAAA"/>
    <s v="All Hazards"/>
    <m/>
    <m/>
    <m/>
    <m/>
    <m/>
    <m/>
    <s v="0125A000001NaBLQA0"/>
    <b v="0"/>
    <m/>
    <b v="0"/>
    <m/>
    <m/>
    <x v="0"/>
    <b v="0"/>
    <d v="2021-06-29T20:34:54"/>
    <m/>
    <m/>
    <b v="0"/>
    <x v="0"/>
    <m/>
    <m/>
    <n v="65199"/>
    <m/>
    <x v="2"/>
    <n v="0"/>
    <n v="0"/>
  </r>
  <r>
    <s v="0013100001gZM1jAAG"/>
    <b v="0"/>
    <m/>
    <b v="0"/>
    <s v="7015A000001Zks9QAC"/>
    <m/>
    <m/>
    <x v="9"/>
    <b v="1"/>
    <s v="Lost or No Budget"/>
    <m/>
    <s v="00331000030O4bbAAC"/>
    <m/>
    <m/>
    <s v="00531000007MUoEAAW"/>
    <b v="0"/>
    <d v="2018-07-16T13:26:14"/>
    <m/>
    <b v="0"/>
    <m/>
    <m/>
    <b v="0"/>
    <d v="2018-04-01T00:00:00"/>
    <n v="4"/>
    <n v="2018"/>
    <s v="Omitted"/>
    <s v="Omitted"/>
    <b v="0"/>
    <b v="0"/>
    <m/>
    <b v="1"/>
    <b v="0"/>
    <b v="0"/>
    <x v="19"/>
    <b v="0"/>
    <m/>
    <x v="0"/>
    <d v="2018-07-16T00:00:00"/>
    <s v="0055A000009s6n0QAA"/>
    <d v="2020-01-06T18:18:40"/>
    <m/>
    <d v="2020-01-06T18:18:40"/>
    <m/>
    <m/>
    <b v="0"/>
    <m/>
    <m/>
    <s v="Trade Show"/>
    <m/>
    <m/>
    <m/>
    <m/>
    <m/>
    <x v="2842"/>
    <x v="0"/>
    <b v="0"/>
    <m/>
    <m/>
    <m/>
    <s v="00531000007KAsvAAG"/>
    <s v="01s31000003qafjAAA"/>
    <m/>
    <m/>
    <m/>
    <m/>
    <m/>
    <m/>
    <m/>
    <s v="0125A000001NaBLQA0"/>
    <b v="0"/>
    <m/>
    <b v="0"/>
    <m/>
    <m/>
    <x v="0"/>
    <b v="0"/>
    <d v="2021-06-29T20:34:54"/>
    <m/>
    <m/>
    <b v="0"/>
    <x v="0"/>
    <m/>
    <m/>
    <n v="64549"/>
    <m/>
    <x v="2"/>
    <n v="0"/>
    <n v="0"/>
  </r>
  <r>
    <s v="0013100001sbMkZAAU"/>
    <b v="0"/>
    <m/>
    <b v="0"/>
    <m/>
    <m/>
    <m/>
    <x v="9"/>
    <b v="1"/>
    <s v="Lost or No Budget"/>
    <m/>
    <s v="0035A00003JjVr7QAF"/>
    <m/>
    <m/>
    <s v="00531000007MUoEAAW"/>
    <b v="0"/>
    <d v="2018-08-29T13:02:22"/>
    <m/>
    <b v="0"/>
    <m/>
    <m/>
    <b v="0"/>
    <d v="2018-04-01T00:00:00"/>
    <n v="4"/>
    <n v="2018"/>
    <s v="Omitted"/>
    <s v="Omitted"/>
    <b v="0"/>
    <b v="0"/>
    <m/>
    <b v="1"/>
    <b v="0"/>
    <b v="0"/>
    <x v="19"/>
    <b v="0"/>
    <m/>
    <x v="0"/>
    <d v="2018-10-22T00:00:00"/>
    <s v="0055A00000BclF5QAJ"/>
    <d v="2021-04-11T19:52:07"/>
    <m/>
    <d v="2020-01-06T18:18:40"/>
    <m/>
    <m/>
    <b v="0"/>
    <m/>
    <m/>
    <s v="Inside Sales"/>
    <m/>
    <m/>
    <m/>
    <m/>
    <m/>
    <x v="2843"/>
    <x v="0"/>
    <b v="0"/>
    <m/>
    <m/>
    <m/>
    <s v="0055A000009sa63QAA"/>
    <s v="01s31000003qafjAAA"/>
    <m/>
    <m/>
    <m/>
    <m/>
    <m/>
    <m/>
    <m/>
    <s v="0125A000001NaBLQA0"/>
    <b v="0"/>
    <m/>
    <b v="0"/>
    <m/>
    <m/>
    <x v="0"/>
    <b v="0"/>
    <d v="2021-06-29T20:34:54"/>
    <m/>
    <m/>
    <b v="0"/>
    <x v="0"/>
    <m/>
    <m/>
    <n v="65199"/>
    <m/>
    <x v="2"/>
    <n v="0"/>
    <n v="0"/>
  </r>
  <r>
    <s v="0015A000022T2icQAC"/>
    <b v="0"/>
    <m/>
    <b v="0"/>
    <m/>
    <m/>
    <m/>
    <x v="519"/>
    <b v="1"/>
    <s v="Lost or No Budget"/>
    <m/>
    <s v="0035A00003Jk9DDQAZ"/>
    <m/>
    <m/>
    <s v="00531000007KAsvAAG"/>
    <b v="0"/>
    <d v="2018-09-05T23:08:20"/>
    <m/>
    <b v="0"/>
    <m/>
    <m/>
    <b v="0"/>
    <d v="2018-04-01T00:00:00"/>
    <n v="4"/>
    <n v="2018"/>
    <s v="Omitted"/>
    <s v="Omitted"/>
    <b v="0"/>
    <b v="0"/>
    <m/>
    <b v="1"/>
    <b v="0"/>
    <b v="0"/>
    <x v="19"/>
    <b v="0"/>
    <m/>
    <x v="0"/>
    <d v="2019-10-18T00:00:00"/>
    <s v="0055A000009s6n0QAA"/>
    <d v="2020-01-06T18:18:40"/>
    <m/>
    <d v="2020-01-06T18:18:40"/>
    <m/>
    <m/>
    <b v="0"/>
    <m/>
    <m/>
    <s v="Trade Show"/>
    <m/>
    <m/>
    <m/>
    <m/>
    <m/>
    <x v="2844"/>
    <x v="0"/>
    <b v="0"/>
    <m/>
    <m/>
    <m/>
    <s v="00531000007KAsvAAG"/>
    <s v="01s31000003qafjAAA"/>
    <m/>
    <m/>
    <m/>
    <m/>
    <m/>
    <m/>
    <m/>
    <s v="0125A000001NaBLQA0"/>
    <b v="0"/>
    <m/>
    <b v="0"/>
    <m/>
    <m/>
    <x v="0"/>
    <b v="0"/>
    <d v="2021-06-29T20:34:54"/>
    <m/>
    <m/>
    <b v="0"/>
    <x v="0"/>
    <m/>
    <m/>
    <n v="65000"/>
    <m/>
    <x v="2"/>
    <n v="0"/>
    <n v="0"/>
  </r>
  <r>
    <s v="0015A0000256uspQAA"/>
    <b v="0"/>
    <m/>
    <b v="0"/>
    <s v="7015A000001OqVRQA0"/>
    <m/>
    <m/>
    <x v="31"/>
    <b v="1"/>
    <s v="Lost or No Budget"/>
    <m/>
    <s v="0035A00003MdJGUQA3"/>
    <m/>
    <m/>
    <s v="00531000007KAsvAAG"/>
    <b v="0"/>
    <d v="2018-10-02T22:18:29"/>
    <m/>
    <b v="0"/>
    <m/>
    <m/>
    <b v="0"/>
    <d v="2019-04-01T00:00:00"/>
    <n v="4"/>
    <n v="2019"/>
    <s v="Omitted"/>
    <s v="Omitted"/>
    <b v="0"/>
    <b v="0"/>
    <m/>
    <b v="1"/>
    <b v="0"/>
    <b v="0"/>
    <x v="19"/>
    <b v="0"/>
    <m/>
    <x v="0"/>
    <m/>
    <s v="0055A00000BclF5QAJ"/>
    <d v="2021-04-16T14:17:58"/>
    <m/>
    <d v="2020-01-06T18:18:40"/>
    <m/>
    <m/>
    <b v="0"/>
    <m/>
    <m/>
    <s v="Sales Seminar"/>
    <m/>
    <m/>
    <m/>
    <m/>
    <m/>
    <x v="2845"/>
    <x v="0"/>
    <b v="0"/>
    <m/>
    <m/>
    <m/>
    <s v="00531000007KAsvAAG"/>
    <s v="01s31000003qafjAAA"/>
    <m/>
    <m/>
    <m/>
    <m/>
    <m/>
    <m/>
    <m/>
    <s v="0125A000001NaBLQA0"/>
    <b v="0"/>
    <m/>
    <b v="0"/>
    <m/>
    <m/>
    <x v="0"/>
    <b v="0"/>
    <d v="2021-06-29T20:34:54"/>
    <m/>
    <m/>
    <b v="0"/>
    <x v="0"/>
    <m/>
    <m/>
    <n v="65199"/>
    <m/>
    <x v="2"/>
    <n v="0"/>
    <n v="0"/>
  </r>
  <r>
    <s v="0013100001hphcmAAA"/>
    <b v="0"/>
    <m/>
    <b v="0"/>
    <m/>
    <m/>
    <m/>
    <x v="31"/>
    <b v="1"/>
    <s v="Lost or No Budget"/>
    <m/>
    <m/>
    <m/>
    <m/>
    <s v="00531000007MUoEAAW"/>
    <b v="0"/>
    <d v="2018-11-26T19:07:57"/>
    <m/>
    <b v="0"/>
    <m/>
    <m/>
    <b v="0"/>
    <d v="2019-04-01T00:00:00"/>
    <n v="4"/>
    <n v="2019"/>
    <s v="Omitted"/>
    <s v="Omitted"/>
    <b v="0"/>
    <b v="0"/>
    <m/>
    <b v="1"/>
    <b v="0"/>
    <b v="0"/>
    <x v="19"/>
    <b v="0"/>
    <m/>
    <x v="0"/>
    <d v="2019-11-21T00:00:00"/>
    <s v="0055A00000BclF5QAJ"/>
    <d v="2021-04-11T20:08:00"/>
    <m/>
    <d v="2020-01-06T18:18:45"/>
    <m/>
    <m/>
    <b v="0"/>
    <m/>
    <m/>
    <s v="Field Sales"/>
    <m/>
    <m/>
    <m/>
    <m/>
    <m/>
    <x v="2846"/>
    <x v="0"/>
    <b v="0"/>
    <m/>
    <m/>
    <m/>
    <s v="0055A000009sa63QAA"/>
    <s v="01s31000003qafjAAA"/>
    <m/>
    <m/>
    <m/>
    <m/>
    <m/>
    <m/>
    <m/>
    <s v="0125A000001NaBLQA0"/>
    <b v="0"/>
    <m/>
    <b v="0"/>
    <m/>
    <m/>
    <x v="0"/>
    <b v="0"/>
    <d v="2021-06-29T20:34:54"/>
    <m/>
    <m/>
    <b v="0"/>
    <x v="0"/>
    <m/>
    <m/>
    <n v="71699"/>
    <m/>
    <x v="2"/>
    <n v="0"/>
    <n v="0"/>
  </r>
  <r>
    <s v="0015A000027SFtyQAG"/>
    <b v="0"/>
    <m/>
    <b v="0"/>
    <m/>
    <m/>
    <m/>
    <x v="516"/>
    <b v="1"/>
    <s v="Lost or No Budget"/>
    <m/>
    <s v="0035A00003PHR7xQAH"/>
    <m/>
    <m/>
    <s v="00531000007MUoEAAW"/>
    <b v="0"/>
    <d v="2018-12-07T13:54:38"/>
    <m/>
    <b v="0"/>
    <m/>
    <m/>
    <b v="0"/>
    <d v="2019-04-01T00:00:00"/>
    <n v="4"/>
    <n v="2019"/>
    <s v="Omitted"/>
    <s v="Omitted"/>
    <b v="0"/>
    <b v="0"/>
    <m/>
    <b v="1"/>
    <b v="0"/>
    <b v="0"/>
    <x v="19"/>
    <b v="0"/>
    <m/>
    <x v="0"/>
    <d v="2019-02-21T00:00:00"/>
    <s v="0055A00000BclF5QAJ"/>
    <d v="2021-04-11T20:08:00"/>
    <m/>
    <d v="2020-01-06T18:18:40"/>
    <m/>
    <m/>
    <b v="0"/>
    <m/>
    <m/>
    <s v="Field Sales"/>
    <m/>
    <m/>
    <m/>
    <m/>
    <m/>
    <x v="2847"/>
    <x v="0"/>
    <b v="0"/>
    <m/>
    <m/>
    <m/>
    <s v="0055A000009sa63QAA"/>
    <s v="01s31000003qafjAAA"/>
    <m/>
    <m/>
    <m/>
    <m/>
    <m/>
    <m/>
    <m/>
    <s v="0125A000001NaBLQA0"/>
    <b v="0"/>
    <m/>
    <b v="0"/>
    <m/>
    <m/>
    <x v="0"/>
    <b v="0"/>
    <d v="2021-06-29T20:34:54"/>
    <m/>
    <m/>
    <b v="0"/>
    <x v="0"/>
    <m/>
    <m/>
    <n v="65597"/>
    <m/>
    <x v="2"/>
    <n v="0"/>
    <n v="0"/>
  </r>
  <r>
    <s v="0013100001hoG0IAAU"/>
    <b v="0"/>
    <m/>
    <b v="0"/>
    <s v="7015A000001qVXpQAM"/>
    <m/>
    <m/>
    <x v="520"/>
    <b v="1"/>
    <s v="Lost or No Budget"/>
    <m/>
    <m/>
    <m/>
    <m/>
    <s v="00531000007KAsvAAG"/>
    <b v="0"/>
    <d v="2019-04-18T14:22:14"/>
    <m/>
    <b v="0"/>
    <m/>
    <m/>
    <b v="0"/>
    <d v="2019-04-01T00:00:00"/>
    <n v="4"/>
    <n v="2019"/>
    <s v="Omitted"/>
    <s v="Omitted"/>
    <b v="0"/>
    <b v="0"/>
    <m/>
    <b v="1"/>
    <b v="0"/>
    <b v="0"/>
    <x v="19"/>
    <b v="0"/>
    <m/>
    <x v="0"/>
    <d v="2019-10-23T00:00:00"/>
    <s v="0055A00000BclF5QAJ"/>
    <d v="2021-04-11T20:08:00"/>
    <m/>
    <d v="2020-01-06T18:18:40"/>
    <m/>
    <m/>
    <b v="0"/>
    <m/>
    <m/>
    <s v="Field Sales"/>
    <m/>
    <m/>
    <m/>
    <m/>
    <m/>
    <x v="2848"/>
    <x v="0"/>
    <b v="0"/>
    <m/>
    <m/>
    <m/>
    <s v="00531000007KAsvAAG"/>
    <s v="01s31000003qafjAAA"/>
    <m/>
    <m/>
    <m/>
    <m/>
    <m/>
    <m/>
    <m/>
    <s v="0125A000001NaBLQA0"/>
    <b v="0"/>
    <m/>
    <b v="0"/>
    <m/>
    <m/>
    <x v="0"/>
    <b v="0"/>
    <d v="2021-06-29T20:34:54"/>
    <m/>
    <m/>
    <b v="0"/>
    <x v="0"/>
    <m/>
    <m/>
    <n v="69148"/>
    <m/>
    <x v="2"/>
    <n v="0"/>
    <n v="0"/>
  </r>
  <r>
    <s v="0015A000026BtJoQAK"/>
    <b v="0"/>
    <m/>
    <b v="0"/>
    <m/>
    <m/>
    <m/>
    <x v="455"/>
    <b v="1"/>
    <s v="Lost or No Budget"/>
    <m/>
    <m/>
    <m/>
    <m/>
    <s v="00531000007MUoEAAW"/>
    <b v="0"/>
    <d v="2019-05-16T16:54:33"/>
    <m/>
    <b v="0"/>
    <m/>
    <m/>
    <b v="0"/>
    <d v="2019-04-01T00:00:00"/>
    <n v="4"/>
    <n v="2019"/>
    <s v="Omitted"/>
    <s v="Omitted"/>
    <b v="0"/>
    <b v="0"/>
    <m/>
    <b v="1"/>
    <b v="0"/>
    <b v="0"/>
    <x v="19"/>
    <b v="0"/>
    <m/>
    <x v="0"/>
    <d v="2019-05-16T00:00:00"/>
    <s v="0055A00000BclF5QAJ"/>
    <d v="2021-04-11T19:52:59"/>
    <m/>
    <d v="2020-01-06T18:18:40"/>
    <m/>
    <m/>
    <b v="0"/>
    <m/>
    <m/>
    <s v="Inside Sales"/>
    <m/>
    <m/>
    <m/>
    <m/>
    <m/>
    <x v="2849"/>
    <x v="0"/>
    <b v="0"/>
    <m/>
    <m/>
    <m/>
    <s v="00531000007MUoEAAW"/>
    <s v="01s31000003qafjAAA"/>
    <m/>
    <m/>
    <m/>
    <m/>
    <m/>
    <m/>
    <m/>
    <s v="0125A000001NaBLQA0"/>
    <b v="0"/>
    <m/>
    <b v="0"/>
    <m/>
    <m/>
    <x v="0"/>
    <b v="0"/>
    <d v="2021-06-29T20:34:54"/>
    <m/>
    <m/>
    <b v="0"/>
    <x v="0"/>
    <m/>
    <m/>
    <n v="6500"/>
    <m/>
    <x v="2"/>
    <n v="0"/>
    <n v="0"/>
  </r>
  <r>
    <s v="001i000001MXTAEAA5"/>
    <b v="0"/>
    <m/>
    <b v="0"/>
    <m/>
    <m/>
    <m/>
    <x v="39"/>
    <b v="1"/>
    <s v="Lost or No Budget"/>
    <m/>
    <s v="003i00000223sT5AAI"/>
    <m/>
    <m/>
    <s v="00531000007MUoEAAW"/>
    <b v="0"/>
    <d v="2019-04-19T19:10:57"/>
    <m/>
    <b v="0"/>
    <m/>
    <m/>
    <b v="0"/>
    <d v="2020-04-01T00:00:00"/>
    <n v="4"/>
    <n v="2020"/>
    <s v="Omitted"/>
    <s v="Omitted"/>
    <b v="0"/>
    <b v="0"/>
    <m/>
    <b v="1"/>
    <b v="0"/>
    <b v="0"/>
    <x v="20"/>
    <b v="0"/>
    <m/>
    <x v="0"/>
    <d v="2019-04-19T00:00:00"/>
    <s v="00531000007KgPgAAK"/>
    <d v="2020-09-08T10:43:38"/>
    <m/>
    <d v="2020-09-08T10:43:38"/>
    <m/>
    <m/>
    <b v="0"/>
    <m/>
    <m/>
    <s v="Website"/>
    <m/>
    <m/>
    <m/>
    <m/>
    <m/>
    <x v="2850"/>
    <x v="0"/>
    <b v="0"/>
    <m/>
    <m/>
    <m/>
    <s v="00531000007KgPgAAK"/>
    <s v="01s31000003qafjAAA"/>
    <s v="Drugs;All Hazards"/>
    <m/>
    <m/>
    <m/>
    <m/>
    <m/>
    <m/>
    <s v="0125A000001NaBLQA0"/>
    <b v="0"/>
    <m/>
    <b v="0"/>
    <m/>
    <m/>
    <x v="0"/>
    <b v="0"/>
    <d v="2021-06-29T20:34:54"/>
    <m/>
    <m/>
    <b v="0"/>
    <x v="0"/>
    <m/>
    <m/>
    <n v="65000"/>
    <m/>
    <x v="2"/>
    <n v="0"/>
    <n v="0"/>
  </r>
  <r>
    <s v="0015A00002CSvGFQA1"/>
    <b v="0"/>
    <m/>
    <b v="0"/>
    <m/>
    <m/>
    <m/>
    <x v="521"/>
    <b v="1"/>
    <s v="Lost or No Budget"/>
    <m/>
    <s v="0035A00003VDKv9QAH"/>
    <m/>
    <m/>
    <s v="00531000007KAsvAAG"/>
    <b v="0"/>
    <d v="2019-05-15T13:50:47"/>
    <m/>
    <b v="0"/>
    <m/>
    <m/>
    <b v="0"/>
    <d v="2020-04-01T00:00:00"/>
    <n v="4"/>
    <n v="2020"/>
    <s v="Omitted"/>
    <s v="Omitted"/>
    <b v="0"/>
    <b v="0"/>
    <m/>
    <b v="1"/>
    <b v="0"/>
    <b v="0"/>
    <x v="19"/>
    <b v="0"/>
    <m/>
    <x v="0"/>
    <d v="2020-07-01T00:00:00"/>
    <s v="00531000007KAsvAAG"/>
    <d v="2020-12-21T17:48:12"/>
    <m/>
    <d v="2020-12-21T17:48:12"/>
    <m/>
    <m/>
    <b v="0"/>
    <m/>
    <m/>
    <s v="Trade Show"/>
    <m/>
    <m/>
    <m/>
    <m/>
    <m/>
    <x v="2851"/>
    <x v="0"/>
    <b v="0"/>
    <m/>
    <m/>
    <m/>
    <s v="00531000007KAsvAAG"/>
    <s v="01s31000003qafjAAA"/>
    <m/>
    <m/>
    <m/>
    <m/>
    <m/>
    <m/>
    <m/>
    <s v="0125A000001NaBLQA0"/>
    <b v="0"/>
    <m/>
    <b v="0"/>
    <m/>
    <m/>
    <x v="0"/>
    <b v="0"/>
    <d v="2021-06-29T20:34:54"/>
    <m/>
    <m/>
    <b v="0"/>
    <x v="0"/>
    <m/>
    <m/>
    <n v="65199"/>
    <m/>
    <x v="2"/>
    <n v="0"/>
    <n v="0"/>
  </r>
  <r>
    <s v="0015A000029WBXxQAO"/>
    <b v="0"/>
    <m/>
    <b v="0"/>
    <s v="7015A000001Zka0QAC"/>
    <m/>
    <m/>
    <x v="51"/>
    <b v="1"/>
    <s v="Lost or No Budget"/>
    <m/>
    <s v="0035A00003QzmmvQAB"/>
    <m/>
    <m/>
    <s v="0055A000009sa63QAA"/>
    <b v="0"/>
    <d v="2019-02-23T16:03:53"/>
    <m/>
    <b v="0"/>
    <m/>
    <m/>
    <b v="0"/>
    <d v="2019-04-01T00:00:00"/>
    <n v="4"/>
    <n v="2019"/>
    <s v="Omitted"/>
    <s v="Omitted"/>
    <b v="0"/>
    <b v="0"/>
    <m/>
    <b v="1"/>
    <b v="0"/>
    <b v="0"/>
    <x v="19"/>
    <b v="0"/>
    <m/>
    <x v="0"/>
    <m/>
    <s v="0055A00000BclF5QAJ"/>
    <d v="2021-08-30T14:26:48"/>
    <m/>
    <d v="2020-02-29T00:51:03"/>
    <m/>
    <m/>
    <b v="0"/>
    <m/>
    <m/>
    <s v="Other"/>
    <m/>
    <m/>
    <m/>
    <m/>
    <m/>
    <x v="2852"/>
    <x v="0"/>
    <b v="0"/>
    <m/>
    <m/>
    <m/>
    <s v="0055A000009sa63QAA"/>
    <s v="01s31000003qafjAAA"/>
    <m/>
    <m/>
    <m/>
    <m/>
    <m/>
    <m/>
    <m/>
    <s v="0125A000001NaBLQA0"/>
    <b v="0"/>
    <m/>
    <b v="0"/>
    <m/>
    <m/>
    <x v="0"/>
    <b v="0"/>
    <d v="2021-08-30T14:26:49"/>
    <m/>
    <m/>
    <b v="0"/>
    <x v="0"/>
    <m/>
    <m/>
    <n v="82616.399999999994"/>
    <m/>
    <x v="2"/>
    <n v="0"/>
    <n v="0"/>
  </r>
  <r>
    <s v="0013100001jYQOjAAO"/>
    <b v="0"/>
    <m/>
    <b v="0"/>
    <s v="7013100000108HHAAY"/>
    <m/>
    <m/>
    <x v="75"/>
    <b v="1"/>
    <s v="Lost or No Budget"/>
    <m/>
    <s v="0035A00003EWX0jQAH"/>
    <m/>
    <m/>
    <s v="00531000007KAsvAAG"/>
    <b v="0"/>
    <d v="2017-10-02T17:27:59"/>
    <m/>
    <b v="0"/>
    <m/>
    <m/>
    <b v="0"/>
    <d v="2017-04-01T00:00:00"/>
    <n v="4"/>
    <n v="2017"/>
    <s v="Omitted"/>
    <s v="Omitted"/>
    <b v="0"/>
    <b v="0"/>
    <m/>
    <b v="1"/>
    <b v="0"/>
    <b v="0"/>
    <x v="19"/>
    <b v="0"/>
    <m/>
    <x v="0"/>
    <m/>
    <s v="0055A000009s6n0QAA"/>
    <d v="2020-01-06T18:18:40"/>
    <m/>
    <d v="2020-01-06T18:18:40"/>
    <m/>
    <m/>
    <b v="0"/>
    <m/>
    <m/>
    <s v="Trade Show"/>
    <m/>
    <m/>
    <m/>
    <m/>
    <m/>
    <x v="2853"/>
    <x v="0"/>
    <b v="0"/>
    <m/>
    <m/>
    <m/>
    <s v="00531000007KAsvAAG"/>
    <s v="01s31000003qafjAAA"/>
    <s v="CWAs"/>
    <m/>
    <m/>
    <m/>
    <m/>
    <m/>
    <m/>
    <s v="0125A000001NaBLQA0"/>
    <b v="0"/>
    <m/>
    <b v="0"/>
    <m/>
    <m/>
    <x v="0"/>
    <b v="0"/>
    <d v="2021-06-29T20:34:54"/>
    <m/>
    <m/>
    <b v="0"/>
    <x v="0"/>
    <m/>
    <m/>
    <n v="71500"/>
    <m/>
    <x v="2"/>
    <n v="0"/>
    <n v="0"/>
  </r>
  <r>
    <s v="0013100001k7vrhAAA"/>
    <b v="0"/>
    <m/>
    <b v="0"/>
    <m/>
    <m/>
    <m/>
    <x v="9"/>
    <b v="1"/>
    <s v="Lost or No Budget"/>
    <m/>
    <s v="0035A00003lSA99QAG"/>
    <m/>
    <m/>
    <s v="00531000007KAsvAAG"/>
    <b v="0"/>
    <d v="2017-05-30T18:28:33"/>
    <m/>
    <b v="0"/>
    <m/>
    <m/>
    <b v="0"/>
    <d v="2018-04-01T00:00:00"/>
    <n v="4"/>
    <n v="2018"/>
    <s v="Omitted"/>
    <s v="Omitted"/>
    <b v="0"/>
    <b v="0"/>
    <m/>
    <b v="1"/>
    <b v="0"/>
    <b v="0"/>
    <x v="19"/>
    <b v="0"/>
    <m/>
    <x v="0"/>
    <d v="2018-02-16T00:00:00"/>
    <s v="0055A00000BclF5QAJ"/>
    <d v="2021-04-11T20:06:15"/>
    <m/>
    <d v="2020-01-06T18:18:35"/>
    <m/>
    <m/>
    <b v="0"/>
    <m/>
    <m/>
    <s v="Field Sales"/>
    <m/>
    <m/>
    <m/>
    <m/>
    <m/>
    <x v="2854"/>
    <x v="0"/>
    <b v="0"/>
    <m/>
    <m/>
    <m/>
    <s v="00531000007KAsvAAG"/>
    <s v="01s31000003qafjAAA"/>
    <m/>
    <m/>
    <m/>
    <m/>
    <m/>
    <m/>
    <m/>
    <s v="0125A000001NaBLQA0"/>
    <b v="0"/>
    <m/>
    <b v="0"/>
    <m/>
    <m/>
    <x v="0"/>
    <b v="0"/>
    <d v="2021-06-29T20:34:54"/>
    <m/>
    <m/>
    <b v="0"/>
    <x v="0"/>
    <m/>
    <m/>
    <n v="71500"/>
    <m/>
    <x v="2"/>
    <n v="0"/>
    <n v="0"/>
  </r>
  <r>
    <s v="0013100001gZM1jAAG"/>
    <b v="0"/>
    <m/>
    <b v="0"/>
    <m/>
    <m/>
    <m/>
    <x v="9"/>
    <b v="1"/>
    <s v="Lost or No Budget"/>
    <m/>
    <s v="0035A00003CcW8YQAV"/>
    <m/>
    <m/>
    <s v="00531000007KAsvAAG"/>
    <b v="0"/>
    <d v="2017-07-05T14:54:03"/>
    <m/>
    <b v="0"/>
    <m/>
    <m/>
    <b v="0"/>
    <d v="2018-04-01T00:00:00"/>
    <n v="4"/>
    <n v="2018"/>
    <s v="Omitted"/>
    <s v="Omitted"/>
    <b v="0"/>
    <b v="0"/>
    <m/>
    <b v="1"/>
    <b v="0"/>
    <b v="0"/>
    <x v="19"/>
    <b v="0"/>
    <m/>
    <x v="0"/>
    <m/>
    <s v="0055A00000BclF5QAJ"/>
    <d v="2021-04-11T20:06:15"/>
    <m/>
    <d v="2020-01-06T18:18:35"/>
    <m/>
    <m/>
    <b v="0"/>
    <m/>
    <s v="CWAs;TICs"/>
    <s v="Field Sales"/>
    <m/>
    <m/>
    <m/>
    <m/>
    <m/>
    <x v="2855"/>
    <x v="0"/>
    <b v="0"/>
    <m/>
    <m/>
    <m/>
    <s v="00531000007KAsvAAG"/>
    <s v="01s31000003qafjAAA"/>
    <m/>
    <m/>
    <m/>
    <m/>
    <m/>
    <m/>
    <m/>
    <s v="0125A000001NaBLQA0"/>
    <b v="0"/>
    <m/>
    <b v="0"/>
    <m/>
    <m/>
    <x v="0"/>
    <b v="0"/>
    <d v="2021-06-29T20:34:54"/>
    <m/>
    <m/>
    <b v="0"/>
    <x v="0"/>
    <m/>
    <m/>
    <n v="69355"/>
    <m/>
    <x v="2"/>
    <n v="0"/>
    <n v="0"/>
  </r>
  <r>
    <s v="0015A00001targvQAA"/>
    <b v="0"/>
    <m/>
    <b v="0"/>
    <m/>
    <m/>
    <m/>
    <x v="9"/>
    <b v="1"/>
    <s v="Lost or No Budget"/>
    <m/>
    <s v="0035A00003Cd2fVQAR"/>
    <m/>
    <m/>
    <s v="00531000007KAsvAAG"/>
    <b v="0"/>
    <d v="2017-07-27T14:26:06"/>
    <m/>
    <b v="0"/>
    <m/>
    <m/>
    <b v="0"/>
    <d v="2018-04-01T00:00:00"/>
    <n v="4"/>
    <n v="2018"/>
    <s v="Omitted"/>
    <s v="Omitted"/>
    <b v="0"/>
    <b v="0"/>
    <m/>
    <b v="1"/>
    <b v="0"/>
    <b v="0"/>
    <x v="19"/>
    <b v="0"/>
    <m/>
    <x v="0"/>
    <m/>
    <s v="0055A00000BclF5QAJ"/>
    <d v="2021-04-11T20:06:15"/>
    <m/>
    <d v="2020-01-06T18:18:35"/>
    <m/>
    <m/>
    <b v="0"/>
    <m/>
    <s v="CWAs;TICs"/>
    <s v="Field Sales"/>
    <m/>
    <m/>
    <m/>
    <m/>
    <m/>
    <x v="2856"/>
    <x v="0"/>
    <b v="0"/>
    <m/>
    <m/>
    <m/>
    <s v="00531000007KAsvAAG"/>
    <s v="01s31000003qafjAAA"/>
    <m/>
    <m/>
    <m/>
    <m/>
    <m/>
    <m/>
    <m/>
    <s v="0125A000001NaBLQA0"/>
    <b v="0"/>
    <m/>
    <b v="0"/>
    <m/>
    <m/>
    <x v="0"/>
    <b v="0"/>
    <d v="2021-06-29T20:34:54"/>
    <m/>
    <m/>
    <b v="0"/>
    <x v="0"/>
    <m/>
    <m/>
    <n v="71500"/>
    <m/>
    <x v="2"/>
    <n v="0"/>
    <n v="0"/>
  </r>
  <r>
    <s v="0015A00001xOkXAQA0"/>
    <b v="0"/>
    <m/>
    <b v="0"/>
    <m/>
    <m/>
    <m/>
    <x v="9"/>
    <b v="1"/>
    <s v="Lost or No Budget"/>
    <m/>
    <s v="0035A00003EWcuQQAT"/>
    <m/>
    <m/>
    <s v="00531000007KAsvAAG"/>
    <b v="0"/>
    <d v="2017-09-20T22:46:06"/>
    <m/>
    <b v="0"/>
    <m/>
    <m/>
    <b v="0"/>
    <d v="2018-04-01T00:00:00"/>
    <n v="4"/>
    <n v="2018"/>
    <s v="Omitted"/>
    <s v="Omitted"/>
    <b v="0"/>
    <b v="0"/>
    <m/>
    <b v="1"/>
    <b v="0"/>
    <b v="0"/>
    <x v="19"/>
    <b v="0"/>
    <m/>
    <x v="0"/>
    <d v="2018-06-05T00:00:00"/>
    <s v="0055A00000BclF5QAJ"/>
    <d v="2021-04-11T19:52:07"/>
    <m/>
    <d v="2020-01-06T18:18:45"/>
    <m/>
    <m/>
    <b v="0"/>
    <m/>
    <m/>
    <s v="Inside Sales"/>
    <m/>
    <m/>
    <m/>
    <m/>
    <m/>
    <x v="2857"/>
    <x v="0"/>
    <b v="0"/>
    <m/>
    <m/>
    <m/>
    <s v="00531000007KAsvAAG"/>
    <s v="01s31000003qafjAAA"/>
    <m/>
    <m/>
    <m/>
    <m/>
    <m/>
    <m/>
    <m/>
    <s v="0125A000001NaBLQA0"/>
    <b v="0"/>
    <m/>
    <b v="0"/>
    <m/>
    <m/>
    <x v="0"/>
    <b v="0"/>
    <d v="2021-06-29T20:34:54"/>
    <m/>
    <m/>
    <b v="0"/>
    <x v="0"/>
    <m/>
    <m/>
    <n v="71500"/>
    <m/>
    <x v="2"/>
    <n v="0"/>
    <n v="0"/>
  </r>
  <r>
    <s v="0013100001gaSbbAAE"/>
    <b v="0"/>
    <m/>
    <b v="0"/>
    <m/>
    <m/>
    <m/>
    <x v="9"/>
    <b v="1"/>
    <s v="Lost or No Budget"/>
    <m/>
    <s v="0035A00003EXaVSQA1"/>
    <m/>
    <m/>
    <s v="00531000007KAsvAAG"/>
    <b v="0"/>
    <d v="2017-10-13T14:52:18"/>
    <m/>
    <b v="0"/>
    <m/>
    <m/>
    <b v="0"/>
    <d v="2018-04-01T00:00:00"/>
    <n v="4"/>
    <n v="2018"/>
    <s v="Omitted"/>
    <s v="Omitted"/>
    <b v="0"/>
    <b v="0"/>
    <m/>
    <b v="1"/>
    <b v="0"/>
    <b v="0"/>
    <x v="24"/>
    <b v="0"/>
    <m/>
    <x v="0"/>
    <d v="2018-02-08T00:00:00"/>
    <s v="0055A00000BclF5QAJ"/>
    <d v="2021-04-11T20:06:15"/>
    <m/>
    <d v="2020-01-06T18:18:40"/>
    <m/>
    <m/>
    <b v="0"/>
    <m/>
    <m/>
    <s v="Field Sales"/>
    <m/>
    <m/>
    <m/>
    <m/>
    <m/>
    <x v="2858"/>
    <x v="0"/>
    <b v="0"/>
    <m/>
    <m/>
    <m/>
    <s v="00531000007KAsvAAG"/>
    <s v="01s31000003qafjAAA"/>
    <m/>
    <m/>
    <m/>
    <m/>
    <m/>
    <m/>
    <m/>
    <s v="0125A000001NaBLQA0"/>
    <b v="0"/>
    <m/>
    <b v="0"/>
    <m/>
    <m/>
    <x v="0"/>
    <b v="0"/>
    <d v="2021-06-29T20:34:54"/>
    <m/>
    <m/>
    <b v="0"/>
    <x v="0"/>
    <m/>
    <m/>
    <n v="71500"/>
    <m/>
    <x v="2"/>
    <n v="0"/>
    <n v="0"/>
  </r>
  <r>
    <s v="0013100001gYHjnAAG"/>
    <b v="0"/>
    <m/>
    <b v="0"/>
    <m/>
    <m/>
    <m/>
    <x v="9"/>
    <b v="1"/>
    <s v="Lost or No Budget"/>
    <m/>
    <s v="0035A00003GnGZgQAN"/>
    <m/>
    <m/>
    <s v="00531000007KAsvAAG"/>
    <b v="0"/>
    <d v="2018-01-29T16:08:15"/>
    <m/>
    <b v="0"/>
    <m/>
    <m/>
    <b v="0"/>
    <d v="2018-04-01T00:00:00"/>
    <n v="4"/>
    <n v="2018"/>
    <s v="Omitted"/>
    <s v="Omitted"/>
    <b v="0"/>
    <b v="0"/>
    <m/>
    <b v="1"/>
    <b v="0"/>
    <b v="0"/>
    <x v="19"/>
    <b v="0"/>
    <m/>
    <x v="0"/>
    <d v="2018-01-29T00:00:00"/>
    <s v="0055A00000BclF5QAJ"/>
    <d v="2021-04-11T19:52:07"/>
    <m/>
    <d v="2020-01-06T18:18:40"/>
    <m/>
    <m/>
    <b v="0"/>
    <m/>
    <s v="Drugs"/>
    <s v="Inside Sales"/>
    <m/>
    <m/>
    <m/>
    <m/>
    <m/>
    <x v="2859"/>
    <x v="0"/>
    <b v="0"/>
    <m/>
    <m/>
    <m/>
    <s v="00531000007KAsvAAG"/>
    <s v="01s31000003qafjAAA"/>
    <m/>
    <m/>
    <m/>
    <m/>
    <m/>
    <m/>
    <m/>
    <s v="0125A000001NaBLQA0"/>
    <b v="0"/>
    <m/>
    <b v="0"/>
    <m/>
    <m/>
    <x v="0"/>
    <b v="0"/>
    <d v="2021-06-29T20:34:54"/>
    <m/>
    <m/>
    <b v="0"/>
    <x v="0"/>
    <m/>
    <m/>
    <n v="65000"/>
    <m/>
    <x v="2"/>
    <n v="0"/>
    <n v="0"/>
  </r>
  <r>
    <s v="0015A00001ztlvGQAQ"/>
    <b v="0"/>
    <m/>
    <b v="0"/>
    <m/>
    <m/>
    <m/>
    <x v="9"/>
    <b v="1"/>
    <s v="Lost or No Budget"/>
    <m/>
    <s v="0035A00003G70NjQAJ"/>
    <m/>
    <m/>
    <s v="00531000007MUoEAAW"/>
    <b v="0"/>
    <d v="2018-03-21T13:28:06"/>
    <m/>
    <b v="0"/>
    <m/>
    <m/>
    <b v="0"/>
    <d v="2018-04-01T00:00:00"/>
    <n v="4"/>
    <n v="2018"/>
    <s v="Omitted"/>
    <s v="Omitted"/>
    <b v="0"/>
    <b v="0"/>
    <m/>
    <b v="1"/>
    <b v="0"/>
    <b v="0"/>
    <x v="19"/>
    <b v="0"/>
    <m/>
    <x v="0"/>
    <m/>
    <s v="0055A000009s6n0QAA"/>
    <d v="2020-01-06T18:18:35"/>
    <m/>
    <d v="2020-01-06T18:18:35"/>
    <m/>
    <m/>
    <b v="0"/>
    <m/>
    <m/>
    <s v="Website"/>
    <m/>
    <m/>
    <m/>
    <m/>
    <m/>
    <x v="2860"/>
    <x v="0"/>
    <b v="0"/>
    <m/>
    <m/>
    <m/>
    <s v="00531000007KAsvAAG"/>
    <s v="01s31000003qafjAAA"/>
    <s v="CWAs"/>
    <m/>
    <m/>
    <m/>
    <m/>
    <m/>
    <m/>
    <s v="0125A000001NaBLQA0"/>
    <b v="0"/>
    <m/>
    <b v="0"/>
    <m/>
    <m/>
    <x v="0"/>
    <b v="0"/>
    <d v="2021-06-29T20:34:54"/>
    <m/>
    <m/>
    <b v="0"/>
    <x v="0"/>
    <m/>
    <m/>
    <n v="65000"/>
    <m/>
    <x v="2"/>
    <n v="0"/>
    <n v="0"/>
  </r>
  <r>
    <s v="0013100001gaSbbAAE"/>
    <b v="0"/>
    <m/>
    <b v="0"/>
    <m/>
    <m/>
    <m/>
    <x v="172"/>
    <b v="1"/>
    <s v="Non Responsive"/>
    <m/>
    <s v="0035A00003INLuxQAH"/>
    <m/>
    <m/>
    <s v="00531000007MUoEAAW"/>
    <b v="0"/>
    <d v="2018-05-07T17:24:34"/>
    <m/>
    <b v="0"/>
    <m/>
    <m/>
    <b v="0"/>
    <d v="2018-04-01T00:00:00"/>
    <n v="4"/>
    <n v="2018"/>
    <s v="Omitted"/>
    <s v="Omitted"/>
    <b v="0"/>
    <b v="0"/>
    <m/>
    <b v="1"/>
    <b v="0"/>
    <b v="0"/>
    <x v="24"/>
    <b v="0"/>
    <m/>
    <x v="0"/>
    <d v="2019-01-16T00:00:00"/>
    <s v="0055A00000BclF5QAJ"/>
    <d v="2021-04-11T19:52:07"/>
    <m/>
    <d v="2020-01-06T18:18:35"/>
    <m/>
    <m/>
    <b v="0"/>
    <m/>
    <m/>
    <s v="Inside Sales"/>
    <m/>
    <m/>
    <m/>
    <m/>
    <m/>
    <x v="2861"/>
    <x v="0"/>
    <b v="0"/>
    <m/>
    <m/>
    <m/>
    <s v="00531000007MUoEAAW"/>
    <s v="01s31000003qafjAAA"/>
    <s v="All Hazards"/>
    <m/>
    <m/>
    <m/>
    <m/>
    <m/>
    <m/>
    <s v="0125A000001NaBLQA0"/>
    <b v="0"/>
    <m/>
    <b v="0"/>
    <m/>
    <m/>
    <x v="0"/>
    <b v="0"/>
    <d v="2021-06-29T20:34:54"/>
    <m/>
    <m/>
    <b v="0"/>
    <x v="0"/>
    <m/>
    <m/>
    <n v="179.1"/>
    <m/>
    <x v="2"/>
    <n v="0"/>
    <n v="0"/>
  </r>
  <r>
    <s v="0015A000021OUFYQA4"/>
    <b v="0"/>
    <m/>
    <b v="0"/>
    <m/>
    <m/>
    <m/>
    <x v="9"/>
    <b v="1"/>
    <s v="Non Responsive"/>
    <m/>
    <s v="0035A00003INrqzQAD"/>
    <m/>
    <m/>
    <s v="00531000007KAsvAAG"/>
    <b v="0"/>
    <d v="2018-05-18T17:53:51"/>
    <m/>
    <b v="0"/>
    <m/>
    <m/>
    <b v="0"/>
    <d v="2018-04-01T00:00:00"/>
    <n v="4"/>
    <n v="2018"/>
    <s v="Omitted"/>
    <s v="Omitted"/>
    <b v="0"/>
    <b v="0"/>
    <m/>
    <b v="1"/>
    <b v="0"/>
    <b v="0"/>
    <x v="19"/>
    <b v="0"/>
    <m/>
    <x v="0"/>
    <m/>
    <s v="0055A000009s6n0QAA"/>
    <d v="2020-01-06T18:18:35"/>
    <m/>
    <d v="2020-01-06T18:18:35"/>
    <m/>
    <m/>
    <b v="0"/>
    <m/>
    <m/>
    <s v="Website"/>
    <m/>
    <m/>
    <m/>
    <m/>
    <m/>
    <x v="2862"/>
    <x v="0"/>
    <b v="0"/>
    <m/>
    <m/>
    <m/>
    <s v="00531000007KAsvAAG"/>
    <s v="01s31000003qafjAAA"/>
    <m/>
    <m/>
    <m/>
    <m/>
    <m/>
    <m/>
    <m/>
    <s v="0125A000001NaBLQA0"/>
    <b v="0"/>
    <m/>
    <b v="0"/>
    <m/>
    <m/>
    <x v="0"/>
    <b v="0"/>
    <d v="2021-06-29T20:34:54"/>
    <m/>
    <m/>
    <b v="0"/>
    <x v="0"/>
    <m/>
    <m/>
    <n v="65000"/>
    <m/>
    <x v="2"/>
    <n v="0"/>
    <n v="0"/>
  </r>
  <r>
    <s v="0013100001gxRn4AAE"/>
    <b v="0"/>
    <m/>
    <b v="0"/>
    <m/>
    <m/>
    <m/>
    <x v="9"/>
    <b v="1"/>
    <s v="Non Responsive"/>
    <m/>
    <s v="0035A00003GnwiEQAR"/>
    <m/>
    <m/>
    <s v="00531000007KAsvAAG"/>
    <b v="0"/>
    <d v="2018-06-06T23:50:27"/>
    <m/>
    <b v="0"/>
    <m/>
    <m/>
    <b v="0"/>
    <d v="2018-04-01T00:00:00"/>
    <n v="4"/>
    <n v="2018"/>
    <s v="Omitted"/>
    <s v="Omitted"/>
    <b v="0"/>
    <b v="0"/>
    <m/>
    <b v="1"/>
    <b v="0"/>
    <b v="0"/>
    <x v="19"/>
    <b v="0"/>
    <m/>
    <x v="0"/>
    <d v="2018-11-01T00:00:00"/>
    <s v="0055A000009s6n0QAA"/>
    <d v="2020-01-06T18:18:35"/>
    <m/>
    <d v="2020-01-06T18:18:35"/>
    <m/>
    <m/>
    <b v="0"/>
    <m/>
    <m/>
    <s v="Website"/>
    <m/>
    <m/>
    <m/>
    <m/>
    <m/>
    <x v="2863"/>
    <x v="0"/>
    <b v="0"/>
    <m/>
    <m/>
    <m/>
    <s v="00531000007KAsvAAG"/>
    <s v="01s31000003qafjAAA"/>
    <m/>
    <m/>
    <m/>
    <m/>
    <m/>
    <m/>
    <m/>
    <s v="0125A000001NaBLQA0"/>
    <b v="0"/>
    <m/>
    <b v="0"/>
    <m/>
    <m/>
    <x v="0"/>
    <b v="0"/>
    <d v="2021-06-29T20:34:54"/>
    <m/>
    <m/>
    <b v="0"/>
    <x v="0"/>
    <m/>
    <m/>
    <n v="91000"/>
    <m/>
    <x v="2"/>
    <n v="0"/>
    <n v="0"/>
  </r>
  <r>
    <s v="0015A00001zu4pTQAQ"/>
    <b v="0"/>
    <m/>
    <b v="0"/>
    <s v="7015A0000022fz9QAA"/>
    <m/>
    <m/>
    <x v="514"/>
    <b v="1"/>
    <s v="Non Responsive"/>
    <m/>
    <s v="0035A00003HwwCiQAJ"/>
    <m/>
    <m/>
    <s v="00531000007MUoEAAW"/>
    <b v="0"/>
    <d v="2018-06-21T21:11:48"/>
    <m/>
    <b v="0"/>
    <m/>
    <m/>
    <b v="0"/>
    <d v="2018-04-01T00:00:00"/>
    <n v="4"/>
    <n v="2018"/>
    <s v="Omitted"/>
    <s v="Omitted"/>
    <b v="0"/>
    <b v="0"/>
    <m/>
    <b v="1"/>
    <b v="0"/>
    <b v="0"/>
    <x v="20"/>
    <b v="0"/>
    <m/>
    <x v="0"/>
    <d v="2018-08-16T00:00:00"/>
    <s v="0055A00000BclF5QAJ"/>
    <d v="2021-04-11T20:08:00"/>
    <m/>
    <d v="2020-01-06T18:18:35"/>
    <m/>
    <m/>
    <b v="0"/>
    <m/>
    <m/>
    <s v="Field Sales"/>
    <m/>
    <m/>
    <m/>
    <m/>
    <m/>
    <x v="2864"/>
    <x v="0"/>
    <b v="0"/>
    <m/>
    <m/>
    <m/>
    <s v="00531000007MUoEAAW"/>
    <s v="01s31000003qafjAAA"/>
    <s v="All Hazards"/>
    <m/>
    <m/>
    <m/>
    <m/>
    <m/>
    <m/>
    <s v="0125A000001NaBLQA0"/>
    <b v="0"/>
    <m/>
    <b v="0"/>
    <m/>
    <m/>
    <x v="0"/>
    <b v="0"/>
    <d v="2021-06-29T20:34:54"/>
    <m/>
    <m/>
    <b v="0"/>
    <x v="0"/>
    <m/>
    <m/>
    <n v="199"/>
    <m/>
    <x v="2"/>
    <n v="0"/>
    <n v="0"/>
  </r>
  <r>
    <s v="001i000001MZ8IpAAL"/>
    <b v="0"/>
    <m/>
    <b v="0"/>
    <m/>
    <m/>
    <m/>
    <x v="9"/>
    <b v="1"/>
    <s v="Non Responsive"/>
    <m/>
    <s v="0035A00003JjQgEQAV"/>
    <m/>
    <m/>
    <s v="00531000007MUoEAAW"/>
    <b v="0"/>
    <d v="2018-08-17T13:49:30"/>
    <m/>
    <b v="0"/>
    <m/>
    <m/>
    <b v="0"/>
    <d v="2018-04-01T00:00:00"/>
    <n v="4"/>
    <n v="2018"/>
    <s v="Omitted"/>
    <s v="Omitted"/>
    <b v="0"/>
    <b v="0"/>
    <m/>
    <b v="1"/>
    <b v="0"/>
    <b v="0"/>
    <x v="20"/>
    <b v="0"/>
    <m/>
    <x v="0"/>
    <d v="2019-03-26T00:00:00"/>
    <s v="0055A00000BclF5QAJ"/>
    <d v="2021-04-11T20:08:00"/>
    <m/>
    <d v="2020-01-06T18:18:40"/>
    <m/>
    <m/>
    <b v="0"/>
    <m/>
    <m/>
    <s v="Field Sales"/>
    <m/>
    <m/>
    <m/>
    <m/>
    <m/>
    <x v="2865"/>
    <x v="0"/>
    <b v="0"/>
    <m/>
    <m/>
    <m/>
    <s v="00531000007MUoEAAW"/>
    <s v="01s31000003qafjAAA"/>
    <s v="All Hazards"/>
    <m/>
    <m/>
    <m/>
    <m/>
    <m/>
    <m/>
    <s v="0125A000001NaBLQA0"/>
    <b v="0"/>
    <m/>
    <b v="0"/>
    <m/>
    <m/>
    <x v="0"/>
    <b v="0"/>
    <d v="2021-06-29T20:34:54"/>
    <m/>
    <m/>
    <b v="0"/>
    <x v="0"/>
    <m/>
    <m/>
    <n v="716.4"/>
    <m/>
    <x v="2"/>
    <n v="0"/>
    <n v="0"/>
  </r>
  <r>
    <s v="001i000000FKbGQAA1"/>
    <b v="0"/>
    <m/>
    <b v="0"/>
    <s v="7015A0000022gtgQAA"/>
    <m/>
    <m/>
    <x v="512"/>
    <b v="1"/>
    <s v="Non Responsive"/>
    <m/>
    <s v="0033100003AF2fkAAD"/>
    <m/>
    <m/>
    <s v="00531000007MUoEAAW"/>
    <b v="0"/>
    <d v="2018-09-05T16:44:39"/>
    <m/>
    <b v="0"/>
    <m/>
    <m/>
    <b v="0"/>
    <d v="2018-04-01T00:00:00"/>
    <n v="4"/>
    <n v="2018"/>
    <s v="Omitted"/>
    <s v="Omitted"/>
    <b v="0"/>
    <b v="0"/>
    <m/>
    <b v="1"/>
    <b v="0"/>
    <b v="0"/>
    <x v="22"/>
    <b v="0"/>
    <m/>
    <x v="0"/>
    <d v="2019-05-03T00:00:00"/>
    <s v="0055A00000BclF5QAJ"/>
    <d v="2021-04-11T20:08:00"/>
    <m/>
    <d v="2020-01-06T18:18:40"/>
    <m/>
    <m/>
    <b v="0"/>
    <m/>
    <m/>
    <s v="Field Sales"/>
    <m/>
    <m/>
    <m/>
    <m/>
    <m/>
    <x v="2866"/>
    <x v="0"/>
    <b v="0"/>
    <m/>
    <m/>
    <m/>
    <s v="00531000007MUoEAAW"/>
    <s v="01s31000003qafjAAA"/>
    <s v="All Hazards"/>
    <m/>
    <m/>
    <m/>
    <m/>
    <m/>
    <m/>
    <s v="0125A000001NaBLQA0"/>
    <b v="0"/>
    <m/>
    <b v="0"/>
    <m/>
    <m/>
    <x v="0"/>
    <b v="0"/>
    <d v="2021-06-29T20:34:54"/>
    <m/>
    <m/>
    <b v="0"/>
    <x v="0"/>
    <m/>
    <m/>
    <n v="3980"/>
    <m/>
    <x v="2"/>
    <n v="0"/>
    <n v="0"/>
  </r>
  <r>
    <s v="0013100001gadWkAAI"/>
    <b v="0"/>
    <m/>
    <b v="0"/>
    <m/>
    <m/>
    <m/>
    <x v="449"/>
    <b v="1"/>
    <s v="Non Responsive"/>
    <m/>
    <m/>
    <m/>
    <m/>
    <s v="00531000007MUoEAAW"/>
    <b v="0"/>
    <d v="2019-02-22T14:32:02"/>
    <m/>
    <b v="0"/>
    <m/>
    <m/>
    <b v="0"/>
    <d v="2019-04-01T00:00:00"/>
    <n v="4"/>
    <n v="2019"/>
    <s v="Omitted"/>
    <s v="Omitted"/>
    <b v="0"/>
    <b v="0"/>
    <m/>
    <b v="1"/>
    <b v="0"/>
    <b v="0"/>
    <x v="20"/>
    <b v="0"/>
    <m/>
    <x v="0"/>
    <d v="2019-09-18T00:00:00"/>
    <s v="0055A00000BclF5QAJ"/>
    <d v="2021-04-11T19:52:59"/>
    <m/>
    <d v="2020-01-06T18:18:40"/>
    <m/>
    <m/>
    <b v="0"/>
    <m/>
    <m/>
    <s v="Inside Sales"/>
    <m/>
    <m/>
    <m/>
    <m/>
    <m/>
    <x v="2867"/>
    <x v="0"/>
    <b v="0"/>
    <m/>
    <m/>
    <m/>
    <s v="00531000007MUoEAAW"/>
    <s v="01s31000003qafjAAA"/>
    <s v="CWAs;Drugs;All Hazards"/>
    <m/>
    <m/>
    <m/>
    <m/>
    <m/>
    <m/>
    <s v="0125A000001NaBLQA0"/>
    <b v="0"/>
    <m/>
    <b v="0"/>
    <m/>
    <m/>
    <x v="0"/>
    <b v="0"/>
    <d v="2021-06-29T20:34:54"/>
    <m/>
    <m/>
    <b v="0"/>
    <x v="0"/>
    <m/>
    <m/>
    <n v="6500"/>
    <m/>
    <x v="2"/>
    <n v="0"/>
    <n v="0"/>
  </r>
  <r>
    <s v="0013100001enucRAAQ"/>
    <b v="0"/>
    <m/>
    <b v="0"/>
    <s v="7015A000001OqVbQAK"/>
    <m/>
    <m/>
    <x v="31"/>
    <b v="1"/>
    <s v="Non Responsive"/>
    <m/>
    <s v="0035A00003OCCwxQAH"/>
    <m/>
    <m/>
    <s v="00531000007MUoEAAW"/>
    <b v="0"/>
    <d v="2019-02-27T17:41:48"/>
    <m/>
    <b v="0"/>
    <m/>
    <m/>
    <b v="0"/>
    <d v="2019-04-01T00:00:00"/>
    <n v="4"/>
    <n v="2019"/>
    <s v="Omitted"/>
    <s v="Omitted"/>
    <b v="0"/>
    <b v="0"/>
    <m/>
    <b v="1"/>
    <b v="0"/>
    <b v="0"/>
    <x v="19"/>
    <b v="0"/>
    <m/>
    <x v="0"/>
    <d v="2019-02-27T00:00:00"/>
    <s v="0055A00000BclF5QAJ"/>
    <d v="2021-04-16T14:17:58"/>
    <m/>
    <d v="2020-01-06T18:18:45"/>
    <m/>
    <m/>
    <b v="0"/>
    <m/>
    <m/>
    <s v="Sales Seminar"/>
    <m/>
    <m/>
    <m/>
    <m/>
    <m/>
    <x v="2868"/>
    <x v="0"/>
    <b v="0"/>
    <m/>
    <m/>
    <m/>
    <s v="00531000007MUoEAAW"/>
    <s v="01s31000003qafjAAA"/>
    <m/>
    <m/>
    <m/>
    <m/>
    <m/>
    <m/>
    <m/>
    <s v="0125A000001NaBLQA0"/>
    <b v="0"/>
    <m/>
    <b v="0"/>
    <m/>
    <m/>
    <x v="0"/>
    <b v="0"/>
    <d v="2021-06-29T20:34:54"/>
    <m/>
    <m/>
    <b v="0"/>
    <x v="0"/>
    <m/>
    <m/>
    <n v="39"/>
    <m/>
    <x v="2"/>
    <n v="0"/>
    <n v="0"/>
  </r>
  <r>
    <s v="0013100001hn9oQAAQ"/>
    <b v="0"/>
    <m/>
    <b v="0"/>
    <s v="7015A000001qUjEQAU"/>
    <m/>
    <m/>
    <x v="31"/>
    <b v="1"/>
    <s v="Non Responsive"/>
    <m/>
    <m/>
    <m/>
    <m/>
    <s v="00531000007MUoEAAW"/>
    <b v="0"/>
    <d v="2019-04-25T13:24:37"/>
    <m/>
    <b v="0"/>
    <m/>
    <m/>
    <b v="0"/>
    <d v="2019-04-01T00:00:00"/>
    <n v="4"/>
    <n v="2019"/>
    <s v="Omitted"/>
    <s v="Omitted"/>
    <b v="0"/>
    <b v="0"/>
    <m/>
    <b v="1"/>
    <b v="0"/>
    <b v="0"/>
    <x v="19"/>
    <b v="0"/>
    <m/>
    <x v="0"/>
    <d v="2019-04-26T00:00:00"/>
    <s v="0055A000009s6n0QAA"/>
    <d v="2020-01-06T18:18:40"/>
    <m/>
    <d v="2020-01-06T18:18:40"/>
    <m/>
    <m/>
    <b v="0"/>
    <m/>
    <m/>
    <s v="Website"/>
    <m/>
    <m/>
    <m/>
    <m/>
    <m/>
    <x v="2869"/>
    <x v="0"/>
    <b v="0"/>
    <m/>
    <m/>
    <m/>
    <s v="00531000007MUoEAAW"/>
    <s v="01s31000003qafjAAA"/>
    <m/>
    <m/>
    <m/>
    <m/>
    <m/>
    <m/>
    <m/>
    <s v="0125A000001NaBLQA0"/>
    <b v="0"/>
    <m/>
    <b v="0"/>
    <m/>
    <m/>
    <x v="0"/>
    <b v="0"/>
    <d v="2021-06-29T20:34:54"/>
    <m/>
    <m/>
    <b v="0"/>
    <x v="0"/>
    <m/>
    <m/>
    <n v="5000"/>
    <m/>
    <x v="2"/>
    <n v="0"/>
    <n v="0"/>
  </r>
  <r>
    <s v="0015A00001yY7r0QAC"/>
    <b v="0"/>
    <m/>
    <b v="0"/>
    <m/>
    <m/>
    <m/>
    <x v="516"/>
    <b v="1"/>
    <s v="Non Responsive"/>
    <m/>
    <s v="0035A00003GoWANQA3"/>
    <m/>
    <m/>
    <s v="00531000007MUoEAAW"/>
    <b v="0"/>
    <d v="2019-05-20T13:19:43"/>
    <m/>
    <b v="0"/>
    <m/>
    <m/>
    <b v="0"/>
    <d v="2019-04-01T00:00:00"/>
    <n v="4"/>
    <n v="2019"/>
    <s v="Omitted"/>
    <s v="Omitted"/>
    <b v="0"/>
    <b v="0"/>
    <m/>
    <b v="1"/>
    <b v="0"/>
    <b v="0"/>
    <x v="22"/>
    <b v="0"/>
    <m/>
    <x v="0"/>
    <d v="2019-05-20T00:00:00"/>
    <s v="0055A00000BclF5QAJ"/>
    <d v="2021-04-11T19:52:59"/>
    <m/>
    <d v="2020-01-06T18:18:40"/>
    <m/>
    <m/>
    <b v="0"/>
    <m/>
    <m/>
    <s v="Inside Sales"/>
    <m/>
    <m/>
    <m/>
    <m/>
    <m/>
    <x v="2870"/>
    <x v="0"/>
    <b v="0"/>
    <m/>
    <m/>
    <m/>
    <s v="00531000007MUoEAAW"/>
    <s v="01s31000003qafjAAA"/>
    <s v="CWAs;Explosives;Drugs"/>
    <m/>
    <m/>
    <m/>
    <m/>
    <m/>
    <m/>
    <s v="0125A000001NaBLQA0"/>
    <b v="0"/>
    <m/>
    <b v="0"/>
    <m/>
    <m/>
    <x v="0"/>
    <b v="0"/>
    <d v="2021-06-29T20:34:54"/>
    <m/>
    <m/>
    <b v="0"/>
    <x v="0"/>
    <m/>
    <m/>
    <n v="6500"/>
    <m/>
    <x v="2"/>
    <n v="0"/>
    <n v="0"/>
  </r>
  <r>
    <s v="0015A0000254PaYQAU"/>
    <b v="0"/>
    <m/>
    <b v="0"/>
    <m/>
    <m/>
    <m/>
    <x v="518"/>
    <b v="1"/>
    <s v="Non Responsive"/>
    <m/>
    <s v="0035A00003XBTKLQA5"/>
    <m/>
    <m/>
    <s v="00531000007MUoEAAW"/>
    <b v="0"/>
    <d v="2019-05-31T13:11:28"/>
    <m/>
    <b v="0"/>
    <m/>
    <m/>
    <b v="0"/>
    <d v="2019-04-01T00:00:00"/>
    <n v="4"/>
    <n v="2019"/>
    <s v="Omitted"/>
    <s v="Omitted"/>
    <b v="0"/>
    <b v="0"/>
    <m/>
    <b v="1"/>
    <b v="0"/>
    <b v="0"/>
    <x v="22"/>
    <b v="0"/>
    <m/>
    <x v="0"/>
    <d v="2019-10-15T00:00:00"/>
    <s v="0055A00000BclF5QAJ"/>
    <d v="2021-04-11T19:52:59"/>
    <m/>
    <d v="2020-01-06T18:18:40"/>
    <m/>
    <m/>
    <b v="0"/>
    <m/>
    <m/>
    <s v="Inside Sales"/>
    <m/>
    <m/>
    <m/>
    <m/>
    <m/>
    <x v="2871"/>
    <x v="0"/>
    <b v="0"/>
    <m/>
    <m/>
    <m/>
    <s v="00531000007MUoEAAW"/>
    <s v="01s31000003qafjAAA"/>
    <s v="CWAs;Explosives;Drugs;All Hazards"/>
    <m/>
    <m/>
    <m/>
    <m/>
    <m/>
    <m/>
    <s v="0125A000001NaBLQA0"/>
    <b v="0"/>
    <m/>
    <b v="0"/>
    <m/>
    <m/>
    <x v="0"/>
    <b v="0"/>
    <d v="2021-06-29T20:34:54"/>
    <m/>
    <m/>
    <b v="0"/>
    <x v="0"/>
    <m/>
    <m/>
    <n v="13000"/>
    <m/>
    <x v="2"/>
    <n v="0"/>
    <n v="0"/>
  </r>
  <r>
    <s v="001i000001MZMVXAA5"/>
    <b v="0"/>
    <m/>
    <b v="0"/>
    <m/>
    <m/>
    <m/>
    <x v="31"/>
    <b v="1"/>
    <s v="Non Responsive"/>
    <m/>
    <s v="0035A00003WmhgZQAR"/>
    <m/>
    <m/>
    <s v="00531000007MUoEAAW"/>
    <b v="0"/>
    <d v="2019-07-15T17:42:53"/>
    <m/>
    <b v="0"/>
    <m/>
    <m/>
    <b v="0"/>
    <d v="2019-04-01T00:00:00"/>
    <n v="4"/>
    <n v="2019"/>
    <s v="Omitted"/>
    <s v="Omitted"/>
    <b v="0"/>
    <b v="0"/>
    <m/>
    <b v="1"/>
    <b v="0"/>
    <b v="0"/>
    <x v="19"/>
    <b v="0"/>
    <m/>
    <x v="0"/>
    <d v="2019-07-15T00:00:00"/>
    <s v="0055A00000BclF5QAJ"/>
    <d v="2021-04-11T19:52:07"/>
    <m/>
    <d v="2020-01-06T18:18:45"/>
    <m/>
    <m/>
    <b v="0"/>
    <m/>
    <m/>
    <s v="Inside Sales"/>
    <m/>
    <m/>
    <m/>
    <m/>
    <m/>
    <x v="2872"/>
    <x v="0"/>
    <b v="0"/>
    <m/>
    <m/>
    <m/>
    <s v="00531000007MUoEAAW"/>
    <s v="01s31000003qafjAAA"/>
    <m/>
    <m/>
    <m/>
    <m/>
    <m/>
    <m/>
    <m/>
    <s v="0125A000001NaBLQA0"/>
    <b v="0"/>
    <m/>
    <b v="0"/>
    <m/>
    <m/>
    <x v="0"/>
    <b v="0"/>
    <d v="2021-06-29T20:34:54"/>
    <m/>
    <m/>
    <b v="0"/>
    <x v="0"/>
    <m/>
    <m/>
    <n v="199"/>
    <m/>
    <x v="2"/>
    <n v="0"/>
    <n v="0"/>
  </r>
  <r>
    <s v="0013100001lbH4iAAE"/>
    <b v="0"/>
    <m/>
    <b v="0"/>
    <s v="7015A000001Zka0QAC"/>
    <m/>
    <m/>
    <x v="31"/>
    <b v="1"/>
    <s v="Non Responsive"/>
    <m/>
    <s v="00331000033TwKxAAK"/>
    <m/>
    <m/>
    <s v="00531000007MUoEAAW"/>
    <b v="0"/>
    <d v="2019-09-18T12:56:39"/>
    <m/>
    <b v="0"/>
    <m/>
    <m/>
    <b v="0"/>
    <d v="2019-04-01T00:00:00"/>
    <n v="4"/>
    <n v="2019"/>
    <s v="Omitted"/>
    <s v="Omitted"/>
    <b v="0"/>
    <b v="0"/>
    <m/>
    <b v="1"/>
    <b v="0"/>
    <b v="0"/>
    <x v="19"/>
    <b v="0"/>
    <m/>
    <x v="0"/>
    <d v="2019-09-18T00:00:00"/>
    <s v="0055A000009s6n0QAA"/>
    <d v="2020-01-06T18:18:45"/>
    <m/>
    <d v="2020-01-06T18:18:45"/>
    <m/>
    <m/>
    <b v="0"/>
    <m/>
    <m/>
    <s v="Trade Show"/>
    <m/>
    <m/>
    <m/>
    <m/>
    <m/>
    <x v="2873"/>
    <x v="0"/>
    <b v="0"/>
    <m/>
    <m/>
    <m/>
    <s v="00531000007MUoEAAW"/>
    <s v="01s31000003qafjAAA"/>
    <m/>
    <m/>
    <m/>
    <m/>
    <m/>
    <m/>
    <m/>
    <s v="0125A000001NaBLQA0"/>
    <b v="0"/>
    <m/>
    <b v="0"/>
    <m/>
    <m/>
    <x v="0"/>
    <b v="0"/>
    <d v="2021-06-29T20:34:54"/>
    <m/>
    <m/>
    <b v="0"/>
    <x v="0"/>
    <m/>
    <m/>
    <n v="995"/>
    <m/>
    <x v="2"/>
    <n v="0"/>
    <n v="0"/>
  </r>
  <r>
    <s v="0013100001gxRq8AAE"/>
    <b v="0"/>
    <m/>
    <b v="0"/>
    <m/>
    <m/>
    <m/>
    <x v="31"/>
    <b v="1"/>
    <s v="Non Responsive"/>
    <m/>
    <s v="0035A00003Ye74CQAR"/>
    <m/>
    <m/>
    <s v="00531000007MUoEAAW"/>
    <b v="0"/>
    <d v="2019-09-19T18:01:11"/>
    <m/>
    <b v="0"/>
    <m/>
    <m/>
    <b v="0"/>
    <d v="2019-04-01T00:00:00"/>
    <n v="4"/>
    <n v="2019"/>
    <s v="Omitted"/>
    <s v="Omitted"/>
    <b v="0"/>
    <b v="0"/>
    <m/>
    <b v="1"/>
    <b v="0"/>
    <b v="0"/>
    <x v="19"/>
    <b v="0"/>
    <m/>
    <x v="0"/>
    <m/>
    <s v="0055A00000BclF5QAJ"/>
    <d v="2021-04-11T20:08:00"/>
    <m/>
    <d v="2020-01-06T18:18:45"/>
    <m/>
    <m/>
    <b v="0"/>
    <m/>
    <m/>
    <s v="Field Sales"/>
    <m/>
    <m/>
    <m/>
    <m/>
    <m/>
    <x v="2874"/>
    <x v="0"/>
    <b v="0"/>
    <m/>
    <m/>
    <m/>
    <s v="00531000007MUoEAAW"/>
    <s v="01s31000003qafjAAA"/>
    <m/>
    <m/>
    <m/>
    <m/>
    <m/>
    <m/>
    <m/>
    <s v="0125A000001NaBLQA0"/>
    <b v="0"/>
    <m/>
    <b v="0"/>
    <m/>
    <m/>
    <x v="0"/>
    <b v="0"/>
    <d v="2021-06-29T20:34:54"/>
    <m/>
    <m/>
    <b v="0"/>
    <x v="0"/>
    <m/>
    <m/>
    <n v="199"/>
    <m/>
    <x v="2"/>
    <n v="0"/>
    <n v="0"/>
  </r>
  <r>
    <s v="0015A00002FFparQAD"/>
    <b v="0"/>
    <m/>
    <b v="0"/>
    <m/>
    <m/>
    <m/>
    <x v="39"/>
    <b v="1"/>
    <s v="Non Responsive"/>
    <m/>
    <m/>
    <m/>
    <m/>
    <s v="0055A000009sa63QAA"/>
    <b v="0"/>
    <d v="2019-10-01T20:03:27"/>
    <m/>
    <b v="0"/>
    <m/>
    <m/>
    <b v="0"/>
    <d v="2020-04-01T00:00:00"/>
    <n v="4"/>
    <n v="2020"/>
    <s v="Omitted"/>
    <s v="Omitted"/>
    <b v="0"/>
    <b v="0"/>
    <m/>
    <b v="1"/>
    <b v="0"/>
    <b v="0"/>
    <x v="19"/>
    <b v="0"/>
    <m/>
    <x v="0"/>
    <m/>
    <s v="0055A00000BclF5QAJ"/>
    <d v="2021-04-11T20:08:00"/>
    <m/>
    <d v="2020-10-27T03:13:17"/>
    <m/>
    <m/>
    <b v="0"/>
    <m/>
    <m/>
    <s v="Field Sales"/>
    <m/>
    <m/>
    <m/>
    <m/>
    <m/>
    <x v="2875"/>
    <x v="0"/>
    <b v="0"/>
    <m/>
    <m/>
    <m/>
    <s v="0055A000009sa63QAA"/>
    <s v="01s31000003qafjAAA"/>
    <m/>
    <m/>
    <m/>
    <m/>
    <m/>
    <m/>
    <m/>
    <s v="0125A000001NaBLQA0"/>
    <b v="0"/>
    <m/>
    <b v="0"/>
    <m/>
    <m/>
    <x v="0"/>
    <b v="0"/>
    <d v="2021-06-29T20:34:54"/>
    <m/>
    <m/>
    <b v="0"/>
    <x v="0"/>
    <m/>
    <m/>
    <n v="70550.39"/>
    <m/>
    <x v="2"/>
    <n v="0"/>
    <n v="0"/>
  </r>
  <r>
    <s v="0013100001cVUEmAAO"/>
    <b v="0"/>
    <m/>
    <b v="0"/>
    <s v="70131000001YBORAA4"/>
    <m/>
    <m/>
    <x v="75"/>
    <b v="1"/>
    <s v="Non Responsive"/>
    <m/>
    <m/>
    <m/>
    <m/>
    <s v="00531000007KAsvAAG"/>
    <b v="0"/>
    <d v="2017-10-06T11:55:42"/>
    <m/>
    <b v="0"/>
    <m/>
    <m/>
    <b v="0"/>
    <d v="2017-04-01T00:00:00"/>
    <n v="4"/>
    <n v="2017"/>
    <s v="Omitted"/>
    <s v="Omitted"/>
    <b v="0"/>
    <b v="0"/>
    <m/>
    <b v="1"/>
    <b v="0"/>
    <b v="0"/>
    <x v="19"/>
    <b v="0"/>
    <m/>
    <x v="0"/>
    <d v="2018-04-15T00:00:00"/>
    <s v="0055A000009s6n0QAA"/>
    <d v="2020-01-06T18:18:40"/>
    <m/>
    <d v="2020-01-06T18:18:40"/>
    <m/>
    <m/>
    <b v="0"/>
    <m/>
    <m/>
    <s v="Advertisement"/>
    <m/>
    <m/>
    <m/>
    <m/>
    <m/>
    <x v="2876"/>
    <x v="0"/>
    <b v="0"/>
    <m/>
    <m/>
    <m/>
    <s v="00531000007KAsvAAG"/>
    <s v="01s31000003qafjAAA"/>
    <s v="CWAs"/>
    <m/>
    <m/>
    <m/>
    <m/>
    <m/>
    <m/>
    <s v="0125A000001NaBLQA0"/>
    <b v="0"/>
    <m/>
    <b v="0"/>
    <m/>
    <m/>
    <x v="0"/>
    <b v="0"/>
    <d v="2021-06-29T20:34:54"/>
    <m/>
    <m/>
    <b v="0"/>
    <x v="0"/>
    <m/>
    <m/>
    <n v="65000"/>
    <m/>
    <x v="2"/>
    <n v="0"/>
    <n v="0"/>
  </r>
  <r>
    <s v="0013100001hoMrhAAE"/>
    <b v="0"/>
    <m/>
    <b v="0"/>
    <m/>
    <m/>
    <m/>
    <x v="9"/>
    <b v="1"/>
    <s v="Non Responsive"/>
    <m/>
    <s v="0035A00003EWMKmQAP"/>
    <m/>
    <m/>
    <s v="00531000007KAsvAAG"/>
    <b v="0"/>
    <d v="2017-09-15T15:21:55"/>
    <m/>
    <b v="0"/>
    <m/>
    <m/>
    <b v="0"/>
    <d v="2018-04-01T00:00:00"/>
    <n v="4"/>
    <n v="2018"/>
    <s v="Omitted"/>
    <s v="Omitted"/>
    <b v="0"/>
    <b v="0"/>
    <m/>
    <b v="1"/>
    <b v="0"/>
    <b v="0"/>
    <x v="19"/>
    <b v="0"/>
    <m/>
    <x v="0"/>
    <m/>
    <s v="0055A00000BclF5QAJ"/>
    <d v="2021-04-11T19:52:07"/>
    <m/>
    <d v="2020-01-06T18:18:35"/>
    <m/>
    <m/>
    <b v="0"/>
    <m/>
    <m/>
    <s v="Inside Sales"/>
    <m/>
    <m/>
    <m/>
    <m/>
    <m/>
    <x v="2877"/>
    <x v="0"/>
    <b v="0"/>
    <m/>
    <m/>
    <m/>
    <s v="00531000007KAsvAAG"/>
    <s v="01s31000003qafjAAA"/>
    <m/>
    <m/>
    <m/>
    <m/>
    <m/>
    <m/>
    <m/>
    <s v="0125A000001NaBLQA0"/>
    <b v="0"/>
    <m/>
    <b v="0"/>
    <m/>
    <m/>
    <x v="0"/>
    <b v="0"/>
    <d v="2021-06-29T20:34:54"/>
    <m/>
    <m/>
    <b v="0"/>
    <x v="0"/>
    <m/>
    <m/>
    <n v="71500"/>
    <m/>
    <x v="2"/>
    <n v="0"/>
    <n v="0"/>
  </r>
  <r>
    <s v="0015A00001yXyVaQAK"/>
    <b v="0"/>
    <m/>
    <b v="0"/>
    <m/>
    <m/>
    <m/>
    <x v="9"/>
    <b v="1"/>
    <s v="Non Responsive"/>
    <m/>
    <s v="0035A00003GoGlXQAV"/>
    <m/>
    <m/>
    <s v="00531000007KAsvAAG"/>
    <b v="0"/>
    <d v="2018-02-20T14:12:20"/>
    <m/>
    <b v="0"/>
    <m/>
    <m/>
    <b v="0"/>
    <d v="2018-04-01T00:00:00"/>
    <n v="4"/>
    <n v="2018"/>
    <s v="Omitted"/>
    <s v="Omitted"/>
    <b v="0"/>
    <b v="0"/>
    <m/>
    <b v="1"/>
    <b v="0"/>
    <b v="0"/>
    <x v="19"/>
    <b v="0"/>
    <m/>
    <x v="0"/>
    <d v="2018-02-20T00:00:00"/>
    <s v="0055A000009s6n0QAA"/>
    <d v="2020-01-06T18:18:40"/>
    <m/>
    <d v="2020-01-06T18:18:40"/>
    <m/>
    <m/>
    <b v="0"/>
    <m/>
    <s v="Drugs"/>
    <s v="Website"/>
    <m/>
    <m/>
    <m/>
    <m/>
    <m/>
    <x v="2878"/>
    <x v="0"/>
    <b v="0"/>
    <m/>
    <m/>
    <m/>
    <s v="00531000007KAsvAAG"/>
    <s v="01s31000003qafjAAA"/>
    <m/>
    <m/>
    <m/>
    <m/>
    <m/>
    <m/>
    <m/>
    <s v="0125A000001NaBLQA0"/>
    <b v="0"/>
    <m/>
    <b v="0"/>
    <m/>
    <m/>
    <x v="0"/>
    <b v="0"/>
    <d v="2021-06-29T20:34:54"/>
    <m/>
    <m/>
    <b v="0"/>
    <x v="0"/>
    <m/>
    <m/>
    <n v="65000"/>
    <m/>
    <x v="2"/>
    <n v="0"/>
    <n v="0"/>
  </r>
  <r>
    <s v="0015A00001yYBDGQA4"/>
    <b v="0"/>
    <m/>
    <b v="0"/>
    <m/>
    <m/>
    <m/>
    <x v="9"/>
    <b v="1"/>
    <s v="Non Responsive"/>
    <m/>
    <s v="0035A00003GocYyQAJ"/>
    <m/>
    <m/>
    <s v="00531000007MUoEAAW"/>
    <b v="0"/>
    <d v="2018-03-01T15:43:04"/>
    <m/>
    <b v="0"/>
    <m/>
    <m/>
    <b v="0"/>
    <d v="2018-04-01T00:00:00"/>
    <n v="4"/>
    <n v="2018"/>
    <s v="Omitted"/>
    <s v="Omitted"/>
    <b v="0"/>
    <b v="0"/>
    <m/>
    <b v="1"/>
    <b v="0"/>
    <b v="0"/>
    <x v="19"/>
    <b v="0"/>
    <m/>
    <x v="0"/>
    <d v="2019-01-16T00:00:00"/>
    <s v="0055A000009s6n0QAA"/>
    <d v="2020-01-06T18:18:40"/>
    <m/>
    <d v="2020-01-06T18:18:40"/>
    <m/>
    <m/>
    <b v="0"/>
    <m/>
    <s v="CWAs;TICs;Explosives;Drugs"/>
    <s v="Website"/>
    <m/>
    <m/>
    <m/>
    <m/>
    <m/>
    <x v="2879"/>
    <x v="0"/>
    <b v="0"/>
    <m/>
    <m/>
    <m/>
    <s v="00531000007KAsvAAG"/>
    <s v="01s31000003qafjAAA"/>
    <m/>
    <m/>
    <m/>
    <m/>
    <m/>
    <m/>
    <m/>
    <s v="0125A000001NaBLQA0"/>
    <b v="0"/>
    <m/>
    <b v="0"/>
    <m/>
    <m/>
    <x v="0"/>
    <b v="0"/>
    <d v="2021-06-29T20:34:54"/>
    <m/>
    <m/>
    <b v="0"/>
    <x v="0"/>
    <m/>
    <m/>
    <n v="65000"/>
    <m/>
    <x v="2"/>
    <n v="0"/>
    <n v="0"/>
  </r>
  <r>
    <s v="0013100001gYIRGAA4"/>
    <b v="0"/>
    <m/>
    <b v="0"/>
    <m/>
    <m/>
    <m/>
    <x v="522"/>
    <b v="1"/>
    <s v="Non Responsive"/>
    <m/>
    <m/>
    <m/>
    <m/>
    <s v="00531000007MUoEAAW"/>
    <b v="0"/>
    <d v="2018-03-06T17:58:27"/>
    <m/>
    <b v="0"/>
    <m/>
    <m/>
    <b v="0"/>
    <d v="2018-04-01T00:00:00"/>
    <n v="4"/>
    <n v="2018"/>
    <s v="Omitted"/>
    <s v="Omitted"/>
    <b v="0"/>
    <b v="0"/>
    <m/>
    <b v="1"/>
    <b v="0"/>
    <b v="0"/>
    <x v="19"/>
    <b v="0"/>
    <m/>
    <x v="0"/>
    <m/>
    <s v="0055A000009s6n0QAA"/>
    <d v="2020-01-06T18:18:40"/>
    <m/>
    <d v="2020-01-06T18:18:40"/>
    <m/>
    <m/>
    <b v="0"/>
    <m/>
    <s v="CWAs;TICs;Explosives;Drugs"/>
    <s v="Other"/>
    <m/>
    <m/>
    <m/>
    <m/>
    <m/>
    <x v="2880"/>
    <x v="0"/>
    <b v="0"/>
    <m/>
    <m/>
    <m/>
    <s v="00531000007MUoEAAW"/>
    <s v="01s31000003qafjAAA"/>
    <m/>
    <m/>
    <m/>
    <m/>
    <m/>
    <m/>
    <m/>
    <s v="0125A000001NaBLQA0"/>
    <b v="0"/>
    <m/>
    <b v="0"/>
    <m/>
    <m/>
    <x v="0"/>
    <b v="0"/>
    <d v="2021-06-29T20:34:54"/>
    <m/>
    <m/>
    <b v="0"/>
    <x v="0"/>
    <m/>
    <m/>
    <n v="199"/>
    <m/>
    <x v="2"/>
    <n v="0"/>
    <n v="0"/>
  </r>
  <r>
    <s v="001i000001MZMQXAA5"/>
    <b v="0"/>
    <m/>
    <b v="0"/>
    <s v="7015A000001Zks9QAC"/>
    <m/>
    <m/>
    <x v="522"/>
    <b v="1"/>
    <s v="Non Responsive"/>
    <m/>
    <s v="00331000034nZ5bAAE"/>
    <m/>
    <m/>
    <s v="00531000007MUoEAAW"/>
    <b v="0"/>
    <d v="2018-03-19T19:19:46"/>
    <m/>
    <b v="0"/>
    <m/>
    <m/>
    <b v="0"/>
    <d v="2018-04-01T00:00:00"/>
    <n v="4"/>
    <n v="2018"/>
    <s v="Omitted"/>
    <s v="Omitted"/>
    <b v="0"/>
    <b v="0"/>
    <m/>
    <b v="1"/>
    <b v="0"/>
    <b v="0"/>
    <x v="19"/>
    <b v="0"/>
    <m/>
    <x v="0"/>
    <m/>
    <s v="0055A00000BclF5QAJ"/>
    <d v="2021-04-11T20:08:00"/>
    <m/>
    <d v="2020-01-06T18:18:35"/>
    <m/>
    <m/>
    <b v="0"/>
    <m/>
    <m/>
    <s v="Field Sales"/>
    <m/>
    <m/>
    <m/>
    <m/>
    <m/>
    <x v="2881"/>
    <x v="0"/>
    <b v="0"/>
    <m/>
    <m/>
    <m/>
    <s v="00531000007MUoEAAW"/>
    <s v="01s31000003qafjAAA"/>
    <s v="CWAs"/>
    <m/>
    <m/>
    <m/>
    <m/>
    <m/>
    <m/>
    <s v="0125A000001NaBLQA0"/>
    <b v="0"/>
    <m/>
    <b v="0"/>
    <m/>
    <m/>
    <x v="0"/>
    <b v="0"/>
    <d v="2021-06-29T20:34:54"/>
    <m/>
    <m/>
    <b v="0"/>
    <x v="0"/>
    <m/>
    <m/>
    <n v="1074.5999999999999"/>
    <m/>
    <x v="2"/>
    <n v="0"/>
    <n v="0"/>
  </r>
  <r>
    <s v="0015A00001zu5bIQAQ"/>
    <b v="0"/>
    <m/>
    <b v="0"/>
    <m/>
    <m/>
    <m/>
    <x v="9"/>
    <b v="1"/>
    <s v="Non Responsive"/>
    <m/>
    <s v="0035A00003HwyDKQAZ"/>
    <m/>
    <m/>
    <s v="00531000007KAsvAAG"/>
    <b v="0"/>
    <d v="2018-04-06T14:38:24"/>
    <m/>
    <b v="0"/>
    <m/>
    <m/>
    <b v="0"/>
    <d v="2018-04-01T00:00:00"/>
    <n v="4"/>
    <n v="2018"/>
    <s v="Omitted"/>
    <s v="Omitted"/>
    <b v="0"/>
    <b v="0"/>
    <m/>
    <b v="1"/>
    <b v="0"/>
    <b v="0"/>
    <x v="19"/>
    <b v="0"/>
    <m/>
    <x v="0"/>
    <d v="2018-11-05T00:00:00"/>
    <s v="0055A00000BclF5QAJ"/>
    <d v="2021-04-11T20:06:15"/>
    <m/>
    <d v="2020-01-06T18:18:35"/>
    <m/>
    <m/>
    <b v="0"/>
    <m/>
    <m/>
    <s v="Field Sales"/>
    <m/>
    <m/>
    <m/>
    <m/>
    <m/>
    <x v="2882"/>
    <x v="0"/>
    <b v="0"/>
    <m/>
    <m/>
    <m/>
    <s v="00531000007KAsvAAG"/>
    <s v="01s31000003qafjAAA"/>
    <s v="Drugs"/>
    <m/>
    <m/>
    <m/>
    <m/>
    <m/>
    <m/>
    <s v="0125A000001NaBLQA0"/>
    <b v="0"/>
    <m/>
    <b v="0"/>
    <m/>
    <m/>
    <x v="0"/>
    <b v="0"/>
    <d v="2021-06-29T20:34:54"/>
    <m/>
    <m/>
    <b v="0"/>
    <x v="0"/>
    <m/>
    <m/>
    <n v="65000"/>
    <m/>
    <x v="2"/>
    <n v="0"/>
    <n v="0"/>
  </r>
  <r>
    <s v="0015A00001taqfSQAQ"/>
    <b v="0"/>
    <m/>
    <b v="0"/>
    <m/>
    <m/>
    <m/>
    <x v="513"/>
    <b v="1"/>
    <s v="Other"/>
    <m/>
    <s v="0035A00003Cd10CQAR"/>
    <m/>
    <m/>
    <s v="00531000007MUoEAAW"/>
    <b v="0"/>
    <d v="2018-08-29T19:18:53"/>
    <m/>
    <b v="0"/>
    <m/>
    <m/>
    <b v="0"/>
    <d v="2018-04-01T00:00:00"/>
    <n v="4"/>
    <n v="2018"/>
    <s v="Omitted"/>
    <s v="Omitted"/>
    <b v="0"/>
    <b v="0"/>
    <m/>
    <b v="1"/>
    <b v="0"/>
    <b v="0"/>
    <x v="20"/>
    <b v="0"/>
    <m/>
    <x v="0"/>
    <d v="2019-04-09T00:00:00"/>
    <s v="0055A00000BclF5QAJ"/>
    <d v="2021-04-11T19:52:59"/>
    <m/>
    <d v="2020-01-06T18:18:40"/>
    <m/>
    <m/>
    <b v="0"/>
    <m/>
    <m/>
    <s v="Inside Sales"/>
    <m/>
    <m/>
    <m/>
    <m/>
    <m/>
    <x v="2883"/>
    <x v="0"/>
    <b v="0"/>
    <s v="FDA helps us weekly. Not to push W&amp;S renewal."/>
    <m/>
    <m/>
    <s v="00531000007MUoEAAW"/>
    <s v="01s31000003qafjAAA"/>
    <s v="All Hazards"/>
    <m/>
    <m/>
    <m/>
    <m/>
    <m/>
    <m/>
    <s v="0125A000001NaBLQA0"/>
    <b v="0"/>
    <m/>
    <b v="0"/>
    <m/>
    <m/>
    <x v="0"/>
    <b v="0"/>
    <d v="2021-06-29T20:34:54"/>
    <m/>
    <m/>
    <b v="0"/>
    <x v="0"/>
    <m/>
    <m/>
    <n v="6500"/>
    <m/>
    <x v="2"/>
    <n v="0"/>
    <n v="0"/>
  </r>
  <r>
    <s v="001i000000FKJwEAAX"/>
    <b v="0"/>
    <m/>
    <b v="0"/>
    <m/>
    <m/>
    <m/>
    <x v="518"/>
    <b v="1"/>
    <s v="Other"/>
    <m/>
    <s v="0035A00003WnB65QAF"/>
    <m/>
    <m/>
    <s v="00531000007MUoEAAW"/>
    <b v="0"/>
    <d v="2019-07-17T16:33:47"/>
    <m/>
    <b v="0"/>
    <m/>
    <m/>
    <b v="0"/>
    <d v="2019-04-01T00:00:00"/>
    <n v="4"/>
    <n v="2019"/>
    <s v="Omitted"/>
    <s v="Omitted"/>
    <b v="0"/>
    <b v="0"/>
    <m/>
    <b v="1"/>
    <b v="0"/>
    <b v="0"/>
    <x v="22"/>
    <b v="0"/>
    <m/>
    <x v="0"/>
    <d v="2019-07-17T00:00:00"/>
    <s v="0055A00000BclF5QAJ"/>
    <d v="2021-04-11T19:52:07"/>
    <m/>
    <d v="2020-01-06T18:18:45"/>
    <m/>
    <m/>
    <b v="0"/>
    <m/>
    <m/>
    <s v="Inside Sales"/>
    <m/>
    <m/>
    <m/>
    <m/>
    <m/>
    <x v="2884"/>
    <x v="0"/>
    <b v="0"/>
    <s v="908 is waiving repair fee. Possibility for LDO W&amp;S buy."/>
    <m/>
    <m/>
    <s v="00531000007MUoEAAW"/>
    <s v="01s31000003qafjAAA"/>
    <s v="CWAs;Explosives;Drugs"/>
    <m/>
    <m/>
    <m/>
    <m/>
    <m/>
    <m/>
    <s v="0125A000001NaBLQA0"/>
    <b v="0"/>
    <m/>
    <b v="0"/>
    <m/>
    <m/>
    <x v="0"/>
    <b v="0"/>
    <d v="2021-06-29T20:34:54"/>
    <m/>
    <m/>
    <b v="0"/>
    <x v="0"/>
    <m/>
    <m/>
    <n v="3500"/>
    <m/>
    <x v="2"/>
    <n v="0"/>
    <n v="0"/>
  </r>
  <r>
    <s v="0013100001k5fLWAAY"/>
    <b v="0"/>
    <m/>
    <b v="0"/>
    <m/>
    <m/>
    <m/>
    <x v="522"/>
    <b v="1"/>
    <s v="Other"/>
    <m/>
    <s v="0035A00003HwLsAQAV"/>
    <m/>
    <m/>
    <s v="00531000007MUoEAAW"/>
    <b v="0"/>
    <d v="2018-03-22T12:13:58"/>
    <m/>
    <b v="0"/>
    <m/>
    <m/>
    <b v="0"/>
    <d v="2018-04-01T00:00:00"/>
    <n v="4"/>
    <n v="2018"/>
    <s v="Omitted"/>
    <s v="Omitted"/>
    <b v="0"/>
    <b v="0"/>
    <m/>
    <b v="1"/>
    <b v="0"/>
    <b v="0"/>
    <x v="20"/>
    <b v="0"/>
    <m/>
    <x v="0"/>
    <m/>
    <s v="0055A00000BclF5QAJ"/>
    <d v="2021-04-11T20:08:00"/>
    <m/>
    <d v="2020-01-06T18:18:35"/>
    <m/>
    <m/>
    <b v="0"/>
    <m/>
    <m/>
    <s v="Field Sales"/>
    <m/>
    <m/>
    <m/>
    <m/>
    <m/>
    <x v="2885"/>
    <x v="0"/>
    <b v="0"/>
    <s v="NA"/>
    <m/>
    <m/>
    <s v="00531000007MUoEAAW"/>
    <s v="01s31000003qafjAAA"/>
    <s v="All Hazards"/>
    <m/>
    <m/>
    <m/>
    <m/>
    <m/>
    <m/>
    <s v="0125A000001NaBLQA0"/>
    <b v="0"/>
    <m/>
    <b v="0"/>
    <m/>
    <m/>
    <x v="0"/>
    <b v="0"/>
    <d v="2021-06-29T20:34:54"/>
    <m/>
    <m/>
    <b v="0"/>
    <x v="0"/>
    <m/>
    <m/>
    <n v="26000"/>
    <m/>
    <x v="2"/>
    <n v="0"/>
    <n v="0"/>
  </r>
  <r>
    <s v="0016e00002ZvjUiAAJ"/>
    <b v="0"/>
    <m/>
    <b v="0"/>
    <m/>
    <m/>
    <m/>
    <x v="39"/>
    <b v="1"/>
    <s v="Duplicate opportunity"/>
    <m/>
    <m/>
    <m/>
    <m/>
    <s v="0055A000009GxI2QAK"/>
    <b v="0"/>
    <d v="2020-05-22T12:56:18"/>
    <m/>
    <b v="0"/>
    <m/>
    <m/>
    <b v="0"/>
    <d v="2020-04-01T00:00:00"/>
    <n v="4"/>
    <n v="2020"/>
    <s v="Closed"/>
    <s v="Closed"/>
    <b v="0"/>
    <b v="0"/>
    <m/>
    <b v="1"/>
    <b v="0"/>
    <b v="0"/>
    <x v="23"/>
    <b v="0"/>
    <m/>
    <x v="0"/>
    <m/>
    <s v="0055A000009GxI2QAK"/>
    <d v="2021-06-22T20:30:34"/>
    <m/>
    <d v="2020-07-06T11:34:43"/>
    <m/>
    <m/>
    <b v="0"/>
    <m/>
    <m/>
    <s v="Field Sales"/>
    <m/>
    <m/>
    <m/>
    <m/>
    <m/>
    <x v="2886"/>
    <x v="0"/>
    <b v="0"/>
    <m/>
    <m/>
    <m/>
    <s v="0055A000009GxI2QAK"/>
    <s v="01s31000003qafjAAA"/>
    <s v="CWAs;Explosives"/>
    <m/>
    <s v="0035A00003ZWb4rQAD"/>
    <m/>
    <s v="MX908"/>
    <m/>
    <m/>
    <s v="0125A000001NaBLQA0"/>
    <b v="0"/>
    <m/>
    <b v="0"/>
    <m/>
    <m/>
    <x v="0"/>
    <b v="0"/>
    <d v="2021-06-29T20:34:55"/>
    <m/>
    <m/>
    <b v="0"/>
    <x v="0"/>
    <m/>
    <m/>
    <n v="364000"/>
    <m/>
    <x v="2"/>
    <n v="0"/>
    <n v="0"/>
  </r>
  <r>
    <s v="0015A00002Gpk64QAB"/>
    <b v="0"/>
    <m/>
    <b v="0"/>
    <m/>
    <m/>
    <m/>
    <x v="39"/>
    <b v="1"/>
    <s v="Non Responsive"/>
    <m/>
    <m/>
    <m/>
    <m/>
    <s v="0055A000009GxI2QAK"/>
    <b v="0"/>
    <d v="2020-08-10T14:23:14"/>
    <m/>
    <b v="0"/>
    <m/>
    <m/>
    <b v="0"/>
    <d v="2020-04-01T00:00:00"/>
    <n v="4"/>
    <n v="2020"/>
    <s v="Closed"/>
    <s v="Closed"/>
    <b v="0"/>
    <b v="0"/>
    <m/>
    <b v="1"/>
    <b v="0"/>
    <b v="0"/>
    <x v="23"/>
    <b v="0"/>
    <m/>
    <x v="0"/>
    <m/>
    <s v="0055A000009GxI2QAK"/>
    <d v="2021-06-22T19:09:20"/>
    <m/>
    <d v="2020-12-07T14:45:35"/>
    <m/>
    <m/>
    <b v="0"/>
    <m/>
    <m/>
    <s v="Field Sales"/>
    <m/>
    <m/>
    <m/>
    <m/>
    <m/>
    <x v="2887"/>
    <x v="0"/>
    <b v="0"/>
    <m/>
    <m/>
    <m/>
    <s v="0055A000009GxI2QAK"/>
    <s v="01si00000040RFIAA2"/>
    <m/>
    <m/>
    <s v="0035A00003baup2QAA"/>
    <m/>
    <s v="MX908"/>
    <m/>
    <m/>
    <s v="0125A000001NaBLQA0"/>
    <b v="0"/>
    <m/>
    <b v="0"/>
    <m/>
    <m/>
    <x v="0"/>
    <b v="0"/>
    <d v="2021-06-29T20:34:55"/>
    <m/>
    <m/>
    <b v="0"/>
    <x v="0"/>
    <m/>
    <m/>
    <n v="39000"/>
    <m/>
    <x v="2"/>
    <n v="0"/>
    <n v="0"/>
  </r>
  <r>
    <s v="0016e00002Zw96CAAR"/>
    <b v="0"/>
    <m/>
    <b v="0"/>
    <m/>
    <m/>
    <m/>
    <x v="10"/>
    <b v="1"/>
    <s v="Duplicate opportunity"/>
    <m/>
    <m/>
    <m/>
    <m/>
    <s v="0055A000009GxI2QAK"/>
    <b v="0"/>
    <d v="2020-12-22T21:11:21"/>
    <m/>
    <b v="0"/>
    <m/>
    <m/>
    <b v="0"/>
    <d v="2021-04-01T00:00:00"/>
    <n v="4"/>
    <n v="2021"/>
    <s v="Closed"/>
    <s v="Closed"/>
    <b v="0"/>
    <b v="0"/>
    <m/>
    <b v="1"/>
    <b v="0"/>
    <b v="0"/>
    <x v="23"/>
    <b v="0"/>
    <m/>
    <x v="0"/>
    <m/>
    <s v="0055A000009GxI2QAK"/>
    <d v="2021-06-22T20:18:36"/>
    <m/>
    <d v="2021-01-25T14:13:50"/>
    <m/>
    <m/>
    <b v="0"/>
    <m/>
    <m/>
    <s v="Field Sales"/>
    <m/>
    <m/>
    <m/>
    <m/>
    <m/>
    <x v="2888"/>
    <x v="0"/>
    <b v="0"/>
    <m/>
    <m/>
    <m/>
    <s v="0055A000009GxI2QAK"/>
    <s v="01si00000040RFIAA2"/>
    <m/>
    <s v="Drugs"/>
    <s v="0035A00003IP55jQAD"/>
    <m/>
    <s v="MX908"/>
    <m/>
    <m/>
    <s v="0125A000001NaBLQA0"/>
    <b v="0"/>
    <m/>
    <b v="0"/>
    <m/>
    <m/>
    <x v="0"/>
    <b v="0"/>
    <d v="2021-06-29T20:34:55"/>
    <m/>
    <m/>
    <b v="0"/>
    <x v="0"/>
    <m/>
    <m/>
    <n v="48899.25"/>
    <m/>
    <x v="2"/>
    <n v="0"/>
    <n v="0"/>
  </r>
  <r>
    <s v="0016e00002ZwhhaAAB"/>
    <b v="0"/>
    <m/>
    <b v="0"/>
    <m/>
    <m/>
    <m/>
    <x v="39"/>
    <b v="1"/>
    <s v="Competitive product"/>
    <m/>
    <m/>
    <m/>
    <m/>
    <s v="0055A000009GxI2QAK"/>
    <b v="0"/>
    <d v="2020-04-21T12:35:10"/>
    <m/>
    <b v="0"/>
    <m/>
    <m/>
    <b v="0"/>
    <d v="2020-04-01T00:00:00"/>
    <n v="4"/>
    <n v="2020"/>
    <s v="Closed"/>
    <s v="Closed"/>
    <b v="0"/>
    <b v="0"/>
    <m/>
    <b v="1"/>
    <b v="0"/>
    <b v="0"/>
    <x v="23"/>
    <b v="0"/>
    <m/>
    <x v="0"/>
    <m/>
    <s v="0055A000009GxI2QAK"/>
    <d v="2021-06-22T19:44:02"/>
    <m/>
    <d v="2020-07-06T11:54:15"/>
    <m/>
    <m/>
    <b v="0"/>
    <m/>
    <m/>
    <s v="Field Sales"/>
    <m/>
    <m/>
    <m/>
    <m/>
    <m/>
    <x v="2889"/>
    <x v="0"/>
    <b v="0"/>
    <m/>
    <m/>
    <m/>
    <s v="0055A000009GxI2QAK"/>
    <s v="01s31000003qafjAAA"/>
    <s v="Drugs"/>
    <s v="Drugs"/>
    <s v="0035A00003eNTCfQAO"/>
    <m/>
    <s v="MX908"/>
    <m/>
    <m/>
    <s v="0125A000001NaBLQA0"/>
    <b v="0"/>
    <s v="All Hazards"/>
    <b v="0"/>
    <m/>
    <m/>
    <x v="0"/>
    <b v="0"/>
    <d v="2021-06-29T20:34:55"/>
    <m/>
    <m/>
    <b v="0"/>
    <x v="0"/>
    <m/>
    <m/>
    <n v="53300"/>
    <m/>
    <x v="2"/>
    <n v="0"/>
    <n v="0"/>
  </r>
  <r>
    <s v="0016e00002ZwhkLAAR"/>
    <b v="0"/>
    <m/>
    <b v="0"/>
    <m/>
    <m/>
    <m/>
    <x v="39"/>
    <b v="1"/>
    <s v="Lost or No Budget"/>
    <m/>
    <m/>
    <m/>
    <m/>
    <s v="0055A000009GxI2QAK"/>
    <b v="0"/>
    <d v="2020-07-06T12:49:25"/>
    <m/>
    <b v="0"/>
    <m/>
    <m/>
    <b v="0"/>
    <d v="2020-04-01T00:00:00"/>
    <n v="4"/>
    <n v="2020"/>
    <s v="Closed"/>
    <s v="Closed"/>
    <b v="0"/>
    <b v="0"/>
    <m/>
    <b v="1"/>
    <b v="0"/>
    <b v="0"/>
    <x v="23"/>
    <b v="0"/>
    <m/>
    <x v="0"/>
    <m/>
    <s v="0055A000009GxI2QAK"/>
    <d v="2021-06-22T19:47:49"/>
    <m/>
    <d v="2020-12-28T22:16:41"/>
    <m/>
    <m/>
    <b v="0"/>
    <m/>
    <m/>
    <s v="Field Sales"/>
    <m/>
    <m/>
    <m/>
    <m/>
    <m/>
    <x v="2890"/>
    <x v="0"/>
    <b v="0"/>
    <m/>
    <m/>
    <m/>
    <s v="0055A000009GxI2QAK"/>
    <s v="01si00000040RFIAA2"/>
    <s v="All Hazards"/>
    <s v="All Hazards"/>
    <s v="0035A00003W0IYmQAN"/>
    <m/>
    <s v="MX908"/>
    <m/>
    <m/>
    <s v="0125A000001NaBLQA0"/>
    <b v="0"/>
    <s v="Explosives"/>
    <b v="0"/>
    <m/>
    <m/>
    <x v="0"/>
    <b v="0"/>
    <d v="2021-06-29T20:34:55"/>
    <m/>
    <m/>
    <b v="0"/>
    <x v="0"/>
    <m/>
    <m/>
    <n v="61250"/>
    <m/>
    <x v="2"/>
    <n v="0"/>
    <n v="0"/>
  </r>
  <r>
    <s v="0013100001fpyoxAAA"/>
    <b v="0"/>
    <m/>
    <b v="0"/>
    <m/>
    <m/>
    <m/>
    <x v="287"/>
    <b v="1"/>
    <m/>
    <m/>
    <s v="0035A00003dZffqQAC"/>
    <m/>
    <m/>
    <s v="00531000007MUoEAAW"/>
    <b v="0"/>
    <d v="2020-03-10T20:46:30"/>
    <m/>
    <b v="0"/>
    <m/>
    <m/>
    <b v="0"/>
    <d v="2020-04-01T00:00:00"/>
    <n v="4"/>
    <n v="2020"/>
    <s v="Omitted"/>
    <s v="Omitted"/>
    <b v="0"/>
    <b v="0"/>
    <m/>
    <b v="1"/>
    <b v="0"/>
    <b v="0"/>
    <x v="24"/>
    <b v="0"/>
    <m/>
    <x v="0"/>
    <d v="2020-03-11T00:00:00"/>
    <s v="0055A00000BclF5QAJ"/>
    <d v="2021-04-11T19:52:07"/>
    <m/>
    <d v="2021-02-08T21:45:20"/>
    <m/>
    <m/>
    <b v="0"/>
    <m/>
    <m/>
    <s v="Inside Sales"/>
    <m/>
    <m/>
    <m/>
    <m/>
    <m/>
    <x v="2891"/>
    <x v="0"/>
    <b v="0"/>
    <m/>
    <m/>
    <m/>
    <s v="00531000007Es7rAAC"/>
    <s v="01s31000003qafjAAA"/>
    <s v="All Hazards"/>
    <m/>
    <m/>
    <m/>
    <s v="MX908"/>
    <m/>
    <m/>
    <s v="0125A000001NaBLQA0"/>
    <b v="0"/>
    <m/>
    <b v="0"/>
    <m/>
    <m/>
    <x v="0"/>
    <b v="0"/>
    <d v="2021-06-29T20:34:55"/>
    <m/>
    <m/>
    <b v="0"/>
    <x v="0"/>
    <m/>
    <m/>
    <n v="79389"/>
    <m/>
    <x v="2"/>
    <n v="0"/>
    <n v="0"/>
  </r>
  <r>
    <s v="001i000000FKbFTAA1"/>
    <b v="0"/>
    <m/>
    <b v="0"/>
    <s v="7015A000001zMbJQAU"/>
    <m/>
    <m/>
    <x v="39"/>
    <b v="1"/>
    <s v="Competitive product"/>
    <m/>
    <s v="0035A00003ihR8dQAE"/>
    <m/>
    <m/>
    <s v="00531000007MUoEAAW"/>
    <b v="0"/>
    <d v="2020-08-27T20:06:20"/>
    <m/>
    <b v="0"/>
    <m/>
    <m/>
    <b v="0"/>
    <d v="2020-04-01T00:00:00"/>
    <n v="4"/>
    <n v="2020"/>
    <s v="Omitted"/>
    <s v="Omitted"/>
    <b v="0"/>
    <b v="0"/>
    <m/>
    <b v="1"/>
    <b v="0"/>
    <b v="0"/>
    <x v="20"/>
    <b v="0"/>
    <m/>
    <x v="0"/>
    <d v="2020-08-27T00:00:00"/>
    <s v="00531000007KgPgAAK"/>
    <d v="2020-11-02T14:54:43"/>
    <m/>
    <d v="2020-11-02T14:54:43"/>
    <m/>
    <m/>
    <b v="0"/>
    <m/>
    <m/>
    <s v="Website"/>
    <m/>
    <m/>
    <m/>
    <m/>
    <m/>
    <x v="2892"/>
    <x v="0"/>
    <b v="0"/>
    <m/>
    <m/>
    <m/>
    <s v="00531000007KgPgAAK"/>
    <s v="01s31000003qafjAAA"/>
    <s v="Drugs"/>
    <m/>
    <m/>
    <m/>
    <s v="MX908"/>
    <m/>
    <m/>
    <s v="0125A000001NaBLQA0"/>
    <b v="0"/>
    <m/>
    <b v="0"/>
    <m/>
    <m/>
    <x v="0"/>
    <b v="0"/>
    <d v="2021-06-29T20:34:55"/>
    <m/>
    <m/>
    <b v="0"/>
    <x v="0"/>
    <m/>
    <m/>
    <n v="405437"/>
    <m/>
    <x v="2"/>
    <n v="0"/>
    <n v="0"/>
  </r>
  <r>
    <s v="0015A00002G6HnSQAV"/>
    <b v="0"/>
    <m/>
    <b v="0"/>
    <m/>
    <m/>
    <m/>
    <x v="39"/>
    <b v="1"/>
    <s v="Duplicate opportunity"/>
    <m/>
    <m/>
    <m/>
    <m/>
    <s v="0055A000009sa63QAA"/>
    <b v="0"/>
    <d v="2019-11-22T00:05:28"/>
    <m/>
    <b v="0"/>
    <m/>
    <m/>
    <b v="0"/>
    <d v="2020-04-01T00:00:00"/>
    <n v="4"/>
    <n v="2020"/>
    <s v="Omitted"/>
    <s v="Omitted"/>
    <b v="0"/>
    <b v="0"/>
    <m/>
    <b v="1"/>
    <b v="0"/>
    <b v="0"/>
    <x v="26"/>
    <b v="0"/>
    <m/>
    <x v="0"/>
    <m/>
    <s v="0055A00000BclF5QAJ"/>
    <d v="2021-04-16T14:17:58"/>
    <m/>
    <d v="2020-01-21T15:23:24"/>
    <m/>
    <m/>
    <b v="0"/>
    <m/>
    <m/>
    <s v="Sales Seminar"/>
    <m/>
    <m/>
    <m/>
    <m/>
    <m/>
    <x v="2893"/>
    <x v="0"/>
    <b v="0"/>
    <m/>
    <m/>
    <m/>
    <s v="0055A000009sa63QAA"/>
    <s v="01s31000003qafjAAA"/>
    <m/>
    <m/>
    <m/>
    <m/>
    <s v="MX908"/>
    <m/>
    <m/>
    <s v="0125A000001NaBLQA0"/>
    <b v="0"/>
    <m/>
    <b v="0"/>
    <m/>
    <m/>
    <x v="0"/>
    <b v="0"/>
    <d v="2021-06-29T20:34:55"/>
    <m/>
    <m/>
    <b v="0"/>
    <x v="0"/>
    <m/>
    <m/>
    <n v="231633.8"/>
    <m/>
    <x v="2"/>
    <n v="0"/>
    <n v="0"/>
  </r>
  <r>
    <s v="0013100001gvwMjAAI"/>
    <b v="0"/>
    <m/>
    <b v="0"/>
    <m/>
    <m/>
    <m/>
    <x v="39"/>
    <b v="1"/>
    <s v="Duplicate opportunity"/>
    <m/>
    <m/>
    <m/>
    <m/>
    <s v="0055A000009sa63QAA"/>
    <b v="0"/>
    <d v="2020-01-21T21:47:12"/>
    <m/>
    <b v="0"/>
    <m/>
    <m/>
    <b v="0"/>
    <d v="2020-04-01T00:00:00"/>
    <n v="4"/>
    <n v="2020"/>
    <s v="Omitted"/>
    <s v="Omitted"/>
    <b v="0"/>
    <b v="0"/>
    <m/>
    <b v="1"/>
    <b v="0"/>
    <b v="0"/>
    <x v="19"/>
    <b v="0"/>
    <m/>
    <x v="0"/>
    <m/>
    <s v="0055A00000BclF5QAJ"/>
    <d v="2021-04-11T20:08:00"/>
    <m/>
    <d v="2020-10-09T21:00:06"/>
    <m/>
    <m/>
    <b v="0"/>
    <m/>
    <m/>
    <s v="Field Sales"/>
    <m/>
    <m/>
    <m/>
    <m/>
    <m/>
    <x v="2894"/>
    <x v="0"/>
    <b v="0"/>
    <m/>
    <m/>
    <m/>
    <s v="0055A000009sa63QAA"/>
    <s v="01s31000003qafjAAA"/>
    <m/>
    <m/>
    <m/>
    <m/>
    <s v="MX908"/>
    <m/>
    <m/>
    <s v="0125A000001NaBLQA0"/>
    <b v="0"/>
    <m/>
    <b v="0"/>
    <m/>
    <m/>
    <x v="0"/>
    <b v="0"/>
    <d v="2021-06-29T20:34:55"/>
    <m/>
    <m/>
    <b v="0"/>
    <x v="0"/>
    <m/>
    <m/>
    <n v="475.24"/>
    <m/>
    <x v="2"/>
    <n v="0"/>
    <n v="0"/>
  </r>
  <r>
    <s v="0015A00002IoEQ5QAN"/>
    <b v="0"/>
    <m/>
    <b v="0"/>
    <m/>
    <m/>
    <m/>
    <x v="39"/>
    <b v="1"/>
    <s v="Lost or No Budget"/>
    <m/>
    <s v="0035A00003ccnnLQAQ"/>
    <m/>
    <m/>
    <s v="00531000007MUoEAAW"/>
    <b v="0"/>
    <d v="2020-02-19T19:16:56"/>
    <m/>
    <b v="0"/>
    <m/>
    <m/>
    <b v="0"/>
    <d v="2020-04-01T00:00:00"/>
    <n v="4"/>
    <n v="2020"/>
    <s v="Omitted"/>
    <s v="Omitted"/>
    <b v="0"/>
    <b v="0"/>
    <m/>
    <b v="1"/>
    <b v="0"/>
    <b v="0"/>
    <x v="19"/>
    <b v="0"/>
    <m/>
    <x v="0"/>
    <d v="2021-01-19T00:00:00"/>
    <s v="0055A00000BclF5QAJ"/>
    <d v="2021-04-11T20:08:00"/>
    <m/>
    <d v="2021-02-01T17:24:14"/>
    <m/>
    <m/>
    <b v="0"/>
    <m/>
    <m/>
    <s v="Field Sales"/>
    <m/>
    <m/>
    <m/>
    <m/>
    <m/>
    <x v="2895"/>
    <x v="0"/>
    <b v="0"/>
    <m/>
    <m/>
    <m/>
    <s v="00531000007KAsvAAG"/>
    <s v="01s31000003qafjAAA"/>
    <m/>
    <m/>
    <m/>
    <m/>
    <s v="MX908"/>
    <m/>
    <s v="0Q05A000001e9SsSAI"/>
    <s v="0125A000001NaBLQA0"/>
    <b v="0"/>
    <m/>
    <b v="0"/>
    <m/>
    <m/>
    <x v="0"/>
    <b v="0"/>
    <d v="2021-06-29T20:34:55"/>
    <m/>
    <m/>
    <b v="0"/>
    <x v="0"/>
    <m/>
    <m/>
    <n v="75149"/>
    <m/>
    <x v="2"/>
    <n v="0"/>
    <n v="0"/>
  </r>
  <r>
    <s v="0015A00002CSvGFQA1"/>
    <b v="0"/>
    <m/>
    <b v="0"/>
    <m/>
    <m/>
    <m/>
    <x v="521"/>
    <b v="1"/>
    <s v="Lost or No Budget"/>
    <m/>
    <m/>
    <m/>
    <m/>
    <s v="00531000007MUoEAAW"/>
    <b v="0"/>
    <d v="2020-07-01T14:22:56"/>
    <m/>
    <b v="0"/>
    <m/>
    <m/>
    <b v="0"/>
    <d v="2020-04-01T00:00:00"/>
    <n v="4"/>
    <n v="2020"/>
    <s v="Omitted"/>
    <s v="Omitted"/>
    <b v="0"/>
    <b v="0"/>
    <m/>
    <b v="1"/>
    <b v="0"/>
    <b v="0"/>
    <x v="19"/>
    <b v="0"/>
    <m/>
    <x v="0"/>
    <d v="2020-07-01T00:00:00"/>
    <s v="00531000007KAsvAAG"/>
    <d v="2020-12-21T17:51:28"/>
    <m/>
    <d v="2020-12-21T17:51:28"/>
    <m/>
    <m/>
    <b v="0"/>
    <m/>
    <m/>
    <s v="Trade Show"/>
    <m/>
    <m/>
    <m/>
    <m/>
    <m/>
    <x v="2896"/>
    <x v="0"/>
    <b v="0"/>
    <m/>
    <m/>
    <m/>
    <s v="00531000007KAsvAAG"/>
    <s v="01s31000003qafjAAA"/>
    <m/>
    <m/>
    <m/>
    <m/>
    <s v="MX908"/>
    <m/>
    <m/>
    <s v="0125A000001NaBLQA0"/>
    <b v="0"/>
    <m/>
    <b v="0"/>
    <m/>
    <m/>
    <x v="0"/>
    <b v="0"/>
    <d v="2021-06-29T20:34:55"/>
    <m/>
    <m/>
    <b v="0"/>
    <x v="0"/>
    <m/>
    <m/>
    <n v="62449"/>
    <m/>
    <x v="2"/>
    <n v="0"/>
    <n v="0"/>
  </r>
  <r>
    <s v="0015A00002CU9zLQAT"/>
    <b v="0"/>
    <m/>
    <b v="0"/>
    <m/>
    <m/>
    <m/>
    <x v="523"/>
    <b v="1"/>
    <s v="Non Responsive"/>
    <m/>
    <s v="0035A00003VEjP1QAL"/>
    <m/>
    <m/>
    <s v="00531000007MUoEAAW"/>
    <b v="0"/>
    <d v="2020-03-13T17:32:28"/>
    <m/>
    <b v="0"/>
    <m/>
    <m/>
    <b v="0"/>
    <d v="2020-04-01T00:00:00"/>
    <n v="4"/>
    <n v="2020"/>
    <s v="Omitted"/>
    <s v="Omitted"/>
    <b v="0"/>
    <b v="0"/>
    <m/>
    <b v="1"/>
    <b v="0"/>
    <b v="0"/>
    <x v="20"/>
    <b v="0"/>
    <m/>
    <x v="0"/>
    <d v="2020-09-23T00:00:00"/>
    <s v="0055A00000BclF5QAJ"/>
    <d v="2021-04-11T20:08:00"/>
    <m/>
    <d v="2020-12-23T17:11:32"/>
    <m/>
    <m/>
    <b v="0"/>
    <m/>
    <m/>
    <s v="Field Sales"/>
    <m/>
    <m/>
    <m/>
    <m/>
    <m/>
    <x v="2897"/>
    <x v="0"/>
    <b v="0"/>
    <m/>
    <m/>
    <m/>
    <s v="00531000007MUoEAAW"/>
    <s v="01s31000003qafjAAA"/>
    <s v="All Hazards"/>
    <m/>
    <m/>
    <m/>
    <s v="MX908"/>
    <m/>
    <m/>
    <s v="0125A000001NaBLQA0"/>
    <b v="0"/>
    <m/>
    <b v="0"/>
    <m/>
    <m/>
    <x v="0"/>
    <b v="0"/>
    <d v="2021-06-29T20:34:55"/>
    <m/>
    <m/>
    <b v="0"/>
    <x v="0"/>
    <m/>
    <m/>
    <n v="6500"/>
    <m/>
    <x v="2"/>
    <n v="0"/>
    <n v="0"/>
  </r>
  <r>
    <s v="0015A000022R2hPQAS"/>
    <b v="0"/>
    <m/>
    <b v="0"/>
    <m/>
    <m/>
    <m/>
    <x v="296"/>
    <b v="1"/>
    <s v="Non Responsive"/>
    <m/>
    <s v="0035A00003cdKVIQA2"/>
    <m/>
    <m/>
    <s v="00531000007MUoEAAW"/>
    <b v="0"/>
    <d v="2020-02-24T18:33:19"/>
    <m/>
    <b v="0"/>
    <m/>
    <m/>
    <b v="0"/>
    <d v="2020-04-01T00:00:00"/>
    <n v="4"/>
    <n v="2020"/>
    <s v="Omitted"/>
    <s v="Omitted"/>
    <b v="0"/>
    <b v="0"/>
    <m/>
    <b v="1"/>
    <b v="0"/>
    <b v="0"/>
    <x v="23"/>
    <b v="0"/>
    <m/>
    <x v="0"/>
    <d v="2020-02-25T00:00:00"/>
    <s v="0055A000009GxI2QAK"/>
    <d v="2021-06-22T18:52:44"/>
    <m/>
    <d v="2020-12-22T19:05:43"/>
    <m/>
    <m/>
    <b v="0"/>
    <m/>
    <m/>
    <s v="Field Sales"/>
    <m/>
    <m/>
    <m/>
    <m/>
    <m/>
    <x v="2898"/>
    <x v="0"/>
    <b v="0"/>
    <m/>
    <m/>
    <m/>
    <s v="0055A000009GxI2QAK"/>
    <s v="01si00000040RFIAA2"/>
    <s v="Drugs"/>
    <m/>
    <s v="0035A00003eNTCfQAO"/>
    <m/>
    <s v="MX908"/>
    <m/>
    <s v="0Q05A000001e9f2SAA"/>
    <s v="0125A000001NaBLQA0"/>
    <b v="0"/>
    <m/>
    <b v="0"/>
    <m/>
    <m/>
    <x v="0"/>
    <b v="0"/>
    <d v="2021-06-29T20:34:55"/>
    <m/>
    <m/>
    <b v="0"/>
    <x v="0"/>
    <m/>
    <m/>
    <n v="39000"/>
    <m/>
    <x v="2"/>
    <n v="0"/>
    <n v="0"/>
  </r>
  <r>
    <s v="0015A00002FFEFyQAP"/>
    <b v="0"/>
    <m/>
    <b v="0"/>
    <m/>
    <m/>
    <m/>
    <x v="39"/>
    <b v="1"/>
    <s v="Non Responsive"/>
    <m/>
    <m/>
    <m/>
    <m/>
    <s v="00531000007MUoEAAW"/>
    <b v="0"/>
    <d v="2020-04-16T17:35:10"/>
    <m/>
    <b v="0"/>
    <m/>
    <m/>
    <b v="0"/>
    <d v="2020-04-01T00:00:00"/>
    <n v="4"/>
    <n v="2020"/>
    <s v="Omitted"/>
    <s v="Omitted"/>
    <b v="0"/>
    <b v="0"/>
    <m/>
    <b v="1"/>
    <b v="0"/>
    <b v="0"/>
    <x v="23"/>
    <b v="0"/>
    <m/>
    <x v="0"/>
    <m/>
    <s v="0055A00000BclF5QAJ"/>
    <d v="2021-04-11T20:08:00"/>
    <m/>
    <d v="2020-12-03T17:17:33"/>
    <m/>
    <m/>
    <b v="0"/>
    <m/>
    <m/>
    <s v="Field Sales"/>
    <m/>
    <m/>
    <m/>
    <m/>
    <m/>
    <x v="2899"/>
    <x v="0"/>
    <b v="0"/>
    <m/>
    <m/>
    <m/>
    <s v="00531000007MUoEAAW"/>
    <s v="01si00000040RFIAA2"/>
    <m/>
    <m/>
    <m/>
    <m/>
    <s v="MX908"/>
    <m/>
    <m/>
    <s v="0125A000001NaBLQA0"/>
    <b v="0"/>
    <m/>
    <b v="0"/>
    <m/>
    <m/>
    <x v="0"/>
    <b v="0"/>
    <d v="2021-06-29T20:34:55"/>
    <m/>
    <m/>
    <b v="0"/>
    <x v="0"/>
    <m/>
    <m/>
    <n v="13000"/>
    <m/>
    <x v="2"/>
    <n v="0"/>
    <n v="0"/>
  </r>
  <r>
    <s v="0015A00002GJyMOQA1"/>
    <b v="0"/>
    <m/>
    <b v="0"/>
    <s v="7015A000001eOy9QAE"/>
    <m/>
    <m/>
    <x v="289"/>
    <b v="1"/>
    <s v="Non Responsive"/>
    <m/>
    <s v="0035A00003aXnyoQAC"/>
    <m/>
    <m/>
    <s v="00531000007MUoEAAW"/>
    <b v="0"/>
    <d v="2020-10-29T16:59:41"/>
    <m/>
    <b v="0"/>
    <m/>
    <m/>
    <b v="0"/>
    <d v="2021-04-01T00:00:00"/>
    <n v="4"/>
    <n v="2021"/>
    <s v="Omitted"/>
    <s v="Omitted"/>
    <b v="0"/>
    <b v="0"/>
    <m/>
    <b v="1"/>
    <b v="0"/>
    <b v="0"/>
    <x v="20"/>
    <b v="0"/>
    <m/>
    <x v="0"/>
    <m/>
    <s v="0055A00000BclF5QAJ"/>
    <d v="2021-04-11T19:52:59"/>
    <m/>
    <d v="2021-02-19T19:47:34"/>
    <m/>
    <m/>
    <b v="0"/>
    <m/>
    <m/>
    <s v="Inside Sales"/>
    <m/>
    <m/>
    <m/>
    <m/>
    <m/>
    <x v="2900"/>
    <x v="0"/>
    <b v="0"/>
    <m/>
    <m/>
    <m/>
    <s v="00531000007MUoEAAW"/>
    <s v="01s31000003qafjAAA"/>
    <m/>
    <m/>
    <m/>
    <m/>
    <s v="MX908"/>
    <m/>
    <m/>
    <s v="0125A000001NaBLQA0"/>
    <b v="0"/>
    <m/>
    <b v="0"/>
    <m/>
    <m/>
    <x v="0"/>
    <b v="0"/>
    <d v="2021-06-29T20:34:55"/>
    <m/>
    <m/>
    <b v="0"/>
    <x v="0"/>
    <m/>
    <m/>
    <n v="6500"/>
    <m/>
    <x v="2"/>
    <n v="0"/>
    <n v="0"/>
  </r>
  <r>
    <s v="0015A00002G74JSQAZ"/>
    <b v="0"/>
    <m/>
    <b v="0"/>
    <s v="7015A000001eOy9QAE"/>
    <m/>
    <m/>
    <x v="289"/>
    <b v="1"/>
    <s v="Non Responsive"/>
    <m/>
    <s v="0035A00003kgExqQAE"/>
    <m/>
    <m/>
    <s v="00531000007MUoEAAW"/>
    <b v="0"/>
    <d v="2020-10-30T13:06:34"/>
    <m/>
    <b v="0"/>
    <m/>
    <m/>
    <b v="0"/>
    <d v="2021-04-01T00:00:00"/>
    <n v="4"/>
    <n v="2021"/>
    <s v="Omitted"/>
    <s v="Omitted"/>
    <b v="0"/>
    <b v="0"/>
    <m/>
    <b v="1"/>
    <b v="0"/>
    <b v="0"/>
    <x v="20"/>
    <b v="0"/>
    <m/>
    <x v="0"/>
    <d v="2020-10-30T00:00:00"/>
    <s v="0055A00000BclF5QAJ"/>
    <d v="2021-04-11T19:52:59"/>
    <m/>
    <d v="2021-02-19T19:48:27"/>
    <m/>
    <m/>
    <b v="0"/>
    <m/>
    <m/>
    <s v="Inside Sales"/>
    <m/>
    <m/>
    <m/>
    <m/>
    <m/>
    <x v="2901"/>
    <x v="0"/>
    <b v="0"/>
    <m/>
    <m/>
    <m/>
    <s v="00531000007MUoEAAW"/>
    <s v="01s31000003qafjAAA"/>
    <m/>
    <m/>
    <m/>
    <m/>
    <s v="MX908"/>
    <m/>
    <m/>
    <s v="0125A000001NaBLQA0"/>
    <b v="0"/>
    <m/>
    <b v="0"/>
    <m/>
    <m/>
    <x v="0"/>
    <b v="0"/>
    <d v="2021-06-29T20:34:55"/>
    <m/>
    <m/>
    <b v="0"/>
    <x v="0"/>
    <m/>
    <m/>
    <n v="6500"/>
    <m/>
    <x v="2"/>
    <n v="0"/>
    <n v="0"/>
  </r>
  <r>
    <s v="0015A00002JLh9ZQAT"/>
    <b v="0"/>
    <m/>
    <b v="0"/>
    <s v="7015A000001zKUmQAM"/>
    <m/>
    <m/>
    <x v="39"/>
    <b v="1"/>
    <s v="Other"/>
    <m/>
    <s v="0035A00003dZGTiQAO"/>
    <m/>
    <m/>
    <s v="00531000007MUoEAAW"/>
    <b v="0"/>
    <d v="2020-07-15T20:13:53"/>
    <m/>
    <b v="0"/>
    <m/>
    <m/>
    <b v="0"/>
    <d v="2020-04-01T00:00:00"/>
    <n v="4"/>
    <n v="2020"/>
    <s v="Omitted"/>
    <s v="Omitted"/>
    <b v="0"/>
    <b v="0"/>
    <m/>
    <b v="1"/>
    <b v="0"/>
    <b v="0"/>
    <x v="19"/>
    <b v="0"/>
    <m/>
    <x v="0"/>
    <m/>
    <s v="0055A00000BclF5QAJ"/>
    <d v="2021-04-11T20:28:47"/>
    <m/>
    <d v="2020-12-07T16:24:52"/>
    <m/>
    <m/>
    <b v="0"/>
    <m/>
    <m/>
    <s v="Webinar"/>
    <m/>
    <m/>
    <m/>
    <m/>
    <m/>
    <x v="2902"/>
    <x v="0"/>
    <b v="0"/>
    <m/>
    <m/>
    <m/>
    <s v="00531000007MUoEAAW"/>
    <s v="01s31000003qafjAAA"/>
    <m/>
    <m/>
    <m/>
    <m/>
    <s v="MX908"/>
    <m/>
    <m/>
    <s v="0125A000001NaBLQA0"/>
    <b v="0"/>
    <m/>
    <b v="0"/>
    <m/>
    <m/>
    <x v="0"/>
    <b v="0"/>
    <d v="2021-06-29T20:34:55"/>
    <m/>
    <m/>
    <b v="0"/>
    <x v="0"/>
    <m/>
    <m/>
    <n v="1199"/>
    <m/>
    <x v="2"/>
    <n v="0"/>
    <n v="0"/>
  </r>
  <r>
    <s v="0015A00002KxAF0QAN"/>
    <b v="0"/>
    <m/>
    <b v="0"/>
    <m/>
    <m/>
    <m/>
    <x v="524"/>
    <b v="1"/>
    <m/>
    <m/>
    <s v="0035A00003frCKxQAM"/>
    <m/>
    <m/>
    <s v="00531000007MUoEAAW"/>
    <b v="0"/>
    <d v="2020-12-17T22:14:42"/>
    <m/>
    <b v="0"/>
    <m/>
    <m/>
    <b v="0"/>
    <d v="2020-04-01T00:00:00"/>
    <n v="4"/>
    <n v="2020"/>
    <s v="Omitted"/>
    <s v="Omitted"/>
    <b v="0"/>
    <b v="0"/>
    <m/>
    <b v="1"/>
    <b v="0"/>
    <b v="0"/>
    <x v="19"/>
    <b v="0"/>
    <m/>
    <x v="0"/>
    <d v="2020-12-17T00:00:00"/>
    <s v="0055A00000BclF5QAJ"/>
    <d v="2021-04-11T20:08:00"/>
    <m/>
    <d v="2020-12-22T19:25:31"/>
    <m/>
    <m/>
    <b v="0"/>
    <m/>
    <m/>
    <s v="Field Sales"/>
    <m/>
    <m/>
    <m/>
    <m/>
    <m/>
    <x v="2903"/>
    <x v="0"/>
    <b v="0"/>
    <m/>
    <m/>
    <m/>
    <s v="00531000007KAsvAAG"/>
    <s v="01s31000003qafjAAA"/>
    <m/>
    <s v="All Hazards"/>
    <m/>
    <m/>
    <s v="MX908"/>
    <m/>
    <m/>
    <s v="0125A000001NaBLQA0"/>
    <b v="0"/>
    <m/>
    <b v="0"/>
    <m/>
    <m/>
    <x v="0"/>
    <b v="0"/>
    <d v="2021-06-29T20:34:55"/>
    <m/>
    <m/>
    <b v="0"/>
    <x v="0"/>
    <m/>
    <m/>
    <n v="82472.399999999994"/>
    <m/>
    <x v="2"/>
    <n v="0"/>
    <n v="0"/>
  </r>
  <r>
    <s v="0015A00002DVr3HQAT"/>
    <b v="0"/>
    <m/>
    <b v="0"/>
    <m/>
    <m/>
    <m/>
    <x v="523"/>
    <b v="1"/>
    <s v="Lost or No Budget"/>
    <m/>
    <s v="0035A00003fLQr6QAG"/>
    <m/>
    <m/>
    <s v="00531000007MUoEAAW"/>
    <b v="0"/>
    <d v="2020-03-13T17:51:40"/>
    <m/>
    <b v="0"/>
    <m/>
    <m/>
    <b v="0"/>
    <d v="2020-04-01T00:00:00"/>
    <n v="4"/>
    <n v="2020"/>
    <s v="Omitted"/>
    <s v="Omitted"/>
    <b v="0"/>
    <b v="0"/>
    <m/>
    <b v="1"/>
    <b v="0"/>
    <b v="0"/>
    <x v="20"/>
    <b v="0"/>
    <m/>
    <x v="0"/>
    <d v="2020-05-01T00:00:00"/>
    <s v="0055A00000BclF5QAJ"/>
    <d v="2021-04-11T19:52:07"/>
    <m/>
    <d v="2020-12-23T17:13:37"/>
    <m/>
    <m/>
    <b v="0"/>
    <m/>
    <m/>
    <s v="Inside Sales"/>
    <m/>
    <m/>
    <m/>
    <m/>
    <m/>
    <x v="2904"/>
    <x v="0"/>
    <b v="0"/>
    <m/>
    <m/>
    <m/>
    <s v="00531000007MUoEAAW"/>
    <s v="01s31000003qafjAAA"/>
    <s v="All Hazards"/>
    <s v="All Hazards"/>
    <m/>
    <m/>
    <s v="MX908"/>
    <m/>
    <s v="0Q05A000001eAo4SAE"/>
    <s v="0125A000001NaBLQA0"/>
    <b v="0"/>
    <m/>
    <b v="0"/>
    <m/>
    <m/>
    <x v="0"/>
    <b v="0"/>
    <d v="2021-06-29T20:34:55"/>
    <m/>
    <m/>
    <b v="0"/>
    <x v="0"/>
    <m/>
    <m/>
    <n v="6500"/>
    <m/>
    <x v="2"/>
    <n v="0"/>
    <n v="0"/>
  </r>
  <r>
    <s v="0015A00002JN4oUQAT"/>
    <b v="0"/>
    <m/>
    <b v="0"/>
    <s v="7015A000001zNxFQAU"/>
    <m/>
    <m/>
    <x v="39"/>
    <b v="1"/>
    <s v="Non Responsive"/>
    <m/>
    <s v="0035A00003JjKYmQAN"/>
    <m/>
    <m/>
    <s v="00531000007MUoEAAW"/>
    <b v="0"/>
    <d v="2020-10-15T14:00:21"/>
    <m/>
    <b v="0"/>
    <m/>
    <m/>
    <b v="0"/>
    <d v="2020-04-01T00:00:00"/>
    <n v="4"/>
    <n v="2020"/>
    <s v="Omitted"/>
    <s v="Omitted"/>
    <b v="0"/>
    <b v="0"/>
    <m/>
    <b v="1"/>
    <b v="0"/>
    <b v="0"/>
    <x v="19"/>
    <b v="0"/>
    <m/>
    <x v="0"/>
    <m/>
    <s v="0055A00000BclF5QAJ"/>
    <d v="2021-04-11T20:08:00"/>
    <m/>
    <d v="2020-12-03T17:19:02"/>
    <m/>
    <m/>
    <b v="0"/>
    <m/>
    <m/>
    <s v="Field Sales"/>
    <m/>
    <m/>
    <m/>
    <m/>
    <m/>
    <x v="2905"/>
    <x v="0"/>
    <b v="0"/>
    <m/>
    <m/>
    <m/>
    <s v="00531000007MUoEAAW"/>
    <s v="01s31000003qafjAAA"/>
    <m/>
    <s v="All Hazards"/>
    <m/>
    <m/>
    <s v="MX908"/>
    <m/>
    <m/>
    <s v="0125A000001NaBLQA0"/>
    <b v="0"/>
    <m/>
    <b v="0"/>
    <m/>
    <m/>
    <x v="0"/>
    <b v="0"/>
    <d v="2021-06-29T20:34:55"/>
    <m/>
    <m/>
    <b v="0"/>
    <x v="0"/>
    <m/>
    <m/>
    <n v="398"/>
    <m/>
    <x v="2"/>
    <n v="0"/>
    <n v="0"/>
  </r>
  <r>
    <s v="0015A00002RfqaHQAR"/>
    <b v="0"/>
    <m/>
    <b v="0"/>
    <m/>
    <m/>
    <m/>
    <x v="110"/>
    <b v="1"/>
    <s v="Other"/>
    <m/>
    <s v="0035A00003lSbFnQAK"/>
    <m/>
    <m/>
    <s v="00531000007KAsvAAG"/>
    <b v="0"/>
    <d v="2020-11-16T20:59:22"/>
    <m/>
    <b v="0"/>
    <m/>
    <m/>
    <b v="0"/>
    <d v="2020-04-01T00:00:00"/>
    <n v="4"/>
    <n v="2020"/>
    <s v="Omitted"/>
    <s v="Omitted"/>
    <b v="0"/>
    <b v="0"/>
    <m/>
    <b v="1"/>
    <b v="0"/>
    <b v="0"/>
    <x v="19"/>
    <b v="0"/>
    <m/>
    <x v="0"/>
    <m/>
    <s v="0055A00000BclF5QAJ"/>
    <d v="2021-04-11T20:08:00"/>
    <m/>
    <d v="2020-12-02T23:34:14"/>
    <m/>
    <m/>
    <b v="0"/>
    <m/>
    <m/>
    <s v="Field Sales"/>
    <m/>
    <m/>
    <m/>
    <m/>
    <m/>
    <x v="2906"/>
    <x v="0"/>
    <b v="0"/>
    <s v="lost to KD Analytical who quoted 2x used Grif 824 at 15k/"/>
    <m/>
    <m/>
    <s v="00531000007KAsvAAG"/>
    <s v="01s31000003qafjAAA"/>
    <m/>
    <s v="All Hazards"/>
    <m/>
    <m/>
    <s v="MX908"/>
    <m/>
    <m/>
    <s v="0125A000001NaBLQA0"/>
    <b v="0"/>
    <m/>
    <b v="0"/>
    <m/>
    <m/>
    <x v="0"/>
    <b v="0"/>
    <d v="2021-06-29T20:34:55"/>
    <m/>
    <m/>
    <b v="0"/>
    <x v="0"/>
    <m/>
    <m/>
    <n v="130796"/>
    <m/>
    <x v="2"/>
    <n v="0"/>
    <n v="0"/>
  </r>
  <r>
    <s v="0015A00002G74JQQAZ"/>
    <b v="0"/>
    <m/>
    <b v="0"/>
    <s v="7015A000001eGBVQA2"/>
    <m/>
    <m/>
    <x v="296"/>
    <b v="1"/>
    <s v="Other"/>
    <m/>
    <s v="0035A00003aUMCuQAO"/>
    <m/>
    <m/>
    <s v="00531000007MUoEAAW"/>
    <b v="0"/>
    <d v="2020-09-28T17:43:55"/>
    <m/>
    <b v="0"/>
    <m/>
    <m/>
    <b v="0"/>
    <d v="2020-04-01T00:00:00"/>
    <n v="4"/>
    <n v="2020"/>
    <s v="Omitted"/>
    <s v="Omitted"/>
    <b v="0"/>
    <b v="0"/>
    <m/>
    <b v="1"/>
    <b v="0"/>
    <b v="0"/>
    <x v="20"/>
    <b v="0"/>
    <m/>
    <x v="0"/>
    <d v="2020-09-30T00:00:00"/>
    <s v="0055A00000BclF5QAJ"/>
    <d v="2021-04-11T20:08:00"/>
    <m/>
    <d v="2020-12-03T17:14:16"/>
    <m/>
    <m/>
    <b v="0"/>
    <m/>
    <m/>
    <s v="Field Sales"/>
    <m/>
    <m/>
    <m/>
    <m/>
    <m/>
    <x v="2907"/>
    <x v="0"/>
    <b v="0"/>
    <s v="?"/>
    <m/>
    <m/>
    <s v="00531000007MUoEAAW"/>
    <s v="01s31000003qafjAAA"/>
    <m/>
    <s v="CWAs"/>
    <m/>
    <m/>
    <s v="MX908"/>
    <m/>
    <m/>
    <s v="0125A000001NaBLQA0"/>
    <b v="0"/>
    <m/>
    <b v="0"/>
    <m/>
    <m/>
    <x v="0"/>
    <b v="0"/>
    <d v="2021-06-29T20:34:55"/>
    <m/>
    <m/>
    <b v="0"/>
    <x v="0"/>
    <m/>
    <m/>
    <n v="238"/>
    <m/>
    <x v="2"/>
    <n v="0"/>
    <n v="0"/>
  </r>
  <r>
    <s v="0015A00002QantHQAR"/>
    <b v="0"/>
    <m/>
    <b v="0"/>
    <s v="7015A000001zODmQAM"/>
    <m/>
    <m/>
    <x v="525"/>
    <b v="1"/>
    <s v="Lost or No Budget"/>
    <m/>
    <s v="0035A00003kdOLjQAM"/>
    <m/>
    <m/>
    <s v="00531000007MUoEAAW"/>
    <b v="0"/>
    <d v="2020-10-13T17:33:03"/>
    <m/>
    <b v="0"/>
    <m/>
    <m/>
    <b v="0"/>
    <d v="2020-04-01T00:00:00"/>
    <n v="4"/>
    <n v="2020"/>
    <s v="Omitted"/>
    <s v="Omitted"/>
    <b v="0"/>
    <b v="0"/>
    <m/>
    <b v="1"/>
    <b v="0"/>
    <b v="0"/>
    <x v="19"/>
    <b v="0"/>
    <m/>
    <x v="0"/>
    <d v="2020-12-21T00:00:00"/>
    <s v="0055A00000BclF5QAJ"/>
    <d v="2021-04-11T19:52:59"/>
    <m/>
    <d v="2020-12-21T18:06:23"/>
    <m/>
    <m/>
    <b v="0"/>
    <m/>
    <m/>
    <s v="Inside Sales"/>
    <m/>
    <m/>
    <m/>
    <m/>
    <m/>
    <x v="2908"/>
    <x v="0"/>
    <b v="0"/>
    <m/>
    <m/>
    <m/>
    <s v="00531000007KAsvAAG"/>
    <s v="01s31000003qafjAAA"/>
    <m/>
    <s v="Drugs"/>
    <m/>
    <m/>
    <s v="MX908"/>
    <m/>
    <m/>
    <s v="0125A000001NaBLQA0"/>
    <b v="0"/>
    <m/>
    <b v="0"/>
    <m/>
    <m/>
    <x v="0"/>
    <b v="0"/>
    <d v="2021-06-29T20:34:55"/>
    <m/>
    <m/>
    <b v="0"/>
    <x v="0"/>
    <m/>
    <m/>
    <n v="64547.01"/>
    <m/>
    <x v="2"/>
    <n v="0"/>
    <n v="0"/>
  </r>
  <r>
    <s v="0015A00001ztfyoQAA"/>
    <b v="0"/>
    <m/>
    <b v="0"/>
    <s v="7015A000001zO4uQAE"/>
    <m/>
    <m/>
    <x v="526"/>
    <b v="1"/>
    <s v="Non Responsive"/>
    <m/>
    <s v="0035A00003G6jh2QAB"/>
    <m/>
    <m/>
    <s v="00531000007MUoEAAW"/>
    <b v="0"/>
    <d v="2020-10-06T20:51:29"/>
    <m/>
    <b v="0"/>
    <m/>
    <m/>
    <b v="0"/>
    <d v="2020-04-01T00:00:00"/>
    <n v="4"/>
    <n v="2020"/>
    <s v="Omitted"/>
    <s v="Omitted"/>
    <b v="0"/>
    <b v="0"/>
    <m/>
    <b v="1"/>
    <b v="0"/>
    <b v="0"/>
    <x v="19"/>
    <b v="0"/>
    <m/>
    <x v="0"/>
    <m/>
    <s v="0055A00000BclF5QAJ"/>
    <d v="2021-04-16T14:17:58"/>
    <m/>
    <d v="2020-12-03T17:15:34"/>
    <m/>
    <m/>
    <b v="0"/>
    <m/>
    <m/>
    <s v="Sales Seminar"/>
    <m/>
    <m/>
    <m/>
    <m/>
    <m/>
    <x v="2909"/>
    <x v="0"/>
    <b v="0"/>
    <m/>
    <m/>
    <m/>
    <s v="00531000007MUoEAAW"/>
    <s v="01s31000003qafjAAA"/>
    <m/>
    <s v="Drugs"/>
    <m/>
    <m/>
    <s v="MX908"/>
    <m/>
    <m/>
    <s v="0125A000001NaBLQA0"/>
    <b v="0"/>
    <m/>
    <b v="0"/>
    <m/>
    <m/>
    <x v="0"/>
    <b v="0"/>
    <d v="2021-06-29T20:34:55"/>
    <m/>
    <m/>
    <b v="0"/>
    <x v="0"/>
    <m/>
    <m/>
    <n v="119"/>
    <m/>
    <x v="2"/>
    <n v="0"/>
    <n v="0"/>
  </r>
  <r>
    <s v="0015A00002LfY5PQAV"/>
    <b v="0"/>
    <m/>
    <b v="0"/>
    <m/>
    <m/>
    <m/>
    <x v="39"/>
    <b v="1"/>
    <s v="Non Responsive"/>
    <m/>
    <s v="0035A00003khUYkQAM"/>
    <m/>
    <m/>
    <s v="00531000007MUoEAAW"/>
    <b v="0"/>
    <d v="2020-11-10T00:21:24"/>
    <m/>
    <b v="0"/>
    <m/>
    <m/>
    <b v="0"/>
    <d v="2020-04-01T00:00:00"/>
    <n v="4"/>
    <n v="2020"/>
    <s v="Omitted"/>
    <s v="Omitted"/>
    <b v="0"/>
    <b v="0"/>
    <m/>
    <b v="1"/>
    <b v="0"/>
    <b v="0"/>
    <x v="20"/>
    <b v="0"/>
    <m/>
    <x v="0"/>
    <d v="2020-11-09T00:00:00"/>
    <s v="0055A00000BclF5QAJ"/>
    <d v="2021-04-11T19:52:07"/>
    <m/>
    <d v="2020-12-07T14:56:01"/>
    <m/>
    <m/>
    <b v="0"/>
    <m/>
    <m/>
    <s v="Inside Sales"/>
    <m/>
    <m/>
    <m/>
    <m/>
    <m/>
    <x v="2910"/>
    <x v="0"/>
    <b v="0"/>
    <m/>
    <m/>
    <m/>
    <s v="00531000007MUoEAAW"/>
    <s v="01s31000003qafjAAA"/>
    <m/>
    <s v="Drugs"/>
    <m/>
    <m/>
    <s v="MX908"/>
    <m/>
    <m/>
    <s v="0125A000001NaBLQA0"/>
    <b v="0"/>
    <m/>
    <b v="0"/>
    <m/>
    <m/>
    <x v="0"/>
    <b v="0"/>
    <d v="2021-06-29T20:34:55"/>
    <m/>
    <m/>
    <b v="0"/>
    <x v="0"/>
    <m/>
    <m/>
    <n v="238"/>
    <m/>
    <x v="2"/>
    <n v="0"/>
    <n v="0"/>
  </r>
  <r>
    <s v="0015A00002G6GsIQAV"/>
    <b v="0"/>
    <m/>
    <b v="0"/>
    <m/>
    <m/>
    <m/>
    <x v="31"/>
    <b v="1"/>
    <s v="Other"/>
    <m/>
    <m/>
    <m/>
    <m/>
    <s v="00531000007MUoEAAW"/>
    <b v="0"/>
    <d v="2019-11-26T19:10:24"/>
    <m/>
    <b v="0"/>
    <m/>
    <m/>
    <b v="0"/>
    <d v="2019-04-01T00:00:00"/>
    <n v="4"/>
    <n v="2019"/>
    <s v="Omitted"/>
    <s v="Omitted"/>
    <b v="0"/>
    <b v="0"/>
    <m/>
    <b v="1"/>
    <b v="0"/>
    <b v="0"/>
    <x v="23"/>
    <b v="0"/>
    <m/>
    <x v="0"/>
    <d v="2019-11-26T00:00:00"/>
    <s v="0055A000009GxI2QAK"/>
    <d v="2021-06-22T20:14:29"/>
    <m/>
    <d v="2020-12-28T22:27:56"/>
    <m/>
    <m/>
    <b v="0"/>
    <m/>
    <m/>
    <s v="Inside Sales"/>
    <m/>
    <m/>
    <m/>
    <m/>
    <m/>
    <x v="2911"/>
    <x v="0"/>
    <b v="0"/>
    <m/>
    <m/>
    <m/>
    <s v="0055A000009GxI2QAK"/>
    <s v="01si00000040RFIAA2"/>
    <m/>
    <s v="Drugs"/>
    <s v="0035A00003eO92SQAS"/>
    <m/>
    <s v="MX908"/>
    <m/>
    <m/>
    <s v="0125A000001NaBLQA0"/>
    <b v="0"/>
    <m/>
    <b v="0"/>
    <m/>
    <m/>
    <x v="0"/>
    <b v="0"/>
    <d v="2021-06-29T20:34:54"/>
    <m/>
    <m/>
    <b v="0"/>
    <x v="0"/>
    <m/>
    <m/>
    <n v="655.5"/>
    <m/>
    <x v="2"/>
    <n v="0"/>
    <n v="0"/>
  </r>
  <r>
    <s v="0016e00002ZwhsiAAB"/>
    <b v="0"/>
    <m/>
    <b v="0"/>
    <m/>
    <m/>
    <m/>
    <x v="10"/>
    <b v="1"/>
    <s v="Competitive product"/>
    <m/>
    <m/>
    <m/>
    <m/>
    <s v="0055A000009GxI2QAK"/>
    <b v="0"/>
    <d v="2020-07-13T09:40:02"/>
    <m/>
    <b v="0"/>
    <m/>
    <m/>
    <b v="0"/>
    <d v="2021-04-01T00:00:00"/>
    <n v="4"/>
    <n v="2021"/>
    <s v="Omitted"/>
    <s v="Omitted"/>
    <b v="0"/>
    <b v="0"/>
    <m/>
    <b v="1"/>
    <b v="0"/>
    <b v="0"/>
    <x v="23"/>
    <b v="0"/>
    <m/>
    <x v="0"/>
    <m/>
    <s v="0055A000009GxI2QAK"/>
    <d v="2021-06-22T19:58:16"/>
    <m/>
    <d v="2021-01-18T22:04:42"/>
    <m/>
    <m/>
    <b v="0"/>
    <m/>
    <m/>
    <s v="Field Sales"/>
    <m/>
    <m/>
    <m/>
    <m/>
    <m/>
    <x v="2912"/>
    <x v="0"/>
    <b v="0"/>
    <m/>
    <m/>
    <m/>
    <s v="0055A000009GxI2QAK"/>
    <s v="01si00000040RFIAA2"/>
    <s v="Drugs"/>
    <s v="Drugs"/>
    <s v="003i000001yjgLhAAI"/>
    <m/>
    <s v="MX908"/>
    <m/>
    <m/>
    <s v="0125A000001NaBLQA0"/>
    <b v="0"/>
    <s v="All Hazards"/>
    <b v="0"/>
    <m/>
    <m/>
    <x v="0"/>
    <b v="0"/>
    <d v="2021-06-29T20:34:55"/>
    <m/>
    <m/>
    <b v="0"/>
    <x v="0"/>
    <m/>
    <m/>
    <n v="48750"/>
    <m/>
    <x v="2"/>
    <n v="0"/>
    <n v="0"/>
  </r>
  <r>
    <s v="0016e00002ZizAqAAJ"/>
    <b v="0"/>
    <m/>
    <b v="0"/>
    <m/>
    <m/>
    <m/>
    <x v="39"/>
    <b v="1"/>
    <m/>
    <m/>
    <m/>
    <m/>
    <m/>
    <s v="0055A000009GxI2QAK"/>
    <b v="0"/>
    <d v="2020-02-10T10:38:33"/>
    <m/>
    <b v="0"/>
    <m/>
    <m/>
    <b v="0"/>
    <d v="2020-04-01T00:00:00"/>
    <n v="4"/>
    <n v="2020"/>
    <s v="Omitted"/>
    <s v="Omitted"/>
    <b v="0"/>
    <b v="0"/>
    <m/>
    <b v="1"/>
    <b v="0"/>
    <b v="0"/>
    <x v="23"/>
    <b v="0"/>
    <m/>
    <x v="0"/>
    <m/>
    <s v="0055A000009GxI2QAK"/>
    <d v="2021-06-22T20:23:40"/>
    <m/>
    <d v="2020-12-29T15:33:47"/>
    <m/>
    <m/>
    <b v="0"/>
    <m/>
    <m/>
    <s v="Field Sales"/>
    <m/>
    <m/>
    <m/>
    <m/>
    <m/>
    <x v="2913"/>
    <x v="0"/>
    <b v="0"/>
    <m/>
    <m/>
    <m/>
    <s v="0055A000009GxI2QAK"/>
    <s v="01si00000040RFIAA2"/>
    <s v="CWAs;Explosives;Drugs"/>
    <s v="Explosives"/>
    <s v="0035A00003eO9kiQAC"/>
    <m/>
    <s v="MX908"/>
    <m/>
    <m/>
    <s v="0125A000001NaBLQA0"/>
    <b v="0"/>
    <s v="All Hazards"/>
    <b v="0"/>
    <m/>
    <m/>
    <x v="0"/>
    <b v="0"/>
    <d v="2021-06-29T20:34:55"/>
    <m/>
    <m/>
    <b v="0"/>
    <x v="0"/>
    <m/>
    <m/>
    <n v="59776.36"/>
    <m/>
    <x v="2"/>
    <n v="0"/>
    <n v="0"/>
  </r>
  <r>
    <s v="0016e00002Zwh9BAAR"/>
    <b v="0"/>
    <m/>
    <b v="0"/>
    <m/>
    <m/>
    <m/>
    <x v="10"/>
    <b v="1"/>
    <s v="Price"/>
    <m/>
    <m/>
    <m/>
    <m/>
    <s v="0055A000009GxI2QAK"/>
    <b v="0"/>
    <d v="2020-12-16T18:00:51"/>
    <m/>
    <b v="0"/>
    <m/>
    <m/>
    <b v="0"/>
    <d v="2021-04-01T00:00:00"/>
    <n v="4"/>
    <n v="2021"/>
    <s v="Omitted"/>
    <s v="Omitted"/>
    <b v="0"/>
    <b v="0"/>
    <m/>
    <b v="1"/>
    <b v="0"/>
    <b v="0"/>
    <x v="23"/>
    <b v="0"/>
    <m/>
    <x v="0"/>
    <m/>
    <s v="0055A000009GxI2QAK"/>
    <d v="2021-06-22T18:58:56"/>
    <m/>
    <d v="2021-01-04T14:50:04"/>
    <m/>
    <m/>
    <b v="0"/>
    <m/>
    <m/>
    <s v="Inside Sales"/>
    <m/>
    <m/>
    <m/>
    <m/>
    <m/>
    <x v="2914"/>
    <x v="0"/>
    <b v="0"/>
    <m/>
    <m/>
    <m/>
    <s v="0055A000009GxI2QAK"/>
    <s v="01si00000040RFIAA2"/>
    <m/>
    <s v="Explosives"/>
    <s v="0035A00003mc4VHQAY"/>
    <m/>
    <s v="MX908"/>
    <m/>
    <m/>
    <s v="0125A000001NaBLQA0"/>
    <b v="0"/>
    <s v="CWAs"/>
    <b v="0"/>
    <m/>
    <m/>
    <x v="0"/>
    <b v="0"/>
    <d v="2021-06-29T20:34:55"/>
    <m/>
    <m/>
    <b v="0"/>
    <x v="0"/>
    <m/>
    <m/>
    <n v="275011.06"/>
    <m/>
    <x v="2"/>
    <n v="0"/>
    <n v="0"/>
  </r>
  <r>
    <s v="001i000001LHCUyAAP"/>
    <b v="0"/>
    <m/>
    <b v="0"/>
    <m/>
    <m/>
    <m/>
    <x v="527"/>
    <b v="1"/>
    <s v="Duplicate opportunity"/>
    <m/>
    <m/>
    <m/>
    <m/>
    <s v="00531000008F2qlAAC"/>
    <b v="0"/>
    <d v="2020-09-22T13:14:41"/>
    <m/>
    <b v="0"/>
    <m/>
    <m/>
    <b v="0"/>
    <d v="2020-04-01T00:00:00"/>
    <n v="4"/>
    <n v="2020"/>
    <s v="Omitted"/>
    <s v="Omitted"/>
    <b v="0"/>
    <b v="0"/>
    <m/>
    <b v="1"/>
    <b v="0"/>
    <b v="0"/>
    <x v="23"/>
    <b v="0"/>
    <m/>
    <x v="0"/>
    <m/>
    <s v="0055A00000BclF5QAJ"/>
    <d v="2021-04-11T20:08:00"/>
    <m/>
    <d v="2020-09-23T19:16:31"/>
    <m/>
    <m/>
    <b v="0"/>
    <m/>
    <m/>
    <s v="Field Sales"/>
    <m/>
    <m/>
    <m/>
    <m/>
    <m/>
    <x v="2915"/>
    <x v="0"/>
    <b v="0"/>
    <m/>
    <m/>
    <m/>
    <s v="00531000008F2qlAAC"/>
    <s v="01si00000040RFIAA2"/>
    <m/>
    <s v="Drugs"/>
    <m/>
    <m/>
    <s v="MX908"/>
    <m/>
    <m/>
    <s v="0125A000001NaBLQA0"/>
    <b v="0"/>
    <s v="Explosives"/>
    <b v="0"/>
    <m/>
    <m/>
    <x v="0"/>
    <b v="0"/>
    <d v="2021-06-29T20:34:55"/>
    <m/>
    <m/>
    <b v="0"/>
    <x v="0"/>
    <m/>
    <m/>
    <n v="49048.5"/>
    <m/>
    <x v="2"/>
    <n v="0"/>
    <n v="0"/>
  </r>
  <r>
    <s v="0016e00002Zwh9CAAR"/>
    <b v="0"/>
    <m/>
    <b v="0"/>
    <m/>
    <m/>
    <m/>
    <x v="39"/>
    <b v="1"/>
    <s v="Price"/>
    <m/>
    <m/>
    <m/>
    <m/>
    <s v="0055A000009GxI2QAK"/>
    <b v="0"/>
    <d v="2020-07-13T09:35:57"/>
    <m/>
    <b v="0"/>
    <m/>
    <m/>
    <b v="0"/>
    <d v="2020-04-01T00:00:00"/>
    <n v="4"/>
    <n v="2020"/>
    <s v="Omitted"/>
    <s v="Omitted"/>
    <b v="0"/>
    <b v="0"/>
    <m/>
    <b v="1"/>
    <b v="0"/>
    <b v="0"/>
    <x v="23"/>
    <b v="0"/>
    <m/>
    <x v="0"/>
    <m/>
    <s v="0055A000009GxI2QAK"/>
    <d v="2021-06-22T19:52:49"/>
    <m/>
    <d v="2021-01-18T22:03:27"/>
    <m/>
    <m/>
    <b v="0"/>
    <m/>
    <m/>
    <s v="Field Sales"/>
    <m/>
    <m/>
    <m/>
    <m/>
    <m/>
    <x v="2916"/>
    <x v="0"/>
    <b v="0"/>
    <m/>
    <m/>
    <m/>
    <s v="0055A000009GxI2QAK"/>
    <s v="01si00000040RFIAA2"/>
    <s v="Drugs"/>
    <s v="Drugs"/>
    <s v="003i000001yjgLhAAI"/>
    <m/>
    <s v="MX908"/>
    <m/>
    <m/>
    <s v="0125A000001NaBLQA0"/>
    <b v="0"/>
    <s v="Explosives"/>
    <b v="0"/>
    <m/>
    <m/>
    <x v="0"/>
    <b v="0"/>
    <d v="2021-06-29T20:34:55"/>
    <m/>
    <m/>
    <b v="0"/>
    <x v="0"/>
    <m/>
    <m/>
    <n v="48750"/>
    <m/>
    <x v="2"/>
    <n v="0"/>
    <n v="0"/>
  </r>
  <r>
    <s v="001i000001MZMQ8AAP"/>
    <b v="0"/>
    <m/>
    <b v="0"/>
    <m/>
    <m/>
    <m/>
    <x v="206"/>
    <b v="1"/>
    <m/>
    <m/>
    <m/>
    <m/>
    <m/>
    <s v="00531000007MUoEAAW"/>
    <b v="0"/>
    <d v="2021-05-10T15:37:34"/>
    <d v="2021-06-25T00:00:00"/>
    <b v="0"/>
    <m/>
    <m/>
    <b v="0"/>
    <d v="2021-02-01T00:00:00"/>
    <n v="2"/>
    <n v="2021"/>
    <s v="Omitted"/>
    <s v="Omitted"/>
    <b v="0"/>
    <b v="0"/>
    <m/>
    <b v="1"/>
    <b v="1"/>
    <b v="1"/>
    <x v="19"/>
    <b v="0"/>
    <m/>
    <x v="0"/>
    <d v="2021-06-17T00:00:00"/>
    <s v="00531000007MUoEAAW"/>
    <d v="2021-06-25T14:48:21"/>
    <m/>
    <d v="2021-06-25T14:48:21"/>
    <d v="2021-06-25T00:00:00"/>
    <m/>
    <b v="0"/>
    <m/>
    <m/>
    <s v="Service"/>
    <m/>
    <m/>
    <m/>
    <m/>
    <m/>
    <x v="2917"/>
    <x v="0"/>
    <b v="0"/>
    <m/>
    <m/>
    <m/>
    <s v="00531000007MUoEAAW"/>
    <s v="01s31000003qafjAAA"/>
    <m/>
    <s v="All Hazards"/>
    <s v="0035A00003TBBsgQAH"/>
    <m/>
    <s v="MX908"/>
    <m/>
    <s v="0Q06e000001eYkLCAU"/>
    <s v="0125A000001NaBLQA0"/>
    <b v="0"/>
    <m/>
    <b v="0"/>
    <m/>
    <m/>
    <x v="0"/>
    <b v="0"/>
    <d v="2021-06-29T20:34:55"/>
    <m/>
    <m/>
    <b v="0"/>
    <x v="0"/>
    <n v="0"/>
    <n v="0"/>
    <n v="199"/>
    <m/>
    <x v="2"/>
    <n v="0"/>
    <n v="0"/>
  </r>
  <r>
    <s v="0015A00002ARKTaQAP"/>
    <b v="0"/>
    <m/>
    <b v="0"/>
    <m/>
    <m/>
    <m/>
    <x v="528"/>
    <b v="1"/>
    <s v="Other"/>
    <m/>
    <s v="0035A00003SslYqQAJ"/>
    <m/>
    <m/>
    <s v="00531000007MUoEAAW"/>
    <b v="0"/>
    <d v="2019-02-19T19:41:00"/>
    <m/>
    <b v="0"/>
    <m/>
    <m/>
    <b v="0"/>
    <d v="2020-01-01T00:00:00"/>
    <n v="1"/>
    <n v="2020"/>
    <s v="Omitted"/>
    <s v="Omitted"/>
    <b v="0"/>
    <b v="0"/>
    <m/>
    <b v="1"/>
    <b v="0"/>
    <b v="0"/>
    <x v="23"/>
    <b v="0"/>
    <m/>
    <x v="0"/>
    <m/>
    <s v="0055A000009GxI2QAK"/>
    <d v="2021-06-22T20:05:10"/>
    <m/>
    <d v="2020-01-10T11:47:15"/>
    <m/>
    <m/>
    <b v="1"/>
    <m/>
    <m/>
    <s v="Field Sales"/>
    <m/>
    <m/>
    <m/>
    <m/>
    <m/>
    <x v="2918"/>
    <x v="0"/>
    <b v="0"/>
    <s v="Was never a qualified opportunity"/>
    <m/>
    <m/>
    <s v="0055A000009GxI2QAK"/>
    <s v="01si00000040RFIAA2"/>
    <m/>
    <m/>
    <s v="0035A00003SslYqQAJ"/>
    <m/>
    <m/>
    <m/>
    <m/>
    <s v="0125A000001NaBLQA0"/>
    <b v="0"/>
    <m/>
    <b v="0"/>
    <m/>
    <m/>
    <x v="0"/>
    <b v="0"/>
    <d v="2021-06-29T20:34:54"/>
    <m/>
    <m/>
    <b v="0"/>
    <x v="0"/>
    <m/>
    <m/>
    <n v="883508.16"/>
    <m/>
    <x v="2"/>
    <n v="0"/>
    <n v="0"/>
  </r>
  <r>
    <s v="0013100001gWWASAA4"/>
    <b v="0"/>
    <m/>
    <b v="0"/>
    <m/>
    <m/>
    <m/>
    <x v="529"/>
    <b v="1"/>
    <m/>
    <m/>
    <m/>
    <m/>
    <m/>
    <s v="00531000007MUoEAAW"/>
    <b v="0"/>
    <d v="2021-02-01T18:36:45"/>
    <m/>
    <b v="0"/>
    <s v="Federal Resources"/>
    <d v="2020-12-31T00:00:00"/>
    <b v="0"/>
    <d v="2021-01-01T00:00:00"/>
    <n v="1"/>
    <n v="2021"/>
    <s v="Omitted"/>
    <s v="Omitted"/>
    <b v="0"/>
    <b v="0"/>
    <m/>
    <b v="1"/>
    <b v="0"/>
    <b v="0"/>
    <x v="22"/>
    <b v="0"/>
    <m/>
    <x v="0"/>
    <d v="2021-02-03T00:00:00"/>
    <s v="00531000007MUoEAAW"/>
    <d v="2021-03-29T14:52:17"/>
    <m/>
    <d v="2021-03-29T14:52:17"/>
    <m/>
    <m/>
    <b v="1"/>
    <m/>
    <m/>
    <s v="Other"/>
    <m/>
    <m/>
    <m/>
    <m/>
    <m/>
    <x v="2919"/>
    <x v="0"/>
    <b v="0"/>
    <m/>
    <m/>
    <m/>
    <s v="0055A00000BnRGTQA3"/>
    <s v="01s31000003qafjAAA"/>
    <m/>
    <s v="Explosives"/>
    <m/>
    <m/>
    <s v="MX908"/>
    <m/>
    <m/>
    <s v="0125A000001NaBLQA0"/>
    <b v="0"/>
    <s v="CWAs"/>
    <b v="0"/>
    <m/>
    <m/>
    <x v="0"/>
    <b v="0"/>
    <d v="2021-06-29T20:34:55"/>
    <m/>
    <m/>
    <b v="0"/>
    <x v="0"/>
    <m/>
    <m/>
    <n v="34675830"/>
    <m/>
    <x v="2"/>
    <n v="0"/>
    <n v="0"/>
  </r>
  <r>
    <s v="0013100001gbj6NAAQ"/>
    <b v="0"/>
    <m/>
    <b v="0"/>
    <m/>
    <m/>
    <m/>
    <x v="529"/>
    <b v="1"/>
    <s v="Duplicate opportunity"/>
    <m/>
    <s v="0035A00003daOn9QAE"/>
    <m/>
    <m/>
    <s v="00531000007MUoEAAW"/>
    <b v="0"/>
    <d v="2021-02-01T16:40:28"/>
    <m/>
    <b v="0"/>
    <s v="Federal Resources"/>
    <d v="2020-12-31T00:00:00"/>
    <b v="0"/>
    <d v="2021-01-01T00:00:00"/>
    <n v="1"/>
    <n v="2021"/>
    <s v="Omitted"/>
    <s v="Omitted"/>
    <b v="0"/>
    <b v="0"/>
    <m/>
    <b v="1"/>
    <b v="0"/>
    <b v="0"/>
    <x v="22"/>
    <b v="0"/>
    <m/>
    <x v="0"/>
    <d v="2021-02-03T00:00:00"/>
    <s v="00531000007MUoEAAW"/>
    <d v="2021-03-29T14:51:22"/>
    <m/>
    <d v="2021-03-29T14:51:22"/>
    <m/>
    <m/>
    <b v="1"/>
    <m/>
    <m/>
    <s v="Other"/>
    <m/>
    <m/>
    <m/>
    <m/>
    <m/>
    <x v="2920"/>
    <x v="0"/>
    <b v="0"/>
    <m/>
    <m/>
    <m/>
    <s v="0055A00000BnRGTQA3"/>
    <s v="01s31000003qafjAAA"/>
    <m/>
    <s v="Explosives"/>
    <m/>
    <m/>
    <s v="MX908"/>
    <m/>
    <m/>
    <s v="0125A000001NaBLQA0"/>
    <b v="0"/>
    <s v="CWAs"/>
    <b v="0"/>
    <m/>
    <m/>
    <x v="0"/>
    <b v="0"/>
    <d v="2021-06-29T20:34:55"/>
    <m/>
    <m/>
    <b v="0"/>
    <x v="0"/>
    <m/>
    <m/>
    <n v="34675830"/>
    <m/>
    <x v="2"/>
    <n v="0"/>
    <n v="0"/>
  </r>
  <r>
    <s v="0013100001VXN1KAAX"/>
    <b v="0"/>
    <m/>
    <b v="0"/>
    <m/>
    <m/>
    <m/>
    <x v="529"/>
    <b v="1"/>
    <s v="Duplicate opportunity"/>
    <m/>
    <m/>
    <m/>
    <m/>
    <s v="00531000007MUoEAAW"/>
    <b v="0"/>
    <d v="2021-02-01T18:33:47"/>
    <m/>
    <b v="0"/>
    <s v="Federal Resources"/>
    <d v="2020-12-31T00:00:00"/>
    <b v="0"/>
    <d v="2021-01-01T00:00:00"/>
    <n v="1"/>
    <n v="2021"/>
    <s v="Omitted"/>
    <s v="Omitted"/>
    <b v="0"/>
    <b v="0"/>
    <m/>
    <b v="1"/>
    <b v="0"/>
    <b v="0"/>
    <x v="22"/>
    <b v="0"/>
    <m/>
    <x v="0"/>
    <d v="2021-02-03T00:00:00"/>
    <s v="00531000007MUoEAAW"/>
    <d v="2021-03-29T14:53:28"/>
    <m/>
    <d v="2021-03-29T14:53:28"/>
    <m/>
    <m/>
    <b v="1"/>
    <m/>
    <m/>
    <s v="Other"/>
    <m/>
    <m/>
    <m/>
    <m/>
    <m/>
    <x v="2921"/>
    <x v="0"/>
    <b v="0"/>
    <m/>
    <m/>
    <m/>
    <s v="0055A00000BnRGTQA3"/>
    <s v="01s31000003qafjAAA"/>
    <m/>
    <s v="Explosives"/>
    <m/>
    <m/>
    <s v="MX908"/>
    <m/>
    <m/>
    <s v="0125A000001NaBLQA0"/>
    <b v="0"/>
    <s v="CWAs"/>
    <b v="0"/>
    <m/>
    <m/>
    <x v="0"/>
    <b v="0"/>
    <d v="2021-06-29T20:34:55"/>
    <m/>
    <m/>
    <b v="0"/>
    <x v="0"/>
    <m/>
    <m/>
    <n v="34675830"/>
    <m/>
    <x v="2"/>
    <n v="0"/>
    <n v="0"/>
  </r>
  <r>
    <s v="0013100001fpz8iAAA"/>
    <b v="0"/>
    <m/>
    <b v="0"/>
    <m/>
    <m/>
    <m/>
    <x v="529"/>
    <b v="1"/>
    <s v="Duplicate opportunity"/>
    <m/>
    <s v="0035A00003naORcQAM"/>
    <m/>
    <m/>
    <s v="00531000007MUoEAAW"/>
    <b v="0"/>
    <d v="2021-02-01T18:38:23"/>
    <m/>
    <b v="0"/>
    <s v="Federal Resources"/>
    <d v="2020-12-31T00:00:00"/>
    <b v="0"/>
    <d v="2021-01-01T00:00:00"/>
    <n v="1"/>
    <n v="2021"/>
    <s v="Omitted"/>
    <s v="Omitted"/>
    <b v="0"/>
    <b v="0"/>
    <m/>
    <b v="1"/>
    <b v="0"/>
    <b v="0"/>
    <x v="22"/>
    <b v="0"/>
    <m/>
    <x v="0"/>
    <d v="2021-02-03T00:00:00"/>
    <s v="00531000007MUoEAAW"/>
    <d v="2021-03-29T14:51:51"/>
    <m/>
    <d v="2021-03-29T14:51:51"/>
    <m/>
    <m/>
    <b v="1"/>
    <m/>
    <m/>
    <s v="Other"/>
    <m/>
    <m/>
    <m/>
    <m/>
    <m/>
    <x v="2922"/>
    <x v="0"/>
    <b v="0"/>
    <m/>
    <m/>
    <m/>
    <s v="0055A00000BnRGTQA3"/>
    <s v="01s31000003qafjAAA"/>
    <m/>
    <s v="Explosives"/>
    <m/>
    <m/>
    <s v="MX908"/>
    <m/>
    <m/>
    <s v="0125A000001NaBLQA0"/>
    <b v="0"/>
    <s v="CWAs"/>
    <b v="0"/>
    <m/>
    <m/>
    <x v="0"/>
    <b v="0"/>
    <d v="2021-06-29T20:34:55"/>
    <m/>
    <m/>
    <b v="0"/>
    <x v="0"/>
    <m/>
    <m/>
    <n v="34675830"/>
    <m/>
    <x v="2"/>
    <n v="0"/>
    <n v="0"/>
  </r>
  <r>
    <s v="0013100001fpyoxAAA"/>
    <b v="0"/>
    <m/>
    <b v="0"/>
    <m/>
    <m/>
    <m/>
    <x v="529"/>
    <b v="1"/>
    <s v="Duplicate opportunity"/>
    <m/>
    <m/>
    <m/>
    <m/>
    <s v="00531000007MUoEAAW"/>
    <b v="0"/>
    <d v="2021-02-01T18:44:46"/>
    <m/>
    <b v="0"/>
    <s v="Federal Resources"/>
    <d v="2020-12-31T00:00:00"/>
    <b v="0"/>
    <d v="2021-01-01T00:00:00"/>
    <n v="1"/>
    <n v="2021"/>
    <s v="Omitted"/>
    <s v="Omitted"/>
    <b v="0"/>
    <b v="0"/>
    <m/>
    <b v="1"/>
    <b v="0"/>
    <b v="0"/>
    <x v="22"/>
    <b v="0"/>
    <m/>
    <x v="0"/>
    <d v="2021-02-04T00:00:00"/>
    <s v="00531000007MUoEAAW"/>
    <d v="2021-03-29T14:52:56"/>
    <m/>
    <d v="2021-03-29T14:52:56"/>
    <m/>
    <m/>
    <b v="1"/>
    <m/>
    <m/>
    <s v="Other"/>
    <m/>
    <m/>
    <m/>
    <m/>
    <m/>
    <x v="2923"/>
    <x v="0"/>
    <b v="0"/>
    <m/>
    <m/>
    <m/>
    <s v="0055A00000BnRGTQA3"/>
    <s v="01s31000003qafjAAA"/>
    <m/>
    <s v="Explosives"/>
    <m/>
    <m/>
    <s v="MX908"/>
    <m/>
    <m/>
    <s v="0125A000001NaBLQA0"/>
    <b v="0"/>
    <s v="CWAs"/>
    <b v="0"/>
    <m/>
    <m/>
    <x v="0"/>
    <b v="0"/>
    <d v="2021-06-29T20:34:55"/>
    <m/>
    <m/>
    <b v="0"/>
    <x v="0"/>
    <m/>
    <m/>
    <n v="34675830"/>
    <m/>
    <x v="2"/>
    <n v="0"/>
    <n v="0"/>
  </r>
  <r>
    <s v="0013100001gbj6NAAQ"/>
    <b v="0"/>
    <m/>
    <b v="0"/>
    <m/>
    <m/>
    <m/>
    <x v="89"/>
    <b v="1"/>
    <s v="Duplicate opportunity"/>
    <m/>
    <m/>
    <m/>
    <m/>
    <s v="00531000007MUoEAAW"/>
    <b v="0"/>
    <d v="2019-05-06T20:27:49"/>
    <m/>
    <b v="0"/>
    <m/>
    <m/>
    <b v="0"/>
    <d v="2020-02-01T00:00:00"/>
    <n v="2"/>
    <n v="2020"/>
    <s v="Omitted"/>
    <s v="Omitted"/>
    <b v="0"/>
    <b v="0"/>
    <m/>
    <b v="1"/>
    <b v="0"/>
    <b v="0"/>
    <x v="22"/>
    <b v="0"/>
    <m/>
    <x v="0"/>
    <d v="2019-05-07T00:00:00"/>
    <s v="0055A00000BclF5QAJ"/>
    <d v="2021-04-11T20:08:00"/>
    <m/>
    <d v="2020-05-21T15:47:11"/>
    <m/>
    <m/>
    <b v="1"/>
    <m/>
    <m/>
    <s v="Field Sales"/>
    <m/>
    <m/>
    <m/>
    <m/>
    <m/>
    <x v="2924"/>
    <x v="0"/>
    <b v="0"/>
    <m/>
    <m/>
    <m/>
    <s v="00531000007KgPgAAK"/>
    <s v="01s31000003qafjAAA"/>
    <s v="Drugs"/>
    <m/>
    <m/>
    <m/>
    <m/>
    <m/>
    <m/>
    <s v="0125A000001NaBLQA0"/>
    <b v="0"/>
    <m/>
    <b v="0"/>
    <m/>
    <m/>
    <x v="0"/>
    <b v="0"/>
    <d v="2021-06-29T20:34:54"/>
    <m/>
    <m/>
    <b v="0"/>
    <x v="0"/>
    <m/>
    <m/>
    <n v="1820000"/>
    <m/>
    <x v="2"/>
    <n v="0"/>
    <n v="0"/>
  </r>
  <r>
    <s v="0013100001fpz8iAAA"/>
    <b v="0"/>
    <m/>
    <b v="0"/>
    <m/>
    <m/>
    <m/>
    <x v="89"/>
    <b v="1"/>
    <s v="Duplicate opportunity"/>
    <m/>
    <m/>
    <m/>
    <m/>
    <s v="00531000007MUoEAAW"/>
    <b v="0"/>
    <d v="2019-05-07T13:06:34"/>
    <m/>
    <b v="0"/>
    <m/>
    <m/>
    <b v="0"/>
    <d v="2020-02-01T00:00:00"/>
    <n v="2"/>
    <n v="2020"/>
    <s v="Omitted"/>
    <s v="Omitted"/>
    <b v="0"/>
    <b v="0"/>
    <m/>
    <b v="1"/>
    <b v="0"/>
    <b v="0"/>
    <x v="22"/>
    <b v="0"/>
    <m/>
    <x v="0"/>
    <m/>
    <s v="0055A00000BclF5QAJ"/>
    <d v="2021-04-11T20:08:00"/>
    <m/>
    <d v="2020-05-21T15:40:11"/>
    <m/>
    <m/>
    <b v="1"/>
    <m/>
    <m/>
    <s v="Field Sales"/>
    <m/>
    <m/>
    <m/>
    <m/>
    <m/>
    <x v="2925"/>
    <x v="0"/>
    <b v="0"/>
    <m/>
    <m/>
    <m/>
    <s v="00531000007KgPgAAK"/>
    <s v="01s31000003qafjAAA"/>
    <s v="Drugs"/>
    <m/>
    <m/>
    <m/>
    <m/>
    <m/>
    <m/>
    <s v="0125A000001NaBLQA0"/>
    <b v="0"/>
    <m/>
    <b v="0"/>
    <m/>
    <m/>
    <x v="0"/>
    <b v="0"/>
    <d v="2021-06-29T20:34:54"/>
    <m/>
    <m/>
    <b v="0"/>
    <x v="0"/>
    <m/>
    <m/>
    <n v="1820000"/>
    <m/>
    <x v="2"/>
    <n v="0"/>
    <n v="0"/>
  </r>
  <r>
    <s v="0015A00001xQ27BQAS"/>
    <b v="0"/>
    <m/>
    <b v="0"/>
    <m/>
    <m/>
    <m/>
    <x v="89"/>
    <b v="1"/>
    <s v="Duplicate opportunity"/>
    <m/>
    <s v="0035A00003UaoVCQAZ"/>
    <m/>
    <m/>
    <s v="00531000007MUoEAAW"/>
    <b v="0"/>
    <d v="2019-05-09T13:50:30"/>
    <m/>
    <b v="0"/>
    <m/>
    <m/>
    <b v="0"/>
    <d v="2020-02-01T00:00:00"/>
    <n v="2"/>
    <n v="2020"/>
    <s v="Omitted"/>
    <s v="Omitted"/>
    <b v="0"/>
    <b v="0"/>
    <m/>
    <b v="1"/>
    <b v="0"/>
    <b v="0"/>
    <x v="22"/>
    <b v="0"/>
    <m/>
    <x v="0"/>
    <d v="2019-05-09T00:00:00"/>
    <s v="0055A00000BclF5QAJ"/>
    <d v="2021-04-11T20:08:00"/>
    <m/>
    <d v="2020-05-21T15:44:14"/>
    <m/>
    <m/>
    <b v="1"/>
    <m/>
    <m/>
    <s v="Field Sales"/>
    <m/>
    <m/>
    <m/>
    <m/>
    <m/>
    <x v="2926"/>
    <x v="0"/>
    <b v="0"/>
    <m/>
    <m/>
    <m/>
    <s v="00531000007KgPgAAK"/>
    <s v="01s31000003qafjAAA"/>
    <s v="Drugs"/>
    <m/>
    <m/>
    <m/>
    <m/>
    <m/>
    <m/>
    <s v="0125A000001NaBLQA0"/>
    <b v="0"/>
    <m/>
    <b v="0"/>
    <m/>
    <m/>
    <x v="0"/>
    <b v="0"/>
    <d v="2021-06-29T20:34:54"/>
    <m/>
    <m/>
    <b v="0"/>
    <x v="0"/>
    <m/>
    <m/>
    <n v="1820000"/>
    <m/>
    <x v="2"/>
    <n v="0"/>
    <n v="0"/>
  </r>
  <r>
    <s v="0015A000026BOdRQAW"/>
    <b v="0"/>
    <m/>
    <b v="0"/>
    <m/>
    <m/>
    <m/>
    <x v="411"/>
    <b v="1"/>
    <m/>
    <m/>
    <s v="0035A00003NHihfQAD"/>
    <m/>
    <m/>
    <s v="00531000008F2qlAAC"/>
    <b v="0"/>
    <d v="2018-10-26T16:42:13"/>
    <m/>
    <b v="0"/>
    <m/>
    <m/>
    <b v="0"/>
    <d v="2019-02-01T00:00:00"/>
    <n v="2"/>
    <n v="2019"/>
    <s v="Omitted"/>
    <s v="Omitted"/>
    <b v="0"/>
    <b v="0"/>
    <m/>
    <b v="1"/>
    <b v="0"/>
    <b v="0"/>
    <x v="23"/>
    <b v="0"/>
    <m/>
    <x v="0"/>
    <m/>
    <s v="0055A000009GxI2QAK"/>
    <d v="2020-12-29T15:58:56"/>
    <m/>
    <d v="2020-12-29T15:55:51"/>
    <m/>
    <m/>
    <b v="1"/>
    <m/>
    <m/>
    <s v="Trade Show"/>
    <m/>
    <m/>
    <m/>
    <m/>
    <m/>
    <x v="2927"/>
    <x v="0"/>
    <b v="0"/>
    <m/>
    <m/>
    <m/>
    <s v="0055A000009GxI2QAK"/>
    <s v="01si00000040RFIAA2"/>
    <s v="Explosives"/>
    <s v="Explosives"/>
    <m/>
    <m/>
    <m/>
    <m/>
    <m/>
    <s v="0125A000001NaBLQA0"/>
    <b v="0"/>
    <s v="All Hazards"/>
    <b v="0"/>
    <m/>
    <m/>
    <x v="0"/>
    <b v="0"/>
    <d v="2021-06-29T20:34:54"/>
    <m/>
    <m/>
    <b v="0"/>
    <x v="0"/>
    <m/>
    <m/>
    <n v="742457.6"/>
    <m/>
    <x v="2"/>
    <n v="0"/>
    <n v="0"/>
  </r>
  <r>
    <s v="001i000000Jd1ngAAB"/>
    <b v="0"/>
    <m/>
    <b v="0"/>
    <m/>
    <m/>
    <m/>
    <x v="0"/>
    <b v="1"/>
    <m/>
    <m/>
    <s v="003i000000Oear4AAB"/>
    <m/>
    <m/>
    <s v="005i0000000fNkyAAE"/>
    <b v="0"/>
    <d v="2015-06-23T03:09:56"/>
    <m/>
    <b v="0"/>
    <m/>
    <m/>
    <b v="0"/>
    <d v="2015-03-01T00:00:00"/>
    <n v="3"/>
    <n v="2015"/>
    <s v="Omitted"/>
    <s v="Omitted"/>
    <b v="0"/>
    <b v="0"/>
    <m/>
    <b v="1"/>
    <b v="0"/>
    <b v="0"/>
    <x v="24"/>
    <b v="0"/>
    <m/>
    <x v="0"/>
    <m/>
    <s v="00531000007MUoEAAW"/>
    <d v="2020-12-08T21:02:06"/>
    <m/>
    <d v="2020-01-06T18:18:35"/>
    <m/>
    <m/>
    <b v="1"/>
    <m/>
    <m/>
    <s v="Other"/>
    <m/>
    <m/>
    <m/>
    <m/>
    <m/>
    <x v="2928"/>
    <x v="0"/>
    <b v="0"/>
    <m/>
    <m/>
    <m/>
    <s v="005i0000000fNkyAAE"/>
    <s v="01si0000000WGiAAAW"/>
    <m/>
    <m/>
    <m/>
    <m/>
    <m/>
    <m/>
    <m/>
    <s v="0125A000001NaBLQA0"/>
    <b v="0"/>
    <m/>
    <b v="0"/>
    <m/>
    <m/>
    <x v="0"/>
    <b v="0"/>
    <d v="2021-06-29T20:34:55"/>
    <m/>
    <m/>
    <b v="0"/>
    <x v="0"/>
    <m/>
    <m/>
    <n v="533192"/>
    <m/>
    <x v="2"/>
    <n v="0"/>
    <n v="0"/>
  </r>
  <r>
    <s v="0016e00002ZwhC1AAJ"/>
    <b v="0"/>
    <m/>
    <b v="0"/>
    <m/>
    <m/>
    <m/>
    <x v="61"/>
    <b v="1"/>
    <s v="Other"/>
    <m/>
    <m/>
    <m/>
    <m/>
    <s v="00531000008F2qlAAC"/>
    <b v="0"/>
    <d v="2017-07-07T14:11:03"/>
    <m/>
    <b v="0"/>
    <m/>
    <m/>
    <b v="0"/>
    <d v="2020-03-01T00:00:00"/>
    <n v="3"/>
    <n v="2020"/>
    <s v="Omitted"/>
    <s v="Omitted"/>
    <b v="0"/>
    <b v="0"/>
    <m/>
    <b v="1"/>
    <b v="0"/>
    <b v="0"/>
    <x v="23"/>
    <b v="0"/>
    <m/>
    <x v="0"/>
    <m/>
    <s v="0055A000009GxI2QAK"/>
    <d v="2021-06-22T19:13:09"/>
    <m/>
    <d v="2020-01-09T17:23:46"/>
    <m/>
    <m/>
    <b v="1"/>
    <m/>
    <s v="CWAs;TICs"/>
    <s v="Inside Sales"/>
    <m/>
    <m/>
    <m/>
    <m/>
    <m/>
    <x v="2929"/>
    <x v="0"/>
    <b v="0"/>
    <s v="Distributor pulled out of 2019 opportunity due to unfavorable testing protocols that favored Raman spectroscopy products"/>
    <m/>
    <m/>
    <s v="0055A000009GxI2QAK"/>
    <s v="01si00000040RFIAA2"/>
    <m/>
    <m/>
    <s v="0035A00003IP55jQAD"/>
    <m/>
    <m/>
    <m/>
    <m/>
    <s v="0125A000001NaBLQA0"/>
    <b v="0"/>
    <m/>
    <b v="0"/>
    <m/>
    <m/>
    <x v="0"/>
    <b v="0"/>
    <d v="2021-06-29T20:34:54"/>
    <m/>
    <m/>
    <b v="0"/>
    <x v="0"/>
    <m/>
    <m/>
    <n v="990000"/>
    <m/>
    <x v="2"/>
    <n v="0"/>
    <n v="0"/>
  </r>
  <r>
    <s v="0013100001VXN1KAAX"/>
    <b v="0"/>
    <m/>
    <b v="0"/>
    <m/>
    <m/>
    <m/>
    <x v="509"/>
    <b v="1"/>
    <s v="Duplicate opportunity"/>
    <m/>
    <m/>
    <m/>
    <m/>
    <s v="00531000007MUoEAAW"/>
    <b v="0"/>
    <d v="2020-06-22T12:58:04"/>
    <m/>
    <b v="0"/>
    <m/>
    <m/>
    <b v="0"/>
    <d v="2020-03-01T00:00:00"/>
    <n v="3"/>
    <n v="2020"/>
    <s v="Omitted"/>
    <s v="Omitted"/>
    <b v="0"/>
    <b v="0"/>
    <m/>
    <b v="1"/>
    <b v="0"/>
    <b v="0"/>
    <x v="20"/>
    <b v="0"/>
    <m/>
    <x v="0"/>
    <d v="2020-06-23T00:00:00"/>
    <s v="0055A00000BclF5QAJ"/>
    <d v="2021-04-11T20:08:00"/>
    <m/>
    <d v="2020-08-03T17:40:10"/>
    <m/>
    <m/>
    <b v="1"/>
    <m/>
    <m/>
    <s v="Field Sales"/>
    <m/>
    <m/>
    <m/>
    <m/>
    <m/>
    <x v="2930"/>
    <x v="0"/>
    <b v="0"/>
    <m/>
    <m/>
    <m/>
    <s v="00531000007KgPgAAK"/>
    <s v="01s31000003qafjAAA"/>
    <s v="Explosives;Drugs"/>
    <m/>
    <m/>
    <m/>
    <s v="MX908"/>
    <m/>
    <s v="0Q05A0000013waaSAA"/>
    <s v="0125A000001NaBLQA0"/>
    <b v="0"/>
    <m/>
    <b v="0"/>
    <m/>
    <m/>
    <x v="0"/>
    <b v="0"/>
    <d v="2021-06-29T20:34:55"/>
    <m/>
    <m/>
    <b v="0"/>
    <x v="0"/>
    <m/>
    <m/>
    <n v="8147200"/>
    <m/>
    <x v="2"/>
    <n v="0"/>
    <n v="0"/>
  </r>
  <r>
    <s v="0015A00001xQ27BQAS"/>
    <b v="0"/>
    <m/>
    <b v="0"/>
    <m/>
    <m/>
    <m/>
    <x v="497"/>
    <b v="1"/>
    <s v="Duplicate opportunity"/>
    <m/>
    <m/>
    <m/>
    <m/>
    <s v="00531000007MUoEAAW"/>
    <b v="0"/>
    <d v="2020-06-22T17:42:20"/>
    <m/>
    <b v="0"/>
    <m/>
    <m/>
    <b v="0"/>
    <d v="2020-03-01T00:00:00"/>
    <n v="3"/>
    <n v="2020"/>
    <s v="Omitted"/>
    <s v="Omitted"/>
    <b v="0"/>
    <b v="0"/>
    <m/>
    <b v="1"/>
    <b v="0"/>
    <b v="0"/>
    <x v="20"/>
    <b v="0"/>
    <m/>
    <x v="0"/>
    <d v="2020-06-23T00:00:00"/>
    <s v="0055A00000BclF5QAJ"/>
    <d v="2021-04-11T20:08:00"/>
    <m/>
    <d v="2020-08-03T17:40:36"/>
    <m/>
    <m/>
    <b v="1"/>
    <m/>
    <m/>
    <s v="Field Sales"/>
    <m/>
    <m/>
    <m/>
    <m/>
    <m/>
    <x v="2931"/>
    <x v="0"/>
    <b v="0"/>
    <m/>
    <m/>
    <m/>
    <s v="00531000007KgPgAAK"/>
    <s v="01s31000003qafjAAA"/>
    <s v="Explosives;Drugs"/>
    <m/>
    <m/>
    <m/>
    <s v="MX908"/>
    <m/>
    <m/>
    <s v="0125A000001NaBLQA0"/>
    <b v="0"/>
    <m/>
    <b v="0"/>
    <m/>
    <m/>
    <x v="0"/>
    <b v="0"/>
    <d v="2021-06-29T20:34:55"/>
    <m/>
    <m/>
    <b v="0"/>
    <x v="0"/>
    <m/>
    <m/>
    <n v="8147200"/>
    <m/>
    <x v="2"/>
    <n v="0"/>
    <n v="0"/>
  </r>
  <r>
    <s v="0013100001fpz8iAAA"/>
    <b v="0"/>
    <m/>
    <b v="0"/>
    <m/>
    <m/>
    <m/>
    <x v="497"/>
    <b v="1"/>
    <s v="Duplicate opportunity"/>
    <m/>
    <m/>
    <m/>
    <m/>
    <s v="00531000007MUoEAAW"/>
    <b v="0"/>
    <d v="2020-06-22T17:46:07"/>
    <m/>
    <b v="0"/>
    <m/>
    <m/>
    <b v="0"/>
    <d v="2020-03-01T00:00:00"/>
    <n v="3"/>
    <n v="2020"/>
    <s v="Omitted"/>
    <s v="Omitted"/>
    <b v="0"/>
    <b v="0"/>
    <m/>
    <b v="1"/>
    <b v="0"/>
    <b v="0"/>
    <x v="20"/>
    <b v="0"/>
    <m/>
    <x v="0"/>
    <d v="2020-06-23T00:00:00"/>
    <s v="0055A00000BclF5QAJ"/>
    <d v="2021-04-11T20:08:00"/>
    <m/>
    <d v="2020-08-03T17:41:03"/>
    <m/>
    <m/>
    <b v="1"/>
    <m/>
    <m/>
    <s v="Field Sales"/>
    <m/>
    <m/>
    <m/>
    <m/>
    <m/>
    <x v="2932"/>
    <x v="0"/>
    <b v="0"/>
    <m/>
    <m/>
    <m/>
    <s v="00531000007KgPgAAK"/>
    <s v="01s31000003qafjAAA"/>
    <s v="Explosives;Drugs"/>
    <m/>
    <m/>
    <m/>
    <s v="MX908"/>
    <m/>
    <s v="0Q05A0000013wclSAA"/>
    <s v="0125A000001NaBLQA0"/>
    <b v="0"/>
    <m/>
    <b v="0"/>
    <m/>
    <m/>
    <x v="0"/>
    <b v="0"/>
    <d v="2021-06-29T20:34:55"/>
    <m/>
    <m/>
    <b v="0"/>
    <x v="0"/>
    <m/>
    <m/>
    <n v="8147200"/>
    <m/>
    <x v="2"/>
    <n v="0"/>
    <n v="0"/>
  </r>
  <r>
    <s v="0013100001gbj6NAAQ"/>
    <b v="0"/>
    <m/>
    <b v="0"/>
    <m/>
    <m/>
    <m/>
    <x v="509"/>
    <b v="1"/>
    <s v="Duplicate opportunity"/>
    <m/>
    <s v="0035A00003frz5bQAA"/>
    <m/>
    <m/>
    <s v="00531000007MUoEAAW"/>
    <b v="0"/>
    <d v="2020-06-22T17:49:54"/>
    <m/>
    <b v="0"/>
    <m/>
    <m/>
    <b v="0"/>
    <d v="2020-03-01T00:00:00"/>
    <n v="3"/>
    <n v="2020"/>
    <s v="Omitted"/>
    <s v="Omitted"/>
    <b v="0"/>
    <b v="0"/>
    <m/>
    <b v="1"/>
    <b v="0"/>
    <b v="0"/>
    <x v="20"/>
    <b v="0"/>
    <m/>
    <x v="0"/>
    <d v="2020-06-23T00:00:00"/>
    <s v="0055A00000BclF5QAJ"/>
    <d v="2021-04-11T20:08:00"/>
    <m/>
    <d v="2020-08-03T17:41:27"/>
    <m/>
    <m/>
    <b v="1"/>
    <m/>
    <m/>
    <s v="Field Sales"/>
    <m/>
    <m/>
    <m/>
    <m/>
    <m/>
    <x v="2933"/>
    <x v="0"/>
    <b v="0"/>
    <m/>
    <m/>
    <m/>
    <s v="00531000007KgPgAAK"/>
    <s v="01s31000003qafjAAA"/>
    <s v="Explosives;Drugs"/>
    <m/>
    <m/>
    <m/>
    <s v="MX908"/>
    <m/>
    <m/>
    <s v="0125A000001NaBLQA0"/>
    <b v="0"/>
    <m/>
    <b v="0"/>
    <m/>
    <m/>
    <x v="0"/>
    <b v="0"/>
    <d v="2021-06-29T20:34:55"/>
    <m/>
    <m/>
    <b v="0"/>
    <x v="0"/>
    <m/>
    <m/>
    <n v="8147200"/>
    <m/>
    <x v="2"/>
    <n v="0"/>
    <n v="0"/>
  </r>
  <r>
    <s v="0013100001fpyoxAAA"/>
    <b v="0"/>
    <m/>
    <b v="0"/>
    <m/>
    <m/>
    <m/>
    <x v="509"/>
    <b v="1"/>
    <s v="Duplicate opportunity"/>
    <m/>
    <s v="0035A00003QVNacQAH"/>
    <m/>
    <m/>
    <s v="00531000007MUoEAAW"/>
    <b v="0"/>
    <d v="2020-06-23T14:17:58"/>
    <m/>
    <b v="0"/>
    <m/>
    <m/>
    <b v="0"/>
    <d v="2020-03-01T00:00:00"/>
    <n v="3"/>
    <n v="2020"/>
    <s v="Omitted"/>
    <s v="Omitted"/>
    <b v="0"/>
    <b v="0"/>
    <m/>
    <b v="1"/>
    <b v="0"/>
    <b v="0"/>
    <x v="20"/>
    <b v="0"/>
    <m/>
    <x v="0"/>
    <d v="2020-06-23T00:00:00"/>
    <s v="0055A00000BclF5QAJ"/>
    <d v="2021-04-11T20:08:00"/>
    <m/>
    <d v="2020-08-03T17:42:01"/>
    <m/>
    <m/>
    <b v="1"/>
    <m/>
    <m/>
    <s v="Field Sales"/>
    <m/>
    <m/>
    <m/>
    <m/>
    <m/>
    <x v="2934"/>
    <x v="0"/>
    <b v="0"/>
    <m/>
    <m/>
    <m/>
    <s v="00531000007KgPgAAK"/>
    <s v="01s31000003qafjAAA"/>
    <s v="Explosives;Drugs"/>
    <m/>
    <m/>
    <m/>
    <s v="MX908"/>
    <m/>
    <m/>
    <s v="0125A000001NaBLQA0"/>
    <b v="0"/>
    <m/>
    <b v="0"/>
    <m/>
    <m/>
    <x v="0"/>
    <b v="0"/>
    <d v="2021-06-29T20:34:55"/>
    <m/>
    <m/>
    <b v="0"/>
    <x v="0"/>
    <m/>
    <m/>
    <n v="8147200"/>
    <m/>
    <x v="2"/>
    <n v="0"/>
    <n v="0"/>
  </r>
  <r>
    <s v="0015A00001xQ27BQAS"/>
    <b v="0"/>
    <m/>
    <b v="0"/>
    <m/>
    <m/>
    <m/>
    <x v="530"/>
    <b v="1"/>
    <s v="Duplicate opportunity"/>
    <m/>
    <s v="0035A00003UaoVCQAZ"/>
    <m/>
    <m/>
    <s v="00531000007MUoEAAW"/>
    <b v="0"/>
    <d v="2020-07-21T20:42:28"/>
    <m/>
    <b v="0"/>
    <s v="Federal Resources"/>
    <d v="2020-12-31T00:00:00"/>
    <b v="0"/>
    <d v="2020-03-01T00:00:00"/>
    <n v="3"/>
    <n v="2020"/>
    <s v="Omitted"/>
    <s v="Omitted"/>
    <b v="0"/>
    <b v="0"/>
    <m/>
    <b v="1"/>
    <b v="0"/>
    <b v="0"/>
    <x v="20"/>
    <b v="0"/>
    <m/>
    <x v="0"/>
    <d v="2020-07-23T00:00:00"/>
    <s v="0055A00000BclF5QAJ"/>
    <d v="2021-04-11T20:08:00"/>
    <m/>
    <d v="2020-08-24T20:19:39"/>
    <m/>
    <m/>
    <b v="1"/>
    <m/>
    <m/>
    <s v="Field Sales"/>
    <m/>
    <m/>
    <m/>
    <m/>
    <m/>
    <x v="2935"/>
    <x v="0"/>
    <b v="0"/>
    <m/>
    <m/>
    <m/>
    <s v="0055A00000BnRGTQA3"/>
    <s v="01s31000003qafjAAA"/>
    <s v="Explosives"/>
    <m/>
    <m/>
    <m/>
    <s v="MX908"/>
    <m/>
    <m/>
    <s v="0125A000001NaBLQA0"/>
    <b v="0"/>
    <m/>
    <b v="0"/>
    <m/>
    <m/>
    <x v="0"/>
    <b v="0"/>
    <d v="2021-06-29T20:34:55"/>
    <m/>
    <m/>
    <b v="0"/>
    <x v="0"/>
    <m/>
    <m/>
    <n v="2730460"/>
    <m/>
    <x v="2"/>
    <n v="0"/>
    <n v="0"/>
  </r>
  <r>
    <s v="0013100001VXN1KAAX"/>
    <b v="0"/>
    <m/>
    <b v="0"/>
    <m/>
    <m/>
    <m/>
    <x v="530"/>
    <b v="1"/>
    <s v="Duplicate opportunity"/>
    <m/>
    <m/>
    <m/>
    <m/>
    <s v="00531000007MUoEAAW"/>
    <b v="0"/>
    <d v="2020-07-21T20:44:57"/>
    <m/>
    <b v="0"/>
    <s v="Federal Resources"/>
    <d v="2020-12-31T00:00:00"/>
    <b v="0"/>
    <d v="2020-03-01T00:00:00"/>
    <n v="3"/>
    <n v="2020"/>
    <s v="Omitted"/>
    <s v="Omitted"/>
    <b v="0"/>
    <b v="0"/>
    <m/>
    <b v="1"/>
    <b v="0"/>
    <b v="0"/>
    <x v="20"/>
    <b v="0"/>
    <m/>
    <x v="0"/>
    <d v="2020-07-24T00:00:00"/>
    <s v="0055A00000BclF5QAJ"/>
    <d v="2021-04-11T20:08:00"/>
    <m/>
    <d v="2020-08-24T20:21:15"/>
    <m/>
    <m/>
    <b v="1"/>
    <m/>
    <m/>
    <s v="Field Sales"/>
    <m/>
    <m/>
    <m/>
    <m/>
    <m/>
    <x v="2936"/>
    <x v="0"/>
    <b v="0"/>
    <m/>
    <m/>
    <m/>
    <s v="0055A00000BnRGTQA3"/>
    <s v="01s31000003qafjAAA"/>
    <s v="Explosives"/>
    <m/>
    <m/>
    <m/>
    <s v="MX908"/>
    <m/>
    <m/>
    <s v="0125A000001NaBLQA0"/>
    <b v="0"/>
    <m/>
    <b v="0"/>
    <m/>
    <m/>
    <x v="0"/>
    <b v="0"/>
    <d v="2021-06-29T20:34:55"/>
    <m/>
    <m/>
    <b v="0"/>
    <x v="0"/>
    <m/>
    <m/>
    <n v="2730460"/>
    <m/>
    <x v="2"/>
    <n v="0"/>
    <n v="0"/>
  </r>
  <r>
    <s v="0013100001gbj6NAAQ"/>
    <b v="0"/>
    <m/>
    <b v="0"/>
    <m/>
    <m/>
    <m/>
    <x v="530"/>
    <b v="1"/>
    <s v="Duplicate opportunity"/>
    <m/>
    <s v="0035A00003daOn9QAE"/>
    <m/>
    <m/>
    <s v="00531000007MUoEAAW"/>
    <b v="0"/>
    <d v="2020-07-21T20:46:04"/>
    <m/>
    <b v="0"/>
    <s v="Federal Resources"/>
    <d v="2020-12-31T00:00:00"/>
    <b v="0"/>
    <d v="2020-03-01T00:00:00"/>
    <n v="3"/>
    <n v="2020"/>
    <s v="Omitted"/>
    <s v="Omitted"/>
    <b v="0"/>
    <b v="0"/>
    <m/>
    <b v="1"/>
    <b v="0"/>
    <b v="0"/>
    <x v="20"/>
    <b v="0"/>
    <m/>
    <x v="0"/>
    <d v="2020-07-24T00:00:00"/>
    <s v="0055A00000BclF5QAJ"/>
    <d v="2021-04-11T20:08:00"/>
    <m/>
    <d v="2020-08-24T20:19:07"/>
    <m/>
    <m/>
    <b v="1"/>
    <m/>
    <m/>
    <s v="Field Sales"/>
    <m/>
    <m/>
    <m/>
    <m/>
    <m/>
    <x v="2937"/>
    <x v="0"/>
    <b v="0"/>
    <m/>
    <m/>
    <m/>
    <s v="0055A00000BnRGTQA3"/>
    <s v="01s31000003qafjAAA"/>
    <s v="Explosives"/>
    <m/>
    <m/>
    <m/>
    <s v="MX908"/>
    <m/>
    <m/>
    <s v="0125A000001NaBLQA0"/>
    <b v="0"/>
    <m/>
    <b v="0"/>
    <m/>
    <m/>
    <x v="0"/>
    <b v="0"/>
    <d v="2021-06-29T20:34:55"/>
    <m/>
    <m/>
    <b v="0"/>
    <x v="0"/>
    <m/>
    <m/>
    <n v="2730460"/>
    <m/>
    <x v="2"/>
    <n v="0"/>
    <n v="0"/>
  </r>
  <r>
    <s v="0013100001fpyoxAAA"/>
    <b v="0"/>
    <m/>
    <b v="0"/>
    <m/>
    <m/>
    <m/>
    <x v="530"/>
    <b v="1"/>
    <s v="Duplicate opportunity"/>
    <m/>
    <s v="0035A00003hjaAfQAI"/>
    <m/>
    <m/>
    <s v="00531000007MUoEAAW"/>
    <b v="0"/>
    <d v="2020-07-21T20:47:19"/>
    <m/>
    <b v="0"/>
    <s v="Federal Resources"/>
    <d v="2020-12-31T00:00:00"/>
    <b v="0"/>
    <d v="2020-03-01T00:00:00"/>
    <n v="3"/>
    <n v="2020"/>
    <s v="Omitted"/>
    <s v="Omitted"/>
    <b v="0"/>
    <b v="0"/>
    <m/>
    <b v="1"/>
    <b v="0"/>
    <b v="0"/>
    <x v="20"/>
    <b v="0"/>
    <m/>
    <x v="0"/>
    <d v="2020-07-24T00:00:00"/>
    <s v="0055A00000BclF5QAJ"/>
    <d v="2021-04-11T20:08:00"/>
    <m/>
    <d v="2020-08-24T20:25:05"/>
    <m/>
    <m/>
    <b v="1"/>
    <m/>
    <m/>
    <s v="Field Sales"/>
    <m/>
    <m/>
    <m/>
    <m/>
    <m/>
    <x v="2938"/>
    <x v="0"/>
    <b v="0"/>
    <m/>
    <m/>
    <m/>
    <s v="0055A00000BnRGTQA3"/>
    <s v="01s31000003qafjAAA"/>
    <s v="Explosives"/>
    <m/>
    <m/>
    <m/>
    <s v="MX908"/>
    <m/>
    <m/>
    <s v="0125A000001NaBLQA0"/>
    <b v="0"/>
    <m/>
    <b v="0"/>
    <m/>
    <m/>
    <x v="0"/>
    <b v="0"/>
    <d v="2021-06-29T20:34:55"/>
    <m/>
    <m/>
    <b v="0"/>
    <x v="0"/>
    <m/>
    <m/>
    <n v="2730460"/>
    <m/>
    <x v="2"/>
    <n v="0"/>
    <n v="0"/>
  </r>
  <r>
    <s v="0013100001fpz8iAAA"/>
    <b v="0"/>
    <m/>
    <b v="0"/>
    <m/>
    <m/>
    <m/>
    <x v="530"/>
    <b v="1"/>
    <s v="Duplicate opportunity"/>
    <m/>
    <s v="0035A00003fKIhFQAW"/>
    <m/>
    <m/>
    <s v="00531000007MUoEAAW"/>
    <b v="0"/>
    <d v="2020-07-22T14:45:44"/>
    <m/>
    <b v="0"/>
    <s v="Federal Resources"/>
    <d v="2020-12-31T00:00:00"/>
    <b v="0"/>
    <d v="2020-03-01T00:00:00"/>
    <n v="3"/>
    <n v="2020"/>
    <s v="Omitted"/>
    <s v="Omitted"/>
    <b v="0"/>
    <b v="0"/>
    <m/>
    <b v="1"/>
    <b v="0"/>
    <b v="0"/>
    <x v="20"/>
    <b v="0"/>
    <m/>
    <x v="0"/>
    <d v="2020-07-24T00:00:00"/>
    <s v="0055A00000BclF5QAJ"/>
    <d v="2021-04-11T20:08:00"/>
    <m/>
    <d v="2020-08-24T20:22:35"/>
    <m/>
    <m/>
    <b v="1"/>
    <m/>
    <m/>
    <s v="Field Sales"/>
    <m/>
    <m/>
    <m/>
    <m/>
    <m/>
    <x v="2939"/>
    <x v="0"/>
    <b v="0"/>
    <m/>
    <m/>
    <m/>
    <s v="0055A00000BnRGTQA3"/>
    <s v="01s31000003qafjAAA"/>
    <s v="Explosives"/>
    <m/>
    <m/>
    <m/>
    <s v="MX908"/>
    <m/>
    <m/>
    <s v="0125A000001NaBLQA0"/>
    <b v="0"/>
    <m/>
    <b v="0"/>
    <m/>
    <m/>
    <x v="0"/>
    <b v="0"/>
    <d v="2021-06-29T20:34:55"/>
    <m/>
    <m/>
    <b v="0"/>
    <x v="0"/>
    <m/>
    <m/>
    <n v="2730460"/>
    <m/>
    <x v="2"/>
    <n v="0"/>
    <n v="0"/>
  </r>
  <r>
    <s v="0016e00002Zwhv8AAB"/>
    <b v="0"/>
    <m/>
    <b v="0"/>
    <m/>
    <m/>
    <m/>
    <x v="75"/>
    <b v="1"/>
    <s v="Lost or No Budget"/>
    <m/>
    <m/>
    <m/>
    <m/>
    <s v="00531000007KgPgAAK"/>
    <b v="0"/>
    <d v="2017-10-10T01:23:36"/>
    <m/>
    <b v="0"/>
    <m/>
    <m/>
    <b v="0"/>
    <d v="2017-04-01T00:00:00"/>
    <n v="4"/>
    <n v="2017"/>
    <s v="Closed"/>
    <s v="Closed"/>
    <b v="0"/>
    <b v="0"/>
    <m/>
    <b v="1"/>
    <b v="0"/>
    <b v="0"/>
    <x v="23"/>
    <b v="0"/>
    <m/>
    <x v="0"/>
    <d v="2019-03-28T00:00:00"/>
    <s v="0055A000009GxI2QAK"/>
    <d v="2021-06-22T20:01:31"/>
    <m/>
    <d v="2020-12-29T14:58:04"/>
    <m/>
    <m/>
    <b v="1"/>
    <m/>
    <m/>
    <s v="Other"/>
    <m/>
    <m/>
    <m/>
    <m/>
    <m/>
    <x v="2940"/>
    <x v="0"/>
    <b v="0"/>
    <m/>
    <m/>
    <m/>
    <s v="0055A000009GxI2QAK"/>
    <s v="01s31000003qafjAAA"/>
    <m/>
    <s v="CWAs"/>
    <s v="0035A00003eNU0cQAG"/>
    <m/>
    <m/>
    <m/>
    <m/>
    <s v="0125A000001NaBLQA0"/>
    <b v="0"/>
    <s v="Explosives"/>
    <b v="0"/>
    <m/>
    <m/>
    <x v="0"/>
    <b v="0"/>
    <d v="2021-06-29T20:34:54"/>
    <m/>
    <m/>
    <b v="0"/>
    <x v="0"/>
    <m/>
    <m/>
    <n v="1229766"/>
    <m/>
    <x v="2"/>
    <n v="0"/>
    <n v="0"/>
  </r>
  <r>
    <s v="001i000001MZ8IpAAL"/>
    <b v="0"/>
    <m/>
    <b v="0"/>
    <m/>
    <m/>
    <m/>
    <x v="9"/>
    <b v="1"/>
    <m/>
    <m/>
    <m/>
    <m/>
    <m/>
    <s v="005i0000000fNkyAAE"/>
    <b v="0"/>
    <d v="2018-12-21T16:17:45"/>
    <m/>
    <b v="0"/>
    <m/>
    <m/>
    <b v="0"/>
    <d v="2018-04-01T00:00:00"/>
    <n v="4"/>
    <n v="2018"/>
    <s v="Omitted"/>
    <s v="Omitted"/>
    <b v="0"/>
    <b v="0"/>
    <m/>
    <b v="1"/>
    <b v="0"/>
    <b v="0"/>
    <x v="22"/>
    <b v="0"/>
    <m/>
    <x v="0"/>
    <m/>
    <s v="0055A00000BclF5QAJ"/>
    <d v="2021-04-11T20:08:00"/>
    <m/>
    <d v="2020-01-06T18:18:45"/>
    <m/>
    <m/>
    <b v="1"/>
    <m/>
    <m/>
    <s v="Field Sales"/>
    <m/>
    <m/>
    <m/>
    <m/>
    <m/>
    <x v="2941"/>
    <x v="0"/>
    <b v="0"/>
    <m/>
    <m/>
    <m/>
    <s v="005i0000000fNkyAAE"/>
    <s v="01s31000003qafjAAA"/>
    <s v="All Hazards"/>
    <m/>
    <m/>
    <m/>
    <m/>
    <m/>
    <m/>
    <s v="0125A000001NaBLQA0"/>
    <b v="0"/>
    <m/>
    <b v="0"/>
    <m/>
    <m/>
    <x v="0"/>
    <b v="0"/>
    <d v="2021-06-29T20:34:54"/>
    <m/>
    <m/>
    <b v="0"/>
    <x v="0"/>
    <m/>
    <m/>
    <n v="3048000"/>
    <m/>
    <x v="2"/>
    <n v="0"/>
    <n v="0"/>
  </r>
  <r>
    <s v="0015A00001xQ27BQAS"/>
    <b v="0"/>
    <m/>
    <b v="0"/>
    <m/>
    <m/>
    <m/>
    <x v="516"/>
    <b v="1"/>
    <m/>
    <m/>
    <m/>
    <m/>
    <m/>
    <s v="00531000007MUoEAAW"/>
    <b v="0"/>
    <d v="2019-01-17T20:39:09"/>
    <m/>
    <b v="0"/>
    <m/>
    <m/>
    <b v="0"/>
    <d v="2019-04-01T00:00:00"/>
    <n v="4"/>
    <n v="2019"/>
    <s v="Omitted"/>
    <s v="Omitted"/>
    <b v="0"/>
    <b v="0"/>
    <m/>
    <b v="1"/>
    <b v="0"/>
    <b v="0"/>
    <x v="22"/>
    <b v="0"/>
    <m/>
    <x v="0"/>
    <d v="2019-01-17T00:00:00"/>
    <s v="0055A00000BclF5QAJ"/>
    <d v="2021-04-11T20:08:00"/>
    <m/>
    <d v="2020-01-06T18:18:40"/>
    <m/>
    <m/>
    <b v="1"/>
    <m/>
    <m/>
    <s v="Field Sales"/>
    <m/>
    <m/>
    <m/>
    <m/>
    <m/>
    <x v="2942"/>
    <x v="0"/>
    <b v="0"/>
    <m/>
    <m/>
    <m/>
    <s v="00531000007Es7rAAC"/>
    <s v="01s31000003qafjAAA"/>
    <s v="Drugs"/>
    <m/>
    <m/>
    <m/>
    <m/>
    <m/>
    <m/>
    <s v="0125A000001NaBLQA0"/>
    <b v="0"/>
    <m/>
    <b v="0"/>
    <m/>
    <m/>
    <x v="0"/>
    <b v="0"/>
    <d v="2021-06-29T20:34:54"/>
    <m/>
    <m/>
    <b v="0"/>
    <x v="0"/>
    <m/>
    <m/>
    <n v="6500000"/>
    <m/>
    <x v="2"/>
    <n v="0"/>
    <n v="0"/>
  </r>
  <r>
    <s v="0013100001fpyoxAAA"/>
    <b v="0"/>
    <m/>
    <b v="0"/>
    <m/>
    <m/>
    <m/>
    <x v="516"/>
    <b v="1"/>
    <m/>
    <m/>
    <m/>
    <m/>
    <m/>
    <s v="00531000007MUoEAAW"/>
    <b v="0"/>
    <d v="2019-05-08T12:59:31"/>
    <m/>
    <b v="0"/>
    <m/>
    <m/>
    <b v="0"/>
    <d v="2019-04-01T00:00:00"/>
    <n v="4"/>
    <n v="2019"/>
    <s v="Omitted"/>
    <s v="Omitted"/>
    <b v="0"/>
    <b v="0"/>
    <m/>
    <b v="1"/>
    <b v="0"/>
    <b v="0"/>
    <x v="22"/>
    <b v="0"/>
    <m/>
    <x v="0"/>
    <d v="2019-05-08T00:00:00"/>
    <s v="0055A00000BclF5QAJ"/>
    <d v="2021-04-11T20:08:00"/>
    <m/>
    <d v="2020-01-06T18:18:40"/>
    <m/>
    <m/>
    <b v="1"/>
    <m/>
    <m/>
    <s v="Field Sales"/>
    <m/>
    <m/>
    <m/>
    <m/>
    <m/>
    <x v="2943"/>
    <x v="0"/>
    <b v="0"/>
    <m/>
    <m/>
    <m/>
    <s v="00531000007KgPgAAK"/>
    <s v="01s31000003qafjAAA"/>
    <s v="Drugs"/>
    <m/>
    <m/>
    <m/>
    <m/>
    <m/>
    <m/>
    <s v="0125A000001NaBLQA0"/>
    <b v="0"/>
    <m/>
    <b v="0"/>
    <m/>
    <m/>
    <x v="0"/>
    <b v="0"/>
    <d v="2021-06-29T20:34:54"/>
    <m/>
    <m/>
    <b v="0"/>
    <x v="0"/>
    <m/>
    <m/>
    <n v="1820000"/>
    <m/>
    <x v="2"/>
    <n v="0"/>
    <n v="0"/>
  </r>
  <r>
    <s v="0015A00002DQu7aQAD"/>
    <b v="0"/>
    <m/>
    <b v="0"/>
    <m/>
    <m/>
    <m/>
    <x v="31"/>
    <b v="1"/>
    <m/>
    <m/>
    <m/>
    <m/>
    <m/>
    <s v="00531000007MUoEAAW"/>
    <b v="0"/>
    <d v="2019-08-28T17:50:29"/>
    <m/>
    <b v="0"/>
    <m/>
    <m/>
    <b v="0"/>
    <d v="2019-04-01T00:00:00"/>
    <n v="4"/>
    <n v="2019"/>
    <s v="Omitted"/>
    <s v="Omitted"/>
    <b v="0"/>
    <b v="0"/>
    <m/>
    <b v="1"/>
    <b v="0"/>
    <b v="0"/>
    <x v="22"/>
    <b v="0"/>
    <m/>
    <x v="0"/>
    <d v="2019-08-28T00:00:00"/>
    <s v="0055A00000BclF5QAJ"/>
    <d v="2021-04-11T20:08:00"/>
    <m/>
    <d v="2020-01-06T18:18:40"/>
    <m/>
    <m/>
    <b v="1"/>
    <m/>
    <m/>
    <s v="Field Sales"/>
    <m/>
    <m/>
    <m/>
    <m/>
    <m/>
    <x v="2944"/>
    <x v="0"/>
    <b v="0"/>
    <m/>
    <m/>
    <m/>
    <s v="00531000007Es7rAAC"/>
    <s v="01s31000003qafjAAA"/>
    <s v="CWAs;Explosives;Drugs"/>
    <m/>
    <m/>
    <m/>
    <m/>
    <m/>
    <m/>
    <s v="0125A000001NaBLQA0"/>
    <b v="0"/>
    <m/>
    <b v="0"/>
    <m/>
    <m/>
    <x v="0"/>
    <b v="0"/>
    <d v="2021-06-29T20:34:54"/>
    <m/>
    <m/>
    <b v="0"/>
    <x v="0"/>
    <m/>
    <m/>
    <n v="2257862.4"/>
    <m/>
    <x v="2"/>
    <n v="0"/>
    <n v="0"/>
  </r>
  <r>
    <s v="0013100001mIDLTAA4"/>
    <b v="0"/>
    <m/>
    <b v="0"/>
    <m/>
    <m/>
    <m/>
    <x v="9"/>
    <b v="1"/>
    <s v="Duplicate opportunity"/>
    <m/>
    <m/>
    <m/>
    <m/>
    <s v="00531000008F2qlAAC"/>
    <b v="0"/>
    <d v="2018-10-22T20:54:15"/>
    <m/>
    <b v="0"/>
    <m/>
    <m/>
    <b v="0"/>
    <d v="2018-04-01T00:00:00"/>
    <n v="4"/>
    <n v="2018"/>
    <s v="Omitted"/>
    <s v="Omitted"/>
    <b v="0"/>
    <b v="0"/>
    <m/>
    <b v="1"/>
    <b v="0"/>
    <b v="0"/>
    <x v="23"/>
    <b v="0"/>
    <m/>
    <x v="0"/>
    <m/>
    <s v="0055A00000BclF5QAJ"/>
    <d v="2021-04-11T20:08:00"/>
    <m/>
    <d v="2020-01-06T18:18:40"/>
    <m/>
    <m/>
    <b v="1"/>
    <m/>
    <m/>
    <s v="Field Sales"/>
    <m/>
    <m/>
    <m/>
    <m/>
    <m/>
    <x v="2945"/>
    <x v="0"/>
    <b v="0"/>
    <m/>
    <m/>
    <m/>
    <s v="00531000008F2qlAAC"/>
    <s v="01si00000040RFIAA2"/>
    <m/>
    <m/>
    <m/>
    <m/>
    <m/>
    <m/>
    <m/>
    <s v="0125A000001NaBLQA0"/>
    <b v="0"/>
    <m/>
    <b v="0"/>
    <m/>
    <m/>
    <x v="0"/>
    <b v="0"/>
    <d v="2021-06-29T20:34:54"/>
    <m/>
    <m/>
    <b v="0"/>
    <x v="0"/>
    <m/>
    <m/>
    <n v="2732652.8"/>
    <m/>
    <x v="2"/>
    <n v="0"/>
    <n v="0"/>
  </r>
  <r>
    <s v="001i000001LHDIlAAP"/>
    <b v="0"/>
    <m/>
    <b v="0"/>
    <m/>
    <m/>
    <m/>
    <x v="9"/>
    <b v="1"/>
    <s v="Duplicate opportunity"/>
    <m/>
    <m/>
    <m/>
    <m/>
    <s v="00531000008F2qlAAC"/>
    <b v="0"/>
    <d v="2018-10-31T20:26:57"/>
    <m/>
    <b v="0"/>
    <m/>
    <m/>
    <b v="0"/>
    <d v="2018-04-01T00:00:00"/>
    <n v="4"/>
    <n v="2018"/>
    <s v="Omitted"/>
    <s v="Omitted"/>
    <b v="0"/>
    <b v="0"/>
    <m/>
    <b v="1"/>
    <b v="0"/>
    <b v="0"/>
    <x v="23"/>
    <b v="0"/>
    <m/>
    <x v="0"/>
    <m/>
    <s v="0055A00000BclF5QAJ"/>
    <d v="2021-04-11T20:08:00"/>
    <m/>
    <d v="2020-07-08T12:10:22"/>
    <m/>
    <m/>
    <b v="1"/>
    <m/>
    <m/>
    <s v="Field Sales"/>
    <m/>
    <m/>
    <m/>
    <m/>
    <m/>
    <x v="2946"/>
    <x v="0"/>
    <b v="0"/>
    <m/>
    <m/>
    <m/>
    <s v="00531000008F2qlAAC"/>
    <s v="01si00000040RFIAA2"/>
    <m/>
    <m/>
    <m/>
    <m/>
    <m/>
    <m/>
    <m/>
    <s v="0125A000001NaBLQA0"/>
    <b v="0"/>
    <m/>
    <b v="0"/>
    <m/>
    <m/>
    <x v="0"/>
    <b v="0"/>
    <d v="2021-06-29T20:34:54"/>
    <m/>
    <m/>
    <b v="0"/>
    <x v="0"/>
    <m/>
    <m/>
    <n v="657828.25"/>
    <m/>
    <x v="2"/>
    <n v="0"/>
    <n v="0"/>
  </r>
  <r>
    <s v="0013100001VXN1KAAX"/>
    <b v="0"/>
    <m/>
    <b v="0"/>
    <m/>
    <m/>
    <m/>
    <x v="516"/>
    <b v="1"/>
    <s v="Duplicate opportunity"/>
    <m/>
    <m/>
    <m/>
    <m/>
    <s v="00531000007MUoEAAW"/>
    <b v="0"/>
    <d v="2019-01-15T22:22:52"/>
    <m/>
    <b v="0"/>
    <m/>
    <m/>
    <b v="0"/>
    <d v="2019-04-01T00:00:00"/>
    <n v="4"/>
    <n v="2019"/>
    <s v="Omitted"/>
    <s v="Omitted"/>
    <b v="0"/>
    <b v="0"/>
    <m/>
    <b v="1"/>
    <b v="0"/>
    <b v="0"/>
    <x v="22"/>
    <b v="0"/>
    <m/>
    <x v="0"/>
    <d v="2019-01-16T00:00:00"/>
    <s v="0055A00000BclF5QAJ"/>
    <d v="2021-04-11T20:08:00"/>
    <m/>
    <d v="2020-01-06T18:18:40"/>
    <m/>
    <m/>
    <b v="1"/>
    <m/>
    <m/>
    <s v="Field Sales"/>
    <m/>
    <m/>
    <m/>
    <m/>
    <m/>
    <x v="2947"/>
    <x v="0"/>
    <b v="0"/>
    <m/>
    <m/>
    <m/>
    <s v="00531000007Es7rAAC"/>
    <s v="01s31000003qafjAAA"/>
    <s v="Drugs"/>
    <m/>
    <m/>
    <m/>
    <m/>
    <m/>
    <m/>
    <s v="0125A000001NaBLQA0"/>
    <b v="0"/>
    <m/>
    <b v="0"/>
    <m/>
    <m/>
    <x v="0"/>
    <b v="0"/>
    <d v="2021-06-29T20:34:54"/>
    <m/>
    <m/>
    <b v="0"/>
    <x v="0"/>
    <m/>
    <m/>
    <n v="6500000"/>
    <m/>
    <x v="2"/>
    <n v="0"/>
    <n v="0"/>
  </r>
  <r>
    <s v="0013100001fpz8iAAA"/>
    <b v="0"/>
    <m/>
    <b v="0"/>
    <m/>
    <m/>
    <m/>
    <x v="516"/>
    <b v="1"/>
    <s v="Duplicate opportunity"/>
    <m/>
    <m/>
    <m/>
    <m/>
    <s v="00531000007MUoEAAW"/>
    <b v="0"/>
    <d v="2019-01-15T22:32:46"/>
    <m/>
    <b v="0"/>
    <m/>
    <m/>
    <b v="0"/>
    <d v="2019-04-01T00:00:00"/>
    <n v="4"/>
    <n v="2019"/>
    <s v="Omitted"/>
    <s v="Omitted"/>
    <b v="0"/>
    <b v="0"/>
    <m/>
    <b v="1"/>
    <b v="0"/>
    <b v="0"/>
    <x v="22"/>
    <b v="0"/>
    <m/>
    <x v="0"/>
    <d v="2019-01-16T00:00:00"/>
    <s v="0055A00000BclF5QAJ"/>
    <d v="2021-04-11T20:08:00"/>
    <m/>
    <d v="2020-01-06T18:18:40"/>
    <m/>
    <m/>
    <b v="1"/>
    <m/>
    <m/>
    <s v="Field Sales"/>
    <m/>
    <m/>
    <m/>
    <m/>
    <m/>
    <x v="2948"/>
    <x v="0"/>
    <b v="0"/>
    <m/>
    <m/>
    <m/>
    <s v="00531000007Es7rAAC"/>
    <s v="01s31000003qafjAAA"/>
    <s v="Drugs"/>
    <m/>
    <m/>
    <m/>
    <m/>
    <m/>
    <m/>
    <s v="0125A000001NaBLQA0"/>
    <b v="0"/>
    <m/>
    <b v="0"/>
    <m/>
    <m/>
    <x v="0"/>
    <b v="0"/>
    <d v="2021-06-29T20:34:54"/>
    <m/>
    <m/>
    <b v="0"/>
    <x v="0"/>
    <m/>
    <m/>
    <n v="6500000"/>
    <m/>
    <x v="2"/>
    <n v="0"/>
    <n v="0"/>
  </r>
  <r>
    <s v="0013100001fpyoxAAA"/>
    <b v="0"/>
    <m/>
    <b v="0"/>
    <m/>
    <m/>
    <m/>
    <x v="516"/>
    <b v="1"/>
    <s v="Duplicate opportunity"/>
    <m/>
    <m/>
    <m/>
    <m/>
    <s v="00531000007MUoEAAW"/>
    <b v="0"/>
    <d v="2019-01-15T23:06:35"/>
    <m/>
    <b v="0"/>
    <m/>
    <m/>
    <b v="0"/>
    <d v="2019-04-01T00:00:00"/>
    <n v="4"/>
    <n v="2019"/>
    <s v="Omitted"/>
    <s v="Omitted"/>
    <b v="0"/>
    <b v="0"/>
    <m/>
    <b v="1"/>
    <b v="0"/>
    <b v="0"/>
    <x v="22"/>
    <b v="0"/>
    <m/>
    <x v="0"/>
    <d v="2019-01-16T00:00:00"/>
    <s v="0055A00000BclF5QAJ"/>
    <d v="2021-04-11T20:08:00"/>
    <m/>
    <d v="2020-01-06T18:18:40"/>
    <m/>
    <m/>
    <b v="1"/>
    <m/>
    <m/>
    <s v="Field Sales"/>
    <m/>
    <m/>
    <m/>
    <m/>
    <m/>
    <x v="2949"/>
    <x v="0"/>
    <b v="0"/>
    <m/>
    <m/>
    <m/>
    <s v="00531000007Es7rAAC"/>
    <s v="01s31000003qafjAAA"/>
    <s v="Drugs"/>
    <m/>
    <m/>
    <m/>
    <m/>
    <m/>
    <m/>
    <s v="0125A000001NaBLQA0"/>
    <b v="0"/>
    <m/>
    <b v="0"/>
    <m/>
    <m/>
    <x v="0"/>
    <b v="0"/>
    <d v="2021-06-29T20:34:54"/>
    <m/>
    <m/>
    <b v="0"/>
    <x v="0"/>
    <m/>
    <m/>
    <n v="6500000"/>
    <m/>
    <x v="2"/>
    <n v="0"/>
    <n v="0"/>
  </r>
  <r>
    <s v="0013100001gbj6NAAQ"/>
    <b v="0"/>
    <m/>
    <b v="0"/>
    <m/>
    <m/>
    <m/>
    <x v="516"/>
    <b v="1"/>
    <s v="Duplicate opportunity"/>
    <m/>
    <m/>
    <m/>
    <m/>
    <s v="00531000007MUoEAAW"/>
    <b v="0"/>
    <d v="2019-01-15T23:17:26"/>
    <m/>
    <b v="0"/>
    <m/>
    <m/>
    <b v="0"/>
    <d v="2019-04-01T00:00:00"/>
    <n v="4"/>
    <n v="2019"/>
    <s v="Omitted"/>
    <s v="Omitted"/>
    <b v="0"/>
    <b v="0"/>
    <m/>
    <b v="1"/>
    <b v="0"/>
    <b v="0"/>
    <x v="22"/>
    <b v="0"/>
    <m/>
    <x v="0"/>
    <m/>
    <s v="0055A00000BclF5QAJ"/>
    <d v="2021-04-11T20:08:00"/>
    <m/>
    <d v="2020-01-06T18:18:40"/>
    <m/>
    <m/>
    <b v="1"/>
    <m/>
    <m/>
    <s v="Field Sales"/>
    <m/>
    <m/>
    <m/>
    <m/>
    <m/>
    <x v="2950"/>
    <x v="0"/>
    <b v="0"/>
    <m/>
    <m/>
    <m/>
    <s v="00531000007Es7rAAC"/>
    <s v="01s31000003qafjAAA"/>
    <s v="Drugs"/>
    <m/>
    <m/>
    <m/>
    <m/>
    <m/>
    <m/>
    <s v="0125A000001NaBLQA0"/>
    <b v="0"/>
    <m/>
    <b v="0"/>
    <m/>
    <m/>
    <x v="0"/>
    <b v="0"/>
    <d v="2021-06-29T20:34:54"/>
    <m/>
    <m/>
    <b v="0"/>
    <x v="0"/>
    <m/>
    <m/>
    <n v="6500000"/>
    <m/>
    <x v="2"/>
    <n v="0"/>
    <n v="0"/>
  </r>
  <r>
    <s v="0013100001fpz8iAAA"/>
    <b v="0"/>
    <m/>
    <b v="0"/>
    <m/>
    <m/>
    <m/>
    <x v="516"/>
    <b v="1"/>
    <s v="Duplicate opportunity"/>
    <m/>
    <m/>
    <m/>
    <m/>
    <s v="00531000007MUoEAAW"/>
    <b v="0"/>
    <d v="2019-01-28T18:37:32"/>
    <m/>
    <b v="0"/>
    <m/>
    <m/>
    <b v="0"/>
    <d v="2019-04-01T00:00:00"/>
    <n v="4"/>
    <n v="2019"/>
    <s v="Omitted"/>
    <s v="Omitted"/>
    <b v="0"/>
    <b v="0"/>
    <m/>
    <b v="1"/>
    <b v="0"/>
    <b v="0"/>
    <x v="22"/>
    <b v="0"/>
    <m/>
    <x v="0"/>
    <d v="2019-01-28T00:00:00"/>
    <s v="0055A00000BclF5QAJ"/>
    <d v="2021-04-11T20:08:00"/>
    <m/>
    <d v="2020-01-06T18:18:40"/>
    <m/>
    <m/>
    <b v="1"/>
    <m/>
    <m/>
    <s v="Field Sales"/>
    <m/>
    <m/>
    <m/>
    <m/>
    <m/>
    <x v="2951"/>
    <x v="0"/>
    <b v="0"/>
    <m/>
    <m/>
    <m/>
    <s v="00531000007MUoEAAW"/>
    <s v="01s31000003qafjAAA"/>
    <s v="Drugs"/>
    <m/>
    <m/>
    <m/>
    <m/>
    <m/>
    <m/>
    <s v="0125A000001NaBLQA0"/>
    <b v="0"/>
    <m/>
    <b v="0"/>
    <m/>
    <m/>
    <x v="0"/>
    <b v="0"/>
    <d v="2021-06-29T20:34:54"/>
    <m/>
    <m/>
    <b v="0"/>
    <x v="0"/>
    <m/>
    <m/>
    <n v="9100000"/>
    <m/>
    <x v="2"/>
    <n v="0"/>
    <n v="0"/>
  </r>
  <r>
    <s v="0015A00001xQ27BQAS"/>
    <b v="0"/>
    <m/>
    <b v="0"/>
    <m/>
    <m/>
    <m/>
    <x v="516"/>
    <b v="1"/>
    <s v="Duplicate opportunity"/>
    <m/>
    <m/>
    <m/>
    <m/>
    <s v="00531000007MUoEAAW"/>
    <b v="0"/>
    <d v="2019-01-28T19:56:58"/>
    <m/>
    <b v="0"/>
    <m/>
    <m/>
    <b v="0"/>
    <d v="2019-04-01T00:00:00"/>
    <n v="4"/>
    <n v="2019"/>
    <s v="Omitted"/>
    <s v="Omitted"/>
    <b v="0"/>
    <b v="0"/>
    <m/>
    <b v="1"/>
    <b v="0"/>
    <b v="0"/>
    <x v="22"/>
    <b v="0"/>
    <m/>
    <x v="0"/>
    <d v="2019-01-28T00:00:00"/>
    <s v="0055A00000BclF5QAJ"/>
    <d v="2021-04-11T20:08:00"/>
    <m/>
    <d v="2020-01-06T18:18:40"/>
    <m/>
    <m/>
    <b v="1"/>
    <m/>
    <m/>
    <s v="Field Sales"/>
    <m/>
    <m/>
    <m/>
    <m/>
    <m/>
    <x v="2952"/>
    <x v="0"/>
    <b v="0"/>
    <m/>
    <m/>
    <m/>
    <s v="00531000007MUoEAAW"/>
    <s v="01s31000003qafjAAA"/>
    <s v="Drugs"/>
    <m/>
    <m/>
    <m/>
    <m/>
    <m/>
    <m/>
    <s v="0125A000001NaBLQA0"/>
    <b v="0"/>
    <m/>
    <b v="0"/>
    <m/>
    <m/>
    <x v="0"/>
    <b v="0"/>
    <d v="2021-06-29T20:34:54"/>
    <m/>
    <m/>
    <b v="0"/>
    <x v="0"/>
    <m/>
    <m/>
    <n v="9100000"/>
    <m/>
    <x v="2"/>
    <n v="0"/>
    <n v="0"/>
  </r>
  <r>
    <s v="0013100001gbj6NAAQ"/>
    <b v="0"/>
    <m/>
    <b v="0"/>
    <m/>
    <m/>
    <m/>
    <x v="516"/>
    <b v="1"/>
    <s v="Duplicate opportunity"/>
    <m/>
    <m/>
    <m/>
    <m/>
    <s v="00531000007MUoEAAW"/>
    <b v="0"/>
    <d v="2019-01-28T20:13:49"/>
    <m/>
    <b v="0"/>
    <m/>
    <m/>
    <b v="0"/>
    <d v="2019-04-01T00:00:00"/>
    <n v="4"/>
    <n v="2019"/>
    <s v="Omitted"/>
    <s v="Omitted"/>
    <b v="0"/>
    <b v="0"/>
    <m/>
    <b v="1"/>
    <b v="0"/>
    <b v="0"/>
    <x v="22"/>
    <b v="0"/>
    <m/>
    <x v="0"/>
    <d v="2019-01-28T00:00:00"/>
    <s v="0055A00000BclF5QAJ"/>
    <d v="2021-04-11T20:08:00"/>
    <m/>
    <d v="2020-01-06T18:18:40"/>
    <m/>
    <m/>
    <b v="1"/>
    <m/>
    <m/>
    <s v="Field Sales"/>
    <m/>
    <m/>
    <m/>
    <m/>
    <m/>
    <x v="2953"/>
    <x v="0"/>
    <b v="0"/>
    <m/>
    <m/>
    <m/>
    <s v="00531000007MUoEAAW"/>
    <s v="01s31000003qafjAAA"/>
    <s v="Drugs"/>
    <m/>
    <m/>
    <m/>
    <m/>
    <m/>
    <m/>
    <s v="0125A000001NaBLQA0"/>
    <b v="0"/>
    <m/>
    <b v="0"/>
    <m/>
    <m/>
    <x v="0"/>
    <b v="0"/>
    <d v="2021-06-29T20:34:54"/>
    <m/>
    <m/>
    <b v="0"/>
    <x v="0"/>
    <m/>
    <m/>
    <n v="9100000"/>
    <m/>
    <x v="2"/>
    <n v="0"/>
    <n v="0"/>
  </r>
  <r>
    <s v="0013100001VXN1KAAX"/>
    <b v="0"/>
    <m/>
    <b v="0"/>
    <m/>
    <m/>
    <m/>
    <x v="516"/>
    <b v="1"/>
    <s v="Duplicate opportunity"/>
    <m/>
    <m/>
    <m/>
    <m/>
    <s v="00531000007MUoEAAW"/>
    <b v="0"/>
    <d v="2019-01-28T20:51:44"/>
    <m/>
    <b v="0"/>
    <m/>
    <m/>
    <b v="0"/>
    <d v="2019-04-01T00:00:00"/>
    <n v="4"/>
    <n v="2019"/>
    <s v="Omitted"/>
    <s v="Omitted"/>
    <b v="0"/>
    <b v="0"/>
    <m/>
    <b v="1"/>
    <b v="0"/>
    <b v="0"/>
    <x v="22"/>
    <b v="0"/>
    <m/>
    <x v="0"/>
    <d v="2019-01-28T00:00:00"/>
    <s v="0055A00000BclF5QAJ"/>
    <d v="2021-04-11T20:08:00"/>
    <m/>
    <d v="2020-01-06T18:18:40"/>
    <m/>
    <m/>
    <b v="1"/>
    <m/>
    <m/>
    <s v="Field Sales"/>
    <m/>
    <m/>
    <m/>
    <m/>
    <m/>
    <x v="2954"/>
    <x v="0"/>
    <b v="0"/>
    <m/>
    <m/>
    <m/>
    <s v="00531000007MUoEAAW"/>
    <s v="01s31000003qafjAAA"/>
    <s v="Drugs"/>
    <m/>
    <m/>
    <m/>
    <m/>
    <m/>
    <m/>
    <s v="0125A000001NaBLQA0"/>
    <b v="0"/>
    <m/>
    <b v="0"/>
    <m/>
    <m/>
    <x v="0"/>
    <b v="0"/>
    <d v="2021-06-29T20:34:54"/>
    <m/>
    <m/>
    <b v="0"/>
    <x v="0"/>
    <m/>
    <m/>
    <n v="9100000"/>
    <m/>
    <x v="2"/>
    <n v="0"/>
    <n v="0"/>
  </r>
  <r>
    <s v="0013100001fpyoxAAA"/>
    <b v="0"/>
    <m/>
    <b v="0"/>
    <m/>
    <m/>
    <m/>
    <x v="516"/>
    <b v="1"/>
    <s v="Duplicate opportunity"/>
    <m/>
    <m/>
    <m/>
    <m/>
    <s v="00531000007MUoEAAW"/>
    <b v="0"/>
    <d v="2019-01-29T14:14:28"/>
    <m/>
    <b v="0"/>
    <m/>
    <m/>
    <b v="0"/>
    <d v="2019-04-01T00:00:00"/>
    <n v="4"/>
    <n v="2019"/>
    <s v="Omitted"/>
    <s v="Omitted"/>
    <b v="0"/>
    <b v="0"/>
    <m/>
    <b v="1"/>
    <b v="0"/>
    <b v="0"/>
    <x v="22"/>
    <b v="0"/>
    <m/>
    <x v="0"/>
    <d v="2019-01-29T00:00:00"/>
    <s v="0055A00000BclF5QAJ"/>
    <d v="2021-04-11T20:08:00"/>
    <m/>
    <d v="2020-01-06T18:18:40"/>
    <m/>
    <m/>
    <b v="1"/>
    <m/>
    <m/>
    <s v="Field Sales"/>
    <m/>
    <m/>
    <m/>
    <m/>
    <m/>
    <x v="2955"/>
    <x v="0"/>
    <b v="0"/>
    <m/>
    <m/>
    <m/>
    <s v="00531000007KgPgAAK"/>
    <s v="01s31000003qafjAAA"/>
    <s v="Drugs"/>
    <m/>
    <m/>
    <m/>
    <m/>
    <m/>
    <m/>
    <s v="0125A000001NaBLQA0"/>
    <b v="0"/>
    <m/>
    <b v="0"/>
    <m/>
    <m/>
    <x v="0"/>
    <b v="0"/>
    <d v="2021-06-29T20:34:54"/>
    <m/>
    <m/>
    <b v="0"/>
    <x v="0"/>
    <m/>
    <m/>
    <n v="9100000"/>
    <m/>
    <x v="2"/>
    <n v="0"/>
    <n v="0"/>
  </r>
  <r>
    <s v="0015A00001xQ27BQAS"/>
    <b v="0"/>
    <m/>
    <b v="0"/>
    <m/>
    <m/>
    <m/>
    <x v="516"/>
    <b v="1"/>
    <s v="Duplicate opportunity"/>
    <m/>
    <m/>
    <m/>
    <m/>
    <s v="00531000007MUoEAAW"/>
    <b v="0"/>
    <d v="2019-04-05T15:29:21"/>
    <m/>
    <b v="0"/>
    <m/>
    <m/>
    <b v="0"/>
    <d v="2019-04-01T00:00:00"/>
    <n v="4"/>
    <n v="2019"/>
    <s v="Omitted"/>
    <s v="Omitted"/>
    <b v="0"/>
    <b v="0"/>
    <m/>
    <b v="1"/>
    <b v="0"/>
    <b v="0"/>
    <x v="22"/>
    <b v="0"/>
    <m/>
    <x v="0"/>
    <d v="2019-04-08T00:00:00"/>
    <s v="0055A00000BclF5QAJ"/>
    <d v="2021-04-11T20:08:00"/>
    <m/>
    <d v="2020-01-06T18:18:40"/>
    <m/>
    <m/>
    <b v="1"/>
    <m/>
    <m/>
    <s v="Field Sales"/>
    <m/>
    <m/>
    <m/>
    <m/>
    <m/>
    <x v="2956"/>
    <x v="0"/>
    <b v="0"/>
    <m/>
    <m/>
    <m/>
    <s v="00531000007KgPgAAK"/>
    <s v="01s31000003qafjAAA"/>
    <s v="Drugs"/>
    <m/>
    <m/>
    <m/>
    <m/>
    <m/>
    <m/>
    <s v="0125A000001NaBLQA0"/>
    <b v="0"/>
    <m/>
    <b v="0"/>
    <m/>
    <m/>
    <x v="0"/>
    <b v="0"/>
    <d v="2021-06-29T20:34:54"/>
    <m/>
    <m/>
    <b v="0"/>
    <x v="0"/>
    <m/>
    <m/>
    <n v="1820000"/>
    <m/>
    <x v="2"/>
    <n v="0"/>
    <n v="0"/>
  </r>
  <r>
    <s v="0013100001VXN1KAAX"/>
    <b v="0"/>
    <m/>
    <b v="0"/>
    <m/>
    <m/>
    <m/>
    <x v="516"/>
    <b v="1"/>
    <s v="Duplicate opportunity"/>
    <m/>
    <m/>
    <m/>
    <m/>
    <s v="00531000007MUoEAAW"/>
    <b v="0"/>
    <d v="2019-04-05T19:33:12"/>
    <m/>
    <b v="0"/>
    <m/>
    <m/>
    <b v="0"/>
    <d v="2019-04-01T00:00:00"/>
    <n v="4"/>
    <n v="2019"/>
    <s v="Omitted"/>
    <s v="Omitted"/>
    <b v="0"/>
    <b v="0"/>
    <m/>
    <b v="1"/>
    <b v="0"/>
    <b v="0"/>
    <x v="22"/>
    <b v="0"/>
    <m/>
    <x v="0"/>
    <d v="2019-04-08T00:00:00"/>
    <s v="0055A00000BclF5QAJ"/>
    <d v="2021-04-11T20:08:00"/>
    <m/>
    <d v="2020-01-06T18:18:40"/>
    <m/>
    <m/>
    <b v="1"/>
    <m/>
    <m/>
    <s v="Field Sales"/>
    <m/>
    <m/>
    <m/>
    <m/>
    <m/>
    <x v="2957"/>
    <x v="0"/>
    <b v="0"/>
    <m/>
    <m/>
    <m/>
    <s v="00531000007KgPgAAK"/>
    <s v="01s31000003qafjAAA"/>
    <s v="Drugs"/>
    <m/>
    <m/>
    <m/>
    <m/>
    <m/>
    <m/>
    <s v="0125A000001NaBLQA0"/>
    <b v="0"/>
    <m/>
    <b v="0"/>
    <m/>
    <m/>
    <x v="0"/>
    <b v="0"/>
    <d v="2021-06-29T20:34:54"/>
    <m/>
    <m/>
    <b v="0"/>
    <x v="0"/>
    <m/>
    <m/>
    <n v="1820000"/>
    <m/>
    <x v="2"/>
    <n v="0"/>
    <n v="0"/>
  </r>
  <r>
    <s v="0013100001VXN1KAAX"/>
    <b v="0"/>
    <m/>
    <b v="0"/>
    <m/>
    <m/>
    <m/>
    <x v="516"/>
    <b v="1"/>
    <s v="Duplicate opportunity"/>
    <m/>
    <m/>
    <m/>
    <m/>
    <s v="00531000007MUoEAAW"/>
    <b v="0"/>
    <d v="2019-05-07T13:30:12"/>
    <m/>
    <b v="0"/>
    <m/>
    <m/>
    <b v="0"/>
    <d v="2019-04-01T00:00:00"/>
    <n v="4"/>
    <n v="2019"/>
    <s v="Omitted"/>
    <s v="Omitted"/>
    <b v="0"/>
    <b v="0"/>
    <m/>
    <b v="1"/>
    <b v="0"/>
    <b v="0"/>
    <x v="22"/>
    <b v="0"/>
    <m/>
    <x v="0"/>
    <d v="2019-05-07T00:00:00"/>
    <s v="0055A00000BclF5QAJ"/>
    <d v="2021-04-11T20:08:00"/>
    <m/>
    <d v="2020-01-06T18:18:40"/>
    <m/>
    <m/>
    <b v="1"/>
    <m/>
    <m/>
    <s v="Field Sales"/>
    <m/>
    <m/>
    <m/>
    <m/>
    <m/>
    <x v="2958"/>
    <x v="0"/>
    <b v="0"/>
    <m/>
    <m/>
    <m/>
    <s v="00531000007KgPgAAK"/>
    <s v="01s31000003qafjAAA"/>
    <s v="Drugs"/>
    <m/>
    <m/>
    <m/>
    <m/>
    <m/>
    <m/>
    <s v="0125A000001NaBLQA0"/>
    <b v="0"/>
    <m/>
    <b v="0"/>
    <m/>
    <m/>
    <x v="0"/>
    <b v="0"/>
    <d v="2021-06-29T20:34:54"/>
    <m/>
    <m/>
    <b v="0"/>
    <x v="0"/>
    <m/>
    <m/>
    <n v="1820000"/>
    <m/>
    <x v="2"/>
    <n v="0"/>
    <n v="0"/>
  </r>
  <r>
    <s v="0013100001fpz8iAAA"/>
    <b v="0"/>
    <m/>
    <b v="0"/>
    <m/>
    <m/>
    <m/>
    <x v="531"/>
    <b v="1"/>
    <s v="Duplicate opportunity"/>
    <m/>
    <m/>
    <m/>
    <m/>
    <s v="00531000007MUoEAAW"/>
    <b v="0"/>
    <d v="2019-09-03T18:50:25"/>
    <m/>
    <b v="0"/>
    <m/>
    <m/>
    <b v="0"/>
    <d v="2019-04-01T00:00:00"/>
    <n v="4"/>
    <n v="2019"/>
    <s v="Omitted"/>
    <s v="Omitted"/>
    <b v="0"/>
    <b v="0"/>
    <m/>
    <b v="1"/>
    <b v="0"/>
    <b v="0"/>
    <x v="20"/>
    <b v="0"/>
    <m/>
    <x v="0"/>
    <d v="2019-09-05T00:00:00"/>
    <s v="0055A00000BclF5QAJ"/>
    <d v="2021-04-11T20:08:00"/>
    <m/>
    <d v="2020-01-06T18:18:40"/>
    <m/>
    <m/>
    <b v="1"/>
    <m/>
    <m/>
    <s v="Field Sales"/>
    <m/>
    <m/>
    <m/>
    <m/>
    <m/>
    <x v="2959"/>
    <x v="0"/>
    <b v="0"/>
    <m/>
    <m/>
    <m/>
    <s v="00531000007KgPgAAK"/>
    <s v="01s31000003qafjAAA"/>
    <s v="CWAs"/>
    <m/>
    <m/>
    <m/>
    <m/>
    <m/>
    <m/>
    <s v="0125A000001NaBLQA0"/>
    <b v="0"/>
    <m/>
    <b v="0"/>
    <m/>
    <m/>
    <x v="0"/>
    <b v="0"/>
    <d v="2021-06-29T20:34:54"/>
    <m/>
    <m/>
    <b v="0"/>
    <x v="0"/>
    <m/>
    <m/>
    <n v="4019400"/>
    <m/>
    <x v="2"/>
    <n v="0"/>
    <n v="0"/>
  </r>
  <r>
    <s v="001i000001MZ8IpAAL"/>
    <b v="0"/>
    <m/>
    <b v="0"/>
    <m/>
    <m/>
    <m/>
    <x v="531"/>
    <b v="1"/>
    <s v="Duplicate opportunity"/>
    <m/>
    <m/>
    <m/>
    <m/>
    <s v="00531000007MUoEAAW"/>
    <b v="0"/>
    <d v="2019-09-04T19:23:39"/>
    <m/>
    <b v="0"/>
    <m/>
    <m/>
    <b v="0"/>
    <d v="2019-04-01T00:00:00"/>
    <n v="4"/>
    <n v="2019"/>
    <s v="Omitted"/>
    <s v="Omitted"/>
    <b v="0"/>
    <b v="0"/>
    <m/>
    <b v="1"/>
    <b v="0"/>
    <b v="0"/>
    <x v="20"/>
    <b v="0"/>
    <m/>
    <x v="0"/>
    <d v="2019-09-06T00:00:00"/>
    <s v="0055A00000BclF5QAJ"/>
    <d v="2021-04-11T20:08:00"/>
    <m/>
    <d v="2020-01-06T18:18:40"/>
    <m/>
    <m/>
    <b v="1"/>
    <m/>
    <m/>
    <s v="Field Sales"/>
    <m/>
    <m/>
    <m/>
    <m/>
    <m/>
    <x v="2960"/>
    <x v="0"/>
    <b v="0"/>
    <m/>
    <m/>
    <m/>
    <s v="00531000007Es7rAAC"/>
    <s v="01s31000003qafjAAA"/>
    <s v="CWAs"/>
    <m/>
    <m/>
    <m/>
    <m/>
    <m/>
    <m/>
    <s v="0125A000001NaBLQA0"/>
    <b v="0"/>
    <m/>
    <b v="0"/>
    <m/>
    <m/>
    <x v="0"/>
    <b v="0"/>
    <d v="2021-06-29T20:34:54"/>
    <m/>
    <m/>
    <b v="0"/>
    <x v="0"/>
    <m/>
    <m/>
    <n v="3617460"/>
    <m/>
    <x v="2"/>
    <n v="0"/>
    <n v="0"/>
  </r>
  <r>
    <s v="0015A000022S2fRQAS"/>
    <b v="0"/>
    <m/>
    <b v="0"/>
    <m/>
    <m/>
    <m/>
    <x v="531"/>
    <b v="1"/>
    <s v="Duplicate opportunity"/>
    <m/>
    <s v="0035A00003JizwhQAB"/>
    <m/>
    <m/>
    <s v="00531000007MUoEAAW"/>
    <b v="0"/>
    <d v="2019-09-05T14:47:07"/>
    <m/>
    <b v="0"/>
    <m/>
    <m/>
    <b v="0"/>
    <d v="2019-04-01T00:00:00"/>
    <n v="4"/>
    <n v="2019"/>
    <s v="Omitted"/>
    <s v="Omitted"/>
    <b v="0"/>
    <b v="0"/>
    <m/>
    <b v="1"/>
    <b v="0"/>
    <b v="0"/>
    <x v="20"/>
    <b v="0"/>
    <m/>
    <x v="0"/>
    <d v="2019-09-05T00:00:00"/>
    <s v="0055A00000BclF5QAJ"/>
    <d v="2021-04-11T20:08:00"/>
    <m/>
    <d v="2020-01-06T18:18:45"/>
    <m/>
    <m/>
    <b v="1"/>
    <m/>
    <m/>
    <s v="Field Sales"/>
    <m/>
    <m/>
    <m/>
    <m/>
    <m/>
    <x v="2961"/>
    <x v="0"/>
    <b v="0"/>
    <m/>
    <m/>
    <m/>
    <s v="00531000007KgPgAAK"/>
    <s v="01s31000003qafjAAA"/>
    <s v="CWAs"/>
    <m/>
    <m/>
    <m/>
    <m/>
    <m/>
    <m/>
    <s v="0125A000001NaBLQA0"/>
    <b v="0"/>
    <m/>
    <b v="0"/>
    <m/>
    <m/>
    <x v="0"/>
    <b v="0"/>
    <d v="2021-06-29T20:34:54"/>
    <m/>
    <m/>
    <b v="0"/>
    <x v="0"/>
    <m/>
    <m/>
    <n v="4019400"/>
    <m/>
    <x v="2"/>
    <n v="0"/>
    <n v="0"/>
  </r>
  <r>
    <s v="0015A00002EkII2QAN"/>
    <b v="0"/>
    <m/>
    <b v="0"/>
    <m/>
    <m/>
    <m/>
    <x v="531"/>
    <b v="1"/>
    <s v="Duplicate opportunity"/>
    <m/>
    <s v="0035A00003XEHYvQAP"/>
    <m/>
    <m/>
    <s v="00531000007MUoEAAW"/>
    <b v="0"/>
    <d v="2019-09-05T22:49:27"/>
    <m/>
    <b v="0"/>
    <m/>
    <m/>
    <b v="0"/>
    <d v="2019-04-01T00:00:00"/>
    <n v="4"/>
    <n v="2019"/>
    <s v="Omitted"/>
    <s v="Omitted"/>
    <b v="0"/>
    <b v="0"/>
    <m/>
    <b v="1"/>
    <b v="0"/>
    <b v="0"/>
    <x v="20"/>
    <b v="0"/>
    <m/>
    <x v="0"/>
    <d v="2019-09-05T00:00:00"/>
    <s v="0055A00000BclF5QAJ"/>
    <d v="2021-04-11T20:08:00"/>
    <m/>
    <d v="2020-01-06T18:18:40"/>
    <m/>
    <m/>
    <b v="1"/>
    <m/>
    <m/>
    <s v="Field Sales"/>
    <m/>
    <m/>
    <m/>
    <m/>
    <m/>
    <x v="2962"/>
    <x v="0"/>
    <b v="0"/>
    <m/>
    <m/>
    <m/>
    <s v="00531000007KgPgAAK"/>
    <s v="01s31000003qafjAAA"/>
    <s v="CWAs"/>
    <m/>
    <m/>
    <m/>
    <m/>
    <m/>
    <m/>
    <s v="0125A000001NaBLQA0"/>
    <b v="0"/>
    <m/>
    <b v="0"/>
    <m/>
    <m/>
    <x v="0"/>
    <b v="0"/>
    <d v="2021-06-29T20:34:54"/>
    <m/>
    <m/>
    <b v="0"/>
    <x v="0"/>
    <m/>
    <m/>
    <n v="4019400"/>
    <m/>
    <x v="2"/>
    <n v="0"/>
    <n v="0"/>
  </r>
  <r>
    <s v="0013100001fpz8iAAA"/>
    <b v="0"/>
    <m/>
    <b v="0"/>
    <m/>
    <m/>
    <m/>
    <x v="292"/>
    <b v="1"/>
    <s v="Duplicate opportunity"/>
    <m/>
    <m/>
    <m/>
    <m/>
    <s v="00531000007MUoEAAW"/>
    <b v="0"/>
    <d v="2019-04-05T15:03:11"/>
    <m/>
    <b v="0"/>
    <m/>
    <m/>
    <b v="0"/>
    <d v="2020-04-01T00:00:00"/>
    <n v="4"/>
    <n v="2020"/>
    <s v="Omitted"/>
    <s v="Omitted"/>
    <b v="0"/>
    <b v="0"/>
    <m/>
    <b v="1"/>
    <b v="0"/>
    <b v="0"/>
    <x v="22"/>
    <b v="0"/>
    <m/>
    <x v="0"/>
    <d v="2019-04-08T00:00:00"/>
    <s v="0055A00000BclF5QAJ"/>
    <d v="2021-04-11T20:08:00"/>
    <m/>
    <d v="2020-05-21T15:19:03"/>
    <m/>
    <m/>
    <b v="1"/>
    <m/>
    <m/>
    <s v="Field Sales"/>
    <m/>
    <m/>
    <m/>
    <m/>
    <m/>
    <x v="2963"/>
    <x v="0"/>
    <b v="0"/>
    <m/>
    <m/>
    <m/>
    <s v="00531000007KgPgAAK"/>
    <s v="01s31000003qafjAAA"/>
    <s v="Drugs"/>
    <m/>
    <m/>
    <m/>
    <m/>
    <m/>
    <m/>
    <s v="0125A000001NaBLQA0"/>
    <b v="0"/>
    <m/>
    <b v="0"/>
    <m/>
    <m/>
    <x v="0"/>
    <b v="0"/>
    <d v="2021-06-29T20:34:54"/>
    <m/>
    <m/>
    <b v="0"/>
    <x v="0"/>
    <m/>
    <m/>
    <n v="1820000"/>
    <m/>
    <x v="2"/>
    <n v="0"/>
    <n v="0"/>
  </r>
  <r>
    <s v="0013100001mIDLTAA4"/>
    <b v="0"/>
    <m/>
    <b v="0"/>
    <m/>
    <m/>
    <m/>
    <x v="9"/>
    <b v="1"/>
    <s v="Lost or No Budget"/>
    <m/>
    <m/>
    <m/>
    <m/>
    <s v="00531000008F2qlAAC"/>
    <b v="0"/>
    <d v="2018-06-12T02:59:53"/>
    <m/>
    <b v="0"/>
    <m/>
    <m/>
    <b v="0"/>
    <d v="2018-04-01T00:00:00"/>
    <n v="4"/>
    <n v="2018"/>
    <s v="Omitted"/>
    <s v="Omitted"/>
    <b v="0"/>
    <b v="0"/>
    <m/>
    <b v="1"/>
    <b v="0"/>
    <b v="0"/>
    <x v="22"/>
    <b v="0"/>
    <m/>
    <x v="0"/>
    <m/>
    <s v="0055A00000BclF5QAJ"/>
    <d v="2021-04-11T20:08:00"/>
    <m/>
    <d v="2020-01-06T18:18:35"/>
    <m/>
    <m/>
    <b v="1"/>
    <m/>
    <m/>
    <s v="Field Sales"/>
    <m/>
    <m/>
    <m/>
    <m/>
    <m/>
    <x v="2964"/>
    <x v="0"/>
    <b v="0"/>
    <m/>
    <m/>
    <m/>
    <s v="00531000008F2qlAAC"/>
    <s v="01si00000040RFIAA2"/>
    <s v="CWAs;Explosives"/>
    <m/>
    <m/>
    <m/>
    <m/>
    <m/>
    <m/>
    <s v="0125A000001NaBLQA0"/>
    <b v="0"/>
    <m/>
    <b v="0"/>
    <m/>
    <m/>
    <x v="0"/>
    <b v="0"/>
    <d v="2021-06-29T20:34:54"/>
    <m/>
    <m/>
    <b v="0"/>
    <x v="0"/>
    <m/>
    <m/>
    <n v="6263556.75"/>
    <m/>
    <x v="2"/>
    <n v="0"/>
    <n v="0"/>
  </r>
  <r>
    <s v="0013100001fpyoxAAA"/>
    <b v="0"/>
    <m/>
    <b v="0"/>
    <m/>
    <m/>
    <m/>
    <x v="516"/>
    <b v="1"/>
    <s v="Other"/>
    <m/>
    <m/>
    <m/>
    <m/>
    <s v="00531000007MUoEAAW"/>
    <b v="0"/>
    <d v="2019-04-09T19:29:44"/>
    <m/>
    <b v="0"/>
    <m/>
    <m/>
    <b v="0"/>
    <d v="2019-04-01T00:00:00"/>
    <n v="4"/>
    <n v="2019"/>
    <s v="Omitted"/>
    <s v="Omitted"/>
    <b v="0"/>
    <b v="0"/>
    <m/>
    <b v="1"/>
    <b v="0"/>
    <b v="0"/>
    <x v="22"/>
    <b v="0"/>
    <m/>
    <x v="0"/>
    <d v="2019-04-09T00:00:00"/>
    <s v="0055A00000BclF5QAJ"/>
    <d v="2021-04-11T20:08:00"/>
    <m/>
    <d v="2020-01-06T18:18:40"/>
    <m/>
    <m/>
    <b v="1"/>
    <m/>
    <m/>
    <s v="Field Sales"/>
    <m/>
    <m/>
    <m/>
    <m/>
    <m/>
    <x v="2965"/>
    <x v="0"/>
    <b v="0"/>
    <s v="CBP NII order award to FR thru GSA"/>
    <m/>
    <m/>
    <s v="00531000007Es7rAAC"/>
    <s v="01s31000003qafjAAA"/>
    <s v="Drugs"/>
    <m/>
    <m/>
    <m/>
    <m/>
    <m/>
    <m/>
    <s v="0125A000001NaBLQA0"/>
    <b v="0"/>
    <m/>
    <b v="0"/>
    <m/>
    <m/>
    <x v="0"/>
    <b v="0"/>
    <d v="2021-06-29T20:34:54"/>
    <m/>
    <m/>
    <b v="0"/>
    <x v="0"/>
    <m/>
    <m/>
    <n v="1820000"/>
    <m/>
    <x v="2"/>
    <n v="0"/>
    <n v="0"/>
  </r>
  <r>
    <s v="0015A00001tbbJ8QAI"/>
    <b v="0"/>
    <m/>
    <b v="0"/>
    <m/>
    <m/>
    <m/>
    <x v="75"/>
    <b v="1"/>
    <s v="Other"/>
    <m/>
    <m/>
    <m/>
    <m/>
    <s v="00531000007KgPgAAK"/>
    <b v="0"/>
    <d v="2017-08-22T02:58:46"/>
    <m/>
    <b v="0"/>
    <m/>
    <m/>
    <b v="0"/>
    <d v="2017-04-01T00:00:00"/>
    <n v="4"/>
    <n v="2017"/>
    <s v="Omitted"/>
    <s v="Omitted"/>
    <b v="0"/>
    <b v="0"/>
    <m/>
    <b v="1"/>
    <b v="0"/>
    <b v="0"/>
    <x v="23"/>
    <b v="0"/>
    <m/>
    <x v="0"/>
    <m/>
    <s v="0055A00000BclF5QAJ"/>
    <d v="2021-04-11T19:52:07"/>
    <m/>
    <d v="2020-01-06T18:18:35"/>
    <m/>
    <m/>
    <b v="1"/>
    <m/>
    <m/>
    <s v="Inside Sales"/>
    <m/>
    <m/>
    <m/>
    <m/>
    <m/>
    <x v="2966"/>
    <x v="0"/>
    <b v="0"/>
    <s v="NA"/>
    <m/>
    <m/>
    <s v="00531000007KgPgAAK"/>
    <s v="01s31000003qafjAAA"/>
    <m/>
    <m/>
    <m/>
    <m/>
    <m/>
    <m/>
    <m/>
    <s v="0125A000001NaBLQA0"/>
    <b v="0"/>
    <m/>
    <b v="0"/>
    <m/>
    <m/>
    <x v="0"/>
    <b v="0"/>
    <d v="2021-06-29T20:34:54"/>
    <m/>
    <m/>
    <b v="0"/>
    <x v="0"/>
    <m/>
    <m/>
    <n v="1911995"/>
    <m/>
    <x v="2"/>
    <n v="0"/>
    <n v="0"/>
  </r>
  <r>
    <s v="0016e00002ZwiFrAAJ"/>
    <b v="0"/>
    <m/>
    <b v="0"/>
    <m/>
    <m/>
    <m/>
    <x v="39"/>
    <b v="1"/>
    <s v="Duplicate opportunity"/>
    <m/>
    <m/>
    <m/>
    <m/>
    <s v="00531000007MUoEAAW"/>
    <b v="0"/>
    <d v="2019-10-18T16:49:33"/>
    <m/>
    <b v="0"/>
    <m/>
    <m/>
    <b v="0"/>
    <d v="2020-04-01T00:00:00"/>
    <n v="4"/>
    <n v="2020"/>
    <s v="Omitted"/>
    <s v="Omitted"/>
    <b v="0"/>
    <b v="0"/>
    <m/>
    <b v="1"/>
    <b v="0"/>
    <b v="0"/>
    <x v="23"/>
    <b v="0"/>
    <m/>
    <x v="0"/>
    <m/>
    <s v="0055A000009GxI2QAK"/>
    <d v="2021-06-22T20:28:56"/>
    <m/>
    <d v="2020-01-08T15:36:13"/>
    <m/>
    <m/>
    <b v="1"/>
    <m/>
    <m/>
    <s v="Field Sales"/>
    <m/>
    <m/>
    <m/>
    <m/>
    <m/>
    <x v="2967"/>
    <x v="0"/>
    <b v="0"/>
    <m/>
    <m/>
    <m/>
    <s v="0055A000009GxI2QAK"/>
    <s v="01si00000040RFIAA2"/>
    <s v="CWAs;Explosives;Drugs"/>
    <s v="Drugs"/>
    <s v="0035A00003ZWb4rQAD"/>
    <m/>
    <m/>
    <m/>
    <m/>
    <s v="0125A000001NaBLQA0"/>
    <b v="0"/>
    <s v="All Hazards"/>
    <b v="0"/>
    <m/>
    <m/>
    <x v="0"/>
    <b v="0"/>
    <d v="2021-06-29T20:34:54"/>
    <m/>
    <m/>
    <b v="0"/>
    <x v="0"/>
    <m/>
    <m/>
    <n v="4770096.75"/>
    <m/>
    <x v="2"/>
    <n v="0"/>
    <n v="0"/>
  </r>
  <r>
    <s v="0016e00002ZwiFrAAJ"/>
    <b v="0"/>
    <m/>
    <b v="0"/>
    <m/>
    <m/>
    <m/>
    <x v="39"/>
    <b v="1"/>
    <s v="Other"/>
    <m/>
    <m/>
    <m/>
    <m/>
    <s v="00531000008F2qlAAC"/>
    <b v="0"/>
    <d v="2019-10-27T03:17:17"/>
    <m/>
    <b v="0"/>
    <m/>
    <m/>
    <b v="0"/>
    <d v="2020-04-01T00:00:00"/>
    <n v="4"/>
    <n v="2020"/>
    <s v="Omitted"/>
    <s v="Omitted"/>
    <b v="0"/>
    <b v="0"/>
    <m/>
    <b v="1"/>
    <b v="0"/>
    <b v="0"/>
    <x v="23"/>
    <b v="0"/>
    <m/>
    <x v="0"/>
    <d v="2019-10-27T00:00:00"/>
    <s v="0055A000009GxI2QAK"/>
    <d v="2021-06-22T20:27:45"/>
    <m/>
    <d v="2020-12-07T14:42:30"/>
    <m/>
    <m/>
    <b v="1"/>
    <m/>
    <m/>
    <s v="Field Sales"/>
    <m/>
    <m/>
    <m/>
    <m/>
    <m/>
    <x v="2968"/>
    <x v="0"/>
    <b v="0"/>
    <m/>
    <m/>
    <m/>
    <s v="0055A000009GxI2QAK"/>
    <s v="01si00000040RFIAA2"/>
    <s v="Drugs"/>
    <s v="Drugs"/>
    <s v="0035A00003ZWb4rQAD"/>
    <m/>
    <m/>
    <m/>
    <m/>
    <s v="0125A000001NaBLQA0"/>
    <b v="0"/>
    <s v="All Hazards"/>
    <b v="0"/>
    <m/>
    <m/>
    <x v="0"/>
    <b v="0"/>
    <d v="2021-06-29T20:34:54"/>
    <m/>
    <m/>
    <b v="0"/>
    <x v="0"/>
    <m/>
    <m/>
    <n v="668936.25"/>
    <m/>
    <x v="2"/>
    <n v="0"/>
    <n v="0"/>
  </r>
  <r>
    <s v="0016e00002Zw8pgAAB"/>
    <b v="0"/>
    <m/>
    <b v="0"/>
    <m/>
    <m/>
    <m/>
    <x v="31"/>
    <b v="1"/>
    <m/>
    <m/>
    <m/>
    <m/>
    <m/>
    <s v="00531000007MUoEAAW"/>
    <b v="0"/>
    <d v="2019-08-05T19:59:24"/>
    <m/>
    <b v="0"/>
    <m/>
    <m/>
    <b v="0"/>
    <d v="2019-04-01T00:00:00"/>
    <n v="4"/>
    <n v="2019"/>
    <s v="Omitted"/>
    <s v="Omitted"/>
    <b v="0"/>
    <b v="0"/>
    <m/>
    <b v="1"/>
    <b v="0"/>
    <b v="0"/>
    <x v="23"/>
    <b v="0"/>
    <m/>
    <x v="0"/>
    <d v="2019-08-15T00:00:00"/>
    <s v="0055A000009GxI2QAK"/>
    <d v="2021-06-22T20:16:51"/>
    <m/>
    <d v="2020-01-06T18:18:40"/>
    <m/>
    <m/>
    <b v="1"/>
    <m/>
    <m/>
    <s v="Field Sales"/>
    <m/>
    <m/>
    <m/>
    <m/>
    <m/>
    <x v="2969"/>
    <x v="0"/>
    <b v="0"/>
    <m/>
    <m/>
    <m/>
    <s v="0055A000009GxI2QAK"/>
    <s v="01si00000040RFIAA2"/>
    <s v="CWAs;Explosives;Drugs"/>
    <s v="CWAs"/>
    <s v="0035A00003IP55jQAD"/>
    <m/>
    <m/>
    <m/>
    <m/>
    <s v="0125A000001NaBLQA0"/>
    <b v="0"/>
    <s v="Explosives"/>
    <b v="0"/>
    <m/>
    <m/>
    <x v="0"/>
    <b v="0"/>
    <d v="2021-06-29T20:34:54"/>
    <m/>
    <m/>
    <b v="0"/>
    <x v="0"/>
    <m/>
    <m/>
    <n v="2033187.5"/>
    <m/>
    <x v="2"/>
    <n v="0"/>
    <n v="0"/>
  </r>
  <r>
    <s v="0016e00002ZwhkLAAR"/>
    <b v="0"/>
    <m/>
    <b v="0"/>
    <m/>
    <m/>
    <m/>
    <x v="39"/>
    <b v="1"/>
    <s v="Competitive product"/>
    <m/>
    <m/>
    <m/>
    <m/>
    <s v="0055A000009GxI2QAK"/>
    <b v="0"/>
    <d v="2020-06-12T18:31:05"/>
    <m/>
    <b v="0"/>
    <m/>
    <m/>
    <b v="0"/>
    <d v="2020-04-01T00:00:00"/>
    <n v="4"/>
    <n v="2020"/>
    <s v="Closed"/>
    <s v="Closed"/>
    <b v="0"/>
    <b v="0"/>
    <m/>
    <b v="1"/>
    <b v="0"/>
    <b v="0"/>
    <x v="23"/>
    <b v="0"/>
    <m/>
    <x v="0"/>
    <m/>
    <s v="0055A000009GxI2QAK"/>
    <d v="2021-06-22T19:49:48"/>
    <m/>
    <d v="2020-12-28T22:14:53"/>
    <m/>
    <m/>
    <b v="1"/>
    <m/>
    <m/>
    <s v="Field Sales"/>
    <m/>
    <m/>
    <m/>
    <m/>
    <m/>
    <x v="2970"/>
    <x v="0"/>
    <b v="0"/>
    <m/>
    <m/>
    <m/>
    <s v="0055A000009GxI2QAK"/>
    <s v="01si00000040RFIAA2"/>
    <s v="CWAs;Explosives;All Hazards"/>
    <m/>
    <s v="0035A00003W0IYmQAN"/>
    <m/>
    <s v="MX908"/>
    <m/>
    <m/>
    <s v="0125A000001NaBLQA0"/>
    <b v="0"/>
    <m/>
    <b v="0"/>
    <m/>
    <m/>
    <x v="0"/>
    <b v="0"/>
    <d v="2021-06-29T20:34:55"/>
    <m/>
    <m/>
    <b v="0"/>
    <x v="0"/>
    <m/>
    <m/>
    <n v="828750"/>
    <m/>
    <x v="2"/>
    <n v="0"/>
    <n v="0"/>
  </r>
  <r>
    <s v="0015A00001xQ27BQAS"/>
    <b v="0"/>
    <m/>
    <b v="0"/>
    <m/>
    <m/>
    <m/>
    <x v="287"/>
    <b v="1"/>
    <s v="Duplicate opportunity"/>
    <m/>
    <m/>
    <m/>
    <m/>
    <s v="00531000007MUoEAAW"/>
    <b v="0"/>
    <d v="2020-03-23T14:12:18"/>
    <m/>
    <b v="0"/>
    <m/>
    <m/>
    <b v="0"/>
    <d v="2020-04-01T00:00:00"/>
    <n v="4"/>
    <n v="2020"/>
    <s v="Omitted"/>
    <s v="Omitted"/>
    <b v="0"/>
    <b v="0"/>
    <m/>
    <b v="1"/>
    <b v="0"/>
    <b v="0"/>
    <x v="22"/>
    <b v="0"/>
    <m/>
    <x v="0"/>
    <d v="2020-03-26T00:00:00"/>
    <s v="0055A00000BclF5QAJ"/>
    <d v="2021-04-11T20:08:00"/>
    <m/>
    <d v="2020-04-23T19:25:19"/>
    <m/>
    <m/>
    <b v="1"/>
    <m/>
    <m/>
    <s v="Field Sales"/>
    <m/>
    <m/>
    <m/>
    <m/>
    <m/>
    <x v="2971"/>
    <x v="0"/>
    <b v="0"/>
    <m/>
    <m/>
    <m/>
    <s v="00531000007Es7rAAC"/>
    <s v="01s31000003qafjAAA"/>
    <s v="Explosives"/>
    <m/>
    <m/>
    <m/>
    <s v="MX908"/>
    <m/>
    <m/>
    <s v="0125A000001NaBLQA0"/>
    <b v="0"/>
    <m/>
    <b v="0"/>
    <m/>
    <m/>
    <x v="0"/>
    <b v="0"/>
    <d v="2021-06-29T20:34:55"/>
    <m/>
    <m/>
    <b v="0"/>
    <x v="0"/>
    <m/>
    <m/>
    <n v="16705000"/>
    <m/>
    <x v="2"/>
    <n v="0"/>
    <n v="0"/>
  </r>
  <r>
    <s v="0013100001gbj6NAAQ"/>
    <b v="0"/>
    <m/>
    <b v="0"/>
    <m/>
    <m/>
    <m/>
    <x v="287"/>
    <b v="1"/>
    <s v="Duplicate opportunity"/>
    <m/>
    <m/>
    <m/>
    <m/>
    <s v="00531000007MUoEAAW"/>
    <b v="0"/>
    <d v="2020-03-23T16:56:37"/>
    <m/>
    <b v="0"/>
    <m/>
    <m/>
    <b v="0"/>
    <d v="2020-04-01T00:00:00"/>
    <n v="4"/>
    <n v="2020"/>
    <s v="Omitted"/>
    <s v="Omitted"/>
    <b v="0"/>
    <b v="0"/>
    <m/>
    <b v="1"/>
    <b v="0"/>
    <b v="0"/>
    <x v="22"/>
    <b v="0"/>
    <m/>
    <x v="0"/>
    <d v="2020-03-26T00:00:00"/>
    <s v="0055A00000BclF5QAJ"/>
    <d v="2021-04-11T20:08:00"/>
    <m/>
    <d v="2020-04-23T19:24:09"/>
    <m/>
    <m/>
    <b v="1"/>
    <m/>
    <m/>
    <s v="Field Sales"/>
    <m/>
    <m/>
    <m/>
    <m/>
    <m/>
    <x v="2972"/>
    <x v="0"/>
    <b v="0"/>
    <m/>
    <m/>
    <m/>
    <s v="00531000007Es7rAAC"/>
    <s v="01s31000003qafjAAA"/>
    <s v="Explosives"/>
    <m/>
    <m/>
    <m/>
    <s v="MX908"/>
    <m/>
    <m/>
    <s v="0125A000001NaBLQA0"/>
    <b v="0"/>
    <m/>
    <b v="0"/>
    <m/>
    <m/>
    <x v="0"/>
    <b v="0"/>
    <d v="2021-06-29T20:34:55"/>
    <m/>
    <m/>
    <b v="0"/>
    <x v="0"/>
    <m/>
    <m/>
    <n v="16705000"/>
    <m/>
    <x v="2"/>
    <n v="0"/>
    <n v="0"/>
  </r>
  <r>
    <s v="0013100001VXN1KAAX"/>
    <b v="0"/>
    <m/>
    <b v="0"/>
    <m/>
    <m/>
    <m/>
    <x v="287"/>
    <b v="1"/>
    <s v="Duplicate opportunity"/>
    <m/>
    <m/>
    <m/>
    <m/>
    <s v="00531000007MUoEAAW"/>
    <b v="0"/>
    <d v="2020-03-23T17:12:32"/>
    <m/>
    <b v="0"/>
    <m/>
    <m/>
    <b v="0"/>
    <d v="2020-04-01T00:00:00"/>
    <n v="4"/>
    <n v="2020"/>
    <s v="Omitted"/>
    <s v="Omitted"/>
    <b v="0"/>
    <b v="0"/>
    <m/>
    <b v="1"/>
    <b v="0"/>
    <b v="0"/>
    <x v="22"/>
    <b v="0"/>
    <m/>
    <x v="0"/>
    <d v="2020-03-26T00:00:00"/>
    <s v="0055A00000BclF5QAJ"/>
    <d v="2021-04-11T20:08:00"/>
    <m/>
    <d v="2020-04-23T19:20:12"/>
    <m/>
    <m/>
    <b v="1"/>
    <m/>
    <m/>
    <s v="Field Sales"/>
    <m/>
    <m/>
    <m/>
    <m/>
    <m/>
    <x v="2973"/>
    <x v="0"/>
    <b v="0"/>
    <m/>
    <m/>
    <m/>
    <s v="00531000007Es7rAAC"/>
    <s v="01s31000003qafjAAA"/>
    <s v="Explosives"/>
    <m/>
    <m/>
    <m/>
    <s v="MX908"/>
    <m/>
    <m/>
    <s v="0125A000001NaBLQA0"/>
    <b v="0"/>
    <m/>
    <b v="0"/>
    <m/>
    <m/>
    <x v="0"/>
    <b v="0"/>
    <d v="2021-06-29T20:34:55"/>
    <m/>
    <m/>
    <b v="0"/>
    <x v="0"/>
    <m/>
    <m/>
    <n v="16705000"/>
    <m/>
    <x v="2"/>
    <n v="0"/>
    <n v="0"/>
  </r>
  <r>
    <s v="0013100001fpz8iAAA"/>
    <b v="0"/>
    <m/>
    <b v="0"/>
    <m/>
    <m/>
    <m/>
    <x v="287"/>
    <b v="1"/>
    <s v="Duplicate opportunity"/>
    <m/>
    <m/>
    <m/>
    <m/>
    <s v="00531000007MUoEAAW"/>
    <b v="0"/>
    <d v="2020-03-23T17:16:57"/>
    <m/>
    <b v="0"/>
    <m/>
    <m/>
    <b v="0"/>
    <d v="2020-04-01T00:00:00"/>
    <n v="4"/>
    <n v="2020"/>
    <s v="Omitted"/>
    <s v="Omitted"/>
    <b v="0"/>
    <b v="0"/>
    <m/>
    <b v="1"/>
    <b v="0"/>
    <b v="0"/>
    <x v="22"/>
    <b v="0"/>
    <m/>
    <x v="0"/>
    <d v="2020-03-26T00:00:00"/>
    <s v="0055A00000BclF5QAJ"/>
    <d v="2021-04-11T20:08:00"/>
    <m/>
    <d v="2020-04-23T19:23:40"/>
    <m/>
    <m/>
    <b v="1"/>
    <m/>
    <m/>
    <s v="Field Sales"/>
    <m/>
    <m/>
    <m/>
    <m/>
    <m/>
    <x v="2974"/>
    <x v="0"/>
    <b v="0"/>
    <m/>
    <m/>
    <m/>
    <s v="00531000007Es7rAAC"/>
    <s v="01s31000003qafjAAA"/>
    <s v="Explosives"/>
    <m/>
    <m/>
    <m/>
    <s v="MX908"/>
    <m/>
    <m/>
    <s v="0125A000001NaBLQA0"/>
    <b v="0"/>
    <m/>
    <b v="0"/>
    <m/>
    <m/>
    <x v="0"/>
    <b v="0"/>
    <d v="2021-06-29T20:34:55"/>
    <m/>
    <m/>
    <b v="0"/>
    <x v="0"/>
    <m/>
    <m/>
    <n v="16705000"/>
    <m/>
    <x v="2"/>
    <n v="0"/>
    <n v="0"/>
  </r>
  <r>
    <s v="0013100001fpyoxAAA"/>
    <b v="0"/>
    <m/>
    <b v="0"/>
    <m/>
    <m/>
    <m/>
    <x v="287"/>
    <b v="1"/>
    <s v="Duplicate opportunity"/>
    <m/>
    <m/>
    <m/>
    <m/>
    <s v="00531000007MUoEAAW"/>
    <b v="0"/>
    <d v="2020-03-23T18:17:26"/>
    <m/>
    <b v="0"/>
    <m/>
    <m/>
    <b v="0"/>
    <d v="2020-04-01T00:00:00"/>
    <n v="4"/>
    <n v="2020"/>
    <s v="Omitted"/>
    <s v="Omitted"/>
    <b v="0"/>
    <b v="0"/>
    <m/>
    <b v="1"/>
    <b v="0"/>
    <b v="0"/>
    <x v="22"/>
    <b v="0"/>
    <m/>
    <x v="0"/>
    <d v="2020-03-26T00:00:00"/>
    <s v="0055A00000BclF5QAJ"/>
    <d v="2021-04-11T20:08:00"/>
    <m/>
    <d v="2020-04-23T19:25:46"/>
    <m/>
    <m/>
    <b v="1"/>
    <m/>
    <m/>
    <s v="Field Sales"/>
    <m/>
    <m/>
    <m/>
    <m/>
    <m/>
    <x v="2975"/>
    <x v="0"/>
    <b v="0"/>
    <m/>
    <m/>
    <m/>
    <s v="00531000007Es7rAAC"/>
    <s v="01s31000003qafjAAA"/>
    <s v="Explosives"/>
    <m/>
    <m/>
    <m/>
    <s v="MX908"/>
    <m/>
    <m/>
    <s v="0125A000001NaBLQA0"/>
    <b v="0"/>
    <m/>
    <b v="0"/>
    <m/>
    <m/>
    <x v="0"/>
    <b v="0"/>
    <d v="2021-06-29T20:34:55"/>
    <m/>
    <m/>
    <b v="0"/>
    <x v="0"/>
    <m/>
    <m/>
    <n v="16705000"/>
    <m/>
    <x v="2"/>
    <n v="0"/>
    <n v="0"/>
  </r>
  <r>
    <s v="001i000000K38RYAAZ"/>
    <b v="0"/>
    <m/>
    <b v="0"/>
    <m/>
    <m/>
    <m/>
    <x v="44"/>
    <b v="1"/>
    <s v="Duplicate opportunity"/>
    <m/>
    <m/>
    <m/>
    <m/>
    <s v="00531000007Es7rAAC"/>
    <b v="0"/>
    <d v="2020-04-20T19:36:52"/>
    <m/>
    <b v="0"/>
    <m/>
    <m/>
    <b v="0"/>
    <d v="2020-04-01T00:00:00"/>
    <n v="4"/>
    <n v="2020"/>
    <s v="Omitted"/>
    <s v="Omitted"/>
    <b v="0"/>
    <b v="0"/>
    <m/>
    <b v="1"/>
    <b v="0"/>
    <b v="0"/>
    <x v="20"/>
    <b v="0"/>
    <m/>
    <x v="0"/>
    <m/>
    <s v="0055A00000BclF5QAJ"/>
    <d v="2021-04-11T20:08:00"/>
    <m/>
    <d v="2020-05-05T12:49:18"/>
    <m/>
    <m/>
    <b v="1"/>
    <m/>
    <m/>
    <s v="Field Sales"/>
    <m/>
    <m/>
    <m/>
    <m/>
    <m/>
    <x v="2976"/>
    <x v="0"/>
    <b v="0"/>
    <m/>
    <m/>
    <m/>
    <s v="00531000007Es7rAAC"/>
    <s v="01s31000003qafjAAA"/>
    <s v="Drugs"/>
    <m/>
    <m/>
    <m/>
    <s v="MX908"/>
    <m/>
    <m/>
    <s v="0125A000001NaBLQA0"/>
    <b v="0"/>
    <m/>
    <b v="0"/>
    <m/>
    <m/>
    <x v="0"/>
    <b v="0"/>
    <d v="2021-06-29T20:34:55"/>
    <m/>
    <m/>
    <b v="0"/>
    <x v="0"/>
    <m/>
    <m/>
    <n v="7280000"/>
    <m/>
    <x v="2"/>
    <n v="0"/>
    <n v="0"/>
  </r>
  <r>
    <s v="0016e00002ZvkvEAAR"/>
    <b v="0"/>
    <m/>
    <b v="0"/>
    <m/>
    <m/>
    <m/>
    <x v="292"/>
    <b v="1"/>
    <s v="Duplicate opportunity"/>
    <m/>
    <m/>
    <m/>
    <m/>
    <s v="0055A000009GxI2QAK"/>
    <b v="0"/>
    <d v="2020-03-16T13:39:30"/>
    <m/>
    <b v="0"/>
    <m/>
    <m/>
    <b v="0"/>
    <d v="2020-04-01T00:00:00"/>
    <n v="4"/>
    <n v="2020"/>
    <s v="Omitted"/>
    <s v="Omitted"/>
    <b v="0"/>
    <b v="0"/>
    <m/>
    <b v="1"/>
    <b v="0"/>
    <b v="0"/>
    <x v="23"/>
    <b v="0"/>
    <m/>
    <x v="0"/>
    <m/>
    <s v="0055A000009GxI2QAK"/>
    <d v="2021-06-14T16:39:43"/>
    <m/>
    <d v="2020-10-20T16:23:22"/>
    <m/>
    <m/>
    <b v="1"/>
    <m/>
    <m/>
    <s v="Field Sales"/>
    <m/>
    <m/>
    <m/>
    <m/>
    <m/>
    <x v="2977"/>
    <x v="0"/>
    <b v="0"/>
    <m/>
    <m/>
    <m/>
    <s v="0055A000009GxI2QAK"/>
    <s v="01si00000040RFIAA2"/>
    <s v="Drugs"/>
    <m/>
    <s v="0035A00003W0IYmQAN"/>
    <m/>
    <s v="MX908"/>
    <m/>
    <m/>
    <s v="0125A000001NaBLQA0"/>
    <b v="0"/>
    <m/>
    <b v="0"/>
    <m/>
    <m/>
    <x v="0"/>
    <b v="0"/>
    <d v="2021-06-29T20:34:55"/>
    <m/>
    <m/>
    <b v="0"/>
    <x v="0"/>
    <m/>
    <m/>
    <n v="786576.25"/>
    <m/>
    <x v="2"/>
    <n v="0"/>
    <n v="0"/>
  </r>
  <r>
    <s v="001i000001MZ8IpAAL"/>
    <b v="0"/>
    <m/>
    <b v="0"/>
    <s v="7015A0000022gtgQAA"/>
    <m/>
    <m/>
    <x v="39"/>
    <b v="1"/>
    <s v="Lost or No Budget"/>
    <m/>
    <s v="0035A00003IOgLiQAL"/>
    <m/>
    <m/>
    <s v="00531000007MUoEAAW"/>
    <b v="0"/>
    <d v="2020-04-23T20:16:32"/>
    <m/>
    <b v="0"/>
    <s v="Federal Resources"/>
    <d v="2020-12-31T00:00:00"/>
    <b v="0"/>
    <d v="2020-04-01T00:00:00"/>
    <n v="4"/>
    <n v="2020"/>
    <s v="Omitted"/>
    <s v="Omitted"/>
    <b v="0"/>
    <b v="0"/>
    <m/>
    <b v="1"/>
    <b v="0"/>
    <b v="0"/>
    <x v="20"/>
    <b v="0"/>
    <m/>
    <x v="0"/>
    <m/>
    <s v="0055A00000BclF5QAJ"/>
    <d v="2021-04-11T20:08:00"/>
    <m/>
    <d v="2020-10-28T13:23:15"/>
    <m/>
    <m/>
    <b v="1"/>
    <m/>
    <m/>
    <s v="Field Sales"/>
    <m/>
    <m/>
    <m/>
    <m/>
    <m/>
    <x v="2978"/>
    <x v="0"/>
    <b v="0"/>
    <m/>
    <m/>
    <m/>
    <s v="00531000007Es7rAAC"/>
    <s v="01s31000003qafjAAA"/>
    <s v="CWAs"/>
    <m/>
    <m/>
    <m/>
    <s v="MX908"/>
    <m/>
    <m/>
    <s v="0125A000001NaBLQA0"/>
    <b v="0"/>
    <m/>
    <b v="0"/>
    <m/>
    <m/>
    <x v="0"/>
    <b v="0"/>
    <d v="2021-06-29T20:34:55"/>
    <m/>
    <m/>
    <b v="0"/>
    <x v="0"/>
    <m/>
    <m/>
    <n v="702000"/>
    <m/>
    <x v="2"/>
    <n v="0"/>
    <n v="0"/>
  </r>
  <r>
    <s v="0015A00002CRqz6QAD"/>
    <b v="0"/>
    <m/>
    <b v="0"/>
    <m/>
    <m/>
    <m/>
    <x v="31"/>
    <b v="1"/>
    <s v="Duplicate opportunity"/>
    <m/>
    <s v="0035A00003UaI3PQAV"/>
    <m/>
    <m/>
    <s v="00531000007MUoEAAW"/>
    <b v="0"/>
    <d v="2019-05-06T17:13:31"/>
    <m/>
    <b v="0"/>
    <m/>
    <m/>
    <b v="0"/>
    <d v="2019-04-01T00:00:00"/>
    <n v="4"/>
    <n v="2019"/>
    <s v="Omitted"/>
    <s v="Omitted"/>
    <b v="0"/>
    <b v="0"/>
    <m/>
    <b v="1"/>
    <b v="0"/>
    <b v="0"/>
    <x v="23"/>
    <b v="0"/>
    <m/>
    <x v="0"/>
    <m/>
    <s v="0055A00000BclF5QAJ"/>
    <d v="2021-04-11T20:06:15"/>
    <m/>
    <d v="2020-07-08T12:52:30"/>
    <m/>
    <m/>
    <b v="1"/>
    <m/>
    <m/>
    <s v="Field Sales"/>
    <m/>
    <m/>
    <m/>
    <m/>
    <m/>
    <x v="2979"/>
    <x v="1"/>
    <b v="0"/>
    <m/>
    <m/>
    <m/>
    <s v="00531000008F2qlAAC"/>
    <s v="01s31000003qafjAAA"/>
    <s v="All Hazards"/>
    <m/>
    <m/>
    <m/>
    <m/>
    <m/>
    <m/>
    <s v="0125A000001NaBLQA0"/>
    <b v="0"/>
    <m/>
    <b v="0"/>
    <m/>
    <m/>
    <x v="0"/>
    <b v="0"/>
    <d v="2021-06-29T20:34:54"/>
    <m/>
    <m/>
    <b v="0"/>
    <x v="0"/>
    <m/>
    <m/>
    <n v="564848.5"/>
    <m/>
    <x v="2"/>
    <n v="0"/>
    <n v="0"/>
  </r>
  <r>
    <s v="0013100001puTdTAAU"/>
    <b v="0"/>
    <m/>
    <b v="0"/>
    <s v="7015A000001zMbNQAU"/>
    <m/>
    <m/>
    <x v="139"/>
    <b v="1"/>
    <s v="Non Responsive"/>
    <m/>
    <s v="0035A00003nawyzQAA"/>
    <m/>
    <m/>
    <s v="0055A000008iLoOQAU"/>
    <b v="1"/>
    <d v="2021-02-04T19:48:22"/>
    <m/>
    <b v="0"/>
    <m/>
    <m/>
    <b v="0"/>
    <d v="2021-01-01T00:00:00"/>
    <n v="1"/>
    <n v="2021"/>
    <s v="Omitted"/>
    <s v="Omitted"/>
    <b v="0"/>
    <b v="0"/>
    <m/>
    <b v="1"/>
    <b v="0"/>
    <b v="0"/>
    <x v="15"/>
    <b v="0"/>
    <m/>
    <x v="0"/>
    <d v="2021-03-17T00:00:00"/>
    <s v="0055A00000BclF5QAJ"/>
    <d v="2021-04-10T23:01:03"/>
    <m/>
    <d v="2021-03-23T14:15:02"/>
    <m/>
    <m/>
    <b v="0"/>
    <m/>
    <m/>
    <s v="Website"/>
    <m/>
    <m/>
    <m/>
    <m/>
    <m/>
    <x v="2980"/>
    <x v="0"/>
    <b v="0"/>
    <m/>
    <m/>
    <m/>
    <s v="0055A000008iLoOQAU"/>
    <s v="01s5A000005xBspQAE"/>
    <s v="Proteomics"/>
    <m/>
    <s v="0035A00003nawyzQAA"/>
    <s v="Consumables"/>
    <s v="Rebel"/>
    <m/>
    <m/>
    <s v="0125A000001ESVfQAO"/>
    <b v="0"/>
    <m/>
    <b v="0"/>
    <m/>
    <m/>
    <x v="0"/>
    <b v="0"/>
    <d v="2021-06-29T20:34:55"/>
    <s v="0055A000008iLmcQAE"/>
    <m/>
    <b v="0"/>
    <x v="0"/>
    <m/>
    <m/>
    <n v="8000"/>
    <m/>
    <x v="2"/>
    <n v="0"/>
    <n v="0"/>
  </r>
  <r>
    <s v="0015A00002QcRJ6QAN"/>
    <b v="0"/>
    <m/>
    <b v="0"/>
    <m/>
    <m/>
    <m/>
    <x v="139"/>
    <b v="1"/>
    <s v="Competitive product"/>
    <m/>
    <s v="0035A00003kfXzjQAE"/>
    <m/>
    <m/>
    <s v="0055A00000BNpn5QAD"/>
    <b v="1"/>
    <d v="2020-10-26T19:04:27"/>
    <m/>
    <b v="0"/>
    <m/>
    <m/>
    <b v="0"/>
    <d v="2021-01-01T00:00:00"/>
    <n v="1"/>
    <n v="2021"/>
    <s v="Omitted"/>
    <s v="Omitted"/>
    <b v="0"/>
    <b v="0"/>
    <m/>
    <b v="1"/>
    <b v="0"/>
    <b v="0"/>
    <x v="15"/>
    <b v="0"/>
    <m/>
    <x v="0"/>
    <d v="2020-10-30T00:00:00"/>
    <s v="0055A00000BclF5QAJ"/>
    <d v="2021-04-11T20:07:09"/>
    <m/>
    <d v="2020-12-08T19:21:49"/>
    <m/>
    <m/>
    <b v="0"/>
    <m/>
    <m/>
    <s v="Field Sales"/>
    <m/>
    <m/>
    <m/>
    <m/>
    <m/>
    <x v="2981"/>
    <x v="0"/>
    <b v="0"/>
    <m/>
    <m/>
    <m/>
    <s v="0055A00000BNpn5QAD"/>
    <s v="01s5A000005x0vsQAA"/>
    <s v="Biotherapeutics"/>
    <m/>
    <s v="0035A00003kfXzjQAE"/>
    <s v="System"/>
    <s v="Rebel"/>
    <m/>
    <m/>
    <s v="0125A000001ESVfQAO"/>
    <b v="0"/>
    <m/>
    <b v="0"/>
    <m/>
    <m/>
    <x v="0"/>
    <b v="0"/>
    <d v="2021-06-29T20:34:55"/>
    <s v="0055A000008iLmcQAE"/>
    <m/>
    <b v="0"/>
    <x v="0"/>
    <m/>
    <m/>
    <n v="110400"/>
    <m/>
    <x v="2"/>
    <n v="0"/>
    <n v="0"/>
  </r>
  <r>
    <s v="0015A00002GnxKtQAJ"/>
    <b v="0"/>
    <m/>
    <b v="0"/>
    <s v="7015A000001TgOTQA0"/>
    <m/>
    <m/>
    <x v="391"/>
    <b v="1"/>
    <s v="Competitive product"/>
    <m/>
    <s v="0035A00003aLXlhQAG"/>
    <m/>
    <m/>
    <s v="0055A00000BNXCfQAP"/>
    <b v="1"/>
    <d v="2019-12-18T22:27:42"/>
    <m/>
    <b v="0"/>
    <m/>
    <m/>
    <b v="0"/>
    <d v="2021-01-01T00:00:00"/>
    <n v="1"/>
    <n v="2021"/>
    <s v="Omitted"/>
    <s v="Omitted"/>
    <b v="0"/>
    <b v="0"/>
    <m/>
    <b v="1"/>
    <b v="0"/>
    <b v="0"/>
    <x v="15"/>
    <b v="0"/>
    <m/>
    <x v="0"/>
    <d v="2020-05-08T00:00:00"/>
    <s v="0055A00000BclF5QAJ"/>
    <d v="2021-04-10T23:01:03"/>
    <m/>
    <d v="2020-10-01T23:36:41"/>
    <m/>
    <m/>
    <b v="0"/>
    <m/>
    <s v="Amino Acids &amp; Metobolites"/>
    <s v="Trade Show"/>
    <m/>
    <m/>
    <m/>
    <m/>
    <m/>
    <x v="2982"/>
    <x v="0"/>
    <b v="0"/>
    <m/>
    <m/>
    <m/>
    <s v="0055A00000BNXCfQAP"/>
    <s v="01s5A000005x0sjQAA"/>
    <s v="Biotherapeutics"/>
    <m/>
    <s v="0035A00003aLXlhQAG"/>
    <s v="System"/>
    <s v="Rebel"/>
    <m/>
    <m/>
    <s v="0125A000001ESVfQAO"/>
    <b v="0"/>
    <m/>
    <b v="0"/>
    <m/>
    <m/>
    <x v="0"/>
    <b v="0"/>
    <d v="2021-06-29T20:34:55"/>
    <s v="0055A00000BctN7QAJ"/>
    <m/>
    <b v="0"/>
    <x v="0"/>
    <m/>
    <m/>
    <n v="144000"/>
    <m/>
    <x v="2"/>
    <n v="0"/>
    <n v="0"/>
  </r>
  <r>
    <s v="0015A00002Qc48RQAR"/>
    <b v="0"/>
    <m/>
    <b v="0"/>
    <m/>
    <m/>
    <m/>
    <x v="139"/>
    <b v="1"/>
    <s v="Demo data not compelling"/>
    <m/>
    <s v="0035A00003kezZKQAY"/>
    <m/>
    <m/>
    <s v="0055A00000BNpn5QAD"/>
    <b v="1"/>
    <d v="2020-10-22T20:03:53"/>
    <m/>
    <b v="0"/>
    <m/>
    <m/>
    <b v="0"/>
    <d v="2021-01-01T00:00:00"/>
    <n v="1"/>
    <n v="2021"/>
    <s v="Omitted"/>
    <s v="Omitted"/>
    <b v="0"/>
    <b v="0"/>
    <m/>
    <b v="1"/>
    <b v="0"/>
    <b v="0"/>
    <x v="15"/>
    <b v="0"/>
    <m/>
    <x v="0"/>
    <d v="2021-01-18T00:00:00"/>
    <s v="0055A00000BclF5QAJ"/>
    <d v="2021-04-11T19:52:07"/>
    <m/>
    <d v="2021-01-26T17:43:05"/>
    <m/>
    <m/>
    <b v="0"/>
    <m/>
    <m/>
    <s v="Inside Sales"/>
    <m/>
    <m/>
    <m/>
    <m/>
    <m/>
    <x v="2983"/>
    <x v="0"/>
    <b v="0"/>
    <m/>
    <m/>
    <m/>
    <s v="0055A00000BNpn5QAD"/>
    <s v="01s5A000005x0vsQAA"/>
    <s v="Biotherapeutics"/>
    <m/>
    <s v="0035A00003kezZKQAY"/>
    <s v="System"/>
    <s v="Rebel"/>
    <m/>
    <m/>
    <s v="0125A000001ESVfQAO"/>
    <b v="0"/>
    <m/>
    <b v="0"/>
    <m/>
    <m/>
    <x v="0"/>
    <b v="0"/>
    <d v="2021-06-29T20:34:55"/>
    <s v="0055A000008iLmcQAE"/>
    <m/>
    <b v="0"/>
    <x v="0"/>
    <m/>
    <m/>
    <n v="116380"/>
    <m/>
    <x v="2"/>
    <n v="0"/>
    <n v="0"/>
  </r>
  <r>
    <s v="0013100001gX5LzAAK"/>
    <b v="0"/>
    <m/>
    <b v="0"/>
    <m/>
    <m/>
    <m/>
    <x v="340"/>
    <b v="1"/>
    <s v="Duplicate opportunity"/>
    <m/>
    <s v="0035A00003ZViaJQAT"/>
    <m/>
    <m/>
    <s v="0055A000008iLmwQAE"/>
    <b v="1"/>
    <d v="2019-10-15T17:12:11"/>
    <m/>
    <b v="0"/>
    <m/>
    <m/>
    <b v="0"/>
    <d v="2020-01-01T00:00:00"/>
    <n v="1"/>
    <n v="2020"/>
    <s v="Omitted"/>
    <s v="Omitted"/>
    <b v="0"/>
    <b v="0"/>
    <m/>
    <b v="1"/>
    <b v="0"/>
    <b v="0"/>
    <x v="15"/>
    <b v="0"/>
    <m/>
    <x v="0"/>
    <d v="2019-10-15T00:00:00"/>
    <s v="0055A00000BclF5QAJ"/>
    <d v="2021-04-10T23:01:03"/>
    <m/>
    <d v="2020-01-13T21:54:19"/>
    <m/>
    <m/>
    <b v="0"/>
    <m/>
    <m/>
    <s v="Referral"/>
    <m/>
    <m/>
    <m/>
    <m/>
    <m/>
    <x v="2984"/>
    <x v="0"/>
    <b v="0"/>
    <m/>
    <m/>
    <m/>
    <s v="0055A000008iLmwQAE"/>
    <s v="01s5A000005z9ixQAA"/>
    <s v="Biotherapeutics"/>
    <m/>
    <s v="0035A00003ZViaJQAT"/>
    <s v="System"/>
    <s v="Rebel"/>
    <m/>
    <m/>
    <s v="0125A000001ESVfQAO"/>
    <b v="0"/>
    <m/>
    <b v="0"/>
    <m/>
    <m/>
    <x v="0"/>
    <b v="0"/>
    <d v="2021-06-29T20:34:54"/>
    <m/>
    <m/>
    <b v="0"/>
    <x v="0"/>
    <m/>
    <m/>
    <n v="123000"/>
    <m/>
    <x v="2"/>
    <n v="0"/>
    <n v="0"/>
  </r>
  <r>
    <s v="0015A00001xP4A2QAK"/>
    <b v="0"/>
    <m/>
    <b v="0"/>
    <s v="7015A000001zMbOQAU"/>
    <m/>
    <m/>
    <x v="139"/>
    <b v="1"/>
    <s v="Duplicate opportunity"/>
    <m/>
    <s v="0035A00003lS671QAC"/>
    <m/>
    <m/>
    <s v="0055A000008zqzaQAA"/>
    <b v="1"/>
    <d v="2020-11-12T15:35:38"/>
    <m/>
    <b v="0"/>
    <m/>
    <m/>
    <b v="0"/>
    <d v="2021-01-01T00:00:00"/>
    <n v="1"/>
    <n v="2021"/>
    <s v="Omitted"/>
    <s v="Omitted"/>
    <b v="0"/>
    <b v="0"/>
    <m/>
    <b v="1"/>
    <b v="0"/>
    <b v="0"/>
    <x v="15"/>
    <b v="0"/>
    <m/>
    <x v="0"/>
    <d v="2020-11-13T00:00:00"/>
    <s v="0055A00000BclF5QAJ"/>
    <d v="2021-04-10T23:01:03"/>
    <m/>
    <d v="2021-02-11T22:48:21"/>
    <m/>
    <m/>
    <b v="0"/>
    <m/>
    <m/>
    <s v="Website"/>
    <m/>
    <m/>
    <m/>
    <m/>
    <m/>
    <x v="2985"/>
    <x v="0"/>
    <b v="0"/>
    <m/>
    <m/>
    <m/>
    <s v="0055A000008zqzaQAA"/>
    <s v="01s5A000005x0vsQAA"/>
    <s v="Other"/>
    <m/>
    <s v="0035A00003lS671QAC"/>
    <s v="System"/>
    <s v="Rebel"/>
    <m/>
    <m/>
    <s v="0125A000001ESVfQAO"/>
    <b v="0"/>
    <m/>
    <b v="0"/>
    <m/>
    <m/>
    <x v="0"/>
    <b v="0"/>
    <d v="2021-06-29T20:34:55"/>
    <s v="0055A00000BctN2QAJ"/>
    <m/>
    <b v="0"/>
    <x v="0"/>
    <m/>
    <m/>
    <n v="161000"/>
    <m/>
    <x v="2"/>
    <n v="0"/>
    <n v="0"/>
  </r>
  <r>
    <s v="0015A00002DR3S0QAL"/>
    <b v="0"/>
    <m/>
    <b v="0"/>
    <s v="7015A000001qb0JQAQ"/>
    <m/>
    <m/>
    <x v="340"/>
    <b v="1"/>
    <s v="Duplicate opportunity"/>
    <m/>
    <s v="0035A00003XCkmRQAT"/>
    <m/>
    <m/>
    <s v="0055A000008zqzaQAA"/>
    <b v="1"/>
    <d v="2019-08-29T11:02:20"/>
    <m/>
    <b v="0"/>
    <m/>
    <m/>
    <b v="0"/>
    <d v="2020-01-01T00:00:00"/>
    <n v="1"/>
    <n v="2020"/>
    <s v="Omitted"/>
    <s v="Omitted"/>
    <b v="0"/>
    <b v="0"/>
    <m/>
    <b v="1"/>
    <b v="0"/>
    <b v="0"/>
    <x v="15"/>
    <b v="0"/>
    <m/>
    <x v="0"/>
    <d v="2019-12-18T00:00:00"/>
    <s v="0055A00000BclF5QAJ"/>
    <d v="2021-04-10T23:01:03"/>
    <m/>
    <d v="2019-12-18T18:24:49"/>
    <m/>
    <m/>
    <b v="0"/>
    <m/>
    <m/>
    <s v="Trade Show"/>
    <m/>
    <m/>
    <m/>
    <m/>
    <m/>
    <x v="2986"/>
    <x v="0"/>
    <b v="0"/>
    <m/>
    <m/>
    <m/>
    <s v="0055A00000BNXCfQAP"/>
    <s v="01s5A000005z9ixQAA"/>
    <m/>
    <m/>
    <s v="0035A00003XCkmRQAT"/>
    <s v="System"/>
    <s v="Rebel"/>
    <m/>
    <m/>
    <s v="0125A000001ESVfQAO"/>
    <b v="0"/>
    <m/>
    <b v="0"/>
    <m/>
    <m/>
    <x v="0"/>
    <b v="0"/>
    <d v="2021-06-29T20:34:54"/>
    <s v="0055A00000BctN7QAJ"/>
    <m/>
    <b v="0"/>
    <x v="0"/>
    <m/>
    <m/>
    <n v="123000"/>
    <m/>
    <x v="2"/>
    <n v="0"/>
    <n v="0"/>
  </r>
  <r>
    <s v="0015A00002EkQebQAF"/>
    <b v="0"/>
    <m/>
    <b v="0"/>
    <m/>
    <m/>
    <m/>
    <x v="391"/>
    <b v="1"/>
    <s v="Non Responsive"/>
    <m/>
    <s v="0035A00003XEShoQAH"/>
    <m/>
    <m/>
    <s v="0055A000008iLoOQAU"/>
    <b v="1"/>
    <d v="2019-09-06T20:05:25"/>
    <m/>
    <b v="0"/>
    <m/>
    <m/>
    <b v="0"/>
    <d v="2021-01-01T00:00:00"/>
    <n v="1"/>
    <n v="2021"/>
    <s v="Omitted"/>
    <s v="Omitted"/>
    <b v="0"/>
    <b v="0"/>
    <m/>
    <b v="1"/>
    <b v="0"/>
    <b v="0"/>
    <x v="15"/>
    <b v="0"/>
    <m/>
    <x v="0"/>
    <d v="2020-10-20T00:00:00"/>
    <s v="0055A00000BclF5QAJ"/>
    <d v="2021-04-10T23:01:03"/>
    <m/>
    <d v="2020-10-22T21:27:24"/>
    <m/>
    <m/>
    <b v="0"/>
    <m/>
    <m/>
    <s v="Website"/>
    <m/>
    <m/>
    <m/>
    <m/>
    <m/>
    <x v="2987"/>
    <x v="0"/>
    <b v="0"/>
    <m/>
    <m/>
    <m/>
    <s v="0055A00000BNXCfQAP"/>
    <s v="01s5A000005x0sjQAA"/>
    <s v="Biotherapeutics"/>
    <m/>
    <s v="0035A00003XEShoQAH"/>
    <s v="System"/>
    <s v="Rebel"/>
    <m/>
    <m/>
    <s v="0125A000001ESVfQAO"/>
    <b v="0"/>
    <m/>
    <b v="0"/>
    <m/>
    <m/>
    <x v="0"/>
    <b v="0"/>
    <d v="2021-06-29T20:34:54"/>
    <s v="0055A00000BctN7QAJ"/>
    <m/>
    <b v="0"/>
    <x v="0"/>
    <m/>
    <m/>
    <n v="144000"/>
    <m/>
    <x v="2"/>
    <n v="0"/>
    <n v="0"/>
  </r>
  <r>
    <s v="0015A00002FFSxDQAX"/>
    <b v="0"/>
    <m/>
    <b v="0"/>
    <m/>
    <m/>
    <m/>
    <x v="139"/>
    <b v="1"/>
    <s v="Non Responsive"/>
    <m/>
    <s v="0035A00003YwETcQAN"/>
    <m/>
    <m/>
    <s v="0055A000008iLoOQAU"/>
    <b v="1"/>
    <d v="2019-09-30T13:27:23"/>
    <m/>
    <b v="0"/>
    <m/>
    <m/>
    <b v="0"/>
    <d v="2021-01-01T00:00:00"/>
    <n v="1"/>
    <n v="2021"/>
    <s v="Omitted"/>
    <s v="Omitted"/>
    <b v="0"/>
    <b v="0"/>
    <m/>
    <b v="1"/>
    <b v="0"/>
    <b v="0"/>
    <x v="15"/>
    <b v="0"/>
    <m/>
    <x v="0"/>
    <d v="2020-10-01T00:00:00"/>
    <s v="0055A00000BclF5QAJ"/>
    <d v="2021-04-10T23:01:03"/>
    <m/>
    <d v="2021-02-01T22:22:01"/>
    <m/>
    <m/>
    <b v="0"/>
    <m/>
    <m/>
    <s v="Website"/>
    <m/>
    <m/>
    <m/>
    <m/>
    <m/>
    <x v="2988"/>
    <x v="0"/>
    <b v="0"/>
    <m/>
    <m/>
    <m/>
    <s v="0055A00000BNXCfQAP"/>
    <s v="01s5A000005xBspQAE"/>
    <m/>
    <m/>
    <s v="0035A00003YwETcQAN"/>
    <s v="System"/>
    <s v="Rebel"/>
    <m/>
    <m/>
    <s v="0125A000001ESVfQAO"/>
    <b v="0"/>
    <m/>
    <b v="0"/>
    <m/>
    <m/>
    <x v="0"/>
    <b v="0"/>
    <d v="2021-06-29T20:34:54"/>
    <s v="0055A00000BctN7QAJ"/>
    <m/>
    <b v="0"/>
    <x v="0"/>
    <m/>
    <m/>
    <n v="154850"/>
    <m/>
    <x v="2"/>
    <n v="0"/>
    <n v="0"/>
  </r>
  <r>
    <s v="0015A00002KwxDcQAJ"/>
    <b v="0"/>
    <m/>
    <b v="0"/>
    <m/>
    <m/>
    <m/>
    <x v="139"/>
    <b v="1"/>
    <s v="Other"/>
    <m/>
    <s v="0035A00003fqytNQAQ"/>
    <m/>
    <m/>
    <s v="0055A00000BNXCfQAP"/>
    <b v="1"/>
    <d v="2020-05-29T18:40:02"/>
    <m/>
    <b v="0"/>
    <m/>
    <m/>
    <b v="0"/>
    <d v="2021-01-01T00:00:00"/>
    <n v="1"/>
    <n v="2021"/>
    <s v="Omitted"/>
    <s v="Omitted"/>
    <b v="0"/>
    <b v="0"/>
    <m/>
    <b v="1"/>
    <b v="0"/>
    <b v="0"/>
    <x v="15"/>
    <b v="0"/>
    <m/>
    <x v="0"/>
    <d v="2020-11-05T00:00:00"/>
    <s v="0055A00000BclF5QAJ"/>
    <d v="2021-04-11T20:28:47"/>
    <m/>
    <d v="2020-12-08T21:04:30"/>
    <m/>
    <m/>
    <b v="0"/>
    <m/>
    <m/>
    <s v="Website"/>
    <m/>
    <m/>
    <m/>
    <m/>
    <m/>
    <x v="2989"/>
    <x v="0"/>
    <b v="0"/>
    <m/>
    <m/>
    <m/>
    <s v="0055A00000BNXCfQAP"/>
    <s v="01s5A000005x0sjQAA"/>
    <s v="Biotherapeutics"/>
    <m/>
    <s v="0035A00003jwYa1QAE"/>
    <s v="System"/>
    <s v="Rebel"/>
    <m/>
    <m/>
    <s v="0125A000001ESVfQAO"/>
    <b v="0"/>
    <m/>
    <b v="0"/>
    <m/>
    <m/>
    <x v="0"/>
    <b v="0"/>
    <d v="2021-06-29T20:34:55"/>
    <s v="0055A00000BctN7QAJ"/>
    <m/>
    <b v="0"/>
    <x v="0"/>
    <m/>
    <m/>
    <n v="152000"/>
    <m/>
    <x v="2"/>
    <n v="0"/>
    <n v="0"/>
  </r>
  <r>
    <s v="0015A00002PJPrEQAX"/>
    <b v="0"/>
    <m/>
    <b v="0"/>
    <s v="7015A000001zMbJQAU"/>
    <m/>
    <m/>
    <x v="139"/>
    <b v="1"/>
    <s v="Other"/>
    <m/>
    <s v="0035A00003ijMhJQAU"/>
    <m/>
    <m/>
    <s v="0055A00000BNXCfQAP"/>
    <b v="1"/>
    <d v="2020-09-11T17:17:23"/>
    <m/>
    <b v="0"/>
    <m/>
    <m/>
    <b v="0"/>
    <d v="2021-01-01T00:00:00"/>
    <n v="1"/>
    <n v="2021"/>
    <s v="Omitted"/>
    <s v="Omitted"/>
    <b v="0"/>
    <b v="0"/>
    <m/>
    <b v="1"/>
    <b v="0"/>
    <b v="0"/>
    <x v="14"/>
    <b v="0"/>
    <m/>
    <x v="0"/>
    <d v="2020-09-12T00:00:00"/>
    <s v="0055A00000BclF5QAJ"/>
    <d v="2021-04-11T20:28:47"/>
    <m/>
    <d v="2020-09-25T22:17:13"/>
    <m/>
    <m/>
    <b v="0"/>
    <m/>
    <m/>
    <s v="Website"/>
    <m/>
    <m/>
    <m/>
    <m/>
    <m/>
    <x v="2990"/>
    <x v="0"/>
    <b v="0"/>
    <m/>
    <m/>
    <m/>
    <s v="0055A00000BNXCfQAP"/>
    <s v="01s5A000005x0sjQAA"/>
    <s v="Other"/>
    <m/>
    <s v="0035A00003ijNEqQAM"/>
    <s v="System"/>
    <s v="Rebel"/>
    <m/>
    <m/>
    <s v="0125A000001ESVfQAO"/>
    <b v="0"/>
    <m/>
    <b v="0"/>
    <m/>
    <m/>
    <x v="0"/>
    <b v="0"/>
    <d v="2021-06-29T20:34:55"/>
    <s v="0055A00000BctN7QAJ"/>
    <m/>
    <b v="0"/>
    <x v="0"/>
    <m/>
    <m/>
    <n v="162000"/>
    <m/>
    <x v="2"/>
    <n v="0"/>
    <n v="0"/>
  </r>
  <r>
    <s v="0015A000029WKYLQA4"/>
    <b v="0"/>
    <m/>
    <b v="0"/>
    <m/>
    <m/>
    <m/>
    <x v="401"/>
    <b v="1"/>
    <s v="Other"/>
    <m/>
    <s v="0035A00003ccC9YQAU"/>
    <m/>
    <m/>
    <s v="0055A00000BNpn5QAD"/>
    <b v="1"/>
    <d v="2020-02-13T18:18:11"/>
    <m/>
    <b v="0"/>
    <m/>
    <m/>
    <b v="0"/>
    <d v="2021-01-01T00:00:00"/>
    <n v="1"/>
    <n v="2021"/>
    <s v="Omitted"/>
    <s v="Omitted"/>
    <b v="0"/>
    <b v="0"/>
    <m/>
    <b v="1"/>
    <b v="0"/>
    <b v="0"/>
    <x v="15"/>
    <b v="0"/>
    <m/>
    <x v="0"/>
    <d v="2020-11-10T00:00:00"/>
    <s v="0055A00000BclF5QAJ"/>
    <d v="2021-04-11T20:07:09"/>
    <m/>
    <d v="2021-03-17T16:46:05"/>
    <m/>
    <m/>
    <b v="0"/>
    <m/>
    <m/>
    <s v="Field Sales"/>
    <m/>
    <m/>
    <m/>
    <m/>
    <m/>
    <x v="2991"/>
    <x v="0"/>
    <b v="0"/>
    <s v="Does not meet BANT requirements"/>
    <m/>
    <m/>
    <s v="0055A00000BNXCfQAP"/>
    <s v="01s5A000005x0sjQAA"/>
    <s v="Biotherapeutics"/>
    <m/>
    <s v="0035A00003ccC9YQAU"/>
    <s v="System"/>
    <s v="Rebel"/>
    <m/>
    <m/>
    <s v="0125A000001ESVfQAO"/>
    <b v="0"/>
    <m/>
    <b v="0"/>
    <m/>
    <m/>
    <x v="0"/>
    <b v="0"/>
    <d v="2021-06-29T20:34:55"/>
    <s v="0055A00000BctN7QAJ"/>
    <m/>
    <b v="0"/>
    <x v="0"/>
    <m/>
    <m/>
    <n v="144000"/>
    <m/>
    <x v="2"/>
    <n v="0"/>
    <n v="0"/>
  </r>
  <r>
    <s v="0015A00002KuRNaQAN"/>
    <b v="0"/>
    <m/>
    <b v="0"/>
    <m/>
    <m/>
    <m/>
    <x v="139"/>
    <b v="1"/>
    <s v="Other"/>
    <m/>
    <s v="0035A00003fL7q1QAC"/>
    <m/>
    <m/>
    <s v="0055A000008zqzaQAA"/>
    <b v="1"/>
    <d v="2020-05-12T17:27:48"/>
    <m/>
    <b v="0"/>
    <m/>
    <m/>
    <b v="0"/>
    <d v="2021-01-01T00:00:00"/>
    <n v="1"/>
    <n v="2021"/>
    <s v="Omitted"/>
    <s v="Omitted"/>
    <b v="0"/>
    <b v="0"/>
    <m/>
    <b v="1"/>
    <b v="0"/>
    <b v="0"/>
    <x v="14"/>
    <b v="0"/>
    <m/>
    <x v="0"/>
    <d v="2021-01-07T00:00:00"/>
    <s v="0055A00000BclF5QAJ"/>
    <d v="2021-04-10T23:01:03"/>
    <m/>
    <d v="2021-02-18T21:44:16"/>
    <m/>
    <m/>
    <b v="0"/>
    <m/>
    <m/>
    <s v="Website"/>
    <m/>
    <m/>
    <m/>
    <m/>
    <m/>
    <x v="2992"/>
    <x v="0"/>
    <b v="0"/>
    <s v="Lookoing for collaboration, not sale"/>
    <m/>
    <m/>
    <s v="0055A000008zqzaQAA"/>
    <s v="01s5A000005x0vsQAA"/>
    <s v="Metabolomics"/>
    <m/>
    <s v="0035A00003fL7q1QAC"/>
    <s v="System"/>
    <s v="Rebel"/>
    <m/>
    <m/>
    <s v="0125A000001ESVfQAO"/>
    <b v="0"/>
    <m/>
    <b v="0"/>
    <m/>
    <m/>
    <x v="0"/>
    <b v="0"/>
    <d v="2021-06-29T20:34:55"/>
    <s v="0055A00000BctN2QAJ"/>
    <m/>
    <b v="0"/>
    <x v="0"/>
    <m/>
    <m/>
    <n v="151800"/>
    <m/>
    <x v="2"/>
    <n v="0"/>
    <n v="0"/>
  </r>
  <r>
    <s v="0015A00002DQSwIQAX"/>
    <b v="0"/>
    <m/>
    <b v="0"/>
    <s v="7015A000001qb0JQAQ"/>
    <m/>
    <m/>
    <x v="391"/>
    <b v="1"/>
    <s v="Other"/>
    <m/>
    <s v="0035A00003XCCevQAH"/>
    <m/>
    <m/>
    <s v="0055A000008iLmwQAE"/>
    <b v="1"/>
    <d v="2019-08-26T16:37:15"/>
    <m/>
    <b v="0"/>
    <m/>
    <m/>
    <b v="0"/>
    <d v="2021-01-01T00:00:00"/>
    <n v="1"/>
    <n v="2021"/>
    <s v="Omitted"/>
    <s v="Omitted"/>
    <b v="0"/>
    <b v="0"/>
    <m/>
    <b v="1"/>
    <b v="0"/>
    <b v="0"/>
    <x v="15"/>
    <b v="0"/>
    <m/>
    <x v="0"/>
    <d v="2020-08-20T00:00:00"/>
    <s v="0055A00000BclF5QAJ"/>
    <d v="2021-04-10T23:01:03"/>
    <m/>
    <d v="2020-08-20T22:19:28"/>
    <m/>
    <m/>
    <b v="0"/>
    <m/>
    <m/>
    <s v="Trade Show"/>
    <m/>
    <m/>
    <m/>
    <m/>
    <m/>
    <x v="2993"/>
    <x v="0"/>
    <b v="0"/>
    <s v="Exonics was purchased by Vertex.  Existing Vertex opp"/>
    <m/>
    <m/>
    <s v="0055A00000BNXCfQAP"/>
    <s v="01s5A000005x0sjQAA"/>
    <m/>
    <m/>
    <s v="0035A00003XCCevQAH"/>
    <s v="System"/>
    <s v="Rebel"/>
    <m/>
    <m/>
    <s v="0125A000001ESVfQAO"/>
    <b v="0"/>
    <m/>
    <b v="0"/>
    <m/>
    <m/>
    <x v="0"/>
    <b v="0"/>
    <d v="2021-06-29T20:34:54"/>
    <s v="0055A00000BctN7QAJ"/>
    <m/>
    <b v="0"/>
    <x v="0"/>
    <m/>
    <m/>
    <n v="144000"/>
    <m/>
    <x v="2"/>
    <n v="0"/>
    <n v="0"/>
  </r>
  <r>
    <s v="0015A00001ztmmZQAQ"/>
    <b v="0"/>
    <m/>
    <b v="0"/>
    <s v="7015A000001qVJTQA2"/>
    <m/>
    <m/>
    <x v="391"/>
    <b v="1"/>
    <s v="Lost or No Budget"/>
    <m/>
    <s v="0035A00003bcMV7QAM"/>
    <m/>
    <s v="Impacted"/>
    <s v="0055A00000BNXCfQAP"/>
    <b v="1"/>
    <d v="2020-01-17T18:39:39"/>
    <m/>
    <b v="0"/>
    <m/>
    <m/>
    <b v="0"/>
    <d v="2021-01-01T00:00:00"/>
    <n v="1"/>
    <n v="2021"/>
    <s v="Omitted"/>
    <s v="Omitted"/>
    <b v="0"/>
    <b v="0"/>
    <m/>
    <b v="1"/>
    <b v="0"/>
    <b v="0"/>
    <x v="17"/>
    <b v="0"/>
    <m/>
    <x v="0"/>
    <d v="2020-05-18T00:00:00"/>
    <s v="0055A00000BclF5QAJ"/>
    <d v="2021-04-11T20:06:15"/>
    <m/>
    <d v="2020-10-01T23:02:52"/>
    <m/>
    <m/>
    <b v="0"/>
    <m/>
    <m/>
    <s v="Field Sales"/>
    <m/>
    <m/>
    <m/>
    <m/>
    <m/>
    <x v="2994"/>
    <x v="0"/>
    <b v="0"/>
    <m/>
    <m/>
    <m/>
    <s v="0055A00000BNXCfQAP"/>
    <s v="01s5A000005z9ixQAA"/>
    <m/>
    <m/>
    <s v="0035A00003bcMV7QAM"/>
    <s v="System"/>
    <s v="Rebel"/>
    <m/>
    <m/>
    <s v="0125A000001ESVfQAO"/>
    <b v="0"/>
    <m/>
    <b v="0"/>
    <m/>
    <m/>
    <x v="0"/>
    <b v="0"/>
    <d v="2021-06-29T20:34:55"/>
    <s v="0055A00000BctN7QAJ"/>
    <m/>
    <b v="0"/>
    <x v="0"/>
    <m/>
    <m/>
    <n v="119000"/>
    <m/>
    <x v="2"/>
    <n v="0"/>
    <n v="0"/>
  </r>
  <r>
    <s v="0015A00002JONdWQAX"/>
    <b v="0"/>
    <m/>
    <b v="0"/>
    <s v="7015A000001TiaAQAS"/>
    <m/>
    <m/>
    <x v="391"/>
    <b v="1"/>
    <s v="Non Responsive"/>
    <m/>
    <s v="0035A00003eM8xhQAC"/>
    <s v="CA location business. Purchasing and new lab equipment on hold"/>
    <s v="Impacted"/>
    <s v="0055A00000BNXCfQAP"/>
    <b v="1"/>
    <d v="2020-03-30T19:59:03"/>
    <m/>
    <b v="0"/>
    <m/>
    <m/>
    <b v="0"/>
    <d v="2021-01-01T00:00:00"/>
    <n v="1"/>
    <n v="2021"/>
    <s v="Omitted"/>
    <s v="Omitted"/>
    <b v="0"/>
    <b v="0"/>
    <m/>
    <b v="1"/>
    <b v="0"/>
    <b v="0"/>
    <x v="14"/>
    <b v="0"/>
    <m/>
    <x v="0"/>
    <d v="2020-10-20T00:00:00"/>
    <s v="0055A00000BclF5QAJ"/>
    <d v="2021-04-10T23:01:03"/>
    <m/>
    <d v="2020-10-20T22:38:30"/>
    <m/>
    <m/>
    <b v="0"/>
    <m/>
    <m/>
    <s v="Eblasts"/>
    <m/>
    <m/>
    <m/>
    <m/>
    <m/>
    <x v="2995"/>
    <x v="0"/>
    <b v="0"/>
    <m/>
    <m/>
    <m/>
    <s v="0055A00000BNXCfQAP"/>
    <s v="01s5A000005x0sjQAA"/>
    <m/>
    <m/>
    <s v="0035A00003eM8xhQAC"/>
    <s v="System"/>
    <s v="Rebel"/>
    <m/>
    <m/>
    <s v="0125A000001ESVfQAO"/>
    <b v="0"/>
    <m/>
    <b v="0"/>
    <m/>
    <m/>
    <x v="0"/>
    <b v="0"/>
    <d v="2021-06-29T20:34:55"/>
    <s v="0055A00000BctN7QAJ"/>
    <m/>
    <b v="0"/>
    <x v="0"/>
    <m/>
    <m/>
    <n v="140000"/>
    <m/>
    <x v="2"/>
    <n v="0"/>
    <n v="0"/>
  </r>
  <r>
    <s v="0015A00002EkQsDQAV"/>
    <b v="0"/>
    <m/>
    <b v="0"/>
    <m/>
    <m/>
    <m/>
    <x v="391"/>
    <b v="1"/>
    <s v="Non Responsive"/>
    <m/>
    <s v="0035A00003gUsdyQAC"/>
    <m/>
    <s v="Impacted"/>
    <s v="0055A000008zqzaQAA"/>
    <b v="1"/>
    <d v="2020-05-12T20:44:07"/>
    <m/>
    <b v="0"/>
    <m/>
    <m/>
    <b v="0"/>
    <d v="2021-01-01T00:00:00"/>
    <n v="1"/>
    <n v="2021"/>
    <s v="Omitted"/>
    <s v="Omitted"/>
    <b v="0"/>
    <b v="0"/>
    <m/>
    <b v="1"/>
    <b v="0"/>
    <b v="0"/>
    <x v="15"/>
    <b v="0"/>
    <m/>
    <x v="0"/>
    <d v="2021-01-04T00:00:00"/>
    <s v="0055A00000BclF5QAJ"/>
    <d v="2021-04-10T23:01:03"/>
    <m/>
    <d v="2021-02-11T22:42:47"/>
    <m/>
    <m/>
    <b v="0"/>
    <m/>
    <m/>
    <s v="Website"/>
    <m/>
    <m/>
    <m/>
    <m/>
    <m/>
    <x v="2996"/>
    <x v="0"/>
    <b v="0"/>
    <m/>
    <m/>
    <m/>
    <s v="0055A000008zqzaQAA"/>
    <s v="01s5A000005x0sjQAA"/>
    <s v="Biotherapeutics"/>
    <m/>
    <s v="0035A00003fLASEQA4"/>
    <s v="System"/>
    <s v="Rebel"/>
    <m/>
    <m/>
    <s v="0125A000001ESVfQAO"/>
    <b v="0"/>
    <m/>
    <b v="0"/>
    <m/>
    <m/>
    <x v="0"/>
    <b v="0"/>
    <d v="2021-06-29T20:34:55"/>
    <s v="0055A00000BctN2QAJ"/>
    <m/>
    <b v="0"/>
    <x v="0"/>
    <m/>
    <m/>
    <n v="152000"/>
    <m/>
    <x v="2"/>
    <n v="0"/>
    <n v="0"/>
  </r>
  <r>
    <s v="0013100001p4QUfAAM"/>
    <b v="0"/>
    <m/>
    <b v="0"/>
    <m/>
    <m/>
    <m/>
    <x v="139"/>
    <b v="1"/>
    <s v="Other"/>
    <m/>
    <s v="0035A00003aY0pvQAC"/>
    <s v="Scientists are back in the lab.  Management is still working from home until 1July."/>
    <s v="Impacted"/>
    <s v="0055A000008iLoOQAU"/>
    <b v="1"/>
    <d v="2019-08-23T19:57:57"/>
    <m/>
    <b v="0"/>
    <m/>
    <m/>
    <b v="0"/>
    <d v="2021-01-01T00:00:00"/>
    <n v="1"/>
    <n v="2021"/>
    <s v="Omitted"/>
    <s v="Omitted"/>
    <b v="0"/>
    <b v="0"/>
    <m/>
    <b v="1"/>
    <b v="0"/>
    <b v="0"/>
    <x v="15"/>
    <b v="0"/>
    <m/>
    <x v="0"/>
    <d v="2020-10-19T00:00:00"/>
    <s v="0055A00000BclF5QAJ"/>
    <d v="2021-04-10T23:01:03"/>
    <m/>
    <d v="2020-12-10T16:58:30"/>
    <m/>
    <m/>
    <b v="0"/>
    <m/>
    <s v="Biotherapeutics"/>
    <s v="Website"/>
    <m/>
    <m/>
    <m/>
    <m/>
    <m/>
    <x v="2997"/>
    <x v="0"/>
    <b v="0"/>
    <s v="Customer not interested in running spent media analysis with any regular frequency"/>
    <m/>
    <m/>
    <s v="0055A00000BNXCfQAP"/>
    <s v="01s5A000005x0sjQAA"/>
    <s v="Biotherapeutics"/>
    <m/>
    <s v="0035A00003k9NnsQAE"/>
    <s v="System"/>
    <s v="Rebel"/>
    <m/>
    <m/>
    <s v="0125A000001ESVfQAO"/>
    <b v="0"/>
    <m/>
    <b v="0"/>
    <m/>
    <m/>
    <x v="0"/>
    <b v="0"/>
    <d v="2021-06-29T20:34:54"/>
    <s v="0055A00000BctN7QAJ"/>
    <m/>
    <b v="0"/>
    <x v="0"/>
    <m/>
    <m/>
    <n v="152000"/>
    <m/>
    <x v="2"/>
    <n v="0"/>
    <n v="0"/>
  </r>
  <r>
    <s v="0013100001fsBp7AAE"/>
    <b v="0"/>
    <m/>
    <b v="0"/>
    <m/>
    <m/>
    <m/>
    <x v="340"/>
    <b v="1"/>
    <s v="Duplicate opportunity"/>
    <m/>
    <s v="0035A00003dajWCQAY"/>
    <m/>
    <m/>
    <s v="0055A000008iLoOQAU"/>
    <b v="1"/>
    <d v="2020-03-20T13:39:25"/>
    <m/>
    <b v="0"/>
    <m/>
    <m/>
    <b v="0"/>
    <d v="2020-01-01T00:00:00"/>
    <n v="1"/>
    <n v="2020"/>
    <s v="Omitted"/>
    <s v="Omitted"/>
    <b v="0"/>
    <b v="0"/>
    <m/>
    <b v="1"/>
    <b v="0"/>
    <b v="0"/>
    <x v="15"/>
    <b v="0"/>
    <m/>
    <x v="0"/>
    <d v="2020-04-02T00:00:00"/>
    <s v="0055A00000BclF5QAJ"/>
    <d v="2021-04-10T23:01:03"/>
    <m/>
    <d v="2020-04-02T20:11:56"/>
    <m/>
    <m/>
    <b v="0"/>
    <m/>
    <m/>
    <s v="Website"/>
    <m/>
    <m/>
    <m/>
    <m/>
    <m/>
    <x v="2998"/>
    <x v="0"/>
    <b v="0"/>
    <m/>
    <m/>
    <m/>
    <s v="0055A000008zqzaQAA"/>
    <s v="01s5A000005x0sjQAA"/>
    <s v="Other"/>
    <m/>
    <s v="0035A00003dajWCQAY"/>
    <s v="Service"/>
    <s v="ZipChip"/>
    <m/>
    <m/>
    <s v="0125A000001ESVfQAO"/>
    <b v="0"/>
    <m/>
    <b v="0"/>
    <m/>
    <m/>
    <x v="0"/>
    <b v="0"/>
    <d v="2021-06-29T20:34:55"/>
    <s v="0055A00000BctN2QAJ"/>
    <m/>
    <b v="0"/>
    <x v="0"/>
    <m/>
    <m/>
    <n v="8950"/>
    <m/>
    <x v="2"/>
    <n v="0"/>
    <n v="0"/>
  </r>
  <r>
    <s v="0015A00001tbNJyQAM"/>
    <b v="0"/>
    <m/>
    <b v="0"/>
    <m/>
    <m/>
    <m/>
    <x v="208"/>
    <b v="1"/>
    <s v="Contact has moved"/>
    <m/>
    <s v="0035A00003CdkXsQAJ"/>
    <m/>
    <m/>
    <s v="00531000007KAu8AAG"/>
    <b v="1"/>
    <d v="2017-08-10T14:48:32"/>
    <m/>
    <b v="0"/>
    <m/>
    <m/>
    <b v="0"/>
    <d v="2018-01-01T00:00:00"/>
    <n v="1"/>
    <n v="2018"/>
    <s v="Omitted"/>
    <s v="Omitted"/>
    <b v="0"/>
    <b v="0"/>
    <m/>
    <b v="1"/>
    <b v="0"/>
    <b v="0"/>
    <x v="15"/>
    <b v="0"/>
    <m/>
    <x v="0"/>
    <d v="2017-08-10T00:00:00"/>
    <s v="0055A00000BclF5QAJ"/>
    <d v="2021-04-10T23:01:03"/>
    <m/>
    <d v="2018-03-28T16:05:11"/>
    <m/>
    <m/>
    <b v="0"/>
    <m/>
    <s v="Peptide Mapping;Intact Proteins &amp; Antibodies"/>
    <s v="Website"/>
    <m/>
    <m/>
    <m/>
    <m/>
    <m/>
    <x v="2999"/>
    <x v="0"/>
    <b v="0"/>
    <m/>
    <m/>
    <m/>
    <s v="0055A000008iLoJQAU"/>
    <s v="01s31000003qafeAAA"/>
    <s v="Biotherapeutics"/>
    <m/>
    <s v="0035A00003CdkXsQAJ"/>
    <s v="System"/>
    <s v="ZipChip"/>
    <m/>
    <m/>
    <s v="0125A000001ESVfQAO"/>
    <b v="0"/>
    <m/>
    <b v="0"/>
    <m/>
    <m/>
    <x v="0"/>
    <b v="0"/>
    <d v="2021-06-29T20:34:54"/>
    <m/>
    <m/>
    <b v="0"/>
    <x v="0"/>
    <m/>
    <m/>
    <n v="72600"/>
    <m/>
    <x v="2"/>
    <n v="0"/>
    <n v="0"/>
  </r>
  <r>
    <s v="0015A000022QzShQAK"/>
    <b v="0"/>
    <m/>
    <b v="0"/>
    <m/>
    <m/>
    <m/>
    <x v="460"/>
    <b v="1"/>
    <s v="Demo data not compelling"/>
    <m/>
    <s v="0035A00003IPg79QAD"/>
    <m/>
    <m/>
    <s v="00531000008FRNUAA4"/>
    <b v="1"/>
    <d v="2018-07-03T18:44:34"/>
    <m/>
    <b v="0"/>
    <m/>
    <m/>
    <b v="0"/>
    <d v="2019-01-01T00:00:00"/>
    <n v="1"/>
    <n v="2019"/>
    <s v="Omitted"/>
    <s v="Omitted"/>
    <b v="0"/>
    <b v="0"/>
    <m/>
    <b v="1"/>
    <b v="0"/>
    <b v="0"/>
    <x v="15"/>
    <b v="0"/>
    <m/>
    <x v="0"/>
    <d v="2018-10-17T00:00:00"/>
    <s v="0055A00000BclF5QAJ"/>
    <d v="2021-04-11T19:52:07"/>
    <m/>
    <d v="2019-03-15T12:00:47"/>
    <m/>
    <m/>
    <b v="0"/>
    <m/>
    <m/>
    <s v="Inside Sales"/>
    <m/>
    <m/>
    <m/>
    <m/>
    <m/>
    <x v="3000"/>
    <x v="0"/>
    <b v="0"/>
    <m/>
    <m/>
    <m/>
    <s v="0055A000009sZg0QAE"/>
    <s v="01s31000003qafeAAA"/>
    <s v="Biotherapeutics"/>
    <m/>
    <s v="0035A00003IPg79QAD"/>
    <s v="System"/>
    <s v="ZipChip"/>
    <m/>
    <m/>
    <s v="0125A000001ESVfQAO"/>
    <b v="0"/>
    <m/>
    <b v="0"/>
    <m/>
    <m/>
    <x v="0"/>
    <b v="0"/>
    <d v="2021-06-29T20:34:54"/>
    <m/>
    <m/>
    <b v="0"/>
    <x v="0"/>
    <m/>
    <m/>
    <n v="50650"/>
    <m/>
    <x v="2"/>
    <n v="0"/>
    <n v="0"/>
  </r>
  <r>
    <s v="0013100001p4QKfAAM"/>
    <b v="0"/>
    <m/>
    <b v="0"/>
    <m/>
    <m/>
    <m/>
    <x v="208"/>
    <b v="1"/>
    <s v="Duplicate opportunity"/>
    <m/>
    <s v="0035A00003CdOHCQA3"/>
    <m/>
    <m/>
    <s v="00531000008FRNUAA4"/>
    <b v="1"/>
    <d v="2017-08-01T12:25:10"/>
    <m/>
    <b v="0"/>
    <m/>
    <m/>
    <b v="0"/>
    <d v="2018-01-01T00:00:00"/>
    <n v="1"/>
    <n v="2018"/>
    <s v="Omitted"/>
    <s v="Omitted"/>
    <b v="0"/>
    <b v="0"/>
    <m/>
    <b v="1"/>
    <b v="0"/>
    <b v="0"/>
    <x v="17"/>
    <b v="0"/>
    <m/>
    <x v="0"/>
    <d v="2017-08-01T00:00:00"/>
    <s v="0055A00000BclF5QAJ"/>
    <d v="2021-04-10T23:01:03"/>
    <m/>
    <d v="2018-03-28T16:00:42"/>
    <m/>
    <m/>
    <b v="0"/>
    <m/>
    <s v="Biotherapeutics"/>
    <s v="Website"/>
    <m/>
    <m/>
    <m/>
    <m/>
    <m/>
    <x v="3001"/>
    <x v="0"/>
    <b v="0"/>
    <m/>
    <m/>
    <m/>
    <s v="0055A000008iLoJQAU"/>
    <s v="01s31000003qafeAAA"/>
    <s v="Biotherapeutics"/>
    <m/>
    <s v="0035A00003CdOHCQA3"/>
    <s v="System"/>
    <s v="ZipChip"/>
    <m/>
    <m/>
    <s v="0125A000001ESVfQAO"/>
    <b v="0"/>
    <m/>
    <b v="0"/>
    <m/>
    <m/>
    <x v="0"/>
    <b v="0"/>
    <d v="2021-06-29T20:34:54"/>
    <m/>
    <m/>
    <b v="0"/>
    <x v="0"/>
    <m/>
    <m/>
    <n v="57394"/>
    <m/>
    <x v="2"/>
    <n v="0"/>
    <n v="0"/>
  </r>
  <r>
    <s v="0013100001gZd3uAAC"/>
    <b v="0"/>
    <m/>
    <b v="0"/>
    <s v="70131000001SgixAAC"/>
    <m/>
    <m/>
    <x v="137"/>
    <b v="1"/>
    <s v="Duplicate opportunity"/>
    <m/>
    <s v="0035A00003CdW5xQAF"/>
    <m/>
    <m/>
    <s v="00531000008FRNUAA4"/>
    <b v="1"/>
    <d v="2017-08-03T17:42:58"/>
    <m/>
    <b v="0"/>
    <m/>
    <m/>
    <b v="0"/>
    <d v="2018-01-01T00:00:00"/>
    <n v="1"/>
    <n v="2018"/>
    <s v="Omitted"/>
    <s v="Omitted"/>
    <b v="0"/>
    <b v="0"/>
    <m/>
    <b v="1"/>
    <b v="0"/>
    <b v="0"/>
    <x v="15"/>
    <b v="0"/>
    <m/>
    <x v="0"/>
    <m/>
    <s v="0055A00000BclF5QAJ"/>
    <d v="2021-04-10T23:01:03"/>
    <m/>
    <d v="2018-03-27T17:03:35"/>
    <m/>
    <m/>
    <b v="0"/>
    <m/>
    <s v="Biotherapeutics"/>
    <s v="Trade Show"/>
    <m/>
    <m/>
    <m/>
    <m/>
    <m/>
    <x v="3002"/>
    <x v="0"/>
    <b v="0"/>
    <m/>
    <m/>
    <m/>
    <s v="0055A000008iLoJQAU"/>
    <s v="01s31000003qafeAAA"/>
    <s v="Biotherapeutics"/>
    <m/>
    <s v="0035A00003CdW5xQAF"/>
    <s v="System"/>
    <s v="ZipChip"/>
    <m/>
    <m/>
    <s v="0125A000001ESVfQAO"/>
    <b v="0"/>
    <m/>
    <b v="0"/>
    <m/>
    <m/>
    <x v="0"/>
    <b v="0"/>
    <d v="2021-06-29T20:34:54"/>
    <m/>
    <m/>
    <b v="0"/>
    <x v="0"/>
    <m/>
    <m/>
    <n v="56177.14"/>
    <m/>
    <x v="2"/>
    <n v="0"/>
    <n v="0"/>
  </r>
  <r>
    <s v="0013100001fsGopAAE"/>
    <b v="0"/>
    <m/>
    <b v="0"/>
    <s v="70131000001SiprAAC"/>
    <m/>
    <m/>
    <x v="121"/>
    <b v="1"/>
    <s v="Duplicate opportunity"/>
    <m/>
    <s v="0035A00003CdjFjQAJ"/>
    <m/>
    <m/>
    <s v="00531000008FRNUAA4"/>
    <b v="1"/>
    <d v="2017-08-09T20:14:17"/>
    <m/>
    <b v="0"/>
    <m/>
    <m/>
    <b v="0"/>
    <d v="2018-01-01T00:00:00"/>
    <n v="1"/>
    <n v="2018"/>
    <s v="Omitted"/>
    <s v="Omitted"/>
    <b v="0"/>
    <b v="0"/>
    <m/>
    <b v="1"/>
    <b v="0"/>
    <b v="0"/>
    <x v="17"/>
    <b v="0"/>
    <m/>
    <x v="0"/>
    <m/>
    <s v="0055A00000BclF5QAJ"/>
    <d v="2021-04-10T23:01:03"/>
    <m/>
    <d v="2018-03-15T17:50:22"/>
    <m/>
    <m/>
    <b v="0"/>
    <m/>
    <s v="Cell Lysates;Intact Proteins &amp; Antibodies"/>
    <s v="Trade Show"/>
    <m/>
    <m/>
    <m/>
    <m/>
    <m/>
    <x v="3003"/>
    <x v="0"/>
    <b v="0"/>
    <m/>
    <m/>
    <m/>
    <s v="0055A000008iLoJQAU"/>
    <s v="01s31000003qafeAAA"/>
    <s v="Proteomics"/>
    <m/>
    <s v="0035A00003CdjFjQAJ"/>
    <s v="System"/>
    <s v="ZipChip"/>
    <m/>
    <m/>
    <s v="0125A000001ESVfQAO"/>
    <b v="0"/>
    <m/>
    <b v="0"/>
    <m/>
    <m/>
    <x v="0"/>
    <b v="0"/>
    <d v="2021-06-29T20:34:54"/>
    <m/>
    <m/>
    <b v="0"/>
    <x v="0"/>
    <m/>
    <m/>
    <n v="57394"/>
    <m/>
    <x v="2"/>
    <n v="0"/>
    <n v="0"/>
  </r>
  <r>
    <s v="0015A000022QeGHQA0"/>
    <b v="0"/>
    <m/>
    <b v="0"/>
    <m/>
    <m/>
    <m/>
    <x v="460"/>
    <b v="1"/>
    <s v="Lost or No Budget"/>
    <m/>
    <s v="0035A00003IPDsdQAH"/>
    <m/>
    <m/>
    <s v="0055A000008zqzaQAA"/>
    <b v="1"/>
    <d v="2018-06-20T20:57:55"/>
    <m/>
    <b v="0"/>
    <m/>
    <m/>
    <b v="0"/>
    <d v="2019-01-01T00:00:00"/>
    <n v="1"/>
    <n v="2019"/>
    <s v="Omitted"/>
    <s v="Omitted"/>
    <b v="0"/>
    <b v="0"/>
    <m/>
    <b v="1"/>
    <b v="0"/>
    <b v="0"/>
    <x v="15"/>
    <b v="0"/>
    <m/>
    <x v="0"/>
    <d v="2018-08-02T00:00:00"/>
    <s v="0055A00000BclF5QAJ"/>
    <d v="2021-04-10T23:01:03"/>
    <m/>
    <d v="2018-08-02T18:29:22"/>
    <m/>
    <m/>
    <b v="0"/>
    <m/>
    <s v="Biotherapeutics"/>
    <s v="Website"/>
    <m/>
    <m/>
    <m/>
    <m/>
    <m/>
    <x v="3004"/>
    <x v="0"/>
    <b v="0"/>
    <m/>
    <m/>
    <s v="glycosylation"/>
    <s v="0055A000008zqzaQAA"/>
    <s v="01s31000003qafeAAA"/>
    <s v="Biotherapeutics"/>
    <m/>
    <s v="0035A00003IPDsdQAH"/>
    <s v="System"/>
    <s v="ZipChip"/>
    <m/>
    <m/>
    <s v="0125A000001ESVfQAO"/>
    <b v="0"/>
    <m/>
    <b v="0"/>
    <m/>
    <m/>
    <x v="0"/>
    <b v="0"/>
    <d v="2021-06-29T20:34:54"/>
    <s v="0055A00000BctN2QAJ"/>
    <m/>
    <b v="0"/>
    <x v="0"/>
    <m/>
    <m/>
    <n v="58616"/>
    <m/>
    <x v="2"/>
    <n v="0"/>
    <n v="0"/>
  </r>
  <r>
    <s v="0015A00001xPBGCQA4"/>
    <b v="0"/>
    <m/>
    <b v="0"/>
    <m/>
    <m/>
    <m/>
    <x v="36"/>
    <b v="1"/>
    <s v="Non Responsive"/>
    <m/>
    <s v="0035A00003EXSbpQAH"/>
    <m/>
    <m/>
    <s v="00531000008FRNUAA4"/>
    <b v="1"/>
    <d v="2017-10-11T14:20:42"/>
    <m/>
    <b v="0"/>
    <m/>
    <m/>
    <b v="0"/>
    <d v="2018-01-01T00:00:00"/>
    <n v="1"/>
    <n v="2018"/>
    <s v="Omitted"/>
    <s v="Omitted"/>
    <b v="0"/>
    <b v="0"/>
    <m/>
    <b v="1"/>
    <b v="0"/>
    <b v="0"/>
    <x v="15"/>
    <b v="0"/>
    <m/>
    <x v="0"/>
    <d v="2017-10-10T00:00:00"/>
    <s v="0055A00000BclF5QAJ"/>
    <d v="2021-04-10T23:01:03"/>
    <m/>
    <d v="2018-03-15T18:09:02"/>
    <m/>
    <m/>
    <b v="0"/>
    <m/>
    <s v="Biotherapeutics"/>
    <s v="Website"/>
    <m/>
    <m/>
    <m/>
    <m/>
    <m/>
    <x v="3005"/>
    <x v="0"/>
    <b v="0"/>
    <m/>
    <m/>
    <m/>
    <s v="0055A000008iLoJQAU"/>
    <s v="01s31000003qafeAAA"/>
    <s v="Biotherapeutics"/>
    <m/>
    <s v="0035A00003EXSbpQAH"/>
    <s v="System"/>
    <s v="ZipChip"/>
    <m/>
    <m/>
    <s v="0125A000001ESVfQAO"/>
    <b v="0"/>
    <m/>
    <b v="0"/>
    <m/>
    <m/>
    <x v="0"/>
    <b v="0"/>
    <d v="2021-06-29T20:34:54"/>
    <m/>
    <m/>
    <b v="0"/>
    <x v="0"/>
    <m/>
    <m/>
    <n v="72600"/>
    <m/>
    <x v="2"/>
    <n v="0"/>
    <n v="0"/>
  </r>
  <r>
    <s v="0015A00001yXsaxQAC"/>
    <b v="0"/>
    <m/>
    <b v="0"/>
    <m/>
    <m/>
    <m/>
    <x v="122"/>
    <b v="1"/>
    <s v="Non Responsive"/>
    <m/>
    <s v="0035A00003Go5JBQAZ"/>
    <m/>
    <m/>
    <s v="00531000008FRNUAA4"/>
    <b v="1"/>
    <d v="2018-02-15T14:16:52"/>
    <m/>
    <b v="0"/>
    <m/>
    <m/>
    <b v="0"/>
    <d v="2020-01-01T00:00:00"/>
    <n v="1"/>
    <n v="2020"/>
    <s v="Omitted"/>
    <s v="Omitted"/>
    <b v="0"/>
    <b v="0"/>
    <m/>
    <b v="1"/>
    <b v="0"/>
    <b v="0"/>
    <x v="15"/>
    <b v="0"/>
    <m/>
    <x v="0"/>
    <m/>
    <s v="0055A00000BclF5QAJ"/>
    <d v="2021-04-10T23:01:03"/>
    <m/>
    <d v="2019-11-25T17:16:45"/>
    <m/>
    <m/>
    <b v="0"/>
    <m/>
    <s v="Biotherapeutics"/>
    <s v="Other"/>
    <m/>
    <m/>
    <m/>
    <m/>
    <m/>
    <x v="3006"/>
    <x v="0"/>
    <b v="0"/>
    <m/>
    <m/>
    <m/>
    <s v="0055A000009GjocQAC"/>
    <s v="01s31000003qafeAAA"/>
    <s v="Biotherapeutics"/>
    <m/>
    <s v="0035A00003Go5JBQAZ"/>
    <s v="System"/>
    <s v="ZipChip"/>
    <m/>
    <m/>
    <s v="0125A000001ESVfQAO"/>
    <b v="0"/>
    <m/>
    <b v="0"/>
    <m/>
    <m/>
    <x v="0"/>
    <b v="0"/>
    <d v="2021-06-29T20:34:54"/>
    <m/>
    <m/>
    <b v="0"/>
    <x v="0"/>
    <m/>
    <m/>
    <n v="72600"/>
    <m/>
    <x v="2"/>
    <n v="0"/>
    <n v="0"/>
  </r>
  <r>
    <s v="0013100001jbTo4AAE"/>
    <b v="0"/>
    <m/>
    <b v="0"/>
    <m/>
    <m/>
    <m/>
    <x v="128"/>
    <b v="1"/>
    <s v="Other"/>
    <m/>
    <s v="0035A00003CblA5QAJ"/>
    <m/>
    <m/>
    <s v="00531000008FRNUAA4"/>
    <b v="1"/>
    <d v="2017-06-12T18:40:13"/>
    <m/>
    <b v="0"/>
    <m/>
    <m/>
    <b v="0"/>
    <d v="2018-01-01T00:00:00"/>
    <n v="1"/>
    <n v="2018"/>
    <s v="Omitted"/>
    <s v="Omitted"/>
    <b v="0"/>
    <b v="0"/>
    <m/>
    <b v="1"/>
    <b v="0"/>
    <b v="0"/>
    <x v="14"/>
    <b v="0"/>
    <m/>
    <x v="0"/>
    <d v="2017-08-24T00:00:00"/>
    <s v="0055A00000BclF5QAJ"/>
    <d v="2021-04-11T20:33:11"/>
    <m/>
    <d v="2018-03-15T17:52:39"/>
    <m/>
    <m/>
    <b v="0"/>
    <m/>
    <m/>
    <s v="Website"/>
    <m/>
    <m/>
    <m/>
    <m/>
    <m/>
    <x v="3007"/>
    <x v="0"/>
    <b v="0"/>
    <m/>
    <m/>
    <m/>
    <s v="0055A000008iLoJQAU"/>
    <s v="01s31000003qafeAAA"/>
    <s v="Other"/>
    <m/>
    <s v="0035A00003CblA5QAJ"/>
    <s v="System"/>
    <s v="ZipChip"/>
    <m/>
    <m/>
    <s v="0125A000001ESVfQAO"/>
    <b v="0"/>
    <m/>
    <b v="0"/>
    <m/>
    <m/>
    <x v="0"/>
    <b v="0"/>
    <d v="2021-06-29T20:34:54"/>
    <m/>
    <m/>
    <b v="0"/>
    <x v="0"/>
    <m/>
    <m/>
    <n v="61124"/>
    <m/>
    <x v="2"/>
    <n v="0"/>
    <n v="0"/>
  </r>
  <r>
    <s v="0015A00001xOev4QAC"/>
    <b v="0"/>
    <m/>
    <b v="0"/>
    <s v="7015A000001dE6uQAE"/>
    <m/>
    <m/>
    <x v="119"/>
    <b v="1"/>
    <s v="Other"/>
    <m/>
    <s v="0035A00003EWTcQQAX"/>
    <m/>
    <m/>
    <s v="00531000008FRNUAA4"/>
    <b v="1"/>
    <d v="2017-09-18T18:52:09"/>
    <m/>
    <b v="0"/>
    <m/>
    <m/>
    <b v="0"/>
    <d v="2018-01-01T00:00:00"/>
    <n v="1"/>
    <n v="2018"/>
    <s v="Omitted"/>
    <s v="Omitted"/>
    <b v="0"/>
    <b v="0"/>
    <m/>
    <b v="1"/>
    <b v="0"/>
    <b v="0"/>
    <x v="15"/>
    <b v="0"/>
    <m/>
    <x v="0"/>
    <d v="2018-02-23T00:00:00"/>
    <s v="0055A00000BclF5QAJ"/>
    <d v="2021-04-11T20:33:11"/>
    <m/>
    <d v="2018-03-15T17:50:03"/>
    <m/>
    <m/>
    <b v="0"/>
    <m/>
    <s v="Biotherapeutics"/>
    <s v="Trade Show"/>
    <m/>
    <m/>
    <m/>
    <m/>
    <m/>
    <x v="3008"/>
    <x v="0"/>
    <b v="0"/>
    <m/>
    <m/>
    <m/>
    <s v="0055A000008iLoJQAU"/>
    <s v="01s31000003qafeAAA"/>
    <s v="Biotherapeutics"/>
    <m/>
    <s v="0035A00003EWTcQQAX"/>
    <s v="System"/>
    <s v="ZipChip"/>
    <m/>
    <m/>
    <s v="0125A000001ESVfQAO"/>
    <b v="0"/>
    <m/>
    <b v="0"/>
    <m/>
    <m/>
    <x v="0"/>
    <b v="0"/>
    <d v="2021-06-29T20:34:54"/>
    <m/>
    <m/>
    <b v="0"/>
    <x v="0"/>
    <m/>
    <m/>
    <n v="82600"/>
    <m/>
    <x v="2"/>
    <n v="0"/>
    <n v="0"/>
  </r>
  <r>
    <s v="0015A00001xOgtoQAC"/>
    <b v="0"/>
    <m/>
    <b v="0"/>
    <s v="7015A000001dE6uQAE"/>
    <m/>
    <m/>
    <x v="208"/>
    <b v="1"/>
    <s v="Other"/>
    <m/>
    <s v="0035A00003EWXHuQAP"/>
    <m/>
    <m/>
    <s v="00531000008FRNUAA4"/>
    <b v="1"/>
    <d v="2017-09-19T18:37:00"/>
    <m/>
    <b v="0"/>
    <m/>
    <m/>
    <b v="0"/>
    <d v="2018-01-01T00:00:00"/>
    <n v="1"/>
    <n v="2018"/>
    <s v="Omitted"/>
    <s v="Omitted"/>
    <b v="0"/>
    <b v="0"/>
    <m/>
    <b v="1"/>
    <b v="0"/>
    <b v="0"/>
    <x v="25"/>
    <b v="0"/>
    <m/>
    <x v="0"/>
    <d v="2017-09-19T00:00:00"/>
    <s v="0055A00000BclF5QAJ"/>
    <d v="2021-04-11T20:28:47"/>
    <m/>
    <d v="2018-03-28T16:09:30"/>
    <m/>
    <m/>
    <b v="0"/>
    <m/>
    <s v="Proteomics and Peptide Mapping"/>
    <s v="Trade Show"/>
    <m/>
    <m/>
    <m/>
    <m/>
    <m/>
    <x v="3009"/>
    <x v="0"/>
    <b v="0"/>
    <m/>
    <m/>
    <m/>
    <s v="0055A000008iLoJQAU"/>
    <s v="01s31000003qafeAAA"/>
    <s v="Proteomics"/>
    <m/>
    <s v="0035A00003EWXHuQAP"/>
    <s v="System"/>
    <s v="ZipChip"/>
    <m/>
    <m/>
    <s v="0125A000001ESVfQAO"/>
    <b v="0"/>
    <m/>
    <b v="0"/>
    <m/>
    <m/>
    <x v="0"/>
    <b v="0"/>
    <d v="2021-06-29T20:34:54"/>
    <m/>
    <m/>
    <b v="0"/>
    <x v="0"/>
    <m/>
    <m/>
    <n v="61450"/>
    <m/>
    <x v="2"/>
    <n v="0"/>
    <n v="0"/>
  </r>
  <r>
    <s v="0013100001n64IYAAY"/>
    <b v="0"/>
    <m/>
    <b v="0"/>
    <s v="7015A000001dE6uQAE"/>
    <m/>
    <m/>
    <x v="340"/>
    <b v="1"/>
    <s v="Other"/>
    <m/>
    <s v="0035A00003QTWXgQAP"/>
    <m/>
    <m/>
    <s v="0055A000008iLoOQAU"/>
    <b v="1"/>
    <d v="2019-01-04T17:56:15"/>
    <m/>
    <b v="0"/>
    <m/>
    <m/>
    <b v="0"/>
    <d v="2020-01-01T00:00:00"/>
    <n v="1"/>
    <n v="2020"/>
    <s v="Omitted"/>
    <s v="Omitted"/>
    <b v="0"/>
    <b v="0"/>
    <m/>
    <b v="1"/>
    <b v="0"/>
    <b v="0"/>
    <x v="14"/>
    <b v="0"/>
    <s v="Auto-Classic"/>
    <x v="0"/>
    <d v="2018-11-13T00:00:00"/>
    <s v="0055A00000BclF5QAJ"/>
    <d v="2021-04-11T20:33:11"/>
    <m/>
    <d v="2019-12-28T23:11:47"/>
    <m/>
    <m/>
    <b v="0"/>
    <m/>
    <s v="Biotherapeutics"/>
    <s v="Trade Show"/>
    <m/>
    <m/>
    <m/>
    <m/>
    <m/>
    <x v="3010"/>
    <x v="0"/>
    <b v="0"/>
    <m/>
    <m/>
    <m/>
    <s v="0055A000008iLoJQAU"/>
    <s v="01s5A000005z9ixQAA"/>
    <s v="Biotherapeutics"/>
    <m/>
    <s v="0035A00003QTWXgQAP"/>
    <s v="System"/>
    <s v="ZipChip"/>
    <m/>
    <m/>
    <s v="0125A000001ESVfQAO"/>
    <b v="0"/>
    <m/>
    <b v="0"/>
    <m/>
    <m/>
    <x v="0"/>
    <b v="0"/>
    <d v="2021-06-29T20:34:54"/>
    <m/>
    <m/>
    <b v="0"/>
    <x v="0"/>
    <m/>
    <m/>
    <n v="85725"/>
    <m/>
    <x v="2"/>
    <n v="0"/>
    <n v="0"/>
  </r>
  <r>
    <s v="0015A000028lef0QAA"/>
    <b v="0"/>
    <m/>
    <b v="0"/>
    <m/>
    <m/>
    <m/>
    <x v="127"/>
    <b v="1"/>
    <s v="Contact has moved"/>
    <m/>
    <s v="0035A00003QX2JuQAL"/>
    <m/>
    <m/>
    <s v="0055A000008iLoOQAU"/>
    <b v="1"/>
    <d v="2019-01-28T12:26:20"/>
    <m/>
    <b v="0"/>
    <m/>
    <m/>
    <b v="0"/>
    <d v="2020-01-01T00:00:00"/>
    <n v="1"/>
    <n v="2020"/>
    <s v="Omitted"/>
    <s v="Omitted"/>
    <b v="0"/>
    <b v="0"/>
    <m/>
    <b v="1"/>
    <b v="0"/>
    <b v="0"/>
    <x v="17"/>
    <b v="0"/>
    <s v="Manual-Ti"/>
    <x v="0"/>
    <d v="2019-02-01T00:00:00"/>
    <s v="0055A00000BclF5QAJ"/>
    <d v="2021-04-10T23:01:03"/>
    <m/>
    <d v="2020-01-06T19:49:05"/>
    <m/>
    <m/>
    <b v="0"/>
    <m/>
    <s v="Biotherapeutics"/>
    <s v="Website"/>
    <m/>
    <m/>
    <m/>
    <m/>
    <m/>
    <x v="3011"/>
    <x v="0"/>
    <b v="0"/>
    <m/>
    <m/>
    <m/>
    <s v="0055A000009GjocQAC"/>
    <s v="01s5A000005z9ixQAA"/>
    <s v="Biotherapeutics"/>
    <m/>
    <s v="0035A00003QX2JuQAL"/>
    <s v="System"/>
    <s v="ZipChip"/>
    <m/>
    <m/>
    <s v="0125A000001ESVfQAO"/>
    <b v="0"/>
    <m/>
    <b v="0"/>
    <m/>
    <m/>
    <x v="0"/>
    <b v="0"/>
    <d v="2021-06-29T20:34:54"/>
    <m/>
    <m/>
    <b v="0"/>
    <x v="0"/>
    <m/>
    <m/>
    <n v="49950"/>
    <m/>
    <x v="2"/>
    <n v="0"/>
    <n v="0"/>
  </r>
  <r>
    <s v="0015A00002CwwHuQAJ"/>
    <b v="0"/>
    <m/>
    <b v="0"/>
    <s v="7015A000001qXCFQA2"/>
    <m/>
    <m/>
    <x v="340"/>
    <b v="1"/>
    <s v="Duplicate opportunity"/>
    <m/>
    <s v="0035A00003VyShsQAF"/>
    <m/>
    <m/>
    <s v="0055A000008zqzaQAA"/>
    <b v="1"/>
    <d v="2019-06-18T00:22:01"/>
    <m/>
    <b v="0"/>
    <m/>
    <m/>
    <b v="0"/>
    <d v="2020-01-01T00:00:00"/>
    <n v="1"/>
    <n v="2020"/>
    <s v="Omitted"/>
    <s v="Omitted"/>
    <b v="0"/>
    <b v="0"/>
    <m/>
    <b v="1"/>
    <b v="0"/>
    <b v="0"/>
    <x v="15"/>
    <b v="0"/>
    <s v="Auto-Bi"/>
    <x v="0"/>
    <d v="2020-02-21T00:00:00"/>
    <s v="0055A00000BclF5QAJ"/>
    <d v="2021-04-10T23:01:03"/>
    <m/>
    <d v="2020-03-04T22:07:40"/>
    <m/>
    <m/>
    <b v="0"/>
    <m/>
    <m/>
    <s v="Trade Show"/>
    <m/>
    <m/>
    <s v="Bruker"/>
    <s v="ESI TOF  (TIMS, Compact, Micro, Maxis)"/>
    <m/>
    <x v="3012"/>
    <x v="0"/>
    <b v="0"/>
    <m/>
    <m/>
    <m/>
    <s v="0055A000009GjocQAC"/>
    <s v="01s5A000005z9ixQAA"/>
    <s v="Metabolomics"/>
    <m/>
    <s v="0035A00003VyShsQAF"/>
    <s v="System"/>
    <s v="ZipChip"/>
    <m/>
    <m/>
    <s v="0125A000001ESVfQAO"/>
    <b v="0"/>
    <m/>
    <b v="0"/>
    <m/>
    <m/>
    <x v="0"/>
    <b v="0"/>
    <d v="2021-06-29T20:34:54"/>
    <m/>
    <m/>
    <b v="0"/>
    <x v="0"/>
    <m/>
    <m/>
    <n v="86395"/>
    <m/>
    <x v="2"/>
    <n v="0"/>
    <n v="0"/>
  </r>
  <r>
    <s v="0015A00002DWacVQAT"/>
    <b v="0"/>
    <m/>
    <b v="0"/>
    <s v="7015A000001P6VuQAK"/>
    <m/>
    <m/>
    <x v="139"/>
    <b v="1"/>
    <s v="Non Responsive"/>
    <m/>
    <s v="0035A00003WotitQAB"/>
    <m/>
    <m/>
    <s v="0055A000008zqzaQAA"/>
    <b v="1"/>
    <d v="2019-07-29T12:58:09"/>
    <m/>
    <b v="0"/>
    <m/>
    <m/>
    <b v="0"/>
    <d v="2021-01-01T00:00:00"/>
    <n v="1"/>
    <n v="2021"/>
    <s v="Omitted"/>
    <s v="Omitted"/>
    <b v="0"/>
    <b v="0"/>
    <m/>
    <b v="1"/>
    <b v="0"/>
    <b v="0"/>
    <x v="15"/>
    <b v="0"/>
    <s v="Auto-Classic"/>
    <x v="0"/>
    <d v="2020-10-05T00:00:00"/>
    <s v="0055A00000BclF5QAJ"/>
    <d v="2021-04-10T23:01:03"/>
    <m/>
    <d v="2020-11-17T18:08:32"/>
    <m/>
    <m/>
    <b v="0"/>
    <m/>
    <s v="Biotherapeutics"/>
    <s v="Website"/>
    <m/>
    <m/>
    <s v="Thermo"/>
    <m/>
    <m/>
    <x v="3013"/>
    <x v="0"/>
    <b v="0"/>
    <m/>
    <m/>
    <m/>
    <s v="0055A00000BNpn5QAD"/>
    <s v="01s5A000005x0vsQAA"/>
    <s v="Biotherapeutics"/>
    <m/>
    <s v="0035A00003WotitQAB"/>
    <s v="System"/>
    <s v="ZipChip"/>
    <m/>
    <m/>
    <s v="0125A000001ESVfQAO"/>
    <b v="0"/>
    <m/>
    <b v="0"/>
    <m/>
    <m/>
    <x v="0"/>
    <b v="0"/>
    <d v="2021-06-29T20:34:54"/>
    <s v="0055A000008iLmcQAE"/>
    <m/>
    <b v="0"/>
    <x v="0"/>
    <m/>
    <m/>
    <n v="90000"/>
    <m/>
    <x v="2"/>
    <n v="0"/>
    <n v="0"/>
  </r>
  <r>
    <s v="0013100001jbToDAAU"/>
    <b v="0"/>
    <m/>
    <b v="0"/>
    <s v="70131000001SiprAAC"/>
    <m/>
    <m/>
    <x v="122"/>
    <b v="1"/>
    <s v="Non Responsive"/>
    <m/>
    <s v="0035A00003EXFtkQAH"/>
    <m/>
    <m/>
    <s v="00531000007KAu8AAG"/>
    <b v="1"/>
    <d v="2017-10-05T15:43:48"/>
    <m/>
    <b v="0"/>
    <m/>
    <m/>
    <b v="0"/>
    <d v="2020-01-01T00:00:00"/>
    <n v="1"/>
    <n v="2020"/>
    <s v="Omitted"/>
    <s v="Omitted"/>
    <b v="0"/>
    <b v="0"/>
    <m/>
    <b v="1"/>
    <b v="0"/>
    <b v="0"/>
    <x v="15"/>
    <b v="0"/>
    <s v="Auto-Ti"/>
    <x v="0"/>
    <d v="2019-12-17T00:00:00"/>
    <s v="0055A00000BclF5QAJ"/>
    <d v="2021-04-10T23:01:03"/>
    <m/>
    <d v="2019-12-18T22:46:31"/>
    <m/>
    <m/>
    <b v="0"/>
    <m/>
    <s v="Biotherapeutics"/>
    <s v="Trade Show"/>
    <m/>
    <m/>
    <s v="Thermo"/>
    <s v="Fusion Lumos"/>
    <m/>
    <x v="3014"/>
    <x v="0"/>
    <b v="0"/>
    <m/>
    <s v="Fusion, Lumos"/>
    <m/>
    <s v="0055A000009GjocQAC"/>
    <s v="01s5A000005z9ixQAA"/>
    <s v="Biotherapeutics"/>
    <m/>
    <s v="0035A00003EXFtkQAH"/>
    <s v="System"/>
    <s v="ZipChip"/>
    <m/>
    <m/>
    <s v="0125A000001ESVfQAO"/>
    <b v="0"/>
    <m/>
    <b v="0"/>
    <m/>
    <m/>
    <x v="0"/>
    <b v="0"/>
    <d v="2021-06-29T20:34:54"/>
    <m/>
    <m/>
    <b v="0"/>
    <x v="0"/>
    <m/>
    <m/>
    <n v="91445"/>
    <m/>
    <x v="2"/>
    <n v="0"/>
    <n v="0"/>
  </r>
  <r>
    <s v="0013100001fqwyfAAA"/>
    <b v="0"/>
    <m/>
    <b v="0"/>
    <m/>
    <m/>
    <m/>
    <x v="277"/>
    <b v="1"/>
    <s v="Non Responsive"/>
    <m/>
    <s v="0035A00003R09iJQAR"/>
    <s v="Return to work in Summer"/>
    <s v="Impacted"/>
    <s v="0055A000008iLoOQAU"/>
    <b v="1"/>
    <d v="2019-02-26T15:29:32"/>
    <m/>
    <b v="0"/>
    <m/>
    <m/>
    <b v="0"/>
    <d v="2021-01-01T00:00:00"/>
    <n v="1"/>
    <n v="2021"/>
    <s v="Omitted"/>
    <s v="Omitted"/>
    <b v="0"/>
    <b v="0"/>
    <m/>
    <b v="1"/>
    <b v="0"/>
    <b v="0"/>
    <x v="15"/>
    <b v="0"/>
    <s v="Auto-Classic"/>
    <x v="0"/>
    <d v="2021-01-04T00:00:00"/>
    <s v="0055A00000BclF5QAJ"/>
    <d v="2021-04-10T23:01:03"/>
    <m/>
    <d v="2021-01-11T15:36:12"/>
    <m/>
    <m/>
    <b v="0"/>
    <m/>
    <m/>
    <s v="Website"/>
    <m/>
    <m/>
    <m/>
    <m/>
    <m/>
    <x v="3015"/>
    <x v="0"/>
    <b v="0"/>
    <m/>
    <m/>
    <m/>
    <s v="0055A000008zqzaQAA"/>
    <s v="01s5A000005z9ixQAA"/>
    <s v="Biotherapeutics"/>
    <m/>
    <s v="0035A00003R09iJQAR"/>
    <s v="System"/>
    <s v="ZipChip"/>
    <m/>
    <m/>
    <s v="0125A000001ESVfQAO"/>
    <b v="0"/>
    <m/>
    <b v="0"/>
    <m/>
    <m/>
    <x v="0"/>
    <b v="0"/>
    <d v="2021-06-29T20:34:54"/>
    <s v="0055A00000BctN2QAJ"/>
    <m/>
    <b v="0"/>
    <x v="0"/>
    <m/>
    <m/>
    <n v="85725"/>
    <m/>
    <x v="2"/>
    <n v="0"/>
    <n v="0"/>
  </r>
  <r>
    <s v="0015A00002DSEvSQAX"/>
    <b v="0"/>
    <m/>
    <b v="0"/>
    <s v="7015A000001ZjTlQAK"/>
    <m/>
    <m/>
    <x v="139"/>
    <b v="1"/>
    <s v="Contact has moved"/>
    <m/>
    <s v="0035A00003WovBqQAJ"/>
    <m/>
    <s v="Impacted"/>
    <s v="0055A000008iLoOQAU"/>
    <b v="1"/>
    <d v="2019-07-29T15:04:40"/>
    <m/>
    <b v="0"/>
    <m/>
    <m/>
    <b v="0"/>
    <d v="2021-01-01T00:00:00"/>
    <n v="1"/>
    <n v="2021"/>
    <s v="Omitted"/>
    <s v="Omitted"/>
    <b v="0"/>
    <b v="0"/>
    <m/>
    <b v="1"/>
    <b v="0"/>
    <b v="0"/>
    <x v="14"/>
    <b v="0"/>
    <s v="Auto-Classic"/>
    <x v="0"/>
    <d v="2020-05-29T00:00:00"/>
    <s v="0055A00000BclF5QAJ"/>
    <d v="2021-04-10T23:01:03"/>
    <m/>
    <d v="2020-12-09T18:35:05"/>
    <m/>
    <m/>
    <b v="0"/>
    <m/>
    <s v="Biotherapeutics"/>
    <s v="Webinar"/>
    <m/>
    <m/>
    <s v="Thermo"/>
    <s v="QE EMR UHMR (Plus, HF, HF-X with BioPharma)"/>
    <m/>
    <x v="3016"/>
    <x v="0"/>
    <b v="0"/>
    <m/>
    <m/>
    <m/>
    <s v="0055A00000Bb2djQAB"/>
    <s v="01s5A000005x0sjQAA"/>
    <s v="Biotherapeutics"/>
    <m/>
    <s v="0035A00003WovBqQAJ"/>
    <s v="System"/>
    <s v="ZipChip"/>
    <m/>
    <m/>
    <s v="0125A000001ESVfQAO"/>
    <b v="0"/>
    <m/>
    <b v="0"/>
    <m/>
    <m/>
    <x v="0"/>
    <b v="0"/>
    <d v="2021-06-29T20:34:54"/>
    <s v="0055A00000BctMnQAJ"/>
    <m/>
    <b v="0"/>
    <x v="0"/>
    <m/>
    <m/>
    <n v="86700"/>
    <m/>
    <x v="2"/>
    <n v="0"/>
    <n v="0"/>
  </r>
  <r>
    <s v="0013100001fq38eAAA"/>
    <b v="0"/>
    <m/>
    <b v="0"/>
    <s v="7015A000001ZipvQAC"/>
    <m/>
    <m/>
    <x v="139"/>
    <b v="1"/>
    <s v="Demo data not compelling"/>
    <m/>
    <s v="0035A00003EX9dYQAT"/>
    <s v="Limited Lab Access, Still waiting to hear how COVID 19 has effected budget."/>
    <s v="Impacted"/>
    <s v="00531000007KAu8AAG"/>
    <b v="1"/>
    <d v="2017-10-03T15:20:28"/>
    <m/>
    <b v="0"/>
    <m/>
    <m/>
    <b v="0"/>
    <d v="2021-01-01T00:00:00"/>
    <n v="1"/>
    <n v="2021"/>
    <s v="Omitted"/>
    <s v="Omitted"/>
    <b v="0"/>
    <b v="0"/>
    <m/>
    <b v="1"/>
    <b v="0"/>
    <b v="0"/>
    <x v="15"/>
    <b v="0"/>
    <s v="Auto-Ti"/>
    <x v="0"/>
    <d v="2021-01-04T00:00:00"/>
    <s v="0055A00000BclF5QAJ"/>
    <d v="2021-04-10T23:01:03"/>
    <m/>
    <d v="2021-01-22T21:43:48"/>
    <m/>
    <m/>
    <b v="0"/>
    <m/>
    <s v="Biotherapeutics"/>
    <s v="Trade Show"/>
    <m/>
    <m/>
    <s v="Thermo"/>
    <s v="Fusion Lumos"/>
    <m/>
    <x v="3017"/>
    <x v="0"/>
    <b v="0"/>
    <m/>
    <m/>
    <m/>
    <s v="0055A00000Bb2djQAB"/>
    <s v="01s5A000005z9ixQAA"/>
    <s v="Biotherapeutics"/>
    <m/>
    <s v="0035A00003EX9dYQAT"/>
    <s v="System"/>
    <s v="ZipChip"/>
    <m/>
    <m/>
    <s v="0125A000001ESVfQAO"/>
    <b v="0"/>
    <m/>
    <b v="0"/>
    <m/>
    <m/>
    <x v="0"/>
    <b v="0"/>
    <d v="2021-06-29T20:34:54"/>
    <s v="0055A00000BctMnQAJ"/>
    <m/>
    <b v="0"/>
    <x v="0"/>
    <m/>
    <m/>
    <n v="92115"/>
    <m/>
    <x v="2"/>
    <n v="0"/>
    <n v="0"/>
  </r>
  <r>
    <s v="0015A000026AazSQAS"/>
    <b v="0"/>
    <m/>
    <b v="0"/>
    <s v="7015A000001Th92QAC"/>
    <m/>
    <s v="CHO"/>
    <x v="340"/>
    <b v="1"/>
    <s v="Duplicate opportunity"/>
    <m/>
    <s v="0035A00003Yw7tMQAR"/>
    <m/>
    <m/>
    <s v="0055A000008iLmwQAE"/>
    <b v="1"/>
    <d v="2019-09-28T00:27:55"/>
    <m/>
    <b v="0"/>
    <m/>
    <m/>
    <b v="0"/>
    <d v="2020-01-01T00:00:00"/>
    <n v="1"/>
    <n v="2020"/>
    <s v="Omitted"/>
    <s v="Omitted"/>
    <b v="0"/>
    <b v="0"/>
    <m/>
    <b v="1"/>
    <b v="0"/>
    <b v="0"/>
    <x v="15"/>
    <b v="0"/>
    <m/>
    <x v="0"/>
    <d v="2019-09-26T00:00:00"/>
    <s v="0055A00000BclF5QAJ"/>
    <d v="2021-04-10T23:01:03"/>
    <m/>
    <d v="2020-01-15T22:43:09"/>
    <m/>
    <m/>
    <b v="0"/>
    <m/>
    <m/>
    <s v="Trade Show"/>
    <m/>
    <m/>
    <m/>
    <m/>
    <m/>
    <x v="3018"/>
    <x v="0"/>
    <b v="0"/>
    <m/>
    <m/>
    <m/>
    <s v="0055A00000BNpn5QAD"/>
    <s v="01s5A000005z9ixQAA"/>
    <s v="Biotherapeutics"/>
    <m/>
    <s v="0035A00003Yw7tMQAR"/>
    <s v="System"/>
    <s v="Rebel"/>
    <m/>
    <m/>
    <s v="0125A000001ESVfQAO"/>
    <b v="0"/>
    <m/>
    <b v="0"/>
    <m/>
    <m/>
    <x v="0"/>
    <b v="0"/>
    <d v="2021-06-29T20:34:54"/>
    <s v="0055A000008iLmcQAE"/>
    <m/>
    <b v="0"/>
    <x v="0"/>
    <m/>
    <m/>
    <n v="123000"/>
    <m/>
    <x v="2"/>
    <n v="0"/>
    <n v="0"/>
  </r>
  <r>
    <s v="0015A00002DQwKYQA1"/>
    <b v="0"/>
    <m/>
    <b v="0"/>
    <s v="7015A000001qb0JQAQ"/>
    <m/>
    <s v="CHO"/>
    <x v="139"/>
    <b v="1"/>
    <s v="Contact has moved"/>
    <m/>
    <s v="0035A00003XCg7lQAD"/>
    <s v="Some staff still working, but limited resources."/>
    <s v="Impacted"/>
    <s v="0055A000008zqzaQAA"/>
    <b v="1"/>
    <d v="2019-08-28T19:34:29"/>
    <m/>
    <b v="0"/>
    <m/>
    <m/>
    <b v="0"/>
    <d v="2021-01-01T00:00:00"/>
    <n v="1"/>
    <n v="2021"/>
    <s v="Omitted"/>
    <s v="Omitted"/>
    <b v="0"/>
    <b v="0"/>
    <m/>
    <b v="1"/>
    <b v="0"/>
    <b v="0"/>
    <x v="15"/>
    <b v="0"/>
    <m/>
    <x v="0"/>
    <d v="2020-05-26T00:00:00"/>
    <s v="0055A00000BclF5QAJ"/>
    <d v="2021-04-10T23:01:03"/>
    <m/>
    <d v="2020-11-17T18:57:38"/>
    <m/>
    <m/>
    <b v="0"/>
    <m/>
    <m/>
    <s v="Trade Show"/>
    <m/>
    <m/>
    <m/>
    <m/>
    <m/>
    <x v="3019"/>
    <x v="0"/>
    <b v="0"/>
    <m/>
    <m/>
    <m/>
    <s v="0055A00000BNpn5QAD"/>
    <s v="01s5A000005x0vsQAA"/>
    <m/>
    <m/>
    <s v="0035A00003XCg7lQAD"/>
    <s v="System"/>
    <s v="Rebel"/>
    <m/>
    <m/>
    <s v="0125A000001ESVfQAO"/>
    <b v="0"/>
    <m/>
    <b v="0"/>
    <m/>
    <m/>
    <x v="0"/>
    <b v="0"/>
    <d v="2021-06-29T20:34:54"/>
    <s v="0055A000008iLmcQAE"/>
    <m/>
    <b v="0"/>
    <x v="0"/>
    <m/>
    <m/>
    <n v="157320"/>
    <m/>
    <x v="2"/>
    <n v="0"/>
    <n v="0"/>
  </r>
  <r>
    <s v="0015A00002VpZ30QAF"/>
    <b v="0"/>
    <m/>
    <b v="0"/>
    <s v="7015A000001zMbJQAU"/>
    <m/>
    <m/>
    <x v="483"/>
    <b v="1"/>
    <m/>
    <m/>
    <s v="0035A00003othtLQAQ"/>
    <m/>
    <m/>
    <s v="0055A000008iLoOQAU"/>
    <b v="1"/>
    <d v="2021-03-18T16:57:43"/>
    <m/>
    <b v="0"/>
    <m/>
    <m/>
    <b v="0"/>
    <d v="2021-02-01T00:00:00"/>
    <n v="2"/>
    <n v="2021"/>
    <s v="Omitted"/>
    <s v="Omitted"/>
    <b v="0"/>
    <b v="0"/>
    <m/>
    <b v="1"/>
    <b v="0"/>
    <b v="0"/>
    <x v="15"/>
    <b v="0"/>
    <m/>
    <x v="0"/>
    <d v="2021-04-23T00:00:00"/>
    <s v="0055A000008iLoOQAU"/>
    <d v="2021-04-23T18:12:06"/>
    <m/>
    <d v="2021-04-23T18:12:05"/>
    <m/>
    <m/>
    <b v="0"/>
    <m/>
    <m/>
    <s v="Website"/>
    <m/>
    <m/>
    <m/>
    <m/>
    <m/>
    <x v="3020"/>
    <x v="0"/>
    <b v="0"/>
    <m/>
    <m/>
    <m/>
    <s v="0055A000008iLoOQAU"/>
    <s v="01s5A000005xBspQAE"/>
    <s v="Biotherapeutics"/>
    <m/>
    <s v="0035A00003othtLQAQ"/>
    <s v="Consumables"/>
    <s v="Rebel"/>
    <m/>
    <m/>
    <s v="0125A000001ESVfQAO"/>
    <b v="0"/>
    <m/>
    <b v="0"/>
    <m/>
    <m/>
    <x v="0"/>
    <b v="0"/>
    <d v="2021-06-29T20:34:55"/>
    <s v="0055A000008iLmcQAE"/>
    <m/>
    <b v="0"/>
    <x v="0"/>
    <m/>
    <m/>
    <n v="4000"/>
    <m/>
    <x v="2"/>
    <n v="0"/>
    <n v="0"/>
  </r>
  <r>
    <s v="0015A00002DR3WmQAL"/>
    <b v="0"/>
    <m/>
    <b v="0"/>
    <m/>
    <m/>
    <m/>
    <x v="402"/>
    <b v="1"/>
    <m/>
    <m/>
    <s v="0035A00003XCksKQAT"/>
    <m/>
    <m/>
    <s v="0055A000008iLoOQAU"/>
    <b v="1"/>
    <d v="2019-08-29T11:56:38"/>
    <m/>
    <b v="0"/>
    <m/>
    <m/>
    <b v="0"/>
    <d v="2021-02-01T00:00:00"/>
    <n v="2"/>
    <n v="2021"/>
    <s v="Omitted"/>
    <s v="Omitted"/>
    <b v="0"/>
    <b v="0"/>
    <m/>
    <b v="1"/>
    <b v="0"/>
    <b v="0"/>
    <x v="15"/>
    <b v="0"/>
    <m/>
    <x v="0"/>
    <d v="2021-04-07T00:00:00"/>
    <s v="0055A00000Bd5F0QAJ"/>
    <d v="2021-04-16T10:44:05"/>
    <m/>
    <d v="2021-04-16T08:49:37"/>
    <m/>
    <m/>
    <b v="0"/>
    <m/>
    <m/>
    <s v="Website"/>
    <m/>
    <m/>
    <m/>
    <m/>
    <m/>
    <x v="3021"/>
    <x v="0"/>
    <b v="0"/>
    <m/>
    <m/>
    <m/>
    <s v="0055A00000Bd5F0QAJ"/>
    <s v="01s5A000005x0sjQAA"/>
    <m/>
    <m/>
    <s v="0035A00003XCksKQAT"/>
    <s v="System"/>
    <s v="Rebel"/>
    <m/>
    <m/>
    <s v="0125A000001ESVfQAO"/>
    <b v="0"/>
    <m/>
    <b v="0"/>
    <m/>
    <m/>
    <x v="0"/>
    <b v="0"/>
    <d v="2021-06-29T20:34:54"/>
    <s v="0055A000008iLmcQAE"/>
    <m/>
    <b v="0"/>
    <x v="0"/>
    <m/>
    <m/>
    <n v="140000"/>
    <m/>
    <x v="2"/>
    <n v="0"/>
    <n v="0"/>
  </r>
  <r>
    <s v="0015A00002LgpwMQAR"/>
    <b v="0"/>
    <m/>
    <b v="0"/>
    <m/>
    <m/>
    <m/>
    <x v="409"/>
    <b v="1"/>
    <m/>
    <m/>
    <s v="0035A00003gSKTiQAO"/>
    <m/>
    <m/>
    <s v="0055A000008zqzaQAA"/>
    <b v="1"/>
    <d v="2020-06-25T14:19:56"/>
    <m/>
    <b v="0"/>
    <m/>
    <m/>
    <b v="0"/>
    <d v="2021-02-01T00:00:00"/>
    <n v="2"/>
    <n v="2021"/>
    <s v="Omitted"/>
    <s v="Omitted"/>
    <b v="0"/>
    <b v="0"/>
    <m/>
    <b v="1"/>
    <b v="0"/>
    <b v="0"/>
    <x v="15"/>
    <b v="0"/>
    <m/>
    <x v="0"/>
    <d v="2021-04-20T00:00:00"/>
    <s v="0055A000008zqzaQAA"/>
    <d v="2021-04-20T11:48:45"/>
    <m/>
    <d v="2021-04-20T11:47:49"/>
    <m/>
    <m/>
    <b v="0"/>
    <m/>
    <m/>
    <s v="Sales Seminar"/>
    <m/>
    <m/>
    <m/>
    <m/>
    <m/>
    <x v="3022"/>
    <x v="0"/>
    <b v="0"/>
    <m/>
    <m/>
    <m/>
    <s v="0055A000008zqzaQAA"/>
    <s v="01s5A000005x0sjQAA"/>
    <s v="Biotherapeutics"/>
    <m/>
    <s v="0035A00003gSKTiQAO"/>
    <s v="System"/>
    <s v="Rebel"/>
    <m/>
    <m/>
    <s v="0125A000001ESVfQAO"/>
    <b v="0"/>
    <m/>
    <b v="0"/>
    <m/>
    <m/>
    <x v="0"/>
    <b v="0"/>
    <d v="2021-06-29T20:34:55"/>
    <s v="0055A000008iLmcQAE"/>
    <m/>
    <b v="0"/>
    <x v="0"/>
    <m/>
    <m/>
    <n v="144000"/>
    <m/>
    <x v="2"/>
    <n v="0"/>
    <n v="0"/>
  </r>
  <r>
    <s v="0015A00002DOrdoQAD"/>
    <b v="0"/>
    <m/>
    <b v="0"/>
    <m/>
    <m/>
    <m/>
    <x v="486"/>
    <b v="1"/>
    <m/>
    <m/>
    <s v="0035A00003XAZQwQAP"/>
    <m/>
    <m/>
    <s v="0055A000008zqzaQAA"/>
    <b v="1"/>
    <d v="2019-08-19T20:49:01"/>
    <m/>
    <b v="0"/>
    <m/>
    <m/>
    <b v="0"/>
    <d v="2021-02-01T00:00:00"/>
    <n v="2"/>
    <n v="2021"/>
    <s v="Omitted"/>
    <s v="Omitted"/>
    <b v="0"/>
    <b v="0"/>
    <m/>
    <b v="1"/>
    <b v="0"/>
    <b v="0"/>
    <x v="15"/>
    <b v="0"/>
    <m/>
    <x v="0"/>
    <d v="2021-04-13T00:00:00"/>
    <s v="0055A00000Bd5F0QAJ"/>
    <d v="2021-05-11T15:22:57"/>
    <m/>
    <d v="2021-04-26T10:47:21"/>
    <m/>
    <m/>
    <b v="0"/>
    <m/>
    <m/>
    <s v="Referral"/>
    <m/>
    <m/>
    <m/>
    <m/>
    <m/>
    <x v="3023"/>
    <x v="0"/>
    <b v="0"/>
    <m/>
    <m/>
    <m/>
    <s v="0055A00000Bd5F0QAJ"/>
    <s v="01s5A000005x0vsQAA"/>
    <s v="Biotherapeutics"/>
    <m/>
    <s v="0035A00003XAZQwQAP"/>
    <s v="System"/>
    <s v="Rebel"/>
    <m/>
    <m/>
    <s v="0125A000001ESVfQAO"/>
    <b v="0"/>
    <m/>
    <b v="0"/>
    <m/>
    <m/>
    <x v="0"/>
    <b v="0"/>
    <d v="2021-06-29T20:34:54"/>
    <s v="0055A000008iLmcQAE"/>
    <m/>
    <b v="0"/>
    <x v="0"/>
    <m/>
    <m/>
    <n v="174800"/>
    <m/>
    <x v="2"/>
    <n v="0"/>
    <n v="0"/>
  </r>
  <r>
    <s v="0015A00002GnxNJQAZ"/>
    <b v="0"/>
    <m/>
    <b v="0"/>
    <s v="7015A000001zMbNQAU"/>
    <m/>
    <m/>
    <x v="418"/>
    <b v="1"/>
    <m/>
    <m/>
    <s v="0035A00003hl5feQAA"/>
    <m/>
    <m/>
    <s v="0055A00000BNXCfQAP"/>
    <b v="1"/>
    <d v="2020-07-31T18:31:21"/>
    <m/>
    <b v="0"/>
    <m/>
    <m/>
    <b v="0"/>
    <d v="2021-02-01T00:00:00"/>
    <n v="2"/>
    <n v="2021"/>
    <s v="Omitted"/>
    <s v="Omitted"/>
    <b v="0"/>
    <b v="0"/>
    <m/>
    <b v="1"/>
    <b v="0"/>
    <b v="0"/>
    <x v="15"/>
    <b v="0"/>
    <m/>
    <x v="0"/>
    <d v="2021-04-15T00:00:00"/>
    <s v="0055A00000BNXCfQAP"/>
    <d v="2021-04-15T21:30:35"/>
    <m/>
    <d v="2021-04-15T21:30:35"/>
    <m/>
    <m/>
    <b v="0"/>
    <m/>
    <m/>
    <s v="Website"/>
    <m/>
    <m/>
    <m/>
    <m/>
    <m/>
    <x v="3024"/>
    <x v="0"/>
    <b v="0"/>
    <m/>
    <m/>
    <m/>
    <s v="0055A00000BNXCfQAP"/>
    <s v="01s5A000005x0sjQAA"/>
    <s v="Biotherapeutics"/>
    <m/>
    <s v="0035A00003hl5feQAA"/>
    <s v="System"/>
    <s v="Rebel"/>
    <m/>
    <m/>
    <s v="0125A000001ESVfQAO"/>
    <b v="0"/>
    <m/>
    <b v="0"/>
    <m/>
    <m/>
    <x v="0"/>
    <b v="0"/>
    <d v="2021-06-29T20:34:55"/>
    <s v="0055A00000BctN7QAJ"/>
    <m/>
    <b v="0"/>
    <x v="0"/>
    <m/>
    <m/>
    <n v="152000"/>
    <m/>
    <x v="2"/>
    <n v="0"/>
    <n v="0"/>
  </r>
  <r>
    <s v="0015A00002TAkAjQAL"/>
    <b v="0"/>
    <m/>
    <b v="0"/>
    <s v="7015A000001zMbOQAU"/>
    <m/>
    <m/>
    <x v="404"/>
    <b v="1"/>
    <m/>
    <m/>
    <s v="0035A00003md3IKQAY"/>
    <m/>
    <m/>
    <s v="0055A00000BNXCfQAP"/>
    <b v="1"/>
    <d v="2020-12-24T00:03:51"/>
    <d v="2021-05-12T00:00:00"/>
    <b v="0"/>
    <m/>
    <m/>
    <b v="0"/>
    <d v="2021-02-01T00:00:00"/>
    <n v="2"/>
    <n v="2021"/>
    <s v="Omitted"/>
    <s v="Omitted"/>
    <b v="0"/>
    <b v="0"/>
    <m/>
    <b v="1"/>
    <b v="0"/>
    <b v="0"/>
    <x v="15"/>
    <b v="0"/>
    <m/>
    <x v="0"/>
    <d v="2021-03-10T00:00:00"/>
    <s v="0055A000008iLoOQAU"/>
    <d v="2021-06-24T15:46:29"/>
    <m/>
    <d v="2021-05-12T18:11:43"/>
    <d v="2021-05-12T00:00:00"/>
    <m/>
    <b v="0"/>
    <m/>
    <m/>
    <s v="Website"/>
    <m/>
    <m/>
    <m/>
    <m/>
    <m/>
    <x v="3025"/>
    <x v="0"/>
    <b v="0"/>
    <m/>
    <m/>
    <m/>
    <s v="0055A00000BNXCfQAP"/>
    <s v="01s5A000005x0sjQAA"/>
    <s v="Metabolomics"/>
    <m/>
    <s v="0035A00003md3IKQAY"/>
    <s v="System"/>
    <s v="Rebel"/>
    <m/>
    <m/>
    <s v="0125A000001ESVfQAO"/>
    <b v="0"/>
    <m/>
    <b v="0"/>
    <m/>
    <m/>
    <x v="0"/>
    <b v="0"/>
    <d v="2021-06-29T20:34:55"/>
    <s v="0055A00000BctN7QAJ"/>
    <m/>
    <b v="0"/>
    <x v="0"/>
    <m/>
    <m/>
    <n v="152000"/>
    <m/>
    <x v="2"/>
    <n v="0"/>
    <n v="0"/>
  </r>
  <r>
    <s v="0015A00002NN3zyQAD"/>
    <b v="0"/>
    <m/>
    <b v="0"/>
    <m/>
    <m/>
    <m/>
    <x v="408"/>
    <b v="1"/>
    <m/>
    <m/>
    <s v="0035A00003hjbzmQAA"/>
    <m/>
    <m/>
    <s v="0055A00000BNXCfQAP"/>
    <b v="1"/>
    <d v="2020-07-21T17:27:26"/>
    <m/>
    <b v="0"/>
    <m/>
    <m/>
    <b v="0"/>
    <d v="2021-02-01T00:00:00"/>
    <n v="2"/>
    <n v="2021"/>
    <s v="Omitted"/>
    <s v="Omitted"/>
    <b v="0"/>
    <b v="0"/>
    <m/>
    <b v="1"/>
    <b v="0"/>
    <b v="0"/>
    <x v="15"/>
    <b v="0"/>
    <m/>
    <x v="0"/>
    <d v="2021-04-06T00:00:00"/>
    <s v="0055A00000BNXCfQAP"/>
    <d v="2021-04-22T22:56:22"/>
    <m/>
    <d v="2021-04-22T22:55:11"/>
    <m/>
    <m/>
    <b v="0"/>
    <m/>
    <m/>
    <s v="Website"/>
    <m/>
    <m/>
    <m/>
    <m/>
    <m/>
    <x v="3026"/>
    <x v="0"/>
    <b v="0"/>
    <m/>
    <m/>
    <m/>
    <s v="0055A00000BNXCfQAP"/>
    <s v="01s5A000005xBspQAE"/>
    <s v="Biotherapeutics"/>
    <m/>
    <s v="0035A00003nawqWQAQ"/>
    <s v="System"/>
    <s v="Rebel"/>
    <m/>
    <s v="0Q05A000001eT4XSAU"/>
    <s v="0125A000001ESVfQAO"/>
    <b v="0"/>
    <m/>
    <b v="0"/>
    <m/>
    <m/>
    <x v="0"/>
    <b v="0"/>
    <d v="2021-06-29T20:34:55"/>
    <s v="0055A00000BctN7QAJ"/>
    <m/>
    <b v="0"/>
    <x v="0"/>
    <m/>
    <m/>
    <n v="162850"/>
    <m/>
    <x v="2"/>
    <n v="0"/>
    <n v="0"/>
  </r>
  <r>
    <s v="0015A00002XRWVTQA5"/>
    <b v="0"/>
    <m/>
    <b v="0"/>
    <m/>
    <m/>
    <m/>
    <x v="362"/>
    <b v="1"/>
    <m/>
    <m/>
    <s v="0035A00003pprGQQAY"/>
    <m/>
    <m/>
    <s v="0055A00000BNXCfQAP"/>
    <b v="1"/>
    <d v="2021-04-14T23:12:33"/>
    <d v="2021-06-24T00:00:00"/>
    <b v="0"/>
    <m/>
    <m/>
    <b v="0"/>
    <d v="2021-02-01T00:00:00"/>
    <n v="2"/>
    <n v="2021"/>
    <s v="Omitted"/>
    <s v="Omitted"/>
    <b v="0"/>
    <b v="0"/>
    <m/>
    <b v="1"/>
    <b v="0"/>
    <b v="0"/>
    <x v="15"/>
    <b v="0"/>
    <m/>
    <x v="0"/>
    <d v="2021-06-24T00:00:00"/>
    <s v="0055A00000BNXCfQAP"/>
    <d v="2021-06-24T19:54:59"/>
    <m/>
    <d v="2021-06-24T19:54:59"/>
    <d v="2021-06-24T00:00:00"/>
    <m/>
    <b v="0"/>
    <m/>
    <m/>
    <s v="Inside Sales"/>
    <m/>
    <m/>
    <m/>
    <m/>
    <m/>
    <x v="3027"/>
    <x v="0"/>
    <b v="0"/>
    <m/>
    <m/>
    <m/>
    <s v="0055A00000BNXCfQAP"/>
    <s v="01s5A000005xBspQAE"/>
    <m/>
    <m/>
    <s v="0035A00003pprGQQAY"/>
    <s v="System"/>
    <s v="Rebel"/>
    <m/>
    <s v="0Q05A000001eXZnSAM"/>
    <s v="0125A000001ESVfQAO"/>
    <b v="0"/>
    <m/>
    <b v="0"/>
    <m/>
    <m/>
    <x v="0"/>
    <b v="0"/>
    <d v="2021-06-29T20:34:55"/>
    <s v="0055A00000BctN7QAJ"/>
    <m/>
    <b v="0"/>
    <x v="0"/>
    <m/>
    <m/>
    <n v="154850"/>
    <m/>
    <x v="2"/>
    <n v="0"/>
    <n v="0"/>
  </r>
  <r>
    <s v="0013100001p59MxAAI"/>
    <b v="0"/>
    <m/>
    <b v="0"/>
    <s v="7015A000001eQR3QAM"/>
    <m/>
    <m/>
    <x v="404"/>
    <b v="1"/>
    <m/>
    <m/>
    <s v="0035A00003ppGGpQAM"/>
    <m/>
    <m/>
    <s v="0055A00000BNXCfQAP"/>
    <b v="1"/>
    <d v="2021-04-09T21:16:55"/>
    <d v="2021-05-12T00:00:00"/>
    <b v="0"/>
    <m/>
    <m/>
    <b v="0"/>
    <d v="2021-02-01T00:00:00"/>
    <n v="2"/>
    <n v="2021"/>
    <s v="Omitted"/>
    <s v="Omitted"/>
    <b v="0"/>
    <b v="0"/>
    <m/>
    <b v="1"/>
    <b v="0"/>
    <b v="0"/>
    <x v="17"/>
    <b v="0"/>
    <m/>
    <x v="0"/>
    <d v="2021-04-22T00:00:00"/>
    <s v="0055A00000BNXCfQAP"/>
    <d v="2021-06-21T20:32:24"/>
    <m/>
    <d v="2021-05-12T18:06:52"/>
    <d v="2021-05-12T00:00:00"/>
    <m/>
    <b v="0"/>
    <m/>
    <m/>
    <s v="Website"/>
    <m/>
    <m/>
    <m/>
    <m/>
    <m/>
    <x v="3028"/>
    <x v="0"/>
    <b v="0"/>
    <m/>
    <m/>
    <m/>
    <s v="0055A00000BNXCfQAP"/>
    <s v="01s5A000005xBt4QAE"/>
    <s v="Metabolomics"/>
    <m/>
    <s v="0035A00003ppGGpQAM"/>
    <s v="System"/>
    <s v="Rebel"/>
    <m/>
    <m/>
    <s v="0125A000001ESVfQAO"/>
    <b v="0"/>
    <m/>
    <b v="0"/>
    <m/>
    <m/>
    <x v="0"/>
    <b v="0"/>
    <d v="2021-06-29T20:34:55"/>
    <s v="0055A00000BctN7QAJ"/>
    <m/>
    <b v="0"/>
    <x v="0"/>
    <m/>
    <m/>
    <n v="139624"/>
    <m/>
    <x v="2"/>
    <n v="0"/>
    <n v="0"/>
  </r>
  <r>
    <s v="0013100001oPSk5AAG"/>
    <b v="0"/>
    <m/>
    <b v="0"/>
    <m/>
    <m/>
    <m/>
    <x v="532"/>
    <b v="1"/>
    <m/>
    <m/>
    <s v="0035A00003iiD5YQAU"/>
    <m/>
    <m/>
    <s v="0055A000008zqzaQAA"/>
    <b v="1"/>
    <d v="2020-09-02T18:39:32"/>
    <d v="2021-05-13T00:00:00"/>
    <b v="0"/>
    <m/>
    <m/>
    <b v="0"/>
    <d v="2021-02-01T00:00:00"/>
    <n v="2"/>
    <n v="2021"/>
    <s v="Omitted"/>
    <s v="Omitted"/>
    <b v="0"/>
    <b v="0"/>
    <m/>
    <b v="1"/>
    <b v="0"/>
    <b v="0"/>
    <x v="15"/>
    <b v="0"/>
    <m/>
    <x v="0"/>
    <d v="2021-05-13T00:00:00"/>
    <s v="0055A000008zqzaQAA"/>
    <d v="2021-05-13T17:20:20"/>
    <m/>
    <d v="2021-05-13T17:20:19"/>
    <d v="2021-05-13T00:00:00"/>
    <m/>
    <b v="0"/>
    <m/>
    <m/>
    <s v="Other"/>
    <m/>
    <m/>
    <m/>
    <m/>
    <m/>
    <x v="3029"/>
    <x v="0"/>
    <b v="0"/>
    <m/>
    <m/>
    <m/>
    <s v="0055A000008zqzaQAA"/>
    <s v="01s5A000005x0sjQAA"/>
    <m/>
    <m/>
    <s v="0035A00003iiD5YQAU"/>
    <s v="System"/>
    <s v="Rebel"/>
    <m/>
    <m/>
    <s v="0125A000001ESVfQAO"/>
    <b v="0"/>
    <m/>
    <b v="0"/>
    <m/>
    <m/>
    <x v="0"/>
    <b v="0"/>
    <d v="2021-06-29T20:34:55"/>
    <s v="0056e00000Bd8OtAAJ"/>
    <m/>
    <b v="0"/>
    <x v="0"/>
    <m/>
    <m/>
    <n v="140000"/>
    <m/>
    <x v="2"/>
    <n v="0"/>
    <n v="0"/>
  </r>
  <r>
    <s v="0015A00002PLPcNQAX"/>
    <b v="0"/>
    <m/>
    <b v="0"/>
    <s v="7015A000001zMbJQAU"/>
    <m/>
    <m/>
    <x v="361"/>
    <b v="1"/>
    <m/>
    <m/>
    <s v="0035A00003juvnYQAQ"/>
    <m/>
    <m/>
    <s v="0055A00000Bnt5hQAB"/>
    <b v="1"/>
    <d v="2020-09-28T13:24:50"/>
    <m/>
    <b v="0"/>
    <m/>
    <m/>
    <b v="0"/>
    <d v="2021-02-01T00:00:00"/>
    <n v="2"/>
    <n v="2021"/>
    <s v="Omitted"/>
    <s v="Omitted"/>
    <b v="0"/>
    <b v="0"/>
    <m/>
    <b v="1"/>
    <b v="0"/>
    <b v="0"/>
    <x v="15"/>
    <b v="0"/>
    <m/>
    <x v="0"/>
    <d v="2021-02-24T00:00:00"/>
    <s v="0055A00000Bnt5hQAB"/>
    <d v="2021-06-23T16:20:32"/>
    <m/>
    <d v="2021-04-27T22:02:55"/>
    <m/>
    <m/>
    <b v="0"/>
    <m/>
    <m/>
    <s v="Website"/>
    <m/>
    <m/>
    <m/>
    <m/>
    <m/>
    <x v="3030"/>
    <x v="0"/>
    <b v="0"/>
    <m/>
    <m/>
    <m/>
    <s v="0055A00000Bnt5hQAB"/>
    <s v="01s5A000005xBspQAE"/>
    <s v="Other"/>
    <m/>
    <s v="0035A00003juvnYQAQ"/>
    <s v="System"/>
    <s v="Rebel"/>
    <m/>
    <m/>
    <s v="0125A000001ESVfQAO"/>
    <b v="0"/>
    <m/>
    <b v="0"/>
    <m/>
    <m/>
    <x v="0"/>
    <b v="0"/>
    <d v="2021-06-29T20:34:55"/>
    <s v="0056e00000Bd8OtAAJ"/>
    <m/>
    <b v="0"/>
    <x v="0"/>
    <m/>
    <m/>
    <n v="154850"/>
    <m/>
    <x v="2"/>
    <n v="0"/>
    <n v="0"/>
  </r>
  <r>
    <s v="0013100001p5ATcAAM"/>
    <b v="0"/>
    <m/>
    <b v="0"/>
    <s v="7015A000001TgOTQA0"/>
    <m/>
    <m/>
    <x v="486"/>
    <b v="1"/>
    <m/>
    <m/>
    <s v="0035A00003YvtfbQAB"/>
    <m/>
    <m/>
    <s v="0055A000008zqzaQAA"/>
    <b v="1"/>
    <d v="2019-09-26T20:54:28"/>
    <m/>
    <b v="0"/>
    <m/>
    <m/>
    <b v="0"/>
    <d v="2021-02-01T00:00:00"/>
    <n v="2"/>
    <n v="2021"/>
    <s v="Omitted"/>
    <s v="Omitted"/>
    <b v="0"/>
    <b v="0"/>
    <m/>
    <b v="1"/>
    <b v="0"/>
    <b v="0"/>
    <x v="15"/>
    <b v="0"/>
    <m/>
    <x v="0"/>
    <d v="2020-04-03T00:00:00"/>
    <s v="0055A00000Bd4j9QAB"/>
    <d v="2021-04-26T11:17:20"/>
    <m/>
    <d v="2021-04-26T11:17:19"/>
    <m/>
    <m/>
    <b v="0"/>
    <m/>
    <m/>
    <s v="Trade Show"/>
    <m/>
    <m/>
    <m/>
    <m/>
    <m/>
    <x v="3031"/>
    <x v="0"/>
    <b v="0"/>
    <m/>
    <m/>
    <m/>
    <s v="0055A00000Bd4j9QAB"/>
    <s v="01s5A000004PlSkQAK"/>
    <m/>
    <m/>
    <s v="0035A00003YvtfbQAB"/>
    <s v="System"/>
    <s v="Rebel"/>
    <m/>
    <m/>
    <s v="0125A000001ESVfQAO"/>
    <b v="0"/>
    <m/>
    <b v="0"/>
    <m/>
    <m/>
    <x v="0"/>
    <b v="0"/>
    <d v="2021-06-29T20:34:54"/>
    <s v="0055A000008iLmcQAE"/>
    <m/>
    <b v="0"/>
    <x v="0"/>
    <m/>
    <m/>
    <n v="141450"/>
    <m/>
    <x v="2"/>
    <n v="0"/>
    <n v="0"/>
  </r>
  <r>
    <s v="0015A00002AmdKeQAJ"/>
    <b v="0"/>
    <m/>
    <b v="0"/>
    <m/>
    <m/>
    <m/>
    <x v="404"/>
    <b v="1"/>
    <m/>
    <m/>
    <s v="0035A00003TCE51QAH"/>
    <m/>
    <m/>
    <s v="0055A000008iLoOQAU"/>
    <b v="1"/>
    <d v="2019-03-12T18:24:41"/>
    <d v="2021-05-12T00:00:00"/>
    <b v="0"/>
    <m/>
    <m/>
    <b v="0"/>
    <d v="2021-02-01T00:00:00"/>
    <n v="2"/>
    <n v="2021"/>
    <s v="Omitted"/>
    <s v="Omitted"/>
    <b v="0"/>
    <b v="0"/>
    <m/>
    <b v="1"/>
    <b v="0"/>
    <b v="0"/>
    <x v="15"/>
    <b v="0"/>
    <m/>
    <x v="0"/>
    <d v="2019-03-12T00:00:00"/>
    <s v="0055A00000Bd5F0QAJ"/>
    <d v="2021-05-12T08:36:54"/>
    <m/>
    <d v="2021-05-12T08:30:40"/>
    <d v="2021-05-12T00:00:00"/>
    <m/>
    <b v="0"/>
    <m/>
    <m/>
    <s v="Website"/>
    <m/>
    <m/>
    <m/>
    <m/>
    <m/>
    <x v="3032"/>
    <x v="0"/>
    <b v="0"/>
    <m/>
    <m/>
    <s v="Fermentation Technology"/>
    <s v="0055A00000Bd5F0QAJ"/>
    <s v="01s5A000005x0vsQAA"/>
    <s v="Metabolomics"/>
    <m/>
    <s v="0035A00003TCE51QAH"/>
    <s v="System"/>
    <s v="Rebel"/>
    <m/>
    <m/>
    <s v="0125A000001ESVfQAO"/>
    <b v="0"/>
    <m/>
    <b v="0"/>
    <m/>
    <m/>
    <x v="0"/>
    <b v="0"/>
    <d v="2021-06-29T20:34:54"/>
    <s v="0055A000008iLmcQAE"/>
    <m/>
    <b v="0"/>
    <x v="0"/>
    <m/>
    <m/>
    <n v="174800"/>
    <m/>
    <x v="2"/>
    <n v="0"/>
    <n v="0"/>
  </r>
  <r>
    <s v="0015A00002RgYodQAF"/>
    <b v="0"/>
    <m/>
    <b v="0"/>
    <s v="7015A000001zMbJQAU"/>
    <m/>
    <m/>
    <x v="361"/>
    <b v="1"/>
    <m/>
    <m/>
    <s v="0035A00003lTYXhQAO"/>
    <m/>
    <m/>
    <s v="0055A00000Bnt5hQAB"/>
    <b v="1"/>
    <d v="2020-11-23T14:44:09"/>
    <m/>
    <b v="0"/>
    <m/>
    <m/>
    <b v="0"/>
    <d v="2021-02-01T00:00:00"/>
    <n v="2"/>
    <n v="2021"/>
    <s v="Omitted"/>
    <s v="Omitted"/>
    <b v="0"/>
    <b v="0"/>
    <m/>
    <b v="1"/>
    <b v="0"/>
    <b v="0"/>
    <x v="15"/>
    <b v="0"/>
    <m/>
    <x v="0"/>
    <d v="2021-02-24T00:00:00"/>
    <s v="0055A00000Bnt5hQAB"/>
    <d v="2021-04-27T22:23:13"/>
    <m/>
    <d v="2021-04-27T22:23:13"/>
    <m/>
    <m/>
    <b v="0"/>
    <m/>
    <m/>
    <s v="Website"/>
    <m/>
    <m/>
    <m/>
    <m/>
    <m/>
    <x v="3033"/>
    <x v="0"/>
    <b v="0"/>
    <m/>
    <m/>
    <m/>
    <s v="0055A00000Bnt5hQAB"/>
    <s v="01s5A000005x0vsQAA"/>
    <s v="Biotherapeutics"/>
    <m/>
    <s v="0035A00003lTYXhQAO"/>
    <s v="System"/>
    <s v="Rebel"/>
    <m/>
    <m/>
    <s v="0125A000001ESVfQAO"/>
    <b v="0"/>
    <m/>
    <b v="0"/>
    <m/>
    <m/>
    <x v="0"/>
    <b v="0"/>
    <d v="2021-06-29T20:34:55"/>
    <s v="0055A000008iLmcQAE"/>
    <m/>
    <b v="0"/>
    <x v="0"/>
    <m/>
    <m/>
    <n v="173880"/>
    <m/>
    <x v="2"/>
    <n v="0"/>
    <n v="0"/>
  </r>
  <r>
    <s v="0015A00002TDCzBQAX"/>
    <b v="0"/>
    <m/>
    <b v="0"/>
    <s v="7015A000001zMbOQAU"/>
    <m/>
    <m/>
    <x v="532"/>
    <b v="1"/>
    <m/>
    <m/>
    <s v="0035A00003otAcWQAU"/>
    <m/>
    <m/>
    <s v="0055A000008zqzaQAA"/>
    <b v="1"/>
    <d v="2021-01-19T20:37:41"/>
    <d v="2021-05-13T00:00:00"/>
    <b v="0"/>
    <m/>
    <m/>
    <b v="0"/>
    <d v="2021-02-01T00:00:00"/>
    <n v="2"/>
    <n v="2021"/>
    <s v="Omitted"/>
    <s v="Omitted"/>
    <b v="0"/>
    <b v="0"/>
    <m/>
    <b v="1"/>
    <b v="0"/>
    <b v="0"/>
    <x v="15"/>
    <b v="0"/>
    <m/>
    <x v="0"/>
    <d v="2021-04-12T00:00:00"/>
    <s v="0055A00000Bd5F0QAJ"/>
    <d v="2021-05-13T21:14:26"/>
    <m/>
    <d v="2021-05-13T21:14:25"/>
    <d v="2021-05-13T00:00:00"/>
    <m/>
    <b v="0"/>
    <m/>
    <m/>
    <s v="Website"/>
    <m/>
    <m/>
    <m/>
    <m/>
    <m/>
    <x v="3034"/>
    <x v="0"/>
    <b v="0"/>
    <m/>
    <m/>
    <m/>
    <s v="0055A00000Bd5F0QAJ"/>
    <s v="01s5A000005xBsuQAE"/>
    <s v="Other"/>
    <m/>
    <s v="0035A00003nYUd4QAG"/>
    <s v="System"/>
    <s v="Rebel"/>
    <m/>
    <m/>
    <s v="0125A000001ESVfQAO"/>
    <b v="0"/>
    <m/>
    <b v="0"/>
    <m/>
    <m/>
    <x v="0"/>
    <b v="0"/>
    <d v="2021-06-29T20:34:55"/>
    <s v="0055A000008iLmcQAE"/>
    <m/>
    <b v="0"/>
    <x v="0"/>
    <m/>
    <m/>
    <n v="183478"/>
    <m/>
    <x v="2"/>
    <n v="0"/>
    <n v="0"/>
  </r>
  <r>
    <s v="0013100001jbBzlAAE"/>
    <b v="0"/>
    <m/>
    <b v="0"/>
    <m/>
    <m/>
    <m/>
    <x v="418"/>
    <b v="1"/>
    <m/>
    <m/>
    <s v="0035A00003hm1WrQAI"/>
    <m/>
    <m/>
    <s v="0055A000008zqzaQAA"/>
    <b v="1"/>
    <d v="2020-01-24T14:41:24"/>
    <m/>
    <b v="0"/>
    <m/>
    <m/>
    <b v="0"/>
    <d v="2021-02-01T00:00:00"/>
    <n v="2"/>
    <n v="2021"/>
    <s v="Omitted"/>
    <s v="Omitted"/>
    <b v="0"/>
    <b v="0"/>
    <m/>
    <b v="1"/>
    <b v="0"/>
    <b v="0"/>
    <x v="15"/>
    <b v="0"/>
    <m/>
    <x v="0"/>
    <d v="2021-04-13T00:00:00"/>
    <s v="0055A00000Bnt5hQAB"/>
    <d v="2021-04-15T13:54:16"/>
    <m/>
    <d v="2021-04-15T13:54:16"/>
    <m/>
    <m/>
    <b v="0"/>
    <m/>
    <m/>
    <s v="Website"/>
    <m/>
    <m/>
    <m/>
    <m/>
    <m/>
    <x v="3035"/>
    <x v="0"/>
    <b v="0"/>
    <m/>
    <m/>
    <m/>
    <s v="0055A00000Bnt5hQAB"/>
    <s v="01s5A000005xBspQAE"/>
    <s v="Biotherapeutics"/>
    <m/>
    <s v="0035A00003bd7FoQAI"/>
    <s v="System"/>
    <s v="Rebel"/>
    <m/>
    <m/>
    <s v="0125A000001ESVfQAO"/>
    <b v="0"/>
    <m/>
    <b v="0"/>
    <m/>
    <m/>
    <x v="0"/>
    <b v="0"/>
    <d v="2021-06-29T20:34:55"/>
    <s v="0055A00000BctN2QAJ"/>
    <m/>
    <b v="0"/>
    <x v="0"/>
    <m/>
    <m/>
    <n v="154850"/>
    <m/>
    <x v="2"/>
    <n v="0"/>
    <n v="0"/>
  </r>
  <r>
    <s v="0015A00002FSwncQAD"/>
    <b v="0"/>
    <m/>
    <b v="0"/>
    <s v="7015A000001zMbNQAU"/>
    <m/>
    <m/>
    <x v="408"/>
    <b v="1"/>
    <m/>
    <m/>
    <s v="0035A00003kecfaQAA"/>
    <m/>
    <m/>
    <s v="0055A00000BNXCfQAP"/>
    <b v="1"/>
    <d v="2020-10-20T21:13:48"/>
    <m/>
    <b v="0"/>
    <m/>
    <m/>
    <b v="0"/>
    <d v="2021-02-01T00:00:00"/>
    <n v="2"/>
    <n v="2021"/>
    <s v="Omitted"/>
    <s v="Omitted"/>
    <b v="0"/>
    <b v="0"/>
    <m/>
    <b v="1"/>
    <b v="0"/>
    <b v="0"/>
    <x v="15"/>
    <b v="0"/>
    <m/>
    <x v="0"/>
    <d v="2021-04-22T00:00:00"/>
    <s v="0055A00000BNXCfQAP"/>
    <d v="2021-04-22T23:32:51"/>
    <m/>
    <d v="2021-04-22T23:32:51"/>
    <m/>
    <m/>
    <b v="0"/>
    <m/>
    <m/>
    <s v="Website"/>
    <m/>
    <m/>
    <m/>
    <m/>
    <m/>
    <x v="3036"/>
    <x v="0"/>
    <b v="0"/>
    <m/>
    <m/>
    <m/>
    <s v="0055A00000BNXCfQAP"/>
    <s v="01s5A000005xBspQAE"/>
    <s v="Other"/>
    <m/>
    <s v="0035A00003kecfaQAA"/>
    <s v="System"/>
    <s v="Rebel"/>
    <m/>
    <m/>
    <s v="0125A000001ESVfQAO"/>
    <b v="0"/>
    <m/>
    <b v="0"/>
    <m/>
    <m/>
    <x v="0"/>
    <b v="0"/>
    <d v="2021-06-29T20:34:55"/>
    <s v="0055A00000BctN7QAJ"/>
    <m/>
    <b v="0"/>
    <x v="0"/>
    <m/>
    <m/>
    <n v="154850"/>
    <m/>
    <x v="2"/>
    <n v="0"/>
    <n v="0"/>
  </r>
  <r>
    <s v="0015A00002Rfyr4QAB"/>
    <b v="0"/>
    <m/>
    <b v="0"/>
    <s v="7015A000001zMbOQAU"/>
    <m/>
    <m/>
    <x v="532"/>
    <b v="1"/>
    <m/>
    <m/>
    <s v="0035A00003lSlTQQA0"/>
    <m/>
    <m/>
    <s v="0055A000008zqzaQAA"/>
    <b v="1"/>
    <d v="2020-11-17T20:50:12"/>
    <d v="2021-05-13T00:00:00"/>
    <b v="0"/>
    <m/>
    <m/>
    <b v="0"/>
    <d v="2021-02-01T00:00:00"/>
    <n v="2"/>
    <n v="2021"/>
    <s v="Omitted"/>
    <s v="Omitted"/>
    <b v="0"/>
    <b v="0"/>
    <m/>
    <b v="1"/>
    <b v="0"/>
    <b v="0"/>
    <x v="15"/>
    <b v="0"/>
    <m/>
    <x v="0"/>
    <d v="2021-04-08T00:00:00"/>
    <s v="0055A000008zqzaQAA"/>
    <d v="2021-05-13T17:24:10"/>
    <m/>
    <d v="2021-05-13T17:24:08"/>
    <d v="2021-05-13T00:00:00"/>
    <m/>
    <b v="0"/>
    <m/>
    <m/>
    <s v="Website"/>
    <m/>
    <m/>
    <m/>
    <m/>
    <m/>
    <x v="3037"/>
    <x v="0"/>
    <b v="0"/>
    <m/>
    <m/>
    <m/>
    <s v="0055A000008zqzaQAA"/>
    <s v="01s5A000005x0sjQAA"/>
    <s v="Biotherapeutics"/>
    <m/>
    <s v="0035A00003lSlTQQA0"/>
    <s v="System"/>
    <s v="Rebel"/>
    <m/>
    <m/>
    <s v="0125A000001ESVfQAO"/>
    <b v="0"/>
    <m/>
    <b v="0"/>
    <m/>
    <m/>
    <x v="0"/>
    <b v="0"/>
    <d v="2021-06-29T20:34:55"/>
    <s v="0056e00000Bd8OtAAJ"/>
    <m/>
    <b v="0"/>
    <x v="0"/>
    <m/>
    <m/>
    <n v="140000"/>
    <m/>
    <x v="2"/>
    <n v="0"/>
    <n v="0"/>
  </r>
  <r>
    <s v="0015A00002G7BYHQA3"/>
    <b v="0"/>
    <m/>
    <b v="0"/>
    <m/>
    <m/>
    <m/>
    <x v="361"/>
    <b v="1"/>
    <m/>
    <m/>
    <s v="0035A00003Zja03QAB"/>
    <m/>
    <m/>
    <s v="0055A000008iLoOQAU"/>
    <b v="1"/>
    <d v="2019-11-06T16:10:25"/>
    <m/>
    <b v="0"/>
    <m/>
    <m/>
    <b v="0"/>
    <d v="2021-02-01T00:00:00"/>
    <n v="2"/>
    <n v="2021"/>
    <s v="Omitted"/>
    <s v="Omitted"/>
    <b v="0"/>
    <b v="0"/>
    <m/>
    <b v="1"/>
    <b v="0"/>
    <b v="0"/>
    <x v="15"/>
    <b v="0"/>
    <m/>
    <x v="0"/>
    <d v="2020-10-20T00:00:00"/>
    <s v="0055A00000Bnt5hQAB"/>
    <d v="2021-06-23T17:57:26"/>
    <m/>
    <d v="2021-04-27T22:21:29"/>
    <m/>
    <m/>
    <b v="0"/>
    <m/>
    <m/>
    <s v="Website"/>
    <m/>
    <m/>
    <m/>
    <m/>
    <m/>
    <x v="3038"/>
    <x v="0"/>
    <b v="0"/>
    <m/>
    <m/>
    <m/>
    <s v="0055A00000Bnt5hQAB"/>
    <s v="01s5A000005z9ixQAA"/>
    <m/>
    <m/>
    <s v="0035A00003Zja03QAB"/>
    <s v="System"/>
    <s v="Rebel"/>
    <m/>
    <m/>
    <s v="0125A000001ESVfQAO"/>
    <b v="0"/>
    <m/>
    <b v="0"/>
    <m/>
    <m/>
    <x v="0"/>
    <b v="0"/>
    <d v="2021-06-29T20:34:55"/>
    <s v="0056e00000Bd8OtAAJ"/>
    <m/>
    <b v="0"/>
    <x v="0"/>
    <m/>
    <m/>
    <n v="123000"/>
    <m/>
    <x v="2"/>
    <n v="0"/>
    <n v="0"/>
  </r>
  <r>
    <s v="0015A00002OJrTYQA1"/>
    <b v="0"/>
    <m/>
    <b v="0"/>
    <s v="7015A000001zMbJQAU"/>
    <m/>
    <m/>
    <x v="403"/>
    <b v="1"/>
    <m/>
    <m/>
    <s v="0035A00003igMyyQAE"/>
    <m/>
    <m/>
    <s v="0055A000008zqzaQAA"/>
    <b v="1"/>
    <d v="2020-08-19T21:14:04"/>
    <d v="2021-06-11T00:00:00"/>
    <b v="0"/>
    <m/>
    <m/>
    <b v="0"/>
    <d v="2021-02-01T00:00:00"/>
    <n v="2"/>
    <n v="2021"/>
    <s v="Omitted"/>
    <s v="Omitted"/>
    <b v="0"/>
    <b v="0"/>
    <m/>
    <b v="1"/>
    <b v="0"/>
    <b v="0"/>
    <x v="15"/>
    <b v="0"/>
    <m/>
    <x v="0"/>
    <d v="2021-04-26T00:00:00"/>
    <s v="0055A00000Bd5F0QAJ"/>
    <d v="2021-06-11T09:33:47"/>
    <m/>
    <d v="2021-06-11T09:33:42"/>
    <d v="2021-06-11T00:00:00"/>
    <m/>
    <b v="0"/>
    <m/>
    <m/>
    <s v="Website"/>
    <m/>
    <m/>
    <m/>
    <m/>
    <m/>
    <x v="3039"/>
    <x v="0"/>
    <b v="0"/>
    <m/>
    <m/>
    <m/>
    <s v="0055A00000Bd5F0QAJ"/>
    <s v="01s5A000005x0vsQAA"/>
    <s v="Biotherapeutics"/>
    <m/>
    <s v="0035A00003igMyyQAE"/>
    <s v="System"/>
    <s v="Rebel"/>
    <m/>
    <m/>
    <s v="0125A000001ESVfQAO"/>
    <b v="0"/>
    <m/>
    <b v="0"/>
    <m/>
    <m/>
    <x v="0"/>
    <b v="0"/>
    <d v="2021-06-29T20:34:55"/>
    <s v="0056e00000BdE5OAAV"/>
    <m/>
    <b v="0"/>
    <x v="0"/>
    <m/>
    <m/>
    <n v="161000"/>
    <m/>
    <x v="2"/>
    <n v="0"/>
    <n v="0"/>
  </r>
  <r>
    <s v="0015A00002PJoiMQAT"/>
    <b v="0"/>
    <m/>
    <b v="0"/>
    <s v="7015A000001zMbJQAU"/>
    <m/>
    <m/>
    <x v="533"/>
    <b v="1"/>
    <m/>
    <m/>
    <s v="0035A00003ijpZNQAY"/>
    <m/>
    <m/>
    <s v="0055A000008zqzaQAA"/>
    <b v="1"/>
    <d v="2020-09-15T19:24:11"/>
    <d v="2021-06-14T00:00:00"/>
    <b v="0"/>
    <m/>
    <m/>
    <b v="0"/>
    <d v="2021-02-01T00:00:00"/>
    <n v="2"/>
    <n v="2021"/>
    <s v="Omitted"/>
    <s v="Omitted"/>
    <b v="0"/>
    <b v="0"/>
    <m/>
    <b v="1"/>
    <b v="0"/>
    <b v="0"/>
    <x v="15"/>
    <b v="0"/>
    <m/>
    <x v="0"/>
    <d v="2021-03-15T00:00:00"/>
    <s v="0055A00000Bd4j9QAB"/>
    <d v="2021-06-14T11:41:40"/>
    <m/>
    <d v="2021-06-14T11:41:39"/>
    <d v="2021-06-14T00:00:00"/>
    <m/>
    <b v="0"/>
    <m/>
    <m/>
    <s v="Website"/>
    <m/>
    <m/>
    <m/>
    <m/>
    <m/>
    <x v="3040"/>
    <x v="0"/>
    <b v="0"/>
    <m/>
    <m/>
    <m/>
    <s v="0055A00000Bd4j9QAB"/>
    <s v="01s5A000005x0vsQAA"/>
    <s v="Biotherapeutics"/>
    <m/>
    <s v="0035A00003ijpZNQAY"/>
    <s v="System"/>
    <s v="Rebel"/>
    <m/>
    <m/>
    <s v="0125A000001ESVfQAO"/>
    <b v="0"/>
    <m/>
    <b v="0"/>
    <m/>
    <m/>
    <x v="0"/>
    <b v="0"/>
    <d v="2021-06-29T20:34:55"/>
    <s v="0056e00000BdE5OAAV"/>
    <m/>
    <b v="0"/>
    <x v="0"/>
    <m/>
    <m/>
    <n v="161000"/>
    <m/>
    <x v="2"/>
    <n v="0"/>
    <n v="0"/>
  </r>
  <r>
    <s v="0015A00002KuRNaQAN"/>
    <b v="0"/>
    <m/>
    <b v="0"/>
    <s v="7015A000001zMbJQAU"/>
    <m/>
    <m/>
    <x v="403"/>
    <b v="1"/>
    <m/>
    <m/>
    <s v="0035A00003mbvpWQAQ"/>
    <m/>
    <m/>
    <s v="0055A000008zqzaQAA"/>
    <b v="1"/>
    <d v="2020-12-15T21:03:12"/>
    <d v="2021-06-11T00:00:00"/>
    <b v="0"/>
    <m/>
    <m/>
    <b v="0"/>
    <d v="2021-02-01T00:00:00"/>
    <n v="2"/>
    <n v="2021"/>
    <s v="Omitted"/>
    <s v="Omitted"/>
    <b v="0"/>
    <b v="0"/>
    <m/>
    <b v="1"/>
    <b v="0"/>
    <b v="0"/>
    <x v="25"/>
    <b v="0"/>
    <m/>
    <x v="0"/>
    <d v="2021-04-12T00:00:00"/>
    <s v="0055A00000Bd5F0QAJ"/>
    <d v="2021-06-11T09:32:43"/>
    <m/>
    <d v="2021-06-11T09:32:43"/>
    <d v="2021-06-11T00:00:00"/>
    <m/>
    <b v="0"/>
    <m/>
    <m/>
    <s v="Website"/>
    <m/>
    <m/>
    <m/>
    <m/>
    <m/>
    <x v="3041"/>
    <x v="0"/>
    <b v="0"/>
    <m/>
    <m/>
    <m/>
    <s v="0055A00000Bd5F0QAJ"/>
    <s v="01s5A000005x0vsQAA"/>
    <s v="Metabolomics"/>
    <m/>
    <s v="0035A00003mbvpWQAQ"/>
    <s v="System"/>
    <s v="Rebel"/>
    <m/>
    <m/>
    <s v="0125A000001ESVfQAO"/>
    <b v="0"/>
    <m/>
    <b v="0"/>
    <m/>
    <m/>
    <x v="0"/>
    <b v="0"/>
    <d v="2021-06-29T20:34:55"/>
    <s v="0056e00000BdE5OAAV"/>
    <m/>
    <b v="0"/>
    <x v="0"/>
    <m/>
    <m/>
    <n v="182300"/>
    <m/>
    <x v="2"/>
    <n v="0"/>
    <n v="0"/>
  </r>
  <r>
    <s v="0015A00001xOrX9QAK"/>
    <b v="0"/>
    <m/>
    <b v="0"/>
    <m/>
    <m/>
    <m/>
    <x v="113"/>
    <b v="1"/>
    <s v="Competitive product"/>
    <m/>
    <s v="0035A00003XBm1WQAT"/>
    <m/>
    <m/>
    <s v="0055A000008iLoOQAU"/>
    <b v="1"/>
    <d v="2019-08-23T18:43:54"/>
    <m/>
    <b v="0"/>
    <m/>
    <m/>
    <b v="0"/>
    <d v="2020-02-01T00:00:00"/>
    <n v="2"/>
    <n v="2020"/>
    <s v="Omitted"/>
    <s v="Omitted"/>
    <b v="0"/>
    <b v="0"/>
    <m/>
    <b v="1"/>
    <b v="0"/>
    <b v="0"/>
    <x v="15"/>
    <b v="0"/>
    <m/>
    <x v="0"/>
    <d v="2020-02-05T00:00:00"/>
    <s v="0055A00000BclF5QAJ"/>
    <d v="2021-04-10T23:01:03"/>
    <m/>
    <d v="2020-02-07T21:12:57"/>
    <m/>
    <m/>
    <b v="0"/>
    <m/>
    <m/>
    <s v="Website"/>
    <m/>
    <m/>
    <m/>
    <m/>
    <m/>
    <x v="3042"/>
    <x v="0"/>
    <b v="0"/>
    <m/>
    <m/>
    <m/>
    <s v="0055A000008zqzaQAA"/>
    <s v="01s5A000005z9ixQAA"/>
    <m/>
    <m/>
    <s v="0035A00003XBm1WQAT"/>
    <s v="System"/>
    <s v="Rebel"/>
    <m/>
    <m/>
    <s v="0125A000001ESVfQAO"/>
    <b v="0"/>
    <m/>
    <b v="0"/>
    <m/>
    <m/>
    <x v="0"/>
    <b v="0"/>
    <d v="2021-06-29T20:34:54"/>
    <s v="0055A00000BctN2QAJ"/>
    <m/>
    <b v="0"/>
    <x v="0"/>
    <m/>
    <m/>
    <n v="104550"/>
    <m/>
    <x v="2"/>
    <n v="0"/>
    <n v="0"/>
  </r>
  <r>
    <s v="0015A00002GK1o4QAD"/>
    <b v="0"/>
    <m/>
    <b v="0"/>
    <s v="7015A000001zMbJQAU"/>
    <m/>
    <m/>
    <x v="176"/>
    <b v="1"/>
    <s v="Competitive product"/>
    <m/>
    <s v="0035A00003igTMpQAM"/>
    <m/>
    <m/>
    <s v="0055A00000BNXCfQAP"/>
    <b v="1"/>
    <d v="2020-08-20T16:18:56"/>
    <m/>
    <b v="0"/>
    <m/>
    <m/>
    <b v="0"/>
    <d v="2021-02-01T00:00:00"/>
    <n v="2"/>
    <n v="2021"/>
    <s v="Omitted"/>
    <s v="Omitted"/>
    <b v="0"/>
    <b v="0"/>
    <m/>
    <b v="1"/>
    <b v="0"/>
    <b v="0"/>
    <x v="15"/>
    <b v="0"/>
    <m/>
    <x v="0"/>
    <d v="2021-04-07T00:00:00"/>
    <s v="0055A00000BclF5QAJ"/>
    <d v="2021-04-10T23:01:03"/>
    <m/>
    <d v="2021-04-07T23:29:45"/>
    <m/>
    <m/>
    <b v="0"/>
    <m/>
    <m/>
    <s v="Website"/>
    <m/>
    <m/>
    <m/>
    <m/>
    <m/>
    <x v="3043"/>
    <x v="0"/>
    <b v="0"/>
    <m/>
    <m/>
    <m/>
    <s v="0055A00000BNXCfQAP"/>
    <s v="01s5A000005xBspQAE"/>
    <s v="Other"/>
    <m/>
    <s v="0035A00003igTMpQAM"/>
    <s v="System"/>
    <s v="Rebel"/>
    <m/>
    <s v="0Q05A000001eTCZSA2"/>
    <s v="0125A000001ESVfQAO"/>
    <b v="0"/>
    <m/>
    <b v="0"/>
    <m/>
    <m/>
    <x v="0"/>
    <b v="0"/>
    <d v="2021-06-29T20:34:55"/>
    <s v="0055A00000BctN7QAJ"/>
    <m/>
    <b v="0"/>
    <x v="0"/>
    <m/>
    <m/>
    <n v="162850"/>
    <m/>
    <x v="2"/>
    <n v="0"/>
    <n v="0"/>
  </r>
  <r>
    <s v="0015A00002GnbH7QAJ"/>
    <b v="0"/>
    <m/>
    <b v="0"/>
    <m/>
    <m/>
    <m/>
    <x v="113"/>
    <b v="1"/>
    <s v="Duplicate opportunity"/>
    <m/>
    <s v="0035A00003dagSuQAI"/>
    <m/>
    <m/>
    <s v="0055A000008iLoOQAU"/>
    <b v="1"/>
    <d v="2019-12-16T16:56:39"/>
    <m/>
    <b v="0"/>
    <m/>
    <m/>
    <b v="0"/>
    <d v="2020-02-01T00:00:00"/>
    <n v="2"/>
    <n v="2020"/>
    <s v="Omitted"/>
    <s v="Omitted"/>
    <b v="0"/>
    <b v="0"/>
    <m/>
    <b v="1"/>
    <b v="0"/>
    <b v="0"/>
    <x v="15"/>
    <b v="0"/>
    <m/>
    <x v="0"/>
    <d v="2020-04-06T00:00:00"/>
    <s v="0055A00000BclF5QAJ"/>
    <d v="2021-04-10T23:01:03"/>
    <m/>
    <d v="2020-04-06T12:13:45"/>
    <m/>
    <m/>
    <b v="0"/>
    <m/>
    <m/>
    <s v="Website"/>
    <m/>
    <m/>
    <m/>
    <m/>
    <m/>
    <x v="3044"/>
    <x v="0"/>
    <b v="0"/>
    <m/>
    <m/>
    <m/>
    <s v="0055A000008zqzaQAA"/>
    <s v="01s5A000004PlSkQAK"/>
    <s v="Biotherapeutics"/>
    <m/>
    <s v="0035A00003aL83dQAC"/>
    <s v="System"/>
    <s v="Rebel"/>
    <m/>
    <m/>
    <s v="0125A000001ESVfQAO"/>
    <b v="0"/>
    <m/>
    <b v="0"/>
    <m/>
    <m/>
    <x v="0"/>
    <b v="0"/>
    <d v="2021-06-29T20:34:55"/>
    <s v="0055A00000BctN2QAJ"/>
    <m/>
    <b v="0"/>
    <x v="0"/>
    <m/>
    <m/>
    <n v="148950"/>
    <m/>
    <x v="2"/>
    <n v="0"/>
    <n v="0"/>
  </r>
  <r>
    <s v="0013100001frxefAAA"/>
    <b v="0"/>
    <m/>
    <b v="0"/>
    <m/>
    <m/>
    <m/>
    <x v="176"/>
    <b v="1"/>
    <s v="Duplicate opportunity"/>
    <m/>
    <s v="0035A00003fK69lQAC"/>
    <m/>
    <m/>
    <s v="0055A000008zqzaQAA"/>
    <b v="1"/>
    <d v="2020-05-05T14:57:30"/>
    <m/>
    <b v="0"/>
    <m/>
    <m/>
    <b v="0"/>
    <d v="2021-02-01T00:00:00"/>
    <n v="2"/>
    <n v="2021"/>
    <s v="Omitted"/>
    <s v="Omitted"/>
    <b v="0"/>
    <b v="0"/>
    <m/>
    <b v="1"/>
    <b v="0"/>
    <b v="0"/>
    <x v="15"/>
    <b v="0"/>
    <m/>
    <x v="0"/>
    <d v="2020-05-28T00:00:00"/>
    <s v="0055A00000BclF5QAJ"/>
    <d v="2021-04-10T23:01:03"/>
    <m/>
    <d v="2021-03-26T03:17:12"/>
    <m/>
    <m/>
    <b v="0"/>
    <m/>
    <m/>
    <s v="Website"/>
    <m/>
    <m/>
    <m/>
    <m/>
    <m/>
    <x v="3045"/>
    <x v="0"/>
    <b v="0"/>
    <m/>
    <m/>
    <m/>
    <s v="0055A000008zqzaQAA"/>
    <s v="01s5A000005x0sjQAA"/>
    <s v="Other"/>
    <m/>
    <s v="0035A00003fK69lQAC"/>
    <s v="System"/>
    <s v="Rebel"/>
    <m/>
    <m/>
    <s v="0125A000001ESVfQAO"/>
    <b v="0"/>
    <m/>
    <b v="0"/>
    <m/>
    <m/>
    <x v="0"/>
    <b v="0"/>
    <d v="2021-06-29T20:34:55"/>
    <s v="0055A00000BctN2QAJ"/>
    <m/>
    <b v="0"/>
    <x v="0"/>
    <m/>
    <m/>
    <n v="152000"/>
    <m/>
    <x v="2"/>
    <n v="0"/>
    <n v="0"/>
  </r>
  <r>
    <s v="0015A00002CwjvsQAB"/>
    <b v="0"/>
    <m/>
    <b v="0"/>
    <s v="7015A000001qXCFQA2"/>
    <m/>
    <m/>
    <x v="113"/>
    <b v="1"/>
    <s v="Duplicate opportunity"/>
    <m/>
    <s v="0035A00003VyD6iQAF"/>
    <m/>
    <m/>
    <s v="0055A000008zqzaQAA"/>
    <b v="1"/>
    <d v="2019-06-14T19:53:05"/>
    <m/>
    <b v="0"/>
    <m/>
    <m/>
    <b v="0"/>
    <d v="2020-02-01T00:00:00"/>
    <n v="2"/>
    <n v="2020"/>
    <s v="Omitted"/>
    <s v="Omitted"/>
    <b v="0"/>
    <b v="0"/>
    <m/>
    <b v="1"/>
    <b v="0"/>
    <b v="0"/>
    <x v="15"/>
    <b v="0"/>
    <m/>
    <x v="0"/>
    <d v="2019-11-20T00:00:00"/>
    <s v="0055A00000BclF5QAJ"/>
    <d v="2021-04-10T23:01:03"/>
    <m/>
    <d v="2020-01-15T20:22:27"/>
    <m/>
    <m/>
    <b v="0"/>
    <m/>
    <m/>
    <s v="Trade Show"/>
    <m/>
    <m/>
    <m/>
    <m/>
    <m/>
    <x v="3046"/>
    <x v="0"/>
    <b v="0"/>
    <m/>
    <m/>
    <m/>
    <s v="0055A00000BNXCfQAP"/>
    <s v="01s5A000005z9ixQAA"/>
    <m/>
    <m/>
    <s v="0035A00003VyD6iQAF"/>
    <s v="System"/>
    <s v="Rebel"/>
    <m/>
    <s v="0Q05A0000024SpFSAU"/>
    <s v="0125A000001ESVfQAO"/>
    <b v="0"/>
    <m/>
    <b v="0"/>
    <m/>
    <m/>
    <x v="0"/>
    <b v="0"/>
    <d v="2021-06-29T20:34:54"/>
    <s v="0055A00000BctN7QAJ"/>
    <m/>
    <b v="0"/>
    <x v="0"/>
    <m/>
    <m/>
    <n v="104550"/>
    <m/>
    <x v="2"/>
    <n v="0"/>
    <n v="0"/>
  </r>
  <r>
    <s v="0015A00002JNwyTQAT"/>
    <b v="0"/>
    <m/>
    <b v="0"/>
    <m/>
    <m/>
    <m/>
    <x v="176"/>
    <b v="1"/>
    <s v="Lost or No Budget"/>
    <m/>
    <s v="0035A00003eLiqOQAS"/>
    <m/>
    <m/>
    <s v="0055A00000BNpn5QAD"/>
    <b v="1"/>
    <d v="2020-03-25T21:03:31"/>
    <m/>
    <b v="0"/>
    <m/>
    <m/>
    <b v="0"/>
    <d v="2021-02-01T00:00:00"/>
    <n v="2"/>
    <n v="2021"/>
    <s v="Omitted"/>
    <s v="Omitted"/>
    <b v="0"/>
    <b v="0"/>
    <m/>
    <b v="1"/>
    <b v="0"/>
    <b v="0"/>
    <x v="15"/>
    <b v="0"/>
    <m/>
    <x v="0"/>
    <d v="2020-04-29T00:00:00"/>
    <s v="0055A00000BclF5QAJ"/>
    <d v="2021-04-11T20:07:09"/>
    <m/>
    <d v="2020-12-10T20:05:37"/>
    <m/>
    <m/>
    <b v="0"/>
    <m/>
    <m/>
    <s v="Field Sales"/>
    <m/>
    <m/>
    <m/>
    <m/>
    <m/>
    <x v="3047"/>
    <x v="0"/>
    <b v="0"/>
    <m/>
    <m/>
    <m/>
    <s v="0055A00000BNpn5QAD"/>
    <s v="01s5A000005x0vsQAA"/>
    <s v="Biotherapeutics"/>
    <m/>
    <s v="0035A00003eLiqOQAS"/>
    <s v="System"/>
    <s v="Rebel"/>
    <m/>
    <m/>
    <s v="0125A000001ESVfQAO"/>
    <b v="0"/>
    <m/>
    <b v="0"/>
    <m/>
    <m/>
    <x v="0"/>
    <b v="0"/>
    <d v="2021-06-29T20:34:55"/>
    <s v="0055A000008iLmcQAE"/>
    <m/>
    <b v="0"/>
    <x v="0"/>
    <m/>
    <m/>
    <n v="135240"/>
    <m/>
    <x v="2"/>
    <n v="0"/>
    <n v="0"/>
  </r>
  <r>
    <s v="0015A00002NLXA5QAP"/>
    <b v="0"/>
    <m/>
    <b v="0"/>
    <m/>
    <m/>
    <m/>
    <x v="176"/>
    <b v="1"/>
    <s v="Lost or No Budget"/>
    <m/>
    <s v="0035A00003gUWZLQA4"/>
    <m/>
    <m/>
    <s v="0055A00000BNpn5QAD"/>
    <b v="1"/>
    <d v="2020-07-10T16:20:25"/>
    <m/>
    <b v="0"/>
    <m/>
    <m/>
    <b v="0"/>
    <d v="2021-02-01T00:00:00"/>
    <n v="2"/>
    <n v="2021"/>
    <s v="Omitted"/>
    <s v="Omitted"/>
    <b v="0"/>
    <b v="0"/>
    <m/>
    <b v="1"/>
    <b v="0"/>
    <b v="0"/>
    <x v="15"/>
    <b v="0"/>
    <m/>
    <x v="0"/>
    <d v="2020-08-10T00:00:00"/>
    <s v="0055A00000BclF5QAJ"/>
    <d v="2021-04-11T20:07:09"/>
    <m/>
    <d v="2020-12-10T21:56:43"/>
    <m/>
    <m/>
    <b v="0"/>
    <m/>
    <m/>
    <s v="Field Sales"/>
    <m/>
    <m/>
    <m/>
    <m/>
    <m/>
    <x v="3048"/>
    <x v="0"/>
    <b v="0"/>
    <m/>
    <m/>
    <m/>
    <s v="0055A00000BNpn5QAD"/>
    <s v="01s5A000005x0vsQAA"/>
    <s v="Biotherapeutics"/>
    <m/>
    <s v="0035A00003gUWZLQA4"/>
    <s v="System"/>
    <s v="Rebel"/>
    <m/>
    <m/>
    <s v="0125A000001ESVfQAO"/>
    <b v="0"/>
    <m/>
    <b v="0"/>
    <m/>
    <m/>
    <x v="0"/>
    <b v="0"/>
    <d v="2021-06-29T20:34:55"/>
    <s v="0055A000008iLmcQAE"/>
    <m/>
    <b v="0"/>
    <x v="0"/>
    <m/>
    <m/>
    <n v="128340"/>
    <m/>
    <x v="2"/>
    <n v="0"/>
    <n v="0"/>
  </r>
  <r>
    <s v="0015A00002G9xwjQAB"/>
    <b v="0"/>
    <m/>
    <b v="0"/>
    <s v="7015A000001TgOTQA0"/>
    <m/>
    <m/>
    <x v="279"/>
    <b v="1"/>
    <s v="Lost or No Budget"/>
    <m/>
    <s v="0035A00003aVqMkQAK"/>
    <m/>
    <m/>
    <s v="0055A00000BNpn5QAD"/>
    <b v="1"/>
    <d v="2019-11-13T21:39:47"/>
    <m/>
    <b v="0"/>
    <m/>
    <m/>
    <b v="0"/>
    <d v="2020-02-01T00:00:00"/>
    <n v="2"/>
    <n v="2020"/>
    <s v="Omitted"/>
    <s v="Omitted"/>
    <b v="0"/>
    <b v="0"/>
    <m/>
    <b v="1"/>
    <b v="0"/>
    <b v="0"/>
    <x v="15"/>
    <b v="0"/>
    <m/>
    <x v="0"/>
    <d v="2020-02-10T00:00:00"/>
    <s v="0055A00000BclF5QAJ"/>
    <d v="2021-04-10T23:01:03"/>
    <m/>
    <d v="2020-02-10T22:05:28"/>
    <m/>
    <m/>
    <b v="0"/>
    <m/>
    <m/>
    <s v="Trade Show"/>
    <m/>
    <m/>
    <m/>
    <m/>
    <m/>
    <x v="3049"/>
    <x v="0"/>
    <b v="0"/>
    <m/>
    <m/>
    <m/>
    <s v="0055A000008zqzaQAA"/>
    <s v="01s5A000005z9ixQAA"/>
    <s v="Other"/>
    <m/>
    <s v="0035A00003aVqMkQAK"/>
    <s v="System"/>
    <s v="Rebel"/>
    <m/>
    <m/>
    <s v="0125A000001ESVfQAO"/>
    <b v="0"/>
    <m/>
    <b v="0"/>
    <m/>
    <m/>
    <x v="0"/>
    <b v="0"/>
    <d v="2021-06-29T20:34:55"/>
    <s v="0055A00000BctN2QAJ"/>
    <m/>
    <b v="0"/>
    <x v="0"/>
    <m/>
    <m/>
    <n v="123000"/>
    <m/>
    <x v="2"/>
    <n v="0"/>
    <n v="0"/>
  </r>
  <r>
    <s v="0015A00002PMjKQQA1"/>
    <b v="0"/>
    <m/>
    <b v="0"/>
    <s v="7015A000001zMbNQAU"/>
    <m/>
    <m/>
    <x v="534"/>
    <b v="1"/>
    <s v="Lost or No Budget"/>
    <m/>
    <s v="0035A00003jwgPMQAY"/>
    <m/>
    <m/>
    <s v="0055A000008zqzaQAA"/>
    <b v="1"/>
    <d v="2020-10-08T13:53:12"/>
    <m/>
    <b v="0"/>
    <m/>
    <m/>
    <b v="0"/>
    <d v="2021-02-01T00:00:00"/>
    <n v="2"/>
    <n v="2021"/>
    <s v="Omitted"/>
    <s v="Omitted"/>
    <b v="0"/>
    <b v="0"/>
    <m/>
    <b v="1"/>
    <b v="0"/>
    <b v="0"/>
    <x v="15"/>
    <b v="0"/>
    <m/>
    <x v="0"/>
    <d v="2020-11-19T00:00:00"/>
    <s v="0055A00000BclF5QAJ"/>
    <d v="2021-04-10T23:01:03"/>
    <m/>
    <d v="2021-02-19T17:49:09"/>
    <m/>
    <m/>
    <b v="0"/>
    <m/>
    <m/>
    <s v="Website"/>
    <m/>
    <m/>
    <m/>
    <m/>
    <m/>
    <x v="3050"/>
    <x v="0"/>
    <b v="0"/>
    <m/>
    <m/>
    <m/>
    <s v="0055A000008zqzaQAA"/>
    <s v="01s5A000005x0vsQAA"/>
    <s v="Biotherapeutics"/>
    <m/>
    <s v="0035A00003jwgPMQAY"/>
    <s v="System"/>
    <s v="Rebel"/>
    <m/>
    <m/>
    <s v="0125A000001ESVfQAO"/>
    <b v="0"/>
    <m/>
    <b v="0"/>
    <m/>
    <m/>
    <x v="0"/>
    <b v="0"/>
    <d v="2021-06-29T20:34:55"/>
    <s v="0055A00000BctN2QAJ"/>
    <m/>
    <b v="0"/>
    <x v="0"/>
    <m/>
    <m/>
    <n v="161000"/>
    <m/>
    <x v="2"/>
    <n v="0"/>
    <n v="0"/>
  </r>
  <r>
    <s v="0015A00002HcqqPQAR"/>
    <b v="0"/>
    <m/>
    <b v="0"/>
    <s v="7015A000001qaqMQAQ"/>
    <m/>
    <m/>
    <x v="206"/>
    <b v="1"/>
    <s v="Non Responsive"/>
    <m/>
    <s v="0035A00003cadDRQAY"/>
    <m/>
    <m/>
    <s v="0055A00000BNXCfQAP"/>
    <b v="1"/>
    <d v="2020-01-30T22:41:10"/>
    <m/>
    <b v="0"/>
    <m/>
    <m/>
    <b v="0"/>
    <d v="2021-02-01T00:00:00"/>
    <n v="2"/>
    <n v="2021"/>
    <s v="Omitted"/>
    <s v="Omitted"/>
    <b v="0"/>
    <b v="0"/>
    <m/>
    <b v="1"/>
    <b v="0"/>
    <b v="0"/>
    <x v="15"/>
    <b v="0"/>
    <m/>
    <x v="0"/>
    <d v="2021-03-03T00:00:00"/>
    <s v="0055A00000BclF5QAJ"/>
    <d v="2021-04-10T23:01:03"/>
    <m/>
    <d v="2021-03-03T21:42:49"/>
    <m/>
    <m/>
    <b v="0"/>
    <m/>
    <m/>
    <s v="Eblasts"/>
    <m/>
    <m/>
    <m/>
    <m/>
    <m/>
    <x v="3051"/>
    <x v="0"/>
    <b v="0"/>
    <m/>
    <m/>
    <m/>
    <s v="0055A00000BNXCfQAP"/>
    <s v="01s5A000005x0sjQAA"/>
    <m/>
    <m/>
    <s v="0035A00003cadDRQAY"/>
    <s v="System"/>
    <s v="Rebel"/>
    <m/>
    <m/>
    <s v="0125A000001ESVfQAO"/>
    <b v="0"/>
    <m/>
    <b v="0"/>
    <m/>
    <m/>
    <x v="0"/>
    <b v="0"/>
    <d v="2021-06-29T20:34:55"/>
    <s v="0055A00000BctN7QAJ"/>
    <m/>
    <b v="0"/>
    <x v="0"/>
    <m/>
    <m/>
    <n v="140000"/>
    <m/>
    <x v="2"/>
    <n v="0"/>
    <n v="0"/>
  </r>
  <r>
    <s v="0015A00002GJpduQAD"/>
    <b v="0"/>
    <m/>
    <b v="0"/>
    <m/>
    <m/>
    <m/>
    <x v="176"/>
    <b v="1"/>
    <s v="Non Responsive"/>
    <m/>
    <s v="0035A00003aXQrIQAW"/>
    <m/>
    <m/>
    <s v="0055A000008iLoOQAU"/>
    <b v="1"/>
    <d v="2019-11-21T16:23:12"/>
    <m/>
    <b v="0"/>
    <m/>
    <m/>
    <b v="0"/>
    <d v="2021-02-01T00:00:00"/>
    <n v="2"/>
    <n v="2021"/>
    <s v="Omitted"/>
    <s v="Omitted"/>
    <b v="0"/>
    <b v="0"/>
    <m/>
    <b v="1"/>
    <b v="0"/>
    <b v="0"/>
    <x v="15"/>
    <b v="0"/>
    <m/>
    <x v="0"/>
    <d v="2020-12-03T00:00:00"/>
    <s v="0055A00000BclF5QAJ"/>
    <d v="2021-04-10T23:01:03"/>
    <m/>
    <d v="2021-01-19T18:46:14"/>
    <m/>
    <m/>
    <b v="0"/>
    <m/>
    <m/>
    <s v="Website"/>
    <m/>
    <m/>
    <m/>
    <m/>
    <m/>
    <x v="3052"/>
    <x v="0"/>
    <b v="0"/>
    <m/>
    <m/>
    <m/>
    <s v="0055A00000BNpn5QAD"/>
    <s v="01s5A000005x0vsQAA"/>
    <s v="Biotherapeutics"/>
    <m/>
    <s v="0035A00003aXQrIQAW"/>
    <s v="System"/>
    <s v="Rebel"/>
    <m/>
    <m/>
    <s v="0125A000001ESVfQAO"/>
    <b v="0"/>
    <m/>
    <b v="0"/>
    <m/>
    <m/>
    <x v="0"/>
    <b v="0"/>
    <d v="2021-06-29T20:34:55"/>
    <s v="0055A000008iLmcQAE"/>
    <m/>
    <b v="0"/>
    <x v="0"/>
    <m/>
    <m/>
    <n v="119370"/>
    <m/>
    <x v="2"/>
    <n v="0"/>
    <n v="0"/>
  </r>
  <r>
    <s v="0015A00002AQprYQAT"/>
    <b v="0"/>
    <m/>
    <b v="0"/>
    <m/>
    <m/>
    <m/>
    <x v="113"/>
    <b v="1"/>
    <s v="Non Responsive"/>
    <m/>
    <s v="0035A00003YwXYtQAN"/>
    <m/>
    <m/>
    <s v="0055A000008iLoOQAU"/>
    <b v="1"/>
    <d v="2019-10-01T18:50:54"/>
    <m/>
    <b v="0"/>
    <m/>
    <m/>
    <b v="0"/>
    <d v="2020-02-01T00:00:00"/>
    <n v="2"/>
    <n v="2020"/>
    <s v="Omitted"/>
    <s v="Omitted"/>
    <b v="0"/>
    <b v="0"/>
    <m/>
    <b v="1"/>
    <b v="0"/>
    <b v="0"/>
    <x v="15"/>
    <b v="0"/>
    <m/>
    <x v="0"/>
    <d v="2020-02-12T00:00:00"/>
    <s v="0055A00000BclF5QAJ"/>
    <d v="2021-04-10T23:01:03"/>
    <m/>
    <d v="2020-02-12T19:37:42"/>
    <m/>
    <m/>
    <b v="0"/>
    <m/>
    <m/>
    <s v="Website"/>
    <m/>
    <m/>
    <m/>
    <m/>
    <m/>
    <x v="3053"/>
    <x v="0"/>
    <b v="0"/>
    <m/>
    <m/>
    <m/>
    <s v="0055A00000BNXCfQAP"/>
    <s v="01s5A000005z9ixQAA"/>
    <m/>
    <m/>
    <s v="0035A00003YwXYtQAN"/>
    <s v="System"/>
    <s v="Rebel"/>
    <m/>
    <m/>
    <s v="0125A000001ESVfQAO"/>
    <b v="0"/>
    <m/>
    <b v="0"/>
    <m/>
    <m/>
    <x v="0"/>
    <b v="0"/>
    <d v="2021-06-29T20:34:54"/>
    <s v="0055A00000BctN7QAJ"/>
    <m/>
    <b v="0"/>
    <x v="0"/>
    <m/>
    <m/>
    <n v="123000"/>
    <m/>
    <x v="2"/>
    <n v="0"/>
    <n v="0"/>
  </r>
  <r>
    <s v="0015A00002HcMBNQA3"/>
    <b v="0"/>
    <m/>
    <b v="0"/>
    <s v="7015A000001TiaAQAS"/>
    <m/>
    <m/>
    <x v="176"/>
    <b v="1"/>
    <s v="Non Responsive"/>
    <m/>
    <s v="0035A00003ca8VdQAI"/>
    <m/>
    <m/>
    <s v="0055A00000BNXCfQAP"/>
    <b v="1"/>
    <d v="2020-01-27T18:34:18"/>
    <m/>
    <b v="0"/>
    <m/>
    <m/>
    <b v="0"/>
    <d v="2021-02-01T00:00:00"/>
    <n v="2"/>
    <n v="2021"/>
    <s v="Omitted"/>
    <s v="Omitted"/>
    <b v="0"/>
    <b v="0"/>
    <m/>
    <b v="1"/>
    <b v="0"/>
    <b v="0"/>
    <x v="15"/>
    <b v="0"/>
    <m/>
    <x v="0"/>
    <d v="2020-11-10T00:00:00"/>
    <s v="0055A00000BclF5QAJ"/>
    <d v="2021-04-10T23:01:03"/>
    <m/>
    <d v="2021-03-08T22:19:12"/>
    <m/>
    <m/>
    <b v="0"/>
    <m/>
    <m/>
    <s v="Website"/>
    <m/>
    <m/>
    <m/>
    <m/>
    <m/>
    <x v="3054"/>
    <x v="0"/>
    <b v="0"/>
    <m/>
    <m/>
    <m/>
    <s v="0055A00000BNXCfQAP"/>
    <s v="01s5A000005x0sjQAA"/>
    <s v="Metabolomics"/>
    <m/>
    <s v="0035A00003jtVNnQAM"/>
    <s v="System"/>
    <s v="Rebel"/>
    <m/>
    <m/>
    <s v="0125A000001ESVfQAO"/>
    <b v="0"/>
    <m/>
    <b v="0"/>
    <m/>
    <m/>
    <x v="0"/>
    <b v="0"/>
    <d v="2021-06-29T20:34:55"/>
    <s v="0055A00000BctN7QAJ"/>
    <m/>
    <b v="0"/>
    <x v="0"/>
    <m/>
    <m/>
    <n v="140000"/>
    <m/>
    <x v="2"/>
    <n v="0"/>
    <n v="0"/>
  </r>
  <r>
    <s v="0015A00002CwoeNQAR"/>
    <b v="0"/>
    <m/>
    <b v="0"/>
    <s v="7015A000001qVJTQA2"/>
    <m/>
    <m/>
    <x v="176"/>
    <b v="1"/>
    <s v="Other"/>
    <m/>
    <s v="0035A00003VyJgEQAV"/>
    <m/>
    <m/>
    <s v="0055A000008zqzaQAA"/>
    <b v="1"/>
    <d v="2019-06-17T02:14:22"/>
    <m/>
    <b v="0"/>
    <m/>
    <m/>
    <b v="0"/>
    <d v="2021-02-01T00:00:00"/>
    <n v="2"/>
    <n v="2021"/>
    <s v="Omitted"/>
    <s v="Omitted"/>
    <b v="0"/>
    <b v="0"/>
    <m/>
    <b v="1"/>
    <b v="0"/>
    <b v="0"/>
    <x v="15"/>
    <b v="0"/>
    <m/>
    <x v="0"/>
    <d v="2020-08-27T00:00:00"/>
    <s v="0055A00000BclF5QAJ"/>
    <d v="2021-04-11T20:33:11"/>
    <m/>
    <d v="2020-08-27T17:11:16"/>
    <m/>
    <m/>
    <b v="0"/>
    <m/>
    <m/>
    <s v="Field Sales"/>
    <m/>
    <m/>
    <m/>
    <m/>
    <m/>
    <x v="3055"/>
    <x v="0"/>
    <b v="0"/>
    <m/>
    <m/>
    <m/>
    <s v="0055A000008zqzaQAA"/>
    <s v="01s5A000005x0sjQAA"/>
    <m/>
    <m/>
    <s v="0035A00003VyJgEQAV"/>
    <s v="System"/>
    <s v="Rebel"/>
    <m/>
    <m/>
    <s v="0125A000001ESVfQAO"/>
    <b v="0"/>
    <m/>
    <b v="0"/>
    <m/>
    <m/>
    <x v="0"/>
    <b v="0"/>
    <d v="2021-06-29T20:34:54"/>
    <s v="0055A00000BctN2QAJ"/>
    <m/>
    <b v="0"/>
    <x v="0"/>
    <m/>
    <m/>
    <n v="140000"/>
    <m/>
    <x v="2"/>
    <n v="0"/>
    <n v="0"/>
  </r>
  <r>
    <s v="0013100001mJobzAAC"/>
    <b v="0"/>
    <m/>
    <b v="0"/>
    <s v="7015A000001TgOTQA0"/>
    <m/>
    <m/>
    <x v="113"/>
    <b v="1"/>
    <s v="Other"/>
    <m/>
    <s v="0035A00003bZWqcQAG"/>
    <m/>
    <m/>
    <s v="0055A00000BNpn5QAD"/>
    <b v="1"/>
    <d v="2019-12-23T18:07:41"/>
    <m/>
    <b v="0"/>
    <m/>
    <m/>
    <b v="0"/>
    <d v="2020-02-01T00:00:00"/>
    <n v="2"/>
    <n v="2020"/>
    <s v="Omitted"/>
    <s v="Omitted"/>
    <b v="0"/>
    <b v="0"/>
    <m/>
    <b v="1"/>
    <b v="0"/>
    <b v="0"/>
    <x v="15"/>
    <b v="0"/>
    <m/>
    <x v="0"/>
    <d v="2020-03-27T00:00:00"/>
    <s v="0055A00000BclF5QAJ"/>
    <d v="2021-04-11T20:33:11"/>
    <m/>
    <d v="2020-05-18T16:46:26"/>
    <m/>
    <m/>
    <b v="0"/>
    <m/>
    <m/>
    <s v="Trade Show"/>
    <m/>
    <m/>
    <m/>
    <m/>
    <m/>
    <x v="3056"/>
    <x v="0"/>
    <b v="0"/>
    <m/>
    <m/>
    <m/>
    <s v="0055A00000BNpn5QAD"/>
    <s v="01s5A000005z9ixQAA"/>
    <m/>
    <m/>
    <s v="0035A00003bZWqcQAG"/>
    <s v="System"/>
    <s v="Rebel"/>
    <m/>
    <m/>
    <s v="0125A000001ESVfQAO"/>
    <b v="0"/>
    <m/>
    <b v="0"/>
    <m/>
    <m/>
    <x v="0"/>
    <b v="0"/>
    <d v="2021-06-29T20:34:55"/>
    <s v="0055A000008iLmcQAE"/>
    <m/>
    <b v="0"/>
    <x v="0"/>
    <m/>
    <m/>
    <n v="123000"/>
    <m/>
    <x v="2"/>
    <n v="0"/>
    <n v="0"/>
  </r>
  <r>
    <s v="0015A00002FSn0OQAT"/>
    <b v="0"/>
    <m/>
    <b v="0"/>
    <m/>
    <m/>
    <m/>
    <x v="113"/>
    <b v="1"/>
    <s v="Other"/>
    <m/>
    <s v="0035A00003aIECzQAO"/>
    <m/>
    <m/>
    <s v="0055A000008iLoOQAU"/>
    <b v="1"/>
    <d v="2019-11-25T21:37:22"/>
    <m/>
    <b v="0"/>
    <m/>
    <m/>
    <b v="0"/>
    <d v="2020-02-01T00:00:00"/>
    <n v="2"/>
    <n v="2020"/>
    <s v="Omitted"/>
    <s v="Omitted"/>
    <b v="0"/>
    <b v="0"/>
    <m/>
    <b v="1"/>
    <b v="0"/>
    <b v="0"/>
    <x v="15"/>
    <b v="0"/>
    <m/>
    <x v="0"/>
    <d v="2020-04-01T00:00:00"/>
    <s v="0055A00000BclF5QAJ"/>
    <d v="2021-04-11T20:33:11"/>
    <m/>
    <d v="2020-04-01T20:07:19"/>
    <m/>
    <m/>
    <b v="0"/>
    <m/>
    <s v="Biotherapeutics"/>
    <s v="Website"/>
    <m/>
    <m/>
    <m/>
    <m/>
    <m/>
    <x v="3057"/>
    <x v="0"/>
    <b v="0"/>
    <m/>
    <m/>
    <m/>
    <s v="0055A000008zqzaQAA"/>
    <s v="01s5A000005x0sjQAA"/>
    <s v="Biotherapeutics"/>
    <m/>
    <s v="0035A00003aIECzQAO"/>
    <s v="System"/>
    <s v="Rebel"/>
    <m/>
    <m/>
    <s v="0125A000001ESVfQAO"/>
    <b v="0"/>
    <m/>
    <b v="0"/>
    <m/>
    <m/>
    <x v="0"/>
    <b v="0"/>
    <d v="2021-06-29T20:34:54"/>
    <s v="0055A00000BctN2QAJ"/>
    <m/>
    <b v="0"/>
    <x v="0"/>
    <m/>
    <m/>
    <n v="140000"/>
    <m/>
    <x v="2"/>
    <n v="0"/>
    <n v="0"/>
  </r>
  <r>
    <s v="0013100001k6JgGAAU"/>
    <b v="0"/>
    <m/>
    <b v="0"/>
    <s v="7015A000001qVJTQA2"/>
    <m/>
    <m/>
    <x v="361"/>
    <b v="1"/>
    <m/>
    <m/>
    <s v="0035A00003VyJeNQAV"/>
    <s v="Limited resources in lab, no ability to get or set up Demo unit till COVID 19 restrictions lifted."/>
    <s v="Impacted"/>
    <s v="0055A000008zqzaQAA"/>
    <b v="1"/>
    <d v="2019-06-17T02:00:58"/>
    <m/>
    <b v="0"/>
    <m/>
    <m/>
    <b v="0"/>
    <d v="2021-02-01T00:00:00"/>
    <n v="2"/>
    <n v="2021"/>
    <s v="Omitted"/>
    <s v="Omitted"/>
    <b v="0"/>
    <b v="0"/>
    <m/>
    <b v="1"/>
    <b v="0"/>
    <b v="0"/>
    <x v="15"/>
    <b v="0"/>
    <m/>
    <x v="0"/>
    <d v="2020-10-19T00:00:00"/>
    <s v="0055A00000BcmLYQAZ"/>
    <d v="2021-05-09T17:49:19"/>
    <m/>
    <d v="2021-04-27T22:07:19"/>
    <m/>
    <m/>
    <b v="0"/>
    <m/>
    <m/>
    <s v="Field Sales"/>
    <m/>
    <m/>
    <m/>
    <m/>
    <m/>
    <x v="3058"/>
    <x v="0"/>
    <b v="0"/>
    <m/>
    <m/>
    <m/>
    <s v="0055A00000Bnt5hQAB"/>
    <s v="01s5A000005xBspQAE"/>
    <m/>
    <m/>
    <s v="0035A00003VyJeNQAV"/>
    <s v="System"/>
    <s v="Rebel"/>
    <m/>
    <m/>
    <s v="0125A000001ESVfQAO"/>
    <b v="0"/>
    <m/>
    <b v="0"/>
    <m/>
    <m/>
    <x v="0"/>
    <b v="0"/>
    <d v="2021-06-29T20:34:54"/>
    <s v="0056e00000Bd8OeAAJ"/>
    <m/>
    <b v="0"/>
    <x v="0"/>
    <m/>
    <m/>
    <n v="154850"/>
    <m/>
    <x v="2"/>
    <n v="0"/>
    <n v="0"/>
  </r>
  <r>
    <s v="0013100001jbToDAAU"/>
    <b v="0"/>
    <m/>
    <b v="0"/>
    <m/>
    <m/>
    <m/>
    <x v="418"/>
    <b v="1"/>
    <m/>
    <m/>
    <s v="0035A00003ePFQwQAO"/>
    <s v="Rebel evaluation with Troy Adams in March has been delayed. Asked for quote as place holder in 2021 budget assuming complete evaluation later this year."/>
    <s v="Impacted"/>
    <s v="0055A000008iLoOQAU"/>
    <b v="1"/>
    <d v="2020-04-24T21:32:57"/>
    <m/>
    <b v="0"/>
    <m/>
    <m/>
    <b v="0"/>
    <d v="2021-02-01T00:00:00"/>
    <n v="2"/>
    <n v="2021"/>
    <s v="Omitted"/>
    <s v="Omitted"/>
    <b v="0"/>
    <b v="0"/>
    <m/>
    <b v="1"/>
    <b v="0"/>
    <b v="0"/>
    <x v="15"/>
    <b v="0"/>
    <m/>
    <x v="0"/>
    <d v="2021-03-17T00:00:00"/>
    <s v="0055A00000Bnt5hQAB"/>
    <d v="2021-04-16T03:02:26"/>
    <m/>
    <d v="2021-04-16T03:02:26"/>
    <m/>
    <m/>
    <b v="0"/>
    <m/>
    <m/>
    <s v="Prospecting Journey"/>
    <m/>
    <m/>
    <m/>
    <m/>
    <m/>
    <x v="3059"/>
    <x v="0"/>
    <b v="0"/>
    <m/>
    <m/>
    <m/>
    <s v="0055A00000Bnt5hQAB"/>
    <s v="01s5A000005x0sjQAA"/>
    <m/>
    <m/>
    <s v="0035A00003ePFQwQAO"/>
    <s v="System"/>
    <s v="Rebel"/>
    <m/>
    <m/>
    <s v="0125A000001ESVfQAO"/>
    <b v="0"/>
    <m/>
    <b v="0"/>
    <m/>
    <m/>
    <x v="0"/>
    <b v="0"/>
    <d v="2021-06-29T20:34:55"/>
    <s v="0055A000008iLmcQAE"/>
    <m/>
    <b v="0"/>
    <x v="0"/>
    <m/>
    <m/>
    <n v="152000"/>
    <m/>
    <x v="2"/>
    <n v="0"/>
    <n v="0"/>
  </r>
  <r>
    <s v="0015A00002JMFAQQA5"/>
    <b v="0"/>
    <m/>
    <b v="0"/>
    <m/>
    <m/>
    <m/>
    <x v="486"/>
    <b v="1"/>
    <m/>
    <m/>
    <s v="0035A00003dZoqmQAC"/>
    <s v="not in the lab"/>
    <s v="Impacted"/>
    <s v="0055A00000BNXCfQAP"/>
    <b v="1"/>
    <d v="2020-03-11T21:34:31"/>
    <m/>
    <b v="0"/>
    <m/>
    <m/>
    <b v="0"/>
    <d v="2021-02-01T00:00:00"/>
    <n v="2"/>
    <n v="2021"/>
    <s v="Omitted"/>
    <s v="Omitted"/>
    <b v="0"/>
    <b v="0"/>
    <m/>
    <b v="1"/>
    <b v="0"/>
    <b v="0"/>
    <x v="15"/>
    <b v="0"/>
    <m/>
    <x v="0"/>
    <d v="2021-04-26T00:00:00"/>
    <s v="0055A00000BNXCfQAP"/>
    <d v="2021-04-26T17:40:34"/>
    <m/>
    <d v="2021-04-26T17:40:34"/>
    <m/>
    <m/>
    <b v="0"/>
    <m/>
    <m/>
    <s v="Field Sales"/>
    <m/>
    <m/>
    <m/>
    <m/>
    <m/>
    <x v="3060"/>
    <x v="0"/>
    <b v="0"/>
    <m/>
    <m/>
    <m/>
    <s v="0055A00000BNXCfQAP"/>
    <s v="01s5A000005x0sjQAA"/>
    <s v="Biotherapeutics"/>
    <m/>
    <s v="0035A00003dZoqmQAC"/>
    <s v="System"/>
    <s v="Rebel"/>
    <m/>
    <m/>
    <s v="0125A000001ESVfQAO"/>
    <b v="0"/>
    <m/>
    <b v="0"/>
    <m/>
    <m/>
    <x v="0"/>
    <b v="0"/>
    <d v="2021-06-29T20:34:55"/>
    <s v="0055A00000BctN7QAJ"/>
    <m/>
    <b v="0"/>
    <x v="0"/>
    <m/>
    <m/>
    <n v="152000"/>
    <m/>
    <x v="2"/>
    <n v="0"/>
    <n v="0"/>
  </r>
  <r>
    <s v="0015A00001xP4A2QAK"/>
    <b v="0"/>
    <m/>
    <b v="0"/>
    <m/>
    <m/>
    <m/>
    <x v="534"/>
    <b v="1"/>
    <s v="Contact has moved"/>
    <m/>
    <s v="0035A00003XEALtQAP"/>
    <s v="Labs closed - rumor thru June"/>
    <s v="Impacted"/>
    <s v="0055A000008iLmwQAE"/>
    <b v="1"/>
    <d v="2019-09-05T15:51:20"/>
    <m/>
    <b v="0"/>
    <m/>
    <m/>
    <b v="0"/>
    <d v="2021-02-01T00:00:00"/>
    <n v="2"/>
    <n v="2021"/>
    <s v="Omitted"/>
    <s v="Omitted"/>
    <b v="0"/>
    <b v="0"/>
    <m/>
    <b v="1"/>
    <b v="0"/>
    <b v="0"/>
    <x v="15"/>
    <b v="0"/>
    <m/>
    <x v="0"/>
    <d v="2021-04-12T00:00:00"/>
    <s v="0055A00000BclF5QAJ"/>
    <d v="2021-04-10T23:01:03"/>
    <m/>
    <d v="2021-04-08T10:17:05"/>
    <m/>
    <m/>
    <b v="0"/>
    <m/>
    <m/>
    <s v="Website"/>
    <m/>
    <m/>
    <m/>
    <m/>
    <m/>
    <x v="3061"/>
    <x v="0"/>
    <b v="0"/>
    <m/>
    <m/>
    <m/>
    <s v="0055A00000Bd5F0QAJ"/>
    <s v="01s5A000004PlSkQAK"/>
    <s v="Biotherapeutics"/>
    <m/>
    <s v="0035A00003XEALtQAP"/>
    <s v="System"/>
    <s v="Rebel"/>
    <m/>
    <m/>
    <s v="0125A000001ESVfQAO"/>
    <b v="0"/>
    <m/>
    <b v="0"/>
    <m/>
    <m/>
    <x v="0"/>
    <b v="0"/>
    <d v="2021-06-29T20:34:54"/>
    <s v="0055A000008iLmcQAE"/>
    <m/>
    <b v="0"/>
    <x v="0"/>
    <m/>
    <m/>
    <n v="141450"/>
    <m/>
    <x v="2"/>
    <n v="0"/>
    <n v="0"/>
  </r>
  <r>
    <s v="0015A00002GKDDXQA5"/>
    <b v="0"/>
    <m/>
    <b v="0"/>
    <m/>
    <m/>
    <m/>
    <x v="535"/>
    <b v="1"/>
    <s v="Demo data not compelling"/>
    <m/>
    <s v="0035A00003aXzteQAC"/>
    <s v="Critical lab work only"/>
    <s v="Impacted"/>
    <s v="0055A000008iLoOQAU"/>
    <b v="1"/>
    <d v="2019-11-22T21:47:22"/>
    <m/>
    <b v="0"/>
    <m/>
    <m/>
    <b v="0"/>
    <d v="2020-02-01T00:00:00"/>
    <n v="2"/>
    <n v="2020"/>
    <s v="Omitted"/>
    <s v="Omitted"/>
    <b v="0"/>
    <b v="0"/>
    <m/>
    <b v="1"/>
    <b v="0"/>
    <b v="0"/>
    <x v="15"/>
    <b v="0"/>
    <m/>
    <x v="0"/>
    <d v="2020-06-23T00:00:00"/>
    <s v="0055A00000BclF5QAJ"/>
    <d v="2021-04-10T23:01:03"/>
    <m/>
    <d v="2020-06-24T18:30:34"/>
    <m/>
    <m/>
    <b v="0"/>
    <m/>
    <m/>
    <s v="Website"/>
    <m/>
    <m/>
    <m/>
    <m/>
    <m/>
    <x v="3062"/>
    <x v="0"/>
    <b v="0"/>
    <m/>
    <m/>
    <m/>
    <s v="0055A00000BNXCfQAP"/>
    <s v="01s5A000005x0sjQAA"/>
    <s v="Metabolomics"/>
    <m/>
    <s v="0035A00003aXzteQAC"/>
    <s v="System"/>
    <s v="Rebel"/>
    <m/>
    <m/>
    <s v="0125A000001ESVfQAO"/>
    <b v="0"/>
    <m/>
    <b v="0"/>
    <m/>
    <m/>
    <x v="0"/>
    <b v="0"/>
    <d v="2021-06-29T20:34:55"/>
    <s v="0055A00000BctN7QAJ"/>
    <m/>
    <b v="0"/>
    <x v="0"/>
    <m/>
    <m/>
    <n v="140000"/>
    <m/>
    <x v="2"/>
    <n v="0"/>
    <n v="0"/>
  </r>
  <r>
    <s v="0013100001jbqg2AAA"/>
    <b v="0"/>
    <m/>
    <b v="0"/>
    <s v="7015A000001TgOTQA0"/>
    <m/>
    <m/>
    <x v="176"/>
    <b v="1"/>
    <s v="Lost or No Budget"/>
    <m/>
    <s v="0035A00003ZVVOOQA5"/>
    <s v="No visitors"/>
    <s v="Impacted"/>
    <s v="0055A000008iLoOQAU"/>
    <b v="1"/>
    <d v="2019-10-15T13:23:39"/>
    <m/>
    <b v="0"/>
    <m/>
    <m/>
    <b v="0"/>
    <d v="2021-02-01T00:00:00"/>
    <n v="2"/>
    <n v="2021"/>
    <s v="Omitted"/>
    <s v="Omitted"/>
    <b v="0"/>
    <b v="0"/>
    <m/>
    <b v="1"/>
    <b v="0"/>
    <b v="0"/>
    <x v="15"/>
    <b v="0"/>
    <m/>
    <x v="0"/>
    <d v="2021-02-11T00:00:00"/>
    <s v="0055A00000BclF5QAJ"/>
    <d v="2021-04-10T23:01:03"/>
    <m/>
    <d v="2021-03-26T02:43:50"/>
    <m/>
    <m/>
    <b v="0"/>
    <m/>
    <m/>
    <s v="Trade Show"/>
    <m/>
    <m/>
    <m/>
    <m/>
    <m/>
    <x v="3063"/>
    <x v="0"/>
    <b v="0"/>
    <m/>
    <m/>
    <m/>
    <s v="0055A000008zqzaQAA"/>
    <s v="01s5A000005x0sjQAA"/>
    <m/>
    <m/>
    <s v="0035A00003ftbz4QAA"/>
    <s v="System"/>
    <s v="Rebel"/>
    <m/>
    <m/>
    <s v="0125A000001ESVfQAO"/>
    <b v="0"/>
    <m/>
    <b v="0"/>
    <m/>
    <m/>
    <x v="0"/>
    <b v="0"/>
    <d v="2021-06-29T20:34:54"/>
    <s v="0055A00000BctN2QAJ"/>
    <m/>
    <b v="0"/>
    <x v="0"/>
    <m/>
    <m/>
    <n v="140000"/>
    <m/>
    <x v="2"/>
    <n v="0"/>
    <n v="0"/>
  </r>
  <r>
    <s v="0015A00002NPHxqQAH"/>
    <b v="0"/>
    <m/>
    <b v="0"/>
    <m/>
    <m/>
    <m/>
    <x v="536"/>
    <b v="1"/>
    <s v="Non Responsive"/>
    <m/>
    <s v="0035A00003hldoFQAQ"/>
    <s v="All projects delayed and back logged."/>
    <s v="Impacted"/>
    <s v="0055A00000BNpn5QAD"/>
    <b v="1"/>
    <d v="2020-08-04T22:48:13"/>
    <m/>
    <b v="0"/>
    <m/>
    <m/>
    <b v="0"/>
    <d v="2021-02-01T00:00:00"/>
    <n v="2"/>
    <n v="2021"/>
    <s v="Omitted"/>
    <s v="Omitted"/>
    <b v="0"/>
    <b v="0"/>
    <m/>
    <b v="1"/>
    <b v="0"/>
    <b v="0"/>
    <x v="15"/>
    <b v="0"/>
    <m/>
    <x v="0"/>
    <d v="2020-08-25T00:00:00"/>
    <s v="0055A00000BclF5QAJ"/>
    <d v="2021-04-11T20:07:09"/>
    <m/>
    <d v="2020-12-10T22:42:39"/>
    <m/>
    <m/>
    <b v="0"/>
    <m/>
    <m/>
    <s v="Field Sales"/>
    <m/>
    <m/>
    <m/>
    <m/>
    <m/>
    <x v="3064"/>
    <x v="0"/>
    <b v="0"/>
    <m/>
    <m/>
    <m/>
    <s v="0055A00000BNpn5QAD"/>
    <s v="01s5A000005x0vsQAA"/>
    <s v="Biotherapeutics"/>
    <m/>
    <s v="0035A00003hldoFQAQ"/>
    <s v="System"/>
    <s v="Rebel"/>
    <m/>
    <m/>
    <s v="0125A000001ESVfQAO"/>
    <b v="0"/>
    <m/>
    <b v="0"/>
    <m/>
    <m/>
    <x v="0"/>
    <b v="0"/>
    <d v="2021-06-29T20:34:55"/>
    <s v="0055A000008iLmcQAE"/>
    <m/>
    <b v="0"/>
    <x v="0"/>
    <m/>
    <m/>
    <n v="181700"/>
    <m/>
    <x v="2"/>
    <n v="0"/>
    <n v="0"/>
  </r>
  <r>
    <s v="0013100001jbqf4AAA"/>
    <b v="0"/>
    <m/>
    <b v="0"/>
    <m/>
    <m/>
    <m/>
    <x v="113"/>
    <b v="1"/>
    <s v="Other"/>
    <m/>
    <s v="0035A00003eNRj4QAG"/>
    <s v="only critical work"/>
    <s v="Impacted"/>
    <s v="0055A00000BNXCfQAP"/>
    <b v="1"/>
    <d v="2020-04-10T17:27:08"/>
    <m/>
    <b v="0"/>
    <m/>
    <m/>
    <b v="0"/>
    <d v="2020-02-01T00:00:00"/>
    <n v="2"/>
    <n v="2020"/>
    <s v="Omitted"/>
    <s v="Omitted"/>
    <b v="0"/>
    <b v="0"/>
    <m/>
    <b v="1"/>
    <b v="0"/>
    <b v="0"/>
    <x v="15"/>
    <b v="0"/>
    <m/>
    <x v="0"/>
    <d v="2020-04-10T00:00:00"/>
    <s v="0055A00000BclF5QAJ"/>
    <d v="2021-04-11T20:33:11"/>
    <m/>
    <d v="2020-04-17T16:43:05"/>
    <m/>
    <m/>
    <b v="0"/>
    <m/>
    <m/>
    <s v="Website"/>
    <m/>
    <m/>
    <m/>
    <m/>
    <m/>
    <x v="3065"/>
    <x v="0"/>
    <b v="0"/>
    <m/>
    <m/>
    <m/>
    <s v="0055A00000BNXCfQAP"/>
    <s v="01s5A000005x0sjQAA"/>
    <s v="Other"/>
    <m/>
    <s v="0035A00003eNRj4QAG"/>
    <s v="System"/>
    <s v="Rebel"/>
    <m/>
    <m/>
    <s v="0125A000001ESVfQAO"/>
    <b v="0"/>
    <m/>
    <b v="0"/>
    <m/>
    <m/>
    <x v="0"/>
    <b v="0"/>
    <d v="2021-06-29T20:34:55"/>
    <s v="0055A00000BctN7QAJ"/>
    <m/>
    <b v="0"/>
    <x v="0"/>
    <m/>
    <m/>
    <n v="144000"/>
    <m/>
    <x v="2"/>
    <n v="0"/>
    <n v="0"/>
  </r>
  <r>
    <s v="0015A00002FTqIFQA1"/>
    <b v="0"/>
    <m/>
    <b v="0"/>
    <s v="7015A000001qVJTQA2"/>
    <m/>
    <m/>
    <x v="176"/>
    <b v="1"/>
    <s v="Price"/>
    <m/>
    <s v="0035A00003aJEzTQAW"/>
    <s v="CA location. Awaiting response from customer."/>
    <s v="Impacted"/>
    <s v="0055A00000BNpn5QAD"/>
    <b v="1"/>
    <d v="2019-12-03T16:17:51"/>
    <m/>
    <b v="0"/>
    <m/>
    <m/>
    <b v="0"/>
    <d v="2021-02-01T00:00:00"/>
    <n v="2"/>
    <n v="2021"/>
    <s v="Omitted"/>
    <s v="Omitted"/>
    <b v="0"/>
    <b v="0"/>
    <m/>
    <b v="1"/>
    <b v="0"/>
    <b v="0"/>
    <x v="15"/>
    <b v="0"/>
    <m/>
    <x v="0"/>
    <d v="2021-02-19T00:00:00"/>
    <s v="0055A00000BclF5QAJ"/>
    <d v="2021-04-11T20:06:15"/>
    <m/>
    <d v="2021-02-19T23:27:56"/>
    <m/>
    <m/>
    <b v="0"/>
    <m/>
    <m/>
    <s v="Field Sales"/>
    <m/>
    <m/>
    <m/>
    <m/>
    <m/>
    <x v="3066"/>
    <x v="0"/>
    <b v="0"/>
    <m/>
    <m/>
    <m/>
    <s v="0055A00000BNXCfQAP"/>
    <s v="01s5A000005xBspQAE"/>
    <m/>
    <m/>
    <s v="0035A00003jvhbLQAQ"/>
    <s v="System"/>
    <s v="Rebel"/>
    <m/>
    <m/>
    <s v="0125A000001ESVfQAO"/>
    <b v="0"/>
    <m/>
    <b v="0"/>
    <m/>
    <m/>
    <x v="0"/>
    <b v="0"/>
    <d v="2021-06-29T20:34:55"/>
    <s v="0055A00000BctN7QAJ"/>
    <m/>
    <b v="0"/>
    <x v="0"/>
    <m/>
    <m/>
    <n v="142850"/>
    <m/>
    <x v="2"/>
    <n v="0"/>
    <n v="0"/>
  </r>
  <r>
    <s v="0015A00001tasCtQAI"/>
    <b v="0"/>
    <m/>
    <b v="0"/>
    <m/>
    <m/>
    <m/>
    <x v="116"/>
    <b v="1"/>
    <m/>
    <m/>
    <s v="0035A00003fqOWCQA2"/>
    <m/>
    <s v="No impact"/>
    <s v="0055A000008zqzaQAA"/>
    <b v="1"/>
    <d v="2020-05-26T13:20:21"/>
    <d v="2021-06-22T00:00:00"/>
    <b v="0"/>
    <m/>
    <m/>
    <b v="0"/>
    <d v="2021-02-01T00:00:00"/>
    <n v="2"/>
    <n v="2021"/>
    <s v="Omitted"/>
    <s v="Omitted"/>
    <b v="0"/>
    <b v="0"/>
    <m/>
    <b v="1"/>
    <b v="0"/>
    <b v="0"/>
    <x v="15"/>
    <b v="0"/>
    <m/>
    <x v="0"/>
    <d v="2020-05-27T00:00:00"/>
    <s v="0055A000008zqzaQAA"/>
    <d v="2021-06-22T19:36:42"/>
    <m/>
    <d v="2021-06-22T19:36:42"/>
    <d v="2021-06-22T00:00:00"/>
    <m/>
    <b v="0"/>
    <m/>
    <m/>
    <s v="Website"/>
    <m/>
    <m/>
    <m/>
    <m/>
    <m/>
    <x v="3067"/>
    <x v="0"/>
    <b v="0"/>
    <m/>
    <m/>
    <m/>
    <s v="0055A000008zqzaQAA"/>
    <s v="01s5A000005x0sjQAA"/>
    <s v="Metabolomics"/>
    <m/>
    <s v="0035A00003fqOWCQA2"/>
    <s v="System"/>
    <s v="Rebel"/>
    <m/>
    <m/>
    <s v="0125A000001ESVfQAO"/>
    <b v="0"/>
    <m/>
    <b v="0"/>
    <m/>
    <m/>
    <x v="0"/>
    <b v="0"/>
    <d v="2021-06-29T20:34:55"/>
    <s v="0056e00000Bd8OtAAJ"/>
    <m/>
    <b v="0"/>
    <x v="0"/>
    <m/>
    <m/>
    <n v="152000"/>
    <m/>
    <x v="2"/>
    <n v="0"/>
    <n v="0"/>
  </r>
  <r>
    <s v="0015A0000269fxOQAQ"/>
    <b v="0"/>
    <m/>
    <b v="0"/>
    <s v="7015A000001zKfkQAE"/>
    <m/>
    <m/>
    <x v="176"/>
    <b v="1"/>
    <s v="Lost or No Budget"/>
    <m/>
    <s v="0035A00003fL2TLQA0"/>
    <s v="No impact as of 7/28"/>
    <s v="No impact"/>
    <s v="0055A00000BNXCfQAP"/>
    <b v="1"/>
    <d v="2020-05-12T03:42:16"/>
    <m/>
    <b v="0"/>
    <m/>
    <m/>
    <b v="0"/>
    <d v="2021-02-01T00:00:00"/>
    <n v="2"/>
    <n v="2021"/>
    <s v="Omitted"/>
    <s v="Omitted"/>
    <b v="0"/>
    <b v="0"/>
    <m/>
    <b v="1"/>
    <b v="0"/>
    <b v="0"/>
    <x v="15"/>
    <b v="0"/>
    <m/>
    <x v="0"/>
    <d v="2021-03-17T00:00:00"/>
    <s v="0055A00000BclF5QAJ"/>
    <d v="2021-04-10T23:01:03"/>
    <m/>
    <d v="2021-03-17T23:44:28"/>
    <m/>
    <m/>
    <b v="0"/>
    <m/>
    <m/>
    <s v="Webinar"/>
    <m/>
    <m/>
    <m/>
    <m/>
    <m/>
    <x v="3068"/>
    <x v="0"/>
    <b v="0"/>
    <m/>
    <m/>
    <m/>
    <s v="0055A00000BNXCfQAP"/>
    <s v="01s5A000005xBspQAE"/>
    <m/>
    <m/>
    <s v="0035A00003fL2TLQA0"/>
    <s v="System"/>
    <s v="Rebel"/>
    <m/>
    <m/>
    <s v="0125A000001ESVfQAO"/>
    <b v="0"/>
    <m/>
    <b v="0"/>
    <m/>
    <m/>
    <x v="0"/>
    <b v="0"/>
    <d v="2021-06-29T20:34:55"/>
    <s v="0055A00000BctN7QAJ"/>
    <m/>
    <b v="0"/>
    <x v="0"/>
    <m/>
    <m/>
    <n v="150850"/>
    <m/>
    <x v="2"/>
    <n v="0"/>
    <n v="0"/>
  </r>
  <r>
    <s v="0013100001fqyo3AAA"/>
    <b v="0"/>
    <m/>
    <b v="0"/>
    <s v="70131000001YBOMAA4"/>
    <m/>
    <m/>
    <x v="363"/>
    <b v="1"/>
    <s v="Duplicate opportunity"/>
    <m/>
    <s v="00331000030PCymAAG"/>
    <m/>
    <m/>
    <s v="0055A000008zqzaQAA"/>
    <b v="1"/>
    <d v="2019-01-10T13:53:29"/>
    <m/>
    <b v="0"/>
    <m/>
    <m/>
    <b v="0"/>
    <d v="2019-02-01T00:00:00"/>
    <n v="2"/>
    <n v="2019"/>
    <s v="Omitted"/>
    <s v="Omitted"/>
    <b v="0"/>
    <b v="0"/>
    <m/>
    <b v="1"/>
    <b v="0"/>
    <b v="0"/>
    <x v="15"/>
    <b v="0"/>
    <m/>
    <x v="0"/>
    <d v="2019-01-09T00:00:00"/>
    <s v="0055A00000BclF5QAJ"/>
    <d v="2021-04-10T23:01:03"/>
    <m/>
    <d v="2019-02-25T15:15:55"/>
    <m/>
    <m/>
    <b v="0"/>
    <m/>
    <s v="Biotherapeutics"/>
    <s v="Website"/>
    <m/>
    <m/>
    <m/>
    <m/>
    <m/>
    <x v="3069"/>
    <x v="0"/>
    <b v="0"/>
    <m/>
    <m/>
    <s v="Ab-An complexes"/>
    <s v="0055A000009sZg0QAE"/>
    <s v="01s31000003qafeAAA"/>
    <s v="Biotherapeutics"/>
    <m/>
    <s v="00331000030PCymAAG"/>
    <s v="System"/>
    <s v="ZipChip"/>
    <m/>
    <m/>
    <s v="0125A000001ESVfQAO"/>
    <b v="0"/>
    <m/>
    <b v="0"/>
    <m/>
    <m/>
    <x v="0"/>
    <b v="0"/>
    <d v="2021-06-29T20:34:54"/>
    <m/>
    <m/>
    <b v="0"/>
    <x v="0"/>
    <m/>
    <m/>
    <n v="71950"/>
    <m/>
    <x v="2"/>
    <n v="0"/>
    <n v="0"/>
  </r>
  <r>
    <s v="0015A000020wtkvQAA"/>
    <b v="0"/>
    <m/>
    <b v="0"/>
    <m/>
    <m/>
    <m/>
    <x v="365"/>
    <b v="1"/>
    <s v="Incompatible Mass Spec"/>
    <m/>
    <s v="0035A00003FZJAOQA5"/>
    <m/>
    <m/>
    <s v="00531000008FRNUAA4"/>
    <b v="1"/>
    <d v="2018-01-17T19:39:06"/>
    <m/>
    <b v="0"/>
    <m/>
    <m/>
    <b v="0"/>
    <d v="2018-02-01T00:00:00"/>
    <n v="2"/>
    <n v="2018"/>
    <s v="Omitted"/>
    <s v="Omitted"/>
    <b v="0"/>
    <b v="0"/>
    <m/>
    <b v="1"/>
    <b v="0"/>
    <b v="0"/>
    <x v="25"/>
    <b v="0"/>
    <m/>
    <x v="0"/>
    <d v="2018-01-22T00:00:00"/>
    <s v="0055A00000BclF5QAJ"/>
    <d v="2021-04-11T20:31:26"/>
    <m/>
    <d v="2018-04-13T12:27:03"/>
    <m/>
    <m/>
    <b v="0"/>
    <m/>
    <m/>
    <s v="Website"/>
    <m/>
    <m/>
    <m/>
    <m/>
    <m/>
    <x v="3070"/>
    <x v="0"/>
    <b v="0"/>
    <m/>
    <m/>
    <m/>
    <s v="0055A000008zqzaQAA"/>
    <s v="01s31000003qafeAAA"/>
    <s v="Other"/>
    <m/>
    <s v="0035A00003FZJAOQA5"/>
    <s v="System"/>
    <s v="ZipChip"/>
    <m/>
    <m/>
    <s v="0125A000001ESVfQAO"/>
    <b v="0"/>
    <m/>
    <b v="0"/>
    <m/>
    <m/>
    <x v="0"/>
    <b v="0"/>
    <d v="2021-06-29T20:34:54"/>
    <s v="0055A00000BctN2QAJ"/>
    <m/>
    <b v="0"/>
    <x v="0"/>
    <m/>
    <m/>
    <n v="75750"/>
    <m/>
    <x v="2"/>
    <n v="0"/>
    <n v="0"/>
  </r>
  <r>
    <s v="0013100001jStVZAA0"/>
    <b v="0"/>
    <m/>
    <b v="0"/>
    <s v="7015A000001Ziq0QAC"/>
    <m/>
    <m/>
    <x v="138"/>
    <b v="1"/>
    <s v="Lost or No Budget"/>
    <m/>
    <s v="0035A00003EYTZbQAP"/>
    <m/>
    <m/>
    <s v="00531000008FRNUAA4"/>
    <b v="1"/>
    <d v="2017-11-03T18:07:28"/>
    <m/>
    <b v="0"/>
    <m/>
    <m/>
    <b v="0"/>
    <d v="2018-02-01T00:00:00"/>
    <n v="2"/>
    <n v="2018"/>
    <s v="Omitted"/>
    <s v="Omitted"/>
    <b v="0"/>
    <b v="0"/>
    <m/>
    <b v="1"/>
    <b v="0"/>
    <b v="0"/>
    <x v="15"/>
    <b v="0"/>
    <m/>
    <x v="0"/>
    <d v="2017-11-08T00:00:00"/>
    <s v="0055A00000BclF5QAJ"/>
    <d v="2021-04-10T23:01:03"/>
    <m/>
    <d v="2018-04-05T20:37:05"/>
    <m/>
    <m/>
    <b v="0"/>
    <m/>
    <s v="Biotherapeutics"/>
    <s v="Trade Show"/>
    <m/>
    <m/>
    <m/>
    <m/>
    <m/>
    <x v="3071"/>
    <x v="0"/>
    <b v="0"/>
    <m/>
    <m/>
    <m/>
    <s v="0055A000008iLoJQAU"/>
    <s v="01s31000003qafeAAA"/>
    <s v="Biotherapeutics"/>
    <m/>
    <s v="0035A00003EYTZbQAP"/>
    <s v="System"/>
    <s v="ZipChip"/>
    <m/>
    <s v="0Q05A000001ZELiSAO"/>
    <s v="0125A000001ESVfQAO"/>
    <b v="0"/>
    <m/>
    <b v="0"/>
    <m/>
    <m/>
    <x v="0"/>
    <b v="0"/>
    <d v="2021-06-29T20:34:54"/>
    <m/>
    <m/>
    <b v="0"/>
    <x v="0"/>
    <m/>
    <m/>
    <n v="57650"/>
    <m/>
    <x v="2"/>
    <n v="0"/>
    <n v="0"/>
  </r>
  <r>
    <s v="0015A00001xPKWpQAO"/>
    <b v="0"/>
    <m/>
    <b v="0"/>
    <m/>
    <m/>
    <m/>
    <x v="537"/>
    <b v="1"/>
    <s v="Other"/>
    <m/>
    <s v="0035A00003EXesqQAD"/>
    <m/>
    <m/>
    <s v="00531000008FRNUAA4"/>
    <b v="1"/>
    <d v="2017-10-16T17:01:26"/>
    <m/>
    <b v="0"/>
    <m/>
    <m/>
    <b v="0"/>
    <d v="2018-02-01T00:00:00"/>
    <n v="2"/>
    <n v="2018"/>
    <s v="Omitted"/>
    <s v="Omitted"/>
    <b v="0"/>
    <b v="0"/>
    <m/>
    <b v="1"/>
    <b v="0"/>
    <b v="0"/>
    <x v="15"/>
    <b v="0"/>
    <m/>
    <x v="0"/>
    <d v="2018-06-20T00:00:00"/>
    <s v="0055A00000BclF5QAJ"/>
    <d v="2021-04-11T20:33:11"/>
    <m/>
    <d v="2018-04-02T22:14:16"/>
    <m/>
    <m/>
    <b v="0"/>
    <m/>
    <s v="Metabolomics"/>
    <s v="Website"/>
    <m/>
    <m/>
    <m/>
    <m/>
    <m/>
    <x v="3072"/>
    <x v="0"/>
    <b v="0"/>
    <m/>
    <m/>
    <m/>
    <s v="0055A000008iLoJQAU"/>
    <s v="01s31000003qafeAAA"/>
    <s v="Metabolomics"/>
    <m/>
    <s v="0035A00003EXesqQAD"/>
    <s v="System"/>
    <s v="ZipChip"/>
    <m/>
    <m/>
    <s v="0125A000001ESVfQAO"/>
    <b v="0"/>
    <m/>
    <b v="0"/>
    <m/>
    <m/>
    <x v="0"/>
    <b v="0"/>
    <d v="2021-06-29T20:34:54"/>
    <m/>
    <m/>
    <b v="0"/>
    <x v="0"/>
    <m/>
    <m/>
    <n v="61450"/>
    <m/>
    <x v="2"/>
    <n v="0"/>
    <n v="0"/>
  </r>
  <r>
    <s v="0015A000029WzvkQAC"/>
    <b v="0"/>
    <m/>
    <b v="0"/>
    <s v="70131000001SiprAAC"/>
    <m/>
    <m/>
    <x v="113"/>
    <b v="1"/>
    <s v="Other"/>
    <m/>
    <s v="0035A00003R0GSnQAN"/>
    <m/>
    <m/>
    <s v="0055A000008iLoOQAU"/>
    <b v="1"/>
    <d v="2019-02-27T00:41:27"/>
    <m/>
    <b v="0"/>
    <m/>
    <m/>
    <b v="0"/>
    <d v="2020-02-01T00:00:00"/>
    <n v="2"/>
    <n v="2020"/>
    <s v="Omitted"/>
    <s v="Omitted"/>
    <b v="0"/>
    <b v="0"/>
    <m/>
    <b v="1"/>
    <b v="0"/>
    <b v="0"/>
    <x v="17"/>
    <b v="0"/>
    <m/>
    <x v="0"/>
    <d v="2018-12-11T00:00:00"/>
    <s v="0055A00000BclF5QAJ"/>
    <d v="2021-04-11T20:33:11"/>
    <m/>
    <d v="2019-12-28T23:16:53"/>
    <m/>
    <m/>
    <b v="0"/>
    <m/>
    <m/>
    <s v="Trade Show"/>
    <m/>
    <m/>
    <m/>
    <m/>
    <m/>
    <x v="3073"/>
    <x v="0"/>
    <b v="0"/>
    <m/>
    <m/>
    <m/>
    <s v="0055A000008iLoJQAU"/>
    <s v="01s5A000005z9ixQAA"/>
    <m/>
    <m/>
    <s v="0035A00003R0GSnQAN"/>
    <s v="System"/>
    <s v="ZipChip"/>
    <m/>
    <m/>
    <s v="0125A000001ESVfQAO"/>
    <b v="0"/>
    <m/>
    <b v="0"/>
    <m/>
    <m/>
    <x v="0"/>
    <b v="0"/>
    <d v="2021-06-29T20:34:54"/>
    <m/>
    <m/>
    <b v="0"/>
    <x v="0"/>
    <m/>
    <m/>
    <n v="82480"/>
    <m/>
    <x v="2"/>
    <n v="0"/>
    <n v="0"/>
  </r>
  <r>
    <s v="0013100001fr7BlAAI"/>
    <b v="0"/>
    <m/>
    <b v="0"/>
    <s v="7015A0000022hBpQAI"/>
    <m/>
    <m/>
    <x v="365"/>
    <b v="1"/>
    <s v="Other"/>
    <m/>
    <s v="0035A00003IPZUEQA5"/>
    <m/>
    <m/>
    <s v="0055A000008zqzaQAA"/>
    <b v="1"/>
    <d v="2018-06-29T19:44:46"/>
    <m/>
    <b v="0"/>
    <m/>
    <m/>
    <b v="0"/>
    <d v="2018-02-01T00:00:00"/>
    <n v="2"/>
    <n v="2018"/>
    <s v="Omitted"/>
    <s v="Omitted"/>
    <b v="0"/>
    <b v="0"/>
    <m/>
    <b v="1"/>
    <b v="0"/>
    <b v="0"/>
    <x v="15"/>
    <b v="0"/>
    <m/>
    <x v="0"/>
    <d v="2018-08-22T00:00:00"/>
    <s v="0055A00000BclF5QAJ"/>
    <d v="2021-04-10T23:01:03"/>
    <m/>
    <d v="2018-08-23T20:11:42"/>
    <m/>
    <m/>
    <b v="0"/>
    <m/>
    <m/>
    <s v="Trade Show"/>
    <m/>
    <m/>
    <m/>
    <m/>
    <m/>
    <x v="3074"/>
    <x v="0"/>
    <b v="0"/>
    <s v="Incompatible"/>
    <m/>
    <m/>
    <s v="0055A000008iLoJQAU"/>
    <s v="01s31000003qafeAAA"/>
    <s v="Biotherapeutics"/>
    <m/>
    <s v="0035A00003IPZUEQA5"/>
    <s v="System"/>
    <s v="ZipChip"/>
    <m/>
    <m/>
    <s v="0125A000001ESVfQAO"/>
    <b v="0"/>
    <m/>
    <b v="0"/>
    <m/>
    <m/>
    <x v="0"/>
    <b v="0"/>
    <d v="2021-06-29T20:34:54"/>
    <m/>
    <m/>
    <b v="0"/>
    <x v="0"/>
    <m/>
    <m/>
    <n v="87650"/>
    <m/>
    <x v="2"/>
    <n v="0"/>
    <n v="0"/>
  </r>
  <r>
    <s v="0015A00002FsKNzQAN"/>
    <b v="0"/>
    <m/>
    <b v="0"/>
    <m/>
    <m/>
    <m/>
    <x v="176"/>
    <b v="1"/>
    <s v="Contact has moved"/>
    <m/>
    <s v="0035A00003ZgxdNQAR"/>
    <m/>
    <m/>
    <s v="0055A000008iLoOQAU"/>
    <b v="1"/>
    <d v="2019-10-23T14:05:26"/>
    <m/>
    <b v="0"/>
    <m/>
    <m/>
    <b v="0"/>
    <d v="2021-02-01T00:00:00"/>
    <n v="2"/>
    <n v="2021"/>
    <s v="Omitted"/>
    <s v="Omitted"/>
    <b v="0"/>
    <b v="0"/>
    <m/>
    <b v="1"/>
    <b v="0"/>
    <b v="0"/>
    <x v="15"/>
    <b v="0"/>
    <s v="Auto-Classic"/>
    <x v="0"/>
    <m/>
    <s v="0055A00000BclF5QAJ"/>
    <d v="2021-04-10T23:01:03"/>
    <m/>
    <d v="2020-12-03T14:54:09"/>
    <m/>
    <m/>
    <b v="0"/>
    <m/>
    <m/>
    <s v="Website"/>
    <m/>
    <m/>
    <m/>
    <m/>
    <m/>
    <x v="3075"/>
    <x v="0"/>
    <b v="0"/>
    <m/>
    <m/>
    <m/>
    <s v="0055A00000BNpn5QAD"/>
    <s v="01s5A000005x0vsQAA"/>
    <s v="Biotherapeutics"/>
    <m/>
    <s v="0035A00003ZgxdNQAR"/>
    <s v="System"/>
    <s v="ZipChip"/>
    <m/>
    <m/>
    <s v="0125A000001ESVfQAO"/>
    <b v="0"/>
    <m/>
    <b v="0"/>
    <m/>
    <m/>
    <x v="0"/>
    <b v="0"/>
    <d v="2021-06-29T20:34:54"/>
    <s v="0055A000008iLmcQAE"/>
    <m/>
    <b v="0"/>
    <x v="0"/>
    <m/>
    <m/>
    <n v="39321.75"/>
    <m/>
    <x v="2"/>
    <n v="0"/>
    <n v="0"/>
  </r>
  <r>
    <s v="0013100001gbQdRAAU"/>
    <b v="0"/>
    <m/>
    <b v="0"/>
    <m/>
    <m/>
    <m/>
    <x v="33"/>
    <b v="1"/>
    <s v="Non Responsive"/>
    <m/>
    <s v="0035A00003EXMxNQAX"/>
    <m/>
    <m/>
    <s v="00531000007KAu8AAG"/>
    <b v="1"/>
    <d v="2017-10-09T18:14:05"/>
    <m/>
    <b v="0"/>
    <m/>
    <m/>
    <b v="0"/>
    <d v="2019-02-01T00:00:00"/>
    <n v="2"/>
    <n v="2019"/>
    <s v="Omitted"/>
    <s v="Omitted"/>
    <b v="0"/>
    <b v="0"/>
    <m/>
    <b v="1"/>
    <b v="0"/>
    <b v="0"/>
    <x v="17"/>
    <b v="0"/>
    <s v="Auto-Classic"/>
    <x v="0"/>
    <m/>
    <s v="0055A00000BclF5QAJ"/>
    <d v="2021-04-10T23:01:03"/>
    <m/>
    <d v="2019-04-23T13:23:02"/>
    <m/>
    <m/>
    <b v="0"/>
    <m/>
    <s v="Cell Lysates"/>
    <s v="Referral"/>
    <m/>
    <m/>
    <m/>
    <m/>
    <m/>
    <x v="3076"/>
    <x v="0"/>
    <b v="0"/>
    <m/>
    <m/>
    <m/>
    <s v="0055A000009sZg0QAE"/>
    <s v="01s31000003qafeAAA"/>
    <s v="Metabolomics"/>
    <m/>
    <s v="0035A00003EXMxNQAX"/>
    <s v="System"/>
    <s v="ZipChip"/>
    <m/>
    <m/>
    <s v="0125A000001ESVfQAO"/>
    <b v="0"/>
    <m/>
    <b v="0"/>
    <m/>
    <m/>
    <x v="0"/>
    <b v="0"/>
    <d v="2021-06-29T20:34:54"/>
    <m/>
    <m/>
    <b v="0"/>
    <x v="0"/>
    <m/>
    <m/>
    <n v="75750"/>
    <m/>
    <x v="2"/>
    <n v="0"/>
    <n v="0"/>
  </r>
  <r>
    <s v="0013100001kVrlTAAS"/>
    <b v="0"/>
    <m/>
    <b v="0"/>
    <s v="7015A000001qXg3QAE"/>
    <m/>
    <m/>
    <x v="176"/>
    <b v="1"/>
    <s v="Non Responsive"/>
    <m/>
    <s v="0035A00003VFJbgQAH"/>
    <m/>
    <m/>
    <s v="0055A000008iLoOQAU"/>
    <b v="1"/>
    <d v="2019-05-28T21:09:05"/>
    <m/>
    <b v="0"/>
    <m/>
    <m/>
    <b v="0"/>
    <d v="2021-02-01T00:00:00"/>
    <n v="2"/>
    <n v="2021"/>
    <s v="Omitted"/>
    <s v="Omitted"/>
    <b v="0"/>
    <b v="0"/>
    <m/>
    <b v="1"/>
    <b v="0"/>
    <b v="0"/>
    <x v="15"/>
    <b v="0"/>
    <s v="Auto-Classic"/>
    <x v="0"/>
    <d v="2020-12-11T00:00:00"/>
    <s v="0055A00000BclF5QAJ"/>
    <d v="2021-04-10T23:01:03"/>
    <m/>
    <d v="2021-02-03T19:08:36"/>
    <m/>
    <m/>
    <b v="0"/>
    <m/>
    <s v="Biotherapeutics"/>
    <s v="Eblasts"/>
    <m/>
    <m/>
    <m/>
    <m/>
    <m/>
    <x v="3077"/>
    <x v="0"/>
    <b v="0"/>
    <m/>
    <m/>
    <m/>
    <s v="0055A00000Bb2djQAB"/>
    <s v="01s5A000005x0sjQAA"/>
    <s v="Biotherapeutics"/>
    <m/>
    <s v="0035A00003VFJbgQAH"/>
    <s v="System"/>
    <s v="ZipChip"/>
    <m/>
    <m/>
    <s v="0125A000001ESVfQAO"/>
    <b v="0"/>
    <m/>
    <b v="0"/>
    <m/>
    <m/>
    <x v="0"/>
    <b v="0"/>
    <d v="2021-06-29T20:34:54"/>
    <s v="0055A00000BctMnQAJ"/>
    <m/>
    <b v="0"/>
    <x v="0"/>
    <m/>
    <m/>
    <n v="86700"/>
    <m/>
    <x v="2"/>
    <n v="0"/>
    <n v="0"/>
  </r>
  <r>
    <s v="0015A000026AazSQAS"/>
    <b v="0"/>
    <m/>
    <b v="0"/>
    <s v="7015A000001ZipvQAC"/>
    <m/>
    <m/>
    <x v="155"/>
    <b v="1"/>
    <s v="Other"/>
    <m/>
    <s v="0035A00003JkLgqQAF"/>
    <m/>
    <m/>
    <s v="0055A000008iLoOQAU"/>
    <b v="1"/>
    <d v="2018-09-10T19:12:31"/>
    <m/>
    <b v="0"/>
    <m/>
    <m/>
    <b v="0"/>
    <d v="2021-02-01T00:00:00"/>
    <n v="2"/>
    <n v="2021"/>
    <s v="Omitted"/>
    <s v="Omitted"/>
    <b v="0"/>
    <b v="0"/>
    <m/>
    <b v="1"/>
    <b v="0"/>
    <b v="0"/>
    <x v="14"/>
    <b v="0"/>
    <s v="Auto-Classic"/>
    <x v="0"/>
    <d v="2020-08-13T00:00:00"/>
    <s v="0055A00000BclF5QAJ"/>
    <d v="2021-04-11T20:28:47"/>
    <m/>
    <d v="2021-02-03T16:41:11"/>
    <m/>
    <m/>
    <b v="0"/>
    <m/>
    <s v="Biotherapeutics"/>
    <s v="Webinar"/>
    <m/>
    <m/>
    <m/>
    <m/>
    <m/>
    <x v="3078"/>
    <x v="0"/>
    <b v="0"/>
    <m/>
    <m/>
    <m/>
    <s v="0055A00000Bb2djQAB"/>
    <s v="01s5A000005x0sjQAA"/>
    <s v="Biotherapeutics"/>
    <m/>
    <s v="0035A00003JkLgqQAF"/>
    <s v="System"/>
    <s v="ZipChip"/>
    <m/>
    <m/>
    <s v="0125A000001ESVfQAO"/>
    <b v="0"/>
    <m/>
    <b v="0"/>
    <m/>
    <m/>
    <x v="0"/>
    <b v="0"/>
    <d v="2021-06-29T20:34:54"/>
    <s v="0055A00000BctMnQAJ"/>
    <m/>
    <b v="0"/>
    <x v="0"/>
    <m/>
    <m/>
    <n v="86700"/>
    <m/>
    <x v="2"/>
    <n v="0"/>
    <n v="0"/>
  </r>
  <r>
    <s v="0013100001qvZsSAAU"/>
    <b v="0"/>
    <m/>
    <b v="0"/>
    <m/>
    <m/>
    <m/>
    <x v="113"/>
    <b v="1"/>
    <s v="Other"/>
    <m/>
    <s v="0035A00003Jk99uQAB"/>
    <m/>
    <m/>
    <s v="0055A000008iLoJQAU"/>
    <b v="1"/>
    <d v="2018-09-18T04:20:10"/>
    <m/>
    <b v="0"/>
    <m/>
    <m/>
    <b v="0"/>
    <d v="2020-02-01T00:00:00"/>
    <n v="2"/>
    <n v="2020"/>
    <s v="Omitted"/>
    <s v="Omitted"/>
    <b v="0"/>
    <b v="0"/>
    <m/>
    <b v="1"/>
    <b v="0"/>
    <b v="0"/>
    <x v="15"/>
    <b v="0"/>
    <s v="Auto-Classic"/>
    <x v="0"/>
    <d v="2018-03-30T00:00:00"/>
    <s v="0055A00000BclF5QAJ"/>
    <d v="2021-04-11T20:07:09"/>
    <m/>
    <d v="2019-12-28T23:13:50"/>
    <m/>
    <m/>
    <b v="0"/>
    <m/>
    <m/>
    <s v="Field Sales"/>
    <m/>
    <m/>
    <m/>
    <m/>
    <m/>
    <x v="3079"/>
    <x v="0"/>
    <b v="0"/>
    <s v="Not really an opportunity but could be one day. Keep him as a lead"/>
    <m/>
    <m/>
    <s v="0055A000008iLoJQAU"/>
    <s v="01s31000003qafeAAA"/>
    <s v="Biotherapeutics"/>
    <m/>
    <s v="0035A00003Jk99uQAB"/>
    <s v="System"/>
    <s v="ZipChip"/>
    <m/>
    <m/>
    <s v="0125A000001ESVfQAO"/>
    <b v="0"/>
    <m/>
    <b v="0"/>
    <m/>
    <m/>
    <x v="0"/>
    <b v="0"/>
    <d v="2021-06-29T20:34:54"/>
    <m/>
    <m/>
    <b v="0"/>
    <x v="0"/>
    <m/>
    <m/>
    <n v="64550"/>
    <m/>
    <x v="2"/>
    <n v="0"/>
    <n v="0"/>
  </r>
  <r>
    <s v="0015A000022R8eGQAS"/>
    <b v="0"/>
    <m/>
    <b v="0"/>
    <s v="7015A0000022g3BQAQ"/>
    <m/>
    <m/>
    <x v="117"/>
    <b v="1"/>
    <s v="Lost or No Budget"/>
    <m/>
    <s v="0035A00003Jhd0OQAR"/>
    <m/>
    <m/>
    <s v="00531000008FRNUAA4"/>
    <b v="1"/>
    <d v="2018-07-10T17:01:26"/>
    <m/>
    <b v="0"/>
    <m/>
    <m/>
    <b v="0"/>
    <d v="2020-02-01T00:00:00"/>
    <n v="2"/>
    <n v="2020"/>
    <s v="Omitted"/>
    <s v="Omitted"/>
    <b v="0"/>
    <b v="0"/>
    <m/>
    <b v="1"/>
    <b v="0"/>
    <b v="0"/>
    <x v="14"/>
    <b v="0"/>
    <s v="Auto-Si"/>
    <x v="0"/>
    <d v="2019-05-21T00:00:00"/>
    <s v="0055A00000BclF5QAJ"/>
    <d v="2021-04-10T23:01:03"/>
    <m/>
    <d v="2020-04-21T15:56:19"/>
    <m/>
    <m/>
    <b v="0"/>
    <m/>
    <m/>
    <s v="Webinar"/>
    <m/>
    <m/>
    <m/>
    <m/>
    <m/>
    <x v="3080"/>
    <x v="0"/>
    <b v="0"/>
    <m/>
    <m/>
    <m/>
    <s v="0055A000009GjocQAC"/>
    <s v="01s31000003qafeAAA"/>
    <s v="Proteomics and Peptide Mapping"/>
    <m/>
    <s v="0035A00003Jhd0OQAR"/>
    <s v="System"/>
    <s v="ZipChip"/>
    <m/>
    <m/>
    <s v="0125A000001ESVfQAO"/>
    <b v="0"/>
    <m/>
    <b v="0"/>
    <m/>
    <m/>
    <x v="0"/>
    <b v="0"/>
    <d v="2021-06-29T20:34:54"/>
    <m/>
    <m/>
    <b v="0"/>
    <x v="0"/>
    <m/>
    <m/>
    <n v="66905"/>
    <m/>
    <x v="2"/>
    <n v="0"/>
    <n v="0"/>
  </r>
  <r>
    <s v="0013100001jbC8CAAU"/>
    <b v="0"/>
    <m/>
    <b v="0"/>
    <m/>
    <m/>
    <m/>
    <x v="113"/>
    <b v="1"/>
    <s v="Other"/>
    <m/>
    <s v="0035A00003VCtI2QAL"/>
    <m/>
    <m/>
    <s v="0055A000008iLoJQAU"/>
    <b v="1"/>
    <d v="2019-05-13T04:44:10"/>
    <m/>
    <b v="0"/>
    <m/>
    <m/>
    <b v="0"/>
    <d v="2020-02-01T00:00:00"/>
    <n v="2"/>
    <n v="2020"/>
    <s v="Omitted"/>
    <s v="Omitted"/>
    <b v="0"/>
    <b v="0"/>
    <m/>
    <b v="1"/>
    <b v="0"/>
    <b v="0"/>
    <x v="17"/>
    <b v="0"/>
    <s v="Manual-Classic"/>
    <x v="0"/>
    <d v="2019-05-08T00:00:00"/>
    <s v="0055A00000BclF5QAJ"/>
    <d v="2021-04-11T20:33:11"/>
    <m/>
    <d v="2019-12-28T23:08:47"/>
    <m/>
    <m/>
    <b v="0"/>
    <m/>
    <m/>
    <s v="Referral"/>
    <m/>
    <m/>
    <s v="Agilent"/>
    <s v="Other (text field)"/>
    <m/>
    <x v="3081"/>
    <x v="0"/>
    <b v="0"/>
    <m/>
    <s v="ICPMS"/>
    <s v="mAb's conjugated to At211 - delivers alpha rays to tumors"/>
    <s v="0055A000008iLoJQAU"/>
    <s v="01s5A000005z9ixQAA"/>
    <s v="Biotherapeutics"/>
    <m/>
    <s v="0035A00003VCtI2QAL"/>
    <s v="System"/>
    <s v="ZipChip"/>
    <m/>
    <m/>
    <s v="0125A000001ESVfQAO"/>
    <b v="0"/>
    <m/>
    <b v="0"/>
    <m/>
    <m/>
    <x v="0"/>
    <b v="0"/>
    <d v="2021-06-29T20:34:54"/>
    <m/>
    <m/>
    <b v="0"/>
    <x v="0"/>
    <m/>
    <m/>
    <n v="57835"/>
    <m/>
    <x v="2"/>
    <n v="0"/>
    <n v="0"/>
  </r>
  <r>
    <s v="0013100001fr7BlAAI"/>
    <b v="0"/>
    <m/>
    <b v="0"/>
    <s v="7015A000001qXCFQA2"/>
    <m/>
    <m/>
    <x v="113"/>
    <b v="1"/>
    <s v="Lost or No Budget"/>
    <m/>
    <s v="0035A00003Vy8U2QAJ"/>
    <m/>
    <m/>
    <s v="0055A000008iLoOQAU"/>
    <b v="1"/>
    <d v="2019-06-14T13:15:21"/>
    <m/>
    <b v="0"/>
    <m/>
    <m/>
    <b v="0"/>
    <d v="2020-02-01T00:00:00"/>
    <n v="2"/>
    <n v="2020"/>
    <s v="Omitted"/>
    <s v="Omitted"/>
    <b v="0"/>
    <b v="0"/>
    <m/>
    <b v="1"/>
    <b v="0"/>
    <b v="0"/>
    <x v="15"/>
    <b v="0"/>
    <m/>
    <x v="0"/>
    <d v="2020-02-10T00:00:00"/>
    <s v="0055A00000BclF5QAJ"/>
    <d v="2021-04-10T23:01:03"/>
    <m/>
    <d v="2020-02-18T16:52:02"/>
    <m/>
    <m/>
    <b v="0"/>
    <m/>
    <m/>
    <s v="Trade Show"/>
    <m/>
    <m/>
    <s v="Thermo"/>
    <m/>
    <m/>
    <x v="3082"/>
    <x v="0"/>
    <b v="0"/>
    <m/>
    <m/>
    <m/>
    <s v="0055A000008zqzaQAA"/>
    <s v="01s5A000005z9ixQAA"/>
    <s v="Biotherapeutics"/>
    <m/>
    <s v="0035A00003Vy8U2QAJ"/>
    <s v="System"/>
    <s v="ZipChip"/>
    <m/>
    <m/>
    <s v="0125A000001ESVfQAO"/>
    <b v="0"/>
    <m/>
    <b v="0"/>
    <m/>
    <m/>
    <x v="0"/>
    <b v="0"/>
    <d v="2021-06-29T20:34:54"/>
    <s v="0055A00000BctN2QAJ"/>
    <m/>
    <b v="0"/>
    <x v="0"/>
    <m/>
    <m/>
    <n v="91515"/>
    <m/>
    <x v="2"/>
    <n v="0"/>
    <n v="0"/>
  </r>
  <r>
    <s v="0015A00002Cvd13QAB"/>
    <b v="0"/>
    <m/>
    <b v="0"/>
    <m/>
    <m/>
    <m/>
    <x v="113"/>
    <b v="1"/>
    <s v="Other"/>
    <m/>
    <s v="0035A00003Vx7SYQAZ"/>
    <m/>
    <m/>
    <s v="0055A000008iLoOQAU"/>
    <b v="1"/>
    <d v="2019-06-06T18:49:11"/>
    <m/>
    <b v="0"/>
    <m/>
    <m/>
    <b v="0"/>
    <d v="2020-02-01T00:00:00"/>
    <n v="2"/>
    <n v="2020"/>
    <s v="Omitted"/>
    <s v="Omitted"/>
    <b v="0"/>
    <b v="0"/>
    <m/>
    <b v="1"/>
    <b v="0"/>
    <b v="0"/>
    <x v="14"/>
    <b v="0"/>
    <s v="Auto-Classic"/>
    <x v="0"/>
    <d v="2019-10-07T00:00:00"/>
    <s v="0055A00000BclF5QAJ"/>
    <d v="2021-04-11T20:33:11"/>
    <m/>
    <d v="2020-04-21T16:18:13"/>
    <m/>
    <m/>
    <b v="0"/>
    <m/>
    <m/>
    <s v="Referral"/>
    <m/>
    <m/>
    <s v="Thermo"/>
    <s v="QE EMR UHMR (Plus, HF, HF-X with BioPharma)"/>
    <m/>
    <x v="3083"/>
    <x v="0"/>
    <b v="0"/>
    <m/>
    <m/>
    <m/>
    <s v="0055A000009GjocQAC"/>
    <s v="01s5A000005x0sjQAA"/>
    <s v="Metabolomics"/>
    <m/>
    <s v="0035A00003Vx7SYQAZ"/>
    <s v="System"/>
    <s v="ZipChip"/>
    <m/>
    <m/>
    <s v="0125A000001ESVfQAO"/>
    <b v="0"/>
    <m/>
    <b v="0"/>
    <m/>
    <m/>
    <x v="0"/>
    <b v="0"/>
    <d v="2021-06-29T20:34:54"/>
    <m/>
    <m/>
    <b v="0"/>
    <x v="0"/>
    <m/>
    <m/>
    <n v="93085"/>
    <m/>
    <x v="2"/>
    <n v="0"/>
    <n v="0"/>
  </r>
  <r>
    <s v="0013100001qvZsSAAU"/>
    <b v="0"/>
    <m/>
    <b v="0"/>
    <s v="7015A0000022jCRQAY"/>
    <m/>
    <m/>
    <x v="113"/>
    <b v="1"/>
    <s v="Other"/>
    <m/>
    <s v="0035A00003QTv5SQAT"/>
    <m/>
    <m/>
    <s v="0055A000008iLoOQAU"/>
    <b v="1"/>
    <d v="2019-01-07T17:29:05"/>
    <m/>
    <b v="0"/>
    <m/>
    <m/>
    <b v="0"/>
    <d v="2020-02-01T00:00:00"/>
    <n v="2"/>
    <n v="2020"/>
    <s v="Omitted"/>
    <s v="Omitted"/>
    <b v="0"/>
    <b v="0"/>
    <m/>
    <b v="1"/>
    <b v="0"/>
    <b v="0"/>
    <x v="15"/>
    <b v="0"/>
    <s v="Auto-Classic"/>
    <x v="0"/>
    <d v="2019-07-17T00:00:00"/>
    <s v="0055A00000BclF5QAJ"/>
    <d v="2021-04-10T23:01:03"/>
    <m/>
    <d v="2020-01-15T21:20:37"/>
    <m/>
    <m/>
    <b v="0"/>
    <m/>
    <m/>
    <s v="Webinar"/>
    <m/>
    <m/>
    <s v="Thermo"/>
    <s v="Other (text field)"/>
    <m/>
    <x v="3084"/>
    <x v="0"/>
    <b v="0"/>
    <s v="Not real - opportunity stuffing...should be a nurturing lead only"/>
    <s v="Standard QE"/>
    <s v="synthetic peptides"/>
    <s v="0055A000008iLoJQAU"/>
    <s v="01s5A000005z9ixQAA"/>
    <s v="Biotherapeutics"/>
    <m/>
    <s v="0035A00003QTv5SQAT"/>
    <s v="System"/>
    <s v="ZipChip"/>
    <m/>
    <m/>
    <s v="0125A000001ESVfQAO"/>
    <b v="0"/>
    <m/>
    <b v="0"/>
    <m/>
    <m/>
    <x v="0"/>
    <b v="0"/>
    <d v="2021-06-29T20:34:54"/>
    <m/>
    <m/>
    <b v="0"/>
    <x v="0"/>
    <m/>
    <m/>
    <n v="85725"/>
    <m/>
    <x v="2"/>
    <n v="0"/>
    <n v="0"/>
  </r>
  <r>
    <s v="0015A00002QebYEQAZ"/>
    <b v="0"/>
    <m/>
    <b v="0"/>
    <s v="7015A000001zMbNQAU"/>
    <m/>
    <m/>
    <x v="407"/>
    <b v="1"/>
    <m/>
    <m/>
    <s v="00331000030OraPAAS"/>
    <m/>
    <m/>
    <s v="0055A00000Bb2djQAB"/>
    <b v="1"/>
    <d v="2020-11-13T13:56:56"/>
    <d v="2021-06-17T00:00:00"/>
    <b v="0"/>
    <m/>
    <m/>
    <b v="0"/>
    <d v="2021-02-01T00:00:00"/>
    <n v="2"/>
    <n v="2021"/>
    <s v="Omitted"/>
    <s v="Omitted"/>
    <b v="0"/>
    <b v="0"/>
    <m/>
    <b v="1"/>
    <b v="0"/>
    <b v="0"/>
    <x v="15"/>
    <b v="0"/>
    <s v="Auto-Ti"/>
    <x v="0"/>
    <d v="2021-06-17T00:00:00"/>
    <s v="0055A000008zqzaQAA"/>
    <d v="2021-06-17T14:41:14"/>
    <m/>
    <d v="2021-06-17T14:41:14"/>
    <d v="2021-06-17T00:00:00"/>
    <m/>
    <b v="0"/>
    <m/>
    <m/>
    <s v="Website"/>
    <m/>
    <m/>
    <s v="Thermo"/>
    <s v="Fusion Lumos"/>
    <m/>
    <x v="3085"/>
    <x v="0"/>
    <b v="0"/>
    <m/>
    <m/>
    <m/>
    <s v="0055A000008zqzaQAA"/>
    <s v="01s5A000005x0sjQAA"/>
    <s v="Proteomics"/>
    <m/>
    <s v="00331000030OraPAAS"/>
    <s v="System"/>
    <s v="ZipChip"/>
    <m/>
    <m/>
    <s v="0125A000001ESVfQAO"/>
    <b v="0"/>
    <m/>
    <b v="0"/>
    <m/>
    <m/>
    <x v="0"/>
    <b v="0"/>
    <d v="2021-06-29T20:34:55"/>
    <s v="0055A000008iLmcQAE"/>
    <m/>
    <b v="0"/>
    <x v="0"/>
    <m/>
    <m/>
    <n v="94730"/>
    <m/>
    <x v="2"/>
    <n v="0"/>
    <n v="0"/>
  </r>
  <r>
    <s v="0015A00002UgxlQQAR"/>
    <b v="0"/>
    <m/>
    <b v="0"/>
    <s v="7015A000001zMbOQAU"/>
    <m/>
    <m/>
    <x v="402"/>
    <b v="1"/>
    <m/>
    <m/>
    <s v="0035A00003oq6K4QAI"/>
    <m/>
    <m/>
    <s v="0055A00000Bb2djQAB"/>
    <b v="1"/>
    <d v="2021-02-18T20:14:52"/>
    <m/>
    <b v="0"/>
    <m/>
    <m/>
    <b v="0"/>
    <d v="2021-02-01T00:00:00"/>
    <n v="2"/>
    <n v="2021"/>
    <s v="Omitted"/>
    <s v="Omitted"/>
    <b v="0"/>
    <b v="0"/>
    <m/>
    <b v="1"/>
    <b v="0"/>
    <b v="0"/>
    <x v="17"/>
    <b v="0"/>
    <s v="Manual-Classic"/>
    <x v="0"/>
    <d v="2021-04-09T00:00:00"/>
    <s v="0055A00000Bnt5hQAB"/>
    <d v="2021-04-16T13:41:09"/>
    <m/>
    <d v="2021-04-16T13:41:08"/>
    <m/>
    <m/>
    <b v="0"/>
    <m/>
    <m/>
    <s v="Prospecting Journey"/>
    <m/>
    <m/>
    <s v="Thermo"/>
    <s v="QE Plus, HF, HF-X  (NO biopharma);Other (text field)"/>
    <m/>
    <x v="3086"/>
    <x v="0"/>
    <b v="0"/>
    <m/>
    <s v="LTQ Velos Pro"/>
    <m/>
    <s v="0055A00000Bnt5hQAB"/>
    <s v="01s5A000005xBspQAE"/>
    <s v="Other"/>
    <m/>
    <s v="0035A00003oq6K4QAI"/>
    <s v="System"/>
    <s v="ZipChip"/>
    <m/>
    <m/>
    <s v="0125A000001ESVfQAO"/>
    <b v="0"/>
    <m/>
    <b v="0"/>
    <m/>
    <m/>
    <x v="0"/>
    <b v="0"/>
    <d v="2021-06-29T20:34:55"/>
    <s v="0055A000008iLmcQAE"/>
    <m/>
    <b v="0"/>
    <x v="0"/>
    <m/>
    <m/>
    <n v="67070"/>
    <m/>
    <x v="2"/>
    <n v="0"/>
    <n v="0"/>
  </r>
  <r>
    <s v="0015A0000255mlHQAQ"/>
    <b v="0"/>
    <m/>
    <b v="0"/>
    <m/>
    <m/>
    <m/>
    <x v="363"/>
    <b v="1"/>
    <s v="Incompatible Mass Spec"/>
    <m/>
    <s v="0035A00003McN48QAF"/>
    <m/>
    <m/>
    <s v="0055A000008iLoOQAU"/>
    <b v="1"/>
    <d v="2018-10-01T12:21:19"/>
    <m/>
    <b v="0"/>
    <m/>
    <m/>
    <b v="0"/>
    <d v="2019-02-01T00:00:00"/>
    <n v="2"/>
    <n v="2019"/>
    <s v="Omitted"/>
    <s v="Omitted"/>
    <b v="0"/>
    <b v="0"/>
    <m/>
    <b v="1"/>
    <b v="0"/>
    <b v="0"/>
    <x v="15"/>
    <b v="0"/>
    <m/>
    <x v="0"/>
    <d v="2018-12-04T00:00:00"/>
    <s v="0055A00000BclF5QAJ"/>
    <d v="2021-04-11T20:30:13"/>
    <m/>
    <d v="2019-04-17T20:04:31"/>
    <m/>
    <m/>
    <b v="0"/>
    <m/>
    <s v="Biotherapeutics"/>
    <s v="Website"/>
    <m/>
    <m/>
    <s v="Waters"/>
    <m/>
    <m/>
    <x v="3087"/>
    <x v="0"/>
    <b v="0"/>
    <m/>
    <m/>
    <m/>
    <s v="0055A000009sZg0QAE"/>
    <s v="01s31000003qafeAAA"/>
    <s v="Biotherapeutics"/>
    <m/>
    <s v="0035A00003McN48QAF"/>
    <s v="System"/>
    <s v="ZipChip"/>
    <m/>
    <m/>
    <s v="0125A000001ESVfQAO"/>
    <b v="0"/>
    <m/>
    <b v="0"/>
    <m/>
    <m/>
    <x v="0"/>
    <b v="0"/>
    <d v="2021-06-29T20:34:54"/>
    <m/>
    <m/>
    <b v="0"/>
    <x v="0"/>
    <m/>
    <m/>
    <n v="72600"/>
    <m/>
    <x v="2"/>
    <n v="0"/>
    <n v="0"/>
  </r>
  <r>
    <s v="0013100001jbqfCAAQ"/>
    <b v="0"/>
    <m/>
    <b v="0"/>
    <m/>
    <m/>
    <m/>
    <x v="176"/>
    <b v="1"/>
    <s v="Lost or No Budget"/>
    <m/>
    <s v="0035A00003jvMswQAE"/>
    <m/>
    <m/>
    <s v="0055A000008zqzaQAA"/>
    <b v="1"/>
    <d v="2020-09-30T16:51:11"/>
    <m/>
    <b v="0"/>
    <m/>
    <m/>
    <b v="0"/>
    <d v="2021-02-01T00:00:00"/>
    <n v="2"/>
    <n v="2021"/>
    <s v="Omitted"/>
    <s v="Omitted"/>
    <b v="0"/>
    <b v="0"/>
    <m/>
    <b v="1"/>
    <b v="0"/>
    <b v="0"/>
    <x v="17"/>
    <b v="0"/>
    <s v="Manual-Ti"/>
    <x v="0"/>
    <d v="2021-01-17T00:00:00"/>
    <s v="0055A00000BclF5QAJ"/>
    <d v="2021-04-10T23:01:03"/>
    <m/>
    <d v="2021-03-19T16:59:58"/>
    <m/>
    <m/>
    <b v="0"/>
    <m/>
    <m/>
    <s v="Prospecting Journey"/>
    <m/>
    <m/>
    <s v="Thermo"/>
    <s v="Other (text field)"/>
    <m/>
    <x v="3088"/>
    <x v="0"/>
    <b v="0"/>
    <m/>
    <s v="Orbitrap Eclipse"/>
    <s v="Bottom Up Proteomics"/>
    <s v="0055A000008zqzaQAA"/>
    <s v="01s5A000005x0sjQAA"/>
    <s v="Proteomics"/>
    <m/>
    <s v="0035A00003jvMswQAE"/>
    <s v="System"/>
    <s v="ZipChip"/>
    <m/>
    <m/>
    <s v="0125A000001ESVfQAO"/>
    <b v="0"/>
    <m/>
    <b v="0"/>
    <s v="Need Info"/>
    <m/>
    <x v="0"/>
    <b v="0"/>
    <d v="2021-06-29T20:34:55"/>
    <s v="0055A00000BctN2QAJ"/>
    <m/>
    <b v="0"/>
    <x v="0"/>
    <m/>
    <m/>
    <n v="76670"/>
    <m/>
    <x v="2"/>
    <n v="0"/>
    <n v="0"/>
  </r>
  <r>
    <s v="0015A000027UloOQAS"/>
    <b v="0"/>
    <m/>
    <b v="0"/>
    <m/>
    <m/>
    <m/>
    <x v="412"/>
    <b v="1"/>
    <m/>
    <m/>
    <s v="0035A00003PrZWKQA3"/>
    <s v="Working from home full time"/>
    <s v="Impacted"/>
    <s v="0055A000008iLoOQAU"/>
    <b v="1"/>
    <d v="2018-12-14T17:04:30"/>
    <m/>
    <b v="0"/>
    <m/>
    <m/>
    <b v="0"/>
    <d v="2021-02-01T00:00:00"/>
    <n v="2"/>
    <n v="2021"/>
    <s v="Omitted"/>
    <s v="Omitted"/>
    <b v="0"/>
    <b v="0"/>
    <m/>
    <b v="1"/>
    <b v="0"/>
    <b v="0"/>
    <x v="15"/>
    <b v="0"/>
    <s v="Auto-Classic"/>
    <x v="0"/>
    <d v="2021-05-10T00:00:00"/>
    <s v="0055A000008zqzaQAA"/>
    <d v="2021-05-10T17:41:28"/>
    <m/>
    <d v="2021-05-10T17:39:46"/>
    <m/>
    <m/>
    <b v="0"/>
    <m/>
    <m/>
    <s v="Website"/>
    <m/>
    <m/>
    <s v="Thermo"/>
    <s v="QE EMR UHMR (Plus, HF, HF-X with BioPharma)"/>
    <m/>
    <x v="3089"/>
    <x v="0"/>
    <b v="0"/>
    <m/>
    <m/>
    <m/>
    <s v="0055A000008zqzaQAA"/>
    <s v="01s5A000005xBspQAE"/>
    <s v="Biotherapeutics"/>
    <m/>
    <s v="0035A00003PrZWKQA3"/>
    <s v="Service"/>
    <s v="ZipChip"/>
    <m/>
    <m/>
    <s v="0125A000001ESVfQAO"/>
    <b v="0"/>
    <m/>
    <b v="0"/>
    <m/>
    <m/>
    <x v="0"/>
    <b v="0"/>
    <d v="2021-06-29T20:34:54"/>
    <s v="0055A000008iLmcQAE"/>
    <m/>
    <b v="0"/>
    <x v="0"/>
    <m/>
    <m/>
    <n v="20000"/>
    <m/>
    <x v="2"/>
    <n v="0"/>
    <n v="0"/>
  </r>
  <r>
    <s v="0015A00002Ft65CQAR"/>
    <b v="0"/>
    <m/>
    <b v="0"/>
    <s v="7015A0000022hYtQAI"/>
    <m/>
    <m/>
    <x v="176"/>
    <b v="1"/>
    <s v="Non Responsive"/>
    <m/>
    <s v="0035A00003Zhf0IQAR"/>
    <s v="We are still interested in the ZipChip, however budgets this year are in flux due to the pandemic. We can resume the discussion once things settle down."/>
    <s v="Impacted"/>
    <s v="0055A000008iLoOQAU"/>
    <b v="1"/>
    <d v="2019-10-28T13:09:53"/>
    <m/>
    <b v="0"/>
    <m/>
    <m/>
    <b v="0"/>
    <d v="2021-02-01T00:00:00"/>
    <n v="2"/>
    <n v="2021"/>
    <s v="Omitted"/>
    <s v="Omitted"/>
    <b v="0"/>
    <b v="0"/>
    <m/>
    <b v="1"/>
    <b v="0"/>
    <b v="0"/>
    <x v="25"/>
    <b v="0"/>
    <s v="Auto-Classic"/>
    <x v="0"/>
    <d v="2020-09-01T00:00:00"/>
    <s v="0055A00000BclF5QAJ"/>
    <d v="2021-04-10T23:01:03"/>
    <m/>
    <d v="2021-03-10T22:39:57"/>
    <m/>
    <m/>
    <b v="0"/>
    <m/>
    <s v="Proteomics and Peptide Mapping"/>
    <s v="Webinar"/>
    <m/>
    <m/>
    <s v="Thermo"/>
    <s v="Other (text field)"/>
    <m/>
    <x v="3090"/>
    <x v="0"/>
    <b v="0"/>
    <m/>
    <s v="LTQ Orbitrap"/>
    <m/>
    <s v="0055A000008zqzaQAA"/>
    <s v="01s5A000005x0vsQAA"/>
    <s v="Proteomics"/>
    <m/>
    <s v="0035A00003Zhf0IQAR"/>
    <s v="System"/>
    <s v="ZipChip"/>
    <m/>
    <m/>
    <s v="0125A000001ESVfQAO"/>
    <b v="0"/>
    <m/>
    <b v="0"/>
    <m/>
    <m/>
    <x v="0"/>
    <b v="0"/>
    <d v="2021-06-29T20:34:54"/>
    <s v="0055A00000BctN2QAJ"/>
    <m/>
    <b v="0"/>
    <x v="0"/>
    <m/>
    <m/>
    <n v="93424"/>
    <m/>
    <x v="2"/>
    <n v="0"/>
    <n v="0"/>
  </r>
  <r>
    <s v="0015A00002AmNqcQAF"/>
    <b v="0"/>
    <m/>
    <b v="0"/>
    <s v="7015A000001PAcyQAG"/>
    <m/>
    <m/>
    <x v="176"/>
    <b v="1"/>
    <s v="Non Responsive"/>
    <m/>
    <s v="0035A00003eOBy8QAG"/>
    <m/>
    <s v="Unknown"/>
    <s v="0055A000008iLoOQAU"/>
    <b v="1"/>
    <d v="2019-03-12T14:17:37"/>
    <m/>
    <b v="0"/>
    <m/>
    <m/>
    <b v="0"/>
    <d v="2021-02-01T00:00:00"/>
    <n v="2"/>
    <n v="2021"/>
    <s v="Omitted"/>
    <s v="Omitted"/>
    <b v="0"/>
    <b v="0"/>
    <m/>
    <b v="1"/>
    <b v="0"/>
    <b v="0"/>
    <x v="15"/>
    <b v="0"/>
    <s v="Auto-Classic"/>
    <x v="0"/>
    <d v="2020-08-25T00:00:00"/>
    <s v="0055A00000BclF5QAJ"/>
    <d v="2021-04-10T23:01:03"/>
    <m/>
    <d v="2021-02-05T15:21:06"/>
    <m/>
    <m/>
    <b v="0"/>
    <m/>
    <m/>
    <s v="Trade Show"/>
    <m/>
    <m/>
    <m/>
    <m/>
    <m/>
    <x v="3091"/>
    <x v="0"/>
    <b v="0"/>
    <m/>
    <m/>
    <m/>
    <s v="0055A00000Bb2djQAB"/>
    <s v="01s5A000005x0sjQAA"/>
    <s v="Biotherapeutics"/>
    <m/>
    <s v="0035A00003eOBy8QAG"/>
    <s v="System"/>
    <s v="ZipChip"/>
    <m/>
    <m/>
    <s v="0125A000001ESVfQAO"/>
    <b v="0"/>
    <m/>
    <b v="0"/>
    <m/>
    <m/>
    <x v="0"/>
    <b v="0"/>
    <d v="2021-06-29T20:34:54"/>
    <s v="0055A00000BctMnQAJ"/>
    <m/>
    <b v="0"/>
    <x v="0"/>
    <m/>
    <m/>
    <n v="85000"/>
    <m/>
    <x v="2"/>
    <n v="0"/>
    <n v="0"/>
  </r>
  <r>
    <s v="0015A00002CSYxkQAH"/>
    <b v="0"/>
    <m/>
    <b v="0"/>
    <m/>
    <m/>
    <m/>
    <x v="113"/>
    <b v="1"/>
    <s v="Contact has moved"/>
    <m/>
    <s v="0035A00003VCtW0QAL"/>
    <m/>
    <s v="Unknown"/>
    <s v="0055A000008iLoJQAU"/>
    <b v="1"/>
    <d v="2019-05-13T05:18:38"/>
    <m/>
    <b v="0"/>
    <m/>
    <m/>
    <b v="0"/>
    <d v="2020-02-01T00:00:00"/>
    <n v="2"/>
    <n v="2020"/>
    <s v="Omitted"/>
    <s v="Omitted"/>
    <b v="0"/>
    <b v="0"/>
    <m/>
    <b v="1"/>
    <b v="0"/>
    <b v="0"/>
    <x v="15"/>
    <b v="0"/>
    <s v="Auto-Si"/>
    <x v="0"/>
    <d v="2020-04-29T00:00:00"/>
    <s v="0055A00000BclF5QAJ"/>
    <d v="2021-04-11T20:07:09"/>
    <m/>
    <d v="2020-05-21T18:19:19"/>
    <m/>
    <m/>
    <b v="0"/>
    <m/>
    <m/>
    <s v="Field Sales"/>
    <m/>
    <m/>
    <s v="Sciex"/>
    <s v="Triple Quad LC/MS (4500,5500,6500)"/>
    <m/>
    <x v="3092"/>
    <x v="0"/>
    <b v="0"/>
    <m/>
    <s v="X500B - Sciex"/>
    <s v="DMPK"/>
    <s v="0055A000008iLmcQAE"/>
    <s v="01s5A000005z9ixQAA"/>
    <s v="Metabolomics"/>
    <m/>
    <s v="0035A00003VCtW0QAL"/>
    <s v="System"/>
    <s v="ZipChip"/>
    <m/>
    <m/>
    <s v="0125A000001ESVfQAO"/>
    <b v="0"/>
    <m/>
    <b v="0"/>
    <m/>
    <m/>
    <x v="0"/>
    <b v="0"/>
    <d v="2021-06-29T20:34:54"/>
    <m/>
    <m/>
    <b v="0"/>
    <x v="0"/>
    <m/>
    <m/>
    <n v="81865"/>
    <m/>
    <x v="2"/>
    <n v="0"/>
    <n v="0"/>
  </r>
  <r>
    <s v="0015A00002CTDUZQA5"/>
    <b v="0"/>
    <m/>
    <b v="0"/>
    <m/>
    <m/>
    <m/>
    <x v="176"/>
    <b v="1"/>
    <s v="Other"/>
    <m/>
    <s v="0035A00003VDgzCQAT"/>
    <m/>
    <s v="Unknown"/>
    <s v="0055A000008iLoOQAU"/>
    <b v="1"/>
    <d v="2019-05-17T16:01:26"/>
    <m/>
    <b v="0"/>
    <m/>
    <m/>
    <b v="0"/>
    <d v="2021-02-01T00:00:00"/>
    <n v="2"/>
    <n v="2021"/>
    <s v="Omitted"/>
    <s v="Omitted"/>
    <b v="0"/>
    <b v="0"/>
    <m/>
    <b v="1"/>
    <b v="0"/>
    <b v="0"/>
    <x v="15"/>
    <b v="0"/>
    <s v="Auto-Si"/>
    <x v="0"/>
    <d v="2020-08-25T00:00:00"/>
    <s v="0055A00000BclF5QAJ"/>
    <d v="2021-04-11T20:33:11"/>
    <m/>
    <d v="2021-02-10T20:34:47"/>
    <m/>
    <m/>
    <b v="0"/>
    <m/>
    <m/>
    <s v="Field Sales"/>
    <m/>
    <m/>
    <s v="Sciex"/>
    <s v="Other (text field)"/>
    <m/>
    <x v="3093"/>
    <x v="0"/>
    <b v="0"/>
    <m/>
    <m/>
    <m/>
    <s v="0055A00000Bb2djQAB"/>
    <s v="01s5A000005z9ixQAA"/>
    <s v="Biotherapeutics"/>
    <m/>
    <s v="0035A00003VDgzCQAT"/>
    <s v="System"/>
    <s v="ZipChip"/>
    <m/>
    <m/>
    <s v="0125A000001ESVfQAO"/>
    <b v="0"/>
    <m/>
    <b v="0"/>
    <m/>
    <m/>
    <x v="0"/>
    <b v="0"/>
    <d v="2021-06-29T20:34:54"/>
    <s v="0055A00000BctMnQAJ"/>
    <m/>
    <b v="0"/>
    <x v="0"/>
    <m/>
    <m/>
    <n v="77950"/>
    <m/>
    <x v="2"/>
    <n v="0"/>
    <n v="0"/>
  </r>
  <r>
    <s v="0013100001gYPr1AAG"/>
    <b v="0"/>
    <m/>
    <b v="0"/>
    <s v="7015A000001qb0JQAQ"/>
    <m/>
    <m/>
    <x v="362"/>
    <b v="1"/>
    <m/>
    <m/>
    <s v="0035A00003XDcCKQA1"/>
    <m/>
    <s v="Unknown"/>
    <s v="0055A000009GjocQAC"/>
    <b v="1"/>
    <d v="2019-09-03T15:14:32"/>
    <d v="2021-06-24T00:00:00"/>
    <b v="0"/>
    <m/>
    <m/>
    <b v="0"/>
    <d v="2021-02-01T00:00:00"/>
    <n v="2"/>
    <n v="2021"/>
    <s v="Omitted"/>
    <s v="Omitted"/>
    <b v="0"/>
    <b v="0"/>
    <m/>
    <b v="1"/>
    <b v="0"/>
    <b v="0"/>
    <x v="15"/>
    <b v="0"/>
    <s v="Auto-Classic"/>
    <x v="0"/>
    <d v="2021-04-29T00:00:00"/>
    <s v="0055A00000Bnt5hQAB"/>
    <d v="2021-06-25T03:54:00"/>
    <m/>
    <d v="2021-06-25T03:54:00"/>
    <d v="2021-06-24T00:00:00"/>
    <m/>
    <b v="0"/>
    <m/>
    <m/>
    <s v="Trade Show"/>
    <m/>
    <m/>
    <s v="Thermo"/>
    <s v="QE Plus, HF, HF-X  (NO biopharma)"/>
    <m/>
    <x v="3094"/>
    <x v="0"/>
    <b v="0"/>
    <m/>
    <m/>
    <m/>
    <s v="0055A00000Bnt5hQAB"/>
    <s v="01s5A000005z9ixQAA"/>
    <m/>
    <m/>
    <s v="0035A00003jvcLjQAI"/>
    <s v="System"/>
    <s v="ZipChip"/>
    <m/>
    <m/>
    <s v="0125A000001ESVfQAO"/>
    <b v="0"/>
    <m/>
    <b v="0"/>
    <m/>
    <m/>
    <x v="0"/>
    <b v="0"/>
    <d v="2021-06-29T20:34:54"/>
    <s v="0055A000008iLmcQAE"/>
    <m/>
    <b v="0"/>
    <x v="0"/>
    <m/>
    <m/>
    <n v="95895"/>
    <m/>
    <x v="2"/>
    <n v="0"/>
    <n v="0"/>
  </r>
  <r>
    <s v="0013100001fqz0JAAQ"/>
    <b v="0"/>
    <m/>
    <b v="0"/>
    <s v="7015A000001qXCFQA2"/>
    <m/>
    <m/>
    <x v="176"/>
    <b v="1"/>
    <s v="Non Responsive"/>
    <m/>
    <s v="0036e00003qfuNvAAI"/>
    <m/>
    <s v="Unknown"/>
    <s v="0055A000008iLoOQAU"/>
    <b v="1"/>
    <d v="2019-10-31T15:15:34"/>
    <m/>
    <b v="0"/>
    <m/>
    <m/>
    <b v="0"/>
    <d v="2021-02-01T00:00:00"/>
    <n v="2"/>
    <n v="2021"/>
    <s v="Omitted"/>
    <s v="Omitted"/>
    <b v="0"/>
    <b v="0"/>
    <m/>
    <b v="1"/>
    <b v="0"/>
    <b v="0"/>
    <x v="15"/>
    <b v="0"/>
    <s v="Auto-Classic"/>
    <x v="0"/>
    <d v="2020-12-10T00:00:00"/>
    <s v="0055A00000Bcy8WQAR"/>
    <d v="2021-06-07T14:09:26"/>
    <m/>
    <d v="2020-12-16T20:58:27"/>
    <m/>
    <m/>
    <b v="0"/>
    <m/>
    <m/>
    <s v="Trade Show"/>
    <m/>
    <m/>
    <s v="Thermo"/>
    <m/>
    <m/>
    <x v="3095"/>
    <x v="0"/>
    <b v="0"/>
    <m/>
    <m/>
    <m/>
    <s v="0055A00000Bb2djQAB"/>
    <s v="01s5A000005x0sjQAA"/>
    <m/>
    <m/>
    <s v="0036e00003qfuNvAAI"/>
    <s v="System"/>
    <s v="ZipChip"/>
    <m/>
    <m/>
    <s v="0125A000001ESVfQAO"/>
    <b v="0"/>
    <m/>
    <b v="0"/>
    <m/>
    <m/>
    <x v="0"/>
    <b v="0"/>
    <d v="2021-06-29T20:34:55"/>
    <s v="0055A00000BctMnQAJ"/>
    <m/>
    <b v="0"/>
    <x v="0"/>
    <m/>
    <m/>
    <n v="92395"/>
    <m/>
    <x v="2"/>
    <n v="0"/>
    <n v="0"/>
  </r>
  <r>
    <s v="0015A00001taw5vQAA"/>
    <b v="0"/>
    <m/>
    <b v="0"/>
    <s v="7015A000001qXCFQA2"/>
    <m/>
    <m/>
    <x v="176"/>
    <b v="1"/>
    <s v="Non Responsive"/>
    <m/>
    <s v="0035A00003Vybs7QAB"/>
    <m/>
    <s v="Unknown"/>
    <s v="0055A000008iLoOQAU"/>
    <b v="1"/>
    <d v="2019-06-18T21:38:56"/>
    <m/>
    <b v="0"/>
    <m/>
    <m/>
    <b v="0"/>
    <d v="2021-02-01T00:00:00"/>
    <n v="2"/>
    <n v="2021"/>
    <s v="Omitted"/>
    <s v="Omitted"/>
    <b v="0"/>
    <b v="0"/>
    <m/>
    <b v="1"/>
    <b v="0"/>
    <b v="0"/>
    <x v="15"/>
    <b v="0"/>
    <s v="Auto-Classic"/>
    <x v="0"/>
    <d v="2021-02-08T00:00:00"/>
    <s v="0055A00000BclF5QAJ"/>
    <d v="2021-04-10T23:01:03"/>
    <m/>
    <d v="2021-02-08T19:47:49"/>
    <m/>
    <m/>
    <b v="0"/>
    <m/>
    <m/>
    <s v="Trade Show"/>
    <m/>
    <m/>
    <s v="Thermo"/>
    <s v="QE Plus, HF, HF-X  (NO biopharma)"/>
    <m/>
    <x v="3096"/>
    <x v="0"/>
    <b v="0"/>
    <m/>
    <m/>
    <m/>
    <s v="0055A00000Bb2djQAB"/>
    <s v="01s5A000005x0sjQAA"/>
    <s v="Biotherapeutics"/>
    <m/>
    <s v="0035A00003Vybs7QAB"/>
    <s v="System"/>
    <s v="ZipChip"/>
    <m/>
    <m/>
    <s v="0125A000001ESVfQAO"/>
    <b v="0"/>
    <m/>
    <b v="0"/>
    <m/>
    <m/>
    <x v="0"/>
    <b v="0"/>
    <d v="2021-06-29T20:34:54"/>
    <s v="0055A00000BctMnQAJ"/>
    <m/>
    <b v="0"/>
    <x v="0"/>
    <m/>
    <m/>
    <n v="93780"/>
    <m/>
    <x v="2"/>
    <n v="0"/>
    <n v="0"/>
  </r>
  <r>
    <s v="0015A000026p3X9QAI"/>
    <b v="0"/>
    <m/>
    <b v="0"/>
    <s v="7015A000001OxJmQAK"/>
    <m/>
    <m/>
    <x v="176"/>
    <b v="1"/>
    <s v="Non Responsive"/>
    <m/>
    <s v="0035A00003OpHI7QAN"/>
    <m/>
    <s v="Unknown"/>
    <s v="0055A000008iLoOQAU"/>
    <b v="1"/>
    <d v="2018-11-30T14:44:12"/>
    <m/>
    <b v="0"/>
    <m/>
    <m/>
    <b v="0"/>
    <d v="2021-02-01T00:00:00"/>
    <n v="2"/>
    <n v="2021"/>
    <s v="Omitted"/>
    <s v="Omitted"/>
    <b v="0"/>
    <b v="0"/>
    <m/>
    <b v="1"/>
    <b v="0"/>
    <b v="0"/>
    <x v="15"/>
    <b v="0"/>
    <s v="Auto-Ti"/>
    <x v="0"/>
    <d v="2020-12-10T00:00:00"/>
    <s v="0055A00000BclF5QAJ"/>
    <d v="2021-04-10T23:01:03"/>
    <m/>
    <d v="2021-02-05T14:57:39"/>
    <m/>
    <m/>
    <b v="0"/>
    <m/>
    <m/>
    <s v="Webinar"/>
    <m/>
    <m/>
    <s v="Thermo"/>
    <m/>
    <m/>
    <x v="3097"/>
    <x v="0"/>
    <b v="0"/>
    <m/>
    <m/>
    <m/>
    <s v="0055A00000Bb2djQAB"/>
    <s v="01s5A000005x0sjQAA"/>
    <m/>
    <m/>
    <s v="0035A00003OpHI7QAN"/>
    <s v="System"/>
    <s v="ZipChip"/>
    <m/>
    <m/>
    <s v="0125A000001ESVfQAO"/>
    <b v="0"/>
    <m/>
    <b v="0"/>
    <m/>
    <m/>
    <x v="0"/>
    <b v="0"/>
    <d v="2021-06-29T20:34:54"/>
    <s v="0055A00000BctMnQAJ"/>
    <m/>
    <b v="0"/>
    <x v="0"/>
    <m/>
    <m/>
    <n v="54281"/>
    <m/>
    <x v="2"/>
    <n v="0"/>
    <n v="0"/>
  </r>
  <r>
    <s v="0015A00002QbbB3QAJ"/>
    <b v="0"/>
    <m/>
    <b v="0"/>
    <m/>
    <m/>
    <s v="CHO"/>
    <x v="361"/>
    <b v="1"/>
    <m/>
    <m/>
    <s v="0035A00003kePHuQAM"/>
    <m/>
    <m/>
    <s v="0055A00000Bnt5hQAB"/>
    <b v="1"/>
    <d v="2020-10-19T19:25:07"/>
    <m/>
    <b v="0"/>
    <m/>
    <m/>
    <b v="0"/>
    <d v="2021-02-01T00:00:00"/>
    <n v="2"/>
    <n v="2021"/>
    <s v="Omitted"/>
    <s v="Omitted"/>
    <b v="0"/>
    <b v="0"/>
    <m/>
    <b v="1"/>
    <b v="0"/>
    <b v="0"/>
    <x v="15"/>
    <b v="0"/>
    <m/>
    <x v="0"/>
    <d v="2021-04-27T00:00:00"/>
    <s v="0055A00000Bnt5hQAB"/>
    <d v="2021-06-23T17:00:05"/>
    <m/>
    <d v="2021-04-27T22:28:10"/>
    <m/>
    <m/>
    <b v="0"/>
    <m/>
    <m/>
    <s v="Field Sales"/>
    <m/>
    <m/>
    <m/>
    <m/>
    <m/>
    <x v="3098"/>
    <x v="0"/>
    <b v="0"/>
    <m/>
    <m/>
    <m/>
    <s v="0055A00000Bnt5hQAB"/>
    <s v="01s5A000005xBspQAE"/>
    <m/>
    <m/>
    <s v="0035A00003kePHuQAM"/>
    <s v="System"/>
    <s v="Rebel"/>
    <m/>
    <m/>
    <s v="0125A000001ESVfQAO"/>
    <b v="0"/>
    <m/>
    <b v="0"/>
    <m/>
    <m/>
    <x v="0"/>
    <b v="0"/>
    <d v="2021-06-29T20:34:55"/>
    <s v="0056e00000Bd8OtAAJ"/>
    <m/>
    <b v="0"/>
    <x v="0"/>
    <m/>
    <m/>
    <n v="175010"/>
    <m/>
    <x v="2"/>
    <n v="0"/>
    <n v="0"/>
  </r>
  <r>
    <s v="0015A00002QcyNxQAJ"/>
    <b v="0"/>
    <m/>
    <b v="0"/>
    <s v="7015A000001zMbJQAU"/>
    <m/>
    <s v="other"/>
    <x v="361"/>
    <b v="1"/>
    <m/>
    <m/>
    <s v="0035A00003kg7aYQAQ"/>
    <m/>
    <m/>
    <s v="0055A00000Bnt5hQAB"/>
    <b v="1"/>
    <d v="2020-10-29T17:19:02"/>
    <m/>
    <b v="0"/>
    <m/>
    <m/>
    <b v="0"/>
    <d v="2021-02-01T00:00:00"/>
    <n v="2"/>
    <n v="2021"/>
    <s v="Omitted"/>
    <s v="Omitted"/>
    <b v="0"/>
    <b v="0"/>
    <m/>
    <b v="1"/>
    <b v="0"/>
    <b v="0"/>
    <x v="15"/>
    <b v="0"/>
    <m/>
    <x v="0"/>
    <d v="2020-11-03T00:00:00"/>
    <s v="0055A00000Bnt5hQAB"/>
    <d v="2021-06-23T16:59:39"/>
    <m/>
    <d v="2021-04-27T22:05:58"/>
    <m/>
    <m/>
    <b v="0"/>
    <m/>
    <m/>
    <s v="Website"/>
    <m/>
    <m/>
    <m/>
    <m/>
    <m/>
    <x v="3099"/>
    <x v="0"/>
    <b v="0"/>
    <m/>
    <m/>
    <m/>
    <s v="0055A00000Bnt5hQAB"/>
    <s v="01s5A000005xBspQAE"/>
    <s v="Biotherapeutics"/>
    <m/>
    <s v="0035A00003kg7aYQAQ"/>
    <s v="System"/>
    <s v="Rebel"/>
    <m/>
    <m/>
    <s v="0125A000001ESVfQAO"/>
    <b v="0"/>
    <m/>
    <b v="0"/>
    <m/>
    <m/>
    <x v="0"/>
    <b v="0"/>
    <d v="2021-06-29T20:34:55"/>
    <s v="0056e00000Bd8OeAAJ"/>
    <m/>
    <b v="0"/>
    <x v="0"/>
    <m/>
    <m/>
    <n v="175010"/>
    <m/>
    <x v="2"/>
    <n v="0"/>
    <n v="0"/>
  </r>
  <r>
    <s v="0013100001frK2lAAE"/>
    <b v="0"/>
    <m/>
    <b v="0"/>
    <s v="7015A000001qVJTQA2"/>
    <m/>
    <m/>
    <x v="98"/>
    <b v="1"/>
    <s v="Contact has moved"/>
    <m/>
    <s v="0035A00003VyJehQAF"/>
    <m/>
    <m/>
    <s v="0055A000008zqzaQAA"/>
    <b v="1"/>
    <d v="2019-06-17T02:04:00"/>
    <m/>
    <b v="0"/>
    <m/>
    <m/>
    <b v="0"/>
    <d v="2020-03-01T00:00:00"/>
    <n v="3"/>
    <n v="2020"/>
    <s v="Omitted"/>
    <s v="Omitted"/>
    <b v="0"/>
    <b v="0"/>
    <m/>
    <b v="1"/>
    <b v="0"/>
    <b v="0"/>
    <x v="15"/>
    <b v="0"/>
    <m/>
    <x v="0"/>
    <m/>
    <s v="0055A00000BclF5QAJ"/>
    <d v="2021-04-11T20:06:15"/>
    <m/>
    <d v="2020-04-15T22:10:54"/>
    <m/>
    <m/>
    <b v="0"/>
    <m/>
    <m/>
    <s v="Field Sales"/>
    <m/>
    <m/>
    <m/>
    <m/>
    <m/>
    <x v="3100"/>
    <x v="0"/>
    <b v="0"/>
    <m/>
    <m/>
    <m/>
    <s v="0055A000008zqzaQAA"/>
    <s v="01s5A000005x0sjQAA"/>
    <m/>
    <m/>
    <s v="0035A00003VyJehQAF"/>
    <s v="System"/>
    <s v="Rebel"/>
    <m/>
    <m/>
    <s v="0125A000001ESVfQAO"/>
    <b v="0"/>
    <m/>
    <b v="0"/>
    <m/>
    <m/>
    <x v="0"/>
    <b v="0"/>
    <d v="2021-06-29T20:34:54"/>
    <s v="0055A00000BctN2QAJ"/>
    <m/>
    <b v="0"/>
    <x v="0"/>
    <m/>
    <m/>
    <n v="140000"/>
    <m/>
    <x v="2"/>
    <n v="0"/>
    <n v="0"/>
  </r>
  <r>
    <s v="0015A00002G763RQAR"/>
    <b v="0"/>
    <m/>
    <b v="0"/>
    <s v="7015A000001zMbOQAU"/>
    <m/>
    <m/>
    <x v="98"/>
    <b v="1"/>
    <s v="Duplicate opportunity"/>
    <m/>
    <s v="0035A00003iisBtQAI"/>
    <m/>
    <m/>
    <s v="0055A00000BNXCfQAP"/>
    <b v="1"/>
    <d v="2020-09-08T18:04:30"/>
    <m/>
    <b v="0"/>
    <m/>
    <m/>
    <b v="0"/>
    <d v="2020-03-01T00:00:00"/>
    <n v="3"/>
    <n v="2020"/>
    <s v="Omitted"/>
    <s v="Omitted"/>
    <b v="0"/>
    <b v="0"/>
    <m/>
    <b v="1"/>
    <b v="0"/>
    <b v="0"/>
    <x v="14"/>
    <b v="0"/>
    <m/>
    <x v="0"/>
    <d v="2020-09-03T00:00:00"/>
    <s v="0055A00000BclF5QAJ"/>
    <d v="2021-04-10T23:01:03"/>
    <m/>
    <d v="2020-09-08T18:07:17"/>
    <m/>
    <m/>
    <b v="0"/>
    <m/>
    <m/>
    <s v="Website"/>
    <m/>
    <m/>
    <m/>
    <m/>
    <m/>
    <x v="3101"/>
    <x v="0"/>
    <b v="0"/>
    <m/>
    <m/>
    <m/>
    <s v="0055A00000BNXCfQAP"/>
    <s v="01s5A000005x0sjQAA"/>
    <s v="Biotherapeutics"/>
    <m/>
    <s v="0035A00003iisBtQAI"/>
    <s v="System"/>
    <s v="Rebel"/>
    <m/>
    <m/>
    <s v="0125A000001ESVfQAO"/>
    <b v="0"/>
    <m/>
    <b v="0"/>
    <m/>
    <m/>
    <x v="0"/>
    <b v="0"/>
    <d v="2021-06-29T20:34:55"/>
    <s v="0055A00000BctN7QAJ"/>
    <m/>
    <b v="0"/>
    <x v="0"/>
    <m/>
    <m/>
    <n v="128000"/>
    <m/>
    <x v="2"/>
    <n v="0"/>
    <n v="0"/>
  </r>
  <r>
    <s v="0015A00001tabLSQAY"/>
    <b v="0"/>
    <m/>
    <b v="0"/>
    <s v="7015A000001zMbJQAU"/>
    <m/>
    <m/>
    <x v="40"/>
    <b v="1"/>
    <s v="Duplicate opportunity"/>
    <m/>
    <s v="0035A00003igA6UQAU"/>
    <m/>
    <m/>
    <s v="0055A000008zqzaQAA"/>
    <b v="1"/>
    <d v="2020-08-18T18:16:44"/>
    <m/>
    <b v="0"/>
    <m/>
    <m/>
    <b v="0"/>
    <d v="2021-03-01T00:00:00"/>
    <n v="3"/>
    <n v="2021"/>
    <s v="Omitted"/>
    <s v="Omitted"/>
    <b v="0"/>
    <b v="0"/>
    <m/>
    <b v="1"/>
    <b v="0"/>
    <b v="0"/>
    <x v="15"/>
    <b v="0"/>
    <m/>
    <x v="0"/>
    <d v="2021-02-02T00:00:00"/>
    <s v="0055A00000BclF5QAJ"/>
    <d v="2021-04-10T23:01:03"/>
    <m/>
    <d v="2021-04-07T03:29:44"/>
    <m/>
    <m/>
    <b v="0"/>
    <m/>
    <m/>
    <s v="Website"/>
    <m/>
    <m/>
    <m/>
    <m/>
    <m/>
    <x v="3102"/>
    <x v="0"/>
    <b v="0"/>
    <m/>
    <m/>
    <m/>
    <s v="0055A00000Bd5F0QAJ"/>
    <s v="01s5A000005x0vsQAA"/>
    <s v="Biotherapeutics"/>
    <m/>
    <s v="0035A00003igA6UQAU"/>
    <s v="System"/>
    <s v="Rebel"/>
    <m/>
    <m/>
    <s v="0125A000001ESVfQAO"/>
    <b v="0"/>
    <m/>
    <b v="0"/>
    <m/>
    <m/>
    <x v="0"/>
    <b v="0"/>
    <d v="2021-06-29T20:34:55"/>
    <s v="0055A000008iLmcQAE"/>
    <m/>
    <b v="0"/>
    <x v="0"/>
    <m/>
    <m/>
    <n v="161000"/>
    <m/>
    <x v="2"/>
    <n v="0"/>
    <n v="0"/>
  </r>
  <r>
    <s v="0015A00002PK2w1QAD"/>
    <b v="0"/>
    <m/>
    <b v="0"/>
    <s v="7015A000001zMbJQAU"/>
    <m/>
    <m/>
    <x v="80"/>
    <b v="1"/>
    <s v="Duplicate opportunity"/>
    <m/>
    <s v="0035A00003jtRldQAE"/>
    <m/>
    <m/>
    <s v="0055A000008zqzaQAA"/>
    <b v="1"/>
    <d v="2020-09-17T14:16:36"/>
    <m/>
    <b v="0"/>
    <m/>
    <m/>
    <b v="0"/>
    <d v="2021-03-01T00:00:00"/>
    <n v="3"/>
    <n v="2021"/>
    <s v="Omitted"/>
    <s v="Omitted"/>
    <b v="0"/>
    <b v="0"/>
    <m/>
    <b v="1"/>
    <b v="0"/>
    <b v="0"/>
    <x v="15"/>
    <b v="0"/>
    <m/>
    <x v="0"/>
    <d v="2021-06-10T00:00:00"/>
    <s v="0055A00000Bd5F0QAJ"/>
    <d v="2021-06-25T10:56:26"/>
    <m/>
    <d v="2021-03-31T13:42:02"/>
    <m/>
    <m/>
    <b v="0"/>
    <m/>
    <m/>
    <s v="Website"/>
    <m/>
    <m/>
    <m/>
    <m/>
    <m/>
    <x v="3103"/>
    <x v="0"/>
    <b v="0"/>
    <m/>
    <m/>
    <m/>
    <s v="0055A000008zqzaQAA"/>
    <s v="01s5A000005x0vsQAA"/>
    <s v="Biotherapeutics"/>
    <m/>
    <s v="0035A00003jtRldQAE"/>
    <s v="System"/>
    <s v="Rebel"/>
    <m/>
    <m/>
    <s v="0125A000001ESVfQAO"/>
    <b v="0"/>
    <m/>
    <b v="0"/>
    <m/>
    <m/>
    <x v="0"/>
    <b v="0"/>
    <d v="2021-06-29T20:34:55"/>
    <s v="0056e00000Bd8OtAAJ"/>
    <m/>
    <b v="0"/>
    <x v="0"/>
    <m/>
    <m/>
    <n v="174800"/>
    <m/>
    <x v="2"/>
    <n v="0"/>
    <n v="0"/>
  </r>
  <r>
    <s v="0015A00002QantRQAR"/>
    <b v="0"/>
    <m/>
    <b v="0"/>
    <s v="7015A000001zN1QQAU"/>
    <m/>
    <m/>
    <x v="235"/>
    <b v="1"/>
    <s v="Lost or No Budget"/>
    <m/>
    <s v="0035A00003kdOLtQAM"/>
    <m/>
    <m/>
    <s v="0055A000008zqzaQAA"/>
    <b v="1"/>
    <d v="2020-10-13T13:05:26"/>
    <m/>
    <b v="0"/>
    <m/>
    <m/>
    <b v="0"/>
    <d v="2021-03-01T00:00:00"/>
    <n v="3"/>
    <n v="2021"/>
    <s v="Omitted"/>
    <s v="Omitted"/>
    <b v="0"/>
    <b v="0"/>
    <m/>
    <b v="1"/>
    <b v="0"/>
    <b v="0"/>
    <x v="15"/>
    <b v="0"/>
    <m/>
    <x v="0"/>
    <d v="2021-03-02T00:00:00"/>
    <s v="0055A00000BclF5QAJ"/>
    <d v="2021-04-10T23:01:03"/>
    <m/>
    <d v="2021-04-02T16:37:10"/>
    <m/>
    <m/>
    <b v="0"/>
    <m/>
    <m/>
    <s v="Website"/>
    <m/>
    <m/>
    <m/>
    <m/>
    <m/>
    <x v="3104"/>
    <x v="0"/>
    <b v="0"/>
    <m/>
    <m/>
    <m/>
    <s v="0055A000008zqzaQAA"/>
    <s v="01s5A000005x0vsQAA"/>
    <s v="Metabolomics"/>
    <m/>
    <s v="0035A00003kdOLtQAM"/>
    <s v="System"/>
    <s v="Rebel"/>
    <m/>
    <m/>
    <s v="0125A000001ESVfQAO"/>
    <b v="0"/>
    <m/>
    <b v="0"/>
    <m/>
    <m/>
    <x v="0"/>
    <b v="0"/>
    <d v="2021-06-29T20:34:55"/>
    <s v="0055A00000BctN2QAJ"/>
    <m/>
    <b v="0"/>
    <x v="0"/>
    <m/>
    <m/>
    <n v="161000"/>
    <m/>
    <x v="2"/>
    <n v="0"/>
    <n v="0"/>
  </r>
  <r>
    <s v="0015A000022QeGHQA0"/>
    <b v="0"/>
    <m/>
    <b v="0"/>
    <s v="7015A000001Tia5QAC"/>
    <m/>
    <m/>
    <x v="98"/>
    <b v="1"/>
    <s v="Non Responsive"/>
    <m/>
    <s v="0035A00003cath2QAA"/>
    <m/>
    <m/>
    <s v="0055A000008zqzaQAA"/>
    <b v="1"/>
    <d v="2020-02-03T14:10:27"/>
    <m/>
    <b v="0"/>
    <m/>
    <m/>
    <b v="0"/>
    <d v="2020-03-01T00:00:00"/>
    <n v="3"/>
    <n v="2020"/>
    <s v="Omitted"/>
    <s v="Omitted"/>
    <b v="0"/>
    <b v="0"/>
    <m/>
    <b v="1"/>
    <b v="0"/>
    <b v="0"/>
    <x v="15"/>
    <b v="0"/>
    <m/>
    <x v="0"/>
    <d v="2020-03-02T00:00:00"/>
    <s v="0055A00000BclF5QAJ"/>
    <d v="2021-04-10T23:01:03"/>
    <m/>
    <d v="2020-07-08T18:30:40"/>
    <m/>
    <m/>
    <b v="0"/>
    <m/>
    <m/>
    <s v="Website"/>
    <m/>
    <m/>
    <m/>
    <m/>
    <m/>
    <x v="3105"/>
    <x v="0"/>
    <b v="0"/>
    <m/>
    <m/>
    <m/>
    <s v="0055A000008zqzaQAA"/>
    <s v="01s5A000005x0sjQAA"/>
    <m/>
    <m/>
    <s v="0035A00003cath2QAA"/>
    <s v="System"/>
    <s v="Rebel"/>
    <m/>
    <m/>
    <s v="0125A000001ESVfQAO"/>
    <b v="0"/>
    <m/>
    <b v="0"/>
    <m/>
    <m/>
    <x v="0"/>
    <b v="0"/>
    <d v="2021-06-29T20:34:55"/>
    <s v="0055A00000BctN2QAJ"/>
    <m/>
    <b v="0"/>
    <x v="0"/>
    <m/>
    <m/>
    <n v="140000"/>
    <m/>
    <x v="2"/>
    <n v="0"/>
    <n v="0"/>
  </r>
  <r>
    <s v="0015A00002HbsUWQAZ"/>
    <b v="0"/>
    <m/>
    <b v="0"/>
    <m/>
    <m/>
    <m/>
    <x v="426"/>
    <b v="1"/>
    <s v="Non Responsive"/>
    <m/>
    <s v="0035A00003bcuBPQAY"/>
    <m/>
    <m/>
    <s v="0055A000008zqzaQAA"/>
    <b v="1"/>
    <d v="2020-01-22T21:10:53"/>
    <m/>
    <b v="0"/>
    <m/>
    <m/>
    <b v="0"/>
    <d v="2020-03-01T00:00:00"/>
    <n v="3"/>
    <n v="2020"/>
    <s v="Omitted"/>
    <s v="Omitted"/>
    <b v="0"/>
    <b v="0"/>
    <m/>
    <b v="1"/>
    <b v="0"/>
    <b v="0"/>
    <x v="15"/>
    <b v="0"/>
    <m/>
    <x v="0"/>
    <d v="2020-03-19T00:00:00"/>
    <s v="0055A00000BclF5QAJ"/>
    <d v="2021-04-10T23:01:03"/>
    <m/>
    <d v="2020-05-04T19:16:09"/>
    <m/>
    <m/>
    <b v="0"/>
    <m/>
    <m/>
    <s v="Website"/>
    <m/>
    <m/>
    <m/>
    <m/>
    <m/>
    <x v="3106"/>
    <x v="0"/>
    <b v="0"/>
    <m/>
    <m/>
    <m/>
    <s v="0055A000008zqzaQAA"/>
    <s v="01s5A000005z9ixQAA"/>
    <s v="Biotherapeutics"/>
    <m/>
    <s v="0035A00003bcuBPQAY"/>
    <s v="System"/>
    <s v="Rebel"/>
    <m/>
    <m/>
    <s v="0125A000001ESVfQAO"/>
    <b v="0"/>
    <m/>
    <b v="0"/>
    <m/>
    <m/>
    <x v="0"/>
    <b v="0"/>
    <d v="2021-06-29T20:34:55"/>
    <s v="0055A00000BctN2QAJ"/>
    <m/>
    <b v="0"/>
    <x v="0"/>
    <m/>
    <m/>
    <n v="127000"/>
    <m/>
    <x v="2"/>
    <n v="0"/>
    <n v="0"/>
  </r>
  <r>
    <s v="0015A00002IrsxIQAR"/>
    <b v="0"/>
    <m/>
    <b v="0"/>
    <m/>
    <m/>
    <m/>
    <x v="538"/>
    <b v="1"/>
    <s v="Non Responsive"/>
    <m/>
    <s v="0035A00003dYodJQAS"/>
    <m/>
    <m/>
    <s v="0055A00000BNXCfQAP"/>
    <b v="1"/>
    <d v="2020-03-03T17:59:06"/>
    <m/>
    <b v="0"/>
    <m/>
    <m/>
    <b v="0"/>
    <d v="2020-03-01T00:00:00"/>
    <n v="3"/>
    <n v="2020"/>
    <s v="Omitted"/>
    <s v="Omitted"/>
    <b v="0"/>
    <b v="0"/>
    <m/>
    <b v="1"/>
    <b v="0"/>
    <b v="0"/>
    <x v="15"/>
    <b v="0"/>
    <m/>
    <x v="0"/>
    <d v="2020-07-31T00:00:00"/>
    <s v="0055A00000BclF5QAJ"/>
    <d v="2021-04-10T23:01:03"/>
    <m/>
    <d v="2020-08-21T21:53:17"/>
    <m/>
    <m/>
    <b v="0"/>
    <m/>
    <m/>
    <s v="Website"/>
    <m/>
    <m/>
    <m/>
    <m/>
    <m/>
    <x v="3107"/>
    <x v="0"/>
    <b v="0"/>
    <m/>
    <m/>
    <m/>
    <s v="0055A00000BNXCfQAP"/>
    <s v="01s5A000005x0sjQAA"/>
    <s v="Biotherapeutics"/>
    <m/>
    <s v="0035A00003dYodJQAS"/>
    <s v="System"/>
    <s v="Rebel"/>
    <m/>
    <m/>
    <s v="0125A000001ESVfQAO"/>
    <b v="0"/>
    <m/>
    <b v="0"/>
    <m/>
    <m/>
    <x v="0"/>
    <b v="0"/>
    <d v="2021-06-29T20:34:55"/>
    <s v="0055A00000BctN7QAJ"/>
    <m/>
    <b v="0"/>
    <x v="0"/>
    <m/>
    <m/>
    <n v="144000"/>
    <m/>
    <x v="2"/>
    <n v="0"/>
    <n v="0"/>
  </r>
  <r>
    <s v="0015A00002DSEvSQAX"/>
    <b v="0"/>
    <m/>
    <b v="0"/>
    <m/>
    <m/>
    <m/>
    <x v="98"/>
    <b v="1"/>
    <s v="Non Responsive"/>
    <m/>
    <s v="0035A00003XDorEQAT"/>
    <m/>
    <m/>
    <s v="0055A000008iLoOQAU"/>
    <b v="1"/>
    <d v="2019-09-03T21:31:07"/>
    <m/>
    <b v="0"/>
    <m/>
    <m/>
    <b v="0"/>
    <d v="2020-03-01T00:00:00"/>
    <n v="3"/>
    <n v="2020"/>
    <s v="Omitted"/>
    <s v="Omitted"/>
    <b v="0"/>
    <b v="0"/>
    <m/>
    <b v="1"/>
    <b v="0"/>
    <b v="0"/>
    <x v="15"/>
    <b v="0"/>
    <m/>
    <x v="0"/>
    <d v="2020-05-14T00:00:00"/>
    <s v="0055A00000BclF5QAJ"/>
    <d v="2021-04-10T23:01:03"/>
    <m/>
    <d v="2020-05-14T18:08:07"/>
    <m/>
    <m/>
    <b v="0"/>
    <m/>
    <s v="Biotherapeutics"/>
    <s v="Website"/>
    <m/>
    <m/>
    <m/>
    <m/>
    <m/>
    <x v="3108"/>
    <x v="0"/>
    <b v="0"/>
    <m/>
    <m/>
    <m/>
    <s v="0055A00000BNpn5QAD"/>
    <s v="01s5A000005x0sjQAA"/>
    <s v="Biotherapeutics"/>
    <m/>
    <s v="0035A00003XDorEQAT"/>
    <s v="System"/>
    <s v="Rebel"/>
    <m/>
    <m/>
    <s v="0125A000001ESVfQAO"/>
    <b v="0"/>
    <m/>
    <b v="0"/>
    <m/>
    <m/>
    <x v="0"/>
    <b v="0"/>
    <d v="2021-06-29T20:34:54"/>
    <s v="0055A000008iLmcQAE"/>
    <m/>
    <b v="0"/>
    <x v="0"/>
    <m/>
    <m/>
    <n v="140000"/>
    <m/>
    <x v="2"/>
    <n v="0"/>
    <n v="0"/>
  </r>
  <r>
    <s v="0015A00002DSSDEQA5"/>
    <b v="0"/>
    <m/>
    <b v="0"/>
    <m/>
    <m/>
    <m/>
    <x v="232"/>
    <b v="1"/>
    <s v="Non Responsive"/>
    <m/>
    <s v="0035A00003XE6vtQAD"/>
    <m/>
    <m/>
    <s v="00531000007KAu8AAG"/>
    <b v="1"/>
    <d v="2019-09-05T09:02:57"/>
    <m/>
    <b v="0"/>
    <m/>
    <m/>
    <b v="0"/>
    <d v="2020-03-01T00:00:00"/>
    <n v="3"/>
    <n v="2020"/>
    <s v="Omitted"/>
    <s v="Omitted"/>
    <b v="0"/>
    <b v="0"/>
    <m/>
    <b v="1"/>
    <b v="0"/>
    <b v="0"/>
    <x v="14"/>
    <b v="0"/>
    <m/>
    <x v="0"/>
    <d v="2019-11-12T00:00:00"/>
    <s v="0055A00000BclF5QAJ"/>
    <d v="2021-04-10T23:01:03"/>
    <m/>
    <d v="2020-05-22T20:07:37"/>
    <m/>
    <m/>
    <b v="0"/>
    <m/>
    <s v="Other"/>
    <s v="Website"/>
    <m/>
    <m/>
    <m/>
    <m/>
    <m/>
    <x v="3109"/>
    <x v="0"/>
    <b v="0"/>
    <m/>
    <m/>
    <m/>
    <s v="0055A000008zqzaQAA"/>
    <s v="01s5A000004PlSkQAK"/>
    <s v="Biotherapeutics;Other"/>
    <m/>
    <s v="0035A00003XE6vtQAD"/>
    <s v="System"/>
    <s v="Rebel"/>
    <m/>
    <m/>
    <s v="0125A000001ESVfQAO"/>
    <b v="0"/>
    <m/>
    <b v="0"/>
    <m/>
    <m/>
    <x v="0"/>
    <b v="0"/>
    <d v="2021-06-29T20:34:54"/>
    <s v="0055A00000BctN2QAJ"/>
    <m/>
    <b v="0"/>
    <x v="0"/>
    <m/>
    <m/>
    <n v="141450"/>
    <m/>
    <x v="2"/>
    <n v="0"/>
    <n v="0"/>
  </r>
  <r>
    <s v="0015A00002DPWlEQAX"/>
    <b v="0"/>
    <m/>
    <b v="0"/>
    <s v="7015A000001qb0JQAQ"/>
    <m/>
    <m/>
    <x v="98"/>
    <b v="1"/>
    <s v="Non Responsive"/>
    <m/>
    <s v="0035A00003XBFSPQA5"/>
    <m/>
    <m/>
    <s v="0055A000008iLoOQAU"/>
    <b v="1"/>
    <d v="2019-08-21T19:14:08"/>
    <m/>
    <b v="0"/>
    <m/>
    <m/>
    <b v="0"/>
    <d v="2020-03-01T00:00:00"/>
    <n v="3"/>
    <n v="2020"/>
    <s v="Omitted"/>
    <s v="Omitted"/>
    <b v="0"/>
    <b v="0"/>
    <m/>
    <b v="1"/>
    <b v="0"/>
    <b v="0"/>
    <x v="15"/>
    <b v="0"/>
    <m/>
    <x v="0"/>
    <d v="2020-07-15T00:00:00"/>
    <s v="0055A00000BclF5QAJ"/>
    <d v="2021-04-10T23:01:03"/>
    <m/>
    <d v="2020-07-15T21:26:46"/>
    <m/>
    <m/>
    <b v="0"/>
    <m/>
    <m/>
    <s v="Trade Show"/>
    <m/>
    <m/>
    <m/>
    <m/>
    <m/>
    <x v="3110"/>
    <x v="0"/>
    <b v="0"/>
    <m/>
    <m/>
    <m/>
    <s v="0055A000008zqzaQAA"/>
    <s v="01s5A000005x0sjQAA"/>
    <m/>
    <m/>
    <s v="0035A00003XBFSPQA5"/>
    <s v="System"/>
    <s v="Rebel"/>
    <m/>
    <m/>
    <s v="0125A000001ESVfQAO"/>
    <b v="0"/>
    <m/>
    <b v="0"/>
    <m/>
    <m/>
    <x v="0"/>
    <b v="0"/>
    <d v="2021-06-29T20:34:54"/>
    <s v="0055A00000BctN2QAJ"/>
    <m/>
    <b v="0"/>
    <x v="0"/>
    <m/>
    <m/>
    <n v="140000"/>
    <m/>
    <x v="2"/>
    <n v="0"/>
    <n v="0"/>
  </r>
  <r>
    <s v="0015A00002KuOgrQAF"/>
    <b v="0"/>
    <m/>
    <b v="0"/>
    <m/>
    <m/>
    <m/>
    <x v="98"/>
    <b v="1"/>
    <s v="Non Responsive"/>
    <m/>
    <s v="0035A00003fL50kQAC"/>
    <m/>
    <m/>
    <s v="0055A000008iLoOQAU"/>
    <b v="1"/>
    <d v="2020-05-12T13:49:33"/>
    <m/>
    <b v="0"/>
    <m/>
    <m/>
    <b v="0"/>
    <d v="2020-03-01T00:00:00"/>
    <n v="3"/>
    <n v="2020"/>
    <s v="Omitted"/>
    <s v="Omitted"/>
    <b v="0"/>
    <b v="0"/>
    <m/>
    <b v="1"/>
    <b v="0"/>
    <b v="0"/>
    <x v="15"/>
    <b v="0"/>
    <m/>
    <x v="0"/>
    <d v="2020-07-15T00:00:00"/>
    <s v="0055A00000BclF5QAJ"/>
    <d v="2021-04-10T23:01:03"/>
    <m/>
    <d v="2020-07-20T15:12:04"/>
    <m/>
    <m/>
    <b v="0"/>
    <m/>
    <m/>
    <s v="Website"/>
    <m/>
    <m/>
    <m/>
    <m/>
    <m/>
    <x v="3111"/>
    <x v="0"/>
    <b v="0"/>
    <m/>
    <m/>
    <m/>
    <s v="0055A000008zqzaQAA"/>
    <s v="01s5A000005x0sjQAA"/>
    <s v="Biotherapeutics"/>
    <m/>
    <s v="0035A00003fL50kQAC"/>
    <s v="System"/>
    <s v="Rebel"/>
    <m/>
    <m/>
    <s v="0125A000001ESVfQAO"/>
    <b v="0"/>
    <m/>
    <b v="0"/>
    <m/>
    <m/>
    <x v="0"/>
    <b v="0"/>
    <d v="2021-06-29T20:34:55"/>
    <s v="0055A00000BctN2QAJ"/>
    <m/>
    <b v="0"/>
    <x v="0"/>
    <m/>
    <m/>
    <n v="140000"/>
    <m/>
    <x v="2"/>
    <n v="0"/>
    <n v="0"/>
  </r>
  <r>
    <s v="0015A000026muqCQAQ"/>
    <b v="0"/>
    <m/>
    <b v="0"/>
    <s v="7015A000001qb0JQAQ"/>
    <m/>
    <m/>
    <x v="232"/>
    <b v="1"/>
    <s v="Non Responsive"/>
    <m/>
    <s v="0035A00003XAjZFQA1"/>
    <m/>
    <m/>
    <s v="0055A000008iLmwQAE"/>
    <b v="1"/>
    <d v="2019-08-20T20:40:47"/>
    <m/>
    <b v="0"/>
    <m/>
    <m/>
    <b v="0"/>
    <d v="2020-03-01T00:00:00"/>
    <n v="3"/>
    <n v="2020"/>
    <s v="Omitted"/>
    <s v="Omitted"/>
    <b v="0"/>
    <b v="0"/>
    <m/>
    <b v="1"/>
    <b v="0"/>
    <b v="0"/>
    <x v="15"/>
    <b v="0"/>
    <m/>
    <x v="0"/>
    <d v="2021-04-08T00:00:00"/>
    <s v="0055A00000BclF5QAJ"/>
    <d v="2021-04-10T23:01:03"/>
    <m/>
    <d v="2020-07-08T18:38:29"/>
    <m/>
    <m/>
    <b v="0"/>
    <m/>
    <m/>
    <s v="Trade Show"/>
    <m/>
    <m/>
    <m/>
    <m/>
    <m/>
    <x v="3112"/>
    <x v="0"/>
    <b v="0"/>
    <m/>
    <m/>
    <m/>
    <s v="0055A000008zqzaQAA"/>
    <s v="01s5A000005z9ixQAA"/>
    <m/>
    <m/>
    <s v="0035A00003XAjZFQA1"/>
    <s v="System"/>
    <s v="Rebel"/>
    <m/>
    <m/>
    <s v="0125A000001ESVfQAO"/>
    <b v="0"/>
    <m/>
    <b v="0"/>
    <m/>
    <m/>
    <x v="0"/>
    <b v="0"/>
    <d v="2021-06-29T20:34:54"/>
    <s v="0055A00000BctN2QAJ"/>
    <m/>
    <b v="0"/>
    <x v="0"/>
    <m/>
    <m/>
    <n v="104550"/>
    <m/>
    <x v="2"/>
    <n v="0"/>
    <n v="0"/>
  </r>
  <r>
    <s v="0013100001fqycHAAQ"/>
    <b v="0"/>
    <m/>
    <b v="0"/>
    <s v="7015A000001qVJTQA2"/>
    <m/>
    <m/>
    <x v="232"/>
    <b v="1"/>
    <s v="Other"/>
    <m/>
    <m/>
    <m/>
    <m/>
    <s v="0055A000008zqzaQAA"/>
    <b v="1"/>
    <d v="2019-06-12T17:33:36"/>
    <m/>
    <b v="0"/>
    <m/>
    <m/>
    <b v="0"/>
    <d v="2020-03-01T00:00:00"/>
    <n v="3"/>
    <n v="2020"/>
    <s v="Omitted"/>
    <s v="Omitted"/>
    <b v="0"/>
    <b v="0"/>
    <m/>
    <b v="1"/>
    <b v="0"/>
    <b v="0"/>
    <x v="15"/>
    <b v="0"/>
    <m/>
    <x v="0"/>
    <d v="2020-06-19T00:00:00"/>
    <s v="0055A00000BclF5QAJ"/>
    <d v="2021-04-11T20:33:11"/>
    <m/>
    <d v="2020-05-04T19:17:20"/>
    <m/>
    <m/>
    <b v="0"/>
    <m/>
    <m/>
    <s v="Field Sales"/>
    <m/>
    <m/>
    <m/>
    <m/>
    <m/>
    <x v="3113"/>
    <x v="0"/>
    <b v="0"/>
    <m/>
    <m/>
    <m/>
    <s v="0055A000008zqzaQAA"/>
    <s v="01s5A000005x0sjQAA"/>
    <m/>
    <m/>
    <s v="0035A00003VxsWCQAZ"/>
    <s v="System"/>
    <s v="Rebel"/>
    <m/>
    <m/>
    <s v="0125A000001ESVfQAO"/>
    <b v="0"/>
    <m/>
    <b v="0"/>
    <m/>
    <m/>
    <x v="0"/>
    <b v="0"/>
    <d v="2021-06-29T20:34:54"/>
    <s v="0055A00000BctN2QAJ"/>
    <m/>
    <b v="0"/>
    <x v="0"/>
    <m/>
    <m/>
    <n v="140000"/>
    <m/>
    <x v="2"/>
    <n v="0"/>
    <n v="0"/>
  </r>
  <r>
    <s v="0015A00002CwPNaQAN"/>
    <b v="0"/>
    <m/>
    <b v="0"/>
    <s v="7015A000001qVJTQA2"/>
    <m/>
    <m/>
    <x v="539"/>
    <b v="1"/>
    <s v="Other"/>
    <m/>
    <s v="0035A00003VyJcRQAV"/>
    <m/>
    <m/>
    <s v="0055A000008zqzaQAA"/>
    <b v="1"/>
    <d v="2019-06-17T01:47:10"/>
    <m/>
    <b v="0"/>
    <m/>
    <m/>
    <b v="0"/>
    <d v="2020-03-01T00:00:00"/>
    <n v="3"/>
    <n v="2020"/>
    <s v="Omitted"/>
    <s v="Omitted"/>
    <b v="0"/>
    <b v="0"/>
    <m/>
    <b v="1"/>
    <b v="0"/>
    <b v="0"/>
    <x v="15"/>
    <b v="0"/>
    <m/>
    <x v="0"/>
    <d v="2020-07-10T00:00:00"/>
    <s v="0055A00000BclF5QAJ"/>
    <d v="2021-04-11T20:33:11"/>
    <m/>
    <d v="2020-07-16T22:51:37"/>
    <m/>
    <m/>
    <b v="0"/>
    <m/>
    <m/>
    <s v="Field Sales"/>
    <m/>
    <m/>
    <m/>
    <m/>
    <m/>
    <x v="3114"/>
    <x v="0"/>
    <b v="0"/>
    <m/>
    <m/>
    <m/>
    <s v="0055A00000BNXCfQAP"/>
    <s v="01s5A000005x0sjQAA"/>
    <m/>
    <m/>
    <s v="0035A00003VyJcRQAV"/>
    <s v="System"/>
    <s v="Rebel"/>
    <m/>
    <m/>
    <s v="0125A000001ESVfQAO"/>
    <b v="0"/>
    <m/>
    <b v="0"/>
    <m/>
    <m/>
    <x v="0"/>
    <b v="0"/>
    <d v="2021-06-29T20:34:54"/>
    <s v="0055A00000BctN7QAJ"/>
    <m/>
    <b v="0"/>
    <x v="0"/>
    <m/>
    <m/>
    <n v="140000"/>
    <m/>
    <x v="2"/>
    <n v="0"/>
    <n v="0"/>
  </r>
  <r>
    <s v="0015A00002UfbzRQAR"/>
    <b v="0"/>
    <m/>
    <b v="0"/>
    <s v="7015A000001ePB8QAM"/>
    <m/>
    <m/>
    <x v="40"/>
    <b v="1"/>
    <s v="Other"/>
    <m/>
    <s v="0035A00003nb4VdQAI"/>
    <m/>
    <m/>
    <s v="0055A00000BNXCfQAP"/>
    <b v="1"/>
    <d v="2021-02-05T17:27:50"/>
    <m/>
    <b v="0"/>
    <m/>
    <m/>
    <b v="0"/>
    <d v="2021-03-01T00:00:00"/>
    <n v="3"/>
    <n v="2021"/>
    <s v="Omitted"/>
    <s v="Omitted"/>
    <b v="0"/>
    <b v="0"/>
    <m/>
    <b v="1"/>
    <b v="0"/>
    <b v="0"/>
    <x v="15"/>
    <b v="0"/>
    <m/>
    <x v="0"/>
    <d v="2021-04-07T00:00:00"/>
    <s v="0055A00000BclF5QAJ"/>
    <d v="2021-04-11T20:28:47"/>
    <m/>
    <d v="2021-04-08T23:11:15"/>
    <m/>
    <m/>
    <b v="0"/>
    <m/>
    <m/>
    <s v="Webinar"/>
    <m/>
    <m/>
    <m/>
    <m/>
    <m/>
    <x v="3115"/>
    <x v="0"/>
    <b v="0"/>
    <m/>
    <m/>
    <m/>
    <s v="0055A00000BNXCfQAP"/>
    <s v="01s5A000005xBspQAE"/>
    <m/>
    <m/>
    <s v="0035A00003nb4VdQAI"/>
    <s v="System"/>
    <s v="Rebel"/>
    <m/>
    <m/>
    <s v="0125A000001ESVfQAO"/>
    <b v="0"/>
    <m/>
    <b v="0"/>
    <m/>
    <m/>
    <x v="0"/>
    <b v="0"/>
    <d v="2021-06-29T20:34:55"/>
    <s v="0055A00000BctN7QAJ"/>
    <m/>
    <b v="0"/>
    <x v="0"/>
    <m/>
    <m/>
    <n v="154850"/>
    <m/>
    <x v="2"/>
    <n v="0"/>
    <n v="0"/>
  </r>
  <r>
    <s v="0015A00002AlaAjQAJ"/>
    <b v="0"/>
    <m/>
    <b v="0"/>
    <s v="7015A000001qZsQQAU"/>
    <m/>
    <m/>
    <x v="96"/>
    <b v="1"/>
    <s v="Price"/>
    <m/>
    <m/>
    <m/>
    <m/>
    <s v="0055A000008zqzaQAA"/>
    <b v="1"/>
    <d v="2019-08-23T21:00:53"/>
    <m/>
    <b v="0"/>
    <m/>
    <m/>
    <b v="0"/>
    <d v="2020-03-01T00:00:00"/>
    <n v="3"/>
    <n v="2020"/>
    <s v="Omitted"/>
    <s v="Omitted"/>
    <b v="0"/>
    <b v="0"/>
    <m/>
    <b v="1"/>
    <b v="0"/>
    <b v="0"/>
    <x v="15"/>
    <b v="0"/>
    <m/>
    <x v="0"/>
    <d v="2019-12-16T00:00:00"/>
    <s v="0055A00000BclF5QAJ"/>
    <d v="2021-04-10T23:01:03"/>
    <m/>
    <d v="2020-03-13T15:58:04"/>
    <m/>
    <m/>
    <b v="0"/>
    <m/>
    <m/>
    <s v="Trade Show"/>
    <m/>
    <m/>
    <m/>
    <m/>
    <m/>
    <x v="3116"/>
    <x v="0"/>
    <b v="0"/>
    <m/>
    <m/>
    <m/>
    <s v="0055A00000BNXCfQAP"/>
    <s v="01s5A000005z9ixQAA"/>
    <m/>
    <m/>
    <s v="0035A00003TBdNgQAL"/>
    <s v="System"/>
    <s v="Rebel"/>
    <m/>
    <m/>
    <s v="0125A000001ESVfQAO"/>
    <b v="0"/>
    <m/>
    <b v="0"/>
    <m/>
    <m/>
    <x v="0"/>
    <b v="0"/>
    <d v="2021-06-29T20:34:54"/>
    <s v="0055A00000BctN7QAJ"/>
    <m/>
    <b v="0"/>
    <x v="0"/>
    <m/>
    <m/>
    <n v="123000"/>
    <m/>
    <x v="2"/>
    <n v="0"/>
    <n v="0"/>
  </r>
  <r>
    <s v="0015A00002FTAPfQAP"/>
    <b v="0"/>
    <m/>
    <b v="0"/>
    <s v="7015A000001qVJTQA2"/>
    <m/>
    <m/>
    <x v="61"/>
    <b v="1"/>
    <s v="Lost or No Budget"/>
    <m/>
    <s v="0035A00003aIW8hQAG"/>
    <s v="Capex budget froznen through end of 2020"/>
    <s v="Impacted"/>
    <s v="0055A000008zqzaQAA"/>
    <b v="1"/>
    <d v="2019-11-27T15:44:17"/>
    <m/>
    <b v="0"/>
    <m/>
    <m/>
    <b v="0"/>
    <d v="2020-03-01T00:00:00"/>
    <n v="3"/>
    <n v="2020"/>
    <s v="Omitted"/>
    <s v="Omitted"/>
    <b v="0"/>
    <b v="0"/>
    <m/>
    <b v="1"/>
    <b v="0"/>
    <b v="0"/>
    <x v="15"/>
    <b v="0"/>
    <m/>
    <x v="0"/>
    <d v="2020-06-16T00:00:00"/>
    <s v="0055A00000BclF5QAJ"/>
    <d v="2021-04-11T20:06:15"/>
    <m/>
    <d v="2020-06-16T13:39:25"/>
    <m/>
    <m/>
    <b v="0"/>
    <m/>
    <m/>
    <s v="Field Sales"/>
    <m/>
    <m/>
    <m/>
    <m/>
    <m/>
    <x v="3117"/>
    <x v="0"/>
    <b v="0"/>
    <m/>
    <m/>
    <m/>
    <s v="0055A000008zqzaQAA"/>
    <s v="01s5A000004PlSkQAK"/>
    <s v="Metabolomics"/>
    <m/>
    <s v="0035A00003aIW8hQAG"/>
    <s v="System"/>
    <s v="Rebel"/>
    <m/>
    <m/>
    <s v="0125A000001ESVfQAO"/>
    <b v="0"/>
    <m/>
    <b v="0"/>
    <m/>
    <m/>
    <x v="0"/>
    <b v="0"/>
    <d v="2021-06-29T20:34:54"/>
    <s v="0055A00000BctN2QAJ"/>
    <m/>
    <b v="0"/>
    <x v="0"/>
    <m/>
    <m/>
    <n v="141450"/>
    <m/>
    <x v="2"/>
    <n v="0"/>
    <n v="0"/>
  </r>
  <r>
    <s v="0013100001p5A0yAAE"/>
    <b v="0"/>
    <m/>
    <b v="0"/>
    <m/>
    <m/>
    <m/>
    <x v="98"/>
    <b v="1"/>
    <s v="Other"/>
    <m/>
    <s v="0035A00003eOJ4pQAG"/>
    <s v="back in lab fully"/>
    <s v="No impact"/>
    <s v="0055A000008zqzaQAA"/>
    <b v="1"/>
    <d v="2020-04-17T15:40:25"/>
    <m/>
    <b v="0"/>
    <m/>
    <m/>
    <b v="0"/>
    <d v="2020-03-01T00:00:00"/>
    <n v="3"/>
    <n v="2020"/>
    <s v="Omitted"/>
    <s v="Omitted"/>
    <b v="0"/>
    <b v="0"/>
    <m/>
    <b v="1"/>
    <b v="0"/>
    <b v="0"/>
    <x v="15"/>
    <b v="0"/>
    <m/>
    <x v="0"/>
    <d v="2020-07-17T00:00:00"/>
    <s v="0055A00000BclF5QAJ"/>
    <d v="2021-04-11T20:33:11"/>
    <m/>
    <d v="2020-07-27T20:45:07"/>
    <m/>
    <m/>
    <b v="0"/>
    <m/>
    <m/>
    <s v="Website"/>
    <m/>
    <m/>
    <m/>
    <m/>
    <m/>
    <x v="3118"/>
    <x v="0"/>
    <b v="0"/>
    <m/>
    <m/>
    <m/>
    <s v="0055A000008zqzaQAA"/>
    <s v="01s5A000005x0vsQAA"/>
    <s v="Biotherapeutics;Metabolomics"/>
    <m/>
    <s v="0035A00003eOJ4pQAG"/>
    <s v="System"/>
    <s v="Rebel"/>
    <m/>
    <m/>
    <s v="0125A000001ESVfQAO"/>
    <b v="0"/>
    <m/>
    <b v="0"/>
    <m/>
    <m/>
    <x v="0"/>
    <b v="0"/>
    <d v="2021-06-29T20:34:55"/>
    <s v="0055A00000BctN2QAJ"/>
    <m/>
    <b v="0"/>
    <x v="0"/>
    <m/>
    <m/>
    <n v="174800"/>
    <m/>
    <x v="2"/>
    <n v="0"/>
    <n v="0"/>
  </r>
  <r>
    <s v="0015A00002GnkjQQAR"/>
    <b v="0"/>
    <m/>
    <b v="0"/>
    <m/>
    <m/>
    <m/>
    <x v="98"/>
    <b v="1"/>
    <s v="Non Responsive"/>
    <m/>
    <s v="0035A00003aLJXUQA4"/>
    <m/>
    <s v="Unknown"/>
    <s v="0055A000008iLoOQAU"/>
    <b v="1"/>
    <d v="2019-12-17T17:29:34"/>
    <m/>
    <b v="0"/>
    <m/>
    <m/>
    <b v="0"/>
    <d v="2020-03-01T00:00:00"/>
    <n v="3"/>
    <n v="2020"/>
    <s v="Omitted"/>
    <s v="Omitted"/>
    <b v="0"/>
    <b v="0"/>
    <m/>
    <b v="1"/>
    <b v="0"/>
    <b v="0"/>
    <x v="15"/>
    <b v="0"/>
    <m/>
    <x v="0"/>
    <d v="2020-07-15T00:00:00"/>
    <s v="0055A00000BclF5QAJ"/>
    <d v="2021-04-10T23:01:03"/>
    <m/>
    <d v="2020-07-16T21:34:12"/>
    <m/>
    <m/>
    <b v="0"/>
    <m/>
    <m/>
    <s v="Website"/>
    <m/>
    <m/>
    <m/>
    <m/>
    <m/>
    <x v="3119"/>
    <x v="0"/>
    <b v="0"/>
    <m/>
    <m/>
    <m/>
    <s v="0055A000008zqzaQAA"/>
    <s v="01s5A000005z9ixQAA"/>
    <s v="Other"/>
    <m/>
    <s v="0035A00003aLJXUQA4"/>
    <s v="System"/>
    <s v="Rebel"/>
    <m/>
    <m/>
    <s v="0125A000001ESVfQAO"/>
    <b v="0"/>
    <m/>
    <b v="0"/>
    <m/>
    <m/>
    <x v="0"/>
    <b v="0"/>
    <d v="2021-06-29T20:34:55"/>
    <s v="0055A00000BctN2QAJ"/>
    <m/>
    <b v="0"/>
    <x v="0"/>
    <m/>
    <m/>
    <n v="123000"/>
    <m/>
    <x v="2"/>
    <n v="0"/>
    <n v="0"/>
  </r>
  <r>
    <s v="0015A00002FswDFQAZ"/>
    <b v="0"/>
    <m/>
    <b v="0"/>
    <m/>
    <m/>
    <m/>
    <x v="73"/>
    <b v="1"/>
    <s v="Other"/>
    <m/>
    <m/>
    <s v="awaiting response from customer. CA based company has impact."/>
    <s v="Unknown"/>
    <s v="0055A000008zqzaQAA"/>
    <b v="1"/>
    <d v="2019-10-25T20:51:34"/>
    <m/>
    <b v="0"/>
    <m/>
    <m/>
    <b v="0"/>
    <d v="2020-03-01T00:00:00"/>
    <n v="3"/>
    <n v="2020"/>
    <s v="Omitted"/>
    <s v="Omitted"/>
    <b v="0"/>
    <b v="0"/>
    <m/>
    <b v="1"/>
    <b v="0"/>
    <b v="0"/>
    <x v="15"/>
    <b v="0"/>
    <m/>
    <x v="0"/>
    <d v="2020-08-05T00:00:00"/>
    <s v="0055A00000BclF5QAJ"/>
    <d v="2021-04-10T23:01:03"/>
    <m/>
    <d v="2020-08-21T16:38:55"/>
    <m/>
    <m/>
    <b v="0"/>
    <m/>
    <m/>
    <s v="Website"/>
    <m/>
    <m/>
    <m/>
    <m/>
    <m/>
    <x v="3120"/>
    <x v="0"/>
    <b v="0"/>
    <s v="No metric for success, CRO would need to educate customer in value add, no commitment to purchase"/>
    <m/>
    <m/>
    <s v="0055A00000BNXCfQAP"/>
    <s v="01s5A000005x0sjQAA"/>
    <m/>
    <m/>
    <s v="0035A00003ZhVCRQA3"/>
    <s v="System"/>
    <s v="Rebel"/>
    <m/>
    <m/>
    <s v="0125A000001ESVfQAO"/>
    <b v="0"/>
    <m/>
    <b v="0"/>
    <m/>
    <m/>
    <x v="0"/>
    <b v="0"/>
    <d v="2021-06-29T20:34:54"/>
    <s v="0055A00000BctN7QAJ"/>
    <m/>
    <b v="0"/>
    <x v="0"/>
    <m/>
    <m/>
    <n v="152000"/>
    <m/>
    <x v="2"/>
    <n v="0"/>
    <n v="0"/>
  </r>
  <r>
    <s v="0015A00002OJvmdQAD"/>
    <b v="0"/>
    <m/>
    <b v="0"/>
    <m/>
    <m/>
    <m/>
    <x v="40"/>
    <b v="1"/>
    <s v="Contact has moved"/>
    <m/>
    <s v="0035A00003igR5BQAU"/>
    <m/>
    <m/>
    <s v="0055A000008iLoOQAU"/>
    <b v="1"/>
    <d v="2020-08-20T13:36:06"/>
    <m/>
    <b v="0"/>
    <m/>
    <m/>
    <b v="0"/>
    <d v="2021-03-01T00:00:00"/>
    <n v="3"/>
    <n v="2021"/>
    <s v="Omitted"/>
    <s v="Omitted"/>
    <b v="0"/>
    <b v="0"/>
    <m/>
    <b v="1"/>
    <b v="0"/>
    <b v="0"/>
    <x v="15"/>
    <b v="0"/>
    <m/>
    <x v="0"/>
    <m/>
    <s v="0055A00000BclF5QAJ"/>
    <d v="2021-04-10T23:01:03"/>
    <m/>
    <d v="2021-03-25T12:20:23"/>
    <m/>
    <m/>
    <b v="0"/>
    <m/>
    <m/>
    <s v="Prospecting Journey"/>
    <m/>
    <m/>
    <m/>
    <m/>
    <m/>
    <x v="3121"/>
    <x v="0"/>
    <b v="0"/>
    <m/>
    <m/>
    <m/>
    <s v="00531000007KAu8AAG"/>
    <s v="01s5A000005x0vsQAA"/>
    <m/>
    <m/>
    <s v="0035A00003igR5BQAU"/>
    <s v="System"/>
    <s v="ZipChip"/>
    <m/>
    <m/>
    <s v="0125A000001ESVfQAO"/>
    <b v="0"/>
    <m/>
    <b v="0"/>
    <m/>
    <m/>
    <x v="0"/>
    <b v="0"/>
    <d v="2021-06-29T20:34:55"/>
    <s v="0055A00000Bd4jEQAR"/>
    <m/>
    <b v="0"/>
    <x v="0"/>
    <m/>
    <m/>
    <n v="101755"/>
    <m/>
    <x v="2"/>
    <n v="0"/>
    <n v="0"/>
  </r>
  <r>
    <s v="0015A000022T3yUQAS"/>
    <b v="0"/>
    <m/>
    <b v="0"/>
    <m/>
    <m/>
    <m/>
    <x v="233"/>
    <b v="1"/>
    <s v="Contact has moved"/>
    <m/>
    <s v="0035A00003JkBCHQA3"/>
    <m/>
    <m/>
    <s v="0055A000008zqzaQAA"/>
    <b v="1"/>
    <d v="2018-09-06T15:33:44"/>
    <m/>
    <b v="0"/>
    <m/>
    <m/>
    <b v="0"/>
    <d v="2018-03-01T00:00:00"/>
    <n v="3"/>
    <n v="2018"/>
    <s v="Omitted"/>
    <s v="Omitted"/>
    <b v="0"/>
    <b v="0"/>
    <m/>
    <b v="1"/>
    <b v="0"/>
    <b v="0"/>
    <x v="15"/>
    <b v="0"/>
    <m/>
    <x v="0"/>
    <d v="2019-02-21T00:00:00"/>
    <s v="0055A00000BclF5QAJ"/>
    <d v="2021-04-10T23:01:03"/>
    <m/>
    <d v="2019-04-10T03:24:41"/>
    <m/>
    <m/>
    <b v="0"/>
    <m/>
    <s v="Biotherapeutics"/>
    <s v="Website"/>
    <m/>
    <m/>
    <m/>
    <m/>
    <m/>
    <x v="3122"/>
    <x v="0"/>
    <b v="0"/>
    <m/>
    <m/>
    <m/>
    <s v="0055A000009sZg0QAE"/>
    <s v="01s5A000005z9ixQAA"/>
    <s v="Biotherapeutics"/>
    <m/>
    <s v="0035A00003JkBCHQA3"/>
    <s v="System"/>
    <s v="ZipChip"/>
    <m/>
    <m/>
    <s v="0125A000001ESVfQAO"/>
    <b v="0"/>
    <m/>
    <b v="0"/>
    <m/>
    <m/>
    <x v="0"/>
    <b v="0"/>
    <d v="2021-06-29T20:34:54"/>
    <m/>
    <m/>
    <b v="0"/>
    <x v="0"/>
    <m/>
    <m/>
    <n v="81140"/>
    <m/>
    <x v="2"/>
    <n v="0"/>
    <n v="0"/>
  </r>
  <r>
    <s v="0013100001p4NvZAAU"/>
    <b v="0"/>
    <m/>
    <b v="0"/>
    <s v="7015A0000022g3VQAQ"/>
    <m/>
    <m/>
    <x v="540"/>
    <b v="1"/>
    <s v="Duplicate opportunity"/>
    <m/>
    <s v="0035A00003IO4NDQA1"/>
    <m/>
    <m/>
    <s v="0055A000006HDY9QAO"/>
    <b v="1"/>
    <d v="2018-05-23T18:45:49"/>
    <m/>
    <b v="0"/>
    <m/>
    <m/>
    <b v="0"/>
    <d v="2018-03-01T00:00:00"/>
    <n v="3"/>
    <n v="2018"/>
    <s v="Omitted"/>
    <s v="Omitted"/>
    <b v="0"/>
    <b v="0"/>
    <m/>
    <b v="1"/>
    <b v="0"/>
    <b v="0"/>
    <x v="15"/>
    <b v="0"/>
    <m/>
    <x v="0"/>
    <d v="2018-05-30T00:00:00"/>
    <s v="0055A00000BclF5QAJ"/>
    <d v="2021-04-10T23:01:03"/>
    <m/>
    <d v="2018-10-15T03:53:59"/>
    <m/>
    <m/>
    <b v="0"/>
    <m/>
    <m/>
    <s v="Eblasts"/>
    <m/>
    <m/>
    <m/>
    <m/>
    <m/>
    <x v="3123"/>
    <x v="0"/>
    <b v="0"/>
    <m/>
    <m/>
    <m/>
    <s v="0055A000008iLoJQAU"/>
    <s v="01s31000003qafeAAA"/>
    <m/>
    <m/>
    <s v="0035A00003IO4NDQA1"/>
    <s v="System"/>
    <s v="ZipChip"/>
    <m/>
    <m/>
    <s v="0125A000001ESVfQAO"/>
    <b v="0"/>
    <m/>
    <b v="0"/>
    <m/>
    <m/>
    <x v="0"/>
    <b v="0"/>
    <d v="2021-06-29T20:34:54"/>
    <m/>
    <m/>
    <b v="0"/>
    <x v="0"/>
    <m/>
    <m/>
    <n v="72600"/>
    <m/>
    <x v="2"/>
    <n v="0"/>
    <n v="0"/>
  </r>
  <r>
    <s v="0015A00001yWX5uQAG"/>
    <b v="0"/>
    <m/>
    <b v="0"/>
    <s v="70131000001NtDEAA0"/>
    <m/>
    <m/>
    <x v="433"/>
    <b v="1"/>
    <s v="Non Responsive"/>
    <m/>
    <s v="0035A00003FXs7hQAD"/>
    <m/>
    <m/>
    <s v="00531000008FRNUAA4"/>
    <b v="1"/>
    <d v="2017-12-11T18:27:29"/>
    <m/>
    <b v="0"/>
    <m/>
    <m/>
    <b v="0"/>
    <d v="2018-03-01T00:00:00"/>
    <n v="3"/>
    <n v="2018"/>
    <s v="Omitted"/>
    <s v="Omitted"/>
    <b v="0"/>
    <b v="0"/>
    <m/>
    <b v="1"/>
    <b v="0"/>
    <b v="0"/>
    <x v="25"/>
    <b v="0"/>
    <m/>
    <x v="0"/>
    <d v="2017-12-11T00:00:00"/>
    <s v="0055A00000BclF5QAJ"/>
    <d v="2021-04-10T23:01:03"/>
    <m/>
    <d v="2019-06-11T19:28:16"/>
    <m/>
    <m/>
    <b v="0"/>
    <m/>
    <s v="Proteomics and Peptide Mapping"/>
    <s v="Sales Seminar"/>
    <m/>
    <m/>
    <m/>
    <m/>
    <m/>
    <x v="3124"/>
    <x v="0"/>
    <b v="0"/>
    <m/>
    <m/>
    <m/>
    <s v="0055A000009sZg0QAE"/>
    <s v="01s31000003qafeAAA"/>
    <s v="Proteomics"/>
    <m/>
    <s v="0035A00003FXs7hQAD"/>
    <s v="System"/>
    <s v="ZipChip"/>
    <m/>
    <m/>
    <s v="0125A000001ESVfQAO"/>
    <b v="0"/>
    <m/>
    <b v="0"/>
    <m/>
    <m/>
    <x v="0"/>
    <b v="0"/>
    <d v="2021-06-29T20:34:54"/>
    <m/>
    <m/>
    <b v="0"/>
    <x v="0"/>
    <m/>
    <m/>
    <n v="72600"/>
    <m/>
    <x v="2"/>
    <n v="0"/>
    <n v="0"/>
  </r>
  <r>
    <s v="0015A00002DyShwQAF"/>
    <b v="0"/>
    <m/>
    <b v="0"/>
    <s v="7015A000001qUiVQAU"/>
    <m/>
    <m/>
    <x v="98"/>
    <b v="1"/>
    <s v="Non Responsive"/>
    <m/>
    <s v="0035A00003XXn9fQAD"/>
    <m/>
    <m/>
    <s v="0055A000008iLmwQAE"/>
    <b v="1"/>
    <d v="2019-08-13T11:53:36"/>
    <m/>
    <b v="0"/>
    <m/>
    <m/>
    <b v="0"/>
    <d v="2020-03-01T00:00:00"/>
    <n v="3"/>
    <n v="2020"/>
    <s v="Omitted"/>
    <s v="Omitted"/>
    <b v="0"/>
    <b v="0"/>
    <m/>
    <b v="1"/>
    <b v="0"/>
    <b v="0"/>
    <x v="15"/>
    <b v="0"/>
    <m/>
    <x v="0"/>
    <d v="2020-07-21T00:00:00"/>
    <s v="0055A00000BclF5QAJ"/>
    <d v="2021-04-10T23:01:03"/>
    <m/>
    <d v="2020-08-03T14:04:17"/>
    <m/>
    <m/>
    <b v="0"/>
    <m/>
    <s v="Amino Acids &amp; Metobolites"/>
    <s v="Website"/>
    <m/>
    <m/>
    <m/>
    <m/>
    <m/>
    <x v="3125"/>
    <x v="0"/>
    <b v="0"/>
    <m/>
    <m/>
    <m/>
    <s v="0055A000008zqzaQAA"/>
    <s v="01s5A000005x0sjQAA"/>
    <s v="Biotherapeutics"/>
    <m/>
    <s v="0035A00003XXn9fQAD"/>
    <s v="System"/>
    <s v="ZipChip"/>
    <m/>
    <m/>
    <s v="0125A000001ESVfQAO"/>
    <b v="0"/>
    <m/>
    <b v="0"/>
    <m/>
    <m/>
    <x v="0"/>
    <b v="0"/>
    <d v="2021-06-29T20:34:54"/>
    <s v="0055A00000BctN2QAJ"/>
    <m/>
    <b v="0"/>
    <x v="0"/>
    <m/>
    <m/>
    <n v="84995"/>
    <m/>
    <x v="2"/>
    <n v="0"/>
    <n v="0"/>
  </r>
  <r>
    <s v="0015A000021PPBvQAO"/>
    <b v="0"/>
    <m/>
    <b v="0"/>
    <m/>
    <m/>
    <m/>
    <x v="98"/>
    <b v="1"/>
    <s v="Non Responsive"/>
    <m/>
    <s v="0035A00003IOpR6QAL"/>
    <m/>
    <m/>
    <s v="00531000008FRNUAA4"/>
    <b v="1"/>
    <d v="2018-06-11T21:45:27"/>
    <m/>
    <b v="0"/>
    <m/>
    <m/>
    <b v="0"/>
    <d v="2020-03-01T00:00:00"/>
    <n v="3"/>
    <n v="2020"/>
    <s v="Omitted"/>
    <s v="Omitted"/>
    <b v="0"/>
    <b v="0"/>
    <m/>
    <b v="1"/>
    <b v="0"/>
    <b v="0"/>
    <x v="15"/>
    <b v="0"/>
    <s v="Auto-Bi"/>
    <x v="0"/>
    <d v="2020-05-20T00:00:00"/>
    <s v="0055A00000BclF5QAJ"/>
    <d v="2021-04-10T23:01:03"/>
    <m/>
    <d v="2020-07-13T15:11:36"/>
    <m/>
    <m/>
    <b v="0"/>
    <m/>
    <m/>
    <s v="Trade Show"/>
    <m/>
    <m/>
    <m/>
    <m/>
    <m/>
    <x v="3126"/>
    <x v="0"/>
    <b v="0"/>
    <m/>
    <m/>
    <m/>
    <s v="0055A000008zqzaQAA"/>
    <s v="01s5A000005x0sjQAA"/>
    <s v="Biotherapeutics"/>
    <m/>
    <s v="0035A00003IOpR6QAL"/>
    <s v="System"/>
    <s v="ZipChip"/>
    <m/>
    <m/>
    <s v="0125A000001ESVfQAO"/>
    <b v="0"/>
    <m/>
    <b v="0"/>
    <m/>
    <m/>
    <x v="0"/>
    <b v="0"/>
    <d v="2021-06-29T20:34:54"/>
    <s v="0055A00000BctN2QAJ"/>
    <m/>
    <b v="0"/>
    <x v="0"/>
    <m/>
    <m/>
    <n v="79995"/>
    <m/>
    <x v="2"/>
    <n v="0"/>
    <n v="0"/>
  </r>
  <r>
    <s v="0013100001gbb7YAAQ"/>
    <b v="0"/>
    <m/>
    <b v="0"/>
    <s v="70131000001SiprAAC"/>
    <m/>
    <m/>
    <x v="38"/>
    <b v="1"/>
    <s v="Contact has moved"/>
    <m/>
    <s v="0035A00003CcgjIQAR"/>
    <m/>
    <m/>
    <s v="00531000008FRNUAA4"/>
    <b v="1"/>
    <d v="2017-07-11T16:08:35"/>
    <m/>
    <b v="0"/>
    <m/>
    <m/>
    <b v="0"/>
    <d v="2018-03-01T00:00:00"/>
    <n v="3"/>
    <n v="2018"/>
    <s v="Omitted"/>
    <s v="Omitted"/>
    <b v="0"/>
    <b v="0"/>
    <m/>
    <b v="1"/>
    <b v="0"/>
    <b v="0"/>
    <x v="15"/>
    <b v="0"/>
    <s v="Auto-Classic"/>
    <x v="0"/>
    <d v="2017-08-24T00:00:00"/>
    <s v="0055A00000BclF5QAJ"/>
    <d v="2021-04-10T23:01:03"/>
    <m/>
    <d v="2019-04-18T20:30:55"/>
    <m/>
    <m/>
    <b v="0"/>
    <m/>
    <s v="Biotherapeutics;Proteomics and Peptide Mapping"/>
    <s v="Trade Show"/>
    <m/>
    <m/>
    <m/>
    <m/>
    <m/>
    <x v="3127"/>
    <x v="0"/>
    <b v="0"/>
    <m/>
    <m/>
    <m/>
    <s v="0055A000009sZg0QAE"/>
    <s v="01s31000003qafeAAA"/>
    <s v="Biotherapeutics"/>
    <m/>
    <s v="0035A00003CcgjIQAR"/>
    <s v="System"/>
    <s v="ZipChip"/>
    <m/>
    <m/>
    <s v="0125A000001ESVfQAO"/>
    <b v="0"/>
    <m/>
    <b v="0"/>
    <m/>
    <m/>
    <x v="0"/>
    <b v="0"/>
    <d v="2021-06-29T20:34:54"/>
    <m/>
    <m/>
    <b v="0"/>
    <x v="0"/>
    <m/>
    <m/>
    <n v="57394"/>
    <m/>
    <x v="2"/>
    <n v="0"/>
    <n v="0"/>
  </r>
  <r>
    <s v="0015A00002JMNVbQAP"/>
    <b v="0"/>
    <m/>
    <b v="0"/>
    <m/>
    <m/>
    <m/>
    <x v="232"/>
    <b v="1"/>
    <s v="Lost or No Budget"/>
    <m/>
    <s v="0035A00003dZwvFQAS"/>
    <m/>
    <m/>
    <s v="0055A000008zqzaQAA"/>
    <b v="1"/>
    <d v="2020-03-12T20:11:59"/>
    <m/>
    <b v="0"/>
    <m/>
    <m/>
    <b v="0"/>
    <d v="2020-03-01T00:00:00"/>
    <n v="3"/>
    <n v="2020"/>
    <s v="Omitted"/>
    <s v="Omitted"/>
    <b v="0"/>
    <b v="0"/>
    <m/>
    <b v="1"/>
    <b v="0"/>
    <b v="0"/>
    <x v="15"/>
    <b v="0"/>
    <s v="Auto-Classic"/>
    <x v="0"/>
    <d v="2020-05-18T00:00:00"/>
    <s v="0055A00000BclF5QAJ"/>
    <d v="2021-04-10T23:01:03"/>
    <m/>
    <d v="2020-05-18T16:08:53"/>
    <m/>
    <m/>
    <b v="0"/>
    <m/>
    <m/>
    <s v="Website"/>
    <m/>
    <m/>
    <m/>
    <m/>
    <m/>
    <x v="3128"/>
    <x v="0"/>
    <b v="0"/>
    <m/>
    <m/>
    <m/>
    <s v="0055A000008zqzaQAA"/>
    <s v="01s5A000005x0sjQAA"/>
    <s v="Biotherapeutics"/>
    <m/>
    <s v="0035A00003dZwvFQAS"/>
    <s v="System"/>
    <s v="ZipChip"/>
    <m/>
    <m/>
    <s v="0125A000001ESVfQAO"/>
    <b v="0"/>
    <m/>
    <b v="0"/>
    <m/>
    <m/>
    <x v="0"/>
    <b v="0"/>
    <d v="2021-06-29T20:34:55"/>
    <s v="0055A00000BctN2QAJ"/>
    <m/>
    <b v="0"/>
    <x v="0"/>
    <m/>
    <m/>
    <n v="93780"/>
    <m/>
    <x v="2"/>
    <n v="0"/>
    <n v="0"/>
  </r>
  <r>
    <s v="0013100001jb0TpAAI"/>
    <b v="0"/>
    <m/>
    <b v="0"/>
    <m/>
    <m/>
    <m/>
    <x v="98"/>
    <b v="1"/>
    <s v="Lost or No Budget"/>
    <m/>
    <s v="0035A00003KreQOQAZ"/>
    <m/>
    <m/>
    <s v="0055A000008iLoOQAU"/>
    <b v="1"/>
    <d v="2018-09-14T18:26:04"/>
    <m/>
    <b v="0"/>
    <m/>
    <m/>
    <b v="0"/>
    <d v="2020-03-01T00:00:00"/>
    <n v="3"/>
    <n v="2020"/>
    <s v="Omitted"/>
    <s v="Omitted"/>
    <b v="0"/>
    <b v="0"/>
    <m/>
    <b v="1"/>
    <b v="0"/>
    <b v="0"/>
    <x v="17"/>
    <b v="0"/>
    <s v="Auto-Classic"/>
    <x v="0"/>
    <d v="2019-09-05T00:00:00"/>
    <s v="0055A00000BclF5QAJ"/>
    <d v="2021-04-10T23:01:03"/>
    <m/>
    <d v="2020-05-18T11:16:51"/>
    <m/>
    <m/>
    <b v="0"/>
    <m/>
    <s v="Proteomics"/>
    <s v="Website"/>
    <m/>
    <m/>
    <m/>
    <m/>
    <m/>
    <x v="3129"/>
    <x v="0"/>
    <b v="0"/>
    <m/>
    <m/>
    <m/>
    <s v="0055A000008zqzaQAA"/>
    <s v="01s5A000005x0sjQAA"/>
    <s v="Proteomics"/>
    <m/>
    <s v="0035A00003KreQOQAZ"/>
    <s v="System"/>
    <s v="ZipChip"/>
    <m/>
    <m/>
    <s v="0125A000001ESVfQAO"/>
    <b v="0"/>
    <m/>
    <b v="0"/>
    <m/>
    <m/>
    <x v="0"/>
    <b v="0"/>
    <d v="2021-06-29T20:34:54"/>
    <s v="0055A00000BctN2QAJ"/>
    <m/>
    <b v="0"/>
    <x v="0"/>
    <m/>
    <m/>
    <n v="69590"/>
    <m/>
    <x v="2"/>
    <n v="0"/>
    <n v="0"/>
  </r>
  <r>
    <s v="0015A00002JOivoQAD"/>
    <b v="0"/>
    <m/>
    <b v="0"/>
    <s v="7015A0000022hYtQAI"/>
    <m/>
    <m/>
    <x v="98"/>
    <b v="1"/>
    <s v="Non Responsive"/>
    <m/>
    <s v="0035A00003KtEyFQAV"/>
    <m/>
    <m/>
    <s v="0055A000008iLoJQAU"/>
    <b v="1"/>
    <d v="2018-09-18T04:59:23"/>
    <m/>
    <b v="0"/>
    <m/>
    <m/>
    <b v="0"/>
    <d v="2020-03-01T00:00:00"/>
    <n v="3"/>
    <n v="2020"/>
    <s v="Omitted"/>
    <s v="Omitted"/>
    <b v="0"/>
    <b v="0"/>
    <m/>
    <b v="1"/>
    <b v="0"/>
    <b v="0"/>
    <x v="15"/>
    <b v="0"/>
    <s v="Auto-Classic"/>
    <x v="0"/>
    <d v="2020-07-16T00:00:00"/>
    <s v="0055A00000BclF5QAJ"/>
    <d v="2021-04-10T23:01:03"/>
    <m/>
    <d v="2020-08-03T13:47:34"/>
    <m/>
    <m/>
    <b v="0"/>
    <m/>
    <m/>
    <s v="Webinar"/>
    <m/>
    <m/>
    <m/>
    <m/>
    <m/>
    <x v="3130"/>
    <x v="0"/>
    <b v="0"/>
    <m/>
    <m/>
    <m/>
    <s v="0055A000008zqzaQAA"/>
    <s v="01s5A000005x0sjQAA"/>
    <s v="Biotherapeutics"/>
    <m/>
    <s v="0035A00003KtEyFQAV"/>
    <s v="System"/>
    <s v="ZipChip"/>
    <m/>
    <m/>
    <s v="0125A000001ESVfQAO"/>
    <b v="0"/>
    <m/>
    <b v="0"/>
    <m/>
    <m/>
    <x v="0"/>
    <b v="0"/>
    <d v="2021-06-29T20:34:54"/>
    <s v="0055A00000BctN2QAJ"/>
    <m/>
    <b v="0"/>
    <x v="0"/>
    <m/>
    <m/>
    <n v="80000"/>
    <m/>
    <x v="2"/>
    <n v="0"/>
    <n v="0"/>
  </r>
  <r>
    <s v="0015A000022SmPFQA0"/>
    <b v="0"/>
    <m/>
    <b v="0"/>
    <m/>
    <m/>
    <m/>
    <x v="98"/>
    <b v="1"/>
    <s v="Other"/>
    <m/>
    <s v="0035A00003bb1gdQAA"/>
    <m/>
    <m/>
    <s v="0055A00000Bb2djQAB"/>
    <b v="1"/>
    <d v="2020-03-18T20:08:08"/>
    <m/>
    <b v="0"/>
    <m/>
    <m/>
    <b v="0"/>
    <d v="2020-03-01T00:00:00"/>
    <n v="3"/>
    <n v="2020"/>
    <s v="Omitted"/>
    <s v="Omitted"/>
    <b v="0"/>
    <b v="0"/>
    <m/>
    <b v="1"/>
    <b v="0"/>
    <b v="0"/>
    <x v="15"/>
    <b v="0"/>
    <s v="Auto-Si"/>
    <x v="0"/>
    <m/>
    <s v="0055A00000BclF5QAJ"/>
    <d v="2021-04-11T20:28:47"/>
    <m/>
    <d v="2020-03-18T20:22:50"/>
    <m/>
    <m/>
    <b v="0"/>
    <m/>
    <m/>
    <s v="Website"/>
    <m/>
    <m/>
    <m/>
    <m/>
    <m/>
    <x v="3131"/>
    <x v="0"/>
    <b v="0"/>
    <m/>
    <m/>
    <m/>
    <s v="0055A00000Bb2djQAB"/>
    <s v="01s5A000005x0sjQAA"/>
    <s v="Biotherapeutics"/>
    <m/>
    <s v="0035A00003bb1gdQAA"/>
    <s v="System"/>
    <s v="ZipChip"/>
    <m/>
    <m/>
    <s v="0125A000001ESVfQAO"/>
    <b v="0"/>
    <m/>
    <b v="0"/>
    <m/>
    <m/>
    <x v="0"/>
    <b v="0"/>
    <d v="2021-06-29T20:34:55"/>
    <s v="0055A00000BctMnQAJ"/>
    <m/>
    <b v="0"/>
    <x v="0"/>
    <m/>
    <m/>
    <n v="98780"/>
    <m/>
    <x v="2"/>
    <n v="0"/>
    <n v="0"/>
  </r>
  <r>
    <s v="0013100001jbAzYAAU"/>
    <b v="0"/>
    <m/>
    <b v="0"/>
    <s v="7015A0000022g3BQAQ"/>
    <m/>
    <m/>
    <x v="280"/>
    <b v="1"/>
    <s v="Duplicate opportunity"/>
    <m/>
    <s v="0035A00003LtKrHQAV"/>
    <m/>
    <m/>
    <s v="0055A000008iLoOQAU"/>
    <b v="1"/>
    <d v="2018-09-24T17:35:49"/>
    <m/>
    <b v="0"/>
    <m/>
    <m/>
    <b v="0"/>
    <d v="2019-03-01T00:00:00"/>
    <n v="3"/>
    <n v="2019"/>
    <s v="Omitted"/>
    <s v="Omitted"/>
    <b v="0"/>
    <b v="0"/>
    <m/>
    <b v="1"/>
    <b v="0"/>
    <b v="0"/>
    <x v="17"/>
    <b v="0"/>
    <s v="Auto-Ti"/>
    <x v="0"/>
    <d v="2019-01-04T00:00:00"/>
    <s v="0055A00000BclF5QAJ"/>
    <d v="2021-04-10T23:01:03"/>
    <m/>
    <d v="2019-07-08T11:21:55"/>
    <m/>
    <m/>
    <b v="0"/>
    <m/>
    <m/>
    <s v="Webinar"/>
    <m/>
    <m/>
    <m/>
    <m/>
    <m/>
    <x v="3132"/>
    <x v="0"/>
    <b v="0"/>
    <m/>
    <m/>
    <m/>
    <s v="0055A000009GjocQAC"/>
    <s v="01s31000003qafeAAA"/>
    <s v="Metabolomics"/>
    <m/>
    <s v="0035A00003LtKrHQAV"/>
    <s v="System"/>
    <s v="ZipChip"/>
    <m/>
    <m/>
    <s v="0125A000001ESVfQAO"/>
    <b v="0"/>
    <m/>
    <b v="0"/>
    <m/>
    <m/>
    <x v="0"/>
    <b v="0"/>
    <d v="2021-06-29T20:34:54"/>
    <m/>
    <m/>
    <b v="0"/>
    <x v="0"/>
    <m/>
    <m/>
    <n v="76550"/>
    <m/>
    <x v="2"/>
    <n v="0"/>
    <n v="0"/>
  </r>
  <r>
    <s v="0015A00001xQ3PLQA0"/>
    <b v="0"/>
    <m/>
    <b v="0"/>
    <m/>
    <m/>
    <m/>
    <x v="96"/>
    <b v="1"/>
    <s v="Non Responsive"/>
    <m/>
    <s v="0035A00003FVJ9sQAH"/>
    <m/>
    <m/>
    <s v="00531000008FRNUAA4"/>
    <b v="1"/>
    <d v="2017-11-07T14:41:15"/>
    <m/>
    <b v="0"/>
    <m/>
    <m/>
    <b v="0"/>
    <d v="2020-03-01T00:00:00"/>
    <n v="3"/>
    <n v="2020"/>
    <s v="Omitted"/>
    <s v="Omitted"/>
    <b v="0"/>
    <b v="0"/>
    <m/>
    <b v="1"/>
    <b v="0"/>
    <b v="0"/>
    <x v="15"/>
    <b v="0"/>
    <s v="Manual-Classic"/>
    <x v="0"/>
    <d v="2017-11-02T00:00:00"/>
    <s v="0055A00000BclF5QAJ"/>
    <d v="2021-04-10T23:01:03"/>
    <m/>
    <d v="2020-04-09T13:14:04"/>
    <m/>
    <m/>
    <b v="0"/>
    <m/>
    <s v="Proteomics and Peptide Mapping"/>
    <s v="Website"/>
    <m/>
    <m/>
    <m/>
    <m/>
    <m/>
    <x v="3133"/>
    <x v="0"/>
    <b v="0"/>
    <m/>
    <m/>
    <m/>
    <s v="0055A000008iLoOQAU"/>
    <s v="01s31000003qafeAAA"/>
    <s v="Proteomics"/>
    <m/>
    <s v="0035A00003FVJ9sQAH"/>
    <s v="System"/>
    <s v="ZipChip"/>
    <m/>
    <m/>
    <s v="0125A000001ESVfQAO"/>
    <b v="0"/>
    <m/>
    <b v="0"/>
    <m/>
    <m/>
    <x v="0"/>
    <b v="0"/>
    <d v="2021-06-29T20:34:54"/>
    <m/>
    <m/>
    <b v="0"/>
    <x v="0"/>
    <m/>
    <m/>
    <n v="59150"/>
    <m/>
    <x v="2"/>
    <n v="0"/>
    <n v="0"/>
  </r>
  <r>
    <s v="0015A000027UhJnQAK"/>
    <b v="0"/>
    <m/>
    <b v="0"/>
    <m/>
    <m/>
    <m/>
    <x v="541"/>
    <b v="1"/>
    <s v="Non Responsive"/>
    <m/>
    <s v="0035A00003PrSUbQAN"/>
    <m/>
    <m/>
    <s v="0055A000008iLoOQAU"/>
    <b v="1"/>
    <d v="2018-12-13T20:16:02"/>
    <m/>
    <b v="0"/>
    <m/>
    <m/>
    <b v="0"/>
    <d v="2019-03-01T00:00:00"/>
    <n v="3"/>
    <n v="2019"/>
    <s v="Omitted"/>
    <s v="Omitted"/>
    <b v="0"/>
    <b v="0"/>
    <m/>
    <b v="1"/>
    <b v="0"/>
    <b v="0"/>
    <x v="17"/>
    <b v="0"/>
    <s v="Manual-Classic"/>
    <x v="0"/>
    <d v="2019-05-13T00:00:00"/>
    <s v="0055A00000BclF5QAJ"/>
    <d v="2021-04-10T23:01:03"/>
    <m/>
    <d v="2019-08-05T13:57:19"/>
    <m/>
    <m/>
    <b v="0"/>
    <m/>
    <s v="Proteomics"/>
    <s v="Website"/>
    <m/>
    <m/>
    <m/>
    <m/>
    <m/>
    <x v="3134"/>
    <x v="0"/>
    <b v="0"/>
    <m/>
    <m/>
    <m/>
    <s v="0055A000009GjocQAC"/>
    <s v="01s31000003qafeAAA"/>
    <s v="Proteomics"/>
    <m/>
    <s v="0035A00003PrSUbQAN"/>
    <s v="System"/>
    <s v="ZipChip"/>
    <m/>
    <m/>
    <s v="0125A000001ESVfQAO"/>
    <b v="0"/>
    <m/>
    <b v="0"/>
    <m/>
    <m/>
    <x v="0"/>
    <b v="0"/>
    <d v="2021-06-29T20:34:54"/>
    <m/>
    <m/>
    <b v="0"/>
    <x v="0"/>
    <m/>
    <m/>
    <n v="46850"/>
    <m/>
    <x v="2"/>
    <n v="0"/>
    <n v="0"/>
  </r>
  <r>
    <s v="0015A000022SgMIQA0"/>
    <b v="0"/>
    <m/>
    <b v="0"/>
    <m/>
    <m/>
    <m/>
    <x v="98"/>
    <b v="1"/>
    <s v="Non Responsive"/>
    <m/>
    <s v="0035A00003VETLRQA5"/>
    <m/>
    <m/>
    <s v="0055A000008iLoOQAU"/>
    <b v="1"/>
    <d v="2019-05-23T14:55:44"/>
    <m/>
    <b v="0"/>
    <m/>
    <m/>
    <b v="0"/>
    <d v="2020-03-01T00:00:00"/>
    <n v="3"/>
    <n v="2020"/>
    <s v="Omitted"/>
    <s v="Omitted"/>
    <b v="0"/>
    <b v="0"/>
    <m/>
    <b v="1"/>
    <b v="0"/>
    <b v="0"/>
    <x v="17"/>
    <b v="0"/>
    <s v="Manual-Classic"/>
    <x v="0"/>
    <d v="2019-05-21T00:00:00"/>
    <s v="0055A00000BclF5QAJ"/>
    <d v="2021-04-10T23:01:03"/>
    <m/>
    <d v="2020-05-18T10:19:25"/>
    <m/>
    <m/>
    <b v="0"/>
    <m/>
    <m/>
    <s v="Website"/>
    <m/>
    <m/>
    <m/>
    <m/>
    <m/>
    <x v="3135"/>
    <x v="0"/>
    <b v="0"/>
    <m/>
    <m/>
    <m/>
    <s v="0055A000008zqzaQAA"/>
    <s v="01s5A000005x0sjQAA"/>
    <s v="Proteomics"/>
    <m/>
    <s v="0035A00003VETLRQA5"/>
    <s v="System"/>
    <s v="ZipChip"/>
    <m/>
    <m/>
    <s v="0125A000001ESVfQAO"/>
    <b v="0"/>
    <m/>
    <b v="0"/>
    <m/>
    <m/>
    <x v="0"/>
    <b v="0"/>
    <d v="2021-06-29T20:34:54"/>
    <s v="0055A00000BctN2QAJ"/>
    <m/>
    <b v="0"/>
    <x v="0"/>
    <m/>
    <m/>
    <n v="91695"/>
    <m/>
    <x v="2"/>
    <n v="0"/>
    <n v="0"/>
  </r>
  <r>
    <s v="0015A00002DxOEJQA3"/>
    <b v="0"/>
    <m/>
    <b v="0"/>
    <m/>
    <m/>
    <m/>
    <x v="98"/>
    <b v="1"/>
    <s v="Duplicate opportunity"/>
    <m/>
    <s v="0035A00003XWh9mQAD"/>
    <m/>
    <m/>
    <s v="0055A000008iLoOQAU"/>
    <b v="1"/>
    <d v="2019-08-05T21:12:21"/>
    <m/>
    <b v="0"/>
    <m/>
    <m/>
    <b v="0"/>
    <d v="2020-03-01T00:00:00"/>
    <n v="3"/>
    <n v="2020"/>
    <s v="Omitted"/>
    <s v="Omitted"/>
    <b v="0"/>
    <b v="0"/>
    <m/>
    <b v="1"/>
    <b v="0"/>
    <b v="0"/>
    <x v="15"/>
    <b v="0"/>
    <m/>
    <x v="0"/>
    <d v="2019-08-09T00:00:00"/>
    <s v="0055A00000BclF5QAJ"/>
    <d v="2021-04-10T23:01:03"/>
    <m/>
    <d v="2020-05-22T17:00:08"/>
    <m/>
    <m/>
    <b v="0"/>
    <m/>
    <m/>
    <s v="Website"/>
    <m/>
    <m/>
    <s v="Sciex"/>
    <m/>
    <m/>
    <x v="3136"/>
    <x v="0"/>
    <b v="0"/>
    <m/>
    <m/>
    <m/>
    <s v="0055A000008zqzaQAA"/>
    <s v="01s5A000005x0sjQAA"/>
    <s v="Other"/>
    <m/>
    <s v="0035A00003XWh9mQAD"/>
    <s v="System"/>
    <s v="ZipChip"/>
    <m/>
    <m/>
    <s v="0125A000001ESVfQAO"/>
    <b v="0"/>
    <m/>
    <b v="0"/>
    <m/>
    <m/>
    <x v="0"/>
    <b v="0"/>
    <d v="2021-06-29T20:34:54"/>
    <s v="0055A00000BctN2QAJ"/>
    <m/>
    <b v="0"/>
    <x v="0"/>
    <m/>
    <m/>
    <n v="84995"/>
    <m/>
    <x v="2"/>
    <n v="0"/>
    <n v="0"/>
  </r>
  <r>
    <s v="0015A00002Bmy3MQAR"/>
    <b v="0"/>
    <m/>
    <b v="0"/>
    <s v="70131000001YBPoAAO"/>
    <m/>
    <m/>
    <x v="98"/>
    <b v="1"/>
    <s v="Non Responsive"/>
    <m/>
    <s v="0035A00003TVejUQAT"/>
    <m/>
    <m/>
    <s v="0055A000008iLoOQAU"/>
    <b v="1"/>
    <d v="2019-04-12T16:41:18"/>
    <m/>
    <b v="0"/>
    <m/>
    <m/>
    <b v="0"/>
    <d v="2020-03-01T00:00:00"/>
    <n v="3"/>
    <n v="2020"/>
    <s v="Omitted"/>
    <s v="Omitted"/>
    <b v="0"/>
    <b v="0"/>
    <m/>
    <b v="1"/>
    <b v="0"/>
    <b v="0"/>
    <x v="14"/>
    <b v="0"/>
    <s v="Auto-Si"/>
    <x v="0"/>
    <d v="2020-08-03T00:00:00"/>
    <s v="0055A00000BclF5QAJ"/>
    <d v="2021-04-10T23:01:03"/>
    <m/>
    <d v="2020-08-06T13:26:25"/>
    <m/>
    <m/>
    <b v="0"/>
    <m/>
    <m/>
    <s v="Trade Show"/>
    <m/>
    <m/>
    <s v="Sciex"/>
    <s v="QTRAP (4500,5500,6500)"/>
    <m/>
    <x v="3137"/>
    <x v="0"/>
    <b v="0"/>
    <m/>
    <m/>
    <m/>
    <s v="0055A000008zqzaQAA"/>
    <s v="01s5A000005z9ixQAA"/>
    <s v="Metabolomics"/>
    <m/>
    <s v="0035A00003TVejUQAT"/>
    <s v="System"/>
    <s v="ZipChip"/>
    <m/>
    <m/>
    <s v="0125A000001ESVfQAO"/>
    <b v="0"/>
    <m/>
    <b v="0"/>
    <m/>
    <m/>
    <x v="0"/>
    <b v="0"/>
    <d v="2021-06-29T20:34:54"/>
    <s v="0055A00000BctN2QAJ"/>
    <m/>
    <b v="0"/>
    <x v="0"/>
    <m/>
    <m/>
    <n v="90775"/>
    <m/>
    <x v="2"/>
    <n v="0"/>
    <n v="0"/>
  </r>
  <r>
    <s v="0015A00002EkmBaQAJ"/>
    <b v="0"/>
    <m/>
    <b v="0"/>
    <m/>
    <m/>
    <m/>
    <x v="542"/>
    <b v="1"/>
    <s v="Duplicate opportunity"/>
    <m/>
    <s v="0035A00003YwfrgQAB"/>
    <m/>
    <m/>
    <s v="0055A000008iLoOQAU"/>
    <b v="1"/>
    <d v="2019-10-02T13:04:21"/>
    <m/>
    <b v="0"/>
    <m/>
    <m/>
    <b v="0"/>
    <d v="2020-03-01T00:00:00"/>
    <n v="3"/>
    <n v="2020"/>
    <s v="Omitted"/>
    <s v="Omitted"/>
    <b v="0"/>
    <b v="0"/>
    <m/>
    <b v="1"/>
    <b v="0"/>
    <b v="0"/>
    <x v="15"/>
    <b v="0"/>
    <m/>
    <x v="0"/>
    <d v="2019-10-04T00:00:00"/>
    <s v="0055A00000BclF5QAJ"/>
    <d v="2021-04-10T23:01:03"/>
    <m/>
    <d v="2020-05-18T11:42:33"/>
    <m/>
    <m/>
    <b v="0"/>
    <m/>
    <m/>
    <s v="Website"/>
    <m/>
    <m/>
    <s v="Thermo"/>
    <m/>
    <m/>
    <x v="3138"/>
    <x v="0"/>
    <b v="0"/>
    <m/>
    <s v="QE"/>
    <m/>
    <s v="0055A000008zqzaQAA"/>
    <s v="01s5A000005z9ixQAA"/>
    <s v="Biotherapeutics"/>
    <m/>
    <s v="0035A00003YwfrgQAB"/>
    <s v="System"/>
    <s v="ZipChip"/>
    <m/>
    <m/>
    <s v="0125A000001ESVfQAO"/>
    <b v="0"/>
    <m/>
    <b v="0"/>
    <m/>
    <m/>
    <x v="0"/>
    <b v="0"/>
    <d v="2021-06-29T20:34:54"/>
    <s v="0055A00000BctN2QAJ"/>
    <m/>
    <b v="0"/>
    <x v="0"/>
    <m/>
    <m/>
    <n v="90775"/>
    <m/>
    <x v="2"/>
    <n v="0"/>
    <n v="0"/>
  </r>
  <r>
    <s v="0013100001hmwrmAAA"/>
    <b v="0"/>
    <m/>
    <b v="0"/>
    <m/>
    <m/>
    <m/>
    <x v="98"/>
    <b v="1"/>
    <s v="Lost or No Budget"/>
    <m/>
    <s v="0035A00003W0gMRQAZ"/>
    <m/>
    <m/>
    <s v="0055A000008zqzaQAA"/>
    <b v="1"/>
    <d v="2019-07-02T12:24:35"/>
    <m/>
    <b v="0"/>
    <m/>
    <m/>
    <b v="0"/>
    <d v="2020-03-01T00:00:00"/>
    <n v="3"/>
    <n v="2020"/>
    <s v="Omitted"/>
    <s v="Omitted"/>
    <b v="0"/>
    <b v="0"/>
    <m/>
    <b v="1"/>
    <b v="0"/>
    <b v="0"/>
    <x v="17"/>
    <b v="0"/>
    <s v="Auto-Bi"/>
    <x v="0"/>
    <d v="2020-05-14T00:00:00"/>
    <s v="0055A00000BclF5QAJ"/>
    <d v="2021-04-10T23:01:03"/>
    <m/>
    <d v="2020-05-22T17:05:27"/>
    <m/>
    <m/>
    <b v="0"/>
    <m/>
    <s v="Proteomics"/>
    <s v="Website"/>
    <m/>
    <m/>
    <s v="Thermo"/>
    <s v="Fusion Lumos"/>
    <m/>
    <x v="3139"/>
    <x v="0"/>
    <b v="0"/>
    <m/>
    <m/>
    <m/>
    <s v="0055A000008zqzaQAA"/>
    <s v="01s5A000005x0sjQAA"/>
    <s v="Proteomics"/>
    <m/>
    <s v="0035A00003W0gMRQAZ"/>
    <s v="System"/>
    <s v="ZipChip"/>
    <m/>
    <m/>
    <s v="0125A000001ESVfQAO"/>
    <b v="0"/>
    <m/>
    <b v="0"/>
    <m/>
    <m/>
    <x v="0"/>
    <b v="0"/>
    <d v="2021-06-29T20:34:54"/>
    <s v="0055A00000BctN2QAJ"/>
    <m/>
    <b v="0"/>
    <x v="0"/>
    <m/>
    <m/>
    <n v="93085"/>
    <m/>
    <x v="2"/>
    <n v="0"/>
    <n v="0"/>
  </r>
  <r>
    <s v="0015A000022T3qfQAC"/>
    <b v="0"/>
    <m/>
    <b v="0"/>
    <s v="7015A000001OxJmQAK"/>
    <m/>
    <m/>
    <x v="94"/>
    <b v="1"/>
    <s v="Duplicate opportunity"/>
    <m/>
    <s v="0035A00003W0l2pQAB"/>
    <m/>
    <m/>
    <s v="0055A000008iLoOQAU"/>
    <b v="1"/>
    <d v="2019-07-02T18:48:05"/>
    <m/>
    <b v="0"/>
    <m/>
    <m/>
    <b v="0"/>
    <d v="2020-03-01T00:00:00"/>
    <n v="3"/>
    <n v="2020"/>
    <s v="Omitted"/>
    <s v="Omitted"/>
    <b v="0"/>
    <b v="0"/>
    <m/>
    <b v="1"/>
    <b v="0"/>
    <b v="0"/>
    <x v="15"/>
    <b v="0"/>
    <s v="Auto-Classic"/>
    <x v="0"/>
    <d v="2019-09-08T00:00:00"/>
    <s v="0055A00000BclF5QAJ"/>
    <d v="2021-04-10T23:01:03"/>
    <m/>
    <d v="2020-02-13T05:53:50"/>
    <m/>
    <m/>
    <b v="0"/>
    <m/>
    <m/>
    <s v="Webinar"/>
    <m/>
    <m/>
    <s v="Thermo"/>
    <s v="QE Plus, HF, HF-X  (NO biopharma)"/>
    <m/>
    <x v="3140"/>
    <x v="0"/>
    <b v="0"/>
    <m/>
    <s v="Thermo-orbitrap, single quads and triple quads"/>
    <m/>
    <s v="0055A000009GjocQAC"/>
    <s v="01s5A000005z9ixQAA"/>
    <s v="Biotherapeutics"/>
    <m/>
    <s v="0035A00003W0l2pQAB"/>
    <s v="System"/>
    <s v="ZipChip"/>
    <m/>
    <m/>
    <s v="0125A000001ESVfQAO"/>
    <b v="0"/>
    <m/>
    <b v="0"/>
    <m/>
    <m/>
    <x v="0"/>
    <b v="0"/>
    <d v="2021-06-29T20:34:54"/>
    <m/>
    <m/>
    <b v="0"/>
    <x v="0"/>
    <m/>
    <m/>
    <n v="72620"/>
    <m/>
    <x v="2"/>
    <n v="0"/>
    <n v="0"/>
  </r>
  <r>
    <s v="0015A00002Cvd13QAB"/>
    <b v="0"/>
    <m/>
    <b v="0"/>
    <m/>
    <m/>
    <m/>
    <x v="98"/>
    <b v="1"/>
    <s v="Lost or No Budget"/>
    <m/>
    <s v="0035A00003WlSzdQAF"/>
    <m/>
    <m/>
    <s v="0055A000008zqzaQAA"/>
    <b v="1"/>
    <d v="2019-07-08T17:09:21"/>
    <m/>
    <b v="0"/>
    <m/>
    <m/>
    <b v="0"/>
    <d v="2020-03-01T00:00:00"/>
    <n v="3"/>
    <n v="2020"/>
    <s v="Omitted"/>
    <s v="Omitted"/>
    <b v="0"/>
    <b v="0"/>
    <m/>
    <b v="1"/>
    <b v="0"/>
    <b v="0"/>
    <x v="14"/>
    <b v="0"/>
    <s v="Auto-Classic"/>
    <x v="0"/>
    <d v="2019-05-30T00:00:00"/>
    <s v="0055A00000BclF5QAJ"/>
    <d v="2021-04-10T23:01:03"/>
    <m/>
    <d v="2020-05-18T10:25:17"/>
    <m/>
    <m/>
    <b v="0"/>
    <m/>
    <m/>
    <s v="Referral"/>
    <m/>
    <m/>
    <s v="Thermo"/>
    <m/>
    <m/>
    <x v="3141"/>
    <x v="0"/>
    <b v="0"/>
    <m/>
    <m/>
    <m/>
    <s v="0055A000008zqzaQAA"/>
    <s v="01s5A000005x0sjQAA"/>
    <s v="Metabolomics"/>
    <m/>
    <s v="0035A00003WlSzdQAF"/>
    <s v="System"/>
    <s v="ZipChip"/>
    <m/>
    <m/>
    <s v="0125A000001ESVfQAO"/>
    <b v="0"/>
    <m/>
    <b v="0"/>
    <m/>
    <m/>
    <x v="0"/>
    <b v="0"/>
    <d v="2021-06-29T20:34:54"/>
    <s v="0055A00000BctN2QAJ"/>
    <m/>
    <b v="0"/>
    <x v="0"/>
    <m/>
    <m/>
    <n v="91695"/>
    <m/>
    <x v="2"/>
    <n v="0"/>
    <n v="0"/>
  </r>
  <r>
    <s v="0013100001p4DI5AAM"/>
    <b v="0"/>
    <m/>
    <b v="0"/>
    <s v="7015A0000022hYtQAI"/>
    <m/>
    <m/>
    <x v="96"/>
    <b v="1"/>
    <s v="Non Responsive"/>
    <m/>
    <s v="0035A00003KtQn4QAF"/>
    <m/>
    <m/>
    <s v="0055A000008iLoOQAU"/>
    <b v="1"/>
    <d v="2018-09-18T18:20:09"/>
    <m/>
    <b v="0"/>
    <m/>
    <m/>
    <b v="0"/>
    <d v="2020-03-01T00:00:00"/>
    <n v="3"/>
    <n v="2020"/>
    <s v="Omitted"/>
    <s v="Omitted"/>
    <b v="0"/>
    <b v="0"/>
    <m/>
    <b v="1"/>
    <b v="0"/>
    <b v="0"/>
    <x v="15"/>
    <b v="0"/>
    <s v="Auto-Classic"/>
    <x v="0"/>
    <d v="2020-04-02T00:00:00"/>
    <s v="0055A00000BclF5QAJ"/>
    <d v="2021-04-10T23:01:03"/>
    <m/>
    <d v="2020-04-09T18:10:46"/>
    <m/>
    <m/>
    <b v="0"/>
    <m/>
    <m/>
    <s v="Webinar"/>
    <m/>
    <m/>
    <s v="Thermo"/>
    <s v="QE EMR UHMR (Plus, HF, HF-X with BioPharma)"/>
    <m/>
    <x v="3142"/>
    <x v="0"/>
    <b v="0"/>
    <m/>
    <m/>
    <m/>
    <s v="0055A000009GjocQAC"/>
    <s v="01s5A000005x0sjQAA"/>
    <s v="Biotherapeutics"/>
    <m/>
    <s v="0035A00003KtQn4QAF"/>
    <s v="System"/>
    <s v="ZipChip"/>
    <m/>
    <m/>
    <s v="0125A000001ESVfQAO"/>
    <b v="0"/>
    <m/>
    <b v="0"/>
    <m/>
    <m/>
    <x v="0"/>
    <b v="0"/>
    <d v="2021-06-29T20:34:54"/>
    <m/>
    <m/>
    <b v="0"/>
    <x v="0"/>
    <m/>
    <m/>
    <n v="92390"/>
    <m/>
    <x v="2"/>
    <n v="0"/>
    <n v="0"/>
  </r>
  <r>
    <s v="0013100001ho6TMAAY"/>
    <b v="0"/>
    <m/>
    <b v="0"/>
    <m/>
    <m/>
    <m/>
    <x v="170"/>
    <b v="1"/>
    <s v="Other"/>
    <m/>
    <s v="0035A00003IPPM7QAP"/>
    <m/>
    <m/>
    <s v="00531000008FRNUAA4"/>
    <b v="1"/>
    <d v="2018-06-26T14:25:33"/>
    <m/>
    <b v="0"/>
    <m/>
    <m/>
    <b v="0"/>
    <d v="2019-03-01T00:00:00"/>
    <n v="3"/>
    <n v="2019"/>
    <s v="Omitted"/>
    <s v="Omitted"/>
    <b v="0"/>
    <b v="0"/>
    <m/>
    <b v="1"/>
    <b v="0"/>
    <b v="0"/>
    <x v="25"/>
    <b v="0"/>
    <s v="Auto-Classic"/>
    <x v="0"/>
    <d v="2019-08-12T00:00:00"/>
    <s v="0055A00000BclF5QAJ"/>
    <d v="2021-04-10T23:01:03"/>
    <m/>
    <d v="2019-08-12T14:54:04"/>
    <m/>
    <m/>
    <b v="0"/>
    <m/>
    <s v="Proteomics"/>
    <s v="Website"/>
    <m/>
    <m/>
    <s v="Thermo"/>
    <s v="Fusion Lumos"/>
    <m/>
    <x v="3143"/>
    <x v="0"/>
    <b v="0"/>
    <s v="being restricted to 5nl loading capacity is not acceptible"/>
    <m/>
    <m/>
    <s v="0055A000009GjocQAC"/>
    <s v="01s5A000005z9ixQAA"/>
    <s v="Proteomics"/>
    <m/>
    <s v="0035A00003IPPM7QAP"/>
    <s v="System"/>
    <s v="ZipChip"/>
    <m/>
    <m/>
    <s v="0125A000001ESVfQAO"/>
    <b v="0"/>
    <m/>
    <b v="0"/>
    <m/>
    <m/>
    <x v="0"/>
    <b v="0"/>
    <d v="2021-06-29T20:34:54"/>
    <m/>
    <m/>
    <b v="0"/>
    <x v="0"/>
    <m/>
    <m/>
    <n v="90775"/>
    <m/>
    <x v="2"/>
    <n v="0"/>
    <n v="0"/>
  </r>
  <r>
    <s v="0015A00002B5nRuQAJ"/>
    <b v="0"/>
    <m/>
    <b v="0"/>
    <m/>
    <m/>
    <m/>
    <x v="56"/>
    <b v="1"/>
    <s v="Other"/>
    <m/>
    <s v="0035A00003TS5KUQA1"/>
    <m/>
    <m/>
    <s v="0055A000008iLoOQAU"/>
    <b v="1"/>
    <d v="2019-03-20T17:40:53"/>
    <m/>
    <b v="0"/>
    <m/>
    <m/>
    <b v="0"/>
    <d v="2019-03-01T00:00:00"/>
    <n v="3"/>
    <n v="2019"/>
    <s v="Omitted"/>
    <s v="Omitted"/>
    <b v="0"/>
    <b v="0"/>
    <m/>
    <b v="1"/>
    <b v="0"/>
    <b v="0"/>
    <x v="15"/>
    <b v="0"/>
    <s v="Auto-Classic"/>
    <x v="0"/>
    <d v="2019-05-15T00:00:00"/>
    <s v="0055A00000BclF5QAJ"/>
    <d v="2021-04-11T20:33:11"/>
    <m/>
    <d v="2019-08-30T14:32:52"/>
    <m/>
    <m/>
    <b v="0"/>
    <m/>
    <m/>
    <s v="Website"/>
    <m/>
    <m/>
    <s v="Thermo"/>
    <s v="QE EMR UHMR (Plus, HF, HF-X with BioPharma)"/>
    <m/>
    <x v="3144"/>
    <x v="0"/>
    <b v="0"/>
    <m/>
    <m/>
    <m/>
    <s v="0055A000009sZg0QAE"/>
    <s v="01s5A000005z9ixQAA"/>
    <s v="Biotherapeutics"/>
    <m/>
    <s v="0035A00003TS5KUQA1"/>
    <s v="System"/>
    <s v="ZipChip"/>
    <m/>
    <m/>
    <s v="0125A000001ESVfQAO"/>
    <b v="0"/>
    <m/>
    <b v="0"/>
    <m/>
    <m/>
    <x v="0"/>
    <b v="0"/>
    <d v="2021-06-29T20:34:54"/>
    <m/>
    <m/>
    <b v="0"/>
    <x v="0"/>
    <m/>
    <m/>
    <n v="83015"/>
    <m/>
    <x v="2"/>
    <n v="0"/>
    <n v="0"/>
  </r>
  <r>
    <s v="0015A00001tak2sQAA"/>
    <b v="0"/>
    <m/>
    <b v="0"/>
    <m/>
    <m/>
    <m/>
    <x v="98"/>
    <b v="1"/>
    <s v="Lost or No Budget"/>
    <m/>
    <s v="0035A00003CcqRNQAZ"/>
    <m/>
    <m/>
    <s v="00531000007KAu8AAG"/>
    <b v="1"/>
    <d v="2017-07-16T12:33:15"/>
    <m/>
    <b v="0"/>
    <m/>
    <m/>
    <b v="0"/>
    <d v="2020-03-01T00:00:00"/>
    <n v="3"/>
    <n v="2020"/>
    <s v="Omitted"/>
    <s v="Omitted"/>
    <b v="0"/>
    <b v="0"/>
    <m/>
    <b v="1"/>
    <b v="0"/>
    <b v="0"/>
    <x v="25"/>
    <b v="0"/>
    <s v="Auto-Ti"/>
    <x v="0"/>
    <d v="2020-05-22T00:00:00"/>
    <s v="0055A00000BclF5QAJ"/>
    <d v="2021-04-10T23:01:03"/>
    <m/>
    <d v="2020-05-22T20:44:07"/>
    <m/>
    <m/>
    <b v="0"/>
    <m/>
    <s v="Metabolomics"/>
    <s v="Trade Show"/>
    <m/>
    <m/>
    <s v="Thermo"/>
    <s v="Other (text field)"/>
    <m/>
    <x v="3145"/>
    <x v="0"/>
    <b v="0"/>
    <m/>
    <s v="Standard QE"/>
    <m/>
    <s v="0055A000008zqzaQAA"/>
    <s v="01s31000003qafeAAA"/>
    <s v="Metabolomics"/>
    <m/>
    <s v="0035A00003CcqRNQAZ"/>
    <s v="System"/>
    <s v="ZipChip"/>
    <m/>
    <m/>
    <s v="0125A000001ESVfQAO"/>
    <b v="0"/>
    <m/>
    <b v="0"/>
    <m/>
    <m/>
    <x v="0"/>
    <b v="0"/>
    <d v="2021-06-29T20:34:54"/>
    <s v="0055A00000BctN2QAJ"/>
    <m/>
    <b v="0"/>
    <x v="0"/>
    <m/>
    <m/>
    <n v="57394"/>
    <m/>
    <x v="2"/>
    <n v="0"/>
    <n v="0"/>
  </r>
  <r>
    <s v="0013100001gYA7VAAW"/>
    <b v="0"/>
    <m/>
    <b v="0"/>
    <m/>
    <m/>
    <m/>
    <x v="170"/>
    <b v="1"/>
    <s v="Other"/>
    <m/>
    <s v="0035A00003VzcZaQAJ"/>
    <m/>
    <m/>
    <s v="0055A000008zqzaQAA"/>
    <b v="1"/>
    <d v="2019-06-26T15:48:45"/>
    <m/>
    <b v="0"/>
    <m/>
    <m/>
    <b v="0"/>
    <d v="2019-03-01T00:00:00"/>
    <n v="3"/>
    <n v="2019"/>
    <s v="Omitted"/>
    <s v="Omitted"/>
    <b v="0"/>
    <b v="0"/>
    <m/>
    <b v="1"/>
    <b v="0"/>
    <b v="0"/>
    <x v="25"/>
    <b v="0"/>
    <s v="Auto-Ti"/>
    <x v="0"/>
    <d v="2019-07-17T00:00:00"/>
    <s v="0055A00000BclF5QAJ"/>
    <d v="2021-04-11T20:33:11"/>
    <m/>
    <d v="2019-07-18T14:09:25"/>
    <m/>
    <m/>
    <b v="0"/>
    <m/>
    <m/>
    <s v="Website"/>
    <m/>
    <m/>
    <s v="Thermo"/>
    <s v="Fusion Lumos"/>
    <m/>
    <x v="3146"/>
    <x v="0"/>
    <b v="0"/>
    <m/>
    <m/>
    <m/>
    <s v="0055A000008zqzaQAA"/>
    <s v="01s5A000005z9ixQAA"/>
    <s v="Metabolomics"/>
    <m/>
    <s v="0035A00003VzcZaQAJ"/>
    <s v="System"/>
    <s v="ZipChip"/>
    <m/>
    <m/>
    <s v="0125A000001ESVfQAO"/>
    <b v="0"/>
    <m/>
    <b v="0"/>
    <m/>
    <m/>
    <x v="0"/>
    <b v="0"/>
    <d v="2021-06-29T20:34:54"/>
    <s v="0055A00000BctN2QAJ"/>
    <m/>
    <b v="0"/>
    <x v="0"/>
    <m/>
    <m/>
    <n v="92650"/>
    <m/>
    <x v="2"/>
    <n v="0"/>
    <n v="0"/>
  </r>
  <r>
    <s v="0015A00002DSF3iQAH"/>
    <b v="0"/>
    <m/>
    <b v="0"/>
    <s v="7015A000001dE6uQAE"/>
    <m/>
    <m/>
    <x v="98"/>
    <b v="1"/>
    <s v="Non Responsive"/>
    <m/>
    <s v="0035A00003XDoyfQAD"/>
    <m/>
    <s v="Impacted"/>
    <s v="0055A000008iLoOQAU"/>
    <b v="1"/>
    <d v="2019-09-03T21:42:33"/>
    <m/>
    <b v="0"/>
    <m/>
    <m/>
    <b v="0"/>
    <d v="2020-03-01T00:00:00"/>
    <n v="3"/>
    <n v="2020"/>
    <s v="Omitted"/>
    <s v="Omitted"/>
    <b v="0"/>
    <b v="0"/>
    <m/>
    <b v="1"/>
    <b v="0"/>
    <b v="0"/>
    <x v="14"/>
    <b v="0"/>
    <s v="Auto-Classic"/>
    <x v="0"/>
    <d v="2020-07-15T00:00:00"/>
    <s v="0055A00000BclF5QAJ"/>
    <d v="2021-04-10T23:01:03"/>
    <m/>
    <d v="2020-07-27T14:09:26"/>
    <m/>
    <m/>
    <b v="0"/>
    <m/>
    <s v="Proteomics and Peptide Mapping"/>
    <s v="Eblasts"/>
    <m/>
    <m/>
    <m/>
    <m/>
    <m/>
    <x v="3147"/>
    <x v="0"/>
    <b v="0"/>
    <m/>
    <m/>
    <m/>
    <s v="0055A000008zqzaQAA"/>
    <s v="01s5A000005z9ixQAA"/>
    <s v="Proteomics"/>
    <m/>
    <s v="0035A00003XDoyfQAD"/>
    <s v="System"/>
    <s v="ZipChip"/>
    <m/>
    <m/>
    <s v="0125A000001ESVfQAO"/>
    <b v="0"/>
    <m/>
    <b v="0"/>
    <m/>
    <m/>
    <x v="0"/>
    <b v="0"/>
    <d v="2021-06-29T20:34:54"/>
    <s v="0055A00000BctN2QAJ"/>
    <m/>
    <b v="0"/>
    <x v="0"/>
    <m/>
    <m/>
    <n v="95895"/>
    <m/>
    <x v="2"/>
    <n v="0"/>
    <n v="0"/>
  </r>
  <r>
    <s v="0015A00002AlcsSQAR"/>
    <b v="0"/>
    <m/>
    <b v="0"/>
    <m/>
    <m/>
    <m/>
    <x v="232"/>
    <b v="1"/>
    <s v="Lost or No Budget"/>
    <m/>
    <s v="0035A00003TBg9xQAD"/>
    <m/>
    <s v="Impacted"/>
    <s v="0055A000008iLoOQAU"/>
    <b v="1"/>
    <d v="2019-03-07T21:15:46"/>
    <m/>
    <b v="0"/>
    <m/>
    <m/>
    <b v="0"/>
    <d v="2020-03-01T00:00:00"/>
    <n v="3"/>
    <n v="2020"/>
    <s v="Omitted"/>
    <s v="Omitted"/>
    <b v="0"/>
    <b v="0"/>
    <m/>
    <b v="1"/>
    <b v="0"/>
    <b v="0"/>
    <x v="14"/>
    <b v="0"/>
    <s v="Auto-Classic"/>
    <x v="0"/>
    <d v="2020-04-27T00:00:00"/>
    <s v="0055A00000BclF5QAJ"/>
    <d v="2021-04-10T23:01:03"/>
    <m/>
    <d v="2020-05-18T10:22:51"/>
    <m/>
    <m/>
    <b v="0"/>
    <m/>
    <m/>
    <s v="Website"/>
    <m/>
    <m/>
    <s v="Thermo"/>
    <s v="QE Plus, HF, HF-X  (NO biopharma)"/>
    <m/>
    <x v="3148"/>
    <x v="0"/>
    <b v="0"/>
    <m/>
    <m/>
    <m/>
    <s v="0055A000008zqzaQAA"/>
    <s v="01s5A000005z9ixQAA"/>
    <s v="Proteomics"/>
    <m/>
    <s v="0035A00003TBg9xQAD"/>
    <s v="System"/>
    <s v="ZipChip"/>
    <m/>
    <m/>
    <s v="0125A000001ESVfQAO"/>
    <b v="0"/>
    <m/>
    <b v="0"/>
    <m/>
    <m/>
    <x v="0"/>
    <b v="0"/>
    <d v="2021-06-29T20:34:54"/>
    <s v="0055A00000BctN2QAJ"/>
    <m/>
    <b v="0"/>
    <x v="0"/>
    <m/>
    <m/>
    <n v="82895"/>
    <m/>
    <x v="2"/>
    <n v="0"/>
    <n v="0"/>
  </r>
  <r>
    <s v="0015A00002G6sJmQAJ"/>
    <b v="0"/>
    <m/>
    <b v="0"/>
    <s v="7015A000001qXCFQA2"/>
    <m/>
    <m/>
    <x v="98"/>
    <b v="1"/>
    <s v="Contact has moved"/>
    <m/>
    <s v="0035A00003ZjFwjQAF"/>
    <m/>
    <s v="Unknown"/>
    <s v="0055A000009GjocQAC"/>
    <b v="1"/>
    <d v="2019-11-04T20:13:39"/>
    <m/>
    <b v="0"/>
    <m/>
    <m/>
    <b v="0"/>
    <d v="2020-03-01T00:00:00"/>
    <n v="3"/>
    <n v="2020"/>
    <s v="Omitted"/>
    <s v="Omitted"/>
    <b v="0"/>
    <b v="0"/>
    <m/>
    <b v="1"/>
    <b v="0"/>
    <b v="0"/>
    <x v="15"/>
    <b v="0"/>
    <s v="Auto-Classic"/>
    <x v="0"/>
    <d v="2020-05-05T00:00:00"/>
    <s v="0055A00000BclF5QAJ"/>
    <d v="2021-04-10T23:01:03"/>
    <m/>
    <d v="2020-05-29T16:51:16"/>
    <m/>
    <m/>
    <b v="0"/>
    <m/>
    <m/>
    <s v="Trade Show"/>
    <m/>
    <m/>
    <s v="Bruker"/>
    <m/>
    <m/>
    <x v="3149"/>
    <x v="0"/>
    <b v="0"/>
    <m/>
    <s v="Thermo QTof, Waters Synapt"/>
    <s v="Negative Ions/RNA/DNA"/>
    <s v="0055A00000Bb2djQAB"/>
    <s v="01s5A000005x0sjQAA"/>
    <s v="Biotherapeutics"/>
    <m/>
    <s v="0035A00003ZjFwjQAF"/>
    <s v="System"/>
    <s v="ZipChip"/>
    <m/>
    <m/>
    <s v="0125A000001ESVfQAO"/>
    <b v="0"/>
    <m/>
    <b v="0"/>
    <m/>
    <m/>
    <x v="0"/>
    <b v="0"/>
    <d v="2021-06-29T20:34:55"/>
    <s v="0055A00000BctMnQAJ"/>
    <m/>
    <b v="0"/>
    <x v="0"/>
    <m/>
    <m/>
    <n v="86700"/>
    <m/>
    <x v="2"/>
    <n v="0"/>
    <n v="0"/>
  </r>
  <r>
    <s v="0015A00002KukXhQAJ"/>
    <b v="0"/>
    <m/>
    <b v="0"/>
    <m/>
    <m/>
    <m/>
    <x v="226"/>
    <b v="1"/>
    <s v="Contact has moved"/>
    <m/>
    <s v="0035A00003fLR95QAG"/>
    <s v="New Opp"/>
    <s v="Unknown"/>
    <s v="0055A000008iLoOQAU"/>
    <b v="1"/>
    <d v="2020-05-14T14:28:31"/>
    <m/>
    <b v="0"/>
    <m/>
    <m/>
    <b v="0"/>
    <d v="2022-03-01T00:00:00"/>
    <n v="3"/>
    <n v="2022"/>
    <s v="Omitted"/>
    <s v="Omitted"/>
    <b v="0"/>
    <b v="0"/>
    <m/>
    <b v="1"/>
    <b v="0"/>
    <b v="0"/>
    <x v="15"/>
    <b v="0"/>
    <s v="Auto-Si"/>
    <x v="0"/>
    <d v="2020-05-21T00:00:00"/>
    <s v="0055A00000BclF5QAJ"/>
    <d v="2021-04-10T23:01:03"/>
    <m/>
    <d v="2020-11-17T15:56:34"/>
    <m/>
    <m/>
    <b v="0"/>
    <m/>
    <m/>
    <s v="Website"/>
    <m/>
    <m/>
    <s v="Sciex"/>
    <s v="Triple Quad LC/MS (4500,5500,6500)"/>
    <m/>
    <x v="3150"/>
    <x v="0"/>
    <b v="0"/>
    <m/>
    <m/>
    <m/>
    <s v="00531000007KAu8AAG"/>
    <s v="01s5A000005x0vsQAA"/>
    <s v="Biotherapeutics"/>
    <m/>
    <s v="0035A00003fLR95QAG"/>
    <s v="System"/>
    <s v="ZipChip"/>
    <m/>
    <m/>
    <s v="0125A000001ESVfQAO"/>
    <b v="0"/>
    <m/>
    <b v="0"/>
    <m/>
    <m/>
    <x v="0"/>
    <b v="0"/>
    <d v="2021-06-29T20:34:55"/>
    <s v="0055A00000Bd4jEQAR"/>
    <m/>
    <b v="0"/>
    <x v="0"/>
    <m/>
    <m/>
    <n v="99945"/>
    <m/>
    <x v="2"/>
    <n v="0"/>
    <n v="0"/>
  </r>
  <r>
    <s v="0015A00002Cwod0QAB"/>
    <b v="0"/>
    <m/>
    <b v="0"/>
    <s v="7015A000001qVJTQA2"/>
    <m/>
    <m/>
    <x v="39"/>
    <b v="1"/>
    <s v="Duplicate opportunity"/>
    <m/>
    <s v="0035A00003VyJclQAF"/>
    <m/>
    <m/>
    <s v="0055A000008zqzaQAA"/>
    <b v="1"/>
    <d v="2019-06-17T01:51:52"/>
    <m/>
    <b v="0"/>
    <m/>
    <m/>
    <b v="0"/>
    <d v="2020-04-01T00:00:00"/>
    <n v="4"/>
    <n v="2020"/>
    <s v="Omitted"/>
    <s v="Omitted"/>
    <b v="0"/>
    <b v="0"/>
    <m/>
    <b v="1"/>
    <b v="0"/>
    <b v="0"/>
    <x v="15"/>
    <b v="0"/>
    <m/>
    <x v="0"/>
    <d v="2020-04-03T00:00:00"/>
    <s v="0055A00000BclF5QAJ"/>
    <d v="2021-04-11T20:06:15"/>
    <m/>
    <d v="2020-05-18T20:37:37"/>
    <m/>
    <m/>
    <b v="0"/>
    <m/>
    <m/>
    <s v="Field Sales"/>
    <m/>
    <m/>
    <m/>
    <m/>
    <m/>
    <x v="3151"/>
    <x v="0"/>
    <b v="0"/>
    <m/>
    <m/>
    <m/>
    <s v="0055A000008zqzaQAA"/>
    <s v="01s5A000005x0vsQAA"/>
    <m/>
    <m/>
    <s v="0035A00003VyJclQAF"/>
    <s v="System"/>
    <s v="Rebel"/>
    <m/>
    <m/>
    <s v="0125A000001ESVfQAO"/>
    <b v="0"/>
    <m/>
    <b v="0"/>
    <m/>
    <m/>
    <x v="0"/>
    <b v="0"/>
    <d v="2021-06-29T20:34:54"/>
    <s v="0055A00000BctN2QAJ"/>
    <m/>
    <b v="0"/>
    <x v="0"/>
    <m/>
    <m/>
    <n v="161000"/>
    <m/>
    <x v="2"/>
    <n v="0"/>
    <n v="0"/>
  </r>
  <r>
    <s v="0015A000028moKRQAY"/>
    <b v="0"/>
    <m/>
    <b v="0"/>
    <m/>
    <m/>
    <m/>
    <x v="369"/>
    <b v="1"/>
    <s v="Duplicate opportunity"/>
    <m/>
    <s v="0035A00003XD9aoQAD"/>
    <m/>
    <m/>
    <s v="0055A000008iLoOQAU"/>
    <b v="1"/>
    <d v="2019-08-30T17:53:48"/>
    <m/>
    <b v="0"/>
    <m/>
    <m/>
    <b v="0"/>
    <d v="2019-04-01T00:00:00"/>
    <n v="4"/>
    <n v="2019"/>
    <s v="Omitted"/>
    <s v="Omitted"/>
    <b v="0"/>
    <b v="0"/>
    <m/>
    <b v="1"/>
    <b v="0"/>
    <b v="0"/>
    <x v="15"/>
    <b v="0"/>
    <m/>
    <x v="0"/>
    <d v="2019-09-23T00:00:00"/>
    <s v="0055A00000BclF5QAJ"/>
    <d v="2021-04-10T23:01:03"/>
    <m/>
    <d v="2019-10-22T12:48:43"/>
    <m/>
    <m/>
    <b v="0"/>
    <m/>
    <m/>
    <s v="Website"/>
    <m/>
    <m/>
    <m/>
    <m/>
    <m/>
    <x v="3152"/>
    <x v="0"/>
    <b v="0"/>
    <m/>
    <m/>
    <m/>
    <s v="0055A000008zqzaQAA"/>
    <s v="01s5A000005z9ixQAA"/>
    <m/>
    <m/>
    <s v="0035A00003YeSZRQA3"/>
    <s v="System"/>
    <s v="Rebel"/>
    <m/>
    <m/>
    <s v="0125A000001ESVfQAO"/>
    <b v="0"/>
    <m/>
    <b v="0"/>
    <m/>
    <m/>
    <x v="0"/>
    <b v="0"/>
    <d v="2021-06-29T20:34:54"/>
    <s v="0055A00000BctN2QAJ"/>
    <m/>
    <b v="0"/>
    <x v="0"/>
    <m/>
    <m/>
    <n v="119000"/>
    <m/>
    <x v="2"/>
    <n v="0"/>
    <n v="0"/>
  </r>
  <r>
    <s v="0015A00002CwoeDQAR"/>
    <b v="0"/>
    <m/>
    <b v="0"/>
    <s v="7015A000001qVJTQA2"/>
    <m/>
    <m/>
    <x v="39"/>
    <b v="1"/>
    <s v="Lost or No Budget"/>
    <m/>
    <s v="0035A00003VyJfpQAF"/>
    <m/>
    <m/>
    <s v="0055A000008zqzaQAA"/>
    <b v="1"/>
    <d v="2019-06-17T02:12:52"/>
    <m/>
    <b v="0"/>
    <m/>
    <m/>
    <b v="0"/>
    <d v="2020-04-01T00:00:00"/>
    <n v="4"/>
    <n v="2020"/>
    <s v="Omitted"/>
    <s v="Omitted"/>
    <b v="0"/>
    <b v="0"/>
    <m/>
    <b v="1"/>
    <b v="0"/>
    <b v="0"/>
    <x v="15"/>
    <b v="0"/>
    <m/>
    <x v="0"/>
    <m/>
    <s v="0055A00000BclF5QAJ"/>
    <d v="2021-04-11T20:06:15"/>
    <m/>
    <d v="2020-05-18T16:10:07"/>
    <m/>
    <m/>
    <b v="0"/>
    <m/>
    <m/>
    <s v="Field Sales"/>
    <m/>
    <m/>
    <m/>
    <m/>
    <m/>
    <x v="3153"/>
    <x v="0"/>
    <b v="0"/>
    <m/>
    <m/>
    <m/>
    <s v="0055A000008zqzaQAA"/>
    <s v="01s5A000005x0sjQAA"/>
    <m/>
    <m/>
    <s v="0035A00003VyJfpQAF"/>
    <s v="System"/>
    <s v="Rebel"/>
    <m/>
    <m/>
    <s v="0125A000001ESVfQAO"/>
    <b v="0"/>
    <m/>
    <b v="0"/>
    <m/>
    <m/>
    <x v="0"/>
    <b v="0"/>
    <d v="2021-06-29T20:34:54"/>
    <s v="0055A00000BctN2QAJ"/>
    <m/>
    <b v="0"/>
    <x v="0"/>
    <m/>
    <m/>
    <n v="140000"/>
    <m/>
    <x v="2"/>
    <n v="0"/>
    <n v="0"/>
  </r>
  <r>
    <s v="0015A00002Cwof1QAB"/>
    <b v="0"/>
    <m/>
    <b v="0"/>
    <s v="7015A000001qVJTQA2"/>
    <m/>
    <m/>
    <x v="39"/>
    <b v="1"/>
    <s v="Lost or No Budget"/>
    <m/>
    <s v="0035A00003VyJh7QAF"/>
    <m/>
    <m/>
    <s v="0055A000008zqzaQAA"/>
    <b v="1"/>
    <d v="2019-06-17T02:19:02"/>
    <m/>
    <b v="0"/>
    <m/>
    <m/>
    <b v="0"/>
    <d v="2020-04-01T00:00:00"/>
    <n v="4"/>
    <n v="2020"/>
    <s v="Omitted"/>
    <s v="Omitted"/>
    <b v="0"/>
    <b v="0"/>
    <m/>
    <b v="1"/>
    <b v="0"/>
    <b v="0"/>
    <x v="15"/>
    <b v="0"/>
    <m/>
    <x v="0"/>
    <m/>
    <s v="0055A00000BclF5QAJ"/>
    <d v="2021-04-11T20:06:15"/>
    <m/>
    <d v="2020-05-18T20:37:08"/>
    <m/>
    <m/>
    <b v="0"/>
    <m/>
    <m/>
    <s v="Field Sales"/>
    <m/>
    <m/>
    <m/>
    <m/>
    <m/>
    <x v="3154"/>
    <x v="0"/>
    <b v="0"/>
    <m/>
    <m/>
    <m/>
    <s v="0055A000008zqzaQAA"/>
    <s v="01s5A000005x0sjQAA"/>
    <m/>
    <m/>
    <s v="0035A00003VyJh7QAF"/>
    <s v="System"/>
    <s v="Rebel"/>
    <m/>
    <m/>
    <s v="0125A000001ESVfQAO"/>
    <b v="0"/>
    <m/>
    <b v="0"/>
    <m/>
    <m/>
    <x v="0"/>
    <b v="0"/>
    <d v="2021-06-29T20:34:54"/>
    <s v="0055A00000BctN2QAJ"/>
    <m/>
    <b v="0"/>
    <x v="0"/>
    <m/>
    <m/>
    <n v="140000"/>
    <m/>
    <x v="2"/>
    <n v="0"/>
    <n v="0"/>
  </r>
  <r>
    <s v="0015A00002CwtwPQAR"/>
    <b v="0"/>
    <m/>
    <b v="0"/>
    <s v="7015A000001qVJTQA2"/>
    <m/>
    <m/>
    <x v="39"/>
    <b v="1"/>
    <s v="Non Responsive"/>
    <m/>
    <s v="0035A00003VyPvAQAV"/>
    <m/>
    <m/>
    <s v="0055A000008zqzaQAA"/>
    <b v="1"/>
    <d v="2019-06-17T19:22:35"/>
    <m/>
    <b v="0"/>
    <m/>
    <m/>
    <b v="0"/>
    <d v="2020-04-01T00:00:00"/>
    <n v="4"/>
    <n v="2020"/>
    <s v="Omitted"/>
    <s v="Omitted"/>
    <b v="0"/>
    <b v="0"/>
    <m/>
    <b v="1"/>
    <b v="0"/>
    <b v="0"/>
    <x v="15"/>
    <b v="0"/>
    <m/>
    <x v="0"/>
    <d v="2020-03-10T00:00:00"/>
    <s v="0055A00000BclF5QAJ"/>
    <d v="2021-04-11T20:06:15"/>
    <m/>
    <d v="2020-05-18T17:43:37"/>
    <m/>
    <m/>
    <b v="0"/>
    <m/>
    <m/>
    <s v="Field Sales"/>
    <m/>
    <m/>
    <m/>
    <m/>
    <m/>
    <x v="3155"/>
    <x v="0"/>
    <b v="0"/>
    <m/>
    <m/>
    <m/>
    <s v="0055A00000BNXCfQAP"/>
    <s v="01s5A000005x0sjQAA"/>
    <m/>
    <m/>
    <s v="0035A00003VyPvAQAV"/>
    <s v="System"/>
    <s v="Rebel"/>
    <m/>
    <m/>
    <s v="0125A000001ESVfQAO"/>
    <b v="0"/>
    <m/>
    <b v="0"/>
    <m/>
    <m/>
    <x v="0"/>
    <b v="0"/>
    <d v="2021-06-29T20:34:54"/>
    <s v="0055A00000BctN7QAJ"/>
    <m/>
    <b v="0"/>
    <x v="0"/>
    <m/>
    <m/>
    <n v="128000"/>
    <m/>
    <x v="2"/>
    <n v="0"/>
    <n v="0"/>
  </r>
  <r>
    <s v="0015A00002G7EBEQA3"/>
    <b v="0"/>
    <m/>
    <b v="0"/>
    <m/>
    <m/>
    <m/>
    <x v="39"/>
    <b v="1"/>
    <s v="Non Responsive"/>
    <m/>
    <s v="0035A00003ZjbMXQAZ"/>
    <m/>
    <m/>
    <s v="0055A000008iLoOQAU"/>
    <b v="1"/>
    <d v="2019-11-06T16:31:46"/>
    <m/>
    <b v="0"/>
    <m/>
    <m/>
    <b v="0"/>
    <d v="2020-04-01T00:00:00"/>
    <n v="4"/>
    <n v="2020"/>
    <s v="Omitted"/>
    <s v="Omitted"/>
    <b v="0"/>
    <b v="0"/>
    <m/>
    <b v="1"/>
    <b v="0"/>
    <b v="0"/>
    <x v="15"/>
    <b v="0"/>
    <m/>
    <x v="0"/>
    <d v="2020-06-04T00:00:00"/>
    <s v="0055A00000BclF5QAJ"/>
    <d v="2021-04-11T20:07:09"/>
    <m/>
    <d v="2020-06-04T23:20:21"/>
    <m/>
    <m/>
    <b v="0"/>
    <m/>
    <m/>
    <s v="Field Sales"/>
    <m/>
    <m/>
    <m/>
    <m/>
    <m/>
    <x v="3156"/>
    <x v="0"/>
    <b v="0"/>
    <m/>
    <m/>
    <m/>
    <s v="0055A00000BNXCfQAP"/>
    <s v="01s5A000005x0sjQAA"/>
    <m/>
    <m/>
    <s v="0035A00003ZjbMXQAZ"/>
    <s v="System"/>
    <s v="Rebel"/>
    <m/>
    <m/>
    <s v="0125A000001ESVfQAO"/>
    <b v="0"/>
    <m/>
    <b v="0"/>
    <m/>
    <m/>
    <x v="0"/>
    <b v="0"/>
    <d v="2021-06-29T20:34:55"/>
    <s v="0055A00000BctN7QAJ"/>
    <m/>
    <b v="0"/>
    <x v="0"/>
    <m/>
    <m/>
    <n v="144000"/>
    <m/>
    <x v="2"/>
    <n v="0"/>
    <n v="0"/>
  </r>
  <r>
    <s v="0015A00002K65REQAZ"/>
    <b v="0"/>
    <m/>
    <b v="0"/>
    <s v="7015A000001eF9nQAE"/>
    <m/>
    <m/>
    <x v="458"/>
    <b v="1"/>
    <s v="Non Responsive"/>
    <m/>
    <s v="0035A00003eNtPHQA0"/>
    <m/>
    <m/>
    <s v="0055A00000BNXCfQAP"/>
    <b v="1"/>
    <d v="2020-04-14T20:36:48"/>
    <m/>
    <b v="0"/>
    <m/>
    <m/>
    <b v="0"/>
    <d v="2020-04-01T00:00:00"/>
    <n v="4"/>
    <n v="2020"/>
    <s v="Omitted"/>
    <s v="Omitted"/>
    <b v="0"/>
    <b v="0"/>
    <m/>
    <b v="1"/>
    <b v="0"/>
    <b v="0"/>
    <x v="15"/>
    <b v="0"/>
    <m/>
    <x v="0"/>
    <d v="2020-06-04T00:00:00"/>
    <s v="0055A00000BclF5QAJ"/>
    <d v="2021-04-10T23:01:03"/>
    <m/>
    <d v="2020-07-28T22:48:04"/>
    <m/>
    <m/>
    <b v="0"/>
    <m/>
    <m/>
    <s v="Prospecting Journey"/>
    <m/>
    <m/>
    <m/>
    <m/>
    <m/>
    <x v="3157"/>
    <x v="0"/>
    <b v="0"/>
    <m/>
    <m/>
    <m/>
    <s v="0055A00000BNXCfQAP"/>
    <s v="01s5A000005x0sjQAA"/>
    <m/>
    <m/>
    <s v="0035A00003eNtPHQA0"/>
    <s v="System"/>
    <s v="Rebel"/>
    <m/>
    <m/>
    <s v="0125A000001ESVfQAO"/>
    <b v="0"/>
    <m/>
    <b v="0"/>
    <m/>
    <m/>
    <x v="0"/>
    <b v="0"/>
    <d v="2021-06-29T20:34:55"/>
    <s v="0055A00000BctN7QAJ"/>
    <m/>
    <b v="0"/>
    <x v="0"/>
    <m/>
    <m/>
    <n v="152000"/>
    <m/>
    <x v="2"/>
    <n v="0"/>
    <n v="0"/>
  </r>
  <r>
    <s v="0015A00002KwpkUQAR"/>
    <b v="0"/>
    <m/>
    <b v="0"/>
    <s v="7015A000001zKfkQAE"/>
    <m/>
    <m/>
    <x v="39"/>
    <b v="1"/>
    <s v="Non Responsive"/>
    <m/>
    <s v="0035A00003fqrR1QAI"/>
    <m/>
    <m/>
    <s v="0055A00000BNXCfQAP"/>
    <b v="1"/>
    <d v="2020-05-28T21:47:06"/>
    <m/>
    <b v="0"/>
    <m/>
    <m/>
    <b v="0"/>
    <d v="2020-04-01T00:00:00"/>
    <n v="4"/>
    <n v="2020"/>
    <s v="Omitted"/>
    <s v="Omitted"/>
    <b v="0"/>
    <b v="0"/>
    <m/>
    <b v="1"/>
    <b v="0"/>
    <b v="0"/>
    <x v="15"/>
    <b v="0"/>
    <m/>
    <x v="0"/>
    <d v="2020-06-17T00:00:00"/>
    <s v="0055A00000BclF5QAJ"/>
    <d v="2021-04-13T17:39:39"/>
    <m/>
    <d v="2020-07-06T22:37:21"/>
    <m/>
    <m/>
    <b v="0"/>
    <m/>
    <m/>
    <s v="Webinar"/>
    <m/>
    <m/>
    <m/>
    <m/>
    <m/>
    <x v="3158"/>
    <x v="0"/>
    <b v="0"/>
    <m/>
    <m/>
    <m/>
    <s v="0055A00000BNXCfQAP"/>
    <s v="01s5A000005x0sjQAA"/>
    <m/>
    <m/>
    <s v="0035A00003fqrR1QAI"/>
    <s v="System"/>
    <s v="Rebel"/>
    <m/>
    <m/>
    <s v="0125A000001ESVfQAO"/>
    <b v="0"/>
    <m/>
    <b v="0"/>
    <m/>
    <m/>
    <x v="0"/>
    <b v="0"/>
    <d v="2021-06-29T20:34:55"/>
    <s v="0055A00000BctN7QAJ"/>
    <m/>
    <b v="0"/>
    <x v="0"/>
    <m/>
    <m/>
    <n v="152000"/>
    <m/>
    <x v="2"/>
    <n v="0"/>
    <n v="0"/>
  </r>
  <r>
    <s v="0015A00002GoA2PQAV"/>
    <b v="0"/>
    <m/>
    <b v="0"/>
    <s v="7015A000001TiaAQAS"/>
    <m/>
    <m/>
    <x v="10"/>
    <b v="1"/>
    <s v="Other"/>
    <m/>
    <s v="0035A00003bZJjAQAW"/>
    <m/>
    <m/>
    <s v="0055A000008iLoOQAU"/>
    <b v="1"/>
    <d v="2019-12-20T18:36:25"/>
    <m/>
    <b v="0"/>
    <m/>
    <m/>
    <b v="0"/>
    <d v="2021-04-01T00:00:00"/>
    <n v="4"/>
    <n v="2021"/>
    <s v="Omitted"/>
    <s v="Omitted"/>
    <b v="0"/>
    <b v="0"/>
    <m/>
    <b v="1"/>
    <b v="0"/>
    <b v="0"/>
    <x v="14"/>
    <b v="0"/>
    <m/>
    <x v="0"/>
    <d v="2021-03-17T00:00:00"/>
    <s v="0055A00000BclF5QAJ"/>
    <d v="2021-04-11T20:07:09"/>
    <m/>
    <d v="2021-03-17T17:11:23"/>
    <m/>
    <m/>
    <b v="0"/>
    <m/>
    <m/>
    <s v="Field Sales"/>
    <m/>
    <m/>
    <m/>
    <m/>
    <m/>
    <x v="3159"/>
    <x v="0"/>
    <b v="0"/>
    <s v="No fresh or spent media analysis"/>
    <m/>
    <m/>
    <s v="0055A00000BNXCfQAP"/>
    <s v="01s5A000005xBspQAE"/>
    <s v="Biotherapeutics"/>
    <m/>
    <s v="0035A00003bZJjAQAW"/>
    <s v="System"/>
    <s v="Rebel"/>
    <m/>
    <m/>
    <s v="0125A000001ESVfQAO"/>
    <b v="0"/>
    <m/>
    <b v="0"/>
    <m/>
    <m/>
    <x v="0"/>
    <b v="0"/>
    <d v="2021-06-29T20:34:55"/>
    <s v="0055A00000BctN7QAJ"/>
    <m/>
    <b v="0"/>
    <x v="0"/>
    <m/>
    <m/>
    <n v="150850"/>
    <m/>
    <x v="2"/>
    <n v="0"/>
    <n v="0"/>
  </r>
  <r>
    <s v="0015A00002EnpPZQAZ"/>
    <b v="0"/>
    <m/>
    <b v="0"/>
    <m/>
    <m/>
    <m/>
    <x v="350"/>
    <b v="1"/>
    <s v="Other"/>
    <m/>
    <s v="0035A00003YdvKZQAZ"/>
    <m/>
    <m/>
    <s v="0055A000008iLoOQAU"/>
    <b v="1"/>
    <d v="2019-09-18T15:37:43"/>
    <m/>
    <b v="0"/>
    <m/>
    <m/>
    <b v="0"/>
    <d v="2019-04-01T00:00:00"/>
    <n v="4"/>
    <n v="2019"/>
    <s v="Omitted"/>
    <s v="Omitted"/>
    <b v="0"/>
    <b v="0"/>
    <m/>
    <b v="1"/>
    <b v="0"/>
    <b v="0"/>
    <x v="15"/>
    <b v="0"/>
    <m/>
    <x v="0"/>
    <d v="2019-10-30T00:00:00"/>
    <s v="0055A00000BclF5QAJ"/>
    <d v="2021-04-10T23:01:03"/>
    <m/>
    <d v="2019-11-18T22:07:46"/>
    <m/>
    <m/>
    <b v="0"/>
    <m/>
    <m/>
    <s v="Website"/>
    <m/>
    <m/>
    <m/>
    <m/>
    <m/>
    <x v="3160"/>
    <x v="0"/>
    <b v="0"/>
    <s v="This is a distributor"/>
    <m/>
    <m/>
    <s v="0055A00000BNpn5QAD"/>
    <s v="01s5A000004PlSkQAK"/>
    <m/>
    <m/>
    <s v="0035A00003YdvKZQAZ"/>
    <s v="System"/>
    <s v="Rebel"/>
    <m/>
    <m/>
    <s v="0125A000001ESVfQAO"/>
    <b v="0"/>
    <m/>
    <b v="0"/>
    <m/>
    <m/>
    <x v="0"/>
    <b v="0"/>
    <d v="2021-06-29T20:34:54"/>
    <s v="0055A000008iLmcQAE"/>
    <m/>
    <b v="0"/>
    <x v="0"/>
    <m/>
    <m/>
    <n v="141450"/>
    <m/>
    <x v="2"/>
    <n v="0"/>
    <n v="0"/>
  </r>
  <r>
    <s v="0013100001eo6iZAAQ"/>
    <b v="0"/>
    <m/>
    <b v="0"/>
    <s v="7015A000001TgOTQA0"/>
    <m/>
    <m/>
    <x v="10"/>
    <b v="1"/>
    <s v="Demo data not compelling"/>
    <m/>
    <s v="0035A00003bcMFTQA2"/>
    <s v="Working remotely. Science is only critical work."/>
    <s v="Impacted"/>
    <s v="0055A000008zqzaQAA"/>
    <b v="1"/>
    <d v="2019-09-16T12:33:26"/>
    <m/>
    <b v="0"/>
    <m/>
    <m/>
    <b v="0"/>
    <d v="2021-04-01T00:00:00"/>
    <n v="4"/>
    <n v="2021"/>
    <s v="Omitted"/>
    <s v="Omitted"/>
    <b v="0"/>
    <b v="0"/>
    <m/>
    <b v="1"/>
    <b v="0"/>
    <b v="0"/>
    <x v="15"/>
    <b v="0"/>
    <m/>
    <x v="0"/>
    <d v="2021-03-30T00:00:00"/>
    <s v="0055A00000BclF5QAJ"/>
    <d v="2021-04-10T23:01:03"/>
    <m/>
    <d v="2021-04-08T23:31:07"/>
    <m/>
    <m/>
    <b v="0"/>
    <m/>
    <m/>
    <s v="Trade Show"/>
    <m/>
    <m/>
    <m/>
    <m/>
    <m/>
    <x v="3161"/>
    <x v="0"/>
    <b v="0"/>
    <m/>
    <m/>
    <m/>
    <s v="0055A00000BNXCfQAP"/>
    <s v="01s5A000005xBspQAE"/>
    <m/>
    <m/>
    <s v="0035A00003bZYj9QAG"/>
    <s v="System"/>
    <s v="Rebel"/>
    <m/>
    <s v="0Q05A000001e9kpSAA"/>
    <s v="0125A000001ESVfQAO"/>
    <b v="0"/>
    <m/>
    <b v="0"/>
    <m/>
    <m/>
    <x v="0"/>
    <b v="0"/>
    <d v="2021-06-29T20:34:54"/>
    <s v="0055A00000BctN7QAJ"/>
    <m/>
    <b v="0"/>
    <x v="0"/>
    <m/>
    <m/>
    <n v="162850"/>
    <m/>
    <x v="2"/>
    <n v="0"/>
    <n v="0"/>
  </r>
  <r>
    <s v="0013100001fqvwqAAA"/>
    <b v="0"/>
    <m/>
    <b v="0"/>
    <m/>
    <m/>
    <m/>
    <x v="35"/>
    <b v="1"/>
    <s v="Demo data not compelling"/>
    <m/>
    <s v="0035A00003aWfWmQAK"/>
    <s v="Critical work only. Purchasing still does not have a formal statement."/>
    <s v="Impacted"/>
    <s v="0055A000008iLoOQAU"/>
    <b v="1"/>
    <d v="2019-11-18T14:30:34"/>
    <m/>
    <b v="0"/>
    <m/>
    <m/>
    <b v="0"/>
    <d v="2021-04-01T00:00:00"/>
    <n v="4"/>
    <n v="2021"/>
    <s v="Omitted"/>
    <s v="Omitted"/>
    <b v="0"/>
    <b v="0"/>
    <m/>
    <b v="1"/>
    <b v="0"/>
    <b v="0"/>
    <x v="15"/>
    <b v="0"/>
    <m/>
    <x v="0"/>
    <d v="2021-03-03T00:00:00"/>
    <s v="0055A00000BclF5QAJ"/>
    <d v="2021-04-10T23:01:03"/>
    <m/>
    <d v="2021-04-08T23:48:07"/>
    <m/>
    <m/>
    <b v="0"/>
    <m/>
    <s v="Biotherapeutics"/>
    <s v="Website"/>
    <m/>
    <m/>
    <m/>
    <m/>
    <m/>
    <x v="3162"/>
    <x v="0"/>
    <b v="0"/>
    <m/>
    <m/>
    <m/>
    <s v="0055A00000BNXCfQAP"/>
    <s v="01s5A000005xBspQAE"/>
    <s v="Biotherapeutics"/>
    <m/>
    <s v="0035A00003aWfWmQAK"/>
    <s v="System"/>
    <s v="Rebel"/>
    <m/>
    <m/>
    <s v="0125A000001ESVfQAO"/>
    <b v="0"/>
    <m/>
    <b v="0"/>
    <m/>
    <m/>
    <x v="0"/>
    <b v="0"/>
    <d v="2021-06-29T20:34:55"/>
    <s v="0055A00000BctN7QAJ"/>
    <m/>
    <b v="0"/>
    <x v="0"/>
    <m/>
    <m/>
    <n v="154850"/>
    <m/>
    <x v="2"/>
    <n v="0"/>
    <n v="0"/>
  </r>
  <r>
    <s v="0013100001k6JgGAAU"/>
    <b v="0"/>
    <m/>
    <b v="0"/>
    <s v="7015A000001qVJTQA2"/>
    <m/>
    <m/>
    <x v="39"/>
    <b v="1"/>
    <s v="Duplicate opportunity"/>
    <m/>
    <s v="0035A00003VyJeSQAV"/>
    <s v="Limited resources in lab and no ability to get Demo on site"/>
    <s v="Impacted"/>
    <s v="0055A000008zqzaQAA"/>
    <b v="1"/>
    <d v="2019-06-17T02:02:14"/>
    <m/>
    <b v="0"/>
    <m/>
    <m/>
    <b v="0"/>
    <d v="2020-04-01T00:00:00"/>
    <n v="4"/>
    <n v="2020"/>
    <s v="Omitted"/>
    <s v="Omitted"/>
    <b v="0"/>
    <b v="0"/>
    <m/>
    <b v="1"/>
    <b v="0"/>
    <b v="0"/>
    <x v="15"/>
    <b v="0"/>
    <m/>
    <x v="0"/>
    <d v="2020-05-28T00:00:00"/>
    <s v="0055A00000BclF5QAJ"/>
    <d v="2021-04-11T20:06:15"/>
    <m/>
    <d v="2020-10-19T13:50:40"/>
    <m/>
    <m/>
    <b v="0"/>
    <m/>
    <m/>
    <s v="Field Sales"/>
    <m/>
    <m/>
    <m/>
    <m/>
    <m/>
    <x v="3163"/>
    <x v="0"/>
    <b v="0"/>
    <m/>
    <m/>
    <m/>
    <s v="0055A00000Bnt5hQAB"/>
    <s v="01s5A000005x0sjQAA"/>
    <m/>
    <m/>
    <s v="0035A00003VyJeSQAV"/>
    <s v="System"/>
    <s v="Rebel"/>
    <m/>
    <m/>
    <s v="0125A000001ESVfQAO"/>
    <b v="0"/>
    <m/>
    <b v="0"/>
    <m/>
    <m/>
    <x v="0"/>
    <b v="0"/>
    <d v="2021-06-29T20:34:54"/>
    <s v="0055A00000BctN2QAJ"/>
    <m/>
    <b v="0"/>
    <x v="0"/>
    <m/>
    <m/>
    <n v="140000"/>
    <m/>
    <x v="2"/>
    <n v="0"/>
    <n v="0"/>
  </r>
  <r>
    <s v="0013100001k6JgGAAU"/>
    <b v="0"/>
    <m/>
    <b v="0"/>
    <s v="7015A000001qb0JQAQ"/>
    <m/>
    <m/>
    <x v="39"/>
    <b v="1"/>
    <s v="Duplicate opportunity"/>
    <m/>
    <s v="00331000030xIDbAAM"/>
    <s v="Limited resources on site, no demo allowed"/>
    <s v="Impacted"/>
    <s v="0055A000008iLoOQAU"/>
    <b v="1"/>
    <d v="2019-08-22T16:50:02"/>
    <m/>
    <b v="0"/>
    <m/>
    <m/>
    <b v="0"/>
    <d v="2020-04-01T00:00:00"/>
    <n v="4"/>
    <n v="2020"/>
    <s v="Omitted"/>
    <s v="Omitted"/>
    <b v="0"/>
    <b v="0"/>
    <m/>
    <b v="1"/>
    <b v="0"/>
    <b v="0"/>
    <x v="15"/>
    <b v="0"/>
    <m/>
    <x v="0"/>
    <d v="2020-05-27T00:00:00"/>
    <s v="0055A00000BclF5QAJ"/>
    <d v="2021-04-10T23:01:03"/>
    <m/>
    <d v="2020-10-19T13:42:58"/>
    <m/>
    <m/>
    <b v="0"/>
    <m/>
    <m/>
    <s v="Trade Show"/>
    <m/>
    <m/>
    <m/>
    <m/>
    <m/>
    <x v="3164"/>
    <x v="0"/>
    <b v="0"/>
    <m/>
    <m/>
    <m/>
    <s v="0055A00000Bnt5hQAB"/>
    <s v="01s5A000005x0sjQAA"/>
    <s v="Biotherapeutics"/>
    <m/>
    <s v="0035A00003XBUJzQAP"/>
    <s v="System"/>
    <s v="Rebel"/>
    <m/>
    <m/>
    <s v="0125A000001ESVfQAO"/>
    <b v="0"/>
    <m/>
    <b v="0"/>
    <m/>
    <m/>
    <x v="0"/>
    <b v="0"/>
    <d v="2021-06-29T20:34:54"/>
    <s v="0055A00000BctN2QAJ"/>
    <m/>
    <b v="0"/>
    <x v="0"/>
    <m/>
    <m/>
    <n v="140000"/>
    <m/>
    <x v="2"/>
    <n v="0"/>
    <n v="0"/>
  </r>
  <r>
    <s v="0015A00002DyvVPQAZ"/>
    <b v="0"/>
    <m/>
    <b v="0"/>
    <s v="7015A000001qZsQQAU"/>
    <m/>
    <m/>
    <x v="39"/>
    <b v="1"/>
    <s v="Lost or No Budget"/>
    <m/>
    <s v="0035A00003XYGtFQAX"/>
    <s v="Limited lab time, but should be sort staggered lab schedule in Q3/Q4"/>
    <s v="Impacted"/>
    <s v="0055A000009s6n0QAA"/>
    <b v="1"/>
    <d v="2019-08-16T13:58:27"/>
    <m/>
    <b v="0"/>
    <m/>
    <m/>
    <b v="0"/>
    <d v="2020-04-01T00:00:00"/>
    <n v="4"/>
    <n v="2020"/>
    <s v="Omitted"/>
    <s v="Omitted"/>
    <b v="0"/>
    <b v="0"/>
    <m/>
    <b v="1"/>
    <b v="0"/>
    <b v="0"/>
    <x v="15"/>
    <b v="0"/>
    <m/>
    <x v="0"/>
    <d v="2020-05-18T00:00:00"/>
    <s v="0055A00000BclF5QAJ"/>
    <d v="2021-04-11T20:06:15"/>
    <m/>
    <d v="2020-05-18T20:42:37"/>
    <m/>
    <m/>
    <b v="0"/>
    <m/>
    <m/>
    <s v="Field Sales"/>
    <m/>
    <m/>
    <m/>
    <m/>
    <m/>
    <x v="3165"/>
    <x v="0"/>
    <b v="0"/>
    <m/>
    <m/>
    <m/>
    <s v="0055A000008zqzaQAA"/>
    <s v="01s5A000005x0sjQAA"/>
    <m/>
    <m/>
    <s v="0035A00003XYGtFQAX"/>
    <s v="System"/>
    <s v="Rebel"/>
    <m/>
    <m/>
    <s v="0125A000001ESVfQAO"/>
    <b v="0"/>
    <m/>
    <b v="0"/>
    <m/>
    <m/>
    <x v="0"/>
    <b v="0"/>
    <d v="2021-06-29T20:34:54"/>
    <s v="0055A00000BctN2QAJ"/>
    <m/>
    <b v="0"/>
    <x v="0"/>
    <m/>
    <m/>
    <n v="140000"/>
    <m/>
    <x v="2"/>
    <n v="0"/>
    <n v="0"/>
  </r>
  <r>
    <s v="0015A00002JLubjQAD"/>
    <b v="0"/>
    <m/>
    <b v="0"/>
    <m/>
    <m/>
    <m/>
    <x v="458"/>
    <b v="1"/>
    <s v="Non Responsive"/>
    <m/>
    <s v="0035A00003dZUnCQAW"/>
    <s v="working from home.  Awaiting additional information"/>
    <s v="Impacted"/>
    <s v="0055A00000BNXCfQAP"/>
    <b v="1"/>
    <d v="2020-03-09T20:21:07"/>
    <m/>
    <b v="0"/>
    <m/>
    <m/>
    <b v="0"/>
    <d v="2020-04-01T00:00:00"/>
    <n v="4"/>
    <n v="2020"/>
    <s v="Omitted"/>
    <s v="Omitted"/>
    <b v="0"/>
    <b v="0"/>
    <m/>
    <b v="1"/>
    <b v="0"/>
    <b v="0"/>
    <x v="14"/>
    <b v="0"/>
    <m/>
    <x v="0"/>
    <d v="2020-07-23T00:00:00"/>
    <s v="0055A00000BclF5QAJ"/>
    <d v="2021-04-11T20:07:09"/>
    <m/>
    <d v="2020-08-06T17:33:01"/>
    <m/>
    <m/>
    <b v="0"/>
    <m/>
    <m/>
    <s v="Field Sales"/>
    <m/>
    <m/>
    <m/>
    <m/>
    <m/>
    <x v="3166"/>
    <x v="0"/>
    <b v="0"/>
    <m/>
    <m/>
    <m/>
    <s v="0055A00000BNXCfQAP"/>
    <s v="01s5A000005x0sjQAA"/>
    <m/>
    <m/>
    <s v="0035A00003dZW27QAG"/>
    <s v="System"/>
    <s v="Rebel"/>
    <m/>
    <m/>
    <s v="0125A000001ESVfQAO"/>
    <b v="0"/>
    <m/>
    <b v="0"/>
    <m/>
    <m/>
    <x v="0"/>
    <b v="0"/>
    <d v="2021-06-29T20:34:55"/>
    <s v="0055A00000BctN7QAJ"/>
    <m/>
    <b v="0"/>
    <x v="0"/>
    <m/>
    <m/>
    <n v="152000"/>
    <m/>
    <x v="2"/>
    <n v="0"/>
    <n v="0"/>
  </r>
  <r>
    <s v="0013100001gX5LzAAK"/>
    <b v="0"/>
    <m/>
    <b v="0"/>
    <m/>
    <m/>
    <m/>
    <x v="543"/>
    <b v="1"/>
    <s v="Non Responsive"/>
    <m/>
    <s v="0035A00003bcKFFQA2"/>
    <s v="Working from home.  Samples to be run on Woo's delayed"/>
    <s v="Impacted"/>
    <s v="0055A000008zqzaQAA"/>
    <b v="1"/>
    <d v="2020-01-17T15:24:25"/>
    <m/>
    <b v="0"/>
    <m/>
    <m/>
    <b v="0"/>
    <d v="2020-04-01T00:00:00"/>
    <n v="4"/>
    <n v="2020"/>
    <s v="Omitted"/>
    <s v="Omitted"/>
    <b v="0"/>
    <b v="0"/>
    <m/>
    <b v="1"/>
    <b v="0"/>
    <b v="0"/>
    <x v="15"/>
    <b v="0"/>
    <m/>
    <x v="0"/>
    <d v="2020-10-19T00:00:00"/>
    <s v="0055A00000BclF5QAJ"/>
    <d v="2021-04-10T23:01:03"/>
    <m/>
    <d v="2020-12-16T14:24:55"/>
    <m/>
    <m/>
    <b v="0"/>
    <m/>
    <m/>
    <s v="Referral"/>
    <m/>
    <m/>
    <m/>
    <m/>
    <m/>
    <x v="3167"/>
    <x v="0"/>
    <b v="0"/>
    <m/>
    <m/>
    <m/>
    <s v="0055A000008zqzaQAA"/>
    <s v="01s5A000005x0sjQAA"/>
    <s v="Biotherapeutics"/>
    <m/>
    <s v="0035A00003bcKFFQA2"/>
    <s v="System"/>
    <s v="Rebel"/>
    <m/>
    <m/>
    <s v="0125A000001ESVfQAO"/>
    <b v="0"/>
    <m/>
    <b v="0"/>
    <m/>
    <m/>
    <x v="0"/>
    <b v="0"/>
    <d v="2021-06-29T20:34:55"/>
    <s v="0055A00000BctN2QAJ"/>
    <m/>
    <b v="0"/>
    <x v="0"/>
    <m/>
    <m/>
    <n v="140000"/>
    <m/>
    <x v="2"/>
    <n v="0"/>
    <n v="0"/>
  </r>
  <r>
    <s v="0015A00002Is29tQAB"/>
    <b v="0"/>
    <m/>
    <b v="0"/>
    <m/>
    <m/>
    <m/>
    <x v="544"/>
    <b v="1"/>
    <s v="Non Responsive"/>
    <m/>
    <s v="0035A00003dYy2KQAS"/>
    <s v="CA location company.  Critical work only.  New tech evaluation on hold."/>
    <s v="Impacted"/>
    <s v="0055A00000BNXCfQAP"/>
    <b v="1"/>
    <d v="2020-03-04T17:50:50"/>
    <m/>
    <b v="0"/>
    <m/>
    <m/>
    <b v="0"/>
    <d v="2020-04-01T00:00:00"/>
    <n v="4"/>
    <n v="2020"/>
    <s v="Omitted"/>
    <s v="Omitted"/>
    <b v="0"/>
    <b v="0"/>
    <m/>
    <b v="1"/>
    <b v="0"/>
    <b v="0"/>
    <x v="15"/>
    <b v="0"/>
    <m/>
    <x v="0"/>
    <d v="2020-08-18T00:00:00"/>
    <s v="0055A00000BclF5QAJ"/>
    <d v="2021-04-10T23:01:03"/>
    <m/>
    <d v="2020-10-06T21:53:40"/>
    <m/>
    <m/>
    <b v="0"/>
    <m/>
    <m/>
    <s v="Website"/>
    <m/>
    <m/>
    <m/>
    <m/>
    <m/>
    <x v="3168"/>
    <x v="0"/>
    <b v="0"/>
    <m/>
    <m/>
    <m/>
    <s v="0055A00000BNXCfQAP"/>
    <s v="01s5A000005x0sjQAA"/>
    <s v="Metabolomics"/>
    <m/>
    <s v="0035A00003dYy2KQAS"/>
    <s v="System"/>
    <s v="Rebel"/>
    <m/>
    <m/>
    <s v="0125A000001ESVfQAO"/>
    <b v="0"/>
    <m/>
    <b v="0"/>
    <m/>
    <m/>
    <x v="0"/>
    <b v="0"/>
    <d v="2021-06-29T20:34:55"/>
    <s v="0055A00000BctN7QAJ"/>
    <m/>
    <b v="0"/>
    <x v="0"/>
    <m/>
    <m/>
    <n v="144000"/>
    <m/>
    <x v="2"/>
    <n v="0"/>
    <n v="0"/>
  </r>
  <r>
    <s v="0015A00002G7JiQQAV"/>
    <b v="0"/>
    <m/>
    <b v="0"/>
    <s v="7015A000001Tia5QAC"/>
    <m/>
    <m/>
    <x v="39"/>
    <b v="1"/>
    <s v="Non Responsive"/>
    <m/>
    <s v="0035A00003ZjfjZQAR"/>
    <s v="Lab work is limited, working on critical projects only"/>
    <s v="Impacted"/>
    <s v="0055A000008iLoOQAU"/>
    <b v="1"/>
    <d v="2019-11-06T20:36:10"/>
    <m/>
    <b v="0"/>
    <m/>
    <m/>
    <b v="0"/>
    <d v="2020-04-01T00:00:00"/>
    <n v="4"/>
    <n v="2020"/>
    <s v="Omitted"/>
    <s v="Omitted"/>
    <b v="0"/>
    <b v="0"/>
    <m/>
    <b v="1"/>
    <b v="0"/>
    <b v="0"/>
    <x v="15"/>
    <b v="0"/>
    <m/>
    <x v="0"/>
    <d v="2020-05-18T00:00:00"/>
    <s v="0055A00000BclF5QAJ"/>
    <d v="2021-04-10T23:01:03"/>
    <m/>
    <d v="2020-08-21T20:09:11"/>
    <m/>
    <m/>
    <b v="0"/>
    <m/>
    <m/>
    <s v="Trade Show"/>
    <m/>
    <m/>
    <m/>
    <m/>
    <m/>
    <x v="3169"/>
    <x v="0"/>
    <b v="0"/>
    <m/>
    <m/>
    <m/>
    <s v="0055A00000BNpn5QAD"/>
    <s v="01s5A000005x0vsQAA"/>
    <m/>
    <m/>
    <s v="0035A00003ZjfjZQAR"/>
    <s v="System"/>
    <s v="Rebel"/>
    <m/>
    <m/>
    <s v="0125A000001ESVfQAO"/>
    <b v="0"/>
    <m/>
    <b v="0"/>
    <m/>
    <m/>
    <x v="0"/>
    <b v="0"/>
    <d v="2021-06-29T20:34:55"/>
    <s v="0055A000008iLmcQAE"/>
    <m/>
    <b v="0"/>
    <x v="0"/>
    <m/>
    <m/>
    <n v="122820"/>
    <m/>
    <x v="2"/>
    <n v="0"/>
    <n v="0"/>
  </r>
  <r>
    <s v="0015A00002GJzTtQAL"/>
    <b v="0"/>
    <m/>
    <b v="0"/>
    <s v="7015A000001qVgmQAE"/>
    <m/>
    <m/>
    <x v="31"/>
    <b v="1"/>
    <s v="Duplicate opportunity"/>
    <m/>
    <s v="0035A00003aXoIUQA0"/>
    <m/>
    <m/>
    <s v="0055A000008iLoOQAU"/>
    <b v="1"/>
    <d v="2019-11-21T22:31:59"/>
    <m/>
    <b v="0"/>
    <m/>
    <m/>
    <b v="0"/>
    <d v="2019-04-01T00:00:00"/>
    <n v="4"/>
    <n v="2019"/>
    <s v="Omitted"/>
    <s v="Omitted"/>
    <b v="0"/>
    <b v="0"/>
    <m/>
    <b v="1"/>
    <b v="0"/>
    <b v="0"/>
    <x v="15"/>
    <b v="0"/>
    <m/>
    <x v="0"/>
    <d v="2019-11-21T00:00:00"/>
    <s v="0055A00000BclF5QAJ"/>
    <d v="2021-04-10T23:01:03"/>
    <m/>
    <d v="2020-04-27T15:41:45"/>
    <m/>
    <m/>
    <b v="0"/>
    <m/>
    <m/>
    <s v="Webinar"/>
    <m/>
    <m/>
    <m/>
    <m/>
    <m/>
    <x v="3170"/>
    <x v="0"/>
    <b v="0"/>
    <m/>
    <m/>
    <m/>
    <s v="0055A000008zqzaQAA"/>
    <s v="01s5A000005z9ixQAA"/>
    <s v="Metabolomics"/>
    <m/>
    <s v="0035A00003aXoIUQA0"/>
    <s v="Consumables"/>
    <s v="ZipChip"/>
    <m/>
    <m/>
    <s v="0125A000001ESVfQAO"/>
    <b v="0"/>
    <m/>
    <b v="0"/>
    <m/>
    <m/>
    <x v="0"/>
    <b v="0"/>
    <d v="2021-06-29T20:34:55"/>
    <s v="0055A00000BctN2QAJ"/>
    <m/>
    <b v="0"/>
    <x v="0"/>
    <m/>
    <m/>
    <n v="7695"/>
    <m/>
    <x v="2"/>
    <n v="0"/>
    <n v="0"/>
  </r>
  <r>
    <s v="0015A000021PMNdQAO"/>
    <b v="0"/>
    <m/>
    <b v="0"/>
    <s v="7015A000001yWq6QAE"/>
    <m/>
    <m/>
    <x v="133"/>
    <b v="1"/>
    <s v="Duplicate opportunity"/>
    <m/>
    <s v="0035A00003IOneGQAT"/>
    <m/>
    <m/>
    <s v="0055A000008zqzaQAA"/>
    <b v="1"/>
    <d v="2018-06-11T14:10:14"/>
    <m/>
    <b v="0"/>
    <m/>
    <m/>
    <b v="0"/>
    <d v="2018-04-01T00:00:00"/>
    <n v="4"/>
    <n v="2018"/>
    <s v="Omitted"/>
    <s v="Omitted"/>
    <b v="0"/>
    <b v="0"/>
    <m/>
    <b v="1"/>
    <b v="0"/>
    <b v="0"/>
    <x v="15"/>
    <b v="0"/>
    <m/>
    <x v="0"/>
    <d v="2018-06-11T00:00:00"/>
    <s v="0055A00000BclF5QAJ"/>
    <d v="2021-04-10T23:01:03"/>
    <m/>
    <d v="2019-04-02T20:08:44"/>
    <m/>
    <m/>
    <b v="0"/>
    <m/>
    <s v="Biotherapeutics"/>
    <s v="Trade Show"/>
    <m/>
    <m/>
    <m/>
    <m/>
    <m/>
    <x v="3171"/>
    <x v="0"/>
    <b v="0"/>
    <m/>
    <m/>
    <m/>
    <s v="0055A000008zqzaQAA"/>
    <s v="01s31000003qafeAAA"/>
    <s v="Biotherapeutics"/>
    <m/>
    <s v="0035A00003IOneGQAT"/>
    <s v="System"/>
    <s v="ZipChip"/>
    <m/>
    <m/>
    <s v="0125A000001ESVfQAO"/>
    <b v="0"/>
    <m/>
    <b v="0"/>
    <m/>
    <m/>
    <x v="0"/>
    <b v="0"/>
    <d v="2021-06-29T20:34:54"/>
    <s v="0055A00000BctN2QAJ"/>
    <m/>
    <b v="0"/>
    <x v="0"/>
    <m/>
    <m/>
    <n v="72600"/>
    <m/>
    <x v="2"/>
    <n v="0"/>
    <n v="0"/>
  </r>
  <r>
    <s v="0013100001fpk4nAAA"/>
    <b v="0"/>
    <m/>
    <b v="0"/>
    <m/>
    <m/>
    <m/>
    <x v="9"/>
    <b v="1"/>
    <s v="Non Responsive"/>
    <m/>
    <s v="0035A00003EWXKLQA5"/>
    <m/>
    <m/>
    <s v="00531000008FRNUAA4"/>
    <b v="1"/>
    <d v="2017-09-19T18:46:54"/>
    <m/>
    <b v="0"/>
    <m/>
    <m/>
    <b v="0"/>
    <d v="2018-04-01T00:00:00"/>
    <n v="4"/>
    <n v="2018"/>
    <s v="Omitted"/>
    <s v="Omitted"/>
    <b v="0"/>
    <b v="0"/>
    <m/>
    <b v="1"/>
    <b v="0"/>
    <b v="0"/>
    <x v="15"/>
    <b v="0"/>
    <m/>
    <x v="0"/>
    <d v="2019-04-19T00:00:00"/>
    <s v="0055A00000BclF5QAJ"/>
    <d v="2021-04-10T23:01:03"/>
    <m/>
    <d v="2019-06-11T20:20:27"/>
    <m/>
    <m/>
    <b v="0"/>
    <m/>
    <s v="Biotherapeutics"/>
    <s v="Website"/>
    <m/>
    <m/>
    <m/>
    <m/>
    <m/>
    <x v="3172"/>
    <x v="0"/>
    <b v="0"/>
    <m/>
    <m/>
    <m/>
    <s v="0055A000009sZg0QAE"/>
    <s v="01s31000003qafeAAA"/>
    <s v="Biotherapeutics"/>
    <m/>
    <s v="0035A00003EWXKLQA5"/>
    <s v="System"/>
    <s v="ZipChip"/>
    <m/>
    <m/>
    <s v="0125A000001ESVfQAO"/>
    <b v="0"/>
    <m/>
    <b v="0"/>
    <m/>
    <m/>
    <x v="0"/>
    <b v="0"/>
    <d v="2021-06-29T20:34:54"/>
    <m/>
    <m/>
    <b v="0"/>
    <x v="0"/>
    <m/>
    <m/>
    <n v="72600"/>
    <m/>
    <x v="2"/>
    <n v="0"/>
    <n v="0"/>
  </r>
  <r>
    <s v="0013100001fqyo3AAA"/>
    <b v="0"/>
    <m/>
    <b v="0"/>
    <m/>
    <m/>
    <m/>
    <x v="75"/>
    <b v="1"/>
    <s v="Other"/>
    <m/>
    <s v="0035A00003EX919QAD"/>
    <m/>
    <m/>
    <s v="00531000008FRNUAA4"/>
    <b v="1"/>
    <d v="2017-10-03T12:38:51"/>
    <m/>
    <b v="0"/>
    <m/>
    <m/>
    <b v="0"/>
    <d v="2017-04-01T00:00:00"/>
    <n v="4"/>
    <n v="2017"/>
    <s v="Omitted"/>
    <s v="Omitted"/>
    <b v="0"/>
    <b v="0"/>
    <m/>
    <b v="1"/>
    <b v="0"/>
    <b v="0"/>
    <x v="15"/>
    <b v="0"/>
    <m/>
    <x v="0"/>
    <d v="2017-07-27T00:00:00"/>
    <s v="0055A00000BclF5QAJ"/>
    <d v="2021-04-11T20:28:47"/>
    <m/>
    <d v="2019-02-19T15:31:54"/>
    <m/>
    <m/>
    <b v="0"/>
    <m/>
    <s v="Biotherapeutics"/>
    <s v="Trade Show"/>
    <m/>
    <m/>
    <m/>
    <m/>
    <m/>
    <x v="3173"/>
    <x v="0"/>
    <b v="0"/>
    <m/>
    <m/>
    <m/>
    <s v="0055A000009sZg0QAE"/>
    <s v="01s31000003qafeAAA"/>
    <s v="Biotherapeutics"/>
    <m/>
    <s v="0035A00003EX919QAD"/>
    <s v="System"/>
    <s v="ZipChip"/>
    <m/>
    <m/>
    <s v="0125A000001ESVfQAO"/>
    <b v="0"/>
    <m/>
    <b v="0"/>
    <m/>
    <m/>
    <x v="0"/>
    <b v="0"/>
    <d v="2021-06-29T20:34:54"/>
    <m/>
    <m/>
    <b v="0"/>
    <x v="0"/>
    <m/>
    <m/>
    <n v="41500"/>
    <m/>
    <x v="2"/>
    <n v="0"/>
    <n v="0"/>
  </r>
  <r>
    <s v="0015A000021Nup0QAC"/>
    <b v="0"/>
    <m/>
    <b v="0"/>
    <s v="7015A000001yWq6QAE"/>
    <m/>
    <m/>
    <x v="9"/>
    <b v="1"/>
    <s v="Other"/>
    <m/>
    <s v="0035A00003IMw3gQAD"/>
    <m/>
    <m/>
    <s v="0055A000008zqzaQAA"/>
    <b v="1"/>
    <d v="2018-04-27T20:22:44"/>
    <m/>
    <b v="0"/>
    <m/>
    <m/>
    <b v="0"/>
    <d v="2018-04-01T00:00:00"/>
    <n v="4"/>
    <n v="2018"/>
    <s v="Omitted"/>
    <s v="Omitted"/>
    <b v="0"/>
    <b v="0"/>
    <m/>
    <b v="1"/>
    <b v="0"/>
    <b v="0"/>
    <x v="17"/>
    <b v="0"/>
    <m/>
    <x v="0"/>
    <d v="2019-05-17T00:00:00"/>
    <s v="0055A00000BclF5QAJ"/>
    <d v="2021-04-11T20:33:11"/>
    <m/>
    <d v="2019-05-17T13:52:20"/>
    <m/>
    <m/>
    <b v="0"/>
    <m/>
    <s v="Metabolomics"/>
    <s v="Eblasts"/>
    <m/>
    <m/>
    <m/>
    <m/>
    <m/>
    <x v="3174"/>
    <x v="0"/>
    <b v="0"/>
    <m/>
    <m/>
    <m/>
    <s v="0055A000008zqzaQAA"/>
    <s v="01s31000003qafeAAA"/>
    <s v="Metabolomics"/>
    <m/>
    <s v="0035A00003IMw3gQAD"/>
    <s v="System"/>
    <s v="ZipChip"/>
    <m/>
    <m/>
    <s v="0125A000001ESVfQAO"/>
    <b v="0"/>
    <m/>
    <b v="0"/>
    <m/>
    <m/>
    <x v="0"/>
    <b v="0"/>
    <d v="2021-06-29T20:34:54"/>
    <s v="0055A00000BctN2QAJ"/>
    <m/>
    <b v="0"/>
    <x v="0"/>
    <m/>
    <m/>
    <n v="39950"/>
    <m/>
    <x v="2"/>
    <n v="0"/>
    <n v="0"/>
  </r>
  <r>
    <s v="0015A000029VuaIQAS"/>
    <b v="0"/>
    <m/>
    <b v="0"/>
    <m/>
    <m/>
    <m/>
    <x v="31"/>
    <b v="1"/>
    <s v="Other"/>
    <m/>
    <s v="0035A00003QzSCMQA3"/>
    <m/>
    <m/>
    <s v="0055A000008iLoOQAU"/>
    <b v="1"/>
    <d v="2019-02-20T22:06:14"/>
    <m/>
    <b v="0"/>
    <m/>
    <m/>
    <b v="0"/>
    <d v="2019-04-01T00:00:00"/>
    <n v="4"/>
    <n v="2019"/>
    <s v="Omitted"/>
    <s v="Omitted"/>
    <b v="0"/>
    <b v="0"/>
    <m/>
    <b v="1"/>
    <b v="0"/>
    <b v="0"/>
    <x v="15"/>
    <b v="0"/>
    <m/>
    <x v="0"/>
    <m/>
    <s v="0055A00000BclF5QAJ"/>
    <d v="2021-04-10T23:01:03"/>
    <m/>
    <d v="2019-10-07T05:50:54"/>
    <m/>
    <m/>
    <b v="0"/>
    <m/>
    <m/>
    <s v="Trade Show"/>
    <m/>
    <m/>
    <m/>
    <m/>
    <m/>
    <x v="3175"/>
    <x v="0"/>
    <b v="0"/>
    <s v="Doing AAV's and doesn't have MS"/>
    <m/>
    <m/>
    <s v="0055A000008iLoJQAU"/>
    <s v="01s5A000005z9ixQAA"/>
    <s v="Biotherapeutics"/>
    <m/>
    <s v="0035A00003QzSCMQA3"/>
    <s v="System"/>
    <s v="ZipChip"/>
    <m/>
    <m/>
    <s v="0125A000001ESVfQAO"/>
    <b v="0"/>
    <m/>
    <b v="0"/>
    <m/>
    <m/>
    <x v="0"/>
    <b v="0"/>
    <d v="2021-06-29T20:34:54"/>
    <m/>
    <m/>
    <b v="0"/>
    <x v="0"/>
    <m/>
    <m/>
    <n v="76815"/>
    <m/>
    <x v="2"/>
    <n v="0"/>
    <n v="0"/>
  </r>
  <r>
    <s v="0015A000022SW4zQAG"/>
    <b v="0"/>
    <m/>
    <b v="0"/>
    <s v="7015A0000022hBpQAI"/>
    <m/>
    <m/>
    <x v="9"/>
    <b v="1"/>
    <s v="Other"/>
    <m/>
    <s v="0035A00003JjVdMQAV"/>
    <m/>
    <m/>
    <s v="0055A000008zqzaQAA"/>
    <b v="1"/>
    <d v="2018-08-20T18:15:53"/>
    <m/>
    <b v="0"/>
    <m/>
    <m/>
    <b v="0"/>
    <d v="2018-04-01T00:00:00"/>
    <n v="4"/>
    <n v="2018"/>
    <s v="Omitted"/>
    <s v="Omitted"/>
    <b v="0"/>
    <b v="0"/>
    <m/>
    <b v="1"/>
    <b v="0"/>
    <b v="0"/>
    <x v="15"/>
    <b v="0"/>
    <m/>
    <x v="0"/>
    <d v="2018-11-09T00:00:00"/>
    <s v="0055A00000BclF5QAJ"/>
    <d v="2021-04-10T23:01:03"/>
    <m/>
    <d v="2018-11-19T15:30:55"/>
    <m/>
    <m/>
    <b v="0"/>
    <m/>
    <m/>
    <s v="Trade Show"/>
    <m/>
    <m/>
    <m/>
    <m/>
    <m/>
    <x v="3176"/>
    <x v="0"/>
    <b v="0"/>
    <s v="near term only working on lipidomics"/>
    <m/>
    <m/>
    <s v="0055A000008zqzaQAA"/>
    <s v="01s31000003qafeAAA"/>
    <s v="Biotherapeutics"/>
    <m/>
    <s v="0035A00003JjVdMQAV"/>
    <s v="System"/>
    <s v="ZipChip"/>
    <m/>
    <m/>
    <s v="0125A000001ESVfQAO"/>
    <b v="0"/>
    <m/>
    <b v="0"/>
    <m/>
    <m/>
    <x v="0"/>
    <b v="0"/>
    <d v="2021-06-29T20:34:54"/>
    <s v="0055A00000BctN2QAJ"/>
    <m/>
    <b v="0"/>
    <x v="0"/>
    <m/>
    <m/>
    <n v="66560"/>
    <m/>
    <x v="2"/>
    <n v="0"/>
    <n v="0"/>
  </r>
  <r>
    <s v="0015A00001xPBIDQA4"/>
    <b v="0"/>
    <m/>
    <b v="0"/>
    <s v="7015A000001Ziq0QAC"/>
    <m/>
    <m/>
    <x v="31"/>
    <b v="1"/>
    <s v="Contact has moved"/>
    <m/>
    <s v="0035A00003EXSeeQAH"/>
    <m/>
    <m/>
    <s v="00531000008FRNUAA4"/>
    <b v="1"/>
    <d v="2017-10-11T14:35:53"/>
    <m/>
    <b v="0"/>
    <m/>
    <m/>
    <b v="0"/>
    <d v="2019-04-01T00:00:00"/>
    <n v="4"/>
    <n v="2019"/>
    <s v="Omitted"/>
    <s v="Omitted"/>
    <b v="0"/>
    <b v="0"/>
    <m/>
    <b v="1"/>
    <b v="0"/>
    <b v="0"/>
    <x v="15"/>
    <b v="0"/>
    <s v="Auto-Classic"/>
    <x v="0"/>
    <d v="2019-08-14T00:00:00"/>
    <s v="0055A00000BclF5QAJ"/>
    <d v="2021-04-10T23:01:03"/>
    <m/>
    <d v="2019-10-01T15:08:45"/>
    <m/>
    <m/>
    <b v="0"/>
    <m/>
    <s v="Intact Proteins &amp; Antibodies"/>
    <s v="Trade Show"/>
    <m/>
    <m/>
    <m/>
    <m/>
    <m/>
    <x v="3177"/>
    <x v="0"/>
    <b v="0"/>
    <m/>
    <m/>
    <m/>
    <s v="0055A000009sZg0QAE"/>
    <s v="01s31000003qafeAAA"/>
    <s v="Biotherapeutics"/>
    <m/>
    <s v="0035A00003EXSeeQAH"/>
    <s v="System"/>
    <s v="ZipChip"/>
    <m/>
    <m/>
    <s v="0125A000001ESVfQAO"/>
    <b v="0"/>
    <m/>
    <b v="0"/>
    <m/>
    <m/>
    <x v="0"/>
    <b v="0"/>
    <d v="2021-06-29T20:34:54"/>
    <m/>
    <m/>
    <b v="0"/>
    <x v="0"/>
    <m/>
    <m/>
    <n v="72600"/>
    <m/>
    <x v="2"/>
    <n v="0"/>
    <n v="0"/>
  </r>
  <r>
    <s v="0015A000026oiG4QAI"/>
    <b v="0"/>
    <m/>
    <b v="0"/>
    <m/>
    <m/>
    <m/>
    <x v="31"/>
    <b v="1"/>
    <s v="Non Responsive"/>
    <m/>
    <s v="0035A00003Op8IBQAZ"/>
    <m/>
    <m/>
    <s v="0055A000008iLoOQAU"/>
    <b v="1"/>
    <d v="2018-11-29T16:31:53"/>
    <m/>
    <b v="0"/>
    <m/>
    <m/>
    <b v="0"/>
    <d v="2019-04-01T00:00:00"/>
    <n v="4"/>
    <n v="2019"/>
    <s v="Omitted"/>
    <s v="Omitted"/>
    <b v="0"/>
    <b v="0"/>
    <m/>
    <b v="1"/>
    <b v="0"/>
    <b v="0"/>
    <x v="14"/>
    <b v="0"/>
    <s v="Auto-Classic"/>
    <x v="0"/>
    <d v="2019-11-25T00:00:00"/>
    <s v="0055A00000BclF5QAJ"/>
    <d v="2021-04-10T23:01:03"/>
    <m/>
    <d v="2019-11-25T15:17:51"/>
    <m/>
    <m/>
    <b v="0"/>
    <m/>
    <s v="Other"/>
    <s v="Website"/>
    <m/>
    <m/>
    <m/>
    <m/>
    <m/>
    <x v="3178"/>
    <x v="0"/>
    <b v="0"/>
    <m/>
    <m/>
    <m/>
    <s v="0055A000008zqzaQAA"/>
    <s v="01s5A000005z9ixQAA"/>
    <s v="Other"/>
    <m/>
    <s v="0035A00003Op8IBQAZ"/>
    <s v="System"/>
    <s v="ZipChip"/>
    <m/>
    <m/>
    <s v="0125A000001ESVfQAO"/>
    <b v="0"/>
    <m/>
    <b v="0"/>
    <m/>
    <m/>
    <x v="0"/>
    <b v="0"/>
    <d v="2021-06-29T20:34:54"/>
    <s v="0055A00000BctN2QAJ"/>
    <m/>
    <b v="0"/>
    <x v="0"/>
    <m/>
    <m/>
    <n v="59530"/>
    <m/>
    <x v="2"/>
    <n v="0"/>
    <n v="0"/>
  </r>
  <r>
    <s v="0015A000023DLydQAG"/>
    <b v="0"/>
    <m/>
    <b v="0"/>
    <m/>
    <m/>
    <m/>
    <x v="31"/>
    <b v="1"/>
    <s v="Other"/>
    <m/>
    <s v="0035A00003KrbIDQAZ"/>
    <m/>
    <m/>
    <s v="0055A000008iLoOQAU"/>
    <b v="1"/>
    <d v="2018-09-13T16:46:22"/>
    <m/>
    <b v="0"/>
    <m/>
    <m/>
    <b v="0"/>
    <d v="2019-04-01T00:00:00"/>
    <n v="4"/>
    <n v="2019"/>
    <s v="Omitted"/>
    <s v="Omitted"/>
    <b v="0"/>
    <b v="0"/>
    <m/>
    <b v="1"/>
    <b v="0"/>
    <b v="0"/>
    <x v="15"/>
    <b v="0"/>
    <s v="Auto-Classic"/>
    <x v="0"/>
    <d v="2019-07-24T00:00:00"/>
    <s v="0055A00000BclF5QAJ"/>
    <d v="2021-04-10T23:01:03"/>
    <m/>
    <d v="2019-09-03T13:53:23"/>
    <m/>
    <m/>
    <b v="0"/>
    <m/>
    <s v="Proteomics"/>
    <s v="Website"/>
    <m/>
    <m/>
    <m/>
    <m/>
    <m/>
    <x v="3179"/>
    <x v="0"/>
    <b v="0"/>
    <s v="Corey, who was interested in the ZC has left.  Olivier has been non responsive so no interest anymore."/>
    <m/>
    <m/>
    <s v="0055A000008iLoJQAU"/>
    <s v="01s5A000005z9ixQAA"/>
    <s v="Proteomics"/>
    <m/>
    <s v="0035A00003KrbIDQAZ"/>
    <s v="System"/>
    <s v="ZipChip"/>
    <m/>
    <m/>
    <s v="0125A000001ESVfQAO"/>
    <b v="0"/>
    <m/>
    <b v="0"/>
    <m/>
    <m/>
    <x v="0"/>
    <b v="0"/>
    <d v="2021-06-29T20:34:54"/>
    <m/>
    <m/>
    <b v="0"/>
    <x v="0"/>
    <m/>
    <m/>
    <n v="62775"/>
    <m/>
    <x v="2"/>
    <n v="0"/>
    <n v="0"/>
  </r>
  <r>
    <s v="0013100001puTPkAAM"/>
    <b v="0"/>
    <m/>
    <b v="0"/>
    <s v="7015A000001TfxaQAC"/>
    <m/>
    <m/>
    <x v="545"/>
    <b v="1"/>
    <s v="Other"/>
    <m/>
    <s v="0035A00003ZWFSlQAP"/>
    <m/>
    <m/>
    <s v="0055A000008iLoOQAU"/>
    <b v="1"/>
    <d v="2019-10-16T18:32:58"/>
    <m/>
    <b v="0"/>
    <m/>
    <m/>
    <b v="0"/>
    <d v="2020-04-01T00:00:00"/>
    <n v="4"/>
    <n v="2020"/>
    <s v="Omitted"/>
    <s v="Omitted"/>
    <b v="0"/>
    <b v="0"/>
    <m/>
    <b v="1"/>
    <b v="0"/>
    <b v="0"/>
    <x v="17"/>
    <b v="0"/>
    <s v="Auto-Classic"/>
    <x v="0"/>
    <d v="2020-05-20T00:00:00"/>
    <s v="0055A00000BclF5QAJ"/>
    <d v="2021-04-11T20:33:11"/>
    <m/>
    <d v="2020-05-20T14:04:06"/>
    <m/>
    <m/>
    <b v="0"/>
    <m/>
    <m/>
    <s v="Webinar"/>
    <m/>
    <m/>
    <m/>
    <m/>
    <m/>
    <x v="3180"/>
    <x v="0"/>
    <b v="0"/>
    <m/>
    <m/>
    <m/>
    <s v="0055A000008zqzaQAA"/>
    <s v="01s5A000005x0sjQAA"/>
    <s v="Biotherapeutics;Proteomics;Metabolomics"/>
    <m/>
    <s v="0035A00003ZWFSlQAP"/>
    <s v="System"/>
    <s v="ZipChip"/>
    <m/>
    <m/>
    <s v="0125A000001ESVfQAO"/>
    <b v="0"/>
    <m/>
    <b v="0"/>
    <m/>
    <m/>
    <x v="0"/>
    <b v="0"/>
    <d v="2021-06-29T20:34:54"/>
    <s v="0055A00000BctN2QAJ"/>
    <m/>
    <b v="0"/>
    <x v="0"/>
    <m/>
    <m/>
    <n v="91695"/>
    <m/>
    <x v="2"/>
    <n v="0"/>
    <n v="0"/>
  </r>
  <r>
    <s v="0013100001gbOlhAAE"/>
    <b v="0"/>
    <m/>
    <b v="0"/>
    <s v="7015A000001dE6uQAE"/>
    <m/>
    <m/>
    <x v="9"/>
    <b v="1"/>
    <s v="Non Responsive"/>
    <m/>
    <s v="0035A00003JiCWpQAN"/>
    <m/>
    <m/>
    <s v="00531000008FRNUAA4"/>
    <b v="1"/>
    <d v="2018-07-20T17:44:27"/>
    <m/>
    <b v="0"/>
    <m/>
    <m/>
    <b v="0"/>
    <d v="2018-04-01T00:00:00"/>
    <n v="4"/>
    <n v="2018"/>
    <s v="Omitted"/>
    <s v="Omitted"/>
    <b v="0"/>
    <b v="0"/>
    <m/>
    <b v="1"/>
    <b v="0"/>
    <b v="0"/>
    <x v="14"/>
    <b v="0"/>
    <s v="Auto-Si"/>
    <x v="0"/>
    <d v="2017-10-05T00:00:00"/>
    <s v="0055A00000BclF5QAJ"/>
    <d v="2021-04-10T23:01:03"/>
    <m/>
    <d v="2019-10-22T02:30:01"/>
    <m/>
    <m/>
    <b v="0"/>
    <m/>
    <s v="Proteomics and Peptide Mapping"/>
    <s v="Webinar"/>
    <m/>
    <m/>
    <m/>
    <m/>
    <m/>
    <x v="3181"/>
    <x v="0"/>
    <b v="0"/>
    <m/>
    <m/>
    <m/>
    <s v="0055A000008iLoJQAU"/>
    <s v="01s31000003qafeAAA"/>
    <s v="Proteomics"/>
    <m/>
    <s v="0035A00003JiCWpQAN"/>
    <s v="System"/>
    <s v="ZipChip"/>
    <m/>
    <m/>
    <s v="0125A000001ESVfQAO"/>
    <b v="0"/>
    <m/>
    <b v="0"/>
    <m/>
    <m/>
    <x v="0"/>
    <b v="0"/>
    <d v="2021-06-29T20:34:54"/>
    <m/>
    <m/>
    <b v="0"/>
    <x v="0"/>
    <m/>
    <m/>
    <n v="63305"/>
    <m/>
    <x v="2"/>
    <n v="0"/>
    <n v="0"/>
  </r>
  <r>
    <s v="0015A00001yXDtSQAW"/>
    <b v="0"/>
    <m/>
    <b v="0"/>
    <s v="7015A0000022g3BQAQ"/>
    <m/>
    <m/>
    <x v="517"/>
    <b v="1"/>
    <s v="Non Responsive"/>
    <m/>
    <s v="0035A00003IOyU8QAL"/>
    <m/>
    <m/>
    <s v="0055A000008zqzaQAA"/>
    <b v="1"/>
    <d v="2018-06-14T19:32:46"/>
    <m/>
    <b v="0"/>
    <m/>
    <m/>
    <b v="0"/>
    <d v="2019-04-01T00:00:00"/>
    <n v="4"/>
    <n v="2019"/>
    <s v="Omitted"/>
    <s v="Omitted"/>
    <b v="0"/>
    <b v="0"/>
    <m/>
    <b v="1"/>
    <b v="0"/>
    <b v="0"/>
    <x v="25"/>
    <b v="0"/>
    <s v="Auto-Si"/>
    <x v="0"/>
    <d v="2019-04-29T00:00:00"/>
    <s v="0055A00000BclF5QAJ"/>
    <d v="2021-04-10T23:01:03"/>
    <m/>
    <d v="2019-11-11T16:04:10"/>
    <m/>
    <m/>
    <b v="0"/>
    <m/>
    <m/>
    <s v="Webinar"/>
    <m/>
    <m/>
    <m/>
    <m/>
    <m/>
    <x v="3182"/>
    <x v="0"/>
    <b v="0"/>
    <m/>
    <m/>
    <m/>
    <s v="0055A000009GjocQAC"/>
    <s v="01s5A000005z9ixQAA"/>
    <m/>
    <m/>
    <s v="0035A00003IOyU8QAL"/>
    <s v="System"/>
    <s v="ZipChip"/>
    <m/>
    <m/>
    <s v="0125A000001ESVfQAO"/>
    <b v="0"/>
    <m/>
    <b v="0"/>
    <m/>
    <m/>
    <x v="0"/>
    <b v="0"/>
    <d v="2021-06-29T20:34:54"/>
    <m/>
    <m/>
    <b v="0"/>
    <x v="0"/>
    <m/>
    <m/>
    <n v="57645"/>
    <m/>
    <x v="2"/>
    <n v="0"/>
    <n v="0"/>
  </r>
  <r>
    <s v="0015A00001yXNPhQAO"/>
    <b v="0"/>
    <m/>
    <b v="0"/>
    <s v="7015A0000022g3BQAQ"/>
    <m/>
    <m/>
    <x v="39"/>
    <b v="1"/>
    <s v="Non Responsive"/>
    <m/>
    <s v="0035A00003JhdIUQAZ"/>
    <m/>
    <m/>
    <s v="00531000008FRNUAA4"/>
    <b v="1"/>
    <d v="2018-07-10T17:31:05"/>
    <m/>
    <b v="0"/>
    <m/>
    <m/>
    <b v="0"/>
    <d v="2020-04-01T00:00:00"/>
    <n v="4"/>
    <n v="2020"/>
    <s v="Omitted"/>
    <s v="Omitted"/>
    <b v="0"/>
    <b v="0"/>
    <m/>
    <b v="1"/>
    <b v="0"/>
    <b v="0"/>
    <x v="17"/>
    <b v="0"/>
    <s v="Auto-Si"/>
    <x v="0"/>
    <d v="2018-07-03T00:00:00"/>
    <s v="0055A00000BclF5QAJ"/>
    <d v="2021-04-10T23:01:03"/>
    <m/>
    <d v="2019-12-28T23:03:02"/>
    <m/>
    <m/>
    <b v="0"/>
    <m/>
    <m/>
    <s v="Webinar"/>
    <m/>
    <m/>
    <m/>
    <m/>
    <m/>
    <x v="3183"/>
    <x v="0"/>
    <b v="0"/>
    <m/>
    <m/>
    <m/>
    <s v="0055A000008iLoJQAU"/>
    <s v="01s31000003qafeAAA"/>
    <s v="Metabolomics"/>
    <m/>
    <s v="0035A00003JhdIUQAZ"/>
    <s v="System"/>
    <s v="ZipChip"/>
    <m/>
    <m/>
    <s v="0125A000001ESVfQAO"/>
    <b v="0"/>
    <m/>
    <b v="0"/>
    <m/>
    <m/>
    <x v="0"/>
    <b v="0"/>
    <d v="2021-06-29T20:34:54"/>
    <m/>
    <m/>
    <b v="0"/>
    <x v="0"/>
    <m/>
    <m/>
    <n v="66905"/>
    <m/>
    <x v="2"/>
    <n v="0"/>
    <n v="0"/>
  </r>
  <r>
    <s v="0015A0000282a4EQAQ"/>
    <b v="0"/>
    <m/>
    <b v="0"/>
    <s v="7015A0000022hBpQAI"/>
    <m/>
    <m/>
    <x v="39"/>
    <b v="1"/>
    <s v="Non Responsive"/>
    <m/>
    <s v="0035A00003QTDtUQAX"/>
    <m/>
    <m/>
    <s v="0055A000008iLoOQAU"/>
    <b v="1"/>
    <d v="2019-01-03T18:35:20"/>
    <m/>
    <b v="0"/>
    <m/>
    <m/>
    <b v="0"/>
    <d v="2020-04-01T00:00:00"/>
    <n v="4"/>
    <n v="2020"/>
    <s v="Omitted"/>
    <s v="Omitted"/>
    <b v="0"/>
    <b v="0"/>
    <m/>
    <b v="1"/>
    <b v="0"/>
    <b v="0"/>
    <x v="15"/>
    <b v="0"/>
    <s v="Auto-Ti"/>
    <x v="0"/>
    <d v="2020-06-09T00:00:00"/>
    <s v="0055A00000BclF5QAJ"/>
    <d v="2021-04-10T23:01:03"/>
    <m/>
    <d v="2020-09-28T15:28:39"/>
    <m/>
    <m/>
    <b v="0"/>
    <m/>
    <s v="Metabolomics"/>
    <s v="Trade Show"/>
    <m/>
    <m/>
    <m/>
    <m/>
    <m/>
    <x v="3184"/>
    <x v="0"/>
    <b v="0"/>
    <m/>
    <m/>
    <m/>
    <s v="0055A000008zqzaQAA"/>
    <s v="01s5A000005z9ixQAA"/>
    <s v="Metabolomics"/>
    <m/>
    <s v="0035A00003QTDtUQAX"/>
    <s v="System"/>
    <s v="ZipChip"/>
    <m/>
    <m/>
    <s v="0125A000001ESVfQAO"/>
    <b v="0"/>
    <m/>
    <b v="0"/>
    <m/>
    <m/>
    <x v="0"/>
    <b v="0"/>
    <d v="2021-06-29T20:34:54"/>
    <s v="0055A00000BctN2QAJ"/>
    <m/>
    <b v="0"/>
    <x v="0"/>
    <m/>
    <m/>
    <n v="85725"/>
    <m/>
    <x v="2"/>
    <n v="0"/>
    <n v="0"/>
  </r>
  <r>
    <s v="0015A0000281qjSQAQ"/>
    <b v="0"/>
    <m/>
    <b v="0"/>
    <s v="7015A0000026amRQAQ"/>
    <m/>
    <m/>
    <x v="31"/>
    <b v="1"/>
    <s v="Other"/>
    <m/>
    <s v="0035A00003RZYjGQAX"/>
    <m/>
    <m/>
    <s v="0055A000008iLoOQAU"/>
    <b v="1"/>
    <d v="2019-02-05T19:27:46"/>
    <m/>
    <b v="0"/>
    <m/>
    <m/>
    <b v="0"/>
    <d v="2019-04-01T00:00:00"/>
    <n v="4"/>
    <n v="2019"/>
    <s v="Omitted"/>
    <s v="Omitted"/>
    <b v="0"/>
    <b v="0"/>
    <m/>
    <b v="1"/>
    <b v="0"/>
    <b v="0"/>
    <x v="17"/>
    <b v="0"/>
    <s v="Manual-Classic"/>
    <x v="0"/>
    <d v="2019-02-13T00:00:00"/>
    <s v="0055A00000BclF5QAJ"/>
    <d v="2021-04-11T20:33:11"/>
    <m/>
    <d v="2019-09-30T23:12:03"/>
    <m/>
    <m/>
    <b v="0"/>
    <m/>
    <s v="Proteomics and Peptide Mapping"/>
    <s v="Eblasts"/>
    <m/>
    <m/>
    <m/>
    <m/>
    <m/>
    <x v="3185"/>
    <x v="0"/>
    <b v="0"/>
    <m/>
    <m/>
    <m/>
    <s v="0055A000008iLoJQAU"/>
    <s v="01s5A000005z9ixQAA"/>
    <s v="Proteomics"/>
    <m/>
    <s v="0035A00003RZYjGQAX"/>
    <s v="System"/>
    <s v="ZipChip"/>
    <m/>
    <m/>
    <s v="0125A000001ESVfQAO"/>
    <b v="0"/>
    <m/>
    <b v="0"/>
    <m/>
    <m/>
    <x v="0"/>
    <b v="0"/>
    <d v="2021-06-29T20:34:54"/>
    <m/>
    <m/>
    <b v="0"/>
    <x v="0"/>
    <m/>
    <m/>
    <n v="85725"/>
    <m/>
    <x v="2"/>
    <n v="0"/>
    <n v="0"/>
  </r>
  <r>
    <s v="0015A000029W1cBQAS"/>
    <b v="0"/>
    <m/>
    <b v="0"/>
    <s v="7015A000001OxJmQAK"/>
    <m/>
    <m/>
    <x v="31"/>
    <b v="1"/>
    <s v="Other"/>
    <m/>
    <s v="0035A00003QzbBvQAJ"/>
    <m/>
    <m/>
    <s v="0055A000008iLoOQAU"/>
    <b v="1"/>
    <d v="2019-02-21T19:45:15"/>
    <m/>
    <b v="0"/>
    <m/>
    <m/>
    <b v="0"/>
    <d v="2019-04-01T00:00:00"/>
    <n v="4"/>
    <n v="2019"/>
    <s v="Omitted"/>
    <s v="Omitted"/>
    <b v="0"/>
    <b v="0"/>
    <m/>
    <b v="1"/>
    <b v="0"/>
    <b v="0"/>
    <x v="15"/>
    <b v="0"/>
    <s v="Manual-Classic"/>
    <x v="0"/>
    <d v="2019-04-03T00:00:00"/>
    <s v="0055A00000BclF5QAJ"/>
    <d v="2021-04-10T23:01:03"/>
    <m/>
    <d v="2019-07-24T17:18:02"/>
    <m/>
    <m/>
    <b v="0"/>
    <m/>
    <m/>
    <s v="Webinar"/>
    <m/>
    <m/>
    <m/>
    <m/>
    <m/>
    <x v="3186"/>
    <x v="0"/>
    <b v="0"/>
    <s v="We won't sell only the chips.  Need to have interface as well.  No interest in that"/>
    <m/>
    <m/>
    <s v="0055A000008iLoJQAU"/>
    <s v="01s5A000005z9ixQAA"/>
    <s v="Proteomics"/>
    <m/>
    <s v="0035A00003QzbBvQAJ"/>
    <s v="System"/>
    <s v="ZipChip"/>
    <m/>
    <m/>
    <s v="0125A000001ESVfQAO"/>
    <b v="0"/>
    <m/>
    <b v="0"/>
    <m/>
    <m/>
    <x v="0"/>
    <b v="0"/>
    <d v="2021-06-29T20:34:54"/>
    <m/>
    <m/>
    <b v="0"/>
    <x v="0"/>
    <m/>
    <m/>
    <n v="90247.5"/>
    <m/>
    <x v="2"/>
    <n v="0"/>
    <n v="0"/>
  </r>
  <r>
    <s v="0015A00002CUOeUQAX"/>
    <b v="0"/>
    <m/>
    <b v="0"/>
    <m/>
    <m/>
    <m/>
    <x v="39"/>
    <b v="1"/>
    <s v="Duplicate opportunity"/>
    <m/>
    <s v="0035A00003VFCxTQAX"/>
    <m/>
    <m/>
    <s v="0055A000008iLoOQAU"/>
    <b v="1"/>
    <d v="2019-05-28T13:26:34"/>
    <m/>
    <b v="0"/>
    <m/>
    <m/>
    <b v="0"/>
    <d v="2020-04-01T00:00:00"/>
    <n v="4"/>
    <n v="2020"/>
    <s v="Omitted"/>
    <s v="Omitted"/>
    <b v="0"/>
    <b v="0"/>
    <m/>
    <b v="1"/>
    <b v="0"/>
    <b v="0"/>
    <x v="17"/>
    <b v="0"/>
    <m/>
    <x v="0"/>
    <d v="2019-05-23T00:00:00"/>
    <s v="0055A00000BclF5QAJ"/>
    <d v="2021-04-10T23:01:03"/>
    <m/>
    <d v="2020-05-18T13:45:18"/>
    <m/>
    <m/>
    <b v="0"/>
    <m/>
    <m/>
    <s v="Website"/>
    <m/>
    <m/>
    <s v="Thermo"/>
    <s v="QE EMR UHMR (Plus, HF, HF-X with BioPharma)"/>
    <m/>
    <x v="3187"/>
    <x v="0"/>
    <b v="0"/>
    <m/>
    <s v="Bruker"/>
    <m/>
    <s v="0055A000008zqzaQAA"/>
    <s v="01s5A000005x0sjQAA"/>
    <s v="Biotherapeutics;Proteomics"/>
    <m/>
    <s v="0035A00003VFCxTQAX"/>
    <s v="System"/>
    <s v="ZipChip"/>
    <m/>
    <m/>
    <s v="0125A000001ESVfQAO"/>
    <b v="0"/>
    <m/>
    <b v="0"/>
    <m/>
    <m/>
    <x v="0"/>
    <b v="0"/>
    <d v="2021-06-29T20:34:54"/>
    <s v="0055A00000BctN2QAJ"/>
    <m/>
    <b v="0"/>
    <x v="0"/>
    <m/>
    <m/>
    <n v="56250"/>
    <m/>
    <x v="2"/>
    <n v="0"/>
    <n v="0"/>
  </r>
  <r>
    <s v="0015A00002BoyBDQAZ"/>
    <b v="0"/>
    <m/>
    <b v="0"/>
    <m/>
    <m/>
    <m/>
    <x v="39"/>
    <b v="1"/>
    <s v="Non Responsive"/>
    <m/>
    <s v="0035A00003aUfFDQA0"/>
    <m/>
    <m/>
    <s v="0055A000008iLoJQAU"/>
    <b v="1"/>
    <d v="2019-11-11T15:37:42"/>
    <m/>
    <b v="0"/>
    <m/>
    <m/>
    <b v="0"/>
    <d v="2020-04-01T00:00:00"/>
    <n v="4"/>
    <n v="2020"/>
    <s v="Omitted"/>
    <s v="Omitted"/>
    <b v="0"/>
    <b v="0"/>
    <m/>
    <b v="1"/>
    <b v="0"/>
    <b v="0"/>
    <x v="15"/>
    <b v="0"/>
    <s v="Auto-Classic"/>
    <x v="0"/>
    <d v="2020-09-21T00:00:00"/>
    <s v="0055A00000BclF5QAJ"/>
    <d v="2021-04-11T20:07:09"/>
    <m/>
    <d v="2020-09-21T14:13:19"/>
    <m/>
    <m/>
    <b v="0"/>
    <m/>
    <m/>
    <s v="Field Sales"/>
    <m/>
    <m/>
    <s v="Thermo"/>
    <s v="QE Plus, HF, HF-X  (NO biopharma);Fusion Lumos"/>
    <m/>
    <x v="3188"/>
    <x v="0"/>
    <b v="0"/>
    <m/>
    <m/>
    <m/>
    <s v="0055A000008zqzaQAA"/>
    <s v="01s5A000005z9ixQAA"/>
    <s v="Biotherapeutics"/>
    <m/>
    <s v="0035A00003aUfFDQA0"/>
    <s v="System"/>
    <s v="ZipChip"/>
    <m/>
    <m/>
    <s v="0125A000001ESVfQAO"/>
    <b v="0"/>
    <m/>
    <b v="0"/>
    <m/>
    <m/>
    <x v="0"/>
    <b v="0"/>
    <d v="2021-06-29T20:34:55"/>
    <s v="0055A00000BctN2QAJ"/>
    <m/>
    <b v="0"/>
    <x v="0"/>
    <m/>
    <m/>
    <n v="89385"/>
    <m/>
    <x v="2"/>
    <n v="0"/>
    <n v="0"/>
  </r>
  <r>
    <s v="0015A00002FZxfsQAD"/>
    <b v="0"/>
    <m/>
    <b v="0"/>
    <m/>
    <m/>
    <m/>
    <x v="39"/>
    <b v="1"/>
    <s v="Non Responsive"/>
    <m/>
    <s v="0035A00003ZT9c6QAD"/>
    <m/>
    <m/>
    <s v="0055A000008iLoJQAU"/>
    <b v="1"/>
    <d v="2019-10-11T23:03:52"/>
    <m/>
    <b v="0"/>
    <m/>
    <m/>
    <b v="0"/>
    <d v="2020-04-01T00:00:00"/>
    <n v="4"/>
    <n v="2020"/>
    <s v="Omitted"/>
    <s v="Omitted"/>
    <b v="0"/>
    <b v="0"/>
    <m/>
    <b v="1"/>
    <b v="0"/>
    <b v="0"/>
    <x v="15"/>
    <b v="0"/>
    <s v="Auto-Classic"/>
    <x v="0"/>
    <d v="2020-10-19T00:00:00"/>
    <s v="0055A00000BclF5QAJ"/>
    <d v="2021-04-10T23:01:03"/>
    <m/>
    <d v="2020-10-26T00:35:22"/>
    <m/>
    <m/>
    <b v="0"/>
    <m/>
    <s v="Biotherapeutics"/>
    <s v="Website"/>
    <m/>
    <m/>
    <s v="Thermo"/>
    <s v="Other (text field)"/>
    <m/>
    <x v="3189"/>
    <x v="0"/>
    <b v="0"/>
    <m/>
    <s v="TMO Eclipse"/>
    <m/>
    <s v="0055A000008zqzaQAA"/>
    <s v="01s5A000005x0sjQAA"/>
    <s v="Biotherapeutics"/>
    <m/>
    <s v="0035A00003ZT9c6QAD"/>
    <s v="System"/>
    <s v="ZipChip"/>
    <m/>
    <m/>
    <s v="0125A000001ESVfQAO"/>
    <b v="0"/>
    <m/>
    <b v="0"/>
    <m/>
    <m/>
    <x v="0"/>
    <b v="0"/>
    <d v="2021-06-29T20:34:54"/>
    <s v="0055A00000BctN2QAJ"/>
    <m/>
    <b v="0"/>
    <x v="0"/>
    <m/>
    <m/>
    <n v="83350"/>
    <m/>
    <x v="2"/>
    <n v="0"/>
    <n v="0"/>
  </r>
  <r>
    <s v="0015A00002G8KZlQAN"/>
    <b v="0"/>
    <m/>
    <b v="0"/>
    <m/>
    <m/>
    <m/>
    <x v="31"/>
    <b v="1"/>
    <s v="Other"/>
    <m/>
    <s v="0035A00003aUkkdQAC"/>
    <m/>
    <m/>
    <s v="0055A000008iLoOQAU"/>
    <b v="1"/>
    <d v="2019-11-11T21:55:15"/>
    <m/>
    <b v="0"/>
    <m/>
    <m/>
    <b v="0"/>
    <d v="2019-04-01T00:00:00"/>
    <n v="4"/>
    <n v="2019"/>
    <s v="Omitted"/>
    <s v="Omitted"/>
    <b v="0"/>
    <b v="0"/>
    <m/>
    <b v="1"/>
    <b v="0"/>
    <b v="0"/>
    <x v="15"/>
    <b v="0"/>
    <s v="Auto-Classic"/>
    <x v="0"/>
    <d v="2019-11-20T00:00:00"/>
    <s v="0055A00000BclF5QAJ"/>
    <d v="2021-04-10T23:01:03"/>
    <m/>
    <d v="2019-11-25T07:26:12"/>
    <m/>
    <m/>
    <b v="0"/>
    <m/>
    <s v="Biotherapeutics"/>
    <s v="Website"/>
    <m/>
    <m/>
    <s v="Thermo"/>
    <s v="QE Plus, HF, HF-X  (NO biopharma)"/>
    <m/>
    <x v="3190"/>
    <x v="0"/>
    <b v="0"/>
    <s v="Old Velos pro that is doing peptide maps.  No interest to do anything else there.  Agilent only other MS"/>
    <m/>
    <m/>
    <s v="0055A000008iLoJQAU"/>
    <s v="01s5A000005z9ixQAA"/>
    <s v="Biotherapeutics"/>
    <m/>
    <s v="0035A00003aUkkdQAC"/>
    <s v="System"/>
    <s v="ZipChip"/>
    <m/>
    <m/>
    <s v="0125A000001ESVfQAO"/>
    <b v="0"/>
    <m/>
    <b v="0"/>
    <m/>
    <m/>
    <x v="0"/>
    <b v="0"/>
    <d v="2021-06-29T20:34:55"/>
    <m/>
    <m/>
    <b v="0"/>
    <x v="0"/>
    <m/>
    <m/>
    <n v="83015"/>
    <m/>
    <x v="2"/>
    <n v="0"/>
    <n v="0"/>
  </r>
  <r>
    <s v="0013100001frxefAAA"/>
    <b v="0"/>
    <m/>
    <b v="0"/>
    <s v="70131000001SiprAAC"/>
    <m/>
    <m/>
    <x v="15"/>
    <b v="1"/>
    <s v="Non Responsive"/>
    <m/>
    <s v="0035A00003FVWxVQAX"/>
    <m/>
    <m/>
    <s v="00531000008FRNUAA4"/>
    <b v="1"/>
    <d v="2017-07-11T17:56:45"/>
    <m/>
    <b v="0"/>
    <m/>
    <m/>
    <b v="0"/>
    <d v="2018-04-01T00:00:00"/>
    <n v="4"/>
    <n v="2018"/>
    <s v="Omitted"/>
    <s v="Omitted"/>
    <b v="0"/>
    <b v="0"/>
    <m/>
    <b v="1"/>
    <b v="0"/>
    <b v="0"/>
    <x v="15"/>
    <b v="0"/>
    <s v="Auto-Ti"/>
    <x v="0"/>
    <d v="2019-04-22T00:00:00"/>
    <s v="0055A00000BclF5QAJ"/>
    <d v="2021-04-10T23:01:03"/>
    <m/>
    <d v="2019-06-11T20:21:13"/>
    <m/>
    <m/>
    <b v="0"/>
    <m/>
    <s v="Intact Proteins &amp; Antibodies"/>
    <s v="Trade Show"/>
    <m/>
    <m/>
    <s v="Thermo"/>
    <m/>
    <m/>
    <x v="3191"/>
    <x v="0"/>
    <b v="0"/>
    <m/>
    <m/>
    <m/>
    <s v="0055A000009sZg0QAE"/>
    <s v="01s31000003qafeAAA"/>
    <s v="Biotherapeutics"/>
    <m/>
    <s v="0035A00003Cch52QAB"/>
    <s v="System"/>
    <s v="ZipChip"/>
    <m/>
    <m/>
    <s v="0125A000001ESVfQAO"/>
    <b v="0"/>
    <m/>
    <b v="0"/>
    <m/>
    <m/>
    <x v="0"/>
    <b v="0"/>
    <d v="2021-06-29T20:34:54"/>
    <m/>
    <m/>
    <b v="0"/>
    <x v="0"/>
    <m/>
    <m/>
    <n v="82600"/>
    <m/>
    <x v="2"/>
    <n v="0"/>
    <n v="0"/>
  </r>
  <r>
    <s v="0015A00002DPzU6QAL"/>
    <b v="0"/>
    <m/>
    <b v="0"/>
    <m/>
    <m/>
    <m/>
    <x v="31"/>
    <b v="1"/>
    <s v="Non Responsive"/>
    <m/>
    <s v="0035A00003XBiDAQA1"/>
    <m/>
    <m/>
    <s v="0055A000008iLoOQAU"/>
    <b v="1"/>
    <d v="2019-08-23T13:02:58"/>
    <m/>
    <b v="0"/>
    <m/>
    <m/>
    <b v="0"/>
    <d v="2019-04-01T00:00:00"/>
    <n v="4"/>
    <n v="2019"/>
    <s v="Omitted"/>
    <s v="Omitted"/>
    <b v="0"/>
    <b v="0"/>
    <m/>
    <b v="1"/>
    <b v="0"/>
    <b v="0"/>
    <x v="17"/>
    <b v="0"/>
    <s v="Manual-Classic"/>
    <x v="0"/>
    <d v="2019-11-25T00:00:00"/>
    <s v="0055A00000BclF5QAJ"/>
    <d v="2021-04-10T23:01:03"/>
    <m/>
    <d v="2019-12-09T13:05:56"/>
    <m/>
    <m/>
    <b v="0"/>
    <m/>
    <m/>
    <s v="Website"/>
    <m/>
    <m/>
    <s v="Thermo"/>
    <s v="QE Plus, HF, HF-X  (NO biopharma)"/>
    <m/>
    <x v="3192"/>
    <x v="0"/>
    <b v="0"/>
    <m/>
    <m/>
    <m/>
    <s v="0055A000008zqzaQAA"/>
    <s v="01s5A000005z9ixQAA"/>
    <s v="Proteomics"/>
    <m/>
    <s v="0035A00003XBiDAQA1"/>
    <s v="System"/>
    <s v="ZipChip"/>
    <m/>
    <m/>
    <s v="0125A000001ESVfQAO"/>
    <b v="0"/>
    <m/>
    <b v="0"/>
    <m/>
    <m/>
    <x v="0"/>
    <b v="0"/>
    <d v="2021-06-29T20:34:54"/>
    <s v="0055A00000BctN2QAJ"/>
    <m/>
    <b v="0"/>
    <x v="0"/>
    <m/>
    <m/>
    <n v="52785"/>
    <m/>
    <x v="2"/>
    <n v="0"/>
    <n v="0"/>
  </r>
  <r>
    <s v="0013100001qvZsSAAU"/>
    <b v="0"/>
    <m/>
    <b v="0"/>
    <m/>
    <m/>
    <m/>
    <x v="39"/>
    <b v="1"/>
    <s v="Non Responsive"/>
    <m/>
    <s v="0035A00003ZiC8PQAV"/>
    <s v="Limited lab acces"/>
    <s v="Impacted"/>
    <s v="0055A000008iLoJQAU"/>
    <b v="1"/>
    <d v="2019-10-29T15:29:05"/>
    <m/>
    <b v="0"/>
    <m/>
    <m/>
    <b v="0"/>
    <d v="2020-04-01T00:00:00"/>
    <n v="4"/>
    <n v="2020"/>
    <s v="Omitted"/>
    <s v="Omitted"/>
    <b v="0"/>
    <b v="0"/>
    <m/>
    <b v="1"/>
    <b v="0"/>
    <b v="0"/>
    <x v="15"/>
    <b v="0"/>
    <s v="Auto-Classic"/>
    <x v="0"/>
    <d v="2020-08-05T00:00:00"/>
    <s v="0055A00000BclF5QAJ"/>
    <d v="2021-04-10T23:01:03"/>
    <m/>
    <d v="2020-09-14T11:24:57"/>
    <m/>
    <m/>
    <b v="0"/>
    <m/>
    <m/>
    <s v="Referral"/>
    <m/>
    <m/>
    <s v="Thermo"/>
    <s v="QE Plus, HF, HF-X  (NO biopharma)"/>
    <m/>
    <x v="3193"/>
    <x v="0"/>
    <b v="0"/>
    <m/>
    <s v="Sciex 5600, 6500, 6600"/>
    <m/>
    <s v="0055A000008zqzaQAA"/>
    <s v="01s5A000005x0sjQAA"/>
    <s v="Biotherapeutics"/>
    <m/>
    <s v="0035A00003ZiC8PQAV"/>
    <s v="System"/>
    <s v="ZipChip"/>
    <m/>
    <s v="0Q05A000001e9cHSAQ"/>
    <s v="0125A000001ESVfQAO"/>
    <b v="0"/>
    <m/>
    <b v="0"/>
    <m/>
    <m/>
    <x v="0"/>
    <b v="0"/>
    <d v="2021-06-29T20:34:54"/>
    <s v="0055A00000BctN2QAJ"/>
    <m/>
    <b v="0"/>
    <x v="0"/>
    <m/>
    <m/>
    <n v="41840"/>
    <m/>
    <x v="2"/>
    <n v="0"/>
    <n v="0"/>
  </r>
  <r>
    <s v="0013100001gX5LzAAK"/>
    <b v="0"/>
    <m/>
    <b v="0"/>
    <m/>
    <m/>
    <m/>
    <x v="39"/>
    <b v="1"/>
    <s v="Other"/>
    <m/>
    <s v="0035A00003gSZL8QAO"/>
    <s v="Limit lab access"/>
    <s v="Impacted"/>
    <s v="0055A00000Bb2djQAB"/>
    <b v="1"/>
    <d v="2020-06-26T19:44:16"/>
    <m/>
    <b v="0"/>
    <m/>
    <m/>
    <b v="0"/>
    <d v="2020-04-01T00:00:00"/>
    <n v="4"/>
    <n v="2020"/>
    <s v="Omitted"/>
    <s v="Omitted"/>
    <b v="0"/>
    <b v="0"/>
    <m/>
    <b v="1"/>
    <b v="0"/>
    <b v="0"/>
    <x v="15"/>
    <b v="0"/>
    <s v="Auto-Classic"/>
    <x v="0"/>
    <d v="2020-08-17T00:00:00"/>
    <s v="0055A00000BclF5QAJ"/>
    <d v="2021-04-11T20:33:11"/>
    <m/>
    <d v="2020-10-01T14:11:25"/>
    <m/>
    <m/>
    <b v="0"/>
    <m/>
    <m/>
    <s v="Website"/>
    <m/>
    <m/>
    <s v="Thermo"/>
    <s v="QE Plus, HF, HF-X  (NO biopharma)"/>
    <m/>
    <x v="3194"/>
    <x v="0"/>
    <b v="0"/>
    <m/>
    <m/>
    <m/>
    <s v="0055A00000Bb2djQAB"/>
    <s v="01s5A000005x0sjQAA"/>
    <s v="Biotherapeutics"/>
    <m/>
    <s v="0035A00003gSZL8QAO"/>
    <s v="System"/>
    <s v="ZipChip"/>
    <m/>
    <m/>
    <s v="0125A000001ESVfQAO"/>
    <b v="0"/>
    <m/>
    <b v="0"/>
    <m/>
    <m/>
    <x v="0"/>
    <b v="0"/>
    <d v="2021-06-29T20:34:55"/>
    <s v="0055A00000BctMnQAJ"/>
    <m/>
    <b v="0"/>
    <x v="0"/>
    <m/>
    <m/>
    <n v="94730"/>
    <m/>
    <x v="2"/>
    <n v="0"/>
    <n v="0"/>
  </r>
  <r>
    <s v="0013100001jbC90AAE"/>
    <b v="0"/>
    <m/>
    <b v="0"/>
    <m/>
    <m/>
    <m/>
    <x v="39"/>
    <b v="1"/>
    <s v="Other"/>
    <m/>
    <s v="0035A00003UYk3gQAD"/>
    <s v="Expected return in May"/>
    <s v="Impacted"/>
    <s v="0055A000008iLoOQAU"/>
    <b v="1"/>
    <d v="2019-04-25T15:29:51"/>
    <m/>
    <b v="0"/>
    <m/>
    <m/>
    <b v="0"/>
    <d v="2020-04-01T00:00:00"/>
    <n v="4"/>
    <n v="2020"/>
    <s v="Omitted"/>
    <s v="Omitted"/>
    <b v="0"/>
    <b v="0"/>
    <m/>
    <b v="1"/>
    <b v="0"/>
    <b v="0"/>
    <x v="17"/>
    <b v="0"/>
    <s v="Manual-Classic"/>
    <x v="0"/>
    <d v="2020-07-16T00:00:00"/>
    <s v="0055A00000BclF5QAJ"/>
    <d v="2021-04-11T20:33:11"/>
    <m/>
    <d v="2020-08-17T19:31:51"/>
    <m/>
    <m/>
    <b v="0"/>
    <m/>
    <s v="Intact Proteins &amp; Antibodies;ADC's"/>
    <s v="Website"/>
    <m/>
    <m/>
    <s v="Thermo"/>
    <s v="QE EMR UHMR (Plus, HF, HF-X with BioPharma)"/>
    <m/>
    <x v="3195"/>
    <x v="0"/>
    <b v="0"/>
    <m/>
    <s v="Bruker"/>
    <m/>
    <s v="0055A000008zqzaQAA"/>
    <s v="01s5A000005z9ixQAA"/>
    <s v="Biotherapeutics"/>
    <m/>
    <s v="0035A00003WmaUhQAJ"/>
    <s v="System"/>
    <s v="ZipChip"/>
    <m/>
    <m/>
    <s v="0125A000001ESVfQAO"/>
    <b v="0"/>
    <m/>
    <b v="0"/>
    <m/>
    <m/>
    <x v="0"/>
    <b v="0"/>
    <d v="2021-06-29T20:34:54"/>
    <s v="0055A00000BctN2QAJ"/>
    <m/>
    <b v="0"/>
    <x v="0"/>
    <m/>
    <m/>
    <n v="60065"/>
    <m/>
    <x v="2"/>
    <n v="0"/>
    <n v="0"/>
  </r>
  <r>
    <s v="0015A00002LhSlGQAV"/>
    <b v="0"/>
    <m/>
    <b v="0"/>
    <m/>
    <m/>
    <m/>
    <x v="39"/>
    <b v="1"/>
    <s v="Non Responsive"/>
    <m/>
    <s v="0035A00003gSyTxQAK"/>
    <m/>
    <s v="No impact"/>
    <s v="0055A000008zqzaQAA"/>
    <b v="1"/>
    <d v="2020-06-30T14:44:40"/>
    <m/>
    <b v="0"/>
    <m/>
    <m/>
    <b v="0"/>
    <d v="2020-04-01T00:00:00"/>
    <n v="4"/>
    <n v="2020"/>
    <s v="Omitted"/>
    <s v="Omitted"/>
    <b v="0"/>
    <b v="0"/>
    <m/>
    <b v="1"/>
    <b v="0"/>
    <b v="0"/>
    <x v="15"/>
    <b v="0"/>
    <s v="Auto-Classic"/>
    <x v="0"/>
    <d v="2020-09-21T00:00:00"/>
    <s v="0055A00000BclF5QAJ"/>
    <d v="2021-04-10T23:01:03"/>
    <m/>
    <d v="2020-10-19T14:16:09"/>
    <m/>
    <m/>
    <b v="0"/>
    <m/>
    <m/>
    <s v="Website"/>
    <m/>
    <m/>
    <s v="Thermo"/>
    <s v="QE Plus, HF, HF-X  (NO biopharma)"/>
    <m/>
    <x v="3196"/>
    <x v="0"/>
    <b v="0"/>
    <m/>
    <m/>
    <m/>
    <s v="0055A000008zqzaQAA"/>
    <s v="01s5A000005x0sjQAA"/>
    <s v="Biotherapeutics"/>
    <m/>
    <s v="0035A00003gSyTxQAK"/>
    <s v="System"/>
    <s v="ZipChip"/>
    <m/>
    <m/>
    <s v="0125A000001ESVfQAO"/>
    <b v="0"/>
    <m/>
    <b v="0"/>
    <m/>
    <m/>
    <x v="0"/>
    <b v="0"/>
    <d v="2021-06-29T20:34:55"/>
    <s v="0055A00000BctN2QAJ"/>
    <m/>
    <b v="0"/>
    <x v="0"/>
    <m/>
    <m/>
    <n v="97130"/>
    <m/>
    <x v="2"/>
    <n v="0"/>
    <n v="0"/>
  </r>
  <r>
    <s v="0015A00002OLkGqQAL"/>
    <b v="0"/>
    <m/>
    <b v="0"/>
    <s v="7015A000001eF9sQAE"/>
    <m/>
    <m/>
    <x v="443"/>
    <b v="1"/>
    <s v="Competitive product"/>
    <m/>
    <s v="0035A00003iiJ9XQAU"/>
    <m/>
    <s v="Unknown"/>
    <s v="0055A000008iLoOQAU"/>
    <b v="1"/>
    <d v="2020-09-03T12:52:57"/>
    <m/>
    <b v="0"/>
    <m/>
    <m/>
    <b v="0"/>
    <d v="2020-04-01T00:00:00"/>
    <n v="4"/>
    <n v="2020"/>
    <s v="Omitted"/>
    <s v="Omitted"/>
    <b v="0"/>
    <b v="0"/>
    <m/>
    <b v="1"/>
    <b v="0"/>
    <b v="0"/>
    <x v="17"/>
    <b v="0"/>
    <s v="Auto-Ti"/>
    <x v="0"/>
    <d v="2020-09-28T00:00:00"/>
    <s v="0055A00000BclF5QAJ"/>
    <d v="2021-04-10T23:01:03"/>
    <m/>
    <d v="2020-11-23T11:20:37"/>
    <m/>
    <m/>
    <b v="0"/>
    <m/>
    <m/>
    <s v="Prospecting Journey"/>
    <m/>
    <m/>
    <s v="Thermo"/>
    <s v="Fusion Lumos"/>
    <m/>
    <x v="3197"/>
    <x v="0"/>
    <b v="0"/>
    <m/>
    <m/>
    <s v="Shotgun proteomics"/>
    <s v="00531000007KAu8AAG"/>
    <s v="01s5A000005x0vsQAA"/>
    <s v="Biotherapeutics;Proteomics"/>
    <m/>
    <s v="0035A00003iiJ9XQAU"/>
    <s v="Consumables"/>
    <s v="ZipChip"/>
    <m/>
    <m/>
    <s v="0125A000001ESVfQAO"/>
    <b v="0"/>
    <m/>
    <b v="0"/>
    <m/>
    <m/>
    <x v="0"/>
    <b v="0"/>
    <d v="2021-06-29T20:34:55"/>
    <s v="0055A00000Bd4jEQAR"/>
    <m/>
    <b v="0"/>
    <x v="0"/>
    <m/>
    <m/>
    <n v="5215"/>
    <m/>
    <x v="2"/>
    <n v="0"/>
    <n v="0"/>
  </r>
  <r>
    <s v="0013100001frK2lAAE"/>
    <b v="0"/>
    <m/>
    <b v="0"/>
    <m/>
    <s v="Custom"/>
    <s v="CHO"/>
    <x v="458"/>
    <b v="1"/>
    <s v="Other"/>
    <m/>
    <s v="0035A00003cbO4KQAU"/>
    <s v="Unsure of impact on capex budget"/>
    <s v="Impacted"/>
    <s v="0055A000008iLmwQAE"/>
    <b v="1"/>
    <d v="2019-09-27T00:49:06"/>
    <m/>
    <b v="0"/>
    <m/>
    <m/>
    <b v="0"/>
    <d v="2020-04-01T00:00:00"/>
    <n v="4"/>
    <n v="2020"/>
    <s v="Omitted"/>
    <s v="Omitted"/>
    <b v="0"/>
    <b v="0"/>
    <m/>
    <b v="1"/>
    <b v="0"/>
    <b v="0"/>
    <x v="15"/>
    <b v="0"/>
    <m/>
    <x v="0"/>
    <d v="2020-10-07T00:00:00"/>
    <s v="0055A00000BclF5QAJ"/>
    <d v="2021-04-11T20:33:11"/>
    <m/>
    <d v="2020-10-08T12:46:37"/>
    <m/>
    <m/>
    <b v="0"/>
    <m/>
    <m/>
    <s v="Referral"/>
    <m/>
    <m/>
    <m/>
    <m/>
    <m/>
    <x v="3198"/>
    <x v="0"/>
    <b v="0"/>
    <m/>
    <m/>
    <m/>
    <s v="0055A000008zqzaQAA"/>
    <s v="01s5A000005x0sjQAA"/>
    <s v="Biotherapeutics"/>
    <m/>
    <s v="0035A00003cbO4KQAU"/>
    <s v="System"/>
    <s v="Rebel"/>
    <m/>
    <m/>
    <s v="0125A000001ESVfQAO"/>
    <b v="0"/>
    <m/>
    <b v="0"/>
    <m/>
    <m/>
    <x v="0"/>
    <b v="0"/>
    <d v="2021-06-29T20:34:54"/>
    <s v="0055A00000BctN2QAJ"/>
    <m/>
    <b v="0"/>
    <x v="0"/>
    <m/>
    <m/>
    <n v="152000"/>
    <m/>
    <x v="2"/>
    <n v="0"/>
    <n v="0"/>
  </r>
  <r>
    <s v="0015A00001yXCGlQAO"/>
    <b v="0"/>
    <m/>
    <b v="0"/>
    <m/>
    <m/>
    <m/>
    <x v="371"/>
    <b v="1"/>
    <m/>
    <m/>
    <s v="0035A00003FZ2OfQAL"/>
    <m/>
    <m/>
    <s v="00531000007Es7rAAC"/>
    <b v="1"/>
    <d v="2018-01-11T00:12:45"/>
    <m/>
    <b v="0"/>
    <m/>
    <m/>
    <b v="0"/>
    <d v="2018-01-01T00:00:00"/>
    <n v="1"/>
    <n v="2018"/>
    <s v="Omitted"/>
    <s v="Omitted"/>
    <b v="0"/>
    <b v="0"/>
    <m/>
    <b v="1"/>
    <b v="0"/>
    <b v="0"/>
    <x v="22"/>
    <b v="0"/>
    <m/>
    <x v="0"/>
    <d v="2018-01-10T00:00:00"/>
    <s v="0055A00000BclF5QAJ"/>
    <d v="2021-04-11T19:52:07"/>
    <m/>
    <d v="2020-01-06T18:18:40"/>
    <m/>
    <m/>
    <b v="0"/>
    <m/>
    <s v="CWAs;TICs;Drugs"/>
    <s v="Inside Sales"/>
    <m/>
    <m/>
    <m/>
    <m/>
    <m/>
    <x v="3199"/>
    <x v="0"/>
    <b v="0"/>
    <m/>
    <m/>
    <m/>
    <s v="00531000007Es7rAAC"/>
    <s v="01s31000003qafjAAA"/>
    <m/>
    <m/>
    <s v="0035A00003FZ2OfQAL"/>
    <m/>
    <m/>
    <m/>
    <s v="0Q05A000001ZGlESAW"/>
    <s v="0125A000001NaBLQA0"/>
    <b v="0"/>
    <m/>
    <b v="0"/>
    <m/>
    <m/>
    <x v="0"/>
    <b v="0"/>
    <d v="2021-06-29T20:34:54"/>
    <m/>
    <m/>
    <b v="0"/>
    <x v="0"/>
    <m/>
    <m/>
    <n v="72500"/>
    <m/>
    <x v="2"/>
    <n v="0"/>
    <n v="0"/>
  </r>
  <r>
    <s v="0015A00001yXgFDQA0"/>
    <b v="0"/>
    <m/>
    <b v="0"/>
    <s v="7015A000001Zks9QAC"/>
    <m/>
    <m/>
    <x v="371"/>
    <b v="1"/>
    <s v="Duplicate opportunity"/>
    <m/>
    <s v="0035A00003GneCeQAJ"/>
    <m/>
    <m/>
    <s v="00531000007MUoEAAW"/>
    <b v="1"/>
    <d v="2018-02-05T19:20:27"/>
    <m/>
    <b v="0"/>
    <m/>
    <m/>
    <b v="0"/>
    <d v="2018-01-01T00:00:00"/>
    <n v="1"/>
    <n v="2018"/>
    <s v="Omitted"/>
    <s v="Omitted"/>
    <b v="0"/>
    <b v="0"/>
    <m/>
    <b v="1"/>
    <b v="0"/>
    <b v="0"/>
    <x v="23"/>
    <b v="0"/>
    <m/>
    <x v="0"/>
    <d v="2018-02-06T00:00:00"/>
    <s v="0055A00000BclF5QAJ"/>
    <d v="2021-04-11T20:08:00"/>
    <m/>
    <d v="2020-01-06T18:18:40"/>
    <m/>
    <m/>
    <b v="0"/>
    <m/>
    <s v="CWAs;TICs;Explosives"/>
    <s v="Field Sales"/>
    <m/>
    <m/>
    <m/>
    <m/>
    <m/>
    <x v="3200"/>
    <x v="0"/>
    <b v="0"/>
    <m/>
    <m/>
    <m/>
    <s v="00531000007KgPgAAK"/>
    <s v="01si00000040RFIAA2"/>
    <s v="All Hazards"/>
    <m/>
    <s v="0035A00003GneCeQAJ"/>
    <m/>
    <m/>
    <m/>
    <m/>
    <s v="0125A000001NaBLQA0"/>
    <b v="0"/>
    <m/>
    <b v="0"/>
    <m/>
    <m/>
    <x v="0"/>
    <b v="0"/>
    <d v="2021-06-29T20:34:54"/>
    <m/>
    <m/>
    <b v="0"/>
    <x v="0"/>
    <m/>
    <m/>
    <n v="80194"/>
    <m/>
    <x v="2"/>
    <n v="0"/>
    <n v="0"/>
  </r>
  <r>
    <s v="0015A00001tZLJEQA4"/>
    <b v="0"/>
    <m/>
    <b v="0"/>
    <m/>
    <m/>
    <m/>
    <x v="371"/>
    <b v="1"/>
    <s v="Duplicate opportunity"/>
    <m/>
    <s v="0035A00003GneKTQAZ"/>
    <m/>
    <m/>
    <s v="00531000007MUoEAAW"/>
    <b v="1"/>
    <d v="2018-02-05T19:48:30"/>
    <m/>
    <b v="0"/>
    <m/>
    <m/>
    <b v="0"/>
    <d v="2018-01-01T00:00:00"/>
    <n v="1"/>
    <n v="2018"/>
    <s v="Omitted"/>
    <s v="Omitted"/>
    <b v="0"/>
    <b v="0"/>
    <m/>
    <b v="1"/>
    <b v="0"/>
    <b v="0"/>
    <x v="23"/>
    <b v="0"/>
    <m/>
    <x v="0"/>
    <m/>
    <s v="0055A000009s6n0QAA"/>
    <d v="2020-09-17T14:48:56"/>
    <m/>
    <d v="2020-01-06T18:18:40"/>
    <m/>
    <m/>
    <b v="0"/>
    <m/>
    <s v="CWAs;TICs;Explosives"/>
    <s v="Website"/>
    <m/>
    <m/>
    <m/>
    <m/>
    <m/>
    <x v="3201"/>
    <x v="0"/>
    <b v="0"/>
    <m/>
    <m/>
    <m/>
    <s v="00531000007KgPgAAK"/>
    <s v="01si00000040RFIAA2"/>
    <s v="All Hazards"/>
    <m/>
    <m/>
    <m/>
    <m/>
    <m/>
    <m/>
    <s v="0125A000001NaBLQA0"/>
    <b v="0"/>
    <m/>
    <b v="0"/>
    <m/>
    <m/>
    <x v="0"/>
    <b v="0"/>
    <d v="2021-06-29T20:34:54"/>
    <m/>
    <m/>
    <b v="0"/>
    <x v="0"/>
    <m/>
    <m/>
    <n v="80194"/>
    <m/>
    <x v="2"/>
    <n v="0"/>
    <n v="0"/>
  </r>
  <r>
    <s v="0015A00001yXgJUQA0"/>
    <b v="0"/>
    <m/>
    <b v="0"/>
    <m/>
    <m/>
    <m/>
    <x v="371"/>
    <b v="1"/>
    <s v="Duplicate opportunity"/>
    <m/>
    <s v="0035A00003GneNIQAZ"/>
    <m/>
    <m/>
    <s v="00531000007MUoEAAW"/>
    <b v="1"/>
    <d v="2018-02-05T19:57:52"/>
    <m/>
    <b v="0"/>
    <m/>
    <m/>
    <b v="0"/>
    <d v="2018-01-01T00:00:00"/>
    <n v="1"/>
    <n v="2018"/>
    <s v="Omitted"/>
    <s v="Omitted"/>
    <b v="0"/>
    <b v="0"/>
    <m/>
    <b v="1"/>
    <b v="0"/>
    <b v="0"/>
    <x v="23"/>
    <b v="0"/>
    <m/>
    <x v="0"/>
    <d v="2018-02-06T00:00:00"/>
    <s v="0055A000009s6n0QAA"/>
    <d v="2020-09-17T14:48:56"/>
    <m/>
    <d v="2020-01-06T18:18:40"/>
    <m/>
    <m/>
    <b v="0"/>
    <m/>
    <s v="CWAs;TICs;Explosives"/>
    <s v="Website"/>
    <m/>
    <m/>
    <m/>
    <m/>
    <m/>
    <x v="3202"/>
    <x v="0"/>
    <b v="0"/>
    <m/>
    <m/>
    <m/>
    <s v="00531000007KgPgAAK"/>
    <s v="01si00000040RFIAA2"/>
    <s v="All Hazards"/>
    <m/>
    <m/>
    <m/>
    <m/>
    <m/>
    <m/>
    <s v="0125A000001NaBLQA0"/>
    <b v="0"/>
    <m/>
    <b v="0"/>
    <m/>
    <m/>
    <x v="0"/>
    <b v="0"/>
    <d v="2021-06-29T20:34:54"/>
    <m/>
    <m/>
    <b v="0"/>
    <x v="0"/>
    <m/>
    <m/>
    <n v="80194"/>
    <m/>
    <x v="2"/>
    <n v="0"/>
    <n v="0"/>
  </r>
  <r>
    <s v="0013100001lcRjOAAU"/>
    <b v="0"/>
    <m/>
    <b v="0"/>
    <s v="7015A000001yWgLQAU"/>
    <m/>
    <m/>
    <x v="546"/>
    <b v="1"/>
    <s v="Duplicate opportunity"/>
    <m/>
    <s v="0035A00003PvLWtQAN"/>
    <m/>
    <m/>
    <s v="00531000007MUoEAAW"/>
    <b v="1"/>
    <d v="2018-04-30T15:28:59"/>
    <m/>
    <b v="0"/>
    <m/>
    <m/>
    <b v="0"/>
    <d v="2019-01-01T00:00:00"/>
    <n v="1"/>
    <n v="2019"/>
    <s v="Omitted"/>
    <s v="Omitted"/>
    <b v="0"/>
    <b v="0"/>
    <m/>
    <b v="1"/>
    <b v="0"/>
    <b v="0"/>
    <x v="19"/>
    <b v="0"/>
    <m/>
    <x v="0"/>
    <d v="2019-01-04T00:00:00"/>
    <s v="0055A000009s6n0QAA"/>
    <d v="2020-09-17T14:48:56"/>
    <m/>
    <d v="2020-01-06T18:18:35"/>
    <m/>
    <m/>
    <b v="0"/>
    <m/>
    <m/>
    <s v="Other"/>
    <m/>
    <m/>
    <m/>
    <m/>
    <m/>
    <x v="3203"/>
    <x v="0"/>
    <b v="0"/>
    <m/>
    <m/>
    <m/>
    <s v="00531000007KgPgAAK"/>
    <s v="01s31000003qafjAAA"/>
    <s v="Drugs"/>
    <m/>
    <s v="0035A00003EVpVbQAL"/>
    <m/>
    <m/>
    <m/>
    <m/>
    <s v="0125A000001NaBLQA0"/>
    <b v="0"/>
    <m/>
    <b v="0"/>
    <m/>
    <m/>
    <x v="0"/>
    <b v="0"/>
    <d v="2021-06-29T20:34:54"/>
    <m/>
    <m/>
    <b v="0"/>
    <x v="0"/>
    <m/>
    <m/>
    <n v="66393"/>
    <m/>
    <x v="2"/>
    <n v="0"/>
    <n v="0"/>
  </r>
  <r>
    <s v="0015A000022R8jGQAS"/>
    <b v="0"/>
    <m/>
    <b v="0"/>
    <s v="7015A000001Zks9QAC"/>
    <m/>
    <m/>
    <x v="230"/>
    <b v="1"/>
    <s v="Lost or No Budget"/>
    <m/>
    <s v="0035A00003Jhd4GQAR"/>
    <m/>
    <m/>
    <s v="00531000007MUoEAAW"/>
    <b v="1"/>
    <d v="2018-07-10T17:18:35"/>
    <m/>
    <b v="0"/>
    <m/>
    <m/>
    <b v="0"/>
    <d v="2019-01-01T00:00:00"/>
    <n v="1"/>
    <n v="2019"/>
    <s v="Omitted"/>
    <s v="Omitted"/>
    <b v="0"/>
    <b v="0"/>
    <m/>
    <b v="1"/>
    <b v="0"/>
    <b v="0"/>
    <x v="19"/>
    <b v="0"/>
    <m/>
    <x v="0"/>
    <d v="2019-01-25T00:00:00"/>
    <s v="0055A000009s6n0QAA"/>
    <d v="2020-09-17T14:48:56"/>
    <m/>
    <d v="2020-01-06T18:18:40"/>
    <m/>
    <m/>
    <b v="0"/>
    <m/>
    <m/>
    <s v="Trade Show"/>
    <m/>
    <m/>
    <m/>
    <m/>
    <m/>
    <x v="3204"/>
    <x v="0"/>
    <b v="0"/>
    <m/>
    <m/>
    <m/>
    <s v="00531000007KAsvAAG"/>
    <s v="01s31000003qafjAAA"/>
    <s v="All Hazards"/>
    <m/>
    <s v="0035A00003Jhd4GQAR"/>
    <m/>
    <m/>
    <m/>
    <m/>
    <s v="0125A000001NaBLQA0"/>
    <b v="0"/>
    <m/>
    <b v="0"/>
    <m/>
    <m/>
    <x v="0"/>
    <b v="0"/>
    <d v="2021-06-29T20:34:54"/>
    <m/>
    <m/>
    <b v="0"/>
    <x v="0"/>
    <m/>
    <m/>
    <n v="65199"/>
    <m/>
    <x v="2"/>
    <n v="0"/>
    <n v="0"/>
  </r>
  <r>
    <s v="0015A00001ztszhQAA"/>
    <b v="0"/>
    <m/>
    <b v="0"/>
    <s v="7015A000001Zks9QAC"/>
    <m/>
    <m/>
    <x v="230"/>
    <b v="1"/>
    <s v="Lost or No Budget"/>
    <m/>
    <s v="0035A00003HwY5mQAF"/>
    <m/>
    <m/>
    <s v="00531000007MUoEAAW"/>
    <b v="1"/>
    <d v="2018-03-27T17:11:52"/>
    <m/>
    <b v="0"/>
    <m/>
    <m/>
    <b v="0"/>
    <d v="2019-01-01T00:00:00"/>
    <n v="1"/>
    <n v="2019"/>
    <s v="Omitted"/>
    <s v="Omitted"/>
    <b v="0"/>
    <b v="0"/>
    <m/>
    <b v="1"/>
    <b v="0"/>
    <b v="0"/>
    <x v="19"/>
    <b v="0"/>
    <m/>
    <x v="0"/>
    <d v="2018-05-02T00:00:00"/>
    <s v="0055A00000BclF5QAJ"/>
    <d v="2021-04-11T19:52:59"/>
    <m/>
    <d v="2020-01-06T18:18:35"/>
    <m/>
    <m/>
    <b v="0"/>
    <m/>
    <s v="Drugs"/>
    <s v="Inside Sales"/>
    <m/>
    <m/>
    <m/>
    <m/>
    <m/>
    <x v="3205"/>
    <x v="0"/>
    <b v="0"/>
    <m/>
    <m/>
    <m/>
    <s v="00531000007KAsvAAG"/>
    <s v="01s31000003qafjAAA"/>
    <s v="Drugs"/>
    <m/>
    <s v="0035A00003HwY5mQAF"/>
    <m/>
    <m/>
    <m/>
    <m/>
    <s v="0125A000001NaBLQA0"/>
    <b v="0"/>
    <m/>
    <b v="0"/>
    <m/>
    <m/>
    <x v="0"/>
    <b v="0"/>
    <d v="2021-06-29T20:34:54"/>
    <m/>
    <m/>
    <b v="0"/>
    <x v="0"/>
    <m/>
    <m/>
    <n v="65000"/>
    <m/>
    <x v="2"/>
    <n v="0"/>
    <n v="0"/>
  </r>
  <r>
    <s v="0015A00002FcgkzQAB"/>
    <b v="0"/>
    <m/>
    <b v="0"/>
    <m/>
    <m/>
    <m/>
    <x v="547"/>
    <b v="1"/>
    <s v="Duplicate opportunity"/>
    <m/>
    <s v="0035A00003ZVn3tQAD"/>
    <m/>
    <m/>
    <s v="0055A000009sa63QAA"/>
    <b v="1"/>
    <d v="2019-10-15T21:27:50"/>
    <m/>
    <b v="0"/>
    <m/>
    <m/>
    <b v="0"/>
    <d v="2021-01-01T00:00:00"/>
    <n v="1"/>
    <n v="2021"/>
    <s v="Omitted"/>
    <s v="Omitted"/>
    <b v="0"/>
    <b v="0"/>
    <m/>
    <b v="1"/>
    <b v="0"/>
    <b v="0"/>
    <x v="19"/>
    <b v="0"/>
    <m/>
    <x v="0"/>
    <d v="2019-10-15T00:00:00"/>
    <s v="0055A00000BclF5QAJ"/>
    <d v="2021-04-11T20:08:00"/>
    <m/>
    <d v="2021-03-06T00:11:20"/>
    <m/>
    <m/>
    <b v="0"/>
    <m/>
    <m/>
    <s v="Field Sales"/>
    <m/>
    <m/>
    <m/>
    <m/>
    <m/>
    <x v="3206"/>
    <x v="1"/>
    <b v="0"/>
    <m/>
    <m/>
    <m/>
    <s v="0055A000009sa63QAA"/>
    <s v="01s31000003qafjAAA"/>
    <s v="Drugs;All Hazards"/>
    <m/>
    <s v="0035A00003ZVn3tQAD"/>
    <m/>
    <m/>
    <m/>
    <m/>
    <s v="0125A000001NaBLQA0"/>
    <b v="0"/>
    <m/>
    <b v="0"/>
    <m/>
    <m/>
    <x v="0"/>
    <b v="0"/>
    <d v="2021-06-29T20:34:54"/>
    <m/>
    <m/>
    <b v="0"/>
    <x v="0"/>
    <m/>
    <m/>
    <n v="85223.360000000001"/>
    <m/>
    <x v="2"/>
    <n v="0"/>
    <n v="0"/>
  </r>
  <r>
    <s v="0015A00002AR35EQAT"/>
    <b v="0"/>
    <m/>
    <b v="0"/>
    <m/>
    <m/>
    <m/>
    <x v="230"/>
    <b v="1"/>
    <s v="Lost or No Budget"/>
    <m/>
    <s v="0035A00003SsWfYQAV"/>
    <m/>
    <m/>
    <s v="0055A000009sa63QAA"/>
    <b v="1"/>
    <d v="2019-02-18T05:34:07"/>
    <m/>
    <b v="0"/>
    <m/>
    <m/>
    <b v="0"/>
    <d v="2019-01-01T00:00:00"/>
    <n v="1"/>
    <n v="2019"/>
    <s v="Omitted"/>
    <s v="Omitted"/>
    <b v="0"/>
    <b v="0"/>
    <m/>
    <b v="1"/>
    <b v="0"/>
    <b v="0"/>
    <x v="19"/>
    <b v="0"/>
    <m/>
    <x v="0"/>
    <d v="2018-11-12T00:00:00"/>
    <s v="0055A00000BclF5QAJ"/>
    <d v="2021-04-11T20:08:00"/>
    <m/>
    <d v="2020-01-06T18:18:40"/>
    <m/>
    <m/>
    <b v="0"/>
    <m/>
    <m/>
    <s v="Field Sales"/>
    <m/>
    <m/>
    <m/>
    <m/>
    <m/>
    <x v="3207"/>
    <x v="1"/>
    <b v="0"/>
    <m/>
    <m/>
    <m/>
    <s v="0055A000009sa63QAA"/>
    <s v="01s31000003qafjAAA"/>
    <s v="Drugs"/>
    <m/>
    <s v="0035A00003SsWfYQAV"/>
    <m/>
    <m/>
    <m/>
    <m/>
    <s v="0125A000001NaBLQA0"/>
    <b v="0"/>
    <m/>
    <b v="0"/>
    <m/>
    <m/>
    <x v="0"/>
    <b v="0"/>
    <d v="2021-06-29T20:34:54"/>
    <m/>
    <m/>
    <b v="0"/>
    <x v="0"/>
    <m/>
    <m/>
    <n v="65199"/>
    <m/>
    <x v="2"/>
    <n v="0"/>
    <n v="0"/>
  </r>
  <r>
    <s v="0015A00002JO86YQAT"/>
    <b v="0"/>
    <m/>
    <b v="0"/>
    <m/>
    <m/>
    <m/>
    <x v="412"/>
    <b v="1"/>
    <m/>
    <m/>
    <s v="0035A00003eLtInQAK"/>
    <m/>
    <m/>
    <s v="00531000007MUoEAAW"/>
    <b v="1"/>
    <d v="2020-03-27T13:07:14"/>
    <m/>
    <b v="0"/>
    <m/>
    <m/>
    <b v="0"/>
    <d v="2021-02-01T00:00:00"/>
    <n v="2"/>
    <n v="2021"/>
    <s v="Omitted"/>
    <s v="Omitted"/>
    <b v="0"/>
    <b v="0"/>
    <m/>
    <b v="1"/>
    <b v="0"/>
    <b v="0"/>
    <x v="21"/>
    <b v="0"/>
    <m/>
    <x v="0"/>
    <d v="2020-04-15T00:00:00"/>
    <s v="0055A000009GxI2QAK"/>
    <d v="2021-05-10T10:13:36"/>
    <m/>
    <d v="2021-05-10T10:13:36"/>
    <m/>
    <m/>
    <b v="0"/>
    <m/>
    <s v="All Hazards"/>
    <s v="Website"/>
    <m/>
    <m/>
    <m/>
    <m/>
    <m/>
    <x v="3208"/>
    <x v="0"/>
    <b v="0"/>
    <m/>
    <m/>
    <m/>
    <s v="0055A000009GxI2QAK"/>
    <s v="01s31000003qafjAAA"/>
    <s v="All Hazards"/>
    <m/>
    <s v="0035A00003eLtInQAK"/>
    <m/>
    <m/>
    <m/>
    <s v="0Q05A000001eBOcSAM"/>
    <s v="0125A000001NaBLQA0"/>
    <b v="0"/>
    <m/>
    <b v="0"/>
    <m/>
    <m/>
    <x v="0"/>
    <b v="0"/>
    <d v="2021-06-29T20:34:55"/>
    <m/>
    <m/>
    <b v="0"/>
    <x v="0"/>
    <m/>
    <m/>
    <n v="65636"/>
    <m/>
    <x v="2"/>
    <n v="0"/>
    <n v="0"/>
  </r>
  <r>
    <s v="0015A000021OOljQAG"/>
    <b v="0"/>
    <m/>
    <b v="0"/>
    <m/>
    <m/>
    <m/>
    <x v="365"/>
    <b v="1"/>
    <m/>
    <m/>
    <s v="0035A00003INinQQAT"/>
    <m/>
    <m/>
    <s v="00531000007MUoEAAW"/>
    <b v="1"/>
    <d v="2018-05-15T19:33:56"/>
    <m/>
    <b v="0"/>
    <m/>
    <m/>
    <b v="0"/>
    <d v="2018-02-01T00:00:00"/>
    <n v="2"/>
    <n v="2018"/>
    <s v="Omitted"/>
    <s v="Omitted"/>
    <b v="0"/>
    <b v="0"/>
    <m/>
    <b v="1"/>
    <b v="0"/>
    <b v="0"/>
    <x v="22"/>
    <b v="0"/>
    <m/>
    <x v="0"/>
    <m/>
    <s v="0055A00000BclF5QAJ"/>
    <d v="2021-04-11T20:08:00"/>
    <m/>
    <d v="2020-01-06T18:18:35"/>
    <m/>
    <m/>
    <b v="0"/>
    <m/>
    <m/>
    <s v="Field Sales"/>
    <m/>
    <m/>
    <m/>
    <m/>
    <m/>
    <x v="3209"/>
    <x v="0"/>
    <b v="0"/>
    <m/>
    <m/>
    <m/>
    <s v="00531000007Es7rAAC"/>
    <s v="01s31000003qafjAAA"/>
    <s v="All Hazards"/>
    <m/>
    <s v="0035A00003INinQQAT"/>
    <m/>
    <m/>
    <m/>
    <m/>
    <s v="0125A000001NaBLQA0"/>
    <b v="0"/>
    <m/>
    <b v="0"/>
    <m/>
    <m/>
    <x v="0"/>
    <b v="0"/>
    <d v="2021-06-29T20:34:54"/>
    <m/>
    <m/>
    <b v="0"/>
    <x v="0"/>
    <m/>
    <m/>
    <n v="66194"/>
    <m/>
    <x v="2"/>
    <n v="0"/>
    <n v="0"/>
  </r>
  <r>
    <s v="0015A000021PavTQAS"/>
    <b v="0"/>
    <m/>
    <b v="0"/>
    <m/>
    <m/>
    <m/>
    <x v="365"/>
    <b v="1"/>
    <m/>
    <m/>
    <s v="0035A00003IP4FxQAL"/>
    <m/>
    <m/>
    <s v="00531000007MUoEAAW"/>
    <b v="1"/>
    <d v="2018-06-18T13:43:30"/>
    <m/>
    <b v="0"/>
    <m/>
    <m/>
    <b v="0"/>
    <d v="2018-02-01T00:00:00"/>
    <n v="2"/>
    <n v="2018"/>
    <s v="Omitted"/>
    <s v="Omitted"/>
    <b v="0"/>
    <b v="0"/>
    <m/>
    <b v="1"/>
    <b v="0"/>
    <b v="0"/>
    <x v="23"/>
    <b v="0"/>
    <m/>
    <x v="0"/>
    <d v="2018-06-18T00:00:00"/>
    <s v="0055A00000BclF5QAJ"/>
    <d v="2021-04-11T19:52:07"/>
    <m/>
    <d v="2020-01-06T18:18:35"/>
    <m/>
    <m/>
    <b v="0"/>
    <m/>
    <m/>
    <s v="Inside Sales"/>
    <m/>
    <m/>
    <m/>
    <m/>
    <m/>
    <x v="3210"/>
    <x v="0"/>
    <b v="0"/>
    <m/>
    <m/>
    <m/>
    <s v="00531000007KgPgAAK"/>
    <s v="01si00000040RFIAA2"/>
    <s v="All Hazards"/>
    <m/>
    <s v="0035A00003IP4FxQAL"/>
    <m/>
    <m/>
    <m/>
    <m/>
    <s v="0125A000001NaBLQA0"/>
    <b v="0"/>
    <m/>
    <b v="0"/>
    <m/>
    <m/>
    <x v="0"/>
    <b v="0"/>
    <d v="2021-06-29T20:34:54"/>
    <m/>
    <m/>
    <b v="0"/>
    <x v="0"/>
    <m/>
    <m/>
    <n v="67109.08"/>
    <m/>
    <x v="2"/>
    <n v="0"/>
    <n v="0"/>
  </r>
  <r>
    <s v="0015A000020x7yMQAQ"/>
    <b v="0"/>
    <m/>
    <b v="0"/>
    <s v="7015A000001Zks9QAC"/>
    <m/>
    <m/>
    <x v="365"/>
    <b v="1"/>
    <m/>
    <m/>
    <s v="0035A00003GHXFAQA5"/>
    <m/>
    <m/>
    <s v="00531000007MUoEAAW"/>
    <b v="1"/>
    <d v="2018-04-19T15:05:23"/>
    <m/>
    <b v="0"/>
    <m/>
    <m/>
    <b v="0"/>
    <d v="2018-02-01T00:00:00"/>
    <n v="2"/>
    <n v="2018"/>
    <s v="Omitted"/>
    <s v="Omitted"/>
    <b v="0"/>
    <b v="0"/>
    <m/>
    <b v="1"/>
    <b v="0"/>
    <b v="0"/>
    <x v="22"/>
    <b v="0"/>
    <m/>
    <x v="0"/>
    <d v="2018-04-19T00:00:00"/>
    <s v="0055A00000BclF5QAJ"/>
    <d v="2021-04-11T19:52:59"/>
    <m/>
    <d v="2020-01-06T18:18:35"/>
    <m/>
    <m/>
    <b v="0"/>
    <m/>
    <s v="CWAs"/>
    <s v="Inside Sales"/>
    <m/>
    <m/>
    <m/>
    <m/>
    <m/>
    <x v="3211"/>
    <x v="0"/>
    <b v="0"/>
    <m/>
    <m/>
    <m/>
    <s v="00531000007Es7rAAC"/>
    <s v="01s31000003qafjAAA"/>
    <s v="CWAs"/>
    <m/>
    <s v="0035A00003GHXFAQA5"/>
    <m/>
    <m/>
    <m/>
    <m/>
    <s v="0125A000001NaBLQA0"/>
    <b v="0"/>
    <m/>
    <b v="0"/>
    <m/>
    <m/>
    <x v="0"/>
    <b v="0"/>
    <d v="2021-06-29T20:34:54"/>
    <m/>
    <m/>
    <b v="0"/>
    <x v="0"/>
    <m/>
    <m/>
    <n v="137694"/>
    <m/>
    <x v="2"/>
    <n v="0"/>
    <n v="0"/>
  </r>
  <r>
    <s v="0015A000021OdydQAC"/>
    <b v="0"/>
    <m/>
    <b v="0"/>
    <m/>
    <m/>
    <m/>
    <x v="548"/>
    <b v="1"/>
    <s v="Competitive product"/>
    <m/>
    <s v="0035A00003IO63rQAD"/>
    <m/>
    <m/>
    <s v="00531000007MUoEAAW"/>
    <b v="1"/>
    <d v="2018-05-24T12:54:48"/>
    <m/>
    <b v="0"/>
    <m/>
    <m/>
    <b v="0"/>
    <d v="2018-02-01T00:00:00"/>
    <n v="2"/>
    <n v="2018"/>
    <s v="Omitted"/>
    <s v="Omitted"/>
    <b v="0"/>
    <b v="0"/>
    <m/>
    <b v="1"/>
    <b v="0"/>
    <b v="0"/>
    <x v="19"/>
    <b v="0"/>
    <m/>
    <x v="0"/>
    <d v="2019-06-12T00:00:00"/>
    <s v="0055A000009s6n0QAA"/>
    <d v="2020-09-17T14:48:56"/>
    <m/>
    <d v="2020-01-06T18:18:35"/>
    <m/>
    <m/>
    <b v="0"/>
    <m/>
    <m/>
    <s v="Website"/>
    <m/>
    <m/>
    <m/>
    <m/>
    <m/>
    <x v="3212"/>
    <x v="0"/>
    <b v="0"/>
    <m/>
    <m/>
    <m/>
    <s v="00531000007KAsvAAG"/>
    <s v="01s31000003qafjAAA"/>
    <s v="CWAs"/>
    <m/>
    <s v="0035A00003IO63rQAD"/>
    <m/>
    <m/>
    <m/>
    <m/>
    <s v="0125A000001NaBLQA0"/>
    <b v="0"/>
    <m/>
    <b v="0"/>
    <m/>
    <m/>
    <x v="0"/>
    <b v="0"/>
    <d v="2021-06-29T20:34:54"/>
    <m/>
    <m/>
    <b v="0"/>
    <x v="0"/>
    <m/>
    <m/>
    <n v="65000"/>
    <m/>
    <x v="2"/>
    <n v="0"/>
    <n v="0"/>
  </r>
  <r>
    <s v="0015A00002AolohQAB"/>
    <b v="0"/>
    <m/>
    <b v="0"/>
    <m/>
    <m/>
    <m/>
    <x v="113"/>
    <b v="1"/>
    <s v="Duplicate opportunity"/>
    <m/>
    <s v="0035A00003TRpfvQAD"/>
    <m/>
    <m/>
    <s v="00531000007MUoEAAW"/>
    <b v="1"/>
    <d v="2019-03-19T12:16:00"/>
    <m/>
    <b v="0"/>
    <m/>
    <m/>
    <b v="0"/>
    <d v="2020-02-01T00:00:00"/>
    <n v="2"/>
    <n v="2020"/>
    <s v="Omitted"/>
    <s v="Omitted"/>
    <b v="0"/>
    <b v="0"/>
    <m/>
    <b v="1"/>
    <b v="0"/>
    <b v="0"/>
    <x v="19"/>
    <b v="0"/>
    <m/>
    <x v="0"/>
    <d v="2020-10-05T00:00:00"/>
    <s v="00531000007KAsvAAG"/>
    <d v="2020-12-03T18:45:13"/>
    <m/>
    <d v="2020-10-08T19:37:30"/>
    <m/>
    <m/>
    <b v="0"/>
    <m/>
    <s v="All Hazards"/>
    <s v="Website"/>
    <m/>
    <m/>
    <m/>
    <m/>
    <m/>
    <x v="3213"/>
    <x v="0"/>
    <b v="0"/>
    <m/>
    <m/>
    <m/>
    <s v="00531000007KAsvAAG"/>
    <s v="01s31000003qafjAAA"/>
    <s v="All Hazards"/>
    <m/>
    <s v="0035A00003TRpfvQAD"/>
    <m/>
    <m/>
    <m/>
    <m/>
    <s v="0125A000001NaBLQA0"/>
    <b v="0"/>
    <m/>
    <b v="0"/>
    <m/>
    <m/>
    <x v="0"/>
    <b v="0"/>
    <d v="2021-06-29T20:34:54"/>
    <m/>
    <m/>
    <b v="0"/>
    <x v="0"/>
    <m/>
    <m/>
    <n v="65199"/>
    <m/>
    <x v="2"/>
    <n v="0"/>
    <n v="0"/>
  </r>
  <r>
    <s v="0013100001fpz8iAAA"/>
    <b v="0"/>
    <m/>
    <b v="0"/>
    <m/>
    <m/>
    <m/>
    <x v="365"/>
    <b v="1"/>
    <s v="Duplicate opportunity"/>
    <m/>
    <s v="0035A00003IO6xAQAT"/>
    <m/>
    <m/>
    <s v="00531000007MUoEAAW"/>
    <b v="1"/>
    <d v="2018-05-24T15:39:30"/>
    <m/>
    <b v="0"/>
    <m/>
    <m/>
    <b v="0"/>
    <d v="2018-02-01T00:00:00"/>
    <n v="2"/>
    <n v="2018"/>
    <s v="Omitted"/>
    <s v="Omitted"/>
    <b v="0"/>
    <b v="0"/>
    <m/>
    <b v="1"/>
    <b v="0"/>
    <b v="0"/>
    <x v="22"/>
    <b v="0"/>
    <m/>
    <x v="0"/>
    <d v="2018-05-24T00:00:00"/>
    <s v="0055A00000BclF5QAJ"/>
    <d v="2021-04-11T19:52:07"/>
    <m/>
    <d v="2020-01-06T18:18:35"/>
    <m/>
    <m/>
    <b v="0"/>
    <m/>
    <m/>
    <s v="Inside Sales"/>
    <m/>
    <m/>
    <m/>
    <m/>
    <m/>
    <x v="3214"/>
    <x v="0"/>
    <b v="0"/>
    <m/>
    <m/>
    <m/>
    <s v="00531000007Es7rAAC"/>
    <s v="01s31000003qafjAAA"/>
    <s v="All Hazards"/>
    <m/>
    <s v="0035A00003IO6xAQAT"/>
    <m/>
    <m/>
    <m/>
    <m/>
    <s v="0125A000001NaBLQA0"/>
    <b v="0"/>
    <m/>
    <b v="0"/>
    <m/>
    <m/>
    <x v="0"/>
    <b v="0"/>
    <d v="2021-06-29T20:34:54"/>
    <m/>
    <m/>
    <b v="0"/>
    <x v="0"/>
    <m/>
    <m/>
    <n v="69393"/>
    <m/>
    <x v="2"/>
    <n v="0"/>
    <n v="0"/>
  </r>
  <r>
    <s v="0015A000021OOjYQAW"/>
    <b v="0"/>
    <m/>
    <b v="0"/>
    <s v="7015A000001Zka0QAC"/>
    <m/>
    <m/>
    <x v="365"/>
    <b v="1"/>
    <s v="Duplicate opportunity"/>
    <m/>
    <s v="0035A00003INijJQAT"/>
    <m/>
    <m/>
    <s v="00531000007MUoEAAW"/>
    <b v="1"/>
    <d v="2018-05-15T19:10:10"/>
    <m/>
    <b v="0"/>
    <m/>
    <m/>
    <b v="0"/>
    <d v="2018-02-01T00:00:00"/>
    <n v="2"/>
    <n v="2018"/>
    <s v="Omitted"/>
    <s v="Omitted"/>
    <b v="0"/>
    <b v="0"/>
    <m/>
    <b v="1"/>
    <b v="0"/>
    <b v="0"/>
    <x v="20"/>
    <b v="0"/>
    <m/>
    <x v="0"/>
    <d v="2018-06-26T00:00:00"/>
    <s v="0055A000009s6n0QAA"/>
    <d v="2020-09-17T14:48:56"/>
    <m/>
    <d v="2020-01-06T18:18:35"/>
    <m/>
    <m/>
    <b v="0"/>
    <m/>
    <m/>
    <s v="Website"/>
    <m/>
    <m/>
    <m/>
    <m/>
    <m/>
    <x v="3215"/>
    <x v="0"/>
    <b v="0"/>
    <m/>
    <m/>
    <m/>
    <s v="00531000007KAsvAAG"/>
    <s v="01s31000003qafjAAA"/>
    <s v="Drugs"/>
    <m/>
    <s v="0035A00003INijJQAT"/>
    <m/>
    <m/>
    <m/>
    <m/>
    <s v="0125A000001NaBLQA0"/>
    <b v="0"/>
    <m/>
    <b v="0"/>
    <m/>
    <m/>
    <x v="0"/>
    <b v="0"/>
    <d v="2021-06-29T20:34:54"/>
    <m/>
    <m/>
    <b v="0"/>
    <x v="0"/>
    <m/>
    <m/>
    <n v="66194"/>
    <m/>
    <x v="2"/>
    <n v="0"/>
    <n v="0"/>
  </r>
  <r>
    <s v="0015A00002GqCR5QAN"/>
    <b v="0"/>
    <m/>
    <b v="0"/>
    <m/>
    <m/>
    <m/>
    <x v="117"/>
    <b v="1"/>
    <s v="Lost or No Budget"/>
    <m/>
    <s v="0035A00003bbMK0QAM"/>
    <m/>
    <m/>
    <s v="00531000007KAsvAAG"/>
    <b v="1"/>
    <d v="2020-01-09T15:20:13"/>
    <m/>
    <b v="0"/>
    <m/>
    <m/>
    <b v="0"/>
    <d v="2020-02-01T00:00:00"/>
    <n v="2"/>
    <n v="2020"/>
    <s v="Omitted"/>
    <s v="Omitted"/>
    <b v="0"/>
    <b v="0"/>
    <m/>
    <b v="1"/>
    <b v="0"/>
    <b v="0"/>
    <x v="19"/>
    <b v="0"/>
    <m/>
    <x v="0"/>
    <d v="2020-04-01T00:00:00"/>
    <s v="00531000007KAsvAAG"/>
    <d v="2020-12-03T18:26:34"/>
    <m/>
    <d v="2020-12-03T18:26:34"/>
    <m/>
    <m/>
    <b v="0"/>
    <m/>
    <m/>
    <s v="Trade Show"/>
    <m/>
    <m/>
    <m/>
    <m/>
    <m/>
    <x v="3216"/>
    <x v="0"/>
    <b v="0"/>
    <m/>
    <m/>
    <m/>
    <s v="00531000007KAsvAAG"/>
    <s v="01s31000003qafjAAA"/>
    <s v="Drugs"/>
    <m/>
    <s v="0035A00003bbMKPQA2"/>
    <m/>
    <m/>
    <m/>
    <m/>
    <s v="0125A000001NaBLQA0"/>
    <b v="0"/>
    <m/>
    <b v="0"/>
    <m/>
    <m/>
    <x v="0"/>
    <b v="0"/>
    <d v="2021-06-29T20:34:55"/>
    <m/>
    <m/>
    <b v="0"/>
    <x v="0"/>
    <m/>
    <m/>
    <n v="64646.51"/>
    <m/>
    <x v="2"/>
    <n v="0"/>
    <n v="0"/>
  </r>
  <r>
    <s v="0015A000020xEvdQAE"/>
    <b v="0"/>
    <m/>
    <b v="0"/>
    <m/>
    <m/>
    <m/>
    <x v="365"/>
    <b v="1"/>
    <s v="Lost or No Budget"/>
    <m/>
    <s v="0035A00003GHlFtQAL"/>
    <m/>
    <m/>
    <s v="00531000007MUoEAAW"/>
    <b v="1"/>
    <d v="2018-04-23T19:15:18"/>
    <m/>
    <b v="0"/>
    <m/>
    <m/>
    <b v="0"/>
    <d v="2018-02-01T00:00:00"/>
    <n v="2"/>
    <n v="2018"/>
    <s v="Omitted"/>
    <s v="Omitted"/>
    <b v="0"/>
    <b v="0"/>
    <m/>
    <b v="1"/>
    <b v="0"/>
    <b v="0"/>
    <x v="19"/>
    <b v="0"/>
    <m/>
    <x v="0"/>
    <m/>
    <s v="00531000007MUoEAAW"/>
    <d v="2021-02-23T18:15:22"/>
    <m/>
    <d v="2020-01-06T18:18:35"/>
    <m/>
    <m/>
    <b v="0"/>
    <m/>
    <s v="CWA"/>
    <s v="Website"/>
    <m/>
    <m/>
    <m/>
    <m/>
    <m/>
    <x v="3217"/>
    <x v="0"/>
    <b v="0"/>
    <m/>
    <m/>
    <m/>
    <s v="00531000007KAsvAAG"/>
    <s v="01s31000003qafjAAA"/>
    <s v="CWAs"/>
    <m/>
    <s v="0035A00003GHlFtQAL"/>
    <m/>
    <m/>
    <m/>
    <m/>
    <s v="0125A000001NaBLQA0"/>
    <b v="0"/>
    <m/>
    <b v="0"/>
    <m/>
    <m/>
    <x v="0"/>
    <b v="0"/>
    <d v="2021-06-29T20:34:54"/>
    <m/>
    <m/>
    <b v="0"/>
    <x v="0"/>
    <m/>
    <m/>
    <n v="65000"/>
    <m/>
    <x v="2"/>
    <n v="0"/>
    <n v="0"/>
  </r>
  <r>
    <s v="0015A00001zu15SQAQ"/>
    <b v="0"/>
    <m/>
    <b v="0"/>
    <m/>
    <m/>
    <m/>
    <x v="365"/>
    <b v="1"/>
    <s v="Lost or No Budget"/>
    <m/>
    <s v="0035A00003HwnyxQAB"/>
    <m/>
    <m/>
    <s v="00531000007MUoEAAW"/>
    <b v="1"/>
    <d v="2018-04-03T19:20:29"/>
    <m/>
    <b v="0"/>
    <m/>
    <m/>
    <b v="0"/>
    <d v="2018-02-01T00:00:00"/>
    <n v="2"/>
    <n v="2018"/>
    <s v="Omitted"/>
    <s v="Omitted"/>
    <b v="0"/>
    <b v="0"/>
    <m/>
    <b v="1"/>
    <b v="0"/>
    <b v="0"/>
    <x v="19"/>
    <b v="0"/>
    <m/>
    <x v="0"/>
    <m/>
    <s v="0055A00000BclF5QAJ"/>
    <d v="2021-04-11T20:08:00"/>
    <m/>
    <d v="2020-01-06T18:18:35"/>
    <m/>
    <m/>
    <b v="0"/>
    <m/>
    <s v="Drugs"/>
    <s v="Field Sales"/>
    <m/>
    <m/>
    <m/>
    <m/>
    <m/>
    <x v="3218"/>
    <x v="0"/>
    <b v="0"/>
    <m/>
    <m/>
    <m/>
    <s v="00531000007KAsvAAG"/>
    <s v="01s31000003qafjAAA"/>
    <s v="Drugs"/>
    <m/>
    <s v="0035A00003HwnyxQAB"/>
    <m/>
    <m/>
    <m/>
    <m/>
    <s v="0125A000001NaBLQA0"/>
    <b v="0"/>
    <m/>
    <b v="0"/>
    <m/>
    <m/>
    <x v="0"/>
    <b v="0"/>
    <d v="2021-06-29T20:34:54"/>
    <m/>
    <m/>
    <b v="0"/>
    <x v="0"/>
    <m/>
    <m/>
    <n v="65000"/>
    <m/>
    <x v="2"/>
    <n v="0"/>
    <n v="0"/>
  </r>
  <r>
    <s v="0015A000021O2lkQAC"/>
    <b v="0"/>
    <m/>
    <b v="0"/>
    <m/>
    <m/>
    <m/>
    <x v="365"/>
    <b v="1"/>
    <s v="Lost or No Budget"/>
    <m/>
    <s v="0035A00003IN7qoQAD"/>
    <m/>
    <m/>
    <s v="00531000007MUoEAAW"/>
    <b v="1"/>
    <d v="2018-05-02T14:52:44"/>
    <m/>
    <b v="0"/>
    <m/>
    <m/>
    <b v="0"/>
    <d v="2018-02-01T00:00:00"/>
    <n v="2"/>
    <n v="2018"/>
    <s v="Omitted"/>
    <s v="Omitted"/>
    <b v="0"/>
    <b v="0"/>
    <m/>
    <b v="1"/>
    <b v="0"/>
    <b v="0"/>
    <x v="19"/>
    <b v="0"/>
    <m/>
    <x v="0"/>
    <d v="2018-05-02T00:00:00"/>
    <s v="0055A00000BclF5QAJ"/>
    <d v="2021-04-11T19:52:07"/>
    <m/>
    <d v="2020-01-06T18:18:35"/>
    <m/>
    <m/>
    <b v="0"/>
    <m/>
    <m/>
    <s v="Inside Sales"/>
    <m/>
    <m/>
    <m/>
    <m/>
    <m/>
    <x v="3219"/>
    <x v="0"/>
    <b v="0"/>
    <m/>
    <m/>
    <m/>
    <s v="00531000007KAsvAAG"/>
    <s v="01s31000003qafjAAA"/>
    <s v="Explosives;Drugs"/>
    <m/>
    <s v="0035A00003IN7qoQAD"/>
    <m/>
    <m/>
    <m/>
    <m/>
    <s v="0125A000001NaBLQA0"/>
    <b v="0"/>
    <m/>
    <b v="0"/>
    <m/>
    <m/>
    <x v="0"/>
    <b v="0"/>
    <d v="2021-06-29T20:34:54"/>
    <m/>
    <m/>
    <b v="0"/>
    <x v="0"/>
    <m/>
    <m/>
    <n v="65000"/>
    <m/>
    <x v="2"/>
    <n v="0"/>
    <n v="0"/>
  </r>
  <r>
    <s v="0015A000022QfJZQA0"/>
    <b v="0"/>
    <m/>
    <b v="0"/>
    <s v="7015A000001Zka0QAC"/>
    <m/>
    <m/>
    <x v="365"/>
    <b v="1"/>
    <s v="Lost or No Budget"/>
    <m/>
    <s v="0035A00003IPFIzQAP"/>
    <m/>
    <m/>
    <s v="00531000007MUoEAAW"/>
    <b v="1"/>
    <d v="2018-06-21T15:12:29"/>
    <m/>
    <b v="0"/>
    <m/>
    <m/>
    <b v="0"/>
    <d v="2018-02-01T00:00:00"/>
    <n v="2"/>
    <n v="2018"/>
    <s v="Omitted"/>
    <s v="Omitted"/>
    <b v="0"/>
    <b v="0"/>
    <m/>
    <b v="1"/>
    <b v="0"/>
    <b v="0"/>
    <x v="19"/>
    <b v="0"/>
    <m/>
    <x v="0"/>
    <d v="2018-06-21T00:00:00"/>
    <s v="0055A00000BclF5QAJ"/>
    <d v="2021-04-11T19:51:01"/>
    <m/>
    <d v="2020-01-06T18:18:35"/>
    <m/>
    <m/>
    <b v="0"/>
    <m/>
    <s v="CWAs"/>
    <s v="Eblasts"/>
    <m/>
    <m/>
    <m/>
    <m/>
    <m/>
    <x v="3220"/>
    <x v="0"/>
    <b v="0"/>
    <m/>
    <m/>
    <m/>
    <s v="00531000007KAsvAAG"/>
    <s v="01s31000003qafjAAA"/>
    <s v="CWAs"/>
    <m/>
    <s v="0035A00003IPFIzQAP"/>
    <m/>
    <m/>
    <m/>
    <m/>
    <s v="0125A000001NaBLQA0"/>
    <b v="0"/>
    <m/>
    <b v="0"/>
    <m/>
    <m/>
    <x v="0"/>
    <b v="0"/>
    <d v="2021-06-29T20:34:54"/>
    <m/>
    <m/>
    <b v="0"/>
    <x v="0"/>
    <m/>
    <m/>
    <n v="65199"/>
    <m/>
    <x v="2"/>
    <n v="0"/>
    <n v="0"/>
  </r>
  <r>
    <s v="0013100001gxYfpAAE"/>
    <b v="0"/>
    <m/>
    <b v="0"/>
    <s v="7015A000001Zks9QAC"/>
    <m/>
    <m/>
    <x v="363"/>
    <b v="1"/>
    <s v="Lost or No Budget"/>
    <m/>
    <s v="0035A00003HwkfCQAR"/>
    <m/>
    <m/>
    <s v="00531000007MUoEAAW"/>
    <b v="1"/>
    <d v="2018-04-02T17:21:11"/>
    <m/>
    <b v="0"/>
    <m/>
    <m/>
    <b v="0"/>
    <d v="2019-02-01T00:00:00"/>
    <n v="2"/>
    <n v="2019"/>
    <s v="Omitted"/>
    <s v="Omitted"/>
    <b v="0"/>
    <b v="0"/>
    <m/>
    <b v="1"/>
    <b v="0"/>
    <b v="0"/>
    <x v="19"/>
    <b v="0"/>
    <m/>
    <x v="0"/>
    <d v="2018-04-03T00:00:00"/>
    <s v="0055A00000BclF5QAJ"/>
    <d v="2021-04-11T19:52:59"/>
    <m/>
    <d v="2020-01-06T18:18:35"/>
    <m/>
    <m/>
    <b v="0"/>
    <m/>
    <s v="Drugs"/>
    <s v="Inside Sales"/>
    <m/>
    <m/>
    <m/>
    <m/>
    <m/>
    <x v="3221"/>
    <x v="0"/>
    <b v="0"/>
    <m/>
    <m/>
    <m/>
    <s v="0055A000009sa63QAA"/>
    <s v="01s31000003qafjAAA"/>
    <s v="Drugs"/>
    <m/>
    <s v="0035A00003HwkfCQAR"/>
    <m/>
    <m/>
    <m/>
    <m/>
    <s v="0125A000001NaBLQA0"/>
    <b v="0"/>
    <m/>
    <b v="0"/>
    <m/>
    <m/>
    <x v="0"/>
    <b v="0"/>
    <d v="2021-06-29T20:34:54"/>
    <m/>
    <m/>
    <b v="0"/>
    <x v="0"/>
    <m/>
    <m/>
    <n v="65000"/>
    <m/>
    <x v="2"/>
    <n v="0"/>
    <n v="0"/>
  </r>
  <r>
    <s v="001i000001Spy0tAAB"/>
    <b v="0"/>
    <m/>
    <b v="0"/>
    <m/>
    <m/>
    <m/>
    <x v="549"/>
    <b v="1"/>
    <s v="Other"/>
    <m/>
    <s v="003i000002S6skIAAR"/>
    <m/>
    <m/>
    <s v="005i0000000fNkyAAE"/>
    <b v="1"/>
    <d v="2015-06-03T02:11:41"/>
    <m/>
    <b v="0"/>
    <m/>
    <m/>
    <b v="0"/>
    <d v="2015-02-01T00:00:00"/>
    <n v="2"/>
    <n v="2015"/>
    <s v="Omitted"/>
    <s v="Omitted"/>
    <b v="0"/>
    <b v="0"/>
    <m/>
    <b v="1"/>
    <b v="0"/>
    <b v="0"/>
    <x v="22"/>
    <b v="0"/>
    <m/>
    <x v="0"/>
    <m/>
    <s v="0055A00000BclF5QAJ"/>
    <d v="2021-04-11T20:28:47"/>
    <m/>
    <d v="2020-01-06T18:18:40"/>
    <m/>
    <m/>
    <b v="0"/>
    <m/>
    <m/>
    <s v="Website"/>
    <m/>
    <m/>
    <m/>
    <m/>
    <m/>
    <x v="3222"/>
    <x v="0"/>
    <b v="0"/>
    <m/>
    <m/>
    <m/>
    <s v="005i0000000fNkyAAE"/>
    <s v="01si0000000WGiAAAW"/>
    <m/>
    <m/>
    <s v="003i000002S6skIAAR"/>
    <m/>
    <m/>
    <m/>
    <m/>
    <s v="0125A000001NaBLQA0"/>
    <b v="0"/>
    <m/>
    <b v="0"/>
    <m/>
    <m/>
    <x v="0"/>
    <b v="0"/>
    <d v="2021-06-29T20:34:55"/>
    <m/>
    <m/>
    <b v="0"/>
    <x v="0"/>
    <m/>
    <m/>
    <n v="50000"/>
    <m/>
    <x v="2"/>
    <n v="0"/>
    <n v="0"/>
  </r>
  <r>
    <s v="0015A00002HbNjEQAV"/>
    <b v="0"/>
    <m/>
    <b v="0"/>
    <m/>
    <m/>
    <m/>
    <x v="483"/>
    <b v="1"/>
    <m/>
    <m/>
    <s v="0035A00003bcMltQAE"/>
    <m/>
    <m/>
    <s v="00531000007KAsvAAG"/>
    <b v="1"/>
    <d v="2020-01-17T19:04:23"/>
    <m/>
    <b v="0"/>
    <m/>
    <m/>
    <b v="0"/>
    <d v="2021-02-01T00:00:00"/>
    <n v="2"/>
    <n v="2021"/>
    <s v="Omitted"/>
    <s v="Omitted"/>
    <b v="0"/>
    <b v="0"/>
    <m/>
    <b v="1"/>
    <b v="0"/>
    <b v="0"/>
    <x v="19"/>
    <b v="0"/>
    <m/>
    <x v="0"/>
    <d v="2021-03-30T00:00:00"/>
    <s v="00531000007KAsvAAG"/>
    <d v="2021-04-23T15:27:17"/>
    <m/>
    <d v="2021-04-23T15:27:17"/>
    <m/>
    <m/>
    <b v="0"/>
    <m/>
    <m/>
    <s v="Field Sales"/>
    <m/>
    <m/>
    <m/>
    <m/>
    <m/>
    <x v="3223"/>
    <x v="0"/>
    <b v="0"/>
    <m/>
    <m/>
    <m/>
    <s v="00531000007KAsvAAG"/>
    <s v="01s31000003qafjAAA"/>
    <s v="Drugs"/>
    <m/>
    <s v="0035A00003bcMltQAE"/>
    <m/>
    <s v="MX908"/>
    <m/>
    <m/>
    <s v="0125A000001NaBLQA0"/>
    <b v="0"/>
    <m/>
    <b v="0"/>
    <m/>
    <m/>
    <x v="0"/>
    <b v="0"/>
    <d v="2021-06-29T20:34:55"/>
    <m/>
    <m/>
    <b v="0"/>
    <x v="0"/>
    <m/>
    <m/>
    <n v="136300.24"/>
    <m/>
    <x v="2"/>
    <n v="0"/>
    <n v="0"/>
  </r>
  <r>
    <s v="0015A00002Gpk64QAB"/>
    <b v="0"/>
    <m/>
    <b v="0"/>
    <m/>
    <m/>
    <m/>
    <x v="102"/>
    <b v="1"/>
    <s v="Competitive product"/>
    <m/>
    <s v="0035A00003baup2QAA"/>
    <m/>
    <m/>
    <s v="00531000007MUoEAAW"/>
    <b v="1"/>
    <d v="2020-01-06T18:23:26"/>
    <m/>
    <b v="0"/>
    <m/>
    <m/>
    <b v="0"/>
    <d v="2020-02-01T00:00:00"/>
    <n v="2"/>
    <n v="2020"/>
    <s v="Omitted"/>
    <s v="Omitted"/>
    <b v="0"/>
    <b v="0"/>
    <m/>
    <b v="1"/>
    <b v="0"/>
    <b v="0"/>
    <x v="23"/>
    <b v="0"/>
    <m/>
    <x v="0"/>
    <d v="2020-01-07T00:00:00"/>
    <s v="0055A000009GxI2QAK"/>
    <d v="2020-12-28T22:02:18"/>
    <m/>
    <d v="2020-06-01T17:53:30"/>
    <m/>
    <m/>
    <b v="0"/>
    <m/>
    <m/>
    <s v="Website"/>
    <m/>
    <m/>
    <m/>
    <m/>
    <m/>
    <x v="3224"/>
    <x v="0"/>
    <b v="0"/>
    <m/>
    <m/>
    <m/>
    <s v="0055A000009GxI2QAK"/>
    <s v="01si00000040RFIAA2"/>
    <s v="Drugs"/>
    <m/>
    <s v="0035A00003baup2QAA"/>
    <m/>
    <s v="MX908"/>
    <m/>
    <m/>
    <s v="0125A000001NaBLQA0"/>
    <b v="0"/>
    <m/>
    <b v="0"/>
    <m/>
    <m/>
    <x v="0"/>
    <b v="0"/>
    <d v="2021-06-29T20:34:55"/>
    <m/>
    <m/>
    <b v="0"/>
    <x v="0"/>
    <m/>
    <m/>
    <n v="115079.08"/>
    <m/>
    <x v="2"/>
    <n v="0"/>
    <n v="0"/>
  </r>
  <r>
    <s v="0015A00002PK5tmQAD"/>
    <b v="0"/>
    <m/>
    <b v="0"/>
    <m/>
    <m/>
    <m/>
    <x v="415"/>
    <b v="1"/>
    <m/>
    <m/>
    <s v="0035A00003jtVEgQAM"/>
    <m/>
    <m/>
    <s v="0055A000009sa63QAA"/>
    <b v="1"/>
    <d v="2020-09-17T18:21:33"/>
    <m/>
    <b v="0"/>
    <s v="3-South"/>
    <d v="2021-09-17T00:00:00"/>
    <b v="0"/>
    <d v="2021-02-01T00:00:00"/>
    <n v="2"/>
    <n v="2021"/>
    <s v="Omitted"/>
    <s v="Omitted"/>
    <b v="0"/>
    <b v="0"/>
    <s v="CAP BUDGET"/>
    <b v="1"/>
    <b v="0"/>
    <b v="0"/>
    <x v="19"/>
    <b v="0"/>
    <m/>
    <x v="0"/>
    <d v="2020-09-17T00:00:00"/>
    <s v="0055A000009sa63QAA"/>
    <d v="2021-04-20T05:26:19"/>
    <m/>
    <d v="2021-04-20T05:26:18"/>
    <m/>
    <m/>
    <b v="0"/>
    <m/>
    <s v="All Hazards"/>
    <s v="Field Sales"/>
    <m/>
    <m/>
    <m/>
    <m/>
    <m/>
    <x v="3225"/>
    <x v="0"/>
    <b v="0"/>
    <m/>
    <m/>
    <m/>
    <s v="0055A000009sa63QAA"/>
    <s v="01s31000003qafjAAA"/>
    <s v="All Hazards"/>
    <m/>
    <s v="0035A00003jtVEgQAM"/>
    <m/>
    <s v="MX908"/>
    <m/>
    <s v="0Q05A000001eWS0SAM"/>
    <s v="0125A000001NaBLQA0"/>
    <b v="0"/>
    <m/>
    <b v="0"/>
    <m/>
    <m/>
    <x v="0"/>
    <b v="0"/>
    <d v="2021-06-29T20:34:55"/>
    <m/>
    <m/>
    <b v="0"/>
    <x v="0"/>
    <m/>
    <m/>
    <n v="34710"/>
    <m/>
    <x v="2"/>
    <n v="0"/>
    <n v="0"/>
  </r>
  <r>
    <s v="0016e00002Zvk3IAAR"/>
    <b v="0"/>
    <m/>
    <b v="0"/>
    <m/>
    <m/>
    <m/>
    <x v="412"/>
    <b v="1"/>
    <m/>
    <m/>
    <s v="0035A00003ZidWTQAZ"/>
    <m/>
    <m/>
    <s v="00531000007MUoEAAW"/>
    <b v="1"/>
    <d v="2019-10-31T20:46:31"/>
    <m/>
    <b v="0"/>
    <m/>
    <m/>
    <b v="0"/>
    <d v="2021-02-01T00:00:00"/>
    <n v="2"/>
    <n v="2021"/>
    <s v="Omitted"/>
    <s v="Omitted"/>
    <b v="0"/>
    <b v="0"/>
    <m/>
    <b v="1"/>
    <b v="0"/>
    <b v="0"/>
    <x v="23"/>
    <b v="0"/>
    <m/>
    <x v="0"/>
    <d v="2019-11-05T00:00:00"/>
    <s v="0055A000009GxI2QAK"/>
    <d v="2021-06-14T15:33:16"/>
    <m/>
    <d v="2021-05-10T17:55:16"/>
    <m/>
    <m/>
    <b v="0"/>
    <m/>
    <m/>
    <s v="Field Sales"/>
    <m/>
    <m/>
    <m/>
    <m/>
    <m/>
    <x v="3226"/>
    <x v="0"/>
    <b v="0"/>
    <m/>
    <m/>
    <m/>
    <s v="0055A000009GxI2QAK"/>
    <s v="01si00000040RFIAA2"/>
    <s v="Drugs"/>
    <s v="Drugs"/>
    <s v="0035A00003ZidWTQAZ"/>
    <m/>
    <s v="MX908"/>
    <m/>
    <s v="0Q05A0000024Qw9SAE"/>
    <s v="0125A000001NaBLQA0"/>
    <b v="0"/>
    <m/>
    <b v="0"/>
    <m/>
    <m/>
    <x v="0"/>
    <b v="0"/>
    <d v="2021-06-29T20:34:55"/>
    <m/>
    <m/>
    <b v="0"/>
    <x v="0"/>
    <m/>
    <m/>
    <n v="63639.199999999997"/>
    <m/>
    <x v="2"/>
    <n v="0"/>
    <n v="0"/>
  </r>
  <r>
    <s v="0015A000028mYbeQAE"/>
    <b v="0"/>
    <m/>
    <b v="0"/>
    <m/>
    <m/>
    <m/>
    <x v="363"/>
    <b v="1"/>
    <m/>
    <m/>
    <s v="0035A00003RZSeUQAX"/>
    <m/>
    <m/>
    <s v="00531000007MUoEAAW"/>
    <b v="1"/>
    <d v="2019-02-04T22:37:41"/>
    <m/>
    <b v="0"/>
    <m/>
    <m/>
    <b v="0"/>
    <d v="2019-02-01T00:00:00"/>
    <n v="2"/>
    <n v="2019"/>
    <s v="Omitted"/>
    <s v="Omitted"/>
    <b v="0"/>
    <b v="0"/>
    <m/>
    <b v="1"/>
    <b v="0"/>
    <b v="0"/>
    <x v="20"/>
    <b v="0"/>
    <m/>
    <x v="0"/>
    <d v="2019-02-04T00:00:00"/>
    <s v="0055A00000BclF5QAJ"/>
    <d v="2021-04-11T20:08:00"/>
    <m/>
    <d v="2020-02-24T13:56:15"/>
    <m/>
    <m/>
    <b v="0"/>
    <m/>
    <m/>
    <s v="Field Sales"/>
    <m/>
    <m/>
    <m/>
    <m/>
    <m/>
    <x v="3227"/>
    <x v="1"/>
    <b v="0"/>
    <m/>
    <m/>
    <m/>
    <s v="00531000007KgPgAAK"/>
    <s v="01s31000003qafjAAA"/>
    <s v="Drugs"/>
    <m/>
    <s v="0035A00003RZSeUQAX"/>
    <m/>
    <m/>
    <m/>
    <m/>
    <s v="0125A000001NaBLQA0"/>
    <b v="0"/>
    <m/>
    <b v="0"/>
    <m/>
    <m/>
    <x v="0"/>
    <b v="0"/>
    <d v="2021-06-29T20:34:54"/>
    <m/>
    <m/>
    <b v="0"/>
    <x v="0"/>
    <m/>
    <m/>
    <n v="65398"/>
    <m/>
    <x v="2"/>
    <n v="0"/>
    <n v="0"/>
  </r>
  <r>
    <s v="0015A00002FFHaVQAX"/>
    <b v="0"/>
    <m/>
    <b v="0"/>
    <m/>
    <m/>
    <m/>
    <x v="52"/>
    <b v="1"/>
    <m/>
    <m/>
    <s v="0035A00003Yw38EQAR"/>
    <m/>
    <m/>
    <s v="00531000007MUoEAAW"/>
    <b v="1"/>
    <d v="2019-09-27T18:41:16"/>
    <d v="2021-06-21T00:00:00"/>
    <b v="0"/>
    <m/>
    <m/>
    <b v="0"/>
    <d v="2021-02-01T00:00:00"/>
    <n v="2"/>
    <n v="2021"/>
    <s v="Omitted"/>
    <s v="Omitted"/>
    <b v="0"/>
    <b v="0"/>
    <m/>
    <b v="1"/>
    <b v="0"/>
    <b v="0"/>
    <x v="23"/>
    <b v="0"/>
    <m/>
    <x v="0"/>
    <d v="2020-10-26T00:00:00"/>
    <s v="00531000008F2qlAAC"/>
    <d v="2021-06-21T20:29:23"/>
    <m/>
    <d v="2021-06-21T20:29:22"/>
    <d v="2021-06-21T00:00:00"/>
    <m/>
    <b v="0"/>
    <m/>
    <m/>
    <s v="Field Sales"/>
    <m/>
    <m/>
    <m/>
    <m/>
    <m/>
    <x v="3228"/>
    <x v="1"/>
    <b v="0"/>
    <m/>
    <m/>
    <m/>
    <s v="00531000008F2qlAAC"/>
    <s v="01si00000040RFIAA2"/>
    <s v="Drugs"/>
    <m/>
    <s v="0035A00003Yw38EQAR"/>
    <m/>
    <m/>
    <m/>
    <s v="0Q05A0000024OshSAE"/>
    <s v="0125A000001NaBLQA0"/>
    <b v="0"/>
    <m/>
    <b v="0"/>
    <m/>
    <m/>
    <x v="0"/>
    <b v="0"/>
    <d v="2021-06-29T20:34:54"/>
    <m/>
    <m/>
    <b v="0"/>
    <x v="0"/>
    <m/>
    <m/>
    <n v="74699"/>
    <m/>
    <x v="2"/>
    <n v="0"/>
    <n v="0"/>
  </r>
  <r>
    <s v="0015A00002CvOK5QAN"/>
    <b v="0"/>
    <m/>
    <b v="0"/>
    <m/>
    <m/>
    <m/>
    <x v="45"/>
    <b v="1"/>
    <s v="Duplicate opportunity"/>
    <m/>
    <s v="0035A00003VGsjLQAT"/>
    <m/>
    <m/>
    <s v="00531000007MUoEAAW"/>
    <b v="1"/>
    <d v="2019-06-04T21:55:50"/>
    <m/>
    <b v="0"/>
    <m/>
    <m/>
    <b v="0"/>
    <d v="2020-02-01T00:00:00"/>
    <n v="2"/>
    <n v="2020"/>
    <s v="Omitted"/>
    <s v="Omitted"/>
    <b v="0"/>
    <b v="0"/>
    <m/>
    <b v="1"/>
    <b v="0"/>
    <b v="0"/>
    <x v="20"/>
    <b v="0"/>
    <m/>
    <x v="0"/>
    <d v="2019-06-04T00:00:00"/>
    <s v="0055A000009s6n0QAA"/>
    <d v="2020-09-17T14:48:59"/>
    <m/>
    <d v="2020-05-20T14:17:42"/>
    <m/>
    <m/>
    <b v="0"/>
    <m/>
    <m/>
    <s v="Website"/>
    <m/>
    <m/>
    <m/>
    <m/>
    <m/>
    <x v="3229"/>
    <x v="1"/>
    <b v="0"/>
    <m/>
    <m/>
    <m/>
    <s v="00531000007KgPgAAK"/>
    <s v="01s31000003qafjAAA"/>
    <s v="CWAs;All Hazards"/>
    <m/>
    <s v="0035A00003VGsjLQAT"/>
    <m/>
    <m/>
    <m/>
    <m/>
    <s v="0125A000001NaBLQA0"/>
    <b v="0"/>
    <m/>
    <b v="0"/>
    <m/>
    <m/>
    <x v="0"/>
    <b v="0"/>
    <d v="2021-06-29T20:34:54"/>
    <m/>
    <m/>
    <b v="0"/>
    <x v="0"/>
    <m/>
    <m/>
    <n v="80636"/>
    <m/>
    <x v="2"/>
    <n v="0"/>
    <n v="0"/>
  </r>
  <r>
    <s v="0015A00002DOlwxQAD"/>
    <b v="0"/>
    <m/>
    <b v="0"/>
    <m/>
    <m/>
    <m/>
    <x v="113"/>
    <b v="1"/>
    <s v="Duplicate opportunity"/>
    <m/>
    <s v="0035A00003Yw4y5QAB"/>
    <m/>
    <m/>
    <s v="00531000007MUoEAAW"/>
    <b v="1"/>
    <d v="2019-08-19T13:16:10"/>
    <m/>
    <b v="0"/>
    <m/>
    <m/>
    <b v="0"/>
    <d v="2020-02-01T00:00:00"/>
    <n v="2"/>
    <n v="2020"/>
    <s v="Omitted"/>
    <s v="Omitted"/>
    <b v="0"/>
    <b v="0"/>
    <m/>
    <b v="1"/>
    <b v="0"/>
    <b v="0"/>
    <x v="20"/>
    <b v="0"/>
    <m/>
    <x v="0"/>
    <d v="2021-02-10T00:00:00"/>
    <s v="00531000007MUoEAAW"/>
    <d v="2021-02-02T13:51:01"/>
    <m/>
    <d v="2021-02-02T13:51:01"/>
    <m/>
    <m/>
    <b v="0"/>
    <m/>
    <s v="Drugs"/>
    <s v="Website"/>
    <m/>
    <m/>
    <m/>
    <m/>
    <m/>
    <x v="3230"/>
    <x v="1"/>
    <b v="0"/>
    <m/>
    <m/>
    <m/>
    <s v="00531000007KgPgAAK"/>
    <s v="01si00000040RFIAA2"/>
    <s v="Drugs"/>
    <m/>
    <s v="0035A00003XATJtQAP"/>
    <m/>
    <m/>
    <m/>
    <m/>
    <s v="0125A000001NaBLQA0"/>
    <b v="0"/>
    <m/>
    <b v="0"/>
    <m/>
    <m/>
    <x v="0"/>
    <b v="0"/>
    <d v="2021-06-29T20:34:54"/>
    <m/>
    <m/>
    <b v="0"/>
    <x v="0"/>
    <m/>
    <m/>
    <n v="74699"/>
    <m/>
    <x v="2"/>
    <n v="0"/>
    <n v="0"/>
  </r>
  <r>
    <s v="0015A00001ztZbbQAE"/>
    <b v="0"/>
    <m/>
    <b v="0"/>
    <m/>
    <m/>
    <m/>
    <x v="45"/>
    <b v="1"/>
    <s v="Duplicate opportunity"/>
    <m/>
    <s v="0035A00003NtZcOQAV"/>
    <m/>
    <m/>
    <s v="00531000007MUoEAAW"/>
    <b v="1"/>
    <d v="2018-10-29T17:40:23"/>
    <m/>
    <b v="0"/>
    <m/>
    <m/>
    <b v="0"/>
    <d v="2020-02-01T00:00:00"/>
    <n v="2"/>
    <n v="2020"/>
    <s v="Omitted"/>
    <s v="Omitted"/>
    <b v="0"/>
    <b v="0"/>
    <m/>
    <b v="1"/>
    <b v="0"/>
    <b v="0"/>
    <x v="20"/>
    <b v="0"/>
    <m/>
    <x v="0"/>
    <d v="2018-10-30T00:00:00"/>
    <s v="0055A000009s6n0QAA"/>
    <d v="2020-09-17T14:48:56"/>
    <m/>
    <d v="2020-05-20T14:22:25"/>
    <m/>
    <m/>
    <b v="0"/>
    <m/>
    <m/>
    <s v="Website"/>
    <m/>
    <m/>
    <m/>
    <m/>
    <m/>
    <x v="3231"/>
    <x v="1"/>
    <b v="0"/>
    <m/>
    <m/>
    <m/>
    <s v="00531000007KgPgAAK"/>
    <s v="01s31000003qafjAAA"/>
    <s v="Drugs"/>
    <m/>
    <m/>
    <m/>
    <m/>
    <m/>
    <m/>
    <s v="0125A000001NaBLQA0"/>
    <b v="0"/>
    <m/>
    <b v="0"/>
    <m/>
    <m/>
    <x v="0"/>
    <b v="0"/>
    <d v="2021-06-29T20:34:54"/>
    <m/>
    <m/>
    <b v="0"/>
    <x v="0"/>
    <m/>
    <m/>
    <n v="65796"/>
    <m/>
    <x v="2"/>
    <n v="0"/>
    <n v="0"/>
  </r>
  <r>
    <s v="0015A00002CyypWQAR"/>
    <b v="0"/>
    <m/>
    <b v="0"/>
    <s v="7015A000001Zl0rQAC"/>
    <m/>
    <m/>
    <x v="550"/>
    <b v="1"/>
    <s v="Lost or No Budget"/>
    <m/>
    <s v="0035A00003W0Yq1QAF"/>
    <m/>
    <m/>
    <s v="0055A000009sa63QAA"/>
    <b v="1"/>
    <d v="2019-07-01T16:27:12"/>
    <m/>
    <b v="0"/>
    <m/>
    <m/>
    <b v="0"/>
    <d v="2020-02-01T00:00:00"/>
    <n v="2"/>
    <n v="2020"/>
    <s v="Omitted"/>
    <s v="Omitted"/>
    <b v="0"/>
    <b v="0"/>
    <m/>
    <b v="1"/>
    <b v="0"/>
    <b v="0"/>
    <x v="19"/>
    <b v="0"/>
    <m/>
    <x v="0"/>
    <d v="2019-06-27T00:00:00"/>
    <s v="0055A000009s6n0QAA"/>
    <d v="2020-09-17T14:48:59"/>
    <m/>
    <d v="2020-04-22T23:57:44"/>
    <m/>
    <m/>
    <b v="0"/>
    <m/>
    <m/>
    <s v="Tradeshow"/>
    <m/>
    <m/>
    <m/>
    <m/>
    <m/>
    <x v="3232"/>
    <x v="1"/>
    <b v="0"/>
    <m/>
    <m/>
    <m/>
    <s v="0055A000009sa63QAA"/>
    <s v="01s31000003qafjAAA"/>
    <s v="All Hazards"/>
    <m/>
    <s v="0035A00003W0Yq1QAF"/>
    <m/>
    <m/>
    <m/>
    <m/>
    <s v="0125A000001NaBLQA0"/>
    <b v="0"/>
    <m/>
    <b v="0"/>
    <m/>
    <m/>
    <x v="0"/>
    <b v="0"/>
    <d v="2021-06-29T20:34:54"/>
    <m/>
    <m/>
    <b v="0"/>
    <x v="0"/>
    <m/>
    <m/>
    <n v="65675"/>
    <m/>
    <x v="2"/>
    <n v="0"/>
    <n v="0"/>
  </r>
  <r>
    <s v="0015A000026CFa4QAG"/>
    <b v="0"/>
    <m/>
    <b v="0"/>
    <m/>
    <m/>
    <m/>
    <x v="45"/>
    <b v="1"/>
    <s v="Lost or No Budget"/>
    <m/>
    <s v="0035A00003NuUynQAF"/>
    <m/>
    <m/>
    <s v="00531000007MUoEAAW"/>
    <b v="1"/>
    <d v="2018-11-05T20:14:29"/>
    <m/>
    <b v="0"/>
    <m/>
    <m/>
    <b v="0"/>
    <d v="2020-02-01T00:00:00"/>
    <n v="2"/>
    <n v="2020"/>
    <s v="Omitted"/>
    <s v="Omitted"/>
    <b v="0"/>
    <b v="0"/>
    <m/>
    <b v="1"/>
    <b v="0"/>
    <b v="0"/>
    <x v="20"/>
    <b v="0"/>
    <m/>
    <x v="0"/>
    <d v="2018-11-07T00:00:00"/>
    <s v="0055A000009s6n0QAA"/>
    <d v="2020-09-17T14:48:56"/>
    <m/>
    <d v="2020-05-20T14:26:59"/>
    <m/>
    <m/>
    <b v="0"/>
    <m/>
    <s v="Other"/>
    <s v="Website"/>
    <m/>
    <m/>
    <m/>
    <m/>
    <m/>
    <x v="3233"/>
    <x v="1"/>
    <b v="0"/>
    <m/>
    <m/>
    <m/>
    <s v="00531000007KgPgAAK"/>
    <s v="01s31000003qafjAAA"/>
    <s v="Drugs"/>
    <m/>
    <m/>
    <m/>
    <m/>
    <m/>
    <m/>
    <s v="0125A000001NaBLQA0"/>
    <b v="0"/>
    <m/>
    <b v="0"/>
    <m/>
    <m/>
    <x v="0"/>
    <b v="0"/>
    <d v="2021-06-29T20:34:54"/>
    <m/>
    <m/>
    <b v="0"/>
    <x v="0"/>
    <m/>
    <m/>
    <n v="65597"/>
    <m/>
    <x v="2"/>
    <n v="0"/>
    <n v="0"/>
  </r>
  <r>
    <s v="0015A00002KxJwEQAV"/>
    <b v="0"/>
    <m/>
    <b v="0"/>
    <m/>
    <m/>
    <m/>
    <x v="551"/>
    <b v="1"/>
    <m/>
    <m/>
    <s v="0035A00003frMOZQA2"/>
    <m/>
    <m/>
    <s v="00531000007MUoEAAW"/>
    <b v="1"/>
    <d v="2020-06-02T12:25:06"/>
    <d v="2021-06-09T00:00:00"/>
    <b v="0"/>
    <m/>
    <m/>
    <b v="0"/>
    <d v="2021-02-01T00:00:00"/>
    <n v="2"/>
    <n v="2021"/>
    <s v="Omitted"/>
    <s v="Omitted"/>
    <b v="0"/>
    <b v="0"/>
    <m/>
    <b v="1"/>
    <b v="0"/>
    <b v="0"/>
    <x v="19"/>
    <b v="0"/>
    <m/>
    <x v="0"/>
    <d v="2020-06-10T00:00:00"/>
    <s v="0055A000009sa63QAA"/>
    <d v="2021-06-10T01:17:53"/>
    <m/>
    <d v="2021-06-10T01:16:41"/>
    <d v="2021-06-09T00:00:00"/>
    <m/>
    <b v="0"/>
    <m/>
    <m/>
    <s v="Inside Sales"/>
    <m/>
    <m/>
    <m/>
    <m/>
    <m/>
    <x v="3234"/>
    <x v="0"/>
    <b v="0"/>
    <m/>
    <m/>
    <m/>
    <s v="0055A000009sa63QAA"/>
    <s v="01s31000003qafjAAA"/>
    <s v="Drugs"/>
    <m/>
    <s v="0035A00003frMOZQA2"/>
    <m/>
    <s v="MX908"/>
    <m/>
    <m/>
    <s v="0125A000001NaBLQA0"/>
    <b v="0"/>
    <m/>
    <b v="0"/>
    <m/>
    <m/>
    <x v="0"/>
    <b v="0"/>
    <d v="2021-06-29T20:34:55"/>
    <m/>
    <m/>
    <b v="0"/>
    <x v="0"/>
    <n v="0"/>
    <n v="0"/>
    <n v="65476"/>
    <m/>
    <x v="2"/>
    <n v="0"/>
    <n v="0"/>
  </r>
  <r>
    <s v="0015A000022R2hPQAS"/>
    <b v="0"/>
    <m/>
    <b v="0"/>
    <m/>
    <m/>
    <m/>
    <x v="504"/>
    <b v="1"/>
    <s v="Lost or No Budget"/>
    <m/>
    <m/>
    <m/>
    <m/>
    <s v="00531000008F2qlAAC"/>
    <b v="1"/>
    <d v="2019-04-14T14:43:32"/>
    <m/>
    <b v="0"/>
    <m/>
    <m/>
    <b v="0"/>
    <d v="2019-03-01T00:00:00"/>
    <n v="3"/>
    <n v="2019"/>
    <s v="Closed"/>
    <s v="Closed"/>
    <b v="0"/>
    <b v="0"/>
    <m/>
    <b v="1"/>
    <b v="0"/>
    <b v="0"/>
    <x v="23"/>
    <b v="0"/>
    <m/>
    <x v="0"/>
    <m/>
    <s v="0055A00000BclF5QAJ"/>
    <d v="2021-04-11T20:08:00"/>
    <m/>
    <d v="2020-07-06T11:45:58"/>
    <m/>
    <m/>
    <b v="0"/>
    <m/>
    <m/>
    <s v="Field Sales"/>
    <m/>
    <m/>
    <m/>
    <m/>
    <m/>
    <x v="3235"/>
    <x v="0"/>
    <b v="0"/>
    <m/>
    <m/>
    <m/>
    <s v="0055A000009GxI2QAK"/>
    <s v="01si00000040RFIAA2"/>
    <s v="Explosives"/>
    <m/>
    <s v="0035A00003UZ497QAD"/>
    <m/>
    <m/>
    <m/>
    <m/>
    <s v="0125A000001NaBLQA0"/>
    <b v="0"/>
    <m/>
    <b v="0"/>
    <m/>
    <m/>
    <x v="0"/>
    <b v="0"/>
    <d v="2021-06-29T20:34:54"/>
    <m/>
    <m/>
    <b v="0"/>
    <x v="0"/>
    <m/>
    <m/>
    <n v="59818.400000000001"/>
    <m/>
    <x v="2"/>
    <n v="0"/>
    <n v="0"/>
  </r>
  <r>
    <s v="0015A00001SB92xQAD"/>
    <b v="0"/>
    <m/>
    <b v="0"/>
    <m/>
    <m/>
    <m/>
    <x v="21"/>
    <b v="1"/>
    <m/>
    <m/>
    <s v="0035A00002O8oCfQAJ"/>
    <m/>
    <m/>
    <s v="005i0000000fNkyAAE"/>
    <b v="1"/>
    <d v="2017-08-30T02:18:14"/>
    <m/>
    <b v="0"/>
    <m/>
    <m/>
    <b v="0"/>
    <d v="2017-03-01T00:00:00"/>
    <n v="3"/>
    <n v="2017"/>
    <s v="Omitted"/>
    <s v="Omitted"/>
    <b v="0"/>
    <b v="0"/>
    <m/>
    <b v="1"/>
    <b v="0"/>
    <b v="0"/>
    <x v="20"/>
    <b v="0"/>
    <m/>
    <x v="0"/>
    <m/>
    <s v="0055A000009s6n0QAA"/>
    <d v="2020-09-17T14:48:52"/>
    <m/>
    <d v="2020-01-06T18:18:35"/>
    <m/>
    <m/>
    <b v="0"/>
    <m/>
    <m/>
    <s v="Advertisement"/>
    <m/>
    <m/>
    <m/>
    <m/>
    <m/>
    <x v="3236"/>
    <x v="0"/>
    <b v="0"/>
    <m/>
    <m/>
    <m/>
    <s v="005i0000000fNkyAAE"/>
    <s v="01s31000003qafjAAA"/>
    <m/>
    <m/>
    <m/>
    <m/>
    <m/>
    <m/>
    <m/>
    <s v="0125A000001NaBLQA0"/>
    <b v="0"/>
    <m/>
    <b v="0"/>
    <m/>
    <m/>
    <x v="0"/>
    <b v="0"/>
    <d v="2021-06-29T20:34:54"/>
    <m/>
    <m/>
    <b v="0"/>
    <x v="0"/>
    <m/>
    <m/>
    <n v="65000"/>
    <m/>
    <x v="2"/>
    <n v="0"/>
    <n v="0"/>
  </r>
  <r>
    <s v="0015A00001yVwIxQAK"/>
    <b v="0"/>
    <m/>
    <b v="0"/>
    <m/>
    <m/>
    <m/>
    <x v="38"/>
    <b v="1"/>
    <m/>
    <m/>
    <s v="0035A00003FWIB7QAP"/>
    <m/>
    <m/>
    <s v="00531000007Es7rAAC"/>
    <b v="1"/>
    <d v="2017-12-01T14:23:05"/>
    <m/>
    <b v="0"/>
    <m/>
    <m/>
    <b v="0"/>
    <d v="2018-03-01T00:00:00"/>
    <n v="3"/>
    <n v="2018"/>
    <s v="Omitted"/>
    <s v="Omitted"/>
    <b v="0"/>
    <b v="0"/>
    <m/>
    <b v="1"/>
    <b v="0"/>
    <b v="0"/>
    <x v="22"/>
    <b v="0"/>
    <m/>
    <x v="0"/>
    <d v="2017-12-01T00:00:00"/>
    <s v="00531000007MUoEAAW"/>
    <d v="2021-02-23T18:15:22"/>
    <m/>
    <d v="2020-01-06T18:18:45"/>
    <m/>
    <m/>
    <b v="0"/>
    <m/>
    <s v="CWAs;TICs;Explosives;Drugs"/>
    <s v="Website"/>
    <m/>
    <m/>
    <m/>
    <m/>
    <m/>
    <x v="3237"/>
    <x v="0"/>
    <b v="0"/>
    <m/>
    <m/>
    <m/>
    <s v="00531000007Es7rAAC"/>
    <s v="01s31000003qafjAAA"/>
    <s v="CWAs"/>
    <m/>
    <s v="0035A00003FWIB7QAP"/>
    <m/>
    <m/>
    <m/>
    <s v="0Q05A000001ZFQASA4"/>
    <s v="0125A000001NaBLQA0"/>
    <b v="0"/>
    <m/>
    <b v="0"/>
    <m/>
    <m/>
    <x v="0"/>
    <b v="0"/>
    <d v="2021-06-29T20:34:54"/>
    <m/>
    <m/>
    <b v="0"/>
    <x v="0"/>
    <m/>
    <m/>
    <n v="80184"/>
    <m/>
    <x v="2"/>
    <n v="0"/>
    <n v="0"/>
  </r>
  <r>
    <s v="0015A000022R21OQAS"/>
    <b v="0"/>
    <m/>
    <b v="0"/>
    <m/>
    <m/>
    <m/>
    <x v="233"/>
    <b v="1"/>
    <s v="Duplicate opportunity"/>
    <m/>
    <s v="0035A00003JhRvxQAF"/>
    <m/>
    <m/>
    <s v="00531000007MUoEAAW"/>
    <b v="1"/>
    <d v="2018-07-05T16:52:26"/>
    <m/>
    <b v="0"/>
    <m/>
    <m/>
    <b v="0"/>
    <d v="2018-03-01T00:00:00"/>
    <n v="3"/>
    <n v="2018"/>
    <s v="Omitted"/>
    <s v="Omitted"/>
    <b v="0"/>
    <b v="0"/>
    <m/>
    <b v="1"/>
    <b v="0"/>
    <b v="0"/>
    <x v="24"/>
    <b v="0"/>
    <m/>
    <x v="0"/>
    <d v="2019-04-05T00:00:00"/>
    <s v="0055A00000BclF5QAJ"/>
    <d v="2021-04-11T20:08:00"/>
    <m/>
    <d v="2020-01-06T18:18:35"/>
    <m/>
    <m/>
    <b v="0"/>
    <m/>
    <m/>
    <s v="Field Sales"/>
    <m/>
    <m/>
    <m/>
    <m/>
    <m/>
    <x v="3238"/>
    <x v="0"/>
    <b v="0"/>
    <m/>
    <m/>
    <m/>
    <s v="00531000007KgPgAAK"/>
    <s v="01si00000040RFIAA2"/>
    <s v="All Hazards"/>
    <m/>
    <s v="0035A00003JhRvxQAF"/>
    <m/>
    <m/>
    <m/>
    <m/>
    <s v="0125A000001NaBLQA0"/>
    <b v="0"/>
    <m/>
    <b v="0"/>
    <m/>
    <m/>
    <x v="0"/>
    <b v="0"/>
    <d v="2021-06-29T20:34:54"/>
    <m/>
    <m/>
    <b v="0"/>
    <x v="0"/>
    <m/>
    <m/>
    <n v="301465.90000000002"/>
    <m/>
    <x v="2"/>
    <n v="0"/>
    <n v="0"/>
  </r>
  <r>
    <s v="0015A000021OdzWQAS"/>
    <b v="0"/>
    <m/>
    <b v="0"/>
    <s v="7015A000001Zks9QAC"/>
    <m/>
    <m/>
    <x v="170"/>
    <b v="1"/>
    <s v="Duplicate opportunity"/>
    <m/>
    <s v="0035A00003IO661QAD"/>
    <m/>
    <m/>
    <s v="00531000007MUoEAAW"/>
    <b v="1"/>
    <d v="2018-05-24T13:07:20"/>
    <m/>
    <b v="0"/>
    <m/>
    <m/>
    <b v="0"/>
    <d v="2019-03-01T00:00:00"/>
    <n v="3"/>
    <n v="2019"/>
    <s v="Omitted"/>
    <s v="Omitted"/>
    <b v="0"/>
    <b v="0"/>
    <m/>
    <b v="1"/>
    <b v="0"/>
    <b v="0"/>
    <x v="19"/>
    <b v="0"/>
    <m/>
    <x v="0"/>
    <d v="2018-05-24T00:00:00"/>
    <s v="0055A00000BclF5QAJ"/>
    <d v="2021-04-11T19:52:59"/>
    <m/>
    <d v="2020-01-06T18:18:35"/>
    <m/>
    <m/>
    <b v="0"/>
    <m/>
    <m/>
    <s v="Inside Sales"/>
    <m/>
    <m/>
    <m/>
    <m/>
    <m/>
    <x v="3239"/>
    <x v="0"/>
    <b v="0"/>
    <m/>
    <m/>
    <m/>
    <s v="00531000007KAsvAAG"/>
    <s v="01s31000003qafjAAA"/>
    <s v="CWAs"/>
    <m/>
    <s v="0035A00003IO661QAD"/>
    <m/>
    <m/>
    <m/>
    <m/>
    <s v="0125A000001NaBLQA0"/>
    <b v="0"/>
    <m/>
    <b v="0"/>
    <m/>
    <m/>
    <x v="0"/>
    <b v="0"/>
    <d v="2021-06-29T20:34:54"/>
    <m/>
    <m/>
    <b v="0"/>
    <x v="0"/>
    <m/>
    <m/>
    <n v="66194"/>
    <m/>
    <x v="2"/>
    <n v="0"/>
    <n v="0"/>
  </r>
  <r>
    <s v="0015A00002OLweWQAT"/>
    <b v="0"/>
    <m/>
    <b v="0"/>
    <s v="7015A000001eFqXQAU"/>
    <m/>
    <m/>
    <x v="98"/>
    <b v="1"/>
    <s v="Duplicate opportunity"/>
    <m/>
    <s v="0035A00003iiWnJQAU"/>
    <m/>
    <m/>
    <s v="0055A000009sa63QAA"/>
    <b v="1"/>
    <d v="2020-09-04T16:47:44"/>
    <m/>
    <b v="0"/>
    <m/>
    <d v="2021-12-31T00:00:00"/>
    <b v="0"/>
    <d v="2020-03-01T00:00:00"/>
    <n v="3"/>
    <n v="2020"/>
    <s v="Omitted"/>
    <s v="Omitted"/>
    <b v="0"/>
    <b v="0"/>
    <m/>
    <b v="1"/>
    <b v="0"/>
    <b v="0"/>
    <x v="19"/>
    <b v="0"/>
    <m/>
    <x v="0"/>
    <d v="2020-09-04T00:00:00"/>
    <s v="0055A000009s6n0QAA"/>
    <d v="2020-09-17T14:49:11"/>
    <m/>
    <d v="2020-09-14T04:18:37"/>
    <m/>
    <m/>
    <b v="0"/>
    <m/>
    <m/>
    <s v="Trade Show"/>
    <m/>
    <m/>
    <m/>
    <m/>
    <m/>
    <x v="3240"/>
    <x v="0"/>
    <b v="0"/>
    <m/>
    <m/>
    <m/>
    <s v="0055A000009sa63QAA"/>
    <s v="01s31000003qafjAAA"/>
    <s v="Drugs"/>
    <m/>
    <s v="0035A00003iiWnJQAU"/>
    <m/>
    <m/>
    <m/>
    <m/>
    <s v="0125A000001NaBLQA0"/>
    <b v="0"/>
    <m/>
    <b v="0"/>
    <m/>
    <m/>
    <x v="0"/>
    <b v="0"/>
    <d v="2021-06-29T20:34:55"/>
    <m/>
    <m/>
    <b v="0"/>
    <x v="0"/>
    <m/>
    <m/>
    <n v="66151"/>
    <m/>
    <x v="2"/>
    <n v="0"/>
    <n v="0"/>
  </r>
  <r>
    <s v="0015A00002LfTocQAF"/>
    <b v="0"/>
    <m/>
    <b v="0"/>
    <s v="7015A000001eG0SQAU"/>
    <m/>
    <m/>
    <x v="552"/>
    <b v="1"/>
    <s v="Duplicate opportunity"/>
    <m/>
    <s v="0035A00003ftTUdQAM"/>
    <m/>
    <m/>
    <s v="0055A000009sa63QAA"/>
    <b v="1"/>
    <d v="2020-06-16T23:48:47"/>
    <m/>
    <b v="0"/>
    <m/>
    <m/>
    <b v="0"/>
    <d v="2020-03-01T00:00:00"/>
    <n v="3"/>
    <n v="2020"/>
    <s v="Omitted"/>
    <s v="Omitted"/>
    <b v="0"/>
    <b v="0"/>
    <s v="USDOJ"/>
    <b v="1"/>
    <b v="0"/>
    <b v="0"/>
    <x v="19"/>
    <b v="0"/>
    <m/>
    <x v="0"/>
    <d v="2020-06-16T00:00:00"/>
    <s v="0055A00000BclF5QAJ"/>
    <d v="2021-04-11T19:52:59"/>
    <m/>
    <d v="2020-07-09T20:37:30"/>
    <m/>
    <m/>
    <b v="0"/>
    <m/>
    <s v="Drugs"/>
    <s v="Inside Sales"/>
    <m/>
    <m/>
    <m/>
    <m/>
    <m/>
    <x v="3241"/>
    <x v="0"/>
    <b v="0"/>
    <m/>
    <m/>
    <m/>
    <s v="0055A000009sa63QAA"/>
    <s v="01s31000003qafjAAA"/>
    <s v="Drugs"/>
    <m/>
    <s v="0035A00003ftTUdQAM"/>
    <m/>
    <m/>
    <m/>
    <m/>
    <s v="0125A000001NaBLQA0"/>
    <b v="0"/>
    <m/>
    <b v="0"/>
    <m/>
    <m/>
    <x v="0"/>
    <b v="0"/>
    <d v="2021-06-29T20:34:55"/>
    <m/>
    <m/>
    <b v="0"/>
    <x v="0"/>
    <m/>
    <m/>
    <n v="1292.3399999999999"/>
    <m/>
    <x v="2"/>
    <n v="0"/>
    <n v="0"/>
  </r>
  <r>
    <s v="0015A00001yXgDqQAK"/>
    <b v="0"/>
    <m/>
    <b v="0"/>
    <s v="7015A000001Zks9QAC"/>
    <m/>
    <m/>
    <x v="498"/>
    <b v="1"/>
    <s v="Duplicate opportunity"/>
    <m/>
    <s v="0035A00003Gne9QQAR"/>
    <m/>
    <m/>
    <s v="00531000007MUoEAAW"/>
    <b v="1"/>
    <d v="2018-02-05T19:09:23"/>
    <m/>
    <b v="0"/>
    <m/>
    <m/>
    <b v="0"/>
    <d v="2018-03-01T00:00:00"/>
    <n v="3"/>
    <n v="2018"/>
    <s v="Omitted"/>
    <s v="Omitted"/>
    <b v="0"/>
    <b v="0"/>
    <m/>
    <b v="1"/>
    <b v="0"/>
    <b v="0"/>
    <x v="23"/>
    <b v="0"/>
    <m/>
    <x v="0"/>
    <m/>
    <s v="0055A00000BclF5QAJ"/>
    <d v="2021-04-11T20:06:15"/>
    <m/>
    <d v="2020-01-06T18:18:40"/>
    <m/>
    <m/>
    <b v="0"/>
    <m/>
    <s v="CWAs;TICs;Explosives"/>
    <s v="Field Sales"/>
    <m/>
    <m/>
    <m/>
    <m/>
    <m/>
    <x v="3242"/>
    <x v="0"/>
    <b v="0"/>
    <m/>
    <m/>
    <m/>
    <s v="00531000007KgPgAAK"/>
    <s v="01si00000040RFIAA2"/>
    <s v="All Hazards"/>
    <m/>
    <s v="0035A00003Gne9QQAR"/>
    <m/>
    <m/>
    <m/>
    <m/>
    <s v="0125A000001NaBLQA0"/>
    <b v="0"/>
    <m/>
    <b v="0"/>
    <m/>
    <m/>
    <x v="0"/>
    <b v="0"/>
    <d v="2021-06-29T20:34:54"/>
    <m/>
    <m/>
    <b v="0"/>
    <x v="0"/>
    <m/>
    <m/>
    <n v="80194"/>
    <m/>
    <x v="2"/>
    <n v="0"/>
    <n v="0"/>
  </r>
  <r>
    <s v="0015A00001yXdzxQAC"/>
    <b v="0"/>
    <m/>
    <b v="0"/>
    <s v="7015A000001Zl4UQAS"/>
    <m/>
    <m/>
    <x v="98"/>
    <b v="1"/>
    <s v="Duplicate opportunity"/>
    <m/>
    <s v="0035A00003XXsonQAD"/>
    <m/>
    <m/>
    <s v="00531000007MUoEAAW"/>
    <b v="1"/>
    <d v="2019-08-13T20:00:56"/>
    <m/>
    <b v="0"/>
    <m/>
    <m/>
    <b v="0"/>
    <d v="2020-03-01T00:00:00"/>
    <n v="3"/>
    <n v="2020"/>
    <s v="Omitted"/>
    <s v="Omitted"/>
    <b v="0"/>
    <b v="0"/>
    <s v="CAP BUDGET"/>
    <b v="1"/>
    <b v="0"/>
    <b v="0"/>
    <x v="20"/>
    <b v="0"/>
    <m/>
    <x v="0"/>
    <d v="2019-08-13T00:00:00"/>
    <s v="0055A00000BclF5QAJ"/>
    <d v="2021-04-11T19:52:59"/>
    <m/>
    <d v="2020-04-30T20:40:12"/>
    <m/>
    <m/>
    <b v="0"/>
    <m/>
    <s v="Drugs"/>
    <s v="Inside Sales"/>
    <m/>
    <m/>
    <m/>
    <m/>
    <m/>
    <x v="3243"/>
    <x v="0"/>
    <b v="0"/>
    <m/>
    <m/>
    <m/>
    <s v="00531000007KgPgAAK"/>
    <s v="01s31000003qafjAAA"/>
    <s v="Drugs"/>
    <m/>
    <s v="0035A00003XXsonQAD"/>
    <m/>
    <m/>
    <m/>
    <m/>
    <s v="0125A000001NaBLQA0"/>
    <b v="0"/>
    <m/>
    <b v="0"/>
    <m/>
    <m/>
    <x v="0"/>
    <b v="0"/>
    <d v="2021-06-29T20:34:54"/>
    <m/>
    <m/>
    <b v="0"/>
    <x v="0"/>
    <m/>
    <m/>
    <n v="62165.15"/>
    <m/>
    <x v="2"/>
    <n v="0"/>
    <n v="0"/>
  </r>
  <r>
    <s v="0013100001emA5PAAU"/>
    <b v="0"/>
    <m/>
    <b v="0"/>
    <m/>
    <m/>
    <m/>
    <x v="233"/>
    <b v="1"/>
    <s v="Lost or No Budget"/>
    <m/>
    <s v="0035A00003JjqcQQAR"/>
    <m/>
    <m/>
    <s v="00531000007MUoEAAW"/>
    <b v="1"/>
    <d v="2018-08-28T22:59:48"/>
    <m/>
    <b v="0"/>
    <m/>
    <m/>
    <b v="0"/>
    <d v="2018-03-01T00:00:00"/>
    <n v="3"/>
    <n v="2018"/>
    <s v="Omitted"/>
    <s v="Omitted"/>
    <b v="0"/>
    <b v="0"/>
    <m/>
    <b v="1"/>
    <b v="0"/>
    <b v="0"/>
    <x v="19"/>
    <b v="0"/>
    <m/>
    <x v="0"/>
    <d v="2018-10-02T00:00:00"/>
    <s v="00531000007MUoEAAW"/>
    <d v="2021-03-04T16:59:40"/>
    <m/>
    <d v="2020-01-06T18:18:40"/>
    <m/>
    <m/>
    <b v="0"/>
    <m/>
    <s v="All Hazards"/>
    <s v="Website"/>
    <m/>
    <m/>
    <m/>
    <m/>
    <m/>
    <x v="3244"/>
    <x v="0"/>
    <b v="0"/>
    <m/>
    <m/>
    <m/>
    <s v="00531000007KAsvAAG"/>
    <s v="01s31000003qafjAAA"/>
    <s v="All Hazards"/>
    <m/>
    <s v="0035A00003JjqcQQAR"/>
    <m/>
    <m/>
    <m/>
    <m/>
    <s v="0125A000001NaBLQA0"/>
    <b v="0"/>
    <m/>
    <b v="0"/>
    <m/>
    <m/>
    <x v="0"/>
    <b v="0"/>
    <d v="2021-06-29T20:34:54"/>
    <m/>
    <m/>
    <b v="0"/>
    <x v="0"/>
    <m/>
    <m/>
    <n v="65199"/>
    <m/>
    <x v="2"/>
    <n v="0"/>
    <n v="0"/>
  </r>
  <r>
    <s v="0015A00002DPWbYQAX"/>
    <b v="0"/>
    <m/>
    <b v="0"/>
    <m/>
    <m/>
    <m/>
    <x v="170"/>
    <b v="1"/>
    <s v="Lost or No Budget"/>
    <m/>
    <s v="0035A00003XBFGYQA5"/>
    <m/>
    <m/>
    <s v="00531000007MUoEAAW"/>
    <b v="1"/>
    <d v="2019-08-21T19:01:38"/>
    <m/>
    <b v="0"/>
    <m/>
    <m/>
    <b v="0"/>
    <d v="2019-03-01T00:00:00"/>
    <n v="3"/>
    <n v="2019"/>
    <s v="Omitted"/>
    <s v="Omitted"/>
    <b v="0"/>
    <b v="0"/>
    <m/>
    <b v="1"/>
    <b v="0"/>
    <b v="0"/>
    <x v="19"/>
    <b v="0"/>
    <m/>
    <x v="0"/>
    <d v="2019-08-29T00:00:00"/>
    <s v="0055A000009s6n0QAA"/>
    <d v="2020-09-17T14:48:59"/>
    <m/>
    <d v="2020-01-06T18:18:45"/>
    <m/>
    <m/>
    <b v="0"/>
    <m/>
    <s v="Drugs"/>
    <s v="Website"/>
    <m/>
    <m/>
    <m/>
    <m/>
    <m/>
    <x v="3245"/>
    <x v="0"/>
    <b v="0"/>
    <m/>
    <m/>
    <m/>
    <s v="00531000007KAsvAAG"/>
    <s v="01s31000003qafjAAA"/>
    <s v="Drugs"/>
    <m/>
    <s v="0035A00003XBFGYQA5"/>
    <m/>
    <m/>
    <m/>
    <m/>
    <s v="0125A000001NaBLQA0"/>
    <b v="0"/>
    <m/>
    <b v="0"/>
    <m/>
    <m/>
    <x v="0"/>
    <b v="0"/>
    <d v="2021-06-29T20:34:54"/>
    <m/>
    <m/>
    <b v="0"/>
    <x v="0"/>
    <m/>
    <m/>
    <n v="65437"/>
    <m/>
    <x v="2"/>
    <n v="0"/>
    <n v="0"/>
  </r>
  <r>
    <s v="0015A00002DVSxzQAH"/>
    <b v="0"/>
    <m/>
    <b v="0"/>
    <s v="7015A000001qUwTQAU"/>
    <m/>
    <m/>
    <x v="98"/>
    <b v="1"/>
    <s v="Lost or No Budget"/>
    <m/>
    <s v="0035A00003WnqlfQAB"/>
    <m/>
    <m/>
    <s v="0055A000009sa63QAA"/>
    <b v="1"/>
    <d v="2019-07-22T22:21:24"/>
    <m/>
    <b v="0"/>
    <m/>
    <m/>
    <b v="0"/>
    <d v="2020-03-01T00:00:00"/>
    <n v="3"/>
    <n v="2020"/>
    <s v="Omitted"/>
    <s v="Omitted"/>
    <b v="0"/>
    <b v="0"/>
    <m/>
    <b v="1"/>
    <b v="0"/>
    <b v="0"/>
    <x v="19"/>
    <b v="0"/>
    <m/>
    <x v="0"/>
    <d v="2019-07-22T00:00:00"/>
    <s v="0055A000009s6n0QAA"/>
    <d v="2020-09-17T14:48:59"/>
    <m/>
    <d v="2020-01-06T18:18:40"/>
    <m/>
    <m/>
    <b v="0"/>
    <m/>
    <s v="Drugs"/>
    <s v="Website"/>
    <m/>
    <m/>
    <m/>
    <m/>
    <m/>
    <x v="3246"/>
    <x v="0"/>
    <b v="0"/>
    <m/>
    <m/>
    <m/>
    <s v="0055A000009sa63QAA"/>
    <s v="01s31000003qafjAAA"/>
    <s v="Drugs"/>
    <m/>
    <s v="0035A00003WnqlfQAB"/>
    <m/>
    <m/>
    <m/>
    <m/>
    <s v="0125A000001NaBLQA0"/>
    <b v="0"/>
    <m/>
    <b v="0"/>
    <m/>
    <m/>
    <x v="0"/>
    <b v="0"/>
    <d v="2021-06-29T20:34:54"/>
    <m/>
    <m/>
    <b v="0"/>
    <x v="0"/>
    <m/>
    <m/>
    <n v="65675"/>
    <m/>
    <x v="2"/>
    <n v="0"/>
    <n v="0"/>
  </r>
  <r>
    <s v="0015A00002GphnAQAR"/>
    <b v="0"/>
    <m/>
    <b v="0"/>
    <s v="7015A000001qUwTQAU"/>
    <m/>
    <m/>
    <x v="98"/>
    <b v="1"/>
    <s v="Lost or No Budget"/>
    <m/>
    <s v="0035A00003basDtQAI"/>
    <m/>
    <m/>
    <s v="00531000007MUoEAAW"/>
    <b v="1"/>
    <d v="2020-01-06T14:58:16"/>
    <m/>
    <b v="0"/>
    <m/>
    <m/>
    <b v="0"/>
    <d v="2020-03-01T00:00:00"/>
    <n v="3"/>
    <n v="2020"/>
    <s v="Omitted"/>
    <s v="Omitted"/>
    <b v="0"/>
    <b v="0"/>
    <m/>
    <b v="1"/>
    <b v="0"/>
    <b v="0"/>
    <x v="19"/>
    <b v="0"/>
    <m/>
    <x v="0"/>
    <d v="2019-12-20T00:00:00"/>
    <s v="00531000007KAsvAAG"/>
    <d v="2020-10-06T18:54:00"/>
    <m/>
    <d v="2020-10-06T18:54:00"/>
    <m/>
    <m/>
    <b v="0"/>
    <m/>
    <s v="Drugs"/>
    <s v="Website"/>
    <m/>
    <m/>
    <m/>
    <m/>
    <m/>
    <x v="3247"/>
    <x v="0"/>
    <b v="0"/>
    <m/>
    <m/>
    <m/>
    <s v="00531000007KAsvAAG"/>
    <s v="01s31000003qafjAAA"/>
    <s v="Drugs"/>
    <m/>
    <s v="0035A00003basDtQAI"/>
    <m/>
    <m/>
    <m/>
    <m/>
    <s v="0125A000001NaBLQA0"/>
    <b v="0"/>
    <m/>
    <b v="0"/>
    <m/>
    <m/>
    <x v="0"/>
    <b v="0"/>
    <d v="2021-06-29T20:34:55"/>
    <m/>
    <m/>
    <b v="0"/>
    <x v="0"/>
    <m/>
    <m/>
    <n v="64488.5"/>
    <m/>
    <x v="2"/>
    <n v="0"/>
    <n v="0"/>
  </r>
  <r>
    <s v="0015A000022SVYjQAO"/>
    <b v="0"/>
    <m/>
    <b v="0"/>
    <s v="7015A000001Zks9QAC"/>
    <m/>
    <m/>
    <x v="505"/>
    <b v="1"/>
    <s v="Lost or No Budget"/>
    <m/>
    <s v="0035A00003JjUZWQA3"/>
    <m/>
    <m/>
    <s v="00531000007MUoEAAW"/>
    <b v="1"/>
    <d v="2018-08-20T15:13:41"/>
    <m/>
    <b v="0"/>
    <m/>
    <m/>
    <b v="0"/>
    <d v="2019-03-01T00:00:00"/>
    <n v="3"/>
    <n v="2019"/>
    <s v="Omitted"/>
    <s v="Omitted"/>
    <b v="0"/>
    <b v="0"/>
    <m/>
    <b v="1"/>
    <b v="0"/>
    <b v="0"/>
    <x v="22"/>
    <b v="0"/>
    <m/>
    <x v="0"/>
    <d v="2018-08-10T00:00:00"/>
    <s v="0055A00000BclF5QAJ"/>
    <d v="2021-04-11T19:52:59"/>
    <m/>
    <d v="2020-01-06T18:18:40"/>
    <m/>
    <m/>
    <b v="0"/>
    <m/>
    <m/>
    <s v="Inside Sales"/>
    <m/>
    <m/>
    <m/>
    <m/>
    <m/>
    <x v="3248"/>
    <x v="0"/>
    <b v="0"/>
    <m/>
    <m/>
    <m/>
    <s v="00531000007KAsvAAG"/>
    <s v="01s31000003qafjAAA"/>
    <s v="All Hazards"/>
    <m/>
    <s v="0035A00003JjUZWQA3"/>
    <m/>
    <m/>
    <m/>
    <m/>
    <s v="0125A000001NaBLQA0"/>
    <b v="0"/>
    <m/>
    <b v="0"/>
    <m/>
    <m/>
    <x v="0"/>
    <b v="0"/>
    <d v="2021-06-29T20:34:54"/>
    <m/>
    <m/>
    <b v="0"/>
    <x v="0"/>
    <m/>
    <m/>
    <n v="65796"/>
    <m/>
    <x v="2"/>
    <n v="0"/>
    <n v="0"/>
  </r>
  <r>
    <s v="0015A000022SW9LQAW"/>
    <b v="0"/>
    <m/>
    <b v="0"/>
    <s v="7015A0000022htmQAA"/>
    <m/>
    <m/>
    <x v="505"/>
    <b v="1"/>
    <s v="Lost or No Budget"/>
    <m/>
    <s v="0035A00003JjVuVQAV"/>
    <m/>
    <m/>
    <s v="00531000007MUoEAAW"/>
    <b v="1"/>
    <d v="2018-08-20T18:52:20"/>
    <m/>
    <b v="0"/>
    <m/>
    <m/>
    <b v="0"/>
    <d v="2019-03-01T00:00:00"/>
    <n v="3"/>
    <n v="2019"/>
    <s v="Omitted"/>
    <s v="Omitted"/>
    <b v="0"/>
    <b v="0"/>
    <m/>
    <b v="1"/>
    <b v="0"/>
    <b v="0"/>
    <x v="19"/>
    <b v="0"/>
    <m/>
    <x v="0"/>
    <d v="2018-08-20T00:00:00"/>
    <s v="0055A00000BclF5QAJ"/>
    <d v="2021-04-11T20:08:00"/>
    <m/>
    <d v="2020-01-06T18:18:40"/>
    <m/>
    <m/>
    <b v="0"/>
    <m/>
    <m/>
    <s v="Field Sales"/>
    <m/>
    <m/>
    <m/>
    <m/>
    <m/>
    <x v="3249"/>
    <x v="0"/>
    <b v="0"/>
    <m/>
    <m/>
    <m/>
    <s v="00531000007KAsvAAG"/>
    <s v="01s31000003qafjAAA"/>
    <s v="All Hazards"/>
    <m/>
    <s v="0035A00003JjVuVQAV"/>
    <m/>
    <m/>
    <m/>
    <m/>
    <s v="0125A000001NaBLQA0"/>
    <b v="0"/>
    <m/>
    <b v="0"/>
    <m/>
    <m/>
    <x v="0"/>
    <b v="0"/>
    <d v="2021-06-29T20:34:54"/>
    <m/>
    <m/>
    <b v="0"/>
    <x v="0"/>
    <m/>
    <m/>
    <n v="65199"/>
    <m/>
    <x v="2"/>
    <n v="0"/>
    <n v="0"/>
  </r>
  <r>
    <s v="0015A000022RFSwQAO"/>
    <b v="0"/>
    <m/>
    <b v="0"/>
    <s v="7015A000001Zks9QAC"/>
    <m/>
    <m/>
    <x v="553"/>
    <b v="1"/>
    <s v="Lost or No Budget"/>
    <m/>
    <s v="0035A00003JhlUMQAZ"/>
    <m/>
    <m/>
    <s v="00531000007MUoEAAW"/>
    <b v="1"/>
    <d v="2018-07-13T13:22:47"/>
    <m/>
    <b v="0"/>
    <m/>
    <m/>
    <b v="0"/>
    <d v="2018-03-01T00:00:00"/>
    <n v="3"/>
    <n v="2018"/>
    <s v="Omitted"/>
    <s v="Omitted"/>
    <b v="0"/>
    <b v="0"/>
    <m/>
    <b v="1"/>
    <b v="0"/>
    <b v="0"/>
    <x v="19"/>
    <b v="0"/>
    <m/>
    <x v="0"/>
    <d v="2018-07-13T00:00:00"/>
    <s v="0055A00000BclF5QAJ"/>
    <d v="2021-04-11T19:52:59"/>
    <m/>
    <d v="2020-01-06T18:18:40"/>
    <m/>
    <m/>
    <b v="0"/>
    <m/>
    <s v="Drugs"/>
    <s v="Inside Sales"/>
    <m/>
    <m/>
    <m/>
    <m/>
    <m/>
    <x v="3250"/>
    <x v="0"/>
    <b v="0"/>
    <m/>
    <m/>
    <m/>
    <s v="00531000007KAsvAAG"/>
    <s v="01s31000003qafjAAA"/>
    <s v="Drugs"/>
    <m/>
    <s v="0035A00003JhlUMQAZ"/>
    <m/>
    <m/>
    <m/>
    <m/>
    <s v="0125A000001NaBLQA0"/>
    <b v="0"/>
    <m/>
    <b v="0"/>
    <m/>
    <m/>
    <x v="0"/>
    <b v="0"/>
    <d v="2021-06-29T20:34:54"/>
    <m/>
    <m/>
    <b v="0"/>
    <x v="0"/>
    <m/>
    <m/>
    <n v="65199"/>
    <m/>
    <x v="2"/>
    <n v="0"/>
    <n v="0"/>
  </r>
  <r>
    <s v="0015A000021OTsmQAG"/>
    <b v="0"/>
    <m/>
    <b v="0"/>
    <s v="7015A000001Zks9QAC"/>
    <m/>
    <m/>
    <x v="170"/>
    <b v="1"/>
    <s v="Lost or No Budget"/>
    <m/>
    <s v="0035A00003INrIRQA1"/>
    <m/>
    <m/>
    <s v="00531000007MUoEAAW"/>
    <b v="1"/>
    <d v="2018-05-18T14:31:54"/>
    <m/>
    <b v="0"/>
    <m/>
    <m/>
    <b v="0"/>
    <d v="2019-03-01T00:00:00"/>
    <n v="3"/>
    <n v="2019"/>
    <s v="Omitted"/>
    <s v="Omitted"/>
    <b v="0"/>
    <b v="0"/>
    <m/>
    <b v="1"/>
    <b v="0"/>
    <b v="0"/>
    <x v="22"/>
    <b v="0"/>
    <m/>
    <x v="0"/>
    <d v="2018-05-18T00:00:00"/>
    <s v="0055A00000BclF5QAJ"/>
    <d v="2021-04-11T19:52:59"/>
    <m/>
    <d v="2020-01-06T18:18:35"/>
    <m/>
    <m/>
    <b v="0"/>
    <m/>
    <s v="CWAs"/>
    <s v="Inside Sales"/>
    <m/>
    <m/>
    <m/>
    <m/>
    <m/>
    <x v="3251"/>
    <x v="0"/>
    <b v="0"/>
    <m/>
    <m/>
    <m/>
    <s v="00531000007KAsvAAG"/>
    <s v="01s31000003qafjAAA"/>
    <s v="CWAs"/>
    <m/>
    <s v="0035A00003INrIRQA1"/>
    <m/>
    <m/>
    <m/>
    <m/>
    <s v="0125A000001NaBLQA0"/>
    <b v="0"/>
    <m/>
    <b v="0"/>
    <m/>
    <m/>
    <x v="0"/>
    <b v="0"/>
    <d v="2021-06-29T20:34:54"/>
    <m/>
    <m/>
    <b v="0"/>
    <x v="0"/>
    <m/>
    <m/>
    <n v="65398"/>
    <m/>
    <x v="2"/>
    <n v="0"/>
    <n v="0"/>
  </r>
  <r>
    <s v="0015A00002KyEdaQAF"/>
    <b v="0"/>
    <m/>
    <b v="0"/>
    <s v="7015A000001TkdzQAC"/>
    <m/>
    <m/>
    <x v="98"/>
    <b v="1"/>
    <s v="Lost or No Budget"/>
    <m/>
    <s v="0035A00003fsG0NQAU"/>
    <m/>
    <m/>
    <s v="0055A000009sa63QAA"/>
    <b v="1"/>
    <d v="2020-06-08T20:05:43"/>
    <m/>
    <b v="0"/>
    <m/>
    <m/>
    <b v="0"/>
    <d v="2020-03-01T00:00:00"/>
    <n v="3"/>
    <n v="2020"/>
    <s v="Omitted"/>
    <s v="Omitted"/>
    <b v="0"/>
    <b v="0"/>
    <m/>
    <b v="1"/>
    <b v="0"/>
    <b v="0"/>
    <x v="19"/>
    <b v="0"/>
    <m/>
    <x v="0"/>
    <d v="2020-06-04T00:00:00"/>
    <s v="00531000007MUoEAAW"/>
    <d v="2021-02-23T18:15:32"/>
    <m/>
    <d v="2020-09-18T20:28:46"/>
    <m/>
    <m/>
    <b v="0"/>
    <m/>
    <s v="CWAs"/>
    <s v="Trade Show"/>
    <m/>
    <m/>
    <m/>
    <m/>
    <m/>
    <x v="3252"/>
    <x v="0"/>
    <b v="0"/>
    <m/>
    <m/>
    <m/>
    <s v="0055A000009sa63QAA"/>
    <s v="01s31000003qafjAAA"/>
    <s v="All Hazards"/>
    <m/>
    <s v="0035A00003fsG0NQAU"/>
    <m/>
    <m/>
    <m/>
    <m/>
    <s v="0125A000001NaBLQA0"/>
    <b v="0"/>
    <m/>
    <b v="0"/>
    <m/>
    <m/>
    <x v="0"/>
    <b v="0"/>
    <d v="2021-06-29T20:34:55"/>
    <m/>
    <m/>
    <b v="0"/>
    <x v="0"/>
    <m/>
    <m/>
    <n v="62580.3"/>
    <m/>
    <x v="2"/>
    <n v="0"/>
    <n v="0"/>
  </r>
  <r>
    <s v="0015A00002B99FCQAZ"/>
    <b v="0"/>
    <m/>
    <b v="0"/>
    <s v="7015A0000022igzQAA"/>
    <m/>
    <m/>
    <x v="554"/>
    <b v="1"/>
    <s v="Lost or No Budget"/>
    <m/>
    <s v="0035A00003TVLOjQAP"/>
    <m/>
    <m/>
    <s v="00531000007MUoEAAW"/>
    <b v="1"/>
    <d v="2019-04-11T19:37:33"/>
    <m/>
    <b v="0"/>
    <m/>
    <m/>
    <b v="0"/>
    <d v="2020-03-01T00:00:00"/>
    <n v="3"/>
    <n v="2020"/>
    <s v="Omitted"/>
    <s v="Omitted"/>
    <b v="0"/>
    <b v="0"/>
    <m/>
    <b v="1"/>
    <b v="0"/>
    <b v="0"/>
    <x v="19"/>
    <b v="0"/>
    <m/>
    <x v="0"/>
    <d v="2020-09-21T00:00:00"/>
    <s v="0055A00000BclF5QAJ"/>
    <d v="2021-04-11T19:52:07"/>
    <m/>
    <d v="2020-09-29T20:10:00"/>
    <m/>
    <m/>
    <b v="0"/>
    <m/>
    <m/>
    <s v="Inside Sales"/>
    <m/>
    <m/>
    <m/>
    <m/>
    <m/>
    <x v="3253"/>
    <x v="0"/>
    <b v="0"/>
    <m/>
    <m/>
    <m/>
    <s v="00531000007KAsvAAG"/>
    <s v="01s31000003qafjAAA"/>
    <s v="Drugs"/>
    <s v="Drugs"/>
    <s v="0035A00003TVLOjQAP"/>
    <m/>
    <m/>
    <m/>
    <m/>
    <s v="0125A000001NaBLQA0"/>
    <b v="0"/>
    <m/>
    <b v="0"/>
    <m/>
    <m/>
    <x v="0"/>
    <b v="0"/>
    <d v="2021-06-29T20:34:54"/>
    <m/>
    <m/>
    <b v="0"/>
    <x v="0"/>
    <m/>
    <m/>
    <n v="64782.63"/>
    <m/>
    <x v="2"/>
    <n v="0"/>
    <n v="0"/>
  </r>
  <r>
    <s v="0015A00002HbOibQAF"/>
    <b v="0"/>
    <m/>
    <b v="0"/>
    <m/>
    <m/>
    <m/>
    <x v="98"/>
    <b v="1"/>
    <s v="Lost or No Budget"/>
    <m/>
    <s v="0035A00003bcNuSQAU"/>
    <m/>
    <m/>
    <s v="00531000007KAsvAAG"/>
    <b v="1"/>
    <d v="2020-01-17T20:39:57"/>
    <m/>
    <b v="0"/>
    <m/>
    <m/>
    <b v="0"/>
    <d v="2020-03-01T00:00:00"/>
    <n v="3"/>
    <n v="2020"/>
    <s v="Omitted"/>
    <s v="Omitted"/>
    <b v="0"/>
    <b v="0"/>
    <m/>
    <b v="1"/>
    <b v="0"/>
    <b v="0"/>
    <x v="19"/>
    <b v="0"/>
    <m/>
    <x v="0"/>
    <d v="2020-10-07T00:00:00"/>
    <s v="00531000007KAsvAAG"/>
    <d v="2020-10-07T19:50:40"/>
    <m/>
    <d v="2020-10-07T19:50:40"/>
    <m/>
    <m/>
    <b v="0"/>
    <m/>
    <m/>
    <s v="Website"/>
    <m/>
    <m/>
    <m/>
    <m/>
    <m/>
    <x v="3254"/>
    <x v="0"/>
    <b v="0"/>
    <m/>
    <m/>
    <m/>
    <s v="00531000007KAsvAAG"/>
    <s v="01s31000003qafjAAA"/>
    <s v="Drugs"/>
    <m/>
    <s v="0035A00003bcNuSQAU"/>
    <m/>
    <s v="MX908"/>
    <m/>
    <m/>
    <s v="0125A000001NaBLQA0"/>
    <b v="0"/>
    <m/>
    <b v="0"/>
    <m/>
    <m/>
    <x v="0"/>
    <b v="0"/>
    <d v="2021-06-29T20:34:55"/>
    <m/>
    <m/>
    <b v="0"/>
    <x v="0"/>
    <m/>
    <m/>
    <n v="64685.120000000003"/>
    <m/>
    <x v="2"/>
    <n v="0"/>
    <n v="0"/>
  </r>
  <r>
    <s v="0015A000022S1QqQAK"/>
    <b v="0"/>
    <m/>
    <b v="0"/>
    <m/>
    <m/>
    <m/>
    <x v="233"/>
    <b v="1"/>
    <s v="Duplicate opportunity"/>
    <m/>
    <s v="0035A00003Kum2DQAR"/>
    <m/>
    <m/>
    <s v="00531000007MUoEAAW"/>
    <b v="1"/>
    <d v="2018-09-20T12:46:07"/>
    <m/>
    <b v="0"/>
    <m/>
    <m/>
    <b v="0"/>
    <d v="2018-03-01T00:00:00"/>
    <n v="3"/>
    <n v="2018"/>
    <s v="Omitted"/>
    <s v="Omitted"/>
    <b v="0"/>
    <b v="0"/>
    <m/>
    <b v="1"/>
    <b v="0"/>
    <b v="0"/>
    <x v="20"/>
    <b v="0"/>
    <m/>
    <x v="0"/>
    <m/>
    <s v="0055A000009s6n0QAA"/>
    <d v="2020-09-17T14:48:56"/>
    <m/>
    <d v="2020-01-06T18:18:40"/>
    <m/>
    <m/>
    <b v="0"/>
    <m/>
    <s v="All Hazards"/>
    <s v="Website"/>
    <m/>
    <m/>
    <m/>
    <m/>
    <m/>
    <x v="3255"/>
    <x v="1"/>
    <b v="0"/>
    <m/>
    <m/>
    <m/>
    <s v="00531000007KgPgAAK"/>
    <s v="01s31000003qafjAAA"/>
    <s v="All Hazards"/>
    <m/>
    <m/>
    <m/>
    <m/>
    <m/>
    <m/>
    <s v="0125A000001NaBLQA0"/>
    <b v="0"/>
    <m/>
    <b v="0"/>
    <m/>
    <m/>
    <x v="0"/>
    <b v="0"/>
    <d v="2021-06-29T20:34:54"/>
    <m/>
    <m/>
    <b v="0"/>
    <x v="0"/>
    <m/>
    <m/>
    <n v="65597"/>
    <m/>
    <x v="2"/>
    <n v="0"/>
    <n v="0"/>
  </r>
  <r>
    <s v="0015A00002Ekz0fQAB"/>
    <b v="0"/>
    <m/>
    <b v="0"/>
    <m/>
    <m/>
    <m/>
    <x v="170"/>
    <b v="1"/>
    <s v="Duplicate opportunity"/>
    <m/>
    <s v="0035A00003YbCn2QAF"/>
    <m/>
    <m/>
    <s v="00531000007MUoEAAW"/>
    <b v="1"/>
    <d v="2019-09-10T19:19:54"/>
    <m/>
    <b v="0"/>
    <m/>
    <m/>
    <b v="0"/>
    <d v="2019-03-01T00:00:00"/>
    <n v="3"/>
    <n v="2019"/>
    <s v="Omitted"/>
    <s v="Omitted"/>
    <b v="0"/>
    <b v="0"/>
    <m/>
    <b v="1"/>
    <b v="0"/>
    <b v="0"/>
    <x v="23"/>
    <b v="0"/>
    <m/>
    <x v="0"/>
    <d v="2019-09-10T00:00:00"/>
    <s v="0055A000009s6n0QAA"/>
    <d v="2020-09-17T14:49:03"/>
    <m/>
    <d v="2020-01-06T18:18:45"/>
    <m/>
    <m/>
    <b v="0"/>
    <m/>
    <s v="All Hazards"/>
    <s v="Website"/>
    <m/>
    <m/>
    <m/>
    <m/>
    <m/>
    <x v="3256"/>
    <x v="1"/>
    <b v="0"/>
    <m/>
    <m/>
    <m/>
    <s v="00531000007KgPgAAK"/>
    <s v="01si00000040RFIAA2"/>
    <s v="All Hazards"/>
    <m/>
    <s v="0035A00003YbCn2QAF"/>
    <m/>
    <m/>
    <m/>
    <m/>
    <s v="0125A000001NaBLQA0"/>
    <b v="0"/>
    <m/>
    <b v="0"/>
    <m/>
    <m/>
    <x v="0"/>
    <b v="0"/>
    <d v="2021-06-29T20:34:54"/>
    <m/>
    <m/>
    <b v="0"/>
    <x v="0"/>
    <m/>
    <m/>
    <n v="63290.6"/>
    <m/>
    <x v="2"/>
    <n v="0"/>
    <n v="0"/>
  </r>
  <r>
    <s v="0015A000022SJQ9QAO"/>
    <b v="0"/>
    <m/>
    <b v="0"/>
    <s v="7015A000001yX1JQAU"/>
    <m/>
    <m/>
    <x v="233"/>
    <b v="1"/>
    <s v="Lost or No Budget"/>
    <m/>
    <s v="0035A00003JjI0XQAV"/>
    <m/>
    <m/>
    <s v="00531000007MUoEAAW"/>
    <b v="1"/>
    <d v="2018-08-14T16:16:01"/>
    <m/>
    <b v="0"/>
    <m/>
    <m/>
    <b v="0"/>
    <d v="2018-03-01T00:00:00"/>
    <n v="3"/>
    <n v="2018"/>
    <s v="Omitted"/>
    <s v="Omitted"/>
    <b v="0"/>
    <b v="0"/>
    <m/>
    <b v="1"/>
    <b v="0"/>
    <b v="0"/>
    <x v="20"/>
    <b v="0"/>
    <m/>
    <x v="0"/>
    <d v="2018-08-07T00:00:00"/>
    <s v="0055A000009s6n0QAA"/>
    <d v="2020-09-17T14:48:56"/>
    <m/>
    <d v="2020-01-06T18:18:40"/>
    <m/>
    <m/>
    <b v="0"/>
    <m/>
    <s v="All Hazards"/>
    <s v="Website"/>
    <m/>
    <m/>
    <m/>
    <m/>
    <m/>
    <x v="3257"/>
    <x v="1"/>
    <b v="0"/>
    <m/>
    <m/>
    <m/>
    <s v="00531000007KAsvAAG"/>
    <s v="01s31000003qafjAAA"/>
    <s v="All Hazards"/>
    <m/>
    <s v="0035A00003JjI0XQAV"/>
    <m/>
    <m/>
    <m/>
    <m/>
    <s v="0125A000001NaBLQA0"/>
    <b v="0"/>
    <m/>
    <b v="0"/>
    <m/>
    <m/>
    <x v="0"/>
    <b v="0"/>
    <d v="2021-06-29T20:34:54"/>
    <m/>
    <m/>
    <b v="0"/>
    <x v="0"/>
    <m/>
    <m/>
    <n v="65199"/>
    <m/>
    <x v="2"/>
    <n v="0"/>
    <n v="0"/>
  </r>
  <r>
    <s v="0015A000026AmVKQA0"/>
    <b v="0"/>
    <m/>
    <b v="0"/>
    <s v="7015A000001Zks9QAC"/>
    <m/>
    <m/>
    <x v="555"/>
    <b v="1"/>
    <s v="Lost or No Budget"/>
    <m/>
    <s v="0035A00003NH84MQAT"/>
    <m/>
    <m/>
    <s v="00531000007MUoEAAW"/>
    <b v="1"/>
    <d v="2018-10-24T19:11:36"/>
    <m/>
    <b v="0"/>
    <m/>
    <m/>
    <b v="0"/>
    <d v="2019-03-01T00:00:00"/>
    <n v="3"/>
    <n v="2019"/>
    <s v="Omitted"/>
    <s v="Omitted"/>
    <b v="0"/>
    <b v="0"/>
    <m/>
    <b v="1"/>
    <b v="0"/>
    <b v="0"/>
    <x v="19"/>
    <b v="0"/>
    <m/>
    <x v="0"/>
    <m/>
    <s v="0055A00000BclF5QAJ"/>
    <d v="2021-04-11T19:52:59"/>
    <m/>
    <d v="2020-01-06T18:18:40"/>
    <m/>
    <m/>
    <b v="0"/>
    <m/>
    <s v="All Hazards"/>
    <s v="Inside Sales"/>
    <m/>
    <m/>
    <m/>
    <m/>
    <m/>
    <x v="3258"/>
    <x v="1"/>
    <b v="0"/>
    <m/>
    <m/>
    <m/>
    <s v="0055A000009sa63QAA"/>
    <s v="01s31000003qafjAAA"/>
    <s v="All Hazards"/>
    <m/>
    <s v="0035A00003NH84MQAT"/>
    <m/>
    <m/>
    <m/>
    <m/>
    <s v="0125A000001NaBLQA0"/>
    <b v="0"/>
    <m/>
    <b v="0"/>
    <m/>
    <m/>
    <x v="0"/>
    <b v="0"/>
    <d v="2021-06-29T20:34:54"/>
    <m/>
    <m/>
    <b v="0"/>
    <x v="0"/>
    <m/>
    <m/>
    <n v="72097"/>
    <m/>
    <x v="2"/>
    <n v="0"/>
    <n v="0"/>
  </r>
  <r>
    <s v="0015A00002DxPLlQAN"/>
    <b v="0"/>
    <m/>
    <b v="0"/>
    <s v="7015A000001Zl4UQAS"/>
    <m/>
    <m/>
    <x v="98"/>
    <b v="1"/>
    <s v="Lost or No Budget"/>
    <m/>
    <s v="0035A00003XWiFFQA1"/>
    <m/>
    <m/>
    <s v="0055A000009sa63QAA"/>
    <b v="1"/>
    <d v="2019-08-05T23:55:48"/>
    <m/>
    <b v="0"/>
    <m/>
    <m/>
    <b v="0"/>
    <d v="2020-03-01T00:00:00"/>
    <n v="3"/>
    <n v="2020"/>
    <s v="Omitted"/>
    <s v="Omitted"/>
    <b v="0"/>
    <b v="0"/>
    <m/>
    <b v="1"/>
    <b v="0"/>
    <b v="0"/>
    <x v="19"/>
    <b v="0"/>
    <m/>
    <x v="0"/>
    <d v="2019-08-05T00:00:00"/>
    <s v="0055A00000BclF5QAJ"/>
    <d v="2021-04-11T20:08:00"/>
    <m/>
    <d v="2020-01-06T18:18:40"/>
    <m/>
    <m/>
    <b v="0"/>
    <m/>
    <m/>
    <s v="Field Sales"/>
    <m/>
    <m/>
    <m/>
    <m/>
    <m/>
    <x v="3259"/>
    <x v="1"/>
    <b v="0"/>
    <m/>
    <m/>
    <m/>
    <s v="0055A000009sa63QAA"/>
    <s v="01s31000003qafjAAA"/>
    <s v="Drugs"/>
    <m/>
    <s v="0035A00003XWiFFQA1"/>
    <m/>
    <m/>
    <m/>
    <m/>
    <s v="0125A000001NaBLQA0"/>
    <b v="0"/>
    <m/>
    <b v="0"/>
    <m/>
    <m/>
    <x v="0"/>
    <b v="0"/>
    <d v="2021-06-29T20:34:54"/>
    <m/>
    <m/>
    <b v="0"/>
    <x v="0"/>
    <m/>
    <m/>
    <n v="71486.7"/>
    <m/>
    <x v="2"/>
    <n v="0"/>
    <n v="0"/>
  </r>
  <r>
    <s v="0015A00002CyWrkQAF"/>
    <b v="0"/>
    <m/>
    <b v="0"/>
    <s v="7015A000001qXCFQA2"/>
    <m/>
    <m/>
    <x v="170"/>
    <b v="1"/>
    <s v="Lost or No Budget"/>
    <m/>
    <s v="0035A00003W0HqSQAV"/>
    <m/>
    <m/>
    <s v="00531000007MUoEAAW"/>
    <b v="1"/>
    <d v="2019-06-28T14:37:09"/>
    <m/>
    <b v="0"/>
    <m/>
    <m/>
    <b v="0"/>
    <d v="2019-03-01T00:00:00"/>
    <n v="3"/>
    <n v="2019"/>
    <s v="Omitted"/>
    <s v="Omitted"/>
    <b v="0"/>
    <b v="0"/>
    <m/>
    <b v="1"/>
    <b v="0"/>
    <b v="0"/>
    <x v="14"/>
    <b v="0"/>
    <m/>
    <x v="0"/>
    <d v="2019-08-19T00:00:00"/>
    <s v="0055A000009s6n0QAA"/>
    <d v="2020-09-17T14:48:59"/>
    <m/>
    <d v="2020-01-06T18:18:40"/>
    <m/>
    <m/>
    <b v="0"/>
    <m/>
    <s v="Other"/>
    <s v="Website"/>
    <m/>
    <m/>
    <m/>
    <m/>
    <m/>
    <x v="3260"/>
    <x v="1"/>
    <b v="0"/>
    <m/>
    <m/>
    <m/>
    <s v="00531000007KAsvAAG"/>
    <s v="01s31000003qafjAAA"/>
    <s v="Drugs"/>
    <m/>
    <s v="0035A00003W0HqSQAV"/>
    <s v="System"/>
    <s v="ZipChip"/>
    <m/>
    <m/>
    <s v="0125A000001NaBLQA0"/>
    <b v="0"/>
    <m/>
    <b v="0"/>
    <m/>
    <m/>
    <x v="0"/>
    <b v="0"/>
    <d v="2021-06-29T20:34:54"/>
    <m/>
    <m/>
    <b v="0"/>
    <x v="0"/>
    <m/>
    <m/>
    <n v="65199"/>
    <m/>
    <x v="2"/>
    <n v="0"/>
    <n v="0"/>
  </r>
  <r>
    <s v="0015A000021OADPQA4"/>
    <b v="0"/>
    <m/>
    <b v="0"/>
    <s v="7015A000001yX1JQAU"/>
    <m/>
    <m/>
    <x v="9"/>
    <b v="1"/>
    <m/>
    <m/>
    <s v="003i000002Nuf5dAAB"/>
    <m/>
    <m/>
    <s v="00531000007MUoEAAW"/>
    <b v="1"/>
    <d v="2018-05-07T17:16:13"/>
    <m/>
    <b v="0"/>
    <m/>
    <m/>
    <b v="0"/>
    <d v="2018-04-01T00:00:00"/>
    <n v="4"/>
    <n v="2018"/>
    <s v="Omitted"/>
    <s v="Omitted"/>
    <b v="0"/>
    <b v="0"/>
    <m/>
    <b v="1"/>
    <b v="0"/>
    <b v="0"/>
    <x v="22"/>
    <b v="0"/>
    <m/>
    <x v="0"/>
    <d v="2019-12-11T00:00:00"/>
    <s v="0055A00000BclF5QAJ"/>
    <d v="2021-04-11T19:52:59"/>
    <m/>
    <d v="2020-01-06T18:18:35"/>
    <m/>
    <m/>
    <b v="0"/>
    <m/>
    <m/>
    <s v="Inside Sales"/>
    <m/>
    <m/>
    <m/>
    <m/>
    <m/>
    <x v="3261"/>
    <x v="0"/>
    <b v="0"/>
    <m/>
    <m/>
    <m/>
    <s v="00531000007Es7rAAC"/>
    <s v="01s31000003qafjAAA"/>
    <s v="All Hazards"/>
    <m/>
    <s v="0035A00003INLscQAH"/>
    <m/>
    <m/>
    <m/>
    <m/>
    <s v="0125A000001NaBLQA0"/>
    <b v="0"/>
    <m/>
    <b v="0"/>
    <m/>
    <m/>
    <x v="0"/>
    <b v="0"/>
    <d v="2021-06-29T20:34:54"/>
    <m/>
    <m/>
    <b v="0"/>
    <x v="0"/>
    <m/>
    <m/>
    <n v="66194"/>
    <m/>
    <x v="2"/>
    <n v="0"/>
    <n v="0"/>
  </r>
  <r>
    <s v="0015A000021OYJgQAO"/>
    <b v="0"/>
    <m/>
    <b v="0"/>
    <s v="7015A000001Zks9QAC"/>
    <m/>
    <m/>
    <x v="9"/>
    <b v="1"/>
    <m/>
    <m/>
    <s v="0035A00003INybzQAD"/>
    <m/>
    <m/>
    <s v="00531000007MUoEAAW"/>
    <b v="1"/>
    <d v="2018-05-21T20:57:07"/>
    <m/>
    <b v="0"/>
    <m/>
    <m/>
    <b v="0"/>
    <d v="2018-04-01T00:00:00"/>
    <n v="4"/>
    <n v="2018"/>
    <s v="Omitted"/>
    <s v="Omitted"/>
    <b v="0"/>
    <b v="0"/>
    <m/>
    <b v="1"/>
    <b v="0"/>
    <b v="0"/>
    <x v="22"/>
    <b v="0"/>
    <m/>
    <x v="0"/>
    <d v="2018-05-21T00:00:00"/>
    <s v="0055A00000BclF5QAJ"/>
    <d v="2021-04-11T19:52:07"/>
    <m/>
    <d v="2020-01-06T18:18:35"/>
    <m/>
    <m/>
    <b v="0"/>
    <m/>
    <m/>
    <s v="Inside Sales"/>
    <m/>
    <m/>
    <m/>
    <m/>
    <m/>
    <x v="3262"/>
    <x v="0"/>
    <b v="0"/>
    <m/>
    <m/>
    <m/>
    <s v="00531000007Es7rAAC"/>
    <s v="01s31000003qafjAAA"/>
    <s v="All Hazards"/>
    <m/>
    <s v="0035A00003INybzQAD"/>
    <m/>
    <m/>
    <m/>
    <m/>
    <s v="0125A000001NaBLQA0"/>
    <b v="0"/>
    <m/>
    <b v="0"/>
    <m/>
    <m/>
    <x v="0"/>
    <b v="0"/>
    <d v="2021-06-29T20:34:54"/>
    <m/>
    <m/>
    <b v="0"/>
    <x v="0"/>
    <m/>
    <m/>
    <n v="66194"/>
    <m/>
    <x v="2"/>
    <n v="0"/>
    <n v="0"/>
  </r>
  <r>
    <s v="0013100001qx6GzAAI"/>
    <b v="0"/>
    <m/>
    <b v="0"/>
    <m/>
    <m/>
    <m/>
    <x v="519"/>
    <b v="1"/>
    <s v="Competitive product"/>
    <m/>
    <s v="0035A00003GH9roQAD"/>
    <m/>
    <m/>
    <s v="00531000007MUoEAAW"/>
    <b v="1"/>
    <d v="2018-05-09T19:20:37"/>
    <m/>
    <b v="0"/>
    <m/>
    <m/>
    <b v="0"/>
    <d v="2018-04-01T00:00:00"/>
    <n v="4"/>
    <n v="2018"/>
    <s v="Omitted"/>
    <s v="Omitted"/>
    <b v="0"/>
    <b v="0"/>
    <m/>
    <b v="1"/>
    <b v="0"/>
    <b v="0"/>
    <x v="24"/>
    <b v="0"/>
    <m/>
    <x v="0"/>
    <d v="2018-11-07T00:00:00"/>
    <s v="0055A000009s6n0QAA"/>
    <d v="2020-09-17T14:48:56"/>
    <m/>
    <d v="2020-01-06T18:18:35"/>
    <m/>
    <m/>
    <b v="0"/>
    <m/>
    <s v="Distributor"/>
    <s v="Website"/>
    <m/>
    <m/>
    <m/>
    <m/>
    <m/>
    <x v="3263"/>
    <x v="0"/>
    <b v="0"/>
    <m/>
    <m/>
    <m/>
    <s v="00531000007KAsvAAG"/>
    <s v="01s31000003qafjAAA"/>
    <s v="All Hazards"/>
    <m/>
    <s v="0035A00003GH9roQAD"/>
    <m/>
    <m/>
    <m/>
    <m/>
    <s v="0125A000001NaBLQA0"/>
    <b v="0"/>
    <m/>
    <b v="0"/>
    <m/>
    <m/>
    <x v="0"/>
    <b v="0"/>
    <d v="2021-06-29T20:34:54"/>
    <m/>
    <m/>
    <b v="0"/>
    <x v="0"/>
    <m/>
    <m/>
    <n v="58500"/>
    <m/>
    <x v="2"/>
    <n v="0"/>
    <n v="0"/>
  </r>
  <r>
    <s v="0015A000026ARR0QAO"/>
    <b v="0"/>
    <m/>
    <b v="0"/>
    <m/>
    <m/>
    <m/>
    <x v="9"/>
    <b v="1"/>
    <s v="Duplicate opportunity"/>
    <m/>
    <s v="0035A00003NGg8eQAD"/>
    <m/>
    <m/>
    <s v="00531000007MUoEAAW"/>
    <b v="1"/>
    <d v="2018-10-19T17:52:25"/>
    <m/>
    <b v="0"/>
    <m/>
    <m/>
    <b v="0"/>
    <d v="2018-04-01T00:00:00"/>
    <n v="4"/>
    <n v="2018"/>
    <s v="Omitted"/>
    <s v="Omitted"/>
    <b v="0"/>
    <b v="0"/>
    <m/>
    <b v="1"/>
    <b v="0"/>
    <b v="0"/>
    <x v="24"/>
    <b v="0"/>
    <m/>
    <x v="0"/>
    <d v="2018-10-19T00:00:00"/>
    <s v="0055A000009s6n0QAA"/>
    <d v="2020-09-17T14:48:56"/>
    <m/>
    <d v="2020-01-06T18:18:40"/>
    <m/>
    <m/>
    <b v="0"/>
    <m/>
    <s v="Other"/>
    <s v="Website"/>
    <m/>
    <m/>
    <m/>
    <m/>
    <m/>
    <x v="3264"/>
    <x v="0"/>
    <b v="0"/>
    <m/>
    <m/>
    <m/>
    <s v="00531000007KgPgAAK"/>
    <s v="01s31000003qafjAAA"/>
    <s v="Other"/>
    <m/>
    <s v="0035A00003NGg8eQAD"/>
    <m/>
    <m/>
    <m/>
    <m/>
    <s v="0125A000001NaBLQA0"/>
    <b v="0"/>
    <m/>
    <b v="0"/>
    <m/>
    <m/>
    <x v="0"/>
    <b v="0"/>
    <d v="2021-06-29T20:34:54"/>
    <m/>
    <m/>
    <b v="0"/>
    <x v="0"/>
    <m/>
    <m/>
    <n v="65597"/>
    <m/>
    <x v="2"/>
    <n v="0"/>
    <n v="0"/>
  </r>
  <r>
    <s v="0015A00002B79KLQAZ"/>
    <b v="0"/>
    <m/>
    <b v="0"/>
    <m/>
    <m/>
    <m/>
    <x v="31"/>
    <b v="1"/>
    <s v="Duplicate opportunity"/>
    <m/>
    <m/>
    <m/>
    <m/>
    <s v="00531000007MUoEAAW"/>
    <b v="1"/>
    <d v="2019-03-26T20:34:55"/>
    <m/>
    <b v="0"/>
    <m/>
    <m/>
    <b v="0"/>
    <d v="2019-04-01T00:00:00"/>
    <n v="4"/>
    <n v="2019"/>
    <s v="Omitted"/>
    <s v="Omitted"/>
    <b v="0"/>
    <b v="0"/>
    <m/>
    <b v="1"/>
    <b v="0"/>
    <b v="0"/>
    <x v="24"/>
    <b v="0"/>
    <m/>
    <x v="0"/>
    <d v="2019-06-26T00:00:00"/>
    <s v="0055A000009GxI2QAK"/>
    <d v="2020-12-28T21:50:34"/>
    <m/>
    <d v="2020-07-08T10:55:22"/>
    <m/>
    <m/>
    <b v="0"/>
    <m/>
    <m/>
    <s v="Website"/>
    <m/>
    <m/>
    <m/>
    <m/>
    <m/>
    <x v="3265"/>
    <x v="0"/>
    <b v="0"/>
    <m/>
    <m/>
    <m/>
    <s v="0055A000009GxI2QAK"/>
    <s v="01si00000040RFIAA2"/>
    <s v="Drugs;All Hazards"/>
    <m/>
    <s v="0035A00003TTAZxQAP"/>
    <m/>
    <m/>
    <m/>
    <m/>
    <s v="0125A000001NaBLQA0"/>
    <b v="0"/>
    <m/>
    <b v="0"/>
    <m/>
    <m/>
    <x v="0"/>
    <b v="0"/>
    <d v="2021-06-29T20:34:54"/>
    <m/>
    <m/>
    <b v="0"/>
    <x v="0"/>
    <m/>
    <m/>
    <n v="203773.6"/>
    <m/>
    <x v="2"/>
    <n v="0"/>
    <n v="0"/>
  </r>
  <r>
    <s v="0015A000022STgLQAW"/>
    <b v="0"/>
    <m/>
    <b v="0"/>
    <m/>
    <m/>
    <m/>
    <x v="556"/>
    <b v="1"/>
    <s v="Duplicate opportunity"/>
    <m/>
    <s v="0035A00003JjS01QAF"/>
    <m/>
    <m/>
    <s v="00531000007MUoEAAW"/>
    <b v="1"/>
    <d v="2018-08-17T20:56:16"/>
    <m/>
    <b v="0"/>
    <m/>
    <m/>
    <b v="0"/>
    <d v="2018-04-01T00:00:00"/>
    <n v="4"/>
    <n v="2018"/>
    <s v="Omitted"/>
    <s v="Omitted"/>
    <b v="0"/>
    <b v="0"/>
    <m/>
    <b v="1"/>
    <b v="0"/>
    <b v="0"/>
    <x v="24"/>
    <b v="0"/>
    <m/>
    <x v="0"/>
    <d v="2018-07-24T00:00:00"/>
    <s v="0055A00000BclF5QAJ"/>
    <d v="2021-04-11T20:08:00"/>
    <m/>
    <d v="2020-01-06T18:18:40"/>
    <m/>
    <m/>
    <b v="0"/>
    <m/>
    <s v="All Hazards"/>
    <s v="Field Sales"/>
    <m/>
    <m/>
    <m/>
    <m/>
    <m/>
    <x v="3266"/>
    <x v="0"/>
    <b v="0"/>
    <m/>
    <m/>
    <m/>
    <s v="005i0000000fNkyAAE"/>
    <s v="01s31000003qafjAAA"/>
    <s v="All Hazards"/>
    <m/>
    <s v="0035A00003JjS01QAF"/>
    <m/>
    <m/>
    <m/>
    <m/>
    <s v="0125A000001NaBLQA0"/>
    <b v="0"/>
    <m/>
    <b v="0"/>
    <m/>
    <m/>
    <x v="0"/>
    <b v="0"/>
    <d v="2021-06-29T20:34:54"/>
    <m/>
    <m/>
    <b v="0"/>
    <x v="0"/>
    <m/>
    <m/>
    <n v="65796"/>
    <m/>
    <x v="2"/>
    <n v="0"/>
    <n v="0"/>
  </r>
  <r>
    <s v="0015A000022RKFQQA4"/>
    <b v="0"/>
    <m/>
    <b v="0"/>
    <m/>
    <m/>
    <m/>
    <x v="9"/>
    <b v="1"/>
    <s v="Lost or No Budget"/>
    <m/>
    <s v="0035A00003JhsjBQAR"/>
    <m/>
    <m/>
    <s v="00531000007MUoEAAW"/>
    <b v="1"/>
    <d v="2018-07-16T17:40:37"/>
    <m/>
    <b v="0"/>
    <m/>
    <m/>
    <b v="0"/>
    <d v="2018-04-01T00:00:00"/>
    <n v="4"/>
    <n v="2018"/>
    <s v="Omitted"/>
    <s v="Omitted"/>
    <b v="0"/>
    <b v="0"/>
    <m/>
    <b v="1"/>
    <b v="0"/>
    <b v="0"/>
    <x v="20"/>
    <b v="0"/>
    <m/>
    <x v="0"/>
    <d v="2019-04-29T00:00:00"/>
    <s v="0055A000009s6n0QAA"/>
    <d v="2020-09-17T14:48:56"/>
    <m/>
    <d v="2020-01-06T18:18:40"/>
    <m/>
    <m/>
    <b v="0"/>
    <m/>
    <s v="All Hazards"/>
    <s v="Website"/>
    <m/>
    <m/>
    <m/>
    <m/>
    <m/>
    <x v="3267"/>
    <x v="0"/>
    <b v="0"/>
    <m/>
    <m/>
    <m/>
    <s v="00531000007KgPgAAK"/>
    <s v="01s31000003qafjAAA"/>
    <s v="All Hazards"/>
    <m/>
    <m/>
    <m/>
    <m/>
    <m/>
    <m/>
    <s v="0125A000001NaBLQA0"/>
    <b v="0"/>
    <m/>
    <b v="0"/>
    <m/>
    <m/>
    <x v="0"/>
    <b v="0"/>
    <d v="2021-06-29T20:34:54"/>
    <m/>
    <m/>
    <b v="0"/>
    <x v="0"/>
    <m/>
    <m/>
    <n v="65597"/>
    <m/>
    <x v="2"/>
    <n v="0"/>
    <n v="0"/>
  </r>
  <r>
    <s v="0015A000021PVlzQAG"/>
    <b v="0"/>
    <m/>
    <b v="0"/>
    <m/>
    <m/>
    <m/>
    <x v="287"/>
    <b v="1"/>
    <s v="Lost or No Budget"/>
    <m/>
    <s v="0035A00003IOxnSQAT"/>
    <m/>
    <m/>
    <s v="00531000007MUoEAAW"/>
    <b v="1"/>
    <d v="2018-06-14T16:39:40"/>
    <m/>
    <b v="0"/>
    <m/>
    <m/>
    <b v="0"/>
    <d v="2020-04-01T00:00:00"/>
    <n v="4"/>
    <n v="2020"/>
    <s v="Omitted"/>
    <s v="Omitted"/>
    <b v="0"/>
    <b v="0"/>
    <m/>
    <b v="1"/>
    <b v="0"/>
    <b v="0"/>
    <x v="19"/>
    <b v="0"/>
    <m/>
    <x v="0"/>
    <d v="2019-11-21T00:00:00"/>
    <s v="00531000007MUoEAAW"/>
    <d v="2021-03-04T17:00:11"/>
    <m/>
    <d v="2020-12-03T18:48:13"/>
    <m/>
    <m/>
    <b v="0"/>
    <m/>
    <s v="All Hazards"/>
    <s v="Website"/>
    <m/>
    <m/>
    <m/>
    <m/>
    <m/>
    <x v="3268"/>
    <x v="0"/>
    <b v="0"/>
    <m/>
    <m/>
    <m/>
    <s v="00531000007KAsvAAG"/>
    <s v="01s31000003qafjAAA"/>
    <s v="All Hazards"/>
    <m/>
    <s v="0035A00003IOxnSQAT"/>
    <m/>
    <m/>
    <m/>
    <m/>
    <s v="0125A000001NaBLQA0"/>
    <b v="0"/>
    <m/>
    <b v="0"/>
    <m/>
    <m/>
    <x v="0"/>
    <b v="0"/>
    <d v="2021-06-29T20:34:54"/>
    <m/>
    <m/>
    <b v="0"/>
    <x v="0"/>
    <m/>
    <m/>
    <n v="65199"/>
    <m/>
    <x v="2"/>
    <n v="0"/>
    <n v="0"/>
  </r>
  <r>
    <s v="0015A000021OMEPQA4"/>
    <b v="0"/>
    <m/>
    <b v="0"/>
    <s v="7015A000001Zks9QAC"/>
    <m/>
    <m/>
    <x v="9"/>
    <b v="1"/>
    <s v="Lost or No Budget"/>
    <m/>
    <s v="0035A00003INfLCQA1"/>
    <m/>
    <m/>
    <s v="00531000007MUoEAAW"/>
    <b v="1"/>
    <d v="2018-05-14T19:27:41"/>
    <m/>
    <b v="0"/>
    <m/>
    <m/>
    <b v="0"/>
    <d v="2018-04-01T00:00:00"/>
    <n v="4"/>
    <n v="2018"/>
    <s v="Omitted"/>
    <s v="Omitted"/>
    <b v="0"/>
    <b v="0"/>
    <m/>
    <b v="1"/>
    <b v="0"/>
    <b v="0"/>
    <x v="22"/>
    <b v="0"/>
    <m/>
    <x v="0"/>
    <d v="2018-05-21T00:00:00"/>
    <s v="0055A00000BclF5QAJ"/>
    <d v="2021-04-11T19:52:59"/>
    <m/>
    <d v="2020-01-06T18:18:35"/>
    <m/>
    <m/>
    <b v="0"/>
    <m/>
    <m/>
    <s v="Inside Sales"/>
    <m/>
    <m/>
    <m/>
    <m/>
    <m/>
    <x v="3269"/>
    <x v="0"/>
    <b v="0"/>
    <m/>
    <m/>
    <m/>
    <s v="00531000007KAsvAAG"/>
    <s v="01s31000003qafjAAA"/>
    <s v="All Hazards"/>
    <m/>
    <s v="0035A00003INfLCQA1"/>
    <m/>
    <m/>
    <m/>
    <m/>
    <s v="0125A000001NaBLQA0"/>
    <b v="0"/>
    <m/>
    <b v="0"/>
    <m/>
    <m/>
    <x v="0"/>
    <b v="0"/>
    <d v="2021-06-29T20:34:54"/>
    <m/>
    <m/>
    <b v="0"/>
    <x v="0"/>
    <m/>
    <m/>
    <n v="65398"/>
    <m/>
    <x v="2"/>
    <n v="0"/>
    <n v="0"/>
  </r>
  <r>
    <s v="0015A000022Qg1pQAC"/>
    <b v="0"/>
    <m/>
    <b v="0"/>
    <s v="7015A000001yX5aQAE"/>
    <m/>
    <m/>
    <x v="519"/>
    <b v="1"/>
    <s v="Lost or No Budget"/>
    <m/>
    <s v="0035A00003ZWTULQA5"/>
    <m/>
    <m/>
    <s v="00531000007MUoEAAW"/>
    <b v="1"/>
    <d v="2018-06-21T19:33:16"/>
    <m/>
    <b v="0"/>
    <m/>
    <m/>
    <b v="0"/>
    <d v="2018-04-01T00:00:00"/>
    <n v="4"/>
    <n v="2018"/>
    <s v="Omitted"/>
    <s v="Omitted"/>
    <b v="0"/>
    <b v="0"/>
    <m/>
    <b v="1"/>
    <b v="0"/>
    <b v="0"/>
    <x v="19"/>
    <b v="0"/>
    <m/>
    <x v="0"/>
    <d v="2018-11-07T00:00:00"/>
    <s v="0055A000009s6n0QAA"/>
    <d v="2020-09-17T14:48:56"/>
    <m/>
    <d v="2020-01-06T18:18:35"/>
    <m/>
    <m/>
    <b v="0"/>
    <m/>
    <m/>
    <s v="Trade Show"/>
    <m/>
    <m/>
    <m/>
    <m/>
    <m/>
    <x v="3270"/>
    <x v="0"/>
    <b v="0"/>
    <m/>
    <m/>
    <m/>
    <s v="00531000007KAsvAAG"/>
    <s v="01s31000003qafjAAA"/>
    <s v="All Hazards"/>
    <m/>
    <m/>
    <m/>
    <m/>
    <m/>
    <m/>
    <s v="0125A000001NaBLQA0"/>
    <b v="0"/>
    <m/>
    <b v="0"/>
    <m/>
    <m/>
    <x v="0"/>
    <b v="0"/>
    <d v="2021-06-29T20:34:54"/>
    <m/>
    <m/>
    <b v="0"/>
    <x v="0"/>
    <m/>
    <m/>
    <n v="65199"/>
    <m/>
    <x v="2"/>
    <n v="0"/>
    <n v="0"/>
  </r>
  <r>
    <s v="0015A000026A7jCQAS"/>
    <b v="0"/>
    <m/>
    <b v="0"/>
    <s v="7015A000001Zks9QAC"/>
    <m/>
    <m/>
    <x v="9"/>
    <b v="1"/>
    <s v="Lost or No Budget"/>
    <m/>
    <s v="0035A00003NGE1jQAH"/>
    <m/>
    <m/>
    <s v="00531000007MUoEAAW"/>
    <b v="1"/>
    <d v="2018-10-18T12:45:15"/>
    <m/>
    <b v="0"/>
    <m/>
    <m/>
    <b v="0"/>
    <d v="2018-04-01T00:00:00"/>
    <n v="4"/>
    <n v="2018"/>
    <s v="Omitted"/>
    <s v="Omitted"/>
    <b v="0"/>
    <b v="0"/>
    <m/>
    <b v="1"/>
    <b v="0"/>
    <b v="0"/>
    <x v="19"/>
    <b v="0"/>
    <m/>
    <x v="0"/>
    <d v="2018-10-18T00:00:00"/>
    <s v="0055A00000BclF5QAJ"/>
    <d v="2021-04-11T19:52:59"/>
    <m/>
    <d v="2020-01-06T18:18:40"/>
    <m/>
    <m/>
    <b v="0"/>
    <m/>
    <m/>
    <s v="Inside Sales"/>
    <m/>
    <m/>
    <m/>
    <m/>
    <m/>
    <x v="3271"/>
    <x v="0"/>
    <b v="0"/>
    <m/>
    <m/>
    <m/>
    <s v="00531000007KAsvAAG"/>
    <s v="01s31000003qafjAAA"/>
    <s v="All Hazards"/>
    <m/>
    <s v="0035A00003NGE1jQAH"/>
    <m/>
    <m/>
    <m/>
    <m/>
    <s v="0125A000001NaBLQA0"/>
    <b v="0"/>
    <m/>
    <b v="0"/>
    <m/>
    <m/>
    <x v="0"/>
    <b v="0"/>
    <d v="2021-06-29T20:34:54"/>
    <m/>
    <m/>
    <b v="0"/>
    <x v="0"/>
    <m/>
    <m/>
    <n v="64947"/>
    <m/>
    <x v="2"/>
    <n v="0"/>
    <n v="0"/>
  </r>
  <r>
    <s v="0015A00002K7bLfQAJ"/>
    <b v="0"/>
    <m/>
    <b v="0"/>
    <s v="7015A000001eG0SQAU"/>
    <m/>
    <m/>
    <x v="557"/>
    <b v="1"/>
    <s v="Lost or No Budget"/>
    <m/>
    <s v="0035A00003ePEEaQAO"/>
    <m/>
    <m/>
    <s v="00531000007MUoEAAW"/>
    <b v="1"/>
    <d v="2020-04-24T20:27:54"/>
    <m/>
    <b v="0"/>
    <m/>
    <m/>
    <b v="0"/>
    <d v="2020-04-01T00:00:00"/>
    <n v="4"/>
    <n v="2020"/>
    <s v="Omitted"/>
    <s v="Omitted"/>
    <b v="0"/>
    <b v="0"/>
    <m/>
    <b v="1"/>
    <b v="0"/>
    <b v="0"/>
    <x v="19"/>
    <b v="0"/>
    <m/>
    <x v="0"/>
    <d v="2020-12-09T00:00:00"/>
    <s v="0055A00000BclF5QAJ"/>
    <d v="2021-04-11T19:52:59"/>
    <m/>
    <d v="2020-12-09T17:10:52"/>
    <m/>
    <m/>
    <b v="0"/>
    <m/>
    <m/>
    <s v="Inside Sales"/>
    <m/>
    <m/>
    <m/>
    <m/>
    <m/>
    <x v="3272"/>
    <x v="0"/>
    <b v="0"/>
    <m/>
    <m/>
    <m/>
    <s v="00531000007KAsvAAG"/>
    <s v="01s31000003qafjAAA"/>
    <s v="Drugs"/>
    <m/>
    <s v="0035A00003ePEEaQAO"/>
    <m/>
    <m/>
    <m/>
    <m/>
    <s v="0125A000001NaBLQA0"/>
    <b v="0"/>
    <m/>
    <b v="0"/>
    <m/>
    <m/>
    <x v="0"/>
    <b v="0"/>
    <d v="2021-06-29T20:34:55"/>
    <m/>
    <m/>
    <b v="0"/>
    <x v="0"/>
    <m/>
    <m/>
    <n v="64787"/>
    <m/>
    <x v="2"/>
    <n v="0"/>
    <n v="0"/>
  </r>
  <r>
    <s v="0015A00001ztjLPQAY"/>
    <b v="0"/>
    <m/>
    <b v="0"/>
    <s v="7015A000001Zks9QAC"/>
    <m/>
    <m/>
    <x v="9"/>
    <b v="1"/>
    <s v="Lost or No Budget"/>
    <m/>
    <s v="0035A00003G6vbgQAB"/>
    <m/>
    <m/>
    <s v="00531000007MUoEAAW"/>
    <b v="1"/>
    <d v="2018-03-19T22:59:18"/>
    <m/>
    <b v="0"/>
    <m/>
    <m/>
    <b v="0"/>
    <d v="2018-04-01T00:00:00"/>
    <n v="4"/>
    <n v="2018"/>
    <s v="Omitted"/>
    <s v="Omitted"/>
    <b v="0"/>
    <b v="0"/>
    <m/>
    <b v="1"/>
    <b v="0"/>
    <b v="0"/>
    <x v="19"/>
    <b v="0"/>
    <m/>
    <x v="0"/>
    <d v="2019-01-16T00:00:00"/>
    <s v="0055A00000BclF5QAJ"/>
    <d v="2021-04-11T20:08:00"/>
    <m/>
    <d v="2020-01-06T18:18:35"/>
    <m/>
    <m/>
    <b v="0"/>
    <m/>
    <s v="CWAs;TICs"/>
    <s v="Field Sales"/>
    <m/>
    <m/>
    <m/>
    <m/>
    <m/>
    <x v="3273"/>
    <x v="0"/>
    <b v="0"/>
    <m/>
    <m/>
    <m/>
    <s v="00531000007KAsvAAG"/>
    <s v="01s31000003qafjAAA"/>
    <s v="All Hazards"/>
    <m/>
    <s v="0035A00003G6vbgQAB"/>
    <m/>
    <m/>
    <m/>
    <m/>
    <s v="0125A000001NaBLQA0"/>
    <b v="0"/>
    <m/>
    <b v="0"/>
    <m/>
    <m/>
    <x v="0"/>
    <b v="0"/>
    <d v="2021-06-29T20:34:54"/>
    <m/>
    <m/>
    <b v="0"/>
    <x v="0"/>
    <m/>
    <m/>
    <n v="75199"/>
    <m/>
    <x v="2"/>
    <n v="0"/>
    <n v="0"/>
  </r>
  <r>
    <s v="0015A00001ztnDGQAY"/>
    <b v="0"/>
    <m/>
    <b v="0"/>
    <s v="7015A000001Zl0rQAC"/>
    <m/>
    <m/>
    <x v="9"/>
    <b v="1"/>
    <s v="Lost or No Budget"/>
    <m/>
    <s v="0035A00003HwLySQAV"/>
    <m/>
    <m/>
    <s v="00531000007MUoEAAW"/>
    <b v="1"/>
    <d v="2018-03-22T13:27:00"/>
    <m/>
    <b v="0"/>
    <m/>
    <m/>
    <b v="0"/>
    <d v="2018-04-01T00:00:00"/>
    <n v="4"/>
    <n v="2018"/>
    <s v="Omitted"/>
    <s v="Omitted"/>
    <b v="0"/>
    <b v="0"/>
    <m/>
    <b v="1"/>
    <b v="0"/>
    <b v="0"/>
    <x v="19"/>
    <b v="0"/>
    <m/>
    <x v="0"/>
    <d v="2019-02-14T00:00:00"/>
    <s v="0055A00000BclF5QAJ"/>
    <d v="2021-04-11T19:52:59"/>
    <m/>
    <d v="2020-01-06T18:18:35"/>
    <m/>
    <m/>
    <b v="0"/>
    <m/>
    <m/>
    <s v="Inside Sales"/>
    <m/>
    <m/>
    <m/>
    <m/>
    <m/>
    <x v="3274"/>
    <x v="0"/>
    <b v="0"/>
    <m/>
    <m/>
    <m/>
    <s v="00531000007KAsvAAG"/>
    <s v="01s31000003qafjAAA"/>
    <s v="Drugs"/>
    <m/>
    <s v="0035A00003HwLySQAV"/>
    <m/>
    <m/>
    <m/>
    <m/>
    <s v="0125A000001NaBLQA0"/>
    <b v="0"/>
    <m/>
    <b v="0"/>
    <m/>
    <m/>
    <x v="0"/>
    <b v="0"/>
    <d v="2021-06-29T20:34:54"/>
    <m/>
    <m/>
    <b v="0"/>
    <x v="0"/>
    <m/>
    <m/>
    <n v="71500"/>
    <m/>
    <x v="2"/>
    <n v="0"/>
    <n v="0"/>
  </r>
  <r>
    <s v="0015A00001ztxq9QAA"/>
    <b v="0"/>
    <m/>
    <b v="0"/>
    <m/>
    <m/>
    <m/>
    <x v="519"/>
    <b v="1"/>
    <s v="Lost or No Budget"/>
    <m/>
    <s v="0035A00003HwgxrQAB"/>
    <m/>
    <m/>
    <s v="00531000007MUoEAAW"/>
    <b v="1"/>
    <d v="2018-03-30T18:14:46"/>
    <m/>
    <b v="0"/>
    <m/>
    <m/>
    <b v="0"/>
    <d v="2018-04-01T00:00:00"/>
    <n v="4"/>
    <n v="2018"/>
    <s v="Omitted"/>
    <s v="Omitted"/>
    <b v="0"/>
    <b v="0"/>
    <m/>
    <b v="1"/>
    <b v="0"/>
    <b v="0"/>
    <x v="19"/>
    <b v="0"/>
    <m/>
    <x v="0"/>
    <d v="2018-11-07T00:00:00"/>
    <s v="00531000007MUoEAAW"/>
    <d v="2021-03-04T17:00:59"/>
    <m/>
    <d v="2020-01-06T18:18:35"/>
    <m/>
    <m/>
    <b v="0"/>
    <m/>
    <s v="CWAs;TICs"/>
    <s v="Website"/>
    <m/>
    <m/>
    <m/>
    <m/>
    <m/>
    <x v="3275"/>
    <x v="0"/>
    <b v="0"/>
    <m/>
    <m/>
    <m/>
    <s v="00531000007KAsvAAG"/>
    <s v="01s31000003qafjAAA"/>
    <s v="CWAs"/>
    <m/>
    <s v="0035A00003HwgxrQAB"/>
    <m/>
    <m/>
    <m/>
    <m/>
    <s v="0125A000001NaBLQA0"/>
    <b v="0"/>
    <m/>
    <b v="0"/>
    <m/>
    <m/>
    <x v="0"/>
    <b v="0"/>
    <d v="2021-06-29T20:34:54"/>
    <m/>
    <m/>
    <b v="0"/>
    <x v="0"/>
    <m/>
    <m/>
    <n v="65000"/>
    <m/>
    <x v="2"/>
    <n v="0"/>
    <n v="0"/>
  </r>
  <r>
    <s v="0015A000022RNJaQAO"/>
    <b v="0"/>
    <m/>
    <b v="0"/>
    <s v="7015A000001Zks9QAC"/>
    <m/>
    <m/>
    <x v="9"/>
    <b v="1"/>
    <s v="Non Responsive"/>
    <m/>
    <s v="0035A00003JhxvJQAR"/>
    <m/>
    <m/>
    <s v="00531000007MUoEAAW"/>
    <b v="1"/>
    <d v="2018-07-17T22:06:40"/>
    <m/>
    <b v="0"/>
    <m/>
    <m/>
    <b v="0"/>
    <d v="2018-04-01T00:00:00"/>
    <n v="4"/>
    <n v="2018"/>
    <s v="Omitted"/>
    <s v="Omitted"/>
    <b v="0"/>
    <b v="0"/>
    <m/>
    <b v="1"/>
    <b v="0"/>
    <b v="0"/>
    <x v="19"/>
    <b v="0"/>
    <m/>
    <x v="0"/>
    <d v="2019-01-16T00:00:00"/>
    <s v="0055A00000BclF5QAJ"/>
    <d v="2021-04-11T19:52:07"/>
    <m/>
    <d v="2020-01-06T18:18:40"/>
    <m/>
    <m/>
    <b v="0"/>
    <m/>
    <m/>
    <s v="Inside Sales"/>
    <m/>
    <m/>
    <m/>
    <m/>
    <m/>
    <x v="3276"/>
    <x v="0"/>
    <b v="0"/>
    <m/>
    <m/>
    <m/>
    <s v="00531000007KAsvAAG"/>
    <s v="01s31000003qafjAAA"/>
    <s v="All Hazards"/>
    <m/>
    <s v="0035A00003JhxvJQAR"/>
    <m/>
    <m/>
    <m/>
    <m/>
    <s v="0125A000001NaBLQA0"/>
    <b v="0"/>
    <m/>
    <b v="0"/>
    <m/>
    <m/>
    <x v="0"/>
    <b v="0"/>
    <d v="2021-06-29T20:34:54"/>
    <m/>
    <m/>
    <b v="0"/>
    <x v="0"/>
    <m/>
    <m/>
    <n v="65199"/>
    <m/>
    <x v="2"/>
    <n v="0"/>
    <n v="0"/>
  </r>
  <r>
    <s v="0015A00002DUKAYQA5"/>
    <b v="0"/>
    <m/>
    <b v="0"/>
    <m/>
    <m/>
    <m/>
    <x v="31"/>
    <b v="1"/>
    <s v="Price"/>
    <m/>
    <s v="0035A00003WmiBKQAZ"/>
    <m/>
    <m/>
    <s v="00531000007MUoEAAW"/>
    <b v="1"/>
    <d v="2019-07-15T18:20:52"/>
    <m/>
    <b v="0"/>
    <m/>
    <m/>
    <b v="0"/>
    <d v="2019-04-01T00:00:00"/>
    <n v="4"/>
    <n v="2019"/>
    <s v="Omitted"/>
    <s v="Omitted"/>
    <b v="0"/>
    <b v="0"/>
    <m/>
    <b v="1"/>
    <b v="0"/>
    <b v="0"/>
    <x v="23"/>
    <b v="0"/>
    <m/>
    <x v="0"/>
    <d v="2019-07-18T00:00:00"/>
    <s v="0055A00000BclF5QAJ"/>
    <d v="2021-04-11T20:08:00"/>
    <m/>
    <d v="2020-01-06T18:18:45"/>
    <m/>
    <m/>
    <b v="0"/>
    <m/>
    <m/>
    <s v="Field Sales"/>
    <m/>
    <m/>
    <m/>
    <m/>
    <m/>
    <x v="3277"/>
    <x v="0"/>
    <b v="0"/>
    <m/>
    <m/>
    <m/>
    <s v="0055A000009GxI2QAK"/>
    <s v="01s31000003qafjAAA"/>
    <s v="Drugs;All Hazards"/>
    <s v="Explosives"/>
    <s v="0035A00003WmiBKQAZ"/>
    <m/>
    <m/>
    <m/>
    <m/>
    <s v="0125A000001NaBLQA0"/>
    <b v="0"/>
    <s v="All Hazards"/>
    <b v="0"/>
    <m/>
    <m/>
    <x v="0"/>
    <b v="0"/>
    <d v="2021-06-29T20:34:54"/>
    <m/>
    <m/>
    <b v="0"/>
    <x v="0"/>
    <m/>
    <m/>
    <n v="133981"/>
    <m/>
    <x v="2"/>
    <n v="0"/>
    <n v="0"/>
  </r>
  <r>
    <s v="0015A00002HbOtoQAF"/>
    <b v="0"/>
    <m/>
    <b v="0"/>
    <s v="7015A000001qUwTQAU"/>
    <m/>
    <m/>
    <x v="292"/>
    <b v="1"/>
    <s v="Lost or No Budget"/>
    <m/>
    <s v="0035A00003bcO5uQAE"/>
    <m/>
    <m/>
    <s v="00531000007MUoEAAW"/>
    <b v="1"/>
    <d v="2020-01-17T20:58:49"/>
    <m/>
    <b v="0"/>
    <m/>
    <m/>
    <b v="0"/>
    <d v="2020-04-01T00:00:00"/>
    <n v="4"/>
    <n v="2020"/>
    <s v="Omitted"/>
    <s v="Omitted"/>
    <b v="0"/>
    <b v="0"/>
    <m/>
    <b v="1"/>
    <b v="0"/>
    <b v="0"/>
    <x v="19"/>
    <b v="0"/>
    <m/>
    <x v="0"/>
    <d v="2020-03-24T00:00:00"/>
    <s v="0055A00000BclF5QAJ"/>
    <d v="2021-04-11T19:51:01"/>
    <m/>
    <d v="2020-12-21T17:55:25"/>
    <m/>
    <m/>
    <b v="0"/>
    <m/>
    <m/>
    <s v="Eblasts"/>
    <m/>
    <m/>
    <m/>
    <m/>
    <m/>
    <x v="3278"/>
    <x v="0"/>
    <b v="0"/>
    <m/>
    <m/>
    <m/>
    <s v="00531000007KAsvAAG"/>
    <s v="01s31000003qafjAAA"/>
    <s v="Drugs"/>
    <m/>
    <s v="0035A00003bcO5uQAE"/>
    <m/>
    <s v="MX908"/>
    <m/>
    <s v="0Q05A000001e7cHSAQ"/>
    <s v="0125A000001NaBLQA0"/>
    <b v="0"/>
    <m/>
    <b v="0"/>
    <m/>
    <m/>
    <x v="0"/>
    <b v="0"/>
    <d v="2021-06-29T20:34:55"/>
    <m/>
    <m/>
    <b v="0"/>
    <x v="0"/>
    <m/>
    <m/>
    <n v="64685.120000000003"/>
    <m/>
    <x v="2"/>
    <n v="0"/>
    <n v="0"/>
  </r>
  <r>
    <s v="0015A00002Kvl8hQAB"/>
    <b v="0"/>
    <m/>
    <b v="0"/>
    <m/>
    <m/>
    <m/>
    <x v="558"/>
    <b v="1"/>
    <s v="Non Responsive"/>
    <m/>
    <s v="0035A00003fpneFQAQ"/>
    <m/>
    <m/>
    <s v="0055A000009sa63QAA"/>
    <b v="1"/>
    <d v="2020-05-20T22:19:43"/>
    <m/>
    <b v="0"/>
    <m/>
    <m/>
    <b v="0"/>
    <d v="2020-04-01T00:00:00"/>
    <n v="4"/>
    <n v="2020"/>
    <s v="Omitted"/>
    <s v="Omitted"/>
    <b v="0"/>
    <b v="0"/>
    <m/>
    <b v="1"/>
    <b v="0"/>
    <b v="0"/>
    <x v="19"/>
    <b v="0"/>
    <m/>
    <x v="0"/>
    <m/>
    <s v="0055A00000BclF5QAJ"/>
    <d v="2021-04-11T20:08:00"/>
    <m/>
    <d v="2020-11-06T04:39:37"/>
    <m/>
    <m/>
    <b v="0"/>
    <m/>
    <m/>
    <s v="Field Sales"/>
    <m/>
    <m/>
    <m/>
    <m/>
    <m/>
    <x v="3279"/>
    <x v="0"/>
    <b v="0"/>
    <m/>
    <m/>
    <m/>
    <s v="0055A000009sa63QAA"/>
    <s v="01s31000003qafjAAA"/>
    <s v="Drugs;All Hazards"/>
    <m/>
    <s v="0035A00003fpneFQAQ"/>
    <m/>
    <s v="MX908"/>
    <m/>
    <m/>
    <s v="0125A000001NaBLQA0"/>
    <b v="0"/>
    <m/>
    <b v="0"/>
    <m/>
    <m/>
    <x v="0"/>
    <b v="0"/>
    <d v="2021-06-29T20:34:55"/>
    <m/>
    <m/>
    <b v="0"/>
    <x v="0"/>
    <m/>
    <m/>
    <n v="60505.2"/>
    <m/>
    <x v="2"/>
    <n v="0"/>
    <n v="0"/>
  </r>
  <r>
    <s v="0015A000022S2fRQAS"/>
    <b v="0"/>
    <m/>
    <b v="0"/>
    <m/>
    <m/>
    <m/>
    <x v="172"/>
    <b v="1"/>
    <m/>
    <m/>
    <s v="0035A00003JizwhQAB"/>
    <m/>
    <m/>
    <s v="00531000007MUoEAAW"/>
    <b v="1"/>
    <d v="2018-08-07T13:30:30"/>
    <m/>
    <b v="0"/>
    <m/>
    <m/>
    <b v="0"/>
    <d v="2018-04-01T00:00:00"/>
    <n v="4"/>
    <n v="2018"/>
    <s v="Omitted"/>
    <s v="Omitted"/>
    <b v="0"/>
    <b v="0"/>
    <m/>
    <b v="1"/>
    <b v="0"/>
    <b v="0"/>
    <x v="22"/>
    <b v="0"/>
    <m/>
    <x v="0"/>
    <d v="2018-08-07T00:00:00"/>
    <s v="0055A00000BclF5QAJ"/>
    <d v="2021-04-11T19:52:07"/>
    <m/>
    <d v="2020-01-06T18:18:40"/>
    <m/>
    <m/>
    <b v="0"/>
    <m/>
    <m/>
    <s v="Inside Sales"/>
    <m/>
    <m/>
    <m/>
    <m/>
    <m/>
    <x v="3280"/>
    <x v="1"/>
    <b v="0"/>
    <m/>
    <m/>
    <m/>
    <s v="00531000007Es7rAAC"/>
    <s v="01s31000003qafjAAA"/>
    <s v="All Hazards"/>
    <m/>
    <s v="0035A00003JizwhQAB"/>
    <m/>
    <m/>
    <m/>
    <m/>
    <s v="0125A000001NaBLQA0"/>
    <b v="0"/>
    <m/>
    <b v="0"/>
    <m/>
    <m/>
    <x v="0"/>
    <b v="0"/>
    <d v="2021-06-29T20:34:54"/>
    <m/>
    <m/>
    <b v="0"/>
    <x v="0"/>
    <m/>
    <m/>
    <n v="130000"/>
    <m/>
    <x v="2"/>
    <n v="0"/>
    <n v="0"/>
  </r>
  <r>
    <s v="0015A000022S2hwQAC"/>
    <b v="0"/>
    <m/>
    <b v="0"/>
    <m/>
    <m/>
    <m/>
    <x v="172"/>
    <b v="1"/>
    <m/>
    <m/>
    <s v="0035A00003Jj01IQAR"/>
    <m/>
    <m/>
    <s v="00531000007MUoEAAW"/>
    <b v="1"/>
    <d v="2018-08-07T13:57:32"/>
    <m/>
    <b v="0"/>
    <m/>
    <m/>
    <b v="0"/>
    <d v="2018-04-01T00:00:00"/>
    <n v="4"/>
    <n v="2018"/>
    <s v="Omitted"/>
    <s v="Omitted"/>
    <b v="0"/>
    <b v="0"/>
    <m/>
    <b v="1"/>
    <b v="0"/>
    <b v="0"/>
    <x v="20"/>
    <b v="0"/>
    <m/>
    <x v="0"/>
    <d v="2018-08-07T00:00:00"/>
    <s v="0055A00000BclF5QAJ"/>
    <d v="2021-04-11T19:52:59"/>
    <m/>
    <d v="2020-01-06T18:18:40"/>
    <m/>
    <m/>
    <b v="0"/>
    <m/>
    <m/>
    <s v="Inside Sales"/>
    <m/>
    <m/>
    <m/>
    <m/>
    <m/>
    <x v="3281"/>
    <x v="1"/>
    <b v="0"/>
    <m/>
    <m/>
    <m/>
    <s v="00531000007Es7rAAC"/>
    <s v="01s31000003qafjAAA"/>
    <s v="All Hazards"/>
    <m/>
    <s v="0035A00003Jj01IQAR"/>
    <m/>
    <m/>
    <m/>
    <m/>
    <s v="0125A000001NaBLQA0"/>
    <b v="0"/>
    <m/>
    <b v="0"/>
    <m/>
    <m/>
    <x v="0"/>
    <b v="0"/>
    <d v="2021-06-29T20:34:54"/>
    <m/>
    <m/>
    <b v="0"/>
    <x v="0"/>
    <m/>
    <m/>
    <n v="130000"/>
    <m/>
    <x v="2"/>
    <n v="0"/>
    <n v="0"/>
  </r>
  <r>
    <s v="0015A00002CSsEPQA1"/>
    <b v="0"/>
    <m/>
    <b v="0"/>
    <m/>
    <m/>
    <m/>
    <x v="51"/>
    <b v="1"/>
    <s v="Lost or No Budget"/>
    <m/>
    <s v="0035A00003VDBOdQAP"/>
    <m/>
    <m/>
    <s v="0055A000009sa63QAA"/>
    <b v="1"/>
    <d v="2019-05-14T23:42:12"/>
    <m/>
    <b v="0"/>
    <m/>
    <m/>
    <b v="0"/>
    <d v="2019-04-01T00:00:00"/>
    <n v="4"/>
    <n v="2019"/>
    <s v="Omitted"/>
    <s v="Omitted"/>
    <b v="0"/>
    <b v="0"/>
    <m/>
    <b v="1"/>
    <b v="0"/>
    <b v="0"/>
    <x v="19"/>
    <b v="0"/>
    <m/>
    <x v="0"/>
    <d v="2019-05-14T00:00:00"/>
    <s v="0055A00000BclF5QAJ"/>
    <d v="2021-06-01T17:25:49"/>
    <m/>
    <d v="2020-01-06T18:18:40"/>
    <m/>
    <m/>
    <b v="0"/>
    <m/>
    <s v="Drugs"/>
    <s v="Referral"/>
    <m/>
    <m/>
    <m/>
    <m/>
    <m/>
    <x v="3282"/>
    <x v="1"/>
    <b v="0"/>
    <m/>
    <m/>
    <m/>
    <s v="0055A000009sa63QAA"/>
    <s v="01s31000003qafjAAA"/>
    <m/>
    <m/>
    <s v="0035A00003VDBOdQAP"/>
    <m/>
    <m/>
    <m/>
    <m/>
    <s v="0125A000001NaBLQA0"/>
    <b v="0"/>
    <m/>
    <b v="0"/>
    <m/>
    <m/>
    <x v="0"/>
    <b v="0"/>
    <d v="2021-06-29T20:34:54"/>
    <m/>
    <m/>
    <b v="0"/>
    <x v="0"/>
    <m/>
    <m/>
    <n v="65476"/>
    <m/>
    <x v="2"/>
    <n v="0"/>
    <n v="0"/>
  </r>
  <r>
    <s v="0015A000022RfEeQAK"/>
    <b v="0"/>
    <m/>
    <b v="0"/>
    <m/>
    <m/>
    <m/>
    <x v="9"/>
    <b v="1"/>
    <s v="Lost or No Budget"/>
    <m/>
    <s v="0035A00003JiN4XQAV"/>
    <m/>
    <m/>
    <s v="00531000007MUoEAAW"/>
    <b v="1"/>
    <d v="2018-07-25T14:42:01"/>
    <m/>
    <b v="0"/>
    <m/>
    <m/>
    <b v="0"/>
    <d v="2018-04-01T00:00:00"/>
    <n v="4"/>
    <n v="2018"/>
    <s v="Omitted"/>
    <s v="Omitted"/>
    <b v="0"/>
    <b v="0"/>
    <m/>
    <b v="1"/>
    <b v="0"/>
    <b v="0"/>
    <x v="19"/>
    <b v="0"/>
    <m/>
    <x v="0"/>
    <d v="2018-09-14T00:00:00"/>
    <s v="0055A00000BclF5QAJ"/>
    <d v="2021-04-11T19:52:07"/>
    <m/>
    <d v="2020-01-06T18:18:40"/>
    <m/>
    <m/>
    <b v="0"/>
    <m/>
    <m/>
    <s v="Inside Sales"/>
    <m/>
    <m/>
    <m/>
    <m/>
    <m/>
    <x v="3283"/>
    <x v="1"/>
    <b v="0"/>
    <m/>
    <m/>
    <m/>
    <s v="0055A000009sa63QAA"/>
    <s v="01s31000003qafjAAA"/>
    <s v="Explosives"/>
    <m/>
    <s v="0035A00003JiN4XQAV"/>
    <m/>
    <m/>
    <m/>
    <m/>
    <s v="0125A000001NaBLQA0"/>
    <b v="0"/>
    <m/>
    <b v="0"/>
    <m/>
    <m/>
    <x v="0"/>
    <b v="0"/>
    <d v="2021-06-29T20:34:54"/>
    <m/>
    <m/>
    <b v="0"/>
    <x v="0"/>
    <m/>
    <m/>
    <n v="65199"/>
    <m/>
    <x v="2"/>
    <n v="0"/>
    <n v="0"/>
  </r>
  <r>
    <s v="0015A000026C1aVQAS"/>
    <b v="0"/>
    <m/>
    <b v="0"/>
    <s v="7015A000001Zks9QAC"/>
    <m/>
    <m/>
    <x v="520"/>
    <b v="1"/>
    <s v="Lost or No Budget"/>
    <m/>
    <s v="0035A00003Nu8hfQAB"/>
    <m/>
    <m/>
    <s v="00531000007MUoEAAW"/>
    <b v="1"/>
    <d v="2018-11-05T17:41:36"/>
    <m/>
    <b v="0"/>
    <m/>
    <m/>
    <b v="0"/>
    <d v="2019-04-01T00:00:00"/>
    <n v="4"/>
    <n v="2019"/>
    <s v="Omitted"/>
    <s v="Omitted"/>
    <b v="0"/>
    <b v="0"/>
    <m/>
    <b v="1"/>
    <b v="0"/>
    <b v="0"/>
    <x v="19"/>
    <b v="0"/>
    <m/>
    <x v="0"/>
    <d v="2019-10-23T00:00:00"/>
    <s v="0055A00000BclF5QAJ"/>
    <d v="2021-04-11T19:52:59"/>
    <m/>
    <d v="2020-01-06T18:18:40"/>
    <m/>
    <m/>
    <b v="0"/>
    <m/>
    <m/>
    <s v="Inside Sales"/>
    <m/>
    <m/>
    <m/>
    <m/>
    <m/>
    <x v="3284"/>
    <x v="1"/>
    <b v="0"/>
    <m/>
    <m/>
    <m/>
    <s v="00531000007KAsvAAG"/>
    <s v="01s31000003qafjAAA"/>
    <s v="All Hazards"/>
    <m/>
    <s v="0035A00003Nu8hfQAB"/>
    <m/>
    <m/>
    <m/>
    <m/>
    <s v="0125A000001NaBLQA0"/>
    <b v="0"/>
    <m/>
    <b v="0"/>
    <m/>
    <m/>
    <x v="0"/>
    <b v="0"/>
    <d v="2021-06-29T20:34:54"/>
    <m/>
    <m/>
    <b v="0"/>
    <x v="0"/>
    <m/>
    <m/>
    <n v="72097"/>
    <m/>
    <x v="2"/>
    <n v="0"/>
    <n v="0"/>
  </r>
  <r>
    <s v="0015A00002FFYVvQAP"/>
    <b v="0"/>
    <m/>
    <b v="0"/>
    <s v="7015A000001qUwTQAU"/>
    <m/>
    <m/>
    <x v="559"/>
    <b v="1"/>
    <s v="Lost or No Budget"/>
    <m/>
    <s v="0035A00003YwKhwQAF"/>
    <m/>
    <m/>
    <s v="00531000007MUoEAAW"/>
    <b v="1"/>
    <d v="2019-09-30T19:26:29"/>
    <m/>
    <b v="0"/>
    <m/>
    <m/>
    <b v="0"/>
    <d v="2019-04-01T00:00:00"/>
    <n v="4"/>
    <n v="2019"/>
    <s v="Omitted"/>
    <s v="Omitted"/>
    <b v="0"/>
    <b v="0"/>
    <m/>
    <b v="1"/>
    <b v="0"/>
    <b v="0"/>
    <x v="19"/>
    <b v="0"/>
    <m/>
    <x v="0"/>
    <d v="2019-12-17T00:00:00"/>
    <s v="0055A000009s6n0QAA"/>
    <d v="2020-09-17T14:49:03"/>
    <m/>
    <d v="2020-01-06T18:18:45"/>
    <m/>
    <m/>
    <b v="0"/>
    <m/>
    <m/>
    <s v="Trade Show"/>
    <m/>
    <m/>
    <m/>
    <m/>
    <m/>
    <x v="3285"/>
    <x v="1"/>
    <b v="0"/>
    <m/>
    <m/>
    <m/>
    <s v="00531000007KAsvAAG"/>
    <s v="01s31000003qafjAAA"/>
    <s v="Drugs"/>
    <m/>
    <s v="0035A00003YwKgKQAV"/>
    <m/>
    <m/>
    <m/>
    <m/>
    <s v="0125A000001NaBLQA0"/>
    <b v="0"/>
    <m/>
    <b v="0"/>
    <m/>
    <m/>
    <x v="0"/>
    <b v="0"/>
    <d v="2021-06-29T20:34:54"/>
    <m/>
    <m/>
    <b v="0"/>
    <x v="0"/>
    <m/>
    <m/>
    <n v="65437"/>
    <m/>
    <x v="2"/>
    <n v="0"/>
    <n v="0"/>
  </r>
  <r>
    <s v="0015A00002FGyAiQAL"/>
    <b v="0"/>
    <m/>
    <b v="0"/>
    <m/>
    <m/>
    <m/>
    <x v="560"/>
    <b v="1"/>
    <s v="Lost or No Budget"/>
    <m/>
    <s v="0035A00003YxewkQAB"/>
    <m/>
    <m/>
    <s v="0055A000009sa63QAA"/>
    <b v="1"/>
    <d v="2019-10-09T16:14:22"/>
    <m/>
    <b v="0"/>
    <m/>
    <m/>
    <b v="0"/>
    <d v="2019-04-01T00:00:00"/>
    <n v="4"/>
    <n v="2019"/>
    <s v="Omitted"/>
    <s v="Omitted"/>
    <b v="0"/>
    <b v="0"/>
    <m/>
    <b v="1"/>
    <b v="0"/>
    <b v="0"/>
    <x v="19"/>
    <b v="0"/>
    <m/>
    <x v="0"/>
    <d v="2019-10-09T00:00:00"/>
    <s v="0055A00000BclF5QAJ"/>
    <d v="2021-04-11T19:52:59"/>
    <m/>
    <d v="2020-01-06T18:18:40"/>
    <m/>
    <m/>
    <b v="0"/>
    <m/>
    <m/>
    <s v="Inside Sales"/>
    <m/>
    <m/>
    <m/>
    <m/>
    <m/>
    <x v="3286"/>
    <x v="1"/>
    <b v="0"/>
    <m/>
    <m/>
    <m/>
    <s v="0055A000009sa63QAA"/>
    <s v="01s31000003qafjAAA"/>
    <s v="All Hazards"/>
    <m/>
    <s v="0035A00003YxewkQAB"/>
    <m/>
    <m/>
    <m/>
    <m/>
    <s v="0125A000001NaBLQA0"/>
    <b v="0"/>
    <m/>
    <b v="0"/>
    <m/>
    <m/>
    <x v="0"/>
    <b v="0"/>
    <d v="2021-06-29T20:34:54"/>
    <m/>
    <m/>
    <b v="0"/>
    <x v="0"/>
    <m/>
    <m/>
    <n v="65636"/>
    <m/>
    <x v="2"/>
    <n v="0"/>
    <n v="0"/>
  </r>
  <r>
    <s v="0015A00002FZszsQAD"/>
    <b v="0"/>
    <m/>
    <b v="0"/>
    <m/>
    <m/>
    <m/>
    <x v="31"/>
    <b v="1"/>
    <s v="Lost or No Budget"/>
    <m/>
    <s v="0035A00003ZT7biQAD"/>
    <m/>
    <m/>
    <s v="00531000007MUoEAAW"/>
    <b v="1"/>
    <d v="2019-10-11T19:54:35"/>
    <m/>
    <b v="0"/>
    <m/>
    <m/>
    <b v="0"/>
    <d v="2019-04-01T00:00:00"/>
    <n v="4"/>
    <n v="2019"/>
    <s v="Omitted"/>
    <s v="Omitted"/>
    <b v="0"/>
    <b v="0"/>
    <m/>
    <b v="1"/>
    <b v="0"/>
    <b v="0"/>
    <x v="24"/>
    <b v="0"/>
    <m/>
    <x v="0"/>
    <d v="2019-10-11T00:00:00"/>
    <s v="0055A00000BclF5QAJ"/>
    <d v="2021-04-11T20:08:00"/>
    <m/>
    <d v="2020-01-06T18:18:40"/>
    <m/>
    <m/>
    <b v="0"/>
    <m/>
    <m/>
    <s v="Field Sales"/>
    <m/>
    <m/>
    <m/>
    <m/>
    <m/>
    <x v="3287"/>
    <x v="1"/>
    <b v="0"/>
    <m/>
    <m/>
    <m/>
    <s v="00531000007KgPgAAK"/>
    <s v="01si00000040RFIAA2"/>
    <s v="Drugs"/>
    <m/>
    <s v="0035A00003ZT7biQAD"/>
    <m/>
    <m/>
    <m/>
    <m/>
    <s v="0125A000001NaBLQA0"/>
    <b v="0"/>
    <m/>
    <b v="0"/>
    <m/>
    <m/>
    <x v="0"/>
    <b v="0"/>
    <d v="2021-06-29T20:34:54"/>
    <m/>
    <m/>
    <b v="0"/>
    <x v="0"/>
    <m/>
    <m/>
    <n v="61158.34"/>
    <m/>
    <x v="2"/>
    <n v="0"/>
    <n v="0"/>
  </r>
  <r>
    <s v="0015A00002B8rc0QAB"/>
    <b v="0"/>
    <m/>
    <b v="0"/>
    <s v="7015A000001qUs7QAE"/>
    <m/>
    <m/>
    <x v="110"/>
    <b v="1"/>
    <s v="Lost or No Budget"/>
    <m/>
    <s v="0035A00003TUvIQQA1"/>
    <m/>
    <m/>
    <s v="0055A000009sa63QAA"/>
    <b v="1"/>
    <d v="2019-04-10T04:29:17"/>
    <m/>
    <b v="0"/>
    <m/>
    <m/>
    <b v="0"/>
    <d v="2020-04-01T00:00:00"/>
    <n v="4"/>
    <n v="2020"/>
    <s v="Omitted"/>
    <s v="Omitted"/>
    <b v="0"/>
    <b v="0"/>
    <m/>
    <b v="1"/>
    <b v="0"/>
    <b v="0"/>
    <x v="19"/>
    <b v="0"/>
    <m/>
    <x v="0"/>
    <d v="2019-04-09T00:00:00"/>
    <s v="0055A00000BclF5QAJ"/>
    <d v="2021-04-11T19:52:59"/>
    <m/>
    <d v="2020-04-01T03:04:39"/>
    <m/>
    <m/>
    <b v="0"/>
    <m/>
    <m/>
    <s v="Inside Sales"/>
    <m/>
    <m/>
    <m/>
    <m/>
    <m/>
    <x v="3288"/>
    <x v="1"/>
    <b v="0"/>
    <m/>
    <m/>
    <m/>
    <s v="0055A000009sa63QAA"/>
    <s v="01s31000003qafjAAA"/>
    <s v="Drugs"/>
    <m/>
    <s v="0035A00003TUvIQQA1"/>
    <m/>
    <m/>
    <m/>
    <m/>
    <s v="0125A000001NaBLQA0"/>
    <b v="0"/>
    <m/>
    <b v="0"/>
    <m/>
    <m/>
    <x v="0"/>
    <b v="0"/>
    <d v="2021-06-29T20:34:54"/>
    <m/>
    <m/>
    <b v="0"/>
    <x v="0"/>
    <m/>
    <m/>
    <n v="65437"/>
    <m/>
    <x v="2"/>
    <n v="0"/>
    <n v="0"/>
  </r>
  <r>
    <s v="001i000001MZLyvAAH"/>
    <b v="0"/>
    <m/>
    <b v="0"/>
    <m/>
    <m/>
    <m/>
    <x v="372"/>
    <b v="1"/>
    <m/>
    <m/>
    <s v="003i0000023mtCcAAI"/>
    <m/>
    <m/>
    <s v="005i0000002Zi8JAAS"/>
    <b v="1"/>
    <d v="2015-03-20T12:46:45"/>
    <m/>
    <b v="0"/>
    <m/>
    <m/>
    <b v="0"/>
    <d v="2015-01-01T00:00:00"/>
    <n v="1"/>
    <n v="2015"/>
    <s v="Omitted"/>
    <s v="Omitted"/>
    <b v="0"/>
    <b v="0"/>
    <m/>
    <b v="1"/>
    <b v="1"/>
    <b v="1"/>
    <x v="20"/>
    <b v="0"/>
    <m/>
    <x v="0"/>
    <m/>
    <s v="0055A000009s6n0QAA"/>
    <d v="2020-09-17T14:49:11"/>
    <m/>
    <d v="2020-01-06T18:18:40"/>
    <m/>
    <m/>
    <b v="0"/>
    <m/>
    <m/>
    <s v="Website"/>
    <m/>
    <m/>
    <m/>
    <m/>
    <m/>
    <x v="3289"/>
    <x v="0"/>
    <b v="0"/>
    <m/>
    <m/>
    <m/>
    <s v="00531000007KgPgAAK"/>
    <s v="01si0000000WGiAAAW"/>
    <m/>
    <m/>
    <s v="003i0000023mtCcAAI"/>
    <m/>
    <m/>
    <m/>
    <s v="0Q0i0000001AmeRCAS"/>
    <s v="0125A000001NaBLQA0"/>
    <b v="0"/>
    <m/>
    <b v="0"/>
    <m/>
    <m/>
    <x v="0"/>
    <b v="0"/>
    <d v="2021-06-29T20:34:55"/>
    <m/>
    <m/>
    <b v="0"/>
    <x v="0"/>
    <m/>
    <m/>
    <n v="315000"/>
    <m/>
    <x v="2"/>
    <n v="0"/>
    <n v="0"/>
  </r>
  <r>
    <s v="0015A00001xOPDSQA4"/>
    <b v="0"/>
    <m/>
    <b v="0"/>
    <m/>
    <m/>
    <m/>
    <x v="561"/>
    <b v="1"/>
    <s v="Duplicate opportunity"/>
    <m/>
    <s v="0035A00003EW028QAD"/>
    <m/>
    <m/>
    <s v="00531000007Es7rAAC"/>
    <b v="1"/>
    <d v="2018-06-29T13:04:45"/>
    <m/>
    <b v="0"/>
    <m/>
    <m/>
    <b v="0"/>
    <d v="2020-02-01T00:00:00"/>
    <n v="2"/>
    <n v="2020"/>
    <s v="Omitted"/>
    <s v="Omitted"/>
    <b v="0"/>
    <b v="0"/>
    <m/>
    <b v="1"/>
    <b v="0"/>
    <b v="0"/>
    <x v="22"/>
    <b v="0"/>
    <m/>
    <x v="0"/>
    <m/>
    <s v="00531000007MUoEAAW"/>
    <d v="2021-04-15T19:17:52"/>
    <m/>
    <d v="2020-04-27T13:24:00"/>
    <m/>
    <m/>
    <b v="1"/>
    <m/>
    <s v="Explosives"/>
    <s v="Website"/>
    <m/>
    <m/>
    <m/>
    <m/>
    <m/>
    <x v="3290"/>
    <x v="0"/>
    <b v="0"/>
    <m/>
    <m/>
    <m/>
    <s v="00531000007Es7rAAC"/>
    <s v="01s31000003qafjAAA"/>
    <s v="Explosives"/>
    <m/>
    <s v="0035A00003EW028QAD"/>
    <m/>
    <m/>
    <m/>
    <m/>
    <s v="0125A000001NaBLQA0"/>
    <b v="0"/>
    <m/>
    <b v="0"/>
    <m/>
    <m/>
    <x v="0"/>
    <b v="0"/>
    <d v="2021-06-29T20:34:54"/>
    <m/>
    <m/>
    <b v="0"/>
    <x v="0"/>
    <m/>
    <m/>
    <n v="11700000"/>
    <m/>
    <x v="2"/>
    <n v="0"/>
    <n v="0"/>
  </r>
  <r>
    <s v="0015A00002CRqfhQAD"/>
    <b v="0"/>
    <m/>
    <b v="0"/>
    <m/>
    <m/>
    <m/>
    <x v="31"/>
    <b v="1"/>
    <s v="Lost or No Budget"/>
    <m/>
    <s v="0035A00003UaHfwQAF"/>
    <m/>
    <m/>
    <s v="00531000007MUoEAAW"/>
    <b v="1"/>
    <d v="2019-05-06T16:41:02"/>
    <m/>
    <b v="0"/>
    <m/>
    <m/>
    <b v="0"/>
    <d v="2019-04-01T00:00:00"/>
    <n v="4"/>
    <n v="2019"/>
    <s v="Omitted"/>
    <s v="Omitted"/>
    <b v="0"/>
    <b v="0"/>
    <m/>
    <b v="1"/>
    <b v="0"/>
    <b v="0"/>
    <x v="23"/>
    <b v="0"/>
    <m/>
    <x v="0"/>
    <m/>
    <s v="0055A00000BclF5QAJ"/>
    <d v="2021-04-11T20:06:15"/>
    <m/>
    <d v="2020-07-08T13:00:09"/>
    <m/>
    <m/>
    <b v="1"/>
    <m/>
    <s v="All Hazards"/>
    <s v="Field Sales"/>
    <m/>
    <m/>
    <m/>
    <m/>
    <m/>
    <x v="3291"/>
    <x v="1"/>
    <b v="0"/>
    <m/>
    <m/>
    <m/>
    <s v="0055A000009GxI2QAK"/>
    <s v="01s31000003qafjAAA"/>
    <s v="All Hazards"/>
    <m/>
    <s v="0035A00003UaHfwQAF"/>
    <m/>
    <m/>
    <m/>
    <m/>
    <s v="0125A000001NaBLQA0"/>
    <b v="0"/>
    <m/>
    <b v="0"/>
    <m/>
    <m/>
    <x v="0"/>
    <b v="0"/>
    <d v="2021-06-29T20:34:54"/>
    <m/>
    <m/>
    <b v="0"/>
    <x v="0"/>
    <m/>
    <m/>
    <n v="564848.5"/>
    <m/>
    <x v="2"/>
    <n v="0"/>
    <n v="0"/>
  </r>
  <r>
    <s v="001i000001O16VnAAJ"/>
    <b v="0"/>
    <m/>
    <b v="0"/>
    <m/>
    <m/>
    <m/>
    <x v="98"/>
    <b v="1"/>
    <s v="Duplicate opportunity"/>
    <m/>
    <s v="003i000002AYDXvAAP"/>
    <m/>
    <m/>
    <s v="005i0000000fNkyAAE"/>
    <b v="1"/>
    <d v="2015-04-09T20:30:41"/>
    <m/>
    <b v="0"/>
    <m/>
    <m/>
    <b v="0"/>
    <d v="2020-03-01T00:00:00"/>
    <n v="3"/>
    <n v="2020"/>
    <s v="Omitted"/>
    <s v="Omitted"/>
    <b v="0"/>
    <b v="0"/>
    <m/>
    <b v="1"/>
    <b v="1"/>
    <b v="1"/>
    <x v="22"/>
    <b v="0"/>
    <m/>
    <x v="0"/>
    <m/>
    <s v="00531000007MUoEAAW"/>
    <d v="2021-02-23T18:15:22"/>
    <m/>
    <d v="2020-02-10T14:16:21"/>
    <m/>
    <m/>
    <b v="1"/>
    <m/>
    <m/>
    <s v="Website"/>
    <m/>
    <m/>
    <m/>
    <m/>
    <m/>
    <x v="3292"/>
    <x v="0"/>
    <b v="0"/>
    <m/>
    <m/>
    <m/>
    <s v="00531000007KgPgAAK"/>
    <s v="01si0000000WGiAAAW"/>
    <s v="CWAs"/>
    <m/>
    <s v="003i000002AYDXvAAP"/>
    <m/>
    <m/>
    <m/>
    <m/>
    <s v="0125A000001NaBLQA0"/>
    <b v="0"/>
    <m/>
    <b v="0"/>
    <m/>
    <m/>
    <x v="0"/>
    <b v="0"/>
    <d v="2021-06-29T20:34:55"/>
    <m/>
    <m/>
    <b v="0"/>
    <x v="0"/>
    <m/>
    <m/>
    <n v="600000"/>
    <m/>
    <x v="2"/>
    <n v="0"/>
    <n v="0"/>
  </r>
  <r>
    <s v="0015A00002KvzhzQAB"/>
    <b v="0"/>
    <m/>
    <b v="0"/>
    <m/>
    <m/>
    <m/>
    <x v="139"/>
    <b v="1"/>
    <s v="Lost or No Budget"/>
    <m/>
    <s v="0035A00003fq2T2QAI"/>
    <m/>
    <m/>
    <s v="0055A00000BNpn5QAD"/>
    <b v="1"/>
    <d v="2020-05-22T14:46:35"/>
    <m/>
    <b v="0"/>
    <m/>
    <m/>
    <b v="0"/>
    <d v="2021-01-01T00:00:00"/>
    <n v="1"/>
    <n v="2021"/>
    <s v="Omitted"/>
    <s v="Omitted"/>
    <b v="1"/>
    <b v="0"/>
    <m/>
    <b v="1"/>
    <b v="0"/>
    <b v="0"/>
    <x v="14"/>
    <b v="0"/>
    <m/>
    <x v="0"/>
    <d v="2021-01-18T00:00:00"/>
    <s v="0055A00000BclF5QAJ"/>
    <d v="2021-04-11T19:52:07"/>
    <m/>
    <d v="2021-01-19T00:24:16"/>
    <m/>
    <m/>
    <b v="0"/>
    <m/>
    <m/>
    <s v="Inside Sales"/>
    <m/>
    <m/>
    <m/>
    <m/>
    <m/>
    <x v="3293"/>
    <x v="0"/>
    <b v="0"/>
    <m/>
    <m/>
    <m/>
    <s v="0055A00000BNpn5QAD"/>
    <s v="01s5A000005x0vsQAA"/>
    <s v="Other"/>
    <m/>
    <s v="0035A00003fq2T2QAI"/>
    <s v="System"/>
    <s v="Rebel"/>
    <m/>
    <m/>
    <s v="0125A000001ESVfQAO"/>
    <b v="0"/>
    <m/>
    <b v="0"/>
    <m/>
    <m/>
    <x v="0"/>
    <b v="0"/>
    <d v="2021-06-29T20:34:55"/>
    <s v="0055A000008iLmcQAE"/>
    <m/>
    <b v="0"/>
    <x v="0"/>
    <m/>
    <m/>
    <n v="128340"/>
    <m/>
    <x v="2"/>
    <n v="0"/>
    <n v="0"/>
  </r>
  <r>
    <s v="0015A000026oigJQAQ"/>
    <b v="0"/>
    <m/>
    <b v="0"/>
    <m/>
    <m/>
    <m/>
    <x v="383"/>
    <b v="1"/>
    <m/>
    <m/>
    <m/>
    <m/>
    <m/>
    <s v="00531000007MUoEAAW"/>
    <b v="0"/>
    <d v="2019-12-16T19:36:33"/>
    <m/>
    <b v="0"/>
    <m/>
    <m/>
    <b v="0"/>
    <d v="2020-01-01T00:00:00"/>
    <n v="1"/>
    <n v="2020"/>
    <s v="Omitted"/>
    <s v="Omitted"/>
    <b v="0"/>
    <b v="0"/>
    <m/>
    <b v="1"/>
    <b v="0"/>
    <b v="0"/>
    <x v="19"/>
    <b v="0"/>
    <m/>
    <x v="0"/>
    <d v="2019-12-18T00:00:00"/>
    <s v="0055A00000BclF5QAJ"/>
    <d v="2021-04-11T20:08:00"/>
    <m/>
    <d v="2020-07-30T13:00:45"/>
    <m/>
    <m/>
    <b v="0"/>
    <m/>
    <m/>
    <s v="Field Sales"/>
    <m/>
    <m/>
    <m/>
    <m/>
    <m/>
    <x v="3294"/>
    <x v="0"/>
    <b v="1"/>
    <m/>
    <m/>
    <m/>
    <s v="00531000007MUoEAAW"/>
    <s v="01s31000003qafjAAA"/>
    <m/>
    <m/>
    <m/>
    <m/>
    <s v="MX908"/>
    <m/>
    <m/>
    <s v="0125A000001NaBLQA0"/>
    <b v="0"/>
    <m/>
    <b v="0"/>
    <m/>
    <m/>
    <x v="0"/>
    <b v="0"/>
    <d v="2021-06-29T20:34:55"/>
    <m/>
    <m/>
    <b v="0"/>
    <x v="0"/>
    <m/>
    <m/>
    <n v="497.5"/>
    <m/>
    <x v="2"/>
    <n v="0"/>
    <n v="0"/>
  </r>
  <r>
    <s v="0013100001gawnXAAQ"/>
    <b v="0"/>
    <m/>
    <b v="0"/>
    <m/>
    <m/>
    <m/>
    <x v="562"/>
    <b v="1"/>
    <s v="Duplicate opportunity"/>
    <m/>
    <m/>
    <m/>
    <m/>
    <s v="00531000007MUoEAAW"/>
    <b v="0"/>
    <d v="2019-03-04T20:28:50"/>
    <m/>
    <b v="0"/>
    <m/>
    <m/>
    <b v="0"/>
    <d v="2019-03-01T00:00:00"/>
    <n v="3"/>
    <n v="2019"/>
    <s v="Omitted"/>
    <s v="Omitted"/>
    <b v="0"/>
    <b v="0"/>
    <m/>
    <b v="1"/>
    <b v="0"/>
    <b v="0"/>
    <x v="23"/>
    <b v="0"/>
    <m/>
    <x v="0"/>
    <d v="2020-03-17T00:00:00"/>
    <s v="0055A00000BclF5QAJ"/>
    <d v="2021-04-11T20:08:00"/>
    <m/>
    <d v="2020-08-10T13:59:57"/>
    <m/>
    <m/>
    <b v="0"/>
    <m/>
    <m/>
    <s v="Field Sales"/>
    <m/>
    <m/>
    <m/>
    <m/>
    <m/>
    <x v="3295"/>
    <x v="0"/>
    <b v="1"/>
    <m/>
    <m/>
    <m/>
    <s v="00531000007KgPgAAK"/>
    <s v="01s31000003qafjAAA"/>
    <s v="CWAs;Explosives;Drugs"/>
    <m/>
    <m/>
    <m/>
    <m/>
    <m/>
    <m/>
    <s v="0125A000001NaBLQA0"/>
    <b v="0"/>
    <m/>
    <b v="0"/>
    <m/>
    <m/>
    <x v="0"/>
    <b v="0"/>
    <d v="2021-06-29T20:34:54"/>
    <m/>
    <m/>
    <b v="0"/>
    <x v="0"/>
    <m/>
    <m/>
    <n v="114816.68"/>
    <m/>
    <x v="2"/>
    <n v="0"/>
    <n v="0"/>
  </r>
  <r>
    <s v="0015A00002BniJIQAZ"/>
    <b v="0"/>
    <m/>
    <b v="0"/>
    <m/>
    <m/>
    <m/>
    <x v="39"/>
    <b v="1"/>
    <s v="Competitive product"/>
    <m/>
    <m/>
    <m/>
    <m/>
    <s v="0055A000009sa63QAA"/>
    <b v="0"/>
    <d v="2020-06-17T01:49:57"/>
    <m/>
    <b v="0"/>
    <m/>
    <m/>
    <b v="0"/>
    <d v="2020-04-01T00:00:00"/>
    <n v="4"/>
    <n v="2020"/>
    <s v="Omitted"/>
    <s v="Omitted"/>
    <b v="0"/>
    <b v="0"/>
    <m/>
    <b v="1"/>
    <b v="0"/>
    <b v="0"/>
    <x v="19"/>
    <b v="0"/>
    <m/>
    <x v="0"/>
    <m/>
    <s v="0055A000009sa63QAA"/>
    <d v="2020-06-18T19:49:46"/>
    <m/>
    <d v="2020-06-18T19:49:46"/>
    <m/>
    <m/>
    <b v="0"/>
    <m/>
    <m/>
    <s v="Trade Show"/>
    <m/>
    <m/>
    <m/>
    <m/>
    <m/>
    <x v="3296"/>
    <x v="0"/>
    <b v="1"/>
    <m/>
    <m/>
    <m/>
    <s v="0055A000009sa63QAA"/>
    <s v="01s31000003qafjAAA"/>
    <m/>
    <m/>
    <m/>
    <m/>
    <s v="MX908"/>
    <m/>
    <m/>
    <s v="0125A000001NaBLQA0"/>
    <b v="0"/>
    <m/>
    <b v="0"/>
    <m/>
    <m/>
    <x v="0"/>
    <b v="0"/>
    <d v="2021-06-29T20:34:55"/>
    <m/>
    <m/>
    <b v="0"/>
    <x v="0"/>
    <m/>
    <m/>
    <n v="142043.73000000001"/>
    <m/>
    <x v="2"/>
    <n v="0"/>
    <n v="0"/>
  </r>
  <r>
    <s v="0015A000022SmPFQA0"/>
    <b v="0"/>
    <m/>
    <b v="0"/>
    <s v="7015A000001zMbNQAU"/>
    <m/>
    <m/>
    <x v="545"/>
    <b v="1"/>
    <s v="Contact has moved"/>
    <m/>
    <s v="0035A00003JjoJjQAJ"/>
    <m/>
    <m/>
    <s v="00531000007MUoEAAW"/>
    <b v="0"/>
    <d v="2020-08-17T15:13:27"/>
    <m/>
    <b v="0"/>
    <m/>
    <m/>
    <b v="0"/>
    <d v="2020-04-01T00:00:00"/>
    <n v="4"/>
    <n v="2020"/>
    <s v="Omitted"/>
    <s v="Omitted"/>
    <b v="0"/>
    <b v="0"/>
    <m/>
    <b v="1"/>
    <b v="0"/>
    <b v="0"/>
    <x v="19"/>
    <b v="0"/>
    <m/>
    <x v="0"/>
    <d v="2020-11-13T00:00:00"/>
    <s v="00531000007MUoEAAW"/>
    <d v="2020-11-20T22:08:33"/>
    <m/>
    <d v="2020-11-20T22:08:33"/>
    <m/>
    <m/>
    <b v="0"/>
    <m/>
    <m/>
    <s v="Website"/>
    <m/>
    <m/>
    <m/>
    <m/>
    <m/>
    <x v="3297"/>
    <x v="0"/>
    <b v="1"/>
    <m/>
    <m/>
    <m/>
    <s v="00531000007MUoEAAW"/>
    <s v="01s31000003qafjAAA"/>
    <m/>
    <m/>
    <m/>
    <m/>
    <s v="MX908"/>
    <m/>
    <s v="0Q05A0000013z2OSAQ"/>
    <s v="0125A000001NaBLQA0"/>
    <b v="0"/>
    <m/>
    <b v="0"/>
    <m/>
    <m/>
    <x v="0"/>
    <b v="0"/>
    <d v="2021-06-29T20:34:55"/>
    <m/>
    <m/>
    <b v="0"/>
    <x v="0"/>
    <m/>
    <m/>
    <n v="24450"/>
    <m/>
    <x v="2"/>
    <n v="0"/>
    <n v="0"/>
  </r>
  <r>
    <s v="0013100001p5A0yAAE"/>
    <b v="0"/>
    <m/>
    <b v="0"/>
    <m/>
    <m/>
    <m/>
    <x v="563"/>
    <b v="1"/>
    <s v="Duplicate opportunity"/>
    <m/>
    <s v="0035A00003NH1JFQA1"/>
    <s v="Only a few staff on-site"/>
    <s v="Impacted"/>
    <s v="00531000007KAu8AAG"/>
    <b v="0"/>
    <d v="2019-11-21T15:30:24"/>
    <m/>
    <b v="0"/>
    <m/>
    <m/>
    <b v="0"/>
    <d v="2020-03-01T00:00:00"/>
    <n v="3"/>
    <n v="2020"/>
    <s v="Omitted"/>
    <s v="Omitted"/>
    <b v="0"/>
    <b v="0"/>
    <m/>
    <b v="1"/>
    <b v="0"/>
    <b v="0"/>
    <x v="15"/>
    <b v="0"/>
    <s v="Auto-Bi"/>
    <x v="0"/>
    <d v="2020-04-13T00:00:00"/>
    <s v="0055A00000BclF5QAJ"/>
    <d v="2021-04-11T19:52:07"/>
    <m/>
    <d v="2020-04-28T15:50:15"/>
    <m/>
    <m/>
    <b v="0"/>
    <m/>
    <m/>
    <s v="Inside Sales"/>
    <m/>
    <m/>
    <s v="Bruker"/>
    <s v="ESI TOF  (TIMS, Compact, Micro, Maxis)"/>
    <m/>
    <x v="3298"/>
    <x v="0"/>
    <b v="0"/>
    <m/>
    <m/>
    <m/>
    <s v="00531000007KAu8AAG"/>
    <s v="01s5A000005x0vsQAA"/>
    <s v="Biotherapeutics"/>
    <m/>
    <s v="0035A00003NH1JFQA1"/>
    <s v="System"/>
    <s v="ZipChip"/>
    <m/>
    <m/>
    <s v="0125A000001ESVfQAO"/>
    <b v="1"/>
    <m/>
    <b v="0"/>
    <m/>
    <m/>
    <x v="0"/>
    <b v="0"/>
    <d v="2021-06-29T20:34:55"/>
    <s v="0055A00000Bd4jEQAR"/>
    <m/>
    <b v="0"/>
    <x v="0"/>
    <m/>
    <m/>
    <n v="97809"/>
    <m/>
    <x v="2"/>
    <n v="0"/>
    <n v="0"/>
  </r>
  <r>
    <s v="0015A00001tbNSWQA2"/>
    <b v="0"/>
    <m/>
    <b v="0"/>
    <m/>
    <m/>
    <m/>
    <x v="458"/>
    <b v="1"/>
    <s v="Duplicate opportunity"/>
    <m/>
    <m/>
    <m/>
    <s v="Impacted"/>
    <s v="0055A00000BNXCfQAP"/>
    <b v="1"/>
    <d v="2020-10-30T20:36:28"/>
    <m/>
    <b v="0"/>
    <m/>
    <m/>
    <b v="0"/>
    <d v="2020-04-01T00:00:00"/>
    <n v="4"/>
    <n v="2020"/>
    <s v="Omitted"/>
    <s v="Omitted"/>
    <b v="0"/>
    <b v="1"/>
    <m/>
    <b v="0"/>
    <b v="0"/>
    <b v="0"/>
    <x v="15"/>
    <b v="0"/>
    <m/>
    <x v="0"/>
    <d v="2020-11-02T00:00:00"/>
    <s v="0055A00000BclF5QAJ"/>
    <d v="2021-04-10T23:01:03"/>
    <m/>
    <d v="2020-11-02T17:30:10"/>
    <m/>
    <m/>
    <b v="0"/>
    <m/>
    <m/>
    <s v="Website"/>
    <m/>
    <m/>
    <m/>
    <m/>
    <m/>
    <x v="3299"/>
    <x v="0"/>
    <b v="0"/>
    <m/>
    <m/>
    <m/>
    <s v="0055A00000BNXCfQAP"/>
    <m/>
    <s v="Biotherapeutics"/>
    <m/>
    <s v="0035A00003fqxqNQAQ"/>
    <s v="System"/>
    <s v="Rebel"/>
    <m/>
    <m/>
    <s v="0125A000001ESVfQAO"/>
    <b v="0"/>
    <m/>
    <b v="0"/>
    <m/>
    <m/>
    <x v="0"/>
    <b v="0"/>
    <d v="2021-06-29T20:34:55"/>
    <s v="0055A00000BctN7QAJ"/>
    <m/>
    <b v="0"/>
    <x v="0"/>
    <m/>
    <m/>
    <n v="118020"/>
    <m/>
    <x v="2"/>
    <n v="0"/>
    <n v="0"/>
  </r>
  <r>
    <s v="0013100001jbToDAAU"/>
    <b v="0"/>
    <m/>
    <b v="0"/>
    <s v="70131000001YBOMAA4"/>
    <m/>
    <m/>
    <x v="39"/>
    <b v="1"/>
    <s v="Lost or No Budget"/>
    <m/>
    <s v="00331000030PCnZAAW"/>
    <m/>
    <s v="No impact"/>
    <s v="0055A00000Bb2djQAB"/>
    <b v="0"/>
    <d v="2020-10-09T14:57:00"/>
    <m/>
    <b v="0"/>
    <m/>
    <m/>
    <b v="0"/>
    <d v="2020-04-01T00:00:00"/>
    <n v="4"/>
    <n v="2020"/>
    <s v="Omitted"/>
    <s v="Omitted"/>
    <b v="1"/>
    <b v="1"/>
    <m/>
    <b v="1"/>
    <b v="0"/>
    <b v="0"/>
    <x v="15"/>
    <b v="0"/>
    <s v="Auto-Ti"/>
    <x v="0"/>
    <d v="2020-10-19T00:00:00"/>
    <s v="0055A00000BclF5QAJ"/>
    <d v="2021-04-10T23:01:03"/>
    <m/>
    <d v="2020-11-12T16:32:04"/>
    <m/>
    <m/>
    <b v="0"/>
    <m/>
    <m/>
    <s v="Trade Show"/>
    <m/>
    <m/>
    <s v="Thermo"/>
    <m/>
    <m/>
    <x v="3300"/>
    <x v="0"/>
    <b v="0"/>
    <m/>
    <m/>
    <m/>
    <s v="0055A00000Bb2djQAB"/>
    <s v="01s5A000005x0sjQAA"/>
    <m/>
    <m/>
    <s v="00331000030PCnZAAW"/>
    <s v="System"/>
    <s v="ZipChip"/>
    <m/>
    <m/>
    <s v="0125A000001ESVfQAO"/>
    <b v="0"/>
    <m/>
    <b v="0"/>
    <m/>
    <m/>
    <x v="0"/>
    <b v="0"/>
    <d v="2021-06-29T20:34:55"/>
    <s v="0055A00000BctMnQAJ"/>
    <m/>
    <b v="0"/>
    <x v="0"/>
    <m/>
    <m/>
    <n v="23750"/>
    <m/>
    <x v="2"/>
    <n v="0"/>
    <n v="0"/>
  </r>
  <r>
    <s v="0013100001jbToGAAU"/>
    <b v="0"/>
    <m/>
    <b v="0"/>
    <s v="7015A000001qVJTQA2"/>
    <m/>
    <m/>
    <x v="31"/>
    <b v="1"/>
    <s v="Duplicate opportunity"/>
    <m/>
    <s v="0035A00003PIMl3QAH"/>
    <m/>
    <m/>
    <s v="0055A000008zqzaQAA"/>
    <b v="1"/>
    <d v="2019-06-12T17:22:39"/>
    <m/>
    <b v="0"/>
    <m/>
    <m/>
    <b v="0"/>
    <d v="2019-04-01T00:00:00"/>
    <n v="4"/>
    <n v="2019"/>
    <s v="Omitted"/>
    <s v="Omitted"/>
    <b v="0"/>
    <b v="0"/>
    <m/>
    <b v="0"/>
    <b v="0"/>
    <b v="0"/>
    <x v="15"/>
    <b v="0"/>
    <m/>
    <x v="0"/>
    <d v="2019-08-23T00:00:00"/>
    <s v="0055A00000BclF5QAJ"/>
    <d v="2021-04-11T20:06:15"/>
    <m/>
    <d v="2019-10-21T13:54:38"/>
    <m/>
    <m/>
    <b v="0"/>
    <m/>
    <m/>
    <s v="Field Sales"/>
    <m/>
    <m/>
    <m/>
    <m/>
    <m/>
    <x v="3301"/>
    <x v="0"/>
    <b v="0"/>
    <m/>
    <m/>
    <m/>
    <s v="0055A000008iLmwQAE"/>
    <m/>
    <m/>
    <m/>
    <s v="0035A00003PIMl3QAH"/>
    <s v="System"/>
    <s v="Rebel"/>
    <m/>
    <m/>
    <s v="0125A000001ESVfQAO"/>
    <b v="0"/>
    <m/>
    <b v="0"/>
    <m/>
    <m/>
    <x v="0"/>
    <b v="0"/>
    <d v="2021-06-29T20:34:54"/>
    <m/>
    <m/>
    <b v="1"/>
    <x v="0"/>
    <m/>
    <m/>
    <m/>
    <m/>
    <x v="0"/>
    <n v="0"/>
    <n v="0"/>
  </r>
  <r>
    <s v="0013100001jbBHXAA2"/>
    <b v="0"/>
    <m/>
    <b v="0"/>
    <m/>
    <m/>
    <m/>
    <x v="340"/>
    <b v="1"/>
    <s v="Lost or No Budget"/>
    <m/>
    <s v="0035A00003GHX7GQAX"/>
    <m/>
    <m/>
    <s v="0055A000008iLoJQAU"/>
    <b v="0"/>
    <d v="2019-05-10T00:26:47"/>
    <m/>
    <b v="0"/>
    <m/>
    <m/>
    <b v="0"/>
    <d v="2020-01-01T00:00:00"/>
    <n v="1"/>
    <n v="2020"/>
    <s v="Omitted"/>
    <s v="Omitted"/>
    <b v="0"/>
    <b v="0"/>
    <m/>
    <b v="1"/>
    <b v="0"/>
    <b v="0"/>
    <x v="25"/>
    <b v="0"/>
    <s v="Auto-Classic"/>
    <x v="0"/>
    <d v="2020-08-17T00:00:00"/>
    <s v="0055A00000BclF5QAJ"/>
    <d v="2021-04-11T20:07:09"/>
    <m/>
    <d v="2019-12-28T22:51:59"/>
    <m/>
    <m/>
    <b v="0"/>
    <m/>
    <m/>
    <s v="Field Sales"/>
    <m/>
    <m/>
    <s v="Thermo"/>
    <s v="QE EMR UHMR (Plus, HF, HF-X with BioPharma)"/>
    <m/>
    <x v="3302"/>
    <x v="0"/>
    <b v="0"/>
    <m/>
    <s v="all of them"/>
    <m/>
    <s v="0055A000008iLoJQAU"/>
    <s v="01s5A000005z9ixQAA"/>
    <s v="Biotherapeutics"/>
    <m/>
    <s v="0035A00003GHX7GQAX"/>
    <s v="System"/>
    <s v="ZipChip"/>
    <m/>
    <m/>
    <s v="0125A000001ESVfQAO"/>
    <b v="0"/>
    <m/>
    <b v="0"/>
    <m/>
    <m/>
    <x v="0"/>
    <b v="0"/>
    <d v="2021-06-29T20:34:54"/>
    <m/>
    <m/>
    <b v="1"/>
    <x v="0"/>
    <m/>
    <m/>
    <n v="88065"/>
    <m/>
    <x v="2"/>
    <n v="0"/>
    <n v="0"/>
  </r>
  <r>
    <s v="0013100001jbC4UAAU"/>
    <b v="0"/>
    <m/>
    <b v="0"/>
    <s v="7015A0000022jCRQAY"/>
    <m/>
    <m/>
    <x v="340"/>
    <b v="1"/>
    <s v="Other"/>
    <m/>
    <s v="0035A00003UYhRVQA1"/>
    <m/>
    <m/>
    <s v="0055A000008iLoJQAU"/>
    <b v="0"/>
    <d v="2019-04-25T17:16:50"/>
    <m/>
    <b v="0"/>
    <m/>
    <m/>
    <b v="0"/>
    <d v="2020-01-01T00:00:00"/>
    <n v="1"/>
    <n v="2020"/>
    <s v="Omitted"/>
    <s v="Omitted"/>
    <b v="0"/>
    <b v="0"/>
    <m/>
    <b v="1"/>
    <b v="0"/>
    <b v="0"/>
    <x v="17"/>
    <b v="0"/>
    <s v="Auto-Classic"/>
    <x v="0"/>
    <d v="2019-04-25T00:00:00"/>
    <s v="0055A00000BclF5QAJ"/>
    <d v="2021-04-11T20:33:11"/>
    <m/>
    <d v="2019-12-28T23:06:35"/>
    <m/>
    <m/>
    <b v="0"/>
    <m/>
    <m/>
    <s v="Webinar"/>
    <m/>
    <m/>
    <s v="Thermo"/>
    <s v="QE Plus, HF, HF-X  (NO biopharma)"/>
    <m/>
    <x v="3303"/>
    <x v="0"/>
    <b v="0"/>
    <m/>
    <s v="Sciex, Bruker"/>
    <m/>
    <s v="0055A000008iLoJQAU"/>
    <s v="01s5A000005z9ixQAA"/>
    <s v="Metabolomics"/>
    <m/>
    <s v="0035A00003UYhRVQA1"/>
    <s v="System"/>
    <s v="ZipChip"/>
    <m/>
    <m/>
    <s v="0125A000001ESVfQAO"/>
    <b v="0"/>
    <m/>
    <b v="0"/>
    <m/>
    <m/>
    <x v="0"/>
    <b v="0"/>
    <d v="2021-06-29T20:34:54"/>
    <m/>
    <m/>
    <b v="1"/>
    <x v="0"/>
    <m/>
    <m/>
    <n v="82480"/>
    <m/>
    <x v="2"/>
    <n v="0"/>
    <n v="0"/>
  </r>
  <r>
    <s v="0015A00002GK5buQAD"/>
    <b v="0"/>
    <m/>
    <b v="0"/>
    <m/>
    <m/>
    <m/>
    <x v="405"/>
    <b v="1"/>
    <m/>
    <m/>
    <s v="0035A00003bbgttQAA"/>
    <m/>
    <s v="Unknown"/>
    <s v="00531000007KAu8AAG"/>
    <b v="0"/>
    <d v="2020-01-14T08:32:56"/>
    <m/>
    <b v="0"/>
    <m/>
    <m/>
    <b v="0"/>
    <d v="2021-02-01T00:00:00"/>
    <n v="2"/>
    <n v="2021"/>
    <s v="Omitted"/>
    <s v="Omitted"/>
    <b v="0"/>
    <b v="0"/>
    <m/>
    <b v="1"/>
    <b v="0"/>
    <b v="0"/>
    <x v="17"/>
    <b v="0"/>
    <s v="Auto-Classic"/>
    <x v="0"/>
    <d v="2021-03-26T00:00:00"/>
    <s v="00531000007KAu8AAG"/>
    <d v="2021-05-06T13:26:43"/>
    <m/>
    <d v="2021-05-06T13:26:43"/>
    <m/>
    <m/>
    <b v="0"/>
    <m/>
    <m/>
    <s v="Inside Sales"/>
    <m/>
    <m/>
    <s v="Thermo"/>
    <s v="QE Plus, HF, HF-X  (NO biopharma)"/>
    <m/>
    <x v="3304"/>
    <x v="0"/>
    <b v="0"/>
    <m/>
    <m/>
    <m/>
    <s v="00531000007KAu8AAG"/>
    <s v="01s5A000005xBsuQAE"/>
    <s v="Metabolomics"/>
    <m/>
    <s v="0035A00003bbgttQAA"/>
    <s v="Consumables"/>
    <s v="ZipChip"/>
    <m/>
    <m/>
    <s v="0125A000001ESVfQAO"/>
    <b v="0"/>
    <m/>
    <b v="0"/>
    <m/>
    <m/>
    <x v="0"/>
    <b v="0"/>
    <d v="2021-06-29T20:34:55"/>
    <s v="0055A00000Bd4jEQAR"/>
    <m/>
    <b v="1"/>
    <x v="0"/>
    <m/>
    <m/>
    <n v="26950"/>
    <m/>
    <x v="2"/>
    <n v="0"/>
    <n v="0"/>
  </r>
  <r>
    <s v="0015A00002AlaAjQAJ"/>
    <b v="0"/>
    <m/>
    <b v="0"/>
    <s v="7015A000001dE6uQAE"/>
    <m/>
    <m/>
    <x v="98"/>
    <b v="1"/>
    <s v="Lost or No Budget"/>
    <m/>
    <s v="0035A00003TBdNgQAL"/>
    <m/>
    <m/>
    <s v="0055A000008iLoJQAU"/>
    <b v="0"/>
    <d v="2019-03-13T21:02:11"/>
    <m/>
    <b v="0"/>
    <m/>
    <m/>
    <b v="0"/>
    <d v="2020-03-01T00:00:00"/>
    <n v="3"/>
    <n v="2020"/>
    <s v="Omitted"/>
    <s v="Omitted"/>
    <b v="0"/>
    <b v="0"/>
    <m/>
    <b v="1"/>
    <b v="0"/>
    <b v="0"/>
    <x v="15"/>
    <b v="0"/>
    <s v="Auto-Classic"/>
    <x v="0"/>
    <d v="2020-07-17T00:00:00"/>
    <s v="0055A00000BclF5QAJ"/>
    <d v="2021-04-11T20:07:09"/>
    <m/>
    <d v="2020-07-20T13:20:21"/>
    <m/>
    <m/>
    <b v="0"/>
    <m/>
    <m/>
    <s v="Field Sales"/>
    <m/>
    <m/>
    <s v="Waters"/>
    <s v="QTOF (XevoG2, Vion)"/>
    <m/>
    <x v="3305"/>
    <x v="0"/>
    <b v="0"/>
    <m/>
    <s v="Agilent and old TMO Velos"/>
    <m/>
    <s v="0055A000008zqzaQAA"/>
    <s v="01s5A000005z9ixQAA"/>
    <s v="Biotherapeutics"/>
    <m/>
    <s v="0035A00003TBdNgQAL"/>
    <s v="System"/>
    <s v="ZipChip"/>
    <m/>
    <m/>
    <s v="0125A000001ESVfQAO"/>
    <b v="0"/>
    <m/>
    <b v="0"/>
    <m/>
    <m/>
    <x v="0"/>
    <b v="0"/>
    <d v="2021-06-29T20:34:54"/>
    <s v="0055A00000BctN2QAJ"/>
    <m/>
    <b v="1"/>
    <x v="0"/>
    <m/>
    <m/>
    <n v="85725"/>
    <m/>
    <x v="2"/>
    <n v="0"/>
    <n v="0"/>
  </r>
  <r>
    <s v="0013100001k79n8AAA"/>
    <b v="0"/>
    <m/>
    <b v="0"/>
    <m/>
    <m/>
    <m/>
    <x v="39"/>
    <b v="1"/>
    <s v="Other"/>
    <m/>
    <s v="0035A00003PG3aQQAT"/>
    <m/>
    <m/>
    <s v="0055A000008iLoJQAU"/>
    <b v="0"/>
    <d v="2019-03-06T15:02:48"/>
    <m/>
    <b v="0"/>
    <m/>
    <m/>
    <b v="0"/>
    <d v="2020-04-01T00:00:00"/>
    <n v="4"/>
    <n v="2020"/>
    <s v="Omitted"/>
    <s v="Omitted"/>
    <b v="0"/>
    <b v="0"/>
    <m/>
    <b v="1"/>
    <b v="0"/>
    <b v="0"/>
    <x v="15"/>
    <b v="0"/>
    <s v="Auto-Classic"/>
    <x v="0"/>
    <d v="2019-10-21T00:00:00"/>
    <s v="0055A00000BclF5QAJ"/>
    <d v="2021-04-10T23:01:03"/>
    <m/>
    <d v="2020-01-17T04:47:57"/>
    <m/>
    <m/>
    <b v="0"/>
    <m/>
    <m/>
    <s v="Website"/>
    <m/>
    <m/>
    <s v="Thermo"/>
    <s v="QE Plus, HF, HF-X  (NO biopharma)"/>
    <m/>
    <x v="3306"/>
    <x v="0"/>
    <b v="0"/>
    <s v="Not properly qualified and correct people/experiments weren't properly identified."/>
    <m/>
    <m/>
    <s v="0055A000008iLoJQAU"/>
    <s v="01s5A000005z9ixQAA"/>
    <s v="Biotherapeutics"/>
    <m/>
    <s v="0035A00003PG3aQQAT"/>
    <s v="System"/>
    <s v="ZipChip"/>
    <m/>
    <m/>
    <s v="0125A000001ESVfQAO"/>
    <b v="0"/>
    <m/>
    <b v="0"/>
    <m/>
    <m/>
    <x v="0"/>
    <b v="0"/>
    <d v="2021-06-29T20:34:54"/>
    <m/>
    <m/>
    <b v="1"/>
    <x v="0"/>
    <m/>
    <m/>
    <n v="77485"/>
    <m/>
    <x v="2"/>
    <n v="0"/>
    <n v="0"/>
  </r>
  <r>
    <s v="0015A00002GK5buQAD"/>
    <b v="0"/>
    <m/>
    <b v="0"/>
    <m/>
    <m/>
    <m/>
    <x v="110"/>
    <b v="1"/>
    <s v="Duplicate opportunity"/>
    <m/>
    <s v="0035A00003bbgurQAA"/>
    <s v="Most staff/students are home-based"/>
    <s v="Impacted"/>
    <s v="00531000007KAu8AAG"/>
    <b v="0"/>
    <d v="2020-01-21T09:35:41"/>
    <m/>
    <b v="0"/>
    <m/>
    <m/>
    <b v="0"/>
    <d v="2020-04-01T00:00:00"/>
    <n v="4"/>
    <n v="2020"/>
    <s v="Omitted"/>
    <s v="Omitted"/>
    <b v="0"/>
    <b v="0"/>
    <m/>
    <b v="1"/>
    <b v="0"/>
    <b v="0"/>
    <x v="17"/>
    <b v="0"/>
    <s v="Auto-Classic"/>
    <x v="0"/>
    <m/>
    <s v="0055A00000BclF5QAJ"/>
    <d v="2021-04-11T19:52:07"/>
    <m/>
    <d v="2020-12-02T21:06:09"/>
    <m/>
    <m/>
    <b v="0"/>
    <m/>
    <m/>
    <s v="Inside Sales"/>
    <m/>
    <m/>
    <s v="Thermo"/>
    <s v="QE EMR UHMR (Plus, HF, HF-X with BioPharma)"/>
    <m/>
    <x v="3307"/>
    <x v="0"/>
    <b v="0"/>
    <m/>
    <s v="QE Plus Biopharma"/>
    <m/>
    <s v="0055A000008iLoOQAU"/>
    <s v="01s5A000004PlSkQAK"/>
    <s v="Biotherapeutics"/>
    <m/>
    <s v="0035A00003bbgurQAA"/>
    <s v="Consumables"/>
    <s v="ZipChip"/>
    <m/>
    <m/>
    <s v="0125A000001ESVfQAO"/>
    <b v="0"/>
    <m/>
    <b v="0"/>
    <m/>
    <m/>
    <x v="0"/>
    <b v="0"/>
    <d v="2021-06-29T20:34:55"/>
    <m/>
    <m/>
    <b v="1"/>
    <x v="0"/>
    <m/>
    <m/>
    <n v="5632"/>
    <m/>
    <x v="2"/>
    <n v="0"/>
    <n v="0"/>
  </r>
  <r>
    <s v="0013100001qvZsSAAU"/>
    <b v="0"/>
    <m/>
    <b v="0"/>
    <s v="70131000001YBx9AAG"/>
    <m/>
    <m/>
    <x v="39"/>
    <b v="1"/>
    <s v="Non Responsive"/>
    <m/>
    <m/>
    <m/>
    <s v="Unknown"/>
    <s v="0055A000008iLoJQAU"/>
    <b v="0"/>
    <d v="2019-08-16T19:06:46"/>
    <m/>
    <b v="0"/>
    <m/>
    <m/>
    <b v="0"/>
    <d v="2020-04-01T00:00:00"/>
    <n v="4"/>
    <n v="2020"/>
    <s v="Omitted"/>
    <s v="Omitted"/>
    <b v="0"/>
    <b v="0"/>
    <m/>
    <b v="1"/>
    <b v="0"/>
    <b v="0"/>
    <x v="15"/>
    <b v="0"/>
    <s v="Auto-Si"/>
    <x v="0"/>
    <d v="2020-08-05T00:00:00"/>
    <s v="0055A00000BclF5QAJ"/>
    <d v="2021-04-11T20:07:09"/>
    <m/>
    <d v="2020-09-21T14:17:47"/>
    <m/>
    <m/>
    <b v="0"/>
    <m/>
    <m/>
    <s v="Field Sales"/>
    <m/>
    <m/>
    <s v="Sciex"/>
    <s v="Triple TOF (4600,5600,6600)"/>
    <m/>
    <x v="3308"/>
    <x v="0"/>
    <b v="0"/>
    <m/>
    <m/>
    <m/>
    <s v="0055A000008zqzaQAA"/>
    <s v="01s5A000005z9ixQAA"/>
    <s v="Biotherapeutics"/>
    <m/>
    <s v="0035A00003fK7L1QAK"/>
    <s v="System"/>
    <s v="ZipChip"/>
    <m/>
    <m/>
    <s v="0125A000001ESVfQAO"/>
    <b v="0"/>
    <m/>
    <b v="0"/>
    <m/>
    <m/>
    <x v="0"/>
    <b v="0"/>
    <d v="2021-06-29T20:34:54"/>
    <s v="0055A00000BctN2QAJ"/>
    <m/>
    <b v="1"/>
    <x v="0"/>
    <m/>
    <m/>
    <n v="90775"/>
    <m/>
    <x v="2"/>
    <n v="0"/>
    <n v="0"/>
  </r>
  <r>
    <s v="0013100001jbB3pAAE"/>
    <b v="0"/>
    <m/>
    <b v="0"/>
    <s v="70131000001YBOWAA4"/>
    <m/>
    <m/>
    <x v="340"/>
    <b v="1"/>
    <s v="Duplicate opportunity"/>
    <m/>
    <s v="0035A00003QTz1ZQAT"/>
    <m/>
    <m/>
    <s v="0055A000008iLoOQAU"/>
    <b v="1"/>
    <d v="2019-01-07T22:20:10"/>
    <m/>
    <b v="0"/>
    <m/>
    <m/>
    <b v="0"/>
    <d v="2020-01-01T00:00:00"/>
    <n v="1"/>
    <n v="2020"/>
    <s v="Omitted"/>
    <s v="Omitted"/>
    <b v="0"/>
    <b v="0"/>
    <m/>
    <b v="1"/>
    <b v="0"/>
    <b v="0"/>
    <x v="17"/>
    <b v="0"/>
    <s v="Auto-Classic"/>
    <x v="0"/>
    <d v="2019-11-20T00:00:00"/>
    <s v="0055A00000BclF5QAJ"/>
    <d v="2021-04-10T23:01:03"/>
    <m/>
    <d v="2019-12-28T23:10:03"/>
    <m/>
    <m/>
    <b v="0"/>
    <m/>
    <m/>
    <s v="Trade Show"/>
    <m/>
    <m/>
    <s v="Thermo"/>
    <s v="QE Plus, HF, HF-X  (NO biopharma)"/>
    <m/>
    <x v="3309"/>
    <x v="0"/>
    <b v="0"/>
    <m/>
    <m/>
    <s v="Glycopeptide and glycoprotein analysis"/>
    <s v="0055A000008iLoJQAU"/>
    <s v="01s5A000005z9ixQAA"/>
    <s v="Metabolomics"/>
    <m/>
    <s v="0035A00003QTz1ZQAT"/>
    <s v="System"/>
    <s v="ZipChip"/>
    <m/>
    <m/>
    <s v="0125A000001ESVfQAO"/>
    <b v="0"/>
    <m/>
    <b v="0"/>
    <m/>
    <m/>
    <x v="0"/>
    <b v="0"/>
    <d v="2021-06-29T20:34:54"/>
    <m/>
    <m/>
    <b v="1"/>
    <x v="0"/>
    <m/>
    <m/>
    <n v="85725"/>
    <m/>
    <x v="2"/>
    <n v="0"/>
    <n v="0"/>
  </r>
  <r>
    <s v="0013100001jbB3pAAE"/>
    <b v="0"/>
    <m/>
    <b v="0"/>
    <m/>
    <m/>
    <m/>
    <x v="564"/>
    <b v="1"/>
    <s v="Non Responsive"/>
    <m/>
    <s v="0035A00003Wo4lkQAB"/>
    <s v="delay to late 2020 / 2021"/>
    <s v="Impacted"/>
    <s v="0055A000008iLoJQAU"/>
    <b v="1"/>
    <d v="2019-07-23T23:48:18"/>
    <m/>
    <b v="0"/>
    <m/>
    <m/>
    <b v="0"/>
    <d v="2021-01-01T00:00:00"/>
    <n v="1"/>
    <n v="2021"/>
    <s v="Omitted"/>
    <s v="Omitted"/>
    <b v="0"/>
    <b v="0"/>
    <m/>
    <b v="1"/>
    <b v="0"/>
    <b v="0"/>
    <x v="17"/>
    <b v="0"/>
    <s v="Auto-Classic"/>
    <x v="0"/>
    <d v="2020-12-14T00:00:00"/>
    <s v="0055A00000BclF5QAJ"/>
    <d v="2021-04-11T20:07:09"/>
    <m/>
    <d v="2020-12-21T15:39:03"/>
    <m/>
    <m/>
    <b v="0"/>
    <m/>
    <m/>
    <s v="Field Sales"/>
    <m/>
    <m/>
    <s v="Thermo"/>
    <s v="QE Plus, HF, HF-X  (NO biopharma)"/>
    <m/>
    <x v="3310"/>
    <x v="0"/>
    <b v="0"/>
    <m/>
    <s v="Lumos, Waters, Agilent"/>
    <m/>
    <s v="0055A000008zqzaQAA"/>
    <s v="01s5A000005z9ixQAA"/>
    <s v="Biotherapeutics;Metabolomics"/>
    <m/>
    <s v="0035A00003Wo4lkQAB"/>
    <s v="System"/>
    <s v="ZipChip"/>
    <m/>
    <m/>
    <s v="0125A000001ESVfQAO"/>
    <b v="0"/>
    <m/>
    <b v="0"/>
    <m/>
    <m/>
    <x v="0"/>
    <b v="0"/>
    <d v="2021-06-29T20:34:54"/>
    <s v="0055A00000BctN2QAJ"/>
    <m/>
    <b v="1"/>
    <x v="0"/>
    <m/>
    <m/>
    <n v="90775"/>
    <m/>
    <x v="2"/>
    <n v="0"/>
    <n v="0"/>
  </r>
  <r>
    <s v="0015A00002DVpGfQAL"/>
    <b v="0"/>
    <m/>
    <b v="0"/>
    <s v="7015A000001qXCFQA2"/>
    <m/>
    <m/>
    <x v="113"/>
    <b v="1"/>
    <s v="Other"/>
    <m/>
    <s v="0035A00003WoBRSQA3"/>
    <m/>
    <m/>
    <s v="0055A000008iLoJQAU"/>
    <b v="1"/>
    <d v="2019-07-24T16:53:43"/>
    <m/>
    <b v="0"/>
    <m/>
    <m/>
    <b v="0"/>
    <d v="2020-02-01T00:00:00"/>
    <n v="2"/>
    <n v="2020"/>
    <s v="Omitted"/>
    <s v="Omitted"/>
    <b v="0"/>
    <b v="0"/>
    <m/>
    <b v="1"/>
    <b v="0"/>
    <b v="0"/>
    <x v="15"/>
    <b v="0"/>
    <s v="Auto-Si"/>
    <x v="0"/>
    <d v="2019-07-23T00:00:00"/>
    <s v="0055A00000BclF5QAJ"/>
    <d v="2021-04-10T23:01:03"/>
    <m/>
    <d v="2020-02-03T15:10:09"/>
    <m/>
    <m/>
    <b v="0"/>
    <m/>
    <s v="Amino Acids &amp; Metobolites"/>
    <s v="Trade Show"/>
    <m/>
    <m/>
    <s v="Sciex"/>
    <s v="Triple TOF (4600,5600,6600)"/>
    <m/>
    <x v="3311"/>
    <x v="0"/>
    <b v="0"/>
    <s v="Doesn't want to do anything but proteomics work on her 6600+ so ZC is not great option."/>
    <m/>
    <m/>
    <s v="0055A000008iLoJQAU"/>
    <s v="01s5A000005z9ixQAA"/>
    <s v="Metabolomics"/>
    <m/>
    <s v="0035A00003WoBRSQA3"/>
    <s v="System"/>
    <s v="ZipChip"/>
    <m/>
    <m/>
    <s v="0125A000001ESVfQAO"/>
    <b v="0"/>
    <m/>
    <b v="0"/>
    <m/>
    <m/>
    <x v="0"/>
    <b v="0"/>
    <d v="2021-06-29T20:34:54"/>
    <m/>
    <m/>
    <b v="1"/>
    <x v="0"/>
    <m/>
    <m/>
    <n v="86860"/>
    <m/>
    <x v="2"/>
    <n v="0"/>
    <n v="0"/>
  </r>
  <r>
    <s v="0015A00002Cw7cWQAR"/>
    <b v="0"/>
    <m/>
    <b v="0"/>
    <m/>
    <m/>
    <m/>
    <x v="98"/>
    <b v="1"/>
    <s v="Contact has moved"/>
    <m/>
    <s v="0035A00003Vxb6EQAR"/>
    <m/>
    <m/>
    <s v="0055A000008iLoOQAU"/>
    <b v="1"/>
    <d v="2019-06-11T01:53:59"/>
    <m/>
    <b v="0"/>
    <m/>
    <m/>
    <b v="0"/>
    <d v="2020-03-01T00:00:00"/>
    <n v="3"/>
    <n v="2020"/>
    <s v="Omitted"/>
    <s v="Omitted"/>
    <b v="0"/>
    <b v="0"/>
    <m/>
    <b v="1"/>
    <b v="0"/>
    <b v="0"/>
    <x v="15"/>
    <b v="0"/>
    <s v="Auto-Si"/>
    <x v="0"/>
    <d v="2020-05-18T00:00:00"/>
    <s v="0055A00000BclF5QAJ"/>
    <d v="2021-04-10T23:01:03"/>
    <m/>
    <d v="2020-07-16T21:44:36"/>
    <m/>
    <m/>
    <b v="0"/>
    <m/>
    <s v="Biotherapeutics"/>
    <s v="Website"/>
    <m/>
    <m/>
    <s v="Sciex"/>
    <s v="Triple TOF (4600,5600,6600)"/>
    <m/>
    <x v="3312"/>
    <x v="0"/>
    <b v="0"/>
    <m/>
    <m/>
    <m/>
    <s v="0055A000008zqzaQAA"/>
    <s v="01s5A000005z9ixQAA"/>
    <s v="Biotherapeutics"/>
    <m/>
    <s v="0035A00003Vxb6EQAR"/>
    <s v="System"/>
    <s v="ZipChip"/>
    <m/>
    <m/>
    <s v="0125A000001ESVfQAO"/>
    <b v="0"/>
    <m/>
    <b v="0"/>
    <m/>
    <m/>
    <x v="0"/>
    <b v="0"/>
    <d v="2021-06-29T20:34:54"/>
    <s v="0055A00000BctN2QAJ"/>
    <m/>
    <b v="1"/>
    <x v="0"/>
    <m/>
    <m/>
    <n v="86860"/>
    <m/>
    <x v="2"/>
    <n v="0"/>
    <n v="0"/>
  </r>
  <r>
    <s v="0015A0000281qjSQAQ"/>
    <b v="0"/>
    <m/>
    <b v="0"/>
    <s v="7015A0000022hBpQAI"/>
    <m/>
    <m/>
    <x v="98"/>
    <b v="1"/>
    <s v="Non Responsive"/>
    <m/>
    <s v="0035A00003PvCuhQAF"/>
    <m/>
    <m/>
    <s v="0055A000008iLoOQAU"/>
    <b v="1"/>
    <d v="2018-12-28T00:41:19"/>
    <m/>
    <b v="0"/>
    <m/>
    <m/>
    <b v="0"/>
    <d v="2020-03-01T00:00:00"/>
    <n v="3"/>
    <n v="2020"/>
    <s v="Omitted"/>
    <s v="Omitted"/>
    <b v="0"/>
    <b v="0"/>
    <m/>
    <b v="1"/>
    <b v="0"/>
    <b v="0"/>
    <x v="17"/>
    <b v="0"/>
    <s v="Manual-Si"/>
    <x v="0"/>
    <d v="2020-08-03T00:00:00"/>
    <s v="0055A00000BclF5QAJ"/>
    <d v="2021-04-10T23:01:03"/>
    <m/>
    <d v="2020-08-03T13:51:00"/>
    <m/>
    <m/>
    <b v="0"/>
    <m/>
    <m/>
    <s v="Trade Show"/>
    <m/>
    <m/>
    <s v="Sciex"/>
    <s v="QTRAP (4500,5500,6500)"/>
    <m/>
    <x v="3313"/>
    <x v="0"/>
    <b v="0"/>
    <m/>
    <m/>
    <s v="DMPK"/>
    <s v="0055A000008zqzaQAA"/>
    <s v="01s5A000005z9ixQAA"/>
    <s v="Metabolomics"/>
    <m/>
    <s v="0035A00003PvCuhQAF"/>
    <s v="System"/>
    <s v="ZipChip"/>
    <m/>
    <m/>
    <s v="0125A000001ESVfQAO"/>
    <b v="0"/>
    <m/>
    <b v="0"/>
    <m/>
    <m/>
    <x v="0"/>
    <b v="0"/>
    <d v="2021-06-29T20:34:54"/>
    <s v="0055A00000BctN2QAJ"/>
    <m/>
    <b v="1"/>
    <x v="0"/>
    <m/>
    <m/>
    <n v="85725"/>
    <m/>
    <x v="2"/>
    <n v="0"/>
    <n v="0"/>
  </r>
  <r>
    <s v="0013100001gYA7VAAW"/>
    <b v="0"/>
    <m/>
    <b v="0"/>
    <m/>
    <m/>
    <m/>
    <x v="565"/>
    <b v="1"/>
    <s v="Duplicate opportunity"/>
    <m/>
    <s v="0035A00003VxpF4QAJ"/>
    <m/>
    <m/>
    <s v="0055A000008iLoOQAU"/>
    <b v="1"/>
    <d v="2019-06-12T13:31:41"/>
    <m/>
    <b v="0"/>
    <m/>
    <m/>
    <b v="0"/>
    <d v="2019-03-01T00:00:00"/>
    <n v="3"/>
    <n v="2019"/>
    <s v="Omitted"/>
    <s v="Omitted"/>
    <b v="0"/>
    <b v="0"/>
    <m/>
    <b v="1"/>
    <b v="0"/>
    <b v="0"/>
    <x v="25"/>
    <b v="0"/>
    <s v="Auto-Classic"/>
    <x v="0"/>
    <d v="2019-07-17T00:00:00"/>
    <s v="0055A00000BclF5QAJ"/>
    <d v="2021-04-10T23:01:03"/>
    <m/>
    <d v="2019-09-09T13:49:44"/>
    <m/>
    <m/>
    <b v="0"/>
    <m/>
    <m/>
    <s v="Website"/>
    <m/>
    <m/>
    <s v="Thermo"/>
    <s v="QE EMR UHMR (Plus, HF, HF-X with BioPharma)"/>
    <m/>
    <x v="3314"/>
    <x v="0"/>
    <b v="0"/>
    <m/>
    <m/>
    <m/>
    <s v="0055A000008zqzaQAA"/>
    <s v="01s5A000005z9ixQAA"/>
    <s v="Biotherapeutics"/>
    <m/>
    <s v="0035A00003VxpF4QAJ"/>
    <s v="System"/>
    <s v="ZipChip"/>
    <m/>
    <m/>
    <s v="0125A000001ESVfQAO"/>
    <b v="0"/>
    <m/>
    <b v="0"/>
    <m/>
    <m/>
    <x v="0"/>
    <b v="0"/>
    <d v="2021-06-29T20:34:54"/>
    <s v="0055A00000BctN2QAJ"/>
    <m/>
    <b v="1"/>
    <x v="0"/>
    <m/>
    <m/>
    <n v="90175"/>
    <m/>
    <x v="2"/>
    <n v="0"/>
    <n v="0"/>
  </r>
  <r>
    <s v="0013100001jbB3pAAE"/>
    <b v="0"/>
    <m/>
    <b v="0"/>
    <s v="70131000001SiprAAC"/>
    <m/>
    <m/>
    <x v="39"/>
    <b v="1"/>
    <s v="Non Responsive"/>
    <m/>
    <s v="0035A00003QTypEQAT"/>
    <m/>
    <m/>
    <s v="0055A000008iLoOQAU"/>
    <b v="1"/>
    <d v="2019-01-07T22:00:31"/>
    <m/>
    <b v="0"/>
    <m/>
    <m/>
    <b v="0"/>
    <d v="2020-04-01T00:00:00"/>
    <n v="4"/>
    <n v="2020"/>
    <s v="Omitted"/>
    <s v="Omitted"/>
    <b v="0"/>
    <b v="0"/>
    <m/>
    <b v="1"/>
    <b v="0"/>
    <b v="0"/>
    <x v="17"/>
    <b v="0"/>
    <s v="Auto-Si"/>
    <x v="0"/>
    <d v="2020-10-06T00:00:00"/>
    <s v="0055A00000BclF5QAJ"/>
    <d v="2021-04-10T23:01:03"/>
    <m/>
    <d v="2020-10-19T14:09:35"/>
    <m/>
    <m/>
    <b v="0"/>
    <m/>
    <s v="Metabolomics"/>
    <s v="Trade Show"/>
    <m/>
    <m/>
    <s v="Sciex"/>
    <s v="QTRAP (4500,5500,6500)"/>
    <m/>
    <x v="3315"/>
    <x v="0"/>
    <b v="0"/>
    <m/>
    <s v="Agilent"/>
    <m/>
    <s v="0055A000008zqzaQAA"/>
    <s v="01s5A000005z9ixQAA"/>
    <s v="Metabolomics"/>
    <m/>
    <s v="0035A00003QTypEQAT"/>
    <s v="System"/>
    <s v="ZipChip"/>
    <m/>
    <m/>
    <s v="0125A000001ESVfQAO"/>
    <b v="0"/>
    <m/>
    <b v="0"/>
    <m/>
    <m/>
    <x v="0"/>
    <b v="0"/>
    <d v="2021-06-29T20:34:54"/>
    <s v="0055A00000BctN2QAJ"/>
    <m/>
    <b v="1"/>
    <x v="0"/>
    <m/>
    <m/>
    <n v="85725"/>
    <m/>
    <x v="2"/>
    <n v="0"/>
    <n v="0"/>
  </r>
  <r>
    <s v="0013100001jbB3pAAE"/>
    <b v="0"/>
    <m/>
    <b v="0"/>
    <m/>
    <m/>
    <m/>
    <x v="531"/>
    <b v="1"/>
    <s v="Contact has moved"/>
    <m/>
    <s v="0035A00003Wo0FiQAJ"/>
    <m/>
    <m/>
    <s v="0055A000008iLoOQAU"/>
    <b v="1"/>
    <d v="2019-07-23T16:52:01"/>
    <m/>
    <b v="0"/>
    <m/>
    <m/>
    <b v="0"/>
    <d v="2019-04-01T00:00:00"/>
    <n v="4"/>
    <n v="2019"/>
    <s v="Omitted"/>
    <s v="Omitted"/>
    <b v="0"/>
    <b v="0"/>
    <m/>
    <b v="1"/>
    <b v="0"/>
    <b v="0"/>
    <x v="17"/>
    <b v="0"/>
    <s v="Auto-Ti"/>
    <x v="0"/>
    <d v="2019-10-28T00:00:00"/>
    <s v="0055A00000BclF5QAJ"/>
    <d v="2021-04-10T23:01:03"/>
    <m/>
    <d v="2019-11-04T15:51:47"/>
    <m/>
    <m/>
    <b v="0"/>
    <m/>
    <m/>
    <s v="Website"/>
    <m/>
    <m/>
    <s v="Thermo"/>
    <s v="Fusion Lumos"/>
    <m/>
    <x v="3316"/>
    <x v="0"/>
    <b v="0"/>
    <m/>
    <s v="Orbi ID-X in late fall"/>
    <s v="biogenic amines"/>
    <s v="0055A000008iLoJQAU"/>
    <s v="01s5A000005z9ixQAA"/>
    <s v="Metabolomics"/>
    <m/>
    <s v="0035A00003Wo0FiQAJ"/>
    <s v="System"/>
    <s v="ZipChip"/>
    <m/>
    <m/>
    <s v="0125A000001ESVfQAO"/>
    <b v="0"/>
    <m/>
    <b v="0"/>
    <m/>
    <m/>
    <x v="0"/>
    <b v="0"/>
    <d v="2021-06-29T20:34:54"/>
    <m/>
    <m/>
    <b v="1"/>
    <x v="0"/>
    <m/>
    <m/>
    <n v="77895"/>
    <m/>
    <x v="2"/>
    <n v="0"/>
    <n v="0"/>
  </r>
  <r>
    <s v="0015A00002HePHlQAN"/>
    <b v="0"/>
    <m/>
    <b v="0"/>
    <m/>
    <m/>
    <m/>
    <x v="122"/>
    <b v="1"/>
    <s v="Duplicate opportunity"/>
    <m/>
    <s v="0035A00003ccQRkQAM"/>
    <m/>
    <m/>
    <s v="00531000007KAu8AAG"/>
    <b v="0"/>
    <d v="2020-02-17T12:33:36"/>
    <m/>
    <b v="0"/>
    <m/>
    <m/>
    <b v="0"/>
    <d v="2020-01-01T00:00:00"/>
    <n v="1"/>
    <n v="2020"/>
    <s v="Omitted"/>
    <s v="Omitted"/>
    <b v="0"/>
    <b v="0"/>
    <m/>
    <b v="1"/>
    <b v="0"/>
    <b v="0"/>
    <x v="15"/>
    <b v="0"/>
    <s v="Auto-Bi"/>
    <x v="0"/>
    <m/>
    <s v="0055A00000BclF5QAJ"/>
    <d v="2021-04-11T19:52:07"/>
    <m/>
    <d v="2020-03-04T21:22:14"/>
    <m/>
    <m/>
    <b v="0"/>
    <m/>
    <m/>
    <s v="Inside Sales"/>
    <m/>
    <m/>
    <s v="Bruker"/>
    <s v="ESI TOF  (TIMS, Compact, Micro, Maxis)"/>
    <m/>
    <x v="3317"/>
    <x v="0"/>
    <b v="0"/>
    <m/>
    <m/>
    <m/>
    <s v="00531000007KAu8AAG"/>
    <s v="01s5A000005x0vsQAA"/>
    <s v="Biotherapeutics"/>
    <m/>
    <s v="0035A00003ccQRkQAM"/>
    <s v="System"/>
    <s v="ZipChip"/>
    <m/>
    <m/>
    <s v="0125A000001ESVfQAO"/>
    <b v="1"/>
    <m/>
    <b v="0"/>
    <m/>
    <m/>
    <x v="0"/>
    <b v="0"/>
    <d v="2021-06-29T20:34:55"/>
    <s v="0055A00000BctMsQAJ"/>
    <m/>
    <b v="1"/>
    <x v="0"/>
    <m/>
    <m/>
    <n v="78069.8"/>
    <m/>
    <x v="2"/>
    <n v="0"/>
    <n v="0"/>
  </r>
  <r>
    <s v="0015A00001tbNSWQA2"/>
    <b v="0"/>
    <m/>
    <b v="0"/>
    <s v="7015A000001TfxaQAC"/>
    <m/>
    <m/>
    <x v="340"/>
    <b v="1"/>
    <s v="Lost or No Budget"/>
    <m/>
    <s v="0035A00003CdkkrQAB"/>
    <m/>
    <m/>
    <s v="0055A000008zqzaQAA"/>
    <b v="0"/>
    <d v="2019-09-19T16:32:34"/>
    <m/>
    <b v="0"/>
    <m/>
    <m/>
    <b v="0"/>
    <d v="2020-01-01T00:00:00"/>
    <n v="1"/>
    <n v="2020"/>
    <s v="Omitted"/>
    <s v="Omitted"/>
    <b v="0"/>
    <b v="0"/>
    <m/>
    <b v="1"/>
    <b v="0"/>
    <b v="0"/>
    <x v="15"/>
    <b v="0"/>
    <s v="Auto-Classic"/>
    <x v="0"/>
    <d v="2020-01-21T00:00:00"/>
    <s v="0055A00000BclF5QAJ"/>
    <d v="2021-04-10T23:01:03"/>
    <m/>
    <d v="2020-01-22T13:07:46"/>
    <m/>
    <m/>
    <b v="0"/>
    <m/>
    <m/>
    <s v="Trade Show"/>
    <m/>
    <m/>
    <s v="Thermo"/>
    <s v="QE EMR UHMR (Plus, HF, HF-X with BioPharma)"/>
    <m/>
    <x v="3318"/>
    <x v="0"/>
    <b v="0"/>
    <m/>
    <m/>
    <m/>
    <s v="0055A000008zqzaQAA"/>
    <s v="01s5A000005z9ixQAA"/>
    <s v="Biotherapeutics"/>
    <m/>
    <s v="0035A00003CdkkrQAB"/>
    <s v="System"/>
    <s v="ZipChip"/>
    <m/>
    <m/>
    <s v="0125A000001ESVfQAO"/>
    <b v="1"/>
    <m/>
    <b v="0"/>
    <m/>
    <m/>
    <x v="0"/>
    <b v="0"/>
    <d v="2021-06-29T20:34:54"/>
    <s v="0055A00000BctN2QAJ"/>
    <m/>
    <b v="1"/>
    <x v="0"/>
    <m/>
    <m/>
    <n v="86395"/>
    <m/>
    <x v="2"/>
    <n v="0"/>
    <n v="0"/>
  </r>
  <r>
    <s v="0013100001p4QUfAAM"/>
    <b v="0"/>
    <m/>
    <b v="0"/>
    <m/>
    <m/>
    <m/>
    <x v="139"/>
    <b v="1"/>
    <s v="Non Responsive"/>
    <m/>
    <s v="0035A00003RZEdlQAH"/>
    <m/>
    <m/>
    <s v="0055A000008iLoJQAU"/>
    <b v="0"/>
    <d v="2019-02-28T23:57:47"/>
    <m/>
    <b v="0"/>
    <m/>
    <m/>
    <b v="0"/>
    <d v="2021-01-01T00:00:00"/>
    <n v="1"/>
    <n v="2021"/>
    <s v="Omitted"/>
    <s v="Omitted"/>
    <b v="0"/>
    <b v="0"/>
    <m/>
    <b v="1"/>
    <b v="0"/>
    <b v="0"/>
    <x v="15"/>
    <b v="0"/>
    <s v="Auto-Classic"/>
    <x v="0"/>
    <d v="2021-01-11T00:00:00"/>
    <s v="0055A00000BclF5QAJ"/>
    <d v="2021-04-11T20:07:09"/>
    <m/>
    <d v="2021-01-19T18:52:54"/>
    <m/>
    <m/>
    <b v="0"/>
    <m/>
    <m/>
    <s v="Field Sales"/>
    <m/>
    <m/>
    <s v="Thermo"/>
    <s v="Other (text field)"/>
    <m/>
    <x v="3319"/>
    <x v="0"/>
    <b v="0"/>
    <m/>
    <s v="Orbitrap"/>
    <m/>
    <s v="0055A000008zqzaQAA"/>
    <s v="01s5A000005z9ixQAA"/>
    <s v="Biotherapeutics"/>
    <m/>
    <s v="0035A00003RZEdlQAH"/>
    <s v="System"/>
    <s v="ZipChip"/>
    <m/>
    <m/>
    <s v="0125A000001ESVfQAO"/>
    <b v="1"/>
    <m/>
    <b v="0"/>
    <m/>
    <m/>
    <x v="0"/>
    <b v="0"/>
    <d v="2021-06-29T20:34:54"/>
    <s v="0055A00000BctN2QAJ"/>
    <m/>
    <b v="1"/>
    <x v="0"/>
    <m/>
    <m/>
    <n v="62775"/>
    <m/>
    <x v="2"/>
    <n v="0"/>
    <n v="0"/>
  </r>
  <r>
    <s v="0013100001k6h7IAAQ"/>
    <b v="0"/>
    <m/>
    <b v="0"/>
    <s v="7015A000001OxgRQAS"/>
    <m/>
    <m/>
    <x v="98"/>
    <b v="1"/>
    <s v="Lost or No Budget"/>
    <m/>
    <s v="0035A00003KsuhrQAB"/>
    <m/>
    <m/>
    <s v="0055A000008iLoOQAU"/>
    <b v="0"/>
    <d v="2019-08-21T13:32:40"/>
    <m/>
    <b v="0"/>
    <m/>
    <m/>
    <b v="0"/>
    <d v="2020-03-01T00:00:00"/>
    <n v="3"/>
    <n v="2020"/>
    <s v="Omitted"/>
    <s v="Omitted"/>
    <b v="0"/>
    <b v="0"/>
    <m/>
    <b v="1"/>
    <b v="0"/>
    <b v="0"/>
    <x v="15"/>
    <b v="0"/>
    <s v="Auto-Classic"/>
    <x v="0"/>
    <d v="2020-04-27T00:00:00"/>
    <s v="0055A00000BclF5QAJ"/>
    <d v="2021-04-10T23:01:03"/>
    <m/>
    <d v="2020-05-01T20:03:10"/>
    <m/>
    <m/>
    <b v="0"/>
    <m/>
    <m/>
    <s v="Website"/>
    <m/>
    <m/>
    <s v="Thermo"/>
    <s v="QE EMR UHMR (Plus, HF, HF-X with BioPharma)"/>
    <m/>
    <x v="3320"/>
    <x v="0"/>
    <b v="0"/>
    <m/>
    <m/>
    <m/>
    <s v="0055A000008zqzaQAA"/>
    <s v="01s5A000005z9ixQAA"/>
    <s v="Biotherapeutics"/>
    <m/>
    <s v="0035A00003KsuhrQAB"/>
    <s v="System"/>
    <s v="ZipChip"/>
    <m/>
    <m/>
    <s v="0125A000001ESVfQAO"/>
    <b v="1"/>
    <m/>
    <b v="0"/>
    <m/>
    <m/>
    <x v="0"/>
    <b v="0"/>
    <d v="2021-06-29T20:34:54"/>
    <s v="0055A00000BctN2QAJ"/>
    <m/>
    <b v="1"/>
    <x v="0"/>
    <m/>
    <m/>
    <n v="86395"/>
    <m/>
    <x v="2"/>
    <n v="0"/>
    <n v="0"/>
  </r>
  <r>
    <s v="0013100001eo6iZAAQ"/>
    <b v="0"/>
    <m/>
    <b v="0"/>
    <s v="7015A000001Ziq0QAC"/>
    <m/>
    <m/>
    <x v="39"/>
    <b v="1"/>
    <s v="Demo data not compelling"/>
    <m/>
    <s v="00331000037VDAJAA4"/>
    <m/>
    <m/>
    <s v="0055A000008iLoJQAU"/>
    <b v="0"/>
    <d v="2019-05-10T00:33:27"/>
    <m/>
    <b v="0"/>
    <m/>
    <m/>
    <b v="0"/>
    <d v="2020-04-01T00:00:00"/>
    <n v="4"/>
    <n v="2020"/>
    <s v="Omitted"/>
    <s v="Omitted"/>
    <b v="0"/>
    <b v="0"/>
    <m/>
    <b v="1"/>
    <b v="0"/>
    <b v="0"/>
    <x v="15"/>
    <b v="0"/>
    <s v="Auto-Classic"/>
    <x v="0"/>
    <d v="2019-10-30T00:00:00"/>
    <s v="0055A00000BclF5QAJ"/>
    <d v="2021-04-10T23:01:03"/>
    <m/>
    <d v="2019-12-28T23:00:00"/>
    <m/>
    <m/>
    <b v="0"/>
    <m/>
    <m/>
    <s v="Trade Show"/>
    <m/>
    <m/>
    <s v="Thermo"/>
    <s v="QE EMR UHMR (Plus, HF, HF-X with BioPharma)"/>
    <m/>
    <x v="3321"/>
    <x v="0"/>
    <b v="0"/>
    <m/>
    <s v="QE+ w/ biopharma"/>
    <s v="ADCs"/>
    <s v="0055A000008iLoJQAU"/>
    <s v="01s5A000005z9ixQAA"/>
    <s v="Biotherapeutics"/>
    <m/>
    <s v="00331000037VDAJAA4"/>
    <s v="System"/>
    <s v="ZipChip"/>
    <m/>
    <m/>
    <s v="0125A000001ESVfQAO"/>
    <b v="1"/>
    <m/>
    <b v="0"/>
    <m/>
    <m/>
    <x v="0"/>
    <b v="0"/>
    <d v="2021-06-29T20:34:54"/>
    <m/>
    <m/>
    <b v="1"/>
    <x v="0"/>
    <m/>
    <m/>
    <n v="88065"/>
    <m/>
    <x v="2"/>
    <n v="0"/>
    <n v="0"/>
  </r>
  <r>
    <s v="0015A000027SCCiQAO"/>
    <b v="0"/>
    <m/>
    <b v="0"/>
    <m/>
    <m/>
    <m/>
    <x v="493"/>
    <b v="1"/>
    <m/>
    <m/>
    <s v="0035A00003VEfIeQAL"/>
    <m/>
    <m/>
    <s v="0055A000008iLoOQAU"/>
    <b v="0"/>
    <d v="2021-06-07T23:57:56"/>
    <d v="2021-06-28T00:00:00"/>
    <b v="0"/>
    <m/>
    <m/>
    <b v="0"/>
    <d v="2021-02-01T00:00:00"/>
    <n v="2"/>
    <n v="2021"/>
    <s v="Omitted"/>
    <s v="Omitted"/>
    <b v="0"/>
    <b v="0"/>
    <m/>
    <b v="0"/>
    <b v="0"/>
    <b v="0"/>
    <x v="15"/>
    <b v="0"/>
    <s v="Manual-Ti"/>
    <x v="0"/>
    <m/>
    <s v="0055A000008iLoOQAU"/>
    <d v="2021-06-28T21:49:35"/>
    <m/>
    <d v="2021-06-28T21:49:35"/>
    <d v="2021-06-28T00:00:00"/>
    <m/>
    <b v="0"/>
    <m/>
    <m/>
    <s v="Other"/>
    <m/>
    <m/>
    <m/>
    <m/>
    <m/>
    <x v="3322"/>
    <x v="0"/>
    <b v="0"/>
    <m/>
    <m/>
    <m/>
    <s v="0055A000008iLoOQAU"/>
    <m/>
    <m/>
    <m/>
    <s v="0035A00003VEfIeQAL"/>
    <s v="System"/>
    <s v="ZipChip"/>
    <m/>
    <m/>
    <s v="0125A000001ESVfQAO"/>
    <b v="0"/>
    <m/>
    <b v="0"/>
    <m/>
    <m/>
    <x v="0"/>
    <b v="0"/>
    <d v="2021-06-29T20:34:55"/>
    <s v="0055A000008iLmcQAE"/>
    <m/>
    <b v="0"/>
    <x v="0"/>
    <n v="0"/>
    <n v="0"/>
    <m/>
    <n v="0"/>
    <x v="0"/>
    <n v="0"/>
    <n v="0"/>
  </r>
  <r>
    <s v="0015A000023pZynQAE"/>
    <b v="0"/>
    <m/>
    <b v="0"/>
    <s v="7015A000001zMbNQAU"/>
    <m/>
    <m/>
    <x v="116"/>
    <b v="1"/>
    <m/>
    <m/>
    <s v="0036e00003sYOo1AAG"/>
    <m/>
    <m/>
    <s v="0055A000008iLoOQAU"/>
    <b v="1"/>
    <d v="2021-06-22T16:13:24"/>
    <d v="2021-06-22T00:00:00"/>
    <b v="0"/>
    <m/>
    <m/>
    <b v="0"/>
    <d v="2021-02-01T00:00:00"/>
    <n v="2"/>
    <n v="2021"/>
    <s v="Omitted"/>
    <s v="Omitted"/>
    <b v="0"/>
    <b v="0"/>
    <m/>
    <b v="0"/>
    <b v="0"/>
    <b v="0"/>
    <x v="15"/>
    <b v="0"/>
    <m/>
    <x v="0"/>
    <m/>
    <s v="0055A000008iLoOQAU"/>
    <d v="2021-06-22T16:49:21"/>
    <m/>
    <d v="2021-06-22T16:49:20"/>
    <d v="2021-06-22T00:00:00"/>
    <m/>
    <b v="0"/>
    <m/>
    <m/>
    <s v="Website"/>
    <m/>
    <m/>
    <m/>
    <m/>
    <m/>
    <x v="3323"/>
    <x v="0"/>
    <b v="0"/>
    <m/>
    <m/>
    <m/>
    <s v="0055A000008iLoOQAU"/>
    <m/>
    <s v="Biotherapeutics"/>
    <m/>
    <s v="0036e00003sYOo1AAG"/>
    <s v="System"/>
    <s v="ZipChip"/>
    <m/>
    <m/>
    <s v="0125A000001ESVfQAO"/>
    <b v="0"/>
    <m/>
    <b v="0"/>
    <m/>
    <m/>
    <x v="0"/>
    <b v="0"/>
    <d v="2021-06-29T20:34:55"/>
    <s v="0055A000008iLmcQAE"/>
    <m/>
    <b v="0"/>
    <x v="0"/>
    <n v="0"/>
    <n v="0"/>
    <m/>
    <n v="0"/>
    <x v="0"/>
    <n v="0"/>
    <n v="0"/>
  </r>
  <r>
    <s v="0016e00002ZwenwAAB"/>
    <b v="0"/>
    <m/>
    <b v="0"/>
    <s v="7015A000001zOoBQAU"/>
    <m/>
    <m/>
    <x v="116"/>
    <b v="1"/>
    <m/>
    <m/>
    <s v="0036e00003sYOokAAG"/>
    <m/>
    <m/>
    <s v="0055A000008iLoOQAU"/>
    <b v="1"/>
    <d v="2021-06-22T16:15:14"/>
    <d v="2021-06-22T00:00:00"/>
    <b v="0"/>
    <m/>
    <m/>
    <b v="0"/>
    <d v="2021-02-01T00:00:00"/>
    <n v="2"/>
    <n v="2021"/>
    <s v="Omitted"/>
    <s v="Omitted"/>
    <b v="0"/>
    <b v="0"/>
    <m/>
    <b v="0"/>
    <b v="0"/>
    <b v="0"/>
    <x v="14"/>
    <b v="0"/>
    <m/>
    <x v="0"/>
    <d v="2021-04-20T00:00:00"/>
    <s v="0055A000008iLoOQAU"/>
    <d v="2021-06-22T16:48:06"/>
    <m/>
    <d v="2021-06-22T16:48:06"/>
    <d v="2021-06-22T00:00:00"/>
    <m/>
    <b v="0"/>
    <m/>
    <m/>
    <s v="Website"/>
    <m/>
    <m/>
    <m/>
    <m/>
    <m/>
    <x v="3324"/>
    <x v="0"/>
    <b v="0"/>
    <m/>
    <m/>
    <m/>
    <s v="0055A000008iLoOQAU"/>
    <m/>
    <s v="Proteomics"/>
    <m/>
    <s v="0036e00003sYOokAAG"/>
    <s v="System"/>
    <s v="ZipChip"/>
    <m/>
    <m/>
    <s v="0125A000001ESVfQAO"/>
    <b v="0"/>
    <m/>
    <b v="0"/>
    <m/>
    <m/>
    <x v="0"/>
    <b v="0"/>
    <d v="2021-06-29T20:34:55"/>
    <s v="0055A000008iLmcQAE"/>
    <m/>
    <b v="0"/>
    <x v="0"/>
    <n v="0"/>
    <n v="0"/>
    <m/>
    <n v="0"/>
    <x v="0"/>
    <n v="0"/>
    <n v="0"/>
  </r>
  <r>
    <s v="0016e00002ZiQpCAAV"/>
    <b v="0"/>
    <m/>
    <b v="0"/>
    <s v="7015A000001zOAEQA2"/>
    <m/>
    <m/>
    <x v="566"/>
    <b v="1"/>
    <m/>
    <m/>
    <s v="0036e00003s3K4mAAE"/>
    <m/>
    <m/>
    <s v="00531000008F2qlAAC"/>
    <b v="1"/>
    <d v="2021-06-07T21:32:17"/>
    <d v="2021-06-15T00:00:00"/>
    <b v="0"/>
    <m/>
    <m/>
    <b v="0"/>
    <d v="2021-02-01T00:00:00"/>
    <n v="2"/>
    <n v="2021"/>
    <s v="Omitted"/>
    <s v="Omitted"/>
    <b v="0"/>
    <b v="0"/>
    <m/>
    <b v="0"/>
    <b v="0"/>
    <b v="0"/>
    <x v="23"/>
    <b v="0"/>
    <m/>
    <x v="0"/>
    <d v="2018-07-10T00:00:00"/>
    <s v="00531000008F2qlAAC"/>
    <d v="2021-06-15T17:01:18"/>
    <m/>
    <d v="2021-06-15T17:00:55"/>
    <d v="2021-06-15T00:00:00"/>
    <m/>
    <b v="0"/>
    <m/>
    <s v="Drugs"/>
    <s v="Website"/>
    <m/>
    <m/>
    <m/>
    <m/>
    <m/>
    <x v="3325"/>
    <x v="0"/>
    <b v="0"/>
    <m/>
    <m/>
    <m/>
    <s v="00531000008F2qlAAC"/>
    <m/>
    <s v="Drugs"/>
    <m/>
    <s v="0036e00003s3K9HAAU"/>
    <m/>
    <s v="MX908"/>
    <m/>
    <m/>
    <s v="0125A000001NaBLQA0"/>
    <b v="0"/>
    <m/>
    <b v="0"/>
    <m/>
    <m/>
    <x v="0"/>
    <b v="0"/>
    <d v="2021-06-29T20:34:55"/>
    <m/>
    <m/>
    <b v="0"/>
    <x v="0"/>
    <n v="0"/>
    <n v="0"/>
    <m/>
    <n v="0"/>
    <x v="0"/>
    <n v="0"/>
    <n v="0"/>
  </r>
  <r>
    <s v="0015A00002Dxt8MQAR"/>
    <b v="0"/>
    <m/>
    <b v="0"/>
    <m/>
    <m/>
    <m/>
    <x v="414"/>
    <b v="1"/>
    <m/>
    <m/>
    <s v="0036e00003rdKPqAAM"/>
    <m/>
    <m/>
    <s v="0055A000009sa63QAA"/>
    <b v="1"/>
    <d v="2021-06-04T17:18:24"/>
    <d v="2021-06-04T00:00:00"/>
    <b v="0"/>
    <m/>
    <m/>
    <b v="0"/>
    <d v="2021-02-01T00:00:00"/>
    <n v="2"/>
    <n v="2021"/>
    <s v="Omitted"/>
    <s v="Omitted"/>
    <b v="0"/>
    <b v="0"/>
    <m/>
    <b v="0"/>
    <b v="1"/>
    <b v="1"/>
    <x v="19"/>
    <b v="0"/>
    <m/>
    <x v="0"/>
    <d v="2021-06-03T00:00:00"/>
    <s v="0055A000009sa63QAA"/>
    <d v="2021-06-04T17:19:57"/>
    <m/>
    <d v="2021-06-04T17:19:57"/>
    <d v="2021-06-04T00:00:00"/>
    <m/>
    <b v="0"/>
    <m/>
    <m/>
    <s v="Website"/>
    <m/>
    <m/>
    <m/>
    <m/>
    <m/>
    <x v="3326"/>
    <x v="0"/>
    <b v="0"/>
    <m/>
    <m/>
    <m/>
    <s v="0055A000009sa63QAA"/>
    <m/>
    <s v="Drugs"/>
    <m/>
    <s v="0036e00003rdKPqAAM"/>
    <m/>
    <s v="MX908"/>
    <m/>
    <m/>
    <s v="0125A000001NaBLQA0"/>
    <b v="0"/>
    <m/>
    <b v="0"/>
    <m/>
    <m/>
    <x v="0"/>
    <b v="0"/>
    <d v="2021-06-29T20:34:55"/>
    <m/>
    <m/>
    <b v="0"/>
    <x v="0"/>
    <n v="0"/>
    <n v="0"/>
    <m/>
    <n v="0"/>
    <x v="0"/>
    <n v="0"/>
    <n v="0"/>
  </r>
  <r>
    <s v="0015A00001xP4A2QAK"/>
    <b v="0"/>
    <m/>
    <b v="0"/>
    <m/>
    <m/>
    <m/>
    <x v="403"/>
    <b v="1"/>
    <m/>
    <m/>
    <m/>
    <m/>
    <m/>
    <s v="0055A000008iLoOQAU"/>
    <b v="0"/>
    <d v="2021-06-07T12:31:16"/>
    <d v="2021-06-11T00:00:00"/>
    <b v="0"/>
    <m/>
    <m/>
    <b v="0"/>
    <d v="2021-02-01T00:00:00"/>
    <n v="2"/>
    <n v="2021"/>
    <s v="Omitted"/>
    <s v="Omitted"/>
    <b v="0"/>
    <b v="0"/>
    <m/>
    <b v="1"/>
    <b v="0"/>
    <b v="0"/>
    <x v="15"/>
    <b v="0"/>
    <m/>
    <x v="0"/>
    <m/>
    <s v="0055A000008iLoOQAU"/>
    <d v="2021-06-11T11:57:53"/>
    <m/>
    <d v="2021-06-11T11:57:52"/>
    <d v="2021-06-11T00:00:00"/>
    <m/>
    <b v="0"/>
    <m/>
    <m/>
    <s v="Inside Sales"/>
    <m/>
    <m/>
    <m/>
    <m/>
    <m/>
    <x v="3327"/>
    <x v="0"/>
    <b v="0"/>
    <m/>
    <m/>
    <m/>
    <s v="0055A000008iLoOQAU"/>
    <s v="01s5A000005xBsuQAE"/>
    <m/>
    <m/>
    <s v="0035A00003SsfSRQAZ"/>
    <s v="Service"/>
    <s v="ZipChip"/>
    <m/>
    <m/>
    <s v="0125A000001ESVfQAO"/>
    <b v="0"/>
    <m/>
    <b v="0"/>
    <m/>
    <m/>
    <x v="0"/>
    <b v="0"/>
    <d v="2021-06-29T20:34:55"/>
    <s v="0055A000008iLmcQAE"/>
    <m/>
    <b v="0"/>
    <x v="0"/>
    <n v="0"/>
    <n v="0"/>
    <n v="13159"/>
    <n v="0"/>
    <x v="2"/>
    <n v="0"/>
    <n v="0"/>
  </r>
  <r>
    <s v="0015A00002VnjGhQAJ"/>
    <b v="0"/>
    <m/>
    <b v="0"/>
    <m/>
    <m/>
    <m/>
    <x v="323"/>
    <b v="1"/>
    <m/>
    <m/>
    <s v="0035A00003orqCuQAI"/>
    <m/>
    <m/>
    <s v="00531000007MUoEAAW"/>
    <b v="0"/>
    <d v="2021-05-24T12:40:39"/>
    <d v="2021-05-27T00:00:00"/>
    <b v="0"/>
    <m/>
    <m/>
    <b v="0"/>
    <d v="2021-02-01T00:00:00"/>
    <n v="2"/>
    <n v="2021"/>
    <s v="Omitted"/>
    <s v="Omitted"/>
    <b v="0"/>
    <b v="0"/>
    <m/>
    <b v="1"/>
    <b v="0"/>
    <b v="0"/>
    <x v="19"/>
    <b v="0"/>
    <m/>
    <x v="0"/>
    <d v="2021-05-27T00:00:00"/>
    <s v="00531000007MUoEAAW"/>
    <d v="2021-05-27T21:11:48"/>
    <m/>
    <d v="2021-05-27T21:11:48"/>
    <d v="2021-05-27T00:00:00"/>
    <m/>
    <b v="0"/>
    <m/>
    <m/>
    <s v="Field Sales"/>
    <m/>
    <m/>
    <m/>
    <m/>
    <m/>
    <x v="3328"/>
    <x v="0"/>
    <b v="0"/>
    <m/>
    <m/>
    <m/>
    <s v="00531000007MUoEAAW"/>
    <s v="01s31000003qafjAAA"/>
    <m/>
    <m/>
    <s v="0035A00003orqCuQAI"/>
    <m/>
    <s v="MX908"/>
    <m/>
    <m/>
    <s v="0125A000001NaBLQA0"/>
    <b v="0"/>
    <m/>
    <b v="0"/>
    <m/>
    <m/>
    <x v="0"/>
    <b v="0"/>
    <d v="2021-06-29T20:34:55"/>
    <m/>
    <m/>
    <b v="0"/>
    <x v="0"/>
    <n v="0"/>
    <n v="0"/>
    <n v="65000"/>
    <n v="0"/>
    <x v="2"/>
    <n v="0"/>
    <n v="0"/>
  </r>
  <r>
    <s v="0016e00002ZwneyAAB"/>
    <b v="0"/>
    <m/>
    <b v="0"/>
    <m/>
    <m/>
    <m/>
    <x v="493"/>
    <b v="1"/>
    <m/>
    <m/>
    <m/>
    <m/>
    <m/>
    <s v="0055A000009GxI2QAK"/>
    <b v="0"/>
    <d v="2021-06-23T15:27:00"/>
    <d v="2021-06-28T00:00:00"/>
    <b v="0"/>
    <m/>
    <m/>
    <b v="0"/>
    <d v="2021-02-01T00:00:00"/>
    <n v="2"/>
    <n v="2021"/>
    <s v="Omitted"/>
    <s v="Omitted"/>
    <b v="0"/>
    <b v="0"/>
    <m/>
    <b v="1"/>
    <b v="0"/>
    <b v="0"/>
    <x v="23"/>
    <b v="0"/>
    <m/>
    <x v="0"/>
    <m/>
    <s v="0055A000009GxI2QAK"/>
    <d v="2021-06-28T14:15:56"/>
    <m/>
    <d v="2021-06-28T14:15:47"/>
    <d v="2021-06-28T00:00:00"/>
    <m/>
    <b v="0"/>
    <m/>
    <m/>
    <s v="Referral"/>
    <m/>
    <m/>
    <m/>
    <m/>
    <m/>
    <x v="3329"/>
    <x v="0"/>
    <b v="0"/>
    <m/>
    <m/>
    <m/>
    <s v="0055A000009GxI2QAK"/>
    <s v="01si00000040RFIAA2"/>
    <m/>
    <s v="CWAs"/>
    <s v="0036e00003sYY4tAAG"/>
    <m/>
    <s v="MX908"/>
    <m/>
    <m/>
    <s v="0125A000001NaBLQA0"/>
    <b v="0"/>
    <s v="Explosives"/>
    <b v="0"/>
    <m/>
    <m/>
    <x v="0"/>
    <b v="0"/>
    <d v="2021-06-29T20:34:55"/>
    <m/>
    <m/>
    <b v="0"/>
    <x v="0"/>
    <n v="0"/>
    <n v="0"/>
    <n v="10000"/>
    <n v="0"/>
    <x v="2"/>
    <n v="0"/>
    <n v="0"/>
  </r>
  <r>
    <s v="0015A00002RgnAcQAJ"/>
    <b v="0"/>
    <m/>
    <b v="0"/>
    <m/>
    <m/>
    <m/>
    <x v="391"/>
    <b v="1"/>
    <m/>
    <m/>
    <m/>
    <m/>
    <m/>
    <s v="0055A00000BNpn5QAD"/>
    <b v="0"/>
    <d v="2021-03-26T17:45:35"/>
    <m/>
    <b v="0"/>
    <m/>
    <m/>
    <b v="0"/>
    <d v="2021-01-01T00:00:00"/>
    <n v="1"/>
    <n v="2021"/>
    <s v="Closed"/>
    <s v="Closed"/>
    <b v="0"/>
    <b v="0"/>
    <m/>
    <b v="0"/>
    <b v="0"/>
    <b v="0"/>
    <x v="14"/>
    <b v="0"/>
    <s v="Auto-Ti"/>
    <x v="0"/>
    <m/>
    <s v="0055A00000BclF5QAJ"/>
    <d v="2021-04-10T22:59:54"/>
    <m/>
    <d v="2021-03-26T19:26:00"/>
    <m/>
    <m/>
    <b v="0"/>
    <m/>
    <m/>
    <s v="Other"/>
    <m/>
    <m/>
    <s v="Thermo"/>
    <s v="QE Plus, HF, HF-X  (NO biopharma)"/>
    <m/>
    <x v="3330"/>
    <x v="0"/>
    <b v="0"/>
    <m/>
    <m/>
    <m/>
    <s v="0055A00000BNpn5QAD"/>
    <s v="01s5A000005xBsuQAE"/>
    <s v="Metabolomics"/>
    <m/>
    <s v="0035A00003lTpf7QAC"/>
    <s v="System"/>
    <s v="ZipChip"/>
    <m/>
    <m/>
    <s v="0125A000001ESVfQAO"/>
    <b v="0"/>
    <m/>
    <b v="0"/>
    <s v="Yes"/>
    <m/>
    <x v="1"/>
    <b v="0"/>
    <d v="2021-06-29T20:34:55"/>
    <s v="0055A000008iLmcQAE"/>
    <m/>
    <b v="0"/>
    <x v="1"/>
    <m/>
    <m/>
    <n v="15000"/>
    <m/>
    <x v="752"/>
    <n v="100"/>
    <n v="0"/>
  </r>
  <r>
    <s v="0015A00002GIrDeQAL"/>
    <b v="0"/>
    <m/>
    <b v="0"/>
    <m/>
    <m/>
    <m/>
    <x v="421"/>
    <b v="1"/>
    <m/>
    <m/>
    <s v="0035A00003hmOzpQAE"/>
    <m/>
    <s v="Unknown"/>
    <s v="0055A000009s6n0QAA"/>
    <b v="0"/>
    <d v="2020-06-22T19:18:04"/>
    <m/>
    <b v="0"/>
    <m/>
    <m/>
    <b v="0"/>
    <d v="2020-02-01T00:00:00"/>
    <n v="2"/>
    <n v="2020"/>
    <s v="Closed"/>
    <s v="Closed"/>
    <b v="0"/>
    <b v="0"/>
    <m/>
    <b v="0"/>
    <b v="0"/>
    <b v="0"/>
    <x v="26"/>
    <b v="0"/>
    <m/>
    <x v="0"/>
    <m/>
    <s v="0055A00000BclF5QAJ"/>
    <d v="2021-04-10T22:59:54"/>
    <m/>
    <d v="2020-06-23T14:16:59"/>
    <m/>
    <m/>
    <b v="0"/>
    <m/>
    <m/>
    <s v="Webinar"/>
    <m/>
    <m/>
    <m/>
    <m/>
    <m/>
    <x v="3331"/>
    <x v="0"/>
    <b v="0"/>
    <m/>
    <m/>
    <m/>
    <s v="0055A000009s6n0QAA"/>
    <m/>
    <m/>
    <m/>
    <s v="0035A00003aWKGCQA4"/>
    <s v="System"/>
    <s v="Rebel"/>
    <m/>
    <m/>
    <s v="0125A000001ESVfQAO"/>
    <b v="0"/>
    <m/>
    <b v="0"/>
    <m/>
    <m/>
    <x v="1"/>
    <b v="0"/>
    <d v="2021-06-29T20:34:55"/>
    <m/>
    <m/>
    <b v="0"/>
    <x v="1"/>
    <m/>
    <m/>
    <n v="51250"/>
    <m/>
    <x v="753"/>
    <n v="100"/>
    <n v="0"/>
  </r>
  <r>
    <s v="0015A00002Cz1bTQAR"/>
    <b v="0"/>
    <m/>
    <b v="0"/>
    <m/>
    <m/>
    <m/>
    <x v="535"/>
    <b v="1"/>
    <m/>
    <m/>
    <m/>
    <m/>
    <s v="Impacted"/>
    <s v="0055A00000Bb2djQAB"/>
    <b v="0"/>
    <d v="2020-04-15T13:37:21"/>
    <m/>
    <b v="0"/>
    <m/>
    <m/>
    <b v="0"/>
    <d v="2020-02-01T00:00:00"/>
    <n v="2"/>
    <n v="2020"/>
    <s v="Closed"/>
    <s v="Closed"/>
    <b v="0"/>
    <b v="0"/>
    <m/>
    <b v="0"/>
    <b v="0"/>
    <b v="0"/>
    <x v="15"/>
    <b v="0"/>
    <s v="Auto-Ti"/>
    <x v="0"/>
    <d v="2020-06-02T00:00:00"/>
    <s v="0055A00000BclF5QAJ"/>
    <d v="2021-04-11T19:52:07"/>
    <m/>
    <d v="2020-06-24T16:09:00"/>
    <m/>
    <m/>
    <b v="0"/>
    <m/>
    <m/>
    <s v="Inside Sales"/>
    <m/>
    <m/>
    <s v="Waters"/>
    <s v="QTOF (XevoG2, Vion)"/>
    <m/>
    <x v="3332"/>
    <x v="0"/>
    <b v="0"/>
    <m/>
    <m/>
    <m/>
    <s v="0055A000008iLoOQAU"/>
    <s v="01s5A000005x0sjQAA"/>
    <s v="Biotherapeutics"/>
    <m/>
    <s v="0035A00003W0bKuQAJ"/>
    <s v="Service"/>
    <s v="ZipChip"/>
    <m/>
    <m/>
    <s v="0125A000001ESVfQAO"/>
    <b v="0"/>
    <m/>
    <b v="0"/>
    <m/>
    <m/>
    <x v="1"/>
    <b v="0"/>
    <d v="2021-06-29T20:34:55"/>
    <m/>
    <m/>
    <b v="0"/>
    <x v="1"/>
    <m/>
    <m/>
    <n v="10000"/>
    <m/>
    <x v="754"/>
    <n v="100"/>
    <n v="0"/>
  </r>
  <r>
    <s v="0015A00002LeVKlQAN"/>
    <b v="0"/>
    <m/>
    <b v="0"/>
    <m/>
    <m/>
    <m/>
    <x v="567"/>
    <b v="1"/>
    <m/>
    <m/>
    <m/>
    <m/>
    <m/>
    <s v="0055A000008iLoOQAU"/>
    <b v="0"/>
    <d v="2020-07-21T13:58:14"/>
    <m/>
    <b v="0"/>
    <m/>
    <m/>
    <b v="0"/>
    <d v="2020-03-01T00:00:00"/>
    <n v="3"/>
    <n v="2020"/>
    <s v="Closed"/>
    <s v="Closed"/>
    <b v="0"/>
    <b v="0"/>
    <m/>
    <b v="0"/>
    <b v="0"/>
    <b v="0"/>
    <x v="26"/>
    <b v="0"/>
    <s v="Auto-Ti"/>
    <x v="0"/>
    <m/>
    <s v="0055A00000BclF5QAJ"/>
    <d v="2021-04-10T22:59:54"/>
    <m/>
    <m/>
    <m/>
    <m/>
    <b v="0"/>
    <m/>
    <m/>
    <s v="Website"/>
    <m/>
    <m/>
    <m/>
    <m/>
    <m/>
    <x v="3333"/>
    <x v="0"/>
    <b v="0"/>
    <m/>
    <m/>
    <m/>
    <s v="0055A000008iLoOQAU"/>
    <m/>
    <m/>
    <m/>
    <s v="0035A00003fsXYNQA2"/>
    <s v="Service"/>
    <s v="ZipChip"/>
    <m/>
    <m/>
    <s v="0125A000001ESVfQAO"/>
    <b v="0"/>
    <m/>
    <b v="0"/>
    <m/>
    <m/>
    <x v="1"/>
    <b v="0"/>
    <d v="2021-06-29T20:34:55"/>
    <m/>
    <m/>
    <b v="0"/>
    <x v="1"/>
    <m/>
    <m/>
    <n v="5000"/>
    <m/>
    <x v="755"/>
    <n v="100"/>
    <n v="0"/>
  </r>
  <r>
    <s v="0013100001gWxtDAAS"/>
    <b v="0"/>
    <m/>
    <b v="0"/>
    <m/>
    <m/>
    <m/>
    <x v="568"/>
    <b v="1"/>
    <m/>
    <m/>
    <m/>
    <m/>
    <m/>
    <s v="00531000007KAu8AAG"/>
    <b v="0"/>
    <d v="2017-11-08T18:46:28"/>
    <m/>
    <b v="0"/>
    <m/>
    <m/>
    <b v="0"/>
    <d v="2017-03-01T00:00:00"/>
    <n v="3"/>
    <n v="2017"/>
    <s v="Closed"/>
    <s v="Closed"/>
    <b v="0"/>
    <b v="0"/>
    <m/>
    <b v="0"/>
    <b v="0"/>
    <b v="0"/>
    <x v="17"/>
    <b v="0"/>
    <m/>
    <x v="0"/>
    <m/>
    <s v="0055A00000BclF5QAJ"/>
    <d v="2021-04-11T20:03:09"/>
    <m/>
    <d v="2018-03-10T15:07:46"/>
    <m/>
    <m/>
    <b v="0"/>
    <m/>
    <s v="Amino Acids &amp; Metobolites"/>
    <s v="Other"/>
    <m/>
    <m/>
    <m/>
    <m/>
    <m/>
    <x v="3334"/>
    <x v="0"/>
    <b v="0"/>
    <m/>
    <m/>
    <m/>
    <s v="0055A000008zqzaQAA"/>
    <s v="01s31000003qafeAAA"/>
    <s v="Metabolomics"/>
    <m/>
    <m/>
    <s v="System"/>
    <s v="ZipChip"/>
    <m/>
    <m/>
    <s v="0125A000001ESVfQAO"/>
    <b v="0"/>
    <m/>
    <b v="0"/>
    <m/>
    <m/>
    <x v="1"/>
    <b v="0"/>
    <d v="2021-06-29T20:34:54"/>
    <s v="0055A00000BctN2QAJ"/>
    <m/>
    <b v="0"/>
    <x v="1"/>
    <m/>
    <m/>
    <m/>
    <m/>
    <x v="0"/>
    <n v="100"/>
    <n v="0"/>
  </r>
  <r>
    <s v="0013100001jbToDAAU"/>
    <b v="0"/>
    <m/>
    <b v="0"/>
    <s v="7015A000001TfxaQAC"/>
    <m/>
    <m/>
    <x v="569"/>
    <b v="1"/>
    <m/>
    <m/>
    <s v="0035A00003RZYt6QAH"/>
    <m/>
    <m/>
    <s v="0055A000008iLoOQAU"/>
    <b v="0"/>
    <d v="2019-10-22T18:50:51"/>
    <m/>
    <b v="0"/>
    <m/>
    <m/>
    <b v="0"/>
    <d v="2019-04-01T00:00:00"/>
    <n v="4"/>
    <n v="2019"/>
    <s v="Closed"/>
    <s v="Closed"/>
    <b v="0"/>
    <b v="0"/>
    <m/>
    <b v="0"/>
    <b v="0"/>
    <b v="0"/>
    <x v="26"/>
    <b v="0"/>
    <m/>
    <x v="0"/>
    <m/>
    <s v="0055A00000BclF5QAJ"/>
    <d v="2021-04-10T22:59:54"/>
    <m/>
    <d v="2019-12-02T19:42:56"/>
    <m/>
    <m/>
    <b v="0"/>
    <m/>
    <m/>
    <s v="Website"/>
    <m/>
    <m/>
    <m/>
    <m/>
    <m/>
    <x v="3335"/>
    <x v="0"/>
    <b v="0"/>
    <m/>
    <m/>
    <m/>
    <s v="0055A000008iLoOQAU"/>
    <s v="01s31000003qafjAAA"/>
    <m/>
    <m/>
    <s v="0035A00003RZYt6QAH"/>
    <s v="Consumables"/>
    <s v="ZipChip"/>
    <m/>
    <m/>
    <s v="0125A000001ESVfQAO"/>
    <b v="0"/>
    <m/>
    <b v="0"/>
    <m/>
    <m/>
    <x v="1"/>
    <b v="0"/>
    <d v="2021-06-29T20:34:54"/>
    <m/>
    <m/>
    <b v="0"/>
    <x v="1"/>
    <m/>
    <m/>
    <n v="213"/>
    <m/>
    <x v="756"/>
    <n v="100"/>
    <n v="0"/>
  </r>
  <r>
    <s v="0013100001p5A0yAAE"/>
    <b v="0"/>
    <m/>
    <b v="0"/>
    <m/>
    <m/>
    <m/>
    <x v="15"/>
    <b v="1"/>
    <m/>
    <m/>
    <s v="00331000038C9jLAAS"/>
    <m/>
    <m/>
    <s v="00531000007KAu8AAG"/>
    <b v="0"/>
    <d v="2018-11-05T13:41:41"/>
    <m/>
    <b v="0"/>
    <m/>
    <m/>
    <b v="0"/>
    <d v="2018-04-01T00:00:00"/>
    <n v="4"/>
    <n v="2018"/>
    <s v="Closed"/>
    <s v="Closed"/>
    <b v="0"/>
    <b v="0"/>
    <m/>
    <b v="0"/>
    <b v="0"/>
    <b v="0"/>
    <x v="15"/>
    <b v="0"/>
    <m/>
    <x v="0"/>
    <m/>
    <s v="0055A00000BclF5QAJ"/>
    <d v="2021-04-11T20:07:09"/>
    <m/>
    <d v="2019-01-16T13:13:56"/>
    <m/>
    <m/>
    <b v="0"/>
    <m/>
    <m/>
    <s v="Field Sales"/>
    <m/>
    <m/>
    <m/>
    <m/>
    <m/>
    <x v="3336"/>
    <x v="0"/>
    <b v="0"/>
    <m/>
    <m/>
    <m/>
    <s v="00531000007KAu8AAG"/>
    <m/>
    <m/>
    <m/>
    <m/>
    <s v="Consumables"/>
    <s v="ZipChip"/>
    <m/>
    <m/>
    <s v="0125A000001ESVfQAO"/>
    <b v="0"/>
    <m/>
    <b v="0"/>
    <m/>
    <m/>
    <x v="1"/>
    <b v="0"/>
    <d v="2021-06-29T20:34:54"/>
    <s v="0055A00000Bd4jEQAR"/>
    <m/>
    <b v="0"/>
    <x v="1"/>
    <m/>
    <m/>
    <m/>
    <m/>
    <x v="0"/>
    <n v="100"/>
    <n v="0"/>
  </r>
  <r>
    <s v="0013100001fr7EaAAI"/>
    <b v="0"/>
    <m/>
    <b v="0"/>
    <m/>
    <m/>
    <m/>
    <x v="15"/>
    <b v="1"/>
    <m/>
    <m/>
    <s v="0035A00003EWFvjQAH"/>
    <m/>
    <m/>
    <s v="00531000007KAu8AAG"/>
    <b v="0"/>
    <d v="2018-11-05T13:38:46"/>
    <m/>
    <b v="0"/>
    <m/>
    <m/>
    <b v="0"/>
    <d v="2018-04-01T00:00:00"/>
    <n v="4"/>
    <n v="2018"/>
    <s v="Closed"/>
    <s v="Closed"/>
    <b v="0"/>
    <b v="0"/>
    <m/>
    <b v="0"/>
    <b v="0"/>
    <b v="0"/>
    <x v="15"/>
    <b v="0"/>
    <m/>
    <x v="0"/>
    <m/>
    <s v="0055A00000BclF5QAJ"/>
    <d v="2021-04-11T20:07:09"/>
    <m/>
    <d v="2019-01-14T11:51:36"/>
    <m/>
    <m/>
    <b v="0"/>
    <m/>
    <m/>
    <s v="Field Sales"/>
    <m/>
    <m/>
    <m/>
    <m/>
    <m/>
    <x v="3337"/>
    <x v="0"/>
    <b v="0"/>
    <m/>
    <m/>
    <m/>
    <s v="00531000007KAu8AAG"/>
    <s v="01s31000003qafeAAA"/>
    <s v="Biotherapeutics"/>
    <m/>
    <m/>
    <s v="Consumables"/>
    <s v="ZipChip"/>
    <m/>
    <m/>
    <s v="0125A000001ESVfQAO"/>
    <b v="0"/>
    <m/>
    <b v="0"/>
    <m/>
    <m/>
    <x v="1"/>
    <b v="0"/>
    <d v="2021-06-29T20:34:54"/>
    <s v="0055A00000Bd4jEQAR"/>
    <m/>
    <b v="0"/>
    <x v="1"/>
    <m/>
    <m/>
    <m/>
    <m/>
    <x v="0"/>
    <n v="100"/>
    <n v="0"/>
  </r>
  <r>
    <s v="0013100001fsoNJAAY"/>
    <b v="0"/>
    <m/>
    <b v="0"/>
    <m/>
    <m/>
    <m/>
    <x v="195"/>
    <b v="1"/>
    <m/>
    <m/>
    <m/>
    <m/>
    <m/>
    <s v="00531000007KAu8AAG"/>
    <b v="0"/>
    <d v="2017-11-01T22:34:04"/>
    <m/>
    <b v="0"/>
    <m/>
    <m/>
    <b v="0"/>
    <d v="2016-04-01T00:00:00"/>
    <n v="4"/>
    <n v="2016"/>
    <s v="Closed"/>
    <s v="Closed"/>
    <b v="0"/>
    <b v="0"/>
    <m/>
    <b v="0"/>
    <b v="0"/>
    <b v="0"/>
    <x v="14"/>
    <b v="0"/>
    <m/>
    <x v="0"/>
    <m/>
    <s v="0055A00000BclF5QAJ"/>
    <d v="2021-04-11T20:03:09"/>
    <m/>
    <d v="2018-03-10T15:07:46"/>
    <m/>
    <m/>
    <b v="0"/>
    <m/>
    <m/>
    <s v="Other"/>
    <m/>
    <m/>
    <m/>
    <m/>
    <m/>
    <x v="3338"/>
    <x v="0"/>
    <b v="0"/>
    <m/>
    <m/>
    <m/>
    <s v="0055A000008iLoOQAU"/>
    <s v="01s31000003qafeAAA"/>
    <s v="Other"/>
    <m/>
    <m/>
    <s v="System"/>
    <s v="ZipChip"/>
    <m/>
    <m/>
    <s v="0125A000001ESVfQAO"/>
    <b v="0"/>
    <m/>
    <b v="0"/>
    <m/>
    <m/>
    <x v="1"/>
    <b v="0"/>
    <d v="2021-06-29T20:34:54"/>
    <m/>
    <m/>
    <b v="0"/>
    <x v="1"/>
    <m/>
    <m/>
    <n v="33850"/>
    <m/>
    <x v="112"/>
    <n v="100"/>
    <n v="0"/>
  </r>
  <r>
    <s v="0013100001gWxtDAAS"/>
    <b v="0"/>
    <m/>
    <b v="0"/>
    <m/>
    <m/>
    <m/>
    <x v="570"/>
    <b v="1"/>
    <m/>
    <m/>
    <m/>
    <m/>
    <m/>
    <s v="00531000007KAu8AAG"/>
    <b v="0"/>
    <d v="2017-11-08T18:37:37"/>
    <m/>
    <b v="0"/>
    <m/>
    <m/>
    <b v="0"/>
    <d v="2017-04-01T00:00:00"/>
    <n v="4"/>
    <n v="2017"/>
    <s v="Closed"/>
    <s v="Closed"/>
    <b v="0"/>
    <b v="0"/>
    <m/>
    <b v="0"/>
    <b v="0"/>
    <b v="0"/>
    <x v="17"/>
    <b v="0"/>
    <m/>
    <x v="0"/>
    <m/>
    <s v="0055A00000BclF5QAJ"/>
    <d v="2021-04-10T22:59:54"/>
    <m/>
    <d v="2018-03-10T15:07:46"/>
    <m/>
    <m/>
    <b v="0"/>
    <m/>
    <s v="Cell Lysates;Metabolomics"/>
    <s v="Referral"/>
    <m/>
    <m/>
    <m/>
    <m/>
    <m/>
    <x v="3339"/>
    <x v="0"/>
    <b v="0"/>
    <m/>
    <m/>
    <m/>
    <s v="0055A000008zqzaQAA"/>
    <m/>
    <s v="Proteomics"/>
    <m/>
    <m/>
    <s v="System"/>
    <s v="ZipChip"/>
    <m/>
    <m/>
    <s v="0125A000001ESVfQAO"/>
    <b v="0"/>
    <m/>
    <b v="0"/>
    <m/>
    <m/>
    <x v="1"/>
    <b v="0"/>
    <d v="2021-06-29T20:34:54"/>
    <s v="0055A00000BctN2QAJ"/>
    <m/>
    <b v="0"/>
    <x v="1"/>
    <m/>
    <m/>
    <m/>
    <m/>
    <x v="0"/>
    <n v="100"/>
    <n v="0"/>
  </r>
  <r>
    <s v="0013100001gWxtDAAS"/>
    <b v="0"/>
    <m/>
    <b v="0"/>
    <m/>
    <m/>
    <m/>
    <x v="571"/>
    <b v="1"/>
    <m/>
    <m/>
    <m/>
    <m/>
    <m/>
    <s v="0055A000009GjocQAC"/>
    <b v="0"/>
    <d v="2019-11-12T19:01:35"/>
    <m/>
    <b v="0"/>
    <m/>
    <m/>
    <b v="0"/>
    <d v="2019-04-01T00:00:00"/>
    <n v="4"/>
    <n v="2019"/>
    <s v="Closed"/>
    <s v="Closed"/>
    <b v="0"/>
    <b v="0"/>
    <m/>
    <b v="0"/>
    <b v="0"/>
    <b v="0"/>
    <x v="17"/>
    <b v="0"/>
    <s v="Auto-Ti"/>
    <x v="0"/>
    <m/>
    <s v="0055A00000BclF5QAJ"/>
    <d v="2021-04-10T22:59:54"/>
    <m/>
    <d v="2019-11-14T14:08:17"/>
    <m/>
    <m/>
    <b v="0"/>
    <m/>
    <m/>
    <s v="Other"/>
    <m/>
    <m/>
    <s v="Thermo"/>
    <s v="Other (text field)"/>
    <m/>
    <x v="3340"/>
    <x v="0"/>
    <b v="0"/>
    <m/>
    <s v="Exploris"/>
    <m/>
    <s v="0055A000009GjocQAC"/>
    <m/>
    <m/>
    <m/>
    <s v="0033100002wCMXLAA4"/>
    <s v="System"/>
    <s v="ZipChip"/>
    <m/>
    <m/>
    <s v="0125A000001ESVfQAO"/>
    <b v="0"/>
    <m/>
    <b v="0"/>
    <m/>
    <m/>
    <x v="1"/>
    <b v="0"/>
    <d v="2021-06-29T20:34:55"/>
    <m/>
    <m/>
    <b v="0"/>
    <x v="1"/>
    <m/>
    <m/>
    <n v="35000"/>
    <m/>
    <x v="757"/>
    <n v="100"/>
    <n v="0"/>
  </r>
  <r>
    <s v="0015A00002DxWZqQAN"/>
    <b v="0"/>
    <m/>
    <b v="0"/>
    <m/>
    <m/>
    <m/>
    <x v="572"/>
    <b v="1"/>
    <m/>
    <m/>
    <m/>
    <m/>
    <m/>
    <s v="00531000007MUoEAAW"/>
    <b v="0"/>
    <d v="2019-11-22T22:14:12"/>
    <m/>
    <b v="0"/>
    <s v="Federal Resources"/>
    <d v="2020-12-31T00:00:00"/>
    <b v="0"/>
    <d v="2019-01-01T00:00:00"/>
    <n v="1"/>
    <n v="2019"/>
    <s v="Closed"/>
    <s v="Closed"/>
    <b v="0"/>
    <b v="0"/>
    <m/>
    <b v="0"/>
    <b v="0"/>
    <b v="0"/>
    <x v="20"/>
    <b v="0"/>
    <m/>
    <x v="0"/>
    <m/>
    <s v="0055A00000BclF5QAJ"/>
    <d v="2021-04-11T20:08:00"/>
    <m/>
    <d v="2020-01-06T18:18:35"/>
    <m/>
    <m/>
    <b v="0"/>
    <m/>
    <m/>
    <s v="Field Sales"/>
    <m/>
    <m/>
    <m/>
    <m/>
    <m/>
    <x v="3341"/>
    <x v="0"/>
    <b v="0"/>
    <m/>
    <m/>
    <m/>
    <s v="00531000007Es7rAAC"/>
    <s v="01s31000003qafjAAA"/>
    <s v="CWAs;Explosives;Drugs"/>
    <s v="CWAs"/>
    <m/>
    <m/>
    <s v="MX908"/>
    <m/>
    <m/>
    <s v="0125A000001NaBLQA0"/>
    <b v="0"/>
    <s v="Explosives"/>
    <b v="0"/>
    <m/>
    <m/>
    <x v="1"/>
    <b v="0"/>
    <d v="2021-06-29T20:34:55"/>
    <m/>
    <m/>
    <b v="0"/>
    <x v="1"/>
    <m/>
    <m/>
    <m/>
    <m/>
    <x v="0"/>
    <n v="100"/>
    <n v="0"/>
  </r>
  <r>
    <s v="0013100001fqypQAAQ"/>
    <b v="0"/>
    <m/>
    <b v="0"/>
    <s v="7015A000001qVJTQA2"/>
    <m/>
    <s v="CHO"/>
    <x v="363"/>
    <b v="1"/>
    <m/>
    <m/>
    <s v="0035A00003XBIe3QAH"/>
    <m/>
    <m/>
    <s v="0055A000008iLmwQAE"/>
    <b v="1"/>
    <d v="2019-08-22T01:35:45"/>
    <m/>
    <b v="0"/>
    <m/>
    <m/>
    <b v="0"/>
    <d v="2019-02-01T00:00:00"/>
    <n v="2"/>
    <n v="2019"/>
    <s v="Closed"/>
    <s v="Closed"/>
    <b v="0"/>
    <b v="0"/>
    <m/>
    <b v="0"/>
    <b v="0"/>
    <b v="0"/>
    <x v="15"/>
    <b v="0"/>
    <m/>
    <x v="0"/>
    <m/>
    <s v="0055A00000BclF5QAJ"/>
    <d v="2021-04-10T22:59:54"/>
    <m/>
    <d v="2019-08-22T01:36:48"/>
    <m/>
    <m/>
    <b v="0"/>
    <m/>
    <m/>
    <s v="Referral"/>
    <m/>
    <m/>
    <m/>
    <m/>
    <m/>
    <x v="3342"/>
    <x v="0"/>
    <b v="0"/>
    <m/>
    <m/>
    <m/>
    <s v="0055A000008iLmwQAE"/>
    <m/>
    <s v="Biotherapeutics"/>
    <m/>
    <s v="0035A00003XBIe3QAH"/>
    <s v="System"/>
    <s v="Rebel"/>
    <m/>
    <m/>
    <s v="0125A000001ESVfQAO"/>
    <b v="0"/>
    <m/>
    <b v="0"/>
    <m/>
    <m/>
    <x v="1"/>
    <b v="0"/>
    <d v="2021-06-29T20:34:54"/>
    <m/>
    <m/>
    <b v="0"/>
    <x v="1"/>
    <m/>
    <m/>
    <n v="92862.5"/>
    <m/>
    <x v="758"/>
    <n v="100"/>
    <n v="0"/>
  </r>
  <r>
    <s v="0015A00002VrkfeQAB"/>
    <b v="0"/>
    <m/>
    <b v="0"/>
    <s v="7015A000001eQinQAE"/>
    <m/>
    <m/>
    <x v="573"/>
    <b v="1"/>
    <m/>
    <m/>
    <s v="0035A00003pmzC7QAI"/>
    <m/>
    <m/>
    <s v="00531000007KAsvAAG"/>
    <b v="1"/>
    <d v="2021-04-05T20:11:01"/>
    <d v="2021-08-13T00:00:00"/>
    <b v="0"/>
    <m/>
    <m/>
    <b v="0"/>
    <d v="2021-03-01T00:00:00"/>
    <n v="3"/>
    <n v="2021"/>
    <s v="Closed"/>
    <s v="Closed"/>
    <b v="0"/>
    <b v="0"/>
    <m/>
    <b v="0"/>
    <b v="0"/>
    <b v="0"/>
    <x v="19"/>
    <b v="0"/>
    <m/>
    <x v="0"/>
    <d v="2020-07-06T00:00:00"/>
    <s v="0056w000002M7MHAA0"/>
    <d v="2021-09-26T08:43:15"/>
    <m/>
    <d v="2021-08-13T06:26:43"/>
    <d v="2021-08-13T00:00:00"/>
    <m/>
    <b v="0"/>
    <m/>
    <m/>
    <s v="Webinar"/>
    <m/>
    <m/>
    <m/>
    <m/>
    <m/>
    <x v="3343"/>
    <x v="0"/>
    <b v="0"/>
    <m/>
    <m/>
    <m/>
    <s v="00531000007KAsvAAG"/>
    <m/>
    <s v="All Hazards"/>
    <m/>
    <s v="0035A00003pmzC7QAI"/>
    <m/>
    <s v="MX908"/>
    <m/>
    <m/>
    <s v="0125A000001NaBLQA0"/>
    <b v="0"/>
    <m/>
    <b v="0"/>
    <m/>
    <m/>
    <x v="1"/>
    <b v="0"/>
    <d v="2021-09-26T08:43:15"/>
    <m/>
    <m/>
    <b v="0"/>
    <x v="1"/>
    <n v="0"/>
    <n v="0"/>
    <m/>
    <m/>
    <x v="0"/>
    <n v="100"/>
    <n v="0"/>
  </r>
  <r>
    <s v="001i000000Aal75AAB"/>
    <b v="0"/>
    <m/>
    <b v="0"/>
    <m/>
    <m/>
    <m/>
    <x v="574"/>
    <b v="1"/>
    <m/>
    <m/>
    <m/>
    <m/>
    <m/>
    <s v="005i0000000fNkyAAE"/>
    <b v="0"/>
    <d v="2013-06-11T16:59:13"/>
    <m/>
    <b v="0"/>
    <m/>
    <m/>
    <b v="0"/>
    <d v="2011-01-01T00:00:00"/>
    <n v="1"/>
    <n v="2011"/>
    <s v="Closed"/>
    <s v="Closed"/>
    <b v="0"/>
    <b v="0"/>
    <m/>
    <b v="0"/>
    <b v="0"/>
    <b v="0"/>
    <x v="26"/>
    <b v="0"/>
    <m/>
    <x v="0"/>
    <m/>
    <s v="0055A000009s6n0QAA"/>
    <d v="2020-01-06T18:18:12"/>
    <m/>
    <d v="2020-01-06T18:18:11"/>
    <m/>
    <m/>
    <b v="0"/>
    <m/>
    <m/>
    <s v="Advertisement"/>
    <m/>
    <m/>
    <m/>
    <m/>
    <m/>
    <x v="3344"/>
    <x v="2"/>
    <b v="1"/>
    <m/>
    <m/>
    <m/>
    <s v="005i0000000fNkyAAE"/>
    <m/>
    <m/>
    <m/>
    <m/>
    <m/>
    <m/>
    <m/>
    <m/>
    <s v="0125A000001NaBLQA0"/>
    <b v="0"/>
    <m/>
    <b v="0"/>
    <m/>
    <m/>
    <x v="1"/>
    <b v="0"/>
    <d v="2021-06-29T20:34:55"/>
    <m/>
    <m/>
    <b v="0"/>
    <x v="1"/>
    <m/>
    <m/>
    <n v="50000"/>
    <m/>
    <x v="3"/>
    <n v="100"/>
    <n v="0"/>
  </r>
  <r>
    <s v="001i000000Aal75AAB"/>
    <b v="0"/>
    <m/>
    <b v="0"/>
    <m/>
    <m/>
    <m/>
    <x v="574"/>
    <b v="1"/>
    <m/>
    <m/>
    <m/>
    <m/>
    <m/>
    <s v="005i0000000fNkyAAE"/>
    <b v="0"/>
    <d v="2013-06-11T16:59:13"/>
    <m/>
    <b v="0"/>
    <m/>
    <m/>
    <b v="0"/>
    <d v="2011-01-01T00:00:00"/>
    <n v="1"/>
    <n v="2011"/>
    <s v="Closed"/>
    <s v="Closed"/>
    <b v="0"/>
    <b v="0"/>
    <m/>
    <b v="0"/>
    <b v="0"/>
    <b v="0"/>
    <x v="26"/>
    <b v="0"/>
    <m/>
    <x v="0"/>
    <m/>
    <s v="0055A000009s6n0QAA"/>
    <d v="2020-01-06T18:18:12"/>
    <m/>
    <d v="2020-01-06T18:18:11"/>
    <m/>
    <m/>
    <b v="0"/>
    <m/>
    <m/>
    <s v="Advertisement"/>
    <m/>
    <m/>
    <m/>
    <m/>
    <m/>
    <x v="3345"/>
    <x v="3"/>
    <b v="1"/>
    <m/>
    <m/>
    <m/>
    <s v="005i0000000fNkyAAE"/>
    <m/>
    <m/>
    <m/>
    <m/>
    <m/>
    <m/>
    <m/>
    <m/>
    <s v="0125A000001NaBLQA0"/>
    <b v="0"/>
    <m/>
    <b v="0"/>
    <m/>
    <m/>
    <x v="1"/>
    <b v="0"/>
    <d v="2021-06-29T20:34:55"/>
    <m/>
    <m/>
    <b v="0"/>
    <x v="1"/>
    <m/>
    <m/>
    <n v="500000"/>
    <m/>
    <x v="759"/>
    <n v="100"/>
    <n v="0"/>
  </r>
  <r>
    <s v="001i000001LIbBTAA1"/>
    <b v="0"/>
    <m/>
    <b v="0"/>
    <m/>
    <m/>
    <m/>
    <x v="549"/>
    <b v="1"/>
    <m/>
    <m/>
    <s v="003i0000020m16eAAA"/>
    <m/>
    <m/>
    <s v="005i0000000fNkyAAE"/>
    <b v="0"/>
    <d v="2015-03-11T20:08:50"/>
    <m/>
    <b v="0"/>
    <m/>
    <m/>
    <b v="0"/>
    <d v="2015-02-01T00:00:00"/>
    <n v="2"/>
    <n v="2015"/>
    <s v="Closed"/>
    <s v="Closed"/>
    <b v="0"/>
    <b v="0"/>
    <m/>
    <b v="0"/>
    <b v="0"/>
    <b v="0"/>
    <x v="22"/>
    <b v="0"/>
    <m/>
    <x v="0"/>
    <m/>
    <s v="00531000007MUoEAAW"/>
    <d v="2020-12-15T14:06:26"/>
    <m/>
    <d v="2020-01-06T18:18:16"/>
    <m/>
    <m/>
    <b v="0"/>
    <m/>
    <m/>
    <s v="Other"/>
    <m/>
    <m/>
    <m/>
    <m/>
    <m/>
    <x v="3346"/>
    <x v="0"/>
    <b v="1"/>
    <m/>
    <m/>
    <m/>
    <s v="005i0000000fNkyAAE"/>
    <s v="01si0000000WGiAAAW"/>
    <m/>
    <s v="CWAs"/>
    <m/>
    <m/>
    <m/>
    <m/>
    <m/>
    <s v="0125A000001NaBLQA0"/>
    <b v="0"/>
    <m/>
    <b v="0"/>
    <m/>
    <m/>
    <x v="1"/>
    <b v="0"/>
    <d v="2021-06-29T20:34:55"/>
    <m/>
    <m/>
    <b v="0"/>
    <x v="1"/>
    <m/>
    <m/>
    <n v="50000"/>
    <m/>
    <x v="3"/>
    <n v="100"/>
    <n v="0"/>
  </r>
  <r>
    <s v="0013100001pvRTEAA2"/>
    <b v="0"/>
    <m/>
    <b v="0"/>
    <s v="70131000001YBPjAAO"/>
    <m/>
    <m/>
    <x v="575"/>
    <b v="1"/>
    <m/>
    <m/>
    <s v="00331000038G6CjAAK"/>
    <m/>
    <m/>
    <s v="00531000007KgPgAAK"/>
    <b v="0"/>
    <d v="2017-08-21T02:27:15"/>
    <m/>
    <b v="0"/>
    <m/>
    <m/>
    <b v="0"/>
    <d v="2019-04-01T00:00:00"/>
    <n v="4"/>
    <n v="2019"/>
    <s v="Closed"/>
    <s v="Closed"/>
    <b v="0"/>
    <b v="0"/>
    <m/>
    <b v="0"/>
    <b v="0"/>
    <b v="0"/>
    <x v="23"/>
    <b v="0"/>
    <m/>
    <x v="0"/>
    <m/>
    <s v="00531000008F2qlAAC"/>
    <d v="2021-01-05T20:16:22"/>
    <m/>
    <d v="2020-01-06T18:18:11"/>
    <m/>
    <m/>
    <b v="0"/>
    <m/>
    <m/>
    <s v="Other"/>
    <m/>
    <m/>
    <m/>
    <m/>
    <m/>
    <x v="3347"/>
    <x v="0"/>
    <b v="1"/>
    <m/>
    <m/>
    <m/>
    <s v="00531000007KgPgAAK"/>
    <m/>
    <s v="CWAs"/>
    <s v="CWAs"/>
    <m/>
    <m/>
    <m/>
    <m/>
    <m/>
    <s v="0125A000001NaBLQA0"/>
    <b v="0"/>
    <m/>
    <b v="0"/>
    <m/>
    <m/>
    <x v="1"/>
    <b v="0"/>
    <d v="2021-06-29T20:34:54"/>
    <m/>
    <m/>
    <b v="0"/>
    <x v="1"/>
    <m/>
    <m/>
    <n v="0"/>
    <m/>
    <x v="2"/>
    <n v="100"/>
    <n v="0"/>
  </r>
  <r>
    <s v="0013100001lXbgHAAS"/>
    <b v="0"/>
    <m/>
    <b v="0"/>
    <m/>
    <m/>
    <m/>
    <x v="518"/>
    <b v="1"/>
    <m/>
    <m/>
    <m/>
    <m/>
    <m/>
    <s v="00531000007MUoEAAW"/>
    <b v="0"/>
    <d v="2019-11-22T21:45:52"/>
    <m/>
    <b v="0"/>
    <m/>
    <m/>
    <b v="0"/>
    <d v="2019-04-01T00:00:00"/>
    <n v="4"/>
    <n v="2019"/>
    <s v="Closed"/>
    <s v="Closed"/>
    <b v="0"/>
    <b v="0"/>
    <m/>
    <b v="0"/>
    <b v="0"/>
    <b v="0"/>
    <x v="19"/>
    <b v="0"/>
    <m/>
    <x v="0"/>
    <m/>
    <s v="0055A00000BclF5QAJ"/>
    <d v="2021-04-11T19:52:07"/>
    <m/>
    <d v="2020-01-06T18:18:16"/>
    <m/>
    <m/>
    <b v="0"/>
    <m/>
    <m/>
    <s v="Inside Sales"/>
    <m/>
    <m/>
    <m/>
    <m/>
    <m/>
    <x v="3348"/>
    <x v="0"/>
    <b v="1"/>
    <m/>
    <m/>
    <m/>
    <s v="00531000007KAsvAAG"/>
    <m/>
    <s v="All Hazards"/>
    <s v="All Hazards"/>
    <m/>
    <m/>
    <s v="MX908"/>
    <m/>
    <m/>
    <s v="0125A000001NaBLQA0"/>
    <b v="0"/>
    <m/>
    <b v="0"/>
    <m/>
    <m/>
    <x v="1"/>
    <b v="0"/>
    <d v="2021-06-29T20:34:55"/>
    <m/>
    <m/>
    <b v="0"/>
    <x v="1"/>
    <m/>
    <m/>
    <m/>
    <m/>
    <x v="0"/>
    <n v="100"/>
    <n v="0"/>
  </r>
  <r>
    <s v="0015A00001tZ9JzQAK"/>
    <b v="0"/>
    <m/>
    <b v="0"/>
    <m/>
    <m/>
    <m/>
    <x v="22"/>
    <b v="1"/>
    <m/>
    <m/>
    <s v="0035A00003CbGDjQAN"/>
    <m/>
    <m/>
    <s v="00531000007KgPgAAK"/>
    <b v="1"/>
    <d v="2017-05-30T02:39:20"/>
    <m/>
    <b v="0"/>
    <m/>
    <m/>
    <b v="0"/>
    <d v="2017-02-01T00:00:00"/>
    <n v="2"/>
    <n v="2017"/>
    <s v="Closed"/>
    <s v="Closed"/>
    <b v="0"/>
    <b v="0"/>
    <m/>
    <b v="0"/>
    <b v="0"/>
    <b v="0"/>
    <x v="23"/>
    <b v="0"/>
    <m/>
    <x v="0"/>
    <m/>
    <s v="00531000007MUoEAAW"/>
    <d v="2021-02-02T14:30:33"/>
    <m/>
    <d v="2020-01-06T18:18:11"/>
    <m/>
    <m/>
    <b v="0"/>
    <m/>
    <m/>
    <s v="Website"/>
    <m/>
    <m/>
    <m/>
    <m/>
    <m/>
    <x v="3349"/>
    <x v="0"/>
    <b v="1"/>
    <m/>
    <m/>
    <m/>
    <s v="00531000007KgPgAAK"/>
    <m/>
    <m/>
    <m/>
    <s v="0035A00003CbGDjQAN"/>
    <m/>
    <m/>
    <m/>
    <m/>
    <s v="0125A000001NaBLQA0"/>
    <b v="0"/>
    <m/>
    <b v="0"/>
    <m/>
    <m/>
    <x v="1"/>
    <b v="0"/>
    <d v="2021-06-29T20:34:54"/>
    <m/>
    <m/>
    <b v="0"/>
    <x v="1"/>
    <m/>
    <m/>
    <m/>
    <m/>
    <x v="0"/>
    <n v="100"/>
    <n v="0"/>
  </r>
  <r>
    <s v="0015A00001tZ9KdQAK"/>
    <b v="0"/>
    <m/>
    <b v="0"/>
    <m/>
    <m/>
    <m/>
    <x v="22"/>
    <b v="1"/>
    <m/>
    <m/>
    <s v="0035A00003CbGEhQAN"/>
    <m/>
    <m/>
    <s v="00531000007KgPgAAK"/>
    <b v="1"/>
    <d v="2017-05-30T03:03:08"/>
    <m/>
    <b v="0"/>
    <m/>
    <m/>
    <b v="0"/>
    <d v="2017-02-01T00:00:00"/>
    <n v="2"/>
    <n v="2017"/>
    <s v="Closed"/>
    <s v="Closed"/>
    <b v="0"/>
    <b v="0"/>
    <m/>
    <b v="0"/>
    <b v="0"/>
    <b v="0"/>
    <x v="23"/>
    <b v="0"/>
    <m/>
    <x v="0"/>
    <m/>
    <s v="0055A000009s6n0QAA"/>
    <d v="2020-09-17T14:48:52"/>
    <m/>
    <d v="2020-01-06T18:18:11"/>
    <m/>
    <m/>
    <b v="0"/>
    <m/>
    <m/>
    <s v="Website"/>
    <m/>
    <m/>
    <m/>
    <m/>
    <m/>
    <x v="3350"/>
    <x v="0"/>
    <b v="1"/>
    <m/>
    <m/>
    <m/>
    <s v="00531000007KgPgAAK"/>
    <m/>
    <m/>
    <m/>
    <m/>
    <m/>
    <m/>
    <m/>
    <m/>
    <s v="0125A000001NaBLQA0"/>
    <b v="0"/>
    <m/>
    <b v="0"/>
    <m/>
    <m/>
    <x v="1"/>
    <b v="0"/>
    <d v="2021-06-29T20:34:54"/>
    <m/>
    <m/>
    <b v="0"/>
    <x v="1"/>
    <m/>
    <m/>
    <m/>
    <m/>
    <x v="0"/>
    <n v="100"/>
    <n v="0"/>
  </r>
  <r>
    <s v="0015A00001tZ9LCQA0"/>
    <b v="0"/>
    <m/>
    <b v="0"/>
    <m/>
    <m/>
    <m/>
    <x v="22"/>
    <b v="1"/>
    <m/>
    <m/>
    <s v="0035A00003CbGFGQA3"/>
    <m/>
    <m/>
    <s v="00531000007KgPgAAK"/>
    <b v="1"/>
    <d v="2017-05-30T03:13:32"/>
    <m/>
    <b v="0"/>
    <m/>
    <m/>
    <b v="0"/>
    <d v="2017-02-01T00:00:00"/>
    <n v="2"/>
    <n v="2017"/>
    <s v="Closed"/>
    <s v="Closed"/>
    <b v="0"/>
    <b v="0"/>
    <m/>
    <b v="0"/>
    <b v="0"/>
    <b v="0"/>
    <x v="23"/>
    <b v="0"/>
    <m/>
    <x v="0"/>
    <m/>
    <s v="0055A000009s6n0QAA"/>
    <d v="2020-09-17T14:48:52"/>
    <m/>
    <d v="2020-01-06T18:18:11"/>
    <m/>
    <m/>
    <b v="0"/>
    <m/>
    <m/>
    <s v="Website"/>
    <m/>
    <m/>
    <m/>
    <m/>
    <m/>
    <x v="3351"/>
    <x v="0"/>
    <b v="1"/>
    <m/>
    <m/>
    <m/>
    <s v="00531000007KgPgAAK"/>
    <m/>
    <m/>
    <m/>
    <s v="0035A00003CbGFGQA3"/>
    <m/>
    <m/>
    <m/>
    <m/>
    <s v="0125A000001NaBLQA0"/>
    <b v="0"/>
    <m/>
    <b v="0"/>
    <m/>
    <m/>
    <x v="1"/>
    <b v="0"/>
    <d v="2021-06-29T20:34:54"/>
    <m/>
    <m/>
    <b v="0"/>
    <x v="1"/>
    <m/>
    <m/>
    <m/>
    <m/>
    <x v="0"/>
    <n v="100"/>
    <n v="0"/>
  </r>
  <r>
    <s v="0015A00001tZMzCQAW"/>
    <b v="0"/>
    <m/>
    <b v="0"/>
    <s v="70131000001SioZAAS"/>
    <m/>
    <m/>
    <x v="22"/>
    <b v="1"/>
    <m/>
    <m/>
    <s v="0035A00003CbXfeQAF"/>
    <m/>
    <m/>
    <s v="00531000007KgPgAAK"/>
    <b v="1"/>
    <d v="2017-06-06T01:46:44"/>
    <m/>
    <b v="0"/>
    <m/>
    <m/>
    <b v="0"/>
    <d v="2017-02-01T00:00:00"/>
    <n v="2"/>
    <n v="2017"/>
    <s v="Closed"/>
    <s v="Closed"/>
    <b v="0"/>
    <b v="0"/>
    <m/>
    <b v="0"/>
    <b v="0"/>
    <b v="0"/>
    <x v="23"/>
    <b v="0"/>
    <m/>
    <x v="0"/>
    <m/>
    <s v="0055A000009s6n0QAA"/>
    <d v="2020-09-17T14:48:52"/>
    <m/>
    <d v="2020-01-06T18:18:11"/>
    <m/>
    <m/>
    <b v="0"/>
    <m/>
    <m/>
    <s v="Trade Show"/>
    <m/>
    <m/>
    <m/>
    <m/>
    <m/>
    <x v="3352"/>
    <x v="0"/>
    <b v="1"/>
    <m/>
    <m/>
    <m/>
    <s v="00531000007KgPgAAK"/>
    <m/>
    <m/>
    <m/>
    <s v="0035A00003CbXfeQAF"/>
    <m/>
    <m/>
    <m/>
    <m/>
    <s v="0125A000001NaBLQA0"/>
    <b v="0"/>
    <m/>
    <b v="0"/>
    <m/>
    <m/>
    <x v="1"/>
    <b v="0"/>
    <d v="2021-06-29T20:34:54"/>
    <m/>
    <m/>
    <b v="0"/>
    <x v="1"/>
    <m/>
    <m/>
    <m/>
    <m/>
    <x v="0"/>
    <n v="100"/>
    <n v="0"/>
  </r>
  <r>
    <s v="0015A00001tZ9LlQAK"/>
    <b v="0"/>
    <m/>
    <b v="0"/>
    <m/>
    <m/>
    <m/>
    <x v="22"/>
    <b v="1"/>
    <m/>
    <m/>
    <s v="0035A00003CbGFfQAN"/>
    <m/>
    <m/>
    <s v="00531000007KgPgAAK"/>
    <b v="1"/>
    <d v="2017-05-30T03:26:30"/>
    <m/>
    <b v="0"/>
    <m/>
    <m/>
    <b v="0"/>
    <d v="2017-02-01T00:00:00"/>
    <n v="2"/>
    <n v="2017"/>
    <s v="Closed"/>
    <s v="Closed"/>
    <b v="0"/>
    <b v="0"/>
    <m/>
    <b v="0"/>
    <b v="0"/>
    <b v="0"/>
    <x v="23"/>
    <b v="0"/>
    <m/>
    <x v="0"/>
    <m/>
    <s v="00531000007MUoEAAW"/>
    <d v="2020-12-15T14:02:42"/>
    <m/>
    <d v="2020-01-06T18:18:11"/>
    <m/>
    <m/>
    <b v="0"/>
    <m/>
    <m/>
    <s v="Website"/>
    <m/>
    <m/>
    <m/>
    <m/>
    <m/>
    <x v="3353"/>
    <x v="0"/>
    <b v="1"/>
    <m/>
    <m/>
    <m/>
    <s v="00531000007KgPgAAK"/>
    <m/>
    <s v="All Hazards"/>
    <s v="All Hazards"/>
    <m/>
    <m/>
    <m/>
    <m/>
    <m/>
    <s v="0125A000001NaBLQA0"/>
    <b v="0"/>
    <m/>
    <b v="0"/>
    <m/>
    <m/>
    <x v="1"/>
    <b v="0"/>
    <d v="2021-06-29T20:34:54"/>
    <m/>
    <m/>
    <b v="0"/>
    <x v="1"/>
    <m/>
    <m/>
    <m/>
    <m/>
    <x v="0"/>
    <n v="100"/>
    <n v="0"/>
  </r>
  <r>
    <s v="0015A000028moKRQAY"/>
    <b v="0"/>
    <m/>
    <b v="0"/>
    <s v="7015A000001zOtQQAU"/>
    <m/>
    <m/>
    <x v="529"/>
    <b v="1"/>
    <m/>
    <m/>
    <s v="0035A00003hl0PaQAI"/>
    <m/>
    <m/>
    <s v="0055A000008iLoOQAU"/>
    <b v="0"/>
    <d v="2021-03-23T19:39:06"/>
    <m/>
    <b v="0"/>
    <m/>
    <m/>
    <b v="0"/>
    <d v="2021-01-01T00:00:00"/>
    <n v="1"/>
    <n v="2021"/>
    <s v="Closed"/>
    <s v="Closed"/>
    <b v="0"/>
    <b v="0"/>
    <m/>
    <b v="1"/>
    <b v="0"/>
    <b v="0"/>
    <x v="15"/>
    <b v="0"/>
    <m/>
    <x v="0"/>
    <d v="2021-03-25T00:00:00"/>
    <s v="0055A000008iLoOQAU"/>
    <d v="2021-04-26T00:00:30"/>
    <m/>
    <d v="2021-04-26T00:00:30"/>
    <m/>
    <m/>
    <b v="0"/>
    <m/>
    <m/>
    <s v="Other"/>
    <m/>
    <m/>
    <m/>
    <m/>
    <m/>
    <x v="3354"/>
    <x v="0"/>
    <b v="0"/>
    <m/>
    <m/>
    <m/>
    <s v="0055A000008iLoOQAU"/>
    <s v="01s5A000004PkYeQAK"/>
    <m/>
    <m/>
    <s v="0035A00003hl0PaQAI"/>
    <s v="Accessories"/>
    <s v="Rebel"/>
    <m/>
    <m/>
    <s v="0125A000001ESVfQAO"/>
    <b v="0"/>
    <m/>
    <b v="0"/>
    <m/>
    <m/>
    <x v="1"/>
    <b v="0"/>
    <d v="2021-06-29T20:34:55"/>
    <s v="0055A000008iLmcQAE"/>
    <m/>
    <b v="0"/>
    <x v="1"/>
    <m/>
    <m/>
    <n v="347"/>
    <m/>
    <x v="760"/>
    <n v="100"/>
    <n v="0"/>
  </r>
  <r>
    <s v="0015A00002JM1sYQAT"/>
    <b v="0"/>
    <m/>
    <b v="0"/>
    <m/>
    <m/>
    <m/>
    <x v="576"/>
    <b v="1"/>
    <m/>
    <m/>
    <s v="0035A00003oqXxeQAE"/>
    <m/>
    <m/>
    <s v="0055A000008iLoOQAU"/>
    <b v="0"/>
    <d v="2021-02-22T23:55:42"/>
    <m/>
    <b v="0"/>
    <m/>
    <m/>
    <b v="0"/>
    <d v="2021-01-01T00:00:00"/>
    <n v="1"/>
    <n v="2021"/>
    <s v="Closed"/>
    <s v="Closed"/>
    <b v="0"/>
    <b v="0"/>
    <m/>
    <b v="1"/>
    <b v="0"/>
    <b v="0"/>
    <x v="15"/>
    <b v="0"/>
    <m/>
    <x v="0"/>
    <d v="2021-03-01T00:00:00"/>
    <s v="0055A00000BclF5QAJ"/>
    <d v="2021-04-10T22:59:54"/>
    <m/>
    <d v="2021-03-01T16:39:40"/>
    <m/>
    <m/>
    <b v="0"/>
    <m/>
    <m/>
    <s v="Other"/>
    <m/>
    <m/>
    <m/>
    <m/>
    <m/>
    <x v="3355"/>
    <x v="0"/>
    <b v="0"/>
    <m/>
    <m/>
    <m/>
    <s v="0055A000008iLoOQAU"/>
    <s v="01s5A000005xBspQAE"/>
    <m/>
    <m/>
    <s v="0035A00003oqXxeQAE"/>
    <s v="Accessories"/>
    <s v="Rebel"/>
    <m/>
    <m/>
    <s v="0125A000001ESVfQAO"/>
    <b v="0"/>
    <m/>
    <b v="0"/>
    <m/>
    <m/>
    <x v="1"/>
    <b v="0"/>
    <d v="2021-06-29T20:34:55"/>
    <s v="0055A000008iLmcQAE"/>
    <m/>
    <b v="0"/>
    <x v="1"/>
    <m/>
    <m/>
    <n v="451"/>
    <m/>
    <x v="761"/>
    <n v="100"/>
    <n v="0"/>
  </r>
  <r>
    <s v="0013100001gX5LzAAK"/>
    <b v="0"/>
    <m/>
    <b v="0"/>
    <m/>
    <m/>
    <m/>
    <x v="577"/>
    <b v="1"/>
    <m/>
    <m/>
    <s v="0035A00003Ybt8gQAB"/>
    <m/>
    <m/>
    <s v="0055A000008zqzaQAA"/>
    <b v="0"/>
    <d v="2020-01-31T17:15:44"/>
    <m/>
    <b v="0"/>
    <m/>
    <m/>
    <b v="0"/>
    <d v="2020-01-01T00:00:00"/>
    <n v="1"/>
    <n v="2020"/>
    <s v="Closed"/>
    <s v="Closed"/>
    <b v="0"/>
    <b v="0"/>
    <m/>
    <b v="1"/>
    <b v="0"/>
    <b v="0"/>
    <x v="15"/>
    <b v="0"/>
    <m/>
    <x v="0"/>
    <d v="2020-01-31T00:00:00"/>
    <s v="0055A00000BclF5QAJ"/>
    <d v="2021-04-10T22:59:54"/>
    <m/>
    <d v="2020-02-10T14:02:02"/>
    <m/>
    <m/>
    <b v="0"/>
    <m/>
    <m/>
    <s v="Website"/>
    <m/>
    <m/>
    <m/>
    <m/>
    <m/>
    <x v="3356"/>
    <x v="0"/>
    <b v="0"/>
    <m/>
    <m/>
    <m/>
    <s v="0055A000008iLoOQAU"/>
    <s v="01s5A000005x0sjQAA"/>
    <m/>
    <m/>
    <s v="0035A00003Ybt8gQAB"/>
    <s v="Consumables"/>
    <s v="Rebel"/>
    <m/>
    <m/>
    <s v="0125A000001ESVfQAO"/>
    <b v="0"/>
    <m/>
    <b v="0"/>
    <m/>
    <m/>
    <x v="1"/>
    <b v="0"/>
    <d v="2021-06-29T20:34:55"/>
    <m/>
    <m/>
    <b v="0"/>
    <x v="1"/>
    <m/>
    <m/>
    <n v="4000"/>
    <m/>
    <x v="121"/>
    <n v="100"/>
    <n v="0"/>
  </r>
  <r>
    <s v="0015A00002EkmBaQAJ"/>
    <b v="0"/>
    <m/>
    <b v="0"/>
    <m/>
    <m/>
    <m/>
    <x v="578"/>
    <b v="1"/>
    <m/>
    <m/>
    <s v="0035A00003ccoi2QAA"/>
    <m/>
    <m/>
    <s v="0055A000008iLoOQAU"/>
    <b v="0"/>
    <d v="2020-02-19T20:38:37"/>
    <m/>
    <b v="0"/>
    <m/>
    <m/>
    <b v="0"/>
    <d v="2020-01-01T00:00:00"/>
    <n v="1"/>
    <n v="2020"/>
    <s v="Closed"/>
    <s v="Closed"/>
    <b v="0"/>
    <b v="0"/>
    <m/>
    <b v="1"/>
    <b v="0"/>
    <b v="0"/>
    <x v="26"/>
    <b v="0"/>
    <m/>
    <x v="0"/>
    <d v="2020-02-27T00:00:00"/>
    <s v="0055A00000BclF5QAJ"/>
    <d v="2021-04-10T22:59:54"/>
    <m/>
    <d v="2020-03-12T18:12:51"/>
    <m/>
    <m/>
    <b v="0"/>
    <m/>
    <m/>
    <s v="Website"/>
    <m/>
    <m/>
    <m/>
    <m/>
    <m/>
    <x v="3357"/>
    <x v="0"/>
    <b v="0"/>
    <m/>
    <m/>
    <m/>
    <s v="0055A000008iLoOQAU"/>
    <s v="01s5A000005x0sjQAA"/>
    <m/>
    <m/>
    <s v="0035A00003ccoi2QAA"/>
    <s v="Consumables"/>
    <s v="Rebel"/>
    <m/>
    <m/>
    <s v="0125A000001ESVfQAO"/>
    <b v="0"/>
    <m/>
    <b v="0"/>
    <m/>
    <m/>
    <x v="1"/>
    <b v="0"/>
    <d v="2021-06-29T20:34:55"/>
    <m/>
    <m/>
    <b v="0"/>
    <x v="1"/>
    <m/>
    <m/>
    <n v="4000"/>
    <m/>
    <x v="121"/>
    <n v="100"/>
    <n v="0"/>
  </r>
  <r>
    <s v="0013100001fqypQAAQ"/>
    <b v="0"/>
    <m/>
    <b v="0"/>
    <s v="7015A000001ThI4QAK"/>
    <m/>
    <m/>
    <x v="338"/>
    <b v="1"/>
    <m/>
    <m/>
    <m/>
    <m/>
    <m/>
    <s v="0055A000008iLoOQAU"/>
    <b v="0"/>
    <d v="2020-03-03T16:18:09"/>
    <m/>
    <b v="0"/>
    <m/>
    <m/>
    <b v="0"/>
    <d v="2020-01-01T00:00:00"/>
    <n v="1"/>
    <n v="2020"/>
    <s v="Closed"/>
    <s v="Closed"/>
    <b v="0"/>
    <b v="0"/>
    <m/>
    <b v="1"/>
    <b v="0"/>
    <b v="0"/>
    <x v="26"/>
    <b v="0"/>
    <m/>
    <x v="0"/>
    <d v="2020-03-03T00:00:00"/>
    <s v="0055A00000BclF5QAJ"/>
    <d v="2021-04-10T22:59:54"/>
    <m/>
    <d v="2020-03-03T21:30:07"/>
    <m/>
    <m/>
    <b v="0"/>
    <m/>
    <m/>
    <s v="Other"/>
    <m/>
    <m/>
    <m/>
    <m/>
    <m/>
    <x v="3358"/>
    <x v="0"/>
    <b v="0"/>
    <m/>
    <m/>
    <m/>
    <s v="0055A000008iLoOQAU"/>
    <s v="01s5A000005x0sjQAA"/>
    <m/>
    <m/>
    <s v="0033100002vk42VAAQ"/>
    <s v="Consumables"/>
    <s v="Rebel"/>
    <m/>
    <m/>
    <s v="0125A000001ESVfQAO"/>
    <b v="0"/>
    <m/>
    <b v="0"/>
    <m/>
    <m/>
    <x v="1"/>
    <b v="0"/>
    <d v="2021-06-29T20:34:55"/>
    <m/>
    <m/>
    <b v="0"/>
    <x v="1"/>
    <m/>
    <m/>
    <n v="12000"/>
    <m/>
    <x v="762"/>
    <n v="100"/>
    <n v="0"/>
  </r>
  <r>
    <s v="0015A00002FU4geQAD"/>
    <b v="0"/>
    <m/>
    <b v="0"/>
    <m/>
    <m/>
    <m/>
    <x v="579"/>
    <b v="1"/>
    <m/>
    <m/>
    <s v="0035A00003hk5gjQAA"/>
    <m/>
    <m/>
    <s v="0055A000008iLoOQAU"/>
    <b v="0"/>
    <d v="2021-01-06T17:02:54"/>
    <m/>
    <b v="0"/>
    <m/>
    <m/>
    <b v="0"/>
    <d v="2021-01-01T00:00:00"/>
    <n v="1"/>
    <n v="2021"/>
    <s v="Closed"/>
    <s v="Closed"/>
    <b v="0"/>
    <b v="0"/>
    <m/>
    <b v="1"/>
    <b v="0"/>
    <b v="0"/>
    <x v="15"/>
    <b v="0"/>
    <m/>
    <x v="0"/>
    <d v="2021-01-06T00:00:00"/>
    <s v="0055A00000BclF5QAJ"/>
    <d v="2021-04-10T22:59:54"/>
    <m/>
    <d v="2021-01-13T18:27:00"/>
    <m/>
    <m/>
    <b v="0"/>
    <m/>
    <m/>
    <s v="Other"/>
    <m/>
    <m/>
    <m/>
    <m/>
    <m/>
    <x v="3359"/>
    <x v="0"/>
    <b v="0"/>
    <m/>
    <m/>
    <m/>
    <s v="0055A000008iLoOQAU"/>
    <s v="01s5A000005x0sjQAA"/>
    <m/>
    <m/>
    <s v="0035A00003hk5gjQAA"/>
    <s v="Consumables"/>
    <s v="Rebel"/>
    <m/>
    <m/>
    <s v="0125A000001ESVfQAO"/>
    <b v="0"/>
    <m/>
    <b v="0"/>
    <m/>
    <m/>
    <x v="1"/>
    <b v="0"/>
    <d v="2021-06-29T20:34:55"/>
    <m/>
    <m/>
    <b v="0"/>
    <x v="1"/>
    <m/>
    <m/>
    <n v="8000"/>
    <m/>
    <x v="763"/>
    <n v="100"/>
    <n v="0"/>
  </r>
  <r>
    <s v="0015A00001tbMY6QAM"/>
    <b v="0"/>
    <m/>
    <b v="0"/>
    <m/>
    <m/>
    <m/>
    <x v="580"/>
    <b v="1"/>
    <m/>
    <m/>
    <s v="0035A00003XAYYkQAP"/>
    <m/>
    <m/>
    <s v="0055A000008iLoOQAU"/>
    <b v="0"/>
    <d v="2021-01-07T22:27:32"/>
    <m/>
    <b v="0"/>
    <m/>
    <m/>
    <b v="0"/>
    <d v="2021-01-01T00:00:00"/>
    <n v="1"/>
    <n v="2021"/>
    <s v="Closed"/>
    <s v="Closed"/>
    <b v="0"/>
    <b v="0"/>
    <m/>
    <b v="1"/>
    <b v="0"/>
    <b v="0"/>
    <x v="15"/>
    <b v="0"/>
    <m/>
    <x v="0"/>
    <m/>
    <s v="0055A00000BclF5QAJ"/>
    <d v="2021-04-10T22:59:54"/>
    <m/>
    <d v="2021-02-09T18:34:26"/>
    <m/>
    <m/>
    <b v="0"/>
    <m/>
    <m/>
    <s v="Other"/>
    <m/>
    <m/>
    <m/>
    <m/>
    <m/>
    <x v="3360"/>
    <x v="0"/>
    <b v="0"/>
    <m/>
    <m/>
    <m/>
    <s v="0055A000008iLoOQAU"/>
    <s v="01s5A000005x0sjQAA"/>
    <m/>
    <m/>
    <s v="0035A00003XAYYkQAP"/>
    <s v="Consumables"/>
    <s v="Rebel"/>
    <m/>
    <m/>
    <s v="0125A000001ESVfQAO"/>
    <b v="0"/>
    <m/>
    <b v="0"/>
    <m/>
    <m/>
    <x v="1"/>
    <b v="0"/>
    <d v="2021-06-29T20:34:55"/>
    <m/>
    <m/>
    <b v="0"/>
    <x v="1"/>
    <m/>
    <m/>
    <n v="40000"/>
    <m/>
    <x v="764"/>
    <n v="100"/>
    <n v="0"/>
  </r>
  <r>
    <s v="0015A00002Qbnn0QAB"/>
    <b v="0"/>
    <m/>
    <b v="0"/>
    <m/>
    <m/>
    <m/>
    <x v="581"/>
    <b v="1"/>
    <m/>
    <m/>
    <s v="0035A00003keevaQAA"/>
    <m/>
    <m/>
    <s v="0055A000008iLoOQAU"/>
    <b v="0"/>
    <d v="2021-01-12T15:45:55"/>
    <m/>
    <b v="0"/>
    <m/>
    <m/>
    <b v="0"/>
    <d v="2021-01-01T00:00:00"/>
    <n v="1"/>
    <n v="2021"/>
    <s v="Closed"/>
    <s v="Closed"/>
    <b v="0"/>
    <b v="0"/>
    <m/>
    <b v="1"/>
    <b v="0"/>
    <b v="0"/>
    <x v="15"/>
    <b v="0"/>
    <m/>
    <x v="0"/>
    <d v="2021-01-12T00:00:00"/>
    <s v="0055A00000BclF5QAJ"/>
    <d v="2021-04-11T20:07:09"/>
    <m/>
    <d v="2021-01-15T18:41:25"/>
    <m/>
    <m/>
    <b v="0"/>
    <m/>
    <m/>
    <s v="Field Sales"/>
    <m/>
    <m/>
    <m/>
    <m/>
    <m/>
    <x v="3361"/>
    <x v="0"/>
    <b v="0"/>
    <m/>
    <m/>
    <m/>
    <s v="0055A000008iLoOQAU"/>
    <s v="01s5A000005xBspQAE"/>
    <m/>
    <m/>
    <s v="0035A00003keevaQAA"/>
    <s v="Consumables"/>
    <s v="Rebel"/>
    <m/>
    <m/>
    <s v="0125A000001ESVfQAO"/>
    <b v="0"/>
    <m/>
    <b v="0"/>
    <m/>
    <m/>
    <x v="1"/>
    <b v="0"/>
    <d v="2021-06-29T20:34:55"/>
    <m/>
    <m/>
    <b v="0"/>
    <x v="1"/>
    <m/>
    <m/>
    <n v="8000"/>
    <m/>
    <x v="763"/>
    <n v="100"/>
    <n v="0"/>
  </r>
  <r>
    <s v="0015A00001tbMY6QAM"/>
    <b v="0"/>
    <m/>
    <b v="0"/>
    <s v="7015A000001zLaKQAU"/>
    <m/>
    <m/>
    <x v="582"/>
    <b v="1"/>
    <m/>
    <m/>
    <s v="0035A00003JivLfQAJ"/>
    <m/>
    <m/>
    <s v="0055A000008iLoOQAU"/>
    <b v="0"/>
    <d v="2021-01-15T18:13:44"/>
    <m/>
    <b v="0"/>
    <m/>
    <m/>
    <b v="0"/>
    <d v="2021-01-01T00:00:00"/>
    <n v="1"/>
    <n v="2021"/>
    <s v="Closed"/>
    <s v="Closed"/>
    <b v="0"/>
    <b v="0"/>
    <m/>
    <b v="1"/>
    <b v="0"/>
    <b v="0"/>
    <x v="15"/>
    <b v="0"/>
    <m/>
    <x v="0"/>
    <m/>
    <s v="0055A00000BclF5QAJ"/>
    <d v="2021-04-10T22:59:54"/>
    <m/>
    <d v="2021-01-27T13:44:58"/>
    <m/>
    <m/>
    <b v="0"/>
    <m/>
    <m/>
    <s v="Webinar"/>
    <m/>
    <m/>
    <m/>
    <m/>
    <m/>
    <x v="3362"/>
    <x v="0"/>
    <b v="0"/>
    <m/>
    <m/>
    <m/>
    <s v="0055A000008iLoOQAU"/>
    <s v="01s5A000005xBspQAE"/>
    <m/>
    <m/>
    <s v="0035A00003JivLfQAJ"/>
    <s v="Consumables"/>
    <s v="Rebel"/>
    <m/>
    <m/>
    <s v="0125A000001ESVfQAO"/>
    <b v="0"/>
    <m/>
    <b v="0"/>
    <m/>
    <m/>
    <x v="1"/>
    <b v="0"/>
    <d v="2021-06-29T20:34:55"/>
    <m/>
    <m/>
    <b v="0"/>
    <x v="1"/>
    <m/>
    <m/>
    <n v="16725"/>
    <m/>
    <x v="765"/>
    <n v="100"/>
    <n v="0"/>
  </r>
  <r>
    <s v="0015A00002OIlzQQAT"/>
    <b v="0"/>
    <m/>
    <b v="0"/>
    <s v="7015A000001zMbNQAU"/>
    <m/>
    <m/>
    <x v="583"/>
    <b v="1"/>
    <m/>
    <m/>
    <s v="0035A00003hmgVHQAY"/>
    <m/>
    <m/>
    <s v="0055A000008iLoOQAU"/>
    <b v="0"/>
    <d v="2021-01-18T22:13:40"/>
    <m/>
    <b v="0"/>
    <m/>
    <m/>
    <b v="0"/>
    <d v="2021-01-01T00:00:00"/>
    <n v="1"/>
    <n v="2021"/>
    <s v="Closed"/>
    <s v="Closed"/>
    <b v="0"/>
    <b v="0"/>
    <m/>
    <b v="1"/>
    <b v="0"/>
    <b v="0"/>
    <x v="15"/>
    <b v="0"/>
    <m/>
    <x v="0"/>
    <m/>
    <s v="0055A00000BclF5QAJ"/>
    <d v="2021-04-10T22:59:54"/>
    <m/>
    <m/>
    <m/>
    <m/>
    <b v="0"/>
    <m/>
    <m/>
    <s v="Prospecting Journey"/>
    <m/>
    <m/>
    <m/>
    <m/>
    <m/>
    <x v="3363"/>
    <x v="0"/>
    <b v="0"/>
    <m/>
    <m/>
    <m/>
    <s v="0055A000008iLoOQAU"/>
    <s v="01s5A000005xBspQAE"/>
    <m/>
    <m/>
    <s v="0035A00003hmgVHQAY"/>
    <s v="Consumables"/>
    <s v="Rebel"/>
    <m/>
    <m/>
    <s v="0125A000001ESVfQAO"/>
    <b v="0"/>
    <m/>
    <b v="0"/>
    <m/>
    <m/>
    <x v="1"/>
    <b v="0"/>
    <d v="2021-06-29T20:34:55"/>
    <m/>
    <m/>
    <b v="0"/>
    <x v="1"/>
    <m/>
    <m/>
    <n v="4000"/>
    <m/>
    <x v="121"/>
    <n v="100"/>
    <n v="0"/>
  </r>
  <r>
    <s v="0013100001hofGrAAI"/>
    <b v="0"/>
    <m/>
    <b v="0"/>
    <m/>
    <m/>
    <m/>
    <x v="584"/>
    <b v="1"/>
    <m/>
    <m/>
    <s v="0035A00003kfAUpQAM"/>
    <m/>
    <m/>
    <s v="0055A000008iLoOQAU"/>
    <b v="0"/>
    <d v="2021-01-28T21:47:38"/>
    <m/>
    <b v="0"/>
    <m/>
    <m/>
    <b v="0"/>
    <d v="2021-01-01T00:00:00"/>
    <n v="1"/>
    <n v="2021"/>
    <s v="Closed"/>
    <s v="Closed"/>
    <b v="0"/>
    <b v="0"/>
    <m/>
    <b v="1"/>
    <b v="0"/>
    <b v="0"/>
    <x v="15"/>
    <b v="0"/>
    <m/>
    <x v="0"/>
    <d v="2021-01-29T00:00:00"/>
    <s v="0055A00000BclF5QAJ"/>
    <d v="2021-04-10T22:59:54"/>
    <m/>
    <d v="2021-02-12T23:16:01"/>
    <m/>
    <m/>
    <b v="0"/>
    <m/>
    <m/>
    <s v="Website"/>
    <m/>
    <m/>
    <m/>
    <m/>
    <m/>
    <x v="3364"/>
    <x v="0"/>
    <b v="0"/>
    <m/>
    <m/>
    <m/>
    <s v="0055A000008iLoOQAU"/>
    <s v="01s5A000005xBspQAE"/>
    <m/>
    <m/>
    <s v="0035A00003kfAUpQAM"/>
    <s v="Consumables"/>
    <s v="Rebel"/>
    <m/>
    <m/>
    <s v="0125A000001ESVfQAO"/>
    <b v="0"/>
    <m/>
    <b v="0"/>
    <m/>
    <m/>
    <x v="1"/>
    <b v="0"/>
    <d v="2021-06-29T20:34:55"/>
    <m/>
    <m/>
    <b v="0"/>
    <x v="1"/>
    <m/>
    <m/>
    <n v="4000"/>
    <m/>
    <x v="121"/>
    <n v="100"/>
    <n v="0"/>
  </r>
  <r>
    <s v="0013100001jbToGAAU"/>
    <b v="0"/>
    <m/>
    <b v="0"/>
    <m/>
    <m/>
    <m/>
    <x v="585"/>
    <b v="1"/>
    <m/>
    <m/>
    <s v="0035A00003kgYdNQAU"/>
    <m/>
    <m/>
    <s v="0055A000008iLoOQAU"/>
    <b v="0"/>
    <d v="2021-02-16T16:49:24"/>
    <m/>
    <b v="0"/>
    <m/>
    <m/>
    <b v="0"/>
    <d v="2021-01-01T00:00:00"/>
    <n v="1"/>
    <n v="2021"/>
    <s v="Closed"/>
    <s v="Closed"/>
    <b v="0"/>
    <b v="0"/>
    <m/>
    <b v="1"/>
    <b v="0"/>
    <b v="0"/>
    <x v="15"/>
    <b v="0"/>
    <m/>
    <x v="0"/>
    <m/>
    <s v="0055A00000BclF5QAJ"/>
    <d v="2021-04-10T22:59:54"/>
    <m/>
    <m/>
    <m/>
    <m/>
    <b v="0"/>
    <m/>
    <m/>
    <s v="Website"/>
    <m/>
    <m/>
    <m/>
    <m/>
    <m/>
    <x v="3365"/>
    <x v="0"/>
    <b v="0"/>
    <m/>
    <m/>
    <m/>
    <s v="0055A000008iLoOQAU"/>
    <s v="01s5A000005xBspQAE"/>
    <m/>
    <m/>
    <s v="0035A00003kgYdNQAU"/>
    <s v="Consumables"/>
    <s v="Rebel"/>
    <m/>
    <m/>
    <s v="0125A000001ESVfQAO"/>
    <b v="0"/>
    <m/>
    <b v="0"/>
    <m/>
    <m/>
    <x v="1"/>
    <b v="0"/>
    <d v="2021-06-29T20:34:55"/>
    <m/>
    <m/>
    <b v="0"/>
    <x v="1"/>
    <m/>
    <m/>
    <n v="8000"/>
    <m/>
    <x v="763"/>
    <n v="100"/>
    <n v="0"/>
  </r>
  <r>
    <s v="0015A000028moKRQAY"/>
    <b v="0"/>
    <m/>
    <b v="0"/>
    <s v="7015A000001zOtQQAU"/>
    <m/>
    <m/>
    <x v="586"/>
    <b v="1"/>
    <m/>
    <m/>
    <s v="0035A00003hl0PaQAI"/>
    <m/>
    <m/>
    <s v="0055A000008iLoOQAU"/>
    <b v="0"/>
    <d v="2021-02-17T19:31:18"/>
    <m/>
    <b v="0"/>
    <m/>
    <m/>
    <b v="0"/>
    <d v="2021-01-01T00:00:00"/>
    <n v="1"/>
    <n v="2021"/>
    <s v="Closed"/>
    <s v="Closed"/>
    <b v="0"/>
    <b v="0"/>
    <m/>
    <b v="1"/>
    <b v="0"/>
    <b v="0"/>
    <x v="15"/>
    <b v="0"/>
    <m/>
    <x v="0"/>
    <m/>
    <s v="0055A00000BclF5QAJ"/>
    <d v="2021-04-10T22:59:54"/>
    <m/>
    <m/>
    <m/>
    <m/>
    <b v="0"/>
    <m/>
    <m/>
    <s v="Other"/>
    <m/>
    <m/>
    <m/>
    <m/>
    <m/>
    <x v="3366"/>
    <x v="0"/>
    <b v="0"/>
    <m/>
    <m/>
    <m/>
    <s v="0055A000008iLoOQAU"/>
    <s v="01s5A000005xBspQAE"/>
    <m/>
    <m/>
    <s v="0035A00003hl0PaQAI"/>
    <s v="Consumables"/>
    <s v="Rebel"/>
    <m/>
    <m/>
    <s v="0125A000001ESVfQAO"/>
    <b v="0"/>
    <m/>
    <b v="0"/>
    <m/>
    <m/>
    <x v="1"/>
    <b v="0"/>
    <d v="2021-06-29T20:34:55"/>
    <m/>
    <m/>
    <b v="0"/>
    <x v="1"/>
    <m/>
    <m/>
    <n v="3200"/>
    <m/>
    <x v="766"/>
    <n v="100"/>
    <n v="0"/>
  </r>
  <r>
    <s v="0015A00002FTsGQQA1"/>
    <b v="0"/>
    <m/>
    <b v="0"/>
    <m/>
    <m/>
    <m/>
    <x v="587"/>
    <b v="1"/>
    <m/>
    <m/>
    <m/>
    <m/>
    <m/>
    <s v="0055A000008iLoOQAU"/>
    <b v="0"/>
    <d v="2020-11-13T15:54:42"/>
    <m/>
    <b v="0"/>
    <m/>
    <m/>
    <b v="0"/>
    <d v="2021-01-01T00:00:00"/>
    <n v="1"/>
    <n v="2021"/>
    <s v="Closed"/>
    <s v="Closed"/>
    <b v="0"/>
    <b v="0"/>
    <m/>
    <b v="1"/>
    <b v="0"/>
    <b v="0"/>
    <x v="15"/>
    <b v="0"/>
    <m/>
    <x v="0"/>
    <d v="2020-11-13T00:00:00"/>
    <s v="0055A00000BclF5QAJ"/>
    <d v="2021-04-10T22:59:54"/>
    <m/>
    <d v="2021-02-26T17:58:36"/>
    <m/>
    <m/>
    <b v="0"/>
    <m/>
    <m/>
    <s v="Other"/>
    <m/>
    <m/>
    <m/>
    <m/>
    <m/>
    <x v="3367"/>
    <x v="0"/>
    <b v="0"/>
    <m/>
    <m/>
    <m/>
    <s v="0055A000008iLoOQAU"/>
    <s v="01s5A000005xBspQAE"/>
    <m/>
    <m/>
    <s v="0035A00003nZXuLQAW"/>
    <s v="Consumables"/>
    <s v="Rebel"/>
    <m/>
    <m/>
    <s v="0125A000001ESVfQAO"/>
    <b v="0"/>
    <m/>
    <b v="0"/>
    <m/>
    <m/>
    <x v="1"/>
    <b v="0"/>
    <d v="2021-06-29T20:34:55"/>
    <s v="0055A000008iLmcQAE"/>
    <m/>
    <b v="0"/>
    <x v="1"/>
    <m/>
    <m/>
    <n v="12000"/>
    <m/>
    <x v="762"/>
    <n v="100"/>
    <n v="0"/>
  </r>
  <r>
    <s v="0013100001mwsqbAAA"/>
    <b v="0"/>
    <m/>
    <b v="0"/>
    <m/>
    <m/>
    <m/>
    <x v="587"/>
    <b v="1"/>
    <m/>
    <m/>
    <s v="0035A00003opzddQAA"/>
    <m/>
    <m/>
    <s v="0055A000008iLoOQAU"/>
    <b v="0"/>
    <d v="2021-02-18T01:56:53"/>
    <m/>
    <b v="0"/>
    <m/>
    <m/>
    <b v="0"/>
    <d v="2021-01-01T00:00:00"/>
    <n v="1"/>
    <n v="2021"/>
    <s v="Closed"/>
    <s v="Closed"/>
    <b v="0"/>
    <b v="0"/>
    <m/>
    <b v="1"/>
    <b v="0"/>
    <b v="0"/>
    <x v="15"/>
    <b v="0"/>
    <m/>
    <x v="0"/>
    <d v="2021-02-22T00:00:00"/>
    <s v="0055A00000BclF5QAJ"/>
    <d v="2021-04-10T22:59:54"/>
    <m/>
    <d v="2021-02-23T15:56:57"/>
    <m/>
    <m/>
    <b v="0"/>
    <m/>
    <m/>
    <s v="Other"/>
    <m/>
    <m/>
    <m/>
    <m/>
    <m/>
    <x v="3368"/>
    <x v="0"/>
    <b v="0"/>
    <m/>
    <m/>
    <m/>
    <s v="0055A000008iLoOQAU"/>
    <s v="01s5A000005xBspQAE"/>
    <m/>
    <m/>
    <s v="0035A00003opzddQAA"/>
    <s v="Consumables"/>
    <s v="Rebel"/>
    <m/>
    <m/>
    <s v="0125A000001ESVfQAO"/>
    <b v="0"/>
    <m/>
    <b v="0"/>
    <m/>
    <m/>
    <x v="1"/>
    <b v="0"/>
    <d v="2021-06-29T20:34:55"/>
    <s v="0055A000008iLmcQAE"/>
    <m/>
    <b v="0"/>
    <x v="1"/>
    <m/>
    <m/>
    <n v="22800"/>
    <m/>
    <x v="767"/>
    <n v="100"/>
    <n v="0"/>
  </r>
  <r>
    <s v="0015A00002DQoleQAD"/>
    <b v="0"/>
    <m/>
    <b v="0"/>
    <s v="7015A000001zMbNQAU"/>
    <m/>
    <m/>
    <x v="588"/>
    <b v="1"/>
    <m/>
    <m/>
    <s v="0035A00003igJbbQAE"/>
    <m/>
    <m/>
    <s v="0055A000008iLoOQAU"/>
    <b v="0"/>
    <d v="2021-02-23T00:30:57"/>
    <m/>
    <b v="0"/>
    <m/>
    <m/>
    <b v="0"/>
    <d v="2021-01-01T00:00:00"/>
    <n v="1"/>
    <n v="2021"/>
    <s v="Closed"/>
    <s v="Closed"/>
    <b v="0"/>
    <b v="0"/>
    <m/>
    <b v="1"/>
    <b v="0"/>
    <b v="0"/>
    <x v="15"/>
    <b v="0"/>
    <m/>
    <x v="0"/>
    <d v="2021-02-25T00:00:00"/>
    <s v="0055A00000BclF5QAJ"/>
    <d v="2021-04-10T22:59:54"/>
    <m/>
    <d v="2021-03-02T18:44:10"/>
    <m/>
    <m/>
    <b v="0"/>
    <m/>
    <m/>
    <s v="Website"/>
    <m/>
    <m/>
    <m/>
    <m/>
    <m/>
    <x v="3369"/>
    <x v="0"/>
    <b v="0"/>
    <m/>
    <m/>
    <m/>
    <s v="0055A000008iLoOQAU"/>
    <s v="01s5A000005xBspQAE"/>
    <m/>
    <m/>
    <s v="0035A00003igJbbQAE"/>
    <s v="Consumables"/>
    <s v="Rebel"/>
    <m/>
    <m/>
    <s v="0125A000001ESVfQAO"/>
    <b v="0"/>
    <m/>
    <b v="0"/>
    <m/>
    <m/>
    <x v="1"/>
    <b v="0"/>
    <d v="2021-06-29T20:34:55"/>
    <s v="0055A000008iLmcQAE"/>
    <m/>
    <b v="0"/>
    <x v="1"/>
    <m/>
    <m/>
    <n v="45600"/>
    <m/>
    <x v="656"/>
    <n v="100"/>
    <n v="0"/>
  </r>
  <r>
    <s v="0013100001gYPr1AAG"/>
    <b v="0"/>
    <m/>
    <b v="0"/>
    <s v="7015A000001zMbOQAU"/>
    <m/>
    <m/>
    <x v="377"/>
    <b v="1"/>
    <m/>
    <m/>
    <s v="0035A00003ifikGQAQ"/>
    <m/>
    <m/>
    <s v="0055A000008iLoOQAU"/>
    <b v="0"/>
    <d v="2021-03-02T13:29:27"/>
    <m/>
    <b v="0"/>
    <m/>
    <m/>
    <b v="0"/>
    <d v="2021-01-01T00:00:00"/>
    <n v="1"/>
    <n v="2021"/>
    <s v="Closed"/>
    <s v="Closed"/>
    <b v="0"/>
    <b v="0"/>
    <m/>
    <b v="1"/>
    <b v="0"/>
    <b v="0"/>
    <x v="15"/>
    <b v="0"/>
    <m/>
    <x v="0"/>
    <d v="2021-03-09T00:00:00"/>
    <s v="0055A00000BclF5QAJ"/>
    <d v="2021-04-10T22:59:54"/>
    <m/>
    <d v="2021-03-12T19:48:35"/>
    <m/>
    <m/>
    <b v="0"/>
    <m/>
    <m/>
    <s v="Website"/>
    <m/>
    <m/>
    <m/>
    <m/>
    <m/>
    <x v="3370"/>
    <x v="0"/>
    <b v="0"/>
    <m/>
    <m/>
    <m/>
    <s v="0055A000008iLoOQAU"/>
    <s v="01s5A000005xBspQAE"/>
    <m/>
    <m/>
    <s v="0035A00003ifikGQAQ"/>
    <s v="Consumables"/>
    <s v="Rebel"/>
    <m/>
    <m/>
    <s v="0125A000001ESVfQAO"/>
    <b v="0"/>
    <m/>
    <b v="0"/>
    <m/>
    <m/>
    <x v="1"/>
    <b v="0"/>
    <d v="2021-06-29T20:34:55"/>
    <s v="0055A000008iLmcQAE"/>
    <m/>
    <b v="0"/>
    <x v="1"/>
    <m/>
    <m/>
    <n v="22800"/>
    <m/>
    <x v="767"/>
    <n v="100"/>
    <n v="0"/>
  </r>
  <r>
    <s v="0013100001puTdTAAU"/>
    <b v="0"/>
    <m/>
    <b v="0"/>
    <m/>
    <m/>
    <m/>
    <x v="377"/>
    <b v="1"/>
    <m/>
    <m/>
    <s v="0035A00003k8dpFQAQ"/>
    <m/>
    <m/>
    <s v="0055A000008iLoOQAU"/>
    <b v="0"/>
    <d v="2021-03-02T15:26:44"/>
    <m/>
    <b v="0"/>
    <m/>
    <m/>
    <b v="0"/>
    <d v="2021-01-01T00:00:00"/>
    <n v="1"/>
    <n v="2021"/>
    <s v="Closed"/>
    <s v="Closed"/>
    <b v="0"/>
    <b v="0"/>
    <m/>
    <b v="1"/>
    <b v="0"/>
    <b v="0"/>
    <x v="15"/>
    <b v="0"/>
    <m/>
    <x v="0"/>
    <d v="2021-03-12T00:00:00"/>
    <s v="0055A00000BclF5QAJ"/>
    <d v="2021-04-10T22:59:54"/>
    <m/>
    <d v="2021-03-12T14:18:46"/>
    <m/>
    <m/>
    <b v="0"/>
    <m/>
    <m/>
    <s v="Other"/>
    <m/>
    <m/>
    <m/>
    <m/>
    <m/>
    <x v="3371"/>
    <x v="0"/>
    <b v="0"/>
    <m/>
    <m/>
    <m/>
    <s v="0055A000008iLoOQAU"/>
    <s v="01s5A000005xBspQAE"/>
    <m/>
    <m/>
    <s v="0035A00003k8dpFQAQ"/>
    <s v="Consumables"/>
    <s v="Rebel"/>
    <m/>
    <m/>
    <s v="0125A000001ESVfQAO"/>
    <b v="0"/>
    <m/>
    <b v="0"/>
    <m/>
    <m/>
    <x v="1"/>
    <b v="0"/>
    <d v="2021-06-29T20:34:55"/>
    <s v="0055A000008iLmcQAE"/>
    <m/>
    <b v="0"/>
    <x v="1"/>
    <m/>
    <m/>
    <n v="16000"/>
    <m/>
    <x v="768"/>
    <n v="100"/>
    <n v="0"/>
  </r>
  <r>
    <s v="0015A00002CwPb7QAF"/>
    <b v="0"/>
    <m/>
    <b v="0"/>
    <m/>
    <m/>
    <m/>
    <x v="589"/>
    <b v="1"/>
    <m/>
    <m/>
    <s v="0035A00003orxBeQAI"/>
    <m/>
    <m/>
    <s v="0055A000008iLoOQAU"/>
    <b v="0"/>
    <d v="2021-03-04T22:26:37"/>
    <m/>
    <b v="0"/>
    <m/>
    <m/>
    <b v="0"/>
    <d v="2021-01-01T00:00:00"/>
    <n v="1"/>
    <n v="2021"/>
    <s v="Closed"/>
    <s v="Closed"/>
    <b v="0"/>
    <b v="0"/>
    <m/>
    <b v="1"/>
    <b v="0"/>
    <b v="0"/>
    <x v="15"/>
    <b v="0"/>
    <m/>
    <x v="0"/>
    <d v="2021-03-05T00:00:00"/>
    <s v="0055A00000BclF5QAJ"/>
    <d v="2021-04-10T22:59:54"/>
    <m/>
    <d v="2021-03-08T18:01:54"/>
    <m/>
    <m/>
    <b v="0"/>
    <m/>
    <m/>
    <s v="Website"/>
    <m/>
    <m/>
    <m/>
    <m/>
    <m/>
    <x v="3372"/>
    <x v="0"/>
    <b v="0"/>
    <m/>
    <m/>
    <m/>
    <s v="0055A000008iLoOQAU"/>
    <s v="01s5A000005xBspQAE"/>
    <m/>
    <m/>
    <s v="0035A00003dZvchQAC"/>
    <s v="Consumables"/>
    <s v="Rebel"/>
    <m/>
    <m/>
    <s v="0125A000001ESVfQAO"/>
    <b v="0"/>
    <m/>
    <b v="0"/>
    <m/>
    <m/>
    <x v="1"/>
    <b v="0"/>
    <d v="2021-06-29T20:34:55"/>
    <s v="0055A000008iLmcQAE"/>
    <m/>
    <b v="0"/>
    <x v="1"/>
    <m/>
    <m/>
    <n v="4000"/>
    <m/>
    <x v="121"/>
    <n v="100"/>
    <n v="0"/>
  </r>
  <r>
    <s v="0015A00002HdYs8QAF"/>
    <b v="0"/>
    <m/>
    <b v="0"/>
    <m/>
    <m/>
    <m/>
    <x v="378"/>
    <b v="1"/>
    <m/>
    <m/>
    <s v="0035A00003oskTqQAI"/>
    <m/>
    <m/>
    <s v="0055A000008iLoOQAU"/>
    <b v="0"/>
    <d v="2021-03-10T21:48:17"/>
    <m/>
    <b v="0"/>
    <m/>
    <m/>
    <b v="0"/>
    <d v="2021-01-01T00:00:00"/>
    <n v="1"/>
    <n v="2021"/>
    <s v="Closed"/>
    <s v="Closed"/>
    <b v="0"/>
    <b v="0"/>
    <m/>
    <b v="1"/>
    <b v="0"/>
    <b v="0"/>
    <x v="15"/>
    <b v="0"/>
    <m/>
    <x v="0"/>
    <d v="2021-03-11T00:00:00"/>
    <s v="0055A00000BclF5QAJ"/>
    <d v="2021-04-10T22:59:54"/>
    <m/>
    <d v="2021-03-16T01:48:29"/>
    <m/>
    <m/>
    <b v="0"/>
    <m/>
    <m/>
    <s v="Website"/>
    <m/>
    <m/>
    <m/>
    <m/>
    <m/>
    <x v="3373"/>
    <x v="0"/>
    <b v="0"/>
    <m/>
    <m/>
    <m/>
    <s v="0055A000008iLoOQAU"/>
    <s v="01s5A000005xBspQAE"/>
    <m/>
    <m/>
    <s v="0035A00003oskTqQAI"/>
    <s v="Consumables"/>
    <s v="Rebel"/>
    <m/>
    <m/>
    <s v="0125A000001ESVfQAO"/>
    <b v="0"/>
    <m/>
    <b v="0"/>
    <m/>
    <m/>
    <x v="1"/>
    <b v="0"/>
    <d v="2021-06-29T20:34:55"/>
    <s v="0055A000008iLmcQAE"/>
    <m/>
    <b v="0"/>
    <x v="1"/>
    <m/>
    <m/>
    <n v="8000"/>
    <m/>
    <x v="763"/>
    <n v="100"/>
    <n v="0"/>
  </r>
  <r>
    <s v="0015A00002HdYs8QAF"/>
    <b v="0"/>
    <m/>
    <b v="0"/>
    <m/>
    <m/>
    <m/>
    <x v="391"/>
    <b v="1"/>
    <m/>
    <m/>
    <s v="0035A00003oskTqQAI"/>
    <m/>
    <m/>
    <s v="0055A000008iLoOQAU"/>
    <b v="0"/>
    <d v="2021-03-16T01:59:15"/>
    <m/>
    <b v="0"/>
    <m/>
    <m/>
    <b v="0"/>
    <d v="2021-01-01T00:00:00"/>
    <n v="1"/>
    <n v="2021"/>
    <s v="Closed"/>
    <s v="Closed"/>
    <b v="0"/>
    <b v="0"/>
    <m/>
    <b v="1"/>
    <b v="0"/>
    <b v="0"/>
    <x v="15"/>
    <b v="0"/>
    <m/>
    <x v="0"/>
    <d v="2021-03-24T00:00:00"/>
    <s v="0055A00000BclF5QAJ"/>
    <d v="2021-04-10T22:59:54"/>
    <m/>
    <d v="2021-03-26T13:59:31"/>
    <m/>
    <m/>
    <b v="0"/>
    <m/>
    <m/>
    <s v="Website"/>
    <m/>
    <m/>
    <m/>
    <m/>
    <m/>
    <x v="3374"/>
    <x v="0"/>
    <b v="0"/>
    <m/>
    <m/>
    <m/>
    <s v="0055A000008iLoOQAU"/>
    <s v="01s5A000005xBspQAE"/>
    <m/>
    <m/>
    <s v="0035A00003oskTqQAI"/>
    <s v="Consumables"/>
    <s v="Rebel"/>
    <m/>
    <m/>
    <s v="0125A000001ESVfQAO"/>
    <b v="0"/>
    <m/>
    <b v="0"/>
    <m/>
    <m/>
    <x v="1"/>
    <b v="0"/>
    <d v="2021-06-29T20:34:55"/>
    <s v="0055A000008iLmcQAE"/>
    <m/>
    <b v="0"/>
    <x v="1"/>
    <m/>
    <m/>
    <n v="24000"/>
    <m/>
    <x v="769"/>
    <n v="100"/>
    <n v="0"/>
  </r>
  <r>
    <s v="0013100001hofGrAAI"/>
    <b v="0"/>
    <m/>
    <b v="0"/>
    <m/>
    <m/>
    <m/>
    <x v="401"/>
    <b v="1"/>
    <m/>
    <m/>
    <m/>
    <m/>
    <m/>
    <s v="0055A000008iLoOQAU"/>
    <b v="0"/>
    <d v="2021-03-17T19:25:05"/>
    <m/>
    <b v="0"/>
    <m/>
    <m/>
    <b v="0"/>
    <d v="2021-01-01T00:00:00"/>
    <n v="1"/>
    <n v="2021"/>
    <s v="Closed"/>
    <s v="Closed"/>
    <b v="0"/>
    <b v="0"/>
    <m/>
    <b v="1"/>
    <b v="0"/>
    <b v="0"/>
    <x v="15"/>
    <b v="0"/>
    <m/>
    <x v="0"/>
    <m/>
    <s v="0055A00000BclF5QAJ"/>
    <d v="2021-04-10T22:59:54"/>
    <m/>
    <m/>
    <m/>
    <m/>
    <b v="0"/>
    <m/>
    <m/>
    <s v="Referral"/>
    <m/>
    <m/>
    <m/>
    <m/>
    <m/>
    <x v="3375"/>
    <x v="0"/>
    <b v="0"/>
    <m/>
    <m/>
    <m/>
    <s v="0055A000008iLoOQAU"/>
    <s v="01s5A000005xBspQAE"/>
    <m/>
    <m/>
    <s v="0035A00003kfAUpQAM"/>
    <s v="Consumables"/>
    <s v="Rebel"/>
    <s v="0035A00003kfAUpQAM"/>
    <m/>
    <s v="0125A000001ESVfQAO"/>
    <b v="0"/>
    <m/>
    <b v="0"/>
    <m/>
    <m/>
    <x v="1"/>
    <b v="0"/>
    <d v="2021-06-29T20:34:55"/>
    <s v="0055A000008iLmcQAE"/>
    <m/>
    <b v="0"/>
    <x v="1"/>
    <m/>
    <m/>
    <n v="4000"/>
    <m/>
    <x v="121"/>
    <n v="100"/>
    <n v="0"/>
  </r>
  <r>
    <s v="0015A00002DQoleQAD"/>
    <b v="0"/>
    <m/>
    <b v="0"/>
    <s v="7015A000001zMbNQAU"/>
    <m/>
    <m/>
    <x v="590"/>
    <b v="1"/>
    <m/>
    <m/>
    <s v="0035A00003igJbbQAE"/>
    <m/>
    <m/>
    <s v="0055A000008iLoOQAU"/>
    <b v="0"/>
    <d v="2021-03-18T15:25:49"/>
    <m/>
    <b v="0"/>
    <m/>
    <m/>
    <b v="0"/>
    <d v="2021-01-01T00:00:00"/>
    <n v="1"/>
    <n v="2021"/>
    <s v="Closed"/>
    <s v="Closed"/>
    <b v="0"/>
    <b v="0"/>
    <m/>
    <b v="1"/>
    <b v="0"/>
    <b v="0"/>
    <x v="15"/>
    <b v="0"/>
    <m/>
    <x v="0"/>
    <d v="2021-03-18T00:00:00"/>
    <s v="0055A00000BclF5QAJ"/>
    <d v="2021-04-10T22:59:54"/>
    <m/>
    <d v="2021-03-19T12:38:04"/>
    <m/>
    <m/>
    <b v="0"/>
    <m/>
    <m/>
    <s v="Website"/>
    <m/>
    <m/>
    <m/>
    <m/>
    <m/>
    <x v="3376"/>
    <x v="0"/>
    <b v="0"/>
    <m/>
    <m/>
    <m/>
    <s v="0055A000008iLoOQAU"/>
    <s v="01s5A000005xBspQAE"/>
    <m/>
    <m/>
    <s v="0035A00003igJbbQAE"/>
    <s v="Consumables"/>
    <s v="Rebel"/>
    <m/>
    <m/>
    <s v="0125A000001ESVfQAO"/>
    <b v="0"/>
    <m/>
    <b v="0"/>
    <m/>
    <m/>
    <x v="1"/>
    <b v="0"/>
    <d v="2021-06-29T20:34:55"/>
    <s v="0055A000008iLmcQAE"/>
    <m/>
    <b v="0"/>
    <x v="1"/>
    <m/>
    <m/>
    <n v="12000"/>
    <m/>
    <x v="762"/>
    <n v="100"/>
    <n v="0"/>
  </r>
  <r>
    <s v="0015A00002CwPb7QAF"/>
    <b v="0"/>
    <m/>
    <b v="0"/>
    <m/>
    <m/>
    <m/>
    <x v="391"/>
    <b v="1"/>
    <m/>
    <m/>
    <m/>
    <m/>
    <m/>
    <s v="0055A000008iLoOQAU"/>
    <b v="0"/>
    <d v="2021-03-22T18:43:06"/>
    <m/>
    <b v="0"/>
    <m/>
    <m/>
    <b v="0"/>
    <d v="2021-01-01T00:00:00"/>
    <n v="1"/>
    <n v="2021"/>
    <s v="Closed"/>
    <s v="Closed"/>
    <b v="0"/>
    <b v="0"/>
    <m/>
    <b v="1"/>
    <b v="0"/>
    <b v="0"/>
    <x v="15"/>
    <b v="0"/>
    <m/>
    <x v="0"/>
    <m/>
    <s v="0055A00000BclF5QAJ"/>
    <d v="2021-04-10T22:59:54"/>
    <m/>
    <d v="2021-03-26T12:27:49"/>
    <m/>
    <m/>
    <b v="0"/>
    <m/>
    <m/>
    <s v="Website"/>
    <m/>
    <m/>
    <m/>
    <m/>
    <m/>
    <x v="3377"/>
    <x v="0"/>
    <b v="0"/>
    <m/>
    <m/>
    <m/>
    <s v="0055A000008iLoOQAU"/>
    <s v="01s5A000005xBspQAE"/>
    <m/>
    <m/>
    <s v="0035A00003pmdMZQAY"/>
    <s v="Consumables"/>
    <s v="Rebel"/>
    <s v="0035A00003pmdMZQAY"/>
    <m/>
    <s v="0125A000001ESVfQAO"/>
    <b v="0"/>
    <m/>
    <b v="0"/>
    <m/>
    <m/>
    <x v="1"/>
    <b v="0"/>
    <d v="2021-06-29T20:34:55"/>
    <s v="0055A000008iLmcQAE"/>
    <m/>
    <b v="0"/>
    <x v="1"/>
    <m/>
    <m/>
    <n v="4000"/>
    <m/>
    <x v="121"/>
    <n v="100"/>
    <n v="0"/>
  </r>
  <r>
    <s v="0015A000028moKRQAY"/>
    <b v="0"/>
    <m/>
    <b v="0"/>
    <s v="7015A000001zOtQQAU"/>
    <m/>
    <m/>
    <x v="591"/>
    <b v="1"/>
    <m/>
    <m/>
    <s v="0035A00003hl0PaQAI"/>
    <m/>
    <m/>
    <s v="0055A000008iLoOQAU"/>
    <b v="0"/>
    <d v="2021-03-23T19:58:39"/>
    <m/>
    <b v="0"/>
    <m/>
    <m/>
    <b v="0"/>
    <d v="2021-01-01T00:00:00"/>
    <n v="1"/>
    <n v="2021"/>
    <s v="Closed"/>
    <s v="Closed"/>
    <b v="0"/>
    <b v="0"/>
    <m/>
    <b v="1"/>
    <b v="0"/>
    <b v="0"/>
    <x v="15"/>
    <b v="0"/>
    <m/>
    <x v="0"/>
    <d v="2021-03-24T00:00:00"/>
    <s v="0055A00000BclF5QAJ"/>
    <d v="2021-04-10T22:59:54"/>
    <m/>
    <d v="2021-03-24T19:58:46"/>
    <m/>
    <m/>
    <b v="0"/>
    <m/>
    <m/>
    <s v="Other"/>
    <m/>
    <m/>
    <m/>
    <m/>
    <m/>
    <x v="3378"/>
    <x v="0"/>
    <b v="0"/>
    <m/>
    <m/>
    <m/>
    <s v="0055A000008iLoOQAU"/>
    <s v="01s5A000005xBspQAE"/>
    <m/>
    <m/>
    <s v="0035A00003hl0PaQAI"/>
    <s v="Consumables"/>
    <s v="Rebel"/>
    <m/>
    <m/>
    <s v="0125A000001ESVfQAO"/>
    <b v="0"/>
    <m/>
    <b v="0"/>
    <m/>
    <m/>
    <x v="1"/>
    <b v="0"/>
    <d v="2021-06-29T20:34:55"/>
    <s v="0055A000008iLmcQAE"/>
    <m/>
    <b v="0"/>
    <x v="1"/>
    <m/>
    <m/>
    <n v="4000"/>
    <m/>
    <x v="121"/>
    <n v="100"/>
    <n v="0"/>
  </r>
  <r>
    <s v="0015A00002EkmBaQAJ"/>
    <b v="0"/>
    <m/>
    <b v="0"/>
    <m/>
    <m/>
    <m/>
    <x v="591"/>
    <b v="1"/>
    <m/>
    <m/>
    <s v="0035A00003ccoi2QAA"/>
    <m/>
    <m/>
    <s v="0055A000008iLoOQAU"/>
    <b v="0"/>
    <d v="2021-03-23T20:27:01"/>
    <m/>
    <b v="0"/>
    <m/>
    <m/>
    <b v="0"/>
    <d v="2021-01-01T00:00:00"/>
    <n v="1"/>
    <n v="2021"/>
    <s v="Closed"/>
    <s v="Closed"/>
    <b v="0"/>
    <b v="0"/>
    <m/>
    <b v="1"/>
    <b v="0"/>
    <b v="0"/>
    <x v="15"/>
    <b v="0"/>
    <m/>
    <x v="0"/>
    <m/>
    <s v="0055A00000BclF5QAJ"/>
    <d v="2021-04-10T22:59:54"/>
    <m/>
    <d v="2021-03-24T17:19:54"/>
    <m/>
    <m/>
    <b v="0"/>
    <m/>
    <m/>
    <s v="Website"/>
    <m/>
    <m/>
    <m/>
    <m/>
    <m/>
    <x v="3379"/>
    <x v="0"/>
    <b v="0"/>
    <m/>
    <m/>
    <m/>
    <s v="0055A000008iLoOQAU"/>
    <s v="01s5A000005xBspQAE"/>
    <m/>
    <m/>
    <s v="0035A00003ccoi2QAA"/>
    <s v="Consumables"/>
    <s v="Rebel"/>
    <m/>
    <m/>
    <s v="0125A000001ESVfQAO"/>
    <b v="0"/>
    <m/>
    <b v="0"/>
    <m/>
    <m/>
    <x v="1"/>
    <b v="0"/>
    <d v="2021-06-29T20:34:55"/>
    <s v="0055A000008iLmcQAE"/>
    <m/>
    <b v="0"/>
    <x v="1"/>
    <m/>
    <m/>
    <n v="22800"/>
    <m/>
    <x v="767"/>
    <n v="100"/>
    <n v="0"/>
  </r>
  <r>
    <s v="0015A00002Qbnn0QAB"/>
    <b v="0"/>
    <m/>
    <b v="0"/>
    <m/>
    <m/>
    <m/>
    <x v="529"/>
    <b v="1"/>
    <m/>
    <m/>
    <s v="0035A00003keevaQAA"/>
    <m/>
    <m/>
    <s v="0055A000008iLoOQAU"/>
    <b v="0"/>
    <d v="2021-03-24T18:04:41"/>
    <m/>
    <b v="0"/>
    <m/>
    <m/>
    <b v="0"/>
    <d v="2021-01-01T00:00:00"/>
    <n v="1"/>
    <n v="2021"/>
    <s v="Closed"/>
    <s v="Closed"/>
    <b v="0"/>
    <b v="0"/>
    <m/>
    <b v="1"/>
    <b v="0"/>
    <b v="0"/>
    <x v="15"/>
    <b v="0"/>
    <m/>
    <x v="0"/>
    <m/>
    <s v="0055A00000BclF5QAJ"/>
    <d v="2021-04-11T20:07:09"/>
    <m/>
    <d v="2021-03-29T15:24:53"/>
    <m/>
    <m/>
    <b v="0"/>
    <m/>
    <m/>
    <s v="Field Sales"/>
    <m/>
    <m/>
    <m/>
    <m/>
    <m/>
    <x v="3380"/>
    <x v="0"/>
    <b v="0"/>
    <m/>
    <m/>
    <m/>
    <s v="0055A000008iLoOQAU"/>
    <s v="01s5A000005xBspQAE"/>
    <m/>
    <m/>
    <s v="0035A00003keevaQAA"/>
    <s v="Consumables"/>
    <s v="Rebel"/>
    <m/>
    <m/>
    <s v="0125A000001ESVfQAO"/>
    <b v="0"/>
    <m/>
    <b v="0"/>
    <m/>
    <m/>
    <x v="1"/>
    <b v="0"/>
    <d v="2021-06-29T20:34:55"/>
    <s v="0055A000008iLmcQAE"/>
    <m/>
    <b v="0"/>
    <x v="1"/>
    <m/>
    <m/>
    <n v="8000"/>
    <m/>
    <x v="763"/>
    <n v="100"/>
    <n v="0"/>
  </r>
  <r>
    <s v="0015A000028moKRQAY"/>
    <b v="0"/>
    <m/>
    <b v="0"/>
    <m/>
    <m/>
    <m/>
    <x v="592"/>
    <b v="1"/>
    <m/>
    <m/>
    <s v="0035A00003YxpXuQAJ"/>
    <m/>
    <m/>
    <s v="0055A00000BNXCfQAP"/>
    <b v="0"/>
    <d v="2020-01-09T13:47:44"/>
    <m/>
    <b v="0"/>
    <m/>
    <m/>
    <b v="0"/>
    <d v="2020-01-01T00:00:00"/>
    <n v="1"/>
    <n v="2020"/>
    <s v="Closed"/>
    <s v="Closed"/>
    <b v="0"/>
    <b v="0"/>
    <m/>
    <b v="1"/>
    <b v="0"/>
    <b v="0"/>
    <x v="26"/>
    <b v="0"/>
    <m/>
    <x v="0"/>
    <m/>
    <s v="0055A00000BclF5QAJ"/>
    <d v="2021-04-11T19:52:07"/>
    <m/>
    <d v="2020-01-14T22:57:46"/>
    <m/>
    <m/>
    <b v="0"/>
    <m/>
    <m/>
    <s v="Inside Sales"/>
    <m/>
    <m/>
    <m/>
    <m/>
    <m/>
    <x v="3381"/>
    <x v="0"/>
    <b v="0"/>
    <m/>
    <m/>
    <m/>
    <s v="0055A00000BNXCfQAP"/>
    <s v="01s5A000005z9ixQAA"/>
    <m/>
    <m/>
    <s v="0035A00003YxpXuQAJ"/>
    <s v="Consumables"/>
    <s v="Rebel"/>
    <m/>
    <m/>
    <s v="0125A000001ESVfQAO"/>
    <b v="0"/>
    <m/>
    <b v="0"/>
    <m/>
    <m/>
    <x v="1"/>
    <b v="0"/>
    <d v="2021-06-29T20:34:55"/>
    <s v="0055A00000BctN7QAJ"/>
    <m/>
    <b v="0"/>
    <x v="1"/>
    <m/>
    <m/>
    <n v="4000"/>
    <m/>
    <x v="121"/>
    <n v="100"/>
    <n v="0"/>
  </r>
  <r>
    <s v="0015A00001tbMY6QAM"/>
    <b v="0"/>
    <m/>
    <b v="0"/>
    <s v="7015A000001zLaKQAU"/>
    <m/>
    <m/>
    <x v="593"/>
    <b v="1"/>
    <m/>
    <m/>
    <s v="0035A00003JivLfQAJ"/>
    <m/>
    <m/>
    <s v="0055A000008iLoOQAU"/>
    <b v="0"/>
    <d v="2020-11-12T17:17:30"/>
    <m/>
    <b v="0"/>
    <m/>
    <m/>
    <b v="0"/>
    <d v="2021-01-01T00:00:00"/>
    <n v="1"/>
    <n v="2021"/>
    <s v="Closed"/>
    <s v="Closed"/>
    <b v="0"/>
    <b v="0"/>
    <m/>
    <b v="1"/>
    <b v="0"/>
    <b v="0"/>
    <x v="15"/>
    <b v="0"/>
    <m/>
    <x v="0"/>
    <m/>
    <s v="0055A00000BclF5QAJ"/>
    <d v="2021-04-10T22:59:54"/>
    <m/>
    <d v="2021-01-15T18:01:10"/>
    <m/>
    <m/>
    <b v="0"/>
    <m/>
    <m/>
    <s v="Webinar"/>
    <m/>
    <m/>
    <m/>
    <m/>
    <m/>
    <x v="3382"/>
    <x v="0"/>
    <b v="0"/>
    <m/>
    <m/>
    <m/>
    <s v="0055A000008iLoOQAU"/>
    <s v="01s5A000005x0sjQAA"/>
    <m/>
    <m/>
    <s v="0035A00003JivLfQAJ"/>
    <s v="Service"/>
    <s v="Rebel"/>
    <m/>
    <m/>
    <s v="0125A000001ESVfQAO"/>
    <b v="0"/>
    <m/>
    <b v="0"/>
    <m/>
    <m/>
    <x v="1"/>
    <b v="0"/>
    <d v="2021-06-29T20:34:55"/>
    <m/>
    <m/>
    <b v="0"/>
    <x v="1"/>
    <m/>
    <m/>
    <n v="19200"/>
    <m/>
    <x v="770"/>
    <n v="100"/>
    <n v="0"/>
  </r>
  <r>
    <s v="0013100001jbToGAAU"/>
    <b v="0"/>
    <m/>
    <b v="0"/>
    <m/>
    <m/>
    <m/>
    <x v="584"/>
    <b v="1"/>
    <m/>
    <m/>
    <s v="0035A00003kgYdNQAU"/>
    <m/>
    <m/>
    <s v="0055A000008iLoOQAU"/>
    <b v="0"/>
    <d v="2021-02-11T18:37:59"/>
    <m/>
    <b v="0"/>
    <m/>
    <m/>
    <b v="0"/>
    <d v="2021-01-01T00:00:00"/>
    <n v="1"/>
    <n v="2021"/>
    <s v="Closed"/>
    <s v="Closed"/>
    <b v="0"/>
    <b v="0"/>
    <m/>
    <b v="1"/>
    <b v="0"/>
    <b v="0"/>
    <x v="15"/>
    <b v="0"/>
    <m/>
    <x v="0"/>
    <d v="2021-02-12T00:00:00"/>
    <s v="0055A00000BclF5QAJ"/>
    <d v="2021-04-10T22:59:54"/>
    <m/>
    <d v="2021-02-12T15:56:28"/>
    <m/>
    <m/>
    <b v="0"/>
    <m/>
    <m/>
    <s v="Website"/>
    <m/>
    <m/>
    <m/>
    <m/>
    <m/>
    <x v="3383"/>
    <x v="0"/>
    <b v="0"/>
    <m/>
    <m/>
    <m/>
    <s v="0055A000008iLoOQAU"/>
    <s v="01s5A000005xBspQAE"/>
    <m/>
    <m/>
    <s v="0035A00003kgYdNQAU"/>
    <s v="Service"/>
    <s v="Rebel"/>
    <m/>
    <m/>
    <s v="0125A000001ESVfQAO"/>
    <b v="0"/>
    <m/>
    <b v="0"/>
    <m/>
    <m/>
    <x v="1"/>
    <b v="0"/>
    <d v="2021-06-29T20:34:55"/>
    <m/>
    <m/>
    <b v="0"/>
    <x v="1"/>
    <m/>
    <m/>
    <n v="20160"/>
    <m/>
    <x v="771"/>
    <n v="100"/>
    <n v="0"/>
  </r>
  <r>
    <s v="0015A00002JNxRvQAL"/>
    <b v="0"/>
    <m/>
    <b v="0"/>
    <m/>
    <m/>
    <m/>
    <x v="140"/>
    <b v="1"/>
    <m/>
    <m/>
    <s v="0035A00003eLjAWQA0"/>
    <m/>
    <s v="Unknown"/>
    <s v="0055A000008iLoOQAU"/>
    <b v="0"/>
    <d v="2020-03-26T14:24:15"/>
    <m/>
    <b v="0"/>
    <m/>
    <m/>
    <b v="0"/>
    <d v="2020-01-01T00:00:00"/>
    <n v="1"/>
    <n v="2020"/>
    <s v="Closed"/>
    <s v="Closed"/>
    <b v="0"/>
    <b v="0"/>
    <m/>
    <b v="1"/>
    <b v="0"/>
    <b v="0"/>
    <x v="15"/>
    <b v="0"/>
    <m/>
    <x v="0"/>
    <m/>
    <s v="0055A00000BclF5QAJ"/>
    <d v="2021-04-11T20:07:09"/>
    <m/>
    <d v="2020-03-26T16:49:29"/>
    <m/>
    <m/>
    <b v="0"/>
    <m/>
    <m/>
    <s v="Field Sales"/>
    <m/>
    <m/>
    <m/>
    <m/>
    <m/>
    <x v="3384"/>
    <x v="0"/>
    <b v="0"/>
    <m/>
    <m/>
    <m/>
    <s v="0055A000008iLoOQAU"/>
    <s v="01s5A000005x0vsQAA"/>
    <m/>
    <m/>
    <s v="0035A00003eLjAWQA0"/>
    <s v="Consumables"/>
    <s v="Rebel"/>
    <m/>
    <m/>
    <s v="0125A000001ESVfQAO"/>
    <b v="0"/>
    <m/>
    <b v="0"/>
    <m/>
    <m/>
    <x v="1"/>
    <b v="0"/>
    <d v="2021-06-29T20:34:55"/>
    <m/>
    <m/>
    <b v="0"/>
    <x v="1"/>
    <m/>
    <m/>
    <n v="2990"/>
    <m/>
    <x v="772"/>
    <n v="100"/>
    <n v="0"/>
  </r>
  <r>
    <s v="0013100001p4MPyAAM"/>
    <b v="0"/>
    <m/>
    <b v="0"/>
    <s v="7015A000001TfxaQAC"/>
    <m/>
    <m/>
    <x v="383"/>
    <b v="1"/>
    <m/>
    <m/>
    <s v="0035A00003PHmTyQAL"/>
    <m/>
    <m/>
    <s v="0055A000008iLoOQAU"/>
    <b v="0"/>
    <d v="2020-01-21T18:10:17"/>
    <m/>
    <b v="0"/>
    <m/>
    <m/>
    <b v="0"/>
    <d v="2020-01-01T00:00:00"/>
    <n v="1"/>
    <n v="2020"/>
    <s v="Closed"/>
    <s v="Closed"/>
    <b v="0"/>
    <b v="0"/>
    <m/>
    <b v="1"/>
    <b v="0"/>
    <b v="0"/>
    <x v="17"/>
    <b v="0"/>
    <m/>
    <x v="0"/>
    <d v="2020-04-28T00:00:00"/>
    <s v="0055A00000BclF5QAJ"/>
    <d v="2021-04-10T22:59:54"/>
    <m/>
    <d v="2020-06-26T19:13:28"/>
    <m/>
    <m/>
    <b v="0"/>
    <m/>
    <m/>
    <s v="Website"/>
    <m/>
    <m/>
    <s v="Thermo"/>
    <m/>
    <m/>
    <x v="3385"/>
    <x v="0"/>
    <b v="0"/>
    <m/>
    <m/>
    <m/>
    <s v="0055A000008iLoOQAU"/>
    <s v="01s5A000004PkYeQAK"/>
    <s v="Metabolomics"/>
    <m/>
    <s v="0035A00003PHmTyQAL"/>
    <s v="Accessories"/>
    <s v="ZipChip"/>
    <m/>
    <m/>
    <s v="0125A000001ESVfQAO"/>
    <b v="0"/>
    <m/>
    <b v="0"/>
    <m/>
    <m/>
    <x v="1"/>
    <b v="0"/>
    <d v="2021-06-29T20:34:55"/>
    <m/>
    <m/>
    <b v="0"/>
    <x v="1"/>
    <m/>
    <m/>
    <n v="347"/>
    <m/>
    <x v="760"/>
    <n v="100"/>
    <n v="0"/>
  </r>
  <r>
    <s v="0013100001fqO6KAAU"/>
    <b v="0"/>
    <m/>
    <b v="0"/>
    <m/>
    <m/>
    <m/>
    <x v="594"/>
    <b v="1"/>
    <m/>
    <m/>
    <m/>
    <m/>
    <m/>
    <s v="00531000008FRNUAA4"/>
    <b v="0"/>
    <d v="2017-12-11T16:27:45"/>
    <m/>
    <b v="0"/>
    <m/>
    <m/>
    <b v="0"/>
    <d v="2018-01-01T00:00:00"/>
    <n v="1"/>
    <n v="2018"/>
    <s v="Closed"/>
    <s v="Closed"/>
    <b v="0"/>
    <b v="0"/>
    <m/>
    <b v="1"/>
    <b v="0"/>
    <b v="0"/>
    <x v="17"/>
    <b v="0"/>
    <m/>
    <x v="0"/>
    <m/>
    <s v="0055A00000BclF5QAJ"/>
    <d v="2021-04-10T22:59:54"/>
    <m/>
    <d v="2018-03-10T15:07:46"/>
    <m/>
    <m/>
    <b v="0"/>
    <m/>
    <m/>
    <s v="Referral"/>
    <m/>
    <m/>
    <m/>
    <m/>
    <m/>
    <x v="3386"/>
    <x v="0"/>
    <b v="0"/>
    <m/>
    <m/>
    <m/>
    <s v="0055A000008iLoOQAU"/>
    <s v="01s31000003qafeAAA"/>
    <s v="Proteomics"/>
    <m/>
    <m/>
    <s v="Consumables"/>
    <s v="ZipChip"/>
    <m/>
    <m/>
    <s v="0125A000001ESVfQAO"/>
    <b v="0"/>
    <m/>
    <b v="0"/>
    <m/>
    <m/>
    <x v="1"/>
    <b v="0"/>
    <d v="2021-06-29T20:34:54"/>
    <m/>
    <m/>
    <b v="0"/>
    <x v="1"/>
    <m/>
    <m/>
    <n v="10250"/>
    <m/>
    <x v="773"/>
    <n v="100"/>
    <n v="0"/>
  </r>
  <r>
    <s v="0015A00001yWWhnQAG"/>
    <b v="0"/>
    <m/>
    <b v="0"/>
    <m/>
    <m/>
    <m/>
    <x v="595"/>
    <b v="1"/>
    <m/>
    <m/>
    <s v="0035A00003FXuo7QAD"/>
    <m/>
    <m/>
    <s v="00531000008FRNUAA4"/>
    <b v="0"/>
    <d v="2017-12-12T17:43:52"/>
    <m/>
    <b v="0"/>
    <m/>
    <m/>
    <b v="0"/>
    <d v="2018-01-01T00:00:00"/>
    <n v="1"/>
    <n v="2018"/>
    <s v="Closed"/>
    <s v="Closed"/>
    <b v="0"/>
    <b v="0"/>
    <m/>
    <b v="1"/>
    <b v="0"/>
    <b v="0"/>
    <x v="15"/>
    <b v="0"/>
    <m/>
    <x v="0"/>
    <m/>
    <s v="0055A00000BclF5QAJ"/>
    <d v="2021-04-11T20:12:15"/>
    <m/>
    <d v="2018-03-10T15:07:46"/>
    <m/>
    <m/>
    <b v="0"/>
    <m/>
    <m/>
    <s v="Referral"/>
    <m/>
    <m/>
    <m/>
    <m/>
    <m/>
    <x v="3387"/>
    <x v="0"/>
    <b v="0"/>
    <m/>
    <m/>
    <m/>
    <s v="0055A000008iLoOQAU"/>
    <s v="01s31000003qafeAAA"/>
    <s v="Biotherapeutics"/>
    <m/>
    <m/>
    <s v="Consumables"/>
    <s v="ZipChip"/>
    <m/>
    <s v="0Q05A000001ZGPwSAO"/>
    <s v="0125A000001ESVfQAO"/>
    <b v="0"/>
    <m/>
    <b v="0"/>
    <m/>
    <m/>
    <x v="1"/>
    <b v="0"/>
    <d v="2021-06-29T20:34:54"/>
    <m/>
    <m/>
    <b v="0"/>
    <x v="1"/>
    <m/>
    <m/>
    <n v="7245"/>
    <m/>
    <x v="774"/>
    <n v="100"/>
    <n v="0"/>
  </r>
  <r>
    <s v="0013100001puTb4AAE"/>
    <b v="0"/>
    <m/>
    <b v="0"/>
    <m/>
    <m/>
    <m/>
    <x v="128"/>
    <b v="1"/>
    <m/>
    <m/>
    <s v="003310000332mdzAAA"/>
    <m/>
    <m/>
    <s v="00531000008FRNUAA4"/>
    <b v="0"/>
    <d v="2018-02-28T13:50:10"/>
    <m/>
    <b v="0"/>
    <m/>
    <m/>
    <b v="0"/>
    <d v="2018-01-01T00:00:00"/>
    <n v="1"/>
    <n v="2018"/>
    <s v="Closed"/>
    <s v="Closed"/>
    <b v="0"/>
    <b v="0"/>
    <m/>
    <b v="1"/>
    <b v="0"/>
    <b v="0"/>
    <x v="15"/>
    <b v="0"/>
    <m/>
    <x v="0"/>
    <m/>
    <s v="0055A00000BclF5QAJ"/>
    <d v="2021-04-11T20:03:09"/>
    <m/>
    <d v="2018-03-12T12:41:14"/>
    <m/>
    <m/>
    <b v="0"/>
    <m/>
    <m/>
    <s v="Other"/>
    <m/>
    <m/>
    <m/>
    <m/>
    <m/>
    <x v="3388"/>
    <x v="0"/>
    <b v="0"/>
    <m/>
    <m/>
    <m/>
    <s v="0055A000008iLoOQAU"/>
    <s v="01s31000003qafeAAA"/>
    <s v="Biotherapeutics"/>
    <m/>
    <m/>
    <s v="Consumables"/>
    <s v="ZipChip"/>
    <m/>
    <m/>
    <s v="0125A000001ESVfQAO"/>
    <b v="0"/>
    <m/>
    <b v="0"/>
    <m/>
    <m/>
    <x v="1"/>
    <b v="0"/>
    <d v="2021-06-29T20:34:54"/>
    <m/>
    <m/>
    <b v="0"/>
    <x v="1"/>
    <m/>
    <m/>
    <n v="6100"/>
    <m/>
    <x v="775"/>
    <n v="100"/>
    <n v="0"/>
  </r>
  <r>
    <s v="0013100001k6JgGAAU"/>
    <b v="0"/>
    <m/>
    <b v="0"/>
    <m/>
    <m/>
    <m/>
    <x v="596"/>
    <b v="1"/>
    <m/>
    <m/>
    <s v="0035A00003GnkQDQAZ"/>
    <m/>
    <m/>
    <s v="00531000008FRNUAA4"/>
    <b v="0"/>
    <d v="2018-03-08T14:41:30"/>
    <m/>
    <b v="0"/>
    <m/>
    <m/>
    <b v="0"/>
    <d v="2018-01-01T00:00:00"/>
    <n v="1"/>
    <n v="2018"/>
    <s v="Closed"/>
    <s v="Closed"/>
    <b v="0"/>
    <b v="0"/>
    <m/>
    <b v="1"/>
    <b v="0"/>
    <b v="0"/>
    <x v="15"/>
    <b v="0"/>
    <m/>
    <x v="0"/>
    <d v="2018-03-08T00:00:00"/>
    <s v="0055A00000BclF5QAJ"/>
    <d v="2021-04-11T20:06:15"/>
    <m/>
    <d v="2018-03-12T15:14:05"/>
    <m/>
    <m/>
    <b v="0"/>
    <m/>
    <s v="Biotherapeutics"/>
    <s v="Field Sales"/>
    <m/>
    <m/>
    <m/>
    <m/>
    <m/>
    <x v="3389"/>
    <x v="0"/>
    <b v="0"/>
    <m/>
    <m/>
    <m/>
    <s v="0055A000008iLoOQAU"/>
    <s v="01s31000003qafeAAA"/>
    <s v="Biotherapeutics"/>
    <m/>
    <m/>
    <s v="Consumables"/>
    <s v="ZipChip"/>
    <m/>
    <m/>
    <s v="0125A000001ESVfQAO"/>
    <b v="0"/>
    <m/>
    <b v="0"/>
    <m/>
    <m/>
    <x v="1"/>
    <b v="0"/>
    <d v="2021-06-29T20:34:54"/>
    <m/>
    <m/>
    <b v="0"/>
    <x v="1"/>
    <m/>
    <m/>
    <n v="650"/>
    <m/>
    <x v="294"/>
    <n v="100"/>
    <n v="0"/>
  </r>
  <r>
    <s v="0013100001enW6YAAU"/>
    <b v="0"/>
    <m/>
    <b v="0"/>
    <s v="7015A0000022gDBQAY"/>
    <m/>
    <m/>
    <x v="198"/>
    <b v="1"/>
    <m/>
    <m/>
    <s v="0035A00003INh8VQAT"/>
    <m/>
    <m/>
    <s v="00531000008FRNUAA4"/>
    <b v="0"/>
    <d v="2018-06-21T15:30:16"/>
    <m/>
    <b v="0"/>
    <m/>
    <m/>
    <b v="0"/>
    <d v="2018-01-01T00:00:00"/>
    <n v="1"/>
    <n v="2018"/>
    <s v="Closed"/>
    <s v="Closed"/>
    <b v="0"/>
    <b v="0"/>
    <m/>
    <b v="1"/>
    <b v="0"/>
    <b v="0"/>
    <x v="26"/>
    <b v="0"/>
    <m/>
    <x v="0"/>
    <m/>
    <s v="0055A00000BclF5QAJ"/>
    <d v="2021-04-11T20:10:42"/>
    <m/>
    <m/>
    <m/>
    <m/>
    <b v="0"/>
    <m/>
    <m/>
    <s v="Sales Seminar"/>
    <m/>
    <m/>
    <m/>
    <m/>
    <m/>
    <x v="3390"/>
    <x v="0"/>
    <b v="0"/>
    <m/>
    <m/>
    <m/>
    <s v="0055A000008iLoOQAU"/>
    <s v="01s31000003qafeAAA"/>
    <m/>
    <m/>
    <m/>
    <s v="Consumables"/>
    <s v="ZipChip"/>
    <m/>
    <m/>
    <s v="0125A000001ESVfQAO"/>
    <b v="0"/>
    <m/>
    <b v="0"/>
    <m/>
    <m/>
    <x v="1"/>
    <b v="0"/>
    <d v="2021-06-29T20:34:54"/>
    <m/>
    <m/>
    <b v="0"/>
    <x v="1"/>
    <m/>
    <m/>
    <n v="1950"/>
    <m/>
    <x v="296"/>
    <n v="100"/>
    <n v="0"/>
  </r>
  <r>
    <s v="0015A00001yWWhnQAG"/>
    <b v="0"/>
    <m/>
    <b v="0"/>
    <m/>
    <m/>
    <m/>
    <x v="597"/>
    <b v="1"/>
    <m/>
    <m/>
    <s v="0035A00003QUgJdQAL"/>
    <m/>
    <m/>
    <s v="0055A000008iLoOQAU"/>
    <b v="0"/>
    <d v="2019-01-10T17:04:24"/>
    <m/>
    <b v="0"/>
    <m/>
    <m/>
    <b v="0"/>
    <d v="2019-01-01T00:00:00"/>
    <n v="1"/>
    <n v="2019"/>
    <s v="Closed"/>
    <s v="Closed"/>
    <b v="0"/>
    <b v="0"/>
    <m/>
    <b v="1"/>
    <b v="0"/>
    <b v="0"/>
    <x v="26"/>
    <b v="0"/>
    <m/>
    <x v="0"/>
    <m/>
    <s v="0055A00000BclF5QAJ"/>
    <d v="2021-04-10T22:59:54"/>
    <m/>
    <d v="2019-02-08T15:04:14"/>
    <m/>
    <m/>
    <b v="0"/>
    <m/>
    <m/>
    <s v="Referral"/>
    <m/>
    <m/>
    <m/>
    <m/>
    <m/>
    <x v="3391"/>
    <x v="0"/>
    <b v="0"/>
    <m/>
    <m/>
    <m/>
    <s v="0055A000008iLoOQAU"/>
    <s v="01s31000003qafeAAA"/>
    <m/>
    <m/>
    <m/>
    <s v="Consumables"/>
    <s v="ZipChip"/>
    <m/>
    <m/>
    <s v="0125A000001ESVfQAO"/>
    <b v="0"/>
    <m/>
    <b v="0"/>
    <m/>
    <m/>
    <x v="1"/>
    <b v="0"/>
    <d v="2021-06-29T20:34:54"/>
    <m/>
    <m/>
    <b v="0"/>
    <x v="1"/>
    <m/>
    <m/>
    <n v="8145"/>
    <m/>
    <x v="776"/>
    <n v="100"/>
    <n v="0"/>
  </r>
  <r>
    <s v="0013100001jbBzlAAE"/>
    <b v="0"/>
    <m/>
    <b v="0"/>
    <s v="7015A000001OxJmQAK"/>
    <m/>
    <m/>
    <x v="598"/>
    <b v="1"/>
    <m/>
    <m/>
    <s v="00331000030OryMAAS"/>
    <m/>
    <m/>
    <s v="0055A000008iLoOQAU"/>
    <b v="0"/>
    <d v="2019-02-04T19:01:21"/>
    <m/>
    <b v="0"/>
    <m/>
    <m/>
    <b v="0"/>
    <d v="2019-01-01T00:00:00"/>
    <n v="1"/>
    <n v="2019"/>
    <s v="Closed"/>
    <s v="Closed"/>
    <b v="0"/>
    <b v="0"/>
    <m/>
    <b v="1"/>
    <b v="0"/>
    <b v="0"/>
    <x v="26"/>
    <b v="0"/>
    <m/>
    <x v="0"/>
    <m/>
    <s v="0055A00000BclF5QAJ"/>
    <d v="2021-04-10T22:59:54"/>
    <m/>
    <d v="2019-02-08T14:59:16"/>
    <m/>
    <m/>
    <b v="0"/>
    <m/>
    <m/>
    <s v="Trade Show"/>
    <m/>
    <m/>
    <m/>
    <m/>
    <m/>
    <x v="3392"/>
    <x v="0"/>
    <b v="0"/>
    <m/>
    <m/>
    <m/>
    <s v="0055A000008iLoOQAU"/>
    <s v="01s31000003qafeAAA"/>
    <m/>
    <m/>
    <m/>
    <s v="Consumables"/>
    <s v="ZipChip"/>
    <m/>
    <m/>
    <s v="0125A000001ESVfQAO"/>
    <b v="0"/>
    <m/>
    <b v="0"/>
    <m/>
    <m/>
    <x v="1"/>
    <b v="0"/>
    <d v="2021-06-29T20:34:54"/>
    <m/>
    <m/>
    <b v="0"/>
    <x v="1"/>
    <m/>
    <m/>
    <n v="3950"/>
    <m/>
    <x v="777"/>
    <n v="100"/>
    <n v="0"/>
  </r>
  <r>
    <s v="0013100001jb0YzAAI"/>
    <b v="0"/>
    <m/>
    <b v="0"/>
    <m/>
    <m/>
    <m/>
    <x v="230"/>
    <b v="1"/>
    <m/>
    <m/>
    <s v="0035A00003JhmIkQAJ"/>
    <m/>
    <m/>
    <s v="0055A000008iLoOQAU"/>
    <b v="0"/>
    <d v="2019-03-04T18:30:14"/>
    <m/>
    <b v="0"/>
    <m/>
    <m/>
    <b v="0"/>
    <d v="2019-01-01T00:00:00"/>
    <n v="1"/>
    <n v="2019"/>
    <s v="Closed"/>
    <s v="Closed"/>
    <b v="0"/>
    <b v="0"/>
    <m/>
    <b v="1"/>
    <b v="0"/>
    <b v="0"/>
    <x v="26"/>
    <b v="0"/>
    <m/>
    <x v="0"/>
    <m/>
    <s v="0055A00000BclF5QAJ"/>
    <d v="2021-04-10T22:59:54"/>
    <m/>
    <d v="2019-04-01T16:44:22"/>
    <m/>
    <m/>
    <b v="0"/>
    <m/>
    <m/>
    <s v="Eblasts"/>
    <m/>
    <m/>
    <m/>
    <m/>
    <m/>
    <x v="3393"/>
    <x v="0"/>
    <b v="0"/>
    <m/>
    <m/>
    <m/>
    <s v="0055A000008iLoOQAU"/>
    <s v="01s5A000005z9ixQAA"/>
    <m/>
    <m/>
    <s v="0035A00003JhmIkQAJ"/>
    <s v="Consumables"/>
    <s v="ZipChip"/>
    <m/>
    <m/>
    <s v="0125A000001ESVfQAO"/>
    <b v="0"/>
    <m/>
    <b v="0"/>
    <m/>
    <m/>
    <x v="1"/>
    <b v="0"/>
    <d v="2021-06-29T20:34:54"/>
    <m/>
    <m/>
    <b v="0"/>
    <x v="1"/>
    <m/>
    <m/>
    <n v="3915"/>
    <m/>
    <x v="778"/>
    <n v="100"/>
    <n v="0"/>
  </r>
  <r>
    <s v="0013100001fqyXRAAY"/>
    <b v="0"/>
    <m/>
    <b v="0"/>
    <m/>
    <m/>
    <m/>
    <x v="599"/>
    <b v="1"/>
    <m/>
    <m/>
    <s v="0035A00003TCCTMQA5"/>
    <m/>
    <m/>
    <s v="0055A000008iLoOQAU"/>
    <b v="0"/>
    <d v="2019-03-12T16:47:17"/>
    <m/>
    <b v="0"/>
    <m/>
    <m/>
    <b v="0"/>
    <d v="2019-01-01T00:00:00"/>
    <n v="1"/>
    <n v="2019"/>
    <s v="Closed"/>
    <s v="Closed"/>
    <b v="0"/>
    <b v="0"/>
    <m/>
    <b v="1"/>
    <b v="0"/>
    <b v="0"/>
    <x v="17"/>
    <b v="0"/>
    <m/>
    <x v="0"/>
    <m/>
    <s v="0055A00000BclF5QAJ"/>
    <d v="2021-04-10T22:59:54"/>
    <m/>
    <d v="2019-04-08T21:42:08"/>
    <m/>
    <m/>
    <b v="0"/>
    <m/>
    <m/>
    <s v="Other"/>
    <m/>
    <m/>
    <m/>
    <m/>
    <m/>
    <x v="3394"/>
    <x v="0"/>
    <b v="0"/>
    <m/>
    <m/>
    <m/>
    <s v="0055A000008iLoOQAU"/>
    <s v="01s5A000005z9ixQAA"/>
    <m/>
    <m/>
    <s v="0035A00003TCCTMQA5"/>
    <s v="Consumables"/>
    <s v="ZipChip"/>
    <m/>
    <m/>
    <s v="0125A000001ESVfQAO"/>
    <b v="0"/>
    <m/>
    <b v="0"/>
    <m/>
    <m/>
    <x v="1"/>
    <b v="0"/>
    <d v="2021-06-29T20:34:54"/>
    <m/>
    <m/>
    <b v="0"/>
    <x v="1"/>
    <m/>
    <m/>
    <n v="670"/>
    <m/>
    <x v="779"/>
    <n v="100"/>
    <n v="0"/>
  </r>
  <r>
    <s v="0013100001gbb7YAAQ"/>
    <b v="0"/>
    <m/>
    <b v="0"/>
    <s v="7015A000001qb5xQAA"/>
    <m/>
    <m/>
    <x v="600"/>
    <b v="1"/>
    <m/>
    <m/>
    <s v="0035A00003TS6LPQA1"/>
    <m/>
    <m/>
    <s v="0055A000008iLoOQAU"/>
    <b v="0"/>
    <d v="2020-01-29T19:28:48"/>
    <m/>
    <b v="0"/>
    <m/>
    <m/>
    <b v="0"/>
    <d v="2020-01-01T00:00:00"/>
    <n v="1"/>
    <n v="2020"/>
    <s v="Closed"/>
    <s v="Closed"/>
    <b v="0"/>
    <b v="0"/>
    <m/>
    <b v="1"/>
    <b v="0"/>
    <b v="0"/>
    <x v="26"/>
    <b v="0"/>
    <m/>
    <x v="0"/>
    <m/>
    <s v="0055A00000BclF5QAJ"/>
    <d v="2021-04-10T22:59:54"/>
    <m/>
    <d v="2020-02-03T14:04:50"/>
    <m/>
    <m/>
    <b v="0"/>
    <m/>
    <m/>
    <s v="Website"/>
    <m/>
    <m/>
    <m/>
    <m/>
    <m/>
    <x v="3395"/>
    <x v="0"/>
    <b v="0"/>
    <m/>
    <m/>
    <m/>
    <s v="0055A000008iLoOQAU"/>
    <s v="01s5A000005x0sjQAA"/>
    <m/>
    <m/>
    <s v="0035A00003TS6LPQA1"/>
    <s v="Consumables"/>
    <s v="ZipChip"/>
    <m/>
    <m/>
    <s v="0125A000001ESVfQAO"/>
    <b v="0"/>
    <m/>
    <b v="0"/>
    <m/>
    <m/>
    <x v="1"/>
    <b v="0"/>
    <d v="2021-06-29T20:34:55"/>
    <m/>
    <m/>
    <b v="0"/>
    <x v="1"/>
    <m/>
    <m/>
    <n v="695"/>
    <m/>
    <x v="780"/>
    <n v="100"/>
    <n v="0"/>
  </r>
  <r>
    <s v="0013100001fqyXRAAY"/>
    <b v="0"/>
    <m/>
    <b v="0"/>
    <m/>
    <m/>
    <m/>
    <x v="601"/>
    <b v="1"/>
    <m/>
    <m/>
    <s v="0035A00003UYJtAQAX"/>
    <m/>
    <m/>
    <s v="0055A000008iLoOQAU"/>
    <b v="0"/>
    <d v="2020-02-10T14:52:10"/>
    <m/>
    <b v="0"/>
    <m/>
    <m/>
    <b v="0"/>
    <d v="2020-01-01T00:00:00"/>
    <n v="1"/>
    <n v="2020"/>
    <s v="Closed"/>
    <s v="Closed"/>
    <b v="0"/>
    <b v="0"/>
    <m/>
    <b v="1"/>
    <b v="0"/>
    <b v="0"/>
    <x v="26"/>
    <b v="0"/>
    <m/>
    <x v="0"/>
    <d v="2020-02-24T00:00:00"/>
    <s v="0055A00000BclF5QAJ"/>
    <d v="2021-04-10T22:59:54"/>
    <m/>
    <d v="2020-02-12T16:15:17"/>
    <m/>
    <m/>
    <b v="0"/>
    <m/>
    <m/>
    <s v="Website"/>
    <m/>
    <m/>
    <m/>
    <m/>
    <m/>
    <x v="3396"/>
    <x v="0"/>
    <b v="0"/>
    <m/>
    <m/>
    <m/>
    <s v="0055A000008iLoOQAU"/>
    <s v="01s5A000005x0sjQAA"/>
    <m/>
    <m/>
    <s v="0035A00003UYJtAQAX"/>
    <s v="Consumables"/>
    <s v="ZipChip"/>
    <m/>
    <m/>
    <s v="0125A000001ESVfQAO"/>
    <b v="0"/>
    <m/>
    <b v="0"/>
    <m/>
    <m/>
    <x v="1"/>
    <b v="0"/>
    <d v="2021-06-29T20:34:55"/>
    <m/>
    <m/>
    <b v="0"/>
    <x v="1"/>
    <m/>
    <m/>
    <n v="3350"/>
    <m/>
    <x v="143"/>
    <n v="100"/>
    <n v="0"/>
  </r>
  <r>
    <s v="0013100001hn662AAA"/>
    <b v="0"/>
    <m/>
    <b v="0"/>
    <s v="7015A000001OxJmQAK"/>
    <m/>
    <m/>
    <x v="602"/>
    <b v="1"/>
    <m/>
    <m/>
    <s v="0035A00003CctSiQAJ"/>
    <m/>
    <m/>
    <s v="0055A000008iLoOQAU"/>
    <b v="0"/>
    <d v="2020-02-10T16:13:45"/>
    <m/>
    <b v="0"/>
    <m/>
    <m/>
    <b v="0"/>
    <d v="2020-01-01T00:00:00"/>
    <n v="1"/>
    <n v="2020"/>
    <s v="Closed"/>
    <s v="Closed"/>
    <b v="0"/>
    <b v="0"/>
    <m/>
    <b v="1"/>
    <b v="0"/>
    <b v="0"/>
    <x v="26"/>
    <b v="0"/>
    <m/>
    <x v="0"/>
    <m/>
    <s v="0055A00000BclF5QAJ"/>
    <d v="2021-04-10T22:59:54"/>
    <m/>
    <m/>
    <m/>
    <m/>
    <b v="0"/>
    <m/>
    <m/>
    <s v="Seminar - Internal"/>
    <m/>
    <m/>
    <m/>
    <m/>
    <m/>
    <x v="3397"/>
    <x v="0"/>
    <b v="0"/>
    <m/>
    <m/>
    <m/>
    <s v="0055A000008iLoOQAU"/>
    <s v="01s5A000005x0sjQAA"/>
    <m/>
    <m/>
    <s v="0035A00003CctSiQAJ"/>
    <s v="Consumables"/>
    <s v="ZipChip"/>
    <m/>
    <m/>
    <s v="0125A000001ESVfQAO"/>
    <b v="0"/>
    <m/>
    <b v="0"/>
    <m/>
    <m/>
    <x v="1"/>
    <b v="0"/>
    <d v="2021-06-29T20:34:55"/>
    <m/>
    <m/>
    <b v="0"/>
    <x v="1"/>
    <m/>
    <m/>
    <n v="695"/>
    <m/>
    <x v="780"/>
    <n v="100"/>
    <n v="0"/>
  </r>
  <r>
    <s v="0015A000026muqCQAQ"/>
    <b v="0"/>
    <m/>
    <b v="0"/>
    <s v="7015A000001ThnRQAS"/>
    <m/>
    <m/>
    <x v="603"/>
    <b v="1"/>
    <m/>
    <m/>
    <s v="0035A00003OCWimQAH"/>
    <m/>
    <m/>
    <s v="0055A000008iLoOQAU"/>
    <b v="0"/>
    <d v="2020-03-03T19:24:45"/>
    <m/>
    <b v="0"/>
    <m/>
    <m/>
    <b v="0"/>
    <d v="2020-01-01T00:00:00"/>
    <n v="1"/>
    <n v="2020"/>
    <s v="Closed"/>
    <s v="Closed"/>
    <b v="0"/>
    <b v="0"/>
    <m/>
    <b v="1"/>
    <b v="0"/>
    <b v="0"/>
    <x v="26"/>
    <b v="0"/>
    <m/>
    <x v="0"/>
    <d v="2020-03-05T00:00:00"/>
    <s v="0055A00000BclF5QAJ"/>
    <d v="2021-04-10T22:59:54"/>
    <m/>
    <d v="2020-03-05T21:03:13"/>
    <m/>
    <m/>
    <b v="0"/>
    <m/>
    <m/>
    <s v="Website"/>
    <m/>
    <m/>
    <m/>
    <m/>
    <m/>
    <x v="3398"/>
    <x v="0"/>
    <b v="0"/>
    <m/>
    <m/>
    <m/>
    <s v="0055A000008iLoOQAU"/>
    <s v="01s5A000005x0sjQAA"/>
    <m/>
    <m/>
    <s v="0035A00003OCWimQAH"/>
    <s v="Consumables"/>
    <s v="ZipChip"/>
    <m/>
    <m/>
    <s v="0125A000001ESVfQAO"/>
    <b v="0"/>
    <m/>
    <b v="0"/>
    <m/>
    <m/>
    <x v="1"/>
    <b v="0"/>
    <d v="2021-06-29T20:34:55"/>
    <m/>
    <m/>
    <b v="0"/>
    <x v="1"/>
    <m/>
    <m/>
    <n v="4045"/>
    <m/>
    <x v="781"/>
    <n v="100"/>
    <n v="0"/>
  </r>
  <r>
    <s v="0013100001eo6iZAAQ"/>
    <b v="0"/>
    <m/>
    <b v="0"/>
    <m/>
    <m/>
    <m/>
    <x v="604"/>
    <b v="1"/>
    <m/>
    <m/>
    <s v="0035A00003dZe4xQAC"/>
    <m/>
    <m/>
    <s v="0055A000008iLoOQAU"/>
    <b v="0"/>
    <d v="2020-03-10T18:16:11"/>
    <m/>
    <b v="0"/>
    <m/>
    <m/>
    <b v="0"/>
    <d v="2020-01-01T00:00:00"/>
    <n v="1"/>
    <n v="2020"/>
    <s v="Closed"/>
    <s v="Closed"/>
    <b v="0"/>
    <b v="0"/>
    <m/>
    <b v="1"/>
    <b v="0"/>
    <b v="0"/>
    <x v="26"/>
    <b v="0"/>
    <m/>
    <x v="0"/>
    <d v="2020-03-10T00:00:00"/>
    <s v="0055A00000BclF5QAJ"/>
    <d v="2021-04-10T22:59:54"/>
    <m/>
    <d v="2020-03-10T19:59:10"/>
    <m/>
    <m/>
    <b v="0"/>
    <m/>
    <m/>
    <s v="Website"/>
    <m/>
    <m/>
    <m/>
    <m/>
    <m/>
    <x v="3399"/>
    <x v="0"/>
    <b v="0"/>
    <m/>
    <m/>
    <m/>
    <s v="0055A000008iLoOQAU"/>
    <s v="01s5A000005x0sjQAA"/>
    <m/>
    <m/>
    <s v="0035A00003dZe4xQAC"/>
    <s v="Consumables"/>
    <s v="ZipChip"/>
    <m/>
    <m/>
    <s v="0125A000001ESVfQAO"/>
    <b v="0"/>
    <m/>
    <b v="0"/>
    <m/>
    <m/>
    <x v="1"/>
    <b v="0"/>
    <d v="2021-06-29T20:34:55"/>
    <m/>
    <m/>
    <b v="0"/>
    <x v="1"/>
    <m/>
    <m/>
    <n v="8090"/>
    <m/>
    <x v="782"/>
    <n v="100"/>
    <n v="0"/>
  </r>
  <r>
    <s v="0013100001fqyXRAAY"/>
    <b v="0"/>
    <m/>
    <b v="0"/>
    <m/>
    <m/>
    <m/>
    <x v="605"/>
    <b v="1"/>
    <m/>
    <m/>
    <s v="0035A00003UYJtAQAX"/>
    <m/>
    <m/>
    <s v="0055A000008iLoOQAU"/>
    <b v="0"/>
    <d v="2020-03-16T15:45:57"/>
    <m/>
    <b v="0"/>
    <m/>
    <m/>
    <b v="0"/>
    <d v="2020-01-01T00:00:00"/>
    <n v="1"/>
    <n v="2020"/>
    <s v="Closed"/>
    <s v="Closed"/>
    <b v="0"/>
    <b v="0"/>
    <m/>
    <b v="1"/>
    <b v="0"/>
    <b v="0"/>
    <x v="26"/>
    <b v="0"/>
    <m/>
    <x v="0"/>
    <d v="2020-03-16T00:00:00"/>
    <s v="0055A00000BclF5QAJ"/>
    <d v="2021-04-10T22:59:54"/>
    <m/>
    <d v="2020-03-18T21:53:58"/>
    <m/>
    <m/>
    <b v="0"/>
    <m/>
    <m/>
    <s v="Website"/>
    <m/>
    <m/>
    <m/>
    <m/>
    <m/>
    <x v="3400"/>
    <x v="0"/>
    <b v="0"/>
    <m/>
    <m/>
    <m/>
    <s v="0055A000008iLoOQAU"/>
    <s v="01s5A000005x0sjQAA"/>
    <m/>
    <m/>
    <s v="0035A00003UYJtAQAX"/>
    <s v="Consumables"/>
    <s v="ZipChip"/>
    <m/>
    <m/>
    <s v="0125A000001ESVfQAO"/>
    <b v="0"/>
    <m/>
    <b v="0"/>
    <m/>
    <m/>
    <x v="1"/>
    <b v="0"/>
    <d v="2021-06-29T20:34:55"/>
    <m/>
    <m/>
    <b v="0"/>
    <x v="1"/>
    <m/>
    <m/>
    <n v="695"/>
    <m/>
    <x v="780"/>
    <n v="100"/>
    <n v="0"/>
  </r>
  <r>
    <s v="0013100001fpKktAAE"/>
    <b v="0"/>
    <m/>
    <b v="0"/>
    <s v="7015A000001ThI4QAK"/>
    <m/>
    <m/>
    <x v="606"/>
    <b v="1"/>
    <m/>
    <m/>
    <m/>
    <m/>
    <m/>
    <s v="0055A000008iLoOQAU"/>
    <b v="0"/>
    <d v="2020-03-17T22:27:42"/>
    <m/>
    <b v="0"/>
    <m/>
    <m/>
    <b v="0"/>
    <d v="2020-01-01T00:00:00"/>
    <n v="1"/>
    <n v="2020"/>
    <s v="Closed"/>
    <s v="Closed"/>
    <b v="0"/>
    <b v="0"/>
    <m/>
    <b v="1"/>
    <b v="0"/>
    <b v="0"/>
    <x v="26"/>
    <b v="0"/>
    <m/>
    <x v="0"/>
    <m/>
    <s v="0055A00000BclF5QAJ"/>
    <d v="2021-04-11T20:06:15"/>
    <m/>
    <m/>
    <m/>
    <m/>
    <b v="0"/>
    <m/>
    <m/>
    <s v="Field Sales"/>
    <m/>
    <m/>
    <m/>
    <m/>
    <m/>
    <x v="3401"/>
    <x v="0"/>
    <b v="0"/>
    <m/>
    <m/>
    <m/>
    <s v="0055A000008iLoOQAU"/>
    <s v="01s5A000005x0sjQAA"/>
    <m/>
    <m/>
    <s v="0033100002vk0tMAAQ"/>
    <s v="Consumables"/>
    <s v="ZipChip"/>
    <m/>
    <m/>
    <s v="0125A000001ESVfQAO"/>
    <b v="0"/>
    <m/>
    <b v="0"/>
    <m/>
    <m/>
    <x v="1"/>
    <b v="0"/>
    <d v="2021-06-29T20:34:55"/>
    <m/>
    <m/>
    <b v="0"/>
    <x v="1"/>
    <m/>
    <m/>
    <n v="6700"/>
    <m/>
    <x v="783"/>
    <n v="100"/>
    <n v="0"/>
  </r>
  <r>
    <s v="0013100001p4MPyAAM"/>
    <b v="0"/>
    <m/>
    <b v="0"/>
    <m/>
    <m/>
    <m/>
    <x v="602"/>
    <b v="1"/>
    <m/>
    <m/>
    <s v="0035A00003PHmTyQAL"/>
    <m/>
    <m/>
    <s v="0055A000008iLoJQAU"/>
    <b v="0"/>
    <d v="2019-03-11T22:21:05"/>
    <m/>
    <b v="0"/>
    <m/>
    <m/>
    <b v="0"/>
    <d v="2020-01-01T00:00:00"/>
    <n v="1"/>
    <n v="2020"/>
    <s v="Closed"/>
    <s v="Closed"/>
    <b v="0"/>
    <b v="0"/>
    <m/>
    <b v="1"/>
    <b v="0"/>
    <b v="0"/>
    <x v="17"/>
    <b v="0"/>
    <m/>
    <x v="0"/>
    <d v="2020-04-28T00:00:00"/>
    <s v="0055A00000BclF5QAJ"/>
    <d v="2021-04-10T22:59:54"/>
    <m/>
    <d v="2020-02-07T18:40:42"/>
    <m/>
    <m/>
    <b v="0"/>
    <m/>
    <m/>
    <s v="Website"/>
    <m/>
    <m/>
    <m/>
    <m/>
    <m/>
    <x v="3402"/>
    <x v="0"/>
    <b v="0"/>
    <m/>
    <m/>
    <m/>
    <s v="0055A000008iLoJQAU"/>
    <s v="01s5A000005z9ixQAA"/>
    <s v="Metabolomics"/>
    <m/>
    <s v="0035A00003PHmTyQAL"/>
    <s v="Consumables"/>
    <s v="ZipChip"/>
    <m/>
    <m/>
    <s v="0125A000001ESVfQAO"/>
    <b v="0"/>
    <m/>
    <b v="0"/>
    <m/>
    <m/>
    <x v="1"/>
    <b v="0"/>
    <d v="2021-06-29T20:34:54"/>
    <m/>
    <m/>
    <b v="0"/>
    <x v="1"/>
    <m/>
    <m/>
    <n v="6237"/>
    <m/>
    <x v="784"/>
    <n v="100"/>
    <n v="0"/>
  </r>
  <r>
    <s v="0013100001eo6iZAAQ"/>
    <b v="0"/>
    <m/>
    <b v="0"/>
    <m/>
    <m/>
    <m/>
    <x v="607"/>
    <b v="1"/>
    <m/>
    <m/>
    <s v="0035A00003VCj0EQAT"/>
    <m/>
    <m/>
    <s v="0055A000008iLoOQAU"/>
    <b v="0"/>
    <d v="2019-12-09T14:46:43"/>
    <m/>
    <b v="0"/>
    <m/>
    <m/>
    <b v="0"/>
    <d v="2020-01-01T00:00:00"/>
    <n v="1"/>
    <n v="2020"/>
    <s v="Closed"/>
    <s v="Closed"/>
    <b v="0"/>
    <b v="0"/>
    <m/>
    <b v="1"/>
    <b v="0"/>
    <b v="0"/>
    <x v="26"/>
    <b v="0"/>
    <m/>
    <x v="0"/>
    <m/>
    <s v="0055A00000BclF5QAJ"/>
    <d v="2021-04-10T22:59:54"/>
    <m/>
    <d v="2020-01-03T19:23:52"/>
    <m/>
    <m/>
    <b v="0"/>
    <m/>
    <m/>
    <s v="Website"/>
    <m/>
    <m/>
    <m/>
    <m/>
    <m/>
    <x v="3403"/>
    <x v="0"/>
    <b v="0"/>
    <m/>
    <m/>
    <m/>
    <s v="0055A000008iLoOQAU"/>
    <s v="01s5A000005z9ixQAA"/>
    <m/>
    <m/>
    <s v="0035A00003VCj0EQAT"/>
    <s v="Consumables"/>
    <s v="ZipChip"/>
    <m/>
    <m/>
    <s v="0125A000001ESVfQAO"/>
    <b v="0"/>
    <m/>
    <b v="0"/>
    <m/>
    <m/>
    <x v="1"/>
    <b v="0"/>
    <d v="2021-06-29T20:34:55"/>
    <m/>
    <m/>
    <b v="0"/>
    <x v="1"/>
    <m/>
    <m/>
    <n v="1340"/>
    <m/>
    <x v="785"/>
    <n v="100"/>
    <n v="0"/>
  </r>
  <r>
    <s v="0015A00001taTGPQA2"/>
    <b v="0"/>
    <m/>
    <b v="0"/>
    <m/>
    <m/>
    <m/>
    <x v="608"/>
    <b v="1"/>
    <m/>
    <m/>
    <s v="0035A00003TS3TCQA1"/>
    <m/>
    <m/>
    <s v="0055A000008iLoOQAU"/>
    <b v="0"/>
    <d v="2020-01-13T14:26:09"/>
    <m/>
    <b v="0"/>
    <m/>
    <m/>
    <b v="0"/>
    <d v="2020-01-01T00:00:00"/>
    <n v="1"/>
    <n v="2020"/>
    <s v="Closed"/>
    <s v="Closed"/>
    <b v="0"/>
    <b v="0"/>
    <m/>
    <b v="1"/>
    <b v="0"/>
    <b v="0"/>
    <x v="15"/>
    <b v="0"/>
    <m/>
    <x v="0"/>
    <m/>
    <s v="0055A00000BclF5QAJ"/>
    <d v="2021-04-10T22:59:54"/>
    <m/>
    <m/>
    <m/>
    <m/>
    <b v="0"/>
    <m/>
    <m/>
    <s v="Trade Show"/>
    <m/>
    <m/>
    <m/>
    <m/>
    <m/>
    <x v="3404"/>
    <x v="0"/>
    <b v="0"/>
    <m/>
    <m/>
    <m/>
    <s v="0055A000008iLoOQAU"/>
    <s v="01s5A000005z9ixQAA"/>
    <m/>
    <m/>
    <s v="0035A00003TS3TCQA1"/>
    <s v="Consumables"/>
    <s v="ZipChip"/>
    <m/>
    <m/>
    <s v="0125A000001ESVfQAO"/>
    <b v="0"/>
    <m/>
    <b v="0"/>
    <m/>
    <m/>
    <x v="1"/>
    <b v="0"/>
    <d v="2021-06-29T20:34:55"/>
    <m/>
    <m/>
    <b v="0"/>
    <x v="1"/>
    <m/>
    <m/>
    <n v="3245"/>
    <m/>
    <x v="786"/>
    <n v="100"/>
    <n v="0"/>
  </r>
  <r>
    <s v="0013100001k6JgGAAU"/>
    <b v="0"/>
    <m/>
    <b v="0"/>
    <m/>
    <m/>
    <m/>
    <x v="608"/>
    <b v="1"/>
    <m/>
    <m/>
    <s v="0035A00003ZhPIrQAN"/>
    <m/>
    <m/>
    <s v="0055A000008iLoOQAU"/>
    <b v="0"/>
    <d v="2020-01-13T14:30:03"/>
    <m/>
    <b v="0"/>
    <m/>
    <m/>
    <b v="0"/>
    <d v="2020-01-01T00:00:00"/>
    <n v="1"/>
    <n v="2020"/>
    <s v="Closed"/>
    <s v="Closed"/>
    <b v="0"/>
    <b v="0"/>
    <m/>
    <b v="1"/>
    <b v="0"/>
    <b v="0"/>
    <x v="15"/>
    <b v="0"/>
    <m/>
    <x v="0"/>
    <m/>
    <s v="0055A00000BclF5QAJ"/>
    <d v="2021-04-10T22:59:54"/>
    <m/>
    <m/>
    <m/>
    <m/>
    <b v="0"/>
    <m/>
    <m/>
    <s v="Website"/>
    <m/>
    <m/>
    <m/>
    <m/>
    <m/>
    <x v="3405"/>
    <x v="0"/>
    <b v="0"/>
    <m/>
    <m/>
    <m/>
    <s v="0055A000008iLoOQAU"/>
    <s v="01s5A000005z9ixQAA"/>
    <m/>
    <m/>
    <s v="0035A00003ZhPIrQAN"/>
    <s v="Consumables"/>
    <s v="ZipChip"/>
    <m/>
    <m/>
    <s v="0125A000001ESVfQAO"/>
    <b v="0"/>
    <m/>
    <b v="0"/>
    <m/>
    <m/>
    <x v="1"/>
    <b v="0"/>
    <d v="2021-06-29T20:34:55"/>
    <m/>
    <m/>
    <b v="0"/>
    <x v="1"/>
    <m/>
    <m/>
    <n v="1340"/>
    <m/>
    <x v="785"/>
    <n v="100"/>
    <n v="0"/>
  </r>
  <r>
    <s v="0013100001jbToGAAU"/>
    <b v="0"/>
    <m/>
    <b v="0"/>
    <m/>
    <m/>
    <m/>
    <x v="609"/>
    <b v="1"/>
    <m/>
    <m/>
    <m/>
    <m/>
    <m/>
    <s v="0055A000008iLoOQAU"/>
    <b v="0"/>
    <d v="2020-01-17T14:09:58"/>
    <m/>
    <b v="0"/>
    <m/>
    <m/>
    <b v="0"/>
    <d v="2020-01-01T00:00:00"/>
    <n v="1"/>
    <n v="2020"/>
    <s v="Closed"/>
    <s v="Closed"/>
    <b v="0"/>
    <b v="0"/>
    <m/>
    <b v="1"/>
    <b v="0"/>
    <b v="0"/>
    <x v="26"/>
    <b v="0"/>
    <m/>
    <x v="0"/>
    <m/>
    <s v="0055A00000BclF5QAJ"/>
    <d v="2021-04-10T22:59:54"/>
    <m/>
    <m/>
    <m/>
    <m/>
    <b v="0"/>
    <m/>
    <m/>
    <s v="Other"/>
    <m/>
    <m/>
    <m/>
    <m/>
    <m/>
    <x v="3406"/>
    <x v="0"/>
    <b v="0"/>
    <m/>
    <m/>
    <m/>
    <s v="0055A000008iLoOQAU"/>
    <s v="01s5A000005z9ixQAA"/>
    <m/>
    <m/>
    <s v="00331000031VvRWAA0"/>
    <s v="Consumables"/>
    <s v="ZipChip"/>
    <m/>
    <m/>
    <s v="0125A000001ESVfQAO"/>
    <b v="0"/>
    <m/>
    <b v="0"/>
    <m/>
    <m/>
    <x v="1"/>
    <b v="0"/>
    <d v="2021-06-29T20:34:55"/>
    <m/>
    <m/>
    <b v="0"/>
    <x v="1"/>
    <m/>
    <m/>
    <n v="670"/>
    <m/>
    <x v="779"/>
    <n v="100"/>
    <n v="0"/>
  </r>
  <r>
    <s v="0015A00001tbMY6QAM"/>
    <b v="0"/>
    <m/>
    <b v="0"/>
    <s v="7015A000001OxJmQAK"/>
    <m/>
    <m/>
    <x v="610"/>
    <b v="1"/>
    <m/>
    <m/>
    <s v="0035A00003JivLfQAJ"/>
    <m/>
    <m/>
    <s v="0055A000008iLoOQAU"/>
    <b v="0"/>
    <d v="2020-01-17T21:58:47"/>
    <m/>
    <b v="0"/>
    <m/>
    <m/>
    <b v="0"/>
    <d v="2020-01-01T00:00:00"/>
    <n v="1"/>
    <n v="2020"/>
    <s v="Closed"/>
    <s v="Closed"/>
    <b v="0"/>
    <b v="0"/>
    <m/>
    <b v="1"/>
    <b v="0"/>
    <b v="0"/>
    <x v="26"/>
    <b v="0"/>
    <m/>
    <x v="0"/>
    <d v="2020-01-27T00:00:00"/>
    <s v="0055A00000BclF5QAJ"/>
    <d v="2021-04-10T22:59:54"/>
    <m/>
    <d v="2020-01-28T00:59:41"/>
    <m/>
    <m/>
    <b v="0"/>
    <m/>
    <m/>
    <s v="Webinar"/>
    <m/>
    <m/>
    <m/>
    <m/>
    <m/>
    <x v="3407"/>
    <x v="0"/>
    <b v="0"/>
    <m/>
    <m/>
    <m/>
    <s v="0055A000008iLoOQAU"/>
    <s v="01s5A000005z9ixQAA"/>
    <m/>
    <m/>
    <s v="0035A00003JivLfQAJ"/>
    <s v="Consumables"/>
    <s v="ZipChip"/>
    <m/>
    <m/>
    <s v="0125A000001ESVfQAO"/>
    <b v="0"/>
    <m/>
    <b v="0"/>
    <m/>
    <m/>
    <x v="1"/>
    <b v="0"/>
    <d v="2021-06-29T20:34:55"/>
    <m/>
    <m/>
    <b v="0"/>
    <x v="1"/>
    <m/>
    <m/>
    <n v="3915"/>
    <m/>
    <x v="778"/>
    <n v="100"/>
    <n v="0"/>
  </r>
  <r>
    <s v="0013100001hn662AAA"/>
    <b v="0"/>
    <m/>
    <b v="0"/>
    <s v="7015A000001ThI4QAK"/>
    <m/>
    <m/>
    <x v="610"/>
    <b v="1"/>
    <m/>
    <m/>
    <m/>
    <m/>
    <m/>
    <s v="0055A000008iLoOQAU"/>
    <b v="0"/>
    <d v="2020-01-21T16:25:26"/>
    <m/>
    <b v="0"/>
    <m/>
    <m/>
    <b v="0"/>
    <d v="2020-01-01T00:00:00"/>
    <n v="1"/>
    <n v="2020"/>
    <s v="Closed"/>
    <s v="Closed"/>
    <b v="0"/>
    <b v="0"/>
    <m/>
    <b v="1"/>
    <b v="0"/>
    <b v="0"/>
    <x v="15"/>
    <b v="0"/>
    <m/>
    <x v="0"/>
    <d v="2020-01-27T00:00:00"/>
    <s v="0055A00000BclF5QAJ"/>
    <d v="2021-04-10T22:59:54"/>
    <m/>
    <d v="2020-01-27T22:33:57"/>
    <m/>
    <m/>
    <b v="0"/>
    <m/>
    <m/>
    <s v="Seminar - Partner"/>
    <m/>
    <m/>
    <m/>
    <m/>
    <m/>
    <x v="3408"/>
    <x v="0"/>
    <b v="0"/>
    <m/>
    <m/>
    <m/>
    <s v="0055A000008iLoOQAU"/>
    <s v="01s5A000005z9ixQAA"/>
    <m/>
    <m/>
    <s v="0033100002xTIo9AAG"/>
    <s v="Consumables"/>
    <s v="ZipChip"/>
    <m/>
    <m/>
    <s v="0125A000001ESVfQAO"/>
    <b v="0"/>
    <m/>
    <b v="0"/>
    <m/>
    <m/>
    <x v="1"/>
    <b v="0"/>
    <d v="2021-06-29T20:34:55"/>
    <m/>
    <m/>
    <b v="0"/>
    <x v="1"/>
    <m/>
    <m/>
    <n v="3245"/>
    <m/>
    <x v="786"/>
    <n v="100"/>
    <n v="0"/>
  </r>
  <r>
    <s v="0013100001gZd3uAAC"/>
    <b v="0"/>
    <m/>
    <b v="0"/>
    <s v="7015A000001zMbNQAU"/>
    <m/>
    <m/>
    <x v="579"/>
    <b v="1"/>
    <m/>
    <m/>
    <s v="0035A00003GHkfSQAT"/>
    <m/>
    <m/>
    <s v="0055A000008iLoOQAU"/>
    <b v="0"/>
    <d v="2021-01-07T19:10:21"/>
    <m/>
    <b v="0"/>
    <m/>
    <m/>
    <b v="0"/>
    <d v="2021-01-01T00:00:00"/>
    <n v="1"/>
    <n v="2021"/>
    <s v="Closed"/>
    <s v="Closed"/>
    <b v="0"/>
    <b v="0"/>
    <m/>
    <b v="1"/>
    <b v="0"/>
    <b v="0"/>
    <x v="15"/>
    <b v="0"/>
    <m/>
    <x v="0"/>
    <m/>
    <s v="0055A00000BclF5QAJ"/>
    <d v="2021-04-10T22:59:54"/>
    <m/>
    <m/>
    <m/>
    <m/>
    <b v="0"/>
    <m/>
    <m/>
    <s v="Website"/>
    <m/>
    <m/>
    <m/>
    <m/>
    <m/>
    <x v="3409"/>
    <x v="0"/>
    <b v="0"/>
    <m/>
    <m/>
    <m/>
    <s v="0055A000008iLoOQAU"/>
    <s v="01s5A000005x0sjQAA"/>
    <m/>
    <m/>
    <s v="0035A00003GHkfSQAT"/>
    <s v="Consumables"/>
    <s v="ZipChip"/>
    <m/>
    <m/>
    <s v="0125A000001ESVfQAO"/>
    <b v="0"/>
    <m/>
    <b v="0"/>
    <m/>
    <m/>
    <x v="1"/>
    <b v="0"/>
    <d v="2021-06-29T20:34:55"/>
    <m/>
    <m/>
    <b v="0"/>
    <x v="1"/>
    <m/>
    <m/>
    <n v="4045"/>
    <m/>
    <x v="781"/>
    <n v="100"/>
    <n v="0"/>
  </r>
  <r>
    <s v="0015A00002KuduMQAR"/>
    <b v="0"/>
    <m/>
    <b v="0"/>
    <s v="7015A000001ThnRQAS"/>
    <m/>
    <m/>
    <x v="586"/>
    <b v="1"/>
    <m/>
    <m/>
    <s v="0035A00003fLK11QAG"/>
    <m/>
    <m/>
    <s v="0055A000008iLoOQAU"/>
    <b v="0"/>
    <d v="2021-01-13T00:30:41"/>
    <m/>
    <b v="0"/>
    <m/>
    <m/>
    <b v="0"/>
    <d v="2021-01-01T00:00:00"/>
    <n v="1"/>
    <n v="2021"/>
    <s v="Closed"/>
    <s v="Closed"/>
    <b v="0"/>
    <b v="0"/>
    <m/>
    <b v="1"/>
    <b v="0"/>
    <b v="0"/>
    <x v="15"/>
    <b v="0"/>
    <m/>
    <x v="0"/>
    <m/>
    <s v="0055A00000BclF5QAJ"/>
    <d v="2021-04-10T22:59:54"/>
    <m/>
    <d v="2021-02-17T20:01:55"/>
    <m/>
    <m/>
    <b v="0"/>
    <m/>
    <m/>
    <s v="Eblasts"/>
    <m/>
    <m/>
    <m/>
    <m/>
    <m/>
    <x v="3410"/>
    <x v="0"/>
    <b v="0"/>
    <m/>
    <m/>
    <m/>
    <s v="0055A000008iLoOQAU"/>
    <s v="01s5A000005xBspQAE"/>
    <m/>
    <m/>
    <s v="0035A00003fLK11QAG"/>
    <s v="Consumables"/>
    <s v="ZipChip"/>
    <m/>
    <m/>
    <s v="0125A000001ESVfQAO"/>
    <b v="0"/>
    <m/>
    <b v="0"/>
    <m/>
    <m/>
    <x v="1"/>
    <b v="0"/>
    <d v="2021-06-29T20:34:55"/>
    <m/>
    <m/>
    <b v="0"/>
    <x v="1"/>
    <m/>
    <m/>
    <n v="1450"/>
    <m/>
    <x v="787"/>
    <n v="100"/>
    <n v="0"/>
  </r>
  <r>
    <s v="0013100001qvZsSAAU"/>
    <b v="0"/>
    <m/>
    <b v="0"/>
    <s v="7015A000001zMbNQAU"/>
    <m/>
    <m/>
    <x v="611"/>
    <b v="1"/>
    <m/>
    <m/>
    <s v="0035A00003Vzd6eQAB"/>
    <m/>
    <m/>
    <s v="0055A000008iLoOQAU"/>
    <b v="0"/>
    <d v="2021-01-14T01:26:09"/>
    <m/>
    <b v="0"/>
    <m/>
    <m/>
    <b v="0"/>
    <d v="2021-01-01T00:00:00"/>
    <n v="1"/>
    <n v="2021"/>
    <s v="Closed"/>
    <s v="Closed"/>
    <b v="0"/>
    <b v="0"/>
    <m/>
    <b v="1"/>
    <b v="0"/>
    <b v="0"/>
    <x v="15"/>
    <b v="0"/>
    <m/>
    <x v="0"/>
    <d v="2021-01-27T00:00:00"/>
    <s v="0055A00000BclF5QAJ"/>
    <d v="2021-04-10T22:59:54"/>
    <m/>
    <d v="2021-01-29T15:30:09"/>
    <m/>
    <m/>
    <b v="0"/>
    <m/>
    <m/>
    <s v="Website"/>
    <m/>
    <m/>
    <m/>
    <m/>
    <m/>
    <x v="3411"/>
    <x v="0"/>
    <b v="0"/>
    <m/>
    <m/>
    <m/>
    <s v="0055A000008iLoOQAU"/>
    <s v="01s5A000005xBspQAE"/>
    <m/>
    <m/>
    <s v="0035A00003UXvIxQAL"/>
    <s v="Consumables"/>
    <s v="ZipChip"/>
    <m/>
    <m/>
    <s v="0125A000001ESVfQAO"/>
    <b v="0"/>
    <m/>
    <b v="0"/>
    <m/>
    <m/>
    <x v="1"/>
    <b v="0"/>
    <d v="2021-06-29T20:34:55"/>
    <m/>
    <m/>
    <b v="0"/>
    <x v="1"/>
    <m/>
    <m/>
    <n v="8745"/>
    <m/>
    <x v="788"/>
    <n v="100"/>
    <n v="0"/>
  </r>
  <r>
    <s v="0013100001fpKktAAE"/>
    <b v="0"/>
    <m/>
    <b v="0"/>
    <s v="7015A000001eG90QAE"/>
    <m/>
    <m/>
    <x v="612"/>
    <b v="1"/>
    <m/>
    <m/>
    <s v="0035A00003IPUCEQA5"/>
    <m/>
    <m/>
    <s v="0055A000008iLoOQAU"/>
    <b v="0"/>
    <d v="2021-01-27T17:38:03"/>
    <m/>
    <b v="0"/>
    <m/>
    <m/>
    <b v="0"/>
    <d v="2021-01-01T00:00:00"/>
    <n v="1"/>
    <n v="2021"/>
    <s v="Closed"/>
    <s v="Closed"/>
    <b v="0"/>
    <b v="0"/>
    <m/>
    <b v="1"/>
    <b v="0"/>
    <b v="0"/>
    <x v="15"/>
    <b v="0"/>
    <m/>
    <x v="0"/>
    <d v="2021-01-27T00:00:00"/>
    <s v="0055A00000BclF5QAJ"/>
    <d v="2021-04-10T22:59:54"/>
    <m/>
    <d v="2021-02-03T16:34:19"/>
    <m/>
    <m/>
    <b v="0"/>
    <m/>
    <m/>
    <s v="Webinar"/>
    <m/>
    <m/>
    <m/>
    <m/>
    <m/>
    <x v="3412"/>
    <x v="0"/>
    <b v="0"/>
    <m/>
    <m/>
    <m/>
    <s v="0055A000008iLoOQAU"/>
    <s v="01s5A000005xBspQAE"/>
    <m/>
    <m/>
    <s v="0035A00003IPUCEQA5"/>
    <s v="Consumables"/>
    <s v="ZipChip"/>
    <m/>
    <m/>
    <s v="0125A000001ESVfQAO"/>
    <b v="0"/>
    <m/>
    <b v="0"/>
    <m/>
    <m/>
    <x v="1"/>
    <b v="0"/>
    <d v="2021-06-29T20:34:55"/>
    <m/>
    <m/>
    <b v="0"/>
    <x v="1"/>
    <m/>
    <m/>
    <n v="3500"/>
    <m/>
    <x v="82"/>
    <n v="100"/>
    <n v="0"/>
  </r>
  <r>
    <s v="0013100001jbToDAAU"/>
    <b v="0"/>
    <m/>
    <b v="0"/>
    <s v="70131000001YBOMAA4"/>
    <m/>
    <m/>
    <x v="468"/>
    <b v="1"/>
    <m/>
    <m/>
    <s v="00331000030PCnZAAW"/>
    <m/>
    <m/>
    <s v="0055A000008iLoOQAU"/>
    <b v="0"/>
    <d v="2021-02-01T20:46:01"/>
    <m/>
    <b v="0"/>
    <m/>
    <m/>
    <b v="0"/>
    <d v="2021-01-01T00:00:00"/>
    <n v="1"/>
    <n v="2021"/>
    <s v="Closed"/>
    <s v="Closed"/>
    <b v="0"/>
    <b v="0"/>
    <m/>
    <b v="1"/>
    <b v="0"/>
    <b v="0"/>
    <x v="15"/>
    <b v="0"/>
    <m/>
    <x v="0"/>
    <d v="2021-02-01T00:00:00"/>
    <s v="0055A00000BclF5QAJ"/>
    <d v="2021-04-10T22:59:54"/>
    <m/>
    <d v="2021-02-04T17:31:01"/>
    <m/>
    <m/>
    <b v="0"/>
    <m/>
    <m/>
    <s v="Trade Show"/>
    <m/>
    <m/>
    <m/>
    <m/>
    <m/>
    <x v="3413"/>
    <x v="0"/>
    <b v="0"/>
    <m/>
    <m/>
    <m/>
    <s v="0055A000008iLoOQAU"/>
    <s v="01s5A000005xBspQAE"/>
    <m/>
    <m/>
    <s v="00331000030PCnZAAW"/>
    <s v="Consumables"/>
    <s v="ZipChip"/>
    <m/>
    <m/>
    <s v="0125A000001ESVfQAO"/>
    <b v="0"/>
    <m/>
    <b v="0"/>
    <m/>
    <m/>
    <x v="1"/>
    <b v="0"/>
    <d v="2021-06-29T20:34:55"/>
    <m/>
    <m/>
    <b v="0"/>
    <x v="1"/>
    <m/>
    <m/>
    <n v="725"/>
    <m/>
    <x v="789"/>
    <n v="100"/>
    <n v="0"/>
  </r>
  <r>
    <s v="0013100001jbTo6AAE"/>
    <b v="0"/>
    <m/>
    <b v="0"/>
    <s v="7015A000001zMbNQAU"/>
    <m/>
    <m/>
    <x v="382"/>
    <b v="1"/>
    <m/>
    <m/>
    <s v="0035A00003nb3C0QAI"/>
    <m/>
    <m/>
    <s v="0055A000008iLoOQAU"/>
    <b v="0"/>
    <d v="2021-02-05T15:48:07"/>
    <m/>
    <b v="0"/>
    <m/>
    <m/>
    <b v="0"/>
    <d v="2021-01-01T00:00:00"/>
    <n v="1"/>
    <n v="2021"/>
    <s v="Closed"/>
    <s v="Closed"/>
    <b v="0"/>
    <b v="0"/>
    <m/>
    <b v="1"/>
    <b v="0"/>
    <b v="0"/>
    <x v="17"/>
    <b v="0"/>
    <m/>
    <x v="0"/>
    <d v="2021-02-05T00:00:00"/>
    <s v="0055A00000BclF5QAJ"/>
    <d v="2021-04-10T22:59:54"/>
    <m/>
    <d v="2021-02-05T19:52:04"/>
    <m/>
    <m/>
    <b v="0"/>
    <m/>
    <m/>
    <s v="Website"/>
    <m/>
    <m/>
    <m/>
    <m/>
    <m/>
    <x v="3414"/>
    <x v="0"/>
    <b v="0"/>
    <m/>
    <m/>
    <m/>
    <s v="0055A000008iLoOQAU"/>
    <s v="01s5A000005xBspQAE"/>
    <m/>
    <m/>
    <s v="0035A00003nb3C0QAI"/>
    <s v="Consumables"/>
    <s v="ZipChip"/>
    <m/>
    <m/>
    <s v="0125A000001ESVfQAO"/>
    <b v="0"/>
    <m/>
    <b v="0"/>
    <m/>
    <m/>
    <x v="1"/>
    <b v="0"/>
    <d v="2021-06-29T20:34:55"/>
    <m/>
    <m/>
    <b v="0"/>
    <x v="1"/>
    <m/>
    <m/>
    <n v="4830"/>
    <m/>
    <x v="790"/>
    <n v="100"/>
    <n v="0"/>
  </r>
  <r>
    <s v="0013100001jbToDAAU"/>
    <b v="0"/>
    <m/>
    <b v="0"/>
    <s v="70131000001YBOMAA4"/>
    <m/>
    <m/>
    <x v="580"/>
    <b v="1"/>
    <m/>
    <m/>
    <s v="00331000030PCnZAAW"/>
    <m/>
    <m/>
    <s v="0055A000008iLoOQAU"/>
    <b v="0"/>
    <d v="2021-02-08T14:01:10"/>
    <m/>
    <b v="0"/>
    <m/>
    <m/>
    <b v="0"/>
    <d v="2021-01-01T00:00:00"/>
    <n v="1"/>
    <n v="2021"/>
    <s v="Closed"/>
    <s v="Closed"/>
    <b v="0"/>
    <b v="0"/>
    <m/>
    <b v="1"/>
    <b v="0"/>
    <b v="0"/>
    <x v="15"/>
    <b v="0"/>
    <m/>
    <x v="0"/>
    <m/>
    <s v="0055A00000BclF5QAJ"/>
    <d v="2021-04-10T22:59:54"/>
    <m/>
    <d v="2021-02-09T14:31:00"/>
    <m/>
    <m/>
    <b v="0"/>
    <m/>
    <m/>
    <s v="Trade Show"/>
    <m/>
    <m/>
    <m/>
    <m/>
    <m/>
    <x v="3415"/>
    <x v="0"/>
    <b v="0"/>
    <m/>
    <m/>
    <m/>
    <s v="0055A000008iLoOQAU"/>
    <s v="01s5A000005xBspQAE"/>
    <m/>
    <m/>
    <s v="00331000030PCnZAAW"/>
    <s v="Consumables"/>
    <s v="ZipChip"/>
    <m/>
    <m/>
    <s v="0125A000001ESVfQAO"/>
    <b v="0"/>
    <m/>
    <b v="0"/>
    <m/>
    <m/>
    <x v="1"/>
    <b v="0"/>
    <d v="2021-06-29T20:34:55"/>
    <m/>
    <m/>
    <b v="0"/>
    <x v="1"/>
    <m/>
    <m/>
    <n v="5245"/>
    <m/>
    <x v="791"/>
    <n v="100"/>
    <n v="0"/>
  </r>
  <r>
    <s v="0015A00001yWkX5QAK"/>
    <b v="0"/>
    <m/>
    <b v="0"/>
    <s v="7015A000001ThI4QAK"/>
    <m/>
    <m/>
    <x v="382"/>
    <b v="1"/>
    <m/>
    <m/>
    <s v="0035A00003FYJQlQAP"/>
    <m/>
    <m/>
    <s v="0055A000008iLoOQAU"/>
    <b v="0"/>
    <d v="2021-02-08T14:31:40"/>
    <m/>
    <b v="0"/>
    <m/>
    <m/>
    <b v="0"/>
    <d v="2021-01-01T00:00:00"/>
    <n v="1"/>
    <n v="2021"/>
    <s v="Closed"/>
    <s v="Closed"/>
    <b v="0"/>
    <b v="0"/>
    <m/>
    <b v="1"/>
    <b v="0"/>
    <b v="0"/>
    <x v="17"/>
    <b v="0"/>
    <m/>
    <x v="0"/>
    <m/>
    <s v="0055A00000BclF5QAJ"/>
    <d v="2021-04-11T20:11:37"/>
    <m/>
    <m/>
    <m/>
    <m/>
    <b v="0"/>
    <m/>
    <m/>
    <s v="Website"/>
    <m/>
    <m/>
    <m/>
    <m/>
    <m/>
    <x v="3416"/>
    <x v="0"/>
    <b v="0"/>
    <m/>
    <m/>
    <m/>
    <s v="0055A000008iLoOQAU"/>
    <s v="01s5A000005xBspQAE"/>
    <m/>
    <m/>
    <s v="0035A00003FYJQlQAP"/>
    <s v="Consumables"/>
    <s v="ZipChip"/>
    <m/>
    <m/>
    <s v="0125A000001ESVfQAO"/>
    <b v="0"/>
    <m/>
    <b v="0"/>
    <m/>
    <m/>
    <x v="1"/>
    <b v="0"/>
    <d v="2021-06-29T20:34:55"/>
    <m/>
    <m/>
    <b v="0"/>
    <x v="1"/>
    <m/>
    <m/>
    <n v="3450"/>
    <m/>
    <x v="792"/>
    <n v="100"/>
    <n v="0"/>
  </r>
  <r>
    <s v="0015A00002KuduMQAR"/>
    <b v="0"/>
    <m/>
    <b v="0"/>
    <m/>
    <m/>
    <m/>
    <x v="613"/>
    <b v="1"/>
    <m/>
    <m/>
    <s v="0035A00003otCx5QAE"/>
    <m/>
    <m/>
    <s v="0055A000008iLoOQAU"/>
    <b v="0"/>
    <d v="2021-02-09T14:14:41"/>
    <m/>
    <b v="0"/>
    <m/>
    <m/>
    <b v="0"/>
    <d v="2021-01-01T00:00:00"/>
    <n v="1"/>
    <n v="2021"/>
    <s v="Closed"/>
    <s v="Closed"/>
    <b v="0"/>
    <b v="0"/>
    <m/>
    <b v="1"/>
    <b v="0"/>
    <b v="0"/>
    <x v="15"/>
    <b v="0"/>
    <m/>
    <x v="0"/>
    <d v="2021-02-11T00:00:00"/>
    <s v="0055A00000BclF5QAJ"/>
    <d v="2021-04-10T22:59:54"/>
    <m/>
    <d v="2021-02-16T16:39:48"/>
    <m/>
    <m/>
    <b v="0"/>
    <m/>
    <m/>
    <s v="Other"/>
    <m/>
    <m/>
    <m/>
    <m/>
    <m/>
    <x v="3417"/>
    <x v="0"/>
    <b v="0"/>
    <m/>
    <m/>
    <m/>
    <s v="0055A000008iLoOQAU"/>
    <s v="01s5A000005xBspQAE"/>
    <m/>
    <m/>
    <s v="0035A00003otCx5QAE"/>
    <s v="Consumables"/>
    <s v="ZipChip"/>
    <m/>
    <m/>
    <s v="0125A000001ESVfQAO"/>
    <b v="0"/>
    <m/>
    <b v="0"/>
    <m/>
    <m/>
    <x v="1"/>
    <b v="0"/>
    <d v="2021-06-29T20:34:55"/>
    <m/>
    <m/>
    <b v="0"/>
    <x v="1"/>
    <m/>
    <m/>
    <n v="4175"/>
    <m/>
    <x v="793"/>
    <n v="100"/>
    <n v="0"/>
  </r>
  <r>
    <s v="0015A000026oiG4QAI"/>
    <b v="0"/>
    <m/>
    <b v="0"/>
    <s v="7015A000001zMbNQAU"/>
    <m/>
    <m/>
    <x v="587"/>
    <b v="1"/>
    <m/>
    <m/>
    <s v="0035A00003WmufbQAB"/>
    <m/>
    <m/>
    <s v="0055A000008iLoOQAU"/>
    <b v="0"/>
    <d v="2021-02-02T17:53:25"/>
    <m/>
    <b v="0"/>
    <m/>
    <m/>
    <b v="0"/>
    <d v="2021-01-01T00:00:00"/>
    <n v="1"/>
    <n v="2021"/>
    <s v="Closed"/>
    <s v="Closed"/>
    <b v="0"/>
    <b v="0"/>
    <m/>
    <b v="1"/>
    <b v="0"/>
    <b v="0"/>
    <x v="26"/>
    <b v="0"/>
    <m/>
    <x v="0"/>
    <d v="2021-02-23T00:00:00"/>
    <s v="0055A00000BclF5QAJ"/>
    <d v="2021-04-10T22:59:54"/>
    <m/>
    <d v="2021-02-23T20:26:00"/>
    <m/>
    <m/>
    <b v="0"/>
    <m/>
    <m/>
    <s v="Website"/>
    <m/>
    <m/>
    <m/>
    <m/>
    <m/>
    <x v="3418"/>
    <x v="0"/>
    <b v="0"/>
    <m/>
    <m/>
    <m/>
    <s v="0055A000008iLoOQAU"/>
    <s v="01s5A000005xBspQAE"/>
    <m/>
    <m/>
    <s v="0035A00003WmufbQAB"/>
    <s v="Consumables"/>
    <s v="ZipChip"/>
    <m/>
    <m/>
    <s v="0125A000001ESVfQAO"/>
    <b v="0"/>
    <m/>
    <b v="0"/>
    <m/>
    <m/>
    <x v="1"/>
    <b v="0"/>
    <d v="2021-06-29T20:34:55"/>
    <s v="0055A000008iLmcQAE"/>
    <m/>
    <b v="0"/>
    <x v="1"/>
    <m/>
    <m/>
    <n v="1450"/>
    <m/>
    <x v="787"/>
    <n v="100"/>
    <n v="0"/>
  </r>
  <r>
    <s v="0015A00001tbWJzQAM"/>
    <b v="0"/>
    <m/>
    <b v="0"/>
    <s v="7015A000001ThnRQAS"/>
    <m/>
    <m/>
    <x v="471"/>
    <b v="1"/>
    <m/>
    <m/>
    <s v="0035A00003aLTWdQAO"/>
    <m/>
    <m/>
    <s v="0055A000008iLoOQAU"/>
    <b v="0"/>
    <d v="2021-02-16T13:13:05"/>
    <m/>
    <b v="0"/>
    <m/>
    <m/>
    <b v="0"/>
    <d v="2021-01-01T00:00:00"/>
    <n v="1"/>
    <n v="2021"/>
    <s v="Closed"/>
    <s v="Closed"/>
    <b v="0"/>
    <b v="0"/>
    <m/>
    <b v="1"/>
    <b v="0"/>
    <b v="0"/>
    <x v="15"/>
    <b v="0"/>
    <m/>
    <x v="0"/>
    <d v="2021-03-09T00:00:00"/>
    <s v="0055A00000BclF5QAJ"/>
    <d v="2021-04-10T22:59:54"/>
    <m/>
    <d v="2021-03-11T23:30:36"/>
    <m/>
    <m/>
    <b v="0"/>
    <m/>
    <m/>
    <s v="Webinar"/>
    <m/>
    <m/>
    <m/>
    <m/>
    <m/>
    <x v="3419"/>
    <x v="0"/>
    <b v="0"/>
    <m/>
    <m/>
    <m/>
    <s v="0055A000008iLoOQAU"/>
    <s v="01s5A000005xBspQAE"/>
    <m/>
    <m/>
    <s v="0035A00003aLTWdQAO"/>
    <s v="Consumables"/>
    <s v="ZipChip"/>
    <m/>
    <m/>
    <s v="0125A000001ESVfQAO"/>
    <b v="0"/>
    <m/>
    <b v="0"/>
    <m/>
    <m/>
    <x v="1"/>
    <b v="0"/>
    <d v="2021-06-29T20:34:55"/>
    <s v="0055A000008iLmcQAE"/>
    <m/>
    <b v="0"/>
    <x v="1"/>
    <m/>
    <m/>
    <n v="1450"/>
    <m/>
    <x v="787"/>
    <n v="100"/>
    <n v="0"/>
  </r>
  <r>
    <s v="0013100001jb0YLAAY"/>
    <b v="0"/>
    <m/>
    <b v="0"/>
    <s v="7015A000001zMbNQAU"/>
    <m/>
    <m/>
    <x v="588"/>
    <b v="1"/>
    <m/>
    <m/>
    <s v="0035A00003aLMmrQAG"/>
    <m/>
    <m/>
    <s v="0055A000008iLoOQAU"/>
    <b v="0"/>
    <d v="2021-02-22T19:06:55"/>
    <m/>
    <b v="0"/>
    <m/>
    <m/>
    <b v="0"/>
    <d v="2021-01-01T00:00:00"/>
    <n v="1"/>
    <n v="2021"/>
    <s v="Closed"/>
    <s v="Closed"/>
    <b v="0"/>
    <b v="0"/>
    <m/>
    <b v="1"/>
    <b v="0"/>
    <b v="0"/>
    <x v="15"/>
    <b v="0"/>
    <m/>
    <x v="0"/>
    <d v="2021-02-22T00:00:00"/>
    <s v="0055A00000BclF5QAJ"/>
    <d v="2021-04-10T22:59:54"/>
    <m/>
    <d v="2021-03-02T13:18:05"/>
    <m/>
    <m/>
    <b v="0"/>
    <m/>
    <m/>
    <s v="Website"/>
    <m/>
    <m/>
    <m/>
    <m/>
    <m/>
    <x v="3420"/>
    <x v="0"/>
    <b v="0"/>
    <m/>
    <m/>
    <m/>
    <s v="0055A000008iLoOQAU"/>
    <s v="01s5A000005xBspQAE"/>
    <m/>
    <m/>
    <s v="0035A00003aLMmrQAG"/>
    <s v="Consumables"/>
    <s v="ZipChip"/>
    <m/>
    <m/>
    <s v="0125A000001ESVfQAO"/>
    <b v="0"/>
    <m/>
    <b v="0"/>
    <m/>
    <m/>
    <x v="1"/>
    <b v="0"/>
    <d v="2021-06-29T20:34:55"/>
    <s v="0055A000008iLmcQAE"/>
    <m/>
    <b v="0"/>
    <x v="1"/>
    <m/>
    <m/>
    <n v="725"/>
    <m/>
    <x v="789"/>
    <n v="100"/>
    <n v="0"/>
  </r>
  <r>
    <s v="0015A000026oiG4QAI"/>
    <b v="0"/>
    <m/>
    <b v="0"/>
    <s v="7015A000001zMbNQAU"/>
    <m/>
    <m/>
    <x v="564"/>
    <b v="1"/>
    <m/>
    <m/>
    <s v="0035A00003WmufbQAB"/>
    <m/>
    <m/>
    <s v="0055A000008iLoOQAU"/>
    <b v="0"/>
    <d v="2021-02-23T14:31:37"/>
    <m/>
    <b v="0"/>
    <m/>
    <m/>
    <b v="0"/>
    <d v="2021-01-01T00:00:00"/>
    <n v="1"/>
    <n v="2021"/>
    <s v="Closed"/>
    <s v="Closed"/>
    <b v="0"/>
    <b v="0"/>
    <m/>
    <b v="1"/>
    <b v="0"/>
    <b v="0"/>
    <x v="15"/>
    <b v="0"/>
    <m/>
    <x v="0"/>
    <d v="2021-02-23T00:00:00"/>
    <s v="0055A00000BclF5QAJ"/>
    <d v="2021-04-10T22:59:54"/>
    <m/>
    <d v="2021-02-26T15:16:38"/>
    <m/>
    <m/>
    <b v="0"/>
    <m/>
    <m/>
    <s v="Website"/>
    <m/>
    <m/>
    <m/>
    <m/>
    <m/>
    <x v="3421"/>
    <x v="0"/>
    <b v="0"/>
    <m/>
    <m/>
    <m/>
    <s v="0055A000008iLoOQAU"/>
    <s v="01s5A000005xBspQAE"/>
    <m/>
    <m/>
    <s v="0035A00003WmufbQAB"/>
    <s v="Consumables"/>
    <s v="ZipChip"/>
    <m/>
    <m/>
    <s v="0125A000001ESVfQAO"/>
    <b v="0"/>
    <m/>
    <b v="0"/>
    <m/>
    <m/>
    <x v="1"/>
    <b v="0"/>
    <d v="2021-06-29T20:34:55"/>
    <s v="0055A000008iLmcQAE"/>
    <m/>
    <b v="0"/>
    <x v="1"/>
    <m/>
    <m/>
    <n v="725"/>
    <m/>
    <x v="789"/>
    <n v="100"/>
    <n v="0"/>
  </r>
  <r>
    <s v="0015A000026oRv0QAE"/>
    <b v="0"/>
    <m/>
    <b v="0"/>
    <s v="7015A000001zMbNQAU"/>
    <m/>
    <m/>
    <x v="381"/>
    <b v="1"/>
    <m/>
    <m/>
    <s v="0035A00003dalAQQAY"/>
    <m/>
    <m/>
    <s v="0055A000008iLoOQAU"/>
    <b v="0"/>
    <d v="2021-03-02T16:46:43"/>
    <m/>
    <b v="0"/>
    <m/>
    <m/>
    <b v="0"/>
    <d v="2021-01-01T00:00:00"/>
    <n v="1"/>
    <n v="2021"/>
    <s v="Closed"/>
    <s v="Closed"/>
    <b v="0"/>
    <b v="0"/>
    <m/>
    <b v="1"/>
    <b v="0"/>
    <b v="0"/>
    <x v="15"/>
    <b v="0"/>
    <m/>
    <x v="0"/>
    <d v="2021-03-03T00:00:00"/>
    <s v="0055A00000BclF5QAJ"/>
    <d v="2021-04-10T22:59:54"/>
    <m/>
    <d v="2021-03-04T19:05:19"/>
    <m/>
    <m/>
    <b v="0"/>
    <m/>
    <m/>
    <s v="Website"/>
    <m/>
    <m/>
    <m/>
    <m/>
    <m/>
    <x v="3422"/>
    <x v="0"/>
    <b v="0"/>
    <m/>
    <m/>
    <m/>
    <s v="0055A000008iLoOQAU"/>
    <s v="01s5A000005xBspQAE"/>
    <m/>
    <m/>
    <s v="0035A00003dalAQQAY"/>
    <s v="Consumables"/>
    <s v="ZipChip"/>
    <m/>
    <m/>
    <s v="0125A000001ESVfQAO"/>
    <b v="0"/>
    <m/>
    <b v="0"/>
    <m/>
    <m/>
    <x v="1"/>
    <b v="0"/>
    <d v="2021-06-29T20:34:55"/>
    <s v="0055A000008iLmcQAE"/>
    <m/>
    <b v="0"/>
    <x v="1"/>
    <m/>
    <m/>
    <n v="7243.75"/>
    <m/>
    <x v="794"/>
    <n v="100"/>
    <n v="0"/>
  </r>
  <r>
    <s v="0013100001jb0YLAAY"/>
    <b v="0"/>
    <m/>
    <b v="0"/>
    <s v="7015A000001zMbNQAU"/>
    <m/>
    <m/>
    <x v="377"/>
    <b v="1"/>
    <m/>
    <m/>
    <s v="0035A00003aLMmrQAG"/>
    <m/>
    <m/>
    <s v="0055A000008iLoOQAU"/>
    <b v="0"/>
    <d v="2021-03-03T23:10:00"/>
    <m/>
    <b v="0"/>
    <m/>
    <m/>
    <b v="0"/>
    <d v="2021-01-01T00:00:00"/>
    <n v="1"/>
    <n v="2021"/>
    <s v="Closed"/>
    <s v="Closed"/>
    <b v="0"/>
    <b v="0"/>
    <m/>
    <b v="1"/>
    <b v="0"/>
    <b v="0"/>
    <x v="15"/>
    <b v="0"/>
    <m/>
    <x v="0"/>
    <d v="2021-03-03T00:00:00"/>
    <s v="0055A00000BclF5QAJ"/>
    <d v="2021-04-10T22:59:54"/>
    <m/>
    <d v="2021-03-17T13:26:05"/>
    <m/>
    <m/>
    <b v="0"/>
    <m/>
    <m/>
    <s v="Website"/>
    <m/>
    <m/>
    <m/>
    <m/>
    <m/>
    <x v="3423"/>
    <x v="0"/>
    <b v="0"/>
    <m/>
    <m/>
    <m/>
    <s v="0055A000008iLoOQAU"/>
    <s v="01s5A000005xBspQAE"/>
    <m/>
    <m/>
    <s v="0035A00003aLMmrQAG"/>
    <s v="Consumables"/>
    <s v="ZipChip"/>
    <m/>
    <m/>
    <s v="0125A000001ESVfQAO"/>
    <b v="0"/>
    <m/>
    <b v="0"/>
    <m/>
    <m/>
    <x v="1"/>
    <b v="0"/>
    <d v="2021-06-29T20:34:55"/>
    <s v="0055A000008iLmcQAE"/>
    <m/>
    <b v="0"/>
    <x v="1"/>
    <m/>
    <m/>
    <n v="3500"/>
    <m/>
    <x v="82"/>
    <n v="100"/>
    <n v="0"/>
  </r>
  <r>
    <s v="0015A00002CwwHuQAJ"/>
    <b v="0"/>
    <m/>
    <b v="0"/>
    <s v="7015A000001zMbNQAU"/>
    <m/>
    <m/>
    <x v="397"/>
    <b v="1"/>
    <m/>
    <m/>
    <s v="0035A00003VyShsQAF"/>
    <m/>
    <m/>
    <s v="0055A000008iLoOQAU"/>
    <b v="0"/>
    <d v="2021-03-05T19:12:02"/>
    <m/>
    <b v="0"/>
    <m/>
    <m/>
    <b v="0"/>
    <d v="2021-01-01T00:00:00"/>
    <n v="1"/>
    <n v="2021"/>
    <s v="Closed"/>
    <s v="Closed"/>
    <b v="0"/>
    <b v="0"/>
    <m/>
    <b v="1"/>
    <b v="0"/>
    <b v="0"/>
    <x v="17"/>
    <b v="0"/>
    <m/>
    <x v="0"/>
    <d v="2021-03-31T00:00:00"/>
    <s v="0055A000008iLoOQAU"/>
    <d v="2021-04-16T18:55:01"/>
    <m/>
    <d v="2021-04-16T18:55:00"/>
    <m/>
    <m/>
    <b v="0"/>
    <m/>
    <m/>
    <s v="Trade Show"/>
    <m/>
    <m/>
    <m/>
    <m/>
    <m/>
    <x v="3424"/>
    <x v="0"/>
    <b v="0"/>
    <m/>
    <m/>
    <m/>
    <s v="0055A000008iLoOQAU"/>
    <s v="01s5A000005xBspQAE"/>
    <m/>
    <m/>
    <s v="0035A00003VyShsQAF"/>
    <s v="Consumables"/>
    <s v="ZipChip"/>
    <m/>
    <m/>
    <s v="0125A000001ESVfQAO"/>
    <b v="0"/>
    <m/>
    <b v="0"/>
    <m/>
    <m/>
    <x v="1"/>
    <b v="0"/>
    <d v="2021-06-29T20:34:55"/>
    <s v="0055A000008iLmcQAE"/>
    <m/>
    <b v="0"/>
    <x v="1"/>
    <m/>
    <m/>
    <n v="725"/>
    <m/>
    <x v="789"/>
    <n v="100"/>
    <n v="0"/>
  </r>
  <r>
    <s v="0013100001jbToDAAU"/>
    <b v="0"/>
    <m/>
    <b v="0"/>
    <m/>
    <m/>
    <m/>
    <x v="377"/>
    <b v="1"/>
    <m/>
    <m/>
    <s v="0035A00003osafQQAQ"/>
    <m/>
    <m/>
    <s v="0055A000008iLoOQAU"/>
    <b v="0"/>
    <d v="2021-03-09T22:18:10"/>
    <m/>
    <b v="0"/>
    <m/>
    <m/>
    <b v="0"/>
    <d v="2021-01-01T00:00:00"/>
    <n v="1"/>
    <n v="2021"/>
    <s v="Closed"/>
    <s v="Closed"/>
    <b v="0"/>
    <b v="0"/>
    <m/>
    <b v="1"/>
    <b v="0"/>
    <b v="0"/>
    <x v="15"/>
    <b v="0"/>
    <m/>
    <x v="0"/>
    <m/>
    <s v="0055A00000BclF5QAJ"/>
    <d v="2021-04-10T22:59:54"/>
    <m/>
    <d v="2021-03-12T19:55:39"/>
    <m/>
    <m/>
    <b v="0"/>
    <m/>
    <m/>
    <s v="Website"/>
    <m/>
    <m/>
    <m/>
    <m/>
    <m/>
    <x v="3425"/>
    <x v="0"/>
    <b v="0"/>
    <m/>
    <m/>
    <m/>
    <s v="0055A000008iLoOQAU"/>
    <s v="01s5A000005xBspQAE"/>
    <m/>
    <m/>
    <s v="00331000030PCnZAAW"/>
    <s v="Consumables"/>
    <s v="ZipChip"/>
    <m/>
    <m/>
    <s v="0125A000001ESVfQAO"/>
    <b v="0"/>
    <m/>
    <b v="0"/>
    <m/>
    <m/>
    <x v="1"/>
    <b v="0"/>
    <d v="2021-06-29T20:34:55"/>
    <s v="0055A000008iLmcQAE"/>
    <m/>
    <b v="0"/>
    <x v="1"/>
    <m/>
    <m/>
    <n v="3450"/>
    <m/>
    <x v="792"/>
    <n v="100"/>
    <n v="0"/>
  </r>
  <r>
    <s v="0013100001frxefAAA"/>
    <b v="0"/>
    <m/>
    <b v="0"/>
    <m/>
    <m/>
    <m/>
    <x v="397"/>
    <b v="1"/>
    <m/>
    <m/>
    <s v="0035A00003ih8OgQAI"/>
    <m/>
    <m/>
    <s v="0055A000008iLoOQAU"/>
    <b v="0"/>
    <d v="2021-03-15T19:43:44"/>
    <m/>
    <b v="0"/>
    <m/>
    <m/>
    <b v="0"/>
    <d v="2021-01-01T00:00:00"/>
    <n v="1"/>
    <n v="2021"/>
    <s v="Closed"/>
    <s v="Closed"/>
    <b v="0"/>
    <b v="0"/>
    <m/>
    <b v="1"/>
    <b v="0"/>
    <b v="0"/>
    <x v="15"/>
    <b v="0"/>
    <m/>
    <x v="0"/>
    <d v="2021-03-15T00:00:00"/>
    <s v="0055A00000BclF5QAJ"/>
    <d v="2021-04-11T19:52:07"/>
    <m/>
    <d v="2021-03-18T15:31:19"/>
    <m/>
    <m/>
    <b v="0"/>
    <m/>
    <m/>
    <s v="Inside Sales"/>
    <m/>
    <m/>
    <m/>
    <m/>
    <m/>
    <x v="3426"/>
    <x v="0"/>
    <b v="0"/>
    <m/>
    <m/>
    <m/>
    <s v="0055A000008iLoOQAU"/>
    <s v="01s5A000005xBspQAE"/>
    <m/>
    <m/>
    <s v="0035A00003ih8OgQAI"/>
    <s v="Consumables"/>
    <s v="ZipChip"/>
    <m/>
    <m/>
    <s v="0125A000001ESVfQAO"/>
    <b v="0"/>
    <m/>
    <b v="0"/>
    <m/>
    <m/>
    <x v="1"/>
    <b v="0"/>
    <d v="2021-06-29T20:34:55"/>
    <s v="0055A000008iLmcQAE"/>
    <m/>
    <b v="0"/>
    <x v="1"/>
    <m/>
    <m/>
    <n v="12000"/>
    <m/>
    <x v="762"/>
    <n v="100"/>
    <n v="0"/>
  </r>
  <r>
    <s v="0015A000026oRv0QAE"/>
    <b v="0"/>
    <m/>
    <b v="0"/>
    <m/>
    <m/>
    <m/>
    <x v="590"/>
    <b v="1"/>
    <m/>
    <m/>
    <m/>
    <m/>
    <m/>
    <s v="0055A000008iLoOQAU"/>
    <b v="0"/>
    <d v="2021-03-19T18:50:54"/>
    <m/>
    <b v="0"/>
    <m/>
    <m/>
    <b v="0"/>
    <d v="2021-01-01T00:00:00"/>
    <n v="1"/>
    <n v="2021"/>
    <s v="Closed"/>
    <s v="Closed"/>
    <b v="0"/>
    <b v="0"/>
    <m/>
    <b v="1"/>
    <b v="0"/>
    <b v="0"/>
    <x v="25"/>
    <b v="0"/>
    <m/>
    <x v="0"/>
    <m/>
    <s v="0055A00000BclF5QAJ"/>
    <d v="2021-04-10T22:59:54"/>
    <m/>
    <d v="2021-03-22T12:50:07"/>
    <m/>
    <m/>
    <b v="0"/>
    <m/>
    <m/>
    <s v="List Rental"/>
    <m/>
    <m/>
    <m/>
    <m/>
    <m/>
    <x v="3427"/>
    <x v="0"/>
    <b v="0"/>
    <m/>
    <m/>
    <m/>
    <s v="0055A000008iLoOQAU"/>
    <s v="01s5A000005xBspQAE"/>
    <m/>
    <m/>
    <s v="0035A00003dalAQQAY"/>
    <s v="Consumables"/>
    <s v="ZipChip"/>
    <s v="0035A00003dalAQQAY"/>
    <m/>
    <s v="0125A000001ESVfQAO"/>
    <b v="0"/>
    <m/>
    <b v="0"/>
    <m/>
    <m/>
    <x v="1"/>
    <b v="0"/>
    <d v="2021-06-29T20:34:55"/>
    <s v="0055A000008iLmcQAE"/>
    <m/>
    <b v="0"/>
    <x v="1"/>
    <m/>
    <m/>
    <n v="725"/>
    <m/>
    <x v="789"/>
    <n v="100"/>
    <n v="0"/>
  </r>
  <r>
    <s v="0013100001p59ZDAAY"/>
    <b v="0"/>
    <m/>
    <b v="0"/>
    <s v="7015A000001zMbOQAU"/>
    <m/>
    <m/>
    <x v="589"/>
    <b v="1"/>
    <m/>
    <m/>
    <s v="0035A00003or97aQAA"/>
    <m/>
    <m/>
    <s v="0055A000008iLoOQAU"/>
    <b v="0"/>
    <d v="2021-03-01T19:21:23"/>
    <m/>
    <b v="0"/>
    <m/>
    <m/>
    <b v="0"/>
    <d v="2021-01-01T00:00:00"/>
    <n v="1"/>
    <n v="2021"/>
    <s v="Closed"/>
    <s v="Closed"/>
    <b v="0"/>
    <b v="0"/>
    <m/>
    <b v="1"/>
    <b v="0"/>
    <b v="0"/>
    <x v="15"/>
    <b v="0"/>
    <m/>
    <x v="0"/>
    <d v="2021-03-01T00:00:00"/>
    <s v="0055A00000BclF5QAJ"/>
    <d v="2021-04-10T22:59:54"/>
    <m/>
    <d v="2021-03-08T18:13:44"/>
    <m/>
    <m/>
    <b v="0"/>
    <m/>
    <m/>
    <s v="Website"/>
    <m/>
    <m/>
    <m/>
    <m/>
    <m/>
    <x v="3428"/>
    <x v="0"/>
    <b v="0"/>
    <m/>
    <m/>
    <m/>
    <s v="0055A000008iLoOQAU"/>
    <s v="01s5A000005xBsuQAE"/>
    <m/>
    <m/>
    <s v="0035A00003or97aQAA"/>
    <s v="Consumables"/>
    <s v="ZipChip"/>
    <m/>
    <m/>
    <s v="0125A000001ESVfQAO"/>
    <b v="0"/>
    <m/>
    <b v="0"/>
    <m/>
    <m/>
    <x v="1"/>
    <b v="0"/>
    <d v="2021-06-29T20:34:55"/>
    <s v="0055A000008iLmcQAE"/>
    <m/>
    <b v="0"/>
    <x v="1"/>
    <m/>
    <m/>
    <n v="3850"/>
    <m/>
    <x v="98"/>
    <n v="100"/>
    <n v="0"/>
  </r>
  <r>
    <s v="0015A000022QtPhQAK"/>
    <b v="0"/>
    <m/>
    <b v="0"/>
    <m/>
    <m/>
    <m/>
    <x v="614"/>
    <b v="1"/>
    <m/>
    <m/>
    <s v="0035A00003IPcXtQAL"/>
    <m/>
    <m/>
    <s v="00531000007KAu8AAG"/>
    <b v="0"/>
    <d v="2018-11-05T13:35:51"/>
    <m/>
    <b v="0"/>
    <m/>
    <m/>
    <b v="0"/>
    <d v="2019-01-01T00:00:00"/>
    <n v="1"/>
    <n v="2019"/>
    <s v="Closed"/>
    <s v="Closed"/>
    <b v="0"/>
    <b v="0"/>
    <m/>
    <b v="1"/>
    <b v="0"/>
    <b v="0"/>
    <x v="15"/>
    <b v="0"/>
    <m/>
    <x v="0"/>
    <m/>
    <s v="0055A00000BclF5QAJ"/>
    <d v="2021-04-11T20:07:09"/>
    <m/>
    <d v="2019-02-11T08:37:44"/>
    <m/>
    <m/>
    <b v="0"/>
    <m/>
    <m/>
    <s v="Field Sales"/>
    <m/>
    <m/>
    <m/>
    <m/>
    <m/>
    <x v="3429"/>
    <x v="0"/>
    <b v="0"/>
    <m/>
    <m/>
    <m/>
    <s v="00531000007KAu8AAG"/>
    <s v="01s31000003qafeAAA"/>
    <s v="Biotherapeutics"/>
    <m/>
    <m/>
    <s v="Consumables"/>
    <s v="ZipChip"/>
    <m/>
    <m/>
    <s v="0125A000001ESVfQAO"/>
    <b v="0"/>
    <m/>
    <b v="0"/>
    <m/>
    <m/>
    <x v="1"/>
    <b v="0"/>
    <d v="2021-06-29T20:34:54"/>
    <s v="0055A00000Bd4jEQAR"/>
    <m/>
    <b v="0"/>
    <x v="1"/>
    <m/>
    <m/>
    <n v="3950"/>
    <m/>
    <x v="777"/>
    <n v="100"/>
    <n v="0"/>
  </r>
  <r>
    <s v="0015A000026AUVzQAO"/>
    <b v="0"/>
    <m/>
    <b v="0"/>
    <s v="7015A000001zMbNQAU"/>
    <m/>
    <m/>
    <x v="615"/>
    <b v="1"/>
    <m/>
    <m/>
    <s v="0035A00003NGnCPQA1"/>
    <m/>
    <m/>
    <s v="0055A000008iLoOQAU"/>
    <b v="0"/>
    <d v="2021-02-24T19:50:31"/>
    <m/>
    <b v="0"/>
    <m/>
    <m/>
    <b v="0"/>
    <d v="2021-01-01T00:00:00"/>
    <n v="1"/>
    <n v="2021"/>
    <s v="Closed"/>
    <s v="Closed"/>
    <b v="0"/>
    <b v="0"/>
    <m/>
    <b v="1"/>
    <b v="0"/>
    <b v="0"/>
    <x v="15"/>
    <b v="0"/>
    <m/>
    <x v="0"/>
    <m/>
    <s v="0055A00000BclF5QAJ"/>
    <d v="2021-04-11T19:52:07"/>
    <m/>
    <m/>
    <m/>
    <m/>
    <b v="0"/>
    <m/>
    <m/>
    <s v="Inside Sales"/>
    <m/>
    <m/>
    <m/>
    <m/>
    <m/>
    <x v="3430"/>
    <x v="0"/>
    <b v="0"/>
    <m/>
    <m/>
    <m/>
    <s v="00531000007KAu8AAG"/>
    <s v="01s5A000005xBsuQAE"/>
    <m/>
    <m/>
    <s v="0035A00003NGnCPQA1"/>
    <s v="Consumables"/>
    <s v="ZipChip"/>
    <m/>
    <m/>
    <s v="0125A000001ESVfQAO"/>
    <b v="0"/>
    <m/>
    <b v="0"/>
    <m/>
    <m/>
    <x v="1"/>
    <b v="0"/>
    <d v="2021-06-29T20:34:55"/>
    <s v="0055A00000Bd4jEQAR"/>
    <m/>
    <b v="0"/>
    <x v="1"/>
    <m/>
    <m/>
    <n v="26913"/>
    <m/>
    <x v="795"/>
    <n v="100"/>
    <n v="0"/>
  </r>
  <r>
    <s v="0013100001gWxm7AAC"/>
    <b v="0"/>
    <m/>
    <b v="0"/>
    <s v="70131000001YBOMAA4"/>
    <m/>
    <m/>
    <x v="66"/>
    <b v="1"/>
    <m/>
    <m/>
    <s v="00331000030OrQtAAK"/>
    <m/>
    <m/>
    <s v="00531000007KAu8AAG"/>
    <b v="0"/>
    <d v="2018-03-26T09:01:08"/>
    <m/>
    <b v="0"/>
    <m/>
    <m/>
    <b v="0"/>
    <d v="2018-01-01T00:00:00"/>
    <n v="1"/>
    <n v="2018"/>
    <s v="Closed"/>
    <s v="Closed"/>
    <b v="0"/>
    <b v="0"/>
    <m/>
    <b v="1"/>
    <b v="0"/>
    <b v="0"/>
    <x v="17"/>
    <b v="0"/>
    <m/>
    <x v="0"/>
    <m/>
    <s v="0055A00000BclF5QAJ"/>
    <d v="2021-04-10T22:59:54"/>
    <m/>
    <d v="2018-04-06T12:47:36"/>
    <m/>
    <m/>
    <b v="0"/>
    <m/>
    <m/>
    <s v="Trade Show"/>
    <m/>
    <m/>
    <m/>
    <m/>
    <m/>
    <x v="3431"/>
    <x v="0"/>
    <b v="0"/>
    <m/>
    <m/>
    <m/>
    <s v="0055A000008zqzaQAA"/>
    <s v="01s31000003qafeAAA"/>
    <s v="Metabolomics"/>
    <m/>
    <m/>
    <s v="Consumables"/>
    <s v="ZipChip"/>
    <m/>
    <m/>
    <s v="0125A000001ESVfQAO"/>
    <b v="0"/>
    <m/>
    <b v="0"/>
    <m/>
    <m/>
    <x v="1"/>
    <b v="0"/>
    <d v="2021-06-29T20:34:54"/>
    <s v="0055A00000BctN2QAJ"/>
    <m/>
    <b v="0"/>
    <x v="1"/>
    <m/>
    <m/>
    <n v="2655"/>
    <m/>
    <x v="796"/>
    <n v="100"/>
    <n v="0"/>
  </r>
  <r>
    <s v="0013100001fqypQAAQ"/>
    <b v="0"/>
    <m/>
    <b v="0"/>
    <s v="7015A000001eOmmQAE"/>
    <m/>
    <m/>
    <x v="580"/>
    <b v="1"/>
    <m/>
    <m/>
    <m/>
    <m/>
    <m/>
    <s v="0055A000008iLoOQAU"/>
    <b v="0"/>
    <d v="2021-01-13T15:58:05"/>
    <m/>
    <b v="0"/>
    <m/>
    <m/>
    <b v="0"/>
    <d v="2021-01-01T00:00:00"/>
    <n v="1"/>
    <n v="2021"/>
    <s v="Closed"/>
    <s v="Closed"/>
    <b v="0"/>
    <b v="0"/>
    <m/>
    <b v="1"/>
    <b v="0"/>
    <b v="0"/>
    <x v="15"/>
    <b v="0"/>
    <s v="Auto-Bi"/>
    <x v="0"/>
    <d v="2021-02-04T00:00:00"/>
    <s v="0055A00000BclF5QAJ"/>
    <d v="2021-04-10T22:59:54"/>
    <m/>
    <d v="2021-02-09T14:29:06"/>
    <m/>
    <m/>
    <b v="0"/>
    <m/>
    <m/>
    <s v="Other"/>
    <m/>
    <m/>
    <m/>
    <m/>
    <m/>
    <x v="3432"/>
    <x v="0"/>
    <b v="0"/>
    <m/>
    <m/>
    <m/>
    <s v="0055A000008iLoOQAU"/>
    <s v="01s5A000005xBspQAE"/>
    <m/>
    <m/>
    <s v="0033100002vk42VAAQ"/>
    <s v="Consumables"/>
    <s v="ZipChip"/>
    <m/>
    <m/>
    <s v="0125A000001ESVfQAO"/>
    <b v="0"/>
    <m/>
    <b v="0"/>
    <m/>
    <m/>
    <x v="1"/>
    <b v="0"/>
    <d v="2021-06-29T20:34:55"/>
    <m/>
    <m/>
    <b v="0"/>
    <x v="1"/>
    <m/>
    <m/>
    <n v="5145"/>
    <m/>
    <x v="797"/>
    <n v="100"/>
    <n v="0"/>
  </r>
  <r>
    <s v="0013100001jbTegAAE"/>
    <b v="0"/>
    <m/>
    <b v="0"/>
    <s v="7015A000001zMbNQAU"/>
    <m/>
    <m/>
    <x v="470"/>
    <b v="1"/>
    <m/>
    <m/>
    <s v="0035A00003IOp8JQAT"/>
    <m/>
    <m/>
    <s v="0055A000008iLoOQAU"/>
    <b v="0"/>
    <d v="2021-03-16T14:38:49"/>
    <m/>
    <b v="0"/>
    <m/>
    <m/>
    <b v="0"/>
    <d v="2021-01-01T00:00:00"/>
    <n v="1"/>
    <n v="2021"/>
    <s v="Closed"/>
    <s v="Closed"/>
    <b v="0"/>
    <b v="0"/>
    <m/>
    <b v="1"/>
    <b v="0"/>
    <b v="0"/>
    <x v="14"/>
    <b v="0"/>
    <s v="Auto-Si"/>
    <x v="0"/>
    <m/>
    <s v="0055A00000BclF5QAJ"/>
    <d v="2021-04-10T22:59:54"/>
    <m/>
    <m/>
    <m/>
    <m/>
    <b v="0"/>
    <m/>
    <m/>
    <s v="Website"/>
    <m/>
    <m/>
    <m/>
    <m/>
    <m/>
    <x v="3433"/>
    <x v="0"/>
    <b v="0"/>
    <m/>
    <m/>
    <m/>
    <s v="0055A000008iLoOQAU"/>
    <s v="01s5A000005xBspQAE"/>
    <m/>
    <m/>
    <s v="0035A00003IOp8JQAT"/>
    <s v="Consumables"/>
    <s v="ZipChip"/>
    <m/>
    <m/>
    <s v="0125A000001ESVfQAO"/>
    <b v="0"/>
    <m/>
    <b v="0"/>
    <m/>
    <m/>
    <x v="1"/>
    <b v="0"/>
    <d v="2021-06-29T20:34:55"/>
    <s v="0055A00000BctMsQAJ"/>
    <m/>
    <b v="0"/>
    <x v="1"/>
    <m/>
    <m/>
    <n v="13027.5"/>
    <m/>
    <x v="798"/>
    <n v="100"/>
    <n v="0"/>
  </r>
  <r>
    <s v="0013100001jbTegAAE"/>
    <b v="0"/>
    <m/>
    <b v="0"/>
    <s v="7015A000001zMbNQAU"/>
    <m/>
    <m/>
    <x v="616"/>
    <b v="1"/>
    <m/>
    <m/>
    <s v="0035A00003IOp8JQAT"/>
    <m/>
    <m/>
    <s v="0055A000008iLoOQAU"/>
    <b v="0"/>
    <d v="2021-03-22T15:13:27"/>
    <m/>
    <b v="0"/>
    <m/>
    <m/>
    <b v="0"/>
    <d v="2021-01-01T00:00:00"/>
    <n v="1"/>
    <n v="2021"/>
    <s v="Closed"/>
    <s v="Closed"/>
    <b v="0"/>
    <b v="0"/>
    <m/>
    <b v="1"/>
    <b v="0"/>
    <b v="0"/>
    <x v="15"/>
    <b v="0"/>
    <s v="Auto-Si"/>
    <x v="0"/>
    <m/>
    <s v="0055A00000BclF5QAJ"/>
    <d v="2021-04-10T22:59:54"/>
    <m/>
    <m/>
    <m/>
    <m/>
    <b v="0"/>
    <m/>
    <m/>
    <s v="Website"/>
    <m/>
    <m/>
    <m/>
    <m/>
    <m/>
    <x v="3434"/>
    <x v="0"/>
    <b v="0"/>
    <m/>
    <m/>
    <m/>
    <s v="0055A000008iLoOQAU"/>
    <s v="01s5A000005xBspQAE"/>
    <m/>
    <m/>
    <s v="0035A00003IOp8JQAT"/>
    <s v="Consumables"/>
    <s v="ZipChip"/>
    <m/>
    <m/>
    <s v="0125A000001ESVfQAO"/>
    <b v="0"/>
    <m/>
    <b v="0"/>
    <m/>
    <m/>
    <x v="1"/>
    <b v="0"/>
    <d v="2021-06-29T20:34:55"/>
    <s v="0055A00000BctMsQAJ"/>
    <m/>
    <b v="0"/>
    <x v="1"/>
    <m/>
    <m/>
    <n v="4495"/>
    <m/>
    <x v="799"/>
    <n v="100"/>
    <n v="0"/>
  </r>
  <r>
    <s v="0015A00002IrEm8QAF"/>
    <b v="0"/>
    <m/>
    <b v="0"/>
    <m/>
    <m/>
    <m/>
    <x v="617"/>
    <b v="1"/>
    <m/>
    <m/>
    <s v="0035A00003dYA4oQAG"/>
    <m/>
    <m/>
    <s v="0055A000008iLoOQAU"/>
    <b v="0"/>
    <d v="2021-01-13T21:43:58"/>
    <m/>
    <b v="0"/>
    <m/>
    <m/>
    <b v="0"/>
    <d v="2021-01-01T00:00:00"/>
    <n v="1"/>
    <n v="2021"/>
    <s v="Closed"/>
    <s v="Closed"/>
    <b v="0"/>
    <b v="0"/>
    <m/>
    <b v="1"/>
    <b v="0"/>
    <b v="0"/>
    <x v="15"/>
    <b v="0"/>
    <s v="Auto-Ti"/>
    <x v="0"/>
    <m/>
    <s v="0055A00000BclF5QAJ"/>
    <d v="2021-04-10T22:59:54"/>
    <m/>
    <m/>
    <m/>
    <m/>
    <b v="0"/>
    <m/>
    <m/>
    <s v="Other"/>
    <m/>
    <m/>
    <m/>
    <m/>
    <m/>
    <x v="3435"/>
    <x v="0"/>
    <b v="0"/>
    <m/>
    <m/>
    <m/>
    <s v="0055A000008iLoOQAU"/>
    <s v="01s5A000005xBspQAE"/>
    <m/>
    <m/>
    <s v="0035A00003dYA4oQAG"/>
    <s v="Consumables"/>
    <s v="ZipChip"/>
    <m/>
    <m/>
    <s v="0125A000001ESVfQAO"/>
    <b v="0"/>
    <m/>
    <b v="0"/>
    <m/>
    <m/>
    <x v="1"/>
    <b v="0"/>
    <d v="2021-06-29T20:34:55"/>
    <m/>
    <m/>
    <b v="0"/>
    <x v="1"/>
    <m/>
    <m/>
    <n v="3325"/>
    <m/>
    <x v="800"/>
    <n v="100"/>
    <n v="0"/>
  </r>
  <r>
    <s v="0013100001jbToDAAU"/>
    <b v="0"/>
    <m/>
    <b v="0"/>
    <s v="70131000001YBOMAA4"/>
    <m/>
    <m/>
    <x v="618"/>
    <b v="1"/>
    <m/>
    <m/>
    <s v="00331000030PCnZAAW"/>
    <m/>
    <m/>
    <s v="0055A000008iLoOQAU"/>
    <b v="0"/>
    <d v="2021-01-15T16:49:07"/>
    <m/>
    <b v="0"/>
    <m/>
    <m/>
    <b v="0"/>
    <d v="2021-01-01T00:00:00"/>
    <n v="1"/>
    <n v="2021"/>
    <s v="Closed"/>
    <s v="Closed"/>
    <b v="0"/>
    <b v="0"/>
    <m/>
    <b v="1"/>
    <b v="0"/>
    <b v="0"/>
    <x v="15"/>
    <b v="0"/>
    <s v="Auto-Ti"/>
    <x v="0"/>
    <d v="2021-01-15T00:00:00"/>
    <s v="0055A00000BclF5QAJ"/>
    <d v="2021-04-10T22:59:54"/>
    <m/>
    <d v="2021-01-15T18:34:58"/>
    <m/>
    <m/>
    <b v="0"/>
    <m/>
    <m/>
    <s v="Trade Show"/>
    <m/>
    <m/>
    <m/>
    <m/>
    <m/>
    <x v="3436"/>
    <x v="0"/>
    <b v="0"/>
    <m/>
    <m/>
    <m/>
    <s v="0055A000008iLoOQAU"/>
    <s v="01s5A000005xBspQAE"/>
    <m/>
    <m/>
    <s v="00331000030PCnZAAW"/>
    <s v="Consumables"/>
    <s v="ZipChip"/>
    <m/>
    <m/>
    <s v="0125A000001ESVfQAO"/>
    <b v="0"/>
    <m/>
    <b v="0"/>
    <m/>
    <m/>
    <x v="1"/>
    <b v="0"/>
    <d v="2021-06-29T20:34:55"/>
    <m/>
    <m/>
    <b v="0"/>
    <x v="1"/>
    <m/>
    <m/>
    <n v="1450"/>
    <m/>
    <x v="787"/>
    <n v="100"/>
    <n v="0"/>
  </r>
  <r>
    <s v="0015A00002Qap5eQAB"/>
    <b v="0"/>
    <m/>
    <b v="0"/>
    <s v="7015A000001zMbNQAU"/>
    <m/>
    <m/>
    <x v="619"/>
    <b v="1"/>
    <m/>
    <m/>
    <s v="0035A00003keWQbQAM"/>
    <m/>
    <m/>
    <s v="0055A000008iLoOQAU"/>
    <b v="0"/>
    <d v="2021-02-08T21:20:56"/>
    <m/>
    <b v="0"/>
    <m/>
    <m/>
    <b v="0"/>
    <d v="2021-01-01T00:00:00"/>
    <n v="1"/>
    <n v="2021"/>
    <s v="Closed"/>
    <s v="Closed"/>
    <b v="0"/>
    <b v="0"/>
    <m/>
    <b v="1"/>
    <b v="0"/>
    <b v="0"/>
    <x v="15"/>
    <b v="0"/>
    <s v="Auto-Ti"/>
    <x v="0"/>
    <m/>
    <s v="0055A00000BclF5QAJ"/>
    <d v="2021-04-10T22:59:54"/>
    <m/>
    <m/>
    <m/>
    <m/>
    <b v="0"/>
    <m/>
    <m/>
    <s v="Website"/>
    <m/>
    <m/>
    <m/>
    <m/>
    <m/>
    <x v="3437"/>
    <x v="0"/>
    <b v="0"/>
    <m/>
    <m/>
    <m/>
    <s v="0055A000008iLoOQAU"/>
    <s v="01s5A000005xBspQAE"/>
    <m/>
    <m/>
    <s v="0035A00003keWQbQAM"/>
    <s v="Consumables"/>
    <s v="ZipChip"/>
    <m/>
    <m/>
    <s v="0125A000001ESVfQAO"/>
    <b v="0"/>
    <m/>
    <b v="0"/>
    <m/>
    <m/>
    <x v="1"/>
    <b v="0"/>
    <d v="2021-06-29T20:34:55"/>
    <m/>
    <m/>
    <b v="0"/>
    <x v="1"/>
    <m/>
    <m/>
    <n v="5247"/>
    <m/>
    <x v="801"/>
    <n v="100"/>
    <n v="0"/>
  </r>
  <r>
    <s v="0015A00002JMd9kQAD"/>
    <b v="0"/>
    <m/>
    <b v="0"/>
    <m/>
    <m/>
    <m/>
    <x v="620"/>
    <b v="1"/>
    <m/>
    <m/>
    <s v="0035A00003oqVswQAE"/>
    <m/>
    <m/>
    <s v="0055A000008iLoOQAU"/>
    <b v="0"/>
    <d v="2021-02-22T20:33:23"/>
    <m/>
    <b v="0"/>
    <m/>
    <m/>
    <b v="0"/>
    <d v="2021-01-01T00:00:00"/>
    <n v="1"/>
    <n v="2021"/>
    <s v="Closed"/>
    <s v="Closed"/>
    <b v="0"/>
    <b v="0"/>
    <m/>
    <b v="1"/>
    <b v="0"/>
    <b v="0"/>
    <x v="15"/>
    <b v="0"/>
    <s v="Auto-Ti"/>
    <x v="0"/>
    <m/>
    <s v="0055A00000BclF5QAJ"/>
    <d v="2021-04-10T22:59:54"/>
    <m/>
    <m/>
    <m/>
    <m/>
    <b v="0"/>
    <m/>
    <m/>
    <s v="Other"/>
    <m/>
    <m/>
    <m/>
    <m/>
    <m/>
    <x v="3438"/>
    <x v="0"/>
    <b v="0"/>
    <m/>
    <m/>
    <m/>
    <s v="0055A000008iLoOQAU"/>
    <s v="01s5A000005xBsuQAE"/>
    <m/>
    <m/>
    <s v="0035A00003oqVswQAE"/>
    <s v="Consumables"/>
    <s v="ZipChip"/>
    <m/>
    <m/>
    <s v="0125A000001ESVfQAO"/>
    <b v="0"/>
    <m/>
    <b v="0"/>
    <m/>
    <m/>
    <x v="1"/>
    <b v="0"/>
    <d v="2021-06-29T20:34:55"/>
    <s v="0055A000008iLmcQAE"/>
    <m/>
    <b v="0"/>
    <x v="1"/>
    <m/>
    <m/>
    <n v="8986"/>
    <m/>
    <x v="802"/>
    <n v="100"/>
    <n v="0"/>
  </r>
  <r>
    <s v="0015A00002FTtBNQA1"/>
    <b v="0"/>
    <m/>
    <b v="0"/>
    <m/>
    <m/>
    <m/>
    <x v="621"/>
    <b v="1"/>
    <m/>
    <m/>
    <s v="0035A00003aJIA1QAO"/>
    <m/>
    <m/>
    <s v="0055A000008iLoOQAU"/>
    <b v="0"/>
    <d v="2019-12-03T19:54:38"/>
    <m/>
    <b v="0"/>
    <m/>
    <m/>
    <b v="0"/>
    <d v="2019-01-01T00:00:00"/>
    <n v="1"/>
    <n v="2019"/>
    <s v="Closed"/>
    <s v="Closed"/>
    <b v="0"/>
    <b v="0"/>
    <m/>
    <b v="1"/>
    <b v="0"/>
    <b v="0"/>
    <x v="26"/>
    <b v="0"/>
    <s v="Auto-Si"/>
    <x v="0"/>
    <m/>
    <s v="0055A00000BclF5QAJ"/>
    <d v="2021-04-10T22:59:54"/>
    <m/>
    <d v="2019-12-27T20:32:25"/>
    <m/>
    <m/>
    <b v="0"/>
    <m/>
    <m/>
    <s v="Other"/>
    <m/>
    <m/>
    <s v="Sciex"/>
    <m/>
    <m/>
    <x v="3439"/>
    <x v="0"/>
    <b v="0"/>
    <m/>
    <m/>
    <m/>
    <s v="0055A000008iLoOQAU"/>
    <s v="01s5A000005z9ixQAA"/>
    <m/>
    <m/>
    <s v="0035A00003aJIA1QAO"/>
    <s v="Consumables"/>
    <s v="ZipChip"/>
    <m/>
    <m/>
    <s v="0125A000001ESVfQAO"/>
    <b v="0"/>
    <m/>
    <b v="0"/>
    <m/>
    <m/>
    <x v="1"/>
    <b v="0"/>
    <d v="2021-06-29T20:34:55"/>
    <s v="0055A00000BctMsQAJ"/>
    <m/>
    <b v="0"/>
    <x v="1"/>
    <m/>
    <m/>
    <n v="4495.5"/>
    <m/>
    <x v="803"/>
    <n v="100"/>
    <n v="0"/>
  </r>
  <r>
    <s v="0013100001jbTegAAE"/>
    <b v="0"/>
    <m/>
    <b v="0"/>
    <s v="7015A000001qSjGQAU"/>
    <m/>
    <m/>
    <x v="120"/>
    <b v="1"/>
    <m/>
    <m/>
    <s v="0035A00003IOp8JQAT"/>
    <m/>
    <m/>
    <s v="0055A000008iLoOQAU"/>
    <b v="0"/>
    <d v="2019-12-03T20:20:51"/>
    <m/>
    <b v="0"/>
    <m/>
    <m/>
    <b v="0"/>
    <d v="2019-01-01T00:00:00"/>
    <n v="1"/>
    <n v="2019"/>
    <s v="Closed"/>
    <s v="Closed"/>
    <b v="0"/>
    <b v="0"/>
    <m/>
    <b v="1"/>
    <b v="0"/>
    <b v="0"/>
    <x v="26"/>
    <b v="0"/>
    <s v="Auto-Si"/>
    <x v="0"/>
    <m/>
    <s v="0055A00000BclF5QAJ"/>
    <d v="2021-04-10T22:59:54"/>
    <m/>
    <d v="2019-12-23T18:43:21"/>
    <m/>
    <m/>
    <b v="0"/>
    <m/>
    <m/>
    <s v="Website"/>
    <m/>
    <m/>
    <s v="Sciex"/>
    <m/>
    <m/>
    <x v="3440"/>
    <x v="0"/>
    <b v="0"/>
    <m/>
    <m/>
    <m/>
    <s v="0055A000008iLoOQAU"/>
    <s v="01s5A000005z9ixQAA"/>
    <m/>
    <m/>
    <s v="0035A00003IOp8JQAT"/>
    <s v="Consumables"/>
    <s v="ZipChip"/>
    <m/>
    <m/>
    <s v="0125A000001ESVfQAO"/>
    <b v="0"/>
    <m/>
    <b v="0"/>
    <m/>
    <m/>
    <x v="1"/>
    <b v="0"/>
    <d v="2021-06-29T20:34:55"/>
    <s v="0055A00000BctMsQAJ"/>
    <m/>
    <b v="0"/>
    <x v="1"/>
    <m/>
    <m/>
    <n v="8991"/>
    <m/>
    <x v="804"/>
    <n v="100"/>
    <n v="0"/>
  </r>
  <r>
    <s v="0013100001gZd3uAAC"/>
    <b v="0"/>
    <m/>
    <b v="0"/>
    <m/>
    <m/>
    <m/>
    <x v="459"/>
    <b v="1"/>
    <m/>
    <m/>
    <s v="0035A00003GHkfSQAT"/>
    <m/>
    <m/>
    <s v="0055A000008iLoOQAU"/>
    <b v="0"/>
    <d v="2020-02-25T19:01:15"/>
    <m/>
    <b v="0"/>
    <m/>
    <m/>
    <b v="0"/>
    <d v="2020-01-01T00:00:00"/>
    <n v="1"/>
    <n v="2020"/>
    <s v="Closed"/>
    <s v="Closed"/>
    <b v="0"/>
    <b v="0"/>
    <m/>
    <b v="1"/>
    <b v="0"/>
    <b v="0"/>
    <x v="26"/>
    <b v="0"/>
    <m/>
    <x v="0"/>
    <m/>
    <s v="0055A00000BclF5QAJ"/>
    <d v="2021-04-10T22:59:54"/>
    <m/>
    <m/>
    <m/>
    <m/>
    <b v="0"/>
    <m/>
    <m/>
    <s v="Website"/>
    <m/>
    <m/>
    <s v="Thermo"/>
    <m/>
    <m/>
    <x v="3441"/>
    <x v="0"/>
    <b v="0"/>
    <m/>
    <m/>
    <m/>
    <s v="0055A000008iLoOQAU"/>
    <s v="01s5A000005x0sjQAA"/>
    <m/>
    <m/>
    <s v="0035A00003GHkfSQAT"/>
    <s v="Consumables"/>
    <s v="ZipChip"/>
    <m/>
    <m/>
    <s v="0125A000001ESVfQAO"/>
    <b v="0"/>
    <m/>
    <b v="0"/>
    <m/>
    <m/>
    <x v="1"/>
    <b v="0"/>
    <d v="2021-06-29T20:34:55"/>
    <m/>
    <m/>
    <b v="0"/>
    <x v="1"/>
    <m/>
    <m/>
    <n v="695"/>
    <m/>
    <x v="780"/>
    <n v="100"/>
    <n v="0"/>
  </r>
  <r>
    <s v="0013100001fpk4nAAA"/>
    <b v="0"/>
    <m/>
    <b v="0"/>
    <s v="7015A000001qVpeQAE"/>
    <m/>
    <m/>
    <x v="343"/>
    <b v="1"/>
    <m/>
    <m/>
    <s v="0035A00003W0qlAQAR"/>
    <m/>
    <m/>
    <s v="0055A000008iLoOQAU"/>
    <b v="0"/>
    <d v="2020-03-02T19:43:50"/>
    <m/>
    <b v="0"/>
    <m/>
    <m/>
    <b v="0"/>
    <d v="2020-01-01T00:00:00"/>
    <n v="1"/>
    <n v="2020"/>
    <s v="Closed"/>
    <s v="Closed"/>
    <b v="0"/>
    <b v="0"/>
    <m/>
    <b v="1"/>
    <b v="0"/>
    <b v="0"/>
    <x v="26"/>
    <b v="0"/>
    <m/>
    <x v="0"/>
    <d v="2020-03-02T00:00:00"/>
    <s v="0055A00000BclF5QAJ"/>
    <d v="2021-04-11T20:11:37"/>
    <m/>
    <d v="2020-03-02T21:29:48"/>
    <m/>
    <m/>
    <b v="0"/>
    <m/>
    <m/>
    <s v="Website"/>
    <m/>
    <m/>
    <s v="Thermo"/>
    <m/>
    <m/>
    <x v="3442"/>
    <x v="0"/>
    <b v="0"/>
    <m/>
    <m/>
    <m/>
    <s v="0055A000008iLoOQAU"/>
    <s v="01s5A000005x0sjQAA"/>
    <m/>
    <m/>
    <s v="0035A00003W0qlAQAR"/>
    <s v="Consumables"/>
    <s v="ZipChip"/>
    <m/>
    <m/>
    <s v="0125A000001ESVfQAO"/>
    <b v="0"/>
    <m/>
    <b v="0"/>
    <m/>
    <m/>
    <x v="1"/>
    <b v="0"/>
    <d v="2021-06-29T20:34:55"/>
    <m/>
    <m/>
    <b v="0"/>
    <x v="1"/>
    <m/>
    <m/>
    <n v="695"/>
    <m/>
    <x v="780"/>
    <n v="100"/>
    <n v="0"/>
  </r>
  <r>
    <s v="0013100001p5ATcAAM"/>
    <b v="0"/>
    <m/>
    <b v="0"/>
    <m/>
    <m/>
    <m/>
    <x v="383"/>
    <b v="1"/>
    <m/>
    <m/>
    <s v="0035A00003ba9MnQAI"/>
    <m/>
    <m/>
    <s v="00531000007KAu8AAG"/>
    <b v="0"/>
    <d v="2020-01-10T18:21:47"/>
    <m/>
    <b v="0"/>
    <m/>
    <m/>
    <b v="0"/>
    <d v="2020-01-01T00:00:00"/>
    <n v="1"/>
    <n v="2020"/>
    <s v="Closed"/>
    <s v="Closed"/>
    <b v="0"/>
    <b v="0"/>
    <m/>
    <b v="1"/>
    <b v="0"/>
    <b v="0"/>
    <x v="15"/>
    <b v="0"/>
    <m/>
    <x v="0"/>
    <m/>
    <s v="0055A00000BclF5QAJ"/>
    <d v="2021-04-11T19:52:07"/>
    <m/>
    <d v="2020-02-04T09:59:45"/>
    <m/>
    <m/>
    <b v="0"/>
    <m/>
    <m/>
    <s v="Inside Sales"/>
    <m/>
    <m/>
    <s v="Thermo"/>
    <s v="QE EMR UHMR (Plus, HF, HF-X with BioPharma)"/>
    <m/>
    <x v="3443"/>
    <x v="0"/>
    <b v="0"/>
    <m/>
    <m/>
    <m/>
    <s v="00531000007KAu8AAG"/>
    <s v="01s5A000004PlSkQAK"/>
    <s v="Biotherapeutics"/>
    <m/>
    <s v="0035A00003TB8zJQAT"/>
    <s v="Consumables"/>
    <s v="ZipChip"/>
    <m/>
    <m/>
    <s v="0125A000001ESVfQAO"/>
    <b v="0"/>
    <m/>
    <b v="0"/>
    <m/>
    <m/>
    <x v="1"/>
    <b v="0"/>
    <d v="2021-06-29T20:34:55"/>
    <s v="0055A00000Bd4jEQAR"/>
    <m/>
    <b v="0"/>
    <x v="1"/>
    <m/>
    <m/>
    <n v="12150"/>
    <m/>
    <x v="805"/>
    <n v="100"/>
    <n v="0"/>
  </r>
  <r>
    <s v="0013100001p4NvZAAU"/>
    <b v="0"/>
    <m/>
    <b v="0"/>
    <s v="7015A000001ThnRQAS"/>
    <m/>
    <m/>
    <x v="600"/>
    <b v="1"/>
    <m/>
    <m/>
    <s v="0035A00003IPUBfQAP"/>
    <m/>
    <m/>
    <s v="0055A000008iLoJQAU"/>
    <b v="0"/>
    <d v="2020-01-28T01:46:51"/>
    <m/>
    <b v="0"/>
    <m/>
    <m/>
    <b v="0"/>
    <d v="2020-01-01T00:00:00"/>
    <n v="1"/>
    <n v="2020"/>
    <s v="Closed"/>
    <s v="Closed"/>
    <b v="0"/>
    <b v="0"/>
    <m/>
    <b v="1"/>
    <b v="0"/>
    <b v="0"/>
    <x v="15"/>
    <b v="0"/>
    <s v="Auto-Classic"/>
    <x v="0"/>
    <d v="2020-01-28T00:00:00"/>
    <s v="0055A00000BclF5QAJ"/>
    <d v="2021-04-11T19:52:07"/>
    <m/>
    <d v="2020-02-03T18:08:29"/>
    <m/>
    <m/>
    <b v="0"/>
    <m/>
    <m/>
    <s v="Inside Sales"/>
    <m/>
    <m/>
    <s v="Thermo"/>
    <s v="QE EMR UHMR (Plus, HF, HF-X with BioPharma)"/>
    <m/>
    <x v="3444"/>
    <x v="0"/>
    <b v="0"/>
    <m/>
    <m/>
    <m/>
    <s v="0055A000008iLoJQAU"/>
    <s v="01s5A000005x0sjQAA"/>
    <s v="Biotherapeutics"/>
    <m/>
    <s v="0035A00003IPUBfQAP"/>
    <s v="Consumables"/>
    <s v="ZipChip"/>
    <m/>
    <m/>
    <s v="0125A000001ESVfQAO"/>
    <b v="0"/>
    <m/>
    <b v="0"/>
    <m/>
    <m/>
    <x v="1"/>
    <b v="0"/>
    <d v="2021-06-29T20:34:55"/>
    <m/>
    <m/>
    <b v="0"/>
    <x v="1"/>
    <m/>
    <m/>
    <n v="198"/>
    <m/>
    <x v="806"/>
    <n v="100"/>
    <n v="0"/>
  </r>
  <r>
    <s v="0013100001p5ATcAAM"/>
    <b v="0"/>
    <m/>
    <b v="0"/>
    <m/>
    <m/>
    <m/>
    <x v="139"/>
    <b v="1"/>
    <m/>
    <m/>
    <s v="0035A00003pnGJaQAM"/>
    <m/>
    <m/>
    <s v="00531000007KAu8AAG"/>
    <b v="0"/>
    <d v="2021-03-26T16:20:24"/>
    <m/>
    <b v="0"/>
    <m/>
    <m/>
    <b v="0"/>
    <d v="2021-01-01T00:00:00"/>
    <n v="1"/>
    <n v="2021"/>
    <s v="Closed"/>
    <s v="Closed"/>
    <b v="0"/>
    <b v="0"/>
    <m/>
    <b v="1"/>
    <b v="0"/>
    <b v="0"/>
    <x v="15"/>
    <b v="0"/>
    <s v="Auto-Classic"/>
    <x v="0"/>
    <d v="2021-03-29T00:00:00"/>
    <s v="0055A00000BclF5QAJ"/>
    <d v="2021-04-11T19:52:07"/>
    <m/>
    <d v="2021-03-31T11:11:26"/>
    <m/>
    <m/>
    <b v="0"/>
    <m/>
    <m/>
    <s v="Inside Sales"/>
    <m/>
    <m/>
    <s v="Thermo"/>
    <m/>
    <m/>
    <x v="3445"/>
    <x v="0"/>
    <b v="0"/>
    <m/>
    <m/>
    <m/>
    <s v="00531000007KAu8AAG"/>
    <s v="01s5A000005xBsuQAE"/>
    <s v="Biotherapeutics"/>
    <m/>
    <s v="0035A00003pnGJaQAM"/>
    <s v="Consumables"/>
    <s v="ZipChip"/>
    <m/>
    <m/>
    <s v="0125A000001ESVfQAO"/>
    <b v="0"/>
    <m/>
    <b v="0"/>
    <m/>
    <m/>
    <x v="1"/>
    <b v="0"/>
    <d v="2021-06-29T20:34:55"/>
    <s v="0055A00000Bd4jEQAR"/>
    <m/>
    <b v="0"/>
    <x v="1"/>
    <m/>
    <m/>
    <n v="19128"/>
    <m/>
    <x v="807"/>
    <n v="100"/>
    <n v="0"/>
  </r>
  <r>
    <s v="0013100001fr79BAAQ"/>
    <b v="0"/>
    <m/>
    <b v="0"/>
    <s v="7015A000001OxJmQAK"/>
    <m/>
    <m/>
    <x v="230"/>
    <b v="1"/>
    <m/>
    <m/>
    <s v="0035A00003EXGhHQAX"/>
    <m/>
    <m/>
    <s v="0055A000008iLoOQAU"/>
    <b v="0"/>
    <d v="2018-12-11T20:35:26"/>
    <m/>
    <b v="0"/>
    <m/>
    <m/>
    <b v="0"/>
    <d v="2019-01-01T00:00:00"/>
    <n v="1"/>
    <n v="2019"/>
    <s v="Closed"/>
    <s v="Closed"/>
    <b v="0"/>
    <b v="0"/>
    <m/>
    <b v="1"/>
    <b v="0"/>
    <b v="0"/>
    <x v="15"/>
    <b v="0"/>
    <m/>
    <x v="0"/>
    <m/>
    <s v="0055A00000BclF5QAJ"/>
    <d v="2021-04-10T22:59:54"/>
    <m/>
    <d v="2019-04-01T16:46:47"/>
    <m/>
    <m/>
    <b v="0"/>
    <m/>
    <m/>
    <s v="Trade Show"/>
    <m/>
    <m/>
    <m/>
    <m/>
    <m/>
    <x v="3446"/>
    <x v="0"/>
    <b v="0"/>
    <m/>
    <m/>
    <m/>
    <s v="0055A000008iLoOQAU"/>
    <s v="01s31000003qafeAAA"/>
    <m/>
    <m/>
    <s v="0035A00003EXGhHQAX"/>
    <s v="Service"/>
    <s v="ZipChip"/>
    <m/>
    <m/>
    <s v="0125A000001ESVfQAO"/>
    <b v="0"/>
    <m/>
    <b v="0"/>
    <m/>
    <m/>
    <x v="1"/>
    <b v="0"/>
    <d v="2021-06-29T20:34:54"/>
    <m/>
    <m/>
    <b v="0"/>
    <x v="1"/>
    <m/>
    <m/>
    <n v="5966.67"/>
    <m/>
    <x v="808"/>
    <n v="100"/>
    <n v="0"/>
  </r>
  <r>
    <s v="0013100001fpKktAAE"/>
    <b v="0"/>
    <m/>
    <b v="0"/>
    <s v="7015A000001yWj5QAE"/>
    <m/>
    <m/>
    <x v="599"/>
    <b v="1"/>
    <m/>
    <m/>
    <m/>
    <m/>
    <m/>
    <s v="0055A000008iLoOQAU"/>
    <b v="0"/>
    <d v="2019-03-06T19:19:27"/>
    <m/>
    <b v="0"/>
    <m/>
    <m/>
    <b v="0"/>
    <d v="2019-01-01T00:00:00"/>
    <n v="1"/>
    <n v="2019"/>
    <s v="Closed"/>
    <s v="Closed"/>
    <b v="0"/>
    <b v="0"/>
    <m/>
    <b v="1"/>
    <b v="0"/>
    <b v="0"/>
    <x v="26"/>
    <b v="0"/>
    <m/>
    <x v="0"/>
    <m/>
    <s v="0055A00000BclF5QAJ"/>
    <d v="2021-04-10T22:59:54"/>
    <m/>
    <d v="2019-03-13T14:32:19"/>
    <m/>
    <m/>
    <b v="0"/>
    <m/>
    <m/>
    <s v="Other"/>
    <m/>
    <m/>
    <m/>
    <m/>
    <m/>
    <x v="3447"/>
    <x v="0"/>
    <b v="0"/>
    <m/>
    <m/>
    <m/>
    <s v="0055A000008iLoOQAU"/>
    <s v="01s5A000005z9ixQAA"/>
    <m/>
    <m/>
    <s v="0033100002vk0tMAAQ"/>
    <s v="Service"/>
    <s v="ZipChip"/>
    <m/>
    <m/>
    <s v="0125A000001ESVfQAO"/>
    <b v="0"/>
    <m/>
    <b v="0"/>
    <m/>
    <m/>
    <x v="1"/>
    <b v="0"/>
    <d v="2021-06-29T20:34:54"/>
    <m/>
    <m/>
    <b v="0"/>
    <x v="1"/>
    <m/>
    <m/>
    <n v="5000"/>
    <m/>
    <x v="755"/>
    <n v="100"/>
    <n v="0"/>
  </r>
  <r>
    <s v="0013100001fr79BAAQ"/>
    <b v="0"/>
    <m/>
    <b v="0"/>
    <s v="70131000001YBOMAA4"/>
    <m/>
    <m/>
    <x v="610"/>
    <b v="1"/>
    <m/>
    <m/>
    <s v="00331000030OrKgAAK"/>
    <m/>
    <m/>
    <s v="0055A000008iLoOQAU"/>
    <b v="0"/>
    <d v="2020-01-27T14:38:44"/>
    <m/>
    <b v="0"/>
    <m/>
    <m/>
    <b v="0"/>
    <d v="2020-01-01T00:00:00"/>
    <n v="1"/>
    <n v="2020"/>
    <s v="Closed"/>
    <s v="Closed"/>
    <b v="0"/>
    <b v="0"/>
    <m/>
    <b v="1"/>
    <b v="0"/>
    <b v="0"/>
    <x v="26"/>
    <b v="0"/>
    <m/>
    <x v="0"/>
    <m/>
    <s v="0055A00000BclF5QAJ"/>
    <d v="2021-04-10T22:59:54"/>
    <m/>
    <d v="2020-01-27T18:42:38"/>
    <m/>
    <m/>
    <b v="0"/>
    <m/>
    <m/>
    <s v="Trade Show"/>
    <m/>
    <m/>
    <m/>
    <m/>
    <m/>
    <x v="3448"/>
    <x v="0"/>
    <b v="0"/>
    <m/>
    <m/>
    <m/>
    <s v="0055A000008iLoOQAU"/>
    <s v="01s5A000005x0sjQAA"/>
    <m/>
    <m/>
    <s v="00331000030OrKgAAK"/>
    <s v="Service"/>
    <s v="ZipChip"/>
    <m/>
    <m/>
    <s v="0125A000001ESVfQAO"/>
    <b v="0"/>
    <m/>
    <b v="0"/>
    <m/>
    <m/>
    <x v="1"/>
    <b v="0"/>
    <d v="2021-06-29T20:34:55"/>
    <m/>
    <m/>
    <b v="0"/>
    <x v="1"/>
    <m/>
    <m/>
    <n v="8950"/>
    <m/>
    <x v="809"/>
    <n v="100"/>
    <n v="0"/>
  </r>
  <r>
    <s v="0015A000028moKRQAY"/>
    <b v="0"/>
    <m/>
    <b v="0"/>
    <m/>
    <m/>
    <m/>
    <x v="622"/>
    <b v="1"/>
    <m/>
    <m/>
    <s v="0035A00003JiYR4QAN"/>
    <m/>
    <m/>
    <s v="0055A000008iLoOQAU"/>
    <b v="0"/>
    <d v="2020-01-31T17:05:22"/>
    <m/>
    <b v="0"/>
    <m/>
    <m/>
    <b v="0"/>
    <d v="2020-01-01T00:00:00"/>
    <n v="1"/>
    <n v="2020"/>
    <s v="Closed"/>
    <s v="Closed"/>
    <b v="0"/>
    <b v="0"/>
    <m/>
    <b v="1"/>
    <b v="0"/>
    <b v="0"/>
    <x v="26"/>
    <b v="0"/>
    <m/>
    <x v="0"/>
    <d v="2020-02-14T00:00:00"/>
    <s v="0055A00000BclF5QAJ"/>
    <d v="2021-04-11T20:11:37"/>
    <m/>
    <d v="2020-02-18T22:07:54"/>
    <m/>
    <m/>
    <b v="0"/>
    <m/>
    <m/>
    <s v="Website"/>
    <m/>
    <m/>
    <m/>
    <m/>
    <m/>
    <x v="3449"/>
    <x v="0"/>
    <b v="0"/>
    <m/>
    <m/>
    <m/>
    <s v="0055A000008iLoJQAU"/>
    <s v="01s5A000005x0sjQAA"/>
    <m/>
    <m/>
    <s v="0035A00003JiYR4QAN"/>
    <s v="Service"/>
    <s v="ZipChip"/>
    <m/>
    <m/>
    <s v="0125A000001ESVfQAO"/>
    <b v="0"/>
    <m/>
    <b v="0"/>
    <m/>
    <m/>
    <x v="1"/>
    <b v="0"/>
    <d v="2021-06-29T20:34:55"/>
    <m/>
    <m/>
    <b v="0"/>
    <x v="1"/>
    <m/>
    <m/>
    <n v="8950"/>
    <m/>
    <x v="809"/>
    <n v="100"/>
    <n v="0"/>
  </r>
  <r>
    <s v="0013100001gZd3uAAC"/>
    <b v="0"/>
    <m/>
    <b v="0"/>
    <s v="7015A000001ThI4QAK"/>
    <m/>
    <m/>
    <x v="380"/>
    <b v="1"/>
    <m/>
    <m/>
    <s v="00331000034lAwhAAE"/>
    <m/>
    <m/>
    <s v="0055A000008iLoOQAU"/>
    <b v="0"/>
    <d v="2020-01-31T17:36:21"/>
    <m/>
    <b v="0"/>
    <m/>
    <m/>
    <b v="0"/>
    <d v="2020-01-01T00:00:00"/>
    <n v="1"/>
    <n v="2020"/>
    <s v="Closed"/>
    <s v="Closed"/>
    <b v="0"/>
    <b v="0"/>
    <m/>
    <b v="1"/>
    <b v="0"/>
    <b v="0"/>
    <x v="26"/>
    <b v="0"/>
    <m/>
    <x v="0"/>
    <d v="2020-02-21T00:00:00"/>
    <s v="0055A00000BclF5QAJ"/>
    <d v="2021-04-11T20:07:09"/>
    <m/>
    <d v="2020-03-04T19:45:34"/>
    <m/>
    <m/>
    <b v="0"/>
    <m/>
    <m/>
    <s v="Field Sales"/>
    <m/>
    <m/>
    <m/>
    <m/>
    <m/>
    <x v="3450"/>
    <x v="0"/>
    <b v="0"/>
    <m/>
    <m/>
    <m/>
    <s v="0055A000009GjocQAC"/>
    <s v="01s5A000005x0sjQAA"/>
    <m/>
    <m/>
    <s v="00331000034lAwhAAE"/>
    <s v="Service"/>
    <s v="ZipChip"/>
    <m/>
    <m/>
    <s v="0125A000001ESVfQAO"/>
    <b v="0"/>
    <m/>
    <b v="0"/>
    <m/>
    <m/>
    <x v="1"/>
    <b v="0"/>
    <d v="2021-06-29T20:34:55"/>
    <m/>
    <m/>
    <b v="0"/>
    <x v="1"/>
    <m/>
    <m/>
    <n v="8950"/>
    <m/>
    <x v="809"/>
    <n v="100"/>
    <n v="0"/>
  </r>
  <r>
    <s v="0015A00001tbNSWQA2"/>
    <b v="0"/>
    <m/>
    <b v="0"/>
    <s v="7015A000001qSjGQAU"/>
    <m/>
    <m/>
    <x v="623"/>
    <b v="1"/>
    <m/>
    <m/>
    <s v="0035A00003IPUBLQA5"/>
    <m/>
    <m/>
    <s v="0055A000008iLoOQAU"/>
    <b v="0"/>
    <d v="2020-02-10T15:26:36"/>
    <m/>
    <b v="0"/>
    <m/>
    <m/>
    <b v="0"/>
    <d v="2020-01-01T00:00:00"/>
    <n v="1"/>
    <n v="2020"/>
    <s v="Closed"/>
    <s v="Closed"/>
    <b v="0"/>
    <b v="0"/>
    <m/>
    <b v="1"/>
    <b v="0"/>
    <b v="0"/>
    <x v="26"/>
    <b v="0"/>
    <m/>
    <x v="0"/>
    <d v="2020-02-28T00:00:00"/>
    <s v="0055A00000BclF5QAJ"/>
    <d v="2021-04-10T22:59:54"/>
    <m/>
    <d v="2020-03-03T19:32:49"/>
    <m/>
    <m/>
    <b v="0"/>
    <m/>
    <m/>
    <s v="Trade Show"/>
    <m/>
    <m/>
    <m/>
    <m/>
    <m/>
    <x v="3451"/>
    <x v="0"/>
    <b v="0"/>
    <m/>
    <m/>
    <m/>
    <s v="0055A000008iLoOQAU"/>
    <s v="01s5A000005x0sjQAA"/>
    <m/>
    <m/>
    <s v="0035A00003IPUBLQA5"/>
    <s v="Service"/>
    <s v="ZipChip"/>
    <m/>
    <m/>
    <s v="0125A000001ESVfQAO"/>
    <b v="0"/>
    <m/>
    <b v="0"/>
    <m/>
    <m/>
    <x v="1"/>
    <b v="0"/>
    <d v="2021-06-29T20:34:55"/>
    <m/>
    <m/>
    <b v="0"/>
    <x v="1"/>
    <m/>
    <m/>
    <n v="8950"/>
    <m/>
    <x v="809"/>
    <n v="100"/>
    <n v="0"/>
  </r>
  <r>
    <s v="0013100001jbToGAAU"/>
    <b v="0"/>
    <m/>
    <b v="0"/>
    <s v="7015A000001TkHKQA0"/>
    <m/>
    <m/>
    <x v="379"/>
    <b v="1"/>
    <m/>
    <m/>
    <s v="0035A00003PIMlXQAX"/>
    <m/>
    <m/>
    <s v="0055A000008iLoOQAU"/>
    <b v="0"/>
    <d v="2020-02-19T15:27:58"/>
    <m/>
    <b v="0"/>
    <m/>
    <m/>
    <b v="0"/>
    <d v="2020-01-01T00:00:00"/>
    <n v="1"/>
    <n v="2020"/>
    <s v="Closed"/>
    <s v="Closed"/>
    <b v="0"/>
    <b v="0"/>
    <m/>
    <b v="1"/>
    <b v="0"/>
    <b v="0"/>
    <x v="26"/>
    <b v="0"/>
    <m/>
    <x v="0"/>
    <d v="2020-02-20T00:00:00"/>
    <s v="0055A00000BclF5QAJ"/>
    <d v="2021-05-03T15:23:40"/>
    <m/>
    <d v="2020-03-02T16:55:27"/>
    <m/>
    <m/>
    <b v="0"/>
    <m/>
    <m/>
    <s v="Referral"/>
    <m/>
    <m/>
    <m/>
    <m/>
    <m/>
    <x v="3452"/>
    <x v="0"/>
    <b v="0"/>
    <m/>
    <m/>
    <m/>
    <s v="0055A000008iLoOQAU"/>
    <s v="01s5A000005x0sjQAA"/>
    <m/>
    <m/>
    <s v="0035A00003PIMlXQAX"/>
    <s v="Service"/>
    <s v="ZipChip"/>
    <m/>
    <m/>
    <s v="0125A000001ESVfQAO"/>
    <b v="0"/>
    <m/>
    <b v="0"/>
    <m/>
    <m/>
    <x v="1"/>
    <b v="0"/>
    <d v="2021-06-29T20:34:55"/>
    <m/>
    <m/>
    <b v="0"/>
    <x v="1"/>
    <m/>
    <m/>
    <n v="8950"/>
    <m/>
    <x v="809"/>
    <n v="100"/>
    <n v="0"/>
  </r>
  <r>
    <s v="0013100001puTdTAAU"/>
    <b v="0"/>
    <m/>
    <b v="0"/>
    <s v="7015A000001ThI4QAK"/>
    <m/>
    <m/>
    <x v="604"/>
    <b v="1"/>
    <m/>
    <m/>
    <s v="00331000034lVr7AAE"/>
    <m/>
    <m/>
    <s v="0055A000008iLoOQAU"/>
    <b v="0"/>
    <d v="2020-03-09T14:57:19"/>
    <m/>
    <b v="0"/>
    <m/>
    <m/>
    <b v="0"/>
    <d v="2020-01-01T00:00:00"/>
    <n v="1"/>
    <n v="2020"/>
    <s v="Closed"/>
    <s v="Closed"/>
    <b v="0"/>
    <b v="0"/>
    <m/>
    <b v="1"/>
    <b v="0"/>
    <b v="0"/>
    <x v="26"/>
    <b v="0"/>
    <m/>
    <x v="0"/>
    <d v="2020-03-09T00:00:00"/>
    <s v="0055A00000BclF5QAJ"/>
    <d v="2021-04-10T22:59:54"/>
    <m/>
    <d v="2020-03-10T16:01:50"/>
    <m/>
    <m/>
    <b v="0"/>
    <m/>
    <m/>
    <s v="Trade Show"/>
    <m/>
    <m/>
    <m/>
    <m/>
    <m/>
    <x v="3453"/>
    <x v="0"/>
    <b v="0"/>
    <m/>
    <m/>
    <m/>
    <s v="0055A000008iLoOQAU"/>
    <s v="01s5A000005x0sjQAA"/>
    <m/>
    <m/>
    <s v="00331000034lVr7AAE"/>
    <s v="Service"/>
    <s v="ZipChip"/>
    <m/>
    <m/>
    <s v="0125A000001ESVfQAO"/>
    <b v="0"/>
    <m/>
    <b v="0"/>
    <m/>
    <m/>
    <x v="1"/>
    <b v="0"/>
    <d v="2021-06-29T20:34:55"/>
    <m/>
    <m/>
    <b v="0"/>
    <x v="1"/>
    <m/>
    <m/>
    <n v="8950"/>
    <m/>
    <x v="809"/>
    <n v="100"/>
    <n v="0"/>
  </r>
  <r>
    <s v="0013100001k6JWfAAM"/>
    <b v="0"/>
    <m/>
    <b v="0"/>
    <s v="7015A000001ThI4QAK"/>
    <m/>
    <m/>
    <x v="624"/>
    <b v="1"/>
    <m/>
    <m/>
    <s v="0035A00003CbMDzQAN"/>
    <m/>
    <m/>
    <s v="0055A000008iLoOQAU"/>
    <b v="0"/>
    <d v="2020-03-18T16:21:41"/>
    <m/>
    <b v="0"/>
    <m/>
    <m/>
    <b v="0"/>
    <d v="2020-01-01T00:00:00"/>
    <n v="1"/>
    <n v="2020"/>
    <s v="Closed"/>
    <s v="Closed"/>
    <b v="0"/>
    <b v="0"/>
    <m/>
    <b v="1"/>
    <b v="0"/>
    <b v="0"/>
    <x v="26"/>
    <b v="0"/>
    <m/>
    <x v="0"/>
    <d v="2020-03-20T00:00:00"/>
    <s v="0055A00000BclF5QAJ"/>
    <d v="2021-04-11T20:11:37"/>
    <m/>
    <d v="2020-03-23T14:42:05"/>
    <m/>
    <m/>
    <b v="0"/>
    <m/>
    <m/>
    <s v="Website"/>
    <m/>
    <m/>
    <m/>
    <m/>
    <m/>
    <x v="3454"/>
    <x v="0"/>
    <b v="0"/>
    <m/>
    <m/>
    <m/>
    <s v="0055A000008iLoOQAU"/>
    <s v="01s5A000005x0sjQAA"/>
    <m/>
    <m/>
    <s v="0035A00003CbMDzQAN"/>
    <s v="Service"/>
    <s v="ZipChip"/>
    <m/>
    <m/>
    <s v="0125A000001ESVfQAO"/>
    <b v="0"/>
    <m/>
    <b v="0"/>
    <m/>
    <m/>
    <x v="1"/>
    <b v="0"/>
    <d v="2021-06-29T20:34:55"/>
    <m/>
    <m/>
    <b v="0"/>
    <x v="1"/>
    <m/>
    <m/>
    <n v="4995"/>
    <m/>
    <x v="810"/>
    <n v="100"/>
    <n v="0"/>
  </r>
  <r>
    <s v="0013100001hn662AAA"/>
    <b v="0"/>
    <m/>
    <b v="0"/>
    <s v="7015A000001OxJmQAK"/>
    <m/>
    <m/>
    <x v="625"/>
    <b v="1"/>
    <m/>
    <m/>
    <s v="0035A00003CctSiQAJ"/>
    <m/>
    <m/>
    <s v="0055A000008iLoOQAU"/>
    <b v="0"/>
    <d v="2019-12-09T15:30:54"/>
    <m/>
    <b v="0"/>
    <m/>
    <m/>
    <b v="0"/>
    <d v="2020-01-01T00:00:00"/>
    <n v="1"/>
    <n v="2020"/>
    <s v="Closed"/>
    <s v="Closed"/>
    <b v="0"/>
    <b v="0"/>
    <m/>
    <b v="1"/>
    <b v="0"/>
    <b v="0"/>
    <x v="26"/>
    <b v="0"/>
    <m/>
    <x v="0"/>
    <m/>
    <s v="0055A00000BclF5QAJ"/>
    <d v="2021-04-10T22:59:54"/>
    <m/>
    <d v="2020-02-03T13:44:15"/>
    <m/>
    <m/>
    <b v="0"/>
    <m/>
    <m/>
    <s v="Seminar - Internal"/>
    <m/>
    <m/>
    <m/>
    <m/>
    <m/>
    <x v="3455"/>
    <x v="0"/>
    <b v="0"/>
    <m/>
    <m/>
    <m/>
    <s v="0055A000008iLoOQAU"/>
    <s v="01s5A000005z9ixQAA"/>
    <m/>
    <m/>
    <s v="0035A00003CctSiQAJ"/>
    <s v="Service"/>
    <s v="ZipChip"/>
    <m/>
    <m/>
    <s v="0125A000001ESVfQAO"/>
    <b v="0"/>
    <m/>
    <b v="0"/>
    <m/>
    <m/>
    <x v="1"/>
    <b v="0"/>
    <d v="2021-06-29T20:34:55"/>
    <m/>
    <m/>
    <b v="0"/>
    <x v="1"/>
    <m/>
    <m/>
    <n v="8950"/>
    <m/>
    <x v="809"/>
    <n v="100"/>
    <n v="0"/>
  </r>
  <r>
    <s v="0013100001p4QUfAAM"/>
    <b v="0"/>
    <m/>
    <b v="0"/>
    <s v="7015A000001eG90QAE"/>
    <m/>
    <m/>
    <x v="626"/>
    <b v="1"/>
    <m/>
    <m/>
    <s v="0035A00003IO4NNQA1"/>
    <m/>
    <m/>
    <s v="0055A000008iLoOQAU"/>
    <b v="0"/>
    <d v="2020-10-02T13:06:13"/>
    <m/>
    <b v="0"/>
    <m/>
    <m/>
    <b v="0"/>
    <d v="2021-01-01T00:00:00"/>
    <n v="1"/>
    <n v="2021"/>
    <s v="Closed"/>
    <s v="Closed"/>
    <b v="0"/>
    <b v="0"/>
    <m/>
    <b v="1"/>
    <b v="0"/>
    <b v="0"/>
    <x v="15"/>
    <b v="0"/>
    <m/>
    <x v="0"/>
    <m/>
    <s v="0055A00000BclF5QAJ"/>
    <d v="2021-04-10T22:59:54"/>
    <m/>
    <d v="2021-01-04T17:28:11"/>
    <m/>
    <m/>
    <b v="0"/>
    <m/>
    <m/>
    <s v="Webinar"/>
    <m/>
    <m/>
    <m/>
    <m/>
    <m/>
    <x v="3456"/>
    <x v="0"/>
    <b v="0"/>
    <m/>
    <m/>
    <m/>
    <s v="0055A000008iLoOQAU"/>
    <s v="01s5A000005x0sjQAA"/>
    <m/>
    <m/>
    <s v="0035A00003IO4NNQA1"/>
    <s v="Service"/>
    <s v="ZipChip"/>
    <m/>
    <m/>
    <s v="0125A000001ESVfQAO"/>
    <b v="0"/>
    <m/>
    <b v="0"/>
    <m/>
    <m/>
    <x v="1"/>
    <b v="0"/>
    <d v="2021-06-29T20:34:55"/>
    <m/>
    <m/>
    <b v="0"/>
    <x v="1"/>
    <m/>
    <m/>
    <n v="8950"/>
    <m/>
    <x v="809"/>
    <n v="100"/>
    <n v="0"/>
  </r>
  <r>
    <s v="0013100001jb0YLAAY"/>
    <b v="0"/>
    <m/>
    <b v="0"/>
    <s v="7015A000001zMbNQAU"/>
    <m/>
    <m/>
    <x v="593"/>
    <b v="1"/>
    <m/>
    <m/>
    <s v="0035A00003IPEyuQAH"/>
    <m/>
    <m/>
    <s v="0055A000008iLoOQAU"/>
    <b v="0"/>
    <d v="2020-11-16T15:37:08"/>
    <m/>
    <b v="0"/>
    <m/>
    <m/>
    <b v="0"/>
    <d v="2021-01-01T00:00:00"/>
    <n v="1"/>
    <n v="2021"/>
    <s v="Closed"/>
    <s v="Closed"/>
    <b v="0"/>
    <b v="0"/>
    <m/>
    <b v="1"/>
    <b v="0"/>
    <b v="0"/>
    <x v="15"/>
    <b v="0"/>
    <m/>
    <x v="0"/>
    <m/>
    <s v="0055A00000BclF5QAJ"/>
    <d v="2021-04-10T22:59:54"/>
    <m/>
    <d v="2021-01-12T16:14:26"/>
    <m/>
    <m/>
    <b v="0"/>
    <m/>
    <m/>
    <s v="Trade Show"/>
    <m/>
    <m/>
    <m/>
    <m/>
    <m/>
    <x v="3457"/>
    <x v="0"/>
    <b v="0"/>
    <m/>
    <m/>
    <m/>
    <s v="0055A000008iLoOQAU"/>
    <s v="01s5A000005x0sjQAA"/>
    <m/>
    <m/>
    <s v="0035A00003IPEyuQAH"/>
    <s v="Service"/>
    <s v="ZipChip"/>
    <m/>
    <m/>
    <s v="0125A000001ESVfQAO"/>
    <b v="0"/>
    <m/>
    <b v="0"/>
    <m/>
    <m/>
    <x v="1"/>
    <b v="0"/>
    <d v="2021-06-29T20:34:55"/>
    <m/>
    <m/>
    <b v="0"/>
    <x v="1"/>
    <m/>
    <m/>
    <n v="8950"/>
    <m/>
    <x v="809"/>
    <n v="100"/>
    <n v="0"/>
  </r>
  <r>
    <s v="0013100001gXqdHAAS"/>
    <b v="0"/>
    <m/>
    <b v="0"/>
    <s v="7015A000001ThI4QAK"/>
    <m/>
    <m/>
    <x v="626"/>
    <b v="1"/>
    <m/>
    <m/>
    <m/>
    <m/>
    <m/>
    <s v="0055A000008iLoOQAU"/>
    <b v="0"/>
    <d v="2020-12-18T20:12:33"/>
    <m/>
    <b v="0"/>
    <m/>
    <m/>
    <b v="0"/>
    <d v="2021-01-01T00:00:00"/>
    <n v="1"/>
    <n v="2021"/>
    <s v="Closed"/>
    <s v="Closed"/>
    <b v="0"/>
    <b v="0"/>
    <m/>
    <b v="1"/>
    <b v="0"/>
    <b v="0"/>
    <x v="15"/>
    <b v="0"/>
    <m/>
    <x v="0"/>
    <d v="2020-12-18T00:00:00"/>
    <s v="0055A00000BclF5QAJ"/>
    <d v="2021-04-11T20:06:15"/>
    <m/>
    <d v="2021-01-04T17:27:30"/>
    <m/>
    <m/>
    <b v="0"/>
    <m/>
    <m/>
    <s v="Field Sales"/>
    <m/>
    <m/>
    <m/>
    <m/>
    <m/>
    <x v="3458"/>
    <x v="0"/>
    <b v="0"/>
    <m/>
    <m/>
    <m/>
    <s v="0055A000008iLoOQAU"/>
    <s v="01s5A000005x0sjQAA"/>
    <m/>
    <m/>
    <s v="0033100002wD9VgAAK"/>
    <s v="Service"/>
    <s v="ZipChip"/>
    <m/>
    <m/>
    <s v="0125A000001ESVfQAO"/>
    <b v="0"/>
    <m/>
    <b v="0"/>
    <m/>
    <m/>
    <x v="1"/>
    <b v="0"/>
    <d v="2021-06-29T20:34:55"/>
    <m/>
    <m/>
    <b v="0"/>
    <x v="1"/>
    <m/>
    <m/>
    <n v="10000"/>
    <m/>
    <x v="754"/>
    <n v="100"/>
    <n v="0"/>
  </r>
  <r>
    <s v="0013100001qvZsSAAU"/>
    <b v="0"/>
    <m/>
    <b v="0"/>
    <s v="7015A000001zMbNQAU"/>
    <m/>
    <m/>
    <x v="585"/>
    <b v="1"/>
    <m/>
    <m/>
    <s v="0035A00003Vzd6eQAB"/>
    <m/>
    <m/>
    <s v="0055A000008iLoOQAU"/>
    <b v="0"/>
    <d v="2021-01-13T19:54:28"/>
    <m/>
    <b v="0"/>
    <m/>
    <m/>
    <b v="0"/>
    <d v="2021-01-01T00:00:00"/>
    <n v="1"/>
    <n v="2021"/>
    <s v="Closed"/>
    <s v="Closed"/>
    <b v="0"/>
    <b v="0"/>
    <m/>
    <b v="1"/>
    <b v="0"/>
    <b v="0"/>
    <x v="15"/>
    <b v="0"/>
    <m/>
    <x v="0"/>
    <d v="2021-02-09T00:00:00"/>
    <s v="0055A00000BclF5QAJ"/>
    <d v="2021-04-10T22:59:54"/>
    <m/>
    <d v="2021-02-11T15:58:31"/>
    <m/>
    <m/>
    <b v="0"/>
    <m/>
    <m/>
    <s v="Website"/>
    <m/>
    <m/>
    <m/>
    <m/>
    <m/>
    <x v="3459"/>
    <x v="0"/>
    <b v="0"/>
    <m/>
    <m/>
    <m/>
    <s v="0055A000008iLoOQAU"/>
    <s v="01s5A000005xBspQAE"/>
    <m/>
    <m/>
    <s v="0035A00003UXvIxQAL"/>
    <s v="Service"/>
    <s v="ZipChip"/>
    <m/>
    <m/>
    <s v="0125A000001ESVfQAO"/>
    <b v="0"/>
    <m/>
    <b v="0"/>
    <m/>
    <m/>
    <x v="1"/>
    <b v="0"/>
    <d v="2021-06-29T20:34:55"/>
    <m/>
    <m/>
    <b v="0"/>
    <x v="1"/>
    <m/>
    <m/>
    <n v="17900"/>
    <m/>
    <x v="811"/>
    <n v="100"/>
    <n v="0"/>
  </r>
  <r>
    <s v="0015A00001tbNSWQA2"/>
    <b v="0"/>
    <m/>
    <b v="0"/>
    <s v="7015A000001zN1LQAU"/>
    <m/>
    <m/>
    <x v="382"/>
    <b v="1"/>
    <m/>
    <m/>
    <s v="0035A00003CdkkrQAB"/>
    <m/>
    <m/>
    <s v="0055A000008iLoOQAU"/>
    <b v="0"/>
    <d v="2021-02-04T15:50:07"/>
    <m/>
    <b v="0"/>
    <m/>
    <m/>
    <b v="0"/>
    <d v="2021-01-01T00:00:00"/>
    <n v="1"/>
    <n v="2021"/>
    <s v="Closed"/>
    <s v="Closed"/>
    <b v="0"/>
    <b v="0"/>
    <m/>
    <b v="1"/>
    <b v="0"/>
    <b v="0"/>
    <x v="15"/>
    <b v="0"/>
    <m/>
    <x v="0"/>
    <m/>
    <s v="0055A00000BclF5QAJ"/>
    <d v="2021-04-10T22:59:54"/>
    <m/>
    <d v="2021-02-05T20:57:53"/>
    <m/>
    <m/>
    <b v="0"/>
    <m/>
    <m/>
    <s v="Trade Show"/>
    <m/>
    <m/>
    <m/>
    <m/>
    <m/>
    <x v="3460"/>
    <x v="0"/>
    <b v="0"/>
    <m/>
    <m/>
    <m/>
    <s v="0055A000008iLoOQAU"/>
    <s v="01s5A000005xBspQAE"/>
    <m/>
    <m/>
    <s v="0035A00003CdkkrQAB"/>
    <s v="Service"/>
    <s v="ZipChip"/>
    <m/>
    <m/>
    <s v="0125A000001ESVfQAO"/>
    <b v="0"/>
    <m/>
    <b v="0"/>
    <m/>
    <m/>
    <x v="1"/>
    <b v="0"/>
    <d v="2021-06-29T20:34:55"/>
    <m/>
    <m/>
    <b v="0"/>
    <x v="1"/>
    <m/>
    <m/>
    <n v="8950"/>
    <m/>
    <x v="809"/>
    <n v="100"/>
    <n v="0"/>
  </r>
  <r>
    <s v="0013100001p4MPyAAM"/>
    <b v="0"/>
    <m/>
    <b v="0"/>
    <s v="7015A000001TfxaQAC"/>
    <m/>
    <m/>
    <x v="615"/>
    <b v="1"/>
    <m/>
    <m/>
    <s v="0035A00003PHmTyQAL"/>
    <m/>
    <m/>
    <s v="0055A000008iLoOQAU"/>
    <b v="0"/>
    <d v="2021-01-13T17:24:14"/>
    <m/>
    <b v="0"/>
    <m/>
    <m/>
    <b v="0"/>
    <d v="2021-01-01T00:00:00"/>
    <n v="1"/>
    <n v="2021"/>
    <s v="Closed"/>
    <s v="Closed"/>
    <b v="0"/>
    <b v="0"/>
    <m/>
    <b v="1"/>
    <b v="0"/>
    <b v="0"/>
    <x v="17"/>
    <b v="0"/>
    <m/>
    <x v="0"/>
    <d v="2021-02-22T00:00:00"/>
    <s v="0055A00000BclF5QAJ"/>
    <d v="2021-04-10T22:59:54"/>
    <m/>
    <d v="2021-02-24T16:38:25"/>
    <m/>
    <m/>
    <b v="0"/>
    <m/>
    <m/>
    <s v="Website"/>
    <m/>
    <m/>
    <m/>
    <m/>
    <m/>
    <x v="3461"/>
    <x v="0"/>
    <b v="0"/>
    <m/>
    <m/>
    <m/>
    <s v="0055A000008iLoOQAU"/>
    <s v="01s5A000005xBspQAE"/>
    <m/>
    <m/>
    <s v="0035A00003PHmTyQAL"/>
    <s v="Service"/>
    <s v="ZipChip"/>
    <m/>
    <m/>
    <s v="0125A000001ESVfQAO"/>
    <b v="0"/>
    <m/>
    <b v="0"/>
    <m/>
    <m/>
    <x v="1"/>
    <b v="0"/>
    <d v="2021-06-29T20:34:55"/>
    <s v="0055A000008iLmcQAE"/>
    <m/>
    <b v="0"/>
    <x v="1"/>
    <m/>
    <m/>
    <n v="8950"/>
    <m/>
    <x v="809"/>
    <n v="100"/>
    <n v="0"/>
  </r>
  <r>
    <s v="0015A00001tbMY6QAM"/>
    <b v="0"/>
    <m/>
    <b v="0"/>
    <s v="7015A000001zLaKQAU"/>
    <m/>
    <m/>
    <x v="588"/>
    <b v="1"/>
    <m/>
    <m/>
    <s v="0035A00003JivLfQAJ"/>
    <m/>
    <m/>
    <s v="0055A000008iLoOQAU"/>
    <b v="0"/>
    <d v="2021-01-15T18:17:52"/>
    <m/>
    <b v="0"/>
    <m/>
    <m/>
    <b v="0"/>
    <d v="2021-01-01T00:00:00"/>
    <n v="1"/>
    <n v="2021"/>
    <s v="Closed"/>
    <s v="Closed"/>
    <b v="0"/>
    <b v="0"/>
    <m/>
    <b v="1"/>
    <b v="0"/>
    <b v="0"/>
    <x v="15"/>
    <b v="0"/>
    <m/>
    <x v="0"/>
    <m/>
    <s v="0055A00000BclF5QAJ"/>
    <d v="2021-04-10T22:59:54"/>
    <m/>
    <d v="2021-03-02T19:50:32"/>
    <m/>
    <m/>
    <b v="0"/>
    <m/>
    <m/>
    <s v="Webinar"/>
    <m/>
    <m/>
    <m/>
    <m/>
    <m/>
    <x v="3462"/>
    <x v="0"/>
    <b v="0"/>
    <m/>
    <m/>
    <m/>
    <s v="0055A000008iLoOQAU"/>
    <s v="01s5A000005xBspQAE"/>
    <m/>
    <m/>
    <s v="0035A00003JivLfQAJ"/>
    <s v="Service"/>
    <s v="ZipChip"/>
    <m/>
    <m/>
    <s v="0125A000001ESVfQAO"/>
    <b v="0"/>
    <m/>
    <b v="0"/>
    <m/>
    <m/>
    <x v="1"/>
    <b v="0"/>
    <d v="2021-06-29T20:34:55"/>
    <s v="0055A000008iLmcQAE"/>
    <m/>
    <b v="0"/>
    <x v="1"/>
    <m/>
    <m/>
    <n v="8950"/>
    <m/>
    <x v="809"/>
    <n v="100"/>
    <n v="0"/>
  </r>
  <r>
    <s v="0013100001gZd3uAAC"/>
    <b v="0"/>
    <m/>
    <b v="0"/>
    <s v="7015A000001zKfkQAE"/>
    <m/>
    <m/>
    <x v="547"/>
    <b v="1"/>
    <m/>
    <m/>
    <s v="00331000034lAwhAAE"/>
    <m/>
    <m/>
    <s v="0055A000008iLoOQAU"/>
    <b v="0"/>
    <d v="2021-01-28T16:37:42"/>
    <m/>
    <b v="0"/>
    <m/>
    <m/>
    <b v="0"/>
    <d v="2021-01-01T00:00:00"/>
    <n v="1"/>
    <n v="2021"/>
    <s v="Closed"/>
    <s v="Closed"/>
    <b v="0"/>
    <b v="0"/>
    <m/>
    <b v="1"/>
    <b v="0"/>
    <b v="0"/>
    <x v="15"/>
    <b v="0"/>
    <m/>
    <x v="0"/>
    <m/>
    <s v="0055A00000BclF5QAJ"/>
    <d v="2021-04-11T20:07:09"/>
    <m/>
    <d v="2021-03-05T20:17:02"/>
    <m/>
    <m/>
    <b v="0"/>
    <m/>
    <m/>
    <s v="Field Sales"/>
    <m/>
    <m/>
    <m/>
    <m/>
    <m/>
    <x v="3463"/>
    <x v="0"/>
    <b v="0"/>
    <m/>
    <m/>
    <m/>
    <s v="0055A000008iLoOQAU"/>
    <s v="01s5A000005xBspQAE"/>
    <m/>
    <m/>
    <s v="00331000034lAwhAAE"/>
    <s v="Service"/>
    <s v="ZipChip"/>
    <m/>
    <m/>
    <s v="0125A000001ESVfQAO"/>
    <b v="0"/>
    <m/>
    <b v="0"/>
    <m/>
    <m/>
    <x v="1"/>
    <b v="0"/>
    <d v="2021-06-29T20:34:55"/>
    <s v="0055A000008iLmcQAE"/>
    <m/>
    <b v="0"/>
    <x v="1"/>
    <m/>
    <m/>
    <n v="8950"/>
    <m/>
    <x v="809"/>
    <n v="100"/>
    <n v="0"/>
  </r>
  <r>
    <s v="0013100001frxefAAA"/>
    <b v="0"/>
    <m/>
    <b v="0"/>
    <s v="7015A000001zMbNQAU"/>
    <m/>
    <m/>
    <x v="471"/>
    <b v="1"/>
    <m/>
    <m/>
    <s v="0035A00003CbDmLQAV"/>
    <m/>
    <m/>
    <s v="0055A000008iLoOQAU"/>
    <b v="0"/>
    <d v="2021-02-18T20:01:05"/>
    <m/>
    <b v="0"/>
    <m/>
    <m/>
    <b v="0"/>
    <d v="2021-01-01T00:00:00"/>
    <n v="1"/>
    <n v="2021"/>
    <s v="Closed"/>
    <s v="Closed"/>
    <b v="0"/>
    <b v="0"/>
    <m/>
    <b v="1"/>
    <b v="0"/>
    <b v="0"/>
    <x v="15"/>
    <b v="0"/>
    <m/>
    <x v="0"/>
    <m/>
    <s v="0055A00000BclF5QAJ"/>
    <d v="2021-04-11T20:11:37"/>
    <m/>
    <d v="2021-03-11T15:39:09"/>
    <m/>
    <m/>
    <b v="0"/>
    <m/>
    <m/>
    <s v="Website"/>
    <m/>
    <m/>
    <m/>
    <m/>
    <m/>
    <x v="3464"/>
    <x v="0"/>
    <b v="0"/>
    <m/>
    <m/>
    <m/>
    <s v="0055A000008iLoOQAU"/>
    <s v="01s5A000005xBspQAE"/>
    <m/>
    <m/>
    <s v="0035A00003CbDmLQAV"/>
    <s v="Service"/>
    <s v="ZipChip"/>
    <m/>
    <m/>
    <s v="0125A000001ESVfQAO"/>
    <b v="0"/>
    <m/>
    <b v="0"/>
    <m/>
    <m/>
    <x v="1"/>
    <b v="0"/>
    <d v="2021-06-29T20:34:55"/>
    <s v="0055A000008iLmcQAE"/>
    <m/>
    <b v="0"/>
    <x v="1"/>
    <m/>
    <m/>
    <n v="5000"/>
    <m/>
    <x v="755"/>
    <n v="100"/>
    <n v="0"/>
  </r>
  <r>
    <s v="0013100001gX5LzAAK"/>
    <b v="0"/>
    <m/>
    <b v="0"/>
    <s v="7015A000001zN1LQAU"/>
    <m/>
    <m/>
    <x v="529"/>
    <b v="1"/>
    <m/>
    <m/>
    <s v="00331000030OrXaAAK"/>
    <m/>
    <m/>
    <s v="0055A000008iLoOQAU"/>
    <b v="0"/>
    <d v="2021-02-25T18:49:12"/>
    <m/>
    <b v="0"/>
    <m/>
    <m/>
    <b v="0"/>
    <d v="2021-01-01T00:00:00"/>
    <n v="1"/>
    <n v="2021"/>
    <s v="Closed"/>
    <s v="Closed"/>
    <b v="0"/>
    <b v="0"/>
    <m/>
    <b v="1"/>
    <b v="0"/>
    <b v="0"/>
    <x v="15"/>
    <b v="0"/>
    <m/>
    <x v="0"/>
    <m/>
    <s v="0055A00000BclF5QAJ"/>
    <d v="2021-04-10T22:59:54"/>
    <m/>
    <d v="2021-03-29T15:05:58"/>
    <m/>
    <m/>
    <b v="0"/>
    <m/>
    <m/>
    <s v="Trade Show"/>
    <m/>
    <m/>
    <m/>
    <m/>
    <m/>
    <x v="3465"/>
    <x v="0"/>
    <b v="0"/>
    <m/>
    <m/>
    <m/>
    <s v="0055A000008iLoOQAU"/>
    <s v="01s5A000005xBspQAE"/>
    <m/>
    <m/>
    <s v="00331000030OrXaAAK"/>
    <s v="Service"/>
    <s v="ZipChip"/>
    <m/>
    <m/>
    <s v="0125A000001ESVfQAO"/>
    <b v="0"/>
    <m/>
    <b v="0"/>
    <m/>
    <m/>
    <x v="1"/>
    <b v="0"/>
    <d v="2021-06-29T20:34:55"/>
    <s v="0055A000008iLmcQAE"/>
    <m/>
    <b v="0"/>
    <x v="1"/>
    <m/>
    <m/>
    <n v="8950"/>
    <m/>
    <x v="809"/>
    <n v="100"/>
    <n v="0"/>
  </r>
  <r>
    <s v="0015A000026muqCQAQ"/>
    <b v="0"/>
    <m/>
    <b v="0"/>
    <s v="7015A000001zMbNQAU"/>
    <m/>
    <m/>
    <x v="529"/>
    <b v="1"/>
    <m/>
    <m/>
    <s v="0035A00003k9tYXQAY"/>
    <m/>
    <m/>
    <s v="0055A000008iLoOQAU"/>
    <b v="0"/>
    <d v="2021-03-15T20:19:07"/>
    <m/>
    <b v="0"/>
    <m/>
    <m/>
    <b v="0"/>
    <d v="2021-01-01T00:00:00"/>
    <n v="1"/>
    <n v="2021"/>
    <s v="Closed"/>
    <s v="Closed"/>
    <b v="0"/>
    <b v="0"/>
    <m/>
    <b v="1"/>
    <b v="0"/>
    <b v="0"/>
    <x v="15"/>
    <b v="0"/>
    <m/>
    <x v="0"/>
    <d v="2021-03-29T00:00:00"/>
    <s v="0055A00000BclF5QAJ"/>
    <d v="2021-04-10T22:59:54"/>
    <m/>
    <d v="2021-03-29T22:00:29"/>
    <m/>
    <m/>
    <b v="0"/>
    <m/>
    <m/>
    <s v="Website"/>
    <m/>
    <m/>
    <m/>
    <m/>
    <m/>
    <x v="3466"/>
    <x v="0"/>
    <b v="0"/>
    <m/>
    <m/>
    <m/>
    <s v="0055A000008iLoOQAU"/>
    <s v="01s5A000005xBspQAE"/>
    <m/>
    <m/>
    <s v="0035A00003k9tYXQAY"/>
    <s v="Service"/>
    <s v="ZipChip"/>
    <m/>
    <m/>
    <s v="0125A000001ESVfQAO"/>
    <b v="0"/>
    <m/>
    <b v="0"/>
    <m/>
    <m/>
    <x v="1"/>
    <b v="0"/>
    <d v="2021-06-29T20:34:55"/>
    <s v="0055A000008iLmcQAE"/>
    <m/>
    <b v="0"/>
    <x v="1"/>
    <m/>
    <m/>
    <n v="8204"/>
    <m/>
    <x v="812"/>
    <n v="100"/>
    <n v="0"/>
  </r>
  <r>
    <s v="0013100001p5ATcAAM"/>
    <b v="0"/>
    <m/>
    <b v="0"/>
    <s v="7015A000001zN1LQAU"/>
    <m/>
    <m/>
    <x v="472"/>
    <b v="1"/>
    <m/>
    <m/>
    <s v="0035A00003NtkBGQAZ"/>
    <m/>
    <m/>
    <s v="0055A000008iLoOQAU"/>
    <b v="0"/>
    <d v="2021-01-25T22:36:51"/>
    <m/>
    <b v="0"/>
    <m/>
    <m/>
    <b v="0"/>
    <d v="2021-01-01T00:00:00"/>
    <n v="1"/>
    <n v="2021"/>
    <s v="Closed"/>
    <s v="Closed"/>
    <b v="0"/>
    <b v="0"/>
    <m/>
    <b v="1"/>
    <b v="0"/>
    <b v="0"/>
    <x v="15"/>
    <b v="0"/>
    <m/>
    <x v="0"/>
    <d v="2021-02-18T00:00:00"/>
    <s v="0055A00000BclF5QAJ"/>
    <d v="2021-04-10T22:59:54"/>
    <m/>
    <d v="2021-02-25T14:05:42"/>
    <m/>
    <m/>
    <b v="0"/>
    <m/>
    <m/>
    <s v="Trade Show"/>
    <m/>
    <m/>
    <m/>
    <m/>
    <m/>
    <x v="3467"/>
    <x v="0"/>
    <b v="0"/>
    <m/>
    <m/>
    <m/>
    <s v="0055A000008iLoOQAU"/>
    <s v="01s5A000005xBsuQAE"/>
    <m/>
    <m/>
    <s v="0035A00003NtkBGQAZ"/>
    <s v="Service"/>
    <s v="ZipChip"/>
    <m/>
    <m/>
    <s v="0125A000001ESVfQAO"/>
    <b v="0"/>
    <m/>
    <b v="0"/>
    <m/>
    <m/>
    <x v="1"/>
    <b v="0"/>
    <d v="2021-06-29T20:34:55"/>
    <s v="0055A000008iLmcQAE"/>
    <m/>
    <b v="0"/>
    <x v="1"/>
    <m/>
    <m/>
    <n v="11000"/>
    <m/>
    <x v="813"/>
    <n v="100"/>
    <n v="0"/>
  </r>
  <r>
    <s v="0013100001p59k6AAA"/>
    <b v="0"/>
    <m/>
    <b v="0"/>
    <s v="7015A000001ThI4QAK"/>
    <m/>
    <m/>
    <x v="589"/>
    <b v="1"/>
    <m/>
    <m/>
    <s v="0035A00003JiYnsQAF"/>
    <m/>
    <m/>
    <s v="0055A000008iLoOQAU"/>
    <b v="0"/>
    <d v="2021-02-25T16:46:29"/>
    <m/>
    <b v="0"/>
    <m/>
    <m/>
    <b v="0"/>
    <d v="2021-01-01T00:00:00"/>
    <n v="1"/>
    <n v="2021"/>
    <s v="Closed"/>
    <s v="Closed"/>
    <b v="0"/>
    <b v="0"/>
    <m/>
    <b v="1"/>
    <b v="0"/>
    <b v="0"/>
    <x v="15"/>
    <b v="0"/>
    <m/>
    <x v="0"/>
    <d v="2021-02-26T00:00:00"/>
    <s v="0055A00000BclF5QAJ"/>
    <d v="2021-04-11T20:07:09"/>
    <m/>
    <d v="2021-03-08T18:21:14"/>
    <m/>
    <m/>
    <b v="0"/>
    <m/>
    <m/>
    <s v="Field Sales"/>
    <m/>
    <m/>
    <m/>
    <m/>
    <m/>
    <x v="3468"/>
    <x v="0"/>
    <b v="0"/>
    <m/>
    <m/>
    <m/>
    <s v="0055A000008iLoOQAU"/>
    <s v="01s5A000005xBsuQAE"/>
    <m/>
    <m/>
    <s v="0035A00003JiYnsQAF"/>
    <s v="Service"/>
    <s v="ZipChip"/>
    <m/>
    <m/>
    <s v="0125A000001ESVfQAO"/>
    <b v="0"/>
    <m/>
    <b v="0"/>
    <m/>
    <m/>
    <x v="1"/>
    <b v="0"/>
    <d v="2021-06-29T20:34:55"/>
    <s v="0055A000008iLmcQAE"/>
    <m/>
    <b v="0"/>
    <x v="1"/>
    <m/>
    <m/>
    <n v="10000"/>
    <m/>
    <x v="754"/>
    <n v="100"/>
    <n v="0"/>
  </r>
  <r>
    <s v="0015A00001yWkX5QAK"/>
    <b v="0"/>
    <m/>
    <b v="0"/>
    <s v="7015A000001ThI4QAK"/>
    <m/>
    <m/>
    <x v="398"/>
    <b v="1"/>
    <m/>
    <m/>
    <s v="0035A00003FYJQlQAP"/>
    <m/>
    <m/>
    <s v="0055A000008iLoOQAU"/>
    <b v="0"/>
    <d v="2019-12-13T20:09:35"/>
    <m/>
    <b v="0"/>
    <m/>
    <m/>
    <b v="0"/>
    <d v="2020-01-01T00:00:00"/>
    <n v="1"/>
    <n v="2020"/>
    <s v="Closed"/>
    <s v="Closed"/>
    <b v="0"/>
    <b v="0"/>
    <m/>
    <b v="1"/>
    <b v="0"/>
    <b v="0"/>
    <x v="17"/>
    <b v="0"/>
    <s v="Auto-Ti"/>
    <x v="0"/>
    <m/>
    <s v="0055A00000BclF5QAJ"/>
    <d v="2021-04-11T20:11:37"/>
    <m/>
    <d v="2020-01-06T21:05:54"/>
    <m/>
    <m/>
    <b v="0"/>
    <m/>
    <m/>
    <s v="Website"/>
    <m/>
    <m/>
    <m/>
    <m/>
    <m/>
    <x v="3469"/>
    <x v="0"/>
    <b v="0"/>
    <m/>
    <m/>
    <m/>
    <s v="0055A000009GjocQAC"/>
    <s v="01s5A000005z9ixQAA"/>
    <m/>
    <m/>
    <s v="0035A00003FYJQlQAP"/>
    <s v="Service"/>
    <s v="ZipChip"/>
    <m/>
    <m/>
    <s v="0125A000001ESVfQAO"/>
    <b v="0"/>
    <m/>
    <b v="0"/>
    <m/>
    <m/>
    <x v="1"/>
    <b v="0"/>
    <d v="2021-06-29T20:34:55"/>
    <m/>
    <m/>
    <b v="0"/>
    <x v="1"/>
    <m/>
    <m/>
    <n v="8950"/>
    <m/>
    <x v="809"/>
    <n v="100"/>
    <n v="0"/>
  </r>
  <r>
    <s v="0013100001jbTo6AAE"/>
    <b v="0"/>
    <m/>
    <b v="0"/>
    <s v="7015A000001zMbNQAU"/>
    <m/>
    <m/>
    <x v="392"/>
    <b v="1"/>
    <m/>
    <m/>
    <s v="0035A00003TBD9EQAX"/>
    <m/>
    <m/>
    <s v="0055A000008iLoOQAU"/>
    <b v="0"/>
    <d v="2021-03-25T14:27:04"/>
    <m/>
    <b v="0"/>
    <m/>
    <m/>
    <b v="0"/>
    <d v="2021-01-01T00:00:00"/>
    <n v="1"/>
    <n v="2021"/>
    <s v="Closed"/>
    <s v="Closed"/>
    <b v="0"/>
    <b v="0"/>
    <m/>
    <b v="1"/>
    <b v="0"/>
    <b v="0"/>
    <x v="17"/>
    <b v="0"/>
    <s v="Auto-Ti"/>
    <x v="0"/>
    <d v="2021-03-25T00:00:00"/>
    <s v="0055A00000BclF5QAJ"/>
    <d v="2021-04-10T22:59:54"/>
    <m/>
    <d v="2021-03-25T18:38:03"/>
    <m/>
    <m/>
    <b v="0"/>
    <m/>
    <m/>
    <s v="Website"/>
    <m/>
    <m/>
    <m/>
    <m/>
    <m/>
    <x v="3470"/>
    <x v="0"/>
    <b v="0"/>
    <m/>
    <m/>
    <m/>
    <s v="0055A000008iLoOQAU"/>
    <s v="01s5A000005xBspQAE"/>
    <m/>
    <m/>
    <s v="0035A00003TBD9EQAX"/>
    <s v="Service"/>
    <s v="ZipChip"/>
    <m/>
    <m/>
    <s v="0125A000001ESVfQAO"/>
    <b v="0"/>
    <m/>
    <b v="0"/>
    <m/>
    <m/>
    <x v="1"/>
    <b v="0"/>
    <d v="2021-06-29T20:34:55"/>
    <s v="0055A000008iLmcQAE"/>
    <m/>
    <b v="0"/>
    <x v="1"/>
    <m/>
    <m/>
    <n v="4995"/>
    <m/>
    <x v="810"/>
    <n v="100"/>
    <n v="0"/>
  </r>
  <r>
    <s v="0013100001p4MPyAAM"/>
    <b v="0"/>
    <m/>
    <b v="0"/>
    <s v="7015A000001TfxaQAC"/>
    <m/>
    <m/>
    <x v="383"/>
    <b v="1"/>
    <m/>
    <m/>
    <s v="0035A00003PHmTyQAL"/>
    <m/>
    <m/>
    <s v="0055A000008iLoJQAU"/>
    <b v="0"/>
    <d v="2019-12-10T23:57:40"/>
    <m/>
    <b v="0"/>
    <m/>
    <m/>
    <b v="0"/>
    <d v="2020-01-01T00:00:00"/>
    <n v="1"/>
    <n v="2020"/>
    <s v="Closed"/>
    <s v="Closed"/>
    <b v="0"/>
    <b v="0"/>
    <m/>
    <b v="1"/>
    <b v="0"/>
    <b v="0"/>
    <x v="17"/>
    <b v="0"/>
    <s v="Auto-Classic"/>
    <x v="0"/>
    <d v="2020-01-21T00:00:00"/>
    <s v="0055A00000BclF5QAJ"/>
    <d v="2021-04-11T19:52:07"/>
    <m/>
    <d v="2020-02-07T18:41:11"/>
    <m/>
    <m/>
    <b v="0"/>
    <m/>
    <m/>
    <s v="Inside Sales"/>
    <m/>
    <m/>
    <s v="Thermo"/>
    <s v="QE Plus, HF, HF-X  (NO biopharma)"/>
    <m/>
    <x v="3471"/>
    <x v="0"/>
    <b v="0"/>
    <m/>
    <m/>
    <m/>
    <s v="0055A000008iLoJQAU"/>
    <s v="01s5A000005z9ixQAA"/>
    <s v="Metabolomics"/>
    <m/>
    <s v="0035A00003PHmTyQAL"/>
    <s v="Service"/>
    <s v="ZipChip"/>
    <m/>
    <m/>
    <s v="0125A000001ESVfQAO"/>
    <b v="0"/>
    <m/>
    <b v="0"/>
    <m/>
    <m/>
    <x v="1"/>
    <b v="0"/>
    <d v="2021-06-29T20:34:55"/>
    <m/>
    <m/>
    <b v="0"/>
    <x v="1"/>
    <m/>
    <m/>
    <n v="22822.5"/>
    <m/>
    <x v="814"/>
    <n v="100"/>
    <n v="0"/>
  </r>
  <r>
    <s v="0013100001p4QUfAAM"/>
    <b v="0"/>
    <m/>
    <b v="0"/>
    <s v="7015A000001ThI4QAK"/>
    <m/>
    <m/>
    <x v="387"/>
    <b v="1"/>
    <m/>
    <m/>
    <s v="0035A00003IO4NNQA1"/>
    <m/>
    <m/>
    <s v="0055A000008iLoJQAU"/>
    <b v="0"/>
    <d v="2020-02-24T18:46:21"/>
    <m/>
    <b v="0"/>
    <m/>
    <m/>
    <b v="0"/>
    <d v="2020-01-01T00:00:00"/>
    <n v="1"/>
    <n v="2020"/>
    <s v="Closed"/>
    <s v="Closed"/>
    <b v="0"/>
    <b v="0"/>
    <m/>
    <b v="1"/>
    <b v="0"/>
    <b v="0"/>
    <x v="15"/>
    <b v="0"/>
    <s v="Auto-Ti"/>
    <x v="0"/>
    <d v="2020-03-11T00:00:00"/>
    <s v="0055A00000BclF5QAJ"/>
    <d v="2021-04-11T20:07:09"/>
    <m/>
    <d v="2020-03-13T14:44:24"/>
    <m/>
    <m/>
    <b v="0"/>
    <m/>
    <m/>
    <s v="Field Sales"/>
    <m/>
    <m/>
    <s v="Thermo"/>
    <s v="Fusion Lumos"/>
    <m/>
    <x v="3472"/>
    <x v="0"/>
    <b v="0"/>
    <m/>
    <m/>
    <m/>
    <s v="0055A000008iLoOQAU"/>
    <s v="01s5A000005x0sjQAA"/>
    <s v="Biotherapeutics"/>
    <m/>
    <s v="0035A00003IO4NNQA1"/>
    <s v="Service"/>
    <s v="ZipChip"/>
    <m/>
    <m/>
    <s v="0125A000001ESVfQAO"/>
    <b v="0"/>
    <m/>
    <b v="0"/>
    <m/>
    <m/>
    <x v="1"/>
    <b v="0"/>
    <d v="2021-06-29T20:34:55"/>
    <m/>
    <m/>
    <b v="0"/>
    <x v="1"/>
    <m/>
    <m/>
    <n v="8950"/>
    <m/>
    <x v="809"/>
    <n v="100"/>
    <n v="0"/>
  </r>
  <r>
    <s v="0013100001fqwyfAAA"/>
    <b v="0"/>
    <m/>
    <b v="0"/>
    <s v="70131000001SiprAAC"/>
    <m/>
    <m/>
    <x v="244"/>
    <b v="1"/>
    <m/>
    <m/>
    <s v="0035A00003CcDJvQAN"/>
    <m/>
    <m/>
    <s v="00531000008FRNUAA4"/>
    <b v="0"/>
    <d v="2017-08-16T21:07:26"/>
    <m/>
    <b v="0"/>
    <m/>
    <m/>
    <b v="0"/>
    <d v="2018-01-01T00:00:00"/>
    <n v="1"/>
    <n v="2018"/>
    <s v="Closed"/>
    <s v="Closed"/>
    <b v="0"/>
    <b v="0"/>
    <m/>
    <b v="1"/>
    <b v="0"/>
    <b v="0"/>
    <x v="15"/>
    <b v="0"/>
    <s v="Auto-Classic"/>
    <x v="0"/>
    <d v="2018-01-24T00:00:00"/>
    <s v="0055A00000BclF5QAJ"/>
    <d v="2021-04-10T22:59:54"/>
    <m/>
    <d v="2018-03-10T15:07:46"/>
    <m/>
    <m/>
    <b v="0"/>
    <m/>
    <s v="Intact Proteins &amp; Antibodies"/>
    <s v="Trade Show"/>
    <m/>
    <m/>
    <m/>
    <m/>
    <m/>
    <x v="3473"/>
    <x v="0"/>
    <b v="0"/>
    <m/>
    <m/>
    <m/>
    <s v="0055A000008iLoJQAU"/>
    <s v="01s31000003qafeAAA"/>
    <s v="Biotherapeutics"/>
    <m/>
    <s v="0035A00003CcDJvQAN"/>
    <s v="System"/>
    <s v="ZipChip"/>
    <m/>
    <s v="0Q05A000001ZHF4SAO"/>
    <s v="0125A000001ESVfQAO"/>
    <b v="0"/>
    <m/>
    <b v="0"/>
    <m/>
    <m/>
    <x v="1"/>
    <b v="0"/>
    <d v="2021-06-29T20:34:54"/>
    <m/>
    <m/>
    <b v="0"/>
    <x v="1"/>
    <m/>
    <m/>
    <n v="65950"/>
    <m/>
    <x v="815"/>
    <n v="100"/>
    <n v="0"/>
  </r>
  <r>
    <s v="0013100001gZd3uAAC"/>
    <b v="0"/>
    <m/>
    <b v="0"/>
    <m/>
    <m/>
    <m/>
    <x v="121"/>
    <b v="1"/>
    <m/>
    <m/>
    <m/>
    <m/>
    <m/>
    <s v="0055A000006HDY9QAO"/>
    <b v="0"/>
    <d v="2018-02-02T20:40:08"/>
    <m/>
    <b v="0"/>
    <m/>
    <m/>
    <b v="0"/>
    <d v="2018-01-01T00:00:00"/>
    <n v="1"/>
    <n v="2018"/>
    <s v="Closed"/>
    <s v="Closed"/>
    <b v="0"/>
    <b v="0"/>
    <m/>
    <b v="1"/>
    <b v="0"/>
    <b v="0"/>
    <x v="15"/>
    <b v="0"/>
    <s v="Auto-Classic"/>
    <x v="0"/>
    <m/>
    <s v="0055A00000BclF5QAJ"/>
    <d v="2021-04-11T20:03:09"/>
    <m/>
    <d v="2018-03-10T15:07:46"/>
    <m/>
    <m/>
    <b v="0"/>
    <m/>
    <s v="Intact Proteins &amp; Antibodies"/>
    <s v="Other"/>
    <m/>
    <m/>
    <m/>
    <m/>
    <m/>
    <x v="3474"/>
    <x v="0"/>
    <b v="0"/>
    <m/>
    <m/>
    <m/>
    <s v="0055A000008iLoJQAU"/>
    <s v="01s31000003qafeAAA"/>
    <s v="Biotherapeutics"/>
    <m/>
    <m/>
    <s v="System"/>
    <s v="ZipChip"/>
    <m/>
    <m/>
    <s v="0125A000001ESVfQAO"/>
    <b v="0"/>
    <m/>
    <b v="0"/>
    <m/>
    <m/>
    <x v="1"/>
    <b v="0"/>
    <d v="2021-06-29T20:34:54"/>
    <m/>
    <m/>
    <b v="0"/>
    <x v="1"/>
    <m/>
    <m/>
    <n v="2650"/>
    <m/>
    <x v="816"/>
    <n v="100"/>
    <n v="0"/>
  </r>
  <r>
    <s v="0015A00001tasCtQAI"/>
    <b v="0"/>
    <m/>
    <b v="0"/>
    <m/>
    <m/>
    <m/>
    <x v="627"/>
    <b v="1"/>
    <m/>
    <m/>
    <s v="0035A00003Cd3XNQAZ"/>
    <m/>
    <m/>
    <s v="00531000007KAu8AAG"/>
    <b v="0"/>
    <d v="2017-07-21T22:25:03"/>
    <m/>
    <b v="0"/>
    <m/>
    <m/>
    <b v="0"/>
    <d v="2019-01-01T00:00:00"/>
    <n v="1"/>
    <n v="2019"/>
    <s v="Closed"/>
    <s v="Closed"/>
    <b v="0"/>
    <b v="0"/>
    <m/>
    <b v="1"/>
    <b v="0"/>
    <b v="0"/>
    <x v="15"/>
    <b v="0"/>
    <s v="Auto-Classic"/>
    <x v="0"/>
    <d v="2019-02-12T00:00:00"/>
    <s v="0055A00000BclF5QAJ"/>
    <d v="2021-04-11T20:11:37"/>
    <m/>
    <d v="2019-03-27T23:38:03"/>
    <m/>
    <m/>
    <b v="0"/>
    <m/>
    <s v="Biotherapeutics"/>
    <s v="Website"/>
    <m/>
    <m/>
    <m/>
    <m/>
    <m/>
    <x v="3475"/>
    <x v="0"/>
    <b v="0"/>
    <m/>
    <m/>
    <m/>
    <s v="0055A000009sZg0QAE"/>
    <s v="01s31000003qafeAAA"/>
    <s v="Biotherapeutics"/>
    <m/>
    <s v="0035A00003Cd3XNQAZ"/>
    <s v="System"/>
    <s v="ZipChip"/>
    <m/>
    <m/>
    <s v="0125A000001ESVfQAO"/>
    <b v="0"/>
    <m/>
    <b v="0"/>
    <m/>
    <m/>
    <x v="1"/>
    <b v="0"/>
    <d v="2021-06-29T20:34:54"/>
    <m/>
    <m/>
    <b v="0"/>
    <x v="1"/>
    <m/>
    <m/>
    <n v="64550"/>
    <m/>
    <x v="817"/>
    <n v="100"/>
    <n v="0"/>
  </r>
  <r>
    <s v="0015A00001tbNSWQA2"/>
    <b v="0"/>
    <m/>
    <b v="0"/>
    <m/>
    <m/>
    <m/>
    <x v="119"/>
    <b v="1"/>
    <m/>
    <m/>
    <s v="0035A00003CdkkrQAB"/>
    <m/>
    <m/>
    <s v="00531000007KAu8AAG"/>
    <b v="0"/>
    <d v="2017-08-10T16:01:12"/>
    <m/>
    <b v="0"/>
    <m/>
    <m/>
    <b v="0"/>
    <d v="2018-01-01T00:00:00"/>
    <n v="1"/>
    <n v="2018"/>
    <s v="Closed"/>
    <s v="Closed"/>
    <b v="0"/>
    <b v="0"/>
    <m/>
    <b v="1"/>
    <b v="0"/>
    <b v="0"/>
    <x v="15"/>
    <b v="0"/>
    <s v="Auto-Classic"/>
    <x v="0"/>
    <d v="2019-09-13T00:00:00"/>
    <s v="0055A00000BclF5QAJ"/>
    <d v="2021-04-10T22:59:54"/>
    <m/>
    <d v="2018-03-10T15:07:46"/>
    <m/>
    <m/>
    <b v="0"/>
    <m/>
    <s v="Biotherapeutics"/>
    <s v="Trade Show"/>
    <m/>
    <m/>
    <m/>
    <m/>
    <m/>
    <x v="3476"/>
    <x v="0"/>
    <b v="0"/>
    <m/>
    <m/>
    <m/>
    <s v="0055A000008zqzaQAA"/>
    <s v="01s31000003qafeAAA"/>
    <s v="Biotherapeutics"/>
    <m/>
    <s v="0035A00003CdkkrQAB"/>
    <s v="System"/>
    <s v="ZipChip"/>
    <m/>
    <m/>
    <s v="0125A000001ESVfQAO"/>
    <b v="0"/>
    <m/>
    <b v="0"/>
    <m/>
    <m/>
    <x v="1"/>
    <b v="0"/>
    <d v="2021-06-29T20:34:54"/>
    <s v="0055A00000BctN2QAJ"/>
    <m/>
    <b v="0"/>
    <x v="1"/>
    <m/>
    <m/>
    <n v="57394"/>
    <m/>
    <x v="91"/>
    <n v="100"/>
    <n v="0"/>
  </r>
  <r>
    <s v="0013100001hofGrAAI"/>
    <b v="0"/>
    <m/>
    <b v="0"/>
    <m/>
    <m/>
    <m/>
    <x v="118"/>
    <b v="1"/>
    <m/>
    <m/>
    <s v="00331000034DWmaAAG"/>
    <m/>
    <m/>
    <s v="00531000007KAu8AAG"/>
    <b v="0"/>
    <d v="2017-10-31T21:19:13"/>
    <m/>
    <b v="0"/>
    <m/>
    <m/>
    <b v="0"/>
    <d v="2018-01-01T00:00:00"/>
    <n v="1"/>
    <n v="2018"/>
    <s v="Closed"/>
    <s v="Closed"/>
    <b v="0"/>
    <b v="0"/>
    <m/>
    <b v="1"/>
    <b v="0"/>
    <b v="0"/>
    <x v="15"/>
    <b v="0"/>
    <s v="Auto-Classic"/>
    <x v="0"/>
    <m/>
    <s v="0055A00000BclF5QAJ"/>
    <d v="2021-04-11T20:06:15"/>
    <m/>
    <d v="2018-03-10T15:07:46"/>
    <m/>
    <m/>
    <b v="0"/>
    <m/>
    <s v="Biotherapeutics;Metabolomics"/>
    <s v="Field Sales"/>
    <m/>
    <m/>
    <m/>
    <m/>
    <m/>
    <x v="3477"/>
    <x v="0"/>
    <b v="0"/>
    <m/>
    <m/>
    <m/>
    <s v="0055A000008zqzaQAA"/>
    <s v="01s31000003qafeAAA"/>
    <s v="Biotherapeutics"/>
    <m/>
    <m/>
    <s v="System"/>
    <s v="ZipChip"/>
    <m/>
    <m/>
    <s v="0125A000001ESVfQAO"/>
    <b v="0"/>
    <m/>
    <b v="0"/>
    <m/>
    <m/>
    <x v="1"/>
    <b v="0"/>
    <d v="2021-06-29T20:34:54"/>
    <s v="0055A00000BctN2QAJ"/>
    <m/>
    <b v="0"/>
    <x v="1"/>
    <m/>
    <m/>
    <n v="20175"/>
    <m/>
    <x v="818"/>
    <n v="100"/>
    <n v="0"/>
  </r>
  <r>
    <s v="0015A00001yVjjUQAS"/>
    <b v="0"/>
    <m/>
    <b v="0"/>
    <m/>
    <m/>
    <m/>
    <x v="628"/>
    <b v="1"/>
    <m/>
    <m/>
    <s v="0035A00003JjvHJQAZ"/>
    <m/>
    <m/>
    <s v="00531000008FRNUAA4"/>
    <b v="0"/>
    <d v="2017-11-28T17:47:12"/>
    <m/>
    <b v="0"/>
    <m/>
    <m/>
    <b v="0"/>
    <d v="2018-01-01T00:00:00"/>
    <n v="1"/>
    <n v="2018"/>
    <s v="Closed"/>
    <s v="Closed"/>
    <b v="0"/>
    <b v="0"/>
    <m/>
    <b v="1"/>
    <b v="0"/>
    <b v="0"/>
    <x v="15"/>
    <b v="0"/>
    <s v="Auto-Classic"/>
    <x v="0"/>
    <m/>
    <s v="0055A00000BclF5QAJ"/>
    <d v="2021-04-11T20:12:15"/>
    <m/>
    <d v="2018-03-10T15:07:46"/>
    <m/>
    <m/>
    <b v="0"/>
    <m/>
    <s v="Biotherapeutics"/>
    <s v="Referral"/>
    <m/>
    <m/>
    <m/>
    <m/>
    <m/>
    <x v="3478"/>
    <x v="0"/>
    <b v="0"/>
    <m/>
    <m/>
    <s v="Vaccines"/>
    <s v="00531000007KAu8AAG"/>
    <s v="01s31000003qafeAAA"/>
    <s v="Biotherapeutics"/>
    <m/>
    <s v="0035A00003JjvHJQAZ"/>
    <s v="System"/>
    <s v="ZipChip"/>
    <m/>
    <m/>
    <s v="0125A000001ESVfQAO"/>
    <b v="0"/>
    <m/>
    <b v="0"/>
    <m/>
    <m/>
    <x v="1"/>
    <b v="0"/>
    <d v="2021-06-29T20:34:54"/>
    <s v="0055A00000Bd4jEQAR"/>
    <m/>
    <b v="0"/>
    <x v="1"/>
    <m/>
    <m/>
    <n v="59150"/>
    <m/>
    <x v="819"/>
    <n v="100"/>
    <n v="0"/>
  </r>
  <r>
    <s v="0015A00002FsKNzQAN"/>
    <b v="0"/>
    <m/>
    <b v="0"/>
    <m/>
    <m/>
    <m/>
    <x v="465"/>
    <b v="1"/>
    <m/>
    <m/>
    <s v="0035A00003TEij7QAD"/>
    <m/>
    <m/>
    <s v="0055A000008zqzaQAA"/>
    <b v="0"/>
    <d v="2019-03-15T00:44:13"/>
    <m/>
    <b v="0"/>
    <m/>
    <m/>
    <b v="0"/>
    <d v="2019-01-01T00:00:00"/>
    <n v="1"/>
    <n v="2019"/>
    <s v="Closed"/>
    <s v="Closed"/>
    <b v="0"/>
    <b v="0"/>
    <m/>
    <b v="1"/>
    <b v="0"/>
    <b v="0"/>
    <x v="26"/>
    <b v="0"/>
    <s v="Auto-Classic"/>
    <x v="0"/>
    <m/>
    <s v="0055A00000BclF5QAJ"/>
    <d v="2021-04-10T22:59:54"/>
    <m/>
    <m/>
    <m/>
    <m/>
    <b v="0"/>
    <m/>
    <m/>
    <s v="Referral"/>
    <m/>
    <m/>
    <m/>
    <m/>
    <m/>
    <x v="3479"/>
    <x v="0"/>
    <b v="0"/>
    <m/>
    <m/>
    <m/>
    <s v="0055A000008zqzaQAA"/>
    <s v="01s5A000005z9ixQAA"/>
    <m/>
    <m/>
    <s v="0035A00003TEij7QAD"/>
    <s v="System"/>
    <s v="ZipChip"/>
    <m/>
    <m/>
    <s v="0125A000001ESVfQAO"/>
    <b v="0"/>
    <m/>
    <b v="0"/>
    <m/>
    <m/>
    <x v="1"/>
    <b v="0"/>
    <d v="2021-06-29T20:34:54"/>
    <s v="0055A00000BctN2QAJ"/>
    <m/>
    <b v="0"/>
    <x v="1"/>
    <m/>
    <m/>
    <n v="55160"/>
    <m/>
    <x v="820"/>
    <n v="100"/>
    <n v="0"/>
  </r>
  <r>
    <s v="0015A00002AodwkQAB"/>
    <b v="0"/>
    <m/>
    <b v="0"/>
    <m/>
    <m/>
    <m/>
    <x v="629"/>
    <b v="1"/>
    <m/>
    <m/>
    <m/>
    <m/>
    <m/>
    <s v="0055A000008zqzaQAA"/>
    <b v="0"/>
    <d v="2019-03-18T18:15:11"/>
    <m/>
    <b v="0"/>
    <m/>
    <m/>
    <b v="0"/>
    <d v="2019-01-01T00:00:00"/>
    <n v="1"/>
    <n v="2019"/>
    <s v="Closed"/>
    <s v="Closed"/>
    <b v="0"/>
    <b v="0"/>
    <m/>
    <b v="1"/>
    <b v="0"/>
    <b v="0"/>
    <x v="26"/>
    <b v="0"/>
    <s v="Auto-Ti"/>
    <x v="0"/>
    <m/>
    <s v="0055A00000BclF5QAJ"/>
    <d v="2021-04-10T22:59:54"/>
    <m/>
    <m/>
    <m/>
    <m/>
    <b v="0"/>
    <m/>
    <m/>
    <s v="Referral"/>
    <m/>
    <m/>
    <m/>
    <m/>
    <m/>
    <x v="3480"/>
    <x v="0"/>
    <b v="0"/>
    <m/>
    <m/>
    <m/>
    <s v="0055A000008zqzaQAA"/>
    <s v="01s5A000005z9ixQAA"/>
    <m/>
    <m/>
    <s v="0035A00003TUVOTQA5"/>
    <s v="System"/>
    <s v="ZipChip"/>
    <m/>
    <m/>
    <s v="0125A000001ESVfQAO"/>
    <b v="0"/>
    <m/>
    <b v="0"/>
    <m/>
    <m/>
    <x v="1"/>
    <b v="0"/>
    <d v="2021-06-29T20:34:54"/>
    <s v="0055A00000BctN2QAJ"/>
    <m/>
    <b v="0"/>
    <x v="1"/>
    <m/>
    <m/>
    <n v="54490"/>
    <m/>
    <x v="821"/>
    <n v="100"/>
    <n v="0"/>
  </r>
  <r>
    <s v="0015A000026mHotQAE"/>
    <b v="0"/>
    <m/>
    <b v="0"/>
    <m/>
    <m/>
    <m/>
    <x v="630"/>
    <b v="1"/>
    <m/>
    <m/>
    <s v="0035A00003RaCwPQAV"/>
    <m/>
    <m/>
    <s v="00531000007KAu8AAG"/>
    <b v="0"/>
    <d v="2019-02-11T07:58:06"/>
    <m/>
    <b v="0"/>
    <m/>
    <m/>
    <b v="0"/>
    <d v="2019-01-01T00:00:00"/>
    <n v="1"/>
    <n v="2019"/>
    <s v="Closed"/>
    <s v="Closed"/>
    <b v="0"/>
    <b v="0"/>
    <m/>
    <b v="1"/>
    <b v="0"/>
    <b v="0"/>
    <x v="15"/>
    <b v="0"/>
    <s v="Auto-Ti"/>
    <x v="0"/>
    <m/>
    <s v="0055A00000BclF5QAJ"/>
    <d v="2021-04-10T22:59:54"/>
    <m/>
    <d v="2019-02-26T10:45:13"/>
    <m/>
    <m/>
    <b v="0"/>
    <m/>
    <m/>
    <s v="Website"/>
    <m/>
    <m/>
    <m/>
    <m/>
    <m/>
    <x v="3481"/>
    <x v="0"/>
    <b v="0"/>
    <m/>
    <m/>
    <m/>
    <s v="00531000007KAu8AAG"/>
    <s v="01s5A000005z9ixQAA"/>
    <s v="Biotherapeutics"/>
    <m/>
    <s v="0035A00003RaCwPQAV"/>
    <s v="System"/>
    <s v="ZipChip"/>
    <m/>
    <m/>
    <s v="0125A000001ESVfQAO"/>
    <b v="0"/>
    <m/>
    <b v="0"/>
    <m/>
    <m/>
    <x v="1"/>
    <b v="0"/>
    <d v="2021-06-29T20:34:54"/>
    <s v="0055A00000Bd4jEQAR"/>
    <m/>
    <b v="0"/>
    <x v="1"/>
    <m/>
    <m/>
    <n v="48000"/>
    <m/>
    <x v="822"/>
    <n v="100"/>
    <n v="0"/>
  </r>
  <r>
    <s v="0015A000026mTgzQAE"/>
    <b v="0"/>
    <m/>
    <b v="0"/>
    <m/>
    <m/>
    <m/>
    <x v="631"/>
    <b v="1"/>
    <m/>
    <m/>
    <s v="0035A00003OC1E4QAL"/>
    <m/>
    <m/>
    <s v="0055A000008zqzaQAA"/>
    <b v="0"/>
    <d v="2018-11-09T22:00:42"/>
    <m/>
    <b v="0"/>
    <m/>
    <m/>
    <b v="0"/>
    <d v="2019-01-01T00:00:00"/>
    <n v="1"/>
    <n v="2019"/>
    <s v="Closed"/>
    <s v="Closed"/>
    <b v="0"/>
    <b v="0"/>
    <m/>
    <b v="1"/>
    <b v="0"/>
    <b v="0"/>
    <x v="15"/>
    <b v="0"/>
    <s v="Auto-Ti"/>
    <x v="0"/>
    <d v="2019-03-21T00:00:00"/>
    <s v="0055A00000BclF5QAJ"/>
    <d v="2021-04-10T22:59:54"/>
    <m/>
    <d v="2019-03-27T21:31:51"/>
    <m/>
    <m/>
    <b v="0"/>
    <m/>
    <m/>
    <s v="Referral"/>
    <m/>
    <m/>
    <m/>
    <m/>
    <m/>
    <x v="3482"/>
    <x v="0"/>
    <b v="0"/>
    <m/>
    <m/>
    <m/>
    <s v="0055A000009sZg0QAE"/>
    <s v="01s5A000005z9ixQAA"/>
    <s v="Biotherapeutics"/>
    <m/>
    <s v="0035A00003OC1E4QAL"/>
    <s v="System"/>
    <s v="ZipChip"/>
    <m/>
    <m/>
    <s v="0125A000001ESVfQAO"/>
    <b v="0"/>
    <m/>
    <b v="0"/>
    <m/>
    <m/>
    <x v="1"/>
    <b v="0"/>
    <d v="2021-06-29T20:34:54"/>
    <m/>
    <m/>
    <b v="0"/>
    <x v="1"/>
    <m/>
    <m/>
    <n v="85725"/>
    <m/>
    <x v="823"/>
    <n v="100"/>
    <n v="0"/>
  </r>
  <r>
    <s v="0015A00002IrcdrQAB"/>
    <b v="0"/>
    <m/>
    <b v="0"/>
    <s v="7015A000001OxgRQAS"/>
    <m/>
    <m/>
    <x v="340"/>
    <b v="1"/>
    <m/>
    <m/>
    <s v="0035A00003IPEtGQAX"/>
    <m/>
    <m/>
    <s v="0055A000008iLoOQAU"/>
    <b v="0"/>
    <d v="2020-02-25T20:27:03"/>
    <m/>
    <b v="0"/>
    <m/>
    <m/>
    <b v="0"/>
    <d v="2020-01-01T00:00:00"/>
    <n v="1"/>
    <n v="2020"/>
    <s v="Closed"/>
    <s v="Closed"/>
    <b v="0"/>
    <b v="0"/>
    <m/>
    <b v="1"/>
    <b v="0"/>
    <b v="0"/>
    <x v="15"/>
    <b v="0"/>
    <s v="Auto-Bi"/>
    <x v="0"/>
    <m/>
    <s v="0055A00000BclF5QAJ"/>
    <d v="2021-04-10T22:59:54"/>
    <m/>
    <d v="2020-03-31T17:46:11"/>
    <m/>
    <m/>
    <b v="0"/>
    <m/>
    <m/>
    <s v="Trade Show"/>
    <m/>
    <m/>
    <s v="Bruker"/>
    <m/>
    <m/>
    <x v="3483"/>
    <x v="0"/>
    <b v="0"/>
    <m/>
    <m/>
    <m/>
    <s v="00531000008F2psAAC"/>
    <s v="01s5A000005x0sjQAA"/>
    <m/>
    <m/>
    <s v="0035A00003IPEtGQAX"/>
    <s v="System"/>
    <s v="ZipChip"/>
    <m/>
    <m/>
    <s v="0125A000001ESVfQAO"/>
    <b v="0"/>
    <m/>
    <b v="0"/>
    <m/>
    <m/>
    <x v="1"/>
    <b v="0"/>
    <d v="2021-06-29T20:34:55"/>
    <s v="0055A00000BctMsQAJ"/>
    <m/>
    <b v="0"/>
    <x v="1"/>
    <m/>
    <m/>
    <n v="76897.5"/>
    <m/>
    <x v="824"/>
    <n v="100"/>
    <n v="0"/>
  </r>
  <r>
    <s v="0015A00002HePHlQAN"/>
    <b v="0"/>
    <m/>
    <b v="0"/>
    <s v="7015A000001OxgRQAS"/>
    <m/>
    <m/>
    <x v="340"/>
    <b v="1"/>
    <m/>
    <m/>
    <s v="0035A00003ccJ9tQAE"/>
    <m/>
    <m/>
    <s v="0055A000008iLoOQAU"/>
    <b v="0"/>
    <d v="2020-03-04T21:11:11"/>
    <m/>
    <b v="0"/>
    <m/>
    <m/>
    <b v="0"/>
    <d v="2020-01-01T00:00:00"/>
    <n v="1"/>
    <n v="2020"/>
    <s v="Closed"/>
    <s v="Closed"/>
    <b v="0"/>
    <b v="0"/>
    <m/>
    <b v="1"/>
    <b v="0"/>
    <b v="0"/>
    <x v="15"/>
    <b v="0"/>
    <s v="Auto-Bi"/>
    <x v="0"/>
    <m/>
    <s v="0055A00000BclF5QAJ"/>
    <d v="2021-04-10T22:59:54"/>
    <m/>
    <d v="2020-03-31T17:46:40"/>
    <m/>
    <m/>
    <b v="0"/>
    <m/>
    <m/>
    <s v="Trade Show"/>
    <m/>
    <m/>
    <s v="Bruker"/>
    <s v="ESI TOF  (TIMS, Compact, Micro, Maxis)"/>
    <m/>
    <x v="3484"/>
    <x v="0"/>
    <b v="0"/>
    <m/>
    <m/>
    <m/>
    <s v="00531000007KAu8AAG"/>
    <s v="01s5A000005x0sjQAA"/>
    <m/>
    <m/>
    <s v="0035A00003ccJ9tQAE"/>
    <s v="System"/>
    <s v="ZipChip"/>
    <m/>
    <m/>
    <s v="0125A000001ESVfQAO"/>
    <b v="0"/>
    <m/>
    <b v="0"/>
    <m/>
    <m/>
    <x v="1"/>
    <b v="0"/>
    <d v="2021-06-29T20:34:55"/>
    <s v="0055A00000BctMsQAJ"/>
    <m/>
    <b v="0"/>
    <x v="1"/>
    <m/>
    <m/>
    <n v="76897.5"/>
    <m/>
    <x v="824"/>
    <n v="100"/>
    <n v="0"/>
  </r>
  <r>
    <s v="0015A00002JMd9kQAD"/>
    <b v="0"/>
    <m/>
    <b v="0"/>
    <m/>
    <m/>
    <m/>
    <x v="632"/>
    <b v="1"/>
    <m/>
    <m/>
    <s v="0035A00003daDY7QAM"/>
    <m/>
    <m/>
    <s v="0055A000008iLoOQAU"/>
    <b v="0"/>
    <d v="2020-03-16T14:28:37"/>
    <m/>
    <b v="0"/>
    <m/>
    <m/>
    <b v="0"/>
    <d v="2020-01-01T00:00:00"/>
    <n v="1"/>
    <n v="2020"/>
    <s v="Closed"/>
    <s v="Closed"/>
    <b v="0"/>
    <b v="0"/>
    <m/>
    <b v="1"/>
    <b v="0"/>
    <b v="0"/>
    <x v="14"/>
    <b v="0"/>
    <s v="Auto-Classic"/>
    <x v="0"/>
    <m/>
    <s v="0055A00000BclF5QAJ"/>
    <d v="2021-04-10T22:59:54"/>
    <m/>
    <d v="2020-03-19T15:03:59"/>
    <m/>
    <m/>
    <b v="0"/>
    <m/>
    <m/>
    <s v="Other"/>
    <m/>
    <m/>
    <s v="Thermo"/>
    <m/>
    <m/>
    <x v="3485"/>
    <x v="0"/>
    <b v="0"/>
    <m/>
    <m/>
    <m/>
    <s v="0055A00000BNpn5QAD"/>
    <s v="01s5A000005x0sjQAA"/>
    <m/>
    <m/>
    <s v="0035A00003daDY7QAM"/>
    <s v="System"/>
    <s v="ZipChip"/>
    <m/>
    <m/>
    <s v="0125A000001ESVfQAO"/>
    <b v="0"/>
    <m/>
    <b v="0"/>
    <m/>
    <m/>
    <x v="1"/>
    <b v="0"/>
    <d v="2021-06-29T20:34:55"/>
    <s v="0055A000008iLmcQAE"/>
    <m/>
    <b v="0"/>
    <x v="1"/>
    <m/>
    <m/>
    <n v="59602.5"/>
    <m/>
    <x v="825"/>
    <n v="100"/>
    <n v="0"/>
  </r>
  <r>
    <s v="0013100001jbToGAAU"/>
    <b v="0"/>
    <m/>
    <b v="0"/>
    <m/>
    <m/>
    <m/>
    <x v="627"/>
    <b v="1"/>
    <m/>
    <m/>
    <s v="0035A00003PIMlXQAX"/>
    <m/>
    <m/>
    <s v="0055A000008zqzaQAA"/>
    <b v="0"/>
    <d v="2018-12-14T14:55:17"/>
    <m/>
    <b v="0"/>
    <m/>
    <m/>
    <b v="0"/>
    <d v="2019-01-01T00:00:00"/>
    <n v="1"/>
    <n v="2019"/>
    <s v="Closed"/>
    <s v="Closed"/>
    <b v="0"/>
    <b v="0"/>
    <m/>
    <b v="1"/>
    <b v="0"/>
    <b v="0"/>
    <x v="15"/>
    <b v="0"/>
    <s v="Auto-Classic"/>
    <x v="0"/>
    <d v="2019-03-21T00:00:00"/>
    <s v="0055A00000BclF5QAJ"/>
    <d v="2021-04-10T22:59:54"/>
    <m/>
    <d v="2019-03-26T20:49:56"/>
    <m/>
    <m/>
    <b v="0"/>
    <m/>
    <m/>
    <s v="Referral"/>
    <m/>
    <m/>
    <s v="Thermo"/>
    <s v="QE EMR UHMR (Plus, HF, HF-X with BioPharma)"/>
    <m/>
    <x v="3486"/>
    <x v="0"/>
    <b v="0"/>
    <m/>
    <m/>
    <m/>
    <s v="0055A000008zqzaQAA"/>
    <s v="01s5A000005z9ixQAA"/>
    <s v="Biotherapeutics"/>
    <m/>
    <s v="0035A00003PIMlXQAX"/>
    <s v="System"/>
    <s v="ZipChip"/>
    <m/>
    <m/>
    <s v="0125A000001ESVfQAO"/>
    <b v="0"/>
    <m/>
    <b v="0"/>
    <m/>
    <m/>
    <x v="1"/>
    <b v="0"/>
    <d v="2021-06-29T20:34:54"/>
    <s v="0055A00000BctN2QAJ"/>
    <m/>
    <b v="0"/>
    <x v="1"/>
    <m/>
    <m/>
    <n v="91445"/>
    <m/>
    <x v="826"/>
    <n v="100"/>
    <n v="0"/>
  </r>
  <r>
    <s v="0013100001p5ATcAAM"/>
    <b v="0"/>
    <m/>
    <b v="0"/>
    <m/>
    <m/>
    <m/>
    <x v="631"/>
    <b v="1"/>
    <m/>
    <m/>
    <s v="0035A00003NtkBGQAZ"/>
    <m/>
    <m/>
    <s v="00531000007KAu8AAG"/>
    <b v="0"/>
    <d v="2018-10-30T19:59:35"/>
    <m/>
    <b v="0"/>
    <m/>
    <m/>
    <b v="0"/>
    <d v="2019-01-01T00:00:00"/>
    <n v="1"/>
    <n v="2019"/>
    <s v="Closed"/>
    <s v="Closed"/>
    <b v="0"/>
    <b v="0"/>
    <m/>
    <b v="1"/>
    <b v="0"/>
    <b v="0"/>
    <x v="15"/>
    <b v="0"/>
    <s v="Auto-Classic"/>
    <x v="0"/>
    <m/>
    <s v="0055A00000BclF5QAJ"/>
    <d v="2021-04-11T20:07:09"/>
    <m/>
    <d v="2019-03-27T15:39:54"/>
    <m/>
    <m/>
    <b v="0"/>
    <m/>
    <m/>
    <s v="Field Sales"/>
    <m/>
    <m/>
    <s v="Thermo"/>
    <s v="QE EMR UHMR (Plus, HF, HF-X with BioPharma)"/>
    <m/>
    <x v="3487"/>
    <x v="0"/>
    <b v="0"/>
    <m/>
    <m/>
    <m/>
    <s v="00531000007KAu8AAG"/>
    <s v="01s31000003qafeAAA"/>
    <s v="Biotherapeutics"/>
    <m/>
    <s v="0035A00003NtkBGQAZ"/>
    <s v="System"/>
    <s v="ZipChip"/>
    <m/>
    <m/>
    <s v="0125A000001ESVfQAO"/>
    <b v="0"/>
    <m/>
    <b v="0"/>
    <m/>
    <m/>
    <x v="1"/>
    <b v="0"/>
    <d v="2021-06-29T20:34:54"/>
    <s v="0055A00000Bd4jEQAR"/>
    <m/>
    <b v="0"/>
    <x v="1"/>
    <m/>
    <m/>
    <n v="46950"/>
    <m/>
    <x v="827"/>
    <n v="100"/>
    <n v="0"/>
  </r>
  <r>
    <s v="0013100001jbqTVAAY"/>
    <b v="0"/>
    <m/>
    <b v="0"/>
    <s v="70131000001YBOMAA4"/>
    <m/>
    <m/>
    <x v="400"/>
    <b v="1"/>
    <m/>
    <m/>
    <s v="00331000030xEb9AAE"/>
    <m/>
    <m/>
    <s v="00531000008FRNUAA4"/>
    <b v="0"/>
    <d v="2018-01-10T19:40:22"/>
    <m/>
    <b v="0"/>
    <m/>
    <m/>
    <b v="0"/>
    <d v="2018-01-01T00:00:00"/>
    <n v="1"/>
    <n v="2018"/>
    <s v="Closed"/>
    <s v="Closed"/>
    <b v="0"/>
    <b v="0"/>
    <m/>
    <b v="1"/>
    <b v="0"/>
    <b v="0"/>
    <x v="17"/>
    <b v="0"/>
    <m/>
    <x v="0"/>
    <m/>
    <s v="0055A00000BclF5QAJ"/>
    <d v="2021-04-10T22:59:54"/>
    <m/>
    <d v="2018-04-03T15:31:04"/>
    <m/>
    <m/>
    <b v="0"/>
    <m/>
    <m/>
    <s v="Trade Show"/>
    <m/>
    <m/>
    <m/>
    <m/>
    <m/>
    <x v="3488"/>
    <x v="0"/>
    <b v="0"/>
    <m/>
    <m/>
    <m/>
    <s v="0055A000008zqzaQAA"/>
    <s v="01s31000003qafeAAA"/>
    <s v="Proteomics"/>
    <m/>
    <m/>
    <s v="Training"/>
    <s v="ZipChip"/>
    <m/>
    <m/>
    <s v="0125A000001ESVfQAO"/>
    <b v="0"/>
    <m/>
    <b v="0"/>
    <m/>
    <m/>
    <x v="1"/>
    <b v="0"/>
    <d v="2021-06-29T20:34:54"/>
    <s v="0055A00000BctN2QAJ"/>
    <m/>
    <b v="0"/>
    <x v="1"/>
    <m/>
    <m/>
    <n v="5050"/>
    <m/>
    <x v="12"/>
    <n v="100"/>
    <n v="0"/>
  </r>
  <r>
    <s v="0015A00001xP4A2QAK"/>
    <b v="0"/>
    <m/>
    <b v="0"/>
    <s v="7015A000001ThI4QAK"/>
    <m/>
    <m/>
    <x v="633"/>
    <b v="1"/>
    <m/>
    <m/>
    <s v="0035A00003EXFrFQAX"/>
    <s v="20-30% staff on site"/>
    <s v="Impacted"/>
    <s v="00531000007KAu8AAG"/>
    <b v="0"/>
    <d v="2019-10-03T08:12:21"/>
    <m/>
    <b v="0"/>
    <m/>
    <m/>
    <b v="0"/>
    <d v="2019-01-01T00:00:00"/>
    <n v="1"/>
    <n v="2019"/>
    <s v="Closed"/>
    <s v="Closed"/>
    <b v="0"/>
    <b v="0"/>
    <m/>
    <b v="1"/>
    <b v="0"/>
    <b v="0"/>
    <x v="15"/>
    <b v="0"/>
    <s v="Auto-Ti"/>
    <x v="0"/>
    <m/>
    <s v="0055A00000BclF5QAJ"/>
    <d v="2021-04-11T20:07:09"/>
    <m/>
    <m/>
    <m/>
    <m/>
    <b v="0"/>
    <m/>
    <m/>
    <s v="Field Sales"/>
    <m/>
    <m/>
    <s v="Thermo"/>
    <s v="Other (text field)"/>
    <m/>
    <x v="3489"/>
    <x v="0"/>
    <b v="0"/>
    <m/>
    <s v="Orbitrap Fusion"/>
    <m/>
    <s v="00531000007KAu8AAG"/>
    <s v="01s5A000004PlSkQAK"/>
    <s v="Biotherapeutics"/>
    <m/>
    <s v="0035A00003XEALtQAP"/>
    <s v="System"/>
    <s v="ZipChip"/>
    <m/>
    <m/>
    <s v="0125A000001ESVfQAO"/>
    <b v="0"/>
    <m/>
    <b v="0"/>
    <m/>
    <m/>
    <x v="1"/>
    <b v="0"/>
    <d v="2021-06-29T20:34:54"/>
    <s v="0055A00000Bd4jEQAR"/>
    <m/>
    <b v="0"/>
    <x v="1"/>
    <m/>
    <m/>
    <n v="52000"/>
    <m/>
    <x v="29"/>
    <n v="100"/>
    <n v="0"/>
  </r>
  <r>
    <s v="0013100001jbToGAAU"/>
    <b v="0"/>
    <s v="Eppendorf"/>
    <b v="0"/>
    <m/>
    <s v="DMEM"/>
    <s v="other"/>
    <x v="634"/>
    <b v="1"/>
    <m/>
    <m/>
    <s v="0035A00003W0jw6QAB"/>
    <m/>
    <m/>
    <s v="0055A000008iLmwQAE"/>
    <b v="0"/>
    <d v="2019-09-25T02:04:31"/>
    <m/>
    <b v="0"/>
    <m/>
    <m/>
    <b v="0"/>
    <d v="2020-01-01T00:00:00"/>
    <n v="1"/>
    <n v="2020"/>
    <s v="Closed"/>
    <s v="Closed"/>
    <b v="0"/>
    <b v="0"/>
    <m/>
    <b v="1"/>
    <b v="0"/>
    <b v="0"/>
    <x v="14"/>
    <b v="0"/>
    <m/>
    <x v="0"/>
    <d v="2019-08-23T00:00:00"/>
    <s v="0055A00000BclF5QAJ"/>
    <d v="2021-04-10T22:59:54"/>
    <m/>
    <d v="2020-01-05T00:20:50"/>
    <m/>
    <m/>
    <b v="0"/>
    <m/>
    <m/>
    <s v="Website"/>
    <m/>
    <m/>
    <m/>
    <m/>
    <m/>
    <x v="3490"/>
    <x v="0"/>
    <b v="0"/>
    <m/>
    <m/>
    <m/>
    <s v="0055A000008iLmwQAE"/>
    <s v="01s5A000005z9ixQAA"/>
    <s v="Metabolomics"/>
    <m/>
    <s v="0035A00003W0jw6QAB"/>
    <s v="Consumables"/>
    <s v="Rebel"/>
    <m/>
    <m/>
    <s v="0125A000001ESVfQAO"/>
    <b v="0"/>
    <m/>
    <b v="0"/>
    <m/>
    <m/>
    <x v="1"/>
    <b v="0"/>
    <d v="2021-06-29T20:34:54"/>
    <m/>
    <m/>
    <b v="0"/>
    <x v="1"/>
    <m/>
    <m/>
    <n v="13600"/>
    <m/>
    <x v="828"/>
    <n v="100"/>
    <n v="0"/>
  </r>
  <r>
    <s v="0015A00002FEmqDQAT"/>
    <b v="0"/>
    <m/>
    <b v="0"/>
    <m/>
    <m/>
    <m/>
    <x v="635"/>
    <b v="1"/>
    <m/>
    <m/>
    <s v="0035A00003YvZZCQA3"/>
    <m/>
    <m/>
    <s v="0055A000008iLoOQAU"/>
    <b v="0"/>
    <d v="2020-05-05T20:56:26"/>
    <m/>
    <b v="0"/>
    <m/>
    <m/>
    <b v="0"/>
    <d v="2020-02-01T00:00:00"/>
    <n v="2"/>
    <n v="2020"/>
    <s v="Closed"/>
    <s v="Closed"/>
    <b v="0"/>
    <b v="0"/>
    <m/>
    <b v="1"/>
    <b v="0"/>
    <b v="0"/>
    <x v="26"/>
    <b v="0"/>
    <m/>
    <x v="0"/>
    <m/>
    <s v="0055A00000BclF5QAJ"/>
    <d v="2021-04-10T22:59:54"/>
    <m/>
    <m/>
    <m/>
    <m/>
    <b v="0"/>
    <m/>
    <m/>
    <s v="Website"/>
    <m/>
    <m/>
    <m/>
    <m/>
    <m/>
    <x v="3491"/>
    <x v="0"/>
    <b v="0"/>
    <m/>
    <m/>
    <m/>
    <s v="0055A000008iLoOQAU"/>
    <s v="01s5A000005x0sjQAA"/>
    <m/>
    <m/>
    <s v="0035A00003baJCNQA2"/>
    <s v="Consumables"/>
    <s v="Rebel"/>
    <m/>
    <m/>
    <s v="0125A000001ESVfQAO"/>
    <b v="0"/>
    <m/>
    <b v="0"/>
    <m/>
    <m/>
    <x v="1"/>
    <b v="0"/>
    <d v="2021-06-29T20:34:55"/>
    <m/>
    <m/>
    <b v="0"/>
    <x v="1"/>
    <m/>
    <m/>
    <n v="0"/>
    <m/>
    <x v="2"/>
    <n v="100"/>
    <n v="0"/>
  </r>
  <r>
    <s v="0015A00002Ird7mQAB"/>
    <b v="0"/>
    <m/>
    <b v="0"/>
    <s v="7015A000001eDvVQAU"/>
    <m/>
    <m/>
    <x v="636"/>
    <b v="1"/>
    <m/>
    <m/>
    <s v="0035A00003dYYe1QAG"/>
    <m/>
    <m/>
    <s v="0055A000008iLoOQAU"/>
    <b v="0"/>
    <d v="2020-05-11T20:42:45"/>
    <m/>
    <b v="0"/>
    <m/>
    <m/>
    <b v="0"/>
    <d v="2020-02-01T00:00:00"/>
    <n v="2"/>
    <n v="2020"/>
    <s v="Closed"/>
    <s v="Closed"/>
    <b v="0"/>
    <b v="0"/>
    <m/>
    <b v="1"/>
    <b v="0"/>
    <b v="0"/>
    <x v="26"/>
    <b v="0"/>
    <m/>
    <x v="0"/>
    <m/>
    <s v="0055A00000BclF5QAJ"/>
    <d v="2021-04-11T20:07:09"/>
    <m/>
    <m/>
    <m/>
    <m/>
    <b v="0"/>
    <m/>
    <m/>
    <s v="Field Sales"/>
    <m/>
    <m/>
    <m/>
    <m/>
    <m/>
    <x v="3492"/>
    <x v="0"/>
    <b v="0"/>
    <m/>
    <m/>
    <m/>
    <s v="0055A000008iLoOQAU"/>
    <s v="01s5A000005x0sjQAA"/>
    <m/>
    <m/>
    <s v="0035A00003dYYe1QAG"/>
    <s v="Consumables"/>
    <s v="Rebel"/>
    <m/>
    <m/>
    <s v="0125A000001ESVfQAO"/>
    <b v="0"/>
    <m/>
    <b v="0"/>
    <m/>
    <m/>
    <x v="1"/>
    <b v="0"/>
    <d v="2021-06-29T20:34:55"/>
    <m/>
    <m/>
    <b v="0"/>
    <x v="1"/>
    <m/>
    <m/>
    <n v="2990"/>
    <m/>
    <x v="772"/>
    <n v="100"/>
    <n v="0"/>
  </r>
  <r>
    <s v="0013100001jbToGAAU"/>
    <b v="0"/>
    <m/>
    <b v="0"/>
    <m/>
    <m/>
    <m/>
    <x v="637"/>
    <b v="1"/>
    <m/>
    <m/>
    <s v="0035A00003fL5MqQAK"/>
    <m/>
    <m/>
    <s v="0055A000008iLoOQAU"/>
    <b v="0"/>
    <d v="2020-05-12T14:24:46"/>
    <m/>
    <b v="0"/>
    <m/>
    <m/>
    <b v="0"/>
    <d v="2020-02-01T00:00:00"/>
    <n v="2"/>
    <n v="2020"/>
    <s v="Closed"/>
    <s v="Closed"/>
    <b v="0"/>
    <b v="0"/>
    <m/>
    <b v="1"/>
    <b v="0"/>
    <b v="0"/>
    <x v="26"/>
    <b v="0"/>
    <m/>
    <x v="0"/>
    <d v="2020-05-12T00:00:00"/>
    <s v="0055A00000BclF5QAJ"/>
    <d v="2021-04-10T22:59:54"/>
    <m/>
    <d v="2020-05-12T20:34:53"/>
    <m/>
    <m/>
    <b v="0"/>
    <m/>
    <m/>
    <s v="Referral"/>
    <m/>
    <m/>
    <m/>
    <m/>
    <m/>
    <x v="3493"/>
    <x v="0"/>
    <b v="0"/>
    <m/>
    <m/>
    <m/>
    <s v="0055A000008iLoOQAU"/>
    <s v="01s5A000005x0sjQAA"/>
    <m/>
    <m/>
    <s v="0035A00003fL5MqQAK"/>
    <s v="Consumables"/>
    <s v="Rebel"/>
    <m/>
    <m/>
    <s v="0125A000001ESVfQAO"/>
    <b v="0"/>
    <m/>
    <b v="0"/>
    <m/>
    <m/>
    <x v="1"/>
    <b v="0"/>
    <d v="2021-06-29T20:34:55"/>
    <m/>
    <m/>
    <b v="0"/>
    <x v="1"/>
    <m/>
    <m/>
    <n v="8000"/>
    <m/>
    <x v="763"/>
    <n v="100"/>
    <n v="0"/>
  </r>
  <r>
    <s v="0013100001jbToGAAU"/>
    <b v="0"/>
    <m/>
    <b v="0"/>
    <m/>
    <m/>
    <m/>
    <x v="638"/>
    <b v="1"/>
    <m/>
    <m/>
    <s v="0035A00003fL5MqQAK"/>
    <m/>
    <m/>
    <s v="0055A000008iLoOQAU"/>
    <b v="0"/>
    <d v="2020-06-01T15:23:14"/>
    <m/>
    <b v="0"/>
    <m/>
    <m/>
    <b v="0"/>
    <d v="2020-02-01T00:00:00"/>
    <n v="2"/>
    <n v="2020"/>
    <s v="Closed"/>
    <s v="Closed"/>
    <b v="0"/>
    <b v="0"/>
    <m/>
    <b v="1"/>
    <b v="0"/>
    <b v="0"/>
    <x v="15"/>
    <b v="0"/>
    <m/>
    <x v="0"/>
    <m/>
    <s v="0055A00000BclF5QAJ"/>
    <d v="2021-04-10T22:59:54"/>
    <m/>
    <m/>
    <m/>
    <m/>
    <b v="0"/>
    <m/>
    <m/>
    <s v="Referral"/>
    <m/>
    <m/>
    <m/>
    <m/>
    <m/>
    <x v="3494"/>
    <x v="0"/>
    <b v="0"/>
    <m/>
    <m/>
    <m/>
    <s v="0055A000008iLoOQAU"/>
    <s v="01s5A000005x0sjQAA"/>
    <m/>
    <m/>
    <s v="0035A00003fL5MqQAK"/>
    <s v="Consumables"/>
    <s v="Rebel"/>
    <m/>
    <m/>
    <s v="0125A000001ESVfQAO"/>
    <b v="0"/>
    <m/>
    <b v="0"/>
    <m/>
    <m/>
    <x v="1"/>
    <b v="0"/>
    <d v="2021-06-29T20:34:55"/>
    <m/>
    <m/>
    <b v="0"/>
    <x v="1"/>
    <m/>
    <m/>
    <n v="4000"/>
    <m/>
    <x v="121"/>
    <n v="100"/>
    <n v="0"/>
  </r>
  <r>
    <s v="0015A00002EkmBaQAJ"/>
    <b v="0"/>
    <m/>
    <b v="0"/>
    <m/>
    <m/>
    <m/>
    <x v="639"/>
    <b v="1"/>
    <m/>
    <m/>
    <m/>
    <m/>
    <m/>
    <s v="0055A000008iLoOQAU"/>
    <b v="0"/>
    <d v="2020-06-15T14:03:08"/>
    <m/>
    <b v="0"/>
    <m/>
    <m/>
    <b v="0"/>
    <d v="2020-02-01T00:00:00"/>
    <n v="2"/>
    <n v="2020"/>
    <s v="Closed"/>
    <s v="Closed"/>
    <b v="0"/>
    <b v="0"/>
    <m/>
    <b v="1"/>
    <b v="0"/>
    <b v="0"/>
    <x v="26"/>
    <b v="0"/>
    <m/>
    <x v="0"/>
    <m/>
    <s v="0055A00000BclF5QAJ"/>
    <d v="2021-04-11T20:04:03"/>
    <m/>
    <d v="2020-06-17T14:50:13"/>
    <m/>
    <m/>
    <b v="0"/>
    <m/>
    <m/>
    <s v="Inside Sales"/>
    <m/>
    <m/>
    <m/>
    <m/>
    <m/>
    <x v="3495"/>
    <x v="0"/>
    <b v="0"/>
    <m/>
    <m/>
    <m/>
    <s v="0055A000008iLoOQAU"/>
    <s v="01s5A000005x0sjQAA"/>
    <m/>
    <m/>
    <s v="0035A00003ccoi2QAA"/>
    <s v="Consumables"/>
    <s v="Rebel"/>
    <m/>
    <m/>
    <s v="0125A000001ESVfQAO"/>
    <b v="0"/>
    <m/>
    <b v="0"/>
    <m/>
    <m/>
    <x v="1"/>
    <b v="0"/>
    <d v="2021-06-29T20:34:55"/>
    <m/>
    <m/>
    <b v="0"/>
    <x v="1"/>
    <m/>
    <m/>
    <n v="4000"/>
    <m/>
    <x v="121"/>
    <n v="100"/>
    <n v="0"/>
  </r>
  <r>
    <s v="0015A00002DQoleQAD"/>
    <b v="0"/>
    <m/>
    <b v="0"/>
    <m/>
    <m/>
    <m/>
    <x v="640"/>
    <b v="1"/>
    <m/>
    <m/>
    <m/>
    <m/>
    <m/>
    <s v="0055A000008zqzaQAA"/>
    <b v="0"/>
    <d v="2020-06-22T13:06:06"/>
    <m/>
    <b v="0"/>
    <m/>
    <m/>
    <b v="0"/>
    <d v="2020-02-01T00:00:00"/>
    <n v="2"/>
    <n v="2020"/>
    <s v="Closed"/>
    <s v="Closed"/>
    <b v="0"/>
    <b v="0"/>
    <m/>
    <b v="1"/>
    <b v="0"/>
    <b v="0"/>
    <x v="26"/>
    <b v="0"/>
    <m/>
    <x v="0"/>
    <m/>
    <s v="0055A00000BclF5QAJ"/>
    <d v="2021-04-11T19:52:07"/>
    <m/>
    <d v="2020-06-29T14:54:48"/>
    <m/>
    <m/>
    <b v="0"/>
    <m/>
    <m/>
    <s v="Inside Sales"/>
    <m/>
    <m/>
    <m/>
    <m/>
    <m/>
    <x v="3496"/>
    <x v="0"/>
    <b v="0"/>
    <m/>
    <m/>
    <m/>
    <s v="0055A000008iLoOQAU"/>
    <s v="01s5A000005x0sjQAA"/>
    <m/>
    <m/>
    <s v="0035A00003gRkxHQAS"/>
    <s v="Consumables"/>
    <s v="Rebel"/>
    <m/>
    <m/>
    <s v="0125A000001ESVfQAO"/>
    <b v="0"/>
    <m/>
    <b v="0"/>
    <m/>
    <m/>
    <x v="1"/>
    <b v="0"/>
    <d v="2021-06-29T20:34:55"/>
    <m/>
    <m/>
    <b v="0"/>
    <x v="1"/>
    <m/>
    <m/>
    <n v="4000"/>
    <m/>
    <x v="121"/>
    <n v="100"/>
    <n v="0"/>
  </r>
  <r>
    <s v="0015A00002DSLMyQAP"/>
    <b v="0"/>
    <m/>
    <b v="0"/>
    <s v="7015A000001eG6VQAU"/>
    <m/>
    <m/>
    <x v="641"/>
    <b v="1"/>
    <m/>
    <m/>
    <s v="0035A00003gRIr7QAG"/>
    <m/>
    <m/>
    <s v="0055A000008iLoOQAU"/>
    <b v="0"/>
    <d v="2021-03-23T13:19:00"/>
    <m/>
    <b v="0"/>
    <m/>
    <m/>
    <b v="0"/>
    <d v="2021-02-01T00:00:00"/>
    <n v="2"/>
    <n v="2021"/>
    <s v="Closed"/>
    <s v="Closed"/>
    <b v="0"/>
    <b v="0"/>
    <m/>
    <b v="1"/>
    <b v="0"/>
    <b v="0"/>
    <x v="26"/>
    <b v="0"/>
    <m/>
    <x v="0"/>
    <d v="2021-04-05T00:00:00"/>
    <s v="0055A00000BclF5QAJ"/>
    <d v="2021-04-10T22:59:54"/>
    <m/>
    <d v="2021-04-05T18:47:30"/>
    <m/>
    <m/>
    <b v="0"/>
    <m/>
    <m/>
    <s v="Webinar"/>
    <m/>
    <m/>
    <m/>
    <m/>
    <m/>
    <x v="3497"/>
    <x v="0"/>
    <b v="0"/>
    <m/>
    <m/>
    <m/>
    <s v="0055A000008iLoOQAU"/>
    <s v="01s5A000005xBspQAE"/>
    <m/>
    <m/>
    <s v="0035A00003gRIr7QAG"/>
    <s v="Consumables"/>
    <s v="Rebel"/>
    <m/>
    <m/>
    <s v="0125A000001ESVfQAO"/>
    <b v="0"/>
    <m/>
    <b v="0"/>
    <m/>
    <m/>
    <x v="1"/>
    <b v="0"/>
    <d v="2021-06-29T20:34:55"/>
    <s v="0055A000008iLmcQAE"/>
    <m/>
    <b v="0"/>
    <x v="1"/>
    <m/>
    <m/>
    <n v="8000"/>
    <m/>
    <x v="763"/>
    <n v="100"/>
    <n v="0"/>
  </r>
  <r>
    <s v="0013100001gX5LzAAK"/>
    <b v="0"/>
    <m/>
    <b v="0"/>
    <s v="7015A000001eQXVQA2"/>
    <m/>
    <m/>
    <x v="642"/>
    <b v="1"/>
    <m/>
    <m/>
    <s v="0035A00003hlJj2QAE"/>
    <m/>
    <m/>
    <s v="0055A000008iLoOQAU"/>
    <b v="0"/>
    <d v="2021-04-06T14:52:14"/>
    <m/>
    <b v="0"/>
    <m/>
    <m/>
    <b v="0"/>
    <d v="2021-02-01T00:00:00"/>
    <n v="2"/>
    <n v="2021"/>
    <s v="Closed"/>
    <s v="Closed"/>
    <b v="0"/>
    <b v="0"/>
    <m/>
    <b v="1"/>
    <b v="0"/>
    <b v="0"/>
    <x v="15"/>
    <b v="0"/>
    <m/>
    <x v="0"/>
    <m/>
    <s v="0055A00000BclF5QAJ"/>
    <d v="2021-04-10T22:59:54"/>
    <m/>
    <m/>
    <m/>
    <m/>
    <b v="0"/>
    <m/>
    <m/>
    <s v="Website"/>
    <m/>
    <m/>
    <m/>
    <m/>
    <m/>
    <x v="3498"/>
    <x v="0"/>
    <b v="0"/>
    <m/>
    <m/>
    <m/>
    <s v="0055A000008iLoOQAU"/>
    <s v="01s5A000005xBspQAE"/>
    <m/>
    <m/>
    <s v="0035A00003hlJj2QAE"/>
    <s v="Consumables"/>
    <s v="Rebel"/>
    <m/>
    <m/>
    <s v="0125A000001ESVfQAO"/>
    <b v="0"/>
    <m/>
    <b v="0"/>
    <m/>
    <m/>
    <x v="1"/>
    <b v="0"/>
    <d v="2021-06-29T20:34:55"/>
    <s v="0055A000008iLmcQAE"/>
    <m/>
    <b v="0"/>
    <x v="1"/>
    <m/>
    <m/>
    <n v="12000"/>
    <m/>
    <x v="762"/>
    <n v="100"/>
    <n v="0"/>
  </r>
  <r>
    <s v="0015A00002CwPb7QAF"/>
    <b v="0"/>
    <m/>
    <b v="0"/>
    <m/>
    <m/>
    <m/>
    <x v="642"/>
    <b v="1"/>
    <m/>
    <m/>
    <s v="0035A00003poiCuQAI"/>
    <m/>
    <m/>
    <s v="0055A000008iLoOQAU"/>
    <b v="0"/>
    <d v="2021-04-06T18:05:23"/>
    <m/>
    <b v="0"/>
    <m/>
    <m/>
    <b v="0"/>
    <d v="2021-02-01T00:00:00"/>
    <n v="2"/>
    <n v="2021"/>
    <s v="Closed"/>
    <s v="Closed"/>
    <b v="0"/>
    <b v="0"/>
    <m/>
    <b v="1"/>
    <b v="0"/>
    <b v="0"/>
    <x v="15"/>
    <b v="0"/>
    <m/>
    <x v="0"/>
    <d v="2021-05-04T00:00:00"/>
    <s v="0055A00000BclF5QAJ"/>
    <d v="2021-04-11T20:07:09"/>
    <m/>
    <m/>
    <m/>
    <m/>
    <b v="0"/>
    <m/>
    <m/>
    <s v="Field Sales"/>
    <m/>
    <m/>
    <m/>
    <m/>
    <m/>
    <x v="3499"/>
    <x v="0"/>
    <b v="0"/>
    <m/>
    <m/>
    <m/>
    <s v="0055A000008iLoOQAU"/>
    <s v="01s5A000005xBspQAE"/>
    <m/>
    <m/>
    <s v="0035A00003poiCuQAI"/>
    <s v="Consumables"/>
    <s v="Rebel"/>
    <m/>
    <m/>
    <s v="0125A000001ESVfQAO"/>
    <b v="0"/>
    <m/>
    <b v="0"/>
    <m/>
    <m/>
    <x v="1"/>
    <b v="0"/>
    <d v="2021-06-29T20:34:55"/>
    <s v="0055A000008iLmcQAE"/>
    <m/>
    <b v="0"/>
    <x v="1"/>
    <m/>
    <m/>
    <n v="4000"/>
    <m/>
    <x v="121"/>
    <n v="100"/>
    <n v="0"/>
  </r>
  <r>
    <s v="0013100001hofGrAAI"/>
    <b v="0"/>
    <m/>
    <b v="0"/>
    <s v="7015A000001eQXVQA2"/>
    <m/>
    <m/>
    <x v="643"/>
    <b v="1"/>
    <m/>
    <m/>
    <s v="0035A00003kfAUpQAM"/>
    <m/>
    <m/>
    <s v="0055A000008iLoOQAU"/>
    <b v="0"/>
    <d v="2021-04-07T19:56:37"/>
    <m/>
    <b v="0"/>
    <m/>
    <m/>
    <b v="0"/>
    <d v="2021-02-01T00:00:00"/>
    <n v="2"/>
    <n v="2021"/>
    <s v="Closed"/>
    <s v="Closed"/>
    <b v="0"/>
    <b v="0"/>
    <m/>
    <b v="1"/>
    <b v="0"/>
    <b v="0"/>
    <x v="15"/>
    <b v="0"/>
    <m/>
    <x v="0"/>
    <m/>
    <s v="0055A00000BclF5QAJ"/>
    <d v="2021-04-10T22:59:54"/>
    <m/>
    <m/>
    <m/>
    <m/>
    <b v="0"/>
    <m/>
    <m/>
    <s v="Website"/>
    <m/>
    <m/>
    <m/>
    <m/>
    <m/>
    <x v="3500"/>
    <x v="0"/>
    <b v="0"/>
    <m/>
    <m/>
    <m/>
    <s v="0055A000008iLoOQAU"/>
    <s v="01s5A000005xBspQAE"/>
    <m/>
    <m/>
    <s v="0035A00003kfAUpQAM"/>
    <s v="Consumables"/>
    <s v="Rebel"/>
    <m/>
    <m/>
    <s v="0125A000001ESVfQAO"/>
    <b v="0"/>
    <m/>
    <b v="0"/>
    <m/>
    <m/>
    <x v="1"/>
    <b v="0"/>
    <d v="2021-06-29T20:34:55"/>
    <s v="0055A000008iLmcQAE"/>
    <m/>
    <b v="0"/>
    <x v="1"/>
    <m/>
    <m/>
    <n v="4000"/>
    <m/>
    <x v="121"/>
    <n v="100"/>
    <n v="0"/>
  </r>
  <r>
    <s v="0013100001fqypQAAQ"/>
    <b v="0"/>
    <m/>
    <b v="0"/>
    <s v="7015A000001eQXVQA2"/>
    <m/>
    <m/>
    <x v="373"/>
    <b v="1"/>
    <m/>
    <m/>
    <s v="0035A00003pmpO7QAI"/>
    <m/>
    <m/>
    <s v="0055A000008iLoOQAU"/>
    <b v="0"/>
    <d v="2021-04-12T18:08:11"/>
    <m/>
    <b v="0"/>
    <m/>
    <m/>
    <b v="0"/>
    <d v="2021-02-01T00:00:00"/>
    <n v="2"/>
    <n v="2021"/>
    <s v="Closed"/>
    <s v="Closed"/>
    <b v="0"/>
    <b v="0"/>
    <m/>
    <b v="1"/>
    <b v="0"/>
    <b v="0"/>
    <x v="15"/>
    <b v="0"/>
    <m/>
    <x v="0"/>
    <d v="2021-05-05T00:00:00"/>
    <s v="0055A000008iLoOQAU"/>
    <d v="2021-05-07T11:56:59"/>
    <m/>
    <d v="2021-05-07T11:56:58"/>
    <m/>
    <m/>
    <b v="0"/>
    <m/>
    <m/>
    <s v="Other"/>
    <m/>
    <m/>
    <m/>
    <m/>
    <m/>
    <x v="3501"/>
    <x v="0"/>
    <b v="0"/>
    <m/>
    <m/>
    <m/>
    <s v="0055A000008iLoOQAU"/>
    <s v="01s5A000005xBspQAE"/>
    <m/>
    <m/>
    <s v="0035A00003pmpO7QAI"/>
    <s v="Consumables"/>
    <s v="Rebel"/>
    <m/>
    <m/>
    <s v="0125A000001ESVfQAO"/>
    <b v="0"/>
    <m/>
    <b v="0"/>
    <m/>
    <m/>
    <x v="1"/>
    <b v="0"/>
    <d v="2021-06-29T20:34:55"/>
    <s v="0055A000008iLmcQAE"/>
    <m/>
    <b v="0"/>
    <x v="1"/>
    <m/>
    <m/>
    <n v="8000"/>
    <m/>
    <x v="763"/>
    <n v="100"/>
    <n v="0"/>
  </r>
  <r>
    <s v="0015A00002VqDlGQAV"/>
    <b v="0"/>
    <m/>
    <b v="0"/>
    <m/>
    <m/>
    <m/>
    <x v="409"/>
    <b v="1"/>
    <m/>
    <m/>
    <s v="0035A00003pmwLPQAY"/>
    <m/>
    <m/>
    <s v="0055A000008iLoOQAU"/>
    <b v="0"/>
    <d v="2021-04-20T11:55:32"/>
    <m/>
    <b v="0"/>
    <m/>
    <m/>
    <b v="0"/>
    <d v="2021-02-01T00:00:00"/>
    <n v="2"/>
    <n v="2021"/>
    <s v="Closed"/>
    <s v="Closed"/>
    <b v="0"/>
    <b v="0"/>
    <m/>
    <b v="1"/>
    <b v="0"/>
    <b v="0"/>
    <x v="15"/>
    <b v="0"/>
    <m/>
    <x v="0"/>
    <m/>
    <s v="0055A000008iLoOQAU"/>
    <d v="2021-04-20T11:56:02"/>
    <m/>
    <m/>
    <m/>
    <m/>
    <b v="0"/>
    <m/>
    <m/>
    <s v="Field Sales"/>
    <m/>
    <m/>
    <m/>
    <m/>
    <m/>
    <x v="3502"/>
    <x v="0"/>
    <b v="0"/>
    <m/>
    <m/>
    <m/>
    <s v="0055A000008iLoOQAU"/>
    <s v="01s5A000005xBspQAE"/>
    <m/>
    <m/>
    <s v="0035A00003pmwLPQAY"/>
    <s v="Consumables"/>
    <s v="Rebel"/>
    <m/>
    <m/>
    <s v="0125A000001ESVfQAO"/>
    <b v="0"/>
    <m/>
    <b v="0"/>
    <m/>
    <m/>
    <x v="1"/>
    <b v="0"/>
    <d v="2021-06-29T20:34:55"/>
    <s v="0055A000008iLmcQAE"/>
    <m/>
    <b v="0"/>
    <x v="1"/>
    <m/>
    <m/>
    <n v="4000"/>
    <m/>
    <x v="121"/>
    <n v="100"/>
    <n v="0"/>
  </r>
  <r>
    <s v="0015A00001tbNSWQA2"/>
    <b v="0"/>
    <m/>
    <b v="0"/>
    <s v="7015A000001eQXVQA2"/>
    <m/>
    <m/>
    <x v="644"/>
    <b v="1"/>
    <m/>
    <m/>
    <s v="0035A00003kgKQZQA2"/>
    <m/>
    <m/>
    <s v="0055A000008iLoOQAU"/>
    <b v="0"/>
    <d v="2021-04-21T14:51:59"/>
    <m/>
    <b v="0"/>
    <m/>
    <m/>
    <b v="0"/>
    <d v="2021-02-01T00:00:00"/>
    <n v="2"/>
    <n v="2021"/>
    <s v="Closed"/>
    <s v="Closed"/>
    <b v="0"/>
    <b v="0"/>
    <m/>
    <b v="1"/>
    <b v="0"/>
    <b v="0"/>
    <x v="15"/>
    <b v="0"/>
    <m/>
    <x v="0"/>
    <d v="2021-04-21T00:00:00"/>
    <s v="0055A000008iLoOQAU"/>
    <d v="2021-04-22T11:42:46"/>
    <m/>
    <d v="2021-04-22T11:42:45"/>
    <m/>
    <m/>
    <b v="0"/>
    <m/>
    <m/>
    <s v="Website"/>
    <m/>
    <m/>
    <m/>
    <m/>
    <m/>
    <x v="3503"/>
    <x v="0"/>
    <b v="0"/>
    <m/>
    <m/>
    <m/>
    <s v="0055A000008iLoOQAU"/>
    <s v="01s5A000005xBspQAE"/>
    <m/>
    <m/>
    <s v="0035A00003kgKQZQA2"/>
    <s v="Consumables"/>
    <s v="Rebel"/>
    <m/>
    <m/>
    <s v="0125A000001ESVfQAO"/>
    <b v="0"/>
    <m/>
    <b v="0"/>
    <m/>
    <m/>
    <x v="1"/>
    <b v="0"/>
    <d v="2021-06-29T20:34:55"/>
    <s v="0055A000008iLmcQAE"/>
    <m/>
    <b v="0"/>
    <x v="1"/>
    <m/>
    <m/>
    <n v="22800"/>
    <m/>
    <x v="767"/>
    <n v="100"/>
    <n v="0"/>
  </r>
  <r>
    <s v="0015A00002OIlzQQAT"/>
    <b v="0"/>
    <m/>
    <b v="0"/>
    <s v="7015A000001eQXVQA2"/>
    <m/>
    <m/>
    <x v="644"/>
    <b v="1"/>
    <m/>
    <m/>
    <s v="0035A00003hmgVHQAY"/>
    <m/>
    <m/>
    <s v="0055A000008iLoOQAU"/>
    <b v="0"/>
    <d v="2021-04-21T15:27:58"/>
    <m/>
    <b v="0"/>
    <m/>
    <m/>
    <b v="0"/>
    <d v="2021-02-01T00:00:00"/>
    <n v="2"/>
    <n v="2021"/>
    <s v="Closed"/>
    <s v="Closed"/>
    <b v="0"/>
    <b v="0"/>
    <m/>
    <b v="1"/>
    <b v="0"/>
    <b v="0"/>
    <x v="15"/>
    <b v="0"/>
    <m/>
    <x v="0"/>
    <d v="2021-04-21T00:00:00"/>
    <s v="0055A000008iLoOQAU"/>
    <d v="2021-04-22T13:10:23"/>
    <m/>
    <d v="2021-04-21T18:43:31"/>
    <m/>
    <m/>
    <b v="0"/>
    <m/>
    <m/>
    <s v="Prospecting Journey"/>
    <m/>
    <m/>
    <m/>
    <m/>
    <m/>
    <x v="3504"/>
    <x v="0"/>
    <b v="0"/>
    <m/>
    <m/>
    <m/>
    <s v="0055A000008iLoOQAU"/>
    <s v="01s5A000005xBspQAE"/>
    <m/>
    <m/>
    <s v="0035A00003hmgVHQAY"/>
    <s v="Consumables"/>
    <s v="Rebel"/>
    <m/>
    <m/>
    <s v="0125A000001ESVfQAO"/>
    <b v="0"/>
    <m/>
    <b v="0"/>
    <m/>
    <m/>
    <x v="1"/>
    <b v="0"/>
    <d v="2021-06-29T20:34:55"/>
    <s v="0055A000008iLmcQAE"/>
    <m/>
    <b v="0"/>
    <x v="1"/>
    <m/>
    <m/>
    <n v="8000"/>
    <m/>
    <x v="763"/>
    <n v="100"/>
    <n v="0"/>
  </r>
  <r>
    <s v="0015A00001tbNSWQA2"/>
    <b v="0"/>
    <m/>
    <b v="0"/>
    <s v="7015A000001eQXVQA2"/>
    <m/>
    <m/>
    <x v="408"/>
    <b v="1"/>
    <m/>
    <m/>
    <s v="0035A00003kgKQZQA2"/>
    <m/>
    <m/>
    <s v="0055A000008iLoOQAU"/>
    <b v="0"/>
    <d v="2021-04-22T21:03:58"/>
    <m/>
    <b v="0"/>
    <m/>
    <m/>
    <b v="0"/>
    <d v="2021-02-01T00:00:00"/>
    <n v="2"/>
    <n v="2021"/>
    <s v="Closed"/>
    <s v="Closed"/>
    <b v="0"/>
    <b v="0"/>
    <m/>
    <b v="1"/>
    <b v="0"/>
    <b v="0"/>
    <x v="15"/>
    <b v="0"/>
    <m/>
    <x v="0"/>
    <m/>
    <s v="0055A000008iLoOQAU"/>
    <d v="2021-04-23T12:34:20"/>
    <m/>
    <m/>
    <m/>
    <m/>
    <b v="0"/>
    <m/>
    <m/>
    <s v="Website"/>
    <m/>
    <m/>
    <m/>
    <m/>
    <m/>
    <x v="3505"/>
    <x v="0"/>
    <b v="0"/>
    <m/>
    <m/>
    <m/>
    <s v="0055A000008iLoOQAU"/>
    <s v="01s5A000005xBspQAE"/>
    <m/>
    <m/>
    <s v="0035A00003kgKQZQA2"/>
    <s v="Consumables"/>
    <s v="Rebel"/>
    <m/>
    <m/>
    <s v="0125A000001ESVfQAO"/>
    <b v="0"/>
    <m/>
    <b v="0"/>
    <m/>
    <m/>
    <x v="1"/>
    <b v="0"/>
    <d v="2021-06-29T20:34:55"/>
    <s v="0055A000008iLmcQAE"/>
    <m/>
    <b v="0"/>
    <x v="1"/>
    <m/>
    <m/>
    <n v="4000"/>
    <m/>
    <x v="121"/>
    <n v="100"/>
    <n v="0"/>
  </r>
  <r>
    <s v="0015A000028moKRQAY"/>
    <b v="0"/>
    <m/>
    <b v="0"/>
    <s v="7015A000001eQXVQA2"/>
    <m/>
    <m/>
    <x v="374"/>
    <b v="1"/>
    <m/>
    <m/>
    <s v="0035A00003hl0PaQAI"/>
    <m/>
    <m/>
    <s v="0055A000008iLoOQAU"/>
    <b v="0"/>
    <d v="2021-04-23T18:13:56"/>
    <m/>
    <b v="0"/>
    <m/>
    <m/>
    <b v="0"/>
    <d v="2021-02-01T00:00:00"/>
    <n v="2"/>
    <n v="2021"/>
    <s v="Closed"/>
    <s v="Closed"/>
    <b v="0"/>
    <b v="0"/>
    <m/>
    <b v="1"/>
    <b v="0"/>
    <b v="0"/>
    <x v="15"/>
    <b v="0"/>
    <m/>
    <x v="0"/>
    <m/>
    <s v="0055A000008iLoOQAU"/>
    <d v="2021-04-25T23:54:25"/>
    <m/>
    <d v="2021-04-25T23:54:25"/>
    <m/>
    <m/>
    <b v="0"/>
    <m/>
    <m/>
    <s v="Other"/>
    <m/>
    <m/>
    <m/>
    <m/>
    <m/>
    <x v="3506"/>
    <x v="0"/>
    <b v="0"/>
    <m/>
    <m/>
    <m/>
    <s v="0055A000008iLoOQAU"/>
    <s v="01s5A000005xBspQAE"/>
    <m/>
    <m/>
    <s v="0035A00003hl0PaQAI"/>
    <s v="Consumables"/>
    <s v="Rebel"/>
    <m/>
    <m/>
    <s v="0125A000001ESVfQAO"/>
    <b v="0"/>
    <m/>
    <b v="0"/>
    <m/>
    <m/>
    <x v="1"/>
    <b v="0"/>
    <d v="2021-06-29T20:34:55"/>
    <s v="0055A000008iLmcQAE"/>
    <m/>
    <b v="0"/>
    <x v="1"/>
    <m/>
    <m/>
    <n v="4000"/>
    <m/>
    <x v="121"/>
    <n v="100"/>
    <n v="0"/>
  </r>
  <r>
    <s v="0015A00001tbMY6QAM"/>
    <b v="0"/>
    <m/>
    <b v="0"/>
    <s v="7015A000001zLaKQAU"/>
    <m/>
    <m/>
    <x v="317"/>
    <b v="1"/>
    <m/>
    <m/>
    <s v="0035A00003JivLfQAJ"/>
    <m/>
    <m/>
    <s v="0055A000008iLoOQAU"/>
    <b v="0"/>
    <d v="2021-04-30T18:03:02"/>
    <m/>
    <b v="0"/>
    <m/>
    <m/>
    <b v="0"/>
    <d v="2021-02-01T00:00:00"/>
    <n v="2"/>
    <n v="2021"/>
    <s v="Closed"/>
    <s v="Closed"/>
    <b v="0"/>
    <b v="0"/>
    <m/>
    <b v="1"/>
    <b v="0"/>
    <b v="0"/>
    <x v="15"/>
    <b v="0"/>
    <m/>
    <x v="0"/>
    <m/>
    <s v="0055A000008iLoOQAU"/>
    <d v="2021-06-16T21:03:25"/>
    <m/>
    <m/>
    <m/>
    <m/>
    <b v="0"/>
    <m/>
    <m/>
    <s v="Webinar"/>
    <m/>
    <m/>
    <m/>
    <m/>
    <m/>
    <x v="3507"/>
    <x v="0"/>
    <b v="0"/>
    <m/>
    <m/>
    <m/>
    <s v="0055A000008iLoOQAU"/>
    <s v="01s5A000005xBspQAE"/>
    <m/>
    <m/>
    <s v="0035A00003JivLfQAJ"/>
    <s v="Consumables"/>
    <s v="Rebel"/>
    <m/>
    <m/>
    <s v="0125A000001ESVfQAO"/>
    <b v="0"/>
    <m/>
    <b v="0"/>
    <m/>
    <m/>
    <x v="1"/>
    <b v="0"/>
    <d v="2021-06-29T20:34:55"/>
    <s v="0055A000008iLmcQAE"/>
    <m/>
    <b v="0"/>
    <x v="1"/>
    <m/>
    <m/>
    <n v="16000"/>
    <m/>
    <x v="768"/>
    <n v="100"/>
    <n v="0"/>
  </r>
  <r>
    <s v="0013100001fsBp7AAE"/>
    <b v="0"/>
    <m/>
    <b v="0"/>
    <s v="7015A000001eQXVQA2"/>
    <m/>
    <m/>
    <x v="353"/>
    <b v="1"/>
    <m/>
    <m/>
    <s v="0035A00003gRmI2QAK"/>
    <m/>
    <m/>
    <s v="0055A000008iLoOQAU"/>
    <b v="0"/>
    <d v="2021-05-06T14:11:40"/>
    <m/>
    <b v="0"/>
    <m/>
    <m/>
    <b v="0"/>
    <d v="2021-02-01T00:00:00"/>
    <n v="2"/>
    <n v="2021"/>
    <s v="Closed"/>
    <s v="Closed"/>
    <b v="0"/>
    <b v="0"/>
    <m/>
    <b v="1"/>
    <b v="0"/>
    <b v="0"/>
    <x v="15"/>
    <b v="0"/>
    <m/>
    <x v="0"/>
    <d v="2021-05-11T00:00:00"/>
    <s v="0055A000008iLoOQAU"/>
    <d v="2021-05-11T17:34:29"/>
    <m/>
    <d v="2021-05-11T17:34:29"/>
    <m/>
    <m/>
    <b v="0"/>
    <m/>
    <m/>
    <s v="Inside Sales"/>
    <m/>
    <m/>
    <m/>
    <m/>
    <m/>
    <x v="3508"/>
    <x v="0"/>
    <b v="0"/>
    <m/>
    <m/>
    <m/>
    <s v="0055A000008iLoOQAU"/>
    <s v="01s5A000005xBspQAE"/>
    <m/>
    <m/>
    <s v="0035A00003gRmI2QAK"/>
    <s v="Consumables"/>
    <s v="Rebel"/>
    <m/>
    <m/>
    <s v="0125A000001ESVfQAO"/>
    <b v="0"/>
    <m/>
    <b v="0"/>
    <m/>
    <m/>
    <x v="1"/>
    <b v="0"/>
    <d v="2021-06-29T20:34:55"/>
    <s v="0055A000008iLmcQAE"/>
    <m/>
    <b v="0"/>
    <x v="1"/>
    <m/>
    <m/>
    <n v="22800"/>
    <m/>
    <x v="767"/>
    <n v="100"/>
    <n v="0"/>
  </r>
  <r>
    <s v="0015A00002DQoleQAD"/>
    <b v="0"/>
    <m/>
    <b v="0"/>
    <s v="7015A000001zMbNQAU"/>
    <m/>
    <m/>
    <x v="409"/>
    <b v="1"/>
    <m/>
    <m/>
    <s v="0035A00003igJbbQAE"/>
    <m/>
    <m/>
    <s v="0055A000008iLoOQAU"/>
    <b v="0"/>
    <d v="2021-02-23T15:51:01"/>
    <m/>
    <b v="0"/>
    <m/>
    <m/>
    <b v="0"/>
    <d v="2021-02-01T00:00:00"/>
    <n v="2"/>
    <n v="2021"/>
    <s v="Closed"/>
    <s v="Closed"/>
    <b v="0"/>
    <b v="0"/>
    <m/>
    <b v="1"/>
    <b v="0"/>
    <b v="0"/>
    <x v="15"/>
    <b v="0"/>
    <m/>
    <x v="0"/>
    <d v="2021-04-15T00:00:00"/>
    <s v="0055A000008iLoOQAU"/>
    <d v="2021-04-20T12:18:52"/>
    <m/>
    <d v="2021-04-20T12:18:51"/>
    <m/>
    <m/>
    <b v="0"/>
    <m/>
    <m/>
    <s v="Website"/>
    <m/>
    <m/>
    <m/>
    <m/>
    <m/>
    <x v="3509"/>
    <x v="0"/>
    <b v="0"/>
    <m/>
    <m/>
    <m/>
    <s v="0055A000008iLoOQAU"/>
    <s v="01s5A000005xBspQAE"/>
    <m/>
    <m/>
    <s v="0035A00003igJbbQAE"/>
    <s v="Service"/>
    <s v="Rebel"/>
    <m/>
    <m/>
    <s v="0125A000001ESVfQAO"/>
    <b v="0"/>
    <m/>
    <b v="0"/>
    <m/>
    <m/>
    <x v="1"/>
    <b v="0"/>
    <d v="2021-06-29T20:34:55"/>
    <s v="0055A000008iLmcQAE"/>
    <m/>
    <b v="0"/>
    <x v="1"/>
    <m/>
    <m/>
    <n v="20160"/>
    <m/>
    <x v="771"/>
    <n v="100"/>
    <n v="0"/>
  </r>
  <r>
    <s v="0013100001jb0YLAAY"/>
    <b v="0"/>
    <m/>
    <b v="0"/>
    <s v="7015A000001ePBIQA2"/>
    <m/>
    <m/>
    <x v="405"/>
    <b v="1"/>
    <m/>
    <m/>
    <s v="0035A00003VyJdFQAV"/>
    <m/>
    <m/>
    <s v="0055A000008iLoOQAU"/>
    <b v="0"/>
    <d v="2021-03-15T15:26:15"/>
    <m/>
    <b v="0"/>
    <m/>
    <m/>
    <b v="0"/>
    <d v="2021-02-01T00:00:00"/>
    <n v="2"/>
    <n v="2021"/>
    <s v="Closed"/>
    <s v="Closed"/>
    <b v="0"/>
    <b v="0"/>
    <m/>
    <b v="1"/>
    <b v="0"/>
    <b v="0"/>
    <x v="15"/>
    <b v="0"/>
    <m/>
    <x v="0"/>
    <d v="2021-05-05T00:00:00"/>
    <s v="0055A000008iLoOQAU"/>
    <d v="2021-05-06T13:34:54"/>
    <m/>
    <d v="2021-05-06T13:34:53"/>
    <m/>
    <m/>
    <b v="0"/>
    <m/>
    <m/>
    <s v="Field Sales"/>
    <m/>
    <m/>
    <m/>
    <m/>
    <m/>
    <x v="3510"/>
    <x v="0"/>
    <b v="0"/>
    <m/>
    <m/>
    <m/>
    <s v="0055A000008iLoOQAU"/>
    <s v="01s5A000005xBspQAE"/>
    <m/>
    <m/>
    <s v="0035A00003VyJdFQAV"/>
    <s v="Service"/>
    <s v="Rebel"/>
    <m/>
    <m/>
    <s v="0125A000001ESVfQAO"/>
    <b v="0"/>
    <m/>
    <b v="0"/>
    <m/>
    <m/>
    <x v="1"/>
    <b v="0"/>
    <d v="2021-06-29T20:34:55"/>
    <s v="0055A000008iLmcQAE"/>
    <m/>
    <b v="0"/>
    <x v="1"/>
    <m/>
    <m/>
    <n v="20160"/>
    <m/>
    <x v="771"/>
    <n v="100"/>
    <n v="0"/>
  </r>
  <r>
    <s v="0015A00002FU4geQAD"/>
    <b v="0"/>
    <m/>
    <b v="0"/>
    <m/>
    <m/>
    <m/>
    <x v="422"/>
    <b v="1"/>
    <m/>
    <m/>
    <s v="0036e00003qh3RfAAI"/>
    <m/>
    <m/>
    <s v="0055A000008iLoOQAU"/>
    <b v="0"/>
    <d v="2021-05-05T14:45:47"/>
    <d v="2021-05-18T00:00:00"/>
    <b v="0"/>
    <m/>
    <m/>
    <b v="0"/>
    <d v="2021-02-01T00:00:00"/>
    <n v="2"/>
    <n v="2021"/>
    <s v="Closed"/>
    <s v="Closed"/>
    <b v="0"/>
    <b v="0"/>
    <m/>
    <b v="1"/>
    <b v="0"/>
    <b v="0"/>
    <x v="15"/>
    <b v="0"/>
    <m/>
    <x v="0"/>
    <d v="2021-05-18T00:00:00"/>
    <s v="0055A000008iLoOQAU"/>
    <d v="2021-05-18T13:37:24"/>
    <m/>
    <d v="2021-05-18T13:37:23"/>
    <d v="2021-05-18T00:00:00"/>
    <m/>
    <b v="0"/>
    <m/>
    <m/>
    <s v="Inside Sales"/>
    <m/>
    <m/>
    <m/>
    <m/>
    <m/>
    <x v="3511"/>
    <x v="0"/>
    <b v="0"/>
    <m/>
    <m/>
    <m/>
    <s v="0055A000008iLoOQAU"/>
    <s v="01s5A000005xBspQAE"/>
    <m/>
    <m/>
    <s v="0036e00003qh3RfAAI"/>
    <s v="Service"/>
    <s v="Rebel"/>
    <m/>
    <m/>
    <s v="0125A000001ESVfQAO"/>
    <b v="0"/>
    <m/>
    <b v="0"/>
    <m/>
    <m/>
    <x v="1"/>
    <b v="0"/>
    <d v="2021-06-29T20:34:55"/>
    <s v="0055A000008iLmcQAE"/>
    <m/>
    <b v="0"/>
    <x v="1"/>
    <m/>
    <m/>
    <n v="20160"/>
    <m/>
    <x v="771"/>
    <n v="100"/>
    <n v="0"/>
  </r>
  <r>
    <s v="0013100001fsBp7AAE"/>
    <b v="0"/>
    <m/>
    <b v="0"/>
    <s v="7015A000001eQXVQA2"/>
    <m/>
    <m/>
    <x v="645"/>
    <b v="1"/>
    <m/>
    <m/>
    <s v="0035A00003gRmI2QAK"/>
    <m/>
    <m/>
    <s v="0055A000008iLoOQAU"/>
    <b v="0"/>
    <d v="2021-05-06T14:17:20"/>
    <d v="2021-06-01T00:00:00"/>
    <b v="0"/>
    <m/>
    <m/>
    <b v="0"/>
    <d v="2021-02-01T00:00:00"/>
    <n v="2"/>
    <n v="2021"/>
    <s v="Closed"/>
    <s v="Closed"/>
    <b v="0"/>
    <b v="0"/>
    <m/>
    <b v="1"/>
    <b v="0"/>
    <b v="0"/>
    <x v="15"/>
    <b v="0"/>
    <m/>
    <x v="0"/>
    <d v="2021-06-01T00:00:00"/>
    <s v="0055A000008iLoOQAU"/>
    <d v="2021-06-01T18:28:43"/>
    <m/>
    <d v="2021-06-01T18:28:43"/>
    <d v="2021-06-01T00:00:00"/>
    <m/>
    <b v="0"/>
    <m/>
    <m/>
    <s v="Inside Sales"/>
    <m/>
    <m/>
    <m/>
    <m/>
    <m/>
    <x v="3512"/>
    <x v="0"/>
    <b v="0"/>
    <m/>
    <m/>
    <m/>
    <s v="0055A000008iLoOQAU"/>
    <s v="01s5A000005xBspQAE"/>
    <m/>
    <m/>
    <s v="0035A00003gRmI2QAK"/>
    <s v="Service"/>
    <s v="Rebel"/>
    <m/>
    <m/>
    <s v="0125A000001ESVfQAO"/>
    <b v="0"/>
    <m/>
    <b v="0"/>
    <m/>
    <m/>
    <x v="1"/>
    <b v="0"/>
    <d v="2021-06-29T20:34:55"/>
    <s v="0055A000008iLmcQAE"/>
    <m/>
    <b v="0"/>
    <x v="1"/>
    <m/>
    <m/>
    <n v="55642"/>
    <m/>
    <x v="829"/>
    <n v="100"/>
    <n v="0"/>
  </r>
  <r>
    <s v="0013100001jb0YLAAY"/>
    <b v="0"/>
    <m/>
    <b v="0"/>
    <s v="7015A000001qVJTQA2"/>
    <m/>
    <m/>
    <x v="646"/>
    <b v="1"/>
    <m/>
    <m/>
    <s v="0035A00003VyJdFQAV"/>
    <m/>
    <m/>
    <s v="0055A000008zqzaQAA"/>
    <b v="0"/>
    <d v="2020-03-20T19:17:23"/>
    <m/>
    <b v="0"/>
    <m/>
    <m/>
    <b v="0"/>
    <d v="2020-02-01T00:00:00"/>
    <n v="2"/>
    <n v="2020"/>
    <s v="Closed"/>
    <s v="Closed"/>
    <b v="0"/>
    <b v="0"/>
    <m/>
    <b v="1"/>
    <b v="0"/>
    <b v="0"/>
    <x v="26"/>
    <b v="0"/>
    <m/>
    <x v="0"/>
    <d v="2020-05-20T00:00:00"/>
    <s v="0055A00000BclF5QAJ"/>
    <d v="2021-04-11T20:06:15"/>
    <m/>
    <d v="2020-05-26T19:45:34"/>
    <m/>
    <m/>
    <b v="0"/>
    <m/>
    <m/>
    <s v="Field Sales"/>
    <m/>
    <m/>
    <m/>
    <m/>
    <m/>
    <x v="3513"/>
    <x v="0"/>
    <b v="0"/>
    <m/>
    <m/>
    <m/>
    <s v="0055A000008zqzaQAA"/>
    <s v="01s5A000005x0sjQAA"/>
    <m/>
    <m/>
    <s v="0035A00003VyJdFQAV"/>
    <s v="Service"/>
    <s v="Rebel"/>
    <m/>
    <m/>
    <s v="0125A000001ESVfQAO"/>
    <b v="0"/>
    <m/>
    <b v="0"/>
    <m/>
    <m/>
    <x v="1"/>
    <b v="0"/>
    <d v="2021-06-29T20:34:55"/>
    <s v="0055A00000BctN2QAJ"/>
    <m/>
    <b v="0"/>
    <x v="1"/>
    <m/>
    <m/>
    <n v="19200"/>
    <m/>
    <x v="770"/>
    <n v="100"/>
    <n v="0"/>
  </r>
  <r>
    <s v="0013100001jbTo6AAE"/>
    <b v="0"/>
    <m/>
    <b v="0"/>
    <m/>
    <m/>
    <m/>
    <x v="421"/>
    <b v="1"/>
    <m/>
    <m/>
    <s v="0035A00003aJhprQAC"/>
    <m/>
    <m/>
    <s v="0055A000008iLoOQAU"/>
    <b v="0"/>
    <d v="2020-06-23T13:04:30"/>
    <m/>
    <b v="0"/>
    <m/>
    <m/>
    <b v="0"/>
    <d v="2020-02-01T00:00:00"/>
    <n v="2"/>
    <n v="2020"/>
    <s v="Closed"/>
    <s v="Closed"/>
    <b v="0"/>
    <b v="0"/>
    <m/>
    <b v="1"/>
    <b v="0"/>
    <b v="0"/>
    <x v="15"/>
    <b v="0"/>
    <m/>
    <x v="0"/>
    <m/>
    <s v="0055A00000BclF5QAJ"/>
    <d v="2021-04-10T22:59:54"/>
    <m/>
    <m/>
    <m/>
    <m/>
    <b v="0"/>
    <m/>
    <m/>
    <s v="Referral"/>
    <m/>
    <m/>
    <m/>
    <m/>
    <m/>
    <x v="3514"/>
    <x v="0"/>
    <b v="0"/>
    <m/>
    <m/>
    <m/>
    <s v="0055A000008iLmwQAE"/>
    <s v="01s5A000005x0sjQAA"/>
    <m/>
    <m/>
    <s v="0035A00003aJhprQAC"/>
    <s v="System"/>
    <s v="Rebel"/>
    <s v="0035A00003aJhprQAC"/>
    <m/>
    <s v="0125A000001ESVfQAO"/>
    <b v="0"/>
    <m/>
    <b v="0"/>
    <m/>
    <m/>
    <x v="1"/>
    <b v="0"/>
    <d v="2021-06-29T20:34:55"/>
    <m/>
    <m/>
    <b v="0"/>
    <x v="1"/>
    <m/>
    <m/>
    <n v="90000"/>
    <m/>
    <x v="830"/>
    <n v="100"/>
    <n v="0"/>
  </r>
  <r>
    <s v="0015A00002GIrDeQAL"/>
    <b v="0"/>
    <m/>
    <b v="0"/>
    <m/>
    <m/>
    <m/>
    <x v="647"/>
    <b v="1"/>
    <m/>
    <m/>
    <s v="0035A00003aWKGCQA4"/>
    <m/>
    <s v="Unknown"/>
    <s v="0055A000009s6n0QAA"/>
    <b v="0"/>
    <d v="2020-06-18T19:29:45"/>
    <m/>
    <b v="0"/>
    <m/>
    <m/>
    <b v="0"/>
    <d v="2020-02-01T00:00:00"/>
    <n v="2"/>
    <n v="2020"/>
    <s v="Closed"/>
    <s v="Closed"/>
    <b v="0"/>
    <b v="0"/>
    <m/>
    <b v="1"/>
    <b v="0"/>
    <b v="0"/>
    <x v="26"/>
    <b v="0"/>
    <m/>
    <x v="0"/>
    <m/>
    <s v="0055A00000BclF5QAJ"/>
    <d v="2021-04-10T22:59:54"/>
    <m/>
    <d v="2020-06-18T19:34:16"/>
    <m/>
    <m/>
    <b v="0"/>
    <m/>
    <m/>
    <s v="Webinar"/>
    <m/>
    <m/>
    <m/>
    <m/>
    <m/>
    <x v="3515"/>
    <x v="0"/>
    <b v="0"/>
    <m/>
    <m/>
    <m/>
    <s v="0055A000009s6n0QAA"/>
    <s v="01s5A000005x0sjQAA"/>
    <m/>
    <m/>
    <s v="0035A00003aWKGCQA4"/>
    <s v="System"/>
    <s v="Rebel"/>
    <m/>
    <m/>
    <s v="0125A000001ESVfQAO"/>
    <b v="0"/>
    <m/>
    <b v="0"/>
    <m/>
    <m/>
    <x v="1"/>
    <b v="0"/>
    <d v="2021-06-29T20:34:55"/>
    <m/>
    <m/>
    <b v="0"/>
    <x v="1"/>
    <m/>
    <m/>
    <n v="51250"/>
    <m/>
    <x v="753"/>
    <n v="100"/>
    <n v="0"/>
  </r>
  <r>
    <s v="0015A00001tbMY6QAM"/>
    <b v="0"/>
    <m/>
    <b v="0"/>
    <s v="7015A000001OxJmQAK"/>
    <m/>
    <m/>
    <x v="648"/>
    <b v="1"/>
    <m/>
    <m/>
    <s v="0035A00003JivLfQAJ"/>
    <m/>
    <m/>
    <s v="0055A000008iLoJQAU"/>
    <b v="0"/>
    <d v="2019-05-15T17:03:08"/>
    <m/>
    <b v="0"/>
    <m/>
    <m/>
    <b v="0"/>
    <d v="2019-02-01T00:00:00"/>
    <n v="2"/>
    <n v="2019"/>
    <s v="Closed"/>
    <s v="Closed"/>
    <b v="0"/>
    <b v="0"/>
    <m/>
    <b v="1"/>
    <b v="0"/>
    <b v="0"/>
    <x v="15"/>
    <b v="0"/>
    <s v="Auto-Classic"/>
    <x v="0"/>
    <d v="2019-05-15T00:00:00"/>
    <s v="0055A00000BclF5QAJ"/>
    <d v="2021-04-10T22:59:54"/>
    <m/>
    <d v="2019-06-14T14:37:05"/>
    <m/>
    <m/>
    <b v="0"/>
    <m/>
    <m/>
    <s v="Referral"/>
    <m/>
    <m/>
    <s v="Thermo"/>
    <s v="Other (text field)"/>
    <m/>
    <x v="3516"/>
    <x v="0"/>
    <b v="0"/>
    <m/>
    <s v="QE"/>
    <m/>
    <s v="0055A000008iLoJQAU"/>
    <s v="01s5A000005z9ixQAA"/>
    <s v="Metabolomics"/>
    <m/>
    <s v="0035A00003JivLfQAJ"/>
    <s v="Accessories"/>
    <s v="ZipChip"/>
    <m/>
    <m/>
    <s v="0125A000001ESVfQAO"/>
    <b v="0"/>
    <m/>
    <b v="0"/>
    <m/>
    <m/>
    <x v="1"/>
    <b v="0"/>
    <d v="2021-06-29T20:34:54"/>
    <m/>
    <m/>
    <b v="0"/>
    <x v="1"/>
    <m/>
    <m/>
    <n v="347"/>
    <m/>
    <x v="760"/>
    <n v="100"/>
    <n v="0"/>
  </r>
  <r>
    <s v="0013100001qyrQqAAI"/>
    <b v="0"/>
    <m/>
    <b v="0"/>
    <m/>
    <m/>
    <m/>
    <x v="649"/>
    <b v="1"/>
    <m/>
    <m/>
    <m/>
    <m/>
    <m/>
    <s v="00531000008FRNUAA4"/>
    <b v="0"/>
    <d v="2017-07-14T13:07:11"/>
    <m/>
    <b v="0"/>
    <m/>
    <m/>
    <b v="0"/>
    <d v="2017-02-01T00:00:00"/>
    <n v="2"/>
    <n v="2017"/>
    <s v="Closed"/>
    <s v="Closed"/>
    <b v="0"/>
    <b v="0"/>
    <m/>
    <b v="1"/>
    <b v="0"/>
    <b v="0"/>
    <x v="14"/>
    <b v="0"/>
    <m/>
    <x v="0"/>
    <m/>
    <s v="0055A00000BclF5QAJ"/>
    <d v="2021-04-11T20:03:09"/>
    <m/>
    <d v="2018-03-10T15:07:46"/>
    <m/>
    <m/>
    <b v="0"/>
    <m/>
    <m/>
    <s v="Other"/>
    <m/>
    <m/>
    <m/>
    <m/>
    <m/>
    <x v="3517"/>
    <x v="0"/>
    <b v="0"/>
    <m/>
    <m/>
    <m/>
    <s v="0055A000008iLoOQAU"/>
    <s v="01s31000003qafeAAA"/>
    <s v="Other"/>
    <m/>
    <m/>
    <s v="Consumables"/>
    <s v="ZipChip"/>
    <m/>
    <m/>
    <s v="0125A000001ESVfQAO"/>
    <b v="0"/>
    <m/>
    <b v="0"/>
    <m/>
    <m/>
    <x v="1"/>
    <b v="0"/>
    <d v="2021-06-29T20:34:54"/>
    <m/>
    <m/>
    <b v="0"/>
    <x v="1"/>
    <m/>
    <m/>
    <n v="2345"/>
    <m/>
    <x v="831"/>
    <n v="100"/>
    <n v="0"/>
  </r>
  <r>
    <s v="0013100001fr79BAAQ"/>
    <b v="0"/>
    <m/>
    <b v="0"/>
    <s v="7015A000001ZipvQAC"/>
    <m/>
    <m/>
    <x v="650"/>
    <b v="1"/>
    <m/>
    <m/>
    <s v="0035A00003EXGhHQAX"/>
    <m/>
    <m/>
    <s v="00531000008FRNUAA4"/>
    <b v="0"/>
    <d v="2018-01-26T15:05:59"/>
    <m/>
    <b v="0"/>
    <m/>
    <m/>
    <b v="0"/>
    <d v="2018-02-01T00:00:00"/>
    <n v="2"/>
    <n v="2018"/>
    <s v="Closed"/>
    <s v="Closed"/>
    <b v="0"/>
    <b v="0"/>
    <m/>
    <b v="1"/>
    <b v="0"/>
    <b v="0"/>
    <x v="15"/>
    <b v="0"/>
    <m/>
    <x v="0"/>
    <m/>
    <s v="0055A00000BclF5QAJ"/>
    <d v="2021-04-11T20:03:09"/>
    <m/>
    <d v="2018-06-21T14:57:34"/>
    <m/>
    <m/>
    <b v="0"/>
    <m/>
    <m/>
    <s v="Other"/>
    <m/>
    <m/>
    <m/>
    <m/>
    <m/>
    <x v="3518"/>
    <x v="0"/>
    <b v="0"/>
    <m/>
    <m/>
    <m/>
    <s v="0055A000008iLoOQAU"/>
    <s v="01s31000003qafeAAA"/>
    <s v="Biotherapeutics"/>
    <m/>
    <m/>
    <s v="Consumables"/>
    <s v="ZipChip"/>
    <m/>
    <m/>
    <s v="0125A000001ESVfQAO"/>
    <b v="0"/>
    <m/>
    <b v="0"/>
    <m/>
    <m/>
    <x v="1"/>
    <b v="0"/>
    <d v="2021-06-29T20:34:54"/>
    <m/>
    <m/>
    <b v="0"/>
    <x v="1"/>
    <m/>
    <m/>
    <n v="6300"/>
    <m/>
    <x v="832"/>
    <n v="100"/>
    <n v="0"/>
  </r>
  <r>
    <s v="0013100001gbb7YAAQ"/>
    <b v="0"/>
    <m/>
    <b v="0"/>
    <m/>
    <m/>
    <m/>
    <x v="651"/>
    <b v="1"/>
    <m/>
    <m/>
    <s v="0033100003APmTVAA1"/>
    <m/>
    <m/>
    <s v="00531000008FRNUAA4"/>
    <b v="0"/>
    <d v="2018-04-04T17:10:35"/>
    <m/>
    <b v="0"/>
    <m/>
    <m/>
    <b v="0"/>
    <d v="2018-02-01T00:00:00"/>
    <n v="2"/>
    <n v="2018"/>
    <s v="Closed"/>
    <s v="Closed"/>
    <b v="0"/>
    <b v="0"/>
    <m/>
    <b v="1"/>
    <b v="0"/>
    <b v="0"/>
    <x v="15"/>
    <b v="0"/>
    <m/>
    <x v="0"/>
    <m/>
    <s v="0055A00000BclF5QAJ"/>
    <d v="2021-04-10T22:59:54"/>
    <m/>
    <d v="2018-04-19T12:51:57"/>
    <m/>
    <m/>
    <b v="0"/>
    <m/>
    <m/>
    <s v="Other"/>
    <m/>
    <m/>
    <m/>
    <m/>
    <m/>
    <x v="3519"/>
    <x v="0"/>
    <b v="0"/>
    <m/>
    <m/>
    <m/>
    <s v="0055A000008iLoOQAU"/>
    <s v="01s31000003qafeAAA"/>
    <s v="Biotherapeutics"/>
    <m/>
    <m/>
    <s v="Consumables"/>
    <s v="ZipChip"/>
    <m/>
    <s v="0Q05A00000138xkSAA"/>
    <s v="0125A000001ESVfQAO"/>
    <b v="0"/>
    <m/>
    <b v="0"/>
    <m/>
    <m/>
    <x v="1"/>
    <b v="0"/>
    <d v="2021-06-29T20:34:54"/>
    <m/>
    <m/>
    <b v="0"/>
    <x v="1"/>
    <m/>
    <m/>
    <n v="4450"/>
    <m/>
    <x v="833"/>
    <n v="100"/>
    <n v="0"/>
  </r>
  <r>
    <s v="0013100001jbTy1AAE"/>
    <b v="0"/>
    <m/>
    <b v="0"/>
    <s v="70131000001SiprAAC"/>
    <m/>
    <m/>
    <x v="652"/>
    <b v="1"/>
    <m/>
    <m/>
    <s v="00331000030PCyXAAW"/>
    <m/>
    <m/>
    <s v="00531000008FRNUAA4"/>
    <b v="0"/>
    <d v="2018-04-06T18:08:01"/>
    <m/>
    <b v="0"/>
    <m/>
    <m/>
    <b v="0"/>
    <d v="2018-02-01T00:00:00"/>
    <n v="2"/>
    <n v="2018"/>
    <s v="Closed"/>
    <s v="Closed"/>
    <b v="0"/>
    <b v="0"/>
    <m/>
    <b v="1"/>
    <b v="0"/>
    <b v="0"/>
    <x v="17"/>
    <b v="0"/>
    <m/>
    <x v="0"/>
    <m/>
    <s v="0055A00000BclF5QAJ"/>
    <d v="2021-04-10T22:59:54"/>
    <m/>
    <d v="2018-04-10T13:22:05"/>
    <m/>
    <m/>
    <b v="0"/>
    <m/>
    <m/>
    <s v="Trade Show"/>
    <m/>
    <m/>
    <m/>
    <m/>
    <m/>
    <x v="3520"/>
    <x v="0"/>
    <b v="0"/>
    <m/>
    <m/>
    <m/>
    <s v="0055A000008iLoOQAU"/>
    <s v="01s31000003qafeAAA"/>
    <s v="Proteomics"/>
    <m/>
    <m/>
    <s v="Consumables"/>
    <s v="ZipChip"/>
    <m/>
    <m/>
    <s v="0125A000001ESVfQAO"/>
    <b v="0"/>
    <m/>
    <b v="0"/>
    <m/>
    <m/>
    <x v="1"/>
    <b v="0"/>
    <d v="2021-06-29T20:34:54"/>
    <m/>
    <m/>
    <b v="0"/>
    <x v="1"/>
    <m/>
    <m/>
    <n v="2802"/>
    <m/>
    <x v="834"/>
    <n v="100"/>
    <n v="0"/>
  </r>
  <r>
    <s v="0013100001gZd3uAAC"/>
    <b v="0"/>
    <m/>
    <b v="0"/>
    <m/>
    <m/>
    <m/>
    <x v="653"/>
    <b v="1"/>
    <m/>
    <m/>
    <s v="0035A00003GHkfSQAT"/>
    <m/>
    <m/>
    <s v="00531000008FRNUAA4"/>
    <b v="0"/>
    <d v="2018-05-07T18:43:33"/>
    <m/>
    <b v="0"/>
    <m/>
    <m/>
    <b v="0"/>
    <d v="2018-02-01T00:00:00"/>
    <n v="2"/>
    <n v="2018"/>
    <s v="Closed"/>
    <s v="Closed"/>
    <b v="0"/>
    <b v="0"/>
    <m/>
    <b v="1"/>
    <b v="0"/>
    <b v="0"/>
    <x v="15"/>
    <b v="0"/>
    <m/>
    <x v="0"/>
    <m/>
    <s v="0055A00000BclF5QAJ"/>
    <d v="2021-04-10T22:59:54"/>
    <m/>
    <d v="2018-06-21T15:19:13"/>
    <m/>
    <m/>
    <b v="0"/>
    <m/>
    <m/>
    <s v="Website"/>
    <m/>
    <m/>
    <m/>
    <m/>
    <m/>
    <x v="3521"/>
    <x v="0"/>
    <b v="0"/>
    <m/>
    <m/>
    <m/>
    <s v="0055A000008iLoOQAU"/>
    <s v="01s31000003qafeAAA"/>
    <s v="Biotherapeutics"/>
    <m/>
    <m/>
    <s v="Consumables"/>
    <s v="ZipChip"/>
    <m/>
    <m/>
    <s v="0125A000001ESVfQAO"/>
    <b v="0"/>
    <m/>
    <b v="0"/>
    <m/>
    <m/>
    <x v="1"/>
    <b v="0"/>
    <d v="2021-06-29T20:34:54"/>
    <m/>
    <m/>
    <b v="0"/>
    <x v="1"/>
    <m/>
    <m/>
    <n v="3150"/>
    <m/>
    <x v="729"/>
    <n v="100"/>
    <n v="0"/>
  </r>
  <r>
    <s v="0015A00001yWWhnQAG"/>
    <b v="0"/>
    <m/>
    <b v="0"/>
    <m/>
    <m/>
    <m/>
    <x v="654"/>
    <b v="1"/>
    <m/>
    <m/>
    <s v="0035A00003FXuo7QAD"/>
    <m/>
    <m/>
    <s v="00531000008FRNUAA4"/>
    <b v="0"/>
    <d v="2018-06-04T15:24:12"/>
    <m/>
    <b v="0"/>
    <m/>
    <m/>
    <b v="0"/>
    <d v="2018-02-01T00:00:00"/>
    <n v="2"/>
    <n v="2018"/>
    <s v="Closed"/>
    <s v="Closed"/>
    <b v="0"/>
    <b v="0"/>
    <m/>
    <b v="1"/>
    <b v="0"/>
    <b v="0"/>
    <x v="15"/>
    <b v="0"/>
    <m/>
    <x v="0"/>
    <m/>
    <s v="0055A00000BclF5QAJ"/>
    <d v="2021-04-10T22:59:54"/>
    <m/>
    <d v="2018-07-03T13:00:14"/>
    <m/>
    <m/>
    <b v="0"/>
    <m/>
    <m/>
    <s v="Other"/>
    <m/>
    <m/>
    <m/>
    <m/>
    <m/>
    <x v="3522"/>
    <x v="0"/>
    <b v="0"/>
    <m/>
    <m/>
    <m/>
    <s v="0055A000008iLoOQAU"/>
    <s v="01s31000003qafeAAA"/>
    <s v="Biotherapeutics"/>
    <m/>
    <m/>
    <s v="Consumables"/>
    <s v="ZipChip"/>
    <m/>
    <m/>
    <s v="0125A000001ESVfQAO"/>
    <b v="0"/>
    <m/>
    <b v="0"/>
    <m/>
    <m/>
    <x v="1"/>
    <b v="0"/>
    <d v="2021-06-29T20:34:54"/>
    <m/>
    <m/>
    <b v="0"/>
    <x v="1"/>
    <m/>
    <m/>
    <n v="15345"/>
    <m/>
    <x v="835"/>
    <n v="100"/>
    <n v="0"/>
  </r>
  <r>
    <s v="0013100001fpKktAAE"/>
    <b v="0"/>
    <m/>
    <b v="0"/>
    <m/>
    <m/>
    <m/>
    <x v="655"/>
    <b v="1"/>
    <m/>
    <m/>
    <m/>
    <m/>
    <m/>
    <s v="00531000008FRNUAA4"/>
    <b v="0"/>
    <d v="2018-06-08T12:40:46"/>
    <m/>
    <b v="0"/>
    <m/>
    <m/>
    <b v="0"/>
    <d v="2018-02-01T00:00:00"/>
    <n v="2"/>
    <n v="2018"/>
    <s v="Closed"/>
    <s v="Closed"/>
    <b v="0"/>
    <b v="0"/>
    <m/>
    <b v="1"/>
    <b v="0"/>
    <b v="0"/>
    <x v="15"/>
    <b v="0"/>
    <m/>
    <x v="0"/>
    <m/>
    <s v="0055A00000BclF5QAJ"/>
    <d v="2021-04-10T22:59:54"/>
    <m/>
    <d v="2018-06-21T14:48:25"/>
    <m/>
    <m/>
    <b v="0"/>
    <m/>
    <m/>
    <s v="Other"/>
    <m/>
    <m/>
    <m/>
    <m/>
    <m/>
    <x v="3523"/>
    <x v="0"/>
    <b v="0"/>
    <m/>
    <m/>
    <m/>
    <s v="0055A000008iLoOQAU"/>
    <s v="01s31000003qafeAAA"/>
    <m/>
    <m/>
    <m/>
    <s v="Consumables"/>
    <s v="ZipChip"/>
    <m/>
    <m/>
    <s v="0125A000001ESVfQAO"/>
    <b v="0"/>
    <m/>
    <b v="0"/>
    <m/>
    <m/>
    <x v="1"/>
    <b v="0"/>
    <d v="2021-06-29T20:34:54"/>
    <m/>
    <m/>
    <b v="0"/>
    <x v="1"/>
    <m/>
    <m/>
    <n v="650"/>
    <m/>
    <x v="294"/>
    <n v="100"/>
    <n v="0"/>
  </r>
  <r>
    <s v="0013100001jbBzlAAE"/>
    <b v="0"/>
    <m/>
    <b v="0"/>
    <s v="70131000001YBOMAA4"/>
    <m/>
    <m/>
    <x v="655"/>
    <b v="1"/>
    <m/>
    <m/>
    <s v="00331000030OryMAAS"/>
    <m/>
    <m/>
    <s v="00531000008FRNUAA4"/>
    <b v="0"/>
    <d v="2018-06-15T14:44:38"/>
    <m/>
    <b v="0"/>
    <m/>
    <m/>
    <b v="0"/>
    <d v="2018-02-01T00:00:00"/>
    <n v="2"/>
    <n v="2018"/>
    <s v="Closed"/>
    <s v="Closed"/>
    <b v="0"/>
    <b v="0"/>
    <m/>
    <b v="1"/>
    <b v="0"/>
    <b v="0"/>
    <x v="15"/>
    <b v="0"/>
    <m/>
    <x v="0"/>
    <m/>
    <s v="0055A00000BclF5QAJ"/>
    <d v="2021-04-10T22:59:54"/>
    <m/>
    <d v="2018-06-26T17:40:07"/>
    <m/>
    <m/>
    <b v="0"/>
    <m/>
    <m/>
    <s v="Trade Show"/>
    <m/>
    <m/>
    <m/>
    <m/>
    <m/>
    <x v="3524"/>
    <x v="0"/>
    <b v="0"/>
    <m/>
    <m/>
    <m/>
    <s v="0055A000008iLoOQAU"/>
    <s v="01s31000003qafeAAA"/>
    <s v="Biotherapeutics"/>
    <m/>
    <m/>
    <s v="Consumables"/>
    <s v="ZipChip"/>
    <m/>
    <m/>
    <s v="0125A000001ESVfQAO"/>
    <b v="0"/>
    <m/>
    <b v="0"/>
    <m/>
    <m/>
    <x v="1"/>
    <b v="0"/>
    <d v="2021-06-29T20:34:54"/>
    <m/>
    <m/>
    <b v="0"/>
    <x v="1"/>
    <m/>
    <m/>
    <n v="3150"/>
    <m/>
    <x v="729"/>
    <n v="100"/>
    <n v="0"/>
  </r>
  <r>
    <s v="0013100001fsBp7AAE"/>
    <b v="0"/>
    <m/>
    <b v="0"/>
    <m/>
    <m/>
    <m/>
    <x v="656"/>
    <b v="1"/>
    <m/>
    <m/>
    <s v="0035A00003IPFETQA5"/>
    <m/>
    <m/>
    <s v="00531000008FRNUAA4"/>
    <b v="0"/>
    <d v="2018-06-21T14:53:53"/>
    <m/>
    <b v="0"/>
    <m/>
    <m/>
    <b v="0"/>
    <d v="2018-02-01T00:00:00"/>
    <n v="2"/>
    <n v="2018"/>
    <s v="Closed"/>
    <s v="Closed"/>
    <b v="0"/>
    <b v="0"/>
    <m/>
    <b v="1"/>
    <b v="0"/>
    <b v="0"/>
    <x v="15"/>
    <b v="0"/>
    <m/>
    <x v="0"/>
    <m/>
    <s v="0055A00000BclF5QAJ"/>
    <d v="2021-04-10T22:59:54"/>
    <m/>
    <m/>
    <m/>
    <m/>
    <b v="0"/>
    <m/>
    <m/>
    <s v="Other"/>
    <m/>
    <m/>
    <m/>
    <m/>
    <m/>
    <x v="3525"/>
    <x v="0"/>
    <b v="0"/>
    <m/>
    <m/>
    <m/>
    <s v="0055A000008iLoOQAU"/>
    <s v="01s31000003qafeAAA"/>
    <s v="Biotherapeutics"/>
    <m/>
    <m/>
    <s v="Consumables"/>
    <s v="ZipChip"/>
    <m/>
    <m/>
    <s v="0125A000001ESVfQAO"/>
    <b v="0"/>
    <m/>
    <b v="0"/>
    <m/>
    <m/>
    <x v="1"/>
    <b v="0"/>
    <d v="2021-06-29T20:34:54"/>
    <m/>
    <m/>
    <b v="0"/>
    <x v="1"/>
    <m/>
    <m/>
    <n v="4450"/>
    <m/>
    <x v="833"/>
    <n v="100"/>
    <n v="0"/>
  </r>
  <r>
    <s v="0013100001hn662AAA"/>
    <b v="0"/>
    <m/>
    <b v="0"/>
    <s v="7015A0000022gDBQAY"/>
    <m/>
    <m/>
    <x v="657"/>
    <b v="1"/>
    <m/>
    <m/>
    <s v="0035A00003CctSiQAJ"/>
    <m/>
    <m/>
    <s v="00531000008FRNUAA4"/>
    <b v="0"/>
    <d v="2018-06-21T15:01:22"/>
    <m/>
    <b v="0"/>
    <m/>
    <m/>
    <b v="0"/>
    <d v="2018-02-01T00:00:00"/>
    <n v="2"/>
    <n v="2018"/>
    <s v="Closed"/>
    <s v="Closed"/>
    <b v="0"/>
    <b v="0"/>
    <m/>
    <b v="1"/>
    <b v="0"/>
    <b v="0"/>
    <x v="15"/>
    <b v="0"/>
    <m/>
    <x v="0"/>
    <m/>
    <s v="0055A00000BclF5QAJ"/>
    <d v="2021-04-10T22:59:54"/>
    <m/>
    <m/>
    <m/>
    <m/>
    <b v="0"/>
    <m/>
    <m/>
    <s v="Seminar - Internal"/>
    <m/>
    <m/>
    <m/>
    <m/>
    <m/>
    <x v="3526"/>
    <x v="0"/>
    <b v="0"/>
    <m/>
    <m/>
    <m/>
    <s v="0055A000008iLoOQAU"/>
    <s v="01s31000003qafeAAA"/>
    <s v="Biotherapeutics"/>
    <m/>
    <m/>
    <s v="Consumables"/>
    <s v="ZipChip"/>
    <m/>
    <m/>
    <s v="0125A000001ESVfQAO"/>
    <b v="0"/>
    <m/>
    <b v="0"/>
    <m/>
    <m/>
    <x v="1"/>
    <b v="0"/>
    <d v="2021-06-29T20:34:54"/>
    <m/>
    <m/>
    <b v="0"/>
    <x v="1"/>
    <m/>
    <m/>
    <n v="650"/>
    <m/>
    <x v="294"/>
    <n v="100"/>
    <n v="0"/>
  </r>
  <r>
    <s v="0015A00001tbNSWQA2"/>
    <b v="0"/>
    <m/>
    <b v="0"/>
    <m/>
    <m/>
    <m/>
    <x v="658"/>
    <b v="1"/>
    <m/>
    <m/>
    <m/>
    <m/>
    <m/>
    <s v="00531000008FRNUAA4"/>
    <b v="0"/>
    <d v="2018-06-21T15:07:03"/>
    <m/>
    <b v="0"/>
    <m/>
    <m/>
    <b v="0"/>
    <d v="2018-02-01T00:00:00"/>
    <n v="2"/>
    <n v="2018"/>
    <s v="Closed"/>
    <s v="Closed"/>
    <b v="0"/>
    <b v="0"/>
    <m/>
    <b v="1"/>
    <b v="0"/>
    <b v="0"/>
    <x v="26"/>
    <b v="0"/>
    <m/>
    <x v="0"/>
    <m/>
    <s v="0055A00000BclF5QAJ"/>
    <d v="2021-04-10T22:59:54"/>
    <m/>
    <m/>
    <m/>
    <m/>
    <b v="0"/>
    <m/>
    <m/>
    <s v="Other"/>
    <m/>
    <m/>
    <m/>
    <m/>
    <m/>
    <x v="3527"/>
    <x v="0"/>
    <b v="0"/>
    <m/>
    <m/>
    <m/>
    <s v="0055A000008iLoOQAU"/>
    <s v="01s31000003qafeAAA"/>
    <m/>
    <m/>
    <m/>
    <s v="Consumables"/>
    <s v="ZipChip"/>
    <m/>
    <m/>
    <s v="0125A000001ESVfQAO"/>
    <b v="0"/>
    <m/>
    <b v="0"/>
    <m/>
    <m/>
    <x v="1"/>
    <b v="0"/>
    <d v="2021-06-29T20:34:54"/>
    <m/>
    <m/>
    <b v="0"/>
    <x v="1"/>
    <m/>
    <m/>
    <n v="4250"/>
    <m/>
    <x v="159"/>
    <n v="100"/>
    <n v="0"/>
  </r>
  <r>
    <s v="0013100001fr79BAAQ"/>
    <b v="0"/>
    <m/>
    <b v="0"/>
    <s v="7015A000001ZipvQAC"/>
    <m/>
    <m/>
    <x v="659"/>
    <b v="1"/>
    <m/>
    <m/>
    <m/>
    <m/>
    <m/>
    <s v="00531000008FRNUAA4"/>
    <b v="0"/>
    <d v="2018-06-21T15:09:07"/>
    <m/>
    <b v="0"/>
    <m/>
    <m/>
    <b v="0"/>
    <d v="2018-02-01T00:00:00"/>
    <n v="2"/>
    <n v="2018"/>
    <s v="Closed"/>
    <s v="Closed"/>
    <b v="0"/>
    <b v="0"/>
    <m/>
    <b v="1"/>
    <b v="0"/>
    <b v="0"/>
    <x v="15"/>
    <b v="0"/>
    <m/>
    <x v="0"/>
    <m/>
    <s v="0055A00000BclF5QAJ"/>
    <d v="2021-04-11T20:03:09"/>
    <m/>
    <m/>
    <m/>
    <m/>
    <b v="0"/>
    <m/>
    <m/>
    <s v="Other"/>
    <m/>
    <m/>
    <m/>
    <m/>
    <m/>
    <x v="3528"/>
    <x v="0"/>
    <b v="0"/>
    <m/>
    <m/>
    <m/>
    <s v="0055A000008iLoOQAU"/>
    <s v="01s31000003qafeAAA"/>
    <s v="Biotherapeutics"/>
    <m/>
    <m/>
    <s v="Consumables"/>
    <s v="ZipChip"/>
    <m/>
    <m/>
    <s v="0125A000001ESVfQAO"/>
    <b v="0"/>
    <m/>
    <b v="0"/>
    <m/>
    <m/>
    <x v="1"/>
    <b v="0"/>
    <d v="2021-06-29T20:34:54"/>
    <m/>
    <m/>
    <b v="0"/>
    <x v="1"/>
    <m/>
    <m/>
    <n v="650"/>
    <m/>
    <x v="294"/>
    <n v="100"/>
    <n v="0"/>
  </r>
  <r>
    <s v="0015A00001tbNSWQA2"/>
    <b v="0"/>
    <m/>
    <b v="0"/>
    <m/>
    <m/>
    <m/>
    <x v="660"/>
    <b v="1"/>
    <m/>
    <m/>
    <m/>
    <m/>
    <m/>
    <s v="00531000008FRNUAA4"/>
    <b v="0"/>
    <d v="2018-06-21T15:10:35"/>
    <m/>
    <b v="0"/>
    <m/>
    <m/>
    <b v="0"/>
    <d v="2018-02-01T00:00:00"/>
    <n v="2"/>
    <n v="2018"/>
    <s v="Closed"/>
    <s v="Closed"/>
    <b v="0"/>
    <b v="0"/>
    <m/>
    <b v="1"/>
    <b v="0"/>
    <b v="0"/>
    <x v="26"/>
    <b v="0"/>
    <m/>
    <x v="0"/>
    <m/>
    <s v="0055A00000BclF5QAJ"/>
    <d v="2021-04-10T22:59:54"/>
    <m/>
    <m/>
    <m/>
    <m/>
    <b v="0"/>
    <m/>
    <m/>
    <s v="Other"/>
    <m/>
    <m/>
    <m/>
    <m/>
    <m/>
    <x v="3529"/>
    <x v="0"/>
    <b v="0"/>
    <m/>
    <m/>
    <m/>
    <s v="0055A000008iLoOQAU"/>
    <s v="01s31000003qafeAAA"/>
    <m/>
    <m/>
    <m/>
    <s v="Consumables"/>
    <s v="ZipChip"/>
    <m/>
    <m/>
    <s v="0125A000001ESVfQAO"/>
    <b v="0"/>
    <m/>
    <b v="0"/>
    <m/>
    <m/>
    <x v="1"/>
    <b v="0"/>
    <d v="2021-06-29T20:34:54"/>
    <m/>
    <m/>
    <b v="0"/>
    <x v="1"/>
    <m/>
    <m/>
    <n v="650"/>
    <m/>
    <x v="294"/>
    <n v="100"/>
    <n v="0"/>
  </r>
  <r>
    <s v="0013100001lbwD9AAI"/>
    <b v="0"/>
    <m/>
    <b v="0"/>
    <s v="7015A000001qUyjQAE"/>
    <m/>
    <m/>
    <x v="186"/>
    <b v="1"/>
    <m/>
    <m/>
    <m/>
    <m/>
    <m/>
    <s v="0055A000008iLoOQAU"/>
    <b v="0"/>
    <d v="2019-05-31T18:49:27"/>
    <m/>
    <b v="0"/>
    <m/>
    <m/>
    <b v="0"/>
    <d v="2019-02-01T00:00:00"/>
    <n v="2"/>
    <n v="2019"/>
    <s v="Closed"/>
    <s v="Closed"/>
    <b v="0"/>
    <b v="0"/>
    <m/>
    <b v="1"/>
    <b v="0"/>
    <b v="0"/>
    <x v="26"/>
    <b v="0"/>
    <m/>
    <x v="0"/>
    <m/>
    <s v="0055A00000BclF5QAJ"/>
    <d v="2021-04-11T20:11:37"/>
    <m/>
    <d v="2019-06-24T16:33:03"/>
    <m/>
    <m/>
    <b v="0"/>
    <m/>
    <m/>
    <s v="Website"/>
    <m/>
    <m/>
    <m/>
    <m/>
    <m/>
    <x v="3530"/>
    <x v="0"/>
    <b v="0"/>
    <m/>
    <m/>
    <m/>
    <s v="0055A000008iLoOQAU"/>
    <s v="01s31000003qafeAAA"/>
    <m/>
    <m/>
    <s v="0033100002xUIIjAAO"/>
    <s v="Consumables"/>
    <s v="ZipChip"/>
    <m/>
    <m/>
    <s v="0125A000001ESVfQAO"/>
    <b v="0"/>
    <m/>
    <b v="0"/>
    <m/>
    <m/>
    <x v="1"/>
    <b v="0"/>
    <d v="2021-06-29T20:34:54"/>
    <m/>
    <m/>
    <b v="0"/>
    <x v="1"/>
    <m/>
    <m/>
    <n v="22365"/>
    <m/>
    <x v="836"/>
    <n v="100"/>
    <n v="0"/>
  </r>
  <r>
    <s v="0013100001jbToDAAU"/>
    <b v="0"/>
    <m/>
    <b v="0"/>
    <s v="7015A000001qSjGQAU"/>
    <m/>
    <m/>
    <x v="661"/>
    <b v="1"/>
    <m/>
    <m/>
    <s v="0035A00003RZYt6QAH"/>
    <m/>
    <m/>
    <s v="0055A000008iLoOQAU"/>
    <b v="0"/>
    <d v="2019-03-05T19:49:41"/>
    <m/>
    <b v="0"/>
    <m/>
    <m/>
    <b v="0"/>
    <d v="2019-02-01T00:00:00"/>
    <n v="2"/>
    <n v="2019"/>
    <s v="Closed"/>
    <s v="Closed"/>
    <b v="0"/>
    <b v="0"/>
    <m/>
    <b v="1"/>
    <b v="0"/>
    <b v="0"/>
    <x v="26"/>
    <b v="0"/>
    <m/>
    <x v="0"/>
    <m/>
    <s v="0055A00000BclF5QAJ"/>
    <d v="2021-04-10T22:59:54"/>
    <m/>
    <d v="2019-10-22T15:08:58"/>
    <m/>
    <m/>
    <b v="0"/>
    <m/>
    <m/>
    <s v="Website"/>
    <m/>
    <m/>
    <m/>
    <m/>
    <m/>
    <x v="3531"/>
    <x v="0"/>
    <b v="0"/>
    <m/>
    <m/>
    <m/>
    <s v="0055A000009GjocQAC"/>
    <s v="01s5A000005z9ixQAA"/>
    <m/>
    <m/>
    <s v="0035A00003RZYt6QAH"/>
    <s v="Consumables"/>
    <s v="ZipChip"/>
    <m/>
    <m/>
    <s v="0125A000001ESVfQAO"/>
    <b v="0"/>
    <m/>
    <b v="0"/>
    <m/>
    <m/>
    <x v="1"/>
    <b v="0"/>
    <d v="2021-06-29T20:34:54"/>
    <m/>
    <m/>
    <b v="0"/>
    <x v="1"/>
    <m/>
    <m/>
    <n v="4665"/>
    <m/>
    <x v="837"/>
    <n v="100"/>
    <n v="0"/>
  </r>
  <r>
    <s v="0013100001jbToDAAU"/>
    <b v="0"/>
    <m/>
    <b v="0"/>
    <m/>
    <m/>
    <m/>
    <x v="662"/>
    <b v="1"/>
    <m/>
    <m/>
    <m/>
    <m/>
    <m/>
    <s v="0055A000008iLoOQAU"/>
    <b v="0"/>
    <d v="2019-03-06T20:21:12"/>
    <m/>
    <b v="0"/>
    <m/>
    <m/>
    <b v="0"/>
    <d v="2019-02-01T00:00:00"/>
    <n v="2"/>
    <n v="2019"/>
    <s v="Closed"/>
    <s v="Closed"/>
    <b v="0"/>
    <b v="0"/>
    <m/>
    <b v="1"/>
    <b v="0"/>
    <b v="0"/>
    <x v="15"/>
    <b v="0"/>
    <m/>
    <x v="0"/>
    <m/>
    <s v="0055A00000BclF5QAJ"/>
    <d v="2021-04-11T19:52:07"/>
    <m/>
    <d v="2019-04-08T21:41:35"/>
    <m/>
    <m/>
    <b v="0"/>
    <m/>
    <m/>
    <s v="Inside Sales"/>
    <m/>
    <m/>
    <m/>
    <m/>
    <m/>
    <x v="3532"/>
    <x v="0"/>
    <b v="0"/>
    <m/>
    <m/>
    <m/>
    <s v="0055A000008iLoOQAU"/>
    <s v="01s5A000005z9ixQAA"/>
    <m/>
    <m/>
    <s v="00331000030PCnZAAW"/>
    <s v="Consumables"/>
    <s v="ZipChip"/>
    <m/>
    <m/>
    <s v="0125A000001ESVfQAO"/>
    <b v="0"/>
    <m/>
    <b v="0"/>
    <m/>
    <m/>
    <x v="1"/>
    <b v="0"/>
    <d v="2021-06-29T20:34:54"/>
    <m/>
    <m/>
    <b v="0"/>
    <x v="1"/>
    <m/>
    <m/>
    <n v="670"/>
    <m/>
    <x v="779"/>
    <n v="100"/>
    <n v="0"/>
  </r>
  <r>
    <s v="0013100001jbToDAAU"/>
    <b v="0"/>
    <m/>
    <b v="0"/>
    <s v="70131000001YBOMAA4"/>
    <m/>
    <m/>
    <x v="663"/>
    <b v="1"/>
    <m/>
    <m/>
    <s v="00331000030PCnZAAW"/>
    <m/>
    <m/>
    <s v="0055A000008iLoOQAU"/>
    <b v="0"/>
    <d v="2019-03-06T20:37:30"/>
    <m/>
    <b v="0"/>
    <m/>
    <m/>
    <b v="0"/>
    <d v="2019-02-01T00:00:00"/>
    <n v="2"/>
    <n v="2019"/>
    <s v="Closed"/>
    <s v="Closed"/>
    <b v="0"/>
    <b v="0"/>
    <m/>
    <b v="1"/>
    <b v="0"/>
    <b v="0"/>
    <x v="26"/>
    <b v="0"/>
    <m/>
    <x v="0"/>
    <m/>
    <s v="0055A00000BclF5QAJ"/>
    <d v="2021-04-10T22:59:54"/>
    <m/>
    <d v="2019-04-05T14:53:13"/>
    <m/>
    <m/>
    <b v="0"/>
    <m/>
    <m/>
    <s v="Trade Show"/>
    <m/>
    <m/>
    <m/>
    <m/>
    <m/>
    <x v="3533"/>
    <x v="0"/>
    <b v="0"/>
    <m/>
    <m/>
    <m/>
    <s v="0055A000008iLoOQAU"/>
    <s v="01s5A000005z9ixQAA"/>
    <m/>
    <m/>
    <s v="00331000030PCnZAAW"/>
    <s v="Consumables"/>
    <s v="ZipChip"/>
    <m/>
    <m/>
    <s v="0125A000001ESVfQAO"/>
    <b v="0"/>
    <m/>
    <b v="0"/>
    <m/>
    <m/>
    <x v="1"/>
    <b v="0"/>
    <d v="2021-06-29T20:34:54"/>
    <m/>
    <m/>
    <b v="0"/>
    <x v="1"/>
    <m/>
    <m/>
    <n v="670"/>
    <m/>
    <x v="779"/>
    <n v="100"/>
    <n v="0"/>
  </r>
  <r>
    <s v="0015A00001taTGPQA2"/>
    <b v="0"/>
    <m/>
    <b v="0"/>
    <m/>
    <m/>
    <m/>
    <x v="480"/>
    <b v="1"/>
    <m/>
    <m/>
    <s v="0035A00003TS3TCQA1"/>
    <m/>
    <m/>
    <s v="0055A000008iLoOQAU"/>
    <b v="0"/>
    <d v="2019-03-20T15:58:26"/>
    <m/>
    <b v="0"/>
    <m/>
    <m/>
    <b v="0"/>
    <d v="2019-02-01T00:00:00"/>
    <n v="2"/>
    <n v="2019"/>
    <s v="Closed"/>
    <s v="Closed"/>
    <b v="0"/>
    <b v="0"/>
    <m/>
    <b v="1"/>
    <b v="0"/>
    <b v="0"/>
    <x v="15"/>
    <b v="0"/>
    <m/>
    <x v="0"/>
    <m/>
    <s v="0055A00000BclF5QAJ"/>
    <d v="2021-04-10T22:59:54"/>
    <m/>
    <d v="2019-04-01T16:19:57"/>
    <m/>
    <m/>
    <b v="0"/>
    <m/>
    <m/>
    <s v="Trade Show"/>
    <m/>
    <m/>
    <m/>
    <m/>
    <m/>
    <x v="3534"/>
    <x v="0"/>
    <b v="0"/>
    <m/>
    <m/>
    <m/>
    <s v="0055A000008iLoOQAU"/>
    <s v="01s5A000005z9ixQAA"/>
    <m/>
    <m/>
    <s v="0035A00003TS3TCQA1"/>
    <s v="Consumables"/>
    <s v="ZipChip"/>
    <m/>
    <m/>
    <s v="0125A000001ESVfQAO"/>
    <b v="0"/>
    <m/>
    <b v="0"/>
    <m/>
    <m/>
    <x v="1"/>
    <b v="0"/>
    <d v="2021-06-29T20:34:54"/>
    <m/>
    <m/>
    <b v="0"/>
    <x v="1"/>
    <m/>
    <m/>
    <n v="3245"/>
    <m/>
    <x v="786"/>
    <n v="100"/>
    <n v="0"/>
  </r>
  <r>
    <s v="0013100001gbb7YAAQ"/>
    <b v="0"/>
    <m/>
    <b v="0"/>
    <m/>
    <m/>
    <m/>
    <x v="664"/>
    <b v="1"/>
    <m/>
    <m/>
    <s v="0035A00003TS6LPQA1"/>
    <m/>
    <m/>
    <s v="0055A000008iLoOQAU"/>
    <b v="0"/>
    <d v="2019-03-26T13:59:24"/>
    <m/>
    <b v="0"/>
    <m/>
    <m/>
    <b v="0"/>
    <d v="2019-02-01T00:00:00"/>
    <n v="2"/>
    <n v="2019"/>
    <s v="Closed"/>
    <s v="Closed"/>
    <b v="0"/>
    <b v="0"/>
    <m/>
    <b v="1"/>
    <b v="0"/>
    <b v="0"/>
    <x v="15"/>
    <b v="0"/>
    <m/>
    <x v="0"/>
    <m/>
    <s v="0055A00000BclF5QAJ"/>
    <d v="2021-04-10T22:59:54"/>
    <m/>
    <d v="2019-04-16T16:38:38"/>
    <m/>
    <m/>
    <b v="0"/>
    <m/>
    <m/>
    <s v="Website"/>
    <m/>
    <m/>
    <m/>
    <m/>
    <m/>
    <x v="3535"/>
    <x v="0"/>
    <b v="0"/>
    <m/>
    <m/>
    <m/>
    <s v="0055A000008iLoOQAU"/>
    <s v="01s5A000005z9ixQAA"/>
    <m/>
    <m/>
    <s v="0035A00003TS6LPQA1"/>
    <s v="Consumables"/>
    <s v="ZipChip"/>
    <m/>
    <m/>
    <s v="0125A000001ESVfQAO"/>
    <b v="0"/>
    <m/>
    <b v="0"/>
    <m/>
    <m/>
    <x v="1"/>
    <b v="0"/>
    <d v="2021-06-29T20:34:54"/>
    <m/>
    <m/>
    <b v="0"/>
    <x v="1"/>
    <m/>
    <m/>
    <n v="1340"/>
    <m/>
    <x v="785"/>
    <n v="100"/>
    <n v="0"/>
  </r>
  <r>
    <s v="0013100001gWxm7AAC"/>
    <b v="0"/>
    <m/>
    <b v="0"/>
    <s v="7015A0000022gDBQAY"/>
    <m/>
    <m/>
    <x v="186"/>
    <b v="1"/>
    <m/>
    <m/>
    <s v="00331000030OrQtAAK"/>
    <m/>
    <m/>
    <s v="0055A000008iLoOQAU"/>
    <b v="0"/>
    <d v="2019-04-16T14:27:06"/>
    <m/>
    <b v="0"/>
    <m/>
    <m/>
    <b v="0"/>
    <d v="2019-02-01T00:00:00"/>
    <n v="2"/>
    <n v="2019"/>
    <s v="Closed"/>
    <s v="Closed"/>
    <b v="0"/>
    <b v="0"/>
    <m/>
    <b v="1"/>
    <b v="0"/>
    <b v="0"/>
    <x v="26"/>
    <b v="0"/>
    <m/>
    <x v="0"/>
    <m/>
    <s v="0055A00000BclF5QAJ"/>
    <d v="2021-04-10T22:59:54"/>
    <m/>
    <d v="2019-06-24T16:29:40"/>
    <m/>
    <m/>
    <b v="0"/>
    <m/>
    <m/>
    <s v="Trade Show"/>
    <m/>
    <m/>
    <m/>
    <m/>
    <m/>
    <x v="3536"/>
    <x v="0"/>
    <b v="0"/>
    <m/>
    <m/>
    <m/>
    <s v="0055A000009GjocQAC"/>
    <s v="01s5A000005z9ixQAA"/>
    <m/>
    <m/>
    <s v="00331000030OrQtAAK"/>
    <s v="Consumables"/>
    <s v="ZipChip"/>
    <m/>
    <m/>
    <s v="0125A000001ESVfQAO"/>
    <b v="0"/>
    <m/>
    <b v="0"/>
    <m/>
    <m/>
    <x v="1"/>
    <b v="0"/>
    <d v="2021-06-29T20:34:54"/>
    <m/>
    <m/>
    <b v="0"/>
    <x v="1"/>
    <m/>
    <m/>
    <n v="6490"/>
    <m/>
    <x v="838"/>
    <n v="100"/>
    <n v="0"/>
  </r>
  <r>
    <s v="0015A000026oiG4QAI"/>
    <b v="0"/>
    <m/>
    <b v="0"/>
    <m/>
    <m/>
    <m/>
    <x v="411"/>
    <b v="1"/>
    <m/>
    <m/>
    <s v="0035A00003UXPglQAH"/>
    <m/>
    <m/>
    <s v="0055A000008iLoOQAU"/>
    <b v="0"/>
    <d v="2019-04-16T19:40:02"/>
    <m/>
    <b v="0"/>
    <m/>
    <m/>
    <b v="0"/>
    <d v="2019-02-01T00:00:00"/>
    <n v="2"/>
    <n v="2019"/>
    <s v="Closed"/>
    <s v="Closed"/>
    <b v="0"/>
    <b v="0"/>
    <m/>
    <b v="1"/>
    <b v="0"/>
    <b v="0"/>
    <x v="15"/>
    <b v="0"/>
    <m/>
    <x v="0"/>
    <m/>
    <s v="0055A00000BclF5QAJ"/>
    <d v="2021-04-11T19:52:07"/>
    <m/>
    <d v="2019-06-24T16:23:22"/>
    <m/>
    <m/>
    <b v="0"/>
    <m/>
    <m/>
    <s v="Inside Sales"/>
    <m/>
    <m/>
    <m/>
    <m/>
    <m/>
    <x v="3537"/>
    <x v="0"/>
    <b v="0"/>
    <m/>
    <m/>
    <m/>
    <s v="0055A000008iLoOQAU"/>
    <s v="01s5A000005z9ixQAA"/>
    <s v="Proteomics"/>
    <m/>
    <s v="0035A00003UXPglQAH"/>
    <s v="Consumables"/>
    <s v="ZipChip"/>
    <m/>
    <m/>
    <s v="0125A000001ESVfQAO"/>
    <b v="0"/>
    <m/>
    <b v="0"/>
    <m/>
    <m/>
    <x v="1"/>
    <b v="0"/>
    <d v="2021-06-29T20:34:54"/>
    <m/>
    <m/>
    <b v="0"/>
    <x v="1"/>
    <m/>
    <m/>
    <n v="4585"/>
    <m/>
    <x v="839"/>
    <n v="100"/>
    <n v="0"/>
  </r>
  <r>
    <s v="0013100001fqyXRAAY"/>
    <b v="0"/>
    <m/>
    <b v="0"/>
    <m/>
    <m/>
    <m/>
    <x v="186"/>
    <b v="1"/>
    <m/>
    <m/>
    <s v="0035A00003UYJtAQAX"/>
    <m/>
    <m/>
    <s v="0055A000008iLoOQAU"/>
    <b v="0"/>
    <d v="2019-04-23T16:47:53"/>
    <m/>
    <b v="0"/>
    <m/>
    <m/>
    <b v="0"/>
    <d v="2019-02-01T00:00:00"/>
    <n v="2"/>
    <n v="2019"/>
    <s v="Closed"/>
    <s v="Closed"/>
    <b v="0"/>
    <b v="0"/>
    <m/>
    <b v="1"/>
    <b v="0"/>
    <b v="0"/>
    <x v="26"/>
    <b v="0"/>
    <m/>
    <x v="0"/>
    <m/>
    <s v="0055A00000BclF5QAJ"/>
    <d v="2021-04-11T19:52:07"/>
    <m/>
    <d v="2019-06-24T16:24:48"/>
    <m/>
    <m/>
    <b v="0"/>
    <m/>
    <m/>
    <s v="Inside Sales"/>
    <m/>
    <m/>
    <m/>
    <m/>
    <m/>
    <x v="3538"/>
    <x v="0"/>
    <b v="0"/>
    <m/>
    <m/>
    <m/>
    <s v="0055A000008iLoOQAU"/>
    <s v="01s5A000005z9ixQAA"/>
    <m/>
    <m/>
    <s v="0035A00003UYJtAQAX"/>
    <s v="Consumables"/>
    <s v="ZipChip"/>
    <m/>
    <m/>
    <s v="0125A000001ESVfQAO"/>
    <b v="0"/>
    <m/>
    <b v="0"/>
    <m/>
    <m/>
    <x v="1"/>
    <b v="0"/>
    <d v="2021-06-29T20:34:54"/>
    <m/>
    <m/>
    <b v="0"/>
    <x v="1"/>
    <m/>
    <m/>
    <n v="3245"/>
    <m/>
    <x v="786"/>
    <n v="100"/>
    <n v="0"/>
  </r>
  <r>
    <s v="0015A00001yWWhnQAG"/>
    <b v="0"/>
    <m/>
    <b v="0"/>
    <m/>
    <m/>
    <m/>
    <x v="475"/>
    <b v="1"/>
    <m/>
    <m/>
    <s v="0035A00003QUgJdQAL"/>
    <m/>
    <m/>
    <s v="0055A000008iLoOQAU"/>
    <b v="0"/>
    <d v="2019-05-07T15:22:01"/>
    <m/>
    <b v="0"/>
    <m/>
    <m/>
    <b v="0"/>
    <d v="2019-02-01T00:00:00"/>
    <n v="2"/>
    <n v="2019"/>
    <s v="Closed"/>
    <s v="Closed"/>
    <b v="0"/>
    <b v="0"/>
    <m/>
    <b v="1"/>
    <b v="0"/>
    <b v="0"/>
    <x v="26"/>
    <b v="0"/>
    <m/>
    <x v="0"/>
    <m/>
    <s v="0055A00000BclF5QAJ"/>
    <d v="2021-04-11T19:52:07"/>
    <m/>
    <d v="2019-06-26T15:16:26"/>
    <m/>
    <m/>
    <b v="0"/>
    <m/>
    <m/>
    <s v="Inside Sales"/>
    <m/>
    <m/>
    <m/>
    <m/>
    <m/>
    <x v="3539"/>
    <x v="0"/>
    <b v="0"/>
    <m/>
    <m/>
    <m/>
    <s v="0055A000008iLoOQAU"/>
    <s v="01s5A000005z9ixQAA"/>
    <m/>
    <m/>
    <s v="0035A00003QUgJdQAL"/>
    <s v="Consumables"/>
    <s v="ZipChip"/>
    <m/>
    <m/>
    <s v="0125A000001ESVfQAO"/>
    <b v="0"/>
    <m/>
    <b v="0"/>
    <m/>
    <m/>
    <x v="1"/>
    <b v="0"/>
    <d v="2021-06-29T20:34:54"/>
    <m/>
    <m/>
    <b v="0"/>
    <x v="1"/>
    <m/>
    <m/>
    <n v="15300"/>
    <m/>
    <x v="840"/>
    <n v="100"/>
    <n v="0"/>
  </r>
  <r>
    <s v="0013100001fqyXRAAY"/>
    <b v="0"/>
    <m/>
    <b v="0"/>
    <m/>
    <m/>
    <m/>
    <x v="475"/>
    <b v="1"/>
    <m/>
    <m/>
    <m/>
    <m/>
    <m/>
    <s v="0055A000008iLoOQAU"/>
    <b v="0"/>
    <d v="2019-05-07T18:00:32"/>
    <m/>
    <b v="0"/>
    <m/>
    <m/>
    <b v="0"/>
    <d v="2019-02-01T00:00:00"/>
    <n v="2"/>
    <n v="2019"/>
    <s v="Closed"/>
    <s v="Closed"/>
    <b v="0"/>
    <b v="0"/>
    <m/>
    <b v="1"/>
    <b v="0"/>
    <b v="0"/>
    <x v="17"/>
    <b v="0"/>
    <m/>
    <x v="0"/>
    <m/>
    <s v="0055A00000BclF5QAJ"/>
    <d v="2021-04-10T22:59:54"/>
    <m/>
    <d v="2019-06-26T15:15:40"/>
    <m/>
    <m/>
    <b v="0"/>
    <m/>
    <m/>
    <s v="Other"/>
    <m/>
    <m/>
    <m/>
    <m/>
    <m/>
    <x v="3540"/>
    <x v="0"/>
    <b v="0"/>
    <m/>
    <m/>
    <m/>
    <s v="0055A000008iLoOQAU"/>
    <s v="01s5A000005z9ixQAA"/>
    <m/>
    <m/>
    <s v="0035A00003TCCTMQA5"/>
    <s v="Consumables"/>
    <s v="ZipChip"/>
    <m/>
    <m/>
    <s v="0125A000001ESVfQAO"/>
    <b v="0"/>
    <m/>
    <b v="0"/>
    <m/>
    <m/>
    <x v="1"/>
    <b v="0"/>
    <d v="2021-06-29T20:34:54"/>
    <m/>
    <m/>
    <b v="0"/>
    <x v="1"/>
    <m/>
    <m/>
    <n v="670"/>
    <m/>
    <x v="779"/>
    <n v="100"/>
    <n v="0"/>
  </r>
  <r>
    <s v="0013100001jbToDAAU"/>
    <b v="0"/>
    <m/>
    <b v="0"/>
    <s v="7015A000001qSjGQAU"/>
    <m/>
    <m/>
    <x v="186"/>
    <b v="1"/>
    <m/>
    <m/>
    <s v="0035A00003RZYt6QAH"/>
    <m/>
    <m/>
    <s v="0055A000008iLoOQAU"/>
    <b v="0"/>
    <d v="2019-05-09T14:25:33"/>
    <m/>
    <b v="0"/>
    <m/>
    <m/>
    <b v="0"/>
    <d v="2019-02-01T00:00:00"/>
    <n v="2"/>
    <n v="2019"/>
    <s v="Closed"/>
    <s v="Closed"/>
    <b v="0"/>
    <b v="0"/>
    <m/>
    <b v="1"/>
    <b v="0"/>
    <b v="0"/>
    <x v="26"/>
    <b v="0"/>
    <m/>
    <x v="0"/>
    <m/>
    <s v="0055A00000BclF5QAJ"/>
    <d v="2021-04-10T22:59:54"/>
    <m/>
    <d v="2019-06-24T16:18:59"/>
    <m/>
    <m/>
    <b v="0"/>
    <m/>
    <m/>
    <s v="Website"/>
    <m/>
    <m/>
    <m/>
    <m/>
    <m/>
    <x v="3541"/>
    <x v="0"/>
    <b v="0"/>
    <m/>
    <m/>
    <m/>
    <s v="0055A000008iLoOQAU"/>
    <s v="01s5A000005z9ixQAA"/>
    <m/>
    <m/>
    <s v="0035A00003RZYt6QAH"/>
    <s v="Consumables"/>
    <s v="ZipChip"/>
    <m/>
    <m/>
    <s v="0125A000001ESVfQAO"/>
    <b v="0"/>
    <m/>
    <b v="0"/>
    <m/>
    <m/>
    <x v="1"/>
    <b v="0"/>
    <d v="2021-06-29T20:34:54"/>
    <m/>
    <m/>
    <b v="0"/>
    <x v="1"/>
    <m/>
    <m/>
    <n v="670"/>
    <m/>
    <x v="779"/>
    <n v="100"/>
    <n v="0"/>
  </r>
  <r>
    <s v="0013100001jbToDAAU"/>
    <b v="0"/>
    <m/>
    <b v="0"/>
    <s v="7015A000001qSjGQAU"/>
    <m/>
    <m/>
    <x v="186"/>
    <b v="1"/>
    <m/>
    <m/>
    <s v="0035A00003RZYt6QAH"/>
    <m/>
    <m/>
    <s v="0055A000008iLoOQAU"/>
    <b v="0"/>
    <d v="2019-05-10T19:28:40"/>
    <m/>
    <b v="0"/>
    <m/>
    <m/>
    <b v="0"/>
    <d v="2019-02-01T00:00:00"/>
    <n v="2"/>
    <n v="2019"/>
    <s v="Closed"/>
    <s v="Closed"/>
    <b v="0"/>
    <b v="0"/>
    <m/>
    <b v="1"/>
    <b v="0"/>
    <b v="0"/>
    <x v="26"/>
    <b v="0"/>
    <m/>
    <x v="0"/>
    <m/>
    <s v="0055A00000BclF5QAJ"/>
    <d v="2021-04-10T22:59:54"/>
    <m/>
    <d v="2019-06-24T16:19:33"/>
    <m/>
    <m/>
    <b v="0"/>
    <m/>
    <m/>
    <s v="Website"/>
    <m/>
    <m/>
    <m/>
    <m/>
    <m/>
    <x v="3542"/>
    <x v="0"/>
    <b v="0"/>
    <m/>
    <m/>
    <m/>
    <s v="0055A000008iLoOQAU"/>
    <s v="01s5A000005z9ixQAA"/>
    <m/>
    <m/>
    <s v="0035A00003RZYt6QAH"/>
    <s v="Consumables"/>
    <s v="ZipChip"/>
    <m/>
    <m/>
    <s v="0125A000001ESVfQAO"/>
    <b v="0"/>
    <m/>
    <b v="0"/>
    <m/>
    <m/>
    <x v="1"/>
    <b v="0"/>
    <d v="2021-06-29T20:34:54"/>
    <m/>
    <m/>
    <b v="0"/>
    <x v="1"/>
    <m/>
    <m/>
    <n v="4450"/>
    <m/>
    <x v="833"/>
    <n v="100"/>
    <n v="0"/>
  </r>
  <r>
    <s v="0013100001jbToDAAU"/>
    <b v="0"/>
    <m/>
    <b v="0"/>
    <s v="70131000001YBOMAA4"/>
    <m/>
    <m/>
    <x v="665"/>
    <b v="1"/>
    <m/>
    <m/>
    <s v="00331000030PCnZAAW"/>
    <m/>
    <m/>
    <s v="0055A000008iLoOQAU"/>
    <b v="0"/>
    <d v="2019-05-16T15:39:07"/>
    <m/>
    <b v="0"/>
    <m/>
    <m/>
    <b v="0"/>
    <d v="2019-02-01T00:00:00"/>
    <n v="2"/>
    <n v="2019"/>
    <s v="Closed"/>
    <s v="Closed"/>
    <b v="0"/>
    <b v="0"/>
    <m/>
    <b v="1"/>
    <b v="0"/>
    <b v="0"/>
    <x v="26"/>
    <b v="0"/>
    <m/>
    <x v="0"/>
    <m/>
    <s v="0055A00000BclF5QAJ"/>
    <d v="2021-04-10T22:59:54"/>
    <m/>
    <d v="2019-06-24T16:18:28"/>
    <m/>
    <m/>
    <b v="0"/>
    <m/>
    <m/>
    <s v="Trade Show"/>
    <m/>
    <m/>
    <m/>
    <m/>
    <m/>
    <x v="3543"/>
    <x v="0"/>
    <b v="0"/>
    <m/>
    <m/>
    <m/>
    <s v="0055A000008iLoOQAU"/>
    <s v="01s5A000005z9ixQAA"/>
    <m/>
    <m/>
    <s v="00331000030PCnZAAW"/>
    <s v="Consumables"/>
    <s v="ZipChip"/>
    <m/>
    <m/>
    <s v="0125A000001ESVfQAO"/>
    <b v="0"/>
    <m/>
    <b v="0"/>
    <m/>
    <m/>
    <x v="1"/>
    <b v="0"/>
    <d v="2021-06-29T20:34:54"/>
    <m/>
    <m/>
    <b v="0"/>
    <x v="1"/>
    <m/>
    <m/>
    <n v="670"/>
    <m/>
    <x v="779"/>
    <n v="100"/>
    <n v="0"/>
  </r>
  <r>
    <s v="0015A00001yXLvZQAW"/>
    <b v="0"/>
    <m/>
    <b v="0"/>
    <s v="7015A000001qUiVQAU"/>
    <m/>
    <m/>
    <x v="665"/>
    <b v="1"/>
    <m/>
    <m/>
    <s v="0035A00003FZNB6QAP"/>
    <m/>
    <m/>
    <s v="0055A000008iLoOQAU"/>
    <b v="0"/>
    <d v="2019-05-16T18:12:41"/>
    <m/>
    <b v="0"/>
    <m/>
    <m/>
    <b v="0"/>
    <d v="2019-02-01T00:00:00"/>
    <n v="2"/>
    <n v="2019"/>
    <s v="Closed"/>
    <s v="Closed"/>
    <b v="0"/>
    <b v="0"/>
    <m/>
    <b v="1"/>
    <b v="0"/>
    <b v="0"/>
    <x v="26"/>
    <b v="0"/>
    <m/>
    <x v="0"/>
    <m/>
    <s v="0055A00000BclF5QAJ"/>
    <d v="2021-04-10T22:59:54"/>
    <m/>
    <d v="2019-06-24T16:16:08"/>
    <m/>
    <m/>
    <b v="0"/>
    <m/>
    <m/>
    <s v="Eblasts"/>
    <m/>
    <m/>
    <m/>
    <m/>
    <m/>
    <x v="3544"/>
    <x v="0"/>
    <b v="0"/>
    <m/>
    <m/>
    <m/>
    <s v="0055A000008iLoOQAU"/>
    <s v="01s5A000005z9ixQAA"/>
    <m/>
    <m/>
    <s v="0035A00003FZNB6QAP"/>
    <s v="Consumables"/>
    <s v="ZipChip"/>
    <m/>
    <m/>
    <s v="0125A000001ESVfQAO"/>
    <b v="0"/>
    <m/>
    <b v="0"/>
    <m/>
    <m/>
    <x v="1"/>
    <b v="0"/>
    <d v="2021-06-29T20:34:54"/>
    <m/>
    <m/>
    <b v="0"/>
    <x v="1"/>
    <m/>
    <m/>
    <n v="3245"/>
    <m/>
    <x v="786"/>
    <n v="100"/>
    <n v="0"/>
  </r>
  <r>
    <s v="0015A00001tasCtQAI"/>
    <b v="0"/>
    <m/>
    <b v="0"/>
    <s v="7015A000001PAcyQAG"/>
    <m/>
    <m/>
    <x v="475"/>
    <b v="1"/>
    <m/>
    <m/>
    <s v="0035A00003Cd3XNQAZ"/>
    <m/>
    <m/>
    <s v="0055A000008iLoOQAU"/>
    <b v="0"/>
    <d v="2019-06-07T13:01:14"/>
    <m/>
    <b v="0"/>
    <m/>
    <m/>
    <b v="0"/>
    <d v="2019-02-01T00:00:00"/>
    <n v="2"/>
    <n v="2019"/>
    <s v="Closed"/>
    <s v="Closed"/>
    <b v="0"/>
    <b v="0"/>
    <m/>
    <b v="1"/>
    <b v="0"/>
    <b v="0"/>
    <x v="26"/>
    <b v="0"/>
    <m/>
    <x v="0"/>
    <m/>
    <s v="0055A00000BclF5QAJ"/>
    <d v="2021-04-10T22:59:54"/>
    <m/>
    <d v="2019-06-26T15:13:54"/>
    <m/>
    <m/>
    <b v="0"/>
    <m/>
    <m/>
    <s v="Other"/>
    <m/>
    <m/>
    <m/>
    <m/>
    <m/>
    <x v="3545"/>
    <x v="0"/>
    <b v="0"/>
    <m/>
    <m/>
    <m/>
    <s v="0055A000008iLoOQAU"/>
    <s v="01s5A000005z9ixQAA"/>
    <m/>
    <m/>
    <s v="0035A00003Cd3XNQAZ"/>
    <s v="Consumables"/>
    <s v="ZipChip"/>
    <m/>
    <m/>
    <s v="0125A000001ESVfQAO"/>
    <b v="0"/>
    <m/>
    <b v="0"/>
    <m/>
    <m/>
    <x v="1"/>
    <b v="0"/>
    <d v="2021-06-29T20:34:54"/>
    <m/>
    <m/>
    <b v="0"/>
    <x v="1"/>
    <m/>
    <m/>
    <n v="670"/>
    <m/>
    <x v="779"/>
    <n v="100"/>
    <n v="0"/>
  </r>
  <r>
    <s v="0013100001jbBzlAAE"/>
    <b v="0"/>
    <m/>
    <b v="0"/>
    <s v="7015A000001qSjGQAU"/>
    <m/>
    <m/>
    <x v="24"/>
    <b v="1"/>
    <m/>
    <m/>
    <s v="00331000030OryMAAS"/>
    <m/>
    <m/>
    <s v="0055A000008iLoOQAU"/>
    <b v="0"/>
    <d v="2019-06-27T19:36:09"/>
    <m/>
    <b v="0"/>
    <m/>
    <m/>
    <b v="0"/>
    <d v="2019-02-01T00:00:00"/>
    <n v="2"/>
    <n v="2019"/>
    <s v="Closed"/>
    <s v="Closed"/>
    <b v="0"/>
    <b v="0"/>
    <m/>
    <b v="1"/>
    <b v="0"/>
    <b v="0"/>
    <x v="26"/>
    <b v="0"/>
    <m/>
    <x v="0"/>
    <m/>
    <s v="0055A00000BclF5QAJ"/>
    <d v="2021-04-10T22:59:54"/>
    <m/>
    <d v="2019-06-28T19:00:19"/>
    <m/>
    <m/>
    <b v="0"/>
    <m/>
    <m/>
    <s v="Trade Show"/>
    <m/>
    <m/>
    <m/>
    <m/>
    <m/>
    <x v="3546"/>
    <x v="0"/>
    <b v="0"/>
    <m/>
    <m/>
    <m/>
    <s v="0055A000008iLoOQAU"/>
    <s v="01s5A000005z9ixQAA"/>
    <m/>
    <m/>
    <s v="00331000030OryMAAS"/>
    <s v="Consumables"/>
    <s v="ZipChip"/>
    <m/>
    <m/>
    <s v="0125A000001ESVfQAO"/>
    <b v="0"/>
    <m/>
    <b v="0"/>
    <m/>
    <m/>
    <x v="1"/>
    <b v="0"/>
    <d v="2021-06-29T20:34:54"/>
    <m/>
    <m/>
    <b v="0"/>
    <x v="1"/>
    <m/>
    <m/>
    <n v="5790"/>
    <m/>
    <x v="841"/>
    <n v="100"/>
    <n v="0"/>
  </r>
  <r>
    <s v="0015A000021PcVpQAK"/>
    <b v="0"/>
    <m/>
    <b v="0"/>
    <s v="7015A000001P3SVQA0"/>
    <m/>
    <m/>
    <x v="666"/>
    <b v="1"/>
    <m/>
    <m/>
    <s v="0035A00003IP6ZsQAL"/>
    <m/>
    <m/>
    <s v="0055A000008iLoOQAU"/>
    <b v="0"/>
    <d v="2020-04-01T17:36:48"/>
    <m/>
    <b v="0"/>
    <m/>
    <m/>
    <b v="0"/>
    <d v="2020-02-01T00:00:00"/>
    <n v="2"/>
    <n v="2020"/>
    <s v="Closed"/>
    <s v="Closed"/>
    <b v="0"/>
    <b v="0"/>
    <m/>
    <b v="1"/>
    <b v="0"/>
    <b v="0"/>
    <x v="26"/>
    <b v="0"/>
    <m/>
    <x v="0"/>
    <d v="2020-04-13T00:00:00"/>
    <s v="0055A00000BclF5QAJ"/>
    <d v="2021-04-10T22:59:54"/>
    <m/>
    <d v="2020-04-14T19:02:00"/>
    <m/>
    <m/>
    <b v="0"/>
    <m/>
    <m/>
    <s v="Trade Show"/>
    <m/>
    <m/>
    <m/>
    <m/>
    <m/>
    <x v="3547"/>
    <x v="0"/>
    <b v="0"/>
    <m/>
    <m/>
    <m/>
    <s v="0055A000008iLoOQAU"/>
    <s v="01s5A000005x0sjQAA"/>
    <m/>
    <m/>
    <s v="0035A00003IP6ZsQAL"/>
    <s v="Consumables"/>
    <s v="ZipChip"/>
    <m/>
    <m/>
    <s v="0125A000001ESVfQAO"/>
    <b v="0"/>
    <m/>
    <b v="0"/>
    <m/>
    <m/>
    <x v="1"/>
    <b v="0"/>
    <d v="2021-06-29T20:34:55"/>
    <m/>
    <m/>
    <b v="0"/>
    <x v="1"/>
    <m/>
    <m/>
    <n v="10050"/>
    <m/>
    <x v="842"/>
    <n v="100"/>
    <n v="0"/>
  </r>
  <r>
    <s v="0013100001fpKktAAE"/>
    <b v="0"/>
    <m/>
    <b v="0"/>
    <s v="7015A000001eG90QAE"/>
    <m/>
    <m/>
    <x v="667"/>
    <b v="1"/>
    <m/>
    <m/>
    <s v="0035A00003IPUCEQA5"/>
    <m/>
    <m/>
    <s v="0055A000008iLoOQAU"/>
    <b v="0"/>
    <d v="2020-05-12T18:38:35"/>
    <m/>
    <b v="0"/>
    <m/>
    <m/>
    <b v="0"/>
    <d v="2020-02-01T00:00:00"/>
    <n v="2"/>
    <n v="2020"/>
    <s v="Closed"/>
    <s v="Closed"/>
    <b v="0"/>
    <b v="0"/>
    <m/>
    <b v="1"/>
    <b v="0"/>
    <b v="0"/>
    <x v="26"/>
    <b v="0"/>
    <m/>
    <x v="0"/>
    <m/>
    <s v="0055A00000BclF5QAJ"/>
    <d v="2021-04-10T22:59:54"/>
    <m/>
    <m/>
    <m/>
    <m/>
    <b v="0"/>
    <m/>
    <m/>
    <s v="Webinar"/>
    <m/>
    <m/>
    <m/>
    <m/>
    <m/>
    <x v="3548"/>
    <x v="0"/>
    <b v="0"/>
    <m/>
    <m/>
    <m/>
    <s v="0055A000008iLoOQAU"/>
    <s v="01s5A000005x0sjQAA"/>
    <m/>
    <m/>
    <s v="0035A00003IPUCEQA5"/>
    <s v="Consumables"/>
    <s v="ZipChip"/>
    <m/>
    <m/>
    <s v="0125A000001ESVfQAO"/>
    <b v="0"/>
    <m/>
    <b v="0"/>
    <m/>
    <m/>
    <x v="1"/>
    <b v="0"/>
    <d v="2021-06-29T20:34:55"/>
    <m/>
    <m/>
    <b v="0"/>
    <x v="1"/>
    <m/>
    <m/>
    <n v="695"/>
    <m/>
    <x v="780"/>
    <n v="100"/>
    <n v="0"/>
  </r>
  <r>
    <s v="0013100001gZd3uAAC"/>
    <b v="0"/>
    <m/>
    <b v="0"/>
    <m/>
    <m/>
    <m/>
    <x v="668"/>
    <b v="1"/>
    <m/>
    <m/>
    <m/>
    <m/>
    <m/>
    <s v="0055A000008iLoOQAU"/>
    <b v="0"/>
    <d v="2020-05-15T13:59:16"/>
    <m/>
    <b v="0"/>
    <m/>
    <m/>
    <b v="0"/>
    <d v="2020-02-01T00:00:00"/>
    <n v="2"/>
    <n v="2020"/>
    <s v="Closed"/>
    <s v="Closed"/>
    <b v="0"/>
    <b v="0"/>
    <m/>
    <b v="1"/>
    <b v="0"/>
    <b v="0"/>
    <x v="26"/>
    <b v="0"/>
    <m/>
    <x v="0"/>
    <m/>
    <s v="0055A00000BclF5QAJ"/>
    <d v="2021-04-10T22:59:54"/>
    <m/>
    <m/>
    <m/>
    <m/>
    <b v="0"/>
    <m/>
    <m/>
    <s v="Webinar"/>
    <m/>
    <m/>
    <m/>
    <m/>
    <m/>
    <x v="3549"/>
    <x v="0"/>
    <b v="0"/>
    <m/>
    <m/>
    <m/>
    <s v="0055A000008iLoOQAU"/>
    <s v="01s5A000005x0sjQAA"/>
    <m/>
    <m/>
    <s v="0035A00003GHkfSQAT"/>
    <s v="Consumables"/>
    <s v="ZipChip"/>
    <s v="0035A00003GHkfSQAT"/>
    <m/>
    <s v="0125A000001ESVfQAO"/>
    <b v="0"/>
    <m/>
    <b v="0"/>
    <m/>
    <m/>
    <x v="1"/>
    <b v="0"/>
    <d v="2021-06-29T20:34:55"/>
    <m/>
    <m/>
    <b v="0"/>
    <x v="1"/>
    <m/>
    <m/>
    <n v="4550"/>
    <m/>
    <x v="202"/>
    <n v="100"/>
    <n v="0"/>
  </r>
  <r>
    <s v="0013100001fpKktAAE"/>
    <b v="0"/>
    <m/>
    <b v="0"/>
    <s v="7015A000001eG90QAE"/>
    <m/>
    <m/>
    <x v="639"/>
    <b v="1"/>
    <m/>
    <m/>
    <s v="0035A00003IPUCEQA5"/>
    <m/>
    <m/>
    <s v="0055A000008iLoOQAU"/>
    <b v="0"/>
    <d v="2020-06-09T15:13:22"/>
    <m/>
    <b v="0"/>
    <m/>
    <m/>
    <b v="0"/>
    <d v="2020-02-01T00:00:00"/>
    <n v="2"/>
    <n v="2020"/>
    <s v="Closed"/>
    <s v="Closed"/>
    <b v="0"/>
    <b v="0"/>
    <m/>
    <b v="1"/>
    <b v="0"/>
    <b v="0"/>
    <x v="26"/>
    <b v="0"/>
    <m/>
    <x v="0"/>
    <m/>
    <s v="0055A00000BclF5QAJ"/>
    <d v="2021-04-10T22:59:54"/>
    <m/>
    <d v="2020-06-16T16:35:11"/>
    <m/>
    <m/>
    <b v="0"/>
    <m/>
    <m/>
    <s v="Webinar"/>
    <m/>
    <m/>
    <m/>
    <m/>
    <m/>
    <x v="3550"/>
    <x v="0"/>
    <b v="0"/>
    <m/>
    <m/>
    <m/>
    <s v="0055A000008iLoOQAU"/>
    <s v="01s5A000005x0sjQAA"/>
    <m/>
    <m/>
    <s v="0035A00003IPUCEQA5"/>
    <s v="Consumables"/>
    <s v="ZipChip"/>
    <m/>
    <m/>
    <s v="0125A000001ESVfQAO"/>
    <b v="0"/>
    <m/>
    <b v="0"/>
    <m/>
    <m/>
    <x v="1"/>
    <b v="0"/>
    <d v="2021-06-29T20:34:55"/>
    <m/>
    <m/>
    <b v="0"/>
    <x v="1"/>
    <m/>
    <m/>
    <n v="4995"/>
    <m/>
    <x v="810"/>
    <n v="100"/>
    <n v="0"/>
  </r>
  <r>
    <s v="0013100001fqwyfAAA"/>
    <b v="0"/>
    <m/>
    <b v="0"/>
    <s v="7015A000001ThI4QAK"/>
    <m/>
    <m/>
    <x v="669"/>
    <b v="1"/>
    <m/>
    <m/>
    <s v="0035A00003CcDJvQAN"/>
    <m/>
    <m/>
    <s v="0055A000008iLoOQAU"/>
    <b v="0"/>
    <d v="2020-06-09T15:42:36"/>
    <m/>
    <b v="0"/>
    <m/>
    <m/>
    <b v="0"/>
    <d v="2020-02-01T00:00:00"/>
    <n v="2"/>
    <n v="2020"/>
    <s v="Closed"/>
    <s v="Closed"/>
    <b v="0"/>
    <b v="0"/>
    <m/>
    <b v="1"/>
    <b v="0"/>
    <b v="0"/>
    <x v="26"/>
    <b v="0"/>
    <m/>
    <x v="0"/>
    <d v="2020-06-09T00:00:00"/>
    <s v="0055A00000BclF5QAJ"/>
    <d v="2021-04-10T22:59:54"/>
    <m/>
    <d v="2020-06-12T11:21:11"/>
    <m/>
    <m/>
    <b v="0"/>
    <m/>
    <m/>
    <s v="Trade Show"/>
    <m/>
    <m/>
    <m/>
    <m/>
    <m/>
    <x v="3551"/>
    <x v="0"/>
    <b v="0"/>
    <m/>
    <m/>
    <m/>
    <s v="0055A000008iLoOQAU"/>
    <s v="01s5A000005x0sjQAA"/>
    <m/>
    <m/>
    <s v="0035A00003CcDJvQAN"/>
    <s v="Consumables"/>
    <s v="ZipChip"/>
    <m/>
    <m/>
    <s v="0125A000001ESVfQAO"/>
    <b v="0"/>
    <m/>
    <b v="0"/>
    <m/>
    <m/>
    <x v="1"/>
    <b v="0"/>
    <d v="2021-06-29T20:34:55"/>
    <m/>
    <m/>
    <b v="0"/>
    <x v="1"/>
    <m/>
    <m/>
    <n v="5690"/>
    <m/>
    <x v="843"/>
    <n v="100"/>
    <n v="0"/>
  </r>
  <r>
    <s v="0013100001gbb7YAAQ"/>
    <b v="0"/>
    <m/>
    <b v="0"/>
    <s v="7015A000001eG90QAE"/>
    <m/>
    <m/>
    <x v="670"/>
    <b v="1"/>
    <m/>
    <m/>
    <s v="0035A00003TS6LPQA1"/>
    <m/>
    <m/>
    <s v="0055A000008iLoOQAU"/>
    <b v="0"/>
    <d v="2020-06-11T17:47:01"/>
    <m/>
    <b v="0"/>
    <m/>
    <m/>
    <b v="0"/>
    <d v="2020-02-01T00:00:00"/>
    <n v="2"/>
    <n v="2020"/>
    <s v="Closed"/>
    <s v="Closed"/>
    <b v="0"/>
    <b v="0"/>
    <m/>
    <b v="1"/>
    <b v="0"/>
    <b v="0"/>
    <x v="26"/>
    <b v="0"/>
    <m/>
    <x v="0"/>
    <d v="2020-06-23T00:00:00"/>
    <s v="0055A00000BclF5QAJ"/>
    <d v="2021-04-10T22:59:54"/>
    <m/>
    <d v="2020-06-26T18:19:23"/>
    <m/>
    <m/>
    <b v="0"/>
    <m/>
    <m/>
    <s v="Website"/>
    <m/>
    <m/>
    <m/>
    <m/>
    <m/>
    <x v="3552"/>
    <x v="0"/>
    <b v="0"/>
    <m/>
    <m/>
    <m/>
    <s v="0055A000008iLoOQAU"/>
    <s v="01s5A000005x0sjQAA"/>
    <m/>
    <m/>
    <s v="0035A00003TS6LPQA1"/>
    <s v="Consumables"/>
    <s v="ZipChip"/>
    <m/>
    <m/>
    <s v="0125A000001ESVfQAO"/>
    <b v="0"/>
    <m/>
    <b v="0"/>
    <m/>
    <m/>
    <x v="1"/>
    <b v="0"/>
    <d v="2021-06-29T20:34:55"/>
    <m/>
    <m/>
    <b v="0"/>
    <x v="1"/>
    <m/>
    <m/>
    <n v="8345"/>
    <m/>
    <x v="844"/>
    <n v="100"/>
    <n v="0"/>
  </r>
  <r>
    <s v="0013100001gWxm7AAC"/>
    <b v="0"/>
    <m/>
    <b v="0"/>
    <m/>
    <m/>
    <m/>
    <x v="647"/>
    <b v="1"/>
    <m/>
    <m/>
    <s v="0035A00003aX59NQAS"/>
    <m/>
    <m/>
    <s v="0055A000008iLoOQAU"/>
    <b v="0"/>
    <d v="2020-06-17T19:37:13"/>
    <m/>
    <b v="0"/>
    <m/>
    <m/>
    <b v="0"/>
    <d v="2020-02-01T00:00:00"/>
    <n v="2"/>
    <n v="2020"/>
    <s v="Closed"/>
    <s v="Closed"/>
    <b v="0"/>
    <b v="0"/>
    <m/>
    <b v="1"/>
    <b v="0"/>
    <b v="0"/>
    <x v="26"/>
    <b v="0"/>
    <m/>
    <x v="0"/>
    <d v="2020-06-17T00:00:00"/>
    <s v="0055A00000BclF5QAJ"/>
    <d v="2021-04-10T22:59:54"/>
    <m/>
    <d v="2020-06-18T20:15:16"/>
    <m/>
    <m/>
    <b v="0"/>
    <m/>
    <m/>
    <s v="Website"/>
    <m/>
    <m/>
    <m/>
    <m/>
    <m/>
    <x v="3553"/>
    <x v="0"/>
    <b v="0"/>
    <m/>
    <m/>
    <m/>
    <s v="0055A000008iLoOQAU"/>
    <s v="01s5A000005x0sjQAA"/>
    <m/>
    <m/>
    <s v="0035A00003aX59NQAS"/>
    <s v="Consumables"/>
    <s v="ZipChip"/>
    <m/>
    <m/>
    <s v="0125A000001ESVfQAO"/>
    <b v="0"/>
    <m/>
    <b v="0"/>
    <m/>
    <m/>
    <x v="1"/>
    <b v="0"/>
    <d v="2021-06-29T20:34:55"/>
    <m/>
    <m/>
    <b v="0"/>
    <x v="1"/>
    <m/>
    <m/>
    <n v="3350"/>
    <m/>
    <x v="143"/>
    <n v="100"/>
    <n v="0"/>
  </r>
  <r>
    <s v="0013100001fpKktAAE"/>
    <b v="0"/>
    <m/>
    <b v="0"/>
    <s v="7015A000001eG90QAE"/>
    <m/>
    <m/>
    <x v="671"/>
    <b v="1"/>
    <m/>
    <m/>
    <s v="0035A00003IPUCEQA5"/>
    <m/>
    <m/>
    <s v="0055A000008iLoOQAU"/>
    <b v="0"/>
    <d v="2020-06-29T13:02:54"/>
    <m/>
    <b v="0"/>
    <m/>
    <m/>
    <b v="0"/>
    <d v="2020-02-01T00:00:00"/>
    <n v="2"/>
    <n v="2020"/>
    <s v="Closed"/>
    <s v="Closed"/>
    <b v="0"/>
    <b v="0"/>
    <m/>
    <b v="1"/>
    <b v="0"/>
    <b v="0"/>
    <x v="26"/>
    <b v="0"/>
    <m/>
    <x v="0"/>
    <m/>
    <s v="0055A00000BclF5QAJ"/>
    <d v="2021-04-10T22:59:54"/>
    <m/>
    <m/>
    <m/>
    <m/>
    <b v="0"/>
    <m/>
    <m/>
    <s v="Webinar"/>
    <m/>
    <m/>
    <m/>
    <m/>
    <m/>
    <x v="3554"/>
    <x v="0"/>
    <b v="0"/>
    <m/>
    <m/>
    <m/>
    <s v="0055A000008iLoOQAU"/>
    <s v="01s5A000005x0sjQAA"/>
    <m/>
    <m/>
    <s v="0035A00003IPUCEQA5"/>
    <s v="Consumables"/>
    <s v="ZipChip"/>
    <m/>
    <m/>
    <s v="0125A000001ESVfQAO"/>
    <b v="0"/>
    <m/>
    <b v="0"/>
    <m/>
    <m/>
    <x v="1"/>
    <b v="0"/>
    <d v="2021-06-29T20:34:55"/>
    <m/>
    <m/>
    <b v="0"/>
    <x v="1"/>
    <m/>
    <m/>
    <n v="3350"/>
    <m/>
    <x v="143"/>
    <n v="100"/>
    <n v="0"/>
  </r>
  <r>
    <s v="0013100001p5A0yAAE"/>
    <b v="0"/>
    <m/>
    <b v="0"/>
    <m/>
    <m/>
    <m/>
    <x v="672"/>
    <b v="1"/>
    <m/>
    <m/>
    <s v="0035A00003eOzJGQA0"/>
    <m/>
    <m/>
    <s v="0055A000008iLoOQAU"/>
    <b v="0"/>
    <d v="2020-04-23T12:00:10"/>
    <m/>
    <b v="0"/>
    <m/>
    <m/>
    <b v="0"/>
    <d v="2020-02-01T00:00:00"/>
    <n v="2"/>
    <n v="2020"/>
    <s v="Closed"/>
    <s v="Closed"/>
    <b v="0"/>
    <b v="0"/>
    <m/>
    <b v="1"/>
    <b v="0"/>
    <b v="0"/>
    <x v="26"/>
    <b v="0"/>
    <m/>
    <x v="0"/>
    <d v="2020-06-09T00:00:00"/>
    <s v="0055A00000BclF5QAJ"/>
    <d v="2021-04-10T22:59:54"/>
    <m/>
    <d v="2020-06-01T13:42:38"/>
    <m/>
    <m/>
    <b v="0"/>
    <m/>
    <m/>
    <s v="Other"/>
    <m/>
    <m/>
    <m/>
    <m/>
    <m/>
    <x v="3555"/>
    <x v="0"/>
    <b v="0"/>
    <m/>
    <m/>
    <m/>
    <s v="0055A000008iLoOQAU"/>
    <s v="01s5A000005x0vsQAA"/>
    <m/>
    <m/>
    <s v="0035A00003eOzJGQA0"/>
    <s v="Consumables"/>
    <s v="ZipChip"/>
    <m/>
    <m/>
    <s v="0125A000001ESVfQAO"/>
    <b v="0"/>
    <m/>
    <b v="0"/>
    <m/>
    <m/>
    <x v="1"/>
    <b v="0"/>
    <d v="2021-06-29T20:34:55"/>
    <m/>
    <m/>
    <b v="0"/>
    <x v="1"/>
    <m/>
    <m/>
    <n v="765"/>
    <m/>
    <x v="845"/>
    <n v="100"/>
    <n v="0"/>
  </r>
  <r>
    <s v="0013100001jb0YLAAY"/>
    <b v="0"/>
    <m/>
    <b v="0"/>
    <s v="7015A000001zMbNQAU"/>
    <m/>
    <m/>
    <x v="409"/>
    <b v="1"/>
    <m/>
    <m/>
    <s v="0035A00003aLMmrQAG"/>
    <m/>
    <m/>
    <s v="0055A000008iLoOQAU"/>
    <b v="0"/>
    <d v="2021-04-08T20:03:53"/>
    <m/>
    <b v="0"/>
    <m/>
    <m/>
    <b v="0"/>
    <d v="2021-02-01T00:00:00"/>
    <n v="2"/>
    <n v="2021"/>
    <s v="Closed"/>
    <s v="Closed"/>
    <b v="0"/>
    <b v="0"/>
    <m/>
    <b v="1"/>
    <b v="0"/>
    <b v="0"/>
    <x v="15"/>
    <b v="0"/>
    <m/>
    <x v="0"/>
    <d v="2021-04-15T00:00:00"/>
    <s v="0055A000008iLoOQAU"/>
    <d v="2021-04-20T16:05:24"/>
    <m/>
    <d v="2021-04-20T16:05:22"/>
    <m/>
    <m/>
    <b v="0"/>
    <m/>
    <m/>
    <s v="Website"/>
    <m/>
    <m/>
    <m/>
    <m/>
    <m/>
    <x v="3556"/>
    <x v="0"/>
    <b v="0"/>
    <m/>
    <m/>
    <m/>
    <s v="0055A000008iLoOQAU"/>
    <s v="01s5A000004PkYeQAK"/>
    <m/>
    <m/>
    <s v="0035A00003aLMmrQAG"/>
    <s v="Consumables"/>
    <s v="ZipChip"/>
    <m/>
    <m/>
    <s v="0125A000001ESVfQAO"/>
    <b v="0"/>
    <m/>
    <b v="0"/>
    <m/>
    <m/>
    <x v="1"/>
    <b v="0"/>
    <d v="2021-06-29T20:34:55"/>
    <s v="0055A000008iLmcQAE"/>
    <m/>
    <b v="0"/>
    <x v="1"/>
    <m/>
    <m/>
    <n v="347"/>
    <m/>
    <x v="760"/>
    <n v="100"/>
    <n v="0"/>
  </r>
  <r>
    <s v="0015A000026oiG4QAI"/>
    <b v="0"/>
    <m/>
    <b v="0"/>
    <s v="7015A000001zMbNQAU"/>
    <m/>
    <m/>
    <x v="641"/>
    <b v="1"/>
    <m/>
    <m/>
    <s v="0035A00003WmufbQAB"/>
    <m/>
    <m/>
    <s v="0055A000008iLoOQAU"/>
    <b v="0"/>
    <d v="2021-03-10T17:10:54"/>
    <m/>
    <b v="0"/>
    <m/>
    <m/>
    <b v="0"/>
    <d v="2021-02-01T00:00:00"/>
    <n v="2"/>
    <n v="2021"/>
    <s v="Closed"/>
    <s v="Closed"/>
    <b v="0"/>
    <b v="0"/>
    <m/>
    <b v="1"/>
    <b v="0"/>
    <b v="0"/>
    <x v="15"/>
    <b v="0"/>
    <m/>
    <x v="0"/>
    <d v="2021-03-31T00:00:00"/>
    <s v="0055A00000BclF5QAJ"/>
    <d v="2021-04-10T22:59:54"/>
    <m/>
    <d v="2021-04-07T16:31:05"/>
    <m/>
    <m/>
    <b v="0"/>
    <m/>
    <m/>
    <s v="Website"/>
    <m/>
    <m/>
    <m/>
    <m/>
    <m/>
    <x v="3557"/>
    <x v="0"/>
    <b v="0"/>
    <m/>
    <m/>
    <m/>
    <s v="0055A000008iLoOQAU"/>
    <s v="01s5A000005xBspQAE"/>
    <m/>
    <m/>
    <s v="0035A00003WmufbQAB"/>
    <s v="Consumables"/>
    <s v="ZipChip"/>
    <m/>
    <m/>
    <s v="0125A000001ESVfQAO"/>
    <b v="0"/>
    <m/>
    <b v="0"/>
    <m/>
    <m/>
    <x v="1"/>
    <b v="0"/>
    <d v="2021-06-29T20:34:55"/>
    <s v="0055A000008iLmcQAE"/>
    <m/>
    <b v="0"/>
    <x v="1"/>
    <m/>
    <m/>
    <n v="3450"/>
    <m/>
    <x v="792"/>
    <n v="100"/>
    <n v="0"/>
  </r>
  <r>
    <s v="0015A00002CwwHuQAJ"/>
    <b v="0"/>
    <m/>
    <b v="0"/>
    <s v="7015A000001zMbNQAU"/>
    <m/>
    <m/>
    <x v="644"/>
    <b v="1"/>
    <m/>
    <m/>
    <s v="0035A00003VyShsQAF"/>
    <m/>
    <m/>
    <s v="0055A000008iLoOQAU"/>
    <b v="0"/>
    <d v="2021-03-31T12:08:02"/>
    <m/>
    <b v="0"/>
    <m/>
    <m/>
    <b v="0"/>
    <d v="2021-02-01T00:00:00"/>
    <n v="2"/>
    <n v="2021"/>
    <s v="Closed"/>
    <s v="Closed"/>
    <b v="0"/>
    <b v="0"/>
    <m/>
    <b v="1"/>
    <b v="0"/>
    <b v="0"/>
    <x v="17"/>
    <b v="0"/>
    <m/>
    <x v="0"/>
    <d v="2021-04-16T00:00:00"/>
    <s v="0055A000008iLoOQAU"/>
    <d v="2021-04-21T13:48:00"/>
    <m/>
    <d v="2021-04-21T13:47:59"/>
    <m/>
    <m/>
    <b v="0"/>
    <m/>
    <m/>
    <s v="Trade Show"/>
    <m/>
    <m/>
    <m/>
    <m/>
    <m/>
    <x v="3558"/>
    <x v="0"/>
    <b v="0"/>
    <m/>
    <m/>
    <m/>
    <s v="0055A000008iLoOQAU"/>
    <s v="01s5A000005xBspQAE"/>
    <m/>
    <m/>
    <s v="0035A00003VyShsQAF"/>
    <s v="Consumables"/>
    <s v="ZipChip"/>
    <m/>
    <m/>
    <s v="0125A000001ESVfQAO"/>
    <b v="0"/>
    <m/>
    <b v="0"/>
    <m/>
    <m/>
    <x v="1"/>
    <b v="0"/>
    <d v="2021-06-29T20:34:55"/>
    <s v="0055A000008iLmcQAE"/>
    <m/>
    <b v="0"/>
    <x v="1"/>
    <m/>
    <m/>
    <n v="3450"/>
    <m/>
    <x v="792"/>
    <n v="100"/>
    <n v="0"/>
  </r>
  <r>
    <s v="0015A00001taTGPQA2"/>
    <b v="0"/>
    <m/>
    <b v="0"/>
    <m/>
    <m/>
    <m/>
    <x v="317"/>
    <b v="1"/>
    <m/>
    <m/>
    <s v="0035A00003TS3TCQA1"/>
    <m/>
    <m/>
    <s v="0055A000008iLoOQAU"/>
    <b v="0"/>
    <d v="2021-04-01T13:19:52"/>
    <m/>
    <b v="0"/>
    <m/>
    <m/>
    <b v="0"/>
    <d v="2021-02-01T00:00:00"/>
    <n v="2"/>
    <n v="2021"/>
    <s v="Closed"/>
    <s v="Closed"/>
    <b v="0"/>
    <b v="0"/>
    <m/>
    <b v="1"/>
    <b v="0"/>
    <b v="0"/>
    <x v="25"/>
    <b v="0"/>
    <m/>
    <x v="0"/>
    <d v="2021-05-03T00:00:00"/>
    <s v="0055A000008iLoOQAU"/>
    <d v="2021-05-05T16:58:48"/>
    <m/>
    <d v="2021-05-05T16:58:47"/>
    <m/>
    <m/>
    <b v="0"/>
    <m/>
    <m/>
    <s v="Trade Show"/>
    <m/>
    <m/>
    <m/>
    <m/>
    <m/>
    <x v="3559"/>
    <x v="0"/>
    <b v="0"/>
    <m/>
    <m/>
    <m/>
    <s v="0055A000008iLoOQAU"/>
    <s v="01s5A000005xBspQAE"/>
    <m/>
    <m/>
    <s v="0035A00003TS3TCQA1"/>
    <s v="Consumables"/>
    <s v="ZipChip"/>
    <m/>
    <m/>
    <s v="0125A000001ESVfQAO"/>
    <b v="0"/>
    <m/>
    <b v="0"/>
    <m/>
    <m/>
    <x v="1"/>
    <b v="0"/>
    <d v="2021-06-29T20:34:55"/>
    <s v="0055A000008iLmcQAE"/>
    <m/>
    <b v="0"/>
    <x v="1"/>
    <m/>
    <m/>
    <n v="725"/>
    <m/>
    <x v="789"/>
    <n v="100"/>
    <n v="0"/>
  </r>
  <r>
    <s v="0013100001jbToDAAU"/>
    <b v="0"/>
    <m/>
    <b v="0"/>
    <s v="7015A000001eQHQQA2"/>
    <m/>
    <m/>
    <x v="416"/>
    <b v="1"/>
    <m/>
    <m/>
    <s v="0035A00003osafQQAQ"/>
    <m/>
    <m/>
    <s v="0055A000008iLoOQAU"/>
    <b v="0"/>
    <d v="2021-04-06T22:22:47"/>
    <m/>
    <b v="0"/>
    <m/>
    <m/>
    <b v="0"/>
    <d v="2021-02-01T00:00:00"/>
    <n v="2"/>
    <n v="2021"/>
    <s v="Closed"/>
    <s v="Closed"/>
    <b v="0"/>
    <b v="0"/>
    <m/>
    <b v="1"/>
    <b v="0"/>
    <b v="0"/>
    <x v="15"/>
    <b v="0"/>
    <m/>
    <x v="0"/>
    <m/>
    <s v="0055A000008iLoOQAU"/>
    <d v="2021-04-12T15:09:49"/>
    <m/>
    <d v="2021-04-12T15:09:48"/>
    <m/>
    <m/>
    <b v="0"/>
    <m/>
    <m/>
    <s v="Website"/>
    <m/>
    <m/>
    <m/>
    <m/>
    <m/>
    <x v="3560"/>
    <x v="0"/>
    <b v="0"/>
    <m/>
    <m/>
    <m/>
    <s v="0055A000008iLoOQAU"/>
    <s v="01s5A000005xBspQAE"/>
    <m/>
    <m/>
    <s v="0035A00003osafQQAQ"/>
    <s v="Consumables"/>
    <s v="ZipChip"/>
    <m/>
    <m/>
    <s v="0125A000001ESVfQAO"/>
    <b v="0"/>
    <m/>
    <b v="0"/>
    <m/>
    <m/>
    <x v="1"/>
    <b v="0"/>
    <d v="2021-06-29T20:34:55"/>
    <s v="0055A000008iLmcQAE"/>
    <m/>
    <b v="0"/>
    <x v="1"/>
    <m/>
    <m/>
    <n v="3443.75"/>
    <m/>
    <x v="846"/>
    <n v="100"/>
    <n v="0"/>
  </r>
  <r>
    <s v="0013100001p4NvZAAU"/>
    <b v="0"/>
    <m/>
    <b v="0"/>
    <s v="7015A000001eG90QAE"/>
    <m/>
    <m/>
    <x v="487"/>
    <b v="1"/>
    <m/>
    <m/>
    <s v="0035A00003IPUBfQAP"/>
    <m/>
    <m/>
    <s v="0055A000008iLoOQAU"/>
    <b v="0"/>
    <d v="2021-04-12T14:20:21"/>
    <m/>
    <b v="0"/>
    <m/>
    <m/>
    <b v="0"/>
    <d v="2021-02-01T00:00:00"/>
    <n v="2"/>
    <n v="2021"/>
    <s v="Closed"/>
    <s v="Closed"/>
    <b v="0"/>
    <b v="0"/>
    <m/>
    <b v="1"/>
    <b v="0"/>
    <b v="0"/>
    <x v="15"/>
    <b v="0"/>
    <m/>
    <x v="0"/>
    <d v="2021-04-12T00:00:00"/>
    <s v="0055A000008iLoOQAU"/>
    <d v="2021-04-12T20:58:03"/>
    <m/>
    <d v="2021-04-12T20:58:03"/>
    <m/>
    <m/>
    <b v="0"/>
    <m/>
    <m/>
    <s v="eApp Note"/>
    <m/>
    <m/>
    <m/>
    <m/>
    <m/>
    <x v="3561"/>
    <x v="0"/>
    <b v="0"/>
    <m/>
    <m/>
    <m/>
    <s v="0055A000008iLoOQAU"/>
    <s v="01s5A000005xBspQAE"/>
    <m/>
    <m/>
    <s v="0035A00003IPUBfQAP"/>
    <s v="Consumables"/>
    <s v="ZipChip"/>
    <m/>
    <m/>
    <s v="0125A000001ESVfQAO"/>
    <b v="0"/>
    <m/>
    <b v="0"/>
    <m/>
    <m/>
    <x v="1"/>
    <b v="0"/>
    <d v="2021-06-29T20:34:55"/>
    <s v="0055A000008iLmcQAE"/>
    <m/>
    <b v="0"/>
    <x v="1"/>
    <m/>
    <m/>
    <n v="3450"/>
    <m/>
    <x v="792"/>
    <n v="100"/>
    <n v="0"/>
  </r>
  <r>
    <s v="0013100001jb0YLAAY"/>
    <b v="0"/>
    <m/>
    <b v="0"/>
    <s v="7015A000001zMbNQAU"/>
    <m/>
    <m/>
    <x v="317"/>
    <b v="1"/>
    <m/>
    <m/>
    <s v="0035A00003aLMmrQAG"/>
    <m/>
    <m/>
    <s v="0055A000008iLoOQAU"/>
    <b v="0"/>
    <d v="2021-04-21T13:54:14"/>
    <m/>
    <b v="0"/>
    <m/>
    <m/>
    <b v="0"/>
    <d v="2021-02-01T00:00:00"/>
    <n v="2"/>
    <n v="2021"/>
    <s v="Closed"/>
    <s v="Closed"/>
    <b v="0"/>
    <b v="0"/>
    <m/>
    <b v="1"/>
    <b v="0"/>
    <b v="0"/>
    <x v="15"/>
    <b v="0"/>
    <m/>
    <x v="0"/>
    <d v="2021-04-28T00:00:00"/>
    <s v="0055A000008iLoOQAU"/>
    <d v="2021-05-07T11:46:49"/>
    <m/>
    <d v="2021-05-07T11:46:48"/>
    <m/>
    <m/>
    <b v="0"/>
    <m/>
    <m/>
    <s v="Website"/>
    <m/>
    <m/>
    <m/>
    <m/>
    <m/>
    <x v="3562"/>
    <x v="0"/>
    <b v="0"/>
    <m/>
    <m/>
    <m/>
    <s v="0055A000008iLoOQAU"/>
    <s v="01s5A000005xBspQAE"/>
    <m/>
    <m/>
    <s v="0035A00003aLMmrQAG"/>
    <s v="Consumables"/>
    <s v="ZipChip"/>
    <m/>
    <m/>
    <s v="0125A000001ESVfQAO"/>
    <b v="0"/>
    <m/>
    <b v="0"/>
    <m/>
    <m/>
    <x v="1"/>
    <b v="0"/>
    <d v="2021-06-29T20:34:55"/>
    <s v="0055A000008iLmcQAE"/>
    <m/>
    <b v="0"/>
    <x v="1"/>
    <m/>
    <m/>
    <n v="3500"/>
    <m/>
    <x v="82"/>
    <n v="100"/>
    <n v="0"/>
  </r>
  <r>
    <s v="0015A000020x84PQAQ"/>
    <b v="0"/>
    <m/>
    <b v="0"/>
    <s v="7015A000001eQHQQA2"/>
    <m/>
    <m/>
    <x v="486"/>
    <b v="1"/>
    <m/>
    <m/>
    <s v="0035A00003GHXNUQA5"/>
    <m/>
    <m/>
    <s v="0055A000008iLoOQAU"/>
    <b v="0"/>
    <d v="2021-04-22T18:35:43"/>
    <m/>
    <b v="0"/>
    <m/>
    <m/>
    <b v="0"/>
    <d v="2021-02-01T00:00:00"/>
    <n v="2"/>
    <n v="2021"/>
    <s v="Closed"/>
    <s v="Closed"/>
    <b v="0"/>
    <b v="0"/>
    <m/>
    <b v="1"/>
    <b v="0"/>
    <b v="0"/>
    <x v="17"/>
    <b v="0"/>
    <m/>
    <x v="0"/>
    <d v="2021-04-22T00:00:00"/>
    <s v="0055A000008iLoOQAU"/>
    <d v="2021-04-26T17:02:35"/>
    <m/>
    <d v="2021-04-26T17:02:34"/>
    <m/>
    <m/>
    <b v="0"/>
    <m/>
    <m/>
    <s v="Webinar"/>
    <m/>
    <m/>
    <m/>
    <m/>
    <m/>
    <x v="3563"/>
    <x v="0"/>
    <b v="0"/>
    <m/>
    <m/>
    <m/>
    <s v="0055A000008iLoOQAU"/>
    <s v="01s5A000005xBspQAE"/>
    <m/>
    <m/>
    <s v="0035A00003GHXNUQA5"/>
    <s v="Consumables"/>
    <s v="ZipChip"/>
    <m/>
    <m/>
    <s v="0125A000001ESVfQAO"/>
    <b v="0"/>
    <m/>
    <b v="0"/>
    <m/>
    <m/>
    <x v="1"/>
    <b v="0"/>
    <d v="2021-06-29T20:34:55"/>
    <s v="0055A000008iLmcQAE"/>
    <m/>
    <b v="0"/>
    <x v="1"/>
    <m/>
    <m/>
    <n v="3450"/>
    <m/>
    <x v="792"/>
    <n v="100"/>
    <n v="0"/>
  </r>
  <r>
    <s v="0013100001gWxtDAAS"/>
    <b v="0"/>
    <m/>
    <b v="0"/>
    <m/>
    <m/>
    <m/>
    <x v="373"/>
    <b v="1"/>
    <m/>
    <m/>
    <s v="0035A00003NFRlWQAX"/>
    <m/>
    <m/>
    <s v="0055A000008iLoOQAU"/>
    <b v="0"/>
    <d v="2021-05-04T00:10:31"/>
    <m/>
    <b v="0"/>
    <m/>
    <m/>
    <b v="0"/>
    <d v="2021-02-01T00:00:00"/>
    <n v="2"/>
    <n v="2021"/>
    <s v="Closed"/>
    <s v="Closed"/>
    <b v="0"/>
    <b v="0"/>
    <m/>
    <b v="1"/>
    <b v="0"/>
    <b v="0"/>
    <x v="17"/>
    <b v="0"/>
    <m/>
    <x v="0"/>
    <d v="2021-05-04T00:00:00"/>
    <s v="0055A000008iLoOQAU"/>
    <d v="2021-05-04T14:22:13"/>
    <m/>
    <d v="2021-05-04T14:22:13"/>
    <m/>
    <m/>
    <b v="0"/>
    <m/>
    <m/>
    <s v="Referral"/>
    <m/>
    <m/>
    <m/>
    <m/>
    <m/>
    <x v="3564"/>
    <x v="0"/>
    <b v="0"/>
    <m/>
    <m/>
    <m/>
    <s v="0055A000008iLoOQAU"/>
    <s v="01s5A000005xBspQAE"/>
    <m/>
    <m/>
    <s v="0035A00003NFRlWQAX"/>
    <s v="Consumables"/>
    <s v="ZipChip"/>
    <m/>
    <m/>
    <s v="0125A000001ESVfQAO"/>
    <b v="0"/>
    <m/>
    <b v="0"/>
    <m/>
    <m/>
    <x v="1"/>
    <b v="0"/>
    <d v="2021-06-29T20:34:55"/>
    <s v="0055A000008iLmcQAE"/>
    <m/>
    <b v="0"/>
    <x v="1"/>
    <m/>
    <m/>
    <n v="3450"/>
    <m/>
    <x v="792"/>
    <n v="100"/>
    <n v="0"/>
  </r>
  <r>
    <s v="0013100001jbToDAAU"/>
    <b v="0"/>
    <m/>
    <b v="0"/>
    <s v="70131000001YBOMAA4"/>
    <m/>
    <m/>
    <x v="673"/>
    <b v="1"/>
    <m/>
    <m/>
    <s v="00331000030PCnZAAW"/>
    <m/>
    <m/>
    <s v="0055A000008iLoOQAU"/>
    <b v="0"/>
    <d v="2021-05-04T12:26:35"/>
    <m/>
    <b v="0"/>
    <m/>
    <m/>
    <b v="0"/>
    <d v="2021-02-01T00:00:00"/>
    <n v="2"/>
    <n v="2021"/>
    <s v="Closed"/>
    <s v="Closed"/>
    <b v="0"/>
    <b v="0"/>
    <m/>
    <b v="1"/>
    <b v="0"/>
    <b v="0"/>
    <x v="15"/>
    <b v="0"/>
    <m/>
    <x v="0"/>
    <d v="2021-05-04T00:00:00"/>
    <s v="0055A000008iLoOQAU"/>
    <d v="2021-05-05T16:04:01"/>
    <m/>
    <d v="2021-05-05T16:04:00"/>
    <m/>
    <m/>
    <b v="0"/>
    <m/>
    <m/>
    <s v="Trade Show"/>
    <m/>
    <m/>
    <m/>
    <m/>
    <m/>
    <x v="3565"/>
    <x v="0"/>
    <b v="0"/>
    <m/>
    <m/>
    <m/>
    <s v="0055A000008iLoOQAU"/>
    <s v="01s5A000005xBspQAE"/>
    <m/>
    <m/>
    <s v="00331000030PCnZAAW"/>
    <s v="Consumables"/>
    <s v="ZipChip"/>
    <m/>
    <m/>
    <s v="0125A000001ESVfQAO"/>
    <b v="0"/>
    <m/>
    <b v="0"/>
    <m/>
    <m/>
    <x v="1"/>
    <b v="0"/>
    <d v="2021-06-29T20:34:55"/>
    <s v="0055A000008iLmcQAE"/>
    <m/>
    <b v="0"/>
    <x v="1"/>
    <m/>
    <m/>
    <n v="725"/>
    <m/>
    <x v="789"/>
    <n v="100"/>
    <n v="0"/>
  </r>
  <r>
    <s v="0013100001jbToDAAU"/>
    <b v="0"/>
    <m/>
    <b v="0"/>
    <s v="7015A000001eQHQQA2"/>
    <m/>
    <m/>
    <x v="412"/>
    <b v="1"/>
    <m/>
    <m/>
    <s v="0035A00003osafQQAQ"/>
    <m/>
    <m/>
    <s v="0055A000008iLoOQAU"/>
    <b v="0"/>
    <d v="2021-05-10T12:43:46"/>
    <m/>
    <b v="0"/>
    <m/>
    <m/>
    <b v="0"/>
    <d v="2021-02-01T00:00:00"/>
    <n v="2"/>
    <n v="2021"/>
    <s v="Closed"/>
    <s v="Closed"/>
    <b v="0"/>
    <b v="0"/>
    <m/>
    <b v="1"/>
    <b v="0"/>
    <b v="0"/>
    <x v="15"/>
    <b v="0"/>
    <m/>
    <x v="0"/>
    <m/>
    <s v="0055A000008iLoOQAU"/>
    <d v="2021-05-10T15:25:25"/>
    <m/>
    <d v="2021-05-10T15:25:24"/>
    <m/>
    <m/>
    <b v="0"/>
    <m/>
    <m/>
    <s v="Website"/>
    <m/>
    <m/>
    <m/>
    <m/>
    <m/>
    <x v="3566"/>
    <x v="0"/>
    <b v="0"/>
    <m/>
    <m/>
    <m/>
    <s v="0055A000008iLoOQAU"/>
    <s v="01s5A000005xBspQAE"/>
    <m/>
    <m/>
    <s v="0035A00003osafQQAQ"/>
    <s v="Consumables"/>
    <s v="ZipChip"/>
    <m/>
    <m/>
    <s v="0125A000001ESVfQAO"/>
    <b v="0"/>
    <m/>
    <b v="0"/>
    <m/>
    <m/>
    <x v="1"/>
    <b v="0"/>
    <d v="2021-06-29T20:34:55"/>
    <s v="0055A000008iLmcQAE"/>
    <m/>
    <b v="0"/>
    <x v="1"/>
    <m/>
    <m/>
    <n v="3450"/>
    <m/>
    <x v="792"/>
    <n v="100"/>
    <n v="0"/>
  </r>
  <r>
    <s v="0013100001mwsqbAAA"/>
    <b v="0"/>
    <m/>
    <b v="0"/>
    <m/>
    <m/>
    <m/>
    <x v="167"/>
    <b v="1"/>
    <m/>
    <m/>
    <s v="00331000034nCIZAA2"/>
    <m/>
    <m/>
    <s v="00531000008FRNUAA4"/>
    <b v="0"/>
    <d v="2017-05-23T12:36:05"/>
    <m/>
    <b v="0"/>
    <m/>
    <m/>
    <b v="0"/>
    <d v="2017-02-01T00:00:00"/>
    <n v="2"/>
    <n v="2017"/>
    <s v="Closed"/>
    <s v="Closed"/>
    <b v="0"/>
    <b v="0"/>
    <m/>
    <b v="1"/>
    <b v="0"/>
    <b v="0"/>
    <x v="15"/>
    <b v="0"/>
    <m/>
    <x v="0"/>
    <m/>
    <s v="0055A00000BclF5QAJ"/>
    <d v="2021-04-11T20:03:09"/>
    <m/>
    <d v="2018-03-10T15:07:46"/>
    <m/>
    <m/>
    <b v="0"/>
    <m/>
    <s v="Biotherapeutics"/>
    <s v="Other"/>
    <m/>
    <m/>
    <m/>
    <m/>
    <m/>
    <x v="3567"/>
    <x v="0"/>
    <b v="0"/>
    <m/>
    <m/>
    <m/>
    <s v="0055A000008zqzaQAA"/>
    <s v="01s31000003qafeAAA"/>
    <s v="Biotherapeutics"/>
    <m/>
    <m/>
    <s v="Consumables"/>
    <s v="ZipChip"/>
    <m/>
    <m/>
    <s v="0125A000001ESVfQAO"/>
    <b v="0"/>
    <m/>
    <b v="0"/>
    <m/>
    <m/>
    <x v="1"/>
    <b v="0"/>
    <d v="2021-06-29T20:34:54"/>
    <s v="0055A00000BctN2QAJ"/>
    <m/>
    <b v="0"/>
    <x v="1"/>
    <m/>
    <m/>
    <n v="4750"/>
    <m/>
    <x v="847"/>
    <n v="100"/>
    <n v="0"/>
  </r>
  <r>
    <s v="0013100001fpKktAAE"/>
    <b v="0"/>
    <m/>
    <b v="0"/>
    <m/>
    <m/>
    <m/>
    <x v="674"/>
    <b v="1"/>
    <m/>
    <m/>
    <s v="00331000038EBLhAAO"/>
    <m/>
    <m/>
    <s v="00531000008FRNUAA4"/>
    <b v="0"/>
    <d v="2017-07-14T14:01:59"/>
    <m/>
    <b v="0"/>
    <m/>
    <m/>
    <b v="0"/>
    <d v="2017-02-01T00:00:00"/>
    <n v="2"/>
    <n v="2017"/>
    <s v="Closed"/>
    <s v="Closed"/>
    <b v="0"/>
    <b v="0"/>
    <m/>
    <b v="1"/>
    <b v="0"/>
    <b v="0"/>
    <x v="15"/>
    <b v="0"/>
    <m/>
    <x v="0"/>
    <m/>
    <s v="0055A00000BclF5QAJ"/>
    <d v="2021-04-11T20:06:15"/>
    <m/>
    <d v="2018-03-10T15:07:46"/>
    <m/>
    <m/>
    <b v="0"/>
    <m/>
    <s v="Biotherapeutics"/>
    <s v="Field Sales"/>
    <m/>
    <m/>
    <m/>
    <m/>
    <m/>
    <x v="3568"/>
    <x v="0"/>
    <b v="0"/>
    <m/>
    <m/>
    <m/>
    <s v="0055A000008zqzaQAA"/>
    <s v="01s31000003qafeAAA"/>
    <s v="Biotherapeutics"/>
    <m/>
    <m/>
    <s v="Consumables"/>
    <s v="ZipChip"/>
    <m/>
    <m/>
    <s v="0125A000001ESVfQAO"/>
    <b v="0"/>
    <m/>
    <b v="0"/>
    <m/>
    <m/>
    <x v="1"/>
    <b v="0"/>
    <d v="2021-06-29T20:34:54"/>
    <s v="0055A00000BctN2QAJ"/>
    <m/>
    <b v="0"/>
    <x v="1"/>
    <m/>
    <m/>
    <n v="4750"/>
    <m/>
    <x v="847"/>
    <n v="100"/>
    <n v="0"/>
  </r>
  <r>
    <s v="0013100001jbAzYAAU"/>
    <b v="0"/>
    <m/>
    <b v="0"/>
    <s v="70131000001YBOWAA4"/>
    <m/>
    <m/>
    <x v="363"/>
    <b v="1"/>
    <m/>
    <m/>
    <s v="0033100003118ZQAAY"/>
    <m/>
    <m/>
    <s v="0055A000008zqzaQAA"/>
    <b v="0"/>
    <d v="2019-05-23T15:24:00"/>
    <m/>
    <b v="0"/>
    <m/>
    <m/>
    <b v="0"/>
    <d v="2019-02-01T00:00:00"/>
    <n v="2"/>
    <n v="2019"/>
    <s v="Closed"/>
    <s v="Closed"/>
    <b v="0"/>
    <b v="0"/>
    <m/>
    <b v="1"/>
    <b v="0"/>
    <b v="0"/>
    <x v="26"/>
    <b v="0"/>
    <m/>
    <x v="0"/>
    <m/>
    <s v="0055A00000BclF5QAJ"/>
    <d v="2021-04-11T19:52:07"/>
    <m/>
    <d v="2019-10-22T13:04:46"/>
    <m/>
    <m/>
    <b v="0"/>
    <m/>
    <m/>
    <s v="Inside Sales"/>
    <m/>
    <m/>
    <m/>
    <m/>
    <m/>
    <x v="3569"/>
    <x v="0"/>
    <b v="0"/>
    <m/>
    <m/>
    <m/>
    <s v="0055A000008zqzaQAA"/>
    <s v="01s5A000005z9ixQAA"/>
    <m/>
    <m/>
    <s v="0033100003118ZQAAY"/>
    <s v="Consumables"/>
    <s v="ZipChip"/>
    <m/>
    <m/>
    <s v="0125A000001ESVfQAO"/>
    <b v="0"/>
    <m/>
    <b v="0"/>
    <m/>
    <m/>
    <x v="1"/>
    <b v="0"/>
    <d v="2021-06-29T20:34:54"/>
    <s v="0055A00000BctN2QAJ"/>
    <m/>
    <b v="0"/>
    <x v="1"/>
    <m/>
    <m/>
    <n v="10375"/>
    <m/>
    <x v="848"/>
    <n v="100"/>
    <n v="0"/>
  </r>
  <r>
    <s v="0015A00001tasCtQAI"/>
    <b v="0"/>
    <m/>
    <b v="0"/>
    <s v="7015A0000022gDBQAY"/>
    <m/>
    <m/>
    <x v="675"/>
    <b v="1"/>
    <m/>
    <m/>
    <s v="0035A00003Cd3XNQAZ"/>
    <m/>
    <m/>
    <s v="0055A000008zqzaQAA"/>
    <b v="0"/>
    <d v="2018-10-09T14:23:40"/>
    <m/>
    <b v="0"/>
    <m/>
    <m/>
    <b v="0"/>
    <d v="2019-02-01T00:00:00"/>
    <n v="2"/>
    <n v="2019"/>
    <s v="Closed"/>
    <s v="Closed"/>
    <b v="0"/>
    <b v="0"/>
    <m/>
    <b v="1"/>
    <b v="0"/>
    <b v="0"/>
    <x v="15"/>
    <b v="0"/>
    <m/>
    <x v="0"/>
    <m/>
    <s v="0055A00000BclF5QAJ"/>
    <d v="2021-04-10T22:59:54"/>
    <m/>
    <d v="2019-04-10T03:26:10"/>
    <m/>
    <m/>
    <b v="0"/>
    <m/>
    <m/>
    <s v="Other"/>
    <m/>
    <m/>
    <m/>
    <m/>
    <m/>
    <x v="3570"/>
    <x v="0"/>
    <b v="0"/>
    <m/>
    <m/>
    <m/>
    <s v="0055A000009sZg0QAE"/>
    <s v="01s31000003qafeAAA"/>
    <s v="Biotherapeutics"/>
    <m/>
    <s v="0035A00003Cd3XNQAZ"/>
    <s v="Consumables"/>
    <s v="ZipChip"/>
    <m/>
    <m/>
    <s v="0125A000001ESVfQAO"/>
    <b v="0"/>
    <m/>
    <b v="0"/>
    <m/>
    <m/>
    <x v="1"/>
    <b v="0"/>
    <d v="2021-06-29T20:34:54"/>
    <m/>
    <m/>
    <b v="0"/>
    <x v="1"/>
    <m/>
    <m/>
    <n v="4600"/>
    <m/>
    <x v="849"/>
    <n v="100"/>
    <n v="0"/>
  </r>
  <r>
    <s v="0013100001frZqgAAE"/>
    <b v="0"/>
    <m/>
    <b v="0"/>
    <m/>
    <m/>
    <m/>
    <x v="676"/>
    <b v="1"/>
    <m/>
    <m/>
    <s v="0035A00003HwmbKQAR"/>
    <m/>
    <m/>
    <s v="00531000008FRNUAA4"/>
    <b v="0"/>
    <d v="2018-04-03T13:30:07"/>
    <m/>
    <b v="0"/>
    <m/>
    <m/>
    <b v="0"/>
    <d v="2018-02-01T00:00:00"/>
    <n v="2"/>
    <n v="2018"/>
    <s v="Closed"/>
    <s v="Closed"/>
    <b v="0"/>
    <b v="0"/>
    <m/>
    <b v="1"/>
    <b v="0"/>
    <b v="0"/>
    <x v="17"/>
    <b v="0"/>
    <m/>
    <x v="0"/>
    <m/>
    <s v="0055A00000BclF5QAJ"/>
    <d v="2021-04-10T22:59:54"/>
    <m/>
    <d v="2018-06-13T18:22:14"/>
    <m/>
    <m/>
    <b v="0"/>
    <m/>
    <m/>
    <s v="Other"/>
    <m/>
    <m/>
    <m/>
    <m/>
    <m/>
    <x v="3571"/>
    <x v="0"/>
    <b v="0"/>
    <m/>
    <m/>
    <m/>
    <s v="0055A000008iLoOQAU"/>
    <s v="01s31000003qafeAAA"/>
    <s v="Proteomics"/>
    <m/>
    <m/>
    <s v="Consumables"/>
    <s v="ZipChip"/>
    <m/>
    <m/>
    <s v="0125A000001ESVfQAO"/>
    <b v="0"/>
    <m/>
    <b v="0"/>
    <m/>
    <m/>
    <x v="1"/>
    <b v="0"/>
    <d v="2021-06-29T20:34:54"/>
    <m/>
    <m/>
    <b v="0"/>
    <x v="1"/>
    <m/>
    <m/>
    <n v="2950"/>
    <m/>
    <x v="850"/>
    <n v="100"/>
    <n v="0"/>
  </r>
  <r>
    <s v="0013100001qvZsSAAU"/>
    <b v="0"/>
    <m/>
    <b v="0"/>
    <m/>
    <m/>
    <m/>
    <x v="677"/>
    <b v="1"/>
    <m/>
    <m/>
    <s v="0035A00003UXvIxQAL"/>
    <m/>
    <m/>
    <s v="0055A000008iLoJQAU"/>
    <b v="0"/>
    <d v="2019-04-19T17:13:39"/>
    <m/>
    <b v="0"/>
    <m/>
    <m/>
    <b v="0"/>
    <d v="2019-02-01T00:00:00"/>
    <n v="2"/>
    <n v="2019"/>
    <s v="Closed"/>
    <s v="Closed"/>
    <b v="0"/>
    <b v="0"/>
    <m/>
    <b v="1"/>
    <b v="0"/>
    <b v="0"/>
    <x v="15"/>
    <b v="0"/>
    <s v="Auto-Classic"/>
    <x v="0"/>
    <m/>
    <s v="0055A00000BclF5QAJ"/>
    <d v="2021-04-10T22:59:54"/>
    <m/>
    <d v="2019-05-02T18:32:29"/>
    <m/>
    <m/>
    <b v="0"/>
    <m/>
    <m/>
    <s v="Website"/>
    <m/>
    <m/>
    <m/>
    <m/>
    <m/>
    <x v="3572"/>
    <x v="0"/>
    <b v="0"/>
    <m/>
    <m/>
    <m/>
    <s v="0055A000008iLoJQAU"/>
    <s v="01s5A000005z9ixQAA"/>
    <s v="Biotherapeutics"/>
    <m/>
    <s v="0035A00003UXvIxQAL"/>
    <s v="Consumables"/>
    <s v="ZipChip"/>
    <m/>
    <m/>
    <s v="0125A000001ESVfQAO"/>
    <b v="0"/>
    <m/>
    <b v="0"/>
    <m/>
    <m/>
    <x v="1"/>
    <b v="0"/>
    <d v="2021-06-29T20:34:54"/>
    <m/>
    <m/>
    <b v="0"/>
    <x v="1"/>
    <m/>
    <m/>
    <n v="5120"/>
    <m/>
    <x v="851"/>
    <n v="100"/>
    <n v="0"/>
  </r>
  <r>
    <s v="0013100001jbBzlAAE"/>
    <b v="0"/>
    <m/>
    <b v="0"/>
    <s v="7015A000001zKrqQAE"/>
    <m/>
    <m/>
    <x v="492"/>
    <b v="1"/>
    <m/>
    <m/>
    <s v="00331000030OryMAAS"/>
    <m/>
    <m/>
    <s v="0055A000008iLoOQAU"/>
    <b v="0"/>
    <d v="2021-04-06T17:32:21"/>
    <m/>
    <b v="0"/>
    <m/>
    <m/>
    <b v="0"/>
    <d v="2021-02-01T00:00:00"/>
    <n v="2"/>
    <n v="2021"/>
    <s v="Closed"/>
    <s v="Closed"/>
    <b v="0"/>
    <b v="0"/>
    <m/>
    <b v="1"/>
    <b v="0"/>
    <b v="0"/>
    <x v="15"/>
    <b v="0"/>
    <s v="Auto-Ti"/>
    <x v="0"/>
    <d v="2021-04-12T00:00:00"/>
    <s v="0055A000008iLoOQAU"/>
    <d v="2021-04-13T16:07:14"/>
    <m/>
    <d v="2021-04-13T16:07:14"/>
    <m/>
    <m/>
    <b v="0"/>
    <m/>
    <m/>
    <s v="Trade Show"/>
    <m/>
    <m/>
    <m/>
    <m/>
    <m/>
    <x v="3573"/>
    <x v="0"/>
    <b v="0"/>
    <m/>
    <m/>
    <m/>
    <s v="0055A000008iLoOQAU"/>
    <s v="01s5A000005xBspQAE"/>
    <m/>
    <m/>
    <s v="00331000030OryMAAS"/>
    <s v="Consumables"/>
    <s v="ZipChip"/>
    <m/>
    <m/>
    <s v="0125A000001ESVfQAO"/>
    <b v="0"/>
    <m/>
    <b v="0"/>
    <m/>
    <m/>
    <x v="1"/>
    <b v="0"/>
    <d v="2021-06-29T20:34:55"/>
    <s v="0055A000008iLmcQAE"/>
    <m/>
    <b v="0"/>
    <x v="1"/>
    <m/>
    <m/>
    <n v="5707.75"/>
    <m/>
    <x v="852"/>
    <n v="100"/>
    <n v="0"/>
  </r>
  <r>
    <s v="0013100001jbToDAAU"/>
    <b v="0"/>
    <m/>
    <b v="0"/>
    <s v="70131000001YBOMAA4"/>
    <m/>
    <m/>
    <x v="317"/>
    <b v="1"/>
    <m/>
    <m/>
    <m/>
    <m/>
    <m/>
    <s v="0055A000008iLoOQAU"/>
    <b v="0"/>
    <d v="2021-04-30T18:34:27"/>
    <m/>
    <b v="0"/>
    <m/>
    <m/>
    <b v="0"/>
    <d v="2021-02-01T00:00:00"/>
    <n v="2"/>
    <n v="2021"/>
    <s v="Closed"/>
    <s v="Closed"/>
    <b v="0"/>
    <b v="0"/>
    <m/>
    <b v="1"/>
    <b v="0"/>
    <b v="0"/>
    <x v="15"/>
    <b v="0"/>
    <s v="Auto-Ti"/>
    <x v="0"/>
    <m/>
    <s v="0055A000008iLoOQAU"/>
    <d v="2021-04-30T18:49:28"/>
    <m/>
    <m/>
    <m/>
    <m/>
    <b v="0"/>
    <m/>
    <m/>
    <s v="Trade Show"/>
    <m/>
    <m/>
    <m/>
    <m/>
    <m/>
    <x v="3574"/>
    <x v="0"/>
    <b v="0"/>
    <m/>
    <m/>
    <m/>
    <s v="0055A000008iLoOQAU"/>
    <s v="01s5A000005xBspQAE"/>
    <m/>
    <m/>
    <s v="00331000030PCnZAAW"/>
    <s v="Consumables"/>
    <s v="ZipChip"/>
    <m/>
    <m/>
    <s v="0125A000001ESVfQAO"/>
    <b v="0"/>
    <m/>
    <b v="0"/>
    <m/>
    <m/>
    <x v="1"/>
    <b v="0"/>
    <d v="2021-06-29T20:34:55"/>
    <s v="0055A000008iLmcQAE"/>
    <m/>
    <b v="0"/>
    <x v="1"/>
    <m/>
    <m/>
    <n v="725"/>
    <m/>
    <x v="789"/>
    <n v="100"/>
    <n v="0"/>
  </r>
  <r>
    <s v="0015A00002IrcdrQAB"/>
    <b v="0"/>
    <m/>
    <b v="0"/>
    <s v="7015A000001OxgRQAS"/>
    <m/>
    <m/>
    <x v="678"/>
    <b v="1"/>
    <m/>
    <m/>
    <s v="0035A00003IPEtGQAX"/>
    <m/>
    <m/>
    <s v="0055A000008iLoOQAU"/>
    <b v="0"/>
    <d v="2020-05-05T16:39:58"/>
    <m/>
    <b v="0"/>
    <m/>
    <m/>
    <b v="0"/>
    <d v="2020-02-01T00:00:00"/>
    <n v="2"/>
    <n v="2020"/>
    <s v="Closed"/>
    <s v="Closed"/>
    <b v="0"/>
    <b v="0"/>
    <m/>
    <b v="1"/>
    <b v="0"/>
    <b v="0"/>
    <x v="15"/>
    <b v="0"/>
    <m/>
    <x v="0"/>
    <d v="2020-05-05T00:00:00"/>
    <s v="0055A00000BclF5QAJ"/>
    <d v="2021-04-10T22:59:54"/>
    <m/>
    <d v="2020-05-11T13:22:38"/>
    <m/>
    <m/>
    <b v="0"/>
    <m/>
    <m/>
    <s v="Trade Show"/>
    <m/>
    <m/>
    <s v="Bruker"/>
    <m/>
    <m/>
    <x v="3575"/>
    <x v="0"/>
    <b v="0"/>
    <m/>
    <m/>
    <m/>
    <s v="0055A000008iLoOQAU"/>
    <s v="01s5A000005x0sjQAA"/>
    <m/>
    <m/>
    <s v="0035A00003IPEtGQAX"/>
    <s v="Consumables"/>
    <s v="ZipChip"/>
    <m/>
    <m/>
    <s v="0125A000001ESVfQAO"/>
    <b v="0"/>
    <m/>
    <b v="0"/>
    <m/>
    <m/>
    <x v="1"/>
    <b v="0"/>
    <d v="2021-06-29T20:34:55"/>
    <s v="0055A00000BctMsQAJ"/>
    <m/>
    <b v="0"/>
    <x v="1"/>
    <m/>
    <m/>
    <n v="5121"/>
    <m/>
    <x v="853"/>
    <n v="100"/>
    <n v="0"/>
  </r>
  <r>
    <s v="0013100001jbBzlAAE"/>
    <b v="0"/>
    <m/>
    <b v="0"/>
    <s v="7015A000001qSjGQAU"/>
    <m/>
    <m/>
    <x v="475"/>
    <b v="1"/>
    <m/>
    <m/>
    <s v="00331000030OryMAAS"/>
    <m/>
    <m/>
    <s v="0055A000008iLoOQAU"/>
    <b v="0"/>
    <d v="2019-05-01T16:29:31"/>
    <m/>
    <b v="0"/>
    <m/>
    <m/>
    <b v="0"/>
    <d v="2019-02-01T00:00:00"/>
    <n v="2"/>
    <n v="2019"/>
    <s v="Closed"/>
    <s v="Closed"/>
    <b v="0"/>
    <b v="0"/>
    <m/>
    <b v="1"/>
    <b v="0"/>
    <b v="0"/>
    <x v="26"/>
    <b v="0"/>
    <m/>
    <x v="0"/>
    <m/>
    <s v="0055A00000BclF5QAJ"/>
    <d v="2021-04-10T22:59:54"/>
    <m/>
    <d v="2019-06-26T15:17:37"/>
    <m/>
    <m/>
    <b v="0"/>
    <m/>
    <m/>
    <s v="Trade Show"/>
    <m/>
    <m/>
    <s v="Thermo"/>
    <m/>
    <m/>
    <x v="3576"/>
    <x v="0"/>
    <b v="0"/>
    <m/>
    <m/>
    <m/>
    <s v="0055A000008iLoOQAU"/>
    <s v="01s5A000005z9ixQAA"/>
    <m/>
    <m/>
    <s v="00331000030OryMAAS"/>
    <s v="Consumables"/>
    <s v="ZipChip"/>
    <m/>
    <m/>
    <s v="0125A000001ESVfQAO"/>
    <b v="0"/>
    <m/>
    <b v="0"/>
    <m/>
    <m/>
    <x v="1"/>
    <b v="0"/>
    <d v="2021-06-29T20:34:54"/>
    <m/>
    <m/>
    <b v="0"/>
    <x v="1"/>
    <m/>
    <m/>
    <n v="670"/>
    <m/>
    <x v="779"/>
    <n v="100"/>
    <n v="0"/>
  </r>
  <r>
    <s v="0013100001puTdTAAU"/>
    <b v="0"/>
    <m/>
    <b v="0"/>
    <s v="70131000001YBPKAA4"/>
    <m/>
    <m/>
    <x v="475"/>
    <b v="1"/>
    <m/>
    <m/>
    <s v="00331000034lVr7AAE"/>
    <m/>
    <m/>
    <s v="0055A000008iLoOQAU"/>
    <b v="0"/>
    <d v="2019-06-25T15:38:18"/>
    <m/>
    <b v="0"/>
    <m/>
    <m/>
    <b v="0"/>
    <d v="2019-02-01T00:00:00"/>
    <n v="2"/>
    <n v="2019"/>
    <s v="Closed"/>
    <s v="Closed"/>
    <b v="0"/>
    <b v="0"/>
    <m/>
    <b v="1"/>
    <b v="0"/>
    <b v="0"/>
    <x v="26"/>
    <b v="0"/>
    <m/>
    <x v="0"/>
    <m/>
    <s v="0055A00000BclF5QAJ"/>
    <d v="2021-04-10T22:59:54"/>
    <m/>
    <d v="2019-07-26T13:05:22"/>
    <m/>
    <m/>
    <b v="0"/>
    <m/>
    <m/>
    <s v="Trade Show"/>
    <m/>
    <m/>
    <s v="Thermo"/>
    <m/>
    <m/>
    <x v="3577"/>
    <x v="0"/>
    <b v="0"/>
    <m/>
    <m/>
    <m/>
    <s v="0055A000008iLoOQAU"/>
    <s v="01s5A000005z9ixQAA"/>
    <m/>
    <m/>
    <s v="00331000034lVr7AAE"/>
    <s v="Consumables"/>
    <s v="ZipChip"/>
    <m/>
    <m/>
    <s v="0125A000001ESVfQAO"/>
    <b v="0"/>
    <m/>
    <b v="0"/>
    <m/>
    <m/>
    <x v="1"/>
    <b v="0"/>
    <d v="2021-06-29T20:34:54"/>
    <m/>
    <m/>
    <b v="0"/>
    <x v="1"/>
    <m/>
    <m/>
    <n v="3915"/>
    <m/>
    <x v="778"/>
    <n v="100"/>
    <n v="0"/>
  </r>
  <r>
    <s v="0015A00001yWWhnQAG"/>
    <b v="0"/>
    <m/>
    <b v="0"/>
    <m/>
    <m/>
    <m/>
    <x v="489"/>
    <b v="1"/>
    <m/>
    <m/>
    <s v="0035A00003QUgJdQAL"/>
    <m/>
    <m/>
    <s v="0055A000008iLoOQAU"/>
    <b v="0"/>
    <d v="2020-02-27T13:39:46"/>
    <m/>
    <b v="0"/>
    <m/>
    <m/>
    <b v="0"/>
    <d v="2020-02-01T00:00:00"/>
    <n v="2"/>
    <n v="2020"/>
    <s v="Closed"/>
    <s v="Closed"/>
    <b v="0"/>
    <b v="0"/>
    <m/>
    <b v="1"/>
    <b v="0"/>
    <b v="0"/>
    <x v="26"/>
    <b v="0"/>
    <m/>
    <x v="0"/>
    <m/>
    <s v="0055A00000BclF5QAJ"/>
    <d v="2021-04-10T22:59:54"/>
    <m/>
    <d v="2020-04-30T15:50:39"/>
    <m/>
    <m/>
    <b v="0"/>
    <m/>
    <m/>
    <s v="Other"/>
    <m/>
    <m/>
    <s v="Thermo"/>
    <m/>
    <m/>
    <x v="3578"/>
    <x v="0"/>
    <b v="0"/>
    <m/>
    <m/>
    <m/>
    <s v="0055A000008iLoOQAU"/>
    <s v="01s5A000005x0sjQAA"/>
    <m/>
    <m/>
    <s v="0035A00003QUgJdQAL"/>
    <s v="Consumables"/>
    <s v="ZipChip"/>
    <m/>
    <m/>
    <s v="0125A000001ESVfQAO"/>
    <b v="0"/>
    <m/>
    <b v="0"/>
    <m/>
    <m/>
    <x v="1"/>
    <b v="0"/>
    <d v="2021-06-29T20:34:55"/>
    <m/>
    <m/>
    <b v="0"/>
    <x v="1"/>
    <m/>
    <m/>
    <n v="625.5"/>
    <m/>
    <x v="854"/>
    <n v="100"/>
    <n v="0"/>
  </r>
  <r>
    <s v="0015A000026AUVzQAO"/>
    <b v="0"/>
    <m/>
    <b v="0"/>
    <m/>
    <m/>
    <m/>
    <x v="679"/>
    <b v="1"/>
    <m/>
    <m/>
    <s v="0035A00003NGnCAQA1"/>
    <m/>
    <m/>
    <s v="00531000007KAu8AAG"/>
    <b v="0"/>
    <d v="2021-04-19T15:25:36"/>
    <m/>
    <b v="0"/>
    <m/>
    <m/>
    <b v="0"/>
    <d v="2021-02-01T00:00:00"/>
    <n v="2"/>
    <n v="2021"/>
    <s v="Closed"/>
    <s v="Closed"/>
    <b v="0"/>
    <b v="0"/>
    <m/>
    <b v="1"/>
    <b v="0"/>
    <b v="0"/>
    <x v="15"/>
    <b v="0"/>
    <s v="Auto-Classic"/>
    <x v="0"/>
    <m/>
    <s v="0055A000008iLoOQAU"/>
    <d v="2021-05-07T16:20:59"/>
    <m/>
    <d v="2021-05-07T16:20:58"/>
    <m/>
    <m/>
    <b v="0"/>
    <m/>
    <m/>
    <s v="Field Sales"/>
    <m/>
    <m/>
    <s v="Thermo"/>
    <m/>
    <m/>
    <x v="3579"/>
    <x v="0"/>
    <b v="0"/>
    <m/>
    <m/>
    <m/>
    <s v="00531000007KAu8AAG"/>
    <s v="01s5A000005xBsuQAE"/>
    <s v="Biotherapeutics"/>
    <m/>
    <s v="0035A00003NGnCAQA1"/>
    <s v="Consumables"/>
    <s v="ZipChip"/>
    <m/>
    <m/>
    <s v="0125A000001ESVfQAO"/>
    <b v="0"/>
    <m/>
    <b v="0"/>
    <s v="Yes"/>
    <m/>
    <x v="1"/>
    <b v="0"/>
    <d v="2021-06-29T20:34:55"/>
    <s v="0055A00000Bd4jEQAR"/>
    <m/>
    <b v="0"/>
    <x v="1"/>
    <m/>
    <m/>
    <n v="15180"/>
    <m/>
    <x v="855"/>
    <n v="100"/>
    <n v="0"/>
  </r>
  <r>
    <s v="0013100001hn662AAA"/>
    <b v="0"/>
    <m/>
    <b v="0"/>
    <s v="7015A000001OxJmQAK"/>
    <m/>
    <m/>
    <x v="648"/>
    <b v="1"/>
    <m/>
    <m/>
    <s v="0035A00003CctSiQAJ"/>
    <m/>
    <m/>
    <s v="0055A000008iLoOQAU"/>
    <b v="0"/>
    <d v="2019-03-14T14:37:42"/>
    <m/>
    <b v="0"/>
    <m/>
    <m/>
    <b v="0"/>
    <d v="2019-02-01T00:00:00"/>
    <n v="2"/>
    <n v="2019"/>
    <s v="Closed"/>
    <s v="Closed"/>
    <b v="0"/>
    <b v="0"/>
    <m/>
    <b v="1"/>
    <b v="0"/>
    <b v="0"/>
    <x v="15"/>
    <b v="0"/>
    <m/>
    <x v="0"/>
    <m/>
    <s v="0055A00000BclF5QAJ"/>
    <d v="2021-04-10T22:59:54"/>
    <m/>
    <d v="2019-06-24T16:30:33"/>
    <m/>
    <m/>
    <b v="0"/>
    <m/>
    <m/>
    <s v="Seminar - Internal"/>
    <m/>
    <m/>
    <m/>
    <m/>
    <m/>
    <x v="3580"/>
    <x v="0"/>
    <b v="0"/>
    <m/>
    <m/>
    <m/>
    <s v="0055A000008iLoOQAU"/>
    <s v="01s5A000005z9ixQAA"/>
    <s v="Biotherapeutics"/>
    <m/>
    <s v="0035A00003CctSiQAJ"/>
    <s v="Service"/>
    <s v="ZipChip"/>
    <m/>
    <m/>
    <s v="0125A000001ESVfQAO"/>
    <b v="0"/>
    <m/>
    <b v="0"/>
    <m/>
    <m/>
    <x v="1"/>
    <b v="0"/>
    <d v="2021-06-29T20:34:54"/>
    <m/>
    <m/>
    <b v="0"/>
    <x v="1"/>
    <m/>
    <m/>
    <n v="5966.67"/>
    <m/>
    <x v="808"/>
    <n v="100"/>
    <n v="0"/>
  </r>
  <r>
    <s v="0013100001hn662AAA"/>
    <b v="0"/>
    <m/>
    <b v="0"/>
    <s v="7015A0000022gDBQAY"/>
    <m/>
    <m/>
    <x v="475"/>
    <b v="1"/>
    <m/>
    <m/>
    <m/>
    <m/>
    <m/>
    <s v="0055A000008iLoOQAU"/>
    <b v="0"/>
    <d v="2019-06-05T14:43:33"/>
    <m/>
    <b v="0"/>
    <m/>
    <m/>
    <b v="0"/>
    <d v="2019-02-01T00:00:00"/>
    <n v="2"/>
    <n v="2019"/>
    <s v="Closed"/>
    <s v="Closed"/>
    <b v="0"/>
    <b v="0"/>
    <m/>
    <b v="1"/>
    <b v="0"/>
    <b v="0"/>
    <x v="26"/>
    <b v="0"/>
    <m/>
    <x v="0"/>
    <m/>
    <s v="0055A00000BclF5QAJ"/>
    <d v="2021-04-10T22:59:54"/>
    <m/>
    <d v="2019-06-26T15:03:42"/>
    <m/>
    <m/>
    <b v="0"/>
    <m/>
    <m/>
    <s v="Seminar - Partner"/>
    <m/>
    <m/>
    <m/>
    <m/>
    <m/>
    <x v="3581"/>
    <x v="0"/>
    <b v="0"/>
    <m/>
    <m/>
    <m/>
    <s v="0055A000008iLoOQAU"/>
    <s v="01s5A000005z9ixQAA"/>
    <m/>
    <m/>
    <s v="0033100002xTIo9AAG"/>
    <s v="Service"/>
    <s v="ZipChip"/>
    <m/>
    <m/>
    <s v="0125A000001ESVfQAO"/>
    <b v="0"/>
    <m/>
    <b v="0"/>
    <m/>
    <m/>
    <x v="1"/>
    <b v="0"/>
    <d v="2021-06-29T20:34:54"/>
    <m/>
    <m/>
    <b v="0"/>
    <x v="1"/>
    <m/>
    <m/>
    <n v="8950"/>
    <m/>
    <x v="809"/>
    <n v="100"/>
    <n v="0"/>
  </r>
  <r>
    <s v="0015A000026mTgzQAE"/>
    <b v="0"/>
    <m/>
    <b v="0"/>
    <s v="7015A000001TiaAQAS"/>
    <m/>
    <m/>
    <x v="680"/>
    <b v="1"/>
    <m/>
    <m/>
    <s v="0035A00003OC1E4QAL"/>
    <m/>
    <m/>
    <s v="0055A000008iLoOQAU"/>
    <b v="0"/>
    <d v="2020-01-27T15:35:55"/>
    <m/>
    <b v="0"/>
    <m/>
    <m/>
    <b v="0"/>
    <d v="2020-02-01T00:00:00"/>
    <n v="2"/>
    <n v="2020"/>
    <s v="Closed"/>
    <s v="Closed"/>
    <b v="0"/>
    <b v="0"/>
    <m/>
    <b v="1"/>
    <b v="0"/>
    <b v="0"/>
    <x v="15"/>
    <b v="0"/>
    <m/>
    <x v="0"/>
    <d v="2020-03-24T00:00:00"/>
    <s v="0055A00000BclF5QAJ"/>
    <d v="2021-04-10T22:59:54"/>
    <m/>
    <d v="2020-04-06T19:24:36"/>
    <m/>
    <m/>
    <b v="0"/>
    <m/>
    <m/>
    <s v="Website"/>
    <m/>
    <m/>
    <m/>
    <m/>
    <m/>
    <x v="3582"/>
    <x v="0"/>
    <b v="0"/>
    <m/>
    <m/>
    <m/>
    <s v="0055A000008iLoOQAU"/>
    <s v="01s5A000005x0sjQAA"/>
    <m/>
    <m/>
    <s v="0035A00003OC1E4QAL"/>
    <s v="Service"/>
    <s v="ZipChip"/>
    <m/>
    <m/>
    <s v="0125A000001ESVfQAO"/>
    <b v="0"/>
    <m/>
    <b v="0"/>
    <m/>
    <m/>
    <x v="1"/>
    <b v="0"/>
    <d v="2021-06-29T20:34:55"/>
    <m/>
    <m/>
    <b v="0"/>
    <x v="1"/>
    <m/>
    <m/>
    <n v="8950"/>
    <m/>
    <x v="809"/>
    <n v="100"/>
    <n v="0"/>
  </r>
  <r>
    <s v="0013100001frxefAAA"/>
    <b v="0"/>
    <m/>
    <b v="0"/>
    <s v="7015A000001ThI4QAK"/>
    <m/>
    <m/>
    <x v="681"/>
    <b v="1"/>
    <m/>
    <m/>
    <s v="0035A00003CbDmLQAV"/>
    <m/>
    <m/>
    <s v="0055A000008iLoOQAU"/>
    <b v="0"/>
    <d v="2020-02-21T20:32:02"/>
    <m/>
    <b v="0"/>
    <m/>
    <m/>
    <b v="0"/>
    <d v="2020-02-01T00:00:00"/>
    <n v="2"/>
    <n v="2020"/>
    <s v="Closed"/>
    <s v="Closed"/>
    <b v="0"/>
    <b v="0"/>
    <m/>
    <b v="1"/>
    <b v="0"/>
    <b v="0"/>
    <x v="26"/>
    <b v="0"/>
    <m/>
    <x v="0"/>
    <d v="2020-03-24T00:00:00"/>
    <s v="0055A00000BclF5QAJ"/>
    <d v="2021-04-11T20:11:37"/>
    <m/>
    <d v="2020-04-21T23:57:17"/>
    <m/>
    <m/>
    <b v="0"/>
    <m/>
    <m/>
    <s v="Website"/>
    <m/>
    <m/>
    <m/>
    <m/>
    <m/>
    <x v="3583"/>
    <x v="0"/>
    <b v="0"/>
    <m/>
    <m/>
    <m/>
    <s v="0055A000008iLoOQAU"/>
    <s v="01s5A000005x0sjQAA"/>
    <m/>
    <m/>
    <s v="0035A00003CbDmLQAV"/>
    <s v="Service"/>
    <s v="ZipChip"/>
    <m/>
    <m/>
    <s v="0125A000001ESVfQAO"/>
    <b v="0"/>
    <m/>
    <b v="0"/>
    <m/>
    <m/>
    <x v="1"/>
    <b v="0"/>
    <d v="2021-06-29T20:34:55"/>
    <m/>
    <m/>
    <b v="0"/>
    <x v="1"/>
    <m/>
    <m/>
    <n v="8950"/>
    <m/>
    <x v="809"/>
    <n v="100"/>
    <n v="0"/>
  </r>
  <r>
    <s v="0015A00001tbMY6QAM"/>
    <b v="0"/>
    <m/>
    <b v="0"/>
    <s v="7015A000001OxJmQAK"/>
    <m/>
    <m/>
    <x v="117"/>
    <b v="1"/>
    <m/>
    <m/>
    <s v="0035A00003JivLfQAJ"/>
    <m/>
    <m/>
    <s v="0055A000008iLoOQAU"/>
    <b v="0"/>
    <d v="2020-03-04T16:54:07"/>
    <m/>
    <b v="0"/>
    <m/>
    <m/>
    <b v="0"/>
    <d v="2020-02-01T00:00:00"/>
    <n v="2"/>
    <n v="2020"/>
    <s v="Closed"/>
    <s v="Closed"/>
    <b v="0"/>
    <b v="0"/>
    <m/>
    <b v="1"/>
    <b v="0"/>
    <b v="0"/>
    <x v="26"/>
    <b v="0"/>
    <m/>
    <x v="0"/>
    <m/>
    <s v="0055A00000BclF5QAJ"/>
    <d v="2021-04-10T22:59:54"/>
    <m/>
    <d v="2020-04-01T17:57:29"/>
    <m/>
    <m/>
    <b v="0"/>
    <m/>
    <m/>
    <s v="Webinar"/>
    <m/>
    <m/>
    <m/>
    <m/>
    <m/>
    <x v="3584"/>
    <x v="0"/>
    <b v="0"/>
    <m/>
    <m/>
    <m/>
    <s v="0055A000008iLoOQAU"/>
    <s v="01s5A000005x0sjQAA"/>
    <m/>
    <m/>
    <s v="0035A00003JivLfQAJ"/>
    <s v="Service"/>
    <s v="ZipChip"/>
    <m/>
    <m/>
    <s v="0125A000001ESVfQAO"/>
    <b v="0"/>
    <m/>
    <b v="0"/>
    <m/>
    <m/>
    <x v="1"/>
    <b v="0"/>
    <d v="2021-06-29T20:34:55"/>
    <m/>
    <m/>
    <b v="0"/>
    <x v="1"/>
    <m/>
    <m/>
    <n v="8950"/>
    <m/>
    <x v="809"/>
    <n v="100"/>
    <n v="0"/>
  </r>
  <r>
    <s v="0015A00001tasCtQAI"/>
    <b v="0"/>
    <m/>
    <b v="0"/>
    <s v="7015A000001ThI4QAK"/>
    <m/>
    <m/>
    <x v="279"/>
    <b v="1"/>
    <m/>
    <m/>
    <s v="0035A00003Cd3XNQAZ"/>
    <m/>
    <m/>
    <s v="0055A000008iLoOQAU"/>
    <b v="0"/>
    <d v="2020-04-08T14:27:17"/>
    <m/>
    <b v="0"/>
    <m/>
    <m/>
    <b v="0"/>
    <d v="2020-02-01T00:00:00"/>
    <n v="2"/>
    <n v="2020"/>
    <s v="Closed"/>
    <s v="Closed"/>
    <b v="0"/>
    <b v="0"/>
    <m/>
    <b v="1"/>
    <b v="0"/>
    <b v="0"/>
    <x v="26"/>
    <b v="0"/>
    <m/>
    <x v="0"/>
    <d v="2020-04-27T00:00:00"/>
    <s v="0055A00000BclF5QAJ"/>
    <d v="2021-04-10T22:59:54"/>
    <m/>
    <d v="2020-04-30T15:07:13"/>
    <m/>
    <m/>
    <b v="0"/>
    <m/>
    <m/>
    <s v="Other"/>
    <m/>
    <m/>
    <m/>
    <m/>
    <m/>
    <x v="3585"/>
    <x v="0"/>
    <b v="0"/>
    <m/>
    <m/>
    <m/>
    <s v="0055A000008iLoOQAU"/>
    <s v="01s5A000005x0sjQAA"/>
    <m/>
    <m/>
    <s v="0035A00003Cd3XNQAZ"/>
    <s v="Service"/>
    <s v="ZipChip"/>
    <m/>
    <m/>
    <s v="0125A000001ESVfQAO"/>
    <b v="0"/>
    <m/>
    <b v="0"/>
    <m/>
    <m/>
    <x v="1"/>
    <b v="0"/>
    <d v="2021-06-29T20:34:55"/>
    <m/>
    <m/>
    <b v="0"/>
    <x v="1"/>
    <m/>
    <m/>
    <n v="6712.5"/>
    <m/>
    <x v="856"/>
    <n v="100"/>
    <n v="0"/>
  </r>
  <r>
    <s v="0013100001eo6iZAAQ"/>
    <b v="0"/>
    <m/>
    <b v="0"/>
    <m/>
    <m/>
    <m/>
    <x v="682"/>
    <b v="1"/>
    <m/>
    <m/>
    <s v="0035A00003VCj0EQAT"/>
    <m/>
    <m/>
    <s v="0055A000008iLoOQAU"/>
    <b v="0"/>
    <d v="2020-04-13T20:54:30"/>
    <m/>
    <b v="0"/>
    <m/>
    <m/>
    <b v="0"/>
    <d v="2020-02-01T00:00:00"/>
    <n v="2"/>
    <n v="2020"/>
    <s v="Closed"/>
    <s v="Closed"/>
    <b v="0"/>
    <b v="0"/>
    <m/>
    <b v="1"/>
    <b v="0"/>
    <b v="0"/>
    <x v="26"/>
    <b v="0"/>
    <m/>
    <x v="0"/>
    <d v="2020-04-13T00:00:00"/>
    <s v="0055A00000BclF5QAJ"/>
    <d v="2021-04-10T22:59:54"/>
    <m/>
    <d v="2020-05-11T13:41:09"/>
    <m/>
    <m/>
    <b v="0"/>
    <m/>
    <m/>
    <s v="Website"/>
    <m/>
    <m/>
    <m/>
    <m/>
    <m/>
    <x v="3586"/>
    <x v="0"/>
    <b v="0"/>
    <m/>
    <m/>
    <m/>
    <s v="0055A000008iLoOQAU"/>
    <s v="01s5A000005x0sjQAA"/>
    <m/>
    <m/>
    <s v="0035A00003VCj0EQAT"/>
    <s v="Service"/>
    <s v="ZipChip"/>
    <m/>
    <m/>
    <s v="0125A000001ESVfQAO"/>
    <b v="0"/>
    <m/>
    <b v="0"/>
    <m/>
    <m/>
    <x v="1"/>
    <b v="0"/>
    <d v="2021-06-29T20:34:55"/>
    <m/>
    <m/>
    <b v="0"/>
    <x v="1"/>
    <m/>
    <m/>
    <n v="8950"/>
    <m/>
    <x v="809"/>
    <n v="100"/>
    <n v="0"/>
  </r>
  <r>
    <s v="0013100001jbToDAAU"/>
    <b v="0"/>
    <m/>
    <b v="0"/>
    <m/>
    <m/>
    <m/>
    <x v="647"/>
    <b v="1"/>
    <m/>
    <m/>
    <s v="0035A00003fpuwQQAQ"/>
    <m/>
    <m/>
    <s v="0055A000008iLoOQAU"/>
    <b v="0"/>
    <d v="2020-05-21T18:20:13"/>
    <m/>
    <b v="0"/>
    <m/>
    <m/>
    <b v="0"/>
    <d v="2020-02-01T00:00:00"/>
    <n v="2"/>
    <n v="2020"/>
    <s v="Closed"/>
    <s v="Closed"/>
    <b v="0"/>
    <b v="0"/>
    <m/>
    <b v="1"/>
    <b v="0"/>
    <b v="0"/>
    <x v="26"/>
    <b v="0"/>
    <m/>
    <x v="0"/>
    <d v="2020-06-18T00:00:00"/>
    <s v="0055A00000BclF5QAJ"/>
    <d v="2021-04-10T22:59:54"/>
    <m/>
    <d v="2020-06-18T17:34:50"/>
    <m/>
    <m/>
    <b v="0"/>
    <m/>
    <m/>
    <s v="Referral"/>
    <m/>
    <m/>
    <m/>
    <m/>
    <m/>
    <x v="3587"/>
    <x v="0"/>
    <b v="0"/>
    <m/>
    <m/>
    <m/>
    <s v="0055A000008iLoOQAU"/>
    <s v="01s5A000005x0sjQAA"/>
    <m/>
    <m/>
    <s v="0035A00003fq20EQAQ"/>
    <s v="Service"/>
    <s v="ZipChip"/>
    <m/>
    <m/>
    <s v="0125A000001ESVfQAO"/>
    <b v="0"/>
    <m/>
    <b v="0"/>
    <m/>
    <m/>
    <x v="1"/>
    <b v="0"/>
    <d v="2021-06-29T20:34:55"/>
    <m/>
    <m/>
    <b v="0"/>
    <x v="1"/>
    <m/>
    <m/>
    <n v="8950"/>
    <m/>
    <x v="809"/>
    <n v="100"/>
    <n v="0"/>
  </r>
  <r>
    <s v="0015A00002DU5c0QAD"/>
    <b v="0"/>
    <m/>
    <b v="0"/>
    <s v="7015A000001zMbNQAU"/>
    <m/>
    <m/>
    <x v="362"/>
    <b v="1"/>
    <m/>
    <m/>
    <s v="0035A00003WmSiiQAF"/>
    <m/>
    <m/>
    <s v="0055A000008iLoOQAU"/>
    <b v="0"/>
    <d v="2021-01-26T19:29:12"/>
    <d v="2021-06-24T00:00:00"/>
    <b v="0"/>
    <m/>
    <m/>
    <b v="0"/>
    <d v="2021-02-01T00:00:00"/>
    <n v="2"/>
    <n v="2021"/>
    <s v="Closed"/>
    <s v="Closed"/>
    <b v="0"/>
    <b v="0"/>
    <m/>
    <b v="1"/>
    <b v="0"/>
    <b v="0"/>
    <x v="15"/>
    <b v="0"/>
    <m/>
    <x v="0"/>
    <d v="2021-03-12T00:00:00"/>
    <s v="0055A000008iLoOQAU"/>
    <d v="2021-06-24T20:27:46"/>
    <m/>
    <d v="2021-06-24T20:27:45"/>
    <d v="2021-06-24T00:00:00"/>
    <m/>
    <b v="0"/>
    <m/>
    <m/>
    <s v="Trade Show"/>
    <m/>
    <m/>
    <m/>
    <m/>
    <m/>
    <x v="3588"/>
    <x v="0"/>
    <b v="0"/>
    <m/>
    <m/>
    <m/>
    <s v="0055A000008iLoOQAU"/>
    <s v="01s5A000005xBspQAE"/>
    <m/>
    <m/>
    <s v="0035A00003WmSiiQAF"/>
    <s v="Service"/>
    <s v="ZipChip"/>
    <m/>
    <s v="0Q06e000001eYXDCA2"/>
    <s v="0125A000001ESVfQAO"/>
    <b v="0"/>
    <m/>
    <b v="0"/>
    <m/>
    <m/>
    <x v="1"/>
    <b v="0"/>
    <d v="2021-06-29T20:34:55"/>
    <s v="0055A000008iLmcQAE"/>
    <m/>
    <b v="0"/>
    <x v="1"/>
    <m/>
    <m/>
    <n v="8502.5"/>
    <m/>
    <x v="857"/>
    <n v="100"/>
    <n v="0"/>
  </r>
  <r>
    <s v="0013100001jbToGAAU"/>
    <b v="0"/>
    <m/>
    <b v="0"/>
    <s v="7015A000001TkHKQA0"/>
    <m/>
    <m/>
    <x v="353"/>
    <b v="1"/>
    <m/>
    <m/>
    <s v="0035A00003PIMlXQAX"/>
    <m/>
    <m/>
    <s v="0055A000008iLoOQAU"/>
    <b v="0"/>
    <d v="2021-05-07T18:45:42"/>
    <m/>
    <b v="0"/>
    <m/>
    <m/>
    <b v="0"/>
    <d v="2021-02-01T00:00:00"/>
    <n v="2"/>
    <n v="2021"/>
    <s v="Closed"/>
    <s v="Closed"/>
    <b v="0"/>
    <b v="0"/>
    <m/>
    <b v="1"/>
    <b v="0"/>
    <b v="0"/>
    <x v="15"/>
    <b v="0"/>
    <m/>
    <x v="0"/>
    <m/>
    <s v="0055A000008iLoOQAU"/>
    <d v="2021-05-11T14:42:12"/>
    <m/>
    <d v="2021-05-11T14:42:10"/>
    <m/>
    <m/>
    <b v="0"/>
    <m/>
    <m/>
    <s v="Referral"/>
    <m/>
    <m/>
    <m/>
    <m/>
    <m/>
    <x v="3589"/>
    <x v="0"/>
    <b v="0"/>
    <m/>
    <m/>
    <m/>
    <s v="0055A000008iLoOQAU"/>
    <s v="01s5A000005xBspQAE"/>
    <m/>
    <m/>
    <s v="0035A00003PIMlXQAX"/>
    <s v="Service"/>
    <s v="ZipChip"/>
    <m/>
    <m/>
    <s v="0125A000001ESVfQAO"/>
    <b v="0"/>
    <m/>
    <b v="0"/>
    <m/>
    <m/>
    <x v="1"/>
    <b v="0"/>
    <d v="2021-06-29T20:34:55"/>
    <s v="0055A000008iLmcQAE"/>
    <m/>
    <b v="0"/>
    <x v="1"/>
    <m/>
    <m/>
    <n v="8950"/>
    <m/>
    <x v="809"/>
    <n v="100"/>
    <n v="0"/>
  </r>
  <r>
    <s v="0013100001eo6iZAAQ"/>
    <b v="0"/>
    <m/>
    <b v="0"/>
    <s v="7015A000001zN1LQAU"/>
    <m/>
    <m/>
    <x v="683"/>
    <b v="1"/>
    <m/>
    <m/>
    <s v="0035A00003ZVkIyQAL"/>
    <m/>
    <m/>
    <s v="0055A000008iLoOQAU"/>
    <b v="0"/>
    <d v="2021-05-07T18:55:27"/>
    <d v="2021-05-21T00:00:00"/>
    <b v="0"/>
    <m/>
    <m/>
    <b v="0"/>
    <d v="2021-02-01T00:00:00"/>
    <n v="2"/>
    <n v="2021"/>
    <s v="Closed"/>
    <s v="Closed"/>
    <b v="0"/>
    <b v="0"/>
    <m/>
    <b v="1"/>
    <b v="0"/>
    <b v="0"/>
    <x v="15"/>
    <b v="0"/>
    <m/>
    <x v="0"/>
    <d v="2021-05-20T00:00:00"/>
    <s v="0055A000008iLoOQAU"/>
    <d v="2021-05-21T18:27:12"/>
    <m/>
    <d v="2021-05-21T18:27:12"/>
    <d v="2021-05-21T00:00:00"/>
    <m/>
    <b v="0"/>
    <m/>
    <m/>
    <s v="Website"/>
    <m/>
    <m/>
    <m/>
    <m/>
    <m/>
    <x v="3590"/>
    <x v="0"/>
    <b v="0"/>
    <m/>
    <m/>
    <m/>
    <s v="0055A000008iLoOQAU"/>
    <s v="01s5A000005xBspQAE"/>
    <m/>
    <m/>
    <s v="0035A00003ZVkIyQAL"/>
    <s v="Service"/>
    <s v="ZipChip"/>
    <m/>
    <m/>
    <s v="0125A000001ESVfQAO"/>
    <b v="0"/>
    <m/>
    <b v="0"/>
    <m/>
    <m/>
    <x v="1"/>
    <b v="0"/>
    <d v="2021-06-29T20:34:55"/>
    <s v="0055A000008iLmcQAE"/>
    <m/>
    <b v="0"/>
    <x v="1"/>
    <m/>
    <m/>
    <n v="8950"/>
    <m/>
    <x v="809"/>
    <n v="100"/>
    <n v="0"/>
  </r>
  <r>
    <s v="0013100001puTb4AAE"/>
    <b v="0"/>
    <m/>
    <b v="0"/>
    <m/>
    <m/>
    <m/>
    <x v="404"/>
    <b v="1"/>
    <m/>
    <m/>
    <m/>
    <m/>
    <m/>
    <s v="0055A000008iLoOQAU"/>
    <b v="0"/>
    <d v="2021-05-10T17:06:45"/>
    <d v="2021-05-12T00:00:00"/>
    <b v="0"/>
    <m/>
    <m/>
    <b v="0"/>
    <d v="2021-02-01T00:00:00"/>
    <n v="2"/>
    <n v="2021"/>
    <s v="Closed"/>
    <s v="Closed"/>
    <b v="0"/>
    <b v="0"/>
    <m/>
    <b v="1"/>
    <b v="0"/>
    <b v="0"/>
    <x v="15"/>
    <b v="0"/>
    <m/>
    <x v="0"/>
    <m/>
    <s v="0055A000008iLoOQAU"/>
    <d v="2021-05-12T17:02:55"/>
    <m/>
    <d v="2021-05-12T17:02:54"/>
    <d v="2021-05-12T00:00:00"/>
    <m/>
    <b v="0"/>
    <m/>
    <m/>
    <s v="Other"/>
    <m/>
    <m/>
    <m/>
    <m/>
    <m/>
    <x v="3591"/>
    <x v="0"/>
    <b v="0"/>
    <m/>
    <m/>
    <m/>
    <s v="0055A000008iLoOQAU"/>
    <s v="01s5A000005xBspQAE"/>
    <m/>
    <m/>
    <s v="0035A00003TUBvOQAX"/>
    <s v="Service"/>
    <s v="ZipChip"/>
    <m/>
    <m/>
    <s v="0125A000001ESVfQAO"/>
    <b v="0"/>
    <m/>
    <b v="0"/>
    <m/>
    <m/>
    <x v="1"/>
    <b v="0"/>
    <d v="2021-06-29T20:34:55"/>
    <s v="0055A000008iLmcQAE"/>
    <m/>
    <b v="0"/>
    <x v="1"/>
    <m/>
    <m/>
    <n v="5000"/>
    <m/>
    <x v="755"/>
    <n v="100"/>
    <n v="0"/>
  </r>
  <r>
    <s v="0013100001enW6YAAU"/>
    <b v="0"/>
    <m/>
    <b v="0"/>
    <s v="7015A000001ThI4QAK"/>
    <m/>
    <m/>
    <x v="422"/>
    <b v="1"/>
    <m/>
    <m/>
    <s v="0035A00003INh8VQAT"/>
    <m/>
    <m/>
    <s v="0055A000008iLoOQAU"/>
    <b v="0"/>
    <d v="2021-05-10T20:17:15"/>
    <d v="2021-05-18T00:00:00"/>
    <b v="0"/>
    <m/>
    <m/>
    <b v="0"/>
    <d v="2021-02-01T00:00:00"/>
    <n v="2"/>
    <n v="2021"/>
    <s v="Closed"/>
    <s v="Closed"/>
    <b v="0"/>
    <b v="0"/>
    <m/>
    <b v="1"/>
    <b v="0"/>
    <b v="0"/>
    <x v="15"/>
    <b v="0"/>
    <m/>
    <x v="0"/>
    <d v="2021-05-18T00:00:00"/>
    <s v="0055A000008iLoOQAU"/>
    <d v="2021-05-18T15:21:44"/>
    <m/>
    <d v="2021-05-18T15:21:43"/>
    <d v="2021-05-18T00:00:00"/>
    <m/>
    <b v="0"/>
    <m/>
    <m/>
    <s v="Sales Seminar"/>
    <m/>
    <m/>
    <m/>
    <m/>
    <m/>
    <x v="3592"/>
    <x v="0"/>
    <b v="0"/>
    <m/>
    <m/>
    <m/>
    <s v="0055A000008iLoOQAU"/>
    <s v="01s5A000005xBspQAE"/>
    <m/>
    <m/>
    <s v="0035A00003INh8VQAT"/>
    <s v="Service"/>
    <s v="ZipChip"/>
    <m/>
    <m/>
    <s v="0125A000001ESVfQAO"/>
    <b v="0"/>
    <m/>
    <b v="0"/>
    <m/>
    <m/>
    <x v="1"/>
    <b v="0"/>
    <d v="2021-06-29T20:34:55"/>
    <s v="0055A000008iLmcQAE"/>
    <m/>
    <b v="0"/>
    <x v="1"/>
    <m/>
    <m/>
    <n v="8950"/>
    <m/>
    <x v="809"/>
    <n v="100"/>
    <n v="0"/>
  </r>
  <r>
    <s v="0015A00001xP4A2QAK"/>
    <b v="0"/>
    <m/>
    <b v="0"/>
    <s v="7015A000001zN1LQAU"/>
    <m/>
    <m/>
    <x v="403"/>
    <b v="1"/>
    <m/>
    <m/>
    <s v="0035A00003SsfSRQAZ"/>
    <m/>
    <m/>
    <s v="0055A000008iLoOQAU"/>
    <b v="0"/>
    <d v="2021-03-12T19:24:18"/>
    <d v="2021-06-11T00:00:00"/>
    <b v="0"/>
    <m/>
    <m/>
    <b v="0"/>
    <d v="2021-02-01T00:00:00"/>
    <n v="2"/>
    <n v="2021"/>
    <s v="Closed"/>
    <s v="Closed"/>
    <b v="0"/>
    <b v="0"/>
    <m/>
    <b v="1"/>
    <b v="0"/>
    <b v="0"/>
    <x v="15"/>
    <b v="0"/>
    <m/>
    <x v="0"/>
    <m/>
    <s v="0055A000008iLoOQAU"/>
    <d v="2021-06-11T11:57:02"/>
    <m/>
    <d v="2021-06-11T11:57:01"/>
    <d v="2021-06-11T00:00:00"/>
    <m/>
    <b v="0"/>
    <m/>
    <m/>
    <s v="Field Sales"/>
    <m/>
    <m/>
    <m/>
    <m/>
    <m/>
    <x v="3593"/>
    <x v="0"/>
    <b v="0"/>
    <m/>
    <m/>
    <m/>
    <s v="0055A000008iLoOQAU"/>
    <s v="01s5A000005xBsuQAE"/>
    <m/>
    <m/>
    <s v="0035A00003SsfSRQAZ"/>
    <s v="Service"/>
    <s v="ZipChip"/>
    <m/>
    <m/>
    <s v="0125A000001ESVfQAO"/>
    <b v="0"/>
    <m/>
    <b v="0"/>
    <m/>
    <m/>
    <x v="1"/>
    <b v="0"/>
    <d v="2021-06-29T20:34:55"/>
    <s v="0055A000008iLmcQAE"/>
    <m/>
    <b v="0"/>
    <x v="1"/>
    <m/>
    <m/>
    <n v="10000"/>
    <m/>
    <x v="754"/>
    <n v="100"/>
    <n v="0"/>
  </r>
  <r>
    <s v="0013100001mwsqbAAA"/>
    <b v="0"/>
    <m/>
    <b v="0"/>
    <s v="7015A000001yWj5QAE"/>
    <m/>
    <m/>
    <x v="684"/>
    <b v="1"/>
    <m/>
    <m/>
    <s v="00331000034nCIZAA2"/>
    <m/>
    <m/>
    <s v="0055A000008zqzaQAA"/>
    <b v="0"/>
    <d v="2018-10-24T21:58:32"/>
    <m/>
    <b v="0"/>
    <m/>
    <m/>
    <b v="0"/>
    <d v="2019-02-01T00:00:00"/>
    <n v="2"/>
    <n v="2019"/>
    <s v="Closed"/>
    <s v="Closed"/>
    <b v="0"/>
    <b v="0"/>
    <m/>
    <b v="1"/>
    <b v="0"/>
    <b v="0"/>
    <x v="26"/>
    <b v="0"/>
    <s v="Auto-Classic"/>
    <x v="0"/>
    <m/>
    <s v="0055A00000BclF5QAJ"/>
    <d v="2021-04-11T20:11:37"/>
    <m/>
    <d v="2019-11-21T15:37:49"/>
    <m/>
    <m/>
    <b v="0"/>
    <m/>
    <m/>
    <s v="Website"/>
    <m/>
    <m/>
    <m/>
    <m/>
    <m/>
    <x v="3594"/>
    <x v="0"/>
    <b v="0"/>
    <m/>
    <m/>
    <m/>
    <s v="0055A000009GjocQAC"/>
    <s v="01s31000003qafeAAA"/>
    <m/>
    <m/>
    <s v="00331000034nCIZAA2"/>
    <s v="Service"/>
    <s v="ZipChip"/>
    <m/>
    <m/>
    <s v="0125A000001ESVfQAO"/>
    <b v="0"/>
    <m/>
    <b v="0"/>
    <m/>
    <m/>
    <x v="1"/>
    <b v="0"/>
    <d v="2021-06-29T20:34:54"/>
    <m/>
    <m/>
    <b v="0"/>
    <x v="1"/>
    <m/>
    <m/>
    <n v="8950"/>
    <m/>
    <x v="809"/>
    <n v="100"/>
    <n v="0"/>
  </r>
  <r>
    <s v="0013100001fsBp7AAE"/>
    <b v="0"/>
    <m/>
    <b v="0"/>
    <s v="7015A000001dE6uQAE"/>
    <m/>
    <m/>
    <x v="480"/>
    <b v="1"/>
    <m/>
    <m/>
    <s v="0035A00003EXDaBQAX"/>
    <m/>
    <m/>
    <s v="0055A000008iLoOQAU"/>
    <b v="0"/>
    <d v="2019-02-20T22:38:47"/>
    <m/>
    <b v="0"/>
    <m/>
    <m/>
    <b v="0"/>
    <d v="2019-02-01T00:00:00"/>
    <n v="2"/>
    <n v="2019"/>
    <s v="Closed"/>
    <s v="Closed"/>
    <b v="0"/>
    <b v="0"/>
    <m/>
    <b v="1"/>
    <b v="0"/>
    <b v="0"/>
    <x v="15"/>
    <b v="0"/>
    <s v="Auto-Classic"/>
    <x v="0"/>
    <m/>
    <s v="0055A00000BclF5QAJ"/>
    <d v="2021-04-10T22:59:54"/>
    <m/>
    <d v="2019-04-01T16:05:46"/>
    <m/>
    <m/>
    <b v="0"/>
    <m/>
    <m/>
    <s v="Other"/>
    <m/>
    <m/>
    <m/>
    <m/>
    <m/>
    <x v="3595"/>
    <x v="0"/>
    <b v="0"/>
    <m/>
    <m/>
    <m/>
    <s v="0055A000009sZg0QAE"/>
    <s v="01s31000003qafeAAA"/>
    <m/>
    <m/>
    <s v="0035A00003EXDaBQAX"/>
    <s v="Service"/>
    <s v="ZipChip"/>
    <m/>
    <m/>
    <s v="0125A000001ESVfQAO"/>
    <b v="0"/>
    <m/>
    <b v="0"/>
    <m/>
    <m/>
    <x v="1"/>
    <b v="0"/>
    <d v="2021-06-29T20:34:54"/>
    <m/>
    <m/>
    <b v="0"/>
    <x v="1"/>
    <m/>
    <m/>
    <n v="8950"/>
    <m/>
    <x v="809"/>
    <n v="100"/>
    <n v="0"/>
  </r>
  <r>
    <s v="0013100001gZd3uAAC"/>
    <b v="0"/>
    <m/>
    <b v="0"/>
    <m/>
    <m/>
    <m/>
    <x v="662"/>
    <b v="1"/>
    <m/>
    <m/>
    <s v="0035A00003GHkfSQAT"/>
    <m/>
    <m/>
    <s v="0055A000008iLoOQAU"/>
    <b v="0"/>
    <d v="2019-03-13T13:59:52"/>
    <m/>
    <b v="0"/>
    <m/>
    <m/>
    <b v="0"/>
    <d v="2019-02-01T00:00:00"/>
    <n v="2"/>
    <n v="2019"/>
    <s v="Closed"/>
    <s v="Closed"/>
    <b v="0"/>
    <b v="0"/>
    <m/>
    <b v="1"/>
    <b v="0"/>
    <b v="0"/>
    <x v="26"/>
    <b v="0"/>
    <s v="Auto-Classic"/>
    <x v="0"/>
    <m/>
    <s v="0055A00000BclF5QAJ"/>
    <d v="2021-04-10T22:59:54"/>
    <m/>
    <d v="2019-04-08T21:40:59"/>
    <m/>
    <m/>
    <b v="0"/>
    <m/>
    <m/>
    <s v="Website"/>
    <m/>
    <m/>
    <m/>
    <m/>
    <m/>
    <x v="3596"/>
    <x v="0"/>
    <b v="0"/>
    <m/>
    <m/>
    <m/>
    <s v="0055A000008iLoOQAU"/>
    <s v="01s5A000005z9ixQAA"/>
    <m/>
    <m/>
    <s v="00331000034lAwhAAE"/>
    <s v="Service"/>
    <s v="ZipChip"/>
    <m/>
    <m/>
    <s v="0125A000001ESVfQAO"/>
    <b v="0"/>
    <m/>
    <b v="0"/>
    <m/>
    <m/>
    <x v="1"/>
    <b v="0"/>
    <d v="2021-06-29T20:34:54"/>
    <m/>
    <m/>
    <b v="0"/>
    <x v="1"/>
    <m/>
    <m/>
    <n v="8502.5"/>
    <m/>
    <x v="857"/>
    <n v="100"/>
    <n v="0"/>
  </r>
  <r>
    <s v="0013100001fpKktAAE"/>
    <b v="0"/>
    <m/>
    <b v="0"/>
    <m/>
    <m/>
    <m/>
    <x v="685"/>
    <b v="1"/>
    <m/>
    <m/>
    <m/>
    <m/>
    <m/>
    <s v="0055A000009sZg0QAE"/>
    <b v="0"/>
    <d v="2019-05-06T18:11:18"/>
    <m/>
    <b v="0"/>
    <m/>
    <m/>
    <b v="0"/>
    <d v="2019-02-01T00:00:00"/>
    <n v="2"/>
    <n v="2019"/>
    <s v="Closed"/>
    <s v="Closed"/>
    <b v="0"/>
    <b v="0"/>
    <m/>
    <b v="1"/>
    <b v="0"/>
    <b v="0"/>
    <x v="26"/>
    <b v="0"/>
    <m/>
    <x v="0"/>
    <m/>
    <s v="0055A00000BclF5QAJ"/>
    <d v="2021-04-11T19:52:07"/>
    <m/>
    <d v="2019-05-13T12:36:29"/>
    <m/>
    <m/>
    <b v="0"/>
    <m/>
    <m/>
    <s v="Inside Sales"/>
    <m/>
    <m/>
    <s v="Thermo"/>
    <s v="QE EMR UHMR (Plus, HF, HF-X with BioPharma)"/>
    <m/>
    <x v="3597"/>
    <x v="0"/>
    <b v="0"/>
    <m/>
    <m/>
    <m/>
    <s v="0055A000009sZg0QAE"/>
    <s v="01s5A000005z9ixQAA"/>
    <m/>
    <m/>
    <s v="00331000038FJzdAAG"/>
    <s v="Service"/>
    <s v="ZipChip"/>
    <m/>
    <m/>
    <s v="0125A000001ESVfQAO"/>
    <b v="0"/>
    <m/>
    <b v="0"/>
    <m/>
    <m/>
    <x v="1"/>
    <b v="0"/>
    <d v="2021-06-29T20:34:54"/>
    <m/>
    <m/>
    <b v="0"/>
    <x v="1"/>
    <m/>
    <m/>
    <n v="5000"/>
    <m/>
    <x v="755"/>
    <n v="100"/>
    <n v="0"/>
  </r>
  <r>
    <s v="0013100001jb0YLAAY"/>
    <b v="0"/>
    <m/>
    <b v="0"/>
    <m/>
    <m/>
    <m/>
    <x v="117"/>
    <b v="1"/>
    <m/>
    <m/>
    <s v="0035A00003cb4Z7QAI"/>
    <m/>
    <m/>
    <s v="0055A000008iLoOQAU"/>
    <b v="0"/>
    <d v="2020-02-21T14:50:25"/>
    <m/>
    <b v="0"/>
    <m/>
    <m/>
    <b v="0"/>
    <d v="2020-02-01T00:00:00"/>
    <n v="2"/>
    <n v="2020"/>
    <s v="Closed"/>
    <s v="Closed"/>
    <b v="0"/>
    <b v="0"/>
    <m/>
    <b v="1"/>
    <b v="0"/>
    <b v="0"/>
    <x v="26"/>
    <b v="0"/>
    <m/>
    <x v="0"/>
    <m/>
    <s v="0055A00000BclF5QAJ"/>
    <d v="2021-04-10T22:59:54"/>
    <m/>
    <d v="2020-04-01T17:56:47"/>
    <m/>
    <m/>
    <b v="0"/>
    <m/>
    <m/>
    <s v="Website"/>
    <m/>
    <m/>
    <s v="Thermo"/>
    <m/>
    <m/>
    <x v="3598"/>
    <x v="0"/>
    <b v="0"/>
    <m/>
    <m/>
    <m/>
    <s v="0055A000008iLoOQAU"/>
    <s v="01s5A000005x0sjQAA"/>
    <m/>
    <m/>
    <s v="0035A00003IPEyuQAH"/>
    <s v="Service"/>
    <s v="ZipChip"/>
    <m/>
    <m/>
    <s v="0125A000001ESVfQAO"/>
    <b v="0"/>
    <m/>
    <b v="0"/>
    <m/>
    <m/>
    <x v="1"/>
    <b v="0"/>
    <d v="2021-06-29T20:34:55"/>
    <m/>
    <m/>
    <b v="0"/>
    <x v="1"/>
    <m/>
    <m/>
    <n v="8950"/>
    <m/>
    <x v="809"/>
    <n v="100"/>
    <n v="0"/>
  </r>
  <r>
    <s v="0015A00002FsKNzQAN"/>
    <b v="0"/>
    <m/>
    <b v="0"/>
    <m/>
    <m/>
    <m/>
    <x v="686"/>
    <b v="1"/>
    <m/>
    <m/>
    <s v="0035A00003VEjtTQAT"/>
    <m/>
    <m/>
    <s v="0055A000008iLoOQAU"/>
    <b v="0"/>
    <d v="2020-09-24T14:41:16"/>
    <d v="2021-05-20T00:00:00"/>
    <b v="0"/>
    <m/>
    <m/>
    <b v="0"/>
    <d v="2021-02-01T00:00:00"/>
    <n v="2"/>
    <n v="2021"/>
    <s v="Closed"/>
    <s v="Closed"/>
    <b v="0"/>
    <b v="0"/>
    <m/>
    <b v="1"/>
    <b v="0"/>
    <b v="0"/>
    <x v="15"/>
    <b v="0"/>
    <m/>
    <x v="0"/>
    <m/>
    <s v="0055A000008iLoOQAU"/>
    <d v="2021-05-20T12:50:10"/>
    <m/>
    <d v="2021-05-20T12:50:09"/>
    <d v="2021-05-20T00:00:00"/>
    <m/>
    <b v="0"/>
    <m/>
    <m/>
    <s v="Other"/>
    <m/>
    <m/>
    <s v="Thermo"/>
    <m/>
    <m/>
    <x v="3599"/>
    <x v="0"/>
    <b v="0"/>
    <m/>
    <m/>
    <m/>
    <s v="0055A000008iLoOQAU"/>
    <s v="01s5A000005x0vsQAA"/>
    <m/>
    <m/>
    <s v="0035A00003VEjtTQAT"/>
    <s v="Service"/>
    <s v="ZipChip"/>
    <m/>
    <m/>
    <s v="0125A000001ESVfQAO"/>
    <b v="0"/>
    <m/>
    <b v="0"/>
    <m/>
    <m/>
    <x v="1"/>
    <b v="0"/>
    <d v="2021-06-29T20:34:55"/>
    <s v="0055A000008iLmcQAE"/>
    <m/>
    <b v="0"/>
    <x v="1"/>
    <m/>
    <m/>
    <n v="11000"/>
    <m/>
    <x v="813"/>
    <n v="100"/>
    <n v="0"/>
  </r>
  <r>
    <s v="0015A00001tbNSWQA2"/>
    <b v="0"/>
    <m/>
    <b v="0"/>
    <s v="7015A000001qSjGQAU"/>
    <m/>
    <m/>
    <x v="687"/>
    <b v="1"/>
    <m/>
    <m/>
    <s v="0035A00003IPUBLQA5"/>
    <m/>
    <m/>
    <s v="0055A000008iLoOQAU"/>
    <b v="0"/>
    <d v="2019-03-28T13:50:21"/>
    <m/>
    <b v="0"/>
    <m/>
    <m/>
    <b v="0"/>
    <d v="2019-02-01T00:00:00"/>
    <n v="2"/>
    <n v="2019"/>
    <s v="Closed"/>
    <s v="Closed"/>
    <b v="0"/>
    <b v="0"/>
    <m/>
    <b v="1"/>
    <b v="0"/>
    <b v="0"/>
    <x v="15"/>
    <b v="0"/>
    <s v="Auto-Classic"/>
    <x v="0"/>
    <m/>
    <s v="0055A00000BclF5QAJ"/>
    <d v="2021-04-10T22:59:54"/>
    <m/>
    <d v="2019-04-18T13:52:03"/>
    <m/>
    <m/>
    <b v="0"/>
    <m/>
    <m/>
    <s v="Trade Show"/>
    <m/>
    <m/>
    <s v="Thermo"/>
    <s v="QE EMR UHMR (Plus, HF, HF-X with BioPharma)"/>
    <m/>
    <x v="3600"/>
    <x v="0"/>
    <b v="0"/>
    <m/>
    <m/>
    <m/>
    <s v="0055A000008iLoOQAU"/>
    <s v="01s5A000005z9ixQAA"/>
    <m/>
    <m/>
    <s v="0035A00003IPUBLQA5"/>
    <s v="Service"/>
    <s v="ZipChip"/>
    <m/>
    <m/>
    <s v="0125A000001ESVfQAO"/>
    <b v="0"/>
    <m/>
    <b v="0"/>
    <m/>
    <m/>
    <x v="1"/>
    <b v="0"/>
    <d v="2021-06-29T20:34:54"/>
    <m/>
    <m/>
    <b v="0"/>
    <x v="1"/>
    <m/>
    <m/>
    <n v="13950"/>
    <m/>
    <x v="858"/>
    <n v="100"/>
    <n v="0"/>
  </r>
  <r>
    <s v="0015A00002CwwHuQAJ"/>
    <b v="0"/>
    <m/>
    <b v="0"/>
    <s v="7015A000001zMbNQAU"/>
    <m/>
    <m/>
    <x v="403"/>
    <b v="1"/>
    <m/>
    <m/>
    <s v="0035A00003VyShsQAF"/>
    <m/>
    <m/>
    <s v="0055A000008iLoOQAU"/>
    <b v="0"/>
    <d v="2021-05-10T12:51:30"/>
    <d v="2021-06-11T00:00:00"/>
    <b v="0"/>
    <m/>
    <m/>
    <b v="0"/>
    <d v="2021-02-01T00:00:00"/>
    <n v="2"/>
    <n v="2021"/>
    <s v="Closed"/>
    <s v="Closed"/>
    <b v="0"/>
    <b v="0"/>
    <m/>
    <b v="1"/>
    <b v="0"/>
    <b v="0"/>
    <x v="17"/>
    <b v="0"/>
    <m/>
    <x v="0"/>
    <d v="2021-06-11T00:00:00"/>
    <s v="0055A000008iLoOQAU"/>
    <d v="2021-06-11T16:54:33"/>
    <m/>
    <d v="2021-06-11T16:54:32"/>
    <d v="2021-06-11T00:00:00"/>
    <m/>
    <b v="0"/>
    <m/>
    <m/>
    <s v="Trade Show"/>
    <m/>
    <m/>
    <m/>
    <m/>
    <m/>
    <x v="3601"/>
    <x v="0"/>
    <b v="0"/>
    <m/>
    <m/>
    <m/>
    <s v="0055A000008iLoOQAU"/>
    <s v="01s5A000005xBspQAE"/>
    <m/>
    <m/>
    <s v="0035A00003VyShsQAF"/>
    <s v="Service"/>
    <s v="ZipChip"/>
    <m/>
    <m/>
    <s v="0125A000001ESVfQAO"/>
    <b v="0"/>
    <m/>
    <b v="0"/>
    <m/>
    <m/>
    <x v="1"/>
    <b v="0"/>
    <d v="2021-06-29T20:34:55"/>
    <s v="0055A000008iLmcQAE"/>
    <m/>
    <b v="0"/>
    <x v="1"/>
    <n v="0"/>
    <m/>
    <n v="24165"/>
    <m/>
    <x v="859"/>
    <n v="100"/>
    <n v="0"/>
  </r>
  <r>
    <s v="0013100001qyrP9AAI"/>
    <b v="0"/>
    <m/>
    <b v="0"/>
    <m/>
    <m/>
    <m/>
    <x v="688"/>
    <b v="1"/>
    <m/>
    <m/>
    <m/>
    <m/>
    <m/>
    <s v="00531000008FRNUAA4"/>
    <b v="0"/>
    <d v="2018-06-08T15:19:01"/>
    <m/>
    <b v="0"/>
    <m/>
    <m/>
    <b v="0"/>
    <d v="2018-02-01T00:00:00"/>
    <n v="2"/>
    <n v="2018"/>
    <s v="Closed"/>
    <s v="Closed"/>
    <b v="0"/>
    <b v="0"/>
    <m/>
    <b v="1"/>
    <b v="0"/>
    <b v="0"/>
    <x v="26"/>
    <b v="0"/>
    <m/>
    <x v="0"/>
    <m/>
    <s v="0055A00000BclF5QAJ"/>
    <d v="2021-04-10T22:59:54"/>
    <m/>
    <m/>
    <m/>
    <m/>
    <b v="0"/>
    <m/>
    <m/>
    <s v="Other"/>
    <m/>
    <m/>
    <m/>
    <m/>
    <m/>
    <x v="3602"/>
    <x v="0"/>
    <b v="0"/>
    <m/>
    <m/>
    <m/>
    <s v="0055A000008iLoOQAU"/>
    <s v="01s31000003qafeAAA"/>
    <m/>
    <m/>
    <m/>
    <s v="System"/>
    <s v="ZipChip"/>
    <m/>
    <m/>
    <s v="0125A000001ESVfQAO"/>
    <b v="0"/>
    <m/>
    <b v="0"/>
    <m/>
    <m/>
    <x v="1"/>
    <b v="0"/>
    <d v="2021-06-29T20:34:54"/>
    <m/>
    <m/>
    <b v="0"/>
    <x v="1"/>
    <m/>
    <m/>
    <n v="47296"/>
    <m/>
    <x v="860"/>
    <n v="100"/>
    <n v="0"/>
  </r>
  <r>
    <s v="0013100001qvZsSAAU"/>
    <b v="0"/>
    <m/>
    <b v="0"/>
    <s v="70131000001YBOMAA4"/>
    <m/>
    <m/>
    <x v="650"/>
    <b v="1"/>
    <m/>
    <m/>
    <m/>
    <m/>
    <m/>
    <s v="00531000007KAu8AAG"/>
    <b v="0"/>
    <d v="2017-12-12T13:48:20"/>
    <m/>
    <b v="0"/>
    <m/>
    <m/>
    <b v="0"/>
    <d v="2018-02-01T00:00:00"/>
    <n v="2"/>
    <n v="2018"/>
    <s v="Closed"/>
    <s v="Closed"/>
    <b v="0"/>
    <b v="0"/>
    <m/>
    <b v="1"/>
    <b v="0"/>
    <b v="0"/>
    <x v="15"/>
    <b v="0"/>
    <s v="Auto-Ti"/>
    <x v="0"/>
    <d v="2018-05-29T00:00:00"/>
    <s v="0055A00000BclF5QAJ"/>
    <d v="2021-04-11T20:12:15"/>
    <m/>
    <d v="2018-06-06T12:49:07"/>
    <m/>
    <m/>
    <b v="0"/>
    <m/>
    <s v="Peptide Mapping;Intact Proteins &amp; Antibodies"/>
    <s v="Referral"/>
    <m/>
    <m/>
    <m/>
    <m/>
    <m/>
    <x v="3603"/>
    <x v="0"/>
    <b v="0"/>
    <m/>
    <m/>
    <m/>
    <s v="0055A000008iLoJQAU"/>
    <s v="01s31000003qafeAAA"/>
    <s v="Biotherapeutics"/>
    <m/>
    <s v="0033100002vvEkQAAU"/>
    <s v="System"/>
    <s v="ZipChip"/>
    <m/>
    <s v="0Q05A000001381vSAA"/>
    <s v="0125A000001ESVfQAO"/>
    <b v="0"/>
    <m/>
    <b v="0"/>
    <m/>
    <m/>
    <x v="1"/>
    <b v="0"/>
    <d v="2021-06-29T20:34:54"/>
    <m/>
    <m/>
    <b v="0"/>
    <x v="1"/>
    <m/>
    <m/>
    <n v="80534"/>
    <m/>
    <x v="861"/>
    <n v="100"/>
    <n v="0"/>
  </r>
  <r>
    <s v="0013100001lbwD9AAI"/>
    <b v="0"/>
    <m/>
    <b v="0"/>
    <m/>
    <m/>
    <m/>
    <x v="689"/>
    <b v="1"/>
    <m/>
    <m/>
    <m/>
    <m/>
    <m/>
    <s v="00531000008FRNUAA4"/>
    <b v="0"/>
    <d v="2018-06-08T12:59:07"/>
    <m/>
    <b v="0"/>
    <m/>
    <m/>
    <b v="0"/>
    <d v="2019-02-01T00:00:00"/>
    <n v="2"/>
    <n v="2019"/>
    <s v="Closed"/>
    <s v="Closed"/>
    <b v="0"/>
    <b v="0"/>
    <m/>
    <b v="1"/>
    <b v="0"/>
    <b v="0"/>
    <x v="15"/>
    <b v="0"/>
    <s v="Auto-Ti"/>
    <x v="0"/>
    <d v="2019-05-06T00:00:00"/>
    <s v="0055A00000BclF5QAJ"/>
    <d v="2021-04-10T22:59:54"/>
    <m/>
    <d v="2019-05-09T11:53:03"/>
    <m/>
    <m/>
    <b v="0"/>
    <m/>
    <m/>
    <s v="Website"/>
    <m/>
    <m/>
    <m/>
    <m/>
    <m/>
    <x v="3604"/>
    <x v="0"/>
    <b v="0"/>
    <m/>
    <m/>
    <m/>
    <s v="0055A000009GjocQAC"/>
    <s v="01s5A000005z9ixQAA"/>
    <s v="Biotherapeutics"/>
    <m/>
    <s v="0033100002xUIIjAAO"/>
    <s v="System"/>
    <s v="ZipChip"/>
    <m/>
    <m/>
    <s v="0125A000001ESVfQAO"/>
    <b v="0"/>
    <m/>
    <b v="0"/>
    <m/>
    <m/>
    <x v="1"/>
    <b v="0"/>
    <d v="2021-06-29T20:34:54"/>
    <m/>
    <m/>
    <b v="0"/>
    <x v="1"/>
    <m/>
    <m/>
    <n v="86395"/>
    <m/>
    <x v="106"/>
    <n v="100"/>
    <n v="0"/>
  </r>
  <r>
    <s v="0015A00002CxFVZQA3"/>
    <b v="0"/>
    <m/>
    <b v="0"/>
    <m/>
    <m/>
    <m/>
    <x v="363"/>
    <b v="1"/>
    <m/>
    <m/>
    <s v="0035A00003VynMrQAJ"/>
    <m/>
    <m/>
    <s v="0055A000008zqzaQAA"/>
    <b v="0"/>
    <d v="2019-06-19T21:45:31"/>
    <m/>
    <b v="0"/>
    <m/>
    <m/>
    <b v="0"/>
    <d v="2019-02-01T00:00:00"/>
    <n v="2"/>
    <n v="2019"/>
    <s v="Closed"/>
    <s v="Closed"/>
    <b v="0"/>
    <b v="0"/>
    <m/>
    <b v="1"/>
    <b v="0"/>
    <b v="0"/>
    <x v="26"/>
    <b v="0"/>
    <s v="Auto-Si"/>
    <x v="0"/>
    <m/>
    <s v="0055A00000BclF5QAJ"/>
    <d v="2021-04-11T20:07:09"/>
    <m/>
    <d v="2019-07-02T17:39:36"/>
    <m/>
    <m/>
    <b v="0"/>
    <m/>
    <m/>
    <s v="Field Sales"/>
    <m/>
    <m/>
    <s v="Sciex"/>
    <m/>
    <m/>
    <x v="3605"/>
    <x v="0"/>
    <b v="0"/>
    <m/>
    <m/>
    <m/>
    <s v="00531000008F2psAAC"/>
    <s v="01s5A000005z9ixQAA"/>
    <m/>
    <m/>
    <s v="0035A00003VynMrQAJ"/>
    <s v="System"/>
    <s v="ZipChip"/>
    <m/>
    <m/>
    <s v="0125A000001ESVfQAO"/>
    <b v="0"/>
    <m/>
    <b v="0"/>
    <m/>
    <m/>
    <x v="1"/>
    <b v="0"/>
    <d v="2021-06-29T20:34:54"/>
    <m/>
    <m/>
    <b v="0"/>
    <x v="1"/>
    <m/>
    <m/>
    <n v="67302"/>
    <m/>
    <x v="862"/>
    <n v="100"/>
    <n v="0"/>
  </r>
  <r>
    <s v="0013100001jbTegAAE"/>
    <b v="0"/>
    <m/>
    <b v="0"/>
    <m/>
    <m/>
    <m/>
    <x v="363"/>
    <b v="1"/>
    <m/>
    <m/>
    <s v="0035A00003IOp8JQAT"/>
    <m/>
    <m/>
    <s v="0055A000008zqzaQAA"/>
    <b v="0"/>
    <d v="2019-06-20T01:26:17"/>
    <m/>
    <b v="0"/>
    <m/>
    <m/>
    <b v="0"/>
    <d v="2019-02-01T00:00:00"/>
    <n v="2"/>
    <n v="2019"/>
    <s v="Closed"/>
    <s v="Closed"/>
    <b v="0"/>
    <b v="0"/>
    <m/>
    <b v="1"/>
    <b v="0"/>
    <b v="0"/>
    <x v="26"/>
    <b v="0"/>
    <s v="Auto-Si"/>
    <x v="0"/>
    <m/>
    <s v="0055A00000BclF5QAJ"/>
    <d v="2021-04-11T20:07:09"/>
    <m/>
    <d v="2019-07-02T17:38:56"/>
    <m/>
    <m/>
    <b v="0"/>
    <m/>
    <m/>
    <s v="Field Sales"/>
    <m/>
    <m/>
    <s v="Sciex"/>
    <m/>
    <m/>
    <x v="3606"/>
    <x v="0"/>
    <b v="0"/>
    <m/>
    <m/>
    <m/>
    <s v="00531000008F2psAAC"/>
    <s v="01s5A000005z9ixQAA"/>
    <m/>
    <m/>
    <s v="0035A00003IOp8JQAT"/>
    <s v="System"/>
    <s v="ZipChip"/>
    <m/>
    <m/>
    <s v="0125A000001ESVfQAO"/>
    <b v="0"/>
    <m/>
    <b v="0"/>
    <m/>
    <m/>
    <x v="1"/>
    <b v="0"/>
    <d v="2021-06-29T20:34:54"/>
    <s v="0055A00000BctMsQAJ"/>
    <m/>
    <b v="0"/>
    <x v="1"/>
    <m/>
    <m/>
    <n v="67302"/>
    <m/>
    <x v="862"/>
    <n v="100"/>
    <n v="0"/>
  </r>
  <r>
    <s v="0013100001p59aGAAQ"/>
    <b v="0"/>
    <m/>
    <b v="0"/>
    <m/>
    <m/>
    <m/>
    <x v="24"/>
    <b v="1"/>
    <m/>
    <m/>
    <s v="0035A00003KsVGVQA3"/>
    <m/>
    <m/>
    <s v="00531000007KAu8AAG"/>
    <b v="0"/>
    <d v="2018-09-27T15:56:27"/>
    <m/>
    <b v="0"/>
    <m/>
    <m/>
    <b v="0"/>
    <d v="2019-02-01T00:00:00"/>
    <n v="2"/>
    <n v="2019"/>
    <s v="Closed"/>
    <s v="Closed"/>
    <b v="0"/>
    <b v="0"/>
    <m/>
    <b v="1"/>
    <b v="0"/>
    <b v="0"/>
    <x v="15"/>
    <b v="0"/>
    <s v="Auto-Classic"/>
    <x v="0"/>
    <m/>
    <s v="0055A00000BclF5QAJ"/>
    <d v="2021-04-11T20:07:09"/>
    <m/>
    <d v="2019-07-02T17:39:52"/>
    <m/>
    <m/>
    <b v="0"/>
    <m/>
    <m/>
    <s v="Field Sales"/>
    <m/>
    <m/>
    <s v="Thermo"/>
    <s v="QE EMR UHMR (Plus, HF, HF-X with BioPharma)"/>
    <m/>
    <x v="3607"/>
    <x v="0"/>
    <b v="0"/>
    <m/>
    <s v="UHMR MS"/>
    <m/>
    <s v="00531000007KAu8AAG"/>
    <s v="01s5A000004PlSkQAK"/>
    <s v="Biotherapeutics"/>
    <m/>
    <s v="0035A00003KsVGVQA3"/>
    <s v="System"/>
    <s v="ZipChip"/>
    <m/>
    <m/>
    <s v="0125A000001ESVfQAO"/>
    <b v="0"/>
    <m/>
    <b v="0"/>
    <m/>
    <m/>
    <x v="1"/>
    <b v="0"/>
    <d v="2021-06-29T20:34:54"/>
    <s v="0055A00000Bd4jEQAR"/>
    <m/>
    <b v="0"/>
    <x v="1"/>
    <m/>
    <m/>
    <n v="80190"/>
    <m/>
    <x v="863"/>
    <n v="100"/>
    <n v="0"/>
  </r>
  <r>
    <s v="0015A00002B5zvyQAB"/>
    <b v="0"/>
    <m/>
    <b v="0"/>
    <m/>
    <m/>
    <m/>
    <x v="690"/>
    <b v="1"/>
    <m/>
    <m/>
    <m/>
    <m/>
    <m/>
    <s v="0055A000008zqzaQAA"/>
    <b v="0"/>
    <d v="2019-03-22T01:37:16"/>
    <m/>
    <b v="0"/>
    <m/>
    <m/>
    <b v="0"/>
    <d v="2019-02-01T00:00:00"/>
    <n v="2"/>
    <n v="2019"/>
    <s v="Closed"/>
    <s v="Closed"/>
    <b v="0"/>
    <b v="0"/>
    <m/>
    <b v="1"/>
    <b v="0"/>
    <b v="0"/>
    <x v="14"/>
    <b v="0"/>
    <s v="Auto-Ti"/>
    <x v="0"/>
    <d v="2019-03-20T00:00:00"/>
    <s v="0055A00000BclF5QAJ"/>
    <d v="2021-04-10T22:59:54"/>
    <m/>
    <d v="2019-04-22T19:52:03"/>
    <m/>
    <m/>
    <b v="0"/>
    <m/>
    <m/>
    <s v="Referral"/>
    <m/>
    <m/>
    <s v="Thermo"/>
    <s v="Fusion Lumos"/>
    <m/>
    <x v="3608"/>
    <x v="0"/>
    <b v="0"/>
    <m/>
    <m/>
    <m/>
    <s v="0055A000008zqzaQAA"/>
    <s v="01s5A000005z9ixQAA"/>
    <s v="Biotherapeutics"/>
    <m/>
    <s v="0035A00003JjyZkQAJ"/>
    <s v="System"/>
    <s v="ZipChip"/>
    <m/>
    <m/>
    <s v="0125A000001ESVfQAO"/>
    <b v="0"/>
    <m/>
    <b v="0"/>
    <m/>
    <m/>
    <x v="1"/>
    <b v="0"/>
    <d v="2021-06-29T20:34:54"/>
    <s v="0055A00000BctN2QAJ"/>
    <m/>
    <b v="0"/>
    <x v="1"/>
    <m/>
    <m/>
    <n v="48000"/>
    <m/>
    <x v="822"/>
    <n v="100"/>
    <n v="0"/>
  </r>
  <r>
    <s v="0013100001k6h7IAAQ"/>
    <b v="0"/>
    <m/>
    <b v="0"/>
    <m/>
    <m/>
    <m/>
    <x v="691"/>
    <b v="1"/>
    <m/>
    <m/>
    <s v="0035A00003KsuhrQAB"/>
    <m/>
    <m/>
    <s v="0055A000008zqzaQAA"/>
    <b v="0"/>
    <d v="2019-06-18T00:29:04"/>
    <m/>
    <b v="0"/>
    <m/>
    <m/>
    <b v="0"/>
    <d v="2019-02-01T00:00:00"/>
    <n v="2"/>
    <n v="2019"/>
    <s v="Closed"/>
    <s v="Closed"/>
    <b v="0"/>
    <b v="0"/>
    <m/>
    <b v="1"/>
    <b v="0"/>
    <b v="0"/>
    <x v="15"/>
    <b v="0"/>
    <s v="Auto-Ti"/>
    <x v="0"/>
    <m/>
    <s v="0055A00000BclF5QAJ"/>
    <d v="2021-04-10T22:59:54"/>
    <m/>
    <m/>
    <m/>
    <m/>
    <b v="0"/>
    <m/>
    <m/>
    <s v="Website"/>
    <m/>
    <m/>
    <s v="Thermo"/>
    <s v="Fusion Lumos"/>
    <m/>
    <x v="3609"/>
    <x v="0"/>
    <b v="0"/>
    <m/>
    <s v="Loads of TMO and some Agilent"/>
    <s v="Media Analysis"/>
    <s v="0055A000008iLoJQAU"/>
    <s v="01s5A000005z9ixQAA"/>
    <s v="Biotherapeutics"/>
    <m/>
    <s v="0035A00003KsuhrQAB"/>
    <s v="System"/>
    <s v="ZipChip"/>
    <m/>
    <m/>
    <s v="0125A000001ESVfQAO"/>
    <b v="0"/>
    <m/>
    <b v="0"/>
    <m/>
    <m/>
    <x v="1"/>
    <b v="0"/>
    <d v="2021-06-29T20:34:54"/>
    <m/>
    <m/>
    <b v="0"/>
    <x v="1"/>
    <m/>
    <m/>
    <n v="33200"/>
    <m/>
    <x v="864"/>
    <n v="100"/>
    <n v="0"/>
  </r>
  <r>
    <s v="0013100001jbBzlAAE"/>
    <b v="0"/>
    <m/>
    <b v="0"/>
    <s v="7015A000001zKrqQAE"/>
    <m/>
    <m/>
    <x v="486"/>
    <b v="1"/>
    <m/>
    <m/>
    <m/>
    <m/>
    <m/>
    <s v="0055A000008iLoOQAU"/>
    <b v="0"/>
    <d v="2021-04-25T23:36:48"/>
    <m/>
    <b v="0"/>
    <m/>
    <m/>
    <b v="0"/>
    <d v="2021-02-01T00:00:00"/>
    <n v="2"/>
    <n v="2021"/>
    <s v="Omitted"/>
    <s v="Omitted"/>
    <b v="0"/>
    <b v="0"/>
    <m/>
    <b v="1"/>
    <b v="0"/>
    <b v="0"/>
    <x v="15"/>
    <b v="0"/>
    <s v="Auto-Ti"/>
    <x v="0"/>
    <m/>
    <s v="0055A000008iLoOQAU"/>
    <d v="2021-04-25T23:36:49"/>
    <m/>
    <m/>
    <m/>
    <m/>
    <b v="0"/>
    <m/>
    <m/>
    <s v="Trade Show"/>
    <m/>
    <m/>
    <m/>
    <m/>
    <m/>
    <x v="3610"/>
    <x v="0"/>
    <b v="0"/>
    <m/>
    <m/>
    <m/>
    <s v="0055A000008iLoOQAU"/>
    <s v="01s5A000005xBspQAE"/>
    <m/>
    <m/>
    <s v="00331000030OryMAAS"/>
    <s v="Consumables"/>
    <s v="ZipChip"/>
    <m/>
    <m/>
    <s v="0125A000001ESVfQAO"/>
    <b v="0"/>
    <m/>
    <b v="0"/>
    <m/>
    <m/>
    <x v="1"/>
    <b v="0"/>
    <d v="2021-06-29T20:34:55"/>
    <s v="0055A000008iLmcQAE"/>
    <m/>
    <b v="0"/>
    <x v="1"/>
    <m/>
    <m/>
    <n v="5707.75"/>
    <m/>
    <x v="852"/>
    <n v="100"/>
    <n v="0"/>
  </r>
  <r>
    <s v="0013100001jbBzlAAE"/>
    <b v="0"/>
    <m/>
    <b v="0"/>
    <s v="7015A000001ThI4QAK"/>
    <m/>
    <m/>
    <x v="692"/>
    <b v="1"/>
    <m/>
    <m/>
    <s v="00331000030OryMAAS"/>
    <s v="Delay in order"/>
    <s v="Impacted"/>
    <s v="0055A000008iLoOQAU"/>
    <b v="0"/>
    <d v="2020-03-10T16:48:24"/>
    <m/>
    <b v="0"/>
    <m/>
    <m/>
    <b v="0"/>
    <d v="2020-02-01T00:00:00"/>
    <n v="2"/>
    <n v="2020"/>
    <s v="Closed"/>
    <s v="Closed"/>
    <b v="0"/>
    <b v="0"/>
    <m/>
    <b v="1"/>
    <b v="0"/>
    <b v="0"/>
    <x v="26"/>
    <b v="0"/>
    <m/>
    <x v="0"/>
    <d v="2020-08-07T00:00:00"/>
    <s v="0055A00000BclF5QAJ"/>
    <d v="2021-04-10T22:59:54"/>
    <m/>
    <d v="2020-09-29T01:58:41"/>
    <m/>
    <m/>
    <b v="0"/>
    <m/>
    <m/>
    <s v="Trade Show"/>
    <m/>
    <m/>
    <m/>
    <m/>
    <m/>
    <x v="3611"/>
    <x v="0"/>
    <b v="0"/>
    <m/>
    <m/>
    <m/>
    <s v="0055A000008iLoOQAU"/>
    <s v="01s5A000005x0sjQAA"/>
    <m/>
    <m/>
    <s v="00331000030OryMAAS"/>
    <s v="Consumables"/>
    <s v="ZipChip"/>
    <m/>
    <m/>
    <s v="0125A000001ESVfQAO"/>
    <b v="0"/>
    <m/>
    <b v="0"/>
    <m/>
    <m/>
    <x v="1"/>
    <b v="0"/>
    <d v="2021-06-29T20:34:55"/>
    <m/>
    <m/>
    <b v="0"/>
    <x v="1"/>
    <m/>
    <m/>
    <n v="5145"/>
    <m/>
    <x v="797"/>
    <n v="100"/>
    <n v="0"/>
  </r>
  <r>
    <s v="0013100001gX5LzAAK"/>
    <b v="0"/>
    <m/>
    <b v="0"/>
    <s v="70131000001SiprAAC"/>
    <m/>
    <m/>
    <x v="693"/>
    <b v="1"/>
    <m/>
    <m/>
    <s v="00331000030OrXaAAK"/>
    <s v="Declined Service Contract - and then we received a PO after they declined!"/>
    <s v="Impacted"/>
    <s v="0055A000008iLoOQAU"/>
    <b v="0"/>
    <d v="2020-02-07T18:26:41"/>
    <m/>
    <b v="0"/>
    <m/>
    <m/>
    <b v="0"/>
    <d v="2020-02-01T00:00:00"/>
    <n v="2"/>
    <n v="2020"/>
    <s v="Closed"/>
    <s v="Closed"/>
    <b v="0"/>
    <b v="0"/>
    <m/>
    <b v="1"/>
    <b v="0"/>
    <b v="0"/>
    <x v="26"/>
    <b v="0"/>
    <m/>
    <x v="0"/>
    <d v="2020-05-22T00:00:00"/>
    <s v="0055A00000BclF5QAJ"/>
    <d v="2021-04-10T22:59:54"/>
    <m/>
    <d v="2020-06-09T19:11:50"/>
    <m/>
    <m/>
    <b v="0"/>
    <m/>
    <m/>
    <s v="Trade Show"/>
    <m/>
    <m/>
    <m/>
    <m/>
    <m/>
    <x v="3612"/>
    <x v="0"/>
    <b v="0"/>
    <m/>
    <m/>
    <m/>
    <s v="0055A000008iLoOQAU"/>
    <s v="01s5A000005x0sjQAA"/>
    <m/>
    <m/>
    <s v="00331000030OrXaAAK"/>
    <s v="Service"/>
    <s v="ZipChip"/>
    <m/>
    <m/>
    <s v="0125A000001ESVfQAO"/>
    <b v="0"/>
    <m/>
    <b v="0"/>
    <m/>
    <m/>
    <x v="1"/>
    <b v="0"/>
    <d v="2021-06-29T20:34:55"/>
    <m/>
    <m/>
    <b v="0"/>
    <x v="1"/>
    <m/>
    <m/>
    <n v="8950"/>
    <m/>
    <x v="809"/>
    <n v="100"/>
    <n v="0"/>
  </r>
  <r>
    <s v="0013100001kbnWUAAY"/>
    <b v="0"/>
    <m/>
    <b v="0"/>
    <m/>
    <m/>
    <m/>
    <x v="670"/>
    <b v="1"/>
    <m/>
    <m/>
    <m/>
    <s v="Just getting back to lab this week 6-21-20"/>
    <s v="Impacted"/>
    <s v="0055A000008iLoJQAU"/>
    <b v="0"/>
    <d v="2020-01-15T03:33:41"/>
    <m/>
    <b v="0"/>
    <m/>
    <m/>
    <b v="0"/>
    <d v="2020-02-01T00:00:00"/>
    <n v="2"/>
    <n v="2020"/>
    <s v="Closed"/>
    <s v="Closed"/>
    <b v="0"/>
    <b v="0"/>
    <m/>
    <b v="1"/>
    <b v="0"/>
    <b v="0"/>
    <x v="15"/>
    <b v="0"/>
    <s v="Auto-Classic"/>
    <x v="0"/>
    <d v="2020-03-17T00:00:00"/>
    <s v="0055A00000BclF5QAJ"/>
    <d v="2021-04-11T20:07:09"/>
    <m/>
    <d v="2020-06-26T18:59:28"/>
    <m/>
    <m/>
    <b v="0"/>
    <m/>
    <m/>
    <s v="Field Sales"/>
    <m/>
    <m/>
    <s v="Thermo"/>
    <s v="QE EMR UHMR (Plus, HF, HF-X with BioPharma)"/>
    <m/>
    <x v="3613"/>
    <x v="0"/>
    <b v="0"/>
    <m/>
    <m/>
    <m/>
    <s v="0055A000008iLoOQAU"/>
    <s v="01s5A000005x0sjQAA"/>
    <s v="Biotherapeutics"/>
    <m/>
    <s v="003310000331gUhAAI"/>
    <s v="Service"/>
    <s v="ZipChip"/>
    <m/>
    <m/>
    <s v="0125A000001ESVfQAO"/>
    <b v="0"/>
    <m/>
    <b v="0"/>
    <m/>
    <m/>
    <x v="1"/>
    <b v="0"/>
    <d v="2021-06-29T20:34:55"/>
    <m/>
    <m/>
    <b v="0"/>
    <x v="1"/>
    <m/>
    <m/>
    <n v="13950"/>
    <m/>
    <x v="858"/>
    <n v="100"/>
    <n v="0"/>
  </r>
  <r>
    <s v="0015A00002CwwHuQAJ"/>
    <b v="0"/>
    <m/>
    <b v="0"/>
    <m/>
    <m/>
    <m/>
    <x v="561"/>
    <b v="1"/>
    <m/>
    <m/>
    <s v="0035A00003cauDwQAI"/>
    <s v="Worked to our benefit, no demo required.  PO may take longer but still in Q2"/>
    <s v="Impacted"/>
    <s v="0055A000008iLoOQAU"/>
    <b v="0"/>
    <d v="2020-02-20T13:23:20"/>
    <m/>
    <b v="0"/>
    <m/>
    <m/>
    <b v="0"/>
    <d v="2020-02-01T00:00:00"/>
    <n v="2"/>
    <n v="2020"/>
    <s v="Closed"/>
    <s v="Closed"/>
    <b v="0"/>
    <b v="0"/>
    <m/>
    <b v="1"/>
    <b v="0"/>
    <b v="0"/>
    <x v="26"/>
    <b v="0"/>
    <s v="Auto-Bi"/>
    <x v="0"/>
    <d v="2020-04-28T00:00:00"/>
    <s v="0055A00000BclF5QAJ"/>
    <d v="2021-04-10T22:59:54"/>
    <m/>
    <d v="2020-04-30T15:37:49"/>
    <m/>
    <m/>
    <b v="0"/>
    <m/>
    <m/>
    <s v="Trade Show"/>
    <m/>
    <m/>
    <s v="Bruker"/>
    <m/>
    <m/>
    <x v="3614"/>
    <x v="0"/>
    <b v="0"/>
    <m/>
    <m/>
    <m/>
    <s v="0055A000008zqzaQAA"/>
    <s v="01s5A000005x0sjQAA"/>
    <m/>
    <m/>
    <s v="0035A00003cauDwQAI"/>
    <s v="System"/>
    <s v="ZipChip"/>
    <m/>
    <m/>
    <s v="0125A000001ESVfQAO"/>
    <b v="0"/>
    <m/>
    <b v="0"/>
    <m/>
    <m/>
    <x v="1"/>
    <b v="0"/>
    <d v="2021-06-29T20:34:55"/>
    <s v="0055A00000BctN2QAJ"/>
    <m/>
    <b v="0"/>
    <x v="1"/>
    <m/>
    <m/>
    <n v="98775"/>
    <m/>
    <x v="865"/>
    <n v="100"/>
    <n v="0"/>
  </r>
  <r>
    <s v="0015A00002K6A5vQAF"/>
    <b v="0"/>
    <m/>
    <b v="0"/>
    <m/>
    <m/>
    <m/>
    <x v="694"/>
    <b v="1"/>
    <m/>
    <m/>
    <s v="0035A00003eNyAmQAK"/>
    <s v="Worked in our favor,  avoided demo"/>
    <s v="Impacted"/>
    <s v="0055A000008zqzaQAA"/>
    <b v="0"/>
    <d v="2020-04-15T14:19:31"/>
    <m/>
    <b v="0"/>
    <m/>
    <m/>
    <b v="0"/>
    <d v="2020-02-01T00:00:00"/>
    <n v="2"/>
    <n v="2020"/>
    <s v="Closed"/>
    <s v="Closed"/>
    <b v="0"/>
    <b v="0"/>
    <m/>
    <b v="1"/>
    <b v="0"/>
    <b v="0"/>
    <x v="15"/>
    <b v="0"/>
    <s v="Auto-Classic"/>
    <x v="0"/>
    <d v="2021-03-24T00:00:00"/>
    <s v="0055A00000BclF5QAJ"/>
    <d v="2021-04-10T22:59:54"/>
    <m/>
    <d v="2020-04-24T13:46:04"/>
    <m/>
    <m/>
    <b v="0"/>
    <m/>
    <m/>
    <s v="Referral"/>
    <m/>
    <m/>
    <s v="Thermo"/>
    <s v="QE EMR UHMR (Plus, HF, HF-X with BioPharma)"/>
    <m/>
    <x v="3615"/>
    <x v="0"/>
    <b v="0"/>
    <m/>
    <m/>
    <m/>
    <s v="0055A000008zqzaQAA"/>
    <s v="01s5A000005x0sjQAA"/>
    <s v="Biotherapeutics"/>
    <m/>
    <s v="0035A00003eNyAmQAK"/>
    <s v="System"/>
    <s v="ZipChip"/>
    <m/>
    <m/>
    <s v="0125A000001ESVfQAO"/>
    <b v="0"/>
    <m/>
    <b v="0"/>
    <m/>
    <m/>
    <x v="1"/>
    <b v="0"/>
    <d v="2021-06-29T20:34:55"/>
    <s v="0055A00000BctN2QAJ"/>
    <m/>
    <b v="0"/>
    <x v="1"/>
    <m/>
    <m/>
    <n v="84549.5"/>
    <m/>
    <x v="866"/>
    <n v="100"/>
    <n v="0"/>
  </r>
  <r>
    <s v="0013100001gZda5AAC"/>
    <b v="0"/>
    <m/>
    <b v="0"/>
    <m/>
    <m/>
    <m/>
    <x v="695"/>
    <b v="1"/>
    <m/>
    <m/>
    <s v="0035A00003ccZrwQAE"/>
    <m/>
    <s v="Unknown"/>
    <s v="0055A000008zqzaQAA"/>
    <b v="0"/>
    <d v="2020-02-18T15:53:47"/>
    <m/>
    <b v="0"/>
    <m/>
    <m/>
    <b v="0"/>
    <d v="2020-02-01T00:00:00"/>
    <n v="2"/>
    <n v="2020"/>
    <s v="Closed"/>
    <s v="Closed"/>
    <b v="0"/>
    <b v="0"/>
    <m/>
    <b v="1"/>
    <b v="0"/>
    <b v="0"/>
    <x v="15"/>
    <b v="0"/>
    <s v="Auto-Classic"/>
    <x v="0"/>
    <d v="2020-05-14T00:00:00"/>
    <s v="0055A00000BclF5QAJ"/>
    <d v="2021-04-10T22:59:54"/>
    <m/>
    <d v="2020-06-08T15:42:38"/>
    <m/>
    <m/>
    <b v="0"/>
    <m/>
    <m/>
    <s v="Referral"/>
    <m/>
    <m/>
    <s v="Thermo"/>
    <m/>
    <m/>
    <x v="3616"/>
    <x v="0"/>
    <b v="0"/>
    <m/>
    <m/>
    <m/>
    <s v="0055A00000Bb2djQAB"/>
    <s v="01s5A000005x0sjQAA"/>
    <m/>
    <m/>
    <s v="0035A00003ccZrwQAE"/>
    <s v="System"/>
    <s v="ZipChip"/>
    <m/>
    <m/>
    <s v="0125A000001ESVfQAO"/>
    <b v="0"/>
    <m/>
    <b v="0"/>
    <m/>
    <m/>
    <x v="1"/>
    <b v="0"/>
    <d v="2021-06-29T20:34:55"/>
    <s v="0055A00000BctMnQAJ"/>
    <m/>
    <b v="0"/>
    <x v="1"/>
    <m/>
    <m/>
    <n v="54281"/>
    <m/>
    <x v="867"/>
    <n v="100"/>
    <n v="0"/>
  </r>
  <r>
    <s v="0015A00002DQoleQAD"/>
    <b v="0"/>
    <m/>
    <b v="0"/>
    <s v="7015A000001qb0JQAQ"/>
    <m/>
    <s v="other"/>
    <x v="696"/>
    <b v="1"/>
    <m/>
    <m/>
    <m/>
    <m/>
    <m/>
    <s v="0055A000008zqzaQAA"/>
    <b v="0"/>
    <d v="2020-03-27T15:23:09"/>
    <m/>
    <b v="0"/>
    <m/>
    <m/>
    <b v="0"/>
    <d v="2020-02-01T00:00:00"/>
    <n v="2"/>
    <n v="2020"/>
    <s v="Closed"/>
    <s v="Closed"/>
    <b v="0"/>
    <b v="0"/>
    <m/>
    <b v="1"/>
    <b v="0"/>
    <b v="0"/>
    <x v="15"/>
    <b v="0"/>
    <m/>
    <x v="0"/>
    <m/>
    <s v="0055A00000BclF5QAJ"/>
    <d v="2021-04-10T22:59:54"/>
    <m/>
    <d v="2020-05-07T21:33:46"/>
    <m/>
    <m/>
    <b v="0"/>
    <m/>
    <m/>
    <s v="Trade Show"/>
    <m/>
    <m/>
    <m/>
    <m/>
    <m/>
    <x v="3617"/>
    <x v="0"/>
    <b v="0"/>
    <m/>
    <m/>
    <m/>
    <s v="0055A000008zqzaQAA"/>
    <s v="01s5A000005x0sjQAA"/>
    <m/>
    <m/>
    <s v="0035A00003XCYabQAH"/>
    <s v="Service"/>
    <s v="Rebel"/>
    <m/>
    <m/>
    <s v="0125A000001ESVfQAO"/>
    <b v="0"/>
    <m/>
    <b v="0"/>
    <m/>
    <m/>
    <x v="1"/>
    <b v="0"/>
    <d v="2021-06-29T20:34:55"/>
    <s v="0055A00000BctN2QAJ"/>
    <m/>
    <b v="0"/>
    <x v="1"/>
    <m/>
    <m/>
    <n v="19200"/>
    <m/>
    <x v="770"/>
    <n v="100"/>
    <n v="0"/>
  </r>
  <r>
    <s v="0013100001jb0YLAAY"/>
    <b v="0"/>
    <m/>
    <b v="0"/>
    <s v="7015A000001eQXVQA2"/>
    <m/>
    <m/>
    <x v="494"/>
    <b v="1"/>
    <m/>
    <m/>
    <s v="0035A00003VyJdFQAV"/>
    <m/>
    <m/>
    <s v="0055A000008iLoOQAU"/>
    <b v="0"/>
    <d v="2021-04-05T20:02:41"/>
    <d v="2021-06-02T00:00:00"/>
    <b v="0"/>
    <m/>
    <m/>
    <b v="0"/>
    <d v="2021-02-01T00:00:00"/>
    <n v="2"/>
    <n v="2021"/>
    <s v="Closed"/>
    <s v="Closed"/>
    <b v="0"/>
    <b v="0"/>
    <m/>
    <b v="1"/>
    <b v="0"/>
    <b v="0"/>
    <x v="15"/>
    <b v="0"/>
    <m/>
    <x v="0"/>
    <d v="2021-06-02T00:00:00"/>
    <s v="0055A000008iLoOQAU"/>
    <d v="2021-06-02T18:31:22"/>
    <m/>
    <d v="2021-06-02T18:31:21"/>
    <d v="2021-06-02T00:00:00"/>
    <m/>
    <b v="0"/>
    <m/>
    <m/>
    <s v="Field Sales"/>
    <m/>
    <m/>
    <m/>
    <m/>
    <m/>
    <x v="3618"/>
    <x v="0"/>
    <b v="0"/>
    <m/>
    <m/>
    <m/>
    <s v="0055A000008iLoOQAU"/>
    <s v="01s5A000005xBspQAE"/>
    <m/>
    <m/>
    <s v="0035A00003VyJdFQAV"/>
    <s v="Consumables"/>
    <s v="Rebel"/>
    <m/>
    <m/>
    <s v="0125A000001ESVfQAO"/>
    <b v="0"/>
    <m/>
    <b v="0"/>
    <m/>
    <m/>
    <x v="1"/>
    <b v="0"/>
    <d v="2021-06-29T20:34:55"/>
    <s v="0055A000008iLmcQAE"/>
    <m/>
    <b v="0"/>
    <x v="1"/>
    <n v="0"/>
    <n v="0"/>
    <n v="43200"/>
    <m/>
    <x v="868"/>
    <n v="100"/>
    <n v="0"/>
  </r>
  <r>
    <s v="0015A000029WICzQAO"/>
    <b v="0"/>
    <m/>
    <b v="0"/>
    <m/>
    <m/>
    <m/>
    <x v="566"/>
    <b v="1"/>
    <m/>
    <m/>
    <m/>
    <m/>
    <m/>
    <s v="0055A000008iLoOQAU"/>
    <b v="0"/>
    <d v="2021-04-29T17:16:29"/>
    <d v="2021-06-15T00:00:00"/>
    <b v="0"/>
    <m/>
    <m/>
    <b v="0"/>
    <d v="2021-02-01T00:00:00"/>
    <n v="2"/>
    <n v="2021"/>
    <s v="Closed"/>
    <s v="Closed"/>
    <b v="0"/>
    <b v="0"/>
    <m/>
    <b v="1"/>
    <b v="0"/>
    <b v="0"/>
    <x v="15"/>
    <b v="0"/>
    <m/>
    <x v="0"/>
    <m/>
    <s v="0055A00000Bd4j9QAB"/>
    <d v="2021-06-15T10:20:31"/>
    <m/>
    <d v="2021-06-15T10:20:22"/>
    <d v="2021-06-15T00:00:00"/>
    <m/>
    <b v="0"/>
    <m/>
    <m/>
    <s v="Field Sales"/>
    <m/>
    <m/>
    <m/>
    <m/>
    <m/>
    <x v="3619"/>
    <x v="0"/>
    <b v="0"/>
    <m/>
    <m/>
    <m/>
    <s v="0055A00000Bd4j9QAB"/>
    <s v="01s5A000005xBsuQAE"/>
    <m/>
    <m/>
    <s v="0035A00003hmB8AQAU"/>
    <s v="Consumables"/>
    <s v="Rebel"/>
    <m/>
    <m/>
    <s v="0125A000001ESVfQAO"/>
    <b v="0"/>
    <m/>
    <b v="0"/>
    <m/>
    <s v="0035A00003hmB8AQAU"/>
    <x v="1"/>
    <b v="0"/>
    <d v="2021-06-29T20:34:55"/>
    <s v="0056e00000BdE5OAAV"/>
    <m/>
    <b v="0"/>
    <x v="1"/>
    <n v="0"/>
    <n v="0"/>
    <n v="4278"/>
    <m/>
    <x v="869"/>
    <n v="100"/>
    <n v="0"/>
  </r>
  <r>
    <s v="0013100001jb0YLAAY"/>
    <b v="0"/>
    <m/>
    <b v="0"/>
    <m/>
    <m/>
    <m/>
    <x v="440"/>
    <b v="1"/>
    <m/>
    <m/>
    <s v="0035A00003VyJdFQAV"/>
    <m/>
    <m/>
    <s v="0055A000008zqzaQAA"/>
    <b v="0"/>
    <d v="2020-06-11T22:09:13"/>
    <m/>
    <b v="0"/>
    <m/>
    <m/>
    <b v="0"/>
    <d v="2020-03-01T00:00:00"/>
    <n v="3"/>
    <n v="2020"/>
    <s v="Closed"/>
    <s v="Closed"/>
    <b v="0"/>
    <b v="0"/>
    <m/>
    <b v="1"/>
    <b v="0"/>
    <b v="0"/>
    <x v="26"/>
    <b v="0"/>
    <m/>
    <x v="0"/>
    <d v="2020-07-22T00:00:00"/>
    <s v="0055A00000BclF5QAJ"/>
    <d v="2021-04-11T19:52:07"/>
    <m/>
    <d v="2020-07-26T12:19:05"/>
    <m/>
    <m/>
    <b v="0"/>
    <m/>
    <m/>
    <s v="Inside Sales"/>
    <m/>
    <m/>
    <m/>
    <m/>
    <m/>
    <x v="3620"/>
    <x v="0"/>
    <b v="0"/>
    <m/>
    <m/>
    <m/>
    <s v="0055A000008iLoOQAU"/>
    <s v="01s5A000005x0sjQAA"/>
    <m/>
    <m/>
    <s v="0035A00003VyJdFQAV"/>
    <s v="Consumables"/>
    <s v="Rebel"/>
    <m/>
    <m/>
    <s v="0125A000001ESVfQAO"/>
    <b v="0"/>
    <m/>
    <b v="0"/>
    <m/>
    <m/>
    <x v="1"/>
    <b v="0"/>
    <d v="2021-06-29T20:34:55"/>
    <m/>
    <m/>
    <b v="0"/>
    <x v="1"/>
    <m/>
    <m/>
    <n v="44640"/>
    <m/>
    <x v="870"/>
    <n v="100"/>
    <n v="0"/>
  </r>
  <r>
    <s v="0013100001gX5LzAAK"/>
    <b v="0"/>
    <m/>
    <b v="0"/>
    <m/>
    <m/>
    <m/>
    <x v="697"/>
    <b v="1"/>
    <m/>
    <m/>
    <s v="0035A00003Ybt8gQAB"/>
    <m/>
    <m/>
    <s v="0055A000008iLoOQAU"/>
    <b v="0"/>
    <d v="2020-06-18T13:23:48"/>
    <m/>
    <b v="0"/>
    <m/>
    <m/>
    <b v="0"/>
    <d v="2020-03-01T00:00:00"/>
    <n v="3"/>
    <n v="2020"/>
    <s v="Closed"/>
    <s v="Closed"/>
    <b v="0"/>
    <b v="0"/>
    <m/>
    <b v="1"/>
    <b v="0"/>
    <b v="0"/>
    <x v="26"/>
    <b v="0"/>
    <m/>
    <x v="0"/>
    <m/>
    <s v="0055A00000BclF5QAJ"/>
    <d v="2021-04-10T22:59:54"/>
    <m/>
    <d v="2020-07-20T14:05:37"/>
    <m/>
    <m/>
    <b v="0"/>
    <m/>
    <m/>
    <s v="Website"/>
    <m/>
    <m/>
    <m/>
    <m/>
    <m/>
    <x v="3621"/>
    <x v="0"/>
    <b v="0"/>
    <m/>
    <m/>
    <m/>
    <s v="0055A000008iLoOQAU"/>
    <s v="01s5A000005x0sjQAA"/>
    <m/>
    <m/>
    <s v="0035A00003Ybt8gQAB"/>
    <s v="Consumables"/>
    <s v="Rebel"/>
    <m/>
    <m/>
    <s v="0125A000001ESVfQAO"/>
    <b v="0"/>
    <m/>
    <b v="0"/>
    <m/>
    <m/>
    <x v="1"/>
    <b v="0"/>
    <d v="2021-06-29T20:34:55"/>
    <m/>
    <m/>
    <b v="0"/>
    <x v="1"/>
    <m/>
    <m/>
    <n v="4000"/>
    <m/>
    <x v="121"/>
    <n v="100"/>
    <n v="0"/>
  </r>
  <r>
    <s v="0013100001lbwD9AAI"/>
    <b v="0"/>
    <m/>
    <b v="0"/>
    <s v="7015A000001qVJTQA2"/>
    <m/>
    <m/>
    <x v="698"/>
    <b v="1"/>
    <m/>
    <m/>
    <s v="0035A00003UZFSoQAP"/>
    <m/>
    <m/>
    <s v="0055A000008iLoOQAU"/>
    <b v="0"/>
    <d v="2020-06-30T14:06:51"/>
    <m/>
    <b v="0"/>
    <m/>
    <m/>
    <b v="0"/>
    <d v="2020-03-01T00:00:00"/>
    <n v="3"/>
    <n v="2020"/>
    <s v="Closed"/>
    <s v="Closed"/>
    <b v="0"/>
    <b v="0"/>
    <m/>
    <b v="1"/>
    <b v="0"/>
    <b v="0"/>
    <x v="26"/>
    <b v="0"/>
    <m/>
    <x v="0"/>
    <d v="2020-08-21T00:00:00"/>
    <s v="0055A00000BclF5QAJ"/>
    <d v="2021-04-11T20:06:15"/>
    <m/>
    <d v="2020-09-13T13:40:14"/>
    <m/>
    <m/>
    <b v="0"/>
    <m/>
    <m/>
    <s v="Field Sales"/>
    <m/>
    <m/>
    <m/>
    <m/>
    <m/>
    <x v="3622"/>
    <x v="0"/>
    <b v="0"/>
    <m/>
    <m/>
    <m/>
    <s v="0055A000008iLoOQAU"/>
    <s v="01s5A000005x0sjQAA"/>
    <m/>
    <m/>
    <s v="0035A00003UZFSoQAP"/>
    <s v="Consumables"/>
    <s v="Rebel"/>
    <m/>
    <m/>
    <s v="0125A000001ESVfQAO"/>
    <b v="0"/>
    <m/>
    <b v="0"/>
    <m/>
    <m/>
    <x v="1"/>
    <b v="0"/>
    <d v="2021-06-29T20:34:55"/>
    <m/>
    <m/>
    <b v="0"/>
    <x v="1"/>
    <m/>
    <m/>
    <n v="19999.98"/>
    <m/>
    <x v="871"/>
    <n v="100"/>
    <n v="0"/>
  </r>
  <r>
    <s v="0015A00002DSLMyQAP"/>
    <b v="0"/>
    <m/>
    <b v="0"/>
    <s v="7015A000001eG6VQAU"/>
    <m/>
    <m/>
    <x v="530"/>
    <b v="1"/>
    <m/>
    <m/>
    <s v="0035A00003XDyNAQA1"/>
    <m/>
    <m/>
    <s v="0055A000008iLoOQAU"/>
    <b v="0"/>
    <d v="2020-06-30T17:25:40"/>
    <m/>
    <b v="0"/>
    <m/>
    <m/>
    <b v="0"/>
    <d v="2020-03-01T00:00:00"/>
    <n v="3"/>
    <n v="2020"/>
    <s v="Closed"/>
    <s v="Closed"/>
    <b v="0"/>
    <b v="0"/>
    <m/>
    <b v="1"/>
    <b v="0"/>
    <b v="0"/>
    <x v="26"/>
    <b v="0"/>
    <m/>
    <x v="0"/>
    <m/>
    <s v="0055A00000BclF5QAJ"/>
    <d v="2021-04-10T22:59:54"/>
    <m/>
    <d v="2020-08-24T18:47:34"/>
    <m/>
    <m/>
    <b v="0"/>
    <m/>
    <m/>
    <s v="Referral"/>
    <m/>
    <m/>
    <m/>
    <m/>
    <m/>
    <x v="3623"/>
    <x v="0"/>
    <b v="0"/>
    <m/>
    <m/>
    <m/>
    <s v="0055A000008iLoOQAU"/>
    <s v="01s5A000005x0sjQAA"/>
    <m/>
    <m/>
    <s v="0035A00003XDyNAQA1"/>
    <s v="Consumables"/>
    <s v="Rebel"/>
    <m/>
    <m/>
    <s v="0125A000001ESVfQAO"/>
    <b v="0"/>
    <m/>
    <b v="0"/>
    <m/>
    <m/>
    <x v="1"/>
    <b v="0"/>
    <d v="2021-06-29T20:34:55"/>
    <m/>
    <m/>
    <b v="0"/>
    <x v="1"/>
    <m/>
    <m/>
    <n v="6400"/>
    <m/>
    <x v="872"/>
    <n v="100"/>
    <n v="0"/>
  </r>
  <r>
    <s v="0015A00001tbMY6QAM"/>
    <b v="0"/>
    <m/>
    <b v="0"/>
    <s v="7015A000001OxJmQAK"/>
    <m/>
    <m/>
    <x v="295"/>
    <b v="1"/>
    <m/>
    <m/>
    <s v="0035A00003JivLfQAJ"/>
    <m/>
    <m/>
    <s v="0055A000008iLoOQAU"/>
    <b v="0"/>
    <d v="2020-06-30T17:57:15"/>
    <m/>
    <b v="0"/>
    <m/>
    <m/>
    <b v="0"/>
    <d v="2020-03-01T00:00:00"/>
    <n v="3"/>
    <n v="2020"/>
    <s v="Closed"/>
    <s v="Closed"/>
    <b v="0"/>
    <b v="0"/>
    <m/>
    <b v="1"/>
    <b v="0"/>
    <b v="0"/>
    <x v="26"/>
    <b v="0"/>
    <m/>
    <x v="0"/>
    <d v="2020-07-15T00:00:00"/>
    <s v="0055A00000BclF5QAJ"/>
    <d v="2021-04-10T22:59:54"/>
    <m/>
    <d v="2020-07-15T15:52:53"/>
    <m/>
    <m/>
    <b v="0"/>
    <m/>
    <m/>
    <s v="Webinar"/>
    <m/>
    <m/>
    <m/>
    <m/>
    <m/>
    <x v="3624"/>
    <x v="0"/>
    <b v="0"/>
    <m/>
    <m/>
    <m/>
    <s v="0055A000008iLoOQAU"/>
    <s v="01s5A000005x0sjQAA"/>
    <m/>
    <m/>
    <s v="0035A00003JivLfQAJ"/>
    <s v="Consumables"/>
    <s v="Rebel"/>
    <m/>
    <m/>
    <s v="0125A000001ESVfQAO"/>
    <b v="0"/>
    <m/>
    <b v="0"/>
    <m/>
    <m/>
    <x v="1"/>
    <b v="0"/>
    <d v="2021-06-29T20:34:55"/>
    <m/>
    <m/>
    <b v="0"/>
    <x v="1"/>
    <m/>
    <m/>
    <n v="12000"/>
    <m/>
    <x v="762"/>
    <n v="100"/>
    <n v="0"/>
  </r>
  <r>
    <s v="0013100001fsBp7AAE"/>
    <b v="0"/>
    <m/>
    <b v="0"/>
    <m/>
    <m/>
    <m/>
    <x v="699"/>
    <b v="1"/>
    <m/>
    <m/>
    <s v="0035A00003gRmI2QAK"/>
    <m/>
    <m/>
    <s v="0055A000008iLoOQAU"/>
    <b v="0"/>
    <d v="2020-07-17T14:02:05"/>
    <m/>
    <b v="0"/>
    <m/>
    <m/>
    <b v="0"/>
    <d v="2020-03-01T00:00:00"/>
    <n v="3"/>
    <n v="2020"/>
    <s v="Closed"/>
    <s v="Closed"/>
    <b v="0"/>
    <b v="0"/>
    <m/>
    <b v="1"/>
    <b v="0"/>
    <b v="0"/>
    <x v="26"/>
    <b v="0"/>
    <m/>
    <x v="0"/>
    <d v="2020-07-20T00:00:00"/>
    <s v="0055A00000BclF5QAJ"/>
    <d v="2021-04-10T22:59:54"/>
    <m/>
    <d v="2020-07-20T15:26:33"/>
    <m/>
    <m/>
    <b v="0"/>
    <m/>
    <m/>
    <s v="Other"/>
    <m/>
    <m/>
    <m/>
    <m/>
    <m/>
    <x v="3625"/>
    <x v="0"/>
    <b v="0"/>
    <m/>
    <m/>
    <m/>
    <s v="0055A000008iLoOQAU"/>
    <s v="01s5A000005x0sjQAA"/>
    <m/>
    <m/>
    <s v="0035A00003gRmI2QAK"/>
    <s v="Consumables"/>
    <s v="Rebel"/>
    <m/>
    <m/>
    <s v="0125A000001ESVfQAO"/>
    <b v="0"/>
    <m/>
    <b v="0"/>
    <m/>
    <m/>
    <x v="1"/>
    <b v="0"/>
    <d v="2021-06-29T20:34:55"/>
    <m/>
    <m/>
    <b v="0"/>
    <x v="1"/>
    <m/>
    <m/>
    <n v="7200"/>
    <m/>
    <x v="873"/>
    <n v="100"/>
    <n v="0"/>
  </r>
  <r>
    <s v="0013100001fqypQAAQ"/>
    <b v="0"/>
    <m/>
    <b v="0"/>
    <m/>
    <m/>
    <m/>
    <x v="700"/>
    <b v="1"/>
    <m/>
    <m/>
    <s v="0035A00003dZbo8QAC"/>
    <m/>
    <m/>
    <s v="0055A000008iLoOQAU"/>
    <b v="0"/>
    <d v="2020-07-21T17:05:22"/>
    <m/>
    <b v="0"/>
    <m/>
    <m/>
    <b v="0"/>
    <d v="2020-03-01T00:00:00"/>
    <n v="3"/>
    <n v="2020"/>
    <s v="Closed"/>
    <s v="Closed"/>
    <b v="0"/>
    <b v="0"/>
    <m/>
    <b v="1"/>
    <b v="0"/>
    <b v="0"/>
    <x v="26"/>
    <b v="0"/>
    <m/>
    <x v="0"/>
    <d v="2020-07-21T00:00:00"/>
    <s v="0055A00000BclF5QAJ"/>
    <d v="2021-04-11T20:06:15"/>
    <m/>
    <d v="2020-08-03T15:48:04"/>
    <m/>
    <m/>
    <b v="0"/>
    <m/>
    <m/>
    <s v="Field Sales"/>
    <m/>
    <m/>
    <m/>
    <m/>
    <m/>
    <x v="3626"/>
    <x v="0"/>
    <b v="0"/>
    <m/>
    <m/>
    <m/>
    <s v="0055A000008iLoOQAU"/>
    <s v="01s5A000005x0sjQAA"/>
    <m/>
    <m/>
    <s v="0035A00003dZbo8QAC"/>
    <s v="Consumables"/>
    <s v="Rebel"/>
    <m/>
    <m/>
    <s v="0125A000001ESVfQAO"/>
    <b v="0"/>
    <m/>
    <b v="0"/>
    <m/>
    <m/>
    <x v="1"/>
    <b v="0"/>
    <d v="2021-06-29T20:34:55"/>
    <m/>
    <m/>
    <b v="0"/>
    <x v="1"/>
    <m/>
    <m/>
    <n v="8000"/>
    <m/>
    <x v="763"/>
    <n v="100"/>
    <n v="0"/>
  </r>
  <r>
    <s v="0013100001gX5LzAAK"/>
    <b v="0"/>
    <m/>
    <b v="0"/>
    <s v="7015A000001zMbNQAU"/>
    <m/>
    <m/>
    <x v="440"/>
    <b v="1"/>
    <m/>
    <m/>
    <s v="0035A00003Ybt8gQAB"/>
    <m/>
    <m/>
    <s v="0055A000008iLoOQAU"/>
    <b v="0"/>
    <d v="2020-07-26T12:22:20"/>
    <m/>
    <b v="0"/>
    <m/>
    <m/>
    <b v="0"/>
    <d v="2020-03-01T00:00:00"/>
    <n v="3"/>
    <n v="2020"/>
    <s v="Closed"/>
    <s v="Closed"/>
    <b v="0"/>
    <b v="0"/>
    <m/>
    <b v="1"/>
    <b v="0"/>
    <b v="0"/>
    <x v="26"/>
    <b v="0"/>
    <m/>
    <x v="0"/>
    <m/>
    <s v="0055A00000BclF5QAJ"/>
    <d v="2021-04-10T22:59:54"/>
    <m/>
    <m/>
    <m/>
    <m/>
    <b v="0"/>
    <m/>
    <m/>
    <s v="Website"/>
    <m/>
    <m/>
    <m/>
    <m/>
    <m/>
    <x v="3627"/>
    <x v="0"/>
    <b v="0"/>
    <m/>
    <m/>
    <m/>
    <s v="0055A000008iLoOQAU"/>
    <s v="01s5A000005x0sjQAA"/>
    <m/>
    <m/>
    <s v="0035A00003Ybt8gQAB"/>
    <s v="Consumables"/>
    <s v="Rebel"/>
    <m/>
    <m/>
    <s v="0125A000001ESVfQAO"/>
    <b v="0"/>
    <m/>
    <b v="0"/>
    <m/>
    <m/>
    <x v="1"/>
    <b v="0"/>
    <d v="2021-06-29T20:34:55"/>
    <m/>
    <m/>
    <b v="0"/>
    <x v="1"/>
    <m/>
    <m/>
    <n v="4000"/>
    <m/>
    <x v="121"/>
    <n v="100"/>
    <n v="0"/>
  </r>
  <r>
    <s v="0015A000028moKRQAY"/>
    <b v="0"/>
    <m/>
    <b v="0"/>
    <m/>
    <m/>
    <m/>
    <x v="701"/>
    <b v="1"/>
    <m/>
    <m/>
    <s v="0035A00003hl0PaQAI"/>
    <m/>
    <m/>
    <s v="0055A000008iLoOQAU"/>
    <b v="0"/>
    <d v="2020-07-31T13:01:16"/>
    <m/>
    <b v="0"/>
    <m/>
    <m/>
    <b v="0"/>
    <d v="2020-03-01T00:00:00"/>
    <n v="3"/>
    <n v="2020"/>
    <s v="Closed"/>
    <s v="Closed"/>
    <b v="0"/>
    <b v="0"/>
    <m/>
    <b v="1"/>
    <b v="0"/>
    <b v="0"/>
    <x v="15"/>
    <b v="0"/>
    <m/>
    <x v="0"/>
    <d v="2020-08-05T00:00:00"/>
    <s v="0055A00000BclF5QAJ"/>
    <d v="2021-04-10T22:59:54"/>
    <m/>
    <d v="2020-08-26T15:16:57"/>
    <m/>
    <m/>
    <b v="0"/>
    <m/>
    <m/>
    <s v="Other"/>
    <m/>
    <m/>
    <m/>
    <m/>
    <m/>
    <x v="3628"/>
    <x v="0"/>
    <b v="0"/>
    <m/>
    <m/>
    <m/>
    <s v="0055A000008iLoOQAU"/>
    <s v="01s5A000005x0sjQAA"/>
    <m/>
    <m/>
    <s v="0035A00003hl0PaQAI"/>
    <s v="Consumables"/>
    <s v="Rebel"/>
    <m/>
    <m/>
    <s v="0125A000001ESVfQAO"/>
    <b v="0"/>
    <m/>
    <b v="0"/>
    <m/>
    <m/>
    <x v="1"/>
    <b v="0"/>
    <d v="2021-06-29T20:34:55"/>
    <m/>
    <m/>
    <b v="0"/>
    <x v="1"/>
    <m/>
    <m/>
    <n v="3200"/>
    <m/>
    <x v="766"/>
    <n v="100"/>
    <n v="0"/>
  </r>
  <r>
    <s v="0013100001gX5LzAAK"/>
    <b v="0"/>
    <m/>
    <b v="0"/>
    <m/>
    <m/>
    <m/>
    <x v="702"/>
    <b v="1"/>
    <m/>
    <m/>
    <s v="0035A00003hlJj2QAE"/>
    <m/>
    <m/>
    <s v="0055A000008iLoOQAU"/>
    <b v="0"/>
    <d v="2020-08-03T12:35:44"/>
    <m/>
    <b v="0"/>
    <m/>
    <m/>
    <b v="0"/>
    <d v="2020-03-01T00:00:00"/>
    <n v="3"/>
    <n v="2020"/>
    <s v="Closed"/>
    <s v="Closed"/>
    <b v="0"/>
    <b v="0"/>
    <m/>
    <b v="1"/>
    <b v="0"/>
    <b v="0"/>
    <x v="15"/>
    <b v="0"/>
    <m/>
    <x v="0"/>
    <d v="2020-08-03T00:00:00"/>
    <s v="0055A00000BclF5QAJ"/>
    <d v="2021-04-10T22:59:54"/>
    <m/>
    <d v="2020-08-05T13:39:49"/>
    <m/>
    <m/>
    <b v="0"/>
    <m/>
    <m/>
    <s v="Website"/>
    <m/>
    <m/>
    <m/>
    <m/>
    <m/>
    <x v="3629"/>
    <x v="0"/>
    <b v="0"/>
    <m/>
    <m/>
    <m/>
    <s v="0055A000008iLoOQAU"/>
    <s v="01s5A000005x0sjQAA"/>
    <m/>
    <m/>
    <s v="0035A00003hlJj2QAE"/>
    <s v="Consumables"/>
    <s v="Rebel"/>
    <m/>
    <m/>
    <s v="0125A000001ESVfQAO"/>
    <b v="0"/>
    <m/>
    <b v="0"/>
    <m/>
    <m/>
    <x v="1"/>
    <b v="0"/>
    <d v="2021-06-29T20:34:55"/>
    <m/>
    <m/>
    <b v="0"/>
    <x v="1"/>
    <m/>
    <m/>
    <n v="4000"/>
    <m/>
    <x v="121"/>
    <n v="100"/>
    <n v="0"/>
  </r>
  <r>
    <s v="0013100001fsBp7AAE"/>
    <b v="0"/>
    <m/>
    <b v="0"/>
    <m/>
    <m/>
    <m/>
    <x v="510"/>
    <b v="1"/>
    <m/>
    <m/>
    <s v="0035A00003gRmI2QAK"/>
    <m/>
    <m/>
    <s v="0055A000008iLoOQAU"/>
    <b v="0"/>
    <d v="2020-08-06T21:45:42"/>
    <m/>
    <b v="0"/>
    <m/>
    <m/>
    <b v="0"/>
    <d v="2020-03-01T00:00:00"/>
    <n v="3"/>
    <n v="2020"/>
    <s v="Closed"/>
    <s v="Closed"/>
    <b v="0"/>
    <b v="0"/>
    <m/>
    <b v="1"/>
    <b v="0"/>
    <b v="0"/>
    <x v="26"/>
    <b v="0"/>
    <m/>
    <x v="0"/>
    <d v="2020-08-07T00:00:00"/>
    <s v="0055A00000BclF5QAJ"/>
    <d v="2021-04-10T22:59:54"/>
    <m/>
    <d v="2020-08-07T17:57:43"/>
    <m/>
    <m/>
    <b v="0"/>
    <m/>
    <m/>
    <s v="Other"/>
    <m/>
    <m/>
    <m/>
    <m/>
    <m/>
    <x v="3630"/>
    <x v="0"/>
    <b v="0"/>
    <m/>
    <m/>
    <m/>
    <s v="0055A000008iLoOQAU"/>
    <s v="01s5A000005x0sjQAA"/>
    <m/>
    <m/>
    <s v="0035A00003gRmI2QAK"/>
    <s v="Consumables"/>
    <s v="Rebel"/>
    <m/>
    <m/>
    <s v="0125A000001ESVfQAO"/>
    <b v="0"/>
    <m/>
    <b v="0"/>
    <m/>
    <m/>
    <x v="1"/>
    <b v="0"/>
    <d v="2021-06-29T20:34:55"/>
    <m/>
    <m/>
    <b v="0"/>
    <x v="1"/>
    <m/>
    <m/>
    <n v="16000"/>
    <m/>
    <x v="768"/>
    <n v="100"/>
    <n v="0"/>
  </r>
  <r>
    <s v="0015A00002FU4geQAD"/>
    <b v="0"/>
    <m/>
    <b v="0"/>
    <m/>
    <m/>
    <m/>
    <x v="698"/>
    <b v="1"/>
    <m/>
    <m/>
    <s v="0035A00003hk5gjQAA"/>
    <m/>
    <m/>
    <s v="0055A000008iLoOQAU"/>
    <b v="0"/>
    <d v="2020-09-09T17:27:03"/>
    <m/>
    <b v="0"/>
    <m/>
    <m/>
    <b v="0"/>
    <d v="2020-03-01T00:00:00"/>
    <n v="3"/>
    <n v="2020"/>
    <s v="Closed"/>
    <s v="Closed"/>
    <b v="0"/>
    <b v="0"/>
    <m/>
    <b v="1"/>
    <b v="0"/>
    <b v="0"/>
    <x v="15"/>
    <b v="0"/>
    <m/>
    <x v="0"/>
    <d v="2020-09-09T00:00:00"/>
    <s v="0055A00000BclF5QAJ"/>
    <d v="2021-04-10T22:59:54"/>
    <m/>
    <d v="2020-09-13T13:39:21"/>
    <m/>
    <m/>
    <b v="0"/>
    <m/>
    <m/>
    <s v="Other"/>
    <m/>
    <m/>
    <m/>
    <m/>
    <m/>
    <x v="3631"/>
    <x v="0"/>
    <b v="0"/>
    <m/>
    <m/>
    <m/>
    <s v="0055A000008iLoOQAU"/>
    <s v="01s5A000005x0sjQAA"/>
    <m/>
    <m/>
    <s v="0035A00003hk5gjQAA"/>
    <s v="Consumables"/>
    <s v="Rebel"/>
    <m/>
    <m/>
    <s v="0125A000001ESVfQAO"/>
    <b v="0"/>
    <m/>
    <b v="0"/>
    <m/>
    <m/>
    <x v="1"/>
    <b v="0"/>
    <d v="2021-06-29T20:34:55"/>
    <m/>
    <m/>
    <b v="0"/>
    <x v="1"/>
    <m/>
    <m/>
    <n v="12000"/>
    <m/>
    <x v="762"/>
    <n v="100"/>
    <n v="0"/>
  </r>
  <r>
    <s v="0015A000028moKRQAY"/>
    <b v="0"/>
    <m/>
    <b v="0"/>
    <m/>
    <m/>
    <m/>
    <x v="554"/>
    <b v="1"/>
    <m/>
    <m/>
    <s v="0035A00003hl0PaQAI"/>
    <m/>
    <m/>
    <s v="0055A000008iLoOQAU"/>
    <b v="0"/>
    <d v="2020-09-22T12:46:06"/>
    <m/>
    <b v="0"/>
    <m/>
    <m/>
    <b v="0"/>
    <d v="2020-03-01T00:00:00"/>
    <n v="3"/>
    <n v="2020"/>
    <s v="Closed"/>
    <s v="Closed"/>
    <b v="0"/>
    <b v="0"/>
    <m/>
    <b v="1"/>
    <b v="0"/>
    <b v="0"/>
    <x v="26"/>
    <b v="0"/>
    <m/>
    <x v="0"/>
    <m/>
    <s v="0055A00000BclF5QAJ"/>
    <d v="2021-04-10T22:59:54"/>
    <m/>
    <m/>
    <m/>
    <m/>
    <b v="0"/>
    <m/>
    <m/>
    <s v="Other"/>
    <m/>
    <m/>
    <m/>
    <m/>
    <m/>
    <x v="3632"/>
    <x v="0"/>
    <b v="0"/>
    <m/>
    <m/>
    <m/>
    <s v="0055A000008iLoOQAU"/>
    <s v="01s5A000005x0sjQAA"/>
    <m/>
    <m/>
    <s v="0035A00003hl0PaQAI"/>
    <s v="Consumables"/>
    <s v="Rebel"/>
    <m/>
    <m/>
    <s v="0125A000001ESVfQAO"/>
    <b v="0"/>
    <m/>
    <b v="0"/>
    <m/>
    <m/>
    <x v="1"/>
    <b v="0"/>
    <d v="2021-06-29T20:34:55"/>
    <m/>
    <m/>
    <b v="0"/>
    <x v="1"/>
    <m/>
    <m/>
    <n v="3200"/>
    <m/>
    <x v="766"/>
    <n v="100"/>
    <n v="0"/>
  </r>
  <r>
    <s v="0013100001fsBp7AAE"/>
    <b v="0"/>
    <m/>
    <b v="0"/>
    <m/>
    <m/>
    <m/>
    <x v="97"/>
    <b v="1"/>
    <m/>
    <m/>
    <s v="0035A00003gRmI2QAK"/>
    <m/>
    <m/>
    <s v="0055A000008iLoOQAU"/>
    <b v="0"/>
    <d v="2020-09-24T12:59:37"/>
    <m/>
    <b v="0"/>
    <m/>
    <m/>
    <b v="0"/>
    <d v="2020-03-01T00:00:00"/>
    <n v="3"/>
    <n v="2020"/>
    <s v="Closed"/>
    <s v="Closed"/>
    <b v="0"/>
    <b v="0"/>
    <m/>
    <b v="1"/>
    <b v="0"/>
    <b v="0"/>
    <x v="15"/>
    <b v="0"/>
    <m/>
    <x v="0"/>
    <d v="2020-09-24T00:00:00"/>
    <s v="0055A00000BclF5QAJ"/>
    <d v="2021-04-11T20:04:03"/>
    <m/>
    <d v="2020-09-29T02:31:14"/>
    <m/>
    <m/>
    <b v="0"/>
    <m/>
    <m/>
    <s v="Inside Sales"/>
    <m/>
    <m/>
    <m/>
    <m/>
    <m/>
    <x v="3633"/>
    <x v="0"/>
    <b v="0"/>
    <m/>
    <m/>
    <m/>
    <s v="0055A000008iLoOQAU"/>
    <s v="01s5A000005x0sjQAA"/>
    <m/>
    <m/>
    <s v="0035A00003gRmI2QAK"/>
    <s v="Consumables"/>
    <s v="Rebel"/>
    <m/>
    <m/>
    <s v="0125A000001ESVfQAO"/>
    <b v="0"/>
    <m/>
    <b v="0"/>
    <m/>
    <m/>
    <x v="1"/>
    <b v="0"/>
    <d v="2021-06-29T20:34:55"/>
    <m/>
    <m/>
    <b v="0"/>
    <x v="1"/>
    <m/>
    <m/>
    <n v="8000"/>
    <m/>
    <x v="763"/>
    <n v="100"/>
    <n v="0"/>
  </r>
  <r>
    <s v="0015A000028moKRQAY"/>
    <b v="0"/>
    <m/>
    <b v="0"/>
    <m/>
    <m/>
    <m/>
    <x v="563"/>
    <b v="1"/>
    <m/>
    <m/>
    <s v="0035A00003hl0PaQAI"/>
    <m/>
    <m/>
    <s v="0055A000008iLoOQAU"/>
    <b v="0"/>
    <d v="2020-09-29T14:50:23"/>
    <m/>
    <b v="0"/>
    <m/>
    <m/>
    <b v="0"/>
    <d v="2020-03-01T00:00:00"/>
    <n v="3"/>
    <n v="2020"/>
    <s v="Closed"/>
    <s v="Closed"/>
    <b v="0"/>
    <b v="0"/>
    <m/>
    <b v="1"/>
    <b v="0"/>
    <b v="0"/>
    <x v="26"/>
    <b v="0"/>
    <m/>
    <x v="0"/>
    <m/>
    <s v="0055A00000BclF5QAJ"/>
    <d v="2021-04-10T22:59:54"/>
    <m/>
    <m/>
    <m/>
    <m/>
    <b v="0"/>
    <m/>
    <m/>
    <s v="Other"/>
    <m/>
    <m/>
    <m/>
    <m/>
    <m/>
    <x v="3634"/>
    <x v="0"/>
    <b v="0"/>
    <m/>
    <m/>
    <m/>
    <s v="0055A000008iLoOQAU"/>
    <s v="01s5A000005x0sjQAA"/>
    <m/>
    <m/>
    <s v="0035A00003hl0PaQAI"/>
    <s v="Consumables"/>
    <s v="Rebel"/>
    <m/>
    <m/>
    <s v="0125A000001ESVfQAO"/>
    <b v="0"/>
    <m/>
    <b v="0"/>
    <m/>
    <m/>
    <x v="1"/>
    <b v="0"/>
    <d v="2021-06-29T20:34:55"/>
    <m/>
    <m/>
    <b v="0"/>
    <x v="1"/>
    <m/>
    <m/>
    <n v="3200"/>
    <m/>
    <x v="766"/>
    <n v="100"/>
    <n v="0"/>
  </r>
  <r>
    <s v="0015A00001tbMY6QAM"/>
    <b v="0"/>
    <m/>
    <b v="0"/>
    <m/>
    <m/>
    <m/>
    <x v="56"/>
    <b v="1"/>
    <m/>
    <m/>
    <s v="0035A00003Wmwx7QAB"/>
    <m/>
    <m/>
    <s v="0055A000008iLmwQAE"/>
    <b v="0"/>
    <d v="2019-08-14T13:03:12"/>
    <m/>
    <b v="0"/>
    <m/>
    <m/>
    <b v="0"/>
    <d v="2019-03-01T00:00:00"/>
    <n v="3"/>
    <n v="2019"/>
    <s v="Closed"/>
    <s v="Closed"/>
    <b v="0"/>
    <b v="0"/>
    <m/>
    <b v="1"/>
    <b v="0"/>
    <b v="0"/>
    <x v="26"/>
    <b v="0"/>
    <m/>
    <x v="0"/>
    <d v="2019-12-18T00:00:00"/>
    <s v="0055A00000BclF5QAJ"/>
    <d v="2021-04-10T22:59:54"/>
    <m/>
    <d v="2019-09-27T11:56:41"/>
    <m/>
    <m/>
    <b v="0"/>
    <m/>
    <m/>
    <s v="Referral"/>
    <m/>
    <m/>
    <m/>
    <m/>
    <m/>
    <x v="3635"/>
    <x v="0"/>
    <b v="0"/>
    <m/>
    <m/>
    <m/>
    <s v="0055A00000BNpn5QAD"/>
    <s v="01s5A000005z9ixQAA"/>
    <m/>
    <m/>
    <s v="0035A00003Wmwx7QAB"/>
    <s v="System"/>
    <s v="Rebel"/>
    <m/>
    <m/>
    <s v="0125A000001ESVfQAO"/>
    <b v="0"/>
    <m/>
    <b v="0"/>
    <m/>
    <m/>
    <x v="1"/>
    <b v="0"/>
    <d v="2021-06-29T20:34:54"/>
    <s v="0055A000008iLmcQAE"/>
    <m/>
    <b v="0"/>
    <x v="1"/>
    <m/>
    <m/>
    <n v="88000"/>
    <m/>
    <x v="874"/>
    <n v="100"/>
    <n v="0"/>
  </r>
  <r>
    <s v="0013100001gYPr1AAG"/>
    <b v="0"/>
    <m/>
    <b v="0"/>
    <m/>
    <m/>
    <m/>
    <x v="73"/>
    <b v="1"/>
    <m/>
    <m/>
    <s v="0035A00003gURq6QAG"/>
    <m/>
    <m/>
    <s v="0055A000008zqzaQAA"/>
    <b v="0"/>
    <d v="2020-07-10T02:06:20"/>
    <m/>
    <b v="0"/>
    <m/>
    <m/>
    <b v="0"/>
    <d v="2020-03-01T00:00:00"/>
    <n v="3"/>
    <n v="2020"/>
    <s v="Closed"/>
    <s v="Closed"/>
    <b v="0"/>
    <b v="0"/>
    <m/>
    <b v="1"/>
    <b v="0"/>
    <b v="0"/>
    <x v="15"/>
    <b v="0"/>
    <m/>
    <x v="0"/>
    <d v="2020-09-21T00:00:00"/>
    <s v="0055A00000BclF5QAJ"/>
    <d v="2021-04-10T22:59:54"/>
    <m/>
    <d v="2020-09-25T18:12:00"/>
    <m/>
    <m/>
    <b v="0"/>
    <m/>
    <m/>
    <s v="Referral"/>
    <m/>
    <m/>
    <m/>
    <m/>
    <m/>
    <x v="3636"/>
    <x v="0"/>
    <b v="0"/>
    <m/>
    <m/>
    <m/>
    <s v="0055A00000Bnt5hQAB"/>
    <s v="01s5A000005x0sjQAA"/>
    <s v="Biotherapeutics"/>
    <m/>
    <s v="0035A00003gURq6QAG"/>
    <s v="System"/>
    <s v="Rebel"/>
    <m/>
    <m/>
    <s v="0125A000001ESVfQAO"/>
    <b v="0"/>
    <m/>
    <b v="0"/>
    <m/>
    <m/>
    <x v="1"/>
    <b v="0"/>
    <d v="2021-06-29T20:34:55"/>
    <s v="0055A00000BctN2QAJ"/>
    <m/>
    <b v="0"/>
    <x v="1"/>
    <m/>
    <m/>
    <n v="136000"/>
    <m/>
    <x v="875"/>
    <n v="100"/>
    <n v="0"/>
  </r>
  <r>
    <s v="0015A00001tbMY6QAM"/>
    <b v="0"/>
    <m/>
    <b v="0"/>
    <m/>
    <m/>
    <m/>
    <x v="703"/>
    <b v="1"/>
    <m/>
    <m/>
    <m/>
    <m/>
    <m/>
    <s v="0055A00000BNXCfQAP"/>
    <b v="0"/>
    <d v="2020-07-17T21:38:52"/>
    <m/>
    <b v="0"/>
    <m/>
    <m/>
    <b v="0"/>
    <d v="2020-03-01T00:00:00"/>
    <n v="3"/>
    <n v="2020"/>
    <s v="Closed"/>
    <s v="Closed"/>
    <b v="0"/>
    <b v="0"/>
    <m/>
    <b v="1"/>
    <b v="0"/>
    <b v="0"/>
    <x v="26"/>
    <b v="0"/>
    <m/>
    <x v="0"/>
    <d v="2020-09-01T00:00:00"/>
    <s v="0055A00000BclF5QAJ"/>
    <d v="2021-04-11T19:52:07"/>
    <m/>
    <d v="2020-09-21T02:04:36"/>
    <m/>
    <m/>
    <b v="0"/>
    <m/>
    <m/>
    <s v="Inside Sales"/>
    <m/>
    <m/>
    <m/>
    <m/>
    <m/>
    <x v="3637"/>
    <x v="0"/>
    <b v="0"/>
    <m/>
    <m/>
    <m/>
    <s v="0055A00000BNXCfQAP"/>
    <s v="01s5A000005x0sjQAA"/>
    <m/>
    <m/>
    <s v="0035A00003hj7VAQAY"/>
    <s v="System"/>
    <s v="Rebel"/>
    <m/>
    <s v="0Q05A0000013xhGSAQ"/>
    <s v="0125A000001ESVfQAO"/>
    <b v="0"/>
    <m/>
    <b v="0"/>
    <m/>
    <m/>
    <x v="1"/>
    <b v="0"/>
    <d v="2021-06-29T20:34:55"/>
    <s v="0055A00000BctN7QAJ"/>
    <m/>
    <b v="0"/>
    <x v="1"/>
    <m/>
    <m/>
    <n v="145600"/>
    <m/>
    <x v="876"/>
    <n v="100"/>
    <n v="0"/>
  </r>
  <r>
    <s v="0015A00002NMYWuQAP"/>
    <b v="0"/>
    <m/>
    <b v="0"/>
    <m/>
    <m/>
    <m/>
    <x v="704"/>
    <b v="1"/>
    <m/>
    <m/>
    <m/>
    <m/>
    <m/>
    <s v="0055A00000BNXCfQAP"/>
    <b v="0"/>
    <d v="2020-07-17T21:50:46"/>
    <m/>
    <b v="0"/>
    <m/>
    <m/>
    <b v="0"/>
    <d v="2020-03-01T00:00:00"/>
    <n v="3"/>
    <n v="2020"/>
    <s v="Closed"/>
    <s v="Closed"/>
    <b v="0"/>
    <b v="0"/>
    <m/>
    <b v="1"/>
    <b v="0"/>
    <b v="0"/>
    <x v="26"/>
    <b v="0"/>
    <m/>
    <x v="0"/>
    <d v="2020-09-11T00:00:00"/>
    <s v="0055A00000BclF5QAJ"/>
    <d v="2021-04-11T19:52:07"/>
    <m/>
    <d v="2020-09-17T15:16:04"/>
    <m/>
    <m/>
    <b v="0"/>
    <m/>
    <m/>
    <s v="Inside Sales"/>
    <m/>
    <m/>
    <m/>
    <m/>
    <m/>
    <x v="3638"/>
    <x v="0"/>
    <b v="0"/>
    <m/>
    <m/>
    <m/>
    <s v="0055A00000BNXCfQAP"/>
    <s v="01s5A000005x0sjQAA"/>
    <m/>
    <m/>
    <s v="0035A00003hj6S0QAI"/>
    <s v="System"/>
    <s v="Rebel"/>
    <m/>
    <m/>
    <s v="0125A000001ESVfQAO"/>
    <b v="0"/>
    <m/>
    <b v="0"/>
    <m/>
    <m/>
    <x v="1"/>
    <b v="0"/>
    <d v="2021-06-29T20:34:55"/>
    <s v="0055A00000BctN7QAJ"/>
    <m/>
    <b v="0"/>
    <x v="1"/>
    <m/>
    <m/>
    <n v="145600"/>
    <m/>
    <x v="876"/>
    <n v="100"/>
    <n v="0"/>
  </r>
  <r>
    <s v="0013100001mwsqbAAA"/>
    <b v="0"/>
    <m/>
    <b v="0"/>
    <s v="7015A000001yWj5QAE"/>
    <m/>
    <m/>
    <x v="98"/>
    <b v="1"/>
    <m/>
    <m/>
    <s v="0035A00003ZjPs2QAF"/>
    <s v="Budgets approved"/>
    <s v="Impacted"/>
    <s v="0055A000008iLmwQAE"/>
    <b v="0"/>
    <d v="2019-08-14T12:42:13"/>
    <m/>
    <b v="0"/>
    <m/>
    <m/>
    <b v="0"/>
    <d v="2020-03-01T00:00:00"/>
    <n v="3"/>
    <n v="2020"/>
    <s v="Closed"/>
    <s v="Closed"/>
    <b v="0"/>
    <b v="0"/>
    <m/>
    <b v="1"/>
    <b v="0"/>
    <b v="0"/>
    <x v="26"/>
    <b v="0"/>
    <m/>
    <x v="0"/>
    <d v="2020-10-07T00:00:00"/>
    <s v="0055A00000BclF5QAJ"/>
    <d v="2021-04-10T22:59:54"/>
    <m/>
    <d v="2020-10-07T14:16:42"/>
    <m/>
    <m/>
    <b v="0"/>
    <m/>
    <m/>
    <s v="Eblasts"/>
    <m/>
    <m/>
    <m/>
    <m/>
    <m/>
    <x v="3639"/>
    <x v="0"/>
    <b v="0"/>
    <m/>
    <m/>
    <m/>
    <s v="0055A00000BNpn5QAD"/>
    <s v="01s5A000005x0sjQAA"/>
    <m/>
    <m/>
    <s v="0035A00003ZjPs2QAF"/>
    <s v="System"/>
    <s v="Rebel"/>
    <m/>
    <m/>
    <s v="0125A000001ESVfQAO"/>
    <b v="0"/>
    <m/>
    <b v="0"/>
    <m/>
    <m/>
    <x v="1"/>
    <b v="0"/>
    <d v="2021-06-29T20:34:54"/>
    <s v="0055A000008iLmcQAE"/>
    <m/>
    <b v="0"/>
    <x v="1"/>
    <m/>
    <m/>
    <n v="136800"/>
    <m/>
    <x v="877"/>
    <n v="100"/>
    <n v="0"/>
  </r>
  <r>
    <s v="0015A00002JM1sYQAT"/>
    <b v="0"/>
    <m/>
    <b v="0"/>
    <m/>
    <m/>
    <m/>
    <x v="295"/>
    <b v="1"/>
    <m/>
    <m/>
    <s v="0035A00003dZb96QAC"/>
    <s v="Less so as they are expecting to return to work in the next few weeks"/>
    <s v="Impacted"/>
    <s v="0055A000008zqzaQAA"/>
    <b v="0"/>
    <d v="2020-03-13T12:03:08"/>
    <m/>
    <b v="0"/>
    <m/>
    <m/>
    <b v="0"/>
    <d v="2020-03-01T00:00:00"/>
    <n v="3"/>
    <n v="2020"/>
    <s v="Closed"/>
    <s v="Closed"/>
    <b v="0"/>
    <b v="0"/>
    <m/>
    <b v="1"/>
    <b v="0"/>
    <b v="0"/>
    <x v="15"/>
    <b v="0"/>
    <m/>
    <x v="0"/>
    <d v="2020-07-17T00:00:00"/>
    <s v="0055A00000BclF5QAJ"/>
    <d v="2021-04-10T22:59:54"/>
    <m/>
    <d v="2020-07-15T18:30:22"/>
    <m/>
    <m/>
    <b v="0"/>
    <m/>
    <m/>
    <s v="Website"/>
    <m/>
    <m/>
    <m/>
    <m/>
    <m/>
    <x v="3640"/>
    <x v="0"/>
    <b v="0"/>
    <m/>
    <m/>
    <m/>
    <s v="0055A000008zqzaQAA"/>
    <s v="01s5A000005x0sjQAA"/>
    <m/>
    <m/>
    <s v="0035A00003dZb96QAC"/>
    <s v="System"/>
    <s v="Rebel"/>
    <m/>
    <m/>
    <s v="0125A000001ESVfQAO"/>
    <b v="0"/>
    <m/>
    <b v="0"/>
    <m/>
    <m/>
    <x v="1"/>
    <b v="0"/>
    <d v="2021-06-29T20:34:55"/>
    <s v="0055A00000BctN2QAJ"/>
    <m/>
    <b v="0"/>
    <x v="1"/>
    <m/>
    <m/>
    <n v="135440"/>
    <m/>
    <x v="878"/>
    <n v="100"/>
    <n v="0"/>
  </r>
  <r>
    <s v="0013100001fqwyfAAA"/>
    <b v="0"/>
    <m/>
    <b v="0"/>
    <s v="70131000001SiprAAC"/>
    <m/>
    <m/>
    <x v="705"/>
    <b v="1"/>
    <m/>
    <m/>
    <s v="0035A00003CcDJvQAN"/>
    <m/>
    <m/>
    <s v="00531000008FRNUAA4"/>
    <b v="0"/>
    <d v="2017-09-08T16:23:56"/>
    <m/>
    <b v="0"/>
    <m/>
    <m/>
    <b v="0"/>
    <d v="2017-03-01T00:00:00"/>
    <n v="3"/>
    <n v="2017"/>
    <s v="Closed"/>
    <s v="Closed"/>
    <b v="0"/>
    <b v="0"/>
    <m/>
    <b v="1"/>
    <b v="0"/>
    <b v="0"/>
    <x v="15"/>
    <b v="0"/>
    <m/>
    <x v="0"/>
    <m/>
    <s v="0055A00000BclF5QAJ"/>
    <d v="2021-04-11T20:03:09"/>
    <m/>
    <d v="2018-03-10T15:07:46"/>
    <m/>
    <m/>
    <b v="0"/>
    <m/>
    <s v="Biotherapeutics;Proteomics and Peptide Mapping"/>
    <s v="Other"/>
    <m/>
    <m/>
    <m/>
    <m/>
    <m/>
    <x v="3641"/>
    <x v="0"/>
    <b v="0"/>
    <m/>
    <m/>
    <m/>
    <s v="0055A000008iLoOQAU"/>
    <s v="01s31000003qafeAAA"/>
    <s v="Biotherapeutics"/>
    <m/>
    <m/>
    <s v="Consumables"/>
    <s v="ZipChip"/>
    <m/>
    <m/>
    <s v="0125A000001ESVfQAO"/>
    <b v="0"/>
    <m/>
    <b v="0"/>
    <m/>
    <m/>
    <x v="1"/>
    <b v="0"/>
    <d v="2021-06-29T20:34:54"/>
    <m/>
    <m/>
    <b v="0"/>
    <x v="1"/>
    <m/>
    <m/>
    <n v="1000"/>
    <m/>
    <x v="879"/>
    <n v="100"/>
    <n v="0"/>
  </r>
  <r>
    <s v="0013100001fqwyfAAA"/>
    <b v="0"/>
    <m/>
    <b v="0"/>
    <s v="70131000001SiprAAC"/>
    <m/>
    <m/>
    <x v="705"/>
    <b v="1"/>
    <m/>
    <m/>
    <s v="0035A00003CcDJvQAN"/>
    <m/>
    <m/>
    <s v="00531000008FRNUAA4"/>
    <b v="0"/>
    <d v="2017-09-08T16:39:58"/>
    <m/>
    <b v="0"/>
    <m/>
    <m/>
    <b v="0"/>
    <d v="2017-03-01T00:00:00"/>
    <n v="3"/>
    <n v="2017"/>
    <s v="Closed"/>
    <s v="Closed"/>
    <b v="0"/>
    <b v="0"/>
    <m/>
    <b v="1"/>
    <b v="0"/>
    <b v="0"/>
    <x v="15"/>
    <b v="0"/>
    <m/>
    <x v="0"/>
    <m/>
    <s v="0055A00000BclF5QAJ"/>
    <d v="2021-04-10T22:59:54"/>
    <m/>
    <d v="2018-03-10T15:07:46"/>
    <m/>
    <m/>
    <b v="0"/>
    <m/>
    <s v="Biotherapeutics;Proteomics and Peptide Mapping"/>
    <s v="Trade Show"/>
    <m/>
    <m/>
    <m/>
    <m/>
    <m/>
    <x v="3642"/>
    <x v="0"/>
    <b v="0"/>
    <m/>
    <m/>
    <m/>
    <s v="0055A000008iLoOQAU"/>
    <s v="01s31000003qafeAAA"/>
    <s v="Biotherapeutics"/>
    <m/>
    <m/>
    <s v="Consumables"/>
    <s v="ZipChip"/>
    <m/>
    <m/>
    <s v="0125A000001ESVfQAO"/>
    <b v="0"/>
    <m/>
    <b v="0"/>
    <m/>
    <m/>
    <x v="1"/>
    <b v="0"/>
    <d v="2021-06-29T20:34:54"/>
    <m/>
    <m/>
    <b v="0"/>
    <x v="1"/>
    <m/>
    <m/>
    <n v="5500"/>
    <m/>
    <x v="58"/>
    <n v="100"/>
    <n v="0"/>
  </r>
  <r>
    <s v="0013100001fqypQAAQ"/>
    <b v="0"/>
    <m/>
    <b v="0"/>
    <m/>
    <m/>
    <m/>
    <x v="706"/>
    <b v="1"/>
    <m/>
    <m/>
    <m/>
    <m/>
    <m/>
    <s v="00531000008FRNUAA4"/>
    <b v="0"/>
    <d v="2017-09-08T18:52:56"/>
    <m/>
    <b v="0"/>
    <m/>
    <m/>
    <b v="0"/>
    <d v="2017-03-01T00:00:00"/>
    <n v="3"/>
    <n v="2017"/>
    <s v="Closed"/>
    <s v="Closed"/>
    <b v="0"/>
    <b v="0"/>
    <m/>
    <b v="1"/>
    <b v="0"/>
    <b v="0"/>
    <x v="15"/>
    <b v="0"/>
    <m/>
    <x v="0"/>
    <m/>
    <s v="0055A00000BclF5QAJ"/>
    <d v="2021-04-11T20:03:09"/>
    <m/>
    <d v="2018-03-10T15:07:46"/>
    <m/>
    <m/>
    <b v="0"/>
    <m/>
    <s v="Biotherapeutics;Metabolomics"/>
    <s v="Other"/>
    <m/>
    <m/>
    <m/>
    <m/>
    <m/>
    <x v="3643"/>
    <x v="0"/>
    <b v="0"/>
    <m/>
    <m/>
    <m/>
    <s v="0055A000008iLoOQAU"/>
    <s v="01s31000003qafeAAA"/>
    <s v="Metabolomics"/>
    <m/>
    <m/>
    <s v="Consumables"/>
    <s v="ZipChip"/>
    <m/>
    <m/>
    <s v="0125A000001ESVfQAO"/>
    <b v="0"/>
    <m/>
    <b v="0"/>
    <m/>
    <m/>
    <x v="1"/>
    <b v="0"/>
    <d v="2021-06-29T20:34:54"/>
    <m/>
    <m/>
    <b v="0"/>
    <x v="1"/>
    <m/>
    <m/>
    <n v="2750"/>
    <m/>
    <x v="96"/>
    <n v="100"/>
    <n v="0"/>
  </r>
  <r>
    <s v="0013100001gXqdHAAS"/>
    <b v="0"/>
    <m/>
    <b v="0"/>
    <s v="70131000001NtDEAA0"/>
    <m/>
    <m/>
    <x v="215"/>
    <b v="1"/>
    <m/>
    <m/>
    <s v="0035A00003EW9IOQA1"/>
    <m/>
    <m/>
    <s v="00531000008FRNUAA4"/>
    <b v="0"/>
    <d v="2017-09-11T17:03:55"/>
    <m/>
    <b v="0"/>
    <m/>
    <m/>
    <b v="0"/>
    <d v="2017-03-01T00:00:00"/>
    <n v="3"/>
    <n v="2017"/>
    <s v="Closed"/>
    <s v="Closed"/>
    <b v="0"/>
    <b v="0"/>
    <m/>
    <b v="1"/>
    <b v="0"/>
    <b v="0"/>
    <x v="17"/>
    <b v="0"/>
    <m/>
    <x v="0"/>
    <m/>
    <s v="0055A00000BclF5QAJ"/>
    <d v="2021-04-10T22:59:54"/>
    <m/>
    <d v="2018-03-10T15:07:46"/>
    <m/>
    <m/>
    <b v="0"/>
    <m/>
    <s v="Proteomics and Peptide Mapping"/>
    <s v="Seminar - Internal"/>
    <m/>
    <m/>
    <m/>
    <m/>
    <m/>
    <x v="3644"/>
    <x v="0"/>
    <b v="0"/>
    <m/>
    <m/>
    <m/>
    <s v="0055A000008iLoOQAU"/>
    <s v="01s31000003qafeAAA"/>
    <s v="Proteomics"/>
    <m/>
    <m/>
    <s v="Consumables"/>
    <s v="ZipChip"/>
    <m/>
    <m/>
    <s v="0125A000001ESVfQAO"/>
    <b v="0"/>
    <m/>
    <b v="0"/>
    <m/>
    <m/>
    <x v="1"/>
    <b v="0"/>
    <d v="2021-06-29T20:34:54"/>
    <m/>
    <m/>
    <b v="0"/>
    <x v="1"/>
    <m/>
    <m/>
    <n v="2750"/>
    <m/>
    <x v="96"/>
    <n v="100"/>
    <n v="0"/>
  </r>
  <r>
    <s v="0013100001fqwyfAAA"/>
    <b v="0"/>
    <m/>
    <b v="0"/>
    <s v="70131000001SiprAAC"/>
    <m/>
    <m/>
    <x v="60"/>
    <b v="1"/>
    <m/>
    <m/>
    <s v="0035A00003CcDJvQAN"/>
    <m/>
    <m/>
    <s v="00531000008FRNUAA4"/>
    <b v="0"/>
    <d v="2017-08-25T16:56:32"/>
    <m/>
    <b v="0"/>
    <m/>
    <m/>
    <b v="0"/>
    <d v="2017-03-01T00:00:00"/>
    <n v="3"/>
    <n v="2017"/>
    <s v="Closed"/>
    <s v="Closed"/>
    <b v="0"/>
    <b v="0"/>
    <m/>
    <b v="1"/>
    <b v="0"/>
    <b v="0"/>
    <x v="15"/>
    <b v="0"/>
    <m/>
    <x v="0"/>
    <m/>
    <s v="0055A00000BclF5QAJ"/>
    <d v="2021-04-10T22:59:54"/>
    <m/>
    <d v="2018-03-10T15:07:46"/>
    <m/>
    <m/>
    <b v="0"/>
    <m/>
    <s v="Biotherapeutics;Proteomics and Peptide Mapping"/>
    <s v="Trade Show"/>
    <m/>
    <m/>
    <m/>
    <m/>
    <m/>
    <x v="3645"/>
    <x v="0"/>
    <b v="0"/>
    <m/>
    <m/>
    <m/>
    <s v="0055A000008iLoOQAU"/>
    <s v="01s31000003qafeAAA"/>
    <s v="Biotherapeutics"/>
    <m/>
    <m/>
    <s v="Consumables"/>
    <s v="ZipChip"/>
    <m/>
    <m/>
    <s v="0125A000001ESVfQAO"/>
    <b v="0"/>
    <m/>
    <b v="0"/>
    <m/>
    <m/>
    <x v="1"/>
    <b v="0"/>
    <d v="2021-06-29T20:34:54"/>
    <m/>
    <m/>
    <b v="0"/>
    <x v="1"/>
    <m/>
    <m/>
    <n v="5500"/>
    <m/>
    <x v="58"/>
    <n v="100"/>
    <n v="0"/>
  </r>
  <r>
    <s v="0013100001fpKktAAE"/>
    <b v="0"/>
    <m/>
    <b v="0"/>
    <m/>
    <m/>
    <m/>
    <x v="707"/>
    <b v="1"/>
    <m/>
    <m/>
    <m/>
    <m/>
    <m/>
    <s v="00531000008FRNUAA4"/>
    <b v="0"/>
    <d v="2017-08-25T17:05:03"/>
    <m/>
    <b v="0"/>
    <m/>
    <m/>
    <b v="0"/>
    <d v="2017-03-01T00:00:00"/>
    <n v="3"/>
    <n v="2017"/>
    <s v="Closed"/>
    <s v="Closed"/>
    <b v="0"/>
    <b v="0"/>
    <m/>
    <b v="1"/>
    <b v="0"/>
    <b v="0"/>
    <x v="15"/>
    <b v="0"/>
    <m/>
    <x v="0"/>
    <m/>
    <s v="0055A00000BclF5QAJ"/>
    <d v="2021-04-11T20:06:15"/>
    <m/>
    <d v="2018-03-10T15:07:46"/>
    <m/>
    <m/>
    <b v="0"/>
    <m/>
    <s v="Biotherapeutics"/>
    <s v="Field Sales"/>
    <m/>
    <m/>
    <m/>
    <m/>
    <m/>
    <x v="3646"/>
    <x v="0"/>
    <b v="0"/>
    <m/>
    <m/>
    <m/>
    <s v="0055A000008iLoOQAU"/>
    <s v="01s31000003qafeAAA"/>
    <s v="Biotherapeutics"/>
    <m/>
    <m/>
    <s v="Consumables"/>
    <s v="ZipChip"/>
    <m/>
    <m/>
    <s v="0125A000001ESVfQAO"/>
    <b v="0"/>
    <m/>
    <b v="0"/>
    <m/>
    <m/>
    <x v="1"/>
    <b v="0"/>
    <d v="2021-06-29T20:34:54"/>
    <m/>
    <m/>
    <b v="0"/>
    <x v="1"/>
    <m/>
    <m/>
    <n v="400"/>
    <m/>
    <x v="880"/>
    <n v="100"/>
    <n v="0"/>
  </r>
  <r>
    <s v="0013100001hofGrAAI"/>
    <b v="0"/>
    <m/>
    <b v="0"/>
    <s v="70131000001ScrbAAC"/>
    <m/>
    <m/>
    <x v="708"/>
    <b v="1"/>
    <m/>
    <m/>
    <s v="00331000034DWmaAAG"/>
    <m/>
    <m/>
    <s v="00531000008FRNUAA4"/>
    <b v="0"/>
    <d v="2017-08-29T12:47:44"/>
    <m/>
    <b v="0"/>
    <m/>
    <m/>
    <b v="0"/>
    <d v="2017-03-01T00:00:00"/>
    <n v="3"/>
    <n v="2017"/>
    <s v="Closed"/>
    <s v="Closed"/>
    <b v="0"/>
    <b v="0"/>
    <m/>
    <b v="1"/>
    <b v="0"/>
    <b v="0"/>
    <x v="15"/>
    <b v="0"/>
    <m/>
    <x v="0"/>
    <m/>
    <s v="0055A00000BclF5QAJ"/>
    <d v="2021-04-11T20:03:09"/>
    <m/>
    <d v="2018-03-10T15:07:46"/>
    <m/>
    <m/>
    <b v="0"/>
    <m/>
    <s v="Biotherapeutics"/>
    <s v="Other"/>
    <m/>
    <m/>
    <m/>
    <m/>
    <m/>
    <x v="3647"/>
    <x v="0"/>
    <b v="0"/>
    <m/>
    <m/>
    <m/>
    <s v="0055A000008iLoOQAU"/>
    <s v="01s31000003qafeAAA"/>
    <s v="Biotherapeutics"/>
    <m/>
    <m/>
    <s v="Consumables"/>
    <s v="ZipChip"/>
    <m/>
    <m/>
    <s v="0125A000001ESVfQAO"/>
    <b v="0"/>
    <m/>
    <b v="0"/>
    <m/>
    <m/>
    <x v="1"/>
    <b v="0"/>
    <d v="2021-06-29T20:34:54"/>
    <m/>
    <m/>
    <b v="0"/>
    <x v="1"/>
    <m/>
    <m/>
    <n v="2350"/>
    <m/>
    <x v="881"/>
    <n v="100"/>
    <n v="0"/>
  </r>
  <r>
    <s v="0013100001gWxtDAAS"/>
    <b v="0"/>
    <m/>
    <b v="0"/>
    <m/>
    <m/>
    <m/>
    <x v="568"/>
    <b v="1"/>
    <m/>
    <m/>
    <m/>
    <m/>
    <m/>
    <s v="00531000008FRNUAA4"/>
    <b v="0"/>
    <d v="2017-06-09T15:17:45"/>
    <m/>
    <b v="0"/>
    <m/>
    <m/>
    <b v="0"/>
    <d v="2017-03-01T00:00:00"/>
    <n v="3"/>
    <n v="2017"/>
    <s v="Closed"/>
    <s v="Closed"/>
    <b v="0"/>
    <b v="0"/>
    <m/>
    <b v="1"/>
    <b v="0"/>
    <b v="0"/>
    <x v="17"/>
    <b v="0"/>
    <m/>
    <x v="0"/>
    <d v="2017-08-03T00:00:00"/>
    <s v="0055A00000BclF5QAJ"/>
    <d v="2021-04-11T20:03:09"/>
    <m/>
    <d v="2018-03-10T15:07:46"/>
    <m/>
    <m/>
    <b v="0"/>
    <m/>
    <s v="Metabolomics"/>
    <s v="Other"/>
    <m/>
    <m/>
    <m/>
    <m/>
    <m/>
    <x v="3648"/>
    <x v="0"/>
    <b v="0"/>
    <m/>
    <m/>
    <m/>
    <s v="0055A000008iLoOQAU"/>
    <s v="01s31000003qafeAAA"/>
    <s v="Metabolomics"/>
    <m/>
    <m/>
    <s v="Consumables"/>
    <s v="ZipChip"/>
    <m/>
    <m/>
    <s v="0125A000001ESVfQAO"/>
    <b v="0"/>
    <m/>
    <b v="0"/>
    <m/>
    <m/>
    <x v="1"/>
    <b v="0"/>
    <d v="2021-06-29T20:34:54"/>
    <m/>
    <m/>
    <b v="0"/>
    <x v="1"/>
    <m/>
    <m/>
    <n v="2000"/>
    <m/>
    <x v="140"/>
    <n v="100"/>
    <n v="0"/>
  </r>
  <r>
    <s v="0013100001gbOlhAAE"/>
    <b v="0"/>
    <m/>
    <b v="0"/>
    <s v="70131000001SiprAAC"/>
    <m/>
    <m/>
    <x v="709"/>
    <b v="1"/>
    <m/>
    <m/>
    <s v="00331000034DgFYAA0"/>
    <m/>
    <m/>
    <s v="00531000008FFH0AAO"/>
    <b v="0"/>
    <d v="2017-07-21T19:04:42"/>
    <m/>
    <b v="0"/>
    <m/>
    <m/>
    <b v="0"/>
    <d v="2017-03-01T00:00:00"/>
    <n v="3"/>
    <n v="2017"/>
    <s v="Closed"/>
    <s v="Closed"/>
    <b v="0"/>
    <b v="0"/>
    <m/>
    <b v="1"/>
    <b v="0"/>
    <b v="0"/>
    <x v="15"/>
    <b v="0"/>
    <m/>
    <x v="0"/>
    <m/>
    <s v="0055A00000BclF5QAJ"/>
    <d v="2021-04-10T22:59:54"/>
    <m/>
    <d v="2018-03-10T15:07:46"/>
    <m/>
    <m/>
    <b v="0"/>
    <m/>
    <s v="Biotherapeutics"/>
    <s v="Other"/>
    <m/>
    <m/>
    <m/>
    <m/>
    <m/>
    <x v="3649"/>
    <x v="0"/>
    <b v="0"/>
    <m/>
    <m/>
    <m/>
    <s v="0055A000008iLoOQAU"/>
    <s v="01s31000003qafeAAA"/>
    <s v="Biotherapeutics"/>
    <m/>
    <m/>
    <s v="Consumables"/>
    <s v="ZipChip"/>
    <m/>
    <m/>
    <s v="0125A000001ESVfQAO"/>
    <b v="0"/>
    <m/>
    <b v="0"/>
    <m/>
    <m/>
    <x v="1"/>
    <b v="0"/>
    <d v="2021-06-29T20:34:54"/>
    <m/>
    <m/>
    <b v="0"/>
    <x v="1"/>
    <m/>
    <m/>
    <n v="4750"/>
    <m/>
    <x v="847"/>
    <n v="100"/>
    <n v="0"/>
  </r>
  <r>
    <s v="0013100001gbOlhAAE"/>
    <b v="0"/>
    <m/>
    <b v="0"/>
    <m/>
    <m/>
    <m/>
    <x v="710"/>
    <b v="1"/>
    <m/>
    <m/>
    <s v="0035A00003CcgwKQAR"/>
    <m/>
    <m/>
    <s v="00531000008FRNUAA4"/>
    <b v="0"/>
    <d v="2017-07-28T18:15:13"/>
    <m/>
    <b v="0"/>
    <m/>
    <m/>
    <b v="0"/>
    <d v="2017-03-01T00:00:00"/>
    <n v="3"/>
    <n v="2017"/>
    <s v="Closed"/>
    <s v="Closed"/>
    <b v="0"/>
    <b v="0"/>
    <m/>
    <b v="1"/>
    <b v="0"/>
    <b v="0"/>
    <x v="15"/>
    <b v="0"/>
    <m/>
    <x v="0"/>
    <m/>
    <s v="0055A00000BclF5QAJ"/>
    <d v="2021-04-11T20:03:09"/>
    <m/>
    <d v="2018-03-10T15:07:46"/>
    <m/>
    <m/>
    <b v="0"/>
    <m/>
    <s v="Biotherapeutics"/>
    <s v="Other"/>
    <m/>
    <m/>
    <m/>
    <m/>
    <m/>
    <x v="3650"/>
    <x v="0"/>
    <b v="0"/>
    <m/>
    <m/>
    <m/>
    <s v="0055A000008iLoOQAU"/>
    <s v="01s31000003qafeAAA"/>
    <s v="Biotherapeutics"/>
    <m/>
    <m/>
    <s v="Consumables"/>
    <s v="ZipChip"/>
    <m/>
    <m/>
    <s v="0125A000001ESVfQAO"/>
    <b v="0"/>
    <m/>
    <b v="0"/>
    <m/>
    <m/>
    <x v="1"/>
    <b v="0"/>
    <d v="2021-06-29T20:34:54"/>
    <m/>
    <m/>
    <b v="0"/>
    <x v="1"/>
    <m/>
    <m/>
    <n v="4750"/>
    <m/>
    <x v="847"/>
    <n v="100"/>
    <n v="0"/>
  </r>
  <r>
    <s v="0013100001fsBp7AAE"/>
    <b v="0"/>
    <m/>
    <b v="0"/>
    <m/>
    <m/>
    <m/>
    <x v="243"/>
    <b v="1"/>
    <m/>
    <m/>
    <s v="0033100003BEotHAAT"/>
    <m/>
    <m/>
    <s v="00531000008FRNUAA4"/>
    <b v="0"/>
    <d v="2017-08-09T12:41:07"/>
    <m/>
    <b v="0"/>
    <m/>
    <m/>
    <b v="0"/>
    <d v="2017-03-01T00:00:00"/>
    <n v="3"/>
    <n v="2017"/>
    <s v="Closed"/>
    <s v="Closed"/>
    <b v="0"/>
    <b v="0"/>
    <m/>
    <b v="1"/>
    <b v="0"/>
    <b v="0"/>
    <x v="15"/>
    <b v="0"/>
    <m/>
    <x v="0"/>
    <m/>
    <s v="0055A00000BclF5QAJ"/>
    <d v="2021-04-11T20:03:09"/>
    <m/>
    <d v="2018-03-10T15:07:46"/>
    <m/>
    <m/>
    <b v="0"/>
    <m/>
    <s v="Biotherapeutics"/>
    <s v="Other"/>
    <m/>
    <m/>
    <m/>
    <m/>
    <m/>
    <x v="3651"/>
    <x v="0"/>
    <b v="0"/>
    <m/>
    <m/>
    <m/>
    <s v="0055A000008iLoOQAU"/>
    <s v="01s31000003qafeAAA"/>
    <s v="Biotherapeutics"/>
    <m/>
    <m/>
    <s v="Consumables"/>
    <s v="ZipChip"/>
    <m/>
    <m/>
    <s v="0125A000001ESVfQAO"/>
    <b v="0"/>
    <m/>
    <b v="0"/>
    <m/>
    <m/>
    <x v="1"/>
    <b v="0"/>
    <d v="2021-06-29T20:34:54"/>
    <m/>
    <m/>
    <b v="0"/>
    <x v="1"/>
    <m/>
    <m/>
    <n v="1500"/>
    <m/>
    <x v="882"/>
    <n v="100"/>
    <n v="0"/>
  </r>
  <r>
    <s v="0013100001fpk4nAAA"/>
    <b v="0"/>
    <m/>
    <b v="0"/>
    <m/>
    <m/>
    <m/>
    <x v="115"/>
    <b v="1"/>
    <m/>
    <m/>
    <s v="0035A00003CdwquQAB"/>
    <m/>
    <m/>
    <s v="00531000008FRNUAA4"/>
    <b v="0"/>
    <d v="2017-08-16T15:33:47"/>
    <m/>
    <b v="0"/>
    <m/>
    <m/>
    <b v="0"/>
    <d v="2017-03-01T00:00:00"/>
    <n v="3"/>
    <n v="2017"/>
    <s v="Closed"/>
    <s v="Closed"/>
    <b v="0"/>
    <b v="0"/>
    <m/>
    <b v="1"/>
    <b v="0"/>
    <b v="0"/>
    <x v="15"/>
    <b v="0"/>
    <m/>
    <x v="0"/>
    <d v="2017-08-16T00:00:00"/>
    <s v="0055A00000BclF5QAJ"/>
    <d v="2021-04-11T20:03:09"/>
    <m/>
    <d v="2018-03-10T15:07:46"/>
    <m/>
    <m/>
    <b v="0"/>
    <m/>
    <s v="Biotherapeutics"/>
    <s v="Other"/>
    <m/>
    <m/>
    <m/>
    <m/>
    <m/>
    <x v="3652"/>
    <x v="0"/>
    <b v="0"/>
    <m/>
    <m/>
    <m/>
    <s v="0055A000008iLoOQAU"/>
    <s v="01s31000003qafeAAA"/>
    <s v="Biotherapeutics"/>
    <m/>
    <m/>
    <s v="Consumables"/>
    <s v="ZipChip"/>
    <m/>
    <m/>
    <s v="0125A000001ESVfQAO"/>
    <b v="0"/>
    <m/>
    <b v="0"/>
    <m/>
    <m/>
    <x v="1"/>
    <b v="0"/>
    <d v="2021-06-29T20:34:54"/>
    <m/>
    <m/>
    <b v="0"/>
    <x v="1"/>
    <m/>
    <m/>
    <n v="5850"/>
    <m/>
    <x v="602"/>
    <n v="100"/>
    <n v="0"/>
  </r>
  <r>
    <s v="0013100001gZd3uAAC"/>
    <b v="0"/>
    <m/>
    <b v="0"/>
    <m/>
    <m/>
    <m/>
    <x v="711"/>
    <b v="1"/>
    <m/>
    <m/>
    <s v="0035A00003CdwpSQAR"/>
    <m/>
    <m/>
    <s v="00531000008FRNUAA4"/>
    <b v="0"/>
    <d v="2017-08-16T15:59:36"/>
    <m/>
    <b v="0"/>
    <m/>
    <m/>
    <b v="0"/>
    <d v="2017-03-01T00:00:00"/>
    <n v="3"/>
    <n v="2017"/>
    <s v="Closed"/>
    <s v="Closed"/>
    <b v="0"/>
    <b v="0"/>
    <m/>
    <b v="1"/>
    <b v="0"/>
    <b v="0"/>
    <x v="15"/>
    <b v="0"/>
    <m/>
    <x v="0"/>
    <d v="2017-08-16T00:00:00"/>
    <s v="0055A00000BclF5QAJ"/>
    <d v="2021-04-11T20:03:09"/>
    <m/>
    <d v="2018-03-10T15:07:46"/>
    <m/>
    <m/>
    <b v="0"/>
    <m/>
    <s v="Biotherapeutics"/>
    <s v="Other"/>
    <m/>
    <m/>
    <m/>
    <m/>
    <m/>
    <x v="3653"/>
    <x v="0"/>
    <b v="0"/>
    <m/>
    <m/>
    <m/>
    <s v="0055A000008iLoOQAU"/>
    <s v="01s31000003qafeAAA"/>
    <s v="Biotherapeutics"/>
    <m/>
    <m/>
    <s v="Consumables"/>
    <s v="ZipChip"/>
    <m/>
    <m/>
    <s v="0125A000001ESVfQAO"/>
    <b v="0"/>
    <m/>
    <b v="0"/>
    <m/>
    <m/>
    <x v="1"/>
    <b v="0"/>
    <d v="2021-06-29T20:34:54"/>
    <m/>
    <m/>
    <b v="0"/>
    <x v="1"/>
    <m/>
    <m/>
    <n v="2750"/>
    <m/>
    <x v="96"/>
    <n v="100"/>
    <n v="0"/>
  </r>
  <r>
    <s v="0013100001qyrQqAAI"/>
    <b v="0"/>
    <m/>
    <b v="0"/>
    <s v="70131000001YBOMAA4"/>
    <m/>
    <m/>
    <x v="115"/>
    <b v="1"/>
    <m/>
    <m/>
    <s v="00331000030PCngAAG"/>
    <m/>
    <m/>
    <s v="00531000008FRNUAA4"/>
    <b v="0"/>
    <d v="2017-08-17T13:02:40"/>
    <m/>
    <b v="0"/>
    <m/>
    <m/>
    <b v="0"/>
    <d v="2017-03-01T00:00:00"/>
    <n v="3"/>
    <n v="2017"/>
    <s v="Closed"/>
    <s v="Closed"/>
    <b v="0"/>
    <b v="0"/>
    <m/>
    <b v="1"/>
    <b v="0"/>
    <b v="0"/>
    <x v="14"/>
    <b v="0"/>
    <m/>
    <x v="0"/>
    <m/>
    <s v="0055A00000BclF5QAJ"/>
    <d v="2021-04-10T22:59:54"/>
    <m/>
    <d v="2018-03-10T15:07:46"/>
    <m/>
    <m/>
    <b v="0"/>
    <m/>
    <s v="Intact Proteins &amp; Antibodies"/>
    <s v="Trade Show"/>
    <m/>
    <m/>
    <m/>
    <m/>
    <m/>
    <x v="3654"/>
    <x v="0"/>
    <b v="0"/>
    <m/>
    <m/>
    <m/>
    <s v="0055A000008iLoOQAU"/>
    <s v="01s31000003qafeAAA"/>
    <s v="Biotherapeutics"/>
    <m/>
    <m/>
    <s v="Consumables"/>
    <s v="ZipChip"/>
    <m/>
    <m/>
    <s v="0125A000001ESVfQAO"/>
    <b v="0"/>
    <m/>
    <b v="0"/>
    <m/>
    <m/>
    <x v="1"/>
    <b v="0"/>
    <d v="2021-06-29T20:34:54"/>
    <m/>
    <m/>
    <b v="0"/>
    <x v="1"/>
    <m/>
    <m/>
    <n v="2275"/>
    <m/>
    <x v="883"/>
    <n v="100"/>
    <n v="0"/>
  </r>
  <r>
    <s v="0013100001gWxtDAAS"/>
    <b v="0"/>
    <m/>
    <b v="0"/>
    <m/>
    <m/>
    <m/>
    <x v="568"/>
    <b v="1"/>
    <m/>
    <m/>
    <s v="0035A00003CdzkbQAB"/>
    <m/>
    <m/>
    <s v="00531000008FRNUAA4"/>
    <b v="0"/>
    <d v="2017-08-17T14:29:24"/>
    <m/>
    <b v="0"/>
    <m/>
    <m/>
    <b v="0"/>
    <d v="2017-03-01T00:00:00"/>
    <n v="3"/>
    <n v="2017"/>
    <s v="Closed"/>
    <s v="Closed"/>
    <b v="0"/>
    <b v="0"/>
    <m/>
    <b v="1"/>
    <b v="0"/>
    <b v="0"/>
    <x v="17"/>
    <b v="0"/>
    <m/>
    <x v="0"/>
    <d v="2017-08-17T00:00:00"/>
    <s v="0055A00000BclF5QAJ"/>
    <d v="2021-04-11T20:03:09"/>
    <m/>
    <d v="2018-03-10T15:07:46"/>
    <m/>
    <m/>
    <b v="0"/>
    <m/>
    <s v="Proteomics and Peptide Mapping"/>
    <s v="Other"/>
    <m/>
    <m/>
    <m/>
    <m/>
    <m/>
    <x v="3655"/>
    <x v="0"/>
    <b v="0"/>
    <m/>
    <m/>
    <m/>
    <s v="0055A000008iLoOQAU"/>
    <s v="01s31000003qafeAAA"/>
    <s v="Proteomics"/>
    <m/>
    <m/>
    <s v="Consumables"/>
    <s v="ZipChip"/>
    <m/>
    <m/>
    <s v="0125A000001ESVfQAO"/>
    <b v="0"/>
    <m/>
    <b v="0"/>
    <m/>
    <m/>
    <x v="1"/>
    <b v="0"/>
    <d v="2021-06-29T20:34:54"/>
    <m/>
    <m/>
    <b v="0"/>
    <x v="1"/>
    <m/>
    <m/>
    <n v="400"/>
    <m/>
    <x v="880"/>
    <n v="100"/>
    <n v="0"/>
  </r>
  <r>
    <s v="0013100001fqwyfAAA"/>
    <b v="0"/>
    <m/>
    <b v="0"/>
    <s v="70131000001SiprAAC"/>
    <m/>
    <m/>
    <x v="707"/>
    <b v="1"/>
    <m/>
    <m/>
    <s v="0035A00003CcDJvQAN"/>
    <m/>
    <m/>
    <s v="00531000008FRNUAA4"/>
    <b v="0"/>
    <d v="2017-08-22T17:02:43"/>
    <m/>
    <b v="0"/>
    <m/>
    <m/>
    <b v="0"/>
    <d v="2017-03-01T00:00:00"/>
    <n v="3"/>
    <n v="2017"/>
    <s v="Closed"/>
    <s v="Closed"/>
    <b v="0"/>
    <b v="0"/>
    <m/>
    <b v="1"/>
    <b v="0"/>
    <b v="0"/>
    <x v="15"/>
    <b v="0"/>
    <m/>
    <x v="0"/>
    <m/>
    <s v="0055A00000BclF5QAJ"/>
    <d v="2021-04-10T22:59:54"/>
    <m/>
    <d v="2018-03-10T15:07:46"/>
    <m/>
    <m/>
    <b v="0"/>
    <m/>
    <s v="Biotherapeutics;Proteomics and Peptide Mapping"/>
    <s v="Trade Show"/>
    <m/>
    <m/>
    <m/>
    <m/>
    <m/>
    <x v="3656"/>
    <x v="0"/>
    <b v="0"/>
    <m/>
    <m/>
    <m/>
    <s v="0055A000008iLoOQAU"/>
    <s v="01s31000003qafeAAA"/>
    <s v="Biotherapeutics"/>
    <m/>
    <m/>
    <s v="Consumables"/>
    <s v="ZipChip"/>
    <m/>
    <m/>
    <s v="0125A000001ESVfQAO"/>
    <b v="0"/>
    <m/>
    <b v="0"/>
    <m/>
    <m/>
    <x v="1"/>
    <b v="0"/>
    <d v="2021-06-29T20:34:54"/>
    <m/>
    <m/>
    <b v="0"/>
    <x v="1"/>
    <m/>
    <m/>
    <n v="500"/>
    <m/>
    <x v="676"/>
    <n v="100"/>
    <n v="0"/>
  </r>
  <r>
    <s v="0013100001gWxtDAAS"/>
    <b v="0"/>
    <m/>
    <b v="0"/>
    <m/>
    <m/>
    <m/>
    <x v="215"/>
    <b v="1"/>
    <m/>
    <m/>
    <s v="0035A00003CdzkbQAB"/>
    <m/>
    <m/>
    <s v="00531000008FRNUAA4"/>
    <b v="0"/>
    <d v="2017-09-14T14:28:30"/>
    <m/>
    <b v="0"/>
    <m/>
    <m/>
    <b v="0"/>
    <d v="2017-03-01T00:00:00"/>
    <n v="3"/>
    <n v="2017"/>
    <s v="Closed"/>
    <s v="Closed"/>
    <b v="0"/>
    <b v="0"/>
    <m/>
    <b v="1"/>
    <b v="0"/>
    <b v="0"/>
    <x v="17"/>
    <b v="0"/>
    <m/>
    <x v="0"/>
    <m/>
    <s v="0055A00000BclF5QAJ"/>
    <d v="2021-04-11T20:03:09"/>
    <m/>
    <d v="2018-03-10T15:07:46"/>
    <m/>
    <m/>
    <b v="0"/>
    <m/>
    <s v="Proteomics and Peptide Mapping"/>
    <s v="Other"/>
    <m/>
    <m/>
    <m/>
    <m/>
    <m/>
    <x v="3657"/>
    <x v="0"/>
    <b v="0"/>
    <m/>
    <m/>
    <m/>
    <s v="0055A000008iLoOQAU"/>
    <s v="01s31000003qafeAAA"/>
    <s v="Proteomics"/>
    <m/>
    <m/>
    <s v="Consumables"/>
    <s v="ZipChip"/>
    <m/>
    <m/>
    <s v="0125A000001ESVfQAO"/>
    <b v="0"/>
    <m/>
    <b v="0"/>
    <m/>
    <m/>
    <x v="1"/>
    <b v="0"/>
    <d v="2021-06-29T20:34:54"/>
    <m/>
    <m/>
    <b v="0"/>
    <x v="1"/>
    <m/>
    <m/>
    <n v="2750"/>
    <m/>
    <x v="96"/>
    <n v="100"/>
    <n v="0"/>
  </r>
  <r>
    <s v="0013100001gWxtDAAS"/>
    <b v="0"/>
    <m/>
    <b v="0"/>
    <m/>
    <m/>
    <m/>
    <x v="712"/>
    <b v="1"/>
    <m/>
    <m/>
    <s v="0035A00003CdzkbQAB"/>
    <m/>
    <m/>
    <s v="00531000008FRNUAA4"/>
    <b v="0"/>
    <d v="2017-09-20T15:53:40"/>
    <m/>
    <b v="0"/>
    <m/>
    <m/>
    <b v="0"/>
    <d v="2017-03-01T00:00:00"/>
    <n v="3"/>
    <n v="2017"/>
    <s v="Closed"/>
    <s v="Closed"/>
    <b v="0"/>
    <b v="0"/>
    <m/>
    <b v="1"/>
    <b v="0"/>
    <b v="0"/>
    <x v="17"/>
    <b v="0"/>
    <m/>
    <x v="0"/>
    <m/>
    <s v="0055A00000BclF5QAJ"/>
    <d v="2021-04-11T20:03:09"/>
    <m/>
    <d v="2018-03-10T15:07:46"/>
    <m/>
    <m/>
    <b v="0"/>
    <m/>
    <s v="Proteomics and Peptide Mapping;Metabolomics"/>
    <s v="Other"/>
    <m/>
    <m/>
    <m/>
    <m/>
    <m/>
    <x v="3658"/>
    <x v="0"/>
    <b v="0"/>
    <m/>
    <m/>
    <m/>
    <s v="0055A000008iLoOQAU"/>
    <s v="01s31000003qafeAAA"/>
    <s v="Proteomics"/>
    <m/>
    <m/>
    <s v="Consumables"/>
    <s v="ZipChip"/>
    <m/>
    <m/>
    <s v="0125A000001ESVfQAO"/>
    <b v="0"/>
    <m/>
    <b v="0"/>
    <m/>
    <m/>
    <x v="1"/>
    <b v="0"/>
    <d v="2021-06-29T20:34:54"/>
    <m/>
    <m/>
    <b v="0"/>
    <x v="1"/>
    <m/>
    <m/>
    <n v="400"/>
    <m/>
    <x v="880"/>
    <n v="100"/>
    <n v="0"/>
  </r>
  <r>
    <s v="0013100001fpKktAAE"/>
    <b v="0"/>
    <m/>
    <b v="0"/>
    <m/>
    <m/>
    <m/>
    <x v="713"/>
    <b v="1"/>
    <m/>
    <m/>
    <s v="00331000038EBLhAAO"/>
    <m/>
    <m/>
    <s v="00531000008FRNUAA4"/>
    <b v="0"/>
    <d v="2017-09-25T18:10:53"/>
    <m/>
    <b v="0"/>
    <m/>
    <m/>
    <b v="0"/>
    <d v="2017-03-01T00:00:00"/>
    <n v="3"/>
    <n v="2017"/>
    <s v="Closed"/>
    <s v="Closed"/>
    <b v="0"/>
    <b v="0"/>
    <m/>
    <b v="1"/>
    <b v="0"/>
    <b v="0"/>
    <x v="15"/>
    <b v="0"/>
    <m/>
    <x v="0"/>
    <m/>
    <s v="0055A00000BclF5QAJ"/>
    <d v="2021-04-11T20:03:09"/>
    <m/>
    <d v="2018-03-10T15:07:46"/>
    <m/>
    <m/>
    <b v="0"/>
    <m/>
    <s v="Biotherapeutics"/>
    <s v="Other"/>
    <m/>
    <m/>
    <m/>
    <m/>
    <m/>
    <x v="3659"/>
    <x v="0"/>
    <b v="0"/>
    <m/>
    <m/>
    <m/>
    <s v="0055A000008iLoOQAU"/>
    <s v="01s31000003qafeAAA"/>
    <s v="Biotherapeutics"/>
    <m/>
    <m/>
    <s v="Consumables"/>
    <s v="ZipChip"/>
    <m/>
    <m/>
    <s v="0125A000001ESVfQAO"/>
    <b v="0"/>
    <m/>
    <b v="0"/>
    <m/>
    <m/>
    <x v="1"/>
    <b v="0"/>
    <d v="2021-06-29T20:34:54"/>
    <m/>
    <m/>
    <b v="0"/>
    <x v="1"/>
    <m/>
    <m/>
    <n v="2750"/>
    <m/>
    <x v="96"/>
    <n v="100"/>
    <n v="0"/>
  </r>
  <r>
    <s v="0013100001qyrQqAAI"/>
    <b v="0"/>
    <m/>
    <b v="0"/>
    <m/>
    <m/>
    <m/>
    <x v="714"/>
    <b v="1"/>
    <m/>
    <m/>
    <m/>
    <m/>
    <m/>
    <s v="00531000008FRNUAA4"/>
    <b v="0"/>
    <d v="2017-09-26T18:06:39"/>
    <m/>
    <b v="0"/>
    <m/>
    <m/>
    <b v="0"/>
    <d v="2017-03-01T00:00:00"/>
    <n v="3"/>
    <n v="2017"/>
    <s v="Closed"/>
    <s v="Closed"/>
    <b v="0"/>
    <b v="0"/>
    <m/>
    <b v="1"/>
    <b v="0"/>
    <b v="0"/>
    <x v="14"/>
    <b v="0"/>
    <m/>
    <x v="0"/>
    <m/>
    <s v="0055A00000BclF5QAJ"/>
    <d v="2021-04-11T20:03:09"/>
    <m/>
    <d v="2018-03-10T15:07:46"/>
    <m/>
    <m/>
    <b v="0"/>
    <m/>
    <m/>
    <s v="Other"/>
    <m/>
    <m/>
    <m/>
    <m/>
    <m/>
    <x v="3660"/>
    <x v="0"/>
    <b v="0"/>
    <m/>
    <m/>
    <m/>
    <s v="0055A000008iLoOQAU"/>
    <s v="01s31000003qafeAAA"/>
    <s v="Other"/>
    <m/>
    <m/>
    <s v="Consumables"/>
    <s v="ZipChip"/>
    <m/>
    <m/>
    <s v="0125A000001ESVfQAO"/>
    <b v="0"/>
    <m/>
    <b v="0"/>
    <m/>
    <m/>
    <x v="1"/>
    <b v="0"/>
    <d v="2021-06-29T20:34:54"/>
    <m/>
    <m/>
    <b v="0"/>
    <x v="1"/>
    <m/>
    <m/>
    <n v="1925"/>
    <m/>
    <x v="153"/>
    <n v="100"/>
    <n v="0"/>
  </r>
  <r>
    <s v="0013100001fqwyfAAA"/>
    <b v="0"/>
    <m/>
    <b v="0"/>
    <s v="70131000001SiprAAC"/>
    <m/>
    <m/>
    <x v="715"/>
    <b v="1"/>
    <m/>
    <m/>
    <s v="0035A00003CcDJvQAN"/>
    <m/>
    <m/>
    <s v="00531000008FRNUAA4"/>
    <b v="0"/>
    <d v="2017-09-28T16:28:05"/>
    <m/>
    <b v="0"/>
    <m/>
    <m/>
    <b v="0"/>
    <d v="2017-03-01T00:00:00"/>
    <n v="3"/>
    <n v="2017"/>
    <s v="Closed"/>
    <s v="Closed"/>
    <b v="0"/>
    <b v="0"/>
    <m/>
    <b v="1"/>
    <b v="0"/>
    <b v="0"/>
    <x v="15"/>
    <b v="0"/>
    <m/>
    <x v="0"/>
    <m/>
    <s v="0055A00000BclF5QAJ"/>
    <d v="2021-04-11T20:03:09"/>
    <m/>
    <d v="2018-03-10T15:07:46"/>
    <m/>
    <m/>
    <b v="0"/>
    <m/>
    <s v="Biotherapeutics;Proteomics and Peptide Mapping"/>
    <s v="Other"/>
    <m/>
    <m/>
    <m/>
    <m/>
    <m/>
    <x v="3661"/>
    <x v="0"/>
    <b v="0"/>
    <m/>
    <m/>
    <m/>
    <s v="0055A000008iLoOQAU"/>
    <s v="01s31000003qafeAAA"/>
    <s v="Biotherapeutics"/>
    <m/>
    <m/>
    <s v="Consumables"/>
    <s v="ZipChip"/>
    <m/>
    <m/>
    <s v="0125A000001ESVfQAO"/>
    <b v="0"/>
    <m/>
    <b v="0"/>
    <m/>
    <m/>
    <x v="1"/>
    <b v="0"/>
    <d v="2021-06-29T20:34:54"/>
    <m/>
    <m/>
    <b v="0"/>
    <x v="1"/>
    <m/>
    <m/>
    <n v="800"/>
    <m/>
    <x v="884"/>
    <n v="100"/>
    <n v="0"/>
  </r>
  <r>
    <s v="0013100001jbAzYAAU"/>
    <b v="0"/>
    <m/>
    <b v="0"/>
    <s v="70131000001YBOWAA4"/>
    <m/>
    <m/>
    <x v="233"/>
    <b v="1"/>
    <m/>
    <m/>
    <s v="0033100003118ZQAAY"/>
    <m/>
    <m/>
    <s v="00531000008FRNUAA4"/>
    <b v="0"/>
    <d v="2018-04-23T19:44:03"/>
    <m/>
    <b v="0"/>
    <m/>
    <m/>
    <b v="0"/>
    <d v="2018-03-01T00:00:00"/>
    <n v="3"/>
    <n v="2018"/>
    <s v="Closed"/>
    <s v="Closed"/>
    <b v="0"/>
    <b v="0"/>
    <m/>
    <b v="1"/>
    <b v="0"/>
    <b v="0"/>
    <x v="17"/>
    <b v="0"/>
    <m/>
    <x v="0"/>
    <m/>
    <s v="0055A00000BclF5QAJ"/>
    <d v="2021-04-10T22:59:54"/>
    <m/>
    <d v="2019-10-22T13:05:29"/>
    <m/>
    <m/>
    <b v="0"/>
    <m/>
    <m/>
    <s v="Trade Show"/>
    <m/>
    <m/>
    <m/>
    <m/>
    <m/>
    <x v="3662"/>
    <x v="0"/>
    <b v="0"/>
    <m/>
    <m/>
    <m/>
    <s v="0055A000009GjocQAC"/>
    <s v="01s31000003qafeAAA"/>
    <s v="Biotherapeutics"/>
    <m/>
    <s v="0033100003118ZQAAY"/>
    <s v="Consumables"/>
    <s v="ZipChip"/>
    <m/>
    <m/>
    <s v="0125A000001ESVfQAO"/>
    <b v="0"/>
    <m/>
    <b v="0"/>
    <m/>
    <m/>
    <x v="1"/>
    <b v="0"/>
    <d v="2021-06-29T20:34:54"/>
    <m/>
    <m/>
    <b v="0"/>
    <x v="1"/>
    <m/>
    <m/>
    <n v="3600"/>
    <m/>
    <x v="885"/>
    <n v="100"/>
    <n v="0"/>
  </r>
  <r>
    <s v="0015A00001tbNSWQA2"/>
    <b v="0"/>
    <m/>
    <b v="0"/>
    <s v="7015A000001yWotQAE"/>
    <m/>
    <m/>
    <x v="233"/>
    <b v="1"/>
    <m/>
    <m/>
    <s v="0035A00003CdkkrQAB"/>
    <m/>
    <m/>
    <s v="00531000008FRNUAA4"/>
    <b v="0"/>
    <d v="2018-06-28T13:02:00"/>
    <m/>
    <b v="0"/>
    <m/>
    <m/>
    <b v="0"/>
    <d v="2018-03-01T00:00:00"/>
    <n v="3"/>
    <n v="2018"/>
    <s v="Closed"/>
    <s v="Closed"/>
    <b v="0"/>
    <b v="0"/>
    <m/>
    <b v="1"/>
    <b v="0"/>
    <b v="0"/>
    <x v="15"/>
    <b v="0"/>
    <m/>
    <x v="0"/>
    <m/>
    <s v="0055A00000BclF5QAJ"/>
    <d v="2021-04-10T22:59:54"/>
    <m/>
    <d v="2019-08-06T16:08:02"/>
    <m/>
    <m/>
    <b v="0"/>
    <m/>
    <m/>
    <s v="Trade Show"/>
    <m/>
    <m/>
    <m/>
    <m/>
    <m/>
    <x v="3663"/>
    <x v="0"/>
    <b v="0"/>
    <m/>
    <m/>
    <m/>
    <s v="0055A000008iLoOQAU"/>
    <s v="01s31000003qafeAAA"/>
    <m/>
    <m/>
    <s v="0035A00003CdkkrQAB"/>
    <s v="Consumables"/>
    <s v="ZipChip"/>
    <m/>
    <m/>
    <s v="0125A000001ESVfQAO"/>
    <b v="0"/>
    <m/>
    <b v="0"/>
    <m/>
    <m/>
    <x v="1"/>
    <b v="0"/>
    <d v="2021-06-29T20:34:54"/>
    <m/>
    <m/>
    <b v="0"/>
    <x v="1"/>
    <m/>
    <m/>
    <n v="14315"/>
    <m/>
    <x v="886"/>
    <n v="100"/>
    <n v="0"/>
  </r>
  <r>
    <s v="0013100001jbBzlAAE"/>
    <b v="0"/>
    <m/>
    <b v="0"/>
    <s v="70131000001YBOMAA4"/>
    <m/>
    <m/>
    <x v="716"/>
    <b v="1"/>
    <m/>
    <m/>
    <s v="00331000030OryMAAS"/>
    <m/>
    <m/>
    <s v="00531000008FRNUAA4"/>
    <b v="0"/>
    <d v="2018-06-28T17:12:22"/>
    <m/>
    <b v="0"/>
    <m/>
    <m/>
    <b v="0"/>
    <d v="2018-03-01T00:00:00"/>
    <n v="3"/>
    <n v="2018"/>
    <s v="Closed"/>
    <s v="Closed"/>
    <b v="0"/>
    <b v="0"/>
    <m/>
    <b v="1"/>
    <b v="0"/>
    <b v="0"/>
    <x v="15"/>
    <b v="0"/>
    <m/>
    <x v="0"/>
    <m/>
    <s v="0055A00000BclF5QAJ"/>
    <d v="2021-04-10T22:59:54"/>
    <m/>
    <d v="2018-07-10T13:20:15"/>
    <m/>
    <m/>
    <b v="0"/>
    <m/>
    <m/>
    <s v="Trade Show"/>
    <m/>
    <m/>
    <m/>
    <m/>
    <m/>
    <x v="3664"/>
    <x v="0"/>
    <b v="0"/>
    <m/>
    <m/>
    <m/>
    <s v="0055A000008iLoOQAU"/>
    <s v="01s31000003qafeAAA"/>
    <s v="Biotherapeutics"/>
    <m/>
    <m/>
    <s v="Consumables"/>
    <s v="ZipChip"/>
    <m/>
    <m/>
    <s v="0125A000001ESVfQAO"/>
    <b v="0"/>
    <m/>
    <b v="0"/>
    <m/>
    <m/>
    <x v="1"/>
    <b v="0"/>
    <d v="2021-06-29T20:34:54"/>
    <m/>
    <m/>
    <b v="0"/>
    <x v="1"/>
    <m/>
    <m/>
    <n v="4600"/>
    <m/>
    <x v="849"/>
    <n v="100"/>
    <n v="0"/>
  </r>
  <r>
    <s v="0015A00001tbNSWQA2"/>
    <b v="0"/>
    <m/>
    <b v="0"/>
    <m/>
    <m/>
    <m/>
    <x v="717"/>
    <b v="1"/>
    <m/>
    <m/>
    <s v="0035A00003IMsi4QAD"/>
    <m/>
    <m/>
    <s v="00531000008FRNUAA4"/>
    <b v="0"/>
    <d v="2018-06-29T21:15:59"/>
    <m/>
    <b v="0"/>
    <m/>
    <m/>
    <b v="0"/>
    <d v="2018-03-01T00:00:00"/>
    <n v="3"/>
    <n v="2018"/>
    <s v="Closed"/>
    <s v="Closed"/>
    <b v="0"/>
    <b v="0"/>
    <m/>
    <b v="1"/>
    <b v="0"/>
    <b v="0"/>
    <x v="26"/>
    <b v="0"/>
    <m/>
    <x v="0"/>
    <m/>
    <s v="0055A00000BclF5QAJ"/>
    <d v="2021-04-10T22:59:54"/>
    <m/>
    <d v="2018-07-13T13:42:10"/>
    <m/>
    <m/>
    <b v="0"/>
    <m/>
    <m/>
    <s v="Website"/>
    <m/>
    <m/>
    <m/>
    <m/>
    <m/>
    <x v="3665"/>
    <x v="0"/>
    <b v="0"/>
    <m/>
    <m/>
    <m/>
    <s v="0055A000008iLoOQAU"/>
    <s v="01s31000003qafeAAA"/>
    <m/>
    <m/>
    <m/>
    <s v="Consumables"/>
    <s v="ZipChip"/>
    <m/>
    <m/>
    <s v="0125A000001ESVfQAO"/>
    <b v="0"/>
    <m/>
    <b v="0"/>
    <m/>
    <m/>
    <x v="1"/>
    <b v="0"/>
    <d v="2021-06-29T20:34:54"/>
    <m/>
    <m/>
    <b v="0"/>
    <x v="1"/>
    <m/>
    <m/>
    <n v="3600"/>
    <m/>
    <x v="885"/>
    <n v="100"/>
    <n v="0"/>
  </r>
  <r>
    <s v="0013100001fpKktAAE"/>
    <b v="0"/>
    <m/>
    <b v="0"/>
    <s v="7015A0000022gDBQAY"/>
    <m/>
    <m/>
    <x v="718"/>
    <b v="1"/>
    <m/>
    <m/>
    <s v="0035A00003IPUCEQA5"/>
    <m/>
    <m/>
    <s v="00531000008FRNUAA4"/>
    <b v="0"/>
    <d v="2018-07-11T13:08:16"/>
    <m/>
    <b v="0"/>
    <m/>
    <m/>
    <b v="0"/>
    <d v="2018-03-01T00:00:00"/>
    <n v="3"/>
    <n v="2018"/>
    <s v="Closed"/>
    <s v="Closed"/>
    <b v="0"/>
    <b v="0"/>
    <m/>
    <b v="1"/>
    <b v="0"/>
    <b v="0"/>
    <x v="15"/>
    <b v="0"/>
    <m/>
    <x v="0"/>
    <m/>
    <s v="0055A00000BclF5QAJ"/>
    <d v="2021-04-10T22:59:54"/>
    <m/>
    <d v="2018-07-18T17:22:57"/>
    <m/>
    <m/>
    <b v="0"/>
    <m/>
    <m/>
    <s v="Webinar"/>
    <m/>
    <m/>
    <m/>
    <m/>
    <m/>
    <x v="3666"/>
    <x v="0"/>
    <b v="0"/>
    <m/>
    <m/>
    <m/>
    <s v="0055A000008iLoOQAU"/>
    <s v="01s31000003qafeAAA"/>
    <s v="Biotherapeutics"/>
    <m/>
    <m/>
    <s v="Consumables"/>
    <s v="ZipChip"/>
    <m/>
    <m/>
    <s v="0125A000001ESVfQAO"/>
    <b v="0"/>
    <m/>
    <b v="0"/>
    <m/>
    <m/>
    <x v="1"/>
    <b v="0"/>
    <d v="2021-06-29T20:34:54"/>
    <m/>
    <m/>
    <b v="0"/>
    <x v="1"/>
    <m/>
    <m/>
    <n v="4600"/>
    <m/>
    <x v="849"/>
    <n v="100"/>
    <n v="0"/>
  </r>
  <r>
    <s v="0013100001gWxtDAAS"/>
    <b v="0"/>
    <m/>
    <b v="0"/>
    <m/>
    <m/>
    <m/>
    <x v="719"/>
    <b v="1"/>
    <m/>
    <m/>
    <s v="0035A00003JhgDzQAJ"/>
    <m/>
    <m/>
    <s v="00531000008FRNUAA4"/>
    <b v="0"/>
    <d v="2018-07-11T14:48:14"/>
    <m/>
    <b v="0"/>
    <m/>
    <m/>
    <b v="0"/>
    <d v="2018-03-01T00:00:00"/>
    <n v="3"/>
    <n v="2018"/>
    <s v="Closed"/>
    <s v="Closed"/>
    <b v="0"/>
    <b v="0"/>
    <m/>
    <b v="1"/>
    <b v="0"/>
    <b v="0"/>
    <x v="17"/>
    <b v="0"/>
    <m/>
    <x v="0"/>
    <m/>
    <s v="0055A00000BclF5QAJ"/>
    <d v="2021-04-10T22:59:54"/>
    <m/>
    <m/>
    <m/>
    <m/>
    <b v="0"/>
    <m/>
    <m/>
    <s v="Eblasts"/>
    <m/>
    <m/>
    <m/>
    <m/>
    <m/>
    <x v="3667"/>
    <x v="0"/>
    <b v="0"/>
    <m/>
    <m/>
    <m/>
    <s v="0055A000008iLoOQAU"/>
    <s v="01s31000003qafeAAA"/>
    <m/>
    <m/>
    <m/>
    <s v="Consumables"/>
    <s v="ZipChip"/>
    <m/>
    <m/>
    <s v="0125A000001ESVfQAO"/>
    <b v="0"/>
    <m/>
    <b v="0"/>
    <m/>
    <m/>
    <x v="1"/>
    <b v="0"/>
    <d v="2021-06-29T20:34:54"/>
    <m/>
    <m/>
    <b v="0"/>
    <x v="1"/>
    <m/>
    <m/>
    <n v="2950"/>
    <m/>
    <x v="850"/>
    <n v="100"/>
    <n v="0"/>
  </r>
  <r>
    <s v="0015A00001tbNSWQA2"/>
    <b v="0"/>
    <m/>
    <b v="0"/>
    <s v="7015A000001yWotQAE"/>
    <m/>
    <m/>
    <x v="498"/>
    <b v="1"/>
    <m/>
    <m/>
    <s v="0035A00003IPUBLQA5"/>
    <m/>
    <m/>
    <s v="00531000008FRNUAA4"/>
    <b v="0"/>
    <d v="2018-07-24T12:26:33"/>
    <m/>
    <b v="0"/>
    <m/>
    <m/>
    <b v="0"/>
    <d v="2018-03-01T00:00:00"/>
    <n v="3"/>
    <n v="2018"/>
    <s v="Closed"/>
    <s v="Closed"/>
    <b v="0"/>
    <b v="0"/>
    <m/>
    <b v="1"/>
    <b v="0"/>
    <b v="0"/>
    <x v="15"/>
    <b v="0"/>
    <m/>
    <x v="0"/>
    <m/>
    <s v="0055A00000BclF5QAJ"/>
    <d v="2021-04-10T22:59:54"/>
    <m/>
    <d v="2018-08-02T13:33:32"/>
    <m/>
    <m/>
    <b v="0"/>
    <m/>
    <m/>
    <s v="Trade Show"/>
    <m/>
    <m/>
    <m/>
    <m/>
    <m/>
    <x v="3668"/>
    <x v="0"/>
    <b v="0"/>
    <m/>
    <m/>
    <m/>
    <s v="0055A000008iLoOQAU"/>
    <s v="01s31000003qafeAAA"/>
    <s v="Biotherapeutics;Metabolomics"/>
    <m/>
    <m/>
    <s v="Consumables"/>
    <s v="ZipChip"/>
    <m/>
    <m/>
    <s v="0125A000001ESVfQAO"/>
    <b v="0"/>
    <m/>
    <b v="0"/>
    <m/>
    <m/>
    <x v="1"/>
    <b v="0"/>
    <d v="2021-06-29T20:34:54"/>
    <m/>
    <m/>
    <b v="0"/>
    <x v="1"/>
    <m/>
    <m/>
    <n v="4600"/>
    <m/>
    <x v="849"/>
    <n v="100"/>
    <n v="0"/>
  </r>
  <r>
    <s v="0013100001gZda5AAC"/>
    <b v="0"/>
    <m/>
    <b v="0"/>
    <s v="7015A0000022gDBQAY"/>
    <m/>
    <m/>
    <x v="196"/>
    <b v="1"/>
    <m/>
    <m/>
    <s v="00331000034lSAbAAM"/>
    <m/>
    <m/>
    <s v="00531000008FRNUAA4"/>
    <b v="0"/>
    <d v="2018-07-26T13:15:40"/>
    <m/>
    <b v="0"/>
    <m/>
    <m/>
    <b v="0"/>
    <d v="2018-03-01T00:00:00"/>
    <n v="3"/>
    <n v="2018"/>
    <s v="Closed"/>
    <s v="Closed"/>
    <b v="0"/>
    <b v="0"/>
    <m/>
    <b v="1"/>
    <b v="0"/>
    <b v="0"/>
    <x v="15"/>
    <b v="0"/>
    <m/>
    <x v="0"/>
    <m/>
    <s v="0055A00000BclF5QAJ"/>
    <d v="2021-04-11T20:11:37"/>
    <m/>
    <d v="2018-08-02T13:31:19"/>
    <m/>
    <m/>
    <b v="0"/>
    <m/>
    <m/>
    <s v="Website"/>
    <m/>
    <m/>
    <m/>
    <m/>
    <m/>
    <x v="3669"/>
    <x v="0"/>
    <b v="0"/>
    <m/>
    <m/>
    <m/>
    <s v="0055A000008iLoOQAU"/>
    <s v="01s31000003qafeAAA"/>
    <s v="Biotherapeutics"/>
    <m/>
    <m/>
    <s v="Consumables"/>
    <s v="ZipChip"/>
    <m/>
    <m/>
    <s v="0125A000001ESVfQAO"/>
    <b v="0"/>
    <m/>
    <b v="0"/>
    <m/>
    <m/>
    <x v="1"/>
    <b v="0"/>
    <d v="2021-06-29T20:34:54"/>
    <m/>
    <m/>
    <b v="0"/>
    <x v="1"/>
    <m/>
    <m/>
    <n v="4600"/>
    <m/>
    <x v="849"/>
    <n v="100"/>
    <n v="0"/>
  </r>
  <r>
    <s v="0013100001gZd3uAAC"/>
    <b v="0"/>
    <m/>
    <b v="0"/>
    <s v="70131000001YBPPAA4"/>
    <m/>
    <m/>
    <x v="498"/>
    <b v="1"/>
    <m/>
    <m/>
    <s v="00331000034lAwhAAE"/>
    <m/>
    <m/>
    <s v="00531000008FRNUAA4"/>
    <b v="0"/>
    <d v="2018-07-26T13:29:38"/>
    <m/>
    <b v="0"/>
    <m/>
    <m/>
    <b v="0"/>
    <d v="2018-03-01T00:00:00"/>
    <n v="3"/>
    <n v="2018"/>
    <s v="Closed"/>
    <s v="Closed"/>
    <b v="0"/>
    <b v="0"/>
    <m/>
    <b v="1"/>
    <b v="0"/>
    <b v="0"/>
    <x v="15"/>
    <b v="0"/>
    <m/>
    <x v="0"/>
    <m/>
    <s v="0055A00000BclF5QAJ"/>
    <d v="2021-04-11T20:07:09"/>
    <m/>
    <d v="2018-08-02T13:32:44"/>
    <m/>
    <m/>
    <b v="0"/>
    <m/>
    <m/>
    <s v="Field Sales"/>
    <m/>
    <m/>
    <m/>
    <m/>
    <m/>
    <x v="3670"/>
    <x v="0"/>
    <b v="0"/>
    <m/>
    <m/>
    <m/>
    <s v="0055A000008iLoOQAU"/>
    <s v="01s31000003qafeAAA"/>
    <s v="Biotherapeutics"/>
    <m/>
    <m/>
    <s v="Consumables"/>
    <s v="ZipChip"/>
    <m/>
    <m/>
    <s v="0125A000001ESVfQAO"/>
    <b v="0"/>
    <m/>
    <b v="0"/>
    <m/>
    <m/>
    <x v="1"/>
    <b v="0"/>
    <d v="2021-06-29T20:34:54"/>
    <m/>
    <m/>
    <b v="0"/>
    <x v="1"/>
    <m/>
    <m/>
    <n v="4600"/>
    <m/>
    <x v="849"/>
    <n v="100"/>
    <n v="0"/>
  </r>
  <r>
    <s v="0013100001fqypQAAQ"/>
    <b v="0"/>
    <m/>
    <b v="0"/>
    <m/>
    <m/>
    <m/>
    <x v="196"/>
    <b v="1"/>
    <m/>
    <m/>
    <m/>
    <m/>
    <m/>
    <s v="00531000008FRNUAA4"/>
    <b v="0"/>
    <d v="2018-08-02T13:37:22"/>
    <m/>
    <b v="0"/>
    <m/>
    <m/>
    <b v="0"/>
    <d v="2018-03-01T00:00:00"/>
    <n v="3"/>
    <n v="2018"/>
    <s v="Closed"/>
    <s v="Closed"/>
    <b v="0"/>
    <b v="0"/>
    <m/>
    <b v="1"/>
    <b v="0"/>
    <b v="0"/>
    <x v="15"/>
    <b v="0"/>
    <m/>
    <x v="0"/>
    <m/>
    <s v="0055A00000BclF5QAJ"/>
    <d v="2021-04-10T22:59:54"/>
    <m/>
    <m/>
    <m/>
    <m/>
    <b v="0"/>
    <m/>
    <m/>
    <s v="Other"/>
    <m/>
    <m/>
    <m/>
    <m/>
    <m/>
    <x v="3671"/>
    <x v="0"/>
    <b v="0"/>
    <m/>
    <m/>
    <m/>
    <s v="0055A000008iLoOQAU"/>
    <s v="01s31000003qafeAAA"/>
    <s v="Metabolomics"/>
    <m/>
    <m/>
    <s v="Consumables"/>
    <s v="ZipChip"/>
    <m/>
    <m/>
    <s v="0125A000001ESVfQAO"/>
    <b v="0"/>
    <m/>
    <b v="0"/>
    <m/>
    <m/>
    <x v="1"/>
    <b v="0"/>
    <d v="2021-06-29T20:34:54"/>
    <m/>
    <m/>
    <b v="0"/>
    <x v="1"/>
    <m/>
    <m/>
    <n v="1950"/>
    <m/>
    <x v="296"/>
    <n v="100"/>
    <n v="0"/>
  </r>
  <r>
    <s v="0013100001fr79BAAQ"/>
    <b v="0"/>
    <m/>
    <b v="0"/>
    <s v="7015A000001ZipvQAC"/>
    <m/>
    <m/>
    <x v="720"/>
    <b v="1"/>
    <m/>
    <m/>
    <s v="0035A00003EXGhHQAX"/>
    <m/>
    <m/>
    <s v="00531000008FRNUAA4"/>
    <b v="0"/>
    <d v="2018-08-02T13:39:31"/>
    <m/>
    <b v="0"/>
    <m/>
    <m/>
    <b v="0"/>
    <d v="2018-03-01T00:00:00"/>
    <n v="3"/>
    <n v="2018"/>
    <s v="Closed"/>
    <s v="Closed"/>
    <b v="0"/>
    <b v="0"/>
    <m/>
    <b v="1"/>
    <b v="0"/>
    <b v="0"/>
    <x v="26"/>
    <b v="0"/>
    <m/>
    <x v="0"/>
    <m/>
    <s v="0055A00000BclF5QAJ"/>
    <d v="2021-04-10T22:59:54"/>
    <m/>
    <m/>
    <m/>
    <m/>
    <b v="0"/>
    <m/>
    <m/>
    <s v="Trade Show"/>
    <m/>
    <m/>
    <m/>
    <m/>
    <m/>
    <x v="3672"/>
    <x v="0"/>
    <b v="0"/>
    <m/>
    <m/>
    <m/>
    <s v="0055A000008iLoOQAU"/>
    <s v="01s31000003qafeAAA"/>
    <m/>
    <m/>
    <m/>
    <s v="Consumables"/>
    <s v="ZipChip"/>
    <m/>
    <m/>
    <s v="0125A000001ESVfQAO"/>
    <b v="0"/>
    <m/>
    <b v="0"/>
    <m/>
    <m/>
    <x v="1"/>
    <b v="0"/>
    <d v="2021-06-29T20:34:54"/>
    <m/>
    <m/>
    <b v="0"/>
    <x v="1"/>
    <m/>
    <m/>
    <n v="650"/>
    <m/>
    <x v="294"/>
    <n v="100"/>
    <n v="0"/>
  </r>
  <r>
    <s v="0013100001gWxtDAAS"/>
    <b v="0"/>
    <m/>
    <b v="0"/>
    <m/>
    <m/>
    <m/>
    <x v="498"/>
    <b v="1"/>
    <m/>
    <m/>
    <m/>
    <m/>
    <m/>
    <s v="00531000008FRNUAA4"/>
    <b v="0"/>
    <d v="2018-08-02T13:40:55"/>
    <m/>
    <b v="0"/>
    <m/>
    <m/>
    <b v="0"/>
    <d v="2018-03-01T00:00:00"/>
    <n v="3"/>
    <n v="2018"/>
    <s v="Closed"/>
    <s v="Closed"/>
    <b v="0"/>
    <b v="0"/>
    <m/>
    <b v="1"/>
    <b v="0"/>
    <b v="0"/>
    <x v="17"/>
    <b v="0"/>
    <m/>
    <x v="0"/>
    <m/>
    <s v="0055A00000BclF5QAJ"/>
    <d v="2021-04-10T22:59:54"/>
    <m/>
    <m/>
    <m/>
    <m/>
    <b v="0"/>
    <m/>
    <m/>
    <s v="Eblasts"/>
    <m/>
    <m/>
    <m/>
    <m/>
    <m/>
    <x v="3673"/>
    <x v="0"/>
    <b v="0"/>
    <m/>
    <m/>
    <m/>
    <s v="0055A000008iLoOQAU"/>
    <s v="01s31000003qafeAAA"/>
    <m/>
    <m/>
    <m/>
    <s v="Consumables"/>
    <s v="ZipChip"/>
    <m/>
    <m/>
    <s v="0125A000001ESVfQAO"/>
    <b v="0"/>
    <m/>
    <b v="0"/>
    <m/>
    <m/>
    <x v="1"/>
    <b v="0"/>
    <d v="2021-06-29T20:34:54"/>
    <m/>
    <m/>
    <b v="0"/>
    <x v="1"/>
    <m/>
    <m/>
    <n v="2950"/>
    <m/>
    <x v="850"/>
    <n v="100"/>
    <n v="0"/>
  </r>
  <r>
    <s v="0013100001fr79BAAQ"/>
    <b v="0"/>
    <m/>
    <b v="0"/>
    <s v="7015A000001ZipvQAC"/>
    <m/>
    <m/>
    <x v="435"/>
    <b v="1"/>
    <m/>
    <m/>
    <m/>
    <m/>
    <m/>
    <s v="00531000008FRNUAA4"/>
    <b v="0"/>
    <d v="2018-08-10T14:43:47"/>
    <m/>
    <b v="0"/>
    <m/>
    <m/>
    <b v="0"/>
    <d v="2018-03-01T00:00:00"/>
    <n v="3"/>
    <n v="2018"/>
    <s v="Closed"/>
    <s v="Closed"/>
    <b v="0"/>
    <b v="0"/>
    <m/>
    <b v="1"/>
    <b v="0"/>
    <b v="0"/>
    <x v="15"/>
    <b v="0"/>
    <m/>
    <x v="0"/>
    <m/>
    <s v="0055A00000BclF5QAJ"/>
    <d v="2021-04-11T20:03:09"/>
    <m/>
    <d v="2019-11-05T14:50:21"/>
    <m/>
    <m/>
    <b v="0"/>
    <m/>
    <m/>
    <s v="Other"/>
    <m/>
    <m/>
    <m/>
    <m/>
    <m/>
    <x v="3674"/>
    <x v="0"/>
    <b v="0"/>
    <m/>
    <m/>
    <m/>
    <s v="0055A000008iLoOQAU"/>
    <s v="01s31000003qafeAAA"/>
    <s v="Biotherapeutics"/>
    <m/>
    <s v="0035A00003EXGhHQAX"/>
    <s v="Consumables"/>
    <s v="ZipChip"/>
    <m/>
    <m/>
    <s v="0125A000001ESVfQAO"/>
    <b v="0"/>
    <m/>
    <b v="0"/>
    <m/>
    <m/>
    <x v="1"/>
    <b v="0"/>
    <d v="2021-06-29T20:34:54"/>
    <m/>
    <m/>
    <b v="0"/>
    <x v="1"/>
    <m/>
    <m/>
    <n v="4720"/>
    <m/>
    <x v="887"/>
    <n v="100"/>
    <n v="0"/>
  </r>
  <r>
    <s v="0013100001frxefAAA"/>
    <b v="0"/>
    <m/>
    <b v="0"/>
    <s v="7015A0000022gDBQAY"/>
    <m/>
    <m/>
    <x v="233"/>
    <b v="1"/>
    <m/>
    <m/>
    <s v="0035A00003IMkALQA1"/>
    <m/>
    <m/>
    <s v="0055A000008zqzaQAA"/>
    <b v="0"/>
    <d v="2018-08-20T18:56:04"/>
    <m/>
    <b v="0"/>
    <m/>
    <m/>
    <b v="0"/>
    <d v="2018-03-01T00:00:00"/>
    <n v="3"/>
    <n v="2018"/>
    <s v="Closed"/>
    <s v="Closed"/>
    <b v="0"/>
    <b v="0"/>
    <m/>
    <b v="1"/>
    <b v="0"/>
    <b v="0"/>
    <x v="26"/>
    <b v="0"/>
    <m/>
    <x v="0"/>
    <m/>
    <s v="0055A00000BclF5QAJ"/>
    <d v="2021-04-11T20:10:42"/>
    <m/>
    <d v="2019-10-22T16:20:00"/>
    <m/>
    <m/>
    <b v="0"/>
    <m/>
    <m/>
    <s v="Sales Seminar"/>
    <m/>
    <m/>
    <m/>
    <m/>
    <m/>
    <x v="3675"/>
    <x v="0"/>
    <b v="0"/>
    <m/>
    <m/>
    <m/>
    <s v="0055A000009sZg0QAE"/>
    <s v="01s31000003qafeAAA"/>
    <m/>
    <m/>
    <s v="0035A00003IMkALQA1"/>
    <s v="Consumables"/>
    <s v="ZipChip"/>
    <m/>
    <m/>
    <s v="0125A000001ESVfQAO"/>
    <b v="0"/>
    <m/>
    <b v="0"/>
    <m/>
    <m/>
    <x v="1"/>
    <b v="0"/>
    <d v="2021-06-29T20:34:54"/>
    <m/>
    <m/>
    <b v="0"/>
    <x v="1"/>
    <m/>
    <m/>
    <n v="4600"/>
    <m/>
    <x v="849"/>
    <n v="100"/>
    <n v="0"/>
  </r>
  <r>
    <s v="0013100001jbBzlAAE"/>
    <b v="0"/>
    <m/>
    <b v="0"/>
    <s v="7015A000001qSjGQAU"/>
    <m/>
    <m/>
    <x v="721"/>
    <b v="1"/>
    <m/>
    <m/>
    <s v="00331000030OryMAAS"/>
    <m/>
    <m/>
    <s v="0055A000008iLoOQAU"/>
    <b v="0"/>
    <d v="2019-04-22T12:29:25"/>
    <m/>
    <b v="0"/>
    <m/>
    <m/>
    <b v="0"/>
    <d v="2019-03-01T00:00:00"/>
    <n v="3"/>
    <n v="2019"/>
    <s v="Closed"/>
    <s v="Closed"/>
    <b v="0"/>
    <b v="0"/>
    <m/>
    <b v="1"/>
    <b v="0"/>
    <b v="0"/>
    <x v="26"/>
    <b v="0"/>
    <m/>
    <x v="0"/>
    <m/>
    <s v="0055A00000BclF5QAJ"/>
    <d v="2021-04-10T22:59:54"/>
    <m/>
    <d v="2019-10-22T12:59:11"/>
    <m/>
    <m/>
    <b v="0"/>
    <m/>
    <m/>
    <s v="Trade Show"/>
    <m/>
    <m/>
    <m/>
    <m/>
    <m/>
    <x v="3676"/>
    <x v="0"/>
    <b v="0"/>
    <m/>
    <m/>
    <m/>
    <s v="0055A000009GjocQAC"/>
    <s v="01s5A000005z9ixQAA"/>
    <m/>
    <m/>
    <s v="00331000030OryMAAS"/>
    <s v="Consumables"/>
    <s v="ZipChip"/>
    <m/>
    <m/>
    <s v="0125A000001ESVfQAO"/>
    <b v="0"/>
    <m/>
    <b v="0"/>
    <m/>
    <m/>
    <x v="1"/>
    <b v="0"/>
    <d v="2021-06-29T20:34:54"/>
    <m/>
    <m/>
    <b v="0"/>
    <x v="1"/>
    <m/>
    <m/>
    <n v="3915"/>
    <m/>
    <x v="778"/>
    <n v="100"/>
    <n v="0"/>
  </r>
  <r>
    <s v="0013100001gXqdHAAS"/>
    <b v="0"/>
    <m/>
    <b v="0"/>
    <s v="7015A0000022gDBQAY"/>
    <m/>
    <m/>
    <x v="227"/>
    <b v="1"/>
    <m/>
    <m/>
    <s v="0035A00003EW9IOQA1"/>
    <m/>
    <m/>
    <s v="0055A000008iLoOQAU"/>
    <b v="0"/>
    <d v="2019-06-13T16:21:56"/>
    <m/>
    <b v="0"/>
    <m/>
    <m/>
    <b v="0"/>
    <d v="2019-03-01T00:00:00"/>
    <n v="3"/>
    <n v="2019"/>
    <s v="Closed"/>
    <s v="Closed"/>
    <b v="0"/>
    <b v="0"/>
    <m/>
    <b v="1"/>
    <b v="0"/>
    <b v="0"/>
    <x v="15"/>
    <b v="0"/>
    <m/>
    <x v="0"/>
    <m/>
    <s v="0055A00000BclF5QAJ"/>
    <d v="2021-04-10T22:59:54"/>
    <m/>
    <d v="2019-11-05T14:56:30"/>
    <m/>
    <m/>
    <b v="0"/>
    <m/>
    <m/>
    <s v="Seminar - Internal"/>
    <m/>
    <m/>
    <m/>
    <m/>
    <m/>
    <x v="3677"/>
    <x v="0"/>
    <b v="0"/>
    <m/>
    <m/>
    <m/>
    <s v="0055A000008iLoOQAU"/>
    <s v="01s5A000005z9ixQAA"/>
    <m/>
    <m/>
    <s v="0035A00003EW9IOQA1"/>
    <s v="Consumables"/>
    <s v="ZipChip"/>
    <m/>
    <m/>
    <s v="0125A000001ESVfQAO"/>
    <b v="0"/>
    <m/>
    <b v="0"/>
    <m/>
    <m/>
    <x v="1"/>
    <b v="0"/>
    <d v="2021-06-29T20:34:54"/>
    <m/>
    <m/>
    <b v="0"/>
    <x v="1"/>
    <m/>
    <m/>
    <n v="3245"/>
    <m/>
    <x v="786"/>
    <n v="100"/>
    <n v="0"/>
  </r>
  <r>
    <s v="0013100001jb0YzAAI"/>
    <b v="0"/>
    <m/>
    <b v="0"/>
    <s v="7015A000001qXCFQA2"/>
    <m/>
    <m/>
    <x v="439"/>
    <b v="1"/>
    <m/>
    <m/>
    <s v="0035A00003JhmIkQAJ"/>
    <m/>
    <m/>
    <s v="0055A000008iLoOQAU"/>
    <b v="0"/>
    <d v="2019-07-09T17:39:24"/>
    <m/>
    <b v="0"/>
    <m/>
    <m/>
    <b v="0"/>
    <d v="2019-03-01T00:00:00"/>
    <n v="3"/>
    <n v="2019"/>
    <s v="Closed"/>
    <s v="Closed"/>
    <b v="0"/>
    <b v="0"/>
    <m/>
    <b v="1"/>
    <b v="0"/>
    <b v="0"/>
    <x v="26"/>
    <b v="0"/>
    <m/>
    <x v="0"/>
    <m/>
    <s v="0055A00000BclF5QAJ"/>
    <d v="2021-04-10T22:59:54"/>
    <m/>
    <d v="2019-07-26T13:28:06"/>
    <m/>
    <m/>
    <b v="0"/>
    <m/>
    <m/>
    <s v="Eblasts"/>
    <m/>
    <m/>
    <m/>
    <m/>
    <m/>
    <x v="3678"/>
    <x v="0"/>
    <b v="0"/>
    <m/>
    <m/>
    <m/>
    <s v="0055A000008iLoOQAU"/>
    <s v="01s5A000005z9ixQAA"/>
    <m/>
    <m/>
    <s v="0035A00003JhmIkQAJ"/>
    <s v="Consumables"/>
    <s v="ZipChip"/>
    <m/>
    <m/>
    <s v="0125A000001ESVfQAO"/>
    <b v="0"/>
    <m/>
    <b v="0"/>
    <m/>
    <m/>
    <x v="1"/>
    <b v="0"/>
    <d v="2021-06-29T20:34:54"/>
    <m/>
    <m/>
    <b v="0"/>
    <x v="1"/>
    <m/>
    <m/>
    <n v="3915"/>
    <m/>
    <x v="778"/>
    <n v="100"/>
    <n v="0"/>
  </r>
  <r>
    <s v="0015A00001tbNSWQA2"/>
    <b v="0"/>
    <m/>
    <b v="0"/>
    <s v="7015A000001qSjGQAU"/>
    <m/>
    <m/>
    <x v="722"/>
    <b v="1"/>
    <m/>
    <m/>
    <s v="0035A00003CdkkrQAB"/>
    <m/>
    <m/>
    <s v="0055A000008iLoOQAU"/>
    <b v="0"/>
    <d v="2019-08-06T16:31:01"/>
    <m/>
    <b v="0"/>
    <m/>
    <m/>
    <b v="0"/>
    <d v="2019-03-01T00:00:00"/>
    <n v="3"/>
    <n v="2019"/>
    <s v="Closed"/>
    <s v="Closed"/>
    <b v="0"/>
    <b v="0"/>
    <m/>
    <b v="1"/>
    <b v="0"/>
    <b v="0"/>
    <x v="26"/>
    <b v="0"/>
    <m/>
    <x v="0"/>
    <m/>
    <s v="0055A00000BclF5QAJ"/>
    <d v="2021-04-10T22:59:54"/>
    <m/>
    <d v="2019-11-15T19:31:47"/>
    <m/>
    <m/>
    <b v="0"/>
    <m/>
    <m/>
    <s v="Trade Show"/>
    <m/>
    <m/>
    <m/>
    <m/>
    <m/>
    <x v="3679"/>
    <x v="0"/>
    <b v="0"/>
    <m/>
    <m/>
    <m/>
    <s v="0055A000008iLoOQAU"/>
    <s v="01s5A000005z9ixQAA"/>
    <m/>
    <m/>
    <s v="0035A00003CdkkrQAB"/>
    <s v="Consumables"/>
    <s v="ZipChip"/>
    <m/>
    <m/>
    <s v="0125A000001ESVfQAO"/>
    <b v="0"/>
    <m/>
    <b v="0"/>
    <m/>
    <m/>
    <x v="1"/>
    <b v="0"/>
    <d v="2021-06-29T20:34:54"/>
    <m/>
    <m/>
    <b v="0"/>
    <x v="1"/>
    <m/>
    <m/>
    <n v="670"/>
    <m/>
    <x v="779"/>
    <n v="100"/>
    <n v="0"/>
  </r>
  <r>
    <s v="0013100001jbToGAAU"/>
    <b v="0"/>
    <m/>
    <b v="0"/>
    <m/>
    <m/>
    <m/>
    <x v="723"/>
    <b v="1"/>
    <m/>
    <m/>
    <s v="0035A00003PIMlXQAX"/>
    <m/>
    <m/>
    <s v="0055A000008iLoOQAU"/>
    <b v="0"/>
    <d v="2019-08-14T19:57:24"/>
    <m/>
    <b v="0"/>
    <m/>
    <m/>
    <b v="0"/>
    <d v="2019-03-01T00:00:00"/>
    <n v="3"/>
    <n v="2019"/>
    <s v="Closed"/>
    <s v="Closed"/>
    <b v="0"/>
    <b v="0"/>
    <m/>
    <b v="1"/>
    <b v="0"/>
    <b v="0"/>
    <x v="26"/>
    <b v="0"/>
    <m/>
    <x v="0"/>
    <m/>
    <s v="0055A00000BclF5QAJ"/>
    <d v="2021-05-03T15:23:40"/>
    <m/>
    <d v="2019-08-15T14:18:56"/>
    <m/>
    <m/>
    <b v="0"/>
    <m/>
    <m/>
    <s v="Referral"/>
    <m/>
    <m/>
    <m/>
    <m/>
    <m/>
    <x v="3680"/>
    <x v="0"/>
    <b v="0"/>
    <m/>
    <m/>
    <m/>
    <s v="0055A000008iLoOQAU"/>
    <s v="01s5A000005z9ixQAA"/>
    <m/>
    <m/>
    <s v="0035A00003PIMlXQAX"/>
    <s v="Consumables"/>
    <s v="ZipChip"/>
    <m/>
    <m/>
    <s v="0125A000001ESVfQAO"/>
    <b v="0"/>
    <m/>
    <b v="0"/>
    <m/>
    <m/>
    <x v="1"/>
    <b v="0"/>
    <d v="2021-06-29T20:34:54"/>
    <m/>
    <m/>
    <b v="0"/>
    <x v="1"/>
    <m/>
    <m/>
    <n v="670"/>
    <m/>
    <x v="779"/>
    <n v="100"/>
    <n v="0"/>
  </r>
  <r>
    <s v="0013100001gYA7VAAW"/>
    <b v="0"/>
    <m/>
    <b v="0"/>
    <s v="70131000001YBx9AAG"/>
    <m/>
    <m/>
    <x v="724"/>
    <b v="1"/>
    <m/>
    <m/>
    <m/>
    <m/>
    <m/>
    <s v="0055A000008iLoOQAU"/>
    <b v="0"/>
    <d v="2019-08-15T15:48:43"/>
    <m/>
    <b v="0"/>
    <m/>
    <m/>
    <b v="0"/>
    <d v="2019-03-01T00:00:00"/>
    <n v="3"/>
    <n v="2019"/>
    <s v="Closed"/>
    <s v="Closed"/>
    <b v="0"/>
    <b v="0"/>
    <m/>
    <b v="1"/>
    <b v="0"/>
    <b v="0"/>
    <x v="26"/>
    <b v="0"/>
    <m/>
    <x v="0"/>
    <m/>
    <s v="0055A00000BclF5QAJ"/>
    <d v="2021-04-10T22:59:54"/>
    <m/>
    <d v="2019-08-21T18:45:21"/>
    <m/>
    <m/>
    <b v="0"/>
    <m/>
    <m/>
    <s v="Referral"/>
    <m/>
    <m/>
    <m/>
    <m/>
    <m/>
    <x v="3681"/>
    <x v="0"/>
    <b v="0"/>
    <m/>
    <m/>
    <m/>
    <s v="0055A000008iLoOQAU"/>
    <s v="01s5A000005z9ixQAA"/>
    <m/>
    <m/>
    <s v="0033100002xR8XsAAK"/>
    <s v="Consumables"/>
    <s v="ZipChip"/>
    <m/>
    <m/>
    <s v="0125A000001ESVfQAO"/>
    <b v="0"/>
    <m/>
    <b v="0"/>
    <m/>
    <m/>
    <x v="1"/>
    <b v="0"/>
    <d v="2021-06-29T20:34:54"/>
    <m/>
    <m/>
    <b v="0"/>
    <x v="1"/>
    <m/>
    <m/>
    <n v="9746"/>
    <m/>
    <x v="888"/>
    <n v="100"/>
    <n v="0"/>
  </r>
  <r>
    <s v="0013100001k5ZyRAAU"/>
    <b v="0"/>
    <m/>
    <b v="0"/>
    <s v="7015A000001OxJmQAK"/>
    <m/>
    <m/>
    <x v="725"/>
    <b v="1"/>
    <m/>
    <m/>
    <s v="00331000030Oqt1AAC"/>
    <m/>
    <m/>
    <s v="0055A000008iLoOQAU"/>
    <b v="0"/>
    <d v="2019-08-23T14:40:33"/>
    <m/>
    <b v="0"/>
    <m/>
    <m/>
    <b v="0"/>
    <d v="2019-03-01T00:00:00"/>
    <n v="3"/>
    <n v="2019"/>
    <s v="Closed"/>
    <s v="Closed"/>
    <b v="0"/>
    <b v="0"/>
    <m/>
    <b v="1"/>
    <b v="0"/>
    <b v="0"/>
    <x v="26"/>
    <b v="0"/>
    <m/>
    <x v="0"/>
    <m/>
    <s v="0055A00000BclF5QAJ"/>
    <d v="2021-04-10T22:59:54"/>
    <m/>
    <d v="2019-11-15T19:36:01"/>
    <m/>
    <m/>
    <b v="0"/>
    <m/>
    <m/>
    <s v="Trade Show"/>
    <m/>
    <m/>
    <m/>
    <m/>
    <m/>
    <x v="3682"/>
    <x v="0"/>
    <b v="0"/>
    <m/>
    <m/>
    <m/>
    <s v="0055A000008iLoOQAU"/>
    <s v="01s5A000005z9ixQAA"/>
    <m/>
    <m/>
    <s v="00331000030Oqt1AAC"/>
    <s v="Consumables"/>
    <s v="ZipChip"/>
    <m/>
    <m/>
    <s v="0125A000001ESVfQAO"/>
    <b v="0"/>
    <m/>
    <b v="0"/>
    <m/>
    <m/>
    <x v="1"/>
    <b v="0"/>
    <d v="2021-06-29T20:34:54"/>
    <m/>
    <m/>
    <b v="0"/>
    <x v="1"/>
    <m/>
    <m/>
    <n v="670"/>
    <m/>
    <x v="779"/>
    <n v="100"/>
    <n v="0"/>
  </r>
  <r>
    <s v="0013100001gYA7VAAW"/>
    <b v="0"/>
    <m/>
    <b v="0"/>
    <s v="70131000001YBx9AAG"/>
    <m/>
    <m/>
    <x v="501"/>
    <b v="1"/>
    <m/>
    <m/>
    <m/>
    <m/>
    <m/>
    <s v="0055A000008iLoOQAU"/>
    <b v="0"/>
    <d v="2019-08-27T14:45:14"/>
    <m/>
    <b v="0"/>
    <m/>
    <m/>
    <b v="0"/>
    <d v="2019-03-01T00:00:00"/>
    <n v="3"/>
    <n v="2019"/>
    <s v="Closed"/>
    <s v="Closed"/>
    <b v="0"/>
    <b v="0"/>
    <m/>
    <b v="1"/>
    <b v="0"/>
    <b v="0"/>
    <x v="26"/>
    <b v="0"/>
    <m/>
    <x v="0"/>
    <m/>
    <s v="0055A00000BclF5QAJ"/>
    <d v="2021-04-10T22:59:54"/>
    <m/>
    <d v="2019-08-29T12:03:09"/>
    <m/>
    <m/>
    <b v="0"/>
    <m/>
    <m/>
    <s v="Referral"/>
    <m/>
    <m/>
    <m/>
    <m/>
    <m/>
    <x v="3683"/>
    <x v="0"/>
    <b v="0"/>
    <m/>
    <m/>
    <m/>
    <s v="0055A000008iLoOQAU"/>
    <s v="01s5A000005z9ixQAA"/>
    <m/>
    <m/>
    <s v="0033100002zxafTAAQ"/>
    <s v="Consumables"/>
    <s v="ZipChip"/>
    <m/>
    <m/>
    <s v="0125A000001ESVfQAO"/>
    <b v="0"/>
    <m/>
    <b v="0"/>
    <m/>
    <m/>
    <x v="1"/>
    <b v="0"/>
    <d v="2021-06-29T20:34:54"/>
    <m/>
    <m/>
    <b v="0"/>
    <x v="1"/>
    <m/>
    <m/>
    <n v="7830"/>
    <m/>
    <x v="889"/>
    <n v="100"/>
    <n v="0"/>
  </r>
  <r>
    <s v="0015A00001yXLvZQAW"/>
    <b v="0"/>
    <m/>
    <b v="0"/>
    <m/>
    <m/>
    <m/>
    <x v="170"/>
    <b v="1"/>
    <m/>
    <m/>
    <s v="0035A00003YvgmZQAR"/>
    <m/>
    <m/>
    <s v="0055A000008iLoOQAU"/>
    <b v="0"/>
    <d v="2019-09-25T18:13:16"/>
    <m/>
    <b v="0"/>
    <m/>
    <m/>
    <b v="0"/>
    <d v="2019-03-01T00:00:00"/>
    <n v="3"/>
    <n v="2019"/>
    <s v="Closed"/>
    <s v="Closed"/>
    <b v="0"/>
    <b v="0"/>
    <m/>
    <b v="1"/>
    <b v="0"/>
    <b v="0"/>
    <x v="26"/>
    <b v="0"/>
    <m/>
    <x v="0"/>
    <m/>
    <s v="0055A00000BclF5QAJ"/>
    <d v="2021-04-10T22:59:54"/>
    <m/>
    <d v="2019-09-30T13:48:23"/>
    <m/>
    <m/>
    <b v="0"/>
    <m/>
    <m/>
    <s v="Website"/>
    <m/>
    <m/>
    <m/>
    <m/>
    <m/>
    <x v="3684"/>
    <x v="0"/>
    <b v="0"/>
    <m/>
    <m/>
    <m/>
    <s v="0055A000008iLoOQAU"/>
    <s v="01s5A000005z9ixQAA"/>
    <m/>
    <m/>
    <s v="0035A00003YvgmZQAR"/>
    <s v="Consumables"/>
    <s v="ZipChip"/>
    <m/>
    <m/>
    <s v="0125A000001ESVfQAO"/>
    <b v="0"/>
    <m/>
    <b v="0"/>
    <m/>
    <m/>
    <x v="1"/>
    <b v="0"/>
    <d v="2021-06-29T20:34:54"/>
    <m/>
    <m/>
    <b v="0"/>
    <x v="1"/>
    <m/>
    <m/>
    <n v="8950"/>
    <m/>
    <x v="809"/>
    <n v="100"/>
    <n v="0"/>
  </r>
  <r>
    <s v="0013100001jSwODAA0"/>
    <b v="0"/>
    <m/>
    <b v="0"/>
    <s v="7015A000001TfxaQAC"/>
    <m/>
    <m/>
    <x v="726"/>
    <b v="1"/>
    <m/>
    <m/>
    <s v="0035A00003R0B1vQAF"/>
    <m/>
    <m/>
    <s v="0055A000008zqzaQAA"/>
    <b v="0"/>
    <d v="2020-06-08T18:05:41"/>
    <m/>
    <b v="0"/>
    <m/>
    <m/>
    <b v="0"/>
    <d v="2020-03-01T00:00:00"/>
    <n v="3"/>
    <n v="2020"/>
    <s v="Closed"/>
    <s v="Closed"/>
    <b v="0"/>
    <b v="0"/>
    <m/>
    <b v="1"/>
    <b v="0"/>
    <b v="0"/>
    <x v="25"/>
    <b v="0"/>
    <m/>
    <x v="0"/>
    <d v="2020-06-08T00:00:00"/>
    <s v="0055A00000BclF5QAJ"/>
    <d v="2021-04-11T20:08:00"/>
    <m/>
    <d v="2020-07-17T20:48:20"/>
    <m/>
    <m/>
    <b v="0"/>
    <m/>
    <m/>
    <s v="Field Sales"/>
    <m/>
    <m/>
    <m/>
    <m/>
    <m/>
    <x v="3685"/>
    <x v="0"/>
    <b v="0"/>
    <m/>
    <m/>
    <m/>
    <s v="0055A000008iLoOQAU"/>
    <s v="01s5A000005x0sjQAA"/>
    <m/>
    <m/>
    <s v="0035A00003R0B1vQAF"/>
    <s v="Consumables"/>
    <s v="ZipChip"/>
    <m/>
    <m/>
    <s v="0125A000001ESVfQAO"/>
    <b v="0"/>
    <m/>
    <b v="0"/>
    <m/>
    <m/>
    <x v="1"/>
    <b v="0"/>
    <d v="2021-06-29T20:34:55"/>
    <m/>
    <m/>
    <b v="0"/>
    <x v="1"/>
    <m/>
    <m/>
    <n v="13780"/>
    <m/>
    <x v="890"/>
    <n v="100"/>
    <n v="0"/>
  </r>
  <r>
    <s v="0015A00001tbMY6QAM"/>
    <b v="0"/>
    <m/>
    <b v="0"/>
    <s v="7015A000001OxJmQAK"/>
    <m/>
    <m/>
    <x v="726"/>
    <b v="1"/>
    <m/>
    <m/>
    <s v="0035A00003JivLfQAJ"/>
    <m/>
    <m/>
    <s v="0055A000008iLoOQAU"/>
    <b v="0"/>
    <d v="2020-07-17T20:52:14"/>
    <m/>
    <b v="0"/>
    <m/>
    <m/>
    <b v="0"/>
    <d v="2020-03-01T00:00:00"/>
    <n v="3"/>
    <n v="2020"/>
    <s v="Closed"/>
    <s v="Closed"/>
    <b v="0"/>
    <b v="0"/>
    <m/>
    <b v="1"/>
    <b v="0"/>
    <b v="0"/>
    <x v="26"/>
    <b v="0"/>
    <m/>
    <x v="0"/>
    <m/>
    <s v="0055A00000BclF5QAJ"/>
    <d v="2021-04-10T22:59:54"/>
    <m/>
    <d v="2020-07-20T11:40:11"/>
    <m/>
    <m/>
    <b v="0"/>
    <m/>
    <m/>
    <s v="Webinar"/>
    <m/>
    <m/>
    <m/>
    <m/>
    <m/>
    <x v="3686"/>
    <x v="0"/>
    <b v="0"/>
    <m/>
    <m/>
    <m/>
    <s v="0055A000008iLoOQAU"/>
    <s v="01s5A000005x0sjQAA"/>
    <m/>
    <m/>
    <s v="0035A00003JivLfQAJ"/>
    <s v="Consumables"/>
    <s v="ZipChip"/>
    <m/>
    <m/>
    <s v="0125A000001ESVfQAO"/>
    <b v="0"/>
    <m/>
    <b v="0"/>
    <m/>
    <m/>
    <x v="1"/>
    <b v="0"/>
    <d v="2021-06-29T20:34:55"/>
    <m/>
    <m/>
    <b v="0"/>
    <x v="1"/>
    <m/>
    <m/>
    <n v="4740"/>
    <m/>
    <x v="891"/>
    <n v="100"/>
    <n v="0"/>
  </r>
  <r>
    <s v="0015A00002DU5c0QAD"/>
    <b v="0"/>
    <m/>
    <b v="0"/>
    <s v="7015A000001zMbNQAU"/>
    <m/>
    <m/>
    <x v="563"/>
    <b v="1"/>
    <m/>
    <m/>
    <s v="0035A00003WmSiiQAF"/>
    <m/>
    <m/>
    <s v="0055A000008iLoOQAU"/>
    <b v="0"/>
    <d v="2020-08-05T23:07:28"/>
    <m/>
    <b v="0"/>
    <m/>
    <m/>
    <b v="0"/>
    <d v="2020-03-01T00:00:00"/>
    <n v="3"/>
    <n v="2020"/>
    <s v="Closed"/>
    <s v="Closed"/>
    <b v="0"/>
    <b v="0"/>
    <m/>
    <b v="1"/>
    <b v="0"/>
    <b v="0"/>
    <x v="15"/>
    <b v="0"/>
    <m/>
    <x v="0"/>
    <d v="2020-09-25T00:00:00"/>
    <s v="0055A00000BclF5QAJ"/>
    <d v="2021-04-10T22:59:54"/>
    <m/>
    <d v="2020-09-29T14:22:13"/>
    <m/>
    <m/>
    <b v="0"/>
    <m/>
    <m/>
    <s v="Trade Show"/>
    <m/>
    <m/>
    <m/>
    <m/>
    <m/>
    <x v="3687"/>
    <x v="0"/>
    <b v="0"/>
    <m/>
    <m/>
    <m/>
    <s v="0055A000008iLoOQAU"/>
    <s v="01s5A000005x0sjQAA"/>
    <m/>
    <m/>
    <s v="0035A00003WmSiiQAF"/>
    <s v="Consumables"/>
    <s v="ZipChip"/>
    <m/>
    <m/>
    <s v="0125A000001ESVfQAO"/>
    <b v="0"/>
    <m/>
    <b v="0"/>
    <m/>
    <m/>
    <x v="1"/>
    <b v="0"/>
    <d v="2021-06-29T20:34:55"/>
    <m/>
    <m/>
    <b v="0"/>
    <x v="1"/>
    <m/>
    <m/>
    <n v="7510"/>
    <m/>
    <x v="892"/>
    <n v="100"/>
    <n v="0"/>
  </r>
  <r>
    <s v="0013100001gbb7YAAQ"/>
    <b v="0"/>
    <m/>
    <b v="0"/>
    <s v="7015A000001zMbNQAU"/>
    <m/>
    <m/>
    <x v="349"/>
    <b v="1"/>
    <m/>
    <m/>
    <s v="0035A00003TS6LPQA1"/>
    <m/>
    <m/>
    <s v="0055A000008iLoOQAU"/>
    <b v="0"/>
    <d v="2020-08-06T12:39:14"/>
    <m/>
    <b v="0"/>
    <m/>
    <m/>
    <b v="0"/>
    <d v="2020-03-01T00:00:00"/>
    <n v="3"/>
    <n v="2020"/>
    <s v="Closed"/>
    <s v="Closed"/>
    <b v="0"/>
    <b v="0"/>
    <m/>
    <b v="1"/>
    <b v="0"/>
    <b v="0"/>
    <x v="15"/>
    <b v="0"/>
    <m/>
    <x v="0"/>
    <d v="2020-08-10T00:00:00"/>
    <s v="0055A00000BclF5QAJ"/>
    <d v="2021-04-10T22:59:54"/>
    <m/>
    <d v="2020-08-10T16:34:19"/>
    <m/>
    <m/>
    <b v="0"/>
    <m/>
    <m/>
    <s v="Website"/>
    <m/>
    <m/>
    <m/>
    <m/>
    <m/>
    <x v="3688"/>
    <x v="0"/>
    <b v="0"/>
    <m/>
    <m/>
    <m/>
    <s v="0055A000008iLoOQAU"/>
    <s v="01s5A000005x0sjQAA"/>
    <m/>
    <m/>
    <s v="0035A00003TS6LPQA1"/>
    <s v="Consumables"/>
    <s v="ZipChip"/>
    <m/>
    <m/>
    <s v="0125A000001ESVfQAO"/>
    <b v="0"/>
    <m/>
    <b v="0"/>
    <m/>
    <m/>
    <x v="1"/>
    <b v="0"/>
    <d v="2021-06-29T20:34:55"/>
    <m/>
    <m/>
    <b v="0"/>
    <x v="1"/>
    <m/>
    <m/>
    <n v="3350"/>
    <m/>
    <x v="143"/>
    <n v="100"/>
    <n v="0"/>
  </r>
  <r>
    <s v="0013100001gXqdHAAS"/>
    <b v="0"/>
    <m/>
    <b v="0"/>
    <s v="7015A0000022gDBQAY"/>
    <m/>
    <m/>
    <x v="727"/>
    <b v="1"/>
    <m/>
    <m/>
    <s v="0035A00003EW9IOQA1"/>
    <m/>
    <m/>
    <s v="0055A000008iLoOQAU"/>
    <b v="0"/>
    <d v="2020-08-07T15:24:22"/>
    <m/>
    <b v="0"/>
    <m/>
    <m/>
    <b v="0"/>
    <d v="2020-03-01T00:00:00"/>
    <n v="3"/>
    <n v="2020"/>
    <s v="Closed"/>
    <s v="Closed"/>
    <b v="0"/>
    <b v="0"/>
    <m/>
    <b v="1"/>
    <b v="0"/>
    <b v="0"/>
    <x v="15"/>
    <b v="0"/>
    <m/>
    <x v="0"/>
    <d v="2020-08-07T00:00:00"/>
    <s v="0055A00000BclF5QAJ"/>
    <d v="2021-04-10T22:59:54"/>
    <m/>
    <d v="2020-08-09T13:30:00"/>
    <m/>
    <m/>
    <b v="0"/>
    <m/>
    <m/>
    <s v="Seminar - Internal"/>
    <m/>
    <m/>
    <m/>
    <m/>
    <m/>
    <x v="3689"/>
    <x v="0"/>
    <b v="0"/>
    <m/>
    <m/>
    <m/>
    <s v="0055A000008iLoOQAU"/>
    <s v="01s5A000005x0sjQAA"/>
    <m/>
    <m/>
    <s v="0035A00003EW9IOQA1"/>
    <s v="Consumables"/>
    <s v="ZipChip"/>
    <m/>
    <m/>
    <s v="0125A000001ESVfQAO"/>
    <b v="0"/>
    <m/>
    <b v="0"/>
    <m/>
    <m/>
    <x v="1"/>
    <b v="0"/>
    <d v="2021-06-29T20:34:55"/>
    <m/>
    <m/>
    <b v="0"/>
    <x v="1"/>
    <m/>
    <m/>
    <n v="3350"/>
    <m/>
    <x v="143"/>
    <n v="100"/>
    <n v="0"/>
  </r>
  <r>
    <s v="0013100001jbBzlAAE"/>
    <b v="0"/>
    <m/>
    <b v="0"/>
    <s v="7015A000001zKrqQAE"/>
    <m/>
    <m/>
    <x v="728"/>
    <b v="1"/>
    <m/>
    <m/>
    <s v="00331000030OryMAAS"/>
    <m/>
    <m/>
    <s v="0055A000008iLoOQAU"/>
    <b v="0"/>
    <d v="2020-08-07T18:33:55"/>
    <m/>
    <b v="0"/>
    <m/>
    <m/>
    <b v="0"/>
    <d v="2020-03-01T00:00:00"/>
    <n v="3"/>
    <n v="2020"/>
    <s v="Closed"/>
    <s v="Closed"/>
    <b v="0"/>
    <b v="0"/>
    <m/>
    <b v="1"/>
    <b v="0"/>
    <b v="0"/>
    <x v="26"/>
    <b v="0"/>
    <m/>
    <x v="0"/>
    <d v="2020-08-07T00:00:00"/>
    <s v="0055A00000BclF5QAJ"/>
    <d v="2021-04-10T22:59:54"/>
    <m/>
    <d v="2020-08-19T17:39:02"/>
    <m/>
    <m/>
    <b v="0"/>
    <m/>
    <m/>
    <s v="Trade Show"/>
    <m/>
    <m/>
    <m/>
    <m/>
    <m/>
    <x v="3690"/>
    <x v="0"/>
    <b v="0"/>
    <m/>
    <m/>
    <m/>
    <s v="0055A000008iLoOQAU"/>
    <s v="01s5A000005x0sjQAA"/>
    <m/>
    <m/>
    <s v="00331000030OryMAAS"/>
    <s v="Consumables"/>
    <s v="ZipChip"/>
    <m/>
    <m/>
    <s v="0125A000001ESVfQAO"/>
    <b v="0"/>
    <m/>
    <b v="0"/>
    <m/>
    <m/>
    <x v="1"/>
    <b v="0"/>
    <d v="2021-06-29T20:34:55"/>
    <m/>
    <m/>
    <b v="0"/>
    <x v="1"/>
    <m/>
    <m/>
    <n v="2780"/>
    <m/>
    <x v="893"/>
    <n v="100"/>
    <n v="0"/>
  </r>
  <r>
    <s v="0013100001gbb7YAAQ"/>
    <b v="0"/>
    <m/>
    <b v="0"/>
    <s v="7015A000001zMbNQAU"/>
    <m/>
    <m/>
    <x v="727"/>
    <b v="1"/>
    <m/>
    <m/>
    <s v="0035A00003TS6LPQA1"/>
    <m/>
    <m/>
    <s v="0055A000008iLoOQAU"/>
    <b v="0"/>
    <d v="2020-08-09T13:31:56"/>
    <m/>
    <b v="0"/>
    <m/>
    <m/>
    <b v="0"/>
    <d v="2020-03-01T00:00:00"/>
    <n v="3"/>
    <n v="2020"/>
    <s v="Closed"/>
    <s v="Closed"/>
    <b v="0"/>
    <b v="0"/>
    <m/>
    <b v="1"/>
    <b v="0"/>
    <b v="0"/>
    <x v="26"/>
    <b v="0"/>
    <m/>
    <x v="0"/>
    <m/>
    <s v="0055A00000BclF5QAJ"/>
    <d v="2021-04-10T22:59:54"/>
    <m/>
    <m/>
    <m/>
    <m/>
    <b v="0"/>
    <m/>
    <m/>
    <s v="Website"/>
    <m/>
    <m/>
    <m/>
    <m/>
    <m/>
    <x v="3691"/>
    <x v="0"/>
    <b v="0"/>
    <m/>
    <m/>
    <m/>
    <s v="0055A000008iLoOQAU"/>
    <s v="01s5A000005x0sjQAA"/>
    <m/>
    <m/>
    <s v="0035A00003TS6LPQA1"/>
    <s v="Consumables"/>
    <s v="ZipChip"/>
    <m/>
    <m/>
    <s v="0125A000001ESVfQAO"/>
    <b v="0"/>
    <m/>
    <b v="0"/>
    <m/>
    <m/>
    <x v="1"/>
    <b v="0"/>
    <d v="2021-06-29T20:34:55"/>
    <m/>
    <m/>
    <b v="0"/>
    <x v="1"/>
    <m/>
    <m/>
    <n v="4995"/>
    <m/>
    <x v="810"/>
    <n v="100"/>
    <n v="0"/>
  </r>
  <r>
    <s v="0013100001puTb4AAE"/>
    <b v="0"/>
    <m/>
    <b v="0"/>
    <s v="7015A000001zMbNQAU"/>
    <m/>
    <m/>
    <x v="729"/>
    <b v="1"/>
    <m/>
    <m/>
    <s v="0035A00003TUBrwQAH"/>
    <m/>
    <m/>
    <s v="0055A000008iLoOQAU"/>
    <b v="0"/>
    <d v="2020-08-20T13:16:26"/>
    <m/>
    <b v="0"/>
    <m/>
    <m/>
    <b v="0"/>
    <d v="2020-03-01T00:00:00"/>
    <n v="3"/>
    <n v="2020"/>
    <s v="Closed"/>
    <s v="Closed"/>
    <b v="0"/>
    <b v="0"/>
    <m/>
    <b v="1"/>
    <b v="0"/>
    <b v="0"/>
    <x v="26"/>
    <b v="0"/>
    <m/>
    <x v="0"/>
    <m/>
    <s v="0055A00000BclF5QAJ"/>
    <d v="2021-04-10T22:59:54"/>
    <m/>
    <m/>
    <m/>
    <m/>
    <b v="0"/>
    <m/>
    <m/>
    <s v="Website"/>
    <m/>
    <m/>
    <m/>
    <m/>
    <m/>
    <x v="3692"/>
    <x v="0"/>
    <b v="0"/>
    <m/>
    <m/>
    <m/>
    <s v="0055A000008iLoOQAU"/>
    <s v="01s5A000005x0sjQAA"/>
    <m/>
    <m/>
    <s v="0035A00003TUBrwQAH"/>
    <s v="Consumables"/>
    <s v="ZipChip"/>
    <m/>
    <m/>
    <s v="0125A000001ESVfQAO"/>
    <b v="0"/>
    <m/>
    <b v="0"/>
    <m/>
    <m/>
    <x v="1"/>
    <b v="0"/>
    <d v="2021-06-29T20:34:55"/>
    <m/>
    <m/>
    <b v="0"/>
    <x v="1"/>
    <m/>
    <m/>
    <n v="695"/>
    <m/>
    <x v="780"/>
    <n v="100"/>
    <n v="0"/>
  </r>
  <r>
    <s v="0013100001hoCcAAAU"/>
    <b v="0"/>
    <m/>
    <b v="0"/>
    <m/>
    <m/>
    <m/>
    <x v="730"/>
    <b v="1"/>
    <m/>
    <m/>
    <s v="0035A00003YbVVzQAN"/>
    <m/>
    <m/>
    <s v="0055A000008iLoOQAU"/>
    <b v="0"/>
    <d v="2020-09-09T12:33:49"/>
    <m/>
    <b v="0"/>
    <m/>
    <m/>
    <b v="0"/>
    <d v="2020-03-01T00:00:00"/>
    <n v="3"/>
    <n v="2020"/>
    <s v="Closed"/>
    <s v="Closed"/>
    <b v="0"/>
    <b v="0"/>
    <m/>
    <b v="1"/>
    <b v="0"/>
    <b v="0"/>
    <x v="17"/>
    <b v="0"/>
    <m/>
    <x v="0"/>
    <m/>
    <s v="0055A00000BclF5QAJ"/>
    <d v="2021-04-10T22:59:54"/>
    <m/>
    <d v="2020-09-10T18:56:07"/>
    <m/>
    <m/>
    <b v="0"/>
    <m/>
    <m/>
    <s v="Trade Show"/>
    <m/>
    <m/>
    <m/>
    <m/>
    <m/>
    <x v="3693"/>
    <x v="0"/>
    <b v="0"/>
    <m/>
    <m/>
    <m/>
    <s v="0055A000008iLoOQAU"/>
    <s v="01s5A000005x0sjQAA"/>
    <m/>
    <m/>
    <s v="0035A00003Cd8a7QAB"/>
    <s v="Consumables"/>
    <s v="ZipChip"/>
    <m/>
    <m/>
    <s v="0125A000001ESVfQAO"/>
    <b v="0"/>
    <m/>
    <b v="0"/>
    <m/>
    <m/>
    <x v="1"/>
    <b v="0"/>
    <d v="2021-06-29T20:34:55"/>
    <m/>
    <m/>
    <b v="0"/>
    <x v="1"/>
    <m/>
    <m/>
    <n v="3350"/>
    <m/>
    <x v="143"/>
    <n v="100"/>
    <n v="0"/>
  </r>
  <r>
    <s v="0013100001fqwyfAAA"/>
    <b v="0"/>
    <m/>
    <b v="0"/>
    <s v="7015A000001ThI4QAK"/>
    <m/>
    <m/>
    <x v="703"/>
    <b v="1"/>
    <m/>
    <m/>
    <s v="0035A00003CcDJvQAN"/>
    <m/>
    <m/>
    <s v="0055A000008iLoOQAU"/>
    <b v="0"/>
    <d v="2020-09-18T14:07:47"/>
    <m/>
    <b v="0"/>
    <m/>
    <m/>
    <b v="0"/>
    <d v="2020-03-01T00:00:00"/>
    <n v="3"/>
    <n v="2020"/>
    <s v="Closed"/>
    <s v="Closed"/>
    <b v="0"/>
    <b v="0"/>
    <m/>
    <b v="1"/>
    <b v="0"/>
    <b v="0"/>
    <x v="26"/>
    <b v="0"/>
    <m/>
    <x v="0"/>
    <m/>
    <s v="0055A00000BclF5QAJ"/>
    <d v="2021-04-10T22:59:54"/>
    <m/>
    <m/>
    <m/>
    <m/>
    <b v="0"/>
    <m/>
    <m/>
    <s v="Trade Show"/>
    <m/>
    <m/>
    <m/>
    <m/>
    <m/>
    <x v="3694"/>
    <x v="0"/>
    <b v="0"/>
    <m/>
    <m/>
    <m/>
    <s v="0055A000008iLoOQAU"/>
    <s v="01s5A000005x0sjQAA"/>
    <m/>
    <m/>
    <s v="0035A00003CcDJvQAN"/>
    <s v="Consumables"/>
    <s v="ZipChip"/>
    <m/>
    <m/>
    <s v="0125A000001ESVfQAO"/>
    <b v="0"/>
    <m/>
    <b v="0"/>
    <m/>
    <m/>
    <x v="1"/>
    <b v="0"/>
    <d v="2021-06-29T20:34:55"/>
    <m/>
    <m/>
    <b v="0"/>
    <x v="1"/>
    <m/>
    <m/>
    <n v="6385"/>
    <m/>
    <x v="894"/>
    <n v="100"/>
    <n v="0"/>
  </r>
  <r>
    <s v="0013100001qvZsSAAU"/>
    <b v="0"/>
    <m/>
    <b v="0"/>
    <s v="7015A000001zMbNQAU"/>
    <m/>
    <m/>
    <x v="73"/>
    <b v="1"/>
    <m/>
    <m/>
    <s v="0035A00003Vzd6eQAB"/>
    <m/>
    <m/>
    <s v="0055A000008iLoOQAU"/>
    <b v="0"/>
    <d v="2020-09-22T13:45:09"/>
    <m/>
    <b v="0"/>
    <m/>
    <m/>
    <b v="0"/>
    <d v="2020-03-01T00:00:00"/>
    <n v="3"/>
    <n v="2020"/>
    <s v="Closed"/>
    <s v="Closed"/>
    <b v="0"/>
    <b v="0"/>
    <m/>
    <b v="1"/>
    <b v="0"/>
    <b v="0"/>
    <x v="15"/>
    <b v="0"/>
    <m/>
    <x v="0"/>
    <m/>
    <s v="0055A00000BclF5QAJ"/>
    <d v="2021-04-10T22:59:54"/>
    <m/>
    <d v="2020-09-25T18:20:09"/>
    <m/>
    <m/>
    <b v="0"/>
    <m/>
    <m/>
    <s v="Website"/>
    <m/>
    <m/>
    <m/>
    <m/>
    <m/>
    <x v="3695"/>
    <x v="0"/>
    <b v="0"/>
    <m/>
    <m/>
    <m/>
    <s v="0055A000008iLoOQAU"/>
    <s v="01s5A000005x0sjQAA"/>
    <m/>
    <m/>
    <s v="0035A00003Vzd6eQAB"/>
    <s v="Consumables"/>
    <s v="ZipChip"/>
    <m/>
    <m/>
    <s v="0125A000001ESVfQAO"/>
    <b v="0"/>
    <m/>
    <b v="0"/>
    <m/>
    <m/>
    <x v="1"/>
    <b v="0"/>
    <d v="2021-06-29T20:34:55"/>
    <m/>
    <m/>
    <b v="0"/>
    <x v="1"/>
    <m/>
    <m/>
    <n v="5690"/>
    <m/>
    <x v="843"/>
    <n v="100"/>
    <n v="0"/>
  </r>
  <r>
    <s v="0013100001jbToGAAU"/>
    <b v="0"/>
    <m/>
    <b v="0"/>
    <s v="7015A000001TkHKQA0"/>
    <m/>
    <m/>
    <x v="699"/>
    <b v="1"/>
    <m/>
    <m/>
    <s v="0035A00003PIMlXQAX"/>
    <m/>
    <m/>
    <s v="0055A000008iLoOQAU"/>
    <b v="0"/>
    <d v="2020-07-17T13:38:13"/>
    <m/>
    <b v="0"/>
    <m/>
    <m/>
    <b v="0"/>
    <d v="2020-03-01T00:00:00"/>
    <n v="3"/>
    <n v="2020"/>
    <s v="Closed"/>
    <s v="Closed"/>
    <b v="0"/>
    <b v="0"/>
    <m/>
    <b v="1"/>
    <b v="0"/>
    <b v="0"/>
    <x v="15"/>
    <b v="0"/>
    <m/>
    <x v="0"/>
    <m/>
    <s v="0055A00000BclF5QAJ"/>
    <d v="2021-04-10T22:59:54"/>
    <m/>
    <d v="2020-08-10T01:35:25"/>
    <m/>
    <m/>
    <b v="0"/>
    <m/>
    <m/>
    <s v="Referral"/>
    <m/>
    <m/>
    <m/>
    <m/>
    <m/>
    <x v="3696"/>
    <x v="0"/>
    <b v="0"/>
    <m/>
    <m/>
    <m/>
    <s v="0055A000008iLoOQAU"/>
    <s v="01s5A000005x0vsQAA"/>
    <m/>
    <m/>
    <s v="0035A00003PIMlXQAX"/>
    <s v="Consumables"/>
    <s v="ZipChip"/>
    <m/>
    <m/>
    <s v="0125A000001ESVfQAO"/>
    <b v="0"/>
    <m/>
    <b v="0"/>
    <m/>
    <m/>
    <x v="1"/>
    <b v="0"/>
    <d v="2021-06-29T20:34:55"/>
    <m/>
    <m/>
    <b v="0"/>
    <x v="1"/>
    <m/>
    <m/>
    <n v="765"/>
    <m/>
    <x v="845"/>
    <n v="100"/>
    <n v="0"/>
  </r>
  <r>
    <s v="0013100001qyrRZAAY"/>
    <b v="0"/>
    <m/>
    <b v="0"/>
    <m/>
    <m/>
    <m/>
    <x v="731"/>
    <b v="1"/>
    <m/>
    <m/>
    <s v="0035A00002O8krtQAB"/>
    <m/>
    <m/>
    <s v="00531000008FRNUAA4"/>
    <b v="0"/>
    <d v="2017-08-29T13:10:43"/>
    <m/>
    <b v="0"/>
    <m/>
    <m/>
    <b v="0"/>
    <d v="2017-03-01T00:00:00"/>
    <n v="3"/>
    <n v="2017"/>
    <s v="Closed"/>
    <s v="Closed"/>
    <b v="0"/>
    <b v="0"/>
    <m/>
    <b v="1"/>
    <b v="0"/>
    <b v="0"/>
    <x v="14"/>
    <b v="0"/>
    <m/>
    <x v="0"/>
    <m/>
    <s v="0055A00000BclF5QAJ"/>
    <d v="2021-04-11T20:03:09"/>
    <m/>
    <d v="2018-03-10T15:07:46"/>
    <m/>
    <m/>
    <b v="0"/>
    <m/>
    <m/>
    <s v="Other"/>
    <m/>
    <m/>
    <m/>
    <m/>
    <m/>
    <x v="3697"/>
    <x v="0"/>
    <b v="0"/>
    <m/>
    <m/>
    <m/>
    <s v="0055A000008iLoOQAU"/>
    <s v="01s31000003qafeAAA"/>
    <s v="Other"/>
    <m/>
    <m/>
    <s v="Consumables"/>
    <s v="ZipChip"/>
    <m/>
    <m/>
    <s v="0125A000001ESVfQAO"/>
    <b v="0"/>
    <m/>
    <b v="0"/>
    <m/>
    <m/>
    <x v="1"/>
    <b v="0"/>
    <d v="2021-06-29T20:34:54"/>
    <s v="0055A00000BctMsQAJ"/>
    <m/>
    <b v="0"/>
    <x v="1"/>
    <m/>
    <m/>
    <n v="4375"/>
    <m/>
    <x v="895"/>
    <n v="100"/>
    <n v="0"/>
  </r>
  <r>
    <s v="0013100001qyrRZAAY"/>
    <b v="0"/>
    <m/>
    <b v="0"/>
    <m/>
    <m/>
    <m/>
    <x v="712"/>
    <b v="1"/>
    <m/>
    <m/>
    <m/>
    <m/>
    <m/>
    <s v="00531000008RIokAAG"/>
    <b v="0"/>
    <d v="2017-07-20T13:58:22"/>
    <m/>
    <b v="0"/>
    <m/>
    <m/>
    <b v="0"/>
    <d v="2017-03-01T00:00:00"/>
    <n v="3"/>
    <n v="2017"/>
    <s v="Closed"/>
    <s v="Closed"/>
    <b v="0"/>
    <b v="0"/>
    <m/>
    <b v="1"/>
    <b v="0"/>
    <b v="0"/>
    <x v="14"/>
    <b v="0"/>
    <m/>
    <x v="0"/>
    <m/>
    <s v="0055A00000BclF5QAJ"/>
    <d v="2021-04-10T22:59:54"/>
    <m/>
    <d v="2018-03-10T15:07:46"/>
    <m/>
    <m/>
    <b v="0"/>
    <m/>
    <s v="Other"/>
    <s v="Other"/>
    <m/>
    <m/>
    <m/>
    <m/>
    <m/>
    <x v="3698"/>
    <x v="0"/>
    <b v="0"/>
    <m/>
    <m/>
    <m/>
    <s v="0055A000008iLoOQAU"/>
    <s v="01s31000003qafeAAA"/>
    <s v="Other"/>
    <m/>
    <m/>
    <s v="Consumables"/>
    <s v="ZipChip"/>
    <m/>
    <m/>
    <s v="0125A000001ESVfQAO"/>
    <b v="0"/>
    <m/>
    <b v="0"/>
    <m/>
    <m/>
    <x v="1"/>
    <b v="0"/>
    <d v="2021-06-29T20:34:54"/>
    <s v="0055A00000BctMsQAJ"/>
    <m/>
    <b v="0"/>
    <x v="1"/>
    <m/>
    <m/>
    <n v="4375"/>
    <m/>
    <x v="895"/>
    <n v="100"/>
    <n v="0"/>
  </r>
  <r>
    <s v="0013100001fqO6KAAU"/>
    <b v="0"/>
    <m/>
    <b v="0"/>
    <s v="70131000001YBOWAA4"/>
    <m/>
    <m/>
    <x v="242"/>
    <b v="1"/>
    <m/>
    <m/>
    <s v="00331000030PCydAAG"/>
    <m/>
    <m/>
    <s v="00531000008FRNUAA4"/>
    <b v="0"/>
    <d v="2017-07-07T16:29:32"/>
    <m/>
    <b v="0"/>
    <m/>
    <m/>
    <b v="0"/>
    <d v="2017-03-01T00:00:00"/>
    <n v="3"/>
    <n v="2017"/>
    <s v="Closed"/>
    <s v="Closed"/>
    <b v="0"/>
    <b v="0"/>
    <m/>
    <b v="1"/>
    <b v="0"/>
    <b v="0"/>
    <x v="15"/>
    <b v="0"/>
    <m/>
    <x v="0"/>
    <d v="2017-07-07T00:00:00"/>
    <s v="0055A00000BclF5QAJ"/>
    <d v="2021-04-10T22:59:54"/>
    <m/>
    <d v="2018-03-10T15:07:46"/>
    <m/>
    <m/>
    <b v="0"/>
    <m/>
    <s v="Metabolomics"/>
    <s v="Trade Show"/>
    <m/>
    <m/>
    <m/>
    <m/>
    <m/>
    <x v="3699"/>
    <x v="0"/>
    <b v="0"/>
    <m/>
    <m/>
    <m/>
    <s v="0055A000008zqzaQAA"/>
    <s v="01s31000003qafeAAA"/>
    <s v="Metabolomics"/>
    <m/>
    <m/>
    <s v="Consumables"/>
    <s v="ZipChip"/>
    <m/>
    <m/>
    <s v="0125A000001ESVfQAO"/>
    <b v="0"/>
    <m/>
    <b v="0"/>
    <m/>
    <m/>
    <x v="1"/>
    <b v="0"/>
    <d v="2021-06-29T20:34:54"/>
    <s v="0055A00000BctN2QAJ"/>
    <m/>
    <b v="0"/>
    <x v="1"/>
    <m/>
    <m/>
    <n v="2750"/>
    <m/>
    <x v="96"/>
    <n v="100"/>
    <n v="0"/>
  </r>
  <r>
    <s v="0013100001fqypQAAQ"/>
    <b v="0"/>
    <m/>
    <b v="0"/>
    <m/>
    <m/>
    <m/>
    <x v="732"/>
    <b v="1"/>
    <m/>
    <m/>
    <m/>
    <m/>
    <m/>
    <s v="00531000008FRNUAA4"/>
    <b v="0"/>
    <d v="2017-07-14T13:16:07"/>
    <m/>
    <b v="0"/>
    <m/>
    <m/>
    <b v="0"/>
    <d v="2017-03-01T00:00:00"/>
    <n v="3"/>
    <n v="2017"/>
    <s v="Closed"/>
    <s v="Closed"/>
    <b v="0"/>
    <b v="0"/>
    <m/>
    <b v="1"/>
    <b v="0"/>
    <b v="0"/>
    <x v="15"/>
    <b v="0"/>
    <m/>
    <x v="0"/>
    <m/>
    <s v="0055A00000BclF5QAJ"/>
    <d v="2021-04-11T20:03:09"/>
    <m/>
    <d v="2018-03-10T15:07:46"/>
    <m/>
    <m/>
    <b v="0"/>
    <m/>
    <s v="Biotherapeutics;Metabolomics"/>
    <s v="Other"/>
    <m/>
    <m/>
    <m/>
    <m/>
    <m/>
    <x v="3700"/>
    <x v="0"/>
    <b v="0"/>
    <m/>
    <m/>
    <m/>
    <s v="0055A000008zqzaQAA"/>
    <s v="01s31000003qafeAAA"/>
    <s v="Metabolomics"/>
    <m/>
    <m/>
    <s v="Consumables"/>
    <s v="ZipChip"/>
    <m/>
    <m/>
    <s v="0125A000001ESVfQAO"/>
    <b v="0"/>
    <m/>
    <b v="0"/>
    <m/>
    <m/>
    <x v="1"/>
    <b v="0"/>
    <d v="2021-06-29T20:34:54"/>
    <s v="0055A00000BctN2QAJ"/>
    <m/>
    <b v="0"/>
    <x v="1"/>
    <m/>
    <m/>
    <n v="2750"/>
    <m/>
    <x v="96"/>
    <n v="100"/>
    <n v="0"/>
  </r>
  <r>
    <s v="0013100001fpKktAAE"/>
    <b v="0"/>
    <m/>
    <b v="0"/>
    <m/>
    <m/>
    <m/>
    <x v="710"/>
    <b v="1"/>
    <m/>
    <m/>
    <s v="00331000038EBLhAAO"/>
    <m/>
    <m/>
    <s v="00531000008FRNUAA4"/>
    <b v="0"/>
    <d v="2017-07-17T17:00:34"/>
    <m/>
    <b v="0"/>
    <m/>
    <m/>
    <b v="0"/>
    <d v="2017-03-01T00:00:00"/>
    <n v="3"/>
    <n v="2017"/>
    <s v="Closed"/>
    <s v="Closed"/>
    <b v="0"/>
    <b v="0"/>
    <m/>
    <b v="1"/>
    <b v="0"/>
    <b v="0"/>
    <x v="15"/>
    <b v="0"/>
    <m/>
    <x v="0"/>
    <d v="2017-07-17T00:00:00"/>
    <s v="0055A00000BclF5QAJ"/>
    <d v="2021-04-11T20:03:09"/>
    <m/>
    <d v="2018-03-10T15:07:46"/>
    <m/>
    <m/>
    <b v="0"/>
    <m/>
    <s v="Intact Proteins &amp; Antibodies;Metabolomics"/>
    <s v="Other"/>
    <m/>
    <m/>
    <m/>
    <m/>
    <m/>
    <x v="3701"/>
    <x v="0"/>
    <b v="0"/>
    <m/>
    <m/>
    <m/>
    <s v="0055A000008zqzaQAA"/>
    <s v="01s31000003qafeAAA"/>
    <s v="Biotherapeutics"/>
    <m/>
    <m/>
    <s v="Consumables"/>
    <s v="ZipChip"/>
    <m/>
    <m/>
    <s v="0125A000001ESVfQAO"/>
    <b v="0"/>
    <m/>
    <b v="0"/>
    <m/>
    <m/>
    <x v="1"/>
    <b v="0"/>
    <d v="2021-06-29T20:34:54"/>
    <s v="0055A00000BctN2QAJ"/>
    <m/>
    <b v="0"/>
    <x v="1"/>
    <m/>
    <m/>
    <n v="2750"/>
    <m/>
    <x v="96"/>
    <n v="100"/>
    <n v="0"/>
  </r>
  <r>
    <s v="0013100001hn662AAA"/>
    <b v="0"/>
    <m/>
    <b v="0"/>
    <m/>
    <m/>
    <m/>
    <x v="710"/>
    <b v="1"/>
    <m/>
    <m/>
    <m/>
    <m/>
    <m/>
    <s v="00531000007KAu8AAG"/>
    <b v="0"/>
    <d v="2017-07-23T21:12:23"/>
    <m/>
    <b v="0"/>
    <m/>
    <m/>
    <b v="0"/>
    <d v="2017-03-01T00:00:00"/>
    <n v="3"/>
    <n v="2017"/>
    <s v="Closed"/>
    <s v="Closed"/>
    <b v="0"/>
    <b v="0"/>
    <m/>
    <b v="1"/>
    <b v="0"/>
    <b v="0"/>
    <x v="15"/>
    <b v="0"/>
    <m/>
    <x v="0"/>
    <m/>
    <s v="0055A00000BclF5QAJ"/>
    <d v="2021-04-10T22:59:54"/>
    <m/>
    <d v="2018-03-10T15:07:46"/>
    <m/>
    <m/>
    <b v="0"/>
    <m/>
    <s v="Biotherapeutics"/>
    <s v="Seminar - Partner"/>
    <m/>
    <m/>
    <m/>
    <m/>
    <m/>
    <x v="3702"/>
    <x v="0"/>
    <b v="0"/>
    <m/>
    <m/>
    <m/>
    <s v="0055A000008zqzaQAA"/>
    <s v="01s31000003qafeAAA"/>
    <s v="Biotherapeutics"/>
    <m/>
    <m/>
    <s v="Consumables"/>
    <s v="ZipChip"/>
    <m/>
    <m/>
    <s v="0125A000001ESVfQAO"/>
    <b v="0"/>
    <m/>
    <b v="0"/>
    <m/>
    <m/>
    <x v="1"/>
    <b v="0"/>
    <d v="2021-06-29T20:34:54"/>
    <s v="0055A00000BctN2QAJ"/>
    <m/>
    <b v="0"/>
    <x v="1"/>
    <m/>
    <m/>
    <n v="2750"/>
    <m/>
    <x v="96"/>
    <n v="100"/>
    <n v="0"/>
  </r>
  <r>
    <s v="0015A00001xPWrZQAW"/>
    <b v="0"/>
    <m/>
    <b v="0"/>
    <m/>
    <m/>
    <m/>
    <x v="733"/>
    <b v="1"/>
    <m/>
    <m/>
    <s v="0035A00003JiYR4QAN"/>
    <m/>
    <m/>
    <s v="0055A000008zqzaQAA"/>
    <b v="0"/>
    <d v="2018-07-31T01:44:35"/>
    <m/>
    <b v="0"/>
    <m/>
    <m/>
    <b v="0"/>
    <d v="2018-03-01T00:00:00"/>
    <n v="3"/>
    <n v="2018"/>
    <s v="Closed"/>
    <s v="Closed"/>
    <b v="0"/>
    <b v="0"/>
    <m/>
    <b v="1"/>
    <b v="0"/>
    <b v="0"/>
    <x v="26"/>
    <b v="0"/>
    <m/>
    <x v="0"/>
    <m/>
    <s v="0055A00000BclF5QAJ"/>
    <d v="2021-04-11T20:11:37"/>
    <m/>
    <d v="2018-08-07T16:43:51"/>
    <m/>
    <m/>
    <b v="0"/>
    <m/>
    <m/>
    <s v="Website"/>
    <m/>
    <m/>
    <m/>
    <m/>
    <m/>
    <x v="3703"/>
    <x v="0"/>
    <b v="0"/>
    <m/>
    <m/>
    <m/>
    <s v="0055A000008zqzaQAA"/>
    <s v="01s31000003qafeAAA"/>
    <m/>
    <m/>
    <m/>
    <s v="Consumables"/>
    <s v="ZipChip"/>
    <m/>
    <m/>
    <s v="0125A000001ESVfQAO"/>
    <b v="0"/>
    <m/>
    <b v="0"/>
    <m/>
    <m/>
    <x v="1"/>
    <b v="0"/>
    <d v="2021-06-29T20:34:54"/>
    <s v="0055A00000BctN2QAJ"/>
    <m/>
    <b v="0"/>
    <x v="1"/>
    <m/>
    <m/>
    <n v="1300"/>
    <m/>
    <x v="896"/>
    <n v="100"/>
    <n v="0"/>
  </r>
  <r>
    <s v="0015A00001yXLvZQAW"/>
    <b v="0"/>
    <m/>
    <b v="0"/>
    <m/>
    <m/>
    <m/>
    <x v="38"/>
    <b v="1"/>
    <m/>
    <m/>
    <s v="0035A00003FZNB6QAP"/>
    <m/>
    <m/>
    <s v="0055A000008iLoJQAU"/>
    <b v="0"/>
    <d v="2018-09-11T16:30:45"/>
    <m/>
    <b v="0"/>
    <m/>
    <m/>
    <b v="0"/>
    <d v="2018-03-01T00:00:00"/>
    <n v="3"/>
    <n v="2018"/>
    <s v="Closed"/>
    <s v="Closed"/>
    <b v="0"/>
    <b v="0"/>
    <m/>
    <b v="1"/>
    <b v="0"/>
    <b v="0"/>
    <x v="15"/>
    <b v="0"/>
    <m/>
    <x v="0"/>
    <m/>
    <s v="0055A00000BclF5QAJ"/>
    <d v="2021-04-10T22:59:54"/>
    <m/>
    <d v="2018-10-11T18:39:15"/>
    <m/>
    <m/>
    <b v="0"/>
    <m/>
    <m/>
    <s v="Other"/>
    <m/>
    <m/>
    <m/>
    <m/>
    <m/>
    <x v="3704"/>
    <x v="0"/>
    <b v="0"/>
    <m/>
    <m/>
    <m/>
    <s v="0055A000008iLoJQAU"/>
    <s v="01s31000003qafeAAA"/>
    <s v="Biotherapeutics"/>
    <m/>
    <m/>
    <s v="Consumables"/>
    <s v="ZipChip"/>
    <m/>
    <s v="0Q05A000001l0rUSAQ"/>
    <s v="0125A000001ESVfQAO"/>
    <b v="0"/>
    <m/>
    <b v="0"/>
    <m/>
    <m/>
    <x v="1"/>
    <b v="0"/>
    <d v="2021-06-29T20:34:54"/>
    <m/>
    <m/>
    <b v="0"/>
    <x v="1"/>
    <m/>
    <m/>
    <n v="4600"/>
    <m/>
    <x v="849"/>
    <n v="100"/>
    <n v="0"/>
  </r>
  <r>
    <s v="0013100001p59aGAAQ"/>
    <b v="0"/>
    <m/>
    <b v="0"/>
    <m/>
    <m/>
    <m/>
    <x v="734"/>
    <b v="1"/>
    <m/>
    <m/>
    <m/>
    <m/>
    <m/>
    <s v="0055A000008iLoOQAU"/>
    <b v="0"/>
    <d v="2020-07-13T16:45:02"/>
    <m/>
    <b v="0"/>
    <m/>
    <m/>
    <b v="0"/>
    <d v="2020-03-01T00:00:00"/>
    <n v="3"/>
    <n v="2020"/>
    <s v="Closed"/>
    <s v="Closed"/>
    <b v="0"/>
    <b v="0"/>
    <m/>
    <b v="1"/>
    <b v="0"/>
    <b v="0"/>
    <x v="15"/>
    <b v="0"/>
    <s v="Auto-Classic"/>
    <x v="0"/>
    <m/>
    <s v="0055A00000BclF5QAJ"/>
    <d v="2021-04-10T22:59:54"/>
    <m/>
    <d v="2020-07-27T00:56:56"/>
    <m/>
    <m/>
    <b v="0"/>
    <m/>
    <m/>
    <s v="Other"/>
    <m/>
    <m/>
    <m/>
    <m/>
    <m/>
    <x v="3705"/>
    <x v="0"/>
    <b v="0"/>
    <m/>
    <m/>
    <m/>
    <s v="0055A000008iLoOQAU"/>
    <s v="01s5A000005x0vsQAA"/>
    <m/>
    <m/>
    <s v="0035A00003TUfMtQAL"/>
    <s v="Consumables"/>
    <s v="ZipChip"/>
    <s v="0035A00003TUfMtQAL"/>
    <m/>
    <s v="0125A000001ESVfQAO"/>
    <b v="0"/>
    <m/>
    <b v="0"/>
    <m/>
    <m/>
    <x v="1"/>
    <b v="0"/>
    <d v="2021-06-29T20:34:55"/>
    <m/>
    <m/>
    <b v="0"/>
    <x v="1"/>
    <m/>
    <m/>
    <n v="765"/>
    <m/>
    <x v="845"/>
    <n v="100"/>
    <n v="0"/>
  </r>
  <r>
    <s v="0013100001jb0YLAAY"/>
    <b v="0"/>
    <m/>
    <b v="0"/>
    <m/>
    <m/>
    <m/>
    <x v="734"/>
    <b v="1"/>
    <m/>
    <m/>
    <s v="0035A00003aLMmrQAG"/>
    <m/>
    <m/>
    <s v="0055A000008iLoOQAU"/>
    <b v="0"/>
    <d v="2020-07-23T00:38:48"/>
    <m/>
    <b v="0"/>
    <m/>
    <m/>
    <b v="0"/>
    <d v="2020-03-01T00:00:00"/>
    <n v="3"/>
    <n v="2020"/>
    <s v="Closed"/>
    <s v="Closed"/>
    <b v="0"/>
    <b v="0"/>
    <m/>
    <b v="1"/>
    <b v="0"/>
    <b v="0"/>
    <x v="15"/>
    <b v="0"/>
    <s v="Auto-Ti"/>
    <x v="0"/>
    <m/>
    <s v="0055A00000BclF5QAJ"/>
    <d v="2021-04-10T22:59:54"/>
    <m/>
    <m/>
    <m/>
    <m/>
    <b v="0"/>
    <m/>
    <m/>
    <s v="Website"/>
    <m/>
    <m/>
    <m/>
    <m/>
    <m/>
    <x v="3706"/>
    <x v="0"/>
    <b v="0"/>
    <m/>
    <m/>
    <m/>
    <s v="0055A000008iLoOQAU"/>
    <s v="01s5A000005x0sjQAA"/>
    <m/>
    <m/>
    <s v="0035A00003aLMmrQAG"/>
    <s v="Consumables"/>
    <s v="ZipChip"/>
    <m/>
    <m/>
    <s v="0125A000001ESVfQAO"/>
    <b v="0"/>
    <m/>
    <b v="0"/>
    <m/>
    <m/>
    <x v="1"/>
    <b v="0"/>
    <d v="2021-06-29T20:34:55"/>
    <m/>
    <m/>
    <b v="0"/>
    <x v="1"/>
    <m/>
    <m/>
    <n v="3350"/>
    <m/>
    <x v="143"/>
    <n v="100"/>
    <n v="0"/>
  </r>
  <r>
    <s v="0013100001qvZsSAAU"/>
    <b v="0"/>
    <m/>
    <b v="0"/>
    <m/>
    <m/>
    <m/>
    <x v="735"/>
    <b v="1"/>
    <m/>
    <m/>
    <s v="0035A00003KtL2lQAF"/>
    <m/>
    <m/>
    <s v="0055A000008iLoOQAU"/>
    <b v="0"/>
    <d v="2020-07-23T18:39:05"/>
    <m/>
    <b v="0"/>
    <m/>
    <m/>
    <b v="0"/>
    <d v="2020-03-01T00:00:00"/>
    <n v="3"/>
    <n v="2020"/>
    <s v="Closed"/>
    <s v="Closed"/>
    <b v="0"/>
    <b v="0"/>
    <m/>
    <b v="1"/>
    <b v="0"/>
    <b v="0"/>
    <x v="26"/>
    <b v="0"/>
    <s v="Auto-Ti"/>
    <x v="0"/>
    <m/>
    <s v="0055A00000BclF5QAJ"/>
    <d v="2021-04-10T22:59:54"/>
    <m/>
    <d v="2020-07-31T14:46:01"/>
    <m/>
    <m/>
    <b v="0"/>
    <m/>
    <m/>
    <s v="Google Natural Search"/>
    <m/>
    <m/>
    <m/>
    <m/>
    <m/>
    <x v="3707"/>
    <x v="0"/>
    <b v="0"/>
    <m/>
    <m/>
    <m/>
    <s v="0055A000008iLoOQAU"/>
    <s v="01s5A000005x0sjQAA"/>
    <m/>
    <m/>
    <s v="0035A00003KtL2lQAF"/>
    <s v="Consumables"/>
    <s v="ZipChip"/>
    <m/>
    <m/>
    <s v="0125A000001ESVfQAO"/>
    <b v="0"/>
    <m/>
    <b v="0"/>
    <m/>
    <m/>
    <x v="1"/>
    <b v="0"/>
    <d v="2021-06-29T20:34:55"/>
    <m/>
    <m/>
    <b v="0"/>
    <x v="1"/>
    <m/>
    <m/>
    <n v="6700"/>
    <m/>
    <x v="783"/>
    <n v="100"/>
    <n v="0"/>
  </r>
  <r>
    <s v="0013100001puTdTAAU"/>
    <b v="0"/>
    <m/>
    <b v="0"/>
    <s v="7015A000001zLaKQAU"/>
    <m/>
    <m/>
    <x v="508"/>
    <b v="1"/>
    <m/>
    <m/>
    <s v="00331000037V7RVAA0"/>
    <m/>
    <m/>
    <s v="0055A000008iLoOQAU"/>
    <b v="0"/>
    <d v="2020-07-29T20:09:54"/>
    <m/>
    <b v="0"/>
    <m/>
    <m/>
    <b v="0"/>
    <d v="2020-03-01T00:00:00"/>
    <n v="3"/>
    <n v="2020"/>
    <s v="Closed"/>
    <s v="Closed"/>
    <b v="0"/>
    <b v="0"/>
    <m/>
    <b v="1"/>
    <b v="0"/>
    <b v="0"/>
    <x v="15"/>
    <b v="0"/>
    <s v="Auto-Ti"/>
    <x v="0"/>
    <d v="2020-07-31T00:00:00"/>
    <s v="0055A00000BclF5QAJ"/>
    <d v="2021-04-10T22:59:54"/>
    <m/>
    <d v="2020-08-11T21:23:57"/>
    <m/>
    <m/>
    <b v="0"/>
    <m/>
    <m/>
    <s v="Trade Show"/>
    <m/>
    <m/>
    <m/>
    <m/>
    <m/>
    <x v="3708"/>
    <x v="0"/>
    <b v="0"/>
    <m/>
    <m/>
    <m/>
    <s v="0055A000008iLoOQAU"/>
    <s v="01s5A000005x0sjQAA"/>
    <m/>
    <m/>
    <s v="00331000037V7RVAA0"/>
    <s v="Consumables"/>
    <s v="ZipChip"/>
    <m/>
    <m/>
    <s v="0125A000001ESVfQAO"/>
    <b v="0"/>
    <m/>
    <b v="0"/>
    <m/>
    <m/>
    <x v="1"/>
    <b v="0"/>
    <d v="2021-06-29T20:34:55"/>
    <m/>
    <m/>
    <b v="0"/>
    <x v="1"/>
    <m/>
    <m/>
    <n v="9040"/>
    <m/>
    <x v="897"/>
    <n v="100"/>
    <n v="0"/>
  </r>
  <r>
    <s v="0013100001jbBR3AAM"/>
    <b v="0"/>
    <m/>
    <b v="0"/>
    <s v="7015A000001zMbNQAU"/>
    <m/>
    <m/>
    <x v="736"/>
    <b v="1"/>
    <m/>
    <m/>
    <s v="0035A00003eLZ3WQAW"/>
    <m/>
    <m/>
    <s v="0055A000008iLoOQAU"/>
    <b v="0"/>
    <d v="2020-07-30T17:27:43"/>
    <m/>
    <b v="0"/>
    <m/>
    <m/>
    <b v="0"/>
    <d v="2020-03-01T00:00:00"/>
    <n v="3"/>
    <n v="2020"/>
    <s v="Closed"/>
    <s v="Closed"/>
    <b v="0"/>
    <b v="0"/>
    <m/>
    <b v="1"/>
    <b v="0"/>
    <b v="0"/>
    <x v="15"/>
    <b v="0"/>
    <s v="Auto-Ti"/>
    <x v="0"/>
    <d v="2020-08-04T00:00:00"/>
    <s v="0055A00000BclF5QAJ"/>
    <d v="2021-04-10T22:59:54"/>
    <m/>
    <d v="2020-08-04T15:14:11"/>
    <m/>
    <m/>
    <b v="0"/>
    <m/>
    <m/>
    <s v="Website"/>
    <m/>
    <m/>
    <m/>
    <m/>
    <m/>
    <x v="3709"/>
    <x v="0"/>
    <b v="0"/>
    <m/>
    <m/>
    <m/>
    <s v="0055A000008iLoOQAU"/>
    <s v="01s5A000005x0sjQAA"/>
    <m/>
    <m/>
    <s v="0035A00003eLZ3WQAW"/>
    <s v="Consumables"/>
    <s v="ZipChip"/>
    <m/>
    <m/>
    <s v="0125A000001ESVfQAO"/>
    <b v="0"/>
    <m/>
    <b v="0"/>
    <m/>
    <m/>
    <x v="1"/>
    <b v="0"/>
    <d v="2021-06-29T20:34:55"/>
    <m/>
    <m/>
    <b v="0"/>
    <x v="1"/>
    <m/>
    <m/>
    <n v="4103.05"/>
    <m/>
    <x v="898"/>
    <n v="100"/>
    <n v="0"/>
  </r>
  <r>
    <s v="0013100001gbb7YAAQ"/>
    <b v="0"/>
    <m/>
    <b v="0"/>
    <m/>
    <m/>
    <m/>
    <x v="701"/>
    <b v="1"/>
    <m/>
    <m/>
    <s v="0035A00003hmUzEQAU"/>
    <m/>
    <m/>
    <s v="0055A000008iLoOQAU"/>
    <b v="0"/>
    <d v="2020-08-10T20:06:28"/>
    <m/>
    <b v="0"/>
    <m/>
    <m/>
    <b v="0"/>
    <d v="2020-03-01T00:00:00"/>
    <n v="3"/>
    <n v="2020"/>
    <s v="Closed"/>
    <s v="Closed"/>
    <b v="0"/>
    <b v="0"/>
    <m/>
    <b v="1"/>
    <b v="0"/>
    <b v="0"/>
    <x v="26"/>
    <b v="0"/>
    <s v="Auto-Ti"/>
    <x v="0"/>
    <d v="2020-08-14T00:00:00"/>
    <s v="0055A00000BclF5QAJ"/>
    <d v="2021-04-10T22:59:54"/>
    <m/>
    <d v="2020-08-27T18:08:48"/>
    <m/>
    <m/>
    <b v="0"/>
    <m/>
    <m/>
    <s v="Other"/>
    <m/>
    <m/>
    <m/>
    <m/>
    <m/>
    <x v="3710"/>
    <x v="0"/>
    <b v="0"/>
    <m/>
    <m/>
    <m/>
    <s v="0055A000008iLoOQAU"/>
    <s v="01s5A000005x0sjQAA"/>
    <m/>
    <m/>
    <s v="0035A00003hmUzEQAU"/>
    <s v="Consumables"/>
    <s v="ZipChip"/>
    <m/>
    <m/>
    <s v="0125A000001ESVfQAO"/>
    <b v="0"/>
    <m/>
    <b v="0"/>
    <m/>
    <m/>
    <x v="1"/>
    <b v="0"/>
    <d v="2021-06-29T20:34:55"/>
    <m/>
    <m/>
    <b v="0"/>
    <x v="1"/>
    <m/>
    <m/>
    <n v="5690"/>
    <m/>
    <x v="843"/>
    <n v="100"/>
    <n v="0"/>
  </r>
  <r>
    <s v="0013100001gWxtDAAS"/>
    <b v="0"/>
    <m/>
    <b v="0"/>
    <m/>
    <m/>
    <m/>
    <x v="737"/>
    <b v="1"/>
    <m/>
    <m/>
    <s v="0035A00003NFRlWQAX"/>
    <m/>
    <m/>
    <s v="0055A000008iLoOQAU"/>
    <b v="0"/>
    <d v="2020-08-26T20:15:11"/>
    <m/>
    <b v="0"/>
    <m/>
    <m/>
    <b v="0"/>
    <d v="2020-03-01T00:00:00"/>
    <n v="3"/>
    <n v="2020"/>
    <s v="Closed"/>
    <s v="Closed"/>
    <b v="0"/>
    <b v="0"/>
    <m/>
    <b v="1"/>
    <b v="0"/>
    <b v="0"/>
    <x v="17"/>
    <b v="0"/>
    <s v="Auto-Ti"/>
    <x v="0"/>
    <d v="2020-08-26T00:00:00"/>
    <s v="0055A00000BclF5QAJ"/>
    <d v="2021-04-10T22:59:54"/>
    <m/>
    <d v="2020-08-27T13:08:45"/>
    <m/>
    <m/>
    <b v="0"/>
    <m/>
    <m/>
    <s v="Referral"/>
    <m/>
    <m/>
    <m/>
    <m/>
    <m/>
    <x v="3711"/>
    <x v="0"/>
    <b v="0"/>
    <m/>
    <m/>
    <m/>
    <s v="0055A000008iLoOQAU"/>
    <s v="01s5A000005x0sjQAA"/>
    <m/>
    <m/>
    <s v="0035A00003NFRlWQAX"/>
    <s v="Consumables"/>
    <s v="ZipChip"/>
    <m/>
    <m/>
    <s v="0125A000001ESVfQAO"/>
    <b v="0"/>
    <m/>
    <b v="0"/>
    <m/>
    <m/>
    <x v="1"/>
    <b v="0"/>
    <d v="2021-06-29T20:34:55"/>
    <m/>
    <m/>
    <b v="0"/>
    <x v="1"/>
    <m/>
    <m/>
    <n v="3350"/>
    <m/>
    <x v="143"/>
    <n v="100"/>
    <n v="0"/>
  </r>
  <r>
    <s v="0015A00002IrcdrQAB"/>
    <b v="0"/>
    <m/>
    <b v="0"/>
    <s v="7015A000001zKrqQAE"/>
    <m/>
    <m/>
    <x v="698"/>
    <b v="1"/>
    <m/>
    <m/>
    <s v="0035A00003IPEtGQAX"/>
    <m/>
    <m/>
    <s v="0055A000008iLoOQAU"/>
    <b v="0"/>
    <d v="2020-09-11T20:15:18"/>
    <m/>
    <b v="0"/>
    <m/>
    <m/>
    <b v="0"/>
    <d v="2020-03-01T00:00:00"/>
    <n v="3"/>
    <n v="2020"/>
    <s v="Closed"/>
    <s v="Closed"/>
    <b v="0"/>
    <b v="0"/>
    <m/>
    <b v="1"/>
    <b v="0"/>
    <b v="0"/>
    <x v="15"/>
    <b v="0"/>
    <s v="Auto-Bi"/>
    <x v="0"/>
    <m/>
    <s v="0055A00000BclF5QAJ"/>
    <d v="2021-04-10T22:59:54"/>
    <m/>
    <m/>
    <m/>
    <m/>
    <b v="0"/>
    <m/>
    <m/>
    <s v="Trade Show"/>
    <m/>
    <m/>
    <s v="Bruker"/>
    <m/>
    <m/>
    <x v="3712"/>
    <x v="0"/>
    <b v="0"/>
    <m/>
    <m/>
    <m/>
    <s v="0055A000008iLoOQAU"/>
    <s v="01s5A000005x0sjQAA"/>
    <m/>
    <m/>
    <s v="0035A00003IPEtGQAX"/>
    <s v="Consumables"/>
    <s v="ZipChip"/>
    <m/>
    <m/>
    <s v="0125A000001ESVfQAO"/>
    <b v="0"/>
    <m/>
    <b v="0"/>
    <m/>
    <m/>
    <x v="1"/>
    <b v="0"/>
    <d v="2021-06-29T20:34:55"/>
    <s v="0055A00000BctMsQAJ"/>
    <m/>
    <b v="0"/>
    <x v="1"/>
    <m/>
    <m/>
    <n v="4995"/>
    <m/>
    <x v="810"/>
    <n v="100"/>
    <n v="0"/>
  </r>
  <r>
    <s v="0013100001jbBzlAAE"/>
    <b v="0"/>
    <m/>
    <b v="0"/>
    <s v="7015A000001qSjGQAU"/>
    <m/>
    <m/>
    <x v="562"/>
    <b v="1"/>
    <m/>
    <m/>
    <s v="00331000030OryMAAS"/>
    <m/>
    <m/>
    <s v="0055A000008iLoOQAU"/>
    <b v="0"/>
    <d v="2019-04-19T12:03:47"/>
    <m/>
    <b v="0"/>
    <m/>
    <m/>
    <b v="0"/>
    <d v="2019-03-01T00:00:00"/>
    <n v="3"/>
    <n v="2019"/>
    <s v="Closed"/>
    <s v="Closed"/>
    <b v="0"/>
    <b v="0"/>
    <m/>
    <b v="1"/>
    <b v="0"/>
    <b v="0"/>
    <x v="26"/>
    <b v="0"/>
    <m/>
    <x v="0"/>
    <m/>
    <s v="0055A00000BclF5QAJ"/>
    <d v="2021-04-10T22:59:54"/>
    <m/>
    <d v="2019-10-22T12:58:44"/>
    <m/>
    <m/>
    <b v="0"/>
    <m/>
    <m/>
    <s v="Trade Show"/>
    <m/>
    <m/>
    <s v="Thermo"/>
    <m/>
    <m/>
    <x v="3713"/>
    <x v="0"/>
    <b v="0"/>
    <m/>
    <m/>
    <m/>
    <s v="0055A000009GjocQAC"/>
    <s v="01s5A000005z9ixQAA"/>
    <m/>
    <m/>
    <s v="00331000030OryMAAS"/>
    <s v="Consumables"/>
    <s v="ZipChip"/>
    <m/>
    <m/>
    <s v="0125A000001ESVfQAO"/>
    <b v="0"/>
    <m/>
    <b v="0"/>
    <m/>
    <m/>
    <x v="1"/>
    <b v="0"/>
    <d v="2021-06-29T20:34:54"/>
    <m/>
    <m/>
    <b v="0"/>
    <x v="1"/>
    <m/>
    <m/>
    <n v="670"/>
    <m/>
    <x v="779"/>
    <n v="100"/>
    <n v="0"/>
  </r>
  <r>
    <s v="0015A00001yWkX5QAK"/>
    <b v="0"/>
    <m/>
    <b v="0"/>
    <s v="7015A000001yWkrQAE"/>
    <m/>
    <m/>
    <x v="174"/>
    <b v="1"/>
    <m/>
    <m/>
    <s v="0035A00003FYJQlQAP"/>
    <m/>
    <m/>
    <s v="0055A000008iLoOQAU"/>
    <b v="0"/>
    <d v="2019-06-25T20:51:30"/>
    <m/>
    <b v="0"/>
    <m/>
    <m/>
    <b v="0"/>
    <d v="2019-03-01T00:00:00"/>
    <n v="3"/>
    <n v="2019"/>
    <s v="Closed"/>
    <s v="Closed"/>
    <b v="0"/>
    <b v="0"/>
    <m/>
    <b v="1"/>
    <b v="0"/>
    <b v="0"/>
    <x v="26"/>
    <b v="0"/>
    <m/>
    <x v="0"/>
    <m/>
    <s v="0055A00000BclF5QAJ"/>
    <d v="2021-04-11T20:11:37"/>
    <m/>
    <d v="2019-11-05T15:00:54"/>
    <m/>
    <m/>
    <b v="0"/>
    <m/>
    <m/>
    <s v="Website"/>
    <m/>
    <m/>
    <s v="Thermo"/>
    <m/>
    <m/>
    <x v="3714"/>
    <x v="0"/>
    <b v="0"/>
    <m/>
    <m/>
    <m/>
    <s v="0055A000008iLoOQAU"/>
    <s v="01s5A000005z9ixQAA"/>
    <m/>
    <m/>
    <s v="0035A00003FYJQlQAP"/>
    <s v="Consumables"/>
    <s v="ZipChip"/>
    <m/>
    <m/>
    <s v="0125A000001ESVfQAO"/>
    <b v="0"/>
    <m/>
    <b v="0"/>
    <m/>
    <m/>
    <x v="1"/>
    <b v="0"/>
    <d v="2021-06-29T20:34:54"/>
    <m/>
    <m/>
    <b v="0"/>
    <x v="1"/>
    <m/>
    <m/>
    <n v="13620"/>
    <m/>
    <x v="899"/>
    <n v="100"/>
    <n v="0"/>
  </r>
  <r>
    <s v="0013100001kbnWUAAY"/>
    <b v="0"/>
    <m/>
    <b v="0"/>
    <s v="7015A000001eG90QAE"/>
    <m/>
    <m/>
    <x v="735"/>
    <b v="1"/>
    <m/>
    <m/>
    <s v="003310000331gUhAAI"/>
    <m/>
    <m/>
    <s v="0055A000008iLoOQAU"/>
    <b v="0"/>
    <d v="2020-07-28T18:25:47"/>
    <m/>
    <b v="0"/>
    <m/>
    <m/>
    <b v="0"/>
    <d v="2020-03-01T00:00:00"/>
    <n v="3"/>
    <n v="2020"/>
    <s v="Closed"/>
    <s v="Closed"/>
    <b v="0"/>
    <b v="0"/>
    <m/>
    <b v="1"/>
    <b v="0"/>
    <b v="0"/>
    <x v="15"/>
    <b v="0"/>
    <m/>
    <x v="0"/>
    <d v="2020-07-28T00:00:00"/>
    <s v="0055A00000BclF5QAJ"/>
    <d v="2021-04-11T20:10:42"/>
    <m/>
    <d v="2020-07-29T18:43:50"/>
    <m/>
    <m/>
    <b v="0"/>
    <m/>
    <m/>
    <s v="Sales Seminar"/>
    <m/>
    <m/>
    <s v="Thermo"/>
    <m/>
    <m/>
    <x v="3715"/>
    <x v="0"/>
    <b v="0"/>
    <m/>
    <m/>
    <m/>
    <s v="0055A000008iLoOQAU"/>
    <s v="01s5A000005x0sjQAA"/>
    <m/>
    <m/>
    <s v="003310000331gUhAAI"/>
    <s v="Consumables"/>
    <s v="ZipChip"/>
    <m/>
    <m/>
    <s v="0125A000001ESVfQAO"/>
    <b v="0"/>
    <m/>
    <b v="0"/>
    <m/>
    <m/>
    <x v="1"/>
    <b v="0"/>
    <d v="2021-06-29T20:34:55"/>
    <m/>
    <m/>
    <b v="0"/>
    <x v="1"/>
    <m/>
    <m/>
    <n v="9735"/>
    <m/>
    <x v="900"/>
    <n v="100"/>
    <n v="0"/>
  </r>
  <r>
    <s v="0013100001puTdTAAU"/>
    <b v="0"/>
    <m/>
    <b v="0"/>
    <s v="7015A000001zMbNQAU"/>
    <m/>
    <m/>
    <x v="530"/>
    <b v="1"/>
    <m/>
    <m/>
    <s v="0035A00003YbhlNQAR"/>
    <m/>
    <m/>
    <s v="0055A000008iLoOQAU"/>
    <b v="0"/>
    <d v="2020-08-21T14:15:42"/>
    <m/>
    <b v="0"/>
    <m/>
    <m/>
    <b v="0"/>
    <d v="2020-03-01T00:00:00"/>
    <n v="3"/>
    <n v="2020"/>
    <s v="Closed"/>
    <s v="Closed"/>
    <b v="0"/>
    <b v="0"/>
    <m/>
    <b v="1"/>
    <b v="0"/>
    <b v="0"/>
    <x v="26"/>
    <b v="0"/>
    <m/>
    <x v="0"/>
    <d v="2020-08-21T00:00:00"/>
    <s v="0055A00000BclF5QAJ"/>
    <d v="2021-04-10T22:59:54"/>
    <m/>
    <d v="2020-08-26T15:45:16"/>
    <m/>
    <m/>
    <b v="0"/>
    <m/>
    <m/>
    <s v="Website"/>
    <m/>
    <m/>
    <s v="Thermo"/>
    <m/>
    <m/>
    <x v="3716"/>
    <x v="0"/>
    <b v="0"/>
    <m/>
    <m/>
    <m/>
    <s v="0055A000008iLoOQAU"/>
    <s v="01s5A000005x0sjQAA"/>
    <m/>
    <m/>
    <s v="0035A00003YbhlNQAR"/>
    <s v="Consumables"/>
    <s v="ZipChip"/>
    <m/>
    <m/>
    <s v="0125A000001ESVfQAO"/>
    <b v="0"/>
    <m/>
    <b v="0"/>
    <m/>
    <m/>
    <x v="1"/>
    <b v="0"/>
    <d v="2021-06-29T20:34:55"/>
    <m/>
    <m/>
    <b v="0"/>
    <x v="1"/>
    <m/>
    <m/>
    <n v="8345"/>
    <m/>
    <x v="844"/>
    <n v="100"/>
    <n v="0"/>
  </r>
  <r>
    <s v="0013100001frZqgAAE"/>
    <b v="0"/>
    <m/>
    <b v="0"/>
    <s v="7015A000001zMbNQAU"/>
    <m/>
    <m/>
    <x v="542"/>
    <b v="1"/>
    <m/>
    <m/>
    <s v="0035A00003ii7RaQAI"/>
    <m/>
    <m/>
    <s v="0055A000008iLoOQAU"/>
    <b v="0"/>
    <d v="2020-09-02T12:58:22"/>
    <m/>
    <b v="0"/>
    <m/>
    <m/>
    <b v="0"/>
    <d v="2020-03-01T00:00:00"/>
    <n v="3"/>
    <n v="2020"/>
    <s v="Closed"/>
    <s v="Closed"/>
    <b v="0"/>
    <b v="0"/>
    <m/>
    <b v="1"/>
    <b v="0"/>
    <b v="0"/>
    <x v="17"/>
    <b v="0"/>
    <m/>
    <x v="0"/>
    <d v="2020-09-09T00:00:00"/>
    <s v="0055A00000BclF5QAJ"/>
    <d v="2021-04-10T22:59:54"/>
    <m/>
    <d v="2020-09-09T13:26:15"/>
    <m/>
    <m/>
    <b v="0"/>
    <m/>
    <m/>
    <s v="Website"/>
    <m/>
    <m/>
    <s v="Thermo"/>
    <m/>
    <m/>
    <x v="3717"/>
    <x v="0"/>
    <b v="0"/>
    <m/>
    <m/>
    <m/>
    <s v="0055A000008iLoOQAU"/>
    <s v="01s5A000005x0sjQAA"/>
    <m/>
    <m/>
    <s v="0035A00003ii7RaQAI"/>
    <s v="Consumables"/>
    <s v="ZipChip"/>
    <m/>
    <m/>
    <s v="0125A000001ESVfQAO"/>
    <b v="0"/>
    <m/>
    <b v="0"/>
    <m/>
    <m/>
    <x v="1"/>
    <b v="0"/>
    <d v="2021-06-29T20:34:55"/>
    <m/>
    <m/>
    <b v="0"/>
    <x v="1"/>
    <m/>
    <m/>
    <n v="4045"/>
    <m/>
    <x v="781"/>
    <n v="100"/>
    <n v="0"/>
  </r>
  <r>
    <s v="0013100001fqvwqAAA"/>
    <b v="0"/>
    <m/>
    <b v="0"/>
    <m/>
    <m/>
    <m/>
    <x v="738"/>
    <b v="1"/>
    <m/>
    <m/>
    <s v="0035A00003XXPtwQAH"/>
    <m/>
    <m/>
    <s v="0055A000008iLoJQAU"/>
    <b v="0"/>
    <d v="2019-08-23T19:55:23"/>
    <m/>
    <b v="0"/>
    <m/>
    <m/>
    <b v="0"/>
    <d v="2019-03-01T00:00:00"/>
    <n v="3"/>
    <n v="2019"/>
    <s v="Closed"/>
    <s v="Closed"/>
    <b v="0"/>
    <b v="0"/>
    <m/>
    <b v="1"/>
    <b v="0"/>
    <b v="0"/>
    <x v="15"/>
    <b v="0"/>
    <s v="Auto-Classic"/>
    <x v="0"/>
    <m/>
    <s v="0055A00000BclF5QAJ"/>
    <d v="2021-04-11T20:07:09"/>
    <m/>
    <d v="2019-09-09T05:30:16"/>
    <m/>
    <m/>
    <b v="0"/>
    <m/>
    <m/>
    <s v="Field Sales"/>
    <m/>
    <m/>
    <s v="Thermo"/>
    <s v="QE EMR UHMR (Plus, HF, HF-X with BioPharma)"/>
    <m/>
    <x v="3718"/>
    <x v="0"/>
    <b v="0"/>
    <m/>
    <m/>
    <m/>
    <s v="0055A000008iLoJQAU"/>
    <s v="01s5A000005z9ixQAA"/>
    <s v="Biotherapeutics"/>
    <m/>
    <s v="0035A00003XXPtwQAH"/>
    <s v="Consumables"/>
    <s v="ZipChip"/>
    <m/>
    <m/>
    <s v="0125A000001ESVfQAO"/>
    <b v="0"/>
    <m/>
    <b v="0"/>
    <m/>
    <m/>
    <x v="1"/>
    <b v="0"/>
    <d v="2021-06-29T20:34:54"/>
    <m/>
    <m/>
    <b v="0"/>
    <x v="1"/>
    <m/>
    <m/>
    <n v="5120"/>
    <m/>
    <x v="851"/>
    <n v="100"/>
    <n v="0"/>
  </r>
  <r>
    <s v="0015A000028lvnaQAA"/>
    <b v="0"/>
    <m/>
    <b v="0"/>
    <m/>
    <m/>
    <m/>
    <x v="730"/>
    <b v="1"/>
    <m/>
    <m/>
    <s v="0035A00003Wot0wQAB"/>
    <m/>
    <m/>
    <s v="00531000007KAu8AAG"/>
    <b v="0"/>
    <d v="2020-08-18T10:47:36"/>
    <m/>
    <b v="0"/>
    <m/>
    <m/>
    <b v="0"/>
    <d v="2020-03-01T00:00:00"/>
    <n v="3"/>
    <n v="2020"/>
    <s v="Closed"/>
    <s v="Closed"/>
    <b v="0"/>
    <b v="0"/>
    <m/>
    <b v="1"/>
    <b v="0"/>
    <b v="0"/>
    <x v="15"/>
    <b v="0"/>
    <s v="Auto-Classic"/>
    <x v="0"/>
    <m/>
    <s v="0055A00000BclF5QAJ"/>
    <d v="2021-04-11T19:52:07"/>
    <m/>
    <d v="2020-09-10T10:16:03"/>
    <m/>
    <m/>
    <b v="0"/>
    <m/>
    <m/>
    <s v="Inside Sales"/>
    <m/>
    <m/>
    <s v="Thermo"/>
    <s v="QE Plus, HF, HF-X  (NO biopharma)"/>
    <m/>
    <x v="3719"/>
    <x v="0"/>
    <b v="0"/>
    <m/>
    <m/>
    <m/>
    <s v="00531000007KAu8AAG"/>
    <s v="01s5A000005x0vsQAA"/>
    <s v="Biotherapeutics;Proteomics"/>
    <m/>
    <s v="0035A00003Wot0wQAB"/>
    <s v="Consumables"/>
    <s v="ZipChip"/>
    <m/>
    <m/>
    <s v="0125A000001ESVfQAO"/>
    <b v="0"/>
    <m/>
    <b v="0"/>
    <m/>
    <m/>
    <x v="1"/>
    <b v="0"/>
    <d v="2021-06-29T20:34:55"/>
    <s v="0055A00000Bd4jEQAR"/>
    <m/>
    <b v="0"/>
    <x v="1"/>
    <m/>
    <m/>
    <n v="4450"/>
    <m/>
    <x v="833"/>
    <n v="100"/>
    <n v="0"/>
  </r>
  <r>
    <s v="0015A000028moKRQAY"/>
    <b v="0"/>
    <m/>
    <b v="0"/>
    <m/>
    <m/>
    <m/>
    <x v="170"/>
    <b v="1"/>
    <m/>
    <m/>
    <s v="0035A00003JiYR4QAN"/>
    <m/>
    <m/>
    <s v="0055A000008iLoJQAU"/>
    <b v="0"/>
    <d v="2019-09-03T21:44:51"/>
    <m/>
    <b v="0"/>
    <m/>
    <m/>
    <b v="0"/>
    <d v="2019-03-01T00:00:00"/>
    <n v="3"/>
    <n v="2019"/>
    <s v="Closed"/>
    <s v="Closed"/>
    <b v="0"/>
    <b v="0"/>
    <m/>
    <b v="1"/>
    <b v="0"/>
    <b v="0"/>
    <x v="15"/>
    <b v="0"/>
    <s v="Auto-Classic"/>
    <x v="0"/>
    <m/>
    <s v="0055A00000BclF5QAJ"/>
    <d v="2021-04-11T20:11:37"/>
    <m/>
    <d v="2019-09-30T13:24:24"/>
    <m/>
    <m/>
    <b v="0"/>
    <m/>
    <m/>
    <s v="Website"/>
    <m/>
    <m/>
    <s v="Thermo"/>
    <s v="QE Plus, HF, HF-X  (NO biopharma)"/>
    <m/>
    <x v="3720"/>
    <x v="0"/>
    <b v="0"/>
    <m/>
    <m/>
    <m/>
    <s v="0055A000008iLoJQAU"/>
    <s v="01s5A000005z9ixQAA"/>
    <s v="Biotherapeutics"/>
    <m/>
    <s v="0035A00003JiYR4QAN"/>
    <s v="Consumables"/>
    <s v="ZipChip"/>
    <m/>
    <m/>
    <s v="0125A000001ESVfQAO"/>
    <b v="0"/>
    <m/>
    <b v="0"/>
    <m/>
    <m/>
    <x v="1"/>
    <b v="0"/>
    <d v="2021-06-29T20:34:54"/>
    <m/>
    <m/>
    <b v="0"/>
    <x v="1"/>
    <m/>
    <m/>
    <n v="40480"/>
    <m/>
    <x v="901"/>
    <n v="100"/>
    <n v="0"/>
  </r>
  <r>
    <s v="0013100001fsOeFAAU"/>
    <b v="0"/>
    <m/>
    <b v="0"/>
    <s v="7015A000001OxgRQAS"/>
    <m/>
    <m/>
    <x v="739"/>
    <b v="1"/>
    <m/>
    <m/>
    <m/>
    <m/>
    <m/>
    <s v="0055A000008iLoJQAU"/>
    <b v="0"/>
    <d v="2019-01-18T21:53:20"/>
    <m/>
    <b v="0"/>
    <m/>
    <m/>
    <b v="0"/>
    <d v="2019-03-01T00:00:00"/>
    <n v="3"/>
    <n v="2019"/>
    <s v="Closed"/>
    <s v="Closed"/>
    <b v="0"/>
    <b v="0"/>
    <m/>
    <b v="1"/>
    <b v="0"/>
    <b v="0"/>
    <x v="26"/>
    <b v="0"/>
    <m/>
    <x v="0"/>
    <d v="2019-06-20T00:00:00"/>
    <s v="0055A00000BclF5QAJ"/>
    <d v="2021-04-11T20:12:15"/>
    <m/>
    <d v="2019-08-15T14:17:51"/>
    <m/>
    <m/>
    <b v="0"/>
    <m/>
    <m/>
    <s v="Referral"/>
    <m/>
    <m/>
    <m/>
    <m/>
    <m/>
    <x v="3721"/>
    <x v="0"/>
    <b v="0"/>
    <m/>
    <m/>
    <m/>
    <s v="0055A000008iLoJQAU"/>
    <s v="01s31000003qafeAAA"/>
    <m/>
    <m/>
    <s v="0033100002vvwZ0AAI"/>
    <s v="Service"/>
    <s v="ZipChip"/>
    <m/>
    <m/>
    <s v="0125A000001ESVfQAO"/>
    <b v="0"/>
    <m/>
    <b v="0"/>
    <m/>
    <m/>
    <x v="1"/>
    <b v="0"/>
    <d v="2021-06-29T20:34:54"/>
    <m/>
    <m/>
    <b v="0"/>
    <x v="1"/>
    <m/>
    <m/>
    <n v="7725"/>
    <m/>
    <x v="902"/>
    <n v="100"/>
    <n v="0"/>
  </r>
  <r>
    <s v="0013100001jbBzlAAE"/>
    <b v="0"/>
    <m/>
    <b v="0"/>
    <m/>
    <m/>
    <m/>
    <x v="740"/>
    <b v="1"/>
    <m/>
    <m/>
    <m/>
    <m/>
    <m/>
    <s v="0055A000008iLoOQAU"/>
    <b v="0"/>
    <d v="2020-08-07T18:13:50"/>
    <m/>
    <b v="0"/>
    <m/>
    <m/>
    <b v="0"/>
    <d v="2020-03-01T00:00:00"/>
    <n v="3"/>
    <n v="2020"/>
    <s v="Closed"/>
    <s v="Closed"/>
    <b v="0"/>
    <b v="0"/>
    <m/>
    <b v="1"/>
    <b v="0"/>
    <b v="0"/>
    <x v="26"/>
    <b v="0"/>
    <m/>
    <x v="0"/>
    <m/>
    <s v="0055A00000BclF5QAJ"/>
    <d v="2021-04-10T22:59:54"/>
    <m/>
    <d v="2020-08-14T13:42:09"/>
    <m/>
    <m/>
    <b v="0"/>
    <m/>
    <m/>
    <s v="Other"/>
    <m/>
    <m/>
    <m/>
    <m/>
    <m/>
    <x v="3722"/>
    <x v="0"/>
    <b v="0"/>
    <m/>
    <m/>
    <m/>
    <s v="0055A000008iLoOQAU"/>
    <s v="01s5A000005x0sjQAA"/>
    <m/>
    <m/>
    <s v="00331000030OryMAAS"/>
    <s v="Service"/>
    <s v="ZipChip"/>
    <s v="00331000030OryMAAS"/>
    <m/>
    <s v="0125A000001ESVfQAO"/>
    <b v="0"/>
    <m/>
    <b v="0"/>
    <m/>
    <m/>
    <x v="1"/>
    <b v="0"/>
    <d v="2021-06-29T20:34:55"/>
    <m/>
    <m/>
    <b v="0"/>
    <x v="1"/>
    <m/>
    <m/>
    <n v="8950"/>
    <m/>
    <x v="809"/>
    <n v="100"/>
    <n v="0"/>
  </r>
  <r>
    <s v="0013100001gbb7YAAQ"/>
    <b v="0"/>
    <m/>
    <b v="0"/>
    <s v="7015A000001zMbNQAU"/>
    <m/>
    <m/>
    <x v="97"/>
    <b v="1"/>
    <m/>
    <m/>
    <s v="0035A00003TS6LPQA1"/>
    <m/>
    <m/>
    <s v="0055A000008iLoOQAU"/>
    <b v="0"/>
    <d v="2020-09-02T14:56:04"/>
    <m/>
    <b v="0"/>
    <m/>
    <m/>
    <b v="0"/>
    <d v="2020-03-01T00:00:00"/>
    <n v="3"/>
    <n v="2020"/>
    <s v="Closed"/>
    <s v="Closed"/>
    <b v="0"/>
    <b v="0"/>
    <m/>
    <b v="1"/>
    <b v="0"/>
    <b v="0"/>
    <x v="26"/>
    <b v="0"/>
    <m/>
    <x v="0"/>
    <m/>
    <s v="0055A00000BclF5QAJ"/>
    <d v="2021-04-10T22:59:54"/>
    <m/>
    <d v="2020-09-28T22:07:37"/>
    <m/>
    <m/>
    <b v="0"/>
    <m/>
    <m/>
    <s v="Website"/>
    <m/>
    <m/>
    <m/>
    <m/>
    <m/>
    <x v="3723"/>
    <x v="0"/>
    <b v="0"/>
    <m/>
    <m/>
    <m/>
    <s v="0055A000008iLoOQAU"/>
    <s v="01s5A000005x0sjQAA"/>
    <m/>
    <m/>
    <s v="0035A00003TS6LPQA1"/>
    <s v="Service"/>
    <s v="ZipChip"/>
    <m/>
    <m/>
    <s v="0125A000001ESVfQAO"/>
    <b v="0"/>
    <m/>
    <b v="0"/>
    <m/>
    <m/>
    <x v="1"/>
    <b v="0"/>
    <d v="2021-06-29T20:34:55"/>
    <m/>
    <m/>
    <b v="0"/>
    <x v="1"/>
    <m/>
    <m/>
    <n v="8950"/>
    <m/>
    <x v="809"/>
    <n v="100"/>
    <n v="0"/>
  </r>
  <r>
    <s v="0015A00002FEmqDQAT"/>
    <b v="0"/>
    <m/>
    <b v="0"/>
    <s v="7015A000001zMbNQAU"/>
    <m/>
    <m/>
    <x v="97"/>
    <b v="1"/>
    <m/>
    <m/>
    <s v="0035A00003YvZZCQA3"/>
    <m/>
    <m/>
    <s v="0055A000008iLoOQAU"/>
    <b v="0"/>
    <d v="2020-09-22T19:37:13"/>
    <m/>
    <b v="0"/>
    <m/>
    <m/>
    <b v="0"/>
    <d v="2020-03-01T00:00:00"/>
    <n v="3"/>
    <n v="2020"/>
    <s v="Closed"/>
    <s v="Closed"/>
    <b v="0"/>
    <b v="0"/>
    <m/>
    <b v="1"/>
    <b v="0"/>
    <b v="0"/>
    <x v="26"/>
    <b v="0"/>
    <m/>
    <x v="0"/>
    <m/>
    <s v="0055A00000BclF5QAJ"/>
    <d v="2021-04-10T22:59:54"/>
    <m/>
    <d v="2020-09-29T02:35:18"/>
    <m/>
    <m/>
    <b v="0"/>
    <m/>
    <m/>
    <s v="Website"/>
    <m/>
    <m/>
    <m/>
    <m/>
    <m/>
    <x v="3724"/>
    <x v="0"/>
    <b v="0"/>
    <m/>
    <m/>
    <m/>
    <s v="0055A000008iLoOQAU"/>
    <s v="01s5A000005x0sjQAA"/>
    <m/>
    <m/>
    <s v="0035A00003YvZZCQA3"/>
    <s v="Service"/>
    <s v="ZipChip"/>
    <m/>
    <m/>
    <s v="0125A000001ESVfQAO"/>
    <b v="0"/>
    <m/>
    <b v="0"/>
    <m/>
    <m/>
    <x v="1"/>
    <b v="0"/>
    <d v="2021-06-29T20:34:55"/>
    <m/>
    <m/>
    <b v="0"/>
    <x v="1"/>
    <m/>
    <m/>
    <n v="4500"/>
    <m/>
    <x v="903"/>
    <n v="100"/>
    <n v="0"/>
  </r>
  <r>
    <s v="0015A00001xP4A2QAK"/>
    <b v="0"/>
    <m/>
    <b v="0"/>
    <s v="7015A000001ThI4QAK"/>
    <m/>
    <m/>
    <x v="563"/>
    <b v="1"/>
    <m/>
    <m/>
    <s v="0035A00003EXFrFQAX"/>
    <m/>
    <m/>
    <s v="0055A000008iLoOQAU"/>
    <b v="0"/>
    <d v="2020-04-16T15:23:31"/>
    <m/>
    <b v="0"/>
    <m/>
    <m/>
    <b v="0"/>
    <d v="2020-03-01T00:00:00"/>
    <n v="3"/>
    <n v="2020"/>
    <s v="Closed"/>
    <s v="Closed"/>
    <b v="0"/>
    <b v="0"/>
    <m/>
    <b v="1"/>
    <b v="0"/>
    <b v="0"/>
    <x v="26"/>
    <b v="0"/>
    <m/>
    <x v="0"/>
    <d v="2020-06-23T00:00:00"/>
    <s v="0055A00000BclF5QAJ"/>
    <d v="2021-04-11T20:11:37"/>
    <m/>
    <d v="2020-09-29T21:17:15"/>
    <m/>
    <m/>
    <b v="0"/>
    <m/>
    <m/>
    <s v="Website"/>
    <m/>
    <m/>
    <m/>
    <m/>
    <m/>
    <x v="3725"/>
    <x v="0"/>
    <b v="0"/>
    <m/>
    <m/>
    <m/>
    <s v="0055A000008iLoOQAU"/>
    <s v="01s5A000005x0vsQAA"/>
    <m/>
    <m/>
    <s v="0035A00003SsfSRQAZ"/>
    <s v="Service"/>
    <s v="ZipChip"/>
    <m/>
    <m/>
    <s v="0125A000001ESVfQAO"/>
    <b v="0"/>
    <m/>
    <b v="0"/>
    <m/>
    <m/>
    <x v="1"/>
    <b v="0"/>
    <d v="2021-06-29T20:34:55"/>
    <m/>
    <m/>
    <b v="0"/>
    <x v="1"/>
    <m/>
    <m/>
    <n v="10000"/>
    <m/>
    <x v="754"/>
    <n v="100"/>
    <n v="0"/>
  </r>
  <r>
    <s v="0013100001fpKktAAE"/>
    <b v="0"/>
    <m/>
    <b v="0"/>
    <m/>
    <m/>
    <m/>
    <x v="741"/>
    <b v="1"/>
    <m/>
    <m/>
    <s v="00331000038EBLhAAO"/>
    <m/>
    <m/>
    <s v="00531000008FRNUAA4"/>
    <b v="0"/>
    <d v="2017-07-14T13:23:58"/>
    <m/>
    <b v="0"/>
    <m/>
    <m/>
    <b v="0"/>
    <d v="2017-03-01T00:00:00"/>
    <n v="3"/>
    <n v="2017"/>
    <s v="Closed"/>
    <s v="Closed"/>
    <b v="0"/>
    <b v="0"/>
    <m/>
    <b v="1"/>
    <b v="0"/>
    <b v="0"/>
    <x v="15"/>
    <b v="0"/>
    <m/>
    <x v="0"/>
    <m/>
    <s v="0055A00000BclF5QAJ"/>
    <d v="2021-04-11T20:06:15"/>
    <m/>
    <d v="2018-03-10T15:07:46"/>
    <m/>
    <m/>
    <b v="0"/>
    <m/>
    <s v="Biotherapeutics"/>
    <s v="Field Sales"/>
    <m/>
    <m/>
    <m/>
    <m/>
    <m/>
    <x v="3726"/>
    <x v="0"/>
    <b v="0"/>
    <m/>
    <m/>
    <m/>
    <s v="0055A000008zqzaQAA"/>
    <s v="01s31000003qafeAAA"/>
    <s v="Biotherapeutics"/>
    <m/>
    <m/>
    <s v="Service"/>
    <s v="ZipChip"/>
    <m/>
    <m/>
    <s v="0125A000001ESVfQAO"/>
    <b v="0"/>
    <m/>
    <b v="0"/>
    <m/>
    <m/>
    <x v="1"/>
    <b v="0"/>
    <d v="2021-06-29T20:34:54"/>
    <s v="0055A00000BctN2QAJ"/>
    <m/>
    <b v="0"/>
    <x v="1"/>
    <m/>
    <m/>
    <n v="4950"/>
    <m/>
    <x v="904"/>
    <n v="100"/>
    <n v="0"/>
  </r>
  <r>
    <s v="0015A00001yXLvZQAW"/>
    <b v="0"/>
    <m/>
    <b v="0"/>
    <s v="7015A000001qUiVQAU"/>
    <m/>
    <m/>
    <x v="174"/>
    <b v="1"/>
    <m/>
    <m/>
    <s v="0035A00003TRqMEQA1"/>
    <m/>
    <m/>
    <s v="0055A000008iLoJQAU"/>
    <b v="0"/>
    <d v="2019-12-10T23:53:38"/>
    <m/>
    <b v="0"/>
    <m/>
    <m/>
    <b v="0"/>
    <d v="2019-03-01T00:00:00"/>
    <n v="3"/>
    <n v="2019"/>
    <s v="Closed"/>
    <s v="Closed"/>
    <b v="0"/>
    <b v="0"/>
    <m/>
    <b v="1"/>
    <b v="0"/>
    <b v="0"/>
    <x v="15"/>
    <b v="0"/>
    <s v="Auto-Classic"/>
    <x v="0"/>
    <d v="2019-12-10T00:00:00"/>
    <s v="0055A00000BclF5QAJ"/>
    <d v="2021-04-11T20:07:09"/>
    <m/>
    <d v="2020-03-04T18:02:04"/>
    <m/>
    <m/>
    <b v="0"/>
    <m/>
    <m/>
    <s v="Field Sales"/>
    <m/>
    <m/>
    <m/>
    <m/>
    <m/>
    <x v="3727"/>
    <x v="0"/>
    <b v="0"/>
    <m/>
    <m/>
    <m/>
    <s v="0055A000008iLoJQAU"/>
    <s v="01s5A000005z9ixQAA"/>
    <m/>
    <m/>
    <s v="0035A00003TRqMEQA1"/>
    <s v="Service"/>
    <s v="ZipChip"/>
    <m/>
    <m/>
    <s v="0125A000001ESVfQAO"/>
    <b v="0"/>
    <m/>
    <b v="0"/>
    <m/>
    <m/>
    <x v="1"/>
    <b v="0"/>
    <d v="2021-06-29T20:34:55"/>
    <m/>
    <m/>
    <b v="0"/>
    <x v="1"/>
    <m/>
    <m/>
    <n v="8950"/>
    <m/>
    <x v="809"/>
    <n v="100"/>
    <n v="0"/>
  </r>
  <r>
    <s v="0015A00002GK5buQAD"/>
    <b v="0"/>
    <m/>
    <b v="0"/>
    <m/>
    <m/>
    <m/>
    <x v="742"/>
    <b v="1"/>
    <m/>
    <m/>
    <s v="0035A00003bbgttQAA"/>
    <m/>
    <m/>
    <s v="0055A000008iLoOQAU"/>
    <b v="0"/>
    <d v="2020-07-13T14:08:36"/>
    <m/>
    <b v="0"/>
    <m/>
    <m/>
    <b v="0"/>
    <d v="2020-03-01T00:00:00"/>
    <n v="3"/>
    <n v="2020"/>
    <s v="Closed"/>
    <s v="Closed"/>
    <b v="0"/>
    <b v="0"/>
    <m/>
    <b v="1"/>
    <b v="0"/>
    <b v="0"/>
    <x v="17"/>
    <b v="0"/>
    <s v="Auto-Classic"/>
    <x v="0"/>
    <m/>
    <s v="0055A00000BclF5QAJ"/>
    <d v="2021-04-10T22:59:54"/>
    <m/>
    <d v="2020-07-31T14:49:48"/>
    <m/>
    <m/>
    <b v="0"/>
    <m/>
    <m/>
    <s v="Other"/>
    <m/>
    <m/>
    <m/>
    <m/>
    <m/>
    <x v="3728"/>
    <x v="0"/>
    <b v="0"/>
    <m/>
    <m/>
    <m/>
    <s v="0055A000008iLoOQAU"/>
    <s v="01s5A000004PkYeQAK"/>
    <m/>
    <m/>
    <s v="0035A00003bbgttQAA"/>
    <s v="Service"/>
    <s v="ZipChip"/>
    <m/>
    <m/>
    <s v="0125A000001ESVfQAO"/>
    <b v="0"/>
    <m/>
    <b v="0"/>
    <m/>
    <m/>
    <x v="1"/>
    <b v="0"/>
    <d v="2021-06-29T20:34:55"/>
    <m/>
    <m/>
    <b v="0"/>
    <x v="1"/>
    <m/>
    <m/>
    <n v="292.14"/>
    <m/>
    <x v="905"/>
    <n v="100"/>
    <n v="0"/>
  </r>
  <r>
    <s v="0013100001enW6YAAU"/>
    <b v="0"/>
    <m/>
    <b v="0"/>
    <s v="7015A000001qVpeQAE"/>
    <m/>
    <m/>
    <x v="96"/>
    <b v="1"/>
    <m/>
    <m/>
    <s v="0035A00003PriHgQAJ"/>
    <m/>
    <m/>
    <s v="0055A000008iLoOQAU"/>
    <b v="0"/>
    <d v="2020-05-05T15:48:37"/>
    <m/>
    <b v="0"/>
    <m/>
    <m/>
    <b v="0"/>
    <d v="2020-03-01T00:00:00"/>
    <n v="3"/>
    <n v="2020"/>
    <s v="Closed"/>
    <s v="Closed"/>
    <b v="0"/>
    <b v="0"/>
    <m/>
    <b v="1"/>
    <b v="0"/>
    <b v="0"/>
    <x v="26"/>
    <b v="0"/>
    <s v="Auto-Classic"/>
    <x v="0"/>
    <d v="2020-06-30T00:00:00"/>
    <s v="0055A00000BclF5QAJ"/>
    <d v="2021-04-11T20:10:42"/>
    <m/>
    <d v="2020-07-31T14:34:32"/>
    <m/>
    <m/>
    <b v="0"/>
    <m/>
    <m/>
    <s v="Sales Seminar"/>
    <m/>
    <m/>
    <m/>
    <m/>
    <m/>
    <x v="3729"/>
    <x v="0"/>
    <b v="0"/>
    <m/>
    <m/>
    <m/>
    <s v="0055A000008iLoOQAU"/>
    <s v="01s5A000005x0sjQAA"/>
    <m/>
    <m/>
    <s v="0035A00003PriHgQAJ"/>
    <s v="Service"/>
    <s v="ZipChip"/>
    <m/>
    <m/>
    <s v="0125A000001ESVfQAO"/>
    <b v="0"/>
    <m/>
    <b v="0"/>
    <m/>
    <m/>
    <x v="1"/>
    <b v="0"/>
    <d v="2021-06-29T20:34:55"/>
    <m/>
    <m/>
    <b v="0"/>
    <x v="1"/>
    <m/>
    <m/>
    <n v="8950"/>
    <m/>
    <x v="809"/>
    <n v="100"/>
    <n v="0"/>
  </r>
  <r>
    <s v="0015A00002GK5buQAD"/>
    <b v="0"/>
    <m/>
    <b v="0"/>
    <m/>
    <m/>
    <m/>
    <x v="742"/>
    <b v="1"/>
    <m/>
    <m/>
    <s v="0035A00003bbgttQAA"/>
    <m/>
    <m/>
    <s v="0055A000008iLoOQAU"/>
    <b v="0"/>
    <d v="2020-07-13T14:38:49"/>
    <m/>
    <b v="0"/>
    <m/>
    <m/>
    <b v="0"/>
    <d v="2020-03-01T00:00:00"/>
    <n v="3"/>
    <n v="2020"/>
    <s v="Closed"/>
    <s v="Closed"/>
    <b v="0"/>
    <b v="0"/>
    <m/>
    <b v="1"/>
    <b v="0"/>
    <b v="0"/>
    <x v="17"/>
    <b v="0"/>
    <s v="Auto-Classic"/>
    <x v="0"/>
    <m/>
    <s v="0055A00000BclF5QAJ"/>
    <d v="2021-04-10T22:59:54"/>
    <m/>
    <d v="2020-07-31T14:50:38"/>
    <m/>
    <m/>
    <b v="0"/>
    <m/>
    <m/>
    <s v="Other"/>
    <m/>
    <m/>
    <m/>
    <m/>
    <m/>
    <x v="3730"/>
    <x v="0"/>
    <b v="0"/>
    <m/>
    <m/>
    <m/>
    <s v="0055A000008iLoOQAU"/>
    <s v="01s5A000005x0vsQAA"/>
    <m/>
    <m/>
    <s v="0035A00003bbgttQAA"/>
    <s v="Service"/>
    <s v="ZipChip"/>
    <m/>
    <m/>
    <s v="0125A000001ESVfQAO"/>
    <b v="0"/>
    <m/>
    <b v="0"/>
    <m/>
    <m/>
    <x v="1"/>
    <b v="0"/>
    <d v="2021-06-29T20:34:55"/>
    <m/>
    <m/>
    <b v="0"/>
    <x v="1"/>
    <m/>
    <m/>
    <n v="320"/>
    <m/>
    <x v="906"/>
    <n v="100"/>
    <n v="0"/>
  </r>
  <r>
    <s v="0015A00002DU5c0QAD"/>
    <b v="0"/>
    <m/>
    <b v="0"/>
    <s v="7015A000001zM5lQAE"/>
    <m/>
    <m/>
    <x v="699"/>
    <b v="1"/>
    <m/>
    <m/>
    <s v="0035A00003WmSiiQAF"/>
    <m/>
    <m/>
    <s v="0055A000008iLoOQAU"/>
    <b v="0"/>
    <d v="2020-07-13T16:27:39"/>
    <m/>
    <b v="0"/>
    <m/>
    <m/>
    <b v="0"/>
    <d v="2020-03-01T00:00:00"/>
    <n v="3"/>
    <n v="2020"/>
    <s v="Closed"/>
    <s v="Closed"/>
    <b v="0"/>
    <b v="0"/>
    <m/>
    <b v="1"/>
    <b v="0"/>
    <b v="0"/>
    <x v="26"/>
    <b v="0"/>
    <s v="Auto-Ti"/>
    <x v="0"/>
    <d v="2020-07-13T00:00:00"/>
    <s v="0055A00000BclF5QAJ"/>
    <d v="2021-04-10T22:59:54"/>
    <m/>
    <d v="2020-07-20T19:04:23"/>
    <m/>
    <m/>
    <b v="0"/>
    <m/>
    <m/>
    <s v="Trade Show"/>
    <m/>
    <m/>
    <m/>
    <m/>
    <m/>
    <x v="3731"/>
    <x v="0"/>
    <b v="0"/>
    <m/>
    <m/>
    <m/>
    <s v="0055A000008iLoOQAU"/>
    <s v="01s5A000004PkYeQAK"/>
    <m/>
    <m/>
    <s v="0035A00003WmSiiQAF"/>
    <s v="Service"/>
    <s v="ZipChip"/>
    <m/>
    <m/>
    <s v="0125A000001ESVfQAO"/>
    <b v="0"/>
    <m/>
    <b v="0"/>
    <m/>
    <m/>
    <x v="1"/>
    <b v="0"/>
    <d v="2021-06-29T20:34:55"/>
    <m/>
    <m/>
    <b v="0"/>
    <x v="1"/>
    <m/>
    <m/>
    <n v="364"/>
    <m/>
    <x v="907"/>
    <n v="100"/>
    <n v="0"/>
  </r>
  <r>
    <s v="0015A000026mHowQAE"/>
    <b v="0"/>
    <m/>
    <b v="0"/>
    <m/>
    <m/>
    <m/>
    <x v="730"/>
    <b v="1"/>
    <m/>
    <m/>
    <s v="0035A00003fqc3YQAQ"/>
    <m/>
    <m/>
    <s v="0055A000008iLoOQAU"/>
    <b v="0"/>
    <d v="2020-05-27T17:41:06"/>
    <m/>
    <b v="0"/>
    <m/>
    <m/>
    <b v="0"/>
    <d v="2020-03-01T00:00:00"/>
    <n v="3"/>
    <n v="2020"/>
    <s v="Closed"/>
    <s v="Closed"/>
    <b v="0"/>
    <b v="0"/>
    <m/>
    <b v="1"/>
    <b v="0"/>
    <b v="0"/>
    <x v="15"/>
    <b v="0"/>
    <s v="Auto-Ti"/>
    <x v="0"/>
    <d v="2020-09-10T00:00:00"/>
    <s v="0055A00000BclF5QAJ"/>
    <d v="2021-04-10T22:59:54"/>
    <m/>
    <d v="2020-09-11T00:56:20"/>
    <m/>
    <m/>
    <b v="0"/>
    <m/>
    <m/>
    <s v="Referral"/>
    <m/>
    <m/>
    <m/>
    <m/>
    <m/>
    <x v="3732"/>
    <x v="0"/>
    <b v="0"/>
    <m/>
    <m/>
    <m/>
    <s v="0055A000008iLoOQAU"/>
    <s v="01s5A000005x0sjQAA"/>
    <m/>
    <m/>
    <s v="0035A00003fqc3YQAQ"/>
    <s v="Service"/>
    <s v="ZipChip"/>
    <m/>
    <m/>
    <s v="0125A000001ESVfQAO"/>
    <b v="0"/>
    <m/>
    <b v="0"/>
    <m/>
    <m/>
    <x v="1"/>
    <b v="0"/>
    <d v="2021-06-29T20:34:55"/>
    <m/>
    <m/>
    <b v="0"/>
    <x v="1"/>
    <m/>
    <m/>
    <n v="5000"/>
    <m/>
    <x v="755"/>
    <n v="100"/>
    <n v="0"/>
  </r>
  <r>
    <s v="0013100001puTdTAAU"/>
    <b v="0"/>
    <m/>
    <b v="0"/>
    <s v="7015A000001zLaKQAU"/>
    <m/>
    <m/>
    <x v="542"/>
    <b v="1"/>
    <m/>
    <m/>
    <s v="00331000037V7RVAA0"/>
    <m/>
    <m/>
    <s v="0055A000008iLoOQAU"/>
    <b v="0"/>
    <d v="2020-08-25T19:17:14"/>
    <m/>
    <b v="0"/>
    <m/>
    <m/>
    <b v="0"/>
    <d v="2020-03-01T00:00:00"/>
    <n v="3"/>
    <n v="2020"/>
    <s v="Closed"/>
    <s v="Closed"/>
    <b v="0"/>
    <b v="0"/>
    <m/>
    <b v="1"/>
    <b v="0"/>
    <b v="0"/>
    <x v="15"/>
    <b v="0"/>
    <s v="Auto-Ti"/>
    <x v="0"/>
    <d v="2020-08-25T00:00:00"/>
    <s v="0055A00000BclF5QAJ"/>
    <d v="2021-04-10T22:59:54"/>
    <m/>
    <d v="2020-09-13T13:51:03"/>
    <m/>
    <m/>
    <b v="0"/>
    <m/>
    <m/>
    <s v="Trade Show"/>
    <m/>
    <m/>
    <m/>
    <m/>
    <m/>
    <x v="3733"/>
    <x v="0"/>
    <b v="0"/>
    <m/>
    <m/>
    <m/>
    <s v="0055A000008iLoOQAU"/>
    <s v="01s5A000005x0sjQAA"/>
    <m/>
    <m/>
    <s v="00331000037V7RVAA0"/>
    <s v="Service"/>
    <s v="ZipChip"/>
    <m/>
    <m/>
    <s v="0125A000001ESVfQAO"/>
    <b v="0"/>
    <m/>
    <b v="0"/>
    <m/>
    <m/>
    <x v="1"/>
    <b v="0"/>
    <d v="2021-06-29T20:34:55"/>
    <m/>
    <m/>
    <b v="0"/>
    <x v="1"/>
    <m/>
    <m/>
    <n v="2983.33"/>
    <m/>
    <x v="908"/>
    <n v="100"/>
    <n v="0"/>
  </r>
  <r>
    <s v="0015A000020x84PQAQ"/>
    <b v="0"/>
    <m/>
    <b v="0"/>
    <m/>
    <m/>
    <m/>
    <x v="743"/>
    <b v="1"/>
    <m/>
    <m/>
    <m/>
    <m/>
    <m/>
    <s v="0055A000008zqzaQAA"/>
    <b v="0"/>
    <d v="2020-09-15T18:00:08"/>
    <m/>
    <b v="0"/>
    <m/>
    <m/>
    <b v="0"/>
    <d v="2020-03-01T00:00:00"/>
    <n v="3"/>
    <n v="2020"/>
    <s v="Closed"/>
    <s v="Closed"/>
    <b v="0"/>
    <b v="0"/>
    <m/>
    <b v="1"/>
    <b v="0"/>
    <b v="0"/>
    <x v="15"/>
    <b v="0"/>
    <s v="Manual-Ti"/>
    <x v="0"/>
    <m/>
    <s v="0055A00000BclF5QAJ"/>
    <d v="2021-04-10T22:59:54"/>
    <m/>
    <d v="2020-09-21T15:44:30"/>
    <m/>
    <m/>
    <b v="0"/>
    <m/>
    <m/>
    <s v="Referral"/>
    <m/>
    <m/>
    <m/>
    <m/>
    <m/>
    <x v="3734"/>
    <x v="0"/>
    <b v="0"/>
    <m/>
    <m/>
    <m/>
    <s v="0055A000008zqzaQAA"/>
    <s v="01s5A000005x0sjQAA"/>
    <s v="Proteomics"/>
    <m/>
    <s v="0035A00003ijevDQAQ"/>
    <s v="Service"/>
    <s v="ZipChip"/>
    <m/>
    <m/>
    <s v="0125A000001ESVfQAO"/>
    <b v="0"/>
    <m/>
    <b v="0"/>
    <m/>
    <m/>
    <x v="1"/>
    <b v="0"/>
    <d v="2021-06-29T20:34:55"/>
    <s v="0055A00000BctN2QAJ"/>
    <m/>
    <b v="0"/>
    <x v="1"/>
    <m/>
    <m/>
    <n v="3500"/>
    <m/>
    <x v="82"/>
    <n v="100"/>
    <n v="0"/>
  </r>
  <r>
    <s v="0013100001gZda5AAC"/>
    <b v="0"/>
    <m/>
    <b v="0"/>
    <m/>
    <m/>
    <m/>
    <x v="744"/>
    <b v="1"/>
    <m/>
    <m/>
    <m/>
    <m/>
    <m/>
    <s v="0055A000008iLoOQAU"/>
    <b v="0"/>
    <d v="2019-06-24T18:14:31"/>
    <m/>
    <b v="0"/>
    <m/>
    <m/>
    <b v="0"/>
    <d v="2019-03-01T00:00:00"/>
    <n v="3"/>
    <n v="2019"/>
    <s v="Closed"/>
    <s v="Closed"/>
    <b v="0"/>
    <b v="0"/>
    <m/>
    <b v="1"/>
    <b v="0"/>
    <b v="0"/>
    <x v="26"/>
    <b v="0"/>
    <m/>
    <x v="0"/>
    <m/>
    <s v="0055A00000BclF5QAJ"/>
    <d v="2021-04-11T20:07:09"/>
    <m/>
    <d v="2019-07-15T18:29:04"/>
    <m/>
    <m/>
    <b v="0"/>
    <m/>
    <m/>
    <s v="Field Sales"/>
    <m/>
    <m/>
    <s v="Thermo"/>
    <m/>
    <m/>
    <x v="3735"/>
    <x v="0"/>
    <b v="0"/>
    <m/>
    <m/>
    <m/>
    <s v="0055A000008iLoOQAU"/>
    <s v="01s5A000005z9ixQAA"/>
    <m/>
    <m/>
    <s v="00331000030Or9EAAS"/>
    <s v="Service"/>
    <s v="ZipChip"/>
    <s v="00331000030Or9EAAS"/>
    <m/>
    <s v="0125A000001ESVfQAO"/>
    <b v="0"/>
    <m/>
    <b v="0"/>
    <m/>
    <m/>
    <x v="1"/>
    <b v="0"/>
    <d v="2021-06-29T20:34:54"/>
    <m/>
    <m/>
    <b v="0"/>
    <x v="1"/>
    <m/>
    <m/>
    <n v="8950"/>
    <m/>
    <x v="809"/>
    <n v="100"/>
    <n v="0"/>
  </r>
  <r>
    <s v="0013100001gXqdHAAS"/>
    <b v="0"/>
    <m/>
    <b v="0"/>
    <s v="7015A0000022gDBQAY"/>
    <m/>
    <m/>
    <x v="170"/>
    <b v="1"/>
    <m/>
    <m/>
    <s v="0035A00003EW9IOQA1"/>
    <m/>
    <m/>
    <s v="0055A000008iLoOQAU"/>
    <b v="0"/>
    <d v="2019-06-25T16:08:39"/>
    <m/>
    <b v="0"/>
    <m/>
    <m/>
    <b v="0"/>
    <d v="2019-03-01T00:00:00"/>
    <n v="3"/>
    <n v="2019"/>
    <s v="Closed"/>
    <s v="Closed"/>
    <b v="0"/>
    <b v="0"/>
    <m/>
    <b v="1"/>
    <b v="0"/>
    <b v="0"/>
    <x v="26"/>
    <b v="0"/>
    <m/>
    <x v="0"/>
    <m/>
    <s v="0055A00000BclF5QAJ"/>
    <d v="2021-04-10T22:59:54"/>
    <m/>
    <d v="2019-11-21T15:36:08"/>
    <m/>
    <m/>
    <b v="0"/>
    <m/>
    <m/>
    <s v="Seminar - Internal"/>
    <m/>
    <m/>
    <s v="Thermo"/>
    <m/>
    <m/>
    <x v="3736"/>
    <x v="0"/>
    <b v="0"/>
    <m/>
    <m/>
    <m/>
    <s v="0055A000008iLoOQAU"/>
    <s v="01s5A000005z9ixQAA"/>
    <m/>
    <m/>
    <s v="0035A00003EW9IOQA1"/>
    <s v="Service"/>
    <s v="ZipChip"/>
    <m/>
    <m/>
    <s v="0125A000001ESVfQAO"/>
    <b v="0"/>
    <m/>
    <b v="0"/>
    <m/>
    <m/>
    <x v="1"/>
    <b v="0"/>
    <d v="2021-06-29T20:34:54"/>
    <m/>
    <m/>
    <b v="0"/>
    <x v="1"/>
    <m/>
    <m/>
    <n v="8950"/>
    <m/>
    <x v="809"/>
    <n v="100"/>
    <n v="0"/>
  </r>
  <r>
    <s v="0013100001fqyXRAAY"/>
    <b v="0"/>
    <m/>
    <b v="0"/>
    <m/>
    <m/>
    <m/>
    <x v="745"/>
    <b v="1"/>
    <m/>
    <m/>
    <m/>
    <m/>
    <m/>
    <s v="0055A000008iLoOQAU"/>
    <b v="0"/>
    <d v="2019-06-26T14:40:12"/>
    <m/>
    <b v="0"/>
    <m/>
    <m/>
    <b v="0"/>
    <d v="2019-03-01T00:00:00"/>
    <n v="3"/>
    <n v="2019"/>
    <s v="Closed"/>
    <s v="Closed"/>
    <b v="0"/>
    <b v="0"/>
    <m/>
    <b v="1"/>
    <b v="0"/>
    <b v="0"/>
    <x v="26"/>
    <b v="0"/>
    <m/>
    <x v="0"/>
    <m/>
    <s v="0055A00000BclF5QAJ"/>
    <d v="2021-04-11T20:07:09"/>
    <m/>
    <d v="2019-08-02T19:04:23"/>
    <m/>
    <m/>
    <b v="0"/>
    <m/>
    <m/>
    <s v="Field Sales"/>
    <m/>
    <m/>
    <s v="Thermo"/>
    <m/>
    <m/>
    <x v="3737"/>
    <x v="0"/>
    <b v="0"/>
    <m/>
    <m/>
    <m/>
    <s v="0055A000008iLoOQAU"/>
    <s v="01s5A000005z9ixQAA"/>
    <m/>
    <m/>
    <s v="0033100002vk3dpAAA"/>
    <s v="Service"/>
    <s v="ZipChip"/>
    <s v="0033100002vk3dpAAA"/>
    <m/>
    <s v="0125A000001ESVfQAO"/>
    <b v="0"/>
    <m/>
    <b v="0"/>
    <m/>
    <m/>
    <x v="1"/>
    <b v="0"/>
    <d v="2021-06-29T20:34:54"/>
    <m/>
    <m/>
    <b v="0"/>
    <x v="1"/>
    <m/>
    <m/>
    <n v="8950"/>
    <m/>
    <x v="809"/>
    <n v="100"/>
    <n v="0"/>
  </r>
  <r>
    <s v="0013100001jbToDAAU"/>
    <b v="0"/>
    <m/>
    <b v="0"/>
    <s v="70131000001YBOMAA4"/>
    <m/>
    <m/>
    <x v="170"/>
    <b v="1"/>
    <m/>
    <m/>
    <s v="00331000030PCnZAAW"/>
    <m/>
    <m/>
    <s v="0055A000008iLoOQAU"/>
    <b v="0"/>
    <d v="2019-04-05T14:55:30"/>
    <m/>
    <b v="0"/>
    <m/>
    <m/>
    <b v="0"/>
    <d v="2019-03-01T00:00:00"/>
    <n v="3"/>
    <n v="2019"/>
    <s v="Closed"/>
    <s v="Closed"/>
    <b v="0"/>
    <b v="0"/>
    <m/>
    <b v="1"/>
    <b v="0"/>
    <b v="0"/>
    <x v="15"/>
    <b v="0"/>
    <s v="Auto-Classic"/>
    <x v="0"/>
    <m/>
    <s v="0055A00000BclF5QAJ"/>
    <d v="2021-04-10T22:59:54"/>
    <m/>
    <d v="2019-10-22T13:14:33"/>
    <m/>
    <m/>
    <b v="0"/>
    <m/>
    <m/>
    <s v="Trade Show"/>
    <m/>
    <m/>
    <s v="Thermo"/>
    <m/>
    <m/>
    <x v="3738"/>
    <x v="0"/>
    <b v="0"/>
    <m/>
    <m/>
    <m/>
    <s v="0055A000009GjocQAC"/>
    <s v="01s5A000005z9ixQAA"/>
    <m/>
    <m/>
    <s v="00331000030PCnZAAW"/>
    <s v="Service"/>
    <s v="ZipChip"/>
    <m/>
    <m/>
    <s v="0125A000001ESVfQAO"/>
    <b v="0"/>
    <m/>
    <b v="0"/>
    <m/>
    <m/>
    <x v="1"/>
    <b v="0"/>
    <d v="2021-06-29T20:34:54"/>
    <m/>
    <m/>
    <b v="0"/>
    <x v="1"/>
    <m/>
    <m/>
    <n v="8950"/>
    <m/>
    <x v="809"/>
    <n v="100"/>
    <n v="0"/>
  </r>
  <r>
    <s v="0015A000028moKRQAY"/>
    <b v="0"/>
    <m/>
    <b v="0"/>
    <m/>
    <m/>
    <m/>
    <x v="746"/>
    <b v="1"/>
    <m/>
    <m/>
    <s v="0035A00003JiYR4QAN"/>
    <m/>
    <m/>
    <s v="0055A000008iLoJQAU"/>
    <b v="0"/>
    <d v="2019-07-17T19:29:03"/>
    <m/>
    <b v="0"/>
    <m/>
    <m/>
    <b v="0"/>
    <d v="2019-03-01T00:00:00"/>
    <n v="3"/>
    <n v="2019"/>
    <s v="Closed"/>
    <s v="Closed"/>
    <b v="0"/>
    <b v="0"/>
    <m/>
    <b v="1"/>
    <b v="0"/>
    <b v="0"/>
    <x v="15"/>
    <b v="0"/>
    <s v="Auto-Classic"/>
    <x v="0"/>
    <d v="2019-07-17T00:00:00"/>
    <s v="0055A00000BclF5QAJ"/>
    <d v="2021-04-11T19:52:07"/>
    <m/>
    <d v="2019-08-16T19:26:55"/>
    <m/>
    <m/>
    <b v="0"/>
    <m/>
    <m/>
    <s v="Inside Sales"/>
    <m/>
    <m/>
    <s v="Thermo"/>
    <s v="QE Plus, HF, HF-X  (NO biopharma)"/>
    <m/>
    <x v="3739"/>
    <x v="0"/>
    <b v="0"/>
    <m/>
    <m/>
    <m/>
    <s v="0055A000008iLoJQAU"/>
    <s v="01s5A000005z9ixQAA"/>
    <s v="Biotherapeutics"/>
    <m/>
    <s v="0035A00003JiYR4QAN"/>
    <s v="Service"/>
    <s v="ZipChip"/>
    <m/>
    <m/>
    <s v="0125A000001ESVfQAO"/>
    <b v="0"/>
    <m/>
    <b v="0"/>
    <m/>
    <m/>
    <x v="1"/>
    <b v="0"/>
    <d v="2021-06-29T20:34:54"/>
    <m/>
    <m/>
    <b v="0"/>
    <x v="1"/>
    <m/>
    <m/>
    <n v="3425"/>
    <m/>
    <x v="909"/>
    <n v="100"/>
    <n v="0"/>
  </r>
  <r>
    <s v="0015A000026mHowQAE"/>
    <b v="0"/>
    <m/>
    <b v="0"/>
    <m/>
    <m/>
    <m/>
    <x v="700"/>
    <b v="1"/>
    <m/>
    <m/>
    <s v="0035A00003gV0fbQAC"/>
    <m/>
    <m/>
    <s v="0055A000008iLoOQAU"/>
    <b v="0"/>
    <d v="2020-07-14T18:47:12"/>
    <m/>
    <b v="0"/>
    <m/>
    <m/>
    <b v="0"/>
    <d v="2020-03-01T00:00:00"/>
    <n v="3"/>
    <n v="2020"/>
    <s v="Closed"/>
    <s v="Closed"/>
    <b v="0"/>
    <b v="0"/>
    <m/>
    <b v="1"/>
    <b v="0"/>
    <b v="0"/>
    <x v="17"/>
    <b v="0"/>
    <s v="Auto-Classic"/>
    <x v="0"/>
    <d v="2020-07-14T00:00:00"/>
    <s v="0055A00000BclF5QAJ"/>
    <d v="2021-04-10T22:59:54"/>
    <m/>
    <d v="2020-07-28T13:47:21"/>
    <m/>
    <m/>
    <b v="0"/>
    <m/>
    <m/>
    <s v="Other"/>
    <m/>
    <m/>
    <s v="Thermo"/>
    <m/>
    <m/>
    <x v="3740"/>
    <x v="0"/>
    <b v="0"/>
    <m/>
    <m/>
    <m/>
    <s v="0055A000008iLoOQAU"/>
    <s v="01s5A000005x0vsQAA"/>
    <m/>
    <m/>
    <s v="0035A00003gV0fbQAC"/>
    <s v="Service"/>
    <s v="ZipChip"/>
    <m/>
    <m/>
    <s v="0125A000001ESVfQAO"/>
    <b v="0"/>
    <m/>
    <b v="0"/>
    <m/>
    <m/>
    <x v="1"/>
    <b v="0"/>
    <d v="2021-06-29T20:34:55"/>
    <m/>
    <m/>
    <b v="0"/>
    <x v="1"/>
    <m/>
    <m/>
    <n v="426"/>
    <m/>
    <x v="910"/>
    <n v="100"/>
    <n v="0"/>
  </r>
  <r>
    <s v="0013100001qyrRZAAY"/>
    <b v="0"/>
    <m/>
    <b v="0"/>
    <m/>
    <m/>
    <m/>
    <x v="747"/>
    <b v="1"/>
    <m/>
    <m/>
    <m/>
    <m/>
    <m/>
    <s v="00531000008RIokAAG"/>
    <b v="0"/>
    <d v="2017-07-20T13:37:55"/>
    <m/>
    <b v="0"/>
    <m/>
    <m/>
    <b v="0"/>
    <d v="2017-03-01T00:00:00"/>
    <n v="3"/>
    <n v="2017"/>
    <s v="Closed"/>
    <s v="Closed"/>
    <b v="0"/>
    <b v="0"/>
    <m/>
    <b v="1"/>
    <b v="0"/>
    <b v="0"/>
    <x v="14"/>
    <b v="0"/>
    <m/>
    <x v="0"/>
    <m/>
    <s v="0055A00000BclF5QAJ"/>
    <d v="2021-04-10T22:59:54"/>
    <m/>
    <d v="2018-03-10T15:07:46"/>
    <m/>
    <m/>
    <b v="0"/>
    <m/>
    <s v="Other"/>
    <s v="Other"/>
    <m/>
    <m/>
    <m/>
    <m/>
    <m/>
    <x v="3741"/>
    <x v="0"/>
    <b v="0"/>
    <m/>
    <m/>
    <m/>
    <s v="0055A000008iLoOQAU"/>
    <s v="01s31000003qafeAAA"/>
    <s v="Other"/>
    <m/>
    <m/>
    <s v="System"/>
    <s v="ZipChip"/>
    <m/>
    <m/>
    <s v="0125A000001ESVfQAO"/>
    <b v="0"/>
    <m/>
    <b v="0"/>
    <m/>
    <m/>
    <x v="1"/>
    <b v="0"/>
    <d v="2021-06-29T20:34:54"/>
    <s v="0055A00000BctMsQAJ"/>
    <m/>
    <b v="0"/>
    <x v="1"/>
    <m/>
    <m/>
    <n v="0"/>
    <m/>
    <x v="2"/>
    <n v="100"/>
    <n v="0"/>
  </r>
  <r>
    <s v="0015A00001yXLvZQAW"/>
    <b v="0"/>
    <m/>
    <b v="0"/>
    <m/>
    <m/>
    <m/>
    <x v="748"/>
    <b v="1"/>
    <m/>
    <m/>
    <s v="0035A00003FZNB6QAP"/>
    <m/>
    <m/>
    <s v="0055A000006HDY9QAO"/>
    <b v="0"/>
    <d v="2018-02-01T16:14:28"/>
    <m/>
    <b v="0"/>
    <m/>
    <m/>
    <b v="0"/>
    <d v="2018-03-01T00:00:00"/>
    <n v="3"/>
    <n v="2018"/>
    <s v="Closed"/>
    <s v="Closed"/>
    <b v="0"/>
    <b v="0"/>
    <m/>
    <b v="1"/>
    <b v="0"/>
    <b v="0"/>
    <x v="15"/>
    <b v="0"/>
    <s v="Auto-Classic"/>
    <x v="0"/>
    <d v="2018-08-06T00:00:00"/>
    <s v="0055A00000BclF5QAJ"/>
    <d v="2021-04-11T20:11:37"/>
    <m/>
    <d v="2018-08-13T13:34:54"/>
    <m/>
    <m/>
    <b v="0"/>
    <m/>
    <s v="Intact Proteins &amp; Antibodies"/>
    <s v="Website"/>
    <m/>
    <m/>
    <m/>
    <m/>
    <m/>
    <x v="3742"/>
    <x v="0"/>
    <b v="0"/>
    <m/>
    <m/>
    <m/>
    <s v="0055A000008iLoJQAU"/>
    <s v="01s31000003qafeAAA"/>
    <s v="Biotherapeutics"/>
    <m/>
    <s v="0035A00003FZNB6QAP"/>
    <s v="System"/>
    <s v="ZipChip"/>
    <m/>
    <m/>
    <s v="0125A000001ESVfQAO"/>
    <b v="0"/>
    <m/>
    <b v="0"/>
    <m/>
    <m/>
    <x v="1"/>
    <b v="0"/>
    <d v="2021-06-29T20:34:54"/>
    <m/>
    <m/>
    <b v="0"/>
    <x v="1"/>
    <m/>
    <m/>
    <n v="72600"/>
    <m/>
    <x v="911"/>
    <n v="100"/>
    <n v="0"/>
  </r>
  <r>
    <s v="0013100001jbToDAAU"/>
    <b v="0"/>
    <m/>
    <b v="0"/>
    <m/>
    <m/>
    <m/>
    <x v="749"/>
    <b v="1"/>
    <m/>
    <m/>
    <s v="0035A00003EXFouQAH"/>
    <m/>
    <m/>
    <s v="00531000007KAu8AAG"/>
    <b v="0"/>
    <d v="2017-10-05T16:16:14"/>
    <m/>
    <b v="0"/>
    <m/>
    <m/>
    <b v="0"/>
    <d v="2018-03-01T00:00:00"/>
    <n v="3"/>
    <n v="2018"/>
    <s v="Closed"/>
    <s v="Closed"/>
    <b v="0"/>
    <b v="0"/>
    <m/>
    <b v="1"/>
    <b v="0"/>
    <b v="0"/>
    <x v="15"/>
    <b v="0"/>
    <s v="Auto-Classic"/>
    <x v="0"/>
    <d v="2018-01-30T00:00:00"/>
    <s v="0055A00000BclF5QAJ"/>
    <d v="2021-04-11T20:12:15"/>
    <m/>
    <d v="2018-08-10T07:46:25"/>
    <m/>
    <m/>
    <b v="0"/>
    <m/>
    <s v="Intact Proteins &amp; Antibodies"/>
    <s v="Referral"/>
    <m/>
    <m/>
    <m/>
    <m/>
    <m/>
    <x v="3743"/>
    <x v="0"/>
    <b v="0"/>
    <m/>
    <m/>
    <m/>
    <s v="0055A000008zqzaQAA"/>
    <s v="01s31000003qafeAAA"/>
    <s v="Biotherapeutics"/>
    <m/>
    <s v="0035A00003EXFouQAH"/>
    <s v="System"/>
    <s v="ZipChip"/>
    <m/>
    <m/>
    <s v="0125A000001ESVfQAO"/>
    <b v="0"/>
    <m/>
    <b v="0"/>
    <m/>
    <m/>
    <x v="1"/>
    <b v="0"/>
    <d v="2021-06-29T20:34:54"/>
    <s v="0055A00000BctN2QAJ"/>
    <m/>
    <b v="0"/>
    <x v="1"/>
    <m/>
    <m/>
    <n v="72600"/>
    <m/>
    <x v="911"/>
    <n v="100"/>
    <n v="0"/>
  </r>
  <r>
    <s v="0013100001fqyXRAAY"/>
    <b v="0"/>
    <m/>
    <b v="0"/>
    <m/>
    <m/>
    <m/>
    <x v="706"/>
    <b v="1"/>
    <m/>
    <m/>
    <m/>
    <m/>
    <m/>
    <s v="00531000008FRNUAA4"/>
    <b v="0"/>
    <d v="2017-08-29T17:34:06"/>
    <m/>
    <b v="0"/>
    <m/>
    <m/>
    <b v="0"/>
    <d v="2017-03-01T00:00:00"/>
    <n v="3"/>
    <n v="2017"/>
    <s v="Closed"/>
    <s v="Closed"/>
    <b v="0"/>
    <b v="0"/>
    <m/>
    <b v="1"/>
    <b v="0"/>
    <b v="0"/>
    <x v="17"/>
    <b v="0"/>
    <s v="Manual-Classic"/>
    <x v="0"/>
    <m/>
    <s v="0055A00000BclF5QAJ"/>
    <d v="2021-04-10T22:59:54"/>
    <m/>
    <d v="2018-03-10T15:07:46"/>
    <m/>
    <m/>
    <b v="0"/>
    <m/>
    <s v="Proteomics and Peptide Mapping"/>
    <s v="Other"/>
    <m/>
    <m/>
    <m/>
    <m/>
    <m/>
    <x v="3744"/>
    <x v="0"/>
    <b v="0"/>
    <m/>
    <m/>
    <m/>
    <s v="0055A000008zqzaQAA"/>
    <s v="01s31000003qafeAAA"/>
    <s v="Proteomics"/>
    <m/>
    <s v="0033100002vk3dpAAA"/>
    <s v="System"/>
    <s v="ZipChip"/>
    <m/>
    <m/>
    <s v="0125A000001ESVfQAO"/>
    <b v="0"/>
    <m/>
    <b v="0"/>
    <m/>
    <m/>
    <x v="1"/>
    <b v="0"/>
    <d v="2021-06-29T20:34:54"/>
    <s v="0055A00000BctN2QAJ"/>
    <m/>
    <b v="0"/>
    <x v="1"/>
    <m/>
    <m/>
    <n v="0"/>
    <m/>
    <x v="2"/>
    <n v="100"/>
    <n v="0"/>
  </r>
  <r>
    <s v="0015A000022QtPhQAK"/>
    <b v="0"/>
    <m/>
    <b v="0"/>
    <m/>
    <m/>
    <m/>
    <x v="69"/>
    <b v="1"/>
    <m/>
    <m/>
    <s v="0035A00003IPcXtQAL"/>
    <m/>
    <m/>
    <s v="00531000007KAu8AAG"/>
    <b v="0"/>
    <d v="2018-07-02T16:53:11"/>
    <m/>
    <b v="0"/>
    <m/>
    <m/>
    <b v="0"/>
    <d v="2018-03-01T00:00:00"/>
    <n v="3"/>
    <n v="2018"/>
    <s v="Closed"/>
    <s v="Closed"/>
    <b v="0"/>
    <b v="0"/>
    <m/>
    <b v="1"/>
    <b v="0"/>
    <b v="0"/>
    <x v="15"/>
    <b v="0"/>
    <s v="Auto-Classic"/>
    <x v="0"/>
    <m/>
    <s v="0055A00000BclF5QAJ"/>
    <d v="2021-04-10T22:59:54"/>
    <m/>
    <d v="2018-09-07T09:32:13"/>
    <m/>
    <m/>
    <b v="0"/>
    <m/>
    <m/>
    <s v="Trade Show"/>
    <m/>
    <m/>
    <s v="Thermo"/>
    <s v="QE EMR UHMR (Plus, HF, HF-X with BioPharma)"/>
    <m/>
    <x v="3745"/>
    <x v="0"/>
    <b v="0"/>
    <m/>
    <m/>
    <m/>
    <s v="00531000007KAu8AAG"/>
    <s v="01s31000003qafeAAA"/>
    <s v="Biotherapeutics"/>
    <m/>
    <s v="0035A00003IPcXtQAL"/>
    <s v="System"/>
    <s v="ZipChip"/>
    <m/>
    <m/>
    <s v="0125A000001ESVfQAO"/>
    <b v="0"/>
    <m/>
    <b v="0"/>
    <m/>
    <m/>
    <x v="1"/>
    <b v="0"/>
    <d v="2021-06-29T20:34:54"/>
    <s v="0055A00000Bd4jEQAR"/>
    <m/>
    <b v="0"/>
    <x v="1"/>
    <m/>
    <m/>
    <n v="52336"/>
    <m/>
    <x v="78"/>
    <n v="100"/>
    <n v="0"/>
  </r>
  <r>
    <s v="0015A00002OJbb5QAD"/>
    <b v="0"/>
    <m/>
    <b v="0"/>
    <m/>
    <m/>
    <m/>
    <x v="750"/>
    <b v="1"/>
    <m/>
    <m/>
    <s v="0035A00003fqOmLQAU"/>
    <m/>
    <s v="Unknown"/>
    <s v="0055A000008zqzaQAA"/>
    <b v="0"/>
    <d v="2020-05-26T13:46:31"/>
    <m/>
    <b v="0"/>
    <m/>
    <m/>
    <b v="0"/>
    <d v="2020-03-01T00:00:00"/>
    <n v="3"/>
    <n v="2020"/>
    <s v="Closed"/>
    <s v="Closed"/>
    <b v="0"/>
    <b v="0"/>
    <m/>
    <b v="1"/>
    <b v="0"/>
    <b v="0"/>
    <x v="17"/>
    <b v="0"/>
    <s v="Manual-Ti"/>
    <x v="0"/>
    <d v="2020-09-16T00:00:00"/>
    <s v="0055A000008iLoOQAU"/>
    <d v="2021-06-08T18:33:19"/>
    <m/>
    <d v="2020-09-16T20:28:02"/>
    <m/>
    <m/>
    <b v="0"/>
    <m/>
    <m/>
    <s v="Eblasts"/>
    <m/>
    <m/>
    <s v="Thermo"/>
    <s v="Fusion Lumos"/>
    <m/>
    <x v="3746"/>
    <x v="0"/>
    <b v="0"/>
    <m/>
    <m/>
    <m/>
    <s v="0055A000008zqzaQAA"/>
    <s v="01s5A000005x0vsQAA"/>
    <m/>
    <m/>
    <s v="0035A00003fqOmLQAU"/>
    <s v="System"/>
    <s v="ZipChip"/>
    <m/>
    <m/>
    <s v="0125A000001ESVfQAO"/>
    <b v="0"/>
    <m/>
    <b v="0"/>
    <m/>
    <m/>
    <x v="1"/>
    <b v="0"/>
    <d v="2021-06-29T20:34:55"/>
    <s v="0055A000008iLmcQAE"/>
    <m/>
    <b v="0"/>
    <x v="1"/>
    <m/>
    <m/>
    <n v="77565.5"/>
    <m/>
    <x v="912"/>
    <n v="100"/>
    <n v="0"/>
  </r>
  <r>
    <s v="0013100001lbwD9AAI"/>
    <b v="0"/>
    <m/>
    <b v="0"/>
    <s v="7015A000001qVJTQA2"/>
    <m/>
    <m/>
    <x v="517"/>
    <b v="1"/>
    <m/>
    <m/>
    <s v="0035A00003UZFSoQAP"/>
    <m/>
    <m/>
    <s v="0055A000008iLmwQAE"/>
    <b v="0"/>
    <d v="2019-10-17T00:24:09"/>
    <m/>
    <b v="0"/>
    <m/>
    <m/>
    <b v="0"/>
    <d v="2019-04-01T00:00:00"/>
    <n v="4"/>
    <n v="2019"/>
    <s v="Closed"/>
    <s v="Closed"/>
    <b v="0"/>
    <b v="0"/>
    <m/>
    <b v="1"/>
    <b v="0"/>
    <b v="0"/>
    <x v="15"/>
    <b v="0"/>
    <m/>
    <x v="0"/>
    <m/>
    <s v="0055A00000BclF5QAJ"/>
    <d v="2021-04-11T20:06:15"/>
    <m/>
    <d v="2019-10-31T17:58:10"/>
    <m/>
    <m/>
    <b v="0"/>
    <m/>
    <m/>
    <s v="Field Sales"/>
    <m/>
    <m/>
    <m/>
    <m/>
    <m/>
    <x v="3747"/>
    <x v="0"/>
    <b v="0"/>
    <m/>
    <m/>
    <m/>
    <s v="0055A000008iLmwQAE"/>
    <s v="01s5A000005z9ixQAA"/>
    <s v="Biotherapeutics"/>
    <m/>
    <s v="0035A00003UZFSoQAP"/>
    <s v="Consumables"/>
    <s v="Rebel"/>
    <m/>
    <m/>
    <s v="0125A000001ESVfQAO"/>
    <b v="0"/>
    <m/>
    <b v="0"/>
    <m/>
    <m/>
    <x v="1"/>
    <b v="0"/>
    <d v="2021-06-29T20:34:54"/>
    <m/>
    <m/>
    <b v="0"/>
    <x v="1"/>
    <m/>
    <m/>
    <n v="24000"/>
    <m/>
    <x v="769"/>
    <n v="100"/>
    <n v="0"/>
  </r>
  <r>
    <s v="0013100001puTdTAAU"/>
    <b v="0"/>
    <m/>
    <b v="0"/>
    <m/>
    <m/>
    <m/>
    <x v="216"/>
    <b v="1"/>
    <m/>
    <m/>
    <s v="0035A00003k8dpFQAQ"/>
    <m/>
    <m/>
    <s v="0055A000008iLoOQAU"/>
    <b v="0"/>
    <d v="2020-12-02T15:30:40"/>
    <m/>
    <b v="0"/>
    <m/>
    <m/>
    <b v="0"/>
    <d v="2020-04-01T00:00:00"/>
    <n v="4"/>
    <n v="2020"/>
    <s v="Closed"/>
    <s v="Closed"/>
    <b v="0"/>
    <b v="0"/>
    <m/>
    <b v="1"/>
    <b v="0"/>
    <b v="0"/>
    <x v="15"/>
    <b v="0"/>
    <m/>
    <x v="0"/>
    <d v="2020-12-03T00:00:00"/>
    <s v="0055A00000BclF5QAJ"/>
    <d v="2021-04-10T22:59:54"/>
    <m/>
    <d v="2020-12-07T14:23:27"/>
    <m/>
    <m/>
    <b v="0"/>
    <m/>
    <m/>
    <s v="Other"/>
    <m/>
    <m/>
    <m/>
    <m/>
    <m/>
    <x v="3748"/>
    <x v="0"/>
    <b v="0"/>
    <m/>
    <m/>
    <m/>
    <s v="0055A000008iLoOQAU"/>
    <s v="01s5A000005x0sjQAA"/>
    <m/>
    <m/>
    <s v="0035A00003k8dpFQAQ"/>
    <s v="Consumables"/>
    <s v="Rebel"/>
    <m/>
    <m/>
    <s v="0125A000001ESVfQAO"/>
    <b v="0"/>
    <m/>
    <b v="0"/>
    <m/>
    <m/>
    <x v="1"/>
    <b v="0"/>
    <d v="2021-06-29T20:34:55"/>
    <m/>
    <m/>
    <b v="0"/>
    <x v="1"/>
    <m/>
    <m/>
    <n v="16000"/>
    <m/>
    <x v="768"/>
    <n v="100"/>
    <n v="0"/>
  </r>
  <r>
    <s v="0015A00001tbNSWQA2"/>
    <b v="0"/>
    <m/>
    <b v="0"/>
    <s v="7015A000001zMbNQAU"/>
    <m/>
    <m/>
    <x v="521"/>
    <b v="1"/>
    <m/>
    <m/>
    <s v="0035A00003kgKQZQA2"/>
    <m/>
    <m/>
    <s v="0055A000008iLoOQAU"/>
    <b v="0"/>
    <d v="2020-12-03T13:06:27"/>
    <m/>
    <b v="0"/>
    <m/>
    <m/>
    <b v="0"/>
    <d v="2020-04-01T00:00:00"/>
    <n v="4"/>
    <n v="2020"/>
    <s v="Closed"/>
    <s v="Closed"/>
    <b v="0"/>
    <b v="0"/>
    <m/>
    <b v="1"/>
    <b v="0"/>
    <b v="0"/>
    <x v="15"/>
    <b v="0"/>
    <m/>
    <x v="0"/>
    <m/>
    <s v="0055A00000BclF5QAJ"/>
    <d v="2021-04-10T22:59:54"/>
    <m/>
    <m/>
    <m/>
    <m/>
    <b v="0"/>
    <m/>
    <m/>
    <s v="Website"/>
    <m/>
    <m/>
    <m/>
    <m/>
    <m/>
    <x v="3749"/>
    <x v="0"/>
    <b v="0"/>
    <m/>
    <m/>
    <m/>
    <s v="0055A000008iLoOQAU"/>
    <s v="01s5A000005x0sjQAA"/>
    <m/>
    <m/>
    <s v="0035A00003kgKQZQA2"/>
    <s v="Consumables"/>
    <s v="Rebel"/>
    <m/>
    <m/>
    <s v="0125A000001ESVfQAO"/>
    <b v="0"/>
    <m/>
    <b v="0"/>
    <m/>
    <m/>
    <x v="1"/>
    <b v="0"/>
    <d v="2021-06-29T20:34:55"/>
    <m/>
    <m/>
    <b v="0"/>
    <x v="1"/>
    <m/>
    <m/>
    <n v="16000"/>
    <m/>
    <x v="768"/>
    <n v="100"/>
    <n v="0"/>
  </r>
  <r>
    <s v="0015A00001tbMY6QAM"/>
    <b v="0"/>
    <m/>
    <b v="0"/>
    <s v="7015A000001zLaKQAU"/>
    <m/>
    <m/>
    <x v="751"/>
    <b v="1"/>
    <m/>
    <m/>
    <s v="0035A00003JivLfQAJ"/>
    <m/>
    <m/>
    <s v="0055A000008iLoOQAU"/>
    <b v="0"/>
    <d v="2020-10-02T18:28:12"/>
    <m/>
    <b v="0"/>
    <m/>
    <m/>
    <b v="0"/>
    <d v="2020-04-01T00:00:00"/>
    <n v="4"/>
    <n v="2020"/>
    <s v="Closed"/>
    <s v="Closed"/>
    <b v="0"/>
    <b v="0"/>
    <m/>
    <b v="1"/>
    <b v="0"/>
    <b v="0"/>
    <x v="26"/>
    <b v="0"/>
    <m/>
    <x v="0"/>
    <m/>
    <s v="0055A00000BclF5QAJ"/>
    <d v="2021-04-10T22:59:54"/>
    <m/>
    <d v="2020-10-12T23:28:34"/>
    <m/>
    <m/>
    <b v="0"/>
    <m/>
    <m/>
    <s v="Webinar"/>
    <m/>
    <m/>
    <m/>
    <m/>
    <m/>
    <x v="3750"/>
    <x v="0"/>
    <b v="0"/>
    <m/>
    <m/>
    <m/>
    <s v="0055A000008iLoOQAU"/>
    <s v="01s5A000005x0sjQAA"/>
    <m/>
    <m/>
    <s v="0035A00003JivLfQAJ"/>
    <s v="Consumables"/>
    <s v="Rebel"/>
    <m/>
    <m/>
    <s v="0125A000001ESVfQAO"/>
    <b v="0"/>
    <m/>
    <b v="0"/>
    <m/>
    <m/>
    <x v="1"/>
    <b v="0"/>
    <d v="2021-06-29T20:34:55"/>
    <m/>
    <m/>
    <b v="0"/>
    <x v="1"/>
    <m/>
    <m/>
    <n v="24000"/>
    <m/>
    <x v="769"/>
    <n v="100"/>
    <n v="0"/>
  </r>
  <r>
    <s v="0015A00002EkmBaQAJ"/>
    <b v="0"/>
    <m/>
    <b v="0"/>
    <m/>
    <m/>
    <m/>
    <x v="751"/>
    <b v="1"/>
    <m/>
    <m/>
    <s v="0035A00003ccoi2QAA"/>
    <m/>
    <m/>
    <s v="0055A000008iLoOQAU"/>
    <b v="0"/>
    <d v="2020-10-06T21:29:26"/>
    <m/>
    <b v="0"/>
    <m/>
    <m/>
    <b v="0"/>
    <d v="2020-04-01T00:00:00"/>
    <n v="4"/>
    <n v="2020"/>
    <s v="Closed"/>
    <s v="Closed"/>
    <b v="0"/>
    <b v="0"/>
    <m/>
    <b v="1"/>
    <b v="0"/>
    <b v="0"/>
    <x v="15"/>
    <b v="0"/>
    <m/>
    <x v="0"/>
    <m/>
    <s v="0055A00000BclF5QAJ"/>
    <d v="2021-04-10T22:59:54"/>
    <m/>
    <d v="2020-10-12T23:28:03"/>
    <m/>
    <m/>
    <b v="0"/>
    <m/>
    <m/>
    <s v="Website"/>
    <m/>
    <m/>
    <m/>
    <m/>
    <m/>
    <x v="3751"/>
    <x v="0"/>
    <b v="0"/>
    <m/>
    <m/>
    <m/>
    <s v="0055A000008iLoOQAU"/>
    <s v="01s5A000005x0sjQAA"/>
    <m/>
    <m/>
    <s v="0035A00003ccoi2QAA"/>
    <s v="Consumables"/>
    <s v="Rebel"/>
    <m/>
    <m/>
    <s v="0125A000001ESVfQAO"/>
    <b v="0"/>
    <m/>
    <b v="0"/>
    <m/>
    <m/>
    <x v="1"/>
    <b v="0"/>
    <d v="2021-06-29T20:34:55"/>
    <m/>
    <m/>
    <b v="0"/>
    <x v="1"/>
    <m/>
    <m/>
    <n v="8000"/>
    <m/>
    <x v="763"/>
    <n v="100"/>
    <n v="0"/>
  </r>
  <r>
    <s v="0013100001fsBp7AAE"/>
    <b v="0"/>
    <m/>
    <b v="0"/>
    <m/>
    <m/>
    <m/>
    <x v="752"/>
    <b v="1"/>
    <m/>
    <m/>
    <s v="0035A00003gRmI2QAK"/>
    <m/>
    <m/>
    <s v="0055A000008iLoOQAU"/>
    <b v="0"/>
    <d v="2020-10-12T13:40:07"/>
    <m/>
    <b v="0"/>
    <m/>
    <m/>
    <b v="0"/>
    <d v="2020-04-01T00:00:00"/>
    <n v="4"/>
    <n v="2020"/>
    <s v="Closed"/>
    <s v="Closed"/>
    <b v="0"/>
    <b v="0"/>
    <m/>
    <b v="1"/>
    <b v="0"/>
    <b v="0"/>
    <x v="15"/>
    <b v="0"/>
    <m/>
    <x v="0"/>
    <d v="2020-10-21T00:00:00"/>
    <s v="0055A00000BclF5QAJ"/>
    <d v="2021-04-10T22:59:54"/>
    <m/>
    <d v="2020-10-25T18:02:13"/>
    <m/>
    <m/>
    <b v="0"/>
    <m/>
    <m/>
    <s v="Other"/>
    <m/>
    <m/>
    <m/>
    <m/>
    <m/>
    <x v="3752"/>
    <x v="0"/>
    <b v="0"/>
    <m/>
    <m/>
    <m/>
    <s v="0055A000008iLoOQAU"/>
    <s v="01s5A000005x0sjQAA"/>
    <m/>
    <m/>
    <s v="0035A00003gRmI2QAK"/>
    <s v="Consumables"/>
    <s v="Rebel"/>
    <m/>
    <m/>
    <s v="0125A000001ESVfQAO"/>
    <b v="0"/>
    <m/>
    <b v="0"/>
    <m/>
    <m/>
    <x v="1"/>
    <b v="0"/>
    <d v="2021-06-29T20:34:55"/>
    <m/>
    <m/>
    <b v="0"/>
    <x v="1"/>
    <m/>
    <m/>
    <n v="22800"/>
    <m/>
    <x v="767"/>
    <n v="100"/>
    <n v="0"/>
  </r>
  <r>
    <s v="0015A00001tbNSWQA2"/>
    <b v="0"/>
    <m/>
    <b v="0"/>
    <m/>
    <m/>
    <m/>
    <x v="753"/>
    <b v="1"/>
    <m/>
    <m/>
    <s v="0035A00003kgKQZQA2"/>
    <m/>
    <m/>
    <s v="0055A000008iLoOQAU"/>
    <b v="0"/>
    <d v="2020-11-03T19:05:08"/>
    <m/>
    <b v="0"/>
    <m/>
    <m/>
    <b v="0"/>
    <d v="2020-04-01T00:00:00"/>
    <n v="4"/>
    <n v="2020"/>
    <s v="Closed"/>
    <s v="Closed"/>
    <b v="0"/>
    <b v="0"/>
    <m/>
    <b v="1"/>
    <b v="0"/>
    <b v="0"/>
    <x v="15"/>
    <b v="0"/>
    <m/>
    <x v="0"/>
    <m/>
    <s v="0055A00000BclF5QAJ"/>
    <d v="2021-04-11T20:07:09"/>
    <m/>
    <m/>
    <m/>
    <m/>
    <b v="0"/>
    <m/>
    <m/>
    <s v="Field Sales"/>
    <m/>
    <m/>
    <m/>
    <m/>
    <m/>
    <x v="3753"/>
    <x v="0"/>
    <b v="0"/>
    <m/>
    <m/>
    <m/>
    <s v="0055A000008iLoOQAU"/>
    <s v="01s5A000005x0sjQAA"/>
    <m/>
    <m/>
    <s v="0035A00003kgKQZQA2"/>
    <s v="Consumables"/>
    <s v="Rebel"/>
    <m/>
    <m/>
    <s v="0125A000001ESVfQAO"/>
    <b v="0"/>
    <m/>
    <b v="0"/>
    <m/>
    <m/>
    <x v="1"/>
    <b v="0"/>
    <d v="2021-06-29T20:34:55"/>
    <m/>
    <m/>
    <b v="0"/>
    <x v="1"/>
    <m/>
    <m/>
    <n v="8000"/>
    <m/>
    <x v="763"/>
    <n v="100"/>
    <n v="0"/>
  </r>
  <r>
    <s v="0015A00002EkmBaQAJ"/>
    <b v="0"/>
    <m/>
    <b v="0"/>
    <m/>
    <m/>
    <m/>
    <x v="558"/>
    <b v="1"/>
    <m/>
    <m/>
    <s v="0035A00003ccoi2QAA"/>
    <m/>
    <m/>
    <s v="0055A000008iLoOQAU"/>
    <b v="0"/>
    <d v="2020-11-04T14:12:23"/>
    <m/>
    <b v="0"/>
    <m/>
    <m/>
    <b v="0"/>
    <d v="2020-04-01T00:00:00"/>
    <n v="4"/>
    <n v="2020"/>
    <s v="Closed"/>
    <s v="Closed"/>
    <b v="0"/>
    <b v="0"/>
    <m/>
    <b v="1"/>
    <b v="0"/>
    <b v="0"/>
    <x v="15"/>
    <b v="0"/>
    <m/>
    <x v="0"/>
    <m/>
    <s v="0055A00000BclF5QAJ"/>
    <d v="2021-04-10T22:59:54"/>
    <m/>
    <d v="2020-11-05T21:11:40"/>
    <m/>
    <m/>
    <b v="0"/>
    <m/>
    <m/>
    <s v="Website"/>
    <m/>
    <m/>
    <m/>
    <m/>
    <m/>
    <x v="3754"/>
    <x v="0"/>
    <b v="0"/>
    <m/>
    <m/>
    <m/>
    <s v="0055A000008iLoOQAU"/>
    <s v="01s5A000005x0sjQAA"/>
    <m/>
    <m/>
    <s v="0035A00003ccoi2QAA"/>
    <s v="Consumables"/>
    <s v="Rebel"/>
    <m/>
    <m/>
    <s v="0125A000001ESVfQAO"/>
    <b v="0"/>
    <m/>
    <b v="0"/>
    <m/>
    <m/>
    <x v="1"/>
    <b v="0"/>
    <d v="2021-06-29T20:34:55"/>
    <m/>
    <m/>
    <b v="0"/>
    <x v="1"/>
    <m/>
    <m/>
    <n v="8000"/>
    <m/>
    <x v="763"/>
    <n v="100"/>
    <n v="0"/>
  </r>
  <r>
    <s v="0015A00002DQoleQAD"/>
    <b v="0"/>
    <m/>
    <b v="0"/>
    <m/>
    <m/>
    <m/>
    <x v="558"/>
    <b v="1"/>
    <m/>
    <m/>
    <s v="0035A00003gRkxHQAS"/>
    <m/>
    <m/>
    <s v="0055A000008iLoOQAU"/>
    <b v="0"/>
    <d v="2020-11-04T14:33:42"/>
    <m/>
    <b v="0"/>
    <m/>
    <m/>
    <b v="0"/>
    <d v="2020-04-01T00:00:00"/>
    <n v="4"/>
    <n v="2020"/>
    <s v="Closed"/>
    <s v="Closed"/>
    <b v="0"/>
    <b v="0"/>
    <m/>
    <b v="1"/>
    <b v="0"/>
    <b v="0"/>
    <x v="15"/>
    <b v="0"/>
    <m/>
    <x v="0"/>
    <d v="2020-11-04T00:00:00"/>
    <s v="0055A00000BclF5QAJ"/>
    <d v="2021-04-10T22:59:54"/>
    <m/>
    <d v="2020-11-05T20:21:57"/>
    <m/>
    <m/>
    <b v="0"/>
    <m/>
    <m/>
    <s v="Other"/>
    <m/>
    <m/>
    <m/>
    <m/>
    <m/>
    <x v="3755"/>
    <x v="0"/>
    <b v="0"/>
    <m/>
    <m/>
    <m/>
    <s v="0055A000008iLoOQAU"/>
    <s v="01s5A000005x0sjQAA"/>
    <m/>
    <m/>
    <s v="0035A00003gRkxHQAS"/>
    <s v="Consumables"/>
    <s v="Rebel"/>
    <m/>
    <m/>
    <s v="0125A000001ESVfQAO"/>
    <b v="0"/>
    <m/>
    <b v="0"/>
    <m/>
    <m/>
    <x v="1"/>
    <b v="0"/>
    <d v="2021-06-29T20:34:55"/>
    <m/>
    <m/>
    <b v="0"/>
    <x v="1"/>
    <m/>
    <m/>
    <n v="16000"/>
    <m/>
    <x v="768"/>
    <n v="100"/>
    <n v="0"/>
  </r>
  <r>
    <s v="0013100001fqypQAAQ"/>
    <b v="0"/>
    <m/>
    <b v="0"/>
    <m/>
    <m/>
    <m/>
    <x v="754"/>
    <b v="1"/>
    <m/>
    <m/>
    <s v="0035A00003dZbo8QAC"/>
    <m/>
    <m/>
    <s v="0055A000008iLoOQAU"/>
    <b v="0"/>
    <d v="2020-11-13T21:01:43"/>
    <m/>
    <b v="0"/>
    <m/>
    <m/>
    <b v="0"/>
    <d v="2020-04-01T00:00:00"/>
    <n v="4"/>
    <n v="2020"/>
    <s v="Closed"/>
    <s v="Closed"/>
    <b v="0"/>
    <b v="0"/>
    <m/>
    <b v="1"/>
    <b v="0"/>
    <b v="0"/>
    <x v="15"/>
    <b v="0"/>
    <m/>
    <x v="0"/>
    <d v="2020-11-13T00:00:00"/>
    <s v="0055A00000BclF5QAJ"/>
    <d v="2021-04-11T20:06:15"/>
    <m/>
    <d v="2020-11-16T20:47:59"/>
    <m/>
    <m/>
    <b v="0"/>
    <m/>
    <m/>
    <s v="Field Sales"/>
    <m/>
    <m/>
    <m/>
    <m/>
    <m/>
    <x v="3756"/>
    <x v="0"/>
    <b v="0"/>
    <m/>
    <m/>
    <m/>
    <s v="0055A000008iLoOQAU"/>
    <s v="01s5A000005x0sjQAA"/>
    <m/>
    <m/>
    <s v="0035A00003dZbo8QAC"/>
    <s v="Consumables"/>
    <s v="Rebel"/>
    <m/>
    <m/>
    <s v="0125A000001ESVfQAO"/>
    <b v="0"/>
    <m/>
    <b v="0"/>
    <m/>
    <m/>
    <x v="1"/>
    <b v="0"/>
    <d v="2021-06-29T20:34:55"/>
    <m/>
    <m/>
    <b v="0"/>
    <x v="1"/>
    <m/>
    <m/>
    <n v="8000"/>
    <m/>
    <x v="763"/>
    <n v="100"/>
    <n v="0"/>
  </r>
  <r>
    <s v="0013100001gX5LzAAK"/>
    <b v="0"/>
    <m/>
    <b v="0"/>
    <m/>
    <m/>
    <m/>
    <x v="110"/>
    <b v="1"/>
    <m/>
    <m/>
    <s v="0035A00003hlJj2QAE"/>
    <m/>
    <m/>
    <s v="0055A000008iLoOQAU"/>
    <b v="0"/>
    <d v="2020-11-30T17:00:34"/>
    <m/>
    <b v="0"/>
    <m/>
    <m/>
    <b v="0"/>
    <d v="2020-04-01T00:00:00"/>
    <n v="4"/>
    <n v="2020"/>
    <s v="Closed"/>
    <s v="Closed"/>
    <b v="0"/>
    <b v="0"/>
    <m/>
    <b v="1"/>
    <b v="0"/>
    <b v="0"/>
    <x v="15"/>
    <b v="0"/>
    <m/>
    <x v="0"/>
    <m/>
    <s v="0055A00000BclF5QAJ"/>
    <d v="2021-04-10T22:59:54"/>
    <m/>
    <m/>
    <m/>
    <m/>
    <b v="0"/>
    <m/>
    <m/>
    <s v="Website"/>
    <m/>
    <m/>
    <m/>
    <m/>
    <m/>
    <x v="3757"/>
    <x v="0"/>
    <b v="0"/>
    <m/>
    <m/>
    <m/>
    <s v="0055A000008iLoOQAU"/>
    <s v="01s5A000005x0sjQAA"/>
    <m/>
    <m/>
    <s v="0035A00003hlJj2QAE"/>
    <s v="Consumables"/>
    <s v="Rebel"/>
    <m/>
    <m/>
    <s v="0125A000001ESVfQAO"/>
    <b v="0"/>
    <m/>
    <b v="0"/>
    <m/>
    <m/>
    <x v="1"/>
    <b v="0"/>
    <d v="2021-06-29T20:34:55"/>
    <m/>
    <m/>
    <b v="0"/>
    <x v="1"/>
    <m/>
    <m/>
    <n v="4000"/>
    <m/>
    <x v="121"/>
    <n v="100"/>
    <n v="0"/>
  </r>
  <r>
    <s v="0013100001gX5LzAAK"/>
    <b v="0"/>
    <m/>
    <b v="0"/>
    <s v="7015A000001zMbNQAU"/>
    <m/>
    <m/>
    <x v="751"/>
    <b v="1"/>
    <m/>
    <m/>
    <s v="0035A00003Ybt8gQAB"/>
    <m/>
    <m/>
    <s v="0055A000008iLoOQAU"/>
    <b v="0"/>
    <d v="2020-09-29T18:37:23"/>
    <m/>
    <b v="0"/>
    <m/>
    <m/>
    <b v="0"/>
    <d v="2020-04-01T00:00:00"/>
    <n v="4"/>
    <n v="2020"/>
    <s v="Closed"/>
    <s v="Closed"/>
    <b v="0"/>
    <b v="0"/>
    <m/>
    <b v="1"/>
    <b v="0"/>
    <b v="0"/>
    <x v="15"/>
    <b v="0"/>
    <m/>
    <x v="0"/>
    <d v="2020-10-08T00:00:00"/>
    <s v="0055A00000BclF5QAJ"/>
    <d v="2021-04-10T22:59:54"/>
    <m/>
    <d v="2020-10-12T23:25:23"/>
    <m/>
    <m/>
    <b v="0"/>
    <m/>
    <m/>
    <s v="Website"/>
    <m/>
    <m/>
    <m/>
    <m/>
    <m/>
    <x v="3758"/>
    <x v="0"/>
    <b v="0"/>
    <m/>
    <m/>
    <m/>
    <s v="0055A000008iLoOQAU"/>
    <s v="01s5A000005x0sjQAA"/>
    <m/>
    <m/>
    <s v="0035A00003Ybt8gQAB"/>
    <s v="Service"/>
    <s v="Rebel"/>
    <m/>
    <m/>
    <s v="0125A000001ESVfQAO"/>
    <b v="0"/>
    <m/>
    <b v="0"/>
    <m/>
    <m/>
    <x v="1"/>
    <b v="0"/>
    <d v="2021-06-29T20:34:55"/>
    <m/>
    <m/>
    <b v="0"/>
    <x v="1"/>
    <m/>
    <m/>
    <n v="19200"/>
    <m/>
    <x v="770"/>
    <n v="100"/>
    <n v="0"/>
  </r>
  <r>
    <s v="0015A000028moKRQAY"/>
    <b v="0"/>
    <m/>
    <b v="0"/>
    <m/>
    <m/>
    <m/>
    <x v="524"/>
    <b v="1"/>
    <m/>
    <m/>
    <s v="0035A00003hl0PaQAI"/>
    <m/>
    <m/>
    <s v="0055A000008iLoOQAU"/>
    <b v="0"/>
    <d v="2020-11-10T17:48:29"/>
    <m/>
    <b v="0"/>
    <m/>
    <m/>
    <b v="0"/>
    <d v="2020-04-01T00:00:00"/>
    <n v="4"/>
    <n v="2020"/>
    <s v="Closed"/>
    <s v="Closed"/>
    <b v="0"/>
    <b v="0"/>
    <m/>
    <b v="1"/>
    <b v="0"/>
    <b v="0"/>
    <x v="15"/>
    <b v="0"/>
    <m/>
    <x v="0"/>
    <d v="2020-12-17T00:00:00"/>
    <s v="0055A00000BclF5QAJ"/>
    <d v="2021-04-10T22:59:54"/>
    <m/>
    <d v="2020-12-22T19:21:35"/>
    <m/>
    <m/>
    <b v="0"/>
    <m/>
    <m/>
    <s v="Other"/>
    <m/>
    <m/>
    <m/>
    <m/>
    <m/>
    <x v="3759"/>
    <x v="0"/>
    <b v="0"/>
    <m/>
    <m/>
    <m/>
    <s v="0055A000008iLoOQAU"/>
    <s v="01s5A000005x0sjQAA"/>
    <m/>
    <m/>
    <s v="0035A00003hl0PaQAI"/>
    <s v="Service"/>
    <s v="Rebel"/>
    <m/>
    <m/>
    <s v="0125A000001ESVfQAO"/>
    <b v="0"/>
    <m/>
    <b v="0"/>
    <m/>
    <m/>
    <x v="1"/>
    <b v="0"/>
    <d v="2021-06-29T20:34:55"/>
    <m/>
    <m/>
    <b v="0"/>
    <x v="1"/>
    <m/>
    <m/>
    <n v="19200"/>
    <m/>
    <x v="770"/>
    <n v="100"/>
    <n v="0"/>
  </r>
  <r>
    <s v="0015A00002EkmBaQAJ"/>
    <b v="0"/>
    <m/>
    <b v="0"/>
    <m/>
    <m/>
    <m/>
    <x v="755"/>
    <b v="1"/>
    <m/>
    <m/>
    <s v="0035A00003ccoi2QAA"/>
    <m/>
    <m/>
    <s v="0055A000008iLoOQAU"/>
    <b v="0"/>
    <d v="2020-12-16T23:00:32"/>
    <m/>
    <b v="0"/>
    <m/>
    <m/>
    <b v="0"/>
    <d v="2020-04-01T00:00:00"/>
    <n v="4"/>
    <n v="2020"/>
    <s v="Closed"/>
    <s v="Closed"/>
    <b v="0"/>
    <b v="0"/>
    <m/>
    <b v="1"/>
    <b v="0"/>
    <b v="0"/>
    <x v="15"/>
    <b v="0"/>
    <m/>
    <x v="0"/>
    <m/>
    <s v="0055A00000BclF5QAJ"/>
    <d v="2021-04-10T22:59:54"/>
    <m/>
    <d v="2020-12-18T03:52:46"/>
    <m/>
    <m/>
    <b v="0"/>
    <m/>
    <m/>
    <s v="Website"/>
    <m/>
    <m/>
    <m/>
    <m/>
    <m/>
    <x v="3760"/>
    <x v="0"/>
    <b v="0"/>
    <m/>
    <m/>
    <m/>
    <s v="0055A000008iLoOQAU"/>
    <s v="01s5A000005x0sjQAA"/>
    <m/>
    <m/>
    <s v="0035A00003ccoi2QAA"/>
    <s v="Service"/>
    <s v="Rebel"/>
    <m/>
    <m/>
    <s v="0125A000001ESVfQAO"/>
    <b v="0"/>
    <m/>
    <b v="0"/>
    <m/>
    <m/>
    <x v="1"/>
    <b v="0"/>
    <d v="2021-06-29T20:34:55"/>
    <m/>
    <m/>
    <b v="0"/>
    <x v="1"/>
    <m/>
    <m/>
    <n v="19200"/>
    <m/>
    <x v="770"/>
    <n v="100"/>
    <n v="0"/>
  </r>
  <r>
    <s v="0015A00002FGB6lQAH"/>
    <b v="0"/>
    <m/>
    <b v="0"/>
    <m/>
    <m/>
    <m/>
    <x v="756"/>
    <b v="1"/>
    <m/>
    <m/>
    <s v="0035A00003aWJBTQA4"/>
    <m/>
    <m/>
    <s v="0055A000008zqzaQAA"/>
    <b v="0"/>
    <d v="2019-11-15T15:47:53"/>
    <m/>
    <b v="0"/>
    <m/>
    <m/>
    <b v="0"/>
    <d v="2019-04-01T00:00:00"/>
    <n v="4"/>
    <n v="2019"/>
    <s v="Closed"/>
    <s v="Closed"/>
    <b v="0"/>
    <b v="0"/>
    <m/>
    <b v="1"/>
    <b v="0"/>
    <b v="0"/>
    <x v="15"/>
    <b v="0"/>
    <m/>
    <x v="0"/>
    <d v="2019-12-18T00:00:00"/>
    <s v="0055A00000BclF5QAJ"/>
    <d v="2021-04-10T22:59:54"/>
    <m/>
    <d v="2019-12-23T15:31:15"/>
    <m/>
    <m/>
    <b v="0"/>
    <m/>
    <m/>
    <s v="Referral"/>
    <m/>
    <m/>
    <m/>
    <m/>
    <m/>
    <x v="3761"/>
    <x v="0"/>
    <b v="0"/>
    <m/>
    <m/>
    <m/>
    <s v="0055A000008zqzaQAA"/>
    <s v="01s5A000004PlSkQAK"/>
    <m/>
    <m/>
    <s v="0035A00003aWJBTQA4"/>
    <s v="System"/>
    <s v="Rebel"/>
    <m/>
    <m/>
    <s v="0125A000001ESVfQAO"/>
    <b v="0"/>
    <m/>
    <b v="0"/>
    <m/>
    <m/>
    <x v="1"/>
    <b v="0"/>
    <d v="2021-06-29T20:34:55"/>
    <s v="0055A00000BctN2QAJ"/>
    <m/>
    <b v="0"/>
    <x v="1"/>
    <m/>
    <m/>
    <n v="117745"/>
    <m/>
    <x v="913"/>
    <n v="100"/>
    <n v="0"/>
  </r>
  <r>
    <s v="0013100001gX5LzAAK"/>
    <b v="0"/>
    <m/>
    <b v="0"/>
    <m/>
    <m/>
    <m/>
    <x v="757"/>
    <b v="1"/>
    <m/>
    <m/>
    <s v="0035A00003Ybt8gQAB"/>
    <m/>
    <m/>
    <s v="0055A000008iLmwQAE"/>
    <b v="0"/>
    <d v="2019-09-26T16:39:17"/>
    <m/>
    <b v="0"/>
    <m/>
    <m/>
    <b v="0"/>
    <d v="2019-04-01T00:00:00"/>
    <n v="4"/>
    <n v="2019"/>
    <s v="Closed"/>
    <s v="Closed"/>
    <b v="0"/>
    <b v="0"/>
    <m/>
    <b v="1"/>
    <b v="0"/>
    <b v="0"/>
    <x v="26"/>
    <b v="0"/>
    <m/>
    <x v="0"/>
    <d v="2019-11-26T00:00:00"/>
    <s v="0055A00000BclF5QAJ"/>
    <d v="2021-04-10T22:59:54"/>
    <m/>
    <d v="2019-11-27T22:16:07"/>
    <m/>
    <m/>
    <b v="0"/>
    <m/>
    <m/>
    <s v="Website"/>
    <m/>
    <m/>
    <m/>
    <m/>
    <m/>
    <x v="3762"/>
    <x v="0"/>
    <b v="0"/>
    <m/>
    <m/>
    <m/>
    <s v="0055A000008zqzaQAA"/>
    <s v="01s5A000005z9ixQAA"/>
    <m/>
    <m/>
    <s v="0035A00003Ybt8gQAB"/>
    <s v="System"/>
    <s v="Rebel"/>
    <m/>
    <m/>
    <s v="0125A000001ESVfQAO"/>
    <b v="0"/>
    <m/>
    <b v="0"/>
    <m/>
    <m/>
    <x v="1"/>
    <b v="0"/>
    <d v="2021-06-29T20:34:54"/>
    <s v="0055A00000BctN2QAJ"/>
    <m/>
    <b v="0"/>
    <x v="1"/>
    <m/>
    <m/>
    <n v="104550"/>
    <m/>
    <x v="914"/>
    <n v="100"/>
    <n v="0"/>
  </r>
  <r>
    <s v="0015A00002EkmBaQAJ"/>
    <b v="0"/>
    <m/>
    <b v="0"/>
    <m/>
    <m/>
    <m/>
    <x v="369"/>
    <b v="1"/>
    <m/>
    <m/>
    <s v="0035A00003YwfrgQAB"/>
    <m/>
    <m/>
    <s v="0055A000008iLoOQAU"/>
    <b v="0"/>
    <d v="2019-10-02T13:09:29"/>
    <m/>
    <b v="0"/>
    <m/>
    <m/>
    <b v="0"/>
    <d v="2019-04-01T00:00:00"/>
    <n v="4"/>
    <n v="2019"/>
    <s v="Closed"/>
    <s v="Closed"/>
    <b v="0"/>
    <b v="0"/>
    <m/>
    <b v="1"/>
    <b v="0"/>
    <b v="0"/>
    <x v="26"/>
    <b v="0"/>
    <m/>
    <x v="0"/>
    <d v="2019-12-12T00:00:00"/>
    <s v="0055A00000BclF5QAJ"/>
    <d v="2021-04-10T22:59:54"/>
    <m/>
    <d v="2019-12-13T17:02:23"/>
    <m/>
    <m/>
    <b v="0"/>
    <m/>
    <m/>
    <s v="Website"/>
    <m/>
    <m/>
    <m/>
    <m/>
    <m/>
    <x v="3763"/>
    <x v="0"/>
    <b v="0"/>
    <m/>
    <m/>
    <m/>
    <s v="0055A00000BNXCfQAP"/>
    <s v="01s5A000005z9ixQAA"/>
    <m/>
    <m/>
    <s v="0035A00003YwfrgQAB"/>
    <s v="System"/>
    <s v="Rebel"/>
    <m/>
    <s v="0Q05A0000024Om6SAE"/>
    <s v="0125A000001ESVfQAO"/>
    <b v="0"/>
    <m/>
    <b v="0"/>
    <m/>
    <m/>
    <x v="1"/>
    <b v="0"/>
    <d v="2021-06-29T20:34:54"/>
    <s v="0055A00000BctN7QAJ"/>
    <m/>
    <b v="0"/>
    <x v="1"/>
    <m/>
    <m/>
    <n v="104550"/>
    <m/>
    <x v="914"/>
    <n v="100"/>
    <n v="0"/>
  </r>
  <r>
    <s v="0013100001fpk4nAAA"/>
    <b v="0"/>
    <m/>
    <b v="0"/>
    <m/>
    <m/>
    <m/>
    <x v="758"/>
    <b v="1"/>
    <m/>
    <m/>
    <s v="0035A00003EWXKLQA5"/>
    <m/>
    <m/>
    <s v="00531000008FRNUAA4"/>
    <b v="0"/>
    <d v="2017-10-03T19:30:51"/>
    <m/>
    <b v="0"/>
    <m/>
    <m/>
    <b v="0"/>
    <d v="2017-04-01T00:00:00"/>
    <n v="4"/>
    <n v="2017"/>
    <s v="Closed"/>
    <s v="Closed"/>
    <b v="0"/>
    <b v="0"/>
    <m/>
    <b v="1"/>
    <b v="0"/>
    <b v="0"/>
    <x v="15"/>
    <b v="0"/>
    <m/>
    <x v="0"/>
    <m/>
    <s v="0055A00000BclF5QAJ"/>
    <d v="2021-04-11T20:11:37"/>
    <m/>
    <d v="2018-03-10T15:07:46"/>
    <m/>
    <m/>
    <b v="0"/>
    <m/>
    <s v="Biotherapeutics"/>
    <s v="Website"/>
    <m/>
    <m/>
    <m/>
    <m/>
    <m/>
    <x v="3764"/>
    <x v="0"/>
    <b v="0"/>
    <m/>
    <m/>
    <m/>
    <s v="0055A000008iLoOQAU"/>
    <s v="01s31000003qafeAAA"/>
    <s v="Biotherapeutics"/>
    <m/>
    <m/>
    <s v="Consumables"/>
    <s v="ZipChip"/>
    <m/>
    <m/>
    <s v="0125A000001ESVfQAO"/>
    <b v="0"/>
    <m/>
    <b v="0"/>
    <m/>
    <m/>
    <x v="1"/>
    <b v="0"/>
    <d v="2021-06-29T20:34:54"/>
    <m/>
    <m/>
    <b v="0"/>
    <x v="1"/>
    <m/>
    <m/>
    <n v="3750"/>
    <m/>
    <x v="915"/>
    <n v="100"/>
    <n v="0"/>
  </r>
  <r>
    <s v="0013100001fqO6KAAU"/>
    <b v="0"/>
    <m/>
    <b v="0"/>
    <s v="7015A000001dE6uQAE"/>
    <m/>
    <m/>
    <x v="75"/>
    <b v="1"/>
    <m/>
    <m/>
    <s v="0035A00003EXbD3QAL"/>
    <m/>
    <m/>
    <s v="00531000008FRNUAA4"/>
    <b v="0"/>
    <d v="2017-10-13T18:40:51"/>
    <m/>
    <b v="0"/>
    <m/>
    <m/>
    <b v="0"/>
    <d v="2017-04-01T00:00:00"/>
    <n v="4"/>
    <n v="2017"/>
    <s v="Closed"/>
    <s v="Closed"/>
    <b v="0"/>
    <b v="0"/>
    <m/>
    <b v="1"/>
    <b v="0"/>
    <b v="0"/>
    <x v="17"/>
    <b v="0"/>
    <m/>
    <x v="0"/>
    <m/>
    <s v="0055A00000BclF5QAJ"/>
    <d v="2021-04-10T22:59:54"/>
    <m/>
    <d v="2019-10-22T15:11:00"/>
    <m/>
    <m/>
    <b v="0"/>
    <m/>
    <s v="Proteomics and Peptide Mapping"/>
    <s v="Trade Show"/>
    <m/>
    <m/>
    <m/>
    <m/>
    <m/>
    <x v="3765"/>
    <x v="0"/>
    <b v="0"/>
    <m/>
    <m/>
    <m/>
    <s v="0055A000009GjocQAC"/>
    <s v="01s31000003qafeAAA"/>
    <s v="Proteomics"/>
    <m/>
    <s v="0035A00003EXbD3QAL"/>
    <s v="Consumables"/>
    <s v="ZipChip"/>
    <m/>
    <m/>
    <s v="0125A000001ESVfQAO"/>
    <b v="0"/>
    <m/>
    <b v="0"/>
    <m/>
    <m/>
    <x v="1"/>
    <b v="0"/>
    <d v="2021-06-29T20:34:54"/>
    <m/>
    <m/>
    <b v="0"/>
    <x v="1"/>
    <m/>
    <m/>
    <n v="2300"/>
    <m/>
    <x v="916"/>
    <n v="100"/>
    <n v="0"/>
  </r>
  <r>
    <s v="0013100001jbBzlAAE"/>
    <b v="0"/>
    <m/>
    <b v="0"/>
    <s v="70131000001YBOMAA4"/>
    <m/>
    <m/>
    <x v="759"/>
    <b v="1"/>
    <m/>
    <m/>
    <s v="00331000030OryMAAS"/>
    <m/>
    <m/>
    <s v="00531000008FRNUAA4"/>
    <b v="0"/>
    <d v="2017-10-16T14:59:10"/>
    <m/>
    <b v="0"/>
    <m/>
    <m/>
    <b v="0"/>
    <d v="2017-04-01T00:00:00"/>
    <n v="4"/>
    <n v="2017"/>
    <s v="Closed"/>
    <s v="Closed"/>
    <b v="0"/>
    <b v="0"/>
    <m/>
    <b v="1"/>
    <b v="0"/>
    <b v="0"/>
    <x v="15"/>
    <b v="0"/>
    <m/>
    <x v="0"/>
    <m/>
    <s v="0055A00000BclF5QAJ"/>
    <d v="2021-04-10T22:59:54"/>
    <m/>
    <d v="2019-11-05T14:58:08"/>
    <m/>
    <m/>
    <b v="0"/>
    <m/>
    <s v="Biotherapeutics"/>
    <s v="Trade Show"/>
    <m/>
    <m/>
    <m/>
    <m/>
    <m/>
    <x v="3766"/>
    <x v="0"/>
    <b v="0"/>
    <m/>
    <m/>
    <m/>
    <s v="0055A000008iLoOQAU"/>
    <s v="01s31000003qafeAAA"/>
    <s v="Biotherapeutics"/>
    <m/>
    <s v="00331000030OryMAAS"/>
    <s v="Consumables"/>
    <s v="ZipChip"/>
    <m/>
    <m/>
    <s v="0125A000001ESVfQAO"/>
    <b v="0"/>
    <m/>
    <b v="0"/>
    <m/>
    <m/>
    <x v="1"/>
    <b v="0"/>
    <d v="2021-06-29T20:34:54"/>
    <m/>
    <m/>
    <b v="0"/>
    <x v="1"/>
    <m/>
    <m/>
    <n v="2750"/>
    <m/>
    <x v="96"/>
    <n v="100"/>
    <n v="0"/>
  </r>
  <r>
    <s v="0013100001hofGrAAI"/>
    <b v="0"/>
    <m/>
    <b v="0"/>
    <s v="70131000001ScrbAAC"/>
    <m/>
    <m/>
    <x v="105"/>
    <b v="1"/>
    <m/>
    <m/>
    <s v="00331000034DWmaAAG"/>
    <m/>
    <m/>
    <s v="00531000008FRNUAA4"/>
    <b v="0"/>
    <d v="2017-10-24T13:21:46"/>
    <m/>
    <b v="0"/>
    <m/>
    <m/>
    <b v="0"/>
    <d v="2017-04-01T00:00:00"/>
    <n v="4"/>
    <n v="2017"/>
    <s v="Closed"/>
    <s v="Closed"/>
    <b v="0"/>
    <b v="0"/>
    <m/>
    <b v="1"/>
    <b v="0"/>
    <b v="0"/>
    <x v="15"/>
    <b v="0"/>
    <m/>
    <x v="0"/>
    <m/>
    <s v="0055A00000BclF5QAJ"/>
    <d v="2021-04-10T22:59:54"/>
    <m/>
    <d v="2018-03-10T15:07:46"/>
    <m/>
    <m/>
    <b v="0"/>
    <m/>
    <s v="Biotherapeutics"/>
    <s v="Seminar - Internal"/>
    <m/>
    <m/>
    <m/>
    <m/>
    <m/>
    <x v="3767"/>
    <x v="0"/>
    <b v="0"/>
    <m/>
    <m/>
    <m/>
    <s v="0055A000008iLoOQAU"/>
    <s v="01s31000003qafeAAA"/>
    <s v="Biotherapeutics"/>
    <m/>
    <m/>
    <s v="Consumables"/>
    <s v="ZipChip"/>
    <m/>
    <m/>
    <s v="0125A000001ESVfQAO"/>
    <b v="0"/>
    <m/>
    <b v="0"/>
    <m/>
    <m/>
    <x v="1"/>
    <b v="0"/>
    <d v="2021-06-29T20:34:54"/>
    <m/>
    <m/>
    <b v="0"/>
    <x v="1"/>
    <m/>
    <m/>
    <n v="26125"/>
    <m/>
    <x v="917"/>
    <n v="100"/>
    <n v="0"/>
  </r>
  <r>
    <s v="0013100001fpkwYAAQ"/>
    <b v="0"/>
    <m/>
    <b v="0"/>
    <m/>
    <m/>
    <m/>
    <x v="760"/>
    <b v="1"/>
    <m/>
    <m/>
    <s v="00331000034mGWBAA2"/>
    <m/>
    <m/>
    <s v="00531000008FRNUAA4"/>
    <b v="0"/>
    <d v="2017-11-07T19:42:52"/>
    <m/>
    <b v="0"/>
    <m/>
    <m/>
    <b v="0"/>
    <d v="2017-04-01T00:00:00"/>
    <n v="4"/>
    <n v="2017"/>
    <s v="Closed"/>
    <s v="Closed"/>
    <b v="0"/>
    <b v="0"/>
    <m/>
    <b v="1"/>
    <b v="0"/>
    <b v="0"/>
    <x v="15"/>
    <b v="0"/>
    <m/>
    <x v="0"/>
    <m/>
    <s v="0055A00000BclF5QAJ"/>
    <d v="2021-04-11T20:06:15"/>
    <m/>
    <d v="2018-03-10T15:07:46"/>
    <m/>
    <m/>
    <b v="0"/>
    <m/>
    <s v="Biotherapeutics"/>
    <s v="Field Sales"/>
    <m/>
    <m/>
    <m/>
    <m/>
    <m/>
    <x v="3768"/>
    <x v="0"/>
    <b v="0"/>
    <m/>
    <m/>
    <m/>
    <s v="0055A000008iLoOQAU"/>
    <s v="01s31000003qafeAAA"/>
    <s v="Biotherapeutics"/>
    <m/>
    <m/>
    <s v="Consumables"/>
    <s v="ZipChip"/>
    <m/>
    <m/>
    <s v="0125A000001ESVfQAO"/>
    <b v="0"/>
    <m/>
    <b v="0"/>
    <m/>
    <m/>
    <x v="1"/>
    <b v="0"/>
    <d v="2021-06-29T20:34:54"/>
    <m/>
    <m/>
    <b v="0"/>
    <x v="1"/>
    <m/>
    <m/>
    <n v="3850"/>
    <m/>
    <x v="98"/>
    <n v="100"/>
    <n v="0"/>
  </r>
  <r>
    <s v="0013100001puTb4AAE"/>
    <b v="0"/>
    <m/>
    <b v="0"/>
    <m/>
    <m/>
    <m/>
    <x v="104"/>
    <b v="1"/>
    <m/>
    <m/>
    <s v="0035A00003FVKJrQAP"/>
    <m/>
    <m/>
    <s v="00531000008FRNUAA4"/>
    <b v="0"/>
    <d v="2017-11-16T17:33:49"/>
    <m/>
    <b v="0"/>
    <m/>
    <m/>
    <b v="0"/>
    <d v="2017-04-01T00:00:00"/>
    <n v="4"/>
    <n v="2017"/>
    <s v="Closed"/>
    <s v="Closed"/>
    <b v="0"/>
    <b v="0"/>
    <m/>
    <b v="1"/>
    <b v="0"/>
    <b v="0"/>
    <x v="15"/>
    <b v="0"/>
    <m/>
    <x v="0"/>
    <m/>
    <s v="0055A00000BclF5QAJ"/>
    <d v="2021-04-11T20:11:37"/>
    <m/>
    <d v="2018-03-10T15:07:46"/>
    <m/>
    <m/>
    <b v="0"/>
    <m/>
    <s v="Biotherapeutics"/>
    <s v="Website"/>
    <m/>
    <m/>
    <m/>
    <m/>
    <m/>
    <x v="3769"/>
    <x v="0"/>
    <b v="0"/>
    <m/>
    <m/>
    <m/>
    <s v="0055A000008iLoOQAU"/>
    <s v="01s31000003qafeAAA"/>
    <s v="Biotherapeutics"/>
    <m/>
    <m/>
    <s v="Consumables"/>
    <s v="ZipChip"/>
    <m/>
    <m/>
    <s v="0125A000001ESVfQAO"/>
    <b v="0"/>
    <m/>
    <b v="0"/>
    <m/>
    <m/>
    <x v="1"/>
    <b v="0"/>
    <d v="2021-06-29T20:34:54"/>
    <m/>
    <m/>
    <b v="0"/>
    <x v="1"/>
    <m/>
    <m/>
    <n v="2750"/>
    <m/>
    <x v="96"/>
    <n v="100"/>
    <n v="0"/>
  </r>
  <r>
    <s v="0013100001fqwyfAAA"/>
    <b v="0"/>
    <m/>
    <b v="0"/>
    <m/>
    <m/>
    <m/>
    <x v="761"/>
    <b v="1"/>
    <m/>
    <m/>
    <m/>
    <m/>
    <m/>
    <s v="00531000008FRNUAA4"/>
    <b v="0"/>
    <d v="2017-12-07T17:28:06"/>
    <m/>
    <b v="0"/>
    <m/>
    <m/>
    <b v="0"/>
    <d v="2017-04-01T00:00:00"/>
    <n v="4"/>
    <n v="2017"/>
    <s v="Closed"/>
    <s v="Closed"/>
    <b v="0"/>
    <b v="0"/>
    <m/>
    <b v="1"/>
    <b v="0"/>
    <b v="0"/>
    <x v="15"/>
    <b v="0"/>
    <m/>
    <x v="0"/>
    <m/>
    <s v="0055A00000BclF5QAJ"/>
    <d v="2021-04-11T20:03:09"/>
    <m/>
    <d v="2018-03-10T15:07:46"/>
    <m/>
    <m/>
    <b v="0"/>
    <m/>
    <m/>
    <s v="Other"/>
    <m/>
    <m/>
    <m/>
    <m/>
    <m/>
    <x v="3770"/>
    <x v="0"/>
    <b v="0"/>
    <m/>
    <m/>
    <m/>
    <s v="0055A000008iLoOQAU"/>
    <s v="01s31000003qafeAAA"/>
    <s v="Biotherapeutics"/>
    <m/>
    <m/>
    <s v="Consumables"/>
    <s v="ZipChip"/>
    <m/>
    <m/>
    <s v="0125A000001ESVfQAO"/>
    <b v="0"/>
    <m/>
    <b v="0"/>
    <m/>
    <m/>
    <x v="1"/>
    <b v="0"/>
    <d v="2021-06-29T20:34:54"/>
    <m/>
    <m/>
    <b v="0"/>
    <x v="1"/>
    <m/>
    <m/>
    <n v="13000"/>
    <m/>
    <x v="120"/>
    <n v="100"/>
    <n v="0"/>
  </r>
  <r>
    <s v="0013100001fpkwYAAQ"/>
    <b v="0"/>
    <m/>
    <b v="0"/>
    <m/>
    <m/>
    <m/>
    <x v="762"/>
    <b v="1"/>
    <m/>
    <m/>
    <m/>
    <m/>
    <m/>
    <s v="00531000008FRNUAA4"/>
    <b v="0"/>
    <d v="2017-12-08T15:14:23"/>
    <m/>
    <b v="0"/>
    <m/>
    <m/>
    <b v="0"/>
    <d v="2017-04-01T00:00:00"/>
    <n v="4"/>
    <n v="2017"/>
    <s v="Closed"/>
    <s v="Closed"/>
    <b v="0"/>
    <b v="0"/>
    <m/>
    <b v="1"/>
    <b v="0"/>
    <b v="0"/>
    <x v="15"/>
    <b v="0"/>
    <m/>
    <x v="0"/>
    <m/>
    <s v="0055A00000BclF5QAJ"/>
    <d v="2021-04-11T20:03:09"/>
    <m/>
    <d v="2018-03-10T15:07:46"/>
    <m/>
    <m/>
    <b v="0"/>
    <m/>
    <s v="Biotherapeutics"/>
    <s v="Other"/>
    <m/>
    <m/>
    <m/>
    <m/>
    <m/>
    <x v="3771"/>
    <x v="0"/>
    <b v="0"/>
    <m/>
    <m/>
    <m/>
    <s v="0055A000008iLoOQAU"/>
    <s v="01s31000003qafeAAA"/>
    <s v="Biotherapeutics"/>
    <m/>
    <m/>
    <s v="Consumables"/>
    <s v="ZipChip"/>
    <m/>
    <m/>
    <s v="0125A000001ESVfQAO"/>
    <b v="0"/>
    <m/>
    <b v="0"/>
    <m/>
    <m/>
    <x v="1"/>
    <b v="0"/>
    <d v="2021-06-29T20:34:54"/>
    <m/>
    <m/>
    <b v="0"/>
    <x v="1"/>
    <m/>
    <m/>
    <n v="3975"/>
    <m/>
    <x v="918"/>
    <n v="100"/>
    <n v="0"/>
  </r>
  <r>
    <s v="0013100001fqypQAAQ"/>
    <b v="0"/>
    <m/>
    <b v="0"/>
    <m/>
    <m/>
    <m/>
    <x v="763"/>
    <b v="1"/>
    <m/>
    <m/>
    <m/>
    <m/>
    <m/>
    <s v="00531000008FRNUAA4"/>
    <b v="0"/>
    <d v="2017-12-08T18:40:19"/>
    <m/>
    <b v="0"/>
    <m/>
    <m/>
    <b v="0"/>
    <d v="2017-04-01T00:00:00"/>
    <n v="4"/>
    <n v="2017"/>
    <s v="Closed"/>
    <s v="Closed"/>
    <b v="0"/>
    <b v="0"/>
    <m/>
    <b v="1"/>
    <b v="0"/>
    <b v="0"/>
    <x v="15"/>
    <b v="0"/>
    <m/>
    <x v="0"/>
    <m/>
    <s v="0055A00000BclF5QAJ"/>
    <d v="2021-04-11T20:03:09"/>
    <m/>
    <d v="2018-03-10T15:07:46"/>
    <m/>
    <m/>
    <b v="0"/>
    <m/>
    <s v="Biotherapeutics;Metabolomics"/>
    <s v="Other"/>
    <m/>
    <m/>
    <m/>
    <m/>
    <m/>
    <x v="3772"/>
    <x v="0"/>
    <b v="0"/>
    <m/>
    <m/>
    <m/>
    <s v="0055A000008iLoOQAU"/>
    <s v="01s31000003qafeAAA"/>
    <s v="Metabolomics"/>
    <m/>
    <m/>
    <s v="Consumables"/>
    <s v="ZipChip"/>
    <m/>
    <m/>
    <s v="0125A000001ESVfQAO"/>
    <b v="0"/>
    <m/>
    <b v="0"/>
    <m/>
    <m/>
    <x v="1"/>
    <b v="0"/>
    <d v="2021-06-29T20:34:54"/>
    <m/>
    <m/>
    <b v="0"/>
    <x v="1"/>
    <m/>
    <m/>
    <n v="5550"/>
    <m/>
    <x v="919"/>
    <n v="100"/>
    <n v="0"/>
  </r>
  <r>
    <s v="0013100001mwsqbAAA"/>
    <b v="0"/>
    <m/>
    <b v="0"/>
    <m/>
    <m/>
    <m/>
    <x v="764"/>
    <b v="1"/>
    <m/>
    <m/>
    <m/>
    <m/>
    <m/>
    <s v="00531000008FRNUAA4"/>
    <b v="0"/>
    <d v="2017-12-13T18:40:41"/>
    <m/>
    <b v="0"/>
    <m/>
    <m/>
    <b v="0"/>
    <d v="2017-04-01T00:00:00"/>
    <n v="4"/>
    <n v="2017"/>
    <s v="Closed"/>
    <s v="Closed"/>
    <b v="0"/>
    <b v="0"/>
    <m/>
    <b v="1"/>
    <b v="0"/>
    <b v="0"/>
    <x v="15"/>
    <b v="0"/>
    <m/>
    <x v="0"/>
    <m/>
    <s v="0055A00000BclF5QAJ"/>
    <d v="2021-04-11T20:03:09"/>
    <m/>
    <d v="2018-04-06T12:58:15"/>
    <m/>
    <m/>
    <b v="0"/>
    <m/>
    <s v="Biotherapeutics"/>
    <s v="Other"/>
    <m/>
    <m/>
    <m/>
    <m/>
    <m/>
    <x v="3773"/>
    <x v="0"/>
    <b v="0"/>
    <m/>
    <m/>
    <m/>
    <s v="0055A000008iLoOQAU"/>
    <s v="01s31000003qafeAAA"/>
    <s v="Biotherapeutics"/>
    <m/>
    <m/>
    <s v="Consumables"/>
    <s v="ZipChip"/>
    <m/>
    <m/>
    <s v="0125A000001ESVfQAO"/>
    <b v="0"/>
    <m/>
    <b v="0"/>
    <m/>
    <m/>
    <x v="1"/>
    <b v="0"/>
    <d v="2021-06-29T20:34:54"/>
    <m/>
    <m/>
    <b v="0"/>
    <x v="1"/>
    <m/>
    <m/>
    <n v="5550"/>
    <m/>
    <x v="919"/>
    <n v="100"/>
    <n v="0"/>
  </r>
  <r>
    <s v="0013100001gbb7YAAQ"/>
    <b v="0"/>
    <m/>
    <b v="0"/>
    <s v="7015A0000022gDBQAY"/>
    <m/>
    <m/>
    <x v="9"/>
    <b v="1"/>
    <m/>
    <m/>
    <s v="0035A00003IMk9cQAD"/>
    <m/>
    <m/>
    <s v="00531000008FRNUAA4"/>
    <b v="0"/>
    <d v="2018-08-02T19:35:03"/>
    <m/>
    <b v="0"/>
    <m/>
    <m/>
    <b v="0"/>
    <d v="2018-04-01T00:00:00"/>
    <n v="4"/>
    <n v="2018"/>
    <s v="Closed"/>
    <s v="Closed"/>
    <b v="0"/>
    <b v="0"/>
    <m/>
    <b v="1"/>
    <b v="0"/>
    <b v="0"/>
    <x v="15"/>
    <b v="0"/>
    <m/>
    <x v="0"/>
    <m/>
    <s v="0055A00000BclF5QAJ"/>
    <d v="2021-04-11T20:07:09"/>
    <m/>
    <d v="2019-10-22T16:14:03"/>
    <m/>
    <m/>
    <b v="0"/>
    <m/>
    <m/>
    <s v="Field Sales"/>
    <m/>
    <m/>
    <m/>
    <m/>
    <m/>
    <x v="3774"/>
    <x v="0"/>
    <b v="0"/>
    <m/>
    <m/>
    <m/>
    <s v="0055A000009sZg0QAE"/>
    <s v="01s31000003qafeAAA"/>
    <s v="Biotherapeutics"/>
    <m/>
    <s v="0035A00003IMk9cQAD"/>
    <s v="Consumables"/>
    <s v="ZipChip"/>
    <m/>
    <m/>
    <s v="0125A000001ESVfQAO"/>
    <b v="0"/>
    <m/>
    <b v="0"/>
    <m/>
    <m/>
    <x v="1"/>
    <b v="0"/>
    <d v="2021-06-29T20:34:54"/>
    <m/>
    <m/>
    <b v="0"/>
    <x v="1"/>
    <m/>
    <m/>
    <n v="4600"/>
    <m/>
    <x v="849"/>
    <n v="100"/>
    <n v="0"/>
  </r>
  <r>
    <s v="0013100001qvZsSAAU"/>
    <b v="0"/>
    <m/>
    <b v="0"/>
    <s v="7015A0000022g3VQAQ"/>
    <m/>
    <m/>
    <x v="765"/>
    <b v="1"/>
    <m/>
    <m/>
    <s v="0035A00003CdwojQAB"/>
    <m/>
    <m/>
    <s v="0055A000008iLoJQAU"/>
    <b v="0"/>
    <d v="2018-10-04T13:37:52"/>
    <m/>
    <b v="0"/>
    <m/>
    <m/>
    <b v="0"/>
    <d v="2018-04-01T00:00:00"/>
    <n v="4"/>
    <n v="2018"/>
    <s v="Closed"/>
    <s v="Closed"/>
    <b v="0"/>
    <b v="0"/>
    <m/>
    <b v="1"/>
    <b v="0"/>
    <b v="0"/>
    <x v="15"/>
    <b v="0"/>
    <m/>
    <x v="0"/>
    <m/>
    <s v="0055A00000BclF5QAJ"/>
    <d v="2021-04-10T22:59:54"/>
    <m/>
    <d v="2018-10-11T18:38:26"/>
    <m/>
    <m/>
    <b v="0"/>
    <m/>
    <m/>
    <s v="Other"/>
    <m/>
    <m/>
    <m/>
    <m/>
    <m/>
    <x v="3775"/>
    <x v="0"/>
    <b v="0"/>
    <m/>
    <m/>
    <m/>
    <s v="0055A000008iLoJQAU"/>
    <s v="01s31000003qafeAAA"/>
    <s v="Biotherapeutics"/>
    <m/>
    <m/>
    <s v="Consumables"/>
    <s v="ZipChip"/>
    <m/>
    <m/>
    <s v="0125A000001ESVfQAO"/>
    <b v="0"/>
    <m/>
    <b v="0"/>
    <m/>
    <m/>
    <x v="1"/>
    <b v="0"/>
    <d v="2021-06-29T20:34:54"/>
    <m/>
    <m/>
    <b v="0"/>
    <x v="1"/>
    <m/>
    <m/>
    <n v="2760"/>
    <m/>
    <x v="920"/>
    <n v="100"/>
    <n v="0"/>
  </r>
  <r>
    <s v="0013100001kbnWUAAY"/>
    <b v="0"/>
    <m/>
    <b v="0"/>
    <m/>
    <m/>
    <m/>
    <x v="766"/>
    <b v="1"/>
    <m/>
    <m/>
    <m/>
    <m/>
    <m/>
    <s v="0055A000008iLoOQAU"/>
    <b v="0"/>
    <d v="2018-10-04T17:59:53"/>
    <m/>
    <b v="0"/>
    <m/>
    <m/>
    <b v="0"/>
    <d v="2018-04-01T00:00:00"/>
    <n v="4"/>
    <n v="2018"/>
    <s v="Closed"/>
    <s v="Closed"/>
    <b v="0"/>
    <b v="0"/>
    <m/>
    <b v="1"/>
    <b v="0"/>
    <b v="0"/>
    <x v="15"/>
    <b v="0"/>
    <m/>
    <x v="0"/>
    <m/>
    <s v="0055A00000BclF5QAJ"/>
    <d v="2021-04-11T20:07:09"/>
    <m/>
    <d v="2018-12-19T23:48:24"/>
    <m/>
    <m/>
    <b v="0"/>
    <m/>
    <m/>
    <s v="Field Sales"/>
    <m/>
    <m/>
    <m/>
    <m/>
    <m/>
    <x v="3776"/>
    <x v="0"/>
    <b v="0"/>
    <m/>
    <m/>
    <m/>
    <s v="0055A000008iLoJQAU"/>
    <s v="01s31000003qafeAAA"/>
    <m/>
    <m/>
    <m/>
    <s v="Consumables"/>
    <s v="ZipChip"/>
    <m/>
    <s v="0Q05A000002BxAnSAK"/>
    <s v="0125A000001ESVfQAO"/>
    <b v="0"/>
    <m/>
    <b v="0"/>
    <m/>
    <m/>
    <x v="1"/>
    <b v="0"/>
    <d v="2021-06-29T20:34:54"/>
    <m/>
    <m/>
    <b v="0"/>
    <x v="1"/>
    <m/>
    <m/>
    <n v="22365"/>
    <m/>
    <x v="836"/>
    <n v="100"/>
    <n v="0"/>
  </r>
  <r>
    <s v="0013100001gWxm7AAC"/>
    <b v="0"/>
    <m/>
    <b v="0"/>
    <s v="7015A0000022gDBQAY"/>
    <m/>
    <m/>
    <x v="9"/>
    <b v="1"/>
    <m/>
    <m/>
    <s v="00331000030OrQtAAK"/>
    <m/>
    <m/>
    <s v="0055A000008iLoOQAU"/>
    <b v="0"/>
    <d v="2018-10-11T19:43:09"/>
    <m/>
    <b v="0"/>
    <m/>
    <m/>
    <b v="0"/>
    <d v="2018-04-01T00:00:00"/>
    <n v="4"/>
    <n v="2018"/>
    <s v="Closed"/>
    <s v="Closed"/>
    <b v="0"/>
    <b v="0"/>
    <m/>
    <b v="1"/>
    <b v="0"/>
    <b v="0"/>
    <x v="26"/>
    <b v="0"/>
    <m/>
    <x v="0"/>
    <m/>
    <s v="0055A00000BclF5QAJ"/>
    <d v="2021-04-10T22:59:54"/>
    <m/>
    <d v="2019-04-16T14:24:19"/>
    <m/>
    <m/>
    <b v="0"/>
    <m/>
    <m/>
    <s v="Trade Show"/>
    <m/>
    <m/>
    <m/>
    <m/>
    <m/>
    <x v="3777"/>
    <x v="0"/>
    <b v="0"/>
    <m/>
    <m/>
    <m/>
    <s v="0055A000008iLoOQAU"/>
    <s v="01s31000003qafeAAA"/>
    <m/>
    <m/>
    <s v="00331000030OrQtAAK"/>
    <s v="Consumables"/>
    <s v="ZipChip"/>
    <m/>
    <m/>
    <s v="0125A000001ESVfQAO"/>
    <b v="0"/>
    <m/>
    <b v="0"/>
    <m/>
    <m/>
    <x v="1"/>
    <b v="0"/>
    <d v="2021-06-29T20:34:54"/>
    <m/>
    <m/>
    <b v="0"/>
    <x v="1"/>
    <m/>
    <m/>
    <n v="3148"/>
    <m/>
    <x v="921"/>
    <n v="100"/>
    <n v="0"/>
  </r>
  <r>
    <s v="0015A00001yXLTGQA4"/>
    <b v="0"/>
    <m/>
    <b v="0"/>
    <m/>
    <m/>
    <m/>
    <x v="9"/>
    <b v="1"/>
    <m/>
    <m/>
    <s v="0035A00003FZMOMQA5"/>
    <m/>
    <m/>
    <s v="0055A000008iLoOQAU"/>
    <b v="0"/>
    <d v="2018-10-22T15:32:16"/>
    <m/>
    <b v="0"/>
    <m/>
    <m/>
    <b v="0"/>
    <d v="2018-04-01T00:00:00"/>
    <n v="4"/>
    <n v="2018"/>
    <s v="Closed"/>
    <s v="Closed"/>
    <b v="0"/>
    <b v="0"/>
    <m/>
    <b v="1"/>
    <b v="0"/>
    <b v="0"/>
    <x v="26"/>
    <b v="0"/>
    <m/>
    <x v="0"/>
    <m/>
    <s v="0055A00000BclF5QAJ"/>
    <d v="2021-04-11T20:06:15"/>
    <m/>
    <d v="2019-10-22T15:14:51"/>
    <m/>
    <m/>
    <b v="0"/>
    <m/>
    <m/>
    <s v="Field Sales"/>
    <m/>
    <m/>
    <m/>
    <m/>
    <m/>
    <x v="3778"/>
    <x v="0"/>
    <b v="0"/>
    <m/>
    <m/>
    <m/>
    <s v="0055A000009GjocQAC"/>
    <s v="01s31000003qafeAAA"/>
    <m/>
    <m/>
    <s v="0035A00003FZMOMQA5"/>
    <s v="Consumables"/>
    <s v="ZipChip"/>
    <m/>
    <m/>
    <s v="0125A000001ESVfQAO"/>
    <b v="0"/>
    <m/>
    <b v="0"/>
    <m/>
    <m/>
    <x v="1"/>
    <b v="0"/>
    <d v="2021-06-29T20:34:54"/>
    <m/>
    <m/>
    <b v="0"/>
    <x v="1"/>
    <m/>
    <m/>
    <n v="8050"/>
    <m/>
    <x v="467"/>
    <n v="100"/>
    <n v="0"/>
  </r>
  <r>
    <s v="0013100001fpKktAAE"/>
    <b v="0"/>
    <m/>
    <b v="0"/>
    <s v="7015A0000022gDBQAY"/>
    <m/>
    <m/>
    <x v="9"/>
    <b v="1"/>
    <m/>
    <m/>
    <s v="0035A00003IPUCEQA5"/>
    <m/>
    <m/>
    <s v="0055A000008iLoOQAU"/>
    <b v="0"/>
    <d v="2018-10-25T13:27:13"/>
    <m/>
    <b v="0"/>
    <m/>
    <m/>
    <b v="0"/>
    <d v="2018-04-01T00:00:00"/>
    <n v="4"/>
    <n v="2018"/>
    <s v="Closed"/>
    <s v="Closed"/>
    <b v="0"/>
    <b v="0"/>
    <m/>
    <b v="1"/>
    <b v="0"/>
    <b v="0"/>
    <x v="26"/>
    <b v="0"/>
    <m/>
    <x v="0"/>
    <m/>
    <s v="0055A00000BclF5QAJ"/>
    <d v="2021-04-10T22:59:54"/>
    <m/>
    <d v="2019-04-16T16:05:47"/>
    <m/>
    <m/>
    <b v="0"/>
    <m/>
    <m/>
    <s v="Webinar"/>
    <m/>
    <m/>
    <m/>
    <m/>
    <m/>
    <x v="3779"/>
    <x v="0"/>
    <b v="0"/>
    <m/>
    <m/>
    <m/>
    <s v="0055A000009sZg0QAE"/>
    <s v="01s31000003qafeAAA"/>
    <m/>
    <m/>
    <s v="0035A00003IPUCEQA5"/>
    <s v="Consumables"/>
    <s v="ZipChip"/>
    <m/>
    <m/>
    <s v="0125A000001ESVfQAO"/>
    <b v="0"/>
    <m/>
    <b v="0"/>
    <m/>
    <m/>
    <x v="1"/>
    <b v="0"/>
    <d v="2021-06-29T20:34:54"/>
    <m/>
    <m/>
    <b v="0"/>
    <x v="1"/>
    <m/>
    <m/>
    <n v="3150"/>
    <m/>
    <x v="729"/>
    <n v="100"/>
    <n v="0"/>
  </r>
  <r>
    <s v="0013100001fqypQAAQ"/>
    <b v="0"/>
    <m/>
    <b v="0"/>
    <m/>
    <m/>
    <m/>
    <x v="9"/>
    <b v="1"/>
    <m/>
    <m/>
    <m/>
    <m/>
    <m/>
    <s v="0055A000008iLoOQAU"/>
    <b v="0"/>
    <d v="2018-11-29T14:21:37"/>
    <m/>
    <b v="0"/>
    <m/>
    <m/>
    <b v="0"/>
    <d v="2018-04-01T00:00:00"/>
    <n v="4"/>
    <n v="2018"/>
    <s v="Closed"/>
    <s v="Closed"/>
    <b v="0"/>
    <b v="0"/>
    <m/>
    <b v="1"/>
    <b v="0"/>
    <b v="0"/>
    <x v="15"/>
    <b v="0"/>
    <m/>
    <x v="0"/>
    <m/>
    <s v="0055A00000BclF5QAJ"/>
    <d v="2021-04-11T20:07:09"/>
    <m/>
    <d v="2019-04-12T15:13:27"/>
    <m/>
    <m/>
    <b v="0"/>
    <m/>
    <m/>
    <s v="Field Sales"/>
    <m/>
    <m/>
    <m/>
    <m/>
    <m/>
    <x v="3780"/>
    <x v="0"/>
    <b v="0"/>
    <m/>
    <m/>
    <m/>
    <s v="0055A000008iLoOQAU"/>
    <s v="01s31000003qafeAAA"/>
    <m/>
    <m/>
    <s v="0033100002vk42VAAQ"/>
    <s v="Consumables"/>
    <s v="ZipChip"/>
    <m/>
    <m/>
    <s v="0125A000001ESVfQAO"/>
    <b v="0"/>
    <m/>
    <b v="0"/>
    <m/>
    <m/>
    <x v="1"/>
    <b v="0"/>
    <d v="2021-06-29T20:34:54"/>
    <m/>
    <m/>
    <b v="0"/>
    <x v="1"/>
    <m/>
    <m/>
    <n v="16700"/>
    <m/>
    <x v="922"/>
    <n v="100"/>
    <n v="0"/>
  </r>
  <r>
    <s v="0013100001jb0YzAAI"/>
    <b v="0"/>
    <m/>
    <b v="0"/>
    <m/>
    <m/>
    <m/>
    <x v="767"/>
    <b v="1"/>
    <m/>
    <m/>
    <s v="0035A00003JhmIkQAJ"/>
    <m/>
    <m/>
    <s v="0055A000008iLoOQAU"/>
    <b v="0"/>
    <d v="2018-11-30T19:08:59"/>
    <m/>
    <b v="0"/>
    <m/>
    <m/>
    <b v="0"/>
    <d v="2018-04-01T00:00:00"/>
    <n v="4"/>
    <n v="2018"/>
    <s v="Closed"/>
    <s v="Closed"/>
    <b v="0"/>
    <b v="0"/>
    <m/>
    <b v="1"/>
    <b v="0"/>
    <b v="0"/>
    <x v="26"/>
    <b v="0"/>
    <m/>
    <x v="0"/>
    <m/>
    <s v="0055A00000BclF5QAJ"/>
    <d v="2021-04-10T22:59:54"/>
    <m/>
    <d v="2019-03-04T18:27:55"/>
    <m/>
    <m/>
    <b v="0"/>
    <m/>
    <m/>
    <s v="Eblasts"/>
    <m/>
    <m/>
    <m/>
    <m/>
    <m/>
    <x v="3781"/>
    <x v="0"/>
    <b v="0"/>
    <m/>
    <m/>
    <m/>
    <s v="0055A000008iLoOQAU"/>
    <s v="01s31000003qafeAAA"/>
    <m/>
    <m/>
    <s v="0035A00003JhmIkQAJ"/>
    <s v="Consumables"/>
    <s v="ZipChip"/>
    <m/>
    <m/>
    <s v="0125A000001ESVfQAO"/>
    <b v="0"/>
    <m/>
    <b v="0"/>
    <m/>
    <m/>
    <x v="1"/>
    <b v="0"/>
    <d v="2021-06-29T20:34:54"/>
    <m/>
    <m/>
    <b v="0"/>
    <x v="1"/>
    <m/>
    <m/>
    <n v="650"/>
    <m/>
    <x v="294"/>
    <n v="100"/>
    <n v="0"/>
  </r>
  <r>
    <s v="0013100001gX5LzAAK"/>
    <b v="0"/>
    <m/>
    <b v="0"/>
    <s v="70131000001SiprAAC"/>
    <m/>
    <m/>
    <x v="768"/>
    <b v="1"/>
    <m/>
    <m/>
    <s v="00331000030OrXaAAK"/>
    <m/>
    <m/>
    <s v="0055A000008iLoOQAU"/>
    <b v="0"/>
    <d v="2018-12-07T22:20:51"/>
    <m/>
    <b v="0"/>
    <m/>
    <m/>
    <b v="0"/>
    <d v="2018-04-01T00:00:00"/>
    <n v="4"/>
    <n v="2018"/>
    <s v="Closed"/>
    <s v="Closed"/>
    <b v="0"/>
    <b v="0"/>
    <m/>
    <b v="1"/>
    <b v="0"/>
    <b v="0"/>
    <x v="15"/>
    <b v="0"/>
    <m/>
    <x v="0"/>
    <m/>
    <s v="0055A00000BclF5QAJ"/>
    <d v="2021-04-10T22:59:54"/>
    <m/>
    <d v="2019-04-16T16:06:37"/>
    <m/>
    <m/>
    <b v="0"/>
    <m/>
    <m/>
    <s v="Trade Show"/>
    <m/>
    <m/>
    <m/>
    <m/>
    <m/>
    <x v="3782"/>
    <x v="0"/>
    <b v="0"/>
    <m/>
    <m/>
    <m/>
    <s v="0055A000009sZg0QAE"/>
    <s v="01s31000003qafeAAA"/>
    <m/>
    <m/>
    <s v="00331000030OrXaAAK"/>
    <s v="Consumables"/>
    <s v="ZipChip"/>
    <m/>
    <m/>
    <s v="0125A000001ESVfQAO"/>
    <b v="0"/>
    <m/>
    <b v="0"/>
    <m/>
    <m/>
    <x v="1"/>
    <b v="0"/>
    <d v="2021-06-29T20:34:54"/>
    <m/>
    <m/>
    <b v="0"/>
    <x v="1"/>
    <m/>
    <m/>
    <n v="650"/>
    <m/>
    <x v="294"/>
    <n v="100"/>
    <n v="0"/>
  </r>
  <r>
    <s v="0013100001jbqg0AAA"/>
    <b v="0"/>
    <m/>
    <b v="0"/>
    <s v="7015A000001OxJmQAK"/>
    <m/>
    <m/>
    <x v="515"/>
    <b v="1"/>
    <m/>
    <m/>
    <s v="0035A00002O8ltHQAR"/>
    <m/>
    <m/>
    <s v="0055A000008iLoOQAU"/>
    <b v="0"/>
    <d v="2018-12-18T15:52:34"/>
    <m/>
    <b v="0"/>
    <m/>
    <m/>
    <b v="0"/>
    <d v="2018-04-01T00:00:00"/>
    <n v="4"/>
    <n v="2018"/>
    <s v="Closed"/>
    <s v="Closed"/>
    <b v="0"/>
    <b v="0"/>
    <m/>
    <b v="1"/>
    <b v="0"/>
    <b v="0"/>
    <x v="26"/>
    <b v="0"/>
    <m/>
    <x v="0"/>
    <m/>
    <s v="0055A00000BclF5QAJ"/>
    <d v="2021-04-11T20:07:09"/>
    <m/>
    <d v="2018-12-20T17:55:40"/>
    <m/>
    <m/>
    <b v="0"/>
    <m/>
    <m/>
    <s v="Field Sales"/>
    <m/>
    <m/>
    <m/>
    <m/>
    <m/>
    <x v="3783"/>
    <x v="0"/>
    <b v="0"/>
    <m/>
    <m/>
    <m/>
    <s v="0055A000008iLoOQAU"/>
    <s v="01s31000003qafeAAA"/>
    <m/>
    <m/>
    <m/>
    <s v="Consumables"/>
    <s v="ZipChip"/>
    <m/>
    <m/>
    <s v="0125A000001ESVfQAO"/>
    <b v="0"/>
    <m/>
    <b v="0"/>
    <m/>
    <m/>
    <x v="1"/>
    <b v="0"/>
    <d v="2021-06-29T20:34:54"/>
    <m/>
    <m/>
    <b v="0"/>
    <x v="1"/>
    <m/>
    <m/>
    <n v="4435"/>
    <m/>
    <x v="923"/>
    <n v="100"/>
    <n v="0"/>
  </r>
  <r>
    <s v="0013100001qvZsSAAU"/>
    <b v="0"/>
    <m/>
    <b v="0"/>
    <s v="70131000001YBx9AAG"/>
    <m/>
    <m/>
    <x v="769"/>
    <b v="1"/>
    <m/>
    <m/>
    <m/>
    <m/>
    <m/>
    <s v="0055A000008iLoJQAU"/>
    <b v="0"/>
    <d v="2018-12-06T20:26:20"/>
    <m/>
    <b v="0"/>
    <m/>
    <m/>
    <b v="0"/>
    <d v="2019-04-01T00:00:00"/>
    <n v="4"/>
    <n v="2019"/>
    <s v="Closed"/>
    <s v="Closed"/>
    <b v="0"/>
    <b v="0"/>
    <m/>
    <b v="1"/>
    <b v="0"/>
    <b v="0"/>
    <x v="26"/>
    <b v="0"/>
    <m/>
    <x v="0"/>
    <m/>
    <s v="0055A00000BclF5QAJ"/>
    <d v="2021-04-11T20:12:15"/>
    <m/>
    <d v="2019-10-08T05:32:14"/>
    <m/>
    <m/>
    <b v="0"/>
    <m/>
    <m/>
    <s v="Referral"/>
    <m/>
    <m/>
    <m/>
    <m/>
    <m/>
    <x v="3784"/>
    <x v="0"/>
    <b v="0"/>
    <m/>
    <m/>
    <m/>
    <s v="0055A000008iLoJQAU"/>
    <s v="01s31000003qafeAAA"/>
    <m/>
    <m/>
    <s v="0033100002vvEiXAAU"/>
    <s v="Consumables"/>
    <s v="ZipChip"/>
    <m/>
    <m/>
    <s v="0125A000001ESVfQAO"/>
    <b v="0"/>
    <m/>
    <b v="0"/>
    <m/>
    <m/>
    <x v="1"/>
    <b v="0"/>
    <d v="2021-06-29T20:34:54"/>
    <m/>
    <m/>
    <b v="0"/>
    <x v="1"/>
    <m/>
    <m/>
    <n v="8850"/>
    <m/>
    <x v="924"/>
    <n v="100"/>
    <n v="0"/>
  </r>
  <r>
    <s v="0013100001qvZsSAAU"/>
    <b v="0"/>
    <m/>
    <b v="0"/>
    <s v="7015A0000022g3VQAQ"/>
    <m/>
    <m/>
    <x v="770"/>
    <b v="1"/>
    <m/>
    <m/>
    <m/>
    <m/>
    <m/>
    <s v="0055A000008iLoJQAU"/>
    <b v="0"/>
    <d v="2019-01-11T00:47:28"/>
    <m/>
    <b v="0"/>
    <m/>
    <m/>
    <b v="0"/>
    <d v="2019-04-01T00:00:00"/>
    <n v="4"/>
    <n v="2019"/>
    <s v="Closed"/>
    <s v="Closed"/>
    <b v="0"/>
    <b v="0"/>
    <m/>
    <b v="1"/>
    <b v="0"/>
    <b v="0"/>
    <x v="15"/>
    <b v="0"/>
    <m/>
    <x v="0"/>
    <m/>
    <s v="0055A00000BclF5QAJ"/>
    <d v="2021-04-10T22:59:54"/>
    <m/>
    <d v="2019-11-18T06:18:48"/>
    <m/>
    <m/>
    <b v="0"/>
    <m/>
    <m/>
    <s v="Other"/>
    <m/>
    <m/>
    <m/>
    <m/>
    <m/>
    <x v="3785"/>
    <x v="0"/>
    <b v="0"/>
    <m/>
    <m/>
    <m/>
    <s v="0055A000008iLoJQAU"/>
    <s v="01s31000003qafeAAA"/>
    <s v="Biotherapeutics"/>
    <m/>
    <s v="0035A00003CdwojQAB"/>
    <s v="Consumables"/>
    <s v="ZipChip"/>
    <m/>
    <m/>
    <s v="0125A000001ESVfQAO"/>
    <b v="0"/>
    <m/>
    <b v="0"/>
    <m/>
    <m/>
    <x v="1"/>
    <b v="0"/>
    <d v="2021-06-29T20:34:54"/>
    <m/>
    <m/>
    <b v="0"/>
    <x v="1"/>
    <m/>
    <m/>
    <n v="1300"/>
    <m/>
    <x v="896"/>
    <n v="100"/>
    <n v="0"/>
  </r>
  <r>
    <s v="0015A00001taTGPQA2"/>
    <b v="0"/>
    <m/>
    <b v="0"/>
    <m/>
    <m/>
    <m/>
    <x v="771"/>
    <b v="1"/>
    <m/>
    <m/>
    <s v="0035A00003TS3TCQA1"/>
    <m/>
    <m/>
    <s v="0055A000008iLoOQAU"/>
    <b v="0"/>
    <d v="2019-11-21T14:56:23"/>
    <m/>
    <b v="0"/>
    <m/>
    <m/>
    <b v="0"/>
    <d v="2019-04-01T00:00:00"/>
    <n v="4"/>
    <n v="2019"/>
    <s v="Closed"/>
    <s v="Closed"/>
    <b v="0"/>
    <b v="0"/>
    <m/>
    <b v="1"/>
    <b v="0"/>
    <b v="0"/>
    <x v="26"/>
    <b v="0"/>
    <m/>
    <x v="0"/>
    <m/>
    <s v="0055A00000BclF5QAJ"/>
    <d v="2021-04-10T22:59:54"/>
    <m/>
    <d v="2019-12-09T16:12:36"/>
    <m/>
    <m/>
    <b v="0"/>
    <m/>
    <m/>
    <s v="Trade Show"/>
    <m/>
    <m/>
    <m/>
    <m/>
    <m/>
    <x v="3786"/>
    <x v="0"/>
    <b v="0"/>
    <m/>
    <m/>
    <m/>
    <s v="0055A000008iLoOQAU"/>
    <s v="01s5A000004PkYeQAK"/>
    <m/>
    <m/>
    <s v="0035A00003TS3TCQA1"/>
    <s v="Consumables"/>
    <s v="ZipChip"/>
    <m/>
    <m/>
    <s v="0125A000001ESVfQAO"/>
    <b v="0"/>
    <m/>
    <b v="0"/>
    <m/>
    <m/>
    <x v="1"/>
    <b v="0"/>
    <d v="2021-06-29T20:34:55"/>
    <m/>
    <m/>
    <b v="0"/>
    <x v="1"/>
    <m/>
    <m/>
    <n v="347"/>
    <m/>
    <x v="760"/>
    <n v="100"/>
    <n v="0"/>
  </r>
  <r>
    <s v="0013100001p5ATcAAM"/>
    <b v="0"/>
    <m/>
    <b v="0"/>
    <m/>
    <m/>
    <m/>
    <x v="559"/>
    <b v="1"/>
    <m/>
    <m/>
    <s v="0035A00003XCAMyQAP"/>
    <m/>
    <m/>
    <s v="0055A000008iLoOQAU"/>
    <b v="0"/>
    <d v="2019-08-27T13:38:05"/>
    <m/>
    <b v="0"/>
    <m/>
    <m/>
    <b v="0"/>
    <d v="2019-04-01T00:00:00"/>
    <n v="4"/>
    <n v="2019"/>
    <s v="Closed"/>
    <s v="Closed"/>
    <b v="0"/>
    <b v="0"/>
    <m/>
    <b v="1"/>
    <b v="0"/>
    <b v="0"/>
    <x v="26"/>
    <b v="0"/>
    <m/>
    <x v="0"/>
    <m/>
    <s v="0055A00000BclF5QAJ"/>
    <d v="2021-04-10T22:59:54"/>
    <m/>
    <d v="2019-12-17T14:07:39"/>
    <m/>
    <m/>
    <b v="0"/>
    <m/>
    <m/>
    <s v="Website"/>
    <m/>
    <m/>
    <m/>
    <m/>
    <m/>
    <x v="3787"/>
    <x v="0"/>
    <b v="0"/>
    <m/>
    <m/>
    <m/>
    <s v="0055A000008iLoOQAU"/>
    <s v="01s5A000004PlSkQAK"/>
    <m/>
    <m/>
    <s v="0035A00003XCAMyQAP"/>
    <s v="Consumables"/>
    <s v="ZipChip"/>
    <m/>
    <m/>
    <s v="0125A000001ESVfQAO"/>
    <b v="0"/>
    <m/>
    <b v="0"/>
    <m/>
    <m/>
    <x v="1"/>
    <b v="0"/>
    <d v="2021-06-29T20:34:54"/>
    <m/>
    <m/>
    <b v="0"/>
    <x v="1"/>
    <m/>
    <m/>
    <n v="5632"/>
    <m/>
    <x v="925"/>
    <n v="100"/>
    <n v="0"/>
  </r>
  <r>
    <s v="0013100001fpk4nAAA"/>
    <b v="0"/>
    <m/>
    <b v="0"/>
    <s v="7015A000001qVpeQAE"/>
    <m/>
    <m/>
    <x v="100"/>
    <b v="1"/>
    <m/>
    <m/>
    <s v="0035A00003W0qlAQAR"/>
    <m/>
    <m/>
    <s v="0055A000008iLoOQAU"/>
    <b v="0"/>
    <d v="2019-08-19T16:30:49"/>
    <m/>
    <b v="0"/>
    <m/>
    <m/>
    <b v="0"/>
    <d v="2019-04-01T00:00:00"/>
    <n v="4"/>
    <n v="2019"/>
    <s v="Closed"/>
    <s v="Closed"/>
    <b v="0"/>
    <b v="0"/>
    <m/>
    <b v="1"/>
    <b v="0"/>
    <b v="0"/>
    <x v="26"/>
    <b v="0"/>
    <m/>
    <x v="0"/>
    <m/>
    <s v="0055A00000BclF5QAJ"/>
    <d v="2021-04-11T20:11:37"/>
    <m/>
    <d v="2019-10-21T19:23:27"/>
    <m/>
    <m/>
    <b v="0"/>
    <m/>
    <m/>
    <s v="Website"/>
    <m/>
    <m/>
    <m/>
    <m/>
    <m/>
    <x v="3788"/>
    <x v="0"/>
    <b v="0"/>
    <m/>
    <m/>
    <m/>
    <s v="0055A000008iLoOQAU"/>
    <s v="01s5A000005z9ixQAA"/>
    <m/>
    <m/>
    <s v="0035A00003W0qlAQAR"/>
    <s v="Consumables"/>
    <s v="ZipChip"/>
    <m/>
    <m/>
    <s v="0125A000001ESVfQAO"/>
    <b v="0"/>
    <m/>
    <b v="0"/>
    <m/>
    <m/>
    <x v="1"/>
    <b v="0"/>
    <d v="2021-06-29T20:34:54"/>
    <m/>
    <m/>
    <b v="0"/>
    <x v="1"/>
    <m/>
    <m/>
    <n v="1340"/>
    <m/>
    <x v="785"/>
    <n v="100"/>
    <n v="0"/>
  </r>
  <r>
    <s v="0013100001fpk4nAAA"/>
    <b v="0"/>
    <m/>
    <b v="0"/>
    <m/>
    <m/>
    <m/>
    <x v="100"/>
    <b v="1"/>
    <m/>
    <m/>
    <m/>
    <m/>
    <m/>
    <s v="0055A000008iLoOQAU"/>
    <b v="0"/>
    <d v="2019-08-19T18:42:49"/>
    <m/>
    <b v="0"/>
    <m/>
    <m/>
    <b v="0"/>
    <d v="2019-04-01T00:00:00"/>
    <n v="4"/>
    <n v="2019"/>
    <s v="Closed"/>
    <s v="Closed"/>
    <b v="0"/>
    <b v="0"/>
    <m/>
    <b v="1"/>
    <b v="0"/>
    <b v="0"/>
    <x v="26"/>
    <b v="0"/>
    <m/>
    <x v="0"/>
    <m/>
    <s v="0055A00000BclF5QAJ"/>
    <d v="2021-04-11T19:52:07"/>
    <m/>
    <d v="2019-10-21T19:22:55"/>
    <m/>
    <m/>
    <b v="0"/>
    <m/>
    <m/>
    <s v="Inside Sales"/>
    <m/>
    <m/>
    <m/>
    <m/>
    <m/>
    <x v="3789"/>
    <x v="0"/>
    <b v="0"/>
    <m/>
    <m/>
    <m/>
    <s v="0055A000008iLoOQAU"/>
    <s v="01s5A000005z9ixQAA"/>
    <m/>
    <m/>
    <s v="0035A00003W0qlAQAR"/>
    <s v="Consumables"/>
    <s v="ZipChip"/>
    <s v="0035A00003W0qlAQAR"/>
    <m/>
    <s v="0125A000001ESVfQAO"/>
    <b v="0"/>
    <m/>
    <b v="0"/>
    <m/>
    <m/>
    <x v="1"/>
    <b v="0"/>
    <d v="2021-06-29T20:34:54"/>
    <m/>
    <m/>
    <b v="0"/>
    <x v="1"/>
    <m/>
    <m/>
    <n v="4450"/>
    <m/>
    <x v="833"/>
    <n v="100"/>
    <n v="0"/>
  </r>
  <r>
    <s v="0013100001k6h7IAAQ"/>
    <b v="0"/>
    <m/>
    <b v="0"/>
    <s v="7015A000001OxgRQAS"/>
    <m/>
    <m/>
    <x v="772"/>
    <b v="1"/>
    <m/>
    <m/>
    <s v="0035A00003KsuhrQAB"/>
    <m/>
    <m/>
    <s v="0055A000008iLoOQAU"/>
    <b v="0"/>
    <d v="2019-07-11T12:51:49"/>
    <m/>
    <b v="0"/>
    <m/>
    <m/>
    <b v="0"/>
    <d v="2019-04-01T00:00:00"/>
    <n v="4"/>
    <n v="2019"/>
    <s v="Closed"/>
    <s v="Closed"/>
    <b v="0"/>
    <b v="0"/>
    <m/>
    <b v="1"/>
    <b v="0"/>
    <b v="0"/>
    <x v="26"/>
    <b v="0"/>
    <m/>
    <x v="0"/>
    <m/>
    <s v="0055A00000BclF5QAJ"/>
    <d v="2021-04-10T22:59:54"/>
    <m/>
    <d v="2019-11-05T15:03:16"/>
    <m/>
    <m/>
    <b v="0"/>
    <m/>
    <m/>
    <s v="Website"/>
    <m/>
    <m/>
    <m/>
    <m/>
    <m/>
    <x v="3790"/>
    <x v="0"/>
    <b v="0"/>
    <m/>
    <m/>
    <m/>
    <s v="0055A000008iLoOQAU"/>
    <s v="01s5A000005z9ixQAA"/>
    <m/>
    <m/>
    <s v="0035A00003KsuhrQAB"/>
    <s v="Consumables"/>
    <s v="ZipChip"/>
    <m/>
    <m/>
    <s v="0125A000001ESVfQAO"/>
    <b v="0"/>
    <m/>
    <b v="0"/>
    <m/>
    <m/>
    <x v="1"/>
    <b v="0"/>
    <d v="2021-06-29T20:34:54"/>
    <m/>
    <m/>
    <b v="0"/>
    <x v="1"/>
    <m/>
    <m/>
    <n v="670"/>
    <m/>
    <x v="779"/>
    <n v="100"/>
    <n v="0"/>
  </r>
  <r>
    <s v="0013100001fqyXRAAY"/>
    <b v="0"/>
    <m/>
    <b v="0"/>
    <m/>
    <m/>
    <m/>
    <x v="773"/>
    <b v="1"/>
    <m/>
    <m/>
    <s v="0035A00003UYJtAQAX"/>
    <m/>
    <m/>
    <s v="0055A000008iLoOQAU"/>
    <b v="0"/>
    <d v="2019-07-12T15:09:56"/>
    <m/>
    <b v="0"/>
    <m/>
    <m/>
    <b v="0"/>
    <d v="2019-04-01T00:00:00"/>
    <n v="4"/>
    <n v="2019"/>
    <s v="Closed"/>
    <s v="Closed"/>
    <b v="0"/>
    <b v="0"/>
    <m/>
    <b v="1"/>
    <b v="0"/>
    <b v="0"/>
    <x v="26"/>
    <b v="0"/>
    <m/>
    <x v="0"/>
    <m/>
    <s v="0055A00000BclF5QAJ"/>
    <d v="2021-04-11T19:52:07"/>
    <m/>
    <d v="2019-10-21T19:14:51"/>
    <m/>
    <m/>
    <b v="0"/>
    <m/>
    <m/>
    <s v="Inside Sales"/>
    <m/>
    <m/>
    <m/>
    <m/>
    <m/>
    <x v="3791"/>
    <x v="0"/>
    <b v="0"/>
    <m/>
    <m/>
    <m/>
    <s v="0055A000008iLoOQAU"/>
    <s v="01s5A000005z9ixQAA"/>
    <m/>
    <m/>
    <s v="0035A00003UYJtAQAX"/>
    <s v="Consumables"/>
    <s v="ZipChip"/>
    <m/>
    <m/>
    <s v="0125A000001ESVfQAO"/>
    <b v="0"/>
    <m/>
    <b v="0"/>
    <m/>
    <m/>
    <x v="1"/>
    <b v="0"/>
    <d v="2021-06-29T20:34:54"/>
    <m/>
    <m/>
    <b v="0"/>
    <x v="1"/>
    <m/>
    <m/>
    <n v="3245"/>
    <m/>
    <x v="786"/>
    <n v="100"/>
    <n v="0"/>
  </r>
  <r>
    <s v="0013100001jbToDAAU"/>
    <b v="0"/>
    <m/>
    <b v="0"/>
    <s v="70131000001YBOMAA4"/>
    <m/>
    <m/>
    <x v="774"/>
    <b v="1"/>
    <m/>
    <m/>
    <s v="00331000030PCnZAAW"/>
    <m/>
    <m/>
    <s v="0055A000008iLoOQAU"/>
    <b v="0"/>
    <d v="2019-07-18T15:46:41"/>
    <m/>
    <b v="0"/>
    <m/>
    <m/>
    <b v="0"/>
    <d v="2019-04-01T00:00:00"/>
    <n v="4"/>
    <n v="2019"/>
    <s v="Closed"/>
    <s v="Closed"/>
    <b v="0"/>
    <b v="0"/>
    <m/>
    <b v="1"/>
    <b v="0"/>
    <b v="0"/>
    <x v="26"/>
    <b v="0"/>
    <m/>
    <x v="0"/>
    <m/>
    <s v="0055A00000BclF5QAJ"/>
    <d v="2021-04-10T22:59:54"/>
    <m/>
    <d v="2019-10-22T13:12:59"/>
    <m/>
    <m/>
    <b v="0"/>
    <m/>
    <m/>
    <s v="Trade Show"/>
    <m/>
    <m/>
    <m/>
    <m/>
    <m/>
    <x v="3792"/>
    <x v="0"/>
    <b v="0"/>
    <m/>
    <m/>
    <m/>
    <s v="0055A000008iLoOQAU"/>
    <s v="01s5A000005z9ixQAA"/>
    <m/>
    <m/>
    <s v="00331000030PCnZAAW"/>
    <s v="Consumables"/>
    <s v="ZipChip"/>
    <m/>
    <m/>
    <s v="0125A000001ESVfQAO"/>
    <b v="0"/>
    <m/>
    <b v="0"/>
    <m/>
    <m/>
    <x v="1"/>
    <b v="0"/>
    <d v="2021-06-29T20:34:54"/>
    <m/>
    <m/>
    <b v="0"/>
    <x v="1"/>
    <m/>
    <m/>
    <n v="3915"/>
    <m/>
    <x v="778"/>
    <n v="100"/>
    <n v="0"/>
  </r>
  <r>
    <s v="0013100001qvZsSAAU"/>
    <b v="0"/>
    <m/>
    <b v="0"/>
    <m/>
    <m/>
    <m/>
    <x v="518"/>
    <b v="1"/>
    <m/>
    <m/>
    <s v="0035A00003KtL2lQAF"/>
    <m/>
    <m/>
    <s v="0055A000008iLoOQAU"/>
    <b v="0"/>
    <d v="2019-08-01T17:43:09"/>
    <m/>
    <b v="0"/>
    <m/>
    <m/>
    <b v="0"/>
    <d v="2019-04-01T00:00:00"/>
    <n v="4"/>
    <n v="2019"/>
    <s v="Closed"/>
    <s v="Closed"/>
    <b v="0"/>
    <b v="0"/>
    <m/>
    <b v="1"/>
    <b v="0"/>
    <b v="0"/>
    <x v="26"/>
    <b v="0"/>
    <m/>
    <x v="0"/>
    <m/>
    <s v="0055A00000BclF5QAJ"/>
    <d v="2021-04-10T22:59:54"/>
    <m/>
    <d v="2019-11-05T14:48:10"/>
    <m/>
    <m/>
    <b v="0"/>
    <m/>
    <m/>
    <s v="Google Natural Search"/>
    <m/>
    <m/>
    <m/>
    <m/>
    <m/>
    <x v="3793"/>
    <x v="0"/>
    <b v="0"/>
    <m/>
    <m/>
    <m/>
    <s v="0055A000008iLoOQAU"/>
    <s v="01s5A000005z9ixQAA"/>
    <m/>
    <m/>
    <s v="0035A00003KtL2lQAF"/>
    <s v="Consumables"/>
    <s v="ZipChip"/>
    <m/>
    <m/>
    <s v="0125A000001ESVfQAO"/>
    <b v="0"/>
    <m/>
    <b v="0"/>
    <m/>
    <m/>
    <x v="1"/>
    <b v="0"/>
    <d v="2021-06-29T20:34:54"/>
    <m/>
    <m/>
    <b v="0"/>
    <x v="1"/>
    <m/>
    <m/>
    <n v="670"/>
    <m/>
    <x v="779"/>
    <n v="100"/>
    <n v="0"/>
  </r>
  <r>
    <s v="0013100001k6h7IAAQ"/>
    <b v="0"/>
    <m/>
    <b v="0"/>
    <s v="7015A000001OxgRQAS"/>
    <m/>
    <m/>
    <x v="775"/>
    <b v="1"/>
    <m/>
    <m/>
    <s v="0035A00003KsuhrQAB"/>
    <m/>
    <m/>
    <s v="0055A000008iLoOQAU"/>
    <b v="0"/>
    <d v="2019-08-02T18:34:53"/>
    <m/>
    <b v="0"/>
    <m/>
    <m/>
    <b v="0"/>
    <d v="2019-04-01T00:00:00"/>
    <n v="4"/>
    <n v="2019"/>
    <s v="Closed"/>
    <s v="Closed"/>
    <b v="0"/>
    <b v="0"/>
    <m/>
    <b v="1"/>
    <b v="0"/>
    <b v="0"/>
    <x v="26"/>
    <b v="0"/>
    <m/>
    <x v="0"/>
    <m/>
    <s v="0055A00000BclF5QAJ"/>
    <d v="2021-04-10T22:59:54"/>
    <m/>
    <d v="2019-11-05T15:04:31"/>
    <m/>
    <m/>
    <b v="0"/>
    <m/>
    <m/>
    <s v="Website"/>
    <m/>
    <m/>
    <m/>
    <m/>
    <m/>
    <x v="3794"/>
    <x v="0"/>
    <b v="0"/>
    <m/>
    <m/>
    <m/>
    <s v="0055A000008iLoOQAU"/>
    <s v="01s5A000005z9ixQAA"/>
    <m/>
    <m/>
    <s v="0035A00003KsuhrQAB"/>
    <s v="Consumables"/>
    <s v="ZipChip"/>
    <m/>
    <m/>
    <s v="0125A000001ESVfQAO"/>
    <b v="0"/>
    <m/>
    <b v="0"/>
    <m/>
    <m/>
    <x v="1"/>
    <b v="0"/>
    <d v="2021-06-29T20:34:54"/>
    <m/>
    <m/>
    <b v="0"/>
    <x v="1"/>
    <m/>
    <m/>
    <n v="11610"/>
    <m/>
    <x v="926"/>
    <n v="100"/>
    <n v="0"/>
  </r>
  <r>
    <s v="0013100001jbToDAAU"/>
    <b v="0"/>
    <m/>
    <b v="0"/>
    <s v="70131000001YBOMAA4"/>
    <m/>
    <m/>
    <x v="449"/>
    <b v="1"/>
    <m/>
    <m/>
    <s v="00331000030PCnZAAW"/>
    <m/>
    <m/>
    <s v="0055A000008iLoOQAU"/>
    <b v="0"/>
    <d v="2019-08-06T13:39:34"/>
    <m/>
    <b v="0"/>
    <m/>
    <m/>
    <b v="0"/>
    <d v="2019-04-01T00:00:00"/>
    <n v="4"/>
    <n v="2019"/>
    <s v="Closed"/>
    <s v="Closed"/>
    <b v="0"/>
    <b v="0"/>
    <m/>
    <b v="1"/>
    <b v="0"/>
    <b v="0"/>
    <x v="26"/>
    <b v="0"/>
    <m/>
    <x v="0"/>
    <m/>
    <s v="0055A00000BclF5QAJ"/>
    <d v="2021-04-10T22:59:54"/>
    <m/>
    <d v="2019-10-22T13:18:30"/>
    <m/>
    <m/>
    <b v="0"/>
    <m/>
    <m/>
    <s v="Trade Show"/>
    <m/>
    <m/>
    <m/>
    <m/>
    <m/>
    <x v="3795"/>
    <x v="0"/>
    <b v="0"/>
    <m/>
    <m/>
    <m/>
    <s v="0055A000008iLoOQAU"/>
    <s v="01s5A000005z9ixQAA"/>
    <m/>
    <m/>
    <s v="00331000030PCnZAAW"/>
    <s v="Consumables"/>
    <s v="ZipChip"/>
    <m/>
    <m/>
    <s v="0125A000001ESVfQAO"/>
    <b v="0"/>
    <m/>
    <b v="0"/>
    <m/>
    <m/>
    <x v="1"/>
    <b v="0"/>
    <d v="2021-06-29T20:34:54"/>
    <m/>
    <m/>
    <b v="0"/>
    <x v="1"/>
    <m/>
    <m/>
    <n v="4995"/>
    <m/>
    <x v="810"/>
    <n v="100"/>
    <n v="0"/>
  </r>
  <r>
    <s v="0015A00001tbMY6QAM"/>
    <b v="0"/>
    <m/>
    <b v="0"/>
    <s v="7015A000001OxJmQAK"/>
    <m/>
    <m/>
    <x v="100"/>
    <b v="1"/>
    <m/>
    <m/>
    <s v="0035A00003JivLfQAJ"/>
    <m/>
    <m/>
    <s v="0055A000008iLoOQAU"/>
    <b v="0"/>
    <d v="2019-08-15T13:19:13"/>
    <m/>
    <b v="0"/>
    <m/>
    <m/>
    <b v="0"/>
    <d v="2019-04-01T00:00:00"/>
    <n v="4"/>
    <n v="2019"/>
    <s v="Closed"/>
    <s v="Closed"/>
    <b v="0"/>
    <b v="0"/>
    <m/>
    <b v="1"/>
    <b v="0"/>
    <b v="0"/>
    <x v="26"/>
    <b v="0"/>
    <m/>
    <x v="0"/>
    <m/>
    <s v="0055A00000BclF5QAJ"/>
    <d v="2021-04-10T22:59:54"/>
    <m/>
    <d v="2019-10-21T19:25:31"/>
    <m/>
    <m/>
    <b v="0"/>
    <m/>
    <m/>
    <s v="Webinar"/>
    <m/>
    <m/>
    <m/>
    <m/>
    <m/>
    <x v="3796"/>
    <x v="0"/>
    <b v="0"/>
    <m/>
    <m/>
    <m/>
    <s v="0055A000008iLoOQAU"/>
    <s v="01s5A000005z9ixQAA"/>
    <m/>
    <m/>
    <s v="0035A00003JivLfQAJ"/>
    <s v="Consumables"/>
    <s v="ZipChip"/>
    <m/>
    <m/>
    <s v="0125A000001ESVfQAO"/>
    <b v="0"/>
    <m/>
    <b v="0"/>
    <m/>
    <m/>
    <x v="1"/>
    <b v="0"/>
    <d v="2021-06-29T20:34:54"/>
    <m/>
    <m/>
    <b v="0"/>
    <x v="1"/>
    <m/>
    <m/>
    <n v="3915"/>
    <m/>
    <x v="778"/>
    <n v="100"/>
    <n v="0"/>
  </r>
  <r>
    <s v="0013100001fpKktAAE"/>
    <b v="0"/>
    <m/>
    <b v="0"/>
    <s v="7015A0000022gDBQAY"/>
    <m/>
    <m/>
    <x v="100"/>
    <b v="1"/>
    <m/>
    <m/>
    <s v="00331000038EBLhAAO"/>
    <m/>
    <m/>
    <s v="0055A000008iLoOQAU"/>
    <b v="0"/>
    <d v="2019-08-23T19:41:11"/>
    <m/>
    <b v="0"/>
    <m/>
    <m/>
    <b v="0"/>
    <d v="2019-04-01T00:00:00"/>
    <n v="4"/>
    <n v="2019"/>
    <s v="Closed"/>
    <s v="Closed"/>
    <b v="0"/>
    <b v="0"/>
    <m/>
    <b v="1"/>
    <b v="0"/>
    <b v="0"/>
    <x v="26"/>
    <b v="0"/>
    <m/>
    <x v="0"/>
    <m/>
    <s v="0055A00000BclF5QAJ"/>
    <d v="2021-04-10T22:59:54"/>
    <m/>
    <d v="2019-10-21T19:24:42"/>
    <m/>
    <m/>
    <b v="0"/>
    <m/>
    <m/>
    <s v="Other"/>
    <m/>
    <m/>
    <m/>
    <m/>
    <m/>
    <x v="3797"/>
    <x v="0"/>
    <b v="0"/>
    <m/>
    <m/>
    <m/>
    <s v="0055A000008iLoOQAU"/>
    <s v="01s5A000005z9ixQAA"/>
    <m/>
    <m/>
    <s v="00331000038EBLhAAO"/>
    <s v="Consumables"/>
    <s v="ZipChip"/>
    <m/>
    <m/>
    <s v="0125A000001ESVfQAO"/>
    <b v="0"/>
    <m/>
    <b v="0"/>
    <m/>
    <m/>
    <x v="1"/>
    <b v="0"/>
    <d v="2021-06-29T20:34:54"/>
    <m/>
    <m/>
    <b v="0"/>
    <x v="1"/>
    <m/>
    <m/>
    <n v="3915"/>
    <m/>
    <x v="778"/>
    <n v="100"/>
    <n v="0"/>
  </r>
  <r>
    <s v="0013100001fqyXRAAY"/>
    <b v="0"/>
    <m/>
    <b v="0"/>
    <m/>
    <m/>
    <m/>
    <x v="100"/>
    <b v="1"/>
    <m/>
    <m/>
    <s v="0035A00003UYJtAQAX"/>
    <m/>
    <m/>
    <s v="0055A000008iLoOQAU"/>
    <b v="0"/>
    <d v="2019-09-13T21:03:21"/>
    <m/>
    <b v="0"/>
    <m/>
    <m/>
    <b v="0"/>
    <d v="2019-04-01T00:00:00"/>
    <n v="4"/>
    <n v="2019"/>
    <s v="Closed"/>
    <s v="Closed"/>
    <b v="0"/>
    <b v="0"/>
    <m/>
    <b v="1"/>
    <b v="0"/>
    <b v="0"/>
    <x v="26"/>
    <b v="0"/>
    <m/>
    <x v="0"/>
    <m/>
    <s v="0055A00000BclF5QAJ"/>
    <d v="2021-04-10T22:59:54"/>
    <m/>
    <d v="2019-10-21T19:15:37"/>
    <m/>
    <m/>
    <b v="0"/>
    <m/>
    <m/>
    <s v="Referral"/>
    <m/>
    <m/>
    <m/>
    <m/>
    <m/>
    <x v="3798"/>
    <x v="0"/>
    <b v="0"/>
    <m/>
    <m/>
    <m/>
    <s v="0055A000008iLoOQAU"/>
    <s v="01s5A000005z9ixQAA"/>
    <m/>
    <m/>
    <s v="0035A00003UYJtAQAX"/>
    <s v="Consumables"/>
    <s v="ZipChip"/>
    <m/>
    <m/>
    <s v="0125A000001ESVfQAO"/>
    <b v="0"/>
    <m/>
    <b v="0"/>
    <m/>
    <m/>
    <x v="1"/>
    <b v="0"/>
    <d v="2021-06-29T20:34:54"/>
    <m/>
    <m/>
    <b v="0"/>
    <x v="1"/>
    <m/>
    <m/>
    <n v="3245"/>
    <m/>
    <x v="786"/>
    <n v="100"/>
    <n v="0"/>
  </r>
  <r>
    <s v="0013100001jbTo6AAE"/>
    <b v="0"/>
    <m/>
    <b v="0"/>
    <s v="7015A000001qXCFQA2"/>
    <m/>
    <m/>
    <x v="776"/>
    <b v="1"/>
    <m/>
    <m/>
    <s v="0035A00003TBD9EQAX"/>
    <m/>
    <m/>
    <s v="0055A000008iLoOQAU"/>
    <b v="0"/>
    <d v="2019-09-16T15:50:55"/>
    <m/>
    <b v="0"/>
    <m/>
    <m/>
    <b v="0"/>
    <d v="2019-04-01T00:00:00"/>
    <n v="4"/>
    <n v="2019"/>
    <s v="Closed"/>
    <s v="Closed"/>
    <b v="0"/>
    <b v="0"/>
    <m/>
    <b v="1"/>
    <b v="0"/>
    <b v="0"/>
    <x v="26"/>
    <b v="0"/>
    <m/>
    <x v="0"/>
    <m/>
    <s v="0055A00000BclF5QAJ"/>
    <d v="2021-04-10T22:59:54"/>
    <m/>
    <d v="2019-10-15T18:44:25"/>
    <m/>
    <m/>
    <b v="0"/>
    <m/>
    <m/>
    <s v="Website"/>
    <m/>
    <m/>
    <m/>
    <m/>
    <m/>
    <x v="3799"/>
    <x v="0"/>
    <b v="0"/>
    <m/>
    <m/>
    <m/>
    <s v="0055A000008iLoOQAU"/>
    <s v="01s5A000005z9ixQAA"/>
    <m/>
    <m/>
    <s v="0035A00003TBD9EQAX"/>
    <s v="Consumables"/>
    <s v="ZipChip"/>
    <m/>
    <m/>
    <s v="0125A000001ESVfQAO"/>
    <b v="0"/>
    <m/>
    <b v="0"/>
    <m/>
    <m/>
    <x v="1"/>
    <b v="0"/>
    <d v="2021-06-29T20:34:54"/>
    <m/>
    <m/>
    <b v="0"/>
    <x v="1"/>
    <m/>
    <m/>
    <n v="8240"/>
    <m/>
    <x v="927"/>
    <n v="100"/>
    <n v="0"/>
  </r>
  <r>
    <s v="0013100001gbb7YAAQ"/>
    <b v="0"/>
    <m/>
    <b v="0"/>
    <s v="7015A000001qb5xQAA"/>
    <m/>
    <m/>
    <x v="777"/>
    <b v="1"/>
    <m/>
    <m/>
    <s v="0035A00003TS6LPQA1"/>
    <m/>
    <m/>
    <s v="0055A000008iLoOQAU"/>
    <b v="0"/>
    <d v="2019-09-25T15:10:52"/>
    <m/>
    <b v="0"/>
    <m/>
    <m/>
    <b v="0"/>
    <d v="2019-04-01T00:00:00"/>
    <n v="4"/>
    <n v="2019"/>
    <s v="Closed"/>
    <s v="Closed"/>
    <b v="0"/>
    <b v="0"/>
    <m/>
    <b v="1"/>
    <b v="0"/>
    <b v="0"/>
    <x v="26"/>
    <b v="0"/>
    <m/>
    <x v="0"/>
    <m/>
    <s v="0055A00000BclF5QAJ"/>
    <d v="2021-04-10T22:59:54"/>
    <m/>
    <d v="2019-12-02T19:45:21"/>
    <m/>
    <m/>
    <b v="0"/>
    <m/>
    <m/>
    <s v="Website"/>
    <m/>
    <m/>
    <m/>
    <m/>
    <m/>
    <x v="3800"/>
    <x v="0"/>
    <b v="0"/>
    <m/>
    <m/>
    <m/>
    <s v="0055A000008iLoOQAU"/>
    <s v="01s5A000005z9ixQAA"/>
    <m/>
    <m/>
    <s v="0035A00003TS6LPQA1"/>
    <s v="Consumables"/>
    <s v="ZipChip"/>
    <m/>
    <m/>
    <s v="0125A000001ESVfQAO"/>
    <b v="0"/>
    <m/>
    <b v="0"/>
    <m/>
    <m/>
    <x v="1"/>
    <b v="0"/>
    <d v="2021-06-29T20:34:54"/>
    <m/>
    <m/>
    <b v="0"/>
    <x v="1"/>
    <m/>
    <m/>
    <n v="5120"/>
    <m/>
    <x v="851"/>
    <n v="100"/>
    <n v="0"/>
  </r>
  <r>
    <s v="0013100001k5ZyRAAU"/>
    <b v="0"/>
    <m/>
    <b v="0"/>
    <s v="7015A000001ThI4QAK"/>
    <m/>
    <m/>
    <x v="778"/>
    <b v="1"/>
    <m/>
    <m/>
    <s v="00331000030Oqt1AAC"/>
    <m/>
    <m/>
    <s v="0055A000008iLoOQAU"/>
    <b v="0"/>
    <d v="2019-10-07T15:20:19"/>
    <m/>
    <b v="0"/>
    <m/>
    <m/>
    <b v="0"/>
    <d v="2019-04-01T00:00:00"/>
    <n v="4"/>
    <n v="2019"/>
    <s v="Closed"/>
    <s v="Closed"/>
    <b v="0"/>
    <b v="0"/>
    <m/>
    <b v="1"/>
    <b v="0"/>
    <b v="0"/>
    <x v="26"/>
    <b v="0"/>
    <m/>
    <x v="0"/>
    <m/>
    <s v="0055A00000BclF5QAJ"/>
    <d v="2021-04-10T22:59:54"/>
    <m/>
    <d v="2019-12-02T16:46:15"/>
    <m/>
    <m/>
    <b v="0"/>
    <m/>
    <m/>
    <s v="Trade Show"/>
    <m/>
    <m/>
    <m/>
    <m/>
    <m/>
    <x v="3801"/>
    <x v="0"/>
    <b v="0"/>
    <m/>
    <m/>
    <m/>
    <s v="0055A000008iLoOQAU"/>
    <s v="01s5A000005z9ixQAA"/>
    <m/>
    <m/>
    <s v="00331000030Oqt1AAC"/>
    <s v="Consumables"/>
    <s v="ZipChip"/>
    <m/>
    <m/>
    <s v="0125A000001ESVfQAO"/>
    <b v="0"/>
    <m/>
    <b v="0"/>
    <m/>
    <m/>
    <x v="1"/>
    <b v="0"/>
    <d v="2021-06-29T20:34:54"/>
    <m/>
    <m/>
    <b v="0"/>
    <x v="1"/>
    <m/>
    <m/>
    <n v="3245"/>
    <m/>
    <x v="786"/>
    <n v="100"/>
    <n v="0"/>
  </r>
  <r>
    <s v="0013100001p4NvZAAU"/>
    <b v="0"/>
    <m/>
    <b v="0"/>
    <m/>
    <m/>
    <m/>
    <x v="517"/>
    <b v="1"/>
    <m/>
    <m/>
    <m/>
    <m/>
    <m/>
    <s v="0055A000008iLoJQAU"/>
    <b v="0"/>
    <d v="2019-10-15T17:14:17"/>
    <m/>
    <b v="0"/>
    <m/>
    <m/>
    <b v="0"/>
    <d v="2019-04-01T00:00:00"/>
    <n v="4"/>
    <n v="2019"/>
    <s v="Closed"/>
    <s v="Closed"/>
    <b v="0"/>
    <b v="0"/>
    <m/>
    <b v="1"/>
    <b v="0"/>
    <b v="0"/>
    <x v="26"/>
    <b v="0"/>
    <m/>
    <x v="0"/>
    <m/>
    <s v="0055A00000BclF5QAJ"/>
    <d v="2021-04-11T19:52:07"/>
    <m/>
    <d v="2019-10-31T16:16:30"/>
    <m/>
    <m/>
    <b v="0"/>
    <m/>
    <m/>
    <s v="Inside Sales"/>
    <m/>
    <m/>
    <m/>
    <m/>
    <m/>
    <x v="3802"/>
    <x v="0"/>
    <b v="0"/>
    <m/>
    <m/>
    <m/>
    <s v="0055A000008iLoJQAU"/>
    <s v="01s5A000005z9ixQAA"/>
    <m/>
    <m/>
    <s v="0035A00003IPUBfQAP"/>
    <s v="Consumables"/>
    <s v="ZipChip"/>
    <m/>
    <s v="0Q05A0000024PNeSAM"/>
    <s v="0125A000001ESVfQAO"/>
    <b v="0"/>
    <m/>
    <b v="0"/>
    <m/>
    <m/>
    <x v="1"/>
    <b v="0"/>
    <d v="2021-06-29T20:34:54"/>
    <m/>
    <m/>
    <b v="0"/>
    <x v="1"/>
    <m/>
    <m/>
    <n v="4995"/>
    <m/>
    <x v="810"/>
    <n v="100"/>
    <n v="0"/>
  </r>
  <r>
    <s v="0015A00001tasCtQAI"/>
    <b v="0"/>
    <m/>
    <b v="0"/>
    <m/>
    <m/>
    <m/>
    <x v="449"/>
    <b v="1"/>
    <m/>
    <m/>
    <s v="0035A00003Ywsf7QAB"/>
    <m/>
    <m/>
    <s v="0055A000008iLoOQAU"/>
    <b v="0"/>
    <d v="2019-10-16T17:49:46"/>
    <m/>
    <b v="0"/>
    <m/>
    <m/>
    <b v="0"/>
    <d v="2019-04-01T00:00:00"/>
    <n v="4"/>
    <n v="2019"/>
    <s v="Closed"/>
    <s v="Closed"/>
    <b v="0"/>
    <b v="0"/>
    <m/>
    <b v="1"/>
    <b v="0"/>
    <b v="0"/>
    <x v="26"/>
    <b v="0"/>
    <m/>
    <x v="0"/>
    <m/>
    <s v="0055A00000BclF5QAJ"/>
    <d v="2021-04-10T22:59:54"/>
    <m/>
    <d v="2019-12-12T17:06:30"/>
    <m/>
    <m/>
    <b v="0"/>
    <m/>
    <m/>
    <s v="Website"/>
    <m/>
    <m/>
    <m/>
    <m/>
    <m/>
    <x v="3803"/>
    <x v="0"/>
    <b v="0"/>
    <m/>
    <m/>
    <m/>
    <s v="0055A000008iLoOQAU"/>
    <s v="01s5A000005z9ixQAA"/>
    <m/>
    <m/>
    <s v="0035A00003PrSUbQAN"/>
    <s v="Consumables"/>
    <s v="ZipChip"/>
    <m/>
    <m/>
    <s v="0125A000001ESVfQAO"/>
    <b v="0"/>
    <m/>
    <b v="0"/>
    <m/>
    <m/>
    <x v="1"/>
    <b v="0"/>
    <d v="2021-06-29T20:34:54"/>
    <m/>
    <m/>
    <b v="0"/>
    <x v="1"/>
    <m/>
    <m/>
    <n v="5120"/>
    <m/>
    <x v="851"/>
    <n v="100"/>
    <n v="0"/>
  </r>
  <r>
    <s v="0013100001gYA7VAAW"/>
    <b v="0"/>
    <m/>
    <b v="0"/>
    <m/>
    <m/>
    <m/>
    <x v="560"/>
    <b v="1"/>
    <m/>
    <m/>
    <m/>
    <m/>
    <m/>
    <s v="0055A000008iLoOQAU"/>
    <b v="0"/>
    <d v="2019-10-23T18:40:16"/>
    <m/>
    <b v="0"/>
    <m/>
    <m/>
    <b v="0"/>
    <d v="2019-04-01T00:00:00"/>
    <n v="4"/>
    <n v="2019"/>
    <s v="Closed"/>
    <s v="Closed"/>
    <b v="0"/>
    <b v="0"/>
    <m/>
    <b v="1"/>
    <b v="0"/>
    <b v="0"/>
    <x v="26"/>
    <b v="0"/>
    <m/>
    <x v="0"/>
    <m/>
    <s v="0055A00000BclF5QAJ"/>
    <d v="2021-04-10T22:59:54"/>
    <m/>
    <d v="2019-10-29T16:26:37"/>
    <m/>
    <m/>
    <b v="0"/>
    <m/>
    <m/>
    <s v="Other"/>
    <m/>
    <m/>
    <m/>
    <m/>
    <m/>
    <x v="3804"/>
    <x v="0"/>
    <b v="0"/>
    <m/>
    <m/>
    <m/>
    <s v="0055A000008iLoOQAU"/>
    <s v="01s5A000005z9ixQAA"/>
    <m/>
    <m/>
    <s v="0033100002xR8XsAAK"/>
    <s v="Consumables"/>
    <s v="ZipChip"/>
    <s v="0033100002xR8XsAAK"/>
    <m/>
    <s v="0125A000001ESVfQAO"/>
    <b v="0"/>
    <m/>
    <b v="0"/>
    <m/>
    <m/>
    <x v="1"/>
    <b v="0"/>
    <d v="2021-06-29T20:34:54"/>
    <m/>
    <m/>
    <b v="0"/>
    <x v="1"/>
    <m/>
    <m/>
    <n v="14760"/>
    <m/>
    <x v="928"/>
    <n v="100"/>
    <n v="0"/>
  </r>
  <r>
    <s v="0013100001fqyXRAAY"/>
    <b v="0"/>
    <m/>
    <b v="0"/>
    <m/>
    <m/>
    <m/>
    <x v="779"/>
    <b v="1"/>
    <m/>
    <m/>
    <s v="0035A00003UYJtAQAX"/>
    <m/>
    <m/>
    <s v="0055A000008iLoOQAU"/>
    <b v="0"/>
    <d v="2019-10-28T21:16:34"/>
    <m/>
    <b v="0"/>
    <m/>
    <m/>
    <b v="0"/>
    <d v="2019-04-01T00:00:00"/>
    <n v="4"/>
    <n v="2019"/>
    <s v="Closed"/>
    <s v="Closed"/>
    <b v="0"/>
    <b v="0"/>
    <m/>
    <b v="1"/>
    <b v="0"/>
    <b v="0"/>
    <x v="17"/>
    <b v="0"/>
    <m/>
    <x v="0"/>
    <m/>
    <s v="0055A00000BclF5QAJ"/>
    <d v="2021-04-11T19:52:07"/>
    <m/>
    <d v="2019-11-07T16:50:34"/>
    <m/>
    <m/>
    <b v="0"/>
    <m/>
    <m/>
    <s v="Inside Sales"/>
    <m/>
    <m/>
    <m/>
    <m/>
    <m/>
    <x v="3805"/>
    <x v="0"/>
    <b v="0"/>
    <m/>
    <m/>
    <m/>
    <s v="0055A000008iLoOQAU"/>
    <s v="01s5A000005z9ixQAA"/>
    <m/>
    <m/>
    <s v="0035A00003UYJtAQAX"/>
    <s v="Consumables"/>
    <s v="ZipChip"/>
    <m/>
    <m/>
    <s v="0125A000001ESVfQAO"/>
    <b v="0"/>
    <m/>
    <b v="0"/>
    <m/>
    <m/>
    <x v="1"/>
    <b v="0"/>
    <d v="2021-06-29T20:34:54"/>
    <m/>
    <m/>
    <b v="0"/>
    <x v="1"/>
    <m/>
    <m/>
    <n v="3245"/>
    <m/>
    <x v="786"/>
    <n v="100"/>
    <n v="0"/>
  </r>
  <r>
    <s v="0013100001qvZsSAAU"/>
    <b v="0"/>
    <m/>
    <b v="0"/>
    <m/>
    <m/>
    <m/>
    <x v="779"/>
    <b v="1"/>
    <m/>
    <m/>
    <s v="0035A00003KtL2lQAF"/>
    <m/>
    <m/>
    <s v="0055A000008iLoOQAU"/>
    <b v="0"/>
    <d v="2019-11-01T18:06:20"/>
    <m/>
    <b v="0"/>
    <m/>
    <m/>
    <b v="0"/>
    <d v="2019-04-01T00:00:00"/>
    <n v="4"/>
    <n v="2019"/>
    <s v="Closed"/>
    <s v="Closed"/>
    <b v="0"/>
    <b v="0"/>
    <m/>
    <b v="1"/>
    <b v="0"/>
    <b v="0"/>
    <x v="26"/>
    <b v="0"/>
    <m/>
    <x v="0"/>
    <m/>
    <s v="0055A00000BclF5QAJ"/>
    <d v="2021-04-10T22:59:54"/>
    <m/>
    <d v="2019-11-07T17:15:25"/>
    <m/>
    <m/>
    <b v="0"/>
    <m/>
    <m/>
    <s v="Google Natural Search"/>
    <m/>
    <m/>
    <m/>
    <m/>
    <m/>
    <x v="3806"/>
    <x v="0"/>
    <b v="0"/>
    <m/>
    <m/>
    <m/>
    <s v="0055A000008iLoOQAU"/>
    <s v="01s5A000005z9ixQAA"/>
    <m/>
    <m/>
    <s v="0035A00003KtL2lQAF"/>
    <s v="Consumables"/>
    <s v="ZipChip"/>
    <m/>
    <m/>
    <s v="0125A000001ESVfQAO"/>
    <b v="0"/>
    <m/>
    <b v="0"/>
    <m/>
    <m/>
    <x v="1"/>
    <b v="0"/>
    <d v="2021-06-29T20:34:55"/>
    <m/>
    <m/>
    <b v="0"/>
    <x v="1"/>
    <m/>
    <m/>
    <n v="4450"/>
    <m/>
    <x v="833"/>
    <n v="100"/>
    <n v="0"/>
  </r>
  <r>
    <s v="0013100001jbBzlAAE"/>
    <b v="0"/>
    <m/>
    <b v="0"/>
    <s v="7015A000001ThI4QAK"/>
    <m/>
    <m/>
    <x v="446"/>
    <b v="1"/>
    <m/>
    <m/>
    <s v="00331000030OryMAAS"/>
    <m/>
    <m/>
    <s v="0055A000008iLoOQAU"/>
    <b v="0"/>
    <d v="2019-11-01T18:27:28"/>
    <m/>
    <b v="0"/>
    <m/>
    <m/>
    <b v="0"/>
    <d v="2019-04-01T00:00:00"/>
    <n v="4"/>
    <n v="2019"/>
    <s v="Closed"/>
    <s v="Closed"/>
    <b v="0"/>
    <b v="0"/>
    <m/>
    <b v="1"/>
    <b v="0"/>
    <b v="0"/>
    <x v="15"/>
    <b v="0"/>
    <m/>
    <x v="0"/>
    <m/>
    <s v="0055A00000BclF5QAJ"/>
    <d v="2021-04-10T22:59:54"/>
    <m/>
    <d v="2019-12-16T17:10:32"/>
    <m/>
    <m/>
    <b v="0"/>
    <m/>
    <m/>
    <s v="Trade Show"/>
    <m/>
    <m/>
    <m/>
    <m/>
    <m/>
    <x v="3807"/>
    <x v="0"/>
    <b v="0"/>
    <m/>
    <m/>
    <m/>
    <s v="0055A000008iLoOQAU"/>
    <s v="01s5A000005z9ixQAA"/>
    <m/>
    <m/>
    <s v="00331000030OryMAAS"/>
    <s v="Consumables"/>
    <s v="ZipChip"/>
    <m/>
    <m/>
    <s v="0125A000001ESVfQAO"/>
    <b v="0"/>
    <m/>
    <b v="0"/>
    <m/>
    <m/>
    <x v="1"/>
    <b v="0"/>
    <d v="2021-06-29T20:34:55"/>
    <m/>
    <m/>
    <b v="0"/>
    <x v="1"/>
    <m/>
    <m/>
    <n v="3915"/>
    <m/>
    <x v="778"/>
    <n v="100"/>
    <n v="0"/>
  </r>
  <r>
    <s v="0015A00001xP4A2QAK"/>
    <b v="0"/>
    <m/>
    <b v="0"/>
    <s v="7015A000001ThI4QAK"/>
    <m/>
    <m/>
    <x v="780"/>
    <b v="1"/>
    <m/>
    <m/>
    <s v="0035A00003EXFrFQAX"/>
    <m/>
    <m/>
    <s v="0055A000008iLoOQAU"/>
    <b v="0"/>
    <d v="2019-11-06T17:31:44"/>
    <m/>
    <b v="0"/>
    <m/>
    <m/>
    <b v="0"/>
    <d v="2019-04-01T00:00:00"/>
    <n v="4"/>
    <n v="2019"/>
    <s v="Closed"/>
    <s v="Closed"/>
    <b v="0"/>
    <b v="0"/>
    <m/>
    <b v="1"/>
    <b v="0"/>
    <b v="0"/>
    <x v="26"/>
    <b v="0"/>
    <m/>
    <x v="0"/>
    <m/>
    <s v="0055A00000BclF5QAJ"/>
    <d v="2021-04-11T20:11:37"/>
    <m/>
    <d v="2019-11-06T17:35:20"/>
    <m/>
    <m/>
    <b v="0"/>
    <m/>
    <m/>
    <s v="Website"/>
    <m/>
    <m/>
    <m/>
    <m/>
    <m/>
    <x v="3808"/>
    <x v="0"/>
    <b v="0"/>
    <m/>
    <m/>
    <m/>
    <s v="0055A000008iLoOQAU"/>
    <s v="01s5A000005z9ixQAA"/>
    <m/>
    <m/>
    <s v="0035A00003EXFrFQAX"/>
    <s v="Consumables"/>
    <s v="ZipChip"/>
    <m/>
    <m/>
    <s v="0125A000001ESVfQAO"/>
    <b v="0"/>
    <m/>
    <b v="0"/>
    <m/>
    <m/>
    <x v="1"/>
    <b v="0"/>
    <d v="2021-06-29T20:34:55"/>
    <m/>
    <m/>
    <b v="0"/>
    <x v="1"/>
    <m/>
    <m/>
    <n v="3320"/>
    <m/>
    <x v="929"/>
    <n v="100"/>
    <n v="0"/>
  </r>
  <r>
    <s v="0013100001puTdTAAU"/>
    <b v="0"/>
    <m/>
    <b v="0"/>
    <s v="7015A000001ThI4QAK"/>
    <m/>
    <m/>
    <x v="781"/>
    <b v="1"/>
    <m/>
    <m/>
    <s v="00331000034lVr7AAE"/>
    <m/>
    <m/>
    <s v="0055A000008iLoOQAU"/>
    <b v="0"/>
    <d v="2019-11-06T18:34:26"/>
    <m/>
    <b v="0"/>
    <m/>
    <m/>
    <b v="0"/>
    <d v="2019-04-01T00:00:00"/>
    <n v="4"/>
    <n v="2019"/>
    <s v="Closed"/>
    <s v="Closed"/>
    <b v="0"/>
    <b v="0"/>
    <m/>
    <b v="1"/>
    <b v="0"/>
    <b v="0"/>
    <x v="26"/>
    <b v="0"/>
    <m/>
    <x v="0"/>
    <m/>
    <s v="0055A00000BclF5QAJ"/>
    <d v="2021-04-10T22:59:54"/>
    <m/>
    <d v="2019-12-12T19:49:20"/>
    <m/>
    <m/>
    <b v="0"/>
    <m/>
    <m/>
    <s v="Trade Show"/>
    <m/>
    <m/>
    <m/>
    <m/>
    <m/>
    <x v="3809"/>
    <x v="0"/>
    <b v="0"/>
    <m/>
    <m/>
    <m/>
    <s v="0055A000008iLoOQAU"/>
    <s v="01s5A000005z9ixQAA"/>
    <m/>
    <m/>
    <s v="00331000034lVr7AAE"/>
    <s v="Consumables"/>
    <s v="ZipChip"/>
    <m/>
    <m/>
    <s v="0125A000001ESVfQAO"/>
    <b v="0"/>
    <m/>
    <b v="0"/>
    <m/>
    <m/>
    <x v="1"/>
    <b v="0"/>
    <d v="2021-06-29T20:34:55"/>
    <m/>
    <m/>
    <b v="0"/>
    <x v="1"/>
    <m/>
    <m/>
    <n v="13485"/>
    <m/>
    <x v="930"/>
    <n v="100"/>
    <n v="0"/>
  </r>
  <r>
    <s v="0013100001puTdTAAU"/>
    <b v="0"/>
    <m/>
    <b v="0"/>
    <m/>
    <m/>
    <m/>
    <x v="782"/>
    <b v="1"/>
    <m/>
    <m/>
    <s v="0035A00003YbhlNQAR"/>
    <m/>
    <m/>
    <s v="0055A000008iLoOQAU"/>
    <b v="0"/>
    <d v="2019-11-07T16:54:46"/>
    <m/>
    <b v="0"/>
    <m/>
    <m/>
    <b v="0"/>
    <d v="2019-04-01T00:00:00"/>
    <n v="4"/>
    <n v="2019"/>
    <s v="Closed"/>
    <s v="Closed"/>
    <b v="0"/>
    <b v="0"/>
    <m/>
    <b v="1"/>
    <b v="0"/>
    <b v="0"/>
    <x v="15"/>
    <b v="0"/>
    <m/>
    <x v="0"/>
    <m/>
    <s v="0055A00000BclF5QAJ"/>
    <d v="2021-04-10T22:59:54"/>
    <m/>
    <d v="2019-11-22T17:46:18"/>
    <m/>
    <m/>
    <b v="0"/>
    <m/>
    <m/>
    <s v="Website"/>
    <m/>
    <m/>
    <m/>
    <m/>
    <m/>
    <x v="3810"/>
    <x v="0"/>
    <b v="0"/>
    <m/>
    <m/>
    <m/>
    <s v="0055A000008iLoOQAU"/>
    <s v="01s5A000005z9ixQAA"/>
    <m/>
    <m/>
    <s v="0035A00003YbhlNQAR"/>
    <s v="Consumables"/>
    <s v="ZipChip"/>
    <m/>
    <m/>
    <s v="0125A000001ESVfQAO"/>
    <b v="0"/>
    <m/>
    <b v="0"/>
    <m/>
    <m/>
    <x v="1"/>
    <b v="0"/>
    <d v="2021-06-29T20:34:55"/>
    <m/>
    <m/>
    <b v="0"/>
    <x v="1"/>
    <m/>
    <m/>
    <n v="4585"/>
    <m/>
    <x v="839"/>
    <n v="100"/>
    <n v="0"/>
  </r>
  <r>
    <s v="0013100001fpKktAAE"/>
    <b v="0"/>
    <m/>
    <b v="0"/>
    <m/>
    <m/>
    <m/>
    <x v="357"/>
    <b v="1"/>
    <m/>
    <m/>
    <m/>
    <m/>
    <m/>
    <s v="0055A000008iLoOQAU"/>
    <b v="0"/>
    <d v="2019-11-08T13:53:58"/>
    <m/>
    <b v="0"/>
    <m/>
    <m/>
    <b v="0"/>
    <d v="2019-04-01T00:00:00"/>
    <n v="4"/>
    <n v="2019"/>
    <s v="Closed"/>
    <s v="Closed"/>
    <b v="0"/>
    <b v="0"/>
    <m/>
    <b v="1"/>
    <b v="0"/>
    <b v="0"/>
    <x v="15"/>
    <b v="0"/>
    <m/>
    <x v="0"/>
    <m/>
    <s v="0055A00000BclF5QAJ"/>
    <d v="2021-04-10T22:59:54"/>
    <m/>
    <d v="2019-11-21T22:48:04"/>
    <m/>
    <m/>
    <b v="0"/>
    <m/>
    <m/>
    <s v="Website"/>
    <m/>
    <m/>
    <m/>
    <m/>
    <m/>
    <x v="3811"/>
    <x v="0"/>
    <b v="0"/>
    <m/>
    <m/>
    <m/>
    <s v="0055A000008iLoOQAU"/>
    <s v="01s5A000005z9ixQAA"/>
    <m/>
    <m/>
    <s v="0033100002vk0tMAAQ"/>
    <s v="Consumables"/>
    <s v="ZipChip"/>
    <s v="0033100002vk0tMAAQ"/>
    <m/>
    <s v="0125A000001ESVfQAO"/>
    <b v="0"/>
    <m/>
    <b v="0"/>
    <m/>
    <m/>
    <x v="1"/>
    <b v="0"/>
    <d v="2021-06-29T20:34:55"/>
    <m/>
    <m/>
    <b v="0"/>
    <x v="1"/>
    <m/>
    <m/>
    <n v="5120"/>
    <m/>
    <x v="851"/>
    <n v="100"/>
    <n v="0"/>
  </r>
  <r>
    <s v="0013100001qvZsSAAU"/>
    <b v="0"/>
    <m/>
    <b v="0"/>
    <m/>
    <m/>
    <m/>
    <x v="783"/>
    <b v="1"/>
    <m/>
    <m/>
    <s v="0035A00003KtL2lQAF"/>
    <m/>
    <m/>
    <s v="0055A000008iLoOQAU"/>
    <b v="0"/>
    <d v="2019-12-09T16:21:24"/>
    <m/>
    <b v="0"/>
    <m/>
    <m/>
    <b v="0"/>
    <d v="2019-04-01T00:00:00"/>
    <n v="4"/>
    <n v="2019"/>
    <s v="Closed"/>
    <s v="Closed"/>
    <b v="0"/>
    <b v="0"/>
    <m/>
    <b v="1"/>
    <b v="0"/>
    <b v="0"/>
    <x v="26"/>
    <b v="0"/>
    <m/>
    <x v="0"/>
    <m/>
    <s v="0055A00000BclF5QAJ"/>
    <d v="2021-04-10T22:59:54"/>
    <m/>
    <d v="2019-12-18T13:27:40"/>
    <m/>
    <m/>
    <b v="0"/>
    <m/>
    <m/>
    <s v="Google Natural Search"/>
    <m/>
    <m/>
    <m/>
    <m/>
    <m/>
    <x v="3812"/>
    <x v="0"/>
    <b v="0"/>
    <m/>
    <m/>
    <m/>
    <s v="0055A000008iLoOQAU"/>
    <s v="01s5A000005z9ixQAA"/>
    <m/>
    <m/>
    <s v="0035A00003KtL2lQAF"/>
    <s v="Consumables"/>
    <s v="ZipChip"/>
    <m/>
    <m/>
    <s v="0125A000001ESVfQAO"/>
    <b v="0"/>
    <m/>
    <b v="0"/>
    <m/>
    <m/>
    <x v="1"/>
    <b v="0"/>
    <d v="2021-06-29T20:34:55"/>
    <m/>
    <m/>
    <b v="0"/>
    <x v="1"/>
    <m/>
    <m/>
    <n v="6490"/>
    <m/>
    <x v="838"/>
    <n v="100"/>
    <n v="0"/>
  </r>
  <r>
    <s v="0013100001fqwyfAAA"/>
    <b v="0"/>
    <m/>
    <b v="0"/>
    <s v="7015A000001zN1LQAU"/>
    <m/>
    <m/>
    <x v="451"/>
    <b v="1"/>
    <m/>
    <m/>
    <s v="0035A00003CcDJvQAN"/>
    <m/>
    <m/>
    <s v="0055A000008iLoOQAU"/>
    <b v="0"/>
    <d v="2020-12-03T20:47:41"/>
    <m/>
    <b v="0"/>
    <m/>
    <m/>
    <b v="0"/>
    <d v="2020-04-01T00:00:00"/>
    <n v="4"/>
    <n v="2020"/>
    <s v="Closed"/>
    <s v="Closed"/>
    <b v="0"/>
    <b v="0"/>
    <m/>
    <b v="1"/>
    <b v="0"/>
    <b v="0"/>
    <x v="15"/>
    <b v="0"/>
    <m/>
    <x v="0"/>
    <d v="2020-12-03T00:00:00"/>
    <s v="0055A00000BclF5QAJ"/>
    <d v="2021-04-10T22:59:54"/>
    <m/>
    <d v="2020-12-21T14:12:47"/>
    <m/>
    <m/>
    <b v="0"/>
    <m/>
    <m/>
    <s v="Trade Show"/>
    <m/>
    <m/>
    <m/>
    <m/>
    <m/>
    <x v="3813"/>
    <x v="0"/>
    <b v="0"/>
    <m/>
    <m/>
    <m/>
    <s v="0055A000008iLoOQAU"/>
    <s v="01s5A000005x0sjQAA"/>
    <m/>
    <m/>
    <s v="0035A00003CcDJvQAN"/>
    <s v="Consumables"/>
    <s v="ZipChip"/>
    <m/>
    <m/>
    <s v="0125A000001ESVfQAO"/>
    <b v="0"/>
    <m/>
    <b v="0"/>
    <m/>
    <m/>
    <x v="1"/>
    <b v="0"/>
    <d v="2021-06-29T20:34:55"/>
    <m/>
    <m/>
    <b v="0"/>
    <x v="1"/>
    <m/>
    <m/>
    <n v="695"/>
    <m/>
    <x v="780"/>
    <n v="100"/>
    <n v="0"/>
  </r>
  <r>
    <s v="0013100001gZda5AAC"/>
    <b v="0"/>
    <m/>
    <b v="0"/>
    <s v="7015A000001zMbOQAU"/>
    <m/>
    <m/>
    <x v="784"/>
    <b v="1"/>
    <m/>
    <m/>
    <s v="0035A00003juhCfQAI"/>
    <m/>
    <m/>
    <s v="0055A000008iLoOQAU"/>
    <b v="0"/>
    <d v="2020-09-29T15:01:32"/>
    <m/>
    <b v="0"/>
    <m/>
    <m/>
    <b v="0"/>
    <d v="2020-04-01T00:00:00"/>
    <n v="4"/>
    <n v="2020"/>
    <s v="Closed"/>
    <s v="Closed"/>
    <b v="0"/>
    <b v="0"/>
    <m/>
    <b v="1"/>
    <b v="0"/>
    <b v="0"/>
    <x v="15"/>
    <b v="0"/>
    <m/>
    <x v="0"/>
    <m/>
    <s v="0055A00000BclF5QAJ"/>
    <d v="2021-04-10T22:59:54"/>
    <m/>
    <d v="2020-10-05T14:43:58"/>
    <m/>
    <m/>
    <b v="0"/>
    <m/>
    <m/>
    <s v="Website"/>
    <m/>
    <m/>
    <m/>
    <m/>
    <m/>
    <x v="3814"/>
    <x v="0"/>
    <b v="0"/>
    <m/>
    <m/>
    <m/>
    <s v="0055A000008iLoOQAU"/>
    <s v="01s5A000005x0sjQAA"/>
    <m/>
    <m/>
    <s v="0035A00003juhCfQAI"/>
    <s v="Consumables"/>
    <s v="ZipChip"/>
    <m/>
    <m/>
    <s v="0125A000001ESVfQAO"/>
    <b v="0"/>
    <m/>
    <b v="0"/>
    <m/>
    <m/>
    <x v="1"/>
    <b v="0"/>
    <d v="2021-06-29T20:34:55"/>
    <m/>
    <m/>
    <b v="0"/>
    <x v="1"/>
    <m/>
    <m/>
    <n v="9735"/>
    <m/>
    <x v="900"/>
    <n v="100"/>
    <n v="0"/>
  </r>
  <r>
    <s v="0013100001gXqdHAAS"/>
    <b v="0"/>
    <m/>
    <b v="0"/>
    <s v="7015A0000022gDBQAY"/>
    <m/>
    <m/>
    <x v="785"/>
    <b v="1"/>
    <m/>
    <m/>
    <s v="0035A00003EW9IOQA1"/>
    <m/>
    <m/>
    <s v="0055A000008iLoOQAU"/>
    <b v="0"/>
    <d v="2020-09-30T19:22:36"/>
    <m/>
    <b v="0"/>
    <m/>
    <m/>
    <b v="0"/>
    <d v="2020-04-01T00:00:00"/>
    <n v="4"/>
    <n v="2020"/>
    <s v="Closed"/>
    <s v="Closed"/>
    <b v="0"/>
    <b v="0"/>
    <m/>
    <b v="1"/>
    <b v="0"/>
    <b v="0"/>
    <x v="15"/>
    <b v="0"/>
    <m/>
    <x v="0"/>
    <d v="2020-10-12T00:00:00"/>
    <s v="0055A00000BclF5QAJ"/>
    <d v="2021-04-10T22:59:54"/>
    <m/>
    <d v="2020-10-13T21:04:16"/>
    <m/>
    <m/>
    <b v="0"/>
    <m/>
    <m/>
    <s v="Seminar - Internal"/>
    <m/>
    <m/>
    <m/>
    <m/>
    <m/>
    <x v="3815"/>
    <x v="0"/>
    <b v="0"/>
    <m/>
    <m/>
    <m/>
    <s v="0055A000008iLoOQAU"/>
    <s v="01s5A000005x0sjQAA"/>
    <m/>
    <m/>
    <s v="0035A00003EW9IOQA1"/>
    <s v="Consumables"/>
    <s v="ZipChip"/>
    <m/>
    <m/>
    <s v="0125A000001ESVfQAO"/>
    <b v="0"/>
    <m/>
    <b v="0"/>
    <m/>
    <m/>
    <x v="1"/>
    <b v="0"/>
    <d v="2021-06-29T20:34:55"/>
    <m/>
    <m/>
    <b v="0"/>
    <x v="1"/>
    <m/>
    <m/>
    <n v="3350"/>
    <m/>
    <x v="143"/>
    <n v="100"/>
    <n v="0"/>
  </r>
  <r>
    <s v="0013100001gZda5AAC"/>
    <b v="0"/>
    <m/>
    <b v="0"/>
    <s v="7015A000001zMbOQAU"/>
    <m/>
    <m/>
    <x v="784"/>
    <b v="1"/>
    <m/>
    <m/>
    <s v="0035A00003juhCfQAI"/>
    <m/>
    <m/>
    <s v="0055A000008iLoOQAU"/>
    <b v="0"/>
    <d v="2020-10-01T20:21:31"/>
    <m/>
    <b v="0"/>
    <m/>
    <m/>
    <b v="0"/>
    <d v="2020-04-01T00:00:00"/>
    <n v="4"/>
    <n v="2020"/>
    <s v="Closed"/>
    <s v="Closed"/>
    <b v="0"/>
    <b v="0"/>
    <m/>
    <b v="1"/>
    <b v="0"/>
    <b v="0"/>
    <x v="15"/>
    <b v="0"/>
    <m/>
    <x v="0"/>
    <m/>
    <s v="0055A00000BclF5QAJ"/>
    <d v="2021-04-10T22:59:54"/>
    <m/>
    <d v="2020-10-05T14:58:15"/>
    <m/>
    <m/>
    <b v="0"/>
    <m/>
    <m/>
    <s v="Website"/>
    <m/>
    <m/>
    <m/>
    <m/>
    <m/>
    <x v="3816"/>
    <x v="0"/>
    <b v="0"/>
    <m/>
    <m/>
    <m/>
    <s v="0055A000008iLoOQAU"/>
    <s v="01s5A000005x0sjQAA"/>
    <m/>
    <m/>
    <s v="0035A00003juhCfQAI"/>
    <s v="Consumables"/>
    <s v="ZipChip"/>
    <m/>
    <m/>
    <s v="0125A000001ESVfQAO"/>
    <b v="0"/>
    <m/>
    <b v="0"/>
    <m/>
    <m/>
    <x v="1"/>
    <b v="0"/>
    <d v="2021-06-29T20:34:55"/>
    <m/>
    <m/>
    <b v="0"/>
    <x v="1"/>
    <m/>
    <m/>
    <n v="6385"/>
    <m/>
    <x v="894"/>
    <n v="100"/>
    <n v="0"/>
  </r>
  <r>
    <s v="0015A000028moKRQAY"/>
    <b v="0"/>
    <m/>
    <b v="0"/>
    <s v="7015A000001zMbNQAU"/>
    <m/>
    <m/>
    <x v="754"/>
    <b v="1"/>
    <m/>
    <m/>
    <s v="0035A00003JiYR4QAN"/>
    <m/>
    <m/>
    <s v="0055A000008iLoOQAU"/>
    <b v="0"/>
    <d v="2020-10-05T14:08:08"/>
    <m/>
    <b v="0"/>
    <m/>
    <m/>
    <b v="0"/>
    <d v="2020-04-01T00:00:00"/>
    <n v="4"/>
    <n v="2020"/>
    <s v="Closed"/>
    <s v="Closed"/>
    <b v="0"/>
    <b v="0"/>
    <m/>
    <b v="1"/>
    <b v="0"/>
    <b v="0"/>
    <x v="15"/>
    <b v="0"/>
    <m/>
    <x v="0"/>
    <d v="2020-11-13T00:00:00"/>
    <s v="0055A00000BclF5QAJ"/>
    <d v="2021-04-11T20:11:37"/>
    <m/>
    <d v="2020-11-16T20:46:10"/>
    <m/>
    <m/>
    <b v="0"/>
    <m/>
    <m/>
    <s v="Website"/>
    <m/>
    <m/>
    <m/>
    <m/>
    <m/>
    <x v="3817"/>
    <x v="0"/>
    <b v="0"/>
    <m/>
    <m/>
    <m/>
    <s v="0055A000008iLoOQAU"/>
    <s v="01s5A000005x0sjQAA"/>
    <m/>
    <m/>
    <s v="0035A00003JiYR4QAN"/>
    <s v="Consumables"/>
    <s v="ZipChip"/>
    <m/>
    <m/>
    <s v="0125A000001ESVfQAO"/>
    <b v="0"/>
    <m/>
    <b v="0"/>
    <m/>
    <m/>
    <x v="1"/>
    <b v="0"/>
    <d v="2021-06-29T20:34:55"/>
    <m/>
    <m/>
    <b v="0"/>
    <x v="1"/>
    <m/>
    <m/>
    <n v="4170"/>
    <m/>
    <x v="931"/>
    <n v="100"/>
    <n v="0"/>
  </r>
  <r>
    <s v="0013100001k5ZyRAAU"/>
    <b v="0"/>
    <m/>
    <b v="0"/>
    <s v="7015A000001zMbNQAU"/>
    <m/>
    <m/>
    <x v="785"/>
    <b v="1"/>
    <m/>
    <m/>
    <s v="00331000030Oqt1AAC"/>
    <m/>
    <m/>
    <s v="0055A000008iLoOQAU"/>
    <b v="0"/>
    <d v="2020-10-07T16:58:18"/>
    <m/>
    <b v="0"/>
    <m/>
    <m/>
    <b v="0"/>
    <d v="2020-04-01T00:00:00"/>
    <n v="4"/>
    <n v="2020"/>
    <s v="Closed"/>
    <s v="Closed"/>
    <b v="0"/>
    <b v="0"/>
    <m/>
    <b v="1"/>
    <b v="0"/>
    <b v="0"/>
    <x v="15"/>
    <b v="0"/>
    <m/>
    <x v="0"/>
    <d v="2020-10-09T00:00:00"/>
    <s v="0055A00000BclF5QAJ"/>
    <d v="2021-04-10T22:59:54"/>
    <m/>
    <d v="2020-10-13T14:05:10"/>
    <m/>
    <m/>
    <b v="0"/>
    <m/>
    <m/>
    <s v="Trade Show"/>
    <m/>
    <m/>
    <m/>
    <m/>
    <m/>
    <x v="3818"/>
    <x v="0"/>
    <b v="0"/>
    <m/>
    <m/>
    <m/>
    <s v="0055A000008iLoOQAU"/>
    <s v="01s5A000005x0sjQAA"/>
    <m/>
    <m/>
    <s v="00331000030Oqt1AAC"/>
    <s v="Consumables"/>
    <s v="ZipChip"/>
    <m/>
    <m/>
    <s v="0125A000001ESVfQAO"/>
    <b v="0"/>
    <m/>
    <b v="0"/>
    <m/>
    <m/>
    <x v="1"/>
    <b v="0"/>
    <d v="2021-06-29T20:34:55"/>
    <m/>
    <m/>
    <b v="0"/>
    <x v="1"/>
    <m/>
    <m/>
    <n v="695"/>
    <m/>
    <x v="780"/>
    <n v="100"/>
    <n v="0"/>
  </r>
  <r>
    <s v="0015A00002CwwHuQAJ"/>
    <b v="0"/>
    <m/>
    <b v="0"/>
    <s v="7015A000001zMbNQAU"/>
    <m/>
    <m/>
    <x v="786"/>
    <b v="1"/>
    <m/>
    <m/>
    <s v="0035A00003VyShsQAF"/>
    <m/>
    <m/>
    <s v="0055A000008iLoOQAU"/>
    <b v="0"/>
    <d v="2020-10-08T14:36:55"/>
    <m/>
    <b v="0"/>
    <m/>
    <m/>
    <b v="0"/>
    <d v="2020-04-01T00:00:00"/>
    <n v="4"/>
    <n v="2020"/>
    <s v="Closed"/>
    <s v="Closed"/>
    <b v="0"/>
    <b v="0"/>
    <m/>
    <b v="1"/>
    <b v="0"/>
    <b v="0"/>
    <x v="17"/>
    <b v="0"/>
    <m/>
    <x v="0"/>
    <d v="2020-10-09T00:00:00"/>
    <s v="0055A00000BclF5QAJ"/>
    <d v="2021-04-10T22:59:54"/>
    <m/>
    <d v="2020-11-23T16:50:59"/>
    <m/>
    <m/>
    <b v="0"/>
    <m/>
    <m/>
    <s v="Trade Show"/>
    <m/>
    <m/>
    <m/>
    <m/>
    <m/>
    <x v="3819"/>
    <x v="0"/>
    <b v="0"/>
    <m/>
    <m/>
    <m/>
    <s v="0055A000008iLoOQAU"/>
    <s v="01s5A000005x0sjQAA"/>
    <m/>
    <m/>
    <s v="0035A00003VyShsQAF"/>
    <s v="Consumables"/>
    <s v="ZipChip"/>
    <m/>
    <m/>
    <s v="0125A000001ESVfQAO"/>
    <b v="0"/>
    <m/>
    <b v="0"/>
    <m/>
    <m/>
    <x v="1"/>
    <b v="0"/>
    <d v="2021-06-29T20:34:55"/>
    <m/>
    <m/>
    <b v="0"/>
    <x v="1"/>
    <m/>
    <m/>
    <n v="4045"/>
    <m/>
    <x v="781"/>
    <n v="100"/>
    <n v="0"/>
  </r>
  <r>
    <s v="0015A00001yWkX5QAK"/>
    <b v="0"/>
    <m/>
    <b v="0"/>
    <s v="7015A000001zMbNQAU"/>
    <m/>
    <m/>
    <x v="787"/>
    <b v="1"/>
    <m/>
    <m/>
    <s v="0035A00003IPW5fQAH"/>
    <m/>
    <m/>
    <s v="0055A000008iLoOQAU"/>
    <b v="0"/>
    <d v="2020-10-13T16:27:08"/>
    <m/>
    <b v="0"/>
    <m/>
    <m/>
    <b v="0"/>
    <d v="2020-04-01T00:00:00"/>
    <n v="4"/>
    <n v="2020"/>
    <s v="Closed"/>
    <s v="Closed"/>
    <b v="0"/>
    <b v="0"/>
    <m/>
    <b v="1"/>
    <b v="0"/>
    <b v="0"/>
    <x v="17"/>
    <b v="0"/>
    <m/>
    <x v="0"/>
    <d v="2020-10-13T00:00:00"/>
    <s v="0055A00000BclF5QAJ"/>
    <d v="2021-04-10T22:59:54"/>
    <m/>
    <d v="2020-10-19T20:25:25"/>
    <m/>
    <m/>
    <b v="0"/>
    <m/>
    <m/>
    <s v="Eblasts"/>
    <m/>
    <m/>
    <m/>
    <m/>
    <m/>
    <x v="3820"/>
    <x v="0"/>
    <b v="0"/>
    <m/>
    <m/>
    <m/>
    <s v="0055A000008iLoOQAU"/>
    <s v="01s5A000005x0sjQAA"/>
    <m/>
    <m/>
    <s v="0035A00003IPW5fQAH"/>
    <s v="Consumables"/>
    <s v="ZipChip"/>
    <m/>
    <m/>
    <s v="0125A000001ESVfQAO"/>
    <b v="0"/>
    <m/>
    <b v="0"/>
    <m/>
    <m/>
    <x v="1"/>
    <b v="0"/>
    <d v="2021-06-29T20:34:55"/>
    <m/>
    <m/>
    <b v="0"/>
    <x v="1"/>
    <m/>
    <m/>
    <n v="1390"/>
    <m/>
    <x v="932"/>
    <n v="100"/>
    <n v="0"/>
  </r>
  <r>
    <s v="0013100001jbBzlAAE"/>
    <b v="0"/>
    <m/>
    <b v="0"/>
    <m/>
    <m/>
    <m/>
    <x v="450"/>
    <b v="1"/>
    <m/>
    <m/>
    <m/>
    <m/>
    <m/>
    <s v="0055A000008iLoOQAU"/>
    <b v="0"/>
    <d v="2020-10-14T23:43:22"/>
    <m/>
    <b v="0"/>
    <m/>
    <m/>
    <b v="0"/>
    <d v="2020-04-01T00:00:00"/>
    <n v="4"/>
    <n v="2020"/>
    <s v="Closed"/>
    <s v="Closed"/>
    <b v="0"/>
    <b v="0"/>
    <m/>
    <b v="1"/>
    <b v="0"/>
    <b v="0"/>
    <x v="15"/>
    <b v="0"/>
    <m/>
    <x v="0"/>
    <m/>
    <s v="0055A00000BclF5QAJ"/>
    <d v="2021-04-10T22:59:54"/>
    <m/>
    <m/>
    <m/>
    <m/>
    <b v="0"/>
    <m/>
    <m/>
    <s v="Other"/>
    <m/>
    <m/>
    <m/>
    <m/>
    <m/>
    <x v="3821"/>
    <x v="0"/>
    <b v="0"/>
    <m/>
    <m/>
    <m/>
    <s v="0055A000008iLoOQAU"/>
    <s v="01s5A000005x0sjQAA"/>
    <m/>
    <m/>
    <s v="00331000030OryMAAS"/>
    <s v="Consumables"/>
    <s v="ZipChip"/>
    <s v="00331000030OryMAAS"/>
    <m/>
    <s v="0125A000001ESVfQAO"/>
    <b v="0"/>
    <m/>
    <b v="0"/>
    <m/>
    <m/>
    <x v="1"/>
    <b v="0"/>
    <d v="2021-06-29T20:34:55"/>
    <m/>
    <m/>
    <b v="0"/>
    <x v="1"/>
    <m/>
    <m/>
    <n v="1370"/>
    <m/>
    <x v="933"/>
    <n v="100"/>
    <n v="0"/>
  </r>
  <r>
    <s v="0013100001fqwyfAAA"/>
    <b v="0"/>
    <m/>
    <b v="0"/>
    <s v="7015A000001zN1LQAU"/>
    <m/>
    <m/>
    <x v="787"/>
    <b v="1"/>
    <m/>
    <m/>
    <s v="0035A00003CcDJvQAN"/>
    <m/>
    <m/>
    <s v="0055A000008iLoOQAU"/>
    <b v="0"/>
    <d v="2020-10-14T23:52:23"/>
    <m/>
    <b v="0"/>
    <m/>
    <m/>
    <b v="0"/>
    <d v="2020-04-01T00:00:00"/>
    <n v="4"/>
    <n v="2020"/>
    <s v="Closed"/>
    <s v="Closed"/>
    <b v="0"/>
    <b v="0"/>
    <m/>
    <b v="1"/>
    <b v="0"/>
    <b v="0"/>
    <x v="15"/>
    <b v="0"/>
    <m/>
    <x v="0"/>
    <d v="2020-10-14T00:00:00"/>
    <s v="0055A00000BclF5QAJ"/>
    <d v="2021-04-10T22:59:54"/>
    <m/>
    <d v="2020-10-19T22:12:48"/>
    <m/>
    <m/>
    <b v="0"/>
    <m/>
    <m/>
    <s v="Trade Show"/>
    <m/>
    <m/>
    <m/>
    <m/>
    <m/>
    <x v="3822"/>
    <x v="0"/>
    <b v="0"/>
    <m/>
    <m/>
    <m/>
    <s v="0055A000008iLoOQAU"/>
    <s v="01s5A000005x0sjQAA"/>
    <m/>
    <m/>
    <s v="0035A00003CcDJvQAN"/>
    <s v="Consumables"/>
    <s v="ZipChip"/>
    <m/>
    <m/>
    <s v="0125A000001ESVfQAO"/>
    <b v="0"/>
    <m/>
    <b v="0"/>
    <m/>
    <m/>
    <x v="1"/>
    <b v="0"/>
    <d v="2021-06-29T20:34:55"/>
    <m/>
    <m/>
    <b v="0"/>
    <x v="1"/>
    <m/>
    <m/>
    <n v="9990"/>
    <m/>
    <x v="934"/>
    <n v="100"/>
    <n v="0"/>
  </r>
  <r>
    <s v="0013100001jb0YLAAY"/>
    <b v="0"/>
    <m/>
    <b v="0"/>
    <s v="7015A000001zMbNQAU"/>
    <m/>
    <m/>
    <x v="527"/>
    <b v="1"/>
    <m/>
    <m/>
    <s v="0035A00003IPEyuQAH"/>
    <m/>
    <m/>
    <s v="0055A000008iLoOQAU"/>
    <b v="0"/>
    <d v="2020-10-15T14:25:29"/>
    <m/>
    <b v="0"/>
    <m/>
    <m/>
    <b v="0"/>
    <d v="2020-04-01T00:00:00"/>
    <n v="4"/>
    <n v="2020"/>
    <s v="Closed"/>
    <s v="Closed"/>
    <b v="0"/>
    <b v="0"/>
    <m/>
    <b v="1"/>
    <b v="0"/>
    <b v="0"/>
    <x v="15"/>
    <b v="0"/>
    <m/>
    <x v="0"/>
    <m/>
    <s v="0055A00000BclF5QAJ"/>
    <d v="2021-04-10T22:59:54"/>
    <m/>
    <m/>
    <m/>
    <m/>
    <b v="0"/>
    <m/>
    <m/>
    <s v="Trade Show"/>
    <m/>
    <m/>
    <m/>
    <m/>
    <m/>
    <x v="3823"/>
    <x v="0"/>
    <b v="0"/>
    <m/>
    <m/>
    <m/>
    <s v="0055A000008iLoOQAU"/>
    <s v="01s5A000005x0sjQAA"/>
    <m/>
    <m/>
    <s v="0035A00003IPEyuQAH"/>
    <s v="Consumables"/>
    <s v="ZipChip"/>
    <m/>
    <m/>
    <s v="0125A000001ESVfQAO"/>
    <b v="0"/>
    <m/>
    <b v="0"/>
    <m/>
    <m/>
    <x v="1"/>
    <b v="0"/>
    <d v="2021-06-29T20:34:55"/>
    <m/>
    <m/>
    <b v="0"/>
    <x v="1"/>
    <m/>
    <m/>
    <n v="1370"/>
    <m/>
    <x v="933"/>
    <n v="100"/>
    <n v="0"/>
  </r>
  <r>
    <s v="0013100001jb0YLAAY"/>
    <b v="0"/>
    <m/>
    <b v="0"/>
    <s v="7015A000001zMbNQAU"/>
    <m/>
    <m/>
    <x v="527"/>
    <b v="1"/>
    <m/>
    <m/>
    <s v="0035A00003IPEyuQAH"/>
    <m/>
    <m/>
    <s v="0055A000008iLoOQAU"/>
    <b v="0"/>
    <d v="2020-10-15T20:51:58"/>
    <m/>
    <b v="0"/>
    <m/>
    <m/>
    <b v="0"/>
    <d v="2020-04-01T00:00:00"/>
    <n v="4"/>
    <n v="2020"/>
    <s v="Closed"/>
    <s v="Closed"/>
    <b v="0"/>
    <b v="0"/>
    <m/>
    <b v="1"/>
    <b v="0"/>
    <b v="0"/>
    <x v="15"/>
    <b v="0"/>
    <m/>
    <x v="0"/>
    <m/>
    <s v="0055A00000BclF5QAJ"/>
    <d v="2021-04-10T22:59:54"/>
    <m/>
    <m/>
    <m/>
    <m/>
    <b v="0"/>
    <m/>
    <m/>
    <s v="Trade Show"/>
    <m/>
    <m/>
    <m/>
    <m/>
    <m/>
    <x v="3824"/>
    <x v="0"/>
    <b v="0"/>
    <m/>
    <m/>
    <m/>
    <s v="0055A000008iLoOQAU"/>
    <s v="01s5A000005x0sjQAA"/>
    <m/>
    <m/>
    <s v="0035A00003IPEyuQAH"/>
    <s v="Consumables"/>
    <s v="ZipChip"/>
    <m/>
    <m/>
    <s v="0125A000001ESVfQAO"/>
    <b v="0"/>
    <m/>
    <b v="0"/>
    <m/>
    <m/>
    <x v="1"/>
    <b v="0"/>
    <d v="2021-06-29T20:34:55"/>
    <m/>
    <m/>
    <b v="0"/>
    <x v="1"/>
    <m/>
    <m/>
    <n v="3350"/>
    <m/>
    <x v="143"/>
    <n v="100"/>
    <n v="0"/>
  </r>
  <r>
    <s v="0013100001fqwyfAAA"/>
    <b v="0"/>
    <m/>
    <b v="0"/>
    <s v="7015A000001zN1LQAU"/>
    <m/>
    <m/>
    <x v="527"/>
    <b v="1"/>
    <m/>
    <m/>
    <s v="0035A00003CcDJvQAN"/>
    <m/>
    <m/>
    <s v="0055A000008iLoOQAU"/>
    <b v="0"/>
    <d v="2020-10-15T21:18:37"/>
    <m/>
    <b v="0"/>
    <m/>
    <m/>
    <b v="0"/>
    <d v="2020-04-01T00:00:00"/>
    <n v="4"/>
    <n v="2020"/>
    <s v="Closed"/>
    <s v="Closed"/>
    <b v="0"/>
    <b v="0"/>
    <m/>
    <b v="1"/>
    <b v="0"/>
    <b v="0"/>
    <x v="15"/>
    <b v="0"/>
    <m/>
    <x v="0"/>
    <m/>
    <s v="0055A00000BclF5QAJ"/>
    <d v="2021-04-10T22:59:54"/>
    <m/>
    <m/>
    <m/>
    <m/>
    <b v="0"/>
    <m/>
    <m/>
    <s v="Trade Show"/>
    <m/>
    <m/>
    <m/>
    <m/>
    <m/>
    <x v="3825"/>
    <x v="0"/>
    <b v="0"/>
    <m/>
    <m/>
    <m/>
    <s v="0055A000008iLoOQAU"/>
    <s v="01s5A000005x0sjQAA"/>
    <m/>
    <m/>
    <s v="0035A00003CcDJvQAN"/>
    <s v="Consumables"/>
    <s v="ZipChip"/>
    <m/>
    <m/>
    <s v="0125A000001ESVfQAO"/>
    <b v="0"/>
    <m/>
    <b v="0"/>
    <m/>
    <m/>
    <x v="1"/>
    <b v="0"/>
    <d v="2021-06-29T20:34:55"/>
    <m/>
    <m/>
    <b v="0"/>
    <x v="1"/>
    <m/>
    <m/>
    <n v="1390"/>
    <m/>
    <x v="932"/>
    <n v="100"/>
    <n v="0"/>
  </r>
  <r>
    <s v="0013100001jbBR3AAM"/>
    <b v="0"/>
    <m/>
    <b v="0"/>
    <s v="7015A000001zMbNQAU"/>
    <m/>
    <m/>
    <x v="788"/>
    <b v="1"/>
    <m/>
    <m/>
    <s v="0035A00003eLZ3WQAW"/>
    <m/>
    <m/>
    <s v="0055A000008iLoOQAU"/>
    <b v="0"/>
    <d v="2020-10-26T16:56:17"/>
    <m/>
    <b v="0"/>
    <m/>
    <m/>
    <b v="0"/>
    <d v="2020-04-01T00:00:00"/>
    <n v="4"/>
    <n v="2020"/>
    <s v="Closed"/>
    <s v="Closed"/>
    <b v="0"/>
    <b v="0"/>
    <m/>
    <b v="1"/>
    <b v="0"/>
    <b v="0"/>
    <x v="15"/>
    <b v="0"/>
    <m/>
    <x v="0"/>
    <d v="2020-11-23T00:00:00"/>
    <s v="0055A00000BclF5QAJ"/>
    <d v="2021-04-10T22:59:54"/>
    <m/>
    <d v="2020-11-24T21:38:18"/>
    <m/>
    <m/>
    <b v="0"/>
    <m/>
    <m/>
    <s v="Website"/>
    <m/>
    <m/>
    <m/>
    <m/>
    <m/>
    <x v="3826"/>
    <x v="0"/>
    <b v="0"/>
    <m/>
    <m/>
    <m/>
    <s v="0055A000008iLoOQAU"/>
    <s v="01s5A000005x0sjQAA"/>
    <m/>
    <m/>
    <s v="0035A00003eLZ3WQAW"/>
    <s v="Consumables"/>
    <s v="ZipChip"/>
    <m/>
    <m/>
    <s v="0125A000001ESVfQAO"/>
    <b v="0"/>
    <m/>
    <b v="0"/>
    <m/>
    <m/>
    <x v="1"/>
    <b v="0"/>
    <d v="2021-06-29T20:34:55"/>
    <m/>
    <m/>
    <b v="0"/>
    <x v="1"/>
    <m/>
    <m/>
    <n v="7685.5"/>
    <m/>
    <x v="935"/>
    <n v="100"/>
    <n v="0"/>
  </r>
  <r>
    <s v="0013100001qvZsSAAU"/>
    <b v="0"/>
    <m/>
    <b v="0"/>
    <s v="7015A000001zMbNQAU"/>
    <m/>
    <m/>
    <x v="789"/>
    <b v="1"/>
    <m/>
    <m/>
    <s v="0035A00003Vzd6eQAB"/>
    <m/>
    <m/>
    <s v="0055A000008iLoOQAU"/>
    <b v="0"/>
    <d v="2020-10-27T13:05:35"/>
    <m/>
    <b v="0"/>
    <m/>
    <m/>
    <b v="0"/>
    <d v="2020-04-01T00:00:00"/>
    <n v="4"/>
    <n v="2020"/>
    <s v="Closed"/>
    <s v="Closed"/>
    <b v="0"/>
    <b v="0"/>
    <m/>
    <b v="1"/>
    <b v="0"/>
    <b v="0"/>
    <x v="15"/>
    <b v="0"/>
    <m/>
    <x v="0"/>
    <m/>
    <s v="0055A00000BclF5QAJ"/>
    <d v="2021-04-10T22:59:54"/>
    <m/>
    <d v="2020-11-23T16:45:03"/>
    <m/>
    <m/>
    <b v="0"/>
    <m/>
    <m/>
    <s v="Website"/>
    <m/>
    <m/>
    <m/>
    <m/>
    <m/>
    <x v="3827"/>
    <x v="0"/>
    <b v="0"/>
    <m/>
    <m/>
    <m/>
    <s v="0055A000008iLoOQAU"/>
    <s v="01s5A000005x0sjQAA"/>
    <m/>
    <m/>
    <s v="0035A00003Vzd6eQAB"/>
    <s v="Consumables"/>
    <s v="ZipChip"/>
    <m/>
    <m/>
    <s v="0125A000001ESVfQAO"/>
    <b v="0"/>
    <m/>
    <b v="0"/>
    <m/>
    <m/>
    <x v="1"/>
    <b v="0"/>
    <d v="2021-06-29T20:34:55"/>
    <m/>
    <m/>
    <b v="0"/>
    <x v="1"/>
    <m/>
    <m/>
    <n v="8345"/>
    <m/>
    <x v="844"/>
    <n v="100"/>
    <n v="0"/>
  </r>
  <r>
    <s v="0015A00002K6A5vQAF"/>
    <b v="0"/>
    <m/>
    <b v="0"/>
    <s v="7015A000001zMbNQAU"/>
    <m/>
    <m/>
    <x v="790"/>
    <b v="1"/>
    <m/>
    <m/>
    <s v="0035A00003jw8MUQAY"/>
    <m/>
    <m/>
    <s v="0055A000008iLoOQAU"/>
    <b v="0"/>
    <d v="2020-11-05T18:35:03"/>
    <m/>
    <b v="0"/>
    <m/>
    <m/>
    <b v="0"/>
    <d v="2020-04-01T00:00:00"/>
    <n v="4"/>
    <n v="2020"/>
    <s v="Closed"/>
    <s v="Closed"/>
    <b v="0"/>
    <b v="0"/>
    <m/>
    <b v="1"/>
    <b v="0"/>
    <b v="0"/>
    <x v="15"/>
    <b v="0"/>
    <m/>
    <x v="0"/>
    <d v="2020-11-05T00:00:00"/>
    <s v="0055A00000BclF5QAJ"/>
    <d v="2021-04-10T22:59:54"/>
    <m/>
    <d v="2020-11-09T14:53:22"/>
    <m/>
    <m/>
    <b v="0"/>
    <m/>
    <m/>
    <s v="Website"/>
    <m/>
    <m/>
    <m/>
    <m/>
    <m/>
    <x v="3828"/>
    <x v="0"/>
    <b v="0"/>
    <m/>
    <m/>
    <m/>
    <s v="0055A000008iLoOQAU"/>
    <s v="01s5A000005x0sjQAA"/>
    <m/>
    <m/>
    <s v="0035A00003jw8MUQAY"/>
    <s v="Consumables"/>
    <s v="ZipChip"/>
    <m/>
    <m/>
    <s v="0125A000001ESVfQAO"/>
    <b v="0"/>
    <m/>
    <b v="0"/>
    <m/>
    <m/>
    <x v="1"/>
    <b v="0"/>
    <d v="2021-06-29T20:34:55"/>
    <m/>
    <m/>
    <b v="0"/>
    <x v="1"/>
    <m/>
    <m/>
    <n v="1390"/>
    <m/>
    <x v="932"/>
    <n v="100"/>
    <n v="0"/>
  </r>
  <r>
    <s v="0015A00002IrEm8QAF"/>
    <b v="0"/>
    <m/>
    <b v="0"/>
    <m/>
    <m/>
    <m/>
    <x v="351"/>
    <b v="1"/>
    <m/>
    <m/>
    <s v="0035A00003dYA4oQAG"/>
    <m/>
    <m/>
    <s v="0055A000008iLoOQAU"/>
    <b v="0"/>
    <d v="2020-11-13T02:55:50"/>
    <m/>
    <b v="0"/>
    <m/>
    <m/>
    <b v="0"/>
    <d v="2020-04-01T00:00:00"/>
    <n v="4"/>
    <n v="2020"/>
    <s v="Closed"/>
    <s v="Closed"/>
    <b v="0"/>
    <b v="0"/>
    <m/>
    <b v="1"/>
    <b v="0"/>
    <b v="0"/>
    <x v="15"/>
    <b v="0"/>
    <m/>
    <x v="0"/>
    <m/>
    <s v="0055A00000BclF5QAJ"/>
    <d v="2021-04-10T22:59:54"/>
    <m/>
    <m/>
    <m/>
    <m/>
    <b v="0"/>
    <m/>
    <m/>
    <s v="Other"/>
    <m/>
    <m/>
    <m/>
    <m/>
    <m/>
    <x v="3829"/>
    <x v="0"/>
    <b v="0"/>
    <m/>
    <m/>
    <m/>
    <s v="0055A000008iLoOQAU"/>
    <s v="01s5A000005x0sjQAA"/>
    <m/>
    <m/>
    <s v="0035A00003dYA4oQAG"/>
    <s v="Consumables"/>
    <s v="ZipChip"/>
    <m/>
    <m/>
    <s v="0125A000001ESVfQAO"/>
    <b v="0"/>
    <m/>
    <b v="0"/>
    <m/>
    <m/>
    <x v="1"/>
    <b v="0"/>
    <d v="2021-06-29T20:34:55"/>
    <m/>
    <m/>
    <b v="0"/>
    <x v="1"/>
    <m/>
    <m/>
    <n v="1390"/>
    <m/>
    <x v="932"/>
    <n v="100"/>
    <n v="0"/>
  </r>
  <r>
    <s v="0013100001puTdTAAU"/>
    <b v="0"/>
    <m/>
    <b v="0"/>
    <s v="7015A000001zLaKQAU"/>
    <m/>
    <m/>
    <x v="441"/>
    <b v="1"/>
    <m/>
    <m/>
    <s v="0035A00003YbhlNQAR"/>
    <m/>
    <m/>
    <s v="0055A000008iLoOQAU"/>
    <b v="0"/>
    <d v="2020-11-20T20:25:36"/>
    <m/>
    <b v="0"/>
    <m/>
    <m/>
    <b v="0"/>
    <d v="2020-04-01T00:00:00"/>
    <n v="4"/>
    <n v="2020"/>
    <s v="Closed"/>
    <s v="Closed"/>
    <b v="0"/>
    <b v="0"/>
    <m/>
    <b v="1"/>
    <b v="0"/>
    <b v="0"/>
    <x v="15"/>
    <b v="0"/>
    <m/>
    <x v="0"/>
    <d v="2020-11-20T00:00:00"/>
    <s v="0055A00000BclF5QAJ"/>
    <d v="2021-04-10T22:59:54"/>
    <m/>
    <d v="2020-11-23T01:28:00"/>
    <m/>
    <m/>
    <b v="0"/>
    <m/>
    <m/>
    <s v="Website"/>
    <m/>
    <m/>
    <m/>
    <m/>
    <m/>
    <x v="3830"/>
    <x v="0"/>
    <b v="0"/>
    <m/>
    <m/>
    <m/>
    <s v="0055A000008iLoOQAU"/>
    <s v="01s5A000005x0sjQAA"/>
    <m/>
    <m/>
    <s v="0035A00003YbhlNQAR"/>
    <s v="Consumables"/>
    <s v="ZipChip"/>
    <m/>
    <m/>
    <s v="0125A000001ESVfQAO"/>
    <b v="0"/>
    <m/>
    <b v="0"/>
    <m/>
    <m/>
    <x v="1"/>
    <b v="0"/>
    <d v="2021-06-29T20:34:55"/>
    <m/>
    <m/>
    <b v="0"/>
    <x v="1"/>
    <m/>
    <m/>
    <n v="4995"/>
    <m/>
    <x v="810"/>
    <n v="100"/>
    <n v="0"/>
  </r>
  <r>
    <s v="0015A000020x84PQAQ"/>
    <b v="0"/>
    <m/>
    <b v="0"/>
    <s v="7015A000001zMbNQAU"/>
    <m/>
    <m/>
    <x v="755"/>
    <b v="1"/>
    <m/>
    <m/>
    <s v="0035A00003GHXNUQA5"/>
    <m/>
    <m/>
    <s v="0055A000008iLoOQAU"/>
    <b v="0"/>
    <d v="2020-12-16T16:52:34"/>
    <m/>
    <b v="0"/>
    <m/>
    <m/>
    <b v="0"/>
    <d v="2020-04-01T00:00:00"/>
    <n v="4"/>
    <n v="2020"/>
    <s v="Closed"/>
    <s v="Closed"/>
    <b v="0"/>
    <b v="0"/>
    <m/>
    <b v="1"/>
    <b v="0"/>
    <b v="0"/>
    <x v="17"/>
    <b v="0"/>
    <m/>
    <x v="0"/>
    <d v="2020-12-16T00:00:00"/>
    <s v="0055A00000BclF5QAJ"/>
    <d v="2021-04-10T22:59:54"/>
    <m/>
    <d v="2020-12-17T19:50:59"/>
    <m/>
    <m/>
    <b v="0"/>
    <m/>
    <m/>
    <s v="Webinar"/>
    <m/>
    <m/>
    <m/>
    <m/>
    <m/>
    <x v="3831"/>
    <x v="0"/>
    <b v="0"/>
    <m/>
    <m/>
    <m/>
    <s v="0055A000008iLoOQAU"/>
    <s v="01s5A000005x0sjQAA"/>
    <m/>
    <m/>
    <s v="0035A00003GHXNUQA5"/>
    <s v="Consumables"/>
    <s v="ZipChip"/>
    <m/>
    <m/>
    <s v="0125A000001ESVfQAO"/>
    <b v="0"/>
    <m/>
    <b v="0"/>
    <m/>
    <m/>
    <x v="1"/>
    <b v="0"/>
    <d v="2021-06-29T20:34:55"/>
    <m/>
    <m/>
    <b v="0"/>
    <x v="1"/>
    <m/>
    <m/>
    <n v="3350"/>
    <m/>
    <x v="143"/>
    <n v="100"/>
    <n v="0"/>
  </r>
  <r>
    <s v="0013100001p4MPyAAM"/>
    <b v="0"/>
    <m/>
    <b v="0"/>
    <s v="7015A000001TfxaQAC"/>
    <m/>
    <m/>
    <x v="39"/>
    <b v="1"/>
    <m/>
    <m/>
    <s v="0035A00003PHmTyQAL"/>
    <m/>
    <m/>
    <s v="0055A000008iLoOQAU"/>
    <b v="0"/>
    <d v="2020-12-23T18:21:25"/>
    <m/>
    <b v="0"/>
    <m/>
    <m/>
    <b v="0"/>
    <d v="2020-04-01T00:00:00"/>
    <n v="4"/>
    <n v="2020"/>
    <s v="Closed"/>
    <s v="Closed"/>
    <b v="0"/>
    <b v="0"/>
    <m/>
    <b v="1"/>
    <b v="0"/>
    <b v="0"/>
    <x v="17"/>
    <b v="0"/>
    <m/>
    <x v="0"/>
    <m/>
    <s v="0055A00000BclF5QAJ"/>
    <d v="2021-04-10T22:59:54"/>
    <m/>
    <d v="2020-12-31T19:01:50"/>
    <m/>
    <m/>
    <b v="0"/>
    <m/>
    <m/>
    <s v="Website"/>
    <m/>
    <m/>
    <m/>
    <m/>
    <m/>
    <x v="3832"/>
    <x v="0"/>
    <b v="0"/>
    <m/>
    <m/>
    <m/>
    <s v="0055A000008iLoOQAU"/>
    <s v="01s5A000005x0sjQAA"/>
    <m/>
    <m/>
    <s v="0035A00003PHmTyQAL"/>
    <s v="Consumables"/>
    <s v="ZipChip"/>
    <m/>
    <m/>
    <s v="0125A000001ESVfQAO"/>
    <b v="0"/>
    <m/>
    <b v="0"/>
    <m/>
    <m/>
    <x v="1"/>
    <b v="0"/>
    <d v="2021-06-29T20:34:55"/>
    <m/>
    <m/>
    <b v="0"/>
    <x v="1"/>
    <m/>
    <m/>
    <n v="6993"/>
    <m/>
    <x v="936"/>
    <n v="100"/>
    <n v="0"/>
  </r>
  <r>
    <s v="0015A00001yVjjUQAS"/>
    <b v="0"/>
    <m/>
    <b v="0"/>
    <s v="7015A000001OxJmQAK"/>
    <m/>
    <m/>
    <x v="451"/>
    <b v="1"/>
    <m/>
    <m/>
    <s v="0035A00003NEpxtQAD"/>
    <m/>
    <m/>
    <s v="0055A000008iLoOQAU"/>
    <b v="0"/>
    <d v="2020-12-10T17:59:54"/>
    <m/>
    <b v="0"/>
    <m/>
    <m/>
    <b v="0"/>
    <d v="2020-04-01T00:00:00"/>
    <n v="4"/>
    <n v="2020"/>
    <s v="Closed"/>
    <s v="Closed"/>
    <b v="0"/>
    <b v="0"/>
    <m/>
    <b v="1"/>
    <b v="0"/>
    <b v="0"/>
    <x v="15"/>
    <b v="0"/>
    <m/>
    <x v="0"/>
    <m/>
    <s v="0055A00000BclF5QAJ"/>
    <d v="2021-04-10T22:59:54"/>
    <m/>
    <d v="2020-12-11T18:35:09"/>
    <m/>
    <m/>
    <b v="0"/>
    <m/>
    <m/>
    <s v="Website"/>
    <m/>
    <m/>
    <m/>
    <m/>
    <m/>
    <x v="3833"/>
    <x v="0"/>
    <b v="0"/>
    <m/>
    <m/>
    <m/>
    <s v="0055A000008iLoOQAU"/>
    <s v="01s5A000005x0vsQAA"/>
    <m/>
    <m/>
    <s v="0035A00003NEpxtQAD"/>
    <s v="Consumables"/>
    <s v="ZipChip"/>
    <m/>
    <m/>
    <s v="0125A000001ESVfQAO"/>
    <b v="0"/>
    <m/>
    <b v="0"/>
    <m/>
    <m/>
    <x v="1"/>
    <b v="0"/>
    <d v="2021-06-29T20:34:55"/>
    <m/>
    <m/>
    <b v="0"/>
    <x v="1"/>
    <m/>
    <m/>
    <n v="3685"/>
    <m/>
    <x v="937"/>
    <n v="100"/>
    <n v="0"/>
  </r>
  <r>
    <s v="0015A000026AUVzQAO"/>
    <b v="0"/>
    <m/>
    <b v="0"/>
    <s v="7015A000001eOmcQAE"/>
    <m/>
    <m/>
    <x v="44"/>
    <b v="1"/>
    <m/>
    <m/>
    <s v="0035A00003NGnCAQA1"/>
    <m/>
    <m/>
    <s v="0055A000008iLoOQAU"/>
    <b v="0"/>
    <d v="2020-12-21T16:51:19"/>
    <m/>
    <b v="0"/>
    <m/>
    <m/>
    <b v="0"/>
    <d v="2020-04-01T00:00:00"/>
    <n v="4"/>
    <n v="2020"/>
    <s v="Closed"/>
    <s v="Closed"/>
    <b v="0"/>
    <b v="0"/>
    <m/>
    <b v="1"/>
    <b v="0"/>
    <b v="0"/>
    <x v="15"/>
    <b v="0"/>
    <m/>
    <x v="0"/>
    <m/>
    <s v="0055A00000BclF5QAJ"/>
    <d v="2021-04-10T22:59:54"/>
    <m/>
    <d v="2020-12-30T13:28:24"/>
    <m/>
    <m/>
    <b v="0"/>
    <m/>
    <m/>
    <s v="Trade Show"/>
    <m/>
    <m/>
    <m/>
    <m/>
    <m/>
    <x v="3834"/>
    <x v="0"/>
    <b v="0"/>
    <m/>
    <m/>
    <m/>
    <s v="0055A000008iLoOQAU"/>
    <s v="01s5A000005x0vsQAA"/>
    <m/>
    <m/>
    <s v="0035A00003NGnCAQA1"/>
    <s v="Consumables"/>
    <s v="ZipChip"/>
    <m/>
    <m/>
    <s v="0125A000001ESVfQAO"/>
    <b v="0"/>
    <m/>
    <b v="0"/>
    <m/>
    <m/>
    <x v="1"/>
    <b v="0"/>
    <d v="2021-06-29T20:34:55"/>
    <m/>
    <m/>
    <b v="0"/>
    <x v="1"/>
    <m/>
    <m/>
    <n v="11383.2"/>
    <m/>
    <x v="938"/>
    <n v="100"/>
    <n v="0"/>
  </r>
  <r>
    <s v="0013100001jbTegAAE"/>
    <b v="0"/>
    <m/>
    <b v="0"/>
    <s v="7015A000001qSjGQAU"/>
    <m/>
    <m/>
    <x v="452"/>
    <b v="1"/>
    <m/>
    <m/>
    <s v="0035A00003IOp8JQAT"/>
    <m/>
    <m/>
    <s v="0055A000008iLoOQAU"/>
    <b v="0"/>
    <d v="2019-12-19T21:55:31"/>
    <m/>
    <b v="0"/>
    <m/>
    <m/>
    <b v="0"/>
    <d v="2019-04-01T00:00:00"/>
    <n v="4"/>
    <n v="2019"/>
    <s v="Closed"/>
    <s v="Closed"/>
    <b v="0"/>
    <b v="0"/>
    <m/>
    <b v="1"/>
    <b v="0"/>
    <b v="0"/>
    <x v="26"/>
    <b v="0"/>
    <m/>
    <x v="0"/>
    <m/>
    <s v="0055A00000BclF5QAJ"/>
    <d v="2021-04-10T22:59:54"/>
    <m/>
    <d v="2019-12-27T20:47:48"/>
    <m/>
    <m/>
    <b v="0"/>
    <m/>
    <m/>
    <s v="Website"/>
    <m/>
    <m/>
    <m/>
    <m/>
    <m/>
    <x v="3835"/>
    <x v="0"/>
    <b v="0"/>
    <m/>
    <m/>
    <m/>
    <s v="00531000008F2psAAC"/>
    <s v="01s5A000005z9ixQAA"/>
    <m/>
    <m/>
    <s v="0035A00003IOp8JQAT"/>
    <s v="Consumables"/>
    <s v="ZipChip"/>
    <m/>
    <m/>
    <s v="0125A000001ESVfQAO"/>
    <b v="0"/>
    <m/>
    <b v="0"/>
    <m/>
    <m/>
    <x v="1"/>
    <b v="0"/>
    <d v="2021-06-29T20:34:55"/>
    <s v="0055A00000BctMsQAJ"/>
    <m/>
    <b v="0"/>
    <x v="1"/>
    <m/>
    <m/>
    <n v="11655"/>
    <m/>
    <x v="939"/>
    <n v="100"/>
    <n v="0"/>
  </r>
  <r>
    <s v="0015A00002FTtBNQA1"/>
    <b v="0"/>
    <m/>
    <b v="0"/>
    <m/>
    <m/>
    <m/>
    <x v="452"/>
    <b v="1"/>
    <m/>
    <m/>
    <s v="0035A00003aJIA1QAO"/>
    <m/>
    <m/>
    <s v="0055A000008iLoOQAU"/>
    <b v="0"/>
    <d v="2019-12-19T22:14:10"/>
    <m/>
    <b v="0"/>
    <m/>
    <m/>
    <b v="0"/>
    <d v="2019-04-01T00:00:00"/>
    <n v="4"/>
    <n v="2019"/>
    <s v="Closed"/>
    <s v="Closed"/>
    <b v="0"/>
    <b v="0"/>
    <m/>
    <b v="1"/>
    <b v="0"/>
    <b v="0"/>
    <x v="26"/>
    <b v="0"/>
    <m/>
    <x v="0"/>
    <m/>
    <s v="0055A00000BclF5QAJ"/>
    <d v="2021-04-10T22:59:54"/>
    <m/>
    <d v="2019-12-23T18:49:27"/>
    <m/>
    <m/>
    <b v="0"/>
    <m/>
    <m/>
    <s v="Website"/>
    <m/>
    <m/>
    <m/>
    <m/>
    <m/>
    <x v="3836"/>
    <x v="0"/>
    <b v="0"/>
    <m/>
    <m/>
    <m/>
    <s v="00531000008F2psAAC"/>
    <s v="01s5A000005z9ixQAA"/>
    <m/>
    <m/>
    <s v="0035A00003aJIA1QAO"/>
    <s v="Consumables"/>
    <s v="ZipChip"/>
    <m/>
    <m/>
    <s v="0125A000001ESVfQAO"/>
    <b v="0"/>
    <m/>
    <b v="0"/>
    <m/>
    <m/>
    <x v="1"/>
    <b v="0"/>
    <d v="2021-06-29T20:34:55"/>
    <s v="0055A00000BctMsQAJ"/>
    <m/>
    <b v="0"/>
    <x v="1"/>
    <m/>
    <m/>
    <n v="8618.0400000000009"/>
    <m/>
    <x v="940"/>
    <n v="100"/>
    <n v="0"/>
  </r>
  <r>
    <s v="0013100001hoCcAAAU"/>
    <b v="0"/>
    <m/>
    <b v="0"/>
    <m/>
    <m/>
    <m/>
    <x v="791"/>
    <b v="1"/>
    <m/>
    <m/>
    <s v="0035A00003YbVVzQAN"/>
    <m/>
    <m/>
    <s v="0055A000008zqzaQAA"/>
    <b v="0"/>
    <d v="2019-09-12T13:06:54"/>
    <m/>
    <b v="0"/>
    <m/>
    <m/>
    <b v="0"/>
    <d v="2019-04-01T00:00:00"/>
    <n v="4"/>
    <n v="2019"/>
    <s v="Closed"/>
    <s v="Closed"/>
    <b v="0"/>
    <b v="0"/>
    <m/>
    <b v="1"/>
    <b v="0"/>
    <b v="0"/>
    <x v="26"/>
    <b v="0"/>
    <m/>
    <x v="0"/>
    <m/>
    <s v="0055A00000BclF5QAJ"/>
    <d v="2021-04-10T22:59:54"/>
    <m/>
    <d v="2019-11-15T20:10:26"/>
    <m/>
    <m/>
    <b v="0"/>
    <m/>
    <m/>
    <s v="Trade Show"/>
    <m/>
    <m/>
    <m/>
    <m/>
    <m/>
    <x v="3837"/>
    <x v="0"/>
    <b v="0"/>
    <m/>
    <m/>
    <m/>
    <s v="0055A000008zqzaQAA"/>
    <s v="01s5A000005z9ixQAA"/>
    <m/>
    <m/>
    <s v="0035A00003YbVVzQAN"/>
    <s v="Consumables"/>
    <s v="ZipChip"/>
    <m/>
    <m/>
    <s v="0125A000001ESVfQAO"/>
    <b v="0"/>
    <m/>
    <b v="0"/>
    <m/>
    <m/>
    <x v="1"/>
    <b v="0"/>
    <d v="2021-06-29T20:34:54"/>
    <s v="0055A00000BctN2QAJ"/>
    <m/>
    <b v="0"/>
    <x v="1"/>
    <m/>
    <m/>
    <n v="670"/>
    <m/>
    <x v="779"/>
    <n v="100"/>
    <n v="0"/>
  </r>
  <r>
    <s v="0013100001fqvwqAAA"/>
    <b v="0"/>
    <m/>
    <b v="0"/>
    <m/>
    <m/>
    <m/>
    <x v="569"/>
    <b v="1"/>
    <m/>
    <m/>
    <s v="0035A00003XXPtwQAH"/>
    <m/>
    <m/>
    <s v="0055A000008zqzaQAA"/>
    <b v="0"/>
    <d v="2019-10-11T19:25:02"/>
    <m/>
    <b v="0"/>
    <m/>
    <m/>
    <b v="0"/>
    <d v="2019-04-01T00:00:00"/>
    <n v="4"/>
    <n v="2019"/>
    <s v="Closed"/>
    <s v="Closed"/>
    <b v="0"/>
    <b v="0"/>
    <m/>
    <b v="1"/>
    <b v="0"/>
    <b v="0"/>
    <x v="26"/>
    <b v="0"/>
    <m/>
    <x v="0"/>
    <d v="2019-10-11T00:00:00"/>
    <s v="0055A00000BclF5QAJ"/>
    <d v="2021-04-11T20:07:09"/>
    <m/>
    <d v="2019-12-02T19:52:38"/>
    <m/>
    <m/>
    <b v="0"/>
    <m/>
    <m/>
    <s v="Field Sales"/>
    <m/>
    <m/>
    <m/>
    <m/>
    <m/>
    <x v="3838"/>
    <x v="0"/>
    <b v="0"/>
    <m/>
    <m/>
    <m/>
    <s v="0055A000008zqzaQAA"/>
    <s v="01s5A000005z9ixQAA"/>
    <m/>
    <m/>
    <s v="0035A00003XXPtwQAH"/>
    <s v="Consumables"/>
    <s v="ZipChip"/>
    <m/>
    <m/>
    <s v="0125A000001ESVfQAO"/>
    <b v="0"/>
    <m/>
    <b v="0"/>
    <m/>
    <m/>
    <x v="1"/>
    <b v="0"/>
    <d v="2021-06-29T20:34:54"/>
    <s v="0055A00000BctN2QAJ"/>
    <m/>
    <b v="0"/>
    <x v="1"/>
    <m/>
    <m/>
    <n v="7830"/>
    <m/>
    <x v="889"/>
    <n v="100"/>
    <n v="0"/>
  </r>
  <r>
    <s v="0013100001p4NvZAAU"/>
    <b v="0"/>
    <m/>
    <b v="0"/>
    <m/>
    <m/>
    <m/>
    <x v="792"/>
    <b v="1"/>
    <m/>
    <m/>
    <m/>
    <m/>
    <m/>
    <s v="0055A000008zqzaQAA"/>
    <b v="0"/>
    <d v="2019-11-01T10:44:02"/>
    <m/>
    <b v="0"/>
    <m/>
    <m/>
    <b v="0"/>
    <d v="2019-04-01T00:00:00"/>
    <n v="4"/>
    <n v="2019"/>
    <s v="Closed"/>
    <s v="Closed"/>
    <b v="0"/>
    <b v="0"/>
    <m/>
    <b v="1"/>
    <b v="0"/>
    <b v="0"/>
    <x v="15"/>
    <b v="0"/>
    <m/>
    <x v="0"/>
    <d v="2019-11-05T00:00:00"/>
    <s v="0055A00000BclF5QAJ"/>
    <d v="2021-04-10T22:59:54"/>
    <m/>
    <d v="2019-11-09T00:50:02"/>
    <m/>
    <m/>
    <b v="0"/>
    <m/>
    <m/>
    <s v="Referral"/>
    <m/>
    <m/>
    <m/>
    <m/>
    <m/>
    <x v="3839"/>
    <x v="0"/>
    <b v="0"/>
    <m/>
    <m/>
    <m/>
    <s v="0055A000008iLoJQAU"/>
    <s v="01s5A000005z9ixQAA"/>
    <s v="Biotherapeutics"/>
    <m/>
    <s v="0035A00003IPUBfQAP"/>
    <s v="Consumables"/>
    <s v="ZipChip"/>
    <m/>
    <m/>
    <s v="0125A000001ESVfQAO"/>
    <b v="0"/>
    <m/>
    <b v="0"/>
    <m/>
    <m/>
    <x v="1"/>
    <b v="0"/>
    <d v="2021-06-29T20:34:55"/>
    <m/>
    <m/>
    <b v="0"/>
    <x v="1"/>
    <m/>
    <m/>
    <n v="0"/>
    <m/>
    <x v="2"/>
    <n v="100"/>
    <n v="0"/>
  </r>
  <r>
    <s v="0015A00001xPWrZQAW"/>
    <b v="0"/>
    <m/>
    <b v="0"/>
    <m/>
    <m/>
    <m/>
    <x v="766"/>
    <b v="1"/>
    <m/>
    <m/>
    <s v="0035A00003JifMUQAZ"/>
    <m/>
    <m/>
    <s v="0055A000008iLoJQAU"/>
    <b v="0"/>
    <d v="2018-10-02T14:58:08"/>
    <m/>
    <b v="0"/>
    <m/>
    <m/>
    <b v="0"/>
    <d v="2018-04-01T00:00:00"/>
    <n v="4"/>
    <n v="2018"/>
    <s v="Closed"/>
    <s v="Closed"/>
    <b v="0"/>
    <b v="0"/>
    <m/>
    <b v="1"/>
    <b v="0"/>
    <b v="0"/>
    <x v="15"/>
    <b v="0"/>
    <m/>
    <x v="0"/>
    <m/>
    <s v="0055A00000BclF5QAJ"/>
    <d v="2021-04-10T22:59:54"/>
    <m/>
    <d v="2018-12-19T23:49:49"/>
    <m/>
    <m/>
    <b v="0"/>
    <m/>
    <m/>
    <s v="Referral"/>
    <m/>
    <m/>
    <m/>
    <m/>
    <m/>
    <x v="3840"/>
    <x v="0"/>
    <b v="0"/>
    <m/>
    <m/>
    <m/>
    <s v="0055A000008iLoJQAU"/>
    <s v="01s31000003qafeAAA"/>
    <s v="Biotherapeutics"/>
    <m/>
    <m/>
    <s v="Consumables"/>
    <s v="ZipChip"/>
    <m/>
    <m/>
    <s v="0125A000001ESVfQAO"/>
    <b v="0"/>
    <m/>
    <b v="0"/>
    <m/>
    <m/>
    <x v="1"/>
    <b v="0"/>
    <d v="2021-06-29T20:34:54"/>
    <m/>
    <m/>
    <b v="0"/>
    <x v="1"/>
    <m/>
    <m/>
    <n v="8050"/>
    <m/>
    <x v="467"/>
    <n v="100"/>
    <n v="0"/>
  </r>
  <r>
    <s v="0013100001fqypQAAQ"/>
    <b v="0"/>
    <m/>
    <b v="0"/>
    <s v="7015A000001zN1VQAU"/>
    <m/>
    <m/>
    <x v="793"/>
    <b v="1"/>
    <m/>
    <m/>
    <m/>
    <m/>
    <m/>
    <s v="0055A000008iLoOQAU"/>
    <b v="0"/>
    <d v="2020-11-12T15:30:00"/>
    <m/>
    <b v="0"/>
    <m/>
    <m/>
    <b v="0"/>
    <d v="2020-04-01T00:00:00"/>
    <n v="4"/>
    <n v="2020"/>
    <s v="Closed"/>
    <s v="Closed"/>
    <b v="0"/>
    <b v="0"/>
    <m/>
    <b v="1"/>
    <b v="0"/>
    <b v="0"/>
    <x v="15"/>
    <b v="0"/>
    <s v="Auto-Bi"/>
    <x v="0"/>
    <d v="2020-12-15T00:00:00"/>
    <s v="0055A00000BclF5QAJ"/>
    <d v="2021-04-10T22:59:54"/>
    <m/>
    <d v="2020-12-15T20:25:40"/>
    <m/>
    <m/>
    <b v="0"/>
    <m/>
    <m/>
    <s v="Other"/>
    <m/>
    <m/>
    <m/>
    <m/>
    <m/>
    <x v="3841"/>
    <x v="0"/>
    <b v="0"/>
    <m/>
    <m/>
    <m/>
    <s v="0055A000008iLoOQAU"/>
    <s v="01s5A000005x0sjQAA"/>
    <m/>
    <m/>
    <s v="0033100002vk42VAAQ"/>
    <s v="Consumables"/>
    <s v="ZipChip"/>
    <m/>
    <m/>
    <s v="0125A000001ESVfQAO"/>
    <b v="0"/>
    <m/>
    <b v="0"/>
    <m/>
    <m/>
    <x v="1"/>
    <b v="0"/>
    <d v="2021-06-29T20:34:55"/>
    <m/>
    <m/>
    <b v="0"/>
    <x v="1"/>
    <m/>
    <m/>
    <n v="5690"/>
    <m/>
    <x v="843"/>
    <n v="100"/>
    <n v="0"/>
  </r>
  <r>
    <s v="0013100001eo6iZAAQ"/>
    <b v="0"/>
    <m/>
    <b v="0"/>
    <m/>
    <m/>
    <m/>
    <x v="770"/>
    <b v="1"/>
    <m/>
    <m/>
    <s v="0035A00003VCj0EQAT"/>
    <m/>
    <m/>
    <s v="0055A000008iLoJQAU"/>
    <b v="0"/>
    <d v="2019-10-28T13:56:38"/>
    <m/>
    <b v="0"/>
    <m/>
    <m/>
    <b v="0"/>
    <d v="2019-04-01T00:00:00"/>
    <n v="4"/>
    <n v="2019"/>
    <s v="Closed"/>
    <s v="Closed"/>
    <b v="0"/>
    <b v="0"/>
    <m/>
    <b v="1"/>
    <b v="0"/>
    <b v="0"/>
    <x v="15"/>
    <b v="0"/>
    <s v="Auto-Classic"/>
    <x v="0"/>
    <d v="2019-10-28T00:00:00"/>
    <s v="0055A00000BclF5QAJ"/>
    <d v="2021-04-10T22:59:54"/>
    <m/>
    <d v="2019-11-18T06:18:02"/>
    <m/>
    <m/>
    <b v="0"/>
    <m/>
    <m/>
    <s v="Website"/>
    <m/>
    <m/>
    <m/>
    <m/>
    <m/>
    <x v="3842"/>
    <x v="0"/>
    <b v="0"/>
    <m/>
    <m/>
    <m/>
    <s v="0055A000008iLoJQAU"/>
    <s v="01s5A000005z9ixQAA"/>
    <s v="Biotherapeutics"/>
    <m/>
    <s v="0035A00003VCj0EQAT"/>
    <s v="Consumables"/>
    <s v="ZipChip"/>
    <m/>
    <m/>
    <s v="0125A000001ESVfQAO"/>
    <b v="0"/>
    <m/>
    <b v="0"/>
    <m/>
    <m/>
    <x v="1"/>
    <b v="0"/>
    <d v="2021-06-29T20:34:54"/>
    <m/>
    <m/>
    <b v="0"/>
    <x v="1"/>
    <m/>
    <m/>
    <n v="7160"/>
    <m/>
    <x v="941"/>
    <n v="100"/>
    <n v="0"/>
  </r>
  <r>
    <s v="0013100001p4NvZAAU"/>
    <b v="0"/>
    <m/>
    <b v="0"/>
    <m/>
    <m/>
    <m/>
    <x v="792"/>
    <b v="1"/>
    <m/>
    <m/>
    <m/>
    <m/>
    <m/>
    <s v="0055A000008iLoJQAU"/>
    <b v="0"/>
    <d v="2019-10-31T16:18:36"/>
    <m/>
    <b v="0"/>
    <m/>
    <m/>
    <b v="0"/>
    <d v="2019-04-01T00:00:00"/>
    <n v="4"/>
    <n v="2019"/>
    <s v="Closed"/>
    <s v="Closed"/>
    <b v="0"/>
    <b v="0"/>
    <m/>
    <b v="1"/>
    <b v="0"/>
    <b v="0"/>
    <x v="15"/>
    <b v="0"/>
    <s v="Auto-Classic"/>
    <x v="0"/>
    <m/>
    <s v="0055A00000BclF5QAJ"/>
    <d v="2021-04-10T22:59:54"/>
    <m/>
    <d v="2019-11-09T00:49:42"/>
    <m/>
    <m/>
    <b v="0"/>
    <m/>
    <m/>
    <s v="Referral"/>
    <m/>
    <m/>
    <m/>
    <m/>
    <m/>
    <x v="3843"/>
    <x v="0"/>
    <b v="0"/>
    <m/>
    <m/>
    <m/>
    <s v="0055A000008iLoJQAU"/>
    <s v="01s5A000005z9ixQAA"/>
    <s v="Biotherapeutics"/>
    <m/>
    <s v="0035A00003IPUBfQAP"/>
    <s v="Consumables"/>
    <s v="ZipChip"/>
    <m/>
    <m/>
    <s v="0125A000001ESVfQAO"/>
    <b v="0"/>
    <m/>
    <b v="0"/>
    <m/>
    <m/>
    <x v="1"/>
    <b v="0"/>
    <d v="2021-06-29T20:34:55"/>
    <m/>
    <m/>
    <b v="0"/>
    <x v="1"/>
    <m/>
    <m/>
    <n v="0"/>
    <m/>
    <x v="2"/>
    <n v="100"/>
    <n v="0"/>
  </r>
  <r>
    <s v="0015A00002CT3YKQA1"/>
    <b v="0"/>
    <m/>
    <b v="0"/>
    <s v="7015A000001zMbNQAU"/>
    <m/>
    <m/>
    <x v="794"/>
    <b v="1"/>
    <m/>
    <m/>
    <s v="0035A00003VEeuTQAT"/>
    <m/>
    <m/>
    <s v="0055A000008iLoOQAU"/>
    <b v="0"/>
    <d v="2020-09-22T16:27:24"/>
    <m/>
    <b v="0"/>
    <m/>
    <m/>
    <b v="0"/>
    <d v="2020-04-01T00:00:00"/>
    <n v="4"/>
    <n v="2020"/>
    <s v="Closed"/>
    <s v="Closed"/>
    <b v="0"/>
    <b v="0"/>
    <m/>
    <b v="1"/>
    <b v="0"/>
    <b v="0"/>
    <x v="15"/>
    <b v="0"/>
    <s v="Auto-Classic"/>
    <x v="0"/>
    <d v="2020-10-05T00:00:00"/>
    <s v="0055A00000BclF5QAJ"/>
    <d v="2021-04-10T22:59:54"/>
    <m/>
    <d v="2020-10-09T13:30:30"/>
    <m/>
    <m/>
    <b v="0"/>
    <m/>
    <m/>
    <s v="Website"/>
    <m/>
    <m/>
    <m/>
    <m/>
    <m/>
    <x v="3844"/>
    <x v="0"/>
    <b v="0"/>
    <m/>
    <m/>
    <m/>
    <s v="00531000007KAu8AAG"/>
    <s v="01s5A000005x0vsQAA"/>
    <m/>
    <m/>
    <s v="0035A00003VEeuTQAT"/>
    <s v="Consumables"/>
    <s v="ZipChip"/>
    <m/>
    <m/>
    <s v="0125A000001ESVfQAO"/>
    <b v="0"/>
    <m/>
    <b v="0"/>
    <m/>
    <m/>
    <x v="1"/>
    <b v="0"/>
    <d v="2021-06-29T20:34:55"/>
    <s v="0055A00000Bd4jEQAR"/>
    <m/>
    <b v="0"/>
    <x v="1"/>
    <m/>
    <m/>
    <n v="765"/>
    <m/>
    <x v="845"/>
    <n v="100"/>
    <n v="0"/>
  </r>
  <r>
    <s v="0013100001p4NvZAAU"/>
    <b v="0"/>
    <m/>
    <b v="0"/>
    <m/>
    <m/>
    <m/>
    <x v="770"/>
    <b v="1"/>
    <m/>
    <m/>
    <m/>
    <m/>
    <m/>
    <s v="0055A000008iLoJQAU"/>
    <b v="0"/>
    <d v="2019-11-09T00:51:49"/>
    <m/>
    <b v="0"/>
    <m/>
    <m/>
    <b v="0"/>
    <d v="2019-04-01T00:00:00"/>
    <n v="4"/>
    <n v="2019"/>
    <s v="Closed"/>
    <s v="Closed"/>
    <b v="0"/>
    <b v="0"/>
    <m/>
    <b v="1"/>
    <b v="0"/>
    <b v="0"/>
    <x v="26"/>
    <b v="0"/>
    <s v="Auto-Si"/>
    <x v="0"/>
    <m/>
    <s v="0055A00000BclF5QAJ"/>
    <d v="2021-04-10T22:59:54"/>
    <m/>
    <d v="2019-11-18T06:18:17"/>
    <m/>
    <m/>
    <b v="0"/>
    <m/>
    <m/>
    <s v="Referral"/>
    <m/>
    <m/>
    <m/>
    <m/>
    <m/>
    <x v="3845"/>
    <x v="0"/>
    <b v="0"/>
    <m/>
    <m/>
    <m/>
    <s v="0055A000008iLoJQAU"/>
    <s v="01s5A000005z9ixQAA"/>
    <m/>
    <m/>
    <s v="0035A00003IPUBfQAP"/>
    <s v="Consumables"/>
    <s v="ZipChip"/>
    <m/>
    <m/>
    <s v="0125A000001ESVfQAO"/>
    <b v="0"/>
    <m/>
    <b v="0"/>
    <m/>
    <m/>
    <x v="1"/>
    <b v="0"/>
    <d v="2021-06-29T20:34:55"/>
    <m/>
    <m/>
    <b v="0"/>
    <x v="1"/>
    <m/>
    <m/>
    <n v="4995"/>
    <m/>
    <x v="810"/>
    <n v="100"/>
    <n v="0"/>
  </r>
  <r>
    <s v="0013100001puTb4AAE"/>
    <b v="0"/>
    <m/>
    <b v="0"/>
    <m/>
    <m/>
    <m/>
    <x v="785"/>
    <b v="1"/>
    <m/>
    <m/>
    <s v="0035A00003da0sxQAA"/>
    <m/>
    <m/>
    <s v="0055A000008iLoOQAU"/>
    <b v="0"/>
    <d v="2020-09-22T19:07:29"/>
    <m/>
    <b v="0"/>
    <m/>
    <m/>
    <b v="0"/>
    <d v="2020-04-01T00:00:00"/>
    <n v="4"/>
    <n v="2020"/>
    <s v="Closed"/>
    <s v="Closed"/>
    <b v="0"/>
    <b v="0"/>
    <m/>
    <b v="1"/>
    <b v="0"/>
    <b v="0"/>
    <x v="15"/>
    <b v="0"/>
    <s v="Auto-Ti"/>
    <x v="0"/>
    <d v="2020-10-13T00:00:00"/>
    <s v="0055A00000BclF5QAJ"/>
    <d v="2021-04-10T22:59:54"/>
    <m/>
    <d v="2020-10-13T15:00:15"/>
    <m/>
    <m/>
    <b v="0"/>
    <m/>
    <m/>
    <s v="Other"/>
    <m/>
    <m/>
    <m/>
    <m/>
    <m/>
    <x v="3846"/>
    <x v="0"/>
    <b v="0"/>
    <m/>
    <m/>
    <m/>
    <s v="0055A000008iLoOQAU"/>
    <s v="01s5A000005x0sjQAA"/>
    <m/>
    <m/>
    <s v="0035A00003da0sxQAA"/>
    <s v="Consumables"/>
    <s v="ZipChip"/>
    <m/>
    <m/>
    <s v="0125A000001ESVfQAO"/>
    <b v="0"/>
    <m/>
    <b v="0"/>
    <m/>
    <m/>
    <x v="1"/>
    <b v="0"/>
    <d v="2021-06-29T20:34:55"/>
    <m/>
    <m/>
    <b v="0"/>
    <x v="1"/>
    <m/>
    <m/>
    <n v="22230"/>
    <m/>
    <x v="942"/>
    <n v="100"/>
    <n v="0"/>
  </r>
  <r>
    <s v="0013100001puTdTAAU"/>
    <b v="0"/>
    <m/>
    <b v="0"/>
    <s v="7015A000001zN1VQAU"/>
    <m/>
    <m/>
    <x v="351"/>
    <b v="1"/>
    <m/>
    <m/>
    <s v="00331000034lVr7AAE"/>
    <m/>
    <m/>
    <s v="0055A000008iLoOQAU"/>
    <b v="0"/>
    <d v="2020-11-10T23:22:34"/>
    <m/>
    <b v="0"/>
    <m/>
    <m/>
    <b v="0"/>
    <d v="2020-04-01T00:00:00"/>
    <n v="4"/>
    <n v="2020"/>
    <s v="Closed"/>
    <s v="Closed"/>
    <b v="0"/>
    <b v="0"/>
    <m/>
    <b v="1"/>
    <b v="0"/>
    <b v="0"/>
    <x v="15"/>
    <b v="0"/>
    <s v="Auto-Ti"/>
    <x v="0"/>
    <d v="2020-11-10T00:00:00"/>
    <s v="0055A00000BclF5QAJ"/>
    <d v="2021-04-10T22:59:54"/>
    <m/>
    <d v="2020-11-13T02:52:24"/>
    <m/>
    <m/>
    <b v="0"/>
    <m/>
    <m/>
    <s v="Trade Show"/>
    <m/>
    <m/>
    <m/>
    <m/>
    <m/>
    <x v="3847"/>
    <x v="0"/>
    <b v="0"/>
    <m/>
    <m/>
    <m/>
    <s v="0055A000008iLoOQAU"/>
    <s v="01s5A000005x0sjQAA"/>
    <m/>
    <m/>
    <s v="00331000034lVr7AAE"/>
    <s v="Consumables"/>
    <s v="ZipChip"/>
    <m/>
    <m/>
    <s v="0125A000001ESVfQAO"/>
    <b v="0"/>
    <m/>
    <b v="0"/>
    <m/>
    <m/>
    <x v="1"/>
    <b v="0"/>
    <d v="2021-06-29T20:34:55"/>
    <m/>
    <m/>
    <b v="0"/>
    <x v="1"/>
    <m/>
    <m/>
    <n v="695"/>
    <m/>
    <x v="780"/>
    <n v="100"/>
    <n v="0"/>
  </r>
  <r>
    <s v="0013100001jbTegAAE"/>
    <b v="0"/>
    <m/>
    <b v="0"/>
    <m/>
    <m/>
    <m/>
    <x v="795"/>
    <b v="1"/>
    <m/>
    <m/>
    <s v="0035A00003kgXl6QAE"/>
    <m/>
    <m/>
    <s v="0055A000008iLoOQAU"/>
    <b v="0"/>
    <d v="2020-11-02T16:07:07"/>
    <m/>
    <b v="0"/>
    <m/>
    <m/>
    <b v="0"/>
    <d v="2020-04-01T00:00:00"/>
    <n v="4"/>
    <n v="2020"/>
    <s v="Closed"/>
    <s v="Closed"/>
    <b v="0"/>
    <b v="0"/>
    <m/>
    <b v="1"/>
    <b v="0"/>
    <b v="0"/>
    <x v="15"/>
    <b v="0"/>
    <s v="Auto-Si"/>
    <x v="0"/>
    <m/>
    <s v="0055A00000BclF5QAJ"/>
    <d v="2021-04-11T20:07:09"/>
    <m/>
    <m/>
    <m/>
    <m/>
    <b v="0"/>
    <m/>
    <m/>
    <s v="Field Sales"/>
    <m/>
    <m/>
    <s v="Sciex"/>
    <m/>
    <m/>
    <x v="3848"/>
    <x v="0"/>
    <b v="0"/>
    <m/>
    <m/>
    <m/>
    <s v="0055A000008iLoOQAU"/>
    <s v="01s5A000005x0sjQAA"/>
    <m/>
    <m/>
    <s v="0035A00003kgXl6QAE"/>
    <s v="Consumables"/>
    <s v="ZipChip"/>
    <m/>
    <m/>
    <s v="0125A000001ESVfQAO"/>
    <b v="0"/>
    <m/>
    <b v="0"/>
    <m/>
    <m/>
    <x v="1"/>
    <b v="0"/>
    <d v="2021-06-29T20:34:55"/>
    <s v="0055A00000BctMsQAJ"/>
    <m/>
    <b v="0"/>
    <x v="1"/>
    <m/>
    <m/>
    <n v="625.5"/>
    <m/>
    <x v="854"/>
    <n v="100"/>
    <n v="0"/>
  </r>
  <r>
    <s v="0013100001puTb4AAE"/>
    <b v="0"/>
    <m/>
    <b v="0"/>
    <m/>
    <m/>
    <m/>
    <x v="777"/>
    <b v="1"/>
    <m/>
    <m/>
    <s v="0035A00003TUBrwQAH"/>
    <m/>
    <m/>
    <s v="0055A000008iLoOQAU"/>
    <b v="0"/>
    <d v="2019-06-26T14:18:13"/>
    <m/>
    <b v="0"/>
    <m/>
    <m/>
    <b v="0"/>
    <d v="2019-04-01T00:00:00"/>
    <n v="4"/>
    <n v="2019"/>
    <s v="Closed"/>
    <s v="Closed"/>
    <b v="0"/>
    <b v="0"/>
    <m/>
    <b v="1"/>
    <b v="0"/>
    <b v="0"/>
    <x v="26"/>
    <b v="0"/>
    <m/>
    <x v="0"/>
    <m/>
    <s v="0055A00000BclF5QAJ"/>
    <d v="2021-04-10T22:59:54"/>
    <m/>
    <d v="2019-12-02T19:47:28"/>
    <m/>
    <m/>
    <b v="0"/>
    <m/>
    <m/>
    <s v="Website"/>
    <m/>
    <m/>
    <s v="Thermo"/>
    <m/>
    <m/>
    <x v="3849"/>
    <x v="0"/>
    <b v="0"/>
    <m/>
    <m/>
    <m/>
    <s v="0055A000008iLoOQAU"/>
    <s v="01s5A000005z9ixQAA"/>
    <m/>
    <m/>
    <s v="0035A00003TUBrwQAH"/>
    <s v="Consumables"/>
    <s v="ZipChip"/>
    <m/>
    <m/>
    <s v="0125A000001ESVfQAO"/>
    <b v="0"/>
    <m/>
    <b v="0"/>
    <m/>
    <m/>
    <x v="1"/>
    <b v="0"/>
    <d v="2021-06-29T20:34:54"/>
    <m/>
    <m/>
    <b v="0"/>
    <x v="1"/>
    <m/>
    <m/>
    <n v="22570"/>
    <m/>
    <x v="943"/>
    <n v="100"/>
    <n v="0"/>
  </r>
  <r>
    <s v="0013100001k7nrtAAA"/>
    <b v="0"/>
    <m/>
    <b v="0"/>
    <s v="7015A000001dE6uQAE"/>
    <m/>
    <m/>
    <x v="796"/>
    <b v="1"/>
    <m/>
    <m/>
    <s v="003310000310C9IAAU"/>
    <m/>
    <m/>
    <s v="0055A000008iLoOQAU"/>
    <b v="0"/>
    <d v="2019-09-04T16:15:02"/>
    <m/>
    <b v="0"/>
    <m/>
    <m/>
    <b v="0"/>
    <d v="2019-04-01T00:00:00"/>
    <n v="4"/>
    <n v="2019"/>
    <s v="Closed"/>
    <s v="Closed"/>
    <b v="0"/>
    <b v="0"/>
    <m/>
    <b v="1"/>
    <b v="0"/>
    <b v="0"/>
    <x v="26"/>
    <b v="0"/>
    <m/>
    <x v="0"/>
    <m/>
    <s v="0055A00000BclF5QAJ"/>
    <d v="2021-04-11T20:06:15"/>
    <m/>
    <d v="2019-12-12T16:25:11"/>
    <m/>
    <m/>
    <b v="0"/>
    <m/>
    <m/>
    <s v="Field Sales"/>
    <m/>
    <m/>
    <s v="Thermo"/>
    <m/>
    <m/>
    <x v="3850"/>
    <x v="0"/>
    <b v="0"/>
    <m/>
    <m/>
    <m/>
    <s v="0055A000008iLoOQAU"/>
    <s v="01s5A000005z9ixQAA"/>
    <m/>
    <m/>
    <s v="003310000310C9IAAU"/>
    <s v="Consumables"/>
    <s v="ZipChip"/>
    <m/>
    <m/>
    <s v="0125A000001ESVfQAO"/>
    <b v="0"/>
    <m/>
    <b v="0"/>
    <m/>
    <m/>
    <x v="1"/>
    <b v="0"/>
    <d v="2021-06-29T20:34:54"/>
    <m/>
    <m/>
    <b v="0"/>
    <x v="1"/>
    <m/>
    <m/>
    <n v="5120"/>
    <m/>
    <x v="851"/>
    <n v="100"/>
    <n v="0"/>
  </r>
  <r>
    <s v="0013100001qvZsSAAU"/>
    <b v="0"/>
    <m/>
    <b v="0"/>
    <m/>
    <m/>
    <m/>
    <x v="779"/>
    <b v="1"/>
    <m/>
    <m/>
    <s v="0035A00003KtL2lQAF"/>
    <m/>
    <m/>
    <s v="0055A000008iLoOQAU"/>
    <b v="0"/>
    <d v="2019-11-01T13:16:20"/>
    <m/>
    <b v="0"/>
    <m/>
    <m/>
    <b v="0"/>
    <d v="2019-04-01T00:00:00"/>
    <n v="4"/>
    <n v="2019"/>
    <s v="Closed"/>
    <s v="Closed"/>
    <b v="0"/>
    <b v="0"/>
    <m/>
    <b v="1"/>
    <b v="0"/>
    <b v="0"/>
    <x v="15"/>
    <b v="0"/>
    <m/>
    <x v="0"/>
    <m/>
    <s v="0055A00000BclF5QAJ"/>
    <d v="2021-04-10T22:59:54"/>
    <m/>
    <d v="2019-11-07T17:16:31"/>
    <m/>
    <m/>
    <b v="0"/>
    <m/>
    <m/>
    <s v="Google Natural Search"/>
    <m/>
    <m/>
    <s v="Thermo"/>
    <m/>
    <m/>
    <x v="3851"/>
    <x v="0"/>
    <b v="0"/>
    <m/>
    <m/>
    <m/>
    <s v="0055A000008iLoOQAU"/>
    <s v="01s5A000005z9ixQAA"/>
    <m/>
    <m/>
    <s v="0035A00003KtL2lQAF"/>
    <s v="Consumables"/>
    <s v="ZipChip"/>
    <m/>
    <m/>
    <s v="0125A000001ESVfQAO"/>
    <b v="0"/>
    <m/>
    <b v="0"/>
    <m/>
    <m/>
    <x v="1"/>
    <b v="0"/>
    <d v="2021-06-29T20:34:55"/>
    <m/>
    <m/>
    <b v="0"/>
    <x v="1"/>
    <m/>
    <m/>
    <n v="3245"/>
    <m/>
    <x v="786"/>
    <n v="100"/>
    <n v="0"/>
  </r>
  <r>
    <s v="0013100001fpKktAAE"/>
    <b v="0"/>
    <m/>
    <b v="0"/>
    <s v="7015A000001qTR8QAM"/>
    <m/>
    <m/>
    <x v="797"/>
    <b v="1"/>
    <m/>
    <m/>
    <s v="0035A00003IPUCEQA5"/>
    <m/>
    <m/>
    <s v="0055A000008iLoOQAU"/>
    <b v="0"/>
    <d v="2019-11-04T16:17:51"/>
    <m/>
    <b v="0"/>
    <m/>
    <m/>
    <b v="0"/>
    <d v="2019-04-01T00:00:00"/>
    <n v="4"/>
    <n v="2019"/>
    <s v="Closed"/>
    <s v="Closed"/>
    <b v="0"/>
    <b v="0"/>
    <m/>
    <b v="1"/>
    <b v="0"/>
    <b v="0"/>
    <x v="15"/>
    <b v="0"/>
    <m/>
    <x v="0"/>
    <m/>
    <s v="0055A00000BclF5QAJ"/>
    <d v="2021-04-10T22:59:54"/>
    <m/>
    <d v="2019-11-18T14:26:23"/>
    <m/>
    <m/>
    <b v="0"/>
    <m/>
    <m/>
    <s v="Webinar"/>
    <m/>
    <m/>
    <s v="Thermo"/>
    <m/>
    <m/>
    <x v="3852"/>
    <x v="0"/>
    <b v="0"/>
    <m/>
    <m/>
    <m/>
    <s v="0055A000008iLoOQAU"/>
    <s v="01s5A000005z9ixQAA"/>
    <s v="Biotherapeutics"/>
    <m/>
    <s v="0035A00003IPUCEQA5"/>
    <s v="Consumables"/>
    <s v="ZipChip"/>
    <m/>
    <m/>
    <s v="0125A000001ESVfQAO"/>
    <b v="0"/>
    <m/>
    <b v="0"/>
    <m/>
    <m/>
    <x v="1"/>
    <b v="0"/>
    <d v="2021-06-29T20:34:55"/>
    <m/>
    <m/>
    <b v="0"/>
    <x v="1"/>
    <m/>
    <m/>
    <n v="670"/>
    <m/>
    <x v="779"/>
    <n v="100"/>
    <n v="0"/>
  </r>
  <r>
    <s v="0013100001fsOeFAAU"/>
    <b v="0"/>
    <m/>
    <b v="0"/>
    <s v="7015A000001ThI4QAK"/>
    <m/>
    <m/>
    <x v="798"/>
    <b v="1"/>
    <m/>
    <m/>
    <m/>
    <m/>
    <m/>
    <s v="0055A000008iLoOQAU"/>
    <b v="0"/>
    <d v="2019-11-21T19:18:25"/>
    <m/>
    <b v="0"/>
    <m/>
    <m/>
    <b v="0"/>
    <d v="2019-04-01T00:00:00"/>
    <n v="4"/>
    <n v="2019"/>
    <s v="Closed"/>
    <s v="Closed"/>
    <b v="0"/>
    <b v="0"/>
    <m/>
    <b v="1"/>
    <b v="0"/>
    <b v="0"/>
    <x v="26"/>
    <b v="0"/>
    <m/>
    <x v="0"/>
    <m/>
    <s v="0055A00000BclF5QAJ"/>
    <d v="2021-04-11T20:12:15"/>
    <m/>
    <d v="2019-12-05T14:28:40"/>
    <m/>
    <m/>
    <b v="0"/>
    <m/>
    <m/>
    <s v="Referral"/>
    <m/>
    <m/>
    <s v="Thermo"/>
    <m/>
    <m/>
    <x v="3853"/>
    <x v="0"/>
    <b v="0"/>
    <m/>
    <m/>
    <m/>
    <s v="0055A000008iLoOQAU"/>
    <s v="01s5A000005z9ixQAA"/>
    <m/>
    <m/>
    <s v="0033100002vvwZ0AAI"/>
    <s v="Consumables"/>
    <s v="ZipChip"/>
    <m/>
    <m/>
    <s v="0125A000001ESVfQAO"/>
    <b v="0"/>
    <m/>
    <b v="0"/>
    <m/>
    <m/>
    <x v="1"/>
    <b v="0"/>
    <d v="2021-06-29T20:34:55"/>
    <m/>
    <m/>
    <b v="0"/>
    <x v="1"/>
    <m/>
    <m/>
    <n v="7830"/>
    <m/>
    <x v="889"/>
    <n v="100"/>
    <n v="0"/>
  </r>
  <r>
    <s v="0013100001fr7EaAAI"/>
    <b v="0"/>
    <m/>
    <b v="0"/>
    <s v="7015A000001ThI4QAK"/>
    <m/>
    <m/>
    <x v="780"/>
    <b v="1"/>
    <m/>
    <m/>
    <s v="0035A00003EWFvjQAH"/>
    <m/>
    <m/>
    <s v="00531000007KAu8AAG"/>
    <b v="0"/>
    <d v="2019-10-16T12:48:24"/>
    <m/>
    <b v="0"/>
    <m/>
    <m/>
    <b v="0"/>
    <d v="2019-04-01T00:00:00"/>
    <n v="4"/>
    <n v="2019"/>
    <s v="Closed"/>
    <s v="Closed"/>
    <b v="0"/>
    <b v="0"/>
    <m/>
    <b v="1"/>
    <b v="0"/>
    <b v="0"/>
    <x v="15"/>
    <b v="0"/>
    <m/>
    <x v="0"/>
    <m/>
    <s v="0055A00000BclF5QAJ"/>
    <d v="2021-04-11T19:52:07"/>
    <m/>
    <d v="2019-11-06T17:36:31"/>
    <m/>
    <m/>
    <b v="0"/>
    <m/>
    <m/>
    <s v="Inside Sales"/>
    <m/>
    <m/>
    <s v="Thermo"/>
    <m/>
    <m/>
    <x v="3854"/>
    <x v="0"/>
    <b v="0"/>
    <m/>
    <m/>
    <m/>
    <s v="00531000007KAu8AAG"/>
    <s v="01s5A000004PlSkQAK"/>
    <s v="Biotherapeutics"/>
    <m/>
    <s v="0035A00003EWFvjQAH"/>
    <s v="Consumables"/>
    <s v="ZipChip"/>
    <m/>
    <m/>
    <s v="0125A000001ESVfQAO"/>
    <b v="0"/>
    <m/>
    <b v="0"/>
    <m/>
    <m/>
    <x v="1"/>
    <b v="0"/>
    <d v="2021-06-29T20:34:54"/>
    <s v="0055A00000Bd4jEQAR"/>
    <m/>
    <b v="0"/>
    <x v="1"/>
    <m/>
    <m/>
    <n v="5237"/>
    <m/>
    <x v="944"/>
    <n v="100"/>
    <n v="0"/>
  </r>
  <r>
    <s v="0013100001p4NvZAAU"/>
    <b v="0"/>
    <m/>
    <b v="0"/>
    <s v="7015A000001ThnRQAS"/>
    <m/>
    <m/>
    <x v="783"/>
    <b v="1"/>
    <m/>
    <m/>
    <s v="0035A00003IPUBfQAP"/>
    <m/>
    <m/>
    <s v="0055A000008iLoJQAU"/>
    <b v="0"/>
    <d v="2019-12-14T00:10:16"/>
    <m/>
    <b v="0"/>
    <m/>
    <m/>
    <b v="0"/>
    <d v="2019-04-01T00:00:00"/>
    <n v="4"/>
    <n v="2019"/>
    <s v="Closed"/>
    <s v="Closed"/>
    <b v="0"/>
    <b v="0"/>
    <m/>
    <b v="1"/>
    <b v="0"/>
    <b v="0"/>
    <x v="15"/>
    <b v="0"/>
    <s v="Auto-Classic"/>
    <x v="0"/>
    <d v="2019-12-13T00:00:00"/>
    <s v="0055A00000BclF5QAJ"/>
    <d v="2021-04-10T22:59:54"/>
    <m/>
    <d v="2019-12-18T13:27:24"/>
    <m/>
    <m/>
    <b v="0"/>
    <m/>
    <m/>
    <s v="eApp Note"/>
    <m/>
    <m/>
    <s v="Thermo"/>
    <s v="QE EMR UHMR (Plus, HF, HF-X with BioPharma)"/>
    <m/>
    <x v="3855"/>
    <x v="0"/>
    <b v="0"/>
    <m/>
    <m/>
    <m/>
    <s v="0055A000008iLoJQAU"/>
    <s v="01s5A000005z9ixQAA"/>
    <s v="Biotherapeutics"/>
    <m/>
    <s v="0035A00003IPUBfQAP"/>
    <s v="Consumables"/>
    <s v="ZipChip"/>
    <m/>
    <m/>
    <s v="0125A000001ESVfQAO"/>
    <b v="0"/>
    <m/>
    <b v="0"/>
    <m/>
    <m/>
    <x v="1"/>
    <b v="0"/>
    <d v="2021-06-29T20:34:55"/>
    <m/>
    <m/>
    <b v="0"/>
    <x v="1"/>
    <m/>
    <m/>
    <n v="3915"/>
    <m/>
    <x v="778"/>
    <n v="100"/>
    <n v="0"/>
  </r>
  <r>
    <s v="0013100001p4NvZAAU"/>
    <b v="0"/>
    <m/>
    <b v="0"/>
    <m/>
    <m/>
    <m/>
    <x v="517"/>
    <b v="1"/>
    <m/>
    <m/>
    <m/>
    <m/>
    <m/>
    <s v="0055A000008iLoJQAU"/>
    <b v="0"/>
    <d v="2019-10-17T05:24:04"/>
    <m/>
    <b v="0"/>
    <m/>
    <m/>
    <b v="0"/>
    <d v="2019-04-01T00:00:00"/>
    <n v="4"/>
    <n v="2019"/>
    <s v="Closed"/>
    <s v="Closed"/>
    <b v="0"/>
    <b v="0"/>
    <m/>
    <b v="1"/>
    <b v="0"/>
    <b v="0"/>
    <x v="15"/>
    <b v="0"/>
    <s v="Auto-Classic"/>
    <x v="0"/>
    <d v="2019-10-18T00:00:00"/>
    <s v="0055A00000BclF5QAJ"/>
    <d v="2021-04-11T19:52:07"/>
    <m/>
    <d v="2019-10-31T16:15:56"/>
    <m/>
    <m/>
    <b v="0"/>
    <m/>
    <m/>
    <s v="Inside Sales"/>
    <m/>
    <m/>
    <s v="Thermo"/>
    <s v="QE EMR UHMR (Plus, HF, HF-X with BioPharma)"/>
    <m/>
    <x v="3856"/>
    <x v="0"/>
    <b v="0"/>
    <m/>
    <s v="Sciex 6500"/>
    <m/>
    <s v="0055A000008iLoJQAU"/>
    <s v="01s5A000005z9ixQAA"/>
    <s v="Biotherapeutics"/>
    <m/>
    <s v="0035A00003IPUBfQAP"/>
    <s v="Consumables"/>
    <s v="ZipChip"/>
    <m/>
    <m/>
    <s v="0125A000001ESVfQAO"/>
    <b v="0"/>
    <m/>
    <b v="0"/>
    <m/>
    <m/>
    <x v="1"/>
    <b v="0"/>
    <d v="2021-06-29T20:34:54"/>
    <m/>
    <m/>
    <b v="0"/>
    <x v="1"/>
    <m/>
    <m/>
    <n v="5120"/>
    <m/>
    <x v="851"/>
    <n v="100"/>
    <n v="0"/>
  </r>
  <r>
    <s v="0013100001p5ATcAAM"/>
    <b v="0"/>
    <m/>
    <b v="0"/>
    <m/>
    <m/>
    <m/>
    <x v="799"/>
    <b v="1"/>
    <m/>
    <m/>
    <s v="0035A00003NtkBGQAZ"/>
    <m/>
    <m/>
    <s v="00531000007KAu8AAG"/>
    <b v="0"/>
    <d v="2020-10-08T09:27:36"/>
    <m/>
    <b v="0"/>
    <m/>
    <m/>
    <b v="0"/>
    <d v="2020-04-01T00:00:00"/>
    <n v="4"/>
    <n v="2020"/>
    <s v="Closed"/>
    <s v="Closed"/>
    <b v="0"/>
    <b v="0"/>
    <m/>
    <b v="1"/>
    <b v="0"/>
    <b v="0"/>
    <x v="15"/>
    <b v="0"/>
    <s v="Auto-Classic"/>
    <x v="0"/>
    <m/>
    <s v="0055A00000BclF5QAJ"/>
    <d v="2021-04-11T19:52:07"/>
    <m/>
    <d v="2020-10-24T15:17:47"/>
    <m/>
    <m/>
    <b v="0"/>
    <m/>
    <m/>
    <s v="Inside Sales"/>
    <m/>
    <m/>
    <s v="Thermo"/>
    <s v="QE EMR UHMR (Plus, HF, HF-X with BioPharma)"/>
    <m/>
    <x v="3857"/>
    <x v="0"/>
    <b v="0"/>
    <m/>
    <m/>
    <m/>
    <s v="00531000007KAu8AAG"/>
    <s v="01s5A000005x0vsQAA"/>
    <s v="Biotherapeutics"/>
    <m/>
    <s v="0035A00003NtkBGQAZ"/>
    <s v="Consumables"/>
    <s v="ZipChip"/>
    <m/>
    <m/>
    <s v="0125A000001ESVfQAO"/>
    <b v="0"/>
    <m/>
    <b v="0"/>
    <m/>
    <m/>
    <x v="1"/>
    <b v="0"/>
    <d v="2021-06-29T20:34:55"/>
    <s v="0055A00000Bd4jEQAR"/>
    <m/>
    <b v="0"/>
    <x v="1"/>
    <m/>
    <m/>
    <n v="9945"/>
    <m/>
    <x v="945"/>
    <n v="100"/>
    <n v="0"/>
  </r>
  <r>
    <s v="0013100001p5ATcAAM"/>
    <b v="0"/>
    <m/>
    <b v="0"/>
    <m/>
    <m/>
    <m/>
    <x v="799"/>
    <b v="1"/>
    <m/>
    <m/>
    <s v="0035A00003NtkBGQAZ"/>
    <m/>
    <m/>
    <s v="00531000007KAu8AAG"/>
    <b v="0"/>
    <d v="2020-10-14T10:09:07"/>
    <m/>
    <b v="0"/>
    <m/>
    <m/>
    <b v="0"/>
    <d v="2020-04-01T00:00:00"/>
    <n v="4"/>
    <n v="2020"/>
    <s v="Closed"/>
    <s v="Closed"/>
    <b v="0"/>
    <b v="0"/>
    <m/>
    <b v="1"/>
    <b v="0"/>
    <b v="0"/>
    <x v="15"/>
    <b v="0"/>
    <s v="Auto-Classic"/>
    <x v="0"/>
    <m/>
    <s v="0055A00000BclF5QAJ"/>
    <d v="2021-04-11T19:52:07"/>
    <m/>
    <d v="2020-10-24T15:19:37"/>
    <m/>
    <m/>
    <b v="0"/>
    <m/>
    <m/>
    <s v="Inside Sales"/>
    <m/>
    <m/>
    <s v="Thermo"/>
    <s v="QE EMR UHMR (Plus, HF, HF-X with BioPharma)"/>
    <m/>
    <x v="3858"/>
    <x v="0"/>
    <b v="0"/>
    <m/>
    <m/>
    <m/>
    <s v="00531000007KAu8AAG"/>
    <s v="01s5A000005x0vsQAA"/>
    <s v="Biotherapeutics"/>
    <m/>
    <s v="0035A00003NtkBGQAZ"/>
    <s v="Consumables"/>
    <s v="ZipChip"/>
    <m/>
    <m/>
    <s v="0125A000001ESVfQAO"/>
    <b v="0"/>
    <m/>
    <b v="0"/>
    <m/>
    <m/>
    <x v="1"/>
    <b v="0"/>
    <d v="2021-06-29T20:34:55"/>
    <s v="0055A00000Bd4jEQAR"/>
    <m/>
    <b v="0"/>
    <x v="1"/>
    <m/>
    <m/>
    <n v="9180"/>
    <m/>
    <x v="946"/>
    <n v="100"/>
    <n v="0"/>
  </r>
  <r>
    <s v="0015A00002Eo9WfQAJ"/>
    <b v="0"/>
    <m/>
    <b v="0"/>
    <m/>
    <m/>
    <m/>
    <x v="800"/>
    <b v="1"/>
    <m/>
    <m/>
    <s v="0035A00003Ye4LxQAJ"/>
    <m/>
    <m/>
    <s v="0055A000008iLoJQAU"/>
    <b v="0"/>
    <d v="2019-11-05T16:29:15"/>
    <m/>
    <b v="0"/>
    <m/>
    <m/>
    <b v="0"/>
    <d v="2019-04-01T00:00:00"/>
    <n v="4"/>
    <n v="2019"/>
    <s v="Closed"/>
    <s v="Closed"/>
    <b v="0"/>
    <b v="0"/>
    <m/>
    <b v="1"/>
    <b v="0"/>
    <b v="0"/>
    <x v="15"/>
    <b v="0"/>
    <s v="Auto-Ti"/>
    <x v="0"/>
    <d v="2019-12-02T00:00:00"/>
    <s v="0055A00000BclF5QAJ"/>
    <d v="2021-04-11T19:52:07"/>
    <m/>
    <d v="2019-12-11T17:55:42"/>
    <m/>
    <m/>
    <b v="0"/>
    <m/>
    <m/>
    <s v="Inside Sales"/>
    <m/>
    <m/>
    <s v="Thermo"/>
    <s v="Fusion Lumos"/>
    <m/>
    <x v="3859"/>
    <x v="0"/>
    <b v="0"/>
    <m/>
    <m/>
    <m/>
    <s v="0055A000008iLoJQAU"/>
    <s v="01s5A000005z9ixQAA"/>
    <s v="Biotherapeutics"/>
    <m/>
    <s v="0035A00003Ye4LxQAJ"/>
    <s v="Consumables"/>
    <s v="ZipChip"/>
    <m/>
    <m/>
    <s v="0125A000001ESVfQAO"/>
    <b v="0"/>
    <m/>
    <b v="0"/>
    <m/>
    <m/>
    <x v="1"/>
    <b v="0"/>
    <d v="2021-06-29T20:34:55"/>
    <m/>
    <m/>
    <b v="0"/>
    <x v="1"/>
    <m/>
    <m/>
    <n v="7830"/>
    <m/>
    <x v="889"/>
    <n v="100"/>
    <n v="0"/>
  </r>
  <r>
    <s v="0015A00002Eo9WfQAJ"/>
    <b v="0"/>
    <m/>
    <b v="0"/>
    <m/>
    <m/>
    <m/>
    <x v="801"/>
    <b v="1"/>
    <m/>
    <m/>
    <s v="0035A00003Ye4LxQAJ"/>
    <m/>
    <m/>
    <s v="0055A000008iLoJQAU"/>
    <b v="0"/>
    <d v="2019-12-02T22:06:43"/>
    <m/>
    <b v="0"/>
    <m/>
    <m/>
    <b v="0"/>
    <d v="2019-04-01T00:00:00"/>
    <n v="4"/>
    <n v="2019"/>
    <s v="Closed"/>
    <s v="Closed"/>
    <b v="0"/>
    <b v="0"/>
    <m/>
    <b v="1"/>
    <b v="0"/>
    <b v="0"/>
    <x v="15"/>
    <b v="0"/>
    <s v="Auto-Ti"/>
    <x v="0"/>
    <d v="2019-12-04T00:00:00"/>
    <s v="0055A00000BclF5QAJ"/>
    <d v="2021-04-11T19:52:07"/>
    <m/>
    <d v="2019-12-23T18:09:03"/>
    <m/>
    <m/>
    <b v="0"/>
    <m/>
    <m/>
    <s v="Inside Sales"/>
    <m/>
    <m/>
    <s v="Thermo"/>
    <s v="Fusion Lumos"/>
    <m/>
    <x v="3860"/>
    <x v="0"/>
    <b v="0"/>
    <m/>
    <m/>
    <m/>
    <s v="0055A000008iLoJQAU"/>
    <s v="01s5A000005z9ixQAA"/>
    <s v="Biotherapeutics"/>
    <m/>
    <s v="0035A00003Ye4LxQAJ"/>
    <s v="Consumables"/>
    <s v="ZipChip"/>
    <m/>
    <m/>
    <s v="0125A000001ESVfQAO"/>
    <b v="0"/>
    <m/>
    <b v="0"/>
    <m/>
    <m/>
    <x v="1"/>
    <b v="0"/>
    <d v="2021-06-29T20:34:55"/>
    <m/>
    <m/>
    <b v="0"/>
    <x v="1"/>
    <m/>
    <m/>
    <n v="10240"/>
    <m/>
    <x v="947"/>
    <n v="100"/>
    <n v="0"/>
  </r>
  <r>
    <s v="0015A000026AUVzQAO"/>
    <b v="0"/>
    <m/>
    <b v="0"/>
    <m/>
    <m/>
    <m/>
    <x v="39"/>
    <b v="1"/>
    <m/>
    <m/>
    <s v="0035A00003NGnCPQA1"/>
    <m/>
    <m/>
    <s v="00531000007KAu8AAG"/>
    <b v="0"/>
    <d v="2020-12-22T11:24:32"/>
    <m/>
    <b v="0"/>
    <m/>
    <m/>
    <b v="0"/>
    <d v="2020-04-01T00:00:00"/>
    <n v="4"/>
    <n v="2020"/>
    <s v="Closed"/>
    <s v="Closed"/>
    <b v="0"/>
    <b v="0"/>
    <m/>
    <b v="1"/>
    <b v="0"/>
    <b v="0"/>
    <x v="15"/>
    <b v="0"/>
    <s v="Auto-Ti"/>
    <x v="0"/>
    <m/>
    <s v="0055A00000BclF5QAJ"/>
    <d v="2021-04-11T19:52:07"/>
    <m/>
    <d v="2021-01-04T15:03:21"/>
    <m/>
    <m/>
    <b v="0"/>
    <m/>
    <m/>
    <s v="Inside Sales"/>
    <m/>
    <m/>
    <s v="Thermo"/>
    <s v="Fusion Lumos"/>
    <m/>
    <x v="3861"/>
    <x v="0"/>
    <b v="0"/>
    <m/>
    <m/>
    <m/>
    <s v="00531000007KAu8AAG"/>
    <s v="01s5A000005x0vsQAA"/>
    <s v="Biotherapeutics"/>
    <m/>
    <s v="0035A00003NGnCPQA1"/>
    <s v="Consumables"/>
    <s v="ZipChip"/>
    <m/>
    <m/>
    <s v="0125A000001ESVfQAO"/>
    <b v="0"/>
    <m/>
    <b v="0"/>
    <m/>
    <m/>
    <x v="1"/>
    <b v="0"/>
    <d v="2021-06-29T20:34:55"/>
    <s v="0055A00000Bd4jEQAR"/>
    <m/>
    <b v="0"/>
    <x v="1"/>
    <m/>
    <m/>
    <n v="10710"/>
    <m/>
    <x v="948"/>
    <n v="100"/>
    <n v="0"/>
  </r>
  <r>
    <s v="0013100001gbb7YAAQ"/>
    <b v="0"/>
    <m/>
    <b v="0"/>
    <m/>
    <m/>
    <m/>
    <x v="802"/>
    <b v="1"/>
    <m/>
    <m/>
    <s v="0035A00003YdqIVQAZ"/>
    <m/>
    <m/>
    <s v="0055A000008iLoOQAU"/>
    <b v="0"/>
    <d v="2019-09-18T01:43:08"/>
    <m/>
    <b v="0"/>
    <m/>
    <m/>
    <b v="0"/>
    <d v="2019-04-01T00:00:00"/>
    <n v="4"/>
    <n v="2019"/>
    <s v="Closed"/>
    <s v="Closed"/>
    <b v="0"/>
    <b v="0"/>
    <m/>
    <b v="1"/>
    <b v="0"/>
    <b v="0"/>
    <x v="15"/>
    <b v="0"/>
    <m/>
    <x v="0"/>
    <m/>
    <s v="0055A00000BclF5QAJ"/>
    <d v="2021-04-10T22:59:54"/>
    <m/>
    <d v="2019-11-05T18:01:57"/>
    <m/>
    <m/>
    <b v="0"/>
    <m/>
    <m/>
    <s v="Website"/>
    <m/>
    <m/>
    <m/>
    <m/>
    <m/>
    <x v="3862"/>
    <x v="0"/>
    <b v="0"/>
    <m/>
    <m/>
    <m/>
    <s v="0055A000008iLoOQAU"/>
    <s v="01s5A000005z9ixQAA"/>
    <m/>
    <m/>
    <s v="0035A00003YdqIVQAZ"/>
    <s v="Service"/>
    <s v="ZipChip"/>
    <m/>
    <m/>
    <s v="0125A000001ESVfQAO"/>
    <b v="0"/>
    <m/>
    <b v="0"/>
    <m/>
    <m/>
    <x v="1"/>
    <b v="0"/>
    <d v="2021-06-29T20:34:54"/>
    <m/>
    <m/>
    <b v="0"/>
    <x v="1"/>
    <m/>
    <m/>
    <n v="10045"/>
    <m/>
    <x v="949"/>
    <n v="100"/>
    <n v="0"/>
  </r>
  <r>
    <s v="0013100001gbb7YAAQ"/>
    <b v="0"/>
    <m/>
    <b v="0"/>
    <m/>
    <m/>
    <m/>
    <x v="803"/>
    <b v="1"/>
    <m/>
    <m/>
    <m/>
    <m/>
    <m/>
    <s v="0055A000008iLoOQAU"/>
    <b v="0"/>
    <d v="2019-10-11T14:35:13"/>
    <m/>
    <b v="0"/>
    <m/>
    <m/>
    <b v="0"/>
    <d v="2019-04-01T00:00:00"/>
    <n v="4"/>
    <n v="2019"/>
    <s v="Closed"/>
    <s v="Closed"/>
    <b v="0"/>
    <b v="0"/>
    <m/>
    <b v="1"/>
    <b v="0"/>
    <b v="0"/>
    <x v="26"/>
    <b v="0"/>
    <m/>
    <x v="0"/>
    <m/>
    <s v="0055A00000BclF5QAJ"/>
    <d v="2021-04-11T19:52:07"/>
    <m/>
    <d v="2019-11-15T12:54:19"/>
    <m/>
    <m/>
    <b v="0"/>
    <m/>
    <m/>
    <s v="Inside Sales"/>
    <m/>
    <m/>
    <m/>
    <m/>
    <m/>
    <x v="3863"/>
    <x v="0"/>
    <b v="0"/>
    <m/>
    <m/>
    <m/>
    <s v="0055A000008iLoOQAU"/>
    <s v="01s5A000005z9ixQAA"/>
    <m/>
    <m/>
    <s v="0033100003APmTVAA1"/>
    <s v="Service"/>
    <s v="ZipChip"/>
    <s v="0033100003APmTVAA1"/>
    <m/>
    <s v="0125A000001ESVfQAO"/>
    <b v="0"/>
    <m/>
    <b v="0"/>
    <m/>
    <m/>
    <x v="1"/>
    <b v="0"/>
    <d v="2021-06-29T20:34:54"/>
    <m/>
    <m/>
    <b v="0"/>
    <x v="1"/>
    <m/>
    <m/>
    <n v="8950"/>
    <m/>
    <x v="809"/>
    <n v="100"/>
    <n v="0"/>
  </r>
  <r>
    <s v="0013100001gX5LzAAK"/>
    <b v="0"/>
    <m/>
    <b v="0"/>
    <s v="7015A000001ThI4QAK"/>
    <m/>
    <m/>
    <x v="448"/>
    <b v="1"/>
    <m/>
    <m/>
    <s v="00331000030ylqUAAQ"/>
    <m/>
    <m/>
    <s v="0055A000008iLoOQAU"/>
    <b v="0"/>
    <d v="2019-10-15T15:32:36"/>
    <m/>
    <b v="0"/>
    <m/>
    <m/>
    <b v="0"/>
    <d v="2019-04-01T00:00:00"/>
    <n v="4"/>
    <n v="2019"/>
    <s v="Closed"/>
    <s v="Closed"/>
    <b v="0"/>
    <b v="0"/>
    <m/>
    <b v="1"/>
    <b v="0"/>
    <b v="0"/>
    <x v="26"/>
    <b v="0"/>
    <m/>
    <x v="0"/>
    <m/>
    <s v="0055A00000BclF5QAJ"/>
    <d v="2021-04-11T20:06:15"/>
    <m/>
    <d v="2019-10-30T14:00:50"/>
    <m/>
    <m/>
    <b v="0"/>
    <m/>
    <m/>
    <s v="Field Sales"/>
    <m/>
    <m/>
    <m/>
    <m/>
    <m/>
    <x v="3864"/>
    <x v="0"/>
    <b v="0"/>
    <m/>
    <m/>
    <m/>
    <s v="0055A000008iLoOQAU"/>
    <s v="01s5A000005z9ixQAA"/>
    <m/>
    <m/>
    <s v="00331000030ylqUAAQ"/>
    <s v="Service"/>
    <s v="ZipChip"/>
    <m/>
    <m/>
    <s v="0125A000001ESVfQAO"/>
    <b v="0"/>
    <m/>
    <b v="0"/>
    <m/>
    <m/>
    <x v="1"/>
    <b v="0"/>
    <d v="2021-06-29T20:34:54"/>
    <m/>
    <m/>
    <b v="0"/>
    <x v="1"/>
    <m/>
    <m/>
    <n v="4475"/>
    <m/>
    <x v="950"/>
    <n v="100"/>
    <n v="0"/>
  </r>
  <r>
    <s v="0013100001puTdTAAU"/>
    <b v="0"/>
    <m/>
    <b v="0"/>
    <s v="7015A000001ThI4QAK"/>
    <m/>
    <m/>
    <x v="571"/>
    <b v="1"/>
    <m/>
    <m/>
    <s v="00331000037V7RVAA0"/>
    <m/>
    <m/>
    <s v="0055A000008iLoOQAU"/>
    <b v="0"/>
    <d v="2019-10-28T19:52:39"/>
    <m/>
    <b v="0"/>
    <m/>
    <m/>
    <b v="0"/>
    <d v="2019-04-01T00:00:00"/>
    <n v="4"/>
    <n v="2019"/>
    <s v="Closed"/>
    <s v="Closed"/>
    <b v="0"/>
    <b v="0"/>
    <m/>
    <b v="1"/>
    <b v="0"/>
    <b v="0"/>
    <x v="15"/>
    <b v="0"/>
    <m/>
    <x v="0"/>
    <m/>
    <s v="0055A00000BclF5QAJ"/>
    <d v="2021-04-10T22:59:54"/>
    <m/>
    <d v="2019-11-14T17:13:51"/>
    <m/>
    <m/>
    <b v="0"/>
    <m/>
    <m/>
    <s v="Trade Show"/>
    <m/>
    <m/>
    <m/>
    <m/>
    <m/>
    <x v="3865"/>
    <x v="0"/>
    <b v="0"/>
    <m/>
    <m/>
    <m/>
    <s v="0055A000008iLoOQAU"/>
    <s v="01s5A000005z9ixQAA"/>
    <m/>
    <m/>
    <s v="00331000037V7RVAA0"/>
    <s v="Service"/>
    <s v="ZipChip"/>
    <m/>
    <m/>
    <s v="0125A000001ESVfQAO"/>
    <b v="0"/>
    <m/>
    <b v="0"/>
    <m/>
    <m/>
    <x v="1"/>
    <b v="0"/>
    <d v="2021-06-29T20:34:54"/>
    <m/>
    <m/>
    <b v="0"/>
    <x v="1"/>
    <m/>
    <m/>
    <n v="14690.83"/>
    <m/>
    <x v="951"/>
    <n v="100"/>
    <n v="0"/>
  </r>
  <r>
    <s v="0015A00001taTGPQA2"/>
    <b v="0"/>
    <m/>
    <b v="0"/>
    <m/>
    <m/>
    <m/>
    <x v="771"/>
    <b v="1"/>
    <m/>
    <m/>
    <s v="0035A00003TS3TCQA1"/>
    <m/>
    <m/>
    <s v="0055A000008iLoOQAU"/>
    <b v="0"/>
    <d v="2019-11-21T18:09:43"/>
    <m/>
    <b v="0"/>
    <m/>
    <m/>
    <b v="0"/>
    <d v="2019-04-01T00:00:00"/>
    <n v="4"/>
    <n v="2019"/>
    <s v="Closed"/>
    <s v="Closed"/>
    <b v="0"/>
    <b v="0"/>
    <m/>
    <b v="1"/>
    <b v="0"/>
    <b v="0"/>
    <x v="26"/>
    <b v="0"/>
    <m/>
    <x v="0"/>
    <m/>
    <s v="0055A00000BclF5QAJ"/>
    <d v="2021-04-10T22:59:54"/>
    <m/>
    <d v="2019-12-09T16:11:15"/>
    <m/>
    <m/>
    <b v="0"/>
    <m/>
    <m/>
    <s v="Trade Show"/>
    <m/>
    <m/>
    <m/>
    <m/>
    <m/>
    <x v="3866"/>
    <x v="0"/>
    <b v="0"/>
    <m/>
    <m/>
    <m/>
    <s v="0055A000008iLoOQAU"/>
    <s v="01s5A000005z9ixQAA"/>
    <m/>
    <m/>
    <s v="0035A00003TS3TCQA1"/>
    <s v="Service"/>
    <s v="ZipChip"/>
    <m/>
    <m/>
    <s v="0125A000001ESVfQAO"/>
    <b v="0"/>
    <m/>
    <b v="0"/>
    <m/>
    <m/>
    <x v="1"/>
    <b v="0"/>
    <d v="2021-06-29T20:34:55"/>
    <m/>
    <m/>
    <b v="0"/>
    <x v="1"/>
    <m/>
    <m/>
    <n v="8950"/>
    <m/>
    <x v="809"/>
    <n v="100"/>
    <n v="0"/>
  </r>
  <r>
    <s v="0013100001k6JgGAAU"/>
    <b v="0"/>
    <m/>
    <b v="0"/>
    <m/>
    <m/>
    <m/>
    <x v="781"/>
    <b v="1"/>
    <m/>
    <m/>
    <s v="0035A00003ZhPIrQAN"/>
    <m/>
    <m/>
    <s v="0055A000008iLoOQAU"/>
    <b v="0"/>
    <d v="2019-12-06T15:00:22"/>
    <m/>
    <b v="0"/>
    <m/>
    <m/>
    <b v="0"/>
    <d v="2019-04-01T00:00:00"/>
    <n v="4"/>
    <n v="2019"/>
    <s v="Closed"/>
    <s v="Closed"/>
    <b v="0"/>
    <b v="0"/>
    <m/>
    <b v="1"/>
    <b v="0"/>
    <b v="0"/>
    <x v="26"/>
    <b v="0"/>
    <m/>
    <x v="0"/>
    <m/>
    <s v="0055A00000BclF5QAJ"/>
    <d v="2021-04-10T22:59:54"/>
    <m/>
    <d v="2019-12-12T19:15:31"/>
    <m/>
    <m/>
    <b v="0"/>
    <m/>
    <m/>
    <s v="Website"/>
    <m/>
    <m/>
    <m/>
    <m/>
    <m/>
    <x v="3867"/>
    <x v="0"/>
    <b v="0"/>
    <m/>
    <m/>
    <m/>
    <s v="0055A000009GjocQAC"/>
    <s v="01s5A000005z9ixQAA"/>
    <m/>
    <m/>
    <s v="0035A00003ZhPIrQAN"/>
    <s v="Service"/>
    <s v="ZipChip"/>
    <m/>
    <m/>
    <s v="0125A000001ESVfQAO"/>
    <b v="0"/>
    <m/>
    <b v="0"/>
    <m/>
    <m/>
    <x v="1"/>
    <b v="0"/>
    <d v="2021-06-29T20:34:55"/>
    <m/>
    <m/>
    <b v="0"/>
    <x v="1"/>
    <m/>
    <m/>
    <n v="9995"/>
    <m/>
    <x v="952"/>
    <n v="100"/>
    <n v="0"/>
  </r>
  <r>
    <s v="0013100001gWxtDAAS"/>
    <b v="0"/>
    <m/>
    <b v="0"/>
    <m/>
    <m/>
    <m/>
    <x v="787"/>
    <b v="1"/>
    <m/>
    <m/>
    <s v="0035A00003NFRlWQAX"/>
    <m/>
    <m/>
    <s v="0055A000008iLoOQAU"/>
    <b v="0"/>
    <d v="2020-10-16T15:30:02"/>
    <m/>
    <b v="0"/>
    <m/>
    <m/>
    <b v="0"/>
    <d v="2020-04-01T00:00:00"/>
    <n v="4"/>
    <n v="2020"/>
    <s v="Closed"/>
    <s v="Closed"/>
    <b v="0"/>
    <b v="0"/>
    <m/>
    <b v="1"/>
    <b v="0"/>
    <b v="0"/>
    <x v="17"/>
    <b v="0"/>
    <m/>
    <x v="0"/>
    <d v="2020-10-16T00:00:00"/>
    <s v="0055A00000BclF5QAJ"/>
    <d v="2021-04-10T22:59:54"/>
    <m/>
    <d v="2020-10-19T20:22:28"/>
    <m/>
    <m/>
    <b v="0"/>
    <m/>
    <m/>
    <s v="Referral"/>
    <m/>
    <m/>
    <m/>
    <m/>
    <m/>
    <x v="3868"/>
    <x v="0"/>
    <b v="0"/>
    <m/>
    <m/>
    <m/>
    <s v="0055A000008iLoOQAU"/>
    <s v="01s5A000004PkYeQAK"/>
    <m/>
    <m/>
    <s v="0035A00003NFRlWQAX"/>
    <s v="Service"/>
    <s v="ZipChip"/>
    <m/>
    <m/>
    <s v="0125A000001ESVfQAO"/>
    <b v="0"/>
    <m/>
    <b v="0"/>
    <m/>
    <m/>
    <x v="1"/>
    <b v="0"/>
    <d v="2021-06-29T20:34:55"/>
    <m/>
    <m/>
    <b v="0"/>
    <x v="1"/>
    <m/>
    <m/>
    <n v="347"/>
    <m/>
    <x v="760"/>
    <n v="100"/>
    <n v="0"/>
  </r>
  <r>
    <s v="0015A000026mTgzQAE"/>
    <b v="0"/>
    <m/>
    <b v="0"/>
    <s v="7015A000001zMbNQAU"/>
    <m/>
    <m/>
    <x v="804"/>
    <b v="1"/>
    <m/>
    <m/>
    <s v="0035A00003OC1E4QAL"/>
    <m/>
    <m/>
    <s v="0055A000008iLoOQAU"/>
    <b v="0"/>
    <d v="2020-12-03T21:10:58"/>
    <m/>
    <b v="0"/>
    <m/>
    <m/>
    <b v="0"/>
    <d v="2020-04-01T00:00:00"/>
    <n v="4"/>
    <n v="2020"/>
    <s v="Closed"/>
    <s v="Closed"/>
    <b v="0"/>
    <b v="0"/>
    <m/>
    <b v="1"/>
    <b v="0"/>
    <b v="0"/>
    <x v="15"/>
    <b v="0"/>
    <m/>
    <x v="0"/>
    <m/>
    <s v="0055A00000BclF5QAJ"/>
    <d v="2021-04-10T22:59:54"/>
    <m/>
    <d v="2020-12-28T18:31:35"/>
    <m/>
    <m/>
    <b v="0"/>
    <m/>
    <m/>
    <s v="Website"/>
    <m/>
    <m/>
    <m/>
    <m/>
    <m/>
    <x v="3869"/>
    <x v="0"/>
    <b v="0"/>
    <m/>
    <m/>
    <m/>
    <s v="0055A000008iLoOQAU"/>
    <s v="01s5A000005x0sjQAA"/>
    <m/>
    <m/>
    <s v="0035A00003OC1E4QAL"/>
    <s v="Service"/>
    <s v="ZipChip"/>
    <m/>
    <m/>
    <s v="0125A000001ESVfQAO"/>
    <b v="0"/>
    <m/>
    <b v="0"/>
    <m/>
    <m/>
    <x v="1"/>
    <b v="0"/>
    <d v="2021-06-29T20:34:55"/>
    <m/>
    <m/>
    <b v="0"/>
    <x v="1"/>
    <m/>
    <m/>
    <n v="8950"/>
    <m/>
    <x v="809"/>
    <n v="100"/>
    <n v="0"/>
  </r>
  <r>
    <s v="0015A00001yXLvZQAW"/>
    <b v="0"/>
    <m/>
    <b v="0"/>
    <m/>
    <m/>
    <m/>
    <x v="784"/>
    <b v="1"/>
    <m/>
    <m/>
    <s v="0035A00003jtcjjQAA"/>
    <m/>
    <m/>
    <s v="0055A000008iLoOQAU"/>
    <b v="0"/>
    <d v="2020-09-18T14:20:38"/>
    <m/>
    <b v="0"/>
    <m/>
    <m/>
    <b v="0"/>
    <d v="2020-04-01T00:00:00"/>
    <n v="4"/>
    <n v="2020"/>
    <s v="Closed"/>
    <s v="Closed"/>
    <b v="0"/>
    <b v="0"/>
    <m/>
    <b v="1"/>
    <b v="0"/>
    <b v="0"/>
    <x v="15"/>
    <b v="0"/>
    <m/>
    <x v="0"/>
    <d v="2020-10-05T00:00:00"/>
    <s v="0055A00000BclF5QAJ"/>
    <d v="2021-04-10T22:59:54"/>
    <m/>
    <d v="2020-10-05T16:55:59"/>
    <m/>
    <m/>
    <b v="0"/>
    <m/>
    <m/>
    <s v="Website"/>
    <m/>
    <m/>
    <m/>
    <m/>
    <m/>
    <x v="3870"/>
    <x v="0"/>
    <b v="0"/>
    <m/>
    <m/>
    <m/>
    <s v="0055A000008iLoOQAU"/>
    <s v="01s5A000005x0sjQAA"/>
    <m/>
    <m/>
    <s v="0035A00003jtcjjQAA"/>
    <s v="Service"/>
    <s v="ZipChip"/>
    <m/>
    <m/>
    <s v="0125A000001ESVfQAO"/>
    <b v="0"/>
    <m/>
    <b v="0"/>
    <m/>
    <m/>
    <x v="1"/>
    <b v="0"/>
    <d v="2021-06-29T20:34:55"/>
    <m/>
    <m/>
    <b v="0"/>
    <x v="1"/>
    <m/>
    <m/>
    <n v="8950"/>
    <m/>
    <x v="809"/>
    <n v="100"/>
    <n v="0"/>
  </r>
  <r>
    <s v="0015A000028moKRQAY"/>
    <b v="0"/>
    <m/>
    <b v="0"/>
    <s v="7015A000001zMbNQAU"/>
    <m/>
    <m/>
    <x v="805"/>
    <b v="1"/>
    <m/>
    <m/>
    <s v="0035A00003JiYR4QAN"/>
    <m/>
    <m/>
    <s v="0055A000008iLoOQAU"/>
    <b v="0"/>
    <d v="2020-10-05T14:25:15"/>
    <m/>
    <b v="0"/>
    <m/>
    <m/>
    <b v="0"/>
    <d v="2020-04-01T00:00:00"/>
    <n v="4"/>
    <n v="2020"/>
    <s v="Closed"/>
    <s v="Closed"/>
    <b v="0"/>
    <b v="0"/>
    <m/>
    <b v="1"/>
    <b v="0"/>
    <b v="0"/>
    <x v="15"/>
    <b v="0"/>
    <m/>
    <x v="0"/>
    <d v="2020-11-13T00:00:00"/>
    <s v="0055A00000BclF5QAJ"/>
    <d v="2021-04-11T20:11:37"/>
    <m/>
    <d v="2020-11-18T01:23:38"/>
    <m/>
    <m/>
    <b v="0"/>
    <m/>
    <m/>
    <s v="Website"/>
    <m/>
    <m/>
    <m/>
    <m/>
    <m/>
    <x v="3871"/>
    <x v="0"/>
    <b v="0"/>
    <m/>
    <m/>
    <m/>
    <s v="0055A000008iLoOQAU"/>
    <s v="01s5A000005x0sjQAA"/>
    <m/>
    <m/>
    <s v="0035A00003JiYR4QAN"/>
    <s v="Service"/>
    <s v="ZipChip"/>
    <m/>
    <m/>
    <s v="0125A000001ESVfQAO"/>
    <b v="0"/>
    <m/>
    <b v="0"/>
    <m/>
    <m/>
    <x v="1"/>
    <b v="0"/>
    <d v="2021-06-29T20:34:55"/>
    <m/>
    <m/>
    <b v="0"/>
    <x v="1"/>
    <m/>
    <m/>
    <n v="8950"/>
    <m/>
    <x v="809"/>
    <n v="100"/>
    <n v="0"/>
  </r>
  <r>
    <s v="0013100001hn662AAA"/>
    <b v="0"/>
    <m/>
    <b v="0"/>
    <s v="7015A000001zMbNQAU"/>
    <m/>
    <m/>
    <x v="543"/>
    <b v="1"/>
    <m/>
    <m/>
    <m/>
    <m/>
    <m/>
    <s v="0055A000008iLoOQAU"/>
    <b v="0"/>
    <d v="2020-10-22T13:41:01"/>
    <m/>
    <b v="0"/>
    <m/>
    <m/>
    <b v="0"/>
    <d v="2020-04-01T00:00:00"/>
    <n v="4"/>
    <n v="2020"/>
    <s v="Closed"/>
    <s v="Closed"/>
    <b v="0"/>
    <b v="0"/>
    <m/>
    <b v="1"/>
    <b v="0"/>
    <b v="0"/>
    <x v="15"/>
    <b v="0"/>
    <m/>
    <x v="0"/>
    <m/>
    <s v="0055A00000BclF5QAJ"/>
    <d v="2021-04-10T22:59:54"/>
    <m/>
    <d v="2020-12-16T13:57:54"/>
    <m/>
    <m/>
    <b v="0"/>
    <m/>
    <m/>
    <s v="Seminar - Partner"/>
    <m/>
    <m/>
    <m/>
    <m/>
    <m/>
    <x v="3872"/>
    <x v="0"/>
    <b v="0"/>
    <m/>
    <m/>
    <m/>
    <s v="0055A000008iLoOQAU"/>
    <s v="01s5A000005x0sjQAA"/>
    <m/>
    <m/>
    <s v="0033100002xTIo9AAG"/>
    <s v="Service"/>
    <s v="ZipChip"/>
    <m/>
    <m/>
    <s v="0125A000001ESVfQAO"/>
    <b v="0"/>
    <m/>
    <b v="0"/>
    <m/>
    <m/>
    <x v="1"/>
    <b v="0"/>
    <d v="2021-06-29T20:34:55"/>
    <m/>
    <m/>
    <b v="0"/>
    <x v="1"/>
    <m/>
    <m/>
    <n v="8950"/>
    <m/>
    <x v="809"/>
    <n v="100"/>
    <n v="0"/>
  </r>
  <r>
    <s v="0015A00001tasCtQAI"/>
    <b v="0"/>
    <m/>
    <b v="0"/>
    <s v="7015A000001zMbNQAU"/>
    <m/>
    <m/>
    <x v="543"/>
    <b v="1"/>
    <m/>
    <m/>
    <s v="0035A00003Cd3XNQAZ"/>
    <m/>
    <m/>
    <s v="0055A000008iLoOQAU"/>
    <b v="0"/>
    <d v="2020-10-27T13:46:03"/>
    <m/>
    <b v="0"/>
    <m/>
    <m/>
    <b v="0"/>
    <d v="2020-04-01T00:00:00"/>
    <n v="4"/>
    <n v="2020"/>
    <s v="Closed"/>
    <s v="Closed"/>
    <b v="0"/>
    <b v="0"/>
    <m/>
    <b v="1"/>
    <b v="0"/>
    <b v="0"/>
    <x v="15"/>
    <b v="0"/>
    <m/>
    <x v="0"/>
    <m/>
    <s v="0055A00000BclF5QAJ"/>
    <d v="2021-04-10T22:59:54"/>
    <m/>
    <d v="2020-12-16T14:14:14"/>
    <m/>
    <m/>
    <b v="0"/>
    <m/>
    <m/>
    <s v="Other"/>
    <m/>
    <m/>
    <m/>
    <m/>
    <m/>
    <x v="3873"/>
    <x v="0"/>
    <b v="0"/>
    <m/>
    <m/>
    <m/>
    <s v="0055A000008iLoOQAU"/>
    <s v="01s5A000005x0sjQAA"/>
    <m/>
    <m/>
    <s v="0035A00003Cd3XNQAZ"/>
    <s v="Service"/>
    <s v="ZipChip"/>
    <m/>
    <m/>
    <s v="0125A000001ESVfQAO"/>
    <b v="0"/>
    <m/>
    <b v="0"/>
    <m/>
    <m/>
    <x v="1"/>
    <b v="0"/>
    <d v="2021-06-29T20:34:55"/>
    <m/>
    <m/>
    <b v="0"/>
    <x v="1"/>
    <m/>
    <m/>
    <n v="8950"/>
    <m/>
    <x v="809"/>
    <n v="100"/>
    <n v="0"/>
  </r>
  <r>
    <s v="0013100001gZda5AAC"/>
    <b v="0"/>
    <m/>
    <b v="0"/>
    <s v="7015A000001zN1LQAU"/>
    <m/>
    <m/>
    <x v="806"/>
    <b v="1"/>
    <m/>
    <m/>
    <s v="0035A00003Ntq9OQAR"/>
    <m/>
    <m/>
    <s v="0055A000008iLoOQAU"/>
    <b v="0"/>
    <d v="2020-11-18T18:09:00"/>
    <m/>
    <b v="0"/>
    <m/>
    <m/>
    <b v="0"/>
    <d v="2020-04-01T00:00:00"/>
    <n v="4"/>
    <n v="2020"/>
    <s v="Closed"/>
    <s v="Closed"/>
    <b v="0"/>
    <b v="0"/>
    <m/>
    <b v="1"/>
    <b v="0"/>
    <b v="0"/>
    <x v="15"/>
    <b v="0"/>
    <m/>
    <x v="0"/>
    <d v="2020-12-17T00:00:00"/>
    <s v="0055A00000BclF5QAJ"/>
    <d v="2021-04-11T20:10:42"/>
    <m/>
    <d v="2020-12-21T16:42:19"/>
    <m/>
    <m/>
    <b v="0"/>
    <m/>
    <m/>
    <s v="Sales Seminar"/>
    <m/>
    <m/>
    <m/>
    <m/>
    <m/>
    <x v="3874"/>
    <x v="0"/>
    <b v="0"/>
    <m/>
    <m/>
    <m/>
    <s v="0055A000008iLoOQAU"/>
    <s v="01s5A000005x0sjQAA"/>
    <m/>
    <m/>
    <s v="0035A00003Ntq9OQAR"/>
    <s v="Service"/>
    <s v="ZipChip"/>
    <m/>
    <m/>
    <s v="0125A000001ESVfQAO"/>
    <b v="0"/>
    <m/>
    <b v="0"/>
    <m/>
    <m/>
    <x v="1"/>
    <b v="0"/>
    <d v="2021-06-29T20:34:55"/>
    <m/>
    <m/>
    <b v="0"/>
    <x v="1"/>
    <m/>
    <m/>
    <n v="8950"/>
    <m/>
    <x v="809"/>
    <n v="100"/>
    <n v="0"/>
  </r>
  <r>
    <s v="0013100001puTdTAAU"/>
    <b v="0"/>
    <m/>
    <b v="0"/>
    <s v="7015A000001zLaKQAU"/>
    <m/>
    <m/>
    <x v="543"/>
    <b v="1"/>
    <m/>
    <m/>
    <s v="00331000037V7RVAA0"/>
    <m/>
    <m/>
    <s v="0055A000008iLoOQAU"/>
    <b v="0"/>
    <d v="2020-12-16T14:31:46"/>
    <m/>
    <b v="0"/>
    <m/>
    <m/>
    <b v="0"/>
    <d v="2020-04-01T00:00:00"/>
    <n v="4"/>
    <n v="2020"/>
    <s v="Closed"/>
    <s v="Closed"/>
    <b v="0"/>
    <b v="0"/>
    <m/>
    <b v="1"/>
    <b v="0"/>
    <b v="0"/>
    <x v="15"/>
    <b v="0"/>
    <m/>
    <x v="0"/>
    <m/>
    <s v="0055A00000BclF5QAJ"/>
    <d v="2021-04-10T22:59:54"/>
    <m/>
    <d v="2020-12-17T19:55:43"/>
    <m/>
    <m/>
    <b v="0"/>
    <m/>
    <m/>
    <s v="Trade Show"/>
    <m/>
    <m/>
    <m/>
    <m/>
    <m/>
    <x v="3875"/>
    <x v="0"/>
    <b v="0"/>
    <m/>
    <m/>
    <m/>
    <s v="0055A000008iLoOQAU"/>
    <s v="01s5A000005x0sjQAA"/>
    <m/>
    <m/>
    <s v="00331000037V7RVAA0"/>
    <s v="Service"/>
    <s v="ZipChip"/>
    <m/>
    <m/>
    <s v="0125A000001ESVfQAO"/>
    <b v="0"/>
    <m/>
    <b v="0"/>
    <m/>
    <m/>
    <x v="1"/>
    <b v="0"/>
    <d v="2021-06-29T20:34:55"/>
    <m/>
    <m/>
    <b v="0"/>
    <x v="1"/>
    <m/>
    <m/>
    <n v="8950"/>
    <m/>
    <x v="809"/>
    <n v="100"/>
    <n v="0"/>
  </r>
  <r>
    <s v="0015A00002Eo9WfQAJ"/>
    <b v="0"/>
    <m/>
    <b v="0"/>
    <m/>
    <m/>
    <m/>
    <x v="755"/>
    <b v="1"/>
    <m/>
    <m/>
    <s v="0035A00003Ye4LxQAJ"/>
    <m/>
    <m/>
    <s v="0055A000008iLoOQAU"/>
    <b v="0"/>
    <d v="2020-12-16T18:33:20"/>
    <m/>
    <b v="0"/>
    <m/>
    <m/>
    <b v="0"/>
    <d v="2020-04-01T00:00:00"/>
    <n v="4"/>
    <n v="2020"/>
    <s v="Closed"/>
    <s v="Closed"/>
    <b v="0"/>
    <b v="0"/>
    <m/>
    <b v="1"/>
    <b v="0"/>
    <b v="0"/>
    <x v="15"/>
    <b v="0"/>
    <m/>
    <x v="0"/>
    <d v="2020-12-17T00:00:00"/>
    <s v="0055A00000BclF5QAJ"/>
    <d v="2021-04-11T19:52:07"/>
    <m/>
    <d v="2020-12-18T00:57:27"/>
    <m/>
    <m/>
    <b v="0"/>
    <m/>
    <m/>
    <s v="Inside Sales"/>
    <m/>
    <m/>
    <m/>
    <m/>
    <m/>
    <x v="3876"/>
    <x v="0"/>
    <b v="0"/>
    <m/>
    <m/>
    <m/>
    <s v="0055A000008iLoOQAU"/>
    <s v="01s5A000005x0sjQAA"/>
    <m/>
    <m/>
    <s v="0035A00003Ye4LxQAJ"/>
    <s v="Service"/>
    <s v="ZipChip"/>
    <m/>
    <m/>
    <s v="0125A000001ESVfQAO"/>
    <b v="0"/>
    <m/>
    <b v="0"/>
    <m/>
    <m/>
    <x v="1"/>
    <b v="0"/>
    <d v="2021-06-29T20:34:55"/>
    <m/>
    <m/>
    <b v="0"/>
    <x v="1"/>
    <m/>
    <m/>
    <n v="8950"/>
    <m/>
    <x v="809"/>
    <n v="100"/>
    <n v="0"/>
  </r>
  <r>
    <s v="0013100001gbb7YAAQ"/>
    <b v="0"/>
    <m/>
    <b v="0"/>
    <m/>
    <m/>
    <m/>
    <x v="9"/>
    <b v="1"/>
    <m/>
    <m/>
    <s v="0033100003APmTVAA1"/>
    <m/>
    <m/>
    <s v="0055A000008zqzaQAA"/>
    <b v="0"/>
    <d v="2018-09-28T13:25:14"/>
    <m/>
    <b v="0"/>
    <m/>
    <m/>
    <b v="0"/>
    <d v="2018-04-01T00:00:00"/>
    <n v="4"/>
    <n v="2018"/>
    <s v="Closed"/>
    <s v="Closed"/>
    <b v="0"/>
    <b v="0"/>
    <m/>
    <b v="1"/>
    <b v="0"/>
    <b v="0"/>
    <x v="15"/>
    <b v="0"/>
    <m/>
    <x v="0"/>
    <m/>
    <s v="0055A00000BclF5QAJ"/>
    <d v="2021-04-10T22:59:54"/>
    <m/>
    <d v="2019-01-14T14:07:45"/>
    <m/>
    <m/>
    <b v="0"/>
    <m/>
    <m/>
    <s v="Referral"/>
    <m/>
    <m/>
    <m/>
    <m/>
    <m/>
    <x v="3877"/>
    <x v="0"/>
    <b v="0"/>
    <m/>
    <m/>
    <m/>
    <s v="0055A000008zqzaQAA"/>
    <s v="01s31000003qafeAAA"/>
    <m/>
    <m/>
    <m/>
    <s v="Service"/>
    <s v="ZipChip"/>
    <m/>
    <m/>
    <s v="0125A000001ESVfQAO"/>
    <b v="0"/>
    <m/>
    <b v="0"/>
    <m/>
    <m/>
    <x v="1"/>
    <b v="0"/>
    <d v="2021-06-29T20:34:54"/>
    <s v="0055A00000BctN2QAJ"/>
    <m/>
    <b v="0"/>
    <x v="1"/>
    <m/>
    <m/>
    <n v="8950"/>
    <m/>
    <x v="809"/>
    <n v="100"/>
    <n v="0"/>
  </r>
  <r>
    <s v="0013100001qvZsSAAU"/>
    <b v="0"/>
    <m/>
    <b v="0"/>
    <s v="7015A0000022g3VQAQ"/>
    <m/>
    <m/>
    <x v="15"/>
    <b v="1"/>
    <m/>
    <m/>
    <s v="0035A00003CdwojQAB"/>
    <m/>
    <m/>
    <s v="0055A000008iLoJQAU"/>
    <b v="0"/>
    <d v="2018-10-24T15:03:28"/>
    <m/>
    <b v="0"/>
    <m/>
    <m/>
    <b v="0"/>
    <d v="2018-04-01T00:00:00"/>
    <n v="4"/>
    <n v="2018"/>
    <s v="Closed"/>
    <s v="Closed"/>
    <b v="0"/>
    <b v="0"/>
    <m/>
    <b v="1"/>
    <b v="0"/>
    <b v="0"/>
    <x v="26"/>
    <b v="0"/>
    <m/>
    <x v="0"/>
    <m/>
    <s v="0055A00000BclF5QAJ"/>
    <d v="2021-04-10T22:59:54"/>
    <m/>
    <d v="2019-01-15T15:40:00"/>
    <m/>
    <m/>
    <b v="0"/>
    <m/>
    <m/>
    <s v="Other"/>
    <m/>
    <m/>
    <m/>
    <m/>
    <m/>
    <x v="3878"/>
    <x v="0"/>
    <b v="0"/>
    <m/>
    <m/>
    <m/>
    <s v="0055A000008iLoJQAU"/>
    <s v="01s31000003qafeAAA"/>
    <m/>
    <m/>
    <m/>
    <s v="Service"/>
    <s v="ZipChip"/>
    <m/>
    <m/>
    <s v="0125A000001ESVfQAO"/>
    <b v="0"/>
    <m/>
    <b v="0"/>
    <m/>
    <m/>
    <x v="1"/>
    <b v="0"/>
    <d v="2021-06-29T20:34:54"/>
    <m/>
    <m/>
    <b v="0"/>
    <x v="1"/>
    <m/>
    <m/>
    <n v="8950"/>
    <m/>
    <x v="809"/>
    <n v="100"/>
    <n v="0"/>
  </r>
  <r>
    <s v="0013100001puTdTAAU"/>
    <b v="0"/>
    <m/>
    <b v="0"/>
    <s v="7015A000001zN1VQAU"/>
    <m/>
    <m/>
    <x v="557"/>
    <b v="1"/>
    <m/>
    <m/>
    <s v="00331000034lVr7AAE"/>
    <m/>
    <m/>
    <s v="0055A000008iLoOQAU"/>
    <b v="0"/>
    <d v="2020-11-25T18:34:04"/>
    <m/>
    <b v="0"/>
    <m/>
    <m/>
    <b v="0"/>
    <d v="2020-04-01T00:00:00"/>
    <n v="4"/>
    <n v="2020"/>
    <s v="Closed"/>
    <s v="Closed"/>
    <b v="0"/>
    <b v="0"/>
    <m/>
    <b v="1"/>
    <b v="0"/>
    <b v="0"/>
    <x v="15"/>
    <b v="0"/>
    <s v="Auto-Classic"/>
    <x v="0"/>
    <m/>
    <s v="0055A00000BclF5QAJ"/>
    <d v="2021-04-10T22:59:54"/>
    <m/>
    <d v="2020-12-09T18:26:36"/>
    <m/>
    <m/>
    <b v="0"/>
    <m/>
    <m/>
    <s v="Trade Show"/>
    <m/>
    <m/>
    <m/>
    <m/>
    <m/>
    <x v="3879"/>
    <x v="0"/>
    <b v="0"/>
    <m/>
    <m/>
    <m/>
    <s v="0055A000008iLoOQAU"/>
    <s v="01s5A000005x0sjQAA"/>
    <m/>
    <m/>
    <s v="00331000034lVr7AAE"/>
    <s v="Service"/>
    <s v="ZipChip"/>
    <m/>
    <m/>
    <s v="0125A000001ESVfQAO"/>
    <b v="0"/>
    <m/>
    <b v="0"/>
    <m/>
    <m/>
    <x v="1"/>
    <b v="0"/>
    <d v="2021-06-29T20:34:55"/>
    <m/>
    <m/>
    <b v="0"/>
    <x v="1"/>
    <m/>
    <m/>
    <n v="5220"/>
    <m/>
    <x v="953"/>
    <n v="100"/>
    <n v="0"/>
  </r>
  <r>
    <s v="0013100001qvZsSAAU"/>
    <b v="0"/>
    <m/>
    <b v="0"/>
    <m/>
    <m/>
    <m/>
    <x v="783"/>
    <b v="1"/>
    <m/>
    <m/>
    <m/>
    <m/>
    <m/>
    <s v="0055A000008iLoJQAU"/>
    <b v="0"/>
    <d v="2019-12-04T18:31:04"/>
    <m/>
    <b v="0"/>
    <m/>
    <m/>
    <b v="0"/>
    <d v="2019-04-01T00:00:00"/>
    <n v="4"/>
    <n v="2019"/>
    <s v="Closed"/>
    <s v="Closed"/>
    <b v="0"/>
    <b v="0"/>
    <m/>
    <b v="1"/>
    <b v="0"/>
    <b v="0"/>
    <x v="15"/>
    <b v="0"/>
    <m/>
    <x v="0"/>
    <d v="2019-12-04T00:00:00"/>
    <s v="0055A00000BclF5QAJ"/>
    <d v="2021-04-11T20:07:09"/>
    <m/>
    <d v="2019-12-18T13:28:30"/>
    <m/>
    <m/>
    <b v="0"/>
    <m/>
    <m/>
    <s v="Field Sales"/>
    <m/>
    <m/>
    <s v="Thermo"/>
    <m/>
    <m/>
    <x v="3880"/>
    <x v="0"/>
    <b v="0"/>
    <m/>
    <m/>
    <m/>
    <s v="0055A000008iLoJQAU"/>
    <s v="01s5A000005z9ixQAA"/>
    <s v="Biotherapeutics"/>
    <m/>
    <s v="0035A00003NtwBbQAJ"/>
    <s v="Service"/>
    <s v="ZipChip"/>
    <m/>
    <m/>
    <s v="0125A000001ESVfQAO"/>
    <b v="0"/>
    <m/>
    <b v="0"/>
    <m/>
    <m/>
    <x v="1"/>
    <b v="0"/>
    <d v="2021-06-29T20:34:55"/>
    <m/>
    <m/>
    <b v="0"/>
    <x v="1"/>
    <m/>
    <m/>
    <n v="17900"/>
    <m/>
    <x v="811"/>
    <n v="100"/>
    <n v="0"/>
  </r>
  <r>
    <s v="0013100001qyrQqAAI"/>
    <b v="0"/>
    <m/>
    <b v="0"/>
    <m/>
    <m/>
    <m/>
    <x v="807"/>
    <b v="1"/>
    <m/>
    <m/>
    <m/>
    <m/>
    <m/>
    <s v="00531000008FRNUAA4"/>
    <b v="0"/>
    <d v="2017-11-10T19:30:39"/>
    <m/>
    <b v="0"/>
    <m/>
    <m/>
    <b v="0"/>
    <d v="2017-04-01T00:00:00"/>
    <n v="4"/>
    <n v="2017"/>
    <s v="Closed"/>
    <s v="Closed"/>
    <b v="0"/>
    <b v="0"/>
    <m/>
    <b v="1"/>
    <b v="0"/>
    <b v="0"/>
    <x v="14"/>
    <b v="0"/>
    <m/>
    <x v="0"/>
    <m/>
    <s v="0055A00000BclF5QAJ"/>
    <d v="2021-04-11T20:03:09"/>
    <m/>
    <d v="2018-03-10T15:07:46"/>
    <m/>
    <m/>
    <b v="0"/>
    <m/>
    <s v="Other"/>
    <s v="Other"/>
    <m/>
    <m/>
    <m/>
    <m/>
    <m/>
    <x v="3881"/>
    <x v="0"/>
    <b v="0"/>
    <m/>
    <m/>
    <m/>
    <s v="0055A000008iLoOQAU"/>
    <s v="01s31000003qafeAAA"/>
    <s v="Other"/>
    <m/>
    <m/>
    <s v="System"/>
    <s v="ZipChip"/>
    <m/>
    <m/>
    <s v="0125A000001ESVfQAO"/>
    <b v="0"/>
    <m/>
    <b v="0"/>
    <m/>
    <m/>
    <x v="1"/>
    <b v="0"/>
    <d v="2021-06-29T20:34:54"/>
    <m/>
    <m/>
    <b v="0"/>
    <x v="1"/>
    <m/>
    <m/>
    <n v="29050"/>
    <m/>
    <x v="954"/>
    <n v="100"/>
    <n v="0"/>
  </r>
  <r>
    <s v="0013100001qyrRZAAY"/>
    <b v="0"/>
    <m/>
    <b v="0"/>
    <m/>
    <m/>
    <m/>
    <x v="807"/>
    <b v="1"/>
    <m/>
    <m/>
    <m/>
    <m/>
    <m/>
    <s v="00531000008FRNUAA4"/>
    <b v="0"/>
    <d v="2017-11-21T13:35:53"/>
    <m/>
    <b v="0"/>
    <m/>
    <m/>
    <b v="0"/>
    <d v="2017-04-01T00:00:00"/>
    <n v="4"/>
    <n v="2017"/>
    <s v="Closed"/>
    <s v="Closed"/>
    <b v="0"/>
    <b v="0"/>
    <m/>
    <b v="1"/>
    <b v="0"/>
    <b v="0"/>
    <x v="14"/>
    <b v="0"/>
    <m/>
    <x v="0"/>
    <m/>
    <s v="0055A00000BclF5QAJ"/>
    <d v="2021-04-11T20:03:09"/>
    <m/>
    <d v="2018-03-10T15:07:46"/>
    <m/>
    <m/>
    <b v="0"/>
    <m/>
    <s v="Biotherapeutics"/>
    <s v="Other"/>
    <m/>
    <m/>
    <m/>
    <m/>
    <m/>
    <x v="3882"/>
    <x v="0"/>
    <b v="0"/>
    <m/>
    <m/>
    <m/>
    <s v="0055A000008iLoOQAU"/>
    <s v="01s31000003qafeAAA"/>
    <s v="Biotherapeutics"/>
    <m/>
    <m/>
    <s v="System"/>
    <s v="ZipChip"/>
    <m/>
    <m/>
    <s v="0125A000001ESVfQAO"/>
    <b v="0"/>
    <m/>
    <b v="0"/>
    <m/>
    <m/>
    <x v="1"/>
    <b v="0"/>
    <d v="2021-06-29T20:34:54"/>
    <s v="0055A00000BctMsQAJ"/>
    <m/>
    <b v="0"/>
    <x v="1"/>
    <m/>
    <m/>
    <n v="43015"/>
    <m/>
    <x v="955"/>
    <n v="100"/>
    <n v="0"/>
  </r>
  <r>
    <s v="0015A00001xOb14QAC"/>
    <b v="0"/>
    <m/>
    <b v="0"/>
    <m/>
    <m/>
    <m/>
    <x v="18"/>
    <b v="1"/>
    <m/>
    <m/>
    <s v="0035A00003EWM0wQAH"/>
    <m/>
    <m/>
    <s v="00531000008FRNUAA4"/>
    <b v="0"/>
    <d v="2017-09-15T13:41:52"/>
    <m/>
    <b v="0"/>
    <m/>
    <m/>
    <b v="0"/>
    <d v="2017-04-01T00:00:00"/>
    <n v="4"/>
    <n v="2017"/>
    <s v="Closed"/>
    <s v="Closed"/>
    <b v="0"/>
    <b v="0"/>
    <m/>
    <b v="1"/>
    <b v="0"/>
    <b v="0"/>
    <x v="17"/>
    <b v="0"/>
    <s v="Auto-Classic"/>
    <x v="0"/>
    <m/>
    <s v="0055A00000BclF5QAJ"/>
    <d v="2021-04-11T20:12:15"/>
    <m/>
    <d v="2018-03-10T15:07:46"/>
    <m/>
    <m/>
    <b v="0"/>
    <m/>
    <s v="Intact Proteins &amp; Antibodies"/>
    <s v="Referral"/>
    <m/>
    <m/>
    <m/>
    <m/>
    <m/>
    <x v="3883"/>
    <x v="0"/>
    <b v="0"/>
    <m/>
    <m/>
    <m/>
    <s v="0055A000008iLoOQAU"/>
    <s v="01s31000003qafeAAA"/>
    <s v="Biotherapeutics"/>
    <m/>
    <s v="0035A00003EWM0wQAH"/>
    <s v="System"/>
    <s v="ZipChip"/>
    <m/>
    <m/>
    <s v="0125A000001ESVfQAO"/>
    <b v="0"/>
    <m/>
    <b v="0"/>
    <m/>
    <m/>
    <x v="1"/>
    <b v="0"/>
    <d v="2021-06-29T20:34:54"/>
    <m/>
    <m/>
    <b v="0"/>
    <x v="1"/>
    <m/>
    <m/>
    <n v="34055"/>
    <m/>
    <x v="956"/>
    <n v="100"/>
    <n v="0"/>
  </r>
  <r>
    <s v="0015A00001yVJKEQA4"/>
    <b v="0"/>
    <m/>
    <b v="0"/>
    <m/>
    <m/>
    <m/>
    <x v="62"/>
    <b v="1"/>
    <m/>
    <m/>
    <s v="0035A00003FVTCfQAP"/>
    <m/>
    <m/>
    <s v="00531000008FRNUAA4"/>
    <b v="0"/>
    <d v="2017-11-10T21:14:28"/>
    <m/>
    <b v="0"/>
    <m/>
    <m/>
    <b v="0"/>
    <d v="2017-04-01T00:00:00"/>
    <n v="4"/>
    <n v="2017"/>
    <s v="Closed"/>
    <s v="Closed"/>
    <b v="0"/>
    <b v="0"/>
    <m/>
    <b v="1"/>
    <b v="0"/>
    <b v="0"/>
    <x v="17"/>
    <b v="0"/>
    <s v="Auto-Classic"/>
    <x v="0"/>
    <m/>
    <s v="0055A00000BclF5QAJ"/>
    <d v="2021-04-11T20:12:15"/>
    <m/>
    <d v="2018-03-10T15:07:46"/>
    <m/>
    <m/>
    <b v="0"/>
    <m/>
    <s v="Amino Acids &amp; Metobolites"/>
    <s v="Referral"/>
    <m/>
    <m/>
    <m/>
    <m/>
    <m/>
    <x v="3884"/>
    <x v="0"/>
    <b v="0"/>
    <m/>
    <m/>
    <m/>
    <s v="0055A000008iLoOQAU"/>
    <s v="01s31000003qafeAAA"/>
    <s v="Metabolomics"/>
    <m/>
    <s v="0035A00003FVTCfQAP"/>
    <s v="System"/>
    <s v="ZipChip"/>
    <m/>
    <m/>
    <s v="0125A000001ESVfQAO"/>
    <b v="0"/>
    <m/>
    <b v="0"/>
    <m/>
    <m/>
    <x v="1"/>
    <b v="0"/>
    <d v="2021-06-29T20:34:54"/>
    <m/>
    <m/>
    <b v="0"/>
    <x v="1"/>
    <m/>
    <m/>
    <n v="50015"/>
    <m/>
    <x v="10"/>
    <n v="100"/>
    <n v="0"/>
  </r>
  <r>
    <s v="0013100001frZqgAAE"/>
    <b v="0"/>
    <m/>
    <b v="0"/>
    <s v="70131000001YBx9AAG"/>
    <m/>
    <m/>
    <x v="763"/>
    <b v="1"/>
    <m/>
    <m/>
    <m/>
    <m/>
    <m/>
    <s v="00531000008FRNUAA4"/>
    <b v="0"/>
    <d v="2017-05-22T14:09:00"/>
    <m/>
    <b v="0"/>
    <m/>
    <m/>
    <b v="0"/>
    <d v="2017-04-01T00:00:00"/>
    <n v="4"/>
    <n v="2017"/>
    <s v="Closed"/>
    <s v="Closed"/>
    <b v="0"/>
    <b v="0"/>
    <m/>
    <b v="1"/>
    <b v="0"/>
    <b v="0"/>
    <x v="17"/>
    <b v="0"/>
    <s v="Auto-Classic"/>
    <x v="0"/>
    <d v="2017-05-24T00:00:00"/>
    <s v="0055A00000BclF5QAJ"/>
    <d v="2021-04-11T20:03:09"/>
    <m/>
    <d v="2018-03-10T15:07:46"/>
    <m/>
    <m/>
    <b v="0"/>
    <m/>
    <s v="Biotherapeutics"/>
    <s v="Other"/>
    <m/>
    <m/>
    <m/>
    <m/>
    <m/>
    <x v="3885"/>
    <x v="0"/>
    <b v="0"/>
    <m/>
    <m/>
    <m/>
    <s v="0055A000008zqzaQAA"/>
    <s v="01s31000003qafeAAA"/>
    <s v="Biotherapeutics"/>
    <m/>
    <m/>
    <s v="System"/>
    <s v="ZipChip"/>
    <m/>
    <m/>
    <s v="0125A000001ESVfQAO"/>
    <b v="0"/>
    <m/>
    <b v="0"/>
    <m/>
    <m/>
    <x v="1"/>
    <b v="0"/>
    <d v="2021-06-29T20:34:54"/>
    <s v="0055A00000BctN2QAJ"/>
    <m/>
    <b v="0"/>
    <x v="1"/>
    <m/>
    <m/>
    <n v="0"/>
    <m/>
    <x v="2"/>
    <n v="100"/>
    <n v="0"/>
  </r>
  <r>
    <s v="0013100001fpKktAAE"/>
    <b v="0"/>
    <m/>
    <b v="0"/>
    <m/>
    <m/>
    <m/>
    <x v="18"/>
    <b v="1"/>
    <m/>
    <m/>
    <s v="00331000038FJzdAAG"/>
    <m/>
    <m/>
    <s v="00531000008FRNUAA4"/>
    <b v="0"/>
    <d v="2017-12-04T16:25:41"/>
    <m/>
    <b v="0"/>
    <m/>
    <m/>
    <b v="0"/>
    <d v="2017-04-01T00:00:00"/>
    <n v="4"/>
    <n v="2017"/>
    <s v="Closed"/>
    <s v="Closed"/>
    <b v="0"/>
    <b v="0"/>
    <m/>
    <b v="1"/>
    <b v="0"/>
    <b v="0"/>
    <x v="15"/>
    <b v="0"/>
    <s v="Auto-Classic"/>
    <x v="0"/>
    <m/>
    <s v="0055A00000BclF5QAJ"/>
    <d v="2021-04-11T20:06:15"/>
    <m/>
    <d v="2018-03-10T15:07:46"/>
    <m/>
    <m/>
    <b v="0"/>
    <m/>
    <s v="Biotherapeutics;Proteomics and Peptide Mapping"/>
    <s v="Field Sales"/>
    <m/>
    <m/>
    <m/>
    <m/>
    <m/>
    <x v="3886"/>
    <x v="0"/>
    <b v="0"/>
    <m/>
    <m/>
    <m/>
    <s v="0055A000008zqzaQAA"/>
    <s v="01s31000003qafeAAA"/>
    <s v="Biotherapeutics"/>
    <m/>
    <s v="00331000038FJzdAAG"/>
    <s v="System"/>
    <s v="ZipChip"/>
    <m/>
    <m/>
    <s v="0125A000001ESVfQAO"/>
    <b v="0"/>
    <m/>
    <b v="0"/>
    <m/>
    <m/>
    <x v="1"/>
    <b v="0"/>
    <d v="2021-06-29T20:34:54"/>
    <s v="0055A00000BctN2QAJ"/>
    <m/>
    <b v="0"/>
    <x v="1"/>
    <m/>
    <m/>
    <n v="34055"/>
    <m/>
    <x v="956"/>
    <n v="100"/>
    <n v="0"/>
  </r>
  <r>
    <s v="0013100001qvZsSAAU"/>
    <b v="0"/>
    <m/>
    <b v="0"/>
    <s v="70131000001YBx9AAG"/>
    <m/>
    <m/>
    <x v="808"/>
    <b v="1"/>
    <m/>
    <m/>
    <m/>
    <m/>
    <m/>
    <s v="0055A000008iLoJQAU"/>
    <b v="0"/>
    <d v="2018-09-17T23:40:14"/>
    <m/>
    <b v="0"/>
    <m/>
    <m/>
    <b v="0"/>
    <d v="2018-04-01T00:00:00"/>
    <n v="4"/>
    <n v="2018"/>
    <s v="Closed"/>
    <s v="Closed"/>
    <b v="0"/>
    <b v="0"/>
    <m/>
    <b v="1"/>
    <b v="0"/>
    <b v="0"/>
    <x v="15"/>
    <b v="0"/>
    <s v="Auto-Classic"/>
    <x v="0"/>
    <d v="2018-09-17T00:00:00"/>
    <s v="0055A00000BclF5QAJ"/>
    <d v="2021-04-11T20:07:09"/>
    <m/>
    <d v="2018-12-10T02:44:40"/>
    <m/>
    <m/>
    <b v="0"/>
    <m/>
    <m/>
    <s v="Field Sales"/>
    <m/>
    <m/>
    <m/>
    <m/>
    <m/>
    <x v="3887"/>
    <x v="0"/>
    <b v="0"/>
    <m/>
    <m/>
    <m/>
    <s v="0055A000008iLoJQAU"/>
    <s v="01s31000003qafeAAA"/>
    <s v="Biotherapeutics"/>
    <m/>
    <s v="0033100002vvEiXAAU"/>
    <s v="System"/>
    <s v="ZipChip"/>
    <m/>
    <s v="0Q05A000002BG5oSAG"/>
    <s v="0125A000001ESVfQAO"/>
    <b v="0"/>
    <m/>
    <b v="0"/>
    <m/>
    <m/>
    <x v="1"/>
    <b v="0"/>
    <d v="2021-06-29T20:34:54"/>
    <m/>
    <m/>
    <b v="0"/>
    <x v="1"/>
    <m/>
    <m/>
    <n v="64550"/>
    <m/>
    <x v="817"/>
    <n v="100"/>
    <n v="0"/>
  </r>
  <r>
    <s v="0013100001puTdTAAU"/>
    <b v="0"/>
    <m/>
    <b v="0"/>
    <s v="70131000001YBPPAA4"/>
    <m/>
    <m/>
    <x v="809"/>
    <b v="1"/>
    <m/>
    <m/>
    <s v="00331000037V7RVAA0"/>
    <m/>
    <m/>
    <s v="0055A000008iLoOQAU"/>
    <b v="0"/>
    <d v="2018-10-18T17:25:06"/>
    <m/>
    <b v="0"/>
    <m/>
    <m/>
    <b v="0"/>
    <d v="2018-04-01T00:00:00"/>
    <n v="4"/>
    <n v="2018"/>
    <s v="Closed"/>
    <s v="Closed"/>
    <b v="0"/>
    <b v="0"/>
    <m/>
    <b v="1"/>
    <b v="0"/>
    <b v="0"/>
    <x v="15"/>
    <b v="0"/>
    <s v="Auto-Ti"/>
    <x v="0"/>
    <m/>
    <s v="0055A00000BclF5QAJ"/>
    <d v="2021-04-10T22:59:54"/>
    <m/>
    <d v="2018-10-29T14:07:00"/>
    <m/>
    <m/>
    <b v="0"/>
    <m/>
    <m/>
    <s v="Trade Show"/>
    <m/>
    <m/>
    <m/>
    <m/>
    <m/>
    <x v="3888"/>
    <x v="0"/>
    <b v="0"/>
    <m/>
    <m/>
    <m/>
    <s v="0055A000008zqzaQAA"/>
    <s v="01s31000003qafeAAA"/>
    <s v="Biotherapeutics"/>
    <m/>
    <s v="00331000037V7RVAA0"/>
    <s v="System"/>
    <s v="ZipChip"/>
    <m/>
    <m/>
    <s v="0125A000001ESVfQAO"/>
    <b v="0"/>
    <m/>
    <b v="0"/>
    <m/>
    <m/>
    <x v="1"/>
    <b v="0"/>
    <d v="2021-06-29T20:34:54"/>
    <s v="0055A00000BctN2QAJ"/>
    <m/>
    <b v="0"/>
    <x v="1"/>
    <m/>
    <m/>
    <n v="86550"/>
    <m/>
    <x v="957"/>
    <n v="100"/>
    <n v="0"/>
  </r>
  <r>
    <s v="0013100001jbAvCAAU"/>
    <b v="0"/>
    <m/>
    <b v="0"/>
    <s v="7015A0000022hBpQAI"/>
    <m/>
    <m/>
    <x v="810"/>
    <b v="1"/>
    <m/>
    <m/>
    <s v="00331000030OqvCAAS"/>
    <m/>
    <m/>
    <s v="0055A000008iLoJQAU"/>
    <b v="0"/>
    <d v="2018-09-21T18:59:12"/>
    <m/>
    <b v="0"/>
    <m/>
    <m/>
    <b v="0"/>
    <d v="2018-04-01T00:00:00"/>
    <n v="4"/>
    <n v="2018"/>
    <s v="Closed"/>
    <s v="Closed"/>
    <b v="0"/>
    <b v="0"/>
    <m/>
    <b v="1"/>
    <b v="0"/>
    <b v="0"/>
    <x v="14"/>
    <b v="0"/>
    <s v="Manual-Ti"/>
    <x v="0"/>
    <m/>
    <s v="0055A00000BclF5QAJ"/>
    <d v="2021-04-10T22:59:54"/>
    <m/>
    <d v="2018-11-09T20:38:59"/>
    <m/>
    <m/>
    <b v="0"/>
    <m/>
    <m/>
    <s v="Trade Show"/>
    <m/>
    <m/>
    <m/>
    <m/>
    <m/>
    <x v="3889"/>
    <x v="0"/>
    <b v="0"/>
    <m/>
    <m/>
    <m/>
    <s v="0055A000008iLoJQAU"/>
    <s v="01s31000003qafeAAA"/>
    <s v="Metabolomics"/>
    <m/>
    <s v="00331000030OqvCAAS"/>
    <s v="System"/>
    <s v="ZipChip"/>
    <m/>
    <s v="0Q05A000002BZcBSAW"/>
    <s v="0125A000001ESVfQAO"/>
    <b v="0"/>
    <m/>
    <b v="0"/>
    <m/>
    <m/>
    <x v="1"/>
    <b v="0"/>
    <d v="2021-06-29T20:34:54"/>
    <m/>
    <m/>
    <b v="0"/>
    <x v="1"/>
    <m/>
    <m/>
    <n v="56200"/>
    <m/>
    <x v="958"/>
    <n v="100"/>
    <n v="0"/>
  </r>
  <r>
    <s v="0013100001gXqdHAAS"/>
    <b v="0"/>
    <m/>
    <b v="0"/>
    <m/>
    <m/>
    <m/>
    <x v="811"/>
    <b v="1"/>
    <m/>
    <m/>
    <m/>
    <m/>
    <m/>
    <s v="0055A000008zqzaQAA"/>
    <b v="0"/>
    <d v="2019-12-19T14:47:30"/>
    <m/>
    <b v="0"/>
    <m/>
    <m/>
    <b v="0"/>
    <d v="2019-04-01T00:00:00"/>
    <n v="4"/>
    <n v="2019"/>
    <s v="Closed"/>
    <s v="Closed"/>
    <b v="0"/>
    <b v="0"/>
    <m/>
    <b v="1"/>
    <b v="0"/>
    <b v="0"/>
    <x v="15"/>
    <b v="0"/>
    <s v="Manual-Bi"/>
    <x v="0"/>
    <d v="2019-12-21T00:00:00"/>
    <s v="0055A00000BclF5QAJ"/>
    <d v="2021-04-10T22:59:54"/>
    <m/>
    <d v="2019-12-22T11:41:41"/>
    <m/>
    <m/>
    <b v="0"/>
    <m/>
    <m/>
    <s v="Referral"/>
    <m/>
    <m/>
    <s v="Bruker"/>
    <m/>
    <m/>
    <x v="3890"/>
    <x v="0"/>
    <b v="0"/>
    <m/>
    <m/>
    <m/>
    <s v="0055A000009sZg0QAE"/>
    <s v="01s5A000005z9ixQAA"/>
    <s v="Biotherapeutics"/>
    <m/>
    <s v="0033100002wD9VgAAK"/>
    <s v="System"/>
    <s v="ZipChip"/>
    <m/>
    <s v="0Q05A000001e6UsSAI"/>
    <s v="0125A000001ESVfQAO"/>
    <b v="0"/>
    <m/>
    <b v="0"/>
    <m/>
    <m/>
    <x v="1"/>
    <b v="0"/>
    <d v="2021-06-29T20:34:55"/>
    <m/>
    <m/>
    <b v="0"/>
    <x v="1"/>
    <m/>
    <m/>
    <n v="36951"/>
    <m/>
    <x v="959"/>
    <n v="100"/>
    <n v="0"/>
  </r>
  <r>
    <s v="0015A00002FTtBNQA1"/>
    <b v="0"/>
    <m/>
    <b v="0"/>
    <m/>
    <m/>
    <m/>
    <x v="800"/>
    <b v="1"/>
    <m/>
    <m/>
    <s v="0035A00003aJIA1QAO"/>
    <m/>
    <m/>
    <s v="0055A000008iLoOQAU"/>
    <b v="0"/>
    <d v="2019-12-03T19:47:51"/>
    <m/>
    <b v="0"/>
    <m/>
    <m/>
    <b v="0"/>
    <d v="2019-04-01T00:00:00"/>
    <n v="4"/>
    <n v="2019"/>
    <s v="Closed"/>
    <s v="Closed"/>
    <b v="0"/>
    <b v="0"/>
    <m/>
    <b v="1"/>
    <b v="0"/>
    <b v="0"/>
    <x v="14"/>
    <b v="0"/>
    <s v="Auto-Si"/>
    <x v="0"/>
    <m/>
    <s v="0055A00000BclF5QAJ"/>
    <d v="2021-04-10T22:59:54"/>
    <m/>
    <d v="2019-12-27T20:40:30"/>
    <m/>
    <m/>
    <b v="0"/>
    <m/>
    <m/>
    <s v="Other"/>
    <m/>
    <m/>
    <s v="Sciex"/>
    <m/>
    <m/>
    <x v="3891"/>
    <x v="0"/>
    <b v="0"/>
    <m/>
    <m/>
    <m/>
    <s v="00531000008F2psAAC"/>
    <s v="01s5A000005z9ixQAA"/>
    <m/>
    <m/>
    <s v="0035A00003aJIA1QAO"/>
    <s v="System"/>
    <s v="ZipChip"/>
    <m/>
    <m/>
    <s v="0125A000001ESVfQAO"/>
    <b v="0"/>
    <m/>
    <b v="0"/>
    <m/>
    <m/>
    <x v="1"/>
    <b v="0"/>
    <d v="2021-06-29T20:34:55"/>
    <s v="0055A00000BctMsQAJ"/>
    <m/>
    <b v="0"/>
    <x v="1"/>
    <m/>
    <m/>
    <n v="54675"/>
    <m/>
    <x v="960"/>
    <n v="100"/>
    <n v="0"/>
  </r>
  <r>
    <s v="0013100001jbTegAAE"/>
    <b v="0"/>
    <m/>
    <b v="0"/>
    <s v="7015A000001qSjGQAU"/>
    <m/>
    <m/>
    <x v="800"/>
    <b v="1"/>
    <m/>
    <m/>
    <s v="0035A00003IOp8JQAT"/>
    <m/>
    <m/>
    <s v="0055A000008iLoOQAU"/>
    <b v="0"/>
    <d v="2019-12-03T20:13:26"/>
    <m/>
    <b v="0"/>
    <m/>
    <m/>
    <b v="0"/>
    <d v="2019-04-01T00:00:00"/>
    <n v="4"/>
    <n v="2019"/>
    <s v="Closed"/>
    <s v="Closed"/>
    <b v="0"/>
    <b v="0"/>
    <m/>
    <b v="1"/>
    <b v="0"/>
    <b v="0"/>
    <x v="26"/>
    <b v="0"/>
    <s v="Auto-Si"/>
    <x v="0"/>
    <m/>
    <s v="0055A00000BclF5QAJ"/>
    <d v="2021-04-10T22:59:54"/>
    <m/>
    <d v="2019-12-27T20:39:54"/>
    <m/>
    <m/>
    <b v="0"/>
    <m/>
    <m/>
    <s v="Website"/>
    <m/>
    <m/>
    <s v="Sciex"/>
    <m/>
    <m/>
    <x v="3892"/>
    <x v="0"/>
    <b v="0"/>
    <m/>
    <m/>
    <m/>
    <s v="00531000008F2psAAC"/>
    <s v="01s5A000005z9ixQAA"/>
    <m/>
    <m/>
    <s v="0035A00003IOp8JQAT"/>
    <s v="System"/>
    <s v="ZipChip"/>
    <m/>
    <m/>
    <s v="0125A000001ESVfQAO"/>
    <b v="0"/>
    <m/>
    <b v="0"/>
    <m/>
    <m/>
    <x v="1"/>
    <b v="0"/>
    <d v="2021-06-29T20:34:55"/>
    <s v="0055A00000BctMsQAJ"/>
    <m/>
    <b v="0"/>
    <x v="1"/>
    <m/>
    <m/>
    <n v="218700"/>
    <m/>
    <x v="961"/>
    <n v="100"/>
    <n v="0"/>
  </r>
  <r>
    <s v="0015A00001yWkX5QAK"/>
    <b v="0"/>
    <m/>
    <b v="0"/>
    <s v="7015A000001ThI4QAK"/>
    <m/>
    <m/>
    <x v="771"/>
    <b v="1"/>
    <m/>
    <m/>
    <s v="0035A00003FYJQlQAP"/>
    <m/>
    <m/>
    <s v="0055A000009GjocQAC"/>
    <b v="0"/>
    <d v="2019-10-28T15:17:01"/>
    <m/>
    <b v="0"/>
    <m/>
    <m/>
    <b v="0"/>
    <d v="2019-04-01T00:00:00"/>
    <n v="4"/>
    <n v="2019"/>
    <s v="Closed"/>
    <s v="Closed"/>
    <b v="0"/>
    <b v="0"/>
    <m/>
    <b v="1"/>
    <b v="0"/>
    <b v="0"/>
    <x v="17"/>
    <b v="0"/>
    <s v="Auto-Ti"/>
    <x v="0"/>
    <d v="2019-11-08T00:00:00"/>
    <s v="0055A00000BclF5QAJ"/>
    <d v="2021-04-11T19:52:07"/>
    <m/>
    <d v="2019-12-09T15:58:51"/>
    <m/>
    <m/>
    <b v="0"/>
    <m/>
    <m/>
    <s v="Inside Sales"/>
    <m/>
    <m/>
    <s v="Thermo"/>
    <m/>
    <m/>
    <x v="3893"/>
    <x v="0"/>
    <b v="0"/>
    <m/>
    <s v="Thermo Exploris 480"/>
    <m/>
    <s v="0055A000009GjocQAC"/>
    <s v="01s5A000005z9ixQAA"/>
    <m/>
    <m/>
    <s v="0035A00003FYJQlQAP"/>
    <s v="System"/>
    <s v="ZipChip"/>
    <m/>
    <m/>
    <s v="0125A000001ESVfQAO"/>
    <b v="0"/>
    <m/>
    <b v="0"/>
    <m/>
    <m/>
    <x v="1"/>
    <b v="0"/>
    <d v="2021-06-29T20:34:54"/>
    <m/>
    <m/>
    <b v="0"/>
    <x v="1"/>
    <m/>
    <m/>
    <n v="33466.5"/>
    <m/>
    <x v="962"/>
    <n v="100"/>
    <n v="0"/>
  </r>
  <r>
    <s v="0013100001qyrRZAAY"/>
    <b v="0"/>
    <m/>
    <b v="0"/>
    <m/>
    <m/>
    <m/>
    <x v="452"/>
    <b v="1"/>
    <m/>
    <m/>
    <m/>
    <m/>
    <m/>
    <s v="0055A000008zqzaQAA"/>
    <b v="0"/>
    <d v="2019-08-23T19:36:44"/>
    <m/>
    <b v="0"/>
    <m/>
    <m/>
    <b v="0"/>
    <d v="2019-04-01T00:00:00"/>
    <n v="4"/>
    <n v="2019"/>
    <s v="Closed"/>
    <s v="Closed"/>
    <b v="0"/>
    <b v="0"/>
    <m/>
    <b v="1"/>
    <b v="0"/>
    <b v="0"/>
    <x v="15"/>
    <b v="0"/>
    <s v="Manual-Ti"/>
    <x v="0"/>
    <d v="2019-12-20T00:00:00"/>
    <s v="0055A00000BclF5QAJ"/>
    <d v="2021-04-10T22:59:54"/>
    <m/>
    <d v="2019-12-21T03:13:37"/>
    <m/>
    <m/>
    <b v="0"/>
    <m/>
    <m/>
    <s v="Referral"/>
    <m/>
    <m/>
    <s v="Thermo"/>
    <s v="Fusion Lumos"/>
    <m/>
    <x v="3894"/>
    <x v="0"/>
    <b v="0"/>
    <m/>
    <m/>
    <m/>
    <s v="00531000008F2psAAC"/>
    <s v="01s5A000005z9ixQAA"/>
    <s v="Biotherapeutics"/>
    <m/>
    <s v="0035A00003GHmQoQAL"/>
    <s v="System"/>
    <s v="ZipChip"/>
    <m/>
    <m/>
    <s v="0125A000001ESVfQAO"/>
    <b v="0"/>
    <m/>
    <b v="0"/>
    <m/>
    <m/>
    <x v="1"/>
    <b v="0"/>
    <d v="2021-06-29T20:34:54"/>
    <s v="0055A00000BctMsQAJ"/>
    <m/>
    <b v="0"/>
    <x v="1"/>
    <m/>
    <m/>
    <n v="45892"/>
    <m/>
    <x v="963"/>
    <n v="100"/>
    <n v="0"/>
  </r>
  <r>
    <s v="0013100001p4NvZAAU"/>
    <b v="0"/>
    <m/>
    <b v="0"/>
    <s v="7015A000001ThnRQAS"/>
    <m/>
    <m/>
    <x v="543"/>
    <b v="1"/>
    <m/>
    <m/>
    <s v="0035A00003IPUBfQAP"/>
    <m/>
    <s v="Impacted"/>
    <s v="0055A000008iLoOQAU"/>
    <b v="0"/>
    <d v="2020-03-13T17:28:28"/>
    <m/>
    <b v="0"/>
    <m/>
    <m/>
    <b v="0"/>
    <d v="2020-04-01T00:00:00"/>
    <n v="4"/>
    <n v="2020"/>
    <s v="Closed"/>
    <s v="Closed"/>
    <b v="0"/>
    <b v="0"/>
    <m/>
    <b v="1"/>
    <b v="0"/>
    <b v="0"/>
    <x v="15"/>
    <b v="0"/>
    <m/>
    <x v="0"/>
    <d v="2020-12-16T00:00:00"/>
    <s v="0055A00000BclF5QAJ"/>
    <d v="2021-04-10T22:59:54"/>
    <m/>
    <d v="2020-12-17T01:04:02"/>
    <m/>
    <m/>
    <b v="0"/>
    <m/>
    <m/>
    <s v="eApp Note"/>
    <m/>
    <m/>
    <m/>
    <m/>
    <m/>
    <x v="3895"/>
    <x v="0"/>
    <b v="0"/>
    <m/>
    <m/>
    <m/>
    <s v="0055A000008iLoOQAU"/>
    <s v="01s5A000005x0sjQAA"/>
    <m/>
    <m/>
    <s v="0035A00003IPUBfQAP"/>
    <s v="Consumables"/>
    <s v="ZipChip"/>
    <m/>
    <m/>
    <s v="0125A000001ESVfQAO"/>
    <b v="0"/>
    <m/>
    <b v="0"/>
    <m/>
    <m/>
    <x v="1"/>
    <b v="0"/>
    <d v="2021-06-29T20:34:55"/>
    <m/>
    <m/>
    <b v="0"/>
    <x v="1"/>
    <m/>
    <m/>
    <n v="6700"/>
    <m/>
    <x v="783"/>
    <n v="100"/>
    <n v="0"/>
  </r>
  <r>
    <s v="0015A00002CT3YKQA1"/>
    <b v="0"/>
    <m/>
    <b v="0"/>
    <m/>
    <m/>
    <m/>
    <x v="756"/>
    <b v="1"/>
    <m/>
    <m/>
    <s v="0035A00003VEeuTQAT"/>
    <s v="Weeks away from normal practice.  GMP prioritized."/>
    <s v="Impacted"/>
    <s v="00531000007KAu8AAG"/>
    <b v="0"/>
    <d v="2019-06-11T13:29:28"/>
    <m/>
    <b v="0"/>
    <m/>
    <m/>
    <b v="0"/>
    <d v="2019-04-01T00:00:00"/>
    <n v="4"/>
    <n v="2019"/>
    <s v="Closed"/>
    <s v="Closed"/>
    <b v="0"/>
    <b v="0"/>
    <m/>
    <b v="1"/>
    <b v="0"/>
    <b v="0"/>
    <x v="15"/>
    <b v="0"/>
    <s v="Auto-Classic"/>
    <x v="0"/>
    <m/>
    <s v="0055A00000BclF5QAJ"/>
    <d v="2021-04-11T20:07:09"/>
    <m/>
    <d v="2019-12-19T12:36:51"/>
    <m/>
    <m/>
    <b v="0"/>
    <m/>
    <m/>
    <s v="Field Sales"/>
    <m/>
    <m/>
    <s v="Thermo"/>
    <s v="QE EMR UHMR (Plus, HF, HF-X with BioPharma)"/>
    <m/>
    <x v="3896"/>
    <x v="0"/>
    <b v="0"/>
    <m/>
    <m/>
    <s v="TOXINS"/>
    <s v="00531000007KAu8AAG"/>
    <s v="01s5A000004PlSkQAK"/>
    <s v="Biotherapeutics"/>
    <m/>
    <s v="0035A00003VEeuTQAT"/>
    <s v="System"/>
    <s v="ZipChip"/>
    <m/>
    <m/>
    <s v="0125A000001ESVfQAO"/>
    <b v="0"/>
    <m/>
    <b v="0"/>
    <m/>
    <m/>
    <x v="1"/>
    <b v="0"/>
    <d v="2021-06-29T20:34:54"/>
    <s v="0055A00000Bd4jEQAR"/>
    <m/>
    <b v="0"/>
    <x v="1"/>
    <m/>
    <m/>
    <n v="86314"/>
    <m/>
    <x v="964"/>
    <n v="100"/>
    <n v="0"/>
  </r>
  <r>
    <s v="0013100001gawnXAAQ"/>
    <b v="0"/>
    <m/>
    <b v="0"/>
    <m/>
    <m/>
    <m/>
    <x v="614"/>
    <b v="1"/>
    <m/>
    <m/>
    <s v="0035A00003Ksb7MQAR"/>
    <m/>
    <m/>
    <s v="00531000007MUoEAAW"/>
    <b v="0"/>
    <d v="2018-07-05T17:52:56"/>
    <m/>
    <b v="0"/>
    <m/>
    <m/>
    <b v="0"/>
    <d v="2019-01-01T00:00:00"/>
    <n v="1"/>
    <n v="2019"/>
    <s v="Closed"/>
    <s v="Closed"/>
    <b v="0"/>
    <b v="0"/>
    <m/>
    <b v="1"/>
    <b v="0"/>
    <b v="0"/>
    <x v="23"/>
    <b v="0"/>
    <m/>
    <x v="0"/>
    <d v="2019-07-17T00:00:00"/>
    <s v="0055A00000BclF5QAJ"/>
    <d v="2021-04-11T20:08:00"/>
    <m/>
    <d v="2020-01-06T18:18:16"/>
    <m/>
    <m/>
    <b v="0"/>
    <m/>
    <m/>
    <s v="Field Sales"/>
    <m/>
    <m/>
    <m/>
    <m/>
    <m/>
    <x v="3897"/>
    <x v="0"/>
    <b v="0"/>
    <m/>
    <m/>
    <m/>
    <s v="00531000007KgPgAAK"/>
    <s v="01si00000040RFIAA2"/>
    <s v="All Hazards"/>
    <s v="All Hazards"/>
    <m/>
    <m/>
    <m/>
    <m/>
    <m/>
    <s v="0125A000001NaBLQA0"/>
    <b v="0"/>
    <m/>
    <b v="0"/>
    <m/>
    <m/>
    <x v="1"/>
    <b v="0"/>
    <d v="2021-06-29T20:34:54"/>
    <m/>
    <m/>
    <b v="0"/>
    <x v="1"/>
    <m/>
    <m/>
    <n v="61647.6"/>
    <m/>
    <x v="965"/>
    <n v="100"/>
    <n v="0"/>
  </r>
  <r>
    <s v="0015A00001tbbJ8QAI"/>
    <b v="0"/>
    <m/>
    <b v="0"/>
    <m/>
    <m/>
    <m/>
    <x v="340"/>
    <b v="1"/>
    <m/>
    <m/>
    <m/>
    <m/>
    <m/>
    <s v="00531000007MUoEAAW"/>
    <b v="0"/>
    <d v="2020-03-16T13:42:50"/>
    <m/>
    <b v="0"/>
    <m/>
    <m/>
    <b v="0"/>
    <d v="2020-01-01T00:00:00"/>
    <n v="1"/>
    <n v="2020"/>
    <s v="Closed"/>
    <s v="Closed"/>
    <b v="0"/>
    <b v="0"/>
    <m/>
    <b v="1"/>
    <b v="0"/>
    <b v="0"/>
    <x v="23"/>
    <b v="0"/>
    <m/>
    <x v="0"/>
    <m/>
    <s v="0055A00000BclF5QAJ"/>
    <d v="2021-04-11T20:08:00"/>
    <m/>
    <d v="2020-04-01T14:20:36"/>
    <m/>
    <m/>
    <b v="0"/>
    <m/>
    <m/>
    <s v="Field Sales"/>
    <m/>
    <m/>
    <m/>
    <m/>
    <m/>
    <x v="3898"/>
    <x v="0"/>
    <b v="0"/>
    <m/>
    <m/>
    <m/>
    <s v="00531000007KgPgAAK"/>
    <s v="01si00000040RFIAA2"/>
    <m/>
    <m/>
    <m/>
    <m/>
    <s v="MX908"/>
    <m/>
    <m/>
    <s v="0125A000001NaBLQA0"/>
    <b v="0"/>
    <m/>
    <b v="0"/>
    <m/>
    <m/>
    <x v="1"/>
    <b v="0"/>
    <d v="2021-06-29T20:34:55"/>
    <m/>
    <m/>
    <b v="0"/>
    <x v="1"/>
    <m/>
    <m/>
    <n v="312000"/>
    <m/>
    <x v="426"/>
    <n v="100"/>
    <n v="0"/>
  </r>
  <r>
    <s v="0013100001gYGSGAA4"/>
    <b v="0"/>
    <m/>
    <b v="0"/>
    <m/>
    <m/>
    <m/>
    <x v="397"/>
    <b v="1"/>
    <m/>
    <m/>
    <m/>
    <m/>
    <m/>
    <s v="00531000007MUoEAAW"/>
    <b v="0"/>
    <d v="2020-02-11T18:53:39"/>
    <m/>
    <b v="0"/>
    <m/>
    <m/>
    <b v="0"/>
    <d v="2021-01-01T00:00:00"/>
    <n v="1"/>
    <n v="2021"/>
    <s v="Closed"/>
    <s v="Closed"/>
    <b v="0"/>
    <b v="0"/>
    <m/>
    <b v="1"/>
    <b v="0"/>
    <b v="0"/>
    <x v="19"/>
    <b v="0"/>
    <m/>
    <x v="0"/>
    <d v="2020-02-11T00:00:00"/>
    <s v="00531000007MUoEAAW"/>
    <d v="2021-03-29T19:04:38"/>
    <m/>
    <d v="2021-03-18T18:38:57"/>
    <m/>
    <m/>
    <b v="0"/>
    <m/>
    <m/>
    <s v="Other"/>
    <m/>
    <m/>
    <m/>
    <m/>
    <m/>
    <x v="3899"/>
    <x v="0"/>
    <b v="0"/>
    <m/>
    <m/>
    <m/>
    <s v="00531000007KAsvAAG"/>
    <s v="01s31000003qafjAAA"/>
    <m/>
    <m/>
    <m/>
    <m/>
    <s v="MX908"/>
    <m/>
    <m/>
    <s v="0125A000001NaBLQA0"/>
    <b v="0"/>
    <m/>
    <b v="0"/>
    <m/>
    <m/>
    <x v="1"/>
    <b v="0"/>
    <d v="2021-06-29T20:34:55"/>
    <m/>
    <m/>
    <b v="0"/>
    <x v="1"/>
    <m/>
    <m/>
    <n v="82472.399999999994"/>
    <m/>
    <x v="966"/>
    <n v="100"/>
    <n v="0"/>
  </r>
  <r>
    <s v="0015A00002G74JLQAZ"/>
    <b v="0"/>
    <m/>
    <b v="0"/>
    <m/>
    <m/>
    <m/>
    <x v="381"/>
    <b v="1"/>
    <m/>
    <m/>
    <s v="0035A00003lTHBsQAO"/>
    <m/>
    <m/>
    <s v="00531000007MUoEAAW"/>
    <b v="0"/>
    <d v="2020-11-20T16:41:21"/>
    <m/>
    <b v="0"/>
    <m/>
    <m/>
    <b v="0"/>
    <d v="2021-01-01T00:00:00"/>
    <n v="1"/>
    <n v="2021"/>
    <s v="Closed"/>
    <s v="Closed"/>
    <b v="0"/>
    <b v="0"/>
    <m/>
    <b v="1"/>
    <b v="0"/>
    <b v="0"/>
    <x v="20"/>
    <b v="0"/>
    <m/>
    <x v="0"/>
    <d v="2020-11-20T00:00:00"/>
    <s v="0055A00000BclF5QAJ"/>
    <d v="2021-04-11T20:08:00"/>
    <m/>
    <d v="2021-03-05T13:30:51"/>
    <m/>
    <m/>
    <b v="0"/>
    <m/>
    <m/>
    <s v="Field Sales"/>
    <m/>
    <m/>
    <m/>
    <m/>
    <m/>
    <x v="3900"/>
    <x v="0"/>
    <b v="0"/>
    <m/>
    <m/>
    <m/>
    <s v="00531000007KgPgAAK"/>
    <s v="01s31000003qafjAAA"/>
    <m/>
    <m/>
    <m/>
    <m/>
    <s v="MX908"/>
    <m/>
    <m/>
    <s v="0125A000001NaBLQA0"/>
    <b v="0"/>
    <m/>
    <b v="0"/>
    <m/>
    <m/>
    <x v="1"/>
    <b v="0"/>
    <d v="2021-06-29T20:34:55"/>
    <m/>
    <m/>
    <b v="0"/>
    <x v="1"/>
    <m/>
    <m/>
    <n v="148200"/>
    <m/>
    <x v="967"/>
    <n v="100"/>
    <n v="0"/>
  </r>
  <r>
    <s v="0013100001pvRTEAA2"/>
    <b v="0"/>
    <m/>
    <b v="0"/>
    <m/>
    <m/>
    <m/>
    <x v="466"/>
    <b v="1"/>
    <m/>
    <m/>
    <s v="0035A00003mesqGQAQ"/>
    <m/>
    <m/>
    <s v="00531000007MUoEAAW"/>
    <b v="0"/>
    <d v="2021-01-11T19:31:34"/>
    <m/>
    <b v="0"/>
    <m/>
    <m/>
    <b v="0"/>
    <d v="2021-01-01T00:00:00"/>
    <n v="1"/>
    <n v="2021"/>
    <s v="Closed"/>
    <s v="Closed"/>
    <b v="0"/>
    <b v="0"/>
    <m/>
    <b v="1"/>
    <b v="0"/>
    <b v="0"/>
    <x v="23"/>
    <b v="0"/>
    <m/>
    <x v="0"/>
    <d v="2021-01-15T00:00:00"/>
    <s v="0055A00000BclF5QAJ"/>
    <d v="2021-04-11T20:08:00"/>
    <m/>
    <d v="2021-01-20T21:59:44"/>
    <m/>
    <m/>
    <b v="0"/>
    <m/>
    <m/>
    <s v="Field Sales"/>
    <m/>
    <m/>
    <m/>
    <m/>
    <m/>
    <x v="3901"/>
    <x v="0"/>
    <b v="0"/>
    <m/>
    <m/>
    <m/>
    <s v="00531000007KgPgAAK"/>
    <s v="01s31000003qafjAAA"/>
    <m/>
    <m/>
    <m/>
    <m/>
    <s v="MX908"/>
    <m/>
    <s v="0Q05A000001eSTMSA2"/>
    <s v="0125A000001NaBLQA0"/>
    <b v="0"/>
    <m/>
    <b v="0"/>
    <m/>
    <m/>
    <x v="1"/>
    <b v="0"/>
    <d v="2021-06-29T20:34:55"/>
    <m/>
    <m/>
    <b v="0"/>
    <x v="1"/>
    <m/>
    <m/>
    <n v="58500"/>
    <m/>
    <x v="968"/>
    <n v="100"/>
    <n v="0"/>
  </r>
  <r>
    <s v="0015A00001tbbJ8QAI"/>
    <b v="0"/>
    <m/>
    <b v="0"/>
    <m/>
    <m/>
    <m/>
    <x v="277"/>
    <b v="1"/>
    <m/>
    <m/>
    <s v="0035A00003Ce7bvQAB"/>
    <m/>
    <m/>
    <s v="00531000007MUoEAAW"/>
    <b v="0"/>
    <d v="2021-02-02T16:42:24"/>
    <m/>
    <b v="0"/>
    <m/>
    <m/>
    <b v="0"/>
    <d v="2021-01-01T00:00:00"/>
    <n v="1"/>
    <n v="2021"/>
    <s v="Closed"/>
    <s v="Closed"/>
    <b v="0"/>
    <b v="0"/>
    <m/>
    <b v="1"/>
    <b v="0"/>
    <b v="0"/>
    <x v="23"/>
    <b v="0"/>
    <m/>
    <x v="0"/>
    <d v="2021-02-02T00:00:00"/>
    <s v="0055A00000BclF5QAJ"/>
    <d v="2021-04-11T20:08:00"/>
    <m/>
    <d v="2021-02-08T15:03:00"/>
    <m/>
    <m/>
    <b v="0"/>
    <m/>
    <m/>
    <s v="Field Sales"/>
    <m/>
    <m/>
    <m/>
    <m/>
    <m/>
    <x v="3902"/>
    <x v="0"/>
    <b v="0"/>
    <m/>
    <m/>
    <m/>
    <s v="00531000007KgPgAAK"/>
    <s v="01si00000040RFIAA2"/>
    <m/>
    <m/>
    <m/>
    <m/>
    <s v="MX908"/>
    <m/>
    <m/>
    <s v="0125A000001NaBLQA0"/>
    <b v="0"/>
    <m/>
    <b v="0"/>
    <m/>
    <m/>
    <x v="1"/>
    <b v="0"/>
    <d v="2021-06-29T20:34:55"/>
    <m/>
    <m/>
    <b v="0"/>
    <x v="1"/>
    <m/>
    <m/>
    <n v="39000"/>
    <m/>
    <x v="969"/>
    <n v="100"/>
    <n v="0"/>
  </r>
  <r>
    <s v="0015A00002LehpVQAR"/>
    <b v="0"/>
    <m/>
    <b v="0"/>
    <m/>
    <m/>
    <m/>
    <x v="812"/>
    <b v="1"/>
    <m/>
    <m/>
    <m/>
    <m/>
    <m/>
    <s v="00531000007MUoEAAW"/>
    <b v="0"/>
    <d v="2021-02-18T19:32:07"/>
    <m/>
    <b v="0"/>
    <m/>
    <m/>
    <b v="0"/>
    <d v="2021-01-01T00:00:00"/>
    <n v="1"/>
    <n v="2021"/>
    <s v="Closed"/>
    <s v="Closed"/>
    <b v="0"/>
    <b v="0"/>
    <m/>
    <b v="1"/>
    <b v="0"/>
    <b v="0"/>
    <x v="23"/>
    <b v="0"/>
    <m/>
    <x v="0"/>
    <m/>
    <s v="0055A00000BclF5QAJ"/>
    <d v="2021-04-11T19:52:07"/>
    <m/>
    <m/>
    <m/>
    <m/>
    <b v="0"/>
    <m/>
    <m/>
    <s v="Inside Sales"/>
    <m/>
    <m/>
    <m/>
    <m/>
    <m/>
    <x v="3903"/>
    <x v="0"/>
    <b v="0"/>
    <m/>
    <m/>
    <m/>
    <s v="00531000008F2qlAAC"/>
    <s v="01si00000040RFIAA2"/>
    <m/>
    <m/>
    <m/>
    <m/>
    <s v="MX908"/>
    <m/>
    <m/>
    <s v="0125A000001NaBLQA0"/>
    <b v="0"/>
    <m/>
    <b v="0"/>
    <m/>
    <m/>
    <x v="1"/>
    <b v="0"/>
    <d v="2021-06-29T20:34:55"/>
    <m/>
    <m/>
    <b v="0"/>
    <x v="1"/>
    <m/>
    <m/>
    <n v="149.25"/>
    <m/>
    <x v="970"/>
    <n v="100"/>
    <n v="0"/>
  </r>
  <r>
    <s v="0013100001emXyOAAU"/>
    <b v="0"/>
    <m/>
    <b v="0"/>
    <m/>
    <m/>
    <m/>
    <x v="392"/>
    <b v="1"/>
    <m/>
    <m/>
    <s v="0035A00003ihLdKQAU"/>
    <m/>
    <m/>
    <s v="0055A000009sa63QAA"/>
    <b v="0"/>
    <d v="2020-08-27T05:28:20"/>
    <m/>
    <b v="0"/>
    <m/>
    <m/>
    <b v="0"/>
    <d v="2021-01-01T00:00:00"/>
    <n v="1"/>
    <n v="2021"/>
    <s v="Closed"/>
    <s v="Closed"/>
    <b v="0"/>
    <b v="0"/>
    <s v="UASI"/>
    <b v="1"/>
    <b v="0"/>
    <b v="0"/>
    <x v="19"/>
    <b v="0"/>
    <m/>
    <x v="0"/>
    <m/>
    <s v="0055A00000BclF5QAJ"/>
    <d v="2021-04-11T20:08:00"/>
    <m/>
    <d v="2021-03-26T02:26:41"/>
    <m/>
    <m/>
    <b v="0"/>
    <m/>
    <m/>
    <s v="Field Sales"/>
    <m/>
    <m/>
    <m/>
    <m/>
    <m/>
    <x v="3904"/>
    <x v="0"/>
    <b v="0"/>
    <m/>
    <m/>
    <m/>
    <s v="0055A000009sa63QAA"/>
    <s v="01s31000003qafjAAA"/>
    <m/>
    <m/>
    <m/>
    <m/>
    <s v="MX908"/>
    <m/>
    <m/>
    <s v="0125A000001NaBLQA0"/>
    <b v="0"/>
    <m/>
    <b v="0"/>
    <m/>
    <m/>
    <x v="1"/>
    <b v="0"/>
    <d v="2021-06-29T20:34:55"/>
    <m/>
    <m/>
    <b v="0"/>
    <x v="1"/>
    <m/>
    <m/>
    <n v="304332.94"/>
    <m/>
    <x v="971"/>
    <n v="100"/>
    <n v="0"/>
  </r>
  <r>
    <s v="0015A00002GqGMyQAN"/>
    <b v="0"/>
    <m/>
    <b v="0"/>
    <m/>
    <m/>
    <m/>
    <x v="813"/>
    <b v="1"/>
    <m/>
    <m/>
    <m/>
    <m/>
    <m/>
    <s v="00531000008F2qlAAC"/>
    <b v="0"/>
    <d v="2020-01-09T20:12:28"/>
    <m/>
    <b v="0"/>
    <m/>
    <m/>
    <b v="0"/>
    <d v="2020-01-01T00:00:00"/>
    <n v="1"/>
    <n v="2020"/>
    <s v="Closed"/>
    <s v="Closed"/>
    <b v="0"/>
    <b v="0"/>
    <m/>
    <b v="1"/>
    <b v="0"/>
    <b v="0"/>
    <x v="23"/>
    <b v="0"/>
    <m/>
    <x v="0"/>
    <d v="2020-03-11T00:00:00"/>
    <s v="00531000007MUoEAAW"/>
    <d v="2020-12-21T18:01:12"/>
    <m/>
    <d v="2020-03-16T14:05:40"/>
    <m/>
    <m/>
    <b v="0"/>
    <m/>
    <m/>
    <s v="Industry Event"/>
    <m/>
    <m/>
    <m/>
    <m/>
    <m/>
    <x v="3905"/>
    <x v="0"/>
    <b v="0"/>
    <m/>
    <m/>
    <m/>
    <s v="00531000008F2qlAAC"/>
    <s v="01si00000040RFIAA2"/>
    <s v="All Hazards"/>
    <s v="All Hazards"/>
    <m/>
    <m/>
    <s v="MX908"/>
    <m/>
    <m/>
    <s v="0125A000001NaBLQA0"/>
    <b v="0"/>
    <m/>
    <b v="0"/>
    <m/>
    <m/>
    <x v="1"/>
    <b v="0"/>
    <d v="2021-06-29T20:34:55"/>
    <m/>
    <m/>
    <b v="0"/>
    <x v="1"/>
    <m/>
    <m/>
    <n v="81781.06"/>
    <m/>
    <x v="972"/>
    <n v="100"/>
    <n v="0"/>
  </r>
  <r>
    <s v="0015A00002PK5tmQAD"/>
    <b v="0"/>
    <m/>
    <b v="0"/>
    <m/>
    <m/>
    <m/>
    <x v="139"/>
    <b v="1"/>
    <m/>
    <m/>
    <m/>
    <m/>
    <m/>
    <s v="00531000007MUoEAAW"/>
    <b v="0"/>
    <d v="2021-03-29T21:56:36"/>
    <m/>
    <b v="0"/>
    <s v="3-South"/>
    <d v="2021-09-17T00:00:00"/>
    <b v="0"/>
    <d v="2021-01-01T00:00:00"/>
    <n v="1"/>
    <n v="2021"/>
    <s v="Closed"/>
    <s v="Closed"/>
    <b v="0"/>
    <b v="0"/>
    <s v="CAP BUDGET"/>
    <b v="1"/>
    <b v="0"/>
    <b v="0"/>
    <x v="19"/>
    <b v="0"/>
    <m/>
    <x v="0"/>
    <m/>
    <s v="0055A00000BclF5QAJ"/>
    <d v="2021-04-11T20:08:00"/>
    <m/>
    <d v="2021-03-31T17:33:45"/>
    <m/>
    <m/>
    <b v="0"/>
    <m/>
    <m/>
    <s v="Field Sales"/>
    <m/>
    <m/>
    <m/>
    <m/>
    <m/>
    <x v="3906"/>
    <x v="0"/>
    <b v="0"/>
    <m/>
    <m/>
    <m/>
    <s v="0055A000009sa63QAA"/>
    <s v="01s31000003qafjAAA"/>
    <m/>
    <s v="All Hazards"/>
    <m/>
    <m/>
    <s v="MX908"/>
    <m/>
    <s v="0Q05A000001eWRvSAM"/>
    <s v="0125A000001NaBLQA0"/>
    <b v="0"/>
    <m/>
    <b v="0"/>
    <m/>
    <m/>
    <x v="1"/>
    <b v="0"/>
    <d v="2021-06-29T20:34:55"/>
    <m/>
    <m/>
    <b v="0"/>
    <x v="1"/>
    <m/>
    <m/>
    <n v="352707"/>
    <m/>
    <x v="973"/>
    <n v="100"/>
    <n v="0"/>
  </r>
  <r>
    <s v="0015A00002QcLYDQA3"/>
    <b v="0"/>
    <m/>
    <b v="0"/>
    <m/>
    <m/>
    <m/>
    <x v="590"/>
    <b v="1"/>
    <m/>
    <m/>
    <s v="0035A00003kfR5UQAU"/>
    <m/>
    <m/>
    <s v="0055A000009sa63QAA"/>
    <b v="0"/>
    <d v="2020-10-26T04:34:43"/>
    <m/>
    <b v="0"/>
    <s v="Farr West"/>
    <d v="2021-10-22T00:00:00"/>
    <b v="0"/>
    <d v="2021-01-01T00:00:00"/>
    <n v="1"/>
    <n v="2021"/>
    <s v="Closed"/>
    <s v="Closed"/>
    <b v="0"/>
    <b v="0"/>
    <s v="UASI"/>
    <b v="1"/>
    <b v="0"/>
    <b v="0"/>
    <x v="19"/>
    <b v="0"/>
    <m/>
    <x v="0"/>
    <m/>
    <s v="0055A00000BclF5QAJ"/>
    <d v="2021-04-11T20:08:00"/>
    <m/>
    <d v="2021-03-22T03:50:09"/>
    <m/>
    <m/>
    <b v="0"/>
    <m/>
    <m/>
    <s v="Field Sales"/>
    <m/>
    <m/>
    <m/>
    <m/>
    <m/>
    <x v="3907"/>
    <x v="0"/>
    <b v="0"/>
    <m/>
    <m/>
    <m/>
    <s v="0055A000009sa63QAA"/>
    <s v="01s31000003qafjAAA"/>
    <m/>
    <s v="All Hazards"/>
    <m/>
    <m/>
    <s v="MX908"/>
    <m/>
    <s v="0Q05A000001eW2TSAU"/>
    <s v="0125A000001NaBLQA0"/>
    <b v="0"/>
    <m/>
    <b v="0"/>
    <m/>
    <m/>
    <x v="1"/>
    <b v="0"/>
    <d v="2021-06-29T20:34:55"/>
    <m/>
    <m/>
    <b v="0"/>
    <x v="1"/>
    <m/>
    <m/>
    <n v="71450.100000000006"/>
    <m/>
    <x v="974"/>
    <n v="100"/>
    <n v="0"/>
  </r>
  <r>
    <s v="0013100001gw4vcAAA"/>
    <b v="0"/>
    <m/>
    <b v="0"/>
    <s v="7015A000001eGK3QAM"/>
    <m/>
    <m/>
    <x v="814"/>
    <b v="1"/>
    <m/>
    <m/>
    <s v="0035A00003FYfshQAD"/>
    <m/>
    <m/>
    <s v="00531000007KAsvAAG"/>
    <b v="0"/>
    <d v="2021-01-07T21:04:22"/>
    <m/>
    <b v="0"/>
    <s v="Fisher"/>
    <d v="2021-03-31T00:00:00"/>
    <b v="0"/>
    <d v="2021-01-01T00:00:00"/>
    <n v="1"/>
    <n v="2021"/>
    <s v="Closed"/>
    <s v="Closed"/>
    <b v="0"/>
    <b v="0"/>
    <s v="HSGP"/>
    <b v="1"/>
    <b v="0"/>
    <b v="0"/>
    <x v="19"/>
    <b v="0"/>
    <m/>
    <x v="0"/>
    <d v="2021-03-23T00:00:00"/>
    <s v="00531000007MUoEAAW"/>
    <d v="2021-02-11T14:21:41"/>
    <m/>
    <d v="2021-02-10T20:41:48"/>
    <m/>
    <m/>
    <b v="0"/>
    <m/>
    <m/>
    <s v="Trade Show"/>
    <m/>
    <m/>
    <m/>
    <m/>
    <m/>
    <x v="3908"/>
    <x v="0"/>
    <b v="0"/>
    <m/>
    <m/>
    <m/>
    <s v="00531000007KAsvAAG"/>
    <s v="01s31000003qafjAAA"/>
    <m/>
    <s v="All Hazards"/>
    <m/>
    <m/>
    <s v="MX908"/>
    <m/>
    <s v="0Q05A000001eSWuSAM"/>
    <s v="0125A000001NaBLQA0"/>
    <b v="0"/>
    <m/>
    <b v="0"/>
    <m/>
    <m/>
    <x v="1"/>
    <b v="0"/>
    <d v="2021-06-29T20:34:55"/>
    <m/>
    <m/>
    <b v="0"/>
    <x v="1"/>
    <m/>
    <m/>
    <n v="59465.7"/>
    <m/>
    <x v="975"/>
    <n v="100"/>
    <n v="0"/>
  </r>
  <r>
    <s v="0013100001ld4rCAAQ"/>
    <b v="0"/>
    <m/>
    <b v="0"/>
    <m/>
    <m/>
    <m/>
    <x v="585"/>
    <b v="1"/>
    <m/>
    <m/>
    <m/>
    <m/>
    <m/>
    <s v="00531000007KAsvAAG"/>
    <b v="0"/>
    <d v="2019-10-31T19:42:06"/>
    <m/>
    <b v="0"/>
    <s v="Safeware"/>
    <d v="2021-03-31T00:00:00"/>
    <b v="0"/>
    <d v="2021-01-01T00:00:00"/>
    <n v="1"/>
    <n v="2021"/>
    <s v="Closed"/>
    <s v="Closed"/>
    <b v="0"/>
    <b v="0"/>
    <m/>
    <b v="1"/>
    <b v="0"/>
    <b v="0"/>
    <x v="19"/>
    <b v="0"/>
    <m/>
    <x v="0"/>
    <d v="2021-01-27T00:00:00"/>
    <s v="0055A00000BclF5QAJ"/>
    <d v="2021-04-13T13:42:26"/>
    <m/>
    <d v="2021-02-11T16:08:28"/>
    <m/>
    <m/>
    <b v="0"/>
    <m/>
    <m/>
    <s v="Inside Sales"/>
    <m/>
    <m/>
    <m/>
    <m/>
    <m/>
    <x v="3909"/>
    <x v="0"/>
    <b v="0"/>
    <m/>
    <m/>
    <m/>
    <s v="00531000007KAsvAAG"/>
    <s v="01s31000003qafjAAA"/>
    <s v="All Hazards"/>
    <s v="All Hazards"/>
    <m/>
    <m/>
    <s v="MX908"/>
    <m/>
    <m/>
    <s v="0125A000001NaBLQA0"/>
    <b v="0"/>
    <m/>
    <b v="0"/>
    <m/>
    <m/>
    <x v="1"/>
    <b v="0"/>
    <d v="2021-06-29T20:34:55"/>
    <m/>
    <m/>
    <b v="0"/>
    <x v="1"/>
    <m/>
    <m/>
    <n v="324373.84999999998"/>
    <m/>
    <x v="976"/>
    <n v="100"/>
    <n v="0"/>
  </r>
  <r>
    <s v="0015A0000282bGSQAY"/>
    <b v="0"/>
    <m/>
    <b v="0"/>
    <s v="7015A000001zMbNQAU"/>
    <m/>
    <m/>
    <x v="471"/>
    <b v="1"/>
    <m/>
    <m/>
    <s v="0035A00003QTEZFQA5"/>
    <m/>
    <m/>
    <s v="00531000007MUoEAAW"/>
    <b v="0"/>
    <d v="2021-03-09T14:56:44"/>
    <m/>
    <b v="0"/>
    <m/>
    <m/>
    <b v="0"/>
    <d v="2021-01-01T00:00:00"/>
    <n v="1"/>
    <n v="2021"/>
    <s v="Closed"/>
    <s v="Closed"/>
    <b v="0"/>
    <b v="0"/>
    <m/>
    <b v="1"/>
    <b v="0"/>
    <b v="0"/>
    <x v="19"/>
    <b v="0"/>
    <m/>
    <x v="0"/>
    <d v="2021-03-11T00:00:00"/>
    <s v="0055A00000BclF5QAJ"/>
    <d v="2021-04-11T20:08:00"/>
    <m/>
    <d v="2021-03-11T14:02:38"/>
    <m/>
    <m/>
    <b v="0"/>
    <m/>
    <m/>
    <s v="Field Sales"/>
    <m/>
    <m/>
    <m/>
    <m/>
    <m/>
    <x v="3910"/>
    <x v="0"/>
    <b v="0"/>
    <m/>
    <m/>
    <m/>
    <s v="00531000007KAsvAAG"/>
    <s v="01s31000003qafjAAA"/>
    <m/>
    <s v="Drugs"/>
    <m/>
    <m/>
    <s v="MX908"/>
    <m/>
    <s v="0Q05A000001eVRHSA2"/>
    <s v="0125A000001NaBLQA0"/>
    <b v="0"/>
    <m/>
    <b v="0"/>
    <m/>
    <m/>
    <x v="1"/>
    <b v="0"/>
    <d v="2021-06-29T20:34:55"/>
    <m/>
    <m/>
    <b v="0"/>
    <x v="1"/>
    <m/>
    <m/>
    <n v="1327.54"/>
    <m/>
    <x v="977"/>
    <n v="100"/>
    <n v="0"/>
  </r>
  <r>
    <s v="0015A0000282bGSQAY"/>
    <b v="0"/>
    <m/>
    <b v="0"/>
    <s v="7015A000001zMbNQAU"/>
    <m/>
    <m/>
    <x v="471"/>
    <b v="1"/>
    <m/>
    <m/>
    <s v="0035A00003QTEZFQA5"/>
    <m/>
    <m/>
    <s v="00531000007MUoEAAW"/>
    <b v="0"/>
    <d v="2021-03-09T16:15:56"/>
    <m/>
    <b v="0"/>
    <m/>
    <m/>
    <b v="0"/>
    <d v="2021-01-01T00:00:00"/>
    <n v="1"/>
    <n v="2021"/>
    <s v="Closed"/>
    <s v="Closed"/>
    <b v="0"/>
    <b v="0"/>
    <m/>
    <b v="1"/>
    <b v="0"/>
    <b v="0"/>
    <x v="19"/>
    <b v="0"/>
    <m/>
    <x v="0"/>
    <m/>
    <s v="0055A00000BclF5QAJ"/>
    <d v="2021-04-11T20:08:00"/>
    <m/>
    <d v="2021-03-11T14:03:35"/>
    <m/>
    <m/>
    <b v="0"/>
    <m/>
    <m/>
    <s v="Field Sales"/>
    <m/>
    <m/>
    <m/>
    <m/>
    <m/>
    <x v="3911"/>
    <x v="0"/>
    <b v="0"/>
    <m/>
    <m/>
    <m/>
    <s v="00531000007KAsvAAG"/>
    <s v="01s31000003qafjAAA"/>
    <m/>
    <s v="Drugs"/>
    <m/>
    <m/>
    <s v="MX908"/>
    <m/>
    <m/>
    <s v="0125A000001NaBLQA0"/>
    <b v="0"/>
    <m/>
    <b v="0"/>
    <m/>
    <m/>
    <x v="1"/>
    <b v="0"/>
    <d v="2021-06-29T20:34:55"/>
    <m/>
    <m/>
    <b v="0"/>
    <x v="1"/>
    <m/>
    <m/>
    <n v="1327.54"/>
    <m/>
    <x v="977"/>
    <n v="100"/>
    <n v="0"/>
  </r>
  <r>
    <s v="0015A00002OJliNQAT"/>
    <b v="0"/>
    <m/>
    <b v="0"/>
    <m/>
    <m/>
    <m/>
    <x v="815"/>
    <b v="1"/>
    <m/>
    <m/>
    <m/>
    <m/>
    <m/>
    <s v="00531000007MUoEAAW"/>
    <b v="0"/>
    <d v="2020-08-19T13:39:55"/>
    <m/>
    <b v="0"/>
    <m/>
    <m/>
    <b v="0"/>
    <d v="2021-01-01T00:00:00"/>
    <n v="1"/>
    <n v="2021"/>
    <s v="Closed"/>
    <s v="Closed"/>
    <b v="0"/>
    <b v="0"/>
    <s v="USDOJ"/>
    <b v="1"/>
    <b v="0"/>
    <b v="0"/>
    <x v="20"/>
    <b v="0"/>
    <m/>
    <x v="0"/>
    <d v="2021-03-04T00:00:00"/>
    <s v="0055A00000BclF5QAJ"/>
    <d v="2021-04-11T19:52:07"/>
    <m/>
    <d v="2021-02-01T19:47:12"/>
    <m/>
    <m/>
    <b v="0"/>
    <m/>
    <m/>
    <s v="Inside Sales"/>
    <m/>
    <m/>
    <m/>
    <m/>
    <m/>
    <x v="3912"/>
    <x v="0"/>
    <b v="0"/>
    <m/>
    <m/>
    <m/>
    <s v="00531000007KgPgAAK"/>
    <s v="01si00000040RFIAA2"/>
    <s v="Drugs"/>
    <s v="Drugs"/>
    <m/>
    <m/>
    <s v="MX908"/>
    <m/>
    <s v="0Q05A000001eRGkSAM"/>
    <s v="0125A000001NaBLQA0"/>
    <b v="0"/>
    <m/>
    <b v="0"/>
    <m/>
    <m/>
    <x v="1"/>
    <b v="0"/>
    <d v="2021-06-29T20:34:55"/>
    <m/>
    <m/>
    <b v="0"/>
    <x v="1"/>
    <m/>
    <m/>
    <n v="74675"/>
    <m/>
    <x v="978"/>
    <n v="100"/>
    <n v="0"/>
  </r>
  <r>
    <s v="0015A00002TC5UVQA1"/>
    <b v="0"/>
    <m/>
    <b v="0"/>
    <m/>
    <m/>
    <m/>
    <x v="626"/>
    <b v="1"/>
    <m/>
    <m/>
    <m/>
    <m/>
    <m/>
    <s v="0055A000009GxI2QAK"/>
    <b v="0"/>
    <d v="2021-01-05T15:16:08"/>
    <m/>
    <b v="0"/>
    <m/>
    <m/>
    <b v="0"/>
    <d v="2021-01-01T00:00:00"/>
    <n v="1"/>
    <n v="2021"/>
    <s v="Closed"/>
    <s v="Closed"/>
    <b v="0"/>
    <b v="0"/>
    <m/>
    <b v="1"/>
    <b v="0"/>
    <b v="0"/>
    <x v="23"/>
    <b v="0"/>
    <m/>
    <x v="0"/>
    <m/>
    <s v="0055A000009GxI2QAK"/>
    <d v="2021-06-22T20:32:11"/>
    <m/>
    <m/>
    <m/>
    <m/>
    <b v="0"/>
    <m/>
    <m/>
    <s v="Field Sales"/>
    <m/>
    <m/>
    <m/>
    <m/>
    <m/>
    <x v="3913"/>
    <x v="0"/>
    <b v="0"/>
    <m/>
    <m/>
    <m/>
    <s v="0055A000009GxI2QAK"/>
    <s v="01si00000040RFIAA2"/>
    <m/>
    <s v="Drugs"/>
    <s v="0035A00003eO92SQAS"/>
    <m/>
    <s v="MX908"/>
    <m/>
    <m/>
    <s v="0125A000001NaBLQA0"/>
    <b v="0"/>
    <s v="All Hazards"/>
    <b v="0"/>
    <m/>
    <m/>
    <x v="1"/>
    <b v="0"/>
    <d v="2021-06-29T20:34:55"/>
    <m/>
    <m/>
    <b v="0"/>
    <x v="1"/>
    <m/>
    <m/>
    <n v="48750"/>
    <m/>
    <x v="697"/>
    <n v="100"/>
    <n v="0"/>
  </r>
  <r>
    <s v="0015A000023E8F0QAK"/>
    <b v="0"/>
    <m/>
    <b v="0"/>
    <m/>
    <m/>
    <m/>
    <x v="564"/>
    <b v="1"/>
    <m/>
    <m/>
    <m/>
    <m/>
    <m/>
    <s v="00531000007MUoEAAW"/>
    <b v="0"/>
    <d v="2021-02-26T22:16:01"/>
    <m/>
    <b v="0"/>
    <m/>
    <m/>
    <b v="0"/>
    <d v="2021-01-01T00:00:00"/>
    <n v="1"/>
    <n v="2021"/>
    <s v="Closed"/>
    <s v="Closed"/>
    <b v="0"/>
    <b v="0"/>
    <m/>
    <b v="1"/>
    <b v="0"/>
    <b v="0"/>
    <x v="23"/>
    <b v="0"/>
    <m/>
    <x v="0"/>
    <m/>
    <s v="0055A00000BclF5QAJ"/>
    <d v="2021-04-11T20:08:00"/>
    <m/>
    <m/>
    <m/>
    <m/>
    <b v="0"/>
    <m/>
    <m/>
    <s v="Field Sales"/>
    <m/>
    <m/>
    <m/>
    <m/>
    <m/>
    <x v="3914"/>
    <x v="0"/>
    <b v="0"/>
    <m/>
    <m/>
    <m/>
    <s v="00531000008F2qlAAC"/>
    <s v="01si00000040RFIAA2"/>
    <m/>
    <s v="Explosives"/>
    <m/>
    <m/>
    <s v="MX908"/>
    <m/>
    <m/>
    <s v="0125A000001NaBLQA0"/>
    <b v="0"/>
    <s v="CWAs"/>
    <b v="0"/>
    <m/>
    <m/>
    <x v="1"/>
    <b v="0"/>
    <d v="2021-06-29T20:34:55"/>
    <m/>
    <m/>
    <b v="0"/>
    <x v="1"/>
    <m/>
    <m/>
    <n v="2531.25"/>
    <m/>
    <x v="979"/>
    <n v="100"/>
    <n v="0"/>
  </r>
  <r>
    <s v="001i000000FKPu5AAH"/>
    <b v="0"/>
    <m/>
    <b v="0"/>
    <m/>
    <m/>
    <m/>
    <x v="815"/>
    <b v="1"/>
    <m/>
    <m/>
    <s v="0035A00003eMaZZQA0"/>
    <m/>
    <m/>
    <s v="00531000007Es7rAAC"/>
    <b v="0"/>
    <d v="2021-01-13T20:28:13"/>
    <m/>
    <b v="0"/>
    <m/>
    <m/>
    <b v="0"/>
    <d v="2021-01-01T00:00:00"/>
    <n v="1"/>
    <n v="2021"/>
    <s v="Closed"/>
    <s v="Closed"/>
    <b v="0"/>
    <b v="0"/>
    <m/>
    <b v="1"/>
    <b v="0"/>
    <b v="0"/>
    <x v="22"/>
    <b v="0"/>
    <m/>
    <x v="0"/>
    <m/>
    <s v="0055A00000BclF5QAJ"/>
    <d v="2021-04-11T19:52:07"/>
    <m/>
    <d v="2021-02-01T13:41:44"/>
    <m/>
    <m/>
    <b v="0"/>
    <m/>
    <m/>
    <s v="Inside Sales"/>
    <m/>
    <m/>
    <m/>
    <m/>
    <m/>
    <x v="3915"/>
    <x v="0"/>
    <b v="0"/>
    <m/>
    <m/>
    <m/>
    <s v="00531000007Es7rAAC"/>
    <s v="01s31000003qafjAAA"/>
    <m/>
    <s v="CWAs"/>
    <m/>
    <m/>
    <s v="MX908"/>
    <m/>
    <m/>
    <s v="0125A000001NaBLQA0"/>
    <b v="0"/>
    <s v="Drugs"/>
    <b v="0"/>
    <m/>
    <m/>
    <x v="1"/>
    <b v="0"/>
    <d v="2021-06-29T20:34:55"/>
    <m/>
    <m/>
    <b v="0"/>
    <x v="1"/>
    <m/>
    <m/>
    <n v="199"/>
    <m/>
    <x v="980"/>
    <n v="100"/>
    <n v="0"/>
  </r>
  <r>
    <s v="0015A00002TD9WlQAL"/>
    <b v="0"/>
    <m/>
    <b v="0"/>
    <m/>
    <m/>
    <m/>
    <x v="816"/>
    <b v="1"/>
    <m/>
    <m/>
    <m/>
    <m/>
    <m/>
    <s v="00531000007MUoEAAW"/>
    <b v="0"/>
    <d v="2021-01-19T17:41:27"/>
    <m/>
    <b v="0"/>
    <m/>
    <m/>
    <b v="0"/>
    <d v="2021-01-01T00:00:00"/>
    <n v="1"/>
    <n v="2021"/>
    <s v="Closed"/>
    <s v="Closed"/>
    <b v="0"/>
    <b v="0"/>
    <m/>
    <b v="1"/>
    <b v="0"/>
    <b v="0"/>
    <x v="20"/>
    <b v="0"/>
    <m/>
    <x v="0"/>
    <d v="2021-03-08T00:00:00"/>
    <s v="0055A00000BclF5QAJ"/>
    <d v="2021-04-11T19:52:07"/>
    <m/>
    <d v="2021-02-16T18:51:26"/>
    <m/>
    <m/>
    <b v="0"/>
    <m/>
    <m/>
    <s v="Inside Sales"/>
    <m/>
    <m/>
    <m/>
    <m/>
    <m/>
    <x v="3916"/>
    <x v="0"/>
    <b v="0"/>
    <m/>
    <m/>
    <m/>
    <s v="00531000007KgPgAAK"/>
    <s v="01s31000003qafjAAA"/>
    <m/>
    <s v="CWAs"/>
    <m/>
    <m/>
    <s v="MX908"/>
    <m/>
    <s v="0Q05A000001eTYlSAM"/>
    <s v="0125A000001NaBLQA0"/>
    <b v="0"/>
    <s v="Drugs"/>
    <b v="0"/>
    <m/>
    <m/>
    <x v="1"/>
    <b v="0"/>
    <d v="2021-06-29T20:34:55"/>
    <m/>
    <m/>
    <b v="0"/>
    <x v="1"/>
    <m/>
    <m/>
    <n v="324187.5"/>
    <m/>
    <x v="981"/>
    <n v="100"/>
    <n v="0"/>
  </r>
  <r>
    <s v="0015A00002TCipOQAT"/>
    <b v="0"/>
    <m/>
    <b v="0"/>
    <m/>
    <m/>
    <m/>
    <x v="593"/>
    <b v="1"/>
    <m/>
    <m/>
    <m/>
    <m/>
    <m/>
    <s v="0055A000009GxI2QAK"/>
    <b v="0"/>
    <d v="2021-01-12T14:28:44"/>
    <m/>
    <b v="0"/>
    <m/>
    <m/>
    <b v="0"/>
    <d v="2021-01-01T00:00:00"/>
    <n v="1"/>
    <n v="2021"/>
    <s v="Closed"/>
    <s v="Closed"/>
    <b v="0"/>
    <b v="0"/>
    <m/>
    <b v="1"/>
    <b v="0"/>
    <b v="0"/>
    <x v="23"/>
    <b v="0"/>
    <m/>
    <x v="0"/>
    <m/>
    <s v="0055A000009GxI2QAK"/>
    <d v="2021-06-22T20:25:11"/>
    <m/>
    <d v="2021-01-12T17:51:02"/>
    <m/>
    <m/>
    <b v="0"/>
    <m/>
    <m/>
    <s v="Field Sales"/>
    <m/>
    <m/>
    <m/>
    <m/>
    <m/>
    <x v="3917"/>
    <x v="0"/>
    <b v="0"/>
    <m/>
    <m/>
    <m/>
    <s v="0055A000009GxI2QAK"/>
    <s v="01si00000040RFIAA2"/>
    <m/>
    <s v="Explosives"/>
    <s v="0035A00003hldRzQAI"/>
    <m/>
    <s v="MX908"/>
    <m/>
    <m/>
    <s v="0125A000001NaBLQA0"/>
    <b v="0"/>
    <s v="Drugs"/>
    <b v="0"/>
    <m/>
    <m/>
    <x v="1"/>
    <b v="0"/>
    <d v="2021-06-29T20:34:55"/>
    <m/>
    <m/>
    <b v="0"/>
    <x v="1"/>
    <m/>
    <m/>
    <n v="48750"/>
    <m/>
    <x v="697"/>
    <n v="100"/>
    <n v="0"/>
  </r>
  <r>
    <s v="001i000000K38RYAAZ"/>
    <b v="0"/>
    <m/>
    <b v="0"/>
    <m/>
    <m/>
    <m/>
    <x v="581"/>
    <b v="1"/>
    <m/>
    <m/>
    <s v="0035A00003hmAshQAE"/>
    <m/>
    <m/>
    <s v="00531000007MUoEAAW"/>
    <b v="0"/>
    <d v="2020-08-07T18:25:05"/>
    <m/>
    <b v="0"/>
    <m/>
    <m/>
    <b v="0"/>
    <d v="2021-01-01T00:00:00"/>
    <n v="1"/>
    <n v="2021"/>
    <s v="Closed"/>
    <s v="Closed"/>
    <b v="0"/>
    <b v="0"/>
    <m/>
    <b v="1"/>
    <b v="0"/>
    <b v="0"/>
    <x v="20"/>
    <b v="0"/>
    <m/>
    <x v="0"/>
    <d v="2020-12-04T00:00:00"/>
    <s v="0055A00000BclF5QAJ"/>
    <d v="2021-04-11T20:08:00"/>
    <m/>
    <d v="2021-01-14T19:29:59"/>
    <m/>
    <m/>
    <b v="0"/>
    <m/>
    <m/>
    <s v="Field Sales"/>
    <m/>
    <m/>
    <m/>
    <m/>
    <m/>
    <x v="3918"/>
    <x v="0"/>
    <b v="0"/>
    <m/>
    <m/>
    <m/>
    <s v="00531000007KgPgAAK"/>
    <s v="01s31000003qafjAAA"/>
    <s v="CWAs;Explosives;Drugs"/>
    <s v="CWAs"/>
    <m/>
    <m/>
    <s v="MX908"/>
    <m/>
    <m/>
    <s v="0125A000001NaBLQA0"/>
    <b v="0"/>
    <s v="Explosives"/>
    <b v="0"/>
    <m/>
    <m/>
    <x v="1"/>
    <b v="0"/>
    <d v="2021-06-29T20:34:55"/>
    <m/>
    <m/>
    <b v="0"/>
    <x v="1"/>
    <m/>
    <m/>
    <n v="26537"/>
    <m/>
    <x v="982"/>
    <n v="100"/>
    <n v="0"/>
  </r>
  <r>
    <s v="0015A00002DR8HdQAL"/>
    <b v="0"/>
    <m/>
    <b v="0"/>
    <m/>
    <m/>
    <m/>
    <x v="816"/>
    <b v="1"/>
    <m/>
    <m/>
    <m/>
    <m/>
    <m/>
    <s v="00531000008F2qlAAC"/>
    <b v="0"/>
    <d v="2021-01-26T16:59:39"/>
    <m/>
    <b v="0"/>
    <m/>
    <m/>
    <b v="0"/>
    <d v="2021-01-01T00:00:00"/>
    <n v="1"/>
    <n v="2021"/>
    <s v="Closed"/>
    <s v="Closed"/>
    <b v="0"/>
    <b v="0"/>
    <m/>
    <b v="1"/>
    <b v="0"/>
    <b v="0"/>
    <x v="23"/>
    <b v="0"/>
    <m/>
    <x v="0"/>
    <m/>
    <s v="0055A00000BclF5QAJ"/>
    <d v="2021-04-11T20:08:00"/>
    <m/>
    <d v="2021-02-16T14:40:01"/>
    <m/>
    <m/>
    <b v="0"/>
    <m/>
    <m/>
    <s v="Field Sales"/>
    <m/>
    <m/>
    <m/>
    <m/>
    <m/>
    <x v="3919"/>
    <x v="0"/>
    <b v="0"/>
    <m/>
    <m/>
    <m/>
    <s v="00531000008F2qlAAC"/>
    <s v="01si00000040RFIAA2"/>
    <m/>
    <s v="CWAs"/>
    <m/>
    <m/>
    <s v="MX908"/>
    <m/>
    <m/>
    <s v="0125A000001NaBLQA0"/>
    <b v="0"/>
    <s v="Explosives"/>
    <b v="0"/>
    <m/>
    <m/>
    <x v="1"/>
    <b v="0"/>
    <d v="2021-06-29T20:34:55"/>
    <m/>
    <m/>
    <b v="0"/>
    <x v="1"/>
    <m/>
    <m/>
    <n v="74322.75"/>
    <m/>
    <x v="983"/>
    <n v="100"/>
    <n v="0"/>
  </r>
  <r>
    <s v="001i000001LHDIlAAP"/>
    <b v="0"/>
    <m/>
    <b v="0"/>
    <m/>
    <m/>
    <m/>
    <x v="673"/>
    <b v="1"/>
    <m/>
    <m/>
    <m/>
    <m/>
    <m/>
    <s v="00531000007MUoEAAW"/>
    <b v="0"/>
    <d v="2021-05-05T20:17:43"/>
    <m/>
    <b v="0"/>
    <m/>
    <m/>
    <b v="0"/>
    <d v="2021-02-01T00:00:00"/>
    <n v="2"/>
    <n v="2021"/>
    <s v="Closed"/>
    <s v="Closed"/>
    <b v="0"/>
    <b v="0"/>
    <m/>
    <b v="1"/>
    <b v="0"/>
    <b v="0"/>
    <x v="23"/>
    <b v="0"/>
    <m/>
    <x v="0"/>
    <m/>
    <s v="00531000007MUoEAAW"/>
    <d v="2021-05-05T20:24:38"/>
    <m/>
    <d v="2021-05-05T20:24:38"/>
    <m/>
    <m/>
    <b v="0"/>
    <m/>
    <m/>
    <s v="Field Sales"/>
    <m/>
    <m/>
    <m/>
    <m/>
    <m/>
    <x v="3920"/>
    <x v="0"/>
    <b v="0"/>
    <m/>
    <m/>
    <m/>
    <s v="0055A000009GxI2QAK"/>
    <s v="01si00000040RFIAA2"/>
    <m/>
    <m/>
    <s v="003i000001yjgLhAAI"/>
    <m/>
    <s v="MX908"/>
    <m/>
    <m/>
    <s v="0125A000001NaBLQA0"/>
    <b v="0"/>
    <m/>
    <b v="0"/>
    <m/>
    <m/>
    <x v="1"/>
    <b v="0"/>
    <d v="2021-06-29T20:34:55"/>
    <m/>
    <m/>
    <b v="0"/>
    <x v="1"/>
    <m/>
    <m/>
    <n v="745"/>
    <m/>
    <x v="984"/>
    <n v="100"/>
    <n v="0"/>
  </r>
  <r>
    <s v="0013100001jYgIJAA0"/>
    <b v="0"/>
    <m/>
    <b v="0"/>
    <m/>
    <m/>
    <m/>
    <x v="410"/>
    <b v="1"/>
    <m/>
    <m/>
    <m/>
    <m/>
    <m/>
    <s v="00531000007MUoEAAW"/>
    <b v="0"/>
    <d v="2021-05-07T13:38:16"/>
    <m/>
    <b v="0"/>
    <m/>
    <m/>
    <b v="0"/>
    <d v="2021-02-01T00:00:00"/>
    <n v="2"/>
    <n v="2021"/>
    <s v="Closed"/>
    <s v="Closed"/>
    <b v="0"/>
    <b v="0"/>
    <m/>
    <b v="1"/>
    <b v="0"/>
    <b v="0"/>
    <x v="23"/>
    <b v="0"/>
    <m/>
    <x v="0"/>
    <m/>
    <s v="00531000007MUoEAAW"/>
    <d v="2021-05-07T13:44:31"/>
    <m/>
    <d v="2021-05-07T13:44:31"/>
    <m/>
    <m/>
    <b v="0"/>
    <m/>
    <m/>
    <s v="Field Sales"/>
    <m/>
    <m/>
    <m/>
    <m/>
    <m/>
    <x v="3921"/>
    <x v="0"/>
    <b v="0"/>
    <m/>
    <m/>
    <m/>
    <s v="00531000007KgPgAAK"/>
    <s v="01si00000040RFIAA2"/>
    <m/>
    <m/>
    <s v="0036e00003qhKWDAA2"/>
    <m/>
    <s v="MX908"/>
    <m/>
    <m/>
    <s v="0125A000001NaBLQA0"/>
    <b v="0"/>
    <m/>
    <b v="0"/>
    <m/>
    <m/>
    <x v="1"/>
    <b v="0"/>
    <d v="2021-06-29T20:34:55"/>
    <m/>
    <m/>
    <b v="0"/>
    <x v="1"/>
    <m/>
    <m/>
    <n v="636.79999999999995"/>
    <m/>
    <x v="985"/>
    <n v="100"/>
    <n v="0"/>
  </r>
  <r>
    <s v="0015A00002JPjp2QAD"/>
    <b v="0"/>
    <m/>
    <b v="0"/>
    <m/>
    <m/>
    <m/>
    <x v="817"/>
    <b v="1"/>
    <m/>
    <m/>
    <m/>
    <m/>
    <m/>
    <s v="00531000008F2qlAAC"/>
    <b v="0"/>
    <d v="2021-04-06T15:23:57"/>
    <m/>
    <b v="0"/>
    <m/>
    <m/>
    <b v="0"/>
    <d v="2021-02-01T00:00:00"/>
    <n v="2"/>
    <n v="2021"/>
    <s v="Closed"/>
    <s v="Closed"/>
    <b v="0"/>
    <b v="0"/>
    <m/>
    <b v="1"/>
    <b v="0"/>
    <b v="0"/>
    <x v="23"/>
    <b v="0"/>
    <m/>
    <x v="0"/>
    <m/>
    <s v="00531000007MUoEAAW"/>
    <d v="2021-04-12T11:46:39"/>
    <m/>
    <d v="2021-04-12T11:46:39"/>
    <m/>
    <m/>
    <b v="0"/>
    <m/>
    <m/>
    <s v="Field Sales"/>
    <m/>
    <m/>
    <m/>
    <m/>
    <m/>
    <x v="3922"/>
    <x v="0"/>
    <b v="0"/>
    <m/>
    <m/>
    <m/>
    <s v="00531000008F2qlAAC"/>
    <s v="01si00000040RFIAA2"/>
    <m/>
    <s v="All Hazards"/>
    <m/>
    <m/>
    <s v="MX908"/>
    <m/>
    <m/>
    <s v="0125A000001NaBLQA0"/>
    <b v="0"/>
    <m/>
    <b v="0"/>
    <m/>
    <m/>
    <x v="1"/>
    <b v="0"/>
    <d v="2021-06-29T20:34:55"/>
    <m/>
    <m/>
    <b v="0"/>
    <x v="1"/>
    <m/>
    <m/>
    <n v="39000"/>
    <m/>
    <x v="969"/>
    <n v="100"/>
    <n v="0"/>
  </r>
  <r>
    <s v="0015A00002JPjp2QAD"/>
    <b v="0"/>
    <m/>
    <b v="0"/>
    <m/>
    <m/>
    <m/>
    <x v="817"/>
    <b v="1"/>
    <m/>
    <m/>
    <m/>
    <m/>
    <m/>
    <s v="00531000008F2qlAAC"/>
    <b v="0"/>
    <d v="2020-09-24T12:04:02"/>
    <m/>
    <b v="0"/>
    <m/>
    <m/>
    <b v="0"/>
    <d v="2021-02-01T00:00:00"/>
    <n v="2"/>
    <n v="2021"/>
    <s v="Closed"/>
    <s v="Closed"/>
    <b v="0"/>
    <b v="0"/>
    <m/>
    <b v="1"/>
    <b v="0"/>
    <b v="0"/>
    <x v="23"/>
    <b v="0"/>
    <m/>
    <x v="0"/>
    <m/>
    <s v="0055A00000BclF5QAJ"/>
    <d v="2021-04-11T20:08:00"/>
    <m/>
    <d v="2021-04-09T01:34:13"/>
    <m/>
    <m/>
    <b v="0"/>
    <m/>
    <m/>
    <s v="Field Sales"/>
    <m/>
    <m/>
    <m/>
    <m/>
    <m/>
    <x v="3923"/>
    <x v="0"/>
    <b v="0"/>
    <m/>
    <m/>
    <m/>
    <s v="00531000008F2qlAAC"/>
    <s v="01si00000040RFIAA2"/>
    <m/>
    <s v="CWAs"/>
    <m/>
    <m/>
    <s v="MX908"/>
    <m/>
    <m/>
    <s v="0125A000001NaBLQA0"/>
    <b v="0"/>
    <m/>
    <b v="0"/>
    <m/>
    <m/>
    <x v="1"/>
    <b v="0"/>
    <d v="2021-06-29T20:34:55"/>
    <m/>
    <m/>
    <b v="0"/>
    <x v="1"/>
    <m/>
    <m/>
    <n v="405786"/>
    <m/>
    <x v="986"/>
    <n v="100"/>
    <n v="0"/>
  </r>
  <r>
    <s v="0015A00001ztwmzQAA"/>
    <b v="0"/>
    <m/>
    <b v="0"/>
    <m/>
    <m/>
    <m/>
    <x v="409"/>
    <b v="1"/>
    <m/>
    <m/>
    <m/>
    <m/>
    <m/>
    <s v="0055A000009GxI2QAK"/>
    <b v="0"/>
    <d v="2021-04-12T12:22:54"/>
    <m/>
    <b v="0"/>
    <m/>
    <m/>
    <b v="0"/>
    <d v="2021-02-01T00:00:00"/>
    <n v="2"/>
    <n v="2021"/>
    <s v="Closed"/>
    <s v="Closed"/>
    <b v="0"/>
    <b v="0"/>
    <m/>
    <b v="1"/>
    <b v="0"/>
    <b v="0"/>
    <x v="23"/>
    <b v="0"/>
    <m/>
    <x v="0"/>
    <m/>
    <s v="0055A000009GxI2QAK"/>
    <d v="2021-05-03T14:18:49"/>
    <m/>
    <d v="2021-04-20T13:31:34"/>
    <m/>
    <m/>
    <b v="0"/>
    <m/>
    <m/>
    <s v="Field Sales"/>
    <m/>
    <m/>
    <m/>
    <m/>
    <m/>
    <x v="3924"/>
    <x v="0"/>
    <b v="0"/>
    <m/>
    <m/>
    <m/>
    <s v="0055A000009GxI2QAK"/>
    <s v="01si00000040RFIAA2"/>
    <m/>
    <s v="CWAs"/>
    <s v="0035A00003eNTxFQAW"/>
    <m/>
    <s v="MX908"/>
    <m/>
    <m/>
    <s v="0125A000001NaBLQA0"/>
    <b v="0"/>
    <m/>
    <b v="0"/>
    <m/>
    <m/>
    <x v="1"/>
    <b v="0"/>
    <d v="2021-06-29T20:34:55"/>
    <m/>
    <m/>
    <b v="0"/>
    <x v="1"/>
    <m/>
    <m/>
    <n v="6500"/>
    <m/>
    <x v="79"/>
    <n v="100"/>
    <n v="0"/>
  </r>
  <r>
    <s v="001i000001MZ8IpAAL"/>
    <b v="0"/>
    <m/>
    <b v="0"/>
    <m/>
    <m/>
    <m/>
    <x v="646"/>
    <b v="1"/>
    <m/>
    <m/>
    <s v="0035A00003IOgO8QAL"/>
    <m/>
    <m/>
    <s v="00531000007MUoEAAW"/>
    <b v="0"/>
    <d v="2020-04-16T19:55:04"/>
    <m/>
    <b v="0"/>
    <s v="Federal Resources"/>
    <d v="2020-12-31T00:00:00"/>
    <b v="0"/>
    <d v="2020-02-01T00:00:00"/>
    <n v="2"/>
    <n v="2020"/>
    <s v="Closed"/>
    <s v="Closed"/>
    <b v="0"/>
    <b v="0"/>
    <m/>
    <b v="1"/>
    <b v="0"/>
    <b v="0"/>
    <x v="20"/>
    <b v="0"/>
    <m/>
    <x v="0"/>
    <d v="2020-05-21T00:00:00"/>
    <s v="0055A00000BclF5QAJ"/>
    <d v="2021-04-11T20:08:00"/>
    <m/>
    <d v="2020-05-19T22:51:56"/>
    <m/>
    <m/>
    <b v="0"/>
    <m/>
    <m/>
    <s v="Field Sales"/>
    <m/>
    <m/>
    <m/>
    <m/>
    <m/>
    <x v="3925"/>
    <x v="0"/>
    <b v="0"/>
    <m/>
    <m/>
    <m/>
    <s v="00531000007KgPgAAK"/>
    <s v="01s31000003qafjAAA"/>
    <s v="Drugs"/>
    <s v="Drugs"/>
    <m/>
    <m/>
    <s v="MX908"/>
    <m/>
    <s v="0Q05A000001eC9nSAE"/>
    <s v="0125A000001NaBLQA0"/>
    <b v="0"/>
    <m/>
    <b v="0"/>
    <m/>
    <m/>
    <x v="1"/>
    <b v="0"/>
    <d v="2021-06-29T20:34:55"/>
    <m/>
    <m/>
    <b v="0"/>
    <x v="1"/>
    <m/>
    <m/>
    <n v="117786.6"/>
    <m/>
    <x v="987"/>
    <n v="100"/>
    <n v="0"/>
  </r>
  <r>
    <s v="001i000001MZ8IpAAL"/>
    <b v="0"/>
    <m/>
    <b v="0"/>
    <m/>
    <m/>
    <m/>
    <x v="482"/>
    <b v="1"/>
    <m/>
    <m/>
    <s v="0035A00003IPBgxQAH"/>
    <m/>
    <m/>
    <s v="00531000007MUoEAAW"/>
    <b v="0"/>
    <d v="2020-05-19T18:02:58"/>
    <m/>
    <b v="0"/>
    <s v="Federal Resources"/>
    <d v="2020-09-30T00:00:00"/>
    <b v="0"/>
    <d v="2020-02-01T00:00:00"/>
    <n v="2"/>
    <n v="2020"/>
    <s v="Closed"/>
    <s v="Closed"/>
    <b v="0"/>
    <b v="0"/>
    <m/>
    <b v="1"/>
    <b v="0"/>
    <b v="0"/>
    <x v="20"/>
    <b v="0"/>
    <m/>
    <x v="0"/>
    <d v="2020-06-10T00:00:00"/>
    <s v="0055A00000BclF5QAJ"/>
    <d v="2021-04-11T20:08:00"/>
    <m/>
    <d v="2020-06-04T20:40:09"/>
    <m/>
    <m/>
    <b v="0"/>
    <m/>
    <m/>
    <s v="Field Sales"/>
    <m/>
    <m/>
    <m/>
    <m/>
    <m/>
    <x v="3926"/>
    <x v="0"/>
    <b v="0"/>
    <m/>
    <m/>
    <m/>
    <s v="00531000007KgPgAAK"/>
    <s v="01s31000003qafjAAA"/>
    <s v="Drugs"/>
    <s v="Drugs"/>
    <m/>
    <m/>
    <s v="MX908"/>
    <m/>
    <m/>
    <s v="0125A000001NaBLQA0"/>
    <b v="0"/>
    <m/>
    <b v="0"/>
    <m/>
    <m/>
    <x v="1"/>
    <b v="0"/>
    <d v="2021-06-29T20:34:55"/>
    <m/>
    <m/>
    <b v="0"/>
    <x v="1"/>
    <m/>
    <m/>
    <n v="112822.2"/>
    <m/>
    <x v="988"/>
    <n v="100"/>
    <n v="0"/>
  </r>
  <r>
    <s v="0015A00002HbhWIQAZ"/>
    <b v="0"/>
    <m/>
    <b v="0"/>
    <m/>
    <m/>
    <m/>
    <x v="533"/>
    <b v="1"/>
    <m/>
    <m/>
    <m/>
    <m/>
    <m/>
    <s v="00531000007MUoEAAW"/>
    <b v="0"/>
    <d v="2021-04-21T13:13:16"/>
    <d v="2021-06-14T00:00:00"/>
    <b v="0"/>
    <m/>
    <m/>
    <b v="0"/>
    <d v="2021-02-01T00:00:00"/>
    <n v="2"/>
    <n v="2021"/>
    <s v="Closed"/>
    <s v="Closed"/>
    <b v="0"/>
    <b v="0"/>
    <m/>
    <b v="1"/>
    <b v="0"/>
    <b v="0"/>
    <x v="19"/>
    <b v="0"/>
    <m/>
    <x v="0"/>
    <d v="2021-06-14T00:00:00"/>
    <s v="00531000007MUoEAAW"/>
    <d v="2021-06-14T20:34:17"/>
    <m/>
    <d v="2021-06-14T20:34:17"/>
    <d v="2021-06-14T00:00:00"/>
    <m/>
    <b v="0"/>
    <m/>
    <m/>
    <s v="Field Sales"/>
    <m/>
    <m/>
    <m/>
    <m/>
    <m/>
    <x v="3927"/>
    <x v="0"/>
    <b v="0"/>
    <m/>
    <m/>
    <m/>
    <s v="00531000007MUoEAAW"/>
    <s v="01s31000003qafjAAA"/>
    <m/>
    <s v="Drugs"/>
    <s v="0035A00003bcjFMQAY"/>
    <m/>
    <s v="MX908"/>
    <m/>
    <s v="0Q06e000001eXr0CAE"/>
    <s v="0125A000001NaBLQA0"/>
    <b v="0"/>
    <m/>
    <b v="0"/>
    <m/>
    <m/>
    <x v="1"/>
    <b v="0"/>
    <d v="2021-06-29T20:34:55"/>
    <m/>
    <m/>
    <b v="0"/>
    <x v="1"/>
    <n v="0"/>
    <m/>
    <n v="995"/>
    <m/>
    <x v="989"/>
    <n v="100"/>
    <n v="0"/>
  </r>
  <r>
    <s v="0015A00001yXq6AQAS"/>
    <b v="0"/>
    <m/>
    <b v="0"/>
    <m/>
    <m/>
    <m/>
    <x v="404"/>
    <b v="1"/>
    <m/>
    <m/>
    <m/>
    <m/>
    <m/>
    <s v="00531000007MUoEAAW"/>
    <b v="0"/>
    <d v="2021-05-10T16:38:39"/>
    <d v="2021-05-12T00:00:00"/>
    <b v="0"/>
    <m/>
    <m/>
    <b v="0"/>
    <d v="2021-02-01T00:00:00"/>
    <n v="2"/>
    <n v="2021"/>
    <s v="Closed"/>
    <s v="Closed"/>
    <b v="0"/>
    <b v="0"/>
    <m/>
    <b v="1"/>
    <b v="0"/>
    <b v="0"/>
    <x v="23"/>
    <b v="0"/>
    <m/>
    <x v="0"/>
    <m/>
    <s v="00531000007MUoEAAW"/>
    <d v="2021-05-12T17:12:38"/>
    <m/>
    <d v="2021-05-12T17:12:38"/>
    <d v="2021-05-12T00:00:00"/>
    <m/>
    <b v="0"/>
    <m/>
    <m/>
    <s v="Field Sales"/>
    <m/>
    <m/>
    <m/>
    <m/>
    <m/>
    <x v="3928"/>
    <x v="0"/>
    <b v="0"/>
    <m/>
    <m/>
    <m/>
    <s v="00531000008F2qlAAC"/>
    <s v="01si00000040RFIAA2"/>
    <m/>
    <s v="Drugs"/>
    <s v="0035A00003kduEGQAY"/>
    <m/>
    <s v="MX908"/>
    <m/>
    <s v="0Q06e000001eYlCCAU"/>
    <s v="0125A000001NaBLQA0"/>
    <b v="0"/>
    <m/>
    <b v="0"/>
    <m/>
    <m/>
    <x v="1"/>
    <b v="0"/>
    <d v="2021-06-29T20:34:55"/>
    <m/>
    <m/>
    <b v="0"/>
    <x v="1"/>
    <n v="0"/>
    <m/>
    <n v="263.25"/>
    <m/>
    <x v="990"/>
    <n v="100"/>
    <n v="0"/>
  </r>
  <r>
    <s v="001i000000Jd1ngAAB"/>
    <b v="0"/>
    <m/>
    <b v="0"/>
    <m/>
    <m/>
    <m/>
    <x v="550"/>
    <b v="1"/>
    <m/>
    <m/>
    <m/>
    <m/>
    <m/>
    <s v="005i0000000fNkyAAE"/>
    <b v="0"/>
    <d v="2020-03-30T13:25:04"/>
    <m/>
    <b v="0"/>
    <m/>
    <m/>
    <b v="0"/>
    <d v="2020-02-01T00:00:00"/>
    <n v="2"/>
    <n v="2020"/>
    <s v="Closed"/>
    <s v="Closed"/>
    <b v="0"/>
    <b v="0"/>
    <m/>
    <b v="1"/>
    <b v="0"/>
    <b v="0"/>
    <x v="20"/>
    <b v="0"/>
    <m/>
    <x v="0"/>
    <d v="2020-04-23T00:00:00"/>
    <s v="0055A00000BclF5QAJ"/>
    <d v="2021-04-11T20:08:00"/>
    <m/>
    <d v="2020-04-21T13:11:12"/>
    <m/>
    <m/>
    <b v="0"/>
    <m/>
    <m/>
    <s v="Field Sales"/>
    <m/>
    <m/>
    <m/>
    <m/>
    <m/>
    <x v="3929"/>
    <x v="0"/>
    <b v="0"/>
    <m/>
    <m/>
    <m/>
    <s v="005i0000000fNkyAAE"/>
    <s v="01s31000003qafjAAA"/>
    <s v="All Hazards"/>
    <s v="Explosives"/>
    <m/>
    <m/>
    <s v="MX908"/>
    <m/>
    <m/>
    <s v="0125A000001NaBLQA0"/>
    <b v="0"/>
    <m/>
    <b v="0"/>
    <m/>
    <m/>
    <x v="1"/>
    <b v="0"/>
    <d v="2021-06-29T20:34:55"/>
    <m/>
    <m/>
    <b v="0"/>
    <x v="1"/>
    <m/>
    <m/>
    <n v="65000"/>
    <m/>
    <x v="4"/>
    <n v="100"/>
    <n v="0"/>
  </r>
  <r>
    <s v="0015A00002NOZgnQAH"/>
    <b v="0"/>
    <m/>
    <b v="0"/>
    <s v="7015A000001ePhTQAU"/>
    <m/>
    <m/>
    <x v="644"/>
    <b v="1"/>
    <m/>
    <m/>
    <s v="0035A00003hkr5kQAA"/>
    <m/>
    <m/>
    <s v="00531000007MUoEAAW"/>
    <b v="0"/>
    <d v="2021-03-23T15:13:14"/>
    <m/>
    <b v="0"/>
    <m/>
    <m/>
    <b v="0"/>
    <d v="2021-02-01T00:00:00"/>
    <n v="2"/>
    <n v="2021"/>
    <s v="Closed"/>
    <s v="Closed"/>
    <b v="0"/>
    <b v="0"/>
    <m/>
    <b v="1"/>
    <b v="0"/>
    <b v="0"/>
    <x v="23"/>
    <b v="0"/>
    <m/>
    <x v="0"/>
    <d v="2021-03-23T00:00:00"/>
    <s v="00531000007MUoEAAW"/>
    <d v="2021-04-21T12:38:47"/>
    <m/>
    <d v="2021-04-21T12:38:47"/>
    <m/>
    <m/>
    <b v="0"/>
    <m/>
    <m/>
    <s v="Field Sales"/>
    <m/>
    <m/>
    <m/>
    <m/>
    <m/>
    <x v="3930"/>
    <x v="0"/>
    <b v="0"/>
    <m/>
    <m/>
    <m/>
    <s v="00531000007KgPgAAK"/>
    <s v="01si00000040RFIAA2"/>
    <m/>
    <s v="All Hazards"/>
    <m/>
    <m/>
    <s v="MX908"/>
    <m/>
    <m/>
    <s v="0125A000001NaBLQA0"/>
    <b v="0"/>
    <s v="CWAs"/>
    <b v="0"/>
    <m/>
    <m/>
    <x v="1"/>
    <b v="0"/>
    <d v="2021-06-29T20:34:55"/>
    <m/>
    <m/>
    <b v="0"/>
    <x v="1"/>
    <m/>
    <m/>
    <n v="6500"/>
    <m/>
    <x v="79"/>
    <n v="100"/>
    <n v="0"/>
  </r>
  <r>
    <s v="0013100001gYGsJAAW"/>
    <b v="0"/>
    <m/>
    <b v="0"/>
    <s v="7015A000001eQjCQAU"/>
    <m/>
    <m/>
    <x v="679"/>
    <b v="1"/>
    <m/>
    <m/>
    <s v="0035A00003ZjGY4QAN"/>
    <m/>
    <m/>
    <s v="00531000007MUoEAAW"/>
    <b v="0"/>
    <d v="2021-04-07T16:09:34"/>
    <m/>
    <b v="0"/>
    <m/>
    <m/>
    <b v="0"/>
    <d v="2021-02-01T00:00:00"/>
    <n v="2"/>
    <n v="2021"/>
    <s v="Closed"/>
    <s v="Closed"/>
    <b v="0"/>
    <b v="0"/>
    <m/>
    <b v="1"/>
    <b v="0"/>
    <b v="0"/>
    <x v="19"/>
    <b v="0"/>
    <m/>
    <x v="0"/>
    <d v="2021-06-25T00:00:00"/>
    <s v="00531000007MUoEAAW"/>
    <d v="2021-04-29T21:06:27"/>
    <m/>
    <d v="2021-04-29T21:06:27"/>
    <m/>
    <m/>
    <b v="0"/>
    <m/>
    <m/>
    <s v="Eblasts"/>
    <m/>
    <m/>
    <m/>
    <m/>
    <m/>
    <x v="3931"/>
    <x v="0"/>
    <b v="0"/>
    <m/>
    <m/>
    <m/>
    <s v="00531000007MUoEAAW"/>
    <s v="01s31000003qafjAAA"/>
    <m/>
    <s v="All Hazards"/>
    <m/>
    <m/>
    <s v="MX908"/>
    <m/>
    <m/>
    <s v="0125A000001NaBLQA0"/>
    <b v="0"/>
    <s v="Drugs"/>
    <b v="0"/>
    <m/>
    <m/>
    <x v="1"/>
    <b v="0"/>
    <d v="2021-06-29T20:34:55"/>
    <m/>
    <m/>
    <b v="0"/>
    <x v="1"/>
    <m/>
    <m/>
    <n v="6500"/>
    <m/>
    <x v="79"/>
    <n v="100"/>
    <n v="0"/>
  </r>
  <r>
    <s v="0015A00002UhHpCQAV"/>
    <b v="0"/>
    <m/>
    <b v="0"/>
    <m/>
    <m/>
    <m/>
    <x v="344"/>
    <b v="1"/>
    <m/>
    <m/>
    <s v="0036e00003s3PjHAAU"/>
    <m/>
    <m/>
    <s v="00531000007KAsvAAG"/>
    <b v="0"/>
    <d v="2021-02-22T16:57:07"/>
    <d v="2021-06-15T00:00:00"/>
    <b v="0"/>
    <m/>
    <m/>
    <b v="0"/>
    <d v="2021-02-01T00:00:00"/>
    <n v="2"/>
    <n v="2021"/>
    <s v="Closed"/>
    <s v="Closed"/>
    <b v="0"/>
    <b v="0"/>
    <s v="USDOJ"/>
    <b v="1"/>
    <b v="0"/>
    <b v="0"/>
    <x v="19"/>
    <b v="0"/>
    <m/>
    <x v="0"/>
    <m/>
    <s v="00531000007KAsvAAG"/>
    <d v="2021-06-16T18:36:10"/>
    <m/>
    <d v="2021-06-16T01:07:27"/>
    <d v="2021-06-15T00:00:00"/>
    <m/>
    <b v="0"/>
    <m/>
    <m/>
    <s v="Inside Sales"/>
    <m/>
    <m/>
    <m/>
    <m/>
    <m/>
    <x v="3932"/>
    <x v="0"/>
    <b v="0"/>
    <m/>
    <m/>
    <m/>
    <s v="00531000007KAsvAAG"/>
    <s v="01s31000003qafjAAA"/>
    <m/>
    <s v="Drugs"/>
    <s v="0036e00003s3PjHAAU"/>
    <m/>
    <s v="MX908"/>
    <m/>
    <m/>
    <s v="0125A000001NaBLQA0"/>
    <b v="0"/>
    <m/>
    <b v="0"/>
    <m/>
    <m/>
    <x v="1"/>
    <b v="0"/>
    <d v="2021-06-29T20:34:55"/>
    <m/>
    <m/>
    <b v="0"/>
    <x v="1"/>
    <n v="0"/>
    <n v="0"/>
    <n v="129745.96"/>
    <m/>
    <x v="991"/>
    <n v="100"/>
    <n v="0"/>
  </r>
  <r>
    <s v="0015A00002DW2AvQAL"/>
    <b v="0"/>
    <m/>
    <b v="0"/>
    <s v="7015A000001qXCtQAM"/>
    <m/>
    <m/>
    <x v="818"/>
    <b v="1"/>
    <m/>
    <m/>
    <s v="0035A00003WoOWJQA3"/>
    <m/>
    <m/>
    <s v="00531000007MUoEAAW"/>
    <b v="0"/>
    <d v="2019-07-25T18:39:17"/>
    <m/>
    <b v="0"/>
    <m/>
    <m/>
    <b v="0"/>
    <d v="2020-03-01T00:00:00"/>
    <n v="3"/>
    <n v="2020"/>
    <s v="Closed"/>
    <s v="Closed"/>
    <b v="0"/>
    <b v="0"/>
    <m/>
    <b v="1"/>
    <b v="0"/>
    <b v="0"/>
    <x v="20"/>
    <b v="0"/>
    <m/>
    <x v="0"/>
    <d v="2020-09-25T00:00:00"/>
    <s v="00531000007MUoEAAW"/>
    <d v="2020-12-15T14:02:42"/>
    <m/>
    <d v="2020-09-14T13:24:44"/>
    <m/>
    <m/>
    <b v="0"/>
    <m/>
    <m/>
    <s v="Trade Show"/>
    <m/>
    <m/>
    <m/>
    <m/>
    <m/>
    <x v="3933"/>
    <x v="0"/>
    <b v="0"/>
    <m/>
    <m/>
    <m/>
    <s v="00531000007KgPgAAK"/>
    <s v="01s31000003qafjAAA"/>
    <s v="CWAs;Explosives;Drugs;All Hazards"/>
    <s v="CWAs"/>
    <m/>
    <m/>
    <m/>
    <m/>
    <s v="0Q05A0000013wxpSAA"/>
    <s v="0125A000001NaBLQA0"/>
    <b v="0"/>
    <s v="Explosives"/>
    <b v="0"/>
    <m/>
    <m/>
    <x v="1"/>
    <b v="0"/>
    <d v="2021-06-29T20:34:54"/>
    <m/>
    <m/>
    <b v="0"/>
    <x v="1"/>
    <m/>
    <m/>
    <n v="59996.75"/>
    <m/>
    <x v="992"/>
    <n v="100"/>
    <n v="0"/>
  </r>
  <r>
    <s v="0013100001gawnXAAQ"/>
    <b v="0"/>
    <m/>
    <b v="0"/>
    <m/>
    <m/>
    <m/>
    <x v="819"/>
    <b v="1"/>
    <m/>
    <m/>
    <m/>
    <m/>
    <m/>
    <s v="00531000007MUoEAAW"/>
    <b v="0"/>
    <d v="2020-04-17T14:56:46"/>
    <m/>
    <b v="0"/>
    <m/>
    <m/>
    <b v="0"/>
    <d v="2019-03-01T00:00:00"/>
    <n v="3"/>
    <n v="2019"/>
    <s v="Closed"/>
    <s v="Closed"/>
    <b v="0"/>
    <b v="0"/>
    <m/>
    <b v="1"/>
    <b v="0"/>
    <b v="0"/>
    <x v="23"/>
    <b v="0"/>
    <m/>
    <x v="0"/>
    <m/>
    <s v="0055A00000BclF5QAJ"/>
    <d v="2021-04-11T20:08:00"/>
    <m/>
    <m/>
    <m/>
    <m/>
    <b v="0"/>
    <m/>
    <m/>
    <s v="Field Sales"/>
    <m/>
    <m/>
    <m/>
    <m/>
    <m/>
    <x v="3934"/>
    <x v="0"/>
    <b v="0"/>
    <m/>
    <m/>
    <m/>
    <s v="00531000007KgPgAAK"/>
    <s v="01si00000040RFIAA2"/>
    <s v="All Hazards"/>
    <s v="All Hazards"/>
    <m/>
    <m/>
    <s v="MX908"/>
    <m/>
    <m/>
    <s v="0125A000001NaBLQA0"/>
    <b v="0"/>
    <m/>
    <b v="0"/>
    <m/>
    <m/>
    <x v="1"/>
    <b v="0"/>
    <d v="2021-06-29T20:34:55"/>
    <m/>
    <m/>
    <b v="0"/>
    <x v="1"/>
    <m/>
    <m/>
    <n v="114045.2"/>
    <m/>
    <x v="993"/>
    <n v="100"/>
    <n v="0"/>
  </r>
  <r>
    <s v="0015A00002JLh9ZQAT"/>
    <b v="0"/>
    <m/>
    <b v="0"/>
    <m/>
    <m/>
    <m/>
    <x v="232"/>
    <b v="1"/>
    <m/>
    <m/>
    <s v="0035A00003dZGTiQAO"/>
    <m/>
    <m/>
    <s v="00531000007MUoEAAW"/>
    <b v="0"/>
    <d v="2020-04-14T20:59:55"/>
    <m/>
    <b v="0"/>
    <m/>
    <m/>
    <b v="0"/>
    <d v="2020-03-01T00:00:00"/>
    <n v="3"/>
    <n v="2020"/>
    <s v="Closed"/>
    <s v="Closed"/>
    <b v="0"/>
    <b v="0"/>
    <m/>
    <b v="1"/>
    <b v="0"/>
    <b v="0"/>
    <x v="20"/>
    <b v="0"/>
    <m/>
    <x v="0"/>
    <d v="2020-09-02T00:00:00"/>
    <s v="0055A00000BclF5QAJ"/>
    <d v="2021-04-11T19:52:07"/>
    <m/>
    <d v="2020-08-31T12:44:15"/>
    <m/>
    <m/>
    <b v="0"/>
    <m/>
    <m/>
    <s v="Inside Sales"/>
    <m/>
    <m/>
    <m/>
    <m/>
    <m/>
    <x v="3935"/>
    <x v="0"/>
    <b v="0"/>
    <m/>
    <m/>
    <m/>
    <s v="00531000007KgPgAAK"/>
    <s v="01s31000003qafjAAA"/>
    <s v="Drugs"/>
    <s v="Drugs"/>
    <m/>
    <m/>
    <s v="MX908"/>
    <m/>
    <s v="0Q05A000001eC2bSAE"/>
    <s v="0125A000001NaBLQA0"/>
    <b v="0"/>
    <m/>
    <b v="0"/>
    <m/>
    <m/>
    <x v="1"/>
    <b v="0"/>
    <d v="2021-06-29T20:34:55"/>
    <m/>
    <m/>
    <b v="0"/>
    <x v="1"/>
    <m/>
    <m/>
    <n v="72175"/>
    <m/>
    <x v="994"/>
    <n v="100"/>
    <n v="0"/>
  </r>
  <r>
    <s v="0015A000026BX2lQAG"/>
    <b v="0"/>
    <m/>
    <b v="0"/>
    <m/>
    <m/>
    <m/>
    <x v="820"/>
    <b v="1"/>
    <m/>
    <m/>
    <m/>
    <m/>
    <m/>
    <s v="00531000007MUoEAAW"/>
    <b v="0"/>
    <d v="2019-12-09T20:59:48"/>
    <m/>
    <b v="0"/>
    <s v="Federal Resources"/>
    <d v="2020-12-31T00:00:00"/>
    <b v="0"/>
    <d v="2019-03-01T00:00:00"/>
    <n v="3"/>
    <n v="2019"/>
    <s v="Closed"/>
    <s v="Closed"/>
    <b v="0"/>
    <b v="0"/>
    <m/>
    <b v="1"/>
    <b v="0"/>
    <b v="0"/>
    <x v="20"/>
    <b v="0"/>
    <m/>
    <x v="0"/>
    <m/>
    <s v="0055A00000BclF5QAJ"/>
    <d v="2021-04-11T20:08:00"/>
    <m/>
    <d v="2020-01-06T18:18:16"/>
    <m/>
    <m/>
    <b v="0"/>
    <m/>
    <m/>
    <s v="Field Sales"/>
    <m/>
    <m/>
    <m/>
    <m/>
    <m/>
    <x v="3936"/>
    <x v="0"/>
    <b v="0"/>
    <m/>
    <m/>
    <m/>
    <s v="00531000007KgPgAAK"/>
    <s v="01s31000003qafjAAA"/>
    <m/>
    <s v="Drugs"/>
    <m/>
    <m/>
    <s v="MX908"/>
    <m/>
    <m/>
    <s v="0125A000001NaBLQA0"/>
    <b v="0"/>
    <m/>
    <b v="0"/>
    <m/>
    <m/>
    <x v="1"/>
    <b v="0"/>
    <d v="2021-06-29T20:34:55"/>
    <m/>
    <m/>
    <b v="0"/>
    <x v="1"/>
    <m/>
    <m/>
    <n v="0"/>
    <m/>
    <x v="2"/>
    <n v="100"/>
    <n v="0"/>
  </r>
  <r>
    <s v="0015A000026BX2lQAG"/>
    <b v="0"/>
    <m/>
    <b v="0"/>
    <m/>
    <m/>
    <m/>
    <x v="232"/>
    <b v="1"/>
    <m/>
    <m/>
    <m/>
    <m/>
    <m/>
    <s v="00531000007Es7rAAC"/>
    <b v="0"/>
    <d v="2020-04-20T20:51:38"/>
    <m/>
    <b v="0"/>
    <s v="Federal Resources"/>
    <d v="2020-12-31T00:00:00"/>
    <b v="0"/>
    <d v="2020-03-01T00:00:00"/>
    <n v="3"/>
    <n v="2020"/>
    <s v="Closed"/>
    <s v="Closed"/>
    <b v="0"/>
    <b v="0"/>
    <m/>
    <b v="1"/>
    <b v="0"/>
    <b v="0"/>
    <x v="20"/>
    <b v="0"/>
    <m/>
    <x v="0"/>
    <m/>
    <s v="0055A00000BclF5QAJ"/>
    <d v="2021-04-11T20:08:00"/>
    <m/>
    <d v="2020-08-31T12:42:40"/>
    <m/>
    <m/>
    <b v="0"/>
    <m/>
    <m/>
    <s v="Field Sales"/>
    <m/>
    <m/>
    <m/>
    <m/>
    <m/>
    <x v="3937"/>
    <x v="0"/>
    <b v="0"/>
    <m/>
    <m/>
    <m/>
    <s v="00531000007Es7rAAC"/>
    <s v="01s31000003qafjAAA"/>
    <s v="Drugs"/>
    <s v="Drugs"/>
    <m/>
    <m/>
    <s v="MX908"/>
    <m/>
    <m/>
    <s v="0125A000001NaBLQA0"/>
    <b v="0"/>
    <m/>
    <b v="0"/>
    <m/>
    <m/>
    <x v="1"/>
    <b v="0"/>
    <d v="2021-06-29T20:34:55"/>
    <m/>
    <m/>
    <b v="0"/>
    <x v="1"/>
    <m/>
    <m/>
    <n v="128700"/>
    <m/>
    <x v="995"/>
    <n v="100"/>
    <n v="0"/>
  </r>
  <r>
    <s v="0015A000022RKFQQA4"/>
    <b v="0"/>
    <m/>
    <b v="0"/>
    <m/>
    <m/>
    <m/>
    <x v="567"/>
    <b v="1"/>
    <m/>
    <m/>
    <s v="0035A00003aIDh7QAG"/>
    <m/>
    <m/>
    <s v="00531000007MUoEAAW"/>
    <b v="0"/>
    <d v="2019-11-25T20:59:27"/>
    <m/>
    <b v="0"/>
    <m/>
    <m/>
    <b v="0"/>
    <d v="2020-03-01T00:00:00"/>
    <n v="3"/>
    <n v="2020"/>
    <s v="Closed"/>
    <s v="Closed"/>
    <b v="0"/>
    <b v="0"/>
    <m/>
    <b v="1"/>
    <b v="0"/>
    <b v="0"/>
    <x v="20"/>
    <b v="0"/>
    <m/>
    <x v="0"/>
    <d v="2020-07-16T00:00:00"/>
    <s v="0055A00000BclF5QAJ"/>
    <d v="2021-04-11T20:08:00"/>
    <m/>
    <d v="2020-07-15T18:32:22"/>
    <m/>
    <m/>
    <b v="0"/>
    <m/>
    <m/>
    <s v="Field Sales"/>
    <m/>
    <m/>
    <m/>
    <m/>
    <m/>
    <x v="3938"/>
    <x v="0"/>
    <b v="0"/>
    <m/>
    <m/>
    <m/>
    <s v="00531000007KgPgAAK"/>
    <s v="01s31000003qafjAAA"/>
    <s v="CWAs;All Hazards"/>
    <s v="CWAs"/>
    <m/>
    <m/>
    <s v="MX908"/>
    <m/>
    <s v="0Q05A000001e5LYSAY"/>
    <s v="0125A000001NaBLQA0"/>
    <b v="0"/>
    <s v="All Hazards"/>
    <b v="0"/>
    <m/>
    <m/>
    <x v="1"/>
    <b v="0"/>
    <d v="2021-06-29T20:34:54"/>
    <m/>
    <m/>
    <b v="0"/>
    <x v="1"/>
    <m/>
    <m/>
    <n v="66783"/>
    <m/>
    <x v="996"/>
    <n v="100"/>
    <n v="0"/>
  </r>
  <r>
    <s v="0015A00002LfqEFQAZ"/>
    <b v="0"/>
    <m/>
    <b v="0"/>
    <m/>
    <m/>
    <m/>
    <x v="367"/>
    <b v="1"/>
    <m/>
    <m/>
    <s v="0035A00003igQgkQAE"/>
    <m/>
    <m/>
    <s v="00531000007MUoEAAW"/>
    <b v="0"/>
    <d v="2020-06-18T19:37:54"/>
    <m/>
    <b v="0"/>
    <m/>
    <m/>
    <b v="0"/>
    <d v="2020-03-01T00:00:00"/>
    <n v="3"/>
    <n v="2020"/>
    <s v="Closed"/>
    <s v="Closed"/>
    <b v="0"/>
    <b v="0"/>
    <m/>
    <b v="1"/>
    <b v="0"/>
    <b v="0"/>
    <x v="20"/>
    <b v="0"/>
    <m/>
    <x v="0"/>
    <d v="2020-08-28T00:00:00"/>
    <s v="0055A00000BclF5QAJ"/>
    <d v="2021-04-11T20:08:00"/>
    <m/>
    <d v="2020-08-28T12:49:48"/>
    <m/>
    <m/>
    <b v="0"/>
    <m/>
    <m/>
    <s v="Field Sales"/>
    <m/>
    <m/>
    <m/>
    <m/>
    <m/>
    <x v="3939"/>
    <x v="0"/>
    <b v="0"/>
    <m/>
    <m/>
    <m/>
    <s v="00531000007KgPgAAK"/>
    <s v="01si00000040RFIAA2"/>
    <s v="Drugs"/>
    <s v="Drugs"/>
    <m/>
    <m/>
    <s v="MX908"/>
    <m/>
    <m/>
    <s v="0125A000001NaBLQA0"/>
    <b v="0"/>
    <s v="Drugs"/>
    <b v="0"/>
    <m/>
    <m/>
    <x v="1"/>
    <b v="0"/>
    <d v="2021-06-29T20:34:55"/>
    <m/>
    <m/>
    <b v="0"/>
    <x v="1"/>
    <m/>
    <m/>
    <n v="149330"/>
    <m/>
    <x v="997"/>
    <n v="100"/>
    <n v="0"/>
  </r>
  <r>
    <s v="0015A00002DW2AvQAL"/>
    <b v="0"/>
    <m/>
    <b v="0"/>
    <s v="7015A000001qXCtQAM"/>
    <m/>
    <m/>
    <x v="818"/>
    <b v="1"/>
    <m/>
    <m/>
    <s v="0035A00003WoOWJQA3"/>
    <m/>
    <m/>
    <s v="00531000007MUoEAAW"/>
    <b v="0"/>
    <d v="2020-04-29T20:07:55"/>
    <m/>
    <b v="0"/>
    <m/>
    <m/>
    <b v="0"/>
    <d v="2020-03-01T00:00:00"/>
    <n v="3"/>
    <n v="2020"/>
    <s v="Closed"/>
    <s v="Closed"/>
    <b v="0"/>
    <b v="0"/>
    <m/>
    <b v="1"/>
    <b v="0"/>
    <b v="0"/>
    <x v="20"/>
    <b v="0"/>
    <m/>
    <x v="0"/>
    <d v="2020-08-31T00:00:00"/>
    <s v="00531000007MUoEAAW"/>
    <d v="2020-12-15T14:02:42"/>
    <m/>
    <d v="2020-09-14T13:25:02"/>
    <m/>
    <m/>
    <b v="0"/>
    <m/>
    <m/>
    <s v="Trade Show"/>
    <m/>
    <m/>
    <m/>
    <m/>
    <m/>
    <x v="3940"/>
    <x v="0"/>
    <b v="0"/>
    <m/>
    <m/>
    <m/>
    <s v="00531000007KgPgAAK"/>
    <s v="01s31000003qafjAAA"/>
    <s v="CWAs;Explosives;Drugs;All Hazards"/>
    <s v="CWAs"/>
    <m/>
    <m/>
    <s v="MX908"/>
    <m/>
    <m/>
    <s v="0125A000001NaBLQA0"/>
    <b v="0"/>
    <s v="Explosives"/>
    <b v="0"/>
    <m/>
    <m/>
    <x v="1"/>
    <b v="0"/>
    <d v="2021-06-29T20:34:55"/>
    <m/>
    <m/>
    <b v="0"/>
    <x v="1"/>
    <m/>
    <m/>
    <n v="26000"/>
    <m/>
    <x v="998"/>
    <n v="100"/>
    <n v="0"/>
  </r>
  <r>
    <s v="0015A00002CwcMnQAJ"/>
    <b v="0"/>
    <m/>
    <b v="0"/>
    <m/>
    <m/>
    <m/>
    <x v="699"/>
    <b v="1"/>
    <m/>
    <m/>
    <m/>
    <m/>
    <m/>
    <s v="00531000008F2qlAAC"/>
    <b v="0"/>
    <d v="2020-04-29T14:24:25"/>
    <m/>
    <b v="0"/>
    <m/>
    <m/>
    <b v="0"/>
    <d v="2020-03-01T00:00:00"/>
    <n v="3"/>
    <n v="2020"/>
    <s v="Closed"/>
    <s v="Closed"/>
    <b v="0"/>
    <b v="0"/>
    <m/>
    <b v="1"/>
    <b v="0"/>
    <b v="0"/>
    <x v="23"/>
    <b v="0"/>
    <m/>
    <x v="0"/>
    <d v="2020-07-06T00:00:00"/>
    <s v="0055A00000BclF5QAJ"/>
    <d v="2021-04-11T20:08:00"/>
    <m/>
    <d v="2020-07-20T13:43:45"/>
    <m/>
    <m/>
    <b v="0"/>
    <m/>
    <m/>
    <s v="Field Sales"/>
    <m/>
    <m/>
    <m/>
    <m/>
    <m/>
    <x v="3941"/>
    <x v="0"/>
    <b v="0"/>
    <m/>
    <m/>
    <m/>
    <s v="00531000008F2qlAAC"/>
    <s v="01si00000040RFIAA2"/>
    <s v="CWAs;Explosives;All Hazards"/>
    <s v="CWAs"/>
    <m/>
    <m/>
    <s v="MX908"/>
    <m/>
    <s v="0Q05A0000013urMSAQ"/>
    <s v="0125A000001NaBLQA0"/>
    <b v="0"/>
    <s v="Explosives"/>
    <b v="0"/>
    <m/>
    <m/>
    <x v="1"/>
    <b v="0"/>
    <d v="2021-06-29T20:34:55"/>
    <m/>
    <m/>
    <b v="0"/>
    <x v="1"/>
    <m/>
    <m/>
    <n v="228279.87"/>
    <m/>
    <x v="999"/>
    <n v="100"/>
    <n v="0"/>
  </r>
  <r>
    <s v="001i000001MZ8IpAAL"/>
    <b v="0"/>
    <m/>
    <b v="0"/>
    <m/>
    <m/>
    <m/>
    <x v="509"/>
    <b v="1"/>
    <m/>
    <m/>
    <s v="0035A00003hlY60QAE"/>
    <m/>
    <m/>
    <s v="00531000007MUoEAAW"/>
    <b v="0"/>
    <d v="2020-06-10T17:54:36"/>
    <m/>
    <b v="0"/>
    <s v="Federal Resources"/>
    <d v="2020-12-31T00:00:00"/>
    <b v="0"/>
    <d v="2020-03-01T00:00:00"/>
    <n v="3"/>
    <n v="2020"/>
    <s v="Closed"/>
    <s v="Closed"/>
    <b v="0"/>
    <b v="0"/>
    <m/>
    <b v="1"/>
    <b v="0"/>
    <b v="0"/>
    <x v="22"/>
    <b v="0"/>
    <m/>
    <x v="0"/>
    <d v="2020-08-12T00:00:00"/>
    <s v="0055A00000BclF5QAJ"/>
    <d v="2021-04-11T20:08:00"/>
    <m/>
    <d v="2020-08-04T05:54:33"/>
    <m/>
    <m/>
    <b v="0"/>
    <m/>
    <m/>
    <s v="Field Sales"/>
    <m/>
    <m/>
    <m/>
    <m/>
    <m/>
    <x v="3942"/>
    <x v="0"/>
    <b v="0"/>
    <m/>
    <m/>
    <m/>
    <s v="00531000007KgPgAAK"/>
    <s v="01s31000003qafjAAA"/>
    <s v="CWAs;Explosives;Drugs;All Hazards"/>
    <s v="CWAs"/>
    <m/>
    <m/>
    <s v="MX908"/>
    <m/>
    <s v="0Q05A0000013w9nSAA"/>
    <s v="0125A000001NaBLQA0"/>
    <b v="0"/>
    <s v="Explosives"/>
    <b v="0"/>
    <m/>
    <m/>
    <x v="1"/>
    <b v="0"/>
    <d v="2021-06-29T20:34:55"/>
    <m/>
    <m/>
    <b v="0"/>
    <x v="1"/>
    <m/>
    <m/>
    <n v="64350"/>
    <m/>
    <x v="28"/>
    <n v="100"/>
    <n v="0"/>
  </r>
  <r>
    <s v="001i000001LHCUyAAP"/>
    <b v="0"/>
    <m/>
    <b v="0"/>
    <m/>
    <m/>
    <m/>
    <x v="97"/>
    <b v="1"/>
    <m/>
    <m/>
    <m/>
    <m/>
    <m/>
    <s v="00531000008F2qlAAC"/>
    <b v="0"/>
    <d v="2020-09-22T18:55:17"/>
    <m/>
    <b v="0"/>
    <m/>
    <m/>
    <b v="0"/>
    <d v="2020-03-01T00:00:00"/>
    <n v="3"/>
    <n v="2020"/>
    <s v="Closed"/>
    <s v="Closed"/>
    <b v="0"/>
    <b v="0"/>
    <m/>
    <b v="1"/>
    <b v="0"/>
    <b v="0"/>
    <x v="23"/>
    <b v="0"/>
    <m/>
    <x v="0"/>
    <m/>
    <s v="0055A00000BclF5QAJ"/>
    <d v="2021-04-11T20:08:00"/>
    <m/>
    <d v="2020-10-01T14:34:53"/>
    <m/>
    <m/>
    <b v="0"/>
    <m/>
    <m/>
    <s v="Field Sales"/>
    <m/>
    <m/>
    <m/>
    <m/>
    <m/>
    <x v="3943"/>
    <x v="0"/>
    <b v="0"/>
    <m/>
    <m/>
    <m/>
    <s v="00531000008F2qlAAC"/>
    <s v="01si00000040RFIAA2"/>
    <m/>
    <s v="Drugs"/>
    <m/>
    <m/>
    <s v="MX908"/>
    <m/>
    <m/>
    <s v="0125A000001NaBLQA0"/>
    <b v="0"/>
    <s v="Explosives"/>
    <b v="0"/>
    <m/>
    <m/>
    <x v="1"/>
    <b v="0"/>
    <d v="2021-06-29T20:34:55"/>
    <m/>
    <m/>
    <b v="0"/>
    <x v="1"/>
    <m/>
    <m/>
    <n v="49938"/>
    <m/>
    <x v="1000"/>
    <n v="100"/>
    <n v="0"/>
  </r>
  <r>
    <s v="0015A00002B7qMlQAJ"/>
    <b v="0"/>
    <m/>
    <b v="0"/>
    <m/>
    <m/>
    <m/>
    <x v="555"/>
    <b v="1"/>
    <m/>
    <m/>
    <s v="0035A00003TTuuMQAT"/>
    <m/>
    <m/>
    <s v="00531000007MUoEAAW"/>
    <b v="0"/>
    <d v="2019-04-01T17:14:43"/>
    <m/>
    <b v="0"/>
    <m/>
    <m/>
    <b v="0"/>
    <d v="2019-03-01T00:00:00"/>
    <n v="3"/>
    <n v="2019"/>
    <s v="Closed"/>
    <s v="Closed"/>
    <b v="0"/>
    <b v="0"/>
    <m/>
    <b v="1"/>
    <b v="0"/>
    <b v="0"/>
    <x v="20"/>
    <b v="0"/>
    <m/>
    <x v="0"/>
    <d v="2019-04-02T00:00:00"/>
    <s v="00531000007MUoEAAW"/>
    <d v="2020-12-15T14:02:42"/>
    <m/>
    <d v="2020-05-20T14:39:36"/>
    <m/>
    <m/>
    <b v="0"/>
    <m/>
    <s v="All Hazards"/>
    <s v="Website"/>
    <m/>
    <m/>
    <m/>
    <m/>
    <m/>
    <x v="3944"/>
    <x v="1"/>
    <b v="0"/>
    <m/>
    <m/>
    <m/>
    <s v="00531000007KgPgAAK"/>
    <s v="01s31000003qafjAAA"/>
    <s v="All Hazards"/>
    <s v="All Hazards"/>
    <s v="0035A00003TTuuMQAT"/>
    <m/>
    <m/>
    <m/>
    <m/>
    <s v="0125A000001NaBLQA0"/>
    <b v="0"/>
    <m/>
    <b v="0"/>
    <m/>
    <m/>
    <x v="1"/>
    <b v="0"/>
    <d v="2021-06-29T20:34:54"/>
    <m/>
    <m/>
    <b v="0"/>
    <x v="1"/>
    <m/>
    <m/>
    <n v="65437"/>
    <m/>
    <x v="1001"/>
    <n v="100"/>
    <n v="0"/>
  </r>
  <r>
    <s v="0015A00002GmaqLQAR"/>
    <b v="0"/>
    <m/>
    <b v="0"/>
    <s v="70131000001SgixAAC"/>
    <m/>
    <m/>
    <x v="821"/>
    <b v="1"/>
    <m/>
    <m/>
    <s v="0035A00003CdW5xQAF"/>
    <m/>
    <m/>
    <s v="00531000007KAsvAAG"/>
    <b v="0"/>
    <d v="2019-08-05T17:57:04"/>
    <m/>
    <b v="0"/>
    <m/>
    <m/>
    <b v="0"/>
    <d v="2019-04-01T00:00:00"/>
    <n v="4"/>
    <n v="2019"/>
    <s v="Closed"/>
    <s v="Closed"/>
    <b v="0"/>
    <b v="0"/>
    <m/>
    <b v="1"/>
    <b v="0"/>
    <b v="0"/>
    <x v="21"/>
    <b v="0"/>
    <m/>
    <x v="0"/>
    <d v="2020-05-15T00:00:00"/>
    <s v="0055A000009s6n0QAA"/>
    <d v="2020-01-06T18:18:16"/>
    <m/>
    <d v="2020-01-06T18:18:16"/>
    <m/>
    <m/>
    <b v="0"/>
    <m/>
    <m/>
    <s v="Trade Show"/>
    <m/>
    <m/>
    <m/>
    <m/>
    <m/>
    <x v="3945"/>
    <x v="0"/>
    <b v="0"/>
    <m/>
    <m/>
    <m/>
    <s v="00531000007KAsvAAG"/>
    <s v="01s31000003qafjAAA"/>
    <s v="Drugs"/>
    <m/>
    <m/>
    <m/>
    <m/>
    <m/>
    <m/>
    <s v="0125A000001NaBLQA0"/>
    <b v="0"/>
    <m/>
    <b v="0"/>
    <m/>
    <m/>
    <x v="1"/>
    <b v="0"/>
    <d v="2021-06-29T20:34:54"/>
    <m/>
    <m/>
    <b v="0"/>
    <x v="1"/>
    <m/>
    <m/>
    <n v="80597"/>
    <m/>
    <x v="1002"/>
    <n v="100"/>
    <n v="0"/>
  </r>
  <r>
    <s v="0013100001emY1NAAU"/>
    <b v="0"/>
    <m/>
    <b v="0"/>
    <m/>
    <m/>
    <m/>
    <x v="452"/>
    <b v="1"/>
    <m/>
    <m/>
    <s v="00331000033Tl6sAAC"/>
    <m/>
    <m/>
    <s v="00531000007KAsvAAG"/>
    <b v="0"/>
    <d v="2017-11-06T14:44:57"/>
    <m/>
    <b v="0"/>
    <m/>
    <m/>
    <b v="0"/>
    <d v="2019-04-01T00:00:00"/>
    <n v="4"/>
    <n v="2019"/>
    <s v="Closed"/>
    <s v="Closed"/>
    <b v="0"/>
    <b v="0"/>
    <m/>
    <b v="1"/>
    <b v="0"/>
    <b v="0"/>
    <x v="19"/>
    <b v="0"/>
    <m/>
    <x v="0"/>
    <d v="2018-10-05T00:00:00"/>
    <s v="0055A00000BclF5QAJ"/>
    <d v="2021-04-11T20:06:15"/>
    <m/>
    <d v="2020-01-06T18:18:11"/>
    <m/>
    <m/>
    <b v="0"/>
    <m/>
    <m/>
    <s v="Field Sales"/>
    <m/>
    <m/>
    <m/>
    <m/>
    <m/>
    <x v="3946"/>
    <x v="0"/>
    <b v="0"/>
    <m/>
    <m/>
    <m/>
    <s v="0055A000009sa63QAA"/>
    <s v="01s31000003qafjAAA"/>
    <s v="All Hazards"/>
    <s v="All Hazards"/>
    <m/>
    <m/>
    <m/>
    <m/>
    <m/>
    <s v="0125A000001NaBLQA0"/>
    <b v="0"/>
    <m/>
    <b v="0"/>
    <m/>
    <m/>
    <x v="1"/>
    <b v="0"/>
    <d v="2021-06-29T20:34:54"/>
    <m/>
    <m/>
    <b v="0"/>
    <x v="1"/>
    <m/>
    <m/>
    <n v="133168.16"/>
    <m/>
    <x v="1003"/>
    <n v="100"/>
    <n v="0"/>
  </r>
  <r>
    <s v="0015A00002LehpVQAR"/>
    <b v="0"/>
    <m/>
    <b v="0"/>
    <m/>
    <m/>
    <m/>
    <x v="806"/>
    <b v="1"/>
    <m/>
    <m/>
    <m/>
    <m/>
    <m/>
    <s v="00531000008F2qlAAC"/>
    <b v="0"/>
    <d v="2020-06-11T16:27:38"/>
    <m/>
    <b v="0"/>
    <m/>
    <m/>
    <b v="0"/>
    <d v="2020-04-01T00:00:00"/>
    <n v="4"/>
    <n v="2020"/>
    <s v="Closed"/>
    <s v="Closed"/>
    <b v="0"/>
    <b v="0"/>
    <m/>
    <b v="1"/>
    <b v="0"/>
    <b v="0"/>
    <x v="23"/>
    <b v="0"/>
    <m/>
    <x v="0"/>
    <m/>
    <s v="0055A00000BclF5QAJ"/>
    <d v="2021-04-11T20:08:00"/>
    <m/>
    <d v="2020-12-24T00:28:05"/>
    <m/>
    <m/>
    <b v="0"/>
    <m/>
    <m/>
    <s v="Field Sales"/>
    <m/>
    <m/>
    <m/>
    <m/>
    <m/>
    <x v="3947"/>
    <x v="0"/>
    <b v="0"/>
    <m/>
    <m/>
    <m/>
    <s v="00531000008F2qlAAC"/>
    <s v="01si00000040RFIAA2"/>
    <m/>
    <m/>
    <m/>
    <m/>
    <s v="MX908"/>
    <m/>
    <m/>
    <s v="0125A000001NaBLQA0"/>
    <b v="0"/>
    <m/>
    <b v="0"/>
    <m/>
    <m/>
    <x v="1"/>
    <b v="0"/>
    <d v="2021-06-29T20:34:55"/>
    <m/>
    <m/>
    <b v="0"/>
    <x v="1"/>
    <m/>
    <m/>
    <n v="39000"/>
    <m/>
    <x v="969"/>
    <n v="100"/>
    <n v="0"/>
  </r>
  <r>
    <s v="0013100001gawnXAAQ"/>
    <b v="0"/>
    <m/>
    <b v="0"/>
    <m/>
    <m/>
    <m/>
    <x v="448"/>
    <b v="1"/>
    <m/>
    <m/>
    <m/>
    <m/>
    <m/>
    <s v="00531000007MUoEAAW"/>
    <b v="0"/>
    <d v="2020-04-17T15:23:30"/>
    <m/>
    <b v="0"/>
    <m/>
    <m/>
    <b v="0"/>
    <d v="2019-04-01T00:00:00"/>
    <n v="4"/>
    <n v="2019"/>
    <s v="Closed"/>
    <s v="Closed"/>
    <b v="0"/>
    <b v="0"/>
    <m/>
    <b v="1"/>
    <b v="0"/>
    <b v="0"/>
    <x v="23"/>
    <b v="0"/>
    <m/>
    <x v="0"/>
    <m/>
    <s v="0055A00000BclF5QAJ"/>
    <d v="2021-04-11T20:08:00"/>
    <m/>
    <m/>
    <m/>
    <m/>
    <b v="0"/>
    <m/>
    <m/>
    <s v="Field Sales"/>
    <m/>
    <m/>
    <m/>
    <m/>
    <m/>
    <x v="3948"/>
    <x v="0"/>
    <b v="0"/>
    <m/>
    <m/>
    <m/>
    <s v="00531000007KgPgAAK"/>
    <s v="01si00000040RFIAA2"/>
    <s v="All Hazards"/>
    <s v="All Hazards"/>
    <m/>
    <m/>
    <s v="MX908"/>
    <m/>
    <m/>
    <s v="0125A000001NaBLQA0"/>
    <b v="0"/>
    <m/>
    <b v="0"/>
    <m/>
    <m/>
    <x v="1"/>
    <b v="0"/>
    <d v="2021-06-29T20:34:55"/>
    <m/>
    <m/>
    <b v="0"/>
    <x v="1"/>
    <m/>
    <m/>
    <n v="61647.6"/>
    <m/>
    <x v="965"/>
    <n v="100"/>
    <n v="0"/>
  </r>
  <r>
    <s v="0013100001frnRWAAY"/>
    <b v="0"/>
    <m/>
    <b v="0"/>
    <m/>
    <m/>
    <m/>
    <x v="545"/>
    <b v="1"/>
    <m/>
    <m/>
    <s v="0035A00003jwWR7QAM"/>
    <m/>
    <m/>
    <s v="00531000007MUoEAAW"/>
    <b v="0"/>
    <d v="2020-09-02T15:40:06"/>
    <m/>
    <b v="0"/>
    <s v="Fisher"/>
    <m/>
    <b v="0"/>
    <d v="2020-04-01T00:00:00"/>
    <n v="4"/>
    <n v="2020"/>
    <s v="Closed"/>
    <s v="Closed"/>
    <b v="0"/>
    <b v="0"/>
    <s v="HSGP"/>
    <b v="1"/>
    <b v="0"/>
    <b v="0"/>
    <x v="19"/>
    <b v="0"/>
    <m/>
    <x v="0"/>
    <d v="2020-10-08T00:00:00"/>
    <s v="0055A00000BclF5QAJ"/>
    <d v="2021-04-11T19:52:07"/>
    <m/>
    <d v="2020-11-20T14:03:15"/>
    <m/>
    <m/>
    <b v="0"/>
    <m/>
    <m/>
    <s v="Inside Sales"/>
    <m/>
    <m/>
    <m/>
    <m/>
    <m/>
    <x v="3949"/>
    <x v="0"/>
    <b v="0"/>
    <m/>
    <m/>
    <m/>
    <s v="00531000007KAsvAAG"/>
    <s v="01s31000003qafjAAA"/>
    <s v="All Hazards"/>
    <s v="All Hazards"/>
    <m/>
    <m/>
    <s v="MX908"/>
    <m/>
    <m/>
    <s v="0125A000001NaBLQA0"/>
    <b v="0"/>
    <m/>
    <b v="0"/>
    <m/>
    <m/>
    <x v="1"/>
    <b v="0"/>
    <d v="2021-06-29T20:34:55"/>
    <m/>
    <m/>
    <b v="0"/>
    <x v="1"/>
    <m/>
    <m/>
    <n v="58679.1"/>
    <m/>
    <x v="1004"/>
    <n v="100"/>
    <n v="0"/>
  </r>
  <r>
    <s v="0015A00002GqGMyQAN"/>
    <b v="0"/>
    <m/>
    <b v="0"/>
    <m/>
    <m/>
    <m/>
    <x v="444"/>
    <b v="1"/>
    <m/>
    <m/>
    <m/>
    <m/>
    <m/>
    <s v="00531000008F2qlAAC"/>
    <b v="0"/>
    <d v="2020-11-19T16:19:46"/>
    <m/>
    <b v="0"/>
    <m/>
    <m/>
    <b v="0"/>
    <d v="2020-04-01T00:00:00"/>
    <n v="4"/>
    <n v="2020"/>
    <s v="Closed"/>
    <s v="Closed"/>
    <b v="0"/>
    <b v="0"/>
    <m/>
    <b v="1"/>
    <b v="0"/>
    <b v="0"/>
    <x v="23"/>
    <b v="0"/>
    <m/>
    <x v="0"/>
    <m/>
    <s v="0055A00000BclF5QAJ"/>
    <d v="2021-04-11T20:08:00"/>
    <m/>
    <d v="2020-12-10T15:12:58"/>
    <m/>
    <m/>
    <b v="0"/>
    <m/>
    <m/>
    <s v="Field Sales"/>
    <m/>
    <m/>
    <m/>
    <m/>
    <m/>
    <x v="3950"/>
    <x v="0"/>
    <b v="0"/>
    <m/>
    <m/>
    <m/>
    <s v="00531000008F2qlAAC"/>
    <s v="01si00000040RFIAA2"/>
    <m/>
    <s v="CWAs"/>
    <m/>
    <m/>
    <s v="MX908"/>
    <m/>
    <m/>
    <s v="0125A000001NaBLQA0"/>
    <b v="0"/>
    <m/>
    <b v="0"/>
    <m/>
    <m/>
    <x v="1"/>
    <b v="0"/>
    <d v="2021-06-29T20:34:55"/>
    <m/>
    <m/>
    <b v="0"/>
    <x v="1"/>
    <m/>
    <m/>
    <n v="65398"/>
    <m/>
    <x v="1005"/>
    <n v="100"/>
    <n v="0"/>
  </r>
  <r>
    <s v="0015A00002CwhnmQAB"/>
    <b v="0"/>
    <m/>
    <b v="0"/>
    <m/>
    <m/>
    <m/>
    <x v="518"/>
    <b v="1"/>
    <m/>
    <m/>
    <m/>
    <m/>
    <m/>
    <s v="00531000007MUoEAAW"/>
    <b v="0"/>
    <d v="2019-12-09T21:42:04"/>
    <m/>
    <b v="0"/>
    <s v="Federal Resources"/>
    <d v="2020-12-31T00:00:00"/>
    <b v="0"/>
    <d v="2019-04-01T00:00:00"/>
    <n v="4"/>
    <n v="2019"/>
    <s v="Closed"/>
    <s v="Closed"/>
    <b v="0"/>
    <b v="0"/>
    <m/>
    <b v="1"/>
    <b v="0"/>
    <b v="0"/>
    <x v="20"/>
    <b v="0"/>
    <m/>
    <x v="0"/>
    <m/>
    <s v="0055A00000BclF5QAJ"/>
    <d v="2021-04-11T20:08:00"/>
    <m/>
    <d v="2020-01-06T18:18:16"/>
    <m/>
    <m/>
    <b v="0"/>
    <m/>
    <m/>
    <s v="Field Sales"/>
    <m/>
    <m/>
    <m/>
    <m/>
    <m/>
    <x v="3951"/>
    <x v="0"/>
    <b v="0"/>
    <m/>
    <m/>
    <m/>
    <s v="00531000007KgPgAAK"/>
    <s v="01s31000003qafjAAA"/>
    <m/>
    <s v="Drugs"/>
    <m/>
    <m/>
    <s v="MX908"/>
    <m/>
    <m/>
    <s v="0125A000001NaBLQA0"/>
    <b v="0"/>
    <m/>
    <b v="0"/>
    <m/>
    <m/>
    <x v="1"/>
    <b v="0"/>
    <d v="2021-06-29T20:34:55"/>
    <m/>
    <m/>
    <b v="0"/>
    <x v="1"/>
    <m/>
    <m/>
    <n v="0"/>
    <m/>
    <x v="2"/>
    <n v="100"/>
    <n v="0"/>
  </r>
  <r>
    <s v="0015A00002LgTxGQAV"/>
    <b v="0"/>
    <m/>
    <b v="0"/>
    <m/>
    <m/>
    <m/>
    <x v="787"/>
    <b v="1"/>
    <m/>
    <m/>
    <m/>
    <m/>
    <m/>
    <s v="00531000007MUoEAAW"/>
    <b v="0"/>
    <d v="2020-06-23T17:06:42"/>
    <m/>
    <b v="0"/>
    <s v="Federal Resources"/>
    <m/>
    <b v="0"/>
    <d v="2020-04-01T00:00:00"/>
    <n v="4"/>
    <n v="2020"/>
    <s v="Closed"/>
    <s v="Closed"/>
    <b v="0"/>
    <b v="0"/>
    <m/>
    <b v="1"/>
    <b v="0"/>
    <b v="0"/>
    <x v="20"/>
    <b v="0"/>
    <m/>
    <x v="0"/>
    <d v="2020-09-10T00:00:00"/>
    <s v="0055A00000BclF5QAJ"/>
    <d v="2021-04-11T20:08:00"/>
    <m/>
    <d v="2020-10-19T13:54:53"/>
    <m/>
    <m/>
    <b v="0"/>
    <m/>
    <m/>
    <s v="Field Sales"/>
    <m/>
    <m/>
    <m/>
    <m/>
    <m/>
    <x v="3952"/>
    <x v="0"/>
    <b v="0"/>
    <m/>
    <m/>
    <m/>
    <s v="00531000007KgPgAAK"/>
    <s v="01s31000003qafjAAA"/>
    <s v="Drugs"/>
    <s v="Drugs"/>
    <m/>
    <m/>
    <s v="MX908"/>
    <m/>
    <m/>
    <s v="0125A000001NaBLQA0"/>
    <b v="0"/>
    <m/>
    <b v="0"/>
    <m/>
    <m/>
    <x v="1"/>
    <b v="0"/>
    <d v="2021-06-29T20:34:55"/>
    <m/>
    <m/>
    <b v="0"/>
    <x v="1"/>
    <m/>
    <m/>
    <n v="71976"/>
    <m/>
    <x v="1006"/>
    <n v="100"/>
    <n v="0"/>
  </r>
  <r>
    <s v="0015A00002Bo9umQAB"/>
    <b v="0"/>
    <m/>
    <b v="0"/>
    <m/>
    <m/>
    <m/>
    <x v="795"/>
    <b v="1"/>
    <m/>
    <m/>
    <s v="0035A00003jvKGuQAM"/>
    <m/>
    <m/>
    <s v="00531000007KAsvAAG"/>
    <b v="0"/>
    <d v="2020-09-30T13:57:00"/>
    <m/>
    <b v="0"/>
    <s v="Fisher"/>
    <d v="2020-11-30T00:00:00"/>
    <b v="0"/>
    <d v="2020-04-01T00:00:00"/>
    <n v="4"/>
    <n v="2020"/>
    <s v="Closed"/>
    <s v="Closed"/>
    <b v="0"/>
    <b v="0"/>
    <m/>
    <b v="1"/>
    <b v="0"/>
    <b v="0"/>
    <x v="19"/>
    <b v="0"/>
    <m/>
    <x v="0"/>
    <d v="2020-10-28T00:00:00"/>
    <s v="0055A00000BclF5QAJ"/>
    <d v="2021-04-11T20:08:00"/>
    <m/>
    <d v="2020-11-02T16:11:39"/>
    <m/>
    <m/>
    <b v="0"/>
    <m/>
    <m/>
    <s v="Field Sales"/>
    <m/>
    <m/>
    <m/>
    <m/>
    <m/>
    <x v="3953"/>
    <x v="0"/>
    <b v="0"/>
    <m/>
    <m/>
    <m/>
    <s v="00531000007KAsvAAG"/>
    <s v="01s31000003qafjAAA"/>
    <s v="Drugs"/>
    <s v="Drugs"/>
    <m/>
    <m/>
    <s v="MX908"/>
    <m/>
    <m/>
    <s v="0125A000001NaBLQA0"/>
    <b v="0"/>
    <m/>
    <b v="0"/>
    <m/>
    <m/>
    <x v="1"/>
    <b v="0"/>
    <d v="2021-06-29T20:34:55"/>
    <m/>
    <m/>
    <b v="0"/>
    <x v="1"/>
    <m/>
    <m/>
    <n v="430575.46"/>
    <m/>
    <x v="1007"/>
    <n v="100"/>
    <n v="0"/>
  </r>
  <r>
    <s v="0015A00002OIxU4QAL"/>
    <b v="0"/>
    <m/>
    <b v="0"/>
    <m/>
    <m/>
    <m/>
    <x v="751"/>
    <b v="1"/>
    <m/>
    <m/>
    <m/>
    <m/>
    <m/>
    <s v="00531000007Es7rAAC"/>
    <b v="0"/>
    <d v="2020-08-12T20:08:02"/>
    <m/>
    <b v="0"/>
    <m/>
    <m/>
    <b v="0"/>
    <d v="2020-04-01T00:00:00"/>
    <n v="4"/>
    <n v="2020"/>
    <s v="Closed"/>
    <s v="Closed"/>
    <b v="0"/>
    <b v="0"/>
    <m/>
    <b v="1"/>
    <b v="0"/>
    <b v="0"/>
    <x v="20"/>
    <b v="0"/>
    <m/>
    <x v="0"/>
    <m/>
    <s v="0055A00000BclF5QAJ"/>
    <d v="2021-04-11T20:08:00"/>
    <m/>
    <d v="2020-10-12T21:21:53"/>
    <m/>
    <m/>
    <b v="0"/>
    <m/>
    <m/>
    <s v="Field Sales"/>
    <m/>
    <m/>
    <m/>
    <m/>
    <m/>
    <x v="3954"/>
    <x v="0"/>
    <b v="0"/>
    <m/>
    <m/>
    <m/>
    <s v="00531000007Es7rAAC"/>
    <s v="01s31000003qafjAAA"/>
    <s v="CWAs;Drugs;All Hazards"/>
    <s v="CWAs"/>
    <m/>
    <m/>
    <s v="MX908"/>
    <m/>
    <m/>
    <s v="0125A000001NaBLQA0"/>
    <b v="0"/>
    <s v="Drugs"/>
    <b v="0"/>
    <m/>
    <m/>
    <x v="1"/>
    <b v="0"/>
    <d v="2021-06-29T20:34:55"/>
    <m/>
    <m/>
    <b v="0"/>
    <x v="1"/>
    <m/>
    <m/>
    <n v="91000"/>
    <m/>
    <x v="1008"/>
    <n v="100"/>
    <n v="0"/>
  </r>
  <r>
    <s v="0013100001jYgIJAA0"/>
    <b v="0"/>
    <m/>
    <b v="0"/>
    <m/>
    <m/>
    <m/>
    <x v="378"/>
    <b v="1"/>
    <m/>
    <m/>
    <m/>
    <m/>
    <m/>
    <s v="00531000007MUoEAAW"/>
    <b v="0"/>
    <d v="2019-10-23T13:41:22"/>
    <m/>
    <b v="0"/>
    <m/>
    <m/>
    <b v="0"/>
    <d v="2021-01-01T00:00:00"/>
    <n v="1"/>
    <n v="2021"/>
    <s v="Closed"/>
    <s v="Closed"/>
    <b v="0"/>
    <b v="0"/>
    <m/>
    <b v="1"/>
    <b v="0"/>
    <b v="0"/>
    <x v="23"/>
    <b v="0"/>
    <m/>
    <x v="0"/>
    <d v="2021-03-23T00:00:00"/>
    <s v="0055A00000BclF5QAJ"/>
    <d v="2021-04-13T13:43:30"/>
    <m/>
    <d v="2021-03-15T13:16:39"/>
    <m/>
    <m/>
    <b v="1"/>
    <m/>
    <m/>
    <s v="Field Sales"/>
    <m/>
    <m/>
    <m/>
    <m/>
    <m/>
    <x v="3955"/>
    <x v="0"/>
    <b v="0"/>
    <m/>
    <m/>
    <m/>
    <s v="00531000007KgPgAAK"/>
    <s v="01si00000040RFIAA2"/>
    <s v="Drugs;All Hazards"/>
    <s v="Drugs"/>
    <m/>
    <m/>
    <s v="MX908"/>
    <m/>
    <s v="0Q05A000001eVjlSAE"/>
    <s v="0125A000001NaBLQA0"/>
    <b v="0"/>
    <m/>
    <b v="0"/>
    <m/>
    <m/>
    <x v="1"/>
    <b v="0"/>
    <d v="2021-06-29T20:34:54"/>
    <m/>
    <m/>
    <b v="0"/>
    <x v="1"/>
    <m/>
    <m/>
    <n v="665556"/>
    <m/>
    <x v="1009"/>
    <n v="100"/>
    <n v="0"/>
  </r>
  <r>
    <s v="0013100001gawnXAAQ"/>
    <b v="0"/>
    <m/>
    <b v="0"/>
    <m/>
    <m/>
    <m/>
    <x v="340"/>
    <b v="1"/>
    <m/>
    <m/>
    <m/>
    <m/>
    <m/>
    <s v="00531000007MUoEAAW"/>
    <b v="0"/>
    <d v="2020-03-25T20:39:26"/>
    <m/>
    <b v="0"/>
    <m/>
    <m/>
    <b v="0"/>
    <d v="2020-01-01T00:00:00"/>
    <n v="1"/>
    <n v="2020"/>
    <s v="Closed"/>
    <s v="Closed"/>
    <b v="0"/>
    <b v="0"/>
    <m/>
    <b v="1"/>
    <b v="0"/>
    <b v="0"/>
    <x v="23"/>
    <b v="0"/>
    <m/>
    <x v="0"/>
    <d v="2020-03-31T00:00:00"/>
    <s v="0055A00000BclF5QAJ"/>
    <d v="2021-04-11T20:08:00"/>
    <m/>
    <d v="2020-03-31T20:20:59"/>
    <m/>
    <m/>
    <b v="1"/>
    <m/>
    <m/>
    <s v="Field Sales"/>
    <m/>
    <m/>
    <m/>
    <m/>
    <m/>
    <x v="3956"/>
    <x v="0"/>
    <b v="0"/>
    <m/>
    <m/>
    <m/>
    <s v="00531000007KgPgAAK"/>
    <s v="01si00000040RFIAA2"/>
    <s v="CWAs;Explosives;Drugs;All Hazards"/>
    <s v="CWAs"/>
    <m/>
    <m/>
    <s v="MX908"/>
    <m/>
    <s v="0Q05A000001eBK8SAM"/>
    <s v="0125A000001NaBLQA0"/>
    <b v="0"/>
    <s v="Explosives"/>
    <b v="0"/>
    <m/>
    <m/>
    <x v="1"/>
    <b v="0"/>
    <d v="2021-06-29T20:34:55"/>
    <m/>
    <m/>
    <b v="0"/>
    <x v="1"/>
    <m/>
    <m/>
    <n v="808306"/>
    <m/>
    <x v="1010"/>
    <n v="100"/>
    <n v="0"/>
  </r>
  <r>
    <s v="001i000000K38RYAAZ"/>
    <b v="0"/>
    <m/>
    <b v="0"/>
    <m/>
    <m/>
    <m/>
    <x v="818"/>
    <b v="1"/>
    <m/>
    <m/>
    <s v="0033100003BBGc7AAH"/>
    <m/>
    <m/>
    <s v="00531000007Es7rAAC"/>
    <b v="0"/>
    <d v="2019-02-28T22:03:15"/>
    <m/>
    <b v="0"/>
    <s v="Federal Resources"/>
    <d v="2020-12-31T00:00:00"/>
    <b v="0"/>
    <d v="2020-03-01T00:00:00"/>
    <n v="3"/>
    <n v="2020"/>
    <s v="Closed"/>
    <s v="Closed"/>
    <b v="0"/>
    <b v="0"/>
    <m/>
    <b v="1"/>
    <b v="0"/>
    <b v="0"/>
    <x v="20"/>
    <b v="0"/>
    <m/>
    <x v="0"/>
    <d v="2020-06-01T00:00:00"/>
    <s v="0055A00000BclF5QAJ"/>
    <d v="2021-04-11T20:06:15"/>
    <m/>
    <d v="2020-09-14T13:46:02"/>
    <m/>
    <m/>
    <b v="1"/>
    <m/>
    <m/>
    <s v="Field Sales"/>
    <m/>
    <m/>
    <m/>
    <m/>
    <m/>
    <x v="3957"/>
    <x v="0"/>
    <b v="0"/>
    <m/>
    <m/>
    <m/>
    <s v="00531000007Es7rAAC"/>
    <s v="01s31000003qafjAAA"/>
    <s v="Drugs"/>
    <s v="Drugs"/>
    <m/>
    <m/>
    <m/>
    <m/>
    <s v="0Q05A0000013vbhSAA"/>
    <s v="0125A000001NaBLQA0"/>
    <b v="0"/>
    <m/>
    <b v="0"/>
    <m/>
    <m/>
    <x v="1"/>
    <b v="0"/>
    <d v="2021-06-29T20:34:54"/>
    <m/>
    <m/>
    <b v="0"/>
    <x v="1"/>
    <m/>
    <m/>
    <n v="6806800"/>
    <m/>
    <x v="1011"/>
    <n v="100"/>
    <n v="0"/>
  </r>
  <r>
    <s v="0013100001mIDLTAA4"/>
    <b v="0"/>
    <m/>
    <b v="0"/>
    <m/>
    <m/>
    <m/>
    <x v="822"/>
    <b v="1"/>
    <m/>
    <m/>
    <m/>
    <m/>
    <m/>
    <s v="00531000008F2qlAAC"/>
    <b v="0"/>
    <d v="2019-02-01T19:13:50"/>
    <m/>
    <b v="0"/>
    <m/>
    <m/>
    <b v="0"/>
    <d v="2019-03-01T00:00:00"/>
    <n v="3"/>
    <n v="2019"/>
    <s v="Closed"/>
    <s v="Closed"/>
    <b v="0"/>
    <b v="0"/>
    <m/>
    <b v="1"/>
    <b v="0"/>
    <b v="0"/>
    <x v="23"/>
    <b v="0"/>
    <m/>
    <x v="0"/>
    <m/>
    <s v="0055A00000BclF5QAJ"/>
    <d v="2021-04-11T20:08:00"/>
    <m/>
    <d v="2020-01-06T18:18:16"/>
    <m/>
    <m/>
    <b v="1"/>
    <m/>
    <m/>
    <s v="Field Sales"/>
    <m/>
    <m/>
    <m/>
    <m/>
    <m/>
    <x v="3958"/>
    <x v="0"/>
    <b v="0"/>
    <m/>
    <m/>
    <m/>
    <s v="00531000008F2qlAAC"/>
    <s v="01si00000040RFIAA2"/>
    <s v="CWAs;All Hazards"/>
    <s v="CWAs"/>
    <m/>
    <m/>
    <m/>
    <m/>
    <s v="0Q05A000002CAeiSAG"/>
    <s v="0125A000001NaBLQA0"/>
    <b v="0"/>
    <s v="Explosives"/>
    <b v="0"/>
    <m/>
    <m/>
    <x v="1"/>
    <b v="0"/>
    <d v="2021-06-29T20:34:54"/>
    <m/>
    <m/>
    <b v="0"/>
    <x v="1"/>
    <m/>
    <m/>
    <n v="1231640"/>
    <m/>
    <x v="1012"/>
    <n v="100"/>
    <n v="0"/>
  </r>
  <r>
    <s v="001i000000K38RYAAZ"/>
    <b v="0"/>
    <m/>
    <b v="0"/>
    <m/>
    <m/>
    <m/>
    <x v="96"/>
    <b v="1"/>
    <m/>
    <m/>
    <s v="0035A00003QVB0tQAH"/>
    <m/>
    <m/>
    <s v="00531000007Es7rAAC"/>
    <b v="0"/>
    <d v="2020-04-20T18:00:01"/>
    <m/>
    <b v="0"/>
    <s v="Federal Resources"/>
    <d v="2020-12-31T00:00:00"/>
    <b v="0"/>
    <d v="2020-03-01T00:00:00"/>
    <n v="3"/>
    <n v="2020"/>
    <s v="Closed"/>
    <s v="Closed"/>
    <b v="0"/>
    <b v="0"/>
    <m/>
    <b v="1"/>
    <b v="0"/>
    <b v="0"/>
    <x v="20"/>
    <b v="0"/>
    <m/>
    <x v="0"/>
    <m/>
    <s v="0055A00000BclF5QAJ"/>
    <d v="2021-04-11T20:08:00"/>
    <m/>
    <d v="2020-08-02T23:34:23"/>
    <m/>
    <m/>
    <b v="1"/>
    <m/>
    <m/>
    <s v="Field Sales"/>
    <m/>
    <m/>
    <m/>
    <m/>
    <m/>
    <x v="3959"/>
    <x v="0"/>
    <b v="0"/>
    <m/>
    <m/>
    <m/>
    <s v="00531000007Es7rAAC"/>
    <s v="01s31000003qafjAAA"/>
    <s v="Drugs"/>
    <s v="Drugs"/>
    <m/>
    <m/>
    <s v="MX908"/>
    <m/>
    <s v="0Q05A000001eCRJSA2"/>
    <s v="0125A000001NaBLQA0"/>
    <b v="0"/>
    <m/>
    <b v="0"/>
    <m/>
    <m/>
    <x v="1"/>
    <b v="0"/>
    <d v="2021-06-29T20:34:55"/>
    <m/>
    <m/>
    <b v="0"/>
    <x v="1"/>
    <m/>
    <m/>
    <n v="1899650"/>
    <m/>
    <x v="1013"/>
    <n v="100"/>
    <n v="0"/>
  </r>
  <r>
    <s v="0015A00002KuAd8QAF"/>
    <b v="0"/>
    <m/>
    <b v="0"/>
    <m/>
    <m/>
    <m/>
    <x v="823"/>
    <b v="1"/>
    <m/>
    <m/>
    <s v="0035A00003eO87zQAC"/>
    <m/>
    <m/>
    <s v="00531000007MUoEAAW"/>
    <b v="0"/>
    <d v="2020-04-15T13:34:14"/>
    <m/>
    <b v="0"/>
    <s v="ADS"/>
    <d v="2020-09-30T00:00:00"/>
    <b v="0"/>
    <d v="2020-03-01T00:00:00"/>
    <n v="3"/>
    <n v="2020"/>
    <s v="Closed"/>
    <s v="Closed"/>
    <b v="0"/>
    <b v="0"/>
    <m/>
    <b v="1"/>
    <b v="0"/>
    <b v="0"/>
    <x v="22"/>
    <b v="0"/>
    <m/>
    <x v="0"/>
    <d v="2020-09-21T00:00:00"/>
    <s v="0055A00000BclF5QAJ"/>
    <d v="2021-04-11T20:08:00"/>
    <m/>
    <d v="2020-07-27T06:04:39"/>
    <m/>
    <m/>
    <b v="1"/>
    <m/>
    <m/>
    <s v="Field Sales"/>
    <m/>
    <m/>
    <m/>
    <m/>
    <m/>
    <x v="3960"/>
    <x v="0"/>
    <b v="0"/>
    <m/>
    <m/>
    <m/>
    <s v="00531000007KgPgAAK"/>
    <s v="01s31000003qafjAAA"/>
    <s v="CWAs;Explosives;Drugs"/>
    <s v="CWAs"/>
    <m/>
    <m/>
    <s v="MX908"/>
    <m/>
    <s v="0Q05A0000013vwLSAQ"/>
    <s v="0125A000001NaBLQA0"/>
    <b v="0"/>
    <s v="Explosives"/>
    <b v="0"/>
    <m/>
    <m/>
    <x v="1"/>
    <b v="0"/>
    <d v="2021-06-29T20:34:55"/>
    <m/>
    <m/>
    <b v="0"/>
    <x v="1"/>
    <m/>
    <m/>
    <n v="793354.5"/>
    <m/>
    <x v="1014"/>
    <n v="100"/>
    <n v="0"/>
  </r>
  <r>
    <s v="001i000000FKbGvAAL"/>
    <b v="0"/>
    <m/>
    <b v="0"/>
    <m/>
    <m/>
    <m/>
    <x v="538"/>
    <b v="1"/>
    <m/>
    <m/>
    <m/>
    <m/>
    <m/>
    <s v="00531000007MUoEAAW"/>
    <b v="0"/>
    <d v="2020-07-21T20:25:46"/>
    <m/>
    <b v="0"/>
    <s v="Federal Resources"/>
    <d v="2020-12-31T00:00:00"/>
    <b v="0"/>
    <d v="2020-03-01T00:00:00"/>
    <n v="3"/>
    <n v="2020"/>
    <s v="Closed"/>
    <s v="Closed"/>
    <b v="0"/>
    <b v="0"/>
    <m/>
    <b v="1"/>
    <b v="0"/>
    <b v="0"/>
    <x v="22"/>
    <b v="0"/>
    <m/>
    <x v="0"/>
    <d v="2020-07-24T00:00:00"/>
    <s v="0055A00000BclF5QAJ"/>
    <d v="2021-04-11T20:08:00"/>
    <m/>
    <d v="2020-08-24T20:06:43"/>
    <m/>
    <m/>
    <b v="1"/>
    <m/>
    <m/>
    <s v="Field Sales"/>
    <m/>
    <m/>
    <m/>
    <m/>
    <m/>
    <x v="3961"/>
    <x v="0"/>
    <b v="0"/>
    <m/>
    <m/>
    <m/>
    <s v="0055A00000BnRGTQA3"/>
    <s v="01s31000003qafjAAA"/>
    <s v="Explosives"/>
    <s v="CWAs"/>
    <m/>
    <m/>
    <s v="MX908"/>
    <m/>
    <s v="0Q05A0000013xsASAQ"/>
    <s v="0125A000001NaBLQA0"/>
    <b v="0"/>
    <s v="Explosives"/>
    <b v="0"/>
    <m/>
    <m/>
    <x v="1"/>
    <b v="0"/>
    <d v="2021-06-29T20:34:55"/>
    <m/>
    <m/>
    <b v="0"/>
    <x v="1"/>
    <m/>
    <m/>
    <n v="1264363.2"/>
    <m/>
    <x v="1015"/>
    <n v="100"/>
    <n v="0"/>
  </r>
  <r>
    <s v="001i000000K38RYAAZ"/>
    <b v="0"/>
    <m/>
    <b v="0"/>
    <m/>
    <m/>
    <m/>
    <x v="787"/>
    <b v="1"/>
    <m/>
    <m/>
    <m/>
    <m/>
    <m/>
    <s v="00531000007Es7rAAC"/>
    <b v="0"/>
    <d v="2020-09-02T12:44:12"/>
    <m/>
    <b v="0"/>
    <s v="Federal Resources"/>
    <d v="2020-12-31T00:00:00"/>
    <b v="0"/>
    <d v="2020-04-01T00:00:00"/>
    <n v="4"/>
    <n v="2020"/>
    <s v="Closed"/>
    <s v="Closed"/>
    <b v="0"/>
    <b v="0"/>
    <m/>
    <b v="1"/>
    <b v="0"/>
    <b v="0"/>
    <x v="20"/>
    <b v="0"/>
    <m/>
    <x v="0"/>
    <m/>
    <s v="0055A00000BclF5QAJ"/>
    <d v="2021-04-11T19:52:07"/>
    <m/>
    <d v="2020-10-19T13:56:03"/>
    <m/>
    <m/>
    <b v="1"/>
    <m/>
    <m/>
    <s v="Inside Sales"/>
    <m/>
    <m/>
    <m/>
    <m/>
    <m/>
    <x v="3962"/>
    <x v="0"/>
    <b v="0"/>
    <m/>
    <m/>
    <m/>
    <s v="00531000007Es7rAAC"/>
    <s v="01s31000003qafjAAA"/>
    <m/>
    <s v="Drugs"/>
    <m/>
    <m/>
    <s v="MX908"/>
    <m/>
    <s v="0Q05A0000013zodSAA"/>
    <s v="0125A000001NaBLQA0"/>
    <b v="0"/>
    <m/>
    <b v="0"/>
    <m/>
    <m/>
    <x v="1"/>
    <b v="0"/>
    <d v="2021-06-29T20:34:55"/>
    <m/>
    <m/>
    <b v="0"/>
    <x v="1"/>
    <m/>
    <m/>
    <n v="76160"/>
    <m/>
    <x v="1016"/>
    <n v="100"/>
    <n v="0"/>
  </r>
  <r>
    <s v="0016e00002ZvkvEAAR"/>
    <b v="0"/>
    <m/>
    <b v="0"/>
    <m/>
    <m/>
    <m/>
    <x v="824"/>
    <b v="1"/>
    <m/>
    <m/>
    <m/>
    <m/>
    <m/>
    <s v="0055A000009GxI2QAK"/>
    <b v="0"/>
    <d v="2020-10-20T15:18:01"/>
    <m/>
    <b v="0"/>
    <m/>
    <m/>
    <b v="0"/>
    <d v="2020-04-01T00:00:00"/>
    <n v="4"/>
    <n v="2020"/>
    <s v="Closed"/>
    <s v="Closed"/>
    <b v="0"/>
    <b v="0"/>
    <m/>
    <b v="1"/>
    <b v="0"/>
    <b v="0"/>
    <x v="23"/>
    <b v="0"/>
    <m/>
    <x v="0"/>
    <m/>
    <s v="0055A000009GxI2QAK"/>
    <d v="2021-06-22T20:07:56"/>
    <m/>
    <d v="2020-10-29T17:53:41"/>
    <m/>
    <m/>
    <b v="1"/>
    <m/>
    <m/>
    <s v="Field Sales"/>
    <m/>
    <m/>
    <m/>
    <m/>
    <m/>
    <x v="3963"/>
    <x v="0"/>
    <b v="0"/>
    <m/>
    <m/>
    <m/>
    <s v="0055A000009GxI2QAK"/>
    <s v="01si00000040RFIAA2"/>
    <m/>
    <s v="Drugs"/>
    <s v="0035A00003W0IYmQAN"/>
    <m/>
    <s v="MX908"/>
    <m/>
    <s v="0Q05A0000014262SAA"/>
    <s v="0125A000001NaBLQA0"/>
    <b v="0"/>
    <s v="All Hazards"/>
    <b v="0"/>
    <m/>
    <m/>
    <x v="1"/>
    <b v="0"/>
    <d v="2021-06-29T20:34:55"/>
    <m/>
    <m/>
    <b v="0"/>
    <x v="1"/>
    <m/>
    <m/>
    <n v="698917.5"/>
    <m/>
    <x v="1017"/>
    <n v="100"/>
    <n v="0"/>
  </r>
  <r>
    <s v="0013100001mIDLTAA4"/>
    <b v="0"/>
    <m/>
    <b v="0"/>
    <m/>
    <m/>
    <m/>
    <x v="452"/>
    <b v="1"/>
    <m/>
    <m/>
    <m/>
    <m/>
    <m/>
    <s v="00531000008F2qlAAC"/>
    <b v="0"/>
    <d v="2019-12-18T19:06:40"/>
    <m/>
    <b v="0"/>
    <m/>
    <m/>
    <b v="0"/>
    <d v="2019-04-01T00:00:00"/>
    <n v="4"/>
    <n v="2019"/>
    <s v="Closed"/>
    <s v="Closed"/>
    <b v="0"/>
    <b v="0"/>
    <m/>
    <b v="1"/>
    <b v="0"/>
    <b v="0"/>
    <x v="23"/>
    <b v="0"/>
    <m/>
    <x v="0"/>
    <m/>
    <s v="0055A00000BclF5QAJ"/>
    <d v="2021-04-11T20:08:00"/>
    <m/>
    <d v="2020-01-06T18:18:35"/>
    <m/>
    <m/>
    <b v="1"/>
    <m/>
    <m/>
    <s v="Field Sales"/>
    <m/>
    <m/>
    <m/>
    <m/>
    <m/>
    <x v="3964"/>
    <x v="0"/>
    <b v="0"/>
    <m/>
    <m/>
    <m/>
    <s v="00531000008F2qlAAC"/>
    <s v="01si00000040RFIAA2"/>
    <s v="CWAs;Explosives"/>
    <s v="CWAs"/>
    <m/>
    <m/>
    <s v="MX908"/>
    <m/>
    <m/>
    <s v="0125A000001NaBLQA0"/>
    <b v="0"/>
    <s v="Explosives"/>
    <b v="0"/>
    <m/>
    <m/>
    <x v="1"/>
    <b v="0"/>
    <d v="2021-06-29T20:34:55"/>
    <m/>
    <m/>
    <b v="0"/>
    <x v="1"/>
    <m/>
    <m/>
    <n v="696863.25"/>
    <m/>
    <x v="1018"/>
    <n v="100"/>
    <n v="0"/>
  </r>
  <r>
    <s v="0015A00002KuduMQAR"/>
    <b v="0"/>
    <m/>
    <b v="0"/>
    <s v="7015A000001ThnRQAS"/>
    <m/>
    <m/>
    <x v="472"/>
    <b v="1"/>
    <m/>
    <m/>
    <m/>
    <m/>
    <m/>
    <s v="0055A00000BNXCfQAP"/>
    <b v="1"/>
    <d v="2021-02-11T23:59:55"/>
    <m/>
    <b v="0"/>
    <m/>
    <m/>
    <b v="0"/>
    <d v="2021-01-01T00:00:00"/>
    <n v="1"/>
    <n v="2021"/>
    <s v="Closed"/>
    <s v="Closed"/>
    <b v="0"/>
    <b v="0"/>
    <m/>
    <b v="1"/>
    <b v="0"/>
    <b v="0"/>
    <x v="15"/>
    <b v="0"/>
    <m/>
    <x v="0"/>
    <m/>
    <s v="0055A00000BclF5QAJ"/>
    <d v="2021-04-10T22:59:54"/>
    <m/>
    <d v="2021-02-26T00:09:46"/>
    <m/>
    <m/>
    <b v="0"/>
    <m/>
    <m/>
    <s v="Eblasts"/>
    <m/>
    <m/>
    <m/>
    <m/>
    <m/>
    <x v="3965"/>
    <x v="0"/>
    <b v="0"/>
    <m/>
    <m/>
    <m/>
    <s v="0055A00000BNXCfQAP"/>
    <s v="01s5A000005xBspQAE"/>
    <m/>
    <m/>
    <s v="0035A00003fLK11QAG"/>
    <s v="Consumables"/>
    <s v="Rebel"/>
    <m/>
    <m/>
    <s v="0125A000001ESVfQAO"/>
    <b v="0"/>
    <m/>
    <b v="0"/>
    <m/>
    <m/>
    <x v="1"/>
    <b v="0"/>
    <d v="2021-06-29T20:34:55"/>
    <s v="0055A00000BctN7QAJ"/>
    <m/>
    <b v="0"/>
    <x v="1"/>
    <m/>
    <m/>
    <n v="6250"/>
    <m/>
    <x v="1019"/>
    <n v="100"/>
    <n v="0"/>
  </r>
  <r>
    <s v="0015A00002Ird7mQAB"/>
    <b v="0"/>
    <m/>
    <b v="0"/>
    <m/>
    <m/>
    <m/>
    <x v="604"/>
    <b v="1"/>
    <m/>
    <m/>
    <s v="0035A00003dYYe1QAG"/>
    <m/>
    <m/>
    <s v="0055A00000BNpn5QAD"/>
    <b v="1"/>
    <d v="2020-03-02T16:39:12"/>
    <m/>
    <b v="0"/>
    <m/>
    <m/>
    <b v="0"/>
    <d v="2020-01-01T00:00:00"/>
    <n v="1"/>
    <n v="2020"/>
    <s v="Closed"/>
    <s v="Closed"/>
    <b v="0"/>
    <b v="0"/>
    <m/>
    <b v="1"/>
    <b v="0"/>
    <b v="0"/>
    <x v="14"/>
    <b v="0"/>
    <m/>
    <x v="0"/>
    <d v="2020-03-10T00:00:00"/>
    <s v="0055A00000BclF5QAJ"/>
    <d v="2021-04-11T20:07:09"/>
    <m/>
    <d v="2020-03-10T14:22:25"/>
    <m/>
    <m/>
    <b v="0"/>
    <m/>
    <m/>
    <s v="Field Sales"/>
    <m/>
    <m/>
    <m/>
    <m/>
    <m/>
    <x v="3966"/>
    <x v="0"/>
    <b v="0"/>
    <m/>
    <m/>
    <s v="Distributor for Rebel in China"/>
    <s v="0055A00000BNpn5QAD"/>
    <s v="01s5A000005x0vsQAA"/>
    <s v="Other"/>
    <m/>
    <s v="0035A00003dYYe1QAG"/>
    <s v="System"/>
    <s v="Rebel"/>
    <m/>
    <m/>
    <s v="0125A000001ESVfQAO"/>
    <b v="0"/>
    <m/>
    <b v="0"/>
    <m/>
    <m/>
    <x v="1"/>
    <b v="0"/>
    <d v="2021-06-29T20:34:55"/>
    <s v="0055A000008iLmcQAE"/>
    <m/>
    <b v="0"/>
    <x v="1"/>
    <m/>
    <m/>
    <n v="96600"/>
    <m/>
    <x v="1020"/>
    <n v="100"/>
    <n v="0"/>
  </r>
  <r>
    <s v="0013100001fsBp7AAE"/>
    <b v="0"/>
    <m/>
    <b v="0"/>
    <m/>
    <m/>
    <m/>
    <x v="813"/>
    <b v="1"/>
    <m/>
    <m/>
    <s v="0035A00003bbZPjQAM"/>
    <m/>
    <m/>
    <s v="0055A000008iLoOQAU"/>
    <b v="1"/>
    <d v="2019-08-21T18:17:38"/>
    <m/>
    <b v="0"/>
    <m/>
    <m/>
    <b v="0"/>
    <d v="2020-01-01T00:00:00"/>
    <n v="1"/>
    <n v="2020"/>
    <s v="Closed"/>
    <s v="Closed"/>
    <b v="0"/>
    <b v="0"/>
    <m/>
    <b v="1"/>
    <b v="0"/>
    <b v="0"/>
    <x v="15"/>
    <b v="0"/>
    <m/>
    <x v="0"/>
    <d v="2020-10-21T00:00:00"/>
    <s v="0055A00000BclF5QAJ"/>
    <d v="2021-04-10T22:59:54"/>
    <m/>
    <d v="2020-03-16T13:29:55"/>
    <m/>
    <m/>
    <b v="0"/>
    <m/>
    <m/>
    <s v="Website"/>
    <m/>
    <m/>
    <m/>
    <m/>
    <m/>
    <x v="3967"/>
    <x v="0"/>
    <b v="0"/>
    <m/>
    <m/>
    <m/>
    <s v="0055A000008zqzaQAA"/>
    <s v="01s5A000005z9ixQAA"/>
    <s v="Biotherapeutics"/>
    <m/>
    <s v="0035A00003bbZPjQAM"/>
    <s v="System"/>
    <s v="Rebel"/>
    <m/>
    <m/>
    <s v="0125A000001ESVfQAO"/>
    <b v="0"/>
    <m/>
    <b v="0"/>
    <m/>
    <m/>
    <x v="1"/>
    <b v="0"/>
    <d v="2021-06-29T20:34:54"/>
    <s v="0055A00000BctN2QAJ"/>
    <m/>
    <b v="0"/>
    <x v="1"/>
    <m/>
    <m/>
    <n v="123000"/>
    <m/>
    <x v="1021"/>
    <n v="100"/>
    <n v="0"/>
  </r>
  <r>
    <s v="0015A00002G738cQAB"/>
    <b v="0"/>
    <m/>
    <b v="0"/>
    <m/>
    <m/>
    <m/>
    <x v="276"/>
    <b v="1"/>
    <m/>
    <m/>
    <s v="0035A00003ZjPETQA3"/>
    <m/>
    <m/>
    <s v="0055A00000BNpn5QAD"/>
    <b v="1"/>
    <d v="2019-11-05T18:42:20"/>
    <m/>
    <b v="0"/>
    <m/>
    <m/>
    <b v="0"/>
    <d v="2020-01-01T00:00:00"/>
    <n v="1"/>
    <n v="2020"/>
    <s v="Closed"/>
    <s v="Closed"/>
    <b v="0"/>
    <b v="0"/>
    <m/>
    <b v="1"/>
    <b v="0"/>
    <b v="0"/>
    <x v="15"/>
    <b v="0"/>
    <m/>
    <x v="0"/>
    <d v="2020-02-24T00:00:00"/>
    <s v="0055A00000BclF5QAJ"/>
    <d v="2021-04-10T22:59:54"/>
    <m/>
    <d v="2020-02-28T21:58:16"/>
    <m/>
    <m/>
    <b v="0"/>
    <m/>
    <m/>
    <s v="Website"/>
    <m/>
    <m/>
    <m/>
    <m/>
    <m/>
    <x v="3968"/>
    <x v="0"/>
    <b v="0"/>
    <m/>
    <m/>
    <m/>
    <s v="0055A00000BNXCfQAP"/>
    <s v="01s5A000005x0sjQAA"/>
    <m/>
    <m/>
    <s v="0035A00003ZjPETQA3"/>
    <s v="System"/>
    <s v="Rebel"/>
    <m/>
    <s v="0Q05A000001e8zDSAQ"/>
    <s v="0125A000001ESVfQAO"/>
    <b v="0"/>
    <m/>
    <b v="0"/>
    <m/>
    <m/>
    <x v="1"/>
    <b v="0"/>
    <d v="2021-06-29T20:34:55"/>
    <s v="0055A00000BctN7QAJ"/>
    <m/>
    <b v="0"/>
    <x v="1"/>
    <m/>
    <m/>
    <n v="139008"/>
    <m/>
    <x v="1022"/>
    <n v="100"/>
    <n v="0"/>
  </r>
  <r>
    <s v="0015A00002FTsGQQA1"/>
    <b v="0"/>
    <m/>
    <b v="0"/>
    <s v="7015A000001TgOTQA0"/>
    <m/>
    <m/>
    <x v="825"/>
    <b v="1"/>
    <m/>
    <m/>
    <s v="0035A00003aJH5ZQAW"/>
    <m/>
    <m/>
    <s v="0055A00000BNpn5QAD"/>
    <b v="1"/>
    <d v="2019-12-03T18:31:45"/>
    <m/>
    <b v="0"/>
    <m/>
    <m/>
    <b v="0"/>
    <d v="2020-01-01T00:00:00"/>
    <n v="1"/>
    <n v="2020"/>
    <s v="Closed"/>
    <s v="Closed"/>
    <b v="0"/>
    <b v="0"/>
    <m/>
    <b v="1"/>
    <b v="0"/>
    <b v="0"/>
    <x v="15"/>
    <b v="0"/>
    <m/>
    <x v="0"/>
    <d v="2020-01-22T00:00:00"/>
    <s v="0055A00000BclF5QAJ"/>
    <d v="2021-04-10T22:59:54"/>
    <m/>
    <d v="2020-02-06T16:03:50"/>
    <m/>
    <m/>
    <b v="0"/>
    <m/>
    <m/>
    <s v="Trade Show"/>
    <m/>
    <m/>
    <m/>
    <m/>
    <m/>
    <x v="3969"/>
    <x v="0"/>
    <b v="0"/>
    <m/>
    <m/>
    <m/>
    <s v="0055A00000BNXCfQAP"/>
    <s v="01s5A000005x0sjQAA"/>
    <m/>
    <m/>
    <s v="0035A00003aJH5ZQAW"/>
    <s v="System"/>
    <s v="Rebel"/>
    <m/>
    <s v="0Q05A000001e80nSAA"/>
    <s v="0125A000001ESVfQAO"/>
    <b v="0"/>
    <m/>
    <b v="0"/>
    <m/>
    <m/>
    <x v="1"/>
    <b v="0"/>
    <d v="2021-06-29T20:34:55"/>
    <s v="0055A00000BctN7QAJ"/>
    <m/>
    <b v="0"/>
    <x v="1"/>
    <m/>
    <m/>
    <n v="123008"/>
    <m/>
    <x v="1023"/>
    <n v="100"/>
    <n v="0"/>
  </r>
  <r>
    <s v="0013100001fpKktAAE"/>
    <b v="0"/>
    <m/>
    <b v="0"/>
    <m/>
    <m/>
    <m/>
    <x v="145"/>
    <b v="1"/>
    <m/>
    <m/>
    <m/>
    <m/>
    <m/>
    <s v="00531000008FRNUAA4"/>
    <b v="1"/>
    <d v="2017-08-17T21:20:56"/>
    <m/>
    <b v="0"/>
    <m/>
    <m/>
    <b v="0"/>
    <d v="2018-01-01T00:00:00"/>
    <n v="1"/>
    <n v="2018"/>
    <s v="Closed"/>
    <s v="Closed"/>
    <b v="0"/>
    <b v="0"/>
    <m/>
    <b v="1"/>
    <b v="0"/>
    <b v="0"/>
    <x v="15"/>
    <b v="0"/>
    <m/>
    <x v="0"/>
    <d v="2017-08-17T00:00:00"/>
    <s v="0055A00000BclF5QAJ"/>
    <d v="2021-04-10T22:59:54"/>
    <m/>
    <d v="2018-03-10T15:07:46"/>
    <m/>
    <m/>
    <b v="0"/>
    <m/>
    <s v="Metabolomics"/>
    <s v="Website"/>
    <m/>
    <m/>
    <m/>
    <m/>
    <m/>
    <x v="3970"/>
    <x v="0"/>
    <b v="0"/>
    <m/>
    <m/>
    <m/>
    <s v="0055A000008iLoOQAU"/>
    <s v="01s31000003qafeAAA"/>
    <s v="Metabolomics"/>
    <m/>
    <s v="0033100002vk0tMAAQ"/>
    <s v="Consumables"/>
    <s v="ZipChip"/>
    <m/>
    <m/>
    <s v="0125A000001ESVfQAO"/>
    <b v="0"/>
    <m/>
    <b v="0"/>
    <m/>
    <m/>
    <x v="1"/>
    <b v="0"/>
    <d v="2021-06-29T20:34:54"/>
    <m/>
    <m/>
    <b v="0"/>
    <x v="1"/>
    <m/>
    <m/>
    <n v="6100"/>
    <m/>
    <x v="775"/>
    <n v="100"/>
    <n v="0"/>
  </r>
  <r>
    <s v="0013100001fpkwYAAQ"/>
    <b v="0"/>
    <m/>
    <b v="0"/>
    <s v="70131000001NtDEAA0"/>
    <m/>
    <m/>
    <x v="826"/>
    <b v="1"/>
    <m/>
    <m/>
    <s v="0035A00003GnKZ3QAN"/>
    <m/>
    <m/>
    <s v="00531000008FRNUAA4"/>
    <b v="1"/>
    <d v="2018-01-30T14:47:12"/>
    <m/>
    <b v="0"/>
    <m/>
    <m/>
    <b v="0"/>
    <d v="2018-01-01T00:00:00"/>
    <n v="1"/>
    <n v="2018"/>
    <s v="Closed"/>
    <s v="Closed"/>
    <b v="0"/>
    <b v="0"/>
    <m/>
    <b v="1"/>
    <b v="0"/>
    <b v="0"/>
    <x v="15"/>
    <b v="0"/>
    <m/>
    <x v="0"/>
    <m/>
    <s v="0055A00000BclF5QAJ"/>
    <d v="2021-04-10T22:59:54"/>
    <m/>
    <d v="2018-03-10T15:07:46"/>
    <m/>
    <m/>
    <b v="0"/>
    <m/>
    <s v="Proteomics and Peptide Mapping"/>
    <s v="Sales Seminar"/>
    <m/>
    <m/>
    <m/>
    <m/>
    <m/>
    <x v="3971"/>
    <x v="0"/>
    <b v="0"/>
    <m/>
    <m/>
    <m/>
    <s v="0055A000008iLoOQAU"/>
    <s v="01s31000003qafeAAA"/>
    <s v="Proteomics"/>
    <m/>
    <s v="0035A00003GnKZ3QAN"/>
    <s v="Consumables"/>
    <s v="ZipChip"/>
    <m/>
    <m/>
    <s v="0125A000001ESVfQAO"/>
    <b v="0"/>
    <m/>
    <b v="0"/>
    <m/>
    <m/>
    <x v="1"/>
    <b v="0"/>
    <d v="2021-06-29T20:34:54"/>
    <m/>
    <m/>
    <b v="0"/>
    <x v="1"/>
    <m/>
    <m/>
    <n v="650"/>
    <m/>
    <x v="294"/>
    <n v="100"/>
    <n v="0"/>
  </r>
  <r>
    <s v="0015A00001tbWJzQAM"/>
    <b v="0"/>
    <m/>
    <b v="0"/>
    <s v="7015A000001ThnRQAS"/>
    <m/>
    <m/>
    <x v="827"/>
    <b v="1"/>
    <m/>
    <m/>
    <s v="0035A00003aLTWdQAO"/>
    <m/>
    <m/>
    <s v="0055A000008iLoOQAU"/>
    <b v="1"/>
    <d v="2019-12-18T16:50:13"/>
    <m/>
    <b v="0"/>
    <m/>
    <m/>
    <b v="0"/>
    <d v="2020-01-01T00:00:00"/>
    <n v="1"/>
    <n v="2020"/>
    <s v="Closed"/>
    <s v="Closed"/>
    <b v="0"/>
    <b v="0"/>
    <m/>
    <b v="1"/>
    <b v="0"/>
    <b v="0"/>
    <x v="14"/>
    <b v="0"/>
    <m/>
    <x v="0"/>
    <d v="2019-11-20T00:00:00"/>
    <s v="0055A00000BclF5QAJ"/>
    <d v="2021-04-10T22:59:54"/>
    <m/>
    <d v="2020-01-13T14:24:09"/>
    <m/>
    <m/>
    <b v="0"/>
    <m/>
    <m/>
    <s v="Webinar"/>
    <m/>
    <m/>
    <m/>
    <m/>
    <m/>
    <x v="3972"/>
    <x v="0"/>
    <b v="0"/>
    <m/>
    <m/>
    <m/>
    <s v="0055A000009GjocQAC"/>
    <s v="01s5A000005z9ixQAA"/>
    <s v="Biotherapeutics"/>
    <m/>
    <s v="0035A00003aLTWdQAO"/>
    <s v="Consumables"/>
    <s v="ZipChip"/>
    <m/>
    <m/>
    <s v="0125A000001ESVfQAO"/>
    <b v="0"/>
    <m/>
    <b v="0"/>
    <m/>
    <m/>
    <x v="1"/>
    <b v="0"/>
    <d v="2021-06-29T20:34:55"/>
    <m/>
    <m/>
    <b v="0"/>
    <x v="1"/>
    <m/>
    <m/>
    <n v="5120"/>
    <m/>
    <x v="851"/>
    <n v="100"/>
    <n v="0"/>
  </r>
  <r>
    <s v="0015A00001tbWJzQAM"/>
    <b v="0"/>
    <m/>
    <b v="0"/>
    <m/>
    <m/>
    <m/>
    <x v="621"/>
    <b v="1"/>
    <m/>
    <m/>
    <s v="0035A00003EXSd2QAH"/>
    <m/>
    <m/>
    <s v="00531000008FRNUAA4"/>
    <b v="1"/>
    <d v="2017-10-11T14:29:19"/>
    <m/>
    <b v="0"/>
    <m/>
    <m/>
    <b v="0"/>
    <d v="2019-01-01T00:00:00"/>
    <n v="1"/>
    <n v="2019"/>
    <s v="Closed"/>
    <s v="Closed"/>
    <b v="0"/>
    <b v="0"/>
    <m/>
    <b v="1"/>
    <b v="0"/>
    <b v="0"/>
    <x v="15"/>
    <b v="0"/>
    <s v="Auto-Classic"/>
    <x v="0"/>
    <d v="2019-03-21T00:00:00"/>
    <s v="0055A00000BclF5QAJ"/>
    <d v="2021-04-10T22:59:54"/>
    <m/>
    <d v="2019-03-28T14:50:02"/>
    <m/>
    <m/>
    <b v="0"/>
    <m/>
    <s v="Biotherapeutics"/>
    <s v="Website"/>
    <m/>
    <m/>
    <m/>
    <m/>
    <m/>
    <x v="3973"/>
    <x v="0"/>
    <b v="0"/>
    <m/>
    <m/>
    <m/>
    <s v="0055A000008zqzaQAA"/>
    <s v="01s31000003qafeAAA"/>
    <s v="Biotherapeutics"/>
    <m/>
    <s v="0035A00003EXSd2QAH"/>
    <s v="System"/>
    <s v="ZipChip"/>
    <m/>
    <m/>
    <s v="0125A000001ESVfQAO"/>
    <b v="0"/>
    <m/>
    <b v="0"/>
    <m/>
    <m/>
    <x v="1"/>
    <b v="0"/>
    <d v="2021-06-29T20:34:54"/>
    <s v="0055A00000BctN2QAJ"/>
    <m/>
    <b v="0"/>
    <x v="1"/>
    <m/>
    <m/>
    <n v="82600"/>
    <m/>
    <x v="1024"/>
    <n v="100"/>
    <n v="0"/>
  </r>
  <r>
    <s v="0015A00001yWkX5QAK"/>
    <b v="0"/>
    <m/>
    <b v="0"/>
    <m/>
    <m/>
    <m/>
    <x v="828"/>
    <b v="1"/>
    <m/>
    <m/>
    <s v="0035A00003FYJQlQAP"/>
    <m/>
    <m/>
    <s v="00531000007KAu8AAG"/>
    <b v="1"/>
    <d v="2017-12-20T18:24:33"/>
    <m/>
    <b v="0"/>
    <m/>
    <m/>
    <b v="0"/>
    <d v="2018-01-01T00:00:00"/>
    <n v="1"/>
    <n v="2018"/>
    <s v="Closed"/>
    <s v="Closed"/>
    <b v="0"/>
    <b v="0"/>
    <m/>
    <b v="1"/>
    <b v="0"/>
    <b v="0"/>
    <x v="17"/>
    <b v="0"/>
    <s v="Auto-Classic"/>
    <x v="0"/>
    <d v="2019-11-26T00:00:00"/>
    <s v="0055A00000BclF5QAJ"/>
    <d v="2021-04-10T22:59:54"/>
    <m/>
    <d v="2018-03-10T15:07:46"/>
    <m/>
    <m/>
    <b v="0"/>
    <m/>
    <s v="Cell Lysates;Metabolomics"/>
    <s v="Website"/>
    <m/>
    <m/>
    <m/>
    <m/>
    <m/>
    <x v="3974"/>
    <x v="0"/>
    <b v="0"/>
    <m/>
    <m/>
    <m/>
    <s v="0055A000008zqzaQAA"/>
    <s v="01s31000003qafeAAA"/>
    <s v="Proteomics"/>
    <m/>
    <s v="0035A00003FYJQlQAP"/>
    <s v="System"/>
    <s v="ZipChip"/>
    <m/>
    <m/>
    <s v="0125A000001ESVfQAO"/>
    <b v="0"/>
    <m/>
    <b v="0"/>
    <m/>
    <m/>
    <x v="1"/>
    <b v="0"/>
    <d v="2021-06-29T20:34:54"/>
    <s v="0055A00000BctN2QAJ"/>
    <m/>
    <b v="0"/>
    <x v="1"/>
    <m/>
    <m/>
    <n v="59150"/>
    <m/>
    <x v="819"/>
    <n v="100"/>
    <n v="0"/>
  </r>
  <r>
    <s v="0013100001p4MPyAAM"/>
    <b v="0"/>
    <m/>
    <b v="0"/>
    <m/>
    <m/>
    <m/>
    <x v="230"/>
    <b v="1"/>
    <m/>
    <m/>
    <s v="0035A00003PHmTyQAL"/>
    <m/>
    <m/>
    <s v="0055A000008iLoOQAU"/>
    <b v="1"/>
    <d v="2018-12-10T20:46:46"/>
    <m/>
    <b v="0"/>
    <m/>
    <m/>
    <b v="0"/>
    <d v="2019-01-01T00:00:00"/>
    <n v="1"/>
    <n v="2019"/>
    <s v="Closed"/>
    <s v="Closed"/>
    <b v="0"/>
    <b v="0"/>
    <m/>
    <b v="1"/>
    <b v="0"/>
    <b v="0"/>
    <x v="17"/>
    <b v="0"/>
    <s v="Auto-Classic"/>
    <x v="0"/>
    <d v="2018-12-10T00:00:00"/>
    <s v="0055A00000BclF5QAJ"/>
    <d v="2021-04-10T22:59:54"/>
    <m/>
    <d v="2018-12-31T17:52:33"/>
    <m/>
    <m/>
    <b v="0"/>
    <m/>
    <s v="Metabolomics"/>
    <s v="Website"/>
    <m/>
    <m/>
    <m/>
    <m/>
    <m/>
    <x v="3975"/>
    <x v="0"/>
    <b v="0"/>
    <m/>
    <m/>
    <m/>
    <s v="0055A000008iLoJQAU"/>
    <s v="01s31000003qafeAAA"/>
    <s v="Metabolomics"/>
    <m/>
    <s v="0035A00003PHmTyQAL"/>
    <s v="System"/>
    <s v="ZipChip"/>
    <m/>
    <m/>
    <s v="0125A000001ESVfQAO"/>
    <b v="0"/>
    <m/>
    <b v="0"/>
    <m/>
    <m/>
    <x v="1"/>
    <b v="0"/>
    <d v="2021-06-29T20:34:54"/>
    <m/>
    <m/>
    <b v="0"/>
    <x v="1"/>
    <m/>
    <m/>
    <n v="64550"/>
    <m/>
    <x v="817"/>
    <n v="100"/>
    <n v="0"/>
  </r>
  <r>
    <s v="0015A00001ztcpwQAA"/>
    <b v="0"/>
    <m/>
    <b v="0"/>
    <s v="7015A000001qTQPQA2"/>
    <m/>
    <m/>
    <x v="387"/>
    <b v="1"/>
    <m/>
    <m/>
    <s v="0035A00003VyMbhQAF"/>
    <m/>
    <m/>
    <s v="0055A000008iLoOQAU"/>
    <b v="1"/>
    <d v="2019-06-17T14:55:27"/>
    <m/>
    <b v="0"/>
    <m/>
    <m/>
    <b v="0"/>
    <d v="2020-01-01T00:00:00"/>
    <n v="1"/>
    <n v="2020"/>
    <s v="Closed"/>
    <s v="Closed"/>
    <b v="0"/>
    <b v="0"/>
    <m/>
    <b v="1"/>
    <b v="0"/>
    <b v="0"/>
    <x v="15"/>
    <b v="0"/>
    <s v="Auto-Si"/>
    <x v="0"/>
    <d v="2020-04-01T00:00:00"/>
    <s v="0055A00000BclF5QAJ"/>
    <d v="2021-04-10T22:59:54"/>
    <m/>
    <d v="2020-03-13T11:41:01"/>
    <m/>
    <m/>
    <b v="0"/>
    <m/>
    <m/>
    <s v="Trade Show"/>
    <m/>
    <m/>
    <s v="Sciex"/>
    <m/>
    <m/>
    <x v="3976"/>
    <x v="0"/>
    <b v="0"/>
    <m/>
    <m/>
    <m/>
    <s v="0055A000008zqzaQAA"/>
    <s v="01s5A000005x0sjQAA"/>
    <s v="Biotherapeutics"/>
    <m/>
    <s v="0035A00003VyMbhQAF"/>
    <s v="System"/>
    <s v="ZipChip"/>
    <m/>
    <m/>
    <s v="0125A000001ESVfQAO"/>
    <b v="0"/>
    <m/>
    <b v="0"/>
    <m/>
    <m/>
    <x v="1"/>
    <b v="0"/>
    <d v="2021-06-29T20:34:54"/>
    <s v="0055A00000BctN2QAJ"/>
    <m/>
    <b v="0"/>
    <x v="1"/>
    <m/>
    <m/>
    <n v="93780"/>
    <m/>
    <x v="1025"/>
    <n v="100"/>
    <n v="0"/>
  </r>
  <r>
    <s v="0015A00002DU5c0QAD"/>
    <b v="0"/>
    <m/>
    <b v="0"/>
    <s v="7015A000001qXCFQA2"/>
    <m/>
    <m/>
    <x v="829"/>
    <b v="1"/>
    <m/>
    <m/>
    <s v="0035A00003WmSiiQAF"/>
    <m/>
    <m/>
    <s v="0055A000008iLoOQAU"/>
    <b v="1"/>
    <d v="2019-07-12T16:07:39"/>
    <m/>
    <b v="0"/>
    <m/>
    <m/>
    <b v="0"/>
    <d v="2020-01-01T00:00:00"/>
    <n v="1"/>
    <n v="2020"/>
    <s v="Closed"/>
    <s v="Closed"/>
    <b v="0"/>
    <b v="0"/>
    <m/>
    <b v="1"/>
    <b v="0"/>
    <b v="0"/>
    <x v="15"/>
    <b v="0"/>
    <s v="Auto-Classic"/>
    <x v="0"/>
    <d v="2020-03-23T00:00:00"/>
    <s v="0055A00000BclF5QAJ"/>
    <d v="2021-04-10T22:59:54"/>
    <m/>
    <d v="2020-03-27T20:32:29"/>
    <m/>
    <m/>
    <b v="0"/>
    <m/>
    <s v="Other"/>
    <s v="Trade Show"/>
    <m/>
    <m/>
    <s v="Thermo"/>
    <m/>
    <m/>
    <x v="3977"/>
    <x v="0"/>
    <b v="0"/>
    <m/>
    <m/>
    <m/>
    <s v="0055A000008zqzaQAA"/>
    <s v="01s5A000005x0sjQAA"/>
    <s v="Metabolomics"/>
    <m/>
    <s v="0035A00003WmSiiQAF"/>
    <s v="System"/>
    <s v="ZipChip"/>
    <m/>
    <m/>
    <s v="0125A000001ESVfQAO"/>
    <b v="0"/>
    <m/>
    <b v="0"/>
    <m/>
    <m/>
    <x v="1"/>
    <b v="0"/>
    <d v="2021-06-29T20:34:54"/>
    <s v="0055A00000BctN2QAJ"/>
    <m/>
    <b v="0"/>
    <x v="1"/>
    <m/>
    <m/>
    <n v="81066.25"/>
    <m/>
    <x v="1026"/>
    <n v="100"/>
    <n v="0"/>
  </r>
  <r>
    <s v="0015A00001ztafoQAA"/>
    <b v="0"/>
    <m/>
    <b v="0"/>
    <s v="70131000001YBPKAA4"/>
    <m/>
    <m/>
    <x v="621"/>
    <b v="1"/>
    <m/>
    <m/>
    <s v="0035A00003G6b8LQAR"/>
    <m/>
    <m/>
    <s v="00531000007KAu8AAG"/>
    <b v="1"/>
    <d v="2018-03-13T15:18:14"/>
    <m/>
    <b v="0"/>
    <m/>
    <m/>
    <b v="0"/>
    <d v="2019-01-01T00:00:00"/>
    <n v="1"/>
    <n v="2019"/>
    <s v="Closed"/>
    <s v="Closed"/>
    <b v="0"/>
    <b v="0"/>
    <m/>
    <b v="1"/>
    <b v="0"/>
    <b v="0"/>
    <x v="17"/>
    <b v="0"/>
    <s v="Auto-Ti"/>
    <x v="0"/>
    <d v="2018-04-09T00:00:00"/>
    <s v="0055A00000BclF5QAJ"/>
    <d v="2021-04-10T22:59:54"/>
    <m/>
    <d v="2019-03-28T18:59:13"/>
    <m/>
    <m/>
    <b v="0"/>
    <m/>
    <s v="Intact Proteins &amp; Antibodies;Growth Media"/>
    <s v="Trade Show"/>
    <m/>
    <m/>
    <s v="Thermo"/>
    <s v="Fusion Lumos"/>
    <m/>
    <x v="3978"/>
    <x v="0"/>
    <b v="0"/>
    <m/>
    <m/>
    <m/>
    <s v="00531000007KAu8AAG"/>
    <s v="01s31000003qafeAAA"/>
    <s v="Biotherapeutics;Proteomics"/>
    <m/>
    <s v="0035A00003G6b8LQAR"/>
    <s v="System"/>
    <s v="ZipChip"/>
    <m/>
    <m/>
    <s v="0125A000001ESVfQAO"/>
    <b v="0"/>
    <m/>
    <b v="0"/>
    <m/>
    <m/>
    <x v="1"/>
    <b v="0"/>
    <d v="2021-06-29T20:34:54"/>
    <s v="0055A00000Bd4jEQAR"/>
    <m/>
    <b v="0"/>
    <x v="1"/>
    <m/>
    <m/>
    <n v="67150"/>
    <m/>
    <x v="1027"/>
    <n v="100"/>
    <n v="0"/>
  </r>
  <r>
    <s v="0015A00002JOVinQAH"/>
    <b v="0"/>
    <m/>
    <b v="0"/>
    <m/>
    <m/>
    <m/>
    <x v="122"/>
    <b v="1"/>
    <m/>
    <m/>
    <s v="0035A00003eMI5pQAG"/>
    <m/>
    <m/>
    <s v="0055A000008iLoOQAU"/>
    <b v="1"/>
    <d v="2020-03-31T19:57:20"/>
    <m/>
    <b v="0"/>
    <m/>
    <m/>
    <b v="0"/>
    <d v="2020-01-01T00:00:00"/>
    <n v="1"/>
    <n v="2020"/>
    <s v="Closed"/>
    <s v="Closed"/>
    <b v="0"/>
    <b v="0"/>
    <m/>
    <b v="1"/>
    <b v="0"/>
    <b v="0"/>
    <x v="15"/>
    <b v="0"/>
    <s v="Auto-Ti"/>
    <x v="0"/>
    <d v="2020-11-23T00:00:00"/>
    <s v="0055A00000BclF5QAJ"/>
    <d v="2021-04-11T20:07:09"/>
    <m/>
    <d v="2020-03-31T20:01:22"/>
    <m/>
    <m/>
    <b v="0"/>
    <m/>
    <m/>
    <s v="Field Sales"/>
    <m/>
    <m/>
    <s v="Thermo"/>
    <m/>
    <m/>
    <x v="3979"/>
    <x v="0"/>
    <b v="0"/>
    <m/>
    <m/>
    <m/>
    <s v="0055A00000BNpn5QAD"/>
    <s v="01s5A000005x0vsQAA"/>
    <s v="Biotherapeutics"/>
    <m/>
    <s v="0035A00003eMI5pQAG"/>
    <s v="System"/>
    <s v="ZipChip"/>
    <m/>
    <m/>
    <s v="0125A000001ESVfQAO"/>
    <b v="0"/>
    <m/>
    <b v="0"/>
    <m/>
    <m/>
    <x v="1"/>
    <b v="0"/>
    <d v="2021-06-29T20:34:55"/>
    <s v="0055A000008iLmcQAE"/>
    <m/>
    <b v="0"/>
    <x v="1"/>
    <m/>
    <m/>
    <n v="59560"/>
    <m/>
    <x v="1028"/>
    <n v="100"/>
    <n v="0"/>
  </r>
  <r>
    <s v="0015A00002KwwCEQAZ"/>
    <b v="0"/>
    <m/>
    <b v="0"/>
    <m/>
    <m/>
    <m/>
    <x v="590"/>
    <b v="1"/>
    <m/>
    <m/>
    <s v="0035A00003ft9m2QAA"/>
    <s v="Working in shifts"/>
    <s v="Impacted"/>
    <s v="0055A000008iLoOQAU"/>
    <b v="1"/>
    <d v="2020-06-15T13:05:03"/>
    <m/>
    <b v="0"/>
    <m/>
    <m/>
    <b v="0"/>
    <d v="2021-01-01T00:00:00"/>
    <n v="1"/>
    <n v="2021"/>
    <s v="Closed"/>
    <s v="Closed"/>
    <b v="0"/>
    <b v="0"/>
    <m/>
    <b v="1"/>
    <b v="0"/>
    <b v="0"/>
    <x v="15"/>
    <b v="0"/>
    <s v="Auto-Si"/>
    <x v="0"/>
    <d v="2021-03-19T00:00:00"/>
    <s v="00531000007KAu8AAG"/>
    <d v="2021-06-15T09:46:12"/>
    <m/>
    <d v="2020-11-21T13:28:29"/>
    <m/>
    <m/>
    <b v="0"/>
    <m/>
    <m/>
    <s v="Website"/>
    <m/>
    <m/>
    <s v="Sciex"/>
    <s v="Triple TOF (4600,5600,6600)"/>
    <m/>
    <x v="3980"/>
    <x v="0"/>
    <b v="0"/>
    <m/>
    <s v="timsTOF 6600"/>
    <m/>
    <s v="00531000007KAu8AAG"/>
    <s v="01s5A000005xBsuQAE"/>
    <s v="Biotherapeutics"/>
    <m/>
    <s v="0035A00003ft9m2QAA"/>
    <s v="System"/>
    <s v="ZipChip"/>
    <m/>
    <m/>
    <s v="0125A000001ESVfQAO"/>
    <b v="0"/>
    <m/>
    <b v="0"/>
    <m/>
    <m/>
    <x v="1"/>
    <b v="0"/>
    <d v="2021-06-29T20:34:55"/>
    <s v="0055A00000Bd4jEQAR"/>
    <m/>
    <b v="0"/>
    <x v="1"/>
    <m/>
    <m/>
    <n v="102727"/>
    <m/>
    <x v="1029"/>
    <n v="100"/>
    <n v="0"/>
  </r>
  <r>
    <s v="0015A00002VqTDcQAN"/>
    <b v="0"/>
    <m/>
    <b v="0"/>
    <m/>
    <m/>
    <m/>
    <x v="830"/>
    <b v="1"/>
    <m/>
    <m/>
    <m/>
    <m/>
    <m/>
    <s v="0055A00000BcmS5QAJ"/>
    <b v="1"/>
    <d v="2021-04-09T08:31:21"/>
    <d v="2021-06-02T00:00:00"/>
    <b v="0"/>
    <m/>
    <m/>
    <b v="0"/>
    <d v="2021-02-01T00:00:00"/>
    <n v="2"/>
    <n v="2021"/>
    <s v="Closed"/>
    <s v="Closed"/>
    <b v="0"/>
    <b v="0"/>
    <m/>
    <b v="1"/>
    <b v="0"/>
    <b v="0"/>
    <x v="14"/>
    <b v="0"/>
    <m/>
    <x v="0"/>
    <d v="2021-04-19T00:00:00"/>
    <s v="0055A00000BcmS5QAJ"/>
    <d v="2021-06-02T08:02:46"/>
    <m/>
    <d v="2021-06-02T08:02:45"/>
    <d v="2021-06-02T00:00:00"/>
    <m/>
    <b v="0"/>
    <m/>
    <m/>
    <s v="Prospecting Journey"/>
    <m/>
    <m/>
    <m/>
    <m/>
    <m/>
    <x v="3981"/>
    <x v="0"/>
    <b v="0"/>
    <m/>
    <m/>
    <m/>
    <s v="0055A00000BcmS5QAJ"/>
    <s v="01s5A000005xBsuQAE"/>
    <m/>
    <m/>
    <s v="0035A00003pnCobQAE"/>
    <s v="Consumables"/>
    <s v="Rebel"/>
    <m/>
    <s v="0Q06e000001eZNVCA2"/>
    <s v="0125A000001ESVfQAO"/>
    <b v="0"/>
    <m/>
    <b v="0"/>
    <m/>
    <m/>
    <x v="1"/>
    <b v="0"/>
    <d v="2021-06-29T20:34:55"/>
    <s v="0056e00000BdE5OAAV"/>
    <m/>
    <b v="0"/>
    <x v="1"/>
    <m/>
    <m/>
    <n v="53728"/>
    <m/>
    <x v="1030"/>
    <n v="100"/>
    <n v="0"/>
  </r>
  <r>
    <s v="0016e00002XU9NoAAL"/>
    <b v="0"/>
    <m/>
    <b v="0"/>
    <m/>
    <m/>
    <m/>
    <x v="485"/>
    <b v="1"/>
    <m/>
    <m/>
    <s v="0036e00003qhL9OAAU"/>
    <m/>
    <m/>
    <s v="0055A000008iLoOQAU"/>
    <b v="1"/>
    <d v="2021-05-07T14:35:56"/>
    <d v="2021-05-14T00:00:00"/>
    <b v="0"/>
    <m/>
    <m/>
    <b v="0"/>
    <d v="2021-02-01T00:00:00"/>
    <n v="2"/>
    <n v="2021"/>
    <s v="Closed"/>
    <s v="Closed"/>
    <b v="0"/>
    <b v="0"/>
    <m/>
    <b v="1"/>
    <b v="0"/>
    <b v="0"/>
    <x v="17"/>
    <b v="0"/>
    <m/>
    <x v="0"/>
    <d v="2021-05-13T00:00:00"/>
    <s v="0055A000008iLoOQAU"/>
    <d v="2021-05-14T12:53:24"/>
    <m/>
    <d v="2021-05-14T12:53:23"/>
    <d v="2021-05-14T00:00:00"/>
    <m/>
    <b v="0"/>
    <m/>
    <m/>
    <s v="Other"/>
    <m/>
    <m/>
    <m/>
    <m/>
    <m/>
    <x v="3982"/>
    <x v="0"/>
    <b v="0"/>
    <m/>
    <m/>
    <m/>
    <s v="0055A000008iLoOQAU"/>
    <s v="01s5A000005xBspQAE"/>
    <m/>
    <m/>
    <s v="0036e00003qhL9OAAU"/>
    <s v="Service"/>
    <s v="Rebel"/>
    <m/>
    <m/>
    <s v="0125A000001ESVfQAO"/>
    <b v="0"/>
    <m/>
    <b v="0"/>
    <m/>
    <m/>
    <x v="1"/>
    <b v="0"/>
    <d v="2021-06-29T20:34:55"/>
    <s v="0055A000008iLmcQAE"/>
    <m/>
    <b v="0"/>
    <x v="1"/>
    <m/>
    <m/>
    <n v="4450"/>
    <m/>
    <x v="833"/>
    <n v="100"/>
    <n v="0"/>
  </r>
  <r>
    <s v="0013100001lbwD9AAI"/>
    <b v="0"/>
    <m/>
    <b v="0"/>
    <s v="7015A000001qVJTQA2"/>
    <m/>
    <m/>
    <x v="831"/>
    <b v="1"/>
    <m/>
    <m/>
    <s v="0035A00003UZFSoQAP"/>
    <m/>
    <m/>
    <s v="0055A000008iLoOQAU"/>
    <b v="1"/>
    <d v="2019-04-29T17:31:06"/>
    <m/>
    <b v="0"/>
    <m/>
    <m/>
    <b v="0"/>
    <d v="2019-02-01T00:00:00"/>
    <n v="2"/>
    <n v="2019"/>
    <s v="Closed"/>
    <s v="Closed"/>
    <b v="0"/>
    <b v="0"/>
    <m/>
    <b v="1"/>
    <b v="0"/>
    <b v="0"/>
    <x v="15"/>
    <b v="0"/>
    <m/>
    <x v="0"/>
    <m/>
    <s v="0055A00000BclF5QAJ"/>
    <d v="2021-04-11T20:06:15"/>
    <m/>
    <d v="2019-04-29T17:32:37"/>
    <m/>
    <m/>
    <b v="0"/>
    <m/>
    <m/>
    <s v="Field Sales"/>
    <m/>
    <m/>
    <m/>
    <m/>
    <m/>
    <x v="3983"/>
    <x v="0"/>
    <b v="0"/>
    <m/>
    <m/>
    <m/>
    <s v="0055A000008iLmwQAE"/>
    <s v="01s5A000005z9ixQAA"/>
    <s v="Biotherapeutics"/>
    <m/>
    <s v="0035A00003UZFSoQAP"/>
    <s v="System"/>
    <s v="Rebel"/>
    <m/>
    <m/>
    <s v="0125A000001ESVfQAO"/>
    <b v="0"/>
    <m/>
    <b v="0"/>
    <m/>
    <m/>
    <x v="1"/>
    <b v="0"/>
    <d v="2021-06-29T20:34:54"/>
    <m/>
    <m/>
    <b v="0"/>
    <x v="1"/>
    <m/>
    <m/>
    <n v="92862.5"/>
    <m/>
    <x v="758"/>
    <n v="100"/>
    <n v="0"/>
  </r>
  <r>
    <s v="0015A00002CwPb7QAF"/>
    <b v="0"/>
    <m/>
    <b v="0"/>
    <m/>
    <m/>
    <m/>
    <x v="45"/>
    <b v="1"/>
    <m/>
    <m/>
    <s v="0035A00003dZvchQAC"/>
    <s v="Delayed purchase"/>
    <s v="Impacted"/>
    <s v="0055A000008iLoOQAU"/>
    <b v="1"/>
    <d v="2020-03-12T18:03:27"/>
    <m/>
    <b v="0"/>
    <m/>
    <m/>
    <b v="0"/>
    <d v="2020-02-01T00:00:00"/>
    <n v="2"/>
    <n v="2020"/>
    <s v="Closed"/>
    <s v="Closed"/>
    <b v="0"/>
    <b v="0"/>
    <m/>
    <b v="1"/>
    <b v="0"/>
    <b v="0"/>
    <x v="15"/>
    <b v="0"/>
    <m/>
    <x v="0"/>
    <d v="2020-05-20T00:00:00"/>
    <s v="0055A00000BclF5QAJ"/>
    <d v="2021-04-10T22:59:54"/>
    <m/>
    <d v="2020-05-20T14:09:35"/>
    <m/>
    <m/>
    <b v="0"/>
    <m/>
    <m/>
    <s v="Website"/>
    <m/>
    <m/>
    <m/>
    <m/>
    <m/>
    <x v="3984"/>
    <x v="0"/>
    <b v="0"/>
    <m/>
    <m/>
    <m/>
    <s v="0055A000008iLoOQAU"/>
    <s v="01s5A000005x0sjQAA"/>
    <s v="Biotherapeutics"/>
    <m/>
    <s v="0035A00003dZvchQAC"/>
    <s v="Consumables"/>
    <s v="Rebel"/>
    <m/>
    <m/>
    <s v="0125A000001ESVfQAO"/>
    <b v="0"/>
    <m/>
    <b v="0"/>
    <m/>
    <m/>
    <x v="1"/>
    <b v="0"/>
    <d v="2021-06-29T20:34:55"/>
    <m/>
    <m/>
    <b v="0"/>
    <x v="1"/>
    <m/>
    <m/>
    <n v="4000"/>
    <m/>
    <x v="121"/>
    <n v="100"/>
    <n v="0"/>
  </r>
  <r>
    <s v="0013100001jb0YLAAY"/>
    <b v="0"/>
    <m/>
    <b v="0"/>
    <s v="7015A000001qVJTQA2"/>
    <m/>
    <m/>
    <x v="646"/>
    <b v="1"/>
    <m/>
    <m/>
    <s v="0035A00003VyJdFQAV"/>
    <s v="purchases frozen - no timeline shared"/>
    <s v="Impacted"/>
    <s v="0055A000008zqzaQAA"/>
    <b v="1"/>
    <d v="2019-06-17T01:54:41"/>
    <m/>
    <b v="0"/>
    <m/>
    <m/>
    <b v="0"/>
    <d v="2020-02-01T00:00:00"/>
    <n v="2"/>
    <n v="2020"/>
    <s v="Closed"/>
    <s v="Closed"/>
    <b v="0"/>
    <b v="0"/>
    <m/>
    <b v="1"/>
    <b v="0"/>
    <b v="0"/>
    <x v="15"/>
    <b v="0"/>
    <m/>
    <x v="0"/>
    <d v="2020-05-08T00:00:00"/>
    <s v="0055A00000BclF5QAJ"/>
    <d v="2021-04-11T20:06:15"/>
    <m/>
    <d v="2020-05-18T16:15:33"/>
    <m/>
    <m/>
    <b v="0"/>
    <m/>
    <m/>
    <s v="Field Sales"/>
    <m/>
    <m/>
    <m/>
    <m/>
    <m/>
    <x v="3985"/>
    <x v="0"/>
    <b v="0"/>
    <m/>
    <m/>
    <m/>
    <s v="0055A000008zqzaQAA"/>
    <s v="01s5A000005x0sjQAA"/>
    <m/>
    <m/>
    <s v="0035A00003VyJdFQAV"/>
    <s v="System"/>
    <s v="Rebel"/>
    <m/>
    <m/>
    <s v="0125A000001ESVfQAO"/>
    <b v="0"/>
    <m/>
    <b v="0"/>
    <m/>
    <m/>
    <x v="1"/>
    <b v="0"/>
    <d v="2021-06-29T20:34:54"/>
    <s v="0055A00000BctN2QAJ"/>
    <m/>
    <b v="0"/>
    <x v="1"/>
    <m/>
    <m/>
    <n v="136000"/>
    <m/>
    <x v="875"/>
    <n v="100"/>
    <n v="0"/>
  </r>
  <r>
    <s v="0015A00002Ir6RIQAZ"/>
    <b v="0"/>
    <m/>
    <b v="0"/>
    <m/>
    <m/>
    <m/>
    <x v="670"/>
    <b v="1"/>
    <m/>
    <m/>
    <s v="0035A00003gRL00QAG"/>
    <s v="Purchases are on hold. Critical lab work only."/>
    <s v="Impacted"/>
    <s v="0055A00000BNXCfQAP"/>
    <b v="1"/>
    <d v="2020-02-28T17:39:05"/>
    <m/>
    <b v="0"/>
    <m/>
    <m/>
    <b v="0"/>
    <d v="2020-02-01T00:00:00"/>
    <n v="2"/>
    <n v="2020"/>
    <s v="Closed"/>
    <s v="Closed"/>
    <b v="0"/>
    <b v="0"/>
    <m/>
    <b v="1"/>
    <b v="0"/>
    <b v="0"/>
    <x v="15"/>
    <b v="0"/>
    <m/>
    <x v="0"/>
    <d v="2020-06-25T00:00:00"/>
    <s v="0055A00000BclF5QAJ"/>
    <d v="2021-04-10T22:59:54"/>
    <m/>
    <d v="2020-06-26T21:04:03"/>
    <m/>
    <m/>
    <b v="0"/>
    <m/>
    <m/>
    <s v="Website"/>
    <m/>
    <m/>
    <m/>
    <m/>
    <m/>
    <x v="3986"/>
    <x v="0"/>
    <b v="0"/>
    <m/>
    <m/>
    <m/>
    <s v="0055A00000BNXCfQAP"/>
    <s v="01s5A000005x0sjQAA"/>
    <s v="Other"/>
    <m/>
    <s v="0035A00003eNRZnQAO"/>
    <s v="System"/>
    <s v="Rebel"/>
    <m/>
    <s v="0Q05A000001e9yxSAA"/>
    <s v="0125A000001ESVfQAO"/>
    <b v="0"/>
    <m/>
    <b v="0"/>
    <m/>
    <m/>
    <x v="1"/>
    <b v="0"/>
    <d v="2021-06-29T20:34:55"/>
    <s v="0055A00000BctN7QAJ"/>
    <m/>
    <b v="0"/>
    <x v="1"/>
    <m/>
    <m/>
    <n v="107497.60000000001"/>
    <m/>
    <x v="1031"/>
    <n v="100"/>
    <n v="0"/>
  </r>
  <r>
    <s v="0015A00002FU4geQAD"/>
    <b v="0"/>
    <m/>
    <b v="0"/>
    <m/>
    <m/>
    <m/>
    <x v="832"/>
    <b v="1"/>
    <m/>
    <m/>
    <s v="0035A00003aJSvxQAG"/>
    <s v="CapEx delayed, no updated timeline"/>
    <s v="Impacted"/>
    <s v="0055A000008iLoOQAU"/>
    <b v="1"/>
    <d v="2019-12-04T19:13:57"/>
    <m/>
    <b v="0"/>
    <m/>
    <m/>
    <b v="0"/>
    <d v="2020-02-01T00:00:00"/>
    <n v="2"/>
    <n v="2020"/>
    <s v="Closed"/>
    <s v="Closed"/>
    <b v="0"/>
    <b v="0"/>
    <m/>
    <b v="1"/>
    <b v="0"/>
    <b v="0"/>
    <x v="15"/>
    <b v="0"/>
    <m/>
    <x v="0"/>
    <d v="2020-05-21T00:00:00"/>
    <s v="0055A00000BclF5QAJ"/>
    <d v="2021-04-10T22:59:54"/>
    <m/>
    <d v="2020-05-28T17:17:22"/>
    <m/>
    <m/>
    <b v="0"/>
    <m/>
    <m/>
    <s v="Website"/>
    <m/>
    <m/>
    <m/>
    <m/>
    <m/>
    <x v="3987"/>
    <x v="0"/>
    <b v="0"/>
    <m/>
    <m/>
    <m/>
    <s v="0055A000008zqzaQAA"/>
    <s v="01s5A000005x0sjQAA"/>
    <s v="Biotherapeutics"/>
    <m/>
    <s v="0035A00003aJSvxQAG"/>
    <s v="System"/>
    <s v="Rebel"/>
    <m/>
    <m/>
    <s v="0125A000001ESVfQAO"/>
    <b v="0"/>
    <m/>
    <b v="0"/>
    <m/>
    <m/>
    <x v="1"/>
    <b v="0"/>
    <d v="2021-06-29T20:34:55"/>
    <s v="0055A00000BctN2QAJ"/>
    <m/>
    <b v="0"/>
    <x v="1"/>
    <m/>
    <m/>
    <n v="140000"/>
    <m/>
    <x v="1032"/>
    <n v="100"/>
    <n v="0"/>
  </r>
  <r>
    <s v="0015A00002CwPLFQA3"/>
    <b v="0"/>
    <m/>
    <b v="0"/>
    <s v="7015A000001qVJTQA2"/>
    <m/>
    <m/>
    <x v="668"/>
    <b v="1"/>
    <m/>
    <m/>
    <s v="0035A00003VxseQQAR"/>
    <s v="Labs have limited access, but has not impacted their spend timeline"/>
    <s v="No impact"/>
    <s v="0055A000008zqzaQAA"/>
    <b v="1"/>
    <d v="2019-06-12T17:41:46"/>
    <m/>
    <b v="0"/>
    <m/>
    <m/>
    <b v="0"/>
    <d v="2020-02-01T00:00:00"/>
    <n v="2"/>
    <n v="2020"/>
    <s v="Closed"/>
    <s v="Closed"/>
    <b v="0"/>
    <b v="0"/>
    <m/>
    <b v="1"/>
    <b v="0"/>
    <b v="0"/>
    <x v="15"/>
    <b v="0"/>
    <m/>
    <x v="0"/>
    <d v="2020-07-16T00:00:00"/>
    <s v="0055A00000BclF5QAJ"/>
    <d v="2021-04-11T20:06:15"/>
    <m/>
    <d v="2020-05-15T15:27:14"/>
    <m/>
    <m/>
    <b v="0"/>
    <m/>
    <m/>
    <s v="Field Sales"/>
    <m/>
    <m/>
    <m/>
    <m/>
    <m/>
    <x v="3988"/>
    <x v="0"/>
    <b v="0"/>
    <m/>
    <m/>
    <m/>
    <s v="0055A000008zqzaQAA"/>
    <s v="01s5A000005x0vsQAA"/>
    <m/>
    <m/>
    <s v="0035A00003VxseQQAR"/>
    <s v="System"/>
    <s v="Rebel"/>
    <m/>
    <m/>
    <s v="0125A000001ESVfQAO"/>
    <b v="0"/>
    <m/>
    <b v="0"/>
    <m/>
    <m/>
    <x v="1"/>
    <b v="0"/>
    <d v="2021-06-29T20:34:54"/>
    <s v="0055A00000BctN2QAJ"/>
    <m/>
    <b v="0"/>
    <x v="1"/>
    <m/>
    <m/>
    <n v="137000"/>
    <m/>
    <x v="1033"/>
    <n v="100"/>
    <n v="0"/>
  </r>
  <r>
    <s v="0015A00002JPEVsQAP"/>
    <b v="0"/>
    <m/>
    <b v="0"/>
    <m/>
    <m/>
    <m/>
    <x v="113"/>
    <b v="1"/>
    <m/>
    <m/>
    <s v="0035A00003eN48DQAS"/>
    <m/>
    <m/>
    <s v="0055A00000BNpn5QAD"/>
    <b v="1"/>
    <d v="2020-04-07T19:56:13"/>
    <m/>
    <b v="0"/>
    <m/>
    <m/>
    <b v="0"/>
    <d v="2020-02-01T00:00:00"/>
    <n v="2"/>
    <n v="2020"/>
    <s v="Closed"/>
    <s v="Closed"/>
    <b v="0"/>
    <b v="0"/>
    <m/>
    <b v="1"/>
    <b v="0"/>
    <b v="0"/>
    <x v="15"/>
    <b v="0"/>
    <s v="Auto-Ti"/>
    <x v="0"/>
    <d v="2020-05-20T00:00:00"/>
    <s v="0055A00000BclF5QAJ"/>
    <d v="2021-04-11T20:07:09"/>
    <m/>
    <d v="2020-06-30T17:19:15"/>
    <m/>
    <m/>
    <b v="0"/>
    <m/>
    <m/>
    <s v="Field Sales"/>
    <m/>
    <m/>
    <s v="Thermo"/>
    <s v="Other (text field)"/>
    <m/>
    <x v="3989"/>
    <x v="0"/>
    <b v="0"/>
    <m/>
    <s v="QE Basic renovated"/>
    <m/>
    <s v="0055A00000BNpn5QAD"/>
    <s v="01s5A000005x0vsQAA"/>
    <s v="Biotherapeutics;Metabolomics"/>
    <m/>
    <s v="0035A00003eN48DQAS"/>
    <s v="System"/>
    <s v="ZipChip"/>
    <m/>
    <m/>
    <s v="0125A000001ESVfQAO"/>
    <b v="0"/>
    <m/>
    <b v="0"/>
    <m/>
    <m/>
    <x v="1"/>
    <b v="0"/>
    <d v="2021-06-29T20:34:55"/>
    <s v="0055A000008iLmcQAE"/>
    <m/>
    <b v="0"/>
    <x v="1"/>
    <m/>
    <m/>
    <n v="60594"/>
    <m/>
    <x v="1034"/>
    <n v="100"/>
    <n v="0"/>
  </r>
  <r>
    <s v="0013100001k6h7IAAQ"/>
    <b v="0"/>
    <m/>
    <b v="0"/>
    <m/>
    <m/>
    <m/>
    <x v="833"/>
    <b v="1"/>
    <m/>
    <m/>
    <s v="0035A00003KsuhrQAB"/>
    <m/>
    <m/>
    <s v="0055A000008iLoOQAU"/>
    <b v="1"/>
    <d v="2018-09-17T17:24:08"/>
    <m/>
    <b v="0"/>
    <m/>
    <m/>
    <b v="0"/>
    <d v="2019-02-01T00:00:00"/>
    <n v="2"/>
    <n v="2019"/>
    <s v="Closed"/>
    <s v="Closed"/>
    <b v="0"/>
    <b v="0"/>
    <m/>
    <b v="1"/>
    <b v="0"/>
    <b v="0"/>
    <x v="15"/>
    <b v="0"/>
    <s v="Auto-Ti"/>
    <x v="0"/>
    <d v="2019-06-14T00:00:00"/>
    <s v="0055A00000BclF5QAJ"/>
    <d v="2021-04-10T22:59:54"/>
    <m/>
    <d v="2019-04-15T15:42:45"/>
    <m/>
    <m/>
    <b v="0"/>
    <m/>
    <s v="Biotherapeutics"/>
    <s v="Website"/>
    <m/>
    <m/>
    <s v="Thermo"/>
    <s v="Fusion Lumos"/>
    <m/>
    <x v="3990"/>
    <x v="0"/>
    <b v="0"/>
    <m/>
    <s v="Loads of TMO and some Agilent"/>
    <s v="Media Analysis"/>
    <s v="0055A000008iLoJQAU"/>
    <s v="01s31000003qafeAAA"/>
    <s v="Biotherapeutics"/>
    <m/>
    <s v="0035A00003KsuhrQAB"/>
    <s v="System"/>
    <s v="ZipChip"/>
    <m/>
    <s v="0Q05A000002BGhcSAG"/>
    <s v="0125A000001ESVfQAO"/>
    <b v="0"/>
    <m/>
    <b v="0"/>
    <m/>
    <m/>
    <x v="1"/>
    <b v="0"/>
    <d v="2021-06-29T20:34:54"/>
    <m/>
    <m/>
    <b v="0"/>
    <x v="1"/>
    <m/>
    <m/>
    <n v="68350"/>
    <m/>
    <x v="1035"/>
    <n v="100"/>
    <n v="0"/>
  </r>
  <r>
    <s v="0015A00002DQoleQAD"/>
    <b v="0"/>
    <m/>
    <b v="0"/>
    <s v="7015A000001qb0JQAQ"/>
    <m/>
    <s v="other"/>
    <x v="696"/>
    <b v="1"/>
    <m/>
    <m/>
    <s v="0035A00003XCYabQAH"/>
    <s v="All WFH, still intend on Q2 purchase"/>
    <s v="Impacted"/>
    <s v="0055A000008iLmwQAE"/>
    <b v="1"/>
    <d v="2019-08-28T02:44:21"/>
    <m/>
    <b v="0"/>
    <m/>
    <m/>
    <b v="0"/>
    <d v="2020-02-01T00:00:00"/>
    <n v="2"/>
    <n v="2020"/>
    <s v="Closed"/>
    <s v="Closed"/>
    <b v="0"/>
    <b v="0"/>
    <m/>
    <b v="1"/>
    <b v="0"/>
    <b v="0"/>
    <x v="15"/>
    <b v="0"/>
    <m/>
    <x v="0"/>
    <d v="2020-04-06T00:00:00"/>
    <s v="0055A00000BclF5QAJ"/>
    <d v="2021-04-10T22:59:54"/>
    <m/>
    <d v="2020-05-07T21:33:01"/>
    <m/>
    <m/>
    <b v="0"/>
    <m/>
    <m/>
    <s v="Trade Show"/>
    <m/>
    <m/>
    <m/>
    <m/>
    <m/>
    <x v="3991"/>
    <x v="0"/>
    <b v="0"/>
    <m/>
    <m/>
    <m/>
    <s v="0055A000008zqzaQAA"/>
    <s v="01s5A000005x0sjQAA"/>
    <m/>
    <m/>
    <s v="0035A00003XCYabQAH"/>
    <s v="System"/>
    <s v="Rebel"/>
    <m/>
    <m/>
    <s v="0125A000001ESVfQAO"/>
    <b v="0"/>
    <m/>
    <b v="0"/>
    <m/>
    <m/>
    <x v="1"/>
    <b v="0"/>
    <d v="2021-06-29T20:34:54"/>
    <s v="0055A00000BctN2QAJ"/>
    <m/>
    <b v="0"/>
    <x v="1"/>
    <m/>
    <m/>
    <n v="136000"/>
    <m/>
    <x v="875"/>
    <n v="100"/>
    <n v="0"/>
  </r>
  <r>
    <s v="0015A00002DQoleQAD"/>
    <b v="0"/>
    <m/>
    <b v="0"/>
    <s v="7015A000001zMbNQAU"/>
    <m/>
    <m/>
    <x v="538"/>
    <b v="1"/>
    <m/>
    <m/>
    <s v="0035A00003igJbbQAE"/>
    <m/>
    <m/>
    <s v="0055A000008iLoOQAU"/>
    <b v="1"/>
    <d v="2020-08-19T17:23:56"/>
    <m/>
    <b v="0"/>
    <m/>
    <m/>
    <b v="0"/>
    <d v="2020-03-01T00:00:00"/>
    <n v="3"/>
    <n v="2020"/>
    <s v="Closed"/>
    <s v="Closed"/>
    <b v="0"/>
    <b v="0"/>
    <m/>
    <b v="1"/>
    <b v="0"/>
    <b v="0"/>
    <x v="15"/>
    <b v="0"/>
    <m/>
    <x v="0"/>
    <d v="2020-08-20T00:00:00"/>
    <s v="0055A00000BclF5QAJ"/>
    <d v="2021-04-10T22:59:54"/>
    <m/>
    <d v="2020-08-21T13:14:26"/>
    <m/>
    <m/>
    <b v="0"/>
    <m/>
    <m/>
    <s v="Website"/>
    <m/>
    <m/>
    <m/>
    <m/>
    <m/>
    <x v="3992"/>
    <x v="0"/>
    <b v="0"/>
    <m/>
    <m/>
    <m/>
    <s v="0055A000008iLoOQAU"/>
    <s v="01s5A000005x0sjQAA"/>
    <s v="Biotherapeutics"/>
    <m/>
    <s v="0035A00003igJbbQAE"/>
    <s v="Consumables"/>
    <s v="Rebel"/>
    <m/>
    <m/>
    <s v="0125A000001ESVfQAO"/>
    <b v="0"/>
    <m/>
    <b v="0"/>
    <m/>
    <m/>
    <x v="1"/>
    <b v="0"/>
    <d v="2021-06-29T20:34:55"/>
    <m/>
    <m/>
    <b v="0"/>
    <x v="1"/>
    <m/>
    <m/>
    <n v="12000"/>
    <m/>
    <x v="762"/>
    <n v="100"/>
    <n v="0"/>
  </r>
  <r>
    <s v="0015A00001tasCtQAI"/>
    <b v="0"/>
    <m/>
    <b v="0"/>
    <s v="7015A000001qVJTQA2"/>
    <m/>
    <m/>
    <x v="736"/>
    <b v="1"/>
    <m/>
    <m/>
    <s v="0035A00003aW6wXQAS"/>
    <m/>
    <m/>
    <s v="0055A000008zqzaQAA"/>
    <b v="1"/>
    <d v="2019-06-12T18:00:41"/>
    <m/>
    <b v="0"/>
    <m/>
    <m/>
    <b v="0"/>
    <d v="2020-03-01T00:00:00"/>
    <n v="3"/>
    <n v="2020"/>
    <s v="Closed"/>
    <s v="Closed"/>
    <b v="0"/>
    <b v="0"/>
    <m/>
    <b v="1"/>
    <b v="0"/>
    <b v="0"/>
    <x v="15"/>
    <b v="0"/>
    <m/>
    <x v="0"/>
    <d v="2020-07-31T00:00:00"/>
    <s v="0055A00000BclF5QAJ"/>
    <d v="2021-04-11T20:06:15"/>
    <m/>
    <d v="2020-08-04T18:12:21"/>
    <m/>
    <m/>
    <b v="0"/>
    <m/>
    <m/>
    <s v="Field Sales"/>
    <m/>
    <m/>
    <m/>
    <m/>
    <m/>
    <x v="3993"/>
    <x v="0"/>
    <b v="0"/>
    <m/>
    <m/>
    <m/>
    <s v="0055A000008zqzaQAA"/>
    <s v="01s5A000005x0sjQAA"/>
    <m/>
    <m/>
    <s v="0035A00003VxstLQAR"/>
    <s v="System"/>
    <s v="Rebel"/>
    <m/>
    <m/>
    <s v="0125A000001ESVfQAO"/>
    <b v="0"/>
    <m/>
    <b v="0"/>
    <m/>
    <m/>
    <x v="1"/>
    <b v="0"/>
    <d v="2021-06-29T20:34:54"/>
    <s v="0055A00000BctN2QAJ"/>
    <m/>
    <b v="0"/>
    <x v="1"/>
    <m/>
    <m/>
    <n v="136000"/>
    <m/>
    <x v="875"/>
    <n v="100"/>
    <n v="0"/>
  </r>
  <r>
    <s v="0015A00002DQ3FiQAL"/>
    <b v="0"/>
    <m/>
    <b v="0"/>
    <m/>
    <m/>
    <m/>
    <x v="170"/>
    <b v="1"/>
    <m/>
    <m/>
    <s v="0035A00003XBmDXQA1"/>
    <m/>
    <m/>
    <s v="0055A000008iLmwQAE"/>
    <b v="1"/>
    <d v="2019-08-23T18:59:06"/>
    <m/>
    <b v="0"/>
    <m/>
    <m/>
    <b v="0"/>
    <d v="2019-03-01T00:00:00"/>
    <n v="3"/>
    <n v="2019"/>
    <s v="Closed"/>
    <s v="Closed"/>
    <b v="0"/>
    <b v="0"/>
    <m/>
    <b v="1"/>
    <b v="0"/>
    <b v="0"/>
    <x v="14"/>
    <b v="0"/>
    <m/>
    <x v="0"/>
    <m/>
    <s v="0055A00000BclF5QAJ"/>
    <d v="2021-04-10T22:59:54"/>
    <m/>
    <d v="2019-10-23T06:31:12"/>
    <m/>
    <m/>
    <b v="0"/>
    <m/>
    <m/>
    <s v="Other"/>
    <m/>
    <m/>
    <m/>
    <m/>
    <m/>
    <x v="3994"/>
    <x v="0"/>
    <b v="0"/>
    <m/>
    <m/>
    <s v="Genomics, screening"/>
    <s v="0055A000008iLmwQAE"/>
    <s v="01s5A000005z9ixQAA"/>
    <s v="Other"/>
    <m/>
    <s v="0035A00003XBmDXQA1"/>
    <s v="System"/>
    <s v="Rebel"/>
    <m/>
    <m/>
    <s v="0125A000001ESVfQAO"/>
    <b v="0"/>
    <m/>
    <b v="0"/>
    <m/>
    <m/>
    <x v="1"/>
    <b v="0"/>
    <d v="2021-06-29T20:34:54"/>
    <m/>
    <m/>
    <b v="0"/>
    <x v="1"/>
    <m/>
    <m/>
    <n v="324000"/>
    <m/>
    <x v="1036"/>
    <n v="100"/>
    <n v="0"/>
  </r>
  <r>
    <s v="0015A00002JNxNjQAL"/>
    <b v="0"/>
    <m/>
    <b v="0"/>
    <m/>
    <m/>
    <m/>
    <x v="554"/>
    <b v="1"/>
    <m/>
    <m/>
    <s v="0035A00003eLj5lQAC"/>
    <m/>
    <m/>
    <s v="0055A00000BNpn5QAD"/>
    <b v="1"/>
    <d v="2020-03-25T21:23:31"/>
    <m/>
    <b v="0"/>
    <m/>
    <m/>
    <b v="0"/>
    <d v="2020-03-01T00:00:00"/>
    <n v="3"/>
    <n v="2020"/>
    <s v="Closed"/>
    <s v="Closed"/>
    <b v="0"/>
    <b v="0"/>
    <m/>
    <b v="1"/>
    <b v="0"/>
    <b v="0"/>
    <x v="15"/>
    <b v="0"/>
    <m/>
    <x v="0"/>
    <d v="2020-08-31T00:00:00"/>
    <s v="0055A00000BclF5QAJ"/>
    <d v="2021-04-11T20:07:09"/>
    <m/>
    <d v="2020-09-21T14:11:10"/>
    <m/>
    <m/>
    <b v="0"/>
    <m/>
    <m/>
    <s v="Field Sales"/>
    <m/>
    <m/>
    <m/>
    <m/>
    <m/>
    <x v="3995"/>
    <x v="0"/>
    <b v="0"/>
    <m/>
    <m/>
    <m/>
    <s v="0055A00000BNpn5QAD"/>
    <s v="01s5A000005x0vsQAA"/>
    <s v="Biotherapeutics"/>
    <m/>
    <s v="0035A00003eLj5lQAC"/>
    <s v="System"/>
    <s v="Rebel"/>
    <m/>
    <m/>
    <s v="0125A000001ESVfQAO"/>
    <b v="0"/>
    <m/>
    <b v="0"/>
    <m/>
    <m/>
    <x v="1"/>
    <b v="0"/>
    <d v="2021-06-29T20:34:55"/>
    <s v="0055A000008iLmcQAE"/>
    <m/>
    <b v="0"/>
    <x v="1"/>
    <m/>
    <m/>
    <n v="122820"/>
    <m/>
    <x v="1037"/>
    <n v="100"/>
    <n v="0"/>
  </r>
  <r>
    <s v="0015A00002JMd9kQAD"/>
    <b v="0"/>
    <m/>
    <b v="0"/>
    <m/>
    <m/>
    <m/>
    <x v="538"/>
    <b v="1"/>
    <m/>
    <m/>
    <s v="0035A00003hldRzQAI"/>
    <m/>
    <m/>
    <s v="0055A00000BNpn5QAD"/>
    <b v="1"/>
    <d v="2020-08-04T21:59:31"/>
    <m/>
    <b v="0"/>
    <m/>
    <m/>
    <b v="0"/>
    <d v="2020-03-01T00:00:00"/>
    <n v="3"/>
    <n v="2020"/>
    <s v="Closed"/>
    <s v="Closed"/>
    <b v="0"/>
    <b v="0"/>
    <m/>
    <b v="1"/>
    <b v="0"/>
    <b v="0"/>
    <x v="15"/>
    <b v="0"/>
    <m/>
    <x v="0"/>
    <d v="2020-08-20T00:00:00"/>
    <s v="0055A00000BclF5QAJ"/>
    <d v="2021-04-11T20:07:09"/>
    <m/>
    <d v="2020-08-21T16:55:53"/>
    <m/>
    <m/>
    <b v="0"/>
    <m/>
    <m/>
    <s v="Field Sales"/>
    <m/>
    <m/>
    <m/>
    <m/>
    <m/>
    <x v="3996"/>
    <x v="0"/>
    <b v="0"/>
    <m/>
    <m/>
    <m/>
    <s v="0055A00000BNpn5QAD"/>
    <s v="01s5A000005x0vsQAA"/>
    <m/>
    <m/>
    <s v="0035A00003hldRzQAI"/>
    <s v="System"/>
    <s v="Rebel"/>
    <m/>
    <m/>
    <s v="0125A000001ESVfQAO"/>
    <b v="0"/>
    <m/>
    <b v="0"/>
    <m/>
    <m/>
    <x v="1"/>
    <b v="0"/>
    <d v="2021-06-29T20:34:55"/>
    <s v="0055A000008iLmcQAE"/>
    <m/>
    <b v="0"/>
    <x v="1"/>
    <m/>
    <m/>
    <n v="118820"/>
    <m/>
    <x v="1038"/>
    <n v="100"/>
    <n v="0"/>
  </r>
  <r>
    <s v="0013100001puTdTAAU"/>
    <b v="0"/>
    <m/>
    <b v="0"/>
    <m/>
    <m/>
    <m/>
    <x v="530"/>
    <b v="1"/>
    <m/>
    <m/>
    <s v="0035A00003YdvFuQAJ"/>
    <m/>
    <m/>
    <s v="0055A000008iLoOQAU"/>
    <b v="1"/>
    <d v="2020-03-04T14:13:15"/>
    <m/>
    <b v="0"/>
    <m/>
    <m/>
    <b v="0"/>
    <d v="2020-03-01T00:00:00"/>
    <n v="3"/>
    <n v="2020"/>
    <s v="Closed"/>
    <s v="Closed"/>
    <b v="0"/>
    <b v="0"/>
    <m/>
    <b v="1"/>
    <b v="0"/>
    <b v="0"/>
    <x v="15"/>
    <b v="0"/>
    <m/>
    <x v="0"/>
    <d v="2020-09-11T00:00:00"/>
    <s v="0055A00000BclF5QAJ"/>
    <d v="2021-04-10T22:59:54"/>
    <m/>
    <d v="2020-08-24T20:38:22"/>
    <m/>
    <m/>
    <b v="0"/>
    <m/>
    <m/>
    <s v="Website"/>
    <m/>
    <m/>
    <m/>
    <m/>
    <m/>
    <x v="3997"/>
    <x v="0"/>
    <b v="0"/>
    <m/>
    <m/>
    <m/>
    <s v="0055A000008zqzaQAA"/>
    <s v="01s5A000005x0sjQAA"/>
    <s v="Metabolomics"/>
    <m/>
    <s v="0035A00003YdvFuQAJ"/>
    <s v="System"/>
    <s v="Rebel"/>
    <m/>
    <m/>
    <s v="0125A000001ESVfQAO"/>
    <b v="0"/>
    <m/>
    <b v="0"/>
    <m/>
    <m/>
    <x v="1"/>
    <b v="0"/>
    <d v="2021-06-29T20:34:55"/>
    <s v="0055A00000BctN2QAJ"/>
    <m/>
    <b v="0"/>
    <x v="1"/>
    <m/>
    <m/>
    <n v="136000"/>
    <m/>
    <x v="875"/>
    <n v="100"/>
    <n v="0"/>
  </r>
  <r>
    <s v="0015A00002OIlzQQAT"/>
    <b v="0"/>
    <m/>
    <b v="0"/>
    <s v="7015A000001zMbJQAU"/>
    <m/>
    <m/>
    <x v="750"/>
    <b v="1"/>
    <m/>
    <m/>
    <s v="0035A00003hmgVHQAY"/>
    <m/>
    <m/>
    <s v="0055A000008zqzaQAA"/>
    <b v="1"/>
    <d v="2020-08-11T19:45:53"/>
    <m/>
    <b v="0"/>
    <m/>
    <m/>
    <b v="0"/>
    <d v="2020-03-01T00:00:00"/>
    <n v="3"/>
    <n v="2020"/>
    <s v="Closed"/>
    <s v="Closed"/>
    <b v="0"/>
    <b v="0"/>
    <m/>
    <b v="1"/>
    <b v="0"/>
    <b v="0"/>
    <x v="15"/>
    <b v="0"/>
    <m/>
    <x v="0"/>
    <d v="2020-09-03T00:00:00"/>
    <s v="0055A00000BclF5QAJ"/>
    <d v="2021-04-10T22:59:54"/>
    <m/>
    <d v="2020-09-15T14:08:32"/>
    <m/>
    <m/>
    <b v="0"/>
    <m/>
    <m/>
    <s v="Prospecting Journey"/>
    <m/>
    <m/>
    <m/>
    <m/>
    <m/>
    <x v="3998"/>
    <x v="0"/>
    <b v="0"/>
    <m/>
    <m/>
    <m/>
    <s v="0055A00000Bnt5hQAB"/>
    <s v="01s5A000005x0sjQAA"/>
    <s v="Metabolomics"/>
    <m/>
    <s v="0035A00003hmgVHQAY"/>
    <s v="System"/>
    <s v="Rebel"/>
    <m/>
    <m/>
    <s v="0125A000001ESVfQAO"/>
    <b v="0"/>
    <m/>
    <b v="0"/>
    <m/>
    <m/>
    <x v="1"/>
    <b v="0"/>
    <d v="2021-06-29T20:34:55"/>
    <s v="0055A00000BctN2QAJ"/>
    <m/>
    <b v="0"/>
    <x v="1"/>
    <m/>
    <m/>
    <n v="123450"/>
    <m/>
    <x v="1039"/>
    <n v="100"/>
    <n v="0"/>
  </r>
  <r>
    <s v="0015A00002ElR4lQAF"/>
    <b v="0"/>
    <m/>
    <b v="0"/>
    <m/>
    <m/>
    <m/>
    <x v="530"/>
    <b v="1"/>
    <m/>
    <m/>
    <s v="0035A00003fsaFwQAI"/>
    <m/>
    <m/>
    <s v="0055A000008iLoOQAU"/>
    <b v="1"/>
    <d v="2019-09-13T15:47:18"/>
    <m/>
    <b v="0"/>
    <m/>
    <m/>
    <b v="0"/>
    <d v="2020-03-01T00:00:00"/>
    <n v="3"/>
    <n v="2020"/>
    <s v="Closed"/>
    <s v="Closed"/>
    <b v="0"/>
    <b v="0"/>
    <m/>
    <b v="1"/>
    <b v="0"/>
    <b v="0"/>
    <x v="15"/>
    <b v="0"/>
    <m/>
    <x v="0"/>
    <d v="2020-08-17T00:00:00"/>
    <s v="0055A00000BclF5QAJ"/>
    <d v="2021-04-10T22:59:54"/>
    <m/>
    <d v="2020-08-24T19:46:29"/>
    <m/>
    <m/>
    <b v="0"/>
    <m/>
    <m/>
    <s v="Website"/>
    <m/>
    <m/>
    <m/>
    <m/>
    <m/>
    <x v="3999"/>
    <x v="0"/>
    <b v="0"/>
    <m/>
    <m/>
    <m/>
    <s v="0055A00000BNXCfQAP"/>
    <s v="01s5A000005x0sjQAA"/>
    <s v="Metabolomics"/>
    <m/>
    <s v="0035A00003fsaFwQAI"/>
    <s v="System"/>
    <s v="Rebel"/>
    <m/>
    <m/>
    <s v="0125A000001ESVfQAO"/>
    <b v="0"/>
    <m/>
    <b v="0"/>
    <m/>
    <m/>
    <x v="1"/>
    <b v="0"/>
    <d v="2021-06-29T20:34:54"/>
    <s v="0055A00000BctN7QAJ"/>
    <m/>
    <b v="0"/>
    <x v="1"/>
    <m/>
    <m/>
    <n v="152000"/>
    <m/>
    <x v="1040"/>
    <n v="100"/>
    <n v="0"/>
  </r>
  <r>
    <s v="0015A00002DQVlDQAX"/>
    <b v="0"/>
    <m/>
    <b v="0"/>
    <m/>
    <m/>
    <m/>
    <x v="730"/>
    <b v="1"/>
    <m/>
    <m/>
    <s v="0035A00003YeN96QAF"/>
    <s v="&quot;We are not totally shut down but there is very limited lab work happening right now as most of us are working from home.&quot;"/>
    <s v="Impacted"/>
    <s v="0055A000008iLmwQAE"/>
    <b v="1"/>
    <d v="2019-08-26T19:30:01"/>
    <m/>
    <b v="0"/>
    <m/>
    <m/>
    <b v="0"/>
    <d v="2020-03-01T00:00:00"/>
    <n v="3"/>
    <n v="2020"/>
    <s v="Closed"/>
    <s v="Closed"/>
    <b v="0"/>
    <b v="0"/>
    <m/>
    <b v="1"/>
    <b v="0"/>
    <b v="0"/>
    <x v="15"/>
    <b v="0"/>
    <m/>
    <x v="0"/>
    <d v="2020-08-18T00:00:00"/>
    <s v="0055A00000BclF5QAJ"/>
    <d v="2021-04-10T22:59:54"/>
    <m/>
    <d v="2020-09-10T17:20:32"/>
    <m/>
    <m/>
    <b v="0"/>
    <m/>
    <m/>
    <s v="Other"/>
    <m/>
    <m/>
    <m/>
    <m/>
    <m/>
    <x v="4000"/>
    <x v="0"/>
    <b v="0"/>
    <m/>
    <m/>
    <m/>
    <s v="0055A00000BNXCfQAP"/>
    <s v="01s5A000005x0sjQAA"/>
    <s v="Biotherapeutics"/>
    <m/>
    <s v="0035A00003XCFTsQAP"/>
    <s v="System"/>
    <s v="Rebel"/>
    <m/>
    <s v="0Q05A0000013zB6SAI"/>
    <s v="0125A000001ESVfQAO"/>
    <b v="0"/>
    <m/>
    <b v="0"/>
    <m/>
    <m/>
    <x v="1"/>
    <b v="0"/>
    <d v="2021-06-29T20:34:54"/>
    <s v="0055A00000BctN7QAJ"/>
    <m/>
    <b v="0"/>
    <x v="1"/>
    <m/>
    <m/>
    <n v="144320"/>
    <m/>
    <x v="1041"/>
    <n v="100"/>
    <n v="0"/>
  </r>
  <r>
    <s v="0015A00002FEQamQAH"/>
    <b v="0"/>
    <m/>
    <b v="0"/>
    <m/>
    <m/>
    <m/>
    <x v="98"/>
    <b v="1"/>
    <m/>
    <m/>
    <s v="0035A00003fsdRFQAY"/>
    <s v="Budgets approved"/>
    <s v="Impacted"/>
    <s v="0055A000008iLoOQAU"/>
    <b v="1"/>
    <d v="2019-09-23T15:21:14"/>
    <m/>
    <b v="0"/>
    <m/>
    <m/>
    <b v="0"/>
    <d v="2020-03-01T00:00:00"/>
    <n v="3"/>
    <n v="2020"/>
    <s v="Closed"/>
    <s v="Closed"/>
    <b v="0"/>
    <b v="0"/>
    <m/>
    <b v="1"/>
    <b v="0"/>
    <b v="0"/>
    <x v="15"/>
    <b v="0"/>
    <m/>
    <x v="0"/>
    <d v="2020-10-07T00:00:00"/>
    <s v="0055A00000BclF5QAJ"/>
    <d v="2021-04-10T22:59:54"/>
    <m/>
    <d v="2020-10-07T14:15:36"/>
    <m/>
    <m/>
    <b v="0"/>
    <m/>
    <s v="Other"/>
    <s v="Website"/>
    <m/>
    <m/>
    <m/>
    <m/>
    <m/>
    <x v="4001"/>
    <x v="0"/>
    <b v="0"/>
    <m/>
    <m/>
    <m/>
    <s v="0055A00000BNpn5QAD"/>
    <s v="01s5A000005x0vsQAA"/>
    <s v="Other"/>
    <m/>
    <s v="0035A00003fsdRFQAY"/>
    <s v="System"/>
    <s v="Rebel"/>
    <m/>
    <m/>
    <s v="0125A000001ESVfQAO"/>
    <b v="0"/>
    <m/>
    <b v="0"/>
    <m/>
    <m/>
    <x v="1"/>
    <b v="0"/>
    <d v="2021-06-29T20:34:54"/>
    <s v="0055A000008iLmcQAE"/>
    <m/>
    <b v="0"/>
    <x v="1"/>
    <m/>
    <m/>
    <n v="157228"/>
    <m/>
    <x v="1042"/>
    <n v="100"/>
    <n v="0"/>
  </r>
  <r>
    <s v="0015A00002HdYs8QAF"/>
    <b v="0"/>
    <m/>
    <b v="0"/>
    <m/>
    <m/>
    <m/>
    <x v="73"/>
    <b v="1"/>
    <m/>
    <m/>
    <s v="0035A00003cbNvNQAU"/>
    <s v="Rob has limited access to lab,  if can collect samples, _x000d__x000a_ expects to stay close to timeline.  May slip to late Q3/Q4"/>
    <s v="Impacted"/>
    <s v="0055A000008zqzaQAA"/>
    <b v="1"/>
    <d v="2020-02-06T16:53:56"/>
    <m/>
    <b v="0"/>
    <m/>
    <m/>
    <b v="0"/>
    <d v="2020-03-01T00:00:00"/>
    <n v="3"/>
    <n v="2020"/>
    <s v="Closed"/>
    <s v="Closed"/>
    <b v="0"/>
    <b v="0"/>
    <m/>
    <b v="1"/>
    <b v="0"/>
    <b v="0"/>
    <x v="15"/>
    <b v="0"/>
    <m/>
    <x v="0"/>
    <d v="2021-01-20T00:00:00"/>
    <s v="0055A00000BclF5QAJ"/>
    <d v="2021-04-10T22:59:54"/>
    <m/>
    <d v="2020-09-25T13:04:43"/>
    <m/>
    <m/>
    <b v="0"/>
    <m/>
    <m/>
    <s v="Website"/>
    <m/>
    <m/>
    <m/>
    <m/>
    <m/>
    <x v="4002"/>
    <x v="0"/>
    <b v="0"/>
    <m/>
    <m/>
    <m/>
    <s v="0055A000008zqzaQAA"/>
    <s v="01s5A000005x0sjQAA"/>
    <s v="Biotherapeutics"/>
    <m/>
    <s v="0035A00003cbNvNQAU"/>
    <s v="System"/>
    <s v="Rebel"/>
    <m/>
    <m/>
    <s v="0125A000001ESVfQAO"/>
    <b v="0"/>
    <m/>
    <b v="0"/>
    <m/>
    <m/>
    <x v="1"/>
    <b v="0"/>
    <d v="2021-06-29T20:34:55"/>
    <s v="0055A00000BctN2QAJ"/>
    <m/>
    <b v="0"/>
    <x v="1"/>
    <m/>
    <m/>
    <n v="140000"/>
    <m/>
    <x v="1032"/>
    <n v="100"/>
    <n v="0"/>
  </r>
  <r>
    <s v="0015A00002DR3S0QAL"/>
    <b v="0"/>
    <m/>
    <b v="0"/>
    <s v="7015A000001TgOTQA0"/>
    <m/>
    <m/>
    <x v="530"/>
    <b v="1"/>
    <m/>
    <m/>
    <s v="0035A00003fL8QAQA0"/>
    <s v="6-15-2020 - Returning to the lab this week for full time research. _x000d__x000a__x000d__x000a_Working remotely. Analytical lab working remotely as well. All purchases are being held until Q3/Q4 as of now."/>
    <s v="Impacted"/>
    <s v="0055A00000BNpn5QAD"/>
    <b v="1"/>
    <d v="2019-12-13T21:06:02"/>
    <m/>
    <b v="0"/>
    <m/>
    <m/>
    <b v="0"/>
    <d v="2020-03-01T00:00:00"/>
    <n v="3"/>
    <n v="2020"/>
    <s v="Closed"/>
    <s v="Closed"/>
    <b v="0"/>
    <b v="0"/>
    <m/>
    <b v="1"/>
    <b v="0"/>
    <b v="0"/>
    <x v="15"/>
    <b v="0"/>
    <m/>
    <x v="0"/>
    <d v="2020-08-17T00:00:00"/>
    <s v="0055A00000BclF5QAJ"/>
    <d v="2021-04-10T22:59:54"/>
    <m/>
    <d v="2020-08-24T16:19:47"/>
    <m/>
    <m/>
    <b v="0"/>
    <m/>
    <m/>
    <s v="Trade Show"/>
    <m/>
    <m/>
    <m/>
    <m/>
    <m/>
    <x v="4003"/>
    <x v="0"/>
    <b v="0"/>
    <m/>
    <m/>
    <m/>
    <s v="0055A00000BNXCfQAP"/>
    <s v="01s5A000005x0sjQAA"/>
    <s v="Biotherapeutics"/>
    <m/>
    <s v="0035A00003fL8QAQA0"/>
    <s v="System"/>
    <s v="Rebel"/>
    <m/>
    <m/>
    <s v="0125A000001ESVfQAO"/>
    <b v="0"/>
    <m/>
    <b v="0"/>
    <m/>
    <m/>
    <x v="1"/>
    <b v="0"/>
    <d v="2021-06-29T20:34:55"/>
    <s v="0055A00000BctN7QAJ"/>
    <m/>
    <b v="0"/>
    <x v="1"/>
    <m/>
    <m/>
    <n v="126628"/>
    <m/>
    <x v="1043"/>
    <n v="100"/>
    <n v="0"/>
  </r>
  <r>
    <s v="0013100001k6JWfAAM"/>
    <b v="0"/>
    <m/>
    <b v="0"/>
    <m/>
    <m/>
    <m/>
    <x v="834"/>
    <b v="1"/>
    <m/>
    <m/>
    <s v="0035A00003CbMDzQAN"/>
    <m/>
    <m/>
    <s v="00531000008FRNUAA4"/>
    <b v="1"/>
    <d v="2017-06-01T11:17:23"/>
    <m/>
    <b v="0"/>
    <m/>
    <m/>
    <b v="0"/>
    <d v="2017-03-01T00:00:00"/>
    <n v="3"/>
    <n v="2017"/>
    <s v="Closed"/>
    <s v="Closed"/>
    <b v="0"/>
    <b v="0"/>
    <m/>
    <b v="1"/>
    <b v="0"/>
    <b v="0"/>
    <x v="15"/>
    <b v="0"/>
    <s v="Auto-Classic"/>
    <x v="0"/>
    <d v="2017-06-15T00:00:00"/>
    <s v="0055A00000BclF5QAJ"/>
    <d v="2021-04-10T22:59:54"/>
    <m/>
    <d v="2018-03-10T15:07:46"/>
    <m/>
    <m/>
    <b v="0"/>
    <m/>
    <s v="Biotherapeutics"/>
    <s v="Website"/>
    <m/>
    <m/>
    <m/>
    <m/>
    <m/>
    <x v="4004"/>
    <x v="0"/>
    <b v="0"/>
    <m/>
    <m/>
    <m/>
    <s v="0055A000008zqzaQAA"/>
    <s v="01s31000003qafeAAA"/>
    <s v="Biotherapeutics"/>
    <m/>
    <s v="0035A00003CbMDzQAN"/>
    <s v="System"/>
    <s v="ZipChip"/>
    <m/>
    <m/>
    <s v="0125A000001ESVfQAO"/>
    <b v="0"/>
    <m/>
    <b v="0"/>
    <m/>
    <m/>
    <x v="1"/>
    <b v="0"/>
    <d v="2021-06-29T20:34:54"/>
    <s v="0055A00000BctN2QAJ"/>
    <m/>
    <b v="0"/>
    <x v="1"/>
    <m/>
    <m/>
    <n v="57394"/>
    <m/>
    <x v="91"/>
    <n v="100"/>
    <n v="0"/>
  </r>
  <r>
    <s v="0015A00001taTGPQA2"/>
    <b v="0"/>
    <m/>
    <b v="0"/>
    <s v="70131000001SiprAAC"/>
    <m/>
    <m/>
    <x v="835"/>
    <b v="1"/>
    <m/>
    <m/>
    <s v="0035A00003CcQwiQAF"/>
    <m/>
    <m/>
    <s v="00531000008FRNUAA4"/>
    <b v="1"/>
    <d v="2017-06-30T15:23:10"/>
    <m/>
    <b v="0"/>
    <m/>
    <m/>
    <b v="0"/>
    <d v="2017-03-01T00:00:00"/>
    <n v="3"/>
    <n v="2017"/>
    <s v="Closed"/>
    <s v="Closed"/>
    <b v="0"/>
    <b v="0"/>
    <m/>
    <b v="1"/>
    <b v="0"/>
    <b v="0"/>
    <x v="25"/>
    <b v="0"/>
    <s v="Auto-Classic"/>
    <x v="0"/>
    <d v="2017-06-30T00:00:00"/>
    <s v="0055A00000BclF5QAJ"/>
    <d v="2021-04-10T22:59:54"/>
    <m/>
    <d v="2018-03-10T15:07:46"/>
    <m/>
    <m/>
    <b v="0"/>
    <m/>
    <s v="Biotherapeutics;Metabolomics"/>
    <s v="Trade Show"/>
    <m/>
    <m/>
    <m/>
    <m/>
    <m/>
    <x v="4005"/>
    <x v="0"/>
    <b v="0"/>
    <m/>
    <m/>
    <m/>
    <s v="0055A000008zqzaQAA"/>
    <s v="01s31000003qafeAAA"/>
    <s v="Proteomics"/>
    <m/>
    <s v="0035A00003CcQwiQAF"/>
    <s v="System"/>
    <s v="ZipChip"/>
    <m/>
    <m/>
    <s v="0125A000001ESVfQAO"/>
    <b v="0"/>
    <m/>
    <b v="0"/>
    <m/>
    <m/>
    <x v="1"/>
    <b v="0"/>
    <d v="2021-06-29T20:34:54"/>
    <s v="0055A00000BctN2QAJ"/>
    <m/>
    <b v="0"/>
    <x v="1"/>
    <m/>
    <m/>
    <n v="47655"/>
    <m/>
    <x v="61"/>
    <n v="100"/>
    <n v="0"/>
  </r>
  <r>
    <s v="0015A00002OI9CbQAL"/>
    <b v="0"/>
    <m/>
    <b v="0"/>
    <m/>
    <m/>
    <m/>
    <x v="698"/>
    <b v="1"/>
    <m/>
    <m/>
    <s v="0035A00003hm0QQQAY"/>
    <m/>
    <m/>
    <s v="0055A00000BNpn5QAD"/>
    <b v="1"/>
    <d v="2020-08-06T19:42:53"/>
    <m/>
    <b v="0"/>
    <m/>
    <m/>
    <b v="0"/>
    <d v="2020-03-01T00:00:00"/>
    <n v="3"/>
    <n v="2020"/>
    <s v="Closed"/>
    <s v="Closed"/>
    <b v="0"/>
    <b v="0"/>
    <m/>
    <b v="1"/>
    <b v="0"/>
    <b v="0"/>
    <x v="17"/>
    <b v="0"/>
    <s v="Auto-Classic"/>
    <x v="0"/>
    <m/>
    <s v="0055A00000BclF5QAJ"/>
    <d v="2021-04-11T20:07:09"/>
    <m/>
    <d v="2020-09-11T21:39:37"/>
    <m/>
    <m/>
    <b v="0"/>
    <m/>
    <m/>
    <s v="Field Sales"/>
    <m/>
    <m/>
    <s v="Thermo"/>
    <s v="QE Plus, HF, HF-X  (NO biopharma)"/>
    <m/>
    <x v="4006"/>
    <x v="0"/>
    <b v="0"/>
    <m/>
    <m/>
    <m/>
    <s v="0055A00000BNpn5QAD"/>
    <s v="01s5A000005x0sjQAA"/>
    <s v="Metabolomics"/>
    <m/>
    <s v="0035A00003hm0QQQAY"/>
    <s v="System"/>
    <s v="ZipChip"/>
    <m/>
    <m/>
    <s v="0125A000001ESVfQAO"/>
    <b v="0"/>
    <m/>
    <b v="0"/>
    <m/>
    <m/>
    <x v="1"/>
    <b v="0"/>
    <d v="2021-06-29T20:34:55"/>
    <s v="0055A000008iLmcQAE"/>
    <m/>
    <b v="0"/>
    <x v="1"/>
    <m/>
    <m/>
    <n v="60745.5"/>
    <m/>
    <x v="1044"/>
    <n v="100"/>
    <n v="0"/>
  </r>
  <r>
    <s v="0015A00002JPF2jQAH"/>
    <b v="0"/>
    <m/>
    <b v="0"/>
    <m/>
    <m/>
    <m/>
    <x v="96"/>
    <b v="1"/>
    <m/>
    <m/>
    <s v="0035A00003eN4JJQA0"/>
    <m/>
    <m/>
    <s v="0055A00000BNpn5QAD"/>
    <b v="1"/>
    <d v="2020-04-07T20:09:59"/>
    <m/>
    <b v="0"/>
    <m/>
    <m/>
    <b v="0"/>
    <d v="2020-03-01T00:00:00"/>
    <n v="3"/>
    <n v="2020"/>
    <s v="Closed"/>
    <s v="Closed"/>
    <b v="0"/>
    <b v="0"/>
    <m/>
    <b v="1"/>
    <b v="0"/>
    <b v="0"/>
    <x v="15"/>
    <b v="0"/>
    <s v="Auto-Classic"/>
    <x v="0"/>
    <d v="2020-05-20T00:00:00"/>
    <s v="0055A00000BclF5QAJ"/>
    <d v="2021-04-11T20:07:09"/>
    <m/>
    <d v="2020-08-06T21:38:22"/>
    <m/>
    <m/>
    <b v="0"/>
    <m/>
    <m/>
    <s v="Field Sales"/>
    <m/>
    <m/>
    <s v="Thermo"/>
    <s v="QE Plus, HF, HF-X  (NO biopharma)"/>
    <m/>
    <x v="4007"/>
    <x v="0"/>
    <b v="0"/>
    <m/>
    <m/>
    <m/>
    <s v="0055A00000BNpn5QAD"/>
    <s v="01s5A000005x0vsQAA"/>
    <s v="Biotherapeutics"/>
    <m/>
    <s v="0035A00003eN4JJQA0"/>
    <s v="System"/>
    <s v="ZipChip"/>
    <m/>
    <m/>
    <s v="0125A000001ESVfQAO"/>
    <b v="0"/>
    <m/>
    <b v="0"/>
    <m/>
    <m/>
    <x v="1"/>
    <b v="0"/>
    <d v="2021-06-29T20:34:55"/>
    <s v="0055A000008iLmcQAE"/>
    <m/>
    <b v="0"/>
    <x v="1"/>
    <m/>
    <m/>
    <n v="73500"/>
    <m/>
    <x v="1045"/>
    <n v="100"/>
    <n v="0"/>
  </r>
  <r>
    <s v="0015A000026oRv0QAE"/>
    <b v="0"/>
    <m/>
    <b v="0"/>
    <s v="7015A0000022hBpQAI"/>
    <m/>
    <m/>
    <x v="170"/>
    <b v="1"/>
    <m/>
    <m/>
    <s v="0035A00003Ooo53QAB"/>
    <m/>
    <m/>
    <s v="0055A000008iLoOQAU"/>
    <b v="1"/>
    <d v="2018-11-27T17:37:31"/>
    <m/>
    <b v="0"/>
    <m/>
    <m/>
    <b v="0"/>
    <d v="2019-03-01T00:00:00"/>
    <n v="3"/>
    <n v="2019"/>
    <s v="Closed"/>
    <s v="Closed"/>
    <b v="0"/>
    <b v="0"/>
    <m/>
    <b v="1"/>
    <b v="0"/>
    <b v="0"/>
    <x v="25"/>
    <b v="0"/>
    <s v="Auto-Classic"/>
    <x v="0"/>
    <d v="2019-07-26T00:00:00"/>
    <s v="0055A00000BclF5QAJ"/>
    <d v="2021-04-10T22:59:54"/>
    <m/>
    <d v="2019-09-30T13:51:19"/>
    <m/>
    <m/>
    <b v="0"/>
    <m/>
    <s v="Other;Food &amp; Beverage"/>
    <s v="Trade Show"/>
    <m/>
    <m/>
    <s v="Thermo"/>
    <s v="QE EMR UHMR (Plus, HF, HF-X with BioPharma)"/>
    <m/>
    <x v="4008"/>
    <x v="0"/>
    <b v="0"/>
    <m/>
    <m/>
    <s v="Food Analysis"/>
    <s v="0055A000009GjocQAC"/>
    <s v="01s5A000005z9ixQAA"/>
    <s v="Other"/>
    <m/>
    <s v="0035A00003Ooo53QAB"/>
    <s v="System"/>
    <s v="ZipChip"/>
    <m/>
    <m/>
    <s v="0125A000001ESVfQAO"/>
    <b v="0"/>
    <m/>
    <b v="0"/>
    <m/>
    <m/>
    <x v="1"/>
    <b v="0"/>
    <d v="2021-06-29T20:34:54"/>
    <m/>
    <m/>
    <b v="0"/>
    <x v="1"/>
    <m/>
    <m/>
    <n v="90775"/>
    <m/>
    <x v="1046"/>
    <n v="100"/>
    <n v="0"/>
  </r>
  <r>
    <s v="0015A000021PcVpQAK"/>
    <b v="0"/>
    <m/>
    <b v="0"/>
    <s v="7015A0000022hBpQAI"/>
    <m/>
    <m/>
    <x v="56"/>
    <b v="1"/>
    <m/>
    <m/>
    <s v="0035A00003IP6ZsQAL"/>
    <m/>
    <m/>
    <s v="0055A000008zqzaQAA"/>
    <b v="1"/>
    <d v="2018-06-18T19:29:49"/>
    <m/>
    <b v="0"/>
    <m/>
    <m/>
    <b v="0"/>
    <d v="2019-03-01T00:00:00"/>
    <n v="3"/>
    <n v="2019"/>
    <s v="Closed"/>
    <s v="Closed"/>
    <b v="0"/>
    <b v="0"/>
    <m/>
    <b v="1"/>
    <b v="0"/>
    <b v="0"/>
    <x v="17"/>
    <b v="0"/>
    <s v="Auto-Ti"/>
    <x v="0"/>
    <d v="2019-09-17T00:00:00"/>
    <s v="0055A00000BclF5QAJ"/>
    <d v="2021-04-10T22:59:54"/>
    <m/>
    <d v="2019-09-26T19:06:01"/>
    <m/>
    <m/>
    <b v="0"/>
    <m/>
    <m/>
    <s v="Trade Show"/>
    <m/>
    <m/>
    <s v="Thermo"/>
    <s v="Fusion Lumos"/>
    <m/>
    <x v="4009"/>
    <x v="0"/>
    <b v="0"/>
    <m/>
    <m/>
    <m/>
    <s v="0055A000009GjocQAC"/>
    <s v="01s5A000005z9ixQAA"/>
    <s v="Biotherapeutics"/>
    <m/>
    <s v="0035A00003IP6ZsQAL"/>
    <s v="System"/>
    <s v="ZipChip"/>
    <m/>
    <m/>
    <s v="0125A000001ESVfQAO"/>
    <b v="0"/>
    <m/>
    <b v="0"/>
    <m/>
    <m/>
    <x v="1"/>
    <b v="0"/>
    <d v="2021-06-29T20:34:54"/>
    <m/>
    <m/>
    <b v="0"/>
    <x v="1"/>
    <m/>
    <m/>
    <n v="83721.5"/>
    <m/>
    <x v="1047"/>
    <n v="100"/>
    <n v="0"/>
  </r>
  <r>
    <s v="0015A000028lvnaQAA"/>
    <b v="0"/>
    <m/>
    <b v="0"/>
    <m/>
    <m/>
    <m/>
    <x v="6"/>
    <b v="1"/>
    <m/>
    <m/>
    <s v="0035A00003Wot0wQAB"/>
    <m/>
    <m/>
    <s v="0055A000008iLoOQAU"/>
    <b v="1"/>
    <d v="2019-01-30T14:07:32"/>
    <m/>
    <b v="0"/>
    <m/>
    <m/>
    <b v="0"/>
    <d v="2019-03-01T00:00:00"/>
    <n v="3"/>
    <n v="2019"/>
    <s v="Closed"/>
    <s v="Closed"/>
    <b v="0"/>
    <b v="0"/>
    <m/>
    <b v="1"/>
    <b v="0"/>
    <b v="0"/>
    <x v="15"/>
    <b v="0"/>
    <s v="Manual-Classic"/>
    <x v="0"/>
    <m/>
    <s v="0055A00000BclF5QAJ"/>
    <d v="2021-04-11T20:07:09"/>
    <m/>
    <d v="2019-09-27T12:21:11"/>
    <m/>
    <m/>
    <b v="0"/>
    <m/>
    <s v="Biotherapeutics"/>
    <s v="Field Sales"/>
    <m/>
    <m/>
    <s v="Thermo"/>
    <s v="QE Plus, HF, HF-X  (NO biopharma)"/>
    <m/>
    <x v="4010"/>
    <x v="0"/>
    <b v="0"/>
    <m/>
    <m/>
    <m/>
    <s v="00531000007KAu8AAG"/>
    <s v="01s5A000004PlSkQAK"/>
    <s v="Biotherapeutics"/>
    <m/>
    <s v="0035A00003Wot0wQAB"/>
    <s v="System"/>
    <s v="ZipChip"/>
    <m/>
    <m/>
    <s v="0125A000001ESVfQAO"/>
    <b v="0"/>
    <m/>
    <b v="0"/>
    <m/>
    <m/>
    <x v="1"/>
    <b v="0"/>
    <d v="2021-06-29T20:34:54"/>
    <s v="0055A00000Bd4jEQAR"/>
    <m/>
    <b v="0"/>
    <x v="1"/>
    <m/>
    <m/>
    <n v="97492"/>
    <m/>
    <x v="1048"/>
    <n v="100"/>
    <n v="0"/>
  </r>
  <r>
    <s v="0013100001kbnWUAAY"/>
    <b v="0"/>
    <m/>
    <b v="0"/>
    <s v="7015A000001zMbOQAU"/>
    <m/>
    <m/>
    <x v="543"/>
    <b v="1"/>
    <m/>
    <m/>
    <m/>
    <m/>
    <m/>
    <s v="0055A00000BNXCfQAP"/>
    <b v="1"/>
    <d v="2020-11-23T23:15:17"/>
    <m/>
    <b v="0"/>
    <m/>
    <m/>
    <b v="0"/>
    <d v="2020-04-01T00:00:00"/>
    <n v="4"/>
    <n v="2020"/>
    <s v="Closed"/>
    <s v="Closed"/>
    <b v="0"/>
    <b v="0"/>
    <m/>
    <b v="1"/>
    <b v="0"/>
    <b v="0"/>
    <x v="15"/>
    <b v="0"/>
    <m/>
    <x v="0"/>
    <m/>
    <s v="0055A00000BclF5QAJ"/>
    <d v="2021-04-10T22:59:54"/>
    <m/>
    <d v="2021-01-06T22:51:05"/>
    <m/>
    <m/>
    <b v="0"/>
    <m/>
    <m/>
    <s v="Website"/>
    <m/>
    <m/>
    <m/>
    <m/>
    <m/>
    <x v="4011"/>
    <x v="0"/>
    <b v="0"/>
    <m/>
    <m/>
    <m/>
    <s v="0055A00000BNXCfQAP"/>
    <s v="01s5A000005x0sjQAA"/>
    <s v="Biotherapeutics"/>
    <m/>
    <s v="0035A00003jvRhTQAU"/>
    <s v="Consumables"/>
    <s v="Rebel"/>
    <m/>
    <m/>
    <s v="0125A000001ESVfQAO"/>
    <b v="0"/>
    <m/>
    <b v="0"/>
    <s v="No"/>
    <m/>
    <x v="1"/>
    <b v="0"/>
    <d v="2021-06-29T20:34:55"/>
    <s v="0055A00000BctN7QAJ"/>
    <m/>
    <b v="0"/>
    <x v="1"/>
    <m/>
    <m/>
    <n v="4000"/>
    <m/>
    <x v="121"/>
    <n v="100"/>
    <n v="0"/>
  </r>
  <r>
    <s v="0015A00002CwPb7QAF"/>
    <b v="0"/>
    <m/>
    <b v="0"/>
    <s v="7015A000001qVJTQA2"/>
    <m/>
    <m/>
    <x v="836"/>
    <b v="1"/>
    <m/>
    <m/>
    <s v="0035A00003VxsyGQAR"/>
    <m/>
    <m/>
    <s v="0055A000008zqzaQAA"/>
    <b v="1"/>
    <d v="2019-06-12T18:06:45"/>
    <m/>
    <b v="0"/>
    <m/>
    <m/>
    <b v="0"/>
    <d v="2019-04-01T00:00:00"/>
    <n v="4"/>
    <n v="2019"/>
    <s v="Closed"/>
    <s v="Closed"/>
    <b v="0"/>
    <b v="0"/>
    <m/>
    <b v="1"/>
    <b v="0"/>
    <b v="0"/>
    <x v="15"/>
    <b v="0"/>
    <m/>
    <x v="0"/>
    <d v="2021-02-12T00:00:00"/>
    <s v="0055A00000BclF5QAJ"/>
    <d v="2021-04-11T20:06:15"/>
    <m/>
    <d v="2019-11-29T01:59:18"/>
    <m/>
    <m/>
    <b v="0"/>
    <m/>
    <m/>
    <s v="Field Sales"/>
    <m/>
    <m/>
    <m/>
    <m/>
    <m/>
    <x v="4012"/>
    <x v="0"/>
    <b v="0"/>
    <m/>
    <m/>
    <m/>
    <s v="0055A000008zqzaQAA"/>
    <s v="01s5A000005z9ixQAA"/>
    <m/>
    <m/>
    <s v="0035A00003VxsyGQAR"/>
    <s v="System"/>
    <s v="Rebel"/>
    <m/>
    <m/>
    <s v="0125A000001ESVfQAO"/>
    <b v="0"/>
    <m/>
    <b v="0"/>
    <m/>
    <m/>
    <x v="1"/>
    <b v="0"/>
    <d v="2021-06-29T20:34:54"/>
    <s v="0055A00000BctN2QAJ"/>
    <m/>
    <b v="0"/>
    <x v="1"/>
    <m/>
    <m/>
    <n v="104550"/>
    <m/>
    <x v="914"/>
    <n v="100"/>
    <n v="0"/>
  </r>
  <r>
    <s v="0015A00002DSLMyQAP"/>
    <b v="0"/>
    <m/>
    <b v="0"/>
    <m/>
    <m/>
    <m/>
    <x v="837"/>
    <b v="1"/>
    <m/>
    <m/>
    <s v="0035A00003XDyNAQA1"/>
    <m/>
    <m/>
    <s v="0055A000008iLmwQAE"/>
    <b v="1"/>
    <d v="2019-09-04T16:26:30"/>
    <m/>
    <b v="0"/>
    <m/>
    <m/>
    <b v="0"/>
    <d v="2019-04-01T00:00:00"/>
    <n v="4"/>
    <n v="2019"/>
    <s v="Closed"/>
    <s v="Closed"/>
    <b v="0"/>
    <b v="0"/>
    <m/>
    <b v="1"/>
    <b v="0"/>
    <b v="0"/>
    <x v="15"/>
    <b v="0"/>
    <m/>
    <x v="0"/>
    <d v="2019-12-03T00:00:00"/>
    <s v="0055A00000BclF5QAJ"/>
    <d v="2021-04-10T22:59:54"/>
    <m/>
    <d v="2019-11-13T21:51:29"/>
    <m/>
    <m/>
    <b v="0"/>
    <m/>
    <m/>
    <s v="Referral"/>
    <m/>
    <m/>
    <m/>
    <m/>
    <m/>
    <x v="4013"/>
    <x v="0"/>
    <b v="0"/>
    <m/>
    <m/>
    <m/>
    <s v="0055A000008zqzaQAA"/>
    <s v="01s5A000005z9ixQAA"/>
    <s v="Biotherapeutics"/>
    <m/>
    <s v="0035A00003XDyNAQA1"/>
    <s v="System"/>
    <s v="Rebel"/>
    <m/>
    <m/>
    <s v="0125A000001ESVfQAO"/>
    <b v="0"/>
    <m/>
    <b v="0"/>
    <m/>
    <m/>
    <x v="1"/>
    <b v="0"/>
    <d v="2021-06-29T20:34:54"/>
    <s v="0055A00000BctN2QAJ"/>
    <m/>
    <b v="0"/>
    <x v="1"/>
    <m/>
    <m/>
    <n v="104550"/>
    <m/>
    <x v="914"/>
    <n v="100"/>
    <n v="0"/>
  </r>
  <r>
    <s v="0015A000028moKRQAY"/>
    <b v="0"/>
    <m/>
    <b v="0"/>
    <s v="7015A000001qb0JQAQ"/>
    <m/>
    <m/>
    <x v="838"/>
    <b v="1"/>
    <m/>
    <m/>
    <s v="0035A00003XBDhjQAH"/>
    <m/>
    <m/>
    <s v="0055A000008iLoOQAU"/>
    <b v="1"/>
    <d v="2019-08-21T16:55:10"/>
    <m/>
    <b v="0"/>
    <m/>
    <m/>
    <b v="0"/>
    <d v="2019-04-01T00:00:00"/>
    <n v="4"/>
    <n v="2019"/>
    <s v="Closed"/>
    <s v="Closed"/>
    <b v="0"/>
    <b v="0"/>
    <m/>
    <b v="1"/>
    <b v="0"/>
    <b v="0"/>
    <x v="15"/>
    <b v="0"/>
    <m/>
    <x v="0"/>
    <d v="2019-12-10T00:00:00"/>
    <s v="0055A00000BclF5QAJ"/>
    <d v="2021-04-10T22:59:54"/>
    <m/>
    <d v="2019-10-10T12:02:59"/>
    <m/>
    <m/>
    <b v="0"/>
    <m/>
    <m/>
    <s v="Trade Show"/>
    <m/>
    <m/>
    <m/>
    <m/>
    <m/>
    <x v="4014"/>
    <x v="0"/>
    <b v="0"/>
    <m/>
    <m/>
    <m/>
    <s v="0055A00000BNpn5QAD"/>
    <s v="01s5A000005z9ixQAA"/>
    <m/>
    <m/>
    <s v="0035A00003XBDhjQAH"/>
    <s v="System"/>
    <s v="Rebel"/>
    <s v="0035A00003YxmVHQAZ"/>
    <m/>
    <s v="0125A000001ESVfQAO"/>
    <b v="0"/>
    <m/>
    <b v="0"/>
    <m/>
    <m/>
    <x v="1"/>
    <b v="0"/>
    <d v="2021-06-29T20:34:54"/>
    <s v="0055A000008iLmcQAE"/>
    <m/>
    <b v="0"/>
    <x v="1"/>
    <m/>
    <m/>
    <n v="104550"/>
    <m/>
    <x v="914"/>
    <n v="100"/>
    <n v="0"/>
  </r>
  <r>
    <s v="0015A00001tbNSWQA2"/>
    <b v="0"/>
    <m/>
    <b v="0"/>
    <m/>
    <m/>
    <m/>
    <x v="288"/>
    <b v="1"/>
    <m/>
    <m/>
    <m/>
    <m/>
    <s v="Impacted"/>
    <s v="0055A00000BNXCfQAP"/>
    <b v="1"/>
    <d v="2020-09-30T23:32:02"/>
    <m/>
    <b v="0"/>
    <m/>
    <m/>
    <b v="0"/>
    <d v="2020-04-01T00:00:00"/>
    <n v="4"/>
    <n v="2020"/>
    <s v="Closed"/>
    <s v="Closed"/>
    <b v="0"/>
    <b v="0"/>
    <m/>
    <b v="1"/>
    <b v="0"/>
    <b v="0"/>
    <x v="15"/>
    <b v="0"/>
    <m/>
    <x v="0"/>
    <m/>
    <s v="0055A00000BclF5QAJ"/>
    <d v="2021-04-10T22:59:54"/>
    <m/>
    <d v="2020-10-08T20:51:22"/>
    <m/>
    <m/>
    <b v="0"/>
    <m/>
    <m/>
    <s v="Website"/>
    <m/>
    <m/>
    <m/>
    <m/>
    <m/>
    <x v="4015"/>
    <x v="0"/>
    <b v="0"/>
    <m/>
    <m/>
    <m/>
    <s v="0055A00000BNXCfQAP"/>
    <s v="01s5A000005x0sjQAA"/>
    <s v="Biotherapeutics"/>
    <m/>
    <s v="0035A00003fqxqNQAQ"/>
    <s v="Training"/>
    <s v="Rebel"/>
    <m/>
    <m/>
    <s v="0125A000001ESVfQAO"/>
    <b v="0"/>
    <m/>
    <b v="0"/>
    <m/>
    <m/>
    <x v="1"/>
    <b v="0"/>
    <d v="2021-06-29T20:34:55"/>
    <s v="0055A00000BctN7QAJ"/>
    <m/>
    <b v="0"/>
    <x v="1"/>
    <m/>
    <m/>
    <n v="9980"/>
    <m/>
    <x v="1049"/>
    <n v="100"/>
    <n v="0"/>
  </r>
  <r>
    <s v="0013100001fqO6KAAU"/>
    <b v="0"/>
    <m/>
    <b v="0"/>
    <s v="7015A000001dE6uQAE"/>
    <m/>
    <m/>
    <x v="75"/>
    <b v="1"/>
    <m/>
    <m/>
    <s v="0035A00003EXbD3QAL"/>
    <m/>
    <m/>
    <s v="00531000008FRNUAA4"/>
    <b v="1"/>
    <d v="2017-10-13T18:35:13"/>
    <m/>
    <b v="0"/>
    <m/>
    <m/>
    <b v="0"/>
    <d v="2017-04-01T00:00:00"/>
    <n v="4"/>
    <n v="2017"/>
    <s v="Closed"/>
    <s v="Closed"/>
    <b v="0"/>
    <b v="0"/>
    <m/>
    <b v="1"/>
    <b v="0"/>
    <b v="0"/>
    <x v="17"/>
    <b v="0"/>
    <m/>
    <x v="0"/>
    <d v="2017-08-21T00:00:00"/>
    <s v="0055A00000BclF5QAJ"/>
    <d v="2021-04-10T22:59:54"/>
    <m/>
    <d v="2019-10-22T15:10:28"/>
    <m/>
    <m/>
    <b v="0"/>
    <m/>
    <s v="Proteomics and Peptide Mapping"/>
    <s v="Trade Show"/>
    <m/>
    <m/>
    <m/>
    <m/>
    <m/>
    <x v="4016"/>
    <x v="0"/>
    <b v="0"/>
    <m/>
    <m/>
    <m/>
    <s v="0055A000009GjocQAC"/>
    <s v="01s31000003qafeAAA"/>
    <s v="Proteomics"/>
    <m/>
    <s v="0035A00003EXbD3QAL"/>
    <s v="Consumables"/>
    <s v="ZipChip"/>
    <m/>
    <m/>
    <s v="0125A000001ESVfQAO"/>
    <b v="0"/>
    <m/>
    <b v="0"/>
    <m/>
    <m/>
    <x v="1"/>
    <b v="0"/>
    <d v="2021-06-29T20:34:54"/>
    <m/>
    <m/>
    <b v="0"/>
    <x v="1"/>
    <m/>
    <m/>
    <n v="1000"/>
    <m/>
    <x v="879"/>
    <n v="100"/>
    <n v="0"/>
  </r>
  <r>
    <s v="0013100001puTb4AAE"/>
    <b v="0"/>
    <m/>
    <b v="0"/>
    <m/>
    <m/>
    <m/>
    <x v="839"/>
    <b v="1"/>
    <m/>
    <m/>
    <s v="0035A00003FVKJrQAP"/>
    <m/>
    <m/>
    <s v="00531000008FRNUAA4"/>
    <b v="1"/>
    <d v="2017-11-07T19:50:42"/>
    <m/>
    <b v="0"/>
    <m/>
    <m/>
    <b v="0"/>
    <d v="2017-04-01T00:00:00"/>
    <n v="4"/>
    <n v="2017"/>
    <s v="Closed"/>
    <s v="Closed"/>
    <b v="0"/>
    <b v="0"/>
    <m/>
    <b v="1"/>
    <b v="0"/>
    <b v="0"/>
    <x v="15"/>
    <b v="0"/>
    <m/>
    <x v="0"/>
    <d v="2017-10-16T00:00:00"/>
    <s v="0055A00000BclF5QAJ"/>
    <d v="2021-04-10T22:59:54"/>
    <m/>
    <d v="2018-03-10T15:07:46"/>
    <m/>
    <m/>
    <b v="0"/>
    <m/>
    <s v="Proteomics and Peptide Mapping"/>
    <s v="Website"/>
    <m/>
    <m/>
    <m/>
    <m/>
    <m/>
    <x v="4017"/>
    <x v="0"/>
    <b v="0"/>
    <m/>
    <m/>
    <m/>
    <s v="0055A000008iLoOQAU"/>
    <s v="01s31000003qafeAAA"/>
    <s v="Proteomics"/>
    <m/>
    <s v="0035A00003FVKJrQAP"/>
    <s v="Consumables"/>
    <s v="ZipChip"/>
    <m/>
    <m/>
    <s v="0125A000001ESVfQAO"/>
    <b v="0"/>
    <m/>
    <b v="0"/>
    <m/>
    <m/>
    <x v="1"/>
    <b v="0"/>
    <d v="2021-06-29T20:34:54"/>
    <m/>
    <m/>
    <b v="0"/>
    <x v="1"/>
    <m/>
    <m/>
    <n v="600"/>
    <m/>
    <x v="1050"/>
    <n v="100"/>
    <n v="0"/>
  </r>
  <r>
    <s v="0013100001k5ZyRAAU"/>
    <b v="0"/>
    <m/>
    <b v="0"/>
    <s v="7015A000001ZjhTQAS"/>
    <m/>
    <m/>
    <x v="9"/>
    <b v="1"/>
    <m/>
    <m/>
    <s v="0035A00003ODVBoQAP"/>
    <m/>
    <m/>
    <s v="0055A000008iLoOQAU"/>
    <b v="1"/>
    <d v="2018-11-16T18:47:51"/>
    <m/>
    <b v="0"/>
    <m/>
    <m/>
    <b v="0"/>
    <d v="2018-04-01T00:00:00"/>
    <n v="4"/>
    <n v="2018"/>
    <s v="Closed"/>
    <s v="Closed"/>
    <b v="0"/>
    <b v="0"/>
    <m/>
    <b v="1"/>
    <b v="0"/>
    <b v="0"/>
    <x v="15"/>
    <b v="0"/>
    <m/>
    <x v="0"/>
    <d v="2018-09-26T00:00:00"/>
    <s v="0055A00000BclF5QAJ"/>
    <d v="2021-04-10T22:59:54"/>
    <m/>
    <d v="2019-04-01T16:18:37"/>
    <m/>
    <m/>
    <b v="0"/>
    <m/>
    <m/>
    <s v="Eblasts"/>
    <m/>
    <m/>
    <m/>
    <m/>
    <m/>
    <x v="4018"/>
    <x v="0"/>
    <b v="0"/>
    <m/>
    <m/>
    <m/>
    <s v="0055A000008zqzaQAA"/>
    <s v="01s31000003qafeAAA"/>
    <s v="Proteomics and Peptide Mapping"/>
    <m/>
    <s v="0035A00003ODVBoQAP"/>
    <s v="Consumables"/>
    <s v="ZipChip"/>
    <m/>
    <m/>
    <s v="0125A000001ESVfQAO"/>
    <b v="0"/>
    <m/>
    <b v="0"/>
    <m/>
    <m/>
    <x v="1"/>
    <b v="0"/>
    <d v="2021-06-29T20:34:54"/>
    <s v="0055A00000BctN2QAJ"/>
    <m/>
    <b v="0"/>
    <x v="1"/>
    <m/>
    <m/>
    <n v="6945"/>
    <m/>
    <x v="1051"/>
    <n v="100"/>
    <n v="0"/>
  </r>
  <r>
    <s v="0015A000026muqCQAQ"/>
    <b v="0"/>
    <m/>
    <b v="0"/>
    <s v="7015A000001zMbNQAU"/>
    <m/>
    <m/>
    <x v="806"/>
    <b v="1"/>
    <m/>
    <m/>
    <s v="0035A00003k9tYXQAY"/>
    <m/>
    <m/>
    <s v="0055A000008iLoOQAU"/>
    <b v="1"/>
    <d v="2020-12-10T13:57:30"/>
    <m/>
    <b v="0"/>
    <m/>
    <m/>
    <b v="0"/>
    <d v="2020-04-01T00:00:00"/>
    <n v="4"/>
    <n v="2020"/>
    <s v="Closed"/>
    <s v="Closed"/>
    <b v="0"/>
    <b v="0"/>
    <m/>
    <b v="1"/>
    <b v="0"/>
    <b v="0"/>
    <x v="15"/>
    <b v="0"/>
    <m/>
    <x v="0"/>
    <d v="2020-12-21T00:00:00"/>
    <s v="0055A00000BclF5QAJ"/>
    <d v="2021-04-10T22:59:54"/>
    <m/>
    <d v="2020-12-21T20:57:50"/>
    <m/>
    <m/>
    <b v="0"/>
    <m/>
    <m/>
    <s v="Website"/>
    <m/>
    <m/>
    <m/>
    <m/>
    <m/>
    <x v="4019"/>
    <x v="0"/>
    <b v="0"/>
    <m/>
    <m/>
    <m/>
    <s v="0055A000008iLoOQAU"/>
    <s v="01s5A000005x0sjQAA"/>
    <s v="Metabolomics"/>
    <m/>
    <s v="0035A00003k9tYXQAY"/>
    <s v="Consumables"/>
    <s v="ZipChip"/>
    <m/>
    <m/>
    <s v="0125A000001ESVfQAO"/>
    <b v="0"/>
    <m/>
    <b v="0"/>
    <m/>
    <m/>
    <x v="1"/>
    <b v="0"/>
    <d v="2021-06-29T20:34:55"/>
    <m/>
    <m/>
    <b v="0"/>
    <x v="1"/>
    <m/>
    <m/>
    <n v="1390"/>
    <m/>
    <x v="932"/>
    <n v="100"/>
    <n v="0"/>
  </r>
  <r>
    <s v="0015A00002K6A5vQAF"/>
    <b v="0"/>
    <m/>
    <b v="0"/>
    <s v="7015A000001zMbNQAU"/>
    <m/>
    <m/>
    <x v="840"/>
    <b v="1"/>
    <m/>
    <m/>
    <s v="0035A00003jw8MUQAY"/>
    <m/>
    <m/>
    <s v="0055A000008iLoOQAU"/>
    <b v="1"/>
    <d v="2020-10-05T13:25:16"/>
    <m/>
    <b v="0"/>
    <m/>
    <m/>
    <b v="0"/>
    <d v="2020-04-01T00:00:00"/>
    <n v="4"/>
    <n v="2020"/>
    <s v="Closed"/>
    <s v="Closed"/>
    <b v="0"/>
    <b v="0"/>
    <m/>
    <b v="1"/>
    <b v="0"/>
    <b v="0"/>
    <x v="15"/>
    <b v="0"/>
    <m/>
    <x v="0"/>
    <d v="2020-11-05T00:00:00"/>
    <s v="0055A00000BclF5QAJ"/>
    <d v="2021-04-10T22:59:54"/>
    <m/>
    <d v="2020-11-23T16:56:39"/>
    <m/>
    <m/>
    <b v="0"/>
    <m/>
    <m/>
    <s v="Website"/>
    <m/>
    <m/>
    <m/>
    <m/>
    <m/>
    <x v="4020"/>
    <x v="0"/>
    <b v="0"/>
    <m/>
    <m/>
    <m/>
    <s v="0055A000008iLoOQAU"/>
    <s v="01s5A000005x0sjQAA"/>
    <s v="Biotherapeutics"/>
    <m/>
    <s v="0035A00003jw8MUQAY"/>
    <s v="Consumables"/>
    <s v="ZipChip"/>
    <m/>
    <m/>
    <s v="0125A000001ESVfQAO"/>
    <b v="0"/>
    <m/>
    <b v="0"/>
    <m/>
    <m/>
    <x v="1"/>
    <b v="0"/>
    <d v="2021-06-29T20:34:55"/>
    <m/>
    <m/>
    <b v="0"/>
    <x v="1"/>
    <m/>
    <m/>
    <n v="1390"/>
    <m/>
    <x v="932"/>
    <n v="100"/>
    <n v="0"/>
  </r>
  <r>
    <s v="0013100001p4QUfAAM"/>
    <b v="0"/>
    <m/>
    <b v="0"/>
    <s v="7015A0000022g3BQAQ"/>
    <m/>
    <m/>
    <x v="765"/>
    <b v="1"/>
    <m/>
    <m/>
    <s v="0035A00003IO4NNQA1"/>
    <m/>
    <m/>
    <s v="0055A000006HDY9QAO"/>
    <b v="1"/>
    <d v="2018-05-23T18:48:54"/>
    <m/>
    <b v="0"/>
    <m/>
    <m/>
    <b v="0"/>
    <d v="2018-04-01T00:00:00"/>
    <n v="4"/>
    <n v="2018"/>
    <s v="Closed"/>
    <s v="Closed"/>
    <b v="0"/>
    <b v="0"/>
    <m/>
    <b v="1"/>
    <b v="0"/>
    <b v="0"/>
    <x v="15"/>
    <b v="0"/>
    <s v="Auto-Classic"/>
    <x v="0"/>
    <d v="2018-08-22T00:00:00"/>
    <s v="0055A00000BclF5QAJ"/>
    <d v="2021-04-10T22:59:54"/>
    <m/>
    <d v="2018-10-11T18:37:22"/>
    <m/>
    <m/>
    <b v="0"/>
    <m/>
    <m/>
    <s v="Webinar"/>
    <m/>
    <m/>
    <m/>
    <m/>
    <m/>
    <x v="4021"/>
    <x v="0"/>
    <b v="0"/>
    <m/>
    <m/>
    <m/>
    <s v="0055A000008iLoJQAU"/>
    <s v="01s31000003qafeAAA"/>
    <s v="Biotherapeutics"/>
    <m/>
    <s v="0035A00003IO4NNQA1"/>
    <s v="System"/>
    <s v="ZipChip"/>
    <m/>
    <m/>
    <s v="0125A000001ESVfQAO"/>
    <b v="0"/>
    <m/>
    <b v="0"/>
    <m/>
    <m/>
    <x v="1"/>
    <b v="0"/>
    <d v="2021-06-29T20:34:54"/>
    <m/>
    <m/>
    <b v="0"/>
    <x v="1"/>
    <m/>
    <m/>
    <n v="82600"/>
    <m/>
    <x v="1024"/>
    <n v="100"/>
    <n v="0"/>
  </r>
  <r>
    <s v="0015A00001xPWrZQAW"/>
    <b v="0"/>
    <m/>
    <b v="0"/>
    <m/>
    <m/>
    <m/>
    <x v="841"/>
    <b v="1"/>
    <m/>
    <m/>
    <s v="0035A00003EXyuOQAT"/>
    <m/>
    <m/>
    <s v="00531000008FRNUAA4"/>
    <b v="1"/>
    <d v="2017-10-23T19:19:58"/>
    <m/>
    <b v="0"/>
    <m/>
    <m/>
    <b v="0"/>
    <d v="2017-04-01T00:00:00"/>
    <n v="4"/>
    <n v="2017"/>
    <s v="Closed"/>
    <s v="Closed"/>
    <b v="0"/>
    <b v="0"/>
    <m/>
    <b v="1"/>
    <b v="0"/>
    <b v="0"/>
    <x v="15"/>
    <b v="0"/>
    <s v="Auto-Classic"/>
    <x v="0"/>
    <d v="2017-11-15T00:00:00"/>
    <s v="0055A00000BclF5QAJ"/>
    <d v="2021-04-10T22:59:54"/>
    <m/>
    <d v="2018-03-10T15:07:46"/>
    <m/>
    <m/>
    <b v="0"/>
    <m/>
    <s v="Biotherapeutics"/>
    <s v="Website"/>
    <m/>
    <m/>
    <m/>
    <m/>
    <m/>
    <x v="4022"/>
    <x v="0"/>
    <b v="0"/>
    <m/>
    <m/>
    <m/>
    <s v="0055A000008iLoJQAU"/>
    <s v="01s31000003qafeAAA"/>
    <s v="Biotherapeutics"/>
    <m/>
    <s v="0035A00003EXyuOQAT"/>
    <s v="System"/>
    <s v="ZipChip"/>
    <m/>
    <m/>
    <s v="0125A000001ESVfQAO"/>
    <b v="0"/>
    <m/>
    <b v="0"/>
    <m/>
    <m/>
    <x v="1"/>
    <b v="0"/>
    <d v="2021-06-29T20:34:54"/>
    <m/>
    <m/>
    <b v="0"/>
    <x v="1"/>
    <m/>
    <m/>
    <n v="57650"/>
    <m/>
    <x v="85"/>
    <n v="100"/>
    <n v="0"/>
  </r>
  <r>
    <s v="0013100001puTb4AAE"/>
    <b v="0"/>
    <m/>
    <b v="0"/>
    <m/>
    <m/>
    <m/>
    <x v="768"/>
    <b v="1"/>
    <m/>
    <m/>
    <s v="0035A00003GnkXJQAZ"/>
    <m/>
    <m/>
    <s v="00531000008FRNUAA4"/>
    <b v="1"/>
    <d v="2018-05-30T18:00:59"/>
    <m/>
    <b v="0"/>
    <m/>
    <m/>
    <b v="0"/>
    <d v="2018-04-01T00:00:00"/>
    <n v="4"/>
    <n v="2018"/>
    <s v="Closed"/>
    <s v="Closed"/>
    <b v="0"/>
    <b v="0"/>
    <m/>
    <b v="1"/>
    <b v="0"/>
    <b v="0"/>
    <x v="15"/>
    <b v="0"/>
    <s v="Auto-Classic"/>
    <x v="0"/>
    <d v="2018-10-12T00:00:00"/>
    <s v="0055A00000BclF5QAJ"/>
    <d v="2021-04-11T19:52:07"/>
    <m/>
    <d v="2018-12-10T02:45:07"/>
    <m/>
    <m/>
    <b v="0"/>
    <m/>
    <m/>
    <s v="Inside Sales"/>
    <m/>
    <m/>
    <m/>
    <m/>
    <m/>
    <x v="4023"/>
    <x v="0"/>
    <b v="0"/>
    <m/>
    <m/>
    <m/>
    <s v="0055A000008zqzaQAA"/>
    <s v="01s31000003qafeAAA"/>
    <s v="Biotherapeutics"/>
    <m/>
    <s v="0035A00003IOLa2QAH"/>
    <s v="System"/>
    <s v="ZipChip"/>
    <m/>
    <m/>
    <s v="0125A000001ESVfQAO"/>
    <b v="0"/>
    <m/>
    <b v="0"/>
    <m/>
    <m/>
    <x v="1"/>
    <b v="0"/>
    <d v="2021-06-29T20:34:54"/>
    <s v="0055A00000BctN2QAJ"/>
    <m/>
    <b v="0"/>
    <x v="1"/>
    <m/>
    <m/>
    <n v="72600"/>
    <m/>
    <x v="911"/>
    <n v="100"/>
    <n v="0"/>
  </r>
  <r>
    <s v="0013100001gZd3uAAC"/>
    <b v="0"/>
    <m/>
    <b v="0"/>
    <s v="7015A0000022hYtQAI"/>
    <m/>
    <m/>
    <x v="514"/>
    <b v="1"/>
    <m/>
    <m/>
    <s v="0035A00003OBljYQAT"/>
    <m/>
    <m/>
    <s v="0055A000008iLoOQAU"/>
    <b v="1"/>
    <d v="2018-11-06T22:40:37"/>
    <m/>
    <b v="0"/>
    <m/>
    <m/>
    <b v="0"/>
    <d v="2018-04-01T00:00:00"/>
    <n v="4"/>
    <n v="2018"/>
    <s v="Closed"/>
    <s v="Closed"/>
    <b v="0"/>
    <b v="0"/>
    <m/>
    <b v="1"/>
    <b v="0"/>
    <b v="0"/>
    <x v="15"/>
    <b v="0"/>
    <s v="Auto-Ti"/>
    <x v="0"/>
    <d v="2018-11-06T00:00:00"/>
    <s v="0055A00000BclF5QAJ"/>
    <d v="2021-04-10T22:59:54"/>
    <m/>
    <d v="2018-12-10T02:43:41"/>
    <m/>
    <m/>
    <b v="0"/>
    <m/>
    <s v="Biotherapeutics"/>
    <s v="Webinar"/>
    <m/>
    <m/>
    <m/>
    <m/>
    <m/>
    <x v="4024"/>
    <x v="0"/>
    <b v="0"/>
    <m/>
    <m/>
    <m/>
    <s v="0055A000008iLoJQAU"/>
    <s v="01s31000003qafeAAA"/>
    <s v="Biotherapeutics"/>
    <m/>
    <s v="0035A00003OBljYQAT"/>
    <s v="System"/>
    <s v="ZipChip"/>
    <m/>
    <m/>
    <s v="0125A000001ESVfQAO"/>
    <b v="0"/>
    <m/>
    <b v="0"/>
    <m/>
    <m/>
    <x v="1"/>
    <b v="0"/>
    <d v="2021-06-29T20:34:54"/>
    <m/>
    <m/>
    <b v="0"/>
    <x v="1"/>
    <m/>
    <m/>
    <n v="77200"/>
    <m/>
    <x v="1052"/>
    <n v="100"/>
    <n v="0"/>
  </r>
  <r>
    <s v="0015A00001yXLTGQA4"/>
    <b v="0"/>
    <m/>
    <b v="0"/>
    <m/>
    <m/>
    <m/>
    <x v="149"/>
    <b v="1"/>
    <m/>
    <m/>
    <s v="0035A00003FZMOMQA5"/>
    <m/>
    <m/>
    <s v="00531000008FRNUAA4"/>
    <b v="1"/>
    <d v="2018-01-18T19:00:37"/>
    <m/>
    <b v="0"/>
    <m/>
    <m/>
    <b v="0"/>
    <d v="2018-04-01T00:00:00"/>
    <n v="4"/>
    <n v="2018"/>
    <s v="Closed"/>
    <s v="Closed"/>
    <b v="0"/>
    <b v="0"/>
    <m/>
    <b v="1"/>
    <b v="0"/>
    <b v="0"/>
    <x v="25"/>
    <b v="0"/>
    <s v="Manual-Classic"/>
    <x v="0"/>
    <m/>
    <s v="0055A00000BclF5QAJ"/>
    <d v="2021-04-11T19:52:07"/>
    <m/>
    <d v="2018-10-10T01:48:21"/>
    <m/>
    <m/>
    <b v="0"/>
    <m/>
    <m/>
    <s v="Inside Sales"/>
    <m/>
    <m/>
    <m/>
    <m/>
    <m/>
    <x v="4025"/>
    <x v="0"/>
    <b v="0"/>
    <m/>
    <m/>
    <m/>
    <s v="0055A000008zqzaQAA"/>
    <s v="01s31000003qafeAAA"/>
    <s v="Other"/>
    <m/>
    <s v="0035A00003FZMOMQA5"/>
    <s v="System"/>
    <s v="ZipChip"/>
    <m/>
    <m/>
    <s v="0125A000001ESVfQAO"/>
    <b v="0"/>
    <m/>
    <b v="0"/>
    <m/>
    <m/>
    <x v="1"/>
    <b v="0"/>
    <d v="2021-06-29T20:34:54"/>
    <s v="0055A00000BctN2QAJ"/>
    <m/>
    <b v="0"/>
    <x v="1"/>
    <m/>
    <m/>
    <n v="50650"/>
    <m/>
    <x v="1053"/>
    <n v="100"/>
    <n v="0"/>
  </r>
  <r>
    <s v="0015A00002FTss6QAD"/>
    <b v="0"/>
    <m/>
    <b v="0"/>
    <m/>
    <m/>
    <m/>
    <x v="800"/>
    <b v="1"/>
    <m/>
    <m/>
    <s v="0035A00003aJHj0QAG"/>
    <m/>
    <m/>
    <s v="0055A000008iLoOQAU"/>
    <b v="1"/>
    <d v="2019-12-03T19:16:36"/>
    <m/>
    <b v="0"/>
    <m/>
    <m/>
    <b v="0"/>
    <d v="2019-04-01T00:00:00"/>
    <n v="4"/>
    <n v="2019"/>
    <s v="Closed"/>
    <s v="Closed"/>
    <b v="0"/>
    <b v="0"/>
    <m/>
    <b v="1"/>
    <b v="0"/>
    <b v="0"/>
    <x v="14"/>
    <b v="0"/>
    <s v="Auto-Si"/>
    <x v="0"/>
    <m/>
    <s v="0055A00000BclF5QAJ"/>
    <d v="2021-04-10T22:59:54"/>
    <m/>
    <d v="2019-12-27T20:41:03"/>
    <m/>
    <m/>
    <b v="0"/>
    <m/>
    <m/>
    <s v="Website"/>
    <m/>
    <m/>
    <s v="Sciex"/>
    <m/>
    <m/>
    <x v="4026"/>
    <x v="0"/>
    <b v="0"/>
    <m/>
    <m/>
    <m/>
    <s v="00531000008F2psAAC"/>
    <s v="01s5A000005z9ixQAA"/>
    <s v="Other"/>
    <m/>
    <s v="0035A00003aJHj0QAG"/>
    <s v="System"/>
    <s v="ZipChip"/>
    <m/>
    <m/>
    <s v="0125A000001ESVfQAO"/>
    <b v="0"/>
    <m/>
    <b v="0"/>
    <m/>
    <m/>
    <x v="1"/>
    <b v="0"/>
    <d v="2021-06-29T20:34:55"/>
    <s v="0055A00000BctMsQAJ"/>
    <m/>
    <b v="0"/>
    <x v="1"/>
    <m/>
    <m/>
    <n v="54675"/>
    <m/>
    <x v="960"/>
    <n v="100"/>
    <n v="0"/>
  </r>
  <r>
    <s v="0015A00001yXIQVQA4"/>
    <b v="0"/>
    <m/>
    <b v="0"/>
    <m/>
    <m/>
    <m/>
    <x v="768"/>
    <b v="1"/>
    <m/>
    <m/>
    <s v="0035A00003FZGBvQAP"/>
    <m/>
    <m/>
    <s v="00531000008FRNUAA4"/>
    <b v="1"/>
    <d v="2018-01-16T20:32:11"/>
    <m/>
    <b v="0"/>
    <m/>
    <m/>
    <b v="0"/>
    <d v="2018-04-01T00:00:00"/>
    <n v="4"/>
    <n v="2018"/>
    <s v="Closed"/>
    <s v="Closed"/>
    <b v="0"/>
    <b v="0"/>
    <m/>
    <b v="1"/>
    <b v="0"/>
    <b v="0"/>
    <x v="14"/>
    <b v="0"/>
    <s v="Auto-Classic"/>
    <x v="0"/>
    <d v="2018-01-12T00:00:00"/>
    <s v="0055A00000BclF5QAJ"/>
    <d v="2021-04-10T22:59:54"/>
    <m/>
    <d v="2018-12-13T19:16:24"/>
    <m/>
    <m/>
    <b v="0"/>
    <m/>
    <s v="Biotherapeutics;Proteomics and Peptide Mapping"/>
    <s v="Website"/>
    <m/>
    <m/>
    <s v="Thermo"/>
    <s v="QE Plus, HF, HF-X  (NO biopharma)"/>
    <m/>
    <x v="4027"/>
    <x v="0"/>
    <b v="0"/>
    <m/>
    <m/>
    <s v="Protein Quan"/>
    <s v="00531000007KAu8AAG"/>
    <s v="01s31000003qafeAAA"/>
    <s v="Biotherapeutics;Proteomics"/>
    <m/>
    <s v="0035A00003FZGBvQAP"/>
    <s v="System"/>
    <s v="ZipChip"/>
    <m/>
    <m/>
    <s v="0125A000001ESVfQAO"/>
    <b v="0"/>
    <m/>
    <b v="0"/>
    <m/>
    <m/>
    <x v="1"/>
    <b v="0"/>
    <d v="2021-06-29T20:34:54"/>
    <s v="0055A00000Bd4jEQAR"/>
    <m/>
    <b v="0"/>
    <x v="1"/>
    <m/>
    <m/>
    <n v="52336"/>
    <m/>
    <x v="78"/>
    <n v="100"/>
    <n v="0"/>
  </r>
  <r>
    <s v="0015A00002TBWrxQAH"/>
    <b v="0"/>
    <m/>
    <b v="0"/>
    <m/>
    <m/>
    <m/>
    <x v="44"/>
    <b v="1"/>
    <m/>
    <m/>
    <s v="0035A00003mdykfQAA"/>
    <m/>
    <m/>
    <s v="0055A000008iLoOQAU"/>
    <b v="1"/>
    <d v="2021-01-04T14:14:45"/>
    <m/>
    <b v="0"/>
    <m/>
    <m/>
    <b v="0"/>
    <d v="2020-04-01T00:00:00"/>
    <n v="4"/>
    <n v="2020"/>
    <s v="Closed"/>
    <s v="Closed"/>
    <b v="0"/>
    <b v="0"/>
    <m/>
    <b v="1"/>
    <b v="0"/>
    <b v="0"/>
    <x v="15"/>
    <b v="0"/>
    <s v="Auto-Ti"/>
    <x v="0"/>
    <m/>
    <s v="0055A00000BclF5QAJ"/>
    <d v="2021-04-10T22:59:54"/>
    <m/>
    <d v="2021-01-04T14:20:11"/>
    <m/>
    <m/>
    <b v="0"/>
    <m/>
    <m/>
    <s v="Referral"/>
    <m/>
    <m/>
    <m/>
    <m/>
    <m/>
    <x v="4028"/>
    <x v="0"/>
    <b v="0"/>
    <m/>
    <m/>
    <m/>
    <s v="0055A00000Bd0KeQAJ"/>
    <s v="01s5A000005x0sjQAA"/>
    <m/>
    <m/>
    <s v="0035A00003mdykfQAA"/>
    <s v="System"/>
    <s v="ZipChip"/>
    <m/>
    <m/>
    <s v="0125A000001ESVfQAO"/>
    <b v="0"/>
    <m/>
    <b v="0"/>
    <s v="No"/>
    <m/>
    <x v="1"/>
    <b v="0"/>
    <d v="2021-06-29T20:34:55"/>
    <s v="0055A00000BctMnQAJ"/>
    <m/>
    <b v="0"/>
    <x v="1"/>
    <m/>
    <m/>
    <n v="59403.25"/>
    <m/>
    <x v="1054"/>
    <n v="100"/>
    <n v="0"/>
  </r>
  <r>
    <s v="0013100001p4OFDAA2"/>
    <b v="0"/>
    <m/>
    <b v="0"/>
    <s v="70131000001YBPPAA4"/>
    <m/>
    <m/>
    <x v="250"/>
    <b v="1"/>
    <m/>
    <m/>
    <s v="0035A00003dYsRrQAK"/>
    <s v="5/4/2020 No Lab access and all purchases on hold at present."/>
    <s v="Impacted"/>
    <s v="00531000008FRNUAA4"/>
    <b v="1"/>
    <d v="2017-01-26T19:08:39"/>
    <d v="2021-12-16T00:00:00"/>
    <b v="0"/>
    <m/>
    <m/>
    <b v="0"/>
    <d v="2021-04-01T00:00:00"/>
    <n v="4"/>
    <n v="2021"/>
    <s v="Closed"/>
    <s v="Closed"/>
    <b v="0"/>
    <b v="0"/>
    <m/>
    <b v="1"/>
    <b v="0"/>
    <b v="0"/>
    <x v="14"/>
    <b v="0"/>
    <s v="Auto-Classic"/>
    <x v="0"/>
    <d v="2021-03-25T00:00:00"/>
    <s v="0055A00000BclF5QAJ"/>
    <d v="2021-12-16T23:11:00"/>
    <m/>
    <d v="2021-12-16T23:10:59"/>
    <d v="2021-12-16T00:00:00"/>
    <m/>
    <b v="0"/>
    <m/>
    <s v="Biotherapeutics"/>
    <s v="Trade Show"/>
    <m/>
    <m/>
    <m/>
    <m/>
    <m/>
    <x v="4029"/>
    <x v="0"/>
    <b v="0"/>
    <m/>
    <m/>
    <m/>
    <s v="0055A00000Bnt5hQAB"/>
    <s v="01s5A000005x0sjQAA"/>
    <s v="Biotherapeutics"/>
    <m/>
    <s v="00331000037VARrAAO"/>
    <s v="System"/>
    <s v="ZipChip"/>
    <m/>
    <m/>
    <s v="0125A000001ESVfQAO"/>
    <b v="0"/>
    <m/>
    <b v="0"/>
    <m/>
    <m/>
    <x v="1"/>
    <b v="0"/>
    <d v="2021-12-16T23:11:00"/>
    <s v="0055A000008iLmcQAE"/>
    <m/>
    <b v="0"/>
    <x v="1"/>
    <m/>
    <m/>
    <n v="98775"/>
    <m/>
    <x v="865"/>
    <n v="100"/>
    <n v="0"/>
  </r>
  <r>
    <s v="0015A00002FEmqDQAT"/>
    <b v="0"/>
    <m/>
    <b v="0"/>
    <m/>
    <s v="CHO"/>
    <s v="CHO"/>
    <x v="837"/>
    <b v="1"/>
    <m/>
    <m/>
    <s v="0035A00003YvZZCQA3"/>
    <m/>
    <m/>
    <s v="0055A000008iLmwQAE"/>
    <b v="1"/>
    <d v="2019-09-25T02:27:15"/>
    <m/>
    <b v="0"/>
    <m/>
    <m/>
    <b v="0"/>
    <d v="2019-04-01T00:00:00"/>
    <n v="4"/>
    <n v="2019"/>
    <s v="Closed"/>
    <s v="Closed"/>
    <b v="0"/>
    <b v="0"/>
    <m/>
    <b v="1"/>
    <b v="0"/>
    <b v="0"/>
    <x v="15"/>
    <b v="0"/>
    <m/>
    <x v="0"/>
    <d v="2019-08-28T00:00:00"/>
    <s v="0055A00000BclF5QAJ"/>
    <d v="2021-04-10T22:59:54"/>
    <m/>
    <d v="2019-11-13T21:12:55"/>
    <m/>
    <m/>
    <b v="0"/>
    <m/>
    <m/>
    <s v="Website"/>
    <m/>
    <m/>
    <m/>
    <m/>
    <m/>
    <x v="4030"/>
    <x v="0"/>
    <b v="0"/>
    <m/>
    <m/>
    <m/>
    <s v="0055A00000BNpn5QAD"/>
    <s v="01s5A000005z9ixQAA"/>
    <s v="Biotherapeutics"/>
    <m/>
    <s v="0035A00003YvZZCQA3"/>
    <s v="System"/>
    <s v="Rebel"/>
    <m/>
    <m/>
    <s v="0125A000001ESVfQAO"/>
    <b v="0"/>
    <m/>
    <b v="0"/>
    <m/>
    <m/>
    <x v="1"/>
    <b v="0"/>
    <d v="2021-06-29T20:34:54"/>
    <s v="0055A000008iLmcQAE"/>
    <m/>
    <b v="0"/>
    <x v="1"/>
    <m/>
    <m/>
    <n v="81000"/>
    <m/>
    <x v="1055"/>
    <n v="100"/>
    <n v="0"/>
  </r>
  <r>
    <s v="0015A00002GmhGWQAZ"/>
    <b v="0"/>
    <m/>
    <b v="0"/>
    <s v="7015A000001Zks9QAC"/>
    <m/>
    <m/>
    <x v="842"/>
    <b v="1"/>
    <m/>
    <m/>
    <s v="0035A00003baBNdQAM"/>
    <m/>
    <m/>
    <s v="0055A000009sa63QAA"/>
    <b v="1"/>
    <d v="2019-12-10T01:08:15"/>
    <m/>
    <b v="0"/>
    <m/>
    <m/>
    <b v="0"/>
    <d v="2020-01-01T00:00:00"/>
    <n v="1"/>
    <n v="2020"/>
    <s v="Closed"/>
    <s v="Closed"/>
    <b v="0"/>
    <b v="0"/>
    <m/>
    <b v="1"/>
    <b v="0"/>
    <b v="0"/>
    <x v="19"/>
    <b v="0"/>
    <m/>
    <x v="0"/>
    <d v="2019-12-09T00:00:00"/>
    <s v="0055A00000BclF5QAJ"/>
    <d v="2021-04-11T19:52:59"/>
    <m/>
    <d v="2020-02-05T22:23:27"/>
    <m/>
    <m/>
    <b v="0"/>
    <m/>
    <m/>
    <s v="Inside Sales"/>
    <m/>
    <m/>
    <m/>
    <m/>
    <m/>
    <x v="4031"/>
    <x v="0"/>
    <b v="0"/>
    <m/>
    <m/>
    <m/>
    <s v="0055A000009sa63QAA"/>
    <s v="01s31000003qafjAAA"/>
    <s v="All Hazards"/>
    <s v="All Hazards"/>
    <s v="0035A00003aKCdFQAW"/>
    <m/>
    <m/>
    <m/>
    <m/>
    <s v="0125A000001NaBLQA0"/>
    <b v="0"/>
    <m/>
    <b v="0"/>
    <m/>
    <m/>
    <x v="1"/>
    <b v="0"/>
    <d v="2021-06-29T20:34:55"/>
    <m/>
    <m/>
    <b v="0"/>
    <x v="1"/>
    <m/>
    <m/>
    <n v="96038.87"/>
    <m/>
    <x v="1056"/>
    <n v="100"/>
    <n v="0"/>
  </r>
  <r>
    <s v="0015A00002Cw8UhQAJ"/>
    <b v="0"/>
    <m/>
    <b v="0"/>
    <m/>
    <m/>
    <m/>
    <x v="843"/>
    <b v="1"/>
    <m/>
    <m/>
    <s v="0035A00003Vxc10QAB"/>
    <m/>
    <m/>
    <s v="0055A000009sa63QAA"/>
    <b v="1"/>
    <d v="2019-06-11T05:19:58"/>
    <m/>
    <b v="0"/>
    <m/>
    <m/>
    <b v="0"/>
    <d v="2021-01-01T00:00:00"/>
    <n v="1"/>
    <n v="2021"/>
    <s v="Closed"/>
    <s v="Closed"/>
    <b v="0"/>
    <b v="0"/>
    <s v="HSGP"/>
    <b v="1"/>
    <b v="0"/>
    <b v="0"/>
    <x v="19"/>
    <b v="0"/>
    <m/>
    <x v="0"/>
    <d v="2019-06-05T00:00:00"/>
    <s v="0055A00000BclF5QAJ"/>
    <d v="2021-04-13T13:42:58"/>
    <m/>
    <d v="2021-02-16T02:23:51"/>
    <m/>
    <m/>
    <b v="0"/>
    <m/>
    <m/>
    <s v="Trade Show"/>
    <m/>
    <m/>
    <m/>
    <m/>
    <m/>
    <x v="4032"/>
    <x v="1"/>
    <b v="0"/>
    <m/>
    <m/>
    <m/>
    <s v="0055A000009sa63QAA"/>
    <s v="01s31000003qafjAAA"/>
    <s v="All Hazards"/>
    <s v="All Hazards"/>
    <s v="0035A00003Vxc10QAB"/>
    <m/>
    <s v="MX908"/>
    <m/>
    <s v="0Q05A000001eRuBSAU"/>
    <s v="0125A000001NaBLQA0"/>
    <b v="0"/>
    <m/>
    <b v="0"/>
    <m/>
    <m/>
    <x v="1"/>
    <b v="0"/>
    <d v="2021-06-29T20:34:54"/>
    <m/>
    <m/>
    <b v="0"/>
    <x v="1"/>
    <m/>
    <m/>
    <n v="61734.5"/>
    <m/>
    <x v="1057"/>
    <n v="100"/>
    <n v="0"/>
  </r>
  <r>
    <s v="0015A00002IrQNIQA3"/>
    <b v="0"/>
    <m/>
    <b v="0"/>
    <m/>
    <m/>
    <m/>
    <x v="641"/>
    <b v="1"/>
    <m/>
    <m/>
    <s v="0035A00003dYLhgQAG"/>
    <m/>
    <m/>
    <s v="0055A000009sa63QAA"/>
    <b v="1"/>
    <d v="2020-02-29T00:16:37"/>
    <m/>
    <b v="0"/>
    <m/>
    <m/>
    <b v="0"/>
    <d v="2021-02-01T00:00:00"/>
    <n v="2"/>
    <n v="2021"/>
    <s v="Closed"/>
    <s v="Closed"/>
    <b v="0"/>
    <b v="0"/>
    <s v="HSGP"/>
    <b v="1"/>
    <b v="0"/>
    <b v="0"/>
    <x v="19"/>
    <b v="0"/>
    <m/>
    <x v="0"/>
    <d v="2020-12-29T00:00:00"/>
    <s v="0055A000009sa63QAA"/>
    <d v="2021-04-06T05:17:15"/>
    <m/>
    <d v="2021-04-06T05:17:15"/>
    <m/>
    <m/>
    <b v="0"/>
    <m/>
    <m/>
    <s v="Website"/>
    <m/>
    <m/>
    <m/>
    <m/>
    <m/>
    <x v="4033"/>
    <x v="0"/>
    <b v="0"/>
    <m/>
    <m/>
    <m/>
    <s v="0055A000009sa63QAA"/>
    <s v="01s31000003qafjAAA"/>
    <s v="All Hazards"/>
    <s v="All Hazards"/>
    <s v="0035A00003dYLhgQAG"/>
    <m/>
    <s v="MX908"/>
    <m/>
    <m/>
    <s v="0125A000001NaBLQA0"/>
    <b v="0"/>
    <s v="Drugs"/>
    <b v="0"/>
    <m/>
    <m/>
    <x v="1"/>
    <b v="0"/>
    <d v="2021-06-29T20:34:55"/>
    <m/>
    <m/>
    <b v="0"/>
    <x v="1"/>
    <m/>
    <m/>
    <n v="65253.87"/>
    <m/>
    <x v="1058"/>
    <n v="100"/>
    <n v="0"/>
  </r>
  <r>
    <s v="0015A00002EkMcfQAF"/>
    <b v="0"/>
    <m/>
    <b v="0"/>
    <s v="7015A000001qUwiQAE"/>
    <m/>
    <m/>
    <x v="102"/>
    <b v="1"/>
    <m/>
    <m/>
    <s v="0035A00003XEMVfQAP"/>
    <m/>
    <m/>
    <s v="0055A000009sa63QAA"/>
    <b v="1"/>
    <d v="2019-09-06T14:49:51"/>
    <m/>
    <b v="0"/>
    <m/>
    <m/>
    <b v="0"/>
    <d v="2020-02-01T00:00:00"/>
    <n v="2"/>
    <n v="2020"/>
    <s v="Closed"/>
    <s v="Closed"/>
    <b v="0"/>
    <b v="0"/>
    <s v="HSGP"/>
    <b v="1"/>
    <b v="0"/>
    <b v="0"/>
    <x v="19"/>
    <b v="0"/>
    <m/>
    <x v="0"/>
    <d v="2020-06-15T00:00:00"/>
    <s v="0055A00000BclF5QAJ"/>
    <d v="2021-04-11T19:52:59"/>
    <m/>
    <d v="2020-06-12T23:09:26"/>
    <m/>
    <m/>
    <b v="0"/>
    <m/>
    <m/>
    <s v="Inside Sales"/>
    <m/>
    <m/>
    <m/>
    <m/>
    <m/>
    <x v="4034"/>
    <x v="1"/>
    <b v="0"/>
    <m/>
    <m/>
    <m/>
    <s v="0055A000009sa63QAA"/>
    <s v="01s31000003qafjAAA"/>
    <s v="All Hazards"/>
    <s v="All Hazards"/>
    <s v="0035A00003XEMVfQAP"/>
    <m/>
    <m/>
    <m/>
    <m/>
    <s v="0125A000001NaBLQA0"/>
    <b v="0"/>
    <m/>
    <b v="0"/>
    <m/>
    <m/>
    <x v="1"/>
    <b v="0"/>
    <d v="2021-06-29T20:34:54"/>
    <m/>
    <m/>
    <b v="0"/>
    <x v="1"/>
    <m/>
    <m/>
    <n v="59999"/>
    <m/>
    <x v="1059"/>
    <n v="100"/>
    <n v="0"/>
  </r>
  <r>
    <s v="0015A000029hfiEQAQ"/>
    <b v="0"/>
    <m/>
    <b v="0"/>
    <s v="7015A000001PAOSQA4"/>
    <m/>
    <m/>
    <x v="550"/>
    <b v="1"/>
    <m/>
    <m/>
    <s v="0035A00003RakX2QAJ"/>
    <m/>
    <m/>
    <s v="0055A000009sa63QAA"/>
    <b v="1"/>
    <d v="2019-02-13T23:10:13"/>
    <m/>
    <b v="0"/>
    <m/>
    <m/>
    <b v="0"/>
    <d v="2020-02-01T00:00:00"/>
    <n v="2"/>
    <n v="2020"/>
    <s v="Closed"/>
    <s v="Closed"/>
    <b v="0"/>
    <b v="0"/>
    <s v="HIDTA"/>
    <b v="1"/>
    <b v="0"/>
    <b v="0"/>
    <x v="19"/>
    <b v="0"/>
    <m/>
    <x v="0"/>
    <d v="2020-04-21T00:00:00"/>
    <s v="0055A00000BclF5QAJ"/>
    <d v="2021-04-11T19:52:59"/>
    <m/>
    <d v="2020-04-21T22:22:53"/>
    <m/>
    <m/>
    <b v="0"/>
    <m/>
    <s v="Drugs"/>
    <s v="Inside Sales"/>
    <m/>
    <m/>
    <m/>
    <m/>
    <m/>
    <x v="4035"/>
    <x v="1"/>
    <b v="0"/>
    <m/>
    <m/>
    <m/>
    <s v="0055A000009sa63QAA"/>
    <s v="01s31000003qafjAAA"/>
    <s v="Drugs"/>
    <s v="Drugs"/>
    <s v="0035A00003RakX2QAJ"/>
    <m/>
    <m/>
    <m/>
    <m/>
    <s v="0125A000001NaBLQA0"/>
    <b v="0"/>
    <m/>
    <b v="0"/>
    <m/>
    <m/>
    <x v="1"/>
    <b v="0"/>
    <d v="2021-06-29T20:34:54"/>
    <m/>
    <m/>
    <b v="0"/>
    <x v="1"/>
    <m/>
    <m/>
    <n v="70498.710000000006"/>
    <m/>
    <x v="1060"/>
    <n v="100"/>
    <n v="0"/>
  </r>
  <r>
    <s v="0015A00002DUPwuQAH"/>
    <b v="0"/>
    <m/>
    <b v="0"/>
    <m/>
    <m/>
    <m/>
    <x v="170"/>
    <b v="1"/>
    <m/>
    <m/>
    <s v="0035A00003WmqqSQAR"/>
    <m/>
    <m/>
    <s v="0055A000009sa63QAA"/>
    <b v="1"/>
    <d v="2019-07-16T02:44:12"/>
    <m/>
    <b v="0"/>
    <m/>
    <m/>
    <b v="0"/>
    <d v="2019-03-01T00:00:00"/>
    <n v="3"/>
    <n v="2019"/>
    <s v="Closed"/>
    <s v="Closed"/>
    <b v="0"/>
    <b v="0"/>
    <m/>
    <b v="1"/>
    <b v="0"/>
    <b v="0"/>
    <x v="19"/>
    <b v="0"/>
    <m/>
    <x v="0"/>
    <d v="2019-09-25T00:00:00"/>
    <s v="00531000007MUoEAAW"/>
    <d v="2020-12-10T21:16:25"/>
    <m/>
    <d v="2020-01-06T18:18:35"/>
    <m/>
    <m/>
    <b v="0"/>
    <m/>
    <s v="Other"/>
    <s v="Website"/>
    <m/>
    <m/>
    <m/>
    <m/>
    <m/>
    <x v="4036"/>
    <x v="0"/>
    <b v="0"/>
    <m/>
    <m/>
    <m/>
    <s v="0055A000009sa63QAA"/>
    <s v="01s31000003qafjAAA"/>
    <s v="All Hazards"/>
    <s v="All Hazards"/>
    <s v="0035A00003WmqqSQAR"/>
    <m/>
    <m/>
    <m/>
    <m/>
    <s v="0125A000001NaBLQA0"/>
    <b v="0"/>
    <m/>
    <b v="0"/>
    <m/>
    <m/>
    <x v="1"/>
    <b v="0"/>
    <d v="2021-06-29T20:34:54"/>
    <m/>
    <m/>
    <b v="0"/>
    <x v="1"/>
    <m/>
    <m/>
    <n v="238404.6"/>
    <m/>
    <x v="1061"/>
    <n v="100"/>
    <n v="0"/>
  </r>
  <r>
    <s v="0015A00002JOMlKQAX"/>
    <b v="0"/>
    <m/>
    <b v="0"/>
    <s v="7015A000001TkdzQAC"/>
    <m/>
    <m/>
    <x v="844"/>
    <b v="1"/>
    <m/>
    <m/>
    <s v="0035A00003eM7rjQAC"/>
    <m/>
    <m/>
    <s v="0055A000009sa63QAA"/>
    <b v="1"/>
    <d v="2020-03-30T18:24:28"/>
    <m/>
    <b v="0"/>
    <s v="3-South"/>
    <d v="2020-12-31T00:00:00"/>
    <b v="0"/>
    <d v="2020-03-01T00:00:00"/>
    <n v="3"/>
    <n v="2020"/>
    <s v="Closed"/>
    <s v="Closed"/>
    <b v="0"/>
    <b v="0"/>
    <m/>
    <b v="1"/>
    <b v="0"/>
    <b v="0"/>
    <x v="19"/>
    <b v="0"/>
    <m/>
    <x v="0"/>
    <d v="2020-08-28T00:00:00"/>
    <s v="00531000007MUoEAAW"/>
    <d v="2020-12-10T21:16:25"/>
    <m/>
    <d v="2020-07-03T16:26:06"/>
    <m/>
    <m/>
    <b v="0"/>
    <m/>
    <m/>
    <s v="Trade Show"/>
    <m/>
    <m/>
    <m/>
    <m/>
    <m/>
    <x v="4037"/>
    <x v="0"/>
    <b v="0"/>
    <m/>
    <m/>
    <m/>
    <s v="0055A000009sa63QAA"/>
    <s v="01s31000003qafjAAA"/>
    <s v="All Hazards"/>
    <s v="All Hazards"/>
    <s v="0035A00003eM7rjQAC"/>
    <m/>
    <m/>
    <m/>
    <m/>
    <s v="0125A000001NaBLQA0"/>
    <b v="0"/>
    <m/>
    <b v="0"/>
    <m/>
    <m/>
    <x v="1"/>
    <b v="0"/>
    <d v="2021-06-29T20:34:55"/>
    <m/>
    <m/>
    <b v="0"/>
    <x v="1"/>
    <m/>
    <m/>
    <n v="57969.120000000003"/>
    <m/>
    <x v="1062"/>
    <n v="100"/>
    <n v="0"/>
  </r>
  <r>
    <s v="0015A00002DVT4oQAH"/>
    <b v="0"/>
    <m/>
    <b v="0"/>
    <m/>
    <m/>
    <m/>
    <x v="543"/>
    <b v="1"/>
    <m/>
    <m/>
    <s v="0035A00003WnqtCQAR"/>
    <m/>
    <m/>
    <s v="0055A000009sa63QAA"/>
    <b v="1"/>
    <d v="2019-07-22T22:40:03"/>
    <m/>
    <b v="0"/>
    <m/>
    <m/>
    <b v="0"/>
    <d v="2020-04-01T00:00:00"/>
    <n v="4"/>
    <n v="2020"/>
    <s v="Closed"/>
    <s v="Closed"/>
    <b v="0"/>
    <b v="0"/>
    <s v="HSGP"/>
    <b v="1"/>
    <b v="0"/>
    <b v="0"/>
    <x v="19"/>
    <b v="0"/>
    <m/>
    <x v="0"/>
    <d v="2019-07-22T00:00:00"/>
    <s v="00531000007MUoEAAW"/>
    <d v="2020-12-22T15:04:51"/>
    <m/>
    <d v="2020-12-18T00:46:51"/>
    <m/>
    <m/>
    <b v="0"/>
    <m/>
    <s v="All Hazards"/>
    <s v="Website"/>
    <m/>
    <m/>
    <m/>
    <m/>
    <m/>
    <x v="4038"/>
    <x v="0"/>
    <b v="0"/>
    <m/>
    <m/>
    <m/>
    <s v="0055A000009sa63QAA"/>
    <s v="01s31000003qafjAAA"/>
    <s v="All Hazards"/>
    <s v="All Hazards"/>
    <s v="0035A00003WnqtCQAR"/>
    <m/>
    <m/>
    <m/>
    <m/>
    <s v="0125A000001NaBLQA0"/>
    <b v="0"/>
    <m/>
    <b v="0"/>
    <m/>
    <m/>
    <x v="1"/>
    <b v="0"/>
    <d v="2021-06-29T20:34:54"/>
    <m/>
    <m/>
    <b v="0"/>
    <x v="1"/>
    <m/>
    <m/>
    <n v="61734.5"/>
    <m/>
    <x v="1057"/>
    <n v="100"/>
    <n v="0"/>
  </r>
  <r>
    <s v="0015A00002HcVh4QAF"/>
    <b v="0"/>
    <m/>
    <b v="0"/>
    <m/>
    <m/>
    <m/>
    <x v="790"/>
    <b v="1"/>
    <m/>
    <m/>
    <s v="0035A00003caHfdQAE"/>
    <m/>
    <m/>
    <s v="0055A000009sa63QAA"/>
    <b v="1"/>
    <d v="2020-01-28T17:40:04"/>
    <m/>
    <b v="0"/>
    <s v="Farr West"/>
    <d v="2020-12-31T00:00:00"/>
    <b v="0"/>
    <d v="2020-04-01T00:00:00"/>
    <n v="4"/>
    <n v="2020"/>
    <s v="Closed"/>
    <s v="Closed"/>
    <b v="0"/>
    <b v="0"/>
    <m/>
    <b v="1"/>
    <b v="0"/>
    <b v="0"/>
    <x v="19"/>
    <b v="0"/>
    <m/>
    <x v="0"/>
    <d v="2020-01-08T00:00:00"/>
    <s v="00531000007MUoEAAW"/>
    <d v="2020-12-10T21:16:25"/>
    <m/>
    <d v="2020-11-06T19:49:05"/>
    <m/>
    <m/>
    <b v="0"/>
    <m/>
    <m/>
    <s v="Referral"/>
    <m/>
    <m/>
    <m/>
    <m/>
    <m/>
    <x v="4039"/>
    <x v="0"/>
    <b v="0"/>
    <m/>
    <m/>
    <m/>
    <s v="0055A000009sa63QAA"/>
    <s v="01s31000003qafjAAA"/>
    <s v="All Hazards"/>
    <s v="All Hazards"/>
    <s v="0035A00003caHXyQAM"/>
    <m/>
    <s v="MX908"/>
    <m/>
    <m/>
    <s v="0125A000001NaBLQA0"/>
    <b v="0"/>
    <m/>
    <b v="0"/>
    <m/>
    <m/>
    <x v="1"/>
    <b v="0"/>
    <d v="2021-06-29T20:34:55"/>
    <m/>
    <m/>
    <b v="0"/>
    <x v="1"/>
    <m/>
    <m/>
    <n v="70558.2"/>
    <m/>
    <x v="1063"/>
    <n v="100"/>
    <n v="0"/>
  </r>
  <r>
    <s v="0015A00002GoGR6QAN"/>
    <b v="0"/>
    <m/>
    <b v="0"/>
    <m/>
    <m/>
    <m/>
    <x v="645"/>
    <b v="1"/>
    <m/>
    <m/>
    <s v="0035A00003nb5N4QAI"/>
    <m/>
    <m/>
    <s v="0055A00000BclF5QAJ"/>
    <b v="1"/>
    <d v="2021-04-22T16:40:25"/>
    <d v="2021-08-13T00:00:00"/>
    <b v="0"/>
    <m/>
    <m/>
    <b v="0"/>
    <d v="2021-02-01T00:00:00"/>
    <n v="2"/>
    <n v="2021"/>
    <s v="Closed"/>
    <s v="Closed"/>
    <b v="0"/>
    <b v="0"/>
    <m/>
    <b v="1"/>
    <b v="1"/>
    <b v="1"/>
    <x v="17"/>
    <b v="0"/>
    <m/>
    <x v="0"/>
    <d v="2021-06-04T00:00:00"/>
    <s v="0056w000002M7MHAA0"/>
    <d v="2021-10-27T20:51:24"/>
    <m/>
    <d v="2021-08-13T16:38:48"/>
    <d v="2021-08-13T00:00:00"/>
    <m/>
    <b v="0"/>
    <m/>
    <m/>
    <s v="Other"/>
    <m/>
    <m/>
    <m/>
    <m/>
    <m/>
    <x v="4040"/>
    <x v="0"/>
    <b v="0"/>
    <m/>
    <m/>
    <m/>
    <s v="0055A00000Bd4j9QAB"/>
    <s v="01s5A000005xBspQAE"/>
    <s v="Biotherapeutics"/>
    <m/>
    <s v="0035A00003nb5N4QAI"/>
    <s v="System"/>
    <s v="ZipChip"/>
    <m/>
    <m/>
    <s v="0125A000001ESVfQAO"/>
    <b v="0"/>
    <m/>
    <b v="0"/>
    <m/>
    <m/>
    <x v="1"/>
    <b v="0"/>
    <d v="2021-10-27T20:51:24"/>
    <s v="0055A000008iLmcQAE"/>
    <m/>
    <b v="0"/>
    <x v="1"/>
    <m/>
    <m/>
    <n v="52750"/>
    <m/>
    <x v="1064"/>
    <n v="100"/>
    <n v="0"/>
  </r>
  <r>
    <s v="0015A000026BX2lQAG"/>
    <b v="0"/>
    <m/>
    <b v="0"/>
    <s v="7015A0000022gtgQAA"/>
    <m/>
    <m/>
    <x v="482"/>
    <b v="1"/>
    <m/>
    <m/>
    <s v="0035A00003QzNcvQAF"/>
    <m/>
    <m/>
    <s v="00531000007MUoEAAW"/>
    <b v="1"/>
    <d v="2018-10-29T13:06:46"/>
    <m/>
    <b v="0"/>
    <s v="Federal Resources"/>
    <d v="2020-12-31T00:00:00"/>
    <b v="0"/>
    <d v="2020-02-01T00:00:00"/>
    <n v="2"/>
    <n v="2020"/>
    <s v="Closed"/>
    <s v="Closed"/>
    <b v="0"/>
    <b v="0"/>
    <m/>
    <b v="1"/>
    <b v="0"/>
    <b v="0"/>
    <x v="20"/>
    <b v="0"/>
    <m/>
    <x v="0"/>
    <d v="2019-03-25T00:00:00"/>
    <s v="0055A00000BclF5QAJ"/>
    <d v="2021-04-11T20:08:00"/>
    <m/>
    <d v="2020-06-04T20:42:20"/>
    <m/>
    <m/>
    <b v="1"/>
    <m/>
    <s v="Drugs"/>
    <s v="Field Sales"/>
    <m/>
    <m/>
    <m/>
    <m/>
    <m/>
    <x v="4041"/>
    <x v="0"/>
    <b v="0"/>
    <m/>
    <m/>
    <m/>
    <s v="00531000007Es7rAAC"/>
    <s v="01s31000003qafjAAA"/>
    <s v="Drugs"/>
    <s v="Drugs"/>
    <s v="0035A00003NHnCFQA1"/>
    <m/>
    <m/>
    <m/>
    <m/>
    <s v="0125A000001NaBLQA0"/>
    <b v="0"/>
    <m/>
    <b v="0"/>
    <m/>
    <m/>
    <x v="1"/>
    <b v="0"/>
    <d v="2021-06-29T20:34:54"/>
    <m/>
    <m/>
    <b v="0"/>
    <x v="1"/>
    <m/>
    <m/>
    <n v="1336340"/>
    <m/>
    <x v="1065"/>
    <n v="100"/>
    <n v="0"/>
  </r>
  <r>
    <s v="001i000000FKbGvAAL"/>
    <b v="0"/>
    <m/>
    <b v="0"/>
    <m/>
    <m/>
    <m/>
    <x v="397"/>
    <b v="1"/>
    <m/>
    <m/>
    <m/>
    <m/>
    <m/>
    <s v="005i0000000fNkyAAE"/>
    <b v="1"/>
    <d v="2013-07-05T14:00:24"/>
    <m/>
    <b v="0"/>
    <s v="Federal Resources"/>
    <d v="2020-12-31T00:00:00"/>
    <b v="0"/>
    <d v="2021-01-01T00:00:00"/>
    <n v="1"/>
    <n v="2021"/>
    <s v="Closed"/>
    <s v="Closed"/>
    <b v="0"/>
    <b v="0"/>
    <m/>
    <b v="1"/>
    <b v="1"/>
    <b v="0"/>
    <x v="22"/>
    <b v="0"/>
    <m/>
    <x v="0"/>
    <d v="2021-02-03T00:00:00"/>
    <s v="0055A00000BclF5QAJ"/>
    <d v="2021-04-13T13:44:18"/>
    <m/>
    <d v="2021-03-18T22:36:46"/>
    <m/>
    <m/>
    <b v="1"/>
    <m/>
    <m/>
    <s v="Other"/>
    <m/>
    <m/>
    <m/>
    <m/>
    <m/>
    <x v="4042"/>
    <x v="0"/>
    <b v="0"/>
    <m/>
    <m/>
    <m/>
    <s v="0055A00000BnRGTQA3"/>
    <s v="01s31000003qafjAAA"/>
    <s v="Explosives"/>
    <s v="Explosives"/>
    <s v="003i000000CwoDNAAZ"/>
    <m/>
    <s v="MX908"/>
    <m/>
    <s v="0Q05A000001eTUTSA2"/>
    <s v="0125A000001NaBLQA0"/>
    <b v="0"/>
    <s v="CWAs"/>
    <b v="0"/>
    <m/>
    <m/>
    <x v="1"/>
    <b v="0"/>
    <d v="2021-06-29T20:34:55"/>
    <m/>
    <m/>
    <b v="0"/>
    <x v="1"/>
    <m/>
    <m/>
    <n v="25342396.800000001"/>
    <m/>
    <x v="1066"/>
    <n v="100"/>
    <n v="0"/>
  </r>
  <r>
    <s v="0013100001jbqg0AAA"/>
    <b v="0"/>
    <m/>
    <b v="0"/>
    <s v="70131000001SiprAAC"/>
    <m/>
    <m/>
    <x v="114"/>
    <b v="1"/>
    <m/>
    <m/>
    <s v="0035A00002O8ltHQAR"/>
    <m/>
    <m/>
    <s v="00531000008FRNUAA4"/>
    <b v="1"/>
    <d v="2017-08-29T17:22:26"/>
    <m/>
    <b v="0"/>
    <m/>
    <m/>
    <b v="0"/>
    <d v="2018-01-01T00:00:00"/>
    <n v="1"/>
    <n v="2018"/>
    <s v="Closed"/>
    <s v="Closed"/>
    <b v="0"/>
    <b v="0"/>
    <m/>
    <b v="1"/>
    <b v="0"/>
    <b v="0"/>
    <x v="14"/>
    <b v="0"/>
    <s v="Auto-Classic"/>
    <x v="0"/>
    <d v="2017-08-29T00:00:00"/>
    <s v="0055A00000BclF5QAJ"/>
    <d v="2021-04-10T22:59:54"/>
    <m/>
    <d v="2018-04-03T13:09:00"/>
    <m/>
    <m/>
    <b v="0"/>
    <m/>
    <s v="Other"/>
    <s v="Trade Show"/>
    <m/>
    <s v="Intact Mass"/>
    <m/>
    <m/>
    <m/>
    <x v="4043"/>
    <x v="0"/>
    <b v="0"/>
    <m/>
    <m/>
    <m/>
    <s v="0055A000008zqzaQAA"/>
    <s v="01s31000003qafeAAA"/>
    <s v="Other"/>
    <m/>
    <s v="0035A00002O8ltHQAR"/>
    <s v="System"/>
    <s v="ZipChip"/>
    <m/>
    <m/>
    <s v="0125A000001ESVfQAO"/>
    <b v="0"/>
    <m/>
    <b v="0"/>
    <m/>
    <m/>
    <x v="1"/>
    <b v="0"/>
    <d v="2021-06-29T20:34:54"/>
    <s v="0055A00000BctN2QAJ"/>
    <m/>
    <b v="0"/>
    <x v="1"/>
    <m/>
    <m/>
    <n v="64950"/>
    <m/>
    <x v="1067"/>
    <n v="100"/>
    <n v="0"/>
  </r>
  <r>
    <s v="0015A00001yVjjUQAS"/>
    <b v="0"/>
    <m/>
    <b v="0"/>
    <m/>
    <m/>
    <m/>
    <x v="590"/>
    <b v="1"/>
    <m/>
    <m/>
    <s v="0035A00003JjvHJQAZ"/>
    <m/>
    <m/>
    <s v="00531000007KAu8AAG"/>
    <b v="0"/>
    <d v="2021-03-19T11:19:26"/>
    <m/>
    <b v="0"/>
    <m/>
    <m/>
    <b v="0"/>
    <d v="2021-01-01T00:00:00"/>
    <n v="1"/>
    <n v="2021"/>
    <s v="Closed"/>
    <s v="Closed"/>
    <b v="1"/>
    <b v="0"/>
    <m/>
    <b v="1"/>
    <b v="0"/>
    <b v="0"/>
    <x v="15"/>
    <b v="0"/>
    <s v="Auto-Classic"/>
    <x v="0"/>
    <m/>
    <s v="0055A00000BclF5QAJ"/>
    <d v="2021-04-11T20:07:09"/>
    <m/>
    <m/>
    <m/>
    <m/>
    <b v="0"/>
    <m/>
    <m/>
    <s v="Field Sales"/>
    <m/>
    <m/>
    <s v="Thermo"/>
    <s v="QE Plus, HF, HF-X  (NO biopharma)"/>
    <m/>
    <x v="4044"/>
    <x v="0"/>
    <b v="0"/>
    <m/>
    <m/>
    <m/>
    <s v="00531000007KAu8AAG"/>
    <s v="01s5A000005xBsuQAE"/>
    <s v="Biotherapeutics;Metabolomics"/>
    <m/>
    <s v="0035A00003JjvHJQAZ"/>
    <s v="System"/>
    <s v="ZipChip"/>
    <m/>
    <m/>
    <s v="0125A000001ESVfQAO"/>
    <b v="0"/>
    <m/>
    <b v="0"/>
    <m/>
    <m/>
    <x v="1"/>
    <b v="0"/>
    <d v="2021-06-29T20:34:55"/>
    <s v="0055A00000Bd4jEQAR"/>
    <m/>
    <b v="0"/>
    <x v="1"/>
    <m/>
    <m/>
    <n v="39942.5"/>
    <m/>
    <x v="1068"/>
    <n v="100"/>
    <n v="0"/>
  </r>
  <r>
    <s v="0015A00002VoIlLQAV"/>
    <b v="0"/>
    <m/>
    <b v="0"/>
    <m/>
    <m/>
    <m/>
    <x v="547"/>
    <b v="1"/>
    <m/>
    <m/>
    <s v="0035A00003osTpJQAU"/>
    <m/>
    <m/>
    <s v="00531000007KAu8AAG"/>
    <b v="0"/>
    <d v="2021-03-09T12:07:49"/>
    <m/>
    <b v="0"/>
    <m/>
    <m/>
    <b v="0"/>
    <d v="2021-01-01T00:00:00"/>
    <n v="1"/>
    <n v="2021"/>
    <s v="Closed"/>
    <s v="Closed"/>
    <b v="1"/>
    <b v="0"/>
    <m/>
    <b v="1"/>
    <b v="0"/>
    <b v="0"/>
    <x v="17"/>
    <b v="0"/>
    <s v="Auto-Ti"/>
    <x v="0"/>
    <d v="2021-03-12T00:00:00"/>
    <s v="00531000007KAu8AAG"/>
    <d v="2021-06-16T06:22:52"/>
    <m/>
    <m/>
    <m/>
    <m/>
    <b v="0"/>
    <m/>
    <m/>
    <s v="Other"/>
    <m/>
    <m/>
    <s v="Thermo"/>
    <s v="Fusion Lumos"/>
    <m/>
    <x v="4045"/>
    <x v="0"/>
    <b v="0"/>
    <m/>
    <m/>
    <m/>
    <s v="00531000007KAu8AAG"/>
    <s v="01s5A000005xBsuQAE"/>
    <s v="Proteomics"/>
    <m/>
    <s v="0035A00003osTpJQAU"/>
    <s v="System"/>
    <s v="ZipChip"/>
    <m/>
    <m/>
    <s v="0125A000001ESVfQAO"/>
    <b v="0"/>
    <m/>
    <b v="0"/>
    <m/>
    <m/>
    <x v="1"/>
    <b v="0"/>
    <d v="2021-06-29T20:34:55"/>
    <s v="0055A00000Bd4jEQAR"/>
    <m/>
    <b v="0"/>
    <x v="1"/>
    <m/>
    <m/>
    <n v="94475"/>
    <m/>
    <x v="1069"/>
    <n v="100"/>
    <n v="0"/>
  </r>
  <r>
    <s v="0015A00002Rg9WRQAZ"/>
    <b v="0"/>
    <m/>
    <b v="0"/>
    <m/>
    <m/>
    <m/>
    <x v="683"/>
    <b v="1"/>
    <m/>
    <m/>
    <m/>
    <m/>
    <m/>
    <s v="00531000008F2qlAAC"/>
    <b v="0"/>
    <d v="2020-11-19T16:04:24"/>
    <d v="2021-05-24T00:00:00"/>
    <b v="0"/>
    <m/>
    <m/>
    <b v="0"/>
    <d v="2021-02-01T00:00:00"/>
    <n v="2"/>
    <n v="2021"/>
    <s v="Closed"/>
    <s v="Closed"/>
    <b v="1"/>
    <b v="0"/>
    <m/>
    <b v="1"/>
    <b v="0"/>
    <b v="0"/>
    <x v="23"/>
    <b v="0"/>
    <m/>
    <x v="0"/>
    <m/>
    <s v="0055A00000BcrkYQAR"/>
    <d v="2021-05-24T20:11:52"/>
    <m/>
    <d v="2021-05-24T20:11:52"/>
    <d v="2021-05-24T00:00:00"/>
    <m/>
    <b v="0"/>
    <m/>
    <m/>
    <s v="Field Sales"/>
    <m/>
    <m/>
    <m/>
    <m/>
    <m/>
    <x v="4046"/>
    <x v="0"/>
    <b v="0"/>
    <m/>
    <m/>
    <m/>
    <s v="0055A00000BcrkYQAR"/>
    <s v="01si00000040RFIAA2"/>
    <m/>
    <m/>
    <s v="0035A00003lT4acQAC"/>
    <m/>
    <s v="MX908"/>
    <m/>
    <m/>
    <s v="0125A000001NaBLQA0"/>
    <b v="0"/>
    <m/>
    <b v="0"/>
    <m/>
    <m/>
    <x v="1"/>
    <b v="0"/>
    <d v="2021-06-29T20:34:55"/>
    <m/>
    <m/>
    <b v="0"/>
    <x v="1"/>
    <n v="0"/>
    <m/>
    <n v="26329.05"/>
    <m/>
    <x v="1070"/>
    <n v="100"/>
    <n v="0"/>
  </r>
  <r>
    <s v="001i000001LIbBTAA1"/>
    <b v="0"/>
    <m/>
    <b v="0"/>
    <s v="7015A000001eOy9QAE"/>
    <m/>
    <m/>
    <x v="481"/>
    <b v="1"/>
    <m/>
    <m/>
    <s v="003i0000020m0RmAAI"/>
    <m/>
    <m/>
    <s v="00531000007MUoEAAW"/>
    <b v="0"/>
    <d v="2019-05-28T18:42:07"/>
    <d v="2021-05-28T00:00:00"/>
    <b v="0"/>
    <m/>
    <m/>
    <b v="0"/>
    <d v="2021-02-01T00:00:00"/>
    <n v="2"/>
    <n v="2021"/>
    <s v="Closed"/>
    <s v="Closed"/>
    <b v="1"/>
    <b v="0"/>
    <m/>
    <b v="1"/>
    <b v="0"/>
    <b v="0"/>
    <x v="22"/>
    <b v="0"/>
    <m/>
    <x v="0"/>
    <d v="2021-05-28T00:00:00"/>
    <s v="00531000007MUoEAAW"/>
    <d v="2021-05-28T18:43:14"/>
    <m/>
    <d v="2021-05-28T18:43:14"/>
    <d v="2021-05-28T00:00:00"/>
    <m/>
    <b v="0"/>
    <m/>
    <m/>
    <s v="Inside Sales"/>
    <m/>
    <m/>
    <m/>
    <m/>
    <m/>
    <x v="4047"/>
    <x v="0"/>
    <b v="0"/>
    <m/>
    <m/>
    <m/>
    <s v="00531000007MUoEAAW"/>
    <s v="01s31000003qafjAAA"/>
    <s v="CWAs;Explosives;Drugs;All Hazards"/>
    <s v="CWAs"/>
    <m/>
    <m/>
    <s v="MX908"/>
    <m/>
    <s v="0Q05A000001eWygSAE"/>
    <s v="0125A000001NaBLQA0"/>
    <b v="0"/>
    <m/>
    <b v="0"/>
    <m/>
    <m/>
    <x v="1"/>
    <b v="0"/>
    <d v="2021-06-29T20:34:54"/>
    <m/>
    <m/>
    <b v="0"/>
    <x v="1"/>
    <n v="0"/>
    <m/>
    <n v="6496.88"/>
    <m/>
    <x v="1071"/>
    <n v="100"/>
    <n v="0"/>
  </r>
  <r>
    <s v="001i000001MZ8IpAAL"/>
    <b v="0"/>
    <m/>
    <b v="0"/>
    <m/>
    <m/>
    <m/>
    <x v="317"/>
    <b v="1"/>
    <m/>
    <m/>
    <m/>
    <m/>
    <m/>
    <s v="0055A00000BcmLTQAZ"/>
    <b v="0"/>
    <d v="2021-03-31T15:36:46"/>
    <d v="2021-06-28T00:00:00"/>
    <b v="0"/>
    <m/>
    <m/>
    <b v="0"/>
    <d v="2021-02-01T00:00:00"/>
    <n v="2"/>
    <n v="2021"/>
    <s v="Closed"/>
    <s v="Closed"/>
    <b v="1"/>
    <b v="0"/>
    <m/>
    <b v="1"/>
    <b v="0"/>
    <b v="0"/>
    <x v="20"/>
    <b v="0"/>
    <m/>
    <x v="0"/>
    <m/>
    <s v="0055A00000BcmLTQAZ"/>
    <d v="2021-06-28T17:54:28"/>
    <m/>
    <d v="2021-06-28T17:54:28"/>
    <d v="2021-06-28T00:00:00"/>
    <m/>
    <b v="0"/>
    <m/>
    <m/>
    <s v="Inside Sales"/>
    <m/>
    <m/>
    <m/>
    <m/>
    <m/>
    <x v="4048"/>
    <x v="0"/>
    <b v="0"/>
    <m/>
    <m/>
    <m/>
    <s v="00531000007KgPgAAK"/>
    <s v="01s31000003qafjAAA"/>
    <m/>
    <s v="Drugs"/>
    <m/>
    <m/>
    <s v="MX908"/>
    <m/>
    <m/>
    <s v="0125A000001NaBLQA0"/>
    <b v="0"/>
    <m/>
    <b v="0"/>
    <m/>
    <m/>
    <x v="1"/>
    <b v="0"/>
    <d v="2021-06-29T20:34:55"/>
    <m/>
    <m/>
    <b v="0"/>
    <x v="1"/>
    <m/>
    <m/>
    <n v="1791"/>
    <m/>
    <x v="1072"/>
    <n v="100"/>
    <n v="0"/>
  </r>
  <r>
    <s v="0013100001gawnXAAQ"/>
    <b v="0"/>
    <m/>
    <b v="0"/>
    <m/>
    <m/>
    <m/>
    <x v="494"/>
    <b v="1"/>
    <m/>
    <m/>
    <m/>
    <m/>
    <m/>
    <s v="00531000007MUoEAAW"/>
    <b v="0"/>
    <d v="2021-04-06T19:10:04"/>
    <d v="2021-06-10T00:00:00"/>
    <b v="0"/>
    <m/>
    <m/>
    <b v="0"/>
    <d v="2021-02-01T00:00:00"/>
    <n v="2"/>
    <n v="2021"/>
    <s v="Closed"/>
    <s v="Closed"/>
    <b v="1"/>
    <b v="0"/>
    <m/>
    <b v="1"/>
    <b v="0"/>
    <b v="0"/>
    <x v="23"/>
    <b v="0"/>
    <m/>
    <x v="0"/>
    <d v="2021-04-06T00:00:00"/>
    <s v="00531000007MUoEAAW"/>
    <d v="2021-06-10T17:42:12"/>
    <m/>
    <d v="2021-06-10T17:42:12"/>
    <d v="2021-06-10T00:00:00"/>
    <m/>
    <b v="0"/>
    <m/>
    <m/>
    <s v="Field Sales"/>
    <m/>
    <m/>
    <m/>
    <m/>
    <m/>
    <x v="4049"/>
    <x v="0"/>
    <b v="0"/>
    <m/>
    <m/>
    <m/>
    <s v="00531000007KgPgAAK"/>
    <s v="01si00000040RFIAA2"/>
    <m/>
    <s v="Drugs"/>
    <m/>
    <m/>
    <s v="MX908"/>
    <m/>
    <s v="0Q05A000001eWqbSAE"/>
    <s v="0125A000001NaBLQA0"/>
    <b v="0"/>
    <m/>
    <b v="0"/>
    <m/>
    <m/>
    <x v="1"/>
    <b v="0"/>
    <d v="2021-06-29T20:34:55"/>
    <m/>
    <m/>
    <b v="0"/>
    <x v="1"/>
    <m/>
    <m/>
    <n v="62876.36"/>
    <m/>
    <x v="1073"/>
    <n v="100"/>
    <n v="0"/>
  </r>
  <r>
    <s v="0015A00002HbNjEQAV"/>
    <b v="0"/>
    <m/>
    <b v="0"/>
    <m/>
    <m/>
    <m/>
    <x v="494"/>
    <b v="1"/>
    <m/>
    <m/>
    <s v="0035A00003bcMltQAE"/>
    <m/>
    <m/>
    <s v="00531000007KAsvAAG"/>
    <b v="0"/>
    <d v="2021-03-22T17:59:51"/>
    <d v="2021-06-02T00:00:00"/>
    <b v="0"/>
    <m/>
    <m/>
    <b v="0"/>
    <d v="2021-02-01T00:00:00"/>
    <n v="2"/>
    <n v="2021"/>
    <s v="Closed"/>
    <s v="Closed"/>
    <b v="1"/>
    <b v="0"/>
    <s v="COPS"/>
    <b v="1"/>
    <b v="0"/>
    <b v="0"/>
    <x v="19"/>
    <b v="0"/>
    <m/>
    <x v="0"/>
    <d v="2021-06-02T00:00:00"/>
    <s v="00531000007KAsvAAG"/>
    <d v="2021-06-02T18:41:53"/>
    <m/>
    <d v="2021-06-02T18:05:12"/>
    <d v="2021-06-02T00:00:00"/>
    <m/>
    <b v="0"/>
    <m/>
    <m/>
    <s v="Field Sales"/>
    <m/>
    <m/>
    <m/>
    <m/>
    <m/>
    <x v="4050"/>
    <x v="0"/>
    <b v="0"/>
    <m/>
    <m/>
    <m/>
    <s v="00531000007KAsvAAG"/>
    <s v="01s31000003qafjAAA"/>
    <m/>
    <s v="Drugs"/>
    <s v="0035A00003bcMltQAE"/>
    <m/>
    <s v="MX908"/>
    <m/>
    <m/>
    <s v="0125A000001NaBLQA0"/>
    <b v="0"/>
    <m/>
    <b v="0"/>
    <m/>
    <m/>
    <x v="1"/>
    <b v="0"/>
    <d v="2021-06-29T20:34:55"/>
    <m/>
    <m/>
    <b v="0"/>
    <x v="1"/>
    <m/>
    <m/>
    <n v="136740.24"/>
    <m/>
    <x v="1074"/>
    <n v="100"/>
    <n v="0"/>
  </r>
  <r>
    <s v="0015A00001tanOxQAI"/>
    <b v="0"/>
    <m/>
    <b v="0"/>
    <m/>
    <m/>
    <m/>
    <x v="845"/>
    <b v="1"/>
    <m/>
    <m/>
    <s v="0035A00003UXdhXQAT"/>
    <m/>
    <m/>
    <s v="00531000007KAsvAAG"/>
    <b v="0"/>
    <d v="2020-06-11T15:49:06"/>
    <d v="2021-05-26T00:00:00"/>
    <b v="0"/>
    <m/>
    <m/>
    <b v="0"/>
    <d v="2021-02-01T00:00:00"/>
    <n v="2"/>
    <n v="2021"/>
    <s v="Closed"/>
    <s v="Closed"/>
    <b v="1"/>
    <b v="0"/>
    <s v="OTHER"/>
    <b v="1"/>
    <b v="0"/>
    <b v="0"/>
    <x v="20"/>
    <b v="0"/>
    <m/>
    <x v="0"/>
    <d v="2021-06-14T00:00:00"/>
    <s v="0055A00000BcmLTQAZ"/>
    <d v="2021-05-26T17:03:16"/>
    <m/>
    <d v="2021-05-26T17:03:16"/>
    <d v="2021-05-26T00:00:00"/>
    <m/>
    <b v="0"/>
    <m/>
    <m/>
    <s v="Field Sales"/>
    <m/>
    <m/>
    <m/>
    <m/>
    <m/>
    <x v="4051"/>
    <x v="0"/>
    <b v="0"/>
    <m/>
    <m/>
    <m/>
    <s v="00531000007KgPgAAK"/>
    <s v="01s31000003qafjAAA"/>
    <s v="Explosives"/>
    <s v="Explosives"/>
    <m/>
    <m/>
    <s v="MX908"/>
    <m/>
    <m/>
    <s v="0125A000001NaBLQA0"/>
    <b v="0"/>
    <m/>
    <b v="0"/>
    <m/>
    <m/>
    <x v="1"/>
    <b v="0"/>
    <d v="2021-06-29T20:34:55"/>
    <m/>
    <m/>
    <b v="0"/>
    <x v="1"/>
    <m/>
    <m/>
    <n v="359884"/>
    <m/>
    <x v="1075"/>
    <n v="100"/>
    <n v="0"/>
  </r>
  <r>
    <s v="001i000001MZ8IpAAL"/>
    <b v="0"/>
    <m/>
    <b v="0"/>
    <m/>
    <m/>
    <m/>
    <x v="404"/>
    <b v="1"/>
    <m/>
    <m/>
    <m/>
    <m/>
    <m/>
    <s v="0055A00000BcmLTQAZ"/>
    <b v="0"/>
    <d v="2021-04-15T14:27:34"/>
    <d v="2021-05-12T00:00:00"/>
    <b v="0"/>
    <s v="Federal Resources"/>
    <d v="2021-03-31T00:00:00"/>
    <b v="0"/>
    <d v="2021-02-01T00:00:00"/>
    <n v="2"/>
    <n v="2021"/>
    <s v="Closed"/>
    <s v="Closed"/>
    <b v="1"/>
    <b v="0"/>
    <m/>
    <b v="1"/>
    <b v="0"/>
    <b v="0"/>
    <x v="20"/>
    <b v="0"/>
    <m/>
    <x v="0"/>
    <m/>
    <s v="0055A00000BcmLTQAZ"/>
    <d v="2021-05-14T14:29:19"/>
    <m/>
    <d v="2021-05-12T16:39:21"/>
    <d v="2021-05-12T00:00:00"/>
    <m/>
    <b v="0"/>
    <m/>
    <m/>
    <s v="Field Sales"/>
    <m/>
    <m/>
    <m/>
    <m/>
    <m/>
    <x v="4052"/>
    <x v="0"/>
    <b v="0"/>
    <m/>
    <m/>
    <m/>
    <s v="00531000007KgPgAAK"/>
    <s v="01si00000040RFIAA2"/>
    <m/>
    <s v="Explosives"/>
    <s v="0035A00003fqOX5QAM"/>
    <m/>
    <s v="MX908"/>
    <m/>
    <s v="0Q05A000001eXaxSAE"/>
    <s v="0125A000001NaBLQA0"/>
    <b v="0"/>
    <m/>
    <b v="0"/>
    <m/>
    <m/>
    <x v="1"/>
    <b v="0"/>
    <d v="2021-06-29T20:34:55"/>
    <m/>
    <m/>
    <b v="0"/>
    <x v="1"/>
    <m/>
    <m/>
    <n v="205875"/>
    <m/>
    <x v="1076"/>
    <n v="100"/>
    <n v="0"/>
  </r>
  <r>
    <s v="0016e00002XSrKEAA1"/>
    <b v="0"/>
    <m/>
    <b v="0"/>
    <m/>
    <m/>
    <m/>
    <x v="644"/>
    <b v="1"/>
    <m/>
    <m/>
    <m/>
    <m/>
    <m/>
    <s v="0055A000009GxI2QAK"/>
    <b v="0"/>
    <d v="2021-01-29T21:56:34"/>
    <m/>
    <b v="0"/>
    <m/>
    <m/>
    <b v="0"/>
    <d v="2021-02-01T00:00:00"/>
    <n v="2"/>
    <n v="2021"/>
    <s v="Closed"/>
    <s v="Closed"/>
    <b v="1"/>
    <b v="0"/>
    <m/>
    <b v="1"/>
    <b v="0"/>
    <b v="0"/>
    <x v="23"/>
    <b v="0"/>
    <m/>
    <x v="0"/>
    <m/>
    <s v="0055A000009GxI2QAK"/>
    <d v="2021-06-22T18:54:21"/>
    <m/>
    <d v="2021-04-21T20:58:08"/>
    <m/>
    <m/>
    <b v="0"/>
    <m/>
    <m/>
    <s v="Trade Show"/>
    <m/>
    <m/>
    <m/>
    <m/>
    <m/>
    <x v="4053"/>
    <x v="0"/>
    <b v="0"/>
    <m/>
    <m/>
    <m/>
    <s v="0055A000009GxI2QAK"/>
    <s v="01si00000040RFIAA2"/>
    <m/>
    <s v="Explosives"/>
    <s v="0036e00003s4Vk5AAE"/>
    <m/>
    <s v="MX908"/>
    <m/>
    <s v="0Q05A000001eTSGSA2"/>
    <s v="0125A000001NaBLQA0"/>
    <b v="0"/>
    <s v="CWAs"/>
    <b v="0"/>
    <m/>
    <m/>
    <x v="1"/>
    <b v="0"/>
    <d v="2021-06-29T20:34:55"/>
    <m/>
    <m/>
    <b v="0"/>
    <x v="1"/>
    <m/>
    <m/>
    <n v="56905.54"/>
    <m/>
    <x v="1077"/>
    <n v="100"/>
    <n v="0"/>
  </r>
  <r>
    <s v="0015A00002CwcMnQAJ"/>
    <b v="0"/>
    <m/>
    <b v="0"/>
    <s v="7015A000001eOy9QAE"/>
    <m/>
    <m/>
    <x v="116"/>
    <b v="1"/>
    <m/>
    <m/>
    <m/>
    <m/>
    <m/>
    <s v="00531000008F2qlAAC"/>
    <b v="0"/>
    <d v="2020-12-07T22:12:19"/>
    <d v="2021-06-22T00:00:00"/>
    <b v="0"/>
    <m/>
    <m/>
    <b v="0"/>
    <d v="2021-02-01T00:00:00"/>
    <n v="2"/>
    <n v="2021"/>
    <s v="Closed"/>
    <s v="Closed"/>
    <b v="1"/>
    <b v="0"/>
    <m/>
    <b v="1"/>
    <b v="0"/>
    <b v="0"/>
    <x v="23"/>
    <b v="0"/>
    <m/>
    <x v="0"/>
    <m/>
    <s v="00531000007MUoEAAW"/>
    <d v="2021-06-22T15:43:29"/>
    <m/>
    <d v="2021-06-22T15:43:06"/>
    <d v="2021-06-22T00:00:00"/>
    <m/>
    <b v="0"/>
    <m/>
    <m/>
    <s v="Field Sales"/>
    <m/>
    <m/>
    <m/>
    <m/>
    <m/>
    <x v="4054"/>
    <x v="0"/>
    <b v="0"/>
    <m/>
    <m/>
    <m/>
    <s v="00531000008F2qlAAC"/>
    <s v="01si00000040RFIAA2"/>
    <m/>
    <s v="CWAs"/>
    <s v="0035A00003Vy5PYQAZ"/>
    <m/>
    <s v="MX908"/>
    <m/>
    <s v="0Q05A000001eRH4SAM"/>
    <s v="0125A000001NaBLQA0"/>
    <b v="0"/>
    <s v="Explosives"/>
    <b v="0"/>
    <m/>
    <m/>
    <x v="1"/>
    <b v="0"/>
    <d v="2021-06-29T20:34:55"/>
    <m/>
    <m/>
    <b v="0"/>
    <x v="1"/>
    <m/>
    <m/>
    <n v="13000"/>
    <m/>
    <x v="120"/>
    <n v="100"/>
    <n v="0"/>
  </r>
  <r>
    <s v="0015A000022SQjmQAG"/>
    <b v="0"/>
    <m/>
    <b v="0"/>
    <m/>
    <m/>
    <m/>
    <x v="317"/>
    <b v="1"/>
    <m/>
    <m/>
    <m/>
    <m/>
    <m/>
    <s v="00531000007Es7rAAC"/>
    <b v="0"/>
    <d v="2020-11-02T14:28:11"/>
    <m/>
    <b v="0"/>
    <s v="Federal Resources"/>
    <d v="2021-09-30T00:00:00"/>
    <b v="0"/>
    <d v="2021-02-01T00:00:00"/>
    <n v="2"/>
    <n v="2021"/>
    <s v="Closed"/>
    <s v="Closed"/>
    <b v="1"/>
    <b v="0"/>
    <m/>
    <b v="1"/>
    <b v="0"/>
    <b v="0"/>
    <x v="20"/>
    <b v="0"/>
    <m/>
    <x v="0"/>
    <m/>
    <s v="0055A00000BcmLTQAZ"/>
    <d v="2021-05-12T15:55:08"/>
    <m/>
    <d v="2021-05-03T13:26:51"/>
    <m/>
    <m/>
    <b v="0"/>
    <m/>
    <m/>
    <s v="Inside Sales"/>
    <m/>
    <m/>
    <m/>
    <m/>
    <m/>
    <x v="4055"/>
    <x v="0"/>
    <b v="0"/>
    <m/>
    <m/>
    <m/>
    <s v="00531000007KgPgAAK"/>
    <s v="01s31000003qafjAAA"/>
    <m/>
    <s v="Drugs"/>
    <s v="0035A00003pp71CQAQ"/>
    <m/>
    <s v="MX908"/>
    <m/>
    <m/>
    <s v="0125A000001NaBLQA0"/>
    <b v="0"/>
    <s v="Explosives"/>
    <b v="0"/>
    <m/>
    <m/>
    <x v="1"/>
    <b v="0"/>
    <d v="2021-06-29T20:34:55"/>
    <m/>
    <m/>
    <b v="0"/>
    <x v="1"/>
    <m/>
    <m/>
    <n v="58500"/>
    <m/>
    <x v="968"/>
    <n v="100"/>
    <n v="0"/>
  </r>
  <r>
    <s v="0013100001jaG66AAE"/>
    <b v="0"/>
    <m/>
    <b v="0"/>
    <m/>
    <m/>
    <m/>
    <x v="414"/>
    <b v="1"/>
    <m/>
    <m/>
    <s v="0035A00003oqmscQAA"/>
    <m/>
    <m/>
    <s v="00531000007KAsvAAG"/>
    <b v="0"/>
    <d v="2020-02-10T13:54:12"/>
    <d v="2021-06-04T00:00:00"/>
    <b v="0"/>
    <m/>
    <m/>
    <b v="0"/>
    <d v="2021-02-01T00:00:00"/>
    <n v="2"/>
    <n v="2021"/>
    <s v="Closed"/>
    <s v="Closed"/>
    <b v="1"/>
    <b v="0"/>
    <s v="HSGP"/>
    <b v="1"/>
    <b v="0"/>
    <b v="0"/>
    <x v="19"/>
    <b v="0"/>
    <m/>
    <x v="0"/>
    <d v="2021-03-19T00:00:00"/>
    <s v="00531000007KAsvAAG"/>
    <d v="2021-06-04T14:49:56"/>
    <m/>
    <d v="2021-06-04T14:06:28"/>
    <d v="2021-06-04T00:00:00"/>
    <m/>
    <b v="0"/>
    <m/>
    <m/>
    <s v="Inside Sales"/>
    <m/>
    <m/>
    <m/>
    <m/>
    <m/>
    <x v="4056"/>
    <x v="0"/>
    <b v="0"/>
    <m/>
    <m/>
    <m/>
    <s v="00531000007KAsvAAG"/>
    <s v="01s31000003qafjAAA"/>
    <m/>
    <s v="All Hazards"/>
    <s v="0035A00003kfs9yQAA"/>
    <m/>
    <s v="MX908"/>
    <m/>
    <m/>
    <s v="0125A000001NaBLQA0"/>
    <b v="0"/>
    <m/>
    <b v="0"/>
    <m/>
    <m/>
    <x v="1"/>
    <b v="0"/>
    <d v="2021-06-29T20:34:55"/>
    <m/>
    <m/>
    <b v="0"/>
    <x v="1"/>
    <n v="1"/>
    <n v="0"/>
    <n v="74817.63"/>
    <m/>
    <x v="1078"/>
    <n v="100"/>
    <n v="0"/>
  </r>
  <r>
    <s v="0015A00002BniJIQAZ"/>
    <b v="0"/>
    <m/>
    <b v="0"/>
    <s v="7015A000001eOy9QAE"/>
    <m/>
    <m/>
    <x v="52"/>
    <b v="1"/>
    <m/>
    <m/>
    <s v="0035A00003jwV6KQAU"/>
    <m/>
    <m/>
    <s v="00531000007MUoEAAW"/>
    <b v="0"/>
    <d v="2020-10-07T14:59:00"/>
    <d v="2021-06-21T00:00:00"/>
    <b v="0"/>
    <m/>
    <m/>
    <b v="0"/>
    <d v="2021-02-01T00:00:00"/>
    <n v="2"/>
    <n v="2021"/>
    <s v="Closed"/>
    <s v="Closed"/>
    <b v="1"/>
    <b v="0"/>
    <m/>
    <b v="1"/>
    <b v="0"/>
    <b v="0"/>
    <x v="19"/>
    <b v="0"/>
    <m/>
    <x v="0"/>
    <d v="2021-06-21T00:00:00"/>
    <s v="00531000007MUoEAAW"/>
    <d v="2021-06-21T13:09:24"/>
    <m/>
    <d v="2021-06-21T13:09:24"/>
    <d v="2021-06-21T00:00:00"/>
    <m/>
    <b v="0"/>
    <m/>
    <m/>
    <s v="Service"/>
    <m/>
    <m/>
    <m/>
    <m/>
    <m/>
    <x v="4057"/>
    <x v="0"/>
    <b v="0"/>
    <m/>
    <m/>
    <m/>
    <s v="00531000007MUoEAAW"/>
    <s v="01s31000003qafjAAA"/>
    <m/>
    <s v="Drugs"/>
    <m/>
    <m/>
    <s v="MX908"/>
    <m/>
    <s v="0Q05A00000141TgSAI"/>
    <s v="0125A000001NaBLQA0"/>
    <b v="0"/>
    <m/>
    <b v="0"/>
    <m/>
    <m/>
    <x v="1"/>
    <b v="0"/>
    <d v="2021-06-29T20:34:55"/>
    <m/>
    <m/>
    <b v="0"/>
    <x v="1"/>
    <n v="0"/>
    <n v="0"/>
    <n v="13000"/>
    <m/>
    <x v="120"/>
    <n v="100"/>
    <n v="0"/>
  </r>
  <r>
    <s v="001i000000K38RYAAZ"/>
    <b v="0"/>
    <m/>
    <b v="0"/>
    <m/>
    <m/>
    <m/>
    <x v="493"/>
    <b v="1"/>
    <m/>
    <m/>
    <m/>
    <m/>
    <m/>
    <s v="00531000007Es7rAAC"/>
    <b v="0"/>
    <d v="2021-04-26T13:59:41"/>
    <d v="2021-06-28T00:00:00"/>
    <b v="0"/>
    <s v="Federal Resources"/>
    <d v="2021-12-31T00:00:00"/>
    <b v="0"/>
    <d v="2021-02-01T00:00:00"/>
    <n v="2"/>
    <n v="2021"/>
    <s v="Closed"/>
    <s v="Closed"/>
    <b v="1"/>
    <b v="0"/>
    <m/>
    <b v="1"/>
    <b v="0"/>
    <b v="0"/>
    <x v="20"/>
    <b v="0"/>
    <m/>
    <x v="0"/>
    <m/>
    <s v="0055A00000BcmLTQAZ"/>
    <d v="2021-06-28T17:50:38"/>
    <m/>
    <d v="2021-06-28T17:50:38"/>
    <d v="2021-06-28T00:00:00"/>
    <m/>
    <b v="1"/>
    <m/>
    <m/>
    <s v="Field Sales"/>
    <m/>
    <m/>
    <m/>
    <m/>
    <m/>
    <x v="4058"/>
    <x v="0"/>
    <b v="0"/>
    <m/>
    <m/>
    <m/>
    <s v="00531000007KgPgAAK"/>
    <s v="01s31000003qafjAAA"/>
    <m/>
    <s v="Drugs"/>
    <m/>
    <m/>
    <s v="MX908"/>
    <m/>
    <m/>
    <s v="0125A000001NaBLQA0"/>
    <b v="0"/>
    <m/>
    <b v="0"/>
    <m/>
    <m/>
    <x v="1"/>
    <b v="0"/>
    <d v="2021-06-29T20:34:55"/>
    <m/>
    <m/>
    <b v="0"/>
    <x v="1"/>
    <n v="0"/>
    <n v="0"/>
    <n v="1596940"/>
    <m/>
    <x v="1079"/>
    <n v="100"/>
    <n v="0"/>
  </r>
  <r>
    <s v="0015A00002HcfUsQAJ"/>
    <b v="0"/>
    <m/>
    <b v="0"/>
    <s v="7015A000001OxhUQAS"/>
    <m/>
    <m/>
    <x v="481"/>
    <b v="1"/>
    <m/>
    <m/>
    <s v="0035A00003caQf9QAE"/>
    <m/>
    <m/>
    <s v="0055A000009sa63QAA"/>
    <b v="1"/>
    <d v="2020-01-29T17:25:19"/>
    <d v="2021-06-02T00:00:00"/>
    <b v="0"/>
    <s v="Farr West"/>
    <d v="2021-06-30T00:00:00"/>
    <b v="0"/>
    <d v="2021-02-01T00:00:00"/>
    <n v="2"/>
    <n v="2021"/>
    <s v="Closed"/>
    <s v="Closed"/>
    <b v="1"/>
    <b v="0"/>
    <s v="HSGP"/>
    <b v="1"/>
    <b v="0"/>
    <b v="0"/>
    <x v="19"/>
    <b v="0"/>
    <m/>
    <x v="0"/>
    <d v="2020-01-29T00:00:00"/>
    <s v="0055A000009sa63QAA"/>
    <d v="2021-06-02T14:51:50"/>
    <m/>
    <d v="2021-06-02T14:48:44"/>
    <d v="2021-06-02T00:00:00"/>
    <m/>
    <b v="0"/>
    <m/>
    <m/>
    <s v="Field Sales"/>
    <m/>
    <m/>
    <m/>
    <m/>
    <m/>
    <x v="4059"/>
    <x v="0"/>
    <b v="0"/>
    <m/>
    <m/>
    <m/>
    <s v="0055A000009sa63QAA"/>
    <s v="01s31000003qafjAAA"/>
    <s v="All Hazards"/>
    <s v="All Hazards"/>
    <s v="0035A00003caQf9QAE"/>
    <m/>
    <s v="MX908"/>
    <m/>
    <m/>
    <s v="0125A000001NaBLQA0"/>
    <b v="0"/>
    <m/>
    <b v="0"/>
    <m/>
    <m/>
    <x v="1"/>
    <b v="0"/>
    <d v="2021-06-29T20:34:55"/>
    <m/>
    <m/>
    <b v="0"/>
    <x v="1"/>
    <n v="0"/>
    <m/>
    <n v="70807.5"/>
    <m/>
    <x v="1080"/>
    <n v="100"/>
    <n v="0"/>
  </r>
  <r>
    <s v="0016e00002XTnQSAA1"/>
    <b v="0"/>
    <m/>
    <b v="0"/>
    <m/>
    <m/>
    <m/>
    <x v="551"/>
    <b v="1"/>
    <m/>
    <m/>
    <s v="0036e00003qgy3SAAQ"/>
    <m/>
    <m/>
    <s v="0055A000009sa63QAA"/>
    <b v="1"/>
    <d v="2021-05-04T19:17:24"/>
    <d v="2021-06-09T00:00:00"/>
    <b v="0"/>
    <m/>
    <m/>
    <b v="0"/>
    <d v="2021-02-01T00:00:00"/>
    <n v="2"/>
    <n v="2021"/>
    <s v="Closed"/>
    <s v="Closed"/>
    <b v="1"/>
    <b v="0"/>
    <s v="OTHER"/>
    <b v="1"/>
    <b v="0"/>
    <b v="0"/>
    <x v="19"/>
    <b v="0"/>
    <m/>
    <x v="0"/>
    <m/>
    <s v="0055A000009sa63QAA"/>
    <d v="2021-06-09T19:27:26"/>
    <m/>
    <d v="2021-06-09T19:27:26"/>
    <d v="2021-06-09T00:00:00"/>
    <m/>
    <b v="0"/>
    <m/>
    <m/>
    <s v="Field Sales"/>
    <m/>
    <m/>
    <m/>
    <m/>
    <m/>
    <x v="4060"/>
    <x v="0"/>
    <b v="0"/>
    <m/>
    <m/>
    <m/>
    <s v="0055A000009sa63QAA"/>
    <s v="01s31000003qafjAAA"/>
    <s v="Drugs"/>
    <s v="Drugs"/>
    <s v="0036e00003qgy3SAAQ"/>
    <m/>
    <s v="MX908"/>
    <m/>
    <m/>
    <s v="0125A000001NaBLQA0"/>
    <b v="0"/>
    <m/>
    <b v="0"/>
    <m/>
    <m/>
    <x v="1"/>
    <b v="0"/>
    <d v="2021-06-29T20:34:55"/>
    <m/>
    <m/>
    <b v="0"/>
    <x v="1"/>
    <n v="0"/>
    <n v="0"/>
    <n v="70284.73"/>
    <m/>
    <x v="1081"/>
    <n v="100"/>
    <n v="0"/>
  </r>
  <r>
    <s v="001i000001MZ8IpAAL"/>
    <b v="0"/>
    <m/>
    <b v="0"/>
    <m/>
    <m/>
    <m/>
    <x v="372"/>
    <b v="1"/>
    <m/>
    <m/>
    <s v="003i0000023lOOhAAM"/>
    <m/>
    <m/>
    <s v="005i0000000fNkyAAE"/>
    <b v="0"/>
    <d v="2015-03-20T00:58:46"/>
    <m/>
    <b v="0"/>
    <m/>
    <m/>
    <b v="0"/>
    <d v="2015-01-01T00:00:00"/>
    <n v="1"/>
    <n v="2015"/>
    <s v="Closed"/>
    <s v="Closed"/>
    <b v="0"/>
    <b v="0"/>
    <m/>
    <b v="1"/>
    <b v="0"/>
    <b v="0"/>
    <x v="24"/>
    <b v="0"/>
    <m/>
    <x v="0"/>
    <m/>
    <s v="0055A000009s6n0QAA"/>
    <d v="2020-01-06T18:18:16"/>
    <m/>
    <d v="2020-01-06T18:18:16"/>
    <m/>
    <m/>
    <b v="0"/>
    <m/>
    <m/>
    <s v="Other"/>
    <m/>
    <m/>
    <m/>
    <m/>
    <m/>
    <x v="4061"/>
    <x v="0"/>
    <b v="1"/>
    <m/>
    <m/>
    <m/>
    <s v="005i0000000fNkyAAE"/>
    <s v="01si0000000WGiAAAW"/>
    <m/>
    <m/>
    <m/>
    <m/>
    <m/>
    <m/>
    <m/>
    <s v="0125A000001NaBLQA0"/>
    <b v="0"/>
    <m/>
    <b v="0"/>
    <m/>
    <m/>
    <x v="1"/>
    <b v="0"/>
    <d v="2021-06-29T20:34:55"/>
    <m/>
    <m/>
    <b v="0"/>
    <x v="1"/>
    <m/>
    <m/>
    <n v="427470.95"/>
    <m/>
    <x v="1082"/>
    <n v="100"/>
    <n v="0"/>
  </r>
  <r>
    <s v="001i000001MZ8IpAAL"/>
    <b v="0"/>
    <m/>
    <b v="0"/>
    <m/>
    <m/>
    <m/>
    <x v="148"/>
    <b v="1"/>
    <m/>
    <m/>
    <s v="0035A00003FVHQ1QAP"/>
    <m/>
    <m/>
    <s v="005i0000000fNkyAAE"/>
    <b v="0"/>
    <d v="2017-11-06T20:21:29"/>
    <m/>
    <b v="0"/>
    <m/>
    <m/>
    <b v="0"/>
    <d v="2018-01-01T00:00:00"/>
    <n v="1"/>
    <n v="2018"/>
    <s v="Closed"/>
    <s v="Closed"/>
    <b v="0"/>
    <b v="0"/>
    <m/>
    <b v="1"/>
    <b v="0"/>
    <b v="0"/>
    <x v="24"/>
    <b v="0"/>
    <m/>
    <x v="0"/>
    <d v="2019-02-13T00:00:00"/>
    <s v="0055A000009s6n0QAA"/>
    <d v="2020-01-06T18:18:12"/>
    <m/>
    <d v="2020-01-06T18:18:11"/>
    <m/>
    <m/>
    <b v="0"/>
    <m/>
    <m/>
    <s v="Other"/>
    <m/>
    <m/>
    <m/>
    <m/>
    <m/>
    <x v="4062"/>
    <x v="0"/>
    <b v="1"/>
    <m/>
    <m/>
    <m/>
    <s v="005i0000000fNkyAAE"/>
    <s v="01s31000003qafjAAA"/>
    <m/>
    <m/>
    <m/>
    <m/>
    <m/>
    <m/>
    <m/>
    <s v="0125A000001NaBLQA0"/>
    <b v="0"/>
    <m/>
    <b v="0"/>
    <m/>
    <m/>
    <x v="1"/>
    <b v="0"/>
    <d v="2021-06-29T20:34:54"/>
    <m/>
    <m/>
    <b v="0"/>
    <x v="1"/>
    <m/>
    <m/>
    <n v="321750"/>
    <m/>
    <x v="1083"/>
    <n v="100"/>
    <n v="0"/>
  </r>
  <r>
    <s v="0013100001enulxAAA"/>
    <b v="0"/>
    <m/>
    <b v="0"/>
    <s v="7015A000001yX5aQAE"/>
    <m/>
    <m/>
    <x v="846"/>
    <b v="1"/>
    <m/>
    <m/>
    <m/>
    <m/>
    <m/>
    <s v="00531000007MUoEAAW"/>
    <b v="0"/>
    <d v="2018-06-14T12:59:59"/>
    <m/>
    <b v="0"/>
    <m/>
    <m/>
    <b v="0"/>
    <d v="2019-01-01T00:00:00"/>
    <n v="1"/>
    <n v="2019"/>
    <s v="Closed"/>
    <s v="Closed"/>
    <b v="0"/>
    <b v="0"/>
    <m/>
    <b v="1"/>
    <b v="0"/>
    <b v="0"/>
    <x v="19"/>
    <b v="0"/>
    <m/>
    <x v="0"/>
    <d v="2019-02-01T00:00:00"/>
    <s v="00531000007MUoEAAW"/>
    <d v="2020-12-10T21:15:22"/>
    <m/>
    <d v="2020-01-06T18:18:16"/>
    <m/>
    <m/>
    <b v="0"/>
    <m/>
    <m/>
    <s v="Website"/>
    <m/>
    <m/>
    <m/>
    <m/>
    <m/>
    <x v="4063"/>
    <x v="0"/>
    <b v="1"/>
    <m/>
    <m/>
    <m/>
    <s v="00531000007KAsvAAG"/>
    <s v="01s31000003qafjAAA"/>
    <s v="All Hazards"/>
    <s v="All Hazards"/>
    <m/>
    <m/>
    <m/>
    <m/>
    <m/>
    <s v="0125A000001NaBLQA0"/>
    <b v="0"/>
    <m/>
    <b v="0"/>
    <m/>
    <m/>
    <x v="1"/>
    <b v="0"/>
    <d v="2021-06-29T20:34:54"/>
    <m/>
    <m/>
    <b v="0"/>
    <x v="1"/>
    <m/>
    <m/>
    <n v="65199"/>
    <m/>
    <x v="1084"/>
    <n v="100"/>
    <n v="0"/>
  </r>
  <r>
    <s v="0013100001lXbgHAAS"/>
    <b v="0"/>
    <m/>
    <b v="0"/>
    <m/>
    <m/>
    <m/>
    <x v="462"/>
    <b v="1"/>
    <m/>
    <m/>
    <s v="00331000033Sx9oAAC"/>
    <m/>
    <m/>
    <s v="00531000007MUoEAAW"/>
    <b v="0"/>
    <d v="2018-09-04T18:02:19"/>
    <m/>
    <b v="0"/>
    <m/>
    <m/>
    <b v="0"/>
    <d v="2019-01-01T00:00:00"/>
    <n v="1"/>
    <n v="2019"/>
    <s v="Closed"/>
    <s v="Closed"/>
    <b v="0"/>
    <b v="0"/>
    <m/>
    <b v="1"/>
    <b v="0"/>
    <b v="0"/>
    <x v="19"/>
    <b v="0"/>
    <m/>
    <x v="0"/>
    <d v="2019-05-03T00:00:00"/>
    <s v="0055A00000BclF5QAJ"/>
    <d v="2021-04-11T20:08:00"/>
    <m/>
    <d v="2020-01-06T18:18:16"/>
    <m/>
    <m/>
    <b v="0"/>
    <m/>
    <m/>
    <s v="Field Sales"/>
    <m/>
    <m/>
    <m/>
    <m/>
    <m/>
    <x v="4064"/>
    <x v="0"/>
    <b v="1"/>
    <m/>
    <m/>
    <m/>
    <s v="00531000007KAsvAAG"/>
    <s v="01s31000003qafjAAA"/>
    <s v="All Hazards"/>
    <s v="All Hazards"/>
    <m/>
    <m/>
    <m/>
    <m/>
    <m/>
    <s v="0125A000001NaBLQA0"/>
    <b v="0"/>
    <m/>
    <b v="0"/>
    <m/>
    <m/>
    <x v="1"/>
    <b v="0"/>
    <d v="2021-06-29T20:34:54"/>
    <m/>
    <m/>
    <b v="0"/>
    <x v="1"/>
    <m/>
    <m/>
    <n v="65874"/>
    <m/>
    <x v="1085"/>
    <n v="100"/>
    <n v="0"/>
  </r>
  <r>
    <s v="001i000001MZMQXAA5"/>
    <b v="0"/>
    <m/>
    <b v="0"/>
    <s v="7015A000001Zks9QAC"/>
    <m/>
    <m/>
    <x v="847"/>
    <b v="1"/>
    <m/>
    <m/>
    <s v="00331000034nZ5bAAE"/>
    <m/>
    <m/>
    <s v="00531000007MUoEAAW"/>
    <b v="0"/>
    <d v="2018-12-10T19:41:38"/>
    <m/>
    <b v="0"/>
    <m/>
    <m/>
    <b v="0"/>
    <d v="2019-01-01T00:00:00"/>
    <n v="1"/>
    <n v="2019"/>
    <s v="Closed"/>
    <s v="Closed"/>
    <b v="0"/>
    <b v="0"/>
    <m/>
    <b v="1"/>
    <b v="0"/>
    <b v="0"/>
    <x v="19"/>
    <b v="0"/>
    <m/>
    <x v="0"/>
    <d v="2019-02-04T00:00:00"/>
    <s v="0055A00000BclF5QAJ"/>
    <d v="2021-04-11T19:52:59"/>
    <m/>
    <d v="2020-01-06T18:18:16"/>
    <m/>
    <m/>
    <b v="0"/>
    <m/>
    <m/>
    <s v="Inside Sales"/>
    <m/>
    <m/>
    <m/>
    <m/>
    <m/>
    <x v="4065"/>
    <x v="0"/>
    <b v="1"/>
    <m/>
    <m/>
    <m/>
    <s v="00531000007MUoEAAW"/>
    <s v="01s31000003qafjAAA"/>
    <m/>
    <s v="All Hazards"/>
    <m/>
    <m/>
    <m/>
    <m/>
    <m/>
    <s v="0125A000001NaBLQA0"/>
    <b v="0"/>
    <m/>
    <b v="0"/>
    <m/>
    <m/>
    <x v="1"/>
    <b v="0"/>
    <d v="2021-06-29T20:34:54"/>
    <m/>
    <m/>
    <b v="0"/>
    <x v="1"/>
    <m/>
    <m/>
    <n v="84500"/>
    <m/>
    <x v="1086"/>
    <n v="100"/>
    <n v="0"/>
  </r>
  <r>
    <s v="0013100001jaFPCAA2"/>
    <b v="0"/>
    <m/>
    <b v="0"/>
    <m/>
    <m/>
    <m/>
    <x v="572"/>
    <b v="1"/>
    <m/>
    <m/>
    <m/>
    <m/>
    <m/>
    <s v="00531000007MUoEAAW"/>
    <b v="0"/>
    <d v="2019-01-10T21:23:56"/>
    <m/>
    <b v="0"/>
    <m/>
    <m/>
    <b v="0"/>
    <d v="2019-01-01T00:00:00"/>
    <n v="1"/>
    <n v="2019"/>
    <s v="Closed"/>
    <s v="Closed"/>
    <b v="0"/>
    <b v="0"/>
    <m/>
    <b v="1"/>
    <b v="0"/>
    <b v="0"/>
    <x v="19"/>
    <b v="0"/>
    <m/>
    <x v="0"/>
    <d v="2019-01-15T00:00:00"/>
    <s v="0055A00000BclF5QAJ"/>
    <d v="2021-04-11T19:52:07"/>
    <m/>
    <d v="2020-01-06T18:18:16"/>
    <m/>
    <m/>
    <b v="0"/>
    <m/>
    <m/>
    <s v="Inside Sales"/>
    <m/>
    <m/>
    <m/>
    <m/>
    <m/>
    <x v="4066"/>
    <x v="0"/>
    <b v="1"/>
    <m/>
    <m/>
    <m/>
    <s v="00531000007MUoEAAW"/>
    <s v="01s31000003qafjAAA"/>
    <m/>
    <s v="All Hazards"/>
    <m/>
    <m/>
    <m/>
    <m/>
    <m/>
    <s v="0125A000001NaBLQA0"/>
    <b v="0"/>
    <m/>
    <b v="0"/>
    <m/>
    <m/>
    <x v="1"/>
    <b v="0"/>
    <d v="2021-06-29T20:34:54"/>
    <m/>
    <m/>
    <b v="0"/>
    <x v="1"/>
    <m/>
    <m/>
    <n v="378.1"/>
    <m/>
    <x v="1087"/>
    <n v="100"/>
    <n v="0"/>
  </r>
  <r>
    <s v="0013100001emY1NAAU"/>
    <b v="0"/>
    <m/>
    <b v="0"/>
    <m/>
    <m/>
    <m/>
    <x v="597"/>
    <b v="1"/>
    <m/>
    <m/>
    <m/>
    <m/>
    <m/>
    <s v="00531000007MUoEAAW"/>
    <b v="0"/>
    <d v="2019-01-18T19:43:06"/>
    <m/>
    <b v="0"/>
    <m/>
    <m/>
    <b v="0"/>
    <d v="2019-01-01T00:00:00"/>
    <n v="1"/>
    <n v="2019"/>
    <s v="Closed"/>
    <s v="Closed"/>
    <b v="0"/>
    <b v="0"/>
    <m/>
    <b v="1"/>
    <b v="0"/>
    <b v="0"/>
    <x v="19"/>
    <b v="0"/>
    <m/>
    <x v="0"/>
    <m/>
    <s v="0055A00000BclF5QAJ"/>
    <d v="2021-04-11T19:52:07"/>
    <m/>
    <d v="2020-01-06T18:18:16"/>
    <m/>
    <m/>
    <b v="0"/>
    <m/>
    <m/>
    <s v="Inside Sales"/>
    <m/>
    <m/>
    <m/>
    <m/>
    <m/>
    <x v="4067"/>
    <x v="0"/>
    <b v="1"/>
    <m/>
    <m/>
    <m/>
    <s v="00531000007MUoEAAW"/>
    <s v="01s31000003qafjAAA"/>
    <m/>
    <s v="All Hazards"/>
    <m/>
    <m/>
    <m/>
    <m/>
    <m/>
    <s v="0125A000001NaBLQA0"/>
    <b v="0"/>
    <m/>
    <b v="0"/>
    <m/>
    <m/>
    <x v="1"/>
    <b v="0"/>
    <d v="2021-06-29T20:34:54"/>
    <m/>
    <m/>
    <b v="0"/>
    <x v="1"/>
    <m/>
    <m/>
    <n v="236.55"/>
    <m/>
    <x v="1088"/>
    <n v="100"/>
    <n v="0"/>
  </r>
  <r>
    <s v="0013100001emAHaAAM"/>
    <b v="0"/>
    <m/>
    <b v="0"/>
    <s v="7015A0000022htmQAA"/>
    <m/>
    <m/>
    <x v="462"/>
    <b v="1"/>
    <m/>
    <m/>
    <m/>
    <m/>
    <m/>
    <s v="00531000007MUoEAAW"/>
    <b v="0"/>
    <d v="2019-01-22T15:51:05"/>
    <m/>
    <b v="0"/>
    <m/>
    <m/>
    <b v="0"/>
    <d v="2019-01-01T00:00:00"/>
    <n v="1"/>
    <n v="2019"/>
    <s v="Closed"/>
    <s v="Closed"/>
    <b v="0"/>
    <b v="0"/>
    <m/>
    <b v="1"/>
    <b v="0"/>
    <b v="0"/>
    <x v="19"/>
    <b v="0"/>
    <m/>
    <x v="0"/>
    <d v="2019-02-07T00:00:00"/>
    <s v="00531000007MUoEAAW"/>
    <d v="2020-12-10T21:26:44"/>
    <m/>
    <d v="2020-01-06T18:18:16"/>
    <m/>
    <m/>
    <b v="0"/>
    <m/>
    <m/>
    <s v="Other"/>
    <m/>
    <m/>
    <m/>
    <m/>
    <m/>
    <x v="4068"/>
    <x v="0"/>
    <b v="1"/>
    <m/>
    <m/>
    <m/>
    <s v="00531000007MUoEAAW"/>
    <s v="01s31000003qafjAAA"/>
    <m/>
    <s v="All Hazards"/>
    <m/>
    <m/>
    <m/>
    <m/>
    <m/>
    <s v="0125A000001NaBLQA0"/>
    <b v="0"/>
    <m/>
    <b v="0"/>
    <m/>
    <m/>
    <x v="1"/>
    <b v="0"/>
    <d v="2021-06-29T20:34:54"/>
    <m/>
    <m/>
    <b v="0"/>
    <x v="1"/>
    <m/>
    <m/>
    <n v="5000.45"/>
    <m/>
    <x v="1089"/>
    <n v="100"/>
    <n v="0"/>
  </r>
  <r>
    <s v="001i0000014EAO9AAO"/>
    <b v="0"/>
    <m/>
    <b v="0"/>
    <m/>
    <m/>
    <m/>
    <x v="848"/>
    <b v="1"/>
    <m/>
    <m/>
    <m/>
    <m/>
    <m/>
    <s v="00531000007MUoEAAW"/>
    <b v="0"/>
    <d v="2019-02-01T18:17:29"/>
    <m/>
    <b v="0"/>
    <m/>
    <m/>
    <b v="0"/>
    <d v="2019-01-01T00:00:00"/>
    <n v="1"/>
    <n v="2019"/>
    <s v="Closed"/>
    <s v="Closed"/>
    <b v="0"/>
    <b v="0"/>
    <m/>
    <b v="1"/>
    <b v="0"/>
    <b v="0"/>
    <x v="22"/>
    <b v="0"/>
    <m/>
    <x v="0"/>
    <m/>
    <s v="0055A00000BclF5QAJ"/>
    <d v="2021-04-11T20:08:00"/>
    <m/>
    <d v="2020-01-06T18:18:16"/>
    <m/>
    <m/>
    <b v="0"/>
    <m/>
    <m/>
    <s v="Field Sales"/>
    <m/>
    <m/>
    <m/>
    <m/>
    <m/>
    <x v="4069"/>
    <x v="0"/>
    <b v="1"/>
    <m/>
    <m/>
    <m/>
    <s v="00531000007MUoEAAW"/>
    <s v="01s31000003qafjAAA"/>
    <s v="CWAs;Explosives;Drugs"/>
    <s v="All Hazards"/>
    <m/>
    <m/>
    <m/>
    <m/>
    <m/>
    <s v="0125A000001NaBLQA0"/>
    <b v="0"/>
    <m/>
    <b v="0"/>
    <m/>
    <m/>
    <x v="1"/>
    <b v="0"/>
    <d v="2021-06-29T20:34:54"/>
    <m/>
    <m/>
    <b v="0"/>
    <x v="1"/>
    <m/>
    <m/>
    <n v="378.1"/>
    <m/>
    <x v="1087"/>
    <n v="100"/>
    <n v="0"/>
  </r>
  <r>
    <s v="0013100001lbH4iAAE"/>
    <b v="0"/>
    <m/>
    <b v="0"/>
    <m/>
    <m/>
    <m/>
    <x v="849"/>
    <b v="1"/>
    <m/>
    <m/>
    <s v="0035A00003SrwOUQAZ"/>
    <m/>
    <m/>
    <s v="00531000007MUoEAAW"/>
    <b v="0"/>
    <d v="2019-02-03T18:25:03"/>
    <m/>
    <b v="0"/>
    <m/>
    <m/>
    <b v="0"/>
    <d v="2019-01-01T00:00:00"/>
    <n v="1"/>
    <n v="2019"/>
    <s v="Closed"/>
    <s v="Closed"/>
    <b v="0"/>
    <b v="0"/>
    <m/>
    <b v="1"/>
    <b v="0"/>
    <b v="0"/>
    <x v="19"/>
    <b v="0"/>
    <m/>
    <x v="0"/>
    <d v="2019-02-19T00:00:00"/>
    <s v="00531000007MUoEAAW"/>
    <d v="2020-12-10T21:26:44"/>
    <m/>
    <d v="2020-01-06T18:18:16"/>
    <m/>
    <m/>
    <b v="0"/>
    <m/>
    <m/>
    <s v="Website"/>
    <m/>
    <m/>
    <m/>
    <m/>
    <m/>
    <x v="4070"/>
    <x v="0"/>
    <b v="1"/>
    <m/>
    <m/>
    <m/>
    <s v="00531000007MUoEAAW"/>
    <s v="01s31000003qafjAAA"/>
    <m/>
    <s v="All Hazards"/>
    <m/>
    <m/>
    <m/>
    <m/>
    <m/>
    <s v="0125A000001NaBLQA0"/>
    <b v="0"/>
    <m/>
    <b v="0"/>
    <m/>
    <m/>
    <x v="1"/>
    <b v="0"/>
    <d v="2021-06-29T20:34:54"/>
    <m/>
    <m/>
    <b v="0"/>
    <x v="1"/>
    <m/>
    <m/>
    <n v="199"/>
    <m/>
    <x v="980"/>
    <n v="100"/>
    <n v="0"/>
  </r>
  <r>
    <s v="0013100001lXbgHAAS"/>
    <b v="0"/>
    <m/>
    <b v="0"/>
    <m/>
    <m/>
    <m/>
    <x v="850"/>
    <b v="1"/>
    <m/>
    <m/>
    <m/>
    <m/>
    <m/>
    <s v="00531000007MUoEAAW"/>
    <b v="0"/>
    <d v="2019-02-22T16:19:16"/>
    <m/>
    <b v="0"/>
    <m/>
    <m/>
    <b v="0"/>
    <d v="2020-01-01T00:00:00"/>
    <n v="1"/>
    <n v="2020"/>
    <s v="Closed"/>
    <s v="Closed"/>
    <b v="0"/>
    <b v="0"/>
    <m/>
    <b v="1"/>
    <b v="0"/>
    <b v="0"/>
    <x v="19"/>
    <b v="0"/>
    <m/>
    <x v="0"/>
    <d v="2020-01-23T00:00:00"/>
    <s v="0055A00000BclF5QAJ"/>
    <d v="2021-04-11T20:08:00"/>
    <m/>
    <d v="2020-01-23T14:53:30"/>
    <m/>
    <m/>
    <b v="0"/>
    <m/>
    <m/>
    <s v="Field Sales"/>
    <m/>
    <m/>
    <m/>
    <m/>
    <m/>
    <x v="4071"/>
    <x v="0"/>
    <b v="1"/>
    <m/>
    <m/>
    <m/>
    <s v="00531000007MUoEAAW"/>
    <s v="01s31000003qafjAAA"/>
    <m/>
    <s v="All Hazards"/>
    <m/>
    <m/>
    <m/>
    <m/>
    <m/>
    <s v="0125A000001NaBLQA0"/>
    <b v="0"/>
    <m/>
    <b v="0"/>
    <m/>
    <m/>
    <x v="1"/>
    <b v="0"/>
    <d v="2021-06-29T20:34:54"/>
    <m/>
    <m/>
    <b v="0"/>
    <x v="1"/>
    <m/>
    <m/>
    <n v="6500"/>
    <m/>
    <x v="79"/>
    <n v="100"/>
    <n v="0"/>
  </r>
  <r>
    <s v="0015A00002G6HnSQAV"/>
    <b v="0"/>
    <m/>
    <b v="0"/>
    <m/>
    <m/>
    <m/>
    <x v="342"/>
    <b v="1"/>
    <m/>
    <m/>
    <s v="0035A00003ZieDCQAZ"/>
    <m/>
    <m/>
    <s v="0055A000009sa63QAA"/>
    <b v="0"/>
    <d v="2019-10-31T22:22:04"/>
    <m/>
    <b v="0"/>
    <m/>
    <m/>
    <b v="0"/>
    <d v="2020-01-01T00:00:00"/>
    <n v="1"/>
    <n v="2020"/>
    <s v="Closed"/>
    <s v="Closed"/>
    <b v="0"/>
    <b v="0"/>
    <m/>
    <b v="1"/>
    <b v="0"/>
    <b v="0"/>
    <x v="19"/>
    <b v="0"/>
    <m/>
    <x v="0"/>
    <m/>
    <s v="0055A00000BclF5QAJ"/>
    <d v="2021-04-11T20:08:00"/>
    <m/>
    <d v="2020-01-15T15:55:29"/>
    <m/>
    <m/>
    <b v="0"/>
    <m/>
    <m/>
    <s v="Field Sales"/>
    <m/>
    <m/>
    <m/>
    <m/>
    <m/>
    <x v="4072"/>
    <x v="0"/>
    <b v="1"/>
    <m/>
    <m/>
    <m/>
    <s v="0055A000009sa63QAA"/>
    <s v="01s31000003qafjAAA"/>
    <s v="All Hazards"/>
    <s v="All Hazards"/>
    <m/>
    <m/>
    <m/>
    <m/>
    <m/>
    <s v="0125A000001NaBLQA0"/>
    <b v="0"/>
    <m/>
    <b v="0"/>
    <m/>
    <m/>
    <x v="1"/>
    <b v="0"/>
    <d v="2021-06-29T20:34:55"/>
    <m/>
    <m/>
    <b v="0"/>
    <x v="1"/>
    <m/>
    <m/>
    <n v="68068.22"/>
    <m/>
    <x v="1090"/>
    <n v="100"/>
    <n v="0"/>
  </r>
  <r>
    <s v="0013100001gZSbvAAG"/>
    <b v="0"/>
    <m/>
    <b v="0"/>
    <m/>
    <m/>
    <m/>
    <x v="842"/>
    <b v="1"/>
    <m/>
    <m/>
    <m/>
    <m/>
    <m/>
    <s v="0055A000009sa63QAA"/>
    <b v="0"/>
    <d v="2019-10-31T23:20:56"/>
    <m/>
    <b v="0"/>
    <m/>
    <m/>
    <b v="0"/>
    <d v="2020-01-01T00:00:00"/>
    <n v="1"/>
    <n v="2020"/>
    <s v="Closed"/>
    <s v="Closed"/>
    <b v="0"/>
    <b v="0"/>
    <m/>
    <b v="1"/>
    <b v="0"/>
    <b v="0"/>
    <x v="19"/>
    <b v="0"/>
    <m/>
    <x v="0"/>
    <m/>
    <s v="0055A00000BclF5QAJ"/>
    <d v="2021-04-11T20:08:00"/>
    <m/>
    <d v="2020-02-05T19:00:49"/>
    <m/>
    <m/>
    <b v="0"/>
    <m/>
    <m/>
    <s v="Field Sales"/>
    <m/>
    <m/>
    <m/>
    <m/>
    <m/>
    <x v="4073"/>
    <x v="0"/>
    <b v="1"/>
    <m/>
    <m/>
    <m/>
    <s v="0055A000009sa63QAA"/>
    <s v="01s31000003qafjAAA"/>
    <s v="All Hazards"/>
    <s v="All Hazards"/>
    <m/>
    <m/>
    <m/>
    <m/>
    <m/>
    <s v="0125A000001NaBLQA0"/>
    <b v="0"/>
    <m/>
    <b v="0"/>
    <m/>
    <m/>
    <x v="1"/>
    <b v="0"/>
    <d v="2021-06-29T20:34:55"/>
    <m/>
    <m/>
    <b v="0"/>
    <x v="1"/>
    <m/>
    <m/>
    <n v="1303.05"/>
    <m/>
    <x v="1091"/>
    <n v="100"/>
    <n v="0"/>
  </r>
  <r>
    <s v="001i000000sq1tMAAQ"/>
    <b v="0"/>
    <m/>
    <b v="0"/>
    <m/>
    <m/>
    <m/>
    <x v="605"/>
    <b v="1"/>
    <m/>
    <m/>
    <m/>
    <m/>
    <m/>
    <s v="00531000007MUoEAAW"/>
    <b v="0"/>
    <d v="2019-11-08T15:40:31"/>
    <m/>
    <b v="0"/>
    <m/>
    <m/>
    <b v="0"/>
    <d v="2020-01-01T00:00:00"/>
    <n v="1"/>
    <n v="2020"/>
    <s v="Closed"/>
    <s v="Closed"/>
    <b v="0"/>
    <b v="0"/>
    <m/>
    <b v="1"/>
    <b v="0"/>
    <b v="0"/>
    <x v="19"/>
    <b v="0"/>
    <m/>
    <x v="0"/>
    <d v="2019-12-30T00:00:00"/>
    <s v="0055A00000BclF5QAJ"/>
    <d v="2021-04-11T20:08:00"/>
    <m/>
    <d v="2020-03-18T14:32:32"/>
    <m/>
    <m/>
    <b v="0"/>
    <m/>
    <m/>
    <s v="Field Sales"/>
    <m/>
    <m/>
    <m/>
    <m/>
    <m/>
    <x v="4074"/>
    <x v="0"/>
    <b v="1"/>
    <m/>
    <m/>
    <m/>
    <s v="00531000007MUoEAAW"/>
    <s v="01s31000003qafjAAA"/>
    <m/>
    <s v="All Hazards"/>
    <m/>
    <m/>
    <m/>
    <m/>
    <s v="0Q05A0000024Rl7SAE"/>
    <s v="0125A000001NaBLQA0"/>
    <b v="0"/>
    <m/>
    <b v="0"/>
    <m/>
    <m/>
    <x v="1"/>
    <b v="0"/>
    <d v="2021-06-29T20:34:55"/>
    <m/>
    <m/>
    <b v="0"/>
    <x v="1"/>
    <m/>
    <m/>
    <n v="9000"/>
    <m/>
    <x v="1092"/>
    <n v="100"/>
    <n v="0"/>
  </r>
  <r>
    <s v="0015A00001tb0OQQAY"/>
    <b v="0"/>
    <m/>
    <b v="0"/>
    <m/>
    <m/>
    <m/>
    <x v="851"/>
    <b v="1"/>
    <m/>
    <m/>
    <m/>
    <m/>
    <m/>
    <s v="00531000007KAsvAAG"/>
    <b v="0"/>
    <d v="2017-07-28T18:37:03"/>
    <m/>
    <b v="0"/>
    <m/>
    <m/>
    <b v="0"/>
    <d v="2018-01-01T00:00:00"/>
    <n v="1"/>
    <n v="2018"/>
    <s v="Closed"/>
    <s v="Closed"/>
    <b v="0"/>
    <b v="0"/>
    <m/>
    <b v="1"/>
    <b v="0"/>
    <b v="0"/>
    <x v="19"/>
    <b v="0"/>
    <m/>
    <x v="0"/>
    <m/>
    <s v="0055A00000BclF5QAJ"/>
    <d v="2021-04-11T20:06:15"/>
    <m/>
    <d v="2020-01-06T18:18:11"/>
    <m/>
    <m/>
    <b v="0"/>
    <m/>
    <m/>
    <s v="Field Sales"/>
    <m/>
    <m/>
    <m/>
    <m/>
    <m/>
    <x v="4075"/>
    <x v="0"/>
    <b v="1"/>
    <m/>
    <m/>
    <m/>
    <s v="00531000007KAsvAAG"/>
    <s v="01s31000003qafjAAA"/>
    <s v="All Hazards"/>
    <s v="All Hazards"/>
    <m/>
    <m/>
    <m/>
    <m/>
    <m/>
    <s v="0125A000001NaBLQA0"/>
    <b v="0"/>
    <m/>
    <b v="0"/>
    <m/>
    <m/>
    <x v="1"/>
    <b v="0"/>
    <d v="2021-06-29T20:34:54"/>
    <m/>
    <m/>
    <b v="0"/>
    <x v="1"/>
    <m/>
    <m/>
    <n v="54000"/>
    <m/>
    <x v="1093"/>
    <n v="100"/>
    <n v="0"/>
  </r>
  <r>
    <s v="001i000001MZMQXAA5"/>
    <b v="0"/>
    <m/>
    <b v="0"/>
    <s v="7015A000001Zks9QAC"/>
    <m/>
    <m/>
    <x v="72"/>
    <b v="1"/>
    <m/>
    <m/>
    <s v="003310000367Wl4AAE"/>
    <m/>
    <m/>
    <s v="00531000007MUoEAAW"/>
    <b v="0"/>
    <d v="2018-01-25T18:35:54"/>
    <m/>
    <b v="0"/>
    <m/>
    <m/>
    <b v="0"/>
    <d v="2018-01-01T00:00:00"/>
    <n v="1"/>
    <n v="2018"/>
    <s v="Closed"/>
    <s v="Closed"/>
    <b v="0"/>
    <b v="0"/>
    <m/>
    <b v="1"/>
    <b v="0"/>
    <b v="0"/>
    <x v="19"/>
    <b v="0"/>
    <m/>
    <x v="0"/>
    <d v="2018-02-06T00:00:00"/>
    <s v="0055A00000BclF5QAJ"/>
    <d v="2021-04-11T20:06:15"/>
    <m/>
    <d v="2020-01-06T18:18:16"/>
    <m/>
    <m/>
    <b v="0"/>
    <m/>
    <s v="Other;Explosives;Environmental"/>
    <s v="Field Sales"/>
    <m/>
    <m/>
    <m/>
    <m/>
    <m/>
    <x v="4076"/>
    <x v="0"/>
    <b v="1"/>
    <m/>
    <m/>
    <m/>
    <s v="00531000007MUoEAAW"/>
    <s v="01s31000003qafjAAA"/>
    <m/>
    <s v="All Hazards"/>
    <m/>
    <m/>
    <m/>
    <m/>
    <m/>
    <s v="0125A000001NaBLQA0"/>
    <b v="0"/>
    <m/>
    <b v="0"/>
    <m/>
    <m/>
    <x v="1"/>
    <b v="0"/>
    <d v="2021-06-29T20:34:54"/>
    <m/>
    <m/>
    <b v="0"/>
    <x v="1"/>
    <m/>
    <m/>
    <n v="71500"/>
    <m/>
    <x v="34"/>
    <n v="100"/>
    <n v="0"/>
  </r>
  <r>
    <s v="001i000001MZMVXAA5"/>
    <b v="0"/>
    <m/>
    <b v="0"/>
    <m/>
    <m/>
    <m/>
    <x v="383"/>
    <b v="1"/>
    <m/>
    <m/>
    <s v="0035A00003WmhgZQAR"/>
    <m/>
    <m/>
    <s v="00531000007MUoEAAW"/>
    <b v="0"/>
    <d v="2018-03-20T15:06:54"/>
    <m/>
    <b v="0"/>
    <m/>
    <m/>
    <b v="0"/>
    <d v="2020-01-01T00:00:00"/>
    <n v="1"/>
    <n v="2020"/>
    <s v="Closed"/>
    <s v="Closed"/>
    <b v="0"/>
    <b v="0"/>
    <m/>
    <b v="1"/>
    <b v="0"/>
    <b v="0"/>
    <x v="19"/>
    <b v="0"/>
    <m/>
    <x v="0"/>
    <d v="2018-08-06T00:00:00"/>
    <s v="0055A00000BclF5QAJ"/>
    <d v="2021-04-11T20:08:00"/>
    <m/>
    <d v="2020-01-31T23:04:53"/>
    <m/>
    <m/>
    <b v="0"/>
    <m/>
    <m/>
    <s v="Field Sales"/>
    <m/>
    <m/>
    <m/>
    <m/>
    <m/>
    <x v="4077"/>
    <x v="0"/>
    <b v="1"/>
    <m/>
    <m/>
    <m/>
    <s v="00531000007MUoEAAW"/>
    <s v="01s31000003qafjAAA"/>
    <s v="CWAs"/>
    <s v="All Hazards"/>
    <m/>
    <m/>
    <m/>
    <m/>
    <m/>
    <s v="0125A000001NaBLQA0"/>
    <b v="0"/>
    <m/>
    <b v="0"/>
    <m/>
    <m/>
    <x v="1"/>
    <b v="0"/>
    <d v="2021-06-29T20:34:54"/>
    <m/>
    <m/>
    <b v="0"/>
    <x v="1"/>
    <m/>
    <m/>
    <n v="6500"/>
    <m/>
    <x v="79"/>
    <n v="100"/>
    <n v="0"/>
  </r>
  <r>
    <s v="0013100001fpxT5AAI"/>
    <b v="0"/>
    <m/>
    <b v="0"/>
    <m/>
    <m/>
    <m/>
    <x v="387"/>
    <b v="1"/>
    <m/>
    <m/>
    <s v="00331000035EQPvAAO"/>
    <m/>
    <m/>
    <s v="00531000007KAsvAAG"/>
    <b v="0"/>
    <d v="2018-01-22T20:58:12"/>
    <m/>
    <b v="0"/>
    <m/>
    <m/>
    <b v="0"/>
    <d v="2020-01-01T00:00:00"/>
    <n v="1"/>
    <n v="2020"/>
    <s v="Closed"/>
    <s v="Closed"/>
    <b v="0"/>
    <b v="0"/>
    <s v="HSGP"/>
    <b v="1"/>
    <b v="0"/>
    <b v="0"/>
    <x v="19"/>
    <b v="0"/>
    <m/>
    <x v="0"/>
    <d v="2020-03-12T00:00:00"/>
    <s v="00531000007KAsvAAG"/>
    <d v="2021-03-08T14:50:30"/>
    <m/>
    <d v="2020-03-13T15:40:17"/>
    <m/>
    <m/>
    <b v="0"/>
    <m/>
    <s v="Drugs"/>
    <s v="Trade Show"/>
    <m/>
    <m/>
    <m/>
    <m/>
    <m/>
    <x v="4078"/>
    <x v="0"/>
    <b v="1"/>
    <m/>
    <m/>
    <m/>
    <s v="00531000007KAsvAAG"/>
    <s v="01s31000003qafjAAA"/>
    <s v="All Hazards"/>
    <s v="All Hazards"/>
    <m/>
    <m/>
    <m/>
    <m/>
    <m/>
    <s v="0125A000001NaBLQA0"/>
    <b v="0"/>
    <m/>
    <b v="0"/>
    <m/>
    <m/>
    <x v="1"/>
    <b v="0"/>
    <d v="2021-06-29T20:34:54"/>
    <m/>
    <m/>
    <b v="0"/>
    <x v="1"/>
    <m/>
    <m/>
    <n v="61750"/>
    <m/>
    <x v="1094"/>
    <n v="100"/>
    <n v="0"/>
  </r>
  <r>
    <s v="0013100001k5fLWAAY"/>
    <b v="0"/>
    <m/>
    <b v="0"/>
    <m/>
    <m/>
    <m/>
    <x v="852"/>
    <b v="1"/>
    <m/>
    <m/>
    <m/>
    <m/>
    <m/>
    <s v="00531000007MUoEAAW"/>
    <b v="0"/>
    <d v="2019-02-27T14:48:35"/>
    <m/>
    <b v="0"/>
    <m/>
    <m/>
    <b v="0"/>
    <d v="2019-01-01T00:00:00"/>
    <n v="1"/>
    <n v="2019"/>
    <s v="Closed"/>
    <s v="Closed"/>
    <b v="0"/>
    <b v="0"/>
    <m/>
    <b v="1"/>
    <b v="0"/>
    <b v="0"/>
    <x v="20"/>
    <b v="0"/>
    <m/>
    <x v="0"/>
    <m/>
    <s v="0055A00000BclF5QAJ"/>
    <d v="2021-04-11T19:52:07"/>
    <m/>
    <d v="2020-01-06T18:18:35"/>
    <m/>
    <m/>
    <b v="0"/>
    <m/>
    <m/>
    <s v="Inside Sales"/>
    <m/>
    <m/>
    <m/>
    <m/>
    <m/>
    <x v="4079"/>
    <x v="0"/>
    <b v="1"/>
    <m/>
    <m/>
    <m/>
    <s v="00531000007MUoEAAW"/>
    <s v="01s31000003qafjAAA"/>
    <s v="CWAs;Explosives;All Hazards"/>
    <s v="CWAs"/>
    <m/>
    <m/>
    <m/>
    <m/>
    <m/>
    <s v="0125A000001NaBLQA0"/>
    <b v="0"/>
    <m/>
    <b v="0"/>
    <m/>
    <m/>
    <x v="1"/>
    <b v="0"/>
    <d v="2021-06-29T20:34:54"/>
    <m/>
    <m/>
    <b v="0"/>
    <x v="1"/>
    <m/>
    <m/>
    <n v="378.1"/>
    <m/>
    <x v="1087"/>
    <n v="100"/>
    <n v="0"/>
  </r>
  <r>
    <s v="0015A00001yYCfbQAG"/>
    <b v="0"/>
    <m/>
    <b v="0"/>
    <m/>
    <m/>
    <m/>
    <x v="853"/>
    <b v="1"/>
    <m/>
    <m/>
    <m/>
    <m/>
    <m/>
    <s v="00531000007MUoEAAW"/>
    <b v="0"/>
    <d v="2019-03-07T21:13:08"/>
    <m/>
    <b v="0"/>
    <m/>
    <m/>
    <b v="0"/>
    <d v="2019-01-01T00:00:00"/>
    <n v="1"/>
    <n v="2019"/>
    <s v="Closed"/>
    <s v="Closed"/>
    <b v="0"/>
    <b v="0"/>
    <m/>
    <b v="1"/>
    <b v="0"/>
    <b v="0"/>
    <x v="22"/>
    <b v="0"/>
    <m/>
    <x v="0"/>
    <d v="2019-03-07T00:00:00"/>
    <s v="0055A00000BclF5QAJ"/>
    <d v="2021-04-11T19:52:07"/>
    <m/>
    <d v="2020-01-06T18:18:16"/>
    <m/>
    <m/>
    <b v="0"/>
    <m/>
    <m/>
    <s v="Inside Sales"/>
    <m/>
    <m/>
    <m/>
    <m/>
    <m/>
    <x v="4080"/>
    <x v="0"/>
    <b v="1"/>
    <m/>
    <m/>
    <m/>
    <s v="00531000007MUoEAAW"/>
    <s v="01s31000003qafjAAA"/>
    <s v="Drugs"/>
    <s v="CWAs"/>
    <m/>
    <m/>
    <m/>
    <m/>
    <m/>
    <s v="0125A000001NaBLQA0"/>
    <b v="0"/>
    <m/>
    <b v="0"/>
    <m/>
    <m/>
    <x v="1"/>
    <b v="0"/>
    <d v="2021-06-29T20:34:54"/>
    <m/>
    <m/>
    <b v="0"/>
    <x v="1"/>
    <m/>
    <m/>
    <n v="189.05"/>
    <m/>
    <x v="1095"/>
    <n v="100"/>
    <n v="0"/>
  </r>
  <r>
    <s v="0015A000022SG6JQAW"/>
    <b v="0"/>
    <m/>
    <b v="0"/>
    <m/>
    <m/>
    <m/>
    <x v="601"/>
    <b v="1"/>
    <m/>
    <m/>
    <s v="0035A00003TTq5EQAT"/>
    <m/>
    <m/>
    <s v="00531000007MUoEAAW"/>
    <b v="0"/>
    <d v="2018-08-13T13:55:06"/>
    <m/>
    <b v="0"/>
    <m/>
    <m/>
    <b v="0"/>
    <d v="2020-01-01T00:00:00"/>
    <n v="1"/>
    <n v="2020"/>
    <s v="Closed"/>
    <s v="Closed"/>
    <b v="0"/>
    <b v="0"/>
    <m/>
    <b v="1"/>
    <b v="0"/>
    <b v="0"/>
    <x v="22"/>
    <b v="0"/>
    <m/>
    <x v="0"/>
    <d v="2020-02-12T00:00:00"/>
    <s v="0055A00000BclF5QAJ"/>
    <d v="2021-04-11T19:52:59"/>
    <m/>
    <d v="2020-02-12T19:58:11"/>
    <m/>
    <m/>
    <b v="0"/>
    <m/>
    <m/>
    <s v="Inside Sales"/>
    <m/>
    <m/>
    <m/>
    <m/>
    <m/>
    <x v="4081"/>
    <x v="0"/>
    <b v="1"/>
    <m/>
    <m/>
    <m/>
    <s v="00531000007MUoEAAW"/>
    <s v="01s31000003qafjAAA"/>
    <s v="CWAs"/>
    <s v="CWAs"/>
    <m/>
    <m/>
    <m/>
    <m/>
    <m/>
    <s v="0125A000001NaBLQA0"/>
    <b v="0"/>
    <m/>
    <b v="0"/>
    <m/>
    <m/>
    <x v="1"/>
    <b v="0"/>
    <d v="2021-06-29T20:34:54"/>
    <m/>
    <m/>
    <b v="0"/>
    <x v="1"/>
    <m/>
    <m/>
    <n v="6500"/>
    <m/>
    <x v="79"/>
    <n v="100"/>
    <n v="0"/>
  </r>
  <r>
    <s v="001i000000FKbGQAA1"/>
    <b v="0"/>
    <m/>
    <b v="0"/>
    <m/>
    <m/>
    <m/>
    <x v="148"/>
    <b v="1"/>
    <m/>
    <m/>
    <s v="0033100003AF2fkAAD"/>
    <m/>
    <m/>
    <s v="005i0000000fNkyAAE"/>
    <b v="0"/>
    <d v="2017-12-06T15:18:29"/>
    <m/>
    <b v="0"/>
    <m/>
    <m/>
    <b v="0"/>
    <d v="2018-01-01T00:00:00"/>
    <n v="1"/>
    <n v="2018"/>
    <s v="Closed"/>
    <s v="Closed"/>
    <b v="0"/>
    <b v="0"/>
    <m/>
    <b v="1"/>
    <b v="0"/>
    <b v="0"/>
    <x v="22"/>
    <b v="0"/>
    <m/>
    <x v="0"/>
    <m/>
    <s v="0055A00000BclF5QAJ"/>
    <d v="2021-04-11T20:08:00"/>
    <m/>
    <d v="2020-01-06T18:18:35"/>
    <m/>
    <m/>
    <b v="0"/>
    <m/>
    <m/>
    <s v="Field Sales"/>
    <m/>
    <m/>
    <m/>
    <m/>
    <m/>
    <x v="4082"/>
    <x v="0"/>
    <b v="1"/>
    <m/>
    <m/>
    <m/>
    <s v="005i0000000fNkyAAE"/>
    <s v="01s31000003qafjAAA"/>
    <m/>
    <s v="CWAs"/>
    <m/>
    <m/>
    <m/>
    <m/>
    <m/>
    <s v="0125A000001NaBLQA0"/>
    <b v="0"/>
    <m/>
    <b v="0"/>
    <m/>
    <m/>
    <x v="1"/>
    <b v="0"/>
    <d v="2021-06-29T20:34:54"/>
    <m/>
    <m/>
    <b v="0"/>
    <x v="1"/>
    <m/>
    <m/>
    <n v="1990"/>
    <m/>
    <x v="1096"/>
    <n v="100"/>
    <n v="0"/>
  </r>
  <r>
    <s v="001i000001LHCUyAAP"/>
    <b v="0"/>
    <m/>
    <b v="0"/>
    <s v="7015A000001Zks9QAC"/>
    <m/>
    <m/>
    <x v="131"/>
    <b v="1"/>
    <m/>
    <m/>
    <m/>
    <m/>
    <m/>
    <s v="00531000007MUoEAAW"/>
    <b v="0"/>
    <d v="2018-02-16T15:34:31"/>
    <m/>
    <b v="0"/>
    <m/>
    <m/>
    <b v="0"/>
    <d v="2018-01-01T00:00:00"/>
    <n v="1"/>
    <n v="2018"/>
    <s v="Closed"/>
    <s v="Closed"/>
    <b v="0"/>
    <b v="0"/>
    <m/>
    <b v="1"/>
    <b v="0"/>
    <b v="0"/>
    <x v="23"/>
    <b v="0"/>
    <m/>
    <x v="0"/>
    <m/>
    <s v="0055A00000BclF5QAJ"/>
    <d v="2021-04-11T20:08:00"/>
    <m/>
    <d v="2020-01-06T18:18:16"/>
    <m/>
    <m/>
    <b v="0"/>
    <m/>
    <s v="CWAs;Explosives;Drugs"/>
    <s v="Field Sales"/>
    <m/>
    <m/>
    <m/>
    <m/>
    <m/>
    <x v="4083"/>
    <x v="0"/>
    <b v="1"/>
    <m/>
    <m/>
    <m/>
    <s v="00531000007MUoEAAW"/>
    <s v="01si00000040RFIAA2"/>
    <m/>
    <s v="CWAs"/>
    <m/>
    <m/>
    <m/>
    <m/>
    <m/>
    <s v="0125A000001NaBLQA0"/>
    <b v="0"/>
    <m/>
    <b v="0"/>
    <m/>
    <m/>
    <x v="1"/>
    <b v="0"/>
    <d v="2021-06-29T20:34:54"/>
    <m/>
    <m/>
    <b v="0"/>
    <x v="1"/>
    <m/>
    <m/>
    <n v="149.25"/>
    <m/>
    <x v="970"/>
    <n v="100"/>
    <n v="0"/>
  </r>
  <r>
    <s v="0013100001VWdHuAAL"/>
    <b v="0"/>
    <m/>
    <b v="0"/>
    <m/>
    <m/>
    <m/>
    <x v="461"/>
    <b v="1"/>
    <m/>
    <m/>
    <s v="0035A00003G6kJHQAZ"/>
    <m/>
    <m/>
    <s v="00531000007MUoEAAW"/>
    <b v="0"/>
    <d v="2018-03-22T17:44:58"/>
    <m/>
    <b v="0"/>
    <m/>
    <m/>
    <b v="0"/>
    <d v="2019-01-01T00:00:00"/>
    <n v="1"/>
    <n v="2019"/>
    <s v="Closed"/>
    <s v="Closed"/>
    <b v="0"/>
    <b v="0"/>
    <m/>
    <b v="1"/>
    <b v="0"/>
    <b v="0"/>
    <x v="20"/>
    <b v="0"/>
    <m/>
    <x v="0"/>
    <d v="2019-01-23T00:00:00"/>
    <s v="0055A00000BclF5QAJ"/>
    <d v="2021-04-11T20:08:00"/>
    <m/>
    <d v="2020-01-06T18:18:11"/>
    <m/>
    <m/>
    <b v="0"/>
    <m/>
    <m/>
    <s v="Field Sales"/>
    <m/>
    <m/>
    <m/>
    <m/>
    <m/>
    <x v="4084"/>
    <x v="0"/>
    <b v="1"/>
    <m/>
    <m/>
    <m/>
    <s v="00531000007MUoEAAW"/>
    <s v="01s31000003qafjAAA"/>
    <s v="CWAs"/>
    <s v="CWAs"/>
    <m/>
    <m/>
    <m/>
    <m/>
    <m/>
    <s v="0125A000001NaBLQA0"/>
    <b v="0"/>
    <m/>
    <b v="0"/>
    <m/>
    <m/>
    <x v="1"/>
    <b v="0"/>
    <d v="2021-06-29T20:34:54"/>
    <m/>
    <m/>
    <b v="0"/>
    <x v="1"/>
    <m/>
    <m/>
    <n v="4550"/>
    <m/>
    <x v="202"/>
    <n v="100"/>
    <n v="0"/>
  </r>
  <r>
    <s v="0015A0000269VmYQAU"/>
    <b v="0"/>
    <m/>
    <b v="0"/>
    <s v="7015A000001Zks9QAC"/>
    <m/>
    <m/>
    <x v="854"/>
    <b v="1"/>
    <m/>
    <m/>
    <s v="0035A00003NFSwCQAX"/>
    <m/>
    <m/>
    <s v="00531000007KAsvAAG"/>
    <b v="0"/>
    <d v="2018-10-15T18:33:40"/>
    <m/>
    <b v="0"/>
    <m/>
    <m/>
    <b v="0"/>
    <d v="2019-01-01T00:00:00"/>
    <n v="1"/>
    <n v="2019"/>
    <s v="Closed"/>
    <s v="Closed"/>
    <b v="0"/>
    <b v="0"/>
    <m/>
    <b v="1"/>
    <b v="0"/>
    <b v="0"/>
    <x v="19"/>
    <b v="0"/>
    <m/>
    <x v="0"/>
    <d v="2018-12-07T00:00:00"/>
    <s v="0055A00000BclF5QAJ"/>
    <d v="2021-04-11T19:52:59"/>
    <m/>
    <d v="2020-01-06T18:18:16"/>
    <m/>
    <m/>
    <b v="0"/>
    <m/>
    <m/>
    <s v="Inside Sales"/>
    <m/>
    <m/>
    <m/>
    <m/>
    <m/>
    <x v="4085"/>
    <x v="0"/>
    <b v="1"/>
    <m/>
    <m/>
    <m/>
    <s v="00531000007KAsvAAG"/>
    <s v="01s31000003qafjAAA"/>
    <s v="Drugs"/>
    <s v="Drugs"/>
    <m/>
    <m/>
    <m/>
    <m/>
    <m/>
    <s v="0125A000001NaBLQA0"/>
    <b v="0"/>
    <m/>
    <b v="0"/>
    <m/>
    <m/>
    <x v="1"/>
    <b v="0"/>
    <d v="2021-06-29T20:34:54"/>
    <m/>
    <m/>
    <b v="0"/>
    <x v="1"/>
    <m/>
    <m/>
    <n v="64836.27"/>
    <m/>
    <x v="1097"/>
    <n v="100"/>
    <n v="0"/>
  </r>
  <r>
    <s v="0015A000026oigJQAQ"/>
    <b v="0"/>
    <m/>
    <b v="0"/>
    <m/>
    <m/>
    <m/>
    <x v="855"/>
    <b v="1"/>
    <m/>
    <m/>
    <m/>
    <m/>
    <m/>
    <s v="00531000007KAsvAAG"/>
    <b v="0"/>
    <d v="2018-11-29T18:03:46"/>
    <m/>
    <b v="0"/>
    <m/>
    <m/>
    <b v="0"/>
    <d v="2019-01-01T00:00:00"/>
    <n v="1"/>
    <n v="2019"/>
    <s v="Closed"/>
    <s v="Closed"/>
    <b v="0"/>
    <b v="0"/>
    <m/>
    <b v="1"/>
    <b v="0"/>
    <b v="0"/>
    <x v="19"/>
    <b v="0"/>
    <m/>
    <x v="0"/>
    <d v="2019-03-22T00:00:00"/>
    <s v="0055A00000BclF5QAJ"/>
    <d v="2021-04-11T20:08:00"/>
    <m/>
    <d v="2020-01-06T18:18:16"/>
    <m/>
    <m/>
    <b v="0"/>
    <m/>
    <m/>
    <s v="Field Sales"/>
    <m/>
    <m/>
    <m/>
    <m/>
    <m/>
    <x v="4086"/>
    <x v="0"/>
    <b v="1"/>
    <m/>
    <m/>
    <m/>
    <s v="00531000007KAsvAAG"/>
    <s v="01s31000003qafjAAA"/>
    <s v="Drugs"/>
    <s v="Drugs"/>
    <m/>
    <m/>
    <m/>
    <m/>
    <m/>
    <s v="0125A000001NaBLQA0"/>
    <b v="0"/>
    <m/>
    <b v="0"/>
    <m/>
    <m/>
    <x v="1"/>
    <b v="0"/>
    <d v="2021-06-29T20:34:54"/>
    <m/>
    <m/>
    <b v="0"/>
    <x v="1"/>
    <m/>
    <m/>
    <n v="65000"/>
    <m/>
    <x v="4"/>
    <n v="100"/>
    <n v="0"/>
  </r>
  <r>
    <s v="0015A000029W3AoQAK"/>
    <b v="0"/>
    <m/>
    <b v="0"/>
    <m/>
    <m/>
    <m/>
    <x v="856"/>
    <b v="1"/>
    <m/>
    <m/>
    <s v="0035A00003Qzcu5QAB"/>
    <m/>
    <m/>
    <s v="00531000007KAsvAAG"/>
    <b v="0"/>
    <d v="2019-02-21T21:45:45"/>
    <m/>
    <b v="0"/>
    <m/>
    <m/>
    <b v="0"/>
    <d v="2019-01-01T00:00:00"/>
    <n v="1"/>
    <n v="2019"/>
    <s v="Closed"/>
    <s v="Closed"/>
    <b v="0"/>
    <b v="0"/>
    <m/>
    <b v="1"/>
    <b v="0"/>
    <b v="0"/>
    <x v="19"/>
    <b v="0"/>
    <m/>
    <x v="0"/>
    <d v="2019-02-27T00:00:00"/>
    <s v="0055A00000BclF5QAJ"/>
    <d v="2021-04-11T20:08:00"/>
    <m/>
    <d v="2020-01-06T18:18:16"/>
    <m/>
    <m/>
    <b v="0"/>
    <m/>
    <m/>
    <s v="Field Sales"/>
    <m/>
    <m/>
    <m/>
    <m/>
    <m/>
    <x v="4087"/>
    <x v="0"/>
    <b v="1"/>
    <m/>
    <m/>
    <m/>
    <s v="00531000007KAsvAAG"/>
    <s v="01s31000003qafjAAA"/>
    <s v="Drugs"/>
    <s v="Drugs"/>
    <m/>
    <m/>
    <m/>
    <m/>
    <m/>
    <s v="0125A000001NaBLQA0"/>
    <b v="0"/>
    <m/>
    <b v="0"/>
    <m/>
    <m/>
    <x v="1"/>
    <b v="0"/>
    <d v="2021-06-29T20:34:54"/>
    <m/>
    <m/>
    <b v="0"/>
    <x v="1"/>
    <m/>
    <m/>
    <n v="55250"/>
    <m/>
    <x v="1098"/>
    <n v="100"/>
    <n v="0"/>
  </r>
  <r>
    <s v="0013100001lcRjOAAU"/>
    <b v="0"/>
    <m/>
    <b v="0"/>
    <s v="7015A000001yWgLQAU"/>
    <m/>
    <m/>
    <x v="857"/>
    <b v="1"/>
    <m/>
    <m/>
    <s v="0035A00003EVpVbQAL"/>
    <m/>
    <m/>
    <s v="00531000007MUoEAAW"/>
    <b v="0"/>
    <d v="2019-02-07T18:53:49"/>
    <m/>
    <b v="0"/>
    <m/>
    <m/>
    <b v="0"/>
    <d v="2019-01-01T00:00:00"/>
    <n v="1"/>
    <n v="2019"/>
    <s v="Closed"/>
    <s v="Closed"/>
    <b v="0"/>
    <b v="0"/>
    <m/>
    <b v="1"/>
    <b v="0"/>
    <b v="0"/>
    <x v="19"/>
    <b v="0"/>
    <m/>
    <x v="0"/>
    <d v="2019-03-08T00:00:00"/>
    <s v="0055A00000BclF5QAJ"/>
    <d v="2021-04-11T20:08:00"/>
    <m/>
    <d v="2020-01-06T18:18:16"/>
    <m/>
    <m/>
    <b v="0"/>
    <m/>
    <m/>
    <s v="Field Sales"/>
    <m/>
    <m/>
    <m/>
    <m/>
    <m/>
    <x v="4088"/>
    <x v="0"/>
    <b v="1"/>
    <m/>
    <m/>
    <m/>
    <s v="00531000007MUoEAAW"/>
    <s v="01s31000003qafjAAA"/>
    <m/>
    <s v="Drugs"/>
    <m/>
    <m/>
    <m/>
    <m/>
    <m/>
    <s v="0125A000001NaBLQA0"/>
    <b v="0"/>
    <m/>
    <b v="0"/>
    <m/>
    <m/>
    <x v="1"/>
    <b v="0"/>
    <d v="2021-06-29T20:34:54"/>
    <m/>
    <m/>
    <b v="0"/>
    <x v="1"/>
    <m/>
    <m/>
    <n v="398"/>
    <m/>
    <x v="1099"/>
    <n v="100"/>
    <n v="0"/>
  </r>
  <r>
    <s v="0015A000026BtJoQAK"/>
    <b v="0"/>
    <m/>
    <b v="0"/>
    <m/>
    <m/>
    <m/>
    <x v="855"/>
    <b v="1"/>
    <m/>
    <m/>
    <s v="0035A00003Ntx6YQAR"/>
    <m/>
    <m/>
    <s v="00531000007KAsvAAG"/>
    <b v="0"/>
    <d v="2019-02-28T17:04:11"/>
    <m/>
    <b v="0"/>
    <m/>
    <m/>
    <b v="0"/>
    <d v="2019-01-01T00:00:00"/>
    <n v="1"/>
    <n v="2019"/>
    <s v="Closed"/>
    <s v="Closed"/>
    <b v="0"/>
    <b v="0"/>
    <m/>
    <b v="1"/>
    <b v="0"/>
    <b v="0"/>
    <x v="19"/>
    <b v="0"/>
    <m/>
    <x v="0"/>
    <m/>
    <s v="00531000007MUoEAAW"/>
    <d v="2020-12-10T21:15:22"/>
    <m/>
    <d v="2020-01-06T18:18:35"/>
    <m/>
    <m/>
    <b v="0"/>
    <m/>
    <m/>
    <s v="Website"/>
    <m/>
    <m/>
    <m/>
    <m/>
    <m/>
    <x v="4089"/>
    <x v="0"/>
    <b v="1"/>
    <m/>
    <m/>
    <m/>
    <s v="00531000007KAsvAAG"/>
    <s v="01s31000003qafjAAA"/>
    <s v="Drugs"/>
    <s v="Drugs"/>
    <m/>
    <m/>
    <m/>
    <m/>
    <m/>
    <s v="0125A000001NaBLQA0"/>
    <b v="0"/>
    <m/>
    <b v="0"/>
    <m/>
    <m/>
    <x v="1"/>
    <b v="0"/>
    <d v="2021-06-29T20:34:54"/>
    <m/>
    <m/>
    <b v="0"/>
    <x v="1"/>
    <m/>
    <m/>
    <n v="1990"/>
    <m/>
    <x v="1096"/>
    <n v="100"/>
    <n v="0"/>
  </r>
  <r>
    <s v="0015A00001SB92xQAD"/>
    <b v="0"/>
    <m/>
    <b v="0"/>
    <m/>
    <m/>
    <m/>
    <x v="461"/>
    <b v="1"/>
    <m/>
    <m/>
    <m/>
    <m/>
    <m/>
    <s v="00531000007MUoEAAW"/>
    <b v="0"/>
    <d v="2019-03-25T19:55:08"/>
    <m/>
    <b v="0"/>
    <m/>
    <m/>
    <b v="0"/>
    <d v="2019-01-01T00:00:00"/>
    <n v="1"/>
    <n v="2019"/>
    <s v="Closed"/>
    <s v="Closed"/>
    <b v="0"/>
    <b v="0"/>
    <m/>
    <b v="1"/>
    <b v="0"/>
    <b v="0"/>
    <x v="20"/>
    <b v="0"/>
    <m/>
    <x v="0"/>
    <d v="2019-03-25T00:00:00"/>
    <s v="0055A00000BclF5QAJ"/>
    <d v="2021-04-11T20:08:00"/>
    <m/>
    <d v="2020-01-06T18:18:16"/>
    <m/>
    <m/>
    <b v="0"/>
    <m/>
    <m/>
    <s v="Field Sales"/>
    <m/>
    <m/>
    <m/>
    <m/>
    <m/>
    <x v="4090"/>
    <x v="0"/>
    <b v="1"/>
    <m/>
    <m/>
    <m/>
    <s v="00531000007KgPgAAK"/>
    <s v="01s31000003qafjAAA"/>
    <s v="Drugs"/>
    <s v="Drugs"/>
    <m/>
    <m/>
    <m/>
    <m/>
    <m/>
    <s v="0125A000001NaBLQA0"/>
    <b v="0"/>
    <m/>
    <b v="0"/>
    <m/>
    <m/>
    <x v="1"/>
    <b v="0"/>
    <d v="2021-06-29T20:34:54"/>
    <m/>
    <m/>
    <b v="0"/>
    <x v="1"/>
    <m/>
    <m/>
    <n v="65714"/>
    <m/>
    <x v="1100"/>
    <n v="100"/>
    <n v="0"/>
  </r>
  <r>
    <s v="0015A000028mcxFQAQ"/>
    <b v="0"/>
    <m/>
    <b v="0"/>
    <s v="7015A0000022igzQAA"/>
    <m/>
    <m/>
    <x v="379"/>
    <b v="1"/>
    <m/>
    <m/>
    <s v="0035A00003RZYHhQAP"/>
    <m/>
    <m/>
    <s v="00531000007KAsvAAG"/>
    <b v="0"/>
    <d v="2019-02-05T18:57:20"/>
    <m/>
    <b v="0"/>
    <m/>
    <m/>
    <b v="0"/>
    <d v="2020-01-01T00:00:00"/>
    <n v="1"/>
    <n v="2020"/>
    <s v="Closed"/>
    <s v="Closed"/>
    <b v="0"/>
    <b v="0"/>
    <m/>
    <b v="1"/>
    <b v="0"/>
    <b v="0"/>
    <x v="19"/>
    <b v="0"/>
    <m/>
    <x v="0"/>
    <d v="2020-02-27T00:00:00"/>
    <s v="00531000007MUoEAAW"/>
    <d v="2021-01-09T19:32:53"/>
    <m/>
    <d v="2020-02-27T19:27:51"/>
    <m/>
    <m/>
    <b v="0"/>
    <m/>
    <m/>
    <s v="Website"/>
    <m/>
    <m/>
    <m/>
    <m/>
    <m/>
    <x v="4091"/>
    <x v="0"/>
    <b v="1"/>
    <m/>
    <m/>
    <m/>
    <s v="00531000007KAsvAAG"/>
    <s v="01s31000003qafjAAA"/>
    <s v="Drugs"/>
    <s v="Drugs"/>
    <m/>
    <m/>
    <m/>
    <m/>
    <m/>
    <s v="0125A000001NaBLQA0"/>
    <b v="0"/>
    <m/>
    <b v="0"/>
    <m/>
    <m/>
    <x v="1"/>
    <b v="0"/>
    <d v="2021-06-29T20:34:54"/>
    <m/>
    <m/>
    <b v="0"/>
    <x v="1"/>
    <m/>
    <m/>
    <n v="64847.5"/>
    <m/>
    <x v="1101"/>
    <n v="100"/>
    <n v="0"/>
  </r>
  <r>
    <s v="0015A00002G7WWuQAN"/>
    <b v="0"/>
    <m/>
    <b v="0"/>
    <s v="7015A000001qXDrQAM"/>
    <m/>
    <m/>
    <x v="858"/>
    <b v="1"/>
    <m/>
    <m/>
    <s v="0035A00003aU0b9QAC"/>
    <m/>
    <m/>
    <s v="00531000007KAsvAAG"/>
    <b v="0"/>
    <d v="2019-11-07T19:18:50"/>
    <m/>
    <b v="0"/>
    <m/>
    <m/>
    <b v="0"/>
    <d v="2020-01-01T00:00:00"/>
    <n v="1"/>
    <n v="2020"/>
    <s v="Closed"/>
    <s v="Closed"/>
    <b v="0"/>
    <b v="0"/>
    <s v="COPS"/>
    <b v="1"/>
    <b v="0"/>
    <b v="0"/>
    <x v="19"/>
    <b v="0"/>
    <m/>
    <x v="0"/>
    <d v="2020-03-09T00:00:00"/>
    <s v="0055A00000BclF5QAJ"/>
    <d v="2021-04-11T20:08:00"/>
    <m/>
    <d v="2020-03-09T17:04:33"/>
    <m/>
    <m/>
    <b v="0"/>
    <m/>
    <m/>
    <s v="Field Sales"/>
    <m/>
    <m/>
    <m/>
    <m/>
    <m/>
    <x v="4092"/>
    <x v="0"/>
    <b v="1"/>
    <m/>
    <m/>
    <m/>
    <s v="00531000007KAsvAAG"/>
    <s v="01s31000003qafjAAA"/>
    <s v="Drugs"/>
    <s v="Drugs"/>
    <m/>
    <m/>
    <m/>
    <m/>
    <m/>
    <s v="0125A000001NaBLQA0"/>
    <b v="0"/>
    <m/>
    <b v="0"/>
    <m/>
    <m/>
    <x v="1"/>
    <b v="0"/>
    <d v="2021-06-29T20:34:55"/>
    <m/>
    <m/>
    <b v="0"/>
    <x v="1"/>
    <m/>
    <m/>
    <n v="349975"/>
    <m/>
    <x v="1102"/>
    <n v="100"/>
    <n v="0"/>
  </r>
  <r>
    <s v="0015A0000282bGSQAY"/>
    <b v="0"/>
    <m/>
    <b v="0"/>
    <m/>
    <m/>
    <m/>
    <x v="578"/>
    <b v="1"/>
    <m/>
    <m/>
    <s v="0035A00003QTEZFQA5"/>
    <m/>
    <m/>
    <s v="00531000007KAsvAAG"/>
    <b v="0"/>
    <d v="2019-11-07T21:45:02"/>
    <m/>
    <b v="0"/>
    <m/>
    <m/>
    <b v="0"/>
    <d v="2020-01-01T00:00:00"/>
    <n v="1"/>
    <n v="2020"/>
    <s v="Closed"/>
    <s v="Closed"/>
    <b v="0"/>
    <b v="0"/>
    <s v="COPS"/>
    <b v="1"/>
    <b v="0"/>
    <b v="0"/>
    <x v="19"/>
    <b v="0"/>
    <m/>
    <x v="0"/>
    <d v="2020-03-12T00:00:00"/>
    <s v="0055A00000BclF5QAJ"/>
    <d v="2021-04-11T20:08:00"/>
    <m/>
    <d v="2020-03-12T15:45:32"/>
    <m/>
    <m/>
    <b v="0"/>
    <m/>
    <m/>
    <s v="Field Sales"/>
    <m/>
    <m/>
    <m/>
    <m/>
    <m/>
    <x v="4093"/>
    <x v="0"/>
    <b v="1"/>
    <m/>
    <m/>
    <m/>
    <s v="00531000007KAsvAAG"/>
    <s v="01s31000003qafjAAA"/>
    <s v="Drugs"/>
    <s v="Drugs"/>
    <m/>
    <m/>
    <m/>
    <m/>
    <m/>
    <s v="0125A000001NaBLQA0"/>
    <b v="0"/>
    <m/>
    <b v="0"/>
    <m/>
    <m/>
    <x v="1"/>
    <b v="0"/>
    <d v="2021-06-29T20:34:55"/>
    <m/>
    <m/>
    <b v="0"/>
    <x v="1"/>
    <m/>
    <m/>
    <n v="209985"/>
    <m/>
    <x v="1103"/>
    <n v="100"/>
    <n v="0"/>
  </r>
  <r>
    <s v="0015A00002B7TE2QAN"/>
    <b v="0"/>
    <m/>
    <b v="0"/>
    <m/>
    <m/>
    <m/>
    <x v="859"/>
    <b v="1"/>
    <m/>
    <m/>
    <m/>
    <m/>
    <m/>
    <s v="0055A000009sa63QAA"/>
    <b v="0"/>
    <d v="2019-09-23T03:45:58"/>
    <m/>
    <b v="0"/>
    <m/>
    <m/>
    <b v="0"/>
    <d v="2020-01-01T00:00:00"/>
    <n v="1"/>
    <n v="2020"/>
    <s v="Closed"/>
    <s v="Closed"/>
    <b v="0"/>
    <b v="0"/>
    <s v="HIDTA"/>
    <b v="1"/>
    <b v="0"/>
    <b v="0"/>
    <x v="19"/>
    <b v="0"/>
    <m/>
    <x v="0"/>
    <m/>
    <s v="0055A00000BclF5QAJ"/>
    <d v="2021-04-11T20:08:00"/>
    <m/>
    <d v="2020-02-11T04:54:15"/>
    <m/>
    <m/>
    <b v="0"/>
    <m/>
    <m/>
    <s v="Field Sales"/>
    <m/>
    <m/>
    <m/>
    <m/>
    <m/>
    <x v="4094"/>
    <x v="0"/>
    <b v="1"/>
    <m/>
    <m/>
    <m/>
    <s v="0055A000009sa63QAA"/>
    <s v="01s31000003qafjAAA"/>
    <s v="Drugs"/>
    <s v="Drugs"/>
    <m/>
    <m/>
    <m/>
    <m/>
    <m/>
    <s v="0125A000001NaBLQA0"/>
    <b v="0"/>
    <m/>
    <b v="0"/>
    <m/>
    <m/>
    <x v="1"/>
    <b v="0"/>
    <d v="2021-06-29T20:34:54"/>
    <m/>
    <m/>
    <b v="0"/>
    <x v="1"/>
    <m/>
    <m/>
    <n v="3150"/>
    <m/>
    <x v="729"/>
    <n v="100"/>
    <n v="0"/>
  </r>
  <r>
    <s v="001i000001MZM70AAH"/>
    <b v="0"/>
    <m/>
    <b v="0"/>
    <s v="7015A000001Zks9QAC"/>
    <m/>
    <m/>
    <x v="860"/>
    <b v="1"/>
    <m/>
    <m/>
    <s v="0035A00003Gnn8eQAB"/>
    <m/>
    <m/>
    <s v="00531000007MUoEAAW"/>
    <b v="0"/>
    <d v="2018-02-08T16:00:15"/>
    <m/>
    <b v="0"/>
    <m/>
    <m/>
    <b v="0"/>
    <d v="2018-01-01T00:00:00"/>
    <n v="1"/>
    <n v="2018"/>
    <s v="Closed"/>
    <s v="Closed"/>
    <b v="0"/>
    <b v="0"/>
    <m/>
    <b v="1"/>
    <b v="0"/>
    <b v="0"/>
    <x v="19"/>
    <b v="0"/>
    <m/>
    <x v="0"/>
    <d v="2018-02-09T00:00:00"/>
    <s v="0055A00000BclF5QAJ"/>
    <d v="2021-04-11T19:52:59"/>
    <m/>
    <d v="2020-01-06T18:18:16"/>
    <m/>
    <m/>
    <b v="0"/>
    <m/>
    <s v="Drugs"/>
    <s v="Inside Sales"/>
    <m/>
    <m/>
    <m/>
    <m/>
    <m/>
    <x v="4095"/>
    <x v="0"/>
    <b v="1"/>
    <m/>
    <m/>
    <m/>
    <s v="00531000007MUoEAAW"/>
    <s v="01s31000003qafjAAA"/>
    <m/>
    <s v="Drugs"/>
    <m/>
    <m/>
    <m/>
    <m/>
    <m/>
    <s v="0125A000001NaBLQA0"/>
    <b v="0"/>
    <m/>
    <b v="0"/>
    <m/>
    <m/>
    <x v="1"/>
    <b v="0"/>
    <d v="2021-06-29T20:34:54"/>
    <m/>
    <m/>
    <b v="0"/>
    <x v="1"/>
    <m/>
    <m/>
    <n v="398"/>
    <m/>
    <x v="1099"/>
    <n v="100"/>
    <n v="0"/>
  </r>
  <r>
    <s v="0015A00001tanOxQAI"/>
    <b v="0"/>
    <m/>
    <b v="0"/>
    <m/>
    <m/>
    <m/>
    <x v="144"/>
    <b v="1"/>
    <m/>
    <m/>
    <s v="0035A00003CcwSAQAZ"/>
    <m/>
    <m/>
    <s v="00531000007KAsvAAG"/>
    <b v="0"/>
    <d v="2017-07-18T23:56:21"/>
    <m/>
    <b v="0"/>
    <m/>
    <m/>
    <b v="0"/>
    <d v="2018-01-01T00:00:00"/>
    <n v="1"/>
    <n v="2018"/>
    <s v="Closed"/>
    <s v="Closed"/>
    <b v="0"/>
    <b v="0"/>
    <m/>
    <b v="1"/>
    <b v="0"/>
    <b v="0"/>
    <x v="20"/>
    <b v="0"/>
    <m/>
    <x v="0"/>
    <d v="2018-03-09T00:00:00"/>
    <s v="0055A00000BclF5QAJ"/>
    <d v="2021-04-11T20:06:15"/>
    <m/>
    <d v="2020-01-06T18:18:11"/>
    <m/>
    <m/>
    <b v="0"/>
    <m/>
    <s v="Explosives"/>
    <s v="Field Sales"/>
    <m/>
    <m/>
    <m/>
    <m/>
    <m/>
    <x v="4096"/>
    <x v="0"/>
    <b v="1"/>
    <m/>
    <m/>
    <m/>
    <s v="00531000007KAsvAAG"/>
    <s v="01s31000003qafjAAA"/>
    <m/>
    <s v="Explosives"/>
    <m/>
    <m/>
    <m/>
    <m/>
    <m/>
    <s v="0125A000001NaBLQA0"/>
    <b v="0"/>
    <m/>
    <b v="0"/>
    <m/>
    <m/>
    <x v="1"/>
    <b v="0"/>
    <d v="2021-06-29T20:34:54"/>
    <m/>
    <m/>
    <b v="0"/>
    <x v="1"/>
    <m/>
    <m/>
    <n v="65000"/>
    <m/>
    <x v="4"/>
    <n v="100"/>
    <n v="0"/>
  </r>
  <r>
    <s v="0015A00001yVSaMQAW"/>
    <b v="0"/>
    <m/>
    <b v="0"/>
    <m/>
    <m/>
    <m/>
    <x v="861"/>
    <b v="1"/>
    <m/>
    <m/>
    <m/>
    <m/>
    <m/>
    <s v="00531000007KgPgAAK"/>
    <b v="0"/>
    <d v="2017-11-16T01:46:24"/>
    <m/>
    <b v="0"/>
    <m/>
    <m/>
    <b v="0"/>
    <d v="2020-01-01T00:00:00"/>
    <n v="1"/>
    <n v="2020"/>
    <s v="Closed"/>
    <s v="Closed"/>
    <b v="0"/>
    <b v="0"/>
    <m/>
    <b v="1"/>
    <b v="0"/>
    <b v="0"/>
    <x v="23"/>
    <b v="0"/>
    <m/>
    <x v="0"/>
    <d v="2020-02-13T00:00:00"/>
    <s v="0055A00000BclF5QAJ"/>
    <d v="2021-04-11T19:52:07"/>
    <m/>
    <d v="2020-02-13T15:48:38"/>
    <m/>
    <m/>
    <b v="0"/>
    <m/>
    <m/>
    <s v="Inside Sales"/>
    <m/>
    <m/>
    <m/>
    <m/>
    <m/>
    <x v="4097"/>
    <x v="0"/>
    <b v="1"/>
    <m/>
    <m/>
    <m/>
    <s v="00531000007KgPgAAK"/>
    <s v="01si00000040RFIAA2"/>
    <s v="Explosives"/>
    <s v="Explosives"/>
    <m/>
    <m/>
    <m/>
    <m/>
    <m/>
    <s v="0125A000001NaBLQA0"/>
    <b v="0"/>
    <m/>
    <b v="0"/>
    <m/>
    <m/>
    <x v="1"/>
    <b v="0"/>
    <d v="2021-06-29T20:34:54"/>
    <m/>
    <m/>
    <b v="0"/>
    <x v="1"/>
    <m/>
    <m/>
    <n v="117584"/>
    <m/>
    <x v="1104"/>
    <n v="100"/>
    <n v="0"/>
  </r>
  <r>
    <s v="0015A000028lTavQAE"/>
    <b v="0"/>
    <m/>
    <b v="0"/>
    <m/>
    <m/>
    <m/>
    <x v="846"/>
    <b v="1"/>
    <m/>
    <m/>
    <m/>
    <m/>
    <m/>
    <s v="00531000007MUoEAAW"/>
    <b v="0"/>
    <d v="2019-01-18T13:17:30"/>
    <m/>
    <b v="0"/>
    <m/>
    <m/>
    <b v="0"/>
    <d v="2019-01-01T00:00:00"/>
    <n v="1"/>
    <n v="2019"/>
    <s v="Closed"/>
    <s v="Closed"/>
    <b v="0"/>
    <b v="0"/>
    <m/>
    <b v="1"/>
    <b v="0"/>
    <b v="0"/>
    <x v="22"/>
    <b v="0"/>
    <m/>
    <x v="0"/>
    <d v="2019-01-24T00:00:00"/>
    <s v="0055A00000BclF5QAJ"/>
    <d v="2021-04-11T19:52:07"/>
    <m/>
    <d v="2020-01-06T18:18:16"/>
    <m/>
    <m/>
    <b v="0"/>
    <m/>
    <m/>
    <s v="Inside Sales"/>
    <m/>
    <m/>
    <m/>
    <m/>
    <m/>
    <x v="4098"/>
    <x v="0"/>
    <b v="1"/>
    <m/>
    <m/>
    <m/>
    <s v="00531000007Es7rAAC"/>
    <s v="01s31000003qafjAAA"/>
    <s v="All Hazards"/>
    <s v="CWAs"/>
    <m/>
    <m/>
    <m/>
    <m/>
    <m/>
    <s v="0125A000001NaBLQA0"/>
    <b v="0"/>
    <s v="Drugs"/>
    <b v="0"/>
    <m/>
    <m/>
    <x v="1"/>
    <b v="0"/>
    <d v="2021-06-29T20:34:54"/>
    <m/>
    <m/>
    <b v="0"/>
    <x v="1"/>
    <m/>
    <m/>
    <n v="58500"/>
    <m/>
    <x v="968"/>
    <n v="100"/>
    <n v="0"/>
  </r>
  <r>
    <s v="0013100001enwqoAAA"/>
    <b v="0"/>
    <m/>
    <b v="0"/>
    <s v="7015A000001Th4AQAS"/>
    <m/>
    <m/>
    <x v="862"/>
    <b v="1"/>
    <m/>
    <m/>
    <s v="0035A00003aKrkWQAS"/>
    <m/>
    <m/>
    <s v="00531000007KAsvAAG"/>
    <b v="0"/>
    <d v="2019-12-04T14:25:32"/>
    <m/>
    <b v="0"/>
    <m/>
    <m/>
    <b v="0"/>
    <d v="2021-01-01T00:00:00"/>
    <n v="1"/>
    <n v="2021"/>
    <s v="Closed"/>
    <s v="Closed"/>
    <b v="0"/>
    <b v="0"/>
    <m/>
    <b v="1"/>
    <b v="0"/>
    <b v="0"/>
    <x v="19"/>
    <b v="0"/>
    <m/>
    <x v="0"/>
    <d v="2021-01-08T00:00:00"/>
    <s v="00531000007KAsvAAG"/>
    <d v="2021-01-29T02:19:29"/>
    <m/>
    <d v="2021-01-08T21:05:38"/>
    <m/>
    <m/>
    <b v="0"/>
    <m/>
    <m/>
    <s v="Trade Show"/>
    <m/>
    <m/>
    <m/>
    <m/>
    <m/>
    <x v="4099"/>
    <x v="0"/>
    <b v="1"/>
    <m/>
    <m/>
    <m/>
    <s v="00531000007KAsvAAG"/>
    <s v="01s31000003qafjAAA"/>
    <m/>
    <m/>
    <m/>
    <m/>
    <s v="MX908"/>
    <m/>
    <s v="0Q05A000001e5h2SAA"/>
    <s v="0125A000001NaBLQA0"/>
    <b v="0"/>
    <m/>
    <b v="0"/>
    <m/>
    <m/>
    <x v="1"/>
    <b v="0"/>
    <d v="2021-06-29T20:34:55"/>
    <m/>
    <m/>
    <b v="0"/>
    <x v="1"/>
    <m/>
    <m/>
    <n v="6090"/>
    <m/>
    <x v="1105"/>
    <n v="100"/>
    <n v="0"/>
  </r>
  <r>
    <s v="0013100001lcRjOAAU"/>
    <b v="0"/>
    <m/>
    <b v="0"/>
    <s v="7015A000001eOy9QAE"/>
    <m/>
    <m/>
    <x v="863"/>
    <b v="1"/>
    <m/>
    <m/>
    <s v="0035A00003NGKhVQAX"/>
    <m/>
    <m/>
    <s v="00531000007MUoEAAW"/>
    <b v="0"/>
    <d v="2020-10-19T13:09:30"/>
    <m/>
    <b v="0"/>
    <m/>
    <m/>
    <b v="0"/>
    <d v="2021-01-01T00:00:00"/>
    <n v="1"/>
    <n v="2021"/>
    <s v="Closed"/>
    <s v="Closed"/>
    <b v="0"/>
    <b v="0"/>
    <m/>
    <b v="1"/>
    <b v="0"/>
    <b v="0"/>
    <x v="20"/>
    <b v="0"/>
    <m/>
    <x v="0"/>
    <d v="2021-01-23T00:00:00"/>
    <s v="0055A00000BclF5QAJ"/>
    <d v="2021-04-11T19:52:07"/>
    <m/>
    <d v="2021-01-23T16:57:11"/>
    <m/>
    <m/>
    <b v="0"/>
    <m/>
    <m/>
    <s v="Inside Sales"/>
    <m/>
    <m/>
    <m/>
    <m/>
    <m/>
    <x v="4100"/>
    <x v="0"/>
    <b v="1"/>
    <m/>
    <m/>
    <m/>
    <s v="00531000007MUoEAAW"/>
    <s v="01s31000003qafjAAA"/>
    <m/>
    <m/>
    <m/>
    <m/>
    <s v="MX908"/>
    <m/>
    <m/>
    <s v="0125A000001NaBLQA0"/>
    <b v="0"/>
    <m/>
    <b v="0"/>
    <m/>
    <m/>
    <x v="1"/>
    <b v="0"/>
    <d v="2021-06-29T20:34:55"/>
    <m/>
    <m/>
    <b v="0"/>
    <x v="1"/>
    <m/>
    <m/>
    <n v="6500"/>
    <m/>
    <x v="79"/>
    <n v="100"/>
    <n v="0"/>
  </r>
  <r>
    <s v="0013100001lXbgHAAS"/>
    <b v="0"/>
    <m/>
    <b v="0"/>
    <m/>
    <m/>
    <m/>
    <x v="609"/>
    <b v="1"/>
    <m/>
    <m/>
    <m/>
    <m/>
    <m/>
    <s v="00531000007MUoEAAW"/>
    <b v="0"/>
    <d v="2020-01-15T20:58:54"/>
    <m/>
    <b v="0"/>
    <m/>
    <m/>
    <b v="0"/>
    <d v="2020-01-01T00:00:00"/>
    <n v="1"/>
    <n v="2020"/>
    <s v="Closed"/>
    <s v="Closed"/>
    <b v="0"/>
    <b v="0"/>
    <m/>
    <b v="1"/>
    <b v="0"/>
    <b v="0"/>
    <x v="19"/>
    <b v="0"/>
    <m/>
    <x v="0"/>
    <d v="2020-01-15T00:00:00"/>
    <s v="0055A00000BclF5QAJ"/>
    <d v="2021-04-11T20:08:00"/>
    <m/>
    <d v="2020-01-17T19:34:19"/>
    <m/>
    <m/>
    <b v="0"/>
    <m/>
    <m/>
    <s v="Field Sales"/>
    <m/>
    <m/>
    <m/>
    <m/>
    <m/>
    <x v="4101"/>
    <x v="0"/>
    <b v="1"/>
    <m/>
    <m/>
    <m/>
    <s v="00531000007KAsvAAG"/>
    <s v="01s31000003qafjAAA"/>
    <s v="All Hazards"/>
    <s v="All Hazards"/>
    <m/>
    <m/>
    <s v="MX908"/>
    <m/>
    <m/>
    <s v="0125A000001NaBLQA0"/>
    <b v="0"/>
    <m/>
    <b v="0"/>
    <m/>
    <m/>
    <x v="1"/>
    <b v="0"/>
    <d v="2021-06-29T20:34:55"/>
    <m/>
    <m/>
    <b v="0"/>
    <x v="1"/>
    <m/>
    <m/>
    <n v="131748"/>
    <m/>
    <x v="1106"/>
    <n v="100"/>
    <n v="0"/>
  </r>
  <r>
    <s v="0013100001eljtBAAQ"/>
    <b v="0"/>
    <m/>
    <b v="0"/>
    <m/>
    <m/>
    <m/>
    <x v="383"/>
    <b v="1"/>
    <m/>
    <m/>
    <m/>
    <m/>
    <m/>
    <s v="00531000007MUoEAAW"/>
    <b v="0"/>
    <d v="2020-01-31T23:22:42"/>
    <m/>
    <b v="0"/>
    <m/>
    <m/>
    <b v="0"/>
    <d v="2020-01-01T00:00:00"/>
    <n v="1"/>
    <n v="2020"/>
    <s v="Closed"/>
    <s v="Closed"/>
    <b v="0"/>
    <b v="0"/>
    <m/>
    <b v="1"/>
    <b v="0"/>
    <b v="0"/>
    <x v="19"/>
    <b v="0"/>
    <m/>
    <x v="0"/>
    <m/>
    <s v="0055A00000BclF5QAJ"/>
    <d v="2021-04-11T19:52:07"/>
    <m/>
    <m/>
    <m/>
    <m/>
    <b v="0"/>
    <m/>
    <m/>
    <s v="Inside Sales"/>
    <m/>
    <m/>
    <m/>
    <m/>
    <m/>
    <x v="4102"/>
    <x v="0"/>
    <b v="1"/>
    <m/>
    <m/>
    <m/>
    <s v="00531000007MUoEAAW"/>
    <s v="01s31000003qafjAAA"/>
    <m/>
    <s v="All Hazards"/>
    <m/>
    <m/>
    <s v="MX908"/>
    <m/>
    <m/>
    <s v="0125A000001NaBLQA0"/>
    <b v="0"/>
    <m/>
    <b v="0"/>
    <m/>
    <m/>
    <x v="1"/>
    <b v="0"/>
    <d v="2021-06-29T20:34:55"/>
    <m/>
    <m/>
    <b v="0"/>
    <x v="1"/>
    <m/>
    <m/>
    <n v="1824.1"/>
    <m/>
    <x v="1107"/>
    <n v="100"/>
    <n v="0"/>
  </r>
  <r>
    <s v="0013100001gadFTAAY"/>
    <b v="0"/>
    <m/>
    <b v="0"/>
    <s v="7015A000001TkdzQAC"/>
    <m/>
    <m/>
    <x v="276"/>
    <b v="1"/>
    <m/>
    <m/>
    <s v="0035A00003JhZJOQA3"/>
    <m/>
    <m/>
    <s v="00531000007MUoEAAW"/>
    <b v="0"/>
    <d v="2020-02-28T15:23:21"/>
    <m/>
    <b v="0"/>
    <m/>
    <m/>
    <b v="0"/>
    <d v="2020-01-01T00:00:00"/>
    <n v="1"/>
    <n v="2020"/>
    <s v="Closed"/>
    <s v="Closed"/>
    <b v="0"/>
    <b v="0"/>
    <m/>
    <b v="1"/>
    <b v="0"/>
    <b v="0"/>
    <x v="19"/>
    <b v="0"/>
    <m/>
    <x v="0"/>
    <d v="2020-02-28T00:00:00"/>
    <s v="00531000007MUoEAAW"/>
    <d v="2020-12-10T21:26:44"/>
    <m/>
    <d v="2020-02-28T17:00:51"/>
    <m/>
    <m/>
    <b v="0"/>
    <m/>
    <m/>
    <s v="Website"/>
    <m/>
    <m/>
    <m/>
    <m/>
    <m/>
    <x v="4103"/>
    <x v="0"/>
    <b v="1"/>
    <m/>
    <m/>
    <m/>
    <s v="00531000007MUoEAAW"/>
    <s v="01s31000003qafjAAA"/>
    <m/>
    <s v="All Hazards"/>
    <m/>
    <m/>
    <s v="MX908"/>
    <m/>
    <m/>
    <s v="0125A000001NaBLQA0"/>
    <b v="0"/>
    <m/>
    <b v="0"/>
    <m/>
    <m/>
    <x v="1"/>
    <b v="0"/>
    <d v="2021-06-29T20:34:55"/>
    <m/>
    <m/>
    <b v="0"/>
    <x v="1"/>
    <m/>
    <m/>
    <n v="199"/>
    <m/>
    <x v="980"/>
    <n v="100"/>
    <n v="0"/>
  </r>
  <r>
    <s v="001i000001MZMFTAA5"/>
    <b v="0"/>
    <m/>
    <b v="0"/>
    <m/>
    <m/>
    <m/>
    <x v="380"/>
    <b v="1"/>
    <m/>
    <m/>
    <s v="0035A00003dYr8DQAS"/>
    <m/>
    <m/>
    <s v="00531000007MUoEAAW"/>
    <b v="0"/>
    <d v="2020-03-03T21:18:54"/>
    <m/>
    <b v="0"/>
    <m/>
    <m/>
    <b v="0"/>
    <d v="2020-01-01T00:00:00"/>
    <n v="1"/>
    <n v="2020"/>
    <s v="Closed"/>
    <s v="Closed"/>
    <b v="0"/>
    <b v="0"/>
    <m/>
    <b v="1"/>
    <b v="0"/>
    <b v="0"/>
    <x v="20"/>
    <b v="0"/>
    <m/>
    <x v="0"/>
    <d v="2020-03-04T00:00:00"/>
    <s v="0055A00000BclF5QAJ"/>
    <d v="2021-04-11T19:52:07"/>
    <m/>
    <d v="2020-03-04T18:02:44"/>
    <m/>
    <m/>
    <b v="0"/>
    <m/>
    <m/>
    <s v="Inside Sales"/>
    <m/>
    <m/>
    <m/>
    <m/>
    <m/>
    <x v="4104"/>
    <x v="0"/>
    <b v="1"/>
    <m/>
    <m/>
    <m/>
    <s v="00531000007MUoEAAW"/>
    <s v="01s31000003qafjAAA"/>
    <m/>
    <s v="All Hazards"/>
    <m/>
    <m/>
    <s v="MX908"/>
    <m/>
    <m/>
    <s v="0125A000001NaBLQA0"/>
    <b v="0"/>
    <m/>
    <b v="0"/>
    <m/>
    <m/>
    <x v="1"/>
    <b v="0"/>
    <d v="2021-06-29T20:34:55"/>
    <m/>
    <m/>
    <b v="0"/>
    <x v="1"/>
    <m/>
    <m/>
    <n v="801"/>
    <m/>
    <x v="1108"/>
    <n v="100"/>
    <n v="0"/>
  </r>
  <r>
    <s v="0013100001gYGsJAAW"/>
    <b v="0"/>
    <m/>
    <b v="0"/>
    <s v="7015A000001eD2LQAU"/>
    <m/>
    <m/>
    <x v="340"/>
    <b v="1"/>
    <m/>
    <m/>
    <m/>
    <m/>
    <m/>
    <s v="00531000007MUoEAAW"/>
    <b v="0"/>
    <d v="2020-03-05T20:00:53"/>
    <m/>
    <b v="0"/>
    <m/>
    <m/>
    <b v="0"/>
    <d v="2020-01-01T00:00:00"/>
    <n v="1"/>
    <n v="2020"/>
    <s v="Closed"/>
    <s v="Closed"/>
    <b v="0"/>
    <b v="0"/>
    <m/>
    <b v="1"/>
    <b v="0"/>
    <b v="0"/>
    <x v="19"/>
    <b v="0"/>
    <m/>
    <x v="0"/>
    <d v="2020-03-31T00:00:00"/>
    <s v="0055A00000BclF5QAJ"/>
    <d v="2021-04-11T20:08:00"/>
    <m/>
    <d v="2020-03-31T19:37:20"/>
    <m/>
    <m/>
    <b v="0"/>
    <m/>
    <m/>
    <s v="Field Sales"/>
    <m/>
    <m/>
    <m/>
    <m/>
    <m/>
    <x v="4105"/>
    <x v="0"/>
    <b v="1"/>
    <m/>
    <m/>
    <m/>
    <s v="00531000007MUoEAAW"/>
    <s v="01s31000003qafjAAA"/>
    <m/>
    <s v="All Hazards"/>
    <m/>
    <m/>
    <s v="MX908"/>
    <m/>
    <m/>
    <s v="0125A000001NaBLQA0"/>
    <b v="0"/>
    <m/>
    <b v="0"/>
    <m/>
    <m/>
    <x v="1"/>
    <b v="0"/>
    <d v="2021-06-29T20:34:55"/>
    <m/>
    <m/>
    <b v="0"/>
    <x v="1"/>
    <m/>
    <m/>
    <n v="6738"/>
    <m/>
    <x v="722"/>
    <n v="100"/>
    <n v="0"/>
  </r>
  <r>
    <s v="001i000001Icz3VAAR"/>
    <b v="0"/>
    <m/>
    <b v="0"/>
    <m/>
    <m/>
    <m/>
    <x v="122"/>
    <b v="1"/>
    <m/>
    <m/>
    <m/>
    <m/>
    <m/>
    <s v="00531000007MUoEAAW"/>
    <b v="0"/>
    <d v="2020-03-30T20:43:47"/>
    <m/>
    <b v="0"/>
    <m/>
    <m/>
    <b v="0"/>
    <d v="2020-01-01T00:00:00"/>
    <n v="1"/>
    <n v="2020"/>
    <s v="Closed"/>
    <s v="Closed"/>
    <b v="0"/>
    <b v="0"/>
    <m/>
    <b v="1"/>
    <b v="0"/>
    <b v="0"/>
    <x v="19"/>
    <b v="0"/>
    <m/>
    <x v="0"/>
    <m/>
    <s v="0055A00000BclF5QAJ"/>
    <d v="2021-04-11T20:08:00"/>
    <m/>
    <m/>
    <m/>
    <m/>
    <b v="0"/>
    <m/>
    <m/>
    <s v="Field Sales"/>
    <m/>
    <m/>
    <m/>
    <m/>
    <m/>
    <x v="4106"/>
    <x v="0"/>
    <b v="1"/>
    <m/>
    <m/>
    <m/>
    <s v="00531000007MUoEAAW"/>
    <s v="01s31000003qafjAAA"/>
    <m/>
    <s v="All Hazards"/>
    <m/>
    <m/>
    <s v="MX908"/>
    <m/>
    <m/>
    <s v="0125A000001NaBLQA0"/>
    <b v="0"/>
    <m/>
    <b v="0"/>
    <m/>
    <m/>
    <x v="1"/>
    <b v="0"/>
    <d v="2021-06-29T20:34:55"/>
    <m/>
    <m/>
    <b v="0"/>
    <x v="1"/>
    <m/>
    <m/>
    <n v="423.64"/>
    <m/>
    <x v="1109"/>
    <n v="100"/>
    <n v="0"/>
  </r>
  <r>
    <s v="0013100001eo3U7AAI"/>
    <b v="0"/>
    <m/>
    <b v="0"/>
    <s v="7015A000001eOy9QAE"/>
    <m/>
    <m/>
    <x v="470"/>
    <b v="1"/>
    <m/>
    <m/>
    <s v="0035A00003eLoPDQA0"/>
    <m/>
    <m/>
    <s v="00531000007MUoEAAW"/>
    <b v="0"/>
    <d v="2019-07-19T19:02:12"/>
    <m/>
    <b v="0"/>
    <m/>
    <m/>
    <b v="0"/>
    <d v="2021-01-01T00:00:00"/>
    <n v="1"/>
    <n v="2021"/>
    <s v="Closed"/>
    <s v="Closed"/>
    <b v="0"/>
    <b v="0"/>
    <m/>
    <b v="1"/>
    <b v="0"/>
    <b v="0"/>
    <x v="19"/>
    <b v="0"/>
    <m/>
    <x v="0"/>
    <d v="2021-03-16T00:00:00"/>
    <s v="0055A00000BclF5QAJ"/>
    <d v="2021-04-13T13:43:55"/>
    <m/>
    <d v="2021-03-16T22:37:26"/>
    <m/>
    <m/>
    <b v="0"/>
    <m/>
    <m/>
    <s v="Inside Sales"/>
    <m/>
    <m/>
    <m/>
    <m/>
    <m/>
    <x v="4107"/>
    <x v="0"/>
    <b v="1"/>
    <m/>
    <m/>
    <m/>
    <s v="00531000007MUoEAAW"/>
    <s v="01s31000003qafjAAA"/>
    <m/>
    <s v="All Hazards"/>
    <m/>
    <m/>
    <s v="MX908"/>
    <m/>
    <s v="0Q05A00000141lASAQ"/>
    <s v="0125A000001NaBLQA0"/>
    <b v="0"/>
    <m/>
    <b v="0"/>
    <m/>
    <m/>
    <x v="1"/>
    <b v="0"/>
    <d v="2021-06-29T20:34:54"/>
    <m/>
    <m/>
    <b v="0"/>
    <x v="1"/>
    <m/>
    <m/>
    <n v="6500"/>
    <m/>
    <x v="79"/>
    <n v="100"/>
    <n v="0"/>
  </r>
  <r>
    <s v="0013100001ga6ICAAY"/>
    <b v="0"/>
    <m/>
    <b v="0"/>
    <s v="7015A000001eOy9QAE"/>
    <m/>
    <m/>
    <x v="391"/>
    <b v="1"/>
    <m/>
    <m/>
    <s v="0035A00003Kupp3QAB"/>
    <m/>
    <m/>
    <s v="00531000007MUoEAAW"/>
    <b v="0"/>
    <d v="2020-03-12T15:05:09"/>
    <m/>
    <b v="0"/>
    <m/>
    <m/>
    <b v="0"/>
    <d v="2021-01-01T00:00:00"/>
    <n v="1"/>
    <n v="2021"/>
    <s v="Closed"/>
    <s v="Closed"/>
    <b v="0"/>
    <b v="0"/>
    <m/>
    <b v="1"/>
    <b v="0"/>
    <b v="0"/>
    <x v="19"/>
    <b v="0"/>
    <m/>
    <x v="0"/>
    <d v="2021-03-15T00:00:00"/>
    <s v="00531000007MUoEAAW"/>
    <d v="2021-04-12T13:37:32"/>
    <m/>
    <d v="2021-03-26T18:24:42"/>
    <m/>
    <m/>
    <b v="0"/>
    <m/>
    <m/>
    <s v="Inside Sales"/>
    <m/>
    <m/>
    <m/>
    <m/>
    <m/>
    <x v="4108"/>
    <x v="0"/>
    <b v="1"/>
    <m/>
    <m/>
    <m/>
    <s v="00531000007MUoEAAW"/>
    <s v="01s31000003qafjAAA"/>
    <m/>
    <s v="All Hazards"/>
    <m/>
    <m/>
    <s v="MX908"/>
    <m/>
    <m/>
    <s v="0125A000001NaBLQA0"/>
    <b v="0"/>
    <m/>
    <b v="0"/>
    <m/>
    <m/>
    <x v="1"/>
    <b v="0"/>
    <d v="2021-06-29T20:34:55"/>
    <m/>
    <m/>
    <b v="0"/>
    <x v="1"/>
    <m/>
    <m/>
    <n v="13000"/>
    <m/>
    <x v="120"/>
    <n v="100"/>
    <n v="0"/>
  </r>
  <r>
    <s v="0013100001eCIpHAAW"/>
    <b v="0"/>
    <m/>
    <b v="0"/>
    <s v="7015A000001zNxFQAU"/>
    <m/>
    <m/>
    <x v="593"/>
    <b v="1"/>
    <m/>
    <m/>
    <m/>
    <m/>
    <m/>
    <s v="00531000007MUoEAAW"/>
    <b v="0"/>
    <d v="2020-11-24T15:13:32"/>
    <m/>
    <b v="0"/>
    <m/>
    <m/>
    <b v="0"/>
    <d v="2021-01-01T00:00:00"/>
    <n v="1"/>
    <n v="2021"/>
    <s v="Closed"/>
    <s v="Closed"/>
    <b v="0"/>
    <b v="0"/>
    <m/>
    <b v="1"/>
    <b v="0"/>
    <b v="0"/>
    <x v="19"/>
    <b v="0"/>
    <m/>
    <x v="0"/>
    <d v="2021-01-12T00:00:00"/>
    <s v="0055A00000BclF5QAJ"/>
    <d v="2021-04-16T14:17:58"/>
    <m/>
    <d v="2021-01-12T18:37:18"/>
    <m/>
    <m/>
    <b v="0"/>
    <m/>
    <m/>
    <s v="Sales Seminar"/>
    <m/>
    <m/>
    <m/>
    <m/>
    <m/>
    <x v="4109"/>
    <x v="0"/>
    <b v="1"/>
    <m/>
    <m/>
    <m/>
    <s v="00531000007MUoEAAW"/>
    <s v="01s31000003qafjAAA"/>
    <m/>
    <s v="All Hazards"/>
    <m/>
    <m/>
    <s v="MX908"/>
    <m/>
    <m/>
    <s v="0125A000001NaBLQA0"/>
    <b v="0"/>
    <m/>
    <b v="0"/>
    <m/>
    <m/>
    <x v="1"/>
    <b v="0"/>
    <d v="2021-06-29T20:34:55"/>
    <m/>
    <m/>
    <b v="0"/>
    <x v="1"/>
    <m/>
    <m/>
    <n v="4000"/>
    <m/>
    <x v="121"/>
    <n v="100"/>
    <n v="0"/>
  </r>
  <r>
    <s v="0013100001hpVDsAAM"/>
    <b v="0"/>
    <m/>
    <b v="0"/>
    <s v="7015A000001eOy9QAE"/>
    <m/>
    <m/>
    <x v="401"/>
    <b v="1"/>
    <m/>
    <m/>
    <s v="0035A00003UXlGXQA1"/>
    <m/>
    <m/>
    <s v="00531000007MUoEAAW"/>
    <b v="0"/>
    <d v="2021-02-22T13:58:23"/>
    <m/>
    <b v="0"/>
    <m/>
    <m/>
    <b v="0"/>
    <d v="2021-01-01T00:00:00"/>
    <n v="1"/>
    <n v="2021"/>
    <s v="Closed"/>
    <s v="Closed"/>
    <b v="0"/>
    <b v="0"/>
    <m/>
    <b v="1"/>
    <b v="0"/>
    <b v="0"/>
    <x v="19"/>
    <b v="0"/>
    <m/>
    <x v="0"/>
    <d v="2021-03-17T00:00:00"/>
    <s v="0055A00000BclF5QAJ"/>
    <d v="2021-04-11T19:52:59"/>
    <m/>
    <d v="2021-03-17T21:11:34"/>
    <m/>
    <m/>
    <b v="0"/>
    <m/>
    <m/>
    <s v="Inside Sales"/>
    <m/>
    <m/>
    <m/>
    <m/>
    <m/>
    <x v="4110"/>
    <x v="0"/>
    <b v="1"/>
    <m/>
    <m/>
    <m/>
    <s v="00531000007MUoEAAW"/>
    <s v="01s31000003qafjAAA"/>
    <m/>
    <s v="All Hazards"/>
    <m/>
    <m/>
    <s v="MX908"/>
    <m/>
    <s v="0Q05A000001eUWNSA2"/>
    <s v="0125A000001NaBLQA0"/>
    <b v="0"/>
    <m/>
    <b v="0"/>
    <m/>
    <m/>
    <x v="1"/>
    <b v="0"/>
    <d v="2021-06-29T20:34:55"/>
    <m/>
    <m/>
    <b v="0"/>
    <x v="1"/>
    <m/>
    <m/>
    <n v="6500"/>
    <m/>
    <x v="79"/>
    <n v="100"/>
    <n v="0"/>
  </r>
  <r>
    <s v="0013100001gYGsJAAW"/>
    <b v="0"/>
    <m/>
    <b v="0"/>
    <s v="7015A000001ePhTQAU"/>
    <m/>
    <m/>
    <x v="378"/>
    <b v="1"/>
    <m/>
    <m/>
    <m/>
    <m/>
    <m/>
    <s v="00531000007MUoEAAW"/>
    <b v="0"/>
    <d v="2021-03-12T18:48:28"/>
    <m/>
    <b v="0"/>
    <m/>
    <m/>
    <b v="0"/>
    <d v="2021-01-01T00:00:00"/>
    <n v="1"/>
    <n v="2021"/>
    <s v="Closed"/>
    <s v="Closed"/>
    <b v="0"/>
    <b v="0"/>
    <m/>
    <b v="1"/>
    <b v="0"/>
    <b v="0"/>
    <x v="19"/>
    <b v="0"/>
    <m/>
    <x v="0"/>
    <m/>
    <s v="0055A00000BclF5QAJ"/>
    <d v="2021-04-11T19:52:07"/>
    <m/>
    <d v="2021-03-15T13:46:37"/>
    <m/>
    <m/>
    <b v="0"/>
    <m/>
    <m/>
    <s v="Inside Sales"/>
    <m/>
    <m/>
    <m/>
    <m/>
    <m/>
    <x v="4111"/>
    <x v="0"/>
    <b v="1"/>
    <m/>
    <m/>
    <m/>
    <s v="00531000007MUoEAAW"/>
    <s v="01s31000003qafjAAA"/>
    <m/>
    <s v="All Hazards"/>
    <m/>
    <m/>
    <s v="MX908"/>
    <m/>
    <m/>
    <s v="0125A000001NaBLQA0"/>
    <b v="0"/>
    <m/>
    <b v="0"/>
    <m/>
    <m/>
    <x v="1"/>
    <b v="0"/>
    <d v="2021-06-29T20:34:55"/>
    <m/>
    <m/>
    <b v="0"/>
    <x v="1"/>
    <m/>
    <m/>
    <n v="160.9"/>
    <m/>
    <x v="1110"/>
    <n v="100"/>
    <n v="0"/>
  </r>
  <r>
    <s v="0013100001gYGsJAAW"/>
    <b v="0"/>
    <m/>
    <b v="0"/>
    <s v="7015A000001eOy9QAE"/>
    <m/>
    <m/>
    <x v="401"/>
    <b v="1"/>
    <m/>
    <m/>
    <m/>
    <m/>
    <m/>
    <s v="00531000007MUoEAAW"/>
    <b v="0"/>
    <d v="2021-03-12T19:08:38"/>
    <m/>
    <b v="0"/>
    <m/>
    <m/>
    <b v="0"/>
    <d v="2021-01-01T00:00:00"/>
    <n v="1"/>
    <n v="2021"/>
    <s v="Closed"/>
    <s v="Closed"/>
    <b v="0"/>
    <b v="0"/>
    <m/>
    <b v="1"/>
    <b v="0"/>
    <b v="0"/>
    <x v="19"/>
    <b v="0"/>
    <m/>
    <x v="0"/>
    <m/>
    <s v="0055A00000BclF5QAJ"/>
    <d v="2021-04-11T19:52:59"/>
    <m/>
    <d v="2021-03-17T21:47:30"/>
    <m/>
    <m/>
    <b v="0"/>
    <m/>
    <m/>
    <s v="Inside Sales"/>
    <m/>
    <m/>
    <m/>
    <m/>
    <m/>
    <x v="4112"/>
    <x v="0"/>
    <b v="1"/>
    <m/>
    <m/>
    <m/>
    <s v="00531000007MUoEAAW"/>
    <s v="01s31000003qafjAAA"/>
    <m/>
    <s v="All Hazards"/>
    <m/>
    <m/>
    <s v="MX908"/>
    <m/>
    <s v="0Q05A000001eVg7SAE"/>
    <s v="0125A000001NaBLQA0"/>
    <b v="0"/>
    <m/>
    <b v="0"/>
    <m/>
    <m/>
    <x v="1"/>
    <b v="0"/>
    <d v="2021-06-29T20:34:55"/>
    <m/>
    <m/>
    <b v="0"/>
    <x v="1"/>
    <m/>
    <m/>
    <n v="6500"/>
    <m/>
    <x v="79"/>
    <n v="100"/>
    <n v="0"/>
  </r>
  <r>
    <s v="0013100001enucRAAQ"/>
    <b v="0"/>
    <m/>
    <b v="0"/>
    <m/>
    <m/>
    <m/>
    <x v="616"/>
    <b v="1"/>
    <m/>
    <m/>
    <m/>
    <m/>
    <m/>
    <s v="00531000007MUoEAAW"/>
    <b v="0"/>
    <d v="2021-03-22T14:45:01"/>
    <m/>
    <b v="0"/>
    <m/>
    <m/>
    <b v="0"/>
    <d v="2021-01-01T00:00:00"/>
    <n v="1"/>
    <n v="2021"/>
    <s v="Closed"/>
    <s v="Closed"/>
    <b v="0"/>
    <b v="0"/>
    <m/>
    <b v="1"/>
    <b v="0"/>
    <b v="0"/>
    <x v="19"/>
    <b v="0"/>
    <m/>
    <x v="0"/>
    <m/>
    <s v="00531000007MUoEAAW"/>
    <d v="2021-04-12T13:41:03"/>
    <m/>
    <m/>
    <m/>
    <m/>
    <b v="0"/>
    <m/>
    <m/>
    <s v="Field Sales"/>
    <m/>
    <m/>
    <m/>
    <m/>
    <m/>
    <x v="4113"/>
    <x v="0"/>
    <b v="1"/>
    <m/>
    <m/>
    <m/>
    <s v="00531000007MUoEAAW"/>
    <s v="01s31000003qafjAAA"/>
    <m/>
    <s v="All Hazards"/>
    <m/>
    <m/>
    <s v="MX908"/>
    <m/>
    <s v="0Q05A000001eW4ySAE"/>
    <s v="0125A000001NaBLQA0"/>
    <b v="0"/>
    <m/>
    <b v="0"/>
    <m/>
    <m/>
    <x v="1"/>
    <b v="0"/>
    <d v="2021-06-29T20:34:55"/>
    <m/>
    <m/>
    <b v="0"/>
    <x v="1"/>
    <m/>
    <m/>
    <n v="716.4"/>
    <m/>
    <x v="1111"/>
    <n v="100"/>
    <n v="0"/>
  </r>
  <r>
    <s v="001i000001P9yS6AAJ"/>
    <b v="0"/>
    <m/>
    <b v="0"/>
    <m/>
    <m/>
    <m/>
    <x v="602"/>
    <b v="1"/>
    <m/>
    <m/>
    <s v="0035A00003aLSgXQAW"/>
    <m/>
    <m/>
    <s v="00531000007MUoEAAW"/>
    <b v="0"/>
    <d v="2019-12-18T15:51:39"/>
    <m/>
    <b v="0"/>
    <m/>
    <m/>
    <b v="0"/>
    <d v="2020-01-01T00:00:00"/>
    <n v="1"/>
    <n v="2020"/>
    <s v="Closed"/>
    <s v="Closed"/>
    <b v="0"/>
    <b v="0"/>
    <s v="AFG"/>
    <b v="1"/>
    <b v="0"/>
    <b v="0"/>
    <x v="19"/>
    <b v="0"/>
    <m/>
    <x v="0"/>
    <d v="2020-02-07T00:00:00"/>
    <s v="0055A00000BclF5QAJ"/>
    <d v="2021-04-11T19:52:59"/>
    <m/>
    <d v="2020-02-07T18:54:28"/>
    <m/>
    <m/>
    <b v="0"/>
    <m/>
    <m/>
    <s v="Inside Sales"/>
    <m/>
    <m/>
    <m/>
    <m/>
    <m/>
    <x v="4114"/>
    <x v="0"/>
    <b v="1"/>
    <m/>
    <m/>
    <m/>
    <s v="00531000007MUoEAAW"/>
    <s v="01s31000003qafjAAA"/>
    <m/>
    <s v="All Hazards"/>
    <m/>
    <m/>
    <s v="MX908"/>
    <m/>
    <m/>
    <s v="0125A000001NaBLQA0"/>
    <b v="0"/>
    <m/>
    <b v="0"/>
    <m/>
    <m/>
    <x v="1"/>
    <b v="0"/>
    <d v="2021-06-29T20:34:55"/>
    <m/>
    <m/>
    <b v="0"/>
    <x v="1"/>
    <m/>
    <m/>
    <n v="6500"/>
    <m/>
    <x v="79"/>
    <n v="100"/>
    <n v="0"/>
  </r>
  <r>
    <s v="0015A000029X480QAC"/>
    <b v="0"/>
    <m/>
    <b v="0"/>
    <s v="7015A000001P3KlQAK"/>
    <m/>
    <m/>
    <x v="605"/>
    <b v="1"/>
    <m/>
    <m/>
    <s v="0035A00003R0KqyQAF"/>
    <m/>
    <m/>
    <s v="0055A000009sa63QAA"/>
    <b v="0"/>
    <d v="2020-03-09T16:18:25"/>
    <m/>
    <b v="0"/>
    <m/>
    <m/>
    <b v="0"/>
    <d v="2020-01-01T00:00:00"/>
    <n v="1"/>
    <n v="2020"/>
    <s v="Closed"/>
    <s v="Closed"/>
    <b v="0"/>
    <b v="0"/>
    <s v="CAP BUDGET"/>
    <b v="1"/>
    <b v="0"/>
    <b v="0"/>
    <x v="19"/>
    <b v="0"/>
    <m/>
    <x v="0"/>
    <m/>
    <s v="0055A00000BclF5QAJ"/>
    <d v="2021-04-11T20:08:00"/>
    <m/>
    <d v="2020-03-18T20:38:09"/>
    <m/>
    <m/>
    <b v="0"/>
    <m/>
    <m/>
    <s v="Field Sales"/>
    <m/>
    <m/>
    <m/>
    <m/>
    <m/>
    <x v="4115"/>
    <x v="0"/>
    <b v="1"/>
    <m/>
    <m/>
    <m/>
    <s v="0055A000009sa63QAA"/>
    <s v="01s31000003qafjAAA"/>
    <s v="All Hazards"/>
    <s v="All Hazards"/>
    <m/>
    <m/>
    <s v="MX908"/>
    <m/>
    <m/>
    <s v="0125A000001NaBLQA0"/>
    <b v="0"/>
    <m/>
    <b v="0"/>
    <m/>
    <m/>
    <x v="1"/>
    <b v="0"/>
    <d v="2021-06-29T20:34:55"/>
    <m/>
    <m/>
    <b v="0"/>
    <x v="1"/>
    <m/>
    <m/>
    <n v="199"/>
    <m/>
    <x v="980"/>
    <n v="100"/>
    <n v="0"/>
  </r>
  <r>
    <s v="0013100001VWdHuAAL"/>
    <b v="0"/>
    <m/>
    <b v="0"/>
    <m/>
    <m/>
    <m/>
    <x v="827"/>
    <b v="1"/>
    <m/>
    <m/>
    <m/>
    <m/>
    <m/>
    <s v="00531000007MUoEAAW"/>
    <b v="0"/>
    <d v="2019-11-21T13:39:09"/>
    <m/>
    <b v="0"/>
    <m/>
    <m/>
    <b v="0"/>
    <d v="2020-01-01T00:00:00"/>
    <n v="1"/>
    <n v="2020"/>
    <s v="Closed"/>
    <s v="Closed"/>
    <b v="0"/>
    <b v="0"/>
    <m/>
    <b v="1"/>
    <b v="0"/>
    <b v="0"/>
    <x v="20"/>
    <b v="0"/>
    <m/>
    <x v="0"/>
    <d v="2020-01-07T00:00:00"/>
    <s v="0055A00000BclF5QAJ"/>
    <d v="2021-04-11T19:52:07"/>
    <m/>
    <d v="2020-01-07T18:25:49"/>
    <m/>
    <m/>
    <b v="0"/>
    <m/>
    <m/>
    <s v="Inside Sales"/>
    <m/>
    <m/>
    <m/>
    <m/>
    <m/>
    <x v="4116"/>
    <x v="0"/>
    <b v="1"/>
    <m/>
    <m/>
    <m/>
    <s v="00531000007MUoEAAW"/>
    <s v="01s31000003qafjAAA"/>
    <s v="All Hazards"/>
    <s v="CWAs"/>
    <m/>
    <m/>
    <s v="MX908"/>
    <m/>
    <m/>
    <s v="0125A000001NaBLQA0"/>
    <b v="0"/>
    <m/>
    <b v="0"/>
    <m/>
    <m/>
    <x v="1"/>
    <b v="0"/>
    <d v="2021-06-29T20:34:55"/>
    <m/>
    <m/>
    <b v="0"/>
    <x v="1"/>
    <m/>
    <m/>
    <n v="597"/>
    <m/>
    <x v="1112"/>
    <n v="100"/>
    <n v="0"/>
  </r>
  <r>
    <s v="0013100001pvRTEAA2"/>
    <b v="0"/>
    <m/>
    <b v="0"/>
    <m/>
    <m/>
    <m/>
    <x v="276"/>
    <b v="1"/>
    <m/>
    <m/>
    <m/>
    <m/>
    <m/>
    <s v="00531000007MUoEAAW"/>
    <b v="0"/>
    <d v="2019-12-05T14:12:55"/>
    <m/>
    <b v="0"/>
    <m/>
    <m/>
    <b v="0"/>
    <d v="2020-01-01T00:00:00"/>
    <n v="1"/>
    <n v="2020"/>
    <s v="Closed"/>
    <s v="Closed"/>
    <b v="0"/>
    <b v="0"/>
    <m/>
    <b v="1"/>
    <b v="0"/>
    <b v="0"/>
    <x v="23"/>
    <b v="0"/>
    <m/>
    <x v="0"/>
    <d v="2019-12-09T00:00:00"/>
    <s v="0055A00000BclF5QAJ"/>
    <d v="2021-04-11T19:52:07"/>
    <m/>
    <d v="2020-03-02T14:37:58"/>
    <m/>
    <m/>
    <b v="0"/>
    <m/>
    <m/>
    <s v="Inside Sales"/>
    <m/>
    <m/>
    <m/>
    <m/>
    <m/>
    <x v="4117"/>
    <x v="0"/>
    <b v="1"/>
    <m/>
    <m/>
    <m/>
    <s v="00531000007KgPgAAK"/>
    <s v="01s31000003qafjAAA"/>
    <s v="CWAs"/>
    <s v="CWAs"/>
    <m/>
    <m/>
    <s v="MX908"/>
    <m/>
    <m/>
    <s v="0125A000001NaBLQA0"/>
    <b v="0"/>
    <m/>
    <b v="0"/>
    <m/>
    <m/>
    <x v="1"/>
    <b v="0"/>
    <d v="2021-06-29T20:34:55"/>
    <m/>
    <m/>
    <b v="0"/>
    <x v="1"/>
    <m/>
    <m/>
    <n v="636"/>
    <m/>
    <x v="1113"/>
    <n v="100"/>
    <n v="0"/>
  </r>
  <r>
    <s v="0015A000022SG6JQAW"/>
    <b v="0"/>
    <m/>
    <b v="0"/>
    <s v="7015A000001eOy9QAE"/>
    <m/>
    <m/>
    <x v="812"/>
    <b v="1"/>
    <m/>
    <m/>
    <s v="0035A00003na6a0QAA"/>
    <m/>
    <m/>
    <s v="00531000007MUoEAAW"/>
    <b v="0"/>
    <d v="2020-12-15T15:13:46"/>
    <m/>
    <b v="0"/>
    <m/>
    <m/>
    <b v="0"/>
    <d v="2021-01-01T00:00:00"/>
    <n v="1"/>
    <n v="2021"/>
    <s v="Closed"/>
    <s v="Closed"/>
    <b v="0"/>
    <b v="0"/>
    <m/>
    <b v="1"/>
    <b v="0"/>
    <b v="0"/>
    <x v="22"/>
    <b v="0"/>
    <m/>
    <x v="0"/>
    <d v="2021-02-18T00:00:00"/>
    <s v="0055A00000BclF5QAJ"/>
    <d v="2021-04-11T19:52:59"/>
    <m/>
    <d v="2021-02-18T19:24:00"/>
    <m/>
    <m/>
    <b v="0"/>
    <m/>
    <m/>
    <s v="Inside Sales"/>
    <m/>
    <m/>
    <m/>
    <m/>
    <m/>
    <x v="4118"/>
    <x v="0"/>
    <b v="1"/>
    <m/>
    <m/>
    <m/>
    <s v="00531000007MUoEAAW"/>
    <s v="01s31000003qafjAAA"/>
    <m/>
    <s v="CWAs"/>
    <m/>
    <m/>
    <s v="MX908"/>
    <m/>
    <m/>
    <s v="0125A000001NaBLQA0"/>
    <b v="0"/>
    <m/>
    <b v="0"/>
    <m/>
    <m/>
    <x v="1"/>
    <b v="0"/>
    <d v="2021-06-29T20:34:55"/>
    <m/>
    <m/>
    <b v="0"/>
    <x v="1"/>
    <m/>
    <m/>
    <n v="6704.75"/>
    <m/>
    <x v="1114"/>
    <n v="100"/>
    <n v="0"/>
  </r>
  <r>
    <s v="0015A000020x0llQAA"/>
    <b v="0"/>
    <m/>
    <b v="0"/>
    <m/>
    <m/>
    <m/>
    <x v="342"/>
    <b v="1"/>
    <m/>
    <m/>
    <m/>
    <m/>
    <m/>
    <s v="00531000007MUoEAAW"/>
    <b v="0"/>
    <d v="2020-01-15T18:53:25"/>
    <m/>
    <b v="0"/>
    <m/>
    <m/>
    <b v="0"/>
    <d v="2020-01-01T00:00:00"/>
    <n v="1"/>
    <n v="2020"/>
    <s v="Closed"/>
    <s v="Closed"/>
    <b v="0"/>
    <b v="0"/>
    <m/>
    <b v="1"/>
    <b v="0"/>
    <b v="0"/>
    <x v="19"/>
    <b v="0"/>
    <m/>
    <x v="0"/>
    <d v="2020-01-15T00:00:00"/>
    <s v="0055A00000BclF5QAJ"/>
    <d v="2021-04-11T19:52:07"/>
    <m/>
    <d v="2020-01-15T19:47:14"/>
    <m/>
    <m/>
    <b v="0"/>
    <m/>
    <m/>
    <s v="Inside Sales"/>
    <m/>
    <m/>
    <m/>
    <m/>
    <m/>
    <x v="4119"/>
    <x v="0"/>
    <b v="1"/>
    <m/>
    <m/>
    <m/>
    <s v="00531000007MUoEAAW"/>
    <s v="01s31000003qafjAAA"/>
    <m/>
    <s v="Drugs"/>
    <m/>
    <m/>
    <s v="MX908"/>
    <m/>
    <m/>
    <s v="0125A000001NaBLQA0"/>
    <b v="0"/>
    <m/>
    <b v="0"/>
    <m/>
    <m/>
    <x v="1"/>
    <b v="0"/>
    <d v="2021-06-29T20:34:55"/>
    <m/>
    <m/>
    <b v="0"/>
    <x v="1"/>
    <m/>
    <m/>
    <n v="398"/>
    <m/>
    <x v="1099"/>
    <n v="100"/>
    <n v="0"/>
  </r>
  <r>
    <s v="0015A00002AmKI0QAN"/>
    <b v="0"/>
    <m/>
    <b v="0"/>
    <s v="7015A000001qUj9QAE"/>
    <m/>
    <m/>
    <x v="610"/>
    <b v="1"/>
    <m/>
    <m/>
    <s v="0035A00003TC4rxQAD"/>
    <m/>
    <m/>
    <s v="00531000007MUoEAAW"/>
    <b v="0"/>
    <d v="2020-01-17T16:00:58"/>
    <m/>
    <b v="0"/>
    <m/>
    <m/>
    <b v="0"/>
    <d v="2020-01-01T00:00:00"/>
    <n v="1"/>
    <n v="2020"/>
    <s v="Closed"/>
    <s v="Closed"/>
    <b v="0"/>
    <b v="0"/>
    <m/>
    <b v="1"/>
    <b v="0"/>
    <b v="0"/>
    <x v="20"/>
    <b v="0"/>
    <m/>
    <x v="0"/>
    <d v="2020-01-27T00:00:00"/>
    <s v="0055A00000BclF5QAJ"/>
    <d v="2021-04-11T19:52:07"/>
    <m/>
    <d v="2020-01-27T18:04:32"/>
    <m/>
    <m/>
    <b v="0"/>
    <m/>
    <m/>
    <s v="Inside Sales"/>
    <m/>
    <m/>
    <m/>
    <m/>
    <m/>
    <x v="4120"/>
    <x v="0"/>
    <b v="1"/>
    <m/>
    <m/>
    <m/>
    <s v="00531000007MUoEAAW"/>
    <s v="01s31000003qafjAAA"/>
    <s v="Drugs"/>
    <s v="Drugs"/>
    <m/>
    <m/>
    <s v="MX908"/>
    <m/>
    <m/>
    <s v="0125A000001NaBLQA0"/>
    <b v="0"/>
    <m/>
    <b v="0"/>
    <m/>
    <m/>
    <x v="1"/>
    <b v="0"/>
    <d v="2021-06-29T20:34:55"/>
    <m/>
    <m/>
    <b v="0"/>
    <x v="1"/>
    <m/>
    <m/>
    <n v="995"/>
    <m/>
    <x v="989"/>
    <n v="100"/>
    <n v="0"/>
  </r>
  <r>
    <s v="0015A00002DUL4HQAX"/>
    <b v="0"/>
    <m/>
    <b v="0"/>
    <m/>
    <m/>
    <m/>
    <x v="622"/>
    <b v="1"/>
    <m/>
    <m/>
    <s v="0035A00003cceBaQAI"/>
    <m/>
    <m/>
    <s v="00531000007MUoEAAW"/>
    <b v="0"/>
    <d v="2020-02-18T19:02:10"/>
    <m/>
    <b v="0"/>
    <m/>
    <m/>
    <b v="0"/>
    <d v="2020-01-01T00:00:00"/>
    <n v="1"/>
    <n v="2020"/>
    <s v="Closed"/>
    <s v="Closed"/>
    <b v="0"/>
    <b v="0"/>
    <m/>
    <b v="1"/>
    <b v="0"/>
    <b v="0"/>
    <x v="20"/>
    <b v="0"/>
    <m/>
    <x v="0"/>
    <d v="2020-02-18T00:00:00"/>
    <s v="0055A00000BclF5QAJ"/>
    <d v="2021-04-11T19:52:07"/>
    <m/>
    <m/>
    <m/>
    <m/>
    <b v="0"/>
    <m/>
    <m/>
    <s v="Inside Sales"/>
    <m/>
    <m/>
    <m/>
    <m/>
    <m/>
    <x v="4121"/>
    <x v="0"/>
    <b v="1"/>
    <m/>
    <m/>
    <m/>
    <s v="00531000007MUoEAAW"/>
    <s v="01s31000003qafjAAA"/>
    <m/>
    <s v="Drugs"/>
    <m/>
    <m/>
    <s v="MX908"/>
    <m/>
    <m/>
    <s v="0125A000001NaBLQA0"/>
    <b v="0"/>
    <m/>
    <b v="0"/>
    <m/>
    <m/>
    <x v="1"/>
    <b v="0"/>
    <d v="2021-06-29T20:34:55"/>
    <m/>
    <m/>
    <b v="0"/>
    <x v="1"/>
    <m/>
    <m/>
    <n v="179.1"/>
    <m/>
    <x v="1115"/>
    <n v="100"/>
    <n v="0"/>
  </r>
  <r>
    <s v="0013100001gaSbbAAE"/>
    <b v="0"/>
    <m/>
    <b v="0"/>
    <m/>
    <m/>
    <m/>
    <x v="379"/>
    <b v="1"/>
    <m/>
    <m/>
    <s v="0035A00003ceFIkQAM"/>
    <m/>
    <m/>
    <s v="00531000007MUoEAAW"/>
    <b v="0"/>
    <d v="2020-02-26T18:42:14"/>
    <m/>
    <b v="0"/>
    <m/>
    <m/>
    <b v="0"/>
    <d v="2020-01-01T00:00:00"/>
    <n v="1"/>
    <n v="2020"/>
    <s v="Closed"/>
    <s v="Closed"/>
    <b v="0"/>
    <b v="0"/>
    <m/>
    <b v="1"/>
    <b v="0"/>
    <b v="0"/>
    <x v="20"/>
    <b v="0"/>
    <m/>
    <x v="0"/>
    <d v="2020-02-26T00:00:00"/>
    <s v="0055A00000BclF5QAJ"/>
    <d v="2021-04-11T19:52:07"/>
    <m/>
    <d v="2020-02-27T15:15:10"/>
    <m/>
    <m/>
    <b v="0"/>
    <m/>
    <m/>
    <s v="Inside Sales"/>
    <m/>
    <m/>
    <m/>
    <m/>
    <m/>
    <x v="4122"/>
    <x v="0"/>
    <b v="1"/>
    <m/>
    <m/>
    <m/>
    <s v="00531000007MUoEAAW"/>
    <s v="01s31000003qafjAAA"/>
    <m/>
    <s v="Drugs"/>
    <m/>
    <m/>
    <s v="MX908"/>
    <m/>
    <m/>
    <s v="0125A000001NaBLQA0"/>
    <b v="0"/>
    <m/>
    <b v="0"/>
    <m/>
    <m/>
    <x v="1"/>
    <b v="0"/>
    <d v="2021-06-29T20:34:55"/>
    <m/>
    <m/>
    <b v="0"/>
    <x v="1"/>
    <m/>
    <m/>
    <n v="2835.75"/>
    <m/>
    <x v="1116"/>
    <n v="100"/>
    <n v="0"/>
  </r>
  <r>
    <s v="0016e00002ZwhC0AAJ"/>
    <b v="0"/>
    <m/>
    <b v="0"/>
    <m/>
    <m/>
    <m/>
    <x v="122"/>
    <b v="1"/>
    <m/>
    <m/>
    <m/>
    <m/>
    <m/>
    <s v="0055A000009GxI2QAK"/>
    <b v="0"/>
    <d v="2020-02-10T11:27:54"/>
    <m/>
    <b v="0"/>
    <m/>
    <m/>
    <b v="0"/>
    <d v="2020-01-01T00:00:00"/>
    <n v="1"/>
    <n v="2020"/>
    <s v="Closed"/>
    <s v="Closed"/>
    <b v="0"/>
    <b v="0"/>
    <m/>
    <b v="1"/>
    <b v="0"/>
    <b v="0"/>
    <x v="23"/>
    <b v="0"/>
    <m/>
    <x v="0"/>
    <d v="2020-05-29T00:00:00"/>
    <s v="0055A000009GxI2QAK"/>
    <d v="2021-06-22T19:04:56"/>
    <m/>
    <d v="2020-03-30T14:47:09"/>
    <m/>
    <m/>
    <b v="0"/>
    <m/>
    <m/>
    <s v="Field Sales"/>
    <m/>
    <m/>
    <m/>
    <m/>
    <m/>
    <x v="4123"/>
    <x v="0"/>
    <b v="1"/>
    <m/>
    <m/>
    <m/>
    <s v="0055A000009GxI2QAK"/>
    <s v="01si00000040RFIAA2"/>
    <s v="Drugs"/>
    <s v="Drugs"/>
    <s v="0035A00003eO92SQAS"/>
    <m/>
    <s v="MX908"/>
    <m/>
    <m/>
    <s v="0125A000001NaBLQA0"/>
    <b v="0"/>
    <m/>
    <b v="0"/>
    <m/>
    <m/>
    <x v="1"/>
    <b v="0"/>
    <d v="2021-06-29T20:34:55"/>
    <m/>
    <m/>
    <b v="0"/>
    <x v="1"/>
    <m/>
    <m/>
    <n v="48750"/>
    <m/>
    <x v="697"/>
    <n v="100"/>
    <n v="0"/>
  </r>
  <r>
    <s v="0016e00002ZwiPqAAJ"/>
    <b v="0"/>
    <m/>
    <b v="0"/>
    <m/>
    <m/>
    <m/>
    <x v="122"/>
    <b v="1"/>
    <m/>
    <m/>
    <m/>
    <m/>
    <m/>
    <s v="0055A000009GxI2QAK"/>
    <b v="0"/>
    <d v="2020-02-10T12:31:44"/>
    <m/>
    <b v="0"/>
    <m/>
    <m/>
    <b v="0"/>
    <d v="2020-01-01T00:00:00"/>
    <n v="1"/>
    <n v="2020"/>
    <s v="Closed"/>
    <s v="Closed"/>
    <b v="0"/>
    <b v="0"/>
    <m/>
    <b v="1"/>
    <b v="0"/>
    <b v="0"/>
    <x v="23"/>
    <b v="0"/>
    <m/>
    <x v="0"/>
    <d v="2020-05-29T00:00:00"/>
    <s v="0055A000009GxI2QAK"/>
    <d v="2021-06-22T20:34:21"/>
    <m/>
    <d v="2020-03-30T14:47:56"/>
    <m/>
    <m/>
    <b v="0"/>
    <m/>
    <m/>
    <s v="Field Sales"/>
    <m/>
    <m/>
    <m/>
    <m/>
    <m/>
    <x v="4124"/>
    <x v="0"/>
    <b v="1"/>
    <m/>
    <m/>
    <m/>
    <s v="0055A000009GxI2QAK"/>
    <s v="01si00000040RFIAA2"/>
    <s v="Drugs"/>
    <s v="Drugs"/>
    <s v="0035A00003eO92SQAS"/>
    <m/>
    <s v="MX908"/>
    <m/>
    <m/>
    <s v="0125A000001NaBLQA0"/>
    <b v="0"/>
    <m/>
    <b v="0"/>
    <m/>
    <m/>
    <x v="1"/>
    <b v="0"/>
    <d v="2021-06-29T20:34:55"/>
    <m/>
    <m/>
    <b v="0"/>
    <x v="1"/>
    <m/>
    <m/>
    <n v="63750"/>
    <m/>
    <x v="1117"/>
    <n v="100"/>
    <n v="0"/>
  </r>
  <r>
    <s v="0016e00002Zvk2iAAB"/>
    <b v="0"/>
    <m/>
    <b v="0"/>
    <m/>
    <m/>
    <m/>
    <x v="122"/>
    <b v="1"/>
    <m/>
    <m/>
    <m/>
    <m/>
    <m/>
    <s v="0055A000009GxI2QAK"/>
    <b v="0"/>
    <d v="2020-02-10T13:16:26"/>
    <m/>
    <b v="0"/>
    <m/>
    <m/>
    <b v="0"/>
    <d v="2020-01-01T00:00:00"/>
    <n v="1"/>
    <n v="2020"/>
    <s v="Closed"/>
    <s v="Closed"/>
    <b v="0"/>
    <b v="0"/>
    <m/>
    <b v="1"/>
    <b v="0"/>
    <b v="0"/>
    <x v="23"/>
    <b v="0"/>
    <m/>
    <x v="0"/>
    <d v="2020-05-29T00:00:00"/>
    <s v="0055A000009GxI2QAK"/>
    <d v="2021-06-14T15:25:27"/>
    <m/>
    <d v="2020-03-30T14:44:56"/>
    <m/>
    <m/>
    <b v="0"/>
    <m/>
    <m/>
    <s v="Field Sales"/>
    <m/>
    <m/>
    <m/>
    <m/>
    <m/>
    <x v="4125"/>
    <x v="0"/>
    <b v="1"/>
    <m/>
    <m/>
    <m/>
    <s v="0055A000009GxI2QAK"/>
    <s v="01si00000040RFIAA2"/>
    <s v="Drugs"/>
    <s v="Drugs"/>
    <s v="0035A00003eO92SQAS"/>
    <m/>
    <s v="MX908"/>
    <m/>
    <m/>
    <s v="0125A000001NaBLQA0"/>
    <b v="0"/>
    <m/>
    <b v="0"/>
    <m/>
    <m/>
    <x v="1"/>
    <b v="0"/>
    <d v="2021-06-29T20:34:55"/>
    <m/>
    <m/>
    <b v="0"/>
    <x v="1"/>
    <m/>
    <m/>
    <n v="48750"/>
    <m/>
    <x v="697"/>
    <n v="100"/>
    <n v="0"/>
  </r>
  <r>
    <s v="0016e00002ZvkVzAAJ"/>
    <b v="0"/>
    <m/>
    <b v="0"/>
    <m/>
    <m/>
    <m/>
    <x v="122"/>
    <b v="1"/>
    <m/>
    <m/>
    <m/>
    <m/>
    <m/>
    <s v="0055A000009GxI2QAK"/>
    <b v="0"/>
    <d v="2020-02-24T14:09:25"/>
    <m/>
    <b v="0"/>
    <m/>
    <m/>
    <b v="0"/>
    <d v="2020-01-01T00:00:00"/>
    <n v="1"/>
    <n v="2020"/>
    <s v="Closed"/>
    <s v="Closed"/>
    <b v="0"/>
    <b v="0"/>
    <m/>
    <b v="1"/>
    <b v="0"/>
    <b v="0"/>
    <x v="23"/>
    <b v="0"/>
    <m/>
    <x v="0"/>
    <d v="2020-05-29T00:00:00"/>
    <s v="0055A000009GxI2QAK"/>
    <d v="2021-06-14T16:04:06"/>
    <m/>
    <d v="2020-03-30T14:34:43"/>
    <m/>
    <m/>
    <b v="0"/>
    <m/>
    <m/>
    <s v="Field Sales"/>
    <m/>
    <m/>
    <m/>
    <m/>
    <m/>
    <x v="4126"/>
    <x v="0"/>
    <b v="1"/>
    <m/>
    <m/>
    <m/>
    <s v="0055A000009GxI2QAK"/>
    <s v="01si00000040RFIAA2"/>
    <s v="Drugs"/>
    <s v="Drugs"/>
    <s v="0035A00003eO92SQAS"/>
    <m/>
    <s v="MX908"/>
    <m/>
    <m/>
    <s v="0125A000001NaBLQA0"/>
    <b v="0"/>
    <m/>
    <b v="0"/>
    <m/>
    <m/>
    <x v="1"/>
    <b v="0"/>
    <d v="2021-06-29T20:34:55"/>
    <m/>
    <m/>
    <b v="0"/>
    <x v="1"/>
    <m/>
    <m/>
    <n v="48750"/>
    <m/>
    <x v="697"/>
    <n v="100"/>
    <n v="0"/>
  </r>
  <r>
    <s v="0016e00002ZwhJaAAJ"/>
    <b v="0"/>
    <m/>
    <b v="0"/>
    <m/>
    <m/>
    <m/>
    <x v="122"/>
    <b v="1"/>
    <m/>
    <m/>
    <m/>
    <m/>
    <m/>
    <s v="0055A000009GxI2QAK"/>
    <b v="0"/>
    <d v="2020-02-24T14:14:20"/>
    <m/>
    <b v="0"/>
    <m/>
    <m/>
    <b v="0"/>
    <d v="2020-01-01T00:00:00"/>
    <n v="1"/>
    <n v="2020"/>
    <s v="Closed"/>
    <s v="Closed"/>
    <b v="0"/>
    <b v="0"/>
    <m/>
    <b v="1"/>
    <b v="0"/>
    <b v="0"/>
    <x v="23"/>
    <b v="0"/>
    <m/>
    <x v="0"/>
    <d v="2020-05-29T00:00:00"/>
    <s v="0055A000009GxI2QAK"/>
    <d v="2021-06-22T19:18:55"/>
    <m/>
    <d v="2020-03-30T14:32:08"/>
    <m/>
    <m/>
    <b v="0"/>
    <m/>
    <m/>
    <s v="Field Sales"/>
    <m/>
    <m/>
    <m/>
    <m/>
    <m/>
    <x v="4127"/>
    <x v="0"/>
    <b v="1"/>
    <m/>
    <m/>
    <m/>
    <s v="0055A000009GxI2QAK"/>
    <s v="01si00000040RFIAA2"/>
    <s v="Drugs"/>
    <s v="Drugs"/>
    <s v="0035A00003eO92SQAS"/>
    <m/>
    <s v="MX908"/>
    <m/>
    <m/>
    <s v="0125A000001NaBLQA0"/>
    <b v="0"/>
    <m/>
    <b v="0"/>
    <m/>
    <m/>
    <x v="1"/>
    <b v="0"/>
    <d v="2021-06-29T20:34:55"/>
    <m/>
    <m/>
    <b v="0"/>
    <x v="1"/>
    <m/>
    <m/>
    <n v="48750"/>
    <m/>
    <x v="697"/>
    <n v="100"/>
    <n v="0"/>
  </r>
  <r>
    <s v="0016e00002Zwi2nAAB"/>
    <b v="0"/>
    <m/>
    <b v="0"/>
    <m/>
    <m/>
    <m/>
    <x v="122"/>
    <b v="1"/>
    <m/>
    <m/>
    <m/>
    <m/>
    <m/>
    <s v="0055A000009GxI2QAK"/>
    <b v="0"/>
    <d v="2020-02-24T14:23:47"/>
    <m/>
    <b v="0"/>
    <m/>
    <m/>
    <b v="0"/>
    <d v="2020-01-01T00:00:00"/>
    <n v="1"/>
    <n v="2020"/>
    <s v="Closed"/>
    <s v="Closed"/>
    <b v="0"/>
    <b v="0"/>
    <m/>
    <b v="1"/>
    <b v="0"/>
    <b v="0"/>
    <x v="23"/>
    <b v="0"/>
    <m/>
    <x v="0"/>
    <d v="2020-05-29T00:00:00"/>
    <s v="0055A000009GxI2QAK"/>
    <d v="2021-06-22T20:10:23"/>
    <m/>
    <d v="2020-03-30T14:31:11"/>
    <m/>
    <m/>
    <b v="0"/>
    <m/>
    <m/>
    <s v="Field Sales"/>
    <m/>
    <m/>
    <m/>
    <m/>
    <m/>
    <x v="4128"/>
    <x v="0"/>
    <b v="1"/>
    <m/>
    <m/>
    <m/>
    <s v="0055A000009GxI2QAK"/>
    <s v="01si00000040RFIAA2"/>
    <s v="Drugs"/>
    <s v="Drugs"/>
    <s v="0035A00003eO92SQAS"/>
    <m/>
    <s v="MX908"/>
    <m/>
    <m/>
    <s v="0125A000001NaBLQA0"/>
    <b v="0"/>
    <m/>
    <b v="0"/>
    <m/>
    <m/>
    <x v="1"/>
    <b v="0"/>
    <d v="2021-06-29T20:34:55"/>
    <m/>
    <m/>
    <b v="0"/>
    <x v="1"/>
    <m/>
    <m/>
    <n v="48750"/>
    <m/>
    <x v="697"/>
    <n v="100"/>
    <n v="0"/>
  </r>
  <r>
    <s v="0016e00002Zwi4oAAB"/>
    <b v="0"/>
    <m/>
    <b v="0"/>
    <m/>
    <m/>
    <m/>
    <x v="122"/>
    <b v="1"/>
    <m/>
    <m/>
    <m/>
    <m/>
    <m/>
    <s v="0055A000009GxI2QAK"/>
    <b v="0"/>
    <d v="2020-02-24T14:29:31"/>
    <m/>
    <b v="0"/>
    <m/>
    <m/>
    <b v="0"/>
    <d v="2020-01-01T00:00:00"/>
    <n v="1"/>
    <n v="2020"/>
    <s v="Closed"/>
    <s v="Closed"/>
    <b v="0"/>
    <b v="0"/>
    <m/>
    <b v="1"/>
    <b v="0"/>
    <b v="0"/>
    <x v="23"/>
    <b v="0"/>
    <m/>
    <x v="0"/>
    <d v="2020-05-29T00:00:00"/>
    <s v="0055A000009GxI2QAK"/>
    <d v="2021-06-22T20:13:03"/>
    <m/>
    <d v="2020-03-30T14:33:45"/>
    <m/>
    <m/>
    <b v="0"/>
    <m/>
    <m/>
    <s v="Field Sales"/>
    <m/>
    <m/>
    <m/>
    <m/>
    <m/>
    <x v="4129"/>
    <x v="0"/>
    <b v="1"/>
    <m/>
    <m/>
    <m/>
    <s v="0055A000009GxI2QAK"/>
    <s v="01si00000040RFIAA2"/>
    <s v="Drugs"/>
    <s v="Drugs"/>
    <s v="0035A00003eO92SQAS"/>
    <m/>
    <s v="MX908"/>
    <m/>
    <m/>
    <s v="0125A000001NaBLQA0"/>
    <b v="0"/>
    <m/>
    <b v="0"/>
    <m/>
    <m/>
    <x v="1"/>
    <b v="0"/>
    <d v="2021-06-29T20:34:55"/>
    <m/>
    <m/>
    <b v="0"/>
    <x v="1"/>
    <m/>
    <m/>
    <n v="48750"/>
    <m/>
    <x v="697"/>
    <n v="100"/>
    <n v="0"/>
  </r>
  <r>
    <s v="0015A000020x0llQAA"/>
    <b v="0"/>
    <m/>
    <b v="0"/>
    <s v="7015A000001zODmQAM"/>
    <m/>
    <m/>
    <x v="864"/>
    <b v="1"/>
    <m/>
    <m/>
    <s v="0035A00003XE3BxQAL"/>
    <m/>
    <m/>
    <s v="00531000007MUoEAAW"/>
    <b v="0"/>
    <d v="2021-01-21T16:07:43"/>
    <m/>
    <b v="0"/>
    <m/>
    <m/>
    <b v="0"/>
    <d v="2021-01-01T00:00:00"/>
    <n v="1"/>
    <n v="2021"/>
    <s v="Closed"/>
    <s v="Closed"/>
    <b v="0"/>
    <b v="0"/>
    <m/>
    <b v="1"/>
    <b v="0"/>
    <b v="0"/>
    <x v="19"/>
    <b v="0"/>
    <m/>
    <x v="0"/>
    <m/>
    <s v="0055A00000BclF5QAJ"/>
    <d v="2021-04-11T19:52:07"/>
    <m/>
    <d v="2021-01-21T18:27:33"/>
    <m/>
    <m/>
    <b v="0"/>
    <m/>
    <m/>
    <s v="Inside Sales"/>
    <m/>
    <m/>
    <m/>
    <m/>
    <m/>
    <x v="4130"/>
    <x v="0"/>
    <b v="1"/>
    <m/>
    <m/>
    <m/>
    <s v="00531000007MUoEAAW"/>
    <s v="01s31000003qafjAAA"/>
    <m/>
    <s v="Drugs"/>
    <m/>
    <m/>
    <s v="MX908"/>
    <m/>
    <m/>
    <s v="0125A000001NaBLQA0"/>
    <b v="0"/>
    <m/>
    <b v="0"/>
    <m/>
    <m/>
    <x v="1"/>
    <b v="0"/>
    <d v="2021-06-29T20:34:55"/>
    <m/>
    <m/>
    <b v="0"/>
    <x v="1"/>
    <m/>
    <m/>
    <n v="160.91"/>
    <m/>
    <x v="1118"/>
    <n v="100"/>
    <n v="0"/>
  </r>
  <r>
    <s v="0015A000020x0llQAA"/>
    <b v="0"/>
    <m/>
    <b v="0"/>
    <s v="7015A000001zODmQAM"/>
    <m/>
    <m/>
    <x v="865"/>
    <b v="1"/>
    <m/>
    <m/>
    <m/>
    <m/>
    <m/>
    <s v="00531000007MUoEAAW"/>
    <b v="0"/>
    <d v="2021-02-02T21:48:12"/>
    <m/>
    <b v="0"/>
    <m/>
    <m/>
    <b v="0"/>
    <d v="2021-01-01T00:00:00"/>
    <n v="1"/>
    <n v="2021"/>
    <s v="Closed"/>
    <s v="Closed"/>
    <b v="0"/>
    <b v="0"/>
    <m/>
    <b v="1"/>
    <b v="0"/>
    <b v="0"/>
    <x v="19"/>
    <b v="0"/>
    <m/>
    <x v="0"/>
    <d v="2021-02-02T00:00:00"/>
    <s v="0055A00000BclF5QAJ"/>
    <d v="2021-04-11T19:52:07"/>
    <m/>
    <d v="2021-02-02T22:11:59"/>
    <m/>
    <m/>
    <b v="0"/>
    <m/>
    <m/>
    <s v="Inside Sales"/>
    <m/>
    <m/>
    <m/>
    <m/>
    <m/>
    <x v="4131"/>
    <x v="0"/>
    <b v="1"/>
    <m/>
    <m/>
    <m/>
    <s v="00531000007MUoEAAW"/>
    <s v="01s31000003qafjAAA"/>
    <m/>
    <s v="Drugs"/>
    <m/>
    <m/>
    <s v="MX908"/>
    <m/>
    <m/>
    <s v="0125A000001NaBLQA0"/>
    <b v="0"/>
    <m/>
    <b v="0"/>
    <m/>
    <m/>
    <x v="1"/>
    <b v="0"/>
    <d v="2021-06-29T20:34:55"/>
    <m/>
    <m/>
    <b v="0"/>
    <x v="1"/>
    <m/>
    <m/>
    <n v="615.80999999999995"/>
    <m/>
    <x v="1119"/>
    <n v="100"/>
    <n v="0"/>
  </r>
  <r>
    <s v="0015A00002Akm4rQAB"/>
    <b v="0"/>
    <m/>
    <b v="0"/>
    <s v="7015A000001eOy9QAE"/>
    <m/>
    <m/>
    <x v="529"/>
    <b v="1"/>
    <m/>
    <m/>
    <s v="0035A00003pnEJlQAM"/>
    <m/>
    <m/>
    <s v="00531000007MUoEAAW"/>
    <b v="0"/>
    <d v="2021-02-11T15:27:08"/>
    <m/>
    <b v="0"/>
    <m/>
    <m/>
    <b v="0"/>
    <d v="2021-01-01T00:00:00"/>
    <n v="1"/>
    <n v="2021"/>
    <s v="Closed"/>
    <s v="Closed"/>
    <b v="0"/>
    <b v="0"/>
    <m/>
    <b v="1"/>
    <b v="0"/>
    <b v="0"/>
    <x v="19"/>
    <b v="0"/>
    <m/>
    <x v="0"/>
    <d v="2021-03-29T00:00:00"/>
    <s v="00531000007MUoEAAW"/>
    <d v="2021-04-20T13:17:57"/>
    <m/>
    <d v="2021-03-29T18:14:20"/>
    <m/>
    <m/>
    <b v="0"/>
    <m/>
    <m/>
    <s v="Inside Sales"/>
    <m/>
    <m/>
    <m/>
    <m/>
    <m/>
    <x v="4132"/>
    <x v="0"/>
    <b v="1"/>
    <m/>
    <m/>
    <m/>
    <s v="00531000007MUoEAAW"/>
    <s v="01s31000003qafjAAA"/>
    <m/>
    <s v="Drugs"/>
    <m/>
    <m/>
    <s v="MX908"/>
    <m/>
    <m/>
    <s v="0125A000001NaBLQA0"/>
    <b v="0"/>
    <m/>
    <b v="0"/>
    <m/>
    <m/>
    <x v="1"/>
    <b v="0"/>
    <d v="2021-06-29T20:34:55"/>
    <m/>
    <m/>
    <b v="0"/>
    <x v="1"/>
    <m/>
    <m/>
    <n v="32175"/>
    <m/>
    <x v="1120"/>
    <n v="100"/>
    <n v="0"/>
  </r>
  <r>
    <s v="0015A00002HbhWIQAZ"/>
    <b v="0"/>
    <m/>
    <b v="0"/>
    <m/>
    <m/>
    <m/>
    <x v="392"/>
    <b v="1"/>
    <m/>
    <m/>
    <s v="0035A00003lToCvQAK"/>
    <m/>
    <m/>
    <s v="00531000007MUoEAAW"/>
    <b v="0"/>
    <d v="2021-02-24T16:13:48"/>
    <m/>
    <b v="0"/>
    <m/>
    <m/>
    <b v="0"/>
    <d v="2021-01-01T00:00:00"/>
    <n v="1"/>
    <n v="2021"/>
    <s v="Closed"/>
    <s v="Closed"/>
    <b v="0"/>
    <b v="0"/>
    <m/>
    <b v="1"/>
    <b v="0"/>
    <b v="0"/>
    <x v="19"/>
    <b v="0"/>
    <m/>
    <x v="0"/>
    <d v="2021-03-22T00:00:00"/>
    <s v="00531000007MUoEAAW"/>
    <d v="2021-04-12T13:38:20"/>
    <m/>
    <d v="2021-03-25T17:50:54"/>
    <m/>
    <m/>
    <b v="0"/>
    <m/>
    <m/>
    <s v="Field Sales"/>
    <m/>
    <m/>
    <m/>
    <m/>
    <m/>
    <x v="4133"/>
    <x v="0"/>
    <b v="1"/>
    <m/>
    <m/>
    <m/>
    <s v="00531000007MUoEAAW"/>
    <s v="01s31000003qafjAAA"/>
    <m/>
    <s v="Drugs"/>
    <m/>
    <m/>
    <s v="MX908"/>
    <m/>
    <m/>
    <s v="0125A000001NaBLQA0"/>
    <b v="0"/>
    <m/>
    <b v="0"/>
    <m/>
    <m/>
    <x v="1"/>
    <b v="0"/>
    <d v="2021-06-29T20:34:55"/>
    <m/>
    <m/>
    <b v="0"/>
    <x v="1"/>
    <m/>
    <m/>
    <n v="796"/>
    <m/>
    <x v="1121"/>
    <n v="100"/>
    <n v="0"/>
  </r>
  <r>
    <s v="0015A00002Cxo7SQAR"/>
    <b v="0"/>
    <m/>
    <b v="0"/>
    <m/>
    <m/>
    <m/>
    <x v="591"/>
    <b v="1"/>
    <m/>
    <m/>
    <s v="0035A00003fK8GyQAK"/>
    <m/>
    <m/>
    <s v="00531000007MUoEAAW"/>
    <b v="0"/>
    <d v="2021-03-11T20:52:55"/>
    <m/>
    <b v="0"/>
    <m/>
    <m/>
    <b v="0"/>
    <d v="2021-01-01T00:00:00"/>
    <n v="1"/>
    <n v="2021"/>
    <s v="Closed"/>
    <s v="Closed"/>
    <b v="0"/>
    <b v="0"/>
    <m/>
    <b v="1"/>
    <b v="0"/>
    <b v="0"/>
    <x v="19"/>
    <b v="0"/>
    <m/>
    <x v="0"/>
    <d v="2021-03-24T00:00:00"/>
    <s v="00531000007MUoEAAW"/>
    <d v="2021-04-12T13:39:06"/>
    <m/>
    <d v="2021-03-24T13:54:43"/>
    <m/>
    <m/>
    <b v="0"/>
    <m/>
    <m/>
    <s v="Inside Sales"/>
    <m/>
    <m/>
    <m/>
    <m/>
    <m/>
    <x v="4134"/>
    <x v="0"/>
    <b v="1"/>
    <m/>
    <m/>
    <m/>
    <s v="00531000007MUoEAAW"/>
    <s v="01s31000003qafjAAA"/>
    <m/>
    <s v="Drugs"/>
    <m/>
    <m/>
    <s v="MX908"/>
    <m/>
    <m/>
    <s v="0125A000001NaBLQA0"/>
    <b v="0"/>
    <m/>
    <b v="0"/>
    <m/>
    <m/>
    <x v="1"/>
    <b v="0"/>
    <d v="2021-06-29T20:34:55"/>
    <m/>
    <m/>
    <b v="0"/>
    <x v="1"/>
    <m/>
    <m/>
    <n v="1492.5"/>
    <m/>
    <x v="1122"/>
    <n v="100"/>
    <n v="0"/>
  </r>
  <r>
    <s v="0015A00001ztmHRQAY"/>
    <b v="0"/>
    <m/>
    <b v="0"/>
    <m/>
    <m/>
    <m/>
    <x v="616"/>
    <b v="1"/>
    <m/>
    <m/>
    <s v="0035A00003G71BvQAJ"/>
    <m/>
    <m/>
    <s v="00531000007MUoEAAW"/>
    <b v="0"/>
    <d v="2021-03-12T19:43:46"/>
    <m/>
    <b v="0"/>
    <m/>
    <m/>
    <b v="0"/>
    <d v="2021-01-01T00:00:00"/>
    <n v="1"/>
    <n v="2021"/>
    <s v="Closed"/>
    <s v="Closed"/>
    <b v="0"/>
    <b v="0"/>
    <m/>
    <b v="1"/>
    <b v="0"/>
    <b v="0"/>
    <x v="19"/>
    <b v="0"/>
    <m/>
    <x v="0"/>
    <d v="2021-03-12T00:00:00"/>
    <s v="00531000007MUoEAAW"/>
    <d v="2021-04-12T13:40:25"/>
    <m/>
    <d v="2021-03-22T13:09:54"/>
    <m/>
    <m/>
    <b v="0"/>
    <m/>
    <m/>
    <s v="Inside Sales"/>
    <m/>
    <m/>
    <m/>
    <m/>
    <m/>
    <x v="4135"/>
    <x v="0"/>
    <b v="1"/>
    <m/>
    <m/>
    <m/>
    <s v="00531000007MUoEAAW"/>
    <s v="01s31000003qafjAAA"/>
    <m/>
    <s v="Drugs"/>
    <m/>
    <m/>
    <s v="MX908"/>
    <m/>
    <s v="0Q05A000001eVgbSAE"/>
    <s v="0125A000001NaBLQA0"/>
    <b v="0"/>
    <m/>
    <b v="0"/>
    <m/>
    <m/>
    <x v="1"/>
    <b v="0"/>
    <d v="2021-06-29T20:34:55"/>
    <m/>
    <m/>
    <b v="0"/>
    <x v="1"/>
    <m/>
    <m/>
    <n v="746.25"/>
    <m/>
    <x v="1123"/>
    <n v="100"/>
    <n v="0"/>
  </r>
  <r>
    <s v="001i000000K38RYAAZ"/>
    <b v="0"/>
    <m/>
    <b v="0"/>
    <m/>
    <m/>
    <m/>
    <x v="866"/>
    <b v="1"/>
    <m/>
    <m/>
    <s v="003i000000Eo6oZAAR"/>
    <m/>
    <m/>
    <s v="00531000007MUoEAAW"/>
    <b v="0"/>
    <d v="2020-02-10T20:44:48"/>
    <m/>
    <b v="0"/>
    <m/>
    <m/>
    <b v="0"/>
    <d v="2020-01-01T00:00:00"/>
    <n v="1"/>
    <n v="2020"/>
    <s v="Closed"/>
    <s v="Closed"/>
    <b v="0"/>
    <b v="0"/>
    <m/>
    <b v="1"/>
    <b v="0"/>
    <b v="0"/>
    <x v="20"/>
    <b v="0"/>
    <m/>
    <x v="0"/>
    <d v="2020-02-21T00:00:00"/>
    <s v="0055A00000BclF5QAJ"/>
    <d v="2021-04-11T20:08:00"/>
    <m/>
    <d v="2020-02-21T19:32:34"/>
    <m/>
    <m/>
    <b v="0"/>
    <m/>
    <m/>
    <s v="Field Sales"/>
    <m/>
    <m/>
    <m/>
    <m/>
    <m/>
    <x v="4136"/>
    <x v="0"/>
    <b v="1"/>
    <m/>
    <m/>
    <m/>
    <s v="00531000007MUoEAAW"/>
    <s v="01s31000003qafjAAA"/>
    <s v="Drugs"/>
    <s v="Explosives"/>
    <m/>
    <m/>
    <s v="MX908"/>
    <m/>
    <m/>
    <s v="0125A000001NaBLQA0"/>
    <b v="0"/>
    <m/>
    <b v="0"/>
    <m/>
    <m/>
    <x v="1"/>
    <b v="0"/>
    <d v="2021-06-29T20:34:55"/>
    <m/>
    <m/>
    <b v="0"/>
    <x v="1"/>
    <m/>
    <m/>
    <n v="1190"/>
    <m/>
    <x v="348"/>
    <n v="100"/>
    <n v="0"/>
  </r>
  <r>
    <s v="0016e00002ZwhYbAAJ"/>
    <b v="0"/>
    <m/>
    <b v="0"/>
    <m/>
    <m/>
    <m/>
    <x v="122"/>
    <b v="1"/>
    <m/>
    <m/>
    <m/>
    <m/>
    <m/>
    <s v="0055A000009GxI2QAK"/>
    <b v="0"/>
    <d v="2020-02-10T11:55:58"/>
    <m/>
    <b v="0"/>
    <m/>
    <m/>
    <b v="0"/>
    <d v="2020-01-01T00:00:00"/>
    <n v="1"/>
    <n v="2020"/>
    <s v="Closed"/>
    <s v="Closed"/>
    <b v="0"/>
    <b v="0"/>
    <m/>
    <b v="1"/>
    <b v="0"/>
    <b v="0"/>
    <x v="23"/>
    <b v="0"/>
    <m/>
    <x v="0"/>
    <m/>
    <s v="0055A000009GxI2QAK"/>
    <d v="2021-06-22T19:38:14"/>
    <m/>
    <d v="2020-03-30T14:46:29"/>
    <m/>
    <m/>
    <b v="0"/>
    <m/>
    <m/>
    <s v="Field Sales"/>
    <m/>
    <m/>
    <m/>
    <m/>
    <m/>
    <x v="4137"/>
    <x v="0"/>
    <b v="1"/>
    <m/>
    <m/>
    <m/>
    <s v="0055A000009GxI2QAK"/>
    <s v="01si00000040RFIAA2"/>
    <s v="Drugs"/>
    <s v="Drugs"/>
    <s v="0035A00003eO92SQAS"/>
    <m/>
    <s v="MX908"/>
    <m/>
    <m/>
    <s v="0125A000001NaBLQA0"/>
    <b v="0"/>
    <s v="All Hazards"/>
    <b v="0"/>
    <m/>
    <m/>
    <x v="1"/>
    <b v="0"/>
    <d v="2021-06-29T20:34:55"/>
    <m/>
    <m/>
    <b v="0"/>
    <x v="1"/>
    <m/>
    <m/>
    <n v="48750"/>
    <m/>
    <x v="697"/>
    <n v="100"/>
    <n v="0"/>
  </r>
  <r>
    <s v="0013100001gxRn4AAE"/>
    <b v="0"/>
    <m/>
    <b v="0"/>
    <s v="7015A000001ePhTQAU"/>
    <m/>
    <m/>
    <x v="591"/>
    <b v="1"/>
    <m/>
    <m/>
    <s v="0035A00003JhRXGQA3"/>
    <m/>
    <m/>
    <s v="00531000007MUoEAAW"/>
    <b v="0"/>
    <d v="2021-03-24T17:28:51"/>
    <m/>
    <b v="0"/>
    <m/>
    <m/>
    <b v="0"/>
    <d v="2021-01-01T00:00:00"/>
    <n v="1"/>
    <n v="2021"/>
    <s v="Closed"/>
    <s v="Closed"/>
    <b v="0"/>
    <b v="0"/>
    <m/>
    <b v="1"/>
    <b v="0"/>
    <b v="0"/>
    <x v="19"/>
    <b v="0"/>
    <m/>
    <x v="0"/>
    <d v="2021-03-24T00:00:00"/>
    <s v="00531000007MUoEAAW"/>
    <d v="2021-04-12T13:39:35"/>
    <m/>
    <d v="2021-03-25T18:26:30"/>
    <m/>
    <m/>
    <b v="0"/>
    <m/>
    <m/>
    <s v="Inside Sales"/>
    <m/>
    <m/>
    <m/>
    <m/>
    <m/>
    <x v="4138"/>
    <x v="0"/>
    <b v="1"/>
    <m/>
    <m/>
    <m/>
    <s v="00531000007MUoEAAW"/>
    <s v="01s31000003qafjAAA"/>
    <m/>
    <s v="Drugs"/>
    <m/>
    <m/>
    <s v="MX908"/>
    <m/>
    <m/>
    <s v="0125A000001NaBLQA0"/>
    <b v="0"/>
    <s v="All Hazards"/>
    <b v="0"/>
    <m/>
    <m/>
    <x v="1"/>
    <b v="0"/>
    <d v="2021-06-29T20:34:55"/>
    <m/>
    <m/>
    <b v="0"/>
    <x v="1"/>
    <m/>
    <m/>
    <n v="1990"/>
    <m/>
    <x v="1096"/>
    <n v="100"/>
    <n v="0"/>
  </r>
  <r>
    <s v="0015A00002TC5XZQA1"/>
    <b v="0"/>
    <m/>
    <b v="0"/>
    <m/>
    <m/>
    <m/>
    <x v="626"/>
    <b v="1"/>
    <m/>
    <m/>
    <m/>
    <m/>
    <m/>
    <s v="0055A000009GxI2QAK"/>
    <b v="0"/>
    <d v="2021-01-04T12:51:50"/>
    <m/>
    <b v="0"/>
    <m/>
    <m/>
    <b v="0"/>
    <d v="2021-01-01T00:00:00"/>
    <n v="1"/>
    <n v="2021"/>
    <s v="Closed"/>
    <s v="Closed"/>
    <b v="0"/>
    <b v="0"/>
    <m/>
    <b v="1"/>
    <b v="0"/>
    <b v="0"/>
    <x v="23"/>
    <b v="0"/>
    <m/>
    <x v="0"/>
    <m/>
    <s v="0055A000009GxI2QAK"/>
    <d v="2021-06-22T19:55:08"/>
    <m/>
    <d v="2021-01-05T15:19:53"/>
    <m/>
    <m/>
    <b v="0"/>
    <m/>
    <m/>
    <s v="Field Sales"/>
    <m/>
    <m/>
    <m/>
    <m/>
    <m/>
    <x v="4139"/>
    <x v="0"/>
    <b v="1"/>
    <m/>
    <m/>
    <m/>
    <s v="0055A000009GxI2QAK"/>
    <s v="01si00000040RFIAA2"/>
    <m/>
    <s v="Drugs"/>
    <s v="0035A00003eO92SQAS"/>
    <m/>
    <s v="MX908"/>
    <m/>
    <m/>
    <s v="0125A000001NaBLQA0"/>
    <b v="0"/>
    <s v="All Hazards"/>
    <b v="0"/>
    <m/>
    <m/>
    <x v="1"/>
    <b v="0"/>
    <d v="2021-06-29T20:34:55"/>
    <m/>
    <m/>
    <b v="0"/>
    <x v="1"/>
    <m/>
    <m/>
    <n v="48750"/>
    <m/>
    <x v="697"/>
    <n v="100"/>
    <n v="0"/>
  </r>
  <r>
    <s v="0015A00002CwcMnQAJ"/>
    <b v="0"/>
    <m/>
    <b v="0"/>
    <m/>
    <m/>
    <m/>
    <x v="528"/>
    <b v="1"/>
    <m/>
    <m/>
    <m/>
    <m/>
    <m/>
    <s v="00531000008F2qlAAC"/>
    <b v="0"/>
    <d v="2019-12-12T02:41:12"/>
    <m/>
    <b v="0"/>
    <m/>
    <m/>
    <b v="0"/>
    <d v="2020-01-01T00:00:00"/>
    <n v="1"/>
    <n v="2020"/>
    <s v="Closed"/>
    <s v="Closed"/>
    <b v="0"/>
    <b v="0"/>
    <m/>
    <b v="1"/>
    <b v="0"/>
    <b v="0"/>
    <x v="23"/>
    <b v="0"/>
    <m/>
    <x v="0"/>
    <m/>
    <s v="0055A00000BclF5QAJ"/>
    <d v="2021-04-11T20:08:00"/>
    <m/>
    <d v="2020-02-19T16:03:08"/>
    <m/>
    <m/>
    <b v="0"/>
    <m/>
    <m/>
    <s v="Field Sales"/>
    <m/>
    <m/>
    <m/>
    <m/>
    <m/>
    <x v="4140"/>
    <x v="0"/>
    <b v="1"/>
    <m/>
    <m/>
    <m/>
    <s v="00531000008F2qlAAC"/>
    <s v="01si00000040RFIAA2"/>
    <m/>
    <s v="CWAs"/>
    <m/>
    <m/>
    <s v="MX908"/>
    <m/>
    <m/>
    <s v="0125A000001NaBLQA0"/>
    <b v="0"/>
    <s v="Explosives"/>
    <b v="0"/>
    <m/>
    <m/>
    <x v="1"/>
    <b v="0"/>
    <d v="2021-06-29T20:34:55"/>
    <m/>
    <m/>
    <b v="0"/>
    <x v="1"/>
    <m/>
    <m/>
    <n v="86909.09"/>
    <m/>
    <x v="1124"/>
    <n v="100"/>
    <n v="0"/>
  </r>
  <r>
    <s v="0015A00001ztwmzQAA"/>
    <b v="0"/>
    <m/>
    <b v="0"/>
    <m/>
    <m/>
    <m/>
    <x v="813"/>
    <b v="1"/>
    <m/>
    <m/>
    <m/>
    <m/>
    <m/>
    <s v="00531000008F2qlAAC"/>
    <b v="0"/>
    <d v="2020-02-03T14:43:55"/>
    <m/>
    <b v="0"/>
    <m/>
    <m/>
    <b v="0"/>
    <d v="2020-01-01T00:00:00"/>
    <n v="1"/>
    <n v="2020"/>
    <s v="Closed"/>
    <s v="Closed"/>
    <b v="0"/>
    <b v="0"/>
    <m/>
    <b v="1"/>
    <b v="0"/>
    <b v="0"/>
    <x v="23"/>
    <b v="0"/>
    <m/>
    <x v="0"/>
    <m/>
    <s v="0055A00000BclF5QAJ"/>
    <d v="2021-04-11T20:08:00"/>
    <m/>
    <d v="2020-03-16T14:09:16"/>
    <m/>
    <m/>
    <b v="0"/>
    <m/>
    <m/>
    <s v="Field Sales"/>
    <m/>
    <m/>
    <m/>
    <m/>
    <m/>
    <x v="4141"/>
    <x v="0"/>
    <b v="1"/>
    <m/>
    <m/>
    <m/>
    <s v="00531000008F2qlAAC"/>
    <s v="01si00000040RFIAA2"/>
    <m/>
    <s v="CWAs"/>
    <m/>
    <m/>
    <s v="MX908"/>
    <m/>
    <m/>
    <s v="0125A000001NaBLQA0"/>
    <b v="0"/>
    <s v="Explosives"/>
    <b v="0"/>
    <m/>
    <m/>
    <x v="1"/>
    <b v="0"/>
    <d v="2021-06-29T20:34:55"/>
    <m/>
    <m/>
    <b v="0"/>
    <x v="1"/>
    <m/>
    <m/>
    <n v="49197.75"/>
    <m/>
    <x v="1125"/>
    <n v="100"/>
    <n v="0"/>
  </r>
  <r>
    <s v="0015A00001yXq6AQAS"/>
    <b v="0"/>
    <m/>
    <b v="0"/>
    <m/>
    <m/>
    <m/>
    <x v="867"/>
    <b v="1"/>
    <m/>
    <m/>
    <m/>
    <m/>
    <m/>
    <s v="00531000008F2qlAAC"/>
    <b v="0"/>
    <d v="2020-02-18T17:26:39"/>
    <m/>
    <b v="0"/>
    <m/>
    <m/>
    <b v="0"/>
    <d v="2020-01-01T00:00:00"/>
    <n v="1"/>
    <n v="2020"/>
    <s v="Closed"/>
    <s v="Closed"/>
    <b v="0"/>
    <b v="0"/>
    <m/>
    <b v="1"/>
    <b v="0"/>
    <b v="0"/>
    <x v="23"/>
    <b v="0"/>
    <m/>
    <x v="0"/>
    <d v="2020-04-02T00:00:00"/>
    <s v="00531000007MUoEAAW"/>
    <d v="2020-12-21T18:01:12"/>
    <m/>
    <d v="2020-03-06T16:19:21"/>
    <m/>
    <m/>
    <b v="0"/>
    <m/>
    <m/>
    <s v="Trade Show"/>
    <m/>
    <m/>
    <m/>
    <m/>
    <m/>
    <x v="4142"/>
    <x v="0"/>
    <b v="1"/>
    <m/>
    <m/>
    <m/>
    <s v="00531000008F2qlAAC"/>
    <s v="01si00000040RFIAA2"/>
    <s v="All Hazards"/>
    <s v="CWAs"/>
    <m/>
    <m/>
    <s v="MX908"/>
    <m/>
    <m/>
    <s v="0125A000001NaBLQA0"/>
    <b v="0"/>
    <s v="Explosives"/>
    <b v="0"/>
    <m/>
    <m/>
    <x v="1"/>
    <b v="0"/>
    <d v="2021-06-29T20:34:55"/>
    <m/>
    <m/>
    <b v="0"/>
    <x v="1"/>
    <m/>
    <m/>
    <n v="47423.5"/>
    <m/>
    <x v="1126"/>
    <n v="100"/>
    <n v="0"/>
  </r>
  <r>
    <s v="001i000001MZ8IpAAL"/>
    <b v="0"/>
    <m/>
    <b v="0"/>
    <m/>
    <m/>
    <m/>
    <x v="549"/>
    <b v="1"/>
    <m/>
    <m/>
    <s v="003i000002QIAaRAAX"/>
    <m/>
    <m/>
    <s v="005i0000000fNkyAAE"/>
    <b v="0"/>
    <d v="2015-05-28T02:27:59"/>
    <m/>
    <b v="0"/>
    <m/>
    <m/>
    <b v="0"/>
    <d v="2015-02-01T00:00:00"/>
    <n v="2"/>
    <n v="2015"/>
    <s v="Closed"/>
    <s v="Closed"/>
    <b v="0"/>
    <b v="0"/>
    <m/>
    <b v="1"/>
    <b v="0"/>
    <b v="0"/>
    <x v="24"/>
    <b v="0"/>
    <m/>
    <x v="0"/>
    <m/>
    <s v="0055A000009s6n0QAA"/>
    <d v="2020-01-06T18:18:16"/>
    <m/>
    <d v="2020-01-06T18:18:16"/>
    <m/>
    <m/>
    <b v="0"/>
    <m/>
    <m/>
    <s v="Other"/>
    <m/>
    <m/>
    <m/>
    <m/>
    <m/>
    <x v="4143"/>
    <x v="0"/>
    <b v="1"/>
    <m/>
    <m/>
    <m/>
    <s v="005i0000000fNkyAAE"/>
    <s v="01si0000000WGiAAAW"/>
    <m/>
    <m/>
    <m/>
    <m/>
    <m/>
    <m/>
    <m/>
    <s v="0125A000001NaBLQA0"/>
    <b v="0"/>
    <m/>
    <b v="0"/>
    <m/>
    <m/>
    <x v="1"/>
    <b v="0"/>
    <d v="2021-06-29T20:34:55"/>
    <m/>
    <m/>
    <b v="0"/>
    <x v="1"/>
    <m/>
    <m/>
    <n v="50398"/>
    <m/>
    <x v="1127"/>
    <n v="100"/>
    <n v="0"/>
  </r>
  <r>
    <s v="0015A000021PRdcQAG"/>
    <b v="0"/>
    <m/>
    <b v="0"/>
    <m/>
    <m/>
    <m/>
    <x v="868"/>
    <b v="1"/>
    <m/>
    <m/>
    <m/>
    <m/>
    <m/>
    <s v="00531000007KAsvAAG"/>
    <b v="0"/>
    <d v="2018-06-12T18:58:29"/>
    <m/>
    <b v="0"/>
    <m/>
    <m/>
    <b v="0"/>
    <d v="2018-02-01T00:00:00"/>
    <n v="2"/>
    <n v="2018"/>
    <s v="Closed"/>
    <s v="Closed"/>
    <b v="0"/>
    <b v="0"/>
    <m/>
    <b v="1"/>
    <b v="0"/>
    <b v="0"/>
    <x v="19"/>
    <b v="0"/>
    <m/>
    <x v="0"/>
    <m/>
    <s v="0055A00000BclF5QAJ"/>
    <d v="2021-04-11T20:08:00"/>
    <m/>
    <d v="2020-01-06T18:18:16"/>
    <m/>
    <m/>
    <b v="0"/>
    <m/>
    <m/>
    <s v="Field Sales"/>
    <m/>
    <m/>
    <m/>
    <m/>
    <m/>
    <x v="4144"/>
    <x v="0"/>
    <b v="1"/>
    <m/>
    <m/>
    <m/>
    <s v="00531000007KAsvAAG"/>
    <s v="01s31000003qafjAAA"/>
    <s v="All Hazards"/>
    <s v="All Hazards"/>
    <m/>
    <m/>
    <m/>
    <m/>
    <m/>
    <s v="0125A000001NaBLQA0"/>
    <b v="0"/>
    <m/>
    <b v="0"/>
    <m/>
    <m/>
    <x v="1"/>
    <b v="0"/>
    <d v="2021-06-29T20:34:54"/>
    <m/>
    <m/>
    <b v="0"/>
    <x v="1"/>
    <m/>
    <m/>
    <n v="58500"/>
    <m/>
    <x v="968"/>
    <n v="100"/>
    <n v="0"/>
  </r>
  <r>
    <s v="0013100001eljtBAAQ"/>
    <b v="0"/>
    <m/>
    <b v="0"/>
    <m/>
    <m/>
    <m/>
    <x v="869"/>
    <b v="1"/>
    <m/>
    <m/>
    <m/>
    <m/>
    <m/>
    <s v="00531000007KAsvAAG"/>
    <b v="0"/>
    <d v="2018-06-18T19:45:09"/>
    <m/>
    <b v="0"/>
    <m/>
    <m/>
    <b v="0"/>
    <d v="2018-02-01T00:00:00"/>
    <n v="2"/>
    <n v="2018"/>
    <s v="Closed"/>
    <s v="Closed"/>
    <b v="0"/>
    <b v="0"/>
    <m/>
    <b v="1"/>
    <b v="0"/>
    <b v="0"/>
    <x v="19"/>
    <b v="0"/>
    <m/>
    <x v="0"/>
    <m/>
    <s v="0055A00000BclF5QAJ"/>
    <d v="2021-04-11T20:08:00"/>
    <m/>
    <d v="2020-01-06T18:18:16"/>
    <m/>
    <m/>
    <b v="0"/>
    <m/>
    <m/>
    <s v="Field Sales"/>
    <m/>
    <m/>
    <m/>
    <m/>
    <m/>
    <x v="4145"/>
    <x v="0"/>
    <b v="1"/>
    <m/>
    <m/>
    <m/>
    <s v="00531000007KAsvAAG"/>
    <s v="01s31000003qafjAAA"/>
    <s v="All Hazards"/>
    <s v="All Hazards"/>
    <m/>
    <m/>
    <m/>
    <m/>
    <m/>
    <s v="0125A000001NaBLQA0"/>
    <b v="0"/>
    <m/>
    <b v="0"/>
    <m/>
    <m/>
    <x v="1"/>
    <b v="0"/>
    <d v="2021-06-29T20:34:54"/>
    <m/>
    <m/>
    <b v="0"/>
    <x v="1"/>
    <m/>
    <m/>
    <n v="12750"/>
    <m/>
    <x v="1128"/>
    <n v="100"/>
    <n v="0"/>
  </r>
  <r>
    <s v="001i000001P9yS6AAJ"/>
    <b v="0"/>
    <m/>
    <b v="0"/>
    <s v="70131000001Siq6AAC"/>
    <m/>
    <m/>
    <x v="870"/>
    <b v="1"/>
    <m/>
    <m/>
    <s v="0035A00003JhRtDQAV"/>
    <m/>
    <m/>
    <s v="00531000007MUoEAAW"/>
    <b v="0"/>
    <d v="2019-02-21T15:15:29"/>
    <m/>
    <b v="0"/>
    <m/>
    <m/>
    <b v="0"/>
    <d v="2019-02-01T00:00:00"/>
    <n v="2"/>
    <n v="2019"/>
    <s v="Closed"/>
    <s v="Closed"/>
    <b v="0"/>
    <b v="0"/>
    <m/>
    <b v="1"/>
    <b v="0"/>
    <b v="0"/>
    <x v="19"/>
    <b v="0"/>
    <m/>
    <x v="0"/>
    <d v="2019-05-17T00:00:00"/>
    <s v="0055A00000BclF5QAJ"/>
    <d v="2021-04-11T19:52:07"/>
    <m/>
    <d v="2020-01-06T18:18:16"/>
    <m/>
    <m/>
    <b v="0"/>
    <m/>
    <m/>
    <s v="Inside Sales"/>
    <m/>
    <m/>
    <m/>
    <m/>
    <m/>
    <x v="4146"/>
    <x v="0"/>
    <b v="1"/>
    <m/>
    <m/>
    <m/>
    <s v="00531000007MUoEAAW"/>
    <s v="01s31000003qafjAAA"/>
    <m/>
    <s v="All Hazards"/>
    <m/>
    <m/>
    <m/>
    <m/>
    <m/>
    <s v="0125A000001NaBLQA0"/>
    <b v="0"/>
    <m/>
    <b v="0"/>
    <m/>
    <m/>
    <x v="1"/>
    <b v="0"/>
    <d v="2021-06-29T20:34:54"/>
    <m/>
    <m/>
    <b v="0"/>
    <x v="1"/>
    <m/>
    <m/>
    <n v="6500"/>
    <m/>
    <x v="79"/>
    <n v="100"/>
    <n v="0"/>
  </r>
  <r>
    <s v="0013100001k7w13AAA"/>
    <b v="0"/>
    <m/>
    <b v="0"/>
    <m/>
    <m/>
    <m/>
    <x v="662"/>
    <b v="1"/>
    <m/>
    <m/>
    <m/>
    <m/>
    <m/>
    <s v="00531000007MUoEAAW"/>
    <b v="0"/>
    <d v="2019-01-16T21:08:21"/>
    <m/>
    <b v="0"/>
    <m/>
    <m/>
    <b v="0"/>
    <d v="2019-02-01T00:00:00"/>
    <n v="2"/>
    <n v="2019"/>
    <s v="Closed"/>
    <s v="Closed"/>
    <b v="0"/>
    <b v="0"/>
    <m/>
    <b v="1"/>
    <b v="0"/>
    <b v="0"/>
    <x v="19"/>
    <b v="0"/>
    <m/>
    <x v="0"/>
    <d v="2019-04-09T00:00:00"/>
    <s v="0055A00000BclF5QAJ"/>
    <d v="2021-04-11T20:08:00"/>
    <m/>
    <d v="2020-01-06T18:18:16"/>
    <m/>
    <m/>
    <b v="0"/>
    <m/>
    <m/>
    <s v="Field Sales"/>
    <m/>
    <m/>
    <m/>
    <m/>
    <m/>
    <x v="4147"/>
    <x v="0"/>
    <b v="1"/>
    <m/>
    <m/>
    <m/>
    <s v="00531000007KAsvAAG"/>
    <s v="01s31000003qafjAAA"/>
    <s v="All Hazards"/>
    <s v="All Hazards"/>
    <m/>
    <m/>
    <m/>
    <m/>
    <m/>
    <s v="0125A000001NaBLQA0"/>
    <b v="0"/>
    <m/>
    <b v="0"/>
    <m/>
    <m/>
    <x v="1"/>
    <b v="0"/>
    <d v="2021-06-29T20:34:54"/>
    <m/>
    <m/>
    <b v="0"/>
    <x v="1"/>
    <m/>
    <m/>
    <n v="64708.2"/>
    <m/>
    <x v="1129"/>
    <n v="100"/>
    <n v="0"/>
  </r>
  <r>
    <s v="0015A00001tb0OQQAY"/>
    <b v="0"/>
    <m/>
    <b v="0"/>
    <m/>
    <m/>
    <m/>
    <x v="871"/>
    <b v="1"/>
    <m/>
    <m/>
    <s v="0035A00003VDWrcQAH"/>
    <m/>
    <m/>
    <s v="00531000007MUoEAAW"/>
    <b v="0"/>
    <d v="2019-01-23T15:51:11"/>
    <m/>
    <b v="0"/>
    <m/>
    <m/>
    <b v="0"/>
    <d v="2019-02-01T00:00:00"/>
    <n v="2"/>
    <n v="2019"/>
    <s v="Closed"/>
    <s v="Closed"/>
    <b v="0"/>
    <b v="0"/>
    <m/>
    <b v="1"/>
    <b v="0"/>
    <b v="0"/>
    <x v="19"/>
    <b v="0"/>
    <m/>
    <x v="0"/>
    <d v="2020-07-01T00:00:00"/>
    <s v="0055A00000BclF5QAJ"/>
    <d v="2021-04-11T19:52:59"/>
    <m/>
    <d v="2020-01-06T18:18:16"/>
    <m/>
    <m/>
    <b v="0"/>
    <m/>
    <m/>
    <s v="Inside Sales"/>
    <m/>
    <m/>
    <m/>
    <m/>
    <m/>
    <x v="4148"/>
    <x v="0"/>
    <b v="1"/>
    <m/>
    <m/>
    <m/>
    <s v="00531000007MUoEAAW"/>
    <s v="01s31000003qafjAAA"/>
    <m/>
    <s v="All Hazards"/>
    <m/>
    <m/>
    <m/>
    <m/>
    <m/>
    <s v="0125A000001NaBLQA0"/>
    <b v="0"/>
    <m/>
    <b v="0"/>
    <m/>
    <m/>
    <x v="1"/>
    <b v="0"/>
    <d v="2021-06-29T20:34:54"/>
    <m/>
    <m/>
    <b v="0"/>
    <x v="1"/>
    <m/>
    <m/>
    <n v="6500"/>
    <m/>
    <x v="79"/>
    <n v="100"/>
    <n v="0"/>
  </r>
  <r>
    <s v="0013100001qxtqcAAA"/>
    <b v="0"/>
    <m/>
    <b v="0"/>
    <m/>
    <m/>
    <m/>
    <x v="687"/>
    <b v="1"/>
    <m/>
    <m/>
    <s v="0035A00003JiWbfQAF"/>
    <m/>
    <m/>
    <s v="00531000007MUoEAAW"/>
    <b v="0"/>
    <d v="2019-04-18T17:12:00"/>
    <m/>
    <b v="0"/>
    <m/>
    <m/>
    <b v="0"/>
    <d v="2019-02-01T00:00:00"/>
    <n v="2"/>
    <n v="2019"/>
    <s v="Closed"/>
    <s v="Closed"/>
    <b v="0"/>
    <b v="0"/>
    <m/>
    <b v="1"/>
    <b v="0"/>
    <b v="0"/>
    <x v="19"/>
    <b v="0"/>
    <m/>
    <x v="0"/>
    <d v="2019-04-18T00:00:00"/>
    <s v="0055A00000BclF5QAJ"/>
    <d v="2021-04-11T19:52:07"/>
    <m/>
    <d v="2020-01-06T18:18:16"/>
    <m/>
    <m/>
    <b v="0"/>
    <m/>
    <m/>
    <s v="Inside Sales"/>
    <m/>
    <m/>
    <m/>
    <m/>
    <m/>
    <x v="4149"/>
    <x v="0"/>
    <b v="1"/>
    <m/>
    <m/>
    <m/>
    <s v="00531000007MUoEAAW"/>
    <s v="01s31000003qafjAAA"/>
    <m/>
    <s v="All Hazards"/>
    <m/>
    <m/>
    <m/>
    <m/>
    <m/>
    <s v="0125A000001NaBLQA0"/>
    <b v="0"/>
    <m/>
    <b v="0"/>
    <m/>
    <m/>
    <x v="1"/>
    <b v="0"/>
    <d v="2021-06-29T20:34:54"/>
    <m/>
    <m/>
    <b v="0"/>
    <x v="1"/>
    <m/>
    <m/>
    <n v="169.15"/>
    <m/>
    <x v="1130"/>
    <n v="100"/>
    <n v="0"/>
  </r>
  <r>
    <s v="001i000001MZ8IpAAL"/>
    <b v="0"/>
    <m/>
    <b v="0"/>
    <m/>
    <m/>
    <m/>
    <x v="872"/>
    <b v="1"/>
    <m/>
    <m/>
    <s v="0035A00003TUwgmQAD"/>
    <m/>
    <m/>
    <s v="00531000007MUoEAAW"/>
    <b v="0"/>
    <d v="2019-04-26T17:28:11"/>
    <m/>
    <b v="0"/>
    <m/>
    <m/>
    <b v="0"/>
    <d v="2019-02-01T00:00:00"/>
    <n v="2"/>
    <n v="2019"/>
    <s v="Closed"/>
    <s v="Closed"/>
    <b v="0"/>
    <b v="0"/>
    <m/>
    <b v="1"/>
    <b v="0"/>
    <b v="0"/>
    <x v="22"/>
    <b v="0"/>
    <m/>
    <x v="0"/>
    <d v="2019-04-26T00:00:00"/>
    <s v="0055A00000BclF5QAJ"/>
    <d v="2021-04-11T19:52:07"/>
    <m/>
    <d v="2020-01-06T18:18:16"/>
    <m/>
    <m/>
    <b v="0"/>
    <m/>
    <m/>
    <s v="Inside Sales"/>
    <m/>
    <m/>
    <m/>
    <m/>
    <m/>
    <x v="4150"/>
    <x v="0"/>
    <b v="1"/>
    <m/>
    <m/>
    <m/>
    <s v="00531000007MUoEAAW"/>
    <s v="01s31000003qafjAAA"/>
    <s v="CWAs;Explosives;Drugs;All Hazards"/>
    <s v="All Hazards"/>
    <m/>
    <m/>
    <m/>
    <m/>
    <m/>
    <s v="0125A000001NaBLQA0"/>
    <b v="0"/>
    <m/>
    <b v="0"/>
    <m/>
    <m/>
    <x v="1"/>
    <b v="0"/>
    <d v="2021-06-29T20:34:54"/>
    <m/>
    <m/>
    <b v="0"/>
    <x v="1"/>
    <m/>
    <m/>
    <n v="537.29999999999995"/>
    <m/>
    <x v="1131"/>
    <n v="100"/>
    <n v="0"/>
  </r>
  <r>
    <s v="0013100001hpVDsAAM"/>
    <b v="0"/>
    <m/>
    <b v="0"/>
    <m/>
    <m/>
    <m/>
    <x v="873"/>
    <b v="1"/>
    <m/>
    <m/>
    <s v="0035A00003IN3S3QAL"/>
    <m/>
    <m/>
    <s v="00531000007MUoEAAW"/>
    <b v="0"/>
    <d v="2019-05-03T15:56:37"/>
    <m/>
    <b v="0"/>
    <m/>
    <m/>
    <b v="0"/>
    <d v="2019-02-01T00:00:00"/>
    <n v="2"/>
    <n v="2019"/>
    <s v="Closed"/>
    <s v="Closed"/>
    <b v="0"/>
    <b v="0"/>
    <m/>
    <b v="1"/>
    <b v="0"/>
    <b v="0"/>
    <x v="19"/>
    <b v="0"/>
    <m/>
    <x v="0"/>
    <d v="2019-05-06T00:00:00"/>
    <s v="0055A00000BclF5QAJ"/>
    <d v="2021-04-11T20:08:00"/>
    <m/>
    <d v="2020-01-06T18:18:35"/>
    <m/>
    <m/>
    <b v="0"/>
    <m/>
    <m/>
    <s v="Field Sales"/>
    <m/>
    <m/>
    <m/>
    <m/>
    <m/>
    <x v="4151"/>
    <x v="0"/>
    <b v="1"/>
    <m/>
    <m/>
    <m/>
    <s v="00531000007MUoEAAW"/>
    <s v="01s31000003qafjAAA"/>
    <m/>
    <s v="All Hazards"/>
    <m/>
    <m/>
    <m/>
    <m/>
    <m/>
    <s v="0125A000001NaBLQA0"/>
    <b v="0"/>
    <m/>
    <b v="0"/>
    <m/>
    <m/>
    <x v="1"/>
    <b v="0"/>
    <d v="2021-06-29T20:34:54"/>
    <m/>
    <m/>
    <b v="0"/>
    <x v="1"/>
    <m/>
    <m/>
    <n v="298.5"/>
    <m/>
    <x v="1132"/>
    <n v="100"/>
    <n v="0"/>
  </r>
  <r>
    <s v="0013100001lXbgHAAS"/>
    <b v="0"/>
    <m/>
    <b v="0"/>
    <m/>
    <m/>
    <m/>
    <x v="346"/>
    <b v="1"/>
    <m/>
    <m/>
    <m/>
    <m/>
    <m/>
    <s v="00531000007MUoEAAW"/>
    <b v="0"/>
    <d v="2019-05-07T18:27:11"/>
    <m/>
    <b v="0"/>
    <m/>
    <m/>
    <b v="0"/>
    <d v="2019-02-01T00:00:00"/>
    <n v="2"/>
    <n v="2019"/>
    <s v="Closed"/>
    <s v="Closed"/>
    <b v="0"/>
    <b v="0"/>
    <m/>
    <b v="1"/>
    <b v="0"/>
    <b v="0"/>
    <x v="19"/>
    <b v="0"/>
    <m/>
    <x v="0"/>
    <m/>
    <s v="0055A00000BclF5QAJ"/>
    <d v="2021-04-11T20:08:00"/>
    <m/>
    <d v="2020-01-06T18:18:16"/>
    <m/>
    <m/>
    <b v="0"/>
    <m/>
    <m/>
    <s v="Field Sales"/>
    <m/>
    <m/>
    <m/>
    <m/>
    <m/>
    <x v="4152"/>
    <x v="0"/>
    <b v="1"/>
    <m/>
    <m/>
    <m/>
    <s v="00531000007MUoEAAW"/>
    <s v="01s31000003qafjAAA"/>
    <m/>
    <s v="All Hazards"/>
    <m/>
    <m/>
    <m/>
    <m/>
    <m/>
    <s v="0125A000001NaBLQA0"/>
    <b v="0"/>
    <m/>
    <b v="0"/>
    <m/>
    <m/>
    <x v="1"/>
    <b v="0"/>
    <d v="2021-06-29T20:34:54"/>
    <m/>
    <m/>
    <b v="0"/>
    <x v="1"/>
    <m/>
    <m/>
    <n v="1215"/>
    <m/>
    <x v="1133"/>
    <n v="100"/>
    <n v="0"/>
  </r>
  <r>
    <s v="0013100001em9ZOAAY"/>
    <b v="0"/>
    <m/>
    <b v="0"/>
    <s v="7015A0000022hTPQAY"/>
    <m/>
    <m/>
    <x v="874"/>
    <b v="1"/>
    <m/>
    <m/>
    <s v="0035A00003VFNrFQAX"/>
    <m/>
    <m/>
    <s v="00531000007KAsvAAG"/>
    <b v="0"/>
    <d v="2018-09-05T19:43:03"/>
    <m/>
    <b v="0"/>
    <m/>
    <m/>
    <b v="0"/>
    <d v="2020-02-01T00:00:00"/>
    <n v="2"/>
    <n v="2020"/>
    <s v="Closed"/>
    <s v="Closed"/>
    <b v="0"/>
    <b v="0"/>
    <m/>
    <b v="1"/>
    <b v="0"/>
    <b v="0"/>
    <x v="19"/>
    <b v="0"/>
    <m/>
    <x v="0"/>
    <d v="2020-06-22T00:00:00"/>
    <s v="0055A00000BclF5QAJ"/>
    <d v="2021-04-16T14:17:58"/>
    <m/>
    <d v="2020-06-19T15:39:45"/>
    <m/>
    <m/>
    <b v="0"/>
    <m/>
    <m/>
    <s v="Sales Seminar"/>
    <m/>
    <m/>
    <m/>
    <m/>
    <m/>
    <x v="4153"/>
    <x v="0"/>
    <b v="1"/>
    <m/>
    <m/>
    <m/>
    <s v="00531000007KAsvAAG"/>
    <s v="01s31000003qafjAAA"/>
    <s v="All Hazards"/>
    <s v="All Hazards"/>
    <m/>
    <m/>
    <m/>
    <m/>
    <m/>
    <s v="0125A000001NaBLQA0"/>
    <b v="0"/>
    <m/>
    <b v="0"/>
    <m/>
    <m/>
    <x v="1"/>
    <b v="0"/>
    <d v="2021-06-29T20:34:54"/>
    <m/>
    <m/>
    <b v="0"/>
    <x v="1"/>
    <m/>
    <m/>
    <n v="70785"/>
    <m/>
    <x v="1134"/>
    <n v="100"/>
    <n v="0"/>
  </r>
  <r>
    <s v="0013100001lbH4iAAE"/>
    <b v="0"/>
    <m/>
    <b v="0"/>
    <m/>
    <m/>
    <m/>
    <x v="875"/>
    <b v="1"/>
    <m/>
    <m/>
    <s v="0035A00003OCHtqQAH"/>
    <m/>
    <m/>
    <s v="00531000007MUoEAAW"/>
    <b v="0"/>
    <d v="2019-10-15T14:21:58"/>
    <m/>
    <b v="0"/>
    <m/>
    <m/>
    <b v="0"/>
    <d v="2020-02-01T00:00:00"/>
    <n v="2"/>
    <n v="2020"/>
    <s v="Closed"/>
    <s v="Closed"/>
    <b v="0"/>
    <b v="0"/>
    <m/>
    <b v="1"/>
    <b v="0"/>
    <b v="0"/>
    <x v="19"/>
    <b v="0"/>
    <m/>
    <x v="0"/>
    <d v="2020-04-08T00:00:00"/>
    <s v="0055A00000BclF5QAJ"/>
    <d v="2021-04-11T20:08:00"/>
    <m/>
    <d v="2021-03-21T21:18:47"/>
    <m/>
    <m/>
    <b v="0"/>
    <m/>
    <m/>
    <s v="Field Sales"/>
    <m/>
    <m/>
    <m/>
    <m/>
    <m/>
    <x v="4154"/>
    <x v="0"/>
    <b v="1"/>
    <m/>
    <m/>
    <m/>
    <s v="00531000007MUoEAAW"/>
    <s v="01s31000003qafjAAA"/>
    <m/>
    <s v="All Hazards"/>
    <m/>
    <m/>
    <m/>
    <m/>
    <s v="0Q05A0000024PLdSAM"/>
    <s v="0125A000001NaBLQA0"/>
    <b v="0"/>
    <m/>
    <b v="0"/>
    <m/>
    <m/>
    <x v="1"/>
    <b v="0"/>
    <d v="2021-06-29T20:34:54"/>
    <m/>
    <m/>
    <b v="0"/>
    <x v="1"/>
    <m/>
    <m/>
    <n v="6500"/>
    <m/>
    <x v="79"/>
    <n v="100"/>
    <n v="0"/>
  </r>
  <r>
    <s v="0015A00002DQZCMQA5"/>
    <b v="0"/>
    <m/>
    <b v="0"/>
    <m/>
    <m/>
    <m/>
    <x v="672"/>
    <b v="1"/>
    <m/>
    <m/>
    <s v="0035A00003XCI5VQAX"/>
    <m/>
    <m/>
    <s v="0055A000009sa63QAA"/>
    <b v="0"/>
    <d v="2019-08-26T23:51:36"/>
    <m/>
    <b v="0"/>
    <m/>
    <m/>
    <b v="0"/>
    <d v="2020-02-01T00:00:00"/>
    <n v="2"/>
    <n v="2020"/>
    <s v="Closed"/>
    <s v="Closed"/>
    <b v="0"/>
    <b v="0"/>
    <s v="CAP BUDGET"/>
    <b v="1"/>
    <b v="0"/>
    <b v="0"/>
    <x v="19"/>
    <b v="0"/>
    <m/>
    <x v="0"/>
    <d v="2020-06-01T00:00:00"/>
    <s v="00531000007MUoEAAW"/>
    <d v="2021-01-09T19:32:53"/>
    <m/>
    <d v="2020-05-29T16:28:45"/>
    <m/>
    <m/>
    <b v="0"/>
    <m/>
    <s v="All Hazards"/>
    <s v="Website"/>
    <m/>
    <m/>
    <m/>
    <m/>
    <m/>
    <x v="4155"/>
    <x v="0"/>
    <b v="1"/>
    <m/>
    <m/>
    <m/>
    <s v="0055A000009sa63QAA"/>
    <s v="01s31000003qafjAAA"/>
    <s v="All Hazards"/>
    <s v="All Hazards"/>
    <s v="0035A00003XCI5VQAX"/>
    <m/>
    <m/>
    <m/>
    <m/>
    <s v="0125A000001NaBLQA0"/>
    <b v="0"/>
    <m/>
    <b v="0"/>
    <m/>
    <m/>
    <x v="1"/>
    <b v="0"/>
    <d v="2021-06-29T20:34:54"/>
    <m/>
    <m/>
    <b v="0"/>
    <x v="1"/>
    <m/>
    <m/>
    <n v="61958.22"/>
    <m/>
    <x v="1135"/>
    <n v="100"/>
    <n v="0"/>
  </r>
  <r>
    <s v="0013100001enw77AAA"/>
    <b v="0"/>
    <m/>
    <b v="0"/>
    <s v="70131000001iXUjAAM"/>
    <m/>
    <m/>
    <x v="876"/>
    <b v="1"/>
    <m/>
    <m/>
    <s v="00331000030zUJWAA2"/>
    <m/>
    <m/>
    <s v="00531000007KAsvAAG"/>
    <b v="0"/>
    <d v="2017-06-28T19:04:41"/>
    <m/>
    <b v="0"/>
    <m/>
    <m/>
    <b v="0"/>
    <d v="2018-02-01T00:00:00"/>
    <n v="2"/>
    <n v="2018"/>
    <s v="Closed"/>
    <s v="Closed"/>
    <b v="0"/>
    <b v="0"/>
    <m/>
    <b v="1"/>
    <b v="0"/>
    <b v="0"/>
    <x v="19"/>
    <b v="0"/>
    <m/>
    <x v="0"/>
    <d v="2018-05-31T00:00:00"/>
    <s v="00531000007MUoEAAW"/>
    <d v="2020-12-10T21:15:22"/>
    <m/>
    <d v="2020-01-06T18:18:11"/>
    <m/>
    <m/>
    <b v="0"/>
    <m/>
    <m/>
    <s v="Trade Show"/>
    <m/>
    <m/>
    <m/>
    <m/>
    <m/>
    <x v="4156"/>
    <x v="0"/>
    <b v="1"/>
    <m/>
    <m/>
    <m/>
    <s v="00531000007KAsvAAG"/>
    <s v="01s31000003qafjAAA"/>
    <s v="All Hazards"/>
    <s v="All Hazards"/>
    <m/>
    <m/>
    <m/>
    <m/>
    <m/>
    <s v="0125A000001NaBLQA0"/>
    <b v="0"/>
    <m/>
    <b v="0"/>
    <m/>
    <m/>
    <x v="1"/>
    <b v="0"/>
    <d v="2021-06-29T20:34:54"/>
    <m/>
    <m/>
    <b v="0"/>
    <x v="1"/>
    <m/>
    <m/>
    <n v="68750"/>
    <m/>
    <x v="1136"/>
    <n v="100"/>
    <n v="0"/>
  </r>
  <r>
    <s v="0013100001qyJ2TAAU"/>
    <b v="0"/>
    <m/>
    <b v="0"/>
    <s v="7015A000001Zks9QAC"/>
    <m/>
    <m/>
    <x v="877"/>
    <b v="1"/>
    <m/>
    <m/>
    <s v="0033100003AODnLAAX"/>
    <m/>
    <m/>
    <s v="00531000007MUoEAAW"/>
    <b v="0"/>
    <d v="2018-04-19T19:50:10"/>
    <m/>
    <b v="0"/>
    <m/>
    <m/>
    <b v="0"/>
    <d v="2018-02-01T00:00:00"/>
    <n v="2"/>
    <n v="2018"/>
    <s v="Closed"/>
    <s v="Closed"/>
    <b v="0"/>
    <b v="0"/>
    <m/>
    <b v="1"/>
    <b v="0"/>
    <b v="0"/>
    <x v="24"/>
    <b v="0"/>
    <m/>
    <x v="0"/>
    <d v="2018-05-01T00:00:00"/>
    <s v="0055A00000BclF5QAJ"/>
    <d v="2021-04-11T20:08:00"/>
    <m/>
    <d v="2020-01-06T18:18:16"/>
    <m/>
    <m/>
    <b v="0"/>
    <m/>
    <m/>
    <s v="Field Sales"/>
    <m/>
    <m/>
    <m/>
    <m/>
    <m/>
    <x v="4157"/>
    <x v="0"/>
    <b v="1"/>
    <m/>
    <m/>
    <m/>
    <s v="00531000007MUoEAAW"/>
    <s v="01s31000003qafjAAA"/>
    <s v="CWAs;Explosives"/>
    <s v="All Hazards"/>
    <m/>
    <m/>
    <m/>
    <m/>
    <m/>
    <s v="0125A000001NaBLQA0"/>
    <b v="0"/>
    <m/>
    <b v="0"/>
    <m/>
    <m/>
    <x v="1"/>
    <b v="0"/>
    <d v="2021-06-29T20:34:54"/>
    <m/>
    <m/>
    <b v="0"/>
    <x v="1"/>
    <m/>
    <m/>
    <n v="98296"/>
    <m/>
    <x v="1137"/>
    <n v="100"/>
    <n v="0"/>
  </r>
  <r>
    <s v="0013100001gxRn4AAE"/>
    <b v="0"/>
    <m/>
    <b v="0"/>
    <m/>
    <m/>
    <m/>
    <x v="47"/>
    <b v="1"/>
    <m/>
    <m/>
    <s v="0035A00003GnwiEQAR"/>
    <m/>
    <m/>
    <s v="00531000007KAsvAAG"/>
    <b v="0"/>
    <d v="2018-02-12T18:30:29"/>
    <m/>
    <b v="0"/>
    <m/>
    <m/>
    <b v="0"/>
    <d v="2018-02-01T00:00:00"/>
    <n v="2"/>
    <n v="2018"/>
    <s v="Closed"/>
    <s v="Closed"/>
    <b v="0"/>
    <b v="0"/>
    <m/>
    <b v="1"/>
    <b v="0"/>
    <b v="0"/>
    <x v="19"/>
    <b v="0"/>
    <m/>
    <x v="0"/>
    <d v="2018-04-24T00:00:00"/>
    <s v="0055A00000BclF5QAJ"/>
    <d v="2021-04-11T20:06:15"/>
    <m/>
    <d v="2020-01-06T18:18:16"/>
    <m/>
    <m/>
    <b v="0"/>
    <m/>
    <s v="CWAs;Explosives;Drugs"/>
    <s v="Field Sales"/>
    <m/>
    <m/>
    <m/>
    <m/>
    <m/>
    <x v="4158"/>
    <x v="0"/>
    <b v="1"/>
    <m/>
    <m/>
    <m/>
    <s v="00531000007KAsvAAG"/>
    <s v="01s31000003qafjAAA"/>
    <s v="All Hazards"/>
    <s v="All Hazards"/>
    <m/>
    <m/>
    <m/>
    <m/>
    <m/>
    <s v="0125A000001NaBLQA0"/>
    <b v="0"/>
    <m/>
    <b v="0"/>
    <m/>
    <m/>
    <x v="1"/>
    <b v="0"/>
    <d v="2021-06-29T20:34:54"/>
    <m/>
    <m/>
    <b v="0"/>
    <x v="1"/>
    <m/>
    <m/>
    <n v="96096"/>
    <m/>
    <x v="1138"/>
    <n v="100"/>
    <n v="0"/>
  </r>
  <r>
    <s v="0013100001emAHaAAM"/>
    <b v="0"/>
    <m/>
    <b v="0"/>
    <m/>
    <m/>
    <m/>
    <x v="203"/>
    <b v="1"/>
    <m/>
    <m/>
    <m/>
    <m/>
    <m/>
    <s v="00531000007KAsvAAG"/>
    <b v="0"/>
    <d v="2018-02-20T17:46:00"/>
    <m/>
    <b v="0"/>
    <m/>
    <m/>
    <b v="0"/>
    <d v="2018-02-01T00:00:00"/>
    <n v="2"/>
    <n v="2018"/>
    <s v="Closed"/>
    <s v="Closed"/>
    <b v="0"/>
    <b v="0"/>
    <m/>
    <b v="1"/>
    <b v="0"/>
    <b v="0"/>
    <x v="19"/>
    <b v="0"/>
    <m/>
    <x v="0"/>
    <d v="2018-03-29T00:00:00"/>
    <s v="0055A00000BclF5QAJ"/>
    <d v="2021-04-11T20:06:15"/>
    <m/>
    <d v="2020-01-06T18:18:16"/>
    <m/>
    <m/>
    <b v="0"/>
    <m/>
    <m/>
    <s v="Field Sales"/>
    <m/>
    <m/>
    <m/>
    <m/>
    <m/>
    <x v="4159"/>
    <x v="0"/>
    <b v="1"/>
    <m/>
    <m/>
    <m/>
    <s v="00531000007KAsvAAG"/>
    <s v="01s31000003qafjAAA"/>
    <s v="All Hazards"/>
    <s v="All Hazards"/>
    <m/>
    <m/>
    <m/>
    <m/>
    <m/>
    <s v="0125A000001NaBLQA0"/>
    <b v="0"/>
    <m/>
    <b v="0"/>
    <m/>
    <m/>
    <x v="1"/>
    <b v="0"/>
    <d v="2021-06-29T20:34:54"/>
    <m/>
    <m/>
    <b v="0"/>
    <x v="1"/>
    <m/>
    <m/>
    <n v="9800"/>
    <m/>
    <x v="1139"/>
    <n v="100"/>
    <n v="0"/>
  </r>
  <r>
    <s v="001i000001P9yS6AAJ"/>
    <b v="0"/>
    <m/>
    <b v="0"/>
    <s v="7015A000001Zks9QAC"/>
    <m/>
    <m/>
    <x v="877"/>
    <b v="1"/>
    <m/>
    <m/>
    <s v="0035A00003Go02HQAR"/>
    <m/>
    <m/>
    <s v="00531000007MUoEAAW"/>
    <b v="0"/>
    <d v="2018-03-13T14:33:46"/>
    <m/>
    <b v="0"/>
    <m/>
    <m/>
    <b v="0"/>
    <d v="2018-02-01T00:00:00"/>
    <n v="2"/>
    <n v="2018"/>
    <s v="Closed"/>
    <s v="Closed"/>
    <b v="0"/>
    <b v="0"/>
    <m/>
    <b v="1"/>
    <b v="0"/>
    <b v="0"/>
    <x v="19"/>
    <b v="0"/>
    <m/>
    <x v="0"/>
    <d v="2018-04-17T00:00:00"/>
    <s v="0055A00000BclF5QAJ"/>
    <d v="2021-04-11T19:52:59"/>
    <m/>
    <d v="2020-01-06T18:18:11"/>
    <m/>
    <m/>
    <b v="0"/>
    <m/>
    <m/>
    <s v="Inside Sales"/>
    <m/>
    <m/>
    <m/>
    <m/>
    <m/>
    <x v="4160"/>
    <x v="0"/>
    <b v="1"/>
    <m/>
    <m/>
    <m/>
    <s v="00531000007MUoEAAW"/>
    <s v="01s31000003qafjAAA"/>
    <s v="All Hazards"/>
    <s v="All Hazards"/>
    <m/>
    <m/>
    <m/>
    <m/>
    <m/>
    <s v="0125A000001NaBLQA0"/>
    <b v="0"/>
    <m/>
    <b v="0"/>
    <m/>
    <m/>
    <x v="1"/>
    <b v="0"/>
    <d v="2021-06-29T20:34:54"/>
    <m/>
    <m/>
    <b v="0"/>
    <x v="1"/>
    <m/>
    <m/>
    <n v="6500"/>
    <m/>
    <x v="79"/>
    <n v="100"/>
    <n v="0"/>
  </r>
  <r>
    <s v="0015A000021NtPMQA0"/>
    <b v="0"/>
    <m/>
    <b v="0"/>
    <m/>
    <m/>
    <m/>
    <x v="878"/>
    <b v="1"/>
    <m/>
    <m/>
    <s v="0035A00003IMu7pQAD"/>
    <m/>
    <m/>
    <s v="00531000007KAsvAAG"/>
    <b v="0"/>
    <d v="2018-04-27T15:53:27"/>
    <m/>
    <b v="0"/>
    <m/>
    <m/>
    <b v="0"/>
    <d v="2018-02-01T00:00:00"/>
    <n v="2"/>
    <n v="2018"/>
    <s v="Closed"/>
    <s v="Closed"/>
    <b v="0"/>
    <b v="0"/>
    <m/>
    <b v="1"/>
    <b v="0"/>
    <b v="0"/>
    <x v="19"/>
    <b v="0"/>
    <m/>
    <x v="0"/>
    <m/>
    <s v="0055A00000BclF5QAJ"/>
    <d v="2021-04-11T20:08:00"/>
    <m/>
    <d v="2020-01-06T18:18:16"/>
    <m/>
    <m/>
    <b v="0"/>
    <m/>
    <m/>
    <s v="Field Sales"/>
    <m/>
    <m/>
    <m/>
    <m/>
    <m/>
    <x v="4161"/>
    <x v="0"/>
    <b v="1"/>
    <m/>
    <m/>
    <m/>
    <s v="00531000007KAsvAAG"/>
    <s v="01s31000003qafjAAA"/>
    <s v="All Hazards"/>
    <s v="All Hazards"/>
    <m/>
    <m/>
    <m/>
    <m/>
    <m/>
    <s v="0125A000001NaBLQA0"/>
    <b v="0"/>
    <m/>
    <b v="0"/>
    <m/>
    <m/>
    <x v="1"/>
    <b v="0"/>
    <d v="2021-06-29T20:34:54"/>
    <m/>
    <m/>
    <b v="0"/>
    <x v="1"/>
    <m/>
    <m/>
    <n v="78828.75"/>
    <m/>
    <x v="1140"/>
    <n v="100"/>
    <n v="0"/>
  </r>
  <r>
    <s v="0015A00001ztwmzQAA"/>
    <b v="0"/>
    <m/>
    <b v="0"/>
    <m/>
    <m/>
    <m/>
    <x v="93"/>
    <b v="1"/>
    <m/>
    <m/>
    <m/>
    <m/>
    <m/>
    <s v="00531000008F2qlAAC"/>
    <b v="0"/>
    <d v="2018-03-29T20:54:26"/>
    <m/>
    <b v="0"/>
    <m/>
    <m/>
    <b v="0"/>
    <d v="2018-02-01T00:00:00"/>
    <n v="2"/>
    <n v="2018"/>
    <s v="Closed"/>
    <s v="Closed"/>
    <b v="0"/>
    <b v="0"/>
    <m/>
    <b v="1"/>
    <b v="0"/>
    <b v="0"/>
    <x v="23"/>
    <b v="0"/>
    <m/>
    <x v="0"/>
    <m/>
    <s v="0055A00000BclF5QAJ"/>
    <d v="2021-04-11T19:52:07"/>
    <m/>
    <d v="2020-01-06T18:18:11"/>
    <m/>
    <m/>
    <b v="0"/>
    <m/>
    <m/>
    <s v="Inside Sales"/>
    <m/>
    <m/>
    <m/>
    <m/>
    <m/>
    <x v="4162"/>
    <x v="0"/>
    <b v="1"/>
    <m/>
    <m/>
    <m/>
    <s v="00531000008F2qlAAC"/>
    <s v="01si00000040RFIAA2"/>
    <m/>
    <s v="All Hazards"/>
    <m/>
    <m/>
    <m/>
    <m/>
    <m/>
    <s v="0125A000001NaBLQA0"/>
    <b v="0"/>
    <m/>
    <b v="0"/>
    <m/>
    <m/>
    <x v="1"/>
    <b v="0"/>
    <d v="2021-06-29T20:34:54"/>
    <m/>
    <m/>
    <b v="0"/>
    <x v="1"/>
    <m/>
    <m/>
    <n v="78000"/>
    <m/>
    <x v="243"/>
    <n v="100"/>
    <n v="0"/>
  </r>
  <r>
    <s v="0013100001mwUgnAAE"/>
    <b v="0"/>
    <m/>
    <b v="0"/>
    <m/>
    <m/>
    <m/>
    <x v="201"/>
    <b v="1"/>
    <m/>
    <m/>
    <m/>
    <m/>
    <m/>
    <s v="00531000008F2qlAAC"/>
    <b v="0"/>
    <d v="2018-05-01T17:54:50"/>
    <m/>
    <b v="0"/>
    <m/>
    <m/>
    <b v="0"/>
    <d v="2018-02-01T00:00:00"/>
    <n v="2"/>
    <n v="2018"/>
    <s v="Closed"/>
    <s v="Closed"/>
    <b v="0"/>
    <b v="0"/>
    <m/>
    <b v="1"/>
    <b v="0"/>
    <b v="0"/>
    <x v="23"/>
    <b v="0"/>
    <m/>
    <x v="0"/>
    <m/>
    <s v="00531000007MUoEAAW"/>
    <d v="2020-12-21T18:01:12"/>
    <m/>
    <d v="2020-01-06T18:18:16"/>
    <m/>
    <m/>
    <b v="0"/>
    <m/>
    <m/>
    <s v="Other"/>
    <m/>
    <m/>
    <m/>
    <m/>
    <m/>
    <x v="4163"/>
    <x v="0"/>
    <b v="1"/>
    <m/>
    <m/>
    <m/>
    <s v="00531000008F2qlAAC"/>
    <s v="01si00000040RFIAA2"/>
    <s v="Drugs"/>
    <s v="All Hazards"/>
    <m/>
    <m/>
    <m/>
    <m/>
    <m/>
    <s v="0125A000001NaBLQA0"/>
    <b v="0"/>
    <m/>
    <b v="0"/>
    <m/>
    <m/>
    <x v="1"/>
    <b v="0"/>
    <d v="2021-06-29T20:34:54"/>
    <m/>
    <m/>
    <b v="0"/>
    <x v="1"/>
    <m/>
    <m/>
    <n v="746.25"/>
    <m/>
    <x v="1123"/>
    <n v="100"/>
    <n v="0"/>
  </r>
  <r>
    <s v="0013100001hoELeAAM"/>
    <b v="0"/>
    <m/>
    <b v="0"/>
    <m/>
    <m/>
    <m/>
    <x v="879"/>
    <b v="1"/>
    <m/>
    <m/>
    <m/>
    <m/>
    <m/>
    <s v="00531000007KAsvAAG"/>
    <b v="0"/>
    <d v="2017-06-15T11:31:00"/>
    <m/>
    <b v="0"/>
    <m/>
    <m/>
    <b v="0"/>
    <d v="2019-02-01T00:00:00"/>
    <n v="2"/>
    <n v="2019"/>
    <s v="Closed"/>
    <s v="Closed"/>
    <b v="0"/>
    <b v="0"/>
    <m/>
    <b v="1"/>
    <b v="0"/>
    <b v="0"/>
    <x v="19"/>
    <b v="0"/>
    <m/>
    <x v="0"/>
    <d v="2019-06-03T00:00:00"/>
    <s v="0055A00000BclF5QAJ"/>
    <d v="2021-04-11T20:06:15"/>
    <m/>
    <d v="2020-01-06T18:18:11"/>
    <m/>
    <m/>
    <b v="0"/>
    <m/>
    <m/>
    <s v="Field Sales"/>
    <m/>
    <m/>
    <m/>
    <m/>
    <m/>
    <x v="4164"/>
    <x v="0"/>
    <b v="1"/>
    <m/>
    <m/>
    <m/>
    <s v="0055A000009sa63QAA"/>
    <s v="01s31000003qafjAAA"/>
    <s v="All Hazards"/>
    <s v="All Hazards"/>
    <m/>
    <m/>
    <m/>
    <m/>
    <m/>
    <s v="0125A000001NaBLQA0"/>
    <b v="0"/>
    <m/>
    <b v="0"/>
    <m/>
    <m/>
    <x v="1"/>
    <b v="0"/>
    <d v="2021-06-29T20:34:54"/>
    <m/>
    <m/>
    <b v="0"/>
    <x v="1"/>
    <m/>
    <m/>
    <n v="71500"/>
    <m/>
    <x v="34"/>
    <n v="100"/>
    <n v="0"/>
  </r>
  <r>
    <s v="0013100001gadFTAAY"/>
    <b v="0"/>
    <m/>
    <b v="0"/>
    <m/>
    <m/>
    <m/>
    <x v="880"/>
    <b v="1"/>
    <m/>
    <m/>
    <s v="0035A00003JhZJOQA3"/>
    <m/>
    <m/>
    <s v="00531000007KAsvAAG"/>
    <b v="0"/>
    <d v="2017-10-05T18:04:41"/>
    <m/>
    <b v="0"/>
    <m/>
    <m/>
    <b v="0"/>
    <d v="2019-02-01T00:00:00"/>
    <n v="2"/>
    <n v="2019"/>
    <s v="Closed"/>
    <s v="Closed"/>
    <b v="0"/>
    <b v="0"/>
    <m/>
    <b v="1"/>
    <b v="0"/>
    <b v="0"/>
    <x v="19"/>
    <b v="0"/>
    <m/>
    <x v="0"/>
    <d v="2019-03-05T00:00:00"/>
    <s v="0055A00000BclF5QAJ"/>
    <d v="2021-04-11T20:06:15"/>
    <m/>
    <d v="2020-01-06T18:18:16"/>
    <m/>
    <m/>
    <b v="0"/>
    <m/>
    <m/>
    <s v="Field Sales"/>
    <m/>
    <m/>
    <m/>
    <m/>
    <m/>
    <x v="4165"/>
    <x v="0"/>
    <b v="1"/>
    <m/>
    <m/>
    <m/>
    <s v="00531000007KAsvAAG"/>
    <s v="01s31000003qafjAAA"/>
    <s v="All Hazards"/>
    <s v="All Hazards"/>
    <m/>
    <m/>
    <m/>
    <m/>
    <m/>
    <s v="0125A000001NaBLQA0"/>
    <b v="0"/>
    <m/>
    <b v="0"/>
    <m/>
    <m/>
    <x v="1"/>
    <b v="0"/>
    <d v="2021-06-29T20:34:54"/>
    <m/>
    <m/>
    <b v="0"/>
    <x v="1"/>
    <m/>
    <m/>
    <n v="71699"/>
    <m/>
    <x v="1141"/>
    <n v="100"/>
    <n v="0"/>
  </r>
  <r>
    <s v="0015A00001yY7woQAC"/>
    <b v="0"/>
    <m/>
    <b v="0"/>
    <m/>
    <m/>
    <m/>
    <x v="675"/>
    <b v="1"/>
    <m/>
    <m/>
    <s v="0035A00003GoWJHQA3"/>
    <m/>
    <m/>
    <s v="00531000007MUoEAAW"/>
    <b v="0"/>
    <d v="2019-04-09T19:54:52"/>
    <m/>
    <b v="0"/>
    <m/>
    <m/>
    <b v="0"/>
    <d v="2019-02-01T00:00:00"/>
    <n v="2"/>
    <n v="2019"/>
    <s v="Closed"/>
    <s v="Closed"/>
    <b v="0"/>
    <b v="0"/>
    <m/>
    <b v="1"/>
    <b v="0"/>
    <b v="0"/>
    <x v="22"/>
    <b v="0"/>
    <m/>
    <x v="0"/>
    <m/>
    <s v="00531000007MUoEAAW"/>
    <d v="2020-12-10T21:26:44"/>
    <m/>
    <d v="2020-01-06T18:18:16"/>
    <m/>
    <m/>
    <b v="0"/>
    <m/>
    <m/>
    <s v="Website"/>
    <m/>
    <m/>
    <m/>
    <m/>
    <m/>
    <x v="4166"/>
    <x v="0"/>
    <b v="1"/>
    <m/>
    <m/>
    <m/>
    <s v="00531000007MUoEAAW"/>
    <s v="01s31000003qafjAAA"/>
    <s v="CWAs;Explosives;Drugs;All Hazards"/>
    <s v="CWAs"/>
    <m/>
    <m/>
    <m/>
    <m/>
    <m/>
    <s v="0125A000001NaBLQA0"/>
    <b v="0"/>
    <m/>
    <b v="0"/>
    <m/>
    <m/>
    <x v="1"/>
    <b v="0"/>
    <d v="2021-06-29T20:34:54"/>
    <m/>
    <m/>
    <b v="0"/>
    <x v="1"/>
    <m/>
    <m/>
    <n v="716.4"/>
    <m/>
    <x v="1111"/>
    <n v="100"/>
    <n v="0"/>
  </r>
  <r>
    <s v="001i000000FKbGQAA1"/>
    <b v="0"/>
    <m/>
    <b v="0"/>
    <m/>
    <m/>
    <m/>
    <x v="685"/>
    <b v="1"/>
    <m/>
    <m/>
    <s v="0035A00003UZyYgQAL"/>
    <m/>
    <m/>
    <s v="00531000007MUoEAAW"/>
    <b v="0"/>
    <d v="2019-05-03T13:47:51"/>
    <m/>
    <b v="0"/>
    <m/>
    <m/>
    <b v="0"/>
    <d v="2019-02-01T00:00:00"/>
    <n v="2"/>
    <n v="2019"/>
    <s v="Closed"/>
    <s v="Closed"/>
    <b v="0"/>
    <b v="0"/>
    <m/>
    <b v="1"/>
    <b v="0"/>
    <b v="0"/>
    <x v="22"/>
    <b v="0"/>
    <m/>
    <x v="0"/>
    <d v="2019-05-08T00:00:00"/>
    <s v="0055A00000BclF5QAJ"/>
    <d v="2021-04-11T19:52:07"/>
    <m/>
    <d v="2020-01-06T18:18:35"/>
    <m/>
    <m/>
    <b v="0"/>
    <m/>
    <m/>
    <s v="Inside Sales"/>
    <m/>
    <m/>
    <m/>
    <m/>
    <m/>
    <x v="4167"/>
    <x v="0"/>
    <b v="1"/>
    <m/>
    <m/>
    <m/>
    <s v="00531000007MUoEAAW"/>
    <s v="01s31000003qafjAAA"/>
    <s v="CWAs;Explosives;Drugs"/>
    <s v="CWAs"/>
    <m/>
    <m/>
    <m/>
    <m/>
    <m/>
    <s v="0125A000001NaBLQA0"/>
    <b v="0"/>
    <m/>
    <b v="0"/>
    <m/>
    <m/>
    <x v="1"/>
    <b v="0"/>
    <d v="2021-06-29T20:34:54"/>
    <m/>
    <m/>
    <b v="0"/>
    <x v="1"/>
    <m/>
    <m/>
    <n v="312"/>
    <m/>
    <x v="1142"/>
    <n v="100"/>
    <n v="0"/>
  </r>
  <r>
    <s v="001i000001LHCUyAAP"/>
    <b v="0"/>
    <m/>
    <b v="0"/>
    <s v="7015A000001Zks9QAC"/>
    <m/>
    <m/>
    <x v="881"/>
    <b v="1"/>
    <m/>
    <m/>
    <s v="0035A00003GH7xRQAT"/>
    <m/>
    <m/>
    <s v="00531000007MUoEAAW"/>
    <b v="0"/>
    <d v="2018-04-12T13:33:54"/>
    <m/>
    <b v="0"/>
    <m/>
    <m/>
    <b v="0"/>
    <d v="2018-02-01T00:00:00"/>
    <n v="2"/>
    <n v="2018"/>
    <s v="Closed"/>
    <s v="Closed"/>
    <b v="0"/>
    <b v="0"/>
    <m/>
    <b v="1"/>
    <b v="0"/>
    <b v="0"/>
    <x v="23"/>
    <b v="0"/>
    <m/>
    <x v="0"/>
    <m/>
    <s v="0055A00000BclF5QAJ"/>
    <d v="2021-04-11T20:08:00"/>
    <m/>
    <d v="2020-01-06T18:18:11"/>
    <m/>
    <m/>
    <b v="0"/>
    <m/>
    <s v="CWAs;Explosives;Drugs"/>
    <s v="Field Sales"/>
    <m/>
    <m/>
    <m/>
    <m/>
    <m/>
    <x v="4168"/>
    <x v="0"/>
    <b v="1"/>
    <m/>
    <m/>
    <m/>
    <s v="00531000007MUoEAAW"/>
    <s v="01si00000040RFIAA2"/>
    <m/>
    <s v="CWAs"/>
    <m/>
    <m/>
    <m/>
    <m/>
    <m/>
    <s v="0125A000001NaBLQA0"/>
    <b v="0"/>
    <m/>
    <b v="0"/>
    <m/>
    <m/>
    <x v="1"/>
    <b v="0"/>
    <d v="2021-06-29T20:34:54"/>
    <m/>
    <m/>
    <b v="0"/>
    <x v="1"/>
    <m/>
    <m/>
    <n v="298.5"/>
    <m/>
    <x v="1132"/>
    <n v="100"/>
    <n v="0"/>
  </r>
  <r>
    <s v="0013100001mz2dQAAQ"/>
    <b v="0"/>
    <m/>
    <b v="0"/>
    <s v="7015A000001Zka0QAC"/>
    <m/>
    <m/>
    <x v="201"/>
    <b v="1"/>
    <m/>
    <m/>
    <s v="00331000035F48DAAS"/>
    <m/>
    <m/>
    <s v="00531000007KAsvAAG"/>
    <b v="0"/>
    <d v="2018-05-09T18:02:42"/>
    <m/>
    <b v="0"/>
    <m/>
    <m/>
    <b v="0"/>
    <d v="2018-02-01T00:00:00"/>
    <n v="2"/>
    <n v="2018"/>
    <s v="Closed"/>
    <s v="Closed"/>
    <b v="0"/>
    <b v="0"/>
    <m/>
    <b v="1"/>
    <b v="0"/>
    <b v="0"/>
    <x v="19"/>
    <b v="0"/>
    <m/>
    <x v="0"/>
    <d v="2018-05-18T00:00:00"/>
    <s v="0055A00000BclF5QAJ"/>
    <d v="2021-04-11T20:08:00"/>
    <m/>
    <d v="2020-01-06T18:18:16"/>
    <m/>
    <m/>
    <b v="0"/>
    <m/>
    <m/>
    <s v="Field Sales"/>
    <m/>
    <m/>
    <m/>
    <m/>
    <m/>
    <x v="4169"/>
    <x v="0"/>
    <b v="1"/>
    <m/>
    <m/>
    <m/>
    <s v="00531000007KAsvAAG"/>
    <s v="01s31000003qafjAAA"/>
    <s v="Drugs"/>
    <s v="Drugs"/>
    <m/>
    <m/>
    <m/>
    <m/>
    <m/>
    <s v="0125A000001NaBLQA0"/>
    <b v="0"/>
    <m/>
    <b v="0"/>
    <m/>
    <m/>
    <x v="1"/>
    <b v="0"/>
    <d v="2021-06-29T20:34:54"/>
    <m/>
    <m/>
    <b v="0"/>
    <x v="1"/>
    <m/>
    <m/>
    <n v="73320"/>
    <m/>
    <x v="1143"/>
    <n v="100"/>
    <n v="0"/>
  </r>
  <r>
    <s v="0015A00001ztfyoQAA"/>
    <b v="0"/>
    <m/>
    <b v="0"/>
    <m/>
    <m/>
    <m/>
    <x v="882"/>
    <b v="1"/>
    <m/>
    <m/>
    <s v="0035A00003G6jgnQAB"/>
    <m/>
    <m/>
    <s v="00531000007KAsvAAG"/>
    <b v="0"/>
    <d v="2018-06-04T19:04:16"/>
    <m/>
    <b v="0"/>
    <m/>
    <m/>
    <b v="0"/>
    <d v="2018-02-01T00:00:00"/>
    <n v="2"/>
    <n v="2018"/>
    <s v="Closed"/>
    <s v="Closed"/>
    <b v="0"/>
    <b v="0"/>
    <m/>
    <b v="1"/>
    <b v="0"/>
    <b v="0"/>
    <x v="19"/>
    <b v="0"/>
    <m/>
    <x v="0"/>
    <d v="2018-06-25T00:00:00"/>
    <s v="0055A00000BclF5QAJ"/>
    <d v="2021-04-11T20:08:00"/>
    <m/>
    <d v="2020-01-06T18:18:16"/>
    <m/>
    <m/>
    <b v="0"/>
    <m/>
    <m/>
    <s v="Field Sales"/>
    <m/>
    <m/>
    <m/>
    <m/>
    <m/>
    <x v="4170"/>
    <x v="0"/>
    <b v="1"/>
    <m/>
    <m/>
    <m/>
    <s v="00531000007KAsvAAG"/>
    <s v="01s31000003qafjAAA"/>
    <s v="Drugs"/>
    <s v="Drugs"/>
    <m/>
    <m/>
    <m/>
    <m/>
    <m/>
    <s v="0125A000001NaBLQA0"/>
    <b v="0"/>
    <m/>
    <b v="0"/>
    <m/>
    <m/>
    <x v="1"/>
    <b v="0"/>
    <d v="2021-06-29T20:34:54"/>
    <m/>
    <m/>
    <b v="0"/>
    <x v="1"/>
    <m/>
    <m/>
    <n v="50000"/>
    <m/>
    <x v="3"/>
    <n v="100"/>
    <n v="0"/>
  </r>
  <r>
    <s v="0015A000029W86MQAS"/>
    <b v="0"/>
    <m/>
    <b v="0"/>
    <m/>
    <m/>
    <m/>
    <x v="883"/>
    <b v="1"/>
    <m/>
    <m/>
    <s v="0035A00003QziaGQAR"/>
    <m/>
    <m/>
    <s v="00531000007MUoEAAW"/>
    <b v="0"/>
    <d v="2019-02-22T17:32:30"/>
    <m/>
    <b v="0"/>
    <m/>
    <m/>
    <b v="0"/>
    <d v="2019-02-01T00:00:00"/>
    <n v="2"/>
    <n v="2019"/>
    <s v="Closed"/>
    <s v="Closed"/>
    <b v="0"/>
    <b v="0"/>
    <m/>
    <b v="1"/>
    <b v="0"/>
    <b v="0"/>
    <x v="20"/>
    <b v="0"/>
    <m/>
    <x v="0"/>
    <d v="2019-03-06T00:00:00"/>
    <s v="0055A00000BclF5QAJ"/>
    <d v="2021-04-11T20:08:00"/>
    <m/>
    <d v="2020-01-06T18:18:35"/>
    <m/>
    <m/>
    <b v="0"/>
    <m/>
    <m/>
    <s v="Field Sales"/>
    <m/>
    <m/>
    <m/>
    <m/>
    <m/>
    <x v="4171"/>
    <x v="0"/>
    <b v="1"/>
    <m/>
    <m/>
    <m/>
    <s v="00531000007KgPgAAK"/>
    <s v="01s31000003qafjAAA"/>
    <s v="Drugs"/>
    <s v="Drugs"/>
    <m/>
    <m/>
    <m/>
    <m/>
    <m/>
    <s v="0125A000001NaBLQA0"/>
    <b v="0"/>
    <m/>
    <b v="0"/>
    <m/>
    <m/>
    <x v="1"/>
    <b v="0"/>
    <d v="2021-06-29T20:34:54"/>
    <m/>
    <m/>
    <b v="0"/>
    <x v="1"/>
    <m/>
    <m/>
    <n v="65714"/>
    <m/>
    <x v="1100"/>
    <n v="100"/>
    <n v="0"/>
  </r>
  <r>
    <s v="0015A000029W86MQAS"/>
    <b v="0"/>
    <m/>
    <b v="0"/>
    <m/>
    <m/>
    <m/>
    <x v="883"/>
    <b v="1"/>
    <m/>
    <m/>
    <s v="0035A00003TUwgmQAD"/>
    <m/>
    <m/>
    <s v="00531000007MUoEAAW"/>
    <b v="0"/>
    <d v="2019-04-10T12:48:35"/>
    <m/>
    <b v="0"/>
    <m/>
    <m/>
    <b v="0"/>
    <d v="2019-02-01T00:00:00"/>
    <n v="2"/>
    <n v="2019"/>
    <s v="Closed"/>
    <s v="Closed"/>
    <b v="0"/>
    <b v="0"/>
    <m/>
    <b v="1"/>
    <b v="0"/>
    <b v="0"/>
    <x v="20"/>
    <b v="0"/>
    <m/>
    <x v="0"/>
    <d v="2019-04-10T00:00:00"/>
    <s v="0055A00000BclF5QAJ"/>
    <d v="2021-04-11T20:08:00"/>
    <m/>
    <d v="2020-01-06T18:18:11"/>
    <m/>
    <m/>
    <b v="0"/>
    <m/>
    <m/>
    <s v="Field Sales"/>
    <m/>
    <m/>
    <m/>
    <m/>
    <m/>
    <x v="4172"/>
    <x v="0"/>
    <b v="1"/>
    <m/>
    <m/>
    <m/>
    <s v="00531000007KgPgAAK"/>
    <s v="01s31000003qafjAAA"/>
    <s v="Drugs"/>
    <s v="Drugs"/>
    <m/>
    <m/>
    <m/>
    <m/>
    <m/>
    <s v="0125A000001NaBLQA0"/>
    <b v="0"/>
    <m/>
    <b v="0"/>
    <m/>
    <m/>
    <x v="1"/>
    <b v="0"/>
    <d v="2021-06-29T20:34:54"/>
    <m/>
    <m/>
    <b v="0"/>
    <x v="1"/>
    <m/>
    <m/>
    <n v="642.6"/>
    <m/>
    <x v="1144"/>
    <n v="100"/>
    <n v="0"/>
  </r>
  <r>
    <s v="0015A000026oigJQAQ"/>
    <b v="0"/>
    <m/>
    <b v="0"/>
    <m/>
    <m/>
    <m/>
    <x v="687"/>
    <b v="1"/>
    <m/>
    <m/>
    <s v="0035A00003Op8kBQAR"/>
    <m/>
    <m/>
    <s v="00531000007MUoEAAW"/>
    <b v="0"/>
    <d v="2019-04-18T13:38:22"/>
    <m/>
    <b v="0"/>
    <m/>
    <m/>
    <b v="0"/>
    <d v="2019-02-01T00:00:00"/>
    <n v="2"/>
    <n v="2019"/>
    <s v="Closed"/>
    <s v="Closed"/>
    <b v="0"/>
    <b v="0"/>
    <m/>
    <b v="1"/>
    <b v="0"/>
    <b v="0"/>
    <x v="19"/>
    <b v="0"/>
    <m/>
    <x v="0"/>
    <d v="2019-04-18T00:00:00"/>
    <s v="0055A00000BclF5QAJ"/>
    <d v="2021-04-11T20:08:00"/>
    <m/>
    <d v="2020-01-06T18:18:16"/>
    <m/>
    <m/>
    <b v="0"/>
    <m/>
    <m/>
    <s v="Field Sales"/>
    <m/>
    <m/>
    <m/>
    <m/>
    <m/>
    <x v="4173"/>
    <x v="0"/>
    <b v="1"/>
    <m/>
    <m/>
    <m/>
    <s v="00531000007KAsvAAG"/>
    <s v="01s31000003qafjAAA"/>
    <s v="Drugs"/>
    <s v="Drugs"/>
    <m/>
    <m/>
    <m/>
    <m/>
    <m/>
    <s v="0125A000001NaBLQA0"/>
    <b v="0"/>
    <m/>
    <b v="0"/>
    <m/>
    <m/>
    <x v="1"/>
    <b v="0"/>
    <d v="2021-06-29T20:34:54"/>
    <m/>
    <m/>
    <b v="0"/>
    <x v="1"/>
    <m/>
    <m/>
    <n v="497.5"/>
    <m/>
    <x v="1145"/>
    <n v="100"/>
    <n v="0"/>
  </r>
  <r>
    <s v="0015A00002BniJIQAZ"/>
    <b v="0"/>
    <m/>
    <b v="0"/>
    <m/>
    <m/>
    <m/>
    <x v="884"/>
    <b v="1"/>
    <m/>
    <m/>
    <s v="0035A00003UXjVyQAL"/>
    <m/>
    <m/>
    <s v="0055A000009sa63QAA"/>
    <b v="0"/>
    <d v="2019-04-18T15:34:46"/>
    <m/>
    <b v="0"/>
    <m/>
    <m/>
    <b v="0"/>
    <d v="2019-02-01T00:00:00"/>
    <n v="2"/>
    <n v="2019"/>
    <s v="Closed"/>
    <s v="Closed"/>
    <b v="0"/>
    <b v="0"/>
    <m/>
    <b v="1"/>
    <b v="0"/>
    <b v="0"/>
    <x v="19"/>
    <b v="0"/>
    <m/>
    <x v="0"/>
    <m/>
    <s v="00531000007MUoEAAW"/>
    <d v="2020-12-10T21:16:25"/>
    <m/>
    <d v="2020-01-06T18:18:16"/>
    <m/>
    <m/>
    <b v="0"/>
    <m/>
    <m/>
    <s v="Trade Show"/>
    <m/>
    <m/>
    <m/>
    <m/>
    <m/>
    <x v="4174"/>
    <x v="0"/>
    <b v="1"/>
    <m/>
    <m/>
    <m/>
    <s v="0055A000009sa63QAA"/>
    <s v="01s31000003qafjAAA"/>
    <s v="Drugs"/>
    <s v="Drugs"/>
    <m/>
    <m/>
    <m/>
    <m/>
    <m/>
    <s v="0125A000001NaBLQA0"/>
    <b v="0"/>
    <m/>
    <b v="0"/>
    <m/>
    <m/>
    <x v="1"/>
    <b v="0"/>
    <d v="2021-06-29T20:34:54"/>
    <m/>
    <m/>
    <b v="0"/>
    <x v="1"/>
    <m/>
    <m/>
    <n v="130675"/>
    <m/>
    <x v="1146"/>
    <n v="100"/>
    <n v="0"/>
  </r>
  <r>
    <s v="0015A000026mTzoQAE"/>
    <b v="0"/>
    <m/>
    <b v="0"/>
    <m/>
    <m/>
    <m/>
    <x v="885"/>
    <b v="1"/>
    <m/>
    <m/>
    <s v="0035A00003OC1NTQA1"/>
    <m/>
    <m/>
    <s v="00531000007MUoEAAW"/>
    <b v="0"/>
    <d v="2019-05-16T19:40:59"/>
    <m/>
    <b v="0"/>
    <m/>
    <m/>
    <b v="0"/>
    <d v="2019-02-01T00:00:00"/>
    <n v="2"/>
    <n v="2019"/>
    <s v="Closed"/>
    <s v="Closed"/>
    <b v="0"/>
    <b v="0"/>
    <m/>
    <b v="1"/>
    <b v="0"/>
    <b v="0"/>
    <x v="19"/>
    <b v="0"/>
    <m/>
    <x v="0"/>
    <d v="2020-08-12T00:00:00"/>
    <s v="0055A00000BclF5QAJ"/>
    <d v="2021-04-11T19:52:59"/>
    <m/>
    <d v="2020-01-06T18:18:16"/>
    <m/>
    <m/>
    <b v="0"/>
    <m/>
    <m/>
    <s v="Inside Sales"/>
    <m/>
    <m/>
    <m/>
    <m/>
    <m/>
    <x v="4175"/>
    <x v="0"/>
    <b v="1"/>
    <m/>
    <m/>
    <m/>
    <s v="00531000007MUoEAAW"/>
    <s v="01s31000003qafjAAA"/>
    <m/>
    <s v="Drugs"/>
    <m/>
    <m/>
    <m/>
    <m/>
    <m/>
    <s v="0125A000001NaBLQA0"/>
    <b v="0"/>
    <m/>
    <b v="0"/>
    <m/>
    <m/>
    <x v="1"/>
    <b v="0"/>
    <d v="2021-06-29T20:34:54"/>
    <m/>
    <m/>
    <b v="0"/>
    <x v="1"/>
    <m/>
    <m/>
    <n v="6500"/>
    <m/>
    <x v="79"/>
    <n v="100"/>
    <n v="0"/>
  </r>
  <r>
    <s v="0015A00002Akm4rQAB"/>
    <b v="0"/>
    <m/>
    <b v="0"/>
    <m/>
    <m/>
    <m/>
    <x v="681"/>
    <b v="1"/>
    <m/>
    <m/>
    <s v="0035A00003bd37aQAA"/>
    <m/>
    <m/>
    <s v="00531000007KAsvAAG"/>
    <b v="0"/>
    <d v="2019-02-28T17:22:11"/>
    <m/>
    <b v="0"/>
    <m/>
    <m/>
    <b v="0"/>
    <d v="2020-02-01T00:00:00"/>
    <n v="2"/>
    <n v="2020"/>
    <s v="Closed"/>
    <s v="Closed"/>
    <b v="0"/>
    <b v="0"/>
    <m/>
    <b v="1"/>
    <b v="0"/>
    <b v="0"/>
    <x v="19"/>
    <b v="0"/>
    <m/>
    <x v="0"/>
    <d v="2020-04-17T00:00:00"/>
    <s v="0055A00000BclF5QAJ"/>
    <d v="2021-04-11T20:08:00"/>
    <m/>
    <d v="2020-04-15T20:53:38"/>
    <m/>
    <m/>
    <b v="0"/>
    <m/>
    <m/>
    <s v="Field Sales"/>
    <m/>
    <m/>
    <m/>
    <m/>
    <m/>
    <x v="4176"/>
    <x v="0"/>
    <b v="1"/>
    <m/>
    <m/>
    <m/>
    <s v="00531000007KAsvAAG"/>
    <s v="01s31000003qafjAAA"/>
    <s v="Drugs"/>
    <s v="Drugs"/>
    <m/>
    <m/>
    <m/>
    <m/>
    <m/>
    <s v="0125A000001NaBLQA0"/>
    <b v="0"/>
    <m/>
    <b v="0"/>
    <m/>
    <m/>
    <x v="1"/>
    <b v="0"/>
    <d v="2021-06-29T20:34:54"/>
    <m/>
    <m/>
    <b v="0"/>
    <x v="1"/>
    <m/>
    <m/>
    <n v="193642.56"/>
    <m/>
    <x v="1147"/>
    <n v="100"/>
    <n v="0"/>
  </r>
  <r>
    <s v="0015A00002B82lDQAR"/>
    <b v="0"/>
    <m/>
    <b v="0"/>
    <s v="7015A000001Zl4UQAS"/>
    <m/>
    <m/>
    <x v="635"/>
    <b v="1"/>
    <m/>
    <m/>
    <s v="0035A00003TU6GFQA1"/>
    <m/>
    <m/>
    <s v="00531000007KAsvAAG"/>
    <b v="0"/>
    <d v="2019-04-02T20:05:25"/>
    <m/>
    <b v="0"/>
    <m/>
    <m/>
    <b v="0"/>
    <d v="2020-02-01T00:00:00"/>
    <n v="2"/>
    <n v="2020"/>
    <s v="Closed"/>
    <s v="Closed"/>
    <b v="0"/>
    <b v="0"/>
    <s v="USDOJ"/>
    <b v="1"/>
    <b v="0"/>
    <b v="0"/>
    <x v="19"/>
    <b v="0"/>
    <m/>
    <x v="0"/>
    <d v="2020-05-06T00:00:00"/>
    <s v="00531000007MUoEAAW"/>
    <d v="2021-01-09T19:32:53"/>
    <m/>
    <d v="2020-05-05T17:43:35"/>
    <m/>
    <m/>
    <b v="0"/>
    <m/>
    <m/>
    <s v="Tradeshow"/>
    <m/>
    <m/>
    <m/>
    <m/>
    <m/>
    <x v="4177"/>
    <x v="0"/>
    <b v="1"/>
    <m/>
    <m/>
    <m/>
    <s v="00531000007KAsvAAG"/>
    <s v="01s31000003qafjAAA"/>
    <s v="Drugs"/>
    <s v="Drugs"/>
    <m/>
    <m/>
    <m/>
    <m/>
    <m/>
    <s v="0125A000001NaBLQA0"/>
    <b v="0"/>
    <m/>
    <b v="0"/>
    <m/>
    <m/>
    <x v="1"/>
    <b v="0"/>
    <d v="2021-06-29T20:34:54"/>
    <m/>
    <m/>
    <b v="0"/>
    <x v="1"/>
    <m/>
    <m/>
    <n v="72160.11"/>
    <m/>
    <x v="1148"/>
    <n v="100"/>
    <n v="0"/>
  </r>
  <r>
    <s v="0013100001hpVDsAAM"/>
    <b v="0"/>
    <m/>
    <b v="0"/>
    <m/>
    <m/>
    <m/>
    <x v="687"/>
    <b v="1"/>
    <m/>
    <m/>
    <s v="0035A00003IN3S3QAL"/>
    <m/>
    <m/>
    <s v="00531000007KAsvAAG"/>
    <b v="0"/>
    <d v="2018-05-01T03:16:37"/>
    <m/>
    <b v="0"/>
    <m/>
    <m/>
    <b v="0"/>
    <d v="2019-02-01T00:00:00"/>
    <n v="2"/>
    <n v="2019"/>
    <s v="Closed"/>
    <s v="Closed"/>
    <b v="0"/>
    <b v="0"/>
    <m/>
    <b v="1"/>
    <b v="0"/>
    <b v="0"/>
    <x v="19"/>
    <b v="0"/>
    <m/>
    <x v="0"/>
    <d v="2019-04-18T00:00:00"/>
    <s v="0055A00000BclF5QAJ"/>
    <d v="2021-04-11T19:52:07"/>
    <m/>
    <d v="2020-01-06T18:18:16"/>
    <m/>
    <m/>
    <b v="0"/>
    <m/>
    <m/>
    <s v="Inside Sales"/>
    <m/>
    <m/>
    <m/>
    <m/>
    <m/>
    <x v="4178"/>
    <x v="0"/>
    <b v="1"/>
    <m/>
    <m/>
    <m/>
    <s v="00531000007KAsvAAG"/>
    <s v="01s31000003qafjAAA"/>
    <s v="Drugs"/>
    <s v="Drugs"/>
    <m/>
    <m/>
    <m/>
    <m/>
    <m/>
    <s v="0125A000001NaBLQA0"/>
    <b v="0"/>
    <m/>
    <b v="0"/>
    <m/>
    <m/>
    <x v="1"/>
    <b v="0"/>
    <d v="2021-06-29T20:34:54"/>
    <m/>
    <m/>
    <b v="0"/>
    <x v="1"/>
    <m/>
    <m/>
    <n v="71518.899999999994"/>
    <m/>
    <x v="1149"/>
    <n v="100"/>
    <n v="0"/>
  </r>
  <r>
    <s v="0015A000028mPi1QAE"/>
    <b v="0"/>
    <m/>
    <b v="0"/>
    <m/>
    <m/>
    <m/>
    <x v="684"/>
    <b v="1"/>
    <m/>
    <m/>
    <m/>
    <m/>
    <m/>
    <s v="00531000007MUoEAAW"/>
    <b v="0"/>
    <d v="2019-06-14T13:23:32"/>
    <m/>
    <b v="0"/>
    <m/>
    <m/>
    <b v="0"/>
    <d v="2019-02-01T00:00:00"/>
    <n v="2"/>
    <n v="2019"/>
    <s v="Closed"/>
    <s v="Closed"/>
    <b v="0"/>
    <b v="0"/>
    <m/>
    <b v="1"/>
    <b v="0"/>
    <b v="0"/>
    <x v="22"/>
    <b v="0"/>
    <m/>
    <x v="0"/>
    <d v="2019-06-20T00:00:00"/>
    <s v="0055A00000BclF5QAJ"/>
    <d v="2021-04-11T19:52:07"/>
    <m/>
    <d v="2020-01-06T18:18:16"/>
    <m/>
    <m/>
    <b v="0"/>
    <m/>
    <m/>
    <s v="Inside Sales"/>
    <m/>
    <m/>
    <m/>
    <m/>
    <m/>
    <x v="4179"/>
    <x v="0"/>
    <b v="1"/>
    <m/>
    <m/>
    <m/>
    <s v="00531000007MUoEAAW"/>
    <s v="01s31000003qafjAAA"/>
    <s v="CWAs;Explosives;Drugs;All Hazards"/>
    <s v="Explosives"/>
    <m/>
    <m/>
    <m/>
    <m/>
    <m/>
    <s v="0125A000001NaBLQA0"/>
    <b v="0"/>
    <m/>
    <b v="0"/>
    <m/>
    <m/>
    <x v="1"/>
    <b v="0"/>
    <d v="2021-06-29T20:34:54"/>
    <m/>
    <m/>
    <b v="0"/>
    <x v="1"/>
    <m/>
    <m/>
    <n v="3500"/>
    <m/>
    <x v="82"/>
    <n v="100"/>
    <n v="0"/>
  </r>
  <r>
    <s v="001i000001LHDIlAAP"/>
    <b v="0"/>
    <m/>
    <b v="0"/>
    <m/>
    <m/>
    <m/>
    <x v="878"/>
    <b v="1"/>
    <m/>
    <m/>
    <m/>
    <m/>
    <m/>
    <s v="00531000008F2qlAAC"/>
    <b v="0"/>
    <d v="2018-05-17T00:27:54"/>
    <m/>
    <b v="0"/>
    <m/>
    <m/>
    <b v="0"/>
    <d v="2018-02-01T00:00:00"/>
    <n v="2"/>
    <n v="2018"/>
    <s v="Closed"/>
    <s v="Closed"/>
    <b v="0"/>
    <b v="0"/>
    <m/>
    <b v="1"/>
    <b v="0"/>
    <b v="0"/>
    <x v="24"/>
    <b v="0"/>
    <m/>
    <x v="0"/>
    <m/>
    <s v="0055A00000BclF5QAJ"/>
    <d v="2021-04-11T20:08:00"/>
    <m/>
    <d v="2020-01-06T18:18:16"/>
    <m/>
    <m/>
    <b v="0"/>
    <m/>
    <m/>
    <s v="Field Sales"/>
    <m/>
    <m/>
    <m/>
    <m/>
    <m/>
    <x v="4180"/>
    <x v="0"/>
    <b v="1"/>
    <m/>
    <m/>
    <m/>
    <s v="00531000008F2qlAAC"/>
    <s v="01si00000040RFIAA2"/>
    <s v="CWAs"/>
    <s v="CWAs"/>
    <m/>
    <m/>
    <m/>
    <m/>
    <m/>
    <s v="0125A000001NaBLQA0"/>
    <b v="0"/>
    <s v="Explosives"/>
    <b v="0"/>
    <m/>
    <m/>
    <x v="1"/>
    <b v="0"/>
    <d v="2021-06-29T20:34:54"/>
    <m/>
    <m/>
    <b v="0"/>
    <x v="1"/>
    <m/>
    <m/>
    <n v="51399.25"/>
    <m/>
    <x v="1150"/>
    <n v="100"/>
    <n v="0"/>
  </r>
  <r>
    <s v="001i000001MZ8IpAAL"/>
    <b v="0"/>
    <m/>
    <b v="0"/>
    <m/>
    <m/>
    <m/>
    <x v="675"/>
    <b v="1"/>
    <m/>
    <m/>
    <s v="0035A00003IOubAQAT"/>
    <m/>
    <m/>
    <s v="00531000007MUoEAAW"/>
    <b v="0"/>
    <d v="2018-10-15T12:44:12"/>
    <m/>
    <b v="0"/>
    <m/>
    <m/>
    <b v="0"/>
    <d v="2019-02-01T00:00:00"/>
    <n v="2"/>
    <n v="2019"/>
    <s v="Closed"/>
    <s v="Closed"/>
    <b v="0"/>
    <b v="0"/>
    <m/>
    <b v="1"/>
    <b v="0"/>
    <b v="0"/>
    <x v="22"/>
    <b v="0"/>
    <m/>
    <x v="0"/>
    <d v="2019-04-01T00:00:00"/>
    <s v="0055A00000BclF5QAJ"/>
    <d v="2021-04-11T19:52:07"/>
    <m/>
    <d v="2020-01-06T18:18:16"/>
    <m/>
    <m/>
    <b v="0"/>
    <m/>
    <m/>
    <s v="Inside Sales"/>
    <m/>
    <m/>
    <m/>
    <m/>
    <m/>
    <x v="4181"/>
    <x v="0"/>
    <b v="1"/>
    <m/>
    <m/>
    <m/>
    <s v="00531000007Es7rAAC"/>
    <s v="01s31000003qafjAAA"/>
    <s v="All Hazards"/>
    <s v="CWAs"/>
    <m/>
    <m/>
    <m/>
    <m/>
    <m/>
    <s v="0125A000001NaBLQA0"/>
    <b v="0"/>
    <s v="Explosives"/>
    <b v="0"/>
    <m/>
    <m/>
    <x v="1"/>
    <b v="0"/>
    <d v="2021-06-29T20:34:54"/>
    <m/>
    <m/>
    <b v="0"/>
    <x v="1"/>
    <m/>
    <m/>
    <n v="62453.7"/>
    <m/>
    <x v="1151"/>
    <n v="100"/>
    <n v="0"/>
  </r>
  <r>
    <s v="001i000000FKPu5AAH"/>
    <b v="0"/>
    <m/>
    <b v="0"/>
    <m/>
    <m/>
    <m/>
    <x v="833"/>
    <b v="1"/>
    <m/>
    <m/>
    <s v="0035A00003NFQn6QAH"/>
    <m/>
    <m/>
    <s v="00531000007MUoEAAW"/>
    <b v="0"/>
    <d v="2018-10-15T17:20:48"/>
    <m/>
    <b v="0"/>
    <m/>
    <m/>
    <b v="0"/>
    <d v="2019-02-01T00:00:00"/>
    <n v="2"/>
    <n v="2019"/>
    <s v="Closed"/>
    <s v="Closed"/>
    <b v="0"/>
    <b v="0"/>
    <m/>
    <b v="1"/>
    <b v="0"/>
    <b v="0"/>
    <x v="22"/>
    <b v="0"/>
    <m/>
    <x v="0"/>
    <d v="2018-10-15T00:00:00"/>
    <s v="0055A00000BclF5QAJ"/>
    <d v="2021-04-11T19:52:07"/>
    <m/>
    <d v="2020-01-06T18:18:16"/>
    <m/>
    <m/>
    <b v="0"/>
    <m/>
    <m/>
    <s v="Inside Sales"/>
    <m/>
    <m/>
    <m/>
    <m/>
    <m/>
    <x v="4182"/>
    <x v="0"/>
    <b v="1"/>
    <m/>
    <m/>
    <m/>
    <s v="00531000007Es7rAAC"/>
    <s v="01s31000003qafjAAA"/>
    <m/>
    <s v="CWAs"/>
    <m/>
    <m/>
    <m/>
    <m/>
    <m/>
    <s v="0125A000001NaBLQA0"/>
    <b v="0"/>
    <s v="Explosives"/>
    <b v="0"/>
    <m/>
    <m/>
    <x v="1"/>
    <b v="0"/>
    <d v="2021-06-29T20:34:54"/>
    <m/>
    <m/>
    <b v="0"/>
    <x v="1"/>
    <m/>
    <m/>
    <n v="3500"/>
    <m/>
    <x v="82"/>
    <n v="100"/>
    <n v="0"/>
  </r>
  <r>
    <s v="0013100001t0mtKAAQ"/>
    <b v="0"/>
    <m/>
    <b v="0"/>
    <m/>
    <m/>
    <m/>
    <x v="146"/>
    <b v="1"/>
    <m/>
    <m/>
    <s v="0035A00003UaFPFQA3"/>
    <m/>
    <m/>
    <s v="00531000007MUoEAAW"/>
    <b v="0"/>
    <d v="2019-04-18T19:23:52"/>
    <m/>
    <b v="0"/>
    <m/>
    <m/>
    <b v="0"/>
    <d v="2019-02-01T00:00:00"/>
    <n v="2"/>
    <n v="2019"/>
    <s v="Closed"/>
    <s v="Closed"/>
    <b v="0"/>
    <b v="0"/>
    <m/>
    <b v="1"/>
    <b v="0"/>
    <b v="0"/>
    <x v="23"/>
    <b v="0"/>
    <m/>
    <x v="0"/>
    <d v="2019-05-13T00:00:00"/>
    <s v="0055A00000BclF5QAJ"/>
    <d v="2021-04-11T20:08:00"/>
    <m/>
    <d v="2020-01-06T18:18:16"/>
    <m/>
    <m/>
    <b v="0"/>
    <m/>
    <m/>
    <s v="Field Sales"/>
    <m/>
    <m/>
    <m/>
    <m/>
    <m/>
    <x v="4183"/>
    <x v="0"/>
    <b v="1"/>
    <m/>
    <m/>
    <m/>
    <s v="00531000008F2qlAAC"/>
    <s v="01s31000003qafjAAA"/>
    <s v="CWAs;Explosives;Drugs"/>
    <s v="CWAs"/>
    <m/>
    <m/>
    <m/>
    <m/>
    <m/>
    <s v="0125A000001NaBLQA0"/>
    <b v="0"/>
    <s v="Explosives"/>
    <b v="0"/>
    <m/>
    <m/>
    <x v="1"/>
    <b v="0"/>
    <d v="2021-06-29T20:34:54"/>
    <m/>
    <m/>
    <b v="0"/>
    <x v="1"/>
    <m/>
    <m/>
    <n v="600"/>
    <m/>
    <x v="1050"/>
    <n v="100"/>
    <n v="0"/>
  </r>
  <r>
    <s v="001i000000FKPu5AAH"/>
    <b v="0"/>
    <m/>
    <b v="0"/>
    <m/>
    <m/>
    <m/>
    <x v="872"/>
    <b v="1"/>
    <m/>
    <m/>
    <s v="0035A00003UXvVSQA1"/>
    <m/>
    <m/>
    <s v="00531000007MUoEAAW"/>
    <b v="0"/>
    <d v="2019-04-22T19:28:03"/>
    <m/>
    <b v="0"/>
    <m/>
    <m/>
    <b v="0"/>
    <d v="2019-02-01T00:00:00"/>
    <n v="2"/>
    <n v="2019"/>
    <s v="Closed"/>
    <s v="Closed"/>
    <b v="0"/>
    <b v="0"/>
    <m/>
    <b v="1"/>
    <b v="0"/>
    <b v="0"/>
    <x v="22"/>
    <b v="0"/>
    <m/>
    <x v="0"/>
    <d v="2019-04-26T00:00:00"/>
    <s v="0055A00000BclF5QAJ"/>
    <d v="2021-04-11T19:52:07"/>
    <m/>
    <d v="2020-01-06T18:18:16"/>
    <m/>
    <m/>
    <b v="0"/>
    <m/>
    <m/>
    <s v="Inside Sales"/>
    <m/>
    <m/>
    <m/>
    <m/>
    <m/>
    <x v="4184"/>
    <x v="0"/>
    <b v="1"/>
    <m/>
    <m/>
    <m/>
    <s v="00531000007Es7rAAC"/>
    <s v="01s31000003qafjAAA"/>
    <m/>
    <s v="CWAs"/>
    <m/>
    <m/>
    <m/>
    <m/>
    <m/>
    <s v="0125A000001NaBLQA0"/>
    <b v="0"/>
    <s v="Explosives"/>
    <b v="0"/>
    <m/>
    <m/>
    <x v="1"/>
    <b v="0"/>
    <d v="2021-06-29T20:34:54"/>
    <m/>
    <m/>
    <b v="0"/>
    <x v="1"/>
    <m/>
    <m/>
    <n v="3500"/>
    <m/>
    <x v="82"/>
    <n v="100"/>
    <n v="0"/>
  </r>
  <r>
    <s v="0013100001VXN1KAAX"/>
    <b v="0"/>
    <m/>
    <b v="0"/>
    <m/>
    <m/>
    <m/>
    <x v="479"/>
    <b v="1"/>
    <m/>
    <m/>
    <m/>
    <m/>
    <m/>
    <s v="00531000007MUoEAAW"/>
    <b v="0"/>
    <d v="2019-04-26T20:30:49"/>
    <m/>
    <b v="0"/>
    <m/>
    <m/>
    <b v="0"/>
    <d v="2019-02-01T00:00:00"/>
    <n v="2"/>
    <n v="2019"/>
    <s v="Closed"/>
    <s v="Closed"/>
    <b v="0"/>
    <b v="0"/>
    <m/>
    <b v="1"/>
    <b v="0"/>
    <b v="0"/>
    <x v="22"/>
    <b v="0"/>
    <m/>
    <x v="0"/>
    <m/>
    <s v="0055A00000BclF5QAJ"/>
    <d v="2021-04-11T20:08:00"/>
    <m/>
    <d v="2020-01-06T18:18:16"/>
    <m/>
    <m/>
    <b v="0"/>
    <m/>
    <m/>
    <s v="Field Sales"/>
    <m/>
    <m/>
    <m/>
    <m/>
    <m/>
    <x v="4185"/>
    <x v="0"/>
    <b v="1"/>
    <m/>
    <m/>
    <m/>
    <s v="00531000007Es7rAAC"/>
    <s v="01s31000003qafjAAA"/>
    <s v="CWAs;Explosives;Drugs;All Hazards"/>
    <s v="CWAs"/>
    <m/>
    <m/>
    <m/>
    <m/>
    <m/>
    <s v="0125A000001NaBLQA0"/>
    <b v="0"/>
    <s v="Explosives"/>
    <b v="0"/>
    <m/>
    <m/>
    <x v="1"/>
    <b v="0"/>
    <d v="2021-06-29T20:34:54"/>
    <m/>
    <m/>
    <b v="0"/>
    <x v="1"/>
    <m/>
    <m/>
    <n v="130437"/>
    <m/>
    <x v="1152"/>
    <n v="100"/>
    <n v="0"/>
  </r>
  <r>
    <s v="0015A000026A4kNQAS"/>
    <b v="0"/>
    <m/>
    <b v="0"/>
    <m/>
    <m/>
    <m/>
    <x v="886"/>
    <b v="1"/>
    <m/>
    <m/>
    <s v="0035A00003VxeRXQAZ"/>
    <m/>
    <m/>
    <s v="00531000007MUoEAAW"/>
    <b v="0"/>
    <d v="2019-05-14T17:47:11"/>
    <m/>
    <b v="0"/>
    <m/>
    <m/>
    <b v="0"/>
    <d v="2019-02-01T00:00:00"/>
    <n v="2"/>
    <n v="2019"/>
    <s v="Closed"/>
    <s v="Closed"/>
    <b v="0"/>
    <b v="0"/>
    <m/>
    <b v="1"/>
    <b v="0"/>
    <b v="0"/>
    <x v="22"/>
    <b v="0"/>
    <m/>
    <x v="0"/>
    <d v="2019-06-18T00:00:00"/>
    <s v="0055A00000BclF5QAJ"/>
    <d v="2021-04-11T19:52:07"/>
    <m/>
    <d v="2020-01-06T18:18:16"/>
    <m/>
    <m/>
    <b v="0"/>
    <m/>
    <m/>
    <s v="Inside Sales"/>
    <m/>
    <m/>
    <m/>
    <m/>
    <m/>
    <x v="4186"/>
    <x v="0"/>
    <b v="1"/>
    <m/>
    <m/>
    <m/>
    <s v="00531000007Es7rAAC"/>
    <s v="01s31000003qafjAAA"/>
    <s v="CWAs;Explosives;Drugs;All Hazards"/>
    <s v="CWAs"/>
    <m/>
    <m/>
    <m/>
    <m/>
    <m/>
    <s v="0125A000001NaBLQA0"/>
    <b v="0"/>
    <s v="Explosives"/>
    <b v="0"/>
    <m/>
    <m/>
    <x v="1"/>
    <b v="0"/>
    <d v="2021-06-29T20:34:54"/>
    <m/>
    <m/>
    <b v="0"/>
    <x v="1"/>
    <m/>
    <m/>
    <n v="3500"/>
    <m/>
    <x v="82"/>
    <n v="100"/>
    <n v="0"/>
  </r>
  <r>
    <s v="0013100001mIDLTAA4"/>
    <b v="0"/>
    <m/>
    <b v="0"/>
    <m/>
    <m/>
    <m/>
    <x v="676"/>
    <b v="1"/>
    <m/>
    <m/>
    <m/>
    <m/>
    <m/>
    <s v="00531000008F2qlAAC"/>
    <b v="0"/>
    <d v="2018-03-22T23:16:33"/>
    <m/>
    <b v="0"/>
    <m/>
    <m/>
    <b v="0"/>
    <d v="2018-02-01T00:00:00"/>
    <n v="2"/>
    <n v="2018"/>
    <s v="Closed"/>
    <s v="Closed"/>
    <b v="0"/>
    <b v="0"/>
    <m/>
    <b v="1"/>
    <b v="0"/>
    <b v="0"/>
    <x v="23"/>
    <b v="0"/>
    <m/>
    <x v="0"/>
    <m/>
    <s v="0055A00000BclF5QAJ"/>
    <d v="2021-04-11T20:08:00"/>
    <m/>
    <d v="2020-01-06T18:18:11"/>
    <m/>
    <m/>
    <b v="0"/>
    <m/>
    <m/>
    <s v="Field Sales"/>
    <m/>
    <m/>
    <m/>
    <m/>
    <m/>
    <x v="4187"/>
    <x v="0"/>
    <b v="1"/>
    <m/>
    <m/>
    <m/>
    <s v="00531000008F2qlAAC"/>
    <s v="01si00000040RFIAA2"/>
    <m/>
    <s v="CWAs"/>
    <m/>
    <m/>
    <m/>
    <m/>
    <m/>
    <s v="0125A000001NaBLQA0"/>
    <b v="0"/>
    <s v="Explosives"/>
    <b v="0"/>
    <m/>
    <m/>
    <x v="1"/>
    <b v="0"/>
    <d v="2021-06-29T20:34:54"/>
    <m/>
    <m/>
    <b v="0"/>
    <x v="1"/>
    <m/>
    <m/>
    <n v="354044.25"/>
    <m/>
    <x v="1153"/>
    <n v="100"/>
    <n v="0"/>
  </r>
  <r>
    <s v="0013100001gZd3uAAC"/>
    <b v="0"/>
    <m/>
    <b v="0"/>
    <m/>
    <m/>
    <m/>
    <x v="668"/>
    <b v="1"/>
    <m/>
    <m/>
    <m/>
    <m/>
    <m/>
    <s v="00531000007MUoEAAW"/>
    <b v="0"/>
    <d v="2020-05-13T13:01:30"/>
    <m/>
    <b v="0"/>
    <m/>
    <m/>
    <b v="0"/>
    <d v="2020-02-01T00:00:00"/>
    <n v="2"/>
    <n v="2020"/>
    <s v="Closed"/>
    <s v="Closed"/>
    <b v="0"/>
    <b v="0"/>
    <m/>
    <b v="1"/>
    <b v="0"/>
    <b v="0"/>
    <x v="19"/>
    <b v="0"/>
    <m/>
    <x v="0"/>
    <d v="2020-05-15T00:00:00"/>
    <s v="0055A00000BclF5QAJ"/>
    <d v="2021-04-11T20:08:00"/>
    <m/>
    <d v="2020-05-15T17:16:27"/>
    <m/>
    <m/>
    <b v="0"/>
    <m/>
    <m/>
    <s v="Field Sales"/>
    <m/>
    <m/>
    <m/>
    <m/>
    <m/>
    <x v="4188"/>
    <x v="0"/>
    <b v="1"/>
    <m/>
    <m/>
    <m/>
    <s v="00531000007MUoEAAW"/>
    <s v="01s31000003qafjAAA"/>
    <m/>
    <m/>
    <m/>
    <m/>
    <s v="MX908"/>
    <m/>
    <m/>
    <s v="0125A000001NaBLQA0"/>
    <b v="0"/>
    <m/>
    <b v="0"/>
    <m/>
    <m/>
    <x v="1"/>
    <b v="0"/>
    <d v="2021-06-29T20:34:55"/>
    <m/>
    <m/>
    <b v="0"/>
    <x v="1"/>
    <m/>
    <m/>
    <n v="1990"/>
    <m/>
    <x v="1096"/>
    <n v="100"/>
    <n v="0"/>
  </r>
  <r>
    <s v="0015A000029X3rsQAC"/>
    <b v="0"/>
    <m/>
    <b v="0"/>
    <m/>
    <m/>
    <m/>
    <x v="887"/>
    <b v="1"/>
    <m/>
    <m/>
    <s v="0035A00003WpH1mQAF"/>
    <m/>
    <m/>
    <s v="00531000007MUoEAAW"/>
    <b v="0"/>
    <d v="2019-12-06T16:10:35"/>
    <m/>
    <b v="0"/>
    <m/>
    <m/>
    <b v="0"/>
    <d v="2020-02-01T00:00:00"/>
    <n v="2"/>
    <n v="2020"/>
    <s v="Closed"/>
    <s v="Closed"/>
    <b v="0"/>
    <b v="0"/>
    <m/>
    <b v="1"/>
    <b v="0"/>
    <b v="0"/>
    <x v="19"/>
    <b v="0"/>
    <m/>
    <x v="0"/>
    <d v="2020-04-08T00:00:00"/>
    <s v="0055A00000BclF5QAJ"/>
    <d v="2021-04-11T19:52:07"/>
    <m/>
    <d v="2020-04-08T14:35:48"/>
    <m/>
    <m/>
    <b v="0"/>
    <m/>
    <m/>
    <s v="Inside Sales"/>
    <m/>
    <m/>
    <m/>
    <m/>
    <m/>
    <x v="4189"/>
    <x v="0"/>
    <b v="1"/>
    <m/>
    <m/>
    <m/>
    <s v="00531000007MUoEAAW"/>
    <s v="01s31000003qafjAAA"/>
    <m/>
    <s v="All Hazards"/>
    <m/>
    <m/>
    <s v="MX908"/>
    <m/>
    <m/>
    <s v="0125A000001NaBLQA0"/>
    <b v="0"/>
    <m/>
    <b v="0"/>
    <m/>
    <m/>
    <x v="1"/>
    <b v="0"/>
    <d v="2021-06-29T20:34:55"/>
    <m/>
    <m/>
    <b v="0"/>
    <x v="1"/>
    <m/>
    <m/>
    <n v="199"/>
    <m/>
    <x v="980"/>
    <n v="100"/>
    <n v="0"/>
  </r>
  <r>
    <s v="0013100001eoCq6AAE"/>
    <b v="0"/>
    <m/>
    <b v="0"/>
    <m/>
    <m/>
    <m/>
    <x v="672"/>
    <b v="1"/>
    <m/>
    <m/>
    <m/>
    <m/>
    <m/>
    <s v="00531000007KAsvAAG"/>
    <b v="0"/>
    <d v="2020-01-09T18:59:40"/>
    <m/>
    <b v="0"/>
    <m/>
    <m/>
    <b v="0"/>
    <d v="2020-02-01T00:00:00"/>
    <n v="2"/>
    <n v="2020"/>
    <s v="Closed"/>
    <s v="Closed"/>
    <b v="0"/>
    <b v="0"/>
    <m/>
    <b v="1"/>
    <b v="0"/>
    <b v="0"/>
    <x v="19"/>
    <b v="0"/>
    <m/>
    <x v="0"/>
    <d v="2020-06-01T00:00:00"/>
    <s v="0055A00000BclF5QAJ"/>
    <d v="2021-04-11T19:52:07"/>
    <m/>
    <d v="2020-05-29T19:07:07"/>
    <m/>
    <m/>
    <b v="0"/>
    <m/>
    <m/>
    <s v="Inside Sales"/>
    <m/>
    <m/>
    <m/>
    <m/>
    <m/>
    <x v="4190"/>
    <x v="0"/>
    <b v="1"/>
    <m/>
    <m/>
    <m/>
    <s v="00531000007KAsvAAG"/>
    <s v="01s31000003qafjAAA"/>
    <s v="All Hazards"/>
    <s v="All Hazards"/>
    <m/>
    <m/>
    <s v="MX908"/>
    <m/>
    <m/>
    <s v="0125A000001NaBLQA0"/>
    <b v="0"/>
    <m/>
    <b v="0"/>
    <m/>
    <m/>
    <x v="1"/>
    <b v="0"/>
    <d v="2021-06-29T20:34:55"/>
    <m/>
    <m/>
    <b v="0"/>
    <x v="1"/>
    <m/>
    <m/>
    <n v="157700"/>
    <m/>
    <x v="1154"/>
    <n v="100"/>
    <n v="0"/>
  </r>
  <r>
    <s v="0015A00002Hbs9EQAR"/>
    <b v="0"/>
    <m/>
    <b v="0"/>
    <s v="7015A000001yX5aQAE"/>
    <m/>
    <m/>
    <x v="888"/>
    <b v="1"/>
    <m/>
    <m/>
    <s v="0035A00003bctqzQAA"/>
    <m/>
    <m/>
    <s v="00531000007KAsvAAG"/>
    <b v="0"/>
    <d v="2020-01-21T20:37:56"/>
    <m/>
    <b v="0"/>
    <m/>
    <m/>
    <b v="0"/>
    <d v="2020-02-01T00:00:00"/>
    <n v="2"/>
    <n v="2020"/>
    <s v="Closed"/>
    <s v="Closed"/>
    <b v="0"/>
    <b v="0"/>
    <m/>
    <b v="1"/>
    <b v="0"/>
    <b v="0"/>
    <x v="19"/>
    <b v="0"/>
    <m/>
    <x v="0"/>
    <d v="2020-03-31T00:00:00"/>
    <s v="00531000007MUoEAAW"/>
    <d v="2021-01-09T19:32:53"/>
    <m/>
    <d v="2020-04-03T20:44:31"/>
    <m/>
    <m/>
    <b v="0"/>
    <m/>
    <m/>
    <s v="Trade Show"/>
    <m/>
    <m/>
    <m/>
    <m/>
    <m/>
    <x v="4191"/>
    <x v="0"/>
    <b v="1"/>
    <m/>
    <m/>
    <m/>
    <s v="00531000007KAsvAAG"/>
    <s v="01s31000003qafjAAA"/>
    <s v="All Hazards"/>
    <s v="All Hazards"/>
    <m/>
    <m/>
    <s v="MX908"/>
    <m/>
    <m/>
    <s v="0125A000001NaBLQA0"/>
    <b v="0"/>
    <m/>
    <b v="0"/>
    <m/>
    <m/>
    <x v="1"/>
    <b v="0"/>
    <d v="2021-06-29T20:34:55"/>
    <m/>
    <m/>
    <b v="0"/>
    <x v="1"/>
    <m/>
    <m/>
    <n v="58416.04"/>
    <m/>
    <x v="1155"/>
    <n v="100"/>
    <n v="0"/>
  </r>
  <r>
    <s v="0013100001enw77AAA"/>
    <b v="0"/>
    <m/>
    <b v="0"/>
    <m/>
    <m/>
    <m/>
    <x v="682"/>
    <b v="1"/>
    <m/>
    <m/>
    <s v="0035A00003bd7uUQAQ"/>
    <m/>
    <m/>
    <s v="00531000007MUoEAAW"/>
    <b v="0"/>
    <d v="2020-01-24T15:48:03"/>
    <m/>
    <b v="0"/>
    <m/>
    <m/>
    <b v="0"/>
    <d v="2020-02-01T00:00:00"/>
    <n v="2"/>
    <n v="2020"/>
    <s v="Closed"/>
    <s v="Closed"/>
    <b v="0"/>
    <b v="0"/>
    <m/>
    <b v="1"/>
    <b v="0"/>
    <b v="0"/>
    <x v="19"/>
    <b v="0"/>
    <m/>
    <x v="0"/>
    <d v="2020-05-08T00:00:00"/>
    <s v="0055A00000BclF5QAJ"/>
    <d v="2021-04-11T19:52:59"/>
    <m/>
    <d v="2020-05-08T13:17:11"/>
    <m/>
    <m/>
    <b v="0"/>
    <m/>
    <m/>
    <s v="Inside Sales"/>
    <m/>
    <m/>
    <m/>
    <m/>
    <m/>
    <x v="4192"/>
    <x v="0"/>
    <b v="1"/>
    <m/>
    <m/>
    <m/>
    <s v="00531000007MUoEAAW"/>
    <s v="01s31000003qafjAAA"/>
    <m/>
    <s v="All Hazards"/>
    <m/>
    <m/>
    <s v="MX908"/>
    <m/>
    <s v="0Q05A000001e7yrSAA"/>
    <s v="0125A000001NaBLQA0"/>
    <b v="0"/>
    <m/>
    <b v="0"/>
    <m/>
    <m/>
    <x v="1"/>
    <b v="0"/>
    <d v="2021-06-29T20:34:55"/>
    <m/>
    <m/>
    <b v="0"/>
    <x v="1"/>
    <m/>
    <m/>
    <n v="6500"/>
    <m/>
    <x v="79"/>
    <n v="100"/>
    <n v="0"/>
  </r>
  <r>
    <s v="0013100001enucRAAQ"/>
    <b v="0"/>
    <m/>
    <b v="0"/>
    <m/>
    <m/>
    <m/>
    <x v="682"/>
    <b v="1"/>
    <m/>
    <m/>
    <m/>
    <m/>
    <m/>
    <s v="00531000007MUoEAAW"/>
    <b v="0"/>
    <d v="2020-02-27T16:35:33"/>
    <m/>
    <b v="0"/>
    <m/>
    <m/>
    <b v="0"/>
    <d v="2020-02-01T00:00:00"/>
    <n v="2"/>
    <n v="2020"/>
    <s v="Closed"/>
    <s v="Closed"/>
    <b v="0"/>
    <b v="0"/>
    <m/>
    <b v="1"/>
    <b v="0"/>
    <b v="0"/>
    <x v="19"/>
    <b v="0"/>
    <m/>
    <x v="0"/>
    <d v="2020-05-08T00:00:00"/>
    <s v="0055A00000BclF5QAJ"/>
    <d v="2021-04-11T20:08:00"/>
    <m/>
    <d v="2020-05-08T18:37:53"/>
    <m/>
    <m/>
    <b v="0"/>
    <m/>
    <m/>
    <s v="Field Sales"/>
    <m/>
    <m/>
    <m/>
    <m/>
    <m/>
    <x v="4193"/>
    <x v="0"/>
    <b v="1"/>
    <m/>
    <m/>
    <m/>
    <s v="00531000007MUoEAAW"/>
    <s v="01s31000003qafjAAA"/>
    <m/>
    <s v="All Hazards"/>
    <m/>
    <m/>
    <s v="MX908"/>
    <m/>
    <s v="0Q05A000001e9skSAA"/>
    <s v="0125A000001NaBLQA0"/>
    <b v="0"/>
    <m/>
    <b v="0"/>
    <m/>
    <m/>
    <x v="1"/>
    <b v="0"/>
    <d v="2021-06-29T20:34:55"/>
    <m/>
    <m/>
    <b v="0"/>
    <x v="1"/>
    <m/>
    <m/>
    <n v="16575"/>
    <m/>
    <x v="1156"/>
    <n v="100"/>
    <n v="0"/>
  </r>
  <r>
    <s v="0015A00002K69yuQAB"/>
    <b v="0"/>
    <m/>
    <b v="0"/>
    <m/>
    <m/>
    <m/>
    <x v="889"/>
    <b v="1"/>
    <m/>
    <m/>
    <s v="0035A00003eNy1kQAC"/>
    <m/>
    <m/>
    <s v="00531000007MUoEAAW"/>
    <b v="0"/>
    <d v="2020-04-15T14:01:25"/>
    <m/>
    <b v="0"/>
    <m/>
    <m/>
    <b v="0"/>
    <d v="2020-02-01T00:00:00"/>
    <n v="2"/>
    <n v="2020"/>
    <s v="Closed"/>
    <s v="Closed"/>
    <b v="0"/>
    <b v="0"/>
    <m/>
    <b v="1"/>
    <b v="0"/>
    <b v="0"/>
    <x v="20"/>
    <b v="0"/>
    <m/>
    <x v="0"/>
    <d v="2020-04-16T00:00:00"/>
    <s v="0055A00000BclF5QAJ"/>
    <d v="2021-04-11T19:52:07"/>
    <m/>
    <d v="2020-04-16T18:20:40"/>
    <m/>
    <m/>
    <b v="0"/>
    <m/>
    <m/>
    <s v="Inside Sales"/>
    <m/>
    <m/>
    <m/>
    <m/>
    <m/>
    <x v="4194"/>
    <x v="0"/>
    <b v="1"/>
    <m/>
    <m/>
    <m/>
    <s v="00531000007MUoEAAW"/>
    <s v="01s31000003qafjAAA"/>
    <s v="All Hazards"/>
    <s v="All Hazards"/>
    <m/>
    <m/>
    <s v="MX908"/>
    <m/>
    <s v="0Q05A000001eC4mSAE"/>
    <s v="0125A000001NaBLQA0"/>
    <b v="0"/>
    <m/>
    <b v="0"/>
    <m/>
    <m/>
    <x v="1"/>
    <b v="0"/>
    <d v="2021-06-29T20:34:55"/>
    <m/>
    <m/>
    <b v="0"/>
    <x v="1"/>
    <m/>
    <m/>
    <n v="792"/>
    <m/>
    <x v="1157"/>
    <n v="100"/>
    <n v="0"/>
  </r>
  <r>
    <s v="0013100001eoCq6AAE"/>
    <b v="0"/>
    <m/>
    <b v="0"/>
    <m/>
    <m/>
    <m/>
    <x v="890"/>
    <b v="1"/>
    <m/>
    <m/>
    <m/>
    <m/>
    <m/>
    <s v="00531000007KAsvAAG"/>
    <b v="0"/>
    <d v="2020-04-29T15:43:39"/>
    <m/>
    <b v="0"/>
    <m/>
    <m/>
    <b v="0"/>
    <d v="2020-02-01T00:00:00"/>
    <n v="2"/>
    <n v="2020"/>
    <s v="Closed"/>
    <s v="Closed"/>
    <b v="0"/>
    <b v="0"/>
    <m/>
    <b v="1"/>
    <b v="0"/>
    <b v="0"/>
    <x v="19"/>
    <b v="0"/>
    <m/>
    <x v="0"/>
    <d v="2020-06-01T00:00:00"/>
    <s v="0055A00000BclF5QAJ"/>
    <d v="2021-04-11T19:52:07"/>
    <m/>
    <d v="2020-06-02T20:33:02"/>
    <m/>
    <m/>
    <b v="0"/>
    <m/>
    <m/>
    <s v="Inside Sales"/>
    <m/>
    <m/>
    <m/>
    <m/>
    <m/>
    <x v="4195"/>
    <x v="0"/>
    <b v="1"/>
    <m/>
    <m/>
    <m/>
    <s v="00531000007KAsvAAG"/>
    <s v="01s31000003qafjAAA"/>
    <s v="All Hazards"/>
    <s v="All Hazards"/>
    <m/>
    <m/>
    <s v="MX908"/>
    <m/>
    <m/>
    <s v="0125A000001NaBLQA0"/>
    <b v="0"/>
    <m/>
    <b v="0"/>
    <m/>
    <m/>
    <x v="1"/>
    <b v="0"/>
    <d v="2021-06-29T20:34:55"/>
    <m/>
    <m/>
    <b v="0"/>
    <x v="1"/>
    <m/>
    <m/>
    <n v="78585"/>
    <m/>
    <x v="1158"/>
    <n v="100"/>
    <n v="0"/>
  </r>
  <r>
    <s v="0015A000029VvJwQAK"/>
    <b v="0"/>
    <m/>
    <b v="0"/>
    <m/>
    <m/>
    <m/>
    <x v="640"/>
    <b v="1"/>
    <m/>
    <m/>
    <s v="0035A00003XB1ICQA1"/>
    <m/>
    <m/>
    <s v="00531000007MUoEAAW"/>
    <b v="0"/>
    <d v="2020-05-15T16:53:06"/>
    <m/>
    <b v="0"/>
    <m/>
    <m/>
    <b v="0"/>
    <d v="2020-02-01T00:00:00"/>
    <n v="2"/>
    <n v="2020"/>
    <s v="Closed"/>
    <s v="Closed"/>
    <b v="0"/>
    <b v="0"/>
    <m/>
    <b v="1"/>
    <b v="0"/>
    <b v="0"/>
    <x v="19"/>
    <b v="0"/>
    <m/>
    <x v="0"/>
    <d v="2020-06-22T00:00:00"/>
    <s v="0055A00000BclF5QAJ"/>
    <d v="2021-04-11T19:52:59"/>
    <m/>
    <d v="2020-06-22T19:07:02"/>
    <m/>
    <m/>
    <b v="0"/>
    <m/>
    <m/>
    <s v="Inside Sales"/>
    <m/>
    <m/>
    <m/>
    <m/>
    <m/>
    <x v="4196"/>
    <x v="0"/>
    <b v="1"/>
    <m/>
    <m/>
    <m/>
    <s v="00531000007MUoEAAW"/>
    <s v="01s31000003qafjAAA"/>
    <m/>
    <s v="All Hazards"/>
    <m/>
    <m/>
    <s v="MX908"/>
    <m/>
    <s v="0Q05A0000013vCySAI"/>
    <s v="0125A000001NaBLQA0"/>
    <b v="0"/>
    <m/>
    <b v="0"/>
    <m/>
    <m/>
    <x v="1"/>
    <b v="0"/>
    <d v="2021-06-29T20:34:55"/>
    <m/>
    <m/>
    <b v="0"/>
    <x v="1"/>
    <m/>
    <m/>
    <n v="17550"/>
    <m/>
    <x v="1159"/>
    <n v="100"/>
    <n v="0"/>
  </r>
  <r>
    <s v="0013100001jYgIJAA0"/>
    <b v="0"/>
    <m/>
    <b v="0"/>
    <m/>
    <m/>
    <m/>
    <x v="46"/>
    <b v="1"/>
    <m/>
    <m/>
    <m/>
    <m/>
    <m/>
    <s v="00531000007MUoEAAW"/>
    <b v="0"/>
    <d v="2020-05-26T20:32:12"/>
    <m/>
    <b v="0"/>
    <m/>
    <m/>
    <b v="0"/>
    <d v="2020-02-01T00:00:00"/>
    <n v="2"/>
    <n v="2020"/>
    <s v="Closed"/>
    <s v="Closed"/>
    <b v="0"/>
    <b v="0"/>
    <m/>
    <b v="1"/>
    <b v="0"/>
    <b v="0"/>
    <x v="23"/>
    <b v="0"/>
    <m/>
    <x v="0"/>
    <m/>
    <s v="0055A00000BclF5QAJ"/>
    <d v="2021-04-11T19:52:07"/>
    <m/>
    <m/>
    <m/>
    <m/>
    <b v="0"/>
    <m/>
    <m/>
    <s v="Inside Sales"/>
    <m/>
    <m/>
    <m/>
    <m/>
    <m/>
    <x v="4197"/>
    <x v="0"/>
    <b v="1"/>
    <m/>
    <m/>
    <m/>
    <s v="00531000007KgPgAAK"/>
    <s v="01s31000003qafjAAA"/>
    <s v="All Hazards"/>
    <s v="All Hazards"/>
    <m/>
    <m/>
    <s v="MX908"/>
    <m/>
    <s v="0Q05A0000013vRqSAI"/>
    <s v="0125A000001NaBLQA0"/>
    <b v="0"/>
    <m/>
    <b v="0"/>
    <m/>
    <m/>
    <x v="1"/>
    <b v="0"/>
    <d v="2021-06-29T20:34:55"/>
    <m/>
    <m/>
    <b v="0"/>
    <x v="1"/>
    <m/>
    <m/>
    <n v="1990.4"/>
    <m/>
    <x v="1160"/>
    <n v="100"/>
    <n v="0"/>
  </r>
  <r>
    <s v="0013100001eCIpHAAW"/>
    <b v="0"/>
    <m/>
    <b v="0"/>
    <m/>
    <m/>
    <m/>
    <x v="640"/>
    <b v="1"/>
    <m/>
    <m/>
    <m/>
    <m/>
    <m/>
    <s v="00531000007KAsvAAG"/>
    <b v="0"/>
    <d v="2020-04-15T14:40:03"/>
    <m/>
    <b v="0"/>
    <m/>
    <m/>
    <b v="0"/>
    <d v="2020-02-01T00:00:00"/>
    <n v="2"/>
    <n v="2020"/>
    <s v="Closed"/>
    <s v="Closed"/>
    <b v="0"/>
    <b v="0"/>
    <s v="UASI"/>
    <b v="1"/>
    <b v="0"/>
    <b v="0"/>
    <x v="19"/>
    <b v="0"/>
    <m/>
    <x v="0"/>
    <d v="2020-06-24T00:00:00"/>
    <s v="0055A00000BclF5QAJ"/>
    <d v="2021-04-11T20:08:00"/>
    <m/>
    <d v="2020-06-22T18:47:53"/>
    <m/>
    <m/>
    <b v="0"/>
    <m/>
    <m/>
    <s v="Field Sales"/>
    <m/>
    <m/>
    <m/>
    <m/>
    <m/>
    <x v="4198"/>
    <x v="0"/>
    <b v="1"/>
    <m/>
    <m/>
    <m/>
    <s v="00531000007KAsvAAG"/>
    <s v="01s31000003qafjAAA"/>
    <s v="All Hazards"/>
    <s v="All Hazards"/>
    <m/>
    <m/>
    <s v="MX908"/>
    <m/>
    <m/>
    <s v="0125A000001NaBLQA0"/>
    <b v="0"/>
    <m/>
    <b v="0"/>
    <m/>
    <m/>
    <x v="1"/>
    <b v="0"/>
    <d v="2021-06-29T20:34:55"/>
    <m/>
    <m/>
    <b v="0"/>
    <x v="1"/>
    <m/>
    <m/>
    <n v="86639.05"/>
    <m/>
    <x v="1161"/>
    <n v="100"/>
    <n v="0"/>
  </r>
  <r>
    <s v="0015A00001yYEMGQA4"/>
    <b v="0"/>
    <m/>
    <b v="0"/>
    <m/>
    <m/>
    <m/>
    <x v="421"/>
    <b v="1"/>
    <m/>
    <m/>
    <m/>
    <m/>
    <m/>
    <s v="00531000007MUoEAAW"/>
    <b v="0"/>
    <d v="2020-06-23T17:14:14"/>
    <m/>
    <b v="0"/>
    <m/>
    <m/>
    <b v="0"/>
    <d v="2020-02-01T00:00:00"/>
    <n v="2"/>
    <n v="2020"/>
    <s v="Closed"/>
    <s v="Closed"/>
    <b v="0"/>
    <b v="0"/>
    <m/>
    <b v="1"/>
    <b v="0"/>
    <b v="0"/>
    <x v="22"/>
    <b v="0"/>
    <m/>
    <x v="0"/>
    <d v="2020-06-23T00:00:00"/>
    <s v="0055A00000BclF5QAJ"/>
    <d v="2021-04-11T19:52:07"/>
    <m/>
    <m/>
    <m/>
    <m/>
    <b v="0"/>
    <m/>
    <m/>
    <s v="Inside Sales"/>
    <m/>
    <m/>
    <m/>
    <m/>
    <m/>
    <x v="4199"/>
    <x v="0"/>
    <b v="1"/>
    <m/>
    <m/>
    <m/>
    <s v="00531000007MUoEAAW"/>
    <s v="01s31000003qafjAAA"/>
    <s v="CWAs"/>
    <s v="CWAs"/>
    <m/>
    <m/>
    <s v="MX908"/>
    <m/>
    <m/>
    <s v="0125A000001NaBLQA0"/>
    <b v="0"/>
    <m/>
    <b v="0"/>
    <m/>
    <m/>
    <x v="1"/>
    <b v="0"/>
    <d v="2021-06-29T20:34:55"/>
    <m/>
    <m/>
    <b v="0"/>
    <x v="1"/>
    <m/>
    <m/>
    <n v="179.1"/>
    <m/>
    <x v="1115"/>
    <n v="100"/>
    <n v="0"/>
  </r>
  <r>
    <s v="0015A00001yVSaMQAW"/>
    <b v="0"/>
    <m/>
    <b v="0"/>
    <m/>
    <m/>
    <m/>
    <x v="640"/>
    <b v="1"/>
    <m/>
    <m/>
    <m/>
    <m/>
    <m/>
    <s v="00531000008F2qlAAC"/>
    <b v="0"/>
    <d v="2019-12-13T19:30:29"/>
    <m/>
    <b v="0"/>
    <m/>
    <m/>
    <b v="0"/>
    <d v="2020-02-01T00:00:00"/>
    <n v="2"/>
    <n v="2020"/>
    <s v="Closed"/>
    <s v="Closed"/>
    <b v="0"/>
    <b v="0"/>
    <m/>
    <b v="1"/>
    <b v="0"/>
    <b v="0"/>
    <x v="23"/>
    <b v="0"/>
    <m/>
    <x v="0"/>
    <d v="2020-06-26T00:00:00"/>
    <s v="0055A00000BclF5QAJ"/>
    <d v="2021-04-11T20:08:00"/>
    <m/>
    <d v="2020-06-22T13:27:29"/>
    <m/>
    <m/>
    <b v="0"/>
    <m/>
    <m/>
    <s v="Field Sales"/>
    <m/>
    <m/>
    <m/>
    <m/>
    <m/>
    <x v="4200"/>
    <x v="0"/>
    <b v="1"/>
    <m/>
    <m/>
    <m/>
    <s v="00531000007KgPgAAK"/>
    <s v="01si00000040RFIAA2"/>
    <s v="CWAs"/>
    <s v="CWAs"/>
    <m/>
    <m/>
    <s v="MX908"/>
    <m/>
    <m/>
    <s v="0125A000001NaBLQA0"/>
    <b v="0"/>
    <m/>
    <b v="0"/>
    <m/>
    <m/>
    <x v="1"/>
    <b v="0"/>
    <d v="2021-06-29T20:34:55"/>
    <m/>
    <m/>
    <b v="0"/>
    <x v="1"/>
    <m/>
    <m/>
    <n v="59977.599999999999"/>
    <m/>
    <x v="1162"/>
    <n v="100"/>
    <n v="0"/>
  </r>
  <r>
    <s v="0013100001VWdHuAAL"/>
    <b v="0"/>
    <m/>
    <b v="0"/>
    <s v="7015A000001eOy9QAE"/>
    <m/>
    <m/>
    <x v="416"/>
    <b v="1"/>
    <m/>
    <m/>
    <s v="0035A00003G6kJHQAZ"/>
    <m/>
    <m/>
    <s v="00531000007MUoEAAW"/>
    <b v="0"/>
    <d v="2021-02-03T18:22:29"/>
    <m/>
    <b v="0"/>
    <m/>
    <m/>
    <b v="0"/>
    <d v="2021-02-01T00:00:00"/>
    <n v="2"/>
    <n v="2021"/>
    <s v="Closed"/>
    <s v="Closed"/>
    <b v="0"/>
    <b v="0"/>
    <m/>
    <b v="1"/>
    <b v="0"/>
    <b v="0"/>
    <x v="20"/>
    <b v="0"/>
    <m/>
    <x v="0"/>
    <d v="2021-04-07T00:00:00"/>
    <s v="00531000007MUoEAAW"/>
    <d v="2021-04-20T13:15:15"/>
    <m/>
    <d v="2021-04-09T18:14:16"/>
    <m/>
    <m/>
    <b v="0"/>
    <m/>
    <m/>
    <s v="Field Sales"/>
    <m/>
    <m/>
    <m/>
    <m/>
    <m/>
    <x v="4201"/>
    <x v="0"/>
    <b v="1"/>
    <m/>
    <m/>
    <m/>
    <s v="00531000007MUoEAAW"/>
    <s v="01s31000003qafjAAA"/>
    <m/>
    <s v="CWAs"/>
    <m/>
    <m/>
    <s v="MX908"/>
    <m/>
    <s v="0Q05A000001eTfWSAU"/>
    <s v="0125A000001NaBLQA0"/>
    <b v="0"/>
    <m/>
    <b v="0"/>
    <m/>
    <m/>
    <x v="1"/>
    <b v="0"/>
    <d v="2021-06-29T20:34:55"/>
    <m/>
    <m/>
    <b v="0"/>
    <x v="1"/>
    <m/>
    <m/>
    <n v="4550"/>
    <m/>
    <x v="202"/>
    <n v="100"/>
    <n v="0"/>
  </r>
  <r>
    <s v="0015A00002G7WWuQAN"/>
    <b v="0"/>
    <m/>
    <b v="0"/>
    <m/>
    <m/>
    <m/>
    <x v="490"/>
    <b v="1"/>
    <m/>
    <m/>
    <m/>
    <m/>
    <m/>
    <s v="00531000007KAsvAAG"/>
    <b v="0"/>
    <d v="2020-01-29T20:13:44"/>
    <m/>
    <b v="0"/>
    <m/>
    <m/>
    <b v="0"/>
    <d v="2020-02-01T00:00:00"/>
    <n v="2"/>
    <n v="2020"/>
    <s v="Closed"/>
    <s v="Closed"/>
    <b v="0"/>
    <b v="0"/>
    <m/>
    <b v="1"/>
    <b v="0"/>
    <b v="0"/>
    <x v="19"/>
    <b v="0"/>
    <m/>
    <x v="0"/>
    <d v="2020-05-01T00:00:00"/>
    <s v="0055A00000BclF5QAJ"/>
    <d v="2021-04-11T20:08:00"/>
    <m/>
    <d v="2020-05-01T17:00:16"/>
    <m/>
    <m/>
    <b v="0"/>
    <m/>
    <m/>
    <s v="Field Sales"/>
    <m/>
    <m/>
    <m/>
    <m/>
    <m/>
    <x v="4202"/>
    <x v="0"/>
    <b v="1"/>
    <m/>
    <m/>
    <m/>
    <s v="00531000007KAsvAAG"/>
    <s v="01s31000003qafjAAA"/>
    <s v="Drugs"/>
    <s v="Drugs"/>
    <m/>
    <m/>
    <s v="MX908"/>
    <m/>
    <m/>
    <s v="0125A000001NaBLQA0"/>
    <b v="0"/>
    <m/>
    <b v="0"/>
    <m/>
    <m/>
    <x v="1"/>
    <b v="0"/>
    <d v="2021-06-29T20:34:55"/>
    <m/>
    <m/>
    <b v="0"/>
    <x v="1"/>
    <m/>
    <m/>
    <n v="780"/>
    <m/>
    <x v="1163"/>
    <n v="100"/>
    <n v="0"/>
  </r>
  <r>
    <s v="001i000001MZM70AAH"/>
    <b v="0"/>
    <m/>
    <b v="0"/>
    <m/>
    <m/>
    <m/>
    <x v="639"/>
    <b v="1"/>
    <m/>
    <m/>
    <s v="0035A00003fpmi1QAA"/>
    <m/>
    <m/>
    <s v="00531000007MUoEAAW"/>
    <b v="0"/>
    <d v="2020-03-09T15:29:51"/>
    <m/>
    <b v="0"/>
    <m/>
    <m/>
    <b v="0"/>
    <d v="2020-02-01T00:00:00"/>
    <n v="2"/>
    <n v="2020"/>
    <s v="Closed"/>
    <s v="Closed"/>
    <b v="0"/>
    <b v="0"/>
    <m/>
    <b v="1"/>
    <b v="0"/>
    <b v="0"/>
    <x v="19"/>
    <b v="0"/>
    <m/>
    <x v="0"/>
    <d v="2020-06-16T00:00:00"/>
    <s v="00531000007MUoEAAW"/>
    <d v="2021-04-26T18:34:19"/>
    <m/>
    <d v="2020-06-16T20:30:02"/>
    <m/>
    <m/>
    <b v="0"/>
    <m/>
    <m/>
    <s v="Inside Sales"/>
    <m/>
    <m/>
    <m/>
    <m/>
    <m/>
    <x v="4203"/>
    <x v="0"/>
    <b v="1"/>
    <m/>
    <m/>
    <m/>
    <s v="00531000007MUoEAAW"/>
    <s v="01s31000003qafjAAA"/>
    <m/>
    <s v="Drugs"/>
    <m/>
    <m/>
    <s v="MX908"/>
    <m/>
    <m/>
    <s v="0125A000001NaBLQA0"/>
    <b v="0"/>
    <m/>
    <b v="0"/>
    <m/>
    <m/>
    <x v="1"/>
    <b v="0"/>
    <d v="2021-06-29T20:34:55"/>
    <m/>
    <m/>
    <b v="0"/>
    <x v="1"/>
    <m/>
    <m/>
    <n v="6500"/>
    <m/>
    <x v="79"/>
    <n v="100"/>
    <n v="0"/>
  </r>
  <r>
    <s v="0015A00002AmKI0QAN"/>
    <b v="0"/>
    <m/>
    <b v="0"/>
    <m/>
    <m/>
    <m/>
    <x v="891"/>
    <b v="1"/>
    <m/>
    <m/>
    <m/>
    <m/>
    <m/>
    <s v="00531000007MUoEAAW"/>
    <b v="0"/>
    <d v="2020-04-02T18:50:36"/>
    <m/>
    <b v="0"/>
    <m/>
    <m/>
    <b v="0"/>
    <d v="2020-02-01T00:00:00"/>
    <n v="2"/>
    <n v="2020"/>
    <s v="Closed"/>
    <s v="Closed"/>
    <b v="0"/>
    <b v="0"/>
    <m/>
    <b v="1"/>
    <b v="0"/>
    <b v="0"/>
    <x v="20"/>
    <b v="0"/>
    <m/>
    <x v="0"/>
    <d v="2020-04-16T00:00:00"/>
    <s v="0055A00000BclF5QAJ"/>
    <d v="2021-04-11T20:08:00"/>
    <m/>
    <m/>
    <m/>
    <m/>
    <b v="0"/>
    <m/>
    <m/>
    <s v="Field Sales"/>
    <m/>
    <m/>
    <m/>
    <m/>
    <m/>
    <x v="4204"/>
    <x v="0"/>
    <b v="1"/>
    <m/>
    <m/>
    <m/>
    <s v="00531000007Es7rAAC"/>
    <s v="01s31000003qafjAAA"/>
    <m/>
    <s v="Drugs"/>
    <m/>
    <m/>
    <s v="MX908"/>
    <m/>
    <m/>
    <s v="0125A000001NaBLQA0"/>
    <b v="0"/>
    <m/>
    <b v="0"/>
    <m/>
    <m/>
    <x v="1"/>
    <b v="0"/>
    <d v="2021-06-29T20:34:55"/>
    <m/>
    <m/>
    <b v="0"/>
    <x v="1"/>
    <m/>
    <m/>
    <n v="5850"/>
    <m/>
    <x v="602"/>
    <n v="100"/>
    <n v="0"/>
  </r>
  <r>
    <s v="001i000001MZM70AAH"/>
    <b v="0"/>
    <m/>
    <b v="0"/>
    <m/>
    <m/>
    <m/>
    <x v="892"/>
    <b v="1"/>
    <m/>
    <m/>
    <m/>
    <m/>
    <m/>
    <s v="00531000007MUoEAAW"/>
    <b v="0"/>
    <d v="2020-04-15T15:20:57"/>
    <m/>
    <b v="0"/>
    <m/>
    <m/>
    <b v="0"/>
    <d v="2020-02-01T00:00:00"/>
    <n v="2"/>
    <n v="2020"/>
    <s v="Closed"/>
    <s v="Closed"/>
    <b v="0"/>
    <b v="0"/>
    <m/>
    <b v="1"/>
    <b v="0"/>
    <b v="0"/>
    <x v="19"/>
    <b v="0"/>
    <m/>
    <x v="0"/>
    <d v="2020-05-19T00:00:00"/>
    <s v="0055A00000BclF5QAJ"/>
    <d v="2021-04-11T19:52:07"/>
    <m/>
    <d v="2020-05-19T16:06:34"/>
    <m/>
    <m/>
    <b v="0"/>
    <m/>
    <m/>
    <s v="Inside Sales"/>
    <m/>
    <m/>
    <m/>
    <m/>
    <m/>
    <x v="4205"/>
    <x v="0"/>
    <b v="1"/>
    <m/>
    <m/>
    <m/>
    <s v="00531000007MUoEAAW"/>
    <s v="01s31000003qafjAAA"/>
    <m/>
    <s v="Drugs"/>
    <m/>
    <m/>
    <s v="MX908"/>
    <m/>
    <s v="0Q05A000001eC5BSAU"/>
    <s v="0125A000001NaBLQA0"/>
    <b v="0"/>
    <m/>
    <b v="0"/>
    <m/>
    <m/>
    <x v="1"/>
    <b v="0"/>
    <d v="2021-06-29T20:34:55"/>
    <m/>
    <m/>
    <b v="0"/>
    <x v="1"/>
    <m/>
    <m/>
    <n v="199"/>
    <m/>
    <x v="980"/>
    <n v="100"/>
    <n v="0"/>
  </r>
  <r>
    <s v="0015A00002Cxo7SQAR"/>
    <b v="0"/>
    <m/>
    <b v="0"/>
    <m/>
    <m/>
    <m/>
    <x v="678"/>
    <b v="1"/>
    <m/>
    <m/>
    <s v="0035A00003fK8GyQAK"/>
    <m/>
    <m/>
    <s v="00531000007MUoEAAW"/>
    <b v="0"/>
    <d v="2020-04-22T12:31:34"/>
    <m/>
    <b v="0"/>
    <m/>
    <m/>
    <b v="0"/>
    <d v="2020-02-01T00:00:00"/>
    <n v="2"/>
    <n v="2020"/>
    <s v="Closed"/>
    <s v="Closed"/>
    <b v="0"/>
    <b v="0"/>
    <m/>
    <b v="1"/>
    <b v="0"/>
    <b v="0"/>
    <x v="19"/>
    <b v="0"/>
    <m/>
    <x v="0"/>
    <d v="2020-05-12T00:00:00"/>
    <s v="00531000007MUoEAAW"/>
    <d v="2020-12-10T21:26:44"/>
    <m/>
    <d v="2020-05-06T16:05:43"/>
    <m/>
    <m/>
    <b v="0"/>
    <m/>
    <m/>
    <s v="Website"/>
    <m/>
    <m/>
    <m/>
    <m/>
    <m/>
    <x v="4206"/>
    <x v="0"/>
    <b v="1"/>
    <m/>
    <m/>
    <m/>
    <s v="00531000007MUoEAAW"/>
    <s v="01s31000003qafjAAA"/>
    <m/>
    <s v="Drugs"/>
    <m/>
    <m/>
    <s v="MX908"/>
    <m/>
    <s v="0Q05A000001eCLeSAM"/>
    <s v="0125A000001NaBLQA0"/>
    <b v="0"/>
    <m/>
    <b v="0"/>
    <m/>
    <m/>
    <x v="1"/>
    <b v="0"/>
    <d v="2021-06-29T20:34:55"/>
    <m/>
    <m/>
    <b v="0"/>
    <x v="1"/>
    <m/>
    <m/>
    <n v="1492.5"/>
    <m/>
    <x v="1122"/>
    <n v="100"/>
    <n v="0"/>
  </r>
  <r>
    <s v="0015A00002B7TE2QAN"/>
    <b v="0"/>
    <m/>
    <b v="0"/>
    <s v="7015A000001eG0SQAU"/>
    <m/>
    <m/>
    <x v="421"/>
    <b v="1"/>
    <m/>
    <m/>
    <s v="0035A00003eLgvzQAC"/>
    <m/>
    <m/>
    <s v="0055A000009sa63QAA"/>
    <b v="0"/>
    <d v="2020-05-22T21:38:35"/>
    <m/>
    <b v="0"/>
    <m/>
    <m/>
    <b v="0"/>
    <d v="2020-02-01T00:00:00"/>
    <n v="2"/>
    <n v="2020"/>
    <s v="Closed"/>
    <s v="Closed"/>
    <b v="0"/>
    <b v="0"/>
    <m/>
    <b v="1"/>
    <b v="0"/>
    <b v="0"/>
    <x v="19"/>
    <b v="0"/>
    <m/>
    <x v="0"/>
    <m/>
    <s v="0055A00000BclF5QAJ"/>
    <d v="2021-04-11T20:08:00"/>
    <m/>
    <d v="2020-06-23T17:42:00"/>
    <m/>
    <m/>
    <b v="0"/>
    <m/>
    <m/>
    <s v="Field Sales"/>
    <m/>
    <m/>
    <m/>
    <m/>
    <m/>
    <x v="4207"/>
    <x v="0"/>
    <b v="1"/>
    <m/>
    <m/>
    <m/>
    <s v="0055A000009sa63QAA"/>
    <s v="01s31000003qafjAAA"/>
    <s v="Drugs"/>
    <s v="Drugs"/>
    <m/>
    <m/>
    <s v="MX908"/>
    <m/>
    <m/>
    <s v="0125A000001NaBLQA0"/>
    <b v="0"/>
    <m/>
    <b v="0"/>
    <m/>
    <m/>
    <x v="1"/>
    <b v="0"/>
    <d v="2021-06-29T20:34:55"/>
    <m/>
    <m/>
    <b v="0"/>
    <x v="1"/>
    <m/>
    <m/>
    <n v="1190"/>
    <m/>
    <x v="348"/>
    <n v="100"/>
    <n v="0"/>
  </r>
  <r>
    <s v="0015A00002CwhnmQAB"/>
    <b v="0"/>
    <m/>
    <b v="0"/>
    <m/>
    <m/>
    <m/>
    <x v="492"/>
    <b v="1"/>
    <s v="Non Responsive"/>
    <m/>
    <s v="0035A00003keb9eQAA"/>
    <m/>
    <m/>
    <s v="00531000007MUoEAAW"/>
    <b v="0"/>
    <d v="2020-10-20T19:43:20"/>
    <m/>
    <b v="0"/>
    <m/>
    <m/>
    <b v="0"/>
    <d v="2021-02-01T00:00:00"/>
    <n v="2"/>
    <n v="2021"/>
    <s v="Closed"/>
    <s v="Closed"/>
    <b v="0"/>
    <b v="0"/>
    <m/>
    <b v="1"/>
    <b v="0"/>
    <b v="0"/>
    <x v="20"/>
    <b v="0"/>
    <m/>
    <x v="0"/>
    <d v="2020-10-20T00:00:00"/>
    <s v="00531000007MUoEAAW"/>
    <d v="2021-05-03T15:13:31"/>
    <m/>
    <d v="2021-04-13T20:02:40"/>
    <m/>
    <m/>
    <b v="0"/>
    <m/>
    <m/>
    <s v="Field Sales"/>
    <m/>
    <m/>
    <m/>
    <m/>
    <m/>
    <x v="4208"/>
    <x v="0"/>
    <b v="1"/>
    <m/>
    <m/>
    <m/>
    <s v="00531000007MUoEAAW"/>
    <s v="01si00000040RFIAA2"/>
    <m/>
    <s v="Drugs"/>
    <m/>
    <m/>
    <s v="MX908"/>
    <m/>
    <s v="0Q05A000001eVaSSAU"/>
    <s v="0125A000001NaBLQA0"/>
    <b v="0"/>
    <m/>
    <b v="0"/>
    <m/>
    <m/>
    <x v="1"/>
    <b v="0"/>
    <d v="2021-06-29T20:34:55"/>
    <m/>
    <m/>
    <b v="0"/>
    <x v="1"/>
    <m/>
    <m/>
    <n v="2454.9699999999998"/>
    <m/>
    <x v="1164"/>
    <n v="100"/>
    <n v="0"/>
  </r>
  <r>
    <s v="001i0000014EANpAAO"/>
    <b v="0"/>
    <m/>
    <b v="0"/>
    <m/>
    <m/>
    <m/>
    <x v="888"/>
    <b v="1"/>
    <m/>
    <m/>
    <s v="0035A00003eMaZZQA0"/>
    <m/>
    <m/>
    <s v="00531000007MUoEAAW"/>
    <b v="0"/>
    <d v="2020-04-02T16:39:20"/>
    <m/>
    <b v="0"/>
    <m/>
    <m/>
    <b v="0"/>
    <d v="2020-02-01T00:00:00"/>
    <n v="2"/>
    <n v="2020"/>
    <s v="Closed"/>
    <s v="Closed"/>
    <b v="0"/>
    <b v="0"/>
    <m/>
    <b v="1"/>
    <b v="0"/>
    <b v="0"/>
    <x v="22"/>
    <b v="0"/>
    <m/>
    <x v="0"/>
    <d v="2020-04-03T00:00:00"/>
    <s v="0055A00000BclF5QAJ"/>
    <d v="2021-04-11T19:52:07"/>
    <m/>
    <d v="2020-04-03T20:17:58"/>
    <m/>
    <m/>
    <b v="0"/>
    <m/>
    <m/>
    <s v="Inside Sales"/>
    <m/>
    <m/>
    <m/>
    <m/>
    <m/>
    <x v="4209"/>
    <x v="0"/>
    <b v="1"/>
    <m/>
    <m/>
    <m/>
    <s v="00531000007MUoEAAW"/>
    <s v="01s31000003qafjAAA"/>
    <m/>
    <s v="Explosives"/>
    <m/>
    <m/>
    <s v="MX908"/>
    <m/>
    <s v="0Q05A000001eBdQSAU"/>
    <s v="0125A000001NaBLQA0"/>
    <b v="0"/>
    <m/>
    <b v="0"/>
    <m/>
    <m/>
    <x v="1"/>
    <b v="0"/>
    <d v="2021-06-29T20:34:55"/>
    <m/>
    <m/>
    <b v="0"/>
    <x v="1"/>
    <m/>
    <m/>
    <n v="3500"/>
    <m/>
    <x v="82"/>
    <n v="100"/>
    <n v="0"/>
  </r>
  <r>
    <s v="0015A000023EEawQAG"/>
    <b v="0"/>
    <m/>
    <b v="0"/>
    <m/>
    <m/>
    <m/>
    <x v="893"/>
    <b v="1"/>
    <m/>
    <m/>
    <s v="0035A00003Ntv6MQAR"/>
    <m/>
    <m/>
    <s v="00531000007MUoEAAW"/>
    <b v="0"/>
    <d v="2020-04-08T19:12:30"/>
    <m/>
    <b v="0"/>
    <m/>
    <m/>
    <b v="0"/>
    <d v="2020-02-01T00:00:00"/>
    <n v="2"/>
    <n v="2020"/>
    <s v="Closed"/>
    <s v="Closed"/>
    <b v="0"/>
    <b v="0"/>
    <m/>
    <b v="1"/>
    <b v="0"/>
    <b v="0"/>
    <x v="22"/>
    <b v="0"/>
    <m/>
    <x v="0"/>
    <d v="2020-06-18T00:00:00"/>
    <s v="0055A00000BclF5QAJ"/>
    <d v="2021-04-11T20:08:00"/>
    <m/>
    <d v="2020-06-17T21:00:25"/>
    <m/>
    <m/>
    <b v="0"/>
    <m/>
    <m/>
    <s v="Field Sales"/>
    <m/>
    <m/>
    <m/>
    <m/>
    <m/>
    <x v="4210"/>
    <x v="0"/>
    <b v="1"/>
    <m/>
    <m/>
    <m/>
    <s v="00531000007MUoEAAW"/>
    <s v="01s31000003qafjAAA"/>
    <s v="Explosives"/>
    <s v="Explosives"/>
    <m/>
    <m/>
    <s v="MX908"/>
    <m/>
    <s v="0Q05A000001eBprSAE"/>
    <s v="0125A000001NaBLQA0"/>
    <b v="0"/>
    <m/>
    <b v="0"/>
    <m/>
    <m/>
    <x v="1"/>
    <b v="0"/>
    <d v="2021-06-29T20:34:55"/>
    <m/>
    <m/>
    <b v="0"/>
    <x v="1"/>
    <m/>
    <m/>
    <n v="32500"/>
    <m/>
    <x v="1165"/>
    <n v="100"/>
    <n v="0"/>
  </r>
  <r>
    <s v="0015A000023EEawQAG"/>
    <b v="0"/>
    <m/>
    <b v="0"/>
    <s v="7015A000001TkdzQAC"/>
    <m/>
    <m/>
    <x v="894"/>
    <b v="1"/>
    <m/>
    <m/>
    <s v="0035A00003Ntv6MQAR"/>
    <m/>
    <m/>
    <s v="00531000007MUoEAAW"/>
    <b v="0"/>
    <d v="2020-05-07T13:19:00"/>
    <m/>
    <b v="0"/>
    <m/>
    <m/>
    <b v="0"/>
    <d v="2020-02-01T00:00:00"/>
    <n v="2"/>
    <n v="2020"/>
    <s v="Closed"/>
    <s v="Closed"/>
    <b v="0"/>
    <b v="0"/>
    <m/>
    <b v="1"/>
    <b v="0"/>
    <b v="0"/>
    <x v="22"/>
    <b v="0"/>
    <m/>
    <x v="0"/>
    <d v="2020-06-03T00:00:00"/>
    <s v="0055A00000BclF5QAJ"/>
    <d v="2021-04-11T20:08:00"/>
    <m/>
    <d v="2020-06-03T16:57:04"/>
    <m/>
    <m/>
    <b v="0"/>
    <m/>
    <m/>
    <s v="Field Sales"/>
    <m/>
    <m/>
    <m/>
    <m/>
    <m/>
    <x v="4211"/>
    <x v="0"/>
    <b v="1"/>
    <m/>
    <m/>
    <m/>
    <s v="00531000007MUoEAAW"/>
    <s v="01s31000003qafjAAA"/>
    <s v="CWAs"/>
    <s v="Explosives"/>
    <m/>
    <m/>
    <s v="MX908"/>
    <m/>
    <m/>
    <s v="0125A000001NaBLQA0"/>
    <b v="0"/>
    <m/>
    <b v="0"/>
    <m/>
    <m/>
    <x v="1"/>
    <b v="0"/>
    <d v="2021-06-29T20:34:55"/>
    <m/>
    <m/>
    <b v="0"/>
    <x v="1"/>
    <m/>
    <m/>
    <n v="2770"/>
    <m/>
    <x v="1166"/>
    <n v="100"/>
    <n v="0"/>
  </r>
  <r>
    <s v="001i000000IyHWlAAN"/>
    <b v="0"/>
    <m/>
    <b v="0"/>
    <m/>
    <m/>
    <m/>
    <x v="670"/>
    <b v="1"/>
    <m/>
    <m/>
    <s v="00331000036pTFmAAM"/>
    <m/>
    <m/>
    <s v="00531000007MUoEAAW"/>
    <b v="0"/>
    <d v="2020-06-16T13:02:44"/>
    <m/>
    <b v="0"/>
    <m/>
    <m/>
    <b v="0"/>
    <d v="2020-02-01T00:00:00"/>
    <n v="2"/>
    <n v="2020"/>
    <s v="Closed"/>
    <s v="Closed"/>
    <b v="0"/>
    <b v="0"/>
    <m/>
    <b v="1"/>
    <b v="0"/>
    <b v="0"/>
    <x v="22"/>
    <b v="0"/>
    <m/>
    <x v="0"/>
    <d v="2020-06-16T00:00:00"/>
    <s v="0055A00000BclF5QAJ"/>
    <d v="2021-04-11T20:08:00"/>
    <m/>
    <d v="2020-06-26T17:07:01"/>
    <m/>
    <m/>
    <b v="0"/>
    <m/>
    <m/>
    <s v="Field Sales"/>
    <m/>
    <m/>
    <m/>
    <m/>
    <m/>
    <x v="4212"/>
    <x v="0"/>
    <b v="1"/>
    <m/>
    <m/>
    <m/>
    <s v="00531000007MUoEAAW"/>
    <s v="01s31000003qafjAAA"/>
    <s v="Explosives"/>
    <s v="Explosives"/>
    <m/>
    <m/>
    <s v="MX908"/>
    <m/>
    <s v="0Q05A0000013wL3SAI"/>
    <s v="0125A000001NaBLQA0"/>
    <b v="0"/>
    <m/>
    <b v="0"/>
    <m/>
    <m/>
    <x v="1"/>
    <b v="0"/>
    <d v="2021-06-29T20:34:55"/>
    <m/>
    <m/>
    <b v="0"/>
    <x v="1"/>
    <m/>
    <m/>
    <n v="4926.4399999999996"/>
    <m/>
    <x v="1167"/>
    <n v="100"/>
    <n v="0"/>
  </r>
  <r>
    <s v="0013100001mwUgnAAE"/>
    <b v="0"/>
    <m/>
    <b v="0"/>
    <m/>
    <m/>
    <m/>
    <x v="117"/>
    <b v="1"/>
    <m/>
    <m/>
    <m/>
    <m/>
    <m/>
    <s v="00531000008F2qlAAC"/>
    <b v="0"/>
    <d v="2019-12-16T02:24:25"/>
    <m/>
    <b v="0"/>
    <m/>
    <m/>
    <b v="0"/>
    <d v="2020-02-01T00:00:00"/>
    <n v="2"/>
    <n v="2020"/>
    <s v="Closed"/>
    <s v="Closed"/>
    <b v="0"/>
    <b v="0"/>
    <m/>
    <b v="1"/>
    <b v="0"/>
    <b v="0"/>
    <x v="23"/>
    <b v="0"/>
    <m/>
    <x v="0"/>
    <d v="2020-01-24T00:00:00"/>
    <s v="0055A00000BclF5QAJ"/>
    <d v="2021-04-11T20:08:00"/>
    <m/>
    <d v="2020-04-01T14:41:08"/>
    <m/>
    <m/>
    <b v="0"/>
    <m/>
    <m/>
    <s v="Field Sales"/>
    <m/>
    <m/>
    <m/>
    <m/>
    <m/>
    <x v="4213"/>
    <x v="0"/>
    <b v="1"/>
    <m/>
    <m/>
    <m/>
    <s v="00531000008F2qlAAC"/>
    <s v="01si00000040RFIAA2"/>
    <m/>
    <s v="Explosives"/>
    <m/>
    <m/>
    <s v="MX908"/>
    <m/>
    <m/>
    <s v="0125A000001NaBLQA0"/>
    <b v="0"/>
    <s v="CWAs"/>
    <b v="0"/>
    <m/>
    <m/>
    <x v="1"/>
    <b v="0"/>
    <d v="2021-06-29T20:34:55"/>
    <m/>
    <m/>
    <b v="0"/>
    <x v="1"/>
    <m/>
    <m/>
    <n v="49197.75"/>
    <m/>
    <x v="1125"/>
    <n v="100"/>
    <n v="0"/>
  </r>
  <r>
    <s v="0015A00002CwcMnQAJ"/>
    <b v="0"/>
    <m/>
    <b v="0"/>
    <m/>
    <m/>
    <m/>
    <x v="895"/>
    <b v="1"/>
    <m/>
    <m/>
    <m/>
    <m/>
    <m/>
    <s v="00531000008F2qlAAC"/>
    <b v="0"/>
    <d v="2020-03-16T14:14:21"/>
    <m/>
    <b v="0"/>
    <m/>
    <m/>
    <b v="0"/>
    <d v="2020-02-01T00:00:00"/>
    <n v="2"/>
    <n v="2020"/>
    <s v="Closed"/>
    <s v="Closed"/>
    <b v="0"/>
    <b v="0"/>
    <m/>
    <b v="1"/>
    <b v="0"/>
    <b v="0"/>
    <x v="23"/>
    <b v="0"/>
    <m/>
    <x v="0"/>
    <m/>
    <s v="0055A00000BclF5QAJ"/>
    <d v="2021-04-11T20:08:00"/>
    <m/>
    <d v="2020-04-09T18:29:34"/>
    <m/>
    <m/>
    <b v="0"/>
    <m/>
    <m/>
    <s v="Field Sales"/>
    <m/>
    <m/>
    <m/>
    <m/>
    <m/>
    <x v="4214"/>
    <x v="0"/>
    <b v="1"/>
    <m/>
    <m/>
    <m/>
    <s v="00531000008F2qlAAC"/>
    <s v="01s31000003qafjAAA"/>
    <m/>
    <s v="CWAs"/>
    <m/>
    <m/>
    <s v="MX908"/>
    <m/>
    <m/>
    <s v="0125A000001NaBLQA0"/>
    <b v="0"/>
    <s v="Explosives"/>
    <b v="0"/>
    <m/>
    <m/>
    <x v="1"/>
    <b v="0"/>
    <d v="2021-06-29T20:34:55"/>
    <m/>
    <m/>
    <b v="0"/>
    <x v="1"/>
    <m/>
    <m/>
    <n v="65398"/>
    <m/>
    <x v="1005"/>
    <n v="100"/>
    <n v="0"/>
  </r>
  <r>
    <s v="0015A00002KuCC4QAN"/>
    <b v="0"/>
    <m/>
    <b v="0"/>
    <m/>
    <m/>
    <m/>
    <x v="887"/>
    <b v="1"/>
    <m/>
    <m/>
    <m/>
    <m/>
    <m/>
    <s v="0055A000009GxI2QAK"/>
    <b v="0"/>
    <d v="2020-03-31T14:49:50"/>
    <m/>
    <b v="0"/>
    <m/>
    <m/>
    <b v="0"/>
    <d v="2020-02-01T00:00:00"/>
    <n v="2"/>
    <n v="2020"/>
    <s v="Closed"/>
    <s v="Closed"/>
    <b v="0"/>
    <b v="0"/>
    <m/>
    <b v="1"/>
    <b v="0"/>
    <b v="0"/>
    <x v="23"/>
    <b v="0"/>
    <m/>
    <x v="0"/>
    <m/>
    <s v="0055A000009GxI2QAK"/>
    <d v="2021-06-22T18:51:21"/>
    <m/>
    <d v="2020-04-17T17:52:32"/>
    <m/>
    <m/>
    <b v="0"/>
    <m/>
    <m/>
    <s v="Field Sales"/>
    <m/>
    <m/>
    <m/>
    <m/>
    <m/>
    <x v="4215"/>
    <x v="0"/>
    <b v="1"/>
    <m/>
    <m/>
    <m/>
    <s v="0055A000009GxI2QAK"/>
    <s v="01si00000040RFIAA2"/>
    <s v="CWAs;Explosives"/>
    <s v="CWAs"/>
    <s v="003i000001yjgLhAAI"/>
    <m/>
    <s v="MX908"/>
    <m/>
    <m/>
    <s v="0125A000001NaBLQA0"/>
    <b v="0"/>
    <s v="Explosives"/>
    <b v="0"/>
    <m/>
    <m/>
    <x v="1"/>
    <b v="0"/>
    <d v="2021-06-29T20:34:55"/>
    <m/>
    <m/>
    <b v="0"/>
    <x v="1"/>
    <m/>
    <m/>
    <n v="351149.25"/>
    <m/>
    <x v="1168"/>
    <n v="100"/>
    <n v="0"/>
  </r>
  <r>
    <s v="0015A00002KGzFuQAL"/>
    <b v="0"/>
    <m/>
    <b v="0"/>
    <m/>
    <m/>
    <m/>
    <x v="279"/>
    <b v="1"/>
    <m/>
    <m/>
    <m/>
    <m/>
    <m/>
    <s v="00531000008F2qlAAC"/>
    <b v="0"/>
    <d v="2019-11-25T22:31:49"/>
    <m/>
    <b v="0"/>
    <m/>
    <m/>
    <b v="0"/>
    <d v="2020-02-01T00:00:00"/>
    <n v="2"/>
    <n v="2020"/>
    <s v="Closed"/>
    <s v="Closed"/>
    <b v="0"/>
    <b v="0"/>
    <m/>
    <b v="1"/>
    <b v="0"/>
    <b v="0"/>
    <x v="23"/>
    <b v="0"/>
    <m/>
    <x v="0"/>
    <d v="2020-06-10T00:00:00"/>
    <s v="0055A000009GxI2QAK"/>
    <d v="2021-06-22T20:21:40"/>
    <m/>
    <d v="2020-04-30T14:13:27"/>
    <m/>
    <m/>
    <b v="0"/>
    <m/>
    <m/>
    <s v="Field Sales"/>
    <m/>
    <m/>
    <m/>
    <m/>
    <m/>
    <x v="4216"/>
    <x v="0"/>
    <b v="1"/>
    <m/>
    <m/>
    <m/>
    <s v="0055A000009GxI2QAK"/>
    <s v="01si00000040RFIAA2"/>
    <s v="Explosives;Drugs"/>
    <s v="Drugs"/>
    <s v="0035A00003RZF5fQAH"/>
    <m/>
    <s v="MX908"/>
    <m/>
    <s v="0Q05A000001e5M7SAI"/>
    <s v="0125A000001NaBLQA0"/>
    <b v="0"/>
    <s v="Explosives"/>
    <b v="0"/>
    <m/>
    <m/>
    <x v="1"/>
    <b v="0"/>
    <d v="2021-06-29T20:34:54"/>
    <m/>
    <m/>
    <b v="0"/>
    <x v="1"/>
    <m/>
    <m/>
    <n v="41241.75"/>
    <m/>
    <x v="1169"/>
    <n v="100"/>
    <n v="0"/>
  </r>
  <r>
    <s v="0015A00001tZ9JzQAK"/>
    <b v="0"/>
    <m/>
    <b v="0"/>
    <m/>
    <m/>
    <m/>
    <x v="498"/>
    <b v="1"/>
    <m/>
    <m/>
    <s v="0035A00003GndokQAB"/>
    <m/>
    <m/>
    <s v="00531000007MUoEAAW"/>
    <b v="0"/>
    <d v="2018-02-05T18:31:23"/>
    <m/>
    <b v="0"/>
    <m/>
    <m/>
    <b v="0"/>
    <d v="2018-03-01T00:00:00"/>
    <n v="3"/>
    <n v="2018"/>
    <s v="Closed"/>
    <s v="Closed"/>
    <b v="0"/>
    <b v="0"/>
    <m/>
    <b v="1"/>
    <b v="0"/>
    <b v="0"/>
    <x v="23"/>
    <b v="0"/>
    <m/>
    <x v="0"/>
    <d v="2018-02-06T00:00:00"/>
    <s v="0055A00000BclF5QAJ"/>
    <d v="2021-04-11T20:06:15"/>
    <m/>
    <d v="2020-01-06T18:18:16"/>
    <m/>
    <m/>
    <b v="0"/>
    <m/>
    <s v="CWAs;TICs;Explosives"/>
    <s v="Field Sales"/>
    <m/>
    <m/>
    <m/>
    <m/>
    <m/>
    <x v="4217"/>
    <x v="0"/>
    <b v="1"/>
    <m/>
    <m/>
    <m/>
    <s v="00531000007KgPgAAK"/>
    <s v="01si00000040RFIAA2"/>
    <m/>
    <m/>
    <m/>
    <m/>
    <m/>
    <m/>
    <s v="0Q05A000001ZHzgSAG"/>
    <s v="0125A000001NaBLQA0"/>
    <b v="0"/>
    <m/>
    <b v="0"/>
    <m/>
    <m/>
    <x v="1"/>
    <b v="0"/>
    <d v="2021-06-29T20:34:54"/>
    <m/>
    <m/>
    <b v="0"/>
    <x v="1"/>
    <m/>
    <m/>
    <n v="80194"/>
    <m/>
    <x v="1170"/>
    <n v="100"/>
    <n v="0"/>
  </r>
  <r>
    <s v="001i000001MZ8IpAAL"/>
    <b v="0"/>
    <m/>
    <b v="0"/>
    <s v="7015A000001Zks9QAC"/>
    <m/>
    <m/>
    <x v="719"/>
    <b v="1"/>
    <m/>
    <m/>
    <s v="003i000002Nuf5dAAB"/>
    <m/>
    <m/>
    <s v="00531000007MUoEAAW"/>
    <b v="0"/>
    <d v="2018-05-18T16:52:04"/>
    <m/>
    <b v="0"/>
    <m/>
    <m/>
    <b v="0"/>
    <d v="2018-03-01T00:00:00"/>
    <n v="3"/>
    <n v="2018"/>
    <s v="Closed"/>
    <s v="Closed"/>
    <b v="0"/>
    <b v="0"/>
    <m/>
    <b v="1"/>
    <b v="0"/>
    <b v="0"/>
    <x v="19"/>
    <b v="0"/>
    <m/>
    <x v="0"/>
    <d v="2018-06-29T00:00:00"/>
    <s v="0055A00000BclF5QAJ"/>
    <d v="2021-04-11T19:52:07"/>
    <m/>
    <d v="2020-01-06T18:18:16"/>
    <m/>
    <m/>
    <b v="0"/>
    <m/>
    <m/>
    <s v="Inside Sales"/>
    <m/>
    <m/>
    <m/>
    <m/>
    <m/>
    <x v="4218"/>
    <x v="0"/>
    <b v="1"/>
    <m/>
    <m/>
    <m/>
    <s v="00531000007MUoEAAW"/>
    <s v="01s31000003qafjAAA"/>
    <m/>
    <s v="All Hazards"/>
    <m/>
    <m/>
    <m/>
    <m/>
    <m/>
    <s v="0125A000001NaBLQA0"/>
    <b v="0"/>
    <m/>
    <b v="0"/>
    <m/>
    <m/>
    <x v="1"/>
    <b v="0"/>
    <d v="2021-06-29T20:34:54"/>
    <m/>
    <m/>
    <b v="0"/>
    <x v="1"/>
    <m/>
    <m/>
    <n v="845.75"/>
    <m/>
    <x v="1171"/>
    <n v="100"/>
    <n v="0"/>
  </r>
  <r>
    <s v="001i000001MZ8IpAAL"/>
    <b v="0"/>
    <m/>
    <b v="0"/>
    <m/>
    <m/>
    <m/>
    <x v="749"/>
    <b v="1"/>
    <m/>
    <m/>
    <s v="0035A00003Jj7DCQAZ"/>
    <m/>
    <m/>
    <s v="00531000007MUoEAAW"/>
    <b v="0"/>
    <d v="2018-05-24T19:56:31"/>
    <m/>
    <b v="0"/>
    <m/>
    <m/>
    <b v="0"/>
    <d v="2018-03-01T00:00:00"/>
    <n v="3"/>
    <n v="2018"/>
    <s v="Closed"/>
    <s v="Closed"/>
    <b v="0"/>
    <b v="0"/>
    <m/>
    <b v="1"/>
    <b v="0"/>
    <b v="0"/>
    <x v="22"/>
    <b v="0"/>
    <m/>
    <x v="0"/>
    <d v="2018-05-24T00:00:00"/>
    <s v="0055A00000BclF5QAJ"/>
    <d v="2021-04-11T19:52:07"/>
    <m/>
    <d v="2020-01-06T18:18:16"/>
    <m/>
    <m/>
    <b v="0"/>
    <m/>
    <m/>
    <s v="Inside Sales"/>
    <m/>
    <m/>
    <m/>
    <m/>
    <m/>
    <x v="4219"/>
    <x v="0"/>
    <b v="1"/>
    <m/>
    <m/>
    <m/>
    <s v="00531000007MUoEAAW"/>
    <s v="01s31000003qafjAAA"/>
    <s v="All Hazards"/>
    <s v="All Hazards"/>
    <m/>
    <m/>
    <m/>
    <m/>
    <m/>
    <s v="0125A000001NaBLQA0"/>
    <b v="0"/>
    <m/>
    <b v="0"/>
    <m/>
    <m/>
    <x v="1"/>
    <b v="0"/>
    <d v="2021-06-29T20:34:54"/>
    <m/>
    <m/>
    <b v="0"/>
    <x v="1"/>
    <m/>
    <m/>
    <n v="3953.7"/>
    <m/>
    <x v="1172"/>
    <n v="100"/>
    <n v="0"/>
  </r>
  <r>
    <s v="0013100001gZUNgAAO"/>
    <b v="0"/>
    <m/>
    <b v="0"/>
    <m/>
    <m/>
    <m/>
    <x v="436"/>
    <b v="1"/>
    <m/>
    <m/>
    <m/>
    <m/>
    <m/>
    <s v="00531000007MUoEAAW"/>
    <b v="0"/>
    <d v="2018-05-30T17:56:03"/>
    <m/>
    <b v="0"/>
    <m/>
    <m/>
    <b v="0"/>
    <d v="2018-03-01T00:00:00"/>
    <n v="3"/>
    <n v="2018"/>
    <s v="Closed"/>
    <s v="Closed"/>
    <b v="0"/>
    <b v="0"/>
    <m/>
    <b v="1"/>
    <b v="0"/>
    <b v="0"/>
    <x v="19"/>
    <b v="0"/>
    <m/>
    <x v="0"/>
    <d v="2018-09-21T00:00:00"/>
    <s v="0055A00000BclF5QAJ"/>
    <d v="2021-04-11T19:52:07"/>
    <m/>
    <d v="2020-01-06T18:18:16"/>
    <m/>
    <m/>
    <b v="0"/>
    <m/>
    <m/>
    <s v="Inside Sales"/>
    <m/>
    <m/>
    <m/>
    <m/>
    <m/>
    <x v="4220"/>
    <x v="0"/>
    <b v="1"/>
    <m/>
    <m/>
    <m/>
    <s v="00531000007MUoEAAW"/>
    <s v="01s31000003qafjAAA"/>
    <m/>
    <s v="All Hazards"/>
    <m/>
    <m/>
    <m/>
    <m/>
    <m/>
    <s v="0125A000001NaBLQA0"/>
    <b v="0"/>
    <m/>
    <b v="0"/>
    <m/>
    <m/>
    <x v="1"/>
    <b v="0"/>
    <d v="2021-06-29T20:34:54"/>
    <m/>
    <m/>
    <b v="0"/>
    <x v="1"/>
    <m/>
    <m/>
    <n v="199"/>
    <m/>
    <x v="980"/>
    <n v="100"/>
    <n v="0"/>
  </r>
  <r>
    <s v="0013100001ekHGJAA2"/>
    <b v="0"/>
    <m/>
    <b v="0"/>
    <m/>
    <m/>
    <m/>
    <x v="896"/>
    <b v="1"/>
    <m/>
    <m/>
    <m/>
    <m/>
    <m/>
    <s v="00531000007KAsvAAG"/>
    <b v="0"/>
    <d v="2018-06-26T18:12:59"/>
    <m/>
    <b v="0"/>
    <m/>
    <m/>
    <b v="0"/>
    <d v="2018-03-01T00:00:00"/>
    <n v="3"/>
    <n v="2018"/>
    <s v="Closed"/>
    <s v="Closed"/>
    <b v="0"/>
    <b v="0"/>
    <m/>
    <b v="1"/>
    <b v="0"/>
    <b v="0"/>
    <x v="19"/>
    <b v="0"/>
    <m/>
    <x v="0"/>
    <d v="2018-08-27T00:00:00"/>
    <s v="0055A00000BclF5QAJ"/>
    <d v="2021-04-11T19:52:07"/>
    <m/>
    <d v="2020-01-06T18:18:16"/>
    <m/>
    <m/>
    <b v="0"/>
    <m/>
    <m/>
    <s v="Inside Sales"/>
    <m/>
    <m/>
    <m/>
    <m/>
    <m/>
    <x v="4221"/>
    <x v="0"/>
    <b v="1"/>
    <m/>
    <m/>
    <m/>
    <s v="00531000007KAsvAAG"/>
    <s v="01s31000003qafjAAA"/>
    <s v="All Hazards"/>
    <s v="All Hazards"/>
    <m/>
    <m/>
    <m/>
    <m/>
    <m/>
    <s v="0125A000001NaBLQA0"/>
    <b v="0"/>
    <m/>
    <b v="0"/>
    <m/>
    <m/>
    <x v="1"/>
    <b v="0"/>
    <d v="2021-06-29T20:34:54"/>
    <m/>
    <m/>
    <b v="0"/>
    <x v="1"/>
    <m/>
    <m/>
    <n v="3255"/>
    <m/>
    <x v="1173"/>
    <n v="100"/>
    <n v="0"/>
  </r>
  <r>
    <s v="001i000001MZ8IpAAL"/>
    <b v="0"/>
    <m/>
    <b v="0"/>
    <m/>
    <m/>
    <m/>
    <x v="506"/>
    <b v="1"/>
    <m/>
    <m/>
    <s v="0035A00003JiGcNQAV"/>
    <m/>
    <m/>
    <s v="00531000007MUoEAAW"/>
    <b v="0"/>
    <d v="2018-07-23T12:57:02"/>
    <m/>
    <b v="0"/>
    <m/>
    <m/>
    <b v="0"/>
    <d v="2018-03-01T00:00:00"/>
    <n v="3"/>
    <n v="2018"/>
    <s v="Closed"/>
    <s v="Closed"/>
    <b v="0"/>
    <b v="0"/>
    <m/>
    <b v="1"/>
    <b v="0"/>
    <b v="0"/>
    <x v="24"/>
    <b v="0"/>
    <m/>
    <x v="0"/>
    <d v="2018-08-16T00:00:00"/>
    <s v="0055A00000BclF5QAJ"/>
    <d v="2021-04-11T19:52:07"/>
    <m/>
    <d v="2020-01-06T18:18:16"/>
    <m/>
    <m/>
    <b v="0"/>
    <m/>
    <m/>
    <s v="Inside Sales"/>
    <m/>
    <m/>
    <m/>
    <m/>
    <m/>
    <x v="4222"/>
    <x v="0"/>
    <b v="1"/>
    <m/>
    <m/>
    <m/>
    <s v="00531000007MUoEAAW"/>
    <s v="01s31000003qafjAAA"/>
    <s v="All Hazards"/>
    <s v="All Hazards"/>
    <m/>
    <m/>
    <m/>
    <m/>
    <m/>
    <s v="0125A000001NaBLQA0"/>
    <b v="0"/>
    <m/>
    <b v="0"/>
    <m/>
    <m/>
    <x v="1"/>
    <b v="0"/>
    <d v="2021-06-29T20:34:54"/>
    <m/>
    <m/>
    <b v="0"/>
    <x v="1"/>
    <m/>
    <m/>
    <n v="358.2"/>
    <m/>
    <x v="1174"/>
    <n v="100"/>
    <n v="0"/>
  </r>
  <r>
    <s v="0013100001gYGsJAAW"/>
    <b v="0"/>
    <m/>
    <b v="0"/>
    <s v="70131000001SirEAAS"/>
    <m/>
    <m/>
    <x v="500"/>
    <b v="1"/>
    <m/>
    <m/>
    <m/>
    <m/>
    <m/>
    <s v="00531000007MUoEAAW"/>
    <b v="0"/>
    <d v="2018-07-23T17:04:47"/>
    <m/>
    <b v="0"/>
    <m/>
    <m/>
    <b v="0"/>
    <d v="2018-03-01T00:00:00"/>
    <n v="3"/>
    <n v="2018"/>
    <s v="Closed"/>
    <s v="Closed"/>
    <b v="0"/>
    <b v="0"/>
    <m/>
    <b v="1"/>
    <b v="0"/>
    <b v="0"/>
    <x v="19"/>
    <b v="0"/>
    <m/>
    <x v="0"/>
    <d v="2018-08-21T00:00:00"/>
    <s v="0055A00000BclF5QAJ"/>
    <d v="2021-04-11T19:52:07"/>
    <m/>
    <d v="2020-01-06T18:18:16"/>
    <m/>
    <m/>
    <b v="0"/>
    <m/>
    <m/>
    <s v="Inside Sales"/>
    <m/>
    <m/>
    <m/>
    <m/>
    <m/>
    <x v="4223"/>
    <x v="0"/>
    <b v="1"/>
    <m/>
    <m/>
    <m/>
    <s v="00531000007MUoEAAW"/>
    <s v="01s31000003qafjAAA"/>
    <m/>
    <s v="All Hazards"/>
    <m/>
    <m/>
    <m/>
    <m/>
    <m/>
    <s v="0125A000001NaBLQA0"/>
    <b v="0"/>
    <m/>
    <b v="0"/>
    <m/>
    <m/>
    <x v="1"/>
    <b v="0"/>
    <d v="2021-06-29T20:34:54"/>
    <m/>
    <m/>
    <b v="0"/>
    <x v="1"/>
    <m/>
    <m/>
    <n v="199"/>
    <m/>
    <x v="980"/>
    <n v="100"/>
    <n v="0"/>
  </r>
  <r>
    <s v="0013100001enw77AAA"/>
    <b v="0"/>
    <m/>
    <b v="0"/>
    <s v="7015A000001yX5aQAE"/>
    <m/>
    <m/>
    <x v="499"/>
    <b v="1"/>
    <m/>
    <m/>
    <s v="00331000030zUJWAA2"/>
    <m/>
    <m/>
    <s v="00531000007MUoEAAW"/>
    <b v="0"/>
    <d v="2018-07-26T20:28:03"/>
    <m/>
    <b v="0"/>
    <m/>
    <m/>
    <b v="0"/>
    <d v="2018-03-01T00:00:00"/>
    <n v="3"/>
    <n v="2018"/>
    <s v="Closed"/>
    <s v="Closed"/>
    <b v="0"/>
    <b v="0"/>
    <m/>
    <b v="1"/>
    <b v="0"/>
    <b v="0"/>
    <x v="19"/>
    <b v="0"/>
    <m/>
    <x v="0"/>
    <d v="2018-07-26T00:00:00"/>
    <s v="00531000007MUoEAAW"/>
    <d v="2020-12-10T21:26:44"/>
    <m/>
    <d v="2020-01-06T18:18:16"/>
    <m/>
    <m/>
    <b v="0"/>
    <m/>
    <m/>
    <s v="Trade Show"/>
    <m/>
    <m/>
    <m/>
    <m/>
    <m/>
    <x v="4224"/>
    <x v="0"/>
    <b v="1"/>
    <m/>
    <m/>
    <m/>
    <s v="00531000007MUoEAAW"/>
    <s v="01s31000003qafjAAA"/>
    <m/>
    <s v="All Hazards"/>
    <m/>
    <m/>
    <m/>
    <m/>
    <m/>
    <s v="0125A000001NaBLQA0"/>
    <b v="0"/>
    <m/>
    <b v="0"/>
    <m/>
    <m/>
    <x v="1"/>
    <b v="0"/>
    <d v="2021-06-29T20:34:54"/>
    <m/>
    <m/>
    <b v="0"/>
    <x v="1"/>
    <m/>
    <m/>
    <n v="199"/>
    <m/>
    <x v="980"/>
    <n v="100"/>
    <n v="0"/>
  </r>
  <r>
    <s v="0013100001gaSbbAAE"/>
    <b v="0"/>
    <m/>
    <b v="0"/>
    <m/>
    <m/>
    <m/>
    <x v="897"/>
    <b v="1"/>
    <m/>
    <m/>
    <s v="00331000034nzyrAAA"/>
    <m/>
    <m/>
    <s v="00531000007KAsvAAG"/>
    <b v="0"/>
    <d v="2018-08-01T14:18:51"/>
    <m/>
    <b v="0"/>
    <m/>
    <m/>
    <b v="0"/>
    <d v="2018-03-01T00:00:00"/>
    <n v="3"/>
    <n v="2018"/>
    <s v="Closed"/>
    <s v="Closed"/>
    <b v="0"/>
    <b v="0"/>
    <m/>
    <b v="1"/>
    <b v="0"/>
    <b v="0"/>
    <x v="19"/>
    <b v="0"/>
    <m/>
    <x v="0"/>
    <m/>
    <s v="0055A00000BclF5QAJ"/>
    <d v="2021-04-11T19:52:07"/>
    <m/>
    <d v="2020-01-06T18:18:16"/>
    <m/>
    <m/>
    <b v="0"/>
    <m/>
    <m/>
    <s v="Inside Sales"/>
    <m/>
    <m/>
    <m/>
    <m/>
    <m/>
    <x v="4225"/>
    <x v="0"/>
    <b v="1"/>
    <m/>
    <m/>
    <m/>
    <s v="00531000007KAsvAAG"/>
    <s v="01s31000003qafjAAA"/>
    <s v="All Hazards"/>
    <s v="All Hazards"/>
    <m/>
    <m/>
    <m/>
    <m/>
    <m/>
    <s v="0125A000001NaBLQA0"/>
    <b v="0"/>
    <m/>
    <b v="0"/>
    <m/>
    <m/>
    <x v="1"/>
    <b v="0"/>
    <d v="2021-06-29T20:34:54"/>
    <m/>
    <m/>
    <b v="0"/>
    <x v="1"/>
    <m/>
    <m/>
    <n v="19350"/>
    <m/>
    <x v="1175"/>
    <n v="100"/>
    <n v="0"/>
  </r>
  <r>
    <s v="001i000001MZMQXAA5"/>
    <b v="0"/>
    <m/>
    <b v="0"/>
    <s v="7015A000001Zks9QAC"/>
    <m/>
    <m/>
    <x v="898"/>
    <b v="1"/>
    <m/>
    <m/>
    <s v="00331000034nZ5bAAE"/>
    <m/>
    <m/>
    <s v="00531000007MUoEAAW"/>
    <b v="0"/>
    <d v="2018-09-04T15:26:15"/>
    <m/>
    <b v="0"/>
    <m/>
    <m/>
    <b v="0"/>
    <d v="2018-03-01T00:00:00"/>
    <n v="3"/>
    <n v="2018"/>
    <s v="Closed"/>
    <s v="Closed"/>
    <b v="0"/>
    <b v="0"/>
    <m/>
    <b v="1"/>
    <b v="0"/>
    <b v="0"/>
    <x v="19"/>
    <b v="0"/>
    <m/>
    <x v="0"/>
    <d v="2018-09-06T00:00:00"/>
    <s v="0055A00000BclF5QAJ"/>
    <d v="2021-04-11T19:52:07"/>
    <m/>
    <d v="2020-01-06T18:18:16"/>
    <m/>
    <m/>
    <b v="0"/>
    <m/>
    <m/>
    <s v="Inside Sales"/>
    <m/>
    <m/>
    <m/>
    <m/>
    <m/>
    <x v="4226"/>
    <x v="0"/>
    <b v="1"/>
    <m/>
    <m/>
    <m/>
    <s v="00531000007MUoEAAW"/>
    <s v="01s31000003qafjAAA"/>
    <m/>
    <s v="All Hazards"/>
    <m/>
    <m/>
    <m/>
    <m/>
    <m/>
    <s v="0125A000001NaBLQA0"/>
    <b v="0"/>
    <m/>
    <b v="0"/>
    <m/>
    <m/>
    <x v="1"/>
    <b v="0"/>
    <d v="2021-06-29T20:34:54"/>
    <m/>
    <m/>
    <b v="0"/>
    <x v="1"/>
    <m/>
    <m/>
    <n v="895.5"/>
    <m/>
    <x v="679"/>
    <n v="100"/>
    <n v="0"/>
  </r>
  <r>
    <s v="0015A000021PbPGQA0"/>
    <b v="0"/>
    <m/>
    <b v="0"/>
    <m/>
    <m/>
    <m/>
    <x v="23"/>
    <b v="1"/>
    <m/>
    <m/>
    <m/>
    <m/>
    <m/>
    <s v="00531000008F2qlAAC"/>
    <b v="0"/>
    <d v="2018-08-02T15:56:20"/>
    <m/>
    <b v="0"/>
    <m/>
    <m/>
    <b v="0"/>
    <d v="2018-03-01T00:00:00"/>
    <n v="3"/>
    <n v="2018"/>
    <s v="Closed"/>
    <s v="Closed"/>
    <b v="0"/>
    <b v="0"/>
    <m/>
    <b v="1"/>
    <b v="0"/>
    <b v="0"/>
    <x v="24"/>
    <b v="0"/>
    <m/>
    <x v="0"/>
    <m/>
    <s v="0055A00000BclF5QAJ"/>
    <d v="2021-04-11T20:08:00"/>
    <m/>
    <d v="2020-01-06T18:18:16"/>
    <m/>
    <m/>
    <b v="0"/>
    <m/>
    <m/>
    <s v="Field Sales"/>
    <m/>
    <m/>
    <m/>
    <m/>
    <m/>
    <x v="4227"/>
    <x v="0"/>
    <b v="1"/>
    <m/>
    <m/>
    <m/>
    <s v="00531000008F2qlAAC"/>
    <s v="01si00000040RFIAA2"/>
    <m/>
    <s v="All Hazards"/>
    <m/>
    <m/>
    <m/>
    <m/>
    <m/>
    <s v="0125A000001NaBLQA0"/>
    <b v="0"/>
    <m/>
    <b v="0"/>
    <m/>
    <m/>
    <x v="1"/>
    <b v="0"/>
    <d v="2021-06-29T20:34:54"/>
    <m/>
    <m/>
    <b v="0"/>
    <x v="1"/>
    <m/>
    <m/>
    <n v="39000"/>
    <m/>
    <x v="969"/>
    <n v="100"/>
    <n v="0"/>
  </r>
  <r>
    <s v="0015A000021Pca1QAC"/>
    <b v="0"/>
    <m/>
    <b v="0"/>
    <m/>
    <m/>
    <m/>
    <x v="745"/>
    <b v="1"/>
    <m/>
    <m/>
    <s v="0035A00003TU3IqQAL"/>
    <m/>
    <m/>
    <s v="00531000007MUoEAAW"/>
    <b v="0"/>
    <d v="2018-09-24T13:17:12"/>
    <m/>
    <b v="0"/>
    <m/>
    <m/>
    <b v="0"/>
    <d v="2019-03-01T00:00:00"/>
    <n v="3"/>
    <n v="2019"/>
    <s v="Closed"/>
    <s v="Closed"/>
    <b v="0"/>
    <b v="0"/>
    <m/>
    <b v="1"/>
    <b v="0"/>
    <b v="0"/>
    <x v="20"/>
    <b v="0"/>
    <m/>
    <x v="0"/>
    <d v="2019-05-20T00:00:00"/>
    <s v="0055A00000BclF5QAJ"/>
    <d v="2021-04-11T20:08:00"/>
    <m/>
    <d v="2020-01-06T18:18:16"/>
    <m/>
    <m/>
    <b v="0"/>
    <m/>
    <m/>
    <s v="Field Sales"/>
    <m/>
    <m/>
    <m/>
    <m/>
    <m/>
    <x v="4228"/>
    <x v="0"/>
    <b v="1"/>
    <m/>
    <m/>
    <m/>
    <s v="00531000007KgPgAAK"/>
    <s v="01s31000003qafjAAA"/>
    <s v="All Hazards"/>
    <s v="All Hazards"/>
    <m/>
    <m/>
    <m/>
    <m/>
    <m/>
    <s v="0125A000001NaBLQA0"/>
    <b v="0"/>
    <m/>
    <b v="0"/>
    <m/>
    <m/>
    <x v="1"/>
    <b v="0"/>
    <d v="2021-06-29T20:34:54"/>
    <m/>
    <m/>
    <b v="0"/>
    <x v="1"/>
    <m/>
    <m/>
    <n v="65675"/>
    <m/>
    <x v="1176"/>
    <n v="100"/>
    <n v="0"/>
  </r>
  <r>
    <s v="0013100001gaFSgAAM"/>
    <b v="0"/>
    <m/>
    <b v="0"/>
    <m/>
    <m/>
    <m/>
    <x v="899"/>
    <b v="1"/>
    <m/>
    <m/>
    <m/>
    <m/>
    <m/>
    <s v="00531000007MUoEAAW"/>
    <b v="0"/>
    <d v="2018-11-16T21:09:34"/>
    <m/>
    <b v="0"/>
    <m/>
    <m/>
    <b v="0"/>
    <d v="2019-03-01T00:00:00"/>
    <n v="3"/>
    <n v="2019"/>
    <s v="Closed"/>
    <s v="Closed"/>
    <b v="0"/>
    <b v="0"/>
    <m/>
    <b v="1"/>
    <b v="0"/>
    <b v="0"/>
    <x v="19"/>
    <b v="0"/>
    <m/>
    <x v="0"/>
    <d v="2019-08-20T00:00:00"/>
    <s v="0055A00000BclF5QAJ"/>
    <d v="2021-04-11T20:08:00"/>
    <m/>
    <d v="2020-01-06T18:18:16"/>
    <m/>
    <m/>
    <b v="0"/>
    <m/>
    <m/>
    <s v="Field Sales"/>
    <m/>
    <m/>
    <m/>
    <m/>
    <m/>
    <x v="4229"/>
    <x v="0"/>
    <b v="1"/>
    <m/>
    <m/>
    <m/>
    <s v="00531000007KAsvAAG"/>
    <s v="01s31000003qafjAAA"/>
    <s v="All Hazards"/>
    <s v="All Hazards"/>
    <m/>
    <m/>
    <m/>
    <m/>
    <m/>
    <s v="0125A000001NaBLQA0"/>
    <b v="0"/>
    <m/>
    <b v="0"/>
    <m/>
    <m/>
    <x v="1"/>
    <b v="0"/>
    <d v="2021-06-29T20:34:54"/>
    <m/>
    <m/>
    <b v="0"/>
    <x v="1"/>
    <m/>
    <m/>
    <n v="91199"/>
    <m/>
    <x v="1177"/>
    <n v="100"/>
    <n v="0"/>
  </r>
  <r>
    <s v="0015A000021PRdcQAG"/>
    <b v="0"/>
    <m/>
    <b v="0"/>
    <s v="7015A000001yX5aQAE"/>
    <m/>
    <m/>
    <x v="744"/>
    <b v="1"/>
    <m/>
    <m/>
    <s v="0035A00003IOrGJQA1"/>
    <m/>
    <m/>
    <s v="00531000007MUoEAAW"/>
    <b v="0"/>
    <d v="2019-01-23T14:40:12"/>
    <m/>
    <b v="0"/>
    <m/>
    <m/>
    <b v="0"/>
    <d v="2019-03-01T00:00:00"/>
    <n v="3"/>
    <n v="2019"/>
    <s v="Closed"/>
    <s v="Closed"/>
    <b v="0"/>
    <b v="0"/>
    <m/>
    <b v="1"/>
    <b v="0"/>
    <b v="0"/>
    <x v="19"/>
    <b v="0"/>
    <m/>
    <x v="0"/>
    <d v="2019-07-15T00:00:00"/>
    <s v="0055A00000BclF5QAJ"/>
    <d v="2021-04-11T20:08:00"/>
    <m/>
    <d v="2020-01-06T18:18:16"/>
    <m/>
    <m/>
    <b v="0"/>
    <m/>
    <m/>
    <s v="Field Sales"/>
    <m/>
    <m/>
    <m/>
    <m/>
    <m/>
    <x v="4230"/>
    <x v="0"/>
    <b v="1"/>
    <m/>
    <m/>
    <m/>
    <s v="00531000007MUoEAAW"/>
    <s v="01s31000003qafjAAA"/>
    <m/>
    <s v="All Hazards"/>
    <m/>
    <m/>
    <m/>
    <m/>
    <m/>
    <s v="0125A000001NaBLQA0"/>
    <b v="0"/>
    <m/>
    <b v="0"/>
    <m/>
    <m/>
    <x v="1"/>
    <b v="0"/>
    <d v="2021-06-29T20:34:54"/>
    <m/>
    <m/>
    <b v="0"/>
    <x v="1"/>
    <m/>
    <m/>
    <n v="6500"/>
    <m/>
    <x v="79"/>
    <n v="100"/>
    <n v="0"/>
  </r>
  <r>
    <s v="0015A00002Bo9umQAB"/>
    <b v="0"/>
    <m/>
    <b v="0"/>
    <m/>
    <m/>
    <m/>
    <x v="900"/>
    <b v="1"/>
    <m/>
    <m/>
    <m/>
    <m/>
    <m/>
    <s v="00531000007KAsvAAG"/>
    <b v="0"/>
    <d v="2019-04-22T22:52:00"/>
    <m/>
    <b v="0"/>
    <m/>
    <m/>
    <b v="0"/>
    <d v="2019-03-01T00:00:00"/>
    <n v="3"/>
    <n v="2019"/>
    <s v="Closed"/>
    <s v="Closed"/>
    <b v="0"/>
    <b v="0"/>
    <m/>
    <b v="1"/>
    <b v="0"/>
    <b v="0"/>
    <x v="19"/>
    <b v="0"/>
    <m/>
    <x v="0"/>
    <m/>
    <s v="0055A00000BclF5QAJ"/>
    <d v="2021-04-11T20:08:00"/>
    <m/>
    <d v="2020-01-06T18:18:16"/>
    <m/>
    <m/>
    <b v="0"/>
    <m/>
    <m/>
    <s v="Field Sales"/>
    <m/>
    <m/>
    <m/>
    <m/>
    <m/>
    <x v="4231"/>
    <x v="0"/>
    <b v="1"/>
    <m/>
    <m/>
    <m/>
    <s v="00531000007KAsvAAG"/>
    <s v="01s31000003qafjAAA"/>
    <s v="All Hazards"/>
    <s v="All Hazards"/>
    <m/>
    <m/>
    <m/>
    <m/>
    <m/>
    <s v="0125A000001NaBLQA0"/>
    <b v="0"/>
    <m/>
    <b v="0"/>
    <m/>
    <m/>
    <x v="1"/>
    <b v="0"/>
    <d v="2021-06-29T20:34:54"/>
    <m/>
    <m/>
    <b v="0"/>
    <x v="1"/>
    <m/>
    <m/>
    <n v="117179.1"/>
    <m/>
    <x v="1178"/>
    <n v="100"/>
    <n v="0"/>
  </r>
  <r>
    <s v="0015A00002Bo9umQAB"/>
    <b v="0"/>
    <m/>
    <b v="0"/>
    <m/>
    <m/>
    <m/>
    <x v="900"/>
    <b v="1"/>
    <m/>
    <m/>
    <m/>
    <m/>
    <m/>
    <s v="00531000007MUoEAAW"/>
    <b v="0"/>
    <d v="2019-04-23T19:08:05"/>
    <m/>
    <b v="0"/>
    <m/>
    <m/>
    <b v="0"/>
    <d v="2019-03-01T00:00:00"/>
    <n v="3"/>
    <n v="2019"/>
    <s v="Closed"/>
    <s v="Closed"/>
    <b v="0"/>
    <b v="0"/>
    <m/>
    <b v="1"/>
    <b v="0"/>
    <b v="0"/>
    <x v="19"/>
    <b v="0"/>
    <m/>
    <x v="0"/>
    <d v="2019-07-03T00:00:00"/>
    <s v="0055A00000BclF5QAJ"/>
    <d v="2021-04-11T20:08:00"/>
    <m/>
    <d v="2020-01-06T18:18:16"/>
    <m/>
    <m/>
    <b v="0"/>
    <m/>
    <m/>
    <s v="Field Sales"/>
    <m/>
    <m/>
    <m/>
    <m/>
    <m/>
    <x v="4232"/>
    <x v="0"/>
    <b v="1"/>
    <m/>
    <m/>
    <m/>
    <s v="00531000007KAsvAAG"/>
    <s v="01s31000003qafjAAA"/>
    <s v="All Hazards"/>
    <s v="All Hazards"/>
    <m/>
    <m/>
    <m/>
    <m/>
    <m/>
    <s v="0125A000001NaBLQA0"/>
    <b v="0"/>
    <m/>
    <b v="0"/>
    <m/>
    <m/>
    <x v="1"/>
    <b v="0"/>
    <d v="2021-06-29T20:34:54"/>
    <m/>
    <m/>
    <b v="0"/>
    <x v="1"/>
    <m/>
    <m/>
    <n v="117358.2"/>
    <m/>
    <x v="1179"/>
    <n v="100"/>
    <n v="0"/>
  </r>
  <r>
    <s v="0013100001eoCq6AAE"/>
    <b v="0"/>
    <m/>
    <b v="0"/>
    <m/>
    <m/>
    <m/>
    <x v="901"/>
    <b v="1"/>
    <m/>
    <m/>
    <m/>
    <m/>
    <m/>
    <s v="00531000007MUoEAAW"/>
    <b v="0"/>
    <d v="2019-05-07T17:22:53"/>
    <m/>
    <b v="0"/>
    <m/>
    <m/>
    <b v="0"/>
    <d v="2019-03-01T00:00:00"/>
    <n v="3"/>
    <n v="2019"/>
    <s v="Closed"/>
    <s v="Closed"/>
    <b v="0"/>
    <b v="0"/>
    <m/>
    <b v="1"/>
    <b v="0"/>
    <b v="0"/>
    <x v="19"/>
    <b v="0"/>
    <m/>
    <x v="0"/>
    <d v="2019-09-04T00:00:00"/>
    <s v="0055A00000BclF5QAJ"/>
    <d v="2021-04-11T19:52:07"/>
    <m/>
    <d v="2020-01-06T18:18:16"/>
    <m/>
    <m/>
    <b v="0"/>
    <m/>
    <m/>
    <s v="Inside Sales"/>
    <m/>
    <m/>
    <m/>
    <m/>
    <m/>
    <x v="4233"/>
    <x v="0"/>
    <b v="1"/>
    <m/>
    <m/>
    <m/>
    <s v="00531000007KAsvAAG"/>
    <s v="01s31000003qafjAAA"/>
    <s v="All Hazards"/>
    <s v="All Hazards"/>
    <m/>
    <m/>
    <m/>
    <m/>
    <m/>
    <s v="0125A000001NaBLQA0"/>
    <b v="0"/>
    <m/>
    <b v="0"/>
    <m/>
    <m/>
    <x v="1"/>
    <b v="0"/>
    <d v="2021-06-29T20:34:54"/>
    <m/>
    <m/>
    <b v="0"/>
    <x v="1"/>
    <m/>
    <m/>
    <n v="2316.36"/>
    <m/>
    <x v="1180"/>
    <n v="100"/>
    <n v="0"/>
  </r>
  <r>
    <s v="0013100001gxRq8AAE"/>
    <b v="0"/>
    <m/>
    <b v="0"/>
    <m/>
    <m/>
    <m/>
    <x v="902"/>
    <b v="1"/>
    <m/>
    <m/>
    <s v="0035A00003RafZcQAJ"/>
    <m/>
    <m/>
    <s v="00531000007MUoEAAW"/>
    <b v="0"/>
    <d v="2019-05-17T12:48:00"/>
    <m/>
    <b v="0"/>
    <m/>
    <m/>
    <b v="0"/>
    <d v="2019-03-01T00:00:00"/>
    <n v="3"/>
    <n v="2019"/>
    <s v="Closed"/>
    <s v="Closed"/>
    <b v="0"/>
    <b v="0"/>
    <m/>
    <b v="1"/>
    <b v="0"/>
    <b v="0"/>
    <x v="19"/>
    <b v="0"/>
    <m/>
    <x v="0"/>
    <d v="2019-09-11T00:00:00"/>
    <s v="0055A00000BclF5QAJ"/>
    <d v="2021-04-11T19:52:59"/>
    <m/>
    <d v="2020-01-06T18:18:16"/>
    <m/>
    <m/>
    <b v="0"/>
    <m/>
    <m/>
    <s v="Inside Sales"/>
    <m/>
    <m/>
    <m/>
    <m/>
    <m/>
    <x v="4234"/>
    <x v="0"/>
    <b v="1"/>
    <m/>
    <m/>
    <m/>
    <s v="00531000007MUoEAAW"/>
    <s v="01s31000003qafjAAA"/>
    <m/>
    <s v="All Hazards"/>
    <m/>
    <m/>
    <m/>
    <m/>
    <m/>
    <s v="0125A000001NaBLQA0"/>
    <b v="0"/>
    <m/>
    <b v="0"/>
    <m/>
    <m/>
    <x v="1"/>
    <b v="0"/>
    <d v="2021-06-29T20:34:54"/>
    <m/>
    <m/>
    <b v="0"/>
    <x v="1"/>
    <m/>
    <m/>
    <n v="6500"/>
    <m/>
    <x v="79"/>
    <n v="100"/>
    <n v="0"/>
  </r>
  <r>
    <s v="0013100001ft4h3AAA"/>
    <b v="0"/>
    <m/>
    <b v="0"/>
    <s v="7015A000001PAPGQA4"/>
    <m/>
    <m/>
    <x v="899"/>
    <b v="1"/>
    <m/>
    <m/>
    <s v="0035A00003VybnBQAR"/>
    <m/>
    <m/>
    <s v="00531000007KAsvAAG"/>
    <b v="0"/>
    <d v="2019-06-18T21:33:24"/>
    <m/>
    <b v="0"/>
    <m/>
    <m/>
    <b v="0"/>
    <d v="2019-03-01T00:00:00"/>
    <n v="3"/>
    <n v="2019"/>
    <s v="Closed"/>
    <s v="Closed"/>
    <b v="0"/>
    <b v="0"/>
    <m/>
    <b v="1"/>
    <b v="0"/>
    <b v="0"/>
    <x v="19"/>
    <b v="0"/>
    <m/>
    <x v="0"/>
    <d v="2019-08-30T00:00:00"/>
    <s v="00531000007MUoEAAW"/>
    <d v="2020-12-10T21:15:22"/>
    <m/>
    <d v="2020-01-06T18:18:16"/>
    <m/>
    <m/>
    <b v="0"/>
    <m/>
    <m/>
    <s v="Trade Show"/>
    <m/>
    <m/>
    <m/>
    <m/>
    <m/>
    <x v="4235"/>
    <x v="0"/>
    <b v="1"/>
    <m/>
    <m/>
    <m/>
    <s v="00531000007KAsvAAG"/>
    <s v="01s31000003qafjAAA"/>
    <s v="All Hazards"/>
    <s v="All Hazards"/>
    <m/>
    <m/>
    <m/>
    <m/>
    <m/>
    <s v="0125A000001NaBLQA0"/>
    <b v="0"/>
    <m/>
    <b v="0"/>
    <m/>
    <m/>
    <x v="1"/>
    <b v="0"/>
    <d v="2021-06-29T20:34:54"/>
    <m/>
    <m/>
    <b v="0"/>
    <x v="1"/>
    <m/>
    <m/>
    <n v="58500"/>
    <m/>
    <x v="968"/>
    <n v="100"/>
    <n v="0"/>
  </r>
  <r>
    <s v="0013100001ja6bQAAQ"/>
    <b v="0"/>
    <m/>
    <b v="0"/>
    <m/>
    <m/>
    <m/>
    <x v="819"/>
    <b v="1"/>
    <m/>
    <m/>
    <s v="0035A00003Wn7SDQAZ"/>
    <m/>
    <m/>
    <s v="00531000007KAsvAAG"/>
    <b v="0"/>
    <d v="2019-06-25T19:36:41"/>
    <m/>
    <b v="0"/>
    <m/>
    <m/>
    <b v="0"/>
    <d v="2019-03-01T00:00:00"/>
    <n v="3"/>
    <n v="2019"/>
    <s v="Closed"/>
    <s v="Closed"/>
    <b v="0"/>
    <b v="0"/>
    <m/>
    <b v="1"/>
    <b v="0"/>
    <b v="0"/>
    <x v="19"/>
    <b v="0"/>
    <m/>
    <x v="0"/>
    <d v="2019-07-19T00:00:00"/>
    <s v="0055A00000BclF5QAJ"/>
    <d v="2021-04-11T20:08:00"/>
    <m/>
    <d v="2020-01-06T18:18:16"/>
    <m/>
    <m/>
    <b v="0"/>
    <m/>
    <m/>
    <s v="Field Sales"/>
    <m/>
    <m/>
    <m/>
    <m/>
    <m/>
    <x v="4236"/>
    <x v="0"/>
    <b v="1"/>
    <m/>
    <m/>
    <m/>
    <s v="00531000007KAsvAAG"/>
    <s v="01s31000003qafjAAA"/>
    <s v="All Hazards"/>
    <s v="All Hazards"/>
    <m/>
    <m/>
    <m/>
    <m/>
    <m/>
    <s v="0125A000001NaBLQA0"/>
    <b v="0"/>
    <m/>
    <b v="0"/>
    <m/>
    <m/>
    <x v="1"/>
    <b v="0"/>
    <d v="2021-06-29T20:34:54"/>
    <m/>
    <m/>
    <b v="0"/>
    <x v="1"/>
    <m/>
    <m/>
    <n v="71699"/>
    <m/>
    <x v="1141"/>
    <n v="100"/>
    <n v="0"/>
  </r>
  <r>
    <s v="0013100001enucRAAQ"/>
    <b v="0"/>
    <m/>
    <b v="0"/>
    <m/>
    <m/>
    <m/>
    <x v="903"/>
    <b v="1"/>
    <m/>
    <m/>
    <m/>
    <m/>
    <m/>
    <s v="00531000007MUoEAAW"/>
    <b v="0"/>
    <d v="2019-07-02T13:30:49"/>
    <m/>
    <b v="0"/>
    <m/>
    <m/>
    <b v="0"/>
    <d v="2019-03-01T00:00:00"/>
    <n v="3"/>
    <n v="2019"/>
    <s v="Closed"/>
    <s v="Closed"/>
    <b v="0"/>
    <b v="0"/>
    <m/>
    <b v="1"/>
    <b v="0"/>
    <b v="0"/>
    <x v="19"/>
    <b v="0"/>
    <m/>
    <x v="0"/>
    <d v="2019-07-02T00:00:00"/>
    <s v="0055A00000BclF5QAJ"/>
    <d v="2021-04-11T19:52:07"/>
    <m/>
    <d v="2020-01-06T18:18:35"/>
    <m/>
    <m/>
    <b v="0"/>
    <m/>
    <m/>
    <s v="Inside Sales"/>
    <m/>
    <m/>
    <m/>
    <m/>
    <m/>
    <x v="4237"/>
    <x v="0"/>
    <b v="1"/>
    <m/>
    <m/>
    <m/>
    <s v="00531000007MUoEAAW"/>
    <s v="01s31000003qafjAAA"/>
    <m/>
    <s v="All Hazards"/>
    <m/>
    <m/>
    <m/>
    <m/>
    <m/>
    <s v="0125A000001NaBLQA0"/>
    <b v="0"/>
    <m/>
    <b v="0"/>
    <m/>
    <m/>
    <x v="1"/>
    <b v="0"/>
    <d v="2021-06-29T20:34:54"/>
    <m/>
    <m/>
    <b v="0"/>
    <x v="1"/>
    <m/>
    <m/>
    <n v="169.15"/>
    <m/>
    <x v="1130"/>
    <n v="100"/>
    <n v="0"/>
  </r>
  <r>
    <s v="0013100001envD8AAI"/>
    <b v="0"/>
    <m/>
    <b v="0"/>
    <s v="7015A000001Zl0rQAC"/>
    <m/>
    <m/>
    <x v="904"/>
    <b v="1"/>
    <m/>
    <m/>
    <s v="00331000033W3IfAAK"/>
    <m/>
    <m/>
    <s v="00531000007MUoEAAW"/>
    <b v="0"/>
    <d v="2019-07-08T15:15:26"/>
    <m/>
    <b v="0"/>
    <m/>
    <m/>
    <b v="0"/>
    <d v="2019-03-01T00:00:00"/>
    <n v="3"/>
    <n v="2019"/>
    <s v="Closed"/>
    <s v="Closed"/>
    <b v="0"/>
    <b v="0"/>
    <m/>
    <b v="1"/>
    <b v="0"/>
    <b v="0"/>
    <x v="19"/>
    <b v="0"/>
    <m/>
    <x v="0"/>
    <d v="2019-07-08T00:00:00"/>
    <s v="00531000007MUoEAAW"/>
    <d v="2020-12-10T21:26:44"/>
    <m/>
    <d v="2020-01-06T18:18:16"/>
    <m/>
    <m/>
    <b v="0"/>
    <m/>
    <m/>
    <s v="Trade Show"/>
    <m/>
    <m/>
    <m/>
    <m/>
    <m/>
    <x v="4238"/>
    <x v="0"/>
    <b v="1"/>
    <m/>
    <m/>
    <m/>
    <s v="00531000007MUoEAAW"/>
    <s v="01s31000003qafjAAA"/>
    <m/>
    <s v="All Hazards"/>
    <m/>
    <m/>
    <m/>
    <m/>
    <m/>
    <s v="0125A000001NaBLQA0"/>
    <b v="0"/>
    <m/>
    <b v="0"/>
    <m/>
    <m/>
    <x v="1"/>
    <b v="0"/>
    <d v="2021-06-29T20:34:54"/>
    <m/>
    <m/>
    <b v="0"/>
    <x v="1"/>
    <m/>
    <m/>
    <n v="995"/>
    <m/>
    <x v="989"/>
    <n v="100"/>
    <n v="0"/>
  </r>
  <r>
    <s v="0015A00002DUo6WQAT"/>
    <b v="0"/>
    <m/>
    <b v="0"/>
    <m/>
    <m/>
    <m/>
    <x v="721"/>
    <b v="1"/>
    <m/>
    <m/>
    <m/>
    <m/>
    <m/>
    <s v="00531000007KAsvAAG"/>
    <b v="0"/>
    <d v="2019-07-17T17:53:07"/>
    <m/>
    <b v="0"/>
    <m/>
    <m/>
    <b v="0"/>
    <d v="2019-03-01T00:00:00"/>
    <n v="3"/>
    <n v="2019"/>
    <s v="Closed"/>
    <s v="Closed"/>
    <b v="0"/>
    <b v="0"/>
    <m/>
    <b v="1"/>
    <b v="0"/>
    <b v="0"/>
    <x v="19"/>
    <b v="0"/>
    <m/>
    <x v="0"/>
    <d v="2019-07-24T00:00:00"/>
    <s v="0055A00000BclF5QAJ"/>
    <d v="2021-04-11T20:08:00"/>
    <m/>
    <d v="2020-01-06T18:18:35"/>
    <m/>
    <m/>
    <b v="0"/>
    <m/>
    <m/>
    <s v="Field Sales"/>
    <m/>
    <m/>
    <m/>
    <m/>
    <m/>
    <x v="4239"/>
    <x v="0"/>
    <b v="1"/>
    <m/>
    <m/>
    <m/>
    <s v="0055A000009sa63QAA"/>
    <s v="01s31000003qafjAAA"/>
    <s v="All Hazards"/>
    <s v="All Hazards"/>
    <m/>
    <m/>
    <m/>
    <m/>
    <m/>
    <s v="0125A000001NaBLQA0"/>
    <b v="0"/>
    <m/>
    <b v="0"/>
    <m/>
    <m/>
    <x v="1"/>
    <b v="0"/>
    <d v="2021-06-29T20:34:54"/>
    <m/>
    <m/>
    <b v="0"/>
    <x v="1"/>
    <m/>
    <m/>
    <n v="78597"/>
    <m/>
    <x v="1181"/>
    <n v="100"/>
    <n v="0"/>
  </r>
  <r>
    <s v="0013100001hoxTfAAI"/>
    <b v="0"/>
    <m/>
    <b v="0"/>
    <m/>
    <m/>
    <m/>
    <x v="721"/>
    <b v="1"/>
    <m/>
    <m/>
    <m/>
    <m/>
    <m/>
    <s v="00531000007MUoEAAW"/>
    <b v="0"/>
    <d v="2019-07-22T14:44:19"/>
    <m/>
    <b v="0"/>
    <m/>
    <m/>
    <b v="0"/>
    <d v="2019-03-01T00:00:00"/>
    <n v="3"/>
    <n v="2019"/>
    <s v="Closed"/>
    <s v="Closed"/>
    <b v="0"/>
    <b v="0"/>
    <m/>
    <b v="1"/>
    <b v="0"/>
    <b v="0"/>
    <x v="19"/>
    <b v="0"/>
    <m/>
    <x v="0"/>
    <d v="2019-07-24T00:00:00"/>
    <s v="0055A00000BclF5QAJ"/>
    <d v="2021-04-11T19:52:07"/>
    <m/>
    <d v="2020-01-06T18:18:16"/>
    <m/>
    <m/>
    <b v="0"/>
    <m/>
    <m/>
    <s v="Inside Sales"/>
    <m/>
    <m/>
    <m/>
    <m/>
    <m/>
    <x v="4240"/>
    <x v="0"/>
    <b v="1"/>
    <m/>
    <m/>
    <m/>
    <s v="00531000007MUoEAAW"/>
    <s v="01s31000003qafjAAA"/>
    <m/>
    <s v="All Hazards"/>
    <m/>
    <m/>
    <m/>
    <m/>
    <m/>
    <s v="0125A000001NaBLQA0"/>
    <b v="0"/>
    <m/>
    <b v="0"/>
    <m/>
    <m/>
    <x v="1"/>
    <b v="0"/>
    <d v="2021-06-29T20:34:54"/>
    <m/>
    <m/>
    <b v="0"/>
    <x v="1"/>
    <m/>
    <m/>
    <n v="338.3"/>
    <m/>
    <x v="1182"/>
    <n v="100"/>
    <n v="0"/>
  </r>
  <r>
    <s v="001i000001MZMQ8AAP"/>
    <b v="0"/>
    <m/>
    <b v="0"/>
    <m/>
    <m/>
    <m/>
    <x v="905"/>
    <b v="1"/>
    <m/>
    <m/>
    <m/>
    <m/>
    <m/>
    <s v="00531000007MUoEAAW"/>
    <b v="0"/>
    <d v="2019-07-23T14:35:12"/>
    <m/>
    <b v="0"/>
    <m/>
    <m/>
    <b v="0"/>
    <d v="2019-03-01T00:00:00"/>
    <n v="3"/>
    <n v="2019"/>
    <s v="Closed"/>
    <s v="Closed"/>
    <b v="0"/>
    <b v="0"/>
    <m/>
    <b v="1"/>
    <b v="0"/>
    <b v="0"/>
    <x v="19"/>
    <b v="0"/>
    <m/>
    <x v="0"/>
    <d v="2021-06-25T00:00:00"/>
    <s v="0055A00000BclF5QAJ"/>
    <d v="2021-04-11T19:52:07"/>
    <m/>
    <d v="2020-01-06T18:18:16"/>
    <m/>
    <m/>
    <b v="0"/>
    <m/>
    <m/>
    <s v="Inside Sales"/>
    <m/>
    <m/>
    <m/>
    <m/>
    <m/>
    <x v="4241"/>
    <x v="0"/>
    <b v="1"/>
    <m/>
    <m/>
    <m/>
    <s v="00531000007MUoEAAW"/>
    <s v="01s31000003qafjAAA"/>
    <m/>
    <s v="All Hazards"/>
    <m/>
    <m/>
    <m/>
    <m/>
    <m/>
    <s v="0125A000001NaBLQA0"/>
    <b v="0"/>
    <m/>
    <b v="0"/>
    <m/>
    <m/>
    <x v="1"/>
    <b v="0"/>
    <d v="2021-06-29T20:34:54"/>
    <m/>
    <m/>
    <b v="0"/>
    <x v="1"/>
    <m/>
    <m/>
    <n v="607.5"/>
    <m/>
    <x v="1183"/>
    <n v="100"/>
    <n v="0"/>
  </r>
  <r>
    <s v="001i000001MZMQXAA5"/>
    <b v="0"/>
    <m/>
    <b v="0"/>
    <s v="7015A000001Zks9QAC"/>
    <m/>
    <m/>
    <x v="438"/>
    <b v="1"/>
    <m/>
    <m/>
    <m/>
    <m/>
    <m/>
    <s v="00531000007MUoEAAW"/>
    <b v="0"/>
    <d v="2019-07-25T14:44:51"/>
    <m/>
    <b v="0"/>
    <m/>
    <m/>
    <b v="0"/>
    <d v="2019-03-01T00:00:00"/>
    <n v="3"/>
    <n v="2019"/>
    <s v="Closed"/>
    <s v="Closed"/>
    <b v="0"/>
    <b v="0"/>
    <m/>
    <b v="1"/>
    <b v="0"/>
    <b v="0"/>
    <x v="19"/>
    <b v="0"/>
    <m/>
    <x v="0"/>
    <d v="2019-08-12T00:00:00"/>
    <s v="0055A00000BclF5QAJ"/>
    <d v="2021-04-11T19:52:07"/>
    <m/>
    <d v="2020-01-06T18:18:16"/>
    <m/>
    <m/>
    <b v="0"/>
    <m/>
    <m/>
    <s v="Inside Sales"/>
    <m/>
    <m/>
    <m/>
    <m/>
    <m/>
    <x v="4242"/>
    <x v="0"/>
    <b v="1"/>
    <m/>
    <m/>
    <m/>
    <s v="00531000007MUoEAAW"/>
    <s v="01s31000003qafjAAA"/>
    <m/>
    <s v="All Hazards"/>
    <m/>
    <m/>
    <m/>
    <m/>
    <m/>
    <s v="0125A000001NaBLQA0"/>
    <b v="0"/>
    <m/>
    <b v="0"/>
    <m/>
    <m/>
    <x v="1"/>
    <b v="0"/>
    <d v="2021-06-29T20:34:54"/>
    <m/>
    <m/>
    <b v="0"/>
    <x v="1"/>
    <m/>
    <m/>
    <n v="3184"/>
    <m/>
    <x v="1184"/>
    <n v="100"/>
    <n v="0"/>
  </r>
  <r>
    <s v="001i000001MZMQXAA5"/>
    <b v="0"/>
    <m/>
    <b v="0"/>
    <m/>
    <m/>
    <m/>
    <x v="428"/>
    <b v="1"/>
    <m/>
    <m/>
    <m/>
    <m/>
    <m/>
    <s v="00531000007MUoEAAW"/>
    <b v="0"/>
    <d v="2019-08-06T15:18:25"/>
    <m/>
    <b v="0"/>
    <m/>
    <m/>
    <b v="0"/>
    <d v="2019-03-01T00:00:00"/>
    <n v="3"/>
    <n v="2019"/>
    <s v="Closed"/>
    <s v="Closed"/>
    <b v="0"/>
    <b v="0"/>
    <m/>
    <b v="1"/>
    <b v="0"/>
    <b v="0"/>
    <x v="19"/>
    <b v="0"/>
    <m/>
    <x v="0"/>
    <d v="2019-08-19T00:00:00"/>
    <s v="0055A00000BclF5QAJ"/>
    <d v="2021-04-11T19:52:07"/>
    <m/>
    <d v="2020-01-06T18:18:16"/>
    <m/>
    <m/>
    <b v="0"/>
    <m/>
    <m/>
    <s v="Inside Sales"/>
    <m/>
    <m/>
    <m/>
    <m/>
    <m/>
    <x v="4243"/>
    <x v="0"/>
    <b v="1"/>
    <m/>
    <m/>
    <m/>
    <s v="00531000007MUoEAAW"/>
    <s v="01s31000003qafjAAA"/>
    <m/>
    <s v="All Hazards"/>
    <m/>
    <m/>
    <m/>
    <m/>
    <m/>
    <s v="0125A000001NaBLQA0"/>
    <b v="0"/>
    <m/>
    <b v="0"/>
    <m/>
    <m/>
    <x v="1"/>
    <b v="0"/>
    <d v="2021-06-29T20:34:54"/>
    <m/>
    <m/>
    <b v="0"/>
    <x v="1"/>
    <m/>
    <m/>
    <n v="936"/>
    <m/>
    <x v="1185"/>
    <n v="100"/>
    <n v="0"/>
  </r>
  <r>
    <s v="001i000001MZMTHAA5"/>
    <b v="0"/>
    <m/>
    <b v="0"/>
    <s v="7015A000001qZoEQAU"/>
    <m/>
    <m/>
    <x v="170"/>
    <b v="1"/>
    <m/>
    <m/>
    <m/>
    <m/>
    <m/>
    <s v="00531000007MUoEAAW"/>
    <b v="0"/>
    <d v="2019-09-19T17:11:08"/>
    <m/>
    <b v="0"/>
    <m/>
    <m/>
    <b v="0"/>
    <d v="2019-03-01T00:00:00"/>
    <n v="3"/>
    <n v="2019"/>
    <s v="Closed"/>
    <s v="Closed"/>
    <b v="0"/>
    <b v="0"/>
    <m/>
    <b v="1"/>
    <b v="0"/>
    <b v="0"/>
    <x v="19"/>
    <b v="0"/>
    <m/>
    <x v="0"/>
    <d v="2019-10-01T00:00:00"/>
    <s v="0055A00000BclF5QAJ"/>
    <d v="2021-04-11T19:52:59"/>
    <m/>
    <d v="2020-01-06T18:18:35"/>
    <m/>
    <m/>
    <b v="0"/>
    <m/>
    <m/>
    <s v="Inside Sales"/>
    <m/>
    <m/>
    <m/>
    <m/>
    <m/>
    <x v="4244"/>
    <x v="0"/>
    <b v="1"/>
    <m/>
    <m/>
    <m/>
    <s v="00531000007MUoEAAW"/>
    <s v="01s31000003qafjAAA"/>
    <m/>
    <s v="All Hazards"/>
    <m/>
    <m/>
    <m/>
    <m/>
    <m/>
    <s v="0125A000001NaBLQA0"/>
    <b v="0"/>
    <m/>
    <b v="0"/>
    <m/>
    <m/>
    <x v="1"/>
    <b v="0"/>
    <d v="2021-06-29T20:34:54"/>
    <m/>
    <m/>
    <b v="0"/>
    <x v="1"/>
    <m/>
    <m/>
    <n v="6500"/>
    <m/>
    <x v="79"/>
    <n v="100"/>
    <n v="0"/>
  </r>
  <r>
    <s v="0013100001mwUgnAAE"/>
    <b v="0"/>
    <m/>
    <b v="0"/>
    <m/>
    <m/>
    <m/>
    <x v="541"/>
    <b v="1"/>
    <m/>
    <m/>
    <m/>
    <m/>
    <m/>
    <s v="00531000007MUoEAAW"/>
    <b v="0"/>
    <d v="2019-08-22T13:40:29"/>
    <m/>
    <b v="0"/>
    <m/>
    <m/>
    <b v="0"/>
    <d v="2019-03-01T00:00:00"/>
    <n v="3"/>
    <n v="2019"/>
    <s v="Closed"/>
    <s v="Closed"/>
    <b v="0"/>
    <b v="0"/>
    <m/>
    <b v="1"/>
    <b v="0"/>
    <b v="0"/>
    <x v="23"/>
    <b v="0"/>
    <m/>
    <x v="0"/>
    <m/>
    <s v="0055A00000BclF5QAJ"/>
    <d v="2021-04-11T20:08:00"/>
    <m/>
    <d v="2020-01-06T18:18:16"/>
    <m/>
    <m/>
    <b v="0"/>
    <m/>
    <m/>
    <s v="Field Sales"/>
    <m/>
    <m/>
    <m/>
    <m/>
    <m/>
    <x v="4245"/>
    <x v="0"/>
    <b v="1"/>
    <m/>
    <m/>
    <m/>
    <s v="00531000008F2qlAAC"/>
    <s v="01si00000040RFIAA2"/>
    <s v="CWAs;Explosives;Drugs;All Hazards"/>
    <s v="All Hazards"/>
    <m/>
    <m/>
    <m/>
    <m/>
    <m/>
    <s v="0125A000001NaBLQA0"/>
    <b v="0"/>
    <m/>
    <b v="0"/>
    <m/>
    <m/>
    <x v="1"/>
    <b v="0"/>
    <d v="2021-06-29T20:34:54"/>
    <m/>
    <m/>
    <b v="0"/>
    <x v="1"/>
    <m/>
    <m/>
    <n v="924.75"/>
    <m/>
    <x v="1186"/>
    <n v="100"/>
    <n v="0"/>
  </r>
  <r>
    <s v="0013100001enulxAAA"/>
    <b v="0"/>
    <m/>
    <b v="0"/>
    <m/>
    <m/>
    <m/>
    <x v="96"/>
    <b v="1"/>
    <m/>
    <m/>
    <m/>
    <m/>
    <m/>
    <s v="00531000007MUoEAAW"/>
    <b v="0"/>
    <d v="2019-08-13T15:45:13"/>
    <m/>
    <b v="0"/>
    <m/>
    <m/>
    <b v="0"/>
    <d v="2020-03-01T00:00:00"/>
    <n v="3"/>
    <n v="2020"/>
    <s v="Closed"/>
    <s v="Closed"/>
    <b v="0"/>
    <b v="0"/>
    <m/>
    <b v="1"/>
    <b v="0"/>
    <b v="0"/>
    <x v="19"/>
    <b v="0"/>
    <m/>
    <x v="0"/>
    <d v="2020-11-23T00:00:00"/>
    <s v="0055A00000BclF5QAJ"/>
    <d v="2021-04-11T20:08:00"/>
    <m/>
    <d v="2020-07-31T17:11:48"/>
    <m/>
    <m/>
    <b v="0"/>
    <m/>
    <m/>
    <s v="Field Sales"/>
    <m/>
    <m/>
    <m/>
    <m/>
    <m/>
    <x v="4246"/>
    <x v="0"/>
    <b v="1"/>
    <m/>
    <m/>
    <m/>
    <s v="00531000007MUoEAAW"/>
    <s v="01s31000003qafjAAA"/>
    <m/>
    <s v="All Hazards"/>
    <m/>
    <m/>
    <m/>
    <m/>
    <m/>
    <s v="0125A000001NaBLQA0"/>
    <b v="0"/>
    <m/>
    <b v="0"/>
    <m/>
    <m/>
    <x v="1"/>
    <b v="0"/>
    <d v="2021-06-29T20:34:54"/>
    <m/>
    <m/>
    <b v="0"/>
    <x v="1"/>
    <m/>
    <m/>
    <n v="6500"/>
    <m/>
    <x v="79"/>
    <n v="100"/>
    <n v="0"/>
  </r>
  <r>
    <s v="0015A00002Fs1NYQAZ"/>
    <b v="0"/>
    <m/>
    <b v="0"/>
    <m/>
    <m/>
    <m/>
    <x v="348"/>
    <b v="1"/>
    <m/>
    <m/>
    <m/>
    <m/>
    <m/>
    <s v="00531000008F2qlAAC"/>
    <b v="0"/>
    <d v="2019-10-23T07:59:15"/>
    <m/>
    <b v="0"/>
    <m/>
    <m/>
    <b v="0"/>
    <d v="2020-03-01T00:00:00"/>
    <n v="3"/>
    <n v="2020"/>
    <s v="Closed"/>
    <s v="Closed"/>
    <b v="0"/>
    <b v="0"/>
    <m/>
    <b v="1"/>
    <b v="0"/>
    <b v="0"/>
    <x v="23"/>
    <b v="0"/>
    <m/>
    <x v="0"/>
    <d v="2020-08-05T00:00:00"/>
    <s v="0055A00000BclF5QAJ"/>
    <d v="2021-04-11T20:08:00"/>
    <m/>
    <d v="2020-08-17T14:10:03"/>
    <m/>
    <m/>
    <b v="0"/>
    <m/>
    <m/>
    <s v="Field Sales"/>
    <m/>
    <m/>
    <m/>
    <m/>
    <m/>
    <x v="4247"/>
    <x v="0"/>
    <b v="1"/>
    <m/>
    <m/>
    <m/>
    <s v="00531000008F2qlAAC"/>
    <s v="01si00000040RFIAA2"/>
    <m/>
    <s v="All Hazards"/>
    <m/>
    <m/>
    <m/>
    <m/>
    <m/>
    <s v="0125A000001NaBLQA0"/>
    <b v="0"/>
    <m/>
    <b v="0"/>
    <m/>
    <m/>
    <x v="1"/>
    <b v="0"/>
    <d v="2021-06-29T20:34:54"/>
    <m/>
    <m/>
    <b v="0"/>
    <x v="1"/>
    <m/>
    <m/>
    <n v="39199"/>
    <m/>
    <x v="1187"/>
    <n v="100"/>
    <n v="0"/>
  </r>
  <r>
    <s v="001i000001MZ8IpAAL"/>
    <b v="0"/>
    <m/>
    <b v="0"/>
    <s v="7015A000001Zks9QAC"/>
    <m/>
    <m/>
    <x v="906"/>
    <b v="1"/>
    <m/>
    <m/>
    <s v="003i000002Nuf5dAAB"/>
    <m/>
    <m/>
    <s v="00531000007MUoEAAW"/>
    <b v="0"/>
    <d v="2018-05-02T12:52:05"/>
    <m/>
    <b v="0"/>
    <m/>
    <m/>
    <b v="0"/>
    <d v="2018-03-01T00:00:00"/>
    <n v="3"/>
    <n v="2018"/>
    <s v="Closed"/>
    <s v="Closed"/>
    <b v="0"/>
    <b v="0"/>
    <m/>
    <b v="1"/>
    <b v="0"/>
    <b v="0"/>
    <x v="24"/>
    <b v="0"/>
    <m/>
    <x v="0"/>
    <d v="2018-05-02T00:00:00"/>
    <s v="0055A00000BclF5QAJ"/>
    <d v="2021-04-11T20:08:00"/>
    <m/>
    <d v="2020-01-06T18:18:16"/>
    <m/>
    <m/>
    <b v="0"/>
    <m/>
    <m/>
    <s v="Field Sales"/>
    <m/>
    <m/>
    <m/>
    <m/>
    <m/>
    <x v="4248"/>
    <x v="0"/>
    <b v="1"/>
    <m/>
    <m/>
    <m/>
    <s v="00531000007MUoEAAW"/>
    <s v="01s31000003qafjAAA"/>
    <s v="All Hazards"/>
    <s v="All Hazards"/>
    <m/>
    <m/>
    <m/>
    <m/>
    <m/>
    <s v="0125A000001NaBLQA0"/>
    <b v="0"/>
    <m/>
    <b v="0"/>
    <m/>
    <m/>
    <x v="1"/>
    <b v="0"/>
    <d v="2021-06-29T20:34:54"/>
    <m/>
    <m/>
    <b v="0"/>
    <x v="1"/>
    <m/>
    <m/>
    <n v="2029.8"/>
    <m/>
    <x v="1188"/>
    <n v="100"/>
    <n v="0"/>
  </r>
  <r>
    <s v="0013100001gYHgUAAW"/>
    <b v="0"/>
    <m/>
    <b v="0"/>
    <m/>
    <m/>
    <m/>
    <x v="703"/>
    <b v="1"/>
    <m/>
    <m/>
    <s v="0035A00003EXKLZQA5"/>
    <m/>
    <m/>
    <s v="00531000007KAsvAAG"/>
    <b v="0"/>
    <d v="2017-10-06T23:47:44"/>
    <m/>
    <b v="0"/>
    <m/>
    <m/>
    <b v="0"/>
    <d v="2020-03-01T00:00:00"/>
    <n v="3"/>
    <n v="2020"/>
    <s v="Closed"/>
    <s v="Closed"/>
    <b v="0"/>
    <b v="0"/>
    <m/>
    <b v="1"/>
    <b v="0"/>
    <b v="0"/>
    <x v="19"/>
    <b v="0"/>
    <m/>
    <x v="0"/>
    <d v="2020-10-02T00:00:00"/>
    <s v="0055A00000BclF5QAJ"/>
    <d v="2021-04-11T20:06:15"/>
    <m/>
    <d v="2020-09-18T18:06:25"/>
    <m/>
    <m/>
    <b v="0"/>
    <m/>
    <m/>
    <s v="Field Sales"/>
    <m/>
    <m/>
    <m/>
    <m/>
    <m/>
    <x v="4249"/>
    <x v="0"/>
    <b v="1"/>
    <m/>
    <m/>
    <m/>
    <s v="0055A000009sa63QAA"/>
    <s v="01s31000003qafjAAA"/>
    <s v="All Hazards"/>
    <s v="All Hazards"/>
    <m/>
    <m/>
    <m/>
    <m/>
    <m/>
    <s v="0125A000001NaBLQA0"/>
    <b v="0"/>
    <m/>
    <b v="0"/>
    <m/>
    <m/>
    <x v="1"/>
    <b v="0"/>
    <d v="2021-06-29T20:34:54"/>
    <m/>
    <m/>
    <b v="0"/>
    <x v="1"/>
    <m/>
    <m/>
    <n v="75371.320000000007"/>
    <m/>
    <x v="1189"/>
    <n v="100"/>
    <n v="0"/>
  </r>
  <r>
    <s v="0013100001VWdHuAAL"/>
    <b v="0"/>
    <m/>
    <b v="0"/>
    <m/>
    <m/>
    <m/>
    <x v="907"/>
    <b v="1"/>
    <m/>
    <m/>
    <s v="0035A00003YvyurQAB"/>
    <m/>
    <m/>
    <s v="00531000007MUoEAAW"/>
    <b v="0"/>
    <d v="2019-04-26T13:26:03"/>
    <m/>
    <b v="0"/>
    <m/>
    <m/>
    <b v="0"/>
    <d v="2019-03-01T00:00:00"/>
    <n v="3"/>
    <n v="2019"/>
    <s v="Closed"/>
    <s v="Closed"/>
    <b v="0"/>
    <b v="0"/>
    <m/>
    <b v="1"/>
    <b v="0"/>
    <b v="0"/>
    <x v="20"/>
    <b v="0"/>
    <m/>
    <x v="0"/>
    <d v="2019-09-27T00:00:00"/>
    <s v="0055A00000BclF5QAJ"/>
    <d v="2021-04-11T19:52:07"/>
    <m/>
    <d v="2020-01-06T18:18:16"/>
    <m/>
    <m/>
    <b v="0"/>
    <m/>
    <m/>
    <s v="Inside Sales"/>
    <m/>
    <m/>
    <m/>
    <m/>
    <m/>
    <x v="4250"/>
    <x v="0"/>
    <b v="1"/>
    <m/>
    <m/>
    <m/>
    <s v="00531000007MUoEAAW"/>
    <s v="01s31000003qafjAAA"/>
    <s v="CWAs;Explosives;Drugs;All Hazards"/>
    <s v="CWAs"/>
    <m/>
    <m/>
    <m/>
    <m/>
    <m/>
    <s v="0125A000001NaBLQA0"/>
    <b v="0"/>
    <m/>
    <b v="0"/>
    <m/>
    <m/>
    <x v="1"/>
    <b v="0"/>
    <d v="2021-06-29T20:34:54"/>
    <m/>
    <m/>
    <b v="0"/>
    <x v="1"/>
    <m/>
    <m/>
    <n v="597"/>
    <m/>
    <x v="1112"/>
    <n v="100"/>
    <n v="0"/>
  </r>
  <r>
    <s v="001i000001LHDOKAA5"/>
    <b v="0"/>
    <m/>
    <b v="0"/>
    <m/>
    <m/>
    <m/>
    <x v="908"/>
    <b v="1"/>
    <m/>
    <m/>
    <m/>
    <m/>
    <m/>
    <s v="00531000007MUoEAAW"/>
    <b v="0"/>
    <d v="2019-08-07T13:26:29"/>
    <m/>
    <b v="0"/>
    <m/>
    <m/>
    <b v="0"/>
    <d v="2019-03-01T00:00:00"/>
    <n v="3"/>
    <n v="2019"/>
    <s v="Closed"/>
    <s v="Closed"/>
    <b v="0"/>
    <b v="0"/>
    <m/>
    <b v="1"/>
    <b v="0"/>
    <b v="0"/>
    <x v="23"/>
    <b v="0"/>
    <m/>
    <x v="0"/>
    <m/>
    <s v="0055A00000BclF5QAJ"/>
    <d v="2021-04-11T20:08:00"/>
    <m/>
    <d v="2020-01-06T18:18:16"/>
    <m/>
    <m/>
    <b v="0"/>
    <m/>
    <m/>
    <s v="Field Sales"/>
    <m/>
    <m/>
    <m/>
    <m/>
    <m/>
    <x v="4251"/>
    <x v="0"/>
    <b v="1"/>
    <m/>
    <m/>
    <m/>
    <s v="00531000008F2qlAAC"/>
    <s v="01si00000040RFIAA2"/>
    <m/>
    <s v="CWAs"/>
    <m/>
    <m/>
    <m/>
    <m/>
    <m/>
    <s v="0125A000001NaBLQA0"/>
    <b v="0"/>
    <m/>
    <b v="0"/>
    <m/>
    <m/>
    <x v="1"/>
    <b v="0"/>
    <d v="2021-06-29T20:34:54"/>
    <m/>
    <m/>
    <b v="0"/>
    <x v="1"/>
    <m/>
    <m/>
    <n v="60149"/>
    <m/>
    <x v="1190"/>
    <n v="100"/>
    <n v="0"/>
  </r>
  <r>
    <s v="0015A00001ztrHcQAI"/>
    <b v="0"/>
    <m/>
    <b v="0"/>
    <m/>
    <m/>
    <m/>
    <x v="902"/>
    <b v="1"/>
    <m/>
    <m/>
    <m/>
    <m/>
    <m/>
    <s v="00531000007MUoEAAW"/>
    <b v="0"/>
    <d v="2019-09-12T12:43:28"/>
    <m/>
    <b v="0"/>
    <m/>
    <m/>
    <b v="0"/>
    <d v="2019-03-01T00:00:00"/>
    <n v="3"/>
    <n v="2019"/>
    <s v="Closed"/>
    <s v="Closed"/>
    <b v="0"/>
    <b v="0"/>
    <m/>
    <b v="1"/>
    <b v="0"/>
    <b v="0"/>
    <x v="23"/>
    <b v="0"/>
    <m/>
    <x v="0"/>
    <d v="2019-09-12T00:00:00"/>
    <s v="0055A00000BclF5QAJ"/>
    <d v="2021-04-11T19:52:59"/>
    <m/>
    <d v="2020-01-06T18:18:16"/>
    <m/>
    <m/>
    <b v="0"/>
    <m/>
    <m/>
    <s v="Inside Sales"/>
    <m/>
    <m/>
    <m/>
    <m/>
    <m/>
    <x v="4252"/>
    <x v="0"/>
    <b v="1"/>
    <m/>
    <m/>
    <m/>
    <s v="00531000007MUoEAAW"/>
    <s v="01si00000040RFIAA2"/>
    <s v="All Hazards"/>
    <s v="CWAs"/>
    <m/>
    <m/>
    <m/>
    <m/>
    <m/>
    <s v="0125A000001NaBLQA0"/>
    <b v="0"/>
    <m/>
    <b v="0"/>
    <m/>
    <m/>
    <x v="1"/>
    <b v="0"/>
    <d v="2021-06-29T20:34:54"/>
    <m/>
    <m/>
    <b v="0"/>
    <x v="1"/>
    <m/>
    <m/>
    <n v="5200"/>
    <m/>
    <x v="1191"/>
    <n v="100"/>
    <n v="0"/>
  </r>
  <r>
    <s v="0015A00001tZtAIQA0"/>
    <b v="0"/>
    <m/>
    <b v="0"/>
    <m/>
    <m/>
    <m/>
    <x v="107"/>
    <b v="1"/>
    <m/>
    <m/>
    <m/>
    <m/>
    <m/>
    <s v="00531000007KgPgAAK"/>
    <b v="0"/>
    <d v="2017-06-19T14:19:57"/>
    <m/>
    <b v="0"/>
    <m/>
    <m/>
    <b v="0"/>
    <d v="2017-03-01T00:00:00"/>
    <n v="3"/>
    <n v="2017"/>
    <s v="Closed"/>
    <s v="Closed"/>
    <b v="0"/>
    <b v="0"/>
    <m/>
    <b v="1"/>
    <b v="0"/>
    <b v="0"/>
    <x v="20"/>
    <b v="0"/>
    <m/>
    <x v="0"/>
    <m/>
    <s v="0055A00000BclF5QAJ"/>
    <d v="2021-04-11T19:52:07"/>
    <m/>
    <d v="2020-01-06T18:18:11"/>
    <m/>
    <m/>
    <b v="0"/>
    <m/>
    <m/>
    <s v="Inside Sales"/>
    <m/>
    <m/>
    <m/>
    <m/>
    <m/>
    <x v="4253"/>
    <x v="0"/>
    <b v="1"/>
    <m/>
    <m/>
    <m/>
    <s v="00531000007KgPgAAK"/>
    <s v="01s31000003qafjAAA"/>
    <m/>
    <s v="CWAs"/>
    <m/>
    <m/>
    <m/>
    <m/>
    <m/>
    <s v="0125A000001NaBLQA0"/>
    <b v="0"/>
    <m/>
    <b v="0"/>
    <m/>
    <m/>
    <x v="1"/>
    <b v="0"/>
    <d v="2021-06-29T20:34:54"/>
    <m/>
    <m/>
    <b v="0"/>
    <x v="1"/>
    <m/>
    <m/>
    <n v="72296"/>
    <m/>
    <x v="1192"/>
    <n v="100"/>
    <n v="0"/>
  </r>
  <r>
    <s v="0013100001VWdHuAAL"/>
    <b v="0"/>
    <m/>
    <b v="0"/>
    <s v="7015A000001Zks9QAC"/>
    <m/>
    <m/>
    <x v="178"/>
    <b v="1"/>
    <m/>
    <m/>
    <s v="0035A00003JiWbfQAF"/>
    <m/>
    <m/>
    <s v="00531000007MUoEAAW"/>
    <b v="0"/>
    <d v="2018-03-23T13:16:02"/>
    <m/>
    <b v="0"/>
    <m/>
    <m/>
    <b v="0"/>
    <d v="2018-03-01T00:00:00"/>
    <n v="3"/>
    <n v="2018"/>
    <s v="Closed"/>
    <s v="Closed"/>
    <b v="0"/>
    <b v="0"/>
    <m/>
    <b v="1"/>
    <b v="0"/>
    <b v="0"/>
    <x v="20"/>
    <b v="0"/>
    <m/>
    <x v="0"/>
    <d v="2018-08-14T00:00:00"/>
    <s v="0055A00000BclF5QAJ"/>
    <d v="2021-04-11T20:08:00"/>
    <m/>
    <d v="2020-01-06T18:18:11"/>
    <m/>
    <m/>
    <b v="0"/>
    <m/>
    <m/>
    <s v="Field Sales"/>
    <m/>
    <m/>
    <m/>
    <m/>
    <m/>
    <x v="4254"/>
    <x v="0"/>
    <b v="1"/>
    <m/>
    <m/>
    <m/>
    <s v="00531000007MUoEAAW"/>
    <s v="01s31000003qafjAAA"/>
    <m/>
    <s v="CWAs"/>
    <m/>
    <m/>
    <m/>
    <m/>
    <m/>
    <s v="0125A000001NaBLQA0"/>
    <b v="0"/>
    <m/>
    <b v="0"/>
    <m/>
    <m/>
    <x v="1"/>
    <b v="0"/>
    <d v="2021-06-29T20:34:54"/>
    <m/>
    <m/>
    <b v="0"/>
    <x v="1"/>
    <m/>
    <m/>
    <n v="5850"/>
    <m/>
    <x v="602"/>
    <n v="100"/>
    <n v="0"/>
  </r>
  <r>
    <s v="0015A00001taqfSQAQ"/>
    <b v="0"/>
    <m/>
    <b v="0"/>
    <m/>
    <m/>
    <m/>
    <x v="909"/>
    <b v="1"/>
    <m/>
    <m/>
    <s v="0035A00003IPMvGQAX"/>
    <m/>
    <m/>
    <s v="00531000007MUoEAAW"/>
    <b v="0"/>
    <d v="2018-06-25T18:59:15"/>
    <m/>
    <b v="0"/>
    <m/>
    <m/>
    <b v="0"/>
    <d v="2018-03-01T00:00:00"/>
    <n v="3"/>
    <n v="2018"/>
    <s v="Closed"/>
    <s v="Closed"/>
    <b v="0"/>
    <b v="0"/>
    <m/>
    <b v="1"/>
    <b v="0"/>
    <b v="0"/>
    <x v="20"/>
    <b v="0"/>
    <m/>
    <x v="0"/>
    <d v="2018-07-06T00:00:00"/>
    <s v="0055A00000BclF5QAJ"/>
    <d v="2021-04-11T19:52:07"/>
    <m/>
    <d v="2020-01-06T18:18:16"/>
    <m/>
    <m/>
    <b v="0"/>
    <m/>
    <m/>
    <s v="Inside Sales"/>
    <m/>
    <m/>
    <m/>
    <m/>
    <m/>
    <x v="4255"/>
    <x v="0"/>
    <b v="1"/>
    <m/>
    <m/>
    <m/>
    <s v="00531000007Es7rAAC"/>
    <s v="01s31000003qafjAAA"/>
    <s v="Drugs"/>
    <s v="Drugs"/>
    <m/>
    <m/>
    <m/>
    <m/>
    <m/>
    <s v="0125A000001NaBLQA0"/>
    <b v="0"/>
    <m/>
    <b v="0"/>
    <m/>
    <m/>
    <x v="1"/>
    <b v="0"/>
    <d v="2021-06-29T20:34:54"/>
    <m/>
    <m/>
    <b v="0"/>
    <x v="1"/>
    <m/>
    <m/>
    <n v="65398"/>
    <m/>
    <x v="1005"/>
    <n v="100"/>
    <n v="0"/>
  </r>
  <r>
    <s v="001i000001MZ8IpAAL"/>
    <b v="0"/>
    <m/>
    <b v="0"/>
    <s v="7015A000001Zks9QAC"/>
    <m/>
    <m/>
    <x v="498"/>
    <b v="1"/>
    <m/>
    <m/>
    <s v="0035A00003JiWfNQAV"/>
    <m/>
    <m/>
    <s v="00531000007MUoEAAW"/>
    <b v="0"/>
    <d v="2018-07-30T18:05:58"/>
    <m/>
    <b v="0"/>
    <m/>
    <m/>
    <b v="0"/>
    <d v="2018-03-01T00:00:00"/>
    <n v="3"/>
    <n v="2018"/>
    <s v="Closed"/>
    <s v="Closed"/>
    <b v="0"/>
    <b v="0"/>
    <m/>
    <b v="1"/>
    <b v="0"/>
    <b v="0"/>
    <x v="19"/>
    <b v="0"/>
    <m/>
    <x v="0"/>
    <d v="2018-07-30T00:00:00"/>
    <s v="0055A00000BclF5QAJ"/>
    <d v="2021-04-11T19:52:07"/>
    <m/>
    <d v="2020-01-06T18:18:16"/>
    <m/>
    <m/>
    <b v="0"/>
    <m/>
    <m/>
    <s v="Inside Sales"/>
    <m/>
    <m/>
    <m/>
    <m/>
    <m/>
    <x v="4256"/>
    <x v="0"/>
    <b v="1"/>
    <m/>
    <m/>
    <m/>
    <s v="00531000007MUoEAAW"/>
    <s v="01s31000003qafjAAA"/>
    <m/>
    <s v="Drugs"/>
    <m/>
    <m/>
    <m/>
    <m/>
    <m/>
    <s v="0125A000001NaBLQA0"/>
    <b v="0"/>
    <m/>
    <b v="0"/>
    <m/>
    <m/>
    <x v="1"/>
    <b v="0"/>
    <d v="2021-06-29T20:34:54"/>
    <m/>
    <m/>
    <b v="0"/>
    <x v="1"/>
    <m/>
    <m/>
    <n v="1074.5999999999999"/>
    <m/>
    <x v="1193"/>
    <n v="100"/>
    <n v="0"/>
  </r>
  <r>
    <s v="0013100001mz2dQAAQ"/>
    <b v="0"/>
    <m/>
    <b v="0"/>
    <s v="7015A000001yX56QAE"/>
    <m/>
    <m/>
    <x v="910"/>
    <b v="1"/>
    <m/>
    <m/>
    <s v="0035A00003IOYd6QAH"/>
    <m/>
    <m/>
    <s v="00531000007MUoEAAW"/>
    <b v="0"/>
    <d v="2018-07-30T19:15:59"/>
    <m/>
    <b v="0"/>
    <m/>
    <m/>
    <b v="0"/>
    <d v="2018-03-01T00:00:00"/>
    <n v="3"/>
    <n v="2018"/>
    <s v="Closed"/>
    <s v="Closed"/>
    <b v="0"/>
    <b v="0"/>
    <m/>
    <b v="1"/>
    <b v="0"/>
    <b v="0"/>
    <x v="19"/>
    <b v="0"/>
    <m/>
    <x v="0"/>
    <d v="2018-08-03T00:00:00"/>
    <s v="00531000007MUoEAAW"/>
    <d v="2020-12-10T21:27:44"/>
    <m/>
    <d v="2020-01-06T18:18:16"/>
    <m/>
    <m/>
    <b v="0"/>
    <m/>
    <m/>
    <s v="Trade Show"/>
    <m/>
    <m/>
    <m/>
    <m/>
    <m/>
    <x v="4257"/>
    <x v="0"/>
    <b v="1"/>
    <m/>
    <m/>
    <m/>
    <s v="00531000007MUoEAAW"/>
    <s v="01s31000003qafjAAA"/>
    <m/>
    <s v="Drugs"/>
    <m/>
    <m/>
    <m/>
    <m/>
    <m/>
    <s v="0125A000001NaBLQA0"/>
    <b v="0"/>
    <m/>
    <b v="0"/>
    <m/>
    <m/>
    <x v="1"/>
    <b v="0"/>
    <d v="2021-06-29T20:34:54"/>
    <m/>
    <m/>
    <b v="0"/>
    <x v="1"/>
    <m/>
    <m/>
    <n v="179.1"/>
    <m/>
    <x v="1115"/>
    <n v="100"/>
    <n v="0"/>
  </r>
  <r>
    <s v="001i000001MYrYFAA1"/>
    <b v="0"/>
    <m/>
    <b v="0"/>
    <m/>
    <m/>
    <m/>
    <x v="503"/>
    <b v="1"/>
    <m/>
    <m/>
    <s v="0035A00003FWIA2QAP"/>
    <m/>
    <m/>
    <s v="00531000007MUoEAAW"/>
    <b v="0"/>
    <d v="2018-12-06T19:02:30"/>
    <m/>
    <b v="0"/>
    <m/>
    <m/>
    <b v="0"/>
    <d v="2019-03-01T00:00:00"/>
    <n v="3"/>
    <n v="2019"/>
    <s v="Closed"/>
    <s v="Closed"/>
    <b v="0"/>
    <b v="0"/>
    <m/>
    <b v="1"/>
    <b v="0"/>
    <b v="0"/>
    <x v="19"/>
    <b v="0"/>
    <m/>
    <x v="0"/>
    <d v="2019-08-16T00:00:00"/>
    <s v="0055A00000BclF5QAJ"/>
    <d v="2021-04-11T19:52:59"/>
    <m/>
    <d v="2020-01-06T18:18:16"/>
    <m/>
    <m/>
    <b v="0"/>
    <m/>
    <m/>
    <s v="Inside Sales"/>
    <m/>
    <m/>
    <m/>
    <m/>
    <m/>
    <x v="4258"/>
    <x v="0"/>
    <b v="1"/>
    <m/>
    <m/>
    <m/>
    <s v="00531000007MUoEAAW"/>
    <s v="01s31000003qafjAAA"/>
    <m/>
    <s v="Drugs"/>
    <m/>
    <m/>
    <m/>
    <m/>
    <m/>
    <s v="0125A000001NaBLQA0"/>
    <b v="0"/>
    <m/>
    <b v="0"/>
    <m/>
    <m/>
    <x v="1"/>
    <b v="0"/>
    <d v="2021-06-29T20:34:54"/>
    <m/>
    <m/>
    <b v="0"/>
    <x v="1"/>
    <m/>
    <m/>
    <n v="18525"/>
    <m/>
    <x v="1194"/>
    <n v="100"/>
    <n v="0"/>
  </r>
  <r>
    <s v="0015A00002BmyxQQAR"/>
    <b v="0"/>
    <m/>
    <b v="0"/>
    <s v="7015A000001qUs7QAE"/>
    <m/>
    <m/>
    <x v="911"/>
    <b v="1"/>
    <m/>
    <m/>
    <s v="0035A00003TVfhcQAD"/>
    <m/>
    <m/>
    <s v="00531000007KAsvAAG"/>
    <b v="0"/>
    <d v="2019-04-26T14:48:50"/>
    <m/>
    <b v="0"/>
    <m/>
    <m/>
    <b v="0"/>
    <d v="2019-03-01T00:00:00"/>
    <n v="3"/>
    <n v="2019"/>
    <s v="Closed"/>
    <s v="Closed"/>
    <b v="0"/>
    <b v="0"/>
    <m/>
    <b v="1"/>
    <b v="0"/>
    <b v="0"/>
    <x v="19"/>
    <b v="0"/>
    <m/>
    <x v="0"/>
    <d v="2019-08-30T00:00:00"/>
    <s v="0055A00000BclF5QAJ"/>
    <d v="2021-04-11T19:52:59"/>
    <m/>
    <d v="2020-01-06T18:18:16"/>
    <m/>
    <m/>
    <b v="0"/>
    <m/>
    <m/>
    <s v="Inside Sales"/>
    <m/>
    <m/>
    <m/>
    <m/>
    <m/>
    <x v="4259"/>
    <x v="0"/>
    <b v="1"/>
    <m/>
    <m/>
    <m/>
    <s v="00531000007KAsvAAG"/>
    <s v="01s31000003qafjAAA"/>
    <s v="Drugs"/>
    <s v="Drugs"/>
    <m/>
    <m/>
    <m/>
    <m/>
    <m/>
    <s v="0125A000001NaBLQA0"/>
    <b v="0"/>
    <m/>
    <b v="0"/>
    <m/>
    <m/>
    <x v="1"/>
    <b v="0"/>
    <d v="2021-06-29T20:34:54"/>
    <m/>
    <m/>
    <b v="0"/>
    <x v="1"/>
    <m/>
    <m/>
    <n v="71376.03"/>
    <m/>
    <x v="1195"/>
    <n v="100"/>
    <n v="0"/>
  </r>
  <r>
    <s v="0015A00001yXdzxQAC"/>
    <b v="0"/>
    <m/>
    <b v="0"/>
    <m/>
    <m/>
    <m/>
    <x v="912"/>
    <b v="1"/>
    <m/>
    <m/>
    <s v="0035A00003VEHZBQA5"/>
    <m/>
    <m/>
    <s v="00531000007MUoEAAW"/>
    <b v="0"/>
    <d v="2019-05-22T13:56:17"/>
    <m/>
    <b v="0"/>
    <m/>
    <m/>
    <b v="0"/>
    <d v="2019-03-01T00:00:00"/>
    <n v="3"/>
    <n v="2019"/>
    <s v="Closed"/>
    <s v="Closed"/>
    <b v="0"/>
    <b v="0"/>
    <m/>
    <b v="1"/>
    <b v="0"/>
    <b v="0"/>
    <x v="20"/>
    <b v="0"/>
    <m/>
    <x v="0"/>
    <d v="2019-09-18T00:00:00"/>
    <s v="0055A00000BclF5QAJ"/>
    <d v="2021-04-11T19:52:59"/>
    <m/>
    <d v="2020-01-06T18:18:16"/>
    <m/>
    <m/>
    <b v="0"/>
    <m/>
    <m/>
    <s v="Inside Sales"/>
    <m/>
    <m/>
    <m/>
    <m/>
    <m/>
    <x v="4260"/>
    <x v="0"/>
    <b v="1"/>
    <m/>
    <m/>
    <m/>
    <s v="00531000007MUoEAAW"/>
    <s v="01s31000003qafjAAA"/>
    <s v="Drugs"/>
    <s v="Drugs"/>
    <m/>
    <m/>
    <m/>
    <m/>
    <m/>
    <s v="0125A000001NaBLQA0"/>
    <b v="0"/>
    <m/>
    <b v="0"/>
    <m/>
    <m/>
    <x v="1"/>
    <b v="0"/>
    <d v="2021-06-29T20:34:54"/>
    <m/>
    <m/>
    <b v="0"/>
    <x v="1"/>
    <m/>
    <m/>
    <n v="6500"/>
    <m/>
    <x v="79"/>
    <n v="100"/>
    <n v="0"/>
  </r>
  <r>
    <s v="0015A000026oigJQAQ"/>
    <b v="0"/>
    <m/>
    <b v="0"/>
    <m/>
    <m/>
    <m/>
    <x v="505"/>
    <b v="1"/>
    <m/>
    <m/>
    <m/>
    <m/>
    <m/>
    <s v="00531000007MUoEAAW"/>
    <b v="0"/>
    <d v="2019-06-25T17:09:21"/>
    <m/>
    <b v="0"/>
    <m/>
    <m/>
    <b v="0"/>
    <d v="2019-03-01T00:00:00"/>
    <n v="3"/>
    <n v="2019"/>
    <s v="Closed"/>
    <s v="Closed"/>
    <b v="0"/>
    <b v="0"/>
    <m/>
    <b v="1"/>
    <b v="0"/>
    <b v="0"/>
    <x v="19"/>
    <b v="0"/>
    <m/>
    <x v="0"/>
    <d v="2019-07-01T00:00:00"/>
    <s v="0055A00000BclF5QAJ"/>
    <d v="2021-04-11T20:08:00"/>
    <m/>
    <d v="2020-01-06T18:18:16"/>
    <m/>
    <m/>
    <b v="0"/>
    <m/>
    <m/>
    <s v="Field Sales"/>
    <m/>
    <m/>
    <m/>
    <m/>
    <m/>
    <x v="4261"/>
    <x v="0"/>
    <b v="1"/>
    <m/>
    <m/>
    <m/>
    <s v="00531000007MUoEAAW"/>
    <s v="01s31000003qafjAAA"/>
    <m/>
    <s v="Drugs"/>
    <m/>
    <m/>
    <m/>
    <m/>
    <m/>
    <s v="0125A000001NaBLQA0"/>
    <b v="0"/>
    <m/>
    <b v="0"/>
    <m/>
    <m/>
    <x v="1"/>
    <b v="0"/>
    <d v="2021-06-29T20:34:54"/>
    <m/>
    <m/>
    <b v="0"/>
    <x v="1"/>
    <m/>
    <m/>
    <n v="390"/>
    <m/>
    <x v="1196"/>
    <n v="100"/>
    <n v="0"/>
  </r>
  <r>
    <s v="0015A000026BX2lQAG"/>
    <b v="0"/>
    <m/>
    <b v="0"/>
    <s v="7015A0000022gtgQAA"/>
    <m/>
    <m/>
    <x v="820"/>
    <b v="1"/>
    <m/>
    <m/>
    <m/>
    <m/>
    <m/>
    <s v="00531000007MUoEAAW"/>
    <b v="0"/>
    <d v="2019-07-18T00:32:32"/>
    <m/>
    <b v="0"/>
    <m/>
    <m/>
    <b v="0"/>
    <d v="2019-03-01T00:00:00"/>
    <n v="3"/>
    <n v="2019"/>
    <s v="Closed"/>
    <s v="Closed"/>
    <b v="0"/>
    <b v="0"/>
    <m/>
    <b v="1"/>
    <b v="0"/>
    <b v="0"/>
    <x v="20"/>
    <b v="0"/>
    <m/>
    <x v="0"/>
    <m/>
    <s v="0055A00000BclF5QAJ"/>
    <d v="2021-04-11T20:08:00"/>
    <m/>
    <d v="2020-01-06T18:18:35"/>
    <m/>
    <m/>
    <b v="0"/>
    <m/>
    <m/>
    <s v="Field Sales"/>
    <m/>
    <m/>
    <m/>
    <m/>
    <m/>
    <x v="4262"/>
    <x v="0"/>
    <b v="1"/>
    <m/>
    <m/>
    <m/>
    <s v="00531000007MUoEAAW"/>
    <s v="01s31000003qafjAAA"/>
    <s v="Drugs"/>
    <s v="Drugs"/>
    <m/>
    <m/>
    <m/>
    <m/>
    <m/>
    <s v="0125A000001NaBLQA0"/>
    <b v="0"/>
    <m/>
    <b v="0"/>
    <m/>
    <m/>
    <x v="1"/>
    <b v="0"/>
    <d v="2021-06-29T20:34:54"/>
    <m/>
    <m/>
    <b v="0"/>
    <x v="1"/>
    <m/>
    <m/>
    <n v="39819.599999999999"/>
    <m/>
    <x v="1197"/>
    <n v="100"/>
    <n v="0"/>
  </r>
  <r>
    <s v="0013100001mz2dQAAQ"/>
    <b v="0"/>
    <m/>
    <b v="0"/>
    <s v="7015A000001Zks9QAC"/>
    <m/>
    <m/>
    <x v="721"/>
    <b v="1"/>
    <m/>
    <m/>
    <s v="0035A00003IOYd6QAH"/>
    <m/>
    <m/>
    <s v="00531000007MUoEAAW"/>
    <b v="0"/>
    <d v="2019-07-22T19:04:15"/>
    <m/>
    <b v="0"/>
    <m/>
    <m/>
    <b v="0"/>
    <d v="2019-03-01T00:00:00"/>
    <n v="3"/>
    <n v="2019"/>
    <s v="Closed"/>
    <s v="Closed"/>
    <b v="0"/>
    <b v="0"/>
    <m/>
    <b v="1"/>
    <b v="0"/>
    <b v="0"/>
    <x v="19"/>
    <b v="0"/>
    <m/>
    <x v="0"/>
    <d v="2019-07-24T00:00:00"/>
    <s v="0055A00000BclF5QAJ"/>
    <d v="2021-04-11T19:52:59"/>
    <m/>
    <d v="2020-01-06T18:18:16"/>
    <m/>
    <m/>
    <b v="0"/>
    <m/>
    <m/>
    <s v="Inside Sales"/>
    <m/>
    <m/>
    <m/>
    <m/>
    <m/>
    <x v="4263"/>
    <x v="0"/>
    <b v="1"/>
    <m/>
    <m/>
    <m/>
    <s v="00531000007MUoEAAW"/>
    <s v="01s31000003qafjAAA"/>
    <m/>
    <s v="Drugs"/>
    <m/>
    <m/>
    <m/>
    <m/>
    <m/>
    <s v="0125A000001NaBLQA0"/>
    <b v="0"/>
    <m/>
    <b v="0"/>
    <m/>
    <m/>
    <x v="1"/>
    <b v="0"/>
    <d v="2021-06-29T20:34:54"/>
    <m/>
    <m/>
    <b v="0"/>
    <x v="1"/>
    <m/>
    <m/>
    <n v="179.1"/>
    <m/>
    <x v="1115"/>
    <n v="100"/>
    <n v="0"/>
  </r>
  <r>
    <s v="0015A000026BtJoQAK"/>
    <b v="0"/>
    <m/>
    <b v="0"/>
    <m/>
    <m/>
    <m/>
    <x v="428"/>
    <b v="1"/>
    <m/>
    <m/>
    <s v="0035A00003Ntx6YQAR"/>
    <m/>
    <m/>
    <s v="00531000007MUoEAAW"/>
    <b v="0"/>
    <d v="2019-08-02T15:05:39"/>
    <m/>
    <b v="0"/>
    <m/>
    <m/>
    <b v="0"/>
    <d v="2019-03-01T00:00:00"/>
    <n v="3"/>
    <n v="2019"/>
    <s v="Closed"/>
    <s v="Closed"/>
    <b v="0"/>
    <b v="0"/>
    <m/>
    <b v="1"/>
    <b v="0"/>
    <b v="0"/>
    <x v="19"/>
    <b v="0"/>
    <m/>
    <x v="0"/>
    <d v="2019-09-06T00:00:00"/>
    <s v="0055A00000BclF5QAJ"/>
    <d v="2021-04-11T19:52:07"/>
    <m/>
    <d v="2020-01-06T18:18:16"/>
    <m/>
    <m/>
    <b v="0"/>
    <m/>
    <m/>
    <s v="Inside Sales"/>
    <m/>
    <m/>
    <m/>
    <m/>
    <m/>
    <x v="4264"/>
    <x v="0"/>
    <b v="1"/>
    <m/>
    <m/>
    <m/>
    <s v="00531000007KAsvAAG"/>
    <s v="01s31000003qafjAAA"/>
    <s v="Drugs"/>
    <s v="Drugs"/>
    <m/>
    <m/>
    <m/>
    <m/>
    <m/>
    <s v="0125A000001NaBLQA0"/>
    <b v="0"/>
    <m/>
    <b v="0"/>
    <m/>
    <m/>
    <x v="1"/>
    <b v="0"/>
    <d v="2021-06-29T20:34:54"/>
    <m/>
    <m/>
    <b v="0"/>
    <x v="1"/>
    <m/>
    <m/>
    <n v="65000"/>
    <m/>
    <x v="4"/>
    <n v="100"/>
    <n v="0"/>
  </r>
  <r>
    <s v="0015A00001ztmHRQAY"/>
    <b v="0"/>
    <m/>
    <b v="0"/>
    <s v="7015A000001qZoEQAU"/>
    <m/>
    <m/>
    <x v="746"/>
    <b v="1"/>
    <m/>
    <m/>
    <s v="0035A00003G71BvQAJ"/>
    <m/>
    <m/>
    <s v="00531000007MUoEAAW"/>
    <b v="0"/>
    <d v="2019-08-02T20:09:15"/>
    <m/>
    <b v="0"/>
    <m/>
    <m/>
    <b v="0"/>
    <d v="2019-03-01T00:00:00"/>
    <n v="3"/>
    <n v="2019"/>
    <s v="Closed"/>
    <s v="Closed"/>
    <b v="0"/>
    <b v="0"/>
    <m/>
    <b v="1"/>
    <b v="0"/>
    <b v="0"/>
    <x v="19"/>
    <b v="0"/>
    <m/>
    <x v="0"/>
    <d v="2019-08-16T00:00:00"/>
    <s v="0055A00000BclF5QAJ"/>
    <d v="2021-04-11T19:52:59"/>
    <m/>
    <d v="2020-01-06T18:18:16"/>
    <m/>
    <m/>
    <b v="0"/>
    <m/>
    <m/>
    <s v="Inside Sales"/>
    <m/>
    <m/>
    <m/>
    <m/>
    <m/>
    <x v="4265"/>
    <x v="0"/>
    <b v="1"/>
    <m/>
    <m/>
    <m/>
    <s v="00531000007MUoEAAW"/>
    <s v="01s31000003qafjAAA"/>
    <m/>
    <s v="Drugs"/>
    <m/>
    <m/>
    <m/>
    <m/>
    <m/>
    <s v="0125A000001NaBLQA0"/>
    <b v="0"/>
    <m/>
    <b v="0"/>
    <m/>
    <m/>
    <x v="1"/>
    <b v="0"/>
    <d v="2021-06-29T20:34:54"/>
    <m/>
    <m/>
    <b v="0"/>
    <x v="1"/>
    <m/>
    <m/>
    <n v="199"/>
    <m/>
    <x v="980"/>
    <n v="100"/>
    <n v="0"/>
  </r>
  <r>
    <s v="0015A000020x0llQAA"/>
    <b v="0"/>
    <m/>
    <b v="0"/>
    <m/>
    <m/>
    <m/>
    <x v="722"/>
    <b v="1"/>
    <m/>
    <m/>
    <s v="0035A00003XE3BxQAL"/>
    <m/>
    <m/>
    <s v="00531000007MUoEAAW"/>
    <b v="0"/>
    <d v="2019-09-04T20:56:26"/>
    <m/>
    <b v="0"/>
    <m/>
    <m/>
    <b v="0"/>
    <d v="2019-03-01T00:00:00"/>
    <n v="3"/>
    <n v="2019"/>
    <s v="Closed"/>
    <s v="Closed"/>
    <b v="0"/>
    <b v="0"/>
    <m/>
    <b v="1"/>
    <b v="0"/>
    <b v="0"/>
    <x v="19"/>
    <b v="0"/>
    <m/>
    <x v="0"/>
    <d v="2019-09-10T00:00:00"/>
    <s v="0055A00000BclF5QAJ"/>
    <d v="2021-04-11T19:52:07"/>
    <m/>
    <d v="2020-01-06T18:18:16"/>
    <m/>
    <m/>
    <b v="0"/>
    <m/>
    <m/>
    <s v="Inside Sales"/>
    <m/>
    <m/>
    <m/>
    <m/>
    <m/>
    <x v="4266"/>
    <x v="0"/>
    <b v="1"/>
    <m/>
    <m/>
    <m/>
    <s v="00531000007MUoEAAW"/>
    <s v="01s31000003qafjAAA"/>
    <m/>
    <s v="Drugs"/>
    <m/>
    <m/>
    <m/>
    <m/>
    <m/>
    <s v="0125A000001NaBLQA0"/>
    <b v="0"/>
    <m/>
    <b v="0"/>
    <m/>
    <m/>
    <x v="1"/>
    <b v="0"/>
    <d v="2021-06-29T20:34:54"/>
    <m/>
    <m/>
    <b v="0"/>
    <x v="1"/>
    <m/>
    <m/>
    <n v="238"/>
    <m/>
    <x v="1198"/>
    <n v="100"/>
    <n v="0"/>
  </r>
  <r>
    <s v="001i000001LHDIlAAP"/>
    <b v="0"/>
    <m/>
    <b v="0"/>
    <m/>
    <m/>
    <m/>
    <x v="56"/>
    <b v="1"/>
    <m/>
    <m/>
    <m/>
    <m/>
    <m/>
    <s v="00531000007MUoEAAW"/>
    <b v="0"/>
    <d v="2019-09-26T14:54:41"/>
    <m/>
    <b v="0"/>
    <m/>
    <m/>
    <b v="0"/>
    <d v="2019-03-01T00:00:00"/>
    <n v="3"/>
    <n v="2019"/>
    <s v="Closed"/>
    <s v="Closed"/>
    <b v="0"/>
    <b v="0"/>
    <m/>
    <b v="1"/>
    <b v="0"/>
    <b v="0"/>
    <x v="23"/>
    <b v="0"/>
    <m/>
    <x v="0"/>
    <m/>
    <s v="0055A00000BclF5QAJ"/>
    <d v="2021-04-11T20:08:00"/>
    <m/>
    <d v="2020-01-06T18:18:35"/>
    <m/>
    <m/>
    <b v="0"/>
    <m/>
    <m/>
    <s v="Field Sales"/>
    <m/>
    <m/>
    <m/>
    <m/>
    <m/>
    <x v="4267"/>
    <x v="0"/>
    <b v="1"/>
    <m/>
    <m/>
    <m/>
    <s v="00531000008F2qlAAC"/>
    <s v="01si00000040RFIAA2"/>
    <s v="CWAs;Explosives;Drugs;All Hazards"/>
    <s v="Drugs"/>
    <m/>
    <m/>
    <m/>
    <m/>
    <m/>
    <s v="0125A000001NaBLQA0"/>
    <b v="0"/>
    <m/>
    <b v="0"/>
    <m/>
    <m/>
    <x v="1"/>
    <b v="0"/>
    <d v="2021-06-29T20:34:54"/>
    <m/>
    <m/>
    <b v="0"/>
    <x v="1"/>
    <m/>
    <m/>
    <n v="1344"/>
    <m/>
    <x v="1199"/>
    <n v="100"/>
    <n v="0"/>
  </r>
  <r>
    <s v="0015A0000282bGSQAY"/>
    <b v="0"/>
    <m/>
    <b v="0"/>
    <m/>
    <m/>
    <m/>
    <x v="440"/>
    <b v="1"/>
    <m/>
    <m/>
    <m/>
    <m/>
    <m/>
    <s v="00531000007KAsvAAG"/>
    <b v="0"/>
    <d v="2019-04-17T21:18:14"/>
    <m/>
    <b v="0"/>
    <m/>
    <m/>
    <b v="0"/>
    <d v="2020-03-01T00:00:00"/>
    <n v="3"/>
    <n v="2020"/>
    <s v="Closed"/>
    <s v="Closed"/>
    <b v="0"/>
    <b v="0"/>
    <m/>
    <b v="1"/>
    <b v="0"/>
    <b v="0"/>
    <x v="19"/>
    <b v="0"/>
    <m/>
    <x v="0"/>
    <d v="2020-07-24T00:00:00"/>
    <s v="0055A00000BclF5QAJ"/>
    <d v="2021-04-11T20:08:00"/>
    <m/>
    <d v="2020-07-24T12:47:00"/>
    <m/>
    <m/>
    <b v="0"/>
    <m/>
    <m/>
    <s v="Field Sales"/>
    <m/>
    <m/>
    <m/>
    <m/>
    <m/>
    <x v="4268"/>
    <x v="0"/>
    <b v="1"/>
    <m/>
    <m/>
    <m/>
    <s v="00531000007KAsvAAG"/>
    <s v="01s31000003qafjAAA"/>
    <s v="Drugs"/>
    <s v="Drugs"/>
    <m/>
    <m/>
    <m/>
    <m/>
    <m/>
    <s v="0125A000001NaBLQA0"/>
    <b v="0"/>
    <m/>
    <b v="0"/>
    <m/>
    <m/>
    <x v="1"/>
    <b v="0"/>
    <d v="2021-06-29T20:34:54"/>
    <m/>
    <m/>
    <b v="0"/>
    <x v="1"/>
    <m/>
    <m/>
    <n v="49920"/>
    <m/>
    <x v="1200"/>
    <n v="100"/>
    <n v="0"/>
  </r>
  <r>
    <s v="0015A000021OOjYQAW"/>
    <b v="0"/>
    <m/>
    <b v="0"/>
    <s v="7015A000001Zka0QAC"/>
    <m/>
    <m/>
    <x v="141"/>
    <b v="1"/>
    <m/>
    <m/>
    <s v="0035A00003JiLRCQA3"/>
    <m/>
    <m/>
    <s v="00531000007MUoEAAW"/>
    <b v="0"/>
    <d v="2018-05-15T19:25:41"/>
    <m/>
    <b v="0"/>
    <m/>
    <m/>
    <b v="0"/>
    <d v="2018-03-01T00:00:00"/>
    <n v="3"/>
    <n v="2018"/>
    <s v="Closed"/>
    <s v="Closed"/>
    <b v="0"/>
    <b v="0"/>
    <m/>
    <b v="1"/>
    <b v="0"/>
    <b v="0"/>
    <x v="20"/>
    <b v="0"/>
    <m/>
    <x v="0"/>
    <d v="2018-08-10T00:00:00"/>
    <s v="00531000007MUoEAAW"/>
    <d v="2020-12-15T14:17:35"/>
    <m/>
    <d v="2020-01-06T18:18:16"/>
    <m/>
    <m/>
    <b v="0"/>
    <m/>
    <m/>
    <s v="Website"/>
    <m/>
    <m/>
    <m/>
    <m/>
    <m/>
    <x v="4269"/>
    <x v="0"/>
    <b v="1"/>
    <m/>
    <m/>
    <m/>
    <s v="00531000007KAsvAAG"/>
    <s v="01s31000003qafjAAA"/>
    <s v="Drugs"/>
    <s v="Drugs"/>
    <m/>
    <m/>
    <m/>
    <m/>
    <m/>
    <s v="0125A000001NaBLQA0"/>
    <b v="0"/>
    <m/>
    <b v="0"/>
    <m/>
    <m/>
    <x v="1"/>
    <b v="0"/>
    <d v="2021-06-29T20:34:54"/>
    <m/>
    <m/>
    <b v="0"/>
    <x v="1"/>
    <m/>
    <m/>
    <n v="75234.3"/>
    <m/>
    <x v="1201"/>
    <n v="100"/>
    <n v="0"/>
  </r>
  <r>
    <s v="001i000001MZM70AAH"/>
    <b v="0"/>
    <m/>
    <b v="0"/>
    <s v="7015A000001Zks9QAC"/>
    <m/>
    <m/>
    <x v="907"/>
    <b v="1"/>
    <m/>
    <m/>
    <s v="0035A00003Hwxy1QAB"/>
    <m/>
    <m/>
    <s v="00531000007MUoEAAW"/>
    <b v="0"/>
    <d v="2018-03-13T14:50:59"/>
    <m/>
    <b v="0"/>
    <m/>
    <m/>
    <b v="0"/>
    <d v="2019-03-01T00:00:00"/>
    <n v="3"/>
    <n v="2019"/>
    <s v="Closed"/>
    <s v="Closed"/>
    <b v="0"/>
    <b v="0"/>
    <m/>
    <b v="1"/>
    <b v="0"/>
    <b v="0"/>
    <x v="19"/>
    <b v="0"/>
    <m/>
    <x v="0"/>
    <d v="2019-08-01T00:00:00"/>
    <s v="0055A00000BclF5QAJ"/>
    <d v="2021-04-11T19:52:59"/>
    <m/>
    <d v="2020-01-06T18:18:11"/>
    <m/>
    <m/>
    <b v="0"/>
    <m/>
    <m/>
    <s v="Inside Sales"/>
    <m/>
    <m/>
    <m/>
    <m/>
    <m/>
    <x v="4270"/>
    <x v="0"/>
    <b v="1"/>
    <m/>
    <m/>
    <m/>
    <s v="00531000007MUoEAAW"/>
    <s v="01s31000003qafjAAA"/>
    <s v="Drugs"/>
    <s v="Drugs"/>
    <m/>
    <m/>
    <m/>
    <m/>
    <m/>
    <s v="0125A000001NaBLQA0"/>
    <b v="0"/>
    <m/>
    <b v="0"/>
    <m/>
    <m/>
    <x v="1"/>
    <b v="0"/>
    <d v="2021-06-29T20:34:54"/>
    <m/>
    <m/>
    <b v="0"/>
    <x v="1"/>
    <m/>
    <m/>
    <n v="6500"/>
    <m/>
    <x v="79"/>
    <n v="100"/>
    <n v="0"/>
  </r>
  <r>
    <s v="0015A00002AmKI0QAN"/>
    <b v="0"/>
    <m/>
    <b v="0"/>
    <m/>
    <m/>
    <m/>
    <x v="505"/>
    <b v="1"/>
    <m/>
    <m/>
    <s v="0035A00003TC4rxQAD"/>
    <m/>
    <m/>
    <s v="00531000007MUoEAAW"/>
    <b v="0"/>
    <d v="2019-03-12T12:27:45"/>
    <m/>
    <b v="0"/>
    <m/>
    <m/>
    <b v="0"/>
    <d v="2019-03-01T00:00:00"/>
    <n v="3"/>
    <n v="2019"/>
    <s v="Closed"/>
    <s v="Closed"/>
    <b v="0"/>
    <b v="0"/>
    <m/>
    <b v="1"/>
    <b v="0"/>
    <b v="0"/>
    <x v="20"/>
    <b v="0"/>
    <m/>
    <x v="0"/>
    <d v="2019-03-11T00:00:00"/>
    <s v="0055A00000BclF5QAJ"/>
    <d v="2021-04-11T20:08:00"/>
    <m/>
    <d v="2020-01-06T18:18:16"/>
    <m/>
    <m/>
    <b v="0"/>
    <m/>
    <s v="Drugs"/>
    <s v="Field Sales"/>
    <m/>
    <m/>
    <m/>
    <m/>
    <m/>
    <x v="4271"/>
    <x v="0"/>
    <b v="1"/>
    <m/>
    <m/>
    <m/>
    <s v="00531000007Es7rAAC"/>
    <s v="01s31000003qafjAAA"/>
    <s v="Drugs"/>
    <s v="Drugs"/>
    <m/>
    <m/>
    <m/>
    <m/>
    <m/>
    <s v="0125A000001NaBLQA0"/>
    <b v="0"/>
    <m/>
    <b v="0"/>
    <m/>
    <m/>
    <x v="1"/>
    <b v="0"/>
    <d v="2021-06-29T20:34:54"/>
    <m/>
    <m/>
    <b v="0"/>
    <x v="1"/>
    <m/>
    <m/>
    <n v="65277"/>
    <m/>
    <x v="1202"/>
    <n v="100"/>
    <n v="0"/>
  </r>
  <r>
    <s v="0015A00001yXdzxQAC"/>
    <b v="0"/>
    <m/>
    <b v="0"/>
    <s v="7015A000001Zl4UQAS"/>
    <m/>
    <m/>
    <x v="912"/>
    <b v="1"/>
    <m/>
    <m/>
    <m/>
    <m/>
    <m/>
    <s v="00531000007MUoEAAW"/>
    <b v="0"/>
    <d v="2019-08-13T20:17:30"/>
    <m/>
    <b v="0"/>
    <m/>
    <m/>
    <b v="0"/>
    <d v="2019-03-01T00:00:00"/>
    <n v="3"/>
    <n v="2019"/>
    <s v="Closed"/>
    <s v="Closed"/>
    <b v="0"/>
    <b v="0"/>
    <m/>
    <b v="1"/>
    <b v="0"/>
    <b v="0"/>
    <x v="20"/>
    <b v="0"/>
    <m/>
    <x v="0"/>
    <d v="2019-09-20T00:00:00"/>
    <s v="0055A00000BclF5QAJ"/>
    <d v="2021-04-11T19:52:59"/>
    <m/>
    <d v="2020-01-06T18:18:35"/>
    <m/>
    <m/>
    <b v="0"/>
    <m/>
    <s v="Drugs"/>
    <s v="Inside Sales"/>
    <m/>
    <m/>
    <m/>
    <m/>
    <m/>
    <x v="4272"/>
    <x v="0"/>
    <b v="1"/>
    <m/>
    <m/>
    <m/>
    <s v="00531000007KgPgAAK"/>
    <s v="01s31000003qafjAAA"/>
    <s v="Drugs"/>
    <s v="Drugs"/>
    <m/>
    <m/>
    <m/>
    <m/>
    <m/>
    <s v="0125A000001NaBLQA0"/>
    <b v="0"/>
    <m/>
    <b v="0"/>
    <m/>
    <m/>
    <x v="1"/>
    <b v="0"/>
    <d v="2021-06-29T20:34:54"/>
    <m/>
    <m/>
    <b v="0"/>
    <x v="1"/>
    <m/>
    <m/>
    <n v="65437"/>
    <m/>
    <x v="1001"/>
    <n v="100"/>
    <n v="0"/>
  </r>
  <r>
    <s v="0015A00001tanOxQAI"/>
    <b v="0"/>
    <m/>
    <b v="0"/>
    <s v="7015A000001Zks9QAC"/>
    <m/>
    <m/>
    <x v="23"/>
    <b v="1"/>
    <m/>
    <m/>
    <s v="0035A00003G6Sp0QAF"/>
    <m/>
    <m/>
    <s v="00531000007MUoEAAW"/>
    <b v="0"/>
    <d v="2018-07-31T15:56:48"/>
    <m/>
    <b v="0"/>
    <m/>
    <m/>
    <b v="0"/>
    <d v="2018-03-01T00:00:00"/>
    <n v="3"/>
    <n v="2018"/>
    <s v="Closed"/>
    <s v="Closed"/>
    <b v="0"/>
    <b v="0"/>
    <m/>
    <b v="1"/>
    <b v="0"/>
    <b v="0"/>
    <x v="19"/>
    <b v="0"/>
    <m/>
    <x v="0"/>
    <d v="2018-08-07T00:00:00"/>
    <s v="0055A00000BclF5QAJ"/>
    <d v="2021-04-11T19:52:07"/>
    <m/>
    <d v="2020-01-06T18:18:16"/>
    <m/>
    <m/>
    <b v="0"/>
    <m/>
    <m/>
    <s v="Inside Sales"/>
    <m/>
    <m/>
    <m/>
    <m/>
    <m/>
    <x v="4273"/>
    <x v="0"/>
    <b v="1"/>
    <m/>
    <m/>
    <m/>
    <s v="00531000007KAsvAAG"/>
    <s v="01s31000003qafjAAA"/>
    <s v="Explosives"/>
    <s v="Explosives"/>
    <m/>
    <m/>
    <m/>
    <m/>
    <m/>
    <s v="0125A000001NaBLQA0"/>
    <b v="0"/>
    <m/>
    <b v="0"/>
    <m/>
    <m/>
    <x v="1"/>
    <b v="0"/>
    <d v="2021-06-29T20:34:54"/>
    <m/>
    <m/>
    <b v="0"/>
    <x v="1"/>
    <m/>
    <m/>
    <n v="325995"/>
    <m/>
    <x v="1203"/>
    <n v="100"/>
    <n v="0"/>
  </r>
  <r>
    <s v="0013100001jYgIJAA0"/>
    <b v="0"/>
    <m/>
    <b v="0"/>
    <m/>
    <m/>
    <m/>
    <x v="913"/>
    <b v="1"/>
    <m/>
    <m/>
    <s v="0035A00003JkKPMQA3"/>
    <m/>
    <m/>
    <s v="00531000007MUoEAAW"/>
    <b v="0"/>
    <d v="2018-09-10T12:36:41"/>
    <m/>
    <b v="0"/>
    <m/>
    <m/>
    <b v="0"/>
    <d v="2018-03-01T00:00:00"/>
    <n v="3"/>
    <n v="2018"/>
    <s v="Closed"/>
    <s v="Closed"/>
    <b v="0"/>
    <b v="0"/>
    <m/>
    <b v="1"/>
    <b v="0"/>
    <b v="0"/>
    <x v="24"/>
    <b v="0"/>
    <m/>
    <x v="0"/>
    <m/>
    <s v="0055A00000BclF5QAJ"/>
    <d v="2021-04-11T20:08:00"/>
    <m/>
    <d v="2020-01-06T18:18:16"/>
    <m/>
    <m/>
    <b v="0"/>
    <m/>
    <m/>
    <s v="Field Sales"/>
    <m/>
    <m/>
    <m/>
    <m/>
    <m/>
    <x v="4274"/>
    <x v="0"/>
    <b v="1"/>
    <m/>
    <m/>
    <m/>
    <s v="00531000008F2qlAAC"/>
    <s v="01s31000003qafjAAA"/>
    <s v="All Hazards"/>
    <s v="Explosives"/>
    <m/>
    <m/>
    <m/>
    <m/>
    <m/>
    <s v="0125A000001NaBLQA0"/>
    <b v="0"/>
    <m/>
    <b v="0"/>
    <m/>
    <m/>
    <x v="1"/>
    <b v="0"/>
    <d v="2021-06-29T20:34:54"/>
    <m/>
    <m/>
    <b v="0"/>
    <x v="1"/>
    <m/>
    <m/>
    <n v="4477.5"/>
    <m/>
    <x v="1204"/>
    <n v="100"/>
    <n v="0"/>
  </r>
  <r>
    <s v="0015A000021OrGpQAK"/>
    <b v="0"/>
    <m/>
    <b v="0"/>
    <m/>
    <m/>
    <m/>
    <x v="555"/>
    <b v="1"/>
    <m/>
    <m/>
    <s v="0035A00003IOONWQA5"/>
    <m/>
    <m/>
    <s v="00531000007MUoEAAW"/>
    <b v="0"/>
    <d v="2018-05-31T13:10:23"/>
    <m/>
    <b v="0"/>
    <m/>
    <m/>
    <b v="0"/>
    <d v="2019-03-01T00:00:00"/>
    <n v="3"/>
    <n v="2019"/>
    <s v="Closed"/>
    <s v="Closed"/>
    <b v="0"/>
    <b v="0"/>
    <m/>
    <b v="1"/>
    <b v="0"/>
    <b v="0"/>
    <x v="20"/>
    <b v="0"/>
    <m/>
    <x v="0"/>
    <d v="2019-09-26T00:00:00"/>
    <s v="0055A00000BclF5QAJ"/>
    <d v="2021-04-11T19:52:07"/>
    <m/>
    <d v="2020-01-06T18:18:16"/>
    <m/>
    <m/>
    <b v="0"/>
    <m/>
    <m/>
    <s v="Inside Sales"/>
    <m/>
    <m/>
    <m/>
    <m/>
    <m/>
    <x v="4275"/>
    <x v="0"/>
    <b v="1"/>
    <m/>
    <m/>
    <m/>
    <s v="00531000007MUoEAAW"/>
    <s v="01s31000003qafjAAA"/>
    <s v="All Hazards"/>
    <s v="Explosives"/>
    <m/>
    <m/>
    <m/>
    <m/>
    <m/>
    <s v="0125A000001NaBLQA0"/>
    <b v="0"/>
    <m/>
    <b v="0"/>
    <m/>
    <m/>
    <x v="1"/>
    <b v="0"/>
    <d v="2021-06-29T20:34:54"/>
    <m/>
    <m/>
    <b v="0"/>
    <x v="1"/>
    <m/>
    <m/>
    <n v="6500"/>
    <m/>
    <x v="79"/>
    <n v="100"/>
    <n v="0"/>
  </r>
  <r>
    <s v="0015A000022SQjmQAG"/>
    <b v="0"/>
    <m/>
    <b v="0"/>
    <m/>
    <m/>
    <m/>
    <x v="903"/>
    <b v="1"/>
    <m/>
    <m/>
    <s v="0035A00003JjQrBQAV"/>
    <m/>
    <m/>
    <s v="00531000007MUoEAAW"/>
    <b v="0"/>
    <d v="2019-05-22T14:21:43"/>
    <m/>
    <b v="0"/>
    <m/>
    <m/>
    <b v="0"/>
    <d v="2019-03-01T00:00:00"/>
    <n v="3"/>
    <n v="2019"/>
    <s v="Closed"/>
    <s v="Closed"/>
    <b v="0"/>
    <b v="0"/>
    <m/>
    <b v="1"/>
    <b v="0"/>
    <b v="0"/>
    <x v="20"/>
    <b v="0"/>
    <m/>
    <x v="0"/>
    <d v="2019-07-02T00:00:00"/>
    <s v="0055A00000BclF5QAJ"/>
    <d v="2021-04-11T19:52:59"/>
    <m/>
    <d v="2020-01-06T18:18:16"/>
    <m/>
    <m/>
    <b v="0"/>
    <m/>
    <m/>
    <s v="Inside Sales"/>
    <m/>
    <m/>
    <m/>
    <m/>
    <m/>
    <x v="4276"/>
    <x v="0"/>
    <b v="1"/>
    <m/>
    <m/>
    <m/>
    <s v="00531000007MUoEAAW"/>
    <s v="01s31000003qafjAAA"/>
    <s v="CWAs;Explosives;Drugs"/>
    <s v="Explosives"/>
    <m/>
    <m/>
    <m/>
    <m/>
    <m/>
    <s v="0125A000001NaBLQA0"/>
    <b v="0"/>
    <m/>
    <b v="0"/>
    <m/>
    <m/>
    <x v="1"/>
    <b v="0"/>
    <d v="2021-06-29T20:34:54"/>
    <m/>
    <m/>
    <b v="0"/>
    <x v="1"/>
    <m/>
    <m/>
    <n v="6500"/>
    <m/>
    <x v="79"/>
    <n v="100"/>
    <n v="0"/>
  </r>
  <r>
    <s v="0015A000021OrGpQAK"/>
    <b v="0"/>
    <m/>
    <b v="0"/>
    <m/>
    <m/>
    <m/>
    <x v="739"/>
    <b v="1"/>
    <m/>
    <m/>
    <s v="0035A00003IOONWQA5"/>
    <m/>
    <m/>
    <s v="00531000007MUoEAAW"/>
    <b v="0"/>
    <d v="2019-07-18T20:31:35"/>
    <m/>
    <b v="0"/>
    <m/>
    <m/>
    <b v="0"/>
    <d v="2019-03-01T00:00:00"/>
    <n v="3"/>
    <n v="2019"/>
    <s v="Closed"/>
    <s v="Closed"/>
    <b v="0"/>
    <b v="0"/>
    <m/>
    <b v="1"/>
    <b v="0"/>
    <b v="0"/>
    <x v="20"/>
    <b v="0"/>
    <m/>
    <x v="0"/>
    <d v="2019-08-13T00:00:00"/>
    <s v="0055A00000BclF5QAJ"/>
    <d v="2021-04-11T20:08:00"/>
    <m/>
    <d v="2020-01-06T18:18:16"/>
    <m/>
    <m/>
    <b v="0"/>
    <m/>
    <m/>
    <s v="Field Sales"/>
    <m/>
    <m/>
    <m/>
    <m/>
    <m/>
    <x v="4277"/>
    <x v="0"/>
    <b v="1"/>
    <m/>
    <m/>
    <m/>
    <s v="00531000007MUoEAAW"/>
    <s v="01s31000003qafjAAA"/>
    <s v="Explosives;Drugs;All Hazards"/>
    <s v="Explosives"/>
    <m/>
    <m/>
    <m/>
    <m/>
    <m/>
    <s v="0125A000001NaBLQA0"/>
    <b v="0"/>
    <m/>
    <b v="0"/>
    <m/>
    <m/>
    <x v="1"/>
    <b v="0"/>
    <d v="2021-06-29T20:34:54"/>
    <m/>
    <m/>
    <b v="0"/>
    <x v="1"/>
    <m/>
    <m/>
    <n v="636"/>
    <m/>
    <x v="1113"/>
    <n v="100"/>
    <n v="0"/>
  </r>
  <r>
    <s v="0015A00001tanOxQAI"/>
    <b v="0"/>
    <m/>
    <b v="0"/>
    <m/>
    <m/>
    <m/>
    <x v="911"/>
    <b v="1"/>
    <m/>
    <m/>
    <s v="0035A00003QV3ZUQA1"/>
    <m/>
    <m/>
    <s v="00531000007MUoEAAW"/>
    <b v="0"/>
    <d v="2019-08-26T19:28:30"/>
    <m/>
    <b v="0"/>
    <m/>
    <m/>
    <b v="0"/>
    <d v="2019-03-01T00:00:00"/>
    <n v="3"/>
    <n v="2019"/>
    <s v="Closed"/>
    <s v="Closed"/>
    <b v="0"/>
    <b v="0"/>
    <m/>
    <b v="1"/>
    <b v="0"/>
    <b v="0"/>
    <x v="20"/>
    <b v="0"/>
    <m/>
    <x v="0"/>
    <d v="2019-08-27T00:00:00"/>
    <s v="0055A00000BclF5QAJ"/>
    <d v="2021-04-11T19:52:07"/>
    <m/>
    <d v="2020-01-06T18:18:35"/>
    <m/>
    <m/>
    <b v="0"/>
    <m/>
    <m/>
    <s v="Inside Sales"/>
    <m/>
    <m/>
    <m/>
    <m/>
    <m/>
    <x v="4278"/>
    <x v="0"/>
    <b v="1"/>
    <m/>
    <m/>
    <m/>
    <s v="00531000007MUoEAAW"/>
    <s v="01s31000003qafjAAA"/>
    <s v="CWAs;All Hazards"/>
    <s v="Explosives"/>
    <m/>
    <m/>
    <m/>
    <m/>
    <m/>
    <s v="0125A000001NaBLQA0"/>
    <b v="0"/>
    <m/>
    <b v="0"/>
    <m/>
    <m/>
    <x v="1"/>
    <b v="0"/>
    <d v="2021-06-29T20:34:54"/>
    <m/>
    <m/>
    <b v="0"/>
    <x v="1"/>
    <m/>
    <m/>
    <n v="398"/>
    <m/>
    <x v="1099"/>
    <n v="100"/>
    <n v="0"/>
  </r>
  <r>
    <s v="0015A000028mPhNQAU"/>
    <b v="0"/>
    <m/>
    <b v="0"/>
    <m/>
    <m/>
    <m/>
    <x v="914"/>
    <b v="1"/>
    <m/>
    <m/>
    <m/>
    <m/>
    <m/>
    <s v="00531000007MUoEAAW"/>
    <b v="0"/>
    <d v="2019-08-30T16:57:16"/>
    <m/>
    <b v="0"/>
    <m/>
    <m/>
    <b v="0"/>
    <d v="2019-03-01T00:00:00"/>
    <n v="3"/>
    <n v="2019"/>
    <s v="Closed"/>
    <s v="Closed"/>
    <b v="0"/>
    <b v="0"/>
    <m/>
    <b v="1"/>
    <b v="0"/>
    <b v="0"/>
    <x v="22"/>
    <b v="0"/>
    <m/>
    <x v="0"/>
    <d v="2019-09-12T00:00:00"/>
    <s v="0055A00000BclF5QAJ"/>
    <d v="2021-04-11T19:52:07"/>
    <m/>
    <d v="2020-01-06T18:18:16"/>
    <m/>
    <m/>
    <b v="0"/>
    <m/>
    <m/>
    <s v="Inside Sales"/>
    <m/>
    <m/>
    <m/>
    <m/>
    <m/>
    <x v="4279"/>
    <x v="0"/>
    <b v="1"/>
    <m/>
    <m/>
    <m/>
    <s v="00531000007MUoEAAW"/>
    <s v="01s31000003qafjAAA"/>
    <s v="CWAs;Explosives;Drugs"/>
    <s v="Explosives"/>
    <m/>
    <m/>
    <m/>
    <m/>
    <m/>
    <s v="0125A000001NaBLQA0"/>
    <b v="0"/>
    <m/>
    <b v="0"/>
    <m/>
    <m/>
    <x v="1"/>
    <b v="0"/>
    <d v="2021-06-29T20:34:54"/>
    <m/>
    <m/>
    <b v="0"/>
    <x v="1"/>
    <m/>
    <m/>
    <n v="3500"/>
    <m/>
    <x v="82"/>
    <n v="100"/>
    <n v="0"/>
  </r>
  <r>
    <s v="0015A000028mPiQQAU"/>
    <b v="0"/>
    <m/>
    <b v="0"/>
    <m/>
    <m/>
    <m/>
    <x v="914"/>
    <b v="1"/>
    <m/>
    <m/>
    <m/>
    <m/>
    <m/>
    <s v="00531000007MUoEAAW"/>
    <b v="0"/>
    <d v="2019-08-30T17:05:19"/>
    <m/>
    <b v="0"/>
    <m/>
    <m/>
    <b v="0"/>
    <d v="2019-03-01T00:00:00"/>
    <n v="3"/>
    <n v="2019"/>
    <s v="Closed"/>
    <s v="Closed"/>
    <b v="0"/>
    <b v="0"/>
    <m/>
    <b v="1"/>
    <b v="0"/>
    <b v="0"/>
    <x v="22"/>
    <b v="0"/>
    <m/>
    <x v="0"/>
    <d v="2019-09-16T00:00:00"/>
    <s v="0055A00000BclF5QAJ"/>
    <d v="2021-04-11T19:52:07"/>
    <m/>
    <d v="2020-01-06T18:18:16"/>
    <m/>
    <m/>
    <b v="0"/>
    <m/>
    <m/>
    <s v="Inside Sales"/>
    <m/>
    <m/>
    <m/>
    <m/>
    <m/>
    <x v="4280"/>
    <x v="0"/>
    <b v="1"/>
    <m/>
    <m/>
    <m/>
    <s v="00531000007MUoEAAW"/>
    <s v="01s31000003qafjAAA"/>
    <s v="CWAs;Explosives;Drugs"/>
    <s v="Explosives"/>
    <m/>
    <m/>
    <m/>
    <m/>
    <m/>
    <s v="0125A000001NaBLQA0"/>
    <b v="0"/>
    <m/>
    <b v="0"/>
    <m/>
    <m/>
    <x v="1"/>
    <b v="0"/>
    <d v="2021-06-29T20:34:54"/>
    <m/>
    <m/>
    <b v="0"/>
    <x v="1"/>
    <m/>
    <m/>
    <n v="3500"/>
    <m/>
    <x v="82"/>
    <n v="100"/>
    <n v="0"/>
  </r>
  <r>
    <s v="0015A000022S1QqQAK"/>
    <b v="0"/>
    <m/>
    <b v="0"/>
    <m/>
    <m/>
    <m/>
    <x v="56"/>
    <b v="1"/>
    <m/>
    <m/>
    <m/>
    <m/>
    <m/>
    <s v="00531000007MUoEAAW"/>
    <b v="0"/>
    <d v="2019-09-26T15:35:22"/>
    <m/>
    <b v="0"/>
    <m/>
    <m/>
    <b v="0"/>
    <d v="2019-03-01T00:00:00"/>
    <n v="3"/>
    <n v="2019"/>
    <s v="Closed"/>
    <s v="Closed"/>
    <b v="0"/>
    <b v="0"/>
    <m/>
    <b v="1"/>
    <b v="0"/>
    <b v="0"/>
    <x v="20"/>
    <b v="0"/>
    <m/>
    <x v="0"/>
    <m/>
    <s v="0055A00000BclF5QAJ"/>
    <d v="2021-04-11T20:08:00"/>
    <m/>
    <d v="2020-01-06T18:18:35"/>
    <m/>
    <m/>
    <b v="0"/>
    <m/>
    <m/>
    <s v="Field Sales"/>
    <m/>
    <m/>
    <m/>
    <m/>
    <m/>
    <x v="4281"/>
    <x v="0"/>
    <b v="1"/>
    <m/>
    <m/>
    <m/>
    <s v="00531000007KgPgAAK"/>
    <s v="01s31000003qafjAAA"/>
    <s v="CWAs;All Hazards"/>
    <s v="CWAs"/>
    <m/>
    <m/>
    <m/>
    <m/>
    <m/>
    <s v="0125A000001NaBLQA0"/>
    <b v="0"/>
    <s v="All Hazards"/>
    <b v="0"/>
    <m/>
    <m/>
    <x v="1"/>
    <b v="0"/>
    <d v="2021-06-29T20:34:54"/>
    <m/>
    <m/>
    <b v="0"/>
    <x v="1"/>
    <m/>
    <m/>
    <n v="37.049999999999997"/>
    <m/>
    <x v="1205"/>
    <n v="100"/>
    <n v="0"/>
  </r>
  <r>
    <s v="0015A00002DVr3HQAT"/>
    <b v="0"/>
    <m/>
    <b v="0"/>
    <m/>
    <m/>
    <m/>
    <x v="915"/>
    <b v="1"/>
    <m/>
    <m/>
    <s v="0035A00003XDAW2QAP"/>
    <m/>
    <m/>
    <s v="00531000007MUoEAAW"/>
    <b v="0"/>
    <d v="2019-07-24T19:12:38"/>
    <m/>
    <b v="0"/>
    <m/>
    <m/>
    <b v="0"/>
    <d v="2019-03-01T00:00:00"/>
    <n v="3"/>
    <n v="2019"/>
    <s v="Closed"/>
    <s v="Closed"/>
    <b v="0"/>
    <b v="0"/>
    <m/>
    <b v="1"/>
    <b v="0"/>
    <b v="0"/>
    <x v="20"/>
    <b v="0"/>
    <m/>
    <x v="0"/>
    <d v="2019-09-30T00:00:00"/>
    <s v="0055A00000BclF5QAJ"/>
    <d v="2021-04-11T20:08:00"/>
    <m/>
    <d v="2020-01-06T18:18:16"/>
    <m/>
    <m/>
    <b v="0"/>
    <m/>
    <m/>
    <s v="Field Sales"/>
    <m/>
    <m/>
    <m/>
    <m/>
    <m/>
    <x v="4282"/>
    <x v="0"/>
    <b v="1"/>
    <m/>
    <m/>
    <m/>
    <s v="00531000007Es7rAAC"/>
    <s v="01s31000003qafjAAA"/>
    <s v="All Hazards"/>
    <s v="CWAs"/>
    <m/>
    <m/>
    <m/>
    <m/>
    <m/>
    <s v="0125A000001NaBLQA0"/>
    <b v="0"/>
    <s v="Drugs"/>
    <b v="0"/>
    <m/>
    <m/>
    <x v="1"/>
    <b v="0"/>
    <d v="2021-06-29T20:34:54"/>
    <m/>
    <m/>
    <b v="0"/>
    <x v="1"/>
    <m/>
    <m/>
    <n v="65636"/>
    <m/>
    <x v="1206"/>
    <n v="100"/>
    <n v="0"/>
  </r>
  <r>
    <s v="0013100001lcRjOAAU"/>
    <b v="0"/>
    <m/>
    <b v="0"/>
    <m/>
    <m/>
    <m/>
    <x v="916"/>
    <b v="1"/>
    <m/>
    <m/>
    <s v="0035A00003WmAoWQAV"/>
    <m/>
    <m/>
    <s v="00531000007MUoEAAW"/>
    <b v="0"/>
    <d v="2019-04-16T18:30:48"/>
    <m/>
    <b v="0"/>
    <m/>
    <m/>
    <b v="0"/>
    <d v="2019-03-01T00:00:00"/>
    <n v="3"/>
    <n v="2019"/>
    <s v="Closed"/>
    <s v="Closed"/>
    <b v="0"/>
    <b v="0"/>
    <m/>
    <b v="1"/>
    <b v="0"/>
    <b v="0"/>
    <x v="22"/>
    <b v="0"/>
    <m/>
    <x v="0"/>
    <d v="2019-08-30T00:00:00"/>
    <s v="0055A00000BclF5QAJ"/>
    <d v="2021-04-11T19:52:07"/>
    <m/>
    <d v="2020-01-06T18:18:16"/>
    <m/>
    <m/>
    <b v="0"/>
    <m/>
    <m/>
    <s v="Inside Sales"/>
    <m/>
    <m/>
    <m/>
    <m/>
    <m/>
    <x v="4283"/>
    <x v="0"/>
    <b v="1"/>
    <m/>
    <m/>
    <m/>
    <s v="00531000007KgPgAAK"/>
    <s v="01s31000003qafjAAA"/>
    <s v="CWAs;Explosives;Drugs"/>
    <s v="CWAs"/>
    <m/>
    <m/>
    <m/>
    <m/>
    <m/>
    <s v="0125A000001NaBLQA0"/>
    <b v="0"/>
    <s v="Explosives"/>
    <b v="0"/>
    <m/>
    <m/>
    <x v="1"/>
    <b v="0"/>
    <d v="2021-06-29T20:34:54"/>
    <m/>
    <m/>
    <b v="0"/>
    <x v="1"/>
    <m/>
    <m/>
    <n v="65000"/>
    <m/>
    <x v="4"/>
    <n v="100"/>
    <n v="0"/>
  </r>
  <r>
    <s v="0016e00002ZwhbwAAB"/>
    <b v="0"/>
    <m/>
    <b v="0"/>
    <m/>
    <m/>
    <m/>
    <x v="907"/>
    <b v="1"/>
    <m/>
    <m/>
    <s v="0035A00003W0IxSQAV"/>
    <m/>
    <m/>
    <s v="00531000007MUoEAAW"/>
    <b v="0"/>
    <d v="2019-06-28T17:43:04"/>
    <m/>
    <b v="0"/>
    <m/>
    <m/>
    <b v="0"/>
    <d v="2019-03-01T00:00:00"/>
    <n v="3"/>
    <n v="2019"/>
    <s v="Closed"/>
    <s v="Closed"/>
    <b v="0"/>
    <b v="0"/>
    <m/>
    <b v="1"/>
    <b v="0"/>
    <b v="0"/>
    <x v="24"/>
    <b v="0"/>
    <m/>
    <x v="0"/>
    <d v="2019-08-01T00:00:00"/>
    <s v="0055A000009GxI2QAK"/>
    <d v="2021-06-22T19:35:21"/>
    <m/>
    <d v="2020-01-06T18:18:16"/>
    <m/>
    <m/>
    <b v="0"/>
    <m/>
    <m/>
    <s v="Field Sales"/>
    <m/>
    <m/>
    <m/>
    <m/>
    <m/>
    <x v="4284"/>
    <x v="0"/>
    <b v="1"/>
    <m/>
    <m/>
    <m/>
    <s v="0055A000009GxI2QAK"/>
    <s v="01s31000003qafjAAA"/>
    <s v="CWAs;Explosives;Drugs;All Hazards"/>
    <s v="CWAs"/>
    <s v="0035A00003W0IxSQAV"/>
    <m/>
    <m/>
    <m/>
    <m/>
    <s v="0125A000001NaBLQA0"/>
    <b v="0"/>
    <s v="Explosives"/>
    <b v="0"/>
    <m/>
    <m/>
    <x v="1"/>
    <b v="0"/>
    <d v="2021-06-29T20:34:54"/>
    <m/>
    <m/>
    <b v="0"/>
    <x v="1"/>
    <m/>
    <m/>
    <n v="220109.5"/>
    <m/>
    <x v="1207"/>
    <n v="100"/>
    <n v="0"/>
  </r>
  <r>
    <s v="0015A00002DxWZqQAN"/>
    <b v="0"/>
    <m/>
    <b v="0"/>
    <m/>
    <m/>
    <m/>
    <x v="6"/>
    <b v="1"/>
    <m/>
    <m/>
    <s v="0035A00003XWpGhQAL"/>
    <m/>
    <m/>
    <s v="00531000007MUoEAAW"/>
    <b v="0"/>
    <d v="2019-08-06T17:56:46"/>
    <m/>
    <b v="0"/>
    <m/>
    <m/>
    <b v="0"/>
    <d v="2019-03-01T00:00:00"/>
    <n v="3"/>
    <n v="2019"/>
    <s v="Closed"/>
    <s v="Closed"/>
    <b v="0"/>
    <b v="0"/>
    <m/>
    <b v="1"/>
    <b v="0"/>
    <b v="0"/>
    <x v="20"/>
    <b v="0"/>
    <m/>
    <x v="0"/>
    <m/>
    <s v="0055A00000BclF5QAJ"/>
    <d v="2021-04-11T20:08:00"/>
    <m/>
    <d v="2020-01-06T18:18:16"/>
    <m/>
    <m/>
    <b v="0"/>
    <m/>
    <m/>
    <s v="Field Sales"/>
    <m/>
    <m/>
    <m/>
    <m/>
    <m/>
    <x v="4285"/>
    <x v="0"/>
    <b v="1"/>
    <m/>
    <m/>
    <m/>
    <s v="00531000007KgPgAAK"/>
    <s v="01s31000003qafjAAA"/>
    <m/>
    <s v="CWAs"/>
    <m/>
    <m/>
    <m/>
    <m/>
    <m/>
    <s v="0125A000001NaBLQA0"/>
    <b v="0"/>
    <s v="Explosives"/>
    <b v="0"/>
    <m/>
    <m/>
    <x v="1"/>
    <b v="0"/>
    <d v="2021-06-29T20:34:54"/>
    <m/>
    <m/>
    <b v="0"/>
    <x v="1"/>
    <m/>
    <m/>
    <n v="107460"/>
    <m/>
    <x v="1208"/>
    <n v="100"/>
    <n v="0"/>
  </r>
  <r>
    <s v="0015A00002DR988QAD"/>
    <b v="0"/>
    <m/>
    <b v="0"/>
    <m/>
    <m/>
    <m/>
    <x v="901"/>
    <b v="1"/>
    <m/>
    <m/>
    <m/>
    <m/>
    <m/>
    <s v="00531000007MUoEAAW"/>
    <b v="0"/>
    <d v="2019-08-29T19:04:03"/>
    <m/>
    <b v="0"/>
    <m/>
    <m/>
    <b v="0"/>
    <d v="2019-03-01T00:00:00"/>
    <n v="3"/>
    <n v="2019"/>
    <s v="Closed"/>
    <s v="Closed"/>
    <b v="0"/>
    <b v="0"/>
    <m/>
    <b v="1"/>
    <b v="0"/>
    <b v="0"/>
    <x v="22"/>
    <b v="0"/>
    <m/>
    <x v="0"/>
    <d v="2019-09-10T00:00:00"/>
    <s v="0055A00000BclF5QAJ"/>
    <d v="2021-04-11T19:52:07"/>
    <m/>
    <d v="2020-01-06T18:18:16"/>
    <m/>
    <m/>
    <b v="0"/>
    <m/>
    <m/>
    <s v="Inside Sales"/>
    <m/>
    <m/>
    <m/>
    <m/>
    <m/>
    <x v="4286"/>
    <x v="0"/>
    <b v="1"/>
    <m/>
    <m/>
    <m/>
    <s v="00531000007Es7rAAC"/>
    <s v="01s31000003qafjAAA"/>
    <s v="CWAs;Explosives;Drugs"/>
    <s v="CWAs"/>
    <m/>
    <m/>
    <m/>
    <m/>
    <m/>
    <s v="0125A000001NaBLQA0"/>
    <b v="0"/>
    <s v="Explosives"/>
    <b v="0"/>
    <m/>
    <m/>
    <x v="1"/>
    <b v="0"/>
    <d v="2021-06-29T20:34:54"/>
    <m/>
    <m/>
    <b v="0"/>
    <x v="1"/>
    <m/>
    <m/>
    <n v="65636"/>
    <m/>
    <x v="1206"/>
    <n v="100"/>
    <n v="0"/>
  </r>
  <r>
    <s v="0013100001jYgIJAA0"/>
    <b v="0"/>
    <m/>
    <b v="0"/>
    <m/>
    <m/>
    <m/>
    <x v="227"/>
    <b v="1"/>
    <m/>
    <m/>
    <m/>
    <m/>
    <m/>
    <s v="00531000007MUoEAAW"/>
    <b v="0"/>
    <d v="2019-03-22T18:05:10"/>
    <m/>
    <b v="0"/>
    <m/>
    <m/>
    <b v="0"/>
    <d v="2019-03-01T00:00:00"/>
    <n v="3"/>
    <n v="2019"/>
    <s v="Closed"/>
    <s v="Closed"/>
    <b v="0"/>
    <b v="0"/>
    <m/>
    <b v="1"/>
    <b v="0"/>
    <b v="0"/>
    <x v="23"/>
    <b v="0"/>
    <m/>
    <x v="0"/>
    <d v="2019-09-26T00:00:00"/>
    <s v="0055A00000BclF5QAJ"/>
    <d v="2021-04-11T20:08:00"/>
    <m/>
    <d v="2020-01-06T18:18:16"/>
    <m/>
    <m/>
    <b v="0"/>
    <m/>
    <m/>
    <s v="Field Sales"/>
    <m/>
    <m/>
    <m/>
    <m/>
    <m/>
    <x v="4287"/>
    <x v="0"/>
    <b v="1"/>
    <m/>
    <m/>
    <m/>
    <s v="00531000007KgPgAAK"/>
    <s v="01si00000040RFIAA2"/>
    <s v="CWAs;Explosives;Drugs;All Hazards"/>
    <s v="CWAs"/>
    <m/>
    <m/>
    <m/>
    <m/>
    <m/>
    <s v="0125A000001NaBLQA0"/>
    <b v="0"/>
    <s v="Explosives"/>
    <b v="0"/>
    <m/>
    <m/>
    <x v="1"/>
    <b v="0"/>
    <d v="2021-06-29T20:34:54"/>
    <m/>
    <m/>
    <b v="0"/>
    <x v="1"/>
    <m/>
    <m/>
    <n v="39000"/>
    <m/>
    <x v="969"/>
    <n v="100"/>
    <n v="0"/>
  </r>
  <r>
    <s v="0015A000026nOcMQAU"/>
    <b v="0"/>
    <m/>
    <b v="0"/>
    <m/>
    <m/>
    <m/>
    <x v="914"/>
    <b v="1"/>
    <m/>
    <m/>
    <m/>
    <m/>
    <m/>
    <s v="00531000008F2qlAAC"/>
    <b v="0"/>
    <d v="2019-09-08T09:24:01"/>
    <m/>
    <b v="0"/>
    <m/>
    <m/>
    <b v="0"/>
    <d v="2019-03-01T00:00:00"/>
    <n v="3"/>
    <n v="2019"/>
    <s v="Closed"/>
    <s v="Closed"/>
    <b v="0"/>
    <b v="0"/>
    <m/>
    <b v="1"/>
    <b v="0"/>
    <b v="0"/>
    <x v="23"/>
    <b v="0"/>
    <m/>
    <x v="0"/>
    <d v="2019-09-20T00:00:00"/>
    <s v="0055A00000BclF5QAJ"/>
    <d v="2021-04-11T20:08:00"/>
    <m/>
    <d v="2020-01-06T18:18:16"/>
    <m/>
    <m/>
    <b v="0"/>
    <m/>
    <m/>
    <s v="Field Sales"/>
    <m/>
    <m/>
    <m/>
    <m/>
    <m/>
    <x v="4288"/>
    <x v="0"/>
    <b v="1"/>
    <m/>
    <m/>
    <m/>
    <s v="00531000008F2qlAAC"/>
    <s v="01si00000040RFIAA2"/>
    <m/>
    <s v="CWAs"/>
    <m/>
    <m/>
    <m/>
    <m/>
    <m/>
    <s v="0125A000001NaBLQA0"/>
    <b v="0"/>
    <s v="Explosives"/>
    <b v="0"/>
    <m/>
    <m/>
    <x v="1"/>
    <b v="0"/>
    <d v="2021-06-29T20:34:54"/>
    <m/>
    <m/>
    <b v="0"/>
    <x v="1"/>
    <m/>
    <m/>
    <n v="190309"/>
    <m/>
    <x v="1209"/>
    <n v="100"/>
    <n v="0"/>
  </r>
  <r>
    <s v="0015A000026nOcMQAU"/>
    <b v="0"/>
    <m/>
    <b v="0"/>
    <m/>
    <m/>
    <m/>
    <x v="430"/>
    <b v="1"/>
    <m/>
    <m/>
    <m/>
    <m/>
    <m/>
    <s v="00531000008F2qlAAC"/>
    <b v="0"/>
    <d v="2019-11-11T15:15:45"/>
    <m/>
    <b v="0"/>
    <m/>
    <m/>
    <b v="0"/>
    <d v="2020-03-01T00:00:00"/>
    <n v="3"/>
    <n v="2020"/>
    <s v="Closed"/>
    <s v="Closed"/>
    <b v="0"/>
    <b v="0"/>
    <m/>
    <b v="1"/>
    <b v="0"/>
    <b v="0"/>
    <x v="23"/>
    <b v="0"/>
    <m/>
    <x v="0"/>
    <d v="2020-09-28T00:00:00"/>
    <s v="0055A00000BclF5QAJ"/>
    <d v="2021-04-11T20:08:00"/>
    <m/>
    <d v="2020-08-03T12:44:18"/>
    <m/>
    <m/>
    <b v="0"/>
    <m/>
    <m/>
    <s v="Field Sales"/>
    <m/>
    <m/>
    <m/>
    <m/>
    <m/>
    <x v="4289"/>
    <x v="0"/>
    <b v="1"/>
    <m/>
    <m/>
    <m/>
    <s v="00531000008F2qlAAC"/>
    <s v="01si00000040RFIAA2"/>
    <s v="CWAs"/>
    <s v="CWAs"/>
    <m/>
    <m/>
    <m/>
    <m/>
    <m/>
    <s v="0125A000001NaBLQA0"/>
    <b v="0"/>
    <s v="Explosives"/>
    <b v="0"/>
    <m/>
    <m/>
    <x v="1"/>
    <b v="0"/>
    <d v="2021-06-29T20:34:55"/>
    <m/>
    <m/>
    <b v="0"/>
    <x v="1"/>
    <m/>
    <m/>
    <n v="304327.5"/>
    <m/>
    <x v="1210"/>
    <n v="100"/>
    <n v="0"/>
  </r>
  <r>
    <s v="001i000001H6DcUAAV"/>
    <b v="0"/>
    <m/>
    <b v="0"/>
    <m/>
    <m/>
    <m/>
    <x v="0"/>
    <b v="1"/>
    <m/>
    <m/>
    <s v="003i000001kKMt9AAG"/>
    <m/>
    <m/>
    <s v="005i0000000fNkyAAE"/>
    <b v="0"/>
    <d v="2015-03-05T16:02:13"/>
    <m/>
    <b v="0"/>
    <m/>
    <m/>
    <b v="0"/>
    <d v="2015-03-01T00:00:00"/>
    <n v="3"/>
    <n v="2015"/>
    <s v="Closed"/>
    <s v="Closed"/>
    <b v="0"/>
    <b v="0"/>
    <m/>
    <b v="1"/>
    <b v="0"/>
    <b v="0"/>
    <x v="22"/>
    <b v="0"/>
    <m/>
    <x v="0"/>
    <m/>
    <s v="00531000007MUoEAAW"/>
    <d v="2020-12-15T14:06:09"/>
    <m/>
    <d v="2020-01-06T18:18:16"/>
    <m/>
    <m/>
    <b v="0"/>
    <m/>
    <m/>
    <s v="Advertisement"/>
    <m/>
    <m/>
    <m/>
    <m/>
    <m/>
    <x v="4290"/>
    <x v="0"/>
    <b v="1"/>
    <m/>
    <m/>
    <m/>
    <s v="005i0000000fNkyAAE"/>
    <s v="01si0000000WGiAAAW"/>
    <m/>
    <s v="CWAs"/>
    <m/>
    <m/>
    <m/>
    <m/>
    <m/>
    <s v="0125A000001NaBLQA0"/>
    <b v="0"/>
    <s v="Explosives"/>
    <b v="0"/>
    <m/>
    <m/>
    <x v="1"/>
    <b v="0"/>
    <d v="2021-06-29T20:34:55"/>
    <m/>
    <m/>
    <b v="0"/>
    <x v="1"/>
    <m/>
    <m/>
    <n v="50000"/>
    <m/>
    <x v="3"/>
    <n v="100"/>
    <n v="0"/>
  </r>
  <r>
    <s v="001i000000FKPu5AAH"/>
    <b v="0"/>
    <m/>
    <b v="0"/>
    <m/>
    <m/>
    <m/>
    <x v="64"/>
    <b v="1"/>
    <m/>
    <m/>
    <s v="0035A00003Cbq3sQAB"/>
    <m/>
    <m/>
    <s v="00531000007Es7rAAC"/>
    <b v="0"/>
    <d v="2017-06-14T16:12:09"/>
    <m/>
    <b v="0"/>
    <m/>
    <m/>
    <b v="0"/>
    <d v="2017-03-01T00:00:00"/>
    <n v="3"/>
    <n v="2017"/>
    <s v="Closed"/>
    <s v="Closed"/>
    <b v="0"/>
    <b v="0"/>
    <m/>
    <b v="1"/>
    <b v="0"/>
    <b v="0"/>
    <x v="22"/>
    <b v="0"/>
    <m/>
    <x v="0"/>
    <m/>
    <s v="0055A00000BclF5QAJ"/>
    <d v="2021-04-11T20:08:00"/>
    <m/>
    <d v="2020-01-06T18:18:11"/>
    <m/>
    <m/>
    <b v="0"/>
    <m/>
    <s v="CWAs"/>
    <s v="Field Sales"/>
    <m/>
    <m/>
    <m/>
    <m/>
    <m/>
    <x v="4291"/>
    <x v="0"/>
    <b v="1"/>
    <m/>
    <m/>
    <m/>
    <s v="00531000007Es7rAAC"/>
    <s v="01s31000003qafjAAA"/>
    <m/>
    <s v="CWAs"/>
    <m/>
    <m/>
    <m/>
    <m/>
    <s v="0Q05A000002EUIGSA4"/>
    <s v="0125A000001NaBLQA0"/>
    <b v="0"/>
    <s v="Explosives"/>
    <b v="0"/>
    <m/>
    <m/>
    <x v="1"/>
    <b v="0"/>
    <d v="2021-06-29T20:34:54"/>
    <m/>
    <m/>
    <b v="0"/>
    <x v="1"/>
    <m/>
    <m/>
    <n v="0"/>
    <m/>
    <x v="2"/>
    <n v="100"/>
    <n v="0"/>
  </r>
  <r>
    <s v="0013100001VXN1KAAX"/>
    <b v="0"/>
    <m/>
    <b v="0"/>
    <m/>
    <m/>
    <m/>
    <x v="749"/>
    <b v="1"/>
    <m/>
    <m/>
    <s v="0035A00003GoVsbQAF"/>
    <m/>
    <m/>
    <s v="00531000007MUoEAAW"/>
    <b v="0"/>
    <d v="2018-02-27T14:47:39"/>
    <m/>
    <b v="0"/>
    <m/>
    <m/>
    <b v="0"/>
    <d v="2018-03-01T00:00:00"/>
    <n v="3"/>
    <n v="2018"/>
    <s v="Closed"/>
    <s v="Closed"/>
    <b v="0"/>
    <b v="0"/>
    <m/>
    <b v="1"/>
    <b v="0"/>
    <b v="0"/>
    <x v="20"/>
    <b v="0"/>
    <m/>
    <x v="0"/>
    <m/>
    <s v="0055A00000BclF5QAJ"/>
    <d v="2021-04-11T19:52:07"/>
    <m/>
    <d v="2020-01-06T18:18:16"/>
    <m/>
    <m/>
    <b v="0"/>
    <m/>
    <s v="CWAs;TICs;Explosives"/>
    <s v="Inside Sales"/>
    <m/>
    <m/>
    <m/>
    <m/>
    <m/>
    <x v="4292"/>
    <x v="0"/>
    <b v="1"/>
    <m/>
    <m/>
    <m/>
    <s v="00531000007Es7rAAC"/>
    <s v="01s31000003qafjAAA"/>
    <s v="All Hazards"/>
    <s v="CWAs"/>
    <m/>
    <m/>
    <m/>
    <m/>
    <m/>
    <s v="0125A000001NaBLQA0"/>
    <b v="0"/>
    <s v="Explosives"/>
    <b v="0"/>
    <m/>
    <m/>
    <x v="1"/>
    <b v="0"/>
    <d v="2021-06-29T20:34:54"/>
    <m/>
    <m/>
    <b v="0"/>
    <x v="1"/>
    <m/>
    <m/>
    <n v="66689"/>
    <m/>
    <x v="1211"/>
    <n v="100"/>
    <n v="0"/>
  </r>
  <r>
    <s v="0015A00001yXq6AQAS"/>
    <b v="0"/>
    <m/>
    <b v="0"/>
    <m/>
    <m/>
    <m/>
    <x v="822"/>
    <b v="1"/>
    <m/>
    <m/>
    <m/>
    <m/>
    <m/>
    <s v="00531000008F2qlAAC"/>
    <b v="0"/>
    <d v="2018-02-13T17:27:22"/>
    <m/>
    <b v="0"/>
    <m/>
    <m/>
    <b v="0"/>
    <d v="2019-03-01T00:00:00"/>
    <n v="3"/>
    <n v="2019"/>
    <s v="Closed"/>
    <s v="Closed"/>
    <b v="0"/>
    <b v="0"/>
    <m/>
    <b v="1"/>
    <b v="0"/>
    <b v="0"/>
    <x v="23"/>
    <b v="0"/>
    <m/>
    <x v="0"/>
    <m/>
    <s v="0055A00000BclF5QAJ"/>
    <d v="2021-04-11T20:06:15"/>
    <m/>
    <d v="2020-01-06T18:18:16"/>
    <m/>
    <m/>
    <b v="0"/>
    <m/>
    <s v="CWAs"/>
    <s v="Field Sales"/>
    <m/>
    <m/>
    <m/>
    <m/>
    <m/>
    <x v="4293"/>
    <x v="0"/>
    <b v="1"/>
    <m/>
    <m/>
    <m/>
    <s v="00531000008F2qlAAC"/>
    <s v="01si00000040RFIAA2"/>
    <m/>
    <s v="Drugs"/>
    <m/>
    <m/>
    <m/>
    <m/>
    <m/>
    <s v="0125A000001NaBLQA0"/>
    <b v="0"/>
    <s v="Explosives"/>
    <b v="0"/>
    <m/>
    <m/>
    <x v="1"/>
    <b v="0"/>
    <d v="2021-06-29T20:34:54"/>
    <m/>
    <m/>
    <b v="0"/>
    <x v="1"/>
    <m/>
    <m/>
    <n v="44949.25"/>
    <m/>
    <x v="1212"/>
    <n v="100"/>
    <n v="0"/>
  </r>
  <r>
    <s v="0013100001emAHaAAM"/>
    <b v="0"/>
    <m/>
    <b v="0"/>
    <s v="7015A000001qZoEQAU"/>
    <m/>
    <m/>
    <x v="917"/>
    <b v="1"/>
    <m/>
    <m/>
    <s v="0035A00003gRvYFQA0"/>
    <m/>
    <m/>
    <s v="00531000007MUoEAAW"/>
    <b v="0"/>
    <d v="2019-12-19T14:03:16"/>
    <m/>
    <b v="0"/>
    <m/>
    <m/>
    <b v="0"/>
    <d v="2020-03-01T00:00:00"/>
    <n v="3"/>
    <n v="2020"/>
    <s v="Closed"/>
    <s v="Closed"/>
    <b v="0"/>
    <b v="0"/>
    <m/>
    <b v="1"/>
    <b v="0"/>
    <b v="0"/>
    <x v="19"/>
    <b v="0"/>
    <m/>
    <x v="0"/>
    <d v="2020-07-14T00:00:00"/>
    <s v="00531000007MUoEAAW"/>
    <d v="2020-12-10T21:26:44"/>
    <m/>
    <d v="2020-07-20T12:29:17"/>
    <m/>
    <m/>
    <b v="0"/>
    <m/>
    <m/>
    <s v="Other"/>
    <m/>
    <m/>
    <m/>
    <m/>
    <m/>
    <x v="4294"/>
    <x v="0"/>
    <b v="1"/>
    <m/>
    <m/>
    <m/>
    <s v="00531000007MUoEAAW"/>
    <s v="01s31000003qafjAAA"/>
    <m/>
    <s v="All Hazards"/>
    <m/>
    <m/>
    <s v="MX908"/>
    <m/>
    <s v="0Q05A000001e6UESAY"/>
    <s v="0125A000001NaBLQA0"/>
    <b v="0"/>
    <m/>
    <b v="0"/>
    <m/>
    <m/>
    <x v="1"/>
    <b v="0"/>
    <d v="2021-06-29T20:34:55"/>
    <m/>
    <m/>
    <b v="0"/>
    <x v="1"/>
    <m/>
    <m/>
    <n v="19500"/>
    <m/>
    <x v="26"/>
    <n v="100"/>
    <n v="0"/>
  </r>
  <r>
    <s v="0013100001jaFPCAA2"/>
    <b v="0"/>
    <m/>
    <b v="0"/>
    <m/>
    <m/>
    <m/>
    <x v="98"/>
    <b v="1"/>
    <m/>
    <m/>
    <s v="0035A00003jw97QQAQ"/>
    <m/>
    <m/>
    <s v="00531000007MUoEAAW"/>
    <b v="0"/>
    <d v="2020-02-03T22:57:14"/>
    <m/>
    <b v="0"/>
    <m/>
    <m/>
    <b v="0"/>
    <d v="2020-03-01T00:00:00"/>
    <n v="3"/>
    <n v="2020"/>
    <s v="Closed"/>
    <s v="Closed"/>
    <b v="0"/>
    <b v="0"/>
    <m/>
    <b v="1"/>
    <b v="0"/>
    <b v="0"/>
    <x v="19"/>
    <b v="0"/>
    <m/>
    <x v="0"/>
    <d v="2020-10-06T00:00:00"/>
    <s v="0055A00000BclF5QAJ"/>
    <d v="2021-04-11T19:52:07"/>
    <m/>
    <d v="2020-09-30T12:52:37"/>
    <m/>
    <m/>
    <b v="0"/>
    <m/>
    <m/>
    <s v="Inside Sales"/>
    <m/>
    <m/>
    <m/>
    <m/>
    <m/>
    <x v="4295"/>
    <x v="0"/>
    <b v="1"/>
    <m/>
    <m/>
    <m/>
    <s v="00531000007MUoEAAW"/>
    <s v="01s31000003qafjAAA"/>
    <m/>
    <s v="All Hazards"/>
    <m/>
    <m/>
    <s v="MX908"/>
    <m/>
    <s v="0Q05A000001e8XjSAI"/>
    <s v="0125A000001NaBLQA0"/>
    <b v="0"/>
    <m/>
    <b v="0"/>
    <m/>
    <m/>
    <x v="1"/>
    <b v="0"/>
    <d v="2021-06-29T20:34:55"/>
    <m/>
    <m/>
    <b v="0"/>
    <x v="1"/>
    <m/>
    <m/>
    <n v="13000"/>
    <m/>
    <x v="120"/>
    <n v="100"/>
    <n v="0"/>
  </r>
  <r>
    <s v="0015A00001tb0OQQAY"/>
    <b v="0"/>
    <m/>
    <b v="0"/>
    <m/>
    <m/>
    <m/>
    <x v="730"/>
    <b v="1"/>
    <m/>
    <m/>
    <s v="00331000034nzyrAAA"/>
    <m/>
    <m/>
    <s v="00531000007MUoEAAW"/>
    <b v="0"/>
    <d v="2020-03-04T16:02:14"/>
    <m/>
    <b v="0"/>
    <m/>
    <m/>
    <b v="0"/>
    <d v="2020-03-01T00:00:00"/>
    <n v="3"/>
    <n v="2020"/>
    <s v="Closed"/>
    <s v="Closed"/>
    <b v="0"/>
    <b v="0"/>
    <m/>
    <b v="1"/>
    <b v="0"/>
    <b v="0"/>
    <x v="19"/>
    <b v="0"/>
    <m/>
    <x v="0"/>
    <d v="2020-09-10T00:00:00"/>
    <s v="0055A00000BclF5QAJ"/>
    <d v="2021-04-11T19:52:59"/>
    <m/>
    <d v="2020-09-14T12:49:36"/>
    <m/>
    <m/>
    <b v="0"/>
    <m/>
    <m/>
    <s v="Inside Sales"/>
    <m/>
    <m/>
    <m/>
    <m/>
    <m/>
    <x v="4296"/>
    <x v="0"/>
    <b v="1"/>
    <m/>
    <m/>
    <m/>
    <s v="00531000007MUoEAAW"/>
    <s v="01s31000003qafjAAA"/>
    <m/>
    <s v="All Hazards"/>
    <m/>
    <m/>
    <s v="MX908"/>
    <m/>
    <s v="0Q05A000001eACeSAM"/>
    <s v="0125A000001NaBLQA0"/>
    <b v="0"/>
    <m/>
    <b v="0"/>
    <m/>
    <m/>
    <x v="1"/>
    <b v="0"/>
    <d v="2021-06-29T20:34:55"/>
    <m/>
    <m/>
    <b v="0"/>
    <x v="1"/>
    <m/>
    <m/>
    <n v="5850"/>
    <m/>
    <x v="602"/>
    <n v="100"/>
    <n v="0"/>
  </r>
  <r>
    <s v="0013100001jaFRIAA2"/>
    <b v="0"/>
    <m/>
    <b v="0"/>
    <s v="7015A000001Zks9QAC"/>
    <m/>
    <m/>
    <x v="697"/>
    <b v="1"/>
    <m/>
    <m/>
    <s v="0035A00003gTwN6QAK"/>
    <m/>
    <m/>
    <s v="00531000007MUoEAAW"/>
    <b v="0"/>
    <d v="2020-03-09T12:46:43"/>
    <m/>
    <b v="0"/>
    <m/>
    <m/>
    <b v="0"/>
    <d v="2020-03-01T00:00:00"/>
    <n v="3"/>
    <n v="2020"/>
    <s v="Closed"/>
    <s v="Closed"/>
    <b v="0"/>
    <b v="0"/>
    <m/>
    <b v="1"/>
    <b v="0"/>
    <b v="0"/>
    <x v="22"/>
    <b v="0"/>
    <m/>
    <x v="0"/>
    <d v="2020-07-07T00:00:00"/>
    <s v="0055A00000BclF5QAJ"/>
    <d v="2021-04-11T19:52:07"/>
    <m/>
    <d v="2020-07-07T13:07:19"/>
    <m/>
    <m/>
    <b v="0"/>
    <m/>
    <m/>
    <s v="Inside Sales"/>
    <m/>
    <m/>
    <m/>
    <m/>
    <m/>
    <x v="4297"/>
    <x v="0"/>
    <b v="1"/>
    <m/>
    <m/>
    <m/>
    <s v="00531000007MUoEAAW"/>
    <s v="01s31000003qafjAAA"/>
    <s v="All Hazards"/>
    <s v="All Hazards"/>
    <m/>
    <m/>
    <s v="MX908"/>
    <m/>
    <s v="0Q05A000001eAQVSA2"/>
    <s v="0125A000001NaBLQA0"/>
    <b v="0"/>
    <m/>
    <b v="0"/>
    <m/>
    <m/>
    <x v="1"/>
    <b v="0"/>
    <d v="2021-06-29T20:34:55"/>
    <m/>
    <m/>
    <b v="0"/>
    <x v="1"/>
    <m/>
    <m/>
    <n v="6500"/>
    <m/>
    <x v="79"/>
    <n v="100"/>
    <n v="0"/>
  </r>
  <r>
    <s v="001i000001MZMQXAA5"/>
    <b v="0"/>
    <m/>
    <b v="0"/>
    <m/>
    <m/>
    <m/>
    <x v="918"/>
    <b v="1"/>
    <m/>
    <m/>
    <m/>
    <m/>
    <m/>
    <s v="00531000007MUoEAAW"/>
    <b v="0"/>
    <d v="2020-06-16T16:02:14"/>
    <m/>
    <b v="0"/>
    <m/>
    <m/>
    <b v="0"/>
    <d v="2020-03-01T00:00:00"/>
    <n v="3"/>
    <n v="2020"/>
    <s v="Closed"/>
    <s v="Closed"/>
    <b v="0"/>
    <b v="0"/>
    <m/>
    <b v="1"/>
    <b v="0"/>
    <b v="0"/>
    <x v="19"/>
    <b v="0"/>
    <m/>
    <x v="0"/>
    <d v="2020-07-21T00:00:00"/>
    <s v="0055A00000BclF5QAJ"/>
    <d v="2021-04-11T19:52:59"/>
    <m/>
    <d v="2020-07-21T14:19:23"/>
    <m/>
    <m/>
    <b v="0"/>
    <m/>
    <m/>
    <s v="Inside Sales"/>
    <m/>
    <m/>
    <m/>
    <m/>
    <m/>
    <x v="4298"/>
    <x v="0"/>
    <b v="1"/>
    <m/>
    <m/>
    <m/>
    <s v="00531000007MUoEAAW"/>
    <s v="01s31000003qafjAAA"/>
    <m/>
    <s v="All Hazards"/>
    <m/>
    <m/>
    <s v="MX908"/>
    <m/>
    <m/>
    <s v="0125A000001NaBLQA0"/>
    <b v="0"/>
    <m/>
    <b v="0"/>
    <m/>
    <m/>
    <x v="1"/>
    <b v="0"/>
    <d v="2021-06-29T20:34:55"/>
    <m/>
    <m/>
    <b v="0"/>
    <x v="1"/>
    <m/>
    <m/>
    <n v="91000"/>
    <m/>
    <x v="1008"/>
    <n v="100"/>
    <n v="0"/>
  </r>
  <r>
    <s v="0015A000021PRdcQAG"/>
    <b v="0"/>
    <m/>
    <b v="0"/>
    <s v="7015A000001yX5aQAE"/>
    <m/>
    <m/>
    <x v="919"/>
    <b v="1"/>
    <m/>
    <m/>
    <s v="0035A00003IOrGJQA1"/>
    <m/>
    <m/>
    <s v="00531000007MUoEAAW"/>
    <b v="0"/>
    <d v="2020-06-25T14:52:18"/>
    <m/>
    <b v="0"/>
    <m/>
    <m/>
    <b v="0"/>
    <d v="2020-03-01T00:00:00"/>
    <n v="3"/>
    <n v="2020"/>
    <s v="Closed"/>
    <s v="Closed"/>
    <b v="0"/>
    <b v="0"/>
    <m/>
    <b v="1"/>
    <b v="0"/>
    <b v="0"/>
    <x v="19"/>
    <b v="0"/>
    <m/>
    <x v="0"/>
    <d v="2020-07-06T00:00:00"/>
    <s v="0055A00000BclF5QAJ"/>
    <d v="2021-04-11T20:08:00"/>
    <m/>
    <d v="2020-07-06T19:24:04"/>
    <m/>
    <m/>
    <b v="0"/>
    <m/>
    <m/>
    <s v="Field Sales"/>
    <m/>
    <m/>
    <m/>
    <m/>
    <m/>
    <x v="4299"/>
    <x v="0"/>
    <b v="1"/>
    <m/>
    <m/>
    <m/>
    <s v="00531000007MUoEAAW"/>
    <s v="01s31000003qafjAAA"/>
    <m/>
    <s v="All Hazards"/>
    <m/>
    <m/>
    <s v="MX908"/>
    <m/>
    <m/>
    <s v="0125A000001NaBLQA0"/>
    <b v="0"/>
    <m/>
    <b v="0"/>
    <m/>
    <m/>
    <x v="1"/>
    <b v="0"/>
    <d v="2021-06-29T20:34:55"/>
    <m/>
    <m/>
    <b v="0"/>
    <x v="1"/>
    <m/>
    <m/>
    <n v="6500"/>
    <m/>
    <x v="79"/>
    <n v="100"/>
    <n v="0"/>
  </r>
  <r>
    <s v="0013100001gxRq8AAE"/>
    <b v="0"/>
    <m/>
    <b v="0"/>
    <m/>
    <m/>
    <m/>
    <x v="736"/>
    <b v="1"/>
    <m/>
    <m/>
    <s v="0035A00003RafZcQAJ"/>
    <m/>
    <m/>
    <s v="00531000007MUoEAAW"/>
    <b v="0"/>
    <d v="2020-06-26T19:50:08"/>
    <m/>
    <b v="0"/>
    <m/>
    <m/>
    <b v="0"/>
    <d v="2020-03-01T00:00:00"/>
    <n v="3"/>
    <n v="2020"/>
    <s v="Closed"/>
    <s v="Closed"/>
    <b v="0"/>
    <b v="0"/>
    <m/>
    <b v="1"/>
    <b v="0"/>
    <b v="0"/>
    <x v="19"/>
    <b v="0"/>
    <m/>
    <x v="0"/>
    <d v="2020-08-04T00:00:00"/>
    <s v="0055A00000BclF5QAJ"/>
    <d v="2021-04-11T19:52:59"/>
    <m/>
    <d v="2020-08-04T13:23:58"/>
    <m/>
    <m/>
    <b v="0"/>
    <m/>
    <m/>
    <s v="Inside Sales"/>
    <m/>
    <m/>
    <m/>
    <m/>
    <m/>
    <x v="4300"/>
    <x v="0"/>
    <b v="1"/>
    <m/>
    <m/>
    <m/>
    <s v="00531000007MUoEAAW"/>
    <s v="01s31000003qafjAAA"/>
    <m/>
    <s v="All Hazards"/>
    <m/>
    <m/>
    <s v="MX908"/>
    <m/>
    <m/>
    <s v="0125A000001NaBLQA0"/>
    <b v="0"/>
    <m/>
    <b v="0"/>
    <m/>
    <m/>
    <x v="1"/>
    <b v="0"/>
    <d v="2021-06-29T20:34:55"/>
    <m/>
    <m/>
    <b v="0"/>
    <x v="1"/>
    <m/>
    <m/>
    <n v="6500"/>
    <m/>
    <x v="79"/>
    <n v="100"/>
    <n v="0"/>
  </r>
  <r>
    <s v="0015A00001xOXHFQA4"/>
    <b v="0"/>
    <m/>
    <b v="0"/>
    <m/>
    <m/>
    <m/>
    <x v="920"/>
    <b v="1"/>
    <m/>
    <m/>
    <m/>
    <m/>
    <m/>
    <s v="0055A000009sa63QAA"/>
    <b v="0"/>
    <d v="2020-08-11T21:57:56"/>
    <m/>
    <b v="0"/>
    <m/>
    <m/>
    <b v="0"/>
    <d v="2020-03-01T00:00:00"/>
    <n v="3"/>
    <n v="2020"/>
    <s v="Closed"/>
    <s v="Closed"/>
    <b v="0"/>
    <b v="0"/>
    <m/>
    <b v="1"/>
    <b v="0"/>
    <b v="0"/>
    <x v="19"/>
    <b v="0"/>
    <m/>
    <x v="0"/>
    <m/>
    <s v="0055A00000BclF5QAJ"/>
    <d v="2021-04-11T19:52:07"/>
    <m/>
    <d v="2020-08-13T16:15:52"/>
    <m/>
    <m/>
    <b v="0"/>
    <m/>
    <m/>
    <s v="Inside Sales"/>
    <m/>
    <m/>
    <m/>
    <m/>
    <m/>
    <x v="4301"/>
    <x v="0"/>
    <b v="1"/>
    <m/>
    <m/>
    <m/>
    <s v="0055A000009sa63QAA"/>
    <s v="01s31000003qafjAAA"/>
    <s v="All Hazards"/>
    <s v="All Hazards"/>
    <m/>
    <m/>
    <s v="MX908"/>
    <m/>
    <m/>
    <s v="0125A000001NaBLQA0"/>
    <b v="0"/>
    <m/>
    <b v="0"/>
    <m/>
    <m/>
    <x v="1"/>
    <b v="0"/>
    <d v="2021-06-29T20:34:55"/>
    <m/>
    <m/>
    <b v="0"/>
    <x v="1"/>
    <m/>
    <m/>
    <n v="215.92"/>
    <m/>
    <x v="1213"/>
    <n v="100"/>
    <n v="0"/>
  </r>
  <r>
    <s v="001i000001F62zEAAR"/>
    <b v="0"/>
    <m/>
    <b v="0"/>
    <m/>
    <m/>
    <m/>
    <x v="921"/>
    <b v="1"/>
    <m/>
    <m/>
    <s v="0035A00003Ydv6GQAR"/>
    <m/>
    <m/>
    <s v="00531000007MUoEAAW"/>
    <b v="0"/>
    <d v="2020-08-12T19:22:38"/>
    <m/>
    <b v="0"/>
    <m/>
    <m/>
    <b v="0"/>
    <d v="2020-03-01T00:00:00"/>
    <n v="3"/>
    <n v="2020"/>
    <s v="Closed"/>
    <s v="Closed"/>
    <b v="0"/>
    <b v="0"/>
    <m/>
    <b v="1"/>
    <b v="0"/>
    <b v="0"/>
    <x v="19"/>
    <b v="0"/>
    <m/>
    <x v="0"/>
    <d v="2020-09-02T00:00:00"/>
    <s v="0055A00000BclF5QAJ"/>
    <d v="2021-04-11T19:52:59"/>
    <m/>
    <d v="2020-09-02T17:33:58"/>
    <m/>
    <m/>
    <b v="0"/>
    <m/>
    <m/>
    <s v="Inside Sales"/>
    <m/>
    <m/>
    <m/>
    <m/>
    <m/>
    <x v="4302"/>
    <x v="0"/>
    <b v="1"/>
    <m/>
    <m/>
    <m/>
    <s v="00531000007MUoEAAW"/>
    <s v="01s31000003qafjAAA"/>
    <m/>
    <s v="All Hazards"/>
    <m/>
    <m/>
    <s v="MX908"/>
    <m/>
    <m/>
    <s v="0125A000001NaBLQA0"/>
    <b v="0"/>
    <m/>
    <b v="0"/>
    <m/>
    <m/>
    <x v="1"/>
    <b v="0"/>
    <d v="2021-06-29T20:34:55"/>
    <m/>
    <m/>
    <b v="0"/>
    <x v="1"/>
    <m/>
    <m/>
    <n v="6500"/>
    <m/>
    <x v="79"/>
    <n v="100"/>
    <n v="0"/>
  </r>
  <r>
    <s v="0015A000023EfpVQAS"/>
    <b v="0"/>
    <m/>
    <b v="0"/>
    <m/>
    <m/>
    <m/>
    <x v="530"/>
    <b v="1"/>
    <m/>
    <m/>
    <m/>
    <m/>
    <m/>
    <s v="00531000007MUoEAAW"/>
    <b v="0"/>
    <d v="2020-09-22T15:46:08"/>
    <m/>
    <b v="0"/>
    <m/>
    <m/>
    <b v="0"/>
    <d v="2020-03-01T00:00:00"/>
    <n v="3"/>
    <n v="2020"/>
    <s v="Closed"/>
    <s v="Closed"/>
    <b v="0"/>
    <b v="0"/>
    <m/>
    <b v="1"/>
    <b v="0"/>
    <b v="0"/>
    <x v="23"/>
    <b v="0"/>
    <m/>
    <x v="0"/>
    <d v="2020-09-22T00:00:00"/>
    <s v="0055A00000BclF5QAJ"/>
    <d v="2021-04-11T20:08:00"/>
    <m/>
    <m/>
    <m/>
    <m/>
    <b v="0"/>
    <m/>
    <m/>
    <s v="Field Sales"/>
    <m/>
    <m/>
    <m/>
    <m/>
    <m/>
    <x v="4303"/>
    <x v="0"/>
    <b v="1"/>
    <m/>
    <m/>
    <m/>
    <s v="00531000007MUoEAAW"/>
    <s v="01si00000040RFIAA2"/>
    <m/>
    <s v="All Hazards"/>
    <m/>
    <m/>
    <s v="MX908"/>
    <m/>
    <m/>
    <s v="0125A000001NaBLQA0"/>
    <b v="0"/>
    <m/>
    <b v="0"/>
    <m/>
    <m/>
    <x v="1"/>
    <b v="0"/>
    <d v="2021-06-29T20:34:55"/>
    <m/>
    <m/>
    <b v="0"/>
    <x v="1"/>
    <m/>
    <m/>
    <n v="9750"/>
    <m/>
    <x v="301"/>
    <n v="100"/>
    <n v="0"/>
  </r>
  <r>
    <s v="0015A00002PLcdsQAD"/>
    <b v="0"/>
    <m/>
    <b v="0"/>
    <m/>
    <m/>
    <m/>
    <x v="98"/>
    <b v="1"/>
    <m/>
    <m/>
    <s v="0035A00003jvKBfQAM"/>
    <m/>
    <m/>
    <s v="00531000007KAsvAAG"/>
    <b v="0"/>
    <d v="2020-09-29T17:25:14"/>
    <m/>
    <b v="0"/>
    <m/>
    <m/>
    <b v="0"/>
    <d v="2020-03-01T00:00:00"/>
    <n v="3"/>
    <n v="2020"/>
    <s v="Closed"/>
    <s v="Closed"/>
    <b v="0"/>
    <b v="0"/>
    <s v="OTHER"/>
    <b v="1"/>
    <b v="0"/>
    <b v="0"/>
    <x v="19"/>
    <b v="0"/>
    <m/>
    <x v="0"/>
    <d v="2020-09-30T00:00:00"/>
    <s v="0055A00000BclF5QAJ"/>
    <d v="2021-04-11T20:08:00"/>
    <m/>
    <d v="2020-09-30T15:33:10"/>
    <m/>
    <m/>
    <b v="0"/>
    <m/>
    <m/>
    <s v="Field Sales"/>
    <m/>
    <m/>
    <m/>
    <m/>
    <m/>
    <x v="4304"/>
    <x v="0"/>
    <b v="1"/>
    <m/>
    <m/>
    <m/>
    <s v="00531000007KAsvAAG"/>
    <s v="01s31000003qafjAAA"/>
    <s v="All Hazards"/>
    <s v="All Hazards"/>
    <m/>
    <m/>
    <s v="MX908"/>
    <m/>
    <m/>
    <s v="0125A000001NaBLQA0"/>
    <b v="0"/>
    <m/>
    <b v="0"/>
    <m/>
    <m/>
    <x v="1"/>
    <b v="0"/>
    <d v="2021-06-29T20:34:55"/>
    <m/>
    <m/>
    <b v="0"/>
    <x v="1"/>
    <m/>
    <m/>
    <n v="90719.64"/>
    <m/>
    <x v="1214"/>
    <n v="100"/>
    <n v="0"/>
  </r>
  <r>
    <s v="001i000001MZMTqAAP"/>
    <b v="0"/>
    <m/>
    <b v="0"/>
    <m/>
    <m/>
    <m/>
    <x v="922"/>
    <b v="1"/>
    <m/>
    <m/>
    <s v="0035A00003baocMQAQ"/>
    <m/>
    <m/>
    <s v="00531000007KAsvAAG"/>
    <b v="0"/>
    <d v="2020-04-08T19:58:43"/>
    <m/>
    <b v="0"/>
    <m/>
    <m/>
    <b v="0"/>
    <d v="2020-03-01T00:00:00"/>
    <n v="3"/>
    <n v="2020"/>
    <s v="Closed"/>
    <s v="Closed"/>
    <b v="0"/>
    <b v="0"/>
    <s v="UASI"/>
    <b v="1"/>
    <b v="0"/>
    <b v="0"/>
    <x v="19"/>
    <b v="0"/>
    <m/>
    <x v="0"/>
    <m/>
    <s v="0055A00000BclF5QAJ"/>
    <d v="2021-04-11T20:08:00"/>
    <m/>
    <d v="2020-08-12T16:35:23"/>
    <m/>
    <m/>
    <b v="0"/>
    <m/>
    <m/>
    <s v="Field Sales"/>
    <m/>
    <m/>
    <m/>
    <m/>
    <m/>
    <x v="4305"/>
    <x v="0"/>
    <b v="1"/>
    <m/>
    <m/>
    <m/>
    <s v="00531000007KAsvAAG"/>
    <s v="01s31000003qafjAAA"/>
    <s v="All Hazards"/>
    <s v="All Hazards"/>
    <m/>
    <m/>
    <s v="MX908"/>
    <m/>
    <m/>
    <s v="0125A000001NaBLQA0"/>
    <b v="0"/>
    <m/>
    <b v="0"/>
    <m/>
    <m/>
    <x v="1"/>
    <b v="0"/>
    <d v="2021-06-29T20:34:55"/>
    <m/>
    <m/>
    <b v="0"/>
    <x v="1"/>
    <m/>
    <m/>
    <n v="63812.11"/>
    <m/>
    <x v="1215"/>
    <n v="100"/>
    <n v="0"/>
  </r>
  <r>
    <s v="0013100001VWdHuAAL"/>
    <b v="0"/>
    <m/>
    <b v="0"/>
    <m/>
    <m/>
    <m/>
    <x v="917"/>
    <b v="1"/>
    <m/>
    <m/>
    <s v="0035A00003G6kJHQAZ"/>
    <m/>
    <m/>
    <s v="00531000007MUoEAAW"/>
    <b v="0"/>
    <d v="2020-02-07T15:00:30"/>
    <m/>
    <b v="0"/>
    <m/>
    <m/>
    <b v="0"/>
    <d v="2020-03-01T00:00:00"/>
    <n v="3"/>
    <n v="2020"/>
    <s v="Closed"/>
    <s v="Closed"/>
    <b v="0"/>
    <b v="0"/>
    <m/>
    <b v="1"/>
    <b v="0"/>
    <b v="0"/>
    <x v="20"/>
    <b v="0"/>
    <m/>
    <x v="0"/>
    <d v="2020-07-15T00:00:00"/>
    <s v="0055A00000BclF5QAJ"/>
    <d v="2021-04-11T20:08:00"/>
    <m/>
    <d v="2020-07-14T16:13:05"/>
    <m/>
    <m/>
    <b v="0"/>
    <m/>
    <m/>
    <s v="Field Sales"/>
    <m/>
    <m/>
    <m/>
    <m/>
    <m/>
    <x v="4306"/>
    <x v="0"/>
    <b v="1"/>
    <m/>
    <m/>
    <m/>
    <s v="00531000007MUoEAAW"/>
    <s v="01s31000003qafjAAA"/>
    <s v="CWAs"/>
    <s v="CWAs"/>
    <m/>
    <m/>
    <s v="MX908"/>
    <m/>
    <s v="0Q05A000001e8kNSAQ"/>
    <s v="0125A000001NaBLQA0"/>
    <b v="0"/>
    <m/>
    <b v="0"/>
    <m/>
    <m/>
    <x v="1"/>
    <b v="0"/>
    <d v="2021-06-29T20:34:55"/>
    <m/>
    <m/>
    <b v="0"/>
    <x v="1"/>
    <m/>
    <m/>
    <n v="4550"/>
    <m/>
    <x v="202"/>
    <n v="100"/>
    <n v="0"/>
  </r>
  <r>
    <s v="0015A00001tbLUxQAM"/>
    <b v="0"/>
    <m/>
    <b v="0"/>
    <s v="7015A000001qZqZQAU"/>
    <m/>
    <m/>
    <x v="295"/>
    <b v="1"/>
    <m/>
    <m/>
    <s v="0035A00003CdhcjQAB"/>
    <m/>
    <m/>
    <s v="00531000007MUoEAAW"/>
    <b v="0"/>
    <d v="2020-07-14T15:21:59"/>
    <m/>
    <b v="0"/>
    <m/>
    <m/>
    <b v="0"/>
    <d v="2020-03-01T00:00:00"/>
    <n v="3"/>
    <n v="2020"/>
    <s v="Closed"/>
    <s v="Closed"/>
    <b v="0"/>
    <b v="0"/>
    <m/>
    <b v="1"/>
    <b v="0"/>
    <b v="0"/>
    <x v="20"/>
    <b v="0"/>
    <m/>
    <x v="0"/>
    <m/>
    <s v="0055A00000BclF5QAJ"/>
    <d v="2021-04-11T19:52:07"/>
    <m/>
    <d v="2020-07-15T17:50:53"/>
    <m/>
    <m/>
    <b v="0"/>
    <m/>
    <m/>
    <s v="Inside Sales"/>
    <m/>
    <m/>
    <m/>
    <m/>
    <m/>
    <x v="4307"/>
    <x v="0"/>
    <b v="1"/>
    <m/>
    <m/>
    <m/>
    <s v="00531000007MUoEAAW"/>
    <s v="01s31000003qafjAAA"/>
    <s v="CWAs"/>
    <s v="CWAs"/>
    <m/>
    <m/>
    <s v="MX908"/>
    <m/>
    <m/>
    <s v="0125A000001NaBLQA0"/>
    <b v="0"/>
    <m/>
    <b v="0"/>
    <m/>
    <m/>
    <x v="1"/>
    <b v="0"/>
    <d v="2021-06-29T20:34:55"/>
    <m/>
    <m/>
    <b v="0"/>
    <x v="1"/>
    <m/>
    <m/>
    <n v="1073"/>
    <m/>
    <x v="1216"/>
    <n v="100"/>
    <n v="0"/>
  </r>
  <r>
    <s v="0015A00001zu4pTQAQ"/>
    <b v="0"/>
    <m/>
    <b v="0"/>
    <m/>
    <m/>
    <m/>
    <x v="920"/>
    <b v="1"/>
    <m/>
    <m/>
    <s v="0035A00003hlVrrQAE"/>
    <m/>
    <m/>
    <s v="00531000007MUoEAAW"/>
    <b v="0"/>
    <d v="2020-08-04T12:58:38"/>
    <m/>
    <b v="0"/>
    <m/>
    <m/>
    <b v="0"/>
    <d v="2020-03-01T00:00:00"/>
    <n v="3"/>
    <n v="2020"/>
    <s v="Closed"/>
    <s v="Closed"/>
    <b v="0"/>
    <b v="0"/>
    <m/>
    <b v="1"/>
    <b v="0"/>
    <b v="0"/>
    <x v="20"/>
    <b v="0"/>
    <m/>
    <x v="0"/>
    <d v="2020-08-11T00:00:00"/>
    <s v="0055A00000BclF5QAJ"/>
    <d v="2021-04-11T19:52:59"/>
    <m/>
    <d v="2020-08-13T20:19:36"/>
    <m/>
    <m/>
    <b v="0"/>
    <m/>
    <m/>
    <s v="Inside Sales"/>
    <m/>
    <m/>
    <m/>
    <m/>
    <m/>
    <x v="4308"/>
    <x v="0"/>
    <b v="1"/>
    <m/>
    <m/>
    <m/>
    <s v="00531000007MUoEAAW"/>
    <s v="01s31000003qafjAAA"/>
    <s v="CWAs"/>
    <s v="CWAs"/>
    <m/>
    <m/>
    <s v="MX908"/>
    <m/>
    <m/>
    <s v="0125A000001NaBLQA0"/>
    <b v="0"/>
    <m/>
    <b v="0"/>
    <m/>
    <m/>
    <x v="1"/>
    <b v="0"/>
    <d v="2021-06-29T20:34:55"/>
    <m/>
    <m/>
    <b v="0"/>
    <x v="1"/>
    <m/>
    <m/>
    <n v="6500"/>
    <m/>
    <x v="79"/>
    <n v="100"/>
    <n v="0"/>
  </r>
  <r>
    <s v="0013100001lcRjOAAU"/>
    <b v="0"/>
    <m/>
    <b v="0"/>
    <m/>
    <m/>
    <m/>
    <x v="923"/>
    <b v="1"/>
    <m/>
    <m/>
    <m/>
    <m/>
    <m/>
    <s v="00531000007MUoEAAW"/>
    <b v="0"/>
    <d v="2020-03-03T13:27:46"/>
    <m/>
    <b v="0"/>
    <m/>
    <m/>
    <b v="0"/>
    <d v="2020-03-01T00:00:00"/>
    <n v="3"/>
    <n v="2020"/>
    <s v="Closed"/>
    <s v="Closed"/>
    <b v="0"/>
    <b v="0"/>
    <m/>
    <b v="1"/>
    <b v="0"/>
    <b v="0"/>
    <x v="20"/>
    <b v="0"/>
    <m/>
    <x v="0"/>
    <d v="2020-04-06T00:00:00"/>
    <s v="0055A00000BclF5QAJ"/>
    <d v="2021-04-11T19:52:07"/>
    <m/>
    <d v="2020-04-06T12:40:21"/>
    <m/>
    <m/>
    <b v="0"/>
    <m/>
    <m/>
    <s v="Inside Sales"/>
    <m/>
    <m/>
    <m/>
    <m/>
    <m/>
    <x v="4309"/>
    <x v="0"/>
    <b v="1"/>
    <m/>
    <m/>
    <m/>
    <s v="00531000007MUoEAAW"/>
    <s v="01s31000003qafjAAA"/>
    <s v="Explosives;Drugs;All Hazards"/>
    <s v="Drugs"/>
    <m/>
    <m/>
    <s v="MX908"/>
    <m/>
    <m/>
    <s v="0125A000001NaBLQA0"/>
    <b v="0"/>
    <m/>
    <b v="0"/>
    <m/>
    <m/>
    <x v="1"/>
    <b v="0"/>
    <d v="2021-06-29T20:34:55"/>
    <m/>
    <m/>
    <b v="0"/>
    <x v="1"/>
    <m/>
    <m/>
    <n v="6500"/>
    <m/>
    <x v="79"/>
    <n v="100"/>
    <n v="0"/>
  </r>
  <r>
    <s v="001i000001MYrYFAA1"/>
    <b v="0"/>
    <m/>
    <b v="0"/>
    <m/>
    <m/>
    <m/>
    <x v="924"/>
    <b v="1"/>
    <m/>
    <m/>
    <s v="0035A00003FWIA2QAP"/>
    <m/>
    <m/>
    <s v="00531000007MUoEAAW"/>
    <b v="0"/>
    <d v="2020-03-11T17:27:54"/>
    <m/>
    <b v="0"/>
    <m/>
    <m/>
    <b v="0"/>
    <d v="2020-03-01T00:00:00"/>
    <n v="3"/>
    <n v="2020"/>
    <s v="Closed"/>
    <s v="Closed"/>
    <b v="0"/>
    <b v="0"/>
    <m/>
    <b v="1"/>
    <b v="0"/>
    <b v="0"/>
    <x v="19"/>
    <b v="0"/>
    <m/>
    <x v="0"/>
    <d v="2021-04-14T00:00:00"/>
    <s v="0055A00000BclF5QAJ"/>
    <d v="2021-04-11T19:52:59"/>
    <m/>
    <d v="2020-09-23T17:17:37"/>
    <m/>
    <m/>
    <b v="0"/>
    <m/>
    <m/>
    <s v="Inside Sales"/>
    <m/>
    <m/>
    <m/>
    <m/>
    <m/>
    <x v="4310"/>
    <x v="0"/>
    <b v="1"/>
    <m/>
    <m/>
    <m/>
    <s v="00531000007MUoEAAW"/>
    <s v="01s31000003qafjAAA"/>
    <m/>
    <s v="Drugs"/>
    <m/>
    <m/>
    <s v="MX908"/>
    <m/>
    <m/>
    <s v="0125A000001NaBLQA0"/>
    <b v="0"/>
    <m/>
    <b v="0"/>
    <m/>
    <m/>
    <x v="1"/>
    <b v="0"/>
    <d v="2021-06-29T20:34:55"/>
    <m/>
    <m/>
    <b v="0"/>
    <x v="1"/>
    <m/>
    <m/>
    <n v="19500"/>
    <m/>
    <x v="26"/>
    <n v="100"/>
    <n v="0"/>
  </r>
  <r>
    <s v="0016e00002ZvkXWAAZ"/>
    <b v="0"/>
    <m/>
    <b v="0"/>
    <m/>
    <m/>
    <m/>
    <x v="704"/>
    <b v="1"/>
    <m/>
    <m/>
    <m/>
    <m/>
    <m/>
    <s v="0055A000009GxI2QAK"/>
    <b v="0"/>
    <d v="2020-04-20T12:29:24"/>
    <m/>
    <b v="0"/>
    <m/>
    <m/>
    <b v="0"/>
    <d v="2020-03-01T00:00:00"/>
    <n v="3"/>
    <n v="2020"/>
    <s v="Closed"/>
    <s v="Closed"/>
    <b v="0"/>
    <b v="0"/>
    <m/>
    <b v="1"/>
    <b v="0"/>
    <b v="0"/>
    <x v="23"/>
    <b v="0"/>
    <m/>
    <x v="0"/>
    <m/>
    <s v="0055A000009GxI2QAK"/>
    <d v="2021-06-14T16:37:52"/>
    <m/>
    <d v="2020-09-17T14:39:28"/>
    <m/>
    <m/>
    <b v="0"/>
    <m/>
    <m/>
    <s v="Field Sales"/>
    <m/>
    <m/>
    <m/>
    <m/>
    <m/>
    <x v="4311"/>
    <x v="0"/>
    <b v="1"/>
    <m/>
    <m/>
    <m/>
    <s v="0055A000009GxI2QAK"/>
    <s v="01s31000003qafjAAA"/>
    <s v="Drugs"/>
    <s v="Drugs"/>
    <s v="0035A00003eO92SQAS"/>
    <m/>
    <s v="MX908"/>
    <m/>
    <m/>
    <s v="0125A000001NaBLQA0"/>
    <b v="0"/>
    <m/>
    <b v="0"/>
    <m/>
    <m/>
    <x v="1"/>
    <b v="0"/>
    <d v="2021-06-29T20:34:55"/>
    <m/>
    <m/>
    <b v="0"/>
    <x v="1"/>
    <m/>
    <m/>
    <n v="48750"/>
    <m/>
    <x v="697"/>
    <n v="100"/>
    <n v="0"/>
  </r>
  <r>
    <s v="0015A00002Akm4rQAB"/>
    <b v="0"/>
    <m/>
    <b v="0"/>
    <s v="7015A000001eFqXQAU"/>
    <m/>
    <m/>
    <x v="734"/>
    <b v="1"/>
    <m/>
    <m/>
    <s v="0035A00003bd37aQAA"/>
    <m/>
    <m/>
    <s v="00531000007MUoEAAW"/>
    <b v="0"/>
    <d v="2020-06-19T20:06:57"/>
    <m/>
    <b v="0"/>
    <m/>
    <m/>
    <b v="0"/>
    <d v="2020-03-01T00:00:00"/>
    <n v="3"/>
    <n v="2020"/>
    <s v="Closed"/>
    <s v="Closed"/>
    <b v="0"/>
    <b v="0"/>
    <m/>
    <b v="1"/>
    <b v="0"/>
    <b v="0"/>
    <x v="19"/>
    <b v="0"/>
    <m/>
    <x v="0"/>
    <d v="2020-07-22T00:00:00"/>
    <s v="0055A00000BclF5QAJ"/>
    <d v="2021-04-11T19:52:07"/>
    <m/>
    <d v="2020-07-22T13:54:09"/>
    <m/>
    <m/>
    <b v="0"/>
    <m/>
    <m/>
    <s v="Inside Sales"/>
    <m/>
    <m/>
    <m/>
    <m/>
    <m/>
    <x v="4312"/>
    <x v="0"/>
    <b v="1"/>
    <m/>
    <m/>
    <m/>
    <s v="00531000007MUoEAAW"/>
    <s v="01s31000003qafjAAA"/>
    <m/>
    <s v="Drugs"/>
    <m/>
    <m/>
    <s v="MX908"/>
    <m/>
    <m/>
    <s v="0125A000001NaBLQA0"/>
    <b v="0"/>
    <m/>
    <b v="0"/>
    <m/>
    <m/>
    <x v="1"/>
    <b v="0"/>
    <d v="2021-06-29T20:34:55"/>
    <m/>
    <m/>
    <b v="0"/>
    <x v="1"/>
    <m/>
    <m/>
    <n v="111.15"/>
    <m/>
    <x v="1217"/>
    <n v="100"/>
    <n v="0"/>
  </r>
  <r>
    <s v="0015A000021OOjYQAW"/>
    <b v="0"/>
    <m/>
    <b v="0"/>
    <m/>
    <m/>
    <m/>
    <x v="700"/>
    <b v="1"/>
    <m/>
    <m/>
    <m/>
    <m/>
    <m/>
    <s v="00531000007MUoEAAW"/>
    <b v="0"/>
    <d v="2020-07-10T17:27:04"/>
    <m/>
    <b v="0"/>
    <m/>
    <m/>
    <b v="0"/>
    <d v="2020-03-01T00:00:00"/>
    <n v="3"/>
    <n v="2020"/>
    <s v="Closed"/>
    <s v="Closed"/>
    <b v="0"/>
    <b v="0"/>
    <m/>
    <b v="1"/>
    <b v="0"/>
    <b v="0"/>
    <x v="20"/>
    <b v="0"/>
    <m/>
    <x v="0"/>
    <d v="2020-07-28T00:00:00"/>
    <s v="0055A00000BclF5QAJ"/>
    <d v="2021-04-11T19:52:07"/>
    <m/>
    <d v="2020-07-28T21:26:00"/>
    <m/>
    <m/>
    <b v="0"/>
    <m/>
    <m/>
    <s v="Inside Sales"/>
    <m/>
    <m/>
    <m/>
    <m/>
    <m/>
    <x v="4313"/>
    <x v="0"/>
    <b v="1"/>
    <m/>
    <m/>
    <m/>
    <s v="00531000007MUoEAAW"/>
    <s v="01s31000003qafjAAA"/>
    <s v="Drugs"/>
    <s v="Drugs"/>
    <m/>
    <m/>
    <s v="MX908"/>
    <m/>
    <s v="0Q05A0000013xNZSAY"/>
    <s v="0125A000001NaBLQA0"/>
    <b v="0"/>
    <m/>
    <b v="0"/>
    <m/>
    <m/>
    <x v="1"/>
    <b v="0"/>
    <d v="2021-06-29T20:34:55"/>
    <m/>
    <m/>
    <b v="0"/>
    <x v="1"/>
    <m/>
    <m/>
    <n v="1190"/>
    <m/>
    <x v="348"/>
    <n v="100"/>
    <n v="0"/>
  </r>
  <r>
    <s v="0015A00002JLh9ZQAT"/>
    <b v="0"/>
    <m/>
    <b v="0"/>
    <m/>
    <m/>
    <m/>
    <x v="96"/>
    <b v="1"/>
    <m/>
    <m/>
    <m/>
    <m/>
    <m/>
    <s v="00531000007MUoEAAW"/>
    <b v="0"/>
    <d v="2020-07-16T15:05:25"/>
    <m/>
    <b v="0"/>
    <m/>
    <m/>
    <b v="0"/>
    <d v="2020-03-01T00:00:00"/>
    <n v="3"/>
    <n v="2020"/>
    <s v="Closed"/>
    <s v="Closed"/>
    <b v="0"/>
    <b v="0"/>
    <m/>
    <b v="1"/>
    <b v="0"/>
    <b v="0"/>
    <x v="20"/>
    <b v="0"/>
    <m/>
    <x v="0"/>
    <d v="2020-07-31T00:00:00"/>
    <s v="0055A00000BclF5QAJ"/>
    <d v="2021-04-11T19:52:07"/>
    <m/>
    <d v="2020-07-31T13:47:41"/>
    <m/>
    <m/>
    <b v="0"/>
    <m/>
    <m/>
    <s v="Inside Sales"/>
    <m/>
    <m/>
    <m/>
    <m/>
    <m/>
    <x v="4314"/>
    <x v="0"/>
    <b v="1"/>
    <m/>
    <m/>
    <m/>
    <s v="00531000007MUoEAAW"/>
    <s v="01s31000003qafjAAA"/>
    <s v="Drugs"/>
    <s v="Drugs"/>
    <m/>
    <m/>
    <s v="MX908"/>
    <m/>
    <m/>
    <s v="0125A000001NaBLQA0"/>
    <b v="0"/>
    <m/>
    <b v="0"/>
    <m/>
    <m/>
    <x v="1"/>
    <b v="0"/>
    <d v="2021-06-29T20:34:55"/>
    <m/>
    <m/>
    <b v="0"/>
    <x v="1"/>
    <m/>
    <m/>
    <n v="5671.5"/>
    <m/>
    <x v="1218"/>
    <n v="100"/>
    <n v="0"/>
  </r>
  <r>
    <s v="0015A00002DUL2QQAX"/>
    <b v="0"/>
    <m/>
    <b v="0"/>
    <m/>
    <m/>
    <m/>
    <x v="925"/>
    <b v="1"/>
    <m/>
    <m/>
    <s v="0035A00003hm14JQAQ"/>
    <m/>
    <m/>
    <s v="00531000007MUoEAAW"/>
    <b v="0"/>
    <d v="2020-08-06T20:10:42"/>
    <m/>
    <b v="0"/>
    <m/>
    <m/>
    <b v="0"/>
    <d v="2020-03-01T00:00:00"/>
    <n v="3"/>
    <n v="2020"/>
    <s v="Closed"/>
    <s v="Closed"/>
    <b v="0"/>
    <b v="0"/>
    <m/>
    <b v="1"/>
    <b v="0"/>
    <b v="0"/>
    <x v="20"/>
    <b v="0"/>
    <m/>
    <x v="0"/>
    <d v="2020-08-06T00:00:00"/>
    <s v="0055A00000BclF5QAJ"/>
    <d v="2021-04-11T19:52:07"/>
    <m/>
    <m/>
    <m/>
    <m/>
    <b v="0"/>
    <m/>
    <m/>
    <s v="Inside Sales"/>
    <m/>
    <m/>
    <m/>
    <m/>
    <m/>
    <x v="4315"/>
    <x v="0"/>
    <b v="1"/>
    <m/>
    <m/>
    <m/>
    <s v="00531000007MUoEAAW"/>
    <s v="01s31000003qafjAAA"/>
    <m/>
    <s v="Drugs"/>
    <m/>
    <m/>
    <s v="MX908"/>
    <m/>
    <m/>
    <s v="0125A000001NaBLQA0"/>
    <b v="0"/>
    <m/>
    <b v="0"/>
    <m/>
    <m/>
    <x v="1"/>
    <b v="0"/>
    <d v="2021-06-29T20:34:55"/>
    <m/>
    <m/>
    <b v="0"/>
    <x v="1"/>
    <m/>
    <m/>
    <n v="428.4"/>
    <m/>
    <x v="1219"/>
    <n v="100"/>
    <n v="0"/>
  </r>
  <r>
    <s v="0015A000026BtJoQAK"/>
    <b v="0"/>
    <m/>
    <b v="0"/>
    <m/>
    <m/>
    <m/>
    <x v="926"/>
    <b v="1"/>
    <m/>
    <m/>
    <s v="0035A00003R0Q7oQAF"/>
    <m/>
    <m/>
    <s v="00531000007MUoEAAW"/>
    <b v="0"/>
    <d v="2020-08-10T20:46:33"/>
    <m/>
    <b v="0"/>
    <m/>
    <m/>
    <b v="0"/>
    <d v="2020-03-01T00:00:00"/>
    <n v="3"/>
    <n v="2020"/>
    <s v="Closed"/>
    <s v="Closed"/>
    <b v="0"/>
    <b v="0"/>
    <m/>
    <b v="1"/>
    <b v="0"/>
    <b v="0"/>
    <x v="19"/>
    <b v="0"/>
    <m/>
    <x v="0"/>
    <d v="2020-08-27T00:00:00"/>
    <s v="0055A00000BclF5QAJ"/>
    <d v="2021-04-11T19:52:07"/>
    <m/>
    <d v="2020-08-17T13:55:31"/>
    <m/>
    <m/>
    <b v="0"/>
    <m/>
    <m/>
    <s v="Inside Sales"/>
    <m/>
    <m/>
    <m/>
    <m/>
    <m/>
    <x v="4316"/>
    <x v="0"/>
    <b v="1"/>
    <m/>
    <m/>
    <m/>
    <s v="00531000007MUoEAAW"/>
    <s v="01s31000003qafjAAA"/>
    <m/>
    <s v="Drugs"/>
    <m/>
    <m/>
    <s v="MX908"/>
    <m/>
    <s v="0Q05A0000013yjWSAQ"/>
    <s v="0125A000001NaBLQA0"/>
    <b v="0"/>
    <m/>
    <b v="0"/>
    <m/>
    <m/>
    <x v="1"/>
    <b v="0"/>
    <d v="2021-06-29T20:34:55"/>
    <m/>
    <m/>
    <b v="0"/>
    <x v="1"/>
    <m/>
    <m/>
    <n v="9520"/>
    <m/>
    <x v="1220"/>
    <n v="100"/>
    <n v="0"/>
  </r>
  <r>
    <s v="0015A000026mTzoQAE"/>
    <b v="0"/>
    <m/>
    <b v="0"/>
    <m/>
    <m/>
    <m/>
    <x v="530"/>
    <b v="1"/>
    <m/>
    <m/>
    <m/>
    <m/>
    <m/>
    <s v="00531000007MUoEAAW"/>
    <b v="0"/>
    <d v="2020-08-12T20:36:41"/>
    <m/>
    <b v="0"/>
    <m/>
    <m/>
    <b v="0"/>
    <d v="2020-03-01T00:00:00"/>
    <n v="3"/>
    <n v="2020"/>
    <s v="Closed"/>
    <s v="Closed"/>
    <b v="0"/>
    <b v="0"/>
    <m/>
    <b v="1"/>
    <b v="0"/>
    <b v="0"/>
    <x v="19"/>
    <b v="0"/>
    <m/>
    <x v="0"/>
    <d v="2020-08-24T00:00:00"/>
    <s v="0055A00000BclF5QAJ"/>
    <d v="2021-04-11T19:52:59"/>
    <m/>
    <d v="2020-08-24T12:55:37"/>
    <m/>
    <m/>
    <b v="0"/>
    <m/>
    <m/>
    <s v="Inside Sales"/>
    <m/>
    <m/>
    <m/>
    <m/>
    <m/>
    <x v="4317"/>
    <x v="0"/>
    <b v="1"/>
    <m/>
    <m/>
    <m/>
    <s v="00531000007MUoEAAW"/>
    <s v="01s31000003qafjAAA"/>
    <m/>
    <s v="Drugs"/>
    <m/>
    <m/>
    <s v="MX908"/>
    <m/>
    <m/>
    <s v="0125A000001NaBLQA0"/>
    <b v="0"/>
    <m/>
    <b v="0"/>
    <m/>
    <m/>
    <x v="1"/>
    <b v="0"/>
    <d v="2021-06-29T20:34:55"/>
    <m/>
    <m/>
    <b v="0"/>
    <x v="1"/>
    <m/>
    <m/>
    <n v="6500"/>
    <m/>
    <x v="79"/>
    <n v="100"/>
    <n v="0"/>
  </r>
  <r>
    <s v="0016e00002ZvkUIAAZ"/>
    <b v="0"/>
    <m/>
    <b v="0"/>
    <m/>
    <m/>
    <m/>
    <x v="698"/>
    <b v="1"/>
    <m/>
    <m/>
    <m/>
    <m/>
    <m/>
    <s v="00531000008F2qlAAC"/>
    <b v="0"/>
    <d v="2019-12-16T01:39:31"/>
    <m/>
    <b v="0"/>
    <m/>
    <m/>
    <b v="0"/>
    <d v="2020-03-01T00:00:00"/>
    <n v="3"/>
    <n v="2020"/>
    <s v="Closed"/>
    <s v="Closed"/>
    <b v="0"/>
    <b v="0"/>
    <m/>
    <b v="1"/>
    <b v="0"/>
    <b v="0"/>
    <x v="23"/>
    <b v="0"/>
    <m/>
    <x v="0"/>
    <m/>
    <s v="0055A000009GxI2QAK"/>
    <d v="2021-06-14T16:02:10"/>
    <m/>
    <d v="2020-09-11T11:45:42"/>
    <m/>
    <m/>
    <b v="0"/>
    <m/>
    <m/>
    <s v="Field Sales"/>
    <m/>
    <m/>
    <m/>
    <m/>
    <m/>
    <x v="4318"/>
    <x v="0"/>
    <b v="1"/>
    <m/>
    <m/>
    <m/>
    <s v="0055A000009GxI2QAK"/>
    <s v="01si00000040RFIAA2"/>
    <s v="Drugs"/>
    <s v="Drugs"/>
    <s v="0035A00003eO92SQAS"/>
    <m/>
    <s v="MX908"/>
    <m/>
    <m/>
    <s v="0125A000001NaBLQA0"/>
    <b v="0"/>
    <m/>
    <b v="0"/>
    <m/>
    <m/>
    <x v="1"/>
    <b v="0"/>
    <d v="2021-06-29T20:34:55"/>
    <m/>
    <m/>
    <b v="0"/>
    <x v="1"/>
    <m/>
    <m/>
    <n v="48750"/>
    <m/>
    <x v="697"/>
    <n v="100"/>
    <n v="0"/>
  </r>
  <r>
    <s v="0015A000023mivSQAQ"/>
    <b v="0"/>
    <m/>
    <b v="0"/>
    <m/>
    <m/>
    <m/>
    <x v="924"/>
    <b v="1"/>
    <m/>
    <m/>
    <s v="0035A00003gSa0pQAC"/>
    <m/>
    <m/>
    <s v="00531000007MUoEAAW"/>
    <b v="0"/>
    <d v="2020-06-26T20:41:33"/>
    <m/>
    <b v="0"/>
    <m/>
    <m/>
    <b v="0"/>
    <d v="2020-03-01T00:00:00"/>
    <n v="3"/>
    <n v="2020"/>
    <s v="Closed"/>
    <s v="Closed"/>
    <b v="0"/>
    <b v="0"/>
    <m/>
    <b v="1"/>
    <b v="0"/>
    <b v="0"/>
    <x v="23"/>
    <b v="0"/>
    <m/>
    <x v="0"/>
    <d v="2020-09-23T00:00:00"/>
    <s v="0055A00000BclF5QAJ"/>
    <d v="2021-04-11T19:52:07"/>
    <m/>
    <d v="2020-09-23T16:59:06"/>
    <m/>
    <m/>
    <b v="0"/>
    <m/>
    <m/>
    <s v="Inside Sales"/>
    <m/>
    <m/>
    <m/>
    <m/>
    <m/>
    <x v="4319"/>
    <x v="0"/>
    <b v="1"/>
    <m/>
    <m/>
    <m/>
    <s v="00531000007MUoEAAW"/>
    <s v="01si00000040RFIAA2"/>
    <s v="Drugs"/>
    <s v="Drugs"/>
    <m/>
    <m/>
    <s v="MX908"/>
    <m/>
    <m/>
    <s v="0125A000001NaBLQA0"/>
    <b v="0"/>
    <m/>
    <b v="0"/>
    <m/>
    <m/>
    <x v="1"/>
    <b v="0"/>
    <d v="2021-06-29T20:34:55"/>
    <m/>
    <m/>
    <b v="0"/>
    <x v="1"/>
    <m/>
    <m/>
    <n v="10400"/>
    <m/>
    <x v="221"/>
    <n v="100"/>
    <n v="0"/>
  </r>
  <r>
    <s v="001i000001LHDIlAAP"/>
    <b v="0"/>
    <m/>
    <b v="0"/>
    <m/>
    <m/>
    <m/>
    <x v="697"/>
    <b v="1"/>
    <m/>
    <m/>
    <m/>
    <m/>
    <m/>
    <s v="00531000008F2qlAAC"/>
    <b v="0"/>
    <d v="2020-07-06T16:28:48"/>
    <m/>
    <b v="0"/>
    <m/>
    <m/>
    <b v="0"/>
    <d v="2020-03-01T00:00:00"/>
    <n v="3"/>
    <n v="2020"/>
    <s v="Closed"/>
    <s v="Closed"/>
    <b v="0"/>
    <b v="0"/>
    <m/>
    <b v="1"/>
    <b v="0"/>
    <b v="0"/>
    <x v="23"/>
    <b v="0"/>
    <m/>
    <x v="0"/>
    <m/>
    <s v="0055A00000BclF5QAJ"/>
    <d v="2021-04-11T20:08:00"/>
    <m/>
    <d v="2020-07-07T15:28:18"/>
    <m/>
    <m/>
    <b v="0"/>
    <m/>
    <m/>
    <s v="Field Sales"/>
    <m/>
    <m/>
    <m/>
    <m/>
    <m/>
    <x v="4320"/>
    <x v="0"/>
    <b v="1"/>
    <m/>
    <m/>
    <m/>
    <s v="00531000008F2qlAAC"/>
    <s v="01si00000040RFIAA2"/>
    <s v="Drugs"/>
    <s v="Drugs"/>
    <m/>
    <m/>
    <s v="MX908"/>
    <m/>
    <m/>
    <s v="0125A000001NaBLQA0"/>
    <b v="0"/>
    <m/>
    <b v="0"/>
    <m/>
    <m/>
    <x v="1"/>
    <b v="0"/>
    <d v="2021-06-29T20:34:55"/>
    <m/>
    <m/>
    <b v="0"/>
    <x v="1"/>
    <m/>
    <m/>
    <n v="58500"/>
    <m/>
    <x v="968"/>
    <n v="100"/>
    <n v="0"/>
  </r>
  <r>
    <s v="0013100001mz2dQAAQ"/>
    <b v="0"/>
    <m/>
    <b v="0"/>
    <s v="7015A0000022jBsQAI"/>
    <m/>
    <m/>
    <x v="98"/>
    <b v="1"/>
    <m/>
    <m/>
    <s v="00331000035F48DAAS"/>
    <m/>
    <m/>
    <s v="00531000007KAsvAAG"/>
    <b v="0"/>
    <d v="2020-04-08T14:16:54"/>
    <m/>
    <b v="0"/>
    <m/>
    <m/>
    <b v="0"/>
    <d v="2020-03-01T00:00:00"/>
    <n v="3"/>
    <n v="2020"/>
    <s v="Closed"/>
    <s v="Closed"/>
    <b v="0"/>
    <b v="0"/>
    <s v="COPS"/>
    <b v="1"/>
    <b v="0"/>
    <b v="0"/>
    <x v="19"/>
    <b v="0"/>
    <m/>
    <x v="0"/>
    <d v="2020-10-02T00:00:00"/>
    <s v="0055A00000BclF5QAJ"/>
    <d v="2021-04-11T19:52:07"/>
    <m/>
    <d v="2020-09-30T14:43:28"/>
    <m/>
    <m/>
    <b v="0"/>
    <m/>
    <m/>
    <s v="Inside Sales"/>
    <m/>
    <m/>
    <m/>
    <m/>
    <m/>
    <x v="4321"/>
    <x v="0"/>
    <b v="1"/>
    <m/>
    <m/>
    <m/>
    <s v="00531000007KAsvAAG"/>
    <s v="01s31000003qafjAAA"/>
    <s v="Drugs"/>
    <s v="Drugs"/>
    <m/>
    <m/>
    <s v="MX908"/>
    <m/>
    <m/>
    <s v="0125A000001NaBLQA0"/>
    <b v="0"/>
    <m/>
    <b v="0"/>
    <m/>
    <m/>
    <x v="1"/>
    <b v="0"/>
    <d v="2021-06-29T20:34:55"/>
    <m/>
    <m/>
    <b v="0"/>
    <x v="1"/>
    <m/>
    <m/>
    <n v="77220"/>
    <m/>
    <x v="1221"/>
    <n v="100"/>
    <n v="0"/>
  </r>
  <r>
    <s v="0015A00002Akm4rQAB"/>
    <b v="0"/>
    <m/>
    <b v="0"/>
    <s v="7015A000001Ti5VQAS"/>
    <m/>
    <m/>
    <x v="730"/>
    <b v="1"/>
    <m/>
    <m/>
    <s v="0035A00003bd37aQAA"/>
    <m/>
    <m/>
    <s v="00531000007KAsvAAG"/>
    <b v="0"/>
    <d v="2020-08-17T13:17:24"/>
    <m/>
    <b v="0"/>
    <m/>
    <m/>
    <b v="0"/>
    <d v="2020-03-01T00:00:00"/>
    <n v="3"/>
    <n v="2020"/>
    <s v="Closed"/>
    <s v="Closed"/>
    <b v="0"/>
    <b v="0"/>
    <s v="COPS"/>
    <b v="1"/>
    <b v="0"/>
    <b v="0"/>
    <x v="19"/>
    <b v="0"/>
    <m/>
    <x v="0"/>
    <d v="2020-09-21T00:00:00"/>
    <s v="0055A00000BclF5QAJ"/>
    <d v="2021-04-11T20:08:00"/>
    <m/>
    <d v="2020-09-10T20:46:06"/>
    <m/>
    <m/>
    <b v="0"/>
    <m/>
    <m/>
    <s v="Field Sales"/>
    <m/>
    <m/>
    <m/>
    <m/>
    <m/>
    <x v="4322"/>
    <x v="0"/>
    <b v="1"/>
    <m/>
    <m/>
    <m/>
    <s v="00531000007KAsvAAG"/>
    <s v="01s31000003qafjAAA"/>
    <s v="Drugs"/>
    <s v="Drugs"/>
    <m/>
    <m/>
    <s v="MX908"/>
    <m/>
    <m/>
    <s v="0125A000001NaBLQA0"/>
    <b v="0"/>
    <m/>
    <b v="0"/>
    <m/>
    <m/>
    <x v="1"/>
    <b v="0"/>
    <d v="2021-06-29T20:34:55"/>
    <m/>
    <m/>
    <b v="0"/>
    <x v="1"/>
    <m/>
    <m/>
    <n v="134733.31"/>
    <m/>
    <x v="1222"/>
    <n v="100"/>
    <n v="0"/>
  </r>
  <r>
    <s v="0015A00002NP6knQAD"/>
    <b v="0"/>
    <m/>
    <b v="0"/>
    <m/>
    <m/>
    <m/>
    <x v="508"/>
    <b v="1"/>
    <m/>
    <m/>
    <s v="0035A00003hk9DbQAI"/>
    <m/>
    <m/>
    <s v="0055A000009sa63QAA"/>
    <b v="0"/>
    <d v="2020-08-03T21:06:58"/>
    <m/>
    <b v="0"/>
    <m/>
    <m/>
    <b v="0"/>
    <d v="2020-03-01T00:00:00"/>
    <n v="3"/>
    <n v="2020"/>
    <s v="Closed"/>
    <s v="Closed"/>
    <b v="0"/>
    <b v="0"/>
    <s v="OTHER"/>
    <b v="1"/>
    <b v="0"/>
    <b v="0"/>
    <x v="19"/>
    <b v="0"/>
    <m/>
    <x v="0"/>
    <m/>
    <s v="0055A00000BclF5QAJ"/>
    <d v="2021-04-11T20:08:00"/>
    <m/>
    <d v="2020-08-11T19:17:47"/>
    <m/>
    <m/>
    <b v="0"/>
    <m/>
    <m/>
    <s v="Field Sales"/>
    <m/>
    <m/>
    <m/>
    <m/>
    <m/>
    <x v="4323"/>
    <x v="0"/>
    <b v="1"/>
    <m/>
    <m/>
    <m/>
    <s v="0055A000009sa63QAA"/>
    <s v="01s31000003qafjAAA"/>
    <s v="Drugs"/>
    <s v="Drugs"/>
    <m/>
    <m/>
    <s v="MX908"/>
    <m/>
    <m/>
    <s v="0125A000001NaBLQA0"/>
    <b v="0"/>
    <m/>
    <b v="0"/>
    <m/>
    <m/>
    <x v="1"/>
    <b v="0"/>
    <d v="2021-06-29T20:34:55"/>
    <m/>
    <m/>
    <b v="0"/>
    <x v="1"/>
    <m/>
    <m/>
    <n v="84967"/>
    <m/>
    <x v="1223"/>
    <n v="100"/>
    <n v="0"/>
  </r>
  <r>
    <s v="0015A00002DUKz7QAH"/>
    <b v="0"/>
    <m/>
    <b v="0"/>
    <m/>
    <m/>
    <m/>
    <x v="552"/>
    <b v="1"/>
    <m/>
    <m/>
    <m/>
    <m/>
    <m/>
    <s v="00531000007MUoEAAW"/>
    <b v="0"/>
    <d v="2020-07-09T17:30:27"/>
    <m/>
    <b v="0"/>
    <m/>
    <m/>
    <b v="0"/>
    <d v="2020-03-01T00:00:00"/>
    <n v="3"/>
    <n v="2020"/>
    <s v="Closed"/>
    <s v="Closed"/>
    <b v="0"/>
    <b v="0"/>
    <s v="USDOJ"/>
    <b v="1"/>
    <b v="0"/>
    <b v="0"/>
    <x v="19"/>
    <b v="0"/>
    <m/>
    <x v="0"/>
    <m/>
    <s v="0055A00000BclF5QAJ"/>
    <d v="2021-04-11T20:08:00"/>
    <m/>
    <m/>
    <m/>
    <m/>
    <b v="0"/>
    <m/>
    <m/>
    <s v="Field Sales"/>
    <m/>
    <m/>
    <m/>
    <m/>
    <m/>
    <x v="4324"/>
    <x v="0"/>
    <b v="1"/>
    <m/>
    <m/>
    <m/>
    <s v="0055A000009sa63QAA"/>
    <s v="01s31000003qafjAAA"/>
    <s v="Drugs"/>
    <s v="Drugs"/>
    <m/>
    <m/>
    <s v="MX908"/>
    <m/>
    <m/>
    <s v="0125A000001NaBLQA0"/>
    <b v="0"/>
    <m/>
    <b v="0"/>
    <m/>
    <m/>
    <x v="1"/>
    <b v="0"/>
    <d v="2021-06-29T20:34:55"/>
    <m/>
    <m/>
    <b v="0"/>
    <x v="1"/>
    <m/>
    <m/>
    <n v="1071"/>
    <m/>
    <x v="1224"/>
    <n v="100"/>
    <n v="0"/>
  </r>
  <r>
    <s v="0015A00002OHx7GQAT"/>
    <b v="0"/>
    <m/>
    <b v="0"/>
    <m/>
    <m/>
    <m/>
    <x v="927"/>
    <b v="1"/>
    <m/>
    <m/>
    <s v="0035A00003hlmWTQAY"/>
    <m/>
    <m/>
    <s v="00531000007KAsvAAG"/>
    <b v="0"/>
    <d v="2020-08-05T18:05:50"/>
    <m/>
    <b v="0"/>
    <s v="Fisher"/>
    <m/>
    <b v="0"/>
    <d v="2020-03-01T00:00:00"/>
    <n v="3"/>
    <n v="2020"/>
    <s v="Closed"/>
    <s v="Closed"/>
    <b v="0"/>
    <b v="0"/>
    <s v="USDOJ"/>
    <b v="1"/>
    <b v="0"/>
    <b v="0"/>
    <x v="19"/>
    <b v="0"/>
    <m/>
    <x v="0"/>
    <d v="2020-09-14T00:00:00"/>
    <s v="0055A00000BclF5QAJ"/>
    <d v="2021-04-11T19:52:07"/>
    <m/>
    <d v="2020-09-08T13:51:39"/>
    <m/>
    <m/>
    <b v="0"/>
    <m/>
    <m/>
    <s v="Inside Sales"/>
    <m/>
    <m/>
    <m/>
    <m/>
    <m/>
    <x v="4325"/>
    <x v="0"/>
    <b v="1"/>
    <m/>
    <m/>
    <m/>
    <s v="00531000007KAsvAAG"/>
    <s v="01s31000003qafjAAA"/>
    <s v="Drugs"/>
    <s v="Drugs"/>
    <m/>
    <m/>
    <s v="MX908"/>
    <m/>
    <m/>
    <s v="0125A000001NaBLQA0"/>
    <b v="0"/>
    <m/>
    <b v="0"/>
    <m/>
    <m/>
    <x v="1"/>
    <b v="0"/>
    <d v="2021-06-29T20:34:55"/>
    <m/>
    <m/>
    <b v="0"/>
    <x v="1"/>
    <m/>
    <m/>
    <n v="85950.78"/>
    <m/>
    <x v="1225"/>
    <n v="100"/>
    <n v="0"/>
  </r>
  <r>
    <s v="0015A000022SQjmQAG"/>
    <b v="0"/>
    <m/>
    <b v="0"/>
    <m/>
    <m/>
    <m/>
    <x v="917"/>
    <b v="1"/>
    <m/>
    <m/>
    <s v="0035A00003JjQrBQAV"/>
    <m/>
    <m/>
    <s v="00531000007MUoEAAW"/>
    <b v="0"/>
    <d v="2020-05-01T20:11:37"/>
    <m/>
    <b v="0"/>
    <m/>
    <m/>
    <b v="0"/>
    <d v="2020-03-01T00:00:00"/>
    <n v="3"/>
    <n v="2020"/>
    <s v="Closed"/>
    <s v="Closed"/>
    <b v="0"/>
    <b v="0"/>
    <m/>
    <b v="1"/>
    <b v="0"/>
    <b v="0"/>
    <x v="20"/>
    <b v="0"/>
    <m/>
    <x v="0"/>
    <d v="2020-07-14T00:00:00"/>
    <s v="0055A00000BclF5QAJ"/>
    <d v="2021-04-11T19:52:59"/>
    <m/>
    <d v="2020-07-14T18:41:21"/>
    <m/>
    <m/>
    <b v="0"/>
    <m/>
    <m/>
    <s v="Inside Sales"/>
    <m/>
    <m/>
    <m/>
    <m/>
    <m/>
    <x v="4326"/>
    <x v="0"/>
    <b v="1"/>
    <m/>
    <m/>
    <m/>
    <s v="00531000007MUoEAAW"/>
    <s v="01s31000003qafjAAA"/>
    <s v="CWAs;Explosives;Drugs"/>
    <s v="Explosives"/>
    <m/>
    <m/>
    <s v="MX908"/>
    <m/>
    <m/>
    <s v="0125A000001NaBLQA0"/>
    <b v="0"/>
    <m/>
    <b v="0"/>
    <m/>
    <m/>
    <x v="1"/>
    <b v="0"/>
    <d v="2021-06-29T20:34:55"/>
    <m/>
    <m/>
    <b v="0"/>
    <x v="1"/>
    <m/>
    <m/>
    <n v="6500"/>
    <m/>
    <x v="79"/>
    <n v="100"/>
    <n v="0"/>
  </r>
  <r>
    <s v="0015A00002CwcMnQAJ"/>
    <b v="0"/>
    <m/>
    <b v="0"/>
    <m/>
    <m/>
    <m/>
    <x v="567"/>
    <b v="1"/>
    <m/>
    <m/>
    <s v="0035A00003gUKEWQA4"/>
    <m/>
    <m/>
    <s v="00531000008F2qlAAC"/>
    <b v="0"/>
    <d v="2020-07-01T20:54:22"/>
    <m/>
    <b v="0"/>
    <m/>
    <m/>
    <b v="0"/>
    <d v="2020-03-01T00:00:00"/>
    <n v="3"/>
    <n v="2020"/>
    <s v="Closed"/>
    <s v="Closed"/>
    <b v="0"/>
    <b v="0"/>
    <m/>
    <b v="1"/>
    <b v="0"/>
    <b v="0"/>
    <x v="23"/>
    <b v="0"/>
    <m/>
    <x v="0"/>
    <d v="2020-07-13T00:00:00"/>
    <s v="0055A00000BclF5QAJ"/>
    <d v="2021-04-11T20:08:00"/>
    <m/>
    <d v="2020-07-13T12:57:34"/>
    <m/>
    <m/>
    <b v="0"/>
    <m/>
    <m/>
    <s v="Field Sales"/>
    <m/>
    <m/>
    <m/>
    <m/>
    <m/>
    <x v="4327"/>
    <x v="0"/>
    <b v="1"/>
    <m/>
    <m/>
    <m/>
    <s v="00531000008F2qlAAC"/>
    <s v="01si00000040RFIAA2"/>
    <s v="CWAs;Explosives"/>
    <s v="CWAs"/>
    <m/>
    <m/>
    <s v="MX908"/>
    <m/>
    <s v="0Q05A0000013x4nSAA"/>
    <s v="0125A000001NaBLQA0"/>
    <b v="0"/>
    <s v="Explosives"/>
    <b v="0"/>
    <m/>
    <m/>
    <x v="1"/>
    <b v="0"/>
    <d v="2021-06-29T20:34:55"/>
    <m/>
    <m/>
    <b v="0"/>
    <x v="1"/>
    <m/>
    <m/>
    <n v="667"/>
    <m/>
    <x v="1226"/>
    <n v="100"/>
    <n v="0"/>
  </r>
  <r>
    <s v="0015A00002OJbpHQAT"/>
    <b v="0"/>
    <m/>
    <b v="0"/>
    <m/>
    <m/>
    <m/>
    <x v="922"/>
    <b v="1"/>
    <m/>
    <m/>
    <m/>
    <m/>
    <m/>
    <s v="00531000008F2qlAAC"/>
    <b v="0"/>
    <d v="2020-06-22T13:58:23"/>
    <m/>
    <b v="0"/>
    <m/>
    <m/>
    <b v="0"/>
    <d v="2020-03-01T00:00:00"/>
    <n v="3"/>
    <n v="2020"/>
    <s v="Closed"/>
    <s v="Closed"/>
    <b v="0"/>
    <b v="0"/>
    <m/>
    <b v="1"/>
    <b v="0"/>
    <b v="0"/>
    <x v="23"/>
    <b v="0"/>
    <m/>
    <x v="0"/>
    <d v="2020-08-28T00:00:00"/>
    <s v="00531000008F2qlAAC"/>
    <d v="2021-06-07T21:59:16"/>
    <m/>
    <d v="2020-08-12T16:51:52"/>
    <m/>
    <m/>
    <b v="0"/>
    <m/>
    <m/>
    <s v="Field Sales"/>
    <m/>
    <m/>
    <m/>
    <m/>
    <m/>
    <x v="4328"/>
    <x v="0"/>
    <b v="1"/>
    <m/>
    <m/>
    <m/>
    <s v="00531000008F2qlAAC"/>
    <s v="01si00000040RFIAA2"/>
    <s v="CWAs;Explosives;Drugs"/>
    <s v="Drugs"/>
    <s v="0035A00003ZgeBrQAJ"/>
    <m/>
    <s v="MX908"/>
    <m/>
    <m/>
    <s v="0125A000001NaBLQA0"/>
    <b v="0"/>
    <s v="Explosives"/>
    <b v="0"/>
    <m/>
    <m/>
    <x v="1"/>
    <b v="0"/>
    <d v="2021-06-29T20:34:55"/>
    <m/>
    <m/>
    <b v="0"/>
    <x v="1"/>
    <m/>
    <m/>
    <n v="49197.75"/>
    <m/>
    <x v="1125"/>
    <n v="100"/>
    <n v="0"/>
  </r>
  <r>
    <s v="001i000001MZ8IpAAL"/>
    <b v="0"/>
    <m/>
    <b v="0"/>
    <m/>
    <m/>
    <m/>
    <x v="928"/>
    <b v="1"/>
    <m/>
    <m/>
    <s v="003i000002Nuf5dAAB"/>
    <m/>
    <m/>
    <s v="005i0000000fNkyAAE"/>
    <b v="0"/>
    <d v="2015-05-20T20:36:26"/>
    <m/>
    <b v="0"/>
    <m/>
    <m/>
    <b v="0"/>
    <d v="2015-04-01T00:00:00"/>
    <n v="4"/>
    <n v="2015"/>
    <s v="Closed"/>
    <s v="Closed"/>
    <b v="0"/>
    <b v="0"/>
    <m/>
    <b v="1"/>
    <b v="0"/>
    <b v="0"/>
    <x v="24"/>
    <b v="0"/>
    <m/>
    <x v="0"/>
    <d v="2019-12-11T00:00:00"/>
    <s v="0055A000009s6n0QAA"/>
    <d v="2020-01-06T18:18:16"/>
    <m/>
    <d v="2020-01-06T18:18:16"/>
    <m/>
    <m/>
    <b v="0"/>
    <m/>
    <m/>
    <s v="Other"/>
    <m/>
    <m/>
    <m/>
    <m/>
    <m/>
    <x v="4329"/>
    <x v="0"/>
    <b v="1"/>
    <m/>
    <m/>
    <m/>
    <s v="005i0000000fNkyAAE"/>
    <s v="01si0000000WGiAAAW"/>
    <m/>
    <m/>
    <m/>
    <m/>
    <m/>
    <m/>
    <s v="0Q0i0000001BJJ1CAO"/>
    <s v="0125A000001NaBLQA0"/>
    <b v="0"/>
    <m/>
    <b v="0"/>
    <m/>
    <m/>
    <x v="1"/>
    <b v="0"/>
    <d v="2021-06-29T20:34:55"/>
    <m/>
    <m/>
    <b v="0"/>
    <x v="1"/>
    <m/>
    <m/>
    <n v="340000"/>
    <m/>
    <x v="1227"/>
    <n v="100"/>
    <n v="0"/>
  </r>
  <r>
    <s v="0015A00001tZ9JzQAK"/>
    <b v="0"/>
    <m/>
    <b v="0"/>
    <m/>
    <m/>
    <m/>
    <x v="75"/>
    <b v="1"/>
    <m/>
    <m/>
    <m/>
    <m/>
    <m/>
    <s v="00531000007KgPgAAK"/>
    <b v="0"/>
    <d v="2017-05-30T02:43:13"/>
    <m/>
    <b v="0"/>
    <m/>
    <m/>
    <b v="0"/>
    <d v="2017-04-01T00:00:00"/>
    <n v="4"/>
    <n v="2017"/>
    <s v="Closed"/>
    <s v="Closed"/>
    <b v="0"/>
    <b v="0"/>
    <m/>
    <b v="1"/>
    <b v="0"/>
    <b v="0"/>
    <x v="23"/>
    <b v="0"/>
    <m/>
    <x v="0"/>
    <m/>
    <s v="0055A000009s6n0QAA"/>
    <d v="2020-01-06T18:18:12"/>
    <m/>
    <d v="2020-01-06T18:18:11"/>
    <m/>
    <m/>
    <b v="0"/>
    <m/>
    <m/>
    <s v="Website"/>
    <m/>
    <m/>
    <m/>
    <m/>
    <m/>
    <x v="4330"/>
    <x v="0"/>
    <b v="1"/>
    <m/>
    <m/>
    <m/>
    <s v="00531000007KgPgAAK"/>
    <s v="01s31000003qafjAAA"/>
    <m/>
    <m/>
    <m/>
    <m/>
    <m/>
    <m/>
    <m/>
    <s v="0125A000001NaBLQA0"/>
    <b v="0"/>
    <m/>
    <b v="0"/>
    <m/>
    <m/>
    <x v="1"/>
    <b v="0"/>
    <d v="2021-06-29T20:34:54"/>
    <m/>
    <m/>
    <b v="0"/>
    <x v="1"/>
    <m/>
    <m/>
    <n v="114597"/>
    <m/>
    <x v="1228"/>
    <n v="100"/>
    <n v="0"/>
  </r>
  <r>
    <s v="0015A00001tZ9KdQAK"/>
    <b v="0"/>
    <m/>
    <b v="0"/>
    <m/>
    <m/>
    <m/>
    <x v="75"/>
    <b v="1"/>
    <m/>
    <m/>
    <m/>
    <m/>
    <m/>
    <s v="00531000007KgPgAAK"/>
    <b v="0"/>
    <d v="2017-05-30T03:03:41"/>
    <m/>
    <b v="0"/>
    <m/>
    <m/>
    <b v="0"/>
    <d v="2017-04-01T00:00:00"/>
    <n v="4"/>
    <n v="2017"/>
    <s v="Closed"/>
    <s v="Closed"/>
    <b v="0"/>
    <b v="0"/>
    <m/>
    <b v="1"/>
    <b v="0"/>
    <b v="0"/>
    <x v="23"/>
    <b v="0"/>
    <m/>
    <x v="0"/>
    <m/>
    <s v="0055A000009s6n0QAA"/>
    <d v="2020-01-06T18:18:12"/>
    <m/>
    <d v="2020-01-06T18:18:11"/>
    <m/>
    <m/>
    <b v="0"/>
    <m/>
    <m/>
    <s v="Website"/>
    <m/>
    <m/>
    <m/>
    <m/>
    <m/>
    <x v="4331"/>
    <x v="0"/>
    <b v="1"/>
    <m/>
    <m/>
    <m/>
    <s v="00531000007KgPgAAK"/>
    <s v="01s31000003qafjAAA"/>
    <m/>
    <m/>
    <m/>
    <m/>
    <m/>
    <m/>
    <m/>
    <s v="0125A000001NaBLQA0"/>
    <b v="0"/>
    <m/>
    <b v="0"/>
    <m/>
    <m/>
    <x v="1"/>
    <b v="0"/>
    <d v="2021-06-29T20:34:54"/>
    <m/>
    <m/>
    <b v="0"/>
    <x v="1"/>
    <m/>
    <m/>
    <n v="114796"/>
    <m/>
    <x v="1229"/>
    <n v="100"/>
    <n v="0"/>
  </r>
  <r>
    <s v="0015A00001tZ9LCQA0"/>
    <b v="0"/>
    <m/>
    <b v="0"/>
    <m/>
    <m/>
    <m/>
    <x v="75"/>
    <b v="1"/>
    <m/>
    <m/>
    <m/>
    <m/>
    <m/>
    <s v="00531000007KgPgAAK"/>
    <b v="0"/>
    <d v="2017-05-30T03:14:15"/>
    <m/>
    <b v="0"/>
    <m/>
    <m/>
    <b v="0"/>
    <d v="2017-04-01T00:00:00"/>
    <n v="4"/>
    <n v="2017"/>
    <s v="Closed"/>
    <s v="Closed"/>
    <b v="0"/>
    <b v="0"/>
    <m/>
    <b v="1"/>
    <b v="0"/>
    <b v="0"/>
    <x v="23"/>
    <b v="0"/>
    <m/>
    <x v="0"/>
    <m/>
    <s v="0055A000009s6n0QAA"/>
    <d v="2020-01-06T18:18:12"/>
    <m/>
    <d v="2020-01-06T18:18:11"/>
    <m/>
    <m/>
    <b v="0"/>
    <m/>
    <m/>
    <s v="Website"/>
    <m/>
    <m/>
    <m/>
    <m/>
    <m/>
    <x v="4332"/>
    <x v="0"/>
    <b v="1"/>
    <m/>
    <m/>
    <m/>
    <s v="00531000007KgPgAAK"/>
    <s v="01s31000003qafjAAA"/>
    <m/>
    <m/>
    <m/>
    <m/>
    <m/>
    <m/>
    <m/>
    <s v="0125A000001NaBLQA0"/>
    <b v="0"/>
    <m/>
    <b v="0"/>
    <m/>
    <m/>
    <x v="1"/>
    <b v="0"/>
    <d v="2021-06-29T20:34:54"/>
    <m/>
    <m/>
    <b v="0"/>
    <x v="1"/>
    <m/>
    <m/>
    <n v="114796"/>
    <m/>
    <x v="1229"/>
    <n v="100"/>
    <n v="0"/>
  </r>
  <r>
    <s v="0015A00001tZ9LlQAK"/>
    <b v="0"/>
    <m/>
    <b v="0"/>
    <m/>
    <m/>
    <m/>
    <x v="75"/>
    <b v="1"/>
    <m/>
    <m/>
    <m/>
    <m/>
    <m/>
    <s v="00531000007KgPgAAK"/>
    <b v="0"/>
    <d v="2017-05-30T03:27:21"/>
    <m/>
    <b v="0"/>
    <m/>
    <m/>
    <b v="0"/>
    <d v="2017-04-01T00:00:00"/>
    <n v="4"/>
    <n v="2017"/>
    <s v="Closed"/>
    <s v="Closed"/>
    <b v="0"/>
    <b v="0"/>
    <m/>
    <b v="1"/>
    <b v="0"/>
    <b v="0"/>
    <x v="23"/>
    <b v="0"/>
    <m/>
    <x v="0"/>
    <m/>
    <s v="0055A000009s6n0QAA"/>
    <d v="2020-01-06T18:18:12"/>
    <m/>
    <d v="2020-01-06T18:18:11"/>
    <m/>
    <m/>
    <b v="0"/>
    <m/>
    <m/>
    <s v="Website"/>
    <m/>
    <m/>
    <m/>
    <m/>
    <m/>
    <x v="4333"/>
    <x v="0"/>
    <b v="1"/>
    <m/>
    <m/>
    <m/>
    <s v="00531000007KgPgAAK"/>
    <s v="01s31000003qafjAAA"/>
    <m/>
    <m/>
    <m/>
    <m/>
    <m/>
    <m/>
    <m/>
    <s v="0125A000001NaBLQA0"/>
    <b v="0"/>
    <m/>
    <b v="0"/>
    <m/>
    <m/>
    <x v="1"/>
    <b v="0"/>
    <d v="2021-06-29T20:34:54"/>
    <m/>
    <m/>
    <b v="0"/>
    <x v="1"/>
    <m/>
    <m/>
    <n v="114796"/>
    <m/>
    <x v="1229"/>
    <n v="100"/>
    <n v="0"/>
  </r>
  <r>
    <s v="0015A00001tZLJEQA4"/>
    <b v="0"/>
    <m/>
    <b v="0"/>
    <m/>
    <m/>
    <m/>
    <x v="75"/>
    <b v="1"/>
    <m/>
    <m/>
    <m/>
    <m/>
    <m/>
    <s v="00531000007KgPgAAK"/>
    <b v="0"/>
    <d v="2017-06-05T16:44:31"/>
    <m/>
    <b v="0"/>
    <m/>
    <m/>
    <b v="0"/>
    <d v="2017-04-01T00:00:00"/>
    <n v="4"/>
    <n v="2017"/>
    <s v="Closed"/>
    <s v="Closed"/>
    <b v="0"/>
    <b v="0"/>
    <m/>
    <b v="1"/>
    <b v="0"/>
    <b v="0"/>
    <x v="23"/>
    <b v="0"/>
    <m/>
    <x v="0"/>
    <m/>
    <s v="0055A000009s6n0QAA"/>
    <d v="2020-01-06T18:18:12"/>
    <m/>
    <d v="2020-01-06T18:18:11"/>
    <m/>
    <m/>
    <b v="0"/>
    <m/>
    <m/>
    <s v="Website"/>
    <m/>
    <m/>
    <m/>
    <m/>
    <m/>
    <x v="4334"/>
    <x v="0"/>
    <b v="1"/>
    <m/>
    <m/>
    <m/>
    <s v="00531000007KgPgAAK"/>
    <s v="01s31000003qafjAAA"/>
    <m/>
    <m/>
    <m/>
    <m/>
    <m/>
    <m/>
    <m/>
    <s v="0125A000001NaBLQA0"/>
    <b v="0"/>
    <m/>
    <b v="0"/>
    <m/>
    <m/>
    <x v="1"/>
    <b v="0"/>
    <d v="2021-06-29T20:34:54"/>
    <m/>
    <m/>
    <b v="0"/>
    <x v="1"/>
    <m/>
    <m/>
    <n v="114796"/>
    <m/>
    <x v="1229"/>
    <n v="100"/>
    <n v="0"/>
  </r>
  <r>
    <s v="0015A00001tZkazQAC"/>
    <b v="0"/>
    <m/>
    <b v="0"/>
    <m/>
    <m/>
    <m/>
    <x v="929"/>
    <b v="1"/>
    <m/>
    <m/>
    <m/>
    <m/>
    <m/>
    <s v="00531000007KAsvAAG"/>
    <b v="0"/>
    <d v="2018-05-10T19:27:33"/>
    <m/>
    <b v="0"/>
    <m/>
    <m/>
    <b v="0"/>
    <d v="2018-04-01T00:00:00"/>
    <n v="4"/>
    <n v="2018"/>
    <s v="Closed"/>
    <s v="Closed"/>
    <b v="0"/>
    <b v="0"/>
    <m/>
    <b v="1"/>
    <b v="0"/>
    <b v="0"/>
    <x v="19"/>
    <b v="0"/>
    <m/>
    <x v="0"/>
    <d v="2018-06-06T00:00:00"/>
    <s v="0055A00000BclF5QAJ"/>
    <d v="2021-04-11T20:08:00"/>
    <m/>
    <d v="2020-01-06T18:18:16"/>
    <m/>
    <m/>
    <b v="0"/>
    <m/>
    <m/>
    <s v="Field Sales"/>
    <m/>
    <m/>
    <m/>
    <m/>
    <m/>
    <x v="4335"/>
    <x v="0"/>
    <b v="1"/>
    <m/>
    <m/>
    <m/>
    <s v="00531000007KAsvAAG"/>
    <s v="01s31000003qafjAAA"/>
    <s v="All Hazards"/>
    <s v="All Hazards"/>
    <m/>
    <m/>
    <m/>
    <m/>
    <m/>
    <s v="0125A000001NaBLQA0"/>
    <b v="0"/>
    <m/>
    <b v="0"/>
    <m/>
    <m/>
    <x v="1"/>
    <b v="0"/>
    <d v="2021-06-29T20:34:54"/>
    <m/>
    <m/>
    <b v="0"/>
    <x v="1"/>
    <m/>
    <m/>
    <n v="134420"/>
    <m/>
    <x v="1230"/>
    <n v="100"/>
    <n v="0"/>
  </r>
  <r>
    <s v="0013100001k6J7vAAE"/>
    <b v="0"/>
    <m/>
    <b v="0"/>
    <m/>
    <m/>
    <m/>
    <x v="9"/>
    <b v="1"/>
    <m/>
    <m/>
    <s v="00331000030yfbVAAQ"/>
    <m/>
    <m/>
    <s v="00531000007MUoEAAW"/>
    <b v="0"/>
    <d v="2018-05-16T20:10:24"/>
    <m/>
    <b v="0"/>
    <m/>
    <m/>
    <b v="0"/>
    <d v="2018-04-01T00:00:00"/>
    <n v="4"/>
    <n v="2018"/>
    <s v="Closed"/>
    <s v="Closed"/>
    <b v="0"/>
    <b v="0"/>
    <m/>
    <b v="1"/>
    <b v="0"/>
    <b v="0"/>
    <x v="22"/>
    <b v="0"/>
    <m/>
    <x v="0"/>
    <m/>
    <s v="0055A00000BclF5QAJ"/>
    <d v="2021-04-11T19:52:07"/>
    <m/>
    <d v="2020-01-06T18:18:16"/>
    <m/>
    <m/>
    <b v="0"/>
    <m/>
    <m/>
    <s v="Inside Sales"/>
    <m/>
    <m/>
    <m/>
    <m/>
    <m/>
    <x v="4336"/>
    <x v="0"/>
    <b v="1"/>
    <m/>
    <m/>
    <m/>
    <s v="00531000007Es7rAAC"/>
    <s v="01s31000003qafjAAA"/>
    <s v="All Hazards"/>
    <s v="All Hazards"/>
    <m/>
    <m/>
    <m/>
    <m/>
    <m/>
    <s v="0125A000001NaBLQA0"/>
    <b v="0"/>
    <m/>
    <b v="0"/>
    <m/>
    <m/>
    <x v="1"/>
    <b v="0"/>
    <d v="2021-06-29T20:34:54"/>
    <m/>
    <m/>
    <b v="0"/>
    <x v="1"/>
    <m/>
    <m/>
    <n v="65398"/>
    <m/>
    <x v="1005"/>
    <n v="100"/>
    <n v="0"/>
  </r>
  <r>
    <s v="0013100001jaFRIAA2"/>
    <b v="0"/>
    <m/>
    <b v="0"/>
    <s v="70131000001YBORAA4"/>
    <m/>
    <m/>
    <x v="929"/>
    <b v="1"/>
    <m/>
    <m/>
    <s v="0035A00003PHyj6QAD"/>
    <m/>
    <m/>
    <s v="00531000007MUoEAAW"/>
    <b v="0"/>
    <d v="2018-08-02T19:52:17"/>
    <m/>
    <b v="0"/>
    <m/>
    <m/>
    <b v="0"/>
    <d v="2018-04-01T00:00:00"/>
    <n v="4"/>
    <n v="2018"/>
    <s v="Closed"/>
    <s v="Closed"/>
    <b v="0"/>
    <b v="0"/>
    <m/>
    <b v="1"/>
    <b v="0"/>
    <b v="0"/>
    <x v="22"/>
    <b v="0"/>
    <m/>
    <x v="0"/>
    <d v="2018-12-11T00:00:00"/>
    <s v="0055A00000BclF5QAJ"/>
    <d v="2021-04-11T19:52:07"/>
    <m/>
    <d v="2020-01-06T18:18:16"/>
    <m/>
    <m/>
    <b v="0"/>
    <m/>
    <m/>
    <s v="Inside Sales"/>
    <m/>
    <m/>
    <m/>
    <m/>
    <m/>
    <x v="4337"/>
    <x v="0"/>
    <b v="1"/>
    <m/>
    <m/>
    <m/>
    <s v="00531000007MUoEAAW"/>
    <s v="01s31000003qafjAAA"/>
    <s v="All Hazards"/>
    <s v="All Hazards"/>
    <m/>
    <m/>
    <m/>
    <m/>
    <m/>
    <s v="0125A000001NaBLQA0"/>
    <b v="0"/>
    <m/>
    <b v="0"/>
    <m/>
    <m/>
    <x v="1"/>
    <b v="0"/>
    <d v="2021-06-29T20:34:54"/>
    <m/>
    <m/>
    <b v="0"/>
    <x v="1"/>
    <m/>
    <m/>
    <n v="6500"/>
    <m/>
    <x v="79"/>
    <n v="100"/>
    <n v="0"/>
  </r>
  <r>
    <s v="0013100001gaSbbAAE"/>
    <b v="0"/>
    <m/>
    <b v="0"/>
    <s v="7015A000001Zka0QAC"/>
    <m/>
    <m/>
    <x v="930"/>
    <b v="1"/>
    <m/>
    <m/>
    <m/>
    <m/>
    <m/>
    <s v="00531000007MUoEAAW"/>
    <b v="0"/>
    <d v="2018-09-27T13:31:58"/>
    <m/>
    <b v="0"/>
    <m/>
    <m/>
    <b v="0"/>
    <d v="2018-04-01T00:00:00"/>
    <n v="4"/>
    <n v="2018"/>
    <s v="Closed"/>
    <s v="Closed"/>
    <b v="0"/>
    <b v="0"/>
    <m/>
    <b v="1"/>
    <b v="0"/>
    <b v="0"/>
    <x v="19"/>
    <b v="0"/>
    <m/>
    <x v="0"/>
    <m/>
    <s v="00531000007MUoEAAW"/>
    <d v="2020-12-10T21:26:44"/>
    <m/>
    <d v="2020-01-06T18:18:16"/>
    <m/>
    <m/>
    <b v="0"/>
    <m/>
    <m/>
    <s v="Other"/>
    <m/>
    <m/>
    <m/>
    <m/>
    <m/>
    <x v="4338"/>
    <x v="0"/>
    <b v="1"/>
    <m/>
    <m/>
    <m/>
    <s v="00531000007MUoEAAW"/>
    <s v="01s31000003qafjAAA"/>
    <m/>
    <s v="All Hazards"/>
    <m/>
    <m/>
    <m/>
    <m/>
    <m/>
    <s v="0125A000001NaBLQA0"/>
    <b v="0"/>
    <m/>
    <b v="0"/>
    <m/>
    <m/>
    <x v="1"/>
    <b v="0"/>
    <d v="2021-06-29T20:34:54"/>
    <m/>
    <m/>
    <b v="0"/>
    <x v="1"/>
    <m/>
    <m/>
    <n v="17550"/>
    <m/>
    <x v="1159"/>
    <n v="100"/>
    <n v="0"/>
  </r>
  <r>
    <s v="0013100001qx6GzAAI"/>
    <b v="0"/>
    <m/>
    <b v="0"/>
    <m/>
    <m/>
    <m/>
    <x v="149"/>
    <b v="1"/>
    <m/>
    <m/>
    <s v="0035A00003Me1HNQAZ"/>
    <m/>
    <m/>
    <s v="00531000007KAsvAAG"/>
    <b v="0"/>
    <d v="2018-10-03T14:19:28"/>
    <m/>
    <b v="0"/>
    <m/>
    <m/>
    <b v="0"/>
    <d v="2018-04-01T00:00:00"/>
    <n v="4"/>
    <n v="2018"/>
    <s v="Closed"/>
    <s v="Closed"/>
    <b v="0"/>
    <b v="0"/>
    <m/>
    <b v="1"/>
    <b v="0"/>
    <b v="0"/>
    <x v="19"/>
    <b v="0"/>
    <m/>
    <x v="0"/>
    <m/>
    <s v="0055A00000BclF5QAJ"/>
    <d v="2021-04-11T20:08:00"/>
    <m/>
    <d v="2020-01-06T18:18:16"/>
    <m/>
    <m/>
    <b v="0"/>
    <m/>
    <m/>
    <s v="Field Sales"/>
    <m/>
    <m/>
    <m/>
    <m/>
    <m/>
    <x v="4339"/>
    <x v="0"/>
    <b v="1"/>
    <m/>
    <m/>
    <m/>
    <s v="00531000007KAsvAAG"/>
    <s v="01s31000003qafjAAA"/>
    <m/>
    <s v="All Hazards"/>
    <m/>
    <m/>
    <m/>
    <m/>
    <m/>
    <s v="0125A000001NaBLQA0"/>
    <b v="0"/>
    <m/>
    <b v="0"/>
    <m/>
    <m/>
    <x v="1"/>
    <b v="0"/>
    <d v="2021-06-29T20:34:54"/>
    <m/>
    <m/>
    <b v="0"/>
    <x v="1"/>
    <m/>
    <m/>
    <n v="179.1"/>
    <m/>
    <x v="1115"/>
    <n v="100"/>
    <n v="0"/>
  </r>
  <r>
    <s v="0013100001qx6GzAAI"/>
    <b v="0"/>
    <m/>
    <b v="0"/>
    <m/>
    <m/>
    <m/>
    <x v="9"/>
    <b v="1"/>
    <m/>
    <m/>
    <s v="0035A00003NGgMRQA1"/>
    <m/>
    <m/>
    <s v="00531000007MUoEAAW"/>
    <b v="0"/>
    <d v="2018-10-19T18:50:45"/>
    <m/>
    <b v="0"/>
    <m/>
    <m/>
    <b v="0"/>
    <d v="2018-04-01T00:00:00"/>
    <n v="4"/>
    <n v="2018"/>
    <s v="Closed"/>
    <s v="Closed"/>
    <b v="0"/>
    <b v="0"/>
    <m/>
    <b v="1"/>
    <b v="0"/>
    <b v="0"/>
    <x v="20"/>
    <b v="0"/>
    <m/>
    <x v="0"/>
    <m/>
    <s v="0055A00000BclF5QAJ"/>
    <d v="2021-04-11T19:52:07"/>
    <m/>
    <d v="2020-01-06T18:18:16"/>
    <m/>
    <m/>
    <b v="0"/>
    <m/>
    <m/>
    <s v="Inside Sales"/>
    <m/>
    <m/>
    <m/>
    <m/>
    <m/>
    <x v="4340"/>
    <x v="0"/>
    <b v="1"/>
    <m/>
    <m/>
    <m/>
    <s v="00531000007KgPgAAK"/>
    <s v="01s31000003qafjAAA"/>
    <s v="All Hazards"/>
    <s v="All Hazards"/>
    <m/>
    <m/>
    <m/>
    <m/>
    <m/>
    <s v="0125A000001NaBLQA0"/>
    <b v="0"/>
    <m/>
    <b v="0"/>
    <m/>
    <m/>
    <x v="1"/>
    <b v="0"/>
    <d v="2021-06-29T20:34:54"/>
    <m/>
    <m/>
    <b v="0"/>
    <x v="1"/>
    <m/>
    <m/>
    <n v="65597"/>
    <m/>
    <x v="1231"/>
    <n v="100"/>
    <n v="0"/>
  </r>
  <r>
    <s v="001i000001MZMQXAA5"/>
    <b v="0"/>
    <m/>
    <b v="0"/>
    <s v="7015A000001Zks9QAC"/>
    <m/>
    <m/>
    <x v="931"/>
    <b v="1"/>
    <m/>
    <m/>
    <s v="00331000034nZ5bAAE"/>
    <m/>
    <m/>
    <s v="00531000007MUoEAAW"/>
    <b v="0"/>
    <d v="2018-11-09T15:18:33"/>
    <m/>
    <b v="0"/>
    <m/>
    <m/>
    <b v="0"/>
    <d v="2018-04-01T00:00:00"/>
    <n v="4"/>
    <n v="2018"/>
    <s v="Closed"/>
    <s v="Closed"/>
    <b v="0"/>
    <b v="0"/>
    <m/>
    <b v="1"/>
    <b v="0"/>
    <b v="0"/>
    <x v="19"/>
    <b v="0"/>
    <m/>
    <x v="0"/>
    <m/>
    <s v="0055A00000BclF5QAJ"/>
    <d v="2021-04-11T19:52:07"/>
    <m/>
    <d v="2020-01-06T18:18:16"/>
    <m/>
    <m/>
    <b v="0"/>
    <m/>
    <m/>
    <s v="Inside Sales"/>
    <m/>
    <m/>
    <m/>
    <m/>
    <m/>
    <x v="4341"/>
    <x v="0"/>
    <b v="1"/>
    <m/>
    <m/>
    <m/>
    <s v="00531000007MUoEAAW"/>
    <s v="01s31000003qafjAAA"/>
    <m/>
    <s v="All Hazards"/>
    <m/>
    <m/>
    <m/>
    <m/>
    <m/>
    <s v="0125A000001NaBLQA0"/>
    <b v="0"/>
    <m/>
    <b v="0"/>
    <m/>
    <m/>
    <x v="1"/>
    <b v="0"/>
    <d v="2021-06-29T20:34:54"/>
    <m/>
    <m/>
    <b v="0"/>
    <x v="1"/>
    <m/>
    <m/>
    <n v="895.5"/>
    <m/>
    <x v="679"/>
    <n v="100"/>
    <n v="0"/>
  </r>
  <r>
    <s v="0013100001gxRn4AAE"/>
    <b v="0"/>
    <m/>
    <b v="0"/>
    <m/>
    <m/>
    <m/>
    <x v="932"/>
    <b v="1"/>
    <m/>
    <m/>
    <m/>
    <m/>
    <m/>
    <s v="00531000007MUoEAAW"/>
    <b v="0"/>
    <d v="2018-12-05T15:54:34"/>
    <m/>
    <b v="0"/>
    <m/>
    <m/>
    <b v="0"/>
    <d v="2018-04-01T00:00:00"/>
    <n v="4"/>
    <n v="2018"/>
    <s v="Closed"/>
    <s v="Closed"/>
    <b v="0"/>
    <b v="0"/>
    <m/>
    <b v="1"/>
    <b v="0"/>
    <b v="0"/>
    <x v="19"/>
    <b v="0"/>
    <m/>
    <x v="0"/>
    <m/>
    <s v="0055A00000BclF5QAJ"/>
    <d v="2021-04-11T19:52:07"/>
    <m/>
    <d v="2020-01-06T18:18:16"/>
    <m/>
    <m/>
    <b v="0"/>
    <m/>
    <m/>
    <s v="Inside Sales"/>
    <m/>
    <m/>
    <m/>
    <m/>
    <m/>
    <x v="4342"/>
    <x v="0"/>
    <b v="1"/>
    <m/>
    <m/>
    <m/>
    <s v="00531000007KAsvAAG"/>
    <s v="01s31000003qafjAAA"/>
    <s v="All Hazards"/>
    <s v="All Hazards"/>
    <m/>
    <m/>
    <m/>
    <m/>
    <m/>
    <s v="0125A000001NaBLQA0"/>
    <b v="0"/>
    <m/>
    <b v="0"/>
    <m/>
    <m/>
    <x v="1"/>
    <b v="0"/>
    <d v="2021-06-29T20:34:54"/>
    <m/>
    <m/>
    <b v="0"/>
    <x v="1"/>
    <m/>
    <m/>
    <n v="567.15"/>
    <m/>
    <x v="1232"/>
    <n v="100"/>
    <n v="0"/>
  </r>
  <r>
    <s v="001i000001MZ8IpAAL"/>
    <b v="0"/>
    <m/>
    <b v="0"/>
    <m/>
    <m/>
    <m/>
    <x v="133"/>
    <b v="1"/>
    <m/>
    <m/>
    <s v="003i000002Nuf5dAAB"/>
    <m/>
    <m/>
    <s v="00531000007MUoEAAW"/>
    <b v="0"/>
    <d v="2018-12-18T15:44:47"/>
    <m/>
    <b v="0"/>
    <m/>
    <m/>
    <b v="0"/>
    <d v="2018-04-01T00:00:00"/>
    <n v="4"/>
    <n v="2018"/>
    <s v="Closed"/>
    <s v="Closed"/>
    <b v="0"/>
    <b v="0"/>
    <m/>
    <b v="1"/>
    <b v="0"/>
    <b v="0"/>
    <x v="19"/>
    <b v="0"/>
    <m/>
    <x v="0"/>
    <d v="2019-01-09T00:00:00"/>
    <s v="0055A00000BclF5QAJ"/>
    <d v="2021-04-11T19:52:59"/>
    <m/>
    <d v="2020-01-06T18:18:35"/>
    <m/>
    <m/>
    <b v="0"/>
    <m/>
    <m/>
    <s v="Inside Sales"/>
    <m/>
    <m/>
    <m/>
    <m/>
    <m/>
    <x v="4343"/>
    <x v="0"/>
    <b v="1"/>
    <m/>
    <m/>
    <m/>
    <s v="00531000007MUoEAAW"/>
    <s v="01s31000003qafjAAA"/>
    <m/>
    <s v="All Hazards"/>
    <m/>
    <m/>
    <m/>
    <m/>
    <m/>
    <s v="0125A000001NaBLQA0"/>
    <b v="0"/>
    <m/>
    <b v="0"/>
    <m/>
    <m/>
    <x v="1"/>
    <b v="0"/>
    <d v="2021-06-29T20:34:54"/>
    <m/>
    <m/>
    <b v="0"/>
    <x v="1"/>
    <m/>
    <m/>
    <n v="22100"/>
    <m/>
    <x v="1233"/>
    <n v="100"/>
    <n v="0"/>
  </r>
  <r>
    <s v="0013100001lcvILAAY"/>
    <b v="0"/>
    <m/>
    <b v="0"/>
    <m/>
    <m/>
    <m/>
    <x v="933"/>
    <b v="1"/>
    <m/>
    <m/>
    <m/>
    <m/>
    <m/>
    <s v="00531000007MUoEAAW"/>
    <b v="0"/>
    <d v="2018-12-26T20:50:58"/>
    <m/>
    <b v="0"/>
    <m/>
    <m/>
    <b v="0"/>
    <d v="2018-04-01T00:00:00"/>
    <n v="4"/>
    <n v="2018"/>
    <s v="Closed"/>
    <s v="Closed"/>
    <b v="0"/>
    <b v="0"/>
    <m/>
    <b v="1"/>
    <b v="0"/>
    <b v="0"/>
    <x v="19"/>
    <b v="0"/>
    <m/>
    <x v="0"/>
    <d v="2018-12-31T00:00:00"/>
    <s v="0055A00000BclF5QAJ"/>
    <d v="2021-04-11T19:52:07"/>
    <m/>
    <d v="2020-01-06T18:18:16"/>
    <m/>
    <m/>
    <b v="0"/>
    <m/>
    <m/>
    <s v="Inside Sales"/>
    <m/>
    <m/>
    <m/>
    <m/>
    <m/>
    <x v="4344"/>
    <x v="0"/>
    <b v="1"/>
    <m/>
    <m/>
    <m/>
    <s v="00531000007KAsvAAG"/>
    <s v="01s31000003qafjAAA"/>
    <s v="All Hazards"/>
    <s v="All Hazards"/>
    <m/>
    <m/>
    <m/>
    <m/>
    <m/>
    <s v="0125A000001NaBLQA0"/>
    <b v="0"/>
    <m/>
    <b v="0"/>
    <m/>
    <m/>
    <x v="1"/>
    <b v="0"/>
    <d v="2021-06-29T20:34:54"/>
    <m/>
    <m/>
    <b v="0"/>
    <x v="1"/>
    <m/>
    <m/>
    <n v="169.15"/>
    <m/>
    <x v="1130"/>
    <n v="100"/>
    <n v="0"/>
  </r>
  <r>
    <s v="0015A000022R21OQAS"/>
    <b v="0"/>
    <m/>
    <b v="0"/>
    <m/>
    <m/>
    <m/>
    <x v="9"/>
    <b v="1"/>
    <m/>
    <m/>
    <s v="0035A00003JhRvxQAF"/>
    <m/>
    <m/>
    <s v="00531000007MUoEAAW"/>
    <b v="0"/>
    <d v="2018-07-16T15:50:38"/>
    <m/>
    <b v="0"/>
    <m/>
    <m/>
    <b v="0"/>
    <d v="2018-04-01T00:00:00"/>
    <n v="4"/>
    <n v="2018"/>
    <s v="Closed"/>
    <s v="Closed"/>
    <b v="0"/>
    <b v="0"/>
    <m/>
    <b v="1"/>
    <b v="0"/>
    <b v="0"/>
    <x v="23"/>
    <b v="0"/>
    <m/>
    <x v="0"/>
    <m/>
    <s v="0055A00000BclF5QAJ"/>
    <d v="2021-04-11T20:08:00"/>
    <m/>
    <d v="2020-01-06T18:18:16"/>
    <m/>
    <m/>
    <b v="0"/>
    <m/>
    <m/>
    <s v="Field Sales"/>
    <m/>
    <m/>
    <m/>
    <m/>
    <m/>
    <x v="4345"/>
    <x v="0"/>
    <b v="1"/>
    <m/>
    <m/>
    <m/>
    <s v="00531000007KgPgAAK"/>
    <s v="01si00000040RFIAA2"/>
    <s v="All Hazards"/>
    <s v="All Hazards"/>
    <m/>
    <m/>
    <m/>
    <m/>
    <m/>
    <s v="0125A000001NaBLQA0"/>
    <b v="0"/>
    <m/>
    <b v="0"/>
    <m/>
    <m/>
    <x v="1"/>
    <b v="0"/>
    <d v="2021-06-29T20:34:54"/>
    <m/>
    <m/>
    <b v="0"/>
    <x v="1"/>
    <m/>
    <m/>
    <n v="83393"/>
    <m/>
    <x v="1234"/>
    <n v="100"/>
    <n v="0"/>
  </r>
  <r>
    <s v="0015A00001ztwmzQAA"/>
    <b v="0"/>
    <m/>
    <b v="0"/>
    <m/>
    <m/>
    <m/>
    <x v="934"/>
    <b v="1"/>
    <m/>
    <m/>
    <m/>
    <m/>
    <m/>
    <s v="00531000008F2qlAAC"/>
    <b v="0"/>
    <d v="2018-09-26T21:09:32"/>
    <m/>
    <b v="0"/>
    <m/>
    <m/>
    <b v="0"/>
    <d v="2018-04-01T00:00:00"/>
    <n v="4"/>
    <n v="2018"/>
    <s v="Closed"/>
    <s v="Closed"/>
    <b v="0"/>
    <b v="0"/>
    <m/>
    <b v="1"/>
    <b v="0"/>
    <b v="0"/>
    <x v="23"/>
    <b v="0"/>
    <m/>
    <x v="0"/>
    <d v="2018-12-26T00:00:00"/>
    <s v="0055A00000BclF5QAJ"/>
    <d v="2021-04-11T20:08:00"/>
    <m/>
    <d v="2020-01-06T18:18:16"/>
    <m/>
    <m/>
    <b v="0"/>
    <m/>
    <m/>
    <s v="Field Sales"/>
    <m/>
    <m/>
    <m/>
    <m/>
    <m/>
    <x v="4346"/>
    <x v="0"/>
    <b v="1"/>
    <m/>
    <m/>
    <m/>
    <s v="00531000008F2qlAAC"/>
    <s v="01si00000040RFIAA2"/>
    <s v="All Hazards"/>
    <s v="All Hazards"/>
    <m/>
    <m/>
    <m/>
    <m/>
    <m/>
    <s v="0125A000001NaBLQA0"/>
    <b v="0"/>
    <m/>
    <b v="0"/>
    <m/>
    <m/>
    <x v="1"/>
    <b v="0"/>
    <d v="2021-06-29T20:34:54"/>
    <m/>
    <m/>
    <b v="0"/>
    <x v="1"/>
    <m/>
    <m/>
    <n v="97500"/>
    <m/>
    <x v="1235"/>
    <n v="100"/>
    <n v="0"/>
  </r>
  <r>
    <s v="0013100001enwqoAAA"/>
    <b v="0"/>
    <m/>
    <b v="0"/>
    <m/>
    <m/>
    <m/>
    <x v="935"/>
    <b v="1"/>
    <m/>
    <m/>
    <s v="0035A00003TC5DoQAL"/>
    <m/>
    <m/>
    <s v="00531000007KAsvAAG"/>
    <b v="0"/>
    <d v="2019-04-22T21:06:14"/>
    <m/>
    <b v="0"/>
    <m/>
    <m/>
    <b v="0"/>
    <d v="2019-04-01T00:00:00"/>
    <n v="4"/>
    <n v="2019"/>
    <s v="Closed"/>
    <s v="Closed"/>
    <b v="0"/>
    <b v="0"/>
    <m/>
    <b v="1"/>
    <b v="0"/>
    <b v="0"/>
    <x v="19"/>
    <b v="0"/>
    <m/>
    <x v="0"/>
    <m/>
    <s v="0055A00000BclF5QAJ"/>
    <d v="2021-04-11T20:08:00"/>
    <m/>
    <d v="2020-01-06T18:18:16"/>
    <m/>
    <m/>
    <b v="0"/>
    <m/>
    <m/>
    <s v="Field Sales"/>
    <m/>
    <m/>
    <m/>
    <m/>
    <m/>
    <x v="4347"/>
    <x v="0"/>
    <b v="1"/>
    <m/>
    <m/>
    <m/>
    <s v="00531000007KAsvAAG"/>
    <s v="01s31000003qafjAAA"/>
    <s v="All Hazards"/>
    <s v="All Hazards"/>
    <m/>
    <m/>
    <m/>
    <m/>
    <m/>
    <s v="0125A000001NaBLQA0"/>
    <b v="0"/>
    <m/>
    <b v="0"/>
    <m/>
    <m/>
    <x v="1"/>
    <b v="0"/>
    <d v="2021-06-29T20:34:54"/>
    <m/>
    <m/>
    <b v="0"/>
    <x v="1"/>
    <m/>
    <m/>
    <n v="67584.12"/>
    <m/>
    <x v="1236"/>
    <n v="100"/>
    <n v="0"/>
  </r>
  <r>
    <s v="0013100001gw2U2AAI"/>
    <b v="0"/>
    <m/>
    <b v="0"/>
    <m/>
    <m/>
    <m/>
    <x v="520"/>
    <b v="1"/>
    <m/>
    <m/>
    <s v="0035A00003CdEzBQAV"/>
    <m/>
    <m/>
    <s v="00531000007MUoEAAW"/>
    <b v="0"/>
    <d v="2019-04-23T18:12:58"/>
    <m/>
    <b v="0"/>
    <m/>
    <m/>
    <b v="0"/>
    <d v="2019-04-01T00:00:00"/>
    <n v="4"/>
    <n v="2019"/>
    <s v="Closed"/>
    <s v="Closed"/>
    <b v="0"/>
    <b v="0"/>
    <m/>
    <b v="1"/>
    <b v="0"/>
    <b v="0"/>
    <x v="19"/>
    <b v="0"/>
    <m/>
    <x v="0"/>
    <d v="2019-10-23T00:00:00"/>
    <s v="0055A00000BclF5QAJ"/>
    <d v="2021-04-11T19:52:07"/>
    <m/>
    <d v="2020-01-06T18:18:16"/>
    <m/>
    <m/>
    <b v="0"/>
    <m/>
    <m/>
    <s v="Inside Sales"/>
    <m/>
    <m/>
    <m/>
    <m/>
    <m/>
    <x v="4348"/>
    <x v="0"/>
    <b v="1"/>
    <m/>
    <m/>
    <m/>
    <s v="00531000007MUoEAAW"/>
    <s v="01s31000003qafjAAA"/>
    <m/>
    <s v="All Hazards"/>
    <m/>
    <m/>
    <m/>
    <m/>
    <m/>
    <s v="0125A000001NaBLQA0"/>
    <b v="0"/>
    <m/>
    <b v="0"/>
    <m/>
    <m/>
    <x v="1"/>
    <b v="0"/>
    <d v="2021-06-29T20:34:54"/>
    <m/>
    <m/>
    <b v="0"/>
    <x v="1"/>
    <m/>
    <m/>
    <n v="6113"/>
    <m/>
    <x v="1237"/>
    <n v="100"/>
    <n v="0"/>
  </r>
  <r>
    <s v="0015A00002Cxo7SQAR"/>
    <b v="0"/>
    <m/>
    <b v="0"/>
    <m/>
    <m/>
    <m/>
    <x v="782"/>
    <b v="1"/>
    <m/>
    <m/>
    <s v="0035A00003VzJfvQAF"/>
    <m/>
    <m/>
    <s v="00531000007KAsvAAG"/>
    <b v="0"/>
    <d v="2019-06-24T18:51:34"/>
    <m/>
    <b v="0"/>
    <m/>
    <m/>
    <b v="0"/>
    <d v="2019-04-01T00:00:00"/>
    <n v="4"/>
    <n v="2019"/>
    <s v="Closed"/>
    <s v="Closed"/>
    <b v="0"/>
    <b v="0"/>
    <m/>
    <b v="1"/>
    <b v="0"/>
    <b v="0"/>
    <x v="19"/>
    <b v="0"/>
    <m/>
    <x v="0"/>
    <d v="2019-11-21T00:00:00"/>
    <s v="00531000007MUoEAAW"/>
    <d v="2021-01-09T19:32:53"/>
    <m/>
    <d v="2020-01-06T18:18:16"/>
    <m/>
    <m/>
    <b v="0"/>
    <m/>
    <m/>
    <s v="Website"/>
    <m/>
    <m/>
    <m/>
    <m/>
    <m/>
    <x v="4349"/>
    <x v="0"/>
    <b v="1"/>
    <m/>
    <m/>
    <m/>
    <s v="00531000007KAsvAAG"/>
    <s v="01s31000003qafjAAA"/>
    <s v="All Hazards"/>
    <s v="All Hazards"/>
    <m/>
    <m/>
    <m/>
    <m/>
    <m/>
    <s v="0125A000001NaBLQA0"/>
    <b v="0"/>
    <m/>
    <b v="0"/>
    <m/>
    <m/>
    <x v="1"/>
    <b v="0"/>
    <d v="2021-06-29T20:34:54"/>
    <m/>
    <m/>
    <b v="0"/>
    <x v="1"/>
    <m/>
    <m/>
    <n v="71770.05"/>
    <m/>
    <x v="1238"/>
    <n v="100"/>
    <n v="0"/>
  </r>
  <r>
    <s v="0013100001gxRq8AAE"/>
    <b v="0"/>
    <m/>
    <b v="0"/>
    <m/>
    <m/>
    <m/>
    <x v="777"/>
    <b v="1"/>
    <m/>
    <m/>
    <s v="0035A00003RafZcQAJ"/>
    <m/>
    <m/>
    <s v="00531000007MUoEAAW"/>
    <b v="0"/>
    <d v="2019-09-06T14:01:17"/>
    <m/>
    <b v="0"/>
    <m/>
    <m/>
    <b v="0"/>
    <d v="2019-04-01T00:00:00"/>
    <n v="4"/>
    <n v="2019"/>
    <s v="Closed"/>
    <s v="Closed"/>
    <b v="0"/>
    <b v="0"/>
    <m/>
    <b v="1"/>
    <b v="0"/>
    <b v="0"/>
    <x v="19"/>
    <b v="0"/>
    <m/>
    <x v="0"/>
    <d v="2019-10-01T00:00:00"/>
    <s v="0055A00000BclF5QAJ"/>
    <d v="2021-04-11T19:52:07"/>
    <m/>
    <d v="2020-01-06T18:18:16"/>
    <m/>
    <m/>
    <b v="0"/>
    <m/>
    <m/>
    <s v="Inside Sales"/>
    <m/>
    <m/>
    <m/>
    <m/>
    <m/>
    <x v="4350"/>
    <x v="0"/>
    <b v="1"/>
    <m/>
    <m/>
    <m/>
    <s v="00531000007MUoEAAW"/>
    <s v="01s31000003qafjAAA"/>
    <m/>
    <s v="All Hazards"/>
    <m/>
    <m/>
    <m/>
    <m/>
    <m/>
    <s v="0125A000001NaBLQA0"/>
    <b v="0"/>
    <m/>
    <b v="0"/>
    <m/>
    <m/>
    <x v="1"/>
    <b v="0"/>
    <d v="2021-06-29T20:34:54"/>
    <m/>
    <m/>
    <b v="0"/>
    <x v="1"/>
    <m/>
    <m/>
    <n v="199"/>
    <m/>
    <x v="980"/>
    <n v="100"/>
    <n v="0"/>
  </r>
  <r>
    <s v="001i000001F62zEAAR"/>
    <b v="0"/>
    <m/>
    <b v="0"/>
    <m/>
    <m/>
    <m/>
    <x v="774"/>
    <b v="1"/>
    <m/>
    <m/>
    <s v="003i000001bPqFLAA0"/>
    <m/>
    <m/>
    <s v="00531000007MUoEAAW"/>
    <b v="0"/>
    <d v="2019-09-18T15:46:24"/>
    <m/>
    <b v="0"/>
    <m/>
    <m/>
    <b v="0"/>
    <d v="2019-04-01T00:00:00"/>
    <n v="4"/>
    <n v="2019"/>
    <s v="Closed"/>
    <s v="Closed"/>
    <b v="0"/>
    <b v="0"/>
    <m/>
    <b v="1"/>
    <b v="0"/>
    <b v="0"/>
    <x v="19"/>
    <b v="0"/>
    <m/>
    <x v="0"/>
    <d v="2019-10-18T00:00:00"/>
    <s v="0055A00000BclF5QAJ"/>
    <d v="2021-04-11T19:52:59"/>
    <m/>
    <d v="2020-01-06T18:18:35"/>
    <m/>
    <m/>
    <b v="0"/>
    <m/>
    <m/>
    <s v="Inside Sales"/>
    <m/>
    <m/>
    <m/>
    <m/>
    <m/>
    <x v="4351"/>
    <x v="0"/>
    <b v="1"/>
    <m/>
    <m/>
    <m/>
    <s v="00531000007MUoEAAW"/>
    <s v="01s31000003qafjAAA"/>
    <m/>
    <s v="All Hazards"/>
    <m/>
    <m/>
    <m/>
    <m/>
    <m/>
    <s v="0125A000001NaBLQA0"/>
    <b v="0"/>
    <m/>
    <b v="0"/>
    <m/>
    <m/>
    <x v="1"/>
    <b v="0"/>
    <d v="2021-06-29T20:34:54"/>
    <m/>
    <m/>
    <b v="0"/>
    <x v="1"/>
    <m/>
    <m/>
    <n v="6500"/>
    <m/>
    <x v="79"/>
    <n v="100"/>
    <n v="0"/>
  </r>
  <r>
    <s v="0015A00002DVr3HQAT"/>
    <b v="0"/>
    <m/>
    <b v="0"/>
    <m/>
    <m/>
    <m/>
    <x v="516"/>
    <b v="1"/>
    <m/>
    <m/>
    <m/>
    <m/>
    <m/>
    <s v="00531000007MUoEAAW"/>
    <b v="0"/>
    <d v="2019-10-01T15:01:58"/>
    <m/>
    <b v="0"/>
    <m/>
    <m/>
    <b v="0"/>
    <d v="2019-04-01T00:00:00"/>
    <n v="4"/>
    <n v="2019"/>
    <s v="Closed"/>
    <s v="Closed"/>
    <b v="0"/>
    <b v="0"/>
    <m/>
    <b v="1"/>
    <b v="0"/>
    <b v="0"/>
    <x v="20"/>
    <b v="0"/>
    <m/>
    <x v="0"/>
    <m/>
    <s v="0055A00000BclF5QAJ"/>
    <d v="2021-04-11T20:08:00"/>
    <m/>
    <d v="2020-01-06T18:18:16"/>
    <m/>
    <m/>
    <b v="0"/>
    <m/>
    <m/>
    <s v="Field Sales"/>
    <m/>
    <m/>
    <m/>
    <m/>
    <m/>
    <x v="4352"/>
    <x v="0"/>
    <b v="1"/>
    <m/>
    <m/>
    <m/>
    <s v="00531000007MUoEAAW"/>
    <s v="01s31000003qafjAAA"/>
    <s v="CWAs;All Hazards"/>
    <s v="All Hazards"/>
    <m/>
    <m/>
    <m/>
    <m/>
    <m/>
    <s v="0125A000001NaBLQA0"/>
    <b v="0"/>
    <m/>
    <b v="0"/>
    <m/>
    <m/>
    <x v="1"/>
    <b v="0"/>
    <d v="2021-06-29T20:34:54"/>
    <m/>
    <m/>
    <b v="0"/>
    <x v="1"/>
    <m/>
    <m/>
    <n v="179.1"/>
    <m/>
    <x v="1115"/>
    <n v="100"/>
    <n v="0"/>
  </r>
  <r>
    <s v="0013100001emY1NAAU"/>
    <b v="0"/>
    <m/>
    <b v="0"/>
    <m/>
    <m/>
    <m/>
    <x v="776"/>
    <b v="1"/>
    <m/>
    <m/>
    <s v="0035A00003GoqIWQAZ"/>
    <m/>
    <m/>
    <s v="00531000007MUoEAAW"/>
    <b v="0"/>
    <d v="2019-10-02T14:21:19"/>
    <m/>
    <b v="0"/>
    <m/>
    <m/>
    <b v="0"/>
    <d v="2019-04-01T00:00:00"/>
    <n v="4"/>
    <n v="2019"/>
    <s v="Closed"/>
    <s v="Closed"/>
    <b v="0"/>
    <b v="0"/>
    <m/>
    <b v="1"/>
    <b v="0"/>
    <b v="0"/>
    <x v="19"/>
    <b v="0"/>
    <m/>
    <x v="0"/>
    <d v="2019-10-15T00:00:00"/>
    <s v="0055A00000BclF5QAJ"/>
    <d v="2021-04-11T19:52:07"/>
    <m/>
    <d v="2020-01-06T18:18:16"/>
    <m/>
    <m/>
    <b v="0"/>
    <m/>
    <m/>
    <s v="Inside Sales"/>
    <m/>
    <m/>
    <m/>
    <m/>
    <m/>
    <x v="4353"/>
    <x v="0"/>
    <b v="1"/>
    <m/>
    <m/>
    <m/>
    <s v="00531000007MUoEAAW"/>
    <s v="01s31000003qafjAAA"/>
    <m/>
    <s v="All Hazards"/>
    <m/>
    <m/>
    <m/>
    <m/>
    <m/>
    <s v="0125A000001NaBLQA0"/>
    <b v="0"/>
    <m/>
    <b v="0"/>
    <m/>
    <m/>
    <x v="1"/>
    <b v="0"/>
    <d v="2021-06-29T20:34:54"/>
    <m/>
    <m/>
    <b v="0"/>
    <x v="1"/>
    <m/>
    <m/>
    <n v="6175"/>
    <m/>
    <x v="728"/>
    <n v="100"/>
    <n v="0"/>
  </r>
  <r>
    <s v="001i000001Icz3VAAR"/>
    <b v="0"/>
    <m/>
    <b v="0"/>
    <m/>
    <m/>
    <m/>
    <x v="801"/>
    <b v="1"/>
    <m/>
    <m/>
    <m/>
    <m/>
    <m/>
    <s v="00531000007MUoEAAW"/>
    <b v="0"/>
    <d v="2019-10-15T17:13:52"/>
    <m/>
    <b v="0"/>
    <m/>
    <m/>
    <b v="0"/>
    <d v="2019-04-01T00:00:00"/>
    <n v="4"/>
    <n v="2019"/>
    <s v="Closed"/>
    <s v="Closed"/>
    <b v="0"/>
    <b v="0"/>
    <m/>
    <b v="1"/>
    <b v="0"/>
    <b v="0"/>
    <x v="19"/>
    <b v="0"/>
    <m/>
    <x v="0"/>
    <d v="2020-03-30T00:00:00"/>
    <s v="0055A00000BclF5QAJ"/>
    <d v="2021-04-11T20:08:00"/>
    <m/>
    <d v="2020-01-06T18:18:16"/>
    <m/>
    <m/>
    <b v="0"/>
    <m/>
    <m/>
    <s v="Field Sales"/>
    <m/>
    <m/>
    <m/>
    <m/>
    <m/>
    <x v="4354"/>
    <x v="0"/>
    <b v="1"/>
    <m/>
    <m/>
    <m/>
    <s v="00531000007KAsvAAG"/>
    <s v="01s31000003qafjAAA"/>
    <s v="All Hazards"/>
    <s v="All Hazards"/>
    <m/>
    <m/>
    <m/>
    <m/>
    <m/>
    <s v="0125A000001NaBLQA0"/>
    <b v="0"/>
    <m/>
    <b v="0"/>
    <m/>
    <m/>
    <x v="1"/>
    <b v="0"/>
    <d v="2021-06-29T20:34:54"/>
    <m/>
    <m/>
    <b v="0"/>
    <x v="1"/>
    <m/>
    <m/>
    <n v="63989.22"/>
    <m/>
    <x v="1239"/>
    <n v="100"/>
    <n v="0"/>
  </r>
  <r>
    <s v="001i000001MZ8IpAAL"/>
    <b v="0"/>
    <m/>
    <b v="0"/>
    <s v="7015A0000022fz9QAA"/>
    <m/>
    <m/>
    <x v="520"/>
    <b v="1"/>
    <m/>
    <m/>
    <s v="0035A00003IOgO8QAL"/>
    <m/>
    <m/>
    <s v="00531000007MUoEAAW"/>
    <b v="0"/>
    <d v="2019-10-17T19:46:38"/>
    <m/>
    <b v="0"/>
    <m/>
    <m/>
    <b v="0"/>
    <d v="2019-04-01T00:00:00"/>
    <n v="4"/>
    <n v="2019"/>
    <s v="Closed"/>
    <s v="Closed"/>
    <b v="0"/>
    <b v="0"/>
    <m/>
    <b v="1"/>
    <b v="0"/>
    <b v="0"/>
    <x v="20"/>
    <b v="0"/>
    <m/>
    <x v="0"/>
    <d v="2019-11-27T00:00:00"/>
    <s v="0055A00000BclF5QAJ"/>
    <d v="2021-04-16T14:17:58"/>
    <m/>
    <d v="2020-01-06T18:18:16"/>
    <m/>
    <m/>
    <b v="0"/>
    <m/>
    <m/>
    <s v="Sales Seminar"/>
    <m/>
    <m/>
    <m/>
    <m/>
    <m/>
    <x v="4355"/>
    <x v="0"/>
    <b v="1"/>
    <m/>
    <m/>
    <m/>
    <s v="00531000007MUoEAAW"/>
    <s v="01s31000003qafjAAA"/>
    <s v="CWAs;Explosives;Drugs"/>
    <s v="All Hazards"/>
    <m/>
    <m/>
    <m/>
    <m/>
    <m/>
    <s v="0125A000001NaBLQA0"/>
    <b v="0"/>
    <m/>
    <b v="0"/>
    <m/>
    <m/>
    <x v="1"/>
    <b v="0"/>
    <d v="2021-06-29T20:34:54"/>
    <m/>
    <m/>
    <b v="0"/>
    <x v="1"/>
    <m/>
    <m/>
    <n v="2328.3000000000002"/>
    <m/>
    <x v="1240"/>
    <n v="100"/>
    <n v="0"/>
  </r>
  <r>
    <s v="0015A00002DVr3HQAT"/>
    <b v="0"/>
    <m/>
    <b v="0"/>
    <m/>
    <m/>
    <m/>
    <x v="448"/>
    <b v="1"/>
    <m/>
    <m/>
    <m/>
    <m/>
    <m/>
    <s v="00531000007MUoEAAW"/>
    <b v="0"/>
    <d v="2019-10-30T20:19:27"/>
    <m/>
    <b v="0"/>
    <m/>
    <m/>
    <b v="0"/>
    <d v="2019-04-01T00:00:00"/>
    <n v="4"/>
    <n v="2019"/>
    <s v="Closed"/>
    <s v="Closed"/>
    <b v="0"/>
    <b v="0"/>
    <m/>
    <b v="1"/>
    <b v="0"/>
    <b v="0"/>
    <x v="20"/>
    <b v="0"/>
    <m/>
    <x v="0"/>
    <d v="2019-10-30T00:00:00"/>
    <s v="0055A00000BclF5QAJ"/>
    <d v="2021-04-11T20:08:00"/>
    <m/>
    <d v="2020-01-06T18:18:16"/>
    <m/>
    <m/>
    <b v="0"/>
    <m/>
    <m/>
    <s v="Field Sales"/>
    <m/>
    <m/>
    <m/>
    <m/>
    <m/>
    <x v="4356"/>
    <x v="0"/>
    <b v="1"/>
    <m/>
    <m/>
    <m/>
    <s v="00531000007MUoEAAW"/>
    <s v="01s31000003qafjAAA"/>
    <s v="All Hazards"/>
    <s v="All Hazards"/>
    <m/>
    <m/>
    <m/>
    <m/>
    <m/>
    <s v="0125A000001NaBLQA0"/>
    <b v="0"/>
    <m/>
    <b v="0"/>
    <m/>
    <m/>
    <x v="1"/>
    <b v="0"/>
    <d v="2021-06-29T20:34:55"/>
    <m/>
    <m/>
    <b v="0"/>
    <x v="1"/>
    <m/>
    <m/>
    <n v="393.3"/>
    <m/>
    <x v="1241"/>
    <n v="100"/>
    <n v="0"/>
  </r>
  <r>
    <s v="0015A00002RfonKQAR"/>
    <b v="0"/>
    <m/>
    <b v="0"/>
    <m/>
    <m/>
    <m/>
    <x v="936"/>
    <b v="1"/>
    <m/>
    <m/>
    <m/>
    <m/>
    <m/>
    <s v="00531000007MUoEAAW"/>
    <b v="0"/>
    <d v="2019-10-25T14:13:20"/>
    <m/>
    <b v="0"/>
    <m/>
    <m/>
    <b v="0"/>
    <d v="2020-04-01T00:00:00"/>
    <n v="4"/>
    <n v="2020"/>
    <s v="Closed"/>
    <s v="Closed"/>
    <b v="0"/>
    <b v="0"/>
    <m/>
    <b v="1"/>
    <b v="0"/>
    <b v="0"/>
    <x v="23"/>
    <b v="0"/>
    <m/>
    <x v="0"/>
    <d v="2019-10-25T00:00:00"/>
    <s v="00531000008F2qlAAC"/>
    <d v="2021-06-28T12:59:34"/>
    <m/>
    <d v="2020-11-13T13:30:14"/>
    <m/>
    <m/>
    <b v="0"/>
    <m/>
    <m/>
    <s v="Field Sales"/>
    <m/>
    <m/>
    <m/>
    <m/>
    <m/>
    <x v="4357"/>
    <x v="0"/>
    <b v="1"/>
    <m/>
    <m/>
    <m/>
    <s v="00531000008F2qlAAC"/>
    <s v="01si00000040RFIAA2"/>
    <s v="All Hazards"/>
    <s v="All Hazards"/>
    <s v="0035A00003ZgeBrQAJ"/>
    <m/>
    <m/>
    <m/>
    <m/>
    <s v="0125A000001NaBLQA0"/>
    <b v="0"/>
    <m/>
    <b v="0"/>
    <m/>
    <m/>
    <x v="1"/>
    <b v="0"/>
    <d v="2021-06-29T20:34:54"/>
    <m/>
    <m/>
    <b v="0"/>
    <x v="1"/>
    <m/>
    <m/>
    <n v="69353.25"/>
    <m/>
    <x v="1242"/>
    <n v="100"/>
    <n v="0"/>
  </r>
  <r>
    <s v="001i000001MZMQXAA5"/>
    <b v="0"/>
    <m/>
    <b v="0"/>
    <m/>
    <m/>
    <m/>
    <x v="105"/>
    <b v="1"/>
    <m/>
    <m/>
    <s v="00331000034nZ5bAAE"/>
    <m/>
    <m/>
    <s v="00531000007KAsvAAG"/>
    <b v="0"/>
    <d v="2017-09-22T17:41:19"/>
    <m/>
    <b v="0"/>
    <m/>
    <m/>
    <b v="0"/>
    <d v="2017-04-01T00:00:00"/>
    <n v="4"/>
    <n v="2017"/>
    <s v="Closed"/>
    <s v="Closed"/>
    <b v="0"/>
    <b v="0"/>
    <m/>
    <b v="1"/>
    <b v="0"/>
    <b v="0"/>
    <x v="19"/>
    <b v="0"/>
    <m/>
    <x v="0"/>
    <d v="2018-02-28T00:00:00"/>
    <s v="0055A00000BclF5QAJ"/>
    <d v="2021-04-11T20:08:00"/>
    <m/>
    <d v="2020-01-06T18:18:35"/>
    <m/>
    <m/>
    <b v="0"/>
    <m/>
    <m/>
    <s v="Field Sales"/>
    <m/>
    <m/>
    <m/>
    <m/>
    <m/>
    <x v="4358"/>
    <x v="0"/>
    <b v="1"/>
    <m/>
    <m/>
    <m/>
    <s v="00531000007KAsvAAG"/>
    <s v="01s31000003qafjAAA"/>
    <s v="All Hazards"/>
    <s v="All Hazards"/>
    <m/>
    <m/>
    <m/>
    <m/>
    <m/>
    <s v="0125A000001NaBLQA0"/>
    <b v="0"/>
    <m/>
    <b v="0"/>
    <m/>
    <m/>
    <x v="1"/>
    <b v="0"/>
    <d v="2021-06-29T20:34:54"/>
    <m/>
    <m/>
    <b v="0"/>
    <x v="1"/>
    <m/>
    <m/>
    <n v="516"/>
    <m/>
    <x v="1243"/>
    <n v="100"/>
    <n v="0"/>
  </r>
  <r>
    <s v="0013100001jaFPCAA2"/>
    <b v="0"/>
    <m/>
    <b v="0"/>
    <s v="70131000001YBORAA4"/>
    <m/>
    <m/>
    <x v="761"/>
    <b v="1"/>
    <m/>
    <m/>
    <s v="00331000030OGp6AAG"/>
    <m/>
    <m/>
    <s v="00531000007KAsvAAG"/>
    <b v="0"/>
    <d v="2017-10-16T23:01:55"/>
    <m/>
    <b v="0"/>
    <m/>
    <m/>
    <b v="0"/>
    <d v="2017-04-01T00:00:00"/>
    <n v="4"/>
    <n v="2017"/>
    <s v="Closed"/>
    <s v="Closed"/>
    <b v="0"/>
    <b v="0"/>
    <m/>
    <b v="1"/>
    <b v="0"/>
    <b v="0"/>
    <x v="19"/>
    <b v="0"/>
    <m/>
    <x v="0"/>
    <m/>
    <s v="00531000007MUoEAAW"/>
    <d v="2020-12-10T21:15:22"/>
    <m/>
    <d v="2020-01-06T18:18:16"/>
    <m/>
    <m/>
    <b v="0"/>
    <m/>
    <m/>
    <s v="Trade Show"/>
    <m/>
    <m/>
    <m/>
    <m/>
    <m/>
    <x v="4359"/>
    <x v="0"/>
    <b v="1"/>
    <m/>
    <m/>
    <m/>
    <s v="00531000007KAsvAAG"/>
    <s v="01s31000003qafjAAA"/>
    <s v="All Hazards"/>
    <s v="All Hazards"/>
    <m/>
    <m/>
    <m/>
    <m/>
    <m/>
    <s v="0125A000001NaBLQA0"/>
    <b v="0"/>
    <m/>
    <b v="0"/>
    <m/>
    <m/>
    <x v="1"/>
    <b v="0"/>
    <d v="2021-06-29T20:34:54"/>
    <m/>
    <m/>
    <b v="0"/>
    <x v="1"/>
    <m/>
    <m/>
    <n v="64350"/>
    <m/>
    <x v="28"/>
    <n v="100"/>
    <n v="0"/>
  </r>
  <r>
    <s v="001i000001MZMQXAA5"/>
    <b v="0"/>
    <m/>
    <b v="0"/>
    <m/>
    <m/>
    <m/>
    <x v="937"/>
    <b v="1"/>
    <m/>
    <m/>
    <s v="00331000034nZ5bAAE"/>
    <m/>
    <m/>
    <s v="00531000007KAsvAAG"/>
    <b v="0"/>
    <d v="2017-10-25T18:10:52"/>
    <m/>
    <b v="0"/>
    <m/>
    <m/>
    <b v="0"/>
    <d v="2017-04-01T00:00:00"/>
    <n v="4"/>
    <n v="2017"/>
    <s v="Closed"/>
    <s v="Closed"/>
    <b v="0"/>
    <b v="0"/>
    <m/>
    <b v="1"/>
    <b v="0"/>
    <b v="0"/>
    <x v="19"/>
    <b v="0"/>
    <m/>
    <x v="0"/>
    <d v="2018-02-28T00:00:00"/>
    <s v="0055A00000BclF5QAJ"/>
    <d v="2021-04-11T20:06:15"/>
    <m/>
    <d v="2020-01-06T18:18:11"/>
    <m/>
    <m/>
    <b v="0"/>
    <m/>
    <m/>
    <s v="Field Sales"/>
    <m/>
    <m/>
    <m/>
    <m/>
    <m/>
    <x v="4360"/>
    <x v="0"/>
    <b v="1"/>
    <m/>
    <m/>
    <m/>
    <s v="00531000007KAsvAAG"/>
    <s v="01s31000003qafjAAA"/>
    <s v="All Hazards"/>
    <s v="All Hazards"/>
    <m/>
    <m/>
    <m/>
    <m/>
    <m/>
    <s v="0125A000001NaBLQA0"/>
    <b v="0"/>
    <m/>
    <b v="0"/>
    <m/>
    <m/>
    <x v="1"/>
    <b v="0"/>
    <d v="2021-06-29T20:34:54"/>
    <m/>
    <m/>
    <b v="0"/>
    <x v="1"/>
    <m/>
    <m/>
    <n v="71500"/>
    <m/>
    <x v="34"/>
    <n v="100"/>
    <n v="0"/>
  </r>
  <r>
    <s v="0013100001gZSbvAAG"/>
    <b v="0"/>
    <m/>
    <b v="0"/>
    <m/>
    <m/>
    <m/>
    <x v="938"/>
    <b v="1"/>
    <m/>
    <m/>
    <s v="0035A00003CcoV1QAJ"/>
    <m/>
    <m/>
    <s v="00531000007Es7rAAC"/>
    <b v="0"/>
    <d v="2017-07-17T20:36:21"/>
    <m/>
    <b v="0"/>
    <m/>
    <m/>
    <b v="0"/>
    <d v="2018-04-01T00:00:00"/>
    <n v="4"/>
    <n v="2018"/>
    <s v="Closed"/>
    <s v="Closed"/>
    <b v="0"/>
    <b v="0"/>
    <m/>
    <b v="1"/>
    <b v="0"/>
    <b v="0"/>
    <x v="19"/>
    <b v="0"/>
    <m/>
    <x v="0"/>
    <d v="2018-10-02T00:00:00"/>
    <s v="0055A00000BclF5QAJ"/>
    <d v="2021-04-11T19:52:07"/>
    <m/>
    <d v="2020-01-06T18:18:11"/>
    <m/>
    <m/>
    <b v="0"/>
    <m/>
    <s v="Drugs"/>
    <s v="Inside Sales"/>
    <m/>
    <m/>
    <m/>
    <m/>
    <m/>
    <x v="4361"/>
    <x v="0"/>
    <b v="1"/>
    <m/>
    <m/>
    <m/>
    <s v="00531000007KAsvAAG"/>
    <s v="01s31000003qafjAAA"/>
    <s v="All Hazards"/>
    <s v="All Hazards"/>
    <m/>
    <m/>
    <m/>
    <m/>
    <m/>
    <s v="0125A000001NaBLQA0"/>
    <b v="0"/>
    <m/>
    <b v="0"/>
    <m/>
    <m/>
    <x v="1"/>
    <b v="0"/>
    <d v="2021-06-29T20:34:54"/>
    <m/>
    <m/>
    <b v="0"/>
    <x v="1"/>
    <m/>
    <m/>
    <n v="99645"/>
    <m/>
    <x v="1244"/>
    <n v="100"/>
    <n v="0"/>
  </r>
  <r>
    <s v="0013100001gw2U2AAI"/>
    <b v="0"/>
    <m/>
    <b v="0"/>
    <m/>
    <m/>
    <m/>
    <x v="939"/>
    <b v="1"/>
    <m/>
    <m/>
    <m/>
    <m/>
    <m/>
    <s v="00531000007KAsvAAG"/>
    <b v="0"/>
    <d v="2018-04-12T12:20:48"/>
    <m/>
    <b v="0"/>
    <m/>
    <m/>
    <b v="0"/>
    <d v="2018-04-01T00:00:00"/>
    <n v="4"/>
    <n v="2018"/>
    <s v="Closed"/>
    <s v="Closed"/>
    <b v="0"/>
    <b v="0"/>
    <m/>
    <b v="1"/>
    <b v="0"/>
    <b v="0"/>
    <x v="19"/>
    <b v="0"/>
    <m/>
    <x v="0"/>
    <d v="2018-10-11T00:00:00"/>
    <s v="0055A00000BclF5QAJ"/>
    <d v="2021-04-11T20:06:15"/>
    <m/>
    <d v="2020-01-06T18:18:11"/>
    <m/>
    <m/>
    <b v="0"/>
    <m/>
    <m/>
    <s v="Field Sales"/>
    <m/>
    <m/>
    <m/>
    <m/>
    <m/>
    <x v="4362"/>
    <x v="0"/>
    <b v="1"/>
    <m/>
    <m/>
    <m/>
    <s v="00531000007KAsvAAG"/>
    <s v="01s31000003qafjAAA"/>
    <s v="All Hazards"/>
    <s v="All Hazards"/>
    <m/>
    <m/>
    <m/>
    <m/>
    <m/>
    <s v="0125A000001NaBLQA0"/>
    <b v="0"/>
    <m/>
    <b v="0"/>
    <m/>
    <m/>
    <x v="1"/>
    <b v="0"/>
    <d v="2021-06-29T20:34:54"/>
    <m/>
    <m/>
    <b v="0"/>
    <x v="1"/>
    <m/>
    <m/>
    <n v="65000"/>
    <m/>
    <x v="4"/>
    <n v="100"/>
    <n v="0"/>
  </r>
  <r>
    <s v="001i000001LHCUyAAP"/>
    <b v="0"/>
    <m/>
    <b v="0"/>
    <m/>
    <m/>
    <m/>
    <x v="940"/>
    <b v="1"/>
    <m/>
    <m/>
    <m/>
    <m/>
    <m/>
    <s v="00531000007MUoEAAW"/>
    <b v="0"/>
    <d v="2018-10-18T12:49:29"/>
    <m/>
    <b v="0"/>
    <m/>
    <m/>
    <b v="0"/>
    <d v="2018-04-01T00:00:00"/>
    <n v="4"/>
    <n v="2018"/>
    <s v="Closed"/>
    <s v="Closed"/>
    <b v="0"/>
    <b v="0"/>
    <m/>
    <b v="1"/>
    <b v="0"/>
    <b v="0"/>
    <x v="23"/>
    <b v="0"/>
    <m/>
    <x v="0"/>
    <m/>
    <s v="0055A00000BclF5QAJ"/>
    <d v="2021-04-11T20:08:00"/>
    <m/>
    <d v="2020-01-06T18:18:16"/>
    <m/>
    <m/>
    <b v="0"/>
    <m/>
    <m/>
    <s v="Field Sales"/>
    <m/>
    <m/>
    <m/>
    <m/>
    <m/>
    <x v="4363"/>
    <x v="0"/>
    <b v="1"/>
    <m/>
    <m/>
    <m/>
    <s v="00531000008F2qlAAC"/>
    <s v="01s31000003qafjAAA"/>
    <m/>
    <s v="CWAs"/>
    <m/>
    <m/>
    <m/>
    <m/>
    <m/>
    <s v="0125A000001NaBLQA0"/>
    <b v="0"/>
    <m/>
    <b v="0"/>
    <m/>
    <m/>
    <x v="1"/>
    <b v="0"/>
    <d v="2021-06-29T20:34:54"/>
    <m/>
    <m/>
    <b v="0"/>
    <x v="1"/>
    <m/>
    <m/>
    <n v="53923.5"/>
    <m/>
    <x v="1245"/>
    <n v="100"/>
    <n v="0"/>
  </r>
  <r>
    <s v="001i000001MZ8IpAAL"/>
    <b v="0"/>
    <m/>
    <b v="0"/>
    <m/>
    <m/>
    <m/>
    <x v="802"/>
    <b v="1"/>
    <m/>
    <m/>
    <m/>
    <m/>
    <m/>
    <s v="00531000007MUoEAAW"/>
    <b v="0"/>
    <d v="2019-11-04T16:07:45"/>
    <m/>
    <b v="0"/>
    <m/>
    <m/>
    <b v="0"/>
    <d v="2019-04-01T00:00:00"/>
    <n v="4"/>
    <n v="2019"/>
    <s v="Closed"/>
    <s v="Closed"/>
    <b v="0"/>
    <b v="0"/>
    <m/>
    <b v="1"/>
    <b v="0"/>
    <b v="0"/>
    <x v="22"/>
    <b v="0"/>
    <m/>
    <x v="0"/>
    <d v="2019-11-04T00:00:00"/>
    <s v="0055A00000BclF5QAJ"/>
    <d v="2021-04-11T19:52:07"/>
    <m/>
    <d v="2020-01-06T18:18:16"/>
    <m/>
    <m/>
    <b v="0"/>
    <m/>
    <m/>
    <s v="Inside Sales"/>
    <m/>
    <m/>
    <m/>
    <m/>
    <m/>
    <x v="4364"/>
    <x v="0"/>
    <b v="1"/>
    <m/>
    <m/>
    <m/>
    <s v="00531000007MUoEAAW"/>
    <s v="01s31000003qafjAAA"/>
    <s v="CWAs"/>
    <s v="CWAs"/>
    <m/>
    <m/>
    <m/>
    <m/>
    <m/>
    <s v="0125A000001NaBLQA0"/>
    <b v="0"/>
    <m/>
    <b v="0"/>
    <m/>
    <m/>
    <x v="1"/>
    <b v="0"/>
    <d v="2021-06-29T20:34:55"/>
    <m/>
    <m/>
    <b v="0"/>
    <x v="1"/>
    <m/>
    <m/>
    <n v="2587"/>
    <m/>
    <x v="1246"/>
    <n v="100"/>
    <n v="0"/>
  </r>
  <r>
    <s v="001i000001MZ8IpAAL"/>
    <b v="0"/>
    <m/>
    <b v="0"/>
    <m/>
    <m/>
    <m/>
    <x v="802"/>
    <b v="1"/>
    <m/>
    <m/>
    <m/>
    <m/>
    <m/>
    <s v="00531000007MUoEAAW"/>
    <b v="0"/>
    <d v="2019-11-04T16:31:16"/>
    <m/>
    <b v="0"/>
    <m/>
    <m/>
    <b v="0"/>
    <d v="2019-04-01T00:00:00"/>
    <n v="4"/>
    <n v="2019"/>
    <s v="Closed"/>
    <s v="Closed"/>
    <b v="0"/>
    <b v="0"/>
    <m/>
    <b v="1"/>
    <b v="0"/>
    <b v="0"/>
    <x v="22"/>
    <b v="0"/>
    <m/>
    <x v="0"/>
    <d v="2019-11-04T00:00:00"/>
    <s v="0055A00000BclF5QAJ"/>
    <d v="2021-04-11T19:52:07"/>
    <m/>
    <d v="2020-01-06T18:18:16"/>
    <m/>
    <m/>
    <b v="0"/>
    <m/>
    <m/>
    <s v="Inside Sales"/>
    <m/>
    <m/>
    <m/>
    <m/>
    <m/>
    <x v="4365"/>
    <x v="0"/>
    <b v="1"/>
    <m/>
    <m/>
    <m/>
    <s v="00531000007MUoEAAW"/>
    <s v="01s31000003qafjAAA"/>
    <s v="CWAs"/>
    <s v="CWAs"/>
    <m/>
    <m/>
    <m/>
    <m/>
    <m/>
    <s v="0125A000001NaBLQA0"/>
    <b v="0"/>
    <m/>
    <b v="0"/>
    <m/>
    <m/>
    <x v="1"/>
    <b v="0"/>
    <d v="2021-06-29T20:34:55"/>
    <m/>
    <m/>
    <b v="0"/>
    <x v="1"/>
    <m/>
    <m/>
    <n v="438.75"/>
    <m/>
    <x v="1247"/>
    <n v="100"/>
    <n v="0"/>
  </r>
  <r>
    <s v="0015A00001tbLUxQAM"/>
    <b v="0"/>
    <m/>
    <b v="0"/>
    <m/>
    <m/>
    <m/>
    <x v="941"/>
    <b v="1"/>
    <m/>
    <m/>
    <m/>
    <m/>
    <m/>
    <s v="00531000007KgPgAAK"/>
    <b v="0"/>
    <d v="2017-08-09T04:23:18"/>
    <m/>
    <b v="0"/>
    <m/>
    <m/>
    <b v="0"/>
    <d v="2017-04-01T00:00:00"/>
    <n v="4"/>
    <n v="2017"/>
    <s v="Closed"/>
    <s v="Closed"/>
    <b v="0"/>
    <b v="0"/>
    <m/>
    <b v="1"/>
    <b v="0"/>
    <b v="0"/>
    <x v="20"/>
    <b v="0"/>
    <m/>
    <x v="0"/>
    <m/>
    <s v="0055A00000BclF5QAJ"/>
    <d v="2021-04-11T19:52:07"/>
    <m/>
    <d v="2020-05-20T14:23:51"/>
    <m/>
    <m/>
    <b v="0"/>
    <m/>
    <s v="Explosives"/>
    <s v="Inside Sales"/>
    <m/>
    <m/>
    <m/>
    <m/>
    <m/>
    <x v="4366"/>
    <x v="0"/>
    <b v="1"/>
    <m/>
    <m/>
    <m/>
    <s v="00531000007KgPgAAK"/>
    <s v="01s31000003qafjAAA"/>
    <m/>
    <s v="CWAs"/>
    <m/>
    <m/>
    <m/>
    <m/>
    <m/>
    <s v="0125A000001NaBLQA0"/>
    <b v="0"/>
    <m/>
    <b v="0"/>
    <m/>
    <m/>
    <x v="1"/>
    <b v="0"/>
    <d v="2021-06-29T20:34:54"/>
    <m/>
    <m/>
    <b v="0"/>
    <x v="1"/>
    <m/>
    <m/>
    <n v="65796"/>
    <m/>
    <x v="1248"/>
    <n v="100"/>
    <n v="0"/>
  </r>
  <r>
    <s v="0013100001jaPRCAA2"/>
    <b v="0"/>
    <m/>
    <b v="0"/>
    <m/>
    <m/>
    <m/>
    <x v="942"/>
    <b v="1"/>
    <m/>
    <m/>
    <s v="0035A00003IOyeDQAT"/>
    <m/>
    <m/>
    <s v="00531000007KAsvAAG"/>
    <b v="0"/>
    <d v="2018-06-14T20:19:04"/>
    <m/>
    <b v="0"/>
    <m/>
    <m/>
    <b v="0"/>
    <d v="2018-04-01T00:00:00"/>
    <n v="4"/>
    <n v="2018"/>
    <s v="Closed"/>
    <s v="Closed"/>
    <b v="0"/>
    <b v="0"/>
    <m/>
    <b v="1"/>
    <b v="0"/>
    <b v="0"/>
    <x v="19"/>
    <b v="0"/>
    <m/>
    <x v="0"/>
    <d v="2018-11-05T00:00:00"/>
    <s v="00531000007MUoEAAW"/>
    <d v="2020-12-10T21:15:22"/>
    <m/>
    <d v="2020-01-06T18:18:16"/>
    <m/>
    <m/>
    <b v="0"/>
    <m/>
    <m/>
    <s v="Website"/>
    <m/>
    <m/>
    <m/>
    <m/>
    <m/>
    <x v="4367"/>
    <x v="0"/>
    <b v="1"/>
    <m/>
    <m/>
    <m/>
    <s v="00531000007KAsvAAG"/>
    <s v="01s31000003qafjAAA"/>
    <s v="Drugs"/>
    <s v="Drugs"/>
    <m/>
    <m/>
    <m/>
    <m/>
    <m/>
    <s v="0125A000001NaBLQA0"/>
    <b v="0"/>
    <m/>
    <b v="0"/>
    <m/>
    <m/>
    <x v="1"/>
    <b v="0"/>
    <d v="2021-06-29T20:34:54"/>
    <m/>
    <m/>
    <b v="0"/>
    <x v="1"/>
    <m/>
    <m/>
    <n v="65199"/>
    <m/>
    <x v="1084"/>
    <n v="100"/>
    <n v="0"/>
  </r>
  <r>
    <s v="0015A000026BtJoQAK"/>
    <b v="0"/>
    <m/>
    <b v="0"/>
    <m/>
    <m/>
    <m/>
    <x v="943"/>
    <b v="1"/>
    <m/>
    <m/>
    <s v="0035A00003Ntx6YQAR"/>
    <m/>
    <m/>
    <s v="00531000007KAsvAAG"/>
    <b v="0"/>
    <d v="2018-11-02T21:19:13"/>
    <m/>
    <b v="0"/>
    <m/>
    <m/>
    <b v="0"/>
    <d v="2018-04-01T00:00:00"/>
    <n v="4"/>
    <n v="2018"/>
    <s v="Closed"/>
    <s v="Closed"/>
    <b v="0"/>
    <b v="0"/>
    <m/>
    <b v="1"/>
    <b v="0"/>
    <b v="0"/>
    <x v="19"/>
    <b v="0"/>
    <m/>
    <x v="0"/>
    <m/>
    <s v="0055A00000BclF5QAJ"/>
    <d v="2021-04-11T19:52:07"/>
    <m/>
    <d v="2020-01-06T18:18:16"/>
    <m/>
    <m/>
    <b v="0"/>
    <m/>
    <m/>
    <s v="Inside Sales"/>
    <m/>
    <m/>
    <m/>
    <m/>
    <m/>
    <x v="4368"/>
    <x v="0"/>
    <b v="1"/>
    <m/>
    <m/>
    <m/>
    <s v="00531000007KAsvAAG"/>
    <s v="01s31000003qafjAAA"/>
    <s v="Drugs"/>
    <s v="Drugs"/>
    <m/>
    <m/>
    <m/>
    <m/>
    <m/>
    <s v="0125A000001NaBLQA0"/>
    <b v="0"/>
    <m/>
    <b v="0"/>
    <m/>
    <m/>
    <x v="1"/>
    <b v="0"/>
    <d v="2021-06-29T20:34:54"/>
    <m/>
    <m/>
    <b v="0"/>
    <x v="1"/>
    <m/>
    <m/>
    <n v="65199"/>
    <m/>
    <x v="1084"/>
    <n v="100"/>
    <n v="0"/>
  </r>
  <r>
    <s v="0013100001mz2dQAAQ"/>
    <b v="0"/>
    <m/>
    <b v="0"/>
    <s v="7015A000001Zks9QAC"/>
    <m/>
    <m/>
    <x v="772"/>
    <b v="1"/>
    <m/>
    <m/>
    <s v="0035A00003IOYd6QAH"/>
    <m/>
    <m/>
    <s v="00531000007KAsvAAG"/>
    <b v="0"/>
    <d v="2019-09-12T15:01:42"/>
    <m/>
    <b v="0"/>
    <m/>
    <m/>
    <b v="0"/>
    <d v="2019-04-01T00:00:00"/>
    <n v="4"/>
    <n v="2019"/>
    <s v="Closed"/>
    <s v="Closed"/>
    <b v="0"/>
    <b v="0"/>
    <m/>
    <b v="1"/>
    <b v="0"/>
    <b v="0"/>
    <x v="19"/>
    <b v="0"/>
    <m/>
    <x v="0"/>
    <d v="2019-10-07T00:00:00"/>
    <s v="0055A00000BclF5QAJ"/>
    <d v="2021-04-11T19:52:59"/>
    <m/>
    <d v="2020-01-06T18:18:16"/>
    <m/>
    <m/>
    <b v="0"/>
    <m/>
    <m/>
    <s v="Inside Sales"/>
    <m/>
    <m/>
    <m/>
    <m/>
    <m/>
    <x v="4369"/>
    <x v="0"/>
    <b v="1"/>
    <m/>
    <m/>
    <m/>
    <s v="00531000007KAsvAAG"/>
    <s v="01s31000003qafjAAA"/>
    <s v="Drugs"/>
    <s v="Drugs"/>
    <m/>
    <m/>
    <m/>
    <m/>
    <m/>
    <s v="0125A000001NaBLQA0"/>
    <b v="0"/>
    <m/>
    <b v="0"/>
    <m/>
    <m/>
    <x v="1"/>
    <b v="0"/>
    <d v="2021-06-29T20:34:54"/>
    <m/>
    <m/>
    <b v="0"/>
    <x v="1"/>
    <m/>
    <m/>
    <n v="73320"/>
    <m/>
    <x v="1143"/>
    <n v="100"/>
    <n v="0"/>
  </r>
  <r>
    <s v="0013100001lcRjOAAU"/>
    <b v="0"/>
    <m/>
    <b v="0"/>
    <m/>
    <m/>
    <m/>
    <x v="756"/>
    <b v="1"/>
    <m/>
    <m/>
    <s v="0035A00003bZ9LOQA0"/>
    <m/>
    <m/>
    <s v="00531000007MUoEAAW"/>
    <b v="0"/>
    <d v="2019-10-15T17:31:54"/>
    <m/>
    <b v="0"/>
    <m/>
    <m/>
    <b v="0"/>
    <d v="2019-04-01T00:00:00"/>
    <n v="4"/>
    <n v="2019"/>
    <s v="Closed"/>
    <s v="Closed"/>
    <b v="0"/>
    <b v="0"/>
    <m/>
    <b v="1"/>
    <b v="0"/>
    <b v="0"/>
    <x v="19"/>
    <b v="0"/>
    <m/>
    <x v="0"/>
    <d v="2019-12-19T00:00:00"/>
    <s v="0055A00000BclF5QAJ"/>
    <d v="2021-04-11T19:52:07"/>
    <m/>
    <d v="2020-01-06T18:18:16"/>
    <m/>
    <m/>
    <b v="0"/>
    <m/>
    <m/>
    <s v="Inside Sales"/>
    <m/>
    <m/>
    <m/>
    <m/>
    <m/>
    <x v="4370"/>
    <x v="0"/>
    <b v="1"/>
    <m/>
    <m/>
    <m/>
    <s v="00531000007MUoEAAW"/>
    <s v="01s31000003qafjAAA"/>
    <m/>
    <s v="Drugs"/>
    <m/>
    <m/>
    <m/>
    <m/>
    <m/>
    <s v="0125A000001NaBLQA0"/>
    <b v="0"/>
    <m/>
    <b v="0"/>
    <m/>
    <m/>
    <x v="1"/>
    <b v="0"/>
    <d v="2021-06-29T20:34:54"/>
    <m/>
    <m/>
    <b v="0"/>
    <x v="1"/>
    <m/>
    <m/>
    <n v="6500"/>
    <m/>
    <x v="79"/>
    <n v="100"/>
    <n v="0"/>
  </r>
  <r>
    <s v="0015A00002CwhnmQAB"/>
    <b v="0"/>
    <m/>
    <b v="0"/>
    <m/>
    <m/>
    <m/>
    <x v="792"/>
    <b v="1"/>
    <m/>
    <m/>
    <m/>
    <m/>
    <m/>
    <s v="00531000007MUoEAAW"/>
    <b v="0"/>
    <d v="2019-11-08T19:40:16"/>
    <m/>
    <b v="0"/>
    <m/>
    <m/>
    <b v="0"/>
    <d v="2019-04-01T00:00:00"/>
    <n v="4"/>
    <n v="2019"/>
    <s v="Closed"/>
    <s v="Closed"/>
    <b v="0"/>
    <b v="0"/>
    <m/>
    <b v="1"/>
    <b v="0"/>
    <b v="0"/>
    <x v="20"/>
    <b v="0"/>
    <m/>
    <x v="0"/>
    <d v="2019-11-08T00:00:00"/>
    <s v="0055A00000BclF5QAJ"/>
    <d v="2021-04-11T19:52:07"/>
    <m/>
    <d v="2020-01-06T18:18:16"/>
    <m/>
    <m/>
    <b v="0"/>
    <m/>
    <m/>
    <s v="Inside Sales"/>
    <m/>
    <m/>
    <m/>
    <m/>
    <m/>
    <x v="4371"/>
    <x v="0"/>
    <b v="1"/>
    <m/>
    <m/>
    <m/>
    <s v="00531000007MUoEAAW"/>
    <s v="01s31000003qafjAAA"/>
    <s v="Drugs"/>
    <s v="Drugs"/>
    <m/>
    <m/>
    <m/>
    <m/>
    <m/>
    <s v="0125A000001NaBLQA0"/>
    <b v="0"/>
    <m/>
    <b v="0"/>
    <m/>
    <m/>
    <x v="1"/>
    <b v="0"/>
    <d v="2021-06-29T20:34:55"/>
    <m/>
    <m/>
    <b v="0"/>
    <x v="1"/>
    <m/>
    <m/>
    <n v="358.2"/>
    <m/>
    <x v="1174"/>
    <n v="100"/>
    <n v="0"/>
  </r>
  <r>
    <s v="0015A00001tZ9JzQAK"/>
    <b v="0"/>
    <m/>
    <b v="0"/>
    <m/>
    <m/>
    <m/>
    <x v="944"/>
    <b v="1"/>
    <m/>
    <m/>
    <m/>
    <m/>
    <m/>
    <s v="00531000007MUoEAAW"/>
    <b v="0"/>
    <d v="2019-03-07T18:03:34"/>
    <m/>
    <b v="0"/>
    <m/>
    <m/>
    <b v="0"/>
    <d v="2018-04-01T00:00:00"/>
    <n v="4"/>
    <n v="2018"/>
    <s v="Closed"/>
    <s v="Closed"/>
    <b v="0"/>
    <b v="0"/>
    <m/>
    <b v="1"/>
    <b v="0"/>
    <b v="0"/>
    <x v="22"/>
    <b v="0"/>
    <m/>
    <x v="0"/>
    <d v="2019-03-07T00:00:00"/>
    <s v="0055A00000BclF5QAJ"/>
    <d v="2021-04-11T20:08:00"/>
    <m/>
    <d v="2020-01-06T18:18:16"/>
    <m/>
    <m/>
    <b v="0"/>
    <m/>
    <m/>
    <s v="Field Sales"/>
    <m/>
    <m/>
    <m/>
    <m/>
    <m/>
    <x v="4372"/>
    <x v="0"/>
    <b v="1"/>
    <m/>
    <m/>
    <m/>
    <s v="00531000007KgPgAAK"/>
    <s v="01s31000003qafjAAA"/>
    <s v="CWAs;Explosives"/>
    <s v="CWAs"/>
    <m/>
    <m/>
    <m/>
    <m/>
    <m/>
    <s v="0125A000001NaBLQA0"/>
    <b v="0"/>
    <s v="Explosives"/>
    <b v="0"/>
    <m/>
    <m/>
    <x v="1"/>
    <b v="0"/>
    <d v="2021-06-29T20:34:54"/>
    <m/>
    <m/>
    <b v="0"/>
    <x v="1"/>
    <m/>
    <m/>
    <n v="327821.52"/>
    <m/>
    <x v="1249"/>
    <n v="100"/>
    <n v="0"/>
  </r>
  <r>
    <s v="0015A000026nOcMQAU"/>
    <b v="0"/>
    <m/>
    <b v="0"/>
    <m/>
    <m/>
    <m/>
    <x v="766"/>
    <b v="1"/>
    <m/>
    <m/>
    <m/>
    <m/>
    <m/>
    <s v="00531000007MUoEAAW"/>
    <b v="0"/>
    <d v="2019-01-02T16:48:52"/>
    <m/>
    <b v="0"/>
    <m/>
    <m/>
    <b v="0"/>
    <d v="2018-04-01T00:00:00"/>
    <n v="4"/>
    <n v="2018"/>
    <s v="Closed"/>
    <s v="Closed"/>
    <b v="0"/>
    <b v="0"/>
    <m/>
    <b v="1"/>
    <b v="0"/>
    <b v="0"/>
    <x v="23"/>
    <b v="0"/>
    <m/>
    <x v="0"/>
    <d v="2018-12-31T00:00:00"/>
    <s v="0055A00000BclF5QAJ"/>
    <d v="2021-04-11T20:08:00"/>
    <m/>
    <d v="2020-01-06T18:18:16"/>
    <m/>
    <m/>
    <b v="0"/>
    <m/>
    <m/>
    <s v="Field Sales"/>
    <m/>
    <m/>
    <m/>
    <m/>
    <m/>
    <x v="4373"/>
    <x v="0"/>
    <b v="1"/>
    <m/>
    <m/>
    <m/>
    <s v="00531000008F2qlAAC"/>
    <s v="01si00000040RFIAA2"/>
    <s v="CWAs"/>
    <s v="CWAs"/>
    <m/>
    <m/>
    <m/>
    <m/>
    <m/>
    <s v="0125A000001NaBLQA0"/>
    <b v="0"/>
    <s v="Explosives"/>
    <b v="0"/>
    <m/>
    <m/>
    <x v="1"/>
    <b v="0"/>
    <d v="2021-06-29T20:34:54"/>
    <m/>
    <m/>
    <b v="0"/>
    <x v="1"/>
    <m/>
    <m/>
    <n v="52197"/>
    <m/>
    <x v="1250"/>
    <n v="100"/>
    <n v="0"/>
  </r>
  <r>
    <s v="0015A000026nOcMQAU"/>
    <b v="0"/>
    <m/>
    <b v="0"/>
    <m/>
    <m/>
    <m/>
    <x v="766"/>
    <b v="1"/>
    <m/>
    <m/>
    <m/>
    <m/>
    <m/>
    <s v="00531000007MUoEAAW"/>
    <b v="0"/>
    <d v="2019-01-02T18:09:36"/>
    <m/>
    <b v="0"/>
    <m/>
    <m/>
    <b v="0"/>
    <d v="2018-04-01T00:00:00"/>
    <n v="4"/>
    <n v="2018"/>
    <s v="Closed"/>
    <s v="Closed"/>
    <b v="0"/>
    <b v="0"/>
    <m/>
    <b v="1"/>
    <b v="0"/>
    <b v="0"/>
    <x v="23"/>
    <b v="0"/>
    <m/>
    <x v="0"/>
    <m/>
    <s v="0055A00000BclF5QAJ"/>
    <d v="2021-04-11T20:08:00"/>
    <m/>
    <d v="2020-01-06T18:18:16"/>
    <m/>
    <m/>
    <b v="0"/>
    <m/>
    <m/>
    <s v="Field Sales"/>
    <m/>
    <m/>
    <m/>
    <m/>
    <m/>
    <x v="4374"/>
    <x v="0"/>
    <b v="1"/>
    <m/>
    <m/>
    <m/>
    <s v="00531000008F2qlAAC"/>
    <s v="01si00000040RFIAA2"/>
    <s v="CWAs"/>
    <s v="CWAs"/>
    <m/>
    <m/>
    <m/>
    <m/>
    <m/>
    <s v="0125A000001NaBLQA0"/>
    <b v="0"/>
    <s v="Explosives"/>
    <b v="0"/>
    <m/>
    <m/>
    <x v="1"/>
    <b v="0"/>
    <d v="2021-06-29T20:34:54"/>
    <m/>
    <m/>
    <b v="0"/>
    <x v="1"/>
    <m/>
    <m/>
    <n v="86052.2"/>
    <m/>
    <x v="1251"/>
    <n v="100"/>
    <n v="0"/>
  </r>
  <r>
    <s v="0015A000026nOcMQAU"/>
    <b v="0"/>
    <m/>
    <b v="0"/>
    <m/>
    <m/>
    <m/>
    <x v="766"/>
    <b v="1"/>
    <m/>
    <m/>
    <m/>
    <m/>
    <m/>
    <s v="00531000007MUoEAAW"/>
    <b v="0"/>
    <d v="2019-01-02T18:14:23"/>
    <m/>
    <b v="0"/>
    <m/>
    <m/>
    <b v="0"/>
    <d v="2018-04-01T00:00:00"/>
    <n v="4"/>
    <n v="2018"/>
    <s v="Closed"/>
    <s v="Closed"/>
    <b v="0"/>
    <b v="0"/>
    <m/>
    <b v="1"/>
    <b v="0"/>
    <b v="0"/>
    <x v="23"/>
    <b v="0"/>
    <m/>
    <x v="0"/>
    <d v="2018-12-31T00:00:00"/>
    <s v="0055A00000BclF5QAJ"/>
    <d v="2021-04-11T20:08:00"/>
    <m/>
    <d v="2020-01-06T18:18:16"/>
    <m/>
    <m/>
    <b v="0"/>
    <m/>
    <m/>
    <s v="Field Sales"/>
    <m/>
    <m/>
    <m/>
    <m/>
    <m/>
    <x v="4375"/>
    <x v="0"/>
    <b v="1"/>
    <m/>
    <m/>
    <m/>
    <s v="00531000008F2qlAAC"/>
    <s v="01si00000040RFIAA2"/>
    <s v="CWAs"/>
    <s v="CWAs"/>
    <m/>
    <m/>
    <m/>
    <m/>
    <m/>
    <s v="0125A000001NaBLQA0"/>
    <b v="0"/>
    <s v="Explosives"/>
    <b v="0"/>
    <m/>
    <m/>
    <x v="1"/>
    <b v="0"/>
    <d v="2021-06-29T20:34:54"/>
    <m/>
    <m/>
    <b v="0"/>
    <x v="1"/>
    <m/>
    <m/>
    <n v="173466"/>
    <m/>
    <x v="1252"/>
    <n v="100"/>
    <n v="0"/>
  </r>
  <r>
    <s v="0013100001gaFSgAAM"/>
    <b v="0"/>
    <m/>
    <b v="0"/>
    <m/>
    <m/>
    <m/>
    <x v="454"/>
    <b v="1"/>
    <m/>
    <m/>
    <s v="0035A00003TVeVBQA1"/>
    <m/>
    <m/>
    <s v="00531000007MUoEAAW"/>
    <b v="0"/>
    <d v="2019-11-20T16:29:32"/>
    <m/>
    <b v="0"/>
    <m/>
    <m/>
    <b v="0"/>
    <d v="2019-04-01T00:00:00"/>
    <n v="4"/>
    <n v="2019"/>
    <s v="Closed"/>
    <s v="Closed"/>
    <b v="0"/>
    <b v="0"/>
    <m/>
    <b v="1"/>
    <b v="0"/>
    <b v="0"/>
    <x v="19"/>
    <b v="0"/>
    <m/>
    <x v="0"/>
    <d v="2019-12-11T00:00:00"/>
    <s v="0055A00000BclF5QAJ"/>
    <d v="2021-04-11T19:52:07"/>
    <m/>
    <d v="2020-01-06T18:18:16"/>
    <m/>
    <m/>
    <b v="0"/>
    <m/>
    <m/>
    <s v="Inside Sales"/>
    <m/>
    <m/>
    <m/>
    <m/>
    <m/>
    <x v="4376"/>
    <x v="0"/>
    <b v="1"/>
    <m/>
    <m/>
    <m/>
    <s v="00531000007MUoEAAW"/>
    <s v="01s31000003qafjAAA"/>
    <m/>
    <s v="All Hazards"/>
    <m/>
    <m/>
    <s v="MX908"/>
    <m/>
    <m/>
    <s v="0125A000001NaBLQA0"/>
    <b v="0"/>
    <m/>
    <b v="0"/>
    <m/>
    <m/>
    <x v="1"/>
    <b v="0"/>
    <d v="2021-06-29T20:34:55"/>
    <m/>
    <m/>
    <b v="0"/>
    <x v="1"/>
    <m/>
    <m/>
    <n v="398"/>
    <m/>
    <x v="1099"/>
    <n v="100"/>
    <n v="0"/>
  </r>
  <r>
    <s v="001i000001MZMQXAA5"/>
    <b v="0"/>
    <m/>
    <b v="0"/>
    <m/>
    <m/>
    <m/>
    <x v="945"/>
    <b v="1"/>
    <m/>
    <m/>
    <s v="00331000034nZ5bAAE"/>
    <m/>
    <m/>
    <s v="00531000007MUoEAAW"/>
    <b v="0"/>
    <d v="2019-11-20T16:45:54"/>
    <m/>
    <b v="0"/>
    <m/>
    <m/>
    <b v="0"/>
    <d v="2019-04-01T00:00:00"/>
    <n v="4"/>
    <n v="2019"/>
    <s v="Closed"/>
    <s v="Closed"/>
    <b v="0"/>
    <b v="0"/>
    <m/>
    <b v="1"/>
    <b v="0"/>
    <b v="0"/>
    <x v="19"/>
    <b v="0"/>
    <m/>
    <x v="0"/>
    <d v="2019-11-27T00:00:00"/>
    <s v="0055A00000BclF5QAJ"/>
    <d v="2021-04-11T19:52:59"/>
    <m/>
    <d v="2020-06-16T16:01:25"/>
    <m/>
    <m/>
    <b v="0"/>
    <m/>
    <m/>
    <s v="Inside Sales"/>
    <m/>
    <m/>
    <m/>
    <m/>
    <m/>
    <x v="4377"/>
    <x v="0"/>
    <b v="1"/>
    <m/>
    <m/>
    <m/>
    <s v="00531000007MUoEAAW"/>
    <s v="01s31000003qafjAAA"/>
    <m/>
    <s v="All Hazards"/>
    <m/>
    <m/>
    <s v="MX908"/>
    <m/>
    <m/>
    <s v="0125A000001NaBLQA0"/>
    <b v="0"/>
    <m/>
    <b v="0"/>
    <m/>
    <m/>
    <x v="1"/>
    <b v="0"/>
    <d v="2021-06-29T20:34:55"/>
    <m/>
    <m/>
    <b v="0"/>
    <x v="1"/>
    <m/>
    <m/>
    <n v="91000"/>
    <m/>
    <x v="1008"/>
    <n v="100"/>
    <n v="0"/>
  </r>
  <r>
    <s v="0015A00002G7uczQAB"/>
    <b v="0"/>
    <m/>
    <b v="0"/>
    <m/>
    <m/>
    <m/>
    <x v="794"/>
    <b v="1"/>
    <m/>
    <m/>
    <s v="0035A00003aUhXNQA0"/>
    <m/>
    <m/>
    <s v="00531000007KAsvAAG"/>
    <b v="0"/>
    <d v="2020-01-31T16:29:41"/>
    <m/>
    <b v="0"/>
    <m/>
    <m/>
    <b v="0"/>
    <d v="2020-04-01T00:00:00"/>
    <n v="4"/>
    <n v="2020"/>
    <s v="Closed"/>
    <s v="Closed"/>
    <b v="0"/>
    <b v="0"/>
    <m/>
    <b v="1"/>
    <b v="0"/>
    <b v="0"/>
    <x v="19"/>
    <b v="0"/>
    <m/>
    <x v="0"/>
    <d v="2020-10-14T00:00:00"/>
    <s v="0055A00000BclF5QAJ"/>
    <d v="2021-04-11T20:08:00"/>
    <m/>
    <d v="2020-10-09T14:54:59"/>
    <m/>
    <m/>
    <b v="0"/>
    <m/>
    <m/>
    <s v="Field Sales"/>
    <m/>
    <m/>
    <m/>
    <m/>
    <m/>
    <x v="4378"/>
    <x v="0"/>
    <b v="1"/>
    <m/>
    <m/>
    <m/>
    <s v="00531000007KAsvAAG"/>
    <s v="01s31000003qafjAAA"/>
    <s v="All Hazards"/>
    <s v="All Hazards"/>
    <m/>
    <m/>
    <s v="MX908"/>
    <m/>
    <m/>
    <s v="0125A000001NaBLQA0"/>
    <b v="0"/>
    <m/>
    <b v="0"/>
    <m/>
    <m/>
    <x v="1"/>
    <b v="0"/>
    <d v="2021-06-29T20:34:55"/>
    <m/>
    <m/>
    <b v="0"/>
    <x v="1"/>
    <m/>
    <m/>
    <n v="64941.03"/>
    <m/>
    <x v="1253"/>
    <n v="100"/>
    <n v="0"/>
  </r>
  <r>
    <s v="0013100001gw2U2AAI"/>
    <b v="0"/>
    <m/>
    <b v="0"/>
    <m/>
    <m/>
    <m/>
    <x v="558"/>
    <b v="1"/>
    <m/>
    <m/>
    <s v="0035A00003kdQV6QAM"/>
    <m/>
    <m/>
    <s v="00531000007MUoEAAW"/>
    <b v="0"/>
    <d v="2020-05-07T19:43:13"/>
    <m/>
    <b v="0"/>
    <m/>
    <m/>
    <b v="0"/>
    <d v="2020-04-01T00:00:00"/>
    <n v="4"/>
    <n v="2020"/>
    <s v="Closed"/>
    <s v="Closed"/>
    <b v="0"/>
    <b v="0"/>
    <m/>
    <b v="1"/>
    <b v="0"/>
    <b v="0"/>
    <x v="19"/>
    <b v="0"/>
    <m/>
    <x v="0"/>
    <d v="2020-11-16T00:00:00"/>
    <s v="0055A00000BclF5QAJ"/>
    <d v="2021-04-11T19:52:07"/>
    <m/>
    <d v="2020-11-05T21:19:02"/>
    <m/>
    <m/>
    <b v="0"/>
    <m/>
    <m/>
    <s v="Inside Sales"/>
    <m/>
    <m/>
    <m/>
    <m/>
    <m/>
    <x v="4379"/>
    <x v="0"/>
    <b v="1"/>
    <m/>
    <m/>
    <m/>
    <s v="00531000007MUoEAAW"/>
    <s v="01s31000003qafjAAA"/>
    <m/>
    <s v="All Hazards"/>
    <m/>
    <m/>
    <s v="MX908"/>
    <m/>
    <s v="0Q05A0000013umeSAA"/>
    <s v="0125A000001NaBLQA0"/>
    <b v="0"/>
    <m/>
    <b v="0"/>
    <m/>
    <m/>
    <x v="1"/>
    <b v="0"/>
    <d v="2021-06-29T20:34:55"/>
    <m/>
    <m/>
    <b v="0"/>
    <x v="1"/>
    <m/>
    <m/>
    <n v="6435"/>
    <m/>
    <x v="1254"/>
    <n v="100"/>
    <n v="0"/>
  </r>
  <r>
    <s v="0013100001lXbgHAAS"/>
    <b v="0"/>
    <m/>
    <b v="0"/>
    <m/>
    <m/>
    <m/>
    <x v="543"/>
    <b v="1"/>
    <m/>
    <m/>
    <s v="00331000033Sx9oAAC"/>
    <m/>
    <m/>
    <s v="00531000007MUoEAAW"/>
    <b v="0"/>
    <d v="2020-05-29T17:13:50"/>
    <m/>
    <b v="0"/>
    <m/>
    <m/>
    <b v="0"/>
    <d v="2020-04-01T00:00:00"/>
    <n v="4"/>
    <n v="2020"/>
    <s v="Closed"/>
    <s v="Closed"/>
    <b v="0"/>
    <b v="0"/>
    <m/>
    <b v="1"/>
    <b v="0"/>
    <b v="0"/>
    <x v="19"/>
    <b v="0"/>
    <m/>
    <x v="0"/>
    <d v="2020-12-23T00:00:00"/>
    <s v="0055A00000BclF5QAJ"/>
    <d v="2021-04-11T20:08:00"/>
    <m/>
    <d v="2020-12-16T19:09:08"/>
    <m/>
    <m/>
    <b v="0"/>
    <m/>
    <m/>
    <s v="Field Sales"/>
    <m/>
    <m/>
    <m/>
    <m/>
    <m/>
    <x v="4380"/>
    <x v="0"/>
    <b v="1"/>
    <m/>
    <m/>
    <m/>
    <s v="00531000007MUoEAAW"/>
    <s v="01s31000003qafjAAA"/>
    <m/>
    <s v="All Hazards"/>
    <m/>
    <m/>
    <s v="MX908"/>
    <m/>
    <m/>
    <s v="0125A000001NaBLQA0"/>
    <b v="0"/>
    <m/>
    <b v="0"/>
    <m/>
    <m/>
    <x v="1"/>
    <b v="0"/>
    <d v="2021-06-29T20:34:55"/>
    <m/>
    <m/>
    <b v="0"/>
    <x v="1"/>
    <m/>
    <m/>
    <n v="13000"/>
    <m/>
    <x v="120"/>
    <n v="100"/>
    <n v="0"/>
  </r>
  <r>
    <s v="0013100001jbjmoAAA"/>
    <b v="0"/>
    <m/>
    <b v="0"/>
    <m/>
    <m/>
    <m/>
    <x v="453"/>
    <b v="1"/>
    <m/>
    <m/>
    <s v="0035A00003kenSWQAY"/>
    <m/>
    <m/>
    <s v="00531000007MUoEAAW"/>
    <b v="0"/>
    <d v="2020-06-26T14:10:17"/>
    <m/>
    <b v="0"/>
    <m/>
    <m/>
    <b v="0"/>
    <d v="2020-04-01T00:00:00"/>
    <n v="4"/>
    <n v="2020"/>
    <s v="Closed"/>
    <s v="Closed"/>
    <b v="0"/>
    <b v="0"/>
    <m/>
    <b v="1"/>
    <b v="0"/>
    <b v="0"/>
    <x v="19"/>
    <b v="0"/>
    <m/>
    <x v="0"/>
    <d v="2020-10-30T00:00:00"/>
    <s v="0055A00000BclF5QAJ"/>
    <d v="2021-04-11T19:52:59"/>
    <m/>
    <d v="2020-10-30T19:55:04"/>
    <m/>
    <m/>
    <b v="0"/>
    <m/>
    <m/>
    <s v="Inside Sales"/>
    <m/>
    <m/>
    <m/>
    <m/>
    <m/>
    <x v="4381"/>
    <x v="0"/>
    <b v="1"/>
    <m/>
    <m/>
    <m/>
    <s v="00531000007MUoEAAW"/>
    <s v="01s31000003qafjAAA"/>
    <m/>
    <s v="All Hazards"/>
    <m/>
    <m/>
    <s v="MX908"/>
    <m/>
    <s v="0Q05A0000013wqmSAA"/>
    <s v="0125A000001NaBLQA0"/>
    <b v="0"/>
    <m/>
    <b v="0"/>
    <m/>
    <m/>
    <x v="1"/>
    <b v="0"/>
    <d v="2021-06-29T20:34:55"/>
    <m/>
    <m/>
    <b v="0"/>
    <x v="1"/>
    <m/>
    <m/>
    <n v="6500"/>
    <m/>
    <x v="79"/>
    <n v="100"/>
    <n v="0"/>
  </r>
  <r>
    <s v="0013100001ekHGJAA2"/>
    <b v="0"/>
    <m/>
    <b v="0"/>
    <m/>
    <m/>
    <m/>
    <x v="786"/>
    <b v="1"/>
    <m/>
    <m/>
    <s v="0035A00003jw8BqQAI"/>
    <m/>
    <m/>
    <s v="00531000007MUoEAAW"/>
    <b v="0"/>
    <d v="2020-08-14T15:56:30"/>
    <m/>
    <b v="0"/>
    <m/>
    <m/>
    <b v="0"/>
    <d v="2020-04-01T00:00:00"/>
    <n v="4"/>
    <n v="2020"/>
    <s v="Closed"/>
    <s v="Closed"/>
    <b v="0"/>
    <b v="0"/>
    <m/>
    <b v="1"/>
    <b v="0"/>
    <b v="0"/>
    <x v="19"/>
    <b v="0"/>
    <m/>
    <x v="0"/>
    <d v="2020-10-20T00:00:00"/>
    <s v="0055A00000BclF5QAJ"/>
    <d v="2021-04-11T19:52:59"/>
    <m/>
    <d v="2020-10-20T15:57:16"/>
    <m/>
    <m/>
    <b v="0"/>
    <m/>
    <m/>
    <s v="Inside Sales"/>
    <m/>
    <m/>
    <m/>
    <m/>
    <m/>
    <x v="4382"/>
    <x v="0"/>
    <b v="1"/>
    <m/>
    <m/>
    <m/>
    <s v="00531000007MUoEAAW"/>
    <s v="01s31000003qafjAAA"/>
    <m/>
    <s v="All Hazards"/>
    <m/>
    <m/>
    <s v="MX908"/>
    <m/>
    <m/>
    <s v="0125A000001NaBLQA0"/>
    <b v="0"/>
    <m/>
    <b v="0"/>
    <m/>
    <m/>
    <x v="1"/>
    <b v="0"/>
    <d v="2021-06-29T20:34:55"/>
    <m/>
    <m/>
    <b v="0"/>
    <x v="1"/>
    <m/>
    <m/>
    <n v="6500"/>
    <m/>
    <x v="79"/>
    <n v="100"/>
    <n v="0"/>
  </r>
  <r>
    <s v="001i000001F62zEAAR"/>
    <b v="0"/>
    <m/>
    <b v="0"/>
    <m/>
    <m/>
    <m/>
    <x v="799"/>
    <b v="1"/>
    <m/>
    <m/>
    <m/>
    <m/>
    <m/>
    <s v="00531000007MUoEAAW"/>
    <b v="0"/>
    <d v="2020-10-19T13:34:40"/>
    <m/>
    <b v="0"/>
    <m/>
    <m/>
    <b v="0"/>
    <d v="2020-04-01T00:00:00"/>
    <n v="4"/>
    <n v="2020"/>
    <s v="Closed"/>
    <s v="Closed"/>
    <b v="0"/>
    <b v="0"/>
    <m/>
    <b v="1"/>
    <b v="0"/>
    <b v="0"/>
    <x v="19"/>
    <b v="0"/>
    <m/>
    <x v="0"/>
    <d v="2020-10-23T00:00:00"/>
    <s v="00531000007MUoEAAW"/>
    <d v="2020-12-10T21:26:44"/>
    <m/>
    <d v="2020-10-23T17:21:45"/>
    <m/>
    <m/>
    <b v="0"/>
    <m/>
    <m/>
    <s v="Service"/>
    <m/>
    <m/>
    <m/>
    <m/>
    <m/>
    <x v="4383"/>
    <x v="0"/>
    <b v="1"/>
    <m/>
    <m/>
    <m/>
    <s v="00531000007MUoEAAW"/>
    <s v="01s31000003qafjAAA"/>
    <m/>
    <s v="All Hazards"/>
    <m/>
    <m/>
    <s v="MX908"/>
    <m/>
    <m/>
    <s v="0125A000001NaBLQA0"/>
    <b v="0"/>
    <m/>
    <b v="0"/>
    <m/>
    <m/>
    <x v="1"/>
    <b v="0"/>
    <d v="2021-06-29T20:34:55"/>
    <m/>
    <m/>
    <b v="0"/>
    <x v="1"/>
    <m/>
    <m/>
    <n v="277"/>
    <m/>
    <x v="1255"/>
    <n v="100"/>
    <n v="0"/>
  </r>
  <r>
    <s v="0013100001lXbgHAAS"/>
    <b v="0"/>
    <m/>
    <b v="0"/>
    <m/>
    <m/>
    <m/>
    <x v="946"/>
    <b v="1"/>
    <m/>
    <m/>
    <s v="00331000033Sx9oAAC"/>
    <m/>
    <m/>
    <s v="00531000007MUoEAAW"/>
    <b v="0"/>
    <d v="2020-10-26T18:30:38"/>
    <m/>
    <b v="0"/>
    <m/>
    <m/>
    <b v="0"/>
    <d v="2020-04-01T00:00:00"/>
    <n v="4"/>
    <n v="2020"/>
    <s v="Closed"/>
    <s v="Closed"/>
    <b v="0"/>
    <b v="0"/>
    <m/>
    <b v="1"/>
    <b v="0"/>
    <b v="0"/>
    <x v="19"/>
    <b v="0"/>
    <m/>
    <x v="0"/>
    <m/>
    <s v="0055A00000BclF5QAJ"/>
    <d v="2021-04-11T20:08:00"/>
    <m/>
    <d v="2020-12-08T20:51:46"/>
    <m/>
    <m/>
    <b v="0"/>
    <m/>
    <m/>
    <s v="Field Sales"/>
    <m/>
    <m/>
    <m/>
    <m/>
    <m/>
    <x v="4384"/>
    <x v="0"/>
    <b v="1"/>
    <m/>
    <m/>
    <m/>
    <s v="00531000007KAsvAAG"/>
    <s v="01s31000003qafjAAA"/>
    <m/>
    <s v="All Hazards"/>
    <m/>
    <m/>
    <s v="MX908"/>
    <m/>
    <m/>
    <s v="0125A000001NaBLQA0"/>
    <b v="0"/>
    <m/>
    <b v="0"/>
    <m/>
    <m/>
    <x v="1"/>
    <b v="0"/>
    <d v="2021-06-29T20:34:55"/>
    <m/>
    <m/>
    <b v="0"/>
    <x v="1"/>
    <m/>
    <m/>
    <n v="65215.26"/>
    <m/>
    <x v="1256"/>
    <n v="100"/>
    <n v="0"/>
  </r>
  <r>
    <s v="0013100001gYGsJAAW"/>
    <b v="0"/>
    <m/>
    <b v="0"/>
    <s v="70131000001SirEAAS"/>
    <m/>
    <m/>
    <x v="753"/>
    <b v="1"/>
    <m/>
    <m/>
    <m/>
    <m/>
    <m/>
    <s v="00531000007MUoEAAW"/>
    <b v="0"/>
    <d v="2020-11-03T20:16:19"/>
    <m/>
    <b v="0"/>
    <m/>
    <m/>
    <b v="0"/>
    <d v="2020-04-01T00:00:00"/>
    <n v="4"/>
    <n v="2020"/>
    <s v="Closed"/>
    <s v="Closed"/>
    <b v="0"/>
    <b v="0"/>
    <m/>
    <b v="1"/>
    <b v="0"/>
    <b v="0"/>
    <x v="19"/>
    <b v="0"/>
    <m/>
    <x v="0"/>
    <d v="2021-03-15T00:00:00"/>
    <s v="0055A00000BclF5QAJ"/>
    <d v="2021-04-11T19:52:07"/>
    <m/>
    <d v="2020-11-03T21:54:18"/>
    <m/>
    <m/>
    <b v="0"/>
    <m/>
    <m/>
    <s v="Inside Sales"/>
    <m/>
    <m/>
    <m/>
    <m/>
    <m/>
    <x v="4385"/>
    <x v="0"/>
    <b v="1"/>
    <m/>
    <m/>
    <m/>
    <s v="00531000007MUoEAAW"/>
    <s v="01s31000003qafjAAA"/>
    <m/>
    <s v="All Hazards"/>
    <m/>
    <m/>
    <s v="MX908"/>
    <m/>
    <s v="0Q05A00000142lLSAQ"/>
    <s v="0125A000001NaBLQA0"/>
    <b v="0"/>
    <m/>
    <b v="0"/>
    <m/>
    <m/>
    <x v="1"/>
    <b v="0"/>
    <d v="2021-06-29T20:34:55"/>
    <m/>
    <m/>
    <b v="0"/>
    <x v="1"/>
    <m/>
    <m/>
    <n v="398"/>
    <m/>
    <x v="1099"/>
    <n v="100"/>
    <n v="0"/>
  </r>
  <r>
    <s v="0013100001jaFRIAA2"/>
    <b v="0"/>
    <m/>
    <b v="0"/>
    <s v="7015A000001zNxFQAU"/>
    <m/>
    <m/>
    <x v="788"/>
    <b v="1"/>
    <m/>
    <m/>
    <s v="0035A00003dZPmbQAG"/>
    <m/>
    <m/>
    <s v="00531000007MUoEAAW"/>
    <b v="0"/>
    <d v="2020-11-24T15:26:45"/>
    <m/>
    <b v="0"/>
    <m/>
    <m/>
    <b v="0"/>
    <d v="2020-04-01T00:00:00"/>
    <n v="4"/>
    <n v="2020"/>
    <s v="Closed"/>
    <s v="Closed"/>
    <b v="0"/>
    <b v="0"/>
    <m/>
    <b v="1"/>
    <b v="0"/>
    <b v="0"/>
    <x v="20"/>
    <b v="0"/>
    <m/>
    <x v="0"/>
    <d v="2020-11-24T00:00:00"/>
    <s v="0055A00000BclF5QAJ"/>
    <d v="2021-04-11T19:52:07"/>
    <m/>
    <d v="2020-11-24T21:18:35"/>
    <m/>
    <m/>
    <b v="0"/>
    <m/>
    <m/>
    <s v="Inside Sales"/>
    <m/>
    <m/>
    <m/>
    <m/>
    <m/>
    <x v="4386"/>
    <x v="0"/>
    <b v="1"/>
    <m/>
    <m/>
    <m/>
    <s v="00531000007MUoEAAW"/>
    <s v="01s31000003qafjAAA"/>
    <m/>
    <s v="All Hazards"/>
    <m/>
    <m/>
    <s v="MX908"/>
    <m/>
    <m/>
    <s v="0125A000001NaBLQA0"/>
    <b v="0"/>
    <m/>
    <b v="0"/>
    <m/>
    <m/>
    <x v="1"/>
    <b v="0"/>
    <d v="2021-06-29T20:34:55"/>
    <m/>
    <m/>
    <b v="0"/>
    <x v="1"/>
    <m/>
    <m/>
    <n v="256.83999999999997"/>
    <m/>
    <x v="1257"/>
    <n v="100"/>
    <n v="0"/>
  </r>
  <r>
    <s v="0013100001lXbgHAAS"/>
    <b v="0"/>
    <m/>
    <b v="0"/>
    <m/>
    <m/>
    <m/>
    <x v="947"/>
    <b v="1"/>
    <m/>
    <m/>
    <m/>
    <m/>
    <m/>
    <s v="00531000007MUoEAAW"/>
    <b v="0"/>
    <d v="2020-12-14T18:32:54"/>
    <m/>
    <b v="0"/>
    <m/>
    <m/>
    <b v="0"/>
    <d v="2020-04-01T00:00:00"/>
    <n v="4"/>
    <n v="2020"/>
    <s v="Closed"/>
    <s v="Closed"/>
    <b v="0"/>
    <b v="0"/>
    <m/>
    <b v="1"/>
    <b v="0"/>
    <b v="0"/>
    <x v="19"/>
    <b v="0"/>
    <m/>
    <x v="0"/>
    <d v="2020-12-14T00:00:00"/>
    <s v="0055A00000BclF5QAJ"/>
    <d v="2021-04-11T20:08:00"/>
    <m/>
    <m/>
    <m/>
    <m/>
    <b v="0"/>
    <m/>
    <m/>
    <s v="Field Sales"/>
    <m/>
    <m/>
    <m/>
    <m/>
    <m/>
    <x v="4387"/>
    <x v="0"/>
    <b v="1"/>
    <m/>
    <m/>
    <m/>
    <s v="00531000007KAsvAAG"/>
    <s v="01s31000003qafjAAA"/>
    <m/>
    <s v="All Hazards"/>
    <m/>
    <m/>
    <s v="MX908"/>
    <m/>
    <m/>
    <s v="0125A000001NaBLQA0"/>
    <b v="0"/>
    <m/>
    <b v="0"/>
    <m/>
    <m/>
    <x v="1"/>
    <b v="0"/>
    <d v="2021-06-29T20:34:55"/>
    <m/>
    <m/>
    <b v="0"/>
    <x v="1"/>
    <m/>
    <m/>
    <n v="786.6"/>
    <m/>
    <x v="1258"/>
    <n v="100"/>
    <n v="0"/>
  </r>
  <r>
    <s v="0013100001rueJaAAI"/>
    <b v="0"/>
    <m/>
    <b v="0"/>
    <m/>
    <m/>
    <m/>
    <x v="523"/>
    <b v="1"/>
    <m/>
    <m/>
    <s v="0035A00003ZiYGXQA3"/>
    <m/>
    <m/>
    <s v="00531000007KAsvAAG"/>
    <b v="0"/>
    <d v="2020-12-07T20:11:30"/>
    <m/>
    <b v="0"/>
    <s v="Fisher"/>
    <m/>
    <b v="0"/>
    <d v="2020-04-01T00:00:00"/>
    <n v="4"/>
    <n v="2020"/>
    <s v="Closed"/>
    <s v="Closed"/>
    <b v="0"/>
    <b v="0"/>
    <s v="HSGP"/>
    <b v="1"/>
    <b v="0"/>
    <b v="0"/>
    <x v="19"/>
    <b v="0"/>
    <m/>
    <x v="0"/>
    <d v="2020-12-07T00:00:00"/>
    <s v="0055A00000BclF5QAJ"/>
    <d v="2021-04-11T20:08:00"/>
    <m/>
    <d v="2020-12-23T20:36:34"/>
    <m/>
    <m/>
    <b v="0"/>
    <m/>
    <m/>
    <s v="Field Sales"/>
    <m/>
    <m/>
    <m/>
    <m/>
    <m/>
    <x v="4388"/>
    <x v="0"/>
    <b v="1"/>
    <m/>
    <m/>
    <m/>
    <s v="00531000007KAsvAAG"/>
    <s v="01s31000003qafjAAA"/>
    <m/>
    <s v="All Hazards"/>
    <m/>
    <m/>
    <s v="MX908"/>
    <m/>
    <m/>
    <s v="0125A000001NaBLQA0"/>
    <b v="0"/>
    <m/>
    <b v="0"/>
    <m/>
    <m/>
    <x v="1"/>
    <b v="0"/>
    <d v="2021-06-29T20:34:55"/>
    <m/>
    <m/>
    <b v="0"/>
    <x v="1"/>
    <m/>
    <m/>
    <n v="58858.2"/>
    <m/>
    <x v="1259"/>
    <n v="100"/>
    <n v="0"/>
  </r>
  <r>
    <s v="001i0000014EANpAAO"/>
    <b v="0"/>
    <m/>
    <b v="0"/>
    <m/>
    <m/>
    <m/>
    <x v="445"/>
    <b v="1"/>
    <m/>
    <m/>
    <m/>
    <m/>
    <m/>
    <s v="00531000007MUoEAAW"/>
    <b v="0"/>
    <d v="2020-09-01T20:36:00"/>
    <m/>
    <b v="0"/>
    <m/>
    <m/>
    <b v="0"/>
    <d v="2020-04-01T00:00:00"/>
    <n v="4"/>
    <n v="2020"/>
    <s v="Closed"/>
    <s v="Closed"/>
    <b v="0"/>
    <b v="0"/>
    <m/>
    <b v="1"/>
    <b v="0"/>
    <b v="0"/>
    <x v="22"/>
    <b v="0"/>
    <m/>
    <x v="0"/>
    <d v="2020-10-02T00:00:00"/>
    <s v="0055A00000BclF5QAJ"/>
    <d v="2021-04-11T19:52:07"/>
    <m/>
    <d v="2020-10-02T18:51:31"/>
    <m/>
    <m/>
    <b v="0"/>
    <m/>
    <m/>
    <s v="Inside Sales"/>
    <m/>
    <m/>
    <m/>
    <m/>
    <m/>
    <x v="4389"/>
    <x v="0"/>
    <b v="1"/>
    <m/>
    <m/>
    <m/>
    <s v="00531000007MUoEAAW"/>
    <s v="01s31000003qafjAAA"/>
    <s v="CWAs"/>
    <s v="CWAs"/>
    <m/>
    <m/>
    <s v="MX908"/>
    <m/>
    <m/>
    <s v="0125A000001NaBLQA0"/>
    <b v="0"/>
    <m/>
    <b v="0"/>
    <m/>
    <m/>
    <x v="1"/>
    <b v="0"/>
    <d v="2021-06-29T20:34:55"/>
    <m/>
    <m/>
    <b v="0"/>
    <x v="1"/>
    <m/>
    <m/>
    <n v="3500"/>
    <m/>
    <x v="82"/>
    <n v="100"/>
    <n v="0"/>
  </r>
  <r>
    <s v="0013100001VWdHuAAL"/>
    <b v="0"/>
    <m/>
    <b v="0"/>
    <s v="7015A000001zMDkQAM"/>
    <m/>
    <m/>
    <x v="948"/>
    <b v="1"/>
    <m/>
    <m/>
    <s v="0035A00003kexoJQAQ"/>
    <m/>
    <m/>
    <s v="00531000007MUoEAAW"/>
    <b v="0"/>
    <d v="2020-10-22T18:02:35"/>
    <m/>
    <b v="0"/>
    <m/>
    <m/>
    <b v="0"/>
    <d v="2020-04-01T00:00:00"/>
    <n v="4"/>
    <n v="2020"/>
    <s v="Closed"/>
    <s v="Closed"/>
    <b v="0"/>
    <b v="0"/>
    <m/>
    <b v="1"/>
    <b v="0"/>
    <b v="0"/>
    <x v="20"/>
    <b v="0"/>
    <m/>
    <x v="0"/>
    <d v="2020-11-10T00:00:00"/>
    <s v="00531000007MUoEAAW"/>
    <d v="2020-12-10T21:26:44"/>
    <m/>
    <d v="2020-11-16T16:41:02"/>
    <m/>
    <m/>
    <b v="0"/>
    <m/>
    <m/>
    <s v="Trade Show"/>
    <m/>
    <m/>
    <m/>
    <m/>
    <m/>
    <x v="4390"/>
    <x v="0"/>
    <b v="1"/>
    <m/>
    <m/>
    <m/>
    <s v="00531000007MUoEAAW"/>
    <s v="01s31000003qafjAAA"/>
    <m/>
    <s v="CWAs"/>
    <m/>
    <m/>
    <s v="MX908"/>
    <m/>
    <m/>
    <s v="0125A000001NaBLQA0"/>
    <b v="0"/>
    <m/>
    <b v="0"/>
    <m/>
    <m/>
    <x v="1"/>
    <b v="0"/>
    <d v="2021-06-29T20:34:55"/>
    <m/>
    <m/>
    <b v="0"/>
    <x v="1"/>
    <m/>
    <m/>
    <n v="234"/>
    <m/>
    <x v="1260"/>
    <n v="100"/>
    <n v="0"/>
  </r>
  <r>
    <s v="001i000001LHDIlAAP"/>
    <b v="0"/>
    <m/>
    <b v="0"/>
    <m/>
    <m/>
    <m/>
    <x v="782"/>
    <b v="1"/>
    <m/>
    <m/>
    <m/>
    <m/>
    <m/>
    <s v="00531000007MUoEAAW"/>
    <b v="0"/>
    <d v="2019-11-22T20:52:39"/>
    <m/>
    <b v="0"/>
    <m/>
    <m/>
    <b v="0"/>
    <d v="2019-04-01T00:00:00"/>
    <n v="4"/>
    <n v="2019"/>
    <s v="Closed"/>
    <s v="Closed"/>
    <b v="0"/>
    <b v="0"/>
    <m/>
    <b v="1"/>
    <b v="0"/>
    <b v="0"/>
    <x v="23"/>
    <b v="0"/>
    <m/>
    <x v="0"/>
    <m/>
    <s v="0055A00000BclF5QAJ"/>
    <d v="2021-04-11T20:08:00"/>
    <m/>
    <d v="2020-01-06T18:18:16"/>
    <m/>
    <m/>
    <b v="0"/>
    <m/>
    <m/>
    <s v="Field Sales"/>
    <m/>
    <m/>
    <m/>
    <m/>
    <m/>
    <x v="4391"/>
    <x v="0"/>
    <b v="1"/>
    <m/>
    <m/>
    <m/>
    <s v="00531000008F2qlAAC"/>
    <s v="01si00000040RFIAA2"/>
    <s v="CWAs;Explosives;Drugs;All Hazards"/>
    <s v="Drugs"/>
    <m/>
    <m/>
    <s v="MX908"/>
    <m/>
    <m/>
    <s v="0125A000001NaBLQA0"/>
    <b v="0"/>
    <m/>
    <b v="0"/>
    <m/>
    <m/>
    <x v="1"/>
    <b v="0"/>
    <d v="2021-06-29T20:34:55"/>
    <m/>
    <m/>
    <b v="0"/>
    <x v="1"/>
    <m/>
    <m/>
    <n v="447.75"/>
    <m/>
    <x v="1261"/>
    <n v="100"/>
    <n v="0"/>
  </r>
  <r>
    <s v="0015A00002Fs1NYQAZ"/>
    <b v="0"/>
    <m/>
    <b v="0"/>
    <m/>
    <m/>
    <m/>
    <x v="454"/>
    <b v="1"/>
    <m/>
    <m/>
    <m/>
    <m/>
    <m/>
    <s v="00531000008F2qlAAC"/>
    <b v="0"/>
    <d v="2019-12-10T14:16:25"/>
    <m/>
    <b v="0"/>
    <m/>
    <m/>
    <b v="0"/>
    <d v="2019-04-01T00:00:00"/>
    <n v="4"/>
    <n v="2019"/>
    <s v="Closed"/>
    <s v="Closed"/>
    <b v="0"/>
    <b v="0"/>
    <m/>
    <b v="1"/>
    <b v="0"/>
    <b v="0"/>
    <x v="23"/>
    <b v="0"/>
    <m/>
    <x v="0"/>
    <d v="2019-12-10T00:00:00"/>
    <s v="0055A00000BclF5QAJ"/>
    <d v="2021-04-11T20:08:00"/>
    <m/>
    <d v="2020-01-06T18:18:16"/>
    <m/>
    <m/>
    <b v="0"/>
    <m/>
    <m/>
    <s v="Field Sales"/>
    <m/>
    <m/>
    <m/>
    <m/>
    <m/>
    <x v="4392"/>
    <x v="0"/>
    <b v="1"/>
    <m/>
    <m/>
    <m/>
    <s v="00531000008F2qlAAC"/>
    <s v="01si00000040RFIAA2"/>
    <s v="Drugs"/>
    <s v="Drugs"/>
    <m/>
    <m/>
    <s v="MX908"/>
    <m/>
    <m/>
    <s v="0125A000001NaBLQA0"/>
    <b v="0"/>
    <m/>
    <b v="0"/>
    <m/>
    <m/>
    <x v="1"/>
    <b v="0"/>
    <d v="2021-06-29T20:34:55"/>
    <m/>
    <m/>
    <b v="0"/>
    <x v="1"/>
    <m/>
    <m/>
    <n v="48899.25"/>
    <m/>
    <x v="1262"/>
    <n v="100"/>
    <n v="0"/>
  </r>
  <r>
    <s v="0015A000020x0llQAA"/>
    <b v="0"/>
    <m/>
    <b v="0"/>
    <m/>
    <m/>
    <m/>
    <x v="948"/>
    <b v="1"/>
    <m/>
    <m/>
    <s v="0035A00003XE3BxQAL"/>
    <m/>
    <m/>
    <s v="00531000007MUoEAAW"/>
    <b v="0"/>
    <d v="2019-12-19T16:37:14"/>
    <m/>
    <b v="0"/>
    <m/>
    <m/>
    <b v="0"/>
    <d v="2020-04-01T00:00:00"/>
    <n v="4"/>
    <n v="2020"/>
    <s v="Closed"/>
    <s v="Closed"/>
    <b v="0"/>
    <b v="0"/>
    <m/>
    <b v="1"/>
    <b v="0"/>
    <b v="0"/>
    <x v="19"/>
    <b v="0"/>
    <m/>
    <x v="0"/>
    <d v="2020-11-13T00:00:00"/>
    <s v="0055A00000BclF5QAJ"/>
    <d v="2021-04-11T19:52:59"/>
    <m/>
    <d v="2020-11-16T14:24:39"/>
    <m/>
    <m/>
    <b v="0"/>
    <m/>
    <m/>
    <s v="Inside Sales"/>
    <m/>
    <m/>
    <m/>
    <m/>
    <m/>
    <x v="4393"/>
    <x v="0"/>
    <b v="1"/>
    <m/>
    <m/>
    <m/>
    <s v="00531000007MUoEAAW"/>
    <s v="01s31000003qafjAAA"/>
    <m/>
    <s v="Drugs"/>
    <m/>
    <m/>
    <s v="MX908"/>
    <m/>
    <m/>
    <s v="0125A000001NaBLQA0"/>
    <b v="0"/>
    <m/>
    <b v="0"/>
    <m/>
    <m/>
    <x v="1"/>
    <b v="0"/>
    <d v="2021-06-29T20:34:55"/>
    <m/>
    <m/>
    <b v="0"/>
    <x v="1"/>
    <m/>
    <m/>
    <n v="6500"/>
    <m/>
    <x v="79"/>
    <n v="100"/>
    <n v="0"/>
  </r>
  <r>
    <s v="0013100001mz2dQAAQ"/>
    <b v="0"/>
    <m/>
    <b v="0"/>
    <s v="7015A000001eFoRQAU"/>
    <m/>
    <m/>
    <x v="524"/>
    <b v="1"/>
    <m/>
    <m/>
    <s v="00331000035F48DAAS"/>
    <m/>
    <m/>
    <s v="00531000007KAsvAAG"/>
    <b v="0"/>
    <d v="2020-04-08T14:22:59"/>
    <m/>
    <b v="0"/>
    <m/>
    <m/>
    <b v="0"/>
    <d v="2020-04-01T00:00:00"/>
    <n v="4"/>
    <n v="2020"/>
    <s v="Closed"/>
    <s v="Closed"/>
    <b v="0"/>
    <b v="0"/>
    <m/>
    <b v="1"/>
    <b v="0"/>
    <b v="0"/>
    <x v="19"/>
    <b v="0"/>
    <m/>
    <x v="0"/>
    <d v="2020-12-22T00:00:00"/>
    <s v="0055A00000BclF5QAJ"/>
    <d v="2021-04-11T19:52:07"/>
    <m/>
    <d v="2020-12-22T19:16:57"/>
    <m/>
    <m/>
    <b v="0"/>
    <m/>
    <m/>
    <s v="Inside Sales"/>
    <m/>
    <m/>
    <m/>
    <m/>
    <m/>
    <x v="4394"/>
    <x v="0"/>
    <b v="1"/>
    <m/>
    <m/>
    <m/>
    <s v="00531000007MUoEAAW"/>
    <s v="01s31000003qafjAAA"/>
    <m/>
    <s v="Drugs"/>
    <m/>
    <m/>
    <s v="MX908"/>
    <m/>
    <s v="0Q05A000001eBo0SAE"/>
    <s v="0125A000001NaBLQA0"/>
    <b v="0"/>
    <m/>
    <b v="0"/>
    <m/>
    <m/>
    <x v="1"/>
    <b v="0"/>
    <d v="2021-06-29T20:34:55"/>
    <m/>
    <m/>
    <b v="0"/>
    <x v="1"/>
    <m/>
    <m/>
    <n v="831"/>
    <m/>
    <x v="1263"/>
    <n v="100"/>
    <n v="0"/>
  </r>
  <r>
    <s v="0015A000026mTzoQAE"/>
    <b v="0"/>
    <m/>
    <b v="0"/>
    <s v="7015A000001eGBVQA2"/>
    <m/>
    <m/>
    <x v="558"/>
    <b v="1"/>
    <m/>
    <m/>
    <s v="0035A00003IOyeDQAT"/>
    <m/>
    <m/>
    <s v="00531000007MUoEAAW"/>
    <b v="0"/>
    <d v="2020-08-28T13:25:44"/>
    <m/>
    <b v="0"/>
    <m/>
    <m/>
    <b v="0"/>
    <d v="2020-04-01T00:00:00"/>
    <n v="4"/>
    <n v="2020"/>
    <s v="Closed"/>
    <s v="Closed"/>
    <b v="0"/>
    <b v="0"/>
    <m/>
    <b v="1"/>
    <b v="0"/>
    <b v="0"/>
    <x v="19"/>
    <b v="0"/>
    <m/>
    <x v="0"/>
    <d v="2020-11-05T00:00:00"/>
    <s v="0055A00000BclF5QAJ"/>
    <d v="2021-04-11T19:52:07"/>
    <m/>
    <d v="2020-11-05T21:50:50"/>
    <m/>
    <m/>
    <b v="0"/>
    <m/>
    <m/>
    <s v="Inside Sales"/>
    <m/>
    <m/>
    <m/>
    <m/>
    <m/>
    <x v="4395"/>
    <x v="0"/>
    <b v="1"/>
    <m/>
    <m/>
    <m/>
    <s v="00531000007MUoEAAW"/>
    <s v="01s31000003qafjAAA"/>
    <m/>
    <s v="Drugs"/>
    <m/>
    <m/>
    <s v="MX908"/>
    <m/>
    <s v="0Q05A0000013zdMSAQ"/>
    <s v="0125A000001NaBLQA0"/>
    <b v="0"/>
    <m/>
    <b v="0"/>
    <m/>
    <m/>
    <x v="1"/>
    <b v="0"/>
    <d v="2021-06-29T20:34:55"/>
    <m/>
    <m/>
    <b v="0"/>
    <x v="1"/>
    <m/>
    <m/>
    <n v="410.54"/>
    <m/>
    <x v="1264"/>
    <n v="100"/>
    <n v="0"/>
  </r>
  <r>
    <s v="0013100001jaFRIAA2"/>
    <b v="0"/>
    <m/>
    <b v="0"/>
    <m/>
    <m/>
    <m/>
    <x v="544"/>
    <b v="1"/>
    <m/>
    <m/>
    <s v="0035A00003dZPmbQAG"/>
    <m/>
    <m/>
    <s v="00531000007MUoEAAW"/>
    <b v="0"/>
    <d v="2020-08-31T17:42:06"/>
    <m/>
    <b v="0"/>
    <m/>
    <m/>
    <b v="0"/>
    <d v="2020-04-01T00:00:00"/>
    <n v="4"/>
    <n v="2020"/>
    <s v="Closed"/>
    <s v="Closed"/>
    <b v="0"/>
    <b v="0"/>
    <m/>
    <b v="1"/>
    <b v="0"/>
    <b v="0"/>
    <x v="20"/>
    <b v="0"/>
    <m/>
    <x v="0"/>
    <d v="2020-10-06T00:00:00"/>
    <s v="0055A00000BclF5QAJ"/>
    <d v="2021-04-11T19:52:07"/>
    <m/>
    <d v="2020-10-06T12:55:02"/>
    <m/>
    <m/>
    <b v="0"/>
    <m/>
    <m/>
    <s v="Inside Sales"/>
    <m/>
    <m/>
    <m/>
    <m/>
    <m/>
    <x v="4396"/>
    <x v="0"/>
    <b v="1"/>
    <m/>
    <m/>
    <m/>
    <s v="00531000007MUoEAAW"/>
    <s v="01s31000003qafjAAA"/>
    <s v="All Hazards"/>
    <s v="Drugs"/>
    <m/>
    <m/>
    <s v="MX908"/>
    <m/>
    <s v="0Q05A0000013zjASAQ"/>
    <s v="0125A000001NaBLQA0"/>
    <b v="0"/>
    <m/>
    <b v="0"/>
    <m/>
    <m/>
    <x v="1"/>
    <b v="0"/>
    <d v="2021-06-29T20:34:55"/>
    <m/>
    <m/>
    <b v="0"/>
    <x v="1"/>
    <m/>
    <m/>
    <n v="325.95"/>
    <m/>
    <x v="1265"/>
    <n v="100"/>
    <n v="0"/>
  </r>
  <r>
    <s v="0015A00002DW2AvQAL"/>
    <b v="0"/>
    <m/>
    <b v="0"/>
    <s v="7015A000001zNxFQAU"/>
    <m/>
    <m/>
    <x v="336"/>
    <b v="1"/>
    <m/>
    <m/>
    <s v="0035A00003WoOWJQA3"/>
    <m/>
    <m/>
    <s v="00531000007MUoEAAW"/>
    <b v="0"/>
    <d v="2020-11-18T15:44:10"/>
    <m/>
    <b v="0"/>
    <m/>
    <m/>
    <b v="0"/>
    <d v="2020-04-01T00:00:00"/>
    <n v="4"/>
    <n v="2020"/>
    <s v="Closed"/>
    <s v="Closed"/>
    <b v="0"/>
    <b v="0"/>
    <m/>
    <b v="1"/>
    <b v="0"/>
    <b v="0"/>
    <x v="20"/>
    <b v="0"/>
    <m/>
    <x v="0"/>
    <d v="2020-12-03T00:00:00"/>
    <s v="00531000007MUoEAAW"/>
    <d v="2020-12-10T21:26:44"/>
    <m/>
    <d v="2020-11-18T18:15:21"/>
    <m/>
    <m/>
    <b v="0"/>
    <m/>
    <m/>
    <s v="Trade Show"/>
    <m/>
    <m/>
    <m/>
    <m/>
    <m/>
    <x v="4397"/>
    <x v="0"/>
    <b v="1"/>
    <m/>
    <m/>
    <m/>
    <s v="00531000007MUoEAAW"/>
    <s v="01s31000003qafjAAA"/>
    <m/>
    <s v="Drugs"/>
    <m/>
    <m/>
    <s v="MX908"/>
    <m/>
    <m/>
    <s v="0125A000001NaBLQA0"/>
    <b v="0"/>
    <m/>
    <b v="0"/>
    <m/>
    <m/>
    <x v="1"/>
    <b v="0"/>
    <d v="2021-06-29T20:34:55"/>
    <m/>
    <m/>
    <b v="0"/>
    <x v="1"/>
    <m/>
    <m/>
    <n v="11940"/>
    <m/>
    <x v="1266"/>
    <n v="100"/>
    <n v="0"/>
  </r>
  <r>
    <s v="0015A00002Fs1NYQAZ"/>
    <b v="0"/>
    <m/>
    <b v="0"/>
    <m/>
    <m/>
    <m/>
    <x v="751"/>
    <b v="1"/>
    <m/>
    <m/>
    <s v="0035A00003ZgeBrQAJ"/>
    <m/>
    <m/>
    <s v="00531000008F2qlAAC"/>
    <b v="0"/>
    <d v="2020-04-03T16:39:23"/>
    <m/>
    <b v="0"/>
    <m/>
    <m/>
    <b v="0"/>
    <d v="2020-04-01T00:00:00"/>
    <n v="4"/>
    <n v="2020"/>
    <s v="Closed"/>
    <s v="Closed"/>
    <b v="0"/>
    <b v="0"/>
    <m/>
    <b v="1"/>
    <b v="0"/>
    <b v="0"/>
    <x v="23"/>
    <b v="0"/>
    <m/>
    <x v="0"/>
    <m/>
    <s v="0055A00000BclF5QAJ"/>
    <d v="2021-04-11T20:08:00"/>
    <m/>
    <d v="2020-10-14T12:53:41"/>
    <m/>
    <m/>
    <b v="0"/>
    <m/>
    <m/>
    <s v="Field Sales"/>
    <m/>
    <m/>
    <m/>
    <m/>
    <m/>
    <x v="4398"/>
    <x v="0"/>
    <b v="1"/>
    <m/>
    <m/>
    <m/>
    <s v="00531000008F2qlAAC"/>
    <s v="01si00000040RFIAA2"/>
    <s v="Drugs"/>
    <s v="Drugs"/>
    <m/>
    <m/>
    <s v="MX908"/>
    <m/>
    <m/>
    <s v="0125A000001NaBLQA0"/>
    <b v="0"/>
    <m/>
    <b v="0"/>
    <m/>
    <m/>
    <x v="1"/>
    <b v="0"/>
    <d v="2021-06-29T20:34:55"/>
    <m/>
    <m/>
    <b v="0"/>
    <x v="1"/>
    <m/>
    <m/>
    <n v="49048.5"/>
    <m/>
    <x v="1267"/>
    <n v="100"/>
    <n v="0"/>
  </r>
  <r>
    <s v="0015A00002BmyxQQAR"/>
    <b v="0"/>
    <m/>
    <b v="0"/>
    <m/>
    <m/>
    <m/>
    <x v="790"/>
    <b v="1"/>
    <m/>
    <m/>
    <s v="0035A00003TVfhcQAD"/>
    <m/>
    <m/>
    <s v="00531000007KAsvAAG"/>
    <b v="0"/>
    <d v="2020-09-28T15:16:20"/>
    <m/>
    <b v="0"/>
    <m/>
    <m/>
    <b v="0"/>
    <d v="2020-04-01T00:00:00"/>
    <n v="4"/>
    <n v="2020"/>
    <s v="Closed"/>
    <s v="Closed"/>
    <b v="0"/>
    <b v="0"/>
    <s v="COPS"/>
    <b v="1"/>
    <b v="0"/>
    <b v="0"/>
    <x v="19"/>
    <b v="0"/>
    <m/>
    <x v="0"/>
    <d v="2020-10-20T00:00:00"/>
    <s v="0055A00000BclF5QAJ"/>
    <d v="2021-04-11T20:08:00"/>
    <m/>
    <d v="2020-11-06T16:14:07"/>
    <m/>
    <m/>
    <b v="0"/>
    <m/>
    <m/>
    <s v="Field Sales"/>
    <m/>
    <m/>
    <m/>
    <m/>
    <m/>
    <x v="4399"/>
    <x v="0"/>
    <b v="1"/>
    <m/>
    <m/>
    <m/>
    <s v="00531000007KAsvAAG"/>
    <s v="01s31000003qafjAAA"/>
    <s v="Drugs"/>
    <s v="Drugs"/>
    <m/>
    <m/>
    <s v="MX908"/>
    <m/>
    <m/>
    <s v="0125A000001NaBLQA0"/>
    <b v="0"/>
    <m/>
    <b v="0"/>
    <m/>
    <m/>
    <x v="1"/>
    <b v="0"/>
    <d v="2021-06-29T20:34:55"/>
    <m/>
    <m/>
    <b v="0"/>
    <x v="1"/>
    <m/>
    <m/>
    <n v="2800.79"/>
    <m/>
    <x v="1268"/>
    <n v="100"/>
    <n v="0"/>
  </r>
  <r>
    <s v="0015A00002BmyxQQAR"/>
    <b v="0"/>
    <m/>
    <b v="0"/>
    <m/>
    <m/>
    <m/>
    <x v="90"/>
    <b v="1"/>
    <m/>
    <m/>
    <s v="0035A00003kelZqQAI"/>
    <m/>
    <m/>
    <s v="00531000007MUoEAAW"/>
    <b v="0"/>
    <d v="2020-10-22T18:33:35"/>
    <m/>
    <b v="0"/>
    <m/>
    <m/>
    <b v="0"/>
    <d v="2020-04-01T00:00:00"/>
    <n v="4"/>
    <n v="2020"/>
    <s v="Closed"/>
    <s v="Closed"/>
    <b v="0"/>
    <b v="0"/>
    <s v="COPS"/>
    <b v="1"/>
    <b v="0"/>
    <b v="0"/>
    <x v="19"/>
    <b v="0"/>
    <m/>
    <x v="0"/>
    <d v="2020-12-02T00:00:00"/>
    <s v="0055A00000BclF5QAJ"/>
    <d v="2021-04-11T20:08:00"/>
    <m/>
    <d v="2020-12-04T19:56:36"/>
    <m/>
    <m/>
    <b v="0"/>
    <m/>
    <m/>
    <s v="Field Sales"/>
    <m/>
    <m/>
    <m/>
    <m/>
    <m/>
    <x v="4400"/>
    <x v="0"/>
    <b v="1"/>
    <m/>
    <m/>
    <m/>
    <s v="00531000007KAsvAAG"/>
    <s v="01s31000003qafjAAA"/>
    <m/>
    <s v="Drugs"/>
    <m/>
    <m/>
    <s v="MX908"/>
    <m/>
    <m/>
    <s v="0125A000001NaBLQA0"/>
    <b v="0"/>
    <m/>
    <b v="0"/>
    <m/>
    <m/>
    <x v="1"/>
    <b v="0"/>
    <d v="2021-06-29T20:34:55"/>
    <m/>
    <m/>
    <b v="0"/>
    <x v="1"/>
    <m/>
    <m/>
    <n v="220521.18"/>
    <m/>
    <x v="1269"/>
    <n v="100"/>
    <n v="0"/>
  </r>
  <r>
    <s v="0015A000028mPklQAE"/>
    <b v="0"/>
    <m/>
    <b v="0"/>
    <m/>
    <m/>
    <m/>
    <x v="796"/>
    <b v="1"/>
    <m/>
    <m/>
    <s v="0035A00003NG9uXQAT"/>
    <m/>
    <m/>
    <s v="00531000007MUoEAAW"/>
    <b v="0"/>
    <d v="2019-11-21T16:27:31"/>
    <m/>
    <b v="0"/>
    <m/>
    <m/>
    <b v="0"/>
    <d v="2019-04-01T00:00:00"/>
    <n v="4"/>
    <n v="2019"/>
    <s v="Closed"/>
    <s v="Closed"/>
    <b v="0"/>
    <b v="0"/>
    <m/>
    <b v="1"/>
    <b v="0"/>
    <b v="0"/>
    <x v="20"/>
    <b v="0"/>
    <m/>
    <x v="0"/>
    <d v="2019-12-04T00:00:00"/>
    <s v="0055A00000BclF5QAJ"/>
    <d v="2021-04-11T19:52:07"/>
    <m/>
    <d v="2020-01-06T18:18:16"/>
    <m/>
    <m/>
    <b v="0"/>
    <m/>
    <m/>
    <s v="Inside Sales"/>
    <m/>
    <m/>
    <m/>
    <m/>
    <m/>
    <x v="4401"/>
    <x v="0"/>
    <b v="1"/>
    <m/>
    <m/>
    <m/>
    <s v="00531000007MUoEAAW"/>
    <s v="01s31000003qafjAAA"/>
    <s v="CWAs"/>
    <s v="Explosives"/>
    <m/>
    <m/>
    <s v="MX908"/>
    <m/>
    <m/>
    <s v="0125A000001NaBLQA0"/>
    <b v="0"/>
    <m/>
    <b v="0"/>
    <m/>
    <m/>
    <x v="1"/>
    <b v="0"/>
    <d v="2021-06-29T20:34:55"/>
    <m/>
    <m/>
    <b v="0"/>
    <x v="1"/>
    <m/>
    <m/>
    <n v="3500"/>
    <m/>
    <x v="82"/>
    <n v="100"/>
    <n v="0"/>
  </r>
  <r>
    <s v="0015A000026nOcMQAU"/>
    <b v="0"/>
    <m/>
    <b v="0"/>
    <m/>
    <m/>
    <m/>
    <x v="806"/>
    <b v="1"/>
    <m/>
    <m/>
    <m/>
    <m/>
    <m/>
    <s v="00531000008F2qlAAC"/>
    <b v="0"/>
    <d v="2020-10-27T13:59:07"/>
    <m/>
    <b v="0"/>
    <m/>
    <m/>
    <b v="0"/>
    <d v="2020-04-01T00:00:00"/>
    <n v="4"/>
    <n v="2020"/>
    <s v="Closed"/>
    <s v="Closed"/>
    <b v="0"/>
    <b v="0"/>
    <m/>
    <b v="1"/>
    <b v="0"/>
    <b v="0"/>
    <x v="23"/>
    <b v="0"/>
    <m/>
    <x v="0"/>
    <m/>
    <s v="0055A00000BclF5QAJ"/>
    <d v="2021-04-11T20:08:00"/>
    <m/>
    <d v="2020-12-21T14:38:11"/>
    <m/>
    <m/>
    <b v="0"/>
    <m/>
    <m/>
    <s v="Field Sales"/>
    <m/>
    <m/>
    <m/>
    <m/>
    <m/>
    <x v="4402"/>
    <x v="0"/>
    <b v="1"/>
    <m/>
    <m/>
    <m/>
    <s v="00531000008F2qlAAC"/>
    <s v="01si00000040RFIAA2"/>
    <m/>
    <s v="All Hazards"/>
    <m/>
    <m/>
    <s v="MX908"/>
    <m/>
    <m/>
    <s v="0125A000001NaBLQA0"/>
    <b v="0"/>
    <s v="CWAs"/>
    <b v="0"/>
    <m/>
    <m/>
    <x v="1"/>
    <b v="0"/>
    <d v="2021-06-29T20:34:55"/>
    <m/>
    <m/>
    <b v="0"/>
    <x v="1"/>
    <m/>
    <m/>
    <n v="37199.25"/>
    <m/>
    <x v="1270"/>
    <n v="100"/>
    <n v="0"/>
  </r>
  <r>
    <s v="001i000001LHCUyAAP"/>
    <b v="0"/>
    <m/>
    <b v="0"/>
    <m/>
    <m/>
    <m/>
    <x v="110"/>
    <b v="1"/>
    <m/>
    <m/>
    <s v="0035A00003IOrOVQA1"/>
    <m/>
    <m/>
    <s v="00531000008F2qlAAC"/>
    <b v="0"/>
    <d v="2020-11-30T13:48:12"/>
    <m/>
    <b v="0"/>
    <m/>
    <m/>
    <b v="0"/>
    <d v="2020-04-01T00:00:00"/>
    <n v="4"/>
    <n v="2020"/>
    <s v="Closed"/>
    <s v="Closed"/>
    <b v="0"/>
    <b v="0"/>
    <m/>
    <b v="1"/>
    <b v="0"/>
    <b v="0"/>
    <x v="23"/>
    <b v="0"/>
    <m/>
    <x v="0"/>
    <m/>
    <s v="0055A00000BclF5QAJ"/>
    <d v="2021-04-11T20:08:00"/>
    <m/>
    <d v="2020-11-30T21:42:04"/>
    <m/>
    <m/>
    <b v="0"/>
    <m/>
    <m/>
    <s v="Field Sales"/>
    <m/>
    <m/>
    <m/>
    <m/>
    <m/>
    <x v="4403"/>
    <x v="0"/>
    <b v="1"/>
    <m/>
    <m/>
    <m/>
    <s v="00531000008F2qlAAC"/>
    <s v="01si00000040RFIAA2"/>
    <m/>
    <s v="Explosives"/>
    <m/>
    <m/>
    <s v="MX908"/>
    <m/>
    <m/>
    <s v="0125A000001NaBLQA0"/>
    <b v="0"/>
    <s v="Drugs"/>
    <b v="0"/>
    <m/>
    <m/>
    <x v="1"/>
    <b v="0"/>
    <d v="2021-06-29T20:34:55"/>
    <m/>
    <m/>
    <b v="0"/>
    <x v="1"/>
    <m/>
    <m/>
    <n v="49077.75"/>
    <m/>
    <x v="1271"/>
    <n v="100"/>
    <n v="0"/>
  </r>
  <r>
    <s v="0015A000026nOcMQAU"/>
    <b v="0"/>
    <m/>
    <b v="0"/>
    <m/>
    <m/>
    <m/>
    <x v="452"/>
    <b v="1"/>
    <m/>
    <m/>
    <m/>
    <m/>
    <m/>
    <s v="00531000008F2qlAAC"/>
    <b v="0"/>
    <d v="2019-12-19T15:02:13"/>
    <m/>
    <b v="0"/>
    <m/>
    <m/>
    <b v="0"/>
    <d v="2019-04-01T00:00:00"/>
    <n v="4"/>
    <n v="2019"/>
    <s v="Closed"/>
    <s v="Closed"/>
    <b v="0"/>
    <b v="0"/>
    <m/>
    <b v="1"/>
    <b v="0"/>
    <b v="0"/>
    <x v="23"/>
    <b v="0"/>
    <m/>
    <x v="0"/>
    <m/>
    <s v="0055A00000BclF5QAJ"/>
    <d v="2021-04-11T20:08:00"/>
    <m/>
    <d v="2020-01-06T18:18:11"/>
    <m/>
    <m/>
    <b v="0"/>
    <m/>
    <m/>
    <s v="Field Sales"/>
    <m/>
    <m/>
    <m/>
    <m/>
    <m/>
    <x v="4404"/>
    <x v="0"/>
    <b v="1"/>
    <m/>
    <m/>
    <m/>
    <s v="00531000008F2qlAAC"/>
    <s v="01si00000040RFIAA2"/>
    <s v="CWAs"/>
    <s v="CWAs"/>
    <m/>
    <m/>
    <s v="MX908"/>
    <m/>
    <m/>
    <s v="0125A000001NaBLQA0"/>
    <b v="0"/>
    <s v="Explosives"/>
    <b v="0"/>
    <m/>
    <m/>
    <x v="1"/>
    <b v="0"/>
    <d v="2021-06-29T20:34:55"/>
    <m/>
    <m/>
    <b v="0"/>
    <x v="1"/>
    <m/>
    <m/>
    <n v="45945.2"/>
    <m/>
    <x v="1272"/>
    <n v="100"/>
    <n v="0"/>
  </r>
  <r>
    <s v="0015A000026nOcMQAU"/>
    <b v="0"/>
    <m/>
    <b v="0"/>
    <m/>
    <m/>
    <m/>
    <x v="794"/>
    <b v="1"/>
    <m/>
    <m/>
    <s v="0035A00003ObMYnQAN"/>
    <m/>
    <m/>
    <s v="00531000008F2qlAAC"/>
    <b v="0"/>
    <d v="2020-02-18T17:32:55"/>
    <m/>
    <b v="0"/>
    <m/>
    <m/>
    <b v="0"/>
    <d v="2020-04-01T00:00:00"/>
    <n v="4"/>
    <n v="2020"/>
    <s v="Closed"/>
    <s v="Closed"/>
    <b v="0"/>
    <b v="0"/>
    <m/>
    <b v="1"/>
    <b v="0"/>
    <b v="0"/>
    <x v="23"/>
    <b v="0"/>
    <m/>
    <x v="0"/>
    <d v="2020-10-19T00:00:00"/>
    <s v="0055A00000BclF5QAJ"/>
    <d v="2021-04-11T20:08:00"/>
    <m/>
    <d v="2020-10-09T15:13:05"/>
    <m/>
    <m/>
    <b v="0"/>
    <m/>
    <m/>
    <s v="Field Sales"/>
    <m/>
    <m/>
    <m/>
    <m/>
    <m/>
    <x v="4405"/>
    <x v="0"/>
    <b v="1"/>
    <m/>
    <m/>
    <m/>
    <s v="00531000008F2qlAAC"/>
    <s v="01si00000040RFIAA2"/>
    <s v="CWAs"/>
    <s v="CWAs"/>
    <m/>
    <m/>
    <s v="MX908"/>
    <m/>
    <m/>
    <s v="0125A000001NaBLQA0"/>
    <b v="0"/>
    <s v="Explosives"/>
    <b v="0"/>
    <m/>
    <m/>
    <x v="1"/>
    <b v="0"/>
    <d v="2021-06-29T20:34:55"/>
    <m/>
    <m/>
    <b v="0"/>
    <x v="1"/>
    <m/>
    <m/>
    <n v="380723"/>
    <m/>
    <x v="1273"/>
    <n v="100"/>
    <n v="0"/>
  </r>
  <r>
    <s v="0015A00001yXq6AQAS"/>
    <b v="0"/>
    <m/>
    <b v="0"/>
    <m/>
    <m/>
    <m/>
    <x v="527"/>
    <b v="1"/>
    <m/>
    <m/>
    <m/>
    <m/>
    <m/>
    <s v="00531000008F2qlAAC"/>
    <b v="0"/>
    <d v="2020-02-18T17:47:01"/>
    <m/>
    <b v="0"/>
    <m/>
    <m/>
    <b v="0"/>
    <d v="2020-04-01T00:00:00"/>
    <n v="4"/>
    <n v="2020"/>
    <s v="Closed"/>
    <s v="Closed"/>
    <b v="0"/>
    <b v="0"/>
    <m/>
    <b v="1"/>
    <b v="0"/>
    <b v="0"/>
    <x v="23"/>
    <b v="0"/>
    <m/>
    <x v="0"/>
    <m/>
    <s v="00531000008F2qlAAC"/>
    <d v="2021-01-04T15:07:09"/>
    <m/>
    <d v="2020-10-15T14:04:26"/>
    <m/>
    <m/>
    <b v="0"/>
    <m/>
    <m/>
    <s v="Trade Show"/>
    <m/>
    <m/>
    <m/>
    <m/>
    <m/>
    <x v="4406"/>
    <x v="0"/>
    <b v="1"/>
    <m/>
    <m/>
    <m/>
    <s v="00531000008F2qlAAC"/>
    <s v="01si00000040RFIAA2"/>
    <s v="Explosives;Drugs"/>
    <s v="Drugs"/>
    <m/>
    <m/>
    <s v="MX908"/>
    <m/>
    <m/>
    <s v="0125A000001NaBLQA0"/>
    <b v="0"/>
    <s v="Explosives"/>
    <b v="0"/>
    <m/>
    <m/>
    <x v="1"/>
    <b v="0"/>
    <d v="2021-06-29T20:34:55"/>
    <m/>
    <m/>
    <b v="0"/>
    <x v="1"/>
    <m/>
    <m/>
    <n v="49197.75"/>
    <m/>
    <x v="1125"/>
    <n v="100"/>
    <n v="0"/>
  </r>
  <r>
    <s v="0015A00002JMcrlQAD"/>
    <b v="0"/>
    <m/>
    <b v="0"/>
    <m/>
    <m/>
    <m/>
    <x v="824"/>
    <b v="1"/>
    <m/>
    <m/>
    <s v="0035A00003W0IYmQAN"/>
    <m/>
    <m/>
    <s v="0055A000009GxI2QAK"/>
    <b v="0"/>
    <d v="2020-10-29T04:07:37"/>
    <m/>
    <b v="0"/>
    <m/>
    <m/>
    <b v="0"/>
    <d v="2020-04-01T00:00:00"/>
    <n v="4"/>
    <n v="2020"/>
    <s v="Closed"/>
    <s v="Closed"/>
    <b v="0"/>
    <b v="0"/>
    <m/>
    <b v="1"/>
    <b v="0"/>
    <b v="0"/>
    <x v="23"/>
    <b v="0"/>
    <m/>
    <x v="0"/>
    <m/>
    <s v="0055A000009GxI2QAK"/>
    <d v="2021-06-22T20:37:52"/>
    <m/>
    <d v="2020-10-29T17:50:40"/>
    <m/>
    <m/>
    <b v="0"/>
    <m/>
    <m/>
    <s v="Field Sales"/>
    <m/>
    <m/>
    <m/>
    <m/>
    <m/>
    <x v="4407"/>
    <x v="0"/>
    <b v="1"/>
    <m/>
    <m/>
    <m/>
    <s v="0055A000009GxI2QAK"/>
    <s v="01si00000040RFIAA2"/>
    <m/>
    <s v="Drugs"/>
    <s v="0035A00003W0IYmQAN"/>
    <m/>
    <s v="MX908"/>
    <m/>
    <s v="0Q05A00000142XnSAI"/>
    <s v="0125A000001NaBLQA0"/>
    <b v="0"/>
    <s v="Explosives"/>
    <b v="0"/>
    <m/>
    <m/>
    <x v="1"/>
    <b v="0"/>
    <d v="2021-06-29T20:34:55"/>
    <m/>
    <m/>
    <b v="0"/>
    <x v="1"/>
    <m/>
    <m/>
    <n v="26159.200000000001"/>
    <m/>
    <x v="1274"/>
    <n v="100"/>
    <n v="0"/>
  </r>
  <r>
    <s v="0015A0000282bGSQAY"/>
    <b v="0"/>
    <m/>
    <b v="0"/>
    <m/>
    <m/>
    <m/>
    <x v="879"/>
    <b v="1"/>
    <m/>
    <m/>
    <m/>
    <m/>
    <m/>
    <s v="00531000007KAsvAAG"/>
    <b v="0"/>
    <d v="2019-04-18T19:23:00"/>
    <m/>
    <b v="0"/>
    <m/>
    <m/>
    <b v="0"/>
    <d v="2019-02-01T00:00:00"/>
    <n v="2"/>
    <n v="2019"/>
    <s v="Closed"/>
    <s v="Closed"/>
    <b v="0"/>
    <b v="0"/>
    <m/>
    <b v="1"/>
    <b v="0"/>
    <b v="0"/>
    <x v="19"/>
    <b v="0"/>
    <m/>
    <x v="0"/>
    <d v="2019-06-03T00:00:00"/>
    <s v="0055A00000BclF5QAJ"/>
    <d v="2021-04-11T20:08:00"/>
    <m/>
    <d v="2020-01-06T18:18:16"/>
    <m/>
    <m/>
    <b v="1"/>
    <m/>
    <m/>
    <s v="Field Sales"/>
    <m/>
    <m/>
    <m/>
    <m/>
    <m/>
    <x v="4408"/>
    <x v="0"/>
    <b v="1"/>
    <m/>
    <m/>
    <m/>
    <s v="00531000007KAsvAAG"/>
    <s v="01s31000003qafjAAA"/>
    <s v="Drugs"/>
    <s v="Drugs"/>
    <m/>
    <m/>
    <m/>
    <m/>
    <m/>
    <s v="0125A000001NaBLQA0"/>
    <b v="0"/>
    <m/>
    <b v="0"/>
    <m/>
    <m/>
    <x v="1"/>
    <b v="0"/>
    <d v="2021-06-29T20:34:54"/>
    <m/>
    <m/>
    <b v="0"/>
    <x v="1"/>
    <m/>
    <m/>
    <n v="506458"/>
    <m/>
    <x v="1275"/>
    <n v="100"/>
    <n v="0"/>
  </r>
  <r>
    <s v="001i000001LHDIlAAP"/>
    <b v="0"/>
    <m/>
    <b v="0"/>
    <m/>
    <m/>
    <m/>
    <x v="949"/>
    <b v="1"/>
    <m/>
    <m/>
    <m/>
    <m/>
    <m/>
    <s v="00531000008F2qlAAC"/>
    <b v="0"/>
    <d v="2018-10-31T20:36:19"/>
    <m/>
    <b v="0"/>
    <m/>
    <m/>
    <b v="0"/>
    <d v="2019-02-01T00:00:00"/>
    <n v="2"/>
    <n v="2019"/>
    <s v="Closed"/>
    <s v="Closed"/>
    <b v="0"/>
    <b v="0"/>
    <m/>
    <b v="1"/>
    <b v="0"/>
    <b v="0"/>
    <x v="23"/>
    <b v="0"/>
    <m/>
    <x v="0"/>
    <m/>
    <s v="0055A00000BclF5QAJ"/>
    <d v="2021-04-11T20:08:00"/>
    <m/>
    <d v="2020-07-08T10:47:13"/>
    <m/>
    <m/>
    <b v="1"/>
    <m/>
    <m/>
    <s v="Field Sales"/>
    <m/>
    <m/>
    <m/>
    <m/>
    <m/>
    <x v="4409"/>
    <x v="0"/>
    <b v="1"/>
    <m/>
    <m/>
    <m/>
    <s v="00531000008F2qlAAC"/>
    <s v="01si00000040RFIAA2"/>
    <m/>
    <s v="Drugs"/>
    <m/>
    <m/>
    <m/>
    <m/>
    <m/>
    <s v="0125A000001NaBLQA0"/>
    <b v="0"/>
    <s v="Explosives"/>
    <b v="0"/>
    <m/>
    <m/>
    <x v="1"/>
    <b v="0"/>
    <d v="2021-06-29T20:34:54"/>
    <m/>
    <m/>
    <b v="0"/>
    <x v="1"/>
    <m/>
    <m/>
    <n v="628731.30000000005"/>
    <m/>
    <x v="1276"/>
    <n v="100"/>
    <n v="0"/>
  </r>
  <r>
    <s v="001i000001MZ8IpAAL"/>
    <b v="0"/>
    <m/>
    <b v="0"/>
    <m/>
    <m/>
    <m/>
    <x v="88"/>
    <b v="1"/>
    <m/>
    <m/>
    <m/>
    <m/>
    <m/>
    <s v="00531000007MUoEAAW"/>
    <b v="0"/>
    <d v="2020-03-25T19:46:38"/>
    <m/>
    <b v="0"/>
    <s v="Federal Resources"/>
    <d v="2020-12-31T00:00:00"/>
    <b v="0"/>
    <d v="2020-02-01T00:00:00"/>
    <n v="2"/>
    <n v="2020"/>
    <s v="Closed"/>
    <s v="Closed"/>
    <b v="0"/>
    <b v="0"/>
    <m/>
    <b v="1"/>
    <b v="0"/>
    <b v="0"/>
    <x v="22"/>
    <b v="0"/>
    <m/>
    <x v="0"/>
    <d v="2020-04-29T00:00:00"/>
    <s v="0055A00000BclF5QAJ"/>
    <d v="2021-04-11T20:08:00"/>
    <m/>
    <d v="2020-04-23T16:50:17"/>
    <m/>
    <m/>
    <b v="1"/>
    <m/>
    <m/>
    <s v="Field Sales"/>
    <m/>
    <m/>
    <m/>
    <m/>
    <m/>
    <x v="4410"/>
    <x v="0"/>
    <b v="1"/>
    <m/>
    <m/>
    <m/>
    <s v="0055A00000BnRGTQA3"/>
    <s v="01s31000003qafjAAA"/>
    <s v="Explosives"/>
    <s v="CWAs"/>
    <m/>
    <m/>
    <s v="MX908"/>
    <m/>
    <s v="0Q05A000001eBJoSAM"/>
    <s v="0125A000001NaBLQA0"/>
    <b v="0"/>
    <s v="Explosives"/>
    <b v="0"/>
    <m/>
    <m/>
    <x v="1"/>
    <b v="0"/>
    <d v="2021-06-29T20:34:55"/>
    <m/>
    <m/>
    <b v="0"/>
    <x v="1"/>
    <m/>
    <m/>
    <n v="12295504"/>
    <m/>
    <x v="1277"/>
    <n v="100"/>
    <n v="0"/>
  </r>
  <r>
    <s v="0015A000021P4gYQAS"/>
    <b v="0"/>
    <m/>
    <b v="0"/>
    <s v="7015A000001P9vyQAC"/>
    <m/>
    <m/>
    <x v="950"/>
    <b v="1"/>
    <m/>
    <m/>
    <s v="0035A00003JkFmxQAF"/>
    <m/>
    <m/>
    <s v="00531000007KAsvAAG"/>
    <b v="0"/>
    <d v="2019-04-11T16:26:50"/>
    <m/>
    <b v="0"/>
    <m/>
    <m/>
    <b v="0"/>
    <d v="2020-03-01T00:00:00"/>
    <n v="3"/>
    <n v="2020"/>
    <s v="Closed"/>
    <s v="Closed"/>
    <b v="0"/>
    <b v="0"/>
    <m/>
    <b v="1"/>
    <b v="0"/>
    <b v="0"/>
    <x v="19"/>
    <b v="0"/>
    <m/>
    <x v="0"/>
    <d v="2020-07-14T00:00:00"/>
    <s v="00531000007KAsvAAG"/>
    <d v="2021-01-29T02:22:53"/>
    <m/>
    <d v="2020-07-10T16:24:43"/>
    <m/>
    <m/>
    <b v="1"/>
    <m/>
    <m/>
    <s v="Trade Show"/>
    <m/>
    <m/>
    <m/>
    <m/>
    <m/>
    <x v="4411"/>
    <x v="0"/>
    <b v="1"/>
    <m/>
    <m/>
    <m/>
    <s v="00531000007KAsvAAG"/>
    <s v="01s31000003qafjAAA"/>
    <s v="Drugs"/>
    <s v="Drugs"/>
    <m/>
    <m/>
    <m/>
    <m/>
    <m/>
    <s v="0125A000001NaBLQA0"/>
    <b v="0"/>
    <m/>
    <b v="0"/>
    <m/>
    <m/>
    <x v="1"/>
    <b v="0"/>
    <d v="2021-06-29T20:34:54"/>
    <m/>
    <m/>
    <b v="0"/>
    <x v="1"/>
    <m/>
    <m/>
    <n v="517480.96000000002"/>
    <m/>
    <x v="1278"/>
    <n v="100"/>
    <n v="0"/>
  </r>
  <r>
    <s v="0015A00002G7WWuQAN"/>
    <b v="0"/>
    <m/>
    <b v="0"/>
    <m/>
    <m/>
    <m/>
    <x v="524"/>
    <b v="1"/>
    <m/>
    <m/>
    <s v="0035A00003aU0b9QAC"/>
    <m/>
    <m/>
    <s v="00531000007KAsvAAG"/>
    <b v="0"/>
    <d v="2019-11-07T21:04:37"/>
    <m/>
    <b v="0"/>
    <m/>
    <m/>
    <b v="0"/>
    <d v="2020-04-01T00:00:00"/>
    <n v="4"/>
    <n v="2020"/>
    <s v="Closed"/>
    <s v="Closed"/>
    <b v="0"/>
    <b v="0"/>
    <m/>
    <b v="1"/>
    <b v="0"/>
    <b v="0"/>
    <x v="19"/>
    <b v="0"/>
    <m/>
    <x v="0"/>
    <d v="2020-12-22T00:00:00"/>
    <s v="0055A00000BclF5QAJ"/>
    <d v="2021-04-11T20:08:00"/>
    <m/>
    <d v="2020-12-22T21:22:07"/>
    <m/>
    <m/>
    <b v="1"/>
    <m/>
    <m/>
    <s v="Field Sales"/>
    <m/>
    <m/>
    <m/>
    <m/>
    <m/>
    <x v="4412"/>
    <x v="0"/>
    <b v="1"/>
    <m/>
    <m/>
    <m/>
    <s v="00531000007KAsvAAG"/>
    <s v="01s31000003qafjAAA"/>
    <m/>
    <s v="Drugs"/>
    <m/>
    <m/>
    <m/>
    <m/>
    <m/>
    <s v="0125A000001NaBLQA0"/>
    <b v="0"/>
    <m/>
    <b v="0"/>
    <m/>
    <m/>
    <x v="1"/>
    <b v="0"/>
    <d v="2021-06-29T20:34:55"/>
    <m/>
    <m/>
    <b v="0"/>
    <x v="1"/>
    <m/>
    <m/>
    <n v="280604"/>
    <m/>
    <x v="1279"/>
    <n v="100"/>
    <n v="0"/>
  </r>
  <r>
    <s v="0013100001mIDLTAA4"/>
    <b v="0"/>
    <m/>
    <b v="0"/>
    <m/>
    <m/>
    <m/>
    <x v="133"/>
    <b v="1"/>
    <m/>
    <m/>
    <m/>
    <m/>
    <m/>
    <s v="00531000008F2qlAAC"/>
    <b v="0"/>
    <d v="2018-10-22T20:49:11"/>
    <m/>
    <b v="0"/>
    <m/>
    <m/>
    <b v="0"/>
    <d v="2018-04-01T00:00:00"/>
    <n v="4"/>
    <n v="2018"/>
    <s v="Closed"/>
    <s v="Closed"/>
    <b v="0"/>
    <b v="0"/>
    <m/>
    <b v="1"/>
    <b v="0"/>
    <b v="0"/>
    <x v="23"/>
    <b v="0"/>
    <m/>
    <x v="0"/>
    <d v="2019-09-24T00:00:00"/>
    <s v="0055A00000BclF5QAJ"/>
    <d v="2021-04-11T20:08:00"/>
    <m/>
    <d v="2020-01-06T18:18:16"/>
    <m/>
    <m/>
    <b v="1"/>
    <m/>
    <m/>
    <s v="Field Sales"/>
    <m/>
    <m/>
    <m/>
    <m/>
    <m/>
    <x v="4413"/>
    <x v="0"/>
    <b v="1"/>
    <m/>
    <m/>
    <m/>
    <s v="00531000008F2qlAAC"/>
    <s v="01si00000040RFIAA2"/>
    <m/>
    <s v="CWAs"/>
    <m/>
    <m/>
    <m/>
    <m/>
    <m/>
    <s v="0125A000001NaBLQA0"/>
    <b v="0"/>
    <s v="Explosives"/>
    <b v="0"/>
    <m/>
    <m/>
    <x v="1"/>
    <b v="0"/>
    <d v="2021-06-29T20:34:54"/>
    <m/>
    <m/>
    <b v="0"/>
    <x v="1"/>
    <m/>
    <m/>
    <n v="1314008"/>
    <m/>
    <x v="1280"/>
    <n v="100"/>
    <n v="0"/>
  </r>
  <r>
    <s v="0015A00001yXcbaQAC"/>
    <b v="0"/>
    <m/>
    <b v="0"/>
    <s v="7015A000001Zks9QAC"/>
    <m/>
    <m/>
    <x v="951"/>
    <b v="1"/>
    <m/>
    <m/>
    <s v="0035A00003GnjrEQAR"/>
    <m/>
    <m/>
    <s v="00531000007MUoEAAW"/>
    <b v="1"/>
    <d v="2018-02-01T18:21:45"/>
    <m/>
    <b v="0"/>
    <m/>
    <m/>
    <b v="0"/>
    <d v="2018-01-01T00:00:00"/>
    <n v="1"/>
    <n v="2018"/>
    <s v="Closed"/>
    <s v="Closed"/>
    <b v="0"/>
    <b v="0"/>
    <m/>
    <b v="1"/>
    <b v="0"/>
    <b v="0"/>
    <x v="22"/>
    <b v="0"/>
    <m/>
    <x v="0"/>
    <d v="2018-02-07T00:00:00"/>
    <s v="0055A00000BclF5QAJ"/>
    <d v="2021-04-11T20:08:00"/>
    <m/>
    <d v="2020-01-06T18:18:16"/>
    <m/>
    <m/>
    <b v="0"/>
    <m/>
    <s v="CWAs;Explosives"/>
    <s v="Field Sales"/>
    <m/>
    <m/>
    <m/>
    <m/>
    <m/>
    <x v="4414"/>
    <x v="0"/>
    <b v="1"/>
    <m/>
    <m/>
    <m/>
    <s v="00531000007MUoEAAW"/>
    <s v="01s31000003qafjAAA"/>
    <s v="CWAs"/>
    <s v="CWAs"/>
    <s v="0035A00003GnVVBQA3"/>
    <m/>
    <m/>
    <m/>
    <m/>
    <s v="0125A000001NaBLQA0"/>
    <b v="0"/>
    <m/>
    <b v="0"/>
    <m/>
    <m/>
    <x v="1"/>
    <b v="0"/>
    <d v="2021-06-29T20:34:54"/>
    <m/>
    <m/>
    <b v="0"/>
    <x v="1"/>
    <m/>
    <m/>
    <n v="49"/>
    <m/>
    <x v="1281"/>
    <n v="100"/>
    <n v="0"/>
  </r>
  <r>
    <s v="0015A000020x0llQAA"/>
    <b v="0"/>
    <m/>
    <b v="0"/>
    <m/>
    <m/>
    <m/>
    <x v="465"/>
    <b v="1"/>
    <m/>
    <m/>
    <s v="0035A00003Jj7tEQAR"/>
    <m/>
    <m/>
    <s v="00531000007KAsvAAG"/>
    <b v="1"/>
    <d v="2018-04-17T18:22:19"/>
    <m/>
    <b v="0"/>
    <m/>
    <m/>
    <b v="0"/>
    <d v="2019-01-01T00:00:00"/>
    <n v="1"/>
    <n v="2019"/>
    <s v="Closed"/>
    <s v="Closed"/>
    <b v="0"/>
    <b v="0"/>
    <m/>
    <b v="1"/>
    <b v="0"/>
    <b v="0"/>
    <x v="19"/>
    <b v="0"/>
    <m/>
    <x v="0"/>
    <d v="2019-03-07T00:00:00"/>
    <s v="00531000007MUoEAAW"/>
    <d v="2020-12-10T21:15:22"/>
    <m/>
    <d v="2020-01-06T18:18:16"/>
    <m/>
    <m/>
    <b v="0"/>
    <m/>
    <s v="Drugs"/>
    <s v="Website"/>
    <m/>
    <m/>
    <m/>
    <m/>
    <m/>
    <x v="4415"/>
    <x v="0"/>
    <b v="1"/>
    <m/>
    <m/>
    <m/>
    <s v="00531000007KAsvAAG"/>
    <s v="01s31000003qafjAAA"/>
    <s v="Drugs"/>
    <s v="Drugs"/>
    <s v="0035A00003GHPsbQAH"/>
    <m/>
    <m/>
    <m/>
    <m/>
    <s v="0125A000001NaBLQA0"/>
    <b v="0"/>
    <m/>
    <b v="0"/>
    <m/>
    <m/>
    <x v="1"/>
    <b v="0"/>
    <d v="2021-06-29T20:34:54"/>
    <m/>
    <m/>
    <b v="0"/>
    <x v="1"/>
    <m/>
    <m/>
    <n v="71565"/>
    <m/>
    <x v="1282"/>
    <n v="100"/>
    <n v="0"/>
  </r>
  <r>
    <s v="0015A00002JN4oUQAT"/>
    <b v="0"/>
    <m/>
    <b v="0"/>
    <s v="7015A000001yX5aQAE"/>
    <m/>
    <m/>
    <x v="632"/>
    <b v="1"/>
    <m/>
    <m/>
    <s v="0035A00003dafykQAA"/>
    <m/>
    <m/>
    <s v="00531000007MUoEAAW"/>
    <b v="1"/>
    <d v="2018-08-15T13:13:42"/>
    <m/>
    <b v="0"/>
    <s v="Federal Resources"/>
    <d v="2020-03-19T00:00:00"/>
    <b v="0"/>
    <d v="2020-01-01T00:00:00"/>
    <n v="1"/>
    <n v="2020"/>
    <s v="Closed"/>
    <s v="Closed"/>
    <b v="0"/>
    <b v="0"/>
    <m/>
    <b v="1"/>
    <b v="0"/>
    <b v="0"/>
    <x v="19"/>
    <b v="0"/>
    <m/>
    <x v="0"/>
    <d v="2020-01-08T00:00:00"/>
    <s v="00531000007MUoEAAW"/>
    <d v="2021-03-04T17:00:42"/>
    <m/>
    <d v="2020-03-19T20:09:20"/>
    <m/>
    <m/>
    <b v="0"/>
    <m/>
    <m/>
    <s v="Trade Show"/>
    <m/>
    <m/>
    <m/>
    <m/>
    <m/>
    <x v="4416"/>
    <x v="1"/>
    <b v="1"/>
    <m/>
    <m/>
    <m/>
    <s v="00531000007KAsvAAG"/>
    <s v="01s31000003qafjAAA"/>
    <s v="All Hazards"/>
    <s v="All Hazards"/>
    <s v="0035A00003JjKYmQAN"/>
    <m/>
    <m/>
    <m/>
    <m/>
    <s v="0125A000001NaBLQA0"/>
    <b v="0"/>
    <m/>
    <b v="0"/>
    <m/>
    <m/>
    <x v="1"/>
    <b v="0"/>
    <d v="2021-06-29T20:34:54"/>
    <m/>
    <m/>
    <b v="0"/>
    <x v="1"/>
    <m/>
    <m/>
    <n v="55419.15"/>
    <m/>
    <x v="1283"/>
    <n v="100"/>
    <n v="0"/>
  </r>
  <r>
    <s v="001i000001F62zEAAR"/>
    <b v="0"/>
    <m/>
    <b v="0"/>
    <m/>
    <m/>
    <m/>
    <x v="952"/>
    <b v="1"/>
    <m/>
    <m/>
    <s v="003i000001bPqFLAA0"/>
    <m/>
    <m/>
    <s v="005i0000000fNkyAAE"/>
    <b v="1"/>
    <d v="2015-03-13T18:19:29"/>
    <m/>
    <b v="0"/>
    <m/>
    <m/>
    <b v="0"/>
    <d v="2015-02-01T00:00:00"/>
    <n v="2"/>
    <n v="2015"/>
    <s v="Closed"/>
    <s v="Closed"/>
    <b v="0"/>
    <b v="0"/>
    <m/>
    <b v="1"/>
    <b v="0"/>
    <b v="0"/>
    <x v="19"/>
    <b v="0"/>
    <m/>
    <x v="0"/>
    <m/>
    <s v="00531000007MUoEAAW"/>
    <d v="2021-02-23T18:15:43"/>
    <m/>
    <d v="2020-01-06T18:18:16"/>
    <m/>
    <m/>
    <b v="0"/>
    <m/>
    <m/>
    <s v="Website"/>
    <m/>
    <m/>
    <m/>
    <m/>
    <m/>
    <x v="4417"/>
    <x v="0"/>
    <b v="1"/>
    <m/>
    <m/>
    <m/>
    <s v="005i0000000fNkyAAE"/>
    <s v="01si0000000WGiAAAW"/>
    <s v="CWAs"/>
    <m/>
    <s v="003i000001bPqFLAA0"/>
    <m/>
    <m/>
    <m/>
    <m/>
    <s v="0125A000001NaBLQA0"/>
    <b v="0"/>
    <m/>
    <b v="0"/>
    <m/>
    <m/>
    <x v="1"/>
    <b v="0"/>
    <d v="2021-06-29T20:34:55"/>
    <m/>
    <m/>
    <b v="0"/>
    <x v="1"/>
    <m/>
    <m/>
    <n v="50398"/>
    <m/>
    <x v="1127"/>
    <n v="100"/>
    <n v="0"/>
  </r>
  <r>
    <s v="0015A00002Bo7iXQAR"/>
    <b v="0"/>
    <m/>
    <b v="0"/>
    <m/>
    <m/>
    <m/>
    <x v="879"/>
    <b v="1"/>
    <m/>
    <m/>
    <s v="0035A00003UYB7ZQAX"/>
    <m/>
    <m/>
    <s v="0055A000009sa63QAA"/>
    <b v="1"/>
    <d v="2019-04-22T19:59:24"/>
    <m/>
    <b v="0"/>
    <m/>
    <m/>
    <b v="0"/>
    <d v="2019-02-01T00:00:00"/>
    <n v="2"/>
    <n v="2019"/>
    <s v="Closed"/>
    <s v="Closed"/>
    <b v="0"/>
    <b v="0"/>
    <m/>
    <b v="1"/>
    <b v="0"/>
    <b v="0"/>
    <x v="19"/>
    <b v="0"/>
    <m/>
    <x v="0"/>
    <d v="2019-04-22T00:00:00"/>
    <s v="00531000007MUoEAAW"/>
    <d v="2020-12-10T21:16:25"/>
    <m/>
    <d v="2020-01-06T18:18:16"/>
    <m/>
    <m/>
    <b v="0"/>
    <m/>
    <s v="All Hazards"/>
    <s v="Website"/>
    <m/>
    <m/>
    <m/>
    <m/>
    <m/>
    <x v="4418"/>
    <x v="0"/>
    <b v="1"/>
    <m/>
    <m/>
    <m/>
    <s v="0055A000009sa63QAA"/>
    <s v="01s31000003qafjAAA"/>
    <s v="All Hazards"/>
    <s v="All Hazards"/>
    <s v="0035A00003UYB7ZQAX"/>
    <m/>
    <m/>
    <m/>
    <m/>
    <s v="0125A000001NaBLQA0"/>
    <b v="0"/>
    <m/>
    <b v="0"/>
    <m/>
    <m/>
    <x v="1"/>
    <b v="0"/>
    <d v="2021-06-29T20:34:54"/>
    <m/>
    <m/>
    <b v="0"/>
    <x v="1"/>
    <m/>
    <m/>
    <n v="82686.600000000006"/>
    <m/>
    <x v="1284"/>
    <n v="100"/>
    <n v="0"/>
  </r>
  <r>
    <s v="001i000001MZMVXAA5"/>
    <b v="0"/>
    <m/>
    <b v="0"/>
    <m/>
    <m/>
    <m/>
    <x v="953"/>
    <b v="1"/>
    <m/>
    <m/>
    <s v="0033100003BDiC4AAL"/>
    <m/>
    <m/>
    <s v="005i0000002Zi8JAAS"/>
    <b v="1"/>
    <d v="2015-03-20T13:40:46"/>
    <m/>
    <b v="0"/>
    <m/>
    <m/>
    <b v="0"/>
    <d v="2017-02-01T00:00:00"/>
    <n v="2"/>
    <n v="2017"/>
    <s v="Closed"/>
    <s v="Closed"/>
    <b v="0"/>
    <b v="0"/>
    <m/>
    <b v="1"/>
    <b v="0"/>
    <b v="0"/>
    <x v="19"/>
    <b v="0"/>
    <m/>
    <x v="0"/>
    <d v="2018-08-06T00:00:00"/>
    <s v="0055A00000BclF5QAJ"/>
    <d v="2021-04-11T20:08:00"/>
    <m/>
    <d v="2020-01-06T18:18:16"/>
    <m/>
    <m/>
    <b v="0"/>
    <m/>
    <m/>
    <s v="Field Sales"/>
    <m/>
    <m/>
    <m/>
    <m/>
    <m/>
    <x v="4419"/>
    <x v="0"/>
    <b v="1"/>
    <m/>
    <m/>
    <m/>
    <s v="00531000007KAsvAAG"/>
    <s v="01s31000003qafjAAA"/>
    <s v="All Hazards"/>
    <s v="All Hazards"/>
    <s v="003i0000023mza8AAA"/>
    <m/>
    <m/>
    <m/>
    <m/>
    <s v="0125A000001NaBLQA0"/>
    <b v="0"/>
    <m/>
    <b v="0"/>
    <m/>
    <m/>
    <x v="1"/>
    <b v="0"/>
    <d v="2021-06-29T20:34:55"/>
    <m/>
    <m/>
    <b v="0"/>
    <x v="1"/>
    <m/>
    <m/>
    <n v="55250"/>
    <m/>
    <x v="1098"/>
    <n v="100"/>
    <n v="0"/>
  </r>
  <r>
    <s v="0013100001fshyPAAQ"/>
    <b v="0"/>
    <m/>
    <b v="0"/>
    <s v="7015A000001Zka0QAC"/>
    <m/>
    <m/>
    <x v="365"/>
    <b v="1"/>
    <m/>
    <m/>
    <s v="0035A00003IPVRDQA5"/>
    <m/>
    <m/>
    <s v="00531000007MUoEAAW"/>
    <b v="1"/>
    <d v="2018-06-28T12:33:11"/>
    <m/>
    <b v="0"/>
    <m/>
    <m/>
    <b v="0"/>
    <d v="2018-02-01T00:00:00"/>
    <n v="2"/>
    <n v="2018"/>
    <s v="Closed"/>
    <s v="Closed"/>
    <b v="0"/>
    <b v="0"/>
    <m/>
    <b v="1"/>
    <b v="0"/>
    <b v="0"/>
    <x v="19"/>
    <b v="0"/>
    <m/>
    <x v="0"/>
    <d v="2018-06-28T00:00:00"/>
    <s v="0055A00000BclF5QAJ"/>
    <d v="2021-04-11T19:51:01"/>
    <m/>
    <d v="2020-01-06T18:18:16"/>
    <m/>
    <m/>
    <b v="0"/>
    <m/>
    <s v="All Hazards"/>
    <s v="Eblasts"/>
    <m/>
    <m/>
    <m/>
    <m/>
    <m/>
    <x v="4420"/>
    <x v="0"/>
    <b v="1"/>
    <m/>
    <m/>
    <m/>
    <s v="00531000007KAsvAAG"/>
    <s v="01s31000003qafjAAA"/>
    <s v="All Hazards"/>
    <s v="All Hazards"/>
    <s v="0035A00003IPVRDQA5"/>
    <m/>
    <m/>
    <m/>
    <m/>
    <s v="0125A000001NaBLQA0"/>
    <b v="0"/>
    <m/>
    <b v="0"/>
    <m/>
    <m/>
    <x v="1"/>
    <b v="0"/>
    <d v="2021-06-29T20:34:54"/>
    <m/>
    <m/>
    <b v="0"/>
    <x v="1"/>
    <m/>
    <m/>
    <n v="199"/>
    <m/>
    <x v="980"/>
    <n v="100"/>
    <n v="0"/>
  </r>
  <r>
    <s v="0015A000029VvJwQAK"/>
    <b v="0"/>
    <m/>
    <b v="0"/>
    <m/>
    <m/>
    <m/>
    <x v="870"/>
    <b v="1"/>
    <m/>
    <m/>
    <s v="0035A00003QzSuFQAV"/>
    <m/>
    <m/>
    <s v="0055A000009sa63QAA"/>
    <b v="1"/>
    <d v="2019-02-20T23:08:30"/>
    <m/>
    <b v="0"/>
    <m/>
    <m/>
    <b v="0"/>
    <d v="2019-02-01T00:00:00"/>
    <n v="2"/>
    <n v="2019"/>
    <s v="Closed"/>
    <s v="Closed"/>
    <b v="0"/>
    <b v="0"/>
    <m/>
    <b v="1"/>
    <b v="0"/>
    <b v="0"/>
    <x v="19"/>
    <b v="0"/>
    <m/>
    <x v="0"/>
    <d v="2018-07-24T00:00:00"/>
    <s v="0055A00000BclF5QAJ"/>
    <d v="2021-04-11T20:06:15"/>
    <m/>
    <d v="2020-01-06T18:18:16"/>
    <m/>
    <m/>
    <b v="0"/>
    <m/>
    <m/>
    <s v="Field Sales"/>
    <m/>
    <m/>
    <m/>
    <m/>
    <m/>
    <x v="4421"/>
    <x v="0"/>
    <b v="1"/>
    <m/>
    <m/>
    <m/>
    <s v="0055A000009sa63QAA"/>
    <s v="01s31000003qafjAAA"/>
    <s v="All Hazards"/>
    <s v="All Hazards"/>
    <s v="0035A00003QzSuFQAV"/>
    <m/>
    <m/>
    <m/>
    <m/>
    <s v="0125A000001NaBLQA0"/>
    <b v="0"/>
    <m/>
    <b v="0"/>
    <m/>
    <m/>
    <x v="1"/>
    <b v="0"/>
    <d v="2021-06-29T20:34:54"/>
    <m/>
    <m/>
    <b v="0"/>
    <x v="1"/>
    <m/>
    <m/>
    <n v="71066.91"/>
    <m/>
    <x v="1285"/>
    <n v="100"/>
    <n v="0"/>
  </r>
  <r>
    <s v="0015A00002AoJsLQAV"/>
    <b v="0"/>
    <m/>
    <b v="0"/>
    <s v="70131000001SioZAAS"/>
    <m/>
    <m/>
    <x v="831"/>
    <b v="1"/>
    <m/>
    <m/>
    <s v="0035A00003UZBc8QAH"/>
    <m/>
    <m/>
    <s v="00531000007MUoEAAW"/>
    <b v="1"/>
    <d v="2019-03-15T12:47:56"/>
    <m/>
    <b v="0"/>
    <m/>
    <m/>
    <b v="0"/>
    <d v="2019-02-01T00:00:00"/>
    <n v="2"/>
    <n v="2019"/>
    <s v="Closed"/>
    <s v="Closed"/>
    <b v="0"/>
    <b v="0"/>
    <m/>
    <b v="1"/>
    <b v="0"/>
    <b v="0"/>
    <x v="23"/>
    <b v="0"/>
    <m/>
    <x v="0"/>
    <d v="2019-04-29T00:00:00"/>
    <s v="00531000007MUoEAAW"/>
    <d v="2020-12-15T14:02:42"/>
    <m/>
    <d v="2020-01-06T18:18:35"/>
    <m/>
    <m/>
    <b v="0"/>
    <m/>
    <m/>
    <s v="Website"/>
    <m/>
    <m/>
    <m/>
    <m/>
    <m/>
    <x v="4422"/>
    <x v="0"/>
    <b v="1"/>
    <m/>
    <m/>
    <m/>
    <s v="00531000007KgPgAAK"/>
    <s v="01si00000040RFIAA2"/>
    <s v="All Hazards"/>
    <s v="All Hazards"/>
    <s v="0035A00003TEkmvQAD"/>
    <m/>
    <m/>
    <m/>
    <m/>
    <s v="0125A000001NaBLQA0"/>
    <b v="0"/>
    <m/>
    <b v="0"/>
    <m/>
    <m/>
    <x v="1"/>
    <b v="0"/>
    <d v="2021-06-29T20:34:54"/>
    <m/>
    <m/>
    <b v="0"/>
    <x v="1"/>
    <m/>
    <m/>
    <n v="67699"/>
    <m/>
    <x v="1286"/>
    <n v="100"/>
    <n v="0"/>
  </r>
  <r>
    <s v="0015A00001zu4pTQAQ"/>
    <b v="0"/>
    <m/>
    <b v="0"/>
    <s v="7015A000001Zks9QAC"/>
    <m/>
    <m/>
    <x v="954"/>
    <b v="1"/>
    <m/>
    <m/>
    <s v="0035A00003HwwCiQAJ"/>
    <m/>
    <m/>
    <s v="00531000007MUoEAAW"/>
    <b v="1"/>
    <d v="2018-04-05T20:22:28"/>
    <m/>
    <b v="0"/>
    <m/>
    <m/>
    <b v="0"/>
    <d v="2018-02-01T00:00:00"/>
    <n v="2"/>
    <n v="2018"/>
    <s v="Closed"/>
    <s v="Closed"/>
    <b v="0"/>
    <b v="0"/>
    <m/>
    <b v="1"/>
    <b v="0"/>
    <b v="0"/>
    <x v="20"/>
    <b v="0"/>
    <m/>
    <x v="0"/>
    <m/>
    <s v="0055A00000BclF5QAJ"/>
    <d v="2021-04-11T20:06:15"/>
    <m/>
    <d v="2020-01-06T18:18:11"/>
    <m/>
    <m/>
    <b v="0"/>
    <m/>
    <s v="CWAs;TICs"/>
    <s v="Field Sales"/>
    <m/>
    <m/>
    <m/>
    <m/>
    <m/>
    <x v="4423"/>
    <x v="0"/>
    <b v="1"/>
    <m/>
    <m/>
    <m/>
    <s v="00531000007MUoEAAW"/>
    <s v="01s31000003qafjAAA"/>
    <m/>
    <s v="CWAs"/>
    <s v="0035A00003HwwCiQAJ"/>
    <m/>
    <m/>
    <m/>
    <m/>
    <s v="0125A000001NaBLQA0"/>
    <b v="0"/>
    <m/>
    <b v="0"/>
    <m/>
    <m/>
    <x v="1"/>
    <b v="0"/>
    <d v="2021-06-29T20:34:54"/>
    <m/>
    <m/>
    <b v="0"/>
    <x v="1"/>
    <m/>
    <m/>
    <n v="21500"/>
    <m/>
    <x v="1287"/>
    <n v="100"/>
    <n v="0"/>
  </r>
  <r>
    <s v="0015A00001ztmHRQAY"/>
    <b v="0"/>
    <m/>
    <b v="0"/>
    <s v="7015A000001Zks9QAC"/>
    <m/>
    <m/>
    <x v="880"/>
    <b v="1"/>
    <m/>
    <m/>
    <s v="0035A00003UXIJPQA5"/>
    <m/>
    <m/>
    <s v="00531000007MUoEAAW"/>
    <b v="1"/>
    <d v="2018-03-21T16:56:16"/>
    <m/>
    <b v="0"/>
    <m/>
    <m/>
    <b v="0"/>
    <d v="2019-02-01T00:00:00"/>
    <n v="2"/>
    <n v="2019"/>
    <s v="Closed"/>
    <s v="Closed"/>
    <b v="0"/>
    <b v="0"/>
    <m/>
    <b v="1"/>
    <b v="0"/>
    <b v="0"/>
    <x v="19"/>
    <b v="0"/>
    <m/>
    <x v="0"/>
    <d v="2019-05-23T00:00:00"/>
    <s v="0055A00000BclF5QAJ"/>
    <d v="2021-04-11T19:52:59"/>
    <m/>
    <d v="2020-01-06T18:18:11"/>
    <m/>
    <m/>
    <b v="0"/>
    <m/>
    <s v="Drugs"/>
    <s v="Inside Sales"/>
    <m/>
    <m/>
    <m/>
    <m/>
    <m/>
    <x v="4424"/>
    <x v="0"/>
    <b v="1"/>
    <m/>
    <m/>
    <m/>
    <s v="00531000007KAsvAAG"/>
    <s v="01s31000003qafjAAA"/>
    <s v="Drugs"/>
    <s v="Drugs"/>
    <s v="0035A00003G71BvQAJ"/>
    <m/>
    <m/>
    <m/>
    <m/>
    <s v="0125A000001NaBLQA0"/>
    <b v="0"/>
    <m/>
    <b v="0"/>
    <m/>
    <m/>
    <x v="1"/>
    <b v="0"/>
    <d v="2021-06-29T20:34:54"/>
    <m/>
    <m/>
    <b v="0"/>
    <x v="1"/>
    <m/>
    <m/>
    <n v="91000"/>
    <m/>
    <x v="1008"/>
    <n v="100"/>
    <n v="0"/>
  </r>
  <r>
    <s v="0016e00002ZvkT5AAJ"/>
    <b v="0"/>
    <m/>
    <b v="0"/>
    <m/>
    <m/>
    <m/>
    <x v="872"/>
    <b v="1"/>
    <m/>
    <m/>
    <s v="0035A00003TEn6qQAD"/>
    <m/>
    <m/>
    <s v="00531000007MUoEAAW"/>
    <b v="1"/>
    <d v="2019-03-15T15:28:26"/>
    <m/>
    <b v="0"/>
    <m/>
    <m/>
    <b v="0"/>
    <d v="2019-02-01T00:00:00"/>
    <n v="2"/>
    <n v="2019"/>
    <s v="Closed"/>
    <s v="Closed"/>
    <b v="0"/>
    <b v="0"/>
    <m/>
    <b v="1"/>
    <b v="0"/>
    <b v="0"/>
    <x v="24"/>
    <b v="0"/>
    <m/>
    <x v="0"/>
    <d v="2019-06-10T00:00:00"/>
    <s v="0055A000009GxI2QAK"/>
    <d v="2021-06-14T15:59:42"/>
    <m/>
    <d v="2020-01-06T18:18:35"/>
    <m/>
    <m/>
    <b v="0"/>
    <m/>
    <m/>
    <s v="Field Sales"/>
    <m/>
    <m/>
    <m/>
    <m/>
    <m/>
    <x v="4425"/>
    <x v="0"/>
    <b v="1"/>
    <m/>
    <m/>
    <m/>
    <s v="0055A000009GxI2QAK"/>
    <s v="01si00000040RFIAA2"/>
    <s v="CWAs;Explosives;Drugs;All Hazards"/>
    <s v="Explosives"/>
    <s v="0035A00003TEn6qQAD"/>
    <m/>
    <m/>
    <m/>
    <m/>
    <s v="0125A000001NaBLQA0"/>
    <b v="0"/>
    <m/>
    <b v="0"/>
    <m/>
    <m/>
    <x v="1"/>
    <b v="0"/>
    <d v="2021-06-29T20:34:54"/>
    <m/>
    <m/>
    <b v="0"/>
    <x v="1"/>
    <m/>
    <m/>
    <n v="58353.75"/>
    <m/>
    <x v="1288"/>
    <n v="100"/>
    <n v="0"/>
  </r>
  <r>
    <s v="0015A00002CvPh9QAF"/>
    <b v="0"/>
    <m/>
    <b v="0"/>
    <m/>
    <m/>
    <m/>
    <x v="437"/>
    <b v="1"/>
    <m/>
    <m/>
    <s v="0035A00003YeZRVQA3"/>
    <m/>
    <m/>
    <s v="0055A000009sa63QAA"/>
    <b v="1"/>
    <d v="2019-06-05T01:40:19"/>
    <m/>
    <b v="0"/>
    <m/>
    <m/>
    <b v="0"/>
    <d v="2019-03-01T00:00:00"/>
    <n v="3"/>
    <n v="2019"/>
    <s v="Closed"/>
    <s v="Closed"/>
    <b v="0"/>
    <b v="0"/>
    <m/>
    <b v="1"/>
    <b v="0"/>
    <b v="0"/>
    <x v="19"/>
    <b v="0"/>
    <m/>
    <x v="0"/>
    <d v="2019-09-30T00:00:00"/>
    <s v="00531000007MUoEAAW"/>
    <d v="2021-01-09T19:32:53"/>
    <m/>
    <d v="2020-01-06T18:18:35"/>
    <m/>
    <m/>
    <b v="0"/>
    <m/>
    <s v="All Hazards"/>
    <s v="Website"/>
    <m/>
    <m/>
    <m/>
    <m/>
    <m/>
    <x v="4426"/>
    <x v="0"/>
    <b v="1"/>
    <m/>
    <m/>
    <m/>
    <s v="0055A000009sa63QAA"/>
    <s v="01s31000003qafjAAA"/>
    <s v="All Hazards"/>
    <s v="All Hazards"/>
    <s v="0035A00003VGtkEQAT"/>
    <m/>
    <m/>
    <m/>
    <m/>
    <s v="0125A000001NaBLQA0"/>
    <b v="0"/>
    <m/>
    <b v="0"/>
    <m/>
    <m/>
    <x v="1"/>
    <b v="0"/>
    <d v="2021-06-29T20:34:54"/>
    <m/>
    <m/>
    <b v="0"/>
    <x v="1"/>
    <m/>
    <m/>
    <n v="74991.460000000006"/>
    <m/>
    <x v="1289"/>
    <n v="100"/>
    <n v="0"/>
  </r>
  <r>
    <s v="0015A00002CU9zLQAT"/>
    <b v="0"/>
    <m/>
    <b v="0"/>
    <m/>
    <m/>
    <m/>
    <x v="170"/>
    <b v="1"/>
    <m/>
    <m/>
    <s v="0035A00003XCcfxQAD"/>
    <m/>
    <m/>
    <s v="00531000007MUoEAAW"/>
    <b v="1"/>
    <d v="2019-05-24T18:13:53"/>
    <m/>
    <b v="0"/>
    <m/>
    <m/>
    <b v="0"/>
    <d v="2019-03-01T00:00:00"/>
    <n v="3"/>
    <n v="2019"/>
    <s v="Closed"/>
    <s v="Closed"/>
    <b v="0"/>
    <b v="0"/>
    <m/>
    <b v="1"/>
    <b v="0"/>
    <b v="0"/>
    <x v="22"/>
    <b v="0"/>
    <m/>
    <x v="0"/>
    <d v="2019-10-03T00:00:00"/>
    <s v="0055A00000BclF5QAJ"/>
    <d v="2021-04-11T20:08:00"/>
    <m/>
    <d v="2020-01-06T18:18:35"/>
    <m/>
    <m/>
    <b v="0"/>
    <m/>
    <m/>
    <s v="Field Sales"/>
    <m/>
    <m/>
    <m/>
    <m/>
    <m/>
    <x v="4427"/>
    <x v="0"/>
    <b v="1"/>
    <m/>
    <m/>
    <m/>
    <s v="00531000007KgPgAAK"/>
    <s v="01s31000003qafjAAA"/>
    <s v="All Hazards"/>
    <s v="All Hazards"/>
    <s v="0035A00003VEjP1QAL"/>
    <m/>
    <m/>
    <m/>
    <m/>
    <s v="0125A000001NaBLQA0"/>
    <b v="0"/>
    <m/>
    <b v="0"/>
    <m/>
    <m/>
    <x v="1"/>
    <b v="0"/>
    <d v="2021-06-29T20:34:54"/>
    <m/>
    <m/>
    <b v="0"/>
    <x v="1"/>
    <m/>
    <m/>
    <n v="65636"/>
    <m/>
    <x v="1206"/>
    <n v="100"/>
    <n v="0"/>
  </r>
  <r>
    <s v="0015A000027SJhCQAW"/>
    <b v="0"/>
    <m/>
    <b v="0"/>
    <m/>
    <m/>
    <m/>
    <x v="822"/>
    <b v="1"/>
    <m/>
    <m/>
    <s v="0035A00003XWrVqQAL"/>
    <m/>
    <m/>
    <s v="0055A000009sa63QAA"/>
    <b v="1"/>
    <d v="2019-08-06T20:59:27"/>
    <m/>
    <b v="0"/>
    <s v="Farr West"/>
    <d v="2019-11-01T00:00:00"/>
    <b v="0"/>
    <d v="2019-03-01T00:00:00"/>
    <n v="3"/>
    <n v="2019"/>
    <s v="Closed"/>
    <s v="Closed"/>
    <b v="0"/>
    <b v="0"/>
    <m/>
    <b v="1"/>
    <b v="0"/>
    <b v="0"/>
    <x v="19"/>
    <b v="0"/>
    <m/>
    <x v="0"/>
    <d v="2019-09-24T00:00:00"/>
    <s v="0055A00000BclF5QAJ"/>
    <d v="2021-04-11T20:08:00"/>
    <m/>
    <d v="2020-01-06T18:18:16"/>
    <m/>
    <m/>
    <b v="0"/>
    <m/>
    <s v="All Hazards"/>
    <s v="Field Sales"/>
    <m/>
    <m/>
    <m/>
    <m/>
    <m/>
    <x v="4428"/>
    <x v="0"/>
    <b v="1"/>
    <m/>
    <m/>
    <m/>
    <s v="0055A000009sa63QAA"/>
    <s v="01s31000003qafjAAA"/>
    <s v="All Hazards"/>
    <s v="All Hazards"/>
    <s v="0035A00003XWrVqQAL"/>
    <m/>
    <m/>
    <m/>
    <m/>
    <s v="0125A000001NaBLQA0"/>
    <b v="0"/>
    <m/>
    <b v="0"/>
    <m/>
    <m/>
    <x v="1"/>
    <b v="0"/>
    <d v="2021-06-29T20:34:54"/>
    <m/>
    <m/>
    <b v="0"/>
    <x v="1"/>
    <m/>
    <m/>
    <n v="70558.2"/>
    <m/>
    <x v="1063"/>
    <n v="100"/>
    <n v="0"/>
  </r>
  <r>
    <s v="0015A00002B7EFlQAN"/>
    <b v="0"/>
    <m/>
    <b v="0"/>
    <m/>
    <m/>
    <m/>
    <x v="820"/>
    <b v="1"/>
    <m/>
    <m/>
    <s v="0035A00003TTGPsQAP"/>
    <m/>
    <m/>
    <s v="00531000007MUoEAAW"/>
    <b v="1"/>
    <d v="2019-03-27T14:21:50"/>
    <m/>
    <b v="0"/>
    <m/>
    <m/>
    <b v="0"/>
    <d v="2019-03-01T00:00:00"/>
    <n v="3"/>
    <n v="2019"/>
    <s v="Closed"/>
    <s v="Closed"/>
    <b v="0"/>
    <b v="0"/>
    <m/>
    <b v="1"/>
    <b v="0"/>
    <b v="0"/>
    <x v="20"/>
    <b v="0"/>
    <m/>
    <x v="0"/>
    <d v="2019-07-25T00:00:00"/>
    <s v="0055A00000BclF5QAJ"/>
    <d v="2021-04-11T19:52:07"/>
    <m/>
    <d v="2020-01-06T18:18:35"/>
    <m/>
    <m/>
    <b v="0"/>
    <m/>
    <m/>
    <s v="Inside Sales"/>
    <m/>
    <m/>
    <m/>
    <m/>
    <m/>
    <x v="4429"/>
    <x v="0"/>
    <b v="1"/>
    <m/>
    <m/>
    <m/>
    <s v="00531000007KgPgAAK"/>
    <s v="01s31000003qafjAAA"/>
    <s v="Drugs"/>
    <s v="Drugs"/>
    <s v="0035A00003TTGPsQAP"/>
    <m/>
    <m/>
    <m/>
    <m/>
    <s v="0125A000001NaBLQA0"/>
    <b v="0"/>
    <m/>
    <b v="0"/>
    <m/>
    <m/>
    <x v="1"/>
    <b v="0"/>
    <d v="2021-06-29T20:34:54"/>
    <m/>
    <m/>
    <b v="0"/>
    <x v="1"/>
    <m/>
    <m/>
    <n v="29610"/>
    <m/>
    <x v="1290"/>
    <n v="100"/>
    <n v="0"/>
  </r>
  <r>
    <s v="0015A00002EnipNQAR"/>
    <b v="0"/>
    <m/>
    <b v="0"/>
    <m/>
    <m/>
    <m/>
    <x v="955"/>
    <b v="1"/>
    <m/>
    <m/>
    <s v="0035A00003VyBpxQAF"/>
    <m/>
    <m/>
    <s v="00531000007MUoEAAW"/>
    <b v="1"/>
    <d v="2019-06-14T18:02:47"/>
    <m/>
    <b v="0"/>
    <m/>
    <m/>
    <b v="0"/>
    <d v="2019-03-01T00:00:00"/>
    <n v="3"/>
    <n v="2019"/>
    <s v="Closed"/>
    <s v="Closed"/>
    <b v="0"/>
    <b v="0"/>
    <m/>
    <b v="1"/>
    <b v="0"/>
    <b v="0"/>
    <x v="20"/>
    <b v="0"/>
    <m/>
    <x v="0"/>
    <d v="2019-08-28T00:00:00"/>
    <s v="0055A00000BclF5QAJ"/>
    <d v="2021-04-11T20:08:00"/>
    <m/>
    <d v="2020-01-06T18:18:16"/>
    <m/>
    <m/>
    <b v="0"/>
    <m/>
    <m/>
    <s v="Field Sales"/>
    <m/>
    <m/>
    <m/>
    <m/>
    <m/>
    <x v="4430"/>
    <x v="0"/>
    <b v="1"/>
    <m/>
    <m/>
    <m/>
    <s v="00531000007KgPgAAK"/>
    <s v="01s31000003qafjAAA"/>
    <s v="Drugs"/>
    <s v="Drugs"/>
    <s v="0035A00003VyBpxQAF"/>
    <m/>
    <m/>
    <m/>
    <m/>
    <s v="0125A000001NaBLQA0"/>
    <b v="0"/>
    <m/>
    <b v="0"/>
    <m/>
    <m/>
    <x v="1"/>
    <b v="0"/>
    <d v="2021-06-29T20:34:54"/>
    <m/>
    <m/>
    <b v="0"/>
    <x v="1"/>
    <m/>
    <m/>
    <n v="143679.99"/>
    <m/>
    <x v="1291"/>
    <n v="100"/>
    <n v="0"/>
  </r>
  <r>
    <s v="0015A00001yXdzxQAC"/>
    <b v="0"/>
    <m/>
    <b v="0"/>
    <m/>
    <m/>
    <m/>
    <x v="956"/>
    <b v="1"/>
    <m/>
    <m/>
    <s v="0035A00003GnXkdQAF"/>
    <m/>
    <m/>
    <s v="00531000007MUoEAAW"/>
    <b v="1"/>
    <d v="2018-02-02T15:27:34"/>
    <m/>
    <b v="0"/>
    <m/>
    <m/>
    <b v="0"/>
    <d v="2018-03-01T00:00:00"/>
    <n v="3"/>
    <n v="2018"/>
    <s v="Closed"/>
    <s v="Closed"/>
    <b v="0"/>
    <b v="0"/>
    <m/>
    <b v="1"/>
    <b v="0"/>
    <b v="0"/>
    <x v="20"/>
    <b v="0"/>
    <m/>
    <x v="0"/>
    <d v="2018-05-15T00:00:00"/>
    <s v="00531000007MUoEAAW"/>
    <d v="2020-12-15T14:02:42"/>
    <m/>
    <d v="2020-01-06T18:18:16"/>
    <m/>
    <m/>
    <b v="0"/>
    <m/>
    <s v="Drugs"/>
    <s v="Website"/>
    <m/>
    <m/>
    <m/>
    <m/>
    <m/>
    <x v="4431"/>
    <x v="0"/>
    <b v="1"/>
    <m/>
    <m/>
    <m/>
    <s v="00531000007KgPgAAK"/>
    <s v="01s31000003qafjAAA"/>
    <s v="Drugs"/>
    <s v="Drugs"/>
    <s v="0035A00003GnXkdQAF"/>
    <m/>
    <m/>
    <m/>
    <m/>
    <s v="0125A000001NaBLQA0"/>
    <b v="0"/>
    <m/>
    <b v="0"/>
    <m/>
    <m/>
    <x v="1"/>
    <b v="0"/>
    <d v="2021-06-29T20:34:54"/>
    <m/>
    <m/>
    <b v="0"/>
    <x v="1"/>
    <m/>
    <m/>
    <n v="66194"/>
    <m/>
    <x v="1292"/>
    <n v="100"/>
    <n v="0"/>
  </r>
  <r>
    <s v="0015A00002Cw748QAB"/>
    <b v="0"/>
    <m/>
    <b v="0"/>
    <s v="7015A000001Zka0QAC"/>
    <m/>
    <m/>
    <x v="902"/>
    <b v="1"/>
    <m/>
    <m/>
    <s v="0035A00003VxaOIQAZ"/>
    <m/>
    <m/>
    <s v="00531000007MUoEAAW"/>
    <b v="1"/>
    <d v="2019-06-10T22:34:27"/>
    <m/>
    <b v="0"/>
    <m/>
    <m/>
    <b v="0"/>
    <d v="2019-03-01T00:00:00"/>
    <n v="3"/>
    <n v="2019"/>
    <s v="Closed"/>
    <s v="Closed"/>
    <b v="0"/>
    <b v="0"/>
    <m/>
    <b v="1"/>
    <b v="0"/>
    <b v="0"/>
    <x v="20"/>
    <b v="0"/>
    <m/>
    <x v="0"/>
    <d v="2019-09-23T00:00:00"/>
    <s v="0055A00000BclF5QAJ"/>
    <d v="2021-04-11T19:51:01"/>
    <m/>
    <d v="2020-01-06T18:18:16"/>
    <m/>
    <m/>
    <b v="0"/>
    <m/>
    <s v="CWAs"/>
    <s v="Eblasts"/>
    <m/>
    <m/>
    <m/>
    <m/>
    <m/>
    <x v="4432"/>
    <x v="0"/>
    <b v="1"/>
    <m/>
    <m/>
    <m/>
    <s v="00531000007Es7rAAC"/>
    <s v="01s31000003qafjAAA"/>
    <s v="CWAs"/>
    <s v="CWAs"/>
    <s v="0035A00003VxaOIQAZ"/>
    <m/>
    <m/>
    <m/>
    <m/>
    <s v="0125A000001NaBLQA0"/>
    <b v="0"/>
    <s v="Drugs"/>
    <b v="0"/>
    <m/>
    <m/>
    <x v="1"/>
    <b v="0"/>
    <d v="2021-06-29T20:34:54"/>
    <m/>
    <m/>
    <b v="0"/>
    <x v="1"/>
    <m/>
    <m/>
    <n v="91636"/>
    <m/>
    <x v="1293"/>
    <n v="100"/>
    <n v="0"/>
  </r>
  <r>
    <s v="0015A000022S1QqQAK"/>
    <b v="0"/>
    <m/>
    <b v="0"/>
    <m/>
    <m/>
    <m/>
    <x v="56"/>
    <b v="1"/>
    <m/>
    <m/>
    <s v="0035A00003WlEbqQAF"/>
    <m/>
    <m/>
    <s v="00531000007MUoEAAW"/>
    <b v="1"/>
    <d v="2018-08-06T19:35:55"/>
    <m/>
    <b v="0"/>
    <m/>
    <m/>
    <b v="0"/>
    <d v="2019-03-01T00:00:00"/>
    <n v="3"/>
    <n v="2019"/>
    <s v="Closed"/>
    <s v="Closed"/>
    <b v="0"/>
    <b v="0"/>
    <m/>
    <b v="1"/>
    <b v="0"/>
    <b v="0"/>
    <x v="20"/>
    <b v="0"/>
    <m/>
    <x v="0"/>
    <d v="2019-09-27T00:00:00"/>
    <s v="00531000007MUoEAAW"/>
    <d v="2021-02-23T18:15:32"/>
    <m/>
    <d v="2020-01-06T18:18:16"/>
    <m/>
    <m/>
    <b v="0"/>
    <m/>
    <s v="CWA"/>
    <s v="Website"/>
    <m/>
    <m/>
    <m/>
    <m/>
    <m/>
    <x v="4433"/>
    <x v="0"/>
    <b v="1"/>
    <m/>
    <m/>
    <m/>
    <s v="00531000007Es7rAAC"/>
    <s v="01s31000003qafjAAA"/>
    <s v="CWA"/>
    <s v="CWAs"/>
    <s v="0035A00003JixvEQAR"/>
    <m/>
    <m/>
    <m/>
    <m/>
    <s v="0125A000001NaBLQA0"/>
    <b v="0"/>
    <s v="Explosives"/>
    <b v="0"/>
    <m/>
    <m/>
    <x v="1"/>
    <b v="0"/>
    <d v="2021-06-29T20:34:54"/>
    <m/>
    <m/>
    <b v="0"/>
    <x v="1"/>
    <m/>
    <m/>
    <n v="87017.15"/>
    <m/>
    <x v="1294"/>
    <n v="100"/>
    <n v="0"/>
  </r>
  <r>
    <s v="0015A00002DQSRWQA5"/>
    <b v="0"/>
    <m/>
    <b v="0"/>
    <m/>
    <m/>
    <m/>
    <x v="437"/>
    <b v="1"/>
    <m/>
    <m/>
    <s v="0035A00003XCCBVQA5"/>
    <m/>
    <m/>
    <s v="00531000007MUoEAAW"/>
    <b v="1"/>
    <d v="2019-08-26T15:58:21"/>
    <m/>
    <b v="0"/>
    <m/>
    <m/>
    <b v="0"/>
    <d v="2019-03-01T00:00:00"/>
    <n v="3"/>
    <n v="2019"/>
    <s v="Closed"/>
    <s v="Closed"/>
    <b v="0"/>
    <b v="0"/>
    <m/>
    <b v="1"/>
    <b v="0"/>
    <b v="0"/>
    <x v="20"/>
    <b v="0"/>
    <m/>
    <x v="0"/>
    <d v="2019-08-30T00:00:00"/>
    <s v="0055A00000BclF5QAJ"/>
    <d v="2021-04-11T19:52:07"/>
    <m/>
    <d v="2020-01-06T18:18:35"/>
    <m/>
    <m/>
    <b v="0"/>
    <m/>
    <m/>
    <s v="Inside Sales"/>
    <m/>
    <m/>
    <m/>
    <m/>
    <m/>
    <x v="4434"/>
    <x v="0"/>
    <b v="1"/>
    <m/>
    <m/>
    <m/>
    <s v="00531000007Es7rAAC"/>
    <s v="01s31000003qafjAAA"/>
    <s v="CWAs;Explosives;Drugs;All Hazards"/>
    <s v="CWAs"/>
    <s v="0035A00003XCCBVQA5"/>
    <m/>
    <m/>
    <m/>
    <m/>
    <s v="0125A000001NaBLQA0"/>
    <b v="0"/>
    <s v="Explosives"/>
    <b v="0"/>
    <m/>
    <m/>
    <x v="1"/>
    <b v="0"/>
    <d v="2021-06-29T20:34:54"/>
    <m/>
    <m/>
    <b v="0"/>
    <x v="1"/>
    <m/>
    <m/>
    <n v="632.82000000000005"/>
    <m/>
    <x v="1295"/>
    <n v="100"/>
    <n v="0"/>
  </r>
  <r>
    <s v="0015A00002ElAQ1QAN"/>
    <b v="0"/>
    <m/>
    <b v="0"/>
    <m/>
    <m/>
    <m/>
    <x v="703"/>
    <b v="1"/>
    <m/>
    <m/>
    <s v="0035A00003YbQm4QAF"/>
    <m/>
    <m/>
    <s v="0055A000009s6n0QAA"/>
    <b v="1"/>
    <d v="2019-09-11T20:38:08"/>
    <m/>
    <b v="0"/>
    <m/>
    <m/>
    <b v="0"/>
    <d v="2020-03-01T00:00:00"/>
    <n v="3"/>
    <n v="2020"/>
    <s v="Closed"/>
    <s v="Closed"/>
    <b v="0"/>
    <b v="0"/>
    <s v="AFG"/>
    <b v="1"/>
    <b v="0"/>
    <b v="0"/>
    <x v="19"/>
    <b v="0"/>
    <m/>
    <x v="0"/>
    <d v="2020-09-25T00:00:00"/>
    <s v="00531000007MUoEAAW"/>
    <d v="2021-01-09T19:32:53"/>
    <m/>
    <d v="2020-09-18T13:58:39"/>
    <m/>
    <m/>
    <b v="0"/>
    <m/>
    <m/>
    <s v="Website"/>
    <m/>
    <m/>
    <m/>
    <m/>
    <m/>
    <x v="4435"/>
    <x v="1"/>
    <b v="1"/>
    <m/>
    <m/>
    <m/>
    <s v="0055A000009sa63QAA"/>
    <s v="01s31000003qafjAAA"/>
    <s v="All Hazards"/>
    <s v="All Hazards"/>
    <s v="0035A00003YbQm4QAF"/>
    <m/>
    <m/>
    <m/>
    <m/>
    <s v="0125A000001NaBLQA0"/>
    <b v="0"/>
    <m/>
    <b v="0"/>
    <m/>
    <m/>
    <x v="1"/>
    <b v="0"/>
    <d v="2021-06-29T20:34:54"/>
    <m/>
    <m/>
    <b v="0"/>
    <x v="1"/>
    <m/>
    <m/>
    <n v="62580.3"/>
    <m/>
    <x v="1296"/>
    <n v="100"/>
    <n v="0"/>
  </r>
  <r>
    <s v="0015A00002DyBO6QAN"/>
    <b v="0"/>
    <m/>
    <b v="0"/>
    <s v="7015A000001Zks9QAC"/>
    <m/>
    <m/>
    <x v="957"/>
    <b v="1"/>
    <m/>
    <m/>
    <s v="0035A00003XXVwTQAX"/>
    <m/>
    <m/>
    <s v="0055A000009sa63QAA"/>
    <b v="1"/>
    <d v="2019-08-09T23:46:49"/>
    <m/>
    <b v="0"/>
    <m/>
    <m/>
    <b v="0"/>
    <d v="2020-03-01T00:00:00"/>
    <n v="3"/>
    <n v="2020"/>
    <s v="Closed"/>
    <s v="Closed"/>
    <b v="0"/>
    <b v="0"/>
    <s v="CAP BUDGET"/>
    <b v="1"/>
    <b v="0"/>
    <b v="0"/>
    <x v="19"/>
    <b v="0"/>
    <m/>
    <x v="0"/>
    <d v="2020-10-02T00:00:00"/>
    <s v="0055A00000BclF5QAJ"/>
    <d v="2021-04-11T19:52:59"/>
    <m/>
    <d v="2020-09-22T18:34:32"/>
    <m/>
    <m/>
    <b v="0"/>
    <m/>
    <m/>
    <s v="Inside Sales"/>
    <m/>
    <m/>
    <m/>
    <m/>
    <m/>
    <x v="4436"/>
    <x v="1"/>
    <b v="1"/>
    <m/>
    <m/>
    <m/>
    <s v="0055A000009sa63QAA"/>
    <s v="01s31000003qafjAAA"/>
    <s v="All Hazards"/>
    <s v="All Hazards"/>
    <s v="0035A00003XXVvVQAX"/>
    <m/>
    <m/>
    <m/>
    <m/>
    <s v="0125A000001NaBLQA0"/>
    <b v="0"/>
    <m/>
    <b v="0"/>
    <m/>
    <m/>
    <x v="1"/>
    <b v="0"/>
    <d v="2021-06-29T20:34:54"/>
    <m/>
    <m/>
    <b v="0"/>
    <x v="1"/>
    <m/>
    <m/>
    <n v="99422.56"/>
    <m/>
    <x v="1297"/>
    <n v="100"/>
    <n v="0"/>
  </r>
  <r>
    <s v="0015A000022SQjmQAG"/>
    <b v="0"/>
    <m/>
    <b v="0"/>
    <m/>
    <m/>
    <m/>
    <x v="434"/>
    <b v="1"/>
    <m/>
    <m/>
    <s v="0035A00003JjQrBQAV"/>
    <m/>
    <m/>
    <s v="00531000007MUoEAAW"/>
    <b v="1"/>
    <d v="2018-08-17T15:04:08"/>
    <m/>
    <b v="0"/>
    <m/>
    <m/>
    <b v="0"/>
    <d v="2018-03-01T00:00:00"/>
    <n v="3"/>
    <n v="2018"/>
    <s v="Closed"/>
    <s v="Closed"/>
    <b v="0"/>
    <b v="0"/>
    <m/>
    <b v="1"/>
    <b v="0"/>
    <b v="0"/>
    <x v="20"/>
    <b v="0"/>
    <m/>
    <x v="0"/>
    <d v="2018-08-16T00:00:00"/>
    <s v="00531000007MUoEAAW"/>
    <d v="2020-12-15T14:02:42"/>
    <m/>
    <d v="2020-01-06T18:18:16"/>
    <m/>
    <m/>
    <b v="0"/>
    <m/>
    <s v="All Hazards"/>
    <s v="Website"/>
    <m/>
    <m/>
    <m/>
    <m/>
    <m/>
    <x v="4437"/>
    <x v="1"/>
    <b v="1"/>
    <m/>
    <m/>
    <m/>
    <s v="00531000007Es7rAAC"/>
    <s v="01s31000003qafjAAA"/>
    <s v="All Hazards"/>
    <s v="CWAs"/>
    <s v="0035A00003JjQrBQAV"/>
    <m/>
    <m/>
    <m/>
    <m/>
    <s v="0125A000001NaBLQA0"/>
    <b v="0"/>
    <s v="Explosives"/>
    <b v="0"/>
    <m/>
    <m/>
    <x v="1"/>
    <b v="0"/>
    <d v="2021-06-29T20:34:54"/>
    <m/>
    <m/>
    <b v="0"/>
    <x v="1"/>
    <m/>
    <m/>
    <n v="65796"/>
    <m/>
    <x v="1248"/>
    <n v="100"/>
    <n v="0"/>
  </r>
  <r>
    <s v="0015A000029X480QAC"/>
    <b v="0"/>
    <m/>
    <b v="0"/>
    <m/>
    <m/>
    <m/>
    <x v="520"/>
    <b v="1"/>
    <m/>
    <m/>
    <s v="0035A00003R0KqyQAF"/>
    <m/>
    <m/>
    <s v="0055A000009sa63QAA"/>
    <b v="1"/>
    <d v="2019-02-27T17:28:21"/>
    <m/>
    <b v="0"/>
    <m/>
    <m/>
    <b v="0"/>
    <d v="2019-04-01T00:00:00"/>
    <n v="4"/>
    <n v="2019"/>
    <s v="Closed"/>
    <s v="Closed"/>
    <b v="0"/>
    <b v="0"/>
    <m/>
    <b v="1"/>
    <b v="0"/>
    <b v="0"/>
    <x v="19"/>
    <b v="0"/>
    <m/>
    <x v="0"/>
    <d v="2019-10-24T00:00:00"/>
    <s v="00531000007MUoEAAW"/>
    <d v="2021-01-09T19:32:53"/>
    <m/>
    <d v="2020-01-06T18:18:35"/>
    <m/>
    <m/>
    <b v="0"/>
    <m/>
    <s v="Other"/>
    <s v="Website"/>
    <m/>
    <m/>
    <m/>
    <m/>
    <m/>
    <x v="4438"/>
    <x v="0"/>
    <b v="1"/>
    <m/>
    <m/>
    <m/>
    <s v="0055A000009sa63QAA"/>
    <s v="01s31000003qafjAAA"/>
    <s v="All Hazards"/>
    <s v="All Hazards"/>
    <s v="0035A00003R0KqyQAF"/>
    <m/>
    <m/>
    <m/>
    <m/>
    <s v="0125A000001NaBLQA0"/>
    <b v="0"/>
    <m/>
    <b v="0"/>
    <m/>
    <m/>
    <x v="1"/>
    <b v="0"/>
    <d v="2021-06-29T20:34:54"/>
    <m/>
    <m/>
    <b v="0"/>
    <x v="1"/>
    <m/>
    <m/>
    <n v="65913"/>
    <m/>
    <x v="1298"/>
    <n v="100"/>
    <n v="0"/>
  </r>
  <r>
    <s v="0015A00002G6GsIQAV"/>
    <b v="0"/>
    <m/>
    <b v="0"/>
    <m/>
    <m/>
    <m/>
    <x v="757"/>
    <b v="1"/>
    <m/>
    <m/>
    <s v="0035A00003ZicwvQAB"/>
    <m/>
    <m/>
    <s v="00531000007MUoEAAW"/>
    <b v="1"/>
    <d v="2019-10-31T20:19:12"/>
    <m/>
    <b v="0"/>
    <m/>
    <m/>
    <b v="0"/>
    <d v="2019-04-01T00:00:00"/>
    <n v="4"/>
    <n v="2019"/>
    <s v="Closed"/>
    <s v="Closed"/>
    <b v="0"/>
    <b v="0"/>
    <m/>
    <b v="1"/>
    <b v="0"/>
    <b v="0"/>
    <x v="23"/>
    <b v="0"/>
    <m/>
    <x v="0"/>
    <d v="2019-11-27T00:00:00"/>
    <s v="0055A00000BclF5QAJ"/>
    <d v="2021-04-11T20:08:00"/>
    <m/>
    <d v="2020-01-06T18:18:16"/>
    <m/>
    <m/>
    <b v="0"/>
    <m/>
    <m/>
    <s v="Field Sales"/>
    <m/>
    <m/>
    <m/>
    <m/>
    <m/>
    <x v="4439"/>
    <x v="0"/>
    <b v="1"/>
    <m/>
    <m/>
    <m/>
    <s v="00531000008F2qlAAC"/>
    <s v="01si00000040RFIAA2"/>
    <s v="Explosives;Drugs;All Hazards"/>
    <s v="All Hazards"/>
    <s v="0035A00003ZicwvQAB"/>
    <m/>
    <m/>
    <m/>
    <m/>
    <s v="0125A000001NaBLQA0"/>
    <b v="0"/>
    <m/>
    <b v="0"/>
    <m/>
    <m/>
    <x v="1"/>
    <b v="0"/>
    <d v="2021-06-29T20:34:55"/>
    <m/>
    <m/>
    <b v="0"/>
    <x v="1"/>
    <m/>
    <m/>
    <n v="78000"/>
    <m/>
    <x v="243"/>
    <n v="100"/>
    <n v="0"/>
  </r>
  <r>
    <s v="001i000001P9yS6AAJ"/>
    <b v="0"/>
    <m/>
    <b v="0"/>
    <m/>
    <m/>
    <m/>
    <x v="958"/>
    <b v="1"/>
    <m/>
    <m/>
    <s v="003i000002EsEqWAAV"/>
    <m/>
    <m/>
    <s v="005i0000002Zi8JAAS"/>
    <b v="1"/>
    <d v="2015-04-24T16:31:25"/>
    <m/>
    <b v="0"/>
    <m/>
    <m/>
    <b v="0"/>
    <d v="2015-04-01T00:00:00"/>
    <n v="4"/>
    <n v="2015"/>
    <s v="Closed"/>
    <s v="Closed"/>
    <b v="0"/>
    <b v="0"/>
    <m/>
    <b v="1"/>
    <b v="0"/>
    <b v="0"/>
    <x v="19"/>
    <b v="0"/>
    <m/>
    <x v="0"/>
    <d v="2018-03-02T00:00:00"/>
    <s v="00531000007MUoEAAW"/>
    <d v="2021-03-29T13:27:46"/>
    <m/>
    <d v="2020-01-06T18:18:16"/>
    <m/>
    <m/>
    <b v="0"/>
    <m/>
    <m/>
    <s v="Website"/>
    <m/>
    <m/>
    <m/>
    <m/>
    <m/>
    <x v="4440"/>
    <x v="0"/>
    <b v="1"/>
    <m/>
    <m/>
    <m/>
    <s v="00531000007KAsvAAG"/>
    <s v="01si0000000WGiAAAW"/>
    <s v="All Hazards"/>
    <s v="All Hazards"/>
    <s v="003i000002EsEqWAAV"/>
    <m/>
    <m/>
    <m/>
    <s v="0Q0i0000001B4UDCA0"/>
    <s v="0125A000001NaBLQA0"/>
    <b v="0"/>
    <m/>
    <b v="0"/>
    <m/>
    <m/>
    <x v="1"/>
    <b v="0"/>
    <d v="2021-06-29T20:34:55"/>
    <m/>
    <m/>
    <b v="0"/>
    <x v="1"/>
    <m/>
    <m/>
    <n v="63000"/>
    <m/>
    <x v="1299"/>
    <n v="100"/>
    <n v="0"/>
  </r>
  <r>
    <s v="0015A00002HbhWIQAZ"/>
    <b v="0"/>
    <m/>
    <b v="0"/>
    <m/>
    <m/>
    <m/>
    <x v="287"/>
    <b v="1"/>
    <m/>
    <m/>
    <s v="0035A00003bcjFMQAY"/>
    <m/>
    <m/>
    <s v="00531000007KAsvAAG"/>
    <b v="1"/>
    <d v="2020-01-21T19:45:43"/>
    <m/>
    <b v="0"/>
    <m/>
    <m/>
    <b v="0"/>
    <d v="2020-04-01T00:00:00"/>
    <n v="4"/>
    <n v="2020"/>
    <s v="Closed"/>
    <s v="Closed"/>
    <b v="0"/>
    <b v="0"/>
    <m/>
    <b v="1"/>
    <b v="0"/>
    <b v="0"/>
    <x v="19"/>
    <b v="0"/>
    <m/>
    <x v="0"/>
    <d v="2020-10-05T00:00:00"/>
    <s v="0055A00000BclF5QAJ"/>
    <d v="2021-04-11T20:08:00"/>
    <m/>
    <d v="2020-10-01T12:54:36"/>
    <m/>
    <m/>
    <b v="0"/>
    <m/>
    <m/>
    <s v="Field Sales"/>
    <m/>
    <m/>
    <m/>
    <m/>
    <m/>
    <x v="4441"/>
    <x v="0"/>
    <b v="1"/>
    <m/>
    <m/>
    <m/>
    <s v="00531000007KAsvAAG"/>
    <s v="01s31000003qafjAAA"/>
    <s v="Drugs"/>
    <s v="Drugs"/>
    <s v="0035A00003bcjFMQAY"/>
    <m/>
    <m/>
    <m/>
    <m/>
    <s v="0125A000001NaBLQA0"/>
    <b v="0"/>
    <m/>
    <b v="0"/>
    <m/>
    <m/>
    <x v="1"/>
    <b v="0"/>
    <d v="2021-06-29T20:34:55"/>
    <m/>
    <m/>
    <b v="0"/>
    <x v="1"/>
    <m/>
    <m/>
    <n v="232955.72"/>
    <m/>
    <x v="1300"/>
    <n v="100"/>
    <n v="0"/>
  </r>
  <r>
    <s v="001i000000FKPu5AAH"/>
    <b v="0"/>
    <m/>
    <b v="0"/>
    <m/>
    <m/>
    <m/>
    <x v="808"/>
    <b v="1"/>
    <m/>
    <m/>
    <s v="0035A00003OBns5QAD"/>
    <m/>
    <m/>
    <s v="00531000007MUoEAAW"/>
    <b v="1"/>
    <d v="2018-11-07T15:19:42"/>
    <m/>
    <b v="0"/>
    <m/>
    <m/>
    <b v="0"/>
    <d v="2018-04-01T00:00:00"/>
    <n v="4"/>
    <n v="2018"/>
    <s v="Closed"/>
    <s v="Closed"/>
    <b v="0"/>
    <b v="0"/>
    <m/>
    <b v="1"/>
    <b v="0"/>
    <b v="0"/>
    <x v="22"/>
    <b v="0"/>
    <m/>
    <x v="0"/>
    <d v="2018-11-07T00:00:00"/>
    <s v="00531000007MUoEAAW"/>
    <d v="2020-12-15T14:02:42"/>
    <m/>
    <d v="2020-01-06T18:18:16"/>
    <m/>
    <m/>
    <b v="0"/>
    <m/>
    <s v="All Hazards"/>
    <s v="Website"/>
    <m/>
    <m/>
    <m/>
    <m/>
    <m/>
    <x v="4442"/>
    <x v="0"/>
    <b v="1"/>
    <m/>
    <m/>
    <m/>
    <s v="00531000007Es7rAAC"/>
    <s v="01s31000003qafjAAA"/>
    <s v="All Hazards"/>
    <s v="CWAs"/>
    <s v="0035A00003OBns5QAD"/>
    <m/>
    <m/>
    <m/>
    <m/>
    <s v="0125A000001NaBLQA0"/>
    <b v="0"/>
    <s v="Explosives"/>
    <b v="0"/>
    <m/>
    <m/>
    <x v="1"/>
    <b v="0"/>
    <d v="2021-06-29T20:34:54"/>
    <m/>
    <m/>
    <b v="0"/>
    <x v="1"/>
    <m/>
    <m/>
    <n v="1323.35"/>
    <m/>
    <x v="1301"/>
    <n v="100"/>
    <n v="0"/>
  </r>
  <r>
    <s v="0015A000026mADdQAM"/>
    <b v="0"/>
    <m/>
    <b v="0"/>
    <m/>
    <m/>
    <m/>
    <x v="959"/>
    <b v="1"/>
    <m/>
    <m/>
    <s v="0035A00003OBQOgQAP"/>
    <m/>
    <m/>
    <s v="00531000007MUoEAAW"/>
    <b v="1"/>
    <d v="2018-11-06T20:57:56"/>
    <m/>
    <b v="0"/>
    <m/>
    <m/>
    <b v="0"/>
    <d v="2018-04-01T00:00:00"/>
    <n v="4"/>
    <n v="2018"/>
    <s v="Closed"/>
    <s v="Closed"/>
    <b v="0"/>
    <b v="0"/>
    <m/>
    <b v="1"/>
    <b v="0"/>
    <b v="0"/>
    <x v="22"/>
    <b v="0"/>
    <m/>
    <x v="0"/>
    <d v="2018-11-07T00:00:00"/>
    <s v="0055A00000BclF5QAJ"/>
    <d v="2021-04-11T20:08:00"/>
    <m/>
    <d v="2020-01-06T18:18:16"/>
    <m/>
    <m/>
    <b v="0"/>
    <m/>
    <m/>
    <s v="Field Sales"/>
    <m/>
    <m/>
    <m/>
    <m/>
    <m/>
    <x v="4443"/>
    <x v="0"/>
    <b v="1"/>
    <m/>
    <m/>
    <m/>
    <s v="00531000007Es7rAAC"/>
    <s v="01s31000003qafjAAA"/>
    <s v="All Hazards"/>
    <s v="CWAs"/>
    <s v="0035A00003OBQOgQAP"/>
    <m/>
    <m/>
    <m/>
    <m/>
    <s v="0125A000001NaBLQA0"/>
    <b v="0"/>
    <s v="Explosives"/>
    <b v="0"/>
    <m/>
    <m/>
    <x v="1"/>
    <b v="0"/>
    <d v="2021-06-29T20:34:54"/>
    <m/>
    <m/>
    <b v="0"/>
    <x v="1"/>
    <m/>
    <m/>
    <n v="1990"/>
    <m/>
    <x v="1096"/>
    <n v="100"/>
    <n v="0"/>
  </r>
  <r>
    <s v="001i000001P9yS6AAJ"/>
    <b v="0"/>
    <m/>
    <b v="0"/>
    <s v="7015A000001eOy9QAE"/>
    <m/>
    <m/>
    <x v="413"/>
    <b v="1"/>
    <m/>
    <m/>
    <s v="0035A00003jvn9hQAA"/>
    <m/>
    <m/>
    <s v="00531000007MUoEAAW"/>
    <b v="0"/>
    <d v="2021-02-19T17:55:47"/>
    <d v="2021-05-20T00:00:00"/>
    <b v="0"/>
    <m/>
    <m/>
    <b v="0"/>
    <d v="2021-02-01T00:00:00"/>
    <n v="2"/>
    <n v="2021"/>
    <s v="Closed"/>
    <s v="Closed"/>
    <b v="1"/>
    <b v="0"/>
    <s v="AFG"/>
    <b v="1"/>
    <b v="0"/>
    <b v="0"/>
    <x v="19"/>
    <b v="0"/>
    <m/>
    <x v="0"/>
    <d v="2021-05-19T00:00:00"/>
    <s v="00531000007MUoEAAW"/>
    <d v="2021-05-24T14:37:47"/>
    <m/>
    <d v="2021-05-20T12:19:54"/>
    <d v="2021-05-20T00:00:00"/>
    <m/>
    <b v="0"/>
    <m/>
    <m/>
    <s v="Inside Sales"/>
    <m/>
    <m/>
    <m/>
    <m/>
    <m/>
    <x v="4444"/>
    <x v="0"/>
    <b v="1"/>
    <m/>
    <m/>
    <m/>
    <s v="00531000007MUoEAAW"/>
    <s v="01s31000003qafjAAA"/>
    <m/>
    <s v="All Hazards"/>
    <m/>
    <m/>
    <s v="MX908"/>
    <m/>
    <s v="0Q05A000001eUpmSAE"/>
    <s v="0125A000001NaBLQA0"/>
    <b v="0"/>
    <m/>
    <b v="0"/>
    <m/>
    <m/>
    <x v="1"/>
    <b v="0"/>
    <d v="2021-06-29T20:34:55"/>
    <m/>
    <m/>
    <b v="0"/>
    <x v="1"/>
    <m/>
    <m/>
    <n v="12375"/>
    <m/>
    <x v="1302"/>
    <n v="100"/>
    <n v="0"/>
  </r>
  <r>
    <s v="0013100001k7w13AAA"/>
    <b v="0"/>
    <m/>
    <b v="0"/>
    <s v="7015A000001eOy9QAE"/>
    <m/>
    <m/>
    <x v="410"/>
    <b v="1"/>
    <m/>
    <m/>
    <m/>
    <m/>
    <m/>
    <s v="00531000007MUoEAAW"/>
    <b v="0"/>
    <d v="2021-03-15T15:34:22"/>
    <m/>
    <b v="0"/>
    <m/>
    <m/>
    <b v="0"/>
    <d v="2021-02-01T00:00:00"/>
    <n v="2"/>
    <n v="2021"/>
    <s v="Closed"/>
    <s v="Closed"/>
    <b v="1"/>
    <b v="0"/>
    <s v="HSGP"/>
    <b v="1"/>
    <b v="0"/>
    <b v="0"/>
    <x v="19"/>
    <b v="0"/>
    <m/>
    <x v="0"/>
    <d v="2021-05-07T00:00:00"/>
    <s v="00531000007MUoEAAW"/>
    <d v="2021-05-12T12:48:40"/>
    <m/>
    <d v="2021-05-07T17:34:46"/>
    <m/>
    <m/>
    <b v="0"/>
    <m/>
    <m/>
    <s v="Inside Sales"/>
    <m/>
    <m/>
    <m/>
    <m/>
    <m/>
    <x v="4445"/>
    <x v="0"/>
    <b v="1"/>
    <m/>
    <m/>
    <m/>
    <s v="00531000007MUoEAAW"/>
    <s v="01s31000003qafjAAA"/>
    <m/>
    <s v="All Hazards"/>
    <m/>
    <m/>
    <s v="MX908"/>
    <m/>
    <m/>
    <s v="0125A000001NaBLQA0"/>
    <b v="0"/>
    <m/>
    <b v="0"/>
    <m/>
    <m/>
    <x v="1"/>
    <b v="0"/>
    <d v="2021-06-29T20:34:55"/>
    <m/>
    <m/>
    <b v="0"/>
    <x v="1"/>
    <m/>
    <m/>
    <n v="6500"/>
    <m/>
    <x v="79"/>
    <n v="100"/>
    <n v="0"/>
  </r>
  <r>
    <s v="0013100001enw77AAA"/>
    <b v="0"/>
    <m/>
    <b v="0"/>
    <s v="7015A000001eOy9QAE"/>
    <m/>
    <m/>
    <x v="422"/>
    <b v="1"/>
    <m/>
    <m/>
    <s v="0035A00003bd7uUQAQ"/>
    <m/>
    <m/>
    <s v="00531000007MUoEAAW"/>
    <b v="0"/>
    <d v="2021-04-26T16:09:23"/>
    <d v="2021-05-18T00:00:00"/>
    <b v="0"/>
    <m/>
    <m/>
    <b v="0"/>
    <d v="2021-02-01T00:00:00"/>
    <n v="2"/>
    <n v="2021"/>
    <s v="Closed"/>
    <s v="Closed"/>
    <b v="1"/>
    <b v="0"/>
    <s v="UASI"/>
    <b v="1"/>
    <b v="0"/>
    <b v="0"/>
    <x v="19"/>
    <b v="0"/>
    <m/>
    <x v="0"/>
    <d v="2021-05-18T00:00:00"/>
    <s v="00531000007MUoEAAW"/>
    <d v="2021-05-24T14:38:35"/>
    <m/>
    <d v="2021-05-18T16:19:10"/>
    <d v="2021-05-18T00:00:00"/>
    <m/>
    <b v="0"/>
    <m/>
    <m/>
    <s v="Inside Sales"/>
    <m/>
    <m/>
    <m/>
    <m/>
    <m/>
    <x v="4446"/>
    <x v="0"/>
    <b v="1"/>
    <m/>
    <m/>
    <m/>
    <s v="00531000007MUoEAAW"/>
    <s v="01s31000003qafjAAA"/>
    <m/>
    <s v="All Hazards"/>
    <m/>
    <m/>
    <s v="MX908"/>
    <m/>
    <s v="0Q06e000001eY5XCAU"/>
    <s v="0125A000001NaBLQA0"/>
    <b v="0"/>
    <m/>
    <b v="0"/>
    <m/>
    <m/>
    <x v="1"/>
    <b v="0"/>
    <d v="2021-06-29T20:34:55"/>
    <m/>
    <m/>
    <b v="0"/>
    <x v="1"/>
    <m/>
    <m/>
    <n v="6500"/>
    <m/>
    <x v="79"/>
    <n v="100"/>
    <n v="0"/>
  </r>
  <r>
    <s v="0015A000029hfiEQAQ"/>
    <b v="0"/>
    <m/>
    <b v="0"/>
    <s v="7015A000001eOy9QAE"/>
    <m/>
    <m/>
    <x v="484"/>
    <b v="1"/>
    <m/>
    <m/>
    <s v="0035A00003hl4zZQAQ"/>
    <m/>
    <m/>
    <s v="00531000007MUoEAAW"/>
    <b v="0"/>
    <d v="2021-02-19T20:15:01"/>
    <d v="2021-05-18T00:00:00"/>
    <b v="0"/>
    <m/>
    <m/>
    <b v="0"/>
    <d v="2021-02-01T00:00:00"/>
    <n v="2"/>
    <n v="2021"/>
    <s v="Closed"/>
    <s v="Closed"/>
    <b v="1"/>
    <b v="0"/>
    <m/>
    <b v="1"/>
    <b v="0"/>
    <b v="0"/>
    <x v="19"/>
    <b v="0"/>
    <m/>
    <x v="0"/>
    <d v="2021-05-17T00:00:00"/>
    <s v="00531000007MUoEAAW"/>
    <d v="2021-05-24T14:39:06"/>
    <m/>
    <d v="2021-05-18T14:19:27"/>
    <d v="2021-05-18T00:00:00"/>
    <m/>
    <b v="0"/>
    <m/>
    <m/>
    <s v="Training"/>
    <m/>
    <m/>
    <m/>
    <m/>
    <m/>
    <x v="4447"/>
    <x v="0"/>
    <b v="1"/>
    <m/>
    <m/>
    <m/>
    <s v="00531000007MUoEAAW"/>
    <s v="01s31000003qafjAAA"/>
    <m/>
    <s v="Drugs"/>
    <m/>
    <m/>
    <s v="MX908"/>
    <m/>
    <m/>
    <s v="0125A000001NaBLQA0"/>
    <b v="0"/>
    <m/>
    <b v="0"/>
    <m/>
    <m/>
    <x v="1"/>
    <b v="0"/>
    <d v="2021-06-29T20:34:55"/>
    <m/>
    <m/>
    <b v="0"/>
    <x v="1"/>
    <m/>
    <m/>
    <n v="6500"/>
    <m/>
    <x v="79"/>
    <n v="100"/>
    <n v="0"/>
  </r>
  <r>
    <s v="001i000001MZM70AAH"/>
    <b v="0"/>
    <m/>
    <b v="0"/>
    <s v="7015A000001eOy9QAE"/>
    <m/>
    <m/>
    <x v="486"/>
    <b v="1"/>
    <m/>
    <m/>
    <m/>
    <m/>
    <m/>
    <s v="00531000007MUoEAAW"/>
    <b v="0"/>
    <d v="2021-02-24T13:48:29"/>
    <m/>
    <b v="0"/>
    <m/>
    <m/>
    <b v="0"/>
    <d v="2021-02-01T00:00:00"/>
    <n v="2"/>
    <n v="2021"/>
    <s v="Closed"/>
    <s v="Closed"/>
    <b v="1"/>
    <b v="0"/>
    <m/>
    <b v="1"/>
    <b v="0"/>
    <b v="0"/>
    <x v="19"/>
    <b v="0"/>
    <m/>
    <x v="0"/>
    <d v="2021-04-29T00:00:00"/>
    <s v="00531000007MUoEAAW"/>
    <d v="2021-05-10T14:00:22"/>
    <m/>
    <d v="2021-04-26T18:19:22"/>
    <m/>
    <m/>
    <b v="0"/>
    <m/>
    <m/>
    <s v="Inside Sales"/>
    <m/>
    <m/>
    <m/>
    <m/>
    <m/>
    <x v="4448"/>
    <x v="0"/>
    <b v="1"/>
    <m/>
    <m/>
    <m/>
    <s v="00531000007MUoEAAW"/>
    <s v="01s31000003qafjAAA"/>
    <m/>
    <s v="Drugs"/>
    <m/>
    <m/>
    <s v="MX908"/>
    <m/>
    <m/>
    <s v="0125A000001NaBLQA0"/>
    <b v="0"/>
    <m/>
    <b v="0"/>
    <m/>
    <m/>
    <x v="1"/>
    <b v="0"/>
    <d v="2021-06-29T20:34:55"/>
    <m/>
    <m/>
    <b v="0"/>
    <x v="1"/>
    <m/>
    <m/>
    <n v="6500"/>
    <m/>
    <x v="79"/>
    <n v="100"/>
    <n v="0"/>
  </r>
  <r>
    <s v="0015A00002DUKz7QAH"/>
    <b v="0"/>
    <m/>
    <b v="0"/>
    <s v="7015A000001eOy9QAE"/>
    <m/>
    <m/>
    <x v="408"/>
    <b v="1"/>
    <m/>
    <m/>
    <s v="0035A00003WmuiaQAB"/>
    <m/>
    <m/>
    <s v="00531000007MUoEAAW"/>
    <b v="0"/>
    <d v="2021-04-12T20:01:38"/>
    <m/>
    <b v="0"/>
    <m/>
    <m/>
    <b v="0"/>
    <d v="2021-02-01T00:00:00"/>
    <n v="2"/>
    <n v="2021"/>
    <s v="Closed"/>
    <s v="Closed"/>
    <b v="1"/>
    <b v="0"/>
    <m/>
    <b v="1"/>
    <b v="0"/>
    <b v="0"/>
    <x v="20"/>
    <b v="0"/>
    <m/>
    <x v="0"/>
    <d v="2021-04-22T00:00:00"/>
    <s v="00531000007MUoEAAW"/>
    <d v="2021-05-03T13:04:29"/>
    <m/>
    <d v="2021-04-22T13:30:50"/>
    <m/>
    <m/>
    <b v="0"/>
    <m/>
    <m/>
    <s v="Inside Sales"/>
    <m/>
    <m/>
    <m/>
    <m/>
    <m/>
    <x v="4449"/>
    <x v="0"/>
    <b v="1"/>
    <m/>
    <m/>
    <m/>
    <s v="00531000007MUoEAAW"/>
    <s v="01s31000003qafjAAA"/>
    <m/>
    <s v="Drugs"/>
    <m/>
    <m/>
    <s v="MX908"/>
    <m/>
    <s v="0Q05A000001eXR8SAM"/>
    <s v="0125A000001NaBLQA0"/>
    <b v="0"/>
    <m/>
    <b v="0"/>
    <m/>
    <m/>
    <x v="1"/>
    <b v="0"/>
    <d v="2021-06-29T20:34:55"/>
    <m/>
    <m/>
    <b v="0"/>
    <x v="1"/>
    <m/>
    <m/>
    <n v="6704.75"/>
    <m/>
    <x v="1114"/>
    <n v="100"/>
    <n v="0"/>
  </r>
  <r>
    <s v="0013100001mz2dQAAQ"/>
    <b v="0"/>
    <m/>
    <b v="0"/>
    <s v="7015A000001eOy9QAE"/>
    <m/>
    <m/>
    <x v="960"/>
    <b v="1"/>
    <m/>
    <m/>
    <s v="0035A00003IOYd6QAH"/>
    <m/>
    <m/>
    <s v="00531000007MUoEAAW"/>
    <b v="0"/>
    <d v="2021-05-10T19:17:30"/>
    <d v="2021-05-25T00:00:00"/>
    <b v="0"/>
    <m/>
    <m/>
    <b v="0"/>
    <d v="2021-02-01T00:00:00"/>
    <n v="2"/>
    <n v="2021"/>
    <s v="Closed"/>
    <s v="Closed"/>
    <b v="1"/>
    <b v="0"/>
    <m/>
    <b v="1"/>
    <b v="0"/>
    <b v="0"/>
    <x v="19"/>
    <b v="0"/>
    <m/>
    <x v="0"/>
    <d v="2021-05-10T00:00:00"/>
    <s v="00531000007MUoEAAW"/>
    <d v="2021-06-07T13:43:32"/>
    <m/>
    <d v="2021-05-25T19:55:22"/>
    <d v="2021-05-25T00:00:00"/>
    <m/>
    <b v="0"/>
    <m/>
    <m/>
    <s v="Inside Sales"/>
    <m/>
    <m/>
    <m/>
    <m/>
    <m/>
    <x v="4450"/>
    <x v="0"/>
    <b v="1"/>
    <m/>
    <m/>
    <m/>
    <s v="00531000007MUoEAAW"/>
    <s v="01s31000003qafjAAA"/>
    <m/>
    <s v="Drugs"/>
    <s v="00331000035F48DAAS"/>
    <m/>
    <s v="MX908"/>
    <m/>
    <m/>
    <s v="0125A000001NaBLQA0"/>
    <b v="0"/>
    <m/>
    <b v="0"/>
    <m/>
    <m/>
    <x v="1"/>
    <b v="0"/>
    <d v="2021-06-29T20:34:55"/>
    <m/>
    <m/>
    <b v="0"/>
    <x v="1"/>
    <m/>
    <m/>
    <n v="6500"/>
    <m/>
    <x v="79"/>
    <n v="100"/>
    <n v="0"/>
  </r>
  <r>
    <s v="0015A00001tb0OQQAY"/>
    <b v="0"/>
    <m/>
    <b v="0"/>
    <s v="7015A000001eOy9QAE"/>
    <m/>
    <m/>
    <x v="961"/>
    <b v="1"/>
    <m/>
    <m/>
    <m/>
    <m/>
    <m/>
    <s v="00531000007MUoEAAW"/>
    <b v="0"/>
    <d v="2021-04-20T13:44:04"/>
    <d v="2021-06-07T00:00:00"/>
    <b v="0"/>
    <s v="Fisher"/>
    <d v="2021-12-31T00:00:00"/>
    <b v="0"/>
    <d v="2021-02-01T00:00:00"/>
    <n v="2"/>
    <n v="2021"/>
    <s v="Closed"/>
    <s v="Closed"/>
    <b v="1"/>
    <b v="0"/>
    <m/>
    <b v="1"/>
    <b v="0"/>
    <b v="0"/>
    <x v="19"/>
    <b v="0"/>
    <m/>
    <x v="0"/>
    <d v="2021-06-07T00:00:00"/>
    <s v="00531000007MUoEAAW"/>
    <d v="2021-06-17T15:23:42"/>
    <m/>
    <d v="2021-06-07T12:55:24"/>
    <d v="2021-06-07T00:00:00"/>
    <m/>
    <b v="0"/>
    <m/>
    <m/>
    <s v="Inside Sales"/>
    <m/>
    <m/>
    <m/>
    <m/>
    <m/>
    <x v="4451"/>
    <x v="0"/>
    <b v="1"/>
    <m/>
    <m/>
    <m/>
    <s v="00531000007MUoEAAW"/>
    <s v="01s31000003qafjAAA"/>
    <m/>
    <s v="All Hazards"/>
    <m/>
    <m/>
    <s v="MX908"/>
    <m/>
    <s v="0Q06e000001eXmuCAE"/>
    <s v="0125A000001NaBLQA0"/>
    <b v="0"/>
    <m/>
    <b v="0"/>
    <m/>
    <m/>
    <x v="1"/>
    <b v="0"/>
    <d v="2021-06-29T20:34:55"/>
    <m/>
    <m/>
    <b v="0"/>
    <x v="1"/>
    <n v="0"/>
    <n v="0"/>
    <n v="5850"/>
    <m/>
    <x v="602"/>
    <n v="100"/>
    <n v="0"/>
  </r>
  <r>
    <s v="0013100001hn9oQAAQ"/>
    <b v="0"/>
    <m/>
    <b v="0"/>
    <s v="7015A000001eOy9QAE"/>
    <m/>
    <m/>
    <x v="413"/>
    <b v="1"/>
    <m/>
    <m/>
    <s v="00331000034EMjaAAG"/>
    <m/>
    <m/>
    <s v="00531000007MUoEAAW"/>
    <b v="0"/>
    <d v="2020-07-31T19:56:41"/>
    <d v="2021-05-19T00:00:00"/>
    <b v="0"/>
    <m/>
    <m/>
    <b v="0"/>
    <d v="2021-02-01T00:00:00"/>
    <n v="2"/>
    <n v="2021"/>
    <s v="Closed"/>
    <s v="Closed"/>
    <b v="1"/>
    <b v="0"/>
    <m/>
    <b v="1"/>
    <b v="0"/>
    <b v="0"/>
    <x v="19"/>
    <b v="0"/>
    <m/>
    <x v="0"/>
    <d v="2021-05-19T00:00:00"/>
    <s v="00531000007MUoEAAW"/>
    <d v="2021-05-24T14:38:09"/>
    <m/>
    <d v="2021-05-19T13:04:35"/>
    <d v="2021-05-19T00:00:00"/>
    <m/>
    <b v="0"/>
    <m/>
    <m/>
    <s v="Inside Sales"/>
    <m/>
    <m/>
    <m/>
    <m/>
    <m/>
    <x v="4452"/>
    <x v="0"/>
    <b v="1"/>
    <m/>
    <m/>
    <m/>
    <s v="00531000007MUoEAAW"/>
    <s v="01s31000003qafjAAA"/>
    <m/>
    <s v="Drugs"/>
    <m/>
    <m/>
    <s v="MX908"/>
    <m/>
    <s v="0Q05A0000013yJOSAY"/>
    <s v="0125A000001NaBLQA0"/>
    <b v="0"/>
    <m/>
    <b v="0"/>
    <m/>
    <m/>
    <x v="1"/>
    <b v="0"/>
    <d v="2021-06-29T20:34:55"/>
    <m/>
    <m/>
    <b v="0"/>
    <x v="1"/>
    <n v="0"/>
    <n v="0"/>
    <n v="6500"/>
    <m/>
    <x v="79"/>
    <n v="100"/>
    <n v="0"/>
  </r>
  <r>
    <s v="0016e00002Zij6wAAB"/>
    <b v="0"/>
    <m/>
    <b v="0"/>
    <m/>
    <m/>
    <m/>
    <x v="414"/>
    <b v="1"/>
    <m/>
    <m/>
    <m/>
    <m/>
    <m/>
    <s v="0055A000009GxI2QAK"/>
    <b v="0"/>
    <d v="2021-01-18T22:24:09"/>
    <d v="2021-06-04T00:00:00"/>
    <b v="0"/>
    <m/>
    <m/>
    <b v="0"/>
    <d v="2021-02-01T00:00:00"/>
    <n v="2"/>
    <n v="2021"/>
    <s v="Closed"/>
    <s v="Closed"/>
    <b v="1"/>
    <b v="0"/>
    <m/>
    <b v="1"/>
    <b v="0"/>
    <b v="0"/>
    <x v="23"/>
    <b v="0"/>
    <m/>
    <x v="0"/>
    <m/>
    <s v="0055A000009GxI2QAK"/>
    <d v="2021-06-21T14:17:57"/>
    <m/>
    <d v="2021-06-04T12:32:35"/>
    <d v="2021-06-04T00:00:00"/>
    <m/>
    <b v="0"/>
    <m/>
    <m/>
    <s v="Field Sales"/>
    <m/>
    <m/>
    <m/>
    <m/>
    <m/>
    <x v="4453"/>
    <x v="0"/>
    <b v="1"/>
    <m/>
    <m/>
    <m/>
    <s v="0055A000009GxI2QAK"/>
    <s v="01si00000040RFIAA2"/>
    <m/>
    <s v="CWAs"/>
    <s v="003i000001yjgLhAAI"/>
    <m/>
    <s v="MX908"/>
    <m/>
    <m/>
    <s v="0125A000001NaBLQA0"/>
    <b v="0"/>
    <s v="Explosives"/>
    <b v="0"/>
    <m/>
    <m/>
    <x v="1"/>
    <b v="0"/>
    <d v="2021-06-29T20:34:55"/>
    <m/>
    <m/>
    <b v="0"/>
    <x v="1"/>
    <n v="0"/>
    <n v="0"/>
    <n v="467682"/>
    <m/>
    <x v="1303"/>
    <n v="100"/>
    <n v="0"/>
  </r>
  <r>
    <s v="0015A00002Ui1vFQAR"/>
    <b v="0"/>
    <m/>
    <b v="0"/>
    <s v="7015A000001zMbOQAU"/>
    <m/>
    <m/>
    <x v="361"/>
    <b v="1"/>
    <m/>
    <m/>
    <s v="0035A00003orGocQAE"/>
    <m/>
    <m/>
    <s v="0055A000009sa63QAA"/>
    <b v="1"/>
    <d v="2021-02-28T21:49:01"/>
    <m/>
    <b v="0"/>
    <m/>
    <m/>
    <b v="0"/>
    <d v="2021-02-01T00:00:00"/>
    <n v="2"/>
    <n v="2021"/>
    <s v="Closed"/>
    <s v="Closed"/>
    <b v="1"/>
    <b v="0"/>
    <s v="CAP BUDGET"/>
    <b v="1"/>
    <b v="0"/>
    <b v="0"/>
    <x v="19"/>
    <b v="0"/>
    <m/>
    <x v="0"/>
    <d v="2021-02-26T00:00:00"/>
    <s v="0055A000009sa63QAA"/>
    <d v="2021-04-27T16:21:05"/>
    <m/>
    <d v="2021-04-27T15:56:17"/>
    <m/>
    <m/>
    <b v="0"/>
    <m/>
    <m/>
    <s v="Website"/>
    <m/>
    <m/>
    <m/>
    <m/>
    <m/>
    <x v="4454"/>
    <x v="0"/>
    <b v="1"/>
    <m/>
    <m/>
    <m/>
    <s v="0055A000009sa63QAA"/>
    <s v="01s31000003qafjAAA"/>
    <s v="Drugs"/>
    <s v="Drugs"/>
    <s v="0035A00003orGocQAE"/>
    <m/>
    <s v="MX908"/>
    <m/>
    <m/>
    <s v="0125A000001NaBLQA0"/>
    <b v="0"/>
    <m/>
    <b v="0"/>
    <m/>
    <m/>
    <x v="1"/>
    <b v="0"/>
    <d v="2021-06-29T20:34:55"/>
    <m/>
    <m/>
    <b v="0"/>
    <x v="1"/>
    <m/>
    <m/>
    <n v="63175"/>
    <m/>
    <x v="1304"/>
    <n v="100"/>
    <n v="0"/>
  </r>
  <r>
    <s v="0013100001hoCcAAAU"/>
    <b v="0"/>
    <m/>
    <b v="0"/>
    <m/>
    <m/>
    <m/>
    <x v="432"/>
    <b v="1"/>
    <m/>
    <m/>
    <s v="0035A00003Cd8a7QAB"/>
    <m/>
    <m/>
    <s v="00531000008FRNUAA4"/>
    <b v="0"/>
    <d v="2017-07-25T15:38:48"/>
    <m/>
    <b v="0"/>
    <m/>
    <m/>
    <b v="0"/>
    <d v="2019-03-01T00:00:00"/>
    <n v="3"/>
    <n v="2019"/>
    <s v="Closed"/>
    <s v="Closed"/>
    <b v="0"/>
    <b v="0"/>
    <m/>
    <b v="1"/>
    <b v="0"/>
    <b v="0"/>
    <x v="17"/>
    <b v="0"/>
    <s v="Manual-Classic"/>
    <x v="0"/>
    <d v="2019-08-26T00:00:00"/>
    <s v="0055A00000BclF5QAJ"/>
    <d v="2021-04-10T22:59:54"/>
    <m/>
    <d v="2019-07-29T14:42:38"/>
    <m/>
    <m/>
    <b v="0"/>
    <m/>
    <s v="Metabolomics"/>
    <s v="Referral"/>
    <m/>
    <m/>
    <s v="Thermo"/>
    <s v="Fusion Lumos"/>
    <m/>
    <x v="4455"/>
    <x v="0"/>
    <b v="0"/>
    <m/>
    <m/>
    <m/>
    <s v="0055A000008zqzaQAA"/>
    <s v="01s5A000005z9ixQAA"/>
    <s v="Metabolomics"/>
    <m/>
    <s v="0035A00003Cd8a7QAB"/>
    <s v="System"/>
    <s v="ZipChip"/>
    <s v="0035A00003Wo9DHQAZ"/>
    <s v="0Q05A000001wp1uSAA"/>
    <s v="0125A000001ESVfQAO"/>
    <b v="1"/>
    <m/>
    <b v="0"/>
    <m/>
    <m/>
    <x v="1"/>
    <b v="0"/>
    <d v="2021-06-29T20:34:54"/>
    <s v="0055A00000BctN2QAJ"/>
    <m/>
    <b v="0"/>
    <x v="1"/>
    <m/>
    <m/>
    <n v="44607.63"/>
    <m/>
    <x v="1305"/>
    <n v="100"/>
    <n v="0"/>
  </r>
  <r>
    <s v="0013100001p5A0yAAE"/>
    <b v="0"/>
    <m/>
    <b v="0"/>
    <m/>
    <m/>
    <m/>
    <x v="139"/>
    <b v="1"/>
    <m/>
    <m/>
    <s v="0035A00003dax20QAA"/>
    <s v="Limited scientist numbers is the lab"/>
    <s v="Impacted"/>
    <s v="00531000007KAu8AAG"/>
    <b v="0"/>
    <d v="2020-03-23T10:31:59"/>
    <m/>
    <b v="0"/>
    <m/>
    <m/>
    <b v="0"/>
    <d v="2021-01-01T00:00:00"/>
    <n v="1"/>
    <n v="2021"/>
    <s v="Closed"/>
    <s v="Closed"/>
    <b v="1"/>
    <b v="0"/>
    <m/>
    <b v="1"/>
    <b v="0"/>
    <b v="0"/>
    <x v="15"/>
    <b v="0"/>
    <s v="Manual-Bi"/>
    <x v="0"/>
    <d v="2021-03-31T00:00:00"/>
    <s v="00531000007KAu8AAG"/>
    <d v="2021-05-24T08:29:05"/>
    <m/>
    <d v="2021-03-31T10:52:15"/>
    <m/>
    <m/>
    <b v="0"/>
    <m/>
    <m/>
    <s v="Inside Sales"/>
    <m/>
    <m/>
    <s v="Bruker"/>
    <s v="ESI TOF  (TIMS, Compact, Micro, Maxis)"/>
    <m/>
    <x v="4456"/>
    <x v="0"/>
    <b v="0"/>
    <m/>
    <s v="timsToF"/>
    <s v="Bispecifics Native"/>
    <s v="00531000007KAu8AAG"/>
    <s v="01s5A000005xBsuQAE"/>
    <s v="Biotherapeutics"/>
    <m/>
    <s v="0035A00003dax20QAA"/>
    <s v="System"/>
    <s v="ZipChip"/>
    <m/>
    <m/>
    <s v="0125A000001ESVfQAO"/>
    <b v="1"/>
    <m/>
    <b v="0"/>
    <m/>
    <m/>
    <x v="1"/>
    <b v="0"/>
    <d v="2021-06-29T20:34:55"/>
    <s v="0055A00000Bd4jEQAR"/>
    <m/>
    <b v="0"/>
    <x v="1"/>
    <m/>
    <m/>
    <n v="52222.5"/>
    <m/>
    <x v="1306"/>
    <n v="100"/>
    <n v="0"/>
  </r>
  <r>
    <s v="0013100001puTb4AAE"/>
    <b v="0"/>
    <m/>
    <b v="0"/>
    <s v="7015A000001zMbJQAU"/>
    <m/>
    <m/>
    <x v="214"/>
    <b v="1"/>
    <m/>
    <m/>
    <s v="0035A00003nakC0QAI"/>
    <m/>
    <m/>
    <s v="0055A00000Bnt5hQAB"/>
    <b v="1"/>
    <d v="2021-02-03T15:10:37"/>
    <d v="2021-06-29T00:00:00"/>
    <b v="0"/>
    <m/>
    <m/>
    <b v="0"/>
    <d v="2021-02-01T00:00:00"/>
    <n v="2"/>
    <n v="2021"/>
    <s v="Closed"/>
    <s v="Closed"/>
    <b v="0"/>
    <b v="1"/>
    <m/>
    <b v="1"/>
    <b v="0"/>
    <b v="0"/>
    <x v="15"/>
    <b v="0"/>
    <m/>
    <x v="0"/>
    <d v="2021-06-23T00:00:00"/>
    <s v="0055A00000Bnt5hQAB"/>
    <d v="2021-06-29T19:32:04"/>
    <m/>
    <d v="2021-06-29T19:31:44"/>
    <d v="2021-06-29T00:00:00"/>
    <m/>
    <b v="0"/>
    <m/>
    <m/>
    <s v="Referral"/>
    <m/>
    <m/>
    <m/>
    <m/>
    <m/>
    <x v="4457"/>
    <x v="0"/>
    <b v="0"/>
    <m/>
    <m/>
    <m/>
    <s v="0055A00000Bnt5hQAB"/>
    <s v="01s5A000005xBspQAE"/>
    <s v="Biotherapeutics"/>
    <m/>
    <s v="0036e00003rdBEYAA2"/>
    <s v="System"/>
    <s v="Rebel"/>
    <m/>
    <m/>
    <s v="0125A000001ESVfQAO"/>
    <b v="0"/>
    <m/>
    <b v="0"/>
    <m/>
    <m/>
    <x v="1"/>
    <b v="0"/>
    <d v="2021-06-29T20:34:55"/>
    <s v="0056e00000Bd8OeAAJ"/>
    <m/>
    <b v="0"/>
    <x v="1"/>
    <n v="1"/>
    <m/>
    <n v="131907.5"/>
    <m/>
    <x v="1307"/>
    <n v="100"/>
    <n v="0"/>
  </r>
  <r>
    <s v="0015A00002DSTI6QAP"/>
    <b v="0"/>
    <m/>
    <b v="0"/>
    <m/>
    <m/>
    <m/>
    <x v="214"/>
    <b v="1"/>
    <m/>
    <m/>
    <s v="0035A00003XE8bpQAD"/>
    <m/>
    <m/>
    <s v="0055A000008iLoOQAU"/>
    <b v="1"/>
    <d v="2019-09-05T14:06:30"/>
    <d v="2021-06-29T00:00:00"/>
    <b v="0"/>
    <m/>
    <m/>
    <b v="0"/>
    <d v="2021-02-01T00:00:00"/>
    <n v="2"/>
    <n v="2021"/>
    <s v="Closed"/>
    <s v="Closed"/>
    <b v="0"/>
    <b v="1"/>
    <m/>
    <b v="1"/>
    <b v="1"/>
    <b v="1"/>
    <x v="15"/>
    <b v="0"/>
    <m/>
    <x v="0"/>
    <d v="2021-06-17T00:00:00"/>
    <s v="0055A000008zqzaQAA"/>
    <d v="2021-06-29T20:13:40"/>
    <m/>
    <d v="2021-06-29T20:13:39"/>
    <d v="2021-06-29T00:00:00"/>
    <m/>
    <b v="0"/>
    <m/>
    <m/>
    <s v="Website"/>
    <m/>
    <m/>
    <m/>
    <m/>
    <m/>
    <x v="4458"/>
    <x v="0"/>
    <b v="0"/>
    <m/>
    <m/>
    <m/>
    <s v="0055A000008zqzaQAA"/>
    <s v="01s5A000005xBspQAE"/>
    <s v="Biotherapeutics"/>
    <m/>
    <s v="0035A00003XE8bpQAD"/>
    <s v="System"/>
    <s v="Rebel"/>
    <m/>
    <m/>
    <s v="0125A000001ESVfQAO"/>
    <b v="0"/>
    <m/>
    <b v="0"/>
    <m/>
    <m/>
    <x v="1"/>
    <b v="0"/>
    <d v="2021-06-29T20:34:54"/>
    <s v="0056e00000Bd8OtAAJ"/>
    <m/>
    <b v="0"/>
    <x v="1"/>
    <m/>
    <m/>
    <n v="142850"/>
    <m/>
    <x v="1308"/>
    <n v="100"/>
    <n v="0"/>
  </r>
  <r>
    <s v="0015A00002DxOEJQA3"/>
    <b v="0"/>
    <m/>
    <b v="0"/>
    <m/>
    <m/>
    <m/>
    <x v="816"/>
    <b v="1"/>
    <m/>
    <m/>
    <m/>
    <m/>
    <m/>
    <s v="0055A00000BNXCfQAP"/>
    <b v="0"/>
    <d v="2021-02-10T23:25:54"/>
    <m/>
    <b v="0"/>
    <m/>
    <m/>
    <b v="0"/>
    <d v="2021-01-01T00:00:00"/>
    <n v="1"/>
    <n v="2021"/>
    <s v="Closed"/>
    <s v="Closed"/>
    <b v="1"/>
    <b v="1"/>
    <m/>
    <b v="1"/>
    <b v="0"/>
    <b v="0"/>
    <x v="26"/>
    <b v="0"/>
    <m/>
    <x v="0"/>
    <m/>
    <s v="0055A00000BclF5QAJ"/>
    <d v="2021-04-10T22:59:54"/>
    <m/>
    <d v="2021-02-16T17:58:29"/>
    <m/>
    <m/>
    <b v="0"/>
    <m/>
    <m/>
    <s v="Website"/>
    <m/>
    <m/>
    <m/>
    <m/>
    <m/>
    <x v="4459"/>
    <x v="0"/>
    <b v="0"/>
    <m/>
    <m/>
    <m/>
    <s v="0055A00000BNXCfQAP"/>
    <s v="01s5A000005xBspQAE"/>
    <m/>
    <m/>
    <s v="0035A00003XWh9mQAD"/>
    <s v="Service"/>
    <s v="Rebel"/>
    <m/>
    <s v="0Q05A000001eU2PSAU"/>
    <s v="0125A000001ESVfQAO"/>
    <b v="0"/>
    <m/>
    <b v="0"/>
    <m/>
    <m/>
    <x v="1"/>
    <b v="0"/>
    <d v="2021-06-29T20:34:55"/>
    <s v="0055A00000BctN7QAJ"/>
    <m/>
    <b v="0"/>
    <x v="1"/>
    <m/>
    <m/>
    <n v="4000"/>
    <m/>
    <x v="121"/>
    <n v="100"/>
    <n v="0"/>
  </r>
  <r>
    <s v="0015A00002TAcJuQAL"/>
    <b v="0"/>
    <m/>
    <b v="0"/>
    <s v="7015A000001ePB3QAM"/>
    <s v="CHO"/>
    <s v="CHO"/>
    <x v="139"/>
    <b v="1"/>
    <m/>
    <m/>
    <s v="0035A00003mcu7mQAA"/>
    <m/>
    <m/>
    <s v="0055A00000BNpn5QAD"/>
    <b v="0"/>
    <d v="2021-03-11T19:27:00"/>
    <m/>
    <b v="0"/>
    <m/>
    <m/>
    <b v="0"/>
    <d v="2021-01-01T00:00:00"/>
    <n v="1"/>
    <n v="2021"/>
    <s v="Closed"/>
    <s v="Closed"/>
    <b v="1"/>
    <b v="1"/>
    <m/>
    <b v="1"/>
    <b v="0"/>
    <b v="0"/>
    <x v="15"/>
    <b v="0"/>
    <m/>
    <x v="0"/>
    <d v="2021-04-08T00:00:00"/>
    <s v="0055A00000BcmLYQAZ"/>
    <d v="2021-04-26T14:49:20"/>
    <m/>
    <d v="2021-04-21T15:00:00"/>
    <m/>
    <m/>
    <b v="0"/>
    <m/>
    <m/>
    <s v="Field Sales"/>
    <m/>
    <m/>
    <m/>
    <m/>
    <m/>
    <x v="4460"/>
    <x v="0"/>
    <b v="0"/>
    <m/>
    <m/>
    <m/>
    <s v="0055A00000BNpn5QAD"/>
    <s v="01s5A000005xBsuQAE"/>
    <s v="Biotherapeutics"/>
    <m/>
    <s v="0035A00003mcu7mQAA"/>
    <s v="System"/>
    <s v="Rebel"/>
    <m/>
    <m/>
    <s v="0125A000001ESVfQAO"/>
    <b v="0"/>
    <m/>
    <b v="0"/>
    <m/>
    <m/>
    <x v="1"/>
    <b v="0"/>
    <d v="2021-06-29T20:34:55"/>
    <s v="0055A00000Bd3dKQAR"/>
    <m/>
    <b v="0"/>
    <x v="1"/>
    <m/>
    <m/>
    <n v="115920"/>
    <m/>
    <x v="1309"/>
    <n v="100"/>
    <n v="0"/>
  </r>
  <r>
    <s v="0015A00001ztcpwQAA"/>
    <b v="0"/>
    <m/>
    <b v="0"/>
    <m/>
    <m/>
    <m/>
    <x v="845"/>
    <b v="1"/>
    <m/>
    <m/>
    <s v="0036e00003qhEyDAAU"/>
    <m/>
    <m/>
    <s v="0055A000008iLoOQAU"/>
    <b v="0"/>
    <d v="2021-05-06T18:18:48"/>
    <d v="2021-05-26T00:00:00"/>
    <b v="0"/>
    <m/>
    <m/>
    <b v="0"/>
    <d v="2021-02-01T00:00:00"/>
    <n v="2"/>
    <n v="2021"/>
    <s v="Closed"/>
    <s v="Closed"/>
    <b v="1"/>
    <b v="1"/>
    <m/>
    <b v="1"/>
    <b v="0"/>
    <b v="0"/>
    <x v="15"/>
    <b v="0"/>
    <s v="Auto-Ti"/>
    <x v="0"/>
    <m/>
    <s v="0055A000008iLoOQAU"/>
    <d v="2021-05-26T17:02:27"/>
    <m/>
    <d v="2021-05-26T17:02:26"/>
    <d v="2021-05-26T00:00:00"/>
    <m/>
    <b v="0"/>
    <m/>
    <m/>
    <s v="Other"/>
    <m/>
    <m/>
    <m/>
    <m/>
    <m/>
    <x v="4461"/>
    <x v="0"/>
    <b v="0"/>
    <m/>
    <m/>
    <m/>
    <s v="0055A000008iLoOQAU"/>
    <s v="01s5A000005xBspQAE"/>
    <m/>
    <m/>
    <s v="0036e00003qhEyDAAU"/>
    <s v="System"/>
    <s v="ZipChip"/>
    <m/>
    <m/>
    <s v="0125A000001ESVfQAO"/>
    <b v="0"/>
    <m/>
    <b v="0"/>
    <m/>
    <m/>
    <x v="1"/>
    <b v="0"/>
    <d v="2021-06-29T20:34:55"/>
    <s v="0055A000008iLmcQAE"/>
    <m/>
    <b v="0"/>
    <x v="1"/>
    <m/>
    <m/>
    <n v="30246.25"/>
    <m/>
    <x v="1310"/>
    <n v="100"/>
    <n v="0"/>
  </r>
  <r>
    <s v="0015A00002VqpT4QAJ"/>
    <b v="0"/>
    <m/>
    <b v="0"/>
    <s v="7015A000001ePngQAE"/>
    <m/>
    <s v="other"/>
    <x v="488"/>
    <b v="1"/>
    <m/>
    <m/>
    <s v="0035A00003pnactQAA"/>
    <m/>
    <m/>
    <s v="0055A00000BcmLYQAZ"/>
    <b v="0"/>
    <d v="2021-04-30T09:53:13"/>
    <d v="2021-05-25T00:00:00"/>
    <b v="0"/>
    <m/>
    <m/>
    <b v="0"/>
    <d v="2021-02-01T00:00:00"/>
    <n v="2"/>
    <n v="2021"/>
    <s v="Closed"/>
    <s v="Closed"/>
    <b v="1"/>
    <b v="1"/>
    <m/>
    <b v="1"/>
    <b v="0"/>
    <b v="0"/>
    <x v="14"/>
    <b v="0"/>
    <m/>
    <x v="0"/>
    <d v="2021-05-18T00:00:00"/>
    <s v="0055A00000BcmLYQAZ"/>
    <d v="2021-05-25T08:44:44"/>
    <m/>
    <d v="2021-05-25T08:44:43"/>
    <d v="2021-05-25T00:00:00"/>
    <m/>
    <b v="0"/>
    <m/>
    <m/>
    <s v="Website"/>
    <m/>
    <m/>
    <m/>
    <m/>
    <m/>
    <x v="4462"/>
    <x v="0"/>
    <b v="0"/>
    <m/>
    <m/>
    <s v="distributor demo unit"/>
    <s v="0055A00000BcmLYQAZ"/>
    <s v="01s5A000005xBsuQAE"/>
    <s v="Biotherapeutics"/>
    <m/>
    <s v="0035A00003pnactQAA"/>
    <s v="System"/>
    <s v="Rebel"/>
    <m/>
    <m/>
    <s v="0125A000001ESVfQAO"/>
    <b v="0"/>
    <m/>
    <b v="0"/>
    <m/>
    <m/>
    <x v="1"/>
    <b v="0"/>
    <d v="2021-06-29T20:34:55"/>
    <s v="0055A000008iLmcQAE"/>
    <m/>
    <b v="0"/>
    <x v="1"/>
    <n v="0"/>
    <m/>
    <n v="100464"/>
    <m/>
    <x v="1311"/>
    <n v="100"/>
    <n v="0"/>
  </r>
  <r>
    <s v="0015A00002QEZT2QAP"/>
    <b v="0"/>
    <m/>
    <b v="0"/>
    <s v="7015A000001eOOzQAM"/>
    <m/>
    <m/>
    <x v="414"/>
    <b v="1"/>
    <m/>
    <m/>
    <s v="0035A00003k9u8VQAQ"/>
    <m/>
    <m/>
    <s v="0055A000008iLoOQAU"/>
    <b v="0"/>
    <d v="2020-12-10T14:52:13"/>
    <d v="2021-06-08T00:00:00"/>
    <b v="0"/>
    <m/>
    <m/>
    <b v="0"/>
    <d v="2021-02-01T00:00:00"/>
    <n v="2"/>
    <n v="2021"/>
    <s v="Closed"/>
    <s v="Closed"/>
    <b v="1"/>
    <b v="1"/>
    <m/>
    <b v="1"/>
    <b v="0"/>
    <b v="0"/>
    <x v="15"/>
    <b v="0"/>
    <s v="Auto-Ti"/>
    <x v="0"/>
    <d v="2021-03-26T00:00:00"/>
    <s v="00531000007KAu8AAG"/>
    <d v="2021-06-16T13:50:29"/>
    <m/>
    <d v="2021-06-08T10:01:20"/>
    <d v="2021-06-08T00:00:00"/>
    <m/>
    <b v="0"/>
    <m/>
    <m/>
    <s v="Eblasts"/>
    <m/>
    <m/>
    <s v="Thermo"/>
    <s v="Fusion Lumos"/>
    <m/>
    <x v="4463"/>
    <x v="0"/>
    <b v="0"/>
    <m/>
    <s v="Sciex, Exploris"/>
    <m/>
    <s v="00531000007KAu8AAG"/>
    <s v="01s5A000005xBsuQAE"/>
    <s v="Biotherapeutics"/>
    <m/>
    <s v="0035A00003k9u8VQAQ"/>
    <s v="System"/>
    <s v="ZipChip"/>
    <m/>
    <m/>
    <s v="0125A000001ESVfQAO"/>
    <b v="0"/>
    <m/>
    <b v="0"/>
    <m/>
    <m/>
    <x v="1"/>
    <b v="0"/>
    <d v="2021-06-29T20:34:55"/>
    <s v="0055A00000Bd4jEQAR"/>
    <m/>
    <b v="0"/>
    <x v="1"/>
    <n v="3"/>
    <n v="0"/>
    <n v="85255"/>
    <m/>
    <x v="1312"/>
    <n v="100"/>
    <n v="0"/>
  </r>
  <r>
    <s v="0013100001puTdTAAU"/>
    <b v="0"/>
    <m/>
    <b v="0"/>
    <m/>
    <m/>
    <m/>
    <x v="962"/>
    <b v="1"/>
    <m/>
    <m/>
    <s v="00331000034lVr7AAE"/>
    <m/>
    <m/>
    <s v="0055A00000Bb2djQAB"/>
    <b v="0"/>
    <d v="2020-08-31T13:29:46"/>
    <m/>
    <b v="0"/>
    <m/>
    <m/>
    <b v="0"/>
    <d v="2020-04-01T00:00:00"/>
    <n v="4"/>
    <n v="2020"/>
    <s v="Closed"/>
    <s v="Closed"/>
    <b v="1"/>
    <b v="1"/>
    <m/>
    <b v="1"/>
    <b v="0"/>
    <b v="0"/>
    <x v="15"/>
    <b v="0"/>
    <s v="Auto-Ti"/>
    <x v="0"/>
    <d v="2020-11-10T00:00:00"/>
    <s v="0055A00000BclF5QAJ"/>
    <d v="2021-04-10T22:59:54"/>
    <m/>
    <d v="2020-12-07T06:34:32"/>
    <m/>
    <m/>
    <b v="0"/>
    <m/>
    <m/>
    <s v="Key Account Event"/>
    <m/>
    <m/>
    <s v="Sciex"/>
    <m/>
    <m/>
    <x v="4464"/>
    <x v="0"/>
    <b v="0"/>
    <m/>
    <m/>
    <m/>
    <s v="0055A00000Bb2djQAB"/>
    <s v="01s5A000005x0sjQAA"/>
    <m/>
    <m/>
    <s v="00331000034lVr7AAE"/>
    <s v="System"/>
    <s v="ZipChip"/>
    <m/>
    <s v="0Q05A000001eR6uSAE"/>
    <s v="0125A000001ESVfQAO"/>
    <b v="0"/>
    <m/>
    <b v="0"/>
    <s v="Already shipped"/>
    <m/>
    <x v="1"/>
    <b v="0"/>
    <d v="2021-06-29T20:34:55"/>
    <s v="0055A00000BctMnQAJ"/>
    <m/>
    <b v="0"/>
    <x v="1"/>
    <m/>
    <m/>
    <n v="31247.13"/>
    <m/>
    <x v="1313"/>
    <n v="100"/>
    <n v="0"/>
  </r>
  <r>
    <s v="0015A00001yYGWpQAO"/>
    <b v="0"/>
    <m/>
    <b v="0"/>
    <s v="7015A000001ThnRQAS"/>
    <m/>
    <m/>
    <x v="287"/>
    <b v="1"/>
    <m/>
    <m/>
    <s v="0035A00003eMwpHQAS"/>
    <m/>
    <s v="Impacted"/>
    <s v="0055A000008zqzaQAA"/>
    <b v="0"/>
    <d v="2020-04-14T22:14:52"/>
    <m/>
    <b v="0"/>
    <m/>
    <m/>
    <b v="0"/>
    <d v="2020-04-01T00:00:00"/>
    <n v="4"/>
    <n v="2020"/>
    <s v="Closed"/>
    <s v="Closed"/>
    <b v="1"/>
    <b v="1"/>
    <m/>
    <b v="1"/>
    <b v="0"/>
    <b v="0"/>
    <x v="15"/>
    <b v="0"/>
    <s v="Auto-Classic"/>
    <x v="0"/>
    <d v="2020-10-01T00:00:00"/>
    <s v="0055A00000BclF5QAJ"/>
    <d v="2021-04-10T22:59:54"/>
    <m/>
    <d v="2020-10-01T19:51:28"/>
    <m/>
    <m/>
    <b v="0"/>
    <m/>
    <m/>
    <s v="Webinar"/>
    <m/>
    <m/>
    <s v="Thermo"/>
    <s v="QE Plus, HF, HF-X  (NO biopharma)"/>
    <m/>
    <x v="4465"/>
    <x v="0"/>
    <b v="0"/>
    <m/>
    <m/>
    <m/>
    <s v="0055A000008zqzaQAA"/>
    <s v="01s5A000005x0sjQAA"/>
    <s v="Biotherapeutics"/>
    <m/>
    <s v="0035A00003eMwpHQAS"/>
    <s v="System"/>
    <s v="ZipChip"/>
    <m/>
    <m/>
    <s v="0125A000001ESVfQAO"/>
    <b v="0"/>
    <m/>
    <b v="0"/>
    <s v="Already shipped"/>
    <m/>
    <x v="1"/>
    <b v="0"/>
    <d v="2021-06-29T20:34:55"/>
    <s v="0055A00000BctN2QAJ"/>
    <m/>
    <b v="0"/>
    <x v="1"/>
    <m/>
    <m/>
    <n v="62418"/>
    <m/>
    <x v="1314"/>
    <n v="100"/>
    <n v="0"/>
  </r>
  <r>
    <s v="0013100001jbToDAAU"/>
    <b v="0"/>
    <m/>
    <b v="0"/>
    <s v="7015A000001P3SVQA0"/>
    <m/>
    <m/>
    <x v="287"/>
    <b v="1"/>
    <m/>
    <m/>
    <s v="00331000030PCnZAAW"/>
    <s v="undefined delay"/>
    <s v="Impacted"/>
    <s v="0055A000009GjocQAC"/>
    <b v="0"/>
    <d v="2019-11-19T15:10:32"/>
    <m/>
    <b v="0"/>
    <m/>
    <m/>
    <b v="0"/>
    <d v="2020-04-01T00:00:00"/>
    <n v="4"/>
    <n v="2020"/>
    <s v="Closed"/>
    <s v="Closed"/>
    <b v="1"/>
    <b v="1"/>
    <m/>
    <b v="1"/>
    <b v="0"/>
    <b v="0"/>
    <x v="15"/>
    <b v="0"/>
    <s v="Auto-Ti"/>
    <x v="0"/>
    <d v="2020-09-29T00:00:00"/>
    <s v="0055A00000BclF5QAJ"/>
    <d v="2021-04-10T22:59:54"/>
    <m/>
    <d v="2020-10-01T16:29:04"/>
    <m/>
    <m/>
    <b v="0"/>
    <m/>
    <m/>
    <s v="Trade Show"/>
    <m/>
    <m/>
    <s v="Thermo"/>
    <s v="Fusion Lumos"/>
    <m/>
    <x v="4466"/>
    <x v="0"/>
    <b v="0"/>
    <m/>
    <s v="Eclipse, Exploris"/>
    <m/>
    <s v="0055A00000Bb2djQAB"/>
    <s v="01s5A000005x0sjQAA"/>
    <s v="Biotherapeutics"/>
    <m/>
    <s v="00331000030PCnZAAW"/>
    <s v="System"/>
    <s v="ZipChip"/>
    <m/>
    <m/>
    <s v="0125A000001ESVfQAO"/>
    <b v="0"/>
    <m/>
    <b v="0"/>
    <s v="Already shipped"/>
    <m/>
    <x v="1"/>
    <b v="0"/>
    <d v="2021-06-29T20:34:55"/>
    <s v="0055A00000BctMnQAJ"/>
    <m/>
    <b v="0"/>
    <x v="1"/>
    <m/>
    <m/>
    <n v="36245"/>
    <m/>
    <x v="1315"/>
    <n v="100"/>
    <n v="0"/>
  </r>
  <r>
    <s v="0015A00002JMxCcQAL"/>
    <b v="0"/>
    <m/>
    <b v="0"/>
    <s v="7015A000001ThnRQAS"/>
    <m/>
    <m/>
    <x v="391"/>
    <b v="1"/>
    <m/>
    <m/>
    <s v="0035A00003daYR0QAM"/>
    <m/>
    <m/>
    <s v="0055A00000BNpn5QAD"/>
    <b v="1"/>
    <d v="2020-03-18T21:27:02"/>
    <m/>
    <b v="0"/>
    <m/>
    <m/>
    <b v="0"/>
    <d v="2021-01-01T00:00:00"/>
    <n v="1"/>
    <n v="2021"/>
    <s v="Closed"/>
    <s v="Closed"/>
    <b v="1"/>
    <b v="1"/>
    <m/>
    <b v="1"/>
    <b v="0"/>
    <b v="0"/>
    <x v="15"/>
    <b v="0"/>
    <m/>
    <x v="0"/>
    <d v="2021-02-26T00:00:00"/>
    <s v="0055A00000BNpn5QAD"/>
    <d v="2021-04-23T01:31:03"/>
    <m/>
    <d v="2021-03-30T15:01:34"/>
    <m/>
    <m/>
    <b v="0"/>
    <m/>
    <m/>
    <s v="Field Sales"/>
    <m/>
    <m/>
    <m/>
    <m/>
    <m/>
    <x v="4467"/>
    <x v="0"/>
    <b v="0"/>
    <m/>
    <m/>
    <m/>
    <s v="0055A00000BNpn5QAD"/>
    <s v="01s5A000005xBsuQAE"/>
    <s v="Biotherapeutics"/>
    <m/>
    <s v="0035A00003daYR0QAM"/>
    <s v="System"/>
    <s v="Rebel"/>
    <m/>
    <m/>
    <s v="0125A000001ESVfQAO"/>
    <b v="0"/>
    <m/>
    <b v="0"/>
    <m/>
    <m/>
    <x v="1"/>
    <b v="0"/>
    <d v="2021-06-29T20:34:55"/>
    <s v="0055A000008iLmcQAE"/>
    <m/>
    <b v="0"/>
    <x v="1"/>
    <m/>
    <m/>
    <n v="131332.21"/>
    <m/>
    <x v="1316"/>
    <n v="100"/>
    <n v="0"/>
  </r>
  <r>
    <s v="0015A00001xP4A2QAK"/>
    <b v="0"/>
    <m/>
    <b v="0"/>
    <m/>
    <m/>
    <m/>
    <x v="963"/>
    <b v="1"/>
    <m/>
    <m/>
    <s v="0035A00003eP0kyQAC"/>
    <m/>
    <m/>
    <s v="0055A000008zqzaQAA"/>
    <b v="1"/>
    <d v="2020-04-23T15:02:25"/>
    <m/>
    <b v="0"/>
    <m/>
    <m/>
    <b v="0"/>
    <d v="2021-01-01T00:00:00"/>
    <n v="1"/>
    <n v="2021"/>
    <s v="Closed"/>
    <s v="Closed"/>
    <b v="1"/>
    <b v="1"/>
    <m/>
    <b v="1"/>
    <b v="0"/>
    <b v="0"/>
    <x v="15"/>
    <b v="0"/>
    <m/>
    <x v="0"/>
    <d v="2021-03-25T00:00:00"/>
    <s v="0055A000008zqzaQAA"/>
    <d v="2021-04-27T19:26:50"/>
    <m/>
    <d v="2021-03-31T18:03:00"/>
    <m/>
    <m/>
    <b v="0"/>
    <m/>
    <m/>
    <s v="Website"/>
    <m/>
    <m/>
    <m/>
    <m/>
    <m/>
    <x v="4468"/>
    <x v="0"/>
    <b v="0"/>
    <m/>
    <m/>
    <m/>
    <s v="0055A00000Bd5F0QAJ"/>
    <s v="01s5A000005xBsuQAE"/>
    <s v="Biotherapeutics"/>
    <m/>
    <s v="0035A00003eP0kyQAC"/>
    <s v="System"/>
    <s v="Rebel"/>
    <m/>
    <m/>
    <s v="0125A000001ESVfQAO"/>
    <b v="0"/>
    <m/>
    <b v="0"/>
    <m/>
    <m/>
    <x v="1"/>
    <b v="0"/>
    <d v="2021-06-29T20:34:55"/>
    <s v="0055A000008iLmcQAE"/>
    <m/>
    <b v="0"/>
    <x v="1"/>
    <m/>
    <m/>
    <n v="192195.66"/>
    <m/>
    <x v="1317"/>
    <n v="100"/>
    <n v="0"/>
  </r>
  <r>
    <s v="0015A00001tabLSQAY"/>
    <b v="0"/>
    <m/>
    <b v="0"/>
    <s v="7015A000001zMbJQAU"/>
    <m/>
    <m/>
    <x v="963"/>
    <b v="1"/>
    <m/>
    <m/>
    <s v="0035A00003oq3xOQAQ"/>
    <m/>
    <m/>
    <s v="0055A000008zqzaQAA"/>
    <b v="1"/>
    <d v="2020-11-05T13:17:39"/>
    <m/>
    <b v="0"/>
    <m/>
    <m/>
    <b v="0"/>
    <d v="2021-01-01T00:00:00"/>
    <n v="1"/>
    <n v="2021"/>
    <s v="Closed"/>
    <s v="Closed"/>
    <b v="1"/>
    <b v="1"/>
    <m/>
    <b v="1"/>
    <b v="0"/>
    <b v="0"/>
    <x v="15"/>
    <b v="0"/>
    <m/>
    <x v="0"/>
    <d v="2021-03-11T00:00:00"/>
    <s v="0055A000008zqzaQAA"/>
    <d v="2021-04-27T19:27:33"/>
    <m/>
    <d v="2021-03-31T18:03:59"/>
    <m/>
    <m/>
    <b v="0"/>
    <m/>
    <m/>
    <s v="Website"/>
    <m/>
    <m/>
    <m/>
    <m/>
    <m/>
    <x v="4469"/>
    <x v="0"/>
    <b v="0"/>
    <m/>
    <m/>
    <m/>
    <s v="0055A00000Bd5F0QAJ"/>
    <s v="01s5A000005xBsuQAE"/>
    <s v="Metabolomics"/>
    <m/>
    <s v="0035A00003oq3xOQAQ"/>
    <s v="System"/>
    <s v="Rebel"/>
    <m/>
    <m/>
    <s v="0125A000001ESVfQAO"/>
    <b v="0"/>
    <m/>
    <b v="0"/>
    <m/>
    <m/>
    <x v="1"/>
    <b v="0"/>
    <d v="2021-06-29T20:34:55"/>
    <s v="0055A000008iLmcQAE"/>
    <m/>
    <b v="0"/>
    <x v="1"/>
    <m/>
    <m/>
    <n v="151319.04999999999"/>
    <m/>
    <x v="1318"/>
    <n v="100"/>
    <n v="0"/>
  </r>
  <r>
    <s v="0015A00002Ug0mxQAB"/>
    <b v="0"/>
    <m/>
    <b v="0"/>
    <s v="7015A000001zMbJQAU"/>
    <m/>
    <m/>
    <x v="139"/>
    <b v="1"/>
    <m/>
    <m/>
    <s v="0035A00003nbVv0QAE"/>
    <m/>
    <m/>
    <s v="0055A000008zqzaQAA"/>
    <b v="1"/>
    <d v="2021-02-09T21:45:49"/>
    <m/>
    <b v="0"/>
    <m/>
    <m/>
    <b v="0"/>
    <d v="2021-01-01T00:00:00"/>
    <n v="1"/>
    <n v="2021"/>
    <s v="Closed"/>
    <s v="Closed"/>
    <b v="1"/>
    <b v="1"/>
    <m/>
    <b v="1"/>
    <b v="0"/>
    <b v="0"/>
    <x v="15"/>
    <b v="0"/>
    <m/>
    <x v="0"/>
    <d v="2021-06-22T00:00:00"/>
    <s v="0055A00000BclF5QAJ"/>
    <d v="2021-04-10T22:59:54"/>
    <m/>
    <d v="2021-03-31T19:29:50"/>
    <m/>
    <m/>
    <b v="0"/>
    <m/>
    <m/>
    <s v="Advertisement"/>
    <m/>
    <m/>
    <m/>
    <m/>
    <m/>
    <x v="4470"/>
    <x v="0"/>
    <b v="0"/>
    <m/>
    <m/>
    <m/>
    <s v="0055A000008zqzaQAA"/>
    <s v="01s5A000005xBspQAE"/>
    <s v="Biotherapeutics"/>
    <m/>
    <s v="0035A00003nbVv0QAE"/>
    <s v="System"/>
    <s v="Rebel"/>
    <m/>
    <m/>
    <s v="0125A000001ESVfQAO"/>
    <b v="0"/>
    <m/>
    <b v="0"/>
    <m/>
    <m/>
    <x v="1"/>
    <b v="0"/>
    <d v="2021-06-29T20:34:55"/>
    <s v="0055A00000BctN2QAJ"/>
    <m/>
    <b v="0"/>
    <x v="1"/>
    <m/>
    <m/>
    <n v="167450"/>
    <m/>
    <x v="1319"/>
    <n v="100"/>
    <n v="0"/>
  </r>
  <r>
    <s v="0015A00002Cz1bTQAR"/>
    <b v="0"/>
    <m/>
    <b v="0"/>
    <m/>
    <m/>
    <m/>
    <x v="547"/>
    <b v="1"/>
    <m/>
    <m/>
    <s v="0035A00003gUrkGQAS"/>
    <m/>
    <m/>
    <s v="0055A000008zqzaQAA"/>
    <b v="1"/>
    <d v="2020-07-13T21:24:05"/>
    <m/>
    <b v="0"/>
    <m/>
    <m/>
    <b v="0"/>
    <d v="2021-01-01T00:00:00"/>
    <n v="1"/>
    <n v="2021"/>
    <s v="Closed"/>
    <s v="Closed"/>
    <b v="1"/>
    <b v="1"/>
    <m/>
    <b v="1"/>
    <b v="0"/>
    <b v="0"/>
    <x v="15"/>
    <b v="0"/>
    <m/>
    <x v="0"/>
    <d v="2021-03-02T00:00:00"/>
    <s v="0055A00000BclF5QAJ"/>
    <d v="2021-04-10T22:59:54"/>
    <m/>
    <d v="2021-03-06T00:19:39"/>
    <m/>
    <m/>
    <b v="0"/>
    <m/>
    <m/>
    <s v="Website"/>
    <m/>
    <m/>
    <m/>
    <m/>
    <m/>
    <x v="4471"/>
    <x v="0"/>
    <b v="0"/>
    <m/>
    <m/>
    <m/>
    <s v="0055A000008zqzaQAA"/>
    <s v="01s5A000005xBspQAE"/>
    <s v="Biotherapeutics"/>
    <m/>
    <s v="0035A00003gUrkGQAS"/>
    <s v="System"/>
    <s v="Rebel"/>
    <m/>
    <m/>
    <s v="0125A000001ESVfQAO"/>
    <b v="0"/>
    <m/>
    <b v="0"/>
    <s v="Need Info"/>
    <m/>
    <x v="1"/>
    <b v="0"/>
    <d v="2021-06-29T20:34:55"/>
    <s v="0055A00000BctN2QAJ"/>
    <m/>
    <b v="0"/>
    <x v="1"/>
    <m/>
    <m/>
    <n v="150850"/>
    <m/>
    <x v="1320"/>
    <n v="100"/>
    <n v="0"/>
  </r>
  <r>
    <s v="0013100001frxefAAA"/>
    <b v="0"/>
    <m/>
    <b v="0"/>
    <s v="7015A000001zMbJQAU"/>
    <m/>
    <m/>
    <x v="964"/>
    <b v="1"/>
    <m/>
    <m/>
    <s v="0035A00003mfBovQAE"/>
    <m/>
    <m/>
    <s v="0055A000008zqzaQAA"/>
    <b v="1"/>
    <d v="2021-01-13T21:14:54"/>
    <m/>
    <b v="0"/>
    <m/>
    <m/>
    <b v="0"/>
    <d v="2021-01-01T00:00:00"/>
    <n v="1"/>
    <n v="2021"/>
    <s v="Closed"/>
    <s v="Closed"/>
    <b v="1"/>
    <b v="1"/>
    <m/>
    <b v="1"/>
    <b v="0"/>
    <b v="0"/>
    <x v="15"/>
    <b v="0"/>
    <m/>
    <x v="0"/>
    <d v="2021-01-29T00:00:00"/>
    <s v="0055A00000BclF5QAJ"/>
    <d v="2021-04-10T22:59:54"/>
    <m/>
    <d v="2021-01-28T15:37:40"/>
    <m/>
    <m/>
    <b v="0"/>
    <m/>
    <m/>
    <s v="Website"/>
    <m/>
    <m/>
    <m/>
    <m/>
    <m/>
    <x v="4472"/>
    <x v="0"/>
    <b v="0"/>
    <m/>
    <m/>
    <m/>
    <s v="0055A000008zqzaQAA"/>
    <s v="01s5A000005xBspQAE"/>
    <s v="Biotherapeutics"/>
    <m/>
    <s v="0035A00003mfBovQAE"/>
    <s v="System"/>
    <s v="Rebel"/>
    <m/>
    <m/>
    <s v="0125A000001ESVfQAO"/>
    <b v="0"/>
    <m/>
    <b v="0"/>
    <s v="Yes"/>
    <m/>
    <x v="1"/>
    <b v="0"/>
    <d v="2021-06-29T20:34:55"/>
    <s v="0055A00000BctN2QAJ"/>
    <m/>
    <b v="0"/>
    <x v="1"/>
    <m/>
    <m/>
    <n v="150850"/>
    <m/>
    <x v="1320"/>
    <n v="100"/>
    <n v="0"/>
  </r>
  <r>
    <s v="0015A00002FGbyoQAD"/>
    <b v="0"/>
    <m/>
    <b v="0"/>
    <s v="7015A000001qb0JQAQ"/>
    <m/>
    <m/>
    <x v="963"/>
    <b v="1"/>
    <m/>
    <m/>
    <s v="0035A00003YxaqRQAR"/>
    <s v="returning to lab this week"/>
    <s v="Impacted"/>
    <s v="0055A000008iLmwQAE"/>
    <b v="1"/>
    <d v="2019-10-09T00:54:24"/>
    <m/>
    <b v="0"/>
    <m/>
    <m/>
    <b v="0"/>
    <d v="2021-01-01T00:00:00"/>
    <n v="1"/>
    <n v="2021"/>
    <s v="Closed"/>
    <s v="Closed"/>
    <b v="1"/>
    <b v="1"/>
    <m/>
    <b v="1"/>
    <b v="0"/>
    <b v="0"/>
    <x v="15"/>
    <b v="0"/>
    <m/>
    <x v="0"/>
    <d v="2021-03-17T00:00:00"/>
    <s v="0055A00000BclF5QAJ"/>
    <d v="2021-04-10T22:59:54"/>
    <m/>
    <d v="2021-03-26T01:46:28"/>
    <m/>
    <m/>
    <b v="0"/>
    <m/>
    <m/>
    <s v="Trade Show"/>
    <m/>
    <m/>
    <m/>
    <m/>
    <m/>
    <x v="4473"/>
    <x v="0"/>
    <b v="0"/>
    <m/>
    <m/>
    <m/>
    <s v="0055A000008zqzaQAA"/>
    <s v="01s5A000005xBspQAE"/>
    <s v="Biotherapeutics"/>
    <m/>
    <s v="0035A00003YxaqRQAR"/>
    <s v="System"/>
    <s v="Rebel"/>
    <m/>
    <m/>
    <s v="0125A000001ESVfQAO"/>
    <b v="0"/>
    <m/>
    <b v="0"/>
    <s v="No"/>
    <m/>
    <x v="1"/>
    <b v="0"/>
    <d v="2021-06-29T20:34:54"/>
    <s v="0055A00000BctN2QAJ"/>
    <m/>
    <b v="0"/>
    <x v="1"/>
    <m/>
    <m/>
    <n v="140904.4"/>
    <m/>
    <x v="1321"/>
    <n v="100"/>
    <n v="0"/>
  </r>
  <r>
    <s v="0015A00002JMd9kQAD"/>
    <b v="0"/>
    <m/>
    <b v="0"/>
    <m/>
    <m/>
    <m/>
    <x v="590"/>
    <b v="1"/>
    <m/>
    <m/>
    <s v="0035A00003hldRzQAI"/>
    <m/>
    <m/>
    <s v="0055A00000BNpn5QAD"/>
    <b v="1"/>
    <d v="2021-01-25T18:15:52"/>
    <m/>
    <b v="0"/>
    <m/>
    <m/>
    <b v="0"/>
    <d v="2021-01-01T00:00:00"/>
    <n v="1"/>
    <n v="2021"/>
    <s v="Closed"/>
    <s v="Closed"/>
    <b v="1"/>
    <b v="1"/>
    <m/>
    <b v="1"/>
    <b v="0"/>
    <b v="0"/>
    <x v="14"/>
    <b v="0"/>
    <s v="Auto-Ti"/>
    <x v="0"/>
    <d v="2021-02-25T00:00:00"/>
    <s v="0055A00000BclF5QAJ"/>
    <d v="2021-04-11T20:07:09"/>
    <m/>
    <d v="2021-03-25T14:44:01"/>
    <m/>
    <m/>
    <b v="0"/>
    <m/>
    <m/>
    <s v="Field Sales"/>
    <m/>
    <m/>
    <s v="Thermo"/>
    <s v="QE Plus, HF, HF-X  (NO biopharma)"/>
    <m/>
    <x v="4474"/>
    <x v="0"/>
    <b v="0"/>
    <m/>
    <m/>
    <m/>
    <s v="0055A00000BNpn5QAD"/>
    <s v="01s5A000005xBsuQAE"/>
    <s v="Other"/>
    <m/>
    <s v="0035A00003hldRzQAI"/>
    <s v="System"/>
    <s v="ZipChip"/>
    <m/>
    <m/>
    <s v="0125A000001ESVfQAO"/>
    <b v="0"/>
    <m/>
    <b v="0"/>
    <s v="Need Info"/>
    <m/>
    <x v="1"/>
    <b v="0"/>
    <d v="2021-06-29T20:34:55"/>
    <s v="0055A000008iLmcQAE"/>
    <m/>
    <b v="0"/>
    <x v="1"/>
    <m/>
    <m/>
    <n v="56651.360000000001"/>
    <m/>
    <x v="1322"/>
    <n v="100"/>
    <n v="0"/>
  </r>
  <r>
    <s v="0015A00002PKEq3QAH"/>
    <b v="0"/>
    <m/>
    <b v="0"/>
    <s v="7015A000001zMbJQAU"/>
    <s v="Custom"/>
    <s v="other"/>
    <x v="616"/>
    <b v="1"/>
    <m/>
    <m/>
    <s v="0035A00003jtg7rQAA"/>
    <m/>
    <m/>
    <s v="0055A00000BNXCfQAP"/>
    <b v="1"/>
    <d v="2020-09-18T18:04:30"/>
    <m/>
    <b v="0"/>
    <m/>
    <m/>
    <b v="0"/>
    <d v="2021-01-01T00:00:00"/>
    <n v="1"/>
    <n v="2021"/>
    <s v="Closed"/>
    <s v="Closed"/>
    <b v="1"/>
    <b v="1"/>
    <m/>
    <b v="1"/>
    <b v="0"/>
    <b v="0"/>
    <x v="14"/>
    <b v="0"/>
    <m/>
    <x v="0"/>
    <d v="2021-03-12T00:00:00"/>
    <s v="0055A00000BclF5QAJ"/>
    <d v="2021-04-10T22:59:54"/>
    <m/>
    <d v="2021-03-22T22:06:39"/>
    <m/>
    <m/>
    <b v="0"/>
    <m/>
    <m/>
    <s v="Website"/>
    <m/>
    <m/>
    <m/>
    <m/>
    <m/>
    <x v="4475"/>
    <x v="0"/>
    <b v="0"/>
    <m/>
    <m/>
    <m/>
    <s v="0055A00000BNXCfQAP"/>
    <s v="01s5A000005xBspQAE"/>
    <s v="Metabolomics"/>
    <m/>
    <s v="0035A00003k9R8jQAE"/>
    <s v="System"/>
    <s v="Rebel"/>
    <m/>
    <s v="0Q05A000001eT2BSAU"/>
    <s v="0125A000001ESVfQAO"/>
    <b v="0"/>
    <m/>
    <b v="0"/>
    <m/>
    <m/>
    <x v="1"/>
    <b v="0"/>
    <d v="2021-06-29T20:34:55"/>
    <s v="0055A00000BctN7QAJ"/>
    <m/>
    <b v="0"/>
    <x v="1"/>
    <m/>
    <m/>
    <n v="147200"/>
    <m/>
    <x v="1323"/>
    <n v="100"/>
    <n v="0"/>
  </r>
  <r>
    <s v="0015A000021ODDbQAO"/>
    <b v="0"/>
    <m/>
    <b v="0"/>
    <s v="7015A000001zMbJQAU"/>
    <m/>
    <m/>
    <x v="495"/>
    <b v="1"/>
    <m/>
    <m/>
    <s v="0035A00003mc50ZQAQ"/>
    <m/>
    <m/>
    <s v="0055A00000BNXCfQAP"/>
    <b v="1"/>
    <d v="2020-12-16T18:44:59"/>
    <m/>
    <b v="0"/>
    <m/>
    <m/>
    <b v="0"/>
    <d v="2021-02-01T00:00:00"/>
    <n v="2"/>
    <n v="2021"/>
    <s v="Closed"/>
    <s v="Closed"/>
    <b v="1"/>
    <b v="1"/>
    <m/>
    <b v="1"/>
    <b v="0"/>
    <b v="0"/>
    <x v="17"/>
    <b v="0"/>
    <m/>
    <x v="0"/>
    <d v="2021-04-08T00:00:00"/>
    <s v="0055A00000BcmLYQAZ"/>
    <d v="2021-06-13T15:36:40"/>
    <m/>
    <d v="2021-05-03T14:39:42"/>
    <m/>
    <m/>
    <b v="0"/>
    <m/>
    <m/>
    <s v="Website"/>
    <m/>
    <m/>
    <m/>
    <m/>
    <m/>
    <x v="4476"/>
    <x v="0"/>
    <b v="0"/>
    <m/>
    <m/>
    <m/>
    <s v="0055A00000BNXCfQAP"/>
    <s v="01s5A000005x0sjQAA"/>
    <s v="Metabolomics"/>
    <m/>
    <s v="0035A00003mc50ZQAQ"/>
    <s v="System"/>
    <s v="Rebel"/>
    <m/>
    <m/>
    <s v="0125A000001ESVfQAO"/>
    <b v="0"/>
    <m/>
    <b v="0"/>
    <m/>
    <m/>
    <x v="1"/>
    <b v="0"/>
    <d v="2021-06-29T20:34:55"/>
    <s v="0055A00000BctN7QAJ"/>
    <m/>
    <b v="0"/>
    <x v="1"/>
    <m/>
    <m/>
    <n v="0"/>
    <m/>
    <x v="2"/>
    <n v="100"/>
    <n v="0"/>
  </r>
  <r>
    <s v="0013100001p4EYQAA2"/>
    <b v="0"/>
    <m/>
    <b v="0"/>
    <s v="7015A000001zMbJQAU"/>
    <m/>
    <m/>
    <x v="206"/>
    <b v="1"/>
    <m/>
    <m/>
    <s v="0035A00003pn8cwQAA"/>
    <m/>
    <m/>
    <s v="0055A00000BNXCfQAP"/>
    <b v="1"/>
    <d v="2021-03-25T20:41:44"/>
    <d v="2021-06-25T00:00:00"/>
    <b v="0"/>
    <m/>
    <m/>
    <b v="0"/>
    <d v="2021-02-01T00:00:00"/>
    <n v="2"/>
    <n v="2021"/>
    <s v="Closed"/>
    <s v="Closed"/>
    <b v="1"/>
    <b v="1"/>
    <m/>
    <b v="1"/>
    <b v="0"/>
    <b v="0"/>
    <x v="15"/>
    <b v="0"/>
    <m/>
    <x v="0"/>
    <d v="2021-06-15T00:00:00"/>
    <s v="0055A00000BNXCfQAP"/>
    <d v="2021-06-25T22:50:00"/>
    <m/>
    <d v="2021-06-25T22:49:59"/>
    <d v="2021-06-25T00:00:00"/>
    <m/>
    <b v="0"/>
    <m/>
    <m/>
    <s v="Website"/>
    <m/>
    <m/>
    <m/>
    <m/>
    <m/>
    <x v="4477"/>
    <x v="0"/>
    <b v="0"/>
    <m/>
    <m/>
    <m/>
    <s v="0056e00000BdFO7AAN"/>
    <s v="01s5A000005xBspQAE"/>
    <s v="Biotherapeutics"/>
    <m/>
    <s v="0035A00003pn9m6QAA"/>
    <s v="System"/>
    <s v="Rebel"/>
    <m/>
    <s v="0Q06e000001ebBFCAY"/>
    <s v="0125A000001ESVfQAO"/>
    <b v="0"/>
    <m/>
    <b v="0"/>
    <m/>
    <m/>
    <x v="1"/>
    <b v="0"/>
    <d v="2021-06-29T20:34:55"/>
    <s v="0055A00000BctN7QAJ"/>
    <m/>
    <b v="0"/>
    <x v="1"/>
    <m/>
    <m/>
    <n v="174149.2"/>
    <m/>
    <x v="1324"/>
    <n v="100"/>
    <n v="0"/>
  </r>
  <r>
    <s v="0013100001p4QGsAAM"/>
    <b v="0"/>
    <m/>
    <b v="0"/>
    <s v="7015A000001zMbJQAU"/>
    <m/>
    <m/>
    <x v="965"/>
    <b v="1"/>
    <m/>
    <m/>
    <s v="0036e00003qfRowAAE"/>
    <m/>
    <m/>
    <s v="0055A00000BNXCfQAP"/>
    <b v="1"/>
    <d v="2021-04-21T21:12:07"/>
    <d v="2021-06-25T00:00:00"/>
    <b v="0"/>
    <m/>
    <m/>
    <b v="0"/>
    <d v="2021-02-01T00:00:00"/>
    <n v="2"/>
    <n v="2021"/>
    <s v="Closed"/>
    <s v="Closed"/>
    <b v="1"/>
    <b v="1"/>
    <m/>
    <b v="1"/>
    <b v="0"/>
    <b v="0"/>
    <x v="15"/>
    <b v="0"/>
    <m/>
    <x v="0"/>
    <d v="2021-06-18T00:00:00"/>
    <s v="0055A00000BNXCfQAP"/>
    <d v="2021-06-25T22:46:02"/>
    <m/>
    <d v="2021-06-25T22:46:01"/>
    <d v="2021-06-25T00:00:00"/>
    <m/>
    <b v="0"/>
    <m/>
    <m/>
    <s v="Website"/>
    <m/>
    <m/>
    <m/>
    <m/>
    <m/>
    <x v="4478"/>
    <x v="0"/>
    <b v="0"/>
    <m/>
    <m/>
    <m/>
    <s v="0056e00000BdFO7AAN"/>
    <s v="01s5A000005xBspQAE"/>
    <s v="Biotherapeutics"/>
    <m/>
    <s v="0036e00003qfRowAAE"/>
    <s v="System"/>
    <s v="Rebel"/>
    <m/>
    <s v="0Q06e000001eacoCAA"/>
    <s v="0125A000001ESVfQAO"/>
    <b v="0"/>
    <m/>
    <b v="0"/>
    <m/>
    <m/>
    <x v="1"/>
    <b v="0"/>
    <d v="2021-06-29T20:34:55"/>
    <s v="0055A00000BctN7QAJ"/>
    <m/>
    <b v="0"/>
    <x v="1"/>
    <m/>
    <m/>
    <n v="99973.440000000002"/>
    <m/>
    <x v="1325"/>
    <n v="100"/>
    <n v="0"/>
  </r>
  <r>
    <s v="0015A00002Uf77rQAB"/>
    <b v="0"/>
    <m/>
    <b v="0"/>
    <s v="7015A000001zMbJQAU"/>
    <m/>
    <m/>
    <x v="52"/>
    <b v="1"/>
    <m/>
    <m/>
    <s v="0035A00003naXG5QAM"/>
    <m/>
    <m/>
    <s v="0055A00000BNpn5QAD"/>
    <b v="1"/>
    <d v="2021-02-02T18:06:16"/>
    <d v="2021-06-21T00:00:00"/>
    <b v="0"/>
    <m/>
    <m/>
    <b v="0"/>
    <d v="2021-02-01T00:00:00"/>
    <n v="2"/>
    <n v="2021"/>
    <s v="Closed"/>
    <s v="Closed"/>
    <b v="1"/>
    <b v="1"/>
    <m/>
    <b v="1"/>
    <b v="0"/>
    <b v="0"/>
    <x v="15"/>
    <b v="0"/>
    <m/>
    <x v="0"/>
    <d v="2021-06-11T00:00:00"/>
    <s v="0055A00000BcmLYQAZ"/>
    <d v="2021-06-25T16:36:21"/>
    <m/>
    <d v="2021-06-21T09:36:35"/>
    <d v="2021-06-21T00:00:00"/>
    <m/>
    <b v="0"/>
    <m/>
    <m/>
    <s v="Website"/>
    <m/>
    <m/>
    <m/>
    <m/>
    <m/>
    <x v="4479"/>
    <x v="0"/>
    <b v="0"/>
    <m/>
    <m/>
    <m/>
    <s v="0056e00000BdAUZAA3"/>
    <s v="01s5A000005xBsuQAE"/>
    <s v="Biotherapeutics"/>
    <m/>
    <s v="0035A00003naXG5QAM"/>
    <s v="System"/>
    <s v="Rebel"/>
    <m/>
    <m/>
    <s v="0125A000001ESVfQAO"/>
    <b v="0"/>
    <m/>
    <b v="0"/>
    <m/>
    <m/>
    <x v="1"/>
    <b v="0"/>
    <d v="2021-06-29T20:34:55"/>
    <s v="0055A00000Bd3dKQAR"/>
    <m/>
    <b v="0"/>
    <x v="1"/>
    <m/>
    <m/>
    <n v="108238.39999999999"/>
    <m/>
    <x v="1326"/>
    <n v="100"/>
    <n v="0"/>
  </r>
  <r>
    <s v="0013100001hofGrAAI"/>
    <b v="0"/>
    <m/>
    <b v="0"/>
    <s v="7015A000001zMbJQAU"/>
    <m/>
    <m/>
    <x v="317"/>
    <b v="1"/>
    <m/>
    <m/>
    <s v="0035A00003otbjGQAQ"/>
    <m/>
    <m/>
    <s v="0055A000008zqzaQAA"/>
    <b v="1"/>
    <d v="2021-03-17T20:48:36"/>
    <m/>
    <b v="0"/>
    <m/>
    <m/>
    <b v="0"/>
    <d v="2021-02-01T00:00:00"/>
    <n v="2"/>
    <n v="2021"/>
    <s v="Closed"/>
    <s v="Closed"/>
    <b v="1"/>
    <b v="1"/>
    <m/>
    <b v="1"/>
    <b v="0"/>
    <b v="0"/>
    <x v="15"/>
    <b v="0"/>
    <m/>
    <x v="0"/>
    <d v="2021-04-29T00:00:00"/>
    <s v="0055A00000BcmLYQAZ"/>
    <d v="2021-05-17T12:16:27"/>
    <m/>
    <d v="2021-04-30T12:29:44"/>
    <m/>
    <m/>
    <b v="0"/>
    <m/>
    <m/>
    <s v="Website"/>
    <m/>
    <m/>
    <m/>
    <m/>
    <m/>
    <x v="4480"/>
    <x v="0"/>
    <b v="0"/>
    <m/>
    <m/>
    <m/>
    <s v="0055A000008zqzaQAA"/>
    <s v="01s5A000005xBspQAE"/>
    <s v="Metabolomics"/>
    <m/>
    <s v="0035A00003otbjGQAQ"/>
    <s v="System"/>
    <s v="Rebel"/>
    <m/>
    <s v="0Q05A000001eVwtSAE"/>
    <s v="0125A000001ESVfQAO"/>
    <b v="0"/>
    <m/>
    <b v="0"/>
    <m/>
    <m/>
    <x v="1"/>
    <b v="0"/>
    <d v="2021-06-29T20:34:55"/>
    <s v="0056e00000Bd8OtAAJ"/>
    <m/>
    <b v="0"/>
    <x v="1"/>
    <m/>
    <m/>
    <n v="144439.12"/>
    <m/>
    <x v="1327"/>
    <n v="100"/>
    <n v="0"/>
  </r>
  <r>
    <s v="0015A00002VqTDcQAN"/>
    <b v="0"/>
    <m/>
    <b v="0"/>
    <m/>
    <m/>
    <m/>
    <x v="830"/>
    <b v="1"/>
    <m/>
    <m/>
    <s v="0035A00003pnCobQAE"/>
    <m/>
    <m/>
    <s v="0055A00000BcmS5QAJ"/>
    <b v="1"/>
    <d v="2021-03-26T10:53:51"/>
    <d v="2021-06-01T00:00:00"/>
    <b v="0"/>
    <m/>
    <m/>
    <b v="0"/>
    <d v="2021-02-01T00:00:00"/>
    <n v="2"/>
    <n v="2021"/>
    <s v="Closed"/>
    <s v="Closed"/>
    <b v="1"/>
    <b v="1"/>
    <m/>
    <b v="1"/>
    <b v="0"/>
    <b v="0"/>
    <x v="14"/>
    <b v="0"/>
    <m/>
    <x v="0"/>
    <d v="2021-05-14T00:00:00"/>
    <s v="0055A00000BcmS5QAJ"/>
    <d v="2021-06-21T09:27:44"/>
    <m/>
    <d v="2021-06-01T15:49:44"/>
    <d v="2021-06-01T00:00:00"/>
    <m/>
    <b v="0"/>
    <m/>
    <m/>
    <s v="Prospecting Journey"/>
    <m/>
    <m/>
    <m/>
    <m/>
    <m/>
    <x v="4481"/>
    <x v="0"/>
    <b v="0"/>
    <m/>
    <m/>
    <m/>
    <s v="0055A00000BcmS5QAJ"/>
    <s v="01s5A000005xBsuQAE"/>
    <m/>
    <m/>
    <s v="0035A00003pnCobQAE"/>
    <s v="System"/>
    <s v="Rebel"/>
    <m/>
    <s v="0Q06e000001eZNQCA2"/>
    <s v="0125A000001ESVfQAO"/>
    <b v="0"/>
    <m/>
    <b v="0"/>
    <m/>
    <m/>
    <x v="1"/>
    <b v="0"/>
    <d v="2021-06-29T20:34:55"/>
    <s v="0056e00000BdE5OAAV"/>
    <m/>
    <b v="0"/>
    <x v="1"/>
    <m/>
    <m/>
    <n v="153910.14000000001"/>
    <m/>
    <x v="1328"/>
    <n v="100"/>
    <n v="0"/>
  </r>
  <r>
    <s v="0013100001jbToDAAU"/>
    <b v="0"/>
    <m/>
    <b v="0"/>
    <s v="7015A000001zMbJQAU"/>
    <m/>
    <m/>
    <x v="551"/>
    <b v="1"/>
    <m/>
    <m/>
    <s v="0035A00003poC0MQAU"/>
    <m/>
    <m/>
    <s v="0055A00000Bnt5hQAB"/>
    <b v="1"/>
    <d v="2021-04-02T13:32:36"/>
    <d v="2021-06-09T00:00:00"/>
    <b v="0"/>
    <m/>
    <m/>
    <b v="0"/>
    <d v="2021-02-01T00:00:00"/>
    <n v="2"/>
    <n v="2021"/>
    <s v="Closed"/>
    <s v="Closed"/>
    <b v="1"/>
    <b v="1"/>
    <m/>
    <b v="1"/>
    <b v="0"/>
    <b v="0"/>
    <x v="15"/>
    <b v="0"/>
    <m/>
    <x v="0"/>
    <d v="2021-06-08T00:00:00"/>
    <s v="0055A00000Bnt5hQAB"/>
    <d v="2021-06-23T17:02:15"/>
    <m/>
    <d v="2021-06-10T02:25:22"/>
    <d v="2021-06-09T00:00:00"/>
    <m/>
    <b v="0"/>
    <m/>
    <m/>
    <s v="Website"/>
    <m/>
    <m/>
    <m/>
    <m/>
    <m/>
    <x v="4482"/>
    <x v="0"/>
    <b v="0"/>
    <m/>
    <m/>
    <m/>
    <s v="0055A00000Bnt5hQAB"/>
    <s v="01s5A000005xBspQAE"/>
    <s v="Metabolomics"/>
    <m/>
    <s v="0035A00003poC0MQAU"/>
    <s v="System"/>
    <s v="Rebel"/>
    <m/>
    <m/>
    <s v="0125A000001ESVfQAO"/>
    <b v="0"/>
    <m/>
    <b v="0"/>
    <m/>
    <m/>
    <x v="1"/>
    <b v="0"/>
    <d v="2021-06-29T20:34:55"/>
    <s v="0056e00000Bd8OeAAJ"/>
    <m/>
    <b v="0"/>
    <x v="1"/>
    <n v="0"/>
    <m/>
    <n v="168384"/>
    <m/>
    <x v="1329"/>
    <n v="100"/>
    <n v="0"/>
  </r>
  <r>
    <s v="0015A00002Ug9fvQAB"/>
    <b v="0"/>
    <m/>
    <b v="0"/>
    <m/>
    <m/>
    <m/>
    <x v="206"/>
    <b v="1"/>
    <m/>
    <m/>
    <s v="0035A00003nbg0KQAQ"/>
    <m/>
    <m/>
    <s v="0055A00000BNpn5QAD"/>
    <b v="1"/>
    <d v="2021-02-10T20:16:41"/>
    <d v="2021-06-25T00:00:00"/>
    <b v="0"/>
    <m/>
    <m/>
    <b v="0"/>
    <d v="2021-02-01T00:00:00"/>
    <n v="2"/>
    <n v="2021"/>
    <s v="Closed"/>
    <s v="Closed"/>
    <b v="1"/>
    <b v="1"/>
    <m/>
    <b v="1"/>
    <b v="0"/>
    <b v="0"/>
    <x v="15"/>
    <b v="0"/>
    <m/>
    <x v="0"/>
    <d v="2021-04-08T00:00:00"/>
    <s v="0055A00000BNpn5QAD"/>
    <d v="2021-06-25T11:50:18"/>
    <m/>
    <d v="2021-06-25T11:50:17"/>
    <d v="2021-06-25T00:00:00"/>
    <m/>
    <b v="0"/>
    <m/>
    <m/>
    <s v="Field Sales"/>
    <m/>
    <m/>
    <m/>
    <m/>
    <m/>
    <x v="4483"/>
    <x v="0"/>
    <b v="0"/>
    <m/>
    <m/>
    <m/>
    <s v="0056e00000BdAUZAA3"/>
    <s v="01s5A000005xBsuQAE"/>
    <m/>
    <m/>
    <s v="0035A00003nbg0KQAQ"/>
    <s v="System"/>
    <s v="Rebel"/>
    <m/>
    <m/>
    <s v="0125A000001ESVfQAO"/>
    <b v="0"/>
    <m/>
    <b v="0"/>
    <m/>
    <m/>
    <x v="1"/>
    <b v="0"/>
    <d v="2021-06-29T20:34:55"/>
    <s v="0055A00000Bd3dKQAR"/>
    <m/>
    <b v="0"/>
    <x v="1"/>
    <n v="0"/>
    <n v="0"/>
    <n v="113682.54"/>
    <m/>
    <x v="1330"/>
    <n v="100"/>
    <n v="0"/>
  </r>
  <r>
    <s v="0015A00002Lekq9QAB"/>
    <b v="0"/>
    <m/>
    <b v="0"/>
    <m/>
    <m/>
    <m/>
    <x v="845"/>
    <b v="1"/>
    <m/>
    <m/>
    <s v="0035A00003nZgD1QAK"/>
    <m/>
    <m/>
    <s v="0055A00000BNXCfQAP"/>
    <b v="1"/>
    <d v="2020-06-11T20:02:16"/>
    <d v="2021-06-01T00:00:00"/>
    <b v="0"/>
    <m/>
    <m/>
    <b v="0"/>
    <d v="2021-02-01T00:00:00"/>
    <n v="2"/>
    <n v="2021"/>
    <s v="Closed"/>
    <s v="Closed"/>
    <b v="1"/>
    <b v="1"/>
    <m/>
    <b v="1"/>
    <b v="0"/>
    <b v="0"/>
    <x v="15"/>
    <b v="0"/>
    <m/>
    <x v="0"/>
    <d v="2021-05-27T00:00:00"/>
    <s v="0055A000008zqzaQAA"/>
    <d v="2021-06-01T14:49:29"/>
    <m/>
    <d v="2021-06-01T12:21:47"/>
    <d v="2021-06-01T00:00:00"/>
    <m/>
    <b v="0"/>
    <m/>
    <m/>
    <s v="Website"/>
    <m/>
    <m/>
    <m/>
    <m/>
    <m/>
    <x v="4484"/>
    <x v="0"/>
    <b v="0"/>
    <m/>
    <m/>
    <m/>
    <s v="0055A000008zqzaQAA"/>
    <s v="01s5A000005xBspQAE"/>
    <s v="Other"/>
    <m/>
    <s v="0035A00003nZgD1QAK"/>
    <s v="System"/>
    <s v="Rebel"/>
    <m/>
    <s v="0Q06e000001eYvWCAU"/>
    <s v="0125A000001ESVfQAO"/>
    <b v="0"/>
    <m/>
    <b v="0"/>
    <s v="Yes"/>
    <m/>
    <x v="1"/>
    <b v="0"/>
    <d v="2021-06-29T20:34:55"/>
    <s v="0056e00000Bd8OtAAJ"/>
    <m/>
    <b v="0"/>
    <x v="1"/>
    <n v="0"/>
    <n v="0"/>
    <n v="154368"/>
    <m/>
    <x v="1331"/>
    <n v="100"/>
    <n v="0"/>
  </r>
  <r>
    <s v="0015A00001tbNSWQA2"/>
    <b v="0"/>
    <m/>
    <b v="0"/>
    <m/>
    <m/>
    <m/>
    <x v="966"/>
    <b v="1"/>
    <m/>
    <m/>
    <m/>
    <m/>
    <s v="Impacted"/>
    <s v="0055A00000BNXCfQAP"/>
    <b v="1"/>
    <d v="2020-10-30T20:42:52"/>
    <m/>
    <b v="0"/>
    <m/>
    <m/>
    <b v="0"/>
    <d v="2020-04-01T00:00:00"/>
    <n v="4"/>
    <n v="2020"/>
    <s v="Closed"/>
    <s v="Closed"/>
    <b v="1"/>
    <b v="1"/>
    <m/>
    <b v="1"/>
    <b v="0"/>
    <b v="0"/>
    <x v="15"/>
    <b v="0"/>
    <m/>
    <x v="0"/>
    <m/>
    <s v="0055A00000BclF5QAJ"/>
    <d v="2021-04-10T22:59:54"/>
    <m/>
    <d v="2020-11-04T18:39:25"/>
    <m/>
    <m/>
    <b v="0"/>
    <m/>
    <m/>
    <s v="Website"/>
    <m/>
    <m/>
    <m/>
    <m/>
    <m/>
    <x v="4485"/>
    <x v="0"/>
    <b v="0"/>
    <m/>
    <m/>
    <m/>
    <s v="0055A00000BNXCfQAP"/>
    <s v="01s5A000005x0sjQAA"/>
    <s v="Biotherapeutics"/>
    <m/>
    <s v="0035A00003kgKQZQA2"/>
    <s v="Consumables"/>
    <s v="Rebel"/>
    <m/>
    <s v="0Q05A00000142dzSAA"/>
    <s v="0125A000001ESVfQAO"/>
    <b v="0"/>
    <m/>
    <b v="0"/>
    <m/>
    <m/>
    <x v="1"/>
    <b v="0"/>
    <d v="2021-06-29T20:34:55"/>
    <s v="0055A00000BctN7QAJ"/>
    <m/>
    <b v="0"/>
    <x v="1"/>
    <m/>
    <m/>
    <n v="8000"/>
    <m/>
    <x v="763"/>
    <n v="100"/>
    <n v="0"/>
  </r>
  <r>
    <s v="0015A00002Qap5eQAB"/>
    <b v="0"/>
    <m/>
    <b v="0"/>
    <m/>
    <m/>
    <m/>
    <x v="967"/>
    <b v="1"/>
    <m/>
    <m/>
    <s v="0035A00003kdPpKQAU"/>
    <m/>
    <m/>
    <s v="0055A00000BNpn5QAD"/>
    <b v="1"/>
    <d v="2020-10-13T14:55:19"/>
    <m/>
    <b v="0"/>
    <m/>
    <m/>
    <b v="0"/>
    <d v="2020-04-01T00:00:00"/>
    <n v="4"/>
    <n v="2020"/>
    <s v="Closed"/>
    <s v="Closed"/>
    <b v="1"/>
    <b v="1"/>
    <m/>
    <b v="1"/>
    <b v="0"/>
    <b v="0"/>
    <x v="15"/>
    <b v="0"/>
    <s v="Auto-Ti"/>
    <x v="0"/>
    <d v="2020-10-20T00:00:00"/>
    <s v="0055A00000BclF5QAJ"/>
    <d v="2021-04-11T20:07:09"/>
    <m/>
    <d v="2020-10-22T17:46:08"/>
    <m/>
    <m/>
    <b v="0"/>
    <m/>
    <m/>
    <s v="Field Sales"/>
    <m/>
    <m/>
    <s v="Thermo"/>
    <s v="Other (text field)"/>
    <m/>
    <x v="4486"/>
    <x v="0"/>
    <b v="0"/>
    <m/>
    <s v="Orbitrap"/>
    <m/>
    <s v="0055A00000BNpn5QAD"/>
    <s v="01s5A000005x0sjQAA"/>
    <s v="Proteomics"/>
    <m/>
    <s v="0035A00003keWQbQAM"/>
    <s v="System"/>
    <s v="ZipChip"/>
    <m/>
    <m/>
    <s v="0125A000001ESVfQAO"/>
    <b v="0"/>
    <m/>
    <b v="0"/>
    <s v="Already shipped"/>
    <m/>
    <x v="1"/>
    <b v="0"/>
    <d v="2021-06-29T20:34:55"/>
    <s v="0055A000008iLmcQAE"/>
    <m/>
    <b v="0"/>
    <x v="1"/>
    <m/>
    <m/>
    <n v="79646.25"/>
    <m/>
    <x v="1332"/>
    <n v="100"/>
    <n v="0"/>
  </r>
  <r>
    <s v="0015A00001ztcpwQAA"/>
    <b v="0"/>
    <m/>
    <b v="0"/>
    <s v="7015A000001dE6uQAE"/>
    <m/>
    <m/>
    <x v="967"/>
    <b v="1"/>
    <m/>
    <m/>
    <s v="0035A00003TEd9EQAT"/>
    <s v="Labs and HQ closed except for non essential activity. Covid is slowing the the release of budget. We missed Tier 1, but we may reach level 2"/>
    <s v="Impacted"/>
    <s v="00531000008FRNUAA4"/>
    <b v="1"/>
    <d v="2018-03-14T16:41:52"/>
    <m/>
    <b v="0"/>
    <m/>
    <m/>
    <b v="0"/>
    <d v="2020-04-01T00:00:00"/>
    <n v="4"/>
    <n v="2020"/>
    <s v="Closed"/>
    <s v="Closed"/>
    <b v="1"/>
    <b v="1"/>
    <m/>
    <b v="1"/>
    <b v="0"/>
    <b v="0"/>
    <x v="15"/>
    <b v="0"/>
    <s v="Auto-Classic"/>
    <x v="0"/>
    <d v="2020-10-21T00:00:00"/>
    <s v="0055A00000BclF5QAJ"/>
    <d v="2021-04-10T22:59:54"/>
    <m/>
    <d v="2020-10-22T20:19:43"/>
    <m/>
    <m/>
    <b v="0"/>
    <m/>
    <s v="Biotherapeutics"/>
    <s v="Trade Show"/>
    <m/>
    <m/>
    <m/>
    <m/>
    <m/>
    <x v="4487"/>
    <x v="0"/>
    <b v="0"/>
    <m/>
    <m/>
    <m/>
    <s v="0055A00000Bb2djQAB"/>
    <s v="01s5A000005z9ixQAA"/>
    <s v="Biotherapeutics"/>
    <m/>
    <s v="0035A00003TEd9EQAT"/>
    <s v="System"/>
    <s v="ZipChip"/>
    <m/>
    <m/>
    <s v="0125A000001ESVfQAO"/>
    <b v="0"/>
    <m/>
    <b v="0"/>
    <s v="Already shipped"/>
    <m/>
    <x v="1"/>
    <b v="0"/>
    <d v="2021-06-29T20:34:54"/>
    <s v="0055A00000BctMnQAJ"/>
    <m/>
    <b v="0"/>
    <x v="1"/>
    <m/>
    <m/>
    <n v="96565"/>
    <m/>
    <x v="1333"/>
    <n v="100"/>
    <n v="0"/>
  </r>
  <r>
    <s v="0013100001k6JgGAAU"/>
    <b v="0"/>
    <m/>
    <b v="0"/>
    <m/>
    <m/>
    <m/>
    <x v="214"/>
    <b v="1"/>
    <m/>
    <m/>
    <s v="0035A00003YxYj4QAF"/>
    <s v="Demo delayed, affecting close date"/>
    <s v="Impacted"/>
    <s v="0055A000008iLoOQAU"/>
    <b v="1"/>
    <d v="2019-10-08T20:23:58"/>
    <d v="2021-06-29T00:00:00"/>
    <b v="0"/>
    <m/>
    <m/>
    <b v="0"/>
    <d v="2021-02-01T00:00:00"/>
    <n v="2"/>
    <n v="2021"/>
    <s v="Closed"/>
    <s v="Closed"/>
    <b v="1"/>
    <b v="1"/>
    <m/>
    <b v="1"/>
    <b v="1"/>
    <b v="1"/>
    <x v="15"/>
    <b v="0"/>
    <m/>
    <x v="0"/>
    <d v="2021-06-10T00:00:00"/>
    <s v="0055A00000Bnt5hQAB"/>
    <d v="2021-06-29T19:32:27"/>
    <m/>
    <d v="2021-06-29T19:30:20"/>
    <d v="2021-06-29T00:00:00"/>
    <m/>
    <b v="0"/>
    <m/>
    <m/>
    <s v="Inside Sales"/>
    <m/>
    <m/>
    <m/>
    <m/>
    <m/>
    <x v="4488"/>
    <x v="0"/>
    <b v="0"/>
    <m/>
    <m/>
    <m/>
    <s v="0055A00000Bnt5hQAB"/>
    <s v="01s5A000005xBspQAE"/>
    <s v="Biotherapeutics"/>
    <m/>
    <s v="0035A00003ihJXoQAM"/>
    <s v="System"/>
    <s v="Rebel"/>
    <m/>
    <m/>
    <s v="0125A000001ESVfQAO"/>
    <b v="0"/>
    <m/>
    <b v="0"/>
    <m/>
    <m/>
    <x v="1"/>
    <b v="0"/>
    <d v="2021-06-29T20:34:54"/>
    <s v="0056e00000Bd8OtAAJ"/>
    <m/>
    <b v="0"/>
    <x v="1"/>
    <n v="0"/>
    <m/>
    <n v="131907.5"/>
    <m/>
    <x v="1307"/>
    <n v="100"/>
    <n v="0"/>
  </r>
  <r>
    <s v="0013100001p5ATcAAM"/>
    <b v="0"/>
    <m/>
    <b v="0"/>
    <s v="7015A000001ThI4QAK"/>
    <m/>
    <m/>
    <x v="383"/>
    <b v="1"/>
    <m/>
    <m/>
    <s v="0035A00003NtkBGQAZ"/>
    <m/>
    <m/>
    <s v="00531000007KAu8AAG"/>
    <b v="0"/>
    <d v="2019-12-20T16:25:14"/>
    <m/>
    <b v="0"/>
    <m/>
    <m/>
    <b v="0"/>
    <d v="2020-01-01T00:00:00"/>
    <n v="1"/>
    <n v="2020"/>
    <s v="Closed"/>
    <s v="Closed"/>
    <b v="0"/>
    <b v="0"/>
    <m/>
    <b v="0"/>
    <b v="0"/>
    <b v="0"/>
    <x v="15"/>
    <b v="0"/>
    <m/>
    <x v="0"/>
    <m/>
    <s v="0055A00000BclF5QAJ"/>
    <d v="2021-04-11T20:07:09"/>
    <m/>
    <d v="2020-02-04T10:05:36"/>
    <m/>
    <m/>
    <b v="0"/>
    <m/>
    <m/>
    <s v="Field Sales"/>
    <m/>
    <m/>
    <s v="Thermo"/>
    <s v="QE EMR UHMR (Plus, HF, HF-X with BioPharma)"/>
    <m/>
    <x v="4489"/>
    <x v="0"/>
    <b v="0"/>
    <m/>
    <m/>
    <m/>
    <s v="00531000007KAu8AAG"/>
    <s v="01s5A000005x0vsQAA"/>
    <s v="Biotherapeutics"/>
    <m/>
    <s v="0035A00003NtkBGQAZ"/>
    <s v="Consumables"/>
    <s v="ZipChip"/>
    <m/>
    <m/>
    <s v="0125A000001ESVfQAO"/>
    <b v="1"/>
    <m/>
    <b v="0"/>
    <m/>
    <m/>
    <x v="1"/>
    <b v="0"/>
    <d v="2021-06-29T20:34:55"/>
    <s v="0055A00000Bd4jEQAR"/>
    <m/>
    <b v="1"/>
    <x v="1"/>
    <m/>
    <m/>
    <n v="1474"/>
    <m/>
    <x v="1334"/>
    <n v="100"/>
    <n v="0"/>
  </r>
  <r>
    <s v="0013100001gYA7VAAW"/>
    <b v="0"/>
    <m/>
    <b v="0"/>
    <s v="7015A000001qXCFQA2"/>
    <m/>
    <m/>
    <x v="901"/>
    <b v="1"/>
    <m/>
    <m/>
    <s v="0035A00003VySiMQAV"/>
    <m/>
    <m/>
    <s v="0055A000008zqzaQAA"/>
    <b v="1"/>
    <d v="2019-06-18T00:23:44"/>
    <m/>
    <b v="0"/>
    <m/>
    <m/>
    <b v="0"/>
    <d v="2019-03-01T00:00:00"/>
    <n v="3"/>
    <n v="2019"/>
    <s v="Closed"/>
    <s v="Closed"/>
    <b v="0"/>
    <b v="0"/>
    <m/>
    <b v="1"/>
    <b v="0"/>
    <b v="0"/>
    <x v="15"/>
    <b v="0"/>
    <s v="Auto-Ti"/>
    <x v="0"/>
    <d v="2019-08-05T00:00:00"/>
    <s v="0055A00000BclF5QAJ"/>
    <d v="2021-04-10T22:59:54"/>
    <m/>
    <d v="2019-09-09T13:21:37"/>
    <m/>
    <m/>
    <b v="0"/>
    <m/>
    <m/>
    <s v="Trade Show"/>
    <m/>
    <m/>
    <s v="Thermo"/>
    <s v="QE EMR UHMR (Plus, HF, HF-X with BioPharma)"/>
    <m/>
    <x v="4490"/>
    <x v="0"/>
    <b v="0"/>
    <m/>
    <m/>
    <m/>
    <s v="0055A000008zqzaQAA"/>
    <s v="01s5A000005z9ixQAA"/>
    <m/>
    <m/>
    <s v="0035A00003WnyVzQAJ"/>
    <s v="System"/>
    <s v="ZipChip"/>
    <m/>
    <m/>
    <s v="0125A000001ESVfQAO"/>
    <b v="0"/>
    <m/>
    <b v="0"/>
    <m/>
    <m/>
    <x v="1"/>
    <b v="0"/>
    <d v="2021-06-29T20:34:54"/>
    <s v="0055A00000BctN2QAJ"/>
    <m/>
    <b v="1"/>
    <x v="1"/>
    <m/>
    <m/>
    <n v="165708.66"/>
    <m/>
    <x v="1335"/>
    <n v="100"/>
    <n v="0"/>
  </r>
  <r>
    <s v="0015A00002Eo9WfQAJ"/>
    <b v="0"/>
    <m/>
    <b v="0"/>
    <m/>
    <m/>
    <m/>
    <x v="448"/>
    <b v="1"/>
    <m/>
    <m/>
    <s v="0035A00003Ye4LxQAJ"/>
    <m/>
    <m/>
    <s v="0055A000008iLoOQAU"/>
    <b v="1"/>
    <d v="2019-09-19T14:51:59"/>
    <m/>
    <b v="0"/>
    <m/>
    <m/>
    <b v="0"/>
    <d v="2019-04-01T00:00:00"/>
    <n v="4"/>
    <n v="2019"/>
    <s v="Closed"/>
    <s v="Closed"/>
    <b v="0"/>
    <b v="0"/>
    <m/>
    <b v="1"/>
    <b v="0"/>
    <b v="0"/>
    <x v="15"/>
    <b v="0"/>
    <s v="Auto-Ti"/>
    <x v="0"/>
    <d v="2019-10-28T00:00:00"/>
    <s v="0055A00000BclF5QAJ"/>
    <d v="2021-04-11T19:52:07"/>
    <m/>
    <d v="2019-11-04T15:49:55"/>
    <m/>
    <m/>
    <b v="0"/>
    <m/>
    <m/>
    <s v="Inside Sales"/>
    <m/>
    <m/>
    <s v="Thermo"/>
    <s v="Fusion Lumos"/>
    <m/>
    <x v="4491"/>
    <x v="0"/>
    <b v="0"/>
    <m/>
    <s v="Orbis Sciex QTOFX500B"/>
    <m/>
    <s v="0055A000008iLoJQAU"/>
    <s v="01s5A000005z9ixQAA"/>
    <s v="Biotherapeutics"/>
    <m/>
    <s v="0035A00003Ye4LxQAJ"/>
    <s v="System"/>
    <s v="ZipChip"/>
    <s v="0035A00003YxZzRQAV"/>
    <m/>
    <s v="0125A000001ESVfQAO"/>
    <b v="0"/>
    <m/>
    <b v="0"/>
    <m/>
    <m/>
    <x v="1"/>
    <b v="0"/>
    <d v="2021-06-29T20:34:54"/>
    <m/>
    <m/>
    <b v="1"/>
    <x v="1"/>
    <m/>
    <m/>
    <n v="72900"/>
    <m/>
    <x v="1336"/>
    <n v="100"/>
    <n v="0"/>
  </r>
  <r>
    <s v="0013100001eo6iZAAQ"/>
    <b v="0"/>
    <m/>
    <b v="0"/>
    <m/>
    <m/>
    <m/>
    <x v="432"/>
    <b v="1"/>
    <m/>
    <m/>
    <s v="0035A00003VCj0EQAT"/>
    <m/>
    <m/>
    <s v="0055A000008iLoJQAU"/>
    <b v="0"/>
    <d v="2019-06-13T22:25:45"/>
    <m/>
    <b v="0"/>
    <m/>
    <m/>
    <b v="0"/>
    <d v="2019-03-01T00:00:00"/>
    <n v="3"/>
    <n v="2019"/>
    <s v="Closed"/>
    <s v="Closed"/>
    <b v="0"/>
    <b v="0"/>
    <m/>
    <b v="1"/>
    <b v="0"/>
    <b v="0"/>
    <x v="15"/>
    <b v="0"/>
    <s v="Auto-Classic"/>
    <x v="0"/>
    <m/>
    <s v="0055A00000BclF5QAJ"/>
    <d v="2021-04-10T22:59:54"/>
    <m/>
    <d v="2019-07-24T17:18:38"/>
    <m/>
    <m/>
    <b v="0"/>
    <m/>
    <m/>
    <s v="Sales Seminar"/>
    <m/>
    <m/>
    <s v="Thermo"/>
    <s v="QE EMR UHMR (Plus, HF, HF-X with BioPharma)"/>
    <m/>
    <x v="4492"/>
    <x v="0"/>
    <b v="0"/>
    <m/>
    <m/>
    <m/>
    <s v="0055A000008iLoJQAU"/>
    <s v="01s5A000005z9ixQAA"/>
    <s v="Biotherapeutics"/>
    <m/>
    <s v="0035A00003VCj0EQAT"/>
    <s v="Consumables"/>
    <s v="ZipChip"/>
    <m/>
    <m/>
    <s v="0125A000001ESVfQAO"/>
    <b v="1"/>
    <m/>
    <b v="0"/>
    <m/>
    <s v="00331000037UynrAAC"/>
    <x v="1"/>
    <b v="0"/>
    <d v="2021-06-29T20:34:54"/>
    <m/>
    <m/>
    <b v="1"/>
    <x v="1"/>
    <m/>
    <m/>
    <n v="17275"/>
    <m/>
    <x v="1337"/>
    <n v="100"/>
    <n v="0"/>
  </r>
  <r>
    <s v="0013100001p5ATcAAM"/>
    <b v="0"/>
    <m/>
    <b v="0"/>
    <m/>
    <m/>
    <m/>
    <x v="542"/>
    <b v="1"/>
    <m/>
    <m/>
    <s v="0035A00003IPF44QAH"/>
    <s v="Group not in the lab presently due to C-19.  Will update when they are."/>
    <s v="Impacted"/>
    <s v="00531000007KAu8AAG"/>
    <b v="0"/>
    <d v="2019-10-14T13:34:57"/>
    <m/>
    <b v="0"/>
    <m/>
    <m/>
    <b v="0"/>
    <d v="2020-03-01T00:00:00"/>
    <n v="3"/>
    <n v="2020"/>
    <s v="Closed"/>
    <s v="Closed"/>
    <b v="0"/>
    <b v="0"/>
    <m/>
    <b v="1"/>
    <b v="0"/>
    <b v="0"/>
    <x v="15"/>
    <b v="0"/>
    <s v="Auto-Classic"/>
    <x v="0"/>
    <d v="2020-08-13T00:00:00"/>
    <s v="0055A00000BclF5QAJ"/>
    <d v="2021-04-11T20:07:09"/>
    <m/>
    <d v="2020-09-09T21:41:41"/>
    <m/>
    <m/>
    <b v="0"/>
    <m/>
    <m/>
    <s v="Field Sales"/>
    <m/>
    <m/>
    <s v="Thermo"/>
    <s v="QE EMR UHMR (Plus, HF, HF-X with BioPharma)"/>
    <m/>
    <x v="4493"/>
    <x v="0"/>
    <b v="0"/>
    <m/>
    <s v="QE-HFX and UHMR"/>
    <m/>
    <s v="00531000007KAu8AAG"/>
    <s v="01s5A000005x0vsQAA"/>
    <s v="Biotherapeutics"/>
    <m/>
    <s v="0035A00003IPF44QAH"/>
    <s v="System"/>
    <s v="ZipChip"/>
    <m/>
    <m/>
    <s v="0125A000001ESVfQAO"/>
    <b v="1"/>
    <m/>
    <b v="0"/>
    <m/>
    <m/>
    <x v="1"/>
    <b v="0"/>
    <d v="2021-06-29T20:34:54"/>
    <s v="0055A00000Bd4jEQAR"/>
    <m/>
    <b v="1"/>
    <x v="1"/>
    <m/>
    <m/>
    <n v="62419"/>
    <m/>
    <x v="1338"/>
    <n v="100"/>
    <n v="0"/>
  </r>
  <r>
    <s v="0013100001p5ATcAAM"/>
    <b v="0"/>
    <m/>
    <b v="0"/>
    <s v="7015A000001ThI4QAK"/>
    <m/>
    <m/>
    <x v="968"/>
    <b v="1"/>
    <m/>
    <m/>
    <s v="0035A00003NtkBGQAZ"/>
    <m/>
    <m/>
    <s v="00531000007KAu8AAG"/>
    <b v="0"/>
    <d v="2019-10-18T08:19:56"/>
    <m/>
    <b v="0"/>
    <m/>
    <m/>
    <b v="0"/>
    <d v="2019-04-01T00:00:00"/>
    <n v="4"/>
    <n v="2019"/>
    <s v="Closed"/>
    <s v="Closed"/>
    <b v="0"/>
    <b v="0"/>
    <m/>
    <b v="1"/>
    <b v="0"/>
    <b v="0"/>
    <x v="15"/>
    <b v="0"/>
    <m/>
    <x v="0"/>
    <m/>
    <s v="0055A00000BclF5QAJ"/>
    <d v="2021-04-11T19:52:07"/>
    <m/>
    <d v="2019-11-25T10:14:10"/>
    <m/>
    <m/>
    <b v="0"/>
    <m/>
    <m/>
    <s v="Inside Sales"/>
    <m/>
    <m/>
    <m/>
    <m/>
    <m/>
    <x v="4494"/>
    <x v="0"/>
    <b v="0"/>
    <m/>
    <m/>
    <m/>
    <s v="00531000007KAu8AAG"/>
    <s v="01s5A000004PlSkQAK"/>
    <s v="Biotherapeutics"/>
    <m/>
    <s v="0035A00003NtkBGQAZ"/>
    <s v="Consumables"/>
    <s v="ZipChip"/>
    <m/>
    <m/>
    <s v="0125A000001ESVfQAO"/>
    <b v="1"/>
    <m/>
    <b v="0"/>
    <m/>
    <m/>
    <x v="1"/>
    <b v="0"/>
    <d v="2021-06-29T20:34:54"/>
    <s v="0055A00000Bd4jEQAR"/>
    <m/>
    <b v="1"/>
    <x v="1"/>
    <m/>
    <m/>
    <n v="5632"/>
    <m/>
    <x v="925"/>
    <n v="100"/>
    <n v="0"/>
  </r>
  <r>
    <s v="0015A00001xP4A2QAK"/>
    <b v="0"/>
    <m/>
    <b v="0"/>
    <s v="7015A000001ThI4QAK"/>
    <m/>
    <m/>
    <x v="780"/>
    <b v="1"/>
    <m/>
    <m/>
    <s v="0035A00003EXFrFQAX"/>
    <m/>
    <m/>
    <s v="00531000007KAu8AAG"/>
    <b v="0"/>
    <d v="2019-10-14T12:46:03"/>
    <m/>
    <b v="0"/>
    <m/>
    <m/>
    <b v="0"/>
    <d v="2019-04-01T00:00:00"/>
    <n v="4"/>
    <n v="2019"/>
    <s v="Closed"/>
    <s v="Closed"/>
    <b v="0"/>
    <b v="0"/>
    <m/>
    <b v="1"/>
    <b v="0"/>
    <b v="0"/>
    <x v="15"/>
    <b v="0"/>
    <m/>
    <x v="0"/>
    <m/>
    <s v="0055A00000BclF5QAJ"/>
    <d v="2021-04-11T19:52:07"/>
    <m/>
    <d v="2019-11-06T17:50:10"/>
    <m/>
    <m/>
    <b v="0"/>
    <m/>
    <m/>
    <s v="Inside Sales"/>
    <m/>
    <m/>
    <s v="Thermo"/>
    <s v="Other (text field)"/>
    <m/>
    <x v="4495"/>
    <x v="0"/>
    <b v="0"/>
    <m/>
    <s v="Orbitrap Fusion"/>
    <m/>
    <s v="00531000007KAu8AAG"/>
    <s v="01s5A000004PlSkQAK"/>
    <s v="Biotherapeutics"/>
    <m/>
    <s v="0035A00003XEALtQAP"/>
    <s v="Consumables"/>
    <s v="ZipChip"/>
    <m/>
    <m/>
    <s v="0125A000001ESVfQAO"/>
    <b v="1"/>
    <m/>
    <b v="0"/>
    <m/>
    <m/>
    <x v="1"/>
    <b v="0"/>
    <d v="2021-06-29T20:34:54"/>
    <s v="0055A00000Bd4jEQAR"/>
    <m/>
    <b v="1"/>
    <x v="1"/>
    <m/>
    <m/>
    <n v="60065"/>
    <m/>
    <x v="1339"/>
    <n v="100"/>
    <n v="0"/>
  </r>
  <r>
    <s v="0015A000022QtPhQAK"/>
    <b v="0"/>
    <m/>
    <b v="0"/>
    <s v="7015A000001ThI4QAK"/>
    <m/>
    <m/>
    <x v="969"/>
    <b v="1"/>
    <m/>
    <m/>
    <s v="0035A00003IPcXtQAL"/>
    <m/>
    <m/>
    <s v="00531000007KAu8AAG"/>
    <b v="0"/>
    <d v="2019-10-16T14:13:27"/>
    <m/>
    <b v="0"/>
    <m/>
    <m/>
    <b v="0"/>
    <d v="2019-04-01T00:00:00"/>
    <n v="4"/>
    <n v="2019"/>
    <s v="Closed"/>
    <s v="Closed"/>
    <b v="0"/>
    <b v="0"/>
    <m/>
    <b v="1"/>
    <b v="0"/>
    <b v="0"/>
    <x v="15"/>
    <b v="0"/>
    <m/>
    <x v="0"/>
    <m/>
    <s v="0055A00000BclF5QAJ"/>
    <d v="2021-04-10T22:59:54"/>
    <m/>
    <d v="2019-11-25T11:14:09"/>
    <m/>
    <m/>
    <b v="0"/>
    <m/>
    <m/>
    <s v="Webinar"/>
    <m/>
    <m/>
    <s v="Thermo"/>
    <m/>
    <m/>
    <x v="4496"/>
    <x v="0"/>
    <b v="0"/>
    <m/>
    <m/>
    <m/>
    <s v="00531000007KAu8AAG"/>
    <s v="01s5A000004PlSkQAK"/>
    <s v="Biotherapeutics"/>
    <m/>
    <s v="0035A00003IPcXtQAL"/>
    <s v="Consumables"/>
    <s v="ZipChip"/>
    <m/>
    <m/>
    <s v="0125A000001ESVfQAO"/>
    <b v="1"/>
    <m/>
    <b v="0"/>
    <m/>
    <m/>
    <x v="1"/>
    <b v="0"/>
    <d v="2021-06-29T20:34:54"/>
    <s v="0055A00000Bd4jEQAR"/>
    <m/>
    <b v="1"/>
    <x v="1"/>
    <m/>
    <m/>
    <n v="5632"/>
    <m/>
    <x v="925"/>
    <n v="100"/>
    <n v="0"/>
  </r>
  <r>
    <s v="0013100001p59k6AAA"/>
    <b v="0"/>
    <m/>
    <b v="0"/>
    <m/>
    <m/>
    <m/>
    <x v="801"/>
    <b v="1"/>
    <m/>
    <m/>
    <s v="0035A00003JiYnsQAF"/>
    <m/>
    <m/>
    <s v="00531000007KAu8AAG"/>
    <b v="0"/>
    <d v="2018-11-25T19:57:35"/>
    <m/>
    <b v="0"/>
    <m/>
    <m/>
    <b v="0"/>
    <d v="2019-04-01T00:00:00"/>
    <n v="4"/>
    <n v="2019"/>
    <s v="Closed"/>
    <s v="Closed"/>
    <b v="0"/>
    <b v="0"/>
    <m/>
    <b v="1"/>
    <b v="0"/>
    <b v="0"/>
    <x v="15"/>
    <b v="0"/>
    <s v="Auto-Ti"/>
    <x v="0"/>
    <d v="2019-12-02T00:00:00"/>
    <s v="0055A00000BclF5QAJ"/>
    <d v="2021-04-11T19:52:07"/>
    <m/>
    <d v="2019-12-23T09:35:38"/>
    <m/>
    <m/>
    <b v="0"/>
    <m/>
    <m/>
    <s v="Inside Sales"/>
    <m/>
    <m/>
    <s v="Thermo"/>
    <s v="Fusion Lumos;Other (text field)"/>
    <m/>
    <x v="4497"/>
    <x v="0"/>
    <b v="0"/>
    <m/>
    <s v="Thermo Exploris"/>
    <s v="Insulin - Peptides - Different Focus in this App Area"/>
    <s v="00531000007KAu8AAG"/>
    <s v="01s5A000004PlSkQAK"/>
    <m/>
    <m/>
    <s v="0035A00003JiYnsQAF"/>
    <s v="System"/>
    <s v="ZipChip"/>
    <m/>
    <m/>
    <s v="0125A000001ESVfQAO"/>
    <b v="1"/>
    <m/>
    <b v="0"/>
    <m/>
    <m/>
    <x v="1"/>
    <b v="0"/>
    <d v="2021-06-29T20:34:54"/>
    <s v="0055A00000Bd4jEQAR"/>
    <m/>
    <b v="1"/>
    <x v="1"/>
    <m/>
    <m/>
    <n v="31200"/>
    <m/>
    <x v="1340"/>
    <n v="100"/>
    <n v="0"/>
  </r>
  <r>
    <s v="0015A00001yVjjUQAS"/>
    <b v="0"/>
    <m/>
    <b v="0"/>
    <m/>
    <m/>
    <m/>
    <x v="520"/>
    <b v="1"/>
    <m/>
    <m/>
    <s v="0035A00003JjvHJQAZ"/>
    <m/>
    <m/>
    <s v="00531000007KAu8AAG"/>
    <b v="0"/>
    <d v="2019-06-11T13:18:54"/>
    <m/>
    <b v="0"/>
    <m/>
    <m/>
    <b v="0"/>
    <d v="2019-04-01T00:00:00"/>
    <n v="4"/>
    <n v="2019"/>
    <s v="Closed"/>
    <s v="Closed"/>
    <b v="0"/>
    <b v="0"/>
    <m/>
    <b v="1"/>
    <b v="0"/>
    <b v="0"/>
    <x v="15"/>
    <b v="0"/>
    <s v="Auto-Ti"/>
    <x v="0"/>
    <m/>
    <s v="0055A00000BclF5QAJ"/>
    <d v="2021-04-11T20:10:42"/>
    <m/>
    <d v="2019-10-23T10:00:24"/>
    <m/>
    <m/>
    <b v="0"/>
    <m/>
    <m/>
    <s v="Sales Seminar"/>
    <m/>
    <m/>
    <s v="Thermo"/>
    <s v="Other (text field)"/>
    <m/>
    <x v="4498"/>
    <x v="0"/>
    <b v="0"/>
    <m/>
    <s v="Thermo Exploris"/>
    <s v="Vaccines"/>
    <s v="00531000007KAu8AAG"/>
    <s v="01s5A000004PlSkQAK"/>
    <s v="Biotherapeutics"/>
    <m/>
    <s v="0035A00003JjvHJQAZ"/>
    <s v="System"/>
    <s v="ZipChip"/>
    <m/>
    <m/>
    <s v="0125A000001ESVfQAO"/>
    <b v="1"/>
    <m/>
    <b v="0"/>
    <m/>
    <m/>
    <x v="1"/>
    <b v="0"/>
    <d v="2021-06-29T20:34:54"/>
    <s v="0055A00000Bd4jEQAR"/>
    <m/>
    <b v="1"/>
    <x v="1"/>
    <m/>
    <m/>
    <n v="66072"/>
    <m/>
    <x v="1341"/>
    <n v="100"/>
    <n v="0"/>
  </r>
  <r>
    <s v="0015A000020x84PQAQ"/>
    <b v="0"/>
    <m/>
    <b v="0"/>
    <s v="7015A000001yXDUQA2"/>
    <m/>
    <m/>
    <x v="694"/>
    <b v="1"/>
    <m/>
    <m/>
    <s v="0035A00003GHXNUQA5"/>
    <s v="PO was signed off virtually"/>
    <s v="Impacted"/>
    <s v="0055A000006HDY9QAO"/>
    <b v="1"/>
    <d v="2018-04-19T15:43:10"/>
    <m/>
    <b v="0"/>
    <m/>
    <m/>
    <b v="0"/>
    <d v="2020-02-01T00:00:00"/>
    <n v="2"/>
    <n v="2020"/>
    <s v="Closed"/>
    <s v="Closed"/>
    <b v="0"/>
    <b v="0"/>
    <m/>
    <b v="1"/>
    <b v="0"/>
    <b v="0"/>
    <x v="15"/>
    <b v="0"/>
    <s v="Manual-Classic"/>
    <x v="0"/>
    <d v="2020-09-14T00:00:00"/>
    <s v="0055A00000BclF5QAJ"/>
    <d v="2021-04-10T22:59:54"/>
    <m/>
    <d v="2020-04-24T13:43:07"/>
    <m/>
    <m/>
    <b v="0"/>
    <m/>
    <m/>
    <s v="Webinar"/>
    <m/>
    <m/>
    <s v="Thermo"/>
    <s v="QE Plus, HF, HF-X  (NO biopharma)"/>
    <m/>
    <x v="4499"/>
    <x v="0"/>
    <b v="0"/>
    <m/>
    <m/>
    <m/>
    <s v="0055A000008zqzaQAA"/>
    <s v="01s5A000005x0sjQAA"/>
    <s v="Proteomics"/>
    <m/>
    <s v="0035A00003GHXNUQA5"/>
    <s v="System"/>
    <s v="ZipChip"/>
    <s v="0035A00003eLWD1QAO"/>
    <m/>
    <s v="0125A000001ESVfQAO"/>
    <b v="1"/>
    <m/>
    <b v="0"/>
    <m/>
    <m/>
    <x v="1"/>
    <b v="0"/>
    <d v="2021-06-29T20:34:54"/>
    <s v="0055A00000BctN2QAJ"/>
    <m/>
    <b v="1"/>
    <x v="1"/>
    <m/>
    <m/>
    <n v="57380"/>
    <m/>
    <x v="1342"/>
    <n v="100"/>
    <n v="0"/>
  </r>
  <r>
    <s v="0015A000021Or98QAC"/>
    <b v="0"/>
    <m/>
    <b v="0"/>
    <s v="7015A0000022g3BQAQ"/>
    <m/>
    <m/>
    <x v="970"/>
    <b v="1"/>
    <m/>
    <m/>
    <s v="0035A00003IOf5QQAT"/>
    <m/>
    <m/>
    <s v="00531000007KAu8AAG"/>
    <b v="1"/>
    <d v="2018-05-31T06:33:06"/>
    <m/>
    <b v="0"/>
    <m/>
    <m/>
    <b v="0"/>
    <d v="2019-03-01T00:00:00"/>
    <n v="3"/>
    <n v="2019"/>
    <s v="Closed"/>
    <s v="Closed"/>
    <b v="0"/>
    <b v="0"/>
    <m/>
    <b v="1"/>
    <b v="0"/>
    <b v="0"/>
    <x v="15"/>
    <b v="0"/>
    <s v="Auto-Ti"/>
    <x v="0"/>
    <m/>
    <s v="0055A00000BclF5QAJ"/>
    <d v="2021-04-10T22:59:54"/>
    <m/>
    <d v="2019-08-09T10:31:59"/>
    <m/>
    <m/>
    <b v="0"/>
    <m/>
    <m/>
    <s v="Webinar"/>
    <m/>
    <m/>
    <s v="Thermo"/>
    <s v="Other (text field)"/>
    <m/>
    <x v="4500"/>
    <x v="0"/>
    <b v="0"/>
    <m/>
    <s v="Orbitrap Fusion"/>
    <m/>
    <s v="00531000007KAu8AAG"/>
    <s v="01s5A000005z9ixQAA"/>
    <s v="Biotherapeutics"/>
    <m/>
    <s v="0035A00003IOO7dQAH"/>
    <s v="System"/>
    <s v="ZipChip"/>
    <m/>
    <m/>
    <s v="0125A000001ESVfQAO"/>
    <b v="1"/>
    <m/>
    <b v="0"/>
    <m/>
    <m/>
    <x v="1"/>
    <b v="0"/>
    <d v="2021-06-29T20:34:54"/>
    <s v="0055A00000Bd4jEQAR"/>
    <m/>
    <b v="1"/>
    <x v="1"/>
    <m/>
    <m/>
    <n v="55685"/>
    <m/>
    <x v="1343"/>
    <n v="100"/>
    <n v="0"/>
  </r>
  <r>
    <s v="0013100001k6h7IAAQ"/>
    <b v="0"/>
    <m/>
    <b v="0"/>
    <m/>
    <m/>
    <m/>
    <x v="797"/>
    <b v="1"/>
    <m/>
    <m/>
    <s v="0035A00003XWqGQQA1"/>
    <m/>
    <m/>
    <s v="0055A000008iLoOQAU"/>
    <b v="1"/>
    <d v="2019-08-06T19:19:22"/>
    <m/>
    <b v="0"/>
    <m/>
    <m/>
    <b v="0"/>
    <d v="2019-04-01T00:00:00"/>
    <n v="4"/>
    <n v="2019"/>
    <s v="Closed"/>
    <s v="Closed"/>
    <b v="0"/>
    <b v="0"/>
    <m/>
    <b v="1"/>
    <b v="0"/>
    <b v="0"/>
    <x v="15"/>
    <b v="0"/>
    <s v="Auto-Bi"/>
    <x v="0"/>
    <d v="2019-11-15T00:00:00"/>
    <s v="0055A00000BclF5QAJ"/>
    <d v="2021-04-10T22:59:54"/>
    <m/>
    <d v="2019-11-18T21:00:34"/>
    <m/>
    <m/>
    <b v="0"/>
    <m/>
    <m/>
    <s v="Website"/>
    <m/>
    <m/>
    <s v="Bruker"/>
    <s v="ESI TOF  (TIMS, Compact, Micro, Maxis)"/>
    <m/>
    <x v="4501"/>
    <x v="0"/>
    <b v="0"/>
    <m/>
    <m/>
    <m/>
    <s v="0055A000008zqzaQAA"/>
    <s v="01s5A000005z9ixQAA"/>
    <s v="Biotherapeutics"/>
    <m/>
    <s v="0035A00003XWqGQQA1"/>
    <s v="System"/>
    <s v="ZipChip"/>
    <m/>
    <s v="0Q05A0000024LO2SAM"/>
    <s v="0125A000001ESVfQAO"/>
    <b v="1"/>
    <m/>
    <b v="0"/>
    <m/>
    <m/>
    <x v="1"/>
    <b v="0"/>
    <d v="2021-06-29T20:34:54"/>
    <s v="0055A00000BctN2QAJ"/>
    <m/>
    <b v="1"/>
    <x v="1"/>
    <m/>
    <m/>
    <n v="81315"/>
    <m/>
    <x v="1344"/>
    <n v="100"/>
    <n v="0"/>
  </r>
  <r>
    <s v="0015A000023pZynQAE"/>
    <b v="0"/>
    <m/>
    <b v="0"/>
    <s v="7015A0000022hBpQAI"/>
    <m/>
    <m/>
    <x v="471"/>
    <b v="1"/>
    <m/>
    <m/>
    <s v="0035A00003LtKJ9QAN"/>
    <s v="Limited work in lab and loading docks are open, admin delays.  Capex purchases are on hold"/>
    <s v="Impacted"/>
    <s v="0055A000008iLoOQAU"/>
    <b v="1"/>
    <d v="2018-09-24T17:17:04"/>
    <m/>
    <b v="0"/>
    <m/>
    <m/>
    <b v="0"/>
    <d v="2021-01-01T00:00:00"/>
    <n v="1"/>
    <n v="2021"/>
    <s v="Closed"/>
    <s v="Closed"/>
    <b v="1"/>
    <b v="1"/>
    <m/>
    <b v="1"/>
    <b v="0"/>
    <b v="0"/>
    <x v="15"/>
    <b v="0"/>
    <s v="Auto-Ti"/>
    <x v="0"/>
    <d v="2021-03-02T00:00:00"/>
    <s v="0055A00000BclF5QAJ"/>
    <d v="2021-04-10T22:59:54"/>
    <m/>
    <d v="2021-03-11T22:02:49"/>
    <m/>
    <m/>
    <b v="0"/>
    <m/>
    <m/>
    <s v="Trade Show"/>
    <m/>
    <m/>
    <s v="Thermo"/>
    <s v="Fusion Lumos"/>
    <m/>
    <x v="4502"/>
    <x v="0"/>
    <b v="0"/>
    <m/>
    <s v="Waters G2 TOF"/>
    <m/>
    <s v="0055A00000Bd0KeQAJ"/>
    <s v="01s5A000005xBspQAE"/>
    <s v="Biotherapeutics"/>
    <m/>
    <s v="0035A00003LtKJ9QAN"/>
    <s v="System"/>
    <s v="ZipChip"/>
    <m/>
    <m/>
    <s v="0125A000001ESVfQAO"/>
    <b v="0"/>
    <m/>
    <b v="0"/>
    <s v="No"/>
    <m/>
    <x v="1"/>
    <b v="0"/>
    <d v="2021-06-29T20:34:54"/>
    <s v="0055A00000BctMnQAJ"/>
    <m/>
    <b v="1"/>
    <x v="1"/>
    <m/>
    <m/>
    <n v="95745"/>
    <m/>
    <x v="1345"/>
    <n v="100"/>
    <n v="0"/>
  </r>
  <r>
    <s v="0015A00002FEbcVQAT"/>
    <b v="0"/>
    <m/>
    <b v="0"/>
    <s v="7015A000001qXCFQA2"/>
    <m/>
    <m/>
    <x v="645"/>
    <b v="1"/>
    <m/>
    <m/>
    <s v="0035A00003YefrJQAR"/>
    <s v="Status currently is that no new investments until 2021"/>
    <s v="Impacted"/>
    <s v="00531000007KAu8AAG"/>
    <b v="1"/>
    <d v="2019-09-24T15:13:29"/>
    <d v="2021-06-04T00:00:00"/>
    <b v="0"/>
    <m/>
    <m/>
    <b v="0"/>
    <d v="2021-02-01T00:00:00"/>
    <n v="2"/>
    <n v="2021"/>
    <s v="Closed"/>
    <s v="Closed"/>
    <b v="1"/>
    <b v="1"/>
    <m/>
    <b v="1"/>
    <b v="0"/>
    <b v="0"/>
    <x v="15"/>
    <b v="0"/>
    <s v="Auto-Classic"/>
    <x v="0"/>
    <d v="2021-04-08T00:00:00"/>
    <s v="0055A000008iLoOQAU"/>
    <d v="2021-06-04T13:14:26"/>
    <m/>
    <d v="2021-06-04T13:14:25"/>
    <d v="2021-06-04T00:00:00"/>
    <m/>
    <b v="0"/>
    <m/>
    <m/>
    <s v="Trade Show"/>
    <m/>
    <m/>
    <s v="Thermo"/>
    <s v="QE EMR UHMR (Plus, HF, HF-X with BioPharma)"/>
    <m/>
    <x v="4503"/>
    <x v="0"/>
    <b v="0"/>
    <m/>
    <s v="Q Exactive HF Biopharma"/>
    <m/>
    <s v="00531000007KAu8AAG"/>
    <s v="01s5A000005xBsuQAE"/>
    <s v="Biotherapeutics"/>
    <m/>
    <s v="0035A00003YefrJQAR"/>
    <s v="System"/>
    <s v="ZipChip"/>
    <m/>
    <m/>
    <s v="0125A000001ESVfQAO"/>
    <b v="0"/>
    <m/>
    <b v="0"/>
    <m/>
    <m/>
    <x v="1"/>
    <b v="0"/>
    <d v="2021-06-29T20:34:54"/>
    <s v="0055A00000Bd4jEQAR"/>
    <m/>
    <b v="1"/>
    <x v="1"/>
    <n v="1"/>
    <n v="0"/>
    <n v="84773"/>
    <m/>
    <x v="1346"/>
    <n v="100"/>
    <n v="0"/>
  </r>
  <r>
    <s v="0015A00001tbMY6QAM"/>
    <b v="0"/>
    <m/>
    <b v="0"/>
    <m/>
    <m/>
    <m/>
    <x v="404"/>
    <b v="1"/>
    <m/>
    <m/>
    <m/>
    <m/>
    <m/>
    <s v="0055A000008iLoOQAU"/>
    <b v="0"/>
    <d v="2021-05-12T15:42:47"/>
    <m/>
    <b v="0"/>
    <m/>
    <m/>
    <b v="0"/>
    <d v="2021-02-01T00:00:00"/>
    <n v="2"/>
    <n v="2021"/>
    <s v="Closed"/>
    <s v="Closed"/>
    <b v="0"/>
    <b v="0"/>
    <m/>
    <b v="1"/>
    <b v="0"/>
    <b v="0"/>
    <x v="15"/>
    <b v="0"/>
    <m/>
    <x v="0"/>
    <m/>
    <s v="0055A000008iLoOQAU"/>
    <d v="2021-05-12T15:44:40"/>
    <m/>
    <m/>
    <d v="2021-05-12T00:00:00"/>
    <m/>
    <b v="0"/>
    <m/>
    <m/>
    <s v="Inside Sales"/>
    <m/>
    <m/>
    <m/>
    <m/>
    <m/>
    <x v="4504"/>
    <x v="0"/>
    <b v="0"/>
    <m/>
    <m/>
    <m/>
    <s v="0055A000008iLoOQAU"/>
    <s v="01s5A000005xBspQAE"/>
    <m/>
    <m/>
    <s v="0035A00003XAYYkQAP"/>
    <s v="Consumables"/>
    <s v="Rebel"/>
    <m/>
    <m/>
    <s v="0125A000001ESVfQAO"/>
    <b v="0"/>
    <m/>
    <b v="0"/>
    <m/>
    <m/>
    <x v="1"/>
    <b v="0"/>
    <d v="2021-06-29T20:34:55"/>
    <s v="0055A000008iLmcQAE"/>
    <m/>
    <b v="0"/>
    <x v="1"/>
    <n v="0"/>
    <n v="0"/>
    <n v="20000"/>
    <n v="0"/>
    <x v="1347"/>
    <n v="100"/>
    <n v="0"/>
  </r>
  <r>
    <s v="0015A00001tbMY6QAM"/>
    <b v="0"/>
    <m/>
    <b v="0"/>
    <m/>
    <m/>
    <m/>
    <x v="485"/>
    <b v="1"/>
    <m/>
    <m/>
    <m/>
    <m/>
    <m/>
    <s v="0055A000008iLoOQAU"/>
    <b v="0"/>
    <d v="2021-05-14T17:38:16"/>
    <d v="2021-05-14T00:00:00"/>
    <b v="0"/>
    <m/>
    <m/>
    <b v="0"/>
    <d v="2021-02-01T00:00:00"/>
    <n v="2"/>
    <n v="2021"/>
    <s v="Closed"/>
    <s v="Closed"/>
    <b v="0"/>
    <b v="0"/>
    <m/>
    <b v="1"/>
    <b v="0"/>
    <b v="0"/>
    <x v="15"/>
    <b v="0"/>
    <m/>
    <x v="0"/>
    <m/>
    <s v="0055A000008iLoOQAU"/>
    <d v="2021-05-14T17:46:57"/>
    <m/>
    <d v="2021-05-14T17:46:56"/>
    <d v="2021-05-14T00:00:00"/>
    <m/>
    <b v="0"/>
    <m/>
    <m/>
    <s v="Inside Sales"/>
    <m/>
    <m/>
    <m/>
    <m/>
    <m/>
    <x v="4505"/>
    <x v="0"/>
    <b v="0"/>
    <m/>
    <m/>
    <m/>
    <s v="0055A000008iLoOQAU"/>
    <s v="01s5A000005xBspQAE"/>
    <m/>
    <m/>
    <s v="0036e00003qiBIEAA2"/>
    <s v="Consumables"/>
    <s v="Rebel"/>
    <m/>
    <m/>
    <s v="0125A000001ESVfQAO"/>
    <b v="0"/>
    <m/>
    <b v="0"/>
    <m/>
    <m/>
    <x v="1"/>
    <b v="0"/>
    <d v="2021-06-29T20:34:55"/>
    <s v="0055A000008iLmcQAE"/>
    <m/>
    <b v="0"/>
    <x v="1"/>
    <n v="0"/>
    <n v="0"/>
    <n v="12000"/>
    <n v="0"/>
    <x v="762"/>
    <n v="100"/>
    <n v="0"/>
  </r>
  <r>
    <s v="0013100001kbnWUAAY"/>
    <b v="0"/>
    <m/>
    <b v="0"/>
    <s v="7015A000001zN1QQAU"/>
    <m/>
    <m/>
    <x v="845"/>
    <b v="1"/>
    <m/>
    <m/>
    <s v="0035A00003kfrYRQAY"/>
    <m/>
    <m/>
    <s v="0055A000008iLoOQAU"/>
    <b v="0"/>
    <d v="2021-05-24T22:58:58"/>
    <d v="2021-05-26T00:00:00"/>
    <b v="0"/>
    <m/>
    <m/>
    <b v="0"/>
    <d v="2021-02-01T00:00:00"/>
    <n v="2"/>
    <n v="2021"/>
    <s v="Closed"/>
    <s v="Closed"/>
    <b v="0"/>
    <b v="0"/>
    <m/>
    <b v="1"/>
    <b v="0"/>
    <b v="0"/>
    <x v="15"/>
    <b v="0"/>
    <m/>
    <x v="0"/>
    <d v="2021-05-26T00:00:00"/>
    <s v="0055A000008iLoOQAU"/>
    <d v="2021-05-26T11:57:45"/>
    <m/>
    <d v="2021-05-26T11:57:45"/>
    <d v="2021-05-26T00:00:00"/>
    <m/>
    <b v="0"/>
    <m/>
    <m/>
    <s v="Trade Show"/>
    <m/>
    <m/>
    <m/>
    <m/>
    <m/>
    <x v="4506"/>
    <x v="0"/>
    <b v="0"/>
    <m/>
    <m/>
    <m/>
    <s v="0055A000008iLoOQAU"/>
    <s v="01s5A000005xBspQAE"/>
    <m/>
    <m/>
    <s v="0035A00003kfrYRQAY"/>
    <s v="Consumables"/>
    <s v="Rebel"/>
    <m/>
    <m/>
    <s v="0125A000001ESVfQAO"/>
    <b v="0"/>
    <m/>
    <b v="0"/>
    <m/>
    <m/>
    <x v="1"/>
    <b v="0"/>
    <d v="2021-06-29T20:34:55"/>
    <s v="0055A000008iLmcQAE"/>
    <m/>
    <b v="0"/>
    <x v="1"/>
    <n v="0"/>
    <n v="0"/>
    <n v="22800"/>
    <n v="0"/>
    <x v="767"/>
    <n v="100"/>
    <n v="0"/>
  </r>
  <r>
    <s v="0013100001hofGrAAI"/>
    <b v="0"/>
    <m/>
    <b v="0"/>
    <m/>
    <m/>
    <m/>
    <x v="566"/>
    <b v="1"/>
    <m/>
    <m/>
    <m/>
    <m/>
    <m/>
    <s v="0055A000008iLoOQAU"/>
    <b v="0"/>
    <d v="2021-06-15T16:15:55"/>
    <d v="2021-06-15T00:00:00"/>
    <b v="0"/>
    <m/>
    <m/>
    <b v="0"/>
    <d v="2021-02-01T00:00:00"/>
    <n v="2"/>
    <n v="2021"/>
    <s v="Closed"/>
    <s v="Closed"/>
    <b v="0"/>
    <b v="0"/>
    <m/>
    <b v="1"/>
    <b v="0"/>
    <b v="0"/>
    <x v="15"/>
    <b v="0"/>
    <m/>
    <x v="0"/>
    <m/>
    <s v="0055A000008iLoOQAU"/>
    <d v="2021-06-15T17:55:01"/>
    <m/>
    <d v="2021-06-15T17:55:00"/>
    <d v="2021-06-15T00:00:00"/>
    <m/>
    <b v="0"/>
    <m/>
    <m/>
    <s v="Other"/>
    <m/>
    <m/>
    <m/>
    <m/>
    <m/>
    <x v="4507"/>
    <x v="0"/>
    <b v="0"/>
    <m/>
    <m/>
    <m/>
    <s v="0055A000008iLoOQAU"/>
    <s v="01s5A000005xBspQAE"/>
    <m/>
    <m/>
    <s v="0035A00003pmpOPQAY"/>
    <s v="Consumables"/>
    <s v="Rebel"/>
    <m/>
    <m/>
    <s v="0125A000001ESVfQAO"/>
    <b v="0"/>
    <m/>
    <b v="0"/>
    <m/>
    <m/>
    <x v="1"/>
    <b v="0"/>
    <d v="2021-06-29T20:34:55"/>
    <s v="0055A000008iLmcQAE"/>
    <m/>
    <b v="0"/>
    <x v="1"/>
    <n v="0"/>
    <n v="0"/>
    <n v="4000"/>
    <n v="0"/>
    <x v="121"/>
    <n v="100"/>
    <n v="0"/>
  </r>
  <r>
    <s v="0013100001lbwD9AAI"/>
    <b v="0"/>
    <m/>
    <b v="0"/>
    <m/>
    <m/>
    <m/>
    <x v="362"/>
    <b v="1"/>
    <m/>
    <m/>
    <m/>
    <m/>
    <m/>
    <s v="0055A000008iLoOQAU"/>
    <b v="0"/>
    <d v="2021-06-17T14:06:11"/>
    <d v="2021-06-24T00:00:00"/>
    <b v="0"/>
    <m/>
    <m/>
    <b v="0"/>
    <d v="2021-02-01T00:00:00"/>
    <n v="2"/>
    <n v="2021"/>
    <s v="Closed"/>
    <s v="Closed"/>
    <b v="0"/>
    <b v="0"/>
    <m/>
    <b v="1"/>
    <b v="0"/>
    <b v="0"/>
    <x v="15"/>
    <b v="0"/>
    <m/>
    <x v="0"/>
    <m/>
    <s v="0055A000008iLoOQAU"/>
    <d v="2021-06-24T20:15:04"/>
    <m/>
    <d v="2021-06-24T20:15:03"/>
    <d v="2021-06-24T00:00:00"/>
    <m/>
    <b v="0"/>
    <m/>
    <m/>
    <s v="Inside Sales"/>
    <m/>
    <m/>
    <m/>
    <m/>
    <m/>
    <x v="4508"/>
    <x v="0"/>
    <b v="0"/>
    <m/>
    <m/>
    <m/>
    <s v="0055A000008iLoOQAU"/>
    <s v="01s5A000005xBspQAE"/>
    <m/>
    <m/>
    <s v="0035A00003eO9mBQAS"/>
    <s v="Consumables"/>
    <s v="Rebel"/>
    <m/>
    <m/>
    <s v="0125A000001ESVfQAO"/>
    <b v="0"/>
    <m/>
    <b v="0"/>
    <m/>
    <m/>
    <x v="1"/>
    <b v="0"/>
    <d v="2021-06-29T20:34:55"/>
    <s v="0055A000008iLmcQAE"/>
    <m/>
    <b v="0"/>
    <x v="1"/>
    <n v="0"/>
    <n v="0"/>
    <n v="4000"/>
    <n v="0"/>
    <x v="121"/>
    <n v="100"/>
    <n v="0"/>
  </r>
  <r>
    <s v="0015A00002FU4geQAD"/>
    <b v="0"/>
    <m/>
    <b v="0"/>
    <m/>
    <m/>
    <m/>
    <x v="214"/>
    <b v="1"/>
    <m/>
    <m/>
    <m/>
    <m/>
    <m/>
    <s v="0055A000008iLoOQAU"/>
    <b v="0"/>
    <d v="2021-06-18T00:57:44"/>
    <d v="2021-06-29T00:00:00"/>
    <b v="0"/>
    <m/>
    <m/>
    <b v="0"/>
    <d v="2021-02-01T00:00:00"/>
    <n v="2"/>
    <n v="2021"/>
    <s v="Closed"/>
    <s v="Closed"/>
    <b v="0"/>
    <b v="0"/>
    <m/>
    <b v="1"/>
    <b v="0"/>
    <b v="0"/>
    <x v="15"/>
    <b v="0"/>
    <m/>
    <x v="0"/>
    <m/>
    <s v="0055A000008iLoOQAU"/>
    <d v="2021-06-29T12:46:17"/>
    <m/>
    <d v="2021-06-29T12:46:17"/>
    <d v="2021-06-29T00:00:00"/>
    <m/>
    <b v="0"/>
    <m/>
    <m/>
    <s v="Field Sales"/>
    <m/>
    <m/>
    <m/>
    <m/>
    <m/>
    <x v="4509"/>
    <x v="0"/>
    <b v="0"/>
    <m/>
    <m/>
    <m/>
    <s v="0055A000008iLoOQAU"/>
    <s v="01s5A000005xBspQAE"/>
    <m/>
    <m/>
    <s v="0036e00003s4M5tAAE"/>
    <s v="Consumables"/>
    <s v="Rebel"/>
    <m/>
    <m/>
    <s v="0125A000001ESVfQAO"/>
    <b v="0"/>
    <m/>
    <b v="0"/>
    <m/>
    <m/>
    <x v="1"/>
    <b v="0"/>
    <d v="2021-06-29T20:34:55"/>
    <s v="0055A000008iLmcQAE"/>
    <m/>
    <b v="0"/>
    <x v="1"/>
    <n v="0"/>
    <n v="0"/>
    <n v="22800"/>
    <n v="0"/>
    <x v="767"/>
    <n v="100"/>
    <n v="0"/>
  </r>
  <r>
    <s v="0015A00002JMd9kQAD"/>
    <b v="0"/>
    <m/>
    <b v="0"/>
    <m/>
    <m/>
    <m/>
    <x v="845"/>
    <b v="1"/>
    <m/>
    <m/>
    <m/>
    <m/>
    <m/>
    <s v="0055A000008iLoOQAU"/>
    <b v="0"/>
    <d v="2021-05-26T11:43:40"/>
    <m/>
    <b v="0"/>
    <m/>
    <m/>
    <b v="0"/>
    <d v="2021-02-01T00:00:00"/>
    <n v="2"/>
    <n v="2021"/>
    <s v="Closed"/>
    <s v="Closed"/>
    <b v="0"/>
    <b v="0"/>
    <m/>
    <b v="1"/>
    <b v="0"/>
    <b v="0"/>
    <x v="15"/>
    <b v="0"/>
    <m/>
    <x v="0"/>
    <m/>
    <s v="0055A000008iLoOQAU"/>
    <d v="2021-05-26T11:44:57"/>
    <m/>
    <m/>
    <d v="2021-05-26T00:00:00"/>
    <m/>
    <b v="0"/>
    <m/>
    <m/>
    <s v="Field Sales"/>
    <m/>
    <m/>
    <m/>
    <m/>
    <m/>
    <x v="4510"/>
    <x v="0"/>
    <b v="0"/>
    <m/>
    <m/>
    <m/>
    <s v="0055A00000BNpn5QAD"/>
    <s v="01s5A000005xBsuQAE"/>
    <m/>
    <m/>
    <s v="0035A00003hldRzQAI"/>
    <s v="Consumables"/>
    <s v="Rebel"/>
    <m/>
    <m/>
    <s v="0125A000001ESVfQAO"/>
    <b v="0"/>
    <m/>
    <b v="0"/>
    <m/>
    <m/>
    <x v="1"/>
    <b v="0"/>
    <d v="2021-06-29T20:34:55"/>
    <s v="0055A000008iLmcQAE"/>
    <m/>
    <b v="0"/>
    <x v="1"/>
    <n v="0"/>
    <n v="0"/>
    <n v="4140"/>
    <n v="0"/>
    <x v="1348"/>
    <n v="100"/>
    <n v="0"/>
  </r>
  <r>
    <s v="0013100001gZda5AAC"/>
    <b v="0"/>
    <m/>
    <b v="0"/>
    <s v="7015A000001zOtQQAU"/>
    <m/>
    <m/>
    <x v="206"/>
    <b v="1"/>
    <m/>
    <m/>
    <s v="0035A00003Ntq9OQAR"/>
    <m/>
    <m/>
    <s v="0055A000008iLoOQAU"/>
    <b v="0"/>
    <d v="2021-06-21T19:08:53"/>
    <d v="2021-06-25T00:00:00"/>
    <b v="0"/>
    <m/>
    <m/>
    <b v="0"/>
    <d v="2021-02-01T00:00:00"/>
    <n v="2"/>
    <n v="2021"/>
    <s v="Closed"/>
    <s v="Closed"/>
    <b v="0"/>
    <b v="0"/>
    <m/>
    <b v="1"/>
    <b v="0"/>
    <b v="0"/>
    <x v="15"/>
    <b v="0"/>
    <s v="Auto-Ti"/>
    <x v="0"/>
    <d v="2021-06-21T00:00:00"/>
    <s v="0055A000008iLoOQAU"/>
    <d v="2021-06-25T18:35:33"/>
    <m/>
    <d v="2021-06-25T18:35:32"/>
    <d v="2021-06-25T00:00:00"/>
    <m/>
    <b v="0"/>
    <m/>
    <m/>
    <s v="Sales Seminar"/>
    <m/>
    <m/>
    <m/>
    <m/>
    <m/>
    <x v="4511"/>
    <x v="0"/>
    <b v="0"/>
    <m/>
    <m/>
    <m/>
    <s v="0055A000008iLoOQAU"/>
    <s v="01s5A000005xBspQAE"/>
    <m/>
    <m/>
    <s v="0035A00003Ntq9OQAR"/>
    <s v="Consumables"/>
    <s v="Rebel"/>
    <m/>
    <m/>
    <s v="0125A000001ESVfQAO"/>
    <b v="0"/>
    <m/>
    <b v="0"/>
    <m/>
    <m/>
    <x v="1"/>
    <b v="0"/>
    <d v="2021-06-29T20:34:55"/>
    <s v="0055A000008iLmcQAE"/>
    <m/>
    <b v="0"/>
    <x v="1"/>
    <n v="0"/>
    <n v="0"/>
    <n v="725"/>
    <n v="0"/>
    <x v="789"/>
    <n v="100"/>
    <n v="0"/>
  </r>
  <r>
    <s v="0015A00002CwPb7QAF"/>
    <b v="0"/>
    <m/>
    <b v="0"/>
    <m/>
    <m/>
    <m/>
    <x v="485"/>
    <b v="1"/>
    <m/>
    <m/>
    <m/>
    <m/>
    <m/>
    <s v="0055A000008iLoOQAU"/>
    <b v="0"/>
    <d v="2021-05-12T13:16:03"/>
    <d v="2021-05-14T00:00:00"/>
    <b v="0"/>
    <m/>
    <m/>
    <b v="0"/>
    <d v="2021-02-01T00:00:00"/>
    <n v="2"/>
    <n v="2021"/>
    <s v="Closed"/>
    <s v="Closed"/>
    <b v="0"/>
    <b v="0"/>
    <m/>
    <b v="1"/>
    <b v="0"/>
    <b v="0"/>
    <x v="15"/>
    <b v="0"/>
    <m/>
    <x v="0"/>
    <m/>
    <s v="0055A000008iLoOQAU"/>
    <d v="2021-05-14T12:20:05"/>
    <m/>
    <d v="2021-05-14T12:20:04"/>
    <d v="2021-05-14T00:00:00"/>
    <m/>
    <b v="0"/>
    <m/>
    <m/>
    <s v="Inside Sales"/>
    <m/>
    <m/>
    <m/>
    <m/>
    <m/>
    <x v="4512"/>
    <x v="0"/>
    <b v="0"/>
    <m/>
    <m/>
    <m/>
    <s v="0055A000008iLoOQAU"/>
    <s v="01s5A000005xBspQAE"/>
    <m/>
    <m/>
    <s v="0035A00003VxsyGQAR"/>
    <s v="Service"/>
    <s v="Rebel"/>
    <m/>
    <m/>
    <s v="0125A000001ESVfQAO"/>
    <b v="0"/>
    <m/>
    <b v="0"/>
    <m/>
    <m/>
    <x v="1"/>
    <b v="0"/>
    <d v="2021-06-29T20:34:55"/>
    <s v="0055A000008iLmcQAE"/>
    <m/>
    <b v="0"/>
    <x v="1"/>
    <n v="0"/>
    <n v="0"/>
    <n v="19200"/>
    <n v="0"/>
    <x v="770"/>
    <n v="100"/>
    <n v="0"/>
  </r>
  <r>
    <s v="0013100001jbToDAAU"/>
    <b v="0"/>
    <m/>
    <b v="0"/>
    <s v="70131000001YBOMAA4"/>
    <m/>
    <m/>
    <x v="485"/>
    <b v="1"/>
    <m/>
    <m/>
    <s v="00331000030PCnZAAW"/>
    <m/>
    <m/>
    <s v="0055A000008iLoOQAU"/>
    <b v="0"/>
    <d v="2021-05-14T16:28:08"/>
    <m/>
    <b v="0"/>
    <m/>
    <m/>
    <b v="0"/>
    <d v="2021-02-01T00:00:00"/>
    <n v="2"/>
    <n v="2021"/>
    <s v="Closed"/>
    <s v="Closed"/>
    <b v="0"/>
    <b v="0"/>
    <m/>
    <b v="1"/>
    <b v="0"/>
    <b v="0"/>
    <x v="15"/>
    <b v="0"/>
    <m/>
    <x v="0"/>
    <m/>
    <s v="0055A000008iLoOQAU"/>
    <d v="2021-05-14T16:29:00"/>
    <m/>
    <m/>
    <d v="2021-05-14T00:00:00"/>
    <m/>
    <b v="0"/>
    <m/>
    <m/>
    <s v="Trade Show"/>
    <m/>
    <m/>
    <m/>
    <m/>
    <m/>
    <x v="4513"/>
    <x v="0"/>
    <b v="0"/>
    <m/>
    <m/>
    <m/>
    <s v="0055A000008iLoOQAU"/>
    <s v="01s5A000005xBspQAE"/>
    <m/>
    <m/>
    <s v="00331000030PCnZAAW"/>
    <s v="Consumables"/>
    <s v="ZipChip"/>
    <m/>
    <m/>
    <s v="0125A000001ESVfQAO"/>
    <b v="0"/>
    <m/>
    <b v="0"/>
    <m/>
    <m/>
    <x v="1"/>
    <b v="0"/>
    <d v="2021-06-29T20:34:55"/>
    <s v="0055A000008iLmcQAE"/>
    <m/>
    <b v="0"/>
    <x v="1"/>
    <n v="0"/>
    <n v="0"/>
    <n v="5245"/>
    <n v="0"/>
    <x v="791"/>
    <n v="100"/>
    <n v="0"/>
  </r>
  <r>
    <s v="0013100001k5ZyRAAU"/>
    <b v="0"/>
    <m/>
    <b v="0"/>
    <s v="7015A000001zMbNQAU"/>
    <m/>
    <m/>
    <x v="683"/>
    <b v="1"/>
    <m/>
    <m/>
    <s v="00331000030Oqt1AAC"/>
    <m/>
    <m/>
    <s v="0055A000008iLoOQAU"/>
    <b v="0"/>
    <d v="2021-05-20T18:42:22"/>
    <d v="2021-05-21T00:00:00"/>
    <b v="0"/>
    <m/>
    <m/>
    <b v="0"/>
    <d v="2021-02-01T00:00:00"/>
    <n v="2"/>
    <n v="2021"/>
    <s v="Closed"/>
    <s v="Closed"/>
    <b v="0"/>
    <b v="0"/>
    <m/>
    <b v="1"/>
    <b v="0"/>
    <b v="0"/>
    <x v="15"/>
    <b v="0"/>
    <m/>
    <x v="0"/>
    <d v="2021-05-20T00:00:00"/>
    <s v="0055A000008iLoOQAU"/>
    <d v="2021-05-21T21:28:04"/>
    <m/>
    <d v="2021-05-21T21:28:04"/>
    <d v="2021-05-21T00:00:00"/>
    <m/>
    <b v="0"/>
    <m/>
    <m/>
    <s v="Trade Show"/>
    <m/>
    <m/>
    <m/>
    <m/>
    <m/>
    <x v="4514"/>
    <x v="0"/>
    <b v="0"/>
    <m/>
    <m/>
    <m/>
    <s v="0055A000008iLoOQAU"/>
    <s v="01s5A000005xBspQAE"/>
    <m/>
    <m/>
    <s v="00331000030Oqt1AAC"/>
    <s v="Consumables"/>
    <s v="ZipChip"/>
    <m/>
    <m/>
    <s v="0125A000001ESVfQAO"/>
    <b v="0"/>
    <m/>
    <b v="0"/>
    <m/>
    <m/>
    <x v="1"/>
    <b v="0"/>
    <d v="2021-06-29T20:34:55"/>
    <s v="0055A000008iLmcQAE"/>
    <m/>
    <b v="0"/>
    <x v="1"/>
    <n v="0"/>
    <n v="0"/>
    <n v="3450"/>
    <n v="0"/>
    <x v="792"/>
    <n v="100"/>
    <n v="0"/>
  </r>
  <r>
    <s v="0013100001gXqdHAAS"/>
    <b v="0"/>
    <m/>
    <b v="0"/>
    <s v="7015A0000022gDBQAY"/>
    <m/>
    <m/>
    <x v="960"/>
    <b v="1"/>
    <m/>
    <m/>
    <s v="0035A00003EW9IOQA1"/>
    <m/>
    <m/>
    <s v="0055A000008iLoOQAU"/>
    <b v="0"/>
    <d v="2021-05-20T21:28:56"/>
    <d v="2021-05-25T00:00:00"/>
    <b v="0"/>
    <m/>
    <m/>
    <b v="0"/>
    <d v="2021-02-01T00:00:00"/>
    <n v="2"/>
    <n v="2021"/>
    <s v="Closed"/>
    <s v="Closed"/>
    <b v="0"/>
    <b v="0"/>
    <m/>
    <b v="1"/>
    <b v="0"/>
    <b v="0"/>
    <x v="15"/>
    <b v="0"/>
    <m/>
    <x v="0"/>
    <d v="2021-05-20T00:00:00"/>
    <s v="0055A000008iLoOQAU"/>
    <d v="2021-05-25T19:05:03"/>
    <m/>
    <d v="2021-05-25T19:05:02"/>
    <d v="2021-05-25T00:00:00"/>
    <m/>
    <b v="0"/>
    <m/>
    <m/>
    <s v="Seminar - Internal"/>
    <m/>
    <m/>
    <m/>
    <m/>
    <m/>
    <x v="4515"/>
    <x v="0"/>
    <b v="0"/>
    <m/>
    <m/>
    <m/>
    <s v="0055A000008iLoOQAU"/>
    <s v="01s5A000005xBspQAE"/>
    <m/>
    <m/>
    <s v="0035A00003EW9IOQA1"/>
    <s v="Consumables"/>
    <s v="ZipChip"/>
    <m/>
    <m/>
    <s v="0125A000001ESVfQAO"/>
    <b v="0"/>
    <m/>
    <b v="0"/>
    <m/>
    <m/>
    <x v="1"/>
    <b v="0"/>
    <d v="2021-06-29T20:34:55"/>
    <s v="0055A000008iLmcQAE"/>
    <m/>
    <b v="0"/>
    <x v="1"/>
    <n v="0"/>
    <n v="0"/>
    <n v="3450"/>
    <n v="0"/>
    <x v="792"/>
    <n v="100"/>
    <n v="0"/>
  </r>
  <r>
    <s v="0013100001gZda5AAC"/>
    <b v="0"/>
    <m/>
    <b v="0"/>
    <m/>
    <m/>
    <m/>
    <x v="424"/>
    <b v="1"/>
    <m/>
    <m/>
    <s v="0035A00003fswfhQAA"/>
    <m/>
    <m/>
    <s v="0055A000008iLoOQAU"/>
    <b v="0"/>
    <d v="2021-05-26T17:05:45"/>
    <d v="2021-06-03T00:00:00"/>
    <b v="0"/>
    <m/>
    <m/>
    <b v="0"/>
    <d v="2021-02-01T00:00:00"/>
    <n v="2"/>
    <n v="2021"/>
    <s v="Closed"/>
    <s v="Closed"/>
    <b v="0"/>
    <b v="0"/>
    <m/>
    <b v="1"/>
    <b v="0"/>
    <b v="0"/>
    <x v="15"/>
    <b v="0"/>
    <m/>
    <x v="0"/>
    <d v="2021-06-02T00:00:00"/>
    <s v="0055A000008iLoOQAU"/>
    <d v="2021-06-03T11:23:15"/>
    <m/>
    <d v="2021-06-03T11:23:14"/>
    <d v="2021-06-03T00:00:00"/>
    <m/>
    <b v="0"/>
    <m/>
    <m/>
    <s v="Referral"/>
    <m/>
    <m/>
    <m/>
    <m/>
    <m/>
    <x v="4516"/>
    <x v="0"/>
    <b v="0"/>
    <m/>
    <m/>
    <m/>
    <s v="0055A000008iLoOQAU"/>
    <s v="01s5A000005xBspQAE"/>
    <m/>
    <m/>
    <s v="0035A00003fswfhQAA"/>
    <s v="Consumables"/>
    <s v="ZipChip"/>
    <m/>
    <m/>
    <s v="0125A000001ESVfQAO"/>
    <b v="0"/>
    <m/>
    <b v="0"/>
    <m/>
    <m/>
    <x v="1"/>
    <b v="0"/>
    <d v="2021-06-29T20:34:55"/>
    <s v="0055A000008iLmcQAE"/>
    <m/>
    <b v="0"/>
    <x v="1"/>
    <n v="0"/>
    <n v="0"/>
    <n v="4175"/>
    <n v="0"/>
    <x v="793"/>
    <n v="100"/>
    <n v="0"/>
  </r>
  <r>
    <s v="0013100001fqwyfAAA"/>
    <b v="0"/>
    <m/>
    <b v="0"/>
    <s v="7015A000001zMbNQAU"/>
    <m/>
    <m/>
    <x v="414"/>
    <b v="1"/>
    <m/>
    <m/>
    <s v="0035A00003VxzAHQAZ"/>
    <m/>
    <m/>
    <s v="0055A000008iLoOQAU"/>
    <b v="0"/>
    <d v="2021-05-27T16:33:07"/>
    <d v="2021-06-07T00:00:00"/>
    <b v="0"/>
    <m/>
    <m/>
    <b v="0"/>
    <d v="2021-02-01T00:00:00"/>
    <n v="2"/>
    <n v="2021"/>
    <s v="Closed"/>
    <s v="Closed"/>
    <b v="0"/>
    <b v="0"/>
    <m/>
    <b v="1"/>
    <b v="0"/>
    <b v="0"/>
    <x v="15"/>
    <b v="0"/>
    <m/>
    <x v="0"/>
    <d v="2021-05-27T00:00:00"/>
    <s v="0055A000008iLoOQAU"/>
    <d v="2021-06-07T11:48:10"/>
    <m/>
    <d v="2021-06-07T11:48:09"/>
    <d v="2021-06-07T00:00:00"/>
    <m/>
    <b v="0"/>
    <m/>
    <m/>
    <s v="eApp Note"/>
    <m/>
    <m/>
    <m/>
    <m/>
    <m/>
    <x v="4517"/>
    <x v="0"/>
    <b v="0"/>
    <m/>
    <m/>
    <m/>
    <s v="0055A000008iLoOQAU"/>
    <s v="01s5A000005xBspQAE"/>
    <m/>
    <m/>
    <s v="0035A00003VxzAHQAZ"/>
    <s v="Consumables"/>
    <s v="ZipChip"/>
    <m/>
    <m/>
    <s v="0125A000001ESVfQAO"/>
    <b v="0"/>
    <m/>
    <b v="0"/>
    <m/>
    <m/>
    <x v="1"/>
    <b v="0"/>
    <d v="2021-06-29T20:34:55"/>
    <s v="0055A000008iLmcQAE"/>
    <m/>
    <b v="0"/>
    <x v="1"/>
    <n v="0"/>
    <n v="0"/>
    <n v="3500"/>
    <n v="0"/>
    <x v="82"/>
    <n v="100"/>
    <n v="0"/>
  </r>
  <r>
    <s v="0013100001fqwyfAAA"/>
    <b v="0"/>
    <m/>
    <b v="0"/>
    <m/>
    <m/>
    <m/>
    <x v="961"/>
    <b v="1"/>
    <m/>
    <m/>
    <m/>
    <m/>
    <m/>
    <s v="0055A000008iLoOQAU"/>
    <b v="0"/>
    <d v="2021-05-27T16:36:21"/>
    <d v="2021-06-22T00:00:00"/>
    <b v="0"/>
    <m/>
    <m/>
    <b v="0"/>
    <d v="2021-02-01T00:00:00"/>
    <n v="2"/>
    <n v="2021"/>
    <s v="Closed"/>
    <s v="Closed"/>
    <b v="0"/>
    <b v="0"/>
    <m/>
    <b v="1"/>
    <b v="0"/>
    <b v="0"/>
    <x v="15"/>
    <b v="0"/>
    <m/>
    <x v="0"/>
    <m/>
    <s v="0055A000008iLoOQAU"/>
    <d v="2021-06-22T17:23:27"/>
    <m/>
    <d v="2021-06-22T17:23:26"/>
    <d v="2021-06-22T00:00:00"/>
    <m/>
    <b v="0"/>
    <m/>
    <m/>
    <s v="Referral"/>
    <m/>
    <m/>
    <m/>
    <m/>
    <m/>
    <x v="4518"/>
    <x v="0"/>
    <b v="0"/>
    <m/>
    <m/>
    <m/>
    <s v="0055A000008iLoOQAU"/>
    <s v="01s5A000005xBspQAE"/>
    <m/>
    <m/>
    <s v="0035A00003VxzAHQAZ"/>
    <s v="Consumables"/>
    <s v="ZipChip"/>
    <m/>
    <m/>
    <s v="0125A000001ESVfQAO"/>
    <b v="0"/>
    <m/>
    <b v="0"/>
    <m/>
    <m/>
    <x v="1"/>
    <b v="0"/>
    <d v="2021-06-29T20:34:55"/>
    <s v="0055A000008iLmcQAE"/>
    <m/>
    <b v="0"/>
    <x v="1"/>
    <n v="0"/>
    <n v="0"/>
    <n v="3500"/>
    <n v="0"/>
    <x v="82"/>
    <n v="100"/>
    <n v="0"/>
  </r>
  <r>
    <s v="0015A000020x84PQAQ"/>
    <b v="0"/>
    <m/>
    <b v="0"/>
    <m/>
    <m/>
    <m/>
    <x v="52"/>
    <b v="1"/>
    <m/>
    <m/>
    <m/>
    <m/>
    <m/>
    <s v="0055A000008iLoOQAU"/>
    <b v="0"/>
    <d v="2021-06-16T15:49:45"/>
    <d v="2021-06-21T00:00:00"/>
    <b v="0"/>
    <m/>
    <m/>
    <b v="0"/>
    <d v="2021-02-01T00:00:00"/>
    <n v="2"/>
    <n v="2021"/>
    <s v="Closed"/>
    <s v="Closed"/>
    <b v="0"/>
    <b v="0"/>
    <m/>
    <b v="1"/>
    <b v="0"/>
    <b v="0"/>
    <x v="15"/>
    <b v="0"/>
    <m/>
    <x v="0"/>
    <d v="2021-06-21T00:00:00"/>
    <s v="0055A000008iLoOQAU"/>
    <d v="2021-06-21T21:56:37"/>
    <m/>
    <d v="2021-06-21T21:56:36"/>
    <d v="2021-06-21T00:00:00"/>
    <m/>
    <b v="0"/>
    <m/>
    <m/>
    <s v="Other"/>
    <m/>
    <m/>
    <m/>
    <m/>
    <m/>
    <x v="4519"/>
    <x v="0"/>
    <b v="0"/>
    <m/>
    <m/>
    <m/>
    <s v="0055A000008iLoOQAU"/>
    <s v="01s5A000005xBspQAE"/>
    <m/>
    <m/>
    <s v="0035A00003GHXNUQA5"/>
    <s v="Consumables"/>
    <s v="ZipChip"/>
    <m/>
    <m/>
    <s v="0125A000001ESVfQAO"/>
    <b v="0"/>
    <m/>
    <b v="0"/>
    <m/>
    <m/>
    <x v="1"/>
    <b v="0"/>
    <d v="2021-06-29T20:34:55"/>
    <s v="0055A000008iLmcQAE"/>
    <m/>
    <b v="0"/>
    <x v="1"/>
    <n v="0"/>
    <n v="0"/>
    <n v="3450"/>
    <n v="0"/>
    <x v="792"/>
    <n v="100"/>
    <n v="0"/>
  </r>
  <r>
    <s v="0015A00002DU5c0QAD"/>
    <b v="0"/>
    <m/>
    <b v="0"/>
    <s v="7016e000001eRHYAA2"/>
    <m/>
    <m/>
    <x v="493"/>
    <b v="1"/>
    <m/>
    <m/>
    <s v="0035A00003WmSiiQAF"/>
    <m/>
    <m/>
    <s v="0055A000008iLoOQAU"/>
    <b v="0"/>
    <d v="2021-06-18T12:35:52"/>
    <d v="2021-06-28T00:00:00"/>
    <b v="0"/>
    <m/>
    <m/>
    <b v="0"/>
    <d v="2021-02-01T00:00:00"/>
    <n v="2"/>
    <n v="2021"/>
    <s v="Closed"/>
    <s v="Closed"/>
    <b v="0"/>
    <b v="0"/>
    <m/>
    <b v="1"/>
    <b v="0"/>
    <b v="0"/>
    <x v="15"/>
    <b v="0"/>
    <m/>
    <x v="0"/>
    <m/>
    <s v="0055A000008iLoOQAU"/>
    <d v="2021-06-28T18:41:06"/>
    <m/>
    <d v="2021-06-28T18:41:05"/>
    <d v="2021-06-28T00:00:00"/>
    <m/>
    <b v="0"/>
    <m/>
    <m/>
    <s v="Inside Sales"/>
    <m/>
    <m/>
    <m/>
    <m/>
    <m/>
    <x v="4520"/>
    <x v="0"/>
    <b v="0"/>
    <m/>
    <m/>
    <m/>
    <s v="0055A000008iLoOQAU"/>
    <s v="01s5A000005xBspQAE"/>
    <m/>
    <m/>
    <s v="0035A00003WmSiiQAF"/>
    <s v="Consumables"/>
    <s v="ZipChip"/>
    <m/>
    <m/>
    <s v="0125A000001ESVfQAO"/>
    <b v="0"/>
    <m/>
    <b v="0"/>
    <m/>
    <m/>
    <x v="1"/>
    <b v="0"/>
    <d v="2021-06-29T20:34:55"/>
    <s v="0055A000008iLmcQAE"/>
    <m/>
    <b v="0"/>
    <x v="1"/>
    <n v="0"/>
    <n v="0"/>
    <n v="14867.5"/>
    <n v="0"/>
    <x v="1349"/>
    <n v="100"/>
    <n v="0"/>
  </r>
  <r>
    <s v="0015A00002AoJbZQAV"/>
    <b v="0"/>
    <m/>
    <b v="0"/>
    <m/>
    <m/>
    <m/>
    <x v="488"/>
    <b v="1"/>
    <m/>
    <m/>
    <s v="0035A00003jwTCwQAM"/>
    <m/>
    <m/>
    <s v="0055A000008iLoOQAU"/>
    <b v="0"/>
    <d v="2021-05-24T18:13:51"/>
    <d v="2021-05-24T00:00:00"/>
    <b v="0"/>
    <m/>
    <m/>
    <b v="0"/>
    <d v="2021-02-01T00:00:00"/>
    <n v="2"/>
    <n v="2021"/>
    <s v="Closed"/>
    <s v="Closed"/>
    <b v="0"/>
    <b v="0"/>
    <m/>
    <b v="1"/>
    <b v="0"/>
    <b v="0"/>
    <x v="15"/>
    <b v="0"/>
    <m/>
    <x v="0"/>
    <m/>
    <s v="0055A000008iLoOQAU"/>
    <d v="2021-05-24T18:17:55"/>
    <m/>
    <d v="2021-05-24T18:17:55"/>
    <d v="2021-05-24T00:00:00"/>
    <m/>
    <b v="0"/>
    <m/>
    <m/>
    <s v="Other"/>
    <m/>
    <m/>
    <m/>
    <m/>
    <m/>
    <x v="4521"/>
    <x v="0"/>
    <b v="0"/>
    <m/>
    <m/>
    <m/>
    <s v="0055A000008iLoOQAU"/>
    <s v="01s5A000005xBsuQAE"/>
    <m/>
    <m/>
    <s v="0035A00003jwTCwQAM"/>
    <s v="Consumables"/>
    <s v="ZipChip"/>
    <m/>
    <m/>
    <s v="0125A000001ESVfQAO"/>
    <b v="0"/>
    <m/>
    <b v="0"/>
    <m/>
    <m/>
    <x v="1"/>
    <b v="0"/>
    <d v="2021-06-29T20:34:55"/>
    <s v="0055A000008iLmcQAE"/>
    <m/>
    <b v="0"/>
    <x v="1"/>
    <n v="0"/>
    <n v="0"/>
    <n v="3529.35"/>
    <n v="0"/>
    <x v="1350"/>
    <n v="100"/>
    <n v="0"/>
  </r>
  <r>
    <s v="0013100001jb0YLAAY"/>
    <b v="0"/>
    <m/>
    <b v="0"/>
    <s v="7016e000001eRHYAA2"/>
    <m/>
    <m/>
    <x v="414"/>
    <b v="1"/>
    <m/>
    <m/>
    <s v="0035A00003aLMmrQAG"/>
    <m/>
    <m/>
    <s v="0055A000008iLoOQAU"/>
    <b v="0"/>
    <d v="2021-06-02T15:00:45"/>
    <d v="2021-06-04T00:00:00"/>
    <b v="0"/>
    <m/>
    <m/>
    <b v="0"/>
    <d v="2021-02-01T00:00:00"/>
    <n v="2"/>
    <n v="2021"/>
    <s v="Closed"/>
    <s v="Closed"/>
    <b v="0"/>
    <b v="0"/>
    <m/>
    <b v="1"/>
    <b v="0"/>
    <b v="0"/>
    <x v="15"/>
    <b v="0"/>
    <s v="Auto-Classic"/>
    <x v="0"/>
    <m/>
    <s v="0055A000008iLoOQAU"/>
    <d v="2021-06-04T12:25:27"/>
    <m/>
    <d v="2021-06-04T12:25:26"/>
    <d v="2021-06-04T00:00:00"/>
    <m/>
    <b v="0"/>
    <m/>
    <m/>
    <s v="Website"/>
    <m/>
    <m/>
    <m/>
    <m/>
    <m/>
    <x v="4522"/>
    <x v="0"/>
    <b v="0"/>
    <m/>
    <m/>
    <m/>
    <s v="0055A000008iLoOQAU"/>
    <s v="01s5A000005xBspQAE"/>
    <m/>
    <m/>
    <s v="0035A00003aLMmrQAG"/>
    <s v="Consumables"/>
    <s v="ZipChip"/>
    <m/>
    <m/>
    <s v="0125A000001ESVfQAO"/>
    <b v="0"/>
    <m/>
    <b v="0"/>
    <m/>
    <m/>
    <x v="1"/>
    <b v="0"/>
    <d v="2021-06-29T20:34:55"/>
    <s v="0055A000008iLmcQAE"/>
    <m/>
    <b v="0"/>
    <x v="1"/>
    <n v="0"/>
    <n v="0"/>
    <n v="725"/>
    <n v="0"/>
    <x v="789"/>
    <n v="100"/>
    <n v="0"/>
  </r>
  <r>
    <s v="0015A00002OKhoqQAD"/>
    <b v="0"/>
    <m/>
    <b v="0"/>
    <s v="7015A000001zMbJQAU"/>
    <m/>
    <m/>
    <x v="961"/>
    <b v="1"/>
    <m/>
    <m/>
    <m/>
    <m/>
    <m/>
    <s v="0055A000008iLoOQAU"/>
    <b v="0"/>
    <d v="2021-06-04T21:33:52"/>
    <d v="2021-06-07T00:00:00"/>
    <b v="0"/>
    <m/>
    <m/>
    <b v="0"/>
    <d v="2021-02-01T00:00:00"/>
    <n v="2"/>
    <n v="2021"/>
    <s v="Closed"/>
    <s v="Closed"/>
    <b v="0"/>
    <b v="0"/>
    <m/>
    <b v="1"/>
    <b v="0"/>
    <b v="0"/>
    <x v="15"/>
    <b v="0"/>
    <s v="Auto-Classic"/>
    <x v="0"/>
    <m/>
    <s v="0055A000008iLoOQAU"/>
    <d v="2021-06-07T10:47:46"/>
    <m/>
    <d v="2021-06-07T10:47:45"/>
    <d v="2021-06-07T00:00:00"/>
    <m/>
    <b v="0"/>
    <m/>
    <m/>
    <s v="Inside Sales"/>
    <m/>
    <m/>
    <m/>
    <m/>
    <m/>
    <x v="4523"/>
    <x v="0"/>
    <b v="0"/>
    <m/>
    <m/>
    <m/>
    <s v="0055A000008iLoOQAU"/>
    <s v="01s5A000005xBspQAE"/>
    <m/>
    <m/>
    <s v="0036e00003qiBIEAA2"/>
    <s v="Consumables"/>
    <s v="ZipChip"/>
    <m/>
    <m/>
    <s v="0125A000001ESVfQAO"/>
    <b v="0"/>
    <m/>
    <b v="0"/>
    <m/>
    <m/>
    <x v="1"/>
    <b v="0"/>
    <d v="2021-06-29T20:34:55"/>
    <s v="0055A000008iLmcQAE"/>
    <m/>
    <b v="0"/>
    <x v="1"/>
    <n v="0"/>
    <n v="0"/>
    <n v="16000"/>
    <n v="0"/>
    <x v="768"/>
    <n v="100"/>
    <n v="0"/>
  </r>
  <r>
    <s v="0013100001gZda5AAC"/>
    <b v="0"/>
    <m/>
    <b v="0"/>
    <m/>
    <m/>
    <m/>
    <x v="533"/>
    <b v="1"/>
    <m/>
    <m/>
    <m/>
    <m/>
    <m/>
    <s v="0055A000008iLoOQAU"/>
    <b v="0"/>
    <d v="2021-06-11T20:09:24"/>
    <d v="2021-06-14T00:00:00"/>
    <b v="0"/>
    <m/>
    <m/>
    <b v="0"/>
    <d v="2021-02-01T00:00:00"/>
    <n v="2"/>
    <n v="2021"/>
    <s v="Closed"/>
    <s v="Closed"/>
    <b v="0"/>
    <b v="0"/>
    <m/>
    <b v="1"/>
    <b v="0"/>
    <b v="0"/>
    <x v="15"/>
    <b v="0"/>
    <s v="Auto-Ti"/>
    <x v="0"/>
    <m/>
    <s v="0055A000008iLoOQAU"/>
    <d v="2021-06-14T15:10:10"/>
    <m/>
    <d v="2021-06-14T15:10:09"/>
    <d v="2021-06-14T00:00:00"/>
    <m/>
    <b v="0"/>
    <m/>
    <m/>
    <s v="Other"/>
    <m/>
    <m/>
    <m/>
    <m/>
    <m/>
    <x v="4524"/>
    <x v="0"/>
    <b v="0"/>
    <m/>
    <m/>
    <m/>
    <s v="0055A000008iLoOQAU"/>
    <s v="01s5A000005xBspQAE"/>
    <m/>
    <m/>
    <s v="0035A00003Ntq9OQAR"/>
    <s v="Consumables"/>
    <s v="ZipChip"/>
    <m/>
    <m/>
    <s v="0125A000001ESVfQAO"/>
    <b v="0"/>
    <m/>
    <b v="0"/>
    <m/>
    <m/>
    <x v="1"/>
    <b v="0"/>
    <d v="2021-06-29T20:34:55"/>
    <s v="0055A000008iLmcQAE"/>
    <m/>
    <b v="0"/>
    <x v="1"/>
    <n v="0"/>
    <n v="0"/>
    <n v="4175"/>
    <n v="0"/>
    <x v="793"/>
    <n v="100"/>
    <n v="0"/>
  </r>
  <r>
    <s v="0015A00002AoJbZQAV"/>
    <b v="0"/>
    <m/>
    <b v="0"/>
    <m/>
    <m/>
    <m/>
    <x v="683"/>
    <b v="1"/>
    <m/>
    <m/>
    <s v="0035A00003jwTCwQAM"/>
    <m/>
    <m/>
    <s v="00531000007KAu8AAG"/>
    <b v="0"/>
    <d v="2021-05-21T08:13:30"/>
    <m/>
    <b v="0"/>
    <m/>
    <m/>
    <b v="0"/>
    <d v="2021-02-01T00:00:00"/>
    <n v="2"/>
    <n v="2021"/>
    <s v="Closed"/>
    <s v="Closed"/>
    <b v="0"/>
    <b v="0"/>
    <m/>
    <b v="1"/>
    <b v="0"/>
    <b v="0"/>
    <x v="15"/>
    <b v="0"/>
    <s v="Auto-Classic"/>
    <x v="0"/>
    <m/>
    <s v="00531000007KAu8AAG"/>
    <d v="2021-05-21T08:22:15"/>
    <m/>
    <m/>
    <d v="2021-05-21T00:00:00"/>
    <m/>
    <b v="0"/>
    <m/>
    <m/>
    <s v="Field Sales"/>
    <m/>
    <m/>
    <s v="Thermo"/>
    <m/>
    <m/>
    <x v="4525"/>
    <x v="0"/>
    <b v="0"/>
    <m/>
    <m/>
    <m/>
    <s v="00531000007KAu8AAG"/>
    <s v="01s5A000005xBsuQAE"/>
    <s v="Biotherapeutics"/>
    <m/>
    <s v="0035A00003jwTCwQAM"/>
    <s v="Consumables"/>
    <s v="ZipChip"/>
    <m/>
    <m/>
    <s v="0125A000001ESVfQAO"/>
    <b v="0"/>
    <m/>
    <b v="0"/>
    <m/>
    <m/>
    <x v="1"/>
    <b v="0"/>
    <d v="2021-06-29T20:34:55"/>
    <s v="0055A00000Bd4jEQAR"/>
    <m/>
    <b v="0"/>
    <x v="1"/>
    <n v="0"/>
    <n v="0"/>
    <n v="3529.35"/>
    <n v="0"/>
    <x v="1350"/>
    <n v="100"/>
    <n v="0"/>
  </r>
  <r>
    <s v="0015A000026AUVzQAO"/>
    <b v="0"/>
    <m/>
    <b v="0"/>
    <m/>
    <m/>
    <m/>
    <x v="534"/>
    <b v="1"/>
    <m/>
    <m/>
    <s v="0035A00003NGnCAQA1"/>
    <m/>
    <m/>
    <s v="00531000007KAu8AAG"/>
    <b v="0"/>
    <d v="2021-05-20T16:12:36"/>
    <d v="2021-06-03T00:00:00"/>
    <b v="0"/>
    <m/>
    <m/>
    <b v="0"/>
    <d v="2021-02-01T00:00:00"/>
    <n v="2"/>
    <n v="2021"/>
    <s v="Closed"/>
    <s v="Closed"/>
    <b v="0"/>
    <b v="0"/>
    <m/>
    <b v="1"/>
    <b v="0"/>
    <b v="0"/>
    <x v="15"/>
    <b v="0"/>
    <s v="Auto-Classic"/>
    <x v="0"/>
    <m/>
    <s v="0055A000008iLoOQAU"/>
    <d v="2021-06-03T13:22:20"/>
    <m/>
    <d v="2021-06-03T13:22:20"/>
    <d v="2021-06-03T00:00:00"/>
    <m/>
    <b v="0"/>
    <m/>
    <m/>
    <s v="Field Sales"/>
    <m/>
    <m/>
    <s v="Thermo"/>
    <s v="Fusion Lumos"/>
    <m/>
    <x v="4526"/>
    <x v="0"/>
    <b v="0"/>
    <m/>
    <m/>
    <m/>
    <s v="00531000007KAu8AAG"/>
    <s v="01s5A000005xBsuQAE"/>
    <s v="Biotherapeutics"/>
    <m/>
    <s v="0035A00003NGnCAQA1"/>
    <s v="Consumables"/>
    <s v="ZipChip"/>
    <m/>
    <m/>
    <s v="0125A000001ESVfQAO"/>
    <b v="0"/>
    <m/>
    <b v="0"/>
    <m/>
    <m/>
    <x v="1"/>
    <b v="0"/>
    <d v="2021-06-29T20:34:55"/>
    <s v="0055A00000Bd4jEQAR"/>
    <m/>
    <b v="0"/>
    <x v="1"/>
    <n v="1"/>
    <n v="0"/>
    <n v="22202.82"/>
    <n v="0"/>
    <x v="1351"/>
    <n v="100"/>
    <n v="0"/>
  </r>
  <r>
    <s v="0013100001kbnWUAAY"/>
    <b v="0"/>
    <m/>
    <b v="0"/>
    <m/>
    <m/>
    <m/>
    <x v="845"/>
    <b v="1"/>
    <m/>
    <m/>
    <m/>
    <m/>
    <m/>
    <s v="0055A000008iLoOQAU"/>
    <b v="0"/>
    <d v="2021-05-19T16:36:55"/>
    <d v="2021-05-26T00:00:00"/>
    <b v="0"/>
    <m/>
    <m/>
    <b v="0"/>
    <d v="2021-02-01T00:00:00"/>
    <n v="2"/>
    <n v="2021"/>
    <s v="Closed"/>
    <s v="Closed"/>
    <b v="0"/>
    <b v="0"/>
    <m/>
    <b v="1"/>
    <b v="0"/>
    <b v="0"/>
    <x v="15"/>
    <b v="0"/>
    <m/>
    <x v="0"/>
    <m/>
    <s v="0055A000008iLoOQAU"/>
    <d v="2021-05-26T11:56:54"/>
    <m/>
    <d v="2021-05-26T11:56:53"/>
    <d v="2021-05-26T00:00:00"/>
    <m/>
    <b v="0"/>
    <m/>
    <m/>
    <s v="Inside Sales"/>
    <m/>
    <m/>
    <m/>
    <m/>
    <m/>
    <x v="4527"/>
    <x v="0"/>
    <b v="0"/>
    <m/>
    <m/>
    <m/>
    <s v="0055A000008iLoOQAU"/>
    <s v="01s5A000005xBspQAE"/>
    <m/>
    <m/>
    <s v="0036e00003qigBbAAI"/>
    <s v="Service"/>
    <s v="ZipChip"/>
    <m/>
    <m/>
    <s v="0125A000001ESVfQAO"/>
    <b v="0"/>
    <m/>
    <b v="0"/>
    <m/>
    <m/>
    <x v="1"/>
    <b v="0"/>
    <d v="2021-06-29T20:34:55"/>
    <s v="0055A000008iLmcQAE"/>
    <m/>
    <b v="0"/>
    <x v="1"/>
    <n v="0"/>
    <n v="0"/>
    <n v="8950"/>
    <n v="0"/>
    <x v="809"/>
    <n v="100"/>
    <n v="0"/>
  </r>
  <r>
    <s v="0013100001jbTegAAE"/>
    <b v="0"/>
    <m/>
    <b v="0"/>
    <s v="7015A000001zN1VQAU"/>
    <m/>
    <m/>
    <x v="551"/>
    <b v="1"/>
    <m/>
    <m/>
    <s v="0035A00003IPHjYQAX"/>
    <m/>
    <m/>
    <s v="0055A000008iLoOQAU"/>
    <b v="0"/>
    <d v="2021-06-02T13:00:43"/>
    <d v="2021-06-09T00:00:00"/>
    <b v="0"/>
    <m/>
    <m/>
    <b v="0"/>
    <d v="2021-02-01T00:00:00"/>
    <n v="2"/>
    <n v="2021"/>
    <s v="Closed"/>
    <s v="Closed"/>
    <b v="0"/>
    <b v="0"/>
    <m/>
    <b v="1"/>
    <b v="0"/>
    <b v="0"/>
    <x v="15"/>
    <b v="0"/>
    <s v="Auto-Si"/>
    <x v="0"/>
    <d v="2021-06-09T00:00:00"/>
    <s v="0055A000008iLoOQAU"/>
    <d v="2021-06-09T22:58:00"/>
    <m/>
    <d v="2021-06-09T22:57:59"/>
    <d v="2021-06-09T00:00:00"/>
    <m/>
    <b v="0"/>
    <m/>
    <m/>
    <s v="eApp Note"/>
    <m/>
    <m/>
    <m/>
    <m/>
    <m/>
    <x v="4528"/>
    <x v="0"/>
    <b v="0"/>
    <m/>
    <m/>
    <m/>
    <s v="0055A000008iLoOQAU"/>
    <s v="01s5A000005xBsuQAE"/>
    <m/>
    <m/>
    <s v="0035A00003IPHjYQAX"/>
    <s v="Service"/>
    <s v="ZipChip"/>
    <m/>
    <m/>
    <s v="0125A000001ESVfQAO"/>
    <b v="0"/>
    <m/>
    <b v="0"/>
    <m/>
    <m/>
    <x v="1"/>
    <b v="0"/>
    <d v="2021-06-29T20:34:55"/>
    <s v="0055A00000BctMsQAJ"/>
    <m/>
    <b v="0"/>
    <x v="1"/>
    <n v="0"/>
    <n v="0"/>
    <n v="7500"/>
    <n v="0"/>
    <x v="1352"/>
    <n v="100"/>
    <n v="0"/>
  </r>
  <r>
    <s v="0013100001puTb4AAE"/>
    <b v="0"/>
    <m/>
    <b v="0"/>
    <m/>
    <m/>
    <m/>
    <x v="971"/>
    <b v="1"/>
    <m/>
    <m/>
    <m/>
    <m/>
    <m/>
    <s v="0055A000008iLoOQAU"/>
    <b v="0"/>
    <d v="2021-06-09T22:16:37"/>
    <d v="2021-06-11T00:00:00"/>
    <b v="0"/>
    <m/>
    <m/>
    <b v="0"/>
    <d v="2021-02-01T00:00:00"/>
    <n v="2"/>
    <n v="2021"/>
    <s v="Closed"/>
    <s v="Closed"/>
    <b v="0"/>
    <b v="0"/>
    <m/>
    <b v="1"/>
    <b v="0"/>
    <b v="0"/>
    <x v="15"/>
    <b v="0"/>
    <s v="Auto-Ti"/>
    <x v="0"/>
    <m/>
    <s v="0055A000008iLoOQAU"/>
    <d v="2021-06-11T11:24:14"/>
    <m/>
    <d v="2021-06-11T11:24:13"/>
    <d v="2021-06-11T00:00:00"/>
    <m/>
    <b v="0"/>
    <m/>
    <m/>
    <s v="Other"/>
    <m/>
    <m/>
    <m/>
    <m/>
    <m/>
    <x v="4529"/>
    <x v="0"/>
    <b v="0"/>
    <m/>
    <m/>
    <m/>
    <s v="0055A000008iLoOQAU"/>
    <s v="01s5A000005xBspQAE"/>
    <m/>
    <m/>
    <s v="0036e00003s3cxvAAA"/>
    <s v="Service"/>
    <s v="ZipChip"/>
    <m/>
    <m/>
    <s v="0125A000001ESVfQAO"/>
    <b v="0"/>
    <m/>
    <b v="0"/>
    <m/>
    <m/>
    <x v="1"/>
    <b v="0"/>
    <d v="2021-06-29T20:34:55"/>
    <s v="0055A000008iLmcQAE"/>
    <m/>
    <b v="0"/>
    <x v="1"/>
    <n v="0"/>
    <n v="0"/>
    <n v="5145"/>
    <n v="0"/>
    <x v="797"/>
    <n v="100"/>
    <n v="0"/>
  </r>
  <r>
    <s v="0016w00000V86gUAAR"/>
    <b v="0"/>
    <m/>
    <b v="0"/>
    <m/>
    <m/>
    <m/>
    <x v="972"/>
    <b v="1"/>
    <m/>
    <m/>
    <s v="0036w00000JnOODAA3"/>
    <m/>
    <m/>
    <s v="0055A00000BclF5QAJ"/>
    <b v="0"/>
    <d v="2021-09-21T13:58:03"/>
    <d v="2021-10-04T00:00:00"/>
    <b v="0"/>
    <m/>
    <m/>
    <b v="0"/>
    <d v="2021-03-01T00:00:00"/>
    <n v="3"/>
    <n v="2021"/>
    <s v="Closed"/>
    <s v="Closed"/>
    <b v="0"/>
    <b v="0"/>
    <m/>
    <b v="1"/>
    <b v="0"/>
    <b v="0"/>
    <x v="17"/>
    <b v="0"/>
    <m/>
    <x v="0"/>
    <m/>
    <s v="0056w000002M7MHAA0"/>
    <d v="2021-11-05T21:40:09"/>
    <m/>
    <d v="2021-10-04T17:22:00"/>
    <d v="2021-10-04T00:00:00"/>
    <m/>
    <b v="0"/>
    <m/>
    <m/>
    <s v="Field Sales"/>
    <m/>
    <m/>
    <m/>
    <m/>
    <m/>
    <x v="4530"/>
    <x v="0"/>
    <b v="0"/>
    <m/>
    <m/>
    <m/>
    <s v="0055A00000BclF5QAJ"/>
    <s v="01s5A000005xBspQAE"/>
    <m/>
    <m/>
    <s v="0036w00000JnOODAA3"/>
    <s v="System"/>
    <s v="Rebel"/>
    <m/>
    <m/>
    <s v="0125A000001ESVfQAO"/>
    <b v="0"/>
    <m/>
    <b v="0"/>
    <m/>
    <m/>
    <x v="1"/>
    <b v="0"/>
    <d v="2021-11-05T21:40:09"/>
    <s v="0055A000008iLmcQAE"/>
    <m/>
    <b v="0"/>
    <x v="1"/>
    <n v="0"/>
    <n v="0"/>
    <n v="169881.60000000001"/>
    <n v="0"/>
    <x v="1353"/>
    <n v="100"/>
    <n v="0"/>
  </r>
  <r>
    <s v="0013100001k6h7IAAQ"/>
    <b v="0"/>
    <m/>
    <b v="0"/>
    <m/>
    <m/>
    <m/>
    <x v="40"/>
    <b v="1"/>
    <m/>
    <m/>
    <s v="0036e00003s3OzOAAU"/>
    <m/>
    <m/>
    <s v="0055A00000BclF5QAJ"/>
    <b v="0"/>
    <d v="2021-08-04T19:04:44"/>
    <d v="2021-10-28T00:00:00"/>
    <b v="0"/>
    <m/>
    <m/>
    <b v="0"/>
    <d v="2021-03-01T00:00:00"/>
    <n v="3"/>
    <n v="2021"/>
    <s v="Closed"/>
    <s v="Closed"/>
    <b v="0"/>
    <b v="0"/>
    <m/>
    <b v="1"/>
    <b v="0"/>
    <b v="0"/>
    <x v="26"/>
    <b v="0"/>
    <m/>
    <x v="0"/>
    <m/>
    <s v="0056w000002M7MHAA0"/>
    <d v="2021-10-27T18:43:55"/>
    <m/>
    <d v="2021-10-27T18:43:54"/>
    <d v="2021-10-28T00:00:00"/>
    <m/>
    <b v="0"/>
    <m/>
    <m/>
    <s v="Field Sales"/>
    <m/>
    <m/>
    <m/>
    <m/>
    <m/>
    <x v="4531"/>
    <x v="0"/>
    <b v="0"/>
    <m/>
    <m/>
    <m/>
    <s v="0055A00000Bd5F0QAJ"/>
    <s v="01s5A000005xBspQAE"/>
    <m/>
    <m/>
    <s v="0036e00003s3OzOAAU"/>
    <s v="System"/>
    <s v="ZipChip"/>
    <m/>
    <m/>
    <s v="0125A000001ESVfQAO"/>
    <b v="0"/>
    <m/>
    <b v="0"/>
    <m/>
    <m/>
    <x v="1"/>
    <b v="0"/>
    <d v="2021-10-27T18:43:55"/>
    <s v="0055A000008iLmcQAE"/>
    <m/>
    <b v="0"/>
    <x v="1"/>
    <n v="0"/>
    <n v="0"/>
    <n v="52491.4"/>
    <n v="0"/>
    <x v="1354"/>
    <n v="100"/>
    <n v="0"/>
  </r>
  <r>
    <s v="0015A00002GoGR6QAN"/>
    <b v="0"/>
    <m/>
    <b v="0"/>
    <m/>
    <m/>
    <m/>
    <x v="973"/>
    <b v="1"/>
    <m/>
    <m/>
    <s v="0035A00003nb5N4QAI"/>
    <m/>
    <m/>
    <s v="0055A00000BclF5QAJ"/>
    <b v="0"/>
    <d v="2021-08-03T14:08:07"/>
    <d v="2021-10-28T00:00:00"/>
    <b v="0"/>
    <m/>
    <m/>
    <b v="0"/>
    <d v="2021-03-01T00:00:00"/>
    <n v="3"/>
    <n v="2021"/>
    <s v="Closed"/>
    <s v="Closed"/>
    <b v="0"/>
    <b v="0"/>
    <m/>
    <b v="1"/>
    <b v="0"/>
    <b v="0"/>
    <x v="26"/>
    <b v="0"/>
    <m/>
    <x v="0"/>
    <m/>
    <s v="0055A00000BclF5QAJ"/>
    <d v="2021-11-19T19:42:39"/>
    <m/>
    <d v="2021-10-27T18:37:45"/>
    <d v="2021-10-28T00:00:00"/>
    <m/>
    <b v="0"/>
    <m/>
    <m/>
    <s v="Website"/>
    <m/>
    <m/>
    <m/>
    <m/>
    <m/>
    <x v="4532"/>
    <x v="0"/>
    <b v="0"/>
    <m/>
    <m/>
    <m/>
    <s v="0055A00000BclF5QAJ"/>
    <s v="01s5A000005xBsuQAE"/>
    <m/>
    <m/>
    <s v="0035A00003nb5N4QAI"/>
    <s v="System"/>
    <s v="ZipChip"/>
    <m/>
    <s v="0Q06w0000005hUwCAI"/>
    <s v="0125A000001ESVfQAO"/>
    <b v="0"/>
    <m/>
    <b v="0"/>
    <m/>
    <m/>
    <x v="1"/>
    <b v="0"/>
    <d v="2021-11-19T19:42:39"/>
    <s v="0055A000008iLmcQAE"/>
    <m/>
    <b v="0"/>
    <x v="1"/>
    <n v="0"/>
    <n v="0"/>
    <n v="178350.75"/>
    <n v="0"/>
    <x v="1355"/>
    <n v="100"/>
    <n v="0"/>
  </r>
  <r>
    <s v="0016w00000V86gUAAR"/>
    <b v="0"/>
    <m/>
    <b v="0"/>
    <m/>
    <m/>
    <m/>
    <x v="974"/>
    <b v="1"/>
    <m/>
    <m/>
    <m/>
    <m/>
    <m/>
    <s v="0055A00000BclF5QAJ"/>
    <b v="0"/>
    <d v="2021-10-11T17:39:16"/>
    <d v="2021-11-10T00:00:00"/>
    <b v="0"/>
    <m/>
    <m/>
    <b v="0"/>
    <d v="2021-04-01T00:00:00"/>
    <n v="4"/>
    <n v="2021"/>
    <s v="Closed"/>
    <s v="Closed"/>
    <b v="0"/>
    <b v="0"/>
    <m/>
    <b v="1"/>
    <b v="0"/>
    <b v="0"/>
    <x v="17"/>
    <b v="0"/>
    <m/>
    <x v="0"/>
    <m/>
    <s v="0056w000002M7MHAA0"/>
    <d v="2021-11-10T16:35:33"/>
    <m/>
    <d v="2021-11-09T20:30:36"/>
    <d v="2021-11-10T00:00:00"/>
    <m/>
    <b v="0"/>
    <m/>
    <m/>
    <s v="Field Sales"/>
    <m/>
    <m/>
    <m/>
    <m/>
    <m/>
    <x v="4533"/>
    <x v="0"/>
    <b v="0"/>
    <m/>
    <m/>
    <m/>
    <s v="0055A00000BclF5QAJ"/>
    <s v="01s5A000005xBspQAE"/>
    <m/>
    <m/>
    <s v="0036w00000JnOODAA3"/>
    <s v="System"/>
    <s v="Rebel"/>
    <m/>
    <s v="0Q06w0000005y9YCAQ"/>
    <s v="0125A000001ESVfQAO"/>
    <b v="0"/>
    <m/>
    <b v="0"/>
    <m/>
    <m/>
    <x v="1"/>
    <b v="0"/>
    <d v="2021-11-10T16:35:33"/>
    <s v="0055A000008iLmcQAE"/>
    <m/>
    <b v="0"/>
    <x v="1"/>
    <n v="0"/>
    <n v="0"/>
    <n v="134400"/>
    <n v="0"/>
    <x v="1356"/>
    <n v="100"/>
    <n v="0"/>
  </r>
  <r>
    <s v="0016w00000V86gUAAR"/>
    <b v="0"/>
    <m/>
    <b v="0"/>
    <m/>
    <m/>
    <m/>
    <x v="268"/>
    <b v="1"/>
    <m/>
    <m/>
    <m/>
    <m/>
    <m/>
    <s v="0055A00000BclF5QAJ"/>
    <b v="0"/>
    <d v="2021-11-10T16:46:01"/>
    <d v="2021-11-16T00:00:00"/>
    <b v="0"/>
    <m/>
    <m/>
    <b v="0"/>
    <d v="2021-04-01T00:00:00"/>
    <n v="4"/>
    <n v="2021"/>
    <s v="Closed"/>
    <s v="Closed"/>
    <b v="0"/>
    <b v="0"/>
    <m/>
    <b v="1"/>
    <b v="0"/>
    <b v="0"/>
    <x v="17"/>
    <b v="0"/>
    <m/>
    <x v="0"/>
    <m/>
    <s v="0056w000002M7MHAA0"/>
    <d v="2021-11-16T17:40:55"/>
    <m/>
    <d v="2021-11-16T17:40:54"/>
    <d v="2021-11-16T00:00:00"/>
    <m/>
    <b v="0"/>
    <m/>
    <m/>
    <s v="Field Sales"/>
    <m/>
    <m/>
    <m/>
    <m/>
    <m/>
    <x v="4534"/>
    <x v="0"/>
    <b v="0"/>
    <m/>
    <m/>
    <m/>
    <s v="0055A00000BclF5QAJ"/>
    <s v="01s5A000005xBspQAE"/>
    <m/>
    <m/>
    <s v="0036w00000JnOODAA3"/>
    <s v="System"/>
    <s v="Rebel"/>
    <m/>
    <s v="0Q06w0000005y9dCAA"/>
    <s v="0125A000001ESVfQAO"/>
    <b v="0"/>
    <m/>
    <b v="0"/>
    <m/>
    <m/>
    <x v="1"/>
    <b v="0"/>
    <d v="2021-11-16T17:40:55"/>
    <s v="0055A000008iLmcQAE"/>
    <m/>
    <b v="0"/>
    <x v="1"/>
    <n v="0"/>
    <n v="0"/>
    <n v="158560"/>
    <n v="0"/>
    <x v="1357"/>
    <n v="100"/>
    <n v="0"/>
  </r>
  <r>
    <s v="0016w00000V86gUAAR"/>
    <b v="0"/>
    <m/>
    <b v="0"/>
    <m/>
    <m/>
    <m/>
    <x v="975"/>
    <b v="1"/>
    <m/>
    <m/>
    <m/>
    <m/>
    <m/>
    <s v="0055A00000BclF5QAJ"/>
    <b v="0"/>
    <d v="2021-11-16T14:52:18"/>
    <d v="2021-11-23T00:00:00"/>
    <b v="0"/>
    <m/>
    <m/>
    <b v="0"/>
    <d v="2021-04-01T00:00:00"/>
    <n v="4"/>
    <n v="2021"/>
    <s v="Closed"/>
    <s v="Closed"/>
    <b v="0"/>
    <b v="0"/>
    <m/>
    <b v="1"/>
    <b v="0"/>
    <b v="0"/>
    <x v="17"/>
    <b v="0"/>
    <m/>
    <x v="0"/>
    <m/>
    <s v="0056w000002M7MHAA0"/>
    <d v="2021-11-22T19:19:48"/>
    <m/>
    <d v="2021-11-22T19:19:47"/>
    <d v="2021-11-23T00:00:00"/>
    <m/>
    <b v="0"/>
    <m/>
    <m/>
    <s v="Field Sales"/>
    <m/>
    <m/>
    <m/>
    <m/>
    <m/>
    <x v="4535"/>
    <x v="0"/>
    <b v="0"/>
    <m/>
    <m/>
    <m/>
    <s v="0055A00000BclF5QAJ"/>
    <s v="01s5A000005xBspQAE"/>
    <m/>
    <m/>
    <s v="0036w00000JnOODAA3"/>
    <s v="System"/>
    <s v="Rebel"/>
    <m/>
    <s v="0Q06w0000005yo3CAA"/>
    <s v="0125A000001ESVfQAO"/>
    <b v="0"/>
    <m/>
    <b v="0"/>
    <m/>
    <m/>
    <x v="1"/>
    <b v="0"/>
    <d v="2021-11-22T19:19:48"/>
    <s v="0055A000008iLmcQAE"/>
    <m/>
    <b v="0"/>
    <x v="1"/>
    <n v="0"/>
    <n v="0"/>
    <n v="293283.20000000001"/>
    <n v="0"/>
    <x v="1358"/>
    <n v="100"/>
    <n v="0"/>
  </r>
  <r>
    <s v="0016w00000V86gUAAR"/>
    <b v="0"/>
    <m/>
    <b v="0"/>
    <m/>
    <m/>
    <m/>
    <x v="316"/>
    <b v="1"/>
    <m/>
    <m/>
    <s v="0036w00000JnOODAA3"/>
    <m/>
    <m/>
    <s v="0055A00000BclF5QAJ"/>
    <b v="0"/>
    <d v="2021-12-15T21:57:06"/>
    <d v="2021-12-16T00:00:00"/>
    <b v="0"/>
    <m/>
    <m/>
    <b v="0"/>
    <d v="2021-04-01T00:00:00"/>
    <n v="4"/>
    <n v="2021"/>
    <s v="Closed"/>
    <s v="Closed"/>
    <b v="0"/>
    <b v="0"/>
    <m/>
    <b v="1"/>
    <b v="0"/>
    <b v="0"/>
    <x v="17"/>
    <b v="0"/>
    <m/>
    <x v="0"/>
    <m/>
    <s v="0056w000002M7MHAA0"/>
    <d v="2021-12-15T23:38:37"/>
    <m/>
    <d v="2021-12-15T23:38:36"/>
    <d v="2021-12-16T00:00:00"/>
    <m/>
    <b v="0"/>
    <m/>
    <m/>
    <s v="Field Sales"/>
    <m/>
    <m/>
    <m/>
    <m/>
    <m/>
    <x v="4536"/>
    <x v="0"/>
    <b v="0"/>
    <m/>
    <m/>
    <m/>
    <s v="0055A000008iLoOQAU"/>
    <s v="01s5A000005xBspQAE"/>
    <m/>
    <m/>
    <s v="0036w00000JnOODAA3"/>
    <s v="System"/>
    <s v="Rebel"/>
    <m/>
    <s v="0Q06w00000062ShCAI"/>
    <s v="0125A000001ESVfQAO"/>
    <b v="0"/>
    <m/>
    <b v="0"/>
    <m/>
    <m/>
    <x v="1"/>
    <b v="0"/>
    <d v="2021-12-15T23:38:37"/>
    <s v="0055A000008iLmcQAE"/>
    <m/>
    <b v="0"/>
    <x v="1"/>
    <n v="0"/>
    <n v="0"/>
    <n v="155872"/>
    <n v="0"/>
    <x v="1359"/>
    <n v="100"/>
    <n v="0"/>
  </r>
  <r>
    <s v="0016w00000V86gUAAR"/>
    <b v="0"/>
    <m/>
    <b v="0"/>
    <m/>
    <m/>
    <m/>
    <x v="976"/>
    <b v="1"/>
    <m/>
    <m/>
    <m/>
    <m/>
    <m/>
    <s v="0055A00000BclF5QAJ"/>
    <b v="0"/>
    <d v="2021-11-30T16:26:56"/>
    <d v="2021-12-07T00:00:00"/>
    <b v="0"/>
    <m/>
    <m/>
    <b v="0"/>
    <d v="2021-04-01T00:00:00"/>
    <n v="4"/>
    <n v="2021"/>
    <s v="Closed"/>
    <s v="Closed"/>
    <b v="0"/>
    <b v="0"/>
    <m/>
    <b v="1"/>
    <b v="0"/>
    <b v="0"/>
    <x v="17"/>
    <b v="0"/>
    <m/>
    <x v="0"/>
    <m/>
    <s v="0055A00000Bnt5hQAB"/>
    <d v="2021-12-10T15:27:46"/>
    <m/>
    <d v="2021-12-07T00:26:49"/>
    <d v="2021-12-07T00:00:00"/>
    <m/>
    <b v="0"/>
    <m/>
    <m/>
    <s v="Field Sales"/>
    <m/>
    <m/>
    <m/>
    <m/>
    <m/>
    <x v="4537"/>
    <x v="0"/>
    <b v="0"/>
    <m/>
    <m/>
    <m/>
    <s v="0055A00000Bnt5hQAB"/>
    <s v="01s5A000005xBspQAE"/>
    <m/>
    <m/>
    <s v="0036w00000JnOODAA3"/>
    <s v="System"/>
    <s v="Rebel"/>
    <m/>
    <s v="0Q06w00000060P0CAI"/>
    <s v="0125A000001ESVfQAO"/>
    <b v="0"/>
    <m/>
    <b v="0"/>
    <m/>
    <m/>
    <x v="1"/>
    <b v="0"/>
    <d v="2021-12-10T15:27:46"/>
    <s v="0056e00000Bd8OeAAJ"/>
    <m/>
    <b v="0"/>
    <x v="1"/>
    <n v="0"/>
    <n v="0"/>
    <n v="287584"/>
    <n v="0"/>
    <x v="1360"/>
    <n v="100"/>
    <n v="0"/>
  </r>
  <r>
    <s v="0016w00000V86gUAAR"/>
    <b v="0"/>
    <m/>
    <b v="0"/>
    <m/>
    <m/>
    <m/>
    <x v="272"/>
    <b v="1"/>
    <m/>
    <m/>
    <m/>
    <m/>
    <m/>
    <s v="0055A00000BclF5QAJ"/>
    <b v="0"/>
    <d v="2021-10-11T17:40:37"/>
    <d v="2021-11-18T00:00:00"/>
    <b v="0"/>
    <m/>
    <m/>
    <b v="0"/>
    <d v="2021-04-01T00:00:00"/>
    <n v="4"/>
    <n v="2021"/>
    <s v="Closed"/>
    <s v="Closed"/>
    <b v="0"/>
    <b v="0"/>
    <m/>
    <b v="1"/>
    <b v="0"/>
    <b v="0"/>
    <x v="26"/>
    <b v="0"/>
    <m/>
    <x v="0"/>
    <m/>
    <s v="0056w000002M7MHAA0"/>
    <d v="2021-11-18T16:51:25"/>
    <m/>
    <d v="2021-11-18T16:51:24"/>
    <d v="2021-11-18T00:00:00"/>
    <m/>
    <b v="0"/>
    <m/>
    <m/>
    <s v="Field Sales"/>
    <m/>
    <m/>
    <m/>
    <m/>
    <m/>
    <x v="4538"/>
    <x v="0"/>
    <b v="0"/>
    <m/>
    <m/>
    <m/>
    <s v="0055A00000BclF5QAJ"/>
    <s v="01s5A000005xBspQAE"/>
    <m/>
    <m/>
    <s v="0036w00000JnOODAA3"/>
    <s v="System"/>
    <s v="ZipChip"/>
    <m/>
    <s v="0Q06w0000005v45CAA"/>
    <s v="0125A000001ESVfQAO"/>
    <b v="0"/>
    <m/>
    <b v="0"/>
    <m/>
    <m/>
    <x v="1"/>
    <b v="0"/>
    <d v="2021-11-18T16:51:25"/>
    <s v="0055A000008iLmcQAE"/>
    <m/>
    <b v="0"/>
    <x v="1"/>
    <n v="0"/>
    <n v="0"/>
    <n v="111259"/>
    <n v="0"/>
    <x v="1361"/>
    <n v="100"/>
    <n v="0"/>
  </r>
  <r>
    <s v="0016w00000V86gUAAR"/>
    <b v="0"/>
    <m/>
    <b v="0"/>
    <m/>
    <m/>
    <m/>
    <x v="977"/>
    <b v="1"/>
    <m/>
    <m/>
    <m/>
    <m/>
    <m/>
    <s v="0055A00000BclF5QAJ"/>
    <b v="0"/>
    <d v="2021-11-16T14:58:51"/>
    <d v="2021-11-24T00:00:00"/>
    <b v="0"/>
    <m/>
    <m/>
    <b v="0"/>
    <d v="2021-04-01T00:00:00"/>
    <n v="4"/>
    <n v="2021"/>
    <s v="Closed"/>
    <s v="Closed"/>
    <b v="0"/>
    <b v="0"/>
    <m/>
    <b v="1"/>
    <b v="0"/>
    <b v="0"/>
    <x v="27"/>
    <b v="0"/>
    <m/>
    <x v="0"/>
    <m/>
    <s v="0056w000002M7MHAA0"/>
    <d v="2021-11-24T15:01:10"/>
    <m/>
    <d v="2021-11-24T15:01:09"/>
    <d v="2021-11-24T00:00:00"/>
    <m/>
    <b v="0"/>
    <m/>
    <m/>
    <s v="Field Sales"/>
    <m/>
    <m/>
    <m/>
    <m/>
    <m/>
    <x v="4539"/>
    <x v="0"/>
    <b v="0"/>
    <m/>
    <m/>
    <m/>
    <s v="0055A00000BclF5QAJ"/>
    <s v="01s5A000005xBspQAE"/>
    <m/>
    <m/>
    <s v="0036w00000JnOODAA3"/>
    <s v="System"/>
    <s v="ZipChip"/>
    <m/>
    <s v="0Q06w0000005zitCAA"/>
    <s v="0125A000001ESVfQAO"/>
    <b v="0"/>
    <m/>
    <b v="0"/>
    <m/>
    <m/>
    <x v="1"/>
    <b v="0"/>
    <d v="2021-11-24T15:01:10"/>
    <s v="0055A000008iLmcQAE"/>
    <m/>
    <b v="0"/>
    <x v="1"/>
    <n v="0"/>
    <n v="0"/>
    <n v="180170.75"/>
    <n v="0"/>
    <x v="1362"/>
    <n v="100"/>
    <n v="0"/>
  </r>
  <r>
    <s v="0016w00000V86gUAAR"/>
    <b v="0"/>
    <m/>
    <b v="0"/>
    <m/>
    <m/>
    <m/>
    <x v="330"/>
    <b v="1"/>
    <m/>
    <m/>
    <m/>
    <m/>
    <m/>
    <s v="0055A00000BclF5QAJ"/>
    <b v="0"/>
    <d v="2021-11-30T18:17:49"/>
    <d v="2021-12-14T00:00:00"/>
    <b v="0"/>
    <m/>
    <m/>
    <b v="0"/>
    <d v="2021-04-01T00:00:00"/>
    <n v="4"/>
    <n v="2021"/>
    <s v="Closed"/>
    <s v="Closed"/>
    <b v="0"/>
    <b v="0"/>
    <m/>
    <b v="1"/>
    <b v="0"/>
    <b v="0"/>
    <x v="27"/>
    <b v="0"/>
    <m/>
    <x v="0"/>
    <m/>
    <s v="0055A00000Bnt5hQAB"/>
    <d v="2021-12-15T14:23:10"/>
    <m/>
    <d v="2021-12-13T21:46:25"/>
    <d v="2021-12-14T00:00:00"/>
    <m/>
    <b v="0"/>
    <m/>
    <m/>
    <s v="Field Sales"/>
    <m/>
    <m/>
    <m/>
    <m/>
    <m/>
    <x v="4540"/>
    <x v="0"/>
    <b v="0"/>
    <m/>
    <m/>
    <m/>
    <s v="0055A00000Bnt5hQAB"/>
    <s v="01s5A000005xBspQAE"/>
    <m/>
    <m/>
    <s v="0036w00000JnOODAA3"/>
    <s v="System"/>
    <s v="ZipChip"/>
    <m/>
    <s v="0Q06w00000060PUCAY"/>
    <s v="0125A000001ESVfQAO"/>
    <b v="0"/>
    <m/>
    <b v="0"/>
    <m/>
    <m/>
    <x v="1"/>
    <b v="0"/>
    <d v="2021-12-15T14:23:10"/>
    <s v="0055A000008iLmcQAE"/>
    <m/>
    <b v="0"/>
    <x v="1"/>
    <n v="0"/>
    <n v="0"/>
    <n v="176824.25"/>
    <n v="0"/>
    <x v="1363"/>
    <n v="100"/>
    <n v="0"/>
  </r>
  <r>
    <s v="0016w00000V86gUAAR"/>
    <b v="0"/>
    <m/>
    <b v="0"/>
    <m/>
    <m/>
    <m/>
    <x v="975"/>
    <b v="1"/>
    <m/>
    <m/>
    <s v="0036w00000JnOODAA3"/>
    <m/>
    <m/>
    <s v="0055A00000BclF5QAJ"/>
    <b v="0"/>
    <d v="2021-11-16T15:12:54"/>
    <d v="2021-12-02T00:00:00"/>
    <b v="0"/>
    <m/>
    <m/>
    <b v="0"/>
    <d v="2021-04-01T00:00:00"/>
    <n v="4"/>
    <n v="2021"/>
    <s v="Closed"/>
    <s v="Closed"/>
    <b v="0"/>
    <b v="0"/>
    <m/>
    <b v="1"/>
    <b v="0"/>
    <b v="0"/>
    <x v="27"/>
    <b v="0"/>
    <m/>
    <x v="0"/>
    <m/>
    <s v="0055A00000BclF5QAJ"/>
    <d v="2021-12-15T18:56:23"/>
    <m/>
    <d v="2021-12-02T18:17:41"/>
    <d v="2021-12-02T00:00:00"/>
    <m/>
    <b v="0"/>
    <m/>
    <m/>
    <s v="Field Sales"/>
    <m/>
    <m/>
    <m/>
    <m/>
    <m/>
    <x v="4541"/>
    <x v="0"/>
    <b v="0"/>
    <m/>
    <m/>
    <m/>
    <s v="0055A000008iLoOQAU"/>
    <s v="01s5A000005xBspQAE"/>
    <m/>
    <m/>
    <s v="0036w00000JnOODAA3"/>
    <s v="System"/>
    <s v="ZipChip"/>
    <m/>
    <s v="0Q06w00000062QMCAY"/>
    <s v="0125A000001ESVfQAO"/>
    <b v="0"/>
    <m/>
    <b v="0"/>
    <m/>
    <m/>
    <x v="1"/>
    <b v="0"/>
    <d v="2021-12-15T18:56:23"/>
    <s v="0055A000008iLmcQAE"/>
    <m/>
    <b v="0"/>
    <x v="1"/>
    <n v="0"/>
    <n v="0"/>
    <n v="180170.75"/>
    <n v="0"/>
    <x v="1362"/>
    <n v="100"/>
    <n v="0"/>
  </r>
  <r>
    <s v="0016w00000V86gUAAR"/>
    <b v="0"/>
    <m/>
    <b v="0"/>
    <m/>
    <m/>
    <m/>
    <x v="975"/>
    <b v="1"/>
    <m/>
    <m/>
    <s v="0036w00000JnOODAA3"/>
    <m/>
    <m/>
    <s v="0055A00000BclF5QAJ"/>
    <b v="0"/>
    <d v="2021-12-17T14:07:53"/>
    <d v="2021-12-17T00:00:00"/>
    <b v="0"/>
    <m/>
    <m/>
    <b v="0"/>
    <d v="2021-04-01T00:00:00"/>
    <n v="4"/>
    <n v="2021"/>
    <s v="Closed"/>
    <s v="Closed"/>
    <b v="0"/>
    <b v="0"/>
    <m/>
    <b v="1"/>
    <b v="0"/>
    <b v="0"/>
    <x v="27"/>
    <b v="0"/>
    <m/>
    <x v="0"/>
    <m/>
    <s v="0056w000002M7MHAA0"/>
    <d v="2021-12-17T14:42:32"/>
    <m/>
    <d v="2021-12-17T14:42:31"/>
    <d v="2021-12-17T00:00:00"/>
    <m/>
    <b v="0"/>
    <m/>
    <m/>
    <s v="Field Sales"/>
    <m/>
    <m/>
    <m/>
    <m/>
    <m/>
    <x v="4542"/>
    <x v="0"/>
    <b v="0"/>
    <m/>
    <m/>
    <m/>
    <s v="0055A00000Bd4j9QAB"/>
    <s v="01s5A000005xBspQAE"/>
    <m/>
    <m/>
    <s v="0036w00000JnOODAA3"/>
    <s v="System"/>
    <s v="ZipChip"/>
    <m/>
    <s v="0Q06w00000062htCAA"/>
    <s v="0125A000001ESVfQAO"/>
    <b v="0"/>
    <m/>
    <b v="0"/>
    <m/>
    <m/>
    <x v="1"/>
    <b v="0"/>
    <d v="2021-12-17T14:42:32"/>
    <s v="0055A000008iLmcQAE"/>
    <m/>
    <b v="0"/>
    <x v="1"/>
    <n v="0"/>
    <n v="0"/>
    <n v="180170.75"/>
    <n v="0"/>
    <x v="1362"/>
    <n v="100"/>
    <n v="0"/>
  </r>
  <r>
    <s v="0015A00002Fs1NYQAZ"/>
    <b v="0"/>
    <m/>
    <b v="0"/>
    <m/>
    <m/>
    <m/>
    <x v="481"/>
    <b v="1"/>
    <m/>
    <m/>
    <m/>
    <m/>
    <m/>
    <s v="00531000008F2qlAAC"/>
    <b v="0"/>
    <d v="2021-05-28T19:23:15"/>
    <d v="2021-05-28T00:00:00"/>
    <b v="0"/>
    <m/>
    <m/>
    <b v="0"/>
    <d v="2021-02-01T00:00:00"/>
    <n v="2"/>
    <n v="2021"/>
    <s v="Closed"/>
    <s v="Closed"/>
    <b v="0"/>
    <b v="0"/>
    <m/>
    <b v="1"/>
    <b v="0"/>
    <b v="0"/>
    <x v="23"/>
    <b v="0"/>
    <m/>
    <x v="0"/>
    <m/>
    <s v="0055A00000BclF5QAJ"/>
    <d v="2021-06-08T13:46:48"/>
    <m/>
    <d v="2021-05-28T19:51:37"/>
    <d v="2021-05-28T00:00:00"/>
    <m/>
    <b v="0"/>
    <m/>
    <m/>
    <s v="Field Sales"/>
    <m/>
    <m/>
    <m/>
    <m/>
    <m/>
    <x v="4543"/>
    <x v="0"/>
    <b v="0"/>
    <m/>
    <m/>
    <m/>
    <s v="00531000008F2qlAAC"/>
    <s v="01si00000040RFIAA2"/>
    <m/>
    <m/>
    <s v="0035A00003ZgeBrQAJ"/>
    <m/>
    <s v="MX908"/>
    <m/>
    <m/>
    <s v="0125A000001NaBLQA0"/>
    <b v="0"/>
    <m/>
    <b v="0"/>
    <m/>
    <m/>
    <x v="1"/>
    <b v="0"/>
    <d v="2021-06-29T20:34:55"/>
    <m/>
    <m/>
    <b v="0"/>
    <x v="1"/>
    <n v="0"/>
    <n v="0"/>
    <n v="8125"/>
    <n v="0"/>
    <x v="1364"/>
    <n v="100"/>
    <n v="0"/>
  </r>
  <r>
    <s v="0013100001gYI3JAAW"/>
    <b v="0"/>
    <m/>
    <b v="0"/>
    <m/>
    <m/>
    <m/>
    <x v="344"/>
    <b v="1"/>
    <m/>
    <m/>
    <s v="003i000002Nuf5dAAB"/>
    <m/>
    <m/>
    <s v="00531000007KAsvAAG"/>
    <b v="0"/>
    <d v="2021-06-14T20:28:29"/>
    <d v="2021-06-16T00:00:00"/>
    <b v="0"/>
    <s v="Federal Resources"/>
    <d v="2021-09-30T00:00:00"/>
    <b v="0"/>
    <d v="2021-02-01T00:00:00"/>
    <n v="2"/>
    <n v="2021"/>
    <s v="Closed"/>
    <s v="Closed"/>
    <b v="0"/>
    <b v="0"/>
    <s v="HSGP"/>
    <b v="1"/>
    <b v="0"/>
    <b v="0"/>
    <x v="19"/>
    <b v="0"/>
    <m/>
    <x v="0"/>
    <m/>
    <s v="00531000007KAsvAAG"/>
    <d v="2021-06-16T18:09:34"/>
    <m/>
    <d v="2021-06-16T18:09:34"/>
    <d v="2021-06-16T00:00:00"/>
    <m/>
    <b v="0"/>
    <m/>
    <m/>
    <s v="Field Sales"/>
    <m/>
    <m/>
    <m/>
    <m/>
    <m/>
    <x v="4544"/>
    <x v="0"/>
    <b v="0"/>
    <m/>
    <m/>
    <m/>
    <s v="00531000007KAsvAAG"/>
    <s v="01s31000003qafjAAA"/>
    <m/>
    <s v="All Hazards"/>
    <s v="0035A00003McQdWQAV"/>
    <m/>
    <s v="MX908"/>
    <m/>
    <m/>
    <s v="0125A000001NaBLQA0"/>
    <b v="0"/>
    <m/>
    <b v="0"/>
    <m/>
    <m/>
    <x v="1"/>
    <b v="0"/>
    <d v="2021-06-29T20:34:55"/>
    <m/>
    <m/>
    <b v="0"/>
    <x v="1"/>
    <n v="0"/>
    <n v="0"/>
    <n v="70200"/>
    <n v="0"/>
    <x v="1365"/>
    <n v="100"/>
    <n v="0"/>
  </r>
  <r>
    <s v="0016e00002ZwDtFAAV"/>
    <b v="0"/>
    <m/>
    <b v="0"/>
    <m/>
    <m/>
    <m/>
    <x v="493"/>
    <b v="1"/>
    <m/>
    <m/>
    <m/>
    <m/>
    <m/>
    <s v="00531000008F2qlAAC"/>
    <b v="0"/>
    <d v="2021-06-17T22:00:59"/>
    <d v="2021-06-28T00:00:00"/>
    <b v="0"/>
    <m/>
    <m/>
    <b v="0"/>
    <d v="2021-02-01T00:00:00"/>
    <n v="2"/>
    <n v="2021"/>
    <s v="Closed"/>
    <s v="Closed"/>
    <b v="0"/>
    <b v="0"/>
    <m/>
    <b v="1"/>
    <b v="0"/>
    <b v="0"/>
    <x v="23"/>
    <b v="0"/>
    <m/>
    <x v="0"/>
    <m/>
    <s v="00531000008F2qlAAC"/>
    <d v="2021-06-28T16:29:23"/>
    <m/>
    <d v="2021-06-28T16:16:28"/>
    <d v="2021-06-28T00:00:00"/>
    <m/>
    <b v="0"/>
    <m/>
    <m/>
    <s v="Field Sales"/>
    <m/>
    <m/>
    <m/>
    <m/>
    <m/>
    <x v="4545"/>
    <x v="0"/>
    <b v="0"/>
    <m/>
    <m/>
    <m/>
    <s v="00531000008F2qlAAC"/>
    <s v="01si00000040RFIAA2"/>
    <m/>
    <s v="CWAs"/>
    <s v="00331000034mk78AAA"/>
    <m/>
    <s v="MX908"/>
    <m/>
    <m/>
    <s v="0125A000001NaBLQA0"/>
    <b v="0"/>
    <s v="All Hazards"/>
    <b v="0"/>
    <m/>
    <m/>
    <x v="1"/>
    <b v="0"/>
    <d v="2021-06-29T20:34:55"/>
    <m/>
    <m/>
    <b v="0"/>
    <x v="1"/>
    <n v="0"/>
    <n v="0"/>
    <n v="55419.75"/>
    <n v="0"/>
    <x v="1366"/>
    <n v="100"/>
    <n v="0"/>
  </r>
  <r>
    <s v="0015A000026nOcMQAU"/>
    <b v="0"/>
    <m/>
    <b v="0"/>
    <m/>
    <m/>
    <m/>
    <x v="645"/>
    <b v="1"/>
    <m/>
    <m/>
    <m/>
    <m/>
    <m/>
    <s v="00531000008F2qlAAC"/>
    <b v="0"/>
    <d v="2021-05-28T14:23:21"/>
    <d v="2021-06-01T00:00:00"/>
    <b v="0"/>
    <m/>
    <m/>
    <b v="0"/>
    <d v="2021-02-01T00:00:00"/>
    <n v="2"/>
    <n v="2021"/>
    <s v="Closed"/>
    <s v="Closed"/>
    <b v="0"/>
    <b v="0"/>
    <m/>
    <b v="1"/>
    <b v="0"/>
    <b v="0"/>
    <x v="23"/>
    <b v="0"/>
    <m/>
    <x v="0"/>
    <m/>
    <s v="00531000008F2qlAAC"/>
    <d v="2021-06-01T12:34:37"/>
    <m/>
    <d v="2021-06-01T12:34:37"/>
    <d v="2021-06-01T00:00:00"/>
    <m/>
    <b v="0"/>
    <m/>
    <m/>
    <s v="Field Sales"/>
    <m/>
    <m/>
    <m/>
    <m/>
    <m/>
    <x v="4546"/>
    <x v="0"/>
    <b v="0"/>
    <m/>
    <m/>
    <m/>
    <s v="00531000008F2qlAAC"/>
    <s v="01si00000040RFIAA2"/>
    <m/>
    <s v="CWAs"/>
    <s v="0035A00003ObMYnQAN"/>
    <m/>
    <s v="MX908"/>
    <m/>
    <m/>
    <s v="0125A000001NaBLQA0"/>
    <b v="0"/>
    <s v="Drugs"/>
    <b v="0"/>
    <m/>
    <m/>
    <x v="1"/>
    <b v="0"/>
    <d v="2021-06-29T20:34:55"/>
    <m/>
    <m/>
    <b v="0"/>
    <x v="1"/>
    <n v="0"/>
    <n v="0"/>
    <n v="6500"/>
    <n v="0"/>
    <x v="79"/>
    <n v="100"/>
    <n v="0"/>
  </r>
  <r>
    <s v="0015A00002Ui1vFQAR"/>
    <b v="0"/>
    <m/>
    <b v="0"/>
    <m/>
    <m/>
    <m/>
    <x v="566"/>
    <b v="1"/>
    <m/>
    <m/>
    <s v="0036e00003s3sXHAAY"/>
    <m/>
    <m/>
    <s v="0055A000009sa63QAA"/>
    <b v="0"/>
    <d v="2021-06-11T17:51:01"/>
    <d v="2021-06-15T00:00:00"/>
    <b v="0"/>
    <m/>
    <m/>
    <b v="0"/>
    <d v="2021-02-01T00:00:00"/>
    <n v="2"/>
    <n v="2021"/>
    <s v="Closed"/>
    <s v="Closed"/>
    <b v="0"/>
    <b v="0"/>
    <s v="CAP BUDGET"/>
    <b v="1"/>
    <b v="0"/>
    <b v="0"/>
    <x v="19"/>
    <b v="0"/>
    <m/>
    <x v="0"/>
    <m/>
    <s v="0055A000009sa63QAA"/>
    <d v="2021-06-15T13:06:46"/>
    <m/>
    <d v="2021-06-15T13:06:46"/>
    <d v="2021-06-15T00:00:00"/>
    <m/>
    <b v="0"/>
    <m/>
    <m/>
    <s v="Field Sales"/>
    <m/>
    <m/>
    <m/>
    <m/>
    <m/>
    <x v="4547"/>
    <x v="0"/>
    <b v="0"/>
    <m/>
    <m/>
    <m/>
    <s v="0055A000009sa63QAA"/>
    <s v="01s31000003qafjAAA"/>
    <m/>
    <s v="Drugs"/>
    <s v="0036e00003s3sXHAAY"/>
    <m/>
    <s v="MX908"/>
    <m/>
    <m/>
    <s v="0125A000001NaBLQA0"/>
    <b v="0"/>
    <s v="Drugs"/>
    <b v="0"/>
    <m/>
    <m/>
    <x v="1"/>
    <b v="0"/>
    <d v="2021-06-29T20:34:55"/>
    <m/>
    <m/>
    <b v="0"/>
    <x v="1"/>
    <n v="0"/>
    <n v="0"/>
    <n v="1073"/>
    <n v="0"/>
    <x v="1216"/>
    <n v="100"/>
    <n v="0"/>
  </r>
  <r>
    <s v="001i000000FKPu5AAH"/>
    <b v="0"/>
    <m/>
    <b v="0"/>
    <m/>
    <m/>
    <m/>
    <x v="52"/>
    <b v="1"/>
    <m/>
    <m/>
    <m/>
    <m/>
    <m/>
    <s v="0055A00000BcmLTQAZ"/>
    <b v="0"/>
    <d v="2021-06-10T13:29:55"/>
    <d v="2021-06-21T00:00:00"/>
    <b v="0"/>
    <m/>
    <m/>
    <b v="0"/>
    <d v="2021-02-01T00:00:00"/>
    <n v="2"/>
    <n v="2021"/>
    <s v="Closed"/>
    <s v="Closed"/>
    <b v="0"/>
    <b v="0"/>
    <m/>
    <b v="1"/>
    <b v="0"/>
    <b v="0"/>
    <x v="22"/>
    <b v="0"/>
    <m/>
    <x v="0"/>
    <m/>
    <s v="0055A00000BcmLTQAZ"/>
    <d v="2021-06-21T18:17:36"/>
    <m/>
    <d v="2021-06-21T18:17:36"/>
    <d v="2021-06-21T00:00:00"/>
    <m/>
    <b v="0"/>
    <m/>
    <m/>
    <s v="Inside Sales"/>
    <m/>
    <m/>
    <m/>
    <m/>
    <m/>
    <x v="4548"/>
    <x v="0"/>
    <b v="0"/>
    <m/>
    <m/>
    <m/>
    <s v="0055A00000Bd3dUQAR"/>
    <s v="01s31000003qafjAAA"/>
    <m/>
    <s v="CWAs"/>
    <s v="0035A00003eMaZZQA0"/>
    <m/>
    <s v="MX908"/>
    <m/>
    <m/>
    <s v="0125A000001NaBLQA0"/>
    <b v="0"/>
    <s v="Explosives"/>
    <b v="0"/>
    <m/>
    <m/>
    <x v="1"/>
    <b v="0"/>
    <d v="2021-06-29T20:34:55"/>
    <m/>
    <m/>
    <b v="0"/>
    <x v="1"/>
    <n v="0"/>
    <n v="0"/>
    <n v="398"/>
    <n v="0"/>
    <x v="1099"/>
    <n v="100"/>
    <n v="0"/>
  </r>
  <r>
    <s v="0016w00000V86gUAAR"/>
    <b v="0"/>
    <m/>
    <b v="0"/>
    <m/>
    <m/>
    <m/>
    <x v="977"/>
    <b v="1"/>
    <m/>
    <m/>
    <s v="0036w00000JnOODAA3"/>
    <m/>
    <m/>
    <s v="0055A00000BclF5QAJ"/>
    <b v="0"/>
    <d v="2021-11-16T15:28:51"/>
    <d v="2021-11-24T00:00:00"/>
    <b v="0"/>
    <m/>
    <m/>
    <b v="0"/>
    <d v="2021-04-01T00:00:00"/>
    <n v="4"/>
    <n v="2021"/>
    <s v="Closed"/>
    <s v="Closed"/>
    <b v="0"/>
    <b v="0"/>
    <m/>
    <b v="1"/>
    <b v="0"/>
    <b v="0"/>
    <x v="26"/>
    <b v="0"/>
    <m/>
    <x v="0"/>
    <m/>
    <s v="0056w000002M7MHAA0"/>
    <d v="2021-11-23T22:20:20"/>
    <m/>
    <d v="2021-11-23T22:20:20"/>
    <d v="2021-11-24T00:00:00"/>
    <m/>
    <b v="0"/>
    <m/>
    <m/>
    <s v="Field Sales"/>
    <m/>
    <m/>
    <m/>
    <m/>
    <m/>
    <x v="4549"/>
    <x v="0"/>
    <b v="0"/>
    <m/>
    <m/>
    <m/>
    <s v="0055A00000BclF5QAJ"/>
    <s v="01s31000003qafjAAA"/>
    <m/>
    <m/>
    <s v="0036w00000JnOODAA3"/>
    <m/>
    <s v="MX908"/>
    <m/>
    <s v="0Q06w0000005yoSCAQ"/>
    <s v="0125A000001NaBLQA0"/>
    <b v="0"/>
    <m/>
    <b v="0"/>
    <m/>
    <m/>
    <x v="1"/>
    <b v="0"/>
    <d v="2021-11-23T22:20:21"/>
    <m/>
    <m/>
    <b v="0"/>
    <x v="1"/>
    <n v="0"/>
    <n v="0"/>
    <n v="67121.22"/>
    <n v="0"/>
    <x v="1367"/>
    <n v="100"/>
    <n v="0"/>
  </r>
  <r>
    <s v="0016w00000V86N8AAJ"/>
    <b v="0"/>
    <m/>
    <b v="0"/>
    <m/>
    <m/>
    <m/>
    <x v="331"/>
    <b v="1"/>
    <m/>
    <m/>
    <s v="0036w00000JnOF3AAN"/>
    <m/>
    <m/>
    <s v="0055A00000BclF5QAJ"/>
    <b v="0"/>
    <d v="2021-10-11T17:42:32"/>
    <d v="2021-12-02T00:00:00"/>
    <b v="0"/>
    <m/>
    <m/>
    <b v="0"/>
    <d v="2021-04-01T00:00:00"/>
    <n v="4"/>
    <n v="2021"/>
    <s v="Closed"/>
    <s v="Closed"/>
    <b v="0"/>
    <b v="0"/>
    <m/>
    <b v="1"/>
    <b v="0"/>
    <b v="0"/>
    <x v="20"/>
    <b v="0"/>
    <m/>
    <x v="0"/>
    <m/>
    <s v="0055A00000BclF5QAJ"/>
    <d v="2021-12-01T22:42:50"/>
    <m/>
    <d v="2021-12-01T22:41:34"/>
    <d v="2021-12-02T00:00:00"/>
    <m/>
    <b v="0"/>
    <m/>
    <m/>
    <s v="Organic Social"/>
    <m/>
    <m/>
    <m/>
    <m/>
    <m/>
    <x v="4550"/>
    <x v="0"/>
    <b v="0"/>
    <m/>
    <m/>
    <m/>
    <s v="00531000007MUoEAAW"/>
    <s v="01s31000003qafjAAA"/>
    <m/>
    <m/>
    <m/>
    <m/>
    <s v="MX908"/>
    <m/>
    <s v="0Q06w00000060dTCAQ"/>
    <s v="0125A000001NaBLQA0"/>
    <b v="0"/>
    <m/>
    <b v="0"/>
    <m/>
    <m/>
    <x v="1"/>
    <b v="0"/>
    <d v="2021-12-01T22:42:50"/>
    <m/>
    <m/>
    <b v="0"/>
    <x v="1"/>
    <n v="0"/>
    <n v="0"/>
    <n v="63893.03"/>
    <n v="0"/>
    <x v="1368"/>
    <n v="100"/>
    <n v="0"/>
  </r>
  <r>
    <s v="0016w00000V86N8AAJ"/>
    <b v="0"/>
    <m/>
    <b v="0"/>
    <m/>
    <m/>
    <m/>
    <x v="331"/>
    <b v="1"/>
    <m/>
    <m/>
    <s v="0036w00000JnOF3AAN"/>
    <m/>
    <m/>
    <s v="0055A00000BclF5QAJ"/>
    <b v="0"/>
    <d v="2021-12-01T14:28:24"/>
    <d v="2021-12-09T00:00:00"/>
    <b v="0"/>
    <m/>
    <m/>
    <b v="0"/>
    <d v="2021-04-01T00:00:00"/>
    <n v="4"/>
    <n v="2021"/>
    <s v="Closed"/>
    <s v="Closed"/>
    <b v="0"/>
    <b v="0"/>
    <m/>
    <b v="1"/>
    <b v="0"/>
    <b v="0"/>
    <x v="20"/>
    <b v="0"/>
    <m/>
    <x v="0"/>
    <m/>
    <s v="00531000007MUoEAAW"/>
    <d v="2021-12-09T19:53:43"/>
    <m/>
    <d v="2021-12-09T17:42:02"/>
    <d v="2021-12-09T00:00:00"/>
    <m/>
    <b v="0"/>
    <m/>
    <m/>
    <s v="Organic Social"/>
    <m/>
    <m/>
    <m/>
    <m/>
    <m/>
    <x v="4551"/>
    <x v="0"/>
    <b v="0"/>
    <m/>
    <m/>
    <m/>
    <s v="00531000007MUoEAAW"/>
    <s v="01s31000003qafjAAA"/>
    <m/>
    <m/>
    <m/>
    <m/>
    <s v="MX908"/>
    <m/>
    <s v="0Q06w00000060cfCAA"/>
    <s v="0125A000001NaBLQA0"/>
    <b v="0"/>
    <m/>
    <b v="0"/>
    <m/>
    <m/>
    <x v="1"/>
    <b v="0"/>
    <d v="2021-12-09T19:53:43"/>
    <m/>
    <m/>
    <b v="0"/>
    <x v="1"/>
    <n v="0"/>
    <n v="0"/>
    <n v="131040.12"/>
    <n v="0"/>
    <x v="1369"/>
    <n v="100"/>
    <n v="0"/>
  </r>
  <r>
    <s v="0016w00000V86N8AAJ"/>
    <b v="0"/>
    <m/>
    <b v="0"/>
    <m/>
    <m/>
    <m/>
    <x v="331"/>
    <b v="1"/>
    <m/>
    <m/>
    <s v="0036w00000JnOF3AAN"/>
    <m/>
    <m/>
    <s v="0055A00000BclF5QAJ"/>
    <b v="0"/>
    <d v="2021-12-17T17:20:44"/>
    <d v="2021-12-17T00:00:00"/>
    <b v="0"/>
    <m/>
    <m/>
    <b v="0"/>
    <d v="2021-04-01T00:00:00"/>
    <n v="4"/>
    <n v="2021"/>
    <s v="Closed"/>
    <s v="Closed"/>
    <b v="0"/>
    <b v="0"/>
    <m/>
    <b v="1"/>
    <b v="0"/>
    <b v="0"/>
    <x v="20"/>
    <b v="0"/>
    <m/>
    <x v="0"/>
    <m/>
    <s v="0055A00000BclF5QAJ"/>
    <d v="2021-12-17T19:59:26"/>
    <m/>
    <d v="2021-12-17T17:42:13"/>
    <d v="2021-12-17T00:00:00"/>
    <m/>
    <b v="0"/>
    <m/>
    <m/>
    <s v="Organic Social"/>
    <m/>
    <m/>
    <m/>
    <m/>
    <m/>
    <x v="4552"/>
    <x v="0"/>
    <b v="0"/>
    <m/>
    <m/>
    <m/>
    <s v="00531000007MUoEAAW"/>
    <s v="01s31000003qafjAAA"/>
    <m/>
    <m/>
    <m/>
    <m/>
    <s v="MX908"/>
    <m/>
    <s v="0Q06w00000062ihCAA"/>
    <s v="0125A000001NaBLQA0"/>
    <b v="0"/>
    <m/>
    <b v="0"/>
    <m/>
    <m/>
    <x v="1"/>
    <b v="0"/>
    <d v="2021-12-17T19:59:26"/>
    <m/>
    <m/>
    <b v="0"/>
    <x v="1"/>
    <n v="0"/>
    <n v="0"/>
    <n v="131040.12"/>
    <n v="0"/>
    <x v="1369"/>
    <n v="100"/>
    <n v="0"/>
  </r>
  <r>
    <s v="0016w00000V86N8AAJ"/>
    <b v="0"/>
    <m/>
    <b v="0"/>
    <m/>
    <m/>
    <m/>
    <x v="331"/>
    <b v="1"/>
    <m/>
    <m/>
    <s v="0036w00000JnOF3AAN"/>
    <m/>
    <m/>
    <s v="0055A00000BclF5QAJ"/>
    <b v="0"/>
    <d v="2021-11-29T19:35:41"/>
    <m/>
    <b v="0"/>
    <m/>
    <m/>
    <b v="0"/>
    <d v="2021-04-01T00:00:00"/>
    <n v="4"/>
    <n v="2021"/>
    <s v="Closed"/>
    <s v="Closed"/>
    <b v="0"/>
    <b v="0"/>
    <m/>
    <b v="1"/>
    <b v="0"/>
    <b v="0"/>
    <x v="20"/>
    <b v="0"/>
    <m/>
    <x v="0"/>
    <m/>
    <s v="0055A00000BclF5QAJ"/>
    <d v="2021-11-29T19:36:44"/>
    <m/>
    <m/>
    <d v="2021-11-30T00:00:00"/>
    <m/>
    <b v="0"/>
    <m/>
    <m/>
    <s v="Organic Social"/>
    <m/>
    <m/>
    <m/>
    <m/>
    <m/>
    <x v="4553"/>
    <x v="0"/>
    <b v="0"/>
    <m/>
    <m/>
    <m/>
    <s v="0055A00000BclF5QAJ"/>
    <s v="01si00000040RFIAA2"/>
    <m/>
    <m/>
    <m/>
    <m/>
    <s v="MX908"/>
    <m/>
    <m/>
    <s v="0125A000001NaBLQA0"/>
    <b v="0"/>
    <m/>
    <b v="0"/>
    <m/>
    <m/>
    <x v="1"/>
    <b v="0"/>
    <d v="2021-11-29T19:36:44"/>
    <m/>
    <m/>
    <b v="0"/>
    <x v="1"/>
    <n v="0"/>
    <n v="0"/>
    <n v="4775.46"/>
    <n v="0"/>
    <x v="1370"/>
    <n v="100"/>
    <n v="0"/>
  </r>
  <r>
    <s v="0016w00000W04kAAAR"/>
    <b v="0"/>
    <m/>
    <b v="0"/>
    <m/>
    <m/>
    <m/>
    <x v="333"/>
    <b v="1"/>
    <m/>
    <m/>
    <s v="0036w00000KbcWqAAJ"/>
    <m/>
    <m/>
    <s v="0055A00000BclF5QAJ"/>
    <b v="1"/>
    <d v="2021-11-15T20:03:57"/>
    <d v="2021-12-08T00:00:00"/>
    <b v="0"/>
    <m/>
    <m/>
    <b v="0"/>
    <d v="2021-04-01T00:00:00"/>
    <n v="4"/>
    <n v="2021"/>
    <s v="Closed"/>
    <s v="Closed"/>
    <b v="0"/>
    <b v="0"/>
    <m/>
    <b v="1"/>
    <b v="1"/>
    <b v="1"/>
    <x v="17"/>
    <b v="0"/>
    <m/>
    <x v="0"/>
    <d v="2021-11-01T00:00:00"/>
    <s v="0055A00000BclF5QAJ"/>
    <d v="2021-12-08T23:39:21"/>
    <m/>
    <d v="2021-12-08T23:39:20"/>
    <d v="2021-12-08T00:00:00"/>
    <m/>
    <b v="0"/>
    <m/>
    <m/>
    <s v="Field Sales"/>
    <m/>
    <m/>
    <m/>
    <m/>
    <m/>
    <x v="4554"/>
    <x v="0"/>
    <b v="0"/>
    <m/>
    <m/>
    <m/>
    <s v="0055A00000BclF5QAJ"/>
    <s v="01s5A000005xBspQAE"/>
    <m/>
    <m/>
    <s v="0036w00000KbcWqAAJ"/>
    <m/>
    <s v="Rebel"/>
    <m/>
    <s v="0Q06w0000005yhBCAQ"/>
    <s v="0125A000001ESVfQAO"/>
    <b v="0"/>
    <m/>
    <b v="0"/>
    <m/>
    <m/>
    <x v="1"/>
    <b v="0"/>
    <d v="2021-12-08T23:39:21"/>
    <s v="0055A000008iLmcQAE"/>
    <m/>
    <b v="0"/>
    <x v="1"/>
    <n v="0"/>
    <n v="0"/>
    <n v="138168"/>
    <n v="0"/>
    <x v="1371"/>
    <n v="100"/>
    <n v="0"/>
  </r>
  <r>
    <s v="001i000001LHDIlAAP"/>
    <b v="0"/>
    <m/>
    <b v="0"/>
    <m/>
    <m/>
    <m/>
    <x v="403"/>
    <b v="1"/>
    <m/>
    <m/>
    <m/>
    <m/>
    <m/>
    <s v="00531000007MUoEAAW"/>
    <b v="0"/>
    <d v="2021-06-11T12:53:10"/>
    <d v="2021-06-11T00:00:00"/>
    <b v="0"/>
    <m/>
    <m/>
    <b v="0"/>
    <d v="2021-02-01T00:00:00"/>
    <n v="2"/>
    <n v="2021"/>
    <s v="Closed"/>
    <s v="Closed"/>
    <b v="1"/>
    <b v="0"/>
    <m/>
    <b v="1"/>
    <b v="0"/>
    <b v="0"/>
    <x v="23"/>
    <b v="0"/>
    <m/>
    <x v="0"/>
    <m/>
    <s v="00531000007MUoEAAW"/>
    <d v="2021-06-11T18:21:40"/>
    <m/>
    <d v="2021-06-11T15:25:06"/>
    <d v="2021-06-11T00:00:00"/>
    <m/>
    <b v="0"/>
    <m/>
    <m/>
    <s v="Field Sales"/>
    <m/>
    <m/>
    <m/>
    <m/>
    <m/>
    <x v="4555"/>
    <x v="0"/>
    <b v="0"/>
    <m/>
    <m/>
    <m/>
    <s v="00531000008F2qlAAC"/>
    <s v="01si00000040RFIAA2"/>
    <m/>
    <m/>
    <m/>
    <m/>
    <s v="MX908"/>
    <m/>
    <m/>
    <s v="0125A000001NaBLQA0"/>
    <b v="0"/>
    <m/>
    <b v="0"/>
    <m/>
    <m/>
    <x v="1"/>
    <b v="0"/>
    <d v="2021-06-29T20:34:55"/>
    <m/>
    <m/>
    <b v="0"/>
    <x v="1"/>
    <n v="0"/>
    <n v="0"/>
    <n v="2205.63"/>
    <n v="0"/>
    <x v="1372"/>
    <n v="100"/>
    <n v="0"/>
  </r>
  <r>
    <s v="0013100001k6hL1AAI"/>
    <b v="0"/>
    <m/>
    <b v="0"/>
    <m/>
    <m/>
    <m/>
    <x v="493"/>
    <b v="1"/>
    <m/>
    <m/>
    <s v="0036e00003s3PVoAAM"/>
    <m/>
    <m/>
    <s v="00531000007KAsvAAG"/>
    <b v="0"/>
    <d v="2021-05-25T17:10:40"/>
    <d v="2021-06-28T00:00:00"/>
    <b v="0"/>
    <m/>
    <m/>
    <b v="0"/>
    <d v="2021-02-01T00:00:00"/>
    <n v="2"/>
    <n v="2021"/>
    <s v="Closed"/>
    <s v="Closed"/>
    <b v="1"/>
    <b v="0"/>
    <s v="OTHER"/>
    <b v="1"/>
    <b v="0"/>
    <b v="0"/>
    <x v="19"/>
    <b v="0"/>
    <m/>
    <x v="0"/>
    <d v="2021-06-17T00:00:00"/>
    <s v="00531000007KAsvAAG"/>
    <d v="2021-06-28T17:48:19"/>
    <m/>
    <d v="2021-06-28T17:48:19"/>
    <d v="2021-06-28T00:00:00"/>
    <m/>
    <b v="0"/>
    <m/>
    <m/>
    <s v="Field Sales"/>
    <m/>
    <m/>
    <m/>
    <m/>
    <m/>
    <x v="4556"/>
    <x v="0"/>
    <b v="0"/>
    <m/>
    <m/>
    <m/>
    <s v="00531000007KAsvAAG"/>
    <s v="01s31000003qafjAAA"/>
    <m/>
    <s v="Drugs"/>
    <m/>
    <m/>
    <s v="MX908"/>
    <m/>
    <s v="0Q06e000001eaZXCAY"/>
    <s v="0125A000001NaBLQA0"/>
    <b v="0"/>
    <m/>
    <b v="0"/>
    <m/>
    <m/>
    <x v="1"/>
    <b v="0"/>
    <d v="2021-06-29T20:34:55"/>
    <m/>
    <m/>
    <b v="0"/>
    <x v="1"/>
    <n v="0"/>
    <n v="0"/>
    <n v="69634.259999999995"/>
    <n v="0"/>
    <x v="1373"/>
    <n v="100"/>
    <n v="0"/>
  </r>
  <r>
    <s v="0015A00001ztwmzQAA"/>
    <b v="0"/>
    <m/>
    <b v="0"/>
    <m/>
    <m/>
    <m/>
    <x v="533"/>
    <b v="1"/>
    <m/>
    <m/>
    <m/>
    <m/>
    <m/>
    <s v="0055A000009GxI2QAK"/>
    <b v="0"/>
    <d v="2021-06-14T21:45:50"/>
    <d v="2021-06-14T00:00:00"/>
    <b v="0"/>
    <m/>
    <m/>
    <b v="0"/>
    <d v="2021-02-01T00:00:00"/>
    <n v="2"/>
    <n v="2021"/>
    <s v="Closed"/>
    <s v="Closed"/>
    <b v="0"/>
    <b v="0"/>
    <m/>
    <b v="1"/>
    <b v="0"/>
    <b v="0"/>
    <x v="23"/>
    <b v="0"/>
    <m/>
    <x v="0"/>
    <m/>
    <s v="0055A000009GxI2QAK"/>
    <d v="2021-06-14T22:00:19"/>
    <m/>
    <d v="2021-06-14T21:53:08"/>
    <d v="2021-06-14T00:00:00"/>
    <m/>
    <b v="0"/>
    <m/>
    <m/>
    <s v="Inside Sales"/>
    <m/>
    <m/>
    <m/>
    <m/>
    <m/>
    <x v="4557"/>
    <x v="0"/>
    <b v="1"/>
    <m/>
    <m/>
    <m/>
    <s v="0055A000009GxI2QAK"/>
    <s v="01si00000040RFIAA2"/>
    <m/>
    <m/>
    <s v="0035A00003hldRzQAI"/>
    <m/>
    <s v="MX908"/>
    <m/>
    <m/>
    <s v="0125A000001NaBLQA0"/>
    <b v="0"/>
    <m/>
    <b v="0"/>
    <m/>
    <m/>
    <x v="1"/>
    <b v="0"/>
    <d v="2021-06-29T20:34:55"/>
    <m/>
    <m/>
    <b v="0"/>
    <x v="1"/>
    <n v="0"/>
    <n v="0"/>
    <n v="1500"/>
    <n v="0"/>
    <x v="882"/>
    <n v="100"/>
    <n v="0"/>
  </r>
  <r>
    <s v="0015A00001ztwmzQAA"/>
    <b v="0"/>
    <m/>
    <b v="0"/>
    <m/>
    <m/>
    <m/>
    <x v="52"/>
    <b v="1"/>
    <m/>
    <m/>
    <m/>
    <m/>
    <m/>
    <s v="0055A000009GxI2QAK"/>
    <b v="0"/>
    <d v="2021-06-21T13:12:50"/>
    <m/>
    <b v="0"/>
    <m/>
    <m/>
    <b v="0"/>
    <d v="2021-02-01T00:00:00"/>
    <n v="2"/>
    <n v="2021"/>
    <s v="Closed"/>
    <s v="Closed"/>
    <b v="0"/>
    <b v="0"/>
    <m/>
    <b v="1"/>
    <b v="0"/>
    <b v="0"/>
    <x v="23"/>
    <b v="0"/>
    <m/>
    <x v="0"/>
    <m/>
    <s v="0055A000009GxI2QAK"/>
    <d v="2021-06-21T13:54:37"/>
    <m/>
    <m/>
    <d v="2021-06-21T00:00:00"/>
    <m/>
    <b v="0"/>
    <m/>
    <m/>
    <s v="Field Sales"/>
    <m/>
    <m/>
    <m/>
    <m/>
    <m/>
    <x v="4558"/>
    <x v="0"/>
    <b v="1"/>
    <m/>
    <m/>
    <m/>
    <s v="0055A000009GxI2QAK"/>
    <s v="01si00000040RFIAA2"/>
    <m/>
    <s v="Other"/>
    <s v="0035A00003hldRzQAI"/>
    <m/>
    <s v="MX908"/>
    <m/>
    <m/>
    <s v="0125A000001NaBLQA0"/>
    <b v="0"/>
    <s v="Other"/>
    <b v="0"/>
    <m/>
    <m/>
    <x v="1"/>
    <b v="0"/>
    <d v="2021-06-29T20:34:55"/>
    <m/>
    <m/>
    <b v="0"/>
    <x v="1"/>
    <n v="0"/>
    <n v="0"/>
    <n v="5085.75"/>
    <n v="0"/>
    <x v="1374"/>
    <n v="100"/>
    <n v="0"/>
  </r>
  <r>
    <s v="0013100001gxRq8AAE"/>
    <b v="0"/>
    <m/>
    <b v="0"/>
    <s v="7015A000001eOy9QAE"/>
    <m/>
    <m/>
    <x v="971"/>
    <b v="1"/>
    <m/>
    <m/>
    <m/>
    <m/>
    <m/>
    <s v="00531000007MUoEAAW"/>
    <b v="0"/>
    <d v="2021-05-17T14:31:08"/>
    <d v="2021-06-10T00:00:00"/>
    <b v="0"/>
    <m/>
    <m/>
    <b v="0"/>
    <d v="2021-02-01T00:00:00"/>
    <n v="2"/>
    <n v="2021"/>
    <s v="Closed"/>
    <s v="Closed"/>
    <b v="1"/>
    <b v="0"/>
    <m/>
    <b v="1"/>
    <b v="0"/>
    <b v="0"/>
    <x v="19"/>
    <b v="0"/>
    <m/>
    <x v="0"/>
    <d v="2021-05-19T00:00:00"/>
    <s v="00531000007MUoEAAW"/>
    <d v="2021-06-17T15:21:25"/>
    <m/>
    <d v="2021-06-10T20:10:21"/>
    <d v="2021-06-10T00:00:00"/>
    <m/>
    <b v="0"/>
    <m/>
    <m/>
    <s v="Inside Sales"/>
    <m/>
    <m/>
    <m/>
    <m/>
    <m/>
    <x v="4559"/>
    <x v="0"/>
    <b v="1"/>
    <m/>
    <m/>
    <m/>
    <s v="00531000007MUoEAAW"/>
    <s v="01s31000003qafjAAA"/>
    <m/>
    <s v="All Hazards"/>
    <s v="0036e00003qhdGvAAI"/>
    <m/>
    <s v="MX908"/>
    <m/>
    <s v="0Q06e000001eZ6GCAU"/>
    <s v="0125A000001NaBLQA0"/>
    <b v="0"/>
    <m/>
    <b v="0"/>
    <m/>
    <m/>
    <x v="1"/>
    <b v="0"/>
    <d v="2021-06-29T20:34:55"/>
    <m/>
    <m/>
    <b v="0"/>
    <x v="1"/>
    <n v="0"/>
    <n v="0"/>
    <n v="6500"/>
    <n v="0"/>
    <x v="79"/>
    <n v="100"/>
    <n v="0"/>
  </r>
  <r>
    <s v="0016e00002ZiylrAAB"/>
    <b v="0"/>
    <m/>
    <b v="0"/>
    <m/>
    <m/>
    <m/>
    <x v="566"/>
    <b v="1"/>
    <m/>
    <m/>
    <m/>
    <m/>
    <m/>
    <s v="0055A000009GxI2QAK"/>
    <b v="0"/>
    <d v="2021-05-17T12:45:42"/>
    <d v="2021-06-15T00:00:00"/>
    <b v="0"/>
    <m/>
    <m/>
    <b v="0"/>
    <d v="2021-02-01T00:00:00"/>
    <n v="2"/>
    <n v="2021"/>
    <s v="Closed"/>
    <s v="Closed"/>
    <b v="1"/>
    <b v="0"/>
    <m/>
    <b v="1"/>
    <b v="0"/>
    <b v="0"/>
    <x v="23"/>
    <b v="0"/>
    <m/>
    <x v="0"/>
    <m/>
    <s v="0055A000009GxI2QAK"/>
    <d v="2021-06-15T13:00:32"/>
    <m/>
    <d v="2021-06-15T11:49:15"/>
    <d v="2021-06-15T00:00:00"/>
    <m/>
    <b v="0"/>
    <m/>
    <m/>
    <s v="Field Sales"/>
    <m/>
    <m/>
    <m/>
    <m/>
    <m/>
    <x v="4560"/>
    <x v="0"/>
    <b v="1"/>
    <m/>
    <m/>
    <m/>
    <s v="0055A000009GxI2QAK"/>
    <s v="01si00000040RFIAA2"/>
    <m/>
    <s v="Drugs"/>
    <s v="0035A00003eNTxFQAW"/>
    <m/>
    <s v="MX908"/>
    <m/>
    <m/>
    <s v="0125A000001NaBLQA0"/>
    <b v="0"/>
    <s v="Explosives"/>
    <b v="0"/>
    <m/>
    <m/>
    <x v="1"/>
    <b v="0"/>
    <d v="2021-06-29T20:34:55"/>
    <m/>
    <m/>
    <b v="0"/>
    <x v="1"/>
    <n v="0"/>
    <n v="0"/>
    <n v="48750"/>
    <n v="0"/>
    <x v="697"/>
    <n v="100"/>
    <n v="0"/>
  </r>
  <r>
    <s v="0015A00002KuRNaQAN"/>
    <b v="0"/>
    <m/>
    <b v="0"/>
    <m/>
    <m/>
    <m/>
    <x v="344"/>
    <b v="1"/>
    <m/>
    <m/>
    <m/>
    <m/>
    <m/>
    <s v="0055A00000Bd5F0QAJ"/>
    <b v="0"/>
    <d v="2021-05-13T08:57:07"/>
    <d v="2021-06-16T00:00:00"/>
    <b v="0"/>
    <m/>
    <m/>
    <b v="0"/>
    <d v="2021-02-01T00:00:00"/>
    <n v="2"/>
    <n v="2021"/>
    <s v="Closed"/>
    <s v="Closed"/>
    <b v="1"/>
    <b v="1"/>
    <m/>
    <b v="1"/>
    <b v="0"/>
    <b v="0"/>
    <x v="15"/>
    <b v="0"/>
    <m/>
    <x v="0"/>
    <d v="2021-06-14T00:00:00"/>
    <s v="0055A00000Bd5F0QAJ"/>
    <d v="2021-06-16T09:36:44"/>
    <m/>
    <d v="2021-06-16T09:36:43"/>
    <d v="2021-06-16T00:00:00"/>
    <m/>
    <b v="0"/>
    <m/>
    <m/>
    <s v="Field Sales"/>
    <m/>
    <m/>
    <m/>
    <m/>
    <m/>
    <x v="4561"/>
    <x v="0"/>
    <b v="0"/>
    <m/>
    <m/>
    <m/>
    <s v="0055A00000Bd5F0QAJ"/>
    <s v="01s5A000005xBsuQAE"/>
    <m/>
    <m/>
    <s v="0035A00003fL7q1QAC"/>
    <s v="System"/>
    <s v="Rebel"/>
    <m/>
    <s v="0Q06e000001eZmSCAU"/>
    <s v="0125A000001ESVfQAO"/>
    <b v="0"/>
    <m/>
    <b v="0"/>
    <m/>
    <m/>
    <x v="1"/>
    <b v="0"/>
    <d v="2021-06-29T20:34:55"/>
    <s v="0056e00000BdE5OAAV"/>
    <m/>
    <b v="0"/>
    <x v="1"/>
    <n v="0"/>
    <n v="0"/>
    <n v="139659.48000000001"/>
    <n v="0"/>
    <x v="1375"/>
    <n v="100"/>
    <n v="0"/>
  </r>
  <r>
    <s v="0016e00002ZiuBhAAJ"/>
    <b v="0"/>
    <m/>
    <b v="0"/>
    <m/>
    <m/>
    <m/>
    <x v="206"/>
    <b v="1"/>
    <m/>
    <m/>
    <s v="0036e00003s3ofiAAA"/>
    <m/>
    <m/>
    <s v="0056e00000BdAUZAA3"/>
    <b v="1"/>
    <d v="2021-06-11T11:56:34"/>
    <d v="2021-06-25T00:00:00"/>
    <b v="0"/>
    <m/>
    <m/>
    <b v="0"/>
    <d v="2021-02-01T00:00:00"/>
    <n v="2"/>
    <n v="2021"/>
    <s v="Closed"/>
    <s v="Closed"/>
    <b v="1"/>
    <b v="1"/>
    <m/>
    <b v="1"/>
    <b v="0"/>
    <b v="0"/>
    <x v="15"/>
    <b v="0"/>
    <m/>
    <x v="0"/>
    <m/>
    <s v="0055A00000BcmLYQAZ"/>
    <d v="2021-06-25T16:36:21"/>
    <m/>
    <d v="2021-06-25T11:49:19"/>
    <d v="2021-06-25T00:00:00"/>
    <m/>
    <b v="0"/>
    <m/>
    <m/>
    <s v="Field Sales"/>
    <m/>
    <m/>
    <m/>
    <m/>
    <m/>
    <x v="4562"/>
    <x v="0"/>
    <b v="0"/>
    <m/>
    <m/>
    <m/>
    <s v="0056e00000BdAUZAA3"/>
    <s v="01s5A000005xBsuQAE"/>
    <m/>
    <m/>
    <s v="0036e00003s3ofiAAA"/>
    <s v="System"/>
    <s v="Rebel"/>
    <m/>
    <m/>
    <s v="0125A000001ESVfQAO"/>
    <b v="0"/>
    <m/>
    <b v="0"/>
    <m/>
    <m/>
    <x v="1"/>
    <b v="0"/>
    <d v="2021-06-29T20:34:55"/>
    <s v="0055A00000Bd3dKQAR"/>
    <m/>
    <b v="0"/>
    <x v="1"/>
    <n v="0"/>
    <n v="0"/>
    <n v="113682.54"/>
    <n v="0"/>
    <x v="1330"/>
    <n v="100"/>
    <n v="0"/>
  </r>
  <r>
    <s v="0015A00002QdSBbQAN"/>
    <b v="0"/>
    <m/>
    <b v="0"/>
    <m/>
    <m/>
    <m/>
    <x v="206"/>
    <b v="1"/>
    <m/>
    <m/>
    <s v="0035A00003kghlGQAQ"/>
    <m/>
    <m/>
    <s v="0055A00000BNpn5QAD"/>
    <b v="1"/>
    <d v="2021-06-10T11:52:32"/>
    <d v="2021-06-25T00:00:00"/>
    <b v="0"/>
    <m/>
    <m/>
    <b v="0"/>
    <d v="2021-02-01T00:00:00"/>
    <n v="2"/>
    <n v="2021"/>
    <s v="Closed"/>
    <s v="Closed"/>
    <b v="1"/>
    <b v="1"/>
    <m/>
    <b v="1"/>
    <b v="0"/>
    <b v="0"/>
    <x v="15"/>
    <b v="0"/>
    <m/>
    <x v="0"/>
    <m/>
    <s v="0055A00000BcmLYQAZ"/>
    <d v="2021-06-25T16:36:21"/>
    <m/>
    <d v="2021-06-25T14:14:01"/>
    <d v="2021-06-25T00:00:00"/>
    <m/>
    <b v="0"/>
    <m/>
    <m/>
    <s v="Field Sales"/>
    <m/>
    <m/>
    <m/>
    <m/>
    <m/>
    <x v="4563"/>
    <x v="0"/>
    <b v="0"/>
    <m/>
    <m/>
    <m/>
    <s v="0056e00000BdAUZAA3"/>
    <s v="01s5A000005xBsuQAE"/>
    <m/>
    <m/>
    <s v="0035A00003kghlGQAQ"/>
    <s v="System"/>
    <s v="Rebel"/>
    <m/>
    <m/>
    <s v="0125A000001ESVfQAO"/>
    <b v="0"/>
    <m/>
    <b v="0"/>
    <m/>
    <s v="0035A00003kghlGQAQ"/>
    <x v="1"/>
    <b v="0"/>
    <d v="2021-06-29T20:34:55"/>
    <s v="0055A00000Bd3dKQAR"/>
    <m/>
    <b v="0"/>
    <x v="1"/>
    <n v="0"/>
    <n v="0"/>
    <n v="107824"/>
    <n v="0"/>
    <x v="1376"/>
    <n v="100"/>
    <n v="0"/>
  </r>
  <r>
    <s v="0013100001pvI87AAE"/>
    <b v="0"/>
    <m/>
    <b v="0"/>
    <m/>
    <m/>
    <m/>
    <x v="68"/>
    <b v="0"/>
    <m/>
    <m/>
    <s v="0035A00003keNJ5QAM"/>
    <m/>
    <m/>
    <s v="0055A000008zqzaQAA"/>
    <b v="0"/>
    <d v="2020-10-19T15:10:51"/>
    <m/>
    <b v="0"/>
    <m/>
    <m/>
    <b v="0"/>
    <d v="2022-01-01T00:00:00"/>
    <n v="1"/>
    <n v="2022"/>
    <s v="Pipeline"/>
    <s v="Pipeline"/>
    <b v="0"/>
    <b v="0"/>
    <m/>
    <b v="1"/>
    <b v="1"/>
    <b v="1"/>
    <x v="15"/>
    <b v="0"/>
    <s v="Auto-Ti"/>
    <x v="0"/>
    <d v="2021-06-23T00:00:00"/>
    <s v="0055A00000Bd0KeQAJ"/>
    <d v="2021-06-23T23:00:38"/>
    <m/>
    <m/>
    <m/>
    <m/>
    <b v="0"/>
    <m/>
    <m/>
    <s v="Referral"/>
    <m/>
    <m/>
    <m/>
    <m/>
    <m/>
    <x v="4564"/>
    <x v="0"/>
    <b v="0"/>
    <m/>
    <m/>
    <m/>
    <s v="0055A00000Bd0KeQAJ"/>
    <s v="01s5A000005x0sjQAA"/>
    <m/>
    <m/>
    <s v="0035A00003keNJ5QAM"/>
    <s v="System"/>
    <s v="ZipChip"/>
    <m/>
    <m/>
    <s v="0125A000001ESVfQAO"/>
    <b v="0"/>
    <m/>
    <b v="0"/>
    <m/>
    <m/>
    <x v="3"/>
    <b v="1"/>
    <d v="2021-06-29T20:34:55"/>
    <s v="0055A00000BctMnQAJ"/>
    <m/>
    <b v="0"/>
    <x v="0"/>
    <m/>
    <m/>
    <n v="106175"/>
    <m/>
    <x v="1377"/>
    <n v="5"/>
    <n v="0"/>
  </r>
  <r>
    <s v="0013100001enW6YAAU"/>
    <b v="0"/>
    <m/>
    <b v="0"/>
    <s v="7015A000001qVpeQAE"/>
    <m/>
    <m/>
    <x v="68"/>
    <b v="0"/>
    <m/>
    <m/>
    <s v="0035A00003meCe3QAE"/>
    <m/>
    <s v="Impacted"/>
    <s v="0055A00000Bb2djQAB"/>
    <b v="0"/>
    <d v="2020-05-12T20:04:50"/>
    <m/>
    <b v="0"/>
    <m/>
    <m/>
    <b v="0"/>
    <d v="2022-01-01T00:00:00"/>
    <n v="1"/>
    <n v="2022"/>
    <s v="Pipeline"/>
    <s v="Pipeline"/>
    <b v="0"/>
    <b v="0"/>
    <m/>
    <b v="1"/>
    <b v="1"/>
    <b v="1"/>
    <x v="15"/>
    <b v="0"/>
    <s v="Auto-Bi"/>
    <x v="0"/>
    <d v="2021-06-25T00:00:00"/>
    <s v="0055A000008zqzaQAA"/>
    <d v="2021-06-25T16:11:00"/>
    <m/>
    <m/>
    <m/>
    <m/>
    <b v="0"/>
    <m/>
    <m/>
    <s v="Sales Seminar"/>
    <m/>
    <m/>
    <s v="Bruker"/>
    <s v="Other (text field)"/>
    <m/>
    <x v="4565"/>
    <x v="0"/>
    <b v="0"/>
    <m/>
    <s v="Compact"/>
    <m/>
    <s v="0055A000008zqzaQAA"/>
    <s v="01s5A000005x0sjQAA"/>
    <m/>
    <m/>
    <s v="0035A00003meCe3QAE"/>
    <s v="System"/>
    <s v="ZipChip"/>
    <m/>
    <s v="0Q05A0000013uyYSAQ"/>
    <s v="0125A000001ESVfQAO"/>
    <b v="0"/>
    <m/>
    <b v="0"/>
    <s v="Yes"/>
    <m/>
    <x v="5"/>
    <b v="1"/>
    <d v="2021-06-29T20:34:55"/>
    <s v="0055A000008iLmcQAE"/>
    <m/>
    <b v="0"/>
    <x v="0"/>
    <n v="0"/>
    <n v="0"/>
    <n v="36245"/>
    <m/>
    <x v="1378"/>
    <n v="30"/>
    <n v="0"/>
  </r>
  <r>
    <s v="0015A00002B5rzBQAR"/>
    <b v="0"/>
    <m/>
    <b v="0"/>
    <m/>
    <m/>
    <m/>
    <x v="40"/>
    <b v="0"/>
    <m/>
    <m/>
    <s v="0035A00003bc9i2QAA"/>
    <m/>
    <m/>
    <s v="00531000007KAu8AAG"/>
    <b v="0"/>
    <d v="2019-03-21T11:34:30"/>
    <m/>
    <b v="0"/>
    <m/>
    <m/>
    <b v="0"/>
    <d v="2021-03-01T00:00:00"/>
    <n v="3"/>
    <n v="2021"/>
    <s v="Pipeline"/>
    <s v="Pipeline"/>
    <b v="0"/>
    <b v="0"/>
    <m/>
    <b v="1"/>
    <b v="0"/>
    <b v="0"/>
    <x v="15"/>
    <b v="0"/>
    <s v="Auto-Classic"/>
    <x v="0"/>
    <m/>
    <s v="0055A00000BclF5QAJ"/>
    <d v="2021-06-01T19:07:23"/>
    <m/>
    <d v="2021-03-11T08:53:10"/>
    <m/>
    <m/>
    <b v="0"/>
    <m/>
    <m/>
    <s v="Trade Show"/>
    <m/>
    <m/>
    <s v="Thermo"/>
    <s v="QE EMR UHMR (Plus, HF, HF-X with BioPharma)"/>
    <m/>
    <x v="4566"/>
    <x v="0"/>
    <b v="0"/>
    <m/>
    <m/>
    <s v="RNA"/>
    <s v="00531000007KAu8AAG"/>
    <s v="01s5A000005xBsuQAE"/>
    <s v="Biotherapeutics"/>
    <m/>
    <s v="0035A00003bc9i2QAA"/>
    <s v="System"/>
    <s v="ZipChip"/>
    <m/>
    <m/>
    <s v="0125A000001ESVfQAO"/>
    <b v="0"/>
    <m/>
    <b v="0"/>
    <m/>
    <m/>
    <x v="3"/>
    <b v="1"/>
    <d v="2021-06-29T20:34:54"/>
    <s v="0055A00000Bd4jEQAR"/>
    <m/>
    <b v="1"/>
    <x v="0"/>
    <m/>
    <m/>
    <n v="104701"/>
    <m/>
    <x v="184"/>
    <n v="5"/>
    <n v="0"/>
  </r>
  <r>
    <s v="0015A000027SCCiQAO"/>
    <b v="0"/>
    <m/>
    <b v="0"/>
    <m/>
    <m/>
    <m/>
    <x v="10"/>
    <b v="0"/>
    <m/>
    <m/>
    <s v="0035A00003VEfIeQAL"/>
    <s v="Symphogen has just been acqured by Servier"/>
    <s v="Unknown"/>
    <s v="00531000007KAu8AAG"/>
    <b v="0"/>
    <d v="2019-05-24T11:08:27"/>
    <m/>
    <b v="0"/>
    <m/>
    <m/>
    <b v="0"/>
    <d v="2021-04-01T00:00:00"/>
    <n v="4"/>
    <n v="2021"/>
    <s v="Pipeline"/>
    <s v="Pipeline"/>
    <b v="0"/>
    <b v="0"/>
    <m/>
    <b v="1"/>
    <b v="0"/>
    <b v="0"/>
    <x v="15"/>
    <b v="0"/>
    <s v="Auto-Ti"/>
    <x v="0"/>
    <d v="2021-06-29T00:00:00"/>
    <s v="0055A00000BclF5QAJ"/>
    <d v="2021-06-01T19:07:17"/>
    <m/>
    <d v="2021-05-11T09:10:43"/>
    <m/>
    <m/>
    <b v="0"/>
    <m/>
    <m/>
    <s v="Sales Seminar"/>
    <m/>
    <m/>
    <s v="Thermo"/>
    <s v="QE EMR UHMR (Plus, HF, HF-X with BioPharma)"/>
    <m/>
    <x v="4567"/>
    <x v="0"/>
    <b v="0"/>
    <m/>
    <s v="Thermo Exploris"/>
    <m/>
    <s v="00531000007KAu8AAG"/>
    <s v="01s5A000005xBsuQAE"/>
    <s v="Biotherapeutics"/>
    <m/>
    <s v="0035A00003VEfIeQAL"/>
    <s v="System"/>
    <s v="ZipChip"/>
    <m/>
    <m/>
    <s v="0125A000001ESVfQAO"/>
    <b v="0"/>
    <m/>
    <b v="0"/>
    <m/>
    <m/>
    <x v="5"/>
    <b v="1"/>
    <d v="2021-06-29T20:34:54"/>
    <s v="0055A00000Bd4jEQAR"/>
    <m/>
    <b v="1"/>
    <x v="0"/>
    <m/>
    <m/>
    <n v="98134"/>
    <m/>
    <x v="508"/>
    <n v="30"/>
    <n v="0"/>
  </r>
  <r>
    <s v="0015A000028lfCiQAI"/>
    <b v="0"/>
    <m/>
    <b v="0"/>
    <m/>
    <m/>
    <m/>
    <x v="98"/>
    <b v="1"/>
    <s v="Lost or No Budget"/>
    <m/>
    <s v="0035A00003UaeGCQAZ"/>
    <s v="No Lab Access. Aron says COVID 19 could also slow down the purchase process as he does not think that anything is moving at the moment."/>
    <s v="Impacted"/>
    <s v="0055A000008iLoOQAU"/>
    <b v="0"/>
    <d v="2019-05-28T23:13:46"/>
    <m/>
    <b v="0"/>
    <m/>
    <m/>
    <b v="0"/>
    <d v="2020-03-01T00:00:00"/>
    <n v="3"/>
    <n v="2020"/>
    <s v="Omitted"/>
    <s v="Omitted"/>
    <b v="0"/>
    <b v="0"/>
    <m/>
    <b v="0"/>
    <b v="0"/>
    <b v="0"/>
    <x v="15"/>
    <b v="0"/>
    <s v="Auto-Classic"/>
    <x v="0"/>
    <d v="2020-05-26T00:00:00"/>
    <s v="0055A00000BclF5QAJ"/>
    <d v="2021-04-10T23:01:03"/>
    <m/>
    <d v="2020-06-15T13:10:55"/>
    <m/>
    <m/>
    <b v="0"/>
    <m/>
    <m/>
    <s v="Trade Show"/>
    <m/>
    <m/>
    <s v="Thermo"/>
    <s v="Other (text field)"/>
    <m/>
    <x v="4568"/>
    <x v="0"/>
    <b v="0"/>
    <m/>
    <m/>
    <m/>
    <s v="0055A00000Bb2djQAB"/>
    <s v="01s5A000005x0sjQAA"/>
    <s v="Biotherapeutics"/>
    <m/>
    <s v="0035A00003UaeGCQAZ"/>
    <s v="System"/>
    <s v="ZipChip"/>
    <m/>
    <m/>
    <s v="0125A000001ESVfQAO"/>
    <b v="0"/>
    <m/>
    <b v="0"/>
    <m/>
    <m/>
    <x v="0"/>
    <b v="1"/>
    <d v="2021-06-29T20:34:54"/>
    <s v="0055A00000BctMnQAJ"/>
    <m/>
    <b v="0"/>
    <x v="0"/>
    <m/>
    <m/>
    <n v="85000"/>
    <m/>
    <x v="2"/>
    <n v="0"/>
    <n v="0"/>
  </r>
  <r>
    <s v="0013100001puTb4AAE"/>
    <b v="0"/>
    <m/>
    <b v="0"/>
    <s v="7015A000001qXCFQA2"/>
    <m/>
    <m/>
    <x v="139"/>
    <b v="1"/>
    <s v="Other"/>
    <m/>
    <s v="0035A00003VyMPRQA3"/>
    <m/>
    <s v="Unknown"/>
    <s v="0055A000009GjocQAC"/>
    <b v="1"/>
    <d v="2019-11-22T15:00:52"/>
    <m/>
    <b v="0"/>
    <m/>
    <m/>
    <b v="0"/>
    <d v="2021-01-01T00:00:00"/>
    <n v="1"/>
    <n v="2021"/>
    <s v="Omitted"/>
    <s v="Omitted"/>
    <b v="0"/>
    <b v="0"/>
    <m/>
    <b v="0"/>
    <b v="0"/>
    <b v="0"/>
    <x v="15"/>
    <b v="0"/>
    <s v="Auto-Classic"/>
    <x v="0"/>
    <d v="2020-07-14T00:00:00"/>
    <s v="0055A00000BclF5QAJ"/>
    <d v="2021-04-11T20:33:11"/>
    <m/>
    <d v="2020-09-15T15:02:07"/>
    <m/>
    <m/>
    <b v="0"/>
    <m/>
    <m/>
    <s v="Trade Show"/>
    <m/>
    <m/>
    <s v="Thermo"/>
    <s v="QE Plus, HF, HF-X  (NO biopharma)"/>
    <m/>
    <x v="4569"/>
    <x v="0"/>
    <b v="0"/>
    <m/>
    <m/>
    <m/>
    <s v="0055A00000Bb2djQAB"/>
    <s v="01s5A000005z9ixQAA"/>
    <s v="Biotherapeutics"/>
    <m/>
    <s v="0035A00003VyMPRQA3"/>
    <s v="System"/>
    <s v="ZipChip"/>
    <m/>
    <m/>
    <s v="0125A000001ESVfQAO"/>
    <b v="0"/>
    <m/>
    <b v="0"/>
    <m/>
    <m/>
    <x v="0"/>
    <b v="1"/>
    <d v="2021-06-29T20:34:55"/>
    <s v="0055A00000BctMnQAJ"/>
    <m/>
    <b v="0"/>
    <x v="0"/>
    <m/>
    <m/>
    <n v="85000"/>
    <m/>
    <x v="2"/>
    <n v="0"/>
    <n v="0"/>
  </r>
  <r>
    <s v="0015A00002DSTI6QAP"/>
    <b v="0"/>
    <m/>
    <b v="0"/>
    <s v="7015A000001zMbOQAU"/>
    <m/>
    <m/>
    <x v="116"/>
    <b v="1"/>
    <m/>
    <m/>
    <s v="0035A00003jvcS1QAI"/>
    <m/>
    <m/>
    <s v="0055A00000Bb2djQAB"/>
    <b v="1"/>
    <d v="2020-10-01T15:48:57"/>
    <d v="2021-06-22T00:00:00"/>
    <b v="0"/>
    <m/>
    <m/>
    <b v="0"/>
    <d v="2021-02-01T00:00:00"/>
    <n v="2"/>
    <n v="2021"/>
    <s v="Omitted"/>
    <s v="Omitted"/>
    <b v="0"/>
    <b v="0"/>
    <m/>
    <b v="0"/>
    <b v="0"/>
    <b v="0"/>
    <x v="15"/>
    <b v="0"/>
    <s v="Auto-Ti"/>
    <x v="0"/>
    <d v="2021-06-11T00:00:00"/>
    <s v="0055A000008zqzaQAA"/>
    <d v="2021-06-22T19:45:12"/>
    <m/>
    <d v="2021-06-22T19:45:11"/>
    <d v="2021-06-22T00:00:00"/>
    <m/>
    <b v="0"/>
    <m/>
    <m/>
    <s v="Website"/>
    <m/>
    <m/>
    <m/>
    <m/>
    <m/>
    <x v="4570"/>
    <x v="0"/>
    <b v="0"/>
    <m/>
    <m/>
    <m/>
    <s v="0055A000008zqzaQAA"/>
    <m/>
    <s v="Biotherapeutics"/>
    <m/>
    <s v="0035A00003jvcS1QAI"/>
    <s v="System"/>
    <s v="ZipChip"/>
    <m/>
    <m/>
    <s v="0125A000001ESVfQAO"/>
    <b v="0"/>
    <m/>
    <b v="0"/>
    <m/>
    <m/>
    <x v="0"/>
    <b v="1"/>
    <d v="2021-06-29T20:34:55"/>
    <s v="0055A000008iLmcQAE"/>
    <m/>
    <b v="0"/>
    <x v="0"/>
    <n v="0"/>
    <n v="0"/>
    <n v="95000"/>
    <m/>
    <x v="2"/>
    <n v="0"/>
    <n v="0"/>
  </r>
  <r>
    <s v="0013100001jb0YLAAY"/>
    <b v="0"/>
    <m/>
    <b v="0"/>
    <s v="7015A000001qXCFQA2"/>
    <m/>
    <m/>
    <x v="98"/>
    <b v="1"/>
    <s v="Demo data not compelling"/>
    <m/>
    <s v="0035A00003Vy0UUQAZ"/>
    <m/>
    <m/>
    <s v="0055A000008iLoOQAU"/>
    <b v="1"/>
    <d v="2019-06-13T14:37:56"/>
    <m/>
    <b v="0"/>
    <m/>
    <m/>
    <b v="0"/>
    <d v="2020-03-01T00:00:00"/>
    <n v="3"/>
    <n v="2020"/>
    <s v="Omitted"/>
    <s v="Omitted"/>
    <b v="0"/>
    <b v="0"/>
    <m/>
    <b v="0"/>
    <b v="0"/>
    <b v="0"/>
    <x v="15"/>
    <b v="0"/>
    <s v="Auto-Ti"/>
    <x v="0"/>
    <d v="2020-04-15T00:00:00"/>
    <s v="0055A00000BclF5QAJ"/>
    <d v="2021-04-10T23:01:03"/>
    <m/>
    <d v="2020-04-14T17:17:59"/>
    <m/>
    <m/>
    <b v="0"/>
    <m/>
    <m/>
    <s v="Website"/>
    <m/>
    <m/>
    <s v="Thermo"/>
    <m/>
    <m/>
    <x v="4571"/>
    <x v="0"/>
    <b v="0"/>
    <m/>
    <m/>
    <m/>
    <s v="0055A000009GjocQAC"/>
    <m/>
    <s v="Biotherapeutics;Proteomics"/>
    <m/>
    <s v="0035A00003Vy0UUQAZ"/>
    <s v="System"/>
    <s v="ZipChip"/>
    <m/>
    <m/>
    <s v="0125A000001ESVfQAO"/>
    <b v="0"/>
    <m/>
    <b v="0"/>
    <m/>
    <m/>
    <x v="0"/>
    <b v="1"/>
    <d v="2021-06-29T20:34:54"/>
    <m/>
    <m/>
    <b v="0"/>
    <x v="0"/>
    <m/>
    <m/>
    <m/>
    <m/>
    <x v="0"/>
    <n v="0"/>
    <n v="0"/>
  </r>
  <r>
    <s v="0015A00002FrExDQAV"/>
    <b v="0"/>
    <m/>
    <b v="0"/>
    <m/>
    <m/>
    <m/>
    <x v="113"/>
    <b v="1"/>
    <s v="Contact has moved"/>
    <m/>
    <s v="0035A00003ZgJQqQAN"/>
    <s v="Demo pending upon return to lab"/>
    <s v="Impacted"/>
    <s v="0055A000008iLoJQAU"/>
    <b v="0"/>
    <d v="2019-10-31T20:46:31"/>
    <m/>
    <b v="0"/>
    <m/>
    <m/>
    <b v="0"/>
    <d v="2020-02-01T00:00:00"/>
    <n v="2"/>
    <n v="2020"/>
    <s v="Omitted"/>
    <s v="Omitted"/>
    <b v="0"/>
    <b v="0"/>
    <m/>
    <b v="1"/>
    <b v="0"/>
    <b v="0"/>
    <x v="15"/>
    <b v="0"/>
    <s v="Auto-Classic"/>
    <x v="0"/>
    <d v="2020-05-06T00:00:00"/>
    <s v="0055A00000BclF5QAJ"/>
    <d v="2021-04-10T23:01:03"/>
    <m/>
    <d v="2020-05-29T20:26:51"/>
    <m/>
    <m/>
    <b v="0"/>
    <m/>
    <m/>
    <s v="Industry Event"/>
    <m/>
    <m/>
    <s v="Thermo"/>
    <s v="QE EMR UHMR (Plus, HF, HF-X with BioPharma)"/>
    <m/>
    <x v="4572"/>
    <x v="0"/>
    <b v="0"/>
    <m/>
    <m/>
    <m/>
    <s v="0055A000008zqzaQAA"/>
    <s v="01s5A000005z9ixQAA"/>
    <s v="Biotherapeutics"/>
    <m/>
    <s v="0035A00003ZgJQqQAN"/>
    <s v="System"/>
    <s v="ZipChip"/>
    <m/>
    <m/>
    <s v="0125A000001ESVfQAO"/>
    <b v="0"/>
    <m/>
    <b v="0"/>
    <m/>
    <m/>
    <x v="0"/>
    <b v="1"/>
    <d v="2021-06-29T20:34:55"/>
    <s v="0055A00000BctN2QAJ"/>
    <m/>
    <b v="0"/>
    <x v="0"/>
    <m/>
    <m/>
    <n v="90775"/>
    <m/>
    <x v="2"/>
    <n v="0"/>
    <n v="0"/>
  </r>
  <r>
    <s v="0015A00001xPWrZQAW"/>
    <b v="0"/>
    <m/>
    <b v="0"/>
    <s v="7015A000001ZjrIQAS"/>
    <m/>
    <m/>
    <x v="170"/>
    <b v="1"/>
    <s v="Other"/>
    <m/>
    <s v="0035A00003FWGEOQA5"/>
    <m/>
    <m/>
    <s v="0055A000008zqzaQAA"/>
    <b v="0"/>
    <d v="2018-06-29T12:26:19"/>
    <m/>
    <b v="0"/>
    <m/>
    <m/>
    <b v="0"/>
    <d v="2019-03-01T00:00:00"/>
    <n v="3"/>
    <n v="2019"/>
    <s v="Omitted"/>
    <s v="Omitted"/>
    <b v="0"/>
    <b v="0"/>
    <m/>
    <b v="1"/>
    <b v="0"/>
    <b v="0"/>
    <x v="15"/>
    <b v="0"/>
    <m/>
    <x v="0"/>
    <m/>
    <s v="0055A00000BclF5QAJ"/>
    <d v="2021-04-11T20:11:37"/>
    <m/>
    <d v="2019-04-08T22:03:17"/>
    <m/>
    <m/>
    <b v="0"/>
    <m/>
    <m/>
    <s v="Website"/>
    <m/>
    <m/>
    <m/>
    <m/>
    <m/>
    <x v="4573"/>
    <x v="0"/>
    <b v="0"/>
    <s v="Duplicate of Christine Gu's opportunity.  Site closing so no go."/>
    <m/>
    <m/>
    <s v="0055A000008iLoJQAU"/>
    <s v="01s31000003qafeAAA"/>
    <s v="Biotherapeutics"/>
    <m/>
    <s v="0035A00003FWGEOQA5"/>
    <s v="System"/>
    <s v="ZipChip"/>
    <m/>
    <m/>
    <s v="0125A000001ESVfQAO"/>
    <b v="0"/>
    <m/>
    <b v="0"/>
    <m/>
    <m/>
    <x v="0"/>
    <b v="1"/>
    <d v="2021-06-29T20:34:54"/>
    <m/>
    <m/>
    <b v="0"/>
    <x v="0"/>
    <m/>
    <m/>
    <n v="72870"/>
    <m/>
    <x v="2"/>
    <n v="0"/>
    <n v="0"/>
  </r>
  <r>
    <s v="0015A00001xPWrZQAW"/>
    <b v="0"/>
    <m/>
    <b v="0"/>
    <s v="7015A000001ZipvQAC"/>
    <m/>
    <m/>
    <x v="978"/>
    <b v="1"/>
    <s v="Incompatible Mass Spec"/>
    <m/>
    <s v="0035A00003FWGEOQA5"/>
    <m/>
    <m/>
    <s v="00531000008FRNUAA4"/>
    <b v="1"/>
    <d v="2017-11-30T17:22:55"/>
    <m/>
    <b v="0"/>
    <m/>
    <m/>
    <b v="0"/>
    <d v="2018-01-01T00:00:00"/>
    <n v="1"/>
    <n v="2018"/>
    <s v="Omitted"/>
    <s v="Omitted"/>
    <b v="0"/>
    <b v="0"/>
    <m/>
    <b v="1"/>
    <b v="0"/>
    <b v="0"/>
    <x v="15"/>
    <b v="0"/>
    <s v="Auto-Bi"/>
    <x v="0"/>
    <d v="2018-06-28T00:00:00"/>
    <s v="0055A00000BclF5QAJ"/>
    <d v="2021-04-11T20:30:42"/>
    <m/>
    <d v="2018-03-15T18:09:39"/>
    <m/>
    <m/>
    <b v="0"/>
    <m/>
    <s v="Biotherapeutics"/>
    <s v="Website"/>
    <m/>
    <m/>
    <s v="Bruker"/>
    <m/>
    <m/>
    <x v="4574"/>
    <x v="0"/>
    <b v="0"/>
    <m/>
    <m/>
    <m/>
    <s v="0055A000008iLoJQAU"/>
    <s v="01s31000003qafeAAA"/>
    <s v="Biotherapeutics"/>
    <m/>
    <s v="0035A00003FWGEOQA5"/>
    <s v="System"/>
    <s v="ZipChip"/>
    <m/>
    <m/>
    <s v="0125A000001ESVfQAO"/>
    <b v="0"/>
    <m/>
    <b v="0"/>
    <m/>
    <m/>
    <x v="0"/>
    <b v="1"/>
    <d v="2021-06-29T20:34:54"/>
    <m/>
    <m/>
    <b v="0"/>
    <x v="0"/>
    <m/>
    <m/>
    <n v="72600"/>
    <m/>
    <x v="2"/>
    <n v="0"/>
    <n v="0"/>
  </r>
  <r>
    <s v="0013100001p5BKSAA2"/>
    <b v="0"/>
    <m/>
    <b v="0"/>
    <s v="7015A000001ZjhTQAS"/>
    <m/>
    <m/>
    <x v="79"/>
    <b v="1"/>
    <s v="Duplicate opportunity"/>
    <m/>
    <s v="0035A00003IOcruQAD"/>
    <m/>
    <m/>
    <s v="00531000008FRNUAA4"/>
    <b v="1"/>
    <d v="2018-06-05T19:01:19"/>
    <m/>
    <b v="0"/>
    <m/>
    <m/>
    <b v="0"/>
    <d v="2020-01-01T00:00:00"/>
    <n v="1"/>
    <n v="2020"/>
    <s v="Omitted"/>
    <s v="Omitted"/>
    <b v="0"/>
    <b v="0"/>
    <m/>
    <b v="1"/>
    <b v="0"/>
    <b v="0"/>
    <x v="15"/>
    <b v="0"/>
    <s v="Auto-Ti"/>
    <x v="0"/>
    <d v="2017-10-30T00:00:00"/>
    <s v="0055A00000BclF5QAJ"/>
    <d v="2021-04-10T23:01:03"/>
    <m/>
    <d v="2020-02-14T14:38:27"/>
    <m/>
    <m/>
    <b v="0"/>
    <m/>
    <s v="Biotherapeutics"/>
    <s v="Eblasts"/>
    <m/>
    <m/>
    <s v="Thermo"/>
    <m/>
    <m/>
    <x v="4575"/>
    <x v="0"/>
    <b v="0"/>
    <m/>
    <m/>
    <m/>
    <s v="00531000007KAu8AAG"/>
    <s v="01s5A000004PlSkQAK"/>
    <s v="Biotherapeutics"/>
    <m/>
    <s v="0035A00003IOcruQAD"/>
    <s v="System"/>
    <s v="ZipChip"/>
    <m/>
    <m/>
    <s v="0125A000001ESVfQAO"/>
    <b v="0"/>
    <m/>
    <b v="0"/>
    <m/>
    <m/>
    <x v="0"/>
    <b v="1"/>
    <d v="2021-06-29T20:34:54"/>
    <s v="0055A00000Bd4jEQAR"/>
    <m/>
    <b v="0"/>
    <x v="0"/>
    <m/>
    <m/>
    <n v="98817"/>
    <m/>
    <x v="2"/>
    <n v="0"/>
    <n v="0"/>
  </r>
  <r>
    <s v="0015A00002CwXarQAF"/>
    <b v="0"/>
    <m/>
    <b v="0"/>
    <m/>
    <m/>
    <m/>
    <x v="362"/>
    <b v="1"/>
    <m/>
    <m/>
    <s v="0035A00003Vy0g1QAB"/>
    <s v="No Lab Access"/>
    <s v="Impacted"/>
    <s v="0055A000008iLoOQAU"/>
    <b v="1"/>
    <d v="2019-06-13T14:52:43"/>
    <d v="2021-06-24T00:00:00"/>
    <b v="0"/>
    <m/>
    <m/>
    <b v="0"/>
    <d v="2021-02-01T00:00:00"/>
    <n v="2"/>
    <n v="2021"/>
    <s v="Omitted"/>
    <s v="Omitted"/>
    <b v="0"/>
    <b v="0"/>
    <m/>
    <b v="1"/>
    <b v="0"/>
    <b v="0"/>
    <x v="17"/>
    <b v="0"/>
    <s v="Auto-Bi"/>
    <x v="0"/>
    <d v="2021-04-20T00:00:00"/>
    <s v="0055A00000Bnt5hQAB"/>
    <d v="2021-06-25T03:41:25"/>
    <m/>
    <d v="2021-06-25T03:41:24"/>
    <d v="2021-06-24T00:00:00"/>
    <m/>
    <b v="0"/>
    <m/>
    <s v="Proteomics"/>
    <s v="Website"/>
    <m/>
    <m/>
    <s v="Bruker"/>
    <m/>
    <m/>
    <x v="4576"/>
    <x v="0"/>
    <b v="0"/>
    <m/>
    <s v="Orbitrap"/>
    <s v="Glycobiology"/>
    <s v="0055A00000Bnt5hQAB"/>
    <s v="01s5A000005z9ixQAA"/>
    <s v="Proteomics"/>
    <m/>
    <s v="0035A00003Vy0g1QAB"/>
    <s v="System"/>
    <s v="ZipChip"/>
    <m/>
    <m/>
    <s v="0125A000001ESVfQAO"/>
    <b v="0"/>
    <m/>
    <b v="0"/>
    <m/>
    <m/>
    <x v="0"/>
    <b v="1"/>
    <d v="2021-06-29T20:34:54"/>
    <s v="0055A000008iLmcQAE"/>
    <m/>
    <b v="0"/>
    <x v="0"/>
    <m/>
    <m/>
    <n v="91445"/>
    <m/>
    <x v="2"/>
    <n v="0"/>
    <n v="0"/>
  </r>
  <r>
    <s v="0015A00002DPYz7QAH"/>
    <b v="0"/>
    <m/>
    <b v="0"/>
    <m/>
    <m/>
    <m/>
    <x v="170"/>
    <b v="1"/>
    <s v="Demo data not compelling"/>
    <m/>
    <s v="0035A00003XBHrfQAH"/>
    <m/>
    <m/>
    <s v="0055A000008iLoJQAU"/>
    <b v="1"/>
    <d v="2019-08-21T22:55:49"/>
    <m/>
    <b v="0"/>
    <m/>
    <m/>
    <b v="0"/>
    <d v="2019-03-01T00:00:00"/>
    <n v="3"/>
    <n v="2019"/>
    <s v="Omitted"/>
    <s v="Omitted"/>
    <b v="0"/>
    <b v="0"/>
    <m/>
    <b v="1"/>
    <b v="0"/>
    <b v="0"/>
    <x v="15"/>
    <b v="0"/>
    <s v="Auto-Classic"/>
    <x v="0"/>
    <d v="2019-09-23T00:00:00"/>
    <s v="0055A00000BclF5QAJ"/>
    <d v="2021-04-10T23:01:03"/>
    <m/>
    <d v="2019-09-25T23:41:54"/>
    <m/>
    <m/>
    <b v="0"/>
    <m/>
    <s v="Biotherapeutics"/>
    <s v="Website"/>
    <m/>
    <m/>
    <s v="Thermo"/>
    <s v="QE EMR UHMR (Plus, HF, HF-X with BioPharma)"/>
    <m/>
    <x v="4577"/>
    <x v="0"/>
    <b v="0"/>
    <m/>
    <s v="Q Exactive Hybrid Quadrupole-Orbitrap Mass Spectrometer is highly desirable. Knowledge of other mass spectrometry platforms"/>
    <m/>
    <s v="0055A000008iLoJQAU"/>
    <s v="01s5A000005z9ixQAA"/>
    <s v="Biotherapeutics"/>
    <m/>
    <s v="0035A00003XBHrfQAH"/>
    <s v="System"/>
    <s v="ZipChip"/>
    <m/>
    <m/>
    <s v="0125A000001ESVfQAO"/>
    <b v="0"/>
    <m/>
    <b v="0"/>
    <m/>
    <m/>
    <x v="0"/>
    <b v="1"/>
    <d v="2021-06-29T20:34:54"/>
    <m/>
    <m/>
    <b v="0"/>
    <x v="0"/>
    <m/>
    <m/>
    <n v="83150"/>
    <m/>
    <x v="2"/>
    <n v="0"/>
    <n v="0"/>
  </r>
  <r>
    <s v="0015A00002AQqaaQAD"/>
    <b v="0"/>
    <m/>
    <b v="0"/>
    <m/>
    <m/>
    <m/>
    <x v="350"/>
    <b v="1"/>
    <s v="Demo data not compelling"/>
    <m/>
    <s v="0035A00003SryAnQAJ"/>
    <m/>
    <m/>
    <s v="0055A000008iLoOQAU"/>
    <b v="1"/>
    <d v="2019-02-15T19:30:49"/>
    <m/>
    <b v="0"/>
    <m/>
    <m/>
    <b v="0"/>
    <d v="2019-04-01T00:00:00"/>
    <n v="4"/>
    <n v="2019"/>
    <s v="Omitted"/>
    <s v="Omitted"/>
    <b v="0"/>
    <b v="0"/>
    <m/>
    <b v="1"/>
    <b v="0"/>
    <b v="0"/>
    <x v="18"/>
    <b v="0"/>
    <s v="Auto-Ti"/>
    <x v="0"/>
    <d v="2019-11-16T00:00:00"/>
    <s v="0055A00000BclF5QAJ"/>
    <d v="2021-04-11T20:07:09"/>
    <m/>
    <d v="2019-10-01T17:14:59"/>
    <m/>
    <m/>
    <b v="0"/>
    <m/>
    <m/>
    <s v="Field Sales"/>
    <m/>
    <m/>
    <s v="Thermo"/>
    <s v="QE EMR UHMR (Plus, HF, HF-X with BioPharma)"/>
    <m/>
    <x v="4578"/>
    <x v="0"/>
    <b v="0"/>
    <m/>
    <m/>
    <m/>
    <s v="0055A000009sZg0QAE"/>
    <s v="01s5A000005z9ixQAA"/>
    <s v="Biotherapeutics"/>
    <m/>
    <s v="0035A00003Sry9aQAB"/>
    <s v="System"/>
    <s v="ZipChip"/>
    <m/>
    <m/>
    <s v="0125A000001ESVfQAO"/>
    <b v="0"/>
    <m/>
    <b v="0"/>
    <m/>
    <m/>
    <x v="0"/>
    <b v="1"/>
    <d v="2021-06-29T20:34:54"/>
    <m/>
    <m/>
    <b v="0"/>
    <x v="0"/>
    <m/>
    <m/>
    <n v="72900"/>
    <m/>
    <x v="2"/>
    <n v="0"/>
    <n v="0"/>
  </r>
  <r>
    <s v="0013100001qvZsSAAU"/>
    <b v="0"/>
    <m/>
    <b v="0"/>
    <s v="7015A000001OxJmQAK"/>
    <m/>
    <m/>
    <x v="340"/>
    <b v="1"/>
    <s v="Other"/>
    <m/>
    <s v="0035A00003IORbaQAH"/>
    <m/>
    <m/>
    <s v="0055A000008iLoJQAU"/>
    <b v="0"/>
    <d v="2019-02-08T19:04:31"/>
    <m/>
    <b v="0"/>
    <m/>
    <m/>
    <b v="0"/>
    <d v="2020-01-01T00:00:00"/>
    <n v="1"/>
    <n v="2020"/>
    <s v="Omitted"/>
    <s v="Omitted"/>
    <b v="0"/>
    <b v="0"/>
    <m/>
    <b v="1"/>
    <b v="0"/>
    <b v="0"/>
    <x v="15"/>
    <b v="0"/>
    <s v="Auto-Classic"/>
    <x v="0"/>
    <d v="2019-10-11T00:00:00"/>
    <s v="0055A00000BclF5QAJ"/>
    <d v="2021-04-10T23:01:03"/>
    <m/>
    <d v="2019-11-21T23:24:36"/>
    <m/>
    <m/>
    <b v="0"/>
    <m/>
    <m/>
    <s v="Referral"/>
    <m/>
    <m/>
    <s v="Sciex"/>
    <s v="Other (text field)"/>
    <m/>
    <x v="4579"/>
    <x v="0"/>
    <b v="0"/>
    <s v="No funding for TMO MS.  Closing as lost but will reopen if money for new MS gets allocated."/>
    <s v="X500B"/>
    <m/>
    <s v="0055A000008iLoJQAU"/>
    <s v="01s31000003qafeAAA"/>
    <s v="Biotherapeutics"/>
    <m/>
    <s v="0035A00003IORbaQAH"/>
    <s v="System"/>
    <s v="ZipChip"/>
    <m/>
    <m/>
    <s v="0125A000001ESVfQAO"/>
    <b v="0"/>
    <m/>
    <b v="0"/>
    <m/>
    <m/>
    <x v="0"/>
    <b v="1"/>
    <d v="2021-06-29T20:34:54"/>
    <m/>
    <m/>
    <b v="1"/>
    <x v="0"/>
    <m/>
    <m/>
    <n v="36700"/>
    <m/>
    <x v="2"/>
    <n v="0"/>
    <n v="0"/>
  </r>
  <r>
    <s v="0015A0000282bdHQAQ"/>
    <b v="0"/>
    <m/>
    <b v="0"/>
    <m/>
    <m/>
    <m/>
    <x v="39"/>
    <b v="1"/>
    <s v="Non Responsive"/>
    <m/>
    <s v="0035A00003QTPIsQAP"/>
    <m/>
    <m/>
    <s v="0055A000008iLoJQAU"/>
    <b v="0"/>
    <d v="2019-06-14T22:12:28"/>
    <m/>
    <b v="0"/>
    <m/>
    <m/>
    <b v="0"/>
    <d v="2020-04-01T00:00:00"/>
    <n v="4"/>
    <n v="2020"/>
    <s v="Omitted"/>
    <s v="Omitted"/>
    <b v="0"/>
    <b v="0"/>
    <m/>
    <b v="1"/>
    <b v="0"/>
    <b v="0"/>
    <x v="15"/>
    <b v="0"/>
    <s v="Auto-Classic"/>
    <x v="0"/>
    <d v="2020-08-24T00:00:00"/>
    <s v="0055A00000BclF5QAJ"/>
    <d v="2021-04-11T20:07:09"/>
    <m/>
    <d v="2020-10-13T14:52:58"/>
    <m/>
    <m/>
    <b v="0"/>
    <m/>
    <m/>
    <s v="Field Sales"/>
    <m/>
    <m/>
    <s v="Thermo"/>
    <s v="QE EMR UHMR (Plus, HF, HF-X with BioPharma)"/>
    <m/>
    <x v="4580"/>
    <x v="0"/>
    <b v="0"/>
    <m/>
    <s v="Lumos"/>
    <m/>
    <s v="0055A000008zqzaQAA"/>
    <s v="01s5A000005z9ixQAA"/>
    <s v="Biotherapeutics"/>
    <m/>
    <s v="0035A00003QTPIsQAP"/>
    <s v="System"/>
    <s v="ZipChip"/>
    <m/>
    <m/>
    <s v="0125A000001ESVfQAO"/>
    <b v="0"/>
    <m/>
    <b v="0"/>
    <m/>
    <m/>
    <x v="0"/>
    <b v="1"/>
    <d v="2021-06-29T20:34:54"/>
    <s v="0055A00000BctN2QAJ"/>
    <m/>
    <b v="1"/>
    <x v="0"/>
    <m/>
    <m/>
    <n v="95895"/>
    <m/>
    <x v="2"/>
    <n v="0"/>
    <n v="0"/>
  </r>
  <r>
    <s v="0015A00002AQprYQAT"/>
    <b v="0"/>
    <m/>
    <b v="0"/>
    <s v="7015A000001OxgRQAS"/>
    <m/>
    <m/>
    <x v="176"/>
    <b v="1"/>
    <s v="Other"/>
    <m/>
    <s v="0035A00003eNL9QQAW"/>
    <s v="Lab time restricted and new director still learning"/>
    <s v="Impacted"/>
    <s v="0055A000008iLoOQAU"/>
    <b v="1"/>
    <d v="2019-02-15T18:10:03"/>
    <m/>
    <b v="0"/>
    <m/>
    <m/>
    <b v="0"/>
    <d v="2021-02-01T00:00:00"/>
    <n v="2"/>
    <n v="2021"/>
    <s v="Omitted"/>
    <s v="Omitted"/>
    <b v="0"/>
    <b v="0"/>
    <m/>
    <b v="1"/>
    <b v="0"/>
    <b v="0"/>
    <x v="15"/>
    <b v="0"/>
    <s v="Auto-Si"/>
    <x v="0"/>
    <d v="2020-09-10T00:00:00"/>
    <s v="0055A000008zqzaQAA"/>
    <d v="2021-05-12T13:35:58"/>
    <m/>
    <d v="2021-01-11T15:35:07"/>
    <m/>
    <m/>
    <b v="0"/>
    <m/>
    <m/>
    <s v="Trade Show"/>
    <m/>
    <m/>
    <s v="Sciex"/>
    <s v="Triple TOF (4600,5600,6600)"/>
    <m/>
    <x v="4581"/>
    <x v="0"/>
    <b v="0"/>
    <s v="VP not interested and no strong support from Eric Chan (ex-Vertex)"/>
    <s v="Agilent possible and another sciex too"/>
    <m/>
    <s v="0055A000008zqzaQAA"/>
    <s v="01s5A000005z9ixQAA"/>
    <s v="Biotherapeutics"/>
    <m/>
    <s v="0035A00003eNL9QQAW"/>
    <s v="System"/>
    <s v="ZipChip"/>
    <m/>
    <m/>
    <s v="0125A000001ESVfQAO"/>
    <b v="0"/>
    <m/>
    <b v="0"/>
    <m/>
    <s v="0035A00003YeAM8QAN"/>
    <x v="0"/>
    <b v="1"/>
    <d v="2021-06-29T20:34:54"/>
    <s v="0055A000008iLmcQAE"/>
    <m/>
    <b v="1"/>
    <x v="0"/>
    <m/>
    <m/>
    <n v="85725"/>
    <m/>
    <x v="2"/>
    <n v="0"/>
    <n v="0"/>
  </r>
  <r>
    <s v="0015A00002Ao3u6QAB"/>
    <b v="0"/>
    <m/>
    <b v="0"/>
    <m/>
    <m/>
    <m/>
    <x v="447"/>
    <b v="1"/>
    <s v="Other"/>
    <m/>
    <s v="0035A00003TEVzkQAH"/>
    <m/>
    <m/>
    <s v="0055A000008iLoOQAU"/>
    <b v="1"/>
    <d v="2019-03-13T20:44:35"/>
    <m/>
    <b v="0"/>
    <m/>
    <m/>
    <b v="0"/>
    <d v="2019-04-01T00:00:00"/>
    <n v="4"/>
    <n v="2019"/>
    <s v="Omitted"/>
    <s v="Omitted"/>
    <b v="0"/>
    <b v="0"/>
    <m/>
    <b v="1"/>
    <b v="0"/>
    <b v="0"/>
    <x v="15"/>
    <b v="0"/>
    <s v="Auto-Classic"/>
    <x v="0"/>
    <d v="2019-10-09T00:00:00"/>
    <s v="0055A00000BclF5QAJ"/>
    <d v="2021-04-11T20:07:09"/>
    <m/>
    <d v="2019-10-22T01:35:27"/>
    <m/>
    <m/>
    <b v="0"/>
    <m/>
    <m/>
    <s v="Field Sales"/>
    <m/>
    <m/>
    <s v="Thermo"/>
    <s v="QE EMR UHMR (Plus, HF, HF-X with BioPharma)"/>
    <m/>
    <x v="4582"/>
    <x v="0"/>
    <b v="0"/>
    <s v="R&amp;D was laid off the week after the demo.  No need for ZC."/>
    <m/>
    <m/>
    <s v="0055A000008iLoJQAU"/>
    <s v="01s5A000005z9ixQAA"/>
    <s v="Biotherapeutics"/>
    <m/>
    <s v="0035A00003TEVzkQAH"/>
    <s v="System"/>
    <s v="ZipChip"/>
    <m/>
    <m/>
    <s v="0125A000001ESVfQAO"/>
    <b v="0"/>
    <m/>
    <b v="0"/>
    <m/>
    <m/>
    <x v="0"/>
    <b v="1"/>
    <d v="2021-06-29T20:34:54"/>
    <m/>
    <m/>
    <b v="1"/>
    <x v="0"/>
    <m/>
    <m/>
    <n v="85725"/>
    <m/>
    <x v="2"/>
    <n v="0"/>
    <n v="0"/>
  </r>
  <r>
    <s v="0013100001fsOeFAAU"/>
    <b v="0"/>
    <m/>
    <b v="0"/>
    <m/>
    <m/>
    <m/>
    <x v="113"/>
    <b v="1"/>
    <s v="Other"/>
    <m/>
    <s v="0035A00003KrYeeQAF"/>
    <m/>
    <m/>
    <s v="0055A000008iLoJQAU"/>
    <b v="0"/>
    <d v="2018-09-12T17:47:03"/>
    <m/>
    <b v="0"/>
    <m/>
    <m/>
    <b v="0"/>
    <d v="2020-02-01T00:00:00"/>
    <n v="2"/>
    <n v="2020"/>
    <s v="Omitted"/>
    <s v="Omitted"/>
    <b v="0"/>
    <b v="0"/>
    <m/>
    <b v="1"/>
    <b v="0"/>
    <b v="0"/>
    <x v="15"/>
    <b v="0"/>
    <s v="Auto-Classic"/>
    <x v="0"/>
    <d v="2019-10-30T00:00:00"/>
    <s v="0055A00000BclF5QAJ"/>
    <d v="2021-04-10T23:01:03"/>
    <m/>
    <d v="2019-11-22T05:36:45"/>
    <m/>
    <m/>
    <b v="0"/>
    <m/>
    <m/>
    <s v="Trade Show"/>
    <m/>
    <m/>
    <s v="Thermo"/>
    <s v="QE EMR UHMR (Plus, HF, HF-X with BioPharma)"/>
    <m/>
    <x v="4583"/>
    <x v="0"/>
    <b v="0"/>
    <s v="Lack of enthusiasm and response to inquiries coupled with the amount of time since demo indicates loss of interest."/>
    <m/>
    <m/>
    <s v="0055A000008iLoJQAU"/>
    <s v="01s31000003qafeAAA"/>
    <s v="Biotherapeutics"/>
    <m/>
    <s v="0035A00003KrYeeQAF"/>
    <s v="System"/>
    <s v="ZipChip"/>
    <m/>
    <m/>
    <s v="0125A000001ESVfQAO"/>
    <b v="1"/>
    <m/>
    <b v="0"/>
    <m/>
    <m/>
    <x v="0"/>
    <b v="1"/>
    <d v="2021-06-29T20:34:54"/>
    <m/>
    <m/>
    <b v="1"/>
    <x v="0"/>
    <m/>
    <m/>
    <n v="73600"/>
    <m/>
    <x v="2"/>
    <n v="0"/>
    <n v="0"/>
  </r>
  <r>
    <s v="0013100001puTMvAAM"/>
    <b v="0"/>
    <m/>
    <b v="0"/>
    <m/>
    <m/>
    <m/>
    <x v="340"/>
    <b v="1"/>
    <s v="Lost or No Budget"/>
    <m/>
    <s v="0035A00003VxgPRQAZ"/>
    <m/>
    <m/>
    <s v="0055A000008iLoOQAU"/>
    <b v="1"/>
    <d v="2019-06-11T18:18:22"/>
    <m/>
    <b v="0"/>
    <m/>
    <m/>
    <b v="0"/>
    <d v="2020-01-01T00:00:00"/>
    <n v="1"/>
    <n v="2020"/>
    <s v="Omitted"/>
    <s v="Omitted"/>
    <b v="0"/>
    <b v="0"/>
    <m/>
    <b v="1"/>
    <b v="0"/>
    <b v="0"/>
    <x v="17"/>
    <b v="0"/>
    <s v="Auto-Classic"/>
    <x v="0"/>
    <d v="2020-03-04T00:00:00"/>
    <s v="0055A00000BclF5QAJ"/>
    <d v="2021-04-11T20:07:09"/>
    <m/>
    <d v="2020-03-04T21:55:52"/>
    <m/>
    <m/>
    <b v="0"/>
    <m/>
    <m/>
    <s v="Field Sales"/>
    <m/>
    <m/>
    <s v="Thermo"/>
    <s v="QE Plus, HF, HF-X  (NO biopharma)"/>
    <m/>
    <x v="4584"/>
    <x v="0"/>
    <b v="0"/>
    <m/>
    <m/>
    <m/>
    <s v="0055A000008iLoJQAU"/>
    <s v="01s5A000005z9ixQAA"/>
    <s v="Metabolomics"/>
    <m/>
    <s v="0035A00003Vyk0iQAB"/>
    <s v="System"/>
    <s v="ZipChip"/>
    <m/>
    <m/>
    <s v="0125A000001ESVfQAO"/>
    <b v="1"/>
    <m/>
    <b v="0"/>
    <m/>
    <m/>
    <x v="0"/>
    <b v="1"/>
    <d v="2021-06-29T20:34:54"/>
    <m/>
    <m/>
    <b v="1"/>
    <x v="0"/>
    <m/>
    <m/>
    <n v="81810"/>
    <m/>
    <x v="2"/>
    <n v="0"/>
    <n v="0"/>
  </r>
  <r>
    <s v="0013100001frZqgAAE"/>
    <b v="0"/>
    <m/>
    <b v="0"/>
    <m/>
    <m/>
    <m/>
    <x v="689"/>
    <b v="1"/>
    <m/>
    <m/>
    <m/>
    <m/>
    <m/>
    <s v="0055A000008zqzaQAA"/>
    <b v="0"/>
    <d v="2018-09-11T18:32:29"/>
    <m/>
    <b v="0"/>
    <m/>
    <m/>
    <b v="0"/>
    <d v="2019-02-01T00:00:00"/>
    <n v="2"/>
    <n v="2019"/>
    <s v="Closed"/>
    <s v="Closed"/>
    <b v="0"/>
    <b v="0"/>
    <m/>
    <b v="1"/>
    <b v="0"/>
    <b v="0"/>
    <x v="17"/>
    <b v="0"/>
    <s v="Auto-Classic"/>
    <x v="0"/>
    <d v="2019-05-07T00:00:00"/>
    <s v="0055A00000BclF5QAJ"/>
    <d v="2021-04-11T20:12:15"/>
    <m/>
    <d v="2019-05-09T11:52:54"/>
    <m/>
    <m/>
    <b v="0"/>
    <m/>
    <m/>
    <s v="Referral"/>
    <m/>
    <m/>
    <m/>
    <m/>
    <m/>
    <x v="4585"/>
    <x v="0"/>
    <b v="0"/>
    <m/>
    <m/>
    <m/>
    <s v="0055A000009GjocQAC"/>
    <s v="01s31000003qafeAAA"/>
    <s v="Metabolomics"/>
    <m/>
    <s v="0033100002vtJUHAA2"/>
    <s v="System"/>
    <s v="ZipChip"/>
    <m/>
    <s v="0Q05A000002C1iXSAS"/>
    <s v="0125A000001ESVfQAO"/>
    <b v="0"/>
    <m/>
    <b v="0"/>
    <m/>
    <m/>
    <x v="1"/>
    <b v="1"/>
    <d v="2021-06-29T20:34:54"/>
    <m/>
    <m/>
    <b v="0"/>
    <x v="1"/>
    <m/>
    <m/>
    <n v="73900"/>
    <m/>
    <x v="1379"/>
    <n v="100"/>
    <n v="0"/>
  </r>
  <r>
    <s v="0013100001k6JgGAAU"/>
    <b v="0"/>
    <m/>
    <b v="0"/>
    <m/>
    <m/>
    <m/>
    <x v="868"/>
    <b v="1"/>
    <m/>
    <m/>
    <s v="0035A00003CdwfNQAR"/>
    <m/>
    <m/>
    <s v="00531000008FRNUAA4"/>
    <b v="0"/>
    <d v="2017-08-16T14:44:38"/>
    <m/>
    <b v="0"/>
    <m/>
    <m/>
    <b v="0"/>
    <d v="2018-02-01T00:00:00"/>
    <n v="2"/>
    <n v="2018"/>
    <s v="Closed"/>
    <s v="Closed"/>
    <b v="0"/>
    <b v="0"/>
    <m/>
    <b v="1"/>
    <b v="0"/>
    <b v="0"/>
    <x v="15"/>
    <b v="0"/>
    <s v="Manual-Classic"/>
    <x v="0"/>
    <d v="2018-05-22T00:00:00"/>
    <s v="0055A00000BclF5QAJ"/>
    <d v="2021-04-11T20:12:15"/>
    <m/>
    <d v="2018-06-12T18:41:47"/>
    <m/>
    <m/>
    <b v="0"/>
    <m/>
    <s v="Intact Proteins &amp; Antibodies"/>
    <s v="Referral"/>
    <m/>
    <m/>
    <m/>
    <m/>
    <m/>
    <x v="4586"/>
    <x v="0"/>
    <b v="0"/>
    <m/>
    <m/>
    <m/>
    <s v="0055A000008zqzaQAA"/>
    <s v="01s31000003qafeAAA"/>
    <s v="Biotherapeutics"/>
    <m/>
    <s v="0035A00003CdwfNQAR"/>
    <s v="System"/>
    <s v="ZipChip"/>
    <m/>
    <m/>
    <s v="0125A000001ESVfQAO"/>
    <b v="0"/>
    <m/>
    <b v="0"/>
    <m/>
    <m/>
    <x v="1"/>
    <b v="1"/>
    <d v="2021-06-29T20:34:54"/>
    <s v="0055A00000BctN2QAJ"/>
    <m/>
    <b v="0"/>
    <x v="1"/>
    <m/>
    <m/>
    <n v="72600"/>
    <m/>
    <x v="911"/>
    <n v="100"/>
    <n v="0"/>
  </r>
  <r>
    <s v="0013100001nn0EqAAI"/>
    <b v="0"/>
    <m/>
    <b v="0"/>
    <s v="7015A000001dE6uQAE"/>
    <m/>
    <m/>
    <x v="874"/>
    <b v="1"/>
    <m/>
    <m/>
    <s v="0033100003688HlAAI"/>
    <s v="Worried that COVID 19 will gobble budget."/>
    <s v="Impacted"/>
    <s v="0055A000008iLoOQAU"/>
    <b v="0"/>
    <d v="2019-10-24T19:19:49"/>
    <m/>
    <b v="0"/>
    <m/>
    <m/>
    <b v="0"/>
    <d v="2020-02-01T00:00:00"/>
    <n v="2"/>
    <n v="2020"/>
    <s v="Closed"/>
    <s v="Closed"/>
    <b v="0"/>
    <b v="0"/>
    <m/>
    <b v="1"/>
    <b v="0"/>
    <b v="0"/>
    <x v="15"/>
    <b v="0"/>
    <s v="Auto-Ti"/>
    <x v="0"/>
    <d v="2020-05-29T00:00:00"/>
    <s v="0055A00000BclF5QAJ"/>
    <d v="2021-04-11T20:11:37"/>
    <m/>
    <d v="2020-06-19T13:28:54"/>
    <m/>
    <m/>
    <b v="0"/>
    <m/>
    <m/>
    <s v="Website"/>
    <m/>
    <m/>
    <s v="Thermo"/>
    <s v="QE EMR UHMR (Plus, HF, HF-X with BioPharma)"/>
    <m/>
    <x v="4587"/>
    <x v="0"/>
    <b v="0"/>
    <m/>
    <m/>
    <m/>
    <s v="0055A00000Bb2djQAB"/>
    <s v="01s5A000005x0sjQAA"/>
    <m/>
    <m/>
    <s v="0033100003688HlAAI"/>
    <s v="System"/>
    <s v="ZipChip"/>
    <m/>
    <m/>
    <s v="0125A000001ESVfQAO"/>
    <b v="0"/>
    <m/>
    <b v="0"/>
    <m/>
    <m/>
    <x v="1"/>
    <b v="1"/>
    <d v="2021-06-29T20:34:54"/>
    <s v="0055A00000BctMnQAJ"/>
    <m/>
    <b v="0"/>
    <x v="1"/>
    <m/>
    <m/>
    <n v="5000"/>
    <m/>
    <x v="755"/>
    <n v="100"/>
    <n v="0"/>
  </r>
  <r>
    <s v="0015A00002IrEm8QAF"/>
    <b v="0"/>
    <m/>
    <b v="0"/>
    <m/>
    <m/>
    <m/>
    <x v="957"/>
    <b v="1"/>
    <m/>
    <m/>
    <s v="0035A00003dYA4oQAG"/>
    <s v="Looking to return to normality in June"/>
    <s v="Impacted"/>
    <s v="0055A000009GjocQAC"/>
    <b v="0"/>
    <d v="2020-02-28T21:07:20"/>
    <m/>
    <b v="0"/>
    <m/>
    <m/>
    <b v="0"/>
    <d v="2020-03-01T00:00:00"/>
    <n v="3"/>
    <n v="2020"/>
    <s v="Closed"/>
    <s v="Closed"/>
    <b v="0"/>
    <b v="0"/>
    <m/>
    <b v="1"/>
    <b v="0"/>
    <b v="0"/>
    <x v="15"/>
    <b v="0"/>
    <s v="Auto-Classic"/>
    <x v="0"/>
    <d v="2020-09-08T00:00:00"/>
    <s v="0055A00000BclF5QAJ"/>
    <d v="2021-04-10T22:59:54"/>
    <m/>
    <d v="2020-09-22T13:34:33"/>
    <m/>
    <m/>
    <b v="0"/>
    <m/>
    <m/>
    <s v="Sales Seminar"/>
    <m/>
    <m/>
    <s v="Thermo"/>
    <s v="QE Plus, HF, HF-X  (NO biopharma)"/>
    <m/>
    <x v="4588"/>
    <x v="0"/>
    <b v="0"/>
    <m/>
    <m/>
    <m/>
    <s v="0055A00000Bb2djQAB"/>
    <s v="01s5A000005x0sjQAA"/>
    <s v="Biotherapeutics"/>
    <m/>
    <s v="0035A00003dYA4oQAG"/>
    <s v="System"/>
    <s v="ZipChip"/>
    <m/>
    <m/>
    <s v="0125A000001ESVfQAO"/>
    <b v="0"/>
    <m/>
    <b v="0"/>
    <m/>
    <m/>
    <x v="1"/>
    <b v="1"/>
    <d v="2021-06-29T20:34:55"/>
    <s v="0055A00000BctMnQAJ"/>
    <m/>
    <b v="0"/>
    <x v="1"/>
    <m/>
    <m/>
    <n v="93085"/>
    <m/>
    <x v="1380"/>
    <n v="100"/>
    <n v="0"/>
  </r>
  <r>
    <s v="0013100001puTb4AAE"/>
    <b v="0"/>
    <m/>
    <b v="0"/>
    <m/>
    <m/>
    <m/>
    <x v="554"/>
    <b v="1"/>
    <m/>
    <m/>
    <s v="0035A00003da0sxQAA"/>
    <s v="Has very limited lab access. This should improve in June"/>
    <s v="Impacted"/>
    <s v="0055A000008zqzaQAA"/>
    <b v="0"/>
    <d v="2020-03-13T21:18:33"/>
    <m/>
    <b v="0"/>
    <m/>
    <m/>
    <b v="0"/>
    <d v="2020-03-01T00:00:00"/>
    <n v="3"/>
    <n v="2020"/>
    <s v="Closed"/>
    <s v="Closed"/>
    <b v="0"/>
    <b v="0"/>
    <m/>
    <b v="1"/>
    <b v="0"/>
    <b v="0"/>
    <x v="15"/>
    <b v="0"/>
    <s v="Auto-Classic"/>
    <x v="0"/>
    <d v="2020-09-16T00:00:00"/>
    <s v="0055A00000BclF5QAJ"/>
    <d v="2021-04-10T22:59:54"/>
    <m/>
    <d v="2020-09-21T20:45:39"/>
    <m/>
    <m/>
    <b v="0"/>
    <m/>
    <m/>
    <s v="Referral"/>
    <m/>
    <m/>
    <s v="Thermo"/>
    <s v="QE EMR UHMR (Plus, HF, HF-X with BioPharma)"/>
    <m/>
    <x v="4589"/>
    <x v="0"/>
    <b v="0"/>
    <m/>
    <m/>
    <m/>
    <s v="0055A00000Bb2djQAB"/>
    <s v="01s5A000005x0sjQAA"/>
    <s v="Biotherapeutics"/>
    <m/>
    <s v="0035A00003da0sxQAA"/>
    <s v="System"/>
    <s v="ZipChip"/>
    <m/>
    <m/>
    <s v="0125A000001ESVfQAO"/>
    <b v="0"/>
    <m/>
    <b v="0"/>
    <m/>
    <m/>
    <x v="1"/>
    <b v="1"/>
    <d v="2021-06-29T20:34:55"/>
    <s v="0055A00000BctMnQAJ"/>
    <m/>
    <b v="0"/>
    <x v="1"/>
    <m/>
    <m/>
    <n v="67500"/>
    <m/>
    <x v="1381"/>
    <n v="100"/>
    <n v="0"/>
  </r>
  <r>
    <s v="0013100001jbToGAAU"/>
    <b v="0"/>
    <s v="Eppendorf"/>
    <b v="0"/>
    <m/>
    <s v="DMEM"/>
    <s v="other"/>
    <x v="170"/>
    <b v="1"/>
    <m/>
    <m/>
    <s v="0035A00003W0jw6QAB"/>
    <m/>
    <m/>
    <s v="0055A000008iLmwQAE"/>
    <b v="0"/>
    <d v="2019-08-26T15:11:02"/>
    <m/>
    <b v="0"/>
    <m/>
    <m/>
    <b v="0"/>
    <d v="2019-03-01T00:00:00"/>
    <n v="3"/>
    <n v="2019"/>
    <s v="Closed"/>
    <s v="Closed"/>
    <b v="0"/>
    <b v="0"/>
    <m/>
    <b v="1"/>
    <b v="0"/>
    <b v="0"/>
    <x v="14"/>
    <b v="0"/>
    <m/>
    <x v="0"/>
    <m/>
    <s v="0055A00000BclF5QAJ"/>
    <d v="2021-04-10T22:59:54"/>
    <m/>
    <d v="2019-10-21T13:55:09"/>
    <m/>
    <m/>
    <b v="0"/>
    <m/>
    <m/>
    <s v="Website"/>
    <m/>
    <m/>
    <m/>
    <m/>
    <m/>
    <x v="4590"/>
    <x v="0"/>
    <b v="0"/>
    <m/>
    <m/>
    <m/>
    <s v="0055A000008zqzaQAA"/>
    <s v="01s5A000005z9ixQAA"/>
    <s v="Metabolomics"/>
    <m/>
    <s v="0035A00003W0jw6QAB"/>
    <s v="System"/>
    <s v="Rebel"/>
    <m/>
    <m/>
    <s v="0125A000001ESVfQAO"/>
    <b v="0"/>
    <m/>
    <b v="0"/>
    <m/>
    <m/>
    <x v="1"/>
    <b v="1"/>
    <d v="2021-06-29T20:34:54"/>
    <s v="0055A00000BctN2QAJ"/>
    <m/>
    <b v="0"/>
    <x v="1"/>
    <m/>
    <m/>
    <n v="97750"/>
    <m/>
    <x v="1382"/>
    <n v="100"/>
    <n v="0"/>
  </r>
  <r>
    <s v="0013100001jb0YLAAY"/>
    <b v="0"/>
    <m/>
    <b v="0"/>
    <s v="70131000001SiprAAC"/>
    <m/>
    <m/>
    <x v="172"/>
    <b v="1"/>
    <m/>
    <m/>
    <s v="0035A00003CeFNwQAN"/>
    <m/>
    <m/>
    <s v="00531000007KAu8AAG"/>
    <b v="0"/>
    <d v="2017-08-24T20:57:05"/>
    <m/>
    <b v="0"/>
    <m/>
    <m/>
    <b v="0"/>
    <d v="2018-04-01T00:00:00"/>
    <n v="4"/>
    <n v="2018"/>
    <s v="Closed"/>
    <s v="Closed"/>
    <b v="0"/>
    <b v="0"/>
    <m/>
    <b v="1"/>
    <b v="0"/>
    <b v="0"/>
    <x v="15"/>
    <b v="0"/>
    <s v="Auto-Ti"/>
    <x v="0"/>
    <d v="2018-06-21T00:00:00"/>
    <s v="0055A00000BclF5QAJ"/>
    <d v="2021-04-10T22:59:54"/>
    <m/>
    <d v="2018-11-09T20:40:03"/>
    <m/>
    <m/>
    <b v="0"/>
    <m/>
    <s v="Biotherapeutics"/>
    <s v="Trade Show"/>
    <m/>
    <m/>
    <m/>
    <m/>
    <m/>
    <x v="4591"/>
    <x v="0"/>
    <b v="0"/>
    <m/>
    <m/>
    <m/>
    <s v="0055A000008zqzaQAA"/>
    <s v="01s31000003qafeAAA"/>
    <s v="Biotherapeutics"/>
    <m/>
    <s v="0035A00003CeFNwQAN"/>
    <s v="System"/>
    <s v="ZipChip"/>
    <m/>
    <m/>
    <s v="0125A000001ESVfQAO"/>
    <b v="0"/>
    <m/>
    <b v="0"/>
    <m/>
    <m/>
    <x v="1"/>
    <b v="1"/>
    <d v="2021-06-29T20:34:54"/>
    <s v="0055A00000BctN2QAJ"/>
    <m/>
    <b v="0"/>
    <x v="1"/>
    <m/>
    <m/>
    <n v="52336"/>
    <m/>
    <x v="78"/>
    <n v="100"/>
    <n v="0"/>
  </r>
  <r>
    <s v="0013100001fr7EaAAI"/>
    <b v="0"/>
    <m/>
    <b v="0"/>
    <m/>
    <m/>
    <m/>
    <x v="941"/>
    <b v="1"/>
    <m/>
    <m/>
    <s v="0035A00003EWFvjQAH"/>
    <m/>
    <m/>
    <s v="00531000008FRNUAA4"/>
    <b v="0"/>
    <d v="2017-09-13T14:22:59"/>
    <m/>
    <b v="0"/>
    <m/>
    <m/>
    <b v="0"/>
    <d v="2017-04-01T00:00:00"/>
    <n v="4"/>
    <n v="2017"/>
    <s v="Closed"/>
    <s v="Closed"/>
    <b v="0"/>
    <b v="0"/>
    <m/>
    <b v="1"/>
    <b v="0"/>
    <b v="0"/>
    <x v="15"/>
    <b v="0"/>
    <s v="Auto-Classic"/>
    <x v="0"/>
    <m/>
    <s v="0055A00000BclF5QAJ"/>
    <d v="2021-04-10T22:59:54"/>
    <m/>
    <d v="2018-03-10T15:07:46"/>
    <m/>
    <m/>
    <b v="0"/>
    <m/>
    <s v="Biotherapeutics"/>
    <s v="Other"/>
    <m/>
    <m/>
    <s v="Thermo"/>
    <s v="QE EMR UHMR (Plus, HF, HF-X with BioPharma)"/>
    <m/>
    <x v="4592"/>
    <x v="0"/>
    <b v="0"/>
    <m/>
    <m/>
    <m/>
    <s v="00531000007KAu8AAG"/>
    <s v="01s31000003qafeAAA"/>
    <s v="Biotherapeutics"/>
    <m/>
    <s v="0035A00003EWFvjQAH"/>
    <s v="System"/>
    <s v="ZipChip"/>
    <m/>
    <m/>
    <s v="0125A000001ESVfQAO"/>
    <b v="0"/>
    <m/>
    <b v="0"/>
    <m/>
    <m/>
    <x v="1"/>
    <b v="1"/>
    <d v="2021-06-29T20:34:54"/>
    <s v="0055A00000Bd4jEQAR"/>
    <m/>
    <b v="0"/>
    <x v="1"/>
    <m/>
    <m/>
    <n v="50015"/>
    <m/>
    <x v="10"/>
    <n v="100"/>
    <n v="0"/>
  </r>
  <r>
    <s v="0013100001frxefAAA"/>
    <b v="0"/>
    <m/>
    <b v="0"/>
    <s v="70131000001SiprAAC"/>
    <m/>
    <m/>
    <x v="633"/>
    <b v="1"/>
    <m/>
    <m/>
    <s v="0035A00003CbDmLQAV"/>
    <m/>
    <m/>
    <s v="00531000008FRNUAA4"/>
    <b v="1"/>
    <d v="2017-05-26T18:41:15"/>
    <m/>
    <b v="0"/>
    <m/>
    <m/>
    <b v="0"/>
    <d v="2019-01-01T00:00:00"/>
    <n v="1"/>
    <n v="2019"/>
    <s v="Closed"/>
    <s v="Closed"/>
    <b v="0"/>
    <b v="0"/>
    <m/>
    <b v="1"/>
    <b v="0"/>
    <b v="0"/>
    <x v="15"/>
    <b v="0"/>
    <s v="Auto-Classic"/>
    <x v="0"/>
    <d v="2018-07-26T00:00:00"/>
    <s v="0055A00000BclF5QAJ"/>
    <d v="2021-04-10T22:59:54"/>
    <m/>
    <d v="2019-03-18T16:27:41"/>
    <m/>
    <m/>
    <b v="0"/>
    <m/>
    <s v="Biotherapeutics"/>
    <s v="Website"/>
    <m/>
    <m/>
    <m/>
    <m/>
    <m/>
    <x v="4593"/>
    <x v="0"/>
    <b v="0"/>
    <m/>
    <m/>
    <m/>
    <s v="0055A000009sZg0QAE"/>
    <s v="01s31000003qafeAAA"/>
    <s v="Biotherapeutics"/>
    <m/>
    <s v="0035A00003CbDmLQAV"/>
    <s v="System"/>
    <s v="ZipChip"/>
    <m/>
    <m/>
    <s v="0125A000001ESVfQAO"/>
    <b v="0"/>
    <m/>
    <b v="0"/>
    <m/>
    <m/>
    <x v="1"/>
    <b v="1"/>
    <d v="2021-06-29T20:34:54"/>
    <m/>
    <m/>
    <b v="0"/>
    <x v="1"/>
    <m/>
    <m/>
    <n v="72600"/>
    <m/>
    <x v="911"/>
    <n v="100"/>
    <n v="0"/>
  </r>
  <r>
    <s v="0013100001jbTo6AAE"/>
    <b v="0"/>
    <m/>
    <b v="0"/>
    <m/>
    <m/>
    <m/>
    <x v="461"/>
    <b v="1"/>
    <m/>
    <m/>
    <s v="0035A00003TBD9EQAX"/>
    <m/>
    <m/>
    <s v="0055A000008iLoOQAU"/>
    <b v="1"/>
    <d v="2019-03-04T19:30:09"/>
    <m/>
    <b v="0"/>
    <m/>
    <m/>
    <b v="0"/>
    <d v="2019-01-01T00:00:00"/>
    <n v="1"/>
    <n v="2019"/>
    <s v="Closed"/>
    <s v="Closed"/>
    <b v="0"/>
    <b v="0"/>
    <m/>
    <b v="1"/>
    <b v="0"/>
    <b v="0"/>
    <x v="17"/>
    <b v="0"/>
    <s v="Auto-Classic"/>
    <x v="0"/>
    <d v="2019-05-14T00:00:00"/>
    <s v="0055A00000BclF5QAJ"/>
    <d v="2021-04-10T22:59:54"/>
    <m/>
    <d v="2019-03-25T20:31:29"/>
    <m/>
    <m/>
    <b v="0"/>
    <m/>
    <m/>
    <s v="Website"/>
    <m/>
    <m/>
    <s v="Thermo"/>
    <s v="QE EMR UHMR (Plus, HF, HF-X with BioPharma)"/>
    <m/>
    <x v="4594"/>
    <x v="0"/>
    <b v="0"/>
    <m/>
    <m/>
    <m/>
    <s v="0055A000008zqzaQAA"/>
    <s v="01s31000003qafeAAA"/>
    <s v="Biotherapeutics"/>
    <m/>
    <s v="0035A00003TBD9EQAX"/>
    <s v="System"/>
    <s v="ZipChip"/>
    <m/>
    <m/>
    <s v="0125A000001ESVfQAO"/>
    <b v="0"/>
    <m/>
    <b v="0"/>
    <m/>
    <m/>
    <x v="1"/>
    <b v="1"/>
    <d v="2021-06-29T20:34:54"/>
    <s v="0055A00000BctN2QAJ"/>
    <m/>
    <b v="0"/>
    <x v="1"/>
    <m/>
    <m/>
    <n v="71950"/>
    <m/>
    <x v="80"/>
    <n v="100"/>
    <n v="0"/>
  </r>
  <r>
    <s v="0015A00001tbMY6QAM"/>
    <b v="0"/>
    <m/>
    <b v="0"/>
    <s v="70131000001SiprAAC"/>
    <m/>
    <m/>
    <x v="653"/>
    <b v="1"/>
    <m/>
    <m/>
    <s v="0035A00003CdjFyQAJ"/>
    <m/>
    <m/>
    <s v="00531000008FRNUAA4"/>
    <b v="1"/>
    <d v="2017-08-09T20:15:45"/>
    <m/>
    <b v="0"/>
    <m/>
    <m/>
    <b v="0"/>
    <d v="2018-02-01T00:00:00"/>
    <n v="2"/>
    <n v="2018"/>
    <s v="Closed"/>
    <s v="Closed"/>
    <b v="0"/>
    <b v="0"/>
    <m/>
    <b v="1"/>
    <b v="0"/>
    <b v="0"/>
    <x v="15"/>
    <b v="0"/>
    <s v="Manual-Classic"/>
    <x v="0"/>
    <d v="2018-02-07T00:00:00"/>
    <s v="0055A00000BclF5QAJ"/>
    <d v="2021-04-10T22:59:54"/>
    <m/>
    <d v="2018-04-11T17:24:17"/>
    <m/>
    <m/>
    <b v="0"/>
    <m/>
    <s v="Intact Proteins &amp; Antibodies;Biotherapeutics"/>
    <s v="Trade Show"/>
    <m/>
    <m/>
    <m/>
    <m/>
    <m/>
    <x v="4595"/>
    <x v="0"/>
    <b v="0"/>
    <m/>
    <m/>
    <m/>
    <s v="0055A000008iLoJQAU"/>
    <s v="01s31000003qafeAAA"/>
    <s v="Biotherapeutics"/>
    <m/>
    <s v="0035A00003CdjFyQAJ"/>
    <s v="System"/>
    <s v="ZipChip"/>
    <m/>
    <m/>
    <s v="0125A000001ESVfQAO"/>
    <b v="0"/>
    <m/>
    <b v="0"/>
    <m/>
    <m/>
    <x v="1"/>
    <b v="1"/>
    <d v="2021-06-29T20:34:54"/>
    <m/>
    <m/>
    <b v="0"/>
    <x v="1"/>
    <m/>
    <m/>
    <n v="68150"/>
    <m/>
    <x v="1383"/>
    <n v="100"/>
    <n v="0"/>
  </r>
  <r>
    <s v="0013100001p5BKSAA2"/>
    <b v="0"/>
    <m/>
    <b v="0"/>
    <s v="7015A000001ThnRQAS"/>
    <m/>
    <m/>
    <x v="671"/>
    <b v="1"/>
    <m/>
    <m/>
    <s v="0035A00003aIVgYQAW"/>
    <s v="Staff rotatation - half time in the lab"/>
    <s v="Impacted"/>
    <s v="0055A000008iLoOQAU"/>
    <b v="1"/>
    <d v="2019-11-27T15:07:31"/>
    <m/>
    <b v="0"/>
    <m/>
    <m/>
    <b v="0"/>
    <d v="2020-02-01T00:00:00"/>
    <n v="2"/>
    <n v="2020"/>
    <s v="Closed"/>
    <s v="Closed"/>
    <b v="0"/>
    <b v="0"/>
    <m/>
    <b v="1"/>
    <b v="0"/>
    <b v="0"/>
    <x v="15"/>
    <b v="0"/>
    <s v="Auto-Classic"/>
    <x v="0"/>
    <d v="2020-05-26T00:00:00"/>
    <s v="0055A00000BclF5QAJ"/>
    <d v="2021-04-10T22:59:54"/>
    <m/>
    <d v="2020-06-29T12:30:39"/>
    <m/>
    <m/>
    <b v="0"/>
    <m/>
    <m/>
    <s v="eApp Note"/>
    <m/>
    <m/>
    <s v="Thermo"/>
    <s v="QE EMR UHMR (Plus, HF, HF-X with BioPharma);Fusion Lumos"/>
    <m/>
    <x v="4596"/>
    <x v="0"/>
    <b v="0"/>
    <m/>
    <s v="QE HF-X, 2 Fusion Lumos"/>
    <m/>
    <s v="00531000007KAu8AAG"/>
    <s v="01s5A000005x0vsQAA"/>
    <s v="Biotherapeutics"/>
    <m/>
    <s v="0035A00003aIVgYQAW"/>
    <s v="System"/>
    <s v="ZipChip"/>
    <m/>
    <m/>
    <s v="0125A000001ESVfQAO"/>
    <b v="0"/>
    <m/>
    <b v="0"/>
    <m/>
    <m/>
    <x v="1"/>
    <b v="1"/>
    <d v="2021-06-29T20:34:54"/>
    <s v="0055A00000Bd4jEQAR"/>
    <m/>
    <b v="0"/>
    <x v="1"/>
    <m/>
    <m/>
    <n v="102259"/>
    <m/>
    <x v="1384"/>
    <n v="100"/>
    <n v="0"/>
  </r>
  <r>
    <s v="0013100001fpKktAAE"/>
    <b v="0"/>
    <m/>
    <b v="0"/>
    <m/>
    <m/>
    <m/>
    <x v="979"/>
    <b v="1"/>
    <m/>
    <m/>
    <s v="0035A00003Gn3twQAB"/>
    <m/>
    <m/>
    <s v="00531000008FRNUAA4"/>
    <b v="1"/>
    <d v="2018-01-23T20:58:34"/>
    <m/>
    <b v="0"/>
    <m/>
    <m/>
    <b v="0"/>
    <d v="2018-03-01T00:00:00"/>
    <n v="3"/>
    <n v="2018"/>
    <s v="Closed"/>
    <s v="Closed"/>
    <b v="0"/>
    <b v="0"/>
    <m/>
    <b v="1"/>
    <b v="0"/>
    <b v="0"/>
    <x v="15"/>
    <b v="0"/>
    <s v="Auto-Classic"/>
    <x v="0"/>
    <d v="2018-08-27T00:00:00"/>
    <s v="0055A00000BclF5QAJ"/>
    <d v="2021-04-11T19:52:07"/>
    <m/>
    <d v="2018-09-17T13:28:42"/>
    <m/>
    <m/>
    <b v="0"/>
    <m/>
    <s v="ADC's"/>
    <s v="Inside Sales"/>
    <m/>
    <m/>
    <m/>
    <m/>
    <m/>
    <x v="4597"/>
    <x v="0"/>
    <b v="0"/>
    <m/>
    <m/>
    <m/>
    <s v="0055A000008zqzaQAA"/>
    <s v="01s31000003qafeAAA"/>
    <s v="Biotherapeutics"/>
    <m/>
    <s v="0035A00003Gn3twQAB"/>
    <s v="System"/>
    <s v="ZipChip"/>
    <m/>
    <m/>
    <s v="0125A000001ESVfQAO"/>
    <b v="0"/>
    <m/>
    <b v="0"/>
    <m/>
    <m/>
    <x v="1"/>
    <b v="1"/>
    <d v="2021-06-29T20:34:54"/>
    <s v="0055A00000BctN2QAJ"/>
    <m/>
    <b v="0"/>
    <x v="1"/>
    <m/>
    <m/>
    <n v="72600"/>
    <m/>
    <x v="911"/>
    <n v="100"/>
    <n v="0"/>
  </r>
  <r>
    <s v="0013100001jSwODAA0"/>
    <b v="0"/>
    <m/>
    <b v="0"/>
    <s v="7015A000001yWotQAE"/>
    <m/>
    <m/>
    <x v="170"/>
    <b v="1"/>
    <m/>
    <m/>
    <s v="0035A00003JjrZKQAZ"/>
    <m/>
    <m/>
    <s v="0055A000008iLoOQAU"/>
    <b v="1"/>
    <d v="2018-08-29T14:11:10"/>
    <m/>
    <b v="0"/>
    <m/>
    <m/>
    <b v="0"/>
    <d v="2019-03-01T00:00:00"/>
    <n v="3"/>
    <n v="2019"/>
    <s v="Closed"/>
    <s v="Closed"/>
    <b v="0"/>
    <b v="0"/>
    <m/>
    <b v="1"/>
    <b v="0"/>
    <b v="0"/>
    <x v="15"/>
    <b v="0"/>
    <s v="Auto-Classic"/>
    <x v="0"/>
    <d v="2019-09-16T00:00:00"/>
    <s v="0055A00000BclF5QAJ"/>
    <d v="2021-04-10T22:59:54"/>
    <m/>
    <d v="2019-09-30T13:32:43"/>
    <m/>
    <m/>
    <b v="0"/>
    <m/>
    <m/>
    <s v="Trade Show"/>
    <m/>
    <m/>
    <s v="Thermo"/>
    <s v="QE Plus, HF, HF-X  (NO biopharma)"/>
    <m/>
    <x v="4598"/>
    <x v="0"/>
    <b v="0"/>
    <m/>
    <s v="all of them"/>
    <m/>
    <s v="0055A000008iLoJQAU"/>
    <s v="01s5A000005z9ixQAA"/>
    <s v="Biotherapeutics"/>
    <m/>
    <s v="0035A00003JjrZKQAZ"/>
    <s v="System"/>
    <s v="ZipChip"/>
    <s v="0035A00003R0B1vQAF"/>
    <s v="0Q05A000001l0iISAQ"/>
    <s v="0125A000001ESVfQAO"/>
    <b v="0"/>
    <m/>
    <b v="0"/>
    <m/>
    <m/>
    <x v="1"/>
    <b v="1"/>
    <d v="2021-06-29T20:34:54"/>
    <m/>
    <m/>
    <b v="0"/>
    <x v="1"/>
    <m/>
    <m/>
    <n v="103795"/>
    <m/>
    <x v="1385"/>
    <n v="100"/>
    <n v="0"/>
  </r>
  <r>
    <s v="0013100001p4NvZAAU"/>
    <b v="0"/>
    <m/>
    <b v="0"/>
    <m/>
    <m/>
    <m/>
    <x v="774"/>
    <b v="1"/>
    <m/>
    <m/>
    <s v="0035A00003IPUBfQAP"/>
    <m/>
    <m/>
    <s v="00531000008F2psAAC"/>
    <b v="0"/>
    <d v="2018-06-27T19:43:13"/>
    <m/>
    <b v="0"/>
    <m/>
    <m/>
    <b v="0"/>
    <d v="2019-04-01T00:00:00"/>
    <n v="4"/>
    <n v="2019"/>
    <s v="Closed"/>
    <s v="Closed"/>
    <b v="0"/>
    <b v="0"/>
    <m/>
    <b v="1"/>
    <b v="0"/>
    <b v="0"/>
    <x v="15"/>
    <b v="0"/>
    <s v="Auto-Classic"/>
    <x v="0"/>
    <d v="2019-10-16T00:00:00"/>
    <s v="0055A00000BclF5QAJ"/>
    <d v="2021-04-10T22:59:54"/>
    <m/>
    <d v="2019-10-18T23:29:07"/>
    <m/>
    <m/>
    <b v="0"/>
    <m/>
    <m/>
    <s v="Referral"/>
    <m/>
    <m/>
    <s v="Thermo"/>
    <s v="QE Plus, HF, HF-X  (NO biopharma)"/>
    <m/>
    <x v="4599"/>
    <x v="0"/>
    <b v="0"/>
    <m/>
    <m/>
    <m/>
    <s v="0055A000008iLoJQAU"/>
    <s v="01s5A000005z9ixQAA"/>
    <s v="Biotherapeutics"/>
    <m/>
    <s v="0035A00003IPUBfQAP"/>
    <s v="System"/>
    <s v="ZipChip"/>
    <m/>
    <m/>
    <s v="0125A000001ESVfQAO"/>
    <b v="0"/>
    <m/>
    <b v="0"/>
    <m/>
    <m/>
    <x v="1"/>
    <b v="1"/>
    <d v="2021-06-29T20:34:54"/>
    <m/>
    <m/>
    <b v="1"/>
    <x v="1"/>
    <m/>
    <m/>
    <n v="60916"/>
    <m/>
    <x v="1386"/>
    <n v="100"/>
    <n v="0"/>
  </r>
  <r>
    <s v="0013100001eo6iZAAQ"/>
    <b v="0"/>
    <m/>
    <b v="0"/>
    <m/>
    <m/>
    <m/>
    <x v="24"/>
    <b v="1"/>
    <m/>
    <m/>
    <m/>
    <m/>
    <m/>
    <s v="0055A000008iLoJQAU"/>
    <b v="0"/>
    <d v="2019-05-12T16:01:11"/>
    <m/>
    <b v="0"/>
    <m/>
    <m/>
    <b v="0"/>
    <d v="2019-02-01T00:00:00"/>
    <n v="2"/>
    <n v="2019"/>
    <s v="Closed"/>
    <s v="Closed"/>
    <b v="0"/>
    <b v="0"/>
    <m/>
    <b v="1"/>
    <b v="0"/>
    <b v="0"/>
    <x v="15"/>
    <b v="0"/>
    <s v="Auto-Classic"/>
    <x v="0"/>
    <d v="2019-06-20T00:00:00"/>
    <s v="0055A00000BclF5QAJ"/>
    <d v="2021-04-10T22:59:54"/>
    <m/>
    <d v="2019-06-28T18:27:22"/>
    <m/>
    <m/>
    <b v="0"/>
    <m/>
    <m/>
    <s v="Referral"/>
    <m/>
    <m/>
    <s v="Thermo"/>
    <s v="QE EMR UHMR (Plus, HF, HF-X with BioPharma)"/>
    <m/>
    <x v="4600"/>
    <x v="0"/>
    <b v="0"/>
    <m/>
    <m/>
    <m/>
    <s v="0055A000008iLoJQAU"/>
    <s v="01s5A000005z9ixQAA"/>
    <s v="Metabolomics"/>
    <m/>
    <s v="00331000037UynrAAC"/>
    <s v="System"/>
    <s v="ZipChip"/>
    <m/>
    <m/>
    <s v="0125A000001ESVfQAO"/>
    <b v="1"/>
    <m/>
    <b v="0"/>
    <m/>
    <s v="00331000037UynrAAC"/>
    <x v="1"/>
    <b v="1"/>
    <d v="2021-06-29T20:34:54"/>
    <m/>
    <m/>
    <b v="1"/>
    <x v="1"/>
    <m/>
    <m/>
    <n v="32900"/>
    <m/>
    <x v="1387"/>
    <n v="100"/>
    <n v="0"/>
  </r>
  <r>
    <s v="0015A00002OJiubQAD"/>
    <b v="1"/>
    <m/>
    <b v="0"/>
    <m/>
    <m/>
    <m/>
    <x v="10"/>
    <b v="0"/>
    <m/>
    <m/>
    <s v="0035A00003igK0kQAE"/>
    <m/>
    <m/>
    <s v="0055A00000BNXCfQAP"/>
    <b v="0"/>
    <d v="2020-08-19T17:43:21"/>
    <m/>
    <b v="0"/>
    <m/>
    <m/>
    <b v="0"/>
    <d v="2021-04-01T00:00:00"/>
    <n v="4"/>
    <n v="2021"/>
    <s v="Pipeline"/>
    <s v="Pipeline"/>
    <b v="0"/>
    <b v="0"/>
    <m/>
    <b v="1"/>
    <b v="1"/>
    <b v="1"/>
    <x v="15"/>
    <b v="0"/>
    <m/>
    <x v="0"/>
    <d v="2021-01-07T00:00:00"/>
    <s v="0055A000008zqzaQAA"/>
    <d v="2021-06-22T19:33:26"/>
    <m/>
    <d v="2021-04-12T20:33:42"/>
    <m/>
    <m/>
    <b v="0"/>
    <m/>
    <m/>
    <s v="Field Sales"/>
    <m/>
    <m/>
    <m/>
    <m/>
    <m/>
    <x v="4601"/>
    <x v="0"/>
    <b v="0"/>
    <m/>
    <m/>
    <m/>
    <s v="0055A000008zqzaQAA"/>
    <s v="01s5A000005x0sjQAA"/>
    <m/>
    <m/>
    <s v="0035A00003igK0kQAE"/>
    <s v="System"/>
    <s v="Rebel"/>
    <m/>
    <s v="0Q05A0000013zBBSAY"/>
    <s v="0125A000001ESVfQAO"/>
    <b v="0"/>
    <m/>
    <b v="0"/>
    <s v="No"/>
    <m/>
    <x v="3"/>
    <b v="0"/>
    <d v="2021-06-29T20:34:55"/>
    <s v="0056e00000Bd8OtAAJ"/>
    <m/>
    <b v="0"/>
    <x v="0"/>
    <n v="0"/>
    <n v="0"/>
    <n v="144320"/>
    <m/>
    <x v="1388"/>
    <n v="5"/>
    <n v="0"/>
  </r>
  <r>
    <s v="0015A00002TAcJuQAL"/>
    <b v="1"/>
    <m/>
    <b v="0"/>
    <m/>
    <m/>
    <m/>
    <x v="39"/>
    <b v="1"/>
    <m/>
    <m/>
    <s v="0035A00003mcu7mQAA"/>
    <m/>
    <m/>
    <s v="0055A00000BNpn5QAD"/>
    <b v="1"/>
    <d v="2020-12-23T00:50:35"/>
    <m/>
    <b v="0"/>
    <m/>
    <m/>
    <b v="0"/>
    <d v="2020-04-01T00:00:00"/>
    <n v="4"/>
    <n v="2020"/>
    <s v="Closed"/>
    <s v="Closed"/>
    <b v="0"/>
    <b v="0"/>
    <m/>
    <b v="1"/>
    <b v="0"/>
    <b v="0"/>
    <x v="15"/>
    <b v="0"/>
    <m/>
    <x v="0"/>
    <m/>
    <s v="0055A00000BclF5QAJ"/>
    <d v="2021-04-11T20:07:09"/>
    <m/>
    <d v="2020-12-31T16:02:59"/>
    <m/>
    <m/>
    <b v="0"/>
    <m/>
    <m/>
    <s v="Field Sales"/>
    <m/>
    <m/>
    <m/>
    <m/>
    <m/>
    <x v="4602"/>
    <x v="0"/>
    <b v="0"/>
    <m/>
    <m/>
    <m/>
    <s v="0055A00000BNpn5QAD"/>
    <s v="01s5A000005x0vsQAA"/>
    <s v="Biotherapeutics"/>
    <m/>
    <s v="0035A00003mcu7mQAA"/>
    <s v="System"/>
    <s v="Rebel"/>
    <m/>
    <m/>
    <s v="0125A000001ESVfQAO"/>
    <b v="0"/>
    <m/>
    <b v="0"/>
    <s v="No"/>
    <m/>
    <x v="1"/>
    <b v="0"/>
    <d v="2021-06-29T20:34:55"/>
    <s v="0055A000008iLmcQAE"/>
    <m/>
    <b v="0"/>
    <x v="1"/>
    <m/>
    <m/>
    <n v="125350"/>
    <m/>
    <x v="1389"/>
    <n v="100"/>
    <n v="0"/>
  </r>
  <r>
    <s v="0015A00002QEnOKQA1"/>
    <b v="1"/>
    <m/>
    <b v="0"/>
    <s v="7015A000001zMbOQAU"/>
    <m/>
    <m/>
    <x v="980"/>
    <b v="1"/>
    <m/>
    <m/>
    <s v="0035A00003mbCqSQAU"/>
    <m/>
    <m/>
    <s v="0055A00000BNpn5QAD"/>
    <b v="1"/>
    <d v="2020-12-11T19:16:42"/>
    <m/>
    <b v="0"/>
    <m/>
    <m/>
    <b v="0"/>
    <d v="2020-04-01T00:00:00"/>
    <n v="4"/>
    <n v="2020"/>
    <s v="Closed"/>
    <s v="Closed"/>
    <b v="1"/>
    <b v="0"/>
    <m/>
    <b v="1"/>
    <b v="0"/>
    <b v="0"/>
    <x v="15"/>
    <b v="0"/>
    <m/>
    <x v="0"/>
    <d v="2021-02-01T00:00:00"/>
    <s v="0055A00000BclF5QAJ"/>
    <d v="2021-04-10T22:59:54"/>
    <m/>
    <d v="2020-12-31T16:00:50"/>
    <m/>
    <m/>
    <b v="0"/>
    <m/>
    <m/>
    <s v="Website"/>
    <m/>
    <m/>
    <m/>
    <m/>
    <m/>
    <x v="4603"/>
    <x v="0"/>
    <b v="0"/>
    <m/>
    <m/>
    <m/>
    <s v="0055A00000BNpn5QAD"/>
    <s v="01s5A000005x0vsQAA"/>
    <s v="Biotherapeutics"/>
    <m/>
    <s v="0035A00003mbCqSQAU"/>
    <s v="System"/>
    <s v="Rebel"/>
    <m/>
    <m/>
    <s v="0125A000001ESVfQAO"/>
    <b v="0"/>
    <m/>
    <b v="0"/>
    <s v="Yes"/>
    <m/>
    <x v="1"/>
    <b v="0"/>
    <d v="2021-06-29T20:34:55"/>
    <s v="0055A000008iLmcQAE"/>
    <m/>
    <b v="0"/>
    <x v="1"/>
    <m/>
    <m/>
    <n v="119370"/>
    <m/>
    <x v="1390"/>
    <n v="100"/>
    <n v="0"/>
  </r>
  <r>
    <s v="0015A00002RgX41QAF"/>
    <b v="1"/>
    <m/>
    <b v="0"/>
    <m/>
    <m/>
    <m/>
    <x v="451"/>
    <b v="1"/>
    <m/>
    <m/>
    <m/>
    <m/>
    <m/>
    <s v="00531000008F2psAAC"/>
    <b v="0"/>
    <d v="2020-11-23T02:53:18"/>
    <m/>
    <b v="0"/>
    <m/>
    <m/>
    <b v="0"/>
    <d v="2020-04-01T00:00:00"/>
    <n v="4"/>
    <n v="2020"/>
    <s v="Closed"/>
    <s v="Closed"/>
    <b v="1"/>
    <b v="1"/>
    <m/>
    <b v="1"/>
    <b v="0"/>
    <b v="0"/>
    <x v="26"/>
    <b v="0"/>
    <m/>
    <x v="0"/>
    <m/>
    <s v="0055A00000BclF5QAJ"/>
    <d v="2021-04-10T22:59:54"/>
    <m/>
    <d v="2020-12-21T00:47:33"/>
    <m/>
    <m/>
    <b v="0"/>
    <m/>
    <m/>
    <s v="Other"/>
    <m/>
    <m/>
    <m/>
    <m/>
    <m/>
    <x v="4604"/>
    <x v="0"/>
    <b v="0"/>
    <m/>
    <m/>
    <m/>
    <s v="0055A00000BNpn5QAD"/>
    <s v="01s5A000005x0vsQAA"/>
    <m/>
    <m/>
    <s v="0035A00003lTWDdQAO"/>
    <s v="System"/>
    <s v="Rebel"/>
    <m/>
    <m/>
    <s v="0125A000001ESVfQAO"/>
    <b v="0"/>
    <m/>
    <b v="0"/>
    <s v="No"/>
    <m/>
    <x v="1"/>
    <b v="0"/>
    <d v="2021-06-29T20:34:55"/>
    <s v="0055A000008iLmcQAE"/>
    <m/>
    <b v="0"/>
    <x v="1"/>
    <m/>
    <m/>
    <n v="99820"/>
    <m/>
    <x v="1391"/>
    <n v="100"/>
    <n v="0"/>
  </r>
  <r>
    <s v="0013100001frxefAAA"/>
    <b v="1"/>
    <m/>
    <b v="0"/>
    <m/>
    <m/>
    <m/>
    <x v="981"/>
    <b v="1"/>
    <m/>
    <m/>
    <s v="0035A00003ih8OgQAI"/>
    <m/>
    <m/>
    <s v="0055A000008zqzaQAA"/>
    <b v="0"/>
    <d v="2020-11-04T20:24:56"/>
    <m/>
    <b v="0"/>
    <m/>
    <m/>
    <b v="0"/>
    <d v="2020-04-01T00:00:00"/>
    <n v="4"/>
    <n v="2020"/>
    <s v="Closed"/>
    <s v="Closed"/>
    <b v="1"/>
    <b v="1"/>
    <m/>
    <b v="1"/>
    <b v="0"/>
    <b v="0"/>
    <x v="15"/>
    <b v="0"/>
    <m/>
    <x v="0"/>
    <d v="2020-12-04T00:00:00"/>
    <s v="0055A00000BclF5QAJ"/>
    <d v="2021-04-10T22:59:54"/>
    <m/>
    <d v="2020-12-21T17:10:36"/>
    <m/>
    <m/>
    <b v="0"/>
    <m/>
    <m/>
    <s v="Referral"/>
    <m/>
    <m/>
    <m/>
    <m/>
    <m/>
    <x v="4605"/>
    <x v="0"/>
    <b v="0"/>
    <m/>
    <m/>
    <m/>
    <s v="0055A000008zqzaQAA"/>
    <s v="01s5A000005x0sjQAA"/>
    <m/>
    <m/>
    <s v="0035A00003ih8OgQAI"/>
    <s v="System"/>
    <s v="Rebel"/>
    <m/>
    <m/>
    <s v="0125A000001ESVfQAO"/>
    <b v="0"/>
    <m/>
    <b v="0"/>
    <s v="Yes"/>
    <m/>
    <x v="1"/>
    <b v="0"/>
    <d v="2021-06-29T20:34:55"/>
    <s v="0055A00000BctN2QAJ"/>
    <m/>
    <b v="0"/>
    <x v="1"/>
    <m/>
    <m/>
    <n v="140000"/>
    <m/>
    <x v="1032"/>
    <n v="100"/>
    <n v="0"/>
  </r>
  <r>
    <s v="0015A00002GmI1PQAV"/>
    <b v="1"/>
    <m/>
    <b v="0"/>
    <s v="7015A000001zN1VQAU"/>
    <m/>
    <m/>
    <x v="458"/>
    <b v="1"/>
    <m/>
    <m/>
    <s v="0035A00003kgIUaQAM"/>
    <m/>
    <m/>
    <s v="0055A000008iLoOQAU"/>
    <b v="0"/>
    <d v="2020-11-20T20:44:16"/>
    <m/>
    <b v="0"/>
    <m/>
    <m/>
    <b v="0"/>
    <d v="2020-04-01T00:00:00"/>
    <n v="4"/>
    <n v="2020"/>
    <s v="Closed"/>
    <s v="Closed"/>
    <b v="1"/>
    <b v="1"/>
    <m/>
    <b v="1"/>
    <b v="0"/>
    <b v="0"/>
    <x v="15"/>
    <b v="0"/>
    <s v="Auto-Classic"/>
    <x v="0"/>
    <d v="2020-11-20T00:00:00"/>
    <s v="0055A00000BclF5QAJ"/>
    <d v="2021-04-10T22:59:54"/>
    <m/>
    <d v="2020-12-21T00:48:24"/>
    <m/>
    <m/>
    <b v="0"/>
    <m/>
    <m/>
    <s v="Trade Show"/>
    <m/>
    <m/>
    <s v="Thermo"/>
    <m/>
    <m/>
    <x v="4606"/>
    <x v="0"/>
    <b v="0"/>
    <m/>
    <m/>
    <m/>
    <s v="0055A000008zqzaQAA"/>
    <s v="01s5A000005x0sjQAA"/>
    <m/>
    <m/>
    <s v="0035A00003kgIUaQAM"/>
    <s v="System"/>
    <s v="ZipChip"/>
    <m/>
    <m/>
    <s v="0125A000001ESVfQAO"/>
    <b v="0"/>
    <m/>
    <b v="0"/>
    <s v="No"/>
    <m/>
    <x v="1"/>
    <b v="0"/>
    <d v="2021-06-29T20:34:55"/>
    <s v="0055A00000BctN2QAJ"/>
    <m/>
    <b v="0"/>
    <x v="1"/>
    <m/>
    <m/>
    <n v="69862.5"/>
    <m/>
    <x v="1392"/>
    <n v="100"/>
    <n v="0"/>
  </r>
  <r>
    <s v="0015A00002FpVaCQAV"/>
    <b v="1"/>
    <m/>
    <b v="0"/>
    <m/>
    <m/>
    <m/>
    <x v="472"/>
    <b v="1"/>
    <m/>
    <m/>
    <s v="0035A00003ZWB6ZQAX"/>
    <m/>
    <s v="Unknown"/>
    <s v="0055A000008iLoOQAU"/>
    <b v="1"/>
    <d v="2019-10-16T14:25:44"/>
    <m/>
    <b v="0"/>
    <m/>
    <m/>
    <b v="0"/>
    <d v="2021-01-01T00:00:00"/>
    <n v="1"/>
    <n v="2021"/>
    <s v="Closed"/>
    <s v="Closed"/>
    <b v="1"/>
    <b v="1"/>
    <m/>
    <b v="1"/>
    <b v="0"/>
    <b v="0"/>
    <x v="15"/>
    <b v="0"/>
    <m/>
    <x v="0"/>
    <d v="2021-04-20T00:00:00"/>
    <s v="0055A00000BclF5QAJ"/>
    <d v="2021-04-10T22:59:54"/>
    <m/>
    <d v="2021-02-26T04:19:10"/>
    <m/>
    <m/>
    <b v="0"/>
    <m/>
    <m/>
    <s v="Website"/>
    <m/>
    <m/>
    <m/>
    <m/>
    <m/>
    <x v="4607"/>
    <x v="0"/>
    <b v="0"/>
    <m/>
    <m/>
    <m/>
    <s v="0055A00000BcmS5QAJ"/>
    <s v="01s5A000005xBsuQAE"/>
    <s v="Biotherapeutics"/>
    <m/>
    <s v="0035A00003ZWB6ZQAX"/>
    <s v="System"/>
    <s v="Rebel"/>
    <m/>
    <m/>
    <s v="0125A000001ESVfQAO"/>
    <b v="0"/>
    <m/>
    <b v="0"/>
    <s v="No"/>
    <m/>
    <x v="1"/>
    <b v="0"/>
    <d v="2021-06-29T20:34:54"/>
    <s v="0055A00000BctN2QAJ"/>
    <m/>
    <b v="0"/>
    <x v="1"/>
    <m/>
    <m/>
    <n v="163760"/>
    <m/>
    <x v="1393"/>
    <n v="100"/>
    <n v="0"/>
  </r>
  <r>
    <s v="0015A00002K6AN1QAN"/>
    <b v="1"/>
    <m/>
    <b v="0"/>
    <m/>
    <m/>
    <m/>
    <x v="317"/>
    <b v="1"/>
    <m/>
    <m/>
    <s v="0035A00003eNySvQAK"/>
    <s v="May need to get US group invovled as they are still going to lab"/>
    <s v="Impacted"/>
    <s v="0055A000008zqzaQAA"/>
    <b v="1"/>
    <d v="2020-04-15T14:46:26"/>
    <m/>
    <b v="0"/>
    <m/>
    <m/>
    <b v="0"/>
    <d v="2021-02-01T00:00:00"/>
    <n v="2"/>
    <n v="2021"/>
    <s v="Closed"/>
    <s v="Closed"/>
    <b v="1"/>
    <b v="1"/>
    <m/>
    <b v="1"/>
    <b v="0"/>
    <b v="0"/>
    <x v="15"/>
    <b v="0"/>
    <m/>
    <x v="0"/>
    <d v="2021-03-26T00:00:00"/>
    <s v="0055A000008iLoOQAU"/>
    <d v="2021-06-24T15:45:14"/>
    <m/>
    <d v="2021-04-30T12:59:06"/>
    <m/>
    <m/>
    <b v="0"/>
    <m/>
    <m/>
    <s v="Website"/>
    <m/>
    <m/>
    <m/>
    <m/>
    <m/>
    <x v="4608"/>
    <x v="0"/>
    <b v="0"/>
    <m/>
    <m/>
    <m/>
    <s v="0055A00000Bd5F0QAJ"/>
    <s v="01s5A000005xBsuQAE"/>
    <s v="Biotherapeutics"/>
    <m/>
    <s v="0036e00003qfUfoAAE"/>
    <s v="System"/>
    <s v="Rebel"/>
    <m/>
    <m/>
    <s v="0125A000001ESVfQAO"/>
    <b v="0"/>
    <m/>
    <b v="0"/>
    <s v="No"/>
    <m/>
    <x v="1"/>
    <b v="0"/>
    <d v="2021-06-29T20:34:55"/>
    <s v="0056e00000BdE5OAAV"/>
    <m/>
    <b v="0"/>
    <x v="1"/>
    <m/>
    <m/>
    <n v="197278"/>
    <m/>
    <x v="1394"/>
    <n v="100"/>
    <n v="0"/>
  </r>
  <r>
    <s v="0013100001kbnWUAAY"/>
    <b v="1"/>
    <m/>
    <b v="0"/>
    <s v="7015A000001zMbOQAU"/>
    <m/>
    <m/>
    <x v="521"/>
    <b v="1"/>
    <m/>
    <m/>
    <s v="0035A00003jvRhTQAU"/>
    <m/>
    <m/>
    <s v="0055A00000BNXCfQAP"/>
    <b v="1"/>
    <d v="2020-10-01T00:21:26"/>
    <m/>
    <b v="0"/>
    <m/>
    <m/>
    <b v="0"/>
    <d v="2020-04-01T00:00:00"/>
    <n v="4"/>
    <n v="2020"/>
    <s v="Closed"/>
    <s v="Closed"/>
    <b v="1"/>
    <b v="1"/>
    <m/>
    <b v="1"/>
    <b v="0"/>
    <b v="0"/>
    <x v="15"/>
    <b v="0"/>
    <m/>
    <x v="0"/>
    <d v="2020-11-20T00:00:00"/>
    <s v="0055A00000BclF5QAJ"/>
    <d v="2021-04-10T22:59:54"/>
    <m/>
    <d v="2020-12-04T00:30:40"/>
    <m/>
    <m/>
    <b v="0"/>
    <m/>
    <m/>
    <s v="Website"/>
    <m/>
    <m/>
    <m/>
    <m/>
    <m/>
    <x v="4609"/>
    <x v="0"/>
    <b v="0"/>
    <m/>
    <m/>
    <m/>
    <s v="0055A00000BNXCfQAP"/>
    <s v="01s5A000005x0sjQAA"/>
    <s v="Biotherapeutics"/>
    <m/>
    <s v="0035A00003jvRhTQAU"/>
    <s v="System"/>
    <s v="Rebel"/>
    <m/>
    <s v="0Q05A00000143drSAA"/>
    <s v="0125A000001ESVfQAO"/>
    <b v="0"/>
    <m/>
    <b v="0"/>
    <s v="Yes"/>
    <m/>
    <x v="1"/>
    <b v="0"/>
    <d v="2021-06-29T20:34:55"/>
    <s v="0055A00000BctN7QAJ"/>
    <m/>
    <b v="0"/>
    <x v="1"/>
    <m/>
    <m/>
    <n v="126080"/>
    <m/>
    <x v="1395"/>
    <n v="100"/>
    <n v="0"/>
  </r>
  <r>
    <s v="0015A00002RfyEBQAZ"/>
    <b v="1"/>
    <m/>
    <b v="0"/>
    <s v="7015A000001zMbNQAU"/>
    <m/>
    <m/>
    <x v="981"/>
    <b v="1"/>
    <m/>
    <m/>
    <s v="0035A00003lSkhVQAS"/>
    <m/>
    <m/>
    <s v="0055A000008zqzaQAA"/>
    <b v="1"/>
    <d v="2020-11-17T19:52:30"/>
    <m/>
    <b v="0"/>
    <m/>
    <m/>
    <b v="0"/>
    <d v="2020-04-01T00:00:00"/>
    <n v="4"/>
    <n v="2020"/>
    <s v="Closed"/>
    <s v="Closed"/>
    <b v="1"/>
    <b v="1"/>
    <m/>
    <b v="1"/>
    <b v="0"/>
    <b v="0"/>
    <x v="15"/>
    <b v="0"/>
    <m/>
    <x v="0"/>
    <d v="2021-05-21T00:00:00"/>
    <s v="0055A00000BclF5QAJ"/>
    <d v="2021-04-10T22:59:54"/>
    <m/>
    <d v="2020-12-08T04:48:00"/>
    <m/>
    <m/>
    <b v="0"/>
    <m/>
    <m/>
    <s v="Website"/>
    <m/>
    <m/>
    <m/>
    <m/>
    <m/>
    <x v="4610"/>
    <x v="0"/>
    <b v="0"/>
    <m/>
    <m/>
    <m/>
    <s v="0055A000008zqzaQAA"/>
    <s v="01s5A000005x0vsQAA"/>
    <s v="Other"/>
    <m/>
    <s v="0035A00003lSkhVQAS"/>
    <s v="System"/>
    <s v="Rebel"/>
    <m/>
    <m/>
    <s v="0125A000001ESVfQAO"/>
    <b v="0"/>
    <m/>
    <b v="0"/>
    <s v="Yes"/>
    <m/>
    <x v="1"/>
    <b v="0"/>
    <d v="2021-06-29T20:34:55"/>
    <s v="0055A00000BctN2QAJ"/>
    <m/>
    <b v="0"/>
    <x v="1"/>
    <m/>
    <m/>
    <n v="161000"/>
    <m/>
    <x v="1396"/>
    <n v="100"/>
    <n v="0"/>
  </r>
  <r>
    <s v="0015A00002KuBXfQAN"/>
    <b v="1"/>
    <m/>
    <b v="0"/>
    <m/>
    <m/>
    <m/>
    <x v="982"/>
    <b v="1"/>
    <m/>
    <m/>
    <s v="0035A00003fKtXHQA0"/>
    <s v="No Lab access at this time."/>
    <s v="Impacted"/>
    <s v="0055A00000BNpn5QAD"/>
    <b v="1"/>
    <d v="2020-05-11T14:28:51"/>
    <m/>
    <b v="0"/>
    <m/>
    <m/>
    <b v="0"/>
    <d v="2020-04-01T00:00:00"/>
    <n v="4"/>
    <n v="2020"/>
    <s v="Closed"/>
    <s v="Closed"/>
    <b v="1"/>
    <b v="1"/>
    <m/>
    <b v="1"/>
    <b v="0"/>
    <b v="0"/>
    <x v="15"/>
    <b v="0"/>
    <m/>
    <x v="0"/>
    <d v="2020-11-13T00:00:00"/>
    <s v="0055A00000BclF5QAJ"/>
    <d v="2021-04-10T22:59:54"/>
    <m/>
    <d v="2020-11-10T14:36:11"/>
    <m/>
    <m/>
    <b v="0"/>
    <m/>
    <m/>
    <s v="Referral"/>
    <m/>
    <m/>
    <m/>
    <m/>
    <m/>
    <x v="4611"/>
    <x v="0"/>
    <b v="0"/>
    <m/>
    <m/>
    <m/>
    <s v="0055A00000Bnt5hQAB"/>
    <s v="01s5A000005x0sjQAA"/>
    <m/>
    <m/>
    <s v="0035A00003fKtXHQA0"/>
    <s v="System"/>
    <s v="Rebel"/>
    <m/>
    <m/>
    <s v="0125A000001ESVfQAO"/>
    <b v="0"/>
    <m/>
    <b v="0"/>
    <s v="Yes"/>
    <m/>
    <x v="1"/>
    <b v="0"/>
    <d v="2021-06-29T20:34:55"/>
    <s v="0055A00000BctN2QAJ"/>
    <m/>
    <b v="0"/>
    <x v="1"/>
    <m/>
    <m/>
    <n v="127200"/>
    <m/>
    <x v="1397"/>
    <n v="100"/>
    <n v="0"/>
  </r>
  <r>
    <s v="0015A00002NP4HvQAL"/>
    <b v="1"/>
    <m/>
    <b v="0"/>
    <m/>
    <m/>
    <m/>
    <x v="444"/>
    <b v="1"/>
    <m/>
    <m/>
    <s v="0035A00003hlP76QAE"/>
    <m/>
    <m/>
    <s v="0055A00000BNpn5QAD"/>
    <b v="1"/>
    <d v="2020-08-03T18:13:24"/>
    <m/>
    <b v="0"/>
    <m/>
    <m/>
    <b v="0"/>
    <d v="2020-04-01T00:00:00"/>
    <n v="4"/>
    <n v="2020"/>
    <s v="Closed"/>
    <s v="Closed"/>
    <b v="1"/>
    <b v="1"/>
    <m/>
    <b v="1"/>
    <b v="0"/>
    <b v="0"/>
    <x v="15"/>
    <b v="0"/>
    <s v="Auto-Ti"/>
    <x v="0"/>
    <d v="2020-11-13T00:00:00"/>
    <s v="0055A00000BclF5QAJ"/>
    <d v="2021-04-11T20:07:09"/>
    <m/>
    <d v="2020-12-10T15:50:04"/>
    <m/>
    <m/>
    <b v="0"/>
    <m/>
    <m/>
    <s v="Field Sales"/>
    <m/>
    <m/>
    <s v="Thermo"/>
    <s v="QE EMR UHMR (Plus, HF, HF-X with BioPharma)"/>
    <m/>
    <x v="4612"/>
    <x v="0"/>
    <b v="0"/>
    <m/>
    <m/>
    <m/>
    <s v="0055A00000BNpn5QAD"/>
    <s v="01s5A000005x0vsQAA"/>
    <m/>
    <m/>
    <s v="0035A00003hlP76QAE"/>
    <s v="System"/>
    <s v="ZipChip"/>
    <m/>
    <m/>
    <s v="0125A000001ESVfQAO"/>
    <b v="0"/>
    <m/>
    <b v="0"/>
    <s v="No"/>
    <m/>
    <x v="1"/>
    <b v="0"/>
    <d v="2021-06-29T20:34:55"/>
    <s v="0055A000008iLmcQAE"/>
    <m/>
    <b v="0"/>
    <x v="1"/>
    <m/>
    <m/>
    <n v="46119"/>
    <m/>
    <x v="1398"/>
    <n v="100"/>
    <n v="0"/>
  </r>
  <r>
    <s v="0015A00002DyvVPQAZ"/>
    <b v="1"/>
    <m/>
    <b v="0"/>
    <m/>
    <m/>
    <m/>
    <x v="368"/>
    <b v="1"/>
    <m/>
    <m/>
    <m/>
    <m/>
    <m/>
    <s v="0055A000008iLoOQAU"/>
    <b v="0"/>
    <d v="2020-11-23T18:06:47"/>
    <m/>
    <b v="0"/>
    <m/>
    <m/>
    <b v="0"/>
    <d v="2020-04-01T00:00:00"/>
    <n v="4"/>
    <n v="2020"/>
    <s v="Closed"/>
    <s v="Closed"/>
    <b v="1"/>
    <b v="1"/>
    <m/>
    <b v="1"/>
    <b v="0"/>
    <b v="0"/>
    <x v="17"/>
    <b v="0"/>
    <m/>
    <x v="0"/>
    <m/>
    <s v="0055A00000BclF5QAJ"/>
    <d v="2021-04-11T20:07:09"/>
    <m/>
    <d v="2020-11-30T15:02:34"/>
    <m/>
    <m/>
    <b v="0"/>
    <m/>
    <m/>
    <s v="Field Sales"/>
    <m/>
    <m/>
    <m/>
    <m/>
    <m/>
    <x v="4613"/>
    <x v="0"/>
    <b v="0"/>
    <m/>
    <m/>
    <m/>
    <s v="0055A00000Bnt5hQAB"/>
    <s v="01s5A000005x0sjQAA"/>
    <m/>
    <m/>
    <s v="0035A00003XYGtFQAX"/>
    <s v="System"/>
    <s v="Rebel"/>
    <s v="0035A00003XYGtFQAX"/>
    <m/>
    <s v="0125A000001ESVfQAO"/>
    <b v="1"/>
    <m/>
    <b v="0"/>
    <s v="Already shipped"/>
    <m/>
    <x v="1"/>
    <b v="0"/>
    <d v="2021-06-29T20:34:55"/>
    <s v="0055A00000BctN2QAJ"/>
    <m/>
    <b v="1"/>
    <x v="1"/>
    <m/>
    <m/>
    <n v="122400"/>
    <m/>
    <x v="1399"/>
    <n v="100"/>
    <n v="0"/>
  </r>
  <r>
    <s v="0013100001jbToFAAU"/>
    <b v="1"/>
    <m/>
    <b v="0"/>
    <s v="7015A000001TiaAQAS"/>
    <m/>
    <m/>
    <x v="947"/>
    <b v="1"/>
    <m/>
    <m/>
    <s v="0035A00003aXv6BQAS"/>
    <s v="Lab closed to covid"/>
    <s v="Impacted"/>
    <s v="0055A000008iLoOQAU"/>
    <b v="1"/>
    <d v="2019-11-22T16:44:10"/>
    <m/>
    <b v="0"/>
    <m/>
    <m/>
    <b v="0"/>
    <d v="2020-04-01T00:00:00"/>
    <n v="4"/>
    <n v="2020"/>
    <s v="Closed"/>
    <s v="Closed"/>
    <b v="1"/>
    <b v="1"/>
    <m/>
    <b v="1"/>
    <b v="0"/>
    <b v="0"/>
    <x v="15"/>
    <b v="0"/>
    <m/>
    <x v="0"/>
    <d v="2020-11-30T00:00:00"/>
    <s v="0055A00000BclF5QAJ"/>
    <d v="2021-04-11T20:06:15"/>
    <m/>
    <d v="2020-12-16T17:11:32"/>
    <m/>
    <m/>
    <b v="0"/>
    <m/>
    <m/>
    <s v="Field Sales"/>
    <m/>
    <m/>
    <m/>
    <m/>
    <m/>
    <x v="4614"/>
    <x v="0"/>
    <b v="0"/>
    <m/>
    <m/>
    <m/>
    <s v="0055A00000Bnt5hQAB"/>
    <s v="01s5A000005x0sjQAA"/>
    <m/>
    <m/>
    <s v="0035A00003aXv6BQAS"/>
    <s v="System"/>
    <s v="Rebel"/>
    <m/>
    <m/>
    <s v="0125A000001ESVfQAO"/>
    <b v="1"/>
    <m/>
    <b v="0"/>
    <s v="No"/>
    <s v="0035A00003aXv6BQAS"/>
    <x v="1"/>
    <b v="0"/>
    <d v="2021-06-29T20:34:55"/>
    <s v="0055A00000BctN2QAJ"/>
    <m/>
    <b v="1"/>
    <x v="1"/>
    <m/>
    <m/>
    <n v="129964.8"/>
    <m/>
    <x v="1400"/>
    <n v="100"/>
    <n v="0"/>
  </r>
  <r>
    <s v="0015A00002LeVKlQAN"/>
    <b v="1"/>
    <m/>
    <b v="0"/>
    <m/>
    <m/>
    <m/>
    <x v="40"/>
    <b v="0"/>
    <m/>
    <m/>
    <s v="0035A00003mc6PBQAY"/>
    <m/>
    <s v="Impacted"/>
    <s v="0055A00000Bb2djQAB"/>
    <b v="0"/>
    <d v="2020-06-10T14:31:15"/>
    <m/>
    <b v="0"/>
    <m/>
    <m/>
    <b v="0"/>
    <d v="2021-03-01T00:00:00"/>
    <n v="3"/>
    <n v="2021"/>
    <s v="Pipeline"/>
    <s v="Pipeline"/>
    <b v="0"/>
    <b v="0"/>
    <m/>
    <b v="1"/>
    <b v="0"/>
    <b v="0"/>
    <x v="15"/>
    <b v="0"/>
    <s v="Auto-Ti"/>
    <x v="0"/>
    <d v="2021-06-22T00:00:00"/>
    <s v="0055A000008zqzaQAA"/>
    <d v="2021-06-25T16:15:44"/>
    <m/>
    <d v="2021-04-09T15:58:32"/>
    <m/>
    <m/>
    <b v="0"/>
    <m/>
    <m/>
    <s v="Inside Sales"/>
    <m/>
    <m/>
    <s v="Thermo"/>
    <m/>
    <m/>
    <x v="4615"/>
    <x v="0"/>
    <b v="0"/>
    <m/>
    <m/>
    <m/>
    <s v="0055A000008zqzaQAA"/>
    <s v="01s5A000005x0sjQAA"/>
    <s v="Biotherapeutics"/>
    <m/>
    <s v="0035A00003mc6PBQAY"/>
    <s v="System"/>
    <s v="ZipChip"/>
    <m/>
    <m/>
    <s v="0125A000001ESVfQAO"/>
    <b v="0"/>
    <m/>
    <b v="0"/>
    <s v="No"/>
    <m/>
    <x v="3"/>
    <b v="1"/>
    <d v="2021-06-29T20:34:55"/>
    <s v="0055A000008iLmcQAE"/>
    <m/>
    <b v="0"/>
    <x v="0"/>
    <n v="0"/>
    <n v="0"/>
    <n v="88085"/>
    <m/>
    <x v="1401"/>
    <n v="5"/>
    <n v="0"/>
  </r>
  <r>
    <s v="0016e00002YdsMnAAJ"/>
    <b v="0"/>
    <s v="Other"/>
    <b v="0"/>
    <m/>
    <s v="CHO"/>
    <s v="CHO"/>
    <x v="263"/>
    <b v="0"/>
    <m/>
    <m/>
    <s v="0036e00003qhjpdAAA"/>
    <m/>
    <m/>
    <s v="0055A00000BNpn5QAD"/>
    <b v="1"/>
    <d v="2021-05-11T16:45:02"/>
    <m/>
    <b v="0"/>
    <m/>
    <m/>
    <b v="0"/>
    <d v="2021-03-01T00:00:00"/>
    <n v="3"/>
    <n v="2021"/>
    <s v="Pipeline"/>
    <s v="Pipeline"/>
    <b v="0"/>
    <b v="0"/>
    <m/>
    <b v="1"/>
    <b v="0"/>
    <b v="0"/>
    <x v="15"/>
    <b v="0"/>
    <m/>
    <x v="0"/>
    <m/>
    <s v="0055A00000BclF5QAJ"/>
    <d v="2021-06-01T19:07:27"/>
    <m/>
    <d v="2021-05-30T05:06:47"/>
    <d v="2021-05-30T00:00:00"/>
    <m/>
    <b v="0"/>
    <m/>
    <m/>
    <s v="Field Sales"/>
    <m/>
    <m/>
    <m/>
    <m/>
    <s v="Thermo Fisher"/>
    <x v="4616"/>
    <x v="0"/>
    <b v="0"/>
    <m/>
    <m/>
    <m/>
    <s v="0056e00000BdAUZAA3"/>
    <s v="01s5A000005xBsuQAE"/>
    <s v="Biotherapeutics"/>
    <m/>
    <s v="0036e00003qhjpdAAA"/>
    <s v="System"/>
    <s v="Rebel"/>
    <m/>
    <m/>
    <s v="0125A000001ESVfQAO"/>
    <b v="0"/>
    <m/>
    <b v="0"/>
    <m/>
    <m/>
    <x v="5"/>
    <b v="0"/>
    <d v="2021-06-29T20:34:55"/>
    <s v="0055A00000Bd3dKQAR"/>
    <m/>
    <b v="0"/>
    <x v="0"/>
    <m/>
    <m/>
    <n v="123932.04"/>
    <m/>
    <x v="1402"/>
    <n v="30"/>
    <n v="0"/>
  </r>
  <r>
    <s v="0015A00002HahdKQAR"/>
    <b v="0"/>
    <s v="Other"/>
    <b v="0"/>
    <m/>
    <s v="CHO"/>
    <s v="CHO"/>
    <x v="290"/>
    <b v="0"/>
    <m/>
    <m/>
    <s v="0035A00003bbiG5QAI"/>
    <s v="India shut down for 30days.  Will reach out end of April to better understand status"/>
    <s v="Impacted"/>
    <s v="0055A00000BNpn5QAD"/>
    <b v="1"/>
    <d v="2020-01-13T16:01:33"/>
    <m/>
    <b v="0"/>
    <m/>
    <m/>
    <b v="0"/>
    <d v="2021-04-01T00:00:00"/>
    <n v="4"/>
    <n v="2021"/>
    <s v="Pipeline"/>
    <s v="Pipeline"/>
    <b v="0"/>
    <b v="0"/>
    <m/>
    <b v="1"/>
    <b v="0"/>
    <b v="0"/>
    <x v="15"/>
    <b v="0"/>
    <m/>
    <x v="0"/>
    <d v="2020-12-07T00:00:00"/>
    <s v="0055A00000BclF5QAJ"/>
    <d v="2021-06-01T19:07:07"/>
    <m/>
    <d v="2020-05-18T21:04:30"/>
    <m/>
    <m/>
    <b v="0"/>
    <m/>
    <m/>
    <s v="Other"/>
    <m/>
    <m/>
    <m/>
    <m/>
    <s v="Thermo Fisher"/>
    <x v="4617"/>
    <x v="0"/>
    <b v="0"/>
    <m/>
    <m/>
    <m/>
    <s v="0056e00000BdAUZAA3"/>
    <s v="01s5A000005x0vsQAA"/>
    <s v="Biotherapeutics"/>
    <m/>
    <s v="0035A00003bbiG5QAI"/>
    <s v="System"/>
    <s v="Rebel"/>
    <m/>
    <m/>
    <s v="0125A000001ESVfQAO"/>
    <b v="0"/>
    <m/>
    <b v="0"/>
    <m/>
    <m/>
    <x v="5"/>
    <b v="0"/>
    <d v="2021-06-29T20:34:55"/>
    <s v="0055A00000Bd3dKQAR"/>
    <m/>
    <b v="0"/>
    <x v="0"/>
    <m/>
    <m/>
    <n v="174800"/>
    <m/>
    <x v="1403"/>
    <n v="30"/>
    <n v="0"/>
  </r>
  <r>
    <s v="0015A00002XRSdIQAX"/>
    <b v="0"/>
    <m/>
    <b v="0"/>
    <m/>
    <s v="CHO"/>
    <s v="CHO"/>
    <x v="35"/>
    <b v="0"/>
    <m/>
    <m/>
    <s v="0035A00003ppnchQAA"/>
    <m/>
    <m/>
    <s v="0055A00000BNpn5QAD"/>
    <b v="1"/>
    <d v="2021-04-14T17:20:29"/>
    <m/>
    <b v="0"/>
    <m/>
    <m/>
    <b v="0"/>
    <d v="2021-04-01T00:00:00"/>
    <n v="4"/>
    <n v="2021"/>
    <s v="Pipeline"/>
    <s v="Pipeline"/>
    <b v="0"/>
    <b v="0"/>
    <m/>
    <b v="1"/>
    <b v="0"/>
    <b v="0"/>
    <x v="15"/>
    <b v="0"/>
    <m/>
    <x v="0"/>
    <d v="2021-05-13T00:00:00"/>
    <s v="0055A00000BclF5QAJ"/>
    <d v="2021-06-01T19:07:12"/>
    <m/>
    <d v="2021-04-20T18:33:03"/>
    <m/>
    <m/>
    <b v="0"/>
    <m/>
    <m/>
    <s v="Website"/>
    <m/>
    <m/>
    <m/>
    <m/>
    <s v="Thermo Fisher"/>
    <x v="4618"/>
    <x v="0"/>
    <b v="0"/>
    <m/>
    <m/>
    <m/>
    <s v="0056e00000BdAUZAA3"/>
    <s v="01s5A000005xBsuQAE"/>
    <s v="Biotherapeutics"/>
    <m/>
    <s v="0035A00003ppnchQAA"/>
    <s v="System"/>
    <s v="Rebel"/>
    <m/>
    <m/>
    <s v="0125A000001ESVfQAO"/>
    <b v="0"/>
    <m/>
    <b v="0"/>
    <m/>
    <m/>
    <x v="5"/>
    <b v="0"/>
    <d v="2021-06-29T20:34:55"/>
    <s v="0055A00000Bd3dKQAR"/>
    <m/>
    <b v="0"/>
    <x v="0"/>
    <n v="0"/>
    <n v="0"/>
    <n v="165000"/>
    <m/>
    <x v="1404"/>
    <n v="30"/>
    <n v="0"/>
  </r>
  <r>
    <s v="0013100001fpk4nAAA"/>
    <b v="0"/>
    <s v="Sartorius"/>
    <b v="0"/>
    <s v="7015A000001zMbNQAU"/>
    <s v="Custom"/>
    <s v="CHO"/>
    <x v="40"/>
    <b v="0"/>
    <m/>
    <m/>
    <s v="0036e00003qgbTMAAY"/>
    <m/>
    <m/>
    <s v="0055A000008zqzaQAA"/>
    <b v="1"/>
    <d v="2021-04-30T20:10:03"/>
    <m/>
    <b v="0"/>
    <m/>
    <m/>
    <b v="0"/>
    <d v="2021-03-01T00:00:00"/>
    <n v="3"/>
    <n v="2021"/>
    <s v="Pipeline"/>
    <s v="Pipeline"/>
    <b v="0"/>
    <b v="0"/>
    <m/>
    <b v="1"/>
    <b v="1"/>
    <b v="1"/>
    <x v="15"/>
    <b v="0"/>
    <m/>
    <x v="0"/>
    <d v="2021-06-07T00:00:00"/>
    <s v="0055A000008zqzaQAA"/>
    <d v="2021-06-08T14:24:47"/>
    <m/>
    <d v="2021-05-21T22:45:02"/>
    <d v="2021-05-21T00:00:00"/>
    <m/>
    <b v="0"/>
    <m/>
    <m/>
    <s v="Inside Sales"/>
    <m/>
    <m/>
    <m/>
    <m/>
    <s v="Thermo Fisher"/>
    <x v="4619"/>
    <x v="0"/>
    <b v="0"/>
    <m/>
    <m/>
    <m/>
    <s v="0055A000008zqzaQAA"/>
    <s v="01s5A000005xBspQAE"/>
    <s v="Biotherapeutics"/>
    <m/>
    <s v="0036e00003qgbTMAAY"/>
    <s v="System"/>
    <s v="Rebel"/>
    <m/>
    <m/>
    <s v="0125A000001ESVfQAO"/>
    <b v="0"/>
    <m/>
    <b v="0"/>
    <m/>
    <m/>
    <x v="5"/>
    <b v="0"/>
    <d v="2021-06-29T20:34:55"/>
    <s v="0056e00000Bd8OtAAJ"/>
    <m/>
    <b v="0"/>
    <x v="0"/>
    <n v="0"/>
    <n v="0"/>
    <n v="180590.8"/>
    <m/>
    <x v="1405"/>
    <n v="30"/>
    <n v="0"/>
  </r>
  <r>
    <s v="0015A00002TEAMyQAP"/>
    <b v="0"/>
    <s v="Other"/>
    <b v="0"/>
    <m/>
    <s v="CHO"/>
    <s v="CHO"/>
    <x v="206"/>
    <b v="1"/>
    <m/>
    <m/>
    <s v="0035A00003nZbhNQAS"/>
    <m/>
    <m/>
    <s v="0055A00000BNpn5QAD"/>
    <b v="1"/>
    <d v="2021-01-26T18:01:21"/>
    <d v="2021-06-25T00:00:00"/>
    <b v="0"/>
    <m/>
    <m/>
    <b v="0"/>
    <d v="2021-02-01T00:00:00"/>
    <n v="2"/>
    <n v="2021"/>
    <s v="Closed"/>
    <s v="Closed"/>
    <b v="1"/>
    <b v="1"/>
    <m/>
    <b v="1"/>
    <b v="0"/>
    <b v="0"/>
    <x v="15"/>
    <b v="0"/>
    <m/>
    <x v="0"/>
    <d v="2021-03-11T00:00:00"/>
    <s v="0055A00000BcmLYQAZ"/>
    <d v="2021-06-25T16:36:21"/>
    <m/>
    <d v="2021-06-25T11:48:03"/>
    <d v="2021-06-25T00:00:00"/>
    <m/>
    <b v="0"/>
    <m/>
    <m/>
    <s v="Field Sales"/>
    <m/>
    <m/>
    <m/>
    <m/>
    <s v="Thermo Fisher"/>
    <x v="4620"/>
    <x v="0"/>
    <b v="0"/>
    <m/>
    <m/>
    <m/>
    <s v="0056e00000BdAUZAA3"/>
    <s v="01s5A000005xBsuQAE"/>
    <s v="Biotherapeutics"/>
    <m/>
    <s v="0035A00003nZbhNQAS"/>
    <s v="System"/>
    <s v="Rebel"/>
    <m/>
    <m/>
    <s v="0125A000001ESVfQAO"/>
    <b v="0"/>
    <m/>
    <b v="0"/>
    <s v="No"/>
    <m/>
    <x v="1"/>
    <b v="0"/>
    <d v="2021-06-29T20:34:55"/>
    <s v="0055A00000Bd3dKQAR"/>
    <m/>
    <b v="0"/>
    <x v="1"/>
    <m/>
    <m/>
    <n v="113682.54"/>
    <m/>
    <x v="1330"/>
    <n v="100"/>
    <n v="0"/>
  </r>
  <r>
    <s v="0015A00002LgsrhQAB"/>
    <b v="0"/>
    <m/>
    <b v="0"/>
    <s v="7015A000001zKfkQAE"/>
    <m/>
    <m/>
    <x v="40"/>
    <b v="0"/>
    <m/>
    <m/>
    <s v="0035A00003gSNXDQA4"/>
    <m/>
    <m/>
    <s v="0055A00000BNXCfQAP"/>
    <b v="1"/>
    <d v="2020-06-25T18:07:24"/>
    <m/>
    <b v="0"/>
    <m/>
    <m/>
    <b v="0"/>
    <d v="2021-03-01T00:00:00"/>
    <n v="3"/>
    <n v="2021"/>
    <s v="Pipeline"/>
    <s v="Pipeline"/>
    <b v="0"/>
    <b v="0"/>
    <m/>
    <b v="1"/>
    <b v="0"/>
    <b v="0"/>
    <x v="15"/>
    <b v="0"/>
    <m/>
    <x v="0"/>
    <d v="2021-03-31T00:00:00"/>
    <s v="0055A00000BclF5QAJ"/>
    <d v="2021-06-01T19:07:18"/>
    <m/>
    <d v="2021-03-31T14:57:19"/>
    <m/>
    <m/>
    <b v="0"/>
    <m/>
    <m/>
    <s v="Webinar"/>
    <m/>
    <m/>
    <m/>
    <m/>
    <m/>
    <x v="4621"/>
    <x v="0"/>
    <b v="0"/>
    <m/>
    <m/>
    <m/>
    <s v="0056e00000BdAUZAA3"/>
    <s v="01s5A000005x0vsQAA"/>
    <s v="Other"/>
    <m/>
    <s v="0035A00003gSNXDQA4"/>
    <s v="System"/>
    <s v="Rebel"/>
    <m/>
    <m/>
    <s v="0125A000001ESVfQAO"/>
    <b v="0"/>
    <m/>
    <b v="1"/>
    <s v="Need Info"/>
    <m/>
    <x v="5"/>
    <b v="0"/>
    <d v="2021-06-29T20:34:55"/>
    <s v="0055A00000Bd3dKQAR"/>
    <m/>
    <b v="0"/>
    <x v="0"/>
    <m/>
    <m/>
    <n v="174800"/>
    <m/>
    <x v="1403"/>
    <n v="30"/>
    <n v="0"/>
  </r>
  <r>
    <s v="0015A00002NNmCyQAL"/>
    <b v="0"/>
    <m/>
    <b v="0"/>
    <s v="7015A000001zMbNQAU"/>
    <m/>
    <m/>
    <x v="10"/>
    <b v="0"/>
    <m/>
    <m/>
    <s v="0035A00003hkJUzQAM"/>
    <m/>
    <s v="Unknown"/>
    <s v="00531000007KAu8AAG"/>
    <b v="1"/>
    <d v="2020-07-27T10:59:07"/>
    <m/>
    <b v="0"/>
    <m/>
    <m/>
    <b v="0"/>
    <d v="2021-04-01T00:00:00"/>
    <n v="4"/>
    <n v="2021"/>
    <s v="Pipeline"/>
    <s v="Pipeline"/>
    <b v="0"/>
    <b v="0"/>
    <m/>
    <b v="1"/>
    <b v="0"/>
    <b v="0"/>
    <x v="17"/>
    <b v="0"/>
    <s v="Auto-Bi"/>
    <x v="0"/>
    <d v="2020-11-26T00:00:00"/>
    <s v="0055A00000BclF5QAJ"/>
    <d v="2021-06-03T12:58:18"/>
    <m/>
    <d v="2021-01-13T14:53:09"/>
    <m/>
    <m/>
    <b v="0"/>
    <m/>
    <m/>
    <s v="Website"/>
    <m/>
    <m/>
    <s v="Bruker"/>
    <s v="ESI TOF  (TIMS, Compact, Micro, Maxis);Other (text field)"/>
    <m/>
    <x v="4622"/>
    <x v="0"/>
    <b v="0"/>
    <m/>
    <s v="Solarix"/>
    <s v="ligand-protein complexes"/>
    <s v="0056e00000BdAUZAA3"/>
    <s v="01s5A000005x0vsQAA"/>
    <s v="Biotherapeutics;Other"/>
    <m/>
    <s v="0035A00003hkJUzQAM"/>
    <s v="System"/>
    <s v="ZipChip"/>
    <m/>
    <m/>
    <s v="0125A000001ESVfQAO"/>
    <b v="0"/>
    <m/>
    <b v="1"/>
    <m/>
    <m/>
    <x v="3"/>
    <b v="0"/>
    <d v="2021-06-29T20:34:55"/>
    <s v="0055A00000Bd3dKQAR"/>
    <m/>
    <b v="0"/>
    <x v="0"/>
    <m/>
    <m/>
    <n v="57081.5"/>
    <m/>
    <x v="1406"/>
    <n v="5"/>
    <n v="0"/>
  </r>
  <r>
    <s v="0015A00002K7QUhQAN"/>
    <b v="0"/>
    <m/>
    <b v="0"/>
    <s v="7015A000001eG6VQAU"/>
    <m/>
    <m/>
    <x v="80"/>
    <b v="0"/>
    <m/>
    <m/>
    <s v="0035A00003eP2rwQAC"/>
    <m/>
    <s v="No impact"/>
    <s v="0055A000008zqzaQAA"/>
    <b v="1"/>
    <d v="2020-04-23T18:12:48"/>
    <m/>
    <b v="0"/>
    <m/>
    <m/>
    <b v="0"/>
    <d v="2021-03-01T00:00:00"/>
    <n v="3"/>
    <n v="2021"/>
    <s v="Pipeline"/>
    <s v="Pipeline"/>
    <b v="0"/>
    <b v="0"/>
    <m/>
    <b v="1"/>
    <b v="1"/>
    <b v="1"/>
    <x v="15"/>
    <b v="0"/>
    <m/>
    <x v="0"/>
    <d v="2021-06-15T00:00:00"/>
    <s v="0055A000008zqzaQAA"/>
    <d v="2021-06-21T19:42:04"/>
    <m/>
    <d v="2020-04-23T18:13:58"/>
    <m/>
    <m/>
    <b v="0"/>
    <m/>
    <m/>
    <s v="Website"/>
    <m/>
    <m/>
    <m/>
    <m/>
    <m/>
    <x v="4623"/>
    <x v="0"/>
    <b v="0"/>
    <m/>
    <m/>
    <m/>
    <s v="0055A000008zqzaQAA"/>
    <s v="01s5A000005x0sjQAA"/>
    <s v="Biotherapeutics"/>
    <m/>
    <s v="0035A00003ighCzQAI"/>
    <s v="System"/>
    <s v="Rebel"/>
    <m/>
    <m/>
    <s v="0125A000001ESVfQAO"/>
    <b v="0"/>
    <m/>
    <b v="1"/>
    <s v="Need Info"/>
    <m/>
    <x v="5"/>
    <b v="0"/>
    <d v="2021-06-29T20:34:55"/>
    <s v="0056e00000Bd8OtAAJ"/>
    <m/>
    <b v="0"/>
    <x v="0"/>
    <m/>
    <m/>
    <n v="152000"/>
    <m/>
    <x v="656"/>
    <n v="30"/>
    <n v="0"/>
  </r>
  <r>
    <s v="0015A000026mHoYQAU"/>
    <b v="0"/>
    <m/>
    <b v="0"/>
    <s v="7015A000001qVgmQAE"/>
    <m/>
    <m/>
    <x v="176"/>
    <b v="0"/>
    <m/>
    <m/>
    <s v="0035A00003Ua224QAB"/>
    <s v="No lab access at present. An no budget for ZipChip"/>
    <s v="Impacted"/>
    <s v="0055A000008iLoOQAU"/>
    <b v="1"/>
    <d v="2019-05-03T19:40:43"/>
    <m/>
    <b v="0"/>
    <m/>
    <m/>
    <b v="0"/>
    <d v="2021-02-01T00:00:00"/>
    <n v="2"/>
    <n v="2021"/>
    <s v="BestCase"/>
    <s v="Best Case"/>
    <b v="0"/>
    <b v="1"/>
    <m/>
    <b v="1"/>
    <b v="1"/>
    <b v="1"/>
    <x v="15"/>
    <b v="0"/>
    <s v="Auto-Classic"/>
    <x v="0"/>
    <d v="2021-06-08T00:00:00"/>
    <s v="0055A00000BcmLYQAZ"/>
    <d v="2021-06-25T16:26:06"/>
    <m/>
    <d v="2021-04-16T16:29:40"/>
    <m/>
    <m/>
    <b v="0"/>
    <m/>
    <m/>
    <s v="Eblasts"/>
    <m/>
    <m/>
    <s v="Thermo"/>
    <s v="QE Plus, HF, HF-X  (NO biopharma)"/>
    <m/>
    <x v="4624"/>
    <x v="0"/>
    <b v="0"/>
    <m/>
    <m/>
    <s v="Fermentation Characterization"/>
    <s v="0055A00000Bnt5hQAB"/>
    <s v="01s5A000005xBspQAE"/>
    <s v="Biotherapeutics"/>
    <m/>
    <s v="0035A00003Ua224QAB"/>
    <s v="System"/>
    <s v="ZipChip"/>
    <m/>
    <m/>
    <s v="0125A000001ESVfQAO"/>
    <b v="0"/>
    <m/>
    <b v="1"/>
    <s v="Yes"/>
    <m/>
    <x v="6"/>
    <b v="0"/>
    <d v="2021-06-29T20:34:54"/>
    <s v="0055A000008iLmcQAE"/>
    <m/>
    <b v="0"/>
    <x v="0"/>
    <n v="0"/>
    <m/>
    <n v="95745"/>
    <m/>
    <x v="1407"/>
    <n v="70"/>
    <n v="0"/>
  </r>
  <r>
    <s v="0015A00002FGBpoQAH"/>
    <b v="0"/>
    <m/>
    <b v="0"/>
    <s v="7015A000001TgOTQA0"/>
    <m/>
    <m/>
    <x v="361"/>
    <b v="1"/>
    <m/>
    <m/>
    <s v="0035A00003YwtoaQAB"/>
    <m/>
    <m/>
    <s v="0055A000008iLmwQAE"/>
    <b v="1"/>
    <d v="2019-10-03T14:51:33"/>
    <m/>
    <b v="0"/>
    <m/>
    <m/>
    <b v="0"/>
    <d v="2021-02-01T00:00:00"/>
    <n v="2"/>
    <n v="2021"/>
    <s v="Omitted"/>
    <s v="Omitted"/>
    <b v="0"/>
    <b v="1"/>
    <m/>
    <b v="1"/>
    <b v="0"/>
    <b v="0"/>
    <x v="15"/>
    <b v="0"/>
    <m/>
    <x v="0"/>
    <d v="2021-03-25T00:00:00"/>
    <s v="0055A00000Bnt5hQAB"/>
    <d v="2021-04-27T22:04:11"/>
    <m/>
    <d v="2021-04-27T22:04:10"/>
    <m/>
    <m/>
    <b v="0"/>
    <m/>
    <m/>
    <s v="Trade Show"/>
    <m/>
    <m/>
    <m/>
    <m/>
    <m/>
    <x v="4625"/>
    <x v="0"/>
    <b v="0"/>
    <m/>
    <m/>
    <m/>
    <s v="0055A00000Bnt5hQAB"/>
    <s v="01s5A000005xBspQAE"/>
    <s v="Biotherapeutics"/>
    <m/>
    <s v="0035A00003kgsgaQAA"/>
    <s v="System"/>
    <s v="Rebel"/>
    <m/>
    <m/>
    <s v="0125A000001ESVfQAO"/>
    <b v="0"/>
    <m/>
    <b v="1"/>
    <s v="Need Info"/>
    <m/>
    <x v="0"/>
    <b v="0"/>
    <d v="2021-06-29T20:34:54"/>
    <s v="0055A000008iLmcQAE"/>
    <m/>
    <b v="0"/>
    <x v="0"/>
    <m/>
    <m/>
    <n v="154850"/>
    <m/>
    <x v="2"/>
    <n v="0"/>
    <n v="0"/>
  </r>
  <r>
    <s v="0015A00002OLkGqQAL"/>
    <b v="0"/>
    <m/>
    <b v="0"/>
    <m/>
    <m/>
    <m/>
    <x v="443"/>
    <b v="1"/>
    <s v="Competitive product"/>
    <m/>
    <s v="0035A00003iiJ9XQAU"/>
    <m/>
    <s v="Impacted"/>
    <s v="00531000007KAu8AAG"/>
    <b v="0"/>
    <d v="2020-10-11T10:59:14"/>
    <m/>
    <b v="0"/>
    <m/>
    <m/>
    <b v="0"/>
    <d v="2020-04-01T00:00:00"/>
    <n v="4"/>
    <n v="2020"/>
    <s v="Omitted"/>
    <s v="Omitted"/>
    <b v="0"/>
    <b v="0"/>
    <m/>
    <b v="1"/>
    <b v="0"/>
    <b v="0"/>
    <x v="17"/>
    <b v="0"/>
    <s v="Auto-Ti"/>
    <x v="0"/>
    <m/>
    <s v="0055A00000BclF5QAJ"/>
    <d v="2021-04-11T19:52:07"/>
    <m/>
    <d v="2020-11-23T11:17:20"/>
    <m/>
    <m/>
    <b v="0"/>
    <m/>
    <m/>
    <s v="Inside Sales"/>
    <m/>
    <m/>
    <s v="Thermo"/>
    <s v="Fusion Lumos"/>
    <m/>
    <x v="4626"/>
    <x v="0"/>
    <b v="0"/>
    <m/>
    <m/>
    <s v="Peptides"/>
    <s v="00531000007KAu8AAG"/>
    <s v="01s5A000005x0vsQAA"/>
    <s v="Biotherapeutics;Proteomics"/>
    <m/>
    <s v="0035A00003iiJ9XQAU"/>
    <s v="System"/>
    <s v="ZipChip"/>
    <m/>
    <m/>
    <s v="0125A000001ESVfQAO"/>
    <b v="1"/>
    <m/>
    <b v="1"/>
    <s v="No"/>
    <m/>
    <x v="0"/>
    <b v="0"/>
    <d v="2021-06-29T20:34:55"/>
    <s v="0055A00000Bd4jEQAR"/>
    <m/>
    <b v="1"/>
    <x v="0"/>
    <m/>
    <m/>
    <n v="83120"/>
    <m/>
    <x v="2"/>
    <n v="0"/>
    <n v="0"/>
  </r>
  <r>
    <s v="0013100001p5ATcAAM"/>
    <b v="0"/>
    <m/>
    <b v="0"/>
    <m/>
    <m/>
    <m/>
    <x v="840"/>
    <b v="1"/>
    <m/>
    <m/>
    <s v="0035A00003IPF44QAH"/>
    <m/>
    <s v="Unknown"/>
    <s v="00531000007KAu8AAG"/>
    <b v="0"/>
    <d v="2020-10-29T15:51:59"/>
    <m/>
    <b v="0"/>
    <m/>
    <m/>
    <b v="0"/>
    <d v="2020-04-01T00:00:00"/>
    <n v="4"/>
    <n v="2020"/>
    <s v="Closed"/>
    <s v="Closed"/>
    <b v="0"/>
    <b v="0"/>
    <m/>
    <b v="1"/>
    <b v="0"/>
    <b v="0"/>
    <x v="15"/>
    <b v="0"/>
    <s v="Auto-Classic"/>
    <x v="0"/>
    <m/>
    <s v="0055A00000BclF5QAJ"/>
    <d v="2021-04-11T19:52:07"/>
    <m/>
    <d v="2020-11-09T17:27:16"/>
    <m/>
    <m/>
    <b v="0"/>
    <m/>
    <m/>
    <s v="Inside Sales"/>
    <m/>
    <m/>
    <s v="Thermo"/>
    <s v="QE EMR UHMR (Plus, HF, HF-X with BioPharma)"/>
    <m/>
    <x v="4627"/>
    <x v="0"/>
    <b v="0"/>
    <m/>
    <m/>
    <m/>
    <s v="00531000007KAu8AAG"/>
    <s v="01s5A000005x0vsQAA"/>
    <s v="Biotherapeutics"/>
    <m/>
    <s v="0035A00003IPF44QAH"/>
    <s v="Consumables"/>
    <s v="ZipChip"/>
    <m/>
    <m/>
    <s v="0125A000001ESVfQAO"/>
    <b v="0"/>
    <m/>
    <b v="1"/>
    <m/>
    <m/>
    <x v="1"/>
    <b v="0"/>
    <d v="2021-06-29T20:34:55"/>
    <s v="0055A00000Bd4jEQAR"/>
    <m/>
    <b v="0"/>
    <x v="1"/>
    <m/>
    <m/>
    <n v="13285"/>
    <m/>
    <x v="1408"/>
    <n v="100"/>
    <n v="0"/>
  </r>
  <r>
    <s v="0013100001fqypQAAQ"/>
    <b v="0"/>
    <m/>
    <b v="0"/>
    <m/>
    <m/>
    <m/>
    <x v="521"/>
    <b v="1"/>
    <m/>
    <m/>
    <m/>
    <s v="In lab once a week to perform batch release work."/>
    <s v="Impacted"/>
    <s v="0055A000009GjocQAC"/>
    <b v="0"/>
    <d v="2019-12-04T03:41:36"/>
    <m/>
    <b v="0"/>
    <m/>
    <m/>
    <b v="0"/>
    <d v="2020-04-01T00:00:00"/>
    <n v="4"/>
    <n v="2020"/>
    <s v="Closed"/>
    <s v="Closed"/>
    <b v="1"/>
    <b v="1"/>
    <m/>
    <b v="1"/>
    <b v="0"/>
    <b v="0"/>
    <x v="15"/>
    <b v="0"/>
    <s v="Auto-Bi"/>
    <x v="0"/>
    <d v="2020-12-01T00:00:00"/>
    <s v="0055A00000BclF5QAJ"/>
    <d v="2021-04-11T19:52:07"/>
    <m/>
    <d v="2020-12-03T18:51:34"/>
    <m/>
    <m/>
    <b v="0"/>
    <m/>
    <m/>
    <s v="Inside Sales"/>
    <m/>
    <m/>
    <s v="Bruker"/>
    <s v="Other (text field)"/>
    <m/>
    <x v="4628"/>
    <x v="0"/>
    <b v="0"/>
    <m/>
    <s v="Maxis II Q-TofBiogen_"/>
    <m/>
    <s v="0055A00000Bb2djQAB"/>
    <s v="01s5A000005x0sjQAA"/>
    <s v="Biotherapeutics;Metabolomics"/>
    <m/>
    <s v="0033100002vk42VAAQ"/>
    <s v="System"/>
    <s v="ZipChip"/>
    <m/>
    <m/>
    <s v="0125A000001ESVfQAO"/>
    <b v="0"/>
    <m/>
    <b v="1"/>
    <s v="Already shipped"/>
    <m/>
    <x v="1"/>
    <b v="0"/>
    <d v="2021-06-29T20:34:55"/>
    <s v="0055A00000BctMnQAJ"/>
    <m/>
    <b v="0"/>
    <x v="1"/>
    <m/>
    <m/>
    <n v="64750"/>
    <m/>
    <x v="1409"/>
    <n v="100"/>
    <n v="0"/>
  </r>
  <r>
    <s v="0015A00002PKYFXQA5"/>
    <b v="0"/>
    <m/>
    <b v="0"/>
    <m/>
    <m/>
    <m/>
    <x v="545"/>
    <b v="1"/>
    <m/>
    <m/>
    <s v="0035A00003jtxH5QAI"/>
    <m/>
    <m/>
    <s v="0055A00000BNpn5QAD"/>
    <b v="1"/>
    <d v="2020-09-21T19:14:19"/>
    <m/>
    <b v="0"/>
    <m/>
    <m/>
    <b v="0"/>
    <d v="2020-04-01T00:00:00"/>
    <n v="4"/>
    <n v="2020"/>
    <s v="Closed"/>
    <s v="Closed"/>
    <b v="1"/>
    <b v="1"/>
    <m/>
    <b v="1"/>
    <b v="0"/>
    <b v="0"/>
    <x v="15"/>
    <b v="0"/>
    <m/>
    <x v="0"/>
    <d v="2020-11-18T00:00:00"/>
    <s v="0055A00000BclF5QAJ"/>
    <d v="2021-04-11T20:07:09"/>
    <m/>
    <d v="2020-11-23T16:49:18"/>
    <m/>
    <m/>
    <b v="0"/>
    <m/>
    <m/>
    <s v="Field Sales"/>
    <m/>
    <m/>
    <m/>
    <m/>
    <m/>
    <x v="4629"/>
    <x v="0"/>
    <b v="0"/>
    <m/>
    <m/>
    <m/>
    <s v="0055A00000BNpn5QAD"/>
    <s v="01s5A000005x0vsQAA"/>
    <s v="Biotherapeutics"/>
    <m/>
    <s v="0035A00003jtxH5QAI"/>
    <s v="System"/>
    <s v="Rebel"/>
    <m/>
    <m/>
    <s v="0125A000001ESVfQAO"/>
    <b v="0"/>
    <m/>
    <b v="1"/>
    <s v="Already shipped"/>
    <m/>
    <x v="1"/>
    <b v="0"/>
    <d v="2021-06-29T20:34:55"/>
    <s v="0055A000008iLmcQAE"/>
    <m/>
    <b v="0"/>
    <x v="1"/>
    <m/>
    <m/>
    <n v="140300"/>
    <m/>
    <x v="1410"/>
    <n v="100"/>
    <n v="0"/>
  </r>
  <r>
    <s v="0015A00002PLnfqQAD"/>
    <b v="0"/>
    <m/>
    <b v="0"/>
    <s v="7015A000001zMbJQAU"/>
    <m/>
    <m/>
    <x v="936"/>
    <b v="1"/>
    <m/>
    <m/>
    <s v="0035A00003jvNMhQAM"/>
    <m/>
    <m/>
    <s v="0055A00000BNXCfQAP"/>
    <b v="1"/>
    <d v="2020-09-30T17:27:32"/>
    <m/>
    <b v="0"/>
    <m/>
    <m/>
    <b v="0"/>
    <d v="2020-04-01T00:00:00"/>
    <n v="4"/>
    <n v="2020"/>
    <s v="Closed"/>
    <s v="Closed"/>
    <b v="1"/>
    <b v="1"/>
    <m/>
    <b v="1"/>
    <b v="0"/>
    <b v="0"/>
    <x v="15"/>
    <b v="0"/>
    <m/>
    <x v="0"/>
    <d v="2020-11-09T00:00:00"/>
    <s v="0055A00000BclF5QAJ"/>
    <d v="2021-04-10T22:59:54"/>
    <m/>
    <d v="2020-11-13T18:24:37"/>
    <m/>
    <m/>
    <b v="0"/>
    <m/>
    <m/>
    <s v="Website"/>
    <m/>
    <m/>
    <m/>
    <m/>
    <m/>
    <x v="4630"/>
    <x v="0"/>
    <b v="0"/>
    <m/>
    <m/>
    <m/>
    <s v="0055A00000BNXCfQAP"/>
    <s v="01s5A000005x0sjQAA"/>
    <s v="Biotherapeutics"/>
    <m/>
    <s v="0035A00003khTSWQA2"/>
    <s v="System"/>
    <s v="Rebel"/>
    <m/>
    <s v="0Q05A0000014321SAA"/>
    <s v="0125A000001ESVfQAO"/>
    <b v="0"/>
    <m/>
    <b v="1"/>
    <s v="Already shipped"/>
    <m/>
    <x v="1"/>
    <b v="0"/>
    <d v="2021-06-29T20:34:55"/>
    <s v="0055A00000BctN7QAJ"/>
    <m/>
    <b v="0"/>
    <x v="1"/>
    <m/>
    <m/>
    <n v="149720"/>
    <m/>
    <x v="1411"/>
    <n v="100"/>
    <n v="0"/>
  </r>
  <r>
    <s v="0015A00002PLnfqQAD"/>
    <b v="0"/>
    <m/>
    <b v="0"/>
    <s v="7015A000001zMbJQAU"/>
    <m/>
    <m/>
    <x v="981"/>
    <b v="1"/>
    <m/>
    <m/>
    <s v="0035A00003jwxpuQAA"/>
    <m/>
    <m/>
    <s v="0055A00000BNXCfQAP"/>
    <b v="1"/>
    <d v="2020-10-09T17:25:09"/>
    <m/>
    <b v="0"/>
    <m/>
    <m/>
    <b v="0"/>
    <d v="2020-04-01T00:00:00"/>
    <n v="4"/>
    <n v="2020"/>
    <s v="Closed"/>
    <s v="Closed"/>
    <b v="1"/>
    <b v="1"/>
    <m/>
    <b v="1"/>
    <b v="0"/>
    <b v="0"/>
    <x v="15"/>
    <b v="0"/>
    <m/>
    <x v="0"/>
    <d v="2020-10-19T00:00:00"/>
    <s v="0055A00000BclF5QAJ"/>
    <d v="2021-04-10T22:59:54"/>
    <m/>
    <d v="2020-12-07T18:42:01"/>
    <m/>
    <m/>
    <b v="0"/>
    <m/>
    <m/>
    <s v="Advertisement"/>
    <m/>
    <m/>
    <m/>
    <m/>
    <m/>
    <x v="4631"/>
    <x v="0"/>
    <b v="0"/>
    <m/>
    <m/>
    <m/>
    <s v="0055A00000BNXCfQAP"/>
    <s v="01s5A000005x0sjQAA"/>
    <s v="Metabolomics"/>
    <m/>
    <s v="0035A00003keNl5QAE"/>
    <s v="System"/>
    <s v="Rebel"/>
    <m/>
    <s v="0Q05A000001430USAQ"/>
    <s v="0125A000001ESVfQAO"/>
    <b v="0"/>
    <m/>
    <b v="1"/>
    <s v="Already shipped"/>
    <m/>
    <x v="1"/>
    <b v="0"/>
    <d v="2021-06-29T20:34:55"/>
    <s v="0055A00000BctN7QAJ"/>
    <m/>
    <b v="0"/>
    <x v="1"/>
    <m/>
    <m/>
    <n v="168632"/>
    <m/>
    <x v="1412"/>
    <n v="100"/>
    <n v="0"/>
  </r>
  <r>
    <s v="0013100001hofGrAAI"/>
    <b v="0"/>
    <m/>
    <b v="0"/>
    <m/>
    <m/>
    <m/>
    <x v="351"/>
    <b v="1"/>
    <m/>
    <m/>
    <s v="0035A00003cau25QAA"/>
    <s v="now back in lab, capex is not clear, but Rahul is confident can justify for q3"/>
    <s v="Impacted"/>
    <s v="0055A000008zqzaQAA"/>
    <b v="1"/>
    <d v="2020-02-03T14:43:47"/>
    <m/>
    <b v="0"/>
    <m/>
    <m/>
    <b v="0"/>
    <d v="2020-04-01T00:00:00"/>
    <n v="4"/>
    <n v="2020"/>
    <s v="Closed"/>
    <s v="Closed"/>
    <b v="1"/>
    <b v="1"/>
    <m/>
    <b v="1"/>
    <b v="0"/>
    <b v="0"/>
    <x v="15"/>
    <b v="0"/>
    <m/>
    <x v="0"/>
    <d v="2020-11-09T00:00:00"/>
    <s v="0055A00000BclF5QAJ"/>
    <d v="2021-04-10T22:59:54"/>
    <m/>
    <d v="2020-11-12T12:40:44"/>
    <m/>
    <m/>
    <b v="0"/>
    <m/>
    <m/>
    <s v="Website"/>
    <m/>
    <m/>
    <m/>
    <m/>
    <m/>
    <x v="4632"/>
    <x v="0"/>
    <b v="0"/>
    <m/>
    <m/>
    <m/>
    <s v="0055A000008zqzaQAA"/>
    <s v="01s5A000005x0sjQAA"/>
    <s v="Metabolomics"/>
    <m/>
    <s v="0035A00003cau25QAA"/>
    <s v="System"/>
    <s v="Rebel"/>
    <m/>
    <m/>
    <s v="0125A000001ESVfQAO"/>
    <b v="0"/>
    <m/>
    <b v="1"/>
    <s v="Already shipped"/>
    <m/>
    <x v="1"/>
    <b v="0"/>
    <d v="2021-06-29T20:34:55"/>
    <s v="0055A00000BctN2QAJ"/>
    <m/>
    <b v="0"/>
    <x v="1"/>
    <m/>
    <m/>
    <n v="140000"/>
    <m/>
    <x v="1032"/>
    <n v="100"/>
    <n v="0"/>
  </r>
  <r>
    <s v="0015A00001xP48LQAS"/>
    <b v="0"/>
    <m/>
    <b v="0"/>
    <s v="7015A000001zMbJQAU"/>
    <m/>
    <m/>
    <x v="936"/>
    <b v="1"/>
    <m/>
    <m/>
    <s v="0035A00003iiTe8QAE"/>
    <m/>
    <m/>
    <s v="0055A000008zqzaQAA"/>
    <b v="1"/>
    <d v="2020-09-04T12:27:56"/>
    <m/>
    <b v="0"/>
    <m/>
    <m/>
    <b v="0"/>
    <d v="2020-04-01T00:00:00"/>
    <n v="4"/>
    <n v="2020"/>
    <s v="Closed"/>
    <s v="Closed"/>
    <b v="1"/>
    <b v="1"/>
    <m/>
    <b v="1"/>
    <b v="0"/>
    <b v="0"/>
    <x v="15"/>
    <b v="1"/>
    <m/>
    <x v="0"/>
    <d v="2020-11-10T00:00:00"/>
    <s v="0055A00000BclF5QAJ"/>
    <d v="2021-04-10T22:59:54"/>
    <m/>
    <d v="2020-11-13T21:22:46"/>
    <m/>
    <m/>
    <b v="0"/>
    <m/>
    <m/>
    <s v="Website"/>
    <m/>
    <m/>
    <m/>
    <m/>
    <m/>
    <x v="4633"/>
    <x v="0"/>
    <b v="0"/>
    <m/>
    <m/>
    <m/>
    <s v="0055A00000Bnt5hQAB"/>
    <s v="01s5A000005x0sjQAA"/>
    <s v="Biotherapeutics"/>
    <m/>
    <s v="0035A00003iiTe8QAE"/>
    <s v="System"/>
    <s v="Rebel"/>
    <m/>
    <m/>
    <s v="0125A000001ESVfQAO"/>
    <b v="0"/>
    <m/>
    <b v="1"/>
    <s v="Already shipped"/>
    <m/>
    <x v="1"/>
    <b v="0"/>
    <d v="2021-06-29T20:34:55"/>
    <s v="0055A00000BctN2QAJ"/>
    <m/>
    <b v="0"/>
    <x v="1"/>
    <m/>
    <m/>
    <n v="140000"/>
    <m/>
    <x v="1032"/>
    <n v="100"/>
    <n v="0"/>
  </r>
  <r>
    <s v="0015A00001tbNSWQA2"/>
    <b v="0"/>
    <m/>
    <b v="0"/>
    <m/>
    <m/>
    <m/>
    <x v="983"/>
    <b v="1"/>
    <m/>
    <m/>
    <s v="0035A00003fqxqNQAQ"/>
    <m/>
    <s v="Impacted"/>
    <s v="0055A000008zqzaQAA"/>
    <b v="1"/>
    <d v="2020-05-29T17:07:34"/>
    <m/>
    <b v="0"/>
    <m/>
    <m/>
    <b v="0"/>
    <d v="2020-04-01T00:00:00"/>
    <n v="4"/>
    <n v="2020"/>
    <s v="Closed"/>
    <s v="Closed"/>
    <b v="1"/>
    <b v="1"/>
    <m/>
    <b v="1"/>
    <b v="0"/>
    <b v="0"/>
    <x v="15"/>
    <b v="1"/>
    <m/>
    <x v="0"/>
    <d v="2020-10-29T00:00:00"/>
    <s v="0055A00000BclF5QAJ"/>
    <d v="2021-04-10T22:59:54"/>
    <m/>
    <d v="2020-11-11T15:51:14"/>
    <m/>
    <m/>
    <b v="0"/>
    <m/>
    <m/>
    <s v="Website"/>
    <m/>
    <m/>
    <m/>
    <m/>
    <m/>
    <x v="4634"/>
    <x v="0"/>
    <b v="0"/>
    <m/>
    <m/>
    <m/>
    <s v="0055A00000BNXCfQAP"/>
    <s v="01s5A000005x0sjQAA"/>
    <s v="Biotherapeutics"/>
    <m/>
    <s v="0035A00003fqxqNQAQ"/>
    <s v="System"/>
    <s v="Rebel"/>
    <m/>
    <s v="0Q05A00000142bVSAQ"/>
    <s v="0125A000001ESVfQAO"/>
    <b v="0"/>
    <m/>
    <b v="1"/>
    <s v="Already shipped"/>
    <m/>
    <x v="1"/>
    <b v="0"/>
    <d v="2021-06-29T20:34:55"/>
    <s v="0055A00000BctN7QAJ"/>
    <m/>
    <b v="0"/>
    <x v="1"/>
    <m/>
    <m/>
    <n v="118020"/>
    <m/>
    <x v="1413"/>
    <n v="100"/>
    <n v="0"/>
  </r>
  <r>
    <s v="0015A000029WICzQAO"/>
    <b v="0"/>
    <m/>
    <b v="0"/>
    <m/>
    <m/>
    <s v="CHO"/>
    <x v="984"/>
    <b v="1"/>
    <m/>
    <m/>
    <s v="0035A00003eNpQzQAK"/>
    <m/>
    <m/>
    <s v="0055A000008zqzaQAA"/>
    <b v="1"/>
    <d v="2020-04-14T15:38:24"/>
    <m/>
    <b v="0"/>
    <m/>
    <m/>
    <b v="0"/>
    <d v="2020-04-01T00:00:00"/>
    <n v="4"/>
    <n v="2020"/>
    <s v="Closed"/>
    <s v="Closed"/>
    <b v="1"/>
    <b v="1"/>
    <m/>
    <b v="1"/>
    <b v="0"/>
    <b v="0"/>
    <x v="15"/>
    <b v="1"/>
    <m/>
    <x v="0"/>
    <d v="2020-10-16T00:00:00"/>
    <s v="0055A00000BclF5QAJ"/>
    <d v="2021-04-10T22:59:54"/>
    <m/>
    <d v="2020-10-26T01:08:39"/>
    <m/>
    <m/>
    <b v="0"/>
    <m/>
    <m/>
    <s v="Website"/>
    <m/>
    <m/>
    <m/>
    <m/>
    <m/>
    <x v="4635"/>
    <x v="0"/>
    <b v="0"/>
    <m/>
    <m/>
    <m/>
    <s v="0055A000008zqzaQAA"/>
    <s v="01s5A000005x0vsQAA"/>
    <s v="Biotherapeutics"/>
    <m/>
    <s v="0035A00003eNpQzQAK"/>
    <s v="System"/>
    <s v="Rebel"/>
    <m/>
    <m/>
    <s v="0125A000001ESVfQAO"/>
    <b v="0"/>
    <m/>
    <b v="1"/>
    <s v="Already shipped"/>
    <m/>
    <x v="1"/>
    <b v="0"/>
    <d v="2021-06-29T20:34:55"/>
    <m/>
    <m/>
    <b v="0"/>
    <x v="1"/>
    <m/>
    <m/>
    <n v="123320.8"/>
    <m/>
    <x v="1414"/>
    <n v="100"/>
    <n v="0"/>
  </r>
  <r>
    <s v="0015A00002AoJbZQAV"/>
    <b v="0"/>
    <m/>
    <b v="0"/>
    <m/>
    <m/>
    <m/>
    <x v="985"/>
    <b v="1"/>
    <m/>
    <m/>
    <s v="0035A00003jwTCwQAM"/>
    <m/>
    <m/>
    <s v="00531000007KAu8AAG"/>
    <b v="0"/>
    <d v="2020-11-04T09:56:12"/>
    <m/>
    <b v="0"/>
    <m/>
    <m/>
    <b v="0"/>
    <d v="2020-04-01T00:00:00"/>
    <n v="4"/>
    <n v="2020"/>
    <s v="Closed"/>
    <s v="Closed"/>
    <b v="0"/>
    <b v="0"/>
    <m/>
    <b v="1"/>
    <b v="0"/>
    <b v="0"/>
    <x v="15"/>
    <b v="0"/>
    <s v="Auto-Classic"/>
    <x v="0"/>
    <m/>
    <s v="0055A00000BclF5QAJ"/>
    <d v="2021-04-11T19:52:07"/>
    <m/>
    <d v="2020-11-20T09:24:55"/>
    <m/>
    <m/>
    <b v="0"/>
    <m/>
    <m/>
    <s v="Inside Sales"/>
    <m/>
    <m/>
    <s v="Thermo"/>
    <s v="QE EMR UHMR (Plus, HF, HF-X with BioPharma)"/>
    <m/>
    <x v="4636"/>
    <x v="0"/>
    <b v="0"/>
    <m/>
    <m/>
    <m/>
    <s v="00531000007KAu8AAG"/>
    <s v="01s5A000005x0vsQAA"/>
    <s v="Biotherapeutics"/>
    <m/>
    <s v="0035A00003jwTCwQAM"/>
    <s v="Consumables"/>
    <s v="ZipChip"/>
    <m/>
    <m/>
    <s v="0125A000001ESVfQAO"/>
    <b v="1"/>
    <m/>
    <b v="1"/>
    <m/>
    <m/>
    <x v="1"/>
    <b v="0"/>
    <d v="2021-06-29T20:34:55"/>
    <s v="0055A00000Bd4jEQAR"/>
    <m/>
    <b v="1"/>
    <x v="1"/>
    <m/>
    <m/>
    <n v="16205"/>
    <m/>
    <x v="1415"/>
    <n v="100"/>
    <n v="0"/>
  </r>
  <r>
    <s v="0013100001p59k6AAA"/>
    <b v="0"/>
    <m/>
    <b v="0"/>
    <m/>
    <m/>
    <m/>
    <x v="558"/>
    <b v="1"/>
    <m/>
    <m/>
    <s v="0035A00003JiYnsQAF"/>
    <m/>
    <m/>
    <s v="00531000007KAu8AAG"/>
    <b v="0"/>
    <d v="2020-11-05T15:29:18"/>
    <m/>
    <b v="0"/>
    <m/>
    <m/>
    <b v="0"/>
    <d v="2020-04-01T00:00:00"/>
    <n v="4"/>
    <n v="2020"/>
    <s v="Closed"/>
    <s v="Closed"/>
    <b v="0"/>
    <b v="0"/>
    <m/>
    <b v="1"/>
    <b v="0"/>
    <b v="0"/>
    <x v="15"/>
    <b v="0"/>
    <s v="Auto-Ti"/>
    <x v="0"/>
    <m/>
    <s v="0055A00000BclF5QAJ"/>
    <d v="2021-04-11T19:52:07"/>
    <m/>
    <d v="2020-11-06T11:17:35"/>
    <m/>
    <m/>
    <b v="0"/>
    <m/>
    <m/>
    <s v="Inside Sales"/>
    <m/>
    <m/>
    <s v="Thermo"/>
    <s v="Fusion Lumos"/>
    <m/>
    <x v="4637"/>
    <x v="0"/>
    <b v="0"/>
    <m/>
    <m/>
    <m/>
    <s v="00531000007KAu8AAG"/>
    <s v="01s5A000005x0vsQAA"/>
    <s v="Biotherapeutics"/>
    <m/>
    <s v="0035A00003JiYnsQAF"/>
    <s v="Consumables"/>
    <s v="ZipChip"/>
    <m/>
    <m/>
    <s v="0125A000001ESVfQAO"/>
    <b v="1"/>
    <m/>
    <b v="1"/>
    <m/>
    <m/>
    <x v="1"/>
    <b v="0"/>
    <d v="2021-06-29T20:34:55"/>
    <s v="0055A00000Bd4jEQAR"/>
    <m/>
    <b v="1"/>
    <x v="1"/>
    <m/>
    <m/>
    <n v="765"/>
    <m/>
    <x v="845"/>
    <n v="100"/>
    <n v="0"/>
  </r>
  <r>
    <s v="0015A000026AUVzQAO"/>
    <b v="0"/>
    <m/>
    <b v="0"/>
    <s v="7015A000001qXCFQA2"/>
    <m/>
    <m/>
    <x v="521"/>
    <b v="1"/>
    <m/>
    <m/>
    <s v="0035A00003NGnCPQA1"/>
    <m/>
    <s v="Impacted"/>
    <s v="00531000007KAu8AAG"/>
    <b v="0"/>
    <d v="2019-07-08T10:45:41"/>
    <m/>
    <b v="0"/>
    <m/>
    <m/>
    <b v="0"/>
    <d v="2020-04-01T00:00:00"/>
    <n v="4"/>
    <n v="2020"/>
    <s v="Closed"/>
    <s v="Closed"/>
    <b v="1"/>
    <b v="1"/>
    <m/>
    <b v="1"/>
    <b v="0"/>
    <b v="0"/>
    <x v="15"/>
    <b v="0"/>
    <s v="Auto-Ti"/>
    <x v="0"/>
    <d v="2020-12-04T00:00:00"/>
    <s v="00531000007KAu8AAG"/>
    <d v="2021-06-23T09:09:25"/>
    <m/>
    <d v="2020-12-04T10:54:11"/>
    <m/>
    <m/>
    <b v="0"/>
    <m/>
    <m/>
    <s v="Inside Sales"/>
    <m/>
    <m/>
    <s v="Thermo"/>
    <s v="Fusion Lumos"/>
    <m/>
    <x v="4638"/>
    <x v="0"/>
    <b v="0"/>
    <m/>
    <s v="New Thermo Eclipse"/>
    <m/>
    <s v="00531000007KAu8AAG"/>
    <s v="01s5A000005x0vsQAA"/>
    <s v="Biotherapeutics"/>
    <m/>
    <s v="0035A00003NGnCPQA1"/>
    <s v="System"/>
    <s v="ZipChip"/>
    <m/>
    <m/>
    <s v="0125A000001ESVfQAO"/>
    <b v="1"/>
    <m/>
    <b v="1"/>
    <s v="Already shipped"/>
    <m/>
    <x v="1"/>
    <b v="0"/>
    <d v="2021-06-29T20:34:54"/>
    <s v="0055A00000Bd4jEQAR"/>
    <m/>
    <b v="1"/>
    <x v="1"/>
    <m/>
    <m/>
    <n v="93455"/>
    <m/>
    <x v="1416"/>
    <n v="100"/>
    <n v="0"/>
  </r>
  <r>
    <s v="0015A00002KH05CQAT"/>
    <b v="0"/>
    <m/>
    <b v="0"/>
    <s v="7015A000001eF9sQAE"/>
    <m/>
    <m/>
    <x v="139"/>
    <b v="1"/>
    <m/>
    <m/>
    <s v="0035A00003fJV3QQAW"/>
    <s v="1/2 staff in"/>
    <s v="Impacted"/>
    <s v="0055A000008iLoOQAU"/>
    <b v="1"/>
    <d v="2020-04-30T15:42:44"/>
    <m/>
    <b v="0"/>
    <m/>
    <m/>
    <b v="0"/>
    <d v="2021-01-01T00:00:00"/>
    <n v="1"/>
    <n v="2021"/>
    <s v="Closed"/>
    <s v="Closed"/>
    <b v="1"/>
    <b v="1"/>
    <m/>
    <b v="1"/>
    <b v="0"/>
    <b v="0"/>
    <x v="15"/>
    <b v="0"/>
    <s v="Auto-Ti"/>
    <x v="0"/>
    <d v="2021-03-31T00:00:00"/>
    <s v="00531000007KAu8AAG"/>
    <d v="2021-06-10T12:49:31"/>
    <m/>
    <d v="2021-03-31T10:42:03"/>
    <m/>
    <m/>
    <b v="0"/>
    <m/>
    <m/>
    <s v="Prospecting Journey"/>
    <m/>
    <m/>
    <s v="Thermo"/>
    <s v="Fusion Lumos;Other (text field)"/>
    <m/>
    <x v="4639"/>
    <x v="0"/>
    <b v="0"/>
    <m/>
    <s v="Exploris"/>
    <s v="Cross-linking Peptides"/>
    <s v="00531000007KAu8AAG"/>
    <s v="01s5A000005xBsuQAE"/>
    <s v="Biotherapeutics;Proteomics"/>
    <m/>
    <s v="0035A00003fJV3QQAW"/>
    <s v="System"/>
    <s v="ZipChip"/>
    <m/>
    <m/>
    <s v="0125A000001ESVfQAO"/>
    <b v="1"/>
    <m/>
    <b v="1"/>
    <m/>
    <m/>
    <x v="1"/>
    <b v="1"/>
    <d v="2021-06-29T20:34:55"/>
    <s v="0055A00000Bd4jEQAR"/>
    <m/>
    <b v="1"/>
    <x v="1"/>
    <m/>
    <m/>
    <n v="93561.600000000006"/>
    <m/>
    <x v="1417"/>
    <n v="100"/>
    <n v="0"/>
  </r>
  <r>
    <s v="0015A00002OI8y0QAD"/>
    <b v="1"/>
    <m/>
    <b v="0"/>
    <m/>
    <m/>
    <m/>
    <x v="443"/>
    <b v="1"/>
    <m/>
    <m/>
    <s v="0035A00003kdQuPQAU"/>
    <m/>
    <m/>
    <s v="0055A00000BNpn5QAD"/>
    <b v="1"/>
    <d v="2020-10-13T16:03:38"/>
    <m/>
    <b v="0"/>
    <m/>
    <m/>
    <b v="0"/>
    <d v="2020-04-01T00:00:00"/>
    <n v="4"/>
    <n v="2020"/>
    <s v="Closed"/>
    <s v="Closed"/>
    <b v="1"/>
    <b v="1"/>
    <m/>
    <b v="1"/>
    <b v="0"/>
    <b v="0"/>
    <x v="15"/>
    <b v="0"/>
    <m/>
    <x v="0"/>
    <d v="2020-11-18T00:00:00"/>
    <s v="0055A00000BclF5QAJ"/>
    <d v="2021-04-11T20:07:09"/>
    <m/>
    <d v="2020-11-23T16:51:26"/>
    <m/>
    <m/>
    <b v="0"/>
    <m/>
    <m/>
    <s v="Field Sales"/>
    <m/>
    <m/>
    <m/>
    <m/>
    <m/>
    <x v="4640"/>
    <x v="0"/>
    <b v="0"/>
    <m/>
    <m/>
    <m/>
    <s v="0055A00000BNpn5QAD"/>
    <s v="01s5A000005x0vsQAA"/>
    <s v="Biotherapeutics"/>
    <m/>
    <s v="0035A00003kdQuPQAU"/>
    <s v="System"/>
    <s v="Rebel"/>
    <m/>
    <m/>
    <s v="0125A000001ESVfQAO"/>
    <b v="0"/>
    <m/>
    <b v="1"/>
    <s v="Yes"/>
    <m/>
    <x v="1"/>
    <b v="0"/>
    <d v="2021-06-29T20:34:55"/>
    <s v="0055A000008iLmcQAE"/>
    <m/>
    <b v="0"/>
    <x v="1"/>
    <m/>
    <m/>
    <n v="110400"/>
    <m/>
    <x v="1418"/>
    <n v="100"/>
    <n v="0"/>
  </r>
  <r>
    <s v="0015A00002Qbnn0QAB"/>
    <b v="1"/>
    <s v="Sartorius"/>
    <b v="0"/>
    <m/>
    <s v="CHO"/>
    <s v="CHO"/>
    <x v="946"/>
    <b v="1"/>
    <m/>
    <m/>
    <s v="0035A00003keevaQAA"/>
    <m/>
    <m/>
    <s v="0055A00000Bnt5hQAB"/>
    <b v="1"/>
    <d v="2020-10-21T03:42:30"/>
    <m/>
    <b v="0"/>
    <m/>
    <m/>
    <b v="0"/>
    <d v="2020-04-01T00:00:00"/>
    <n v="4"/>
    <n v="2020"/>
    <s v="Closed"/>
    <s v="Closed"/>
    <b v="1"/>
    <b v="1"/>
    <m/>
    <b v="1"/>
    <b v="0"/>
    <b v="0"/>
    <x v="15"/>
    <b v="0"/>
    <m/>
    <x v="0"/>
    <d v="2020-12-03T00:00:00"/>
    <s v="0055A00000BclF5QAJ"/>
    <d v="2021-04-11T20:07:09"/>
    <m/>
    <d v="2020-12-11T20:44:36"/>
    <m/>
    <m/>
    <b v="0"/>
    <m/>
    <m/>
    <s v="Field Sales"/>
    <m/>
    <m/>
    <m/>
    <m/>
    <m/>
    <x v="4641"/>
    <x v="0"/>
    <b v="0"/>
    <m/>
    <m/>
    <m/>
    <s v="0055A00000Bnt5hQAB"/>
    <s v="01s5A000005x0sjQAA"/>
    <m/>
    <m/>
    <s v="0035A00003keevaQAA"/>
    <s v="System"/>
    <s v="Rebel"/>
    <m/>
    <m/>
    <s v="0125A000001ESVfQAO"/>
    <b v="0"/>
    <m/>
    <b v="1"/>
    <s v="Already shipped"/>
    <m/>
    <x v="1"/>
    <b v="0"/>
    <d v="2021-06-29T20:34:55"/>
    <s v="0055A00000BctN2QAJ"/>
    <m/>
    <b v="0"/>
    <x v="1"/>
    <m/>
    <m/>
    <n v="128000"/>
    <m/>
    <x v="1419"/>
    <n v="100"/>
    <n v="0"/>
  </r>
  <r>
    <s v="0015A00002Ky9SKQAZ"/>
    <b v="1"/>
    <m/>
    <b v="0"/>
    <s v="7015A000001eFinQAE"/>
    <m/>
    <m/>
    <x v="292"/>
    <b v="1"/>
    <m/>
    <m/>
    <s v="0035A00003fsBTuQAM"/>
    <m/>
    <m/>
    <s v="0055A000008zqzaQAA"/>
    <b v="1"/>
    <d v="2020-06-08T14:58:38"/>
    <m/>
    <b v="0"/>
    <m/>
    <m/>
    <b v="0"/>
    <d v="2020-04-01T00:00:00"/>
    <n v="4"/>
    <n v="2020"/>
    <s v="Closed"/>
    <s v="Closed"/>
    <b v="1"/>
    <b v="1"/>
    <m/>
    <b v="1"/>
    <b v="0"/>
    <b v="0"/>
    <x v="15"/>
    <b v="1"/>
    <m/>
    <x v="0"/>
    <d v="2021-02-10T00:00:00"/>
    <s v="0055A00000BclF5QAJ"/>
    <d v="2021-04-10T22:59:54"/>
    <m/>
    <d v="2020-11-13T13:01:35"/>
    <m/>
    <m/>
    <b v="0"/>
    <m/>
    <m/>
    <s v="Advertisement"/>
    <m/>
    <m/>
    <m/>
    <m/>
    <m/>
    <x v="4642"/>
    <x v="0"/>
    <b v="0"/>
    <m/>
    <m/>
    <m/>
    <s v="0055A000008zqzaQAA"/>
    <s v="01s5A000005x0vsQAA"/>
    <s v="Biotherapeutics"/>
    <m/>
    <s v="0035A00003fsBTuQAM"/>
    <s v="System"/>
    <s v="Rebel"/>
    <m/>
    <m/>
    <s v="0125A000001ESVfQAO"/>
    <b v="0"/>
    <m/>
    <b v="1"/>
    <s v="Conditional PO"/>
    <m/>
    <x v="1"/>
    <b v="0"/>
    <d v="2021-06-29T20:34:55"/>
    <s v="0055A00000BctN2QAJ"/>
    <m/>
    <b v="0"/>
    <x v="1"/>
    <m/>
    <m/>
    <n v="174800"/>
    <m/>
    <x v="1420"/>
    <n v="100"/>
    <n v="0"/>
  </r>
  <r>
    <s v="0015A00002AoJbZQAV"/>
    <b v="1"/>
    <m/>
    <b v="0"/>
    <m/>
    <m/>
    <m/>
    <x v="936"/>
    <b v="1"/>
    <m/>
    <m/>
    <s v="0035A00003jwTCwQAM"/>
    <m/>
    <s v="Unknown"/>
    <s v="00531000007KAu8AAG"/>
    <b v="0"/>
    <d v="2020-10-07T11:13:04"/>
    <m/>
    <b v="0"/>
    <m/>
    <m/>
    <b v="0"/>
    <d v="2020-04-01T00:00:00"/>
    <n v="4"/>
    <n v="2020"/>
    <s v="Closed"/>
    <s v="Closed"/>
    <b v="1"/>
    <b v="1"/>
    <m/>
    <b v="1"/>
    <b v="0"/>
    <b v="0"/>
    <x v="15"/>
    <b v="0"/>
    <s v="Auto-Classic"/>
    <x v="0"/>
    <d v="2020-11-12T00:00:00"/>
    <s v="0055A00000BclF5QAJ"/>
    <d v="2021-04-11T19:52:07"/>
    <m/>
    <d v="2020-11-13T08:59:47"/>
    <m/>
    <m/>
    <b v="0"/>
    <m/>
    <m/>
    <s v="Inside Sales"/>
    <m/>
    <m/>
    <s v="Thermo"/>
    <s v="QE EMR UHMR (Plus, HF, HF-X with BioPharma)"/>
    <m/>
    <x v="4643"/>
    <x v="0"/>
    <b v="0"/>
    <m/>
    <s v="Q Exactive Biopharma"/>
    <m/>
    <s v="00531000007KAu8AAG"/>
    <s v="01s5A000005x0vsQAA"/>
    <s v="Biotherapeutics"/>
    <m/>
    <s v="0035A00003jwTCwQAM"/>
    <s v="System"/>
    <s v="ZipChip"/>
    <m/>
    <m/>
    <s v="0125A000001ESVfQAO"/>
    <b v="1"/>
    <m/>
    <b v="1"/>
    <s v="No"/>
    <m/>
    <x v="1"/>
    <b v="0"/>
    <d v="2021-06-29T20:34:55"/>
    <s v="0055A00000Bd4jEQAR"/>
    <m/>
    <b v="0"/>
    <x v="1"/>
    <m/>
    <m/>
    <n v="84362.5"/>
    <m/>
    <x v="1421"/>
    <n v="100"/>
    <n v="0"/>
  </r>
  <r>
    <s v="0015A000029WKYLQA4"/>
    <b v="1"/>
    <m/>
    <b v="0"/>
    <m/>
    <m/>
    <m/>
    <x v="526"/>
    <b v="1"/>
    <m/>
    <m/>
    <s v="0035A00003QzvWXQAZ"/>
    <s v="Going back to work June 1"/>
    <s v="Impacted"/>
    <s v="0055A000008iLoJQAU"/>
    <b v="1"/>
    <d v="2019-11-12T23:24:04"/>
    <m/>
    <b v="0"/>
    <m/>
    <m/>
    <b v="0"/>
    <d v="2020-04-01T00:00:00"/>
    <n v="4"/>
    <n v="2020"/>
    <s v="Closed"/>
    <s v="Closed"/>
    <b v="1"/>
    <b v="1"/>
    <m/>
    <b v="1"/>
    <b v="0"/>
    <b v="0"/>
    <x v="15"/>
    <b v="0"/>
    <s v="Auto-Classic"/>
    <x v="0"/>
    <d v="2020-11-09T00:00:00"/>
    <s v="0055A00000BclF5QAJ"/>
    <d v="2021-04-10T22:59:54"/>
    <m/>
    <d v="2020-12-02T13:35:14"/>
    <m/>
    <m/>
    <b v="0"/>
    <m/>
    <m/>
    <s v="Referral"/>
    <m/>
    <m/>
    <s v="Thermo"/>
    <s v="QE Plus, HF, HF-X  (NO biopharma)"/>
    <m/>
    <x v="4644"/>
    <x v="0"/>
    <b v="0"/>
    <m/>
    <m/>
    <m/>
    <s v="0055A000008zqzaQAA"/>
    <s v="01s5A000005x0sjQAA"/>
    <s v="Biotherapeutics"/>
    <m/>
    <s v="0035A00003QzvWXQAZ"/>
    <s v="System"/>
    <s v="ZipChip"/>
    <m/>
    <m/>
    <s v="0125A000001ESVfQAO"/>
    <b v="0"/>
    <m/>
    <b v="1"/>
    <s v="No"/>
    <m/>
    <x v="1"/>
    <b v="1"/>
    <d v="2021-06-29T20:34:55"/>
    <s v="0055A00000BctN2QAJ"/>
    <m/>
    <b v="0"/>
    <x v="1"/>
    <m/>
    <m/>
    <n v="98775"/>
    <m/>
    <x v="865"/>
    <n v="100"/>
    <n v="0"/>
  </r>
  <r>
    <s v="0015A000026muqCQAQ"/>
    <b v="0"/>
    <m/>
    <b v="0"/>
    <m/>
    <m/>
    <m/>
    <x v="622"/>
    <b v="1"/>
    <m/>
    <m/>
    <s v="0035A00003OCWimQAH"/>
    <m/>
    <m/>
    <s v="0055A000008iLoOQAU"/>
    <b v="1"/>
    <d v="2018-11-15T14:42:20"/>
    <m/>
    <b v="0"/>
    <m/>
    <m/>
    <b v="0"/>
    <d v="2020-01-01T00:00:00"/>
    <n v="1"/>
    <n v="2020"/>
    <s v="Closed"/>
    <s v="Closed"/>
    <b v="0"/>
    <b v="0"/>
    <m/>
    <b v="1"/>
    <b v="0"/>
    <b v="0"/>
    <x v="15"/>
    <b v="0"/>
    <s v="Auto-Classic"/>
    <x v="1"/>
    <d v="2020-02-10T00:00:00"/>
    <s v="0055A00000BclF5QAJ"/>
    <d v="2021-04-10T22:59:54"/>
    <m/>
    <d v="2020-02-18T16:24:16"/>
    <m/>
    <m/>
    <b v="0"/>
    <m/>
    <s v="Proteomics"/>
    <s v="Website"/>
    <m/>
    <m/>
    <s v="Thermo"/>
    <s v="QE Plus, HF, HF-X  (NO biopharma)"/>
    <m/>
    <x v="4645"/>
    <x v="0"/>
    <b v="0"/>
    <m/>
    <m/>
    <s v="AAV"/>
    <s v="0055A000008zqzaQAA"/>
    <s v="01s5A000005x0sjQAA"/>
    <s v="Biotherapeutics"/>
    <m/>
    <s v="0035A00003OCWimQAH"/>
    <s v="System"/>
    <s v="ZipChip"/>
    <m/>
    <m/>
    <s v="0125A000001ESVfQAO"/>
    <b v="0"/>
    <m/>
    <b v="0"/>
    <m/>
    <m/>
    <x v="1"/>
    <b v="0"/>
    <d v="2021-06-29T20:34:54"/>
    <s v="0055A00000BctN2QAJ"/>
    <m/>
    <b v="1"/>
    <x v="1"/>
    <m/>
    <m/>
    <n v="90775"/>
    <m/>
    <x v="1046"/>
    <n v="10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7"/>
    <n v="2"/>
    <n v="5"/>
    <n v="0"/>
  </r>
  <r>
    <x v="1"/>
    <n v="48"/>
    <n v="16"/>
    <n v="32"/>
    <n v="0"/>
  </r>
  <r>
    <x v="2"/>
    <n v="144"/>
    <n v="60"/>
    <n v="71"/>
    <n v="13"/>
  </r>
  <r>
    <x v="3"/>
    <n v="438"/>
    <n v="136"/>
    <n v="131"/>
    <n v="171"/>
  </r>
  <r>
    <x v="4"/>
    <n v="567"/>
    <n v="166"/>
    <n v="400"/>
    <n v="1"/>
  </r>
  <r>
    <x v="5"/>
    <n v="624"/>
    <n v="324"/>
    <n v="297"/>
    <n v="3"/>
  </r>
  <r>
    <x v="6"/>
    <n v="1381"/>
    <n v="294"/>
    <n v="346"/>
    <n v="741"/>
  </r>
  <r>
    <x v="7"/>
    <n v="262"/>
    <n v="0"/>
    <n v="30"/>
    <n v="232"/>
  </r>
  <r>
    <x v="8"/>
    <n v="10"/>
    <n v="0"/>
    <n v="3"/>
    <n v="7"/>
  </r>
  <r>
    <x v="9"/>
    <n v="1"/>
    <n v="0"/>
    <n v="0"/>
    <n v="1"/>
  </r>
  <r>
    <x v="10"/>
    <n v="1"/>
    <n v="0"/>
    <n v="1"/>
    <n v="0"/>
  </r>
  <r>
    <x v="11"/>
    <n v="1"/>
    <n v="0"/>
    <n v="1"/>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7"/>
    <n v="2"/>
  </r>
  <r>
    <x v="1"/>
    <n v="48"/>
    <n v="16"/>
  </r>
  <r>
    <x v="2"/>
    <n v="144"/>
    <n v="60"/>
  </r>
  <r>
    <x v="3"/>
    <n v="438"/>
    <n v="136"/>
  </r>
  <r>
    <x v="4"/>
    <n v="567"/>
    <n v="166"/>
  </r>
  <r>
    <x v="5"/>
    <n v="624"/>
    <n v="324"/>
  </r>
  <r>
    <x v="6"/>
    <n v="1381"/>
    <n v="294"/>
  </r>
  <r>
    <x v="7"/>
    <n v="262"/>
    <n v="0"/>
  </r>
  <r>
    <x v="8"/>
    <n v="10"/>
    <n v="0"/>
  </r>
  <r>
    <x v="9"/>
    <n v="1"/>
    <n v="0"/>
  </r>
  <r>
    <x v="10"/>
    <n v="1"/>
    <n v="0"/>
  </r>
  <r>
    <x v="11"/>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EEF91B-87E0-4EA9-A776-795EC7A303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16" firstHeaderRow="1" firstDataRow="1" firstDataCol="1"/>
  <pivotFields count="91">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
        <item x="10"/>
        <item x="4"/>
        <item x="9"/>
        <item x="3"/>
        <item x="11"/>
        <item x="8"/>
        <item x="7"/>
        <item x="2"/>
        <item x="5"/>
        <item x="6"/>
        <item t="default"/>
      </items>
    </pivotField>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74"/>
  </rowFields>
  <rowItems count="13">
    <i>
      <x/>
    </i>
    <i>
      <x v="1"/>
    </i>
    <i>
      <x v="2"/>
    </i>
    <i>
      <x v="3"/>
    </i>
    <i>
      <x v="4"/>
    </i>
    <i>
      <x v="5"/>
    </i>
    <i>
      <x v="6"/>
    </i>
    <i>
      <x v="7"/>
    </i>
    <i>
      <x v="8"/>
    </i>
    <i>
      <x v="9"/>
    </i>
    <i>
      <x v="10"/>
    </i>
    <i>
      <x v="11"/>
    </i>
    <i t="grand">
      <x/>
    </i>
  </rowItems>
  <colItems count="1">
    <i/>
  </colItems>
  <dataFields count="1">
    <dataField name="Count of Opportunity ID" fld="53" subtotal="count" baseField="0" baseItem="0"/>
  </dataFields>
  <formats count="1">
    <format dxfId="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424E98-B312-4F6F-B801-D5CBE27866EC}" name="EXAM_BY_I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2:B147" firstHeaderRow="1" firstDataRow="1" firstDataCol="1"/>
  <pivotFields count="91">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10"/>
        <item x="4"/>
        <item x="9"/>
        <item x="3"/>
        <item x="11"/>
        <item x="8"/>
        <item x="7"/>
        <item x="2"/>
        <item x="5"/>
        <item x="6"/>
        <item t="default"/>
      </items>
    </pivotField>
    <pivotField showAll="0"/>
    <pivotField numFmtId="22"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54"/>
  </rowFields>
  <rowItems count="5">
    <i>
      <x/>
    </i>
    <i>
      <x v="1"/>
    </i>
    <i>
      <x v="2"/>
    </i>
    <i>
      <x v="3"/>
    </i>
    <i t="grand">
      <x/>
    </i>
  </rowItems>
  <colItems count="1">
    <i/>
  </colItems>
  <dataFields count="1">
    <dataField name="Sum of Expected Amount" fld="8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BEBC19-7460-4067-B58D-7C70F60812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B68" firstHeaderRow="1" firstDataRow="1" firstDataCol="1"/>
  <pivotFields count="91">
    <pivotField showAll="0"/>
    <pivotField showAll="0"/>
    <pivotField showAll="0"/>
    <pivotField showAll="0"/>
    <pivotField showAll="0"/>
    <pivotField showAll="0"/>
    <pivotField showAll="0"/>
    <pivotField axis="axisRow"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647">
        <item x="11"/>
        <item x="14"/>
        <item x="12"/>
        <item x="13"/>
        <item x="15"/>
        <item x="17"/>
        <item x="16"/>
        <item x="18"/>
        <item x="19"/>
        <item x="20"/>
        <item x="21"/>
        <item x="22"/>
        <item x="24"/>
        <item x="23"/>
        <item x="25"/>
        <item x="28"/>
        <item x="27"/>
        <item x="26"/>
        <item x="29"/>
        <item x="30"/>
        <item x="31"/>
        <item x="32"/>
        <item x="34"/>
        <item x="33"/>
        <item x="38"/>
        <item x="39"/>
        <item x="40"/>
        <item x="41"/>
        <item x="35"/>
        <item x="37"/>
        <item x="36"/>
        <item x="42"/>
        <item x="58"/>
        <item x="43"/>
        <item x="59"/>
        <item x="60"/>
        <item x="61"/>
        <item x="63"/>
        <item x="64"/>
        <item x="62"/>
        <item x="65"/>
        <item x="66"/>
        <item x="67"/>
        <item x="44"/>
        <item x="68"/>
        <item x="69"/>
        <item x="45"/>
        <item x="46"/>
        <item x="47"/>
        <item x="48"/>
        <item x="49"/>
        <item x="50"/>
        <item x="51"/>
        <item x="52"/>
        <item x="53"/>
        <item x="54"/>
        <item x="55"/>
        <item x="56"/>
        <item x="57"/>
        <item x="70"/>
        <item x="79"/>
        <item x="71"/>
        <item x="72"/>
        <item x="73"/>
        <item x="74"/>
        <item x="75"/>
        <item x="80"/>
        <item x="81"/>
        <item x="82"/>
        <item x="83"/>
        <item x="84"/>
        <item x="76"/>
        <item x="77"/>
        <item x="85"/>
        <item x="86"/>
        <item x="78"/>
        <item x="87"/>
        <item x="88"/>
        <item x="89"/>
        <item x="95"/>
        <item x="90"/>
        <item x="91"/>
        <item x="92"/>
        <item x="93"/>
        <item x="94"/>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42"/>
        <item x="139"/>
        <item x="143"/>
        <item x="144"/>
        <item x="140"/>
        <item x="145"/>
        <item x="141"/>
        <item x="146"/>
        <item x="147"/>
        <item x="148"/>
        <item x="149"/>
        <item x="150"/>
        <item x="158"/>
        <item x="159"/>
        <item x="160"/>
        <item x="155"/>
        <item x="156"/>
        <item x="157"/>
        <item x="161"/>
        <item x="162"/>
        <item x="163"/>
        <item x="164"/>
        <item x="165"/>
        <item x="151"/>
        <item x="152"/>
        <item x="166"/>
        <item x="153"/>
        <item x="154"/>
        <item x="167"/>
        <item x="168"/>
        <item x="169"/>
        <item x="170"/>
        <item x="171"/>
        <item x="172"/>
        <item x="173"/>
        <item x="174"/>
        <item x="175"/>
        <item x="230"/>
        <item x="231"/>
        <item x="232"/>
        <item x="234"/>
        <item x="233"/>
        <item x="235"/>
        <item x="237"/>
        <item x="236"/>
        <item x="238"/>
        <item x="239"/>
        <item x="240"/>
        <item x="241"/>
        <item x="242"/>
        <item x="254"/>
        <item x="256"/>
        <item x="255"/>
        <item x="257"/>
        <item x="243"/>
        <item x="244"/>
        <item x="258"/>
        <item x="245"/>
        <item x="246"/>
        <item x="259"/>
        <item x="260"/>
        <item x="247"/>
        <item x="248"/>
        <item x="249"/>
        <item x="250"/>
        <item x="251"/>
        <item x="261"/>
        <item x="263"/>
        <item x="262"/>
        <item x="252"/>
        <item x="25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7"/>
        <item x="296"/>
        <item x="298"/>
        <item x="299"/>
        <item x="300"/>
        <item x="301"/>
        <item x="302"/>
        <item x="303"/>
        <item x="304"/>
        <item x="305"/>
        <item x="307"/>
        <item x="308"/>
        <item x="306"/>
        <item x="311"/>
        <item x="310"/>
        <item x="309"/>
        <item x="312"/>
        <item x="313"/>
        <item x="314"/>
        <item x="315"/>
        <item x="316"/>
        <item x="317"/>
        <item x="318"/>
        <item x="319"/>
        <item x="320"/>
        <item x="321"/>
        <item x="322"/>
        <item x="323"/>
        <item x="324"/>
        <item x="325"/>
        <item x="328"/>
        <item x="326"/>
        <item x="329"/>
        <item x="327"/>
        <item x="330"/>
        <item x="331"/>
        <item x="334"/>
        <item x="332"/>
        <item x="333"/>
        <item x="335"/>
        <item x="337"/>
        <item x="336"/>
        <item x="338"/>
        <item x="340"/>
        <item x="341"/>
        <item x="339"/>
        <item x="342"/>
        <item x="343"/>
        <item x="346"/>
        <item x="344"/>
        <item x="347"/>
        <item x="348"/>
        <item x="345"/>
        <item x="349"/>
        <item x="350"/>
        <item x="351"/>
        <item x="352"/>
        <item x="354"/>
        <item x="353"/>
        <item x="356"/>
        <item x="355"/>
        <item x="357"/>
        <item x="358"/>
        <item x="359"/>
        <item x="363"/>
        <item x="360"/>
        <item x="364"/>
        <item x="361"/>
        <item x="365"/>
        <item x="362"/>
        <item x="366"/>
        <item x="368"/>
        <item x="369"/>
        <item x="367"/>
        <item x="370"/>
        <item x="371"/>
        <item x="374"/>
        <item x="375"/>
        <item x="372"/>
        <item x="373"/>
        <item x="376"/>
        <item x="377"/>
        <item x="378"/>
        <item x="379"/>
        <item x="380"/>
        <item x="381"/>
        <item x="382"/>
        <item x="384"/>
        <item x="383"/>
        <item x="386"/>
        <item x="385"/>
        <item x="387"/>
        <item x="388"/>
        <item x="389"/>
        <item x="438"/>
        <item x="439"/>
        <item x="440"/>
        <item x="441"/>
        <item x="442"/>
        <item x="443"/>
        <item x="444"/>
        <item x="445"/>
        <item x="446"/>
        <item x="447"/>
        <item x="448"/>
        <item x="449"/>
        <item x="450"/>
        <item x="451"/>
        <item x="452"/>
        <item x="453"/>
        <item x="454"/>
        <item x="455"/>
        <item x="456"/>
        <item x="457"/>
        <item x="467"/>
        <item x="468"/>
        <item x="469"/>
        <item x="458"/>
        <item x="459"/>
        <item x="460"/>
        <item x="470"/>
        <item x="471"/>
        <item x="461"/>
        <item x="472"/>
        <item x="462"/>
        <item x="463"/>
        <item x="473"/>
        <item x="464"/>
        <item x="474"/>
        <item x="475"/>
        <item x="465"/>
        <item x="476"/>
        <item x="466"/>
        <item x="477"/>
        <item x="478"/>
        <item x="479"/>
        <item x="480"/>
        <item x="481"/>
        <item x="482"/>
        <item x="484"/>
        <item x="483"/>
        <item x="485"/>
        <item x="392"/>
        <item x="393"/>
        <item x="394"/>
        <item x="395"/>
        <item x="396"/>
        <item x="397"/>
        <item x="398"/>
        <item x="399"/>
        <item x="400"/>
        <item x="401"/>
        <item x="402"/>
        <item x="403"/>
        <item x="404"/>
        <item x="405"/>
        <item x="406"/>
        <item x="407"/>
        <item x="408"/>
        <item x="409"/>
        <item x="410"/>
        <item x="411"/>
        <item x="412"/>
        <item x="413"/>
        <item x="426"/>
        <item x="427"/>
        <item x="414"/>
        <item x="428"/>
        <item x="429"/>
        <item x="415"/>
        <item x="430"/>
        <item x="416"/>
        <item x="417"/>
        <item x="418"/>
        <item x="419"/>
        <item x="420"/>
        <item x="421"/>
        <item x="422"/>
        <item x="423"/>
        <item x="424"/>
        <item x="425"/>
        <item x="390"/>
        <item x="391"/>
        <item x="431"/>
        <item x="486"/>
        <item x="487"/>
        <item x="432"/>
        <item x="434"/>
        <item x="433"/>
        <item x="435"/>
        <item x="436"/>
        <item x="488"/>
        <item x="489"/>
        <item x="437"/>
        <item x="178"/>
        <item x="179"/>
        <item x="490"/>
        <item x="491"/>
        <item x="493"/>
        <item x="492"/>
        <item x="494"/>
        <item x="180"/>
        <item x="495"/>
        <item x="496"/>
        <item x="504"/>
        <item x="505"/>
        <item x="506"/>
        <item x="507"/>
        <item x="181"/>
        <item x="497"/>
        <item x="498"/>
        <item x="182"/>
        <item x="499"/>
        <item x="500"/>
        <item x="502"/>
        <item x="503"/>
        <item x="501"/>
        <item x="508"/>
        <item x="183"/>
        <item x="176"/>
        <item x="177"/>
        <item x="184"/>
        <item x="185"/>
        <item x="186"/>
        <item x="187"/>
        <item x="188"/>
        <item x="189"/>
        <item x="191"/>
        <item x="190"/>
        <item x="192"/>
        <item x="193"/>
        <item x="194"/>
        <item x="195"/>
        <item x="196"/>
        <item x="197"/>
        <item x="198"/>
        <item x="199"/>
        <item x="212"/>
        <item x="213"/>
        <item x="214"/>
        <item x="221"/>
        <item x="215"/>
        <item x="216"/>
        <item x="222"/>
        <item x="217"/>
        <item x="223"/>
        <item x="224"/>
        <item x="218"/>
        <item x="219"/>
        <item x="225"/>
        <item x="220"/>
        <item x="226"/>
        <item x="227"/>
        <item x="228"/>
        <item x="229"/>
        <item x="200"/>
        <item x="201"/>
        <item x="202"/>
        <item x="203"/>
        <item x="209"/>
        <item x="210"/>
        <item x="204"/>
        <item x="205"/>
        <item x="206"/>
        <item x="211"/>
        <item x="207"/>
        <item x="208"/>
        <item x="534"/>
        <item x="535"/>
        <item x="536"/>
        <item x="537"/>
        <item x="538"/>
        <item x="541"/>
        <item x="542"/>
        <item x="539"/>
        <item x="540"/>
        <item x="543"/>
        <item x="544"/>
        <item x="545"/>
        <item x="546"/>
        <item x="547"/>
        <item x="548"/>
        <item x="511"/>
        <item x="512"/>
        <item x="513"/>
        <item x="549"/>
        <item x="550"/>
        <item x="551"/>
        <item x="552"/>
        <item x="514"/>
        <item x="509"/>
        <item x="510"/>
        <item x="553"/>
        <item x="554"/>
        <item x="515"/>
        <item x="555"/>
        <item x="556"/>
        <item x="516"/>
        <item x="521"/>
        <item x="522"/>
        <item x="517"/>
        <item x="518"/>
        <item x="519"/>
        <item x="523"/>
        <item x="524"/>
        <item x="525"/>
        <item x="520"/>
        <item x="557"/>
        <item x="529"/>
        <item x="530"/>
        <item x="531"/>
        <item x="526"/>
        <item x="532"/>
        <item x="527"/>
        <item x="533"/>
        <item x="528"/>
        <item x="558"/>
        <item x="559"/>
        <item x="560"/>
        <item x="561"/>
        <item x="562"/>
        <item x="563"/>
        <item x="564"/>
        <item x="565"/>
        <item x="566"/>
        <item x="569"/>
        <item x="567"/>
        <item x="568"/>
        <item x="570"/>
        <item x="571"/>
        <item x="572"/>
        <item x="573"/>
        <item x="574"/>
        <item x="575"/>
        <item x="576"/>
        <item x="577"/>
        <item x="578"/>
        <item x="579"/>
        <item x="580"/>
        <item x="581"/>
        <item x="582"/>
        <item x="583"/>
        <item x="584"/>
        <item x="585"/>
        <item x="586"/>
        <item x="587"/>
        <item x="588"/>
        <item x="609"/>
        <item x="610"/>
        <item x="611"/>
        <item x="607"/>
        <item x="608"/>
        <item x="612"/>
        <item x="613"/>
        <item x="614"/>
        <item x="615"/>
        <item x="616"/>
        <item x="618"/>
        <item x="617"/>
        <item x="619"/>
        <item x="643"/>
        <item x="620"/>
        <item x="621"/>
        <item x="622"/>
        <item x="623"/>
        <item x="624"/>
        <item x="625"/>
        <item x="626"/>
        <item x="635"/>
        <item x="636"/>
        <item x="637"/>
        <item x="638"/>
        <item x="639"/>
        <item x="641"/>
        <item x="640"/>
        <item x="642"/>
        <item x="627"/>
        <item x="628"/>
        <item x="629"/>
        <item x="631"/>
        <item x="630"/>
        <item x="632"/>
        <item x="633"/>
        <item x="634"/>
        <item x="644"/>
        <item x="645"/>
        <item x="646"/>
        <item x="589"/>
        <item x="590"/>
        <item x="647"/>
        <item x="648"/>
        <item x="649"/>
        <item x="650"/>
        <item x="651"/>
        <item x="652"/>
        <item x="653"/>
        <item x="654"/>
        <item x="658"/>
        <item x="655"/>
        <item x="656"/>
        <item x="657"/>
        <item x="659"/>
        <item x="660"/>
        <item x="661"/>
        <item x="662"/>
        <item x="663"/>
        <item x="664"/>
        <item x="665"/>
        <item x="666"/>
        <item x="667"/>
        <item x="668"/>
        <item x="669"/>
        <item x="670"/>
        <item x="671"/>
        <item x="672"/>
        <item x="674"/>
        <item x="673"/>
        <item x="675"/>
        <item x="676"/>
        <item x="677"/>
        <item x="678"/>
        <item x="679"/>
        <item x="680"/>
        <item x="681"/>
        <item x="682"/>
        <item x="683"/>
        <item x="684"/>
        <item x="686"/>
        <item x="685"/>
        <item x="688"/>
        <item x="687"/>
        <item x="694"/>
        <item x="695"/>
        <item x="696"/>
        <item x="697"/>
        <item x="698"/>
        <item x="699"/>
        <item x="689"/>
        <item x="691"/>
        <item x="690"/>
        <item x="692"/>
        <item x="693"/>
        <item x="700"/>
        <item x="701"/>
        <item x="702"/>
        <item x="591"/>
        <item x="704"/>
        <item x="592"/>
        <item x="703"/>
        <item x="593"/>
        <item x="594"/>
        <item x="595"/>
        <item x="705"/>
        <item x="596"/>
        <item x="597"/>
        <item x="706"/>
        <item x="707"/>
        <item x="708"/>
        <item x="709"/>
        <item x="710"/>
        <item x="602"/>
        <item x="711"/>
        <item x="603"/>
        <item x="604"/>
        <item x="598"/>
        <item x="599"/>
        <item x="606"/>
        <item x="600"/>
        <item x="605"/>
        <item x="601"/>
        <item x="730"/>
        <item x="727"/>
        <item x="731"/>
        <item x="728"/>
        <item x="729"/>
        <item x="732"/>
        <item x="733"/>
        <item x="735"/>
        <item x="736"/>
        <item x="737"/>
        <item x="734"/>
        <item x="738"/>
        <item x="740"/>
        <item x="741"/>
        <item x="742"/>
        <item x="739"/>
        <item x="743"/>
        <item x="745"/>
        <item x="744"/>
        <item x="746"/>
        <item x="747"/>
        <item x="751"/>
        <item x="748"/>
        <item x="752"/>
        <item x="749"/>
        <item x="750"/>
        <item x="753"/>
        <item x="754"/>
        <item x="755"/>
        <item x="756"/>
        <item x="761"/>
        <item x="757"/>
        <item x="762"/>
        <item x="758"/>
        <item x="763"/>
        <item x="764"/>
        <item x="759"/>
        <item x="765"/>
        <item x="766"/>
        <item x="760"/>
        <item x="767"/>
        <item x="768"/>
        <item x="770"/>
        <item x="771"/>
        <item x="769"/>
        <item x="772"/>
        <item x="773"/>
        <item x="774"/>
        <item x="775"/>
        <item x="776"/>
        <item x="778"/>
        <item x="777"/>
        <item x="779"/>
        <item x="780"/>
        <item x="4029"/>
        <item x="781"/>
        <item x="782"/>
        <item x="783"/>
        <item x="784"/>
        <item x="786"/>
        <item x="787"/>
        <item x="785"/>
        <item x="788"/>
        <item x="789"/>
        <item x="790"/>
        <item x="791"/>
        <item x="796"/>
        <item x="797"/>
        <item x="792"/>
        <item x="798"/>
        <item x="793"/>
        <item x="799"/>
        <item x="800"/>
        <item x="794"/>
        <item x="795"/>
        <item x="801"/>
        <item x="802"/>
        <item x="803"/>
        <item x="804"/>
        <item x="805"/>
        <item x="806"/>
        <item x="807"/>
        <item x="808"/>
        <item x="809"/>
        <item x="810"/>
        <item x="813"/>
        <item x="814"/>
        <item x="815"/>
        <item x="816"/>
        <item x="817"/>
        <item x="821"/>
        <item x="818"/>
        <item x="819"/>
        <item x="822"/>
        <item x="823"/>
        <item x="820"/>
        <item x="824"/>
        <item x="825"/>
        <item x="826"/>
        <item x="827"/>
        <item x="829"/>
        <item x="830"/>
        <item x="831"/>
        <item x="832"/>
        <item x="828"/>
        <item x="833"/>
        <item x="843"/>
        <item x="834"/>
        <item x="844"/>
        <item x="835"/>
        <item x="845"/>
        <item x="846"/>
        <item x="836"/>
        <item x="837"/>
        <item x="838"/>
        <item x="839"/>
        <item x="840"/>
        <item x="841"/>
        <item x="811"/>
        <item x="847"/>
        <item x="848"/>
        <item x="842"/>
        <item x="858"/>
        <item x="849"/>
        <item x="850"/>
        <item x="851"/>
        <item x="852"/>
        <item x="859"/>
        <item x="853"/>
        <item x="854"/>
        <item x="855"/>
        <item x="856"/>
        <item x="857"/>
        <item x="860"/>
        <item x="812"/>
        <item x="861"/>
        <item x="712"/>
        <item x="713"/>
        <item x="714"/>
        <item x="715"/>
        <item x="716"/>
        <item x="717"/>
        <item x="718"/>
        <item x="719"/>
        <item x="720"/>
        <item x="721"/>
        <item x="722"/>
        <item x="723"/>
        <item x="724"/>
        <item x="726"/>
        <item x="725"/>
        <item x="864"/>
        <item x="865"/>
        <item x="875"/>
        <item x="866"/>
        <item x="867"/>
        <item x="868"/>
        <item x="876"/>
        <item x="869"/>
        <item x="870"/>
        <item x="871"/>
        <item x="872"/>
        <item x="873"/>
        <item x="874"/>
        <item x="877"/>
        <item x="878"/>
        <item x="862"/>
        <item x="863"/>
        <item x="879"/>
        <item x="880"/>
        <item x="881"/>
        <item x="882"/>
        <item x="883"/>
        <item x="884"/>
        <item x="892"/>
        <item x="893"/>
        <item x="885"/>
        <item x="886"/>
        <item x="894"/>
        <item x="887"/>
        <item x="888"/>
        <item x="889"/>
        <item x="890"/>
        <item x="891"/>
        <item x="895"/>
        <item x="896"/>
        <item x="897"/>
        <item x="898"/>
        <item x="899"/>
        <item x="900"/>
        <item x="902"/>
        <item x="903"/>
        <item x="904"/>
        <item x="901"/>
        <item x="905"/>
        <item x="906"/>
        <item x="907"/>
        <item x="908"/>
        <item x="909"/>
        <item x="910"/>
        <item x="912"/>
        <item x="911"/>
        <item x="913"/>
        <item x="914"/>
        <item x="915"/>
        <item x="916"/>
        <item x="917"/>
        <item x="918"/>
        <item x="919"/>
        <item x="920"/>
        <item x="921"/>
        <item x="922"/>
        <item x="925"/>
        <item x="923"/>
        <item x="924"/>
        <item x="926"/>
        <item x="927"/>
        <item x="928"/>
        <item x="929"/>
        <item x="930"/>
        <item x="931"/>
        <item x="932"/>
        <item x="933"/>
        <item x="934"/>
        <item x="935"/>
        <item x="936"/>
        <item x="937"/>
        <item x="938"/>
        <item x="954"/>
        <item x="955"/>
        <item x="956"/>
        <item x="957"/>
        <item x="948"/>
        <item x="939"/>
        <item x="940"/>
        <item x="941"/>
        <item x="943"/>
        <item x="942"/>
        <item x="944"/>
        <item x="945"/>
        <item x="946"/>
        <item x="947"/>
        <item x="949"/>
        <item x="958"/>
        <item x="950"/>
        <item x="951"/>
        <item x="952"/>
        <item x="953"/>
        <item x="959"/>
        <item x="960"/>
        <item x="961"/>
        <item x="962"/>
        <item x="963"/>
        <item x="964"/>
        <item x="965"/>
        <item x="966"/>
        <item x="967"/>
        <item x="968"/>
        <item x="969"/>
        <item x="972"/>
        <item x="973"/>
        <item x="970"/>
        <item x="975"/>
        <item x="974"/>
        <item x="971"/>
        <item x="976"/>
        <item x="977"/>
        <item x="978"/>
        <item x="979"/>
        <item x="980"/>
        <item x="981"/>
        <item x="982"/>
        <item x="983"/>
        <item x="984"/>
        <item x="985"/>
        <item x="986"/>
        <item x="987"/>
        <item x="988"/>
        <item x="989"/>
        <item x="990"/>
        <item x="991"/>
        <item x="992"/>
        <item x="993"/>
        <item x="0"/>
        <item x="1"/>
        <item x="2"/>
        <item x="3"/>
        <item x="4"/>
        <item x="5"/>
        <item x="6"/>
        <item x="7"/>
        <item x="8"/>
        <item x="9"/>
        <item x="10"/>
        <item x="2730"/>
        <item x="4004"/>
        <item x="2496"/>
        <item x="2410"/>
        <item x="3885"/>
        <item x="2211"/>
        <item x="4334"/>
        <item x="3567"/>
        <item x="3352"/>
        <item x="2814"/>
        <item x="4593"/>
        <item x="3648"/>
        <item x="3349"/>
        <item x="4330"/>
        <item x="3350"/>
        <item x="4331"/>
        <item x="4332"/>
        <item x="3353"/>
        <item x="4333"/>
        <item x="3351"/>
        <item x="2854"/>
        <item x="2813"/>
        <item x="3007"/>
        <item x="2837"/>
        <item x="4291"/>
        <item x="4164"/>
        <item x="2595"/>
        <item x="2598"/>
        <item x="2504"/>
        <item x="2417"/>
        <item x="4156"/>
        <item x="1511"/>
        <item x="1070"/>
        <item x="4253"/>
        <item x="4005"/>
        <item x="1082"/>
        <item x="2365"/>
        <item x="2384"/>
        <item x="2855"/>
        <item x="2499"/>
        <item x="2740"/>
        <item x="2258"/>
        <item x="3699"/>
        <item x="2929"/>
        <item x="2815"/>
        <item x="1561"/>
        <item x="2739"/>
        <item x="3191"/>
        <item x="3127"/>
        <item x="3700"/>
        <item x="3726"/>
        <item x="3568"/>
        <item x="3517"/>
        <item x="3145"/>
        <item x="3701"/>
        <item x="4361"/>
        <item x="4096"/>
        <item x="2741"/>
        <item x="3002"/>
        <item x="3741"/>
        <item x="3698"/>
        <item x="2725"/>
        <item x="2220"/>
        <item x="3649"/>
        <item x="3475"/>
        <item x="3702"/>
        <item x="2727"/>
        <item x="2221"/>
        <item x="2817"/>
        <item x="4455"/>
        <item x="2222"/>
        <item x="4366"/>
        <item x="3651"/>
        <item x="2096"/>
        <item x="4595"/>
        <item x="3003"/>
        <item x="3476"/>
        <item x="2030"/>
        <item x="2999"/>
        <item x="2856"/>
        <item x="3650"/>
        <item x="4075"/>
        <item x="2751"/>
        <item x="1166"/>
        <item x="3652"/>
        <item x="3653"/>
        <item x="4586"/>
        <item x="1058"/>
        <item x="1338"/>
        <item x="3001"/>
        <item x="2596"/>
        <item x="3473"/>
        <item x="3655"/>
        <item x="3654"/>
        <item x="2358"/>
        <item x="3970"/>
        <item x="2260"/>
        <item x="3347"/>
        <item x="2742"/>
        <item x="2966"/>
        <item x="2226"/>
        <item x="3656"/>
        <item x="1190"/>
        <item x="2581"/>
        <item x="4591"/>
        <item x="1340"/>
        <item x="4362"/>
        <item x="4168"/>
        <item x="2561"/>
        <item x="2045"/>
        <item x="4415"/>
        <item x="2501"/>
        <item x="3211"/>
        <item x="4499"/>
        <item x="4157"/>
        <item x="2135"/>
        <item x="1387"/>
        <item x="2042"/>
        <item x="3217"/>
        <item x="3662"/>
        <item x="3883"/>
        <item x="2877"/>
        <item x="3008"/>
        <item x="3009"/>
        <item x="3172"/>
        <item x="1054"/>
        <item x="3658"/>
        <item x="2857"/>
        <item x="2726"/>
        <item x="4358"/>
        <item x="2557"/>
        <item x="3659"/>
        <item x="4592"/>
        <item x="2359"/>
        <item x="3660"/>
        <item x="3657"/>
        <item x="3661"/>
        <item x="3766"/>
        <item x="2853"/>
        <item x="3072"/>
        <item x="2519"/>
        <item x="4359"/>
        <item x="2330"/>
        <item x="3017"/>
        <item x="3173"/>
        <item x="3764"/>
        <item x="2731"/>
        <item x="2136"/>
        <item x="2177"/>
        <item x="3014"/>
        <item x="2137"/>
        <item x="4165"/>
        <item x="3743"/>
        <item x="1872"/>
        <item x="2597"/>
        <item x="2876"/>
        <item x="2060"/>
        <item x="4249"/>
        <item x="4022"/>
        <item x="3767"/>
        <item x="2059"/>
        <item x="2460"/>
        <item x="2259"/>
        <item x="3076"/>
        <item x="2940"/>
        <item x="2233"/>
        <item x="2022"/>
        <item x="2838"/>
        <item x="4360"/>
        <item x="3005"/>
        <item x="3973"/>
        <item x="3177"/>
        <item x="1661"/>
        <item x="1618"/>
        <item x="2839"/>
        <item x="2858"/>
        <item x="4016"/>
        <item x="3765"/>
        <item x="1339"/>
        <item x="2461"/>
        <item x="3477"/>
        <item x="3338"/>
        <item x="1850"/>
        <item x="3071"/>
        <item x="2360"/>
        <item x="3882"/>
        <item x="3946"/>
        <item x="2329"/>
        <item x="2542"/>
        <item x="2543"/>
        <item x="2544"/>
        <item x="4062"/>
        <item x="2545"/>
        <item x="3133"/>
        <item x="3768"/>
        <item x="4017"/>
        <item x="3339"/>
        <item x="3334"/>
        <item x="2454"/>
        <item x="2453"/>
        <item x="2041"/>
        <item x="3478"/>
        <item x="3881"/>
        <item x="3884"/>
        <item x="2458"/>
        <item x="2503"/>
        <item x="4574"/>
        <item x="3237"/>
        <item x="4097"/>
        <item x="2232"/>
        <item x="2292"/>
        <item x="3769"/>
        <item x="3886"/>
        <item x="1657"/>
        <item x="4082"/>
        <item x="2174"/>
        <item x="3770"/>
        <item x="3771"/>
        <item x="3772"/>
        <item x="3386"/>
        <item x="2476"/>
        <item x="3124"/>
        <item x="2512"/>
        <item x="3603"/>
        <item x="3387"/>
        <item x="3773"/>
        <item x="2495"/>
        <item x="2407"/>
        <item x="2546"/>
        <item x="3974"/>
        <item x="2608"/>
        <item x="2389"/>
        <item x="3488"/>
        <item x="3199"/>
        <item x="1524"/>
        <item x="2373"/>
        <item x="2752"/>
        <item x="4027"/>
        <item x="3070"/>
        <item x="4025"/>
        <item x="3742"/>
        <item x="4414"/>
        <item x="4078"/>
        <item x="4597"/>
        <item x="2497"/>
        <item x="4076"/>
        <item x="2295"/>
        <item x="2206"/>
        <item x="2610"/>
        <item x="3518"/>
        <item x="2601"/>
        <item x="2564"/>
        <item x="2859"/>
        <item x="2293"/>
        <item x="3971"/>
        <item x="1059"/>
        <item x="2590"/>
        <item x="2602"/>
        <item x="3389"/>
        <item x="2607"/>
        <item x="1749"/>
        <item x="4160"/>
        <item x="4270"/>
        <item x="3978"/>
        <item x="4487"/>
        <item x="2589"/>
        <item x="2205"/>
        <item x="2759"/>
        <item x="2881"/>
        <item x="3273"/>
        <item x="4077"/>
        <item x="2860"/>
        <item x="4424"/>
        <item x="2025"/>
        <item x="2411"/>
        <item x="2100"/>
        <item x="2304"/>
        <item x="3274"/>
        <item x="2885"/>
        <item x="4084"/>
        <item x="4187"/>
        <item x="4254"/>
        <item x="3431"/>
        <item x="2058"/>
        <item x="1831"/>
        <item x="3205"/>
        <item x="4095"/>
        <item x="2031"/>
        <item x="2201"/>
        <item x="4162"/>
        <item x="1725"/>
        <item x="4158"/>
        <item x="3275"/>
        <item x="2294"/>
        <item x="4293"/>
        <item x="3221"/>
        <item x="4431"/>
        <item x="3571"/>
        <item x="2387"/>
        <item x="2500"/>
        <item x="2558"/>
        <item x="3474"/>
        <item x="2099"/>
        <item x="3218"/>
        <item x="2744"/>
        <item x="2745"/>
        <item x="3006"/>
        <item x="3519"/>
        <item x="1750"/>
        <item x="4083"/>
        <item x="4423"/>
        <item x="2816"/>
        <item x="4217"/>
        <item x="3242"/>
        <item x="3200"/>
        <item x="2743"/>
        <item x="3201"/>
        <item x="3202"/>
        <item x="2882"/>
        <item x="3520"/>
        <item x="2878"/>
        <item x="4159"/>
        <item x="2555"/>
        <item x="1751"/>
        <item x="2207"/>
        <item x="2818"/>
        <item x="2507"/>
        <item x="2599"/>
        <item x="2880"/>
        <item x="2758"/>
        <item x="4292"/>
        <item x="1455"/>
        <item x="2559"/>
        <item x="3388"/>
        <item x="2408"/>
        <item x="2879"/>
        <item x="2175"/>
        <item x="2560"/>
        <item x="2600"/>
        <item x="2296"/>
        <item x="2141"/>
        <item x="4169"/>
        <item x="1724"/>
        <item x="3263"/>
        <item x="4161"/>
        <item x="2298"/>
        <item x="2760"/>
        <item x="2413"/>
        <item x="3174"/>
        <item x="4335"/>
        <item x="2299"/>
        <item x="3203"/>
        <item x="4178"/>
        <item x="4163"/>
        <item x="2375"/>
        <item x="3269"/>
        <item x="4248"/>
        <item x="3219"/>
        <item x="3215"/>
        <item x="4269"/>
        <item x="3209"/>
        <item x="2765"/>
        <item x="4336"/>
        <item x="4180"/>
        <item x="2746"/>
        <item x="3251"/>
        <item x="1405"/>
        <item x="2862"/>
        <item x="2819"/>
        <item x="4218"/>
        <item x="3521"/>
        <item x="3261"/>
        <item x="2861"/>
        <item x="3262"/>
        <item x="1328"/>
        <item x="2583"/>
        <item x="3123"/>
        <item x="4021"/>
        <item x="3212"/>
        <item x="3239"/>
        <item x="2820"/>
        <item x="2821"/>
        <item x="3214"/>
        <item x="2822"/>
        <item x="4219"/>
        <item x="2863"/>
        <item x="1754"/>
        <item x="3523"/>
        <item x="3604"/>
        <item x="3602"/>
        <item x="2840"/>
        <item x="4220"/>
        <item x="4023"/>
        <item x="3171"/>
        <item x="4500"/>
        <item x="4275"/>
        <item x="3126"/>
        <item x="2964"/>
        <item x="2214"/>
        <item x="2810"/>
        <item x="4144"/>
        <item x="4063"/>
        <item x="3522"/>
        <item x="3268"/>
        <item x="4170"/>
        <item x="3182"/>
        <item x="4367"/>
        <item x="3524"/>
        <item x="4575"/>
        <item x="2732"/>
        <item x="3210"/>
        <item x="1424"/>
        <item x="4009"/>
        <item x="4145"/>
        <item x="2716"/>
        <item x="3004"/>
        <item x="3525"/>
        <item x="3526"/>
        <item x="3527"/>
        <item x="3528"/>
        <item x="3220"/>
        <item x="3529"/>
        <item x="3390"/>
        <item x="3270"/>
        <item x="2864"/>
        <item x="3000"/>
        <item x="2823"/>
        <item x="2733"/>
        <item x="2753"/>
        <item x="3897"/>
        <item x="3238"/>
        <item x="1336"/>
        <item x="4255"/>
        <item x="2747"/>
        <item x="3143"/>
        <item x="1723"/>
        <item x="4221"/>
        <item x="3080"/>
        <item x="3204"/>
        <item x="3183"/>
        <item x="2603"/>
        <item x="4599"/>
        <item x="3666"/>
        <item x="4420"/>
        <item x="3667"/>
        <item x="3663"/>
        <item x="2841"/>
        <item x="3664"/>
        <item x="3290"/>
        <item x="4573"/>
        <item x="3250"/>
        <item x="3074"/>
        <item x="3665"/>
        <item x="3745"/>
        <item x="2842"/>
        <item x="4345"/>
        <item x="3267"/>
        <item x="3276"/>
        <item x="1706"/>
        <item x="3181"/>
        <item x="2310"/>
        <item x="2580"/>
        <item x="4222"/>
        <item x="4223"/>
        <item x="3668"/>
        <item x="3283"/>
        <item x="3669"/>
        <item x="3670"/>
        <item x="1123"/>
        <item x="4224"/>
        <item x="4256"/>
        <item x="4257"/>
        <item x="3703"/>
        <item x="4273"/>
        <item x="1781"/>
        <item x="4225"/>
        <item x="3671"/>
        <item x="3672"/>
        <item x="3673"/>
        <item x="4227"/>
        <item x="2230"/>
        <item x="2229"/>
        <item x="3774"/>
        <item x="4337"/>
        <item x="3257"/>
        <item x="1595"/>
        <item x="4416"/>
        <item x="2409"/>
        <item x="2506"/>
        <item x="2808"/>
        <item x="4433"/>
        <item x="2809"/>
        <item x="3280"/>
        <item x="3281"/>
        <item x="2865"/>
        <item x="4437"/>
        <item x="3266"/>
        <item x="2371"/>
        <item x="3248"/>
        <item x="3176"/>
        <item x="3249"/>
        <item x="3675"/>
        <item x="2516"/>
        <item x="2297"/>
        <item x="3674"/>
        <item x="1077"/>
        <item x="4081"/>
        <item x="2386"/>
        <item x="1677"/>
        <item x="2225"/>
        <item x="4226"/>
        <item x="4064"/>
        <item x="2866"/>
        <item x="4153"/>
        <item x="2133"/>
        <item x="2844"/>
        <item x="1612"/>
        <item x="3122"/>
        <item x="2157"/>
        <item x="3244"/>
        <item x="2414"/>
        <item x="2843"/>
        <item x="2092"/>
        <item x="4598"/>
        <item x="1365"/>
        <item x="1813"/>
        <item x="2883"/>
        <item x="1782"/>
        <item x="4274"/>
        <item x="3078"/>
        <item x="2158"/>
        <item x="3704"/>
        <item x="2156"/>
        <item x="4585"/>
        <item x="2584"/>
        <item x="4583"/>
        <item x="3179"/>
        <item x="3129"/>
        <item x="2026"/>
        <item x="3990"/>
        <item x="2444"/>
        <item x="3887"/>
        <item x="3079"/>
        <item x="3130"/>
        <item x="3255"/>
        <item x="3142"/>
        <item x="2217"/>
        <item x="2361"/>
        <item x="1329"/>
        <item x="2412"/>
        <item x="3889"/>
        <item x="2305"/>
        <item x="2502"/>
        <item x="2109"/>
        <item x="4346"/>
        <item x="4228"/>
        <item x="4338"/>
        <item x="2523"/>
        <item x="1160"/>
        <item x="2139"/>
        <item x="3607"/>
        <item x="4502"/>
        <item x="3132"/>
        <item x="3877"/>
        <item x="2824"/>
        <item x="3087"/>
        <item x="2142"/>
        <item x="2178"/>
        <item x="1671"/>
        <item x="3775"/>
        <item x="2055"/>
        <item x="1008"/>
        <item x="3840"/>
        <item x="3776"/>
        <item x="1823"/>
        <item x="2845"/>
        <item x="4339"/>
        <item x="2416"/>
        <item x="3570"/>
        <item x="2462"/>
        <item x="3777"/>
        <item x="4181"/>
        <item x="2459"/>
        <item x="1748"/>
        <item x="2498"/>
        <item x="2471"/>
        <item x="4182"/>
        <item x="4085"/>
        <item x="2509"/>
        <item x="1158"/>
        <item x="1000"/>
        <item x="4363"/>
        <item x="3271"/>
        <item x="2309"/>
        <item x="3888"/>
        <item x="2185"/>
        <item x="4340"/>
        <item x="3264"/>
        <item x="1341"/>
        <item x="4041"/>
        <item x="1004"/>
        <item x="3231"/>
        <item x="3778"/>
        <item x="2511"/>
        <item x="4413"/>
        <item x="2945"/>
        <item x="1005"/>
        <item x="3487"/>
        <item x="3878"/>
        <item x="3258"/>
        <item x="3594"/>
        <item x="2946"/>
        <item x="4409"/>
        <item x="1139"/>
        <item x="3779"/>
        <item x="2321"/>
        <item x="2390"/>
        <item x="2510"/>
        <item x="2927"/>
        <item x="2279"/>
        <item x="2057"/>
        <item x="4368"/>
        <item x="3337"/>
        <item x="3336"/>
        <item x="3429"/>
        <item x="2179"/>
        <item x="1083"/>
        <item x="3284"/>
        <item x="3233"/>
        <item x="2463"/>
        <item x="2654"/>
        <item x="4443"/>
        <item x="4024"/>
        <item x="2556"/>
        <item x="4442"/>
        <item x="4645"/>
        <item x="4018"/>
        <item x="4229"/>
        <item x="4341"/>
        <item x="3482"/>
        <item x="2591"/>
        <item x="1223"/>
        <item x="1087"/>
        <item x="1104"/>
        <item x="2363"/>
        <item x="1330"/>
        <item x="2481"/>
        <item x="2484"/>
        <item x="2024"/>
        <item x="4497"/>
        <item x="2482"/>
        <item x="2846"/>
        <item x="2565"/>
        <item x="2056"/>
        <item x="4008"/>
        <item x="2514"/>
        <item x="2455"/>
        <item x="3780"/>
        <item x="2547"/>
        <item x="4086"/>
        <item x="2548"/>
        <item x="3178"/>
        <item x="2549"/>
        <item x="2550"/>
        <item x="3097"/>
        <item x="3781"/>
        <item x="4342"/>
        <item x="1236"/>
        <item x="2562"/>
        <item x="4258"/>
        <item x="3784"/>
        <item x="2847"/>
        <item x="1790"/>
        <item x="3782"/>
        <item x="2300"/>
        <item x="3175"/>
        <item x="3595"/>
        <item x="4421"/>
        <item x="1027"/>
        <item x="4146"/>
        <item x="1331"/>
        <item x="3186"/>
        <item x="4087"/>
        <item x="2867"/>
        <item x="994"/>
        <item x="995"/>
        <item x="996"/>
        <item x="997"/>
        <item x="998"/>
        <item x="999"/>
        <item x="3641"/>
        <item x="3642"/>
        <item x="3643"/>
        <item x="3644"/>
        <item x="3645"/>
        <item x="3646"/>
        <item x="3647"/>
        <item x="3697"/>
        <item x="4043"/>
        <item x="3744"/>
        <item x="1512"/>
        <item x="3236"/>
        <item x="4065"/>
        <item x="3975"/>
        <item x="3446"/>
        <item x="2291"/>
        <item x="3134"/>
        <item x="3486"/>
        <item x="3089"/>
        <item x="2611"/>
        <item x="4343"/>
        <item x="2825"/>
        <item x="3783"/>
        <item x="2098"/>
        <item x="2577"/>
        <item x="1710"/>
        <item x="2941"/>
        <item x="1332"/>
        <item x="2183"/>
        <item x="4344"/>
        <item x="2188"/>
        <item x="3313"/>
        <item x="1376"/>
        <item x="3938"/>
        <item x="3057"/>
        <item x="4216"/>
        <item x="1856"/>
        <item x="2632"/>
        <item x="2911"/>
        <item x="1084"/>
        <item x="4596"/>
        <item x="3117"/>
        <item x="2505"/>
        <item x="1073"/>
        <item x="1108"/>
        <item x="2198"/>
        <item x="4373"/>
        <item x="4374"/>
        <item x="4375"/>
        <item x="1740"/>
        <item x="1131"/>
        <item x="3184"/>
        <item x="3010"/>
        <item x="1396"/>
        <item x="3069"/>
        <item x="3391"/>
        <item x="4066"/>
        <item x="3785"/>
        <item x="2097"/>
        <item x="3084"/>
        <item x="3315"/>
        <item x="3309"/>
        <item x="2763"/>
        <item x="2826"/>
        <item x="2949"/>
        <item x="2950"/>
        <item x="2947"/>
        <item x="2948"/>
        <item x="4147"/>
        <item x="2210"/>
        <item x="1830"/>
        <item x="2942"/>
        <item x="4098"/>
        <item x="4067"/>
        <item x="3721"/>
        <item x="4068"/>
        <item x="2283"/>
        <item x="4230"/>
        <item x="4148"/>
        <item x="2592"/>
        <item x="2054"/>
        <item x="3011"/>
        <item x="2951"/>
        <item x="2952"/>
        <item x="2953"/>
        <item x="2954"/>
        <item x="1767"/>
        <item x="2955"/>
        <item x="2613"/>
        <item x="1325"/>
        <item x="4010"/>
        <item x="2754"/>
        <item x="3958"/>
        <item x="4069"/>
        <item x="2525"/>
        <item x="2827"/>
        <item x="2828"/>
        <item x="2829"/>
        <item x="2830"/>
        <item x="2831"/>
        <item x="4070"/>
        <item x="4088"/>
        <item x="2418"/>
        <item x="2757"/>
        <item x="2199"/>
        <item x="3392"/>
        <item x="3227"/>
        <item x="4091"/>
        <item x="2563"/>
        <item x="3185"/>
        <item x="4035"/>
        <item x="4579"/>
        <item x="2352"/>
        <item x="3481"/>
        <item x="2111"/>
        <item x="4581"/>
        <item x="4578"/>
        <item x="3207"/>
        <item x="2918"/>
        <item x="2037"/>
        <item x="1163"/>
        <item x="3729"/>
        <item x="3045"/>
        <item x="2617"/>
        <item x="1152"/>
        <item x="3575"/>
        <item x="2348"/>
        <item x="3491"/>
        <item x="1771"/>
        <item x="1542"/>
        <item x="1010"/>
        <item x="2646"/>
        <item x="1362"/>
        <item x="2397"/>
        <item x="4211"/>
        <item x="2648"/>
        <item x="4379"/>
        <item x="4611"/>
        <item x="3492"/>
        <item x="3068"/>
        <item x="3111"/>
        <item x="3493"/>
        <item x="2992"/>
        <item x="3548"/>
        <item x="2628"/>
        <item x="4565"/>
        <item x="2996"/>
        <item x="4188"/>
        <item x="1591"/>
        <item x="1809"/>
        <item x="3150"/>
        <item x="1044"/>
        <item x="3549"/>
        <item x="4196"/>
        <item x="2621"/>
        <item x="2782"/>
        <item x="1292"/>
        <item x="1772"/>
        <item x="2805"/>
        <item x="1064"/>
        <item x="1030"/>
        <item x="1031"/>
        <item x="1498"/>
        <item x="1499"/>
        <item x="3926"/>
        <item x="2783"/>
        <item x="1847"/>
        <item x="1351"/>
        <item x="1471"/>
        <item x="2618"/>
        <item x="2619"/>
        <item x="2620"/>
        <item x="2804"/>
        <item x="3279"/>
        <item x="3587"/>
        <item x="1520"/>
        <item x="2886"/>
        <item x="2122"/>
        <item x="3293"/>
        <item x="4207"/>
        <item x="1377"/>
        <item x="1390"/>
        <item x="3067"/>
        <item x="3746"/>
        <item x="1353"/>
        <item x="1352"/>
        <item x="1532"/>
        <item x="1386"/>
        <item x="1354"/>
        <item x="4197"/>
        <item x="1355"/>
        <item x="1356"/>
        <item x="3732"/>
        <item x="3158"/>
        <item x="1624"/>
        <item x="4634"/>
        <item x="2152"/>
        <item x="4380"/>
        <item x="2170"/>
        <item x="2989"/>
        <item x="2538"/>
        <item x="1110"/>
        <item x="1146"/>
        <item x="3494"/>
        <item x="1029"/>
        <item x="1121"/>
        <item x="3234"/>
        <item x="1626"/>
        <item x="2664"/>
        <item x="2622"/>
        <item x="1229"/>
        <item x="1491"/>
        <item x="1492"/>
        <item x="1493"/>
        <item x="1494"/>
        <item x="1549"/>
        <item x="4642"/>
        <item x="3685"/>
        <item x="3252"/>
        <item x="2774"/>
        <item x="3550"/>
        <item x="3551"/>
        <item x="1250"/>
        <item x="1539"/>
        <item x="4615"/>
        <item x="1495"/>
        <item x="2787"/>
        <item x="3942"/>
        <item x="2784"/>
        <item x="2785"/>
        <item x="2786"/>
        <item x="1258"/>
        <item x="1244"/>
        <item x="4051"/>
        <item x="2796"/>
        <item x="4212"/>
        <item x="1776"/>
        <item x="4298"/>
        <item x="3296"/>
        <item x="1594"/>
        <item x="3241"/>
        <item x="2445"/>
        <item x="3553"/>
        <item x="3621"/>
        <item x="1806"/>
        <item x="2401"/>
        <item x="3515"/>
        <item x="3939"/>
        <item x="1242"/>
        <item x="3947"/>
        <item x="3552"/>
        <item x="2789"/>
        <item x="2788"/>
        <item x="2790"/>
        <item x="2317"/>
        <item x="4484"/>
        <item x="3620"/>
        <item x="1116"/>
        <item x="2791"/>
        <item x="2350"/>
        <item x="2354"/>
        <item x="2269"/>
        <item x="2970"/>
        <item x="3980"/>
        <item x="3495"/>
        <item x="2792"/>
        <item x="2793"/>
        <item x="2794"/>
        <item x="2795"/>
        <item x="4312"/>
        <item x="2930"/>
        <item x="3496"/>
        <item x="4328"/>
        <item x="1346"/>
        <item x="3331"/>
        <item x="2931"/>
        <item x="2932"/>
        <item x="2933"/>
        <item x="3514"/>
        <item x="2934"/>
        <item x="1643"/>
        <item x="3952"/>
        <item x="2797"/>
        <item x="4199"/>
        <item x="1696"/>
        <item x="3022"/>
        <item x="4299"/>
        <item x="4621"/>
        <item x="1378"/>
        <item x="4381"/>
        <item x="2571"/>
        <item x="3194"/>
        <item x="4300"/>
        <item x="4319"/>
        <item x="3554"/>
        <item x="2328"/>
        <item x="3622"/>
        <item x="3196"/>
        <item x="1109"/>
        <item x="3623"/>
        <item x="3624"/>
        <item x="2896"/>
        <item x="1323"/>
        <item x="4327"/>
        <item x="1388"/>
        <item x="1505"/>
        <item x="2890"/>
        <item x="1548"/>
        <item x="4320"/>
        <item x="1015"/>
        <item x="1316"/>
        <item x="3813"/>
        <item x="3869"/>
        <item x="1533"/>
        <item x="1428"/>
        <item x="2436"/>
        <item x="1072"/>
        <item x="2902"/>
        <item x="1124"/>
        <item x="1371"/>
        <item x="4314"/>
        <item x="2629"/>
        <item x="1372"/>
        <item x="1179"/>
        <item x="1469"/>
        <item x="4324"/>
        <item x="3696"/>
        <item x="3625"/>
        <item x="2433"/>
        <item x="3636"/>
        <item x="1053"/>
        <item x="4313"/>
        <item x="1209"/>
        <item x="3048"/>
        <item x="1047"/>
        <item x="1637"/>
        <item x="4388"/>
        <item x="4054"/>
        <item x="1319"/>
        <item x="2916"/>
        <item x="2912"/>
        <item x="1554"/>
        <item x="3728"/>
        <item x="1580"/>
        <item x="1689"/>
        <item x="3730"/>
        <item x="1555"/>
        <item x="2468"/>
        <item x="3731"/>
        <item x="2377"/>
        <item x="3705"/>
        <item x="1584"/>
        <item x="1861"/>
        <item x="4471"/>
        <item x="1312"/>
        <item x="4307"/>
        <item x="3740"/>
        <item x="1106"/>
        <item x="4463"/>
        <item x="4019"/>
        <item x="3686"/>
        <item x="3637"/>
        <item x="3638"/>
        <item x="1726"/>
        <item x="1478"/>
        <item x="1839"/>
        <item x="1479"/>
        <item x="3333"/>
        <item x="3026"/>
        <item x="3626"/>
        <item x="2438"/>
        <item x="2415"/>
        <item x="3961"/>
        <item x="2935"/>
        <item x="2936"/>
        <item x="2938"/>
        <item x="2937"/>
        <item x="1239"/>
        <item x="2485"/>
        <item x="2939"/>
        <item x="2474"/>
        <item x="3904"/>
        <item x="2479"/>
        <item x="2480"/>
        <item x="2487"/>
        <item x="1797"/>
        <item x="1358"/>
        <item x="2892"/>
        <item x="4395"/>
        <item x="4464"/>
        <item x="1527"/>
        <item x="1444"/>
        <item x="4396"/>
        <item x="2393"/>
        <item x="4389"/>
        <item x="1768"/>
        <item x="3717"/>
        <item x="3962"/>
        <item x="3723"/>
        <item x="3949"/>
        <item x="3029"/>
        <item x="3197"/>
        <item x="2399"/>
        <item x="1615"/>
        <item x="4633"/>
        <item x="2131"/>
        <item x="3240"/>
        <item x="2325"/>
        <item x="1769"/>
        <item x="1765"/>
        <item x="1801"/>
        <item x="3101"/>
        <item x="1770"/>
        <item x="3693"/>
        <item x="3631"/>
        <item x="2379"/>
        <item x="1569"/>
        <item x="1266"/>
        <item x="1558"/>
        <item x="1731"/>
        <item x="2535"/>
        <item x="3734"/>
        <item x="3040"/>
        <item x="1364"/>
        <item x="1682"/>
        <item x="1843"/>
        <item x="2990"/>
        <item x="1846"/>
        <item x="1289"/>
        <item x="3712"/>
        <item x="1632"/>
        <item x="3103"/>
        <item x="3225"/>
        <item x="3707"/>
        <item x="1149"/>
        <item x="1040"/>
        <item x="2388"/>
        <item x="3627"/>
        <item x="4622"/>
        <item x="1849"/>
        <item x="2803"/>
        <item x="3715"/>
        <item x="3706"/>
        <item x="1142"/>
        <item x="3708"/>
        <item x="1654"/>
        <item x="1188"/>
        <item x="1180"/>
        <item x="2656"/>
        <item x="3709"/>
        <item x="1085"/>
        <item x="1255"/>
        <item x="3628"/>
        <item x="3024"/>
        <item x="4452"/>
        <item x="3629"/>
        <item x="1434"/>
        <item x="1670"/>
        <item x="2367"/>
        <item x="4612"/>
        <item x="1606"/>
        <item x="1664"/>
        <item x="1602"/>
        <item x="1665"/>
        <item x="4323"/>
        <item x="4308"/>
        <item x="3064"/>
        <item x="3996"/>
        <item x="4325"/>
        <item x="3687"/>
        <item x="1363"/>
        <item x="3688"/>
        <item x="1367"/>
        <item x="1389"/>
        <item x="1660"/>
        <item x="1625"/>
        <item x="4006"/>
        <item x="3630"/>
        <item x="4315"/>
        <item x="1458"/>
        <item x="3689"/>
        <item x="3918"/>
        <item x="3690"/>
        <item x="2319"/>
        <item x="3722"/>
        <item x="3691"/>
        <item x="1597"/>
        <item x="2887"/>
        <item x="2798"/>
        <item x="4316"/>
        <item x="3710"/>
        <item x="1368"/>
        <item x="2344"/>
        <item x="1245"/>
        <item x="3998"/>
        <item x="1357"/>
        <item x="3954"/>
        <item x="2657"/>
        <item x="4302"/>
        <item x="4317"/>
        <item x="4382"/>
        <item x="1473"/>
        <item x="1189"/>
        <item x="3694"/>
        <item x="3870"/>
        <item x="1693"/>
        <item x="1065"/>
        <item x="4475"/>
        <item x="1633"/>
        <item x="1060"/>
        <item x="4322"/>
        <item x="1466"/>
        <item x="3297"/>
        <item x="1069"/>
        <item x="2799"/>
        <item x="3719"/>
        <item x="1157"/>
        <item x="4301"/>
        <item x="3102"/>
        <item x="4629"/>
        <item x="1684"/>
        <item x="2223"/>
        <item x="3912"/>
        <item x="3632"/>
        <item x="3695"/>
        <item x="3992"/>
        <item x="4601"/>
        <item x="2915"/>
        <item x="1318"/>
        <item x="4303"/>
        <item x="1803"/>
        <item x="3039"/>
        <item x="3844"/>
        <item x="3692"/>
        <item x="2714"/>
        <item x="3943"/>
        <item x="3121"/>
        <item x="3846"/>
        <item x="3724"/>
        <item x="3043"/>
        <item x="1114"/>
        <item x="1773"/>
        <item x="2475"/>
        <item x="3716"/>
        <item x="1820"/>
        <item x="2366"/>
        <item x="1168"/>
        <item x="2435"/>
        <item x="1513"/>
        <item x="1585"/>
        <item x="1854"/>
        <item x="2227"/>
        <item x="3923"/>
        <item x="1514"/>
        <item x="1812"/>
        <item x="1515"/>
        <item x="1516"/>
        <item x="3633"/>
        <item x="1517"/>
        <item x="1080"/>
        <item x="3599"/>
        <item x="1565"/>
        <item x="3733"/>
        <item x="1733"/>
        <item x="1683"/>
        <item x="3711"/>
        <item x="2171"/>
        <item x="3030"/>
        <item x="4399"/>
        <item x="2907"/>
        <item x="2492"/>
        <item x="1055"/>
        <item x="2345"/>
        <item x="3814"/>
        <item x="3634"/>
        <item x="4304"/>
        <item x="2486"/>
        <item x="3758"/>
        <item x="2251"/>
        <item x="3953"/>
        <item x="2278"/>
        <item x="3088"/>
        <item x="4630"/>
        <item x="3815"/>
        <item x="4015"/>
        <item x="4609"/>
        <item x="4570"/>
        <item x="3816"/>
        <item x="3456"/>
        <item x="3750"/>
        <item x="1870"/>
        <item x="1419"/>
        <item x="4020"/>
        <item x="3817"/>
        <item x="3871"/>
        <item x="2909"/>
        <item x="3751"/>
        <item x="4643"/>
        <item x="4057"/>
        <item x="3818"/>
        <item x="1066"/>
        <item x="2469"/>
        <item x="3857"/>
        <item x="3050"/>
        <item x="1406"/>
        <item x="3819"/>
        <item x="2662"/>
        <item x="1411"/>
        <item x="1397"/>
        <item x="3300"/>
        <item x="4631"/>
        <item x="1655"/>
        <item x="4626"/>
        <item x="1013"/>
        <item x="3752"/>
        <item x="1744"/>
        <item x="3104"/>
        <item x="4486"/>
        <item x="4640"/>
        <item x="3820"/>
        <item x="2908"/>
        <item x="1607"/>
        <item x="1061"/>
        <item x="3858"/>
        <item x="3821"/>
        <item x="3822"/>
        <item x="2905"/>
        <item x="3823"/>
        <item x="3824"/>
        <item x="3825"/>
        <item x="3868"/>
        <item x="1566"/>
        <item x="1094"/>
        <item x="2434"/>
        <item x="3748"/>
        <item x="1686"/>
        <item x="1572"/>
        <item x="3749"/>
        <item x="4383"/>
        <item x="4100"/>
        <item x="4564"/>
        <item x="3098"/>
        <item x="3963"/>
        <item x="1264"/>
        <item x="1804"/>
        <item x="4208"/>
        <item x="3036"/>
        <item x="4641"/>
        <item x="1408"/>
        <item x="2665"/>
        <item x="4071"/>
        <item x="4171"/>
        <item x="2101"/>
        <item x="2582"/>
        <item x="2318"/>
        <item x="3872"/>
        <item x="2852"/>
        <item x="4390"/>
        <item x="4400"/>
        <item x="2983"/>
        <item x="1581"/>
        <item x="1567"/>
        <item x="2439"/>
        <item x="2065"/>
        <item x="2043"/>
        <item x="2540"/>
        <item x="1755"/>
        <item x="1545"/>
        <item x="2728"/>
        <item x="3907"/>
        <item x="2180"/>
        <item x="3015"/>
        <item x="1698"/>
        <item x="3073"/>
        <item x="3826"/>
        <item x="1181"/>
        <item x="4079"/>
        <item x="1182"/>
        <item x="4438"/>
        <item x="2868"/>
        <item x="4384"/>
        <item x="1017"/>
        <item x="1067"/>
        <item x="1646"/>
        <item x="2981"/>
        <item x="2653"/>
        <item x="3827"/>
        <item x="3873"/>
        <item x="4402"/>
        <item x="4176"/>
        <item x="4089"/>
        <item x="4407"/>
        <item x="2623"/>
        <item x="3753"/>
        <item x="4385"/>
        <item x="2900"/>
        <item x="4627"/>
        <item x="3099"/>
        <item x="4636"/>
        <item x="1369"/>
        <item x="3754"/>
        <item x="3755"/>
        <item x="1573"/>
        <item x="4605"/>
        <item x="2901"/>
        <item x="1195"/>
        <item x="1398"/>
        <item x="4469"/>
        <item x="1394"/>
        <item x="4637"/>
        <item x="3299"/>
        <item x="4485"/>
        <item x="1162"/>
        <item x="4055"/>
        <item x="3848"/>
        <item x="1091"/>
        <item x="1579"/>
        <item x="1415"/>
        <item x="1081"/>
        <item x="2440"/>
        <item x="1014"/>
        <item x="3759"/>
        <item x="1071"/>
        <item x="3847"/>
        <item x="1873"/>
        <item x="3393"/>
        <item x="2604"/>
        <item x="2755"/>
        <item x="3828"/>
        <item x="4594"/>
        <item x="3295"/>
        <item x="1496"/>
        <item x="1287"/>
        <item x="3531"/>
        <item x="1766"/>
        <item x="2761"/>
        <item x="3306"/>
        <item x="3447"/>
        <item x="3532"/>
        <item x="3533"/>
        <item x="1251"/>
        <item x="3957"/>
        <item x="3319"/>
        <item x="4372"/>
        <item x="1560"/>
        <item x="2369"/>
        <item x="2333"/>
        <item x="2910"/>
        <item x="2836"/>
        <item x="2465"/>
        <item x="4080"/>
        <item x="3148"/>
        <item x="2160"/>
        <item x="3833"/>
        <item x="1129"/>
        <item x="1827"/>
        <item x="1641"/>
        <item x="4603"/>
        <item x="4387"/>
        <item x="4118"/>
        <item x="3041"/>
        <item x="1855"/>
        <item x="3875"/>
        <item x="1343"/>
        <item x="2914"/>
        <item x="3831"/>
        <item x="3876"/>
        <item x="2282"/>
        <item x="4476"/>
        <item x="2234"/>
        <item x="2316"/>
        <item x="3760"/>
        <item x="2903"/>
        <item x="1825"/>
        <item x="3458"/>
        <item x="1604"/>
        <item x="3834"/>
        <item x="1630"/>
        <item x="1596"/>
        <item x="1092"/>
        <item x="2658"/>
        <item x="3861"/>
        <item x="1298"/>
        <item x="1431"/>
        <item x="1430"/>
        <item x="2888"/>
        <item x="2671"/>
        <item x="4602"/>
        <item x="1426"/>
        <item x="1429"/>
        <item x="1432"/>
        <item x="1288"/>
        <item x="3832"/>
        <item x="3025"/>
        <item x="1122"/>
        <item x="1700"/>
        <item x="4139"/>
        <item x="4028"/>
        <item x="1570"/>
        <item x="1068"/>
        <item x="3913"/>
        <item x="2273"/>
        <item x="3359"/>
        <item x="1321"/>
        <item x="2573"/>
        <item x="1127"/>
        <item x="3917"/>
        <item x="2249"/>
        <item x="3361"/>
        <item x="2572"/>
        <item x="3409"/>
        <item x="3908"/>
        <item x="3410"/>
        <item x="3360"/>
        <item x="1096"/>
        <item x="1576"/>
        <item x="2575"/>
        <item x="3432"/>
        <item x="3461"/>
        <item x="1130"/>
        <item x="1860"/>
        <item x="2713"/>
        <item x="3459"/>
        <item x="3915"/>
        <item x="3435"/>
        <item x="4472"/>
        <item x="3411"/>
        <item x="1306"/>
        <item x="3436"/>
        <item x="3362"/>
        <item x="1347"/>
        <item x="3462"/>
        <item x="1310"/>
        <item x="1401"/>
        <item x="3901"/>
        <item x="1840"/>
        <item x="1285"/>
        <item x="1233"/>
        <item x="4453"/>
        <item x="3363"/>
        <item x="3916"/>
        <item x="3034"/>
        <item x="1826"/>
        <item x="2075"/>
        <item x="1056"/>
        <item x="2274"/>
        <item x="3841"/>
        <item x="2985"/>
        <item x="3382"/>
        <item x="3829"/>
        <item x="3085"/>
        <item x="2661"/>
        <item x="3367"/>
        <item x="2437"/>
        <item x="3756"/>
        <item x="3457"/>
        <item x="2668"/>
        <item x="1628"/>
        <item x="1193"/>
        <item x="2906"/>
        <item x="1805"/>
        <item x="1540"/>
        <item x="4610"/>
        <item x="3037"/>
        <item x="4397"/>
        <item x="1556"/>
        <item x="3874"/>
        <item x="1857"/>
        <item x="1817"/>
        <item x="1574"/>
        <item x="1281"/>
        <item x="4046"/>
        <item x="3950"/>
        <item x="1327"/>
        <item x="1448"/>
        <item x="3900"/>
        <item x="1476"/>
        <item x="2125"/>
        <item x="3830"/>
        <item x="4606"/>
        <item x="1575"/>
        <item x="4604"/>
        <item x="3033"/>
        <item x="1557"/>
        <item x="4613"/>
        <item x="4011"/>
        <item x="4109"/>
        <item x="1035"/>
        <item x="1037"/>
        <item x="1658"/>
        <item x="4386"/>
        <item x="1734"/>
        <item x="1559"/>
        <item x="3879"/>
        <item x="1663"/>
        <item x="1599"/>
        <item x="1600"/>
        <item x="1601"/>
        <item x="1598"/>
        <item x="4403"/>
        <item x="3757"/>
        <item x="1707"/>
        <item x="2493"/>
        <item x="2700"/>
        <item x="4130"/>
        <item x="1586"/>
        <item x="4474"/>
        <item x="2276"/>
        <item x="2209"/>
        <item x="1254"/>
        <item x="1438"/>
        <item x="3467"/>
        <item x="1247"/>
        <item x="2672"/>
        <item x="2280"/>
        <item x="2281"/>
        <item x="3919"/>
        <item x="1099"/>
        <item x="4620"/>
        <item x="2250"/>
        <item x="1858"/>
        <item x="2275"/>
        <item x="3588"/>
        <item x="1497"/>
        <item x="2807"/>
        <item x="1530"/>
        <item x="1399"/>
        <item x="3412"/>
        <item x="1230"/>
        <item x="2340"/>
        <item x="1100"/>
        <item x="2674"/>
        <item x="1260"/>
        <item x="2277"/>
        <item x="1837"/>
        <item x="3463"/>
        <item x="3364"/>
        <item x="1320"/>
        <item x="1862"/>
        <item x="2264"/>
        <item x="4053"/>
        <item x="1062"/>
        <item x="2920"/>
        <item x="2923"/>
        <item x="2921"/>
        <item x="2919"/>
        <item x="2922"/>
        <item x="1564"/>
        <item x="3413"/>
        <item x="1373"/>
        <item x="1727"/>
        <item x="1409"/>
        <item x="1410"/>
        <item x="1176"/>
        <item x="1177"/>
        <item x="3902"/>
        <item x="3418"/>
        <item x="4479"/>
        <item x="1420"/>
        <item x="1219"/>
        <item x="4131"/>
        <item x="1128"/>
        <item x="4457"/>
        <item x="1045"/>
        <item x="4201"/>
        <item x="3460"/>
        <item x="2262"/>
        <item x="2980"/>
        <item x="1583"/>
        <item x="1622"/>
        <item x="1623"/>
        <item x="4483"/>
        <item x="1578"/>
        <item x="3414"/>
        <item x="2263"/>
        <item x="2314"/>
        <item x="3115"/>
        <item x="3416"/>
        <item x="3415"/>
        <item x="1089"/>
        <item x="2630"/>
        <item x="1688"/>
        <item x="3437"/>
        <item x="1838"/>
        <item x="1841"/>
        <item x="1041"/>
        <item x="2268"/>
        <item x="1701"/>
        <item x="3417"/>
        <item x="1290"/>
        <item x="4470"/>
        <item x="2368"/>
        <item x="1439"/>
        <item x="3419"/>
        <item x="1446"/>
        <item x="1590"/>
        <item x="4459"/>
        <item x="3365"/>
        <item x="4132"/>
        <item x="3383"/>
        <item x="2676"/>
        <item x="1308"/>
        <item x="3965"/>
        <item x="1634"/>
        <item x="3366"/>
        <item x="3368"/>
        <item x="3354"/>
        <item x="3378"/>
        <item x="1093"/>
        <item x="3379"/>
        <item x="1221"/>
        <item x="1374"/>
        <item x="1732"/>
        <item x="1392"/>
        <item x="3903"/>
        <item x="1553"/>
        <item x="3464"/>
        <item x="3086"/>
        <item x="1588"/>
        <item x="2290"/>
        <item x="3380"/>
        <item x="2155"/>
        <item x="1088"/>
        <item x="1147"/>
        <item x="4138"/>
        <item x="1178"/>
        <item x="1464"/>
        <item x="1126"/>
        <item x="3470"/>
        <item x="1644"/>
        <item x="4477"/>
        <item x="1018"/>
        <item x="4481"/>
        <item x="3445"/>
        <item x="1315"/>
        <item x="3330"/>
        <item x="1835"/>
        <item x="1218"/>
        <item x="1048"/>
        <item x="1874"/>
        <item x="1049"/>
        <item x="1375"/>
        <item x="1194"/>
        <item x="1213"/>
        <item x="3906"/>
        <item x="2673"/>
        <item x="3558"/>
        <item x="4048"/>
        <item x="1828"/>
        <item x="3559"/>
        <item x="1605"/>
        <item x="1400"/>
        <item x="4482"/>
        <item x="1256"/>
        <item x="1313"/>
        <item x="1691"/>
        <item x="3618"/>
        <item x="3343"/>
        <item x="3498"/>
        <item x="1269"/>
        <item x="1270"/>
        <item x="1271"/>
        <item x="1272"/>
        <item x="1273"/>
        <item x="1274"/>
        <item x="3922"/>
        <item x="3573"/>
        <item x="1303"/>
        <item x="1304"/>
        <item x="1277"/>
        <item x="1278"/>
        <item x="1305"/>
        <item x="3499"/>
        <item x="1279"/>
        <item x="4049"/>
        <item x="1421"/>
        <item x="1441"/>
        <item x="1442"/>
        <item x="1275"/>
        <item x="1276"/>
        <item x="1299"/>
        <item x="1300"/>
        <item x="1301"/>
        <item x="1302"/>
        <item x="1314"/>
        <item x="3560"/>
        <item x="1119"/>
        <item x="3931"/>
        <item x="1404"/>
        <item x="1403"/>
        <item x="2701"/>
        <item x="1468"/>
        <item x="3500"/>
        <item x="2659"/>
        <item x="1295"/>
        <item x="2331"/>
        <item x="1467"/>
        <item x="1261"/>
        <item x="1155"/>
        <item x="1259"/>
        <item x="3556"/>
        <item x="3981"/>
        <item x="2663"/>
        <item x="1563"/>
        <item x="1639"/>
        <item x="3028"/>
        <item x="3924"/>
        <item x="1170"/>
        <item x="3561"/>
        <item x="1344"/>
        <item x="3501"/>
        <item x="4449"/>
        <item x="1402"/>
        <item x="2669"/>
        <item x="1407"/>
        <item x="4618"/>
        <item x="3027"/>
        <item x="1853"/>
        <item x="4052"/>
        <item x="1620"/>
        <item x="1283"/>
        <item x="1284"/>
        <item x="1165"/>
        <item x="2576"/>
        <item x="4444"/>
        <item x="1248"/>
        <item x="4447"/>
        <item x="1834"/>
        <item x="4110"/>
        <item x="3932"/>
        <item x="1647"/>
        <item x="1487"/>
        <item x="1521"/>
        <item x="1451"/>
        <item x="3420"/>
        <item x="3438"/>
        <item x="3355"/>
        <item x="3369"/>
        <item x="1824"/>
        <item x="3421"/>
        <item x="1107"/>
        <item x="1120"/>
        <item x="3509"/>
        <item x="1709"/>
        <item x="4448"/>
        <item x="4133"/>
        <item x="1097"/>
        <item x="3430"/>
        <item x="1463"/>
        <item x="3468"/>
        <item x="3465"/>
        <item x="1174"/>
        <item x="1440"/>
        <item x="1210"/>
        <item x="1291"/>
        <item x="1416"/>
        <item x="1417"/>
        <item x="1427"/>
        <item x="1436"/>
        <item x="1433"/>
        <item x="1437"/>
        <item x="1435"/>
        <item x="1425"/>
        <item x="1418"/>
        <item x="1317"/>
        <item x="1297"/>
        <item x="1412"/>
        <item x="1456"/>
        <item x="3914"/>
        <item x="1465"/>
        <item x="1090"/>
        <item x="2089"/>
        <item x="3423"/>
        <item x="1852"/>
        <item x="4454"/>
        <item x="1708"/>
        <item x="2216"/>
        <item x="2675"/>
        <item x="3372"/>
        <item x="1169"/>
        <item x="1173"/>
        <item x="1153"/>
        <item x="3424"/>
        <item x="1815"/>
        <item x="1019"/>
        <item x="3428"/>
        <item x="3370"/>
        <item x="3371"/>
        <item x="1078"/>
        <item x="3422"/>
        <item x="2335"/>
        <item x="4045"/>
        <item x="3910"/>
        <item x="3911"/>
        <item x="3425"/>
        <item x="1164"/>
        <item x="1006"/>
        <item x="2341"/>
        <item x="1735"/>
        <item x="1232"/>
        <item x="3557"/>
        <item x="1457"/>
        <item x="3373"/>
        <item x="3375"/>
        <item x="1810"/>
        <item x="1538"/>
        <item x="4480"/>
        <item x="2266"/>
        <item x="3376"/>
        <item x="1690"/>
        <item x="1393"/>
        <item x="4460"/>
        <item x="3020"/>
        <item x="1263"/>
        <item x="4134"/>
        <item x="1528"/>
        <item x="1522"/>
        <item x="1021"/>
        <item x="1475"/>
        <item x="1113"/>
        <item x="1422"/>
        <item x="4044"/>
        <item x="4111"/>
        <item x="4112"/>
        <item x="3593"/>
        <item x="3427"/>
        <item x="4135"/>
        <item x="1587"/>
        <item x="1474"/>
        <item x="1447"/>
        <item x="1395"/>
        <item x="4113"/>
        <item x="1117"/>
        <item x="3434"/>
        <item x="3510"/>
        <item x="4445"/>
        <item x="1477"/>
        <item x="1822"/>
        <item x="2513"/>
        <item x="3426"/>
        <item x="4050"/>
        <item x="3466"/>
        <item x="1345"/>
        <item x="3377"/>
        <item x="1211"/>
        <item x="1719"/>
        <item x="3374"/>
        <item x="1207"/>
        <item x="1051"/>
        <item x="3433"/>
        <item x="3497"/>
        <item x="3930"/>
        <item x="2574"/>
        <item x="1220"/>
        <item x="1235"/>
        <item x="1423"/>
        <item x="1742"/>
        <item x="3402"/>
        <item x="4271"/>
        <item x="3091"/>
        <item x="2173"/>
        <item x="3394"/>
        <item x="3032"/>
        <item x="1668"/>
        <item x="2346"/>
        <item x="2585"/>
        <item x="1508"/>
        <item x="3596"/>
        <item x="2605"/>
        <item x="4582"/>
        <item x="3305"/>
        <item x="1159"/>
        <item x="3580"/>
        <item x="1141"/>
        <item x="3479"/>
        <item x="2431"/>
        <item x="4422"/>
        <item x="2756"/>
        <item x="4425"/>
        <item x="2712"/>
        <item x="2606"/>
        <item x="3480"/>
        <item x="3213"/>
        <item x="1150"/>
        <item x="2342"/>
        <item x="3534"/>
        <item x="1009"/>
        <item x="1135"/>
        <item x="3144"/>
        <item x="2066"/>
        <item x="4566"/>
        <item x="3608"/>
        <item x="4287"/>
        <item x="2307"/>
        <item x="2551"/>
        <item x="2552"/>
        <item x="2189"/>
        <item x="2553"/>
        <item x="2554"/>
        <item x="4090"/>
        <item x="1794"/>
        <item x="3535"/>
        <item x="3265"/>
        <item x="4429"/>
        <item x="3600"/>
        <item x="1745"/>
        <item x="1784"/>
        <item x="3944"/>
        <item x="2749"/>
        <item x="2729"/>
        <item x="4177"/>
        <item x="2422"/>
        <item x="1257"/>
        <item x="2061"/>
        <item x="3738"/>
        <item x="2963"/>
        <item x="2956"/>
        <item x="1785"/>
        <item x="2219"/>
        <item x="2957"/>
        <item x="1603"/>
        <item x="1039"/>
        <item x="1611"/>
        <item x="2965"/>
        <item x="4166"/>
        <item x="1225"/>
        <item x="1224"/>
        <item x="3288"/>
        <item x="4172"/>
        <item x="2181"/>
        <item x="1370"/>
        <item x="2195"/>
        <item x="2767"/>
        <item x="2395"/>
        <item x="4411"/>
        <item x="3253"/>
        <item x="2040"/>
        <item x="1743"/>
        <item x="3137"/>
        <item x="1033"/>
        <item x="3235"/>
        <item x="1161"/>
        <item x="2068"/>
        <item x="3536"/>
        <item x="2811"/>
        <item x="1669"/>
        <item x="3537"/>
        <item x="4283"/>
        <item x="2734"/>
        <item x="2218"/>
        <item x="2424"/>
        <item x="1227"/>
        <item x="4268"/>
        <item x="4173"/>
        <item x="2848"/>
        <item x="4174"/>
        <item x="4149"/>
        <item x="4408"/>
        <item x="4183"/>
        <item x="3713"/>
        <item x="3572"/>
        <item x="2850"/>
        <item x="3676"/>
        <item x="4184"/>
        <item x="2508"/>
        <item x="4418"/>
        <item x="4347"/>
        <item x="4231"/>
        <item x="3538"/>
        <item x="4348"/>
        <item x="4232"/>
        <item x="3230"/>
        <item x="1621"/>
        <item x="3788"/>
        <item x="3789"/>
        <item x="3023"/>
        <item x="1537"/>
        <item x="1543"/>
        <item x="3112"/>
        <item x="1807"/>
        <item x="3320"/>
        <item x="1738"/>
        <item x="2103"/>
        <item x="1656"/>
        <item x="2102"/>
        <item x="1036"/>
        <item x="2169"/>
        <item x="1026"/>
        <item x="2093"/>
        <item x="2110"/>
        <item x="4014"/>
        <item x="3967"/>
        <item x="2449"/>
        <item x="3245"/>
        <item x="3110"/>
        <item x="4577"/>
        <item x="1638"/>
        <item x="3342"/>
        <item x="4245"/>
        <item x="3164"/>
        <item x="2466"/>
        <item x="2869"/>
        <item x="3195"/>
        <item x="3303"/>
        <item x="4250"/>
        <item x="4259"/>
        <item x="4150"/>
        <item x="2124"/>
        <item x="4185"/>
        <item x="1075"/>
        <item x="2082"/>
        <item x="1791"/>
        <item x="3983"/>
        <item x="1648"/>
        <item x="2032"/>
        <item x="2593"/>
        <item x="2594"/>
        <item x="1500"/>
        <item x="3576"/>
        <item x="1252"/>
        <item x="2979"/>
        <item x="3291"/>
        <item x="3597"/>
        <item x="2924"/>
        <item x="2925"/>
        <item x="2958"/>
        <item x="2044"/>
        <item x="3539"/>
        <item x="4233"/>
        <item x="3540"/>
        <item x="4152"/>
        <item x="2526"/>
        <item x="2943"/>
        <item x="1786"/>
        <item x="2926"/>
        <item x="3541"/>
        <item x="4167"/>
        <item x="1866"/>
        <item x="4151"/>
        <item x="4624"/>
        <item x="3302"/>
        <item x="2521"/>
        <item x="3321"/>
        <item x="2425"/>
        <item x="1702"/>
        <item x="3542"/>
        <item x="4600"/>
        <item x="3081"/>
        <item x="2522"/>
        <item x="3092"/>
        <item x="2517"/>
        <item x="2420"/>
        <item x="2237"/>
        <item x="2578"/>
        <item x="4186"/>
        <item x="3282"/>
        <item x="1136"/>
        <item x="2069"/>
        <item x="2062"/>
        <item x="2851"/>
        <item x="1012"/>
        <item x="3516"/>
        <item x="2134"/>
        <item x="1208"/>
        <item x="1137"/>
        <item x="1133"/>
        <item x="2070"/>
        <item x="3543"/>
        <item x="2849"/>
        <item x="2148"/>
        <item x="3544"/>
        <item x="4175"/>
        <item x="2140"/>
        <item x="1736"/>
        <item x="2239"/>
        <item x="4234"/>
        <item x="3093"/>
        <item x="4276"/>
        <item x="4260"/>
        <item x="3569"/>
        <item x="2051"/>
        <item x="3135"/>
        <item x="2421"/>
        <item x="1134"/>
        <item x="4567"/>
        <item x="2306"/>
        <item x="2870"/>
        <item x="2715"/>
        <item x="1712"/>
        <item x="1787"/>
        <item x="2138"/>
        <item x="4427"/>
        <item x="2123"/>
        <item x="3187"/>
        <item x="4047"/>
        <item x="1028"/>
        <item x="3077"/>
        <item x="4568"/>
        <item x="2443"/>
        <item x="1322"/>
        <item x="2871"/>
        <item x="3530"/>
        <item x="2079"/>
        <item x="3229"/>
        <item x="4426"/>
        <item x="3581"/>
        <item x="2385"/>
        <item x="3083"/>
        <item x="2364"/>
        <item x="3545"/>
        <item x="2235"/>
        <item x="4432"/>
        <item x="3312"/>
        <item x="2046"/>
        <item x="4032"/>
        <item x="4498"/>
        <item x="3896"/>
        <item x="2063"/>
        <item x="2812"/>
        <item x="1792"/>
        <item x="4584"/>
        <item x="2735"/>
        <item x="1550"/>
        <item x="3314"/>
        <item x="2609"/>
        <item x="2067"/>
        <item x="3113"/>
        <item x="3988"/>
        <item x="2163"/>
        <item x="2087"/>
        <item x="2164"/>
        <item x="2162"/>
        <item x="2126"/>
        <item x="3993"/>
        <item x="2165"/>
        <item x="4012"/>
        <item x="1864"/>
        <item x="3301"/>
        <item x="4571"/>
        <item x="1011"/>
        <item x="4576"/>
        <item x="3677"/>
        <item x="2566"/>
        <item x="4492"/>
        <item x="3082"/>
        <item x="4179"/>
        <item x="4430"/>
        <item x="3046"/>
        <item x="4580"/>
        <item x="2086"/>
        <item x="3114"/>
        <item x="2083"/>
        <item x="2084"/>
        <item x="3151"/>
        <item x="3985"/>
        <item x="1649"/>
        <item x="2128"/>
        <item x="2127"/>
        <item x="3058"/>
        <item x="3163"/>
        <item x="2085"/>
        <item x="3100"/>
        <item x="2166"/>
        <item x="2167"/>
        <item x="1687"/>
        <item x="3153"/>
        <item x="3055"/>
        <item x="2168"/>
        <item x="3154"/>
        <item x="1631"/>
        <item x="3976"/>
        <item x="3155"/>
        <item x="4490"/>
        <item x="3012"/>
        <item x="3609"/>
        <item x="1780"/>
        <item x="2376"/>
        <item x="1796"/>
        <item x="1795"/>
        <item x="1385"/>
        <item x="4235"/>
        <item x="3096"/>
        <item x="3605"/>
        <item x="2351"/>
        <item x="3606"/>
        <item x="3735"/>
        <item x="2213"/>
        <item x="4349"/>
        <item x="2404"/>
        <item x="2403"/>
        <item x="2423"/>
        <item x="3577"/>
        <item x="3736"/>
        <item x="4261"/>
        <item x="4236"/>
        <item x="1228"/>
        <item x="2491"/>
        <item x="3714"/>
        <item x="1132"/>
        <item x="3849"/>
        <item x="2402"/>
        <item x="3737"/>
        <item x="1074"/>
        <item x="3146"/>
        <item x="1610"/>
        <item x="1138"/>
        <item x="3546"/>
        <item x="3260"/>
        <item x="4284"/>
        <item x="2118"/>
        <item x="1003"/>
        <item x="2120"/>
        <item x="3232"/>
        <item x="2130"/>
        <item x="3139"/>
        <item x="1509"/>
        <item x="4237"/>
        <item x="3140"/>
        <item x="1034"/>
        <item x="1007"/>
        <item x="1022"/>
        <item x="1616"/>
        <item x="2034"/>
        <item x="1667"/>
        <item x="2116"/>
        <item x="4638"/>
        <item x="2238"/>
        <item x="4238"/>
        <item x="2612"/>
        <item x="1728"/>
        <item x="3141"/>
        <item x="2145"/>
        <item x="3678"/>
        <item x="3790"/>
        <item x="1680"/>
        <item x="3791"/>
        <item x="3977"/>
        <item x="2872"/>
        <item x="1324"/>
        <item x="3277"/>
        <item x="4036"/>
        <item x="2129"/>
        <item x="2884"/>
        <item x="4239"/>
        <item x="3739"/>
        <item x="2241"/>
        <item x="2766"/>
        <item x="4262"/>
        <item x="3792"/>
        <item x="1562"/>
        <item x="4277"/>
        <item x="1868"/>
        <item x="2312"/>
        <item x="2391"/>
        <item x="2228"/>
        <item x="4107"/>
        <item x="4240"/>
        <item x="2464"/>
        <item x="2832"/>
        <item x="4263"/>
        <item x="3246"/>
        <item x="4038"/>
        <item x="4241"/>
        <item x="3316"/>
        <item x="2104"/>
        <item x="3310"/>
        <item x="2527"/>
        <item x="3311"/>
        <item x="2737"/>
        <item x="4282"/>
        <item x="4242"/>
        <item x="3933"/>
        <item x="2392"/>
        <item x="2047"/>
        <item x="1759"/>
        <item x="3013"/>
        <item x="1086"/>
        <item x="3016"/>
        <item x="1679"/>
        <item x="1111"/>
        <item x="1758"/>
        <item x="2049"/>
        <item x="2456"/>
        <item x="1789"/>
        <item x="1143"/>
        <item x="2202"/>
        <item x="1704"/>
        <item x="3793"/>
        <item x="1703"/>
        <item x="4264"/>
        <item x="3794"/>
        <item x="4265"/>
        <item x="1366"/>
        <item x="3945"/>
        <item x="2748"/>
        <item x="1747"/>
        <item x="2969"/>
        <item x="2539"/>
        <item x="3136"/>
        <item x="1115"/>
        <item x="3259"/>
        <item x="3795"/>
        <item x="4243"/>
        <item x="3679"/>
        <item x="4285"/>
        <item x="1198"/>
        <item x="4501"/>
        <item x="2236"/>
        <item x="4428"/>
        <item x="4251"/>
        <item x="2750"/>
        <item x="1445"/>
        <item x="1720"/>
        <item x="1788"/>
        <item x="4436"/>
        <item x="1547"/>
        <item x="2159"/>
        <item x="2143"/>
        <item x="2184"/>
        <item x="1038"/>
        <item x="2108"/>
        <item x="2191"/>
        <item x="2027"/>
        <item x="1032"/>
        <item x="2115"/>
        <item x="1697"/>
        <item x="1551"/>
        <item x="1042"/>
        <item x="1619"/>
        <item x="1023"/>
        <item x="2091"/>
        <item x="2113"/>
        <item x="2094"/>
        <item x="2105"/>
        <item x="2106"/>
        <item x="1659"/>
        <item x="2192"/>
        <item x="2117"/>
        <item x="1645"/>
        <item x="2107"/>
        <item x="2193"/>
        <item x="3308"/>
        <item x="1863"/>
        <item x="1589"/>
        <item x="3125"/>
        <item x="2324"/>
        <item x="4246"/>
        <item x="1721"/>
        <item x="3243"/>
        <item x="4272"/>
        <item x="1326"/>
        <item x="3639"/>
        <item x="3635"/>
        <item x="2050"/>
        <item x="3680"/>
        <item x="2452"/>
        <item x="3796"/>
        <item x="3681"/>
        <item x="2383"/>
        <item x="1349"/>
        <item x="3165"/>
        <item x="2427"/>
        <item x="2119"/>
        <item x="4488"/>
        <item x="4473"/>
        <item x="1793"/>
        <item x="2457"/>
        <item x="3286"/>
        <item x="2537"/>
        <item x="1212"/>
        <item x="2308"/>
        <item x="2524"/>
        <item x="3801"/>
        <item x="2071"/>
        <item x="2451"/>
        <item x="2203"/>
        <item x="1829"/>
        <item x="1337"/>
        <item x="1052"/>
        <item x="3863"/>
        <item x="3838"/>
        <item x="3287"/>
        <item x="3189"/>
        <item x="4495"/>
        <item x="4493"/>
        <item x="1206"/>
        <item x="4154"/>
        <item x="3063"/>
        <item x="3864"/>
        <item x="1705"/>
        <item x="2984"/>
        <item x="4354"/>
        <item x="3802"/>
        <item x="3192"/>
        <item x="4370"/>
        <item x="3682"/>
        <item x="3206"/>
        <item x="1125"/>
        <item x="3042"/>
        <item x="3994"/>
        <item x="3854"/>
        <item x="4496"/>
        <item x="3894"/>
        <item x="3797"/>
        <item x="4607"/>
        <item x="3116"/>
        <item x="3718"/>
        <item x="2997"/>
        <item x="1676"/>
        <item x="3803"/>
        <item x="3180"/>
        <item x="2835"/>
        <item x="3747"/>
        <item x="3856"/>
        <item x="4355"/>
        <item x="2536"/>
        <item x="4494"/>
        <item x="2967"/>
        <item x="2430"/>
        <item x="2533"/>
        <item x="4590"/>
        <item x="4434"/>
        <item x="2993"/>
        <item x="4278"/>
        <item x="4000"/>
        <item x="4155"/>
        <item x="2272"/>
        <item x="3787"/>
        <item x="3683"/>
        <item x="3991"/>
        <item x="2833"/>
        <item x="2944"/>
        <item x="3019"/>
        <item x="2400"/>
        <item x="3850"/>
        <item x="4013"/>
        <item x="2960"/>
        <item x="4266"/>
        <item x="2986"/>
        <item x="3021"/>
        <item x="3109"/>
        <item x="2711"/>
        <item x="1546"/>
        <item x="4458"/>
        <item x="3061"/>
        <item x="2961"/>
        <item x="4286"/>
        <item x="2962"/>
        <item x="2762"/>
        <item x="4350"/>
        <item x="3152"/>
        <item x="4279"/>
        <item x="4280"/>
        <item x="4034"/>
        <item x="1510"/>
        <item x="3094"/>
        <item x="2534"/>
        <item x="1199"/>
        <item x="2196"/>
        <item x="2959"/>
        <item x="3108"/>
        <item x="3147"/>
        <item x="3720"/>
        <item x="2301"/>
        <item x="3256"/>
        <item x="1541"/>
        <item x="1201"/>
        <item x="2494"/>
        <item x="1741"/>
        <item x="1200"/>
        <item x="2489"/>
        <item x="1692"/>
        <item x="2987"/>
        <item x="4435"/>
        <item x="2190"/>
        <item x="2586"/>
        <item x="2380"/>
        <item x="4288"/>
        <item x="3837"/>
        <item x="4252"/>
        <item x="4369"/>
        <item x="1202"/>
        <item x="3999"/>
        <item x="1333"/>
        <item x="3798"/>
        <item x="2518"/>
        <item x="1783"/>
        <item x="2736"/>
        <item x="1613"/>
        <item x="2182"/>
        <item x="2144"/>
        <item x="2473"/>
        <item x="4491"/>
        <item x="3318"/>
        <item x="1833"/>
        <item x="4244"/>
        <item x="2874"/>
        <item x="3161"/>
        <item x="3335"/>
        <item x="3799"/>
        <item x="1832"/>
        <item x="2033"/>
        <item x="2834"/>
        <item x="1695"/>
        <item x="1203"/>
        <item x="4247"/>
        <item x="3862"/>
        <item x="3955"/>
        <item x="3075"/>
        <item x="1681"/>
        <item x="2052"/>
        <item x="2873"/>
        <item x="1869"/>
        <item x="3160"/>
        <item x="4351"/>
        <item x="2378"/>
        <item x="2406"/>
        <item x="3804"/>
        <item x="1865"/>
        <item x="2154"/>
        <item x="4587"/>
        <item x="1205"/>
        <item x="4357"/>
        <item x="1711"/>
        <item x="1480"/>
        <item x="3090"/>
        <item x="3842"/>
        <item x="3893"/>
        <item x="2490"/>
        <item x="3865"/>
        <item x="3805"/>
        <item x="3193"/>
        <item x="1651"/>
        <item x="3120"/>
        <item x="2968"/>
        <item x="1608"/>
        <item x="4356"/>
        <item x="2587"/>
        <item x="3095"/>
        <item x="1334"/>
        <item x="3843"/>
        <item x="4439"/>
        <item x="3909"/>
        <item x="3226"/>
        <item x="4572"/>
        <item x="2212"/>
        <item x="2419"/>
        <item x="4072"/>
        <item x="4073"/>
        <item x="3839"/>
        <item x="3851"/>
        <item x="1568"/>
        <item x="3806"/>
        <item x="3807"/>
        <item x="2186"/>
        <item x="4365"/>
        <item x="4364"/>
        <item x="3852"/>
        <item x="3149"/>
        <item x="2187"/>
        <item x="3859"/>
        <item x="3968"/>
        <item x="2149"/>
        <item x="1675"/>
        <item x="3038"/>
        <item x="3156"/>
        <item x="3808"/>
        <item x="3809"/>
        <item x="3169"/>
        <item x="1226"/>
        <item x="2320"/>
        <item x="3810"/>
        <item x="4092"/>
        <item x="4412"/>
        <item x="4093"/>
        <item x="3811"/>
        <item x="4074"/>
        <item x="1729"/>
        <item x="2531"/>
        <item x="4371"/>
        <item x="2311"/>
        <item x="3845"/>
        <item x="4289"/>
        <item x="3188"/>
        <item x="3190"/>
        <item x="3340"/>
        <item x="1666"/>
        <item x="4644"/>
        <item x="1716"/>
        <item x="3049"/>
        <item x="1335"/>
        <item x="1452"/>
        <item x="1043"/>
        <item x="3761"/>
        <item x="1739"/>
        <item x="1076"/>
        <item x="2441"/>
        <item x="3800"/>
        <item x="3684"/>
        <item x="1016"/>
        <item x="4267"/>
        <item x="3762"/>
        <item x="4281"/>
        <item x="3031"/>
        <item x="4094"/>
        <item x="4639"/>
        <item x="3198"/>
        <item x="2090"/>
        <item x="1204"/>
        <item x="2021"/>
        <item x="2655"/>
        <item x="4326"/>
        <item x="4001"/>
        <item x="2161"/>
        <item x="1577"/>
        <item x="2633"/>
        <item x="2614"/>
        <item x="2634"/>
        <item x="2635"/>
        <item x="4503"/>
        <item x="3490"/>
        <item x="4030"/>
        <item x="2579"/>
        <item x="2764"/>
        <item x="3228"/>
        <item x="1191"/>
        <item x="2988"/>
        <item x="3285"/>
        <item x="1737"/>
        <item x="2450"/>
        <item x="4352"/>
        <item x="3053"/>
        <item x="2429"/>
        <item x="2875"/>
        <item x="1140"/>
        <item x="4353"/>
        <item x="3138"/>
        <item x="3763"/>
        <item x="3018"/>
        <item x="2151"/>
        <item x="2150"/>
        <item x="3489"/>
        <item x="4625"/>
        <item x="2121"/>
        <item x="1552"/>
        <item x="1544"/>
        <item x="3162"/>
        <item x="2200"/>
        <item x="2615"/>
        <item x="2095"/>
        <item x="1050"/>
        <item x="4466"/>
        <item x="1024"/>
        <item x="4376"/>
        <item x="4377"/>
        <item x="2326"/>
        <item x="4116"/>
        <item x="3298"/>
        <item x="3786"/>
        <item x="3052"/>
        <item x="4401"/>
        <item x="3866"/>
        <item x="3853"/>
        <item x="3170"/>
        <item x="2893"/>
        <item x="4569"/>
        <item x="4614"/>
        <item x="4391"/>
        <item x="3341"/>
        <item x="3348"/>
        <item x="3062"/>
        <item x="2327"/>
        <item x="1752"/>
        <item x="2802"/>
        <item x="3247"/>
        <item x="3224"/>
        <item x="1359"/>
        <item x="1025"/>
        <item x="1112"/>
        <item x="3381"/>
        <item x="3216"/>
        <item x="3066"/>
        <item x="1678"/>
        <item x="1249"/>
        <item x="1296"/>
        <item x="1286"/>
        <item x="1529"/>
        <item x="3969"/>
        <item x="1461"/>
        <item x="4190"/>
        <item x="3892"/>
        <item x="4026"/>
        <item x="3440"/>
        <item x="1715"/>
        <item x="2231"/>
        <item x="3891"/>
        <item x="3905"/>
        <item x="3439"/>
        <item x="2224"/>
        <item x="2048"/>
        <item x="2477"/>
        <item x="1756"/>
        <item x="4628"/>
        <item x="2362"/>
        <item x="2036"/>
        <item x="4099"/>
        <item x="1222"/>
        <item x="3443"/>
        <item x="2488"/>
        <item x="3987"/>
        <item x="1506"/>
        <item x="2088"/>
        <item x="3880"/>
        <item x="2515"/>
        <item x="2253"/>
        <item x="4117"/>
        <item x="2146"/>
        <item x="3404"/>
        <item x="3405"/>
        <item x="1102"/>
        <item x="4617"/>
        <item x="2194"/>
        <item x="3860"/>
        <item x="3304"/>
        <item x="2394"/>
        <item x="3613"/>
        <item x="2288"/>
        <item x="4119"/>
        <item x="4101"/>
        <item x="2528"/>
        <item x="3867"/>
        <item x="4189"/>
        <item x="1650"/>
        <item x="2053"/>
        <item x="1730"/>
        <item x="2652"/>
        <item x="3406"/>
        <item x="1672"/>
        <item x="4120"/>
        <item x="3167"/>
        <item x="2432"/>
        <item x="3727"/>
        <item x="3471"/>
        <item x="2994"/>
        <item x="3223"/>
        <item x="3254"/>
        <item x="3278"/>
        <item x="3407"/>
        <item x="2467"/>
        <item x="3403"/>
        <item x="2478"/>
        <item x="3455"/>
        <item x="3812"/>
        <item x="3936"/>
        <item x="3951"/>
        <item x="4031"/>
        <item x="4392"/>
        <item x="1379"/>
        <item x="1462"/>
        <item x="4140"/>
        <item x="2624"/>
        <item x="1453"/>
        <item x="1192"/>
        <item x="2147"/>
        <item x="1214"/>
        <item x="1183"/>
        <item x="4200"/>
        <item x="4003"/>
        <item x="1523"/>
        <item x="3469"/>
        <item x="1490"/>
        <item x="2081"/>
        <item x="1501"/>
        <item x="1502"/>
        <item x="1526"/>
        <item x="3855"/>
        <item x="1380"/>
        <item x="1381"/>
        <item x="4213"/>
        <item x="1519"/>
        <item x="4318"/>
        <item x="1215"/>
        <item x="3044"/>
        <item x="3294"/>
        <item x="2176"/>
        <item x="2197"/>
        <item x="1488"/>
        <item x="1753"/>
        <item x="3119"/>
        <item x="2801"/>
        <item x="1617"/>
        <item x="1391"/>
        <item x="1020"/>
        <item x="3972"/>
        <item x="4114"/>
        <item x="3964"/>
        <item x="2982"/>
        <item x="2064"/>
        <item x="4294"/>
        <item x="1762"/>
        <item x="2265"/>
        <item x="3890"/>
        <item x="4404"/>
        <item x="4393"/>
        <item x="3835"/>
        <item x="3836"/>
        <item x="1652"/>
        <item x="1237"/>
        <item x="4489"/>
        <item x="3159"/>
        <item x="1757"/>
        <item x="2072"/>
        <item x="3307"/>
        <item x="3408"/>
        <item x="2370"/>
        <item x="3385"/>
        <item x="4191"/>
        <item x="4441"/>
        <item x="2569"/>
        <item x="2894"/>
        <item x="1309"/>
        <item x="2381"/>
        <item x="3106"/>
        <item x="1816"/>
        <item x="3035"/>
        <item x="2172"/>
        <item x="1154"/>
        <item x="3056"/>
        <item x="1098"/>
        <item x="2769"/>
        <item x="1593"/>
        <item x="4192"/>
        <item x="4059"/>
        <item x="3395"/>
        <item x="2532"/>
        <item x="4202"/>
        <item x="1238"/>
        <item x="2112"/>
        <item x="1470"/>
        <item x="3448"/>
        <item x="3582"/>
        <item x="3054"/>
        <item x="3444"/>
        <item x="2806"/>
        <item x="4039"/>
        <item x="1763"/>
        <item x="1722"/>
        <item x="1867"/>
        <item x="2775"/>
        <item x="3051"/>
        <item x="3449"/>
        <item x="3356"/>
        <item x="4378"/>
        <item x="3450"/>
        <item x="2284"/>
        <item x="1167"/>
        <item x="4102"/>
        <item x="2776"/>
        <item x="2770"/>
        <item x="2777"/>
        <item x="3105"/>
        <item x="4632"/>
        <item x="4141"/>
        <item x="2677"/>
        <item x="2343"/>
        <item x="4295"/>
        <item x="1774"/>
        <item x="1642"/>
        <item x="4002"/>
        <item x="1718"/>
        <item x="2702"/>
        <item x="4306"/>
        <item x="2270"/>
        <item x="2023"/>
        <item x="2285"/>
        <item x="2472"/>
        <item x="2286"/>
        <item x="3612"/>
        <item x="2913"/>
        <item x="4123"/>
        <item x="2703"/>
        <item x="2688"/>
        <item x="2708"/>
        <item x="4137"/>
        <item x="2689"/>
        <item x="2690"/>
        <item x="2698"/>
        <item x="2691"/>
        <item x="4124"/>
        <item x="2692"/>
        <item x="2709"/>
        <item x="2625"/>
        <item x="2695"/>
        <item x="2696"/>
        <item x="2699"/>
        <item x="2670"/>
        <item x="2710"/>
        <item x="2693"/>
        <item x="2694"/>
        <item x="4125"/>
        <item x="2704"/>
        <item x="4056"/>
        <item x="1503"/>
        <item x="3396"/>
        <item x="3451"/>
        <item x="2382"/>
        <item x="3397"/>
        <item x="1761"/>
        <item x="1685"/>
        <item x="4136"/>
        <item x="2616"/>
        <item x="2271"/>
        <item x="3899"/>
        <item x="2778"/>
        <item x="2771"/>
        <item x="1582"/>
        <item x="2991"/>
        <item x="2261"/>
        <item x="2302"/>
        <item x="1764"/>
        <item x="3317"/>
        <item x="1802"/>
        <item x="2028"/>
        <item x="4037"/>
        <item x="2995"/>
        <item x="4106"/>
        <item x="4215"/>
        <item x="3979"/>
        <item x="1851"/>
        <item x="3384"/>
        <item x="1472"/>
        <item x="1525"/>
        <item x="1002"/>
        <item x="1144"/>
        <item x="1105"/>
        <item x="3208"/>
        <item x="2038"/>
        <item x="2781"/>
        <item x="3617"/>
        <item x="3929"/>
        <item x="2643"/>
        <item x="4210"/>
        <item x="4305"/>
        <item x="1449"/>
        <item x="2483"/>
        <item x="3547"/>
        <item x="1443"/>
        <item x="1217"/>
        <item x="4209"/>
        <item x="4204"/>
        <item x="1504"/>
        <item x="4398"/>
        <item x="1459"/>
        <item x="1450"/>
        <item x="1571"/>
        <item x="1518"/>
        <item x="3989"/>
        <item x="4007"/>
        <item x="1609"/>
        <item x="1674"/>
        <item x="1103"/>
        <item x="1614"/>
        <item x="1673"/>
        <item x="1662"/>
        <item x="4321"/>
        <item x="4394"/>
        <item x="3585"/>
        <item x="3065"/>
        <item x="2114"/>
        <item x="2372"/>
        <item x="3616"/>
        <item x="1845"/>
        <item x="2779"/>
        <item x="4142"/>
        <item x="4405"/>
        <item x="4406"/>
        <item x="4121"/>
        <item x="1216"/>
        <item x="3452"/>
        <item x="2895"/>
        <item x="3357"/>
        <item x="1342"/>
        <item x="3614"/>
        <item x="2520"/>
        <item x="2374"/>
        <item x="3598"/>
        <item x="2357"/>
        <item x="2356"/>
        <item x="1800"/>
        <item x="1507"/>
        <item x="3583"/>
        <item x="1653"/>
        <item x="3586"/>
        <item x="1001"/>
        <item x="4635"/>
        <item x="2347"/>
        <item x="2396"/>
        <item x="3157"/>
        <item x="2644"/>
        <item x="3935"/>
        <item x="4465"/>
        <item x="3960"/>
        <item x="3332"/>
        <item x="4194"/>
        <item x="3615"/>
        <item x="4198"/>
        <item x="4205"/>
        <item x="4608"/>
        <item x="2132"/>
        <item x="2705"/>
        <item x="1848"/>
        <item x="1151"/>
        <item x="1361"/>
        <item x="2899"/>
        <item x="3725"/>
        <item x="3925"/>
        <item x="2626"/>
        <item x="2645"/>
        <item x="2570"/>
        <item x="2627"/>
        <item x="3934"/>
        <item x="3948"/>
        <item x="3118"/>
        <item x="2768"/>
        <item x="2678"/>
        <item x="2707"/>
        <item x="4128"/>
        <item x="4126"/>
        <item x="4129"/>
        <item x="4127"/>
        <item x="2697"/>
        <item x="3472"/>
        <item x="2898"/>
        <item x="1243"/>
        <item x="2428"/>
        <item x="3441"/>
        <item x="3483"/>
        <item x="1384"/>
        <item x="2257"/>
        <item x="2153"/>
        <item x="2303"/>
        <item x="2322"/>
        <item x="4122"/>
        <item x="2568"/>
        <item x="3578"/>
        <item x="4193"/>
        <item x="2631"/>
        <item x="2254"/>
        <item x="1844"/>
        <item x="4103"/>
        <item x="3986"/>
        <item x="2405"/>
        <item x="1746"/>
        <item x="4588"/>
        <item x="1350"/>
        <item x="4033"/>
        <item x="2567"/>
        <item x="3966"/>
        <item x="2323"/>
        <item x="3442"/>
        <item x="2426"/>
        <item x="2651"/>
        <item x="1713"/>
        <item x="4309"/>
        <item x="3358"/>
        <item x="3107"/>
        <item x="3398"/>
        <item x="4104"/>
        <item x="1808"/>
        <item x="3997"/>
        <item x="3584"/>
        <item x="4296"/>
        <item x="3168"/>
        <item x="2636"/>
        <item x="3484"/>
        <item x="1454"/>
        <item x="1760"/>
        <item x="2339"/>
        <item x="4105"/>
        <item x="2255"/>
        <item x="1307"/>
        <item x="1871"/>
        <item x="2334"/>
        <item x="2780"/>
        <item x="2256"/>
        <item x="4297"/>
        <item x="3453"/>
        <item x="2637"/>
        <item x="4203"/>
        <item x="4115"/>
        <item x="2638"/>
        <item x="2639"/>
        <item x="2640"/>
        <item x="2641"/>
        <item x="3166"/>
        <item x="2650"/>
        <item x="1775"/>
        <item x="2447"/>
        <item x="2252"/>
        <item x="2029"/>
        <item x="3611"/>
        <item x="3399"/>
        <item x="1778"/>
        <item x="2891"/>
        <item x="1240"/>
        <item x="4310"/>
        <item x="1842"/>
        <item x="2679"/>
        <item x="2680"/>
        <item x="4311"/>
        <item x="2666"/>
        <item x="2681"/>
        <item x="2682"/>
        <item x="2683"/>
        <item x="2355"/>
        <item x="1268"/>
        <item x="2684"/>
        <item x="2685"/>
        <item x="2686"/>
        <item x="2667"/>
        <item x="2687"/>
        <item x="3959"/>
        <item x="2976"/>
        <item x="3937"/>
        <item x="1241"/>
        <item x="2889"/>
        <item x="2647"/>
        <item x="2706"/>
        <item x="2470"/>
        <item x="4206"/>
        <item x="1148"/>
        <item x="3555"/>
        <item x="3060"/>
        <item x="1197"/>
        <item x="2977"/>
        <item x="3898"/>
        <item x="1184"/>
        <item x="1489"/>
        <item x="1481"/>
        <item x="1482"/>
        <item x="1483"/>
        <item x="1185"/>
        <item x="1186"/>
        <item x="1484"/>
        <item x="1485"/>
        <item x="1187"/>
        <item x="1486"/>
        <item x="4214"/>
        <item x="3485"/>
        <item x="3400"/>
        <item x="2529"/>
        <item x="1714"/>
        <item x="2349"/>
        <item x="4108"/>
        <item x="1253"/>
        <item x="1360"/>
        <item x="3984"/>
        <item x="2772"/>
        <item x="3128"/>
        <item x="3640"/>
        <item x="2904"/>
        <item x="2530"/>
        <item x="3895"/>
        <item x="2897"/>
        <item x="1196"/>
        <item x="1382"/>
        <item x="4589"/>
        <item x="2649"/>
        <item x="2289"/>
        <item x="2642"/>
        <item x="3401"/>
        <item x="2287"/>
        <item x="3454"/>
        <item x="3131"/>
        <item x="4467"/>
        <item x="4468"/>
        <item x="4623"/>
        <item x="2978"/>
        <item x="2398"/>
        <item x="3272"/>
        <item x="2773"/>
        <item x="3059"/>
        <item x="1536"/>
        <item x="2800"/>
        <item x="1694"/>
        <item x="1145"/>
        <item x="2446"/>
        <item x="2313"/>
        <item x="2442"/>
        <item x="3941"/>
        <item x="4195"/>
        <item x="3940"/>
        <item x="1383"/>
        <item x="2204"/>
        <item x="2998"/>
        <item x="2035"/>
        <item x="1799"/>
        <item x="3513"/>
        <item x="2267"/>
        <item x="4456"/>
        <item x="2971"/>
        <item x="2972"/>
        <item x="2975"/>
        <item x="2973"/>
        <item x="2974"/>
        <item x="1531"/>
        <item x="4410"/>
        <item x="3956"/>
        <item x="3047"/>
        <item x="3995"/>
        <item x="1592"/>
        <item x="3579"/>
        <item x="3502"/>
        <item x="4451"/>
        <item x="1348"/>
        <item x="1280"/>
        <item x="1627"/>
        <item x="1534"/>
        <item x="1636"/>
        <item x="3927"/>
        <item x="3503"/>
        <item x="3562"/>
        <item x="3504"/>
        <item x="1311"/>
        <item x="1413"/>
        <item x="1414"/>
        <item x="1063"/>
        <item x="4478"/>
        <item x="1836"/>
        <item x="2660"/>
        <item x="1046"/>
        <item x="1282"/>
        <item x="1779"/>
        <item x="4040"/>
        <item x="3563"/>
        <item x="3505"/>
        <item x="1798"/>
        <item x="3506"/>
        <item x="3610"/>
        <item x="1811"/>
        <item x="1535"/>
        <item x="1819"/>
        <item x="4058"/>
        <item x="4446"/>
        <item x="1699"/>
        <item x="1818"/>
        <item x="2315"/>
        <item x="1231"/>
        <item x="1635"/>
        <item x="3619"/>
        <item x="1095"/>
        <item x="1262"/>
        <item x="1859"/>
        <item x="4462"/>
        <item x="2039"/>
        <item x="3507"/>
        <item x="2332"/>
        <item x="3574"/>
        <item x="1265"/>
        <item x="4619"/>
        <item x="1171"/>
        <item x="1821"/>
        <item x="1293"/>
        <item x="1294"/>
        <item x="1460"/>
        <item x="1172"/>
        <item x="1717"/>
        <item x="3564"/>
        <item x="1079"/>
        <item x="3565"/>
        <item x="1777"/>
        <item x="4060"/>
        <item x="2215"/>
        <item x="1057"/>
        <item x="2336"/>
        <item x="3511"/>
        <item x="3920"/>
        <item x="1246"/>
        <item x="1234"/>
        <item x="3508"/>
        <item x="3512"/>
        <item x="4461"/>
        <item x="3982"/>
        <item x="3921"/>
        <item x="2337"/>
        <item x="3589"/>
        <item x="3590"/>
        <item x="1640"/>
        <item x="3566"/>
        <item x="3601"/>
        <item x="1814"/>
        <item x="2917"/>
        <item x="3928"/>
        <item x="3591"/>
        <item x="1175"/>
        <item x="4450"/>
        <item x="3592"/>
        <item x="1101"/>
        <item x="2338"/>
        <item x="1156"/>
        <item x="1629"/>
        <item x="2353"/>
        <item x="1118"/>
        <item x="1267"/>
        <item x="4616"/>
        <item x="1936"/>
        <item x="4512"/>
        <item x="1985"/>
        <item x="4504"/>
        <item x="2002"/>
        <item x="1954"/>
        <item x="1974"/>
        <item x="4561"/>
        <item x="1987"/>
        <item x="2005"/>
        <item x="1901"/>
        <item x="1982"/>
        <item x="1953"/>
        <item x="1887"/>
        <item x="2010"/>
        <item x="1899"/>
        <item x="1885"/>
        <item x="4558"/>
        <item x="4511"/>
        <item x="1878"/>
        <item x="1941"/>
        <item x="1957"/>
        <item x="1989"/>
        <item x="1988"/>
        <item x="1932"/>
        <item x="2006"/>
        <item x="1945"/>
        <item x="2003"/>
        <item x="2016"/>
        <item x="3323"/>
        <item x="3324"/>
        <item x="1967"/>
        <item x="1900"/>
        <item x="2012"/>
        <item x="1983"/>
        <item x="3329"/>
        <item x="1938"/>
        <item x="1875"/>
        <item x="1880"/>
        <item x="1951"/>
        <item x="1892"/>
        <item x="2019"/>
        <item x="1889"/>
        <item x="1883"/>
        <item x="1942"/>
        <item x="1998"/>
        <item x="1980"/>
        <item x="1920"/>
        <item x="1930"/>
        <item x="1975"/>
        <item x="1976"/>
        <item x="2000"/>
        <item x="1898"/>
        <item x="1939"/>
        <item x="1970"/>
        <item x="4560"/>
        <item x="1986"/>
        <item x="4559"/>
        <item x="1981"/>
        <item x="1934"/>
        <item x="1990"/>
        <item x="1948"/>
        <item x="1906"/>
        <item x="1890"/>
        <item x="2001"/>
        <item x="1956"/>
        <item x="1923"/>
        <item x="1992"/>
        <item x="1999"/>
        <item x="1910"/>
        <item x="4527"/>
        <item x="2004"/>
        <item x="1905"/>
        <item x="4526"/>
        <item x="1929"/>
        <item x="1925"/>
        <item x="4514"/>
        <item x="1947"/>
        <item x="4515"/>
        <item x="4525"/>
        <item x="4513"/>
        <item x="4505"/>
        <item x="2009"/>
        <item x="1882"/>
        <item x="1943"/>
        <item x="1977"/>
        <item x="1993"/>
        <item x="2020"/>
        <item x="1921"/>
        <item x="3328"/>
        <item x="4521"/>
        <item x="1973"/>
        <item x="1937"/>
        <item x="1879"/>
        <item x="1944"/>
        <item x="1907"/>
        <item x="4506"/>
        <item x="1908"/>
        <item x="1884"/>
        <item x="4556"/>
        <item x="1927"/>
        <item x="4528"/>
        <item x="1922"/>
        <item x="4522"/>
        <item x="2007"/>
        <item x="1933"/>
        <item x="2017"/>
        <item x="1994"/>
        <item x="4510"/>
        <item x="1888"/>
        <item x="1881"/>
        <item x="4516"/>
        <item x="1984"/>
        <item x="1952"/>
        <item x="1897"/>
        <item x="4517"/>
        <item x="4518"/>
        <item x="4546"/>
        <item x="1968"/>
        <item x="4543"/>
        <item x="1960"/>
        <item x="1935"/>
        <item x="3325"/>
        <item x="1931"/>
        <item x="3322"/>
        <item x="1909"/>
        <item x="1995"/>
        <item x="1928"/>
        <item x="2008"/>
        <item x="1876"/>
        <item x="1971"/>
        <item x="1894"/>
        <item x="4529"/>
        <item x="1997"/>
        <item x="4563"/>
        <item x="1891"/>
        <item x="4548"/>
        <item x="3326"/>
        <item x="4523"/>
        <item x="1924"/>
        <item x="3327"/>
        <item x="2013"/>
        <item x="1996"/>
        <item x="1877"/>
        <item x="1926"/>
        <item x="2015"/>
        <item x="1969"/>
        <item x="1896"/>
        <item x="4544"/>
        <item x="1979"/>
        <item x="4557"/>
        <item x="4507"/>
        <item x="1940"/>
        <item x="1902"/>
        <item x="1955"/>
        <item x="1903"/>
        <item x="2011"/>
        <item x="1949"/>
        <item x="4519"/>
        <item x="2018"/>
        <item x="1950"/>
        <item x="2014"/>
        <item x="1946"/>
        <item x="4562"/>
        <item x="1893"/>
        <item x="4555"/>
        <item x="4508"/>
        <item x="4547"/>
        <item x="1978"/>
        <item x="1895"/>
        <item x="4524"/>
        <item x="1972"/>
        <item x="4545"/>
        <item x="4509"/>
        <item x="4520"/>
        <item x="1904"/>
        <item x="4532"/>
        <item x="4531"/>
        <item x="1886"/>
        <item x="1991"/>
        <item x="4530"/>
        <item x="1911"/>
        <item x="1917"/>
        <item x="4533"/>
        <item x="1913"/>
        <item x="4538"/>
        <item x="1918"/>
        <item x="1958"/>
        <item x="4550"/>
        <item x="1959"/>
        <item x="4534"/>
        <item x="4554"/>
        <item x="4535"/>
        <item x="4539"/>
        <item x="4541"/>
        <item x="1964"/>
        <item x="4549"/>
        <item x="4553"/>
        <item x="1912"/>
        <item x="4537"/>
        <item x="1915"/>
        <item x="4540"/>
        <item x="1961"/>
        <item x="4551"/>
        <item x="1962"/>
        <item x="1963"/>
        <item x="1966"/>
        <item x="1916"/>
        <item x="4536"/>
        <item x="4542"/>
        <item x="4552"/>
        <item x="1914"/>
        <item x="1919"/>
        <item x="1965"/>
        <item x="4042"/>
        <item x="2077"/>
        <item x="3345"/>
        <item x="3344"/>
        <item x="2073"/>
        <item x="2078"/>
        <item x="2074"/>
        <item x="2076"/>
        <item x="2080"/>
        <item x="4290"/>
        <item x="3346"/>
        <item x="4417"/>
        <item x="2717"/>
        <item x="2541"/>
        <item x="4061"/>
        <item x="3289"/>
        <item x="2243"/>
        <item x="2208"/>
        <item x="2244"/>
        <item x="2245"/>
        <item x="2246"/>
        <item x="2248"/>
        <item x="2247"/>
        <item x="2242"/>
        <item x="2240"/>
        <item x="4419"/>
        <item x="2718"/>
        <item x="3292"/>
        <item x="2738"/>
        <item x="4440"/>
        <item x="2588"/>
        <item x="2719"/>
        <item x="4329"/>
        <item x="4143"/>
        <item x="3222"/>
        <item x="2448"/>
        <item x="2928"/>
        <item x="2720"/>
        <item x="2721"/>
        <item x="2722"/>
        <item x="2723"/>
        <item x="2724"/>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10"/>
        <item x="4"/>
        <item x="9"/>
        <item x="3"/>
        <item x="11"/>
        <item x="8"/>
        <item x="7"/>
        <item x="2"/>
        <item x="5"/>
        <item x="6"/>
        <item t="default"/>
      </items>
    </pivotField>
    <pivotField showAll="0"/>
    <pivotField numFmtId="22"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items>
    </pivotField>
  </pivotFields>
  <rowFields count="4">
    <field x="90"/>
    <field x="89"/>
    <field x="88"/>
    <field x="7"/>
  </rowFields>
  <rowItems count="14">
    <i>
      <x v="1"/>
    </i>
    <i>
      <x v="5"/>
    </i>
    <i>
      <x v="6"/>
    </i>
    <i>
      <x v="7"/>
    </i>
    <i>
      <x v="8"/>
    </i>
    <i>
      <x v="9"/>
    </i>
    <i>
      <x v="10"/>
    </i>
    <i>
      <x v="11"/>
    </i>
    <i>
      <x v="12"/>
    </i>
    <i>
      <x v="13"/>
    </i>
    <i>
      <x v="14"/>
    </i>
    <i>
      <x v="15"/>
    </i>
    <i>
      <x v="20"/>
    </i>
    <i t="grand">
      <x/>
    </i>
  </rowItems>
  <colItems count="1">
    <i/>
  </colItems>
  <dataFields count="1">
    <dataField name="Total Opportunities" fld="53" subtotal="count" baseField="9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34AC41-4CAF-4FBD-B6C9-645EF398545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5:H128" firstHeaderRow="1" firstDataRow="1" firstDataCol="1"/>
  <pivotFields count="91">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
        <item x="10"/>
        <item x="4"/>
        <item x="9"/>
        <item x="3"/>
        <item x="11"/>
        <item x="8"/>
        <item x="7"/>
        <item x="2"/>
        <item x="5"/>
        <item x="6"/>
        <item t="default"/>
      </items>
    </pivotField>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74"/>
  </rowFields>
  <rowItems count="13">
    <i>
      <x/>
    </i>
    <i>
      <x v="1"/>
    </i>
    <i>
      <x v="2"/>
    </i>
    <i>
      <x v="3"/>
    </i>
    <i>
      <x v="4"/>
    </i>
    <i>
      <x v="5"/>
    </i>
    <i>
      <x v="6"/>
    </i>
    <i>
      <x v="7"/>
    </i>
    <i>
      <x v="8"/>
    </i>
    <i>
      <x v="9"/>
    </i>
    <i>
      <x v="10"/>
    </i>
    <i>
      <x v="11"/>
    </i>
    <i t="grand">
      <x/>
    </i>
  </rowItems>
  <colItems count="1">
    <i/>
  </colItems>
  <dataFields count="1">
    <dataField name="Count of Opportunity ID" fld="5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2E6B60-9675-4B46-B19C-3129D45F4EB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55:E69" firstHeaderRow="1" firstDataRow="1" firstDataCol="1" rowPageCount="1" colPageCount="1"/>
  <pivotFields count="91">
    <pivotField showAll="0"/>
    <pivotField showAll="0"/>
    <pivotField showAll="0"/>
    <pivotField showAll="0"/>
    <pivotField showAll="0"/>
    <pivotField showAll="0"/>
    <pivotField showAll="0"/>
    <pivotField axis="axisRow"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647">
        <item x="11"/>
        <item x="14"/>
        <item x="12"/>
        <item x="13"/>
        <item x="15"/>
        <item x="17"/>
        <item x="16"/>
        <item x="18"/>
        <item x="19"/>
        <item x="20"/>
        <item x="21"/>
        <item x="22"/>
        <item x="24"/>
        <item x="23"/>
        <item x="25"/>
        <item x="28"/>
        <item x="27"/>
        <item x="26"/>
        <item x="29"/>
        <item x="30"/>
        <item x="31"/>
        <item x="32"/>
        <item x="34"/>
        <item x="33"/>
        <item x="38"/>
        <item x="39"/>
        <item x="40"/>
        <item x="41"/>
        <item x="35"/>
        <item x="37"/>
        <item x="36"/>
        <item x="42"/>
        <item x="58"/>
        <item x="43"/>
        <item x="59"/>
        <item x="60"/>
        <item x="61"/>
        <item x="63"/>
        <item x="64"/>
        <item x="62"/>
        <item x="65"/>
        <item x="66"/>
        <item x="67"/>
        <item x="44"/>
        <item x="68"/>
        <item x="69"/>
        <item x="45"/>
        <item x="46"/>
        <item x="47"/>
        <item x="48"/>
        <item x="49"/>
        <item x="50"/>
        <item x="51"/>
        <item x="52"/>
        <item x="53"/>
        <item x="54"/>
        <item x="55"/>
        <item x="56"/>
        <item x="57"/>
        <item x="70"/>
        <item x="79"/>
        <item x="71"/>
        <item x="72"/>
        <item x="73"/>
        <item x="74"/>
        <item x="75"/>
        <item x="80"/>
        <item x="81"/>
        <item x="82"/>
        <item x="83"/>
        <item x="84"/>
        <item x="76"/>
        <item x="77"/>
        <item x="85"/>
        <item x="86"/>
        <item x="78"/>
        <item x="87"/>
        <item x="88"/>
        <item x="89"/>
        <item x="95"/>
        <item x="90"/>
        <item x="91"/>
        <item x="92"/>
        <item x="93"/>
        <item x="94"/>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42"/>
        <item x="139"/>
        <item x="143"/>
        <item x="144"/>
        <item x="140"/>
        <item x="145"/>
        <item x="141"/>
        <item x="146"/>
        <item x="147"/>
        <item x="148"/>
        <item x="149"/>
        <item x="150"/>
        <item x="158"/>
        <item x="159"/>
        <item x="160"/>
        <item x="155"/>
        <item x="156"/>
        <item x="157"/>
        <item x="161"/>
        <item x="162"/>
        <item x="163"/>
        <item x="164"/>
        <item x="165"/>
        <item x="151"/>
        <item x="152"/>
        <item x="166"/>
        <item x="153"/>
        <item x="154"/>
        <item x="167"/>
        <item x="168"/>
        <item x="169"/>
        <item x="170"/>
        <item x="171"/>
        <item x="172"/>
        <item x="173"/>
        <item x="174"/>
        <item x="175"/>
        <item x="230"/>
        <item x="231"/>
        <item x="232"/>
        <item x="234"/>
        <item x="233"/>
        <item x="235"/>
        <item x="237"/>
        <item x="236"/>
        <item x="238"/>
        <item x="239"/>
        <item x="240"/>
        <item x="241"/>
        <item x="242"/>
        <item x="254"/>
        <item x="256"/>
        <item x="255"/>
        <item x="257"/>
        <item x="243"/>
        <item x="244"/>
        <item x="258"/>
        <item x="245"/>
        <item x="246"/>
        <item x="259"/>
        <item x="260"/>
        <item x="247"/>
        <item x="248"/>
        <item x="249"/>
        <item x="250"/>
        <item x="251"/>
        <item x="261"/>
        <item x="263"/>
        <item x="262"/>
        <item x="252"/>
        <item x="25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7"/>
        <item x="296"/>
        <item x="298"/>
        <item x="299"/>
        <item x="300"/>
        <item x="301"/>
        <item x="302"/>
        <item x="303"/>
        <item x="304"/>
        <item x="305"/>
        <item x="307"/>
        <item x="308"/>
        <item x="306"/>
        <item x="311"/>
        <item x="310"/>
        <item x="309"/>
        <item x="312"/>
        <item x="313"/>
        <item x="314"/>
        <item x="315"/>
        <item x="316"/>
        <item x="317"/>
        <item x="318"/>
        <item x="319"/>
        <item x="320"/>
        <item x="321"/>
        <item x="322"/>
        <item x="323"/>
        <item x="324"/>
        <item x="325"/>
        <item x="328"/>
        <item x="326"/>
        <item x="329"/>
        <item x="327"/>
        <item x="330"/>
        <item x="331"/>
        <item x="334"/>
        <item x="332"/>
        <item x="333"/>
        <item x="335"/>
        <item x="337"/>
        <item x="336"/>
        <item x="338"/>
        <item x="340"/>
        <item x="341"/>
        <item x="339"/>
        <item x="342"/>
        <item x="343"/>
        <item x="346"/>
        <item x="344"/>
        <item x="347"/>
        <item x="348"/>
        <item x="345"/>
        <item x="349"/>
        <item x="350"/>
        <item x="351"/>
        <item x="352"/>
        <item x="354"/>
        <item x="353"/>
        <item x="356"/>
        <item x="355"/>
        <item x="357"/>
        <item x="358"/>
        <item x="359"/>
        <item x="363"/>
        <item x="360"/>
        <item x="364"/>
        <item x="361"/>
        <item x="365"/>
        <item x="362"/>
        <item x="366"/>
        <item x="368"/>
        <item x="369"/>
        <item x="367"/>
        <item x="370"/>
        <item x="371"/>
        <item x="374"/>
        <item x="375"/>
        <item x="372"/>
        <item x="373"/>
        <item x="376"/>
        <item x="377"/>
        <item x="378"/>
        <item x="379"/>
        <item x="380"/>
        <item x="381"/>
        <item x="382"/>
        <item x="384"/>
        <item x="383"/>
        <item x="386"/>
        <item x="385"/>
        <item x="387"/>
        <item x="388"/>
        <item x="389"/>
        <item x="438"/>
        <item x="439"/>
        <item x="440"/>
        <item x="441"/>
        <item x="442"/>
        <item x="443"/>
        <item x="444"/>
        <item x="445"/>
        <item x="446"/>
        <item x="447"/>
        <item x="448"/>
        <item x="449"/>
        <item x="450"/>
        <item x="451"/>
        <item x="452"/>
        <item x="453"/>
        <item x="454"/>
        <item x="455"/>
        <item x="456"/>
        <item x="457"/>
        <item x="467"/>
        <item x="468"/>
        <item x="469"/>
        <item x="458"/>
        <item x="459"/>
        <item x="460"/>
        <item x="470"/>
        <item x="471"/>
        <item x="461"/>
        <item x="472"/>
        <item x="462"/>
        <item x="463"/>
        <item x="473"/>
        <item x="464"/>
        <item x="474"/>
        <item x="475"/>
        <item x="465"/>
        <item x="476"/>
        <item x="466"/>
        <item x="477"/>
        <item x="478"/>
        <item x="479"/>
        <item x="480"/>
        <item x="481"/>
        <item x="482"/>
        <item x="484"/>
        <item x="483"/>
        <item x="485"/>
        <item x="392"/>
        <item x="393"/>
        <item x="394"/>
        <item x="395"/>
        <item x="396"/>
        <item x="397"/>
        <item x="398"/>
        <item x="399"/>
        <item x="400"/>
        <item x="401"/>
        <item x="402"/>
        <item x="403"/>
        <item x="404"/>
        <item x="405"/>
        <item x="406"/>
        <item x="407"/>
        <item x="408"/>
        <item x="409"/>
        <item x="410"/>
        <item x="411"/>
        <item x="412"/>
        <item x="413"/>
        <item x="426"/>
        <item x="427"/>
        <item x="414"/>
        <item x="428"/>
        <item x="429"/>
        <item x="415"/>
        <item x="430"/>
        <item x="416"/>
        <item x="417"/>
        <item x="418"/>
        <item x="419"/>
        <item x="420"/>
        <item x="421"/>
        <item x="422"/>
        <item x="423"/>
        <item x="424"/>
        <item x="425"/>
        <item x="390"/>
        <item x="391"/>
        <item x="431"/>
        <item x="486"/>
        <item x="487"/>
        <item x="432"/>
        <item x="434"/>
        <item x="433"/>
        <item x="435"/>
        <item x="436"/>
        <item x="488"/>
        <item x="489"/>
        <item x="437"/>
        <item x="178"/>
        <item x="179"/>
        <item x="490"/>
        <item x="491"/>
        <item x="493"/>
        <item x="492"/>
        <item x="494"/>
        <item x="180"/>
        <item x="495"/>
        <item x="496"/>
        <item x="504"/>
        <item x="505"/>
        <item x="506"/>
        <item x="507"/>
        <item x="181"/>
        <item x="497"/>
        <item x="498"/>
        <item x="182"/>
        <item x="499"/>
        <item x="500"/>
        <item x="502"/>
        <item x="503"/>
        <item x="501"/>
        <item x="508"/>
        <item x="183"/>
        <item x="176"/>
        <item x="177"/>
        <item x="184"/>
        <item x="185"/>
        <item x="186"/>
        <item x="187"/>
        <item x="188"/>
        <item x="189"/>
        <item x="191"/>
        <item x="190"/>
        <item x="192"/>
        <item x="193"/>
        <item x="194"/>
        <item x="195"/>
        <item x="196"/>
        <item x="197"/>
        <item x="198"/>
        <item x="199"/>
        <item x="212"/>
        <item x="213"/>
        <item x="214"/>
        <item x="221"/>
        <item x="215"/>
        <item x="216"/>
        <item x="222"/>
        <item x="217"/>
        <item x="223"/>
        <item x="224"/>
        <item x="218"/>
        <item x="219"/>
        <item x="225"/>
        <item x="220"/>
        <item x="226"/>
        <item x="227"/>
        <item x="228"/>
        <item x="229"/>
        <item x="200"/>
        <item x="201"/>
        <item x="202"/>
        <item x="203"/>
        <item x="209"/>
        <item x="210"/>
        <item x="204"/>
        <item x="205"/>
        <item x="206"/>
        <item x="211"/>
        <item x="207"/>
        <item x="208"/>
        <item x="534"/>
        <item x="535"/>
        <item x="536"/>
        <item x="537"/>
        <item x="538"/>
        <item x="541"/>
        <item x="542"/>
        <item x="539"/>
        <item x="540"/>
        <item x="543"/>
        <item x="544"/>
        <item x="545"/>
        <item x="546"/>
        <item x="547"/>
        <item x="548"/>
        <item x="511"/>
        <item x="512"/>
        <item x="513"/>
        <item x="549"/>
        <item x="550"/>
        <item x="551"/>
        <item x="552"/>
        <item x="514"/>
        <item x="509"/>
        <item x="510"/>
        <item x="553"/>
        <item x="554"/>
        <item x="515"/>
        <item x="555"/>
        <item x="556"/>
        <item x="516"/>
        <item x="521"/>
        <item x="522"/>
        <item x="517"/>
        <item x="518"/>
        <item x="519"/>
        <item x="523"/>
        <item x="524"/>
        <item x="525"/>
        <item x="520"/>
        <item x="557"/>
        <item x="529"/>
        <item x="530"/>
        <item x="531"/>
        <item x="526"/>
        <item x="532"/>
        <item x="527"/>
        <item x="533"/>
        <item x="528"/>
        <item x="558"/>
        <item x="559"/>
        <item x="560"/>
        <item x="561"/>
        <item x="562"/>
        <item x="563"/>
        <item x="564"/>
        <item x="565"/>
        <item x="566"/>
        <item x="569"/>
        <item x="567"/>
        <item x="568"/>
        <item x="570"/>
        <item x="571"/>
        <item x="572"/>
        <item x="573"/>
        <item x="574"/>
        <item x="575"/>
        <item x="576"/>
        <item x="577"/>
        <item x="578"/>
        <item x="579"/>
        <item x="580"/>
        <item x="581"/>
        <item x="582"/>
        <item x="583"/>
        <item x="584"/>
        <item x="585"/>
        <item x="586"/>
        <item x="587"/>
        <item x="588"/>
        <item x="609"/>
        <item x="610"/>
        <item x="611"/>
        <item x="607"/>
        <item x="608"/>
        <item x="612"/>
        <item x="613"/>
        <item x="614"/>
        <item x="615"/>
        <item x="616"/>
        <item x="618"/>
        <item x="617"/>
        <item x="619"/>
        <item x="643"/>
        <item x="620"/>
        <item x="621"/>
        <item x="622"/>
        <item x="623"/>
        <item x="624"/>
        <item x="625"/>
        <item x="626"/>
        <item x="635"/>
        <item x="636"/>
        <item x="637"/>
        <item x="638"/>
        <item x="639"/>
        <item x="641"/>
        <item x="640"/>
        <item x="642"/>
        <item x="627"/>
        <item x="628"/>
        <item x="629"/>
        <item x="631"/>
        <item x="630"/>
        <item x="632"/>
        <item x="633"/>
        <item x="634"/>
        <item x="644"/>
        <item x="645"/>
        <item x="646"/>
        <item x="589"/>
        <item x="590"/>
        <item x="647"/>
        <item x="648"/>
        <item x="649"/>
        <item x="650"/>
        <item x="651"/>
        <item x="652"/>
        <item x="653"/>
        <item x="654"/>
        <item x="658"/>
        <item x="655"/>
        <item x="656"/>
        <item x="657"/>
        <item x="659"/>
        <item x="660"/>
        <item x="661"/>
        <item x="662"/>
        <item x="663"/>
        <item x="664"/>
        <item x="665"/>
        <item x="666"/>
        <item x="667"/>
        <item x="668"/>
        <item x="669"/>
        <item x="670"/>
        <item x="671"/>
        <item x="672"/>
        <item x="674"/>
        <item x="673"/>
        <item x="675"/>
        <item x="676"/>
        <item x="677"/>
        <item x="678"/>
        <item x="679"/>
        <item x="680"/>
        <item x="681"/>
        <item x="682"/>
        <item x="683"/>
        <item x="684"/>
        <item x="686"/>
        <item x="685"/>
        <item x="688"/>
        <item x="687"/>
        <item x="694"/>
        <item x="695"/>
        <item x="696"/>
        <item x="697"/>
        <item x="698"/>
        <item x="699"/>
        <item x="689"/>
        <item x="691"/>
        <item x="690"/>
        <item x="692"/>
        <item x="693"/>
        <item x="700"/>
        <item x="701"/>
        <item x="702"/>
        <item x="591"/>
        <item x="704"/>
        <item x="592"/>
        <item x="703"/>
        <item x="593"/>
        <item x="594"/>
        <item x="595"/>
        <item x="705"/>
        <item x="596"/>
        <item x="597"/>
        <item x="706"/>
        <item x="707"/>
        <item x="708"/>
        <item x="709"/>
        <item x="710"/>
        <item x="602"/>
        <item x="711"/>
        <item x="603"/>
        <item x="604"/>
        <item x="598"/>
        <item x="599"/>
        <item x="606"/>
        <item x="600"/>
        <item x="605"/>
        <item x="601"/>
        <item x="730"/>
        <item x="727"/>
        <item x="731"/>
        <item x="728"/>
        <item x="729"/>
        <item x="732"/>
        <item x="733"/>
        <item x="735"/>
        <item x="736"/>
        <item x="737"/>
        <item x="734"/>
        <item x="738"/>
        <item x="740"/>
        <item x="741"/>
        <item x="742"/>
        <item x="739"/>
        <item x="743"/>
        <item x="745"/>
        <item x="744"/>
        <item x="746"/>
        <item x="747"/>
        <item x="751"/>
        <item x="748"/>
        <item x="752"/>
        <item x="749"/>
        <item x="750"/>
        <item x="753"/>
        <item x="754"/>
        <item x="755"/>
        <item x="756"/>
        <item x="761"/>
        <item x="757"/>
        <item x="762"/>
        <item x="758"/>
        <item x="763"/>
        <item x="764"/>
        <item x="759"/>
        <item x="765"/>
        <item x="766"/>
        <item x="760"/>
        <item x="767"/>
        <item x="768"/>
        <item x="770"/>
        <item x="771"/>
        <item x="769"/>
        <item x="772"/>
        <item x="773"/>
        <item x="774"/>
        <item x="775"/>
        <item x="776"/>
        <item x="778"/>
        <item x="777"/>
        <item x="779"/>
        <item x="780"/>
        <item x="4029"/>
        <item x="781"/>
        <item x="782"/>
        <item x="783"/>
        <item x="784"/>
        <item x="786"/>
        <item x="787"/>
        <item x="785"/>
        <item x="788"/>
        <item x="789"/>
        <item x="790"/>
        <item x="791"/>
        <item x="796"/>
        <item x="797"/>
        <item x="792"/>
        <item x="798"/>
        <item x="793"/>
        <item x="799"/>
        <item x="800"/>
        <item x="794"/>
        <item x="795"/>
        <item x="801"/>
        <item x="802"/>
        <item x="803"/>
        <item x="804"/>
        <item x="805"/>
        <item x="806"/>
        <item x="807"/>
        <item x="808"/>
        <item x="809"/>
        <item x="810"/>
        <item x="813"/>
        <item x="814"/>
        <item x="815"/>
        <item x="816"/>
        <item x="817"/>
        <item x="821"/>
        <item x="818"/>
        <item x="819"/>
        <item x="822"/>
        <item x="823"/>
        <item x="820"/>
        <item x="824"/>
        <item x="825"/>
        <item x="826"/>
        <item x="827"/>
        <item x="829"/>
        <item x="830"/>
        <item x="831"/>
        <item x="832"/>
        <item x="828"/>
        <item x="833"/>
        <item x="843"/>
        <item x="834"/>
        <item x="844"/>
        <item x="835"/>
        <item x="845"/>
        <item x="846"/>
        <item x="836"/>
        <item x="837"/>
        <item x="838"/>
        <item x="839"/>
        <item x="840"/>
        <item x="841"/>
        <item x="811"/>
        <item x="847"/>
        <item x="848"/>
        <item x="842"/>
        <item x="858"/>
        <item x="849"/>
        <item x="850"/>
        <item x="851"/>
        <item x="852"/>
        <item x="859"/>
        <item x="853"/>
        <item x="854"/>
        <item x="855"/>
        <item x="856"/>
        <item x="857"/>
        <item x="860"/>
        <item x="812"/>
        <item x="861"/>
        <item x="712"/>
        <item x="713"/>
        <item x="714"/>
        <item x="715"/>
        <item x="716"/>
        <item x="717"/>
        <item x="718"/>
        <item x="719"/>
        <item x="720"/>
        <item x="721"/>
        <item x="722"/>
        <item x="723"/>
        <item x="724"/>
        <item x="726"/>
        <item x="725"/>
        <item x="864"/>
        <item x="865"/>
        <item x="875"/>
        <item x="866"/>
        <item x="867"/>
        <item x="868"/>
        <item x="876"/>
        <item x="869"/>
        <item x="870"/>
        <item x="871"/>
        <item x="872"/>
        <item x="873"/>
        <item x="874"/>
        <item x="877"/>
        <item x="878"/>
        <item x="862"/>
        <item x="863"/>
        <item x="879"/>
        <item x="880"/>
        <item x="881"/>
        <item x="882"/>
        <item x="883"/>
        <item x="884"/>
        <item x="892"/>
        <item x="893"/>
        <item x="885"/>
        <item x="886"/>
        <item x="894"/>
        <item x="887"/>
        <item x="888"/>
        <item x="889"/>
        <item x="890"/>
        <item x="891"/>
        <item x="895"/>
        <item x="896"/>
        <item x="897"/>
        <item x="898"/>
        <item x="899"/>
        <item x="900"/>
        <item x="902"/>
        <item x="903"/>
        <item x="904"/>
        <item x="901"/>
        <item x="905"/>
        <item x="906"/>
        <item x="907"/>
        <item x="908"/>
        <item x="909"/>
        <item x="910"/>
        <item x="912"/>
        <item x="911"/>
        <item x="913"/>
        <item x="914"/>
        <item x="915"/>
        <item x="916"/>
        <item x="917"/>
        <item x="918"/>
        <item x="919"/>
        <item x="920"/>
        <item x="921"/>
        <item x="922"/>
        <item x="925"/>
        <item x="923"/>
        <item x="924"/>
        <item x="926"/>
        <item x="927"/>
        <item x="928"/>
        <item x="929"/>
        <item x="930"/>
        <item x="931"/>
        <item x="932"/>
        <item x="933"/>
        <item x="934"/>
        <item x="935"/>
        <item x="936"/>
        <item x="937"/>
        <item x="938"/>
        <item x="954"/>
        <item x="955"/>
        <item x="956"/>
        <item x="957"/>
        <item x="948"/>
        <item x="939"/>
        <item x="940"/>
        <item x="941"/>
        <item x="943"/>
        <item x="942"/>
        <item x="944"/>
        <item x="945"/>
        <item x="946"/>
        <item x="947"/>
        <item x="949"/>
        <item x="958"/>
        <item x="950"/>
        <item x="951"/>
        <item x="952"/>
        <item x="953"/>
        <item x="959"/>
        <item x="960"/>
        <item x="961"/>
        <item x="962"/>
        <item x="963"/>
        <item x="964"/>
        <item x="965"/>
        <item x="966"/>
        <item x="967"/>
        <item x="968"/>
        <item x="969"/>
        <item x="972"/>
        <item x="973"/>
        <item x="970"/>
        <item x="975"/>
        <item x="974"/>
        <item x="971"/>
        <item x="976"/>
        <item x="977"/>
        <item x="978"/>
        <item x="979"/>
        <item x="980"/>
        <item x="981"/>
        <item x="982"/>
        <item x="983"/>
        <item x="984"/>
        <item x="985"/>
        <item x="986"/>
        <item x="987"/>
        <item x="988"/>
        <item x="989"/>
        <item x="990"/>
        <item x="991"/>
        <item x="992"/>
        <item x="993"/>
        <item x="0"/>
        <item x="1"/>
        <item x="2"/>
        <item x="3"/>
        <item x="4"/>
        <item x="5"/>
        <item x="6"/>
        <item x="7"/>
        <item x="8"/>
        <item x="9"/>
        <item x="10"/>
        <item x="2730"/>
        <item x="4004"/>
        <item x="2496"/>
        <item x="2410"/>
        <item x="3885"/>
        <item x="2211"/>
        <item x="4334"/>
        <item x="3567"/>
        <item x="3352"/>
        <item x="2814"/>
        <item x="4593"/>
        <item x="3648"/>
        <item x="3349"/>
        <item x="4330"/>
        <item x="3350"/>
        <item x="4331"/>
        <item x="4332"/>
        <item x="3353"/>
        <item x="4333"/>
        <item x="3351"/>
        <item x="2854"/>
        <item x="2813"/>
        <item x="3007"/>
        <item x="2837"/>
        <item x="4291"/>
        <item x="4164"/>
        <item x="2595"/>
        <item x="2598"/>
        <item x="2504"/>
        <item x="2417"/>
        <item x="4156"/>
        <item x="1511"/>
        <item x="1070"/>
        <item x="4253"/>
        <item x="4005"/>
        <item x="1082"/>
        <item x="2365"/>
        <item x="2384"/>
        <item x="2855"/>
        <item x="2499"/>
        <item x="2740"/>
        <item x="2258"/>
        <item x="3699"/>
        <item x="2929"/>
        <item x="2815"/>
        <item x="1561"/>
        <item x="2739"/>
        <item x="3191"/>
        <item x="3127"/>
        <item x="3700"/>
        <item x="3726"/>
        <item x="3568"/>
        <item x="3517"/>
        <item x="3145"/>
        <item x="3701"/>
        <item x="4361"/>
        <item x="4096"/>
        <item x="2741"/>
        <item x="3002"/>
        <item x="3741"/>
        <item x="3698"/>
        <item x="2725"/>
        <item x="2220"/>
        <item x="3649"/>
        <item x="3475"/>
        <item x="3702"/>
        <item x="2727"/>
        <item x="2221"/>
        <item x="2817"/>
        <item x="4455"/>
        <item x="2222"/>
        <item x="4366"/>
        <item x="3651"/>
        <item x="2096"/>
        <item x="4595"/>
        <item x="3003"/>
        <item x="3476"/>
        <item x="2030"/>
        <item x="2999"/>
        <item x="2856"/>
        <item x="3650"/>
        <item x="4075"/>
        <item x="2751"/>
        <item x="1166"/>
        <item x="3652"/>
        <item x="3653"/>
        <item x="4586"/>
        <item x="1058"/>
        <item x="1338"/>
        <item x="3001"/>
        <item x="2596"/>
        <item x="3473"/>
        <item x="3655"/>
        <item x="3654"/>
        <item x="2358"/>
        <item x="3970"/>
        <item x="2260"/>
        <item x="3347"/>
        <item x="2742"/>
        <item x="2966"/>
        <item x="2226"/>
        <item x="3656"/>
        <item x="1190"/>
        <item x="2581"/>
        <item x="4591"/>
        <item x="1340"/>
        <item x="4362"/>
        <item x="4168"/>
        <item x="2561"/>
        <item x="2045"/>
        <item x="4415"/>
        <item x="2501"/>
        <item x="3211"/>
        <item x="4499"/>
        <item x="4157"/>
        <item x="2135"/>
        <item x="1387"/>
        <item x="2042"/>
        <item x="3217"/>
        <item x="3662"/>
        <item x="3883"/>
        <item x="2877"/>
        <item x="3008"/>
        <item x="3009"/>
        <item x="3172"/>
        <item x="1054"/>
        <item x="3658"/>
        <item x="2857"/>
        <item x="2726"/>
        <item x="4358"/>
        <item x="2557"/>
        <item x="3659"/>
        <item x="4592"/>
        <item x="2359"/>
        <item x="3660"/>
        <item x="3657"/>
        <item x="3661"/>
        <item x="3766"/>
        <item x="2853"/>
        <item x="3072"/>
        <item x="2519"/>
        <item x="4359"/>
        <item x="2330"/>
        <item x="3017"/>
        <item x="3173"/>
        <item x="3764"/>
        <item x="2731"/>
        <item x="2136"/>
        <item x="2177"/>
        <item x="3014"/>
        <item x="2137"/>
        <item x="4165"/>
        <item x="3743"/>
        <item x="1872"/>
        <item x="2597"/>
        <item x="2876"/>
        <item x="2060"/>
        <item x="4249"/>
        <item x="4022"/>
        <item x="3767"/>
        <item x="2059"/>
        <item x="2460"/>
        <item x="2259"/>
        <item x="3076"/>
        <item x="2940"/>
        <item x="2233"/>
        <item x="2022"/>
        <item x="2838"/>
        <item x="4360"/>
        <item x="3005"/>
        <item x="3973"/>
        <item x="3177"/>
        <item x="1661"/>
        <item x="1618"/>
        <item x="2839"/>
        <item x="2858"/>
        <item x="4016"/>
        <item x="3765"/>
        <item x="1339"/>
        <item x="2461"/>
        <item x="3477"/>
        <item x="3338"/>
        <item x="1850"/>
        <item x="3071"/>
        <item x="2360"/>
        <item x="3882"/>
        <item x="3946"/>
        <item x="2329"/>
        <item x="2542"/>
        <item x="2543"/>
        <item x="2544"/>
        <item x="4062"/>
        <item x="2545"/>
        <item x="3133"/>
        <item x="3768"/>
        <item x="4017"/>
        <item x="3339"/>
        <item x="3334"/>
        <item x="2454"/>
        <item x="2453"/>
        <item x="2041"/>
        <item x="3478"/>
        <item x="3881"/>
        <item x="3884"/>
        <item x="2458"/>
        <item x="2503"/>
        <item x="4574"/>
        <item x="3237"/>
        <item x="4097"/>
        <item x="2232"/>
        <item x="2292"/>
        <item x="3769"/>
        <item x="3886"/>
        <item x="1657"/>
        <item x="4082"/>
        <item x="2174"/>
        <item x="3770"/>
        <item x="3771"/>
        <item x="3772"/>
        <item x="3386"/>
        <item x="2476"/>
        <item x="3124"/>
        <item x="2512"/>
        <item x="3603"/>
        <item x="3387"/>
        <item x="3773"/>
        <item x="2495"/>
        <item x="2407"/>
        <item x="2546"/>
        <item x="3974"/>
        <item x="2608"/>
        <item x="2389"/>
        <item x="3488"/>
        <item x="3199"/>
        <item x="1524"/>
        <item x="2373"/>
        <item x="2752"/>
        <item x="4027"/>
        <item x="3070"/>
        <item x="4025"/>
        <item x="3742"/>
        <item x="4414"/>
        <item x="4078"/>
        <item x="4597"/>
        <item x="2497"/>
        <item x="4076"/>
        <item x="2295"/>
        <item x="2206"/>
        <item x="2610"/>
        <item x="3518"/>
        <item x="2601"/>
        <item x="2564"/>
        <item x="2859"/>
        <item x="2293"/>
        <item x="3971"/>
        <item x="1059"/>
        <item x="2590"/>
        <item x="2602"/>
        <item x="3389"/>
        <item x="2607"/>
        <item x="1749"/>
        <item x="4160"/>
        <item x="4270"/>
        <item x="3978"/>
        <item x="4487"/>
        <item x="2589"/>
        <item x="2205"/>
        <item x="2759"/>
        <item x="2881"/>
        <item x="3273"/>
        <item x="4077"/>
        <item x="2860"/>
        <item x="4424"/>
        <item x="2025"/>
        <item x="2411"/>
        <item x="2100"/>
        <item x="2304"/>
        <item x="3274"/>
        <item x="2885"/>
        <item x="4084"/>
        <item x="4187"/>
        <item x="4254"/>
        <item x="3431"/>
        <item x="2058"/>
        <item x="1831"/>
        <item x="3205"/>
        <item x="4095"/>
        <item x="2031"/>
        <item x="2201"/>
        <item x="4162"/>
        <item x="1725"/>
        <item x="4158"/>
        <item x="3275"/>
        <item x="2294"/>
        <item x="4293"/>
        <item x="3221"/>
        <item x="4431"/>
        <item x="3571"/>
        <item x="2387"/>
        <item x="2500"/>
        <item x="2558"/>
        <item x="3474"/>
        <item x="2099"/>
        <item x="3218"/>
        <item x="2744"/>
        <item x="2745"/>
        <item x="3006"/>
        <item x="3519"/>
        <item x="1750"/>
        <item x="4083"/>
        <item x="4423"/>
        <item x="2816"/>
        <item x="4217"/>
        <item x="3242"/>
        <item x="3200"/>
        <item x="2743"/>
        <item x="3201"/>
        <item x="3202"/>
        <item x="2882"/>
        <item x="3520"/>
        <item x="2878"/>
        <item x="4159"/>
        <item x="2555"/>
        <item x="1751"/>
        <item x="2207"/>
        <item x="2818"/>
        <item x="2507"/>
        <item x="2599"/>
        <item x="2880"/>
        <item x="2758"/>
        <item x="4292"/>
        <item x="1455"/>
        <item x="2559"/>
        <item x="3388"/>
        <item x="2408"/>
        <item x="2879"/>
        <item x="2175"/>
        <item x="2560"/>
        <item x="2600"/>
        <item x="2296"/>
        <item x="2141"/>
        <item x="4169"/>
        <item x="1724"/>
        <item x="3263"/>
        <item x="4161"/>
        <item x="2298"/>
        <item x="2760"/>
        <item x="2413"/>
        <item x="3174"/>
        <item x="4335"/>
        <item x="2299"/>
        <item x="3203"/>
        <item x="4178"/>
        <item x="4163"/>
        <item x="2375"/>
        <item x="3269"/>
        <item x="4248"/>
        <item x="3219"/>
        <item x="3215"/>
        <item x="4269"/>
        <item x="3209"/>
        <item x="2765"/>
        <item x="4336"/>
        <item x="4180"/>
        <item x="2746"/>
        <item x="3251"/>
        <item x="1405"/>
        <item x="2862"/>
        <item x="2819"/>
        <item x="4218"/>
        <item x="3521"/>
        <item x="3261"/>
        <item x="2861"/>
        <item x="3262"/>
        <item x="1328"/>
        <item x="2583"/>
        <item x="3123"/>
        <item x="4021"/>
        <item x="3212"/>
        <item x="3239"/>
        <item x="2820"/>
        <item x="2821"/>
        <item x="3214"/>
        <item x="2822"/>
        <item x="4219"/>
        <item x="2863"/>
        <item x="1754"/>
        <item x="3523"/>
        <item x="3604"/>
        <item x="3602"/>
        <item x="2840"/>
        <item x="4220"/>
        <item x="4023"/>
        <item x="3171"/>
        <item x="4500"/>
        <item x="4275"/>
        <item x="3126"/>
        <item x="2964"/>
        <item x="2214"/>
        <item x="2810"/>
        <item x="4144"/>
        <item x="4063"/>
        <item x="3522"/>
        <item x="3268"/>
        <item x="4170"/>
        <item x="3182"/>
        <item x="4367"/>
        <item x="3524"/>
        <item x="4575"/>
        <item x="2732"/>
        <item x="3210"/>
        <item x="1424"/>
        <item x="4009"/>
        <item x="4145"/>
        <item x="2716"/>
        <item x="3004"/>
        <item x="3525"/>
        <item x="3526"/>
        <item x="3527"/>
        <item x="3528"/>
        <item x="3220"/>
        <item x="3529"/>
        <item x="3390"/>
        <item x="3270"/>
        <item x="2864"/>
        <item x="3000"/>
        <item x="2823"/>
        <item x="2733"/>
        <item x="2753"/>
        <item x="3897"/>
        <item x="3238"/>
        <item x="1336"/>
        <item x="4255"/>
        <item x="2747"/>
        <item x="3143"/>
        <item x="1723"/>
        <item x="4221"/>
        <item x="3080"/>
        <item x="3204"/>
        <item x="3183"/>
        <item x="2603"/>
        <item x="4599"/>
        <item x="3666"/>
        <item x="4420"/>
        <item x="3667"/>
        <item x="3663"/>
        <item x="2841"/>
        <item x="3664"/>
        <item x="3290"/>
        <item x="4573"/>
        <item x="3250"/>
        <item x="3074"/>
        <item x="3665"/>
        <item x="3745"/>
        <item x="2842"/>
        <item x="4345"/>
        <item x="3267"/>
        <item x="3276"/>
        <item x="1706"/>
        <item x="3181"/>
        <item x="2310"/>
        <item x="2580"/>
        <item x="4222"/>
        <item x="4223"/>
        <item x="3668"/>
        <item x="3283"/>
        <item x="3669"/>
        <item x="3670"/>
        <item x="1123"/>
        <item x="4224"/>
        <item x="4256"/>
        <item x="4257"/>
        <item x="3703"/>
        <item x="4273"/>
        <item x="1781"/>
        <item x="4225"/>
        <item x="3671"/>
        <item x="3672"/>
        <item x="3673"/>
        <item x="4227"/>
        <item x="2230"/>
        <item x="2229"/>
        <item x="3774"/>
        <item x="4337"/>
        <item x="3257"/>
        <item x="1595"/>
        <item x="4416"/>
        <item x="2409"/>
        <item x="2506"/>
        <item x="2808"/>
        <item x="4433"/>
        <item x="2809"/>
        <item x="3280"/>
        <item x="3281"/>
        <item x="2865"/>
        <item x="4437"/>
        <item x="3266"/>
        <item x="2371"/>
        <item x="3248"/>
        <item x="3176"/>
        <item x="3249"/>
        <item x="3675"/>
        <item x="2516"/>
        <item x="2297"/>
        <item x="3674"/>
        <item x="1077"/>
        <item x="4081"/>
        <item x="2386"/>
        <item x="1677"/>
        <item x="2225"/>
        <item x="4226"/>
        <item x="4064"/>
        <item x="2866"/>
        <item x="4153"/>
        <item x="2133"/>
        <item x="2844"/>
        <item x="1612"/>
        <item x="3122"/>
        <item x="2157"/>
        <item x="3244"/>
        <item x="2414"/>
        <item x="2843"/>
        <item x="2092"/>
        <item x="4598"/>
        <item x="1365"/>
        <item x="1813"/>
        <item x="2883"/>
        <item x="1782"/>
        <item x="4274"/>
        <item x="3078"/>
        <item x="2158"/>
        <item x="3704"/>
        <item x="2156"/>
        <item x="4585"/>
        <item x="2584"/>
        <item x="4583"/>
        <item x="3179"/>
        <item x="3129"/>
        <item x="2026"/>
        <item x="3990"/>
        <item x="2444"/>
        <item x="3887"/>
        <item x="3079"/>
        <item x="3130"/>
        <item x="3255"/>
        <item x="3142"/>
        <item x="2217"/>
        <item x="2361"/>
        <item x="1329"/>
        <item x="2412"/>
        <item x="3889"/>
        <item x="2305"/>
        <item x="2502"/>
        <item x="2109"/>
        <item x="4346"/>
        <item x="4228"/>
        <item x="4338"/>
        <item x="2523"/>
        <item x="1160"/>
        <item x="2139"/>
        <item x="3607"/>
        <item x="4502"/>
        <item x="3132"/>
        <item x="3877"/>
        <item x="2824"/>
        <item x="3087"/>
        <item x="2142"/>
        <item x="2178"/>
        <item x="1671"/>
        <item x="3775"/>
        <item x="2055"/>
        <item x="1008"/>
        <item x="3840"/>
        <item x="3776"/>
        <item x="1823"/>
        <item x="2845"/>
        <item x="4339"/>
        <item x="2416"/>
        <item x="3570"/>
        <item x="2462"/>
        <item x="3777"/>
        <item x="4181"/>
        <item x="2459"/>
        <item x="1748"/>
        <item x="2498"/>
        <item x="2471"/>
        <item x="4182"/>
        <item x="4085"/>
        <item x="2509"/>
        <item x="1158"/>
        <item x="1000"/>
        <item x="4363"/>
        <item x="3271"/>
        <item x="2309"/>
        <item x="3888"/>
        <item x="2185"/>
        <item x="4340"/>
        <item x="3264"/>
        <item x="1341"/>
        <item x="4041"/>
        <item x="1004"/>
        <item x="3231"/>
        <item x="3778"/>
        <item x="2511"/>
        <item x="4413"/>
        <item x="2945"/>
        <item x="1005"/>
        <item x="3487"/>
        <item x="3878"/>
        <item x="3258"/>
        <item x="3594"/>
        <item x="2946"/>
        <item x="4409"/>
        <item x="1139"/>
        <item x="3779"/>
        <item x="2321"/>
        <item x="2390"/>
        <item x="2510"/>
        <item x="2927"/>
        <item x="2279"/>
        <item x="2057"/>
        <item x="4368"/>
        <item x="3337"/>
        <item x="3336"/>
        <item x="3429"/>
        <item x="2179"/>
        <item x="1083"/>
        <item x="3284"/>
        <item x="3233"/>
        <item x="2463"/>
        <item x="2654"/>
        <item x="4443"/>
        <item x="4024"/>
        <item x="2556"/>
        <item x="4442"/>
        <item x="4645"/>
        <item x="4018"/>
        <item x="4229"/>
        <item x="4341"/>
        <item x="3482"/>
        <item x="2591"/>
        <item x="1223"/>
        <item x="1087"/>
        <item x="1104"/>
        <item x="2363"/>
        <item x="1330"/>
        <item x="2481"/>
        <item x="2484"/>
        <item x="2024"/>
        <item x="4497"/>
        <item x="2482"/>
        <item x="2846"/>
        <item x="2565"/>
        <item x="2056"/>
        <item x="4008"/>
        <item x="2514"/>
        <item x="2455"/>
        <item x="3780"/>
        <item x="2547"/>
        <item x="4086"/>
        <item x="2548"/>
        <item x="3178"/>
        <item x="2549"/>
        <item x="2550"/>
        <item x="3097"/>
        <item x="3781"/>
        <item x="4342"/>
        <item x="1236"/>
        <item x="2562"/>
        <item x="4258"/>
        <item x="3784"/>
        <item x="2847"/>
        <item x="1790"/>
        <item x="3782"/>
        <item x="2300"/>
        <item x="3175"/>
        <item x="3595"/>
        <item x="4421"/>
        <item x="1027"/>
        <item x="4146"/>
        <item x="1331"/>
        <item x="3186"/>
        <item x="4087"/>
        <item x="2867"/>
        <item x="994"/>
        <item x="995"/>
        <item x="996"/>
        <item x="997"/>
        <item x="998"/>
        <item x="999"/>
        <item x="3641"/>
        <item x="3642"/>
        <item x="3643"/>
        <item x="3644"/>
        <item x="3645"/>
        <item x="3646"/>
        <item x="3647"/>
        <item x="3697"/>
        <item x="4043"/>
        <item x="3744"/>
        <item x="1512"/>
        <item x="3236"/>
        <item x="4065"/>
        <item x="3975"/>
        <item x="3446"/>
        <item x="2291"/>
        <item x="3134"/>
        <item x="3486"/>
        <item x="3089"/>
        <item x="2611"/>
        <item x="4343"/>
        <item x="2825"/>
        <item x="3783"/>
        <item x="2098"/>
        <item x="2577"/>
        <item x="1710"/>
        <item x="2941"/>
        <item x="1332"/>
        <item x="2183"/>
        <item x="4344"/>
        <item x="2188"/>
        <item x="3313"/>
        <item x="1376"/>
        <item x="3938"/>
        <item x="3057"/>
        <item x="4216"/>
        <item x="1856"/>
        <item x="2632"/>
        <item x="2911"/>
        <item x="1084"/>
        <item x="4596"/>
        <item x="3117"/>
        <item x="2505"/>
        <item x="1073"/>
        <item x="1108"/>
        <item x="2198"/>
        <item x="4373"/>
        <item x="4374"/>
        <item x="4375"/>
        <item x="1740"/>
        <item x="1131"/>
        <item x="3184"/>
        <item x="3010"/>
        <item x="1396"/>
        <item x="3069"/>
        <item x="3391"/>
        <item x="4066"/>
        <item x="3785"/>
        <item x="2097"/>
        <item x="3084"/>
        <item x="3315"/>
        <item x="3309"/>
        <item x="2763"/>
        <item x="2826"/>
        <item x="2949"/>
        <item x="2950"/>
        <item x="2947"/>
        <item x="2948"/>
        <item x="4147"/>
        <item x="2210"/>
        <item x="1830"/>
        <item x="2942"/>
        <item x="4098"/>
        <item x="4067"/>
        <item x="3721"/>
        <item x="4068"/>
        <item x="2283"/>
        <item x="4230"/>
        <item x="4148"/>
        <item x="2592"/>
        <item x="2054"/>
        <item x="3011"/>
        <item x="2951"/>
        <item x="2952"/>
        <item x="2953"/>
        <item x="2954"/>
        <item x="1767"/>
        <item x="2955"/>
        <item x="2613"/>
        <item x="1325"/>
        <item x="4010"/>
        <item x="2754"/>
        <item x="3958"/>
        <item x="4069"/>
        <item x="2525"/>
        <item x="2827"/>
        <item x="2828"/>
        <item x="2829"/>
        <item x="2830"/>
        <item x="2831"/>
        <item x="4070"/>
        <item x="4088"/>
        <item x="2418"/>
        <item x="2757"/>
        <item x="2199"/>
        <item x="3392"/>
        <item x="3227"/>
        <item x="4091"/>
        <item x="2563"/>
        <item x="3185"/>
        <item x="4035"/>
        <item x="4579"/>
        <item x="2352"/>
        <item x="3481"/>
        <item x="2111"/>
        <item x="4581"/>
        <item x="4578"/>
        <item x="3207"/>
        <item x="2918"/>
        <item x="2037"/>
        <item x="1163"/>
        <item x="3729"/>
        <item x="3045"/>
        <item x="2617"/>
        <item x="1152"/>
        <item x="3575"/>
        <item x="2348"/>
        <item x="3491"/>
        <item x="1771"/>
        <item x="1542"/>
        <item x="1010"/>
        <item x="2646"/>
        <item x="1362"/>
        <item x="2397"/>
        <item x="4211"/>
        <item x="2648"/>
        <item x="4379"/>
        <item x="4611"/>
        <item x="3492"/>
        <item x="3068"/>
        <item x="3111"/>
        <item x="3493"/>
        <item x="2992"/>
        <item x="3548"/>
        <item x="2628"/>
        <item x="4565"/>
        <item x="2996"/>
        <item x="4188"/>
        <item x="1591"/>
        <item x="1809"/>
        <item x="3150"/>
        <item x="1044"/>
        <item x="3549"/>
        <item x="4196"/>
        <item x="2621"/>
        <item x="2782"/>
        <item x="1292"/>
        <item x="1772"/>
        <item x="2805"/>
        <item x="1064"/>
        <item x="1030"/>
        <item x="1031"/>
        <item x="1498"/>
        <item x="1499"/>
        <item x="3926"/>
        <item x="2783"/>
        <item x="1847"/>
        <item x="1351"/>
        <item x="1471"/>
        <item x="2618"/>
        <item x="2619"/>
        <item x="2620"/>
        <item x="2804"/>
        <item x="3279"/>
        <item x="3587"/>
        <item x="1520"/>
        <item x="2886"/>
        <item x="2122"/>
        <item x="3293"/>
        <item x="4207"/>
        <item x="1377"/>
        <item x="1390"/>
        <item x="3067"/>
        <item x="3746"/>
        <item x="1353"/>
        <item x="1352"/>
        <item x="1532"/>
        <item x="1386"/>
        <item x="1354"/>
        <item x="4197"/>
        <item x="1355"/>
        <item x="1356"/>
        <item x="3732"/>
        <item x="3158"/>
        <item x="1624"/>
        <item x="4634"/>
        <item x="2152"/>
        <item x="4380"/>
        <item x="2170"/>
        <item x="2989"/>
        <item x="2538"/>
        <item x="1110"/>
        <item x="1146"/>
        <item x="3494"/>
        <item x="1029"/>
        <item x="1121"/>
        <item x="3234"/>
        <item x="1626"/>
        <item x="2664"/>
        <item x="2622"/>
        <item x="1229"/>
        <item x="1491"/>
        <item x="1492"/>
        <item x="1493"/>
        <item x="1494"/>
        <item x="1549"/>
        <item x="4642"/>
        <item x="3685"/>
        <item x="3252"/>
        <item x="2774"/>
        <item x="3550"/>
        <item x="3551"/>
        <item x="1250"/>
        <item x="1539"/>
        <item x="4615"/>
        <item x="1495"/>
        <item x="2787"/>
        <item x="3942"/>
        <item x="2784"/>
        <item x="2785"/>
        <item x="2786"/>
        <item x="1258"/>
        <item x="1244"/>
        <item x="4051"/>
        <item x="2796"/>
        <item x="4212"/>
        <item x="1776"/>
        <item x="4298"/>
        <item x="3296"/>
        <item x="1594"/>
        <item x="3241"/>
        <item x="2445"/>
        <item x="3553"/>
        <item x="3621"/>
        <item x="1806"/>
        <item x="2401"/>
        <item x="3515"/>
        <item x="3939"/>
        <item x="1242"/>
        <item x="3947"/>
        <item x="3552"/>
        <item x="2789"/>
        <item x="2788"/>
        <item x="2790"/>
        <item x="2317"/>
        <item x="4484"/>
        <item x="3620"/>
        <item x="1116"/>
        <item x="2791"/>
        <item x="2350"/>
        <item x="2354"/>
        <item x="2269"/>
        <item x="2970"/>
        <item x="3980"/>
        <item x="3495"/>
        <item x="2792"/>
        <item x="2793"/>
        <item x="2794"/>
        <item x="2795"/>
        <item x="4312"/>
        <item x="2930"/>
        <item x="3496"/>
        <item x="4328"/>
        <item x="1346"/>
        <item x="3331"/>
        <item x="2931"/>
        <item x="2932"/>
        <item x="2933"/>
        <item x="3514"/>
        <item x="2934"/>
        <item x="1643"/>
        <item x="3952"/>
        <item x="2797"/>
        <item x="4199"/>
        <item x="1696"/>
        <item x="3022"/>
        <item x="4299"/>
        <item x="4621"/>
        <item x="1378"/>
        <item x="4381"/>
        <item x="2571"/>
        <item x="3194"/>
        <item x="4300"/>
        <item x="4319"/>
        <item x="3554"/>
        <item x="2328"/>
        <item x="3622"/>
        <item x="3196"/>
        <item x="1109"/>
        <item x="3623"/>
        <item x="3624"/>
        <item x="2896"/>
        <item x="1323"/>
        <item x="4327"/>
        <item x="1388"/>
        <item x="1505"/>
        <item x="2890"/>
        <item x="1548"/>
        <item x="4320"/>
        <item x="1015"/>
        <item x="1316"/>
        <item x="3813"/>
        <item x="3869"/>
        <item x="1533"/>
        <item x="1428"/>
        <item x="2436"/>
        <item x="1072"/>
        <item x="2902"/>
        <item x="1124"/>
        <item x="1371"/>
        <item x="4314"/>
        <item x="2629"/>
        <item x="1372"/>
        <item x="1179"/>
        <item x="1469"/>
        <item x="4324"/>
        <item x="3696"/>
        <item x="3625"/>
        <item x="2433"/>
        <item x="3636"/>
        <item x="1053"/>
        <item x="4313"/>
        <item x="1209"/>
        <item x="3048"/>
        <item x="1047"/>
        <item x="1637"/>
        <item x="4388"/>
        <item x="4054"/>
        <item x="1319"/>
        <item x="2916"/>
        <item x="2912"/>
        <item x="1554"/>
        <item x="3728"/>
        <item x="1580"/>
        <item x="1689"/>
        <item x="3730"/>
        <item x="1555"/>
        <item x="2468"/>
        <item x="3731"/>
        <item x="2377"/>
        <item x="3705"/>
        <item x="1584"/>
        <item x="1861"/>
        <item x="4471"/>
        <item x="1312"/>
        <item x="4307"/>
        <item x="3740"/>
        <item x="1106"/>
        <item x="4463"/>
        <item x="4019"/>
        <item x="3686"/>
        <item x="3637"/>
        <item x="3638"/>
        <item x="1726"/>
        <item x="1478"/>
        <item x="1839"/>
        <item x="1479"/>
        <item x="3333"/>
        <item x="3026"/>
        <item x="3626"/>
        <item x="2438"/>
        <item x="2415"/>
        <item x="3961"/>
        <item x="2935"/>
        <item x="2936"/>
        <item x="2938"/>
        <item x="2937"/>
        <item x="1239"/>
        <item x="2485"/>
        <item x="2939"/>
        <item x="2474"/>
        <item x="3904"/>
        <item x="2479"/>
        <item x="2480"/>
        <item x="2487"/>
        <item x="1797"/>
        <item x="1358"/>
        <item x="2892"/>
        <item x="4395"/>
        <item x="4464"/>
        <item x="1527"/>
        <item x="1444"/>
        <item x="4396"/>
        <item x="2393"/>
        <item x="4389"/>
        <item x="1768"/>
        <item x="3717"/>
        <item x="3962"/>
        <item x="3723"/>
        <item x="3949"/>
        <item x="3029"/>
        <item x="3197"/>
        <item x="2399"/>
        <item x="1615"/>
        <item x="4633"/>
        <item x="2131"/>
        <item x="3240"/>
        <item x="2325"/>
        <item x="1769"/>
        <item x="1765"/>
        <item x="1801"/>
        <item x="3101"/>
        <item x="1770"/>
        <item x="3693"/>
        <item x="3631"/>
        <item x="2379"/>
        <item x="1569"/>
        <item x="1266"/>
        <item x="1558"/>
        <item x="1731"/>
        <item x="2535"/>
        <item x="3734"/>
        <item x="3040"/>
        <item x="1364"/>
        <item x="1682"/>
        <item x="1843"/>
        <item x="2990"/>
        <item x="1846"/>
        <item x="1289"/>
        <item x="3712"/>
        <item x="1632"/>
        <item x="3103"/>
        <item x="3225"/>
        <item x="3707"/>
        <item x="1149"/>
        <item x="1040"/>
        <item x="2388"/>
        <item x="3627"/>
        <item x="4622"/>
        <item x="1849"/>
        <item x="2803"/>
        <item x="3715"/>
        <item x="3706"/>
        <item x="1142"/>
        <item x="3708"/>
        <item x="1654"/>
        <item x="1188"/>
        <item x="1180"/>
        <item x="2656"/>
        <item x="3709"/>
        <item x="1085"/>
        <item x="1255"/>
        <item x="3628"/>
        <item x="3024"/>
        <item x="4452"/>
        <item x="3629"/>
        <item x="1434"/>
        <item x="1670"/>
        <item x="2367"/>
        <item x="4612"/>
        <item x="1606"/>
        <item x="1664"/>
        <item x="1602"/>
        <item x="1665"/>
        <item x="4323"/>
        <item x="4308"/>
        <item x="3064"/>
        <item x="3996"/>
        <item x="4325"/>
        <item x="3687"/>
        <item x="1363"/>
        <item x="3688"/>
        <item x="1367"/>
        <item x="1389"/>
        <item x="1660"/>
        <item x="1625"/>
        <item x="4006"/>
        <item x="3630"/>
        <item x="4315"/>
        <item x="1458"/>
        <item x="3689"/>
        <item x="3918"/>
        <item x="3690"/>
        <item x="2319"/>
        <item x="3722"/>
        <item x="3691"/>
        <item x="1597"/>
        <item x="2887"/>
        <item x="2798"/>
        <item x="4316"/>
        <item x="3710"/>
        <item x="1368"/>
        <item x="2344"/>
        <item x="1245"/>
        <item x="3998"/>
        <item x="1357"/>
        <item x="3954"/>
        <item x="2657"/>
        <item x="4302"/>
        <item x="4317"/>
        <item x="4382"/>
        <item x="1473"/>
        <item x="1189"/>
        <item x="3694"/>
        <item x="3870"/>
        <item x="1693"/>
        <item x="1065"/>
        <item x="4475"/>
        <item x="1633"/>
        <item x="1060"/>
        <item x="4322"/>
        <item x="1466"/>
        <item x="3297"/>
        <item x="1069"/>
        <item x="2799"/>
        <item x="3719"/>
        <item x="1157"/>
        <item x="4301"/>
        <item x="3102"/>
        <item x="4629"/>
        <item x="1684"/>
        <item x="2223"/>
        <item x="3912"/>
        <item x="3632"/>
        <item x="3695"/>
        <item x="3992"/>
        <item x="4601"/>
        <item x="2915"/>
        <item x="1318"/>
        <item x="4303"/>
        <item x="1803"/>
        <item x="3039"/>
        <item x="3844"/>
        <item x="3692"/>
        <item x="2714"/>
        <item x="3943"/>
        <item x="3121"/>
        <item x="3846"/>
        <item x="3724"/>
        <item x="3043"/>
        <item x="1114"/>
        <item x="1773"/>
        <item x="2475"/>
        <item x="3716"/>
        <item x="1820"/>
        <item x="2366"/>
        <item x="1168"/>
        <item x="2435"/>
        <item x="1513"/>
        <item x="1585"/>
        <item x="1854"/>
        <item x="2227"/>
        <item x="3923"/>
        <item x="1514"/>
        <item x="1812"/>
        <item x="1515"/>
        <item x="1516"/>
        <item x="3633"/>
        <item x="1517"/>
        <item x="1080"/>
        <item x="3599"/>
        <item x="1565"/>
        <item x="3733"/>
        <item x="1733"/>
        <item x="1683"/>
        <item x="3711"/>
        <item x="2171"/>
        <item x="3030"/>
        <item x="4399"/>
        <item x="2907"/>
        <item x="2492"/>
        <item x="1055"/>
        <item x="2345"/>
        <item x="3814"/>
        <item x="3634"/>
        <item x="4304"/>
        <item x="2486"/>
        <item x="3758"/>
        <item x="2251"/>
        <item x="3953"/>
        <item x="2278"/>
        <item x="3088"/>
        <item x="4630"/>
        <item x="3815"/>
        <item x="4015"/>
        <item x="4609"/>
        <item x="4570"/>
        <item x="3816"/>
        <item x="3456"/>
        <item x="3750"/>
        <item x="1870"/>
        <item x="1419"/>
        <item x="4020"/>
        <item x="3817"/>
        <item x="3871"/>
        <item x="2909"/>
        <item x="3751"/>
        <item x="4643"/>
        <item x="4057"/>
        <item x="3818"/>
        <item x="1066"/>
        <item x="2469"/>
        <item x="3857"/>
        <item x="3050"/>
        <item x="1406"/>
        <item x="3819"/>
        <item x="2662"/>
        <item x="1411"/>
        <item x="1397"/>
        <item x="3300"/>
        <item x="4631"/>
        <item x="1655"/>
        <item x="4626"/>
        <item x="1013"/>
        <item x="3752"/>
        <item x="1744"/>
        <item x="3104"/>
        <item x="4486"/>
        <item x="4640"/>
        <item x="3820"/>
        <item x="2908"/>
        <item x="1607"/>
        <item x="1061"/>
        <item x="3858"/>
        <item x="3821"/>
        <item x="3822"/>
        <item x="2905"/>
        <item x="3823"/>
        <item x="3824"/>
        <item x="3825"/>
        <item x="3868"/>
        <item x="1566"/>
        <item x="1094"/>
        <item x="2434"/>
        <item x="3748"/>
        <item x="1686"/>
        <item x="1572"/>
        <item x="3749"/>
        <item x="4383"/>
        <item x="4100"/>
        <item x="4564"/>
        <item x="3098"/>
        <item x="3963"/>
        <item x="1264"/>
        <item x="1804"/>
        <item x="4208"/>
        <item x="3036"/>
        <item x="4641"/>
        <item x="1408"/>
        <item x="2665"/>
        <item x="4071"/>
        <item x="4171"/>
        <item x="2101"/>
        <item x="2582"/>
        <item x="2318"/>
        <item x="3872"/>
        <item x="2852"/>
        <item x="4390"/>
        <item x="4400"/>
        <item x="2983"/>
        <item x="1581"/>
        <item x="1567"/>
        <item x="2439"/>
        <item x="2065"/>
        <item x="2043"/>
        <item x="2540"/>
        <item x="1755"/>
        <item x="1545"/>
        <item x="2728"/>
        <item x="3907"/>
        <item x="2180"/>
        <item x="3015"/>
        <item x="1698"/>
        <item x="3073"/>
        <item x="3826"/>
        <item x="1181"/>
        <item x="4079"/>
        <item x="1182"/>
        <item x="4438"/>
        <item x="2868"/>
        <item x="4384"/>
        <item x="1017"/>
        <item x="1067"/>
        <item x="1646"/>
        <item x="2981"/>
        <item x="2653"/>
        <item x="3827"/>
        <item x="3873"/>
        <item x="4402"/>
        <item x="4176"/>
        <item x="4089"/>
        <item x="4407"/>
        <item x="2623"/>
        <item x="3753"/>
        <item x="4385"/>
        <item x="2900"/>
        <item x="4627"/>
        <item x="3099"/>
        <item x="4636"/>
        <item x="1369"/>
        <item x="3754"/>
        <item x="3755"/>
        <item x="1573"/>
        <item x="4605"/>
        <item x="2901"/>
        <item x="1195"/>
        <item x="1398"/>
        <item x="4469"/>
        <item x="1394"/>
        <item x="4637"/>
        <item x="3299"/>
        <item x="4485"/>
        <item x="1162"/>
        <item x="4055"/>
        <item x="3848"/>
        <item x="1091"/>
        <item x="1579"/>
        <item x="1415"/>
        <item x="1081"/>
        <item x="2440"/>
        <item x="1014"/>
        <item x="3759"/>
        <item x="1071"/>
        <item x="3847"/>
        <item x="1873"/>
        <item x="3393"/>
        <item x="2604"/>
        <item x="2755"/>
        <item x="3828"/>
        <item x="4594"/>
        <item x="3295"/>
        <item x="1496"/>
        <item x="1287"/>
        <item x="3531"/>
        <item x="1766"/>
        <item x="2761"/>
        <item x="3306"/>
        <item x="3447"/>
        <item x="3532"/>
        <item x="3533"/>
        <item x="1251"/>
        <item x="3957"/>
        <item x="3319"/>
        <item x="4372"/>
        <item x="1560"/>
        <item x="2369"/>
        <item x="2333"/>
        <item x="2910"/>
        <item x="2836"/>
        <item x="2465"/>
        <item x="4080"/>
        <item x="3148"/>
        <item x="2160"/>
        <item x="3833"/>
        <item x="1129"/>
        <item x="1827"/>
        <item x="1641"/>
        <item x="4603"/>
        <item x="4387"/>
        <item x="4118"/>
        <item x="3041"/>
        <item x="1855"/>
        <item x="3875"/>
        <item x="1343"/>
        <item x="2914"/>
        <item x="3831"/>
        <item x="3876"/>
        <item x="2282"/>
        <item x="4476"/>
        <item x="2234"/>
        <item x="2316"/>
        <item x="3760"/>
        <item x="2903"/>
        <item x="1825"/>
        <item x="3458"/>
        <item x="1604"/>
        <item x="3834"/>
        <item x="1630"/>
        <item x="1596"/>
        <item x="1092"/>
        <item x="2658"/>
        <item x="3861"/>
        <item x="1298"/>
        <item x="1431"/>
        <item x="1430"/>
        <item x="2888"/>
        <item x="2671"/>
        <item x="4602"/>
        <item x="1426"/>
        <item x="1429"/>
        <item x="1432"/>
        <item x="1288"/>
        <item x="3832"/>
        <item x="3025"/>
        <item x="1122"/>
        <item x="1700"/>
        <item x="4139"/>
        <item x="4028"/>
        <item x="1570"/>
        <item x="1068"/>
        <item x="3913"/>
        <item x="2273"/>
        <item x="3359"/>
        <item x="1321"/>
        <item x="2573"/>
        <item x="1127"/>
        <item x="3917"/>
        <item x="2249"/>
        <item x="3361"/>
        <item x="2572"/>
        <item x="3409"/>
        <item x="3908"/>
        <item x="3410"/>
        <item x="3360"/>
        <item x="1096"/>
        <item x="1576"/>
        <item x="2575"/>
        <item x="3432"/>
        <item x="3461"/>
        <item x="1130"/>
        <item x="1860"/>
        <item x="2713"/>
        <item x="3459"/>
        <item x="3915"/>
        <item x="3435"/>
        <item x="4472"/>
        <item x="3411"/>
        <item x="1306"/>
        <item x="3436"/>
        <item x="3362"/>
        <item x="1347"/>
        <item x="3462"/>
        <item x="1310"/>
        <item x="1401"/>
        <item x="3901"/>
        <item x="1840"/>
        <item x="1285"/>
        <item x="1233"/>
        <item x="4453"/>
        <item x="3363"/>
        <item x="3916"/>
        <item x="3034"/>
        <item x="1826"/>
        <item x="2075"/>
        <item x="1056"/>
        <item x="2274"/>
        <item x="3841"/>
        <item x="2985"/>
        <item x="3382"/>
        <item x="3829"/>
        <item x="3085"/>
        <item x="2661"/>
        <item x="3367"/>
        <item x="2437"/>
        <item x="3756"/>
        <item x="3457"/>
        <item x="2668"/>
        <item x="1628"/>
        <item x="1193"/>
        <item x="2906"/>
        <item x="1805"/>
        <item x="1540"/>
        <item x="4610"/>
        <item x="3037"/>
        <item x="4397"/>
        <item x="1556"/>
        <item x="3874"/>
        <item x="1857"/>
        <item x="1817"/>
        <item x="1574"/>
        <item x="1281"/>
        <item x="4046"/>
        <item x="3950"/>
        <item x="1327"/>
        <item x="1448"/>
        <item x="3900"/>
        <item x="1476"/>
        <item x="2125"/>
        <item x="3830"/>
        <item x="4606"/>
        <item x="1575"/>
        <item x="4604"/>
        <item x="3033"/>
        <item x="1557"/>
        <item x="4613"/>
        <item x="4011"/>
        <item x="4109"/>
        <item x="1035"/>
        <item x="1037"/>
        <item x="1658"/>
        <item x="4386"/>
        <item x="1734"/>
        <item x="1559"/>
        <item x="3879"/>
        <item x="1663"/>
        <item x="1599"/>
        <item x="1600"/>
        <item x="1601"/>
        <item x="1598"/>
        <item x="4403"/>
        <item x="3757"/>
        <item x="1707"/>
        <item x="2493"/>
        <item x="2700"/>
        <item x="4130"/>
        <item x="1586"/>
        <item x="4474"/>
        <item x="2276"/>
        <item x="2209"/>
        <item x="1254"/>
        <item x="1438"/>
        <item x="3467"/>
        <item x="1247"/>
        <item x="2672"/>
        <item x="2280"/>
        <item x="2281"/>
        <item x="3919"/>
        <item x="1099"/>
        <item x="4620"/>
        <item x="2250"/>
        <item x="1858"/>
        <item x="2275"/>
        <item x="3588"/>
        <item x="1497"/>
        <item x="2807"/>
        <item x="1530"/>
        <item x="1399"/>
        <item x="3412"/>
        <item x="1230"/>
        <item x="2340"/>
        <item x="1100"/>
        <item x="2674"/>
        <item x="1260"/>
        <item x="2277"/>
        <item x="1837"/>
        <item x="3463"/>
        <item x="3364"/>
        <item x="1320"/>
        <item x="1862"/>
        <item x="2264"/>
        <item x="4053"/>
        <item x="1062"/>
        <item x="2920"/>
        <item x="2923"/>
        <item x="2921"/>
        <item x="2919"/>
        <item x="2922"/>
        <item x="1564"/>
        <item x="3413"/>
        <item x="1373"/>
        <item x="1727"/>
        <item x="1409"/>
        <item x="1410"/>
        <item x="1176"/>
        <item x="1177"/>
        <item x="3902"/>
        <item x="3418"/>
        <item x="4479"/>
        <item x="1420"/>
        <item x="1219"/>
        <item x="4131"/>
        <item x="1128"/>
        <item x="4457"/>
        <item x="1045"/>
        <item x="4201"/>
        <item x="3460"/>
        <item x="2262"/>
        <item x="2980"/>
        <item x="1583"/>
        <item x="1622"/>
        <item x="1623"/>
        <item x="4483"/>
        <item x="1578"/>
        <item x="3414"/>
        <item x="2263"/>
        <item x="2314"/>
        <item x="3115"/>
        <item x="3416"/>
        <item x="3415"/>
        <item x="1089"/>
        <item x="2630"/>
        <item x="1688"/>
        <item x="3437"/>
        <item x="1838"/>
        <item x="1841"/>
        <item x="1041"/>
        <item x="2268"/>
        <item x="1701"/>
        <item x="3417"/>
        <item x="1290"/>
        <item x="4470"/>
        <item x="2368"/>
        <item x="1439"/>
        <item x="3419"/>
        <item x="1446"/>
        <item x="1590"/>
        <item x="4459"/>
        <item x="3365"/>
        <item x="4132"/>
        <item x="3383"/>
        <item x="2676"/>
        <item x="1308"/>
        <item x="3965"/>
        <item x="1634"/>
        <item x="3366"/>
        <item x="3368"/>
        <item x="3354"/>
        <item x="3378"/>
        <item x="1093"/>
        <item x="3379"/>
        <item x="1221"/>
        <item x="1374"/>
        <item x="1732"/>
        <item x="1392"/>
        <item x="3903"/>
        <item x="1553"/>
        <item x="3464"/>
        <item x="3086"/>
        <item x="1588"/>
        <item x="2290"/>
        <item x="3380"/>
        <item x="2155"/>
        <item x="1088"/>
        <item x="1147"/>
        <item x="4138"/>
        <item x="1178"/>
        <item x="1464"/>
        <item x="1126"/>
        <item x="3470"/>
        <item x="1644"/>
        <item x="4477"/>
        <item x="1018"/>
        <item x="4481"/>
        <item x="3445"/>
        <item x="1315"/>
        <item x="3330"/>
        <item x="1835"/>
        <item x="1218"/>
        <item x="1048"/>
        <item x="1874"/>
        <item x="1049"/>
        <item x="1375"/>
        <item x="1194"/>
        <item x="1213"/>
        <item x="3906"/>
        <item x="2673"/>
        <item x="3558"/>
        <item x="4048"/>
        <item x="1828"/>
        <item x="3559"/>
        <item x="1605"/>
        <item x="1400"/>
        <item x="4482"/>
        <item x="1256"/>
        <item x="1313"/>
        <item x="1691"/>
        <item x="3618"/>
        <item x="3343"/>
        <item x="3498"/>
        <item x="1269"/>
        <item x="1270"/>
        <item x="1271"/>
        <item x="1272"/>
        <item x="1273"/>
        <item x="1274"/>
        <item x="3922"/>
        <item x="3573"/>
        <item x="1303"/>
        <item x="1304"/>
        <item x="1277"/>
        <item x="1278"/>
        <item x="1305"/>
        <item x="3499"/>
        <item x="1279"/>
        <item x="4049"/>
        <item x="1421"/>
        <item x="1441"/>
        <item x="1442"/>
        <item x="1275"/>
        <item x="1276"/>
        <item x="1299"/>
        <item x="1300"/>
        <item x="1301"/>
        <item x="1302"/>
        <item x="1314"/>
        <item x="3560"/>
        <item x="1119"/>
        <item x="3931"/>
        <item x="1404"/>
        <item x="1403"/>
        <item x="2701"/>
        <item x="1468"/>
        <item x="3500"/>
        <item x="2659"/>
        <item x="1295"/>
        <item x="2331"/>
        <item x="1467"/>
        <item x="1261"/>
        <item x="1155"/>
        <item x="1259"/>
        <item x="3556"/>
        <item x="3981"/>
        <item x="2663"/>
        <item x="1563"/>
        <item x="1639"/>
        <item x="3028"/>
        <item x="3924"/>
        <item x="1170"/>
        <item x="3561"/>
        <item x="1344"/>
        <item x="3501"/>
        <item x="4449"/>
        <item x="1402"/>
        <item x="2669"/>
        <item x="1407"/>
        <item x="4618"/>
        <item x="3027"/>
        <item x="1853"/>
        <item x="4052"/>
        <item x="1620"/>
        <item x="1283"/>
        <item x="1284"/>
        <item x="1165"/>
        <item x="2576"/>
        <item x="4444"/>
        <item x="1248"/>
        <item x="4447"/>
        <item x="1834"/>
        <item x="4110"/>
        <item x="3932"/>
        <item x="1647"/>
        <item x="1487"/>
        <item x="1521"/>
        <item x="1451"/>
        <item x="3420"/>
        <item x="3438"/>
        <item x="3355"/>
        <item x="3369"/>
        <item x="1824"/>
        <item x="3421"/>
        <item x="1107"/>
        <item x="1120"/>
        <item x="3509"/>
        <item x="1709"/>
        <item x="4448"/>
        <item x="4133"/>
        <item x="1097"/>
        <item x="3430"/>
        <item x="1463"/>
        <item x="3468"/>
        <item x="3465"/>
        <item x="1174"/>
        <item x="1440"/>
        <item x="1210"/>
        <item x="1291"/>
        <item x="1416"/>
        <item x="1417"/>
        <item x="1427"/>
        <item x="1436"/>
        <item x="1433"/>
        <item x="1437"/>
        <item x="1435"/>
        <item x="1425"/>
        <item x="1418"/>
        <item x="1317"/>
        <item x="1297"/>
        <item x="1412"/>
        <item x="1456"/>
        <item x="3914"/>
        <item x="1465"/>
        <item x="1090"/>
        <item x="2089"/>
        <item x="3423"/>
        <item x="1852"/>
        <item x="4454"/>
        <item x="1708"/>
        <item x="2216"/>
        <item x="2675"/>
        <item x="3372"/>
        <item x="1169"/>
        <item x="1173"/>
        <item x="1153"/>
        <item x="3424"/>
        <item x="1815"/>
        <item x="1019"/>
        <item x="3428"/>
        <item x="3370"/>
        <item x="3371"/>
        <item x="1078"/>
        <item x="3422"/>
        <item x="2335"/>
        <item x="4045"/>
        <item x="3910"/>
        <item x="3911"/>
        <item x="3425"/>
        <item x="1164"/>
        <item x="1006"/>
        <item x="2341"/>
        <item x="1735"/>
        <item x="1232"/>
        <item x="3557"/>
        <item x="1457"/>
        <item x="3373"/>
        <item x="3375"/>
        <item x="1810"/>
        <item x="1538"/>
        <item x="4480"/>
        <item x="2266"/>
        <item x="3376"/>
        <item x="1690"/>
        <item x="1393"/>
        <item x="4460"/>
        <item x="3020"/>
        <item x="1263"/>
        <item x="4134"/>
        <item x="1528"/>
        <item x="1522"/>
        <item x="1021"/>
        <item x="1475"/>
        <item x="1113"/>
        <item x="1422"/>
        <item x="4044"/>
        <item x="4111"/>
        <item x="4112"/>
        <item x="3593"/>
        <item x="3427"/>
        <item x="4135"/>
        <item x="1587"/>
        <item x="1474"/>
        <item x="1447"/>
        <item x="1395"/>
        <item x="4113"/>
        <item x="1117"/>
        <item x="3434"/>
        <item x="3510"/>
        <item x="4445"/>
        <item x="1477"/>
        <item x="1822"/>
        <item x="2513"/>
        <item x="3426"/>
        <item x="4050"/>
        <item x="3466"/>
        <item x="1345"/>
        <item x="3377"/>
        <item x="1211"/>
        <item x="1719"/>
        <item x="3374"/>
        <item x="1207"/>
        <item x="1051"/>
        <item x="3433"/>
        <item x="3497"/>
        <item x="3930"/>
        <item x="2574"/>
        <item x="1220"/>
        <item x="1235"/>
        <item x="1423"/>
        <item x="1742"/>
        <item x="3402"/>
        <item x="4271"/>
        <item x="3091"/>
        <item x="2173"/>
        <item x="3394"/>
        <item x="3032"/>
        <item x="1668"/>
        <item x="2346"/>
        <item x="2585"/>
        <item x="1508"/>
        <item x="3596"/>
        <item x="2605"/>
        <item x="4582"/>
        <item x="3305"/>
        <item x="1159"/>
        <item x="3580"/>
        <item x="1141"/>
        <item x="3479"/>
        <item x="2431"/>
        <item x="4422"/>
        <item x="2756"/>
        <item x="4425"/>
        <item x="2712"/>
        <item x="2606"/>
        <item x="3480"/>
        <item x="3213"/>
        <item x="1150"/>
        <item x="2342"/>
        <item x="3534"/>
        <item x="1009"/>
        <item x="1135"/>
        <item x="3144"/>
        <item x="2066"/>
        <item x="4566"/>
        <item x="3608"/>
        <item x="4287"/>
        <item x="2307"/>
        <item x="2551"/>
        <item x="2552"/>
        <item x="2189"/>
        <item x="2553"/>
        <item x="2554"/>
        <item x="4090"/>
        <item x="1794"/>
        <item x="3535"/>
        <item x="3265"/>
        <item x="4429"/>
        <item x="3600"/>
        <item x="1745"/>
        <item x="1784"/>
        <item x="3944"/>
        <item x="2749"/>
        <item x="2729"/>
        <item x="4177"/>
        <item x="2422"/>
        <item x="1257"/>
        <item x="2061"/>
        <item x="3738"/>
        <item x="2963"/>
        <item x="2956"/>
        <item x="1785"/>
        <item x="2219"/>
        <item x="2957"/>
        <item x="1603"/>
        <item x="1039"/>
        <item x="1611"/>
        <item x="2965"/>
        <item x="4166"/>
        <item x="1225"/>
        <item x="1224"/>
        <item x="3288"/>
        <item x="4172"/>
        <item x="2181"/>
        <item x="1370"/>
        <item x="2195"/>
        <item x="2767"/>
        <item x="2395"/>
        <item x="4411"/>
        <item x="3253"/>
        <item x="2040"/>
        <item x="1743"/>
        <item x="3137"/>
        <item x="1033"/>
        <item x="3235"/>
        <item x="1161"/>
        <item x="2068"/>
        <item x="3536"/>
        <item x="2811"/>
        <item x="1669"/>
        <item x="3537"/>
        <item x="4283"/>
        <item x="2734"/>
        <item x="2218"/>
        <item x="2424"/>
        <item x="1227"/>
        <item x="4268"/>
        <item x="4173"/>
        <item x="2848"/>
        <item x="4174"/>
        <item x="4149"/>
        <item x="4408"/>
        <item x="4183"/>
        <item x="3713"/>
        <item x="3572"/>
        <item x="2850"/>
        <item x="3676"/>
        <item x="4184"/>
        <item x="2508"/>
        <item x="4418"/>
        <item x="4347"/>
        <item x="4231"/>
        <item x="3538"/>
        <item x="4348"/>
        <item x="4232"/>
        <item x="3230"/>
        <item x="1621"/>
        <item x="3788"/>
        <item x="3789"/>
        <item x="3023"/>
        <item x="1537"/>
        <item x="1543"/>
        <item x="3112"/>
        <item x="1807"/>
        <item x="3320"/>
        <item x="1738"/>
        <item x="2103"/>
        <item x="1656"/>
        <item x="2102"/>
        <item x="1036"/>
        <item x="2169"/>
        <item x="1026"/>
        <item x="2093"/>
        <item x="2110"/>
        <item x="4014"/>
        <item x="3967"/>
        <item x="2449"/>
        <item x="3245"/>
        <item x="3110"/>
        <item x="4577"/>
        <item x="1638"/>
        <item x="3342"/>
        <item x="4245"/>
        <item x="3164"/>
        <item x="2466"/>
        <item x="2869"/>
        <item x="3195"/>
        <item x="3303"/>
        <item x="4250"/>
        <item x="4259"/>
        <item x="4150"/>
        <item x="2124"/>
        <item x="4185"/>
        <item x="1075"/>
        <item x="2082"/>
        <item x="1791"/>
        <item x="3983"/>
        <item x="1648"/>
        <item x="2032"/>
        <item x="2593"/>
        <item x="2594"/>
        <item x="1500"/>
        <item x="3576"/>
        <item x="1252"/>
        <item x="2979"/>
        <item x="3291"/>
        <item x="3597"/>
        <item x="2924"/>
        <item x="2925"/>
        <item x="2958"/>
        <item x="2044"/>
        <item x="3539"/>
        <item x="4233"/>
        <item x="3540"/>
        <item x="4152"/>
        <item x="2526"/>
        <item x="2943"/>
        <item x="1786"/>
        <item x="2926"/>
        <item x="3541"/>
        <item x="4167"/>
        <item x="1866"/>
        <item x="4151"/>
        <item x="4624"/>
        <item x="3302"/>
        <item x="2521"/>
        <item x="3321"/>
        <item x="2425"/>
        <item x="1702"/>
        <item x="3542"/>
        <item x="4600"/>
        <item x="3081"/>
        <item x="2522"/>
        <item x="3092"/>
        <item x="2517"/>
        <item x="2420"/>
        <item x="2237"/>
        <item x="2578"/>
        <item x="4186"/>
        <item x="3282"/>
        <item x="1136"/>
        <item x="2069"/>
        <item x="2062"/>
        <item x="2851"/>
        <item x="1012"/>
        <item x="3516"/>
        <item x="2134"/>
        <item x="1208"/>
        <item x="1137"/>
        <item x="1133"/>
        <item x="2070"/>
        <item x="3543"/>
        <item x="2849"/>
        <item x="2148"/>
        <item x="3544"/>
        <item x="4175"/>
        <item x="2140"/>
        <item x="1736"/>
        <item x="2239"/>
        <item x="4234"/>
        <item x="3093"/>
        <item x="4276"/>
        <item x="4260"/>
        <item x="3569"/>
        <item x="2051"/>
        <item x="3135"/>
        <item x="2421"/>
        <item x="1134"/>
        <item x="4567"/>
        <item x="2306"/>
        <item x="2870"/>
        <item x="2715"/>
        <item x="1712"/>
        <item x="1787"/>
        <item x="2138"/>
        <item x="4427"/>
        <item x="2123"/>
        <item x="3187"/>
        <item x="4047"/>
        <item x="1028"/>
        <item x="3077"/>
        <item x="4568"/>
        <item x="2443"/>
        <item x="1322"/>
        <item x="2871"/>
        <item x="3530"/>
        <item x="2079"/>
        <item x="3229"/>
        <item x="4426"/>
        <item x="3581"/>
        <item x="2385"/>
        <item x="3083"/>
        <item x="2364"/>
        <item x="3545"/>
        <item x="2235"/>
        <item x="4432"/>
        <item x="3312"/>
        <item x="2046"/>
        <item x="4032"/>
        <item x="4498"/>
        <item x="3896"/>
        <item x="2063"/>
        <item x="2812"/>
        <item x="1792"/>
        <item x="4584"/>
        <item x="2735"/>
        <item x="1550"/>
        <item x="3314"/>
        <item x="2609"/>
        <item x="2067"/>
        <item x="3113"/>
        <item x="3988"/>
        <item x="2163"/>
        <item x="2087"/>
        <item x="2164"/>
        <item x="2162"/>
        <item x="2126"/>
        <item x="3993"/>
        <item x="2165"/>
        <item x="4012"/>
        <item x="1864"/>
        <item x="3301"/>
        <item x="4571"/>
        <item x="1011"/>
        <item x="4576"/>
        <item x="3677"/>
        <item x="2566"/>
        <item x="4492"/>
        <item x="3082"/>
        <item x="4179"/>
        <item x="4430"/>
        <item x="3046"/>
        <item x="4580"/>
        <item x="2086"/>
        <item x="3114"/>
        <item x="2083"/>
        <item x="2084"/>
        <item x="3151"/>
        <item x="3985"/>
        <item x="1649"/>
        <item x="2128"/>
        <item x="2127"/>
        <item x="3058"/>
        <item x="3163"/>
        <item x="2085"/>
        <item x="3100"/>
        <item x="2166"/>
        <item x="2167"/>
        <item x="1687"/>
        <item x="3153"/>
        <item x="3055"/>
        <item x="2168"/>
        <item x="3154"/>
        <item x="1631"/>
        <item x="3976"/>
        <item x="3155"/>
        <item x="4490"/>
        <item x="3012"/>
        <item x="3609"/>
        <item x="1780"/>
        <item x="2376"/>
        <item x="1796"/>
        <item x="1795"/>
        <item x="1385"/>
        <item x="4235"/>
        <item x="3096"/>
        <item x="3605"/>
        <item x="2351"/>
        <item x="3606"/>
        <item x="3735"/>
        <item x="2213"/>
        <item x="4349"/>
        <item x="2404"/>
        <item x="2403"/>
        <item x="2423"/>
        <item x="3577"/>
        <item x="3736"/>
        <item x="4261"/>
        <item x="4236"/>
        <item x="1228"/>
        <item x="2491"/>
        <item x="3714"/>
        <item x="1132"/>
        <item x="3849"/>
        <item x="2402"/>
        <item x="3737"/>
        <item x="1074"/>
        <item x="3146"/>
        <item x="1610"/>
        <item x="1138"/>
        <item x="3546"/>
        <item x="3260"/>
        <item x="4284"/>
        <item x="2118"/>
        <item x="1003"/>
        <item x="2120"/>
        <item x="3232"/>
        <item x="2130"/>
        <item x="3139"/>
        <item x="1509"/>
        <item x="4237"/>
        <item x="3140"/>
        <item x="1034"/>
        <item x="1007"/>
        <item x="1022"/>
        <item x="1616"/>
        <item x="2034"/>
        <item x="1667"/>
        <item x="2116"/>
        <item x="4638"/>
        <item x="2238"/>
        <item x="4238"/>
        <item x="2612"/>
        <item x="1728"/>
        <item x="3141"/>
        <item x="2145"/>
        <item x="3678"/>
        <item x="3790"/>
        <item x="1680"/>
        <item x="3791"/>
        <item x="3977"/>
        <item x="2872"/>
        <item x="1324"/>
        <item x="3277"/>
        <item x="4036"/>
        <item x="2129"/>
        <item x="2884"/>
        <item x="4239"/>
        <item x="3739"/>
        <item x="2241"/>
        <item x="2766"/>
        <item x="4262"/>
        <item x="3792"/>
        <item x="1562"/>
        <item x="4277"/>
        <item x="1868"/>
        <item x="2312"/>
        <item x="2391"/>
        <item x="2228"/>
        <item x="4107"/>
        <item x="4240"/>
        <item x="2464"/>
        <item x="2832"/>
        <item x="4263"/>
        <item x="3246"/>
        <item x="4038"/>
        <item x="4241"/>
        <item x="3316"/>
        <item x="2104"/>
        <item x="3310"/>
        <item x="2527"/>
        <item x="3311"/>
        <item x="2737"/>
        <item x="4282"/>
        <item x="4242"/>
        <item x="3933"/>
        <item x="2392"/>
        <item x="2047"/>
        <item x="1759"/>
        <item x="3013"/>
        <item x="1086"/>
        <item x="3016"/>
        <item x="1679"/>
        <item x="1111"/>
        <item x="1758"/>
        <item x="2049"/>
        <item x="2456"/>
        <item x="1789"/>
        <item x="1143"/>
        <item x="2202"/>
        <item x="1704"/>
        <item x="3793"/>
        <item x="1703"/>
        <item x="4264"/>
        <item x="3794"/>
        <item x="4265"/>
        <item x="1366"/>
        <item x="3945"/>
        <item x="2748"/>
        <item x="1747"/>
        <item x="2969"/>
        <item x="2539"/>
        <item x="3136"/>
        <item x="1115"/>
        <item x="3259"/>
        <item x="3795"/>
        <item x="4243"/>
        <item x="3679"/>
        <item x="4285"/>
        <item x="1198"/>
        <item x="4501"/>
        <item x="2236"/>
        <item x="4428"/>
        <item x="4251"/>
        <item x="2750"/>
        <item x="1445"/>
        <item x="1720"/>
        <item x="1788"/>
        <item x="4436"/>
        <item x="1547"/>
        <item x="2159"/>
        <item x="2143"/>
        <item x="2184"/>
        <item x="1038"/>
        <item x="2108"/>
        <item x="2191"/>
        <item x="2027"/>
        <item x="1032"/>
        <item x="2115"/>
        <item x="1697"/>
        <item x="1551"/>
        <item x="1042"/>
        <item x="1619"/>
        <item x="1023"/>
        <item x="2091"/>
        <item x="2113"/>
        <item x="2094"/>
        <item x="2105"/>
        <item x="2106"/>
        <item x="1659"/>
        <item x="2192"/>
        <item x="2117"/>
        <item x="1645"/>
        <item x="2107"/>
        <item x="2193"/>
        <item x="3308"/>
        <item x="1863"/>
        <item x="1589"/>
        <item x="3125"/>
        <item x="2324"/>
        <item x="4246"/>
        <item x="1721"/>
        <item x="3243"/>
        <item x="4272"/>
        <item x="1326"/>
        <item x="3639"/>
        <item x="3635"/>
        <item x="2050"/>
        <item x="3680"/>
        <item x="2452"/>
        <item x="3796"/>
        <item x="3681"/>
        <item x="2383"/>
        <item x="1349"/>
        <item x="3165"/>
        <item x="2427"/>
        <item x="2119"/>
        <item x="4488"/>
        <item x="4473"/>
        <item x="1793"/>
        <item x="2457"/>
        <item x="3286"/>
        <item x="2537"/>
        <item x="1212"/>
        <item x="2308"/>
        <item x="2524"/>
        <item x="3801"/>
        <item x="2071"/>
        <item x="2451"/>
        <item x="2203"/>
        <item x="1829"/>
        <item x="1337"/>
        <item x="1052"/>
        <item x="3863"/>
        <item x="3838"/>
        <item x="3287"/>
        <item x="3189"/>
        <item x="4495"/>
        <item x="4493"/>
        <item x="1206"/>
        <item x="4154"/>
        <item x="3063"/>
        <item x="3864"/>
        <item x="1705"/>
        <item x="2984"/>
        <item x="4354"/>
        <item x="3802"/>
        <item x="3192"/>
        <item x="4370"/>
        <item x="3682"/>
        <item x="3206"/>
        <item x="1125"/>
        <item x="3042"/>
        <item x="3994"/>
        <item x="3854"/>
        <item x="4496"/>
        <item x="3894"/>
        <item x="3797"/>
        <item x="4607"/>
        <item x="3116"/>
        <item x="3718"/>
        <item x="2997"/>
        <item x="1676"/>
        <item x="3803"/>
        <item x="3180"/>
        <item x="2835"/>
        <item x="3747"/>
        <item x="3856"/>
        <item x="4355"/>
        <item x="2536"/>
        <item x="4494"/>
        <item x="2967"/>
        <item x="2430"/>
        <item x="2533"/>
        <item x="4590"/>
        <item x="4434"/>
        <item x="2993"/>
        <item x="4278"/>
        <item x="4000"/>
        <item x="4155"/>
        <item x="2272"/>
        <item x="3787"/>
        <item x="3683"/>
        <item x="3991"/>
        <item x="2833"/>
        <item x="2944"/>
        <item x="3019"/>
        <item x="2400"/>
        <item x="3850"/>
        <item x="4013"/>
        <item x="2960"/>
        <item x="4266"/>
        <item x="2986"/>
        <item x="3021"/>
        <item x="3109"/>
        <item x="2711"/>
        <item x="1546"/>
        <item x="4458"/>
        <item x="3061"/>
        <item x="2961"/>
        <item x="4286"/>
        <item x="2962"/>
        <item x="2762"/>
        <item x="4350"/>
        <item x="3152"/>
        <item x="4279"/>
        <item x="4280"/>
        <item x="4034"/>
        <item x="1510"/>
        <item x="3094"/>
        <item x="2534"/>
        <item x="1199"/>
        <item x="2196"/>
        <item x="2959"/>
        <item x="3108"/>
        <item x="3147"/>
        <item x="3720"/>
        <item x="2301"/>
        <item x="3256"/>
        <item x="1541"/>
        <item x="1201"/>
        <item x="2494"/>
        <item x="1741"/>
        <item x="1200"/>
        <item x="2489"/>
        <item x="1692"/>
        <item x="2987"/>
        <item x="4435"/>
        <item x="2190"/>
        <item x="2586"/>
        <item x="2380"/>
        <item x="4288"/>
        <item x="3837"/>
        <item x="4252"/>
        <item x="4369"/>
        <item x="1202"/>
        <item x="3999"/>
        <item x="1333"/>
        <item x="3798"/>
        <item x="2518"/>
        <item x="1783"/>
        <item x="2736"/>
        <item x="1613"/>
        <item x="2182"/>
        <item x="2144"/>
        <item x="2473"/>
        <item x="4491"/>
        <item x="3318"/>
        <item x="1833"/>
        <item x="4244"/>
        <item x="2874"/>
        <item x="3161"/>
        <item x="3335"/>
        <item x="3799"/>
        <item x="1832"/>
        <item x="2033"/>
        <item x="2834"/>
        <item x="1695"/>
        <item x="1203"/>
        <item x="4247"/>
        <item x="3862"/>
        <item x="3955"/>
        <item x="3075"/>
        <item x="1681"/>
        <item x="2052"/>
        <item x="2873"/>
        <item x="1869"/>
        <item x="3160"/>
        <item x="4351"/>
        <item x="2378"/>
        <item x="2406"/>
        <item x="3804"/>
        <item x="1865"/>
        <item x="2154"/>
        <item x="4587"/>
        <item x="1205"/>
        <item x="4357"/>
        <item x="1711"/>
        <item x="1480"/>
        <item x="3090"/>
        <item x="3842"/>
        <item x="3893"/>
        <item x="2490"/>
        <item x="3865"/>
        <item x="3805"/>
        <item x="3193"/>
        <item x="1651"/>
        <item x="3120"/>
        <item x="2968"/>
        <item x="1608"/>
        <item x="4356"/>
        <item x="2587"/>
        <item x="3095"/>
        <item x="1334"/>
        <item x="3843"/>
        <item x="4439"/>
        <item x="3909"/>
        <item x="3226"/>
        <item x="4572"/>
        <item x="2212"/>
        <item x="2419"/>
        <item x="4072"/>
        <item x="4073"/>
        <item x="3839"/>
        <item x="3851"/>
        <item x="1568"/>
        <item x="3806"/>
        <item x="3807"/>
        <item x="2186"/>
        <item x="4365"/>
        <item x="4364"/>
        <item x="3852"/>
        <item x="3149"/>
        <item x="2187"/>
        <item x="3859"/>
        <item x="3968"/>
        <item x="2149"/>
        <item x="1675"/>
        <item x="3038"/>
        <item x="3156"/>
        <item x="3808"/>
        <item x="3809"/>
        <item x="3169"/>
        <item x="1226"/>
        <item x="2320"/>
        <item x="3810"/>
        <item x="4092"/>
        <item x="4412"/>
        <item x="4093"/>
        <item x="3811"/>
        <item x="4074"/>
        <item x="1729"/>
        <item x="2531"/>
        <item x="4371"/>
        <item x="2311"/>
        <item x="3845"/>
        <item x="4289"/>
        <item x="3188"/>
        <item x="3190"/>
        <item x="3340"/>
        <item x="1666"/>
        <item x="4644"/>
        <item x="1716"/>
        <item x="3049"/>
        <item x="1335"/>
        <item x="1452"/>
        <item x="1043"/>
        <item x="3761"/>
        <item x="1739"/>
        <item x="1076"/>
        <item x="2441"/>
        <item x="3800"/>
        <item x="3684"/>
        <item x="1016"/>
        <item x="4267"/>
        <item x="3762"/>
        <item x="4281"/>
        <item x="3031"/>
        <item x="4094"/>
        <item x="4639"/>
        <item x="3198"/>
        <item x="2090"/>
        <item x="1204"/>
        <item x="2021"/>
        <item x="2655"/>
        <item x="4326"/>
        <item x="4001"/>
        <item x="2161"/>
        <item x="1577"/>
        <item x="2633"/>
        <item x="2614"/>
        <item x="2634"/>
        <item x="2635"/>
        <item x="4503"/>
        <item x="3490"/>
        <item x="4030"/>
        <item x="2579"/>
        <item x="2764"/>
        <item x="3228"/>
        <item x="1191"/>
        <item x="2988"/>
        <item x="3285"/>
        <item x="1737"/>
        <item x="2450"/>
        <item x="4352"/>
        <item x="3053"/>
        <item x="2429"/>
        <item x="2875"/>
        <item x="1140"/>
        <item x="4353"/>
        <item x="3138"/>
        <item x="3763"/>
        <item x="3018"/>
        <item x="2151"/>
        <item x="2150"/>
        <item x="3489"/>
        <item x="4625"/>
        <item x="2121"/>
        <item x="1552"/>
        <item x="1544"/>
        <item x="3162"/>
        <item x="2200"/>
        <item x="2615"/>
        <item x="2095"/>
        <item x="1050"/>
        <item x="4466"/>
        <item x="1024"/>
        <item x="4376"/>
        <item x="4377"/>
        <item x="2326"/>
        <item x="4116"/>
        <item x="3298"/>
        <item x="3786"/>
        <item x="3052"/>
        <item x="4401"/>
        <item x="3866"/>
        <item x="3853"/>
        <item x="3170"/>
        <item x="2893"/>
        <item x="4569"/>
        <item x="4614"/>
        <item x="4391"/>
        <item x="3341"/>
        <item x="3348"/>
        <item x="3062"/>
        <item x="2327"/>
        <item x="1752"/>
        <item x="2802"/>
        <item x="3247"/>
        <item x="3224"/>
        <item x="1359"/>
        <item x="1025"/>
        <item x="1112"/>
        <item x="3381"/>
        <item x="3216"/>
        <item x="3066"/>
        <item x="1678"/>
        <item x="1249"/>
        <item x="1296"/>
        <item x="1286"/>
        <item x="1529"/>
        <item x="3969"/>
        <item x="1461"/>
        <item x="4190"/>
        <item x="3892"/>
        <item x="4026"/>
        <item x="3440"/>
        <item x="1715"/>
        <item x="2231"/>
        <item x="3891"/>
        <item x="3905"/>
        <item x="3439"/>
        <item x="2224"/>
        <item x="2048"/>
        <item x="2477"/>
        <item x="1756"/>
        <item x="4628"/>
        <item x="2362"/>
        <item x="2036"/>
        <item x="4099"/>
        <item x="1222"/>
        <item x="3443"/>
        <item x="2488"/>
        <item x="3987"/>
        <item x="1506"/>
        <item x="2088"/>
        <item x="3880"/>
        <item x="2515"/>
        <item x="2253"/>
        <item x="4117"/>
        <item x="2146"/>
        <item x="3404"/>
        <item x="3405"/>
        <item x="1102"/>
        <item x="4617"/>
        <item x="2194"/>
        <item x="3860"/>
        <item x="3304"/>
        <item x="2394"/>
        <item x="3613"/>
        <item x="2288"/>
        <item x="4119"/>
        <item x="4101"/>
        <item x="2528"/>
        <item x="3867"/>
        <item x="4189"/>
        <item x="1650"/>
        <item x="2053"/>
        <item x="1730"/>
        <item x="2652"/>
        <item x="3406"/>
        <item x="1672"/>
        <item x="4120"/>
        <item x="3167"/>
        <item x="2432"/>
        <item x="3727"/>
        <item x="3471"/>
        <item x="2994"/>
        <item x="3223"/>
        <item x="3254"/>
        <item x="3278"/>
        <item x="3407"/>
        <item x="2467"/>
        <item x="3403"/>
        <item x="2478"/>
        <item x="3455"/>
        <item x="3812"/>
        <item x="3936"/>
        <item x="3951"/>
        <item x="4031"/>
        <item x="4392"/>
        <item x="1379"/>
        <item x="1462"/>
        <item x="4140"/>
        <item x="2624"/>
        <item x="1453"/>
        <item x="1192"/>
        <item x="2147"/>
        <item x="1214"/>
        <item x="1183"/>
        <item x="4200"/>
        <item x="4003"/>
        <item x="1523"/>
        <item x="3469"/>
        <item x="1490"/>
        <item x="2081"/>
        <item x="1501"/>
        <item x="1502"/>
        <item x="1526"/>
        <item x="3855"/>
        <item x="1380"/>
        <item x="1381"/>
        <item x="4213"/>
        <item x="1519"/>
        <item x="4318"/>
        <item x="1215"/>
        <item x="3044"/>
        <item x="3294"/>
        <item x="2176"/>
        <item x="2197"/>
        <item x="1488"/>
        <item x="1753"/>
        <item x="3119"/>
        <item x="2801"/>
        <item x="1617"/>
        <item x="1391"/>
        <item x="1020"/>
        <item x="3972"/>
        <item x="4114"/>
        <item x="3964"/>
        <item x="2982"/>
        <item x="2064"/>
        <item x="4294"/>
        <item x="1762"/>
        <item x="2265"/>
        <item x="3890"/>
        <item x="4404"/>
        <item x="4393"/>
        <item x="3835"/>
        <item x="3836"/>
        <item x="1652"/>
        <item x="1237"/>
        <item x="4489"/>
        <item x="3159"/>
        <item x="1757"/>
        <item x="2072"/>
        <item x="3307"/>
        <item x="3408"/>
        <item x="2370"/>
        <item x="3385"/>
        <item x="4191"/>
        <item x="4441"/>
        <item x="2569"/>
        <item x="2894"/>
        <item x="1309"/>
        <item x="2381"/>
        <item x="3106"/>
        <item x="1816"/>
        <item x="3035"/>
        <item x="2172"/>
        <item x="1154"/>
        <item x="3056"/>
        <item x="1098"/>
        <item x="2769"/>
        <item x="1593"/>
        <item x="4192"/>
        <item x="4059"/>
        <item x="3395"/>
        <item x="2532"/>
        <item x="4202"/>
        <item x="1238"/>
        <item x="2112"/>
        <item x="1470"/>
        <item x="3448"/>
        <item x="3582"/>
        <item x="3054"/>
        <item x="3444"/>
        <item x="2806"/>
        <item x="4039"/>
        <item x="1763"/>
        <item x="1722"/>
        <item x="1867"/>
        <item x="2775"/>
        <item x="3051"/>
        <item x="3449"/>
        <item x="3356"/>
        <item x="4378"/>
        <item x="3450"/>
        <item x="2284"/>
        <item x="1167"/>
        <item x="4102"/>
        <item x="2776"/>
        <item x="2770"/>
        <item x="2777"/>
        <item x="3105"/>
        <item x="4632"/>
        <item x="4141"/>
        <item x="2677"/>
        <item x="2343"/>
        <item x="4295"/>
        <item x="1774"/>
        <item x="1642"/>
        <item x="4002"/>
        <item x="1718"/>
        <item x="2702"/>
        <item x="4306"/>
        <item x="2270"/>
        <item x="2023"/>
        <item x="2285"/>
        <item x="2472"/>
        <item x="2286"/>
        <item x="3612"/>
        <item x="2913"/>
        <item x="4123"/>
        <item x="2703"/>
        <item x="2688"/>
        <item x="2708"/>
        <item x="4137"/>
        <item x="2689"/>
        <item x="2690"/>
        <item x="2698"/>
        <item x="2691"/>
        <item x="4124"/>
        <item x="2692"/>
        <item x="2709"/>
        <item x="2625"/>
        <item x="2695"/>
        <item x="2696"/>
        <item x="2699"/>
        <item x="2670"/>
        <item x="2710"/>
        <item x="2693"/>
        <item x="2694"/>
        <item x="4125"/>
        <item x="2704"/>
        <item x="4056"/>
        <item x="1503"/>
        <item x="3396"/>
        <item x="3451"/>
        <item x="2382"/>
        <item x="3397"/>
        <item x="1761"/>
        <item x="1685"/>
        <item x="4136"/>
        <item x="2616"/>
        <item x="2271"/>
        <item x="3899"/>
        <item x="2778"/>
        <item x="2771"/>
        <item x="1582"/>
        <item x="2991"/>
        <item x="2261"/>
        <item x="2302"/>
        <item x="1764"/>
        <item x="3317"/>
        <item x="1802"/>
        <item x="2028"/>
        <item x="4037"/>
        <item x="2995"/>
        <item x="4106"/>
        <item x="4215"/>
        <item x="3979"/>
        <item x="1851"/>
        <item x="3384"/>
        <item x="1472"/>
        <item x="1525"/>
        <item x="1002"/>
        <item x="1144"/>
        <item x="1105"/>
        <item x="3208"/>
        <item x="2038"/>
        <item x="2781"/>
        <item x="3617"/>
        <item x="3929"/>
        <item x="2643"/>
        <item x="4210"/>
        <item x="4305"/>
        <item x="1449"/>
        <item x="2483"/>
        <item x="3547"/>
        <item x="1443"/>
        <item x="1217"/>
        <item x="4209"/>
        <item x="4204"/>
        <item x="1504"/>
        <item x="4398"/>
        <item x="1459"/>
        <item x="1450"/>
        <item x="1571"/>
        <item x="1518"/>
        <item x="3989"/>
        <item x="4007"/>
        <item x="1609"/>
        <item x="1674"/>
        <item x="1103"/>
        <item x="1614"/>
        <item x="1673"/>
        <item x="1662"/>
        <item x="4321"/>
        <item x="4394"/>
        <item x="3585"/>
        <item x="3065"/>
        <item x="2114"/>
        <item x="2372"/>
        <item x="3616"/>
        <item x="1845"/>
        <item x="2779"/>
        <item x="4142"/>
        <item x="4405"/>
        <item x="4406"/>
        <item x="4121"/>
        <item x="1216"/>
        <item x="3452"/>
        <item x="2895"/>
        <item x="3357"/>
        <item x="1342"/>
        <item x="3614"/>
        <item x="2520"/>
        <item x="2374"/>
        <item x="3598"/>
        <item x="2357"/>
        <item x="2356"/>
        <item x="1800"/>
        <item x="1507"/>
        <item x="3583"/>
        <item x="1653"/>
        <item x="3586"/>
        <item x="1001"/>
        <item x="4635"/>
        <item x="2347"/>
        <item x="2396"/>
        <item x="3157"/>
        <item x="2644"/>
        <item x="3935"/>
        <item x="4465"/>
        <item x="3960"/>
        <item x="3332"/>
        <item x="4194"/>
        <item x="3615"/>
        <item x="4198"/>
        <item x="4205"/>
        <item x="4608"/>
        <item x="2132"/>
        <item x="2705"/>
        <item x="1848"/>
        <item x="1151"/>
        <item x="1361"/>
        <item x="2899"/>
        <item x="3725"/>
        <item x="3925"/>
        <item x="2626"/>
        <item x="2645"/>
        <item x="2570"/>
        <item x="2627"/>
        <item x="3934"/>
        <item x="3948"/>
        <item x="3118"/>
        <item x="2768"/>
        <item x="2678"/>
        <item x="2707"/>
        <item x="4128"/>
        <item x="4126"/>
        <item x="4129"/>
        <item x="4127"/>
        <item x="2697"/>
        <item x="3472"/>
        <item x="2898"/>
        <item x="1243"/>
        <item x="2428"/>
        <item x="3441"/>
        <item x="3483"/>
        <item x="1384"/>
        <item x="2257"/>
        <item x="2153"/>
        <item x="2303"/>
        <item x="2322"/>
        <item x="4122"/>
        <item x="2568"/>
        <item x="3578"/>
        <item x="4193"/>
        <item x="2631"/>
        <item x="2254"/>
        <item x="1844"/>
        <item x="4103"/>
        <item x="3986"/>
        <item x="2405"/>
        <item x="1746"/>
        <item x="4588"/>
        <item x="1350"/>
        <item x="4033"/>
        <item x="2567"/>
        <item x="3966"/>
        <item x="2323"/>
        <item x="3442"/>
        <item x="2426"/>
        <item x="2651"/>
        <item x="1713"/>
        <item x="4309"/>
        <item x="3358"/>
        <item x="3107"/>
        <item x="3398"/>
        <item x="4104"/>
        <item x="1808"/>
        <item x="3997"/>
        <item x="3584"/>
        <item x="4296"/>
        <item x="3168"/>
        <item x="2636"/>
        <item x="3484"/>
        <item x="1454"/>
        <item x="1760"/>
        <item x="2339"/>
        <item x="4105"/>
        <item x="2255"/>
        <item x="1307"/>
        <item x="1871"/>
        <item x="2334"/>
        <item x="2780"/>
        <item x="2256"/>
        <item x="4297"/>
        <item x="3453"/>
        <item x="2637"/>
        <item x="4203"/>
        <item x="4115"/>
        <item x="2638"/>
        <item x="2639"/>
        <item x="2640"/>
        <item x="2641"/>
        <item x="3166"/>
        <item x="2650"/>
        <item x="1775"/>
        <item x="2447"/>
        <item x="2252"/>
        <item x="2029"/>
        <item x="3611"/>
        <item x="3399"/>
        <item x="1778"/>
        <item x="2891"/>
        <item x="1240"/>
        <item x="4310"/>
        <item x="1842"/>
        <item x="2679"/>
        <item x="2680"/>
        <item x="4311"/>
        <item x="2666"/>
        <item x="2681"/>
        <item x="2682"/>
        <item x="2683"/>
        <item x="2355"/>
        <item x="1268"/>
        <item x="2684"/>
        <item x="2685"/>
        <item x="2686"/>
        <item x="2667"/>
        <item x="2687"/>
        <item x="3959"/>
        <item x="2976"/>
        <item x="3937"/>
        <item x="1241"/>
        <item x="2889"/>
        <item x="2647"/>
        <item x="2706"/>
        <item x="2470"/>
        <item x="4206"/>
        <item x="1148"/>
        <item x="3555"/>
        <item x="3060"/>
        <item x="1197"/>
        <item x="2977"/>
        <item x="3898"/>
        <item x="1184"/>
        <item x="1489"/>
        <item x="1481"/>
        <item x="1482"/>
        <item x="1483"/>
        <item x="1185"/>
        <item x="1186"/>
        <item x="1484"/>
        <item x="1485"/>
        <item x="1187"/>
        <item x="1486"/>
        <item x="4214"/>
        <item x="3485"/>
        <item x="3400"/>
        <item x="2529"/>
        <item x="1714"/>
        <item x="2349"/>
        <item x="4108"/>
        <item x="1253"/>
        <item x="1360"/>
        <item x="3984"/>
        <item x="2772"/>
        <item x="3128"/>
        <item x="3640"/>
        <item x="2904"/>
        <item x="2530"/>
        <item x="3895"/>
        <item x="2897"/>
        <item x="1196"/>
        <item x="1382"/>
        <item x="4589"/>
        <item x="2649"/>
        <item x="2289"/>
        <item x="2642"/>
        <item x="3401"/>
        <item x="2287"/>
        <item x="3454"/>
        <item x="3131"/>
        <item x="4467"/>
        <item x="4468"/>
        <item x="4623"/>
        <item x="2978"/>
        <item x="2398"/>
        <item x="3272"/>
        <item x="2773"/>
        <item x="3059"/>
        <item x="1536"/>
        <item x="2800"/>
        <item x="1694"/>
        <item x="1145"/>
        <item x="2446"/>
        <item x="2313"/>
        <item x="2442"/>
        <item x="3941"/>
        <item x="4195"/>
        <item x="3940"/>
        <item x="1383"/>
        <item x="2204"/>
        <item x="2998"/>
        <item x="2035"/>
        <item x="1799"/>
        <item x="3513"/>
        <item x="2267"/>
        <item x="4456"/>
        <item x="2971"/>
        <item x="2972"/>
        <item x="2975"/>
        <item x="2973"/>
        <item x="2974"/>
        <item x="1531"/>
        <item x="4410"/>
        <item x="3956"/>
        <item x="3047"/>
        <item x="3995"/>
        <item x="1592"/>
        <item x="3579"/>
        <item x="3502"/>
        <item x="4451"/>
        <item x="1348"/>
        <item x="1280"/>
        <item x="1627"/>
        <item x="1534"/>
        <item x="1636"/>
        <item x="3927"/>
        <item x="3503"/>
        <item x="3562"/>
        <item x="3504"/>
        <item x="1311"/>
        <item x="1413"/>
        <item x="1414"/>
        <item x="1063"/>
        <item x="4478"/>
        <item x="1836"/>
        <item x="2660"/>
        <item x="1046"/>
        <item x="1282"/>
        <item x="1779"/>
        <item x="4040"/>
        <item x="3563"/>
        <item x="3505"/>
        <item x="1798"/>
        <item x="3506"/>
        <item x="3610"/>
        <item x="1811"/>
        <item x="1535"/>
        <item x="1819"/>
        <item x="4058"/>
        <item x="4446"/>
        <item x="1699"/>
        <item x="1818"/>
        <item x="2315"/>
        <item x="1231"/>
        <item x="1635"/>
        <item x="3619"/>
        <item x="1095"/>
        <item x="1262"/>
        <item x="1859"/>
        <item x="4462"/>
        <item x="2039"/>
        <item x="3507"/>
        <item x="2332"/>
        <item x="3574"/>
        <item x="1265"/>
        <item x="4619"/>
        <item x="1171"/>
        <item x="1821"/>
        <item x="1293"/>
        <item x="1294"/>
        <item x="1460"/>
        <item x="1172"/>
        <item x="1717"/>
        <item x="3564"/>
        <item x="1079"/>
        <item x="3565"/>
        <item x="1777"/>
        <item x="4060"/>
        <item x="2215"/>
        <item x="1057"/>
        <item x="2336"/>
        <item x="3511"/>
        <item x="3920"/>
        <item x="1246"/>
        <item x="1234"/>
        <item x="3508"/>
        <item x="3512"/>
        <item x="4461"/>
        <item x="3982"/>
        <item x="3921"/>
        <item x="2337"/>
        <item x="3589"/>
        <item x="3590"/>
        <item x="1640"/>
        <item x="3566"/>
        <item x="3601"/>
        <item x="1814"/>
        <item x="2917"/>
        <item x="3928"/>
        <item x="3591"/>
        <item x="1175"/>
        <item x="4450"/>
        <item x="3592"/>
        <item x="1101"/>
        <item x="2338"/>
        <item x="1156"/>
        <item x="1629"/>
        <item x="2353"/>
        <item x="1118"/>
        <item x="1267"/>
        <item x="4616"/>
        <item x="1936"/>
        <item x="4512"/>
        <item x="1985"/>
        <item x="4504"/>
        <item x="2002"/>
        <item x="1954"/>
        <item x="1974"/>
        <item x="4561"/>
        <item x="1987"/>
        <item x="2005"/>
        <item x="1901"/>
        <item x="1982"/>
        <item x="1953"/>
        <item x="1887"/>
        <item x="2010"/>
        <item x="1899"/>
        <item x="1885"/>
        <item x="4558"/>
        <item x="4511"/>
        <item x="1878"/>
        <item x="1941"/>
        <item x="1957"/>
        <item x="1989"/>
        <item x="1988"/>
        <item x="1932"/>
        <item x="2006"/>
        <item x="1945"/>
        <item x="2003"/>
        <item x="2016"/>
        <item x="3323"/>
        <item x="3324"/>
        <item x="1967"/>
        <item x="1900"/>
        <item x="2012"/>
        <item x="1983"/>
        <item x="3329"/>
        <item x="1938"/>
        <item x="1875"/>
        <item x="1880"/>
        <item x="1951"/>
        <item x="1892"/>
        <item x="2019"/>
        <item x="1889"/>
        <item x="1883"/>
        <item x="1942"/>
        <item x="1998"/>
        <item x="1980"/>
        <item x="1920"/>
        <item x="1930"/>
        <item x="1975"/>
        <item x="1976"/>
        <item x="2000"/>
        <item x="1898"/>
        <item x="1939"/>
        <item x="1970"/>
        <item x="4560"/>
        <item x="1986"/>
        <item x="4559"/>
        <item x="1981"/>
        <item x="1934"/>
        <item x="1990"/>
        <item x="1948"/>
        <item x="1906"/>
        <item x="1890"/>
        <item x="2001"/>
        <item x="1956"/>
        <item x="1923"/>
        <item x="1992"/>
        <item x="1999"/>
        <item x="1910"/>
        <item x="4527"/>
        <item x="2004"/>
        <item x="1905"/>
        <item x="4526"/>
        <item x="1929"/>
        <item x="1925"/>
        <item x="4514"/>
        <item x="1947"/>
        <item x="4515"/>
        <item x="4525"/>
        <item x="4513"/>
        <item x="4505"/>
        <item x="2009"/>
        <item x="1882"/>
        <item x="1943"/>
        <item x="1977"/>
        <item x="1993"/>
        <item x="2020"/>
        <item x="1921"/>
        <item x="3328"/>
        <item x="4521"/>
        <item x="1973"/>
        <item x="1937"/>
        <item x="1879"/>
        <item x="1944"/>
        <item x="1907"/>
        <item x="4506"/>
        <item x="1908"/>
        <item x="1884"/>
        <item x="4556"/>
        <item x="1927"/>
        <item x="4528"/>
        <item x="1922"/>
        <item x="4522"/>
        <item x="2007"/>
        <item x="1933"/>
        <item x="2017"/>
        <item x="1994"/>
        <item x="4510"/>
        <item x="1888"/>
        <item x="1881"/>
        <item x="4516"/>
        <item x="1984"/>
        <item x="1952"/>
        <item x="1897"/>
        <item x="4517"/>
        <item x="4518"/>
        <item x="4546"/>
        <item x="1968"/>
        <item x="4543"/>
        <item x="1960"/>
        <item x="1935"/>
        <item x="3325"/>
        <item x="1931"/>
        <item x="3322"/>
        <item x="1909"/>
        <item x="1995"/>
        <item x="1928"/>
        <item x="2008"/>
        <item x="1876"/>
        <item x="1971"/>
        <item x="1894"/>
        <item x="4529"/>
        <item x="1997"/>
        <item x="4563"/>
        <item x="1891"/>
        <item x="4548"/>
        <item x="3326"/>
        <item x="4523"/>
        <item x="1924"/>
        <item x="3327"/>
        <item x="2013"/>
        <item x="1996"/>
        <item x="1877"/>
        <item x="1926"/>
        <item x="2015"/>
        <item x="1969"/>
        <item x="1896"/>
        <item x="4544"/>
        <item x="1979"/>
        <item x="4557"/>
        <item x="4507"/>
        <item x="1940"/>
        <item x="1902"/>
        <item x="1955"/>
        <item x="1903"/>
        <item x="2011"/>
        <item x="1949"/>
        <item x="4519"/>
        <item x="2018"/>
        <item x="1950"/>
        <item x="2014"/>
        <item x="1946"/>
        <item x="4562"/>
        <item x="1893"/>
        <item x="4555"/>
        <item x="4508"/>
        <item x="4547"/>
        <item x="1978"/>
        <item x="1895"/>
        <item x="4524"/>
        <item x="1972"/>
        <item x="4545"/>
        <item x="4509"/>
        <item x="4520"/>
        <item x="1904"/>
        <item x="4532"/>
        <item x="4531"/>
        <item x="1886"/>
        <item x="1991"/>
        <item x="4530"/>
        <item x="1911"/>
        <item x="1917"/>
        <item x="4533"/>
        <item x="1913"/>
        <item x="4538"/>
        <item x="1918"/>
        <item x="1958"/>
        <item x="4550"/>
        <item x="1959"/>
        <item x="4534"/>
        <item x="4554"/>
        <item x="4535"/>
        <item x="4539"/>
        <item x="4541"/>
        <item x="1964"/>
        <item x="4549"/>
        <item x="4553"/>
        <item x="1912"/>
        <item x="4537"/>
        <item x="1915"/>
        <item x="4540"/>
        <item x="1961"/>
        <item x="4551"/>
        <item x="1962"/>
        <item x="1963"/>
        <item x="1966"/>
        <item x="1916"/>
        <item x="4536"/>
        <item x="4542"/>
        <item x="4552"/>
        <item x="1914"/>
        <item x="1919"/>
        <item x="1965"/>
        <item x="4042"/>
        <item x="2077"/>
        <item x="3345"/>
        <item x="3344"/>
        <item x="2073"/>
        <item x="2078"/>
        <item x="2074"/>
        <item x="2076"/>
        <item x="2080"/>
        <item x="4290"/>
        <item x="3346"/>
        <item x="4417"/>
        <item x="2717"/>
        <item x="2541"/>
        <item x="4061"/>
        <item x="3289"/>
        <item x="2243"/>
        <item x="2208"/>
        <item x="2244"/>
        <item x="2245"/>
        <item x="2246"/>
        <item x="2248"/>
        <item x="2247"/>
        <item x="2242"/>
        <item x="2240"/>
        <item x="4419"/>
        <item x="2718"/>
        <item x="3292"/>
        <item x="2738"/>
        <item x="4440"/>
        <item x="2588"/>
        <item x="2719"/>
        <item x="4329"/>
        <item x="4143"/>
        <item x="3222"/>
        <item x="2448"/>
        <item x="2928"/>
        <item x="2720"/>
        <item x="2721"/>
        <item x="2722"/>
        <item x="2723"/>
        <item x="2724"/>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3">
        <item x="0"/>
        <item x="1"/>
        <item x="10"/>
        <item x="4"/>
        <item x="9"/>
        <item x="3"/>
        <item x="11"/>
        <item x="8"/>
        <item x="7"/>
        <item x="2"/>
        <item x="5"/>
        <item x="6"/>
        <item t="default"/>
      </items>
    </pivotField>
    <pivotField showAll="0"/>
    <pivotField numFmtId="22"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items>
    </pivotField>
  </pivotFields>
  <rowFields count="4">
    <field x="90"/>
    <field x="89"/>
    <field x="88"/>
    <field x="7"/>
  </rowFields>
  <rowItems count="14">
    <i>
      <x v="1"/>
    </i>
    <i>
      <x v="5"/>
    </i>
    <i>
      <x v="6"/>
    </i>
    <i>
      <x v="7"/>
    </i>
    <i>
      <x v="8"/>
    </i>
    <i>
      <x v="9"/>
    </i>
    <i>
      <x v="10"/>
    </i>
    <i>
      <x v="11"/>
    </i>
    <i>
      <x v="12"/>
    </i>
    <i>
      <x v="13"/>
    </i>
    <i>
      <x v="14"/>
    </i>
    <i>
      <x v="15"/>
    </i>
    <i>
      <x v="20"/>
    </i>
    <i t="grand">
      <x/>
    </i>
  </rowItems>
  <colItems count="1">
    <i/>
  </colItems>
  <pageFields count="1">
    <pageField fld="74" hier="-1"/>
  </pageFields>
  <dataFields count="1">
    <dataField name="Closed Won" fld="53" subtotal="count" baseField="9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EED84B-6565-47B1-A8D3-69E3024EA2DD}" name="EXPEC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B46" firstHeaderRow="1" firstDataRow="1" firstDataCol="1"/>
  <pivotFields count="91">
    <pivotField showAll="0"/>
    <pivotField showAll="0"/>
    <pivotField showAll="0"/>
    <pivotField showAll="0"/>
    <pivotField showAll="0"/>
    <pivotField showAll="0"/>
    <pivotField showAll="0"/>
    <pivotField axis="axisRow"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10"/>
        <item x="4"/>
        <item x="9"/>
        <item x="3"/>
        <item x="11"/>
        <item x="8"/>
        <item x="7"/>
        <item x="2"/>
        <item x="5"/>
        <item x="6"/>
        <item t="default"/>
      </items>
    </pivotField>
    <pivotField showAll="0"/>
    <pivotField numFmtId="22"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items>
    </pivotField>
  </pivotFields>
  <rowFields count="4">
    <field x="90"/>
    <field x="89"/>
    <field x="88"/>
    <field x="7"/>
  </rowFields>
  <rowItems count="14">
    <i>
      <x v="1"/>
    </i>
    <i>
      <x v="5"/>
    </i>
    <i>
      <x v="6"/>
    </i>
    <i>
      <x v="7"/>
    </i>
    <i>
      <x v="8"/>
    </i>
    <i>
      <x v="9"/>
    </i>
    <i>
      <x v="10"/>
    </i>
    <i>
      <x v="11"/>
    </i>
    <i>
      <x v="12"/>
    </i>
    <i>
      <x v="13"/>
    </i>
    <i>
      <x v="14"/>
    </i>
    <i>
      <x v="15"/>
    </i>
    <i>
      <x v="20"/>
    </i>
    <i t="grand">
      <x/>
    </i>
  </rowItems>
  <colItems count="1">
    <i/>
  </colItems>
  <dataFields count="1">
    <dataField name="Sum of Expected Amount" fld="8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A55E4C-62C6-48D9-B101-C88CD9E5535B}" name="ACTIVE_TOTA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73:L86" firstHeaderRow="0" firstDataRow="1" firstDataCol="1"/>
  <pivotFields count="5">
    <pivotField axis="axisRow" showAll="0">
      <items count="13">
        <item x="0"/>
        <item x="1"/>
        <item x="2"/>
        <item x="3"/>
        <item x="4"/>
        <item x="5"/>
        <item x="6"/>
        <item x="7"/>
        <item x="8"/>
        <item x="9"/>
        <item x="10"/>
        <item x="11"/>
        <item t="default"/>
      </items>
    </pivotField>
    <pivotField dataField="1" showAll="0"/>
    <pivotField showAll="0"/>
    <pivotField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otal Oppurtunities" fld="1" baseField="0" baseItem="0"/>
    <dataField name=" Active Oppurtunities" fld="4"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16E678-3C81-485E-A837-240484F43B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1">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10"/>
        <item x="4"/>
        <item x="9"/>
        <item x="3"/>
        <item x="11"/>
        <item x="8"/>
        <item x="7"/>
        <item x="2"/>
        <item x="5"/>
        <item x="6"/>
        <item t="default"/>
      </items>
    </pivotField>
    <pivotField showAll="0"/>
    <pivotField numFmtId="22" showAll="0"/>
    <pivotField showAll="0"/>
    <pivotField showAll="0"/>
    <pivotField showAll="0"/>
    <pivotField showAll="0"/>
    <pivotField showAll="0"/>
    <pivotField showAll="0"/>
    <pivotField showAll="0"/>
    <pivotField showAll="0"/>
    <pivotField dataField="1" showAll="0">
      <items count="1423">
        <item x="2"/>
        <item x="1205"/>
        <item x="1281"/>
        <item x="709"/>
        <item x="1217"/>
        <item x="419"/>
        <item x="970"/>
        <item x="711"/>
        <item x="1110"/>
        <item x="1118"/>
        <item x="1130"/>
        <item x="730"/>
        <item x="1115"/>
        <item x="1095"/>
        <item x="806"/>
        <item x="980"/>
        <item x="756"/>
        <item x="1213"/>
        <item x="702"/>
        <item x="1260"/>
        <item x="1088"/>
        <item x="1198"/>
        <item x="732"/>
        <item x="1257"/>
        <item x="990"/>
        <item x="1255"/>
        <item x="62"/>
        <item x="905"/>
        <item x="300"/>
        <item x="1132"/>
        <item x="1142"/>
        <item x="906"/>
        <item x="293"/>
        <item x="1265"/>
        <item x="678"/>
        <item x="1182"/>
        <item x="760"/>
        <item x="1174"/>
        <item x="907"/>
        <item x="699"/>
        <item x="1087"/>
        <item x="1196"/>
        <item x="1241"/>
        <item x="1099"/>
        <item x="880"/>
        <item x="1264"/>
        <item x="1109"/>
        <item x="910"/>
        <item x="1219"/>
        <item x="1247"/>
        <item x="1261"/>
        <item x="761"/>
        <item x="342"/>
        <item x="358"/>
        <item x="1145"/>
        <item x="676"/>
        <item x="1243"/>
        <item x="1131"/>
        <item x="1232"/>
        <item x="1112"/>
        <item x="1050"/>
        <item x="1183"/>
        <item x="1119"/>
        <item x="854"/>
        <item x="1295"/>
        <item x="1113"/>
        <item x="985"/>
        <item x="1144"/>
        <item x="294"/>
        <item x="1226"/>
        <item x="779"/>
        <item x="780"/>
        <item x="1111"/>
        <item x="789"/>
        <item x="984"/>
        <item x="1123"/>
        <item x="845"/>
        <item x="1163"/>
        <item x="1258"/>
        <item x="1157"/>
        <item x="1121"/>
        <item x="884"/>
        <item x="1108"/>
        <item x="405"/>
        <item x="1263"/>
        <item x="1171"/>
        <item x="668"/>
        <item x="679"/>
        <item x="151"/>
        <item x="647"/>
        <item x="1"/>
        <item x="1186"/>
        <item x="1185"/>
        <item x="218"/>
        <item x="989"/>
        <item x="879"/>
        <item x="1224"/>
        <item x="1216"/>
        <item x="1193"/>
        <item x="326"/>
        <item x="341"/>
        <item x="348"/>
        <item x="667"/>
        <item x="1133"/>
        <item x="896"/>
        <item x="1091"/>
        <item x="1301"/>
        <item x="977"/>
        <item x="785"/>
        <item x="1199"/>
        <item x="168"/>
        <item x="406"/>
        <item x="933"/>
        <item x="932"/>
        <item x="49"/>
        <item x="638"/>
        <item x="787"/>
        <item x="1334"/>
        <item x="1122"/>
        <item x="882"/>
        <item x="686"/>
        <item x="22"/>
        <item x="700"/>
        <item x="694"/>
        <item x="669"/>
        <item x="524"/>
        <item x="385"/>
        <item x="182"/>
        <item x="1072"/>
        <item x="1107"/>
        <item x="153"/>
        <item x="381"/>
        <item x="296"/>
        <item x="147"/>
        <item x="404"/>
        <item x="1096"/>
        <item x="1160"/>
        <item x="140"/>
        <item x="1188"/>
        <item x="366"/>
        <item x="100"/>
        <item x="1372"/>
        <item x="883"/>
        <item x="916"/>
        <item x="1180"/>
        <item x="1240"/>
        <item x="831"/>
        <item x="881"/>
        <item x="254"/>
        <item x="710"/>
        <item x="161"/>
        <item x="1164"/>
        <item x="748"/>
        <item x="69"/>
        <item x="979"/>
        <item x="23"/>
        <item x="1246"/>
        <item x="731"/>
        <item x="680"/>
        <item x="367"/>
        <item x="223"/>
        <item x="399"/>
        <item x="816"/>
        <item x="796"/>
        <item x="695"/>
        <item x="181"/>
        <item x="215"/>
        <item x="201"/>
        <item x="537"/>
        <item x="59"/>
        <item x="96"/>
        <item x="920"/>
        <item x="726"/>
        <item x="1166"/>
        <item x="893"/>
        <item x="1268"/>
        <item x="834"/>
        <item x="157"/>
        <item x="1116"/>
        <item x="1406"/>
        <item x="64"/>
        <item x="707"/>
        <item x="171"/>
        <item x="703"/>
        <item x="850"/>
        <item x="386"/>
        <item x="510"/>
        <item x="908"/>
        <item x="772"/>
        <item x="631"/>
        <item x="497"/>
        <item x="525"/>
        <item x="715"/>
        <item x="659"/>
        <item x="921"/>
        <item x="729"/>
        <item x="1184"/>
        <item x="766"/>
        <item x="403"/>
        <item x="390"/>
        <item x="206"/>
        <item x="278"/>
        <item x="609"/>
        <item x="786"/>
        <item x="383"/>
        <item x="350"/>
        <item x="1173"/>
        <item x="600"/>
        <item x="615"/>
        <item x="418"/>
        <item x="354"/>
        <item x="588"/>
        <item x="929"/>
        <item x="800"/>
        <item x="143"/>
        <item x="909"/>
        <item x="277"/>
        <item x="545"/>
        <item x="846"/>
        <item x="792"/>
        <item x="476"/>
        <item x="324"/>
        <item x="82"/>
        <item x="603"/>
        <item x="353"/>
        <item x="373"/>
        <item x="558"/>
        <item x="1350"/>
        <item x="299"/>
        <item x="407"/>
        <item x="276"/>
        <item x="553"/>
        <item x="657"/>
        <item x="557"/>
        <item x="604"/>
        <item x="548"/>
        <item x="714"/>
        <item x="705"/>
        <item x="551"/>
        <item x="577"/>
        <item x="885"/>
        <item x="547"/>
        <item x="7"/>
        <item x="554"/>
        <item x="87"/>
        <item x="71"/>
        <item x="937"/>
        <item x="701"/>
        <item x="44"/>
        <item x="915"/>
        <item x="166"/>
        <item x="304"/>
        <item x="506"/>
        <item x="130"/>
        <item x="98"/>
        <item x="496"/>
        <item x="536"/>
        <item x="246"/>
        <item x="778"/>
        <item x="297"/>
        <item x="343"/>
        <item x="504"/>
        <item x="777"/>
        <item x="1172"/>
        <item x="918"/>
        <item x="208"/>
        <item x="121"/>
        <item x="632"/>
        <item x="781"/>
        <item x="505"/>
        <item x="898"/>
        <item x="305"/>
        <item x="111"/>
        <item x="1348"/>
        <item x="167"/>
        <item x="164"/>
        <item x="931"/>
        <item x="793"/>
        <item x="675"/>
        <item x="470"/>
        <item x="159"/>
        <item x="531"/>
        <item x="739"/>
        <item x="869"/>
        <item x="509"/>
        <item x="45"/>
        <item x="469"/>
        <item x="205"/>
        <item x="530"/>
        <item x="895"/>
        <item x="185"/>
        <item x="698"/>
        <item x="1401"/>
        <item x="534"/>
        <item x="923"/>
        <item x="169"/>
        <item x="833"/>
        <item x="950"/>
        <item x="1204"/>
        <item x="799"/>
        <item x="803"/>
        <item x="903"/>
        <item x="213"/>
        <item x="420"/>
        <item x="287"/>
        <item x="202"/>
        <item x="136"/>
        <item x="312"/>
        <item x="592"/>
        <item x="839"/>
        <item x="593"/>
        <item x="849"/>
        <item x="535"/>
        <item x="633"/>
        <item x="621"/>
        <item x="162"/>
        <item x="163"/>
        <item x="837"/>
        <item x="70"/>
        <item x="887"/>
        <item x="587"/>
        <item x="891"/>
        <item x="195"/>
        <item x="847"/>
        <item x="528"/>
        <item x="170"/>
        <item x="1370"/>
        <item x="691"/>
        <item x="738"/>
        <item x="527"/>
        <item x="721"/>
        <item x="544"/>
        <item x="790"/>
        <item x="222"/>
        <item x="416"/>
        <item x="116"/>
        <item x="313"/>
        <item x="315"/>
        <item x="1167"/>
        <item x="468"/>
        <item x="586"/>
        <item x="904"/>
        <item x="810"/>
        <item x="755"/>
        <item x="1089"/>
        <item x="12"/>
        <item x="658"/>
        <item x="1374"/>
        <item x="204"/>
        <item x="851"/>
        <item x="853"/>
        <item x="203"/>
        <item x="797"/>
        <item x="689"/>
        <item x="1191"/>
        <item x="953"/>
        <item x="184"/>
        <item x="944"/>
        <item x="791"/>
        <item x="801"/>
        <item x="144"/>
        <item x="1377"/>
        <item x="256"/>
        <item x="750"/>
        <item x="574"/>
        <item x="58"/>
        <item x="322"/>
        <item x="919"/>
        <item x="500"/>
        <item x="594"/>
        <item x="533"/>
        <item x="925"/>
        <item x="135"/>
        <item x="1218"/>
        <item x="843"/>
        <item x="178"/>
        <item x="852"/>
        <item x="378"/>
        <item x="841"/>
        <item x="602"/>
        <item x="217"/>
        <item x="396"/>
        <item x="289"/>
        <item x="595"/>
        <item x="569"/>
        <item x="352"/>
        <item x="808"/>
        <item x="474"/>
        <item x="585"/>
        <item x="472"/>
        <item x="1105"/>
        <item x="775"/>
        <item x="1237"/>
        <item x="734"/>
        <item x="473"/>
        <item x="728"/>
        <item x="784"/>
        <item x="1019"/>
        <item x="180"/>
        <item x="398"/>
        <item x="832"/>
        <item x="401"/>
        <item x="894"/>
        <item x="872"/>
        <item x="477"/>
        <item x="1254"/>
        <item x="253"/>
        <item x="327"/>
        <item x="838"/>
        <item x="344"/>
        <item x="1071"/>
        <item x="79"/>
        <item x="570"/>
        <item x="716"/>
        <item x="247"/>
        <item x="67"/>
        <item x="336"/>
        <item x="74"/>
        <item x="565"/>
        <item x="25"/>
        <item x="567"/>
        <item x="596"/>
        <item x="624"/>
        <item x="362"/>
        <item x="282"/>
        <item x="607"/>
        <item x="559"/>
        <item x="150"/>
        <item x="743"/>
        <item x="359"/>
        <item x="561"/>
        <item x="335"/>
        <item x="562"/>
        <item x="422"/>
        <item x="733"/>
        <item x="227"/>
        <item x="783"/>
        <item x="1114"/>
        <item x="720"/>
        <item x="856"/>
        <item x="722"/>
        <item x="51"/>
        <item x="671"/>
        <item x="211"/>
        <item x="1051"/>
        <item x="936"/>
        <item x="523"/>
        <item x="118"/>
        <item x="617"/>
        <item x="591"/>
        <item x="541"/>
        <item x="568"/>
        <item x="552"/>
        <item x="323"/>
        <item x="216"/>
        <item x="392"/>
        <item x="57"/>
        <item x="941"/>
        <item x="298"/>
        <item x="873"/>
        <item x="39"/>
        <item x="1388"/>
        <item x="556"/>
        <item x="794"/>
        <item x="774"/>
        <item x="361"/>
        <item x="546"/>
        <item x="573"/>
        <item x="60"/>
        <item x="572"/>
        <item x="73"/>
        <item x="219"/>
        <item x="625"/>
        <item x="364"/>
        <item x="245"/>
        <item x="1352"/>
        <item x="892"/>
        <item x="465"/>
        <item x="266"/>
        <item x="479"/>
        <item x="192"/>
        <item x="622"/>
        <item x="935"/>
        <item x="380"/>
        <item x="902"/>
        <item x="463"/>
        <item x="682"/>
        <item x="248"/>
        <item x="889"/>
        <item x="252"/>
        <item x="387"/>
        <item x="148"/>
        <item x="763"/>
        <item x="584"/>
        <item x="302"/>
        <item x="467"/>
        <item x="576"/>
        <item x="736"/>
        <item x="262"/>
        <item x="782"/>
        <item x="462"/>
        <item x="1364"/>
        <item x="198"/>
        <item x="776"/>
        <item x="812"/>
        <item x="478"/>
        <item x="927"/>
        <item x="684"/>
        <item x="844"/>
        <item x="539"/>
        <item x="857"/>
        <item x="744"/>
        <item x="940"/>
        <item x="578"/>
        <item x="521"/>
        <item x="735"/>
        <item x="210"/>
        <item x="788"/>
        <item x="466"/>
        <item x="616"/>
        <item x="924"/>
        <item x="542"/>
        <item x="377"/>
        <item x="809"/>
        <item x="802"/>
        <item x="516"/>
        <item x="804"/>
        <item x="1092"/>
        <item x="664"/>
        <item x="685"/>
        <item x="897"/>
        <item x="489"/>
        <item x="464"/>
        <item x="606"/>
        <item x="946"/>
        <item x="601"/>
        <item x="519"/>
        <item x="620"/>
        <item x="158"/>
        <item x="687"/>
        <item x="128"/>
        <item x="1220"/>
        <item x="900"/>
        <item x="888"/>
        <item x="301"/>
        <item x="1139"/>
        <item x="395"/>
        <item x="209"/>
        <item x="357"/>
        <item x="723"/>
        <item x="945"/>
        <item x="566"/>
        <item x="619"/>
        <item x="1049"/>
        <item x="363"/>
        <item x="934"/>
        <item x="952"/>
        <item x="754"/>
        <item x="605"/>
        <item x="949"/>
        <item x="842"/>
        <item x="517"/>
        <item x="947"/>
        <item x="773"/>
        <item x="848"/>
        <item x="221"/>
        <item x="629"/>
        <item x="948"/>
        <item x="1378"/>
        <item x="813"/>
        <item x="94"/>
        <item x="520"/>
        <item x="356"/>
        <item x="938"/>
        <item x="338"/>
        <item x="165"/>
        <item x="926"/>
        <item x="939"/>
        <item x="718"/>
        <item x="249"/>
        <item x="337"/>
        <item x="1266"/>
        <item x="762"/>
        <item x="706"/>
        <item x="719"/>
        <item x="805"/>
        <item x="310"/>
        <item x="1302"/>
        <item x="280"/>
        <item x="749"/>
        <item x="681"/>
        <item x="1128"/>
        <item x="120"/>
        <item x="798"/>
        <item x="288"/>
        <item x="717"/>
        <item x="1408"/>
        <item x="708"/>
        <item x="174"/>
        <item x="613"/>
        <item x="930"/>
        <item x="828"/>
        <item x="724"/>
        <item x="899"/>
        <item x="267"/>
        <item x="142"/>
        <item x="376"/>
        <item x="575"/>
        <item x="583"/>
        <item x="890"/>
        <item x="242"/>
        <item x="858"/>
        <item x="199"/>
        <item x="175"/>
        <item x="117"/>
        <item x="886"/>
        <item x="677"/>
        <item x="339"/>
        <item x="375"/>
        <item x="388"/>
        <item x="370"/>
        <item x="951"/>
        <item x="400"/>
        <item x="309"/>
        <item x="382"/>
        <item x="928"/>
        <item x="1349"/>
        <item x="666"/>
        <item x="226"/>
        <item x="752"/>
        <item x="410"/>
        <item x="855"/>
        <item x="612"/>
        <item x="840"/>
        <item x="835"/>
        <item x="653"/>
        <item x="233"/>
        <item x="197"/>
        <item x="189"/>
        <item x="768"/>
        <item x="295"/>
        <item x="645"/>
        <item x="1415"/>
        <item x="611"/>
        <item x="224"/>
        <item x="1156"/>
        <item x="275"/>
        <item x="922"/>
        <item x="765"/>
        <item x="670"/>
        <item x="365"/>
        <item x="727"/>
        <item x="1337"/>
        <item x="133"/>
        <item x="639"/>
        <item x="214"/>
        <item x="328"/>
        <item x="1159"/>
        <item x="412"/>
        <item x="255"/>
        <item x="811"/>
        <item x="230"/>
        <item x="665"/>
        <item x="319"/>
        <item x="498"/>
        <item x="333"/>
        <item x="1194"/>
        <item x="499"/>
        <item x="661"/>
        <item x="571"/>
        <item x="239"/>
        <item x="283"/>
        <item x="807"/>
        <item x="770"/>
        <item x="502"/>
        <item x="325"/>
        <item x="692"/>
        <item x="1175"/>
        <item x="122"/>
        <item x="26"/>
        <item x="374"/>
        <item x="308"/>
        <item x="241"/>
        <item x="560"/>
        <item x="599"/>
        <item x="291"/>
        <item x="127"/>
        <item x="340"/>
        <item x="138"/>
        <item x="83"/>
        <item x="393"/>
        <item x="43"/>
        <item x="871"/>
        <item x="1347"/>
        <item x="81"/>
        <item x="725"/>
        <item x="771"/>
        <item x="818"/>
        <item x="290"/>
        <item x="212"/>
        <item x="102"/>
        <item x="188"/>
        <item x="33"/>
        <item x="501"/>
        <item x="200"/>
        <item x="740"/>
        <item x="88"/>
        <item x="608"/>
        <item x="286"/>
        <item x="307"/>
        <item x="379"/>
        <item x="618"/>
        <item x="27"/>
        <item x="1287"/>
        <item x="549"/>
        <item x="360"/>
        <item x="220"/>
        <item x="1233"/>
        <item x="1351"/>
        <item x="942"/>
        <item x="836"/>
        <item x="555"/>
        <item x="943"/>
        <item x="126"/>
        <item x="767"/>
        <item x="532"/>
        <item x="814"/>
        <item x="610"/>
        <item x="284"/>
        <item x="183"/>
        <item x="41"/>
        <item x="769"/>
        <item x="859"/>
        <item x="415"/>
        <item x="131"/>
        <item x="644"/>
        <item x="270"/>
        <item x="314"/>
        <item x="92"/>
        <item x="507"/>
        <item x="414"/>
        <item x="187"/>
        <item x="48"/>
        <item x="86"/>
        <item x="156"/>
        <item x="660"/>
        <item x="998"/>
        <item x="917"/>
        <item x="1274"/>
        <item x="746"/>
        <item x="1070"/>
        <item x="982"/>
        <item x="795"/>
        <item x="346"/>
        <item x="518"/>
        <item x="411"/>
        <item x="17"/>
        <item x="21"/>
        <item x="20"/>
        <item x="646"/>
        <item x="14"/>
        <item x="77"/>
        <item x="515"/>
        <item x="19"/>
        <item x="196"/>
        <item x="207"/>
        <item x="368"/>
        <item x="954"/>
        <item x="318"/>
        <item x="372"/>
        <item x="508"/>
        <item x="285"/>
        <item x="1290"/>
        <item x="526"/>
        <item x="409"/>
        <item x="550"/>
        <item x="194"/>
        <item x="250"/>
        <item x="598"/>
        <item x="475"/>
        <item x="371"/>
        <item x="582"/>
        <item x="590"/>
        <item x="1310"/>
        <item x="137"/>
        <item x="1340"/>
        <item x="1313"/>
        <item x="626"/>
        <item x="672"/>
        <item x="186"/>
        <item x="303"/>
        <item x="317"/>
        <item x="18"/>
        <item x="1120"/>
        <item x="417"/>
        <item x="397"/>
        <item x="320"/>
        <item x="597"/>
        <item x="1165"/>
        <item x="564"/>
        <item x="271"/>
        <item x="1387"/>
        <item x="864"/>
        <item x="238"/>
        <item x="962"/>
        <item x="173"/>
        <item x="614"/>
        <item x="112"/>
        <item x="652"/>
        <item x="956"/>
        <item x="747"/>
        <item x="673"/>
        <item x="757"/>
        <item x="408"/>
        <item x="402"/>
        <item x="265"/>
        <item x="580"/>
        <item x="579"/>
        <item x="134"/>
        <item x="627"/>
        <item x="643"/>
        <item x="490"/>
        <item x="1315"/>
        <item x="959"/>
        <item x="1402"/>
        <item x="1270"/>
        <item x="512"/>
        <item x="737"/>
        <item x="36"/>
        <item x="389"/>
        <item x="90"/>
        <item x="179"/>
        <item x="969"/>
        <item x="589"/>
        <item x="1187"/>
        <item x="279"/>
        <item x="493"/>
        <item x="674"/>
        <item x="1197"/>
        <item x="1068"/>
        <item x="764"/>
        <item x="901"/>
        <item x="355"/>
        <item x="160"/>
        <item x="37"/>
        <item x="1169"/>
        <item x="115"/>
        <item x="330"/>
        <item x="244"/>
        <item x="480"/>
        <item x="152"/>
        <item x="345"/>
        <item x="543"/>
        <item x="955"/>
        <item x="868"/>
        <item x="529"/>
        <item x="331"/>
        <item x="394"/>
        <item x="1305"/>
        <item x="870"/>
        <item x="321"/>
        <item x="1212"/>
        <item x="109"/>
        <item x="628"/>
        <item x="656"/>
        <item x="693"/>
        <item x="581"/>
        <item x="963"/>
        <item x="1272"/>
        <item x="1398"/>
        <item x="311"/>
        <item x="421"/>
        <item x="231"/>
        <item x="827"/>
        <item x="124"/>
        <item x="107"/>
        <item x="751"/>
        <item x="860"/>
        <item x="1126"/>
        <item x="61"/>
        <item x="146"/>
        <item x="822"/>
        <item x="11"/>
        <item x="697"/>
        <item x="105"/>
        <item x="494"/>
        <item x="1262"/>
        <item x="1267"/>
        <item x="1271"/>
        <item x="513"/>
        <item x="1125"/>
        <item x="1404"/>
        <item x="76"/>
        <item x="269"/>
        <item x="347"/>
        <item x="68"/>
        <item x="1200"/>
        <item x="1000"/>
        <item x="132"/>
        <item x="3"/>
        <item x="10"/>
        <item x="1127"/>
        <item x="1053"/>
        <item x="637"/>
        <item x="655"/>
        <item x="234"/>
        <item x="753"/>
        <item x="491"/>
        <item x="741"/>
        <item x="742"/>
        <item x="1150"/>
        <item x="50"/>
        <item x="495"/>
        <item x="42"/>
        <item x="29"/>
        <item x="334"/>
        <item x="745"/>
        <item x="1250"/>
        <item x="1306"/>
        <item x="24"/>
        <item x="78"/>
        <item x="444"/>
        <item x="688"/>
        <item x="1403"/>
        <item x="1354"/>
        <item x="108"/>
        <item x="492"/>
        <item x="1064"/>
        <item x="713"/>
        <item x="1030"/>
        <item x="251"/>
        <item x="65"/>
        <item x="1245"/>
        <item x="514"/>
        <item x="1093"/>
        <item x="1405"/>
        <item x="867"/>
        <item x="821"/>
        <item x="503"/>
        <item x="690"/>
        <item x="960"/>
        <item x="32"/>
        <item x="46"/>
        <item x="540"/>
        <item x="114"/>
        <item x="820"/>
        <item x="1098"/>
        <item x="1283"/>
        <item x="1366"/>
        <item x="446"/>
        <item x="829"/>
        <item x="1343"/>
        <item x="958"/>
        <item x="172"/>
        <item x="9"/>
        <item x="1322"/>
        <item x="1077"/>
        <item x="1342"/>
        <item x="91"/>
        <item x="84"/>
        <item x="85"/>
        <item x="329"/>
        <item x="1062"/>
        <item x="651"/>
        <item x="89"/>
        <item x="1288"/>
        <item x="1155"/>
        <item x="968"/>
        <item x="1004"/>
        <item x="1259"/>
        <item x="704"/>
        <item x="471"/>
        <item x="259"/>
        <item x="443"/>
        <item x="819"/>
        <item x="1054"/>
        <item x="975"/>
        <item x="149"/>
        <item x="1028"/>
        <item x="825"/>
        <item x="261"/>
        <item x="432"/>
        <item x="1162"/>
        <item x="992"/>
        <item x="1059"/>
        <item x="113"/>
        <item x="1339"/>
        <item x="1190"/>
        <item x="391"/>
        <item x="1034"/>
        <item x="1044"/>
        <item x="1386"/>
        <item x="5"/>
        <item x="452"/>
        <item x="965"/>
        <item x="1057"/>
        <item x="1094"/>
        <item x="1135"/>
        <item x="193"/>
        <item x="316"/>
        <item x="1314"/>
        <item x="1338"/>
        <item x="1151"/>
        <item x="1296"/>
        <item x="225"/>
        <item x="1073"/>
        <item x="1299"/>
        <item x="1304"/>
        <item x="1117"/>
        <item x="1215"/>
        <item x="1368"/>
        <item x="63"/>
        <item x="1239"/>
        <item x="28"/>
        <item x="817"/>
        <item x="1129"/>
        <item x="1409"/>
        <item x="1097"/>
        <item x="1101"/>
        <item x="1253"/>
        <item x="1067"/>
        <item x="4"/>
        <item x="1084"/>
        <item x="1256"/>
        <item x="1058"/>
        <item x="1202"/>
        <item x="268"/>
        <item x="1005"/>
        <item x="1001"/>
        <item x="522"/>
        <item x="449"/>
        <item x="1231"/>
        <item x="1206"/>
        <item x="1176"/>
        <item x="1100"/>
        <item x="257"/>
        <item x="1248"/>
        <item x="1085"/>
        <item x="1298"/>
        <item x="815"/>
        <item x="145"/>
        <item x="66"/>
        <item x="1341"/>
        <item x="1292"/>
        <item x="47"/>
        <item x="235"/>
        <item x="1211"/>
        <item x="996"/>
        <item x="662"/>
        <item x="263"/>
        <item x="1407"/>
        <item x="1367"/>
        <item x="1027"/>
        <item x="862"/>
        <item x="1381"/>
        <item x="1236"/>
        <item x="1286"/>
        <item x="75"/>
        <item x="1090"/>
        <item x="1383"/>
        <item x="1035"/>
        <item x="1136"/>
        <item x="1242"/>
        <item x="642"/>
        <item x="1373"/>
        <item x="1392"/>
        <item x="35"/>
        <item x="1365"/>
        <item x="1081"/>
        <item x="1060"/>
        <item x="1063"/>
        <item x="1134"/>
        <item x="1080"/>
        <item x="1285"/>
        <item x="1195"/>
        <item x="129"/>
        <item x="72"/>
        <item x="974"/>
        <item x="34"/>
        <item x="1149"/>
        <item x="1282"/>
        <item x="1141"/>
        <item x="1238"/>
        <item x="80"/>
        <item x="1006"/>
        <item x="1148"/>
        <item x="994"/>
        <item x="634"/>
        <item x="1192"/>
        <item x="911"/>
        <item x="1336"/>
        <item x="1143"/>
        <item x="1045"/>
        <item x="351"/>
        <item x="1379"/>
        <item x="983"/>
        <item x="978"/>
        <item x="1078"/>
        <item x="1289"/>
        <item x="1201"/>
        <item x="1189"/>
        <item x="1016"/>
        <item x="824"/>
        <item x="1052"/>
        <item x="1221"/>
        <item x="912"/>
        <item x="630"/>
        <item x="243"/>
        <item x="99"/>
        <item x="1158"/>
        <item x="1181"/>
        <item x="1140"/>
        <item x="1332"/>
        <item x="53"/>
        <item x="863"/>
        <item x="1170"/>
        <item x="861"/>
        <item x="1002"/>
        <item x="1055"/>
        <item x="1026"/>
        <item x="1344"/>
        <item x="972"/>
        <item x="966"/>
        <item x="1024"/>
        <item x="1284"/>
        <item x="1234"/>
        <item x="648"/>
        <item x="538"/>
        <item x="1047"/>
        <item x="54"/>
        <item x="1421"/>
        <item x="1086"/>
        <item x="866"/>
        <item x="1346"/>
        <item x="1223"/>
        <item x="481"/>
        <item x="1312"/>
        <item x="823"/>
        <item x="1225"/>
        <item x="484"/>
        <item x="1251"/>
        <item x="964"/>
        <item x="106"/>
        <item x="30"/>
        <item x="957"/>
        <item x="1161"/>
        <item x="1124"/>
        <item x="1294"/>
        <item x="431"/>
        <item x="874"/>
        <item x="450"/>
        <item x="97"/>
        <item x="482"/>
        <item x="830"/>
        <item x="1214"/>
        <item x="1046"/>
        <item x="1008"/>
        <item x="1177"/>
        <item x="826"/>
        <item x="1293"/>
        <item x="758"/>
        <item x="511"/>
        <item x="1380"/>
        <item x="1416"/>
        <item x="1417"/>
        <item x="232"/>
        <item x="1025"/>
        <item x="1069"/>
        <item x="461"/>
        <item x="1345"/>
        <item x="1056"/>
        <item x="1138"/>
        <item x="1333"/>
        <item x="1020"/>
        <item x="486"/>
        <item x="1048"/>
        <item x="1235"/>
        <item x="1382"/>
        <item x="1137"/>
        <item x="228"/>
        <item x="103"/>
        <item x="865"/>
        <item x="654"/>
        <item x="1297"/>
        <item x="1244"/>
        <item x="1391"/>
        <item x="1325"/>
        <item x="1311"/>
        <item x="641"/>
        <item x="15"/>
        <item x="1384"/>
        <item x="1029"/>
        <item x="1385"/>
        <item x="914"/>
        <item x="663"/>
        <item x="424"/>
        <item x="1208"/>
        <item x="1031"/>
        <item x="1376"/>
        <item x="1326"/>
        <item x="485"/>
        <item x="683"/>
        <item x="292"/>
        <item x="1418"/>
        <item x="1361"/>
        <item x="237"/>
        <item x="988"/>
        <item x="31"/>
        <item x="1330"/>
        <item x="459"/>
        <item x="191"/>
        <item x="993"/>
        <item x="1228"/>
        <item x="488"/>
        <item x="1229"/>
        <item x="229"/>
        <item x="487"/>
        <item x="1309"/>
        <item x="460"/>
        <item x="1178"/>
        <item x="306"/>
        <item x="1179"/>
        <item x="1104"/>
        <item x="913"/>
        <item x="987"/>
        <item x="1413"/>
        <item x="423"/>
        <item x="1038"/>
        <item x="1390"/>
        <item x="260"/>
        <item x="623"/>
        <item x="1399"/>
        <item x="190"/>
        <item x="1037"/>
        <item x="281"/>
        <item x="1021"/>
        <item x="1023"/>
        <item x="1414"/>
        <item x="1039"/>
        <item x="6"/>
        <item x="1389"/>
        <item x="1395"/>
        <item x="1043"/>
        <item x="483"/>
        <item x="1397"/>
        <item x="332"/>
        <item x="563"/>
        <item x="1419"/>
        <item x="176"/>
        <item x="995"/>
        <item x="52"/>
        <item x="991"/>
        <item x="1400"/>
        <item x="123"/>
        <item x="434"/>
        <item x="1152"/>
        <item x="1146"/>
        <item x="1369"/>
        <item x="712"/>
        <item x="1316"/>
        <item x="1106"/>
        <item x="1307"/>
        <item x="1003"/>
        <item x="384"/>
        <item x="1356"/>
        <item x="1230"/>
        <item x="236"/>
        <item x="1222"/>
        <item x="878"/>
        <item x="875"/>
        <item x="1074"/>
        <item x="877"/>
        <item x="1033"/>
        <item x="16"/>
        <item x="1371"/>
        <item x="1022"/>
        <item x="1375"/>
        <item x="1032"/>
        <item x="1410"/>
        <item x="1321"/>
        <item x="349"/>
        <item x="1308"/>
        <item x="125"/>
        <item x="177"/>
        <item x="1291"/>
        <item x="1041"/>
        <item x="1327"/>
        <item x="650"/>
        <item x="876"/>
        <item x="649"/>
        <item x="1323"/>
        <item x="451"/>
        <item x="967"/>
        <item x="369"/>
        <item x="457"/>
        <item x="429"/>
        <item x="997"/>
        <item x="258"/>
        <item x="1411"/>
        <item x="8"/>
        <item x="1320"/>
        <item x="1318"/>
        <item x="1040"/>
        <item x="1328"/>
        <item x="1331"/>
        <item x="1359"/>
        <item x="427"/>
        <item x="1042"/>
        <item x="1154"/>
        <item x="1357"/>
        <item x="1396"/>
        <item x="437"/>
        <item x="1393"/>
        <item x="456"/>
        <item x="1335"/>
        <item x="1319"/>
        <item x="104"/>
        <item x="1329"/>
        <item x="1412"/>
        <item x="1353"/>
        <item x="56"/>
        <item x="110"/>
        <item x="1252"/>
        <item x="1324"/>
        <item x="1420"/>
        <item x="413"/>
        <item x="272"/>
        <item x="1363"/>
        <item x="636"/>
        <item x="1355"/>
        <item x="428"/>
        <item x="1362"/>
        <item x="264"/>
        <item x="445"/>
        <item x="1209"/>
        <item x="425"/>
        <item x="1317"/>
        <item x="274"/>
        <item x="1147"/>
        <item x="1394"/>
        <item x="55"/>
        <item x="240"/>
        <item x="1076"/>
        <item x="1103"/>
        <item x="961"/>
        <item x="440"/>
        <item x="1207"/>
        <item x="1269"/>
        <item x="999"/>
        <item x="1300"/>
        <item x="1061"/>
        <item x="435"/>
        <item x="155"/>
        <item x="1279"/>
        <item x="154"/>
        <item x="1360"/>
        <item x="1358"/>
        <item x="1210"/>
        <item x="971"/>
        <item x="426"/>
        <item x="139"/>
        <item x="1083"/>
        <item x="1036"/>
        <item x="981"/>
        <item x="976"/>
        <item x="38"/>
        <item x="1203"/>
        <item x="1249"/>
        <item x="141"/>
        <item x="438"/>
        <item x="1227"/>
        <item x="439"/>
        <item x="447"/>
        <item x="1102"/>
        <item x="1168"/>
        <item x="973"/>
        <item x="1153"/>
        <item x="1075"/>
        <item x="13"/>
        <item x="1273"/>
        <item x="273"/>
        <item x="986"/>
        <item x="1082"/>
        <item x="1007"/>
        <item x="93"/>
        <item x="1303"/>
        <item x="454"/>
        <item x="759"/>
        <item x="1275"/>
        <item x="1278"/>
        <item x="119"/>
        <item x="433"/>
        <item x="430"/>
        <item x="441"/>
        <item x="1276"/>
        <item x="448"/>
        <item x="436"/>
        <item x="1009"/>
        <item x="1018"/>
        <item x="1017"/>
        <item x="1014"/>
        <item x="1010"/>
        <item x="696"/>
        <item x="101"/>
        <item x="453"/>
        <item x="455"/>
        <item x="1012"/>
        <item x="1015"/>
        <item x="1280"/>
        <item x="1065"/>
        <item x="640"/>
        <item x="1079"/>
        <item x="1013"/>
        <item x="458"/>
        <item x="442"/>
        <item x="635"/>
        <item x="40"/>
        <item x="95"/>
        <item x="1011"/>
        <item x="1277"/>
        <item x="1066"/>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Items count="1">
    <i/>
  </rowItems>
  <colItems count="1">
    <i/>
  </colItems>
  <dataFields count="1">
    <dataField name="Sum of Expected Amount" fld="8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658A31-5265-49A5-9540-690A8FA77A5E}" name="CLOSDWON_TOTALOP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94:G107" firstHeaderRow="0" firstDataRow="1" firstDataCol="1"/>
  <pivotFields count="3">
    <pivotField axis="axisRow" showAll="0">
      <items count="13">
        <item x="0"/>
        <item x="1"/>
        <item x="2"/>
        <item x="3"/>
        <item x="4"/>
        <item x="5"/>
        <item x="6"/>
        <item x="7"/>
        <item x="8"/>
        <item x="9"/>
        <item x="10"/>
        <item x="11"/>
        <item t="default"/>
      </items>
    </pivotField>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 Closed Won Oppurtunities" fld="2" baseField="0" baseItem="0"/>
    <dataField name="Total Oppurtunities" fld="1"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540A71-EA90-4CEC-8589-466687DB796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5:E128" firstHeaderRow="1" firstDataRow="1" firstDataCol="1"/>
  <pivotFields count="91">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
        <item x="10"/>
        <item x="4"/>
        <item x="9"/>
        <item x="3"/>
        <item x="11"/>
        <item x="8"/>
        <item x="7"/>
        <item x="2"/>
        <item x="5"/>
        <item x="6"/>
        <item t="default"/>
      </items>
    </pivotField>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74"/>
  </rowFields>
  <rowItems count="13">
    <i>
      <x/>
    </i>
    <i>
      <x v="1"/>
    </i>
    <i>
      <x v="2"/>
    </i>
    <i>
      <x v="3"/>
    </i>
    <i>
      <x v="4"/>
    </i>
    <i>
      <x v="5"/>
    </i>
    <i>
      <x v="6"/>
    </i>
    <i>
      <x v="7"/>
    </i>
    <i>
      <x v="8"/>
    </i>
    <i>
      <x v="9"/>
    </i>
    <i>
      <x v="10"/>
    </i>
    <i>
      <x v="11"/>
    </i>
    <i t="grand">
      <x/>
    </i>
  </rowItems>
  <colItems count="1">
    <i/>
  </colItems>
  <dataFields count="1">
    <dataField name="Count of Opportunity ID" fld="5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12D219-DFB4-4E89-973D-55BB1271401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55:H69" firstHeaderRow="1" firstDataRow="1" firstDataCol="1" rowPageCount="1" colPageCount="1"/>
  <pivotFields count="91">
    <pivotField showAll="0"/>
    <pivotField showAll="0"/>
    <pivotField showAll="0"/>
    <pivotField showAll="0"/>
    <pivotField showAll="0"/>
    <pivotField showAll="0"/>
    <pivotField showAll="0"/>
    <pivotField axis="axisRow"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647">
        <item x="11"/>
        <item x="14"/>
        <item x="12"/>
        <item x="13"/>
        <item x="15"/>
        <item x="17"/>
        <item x="16"/>
        <item x="18"/>
        <item x="19"/>
        <item x="20"/>
        <item x="21"/>
        <item x="22"/>
        <item x="24"/>
        <item x="23"/>
        <item x="25"/>
        <item x="28"/>
        <item x="27"/>
        <item x="26"/>
        <item x="29"/>
        <item x="30"/>
        <item x="31"/>
        <item x="32"/>
        <item x="34"/>
        <item x="33"/>
        <item x="38"/>
        <item x="39"/>
        <item x="40"/>
        <item x="41"/>
        <item x="35"/>
        <item x="37"/>
        <item x="36"/>
        <item x="42"/>
        <item x="58"/>
        <item x="43"/>
        <item x="59"/>
        <item x="60"/>
        <item x="61"/>
        <item x="63"/>
        <item x="64"/>
        <item x="62"/>
        <item x="65"/>
        <item x="66"/>
        <item x="67"/>
        <item x="44"/>
        <item x="68"/>
        <item x="69"/>
        <item x="45"/>
        <item x="46"/>
        <item x="47"/>
        <item x="48"/>
        <item x="49"/>
        <item x="50"/>
        <item x="51"/>
        <item x="52"/>
        <item x="53"/>
        <item x="54"/>
        <item x="55"/>
        <item x="56"/>
        <item x="57"/>
        <item x="70"/>
        <item x="79"/>
        <item x="71"/>
        <item x="72"/>
        <item x="73"/>
        <item x="74"/>
        <item x="75"/>
        <item x="80"/>
        <item x="81"/>
        <item x="82"/>
        <item x="83"/>
        <item x="84"/>
        <item x="76"/>
        <item x="77"/>
        <item x="85"/>
        <item x="86"/>
        <item x="78"/>
        <item x="87"/>
        <item x="88"/>
        <item x="89"/>
        <item x="95"/>
        <item x="90"/>
        <item x="91"/>
        <item x="92"/>
        <item x="93"/>
        <item x="94"/>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42"/>
        <item x="139"/>
        <item x="143"/>
        <item x="144"/>
        <item x="140"/>
        <item x="145"/>
        <item x="141"/>
        <item x="146"/>
        <item x="147"/>
        <item x="148"/>
        <item x="149"/>
        <item x="150"/>
        <item x="158"/>
        <item x="159"/>
        <item x="160"/>
        <item x="155"/>
        <item x="156"/>
        <item x="157"/>
        <item x="161"/>
        <item x="162"/>
        <item x="163"/>
        <item x="164"/>
        <item x="165"/>
        <item x="151"/>
        <item x="152"/>
        <item x="166"/>
        <item x="153"/>
        <item x="154"/>
        <item x="167"/>
        <item x="168"/>
        <item x="169"/>
        <item x="170"/>
        <item x="171"/>
        <item x="172"/>
        <item x="173"/>
        <item x="174"/>
        <item x="175"/>
        <item x="230"/>
        <item x="231"/>
        <item x="232"/>
        <item x="234"/>
        <item x="233"/>
        <item x="235"/>
        <item x="237"/>
        <item x="236"/>
        <item x="238"/>
        <item x="239"/>
        <item x="240"/>
        <item x="241"/>
        <item x="242"/>
        <item x="254"/>
        <item x="256"/>
        <item x="255"/>
        <item x="257"/>
        <item x="243"/>
        <item x="244"/>
        <item x="258"/>
        <item x="245"/>
        <item x="246"/>
        <item x="259"/>
        <item x="260"/>
        <item x="247"/>
        <item x="248"/>
        <item x="249"/>
        <item x="250"/>
        <item x="251"/>
        <item x="261"/>
        <item x="263"/>
        <item x="262"/>
        <item x="252"/>
        <item x="25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7"/>
        <item x="296"/>
        <item x="298"/>
        <item x="299"/>
        <item x="300"/>
        <item x="301"/>
        <item x="302"/>
        <item x="303"/>
        <item x="304"/>
        <item x="305"/>
        <item x="307"/>
        <item x="308"/>
        <item x="306"/>
        <item x="311"/>
        <item x="310"/>
        <item x="309"/>
        <item x="312"/>
        <item x="313"/>
        <item x="314"/>
        <item x="315"/>
        <item x="316"/>
        <item x="317"/>
        <item x="318"/>
        <item x="319"/>
        <item x="320"/>
        <item x="321"/>
        <item x="322"/>
        <item x="323"/>
        <item x="324"/>
        <item x="325"/>
        <item x="328"/>
        <item x="326"/>
        <item x="329"/>
        <item x="327"/>
        <item x="330"/>
        <item x="331"/>
        <item x="334"/>
        <item x="332"/>
        <item x="333"/>
        <item x="335"/>
        <item x="337"/>
        <item x="336"/>
        <item x="338"/>
        <item x="340"/>
        <item x="341"/>
        <item x="339"/>
        <item x="342"/>
        <item x="343"/>
        <item x="346"/>
        <item x="344"/>
        <item x="347"/>
        <item x="348"/>
        <item x="345"/>
        <item x="349"/>
        <item x="350"/>
        <item x="351"/>
        <item x="352"/>
        <item x="354"/>
        <item x="353"/>
        <item x="356"/>
        <item x="355"/>
        <item x="357"/>
        <item x="358"/>
        <item x="359"/>
        <item x="363"/>
        <item x="360"/>
        <item x="364"/>
        <item x="361"/>
        <item x="365"/>
        <item x="362"/>
        <item x="366"/>
        <item x="368"/>
        <item x="369"/>
        <item x="367"/>
        <item x="370"/>
        <item x="371"/>
        <item x="374"/>
        <item x="375"/>
        <item x="372"/>
        <item x="373"/>
        <item x="376"/>
        <item x="377"/>
        <item x="378"/>
        <item x="379"/>
        <item x="380"/>
        <item x="381"/>
        <item x="382"/>
        <item x="384"/>
        <item x="383"/>
        <item x="386"/>
        <item x="385"/>
        <item x="387"/>
        <item x="388"/>
        <item x="389"/>
        <item x="438"/>
        <item x="439"/>
        <item x="440"/>
        <item x="441"/>
        <item x="442"/>
        <item x="443"/>
        <item x="444"/>
        <item x="445"/>
        <item x="446"/>
        <item x="447"/>
        <item x="448"/>
        <item x="449"/>
        <item x="450"/>
        <item x="451"/>
        <item x="452"/>
        <item x="453"/>
        <item x="454"/>
        <item x="455"/>
        <item x="456"/>
        <item x="457"/>
        <item x="467"/>
        <item x="468"/>
        <item x="469"/>
        <item x="458"/>
        <item x="459"/>
        <item x="460"/>
        <item x="470"/>
        <item x="471"/>
        <item x="461"/>
        <item x="472"/>
        <item x="462"/>
        <item x="463"/>
        <item x="473"/>
        <item x="464"/>
        <item x="474"/>
        <item x="475"/>
        <item x="465"/>
        <item x="476"/>
        <item x="466"/>
        <item x="477"/>
        <item x="478"/>
        <item x="479"/>
        <item x="480"/>
        <item x="481"/>
        <item x="482"/>
        <item x="484"/>
        <item x="483"/>
        <item x="485"/>
        <item x="392"/>
        <item x="393"/>
        <item x="394"/>
        <item x="395"/>
        <item x="396"/>
        <item x="397"/>
        <item x="398"/>
        <item x="399"/>
        <item x="400"/>
        <item x="401"/>
        <item x="402"/>
        <item x="403"/>
        <item x="404"/>
        <item x="405"/>
        <item x="406"/>
        <item x="407"/>
        <item x="408"/>
        <item x="409"/>
        <item x="410"/>
        <item x="411"/>
        <item x="412"/>
        <item x="413"/>
        <item x="426"/>
        <item x="427"/>
        <item x="414"/>
        <item x="428"/>
        <item x="429"/>
        <item x="415"/>
        <item x="430"/>
        <item x="416"/>
        <item x="417"/>
        <item x="418"/>
        <item x="419"/>
        <item x="420"/>
        <item x="421"/>
        <item x="422"/>
        <item x="423"/>
        <item x="424"/>
        <item x="425"/>
        <item x="390"/>
        <item x="391"/>
        <item x="431"/>
        <item x="486"/>
        <item x="487"/>
        <item x="432"/>
        <item x="434"/>
        <item x="433"/>
        <item x="435"/>
        <item x="436"/>
        <item x="488"/>
        <item x="489"/>
        <item x="437"/>
        <item x="178"/>
        <item x="179"/>
        <item x="490"/>
        <item x="491"/>
        <item x="493"/>
        <item x="492"/>
        <item x="494"/>
        <item x="180"/>
        <item x="495"/>
        <item x="496"/>
        <item x="504"/>
        <item x="505"/>
        <item x="506"/>
        <item x="507"/>
        <item x="181"/>
        <item x="497"/>
        <item x="498"/>
        <item x="182"/>
        <item x="499"/>
        <item x="500"/>
        <item x="502"/>
        <item x="503"/>
        <item x="501"/>
        <item x="508"/>
        <item x="183"/>
        <item x="176"/>
        <item x="177"/>
        <item x="184"/>
        <item x="185"/>
        <item x="186"/>
        <item x="187"/>
        <item x="188"/>
        <item x="189"/>
        <item x="191"/>
        <item x="190"/>
        <item x="192"/>
        <item x="193"/>
        <item x="194"/>
        <item x="195"/>
        <item x="196"/>
        <item x="197"/>
        <item x="198"/>
        <item x="199"/>
        <item x="212"/>
        <item x="213"/>
        <item x="214"/>
        <item x="221"/>
        <item x="215"/>
        <item x="216"/>
        <item x="222"/>
        <item x="217"/>
        <item x="223"/>
        <item x="224"/>
        <item x="218"/>
        <item x="219"/>
        <item x="225"/>
        <item x="220"/>
        <item x="226"/>
        <item x="227"/>
        <item x="228"/>
        <item x="229"/>
        <item x="200"/>
        <item x="201"/>
        <item x="202"/>
        <item x="203"/>
        <item x="209"/>
        <item x="210"/>
        <item x="204"/>
        <item x="205"/>
        <item x="206"/>
        <item x="211"/>
        <item x="207"/>
        <item x="208"/>
        <item x="534"/>
        <item x="535"/>
        <item x="536"/>
        <item x="537"/>
        <item x="538"/>
        <item x="541"/>
        <item x="542"/>
        <item x="539"/>
        <item x="540"/>
        <item x="543"/>
        <item x="544"/>
        <item x="545"/>
        <item x="546"/>
        <item x="547"/>
        <item x="548"/>
        <item x="511"/>
        <item x="512"/>
        <item x="513"/>
        <item x="549"/>
        <item x="550"/>
        <item x="551"/>
        <item x="552"/>
        <item x="514"/>
        <item x="509"/>
        <item x="510"/>
        <item x="553"/>
        <item x="554"/>
        <item x="515"/>
        <item x="555"/>
        <item x="556"/>
        <item x="516"/>
        <item x="521"/>
        <item x="522"/>
        <item x="517"/>
        <item x="518"/>
        <item x="519"/>
        <item x="523"/>
        <item x="524"/>
        <item x="525"/>
        <item x="520"/>
        <item x="557"/>
        <item x="529"/>
        <item x="530"/>
        <item x="531"/>
        <item x="526"/>
        <item x="532"/>
        <item x="527"/>
        <item x="533"/>
        <item x="528"/>
        <item x="558"/>
        <item x="559"/>
        <item x="560"/>
        <item x="561"/>
        <item x="562"/>
        <item x="563"/>
        <item x="564"/>
        <item x="565"/>
        <item x="566"/>
        <item x="569"/>
        <item x="567"/>
        <item x="568"/>
        <item x="570"/>
        <item x="571"/>
        <item x="572"/>
        <item x="573"/>
        <item x="574"/>
        <item x="575"/>
        <item x="576"/>
        <item x="577"/>
        <item x="578"/>
        <item x="579"/>
        <item x="580"/>
        <item x="581"/>
        <item x="582"/>
        <item x="583"/>
        <item x="584"/>
        <item x="585"/>
        <item x="586"/>
        <item x="587"/>
        <item x="588"/>
        <item x="609"/>
        <item x="610"/>
        <item x="611"/>
        <item x="607"/>
        <item x="608"/>
        <item x="612"/>
        <item x="613"/>
        <item x="614"/>
        <item x="615"/>
        <item x="616"/>
        <item x="618"/>
        <item x="617"/>
        <item x="619"/>
        <item x="643"/>
        <item x="620"/>
        <item x="621"/>
        <item x="622"/>
        <item x="623"/>
        <item x="624"/>
        <item x="625"/>
        <item x="626"/>
        <item x="635"/>
        <item x="636"/>
        <item x="637"/>
        <item x="638"/>
        <item x="639"/>
        <item x="641"/>
        <item x="640"/>
        <item x="642"/>
        <item x="627"/>
        <item x="628"/>
        <item x="629"/>
        <item x="631"/>
        <item x="630"/>
        <item x="632"/>
        <item x="633"/>
        <item x="634"/>
        <item x="644"/>
        <item x="645"/>
        <item x="646"/>
        <item x="589"/>
        <item x="590"/>
        <item x="647"/>
        <item x="648"/>
        <item x="649"/>
        <item x="650"/>
        <item x="651"/>
        <item x="652"/>
        <item x="653"/>
        <item x="654"/>
        <item x="658"/>
        <item x="655"/>
        <item x="656"/>
        <item x="657"/>
        <item x="659"/>
        <item x="660"/>
        <item x="661"/>
        <item x="662"/>
        <item x="663"/>
        <item x="664"/>
        <item x="665"/>
        <item x="666"/>
        <item x="667"/>
        <item x="668"/>
        <item x="669"/>
        <item x="670"/>
        <item x="671"/>
        <item x="672"/>
        <item x="674"/>
        <item x="673"/>
        <item x="675"/>
        <item x="676"/>
        <item x="677"/>
        <item x="678"/>
        <item x="679"/>
        <item x="680"/>
        <item x="681"/>
        <item x="682"/>
        <item x="683"/>
        <item x="684"/>
        <item x="686"/>
        <item x="685"/>
        <item x="688"/>
        <item x="687"/>
        <item x="694"/>
        <item x="695"/>
        <item x="696"/>
        <item x="697"/>
        <item x="698"/>
        <item x="699"/>
        <item x="689"/>
        <item x="691"/>
        <item x="690"/>
        <item x="692"/>
        <item x="693"/>
        <item x="700"/>
        <item x="701"/>
        <item x="702"/>
        <item x="591"/>
        <item x="704"/>
        <item x="592"/>
        <item x="703"/>
        <item x="593"/>
        <item x="594"/>
        <item x="595"/>
        <item x="705"/>
        <item x="596"/>
        <item x="597"/>
        <item x="706"/>
        <item x="707"/>
        <item x="708"/>
        <item x="709"/>
        <item x="710"/>
        <item x="602"/>
        <item x="711"/>
        <item x="603"/>
        <item x="604"/>
        <item x="598"/>
        <item x="599"/>
        <item x="606"/>
        <item x="600"/>
        <item x="605"/>
        <item x="601"/>
        <item x="730"/>
        <item x="727"/>
        <item x="731"/>
        <item x="728"/>
        <item x="729"/>
        <item x="732"/>
        <item x="733"/>
        <item x="735"/>
        <item x="736"/>
        <item x="737"/>
        <item x="734"/>
        <item x="738"/>
        <item x="740"/>
        <item x="741"/>
        <item x="742"/>
        <item x="739"/>
        <item x="743"/>
        <item x="745"/>
        <item x="744"/>
        <item x="746"/>
        <item x="747"/>
        <item x="751"/>
        <item x="748"/>
        <item x="752"/>
        <item x="749"/>
        <item x="750"/>
        <item x="753"/>
        <item x="754"/>
        <item x="755"/>
        <item x="756"/>
        <item x="761"/>
        <item x="757"/>
        <item x="762"/>
        <item x="758"/>
        <item x="763"/>
        <item x="764"/>
        <item x="759"/>
        <item x="765"/>
        <item x="766"/>
        <item x="760"/>
        <item x="767"/>
        <item x="768"/>
        <item x="770"/>
        <item x="771"/>
        <item x="769"/>
        <item x="772"/>
        <item x="773"/>
        <item x="774"/>
        <item x="775"/>
        <item x="776"/>
        <item x="778"/>
        <item x="777"/>
        <item x="779"/>
        <item x="780"/>
        <item x="4029"/>
        <item x="781"/>
        <item x="782"/>
        <item x="783"/>
        <item x="784"/>
        <item x="786"/>
        <item x="787"/>
        <item x="785"/>
        <item x="788"/>
        <item x="789"/>
        <item x="790"/>
        <item x="791"/>
        <item x="796"/>
        <item x="797"/>
        <item x="792"/>
        <item x="798"/>
        <item x="793"/>
        <item x="799"/>
        <item x="800"/>
        <item x="794"/>
        <item x="795"/>
        <item x="801"/>
        <item x="802"/>
        <item x="803"/>
        <item x="804"/>
        <item x="805"/>
        <item x="806"/>
        <item x="807"/>
        <item x="808"/>
        <item x="809"/>
        <item x="810"/>
        <item x="813"/>
        <item x="814"/>
        <item x="815"/>
        <item x="816"/>
        <item x="817"/>
        <item x="821"/>
        <item x="818"/>
        <item x="819"/>
        <item x="822"/>
        <item x="823"/>
        <item x="820"/>
        <item x="824"/>
        <item x="825"/>
        <item x="826"/>
        <item x="827"/>
        <item x="829"/>
        <item x="830"/>
        <item x="831"/>
        <item x="832"/>
        <item x="828"/>
        <item x="833"/>
        <item x="843"/>
        <item x="834"/>
        <item x="844"/>
        <item x="835"/>
        <item x="845"/>
        <item x="846"/>
        <item x="836"/>
        <item x="837"/>
        <item x="838"/>
        <item x="839"/>
        <item x="840"/>
        <item x="841"/>
        <item x="811"/>
        <item x="847"/>
        <item x="848"/>
        <item x="842"/>
        <item x="858"/>
        <item x="849"/>
        <item x="850"/>
        <item x="851"/>
        <item x="852"/>
        <item x="859"/>
        <item x="853"/>
        <item x="854"/>
        <item x="855"/>
        <item x="856"/>
        <item x="857"/>
        <item x="860"/>
        <item x="812"/>
        <item x="861"/>
        <item x="712"/>
        <item x="713"/>
        <item x="714"/>
        <item x="715"/>
        <item x="716"/>
        <item x="717"/>
        <item x="718"/>
        <item x="719"/>
        <item x="720"/>
        <item x="721"/>
        <item x="722"/>
        <item x="723"/>
        <item x="724"/>
        <item x="726"/>
        <item x="725"/>
        <item x="864"/>
        <item x="865"/>
        <item x="875"/>
        <item x="866"/>
        <item x="867"/>
        <item x="868"/>
        <item x="876"/>
        <item x="869"/>
        <item x="870"/>
        <item x="871"/>
        <item x="872"/>
        <item x="873"/>
        <item x="874"/>
        <item x="877"/>
        <item x="878"/>
        <item x="862"/>
        <item x="863"/>
        <item x="879"/>
        <item x="880"/>
        <item x="881"/>
        <item x="882"/>
        <item x="883"/>
        <item x="884"/>
        <item x="892"/>
        <item x="893"/>
        <item x="885"/>
        <item x="886"/>
        <item x="894"/>
        <item x="887"/>
        <item x="888"/>
        <item x="889"/>
        <item x="890"/>
        <item x="891"/>
        <item x="895"/>
        <item x="896"/>
        <item x="897"/>
        <item x="898"/>
        <item x="899"/>
        <item x="900"/>
        <item x="902"/>
        <item x="903"/>
        <item x="904"/>
        <item x="901"/>
        <item x="905"/>
        <item x="906"/>
        <item x="907"/>
        <item x="908"/>
        <item x="909"/>
        <item x="910"/>
        <item x="912"/>
        <item x="911"/>
        <item x="913"/>
        <item x="914"/>
        <item x="915"/>
        <item x="916"/>
        <item x="917"/>
        <item x="918"/>
        <item x="919"/>
        <item x="920"/>
        <item x="921"/>
        <item x="922"/>
        <item x="925"/>
        <item x="923"/>
        <item x="924"/>
        <item x="926"/>
        <item x="927"/>
        <item x="928"/>
        <item x="929"/>
        <item x="930"/>
        <item x="931"/>
        <item x="932"/>
        <item x="933"/>
        <item x="934"/>
        <item x="935"/>
        <item x="936"/>
        <item x="937"/>
        <item x="938"/>
        <item x="954"/>
        <item x="955"/>
        <item x="956"/>
        <item x="957"/>
        <item x="948"/>
        <item x="939"/>
        <item x="940"/>
        <item x="941"/>
        <item x="943"/>
        <item x="942"/>
        <item x="944"/>
        <item x="945"/>
        <item x="946"/>
        <item x="947"/>
        <item x="949"/>
        <item x="958"/>
        <item x="950"/>
        <item x="951"/>
        <item x="952"/>
        <item x="953"/>
        <item x="959"/>
        <item x="960"/>
        <item x="961"/>
        <item x="962"/>
        <item x="963"/>
        <item x="964"/>
        <item x="965"/>
        <item x="966"/>
        <item x="967"/>
        <item x="968"/>
        <item x="969"/>
        <item x="972"/>
        <item x="973"/>
        <item x="970"/>
        <item x="975"/>
        <item x="974"/>
        <item x="971"/>
        <item x="976"/>
        <item x="977"/>
        <item x="978"/>
        <item x="979"/>
        <item x="980"/>
        <item x="981"/>
        <item x="982"/>
        <item x="983"/>
        <item x="984"/>
        <item x="985"/>
        <item x="986"/>
        <item x="987"/>
        <item x="988"/>
        <item x="989"/>
        <item x="990"/>
        <item x="991"/>
        <item x="992"/>
        <item x="993"/>
        <item x="0"/>
        <item x="1"/>
        <item x="2"/>
        <item x="3"/>
        <item x="4"/>
        <item x="5"/>
        <item x="6"/>
        <item x="7"/>
        <item x="8"/>
        <item x="9"/>
        <item x="10"/>
        <item x="2730"/>
        <item x="4004"/>
        <item x="2496"/>
        <item x="2410"/>
        <item x="3885"/>
        <item x="2211"/>
        <item x="4334"/>
        <item x="3567"/>
        <item x="3352"/>
        <item x="2814"/>
        <item x="4593"/>
        <item x="3648"/>
        <item x="3349"/>
        <item x="4330"/>
        <item x="3350"/>
        <item x="4331"/>
        <item x="4332"/>
        <item x="3353"/>
        <item x="4333"/>
        <item x="3351"/>
        <item x="2854"/>
        <item x="2813"/>
        <item x="3007"/>
        <item x="2837"/>
        <item x="4291"/>
        <item x="4164"/>
        <item x="2595"/>
        <item x="2598"/>
        <item x="2504"/>
        <item x="2417"/>
        <item x="4156"/>
        <item x="1511"/>
        <item x="1070"/>
        <item x="4253"/>
        <item x="4005"/>
        <item x="1082"/>
        <item x="2365"/>
        <item x="2384"/>
        <item x="2855"/>
        <item x="2499"/>
        <item x="2740"/>
        <item x="2258"/>
        <item x="3699"/>
        <item x="2929"/>
        <item x="2815"/>
        <item x="1561"/>
        <item x="2739"/>
        <item x="3191"/>
        <item x="3127"/>
        <item x="3700"/>
        <item x="3726"/>
        <item x="3568"/>
        <item x="3517"/>
        <item x="3145"/>
        <item x="3701"/>
        <item x="4361"/>
        <item x="4096"/>
        <item x="2741"/>
        <item x="3002"/>
        <item x="3741"/>
        <item x="3698"/>
        <item x="2725"/>
        <item x="2220"/>
        <item x="3649"/>
        <item x="3475"/>
        <item x="3702"/>
        <item x="2727"/>
        <item x="2221"/>
        <item x="2817"/>
        <item x="4455"/>
        <item x="2222"/>
        <item x="4366"/>
        <item x="3651"/>
        <item x="2096"/>
        <item x="4595"/>
        <item x="3003"/>
        <item x="3476"/>
        <item x="2030"/>
        <item x="2999"/>
        <item x="2856"/>
        <item x="3650"/>
        <item x="4075"/>
        <item x="2751"/>
        <item x="1166"/>
        <item x="3652"/>
        <item x="3653"/>
        <item x="4586"/>
        <item x="1058"/>
        <item x="1338"/>
        <item x="3001"/>
        <item x="2596"/>
        <item x="3473"/>
        <item x="3655"/>
        <item x="3654"/>
        <item x="2358"/>
        <item x="3970"/>
        <item x="2260"/>
        <item x="3347"/>
        <item x="2742"/>
        <item x="2966"/>
        <item x="2226"/>
        <item x="3656"/>
        <item x="1190"/>
        <item x="2581"/>
        <item x="4591"/>
        <item x="1340"/>
        <item x="4362"/>
        <item x="4168"/>
        <item x="2561"/>
        <item x="2045"/>
        <item x="4415"/>
        <item x="2501"/>
        <item x="3211"/>
        <item x="4499"/>
        <item x="4157"/>
        <item x="2135"/>
        <item x="1387"/>
        <item x="2042"/>
        <item x="3217"/>
        <item x="3662"/>
        <item x="3883"/>
        <item x="2877"/>
        <item x="3008"/>
        <item x="3009"/>
        <item x="3172"/>
        <item x="1054"/>
        <item x="3658"/>
        <item x="2857"/>
        <item x="2726"/>
        <item x="4358"/>
        <item x="2557"/>
        <item x="3659"/>
        <item x="4592"/>
        <item x="2359"/>
        <item x="3660"/>
        <item x="3657"/>
        <item x="3661"/>
        <item x="3766"/>
        <item x="2853"/>
        <item x="3072"/>
        <item x="2519"/>
        <item x="4359"/>
        <item x="2330"/>
        <item x="3017"/>
        <item x="3173"/>
        <item x="3764"/>
        <item x="2731"/>
        <item x="2136"/>
        <item x="2177"/>
        <item x="3014"/>
        <item x="2137"/>
        <item x="4165"/>
        <item x="3743"/>
        <item x="1872"/>
        <item x="2597"/>
        <item x="2876"/>
        <item x="2060"/>
        <item x="4249"/>
        <item x="4022"/>
        <item x="3767"/>
        <item x="2059"/>
        <item x="2460"/>
        <item x="2259"/>
        <item x="3076"/>
        <item x="2940"/>
        <item x="2233"/>
        <item x="2022"/>
        <item x="2838"/>
        <item x="4360"/>
        <item x="3005"/>
        <item x="3973"/>
        <item x="3177"/>
        <item x="1661"/>
        <item x="1618"/>
        <item x="2839"/>
        <item x="2858"/>
        <item x="4016"/>
        <item x="3765"/>
        <item x="1339"/>
        <item x="2461"/>
        <item x="3477"/>
        <item x="3338"/>
        <item x="1850"/>
        <item x="3071"/>
        <item x="2360"/>
        <item x="3882"/>
        <item x="3946"/>
        <item x="2329"/>
        <item x="2542"/>
        <item x="2543"/>
        <item x="2544"/>
        <item x="4062"/>
        <item x="2545"/>
        <item x="3133"/>
        <item x="3768"/>
        <item x="4017"/>
        <item x="3339"/>
        <item x="3334"/>
        <item x="2454"/>
        <item x="2453"/>
        <item x="2041"/>
        <item x="3478"/>
        <item x="3881"/>
        <item x="3884"/>
        <item x="2458"/>
        <item x="2503"/>
        <item x="4574"/>
        <item x="3237"/>
        <item x="4097"/>
        <item x="2232"/>
        <item x="2292"/>
        <item x="3769"/>
        <item x="3886"/>
        <item x="1657"/>
        <item x="4082"/>
        <item x="2174"/>
        <item x="3770"/>
        <item x="3771"/>
        <item x="3772"/>
        <item x="3386"/>
        <item x="2476"/>
        <item x="3124"/>
        <item x="2512"/>
        <item x="3603"/>
        <item x="3387"/>
        <item x="3773"/>
        <item x="2495"/>
        <item x="2407"/>
        <item x="2546"/>
        <item x="3974"/>
        <item x="2608"/>
        <item x="2389"/>
        <item x="3488"/>
        <item x="3199"/>
        <item x="1524"/>
        <item x="2373"/>
        <item x="2752"/>
        <item x="4027"/>
        <item x="3070"/>
        <item x="4025"/>
        <item x="3742"/>
        <item x="4414"/>
        <item x="4078"/>
        <item x="4597"/>
        <item x="2497"/>
        <item x="4076"/>
        <item x="2295"/>
        <item x="2206"/>
        <item x="2610"/>
        <item x="3518"/>
        <item x="2601"/>
        <item x="2564"/>
        <item x="2859"/>
        <item x="2293"/>
        <item x="3971"/>
        <item x="1059"/>
        <item x="2590"/>
        <item x="2602"/>
        <item x="3389"/>
        <item x="2607"/>
        <item x="1749"/>
        <item x="4160"/>
        <item x="4270"/>
        <item x="3978"/>
        <item x="4487"/>
        <item x="2589"/>
        <item x="2205"/>
        <item x="2759"/>
        <item x="2881"/>
        <item x="3273"/>
        <item x="4077"/>
        <item x="2860"/>
        <item x="4424"/>
        <item x="2025"/>
        <item x="2411"/>
        <item x="2100"/>
        <item x="2304"/>
        <item x="3274"/>
        <item x="2885"/>
        <item x="4084"/>
        <item x="4187"/>
        <item x="4254"/>
        <item x="3431"/>
        <item x="2058"/>
        <item x="1831"/>
        <item x="3205"/>
        <item x="4095"/>
        <item x="2031"/>
        <item x="2201"/>
        <item x="4162"/>
        <item x="1725"/>
        <item x="4158"/>
        <item x="3275"/>
        <item x="2294"/>
        <item x="4293"/>
        <item x="3221"/>
        <item x="4431"/>
        <item x="3571"/>
        <item x="2387"/>
        <item x="2500"/>
        <item x="2558"/>
        <item x="3474"/>
        <item x="2099"/>
        <item x="3218"/>
        <item x="2744"/>
        <item x="2745"/>
        <item x="3006"/>
        <item x="3519"/>
        <item x="1750"/>
        <item x="4083"/>
        <item x="4423"/>
        <item x="2816"/>
        <item x="4217"/>
        <item x="3242"/>
        <item x="3200"/>
        <item x="2743"/>
        <item x="3201"/>
        <item x="3202"/>
        <item x="2882"/>
        <item x="3520"/>
        <item x="2878"/>
        <item x="4159"/>
        <item x="2555"/>
        <item x="1751"/>
        <item x="2207"/>
        <item x="2818"/>
        <item x="2507"/>
        <item x="2599"/>
        <item x="2880"/>
        <item x="2758"/>
        <item x="4292"/>
        <item x="1455"/>
        <item x="2559"/>
        <item x="3388"/>
        <item x="2408"/>
        <item x="2879"/>
        <item x="2175"/>
        <item x="2560"/>
        <item x="2600"/>
        <item x="2296"/>
        <item x="2141"/>
        <item x="4169"/>
        <item x="1724"/>
        <item x="3263"/>
        <item x="4161"/>
        <item x="2298"/>
        <item x="2760"/>
        <item x="2413"/>
        <item x="3174"/>
        <item x="4335"/>
        <item x="2299"/>
        <item x="3203"/>
        <item x="4178"/>
        <item x="4163"/>
        <item x="2375"/>
        <item x="3269"/>
        <item x="4248"/>
        <item x="3219"/>
        <item x="3215"/>
        <item x="4269"/>
        <item x="3209"/>
        <item x="2765"/>
        <item x="4336"/>
        <item x="4180"/>
        <item x="2746"/>
        <item x="3251"/>
        <item x="1405"/>
        <item x="2862"/>
        <item x="2819"/>
        <item x="4218"/>
        <item x="3521"/>
        <item x="3261"/>
        <item x="2861"/>
        <item x="3262"/>
        <item x="1328"/>
        <item x="2583"/>
        <item x="3123"/>
        <item x="4021"/>
        <item x="3212"/>
        <item x="3239"/>
        <item x="2820"/>
        <item x="2821"/>
        <item x="3214"/>
        <item x="2822"/>
        <item x="4219"/>
        <item x="2863"/>
        <item x="1754"/>
        <item x="3523"/>
        <item x="3604"/>
        <item x="3602"/>
        <item x="2840"/>
        <item x="4220"/>
        <item x="4023"/>
        <item x="3171"/>
        <item x="4500"/>
        <item x="4275"/>
        <item x="3126"/>
        <item x="2964"/>
        <item x="2214"/>
        <item x="2810"/>
        <item x="4144"/>
        <item x="4063"/>
        <item x="3522"/>
        <item x="3268"/>
        <item x="4170"/>
        <item x="3182"/>
        <item x="4367"/>
        <item x="3524"/>
        <item x="4575"/>
        <item x="2732"/>
        <item x="3210"/>
        <item x="1424"/>
        <item x="4009"/>
        <item x="4145"/>
        <item x="2716"/>
        <item x="3004"/>
        <item x="3525"/>
        <item x="3526"/>
        <item x="3527"/>
        <item x="3528"/>
        <item x="3220"/>
        <item x="3529"/>
        <item x="3390"/>
        <item x="3270"/>
        <item x="2864"/>
        <item x="3000"/>
        <item x="2823"/>
        <item x="2733"/>
        <item x="2753"/>
        <item x="3897"/>
        <item x="3238"/>
        <item x="1336"/>
        <item x="4255"/>
        <item x="2747"/>
        <item x="3143"/>
        <item x="1723"/>
        <item x="4221"/>
        <item x="3080"/>
        <item x="3204"/>
        <item x="3183"/>
        <item x="2603"/>
        <item x="4599"/>
        <item x="3666"/>
        <item x="4420"/>
        <item x="3667"/>
        <item x="3663"/>
        <item x="2841"/>
        <item x="3664"/>
        <item x="3290"/>
        <item x="4573"/>
        <item x="3250"/>
        <item x="3074"/>
        <item x="3665"/>
        <item x="3745"/>
        <item x="2842"/>
        <item x="4345"/>
        <item x="3267"/>
        <item x="3276"/>
        <item x="1706"/>
        <item x="3181"/>
        <item x="2310"/>
        <item x="2580"/>
        <item x="4222"/>
        <item x="4223"/>
        <item x="3668"/>
        <item x="3283"/>
        <item x="3669"/>
        <item x="3670"/>
        <item x="1123"/>
        <item x="4224"/>
        <item x="4256"/>
        <item x="4257"/>
        <item x="3703"/>
        <item x="4273"/>
        <item x="1781"/>
        <item x="4225"/>
        <item x="3671"/>
        <item x="3672"/>
        <item x="3673"/>
        <item x="4227"/>
        <item x="2230"/>
        <item x="2229"/>
        <item x="3774"/>
        <item x="4337"/>
        <item x="3257"/>
        <item x="1595"/>
        <item x="4416"/>
        <item x="2409"/>
        <item x="2506"/>
        <item x="2808"/>
        <item x="4433"/>
        <item x="2809"/>
        <item x="3280"/>
        <item x="3281"/>
        <item x="2865"/>
        <item x="4437"/>
        <item x="3266"/>
        <item x="2371"/>
        <item x="3248"/>
        <item x="3176"/>
        <item x="3249"/>
        <item x="3675"/>
        <item x="2516"/>
        <item x="2297"/>
        <item x="3674"/>
        <item x="1077"/>
        <item x="4081"/>
        <item x="2386"/>
        <item x="1677"/>
        <item x="2225"/>
        <item x="4226"/>
        <item x="4064"/>
        <item x="2866"/>
        <item x="4153"/>
        <item x="2133"/>
        <item x="2844"/>
        <item x="1612"/>
        <item x="3122"/>
        <item x="2157"/>
        <item x="3244"/>
        <item x="2414"/>
        <item x="2843"/>
        <item x="2092"/>
        <item x="4598"/>
        <item x="1365"/>
        <item x="1813"/>
        <item x="2883"/>
        <item x="1782"/>
        <item x="4274"/>
        <item x="3078"/>
        <item x="2158"/>
        <item x="3704"/>
        <item x="2156"/>
        <item x="4585"/>
        <item x="2584"/>
        <item x="4583"/>
        <item x="3179"/>
        <item x="3129"/>
        <item x="2026"/>
        <item x="3990"/>
        <item x="2444"/>
        <item x="3887"/>
        <item x="3079"/>
        <item x="3130"/>
        <item x="3255"/>
        <item x="3142"/>
        <item x="2217"/>
        <item x="2361"/>
        <item x="1329"/>
        <item x="2412"/>
        <item x="3889"/>
        <item x="2305"/>
        <item x="2502"/>
        <item x="2109"/>
        <item x="4346"/>
        <item x="4228"/>
        <item x="4338"/>
        <item x="2523"/>
        <item x="1160"/>
        <item x="2139"/>
        <item x="3607"/>
        <item x="4502"/>
        <item x="3132"/>
        <item x="3877"/>
        <item x="2824"/>
        <item x="3087"/>
        <item x="2142"/>
        <item x="2178"/>
        <item x="1671"/>
        <item x="3775"/>
        <item x="2055"/>
        <item x="1008"/>
        <item x="3840"/>
        <item x="3776"/>
        <item x="1823"/>
        <item x="2845"/>
        <item x="4339"/>
        <item x="2416"/>
        <item x="3570"/>
        <item x="2462"/>
        <item x="3777"/>
        <item x="4181"/>
        <item x="2459"/>
        <item x="1748"/>
        <item x="2498"/>
        <item x="2471"/>
        <item x="4182"/>
        <item x="4085"/>
        <item x="2509"/>
        <item x="1158"/>
        <item x="1000"/>
        <item x="4363"/>
        <item x="3271"/>
        <item x="2309"/>
        <item x="3888"/>
        <item x="2185"/>
        <item x="4340"/>
        <item x="3264"/>
        <item x="1341"/>
        <item x="4041"/>
        <item x="1004"/>
        <item x="3231"/>
        <item x="3778"/>
        <item x="2511"/>
        <item x="4413"/>
        <item x="2945"/>
        <item x="1005"/>
        <item x="3487"/>
        <item x="3878"/>
        <item x="3258"/>
        <item x="3594"/>
        <item x="2946"/>
        <item x="4409"/>
        <item x="1139"/>
        <item x="3779"/>
        <item x="2321"/>
        <item x="2390"/>
        <item x="2510"/>
        <item x="2927"/>
        <item x="2279"/>
        <item x="2057"/>
        <item x="4368"/>
        <item x="3337"/>
        <item x="3336"/>
        <item x="3429"/>
        <item x="2179"/>
        <item x="1083"/>
        <item x="3284"/>
        <item x="3233"/>
        <item x="2463"/>
        <item x="2654"/>
        <item x="4443"/>
        <item x="4024"/>
        <item x="2556"/>
        <item x="4442"/>
        <item x="4645"/>
        <item x="4018"/>
        <item x="4229"/>
        <item x="4341"/>
        <item x="3482"/>
        <item x="2591"/>
        <item x="1223"/>
        <item x="1087"/>
        <item x="1104"/>
        <item x="2363"/>
        <item x="1330"/>
        <item x="2481"/>
        <item x="2484"/>
        <item x="2024"/>
        <item x="4497"/>
        <item x="2482"/>
        <item x="2846"/>
        <item x="2565"/>
        <item x="2056"/>
        <item x="4008"/>
        <item x="2514"/>
        <item x="2455"/>
        <item x="3780"/>
        <item x="2547"/>
        <item x="4086"/>
        <item x="2548"/>
        <item x="3178"/>
        <item x="2549"/>
        <item x="2550"/>
        <item x="3097"/>
        <item x="3781"/>
        <item x="4342"/>
        <item x="1236"/>
        <item x="2562"/>
        <item x="4258"/>
        <item x="3784"/>
        <item x="2847"/>
        <item x="1790"/>
        <item x="3782"/>
        <item x="2300"/>
        <item x="3175"/>
        <item x="3595"/>
        <item x="4421"/>
        <item x="1027"/>
        <item x="4146"/>
        <item x="1331"/>
        <item x="3186"/>
        <item x="4087"/>
        <item x="2867"/>
        <item x="994"/>
        <item x="995"/>
        <item x="996"/>
        <item x="997"/>
        <item x="998"/>
        <item x="999"/>
        <item x="3641"/>
        <item x="3642"/>
        <item x="3643"/>
        <item x="3644"/>
        <item x="3645"/>
        <item x="3646"/>
        <item x="3647"/>
        <item x="3697"/>
        <item x="4043"/>
        <item x="3744"/>
        <item x="1512"/>
        <item x="3236"/>
        <item x="4065"/>
        <item x="3975"/>
        <item x="3446"/>
        <item x="2291"/>
        <item x="3134"/>
        <item x="3486"/>
        <item x="3089"/>
        <item x="2611"/>
        <item x="4343"/>
        <item x="2825"/>
        <item x="3783"/>
        <item x="2098"/>
        <item x="2577"/>
        <item x="1710"/>
        <item x="2941"/>
        <item x="1332"/>
        <item x="2183"/>
        <item x="4344"/>
        <item x="2188"/>
        <item x="3313"/>
        <item x="1376"/>
        <item x="3938"/>
        <item x="3057"/>
        <item x="4216"/>
        <item x="1856"/>
        <item x="2632"/>
        <item x="2911"/>
        <item x="1084"/>
        <item x="4596"/>
        <item x="3117"/>
        <item x="2505"/>
        <item x="1073"/>
        <item x="1108"/>
        <item x="2198"/>
        <item x="4373"/>
        <item x="4374"/>
        <item x="4375"/>
        <item x="1740"/>
        <item x="1131"/>
        <item x="3184"/>
        <item x="3010"/>
        <item x="1396"/>
        <item x="3069"/>
        <item x="3391"/>
        <item x="4066"/>
        <item x="3785"/>
        <item x="2097"/>
        <item x="3084"/>
        <item x="3315"/>
        <item x="3309"/>
        <item x="2763"/>
        <item x="2826"/>
        <item x="2949"/>
        <item x="2950"/>
        <item x="2947"/>
        <item x="2948"/>
        <item x="4147"/>
        <item x="2210"/>
        <item x="1830"/>
        <item x="2942"/>
        <item x="4098"/>
        <item x="4067"/>
        <item x="3721"/>
        <item x="4068"/>
        <item x="2283"/>
        <item x="4230"/>
        <item x="4148"/>
        <item x="2592"/>
        <item x="2054"/>
        <item x="3011"/>
        <item x="2951"/>
        <item x="2952"/>
        <item x="2953"/>
        <item x="2954"/>
        <item x="1767"/>
        <item x="2955"/>
        <item x="2613"/>
        <item x="1325"/>
        <item x="4010"/>
        <item x="2754"/>
        <item x="3958"/>
        <item x="4069"/>
        <item x="2525"/>
        <item x="2827"/>
        <item x="2828"/>
        <item x="2829"/>
        <item x="2830"/>
        <item x="2831"/>
        <item x="4070"/>
        <item x="4088"/>
        <item x="2418"/>
        <item x="2757"/>
        <item x="2199"/>
        <item x="3392"/>
        <item x="3227"/>
        <item x="4091"/>
        <item x="2563"/>
        <item x="3185"/>
        <item x="4035"/>
        <item x="4579"/>
        <item x="2352"/>
        <item x="3481"/>
        <item x="2111"/>
        <item x="4581"/>
        <item x="4578"/>
        <item x="3207"/>
        <item x="2918"/>
        <item x="2037"/>
        <item x="1163"/>
        <item x="3729"/>
        <item x="3045"/>
        <item x="2617"/>
        <item x="1152"/>
        <item x="3575"/>
        <item x="2348"/>
        <item x="3491"/>
        <item x="1771"/>
        <item x="1542"/>
        <item x="1010"/>
        <item x="2646"/>
        <item x="1362"/>
        <item x="2397"/>
        <item x="4211"/>
        <item x="2648"/>
        <item x="4379"/>
        <item x="4611"/>
        <item x="3492"/>
        <item x="3068"/>
        <item x="3111"/>
        <item x="3493"/>
        <item x="2992"/>
        <item x="3548"/>
        <item x="2628"/>
        <item x="4565"/>
        <item x="2996"/>
        <item x="4188"/>
        <item x="1591"/>
        <item x="1809"/>
        <item x="3150"/>
        <item x="1044"/>
        <item x="3549"/>
        <item x="4196"/>
        <item x="2621"/>
        <item x="2782"/>
        <item x="1292"/>
        <item x="1772"/>
        <item x="2805"/>
        <item x="1064"/>
        <item x="1030"/>
        <item x="1031"/>
        <item x="1498"/>
        <item x="1499"/>
        <item x="3926"/>
        <item x="2783"/>
        <item x="1847"/>
        <item x="1351"/>
        <item x="1471"/>
        <item x="2618"/>
        <item x="2619"/>
        <item x="2620"/>
        <item x="2804"/>
        <item x="3279"/>
        <item x="3587"/>
        <item x="1520"/>
        <item x="2886"/>
        <item x="2122"/>
        <item x="3293"/>
        <item x="4207"/>
        <item x="1377"/>
        <item x="1390"/>
        <item x="3067"/>
        <item x="3746"/>
        <item x="1353"/>
        <item x="1352"/>
        <item x="1532"/>
        <item x="1386"/>
        <item x="1354"/>
        <item x="4197"/>
        <item x="1355"/>
        <item x="1356"/>
        <item x="3732"/>
        <item x="3158"/>
        <item x="1624"/>
        <item x="4634"/>
        <item x="2152"/>
        <item x="4380"/>
        <item x="2170"/>
        <item x="2989"/>
        <item x="2538"/>
        <item x="1110"/>
        <item x="1146"/>
        <item x="3494"/>
        <item x="1029"/>
        <item x="1121"/>
        <item x="3234"/>
        <item x="1626"/>
        <item x="2664"/>
        <item x="2622"/>
        <item x="1229"/>
        <item x="1491"/>
        <item x="1492"/>
        <item x="1493"/>
        <item x="1494"/>
        <item x="1549"/>
        <item x="4642"/>
        <item x="3685"/>
        <item x="3252"/>
        <item x="2774"/>
        <item x="3550"/>
        <item x="3551"/>
        <item x="1250"/>
        <item x="1539"/>
        <item x="4615"/>
        <item x="1495"/>
        <item x="2787"/>
        <item x="3942"/>
        <item x="2784"/>
        <item x="2785"/>
        <item x="2786"/>
        <item x="1258"/>
        <item x="1244"/>
        <item x="4051"/>
        <item x="2796"/>
        <item x="4212"/>
        <item x="1776"/>
        <item x="4298"/>
        <item x="3296"/>
        <item x="1594"/>
        <item x="3241"/>
        <item x="2445"/>
        <item x="3553"/>
        <item x="3621"/>
        <item x="1806"/>
        <item x="2401"/>
        <item x="3515"/>
        <item x="3939"/>
        <item x="1242"/>
        <item x="3947"/>
        <item x="3552"/>
        <item x="2789"/>
        <item x="2788"/>
        <item x="2790"/>
        <item x="2317"/>
        <item x="4484"/>
        <item x="3620"/>
        <item x="1116"/>
        <item x="2791"/>
        <item x="2350"/>
        <item x="2354"/>
        <item x="2269"/>
        <item x="2970"/>
        <item x="3980"/>
        <item x="3495"/>
        <item x="2792"/>
        <item x="2793"/>
        <item x="2794"/>
        <item x="2795"/>
        <item x="4312"/>
        <item x="2930"/>
        <item x="3496"/>
        <item x="4328"/>
        <item x="1346"/>
        <item x="3331"/>
        <item x="2931"/>
        <item x="2932"/>
        <item x="2933"/>
        <item x="3514"/>
        <item x="2934"/>
        <item x="1643"/>
        <item x="3952"/>
        <item x="2797"/>
        <item x="4199"/>
        <item x="1696"/>
        <item x="3022"/>
        <item x="4299"/>
        <item x="4621"/>
        <item x="1378"/>
        <item x="4381"/>
        <item x="2571"/>
        <item x="3194"/>
        <item x="4300"/>
        <item x="4319"/>
        <item x="3554"/>
        <item x="2328"/>
        <item x="3622"/>
        <item x="3196"/>
        <item x="1109"/>
        <item x="3623"/>
        <item x="3624"/>
        <item x="2896"/>
        <item x="1323"/>
        <item x="4327"/>
        <item x="1388"/>
        <item x="1505"/>
        <item x="2890"/>
        <item x="1548"/>
        <item x="4320"/>
        <item x="1015"/>
        <item x="1316"/>
        <item x="3813"/>
        <item x="3869"/>
        <item x="1533"/>
        <item x="1428"/>
        <item x="2436"/>
        <item x="1072"/>
        <item x="2902"/>
        <item x="1124"/>
        <item x="1371"/>
        <item x="4314"/>
        <item x="2629"/>
        <item x="1372"/>
        <item x="1179"/>
        <item x="1469"/>
        <item x="4324"/>
        <item x="3696"/>
        <item x="3625"/>
        <item x="2433"/>
        <item x="3636"/>
        <item x="1053"/>
        <item x="4313"/>
        <item x="1209"/>
        <item x="3048"/>
        <item x="1047"/>
        <item x="1637"/>
        <item x="4388"/>
        <item x="4054"/>
        <item x="1319"/>
        <item x="2916"/>
        <item x="2912"/>
        <item x="1554"/>
        <item x="3728"/>
        <item x="1580"/>
        <item x="1689"/>
        <item x="3730"/>
        <item x="1555"/>
        <item x="2468"/>
        <item x="3731"/>
        <item x="2377"/>
        <item x="3705"/>
        <item x="1584"/>
        <item x="1861"/>
        <item x="4471"/>
        <item x="1312"/>
        <item x="4307"/>
        <item x="3740"/>
        <item x="1106"/>
        <item x="4463"/>
        <item x="4019"/>
        <item x="3686"/>
        <item x="3637"/>
        <item x="3638"/>
        <item x="1726"/>
        <item x="1478"/>
        <item x="1839"/>
        <item x="1479"/>
        <item x="3333"/>
        <item x="3026"/>
        <item x="3626"/>
        <item x="2438"/>
        <item x="2415"/>
        <item x="3961"/>
        <item x="2935"/>
        <item x="2936"/>
        <item x="2938"/>
        <item x="2937"/>
        <item x="1239"/>
        <item x="2485"/>
        <item x="2939"/>
        <item x="2474"/>
        <item x="3904"/>
        <item x="2479"/>
        <item x="2480"/>
        <item x="2487"/>
        <item x="1797"/>
        <item x="1358"/>
        <item x="2892"/>
        <item x="4395"/>
        <item x="4464"/>
        <item x="1527"/>
        <item x="1444"/>
        <item x="4396"/>
        <item x="2393"/>
        <item x="4389"/>
        <item x="1768"/>
        <item x="3717"/>
        <item x="3962"/>
        <item x="3723"/>
        <item x="3949"/>
        <item x="3029"/>
        <item x="3197"/>
        <item x="2399"/>
        <item x="1615"/>
        <item x="4633"/>
        <item x="2131"/>
        <item x="3240"/>
        <item x="2325"/>
        <item x="1769"/>
        <item x="1765"/>
        <item x="1801"/>
        <item x="3101"/>
        <item x="1770"/>
        <item x="3693"/>
        <item x="3631"/>
        <item x="2379"/>
        <item x="1569"/>
        <item x="1266"/>
        <item x="1558"/>
        <item x="1731"/>
        <item x="2535"/>
        <item x="3734"/>
        <item x="3040"/>
        <item x="1364"/>
        <item x="1682"/>
        <item x="1843"/>
        <item x="2990"/>
        <item x="1846"/>
        <item x="1289"/>
        <item x="3712"/>
        <item x="1632"/>
        <item x="3103"/>
        <item x="3225"/>
        <item x="3707"/>
        <item x="1149"/>
        <item x="1040"/>
        <item x="2388"/>
        <item x="3627"/>
        <item x="4622"/>
        <item x="1849"/>
        <item x="2803"/>
        <item x="3715"/>
        <item x="3706"/>
        <item x="1142"/>
        <item x="3708"/>
        <item x="1654"/>
        <item x="1188"/>
        <item x="1180"/>
        <item x="2656"/>
        <item x="3709"/>
        <item x="1085"/>
        <item x="1255"/>
        <item x="3628"/>
        <item x="3024"/>
        <item x="4452"/>
        <item x="3629"/>
        <item x="1434"/>
        <item x="1670"/>
        <item x="2367"/>
        <item x="4612"/>
        <item x="1606"/>
        <item x="1664"/>
        <item x="1602"/>
        <item x="1665"/>
        <item x="4323"/>
        <item x="4308"/>
        <item x="3064"/>
        <item x="3996"/>
        <item x="4325"/>
        <item x="3687"/>
        <item x="1363"/>
        <item x="3688"/>
        <item x="1367"/>
        <item x="1389"/>
        <item x="1660"/>
        <item x="1625"/>
        <item x="4006"/>
        <item x="3630"/>
        <item x="4315"/>
        <item x="1458"/>
        <item x="3689"/>
        <item x="3918"/>
        <item x="3690"/>
        <item x="2319"/>
        <item x="3722"/>
        <item x="3691"/>
        <item x="1597"/>
        <item x="2887"/>
        <item x="2798"/>
        <item x="4316"/>
        <item x="3710"/>
        <item x="1368"/>
        <item x="2344"/>
        <item x="1245"/>
        <item x="3998"/>
        <item x="1357"/>
        <item x="3954"/>
        <item x="2657"/>
        <item x="4302"/>
        <item x="4317"/>
        <item x="4382"/>
        <item x="1473"/>
        <item x="1189"/>
        <item x="3694"/>
        <item x="3870"/>
        <item x="1693"/>
        <item x="1065"/>
        <item x="4475"/>
        <item x="1633"/>
        <item x="1060"/>
        <item x="4322"/>
        <item x="1466"/>
        <item x="3297"/>
        <item x="1069"/>
        <item x="2799"/>
        <item x="3719"/>
        <item x="1157"/>
        <item x="4301"/>
        <item x="3102"/>
        <item x="4629"/>
        <item x="1684"/>
        <item x="2223"/>
        <item x="3912"/>
        <item x="3632"/>
        <item x="3695"/>
        <item x="3992"/>
        <item x="4601"/>
        <item x="2915"/>
        <item x="1318"/>
        <item x="4303"/>
        <item x="1803"/>
        <item x="3039"/>
        <item x="3844"/>
        <item x="3692"/>
        <item x="2714"/>
        <item x="3943"/>
        <item x="3121"/>
        <item x="3846"/>
        <item x="3724"/>
        <item x="3043"/>
        <item x="1114"/>
        <item x="1773"/>
        <item x="2475"/>
        <item x="3716"/>
        <item x="1820"/>
        <item x="2366"/>
        <item x="1168"/>
        <item x="2435"/>
        <item x="1513"/>
        <item x="1585"/>
        <item x="1854"/>
        <item x="2227"/>
        <item x="3923"/>
        <item x="1514"/>
        <item x="1812"/>
        <item x="1515"/>
        <item x="1516"/>
        <item x="3633"/>
        <item x="1517"/>
        <item x="1080"/>
        <item x="3599"/>
        <item x="1565"/>
        <item x="3733"/>
        <item x="1733"/>
        <item x="1683"/>
        <item x="3711"/>
        <item x="2171"/>
        <item x="3030"/>
        <item x="4399"/>
        <item x="2907"/>
        <item x="2492"/>
        <item x="1055"/>
        <item x="2345"/>
        <item x="3814"/>
        <item x="3634"/>
        <item x="4304"/>
        <item x="2486"/>
        <item x="3758"/>
        <item x="2251"/>
        <item x="3953"/>
        <item x="2278"/>
        <item x="3088"/>
        <item x="4630"/>
        <item x="3815"/>
        <item x="4015"/>
        <item x="4609"/>
        <item x="4570"/>
        <item x="3816"/>
        <item x="3456"/>
        <item x="3750"/>
        <item x="1870"/>
        <item x="1419"/>
        <item x="4020"/>
        <item x="3817"/>
        <item x="3871"/>
        <item x="2909"/>
        <item x="3751"/>
        <item x="4643"/>
        <item x="4057"/>
        <item x="3818"/>
        <item x="1066"/>
        <item x="2469"/>
        <item x="3857"/>
        <item x="3050"/>
        <item x="1406"/>
        <item x="3819"/>
        <item x="2662"/>
        <item x="1411"/>
        <item x="1397"/>
        <item x="3300"/>
        <item x="4631"/>
        <item x="1655"/>
        <item x="4626"/>
        <item x="1013"/>
        <item x="3752"/>
        <item x="1744"/>
        <item x="3104"/>
        <item x="4486"/>
        <item x="4640"/>
        <item x="3820"/>
        <item x="2908"/>
        <item x="1607"/>
        <item x="1061"/>
        <item x="3858"/>
        <item x="3821"/>
        <item x="3822"/>
        <item x="2905"/>
        <item x="3823"/>
        <item x="3824"/>
        <item x="3825"/>
        <item x="3868"/>
        <item x="1566"/>
        <item x="1094"/>
        <item x="2434"/>
        <item x="3748"/>
        <item x="1686"/>
        <item x="1572"/>
        <item x="3749"/>
        <item x="4383"/>
        <item x="4100"/>
        <item x="4564"/>
        <item x="3098"/>
        <item x="3963"/>
        <item x="1264"/>
        <item x="1804"/>
        <item x="4208"/>
        <item x="3036"/>
        <item x="4641"/>
        <item x="1408"/>
        <item x="2665"/>
        <item x="4071"/>
        <item x="4171"/>
        <item x="2101"/>
        <item x="2582"/>
        <item x="2318"/>
        <item x="3872"/>
        <item x="2852"/>
        <item x="4390"/>
        <item x="4400"/>
        <item x="2983"/>
        <item x="1581"/>
        <item x="1567"/>
        <item x="2439"/>
        <item x="2065"/>
        <item x="2043"/>
        <item x="2540"/>
        <item x="1755"/>
        <item x="1545"/>
        <item x="2728"/>
        <item x="3907"/>
        <item x="2180"/>
        <item x="3015"/>
        <item x="1698"/>
        <item x="3073"/>
        <item x="3826"/>
        <item x="1181"/>
        <item x="4079"/>
        <item x="1182"/>
        <item x="4438"/>
        <item x="2868"/>
        <item x="4384"/>
        <item x="1017"/>
        <item x="1067"/>
        <item x="1646"/>
        <item x="2981"/>
        <item x="2653"/>
        <item x="3827"/>
        <item x="3873"/>
        <item x="4402"/>
        <item x="4176"/>
        <item x="4089"/>
        <item x="4407"/>
        <item x="2623"/>
        <item x="3753"/>
        <item x="4385"/>
        <item x="2900"/>
        <item x="4627"/>
        <item x="3099"/>
        <item x="4636"/>
        <item x="1369"/>
        <item x="3754"/>
        <item x="3755"/>
        <item x="1573"/>
        <item x="4605"/>
        <item x="2901"/>
        <item x="1195"/>
        <item x="1398"/>
        <item x="4469"/>
        <item x="1394"/>
        <item x="4637"/>
        <item x="3299"/>
        <item x="4485"/>
        <item x="1162"/>
        <item x="4055"/>
        <item x="3848"/>
        <item x="1091"/>
        <item x="1579"/>
        <item x="1415"/>
        <item x="1081"/>
        <item x="2440"/>
        <item x="1014"/>
        <item x="3759"/>
        <item x="1071"/>
        <item x="3847"/>
        <item x="1873"/>
        <item x="3393"/>
        <item x="2604"/>
        <item x="2755"/>
        <item x="3828"/>
        <item x="4594"/>
        <item x="3295"/>
        <item x="1496"/>
        <item x="1287"/>
        <item x="3531"/>
        <item x="1766"/>
        <item x="2761"/>
        <item x="3306"/>
        <item x="3447"/>
        <item x="3532"/>
        <item x="3533"/>
        <item x="1251"/>
        <item x="3957"/>
        <item x="3319"/>
        <item x="4372"/>
        <item x="1560"/>
        <item x="2369"/>
        <item x="2333"/>
        <item x="2910"/>
        <item x="2836"/>
        <item x="2465"/>
        <item x="4080"/>
        <item x="3148"/>
        <item x="2160"/>
        <item x="3833"/>
        <item x="1129"/>
        <item x="1827"/>
        <item x="1641"/>
        <item x="4603"/>
        <item x="4387"/>
        <item x="4118"/>
        <item x="3041"/>
        <item x="1855"/>
        <item x="3875"/>
        <item x="1343"/>
        <item x="2914"/>
        <item x="3831"/>
        <item x="3876"/>
        <item x="2282"/>
        <item x="4476"/>
        <item x="2234"/>
        <item x="2316"/>
        <item x="3760"/>
        <item x="2903"/>
        <item x="1825"/>
        <item x="3458"/>
        <item x="1604"/>
        <item x="3834"/>
        <item x="1630"/>
        <item x="1596"/>
        <item x="1092"/>
        <item x="2658"/>
        <item x="3861"/>
        <item x="1298"/>
        <item x="1431"/>
        <item x="1430"/>
        <item x="2888"/>
        <item x="2671"/>
        <item x="4602"/>
        <item x="1426"/>
        <item x="1429"/>
        <item x="1432"/>
        <item x="1288"/>
        <item x="3832"/>
        <item x="3025"/>
        <item x="1122"/>
        <item x="1700"/>
        <item x="4139"/>
        <item x="4028"/>
        <item x="1570"/>
        <item x="1068"/>
        <item x="3913"/>
        <item x="2273"/>
        <item x="3359"/>
        <item x="1321"/>
        <item x="2573"/>
        <item x="1127"/>
        <item x="3917"/>
        <item x="2249"/>
        <item x="3361"/>
        <item x="2572"/>
        <item x="3409"/>
        <item x="3908"/>
        <item x="3410"/>
        <item x="3360"/>
        <item x="1096"/>
        <item x="1576"/>
        <item x="2575"/>
        <item x="3432"/>
        <item x="3461"/>
        <item x="1130"/>
        <item x="1860"/>
        <item x="2713"/>
        <item x="3459"/>
        <item x="3915"/>
        <item x="3435"/>
        <item x="4472"/>
        <item x="3411"/>
        <item x="1306"/>
        <item x="3436"/>
        <item x="3362"/>
        <item x="1347"/>
        <item x="3462"/>
        <item x="1310"/>
        <item x="1401"/>
        <item x="3901"/>
        <item x="1840"/>
        <item x="1285"/>
        <item x="1233"/>
        <item x="4453"/>
        <item x="3363"/>
        <item x="3916"/>
        <item x="3034"/>
        <item x="1826"/>
        <item x="2075"/>
        <item x="1056"/>
        <item x="2274"/>
        <item x="3841"/>
        <item x="2985"/>
        <item x="3382"/>
        <item x="3829"/>
        <item x="3085"/>
        <item x="2661"/>
        <item x="3367"/>
        <item x="2437"/>
        <item x="3756"/>
        <item x="3457"/>
        <item x="2668"/>
        <item x="1628"/>
        <item x="1193"/>
        <item x="2906"/>
        <item x="1805"/>
        <item x="1540"/>
        <item x="4610"/>
        <item x="3037"/>
        <item x="4397"/>
        <item x="1556"/>
        <item x="3874"/>
        <item x="1857"/>
        <item x="1817"/>
        <item x="1574"/>
        <item x="1281"/>
        <item x="4046"/>
        <item x="3950"/>
        <item x="1327"/>
        <item x="1448"/>
        <item x="3900"/>
        <item x="1476"/>
        <item x="2125"/>
        <item x="3830"/>
        <item x="4606"/>
        <item x="1575"/>
        <item x="4604"/>
        <item x="3033"/>
        <item x="1557"/>
        <item x="4613"/>
        <item x="4011"/>
        <item x="4109"/>
        <item x="1035"/>
        <item x="1037"/>
        <item x="1658"/>
        <item x="4386"/>
        <item x="1734"/>
        <item x="1559"/>
        <item x="3879"/>
        <item x="1663"/>
        <item x="1599"/>
        <item x="1600"/>
        <item x="1601"/>
        <item x="1598"/>
        <item x="4403"/>
        <item x="3757"/>
        <item x="1707"/>
        <item x="2493"/>
        <item x="2700"/>
        <item x="4130"/>
        <item x="1586"/>
        <item x="4474"/>
        <item x="2276"/>
        <item x="2209"/>
        <item x="1254"/>
        <item x="1438"/>
        <item x="3467"/>
        <item x="1247"/>
        <item x="2672"/>
        <item x="2280"/>
        <item x="2281"/>
        <item x="3919"/>
        <item x="1099"/>
        <item x="4620"/>
        <item x="2250"/>
        <item x="1858"/>
        <item x="2275"/>
        <item x="3588"/>
        <item x="1497"/>
        <item x="2807"/>
        <item x="1530"/>
        <item x="1399"/>
        <item x="3412"/>
        <item x="1230"/>
        <item x="2340"/>
        <item x="1100"/>
        <item x="2674"/>
        <item x="1260"/>
        <item x="2277"/>
        <item x="1837"/>
        <item x="3463"/>
        <item x="3364"/>
        <item x="1320"/>
        <item x="1862"/>
        <item x="2264"/>
        <item x="4053"/>
        <item x="1062"/>
        <item x="2920"/>
        <item x="2923"/>
        <item x="2921"/>
        <item x="2919"/>
        <item x="2922"/>
        <item x="1564"/>
        <item x="3413"/>
        <item x="1373"/>
        <item x="1727"/>
        <item x="1409"/>
        <item x="1410"/>
        <item x="1176"/>
        <item x="1177"/>
        <item x="3902"/>
        <item x="3418"/>
        <item x="4479"/>
        <item x="1420"/>
        <item x="1219"/>
        <item x="4131"/>
        <item x="1128"/>
        <item x="4457"/>
        <item x="1045"/>
        <item x="4201"/>
        <item x="3460"/>
        <item x="2262"/>
        <item x="2980"/>
        <item x="1583"/>
        <item x="1622"/>
        <item x="1623"/>
        <item x="4483"/>
        <item x="1578"/>
        <item x="3414"/>
        <item x="2263"/>
        <item x="2314"/>
        <item x="3115"/>
        <item x="3416"/>
        <item x="3415"/>
        <item x="1089"/>
        <item x="2630"/>
        <item x="1688"/>
        <item x="3437"/>
        <item x="1838"/>
        <item x="1841"/>
        <item x="1041"/>
        <item x="2268"/>
        <item x="1701"/>
        <item x="3417"/>
        <item x="1290"/>
        <item x="4470"/>
        <item x="2368"/>
        <item x="1439"/>
        <item x="3419"/>
        <item x="1446"/>
        <item x="1590"/>
        <item x="4459"/>
        <item x="3365"/>
        <item x="4132"/>
        <item x="3383"/>
        <item x="2676"/>
        <item x="1308"/>
        <item x="3965"/>
        <item x="1634"/>
        <item x="3366"/>
        <item x="3368"/>
        <item x="3354"/>
        <item x="3378"/>
        <item x="1093"/>
        <item x="3379"/>
        <item x="1221"/>
        <item x="1374"/>
        <item x="1732"/>
        <item x="1392"/>
        <item x="3903"/>
        <item x="1553"/>
        <item x="3464"/>
        <item x="3086"/>
        <item x="1588"/>
        <item x="2290"/>
        <item x="3380"/>
        <item x="2155"/>
        <item x="1088"/>
        <item x="1147"/>
        <item x="4138"/>
        <item x="1178"/>
        <item x="1464"/>
        <item x="1126"/>
        <item x="3470"/>
        <item x="1644"/>
        <item x="4477"/>
        <item x="1018"/>
        <item x="4481"/>
        <item x="3445"/>
        <item x="1315"/>
        <item x="3330"/>
        <item x="1835"/>
        <item x="1218"/>
        <item x="1048"/>
        <item x="1874"/>
        <item x="1049"/>
        <item x="1375"/>
        <item x="1194"/>
        <item x="1213"/>
        <item x="3906"/>
        <item x="2673"/>
        <item x="3558"/>
        <item x="4048"/>
        <item x="1828"/>
        <item x="3559"/>
        <item x="1605"/>
        <item x="1400"/>
        <item x="4482"/>
        <item x="1256"/>
        <item x="1313"/>
        <item x="1691"/>
        <item x="3618"/>
        <item x="3343"/>
        <item x="3498"/>
        <item x="1269"/>
        <item x="1270"/>
        <item x="1271"/>
        <item x="1272"/>
        <item x="1273"/>
        <item x="1274"/>
        <item x="3922"/>
        <item x="3573"/>
        <item x="1303"/>
        <item x="1304"/>
        <item x="1277"/>
        <item x="1278"/>
        <item x="1305"/>
        <item x="3499"/>
        <item x="1279"/>
        <item x="4049"/>
        <item x="1421"/>
        <item x="1441"/>
        <item x="1442"/>
        <item x="1275"/>
        <item x="1276"/>
        <item x="1299"/>
        <item x="1300"/>
        <item x="1301"/>
        <item x="1302"/>
        <item x="1314"/>
        <item x="3560"/>
        <item x="1119"/>
        <item x="3931"/>
        <item x="1404"/>
        <item x="1403"/>
        <item x="2701"/>
        <item x="1468"/>
        <item x="3500"/>
        <item x="2659"/>
        <item x="1295"/>
        <item x="2331"/>
        <item x="1467"/>
        <item x="1261"/>
        <item x="1155"/>
        <item x="1259"/>
        <item x="3556"/>
        <item x="3981"/>
        <item x="2663"/>
        <item x="1563"/>
        <item x="1639"/>
        <item x="3028"/>
        <item x="3924"/>
        <item x="1170"/>
        <item x="3561"/>
        <item x="1344"/>
        <item x="3501"/>
        <item x="4449"/>
        <item x="1402"/>
        <item x="2669"/>
        <item x="1407"/>
        <item x="4618"/>
        <item x="3027"/>
        <item x="1853"/>
        <item x="4052"/>
        <item x="1620"/>
        <item x="1283"/>
        <item x="1284"/>
        <item x="1165"/>
        <item x="2576"/>
        <item x="4444"/>
        <item x="1248"/>
        <item x="4447"/>
        <item x="1834"/>
        <item x="4110"/>
        <item x="3932"/>
        <item x="1647"/>
        <item x="1487"/>
        <item x="1521"/>
        <item x="1451"/>
        <item x="3420"/>
        <item x="3438"/>
        <item x="3355"/>
        <item x="3369"/>
        <item x="1824"/>
        <item x="3421"/>
        <item x="1107"/>
        <item x="1120"/>
        <item x="3509"/>
        <item x="1709"/>
        <item x="4448"/>
        <item x="4133"/>
        <item x="1097"/>
        <item x="3430"/>
        <item x="1463"/>
        <item x="3468"/>
        <item x="3465"/>
        <item x="1174"/>
        <item x="1440"/>
        <item x="1210"/>
        <item x="1291"/>
        <item x="1416"/>
        <item x="1417"/>
        <item x="1427"/>
        <item x="1436"/>
        <item x="1433"/>
        <item x="1437"/>
        <item x="1435"/>
        <item x="1425"/>
        <item x="1418"/>
        <item x="1317"/>
        <item x="1297"/>
        <item x="1412"/>
        <item x="1456"/>
        <item x="3914"/>
        <item x="1465"/>
        <item x="1090"/>
        <item x="2089"/>
        <item x="3423"/>
        <item x="1852"/>
        <item x="4454"/>
        <item x="1708"/>
        <item x="2216"/>
        <item x="2675"/>
        <item x="3372"/>
        <item x="1169"/>
        <item x="1173"/>
        <item x="1153"/>
        <item x="3424"/>
        <item x="1815"/>
        <item x="1019"/>
        <item x="3428"/>
        <item x="3370"/>
        <item x="3371"/>
        <item x="1078"/>
        <item x="3422"/>
        <item x="2335"/>
        <item x="4045"/>
        <item x="3910"/>
        <item x="3911"/>
        <item x="3425"/>
        <item x="1164"/>
        <item x="1006"/>
        <item x="2341"/>
        <item x="1735"/>
        <item x="1232"/>
        <item x="3557"/>
        <item x="1457"/>
        <item x="3373"/>
        <item x="3375"/>
        <item x="1810"/>
        <item x="1538"/>
        <item x="4480"/>
        <item x="2266"/>
        <item x="3376"/>
        <item x="1690"/>
        <item x="1393"/>
        <item x="4460"/>
        <item x="3020"/>
        <item x="1263"/>
        <item x="4134"/>
        <item x="1528"/>
        <item x="1522"/>
        <item x="1021"/>
        <item x="1475"/>
        <item x="1113"/>
        <item x="1422"/>
        <item x="4044"/>
        <item x="4111"/>
        <item x="4112"/>
        <item x="3593"/>
        <item x="3427"/>
        <item x="4135"/>
        <item x="1587"/>
        <item x="1474"/>
        <item x="1447"/>
        <item x="1395"/>
        <item x="4113"/>
        <item x="1117"/>
        <item x="3434"/>
        <item x="3510"/>
        <item x="4445"/>
        <item x="1477"/>
        <item x="1822"/>
        <item x="2513"/>
        <item x="3426"/>
        <item x="4050"/>
        <item x="3466"/>
        <item x="1345"/>
        <item x="3377"/>
        <item x="1211"/>
        <item x="1719"/>
        <item x="3374"/>
        <item x="1207"/>
        <item x="1051"/>
        <item x="3433"/>
        <item x="3497"/>
        <item x="3930"/>
        <item x="2574"/>
        <item x="1220"/>
        <item x="1235"/>
        <item x="1423"/>
        <item x="1742"/>
        <item x="3402"/>
        <item x="4271"/>
        <item x="3091"/>
        <item x="2173"/>
        <item x="3394"/>
        <item x="3032"/>
        <item x="1668"/>
        <item x="2346"/>
        <item x="2585"/>
        <item x="1508"/>
        <item x="3596"/>
        <item x="2605"/>
        <item x="4582"/>
        <item x="3305"/>
        <item x="1159"/>
        <item x="3580"/>
        <item x="1141"/>
        <item x="3479"/>
        <item x="2431"/>
        <item x="4422"/>
        <item x="2756"/>
        <item x="4425"/>
        <item x="2712"/>
        <item x="2606"/>
        <item x="3480"/>
        <item x="3213"/>
        <item x="1150"/>
        <item x="2342"/>
        <item x="3534"/>
        <item x="1009"/>
        <item x="1135"/>
        <item x="3144"/>
        <item x="2066"/>
        <item x="4566"/>
        <item x="3608"/>
        <item x="4287"/>
        <item x="2307"/>
        <item x="2551"/>
        <item x="2552"/>
        <item x="2189"/>
        <item x="2553"/>
        <item x="2554"/>
        <item x="4090"/>
        <item x="1794"/>
        <item x="3535"/>
        <item x="3265"/>
        <item x="4429"/>
        <item x="3600"/>
        <item x="1745"/>
        <item x="1784"/>
        <item x="3944"/>
        <item x="2749"/>
        <item x="2729"/>
        <item x="4177"/>
        <item x="2422"/>
        <item x="1257"/>
        <item x="2061"/>
        <item x="3738"/>
        <item x="2963"/>
        <item x="2956"/>
        <item x="1785"/>
        <item x="2219"/>
        <item x="2957"/>
        <item x="1603"/>
        <item x="1039"/>
        <item x="1611"/>
        <item x="2965"/>
        <item x="4166"/>
        <item x="1225"/>
        <item x="1224"/>
        <item x="3288"/>
        <item x="4172"/>
        <item x="2181"/>
        <item x="1370"/>
        <item x="2195"/>
        <item x="2767"/>
        <item x="2395"/>
        <item x="4411"/>
        <item x="3253"/>
        <item x="2040"/>
        <item x="1743"/>
        <item x="3137"/>
        <item x="1033"/>
        <item x="3235"/>
        <item x="1161"/>
        <item x="2068"/>
        <item x="3536"/>
        <item x="2811"/>
        <item x="1669"/>
        <item x="3537"/>
        <item x="4283"/>
        <item x="2734"/>
        <item x="2218"/>
        <item x="2424"/>
        <item x="1227"/>
        <item x="4268"/>
        <item x="4173"/>
        <item x="2848"/>
        <item x="4174"/>
        <item x="4149"/>
        <item x="4408"/>
        <item x="4183"/>
        <item x="3713"/>
        <item x="3572"/>
        <item x="2850"/>
        <item x="3676"/>
        <item x="4184"/>
        <item x="2508"/>
        <item x="4418"/>
        <item x="4347"/>
        <item x="4231"/>
        <item x="3538"/>
        <item x="4348"/>
        <item x="4232"/>
        <item x="3230"/>
        <item x="1621"/>
        <item x="3788"/>
        <item x="3789"/>
        <item x="3023"/>
        <item x="1537"/>
        <item x="1543"/>
        <item x="3112"/>
        <item x="1807"/>
        <item x="3320"/>
        <item x="1738"/>
        <item x="2103"/>
        <item x="1656"/>
        <item x="2102"/>
        <item x="1036"/>
        <item x="2169"/>
        <item x="1026"/>
        <item x="2093"/>
        <item x="2110"/>
        <item x="4014"/>
        <item x="3967"/>
        <item x="2449"/>
        <item x="3245"/>
        <item x="3110"/>
        <item x="4577"/>
        <item x="1638"/>
        <item x="3342"/>
        <item x="4245"/>
        <item x="3164"/>
        <item x="2466"/>
        <item x="2869"/>
        <item x="3195"/>
        <item x="3303"/>
        <item x="4250"/>
        <item x="4259"/>
        <item x="4150"/>
        <item x="2124"/>
        <item x="4185"/>
        <item x="1075"/>
        <item x="2082"/>
        <item x="1791"/>
        <item x="3983"/>
        <item x="1648"/>
        <item x="2032"/>
        <item x="2593"/>
        <item x="2594"/>
        <item x="1500"/>
        <item x="3576"/>
        <item x="1252"/>
        <item x="2979"/>
        <item x="3291"/>
        <item x="3597"/>
        <item x="2924"/>
        <item x="2925"/>
        <item x="2958"/>
        <item x="2044"/>
        <item x="3539"/>
        <item x="4233"/>
        <item x="3540"/>
        <item x="4152"/>
        <item x="2526"/>
        <item x="2943"/>
        <item x="1786"/>
        <item x="2926"/>
        <item x="3541"/>
        <item x="4167"/>
        <item x="1866"/>
        <item x="4151"/>
        <item x="4624"/>
        <item x="3302"/>
        <item x="2521"/>
        <item x="3321"/>
        <item x="2425"/>
        <item x="1702"/>
        <item x="3542"/>
        <item x="4600"/>
        <item x="3081"/>
        <item x="2522"/>
        <item x="3092"/>
        <item x="2517"/>
        <item x="2420"/>
        <item x="2237"/>
        <item x="2578"/>
        <item x="4186"/>
        <item x="3282"/>
        <item x="1136"/>
        <item x="2069"/>
        <item x="2062"/>
        <item x="2851"/>
        <item x="1012"/>
        <item x="3516"/>
        <item x="2134"/>
        <item x="1208"/>
        <item x="1137"/>
        <item x="1133"/>
        <item x="2070"/>
        <item x="3543"/>
        <item x="2849"/>
        <item x="2148"/>
        <item x="3544"/>
        <item x="4175"/>
        <item x="2140"/>
        <item x="1736"/>
        <item x="2239"/>
        <item x="4234"/>
        <item x="3093"/>
        <item x="4276"/>
        <item x="4260"/>
        <item x="3569"/>
        <item x="2051"/>
        <item x="3135"/>
        <item x="2421"/>
        <item x="1134"/>
        <item x="4567"/>
        <item x="2306"/>
        <item x="2870"/>
        <item x="2715"/>
        <item x="1712"/>
        <item x="1787"/>
        <item x="2138"/>
        <item x="4427"/>
        <item x="2123"/>
        <item x="3187"/>
        <item x="4047"/>
        <item x="1028"/>
        <item x="3077"/>
        <item x="4568"/>
        <item x="2443"/>
        <item x="1322"/>
        <item x="2871"/>
        <item x="3530"/>
        <item x="2079"/>
        <item x="3229"/>
        <item x="4426"/>
        <item x="3581"/>
        <item x="2385"/>
        <item x="3083"/>
        <item x="2364"/>
        <item x="3545"/>
        <item x="2235"/>
        <item x="4432"/>
        <item x="3312"/>
        <item x="2046"/>
        <item x="4032"/>
        <item x="4498"/>
        <item x="3896"/>
        <item x="2063"/>
        <item x="2812"/>
        <item x="1792"/>
        <item x="4584"/>
        <item x="2735"/>
        <item x="1550"/>
        <item x="3314"/>
        <item x="2609"/>
        <item x="2067"/>
        <item x="3113"/>
        <item x="3988"/>
        <item x="2163"/>
        <item x="2087"/>
        <item x="2164"/>
        <item x="2162"/>
        <item x="2126"/>
        <item x="3993"/>
        <item x="2165"/>
        <item x="4012"/>
        <item x="1864"/>
        <item x="3301"/>
        <item x="4571"/>
        <item x="1011"/>
        <item x="4576"/>
        <item x="3677"/>
        <item x="2566"/>
        <item x="4492"/>
        <item x="3082"/>
        <item x="4179"/>
        <item x="4430"/>
        <item x="3046"/>
        <item x="4580"/>
        <item x="2086"/>
        <item x="3114"/>
        <item x="2083"/>
        <item x="2084"/>
        <item x="3151"/>
        <item x="3985"/>
        <item x="1649"/>
        <item x="2128"/>
        <item x="2127"/>
        <item x="3058"/>
        <item x="3163"/>
        <item x="2085"/>
        <item x="3100"/>
        <item x="2166"/>
        <item x="2167"/>
        <item x="1687"/>
        <item x="3153"/>
        <item x="3055"/>
        <item x="2168"/>
        <item x="3154"/>
        <item x="1631"/>
        <item x="3976"/>
        <item x="3155"/>
        <item x="4490"/>
        <item x="3012"/>
        <item x="3609"/>
        <item x="1780"/>
        <item x="2376"/>
        <item x="1796"/>
        <item x="1795"/>
        <item x="1385"/>
        <item x="4235"/>
        <item x="3096"/>
        <item x="3605"/>
        <item x="2351"/>
        <item x="3606"/>
        <item x="3735"/>
        <item x="2213"/>
        <item x="4349"/>
        <item x="2404"/>
        <item x="2403"/>
        <item x="2423"/>
        <item x="3577"/>
        <item x="3736"/>
        <item x="4261"/>
        <item x="4236"/>
        <item x="1228"/>
        <item x="2491"/>
        <item x="3714"/>
        <item x="1132"/>
        <item x="3849"/>
        <item x="2402"/>
        <item x="3737"/>
        <item x="1074"/>
        <item x="3146"/>
        <item x="1610"/>
        <item x="1138"/>
        <item x="3546"/>
        <item x="3260"/>
        <item x="4284"/>
        <item x="2118"/>
        <item x="1003"/>
        <item x="2120"/>
        <item x="3232"/>
        <item x="2130"/>
        <item x="3139"/>
        <item x="1509"/>
        <item x="4237"/>
        <item x="3140"/>
        <item x="1034"/>
        <item x="1007"/>
        <item x="1022"/>
        <item x="1616"/>
        <item x="2034"/>
        <item x="1667"/>
        <item x="2116"/>
        <item x="4638"/>
        <item x="2238"/>
        <item x="4238"/>
        <item x="2612"/>
        <item x="1728"/>
        <item x="3141"/>
        <item x="2145"/>
        <item x="3678"/>
        <item x="3790"/>
        <item x="1680"/>
        <item x="3791"/>
        <item x="3977"/>
        <item x="2872"/>
        <item x="1324"/>
        <item x="3277"/>
        <item x="4036"/>
        <item x="2129"/>
        <item x="2884"/>
        <item x="4239"/>
        <item x="3739"/>
        <item x="2241"/>
        <item x="2766"/>
        <item x="4262"/>
        <item x="3792"/>
        <item x="1562"/>
        <item x="4277"/>
        <item x="1868"/>
        <item x="2312"/>
        <item x="2391"/>
        <item x="2228"/>
        <item x="4107"/>
        <item x="4240"/>
        <item x="2464"/>
        <item x="2832"/>
        <item x="4263"/>
        <item x="3246"/>
        <item x="4038"/>
        <item x="4241"/>
        <item x="3316"/>
        <item x="2104"/>
        <item x="3310"/>
        <item x="2527"/>
        <item x="3311"/>
        <item x="2737"/>
        <item x="4282"/>
        <item x="4242"/>
        <item x="3933"/>
        <item x="2392"/>
        <item x="2047"/>
        <item x="1759"/>
        <item x="3013"/>
        <item x="1086"/>
        <item x="3016"/>
        <item x="1679"/>
        <item x="1111"/>
        <item x="1758"/>
        <item x="2049"/>
        <item x="2456"/>
        <item x="1789"/>
        <item x="1143"/>
        <item x="2202"/>
        <item x="1704"/>
        <item x="3793"/>
        <item x="1703"/>
        <item x="4264"/>
        <item x="3794"/>
        <item x="4265"/>
        <item x="1366"/>
        <item x="3945"/>
        <item x="2748"/>
        <item x="1747"/>
        <item x="2969"/>
        <item x="2539"/>
        <item x="3136"/>
        <item x="1115"/>
        <item x="3259"/>
        <item x="3795"/>
        <item x="4243"/>
        <item x="3679"/>
        <item x="4285"/>
        <item x="1198"/>
        <item x="4501"/>
        <item x="2236"/>
        <item x="4428"/>
        <item x="4251"/>
        <item x="2750"/>
        <item x="1445"/>
        <item x="1720"/>
        <item x="1788"/>
        <item x="4436"/>
        <item x="1547"/>
        <item x="2159"/>
        <item x="2143"/>
        <item x="2184"/>
        <item x="1038"/>
        <item x="2108"/>
        <item x="2191"/>
        <item x="2027"/>
        <item x="1032"/>
        <item x="2115"/>
        <item x="1697"/>
        <item x="1551"/>
        <item x="1042"/>
        <item x="1619"/>
        <item x="1023"/>
        <item x="2091"/>
        <item x="2113"/>
        <item x="2094"/>
        <item x="2105"/>
        <item x="2106"/>
        <item x="1659"/>
        <item x="2192"/>
        <item x="2117"/>
        <item x="1645"/>
        <item x="2107"/>
        <item x="2193"/>
        <item x="3308"/>
        <item x="1863"/>
        <item x="1589"/>
        <item x="3125"/>
        <item x="2324"/>
        <item x="4246"/>
        <item x="1721"/>
        <item x="3243"/>
        <item x="4272"/>
        <item x="1326"/>
        <item x="3639"/>
        <item x="3635"/>
        <item x="2050"/>
        <item x="3680"/>
        <item x="2452"/>
        <item x="3796"/>
        <item x="3681"/>
        <item x="2383"/>
        <item x="1349"/>
        <item x="3165"/>
        <item x="2427"/>
        <item x="2119"/>
        <item x="4488"/>
        <item x="4473"/>
        <item x="1793"/>
        <item x="2457"/>
        <item x="3286"/>
        <item x="2537"/>
        <item x="1212"/>
        <item x="2308"/>
        <item x="2524"/>
        <item x="3801"/>
        <item x="2071"/>
        <item x="2451"/>
        <item x="2203"/>
        <item x="1829"/>
        <item x="1337"/>
        <item x="1052"/>
        <item x="3863"/>
        <item x="3838"/>
        <item x="3287"/>
        <item x="3189"/>
        <item x="4495"/>
        <item x="4493"/>
        <item x="1206"/>
        <item x="4154"/>
        <item x="3063"/>
        <item x="3864"/>
        <item x="1705"/>
        <item x="2984"/>
        <item x="4354"/>
        <item x="3802"/>
        <item x="3192"/>
        <item x="4370"/>
        <item x="3682"/>
        <item x="3206"/>
        <item x="1125"/>
        <item x="3042"/>
        <item x="3994"/>
        <item x="3854"/>
        <item x="4496"/>
        <item x="3894"/>
        <item x="3797"/>
        <item x="4607"/>
        <item x="3116"/>
        <item x="3718"/>
        <item x="2997"/>
        <item x="1676"/>
        <item x="3803"/>
        <item x="3180"/>
        <item x="2835"/>
        <item x="3747"/>
        <item x="3856"/>
        <item x="4355"/>
        <item x="2536"/>
        <item x="4494"/>
        <item x="2967"/>
        <item x="2430"/>
        <item x="2533"/>
        <item x="4590"/>
        <item x="4434"/>
        <item x="2993"/>
        <item x="4278"/>
        <item x="4000"/>
        <item x="4155"/>
        <item x="2272"/>
        <item x="3787"/>
        <item x="3683"/>
        <item x="3991"/>
        <item x="2833"/>
        <item x="2944"/>
        <item x="3019"/>
        <item x="2400"/>
        <item x="3850"/>
        <item x="4013"/>
        <item x="2960"/>
        <item x="4266"/>
        <item x="2986"/>
        <item x="3021"/>
        <item x="3109"/>
        <item x="2711"/>
        <item x="1546"/>
        <item x="4458"/>
        <item x="3061"/>
        <item x="2961"/>
        <item x="4286"/>
        <item x="2962"/>
        <item x="2762"/>
        <item x="4350"/>
        <item x="3152"/>
        <item x="4279"/>
        <item x="4280"/>
        <item x="4034"/>
        <item x="1510"/>
        <item x="3094"/>
        <item x="2534"/>
        <item x="1199"/>
        <item x="2196"/>
        <item x="2959"/>
        <item x="3108"/>
        <item x="3147"/>
        <item x="3720"/>
        <item x="2301"/>
        <item x="3256"/>
        <item x="1541"/>
        <item x="1201"/>
        <item x="2494"/>
        <item x="1741"/>
        <item x="1200"/>
        <item x="2489"/>
        <item x="1692"/>
        <item x="2987"/>
        <item x="4435"/>
        <item x="2190"/>
        <item x="2586"/>
        <item x="2380"/>
        <item x="4288"/>
        <item x="3837"/>
        <item x="4252"/>
        <item x="4369"/>
        <item x="1202"/>
        <item x="3999"/>
        <item x="1333"/>
        <item x="3798"/>
        <item x="2518"/>
        <item x="1783"/>
        <item x="2736"/>
        <item x="1613"/>
        <item x="2182"/>
        <item x="2144"/>
        <item x="2473"/>
        <item x="4491"/>
        <item x="3318"/>
        <item x="1833"/>
        <item x="4244"/>
        <item x="2874"/>
        <item x="3161"/>
        <item x="3335"/>
        <item x="3799"/>
        <item x="1832"/>
        <item x="2033"/>
        <item x="2834"/>
        <item x="1695"/>
        <item x="1203"/>
        <item x="4247"/>
        <item x="3862"/>
        <item x="3955"/>
        <item x="3075"/>
        <item x="1681"/>
        <item x="2052"/>
        <item x="2873"/>
        <item x="1869"/>
        <item x="3160"/>
        <item x="4351"/>
        <item x="2378"/>
        <item x="2406"/>
        <item x="3804"/>
        <item x="1865"/>
        <item x="2154"/>
        <item x="4587"/>
        <item x="1205"/>
        <item x="4357"/>
        <item x="1711"/>
        <item x="1480"/>
        <item x="3090"/>
        <item x="3842"/>
        <item x="3893"/>
        <item x="2490"/>
        <item x="3865"/>
        <item x="3805"/>
        <item x="3193"/>
        <item x="1651"/>
        <item x="3120"/>
        <item x="2968"/>
        <item x="1608"/>
        <item x="4356"/>
        <item x="2587"/>
        <item x="3095"/>
        <item x="1334"/>
        <item x="3843"/>
        <item x="4439"/>
        <item x="3909"/>
        <item x="3226"/>
        <item x="4572"/>
        <item x="2212"/>
        <item x="2419"/>
        <item x="4072"/>
        <item x="4073"/>
        <item x="3839"/>
        <item x="3851"/>
        <item x="1568"/>
        <item x="3806"/>
        <item x="3807"/>
        <item x="2186"/>
        <item x="4365"/>
        <item x="4364"/>
        <item x="3852"/>
        <item x="3149"/>
        <item x="2187"/>
        <item x="3859"/>
        <item x="3968"/>
        <item x="2149"/>
        <item x="1675"/>
        <item x="3038"/>
        <item x="3156"/>
        <item x="3808"/>
        <item x="3809"/>
        <item x="3169"/>
        <item x="1226"/>
        <item x="2320"/>
        <item x="3810"/>
        <item x="4092"/>
        <item x="4412"/>
        <item x="4093"/>
        <item x="3811"/>
        <item x="4074"/>
        <item x="1729"/>
        <item x="2531"/>
        <item x="4371"/>
        <item x="2311"/>
        <item x="3845"/>
        <item x="4289"/>
        <item x="3188"/>
        <item x="3190"/>
        <item x="3340"/>
        <item x="1666"/>
        <item x="4644"/>
        <item x="1716"/>
        <item x="3049"/>
        <item x="1335"/>
        <item x="1452"/>
        <item x="1043"/>
        <item x="3761"/>
        <item x="1739"/>
        <item x="1076"/>
        <item x="2441"/>
        <item x="3800"/>
        <item x="3684"/>
        <item x="1016"/>
        <item x="4267"/>
        <item x="3762"/>
        <item x="4281"/>
        <item x="3031"/>
        <item x="4094"/>
        <item x="4639"/>
        <item x="3198"/>
        <item x="2090"/>
        <item x="1204"/>
        <item x="2021"/>
        <item x="2655"/>
        <item x="4326"/>
        <item x="4001"/>
        <item x="2161"/>
        <item x="1577"/>
        <item x="2633"/>
        <item x="2614"/>
        <item x="2634"/>
        <item x="2635"/>
        <item x="4503"/>
        <item x="3490"/>
        <item x="4030"/>
        <item x="2579"/>
        <item x="2764"/>
        <item x="3228"/>
        <item x="1191"/>
        <item x="2988"/>
        <item x="3285"/>
        <item x="1737"/>
        <item x="2450"/>
        <item x="4352"/>
        <item x="3053"/>
        <item x="2429"/>
        <item x="2875"/>
        <item x="1140"/>
        <item x="4353"/>
        <item x="3138"/>
        <item x="3763"/>
        <item x="3018"/>
        <item x="2151"/>
        <item x="2150"/>
        <item x="3489"/>
        <item x="4625"/>
        <item x="2121"/>
        <item x="1552"/>
        <item x="1544"/>
        <item x="3162"/>
        <item x="2200"/>
        <item x="2615"/>
        <item x="2095"/>
        <item x="1050"/>
        <item x="4466"/>
        <item x="1024"/>
        <item x="4376"/>
        <item x="4377"/>
        <item x="2326"/>
        <item x="4116"/>
        <item x="3298"/>
        <item x="3786"/>
        <item x="3052"/>
        <item x="4401"/>
        <item x="3866"/>
        <item x="3853"/>
        <item x="3170"/>
        <item x="2893"/>
        <item x="4569"/>
        <item x="4614"/>
        <item x="4391"/>
        <item x="3341"/>
        <item x="3348"/>
        <item x="3062"/>
        <item x="2327"/>
        <item x="1752"/>
        <item x="2802"/>
        <item x="3247"/>
        <item x="3224"/>
        <item x="1359"/>
        <item x="1025"/>
        <item x="1112"/>
        <item x="3381"/>
        <item x="3216"/>
        <item x="3066"/>
        <item x="1678"/>
        <item x="1249"/>
        <item x="1296"/>
        <item x="1286"/>
        <item x="1529"/>
        <item x="3969"/>
        <item x="1461"/>
        <item x="4190"/>
        <item x="3892"/>
        <item x="4026"/>
        <item x="3440"/>
        <item x="1715"/>
        <item x="2231"/>
        <item x="3891"/>
        <item x="3905"/>
        <item x="3439"/>
        <item x="2224"/>
        <item x="2048"/>
        <item x="2477"/>
        <item x="1756"/>
        <item x="4628"/>
        <item x="2362"/>
        <item x="2036"/>
        <item x="4099"/>
        <item x="1222"/>
        <item x="3443"/>
        <item x="2488"/>
        <item x="3987"/>
        <item x="1506"/>
        <item x="2088"/>
        <item x="3880"/>
        <item x="2515"/>
        <item x="2253"/>
        <item x="4117"/>
        <item x="2146"/>
        <item x="3404"/>
        <item x="3405"/>
        <item x="1102"/>
        <item x="4617"/>
        <item x="2194"/>
        <item x="3860"/>
        <item x="3304"/>
        <item x="2394"/>
        <item x="3613"/>
        <item x="2288"/>
        <item x="4119"/>
        <item x="4101"/>
        <item x="2528"/>
        <item x="3867"/>
        <item x="4189"/>
        <item x="1650"/>
        <item x="2053"/>
        <item x="1730"/>
        <item x="2652"/>
        <item x="3406"/>
        <item x="1672"/>
        <item x="4120"/>
        <item x="3167"/>
        <item x="2432"/>
        <item x="3727"/>
        <item x="3471"/>
        <item x="2994"/>
        <item x="3223"/>
        <item x="3254"/>
        <item x="3278"/>
        <item x="3407"/>
        <item x="2467"/>
        <item x="3403"/>
        <item x="2478"/>
        <item x="3455"/>
        <item x="3812"/>
        <item x="3936"/>
        <item x="3951"/>
        <item x="4031"/>
        <item x="4392"/>
        <item x="1379"/>
        <item x="1462"/>
        <item x="4140"/>
        <item x="2624"/>
        <item x="1453"/>
        <item x="1192"/>
        <item x="2147"/>
        <item x="1214"/>
        <item x="1183"/>
        <item x="4200"/>
        <item x="4003"/>
        <item x="1523"/>
        <item x="3469"/>
        <item x="1490"/>
        <item x="2081"/>
        <item x="1501"/>
        <item x="1502"/>
        <item x="1526"/>
        <item x="3855"/>
        <item x="1380"/>
        <item x="1381"/>
        <item x="4213"/>
        <item x="1519"/>
        <item x="4318"/>
        <item x="1215"/>
        <item x="3044"/>
        <item x="3294"/>
        <item x="2176"/>
        <item x="2197"/>
        <item x="1488"/>
        <item x="1753"/>
        <item x="3119"/>
        <item x="2801"/>
        <item x="1617"/>
        <item x="1391"/>
        <item x="1020"/>
        <item x="3972"/>
        <item x="4114"/>
        <item x="3964"/>
        <item x="2982"/>
        <item x="2064"/>
        <item x="4294"/>
        <item x="1762"/>
        <item x="2265"/>
        <item x="3890"/>
        <item x="4404"/>
        <item x="4393"/>
        <item x="3835"/>
        <item x="3836"/>
        <item x="1652"/>
        <item x="1237"/>
        <item x="4489"/>
        <item x="3159"/>
        <item x="1757"/>
        <item x="2072"/>
        <item x="3307"/>
        <item x="3408"/>
        <item x="2370"/>
        <item x="3385"/>
        <item x="4191"/>
        <item x="4441"/>
        <item x="2569"/>
        <item x="2894"/>
        <item x="1309"/>
        <item x="2381"/>
        <item x="3106"/>
        <item x="1816"/>
        <item x="3035"/>
        <item x="2172"/>
        <item x="1154"/>
        <item x="3056"/>
        <item x="1098"/>
        <item x="2769"/>
        <item x="1593"/>
        <item x="4192"/>
        <item x="4059"/>
        <item x="3395"/>
        <item x="2532"/>
        <item x="4202"/>
        <item x="1238"/>
        <item x="2112"/>
        <item x="1470"/>
        <item x="3448"/>
        <item x="3582"/>
        <item x="3054"/>
        <item x="3444"/>
        <item x="2806"/>
        <item x="4039"/>
        <item x="1763"/>
        <item x="1722"/>
        <item x="1867"/>
        <item x="2775"/>
        <item x="3051"/>
        <item x="3449"/>
        <item x="3356"/>
        <item x="4378"/>
        <item x="3450"/>
        <item x="2284"/>
        <item x="1167"/>
        <item x="4102"/>
        <item x="2776"/>
        <item x="2770"/>
        <item x="2777"/>
        <item x="3105"/>
        <item x="4632"/>
        <item x="4141"/>
        <item x="2677"/>
        <item x="2343"/>
        <item x="4295"/>
        <item x="1774"/>
        <item x="1642"/>
        <item x="4002"/>
        <item x="1718"/>
        <item x="2702"/>
        <item x="4306"/>
        <item x="2270"/>
        <item x="2023"/>
        <item x="2285"/>
        <item x="2472"/>
        <item x="2286"/>
        <item x="3612"/>
        <item x="2913"/>
        <item x="4123"/>
        <item x="2703"/>
        <item x="2688"/>
        <item x="2708"/>
        <item x="4137"/>
        <item x="2689"/>
        <item x="2690"/>
        <item x="2698"/>
        <item x="2691"/>
        <item x="4124"/>
        <item x="2692"/>
        <item x="2709"/>
        <item x="2625"/>
        <item x="2695"/>
        <item x="2696"/>
        <item x="2699"/>
        <item x="2670"/>
        <item x="2710"/>
        <item x="2693"/>
        <item x="2694"/>
        <item x="4125"/>
        <item x="2704"/>
        <item x="4056"/>
        <item x="1503"/>
        <item x="3396"/>
        <item x="3451"/>
        <item x="2382"/>
        <item x="3397"/>
        <item x="1761"/>
        <item x="1685"/>
        <item x="4136"/>
        <item x="2616"/>
        <item x="2271"/>
        <item x="3899"/>
        <item x="2778"/>
        <item x="2771"/>
        <item x="1582"/>
        <item x="2991"/>
        <item x="2261"/>
        <item x="2302"/>
        <item x="1764"/>
        <item x="3317"/>
        <item x="1802"/>
        <item x="2028"/>
        <item x="4037"/>
        <item x="2995"/>
        <item x="4106"/>
        <item x="4215"/>
        <item x="3979"/>
        <item x="1851"/>
        <item x="3384"/>
        <item x="1472"/>
        <item x="1525"/>
        <item x="1002"/>
        <item x="1144"/>
        <item x="1105"/>
        <item x="3208"/>
        <item x="2038"/>
        <item x="2781"/>
        <item x="3617"/>
        <item x="3929"/>
        <item x="2643"/>
        <item x="4210"/>
        <item x="4305"/>
        <item x="1449"/>
        <item x="2483"/>
        <item x="3547"/>
        <item x="1443"/>
        <item x="1217"/>
        <item x="4209"/>
        <item x="4204"/>
        <item x="1504"/>
        <item x="4398"/>
        <item x="1459"/>
        <item x="1450"/>
        <item x="1571"/>
        <item x="1518"/>
        <item x="3989"/>
        <item x="4007"/>
        <item x="1609"/>
        <item x="1674"/>
        <item x="1103"/>
        <item x="1614"/>
        <item x="1673"/>
        <item x="1662"/>
        <item x="4321"/>
        <item x="4394"/>
        <item x="3585"/>
        <item x="3065"/>
        <item x="2114"/>
        <item x="2372"/>
        <item x="3616"/>
        <item x="1845"/>
        <item x="2779"/>
        <item x="4142"/>
        <item x="4405"/>
        <item x="4406"/>
        <item x="4121"/>
        <item x="1216"/>
        <item x="3452"/>
        <item x="2895"/>
        <item x="3357"/>
        <item x="1342"/>
        <item x="3614"/>
        <item x="2520"/>
        <item x="2374"/>
        <item x="3598"/>
        <item x="2357"/>
        <item x="2356"/>
        <item x="1800"/>
        <item x="1507"/>
        <item x="3583"/>
        <item x="1653"/>
        <item x="3586"/>
        <item x="1001"/>
        <item x="4635"/>
        <item x="2347"/>
        <item x="2396"/>
        <item x="3157"/>
        <item x="2644"/>
        <item x="3935"/>
        <item x="4465"/>
        <item x="3960"/>
        <item x="3332"/>
        <item x="4194"/>
        <item x="3615"/>
        <item x="4198"/>
        <item x="4205"/>
        <item x="4608"/>
        <item x="2132"/>
        <item x="2705"/>
        <item x="1848"/>
        <item x="1151"/>
        <item x="1361"/>
        <item x="2899"/>
        <item x="3725"/>
        <item x="3925"/>
        <item x="2626"/>
        <item x="2645"/>
        <item x="2570"/>
        <item x="2627"/>
        <item x="3934"/>
        <item x="3948"/>
        <item x="3118"/>
        <item x="2768"/>
        <item x="2678"/>
        <item x="2707"/>
        <item x="4128"/>
        <item x="4126"/>
        <item x="4129"/>
        <item x="4127"/>
        <item x="2697"/>
        <item x="3472"/>
        <item x="2898"/>
        <item x="1243"/>
        <item x="2428"/>
        <item x="3441"/>
        <item x="3483"/>
        <item x="1384"/>
        <item x="2257"/>
        <item x="2153"/>
        <item x="2303"/>
        <item x="2322"/>
        <item x="4122"/>
        <item x="2568"/>
        <item x="3578"/>
        <item x="4193"/>
        <item x="2631"/>
        <item x="2254"/>
        <item x="1844"/>
        <item x="4103"/>
        <item x="3986"/>
        <item x="2405"/>
        <item x="1746"/>
        <item x="4588"/>
        <item x="1350"/>
        <item x="4033"/>
        <item x="2567"/>
        <item x="3966"/>
        <item x="2323"/>
        <item x="3442"/>
        <item x="2426"/>
        <item x="2651"/>
        <item x="1713"/>
        <item x="4309"/>
        <item x="3358"/>
        <item x="3107"/>
        <item x="3398"/>
        <item x="4104"/>
        <item x="1808"/>
        <item x="3997"/>
        <item x="3584"/>
        <item x="4296"/>
        <item x="3168"/>
        <item x="2636"/>
        <item x="3484"/>
        <item x="1454"/>
        <item x="1760"/>
        <item x="2339"/>
        <item x="4105"/>
        <item x="2255"/>
        <item x="1307"/>
        <item x="1871"/>
        <item x="2334"/>
        <item x="2780"/>
        <item x="2256"/>
        <item x="4297"/>
        <item x="3453"/>
        <item x="2637"/>
        <item x="4203"/>
        <item x="4115"/>
        <item x="2638"/>
        <item x="2639"/>
        <item x="2640"/>
        <item x="2641"/>
        <item x="3166"/>
        <item x="2650"/>
        <item x="1775"/>
        <item x="2447"/>
        <item x="2252"/>
        <item x="2029"/>
        <item x="3611"/>
        <item x="3399"/>
        <item x="1778"/>
        <item x="2891"/>
        <item x="1240"/>
        <item x="4310"/>
        <item x="1842"/>
        <item x="2679"/>
        <item x="2680"/>
        <item x="4311"/>
        <item x="2666"/>
        <item x="2681"/>
        <item x="2682"/>
        <item x="2683"/>
        <item x="2355"/>
        <item x="1268"/>
        <item x="2684"/>
        <item x="2685"/>
        <item x="2686"/>
        <item x="2667"/>
        <item x="2687"/>
        <item x="3959"/>
        <item x="2976"/>
        <item x="3937"/>
        <item x="1241"/>
        <item x="2889"/>
        <item x="2647"/>
        <item x="2706"/>
        <item x="2470"/>
        <item x="4206"/>
        <item x="1148"/>
        <item x="3555"/>
        <item x="3060"/>
        <item x="1197"/>
        <item x="2977"/>
        <item x="3898"/>
        <item x="1184"/>
        <item x="1489"/>
        <item x="1481"/>
        <item x="1482"/>
        <item x="1483"/>
        <item x="1185"/>
        <item x="1186"/>
        <item x="1484"/>
        <item x="1485"/>
        <item x="1187"/>
        <item x="1486"/>
        <item x="4214"/>
        <item x="3485"/>
        <item x="3400"/>
        <item x="2529"/>
        <item x="1714"/>
        <item x="2349"/>
        <item x="4108"/>
        <item x="1253"/>
        <item x="1360"/>
        <item x="3984"/>
        <item x="2772"/>
        <item x="3128"/>
        <item x="3640"/>
        <item x="2904"/>
        <item x="2530"/>
        <item x="3895"/>
        <item x="2897"/>
        <item x="1196"/>
        <item x="1382"/>
        <item x="4589"/>
        <item x="2649"/>
        <item x="2289"/>
        <item x="2642"/>
        <item x="3401"/>
        <item x="2287"/>
        <item x="3454"/>
        <item x="3131"/>
        <item x="4467"/>
        <item x="4468"/>
        <item x="4623"/>
        <item x="2978"/>
        <item x="2398"/>
        <item x="3272"/>
        <item x="2773"/>
        <item x="3059"/>
        <item x="1536"/>
        <item x="2800"/>
        <item x="1694"/>
        <item x="1145"/>
        <item x="2446"/>
        <item x="2313"/>
        <item x="2442"/>
        <item x="3941"/>
        <item x="4195"/>
        <item x="3940"/>
        <item x="1383"/>
        <item x="2204"/>
        <item x="2998"/>
        <item x="2035"/>
        <item x="1799"/>
        <item x="3513"/>
        <item x="2267"/>
        <item x="4456"/>
        <item x="2971"/>
        <item x="2972"/>
        <item x="2975"/>
        <item x="2973"/>
        <item x="2974"/>
        <item x="1531"/>
        <item x="4410"/>
        <item x="3956"/>
        <item x="3047"/>
        <item x="3995"/>
        <item x="1592"/>
        <item x="3579"/>
        <item x="3502"/>
        <item x="4451"/>
        <item x="1348"/>
        <item x="1280"/>
        <item x="1627"/>
        <item x="1534"/>
        <item x="1636"/>
        <item x="3927"/>
        <item x="3503"/>
        <item x="3562"/>
        <item x="3504"/>
        <item x="1311"/>
        <item x="1413"/>
        <item x="1414"/>
        <item x="1063"/>
        <item x="4478"/>
        <item x="1836"/>
        <item x="2660"/>
        <item x="1046"/>
        <item x="1282"/>
        <item x="1779"/>
        <item x="4040"/>
        <item x="3563"/>
        <item x="3505"/>
        <item x="1798"/>
        <item x="3506"/>
        <item x="3610"/>
        <item x="1811"/>
        <item x="1535"/>
        <item x="1819"/>
        <item x="4058"/>
        <item x="4446"/>
        <item x="1699"/>
        <item x="1818"/>
        <item x="2315"/>
        <item x="1231"/>
        <item x="1635"/>
        <item x="3619"/>
        <item x="1095"/>
        <item x="1262"/>
        <item x="1859"/>
        <item x="4462"/>
        <item x="2039"/>
        <item x="3507"/>
        <item x="2332"/>
        <item x="3574"/>
        <item x="1265"/>
        <item x="4619"/>
        <item x="1171"/>
        <item x="1821"/>
        <item x="1293"/>
        <item x="1294"/>
        <item x="1460"/>
        <item x="1172"/>
        <item x="1717"/>
        <item x="3564"/>
        <item x="1079"/>
        <item x="3565"/>
        <item x="1777"/>
        <item x="4060"/>
        <item x="2215"/>
        <item x="1057"/>
        <item x="2336"/>
        <item x="3511"/>
        <item x="3920"/>
        <item x="1246"/>
        <item x="1234"/>
        <item x="3508"/>
        <item x="3512"/>
        <item x="4461"/>
        <item x="3982"/>
        <item x="3921"/>
        <item x="2337"/>
        <item x="3589"/>
        <item x="3590"/>
        <item x="1640"/>
        <item x="3566"/>
        <item x="3601"/>
        <item x="1814"/>
        <item x="2917"/>
        <item x="3928"/>
        <item x="3591"/>
        <item x="1175"/>
        <item x="4450"/>
        <item x="3592"/>
        <item x="1101"/>
        <item x="2338"/>
        <item x="1156"/>
        <item x="1629"/>
        <item x="2353"/>
        <item x="1118"/>
        <item x="1267"/>
        <item x="4616"/>
        <item x="1936"/>
        <item x="4512"/>
        <item x="1985"/>
        <item x="4504"/>
        <item x="2002"/>
        <item x="1954"/>
        <item x="1974"/>
        <item x="4561"/>
        <item x="1987"/>
        <item x="2005"/>
        <item x="1901"/>
        <item x="1982"/>
        <item x="1953"/>
        <item x="1887"/>
        <item x="2010"/>
        <item x="1899"/>
        <item x="1885"/>
        <item x="4558"/>
        <item x="4511"/>
        <item x="1878"/>
        <item x="1941"/>
        <item x="1957"/>
        <item x="1989"/>
        <item x="1988"/>
        <item x="1932"/>
        <item x="2006"/>
        <item x="1945"/>
        <item x="2003"/>
        <item x="2016"/>
        <item x="3323"/>
        <item x="3324"/>
        <item x="1967"/>
        <item x="1900"/>
        <item x="2012"/>
        <item x="1983"/>
        <item x="3329"/>
        <item x="1938"/>
        <item x="1875"/>
        <item x="1880"/>
        <item x="1951"/>
        <item x="1892"/>
        <item x="2019"/>
        <item x="1889"/>
        <item x="1883"/>
        <item x="1942"/>
        <item x="1998"/>
        <item x="1980"/>
        <item x="1920"/>
        <item x="1930"/>
        <item x="1975"/>
        <item x="1976"/>
        <item x="2000"/>
        <item x="1898"/>
        <item x="1939"/>
        <item x="1970"/>
        <item x="4560"/>
        <item x="1986"/>
        <item x="4559"/>
        <item x="1981"/>
        <item x="1934"/>
        <item x="1990"/>
        <item x="1948"/>
        <item x="1906"/>
        <item x="1890"/>
        <item x="2001"/>
        <item x="1956"/>
        <item x="1923"/>
        <item x="1992"/>
        <item x="1999"/>
        <item x="1910"/>
        <item x="4527"/>
        <item x="2004"/>
        <item x="1905"/>
        <item x="4526"/>
        <item x="1929"/>
        <item x="1925"/>
        <item x="4514"/>
        <item x="1947"/>
        <item x="4515"/>
        <item x="4525"/>
        <item x="4513"/>
        <item x="4505"/>
        <item x="2009"/>
        <item x="1882"/>
        <item x="1943"/>
        <item x="1977"/>
        <item x="1993"/>
        <item x="2020"/>
        <item x="1921"/>
        <item x="3328"/>
        <item x="4521"/>
        <item x="1973"/>
        <item x="1937"/>
        <item x="1879"/>
        <item x="1944"/>
        <item x="1907"/>
        <item x="4506"/>
        <item x="1908"/>
        <item x="1884"/>
        <item x="4556"/>
        <item x="1927"/>
        <item x="4528"/>
        <item x="1922"/>
        <item x="4522"/>
        <item x="2007"/>
        <item x="1933"/>
        <item x="2017"/>
        <item x="1994"/>
        <item x="4510"/>
        <item x="1888"/>
        <item x="1881"/>
        <item x="4516"/>
        <item x="1984"/>
        <item x="1952"/>
        <item x="1897"/>
        <item x="4517"/>
        <item x="4518"/>
        <item x="4546"/>
        <item x="1968"/>
        <item x="4543"/>
        <item x="1960"/>
        <item x="1935"/>
        <item x="3325"/>
        <item x="1931"/>
        <item x="3322"/>
        <item x="1909"/>
        <item x="1995"/>
        <item x="1928"/>
        <item x="2008"/>
        <item x="1876"/>
        <item x="1971"/>
        <item x="1894"/>
        <item x="4529"/>
        <item x="1997"/>
        <item x="4563"/>
        <item x="1891"/>
        <item x="4548"/>
        <item x="3326"/>
        <item x="4523"/>
        <item x="1924"/>
        <item x="3327"/>
        <item x="2013"/>
        <item x="1996"/>
        <item x="1877"/>
        <item x="1926"/>
        <item x="2015"/>
        <item x="1969"/>
        <item x="1896"/>
        <item x="4544"/>
        <item x="1979"/>
        <item x="4557"/>
        <item x="4507"/>
        <item x="1940"/>
        <item x="1902"/>
        <item x="1955"/>
        <item x="1903"/>
        <item x="2011"/>
        <item x="1949"/>
        <item x="4519"/>
        <item x="2018"/>
        <item x="1950"/>
        <item x="2014"/>
        <item x="1946"/>
        <item x="4562"/>
        <item x="1893"/>
        <item x="4555"/>
        <item x="4508"/>
        <item x="4547"/>
        <item x="1978"/>
        <item x="1895"/>
        <item x="4524"/>
        <item x="1972"/>
        <item x="4545"/>
        <item x="4509"/>
        <item x="4520"/>
        <item x="1904"/>
        <item x="4532"/>
        <item x="4531"/>
        <item x="1886"/>
        <item x="1991"/>
        <item x="4530"/>
        <item x="1911"/>
        <item x="1917"/>
        <item x="4533"/>
        <item x="1913"/>
        <item x="4538"/>
        <item x="1918"/>
        <item x="1958"/>
        <item x="4550"/>
        <item x="1959"/>
        <item x="4534"/>
        <item x="4554"/>
        <item x="4535"/>
        <item x="4539"/>
        <item x="4541"/>
        <item x="1964"/>
        <item x="4549"/>
        <item x="4553"/>
        <item x="1912"/>
        <item x="4537"/>
        <item x="1915"/>
        <item x="4540"/>
        <item x="1961"/>
        <item x="4551"/>
        <item x="1962"/>
        <item x="1963"/>
        <item x="1966"/>
        <item x="1916"/>
        <item x="4536"/>
        <item x="4542"/>
        <item x="4552"/>
        <item x="1914"/>
        <item x="1919"/>
        <item x="1965"/>
        <item x="4042"/>
        <item x="2077"/>
        <item x="3345"/>
        <item x="3344"/>
        <item x="2073"/>
        <item x="2078"/>
        <item x="2074"/>
        <item x="2076"/>
        <item x="2080"/>
        <item x="4290"/>
        <item x="3346"/>
        <item x="4417"/>
        <item x="2717"/>
        <item x="2541"/>
        <item x="4061"/>
        <item x="3289"/>
        <item x="2243"/>
        <item x="2208"/>
        <item x="2244"/>
        <item x="2245"/>
        <item x="2246"/>
        <item x="2248"/>
        <item x="2247"/>
        <item x="2242"/>
        <item x="2240"/>
        <item x="4419"/>
        <item x="2718"/>
        <item x="3292"/>
        <item x="2738"/>
        <item x="4440"/>
        <item x="2588"/>
        <item x="2719"/>
        <item x="4329"/>
        <item x="4143"/>
        <item x="3222"/>
        <item x="2448"/>
        <item x="2928"/>
        <item x="2720"/>
        <item x="2721"/>
        <item x="2722"/>
        <item x="2723"/>
        <item x="2724"/>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3">
        <item x="0"/>
        <item x="1"/>
        <item x="10"/>
        <item x="4"/>
        <item x="9"/>
        <item x="3"/>
        <item x="11"/>
        <item x="8"/>
        <item x="7"/>
        <item x="2"/>
        <item x="5"/>
        <item x="6"/>
        <item t="default"/>
      </items>
    </pivotField>
    <pivotField showAll="0"/>
    <pivotField numFmtId="22"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items>
    </pivotField>
  </pivotFields>
  <rowFields count="4">
    <field x="90"/>
    <field x="89"/>
    <field x="88"/>
    <field x="7"/>
  </rowFields>
  <rowItems count="14">
    <i>
      <x v="1"/>
    </i>
    <i>
      <x v="5"/>
    </i>
    <i>
      <x v="6"/>
    </i>
    <i>
      <x v="7"/>
    </i>
    <i>
      <x v="8"/>
    </i>
    <i>
      <x v="9"/>
    </i>
    <i>
      <x v="10"/>
    </i>
    <i>
      <x v="11"/>
    </i>
    <i>
      <x v="12"/>
    </i>
    <i>
      <x v="13"/>
    </i>
    <i>
      <x v="14"/>
    </i>
    <i>
      <x v="15"/>
    </i>
    <i>
      <x v="20"/>
    </i>
    <i t="grand">
      <x/>
    </i>
  </rowItems>
  <colItems count="1">
    <i/>
  </colItems>
  <pageFields count="1">
    <pageField fld="74" hier="-1"/>
  </pageFields>
  <dataFields count="1">
    <dataField name="Closed lost" fld="53" subtotal="count" baseField="9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37BDCD-F013-407C-939B-FF468B9504C7}"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9:B192" firstHeaderRow="1" firstDataRow="1" firstDataCol="1"/>
  <pivotFields count="91">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34">
        <item x="25"/>
        <item x="17"/>
        <item x="4"/>
        <item x="5"/>
        <item x="6"/>
        <item x="18"/>
        <item x="15"/>
        <item x="7"/>
        <item x="30"/>
        <item x="12"/>
        <item x="21"/>
        <item x="13"/>
        <item x="10"/>
        <item x="11"/>
        <item x="16"/>
        <item x="24"/>
        <item x="0"/>
        <item x="1"/>
        <item x="8"/>
        <item x="20"/>
        <item x="9"/>
        <item x="23"/>
        <item x="32"/>
        <item x="27"/>
        <item x="22"/>
        <item x="29"/>
        <item x="14"/>
        <item x="28"/>
        <item x="31"/>
        <item x="19"/>
        <item x="2"/>
        <item x="3"/>
        <item h="1" x="26"/>
        <item t="default"/>
      </items>
    </pivotField>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10"/>
        <item x="4"/>
        <item x="9"/>
        <item x="3"/>
        <item x="11"/>
        <item x="8"/>
        <item x="7"/>
        <item x="2"/>
        <item x="5"/>
        <item x="6"/>
        <item t="default"/>
      </items>
    </pivotField>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3"/>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Opportunity ID" fld="53" subtotal="count" baseField="0" baseItem="0"/>
  </dataFields>
  <chartFormats count="9">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3" count="1" selected="0">
            <x v="26"/>
          </reference>
        </references>
      </pivotArea>
    </chartFormat>
    <chartFormat chart="7" format="4">
      <pivotArea type="data" outline="0" fieldPosition="0">
        <references count="2">
          <reference field="4294967294" count="1" selected="0">
            <x v="0"/>
          </reference>
          <reference field="33" count="1" selected="0">
            <x v="29"/>
          </reference>
        </references>
      </pivotArea>
    </chartFormat>
    <chartFormat chart="7" format="5">
      <pivotArea type="data" outline="0" fieldPosition="0">
        <references count="2">
          <reference field="4294967294" count="1" selected="0">
            <x v="0"/>
          </reference>
          <reference field="33" count="1" selected="0">
            <x v="19"/>
          </reference>
        </references>
      </pivotArea>
    </chartFormat>
    <chartFormat chart="7" format="6">
      <pivotArea type="data" outline="0" fieldPosition="0">
        <references count="2">
          <reference field="4294967294" count="1" selected="0">
            <x v="0"/>
          </reference>
          <reference field="33" count="1" selected="0">
            <x v="18"/>
          </reference>
        </references>
      </pivotArea>
    </chartFormat>
    <chartFormat chart="7" format="7">
      <pivotArea type="data" outline="0" fieldPosition="0">
        <references count="2">
          <reference field="4294967294" count="1" selected="0">
            <x v="0"/>
          </reference>
          <reference field="33" count="1" selected="0">
            <x v="12"/>
          </reference>
        </references>
      </pivotArea>
    </chartFormat>
    <chartFormat chart="7" format="8">
      <pivotArea type="data" outline="0" fieldPosition="0">
        <references count="2">
          <reference field="4294967294" count="1" selected="0">
            <x v="0"/>
          </reference>
          <reference field="33" count="1" selected="0">
            <x v="6"/>
          </reference>
        </references>
      </pivotArea>
    </chartFormat>
    <chartFormat chart="7" format="9">
      <pivotArea type="data" outline="0" fieldPosition="0">
        <references count="2">
          <reference field="4294967294" count="1" selected="0">
            <x v="0"/>
          </reference>
          <reference field="33" count="1" selected="0">
            <x v="4"/>
          </reference>
        </references>
      </pivotArea>
    </chartFormat>
    <chartFormat chart="7" format="10">
      <pivotArea type="data" outline="0" fieldPosition="0">
        <references count="2">
          <reference field="4294967294" count="1" selected="0">
            <x v="0"/>
          </reference>
          <reference field="3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95A92A-A0D3-4BB3-A11E-21ABA8BD0179}" autoFormatId="16" applyNumberFormats="0" applyBorderFormats="0" applyFontFormats="0" applyPatternFormats="0" applyAlignmentFormats="0" applyWidthHeightFormats="0">
  <queryTableRefresh nextId="90" unboundColumnsRight="1">
    <queryTableFields count="89">
      <queryTableField id="1" name="Account ID" tableColumnId="1"/>
      <queryTableField id="2" name="Backlog Rev" tableColumnId="2"/>
      <queryTableField id="3" name="Bio Reactors used" tableColumnId="3"/>
      <queryTableField id="4" name="BM Test" tableColumnId="4"/>
      <queryTableField id="5" name="Campaign ID" tableColumnId="5"/>
      <queryTableField id="6" name="Cell Culture Media" tableColumnId="6"/>
      <queryTableField id="7" name="Cell Type" tableColumnId="7"/>
      <queryTableField id="8" name="Close Date" tableColumnId="8"/>
      <queryTableField id="9" name="Closed" tableColumnId="9"/>
      <queryTableField id="10" name="Closed Lost Reason" tableColumnId="10"/>
      <queryTableField id="11" name="Competitive Product Details" tableColumnId="11"/>
      <queryTableField id="12" name="Contact ID" tableColumnId="12"/>
      <queryTableField id="13" name="COVID Notes" tableColumnId="13"/>
      <queryTableField id="14" name="COVID Status" tableColumnId="14"/>
      <queryTableField id="15" name="Created By ID" tableColumnId="15"/>
      <queryTableField id="16" name="Created by Lead Conversion" tableColumnId="16"/>
      <queryTableField id="17" name="Created Date" tableColumnId="17"/>
      <queryTableField id="18" name="Date Opportunity was Closed" tableColumnId="18"/>
      <queryTableField id="19" name="Deleted" tableColumnId="19"/>
      <queryTableField id="20" name="DOR Distributor" tableColumnId="20"/>
      <queryTableField id="21" name="DOR Expiration" tableColumnId="21"/>
      <queryTableField id="22" name="Final Quote" tableColumnId="22"/>
      <queryTableField id="23" name="Fiscal Period" tableColumnId="23"/>
      <queryTableField id="24" name="Fiscal Quarter" tableColumnId="24"/>
      <queryTableField id="25" name="Fiscal Year" tableColumnId="25"/>
      <queryTableField id="26" name="Forecast Category" tableColumnId="26"/>
      <queryTableField id="27" name="Forecast Category1" tableColumnId="27"/>
      <queryTableField id="28" name="Forecast Q Commit" tableColumnId="28"/>
      <queryTableField id="29" name="Forecast Q Prior Commit" tableColumnId="29"/>
      <queryTableField id="30" name="Funding Source" tableColumnId="30"/>
      <queryTableField id="31" name="Has Line Item" tableColumnId="31"/>
      <queryTableField id="32" name="Has Open Activity" tableColumnId="32"/>
      <queryTableField id="33" name="Has Overdue Task" tableColumnId="33"/>
      <queryTableField id="34" name="Industry" tableColumnId="34"/>
      <queryTableField id="35" name="Install This Quarter" tableColumnId="35"/>
      <queryTableField id="36" name="Interface Type" tableColumnId="36"/>
      <queryTableField id="37" name="Internal Forecast" tableColumnId="37"/>
      <queryTableField id="38" name="Last Activity" tableColumnId="38"/>
      <queryTableField id="39" name="Last Modified By ID" tableColumnId="39"/>
      <queryTableField id="40" name="Last Modified Date" tableColumnId="40"/>
      <queryTableField id="41" name="Last Referenced Date" tableColumnId="41"/>
      <queryTableField id="42" name="Last Stage Change Date" tableColumnId="42"/>
      <queryTableField id="43" name="Last Stage Change Date1" tableColumnId="43"/>
      <queryTableField id="44" name="Last Viewed Date" tableColumnId="44"/>
      <queryTableField id="45" name="LDO" tableColumnId="45"/>
      <queryTableField id="46" name="LDO Priority Level" tableColumnId="46"/>
      <queryTableField id="47" name="Lead Application" tableColumnId="47"/>
      <queryTableField id="48" name="Lead Source" tableColumnId="48"/>
      <queryTableField id="49" name="LS Other Research Area" tableColumnId="49"/>
      <queryTableField id="50" name="LS Research Area" tableColumnId="50"/>
      <queryTableField id="51" name="Mass Spec Manufacturer" tableColumnId="51"/>
      <queryTableField id="52" name="Mass Spec Type" tableColumnId="52"/>
      <queryTableField id="53" name="Media Provider" tableColumnId="53"/>
      <queryTableField id="54" name="Opportunity ID" tableColumnId="54"/>
      <queryTableField id="55" name="Opportunity Type" tableColumnId="55"/>
      <queryTableField id="56" name="Order Finalized" tableColumnId="56"/>
      <queryTableField id="57" name="Other Closed Lost Details" tableColumnId="57"/>
      <queryTableField id="58" name="Other Mass Spec Type" tableColumnId="58"/>
      <queryTableField id="59" name="Other Research Area" tableColumnId="59"/>
      <queryTableField id="60" name="Owner ID" tableColumnId="60"/>
      <queryTableField id="61" name="Price Book ID" tableColumnId="61"/>
      <queryTableField id="62" name="Primary Application" tableColumnId="62"/>
      <queryTableField id="63" name="Primary Application (FF)" tableColumnId="63"/>
      <queryTableField id="64" name="Primary Contact" tableColumnId="64"/>
      <queryTableField id="65" name="Product Category" tableColumnId="65"/>
      <queryTableField id="66" name="Product of Interest" tableColumnId="66"/>
      <queryTableField id="67" name="Purchase Agent" tableColumnId="67"/>
      <queryTableField id="68" name="Quote ID" tableColumnId="68"/>
      <queryTableField id="69" name="Record Type ID" tableColumnId="69"/>
      <queryTableField id="70" name="Registered Vendor (confirmed)" tableColumnId="70"/>
      <queryTableField id="71" name="Secondary Application (FF)" tableColumnId="71"/>
      <queryTableField id="72" name="Ship This Quarter" tableColumnId="72"/>
      <queryTableField id="73" name="Ship This Quarter List" tableColumnId="73"/>
      <queryTableField id="74" name="Signing Authority" tableColumnId="74"/>
      <queryTableField id="75" name="Stage" tableColumnId="75"/>
      <queryTableField id="76" name="Standard Application" tableColumnId="76"/>
      <queryTableField id="77" name="System Modstamp" tableColumnId="77"/>
      <queryTableField id="78" name="Technical Owner" tableColumnId="78"/>
      <queryTableField id="79" name="Training Date" tableColumnId="79"/>
      <queryTableField id="80" name="Validated Customer Needs" tableColumnId="80"/>
      <queryTableField id="81" name="Won" tableColumnId="81"/>
      <queryTableField id="82" name="# Close Date Extensions" tableColumnId="82"/>
      <queryTableField id="83" name="# Close Date Month Extensions" tableColumnId="83"/>
      <queryTableField id="84" name="Amount" tableColumnId="84"/>
      <queryTableField id="85" name="Days Open" tableColumnId="85"/>
      <queryTableField id="86" name="Expected Amount" tableColumnId="86"/>
      <queryTableField id="87" name="Probability (%)" tableColumnId="87"/>
      <queryTableField id="88" name="Push Count" tableColumnId="88"/>
      <queryTableField id="89" dataBound="0" tableColumnId="8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Type" xr10:uid="{02B6D9D4-F283-4062-BDFA-7FC5596D8B4B}" sourceName="Opportunity Type">
  <pivotTables>
    <pivotTable tabId="1" name="EXAM_BY_IND"/>
    <pivotTable tabId="1" name="EXPECTED"/>
    <pivotTable tabId="1" name="PivotTable25"/>
    <pivotTable tabId="1" name="PivotTable6"/>
    <pivotTable tabId="1" name="PivotTable9"/>
  </pivotTables>
  <data>
    <tabular pivotCacheId="734443781">
      <items count="4">
        <i x="2" s="1"/>
        <i x="3" s="1"/>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DEAAB5C0-70B3-4A86-A387-F1882E5088FA}" sourceName="Stage">
  <pivotTables>
    <pivotTable tabId="1" name="EXAM_BY_IND"/>
    <pivotTable tabId="1" name="EXPECTED"/>
    <pivotTable tabId="1" name="PivotTable10"/>
    <pivotTable tabId="1" name="PivotTable6"/>
    <pivotTable tabId="1" name="PivotTable9"/>
    <pivotTable tabId="1" name="PivotTable25"/>
  </pivotTables>
  <data>
    <tabular pivotCacheId="734443781">
      <items count="12">
        <i x="0" s="1"/>
        <i x="1" s="1"/>
        <i x="10" s="1"/>
        <i x="4" s="1"/>
        <i x="9" s="1"/>
        <i x="3" s="1"/>
        <i x="11" s="1"/>
        <i x="8" s="1"/>
        <i x="7" s="1"/>
        <i x="2"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se_Date" xr10:uid="{B3A4BCED-810C-4513-A5EF-EF033535CA19}" sourceName="Close Date">
  <pivotTables>
    <pivotTable tabId="1" name="EXAM_BY_IND"/>
    <pivotTable tabId="1" name="EXPECTED"/>
    <pivotTable tabId="1" name="PivotTable6"/>
    <pivotTable tabId="1" name="PivotTable9"/>
    <pivotTable tabId="1" name="PivotTable10"/>
    <pivotTable tabId="1" name="PivotTable25"/>
    <pivotTable tabId="1" name="PivotTable1"/>
    <pivotTable tabId="1" name="PivotTable14"/>
    <pivotTable tabId="1" name="PivotTable15"/>
    <pivotTable tabId="1" name="PivotTable2"/>
  </pivotTables>
  <data>
    <tabular pivotCacheId="734443781">
      <items count="986">
        <i x="574" s="1"/>
        <i x="352" s="1"/>
        <i x="355" s="1"/>
        <i x="356" s="1"/>
        <i x="354" s="1"/>
        <i x="372" s="1"/>
        <i x="952" s="1"/>
        <i x="549" s="1"/>
        <i x="496" s="1"/>
        <i x="0" s="1"/>
        <i x="928" s="1"/>
        <i x="3" s="1"/>
        <i x="958" s="1"/>
        <i x="2" s="1"/>
        <i x="30" s="1"/>
        <i x="1" s="1"/>
        <i x="12" s="1"/>
        <i x="14" s="1"/>
        <i x="34" s="1"/>
        <i x="7" s="1"/>
        <i x="28" s="1"/>
        <i x="41" s="1"/>
        <i x="16" s="1"/>
        <i x="48" s="1"/>
        <i x="57" s="1"/>
        <i x="54" s="1"/>
        <i x="20" s="1"/>
        <i x="26" s="1"/>
        <i x="59" s="1"/>
        <i x="83" s="1"/>
        <i x="85" s="1"/>
        <i x="84" s="1"/>
        <i x="129" s="1"/>
        <i x="91" s="1"/>
        <i x="43" s="1"/>
        <i x="58" s="1"/>
        <i x="74" s="1"/>
        <i x="25" s="1"/>
        <i x="71" s="1"/>
        <i x="152" s="1"/>
        <i x="78" s="1"/>
        <i x="143" s="1"/>
        <i x="154" s="1"/>
        <i x="169" s="1"/>
        <i x="86" s="1"/>
        <i x="4" s="1"/>
        <i x="156" s="1"/>
        <i x="111" s="1"/>
        <i x="158" s="1"/>
        <i x="179" s="1"/>
        <i x="164" s="1"/>
        <i x="171" s="1"/>
        <i x="19" s="1"/>
        <i x="173" s="1"/>
        <i x="187" s="1"/>
        <i x="195" s="1"/>
        <i x="106" s="1"/>
        <i x="188" s="1"/>
        <i x="11" s="1"/>
        <i x="191" s="1"/>
        <i x="162" s="1"/>
        <i x="151" s="1"/>
        <i x="199" s="1"/>
        <i x="166" s="1"/>
        <i x="8" s="1"/>
        <i x="17" s="1"/>
        <i x="160" s="1"/>
        <i x="189" s="1"/>
        <i x="213" s="1"/>
        <i x="168" s="1"/>
        <i x="222" s="1"/>
        <i x="190" s="1"/>
        <i x="182" s="1"/>
        <i x="185" s="1"/>
        <i x="130" s="1"/>
        <i x="209" s="1"/>
        <i x="175" s="1"/>
        <i x="184" s="1"/>
        <i x="231" s="1"/>
        <i x="142" s="1"/>
        <i x="237" s="1"/>
        <i x="37" s="1"/>
        <i x="228" s="1"/>
        <i x="207" s="1"/>
        <i x="42" s="1"/>
        <i x="239" s="1"/>
        <i x="165" s="1"/>
        <i x="234" s="1"/>
        <i x="159" s="1"/>
        <i x="202" s="1"/>
        <i x="65" s="1"/>
        <i x="183" s="1"/>
        <i x="241" s="1"/>
        <i x="953" s="1"/>
        <i x="103" s="1"/>
        <i x="13" s="1"/>
        <i x="124" s="1"/>
        <i x="81" s="1"/>
        <i x="246" s="1"/>
        <i x="248" s="1"/>
        <i x="247" s="1"/>
        <i x="236" s="1"/>
        <i x="181" s="1"/>
        <i x="153" s="1"/>
        <i x="649" s="1"/>
        <i x="167" s="1"/>
        <i x="674" s="1"/>
        <i x="220" s="1"/>
        <i x="22" s="1"/>
        <i x="732" s="1"/>
        <i x="229" s="1"/>
        <i x="741" s="1"/>
        <i x="747" s="1"/>
        <i x="709" s="1"/>
        <i x="242" s="1"/>
        <i x="135" s="1"/>
        <i x="63" s="1"/>
        <i x="108" s="1"/>
        <i x="710" s="1"/>
        <i x="243" s="1"/>
        <i x="245" s="1"/>
        <i x="240" s="1"/>
        <i x="200" s="1"/>
        <i x="115" s="1"/>
        <i x="568" s="1"/>
        <i x="835" s="1"/>
        <i x="707" s="1"/>
        <i x="60" s="1"/>
        <i x="711" s="1"/>
        <i x="70" s="1"/>
        <i x="708" s="1"/>
        <i x="107" s="1"/>
        <i x="731" s="1"/>
        <i x="834" s="1"/>
        <i x="706" s="1"/>
        <i x="705" s="1"/>
        <i x="193" s="1"/>
        <i x="215" s="1"/>
        <i x="714" s="1"/>
        <i x="712" s="1"/>
        <i x="713" s="1"/>
        <i x="715" s="1"/>
        <i x="64" s="1"/>
        <i x="21" s="1"/>
        <i x="758" s="1"/>
        <i x="511" s="1"/>
        <i x="27" s="1"/>
        <i x="760" s="1"/>
        <i x="225" s="1"/>
        <i x="759" s="1"/>
        <i x="18" s="1"/>
        <i x="839" s="1"/>
        <i x="105" s="1"/>
        <i x="941" s="1"/>
        <i x="570" s="1"/>
        <i x="807" s="1"/>
        <i x="123" s="1"/>
        <i x="62" s="1"/>
        <i x="104" s="1"/>
        <i x="101" s="1"/>
        <i x="109" s="1"/>
        <i x="157" s="1"/>
        <i x="763" s="1"/>
        <i x="762" s="1"/>
        <i x="761" s="1"/>
        <i x="180" s="1"/>
        <i x="764" s="1"/>
        <i x="841" s="1"/>
        <i x="937" s="1"/>
        <i x="32" s="1"/>
        <i x="92" s="1"/>
        <i x="75" s="1"/>
        <i x="595" s="1"/>
        <i x="594" s="1"/>
        <i x="628" s="1"/>
        <i x="851" s="1"/>
        <i x="828" s="1"/>
        <i x="148" s="1"/>
        <i x="978" s="1"/>
        <i x="244" s="1"/>
        <i x="150" s="1"/>
        <i x="126" s="1"/>
        <i x="951" s="1"/>
        <i x="826" s="1"/>
        <i x="72" s="1"/>
        <i x="134" s="1"/>
        <i x="860" s="1"/>
        <i x="463" s="1"/>
        <i x="131" s="1"/>
        <i x="125" s="1"/>
        <i x="36" s="1"/>
        <i x="194" s="1"/>
        <i x="119" s="1"/>
        <i x="121" s="1"/>
        <i x="145" s="1"/>
        <i x="118" s="1"/>
        <i x="128" s="1"/>
        <i x="205" s="1"/>
        <i x="204" s="1"/>
        <i x="144" s="1"/>
        <i x="596" s="1"/>
        <i x="210" s="1"/>
        <i x="67" s="1"/>
        <i x="400" s="1"/>
        <i x="359" s="1"/>
        <i x="339" s="1"/>
        <i x="221" s="1"/>
        <i x="66" s="1"/>
        <i x="137" s="1"/>
        <i x="208" s="1"/>
        <i x="114" s="1"/>
        <i x="198" s="1"/>
        <i x="371" s="1"/>
        <i x="476" s="1"/>
        <i x="537" s="1"/>
        <i x="138" s="1"/>
        <i x="652" s="1"/>
        <i x="653" s="1"/>
        <i x="881" s="1"/>
        <i x="651" s="1"/>
        <i x="347" s="1"/>
        <i x="660" s="1"/>
        <i x="212" s="1"/>
        <i x="203" s="1"/>
        <i x="688" s="1"/>
        <i x="47" s="1"/>
        <i x="659" s="1"/>
        <i x="877" s="1"/>
        <i x="878" s="1"/>
        <i x="657" s="1"/>
        <i x="658" s="1"/>
        <i x="876" s="1"/>
        <i x="201" s="1"/>
        <i x="99" s="1"/>
        <i x="954" s="1"/>
        <i x="548" s="1"/>
        <i x="650" s="1"/>
        <i x="676" s="1"/>
        <i x="868" s="1"/>
        <i x="656" s="1"/>
        <i x="474" s="1"/>
        <i x="869" s="1"/>
        <i x="654" s="1"/>
        <i x="655" s="1"/>
        <i x="882" s="1"/>
        <i x="93" s="1"/>
        <i x="365" s="1"/>
        <i x="720" s="1"/>
        <i x="906" s="1"/>
        <i x="909" s="1"/>
        <i x="716" s="1"/>
        <i x="147" s="1"/>
        <i x="719" s="1"/>
        <i x="718" s="1"/>
        <i x="717" s="1"/>
        <i x="553" s="1"/>
        <i x="178" s="1"/>
        <i x="433" s="1"/>
        <i x="507" s="1"/>
        <i x="498" s="1"/>
        <i x="196" s="1"/>
        <i x="506" s="1"/>
        <i x="910" s="1"/>
        <i x="499" s="1"/>
        <i x="733" s="1"/>
        <i x="748" s="1"/>
        <i x="749" s="1"/>
        <i x="23" s="1"/>
        <i x="217" s="1"/>
        <i x="502" s="1"/>
        <i x="956" s="1"/>
        <i x="141" s="1"/>
        <i x="500" s="1"/>
        <i x="897" s="1"/>
        <i x="913" s="1"/>
        <i x="435" s="1"/>
        <i x="434" s="1"/>
        <i x="69" s="1"/>
        <i x="979" s="1"/>
        <i x="896" s="1"/>
        <i x="898" s="1"/>
        <i x="87" s="1"/>
        <i x="436" s="1"/>
        <i x="540" s="1"/>
        <i x="38" s="1"/>
        <i x="233" s="1"/>
        <i x="522" s="1"/>
        <i x="930" s="1"/>
        <i x="149" s="1"/>
        <i x="940" s="1"/>
        <i x="765" s="1"/>
        <i x="939" s="1"/>
        <i x="934" s="1"/>
        <i x="163" s="1"/>
        <i x="809" s="1"/>
        <i x="172" s="1"/>
        <i x="512" s="1"/>
        <i x="49" s="1"/>
        <i x="519" s="1"/>
        <i x="810" s="1"/>
        <i x="942" s="1"/>
        <i x="943" s="1"/>
        <i x="959" s="1"/>
        <i x="931" s="1"/>
        <i x="808" s="1"/>
        <i x="514" s="1"/>
        <i x="513" s="1"/>
        <i x="767" s="1"/>
        <i x="932" s="1"/>
        <i x="768" s="1"/>
        <i x="929" s="1"/>
        <i x="944" s="1"/>
        <i x="766" s="1"/>
        <i x="515" s="1"/>
        <i x="133" s="1"/>
        <i x="938" s="1"/>
        <i x="933" s="1"/>
        <i x="15" s="1"/>
        <i x="556" s="1"/>
        <i x="9" s="1"/>
        <i x="546" s="1"/>
        <i x="854" s="1"/>
        <i x="572" s="1"/>
        <i x="597" s="1"/>
        <i x="629" s="1"/>
        <i x="846" s="1"/>
        <i x="462" s="1"/>
        <i x="848" s="1"/>
        <i x="847" s="1"/>
        <i x="598" s="1"/>
        <i x="614" s="1"/>
        <i x="849" s="1"/>
        <i x="856" s="1"/>
        <i x="399" s="1"/>
        <i x="395" s="1"/>
        <i x="630" s="1"/>
        <i x="852" s="1"/>
        <i x="460" s="1"/>
        <i x="465" s="1"/>
        <i x="464" s="1"/>
        <i x="853" s="1"/>
        <i x="857" s="1"/>
        <i x="599" s="1"/>
        <i x="633" s="1"/>
        <i x="855" s="1"/>
        <i x="461" s="1"/>
        <i x="627" s="1"/>
        <i x="631" s="1"/>
        <i x="621" s="1"/>
        <i x="120" s="1"/>
        <i x="230" s="1"/>
        <i x="480" s="1"/>
        <i x="661" s="1"/>
        <i x="663" s="1"/>
        <i x="662" s="1"/>
        <i x="675" s="1"/>
        <i x="883" s="1"/>
        <i x="833" s="1"/>
        <i x="664" s="1"/>
        <i x="687" s="1"/>
        <i x="690" s="1"/>
        <i x="33" s="1"/>
        <i x="872" s="1"/>
        <i x="831" s="1"/>
        <i x="411" s="1"/>
        <i x="473" s="1"/>
        <i x="677" s="1"/>
        <i x="478" s="1"/>
        <i x="873" s="1"/>
        <i x="346" s="1"/>
        <i x="685" s="1"/>
        <i x="689" s="1"/>
        <i x="146" s="1"/>
        <i x="870" s="1"/>
        <i x="949" s="1"/>
        <i x="364" s="1"/>
        <i x="880" s="1"/>
        <i x="82" s="1"/>
        <i x="5" s="1"/>
        <i x="884" s="1"/>
        <i x="479" s="1"/>
        <i x="879" s="1"/>
        <i x="871" s="1"/>
        <i x="477" s="1"/>
        <i x="691" s="1"/>
        <i x="885" s="1"/>
        <i x="345" s="1"/>
        <i x="419" s="1"/>
        <i x="648" s="1"/>
        <i x="665" s="1"/>
        <i x="886" s="1"/>
        <i x="417" s="1"/>
        <i x="684" s="1"/>
        <i x="186" s="1"/>
        <i x="475" s="1"/>
        <i x="24" s="1"/>
        <i x="363" s="1"/>
        <i x="505" s="1"/>
        <i x="903" s="1"/>
        <i x="900" s="1"/>
        <i x="427" s="1"/>
        <i x="904" s="1"/>
        <i x="908" s="1"/>
        <i x="431" s="1"/>
        <i x="820" s="1"/>
        <i x="744" s="1"/>
        <i x="819" s="1"/>
        <i x="562" s="1"/>
        <i x="721" s="1"/>
        <i x="905" s="1"/>
        <i x="432" s="1"/>
        <i x="439" s="1"/>
        <i x="503" s="1"/>
        <i x="504" s="1"/>
        <i x="907" s="1"/>
        <i x="745" s="1"/>
        <i x="916" s="1"/>
        <i x="970" s="1"/>
        <i x="438" s="1"/>
        <i x="739" s="1"/>
        <i x="955" s="1"/>
        <i x="723" s="1"/>
        <i x="746" s="1"/>
        <i x="428" s="1"/>
        <i x="899" s="1"/>
        <i x="724" s="1"/>
        <i x="541" s="1"/>
        <i x="725" s="1"/>
        <i x="429" s="1"/>
        <i x="911" s="1"/>
        <i x="501" s="1"/>
        <i x="437" s="1"/>
        <i x="280" s="1"/>
        <i x="555" s="1"/>
        <i x="901" s="1"/>
        <i x="722" s="1"/>
        <i x="738" s="1"/>
        <i x="565" s="1"/>
        <i x="902" s="1"/>
        <i x="914" s="1"/>
        <i x="227" s="1"/>
        <i x="915" s="1"/>
        <i x="912" s="1"/>
        <i x="822" s="1"/>
        <i x="174" s="1"/>
        <i x="56" s="1"/>
        <i x="6" s="1"/>
        <i x="76" s="1"/>
        <i x="170" s="1"/>
        <i x="516" s="1"/>
        <i x="777" s="1"/>
        <i x="769" s="1"/>
        <i x="575" s="1"/>
        <i x="838" s="1"/>
        <i x="772" s="1"/>
        <i x="773" s="1"/>
        <i x="776" s="1"/>
        <i x="821" s="1"/>
        <i x="774" s="1"/>
        <i x="100" s="1"/>
        <i x="449" s="1"/>
        <i x="520" s="1"/>
        <i x="569" s="1"/>
        <i x="560" s="1"/>
        <i x="448" s="1"/>
        <i x="517" s="1"/>
        <i x="518" s="1"/>
        <i x="775" s="1"/>
        <i x="802" s="1"/>
        <i x="780" s="1"/>
        <i x="779" s="1"/>
        <i x="792" s="1"/>
        <i x="803" s="1"/>
        <i x="791" s="1"/>
        <i x="837" s="1"/>
        <i x="571" s="1"/>
        <i x="447" s="1"/>
        <i x="770" s="1"/>
        <i x="797" s="1"/>
        <i x="357" s="1"/>
        <i x="782" s="1"/>
        <i x="376" s="1"/>
        <i x="968" s="1"/>
        <i x="935" s="1"/>
        <i x="757" s="1"/>
        <i x="836" s="1"/>
        <i x="969" s="1"/>
        <i x="531" s="1"/>
        <i x="455" s="1"/>
        <i x="778" s="1"/>
        <i x="798" s="1"/>
        <i x="796" s="1"/>
        <i x="375" s="1"/>
        <i x="945" s="1"/>
        <i x="771" s="1"/>
        <i x="454" s="1"/>
        <i x="800" s="1"/>
        <i x="781" s="1"/>
        <i x="369" s="1"/>
        <i x="446" s="1"/>
        <i x="238" s="1"/>
        <i x="559" s="1"/>
        <i x="783" s="1"/>
        <i x="756" s="1"/>
        <i x="452" s="1"/>
        <i x="811" s="1"/>
        <i x="801" s="1"/>
        <i x="51" s="1"/>
        <i x="55" s="1"/>
        <i x="211" s="1"/>
        <i x="350" s="1"/>
        <i x="31" s="1"/>
        <i x="53" s="1"/>
        <i x="607" s="1"/>
        <i x="634" s="1"/>
        <i x="398" s="1"/>
        <i x="827" s="1"/>
        <i x="608" s="1"/>
        <i x="127" s="1"/>
        <i x="592" s="1"/>
        <i x="342" s="1"/>
        <i x="609" s="1"/>
        <i x="850" s="1"/>
        <i x="610" s="1"/>
        <i x="600" s="1"/>
        <i x="358" s="1"/>
        <i x="383" s="1"/>
        <i x="360" s="1"/>
        <i x="625" s="1"/>
        <i x="577" s="1"/>
        <i x="842" s="1"/>
        <i x="825" s="1"/>
        <i x="602" s="1"/>
        <i x="859" s="1"/>
        <i x="601" s="1"/>
        <i x="861" s="1"/>
        <i x="79" s="1"/>
        <i x="622" s="1"/>
        <i x="528" s="1"/>
        <i x="623" s="1"/>
        <i x="866" s="1"/>
        <i x="177" s="1"/>
        <i x="459" s="1"/>
        <i x="467" s="1"/>
        <i x="379" s="1"/>
        <i x="276" s="1"/>
        <i x="50" s="1"/>
        <i x="343" s="1"/>
        <i x="338" s="1"/>
        <i x="380" s="1"/>
        <i x="603" s="1"/>
        <i x="867" s="1"/>
        <i x="858" s="1"/>
        <i x="604" s="1"/>
        <i x="341" s="1"/>
        <i x="578" s="1"/>
        <i x="387" s="1"/>
        <i x="813" s="1"/>
        <i x="606" s="1"/>
        <i x="605" s="1"/>
        <i x="632" s="1"/>
        <i x="384" s="1"/>
        <i x="624" s="1"/>
        <i x="140" s="1"/>
        <i x="396" s="1"/>
        <i x="829" s="1"/>
        <i x="388" s="1"/>
        <i x="122" s="1"/>
        <i x="340" s="1"/>
        <i x="117" s="1"/>
        <i x="891" s="1"/>
        <i x="888" s="1"/>
        <i x="680" s="1"/>
        <i x="875" s="1"/>
        <i x="887" s="1"/>
        <i x="895" s="1"/>
        <i x="692" s="1"/>
        <i x="666" s="1"/>
        <i x="681" s="1"/>
        <i x="889" s="1"/>
        <i x="489" s="1"/>
        <i x="550" s="1"/>
        <i x="88" s="1"/>
        <i x="694" s="1"/>
        <i x="561" s="1"/>
        <i x="279" s="1"/>
        <i x="490" s="1"/>
        <i x="636" s="1"/>
        <i x="635" s="1"/>
        <i x="678" s="1"/>
        <i x="696" s="1"/>
        <i x="682" s="1"/>
        <i x="667" s="1"/>
        <i x="637" s="1"/>
        <i x="668" s="1"/>
        <i x="646" s="1"/>
        <i x="892" s="1"/>
        <i x="45" s="1"/>
        <i x="89" s="1"/>
        <i x="46" s="1"/>
        <i x="832" s="1"/>
        <i x="672" s="1"/>
        <i x="638" s="1"/>
        <i x="890" s="1"/>
        <i x="894" s="1"/>
        <i x="695" s="1"/>
        <i x="693" s="1"/>
        <i x="482" s="1"/>
        <i x="669" s="1"/>
        <i x="425" s="1"/>
        <i x="420" s="1"/>
        <i x="102" s="1"/>
        <i x="639" s="1"/>
        <i x="893" s="1"/>
        <i x="647" s="1"/>
        <i x="874" s="1"/>
        <i x="640" s="1"/>
        <i x="421" s="1"/>
        <i x="535" s="1"/>
        <i x="423" s="1"/>
        <i x="670" s="1"/>
        <i x="95" s="1"/>
        <i x="671" s="1"/>
        <i x="113" s="1"/>
        <i x="61" s="1"/>
        <i x="844" s="1"/>
        <i x="919" s="1"/>
        <i x="697" s="1"/>
        <i x="552" s="1"/>
        <i x="950" s="1"/>
        <i x="567" s="1"/>
        <i x="917" s="1"/>
        <i x="295" s="1"/>
        <i x="539" s="1"/>
        <i x="726" s="1"/>
        <i x="699" s="1"/>
        <i x="918" s="1"/>
        <i x="734" s="1"/>
        <i x="440" s="1"/>
        <i x="823" s="1"/>
        <i x="742" s="1"/>
        <i x="700" s="1"/>
        <i x="735" s="1"/>
        <i x="430" s="1"/>
        <i x="96" s="1"/>
        <i x="497" s="1"/>
        <i x="509" s="1"/>
        <i x="736" s="1"/>
        <i x="702" s="1"/>
        <i x="925" s="1"/>
        <i x="510" s="1"/>
        <i x="727" s="1"/>
        <i x="349" s="1"/>
        <i x="508" s="1"/>
        <i x="922" s="1"/>
        <i x="920" s="1"/>
        <i x="740" s="1"/>
        <i x="348" s="1"/>
        <i x="926" s="1"/>
        <i x="728" s="1"/>
        <i x="729" s="1"/>
        <i x="538" s="1"/>
        <i x="530" s="1"/>
        <i x="701" s="1"/>
        <i x="737" s="1"/>
        <i x="367" s="1"/>
        <i x="426" s="1"/>
        <i x="232" s="1"/>
        <i x="94" s="1"/>
        <i x="921" s="1"/>
        <i x="923" s="1"/>
        <i x="927" s="1"/>
        <i x="542" s="1"/>
        <i x="730" s="1"/>
        <i x="698" s="1"/>
        <i x="818" s="1"/>
        <i x="750" s="1"/>
        <i x="743" s="1"/>
        <i x="704" s="1"/>
        <i x="703" s="1"/>
        <i x="554" s="1"/>
        <i x="957" s="1"/>
        <i x="924" s="1"/>
        <i x="73" s="1"/>
        <i x="97" s="1"/>
        <i x="563" s="1"/>
        <i x="98" s="1"/>
        <i x="287" s="1"/>
        <i x="445" s="1"/>
        <i x="784" s="1"/>
        <i x="544" s="1"/>
        <i x="288" s="1"/>
        <i x="794" s="1"/>
        <i x="751" s="1"/>
        <i x="785" s="1"/>
        <i x="450" s="1"/>
        <i x="527" s="1"/>
        <i x="787" s="1"/>
        <i x="786" s="1"/>
        <i x="967" s="1"/>
        <i x="799" s="1"/>
        <i x="752" s="1"/>
        <i x="984" s="1"/>
        <i x="789" s="1"/>
        <i x="824" s="1"/>
        <i x="453" s="1"/>
        <i x="292" s="1"/>
        <i x="296" s="1"/>
        <i x="795" s="1"/>
        <i x="753" s="1"/>
        <i x="966" s="1"/>
        <i x="558" s="1"/>
        <i x="790" s="1"/>
        <i x="840" s="1"/>
        <i x="982" s="1"/>
        <i x="983" s="1"/>
        <i x="351" s="1"/>
        <i x="936" s="1"/>
        <i x="754" s="1"/>
        <i x="948" s="1"/>
        <i x="805" s="1"/>
        <i x="336" s="1"/>
        <i x="985" s="1"/>
        <i x="545" s="1"/>
        <i x="441" s="1"/>
        <i x="443" s="1"/>
        <i x="788" s="1"/>
        <i x="368" s="1"/>
        <i x="110" s="1"/>
        <i x="526" s="1"/>
        <i x="216" s="1"/>
        <i x="521" s="1"/>
        <i x="90" s="1"/>
        <i x="962" s="1"/>
        <i x="981" s="1"/>
        <i x="946" s="1"/>
        <i x="557" s="1"/>
        <i x="444" s="1"/>
        <i x="451" s="1"/>
        <i x="442" s="1"/>
        <i x="947" s="1"/>
        <i x="793" s="1"/>
        <i x="543" s="1"/>
        <i x="755" s="1"/>
        <i x="458" s="1"/>
        <i x="525" s="1"/>
        <i x="806" s="1"/>
        <i x="524" s="1"/>
        <i x="523" s="1"/>
        <i x="457" s="1"/>
        <i x="980" s="1"/>
        <i x="370" s="1"/>
        <i x="804" s="1"/>
        <i x="44" s="1"/>
        <i x="39" s="1"/>
        <i x="626" s="1"/>
        <i x="579" s="1"/>
        <i x="862" s="1"/>
        <i x="593" s="1"/>
        <i x="617" s="1"/>
        <i x="581" s="1"/>
        <i x="618" s="1"/>
        <i x="583" s="1"/>
        <i x="863" s="1"/>
        <i x="466" s="1"/>
        <i x="864" s="1"/>
        <i x="582" s="1"/>
        <i x="964" s="1"/>
        <i x="611" s="1"/>
        <i x="389" s="1"/>
        <i x="469" s="1"/>
        <i x="815" s="1"/>
        <i x="865" s="1"/>
        <i x="612" s="1"/>
        <i x="468" s="1"/>
        <i x="382" s="1"/>
        <i x="619" s="1"/>
        <i x="580" s="1"/>
        <i x="814" s="1"/>
        <i x="585" s="1"/>
        <i x="584" s="1"/>
        <i x="394" s="1"/>
        <i x="843" s="1"/>
        <i x="816" s="1"/>
        <i x="586" s="1"/>
        <i x="812" s="1"/>
        <i x="385" s="1"/>
        <i x="390" s="1"/>
        <i x="620" s="1"/>
        <i x="587" s="1"/>
        <i x="615" s="1"/>
        <i x="472" s="1"/>
        <i x="564" s="1"/>
        <i x="277" s="1"/>
        <i x="576" s="1"/>
        <i x="588" s="1"/>
        <i x="381" s="1"/>
        <i x="547" s="1"/>
        <i x="589" s="1"/>
        <i x="471" s="1"/>
        <i x="377" s="1"/>
        <i x="613" s="1"/>
        <i x="378" s="1"/>
        <i x="470" s="1"/>
        <i x="401" s="1"/>
        <i x="397" s="1"/>
        <i x="590" s="1"/>
        <i x="386" s="1"/>
        <i x="616" s="1"/>
        <i x="591" s="1"/>
        <i x="392" s="1"/>
        <i x="391" s="1"/>
        <i x="393" s="1"/>
        <i x="529" s="1"/>
        <i x="963" s="1"/>
        <i x="139" s="1"/>
        <i x="155" s="1"/>
        <i x="641" s="1"/>
        <i x="642" s="1"/>
        <i x="643" s="1"/>
        <i x="817" s="1"/>
        <i x="416" s="1"/>
        <i x="487" s="1"/>
        <i x="492" s="1"/>
        <i x="418" s="1"/>
        <i x="402" s="1"/>
        <i x="415" s="1"/>
        <i x="409" s="1"/>
        <i x="644" s="1"/>
        <i x="408" s="1"/>
        <i x="483" s="1"/>
        <i x="374" s="1"/>
        <i x="486" s="1"/>
        <i x="361" s="1"/>
        <i x="536" s="1"/>
        <i x="679" s="1"/>
        <i x="317" s="1"/>
        <i x="495" s="1"/>
        <i x="373" s="1"/>
        <i x="673" s="1"/>
        <i x="405" s="1"/>
        <i x="410" s="1"/>
        <i x="412" s="1"/>
        <i x="353" s="1"/>
        <i x="404" s="1"/>
        <i x="532" s="1"/>
        <i x="485" s="1"/>
        <i x="484" s="1"/>
        <i x="422" s="1"/>
        <i x="413" s="1"/>
        <i x="686" s="1"/>
        <i x="683" s="1"/>
        <i x="488" s="1"/>
        <i x="960" s="1"/>
        <i x="845" s="1"/>
        <i x="323" s="1"/>
        <i x="481" s="1"/>
        <i x="830" s="1"/>
        <i x="534" s="1"/>
        <i x="645" s="1"/>
        <i x="494" s="1"/>
        <i x="424" s="1"/>
        <i x="414" s="1"/>
        <i x="491" s="1"/>
        <i x="961" s="1"/>
        <i x="551" s="1"/>
        <i x="971" s="1"/>
        <i x="403" s="1"/>
        <i x="533" s="1"/>
        <i x="566" s="1"/>
        <i x="344" s="1"/>
        <i x="407" s="1"/>
        <i x="965" s="1"/>
        <i x="52" s="1"/>
        <i x="116" s="1"/>
        <i x="406" s="1"/>
        <i x="362" s="1"/>
        <i x="206" s="1"/>
        <i x="493" s="1"/>
        <i x="214" s="1"/>
        <i x="176" s="1"/>
        <i x="324" s="1"/>
        <i x="337" s="1"/>
        <i x="286" s="1"/>
        <i x="320" s="1"/>
        <i x="326" s="1"/>
        <i x="327" s="1"/>
        <i x="319" s="1"/>
        <i x="328" s="1"/>
        <i x="284" s="1"/>
        <i x="235" s="1"/>
        <i x="80" s="1"/>
        <i x="282" s="1"/>
        <i x="307" s="1"/>
        <i x="973" s="1"/>
        <i x="573" s="1"/>
        <i x="318" s="1"/>
        <i x="258" s="1"/>
        <i x="161" s="1"/>
        <i x="325" s="1"/>
        <i x="281" s="1"/>
        <i x="260" s="1"/>
        <i x="265" s="1"/>
        <i x="304" s="1"/>
        <i x="261" s="1"/>
        <i x="315" s="1"/>
        <i x="263" s="1"/>
        <i x="262" s="1"/>
        <i x="972" s="1"/>
        <i x="264" s="1"/>
        <i x="224" s="1"/>
        <i x="266" s="1"/>
        <i x="259" s="1"/>
        <i x="218" s="1"/>
        <i x="40" s="1"/>
        <i x="289" s="1"/>
        <i x="335" s="1"/>
        <i x="332" s="1"/>
        <i x="974" s="1"/>
        <i x="331" s="1"/>
        <i x="290" s="1"/>
        <i x="269" s="1"/>
        <i x="329" s="1"/>
        <i x="310" s="1"/>
        <i x="252" s="1"/>
        <i x="272" s="1"/>
        <i x="291" s="1"/>
        <i x="268" s="1"/>
        <i x="250" s="1"/>
        <i x="975" s="1"/>
        <i x="977" s="1"/>
        <i x="308" s="1"/>
        <i x="267" s="1"/>
        <i x="275" s="1"/>
        <i x="294" s="1"/>
        <i x="976" s="1"/>
        <i x="333" s="1"/>
        <i x="309" s="1"/>
        <i x="330" s="1"/>
        <i x="316" s="1"/>
        <i x="35" s="1"/>
        <i x="322" s="1"/>
        <i x="312" s="1"/>
        <i x="274" s="1"/>
        <i x="219" s="1"/>
        <i x="223" s="1"/>
        <i x="273" s="1"/>
        <i x="197" s="1"/>
        <i x="10" s="1"/>
        <i x="132" s="1"/>
        <i x="300" s="1"/>
        <i x="253" s="1"/>
        <i x="302" s="1"/>
        <i x="256" s="1"/>
        <i x="254" s="1"/>
        <i x="301" s="1"/>
        <i x="299" s="1"/>
        <i x="278" s="1"/>
        <i x="334" s="1"/>
        <i x="298" s="1"/>
        <i x="255" s="1"/>
        <i x="77" s="1"/>
        <i x="68" s="1"/>
        <i x="251" s="1"/>
        <i x="257" s="1"/>
        <i x="303" s="1"/>
        <i x="29" s="1"/>
        <i x="283" s="1"/>
        <i x="313" s="1"/>
        <i x="305" s="1"/>
        <i x="226" s="1"/>
        <i x="293" s="1"/>
        <i x="311" s="1"/>
        <i x="314" s="1"/>
        <i x="270" s="1"/>
        <i x="271" s="1"/>
        <i x="321" s="1"/>
        <i x="136" s="1"/>
        <i x="192" s="1"/>
        <i x="112" s="1"/>
        <i x="249" s="1"/>
        <i x="285" s="1"/>
        <i x="297" s="1"/>
        <i x="306" s="1"/>
        <i x="366" s="1"/>
        <i x="45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portunity Type" xr10:uid="{71115E3D-EFDD-41E5-BF88-FB25BEA831FA}" cache="Slicer_Opportunity_Type" caption="Opportunity Type" style="Slicer Style 1" rowHeight="241300"/>
  <slicer name="Stage" xr10:uid="{D094EA85-ED04-478A-A8F3-74A833FF7345}" cache="Slicer_Stage" caption="Stage" startItem="4" style="Slicer Style 1" rowHeight="241300"/>
  <slicer name="Close Date" xr10:uid="{5951B467-2FB9-45D1-9F16-60EF8419C949}" cache="Slicer_Close_Date" caption="Close Date" startItem="293"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E431CD-EFF1-4CD5-9269-DC0B8CC16DEA}" name="tbl_Opportunity" displayName="tbl_Opportunity" ref="A1:CK4647" tableType="queryTable" totalsRowShown="0">
  <autoFilter ref="A1:CK4647" xr:uid="{88E431CD-EFF1-4CD5-9269-DC0B8CC16DEA}"/>
  <tableColumns count="89">
    <tableColumn id="1" xr3:uid="{30CA2EBF-FC70-4C77-AA59-2082AD1F141F}" uniqueName="1" name="Account ID" queryTableFieldId="1" dataDxfId="54"/>
    <tableColumn id="2" xr3:uid="{FA7170CB-CA32-4030-B1B8-3483ED6D8F7A}" uniqueName="2" name="Backlog Rev" queryTableFieldId="2"/>
    <tableColumn id="3" xr3:uid="{DC7B67A8-82A2-491F-82D8-B107DDE021FA}" uniqueName="3" name="Bio Reactors used" queryTableFieldId="3"/>
    <tableColumn id="4" xr3:uid="{B0747543-DD90-4BC2-B9F7-5038E8F8F501}" uniqueName="4" name="BM Test" queryTableFieldId="4"/>
    <tableColumn id="5" xr3:uid="{1F553801-E48F-4774-87B7-6AC7838F7BA6}" uniqueName="5" name="Campaign ID" queryTableFieldId="5" dataDxfId="53"/>
    <tableColumn id="6" xr3:uid="{12720C80-05C4-49D2-8EEF-9999683FA8F7}" uniqueName="6" name="Cell Culture Media" queryTableFieldId="6"/>
    <tableColumn id="7" xr3:uid="{3F78EE1D-832A-4F41-8DD2-6CAC62240DE1}" uniqueName="7" name="Cell Type" queryTableFieldId="7"/>
    <tableColumn id="8" xr3:uid="{D0BA73E9-31E3-4B6A-9AE0-F2729BC74AED}" uniqueName="8" name="Close Date" queryTableFieldId="8" dataDxfId="52"/>
    <tableColumn id="9" xr3:uid="{C2BD7AA9-1938-46CF-BA08-6F871646E982}" uniqueName="9" name="Closed" queryTableFieldId="9"/>
    <tableColumn id="10" xr3:uid="{484FC9BD-F0DB-4C17-8AB7-2CE94937A633}" uniqueName="10" name="Closed Lost Reason" queryTableFieldId="10" dataDxfId="51"/>
    <tableColumn id="11" xr3:uid="{C3799F7E-A53B-42EA-9B6C-0001179D8DFD}" uniqueName="11" name="Competitive Product Details" queryTableFieldId="11"/>
    <tableColumn id="12" xr3:uid="{E2E40289-67BF-4E25-B0C0-FE3427419029}" uniqueName="12" name="Contact ID" queryTableFieldId="12" dataDxfId="50"/>
    <tableColumn id="13" xr3:uid="{24C32186-01EF-423E-A9CF-650317A7C3E2}" uniqueName="13" name="COVID Notes" queryTableFieldId="13" dataDxfId="49"/>
    <tableColumn id="14" xr3:uid="{73423153-273F-4003-A133-66C3A3CB42ED}" uniqueName="14" name="COVID Status" queryTableFieldId="14" dataDxfId="48"/>
    <tableColumn id="15" xr3:uid="{2243E9AA-029D-434D-8C86-B707C81C01C5}" uniqueName="15" name="Created By ID" queryTableFieldId="15" dataDxfId="47"/>
    <tableColumn id="16" xr3:uid="{6C99B8B2-B4DD-44E3-814B-1CE1945BABED}" uniqueName="16" name="Created by Lead Conversion" queryTableFieldId="16"/>
    <tableColumn id="17" xr3:uid="{E162E835-CCE5-40F3-8592-965C73CE9A52}" uniqueName="17" name="Created Date" queryTableFieldId="17" dataDxfId="46"/>
    <tableColumn id="18" xr3:uid="{8C9FBCFD-37FF-4598-8FD6-C6607DF5DF01}" uniqueName="18" name="Date Opportunity was Closed" queryTableFieldId="18" dataDxfId="45"/>
    <tableColumn id="19" xr3:uid="{14A2F368-0D72-4E44-92C9-22777C64B776}" uniqueName="19" name="Deleted" queryTableFieldId="19"/>
    <tableColumn id="20" xr3:uid="{348CFF23-CDFB-47D0-B678-BE2E714CE969}" uniqueName="20" name="DOR Distributor" queryTableFieldId="20" dataDxfId="44"/>
    <tableColumn id="21" xr3:uid="{A9F2B782-D24A-4144-8943-784C069A092A}" uniqueName="21" name="DOR Expiration" queryTableFieldId="21" dataDxfId="43"/>
    <tableColumn id="22" xr3:uid="{4C5CDA51-17A5-40B1-9AA7-E0961B4E3284}" uniqueName="22" name="Final Quote" queryTableFieldId="22"/>
    <tableColumn id="23" xr3:uid="{3A9CE57B-3DB4-4131-811B-194938D68676}" uniqueName="23" name="Fiscal Period" queryTableFieldId="23" dataDxfId="42"/>
    <tableColumn id="24" xr3:uid="{E78EB5E5-F330-4C40-9D93-5BBE5949FE9E}" uniqueName="24" name="Fiscal Quarter" queryTableFieldId="24"/>
    <tableColumn id="25" xr3:uid="{D25F4828-A4AF-4658-9263-CA720A1480E6}" uniqueName="25" name="Fiscal Year" queryTableFieldId="25"/>
    <tableColumn id="26" xr3:uid="{DA29C5D2-CBA2-4D63-A11B-53391E54E6AA}" uniqueName="26" name="Forecast Category" queryTableFieldId="26" dataDxfId="41"/>
    <tableColumn id="27" xr3:uid="{3369D164-A2A8-4570-8A12-A444F080902F}" uniqueName="27" name="Forecast Category1" queryTableFieldId="27" dataDxfId="40"/>
    <tableColumn id="28" xr3:uid="{5DE696E6-5F7A-4B3B-8783-548F3D0FB0B5}" uniqueName="28" name="Forecast Q Commit" queryTableFieldId="28"/>
    <tableColumn id="29" xr3:uid="{BDE052D9-7A37-43F8-B3C9-B504505A5878}" uniqueName="29" name="Forecast Q Prior Commit" queryTableFieldId="29"/>
    <tableColumn id="30" xr3:uid="{27856DC6-5669-4452-8D00-FD468A007E05}" uniqueName="30" name="Funding Source" queryTableFieldId="30" dataDxfId="39"/>
    <tableColumn id="31" xr3:uid="{B20336C3-810C-4A54-9985-7C55B4070B5E}" uniqueName="31" name="Has Line Item" queryTableFieldId="31"/>
    <tableColumn id="32" xr3:uid="{D04E4104-0F52-4C56-AF5F-60158A342AB6}" uniqueName="32" name="Has Open Activity" queryTableFieldId="32"/>
    <tableColumn id="33" xr3:uid="{6C866DCC-EAF1-4D04-BF37-E9E45F9AA03F}" uniqueName="33" name="Has Overdue Task" queryTableFieldId="33"/>
    <tableColumn id="34" xr3:uid="{1F6F789A-7A31-485B-9A7B-58D9022385D8}" uniqueName="34" name="Industry" queryTableFieldId="34" dataDxfId="38"/>
    <tableColumn id="35" xr3:uid="{A3704CB6-5F55-49CC-B77A-30056CD3E4CA}" uniqueName="35" name="Install This Quarter" queryTableFieldId="35"/>
    <tableColumn id="36" xr3:uid="{AA8AA393-ED26-4FDD-A325-2E2CD7573C9F}" uniqueName="36" name="Interface Type" queryTableFieldId="36" dataDxfId="37"/>
    <tableColumn id="37" xr3:uid="{2D71AC9D-72A3-445A-AB4E-A701355193E4}" uniqueName="37" name="Internal Forecast" queryTableFieldId="37"/>
    <tableColumn id="38" xr3:uid="{7C70E1E3-B9B7-424A-933A-419E8211F1FB}" uniqueName="38" name="Last Activity" queryTableFieldId="38" dataDxfId="36"/>
    <tableColumn id="39" xr3:uid="{4A0F3004-9A00-4B3B-95E2-E2B5593067E1}" uniqueName="39" name="Last Modified By ID" queryTableFieldId="39" dataDxfId="35"/>
    <tableColumn id="40" xr3:uid="{F12F261B-4CC6-4692-A8C8-53FEC207833C}" uniqueName="40" name="Last Modified Date" queryTableFieldId="40" dataDxfId="34"/>
    <tableColumn id="41" xr3:uid="{88837D1A-0C6C-44B8-A59F-25CC9B1097AE}" uniqueName="41" name="Last Referenced Date" queryTableFieldId="41"/>
    <tableColumn id="42" xr3:uid="{094DFE57-6C0D-4674-BCA0-11A848B48B53}" uniqueName="42" name="Last Stage Change Date" queryTableFieldId="42" dataDxfId="33"/>
    <tableColumn id="43" xr3:uid="{D8626449-4FB9-4D5E-A948-451C08855951}" uniqueName="43" name="Last Stage Change Date1" queryTableFieldId="43" dataDxfId="32"/>
    <tableColumn id="44" xr3:uid="{CEFD9E6A-F909-47D3-9BE9-E85B86CCB4E5}" uniqueName="44" name="Last Viewed Date" queryTableFieldId="44"/>
    <tableColumn id="45" xr3:uid="{0DBFFF85-654A-4F59-859A-7387F8180BBC}" uniqueName="45" name="LDO" queryTableFieldId="45"/>
    <tableColumn id="46" xr3:uid="{D7B6668D-A6EA-452F-B018-DBE458ED6939}" uniqueName="46" name="LDO Priority Level" queryTableFieldId="46"/>
    <tableColumn id="47" xr3:uid="{0135F842-F3FC-498F-9CAB-AFDCC6CCCE00}" uniqueName="47" name="Lead Application" queryTableFieldId="47" dataDxfId="31"/>
    <tableColumn id="48" xr3:uid="{DD4C4542-C6EC-4EAB-BFA5-706E27DC7BF2}" uniqueName="48" name="Lead Source" queryTableFieldId="48" dataDxfId="30"/>
    <tableColumn id="49" xr3:uid="{B17DD968-D959-41C4-BD1F-2C4E61578B01}" uniqueName="49" name="LS Other Research Area" queryTableFieldId="49"/>
    <tableColumn id="50" xr3:uid="{F6387118-B06D-4E13-B5B2-2CA023C0FC9B}" uniqueName="50" name="LS Research Area" queryTableFieldId="50"/>
    <tableColumn id="51" xr3:uid="{3680FAD4-09EE-4A84-B4C8-30FE6A44D9A7}" uniqueName="51" name="Mass Spec Manufacturer" queryTableFieldId="51" dataDxfId="29"/>
    <tableColumn id="52" xr3:uid="{7246030E-A68F-4874-8CBB-61331399117B}" uniqueName="52" name="Mass Spec Type" queryTableFieldId="52" dataDxfId="28"/>
    <tableColumn id="53" xr3:uid="{A445B61B-1842-4AE3-B756-B16598BFA2F6}" uniqueName="53" name="Media Provider" queryTableFieldId="53"/>
    <tableColumn id="54" xr3:uid="{0115080F-AE4D-4316-970E-5C787CE1F25C}" uniqueName="54" name="Opportunity ID" queryTableFieldId="54" dataDxfId="27"/>
    <tableColumn id="55" xr3:uid="{F0D2D892-0AC6-4BD3-B4E0-354DBA36E495}" uniqueName="55" name="Opportunity Type" queryTableFieldId="55"/>
    <tableColumn id="56" xr3:uid="{FA601A6F-EFDB-44CA-912D-13B4FD593912}" uniqueName="56" name="Order Finalized" queryTableFieldId="56"/>
    <tableColumn id="57" xr3:uid="{85DB67A6-0351-4755-82FA-25CAA2C727E8}" uniqueName="57" name="Other Closed Lost Details" queryTableFieldId="57" dataDxfId="26"/>
    <tableColumn id="58" xr3:uid="{B5F66320-577B-47F6-9D6F-DB28F8CAE686}" uniqueName="58" name="Other Mass Spec Type" queryTableFieldId="58" dataDxfId="25"/>
    <tableColumn id="59" xr3:uid="{47E063D8-304C-49F5-877A-DC7C37D47C36}" uniqueName="59" name="Other Research Area" queryTableFieldId="59" dataDxfId="24"/>
    <tableColumn id="60" xr3:uid="{6DD383D6-5A02-497A-B948-51C674B252A0}" uniqueName="60" name="Owner ID" queryTableFieldId="60" dataDxfId="23"/>
    <tableColumn id="61" xr3:uid="{89107170-2F2C-4796-994C-17C919DBD43F}" uniqueName="61" name="Price Book ID" queryTableFieldId="61" dataDxfId="22"/>
    <tableColumn id="62" xr3:uid="{4650A5B1-33D4-47F6-9404-71004EA2E339}" uniqueName="62" name="Primary Application" queryTableFieldId="62" dataDxfId="21"/>
    <tableColumn id="63" xr3:uid="{FD48A753-33D9-4E7F-9E2D-93750246CEEF}" uniqueName="63" name="Primary Application (FF)" queryTableFieldId="63" dataDxfId="20"/>
    <tableColumn id="64" xr3:uid="{DF9B37CA-DADD-4B05-B782-995AC27217DF}" uniqueName="64" name="Primary Contact" queryTableFieldId="64" dataDxfId="19"/>
    <tableColumn id="65" xr3:uid="{139004A3-989B-4290-93B5-BCD2196935CD}" uniqueName="65" name="Product Category" queryTableFieldId="65" dataDxfId="18"/>
    <tableColumn id="66" xr3:uid="{E23AA337-5B88-49E9-A440-55489BAC981C}" uniqueName="66" name="Product of Interest" queryTableFieldId="66" dataDxfId="17"/>
    <tableColumn id="67" xr3:uid="{AA6C75E7-6C4B-4951-8A83-17C6FA947192}" uniqueName="67" name="Purchase Agent" queryTableFieldId="67"/>
    <tableColumn id="68" xr3:uid="{3B729C37-87C8-4F0D-9C01-90D85CC56F55}" uniqueName="68" name="Quote ID" queryTableFieldId="68" dataDxfId="16"/>
    <tableColumn id="69" xr3:uid="{8BBAF47B-588F-4DA8-B292-EA58C6756117}" uniqueName="69" name="Record Type ID" queryTableFieldId="69" dataDxfId="15"/>
    <tableColumn id="70" xr3:uid="{CACFE8B1-FE7E-4623-889D-61F1D32BFD07}" uniqueName="70" name="Registered Vendor (confirmed)" queryTableFieldId="70"/>
    <tableColumn id="71" xr3:uid="{480298A9-4E7D-458B-A6F2-9AEE2B0B3B7C}" uniqueName="71" name="Secondary Application (FF)" queryTableFieldId="71" dataDxfId="14"/>
    <tableColumn id="72" xr3:uid="{09FF258B-9F7E-488C-917F-5A368514E652}" uniqueName="72" name="Ship This Quarter" queryTableFieldId="72"/>
    <tableColumn id="73" xr3:uid="{6FF5D695-682B-4494-9A21-9E0FC78FD651}" uniqueName="73" name="Ship This Quarter List" queryTableFieldId="73"/>
    <tableColumn id="74" xr3:uid="{A1A1F472-73E8-471F-A47C-60014FF7B715}" uniqueName="74" name="Signing Authority" queryTableFieldId="74"/>
    <tableColumn id="75" xr3:uid="{760EFBC6-A0BB-4302-9D91-B7CE2450BBFA}" uniqueName="75" name="Stage" queryTableFieldId="75" dataDxfId="13"/>
    <tableColumn id="76" xr3:uid="{D3D50272-7DDC-4216-8B44-DF61225B7066}" uniqueName="76" name="Standard Application" queryTableFieldId="76"/>
    <tableColumn id="77" xr3:uid="{0535DE27-86BF-4B81-8C1B-5D4E6339C15E}" uniqueName="77" name="System Modstamp" queryTableFieldId="77" dataDxfId="12"/>
    <tableColumn id="78" xr3:uid="{93EF0DA5-F5B4-486B-AA85-866B2F5E0EF7}" uniqueName="78" name="Technical Owner" queryTableFieldId="78" dataDxfId="11"/>
    <tableColumn id="79" xr3:uid="{0F9B9B9E-3847-46C8-9F55-9E1AFEB14D03}" uniqueName="79" name="Training Date" queryTableFieldId="79"/>
    <tableColumn id="80" xr3:uid="{2F408E28-D089-415D-A256-76298D27B206}" uniqueName="80" name="Validated Customer Needs" queryTableFieldId="80"/>
    <tableColumn id="81" xr3:uid="{949A9324-ACC7-454E-843B-F52AB13A026A}" uniqueName="81" name="Won" queryTableFieldId="81"/>
    <tableColumn id="82" xr3:uid="{7865E778-372E-4917-963B-2373C20DBF70}" uniqueName="82" name="# Close Date Extensions" queryTableFieldId="82"/>
    <tableColumn id="83" xr3:uid="{D824D2C4-BB2E-420C-9B3A-98E89A935CA4}" uniqueName="83" name="# Close Date Month Extensions" queryTableFieldId="83"/>
    <tableColumn id="84" xr3:uid="{A4836E33-DA28-481A-B422-F3B0D8DBB07C}" uniqueName="84" name="Amount" queryTableFieldId="84"/>
    <tableColumn id="85" xr3:uid="{DC11431F-3B4B-455D-9649-6C38267C7CF3}" uniqueName="85" name="Days Open" queryTableFieldId="85"/>
    <tableColumn id="86" xr3:uid="{5BA71A12-10F4-4D94-A7DC-9C7D68A2311B}" uniqueName="86" name="Expected Amount" queryTableFieldId="86"/>
    <tableColumn id="87" xr3:uid="{CB97BF70-938B-4888-8A71-D5712D368E4C}" uniqueName="87" name="Probability (%)" queryTableFieldId="87"/>
    <tableColumn id="88" xr3:uid="{C7157F52-AAF3-424C-97F1-D9130E83049A}" uniqueName="88" name="Push Count" queryTableFieldId="88"/>
    <tableColumn id="89" xr3:uid="{091AD9F8-B1CA-4EDF-BF26-FF4BF08C0D9D}" uniqueName="89" name="Close Year" queryTableFieldId="89" dataDxfId="10">
      <calculatedColumnFormula>YEAR(tbl_Opportunity[[#This Row],[Close 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F00FF8-8614-4CD5-9803-AF3FFACEEA8D}" name="Table2" displayName="Table2" ref="C72:G84" headerRowDxfId="8">
  <autoFilter ref="C72:G84" xr:uid="{DAF00FF8-8614-4CD5-9803-AF3FFACEEA8D}"/>
  <tableColumns count="5">
    <tableColumn id="1" xr3:uid="{F808D12B-B130-4C49-8EBC-71A6D6596423}" name="Year" totalsRowLabel="Total"/>
    <tableColumn id="2" xr3:uid="{712D9428-4B4C-4198-8B3C-752CF0F63142}" name="Total Opp"/>
    <tableColumn id="3" xr3:uid="{7F2B9D88-7FFE-43D4-982B-FA78670A51A6}" name="Closed Won"/>
    <tableColumn id="4" xr3:uid="{DB8793AB-6D59-4E31-B80F-4532DA405609}" name="Closed Lost"/>
    <tableColumn id="5" xr3:uid="{93ED5382-7864-4CCC-9F60-D2AECF23C70C}" name="Active Opp" totalsRowFunction="sum">
      <calculatedColumnFormula>D73-(E73+F73)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2C44DD-4638-4F1E-81A7-1784C714727A}" name="Table3" displayName="Table3" ref="A94:C106" totalsRowShown="0" headerRowDxfId="7" dataDxfId="5" headerRowBorderDxfId="6" tableBorderDxfId="4" totalsRowBorderDxfId="3">
  <autoFilter ref="A94:C106" xr:uid="{CC2C44DD-4638-4F1E-81A7-1784C714727A}"/>
  <tableColumns count="3">
    <tableColumn id="1" xr3:uid="{02FA1996-4ECD-4A3A-8A55-944AC7D6A947}" name="Year" dataDxfId="2"/>
    <tableColumn id="2" xr3:uid="{395EDE6C-6EA3-4692-A1C5-10A66F561D02}" name="Total Opp" dataDxfId="1"/>
    <tableColumn id="3" xr3:uid="{93AC562B-F95F-4D33-BDB8-C9E1999E98AD}" name="Closed W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43A1A-FB4B-4C31-AD54-4A27B0F0331A}">
  <dimension ref="A1:CK4647"/>
  <sheetViews>
    <sheetView topLeftCell="AM1" zoomScale="47" workbookViewId="0">
      <selection activeCell="CJ14" sqref="CJ14"/>
    </sheetView>
  </sheetViews>
  <sheetFormatPr defaultRowHeight="14.5"/>
  <cols>
    <col min="1" max="1" width="24.6328125" bestFit="1" customWidth="1"/>
    <col min="2" max="2" width="19.81640625" bestFit="1" customWidth="1"/>
    <col min="3" max="3" width="26.36328125" bestFit="1" customWidth="1"/>
    <col min="4" max="4" width="15" bestFit="1" customWidth="1"/>
    <col min="5" max="5" width="23.90625" bestFit="1" customWidth="1"/>
    <col min="6" max="6" width="26.1796875" bestFit="1" customWidth="1"/>
    <col min="7" max="7" width="16.36328125" bestFit="1" customWidth="1"/>
    <col min="8" max="8" width="18.08984375" bestFit="1" customWidth="1"/>
    <col min="9" max="9" width="13.81640625" bestFit="1" customWidth="1"/>
    <col min="10" max="10" width="28.1796875" bestFit="1" customWidth="1"/>
    <col min="11" max="11" width="36.81640625" bestFit="1" customWidth="1"/>
    <col min="12" max="12" width="25.453125" bestFit="1" customWidth="1"/>
    <col min="13" max="13" width="80.7265625" bestFit="1" customWidth="1"/>
    <col min="14" max="14" width="21.1796875" bestFit="1" customWidth="1"/>
    <col min="15" max="15" width="24.26953125" bestFit="1" customWidth="1"/>
    <col min="16" max="16" width="37.453125" bestFit="1" customWidth="1"/>
    <col min="17" max="17" width="20.81640625" bestFit="1" customWidth="1"/>
    <col min="18" max="18" width="38" bestFit="1" customWidth="1"/>
    <col min="19" max="19" width="14.81640625" bestFit="1" customWidth="1"/>
    <col min="20" max="20" width="23.08984375" bestFit="1" customWidth="1"/>
    <col min="21" max="21" width="22.7265625" bestFit="1" customWidth="1"/>
    <col min="22" max="22" width="18.81640625" bestFit="1" customWidth="1"/>
    <col min="23" max="23" width="20.6328125" bestFit="1" customWidth="1"/>
    <col min="24" max="24" width="21.7265625" bestFit="1" customWidth="1"/>
    <col min="25" max="25" width="18.453125" bestFit="1" customWidth="1"/>
    <col min="26" max="26" width="26.54296875" bestFit="1" customWidth="1"/>
    <col min="27" max="27" width="27.54296875" bestFit="1" customWidth="1"/>
    <col min="28" max="28" width="27" bestFit="1" customWidth="1"/>
    <col min="29" max="29" width="32.81640625" bestFit="1" customWidth="1"/>
    <col min="30" max="30" width="23.7265625" bestFit="1" customWidth="1"/>
    <col min="31" max="31" width="21" bestFit="1" customWidth="1"/>
    <col min="32" max="32" width="25.81640625" bestFit="1" customWidth="1"/>
    <col min="33" max="33" width="26.1796875" bestFit="1" customWidth="1"/>
    <col min="34" max="34" width="30.08984375" bestFit="1" customWidth="1"/>
    <col min="35" max="35" width="27" bestFit="1" customWidth="1"/>
    <col min="36" max="36" width="22.1796875" bestFit="1" customWidth="1"/>
    <col min="37" max="37" width="24.81640625" bestFit="1" customWidth="1"/>
    <col min="38" max="38" width="19.6328125" bestFit="1" customWidth="1"/>
    <col min="39" max="39" width="27.1796875" bestFit="1" customWidth="1"/>
    <col min="40" max="40" width="26.81640625" bestFit="1" customWidth="1"/>
    <col min="41" max="41" width="30.453125" bestFit="1" customWidth="1"/>
    <col min="42" max="42" width="33.1796875" bestFit="1" customWidth="1"/>
    <col min="43" max="43" width="34.08984375" bestFit="1" customWidth="1"/>
    <col min="44" max="44" width="25.453125" bestFit="1" customWidth="1"/>
    <col min="45" max="45" width="11.08984375" bestFit="1" customWidth="1"/>
    <col min="46" max="46" width="26" bestFit="1" customWidth="1"/>
    <col min="47" max="47" width="72.6328125" bestFit="1" customWidth="1"/>
    <col min="48" max="48" width="21.90625" bestFit="1" customWidth="1"/>
    <col min="49" max="49" width="33" bestFit="1" customWidth="1"/>
    <col min="50" max="50" width="26.1796875" bestFit="1" customWidth="1"/>
    <col min="51" max="51" width="33.54296875" bestFit="1" customWidth="1"/>
    <col min="52" max="52" width="59.6328125" bestFit="1" customWidth="1"/>
    <col min="53" max="53" width="22.54296875" bestFit="1" customWidth="1"/>
    <col min="54" max="54" width="25.26953125" bestFit="1" customWidth="1"/>
    <col min="55" max="55" width="30.26953125" bestFit="1" customWidth="1"/>
    <col min="56" max="56" width="22.90625" bestFit="1" customWidth="1"/>
    <col min="57" max="58" width="80.7265625" bestFit="1" customWidth="1"/>
    <col min="59" max="59" width="69.90625" bestFit="1" customWidth="1"/>
    <col min="60" max="60" width="24.08984375" bestFit="1" customWidth="1"/>
    <col min="61" max="61" width="23.08984375" bestFit="1" customWidth="1"/>
    <col min="62" max="62" width="40.08984375" bestFit="1" customWidth="1"/>
    <col min="63" max="63" width="32.54296875" bestFit="1" customWidth="1"/>
    <col min="64" max="64" width="25" bestFit="1" customWidth="1"/>
    <col min="65" max="65" width="25.6328125" bestFit="1" customWidth="1"/>
    <col min="66" max="66" width="26.81640625" bestFit="1" customWidth="1"/>
    <col min="67" max="67" width="24.26953125" bestFit="1" customWidth="1"/>
    <col min="68" max="68" width="25" bestFit="1" customWidth="1"/>
    <col min="69" max="69" width="23.26953125" bestFit="1" customWidth="1"/>
    <col min="70" max="70" width="40.08984375" bestFit="1" customWidth="1"/>
    <col min="71" max="71" width="36.453125" bestFit="1" customWidth="1"/>
    <col min="72" max="72" width="25.453125" bestFit="1" customWidth="1"/>
    <col min="73" max="73" width="30.08984375" bestFit="1" customWidth="1"/>
    <col min="74" max="74" width="25.26953125" bestFit="1" customWidth="1"/>
    <col min="75" max="75" width="43.453125" bestFit="1" customWidth="1"/>
    <col min="76" max="76" width="29.453125" bestFit="1" customWidth="1"/>
    <col min="77" max="77" width="26" bestFit="1" customWidth="1"/>
    <col min="78" max="78" width="24.6328125" bestFit="1" customWidth="1"/>
    <col min="79" max="79" width="21" bestFit="1" customWidth="1"/>
    <col min="80" max="80" width="35.453125" bestFit="1" customWidth="1"/>
    <col min="81" max="81" width="11.08984375" bestFit="1" customWidth="1"/>
    <col min="82" max="82" width="32.81640625" bestFit="1" customWidth="1"/>
    <col min="83" max="83" width="40.36328125" bestFit="1" customWidth="1"/>
    <col min="84" max="84" width="14.6328125" bestFit="1" customWidth="1"/>
    <col min="85" max="85" width="18.08984375" bestFit="1" customWidth="1"/>
    <col min="86" max="86" width="25.6328125" bestFit="1" customWidth="1"/>
    <col min="87" max="87" width="22.1796875" bestFit="1" customWidth="1"/>
    <col min="88" max="88" width="18.81640625" bestFit="1" customWidth="1"/>
    <col min="89" max="89" width="18.08984375" bestFit="1" customWidth="1"/>
  </cols>
  <sheetData>
    <row r="1" spans="1:8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11122</v>
      </c>
    </row>
    <row r="2" spans="1:89">
      <c r="A2" t="s">
        <v>88</v>
      </c>
      <c r="B2" t="b">
        <v>0</v>
      </c>
      <c r="D2" t="b">
        <v>0</v>
      </c>
      <c r="H2" s="1">
        <v>42277</v>
      </c>
      <c r="I2" t="b">
        <v>1</v>
      </c>
      <c r="O2" t="s">
        <v>89</v>
      </c>
      <c r="P2" t="b">
        <v>1</v>
      </c>
      <c r="Q2" s="2">
        <v>42207.104872685188</v>
      </c>
      <c r="R2" s="1"/>
      <c r="S2" t="b">
        <v>0</v>
      </c>
      <c r="U2" s="1"/>
      <c r="V2" t="b">
        <v>0</v>
      </c>
      <c r="W2" s="1">
        <v>42064</v>
      </c>
      <c r="X2">
        <v>3</v>
      </c>
      <c r="Y2">
        <v>2015</v>
      </c>
      <c r="Z2" t="s">
        <v>90</v>
      </c>
      <c r="AA2" t="s">
        <v>90</v>
      </c>
      <c r="AB2" t="b">
        <v>0</v>
      </c>
      <c r="AC2" t="b">
        <v>0</v>
      </c>
      <c r="AE2" t="b">
        <v>0</v>
      </c>
      <c r="AF2" t="b">
        <v>0</v>
      </c>
      <c r="AG2" t="b">
        <v>0</v>
      </c>
      <c r="AH2" t="s">
        <v>91</v>
      </c>
      <c r="AI2" t="b">
        <v>0</v>
      </c>
      <c r="AK2" t="b">
        <v>0</v>
      </c>
      <c r="AL2" s="1"/>
      <c r="AM2" t="s">
        <v>92</v>
      </c>
      <c r="AN2" s="2">
        <v>44091.6171875</v>
      </c>
      <c r="AP2" s="2">
        <v>43836.762962962966</v>
      </c>
      <c r="AQ2" s="1"/>
      <c r="AS2" t="b">
        <v>0</v>
      </c>
      <c r="AV2" t="s">
        <v>93</v>
      </c>
      <c r="BB2" t="s">
        <v>94</v>
      </c>
      <c r="BD2" t="b">
        <v>0</v>
      </c>
      <c r="BH2" t="s">
        <v>89</v>
      </c>
      <c r="BJ2" t="s">
        <v>95</v>
      </c>
      <c r="BQ2" t="s">
        <v>96</v>
      </c>
      <c r="BR2" t="b">
        <v>0</v>
      </c>
      <c r="BT2" t="b">
        <v>0</v>
      </c>
      <c r="BW2" t="s">
        <v>97</v>
      </c>
      <c r="BX2" t="b">
        <v>0</v>
      </c>
      <c r="BY2" s="2">
        <v>44376.857557870368</v>
      </c>
      <c r="CB2" t="b">
        <v>0</v>
      </c>
      <c r="CC2" t="b">
        <v>0</v>
      </c>
      <c r="CI2">
        <v>0</v>
      </c>
      <c r="CJ2">
        <v>0</v>
      </c>
      <c r="CK2">
        <f>YEAR(tbl_Opportunity[[#This Row],[Close Date]])</f>
        <v>2015</v>
      </c>
    </row>
    <row r="3" spans="1:89">
      <c r="A3" t="s">
        <v>98</v>
      </c>
      <c r="B3" t="b">
        <v>0</v>
      </c>
      <c r="D3" t="b">
        <v>0</v>
      </c>
      <c r="H3" s="1">
        <v>42277</v>
      </c>
      <c r="I3" t="b">
        <v>1</v>
      </c>
      <c r="O3" t="s">
        <v>89</v>
      </c>
      <c r="P3" t="b">
        <v>0</v>
      </c>
      <c r="Q3" s="2">
        <v>42207.108819444446</v>
      </c>
      <c r="R3" s="1"/>
      <c r="S3" t="b">
        <v>0</v>
      </c>
      <c r="U3" s="1"/>
      <c r="V3" t="b">
        <v>0</v>
      </c>
      <c r="W3" s="1">
        <v>42064</v>
      </c>
      <c r="X3">
        <v>3</v>
      </c>
      <c r="Y3">
        <v>2015</v>
      </c>
      <c r="Z3" t="s">
        <v>8</v>
      </c>
      <c r="AA3" t="s">
        <v>8</v>
      </c>
      <c r="AB3" t="b">
        <v>0</v>
      </c>
      <c r="AC3" t="b">
        <v>0</v>
      </c>
      <c r="AE3" t="b">
        <v>1</v>
      </c>
      <c r="AF3" t="b">
        <v>0</v>
      </c>
      <c r="AG3" t="b">
        <v>0</v>
      </c>
      <c r="AH3" t="s">
        <v>91</v>
      </c>
      <c r="AI3" t="b">
        <v>0</v>
      </c>
      <c r="AK3" t="b">
        <v>0</v>
      </c>
      <c r="AL3" s="1"/>
      <c r="AM3" t="s">
        <v>99</v>
      </c>
      <c r="AN3" s="2">
        <v>44180.596064814818</v>
      </c>
      <c r="AP3" s="2">
        <v>43836.762685185182</v>
      </c>
      <c r="AQ3" s="1"/>
      <c r="AS3" t="b">
        <v>0</v>
      </c>
      <c r="AV3" t="s">
        <v>93</v>
      </c>
      <c r="BB3" t="s">
        <v>100</v>
      </c>
      <c r="BD3" t="b">
        <v>1</v>
      </c>
      <c r="BH3" t="s">
        <v>89</v>
      </c>
      <c r="BI3" t="s">
        <v>101</v>
      </c>
      <c r="BK3" t="s">
        <v>102</v>
      </c>
      <c r="BQ3" t="s">
        <v>96</v>
      </c>
      <c r="BR3" t="b">
        <v>0</v>
      </c>
      <c r="BT3" t="b">
        <v>0</v>
      </c>
      <c r="BW3" t="s">
        <v>103</v>
      </c>
      <c r="BX3" t="b">
        <v>0</v>
      </c>
      <c r="BY3" s="2">
        <v>44376.857557870368</v>
      </c>
      <c r="CB3" t="b">
        <v>0</v>
      </c>
      <c r="CC3" t="b">
        <v>1</v>
      </c>
      <c r="CF3">
        <v>923</v>
      </c>
      <c r="CH3">
        <v>923</v>
      </c>
      <c r="CI3">
        <v>100</v>
      </c>
      <c r="CJ3">
        <v>0</v>
      </c>
      <c r="CK3">
        <f>YEAR(tbl_Opportunity[[#This Row],[Close Date]])</f>
        <v>2015</v>
      </c>
    </row>
    <row r="4" spans="1:89">
      <c r="A4" t="s">
        <v>104</v>
      </c>
      <c r="B4" t="b">
        <v>0</v>
      </c>
      <c r="D4" t="b">
        <v>0</v>
      </c>
      <c r="H4" s="1">
        <v>42277</v>
      </c>
      <c r="I4" t="b">
        <v>1</v>
      </c>
      <c r="O4" t="s">
        <v>89</v>
      </c>
      <c r="P4" t="b">
        <v>1</v>
      </c>
      <c r="Q4" s="2">
        <v>42216.674756944441</v>
      </c>
      <c r="R4" s="1"/>
      <c r="S4" t="b">
        <v>0</v>
      </c>
      <c r="U4" s="1"/>
      <c r="V4" t="b">
        <v>0</v>
      </c>
      <c r="W4" s="1">
        <v>42064</v>
      </c>
      <c r="X4">
        <v>3</v>
      </c>
      <c r="Y4">
        <v>2015</v>
      </c>
      <c r="Z4" t="s">
        <v>90</v>
      </c>
      <c r="AA4" t="s">
        <v>90</v>
      </c>
      <c r="AB4" t="b">
        <v>0</v>
      </c>
      <c r="AC4" t="b">
        <v>0</v>
      </c>
      <c r="AE4" t="b">
        <v>0</v>
      </c>
      <c r="AF4" t="b">
        <v>0</v>
      </c>
      <c r="AG4" t="b">
        <v>0</v>
      </c>
      <c r="AH4" t="s">
        <v>91</v>
      </c>
      <c r="AI4" t="b">
        <v>0</v>
      </c>
      <c r="AK4" t="b">
        <v>0</v>
      </c>
      <c r="AL4" s="1"/>
      <c r="AM4" t="s">
        <v>92</v>
      </c>
      <c r="AN4" s="2">
        <v>44091.6171875</v>
      </c>
      <c r="AP4" s="2">
        <v>43836.763020833336</v>
      </c>
      <c r="AQ4" s="1"/>
      <c r="AS4" t="b">
        <v>0</v>
      </c>
      <c r="AV4" t="s">
        <v>105</v>
      </c>
      <c r="BB4" t="s">
        <v>106</v>
      </c>
      <c r="BD4" t="b">
        <v>0</v>
      </c>
      <c r="BH4" t="s">
        <v>89</v>
      </c>
      <c r="BL4" t="s">
        <v>107</v>
      </c>
      <c r="BQ4" t="s">
        <v>96</v>
      </c>
      <c r="BR4" t="b">
        <v>0</v>
      </c>
      <c r="BT4" t="b">
        <v>0</v>
      </c>
      <c r="BW4" t="s">
        <v>97</v>
      </c>
      <c r="BX4" t="b">
        <v>0</v>
      </c>
      <c r="BY4" s="2">
        <v>44376.857557870368</v>
      </c>
      <c r="CB4" t="b">
        <v>0</v>
      </c>
      <c r="CC4" t="b">
        <v>0</v>
      </c>
      <c r="CF4">
        <v>177000</v>
      </c>
      <c r="CH4">
        <v>0</v>
      </c>
      <c r="CI4">
        <v>0</v>
      </c>
      <c r="CJ4">
        <v>0</v>
      </c>
      <c r="CK4">
        <f>YEAR(tbl_Opportunity[[#This Row],[Close Date]])</f>
        <v>2015</v>
      </c>
    </row>
    <row r="5" spans="1:89">
      <c r="A5" t="s">
        <v>108</v>
      </c>
      <c r="B5" t="b">
        <v>0</v>
      </c>
      <c r="D5" t="b">
        <v>0</v>
      </c>
      <c r="H5" s="1">
        <v>42277</v>
      </c>
      <c r="I5" t="b">
        <v>1</v>
      </c>
      <c r="O5" t="s">
        <v>89</v>
      </c>
      <c r="P5" t="b">
        <v>0</v>
      </c>
      <c r="Q5" s="2">
        <v>42221.841053240743</v>
      </c>
      <c r="R5" s="1"/>
      <c r="S5" t="b">
        <v>0</v>
      </c>
      <c r="U5" s="1"/>
      <c r="V5" t="b">
        <v>0</v>
      </c>
      <c r="W5" s="1">
        <v>42064</v>
      </c>
      <c r="X5">
        <v>3</v>
      </c>
      <c r="Y5">
        <v>2015</v>
      </c>
      <c r="Z5" t="s">
        <v>90</v>
      </c>
      <c r="AA5" t="s">
        <v>90</v>
      </c>
      <c r="AB5" t="b">
        <v>0</v>
      </c>
      <c r="AC5" t="b">
        <v>0</v>
      </c>
      <c r="AE5" t="b">
        <v>1</v>
      </c>
      <c r="AF5" t="b">
        <v>0</v>
      </c>
      <c r="AG5" t="b">
        <v>0</v>
      </c>
      <c r="AH5" t="s">
        <v>91</v>
      </c>
      <c r="AI5" t="b">
        <v>0</v>
      </c>
      <c r="AK5" t="b">
        <v>0</v>
      </c>
      <c r="AL5" s="1"/>
      <c r="AM5" t="s">
        <v>92</v>
      </c>
      <c r="AN5" s="2">
        <v>43836.763020833336</v>
      </c>
      <c r="AP5" s="2">
        <v>43836.763020833336</v>
      </c>
      <c r="AQ5" s="1"/>
      <c r="AS5" t="b">
        <v>0</v>
      </c>
      <c r="AV5" t="s">
        <v>105</v>
      </c>
      <c r="BB5" t="s">
        <v>109</v>
      </c>
      <c r="BD5" t="b">
        <v>0</v>
      </c>
      <c r="BH5" t="s">
        <v>89</v>
      </c>
      <c r="BI5" t="s">
        <v>101</v>
      </c>
      <c r="BQ5" t="s">
        <v>96</v>
      </c>
      <c r="BR5" t="b">
        <v>0</v>
      </c>
      <c r="BT5" t="b">
        <v>0</v>
      </c>
      <c r="BW5" t="s">
        <v>97</v>
      </c>
      <c r="BX5" t="b">
        <v>0</v>
      </c>
      <c r="BY5" s="2">
        <v>44376.857557870368</v>
      </c>
      <c r="CB5" t="b">
        <v>0</v>
      </c>
      <c r="CC5" t="b">
        <v>0</v>
      </c>
      <c r="CF5">
        <v>100000</v>
      </c>
      <c r="CH5">
        <v>0</v>
      </c>
      <c r="CI5">
        <v>0</v>
      </c>
      <c r="CJ5">
        <v>0</v>
      </c>
      <c r="CK5">
        <f>YEAR(tbl_Opportunity[[#This Row],[Close Date]])</f>
        <v>2015</v>
      </c>
    </row>
    <row r="6" spans="1:89">
      <c r="A6" t="s">
        <v>110</v>
      </c>
      <c r="B6" t="b">
        <v>0</v>
      </c>
      <c r="D6" t="b">
        <v>0</v>
      </c>
      <c r="H6" s="1">
        <v>42277</v>
      </c>
      <c r="I6" t="b">
        <v>1</v>
      </c>
      <c r="J6" t="s">
        <v>111</v>
      </c>
      <c r="O6" t="s">
        <v>89</v>
      </c>
      <c r="P6" t="b">
        <v>1</v>
      </c>
      <c r="Q6" s="2">
        <v>42263.101435185185</v>
      </c>
      <c r="R6" s="1"/>
      <c r="S6" t="b">
        <v>0</v>
      </c>
      <c r="U6" s="1"/>
      <c r="V6" t="b">
        <v>0</v>
      </c>
      <c r="W6" s="1">
        <v>42064</v>
      </c>
      <c r="X6">
        <v>3</v>
      </c>
      <c r="Y6">
        <v>2015</v>
      </c>
      <c r="Z6" t="s">
        <v>90</v>
      </c>
      <c r="AA6" t="s">
        <v>90</v>
      </c>
      <c r="AB6" t="b">
        <v>0</v>
      </c>
      <c r="AC6" t="b">
        <v>0</v>
      </c>
      <c r="AE6" t="b">
        <v>0</v>
      </c>
      <c r="AF6" t="b">
        <v>0</v>
      </c>
      <c r="AG6" t="b">
        <v>0</v>
      </c>
      <c r="AH6" t="s">
        <v>91</v>
      </c>
      <c r="AI6" t="b">
        <v>0</v>
      </c>
      <c r="AK6" t="b">
        <v>0</v>
      </c>
      <c r="AL6" s="1"/>
      <c r="AM6" t="s">
        <v>99</v>
      </c>
      <c r="AN6" s="2">
        <v>44250.760787037034</v>
      </c>
      <c r="AP6" s="2">
        <v>44189.066979166666</v>
      </c>
      <c r="AQ6" s="1"/>
      <c r="AS6" t="b">
        <v>0</v>
      </c>
      <c r="AV6" t="s">
        <v>112</v>
      </c>
      <c r="BB6" t="s">
        <v>113</v>
      </c>
      <c r="BD6" t="b">
        <v>0</v>
      </c>
      <c r="BH6" t="s">
        <v>114</v>
      </c>
      <c r="BJ6" t="s">
        <v>102</v>
      </c>
      <c r="BL6" t="s">
        <v>115</v>
      </c>
      <c r="BQ6" t="s">
        <v>96</v>
      </c>
      <c r="BR6" t="b">
        <v>0</v>
      </c>
      <c r="BT6" t="b">
        <v>0</v>
      </c>
      <c r="BW6" t="s">
        <v>97</v>
      </c>
      <c r="BX6" t="b">
        <v>0</v>
      </c>
      <c r="BY6" s="2">
        <v>44376.857557870368</v>
      </c>
      <c r="CB6" t="b">
        <v>0</v>
      </c>
      <c r="CC6" t="b">
        <v>0</v>
      </c>
      <c r="CI6">
        <v>0</v>
      </c>
      <c r="CJ6">
        <v>0</v>
      </c>
      <c r="CK6">
        <f>YEAR(tbl_Opportunity[[#This Row],[Close Date]])</f>
        <v>2015</v>
      </c>
    </row>
    <row r="7" spans="1:89">
      <c r="A7" t="s">
        <v>116</v>
      </c>
      <c r="B7" t="b">
        <v>0</v>
      </c>
      <c r="D7" t="b">
        <v>0</v>
      </c>
      <c r="H7" s="1">
        <v>42277</v>
      </c>
      <c r="I7" t="b">
        <v>1</v>
      </c>
      <c r="O7" t="s">
        <v>89</v>
      </c>
      <c r="P7" t="b">
        <v>1</v>
      </c>
      <c r="Q7" s="2">
        <v>42269.652673611112</v>
      </c>
      <c r="R7" s="1"/>
      <c r="S7" t="b">
        <v>0</v>
      </c>
      <c r="U7" s="1"/>
      <c r="V7" t="b">
        <v>0</v>
      </c>
      <c r="W7" s="1">
        <v>42064</v>
      </c>
      <c r="X7">
        <v>3</v>
      </c>
      <c r="Y7">
        <v>2015</v>
      </c>
      <c r="Z7" t="s">
        <v>90</v>
      </c>
      <c r="AA7" t="s">
        <v>90</v>
      </c>
      <c r="AB7" t="b">
        <v>0</v>
      </c>
      <c r="AC7" t="b">
        <v>0</v>
      </c>
      <c r="AE7" t="b">
        <v>1</v>
      </c>
      <c r="AF7" t="b">
        <v>0</v>
      </c>
      <c r="AG7" t="b">
        <v>0</v>
      </c>
      <c r="AH7" t="s">
        <v>91</v>
      </c>
      <c r="AI7" t="b">
        <v>0</v>
      </c>
      <c r="AK7" t="b">
        <v>0</v>
      </c>
      <c r="AL7" s="1"/>
      <c r="AM7" t="s">
        <v>92</v>
      </c>
      <c r="AN7" s="2">
        <v>44091.6171875</v>
      </c>
      <c r="AP7" s="2">
        <v>43836.76290509259</v>
      </c>
      <c r="AQ7" s="1"/>
      <c r="AS7" t="b">
        <v>0</v>
      </c>
      <c r="AV7" t="s">
        <v>105</v>
      </c>
      <c r="BB7" t="s">
        <v>117</v>
      </c>
      <c r="BD7" t="b">
        <v>0</v>
      </c>
      <c r="BH7" t="s">
        <v>89</v>
      </c>
      <c r="BI7" t="s">
        <v>101</v>
      </c>
      <c r="BQ7" t="s">
        <v>96</v>
      </c>
      <c r="BR7" t="b">
        <v>0</v>
      </c>
      <c r="BT7" t="b">
        <v>0</v>
      </c>
      <c r="BW7" t="s">
        <v>97</v>
      </c>
      <c r="BX7" t="b">
        <v>0</v>
      </c>
      <c r="BY7" s="2">
        <v>44376.857557870368</v>
      </c>
      <c r="CB7" t="b">
        <v>0</v>
      </c>
      <c r="CC7" t="b">
        <v>0</v>
      </c>
      <c r="CF7">
        <v>50000</v>
      </c>
      <c r="CH7">
        <v>0</v>
      </c>
      <c r="CI7">
        <v>0</v>
      </c>
      <c r="CJ7">
        <v>0</v>
      </c>
      <c r="CK7">
        <f>YEAR(tbl_Opportunity[[#This Row],[Close Date]])</f>
        <v>2015</v>
      </c>
    </row>
    <row r="8" spans="1:89">
      <c r="A8" t="s">
        <v>118</v>
      </c>
      <c r="B8" t="b">
        <v>0</v>
      </c>
      <c r="D8" t="b">
        <v>0</v>
      </c>
      <c r="H8" s="1">
        <v>42277</v>
      </c>
      <c r="I8" t="b">
        <v>1</v>
      </c>
      <c r="O8" t="s">
        <v>89</v>
      </c>
      <c r="P8" t="b">
        <v>1</v>
      </c>
      <c r="Q8" s="2">
        <v>42269.788124999999</v>
      </c>
      <c r="R8" s="1"/>
      <c r="S8" t="b">
        <v>0</v>
      </c>
      <c r="U8" s="1"/>
      <c r="V8" t="b">
        <v>0</v>
      </c>
      <c r="W8" s="1">
        <v>42064</v>
      </c>
      <c r="X8">
        <v>3</v>
      </c>
      <c r="Y8">
        <v>2015</v>
      </c>
      <c r="Z8" t="s">
        <v>8</v>
      </c>
      <c r="AA8" t="s">
        <v>8</v>
      </c>
      <c r="AB8" t="b">
        <v>0</v>
      </c>
      <c r="AC8" t="b">
        <v>0</v>
      </c>
      <c r="AE8" t="b">
        <v>1</v>
      </c>
      <c r="AF8" t="b">
        <v>0</v>
      </c>
      <c r="AG8" t="b">
        <v>0</v>
      </c>
      <c r="AH8" t="s">
        <v>91</v>
      </c>
      <c r="AI8" t="b">
        <v>0</v>
      </c>
      <c r="AK8" t="b">
        <v>0</v>
      </c>
      <c r="AL8" s="1"/>
      <c r="AM8" t="s">
        <v>92</v>
      </c>
      <c r="AN8" s="2">
        <v>44091.6171875</v>
      </c>
      <c r="AP8" s="2">
        <v>43836.762627314813</v>
      </c>
      <c r="AQ8" s="1"/>
      <c r="AS8" t="b">
        <v>0</v>
      </c>
      <c r="AV8" t="s">
        <v>105</v>
      </c>
      <c r="BB8" t="s">
        <v>119</v>
      </c>
      <c r="BD8" t="b">
        <v>1</v>
      </c>
      <c r="BH8" t="s">
        <v>89</v>
      </c>
      <c r="BI8" t="s">
        <v>101</v>
      </c>
      <c r="BQ8" t="s">
        <v>96</v>
      </c>
      <c r="BR8" t="b">
        <v>0</v>
      </c>
      <c r="BT8" t="b">
        <v>0</v>
      </c>
      <c r="BW8" t="s">
        <v>103</v>
      </c>
      <c r="BX8" t="b">
        <v>0</v>
      </c>
      <c r="BY8" s="2">
        <v>44376.857557870368</v>
      </c>
      <c r="CB8" t="b">
        <v>0</v>
      </c>
      <c r="CC8" t="b">
        <v>1</v>
      </c>
      <c r="CF8">
        <v>50000</v>
      </c>
      <c r="CH8">
        <v>50000</v>
      </c>
      <c r="CI8">
        <v>100</v>
      </c>
      <c r="CJ8">
        <v>0</v>
      </c>
      <c r="CK8">
        <f>YEAR(tbl_Opportunity[[#This Row],[Close Date]])</f>
        <v>2015</v>
      </c>
    </row>
    <row r="9" spans="1:89">
      <c r="A9" t="s">
        <v>120</v>
      </c>
      <c r="B9" t="b">
        <v>0</v>
      </c>
      <c r="D9" t="b">
        <v>0</v>
      </c>
      <c r="H9" s="1">
        <v>42277</v>
      </c>
      <c r="I9" t="b">
        <v>1</v>
      </c>
      <c r="O9" t="s">
        <v>89</v>
      </c>
      <c r="P9" t="b">
        <v>1</v>
      </c>
      <c r="Q9" s="2">
        <v>42270.921886574077</v>
      </c>
      <c r="R9" s="1"/>
      <c r="S9" t="b">
        <v>0</v>
      </c>
      <c r="U9" s="1"/>
      <c r="V9" t="b">
        <v>0</v>
      </c>
      <c r="W9" s="1">
        <v>42064</v>
      </c>
      <c r="X9">
        <v>3</v>
      </c>
      <c r="Y9">
        <v>2015</v>
      </c>
      <c r="Z9" t="s">
        <v>90</v>
      </c>
      <c r="AA9" t="s">
        <v>90</v>
      </c>
      <c r="AB9" t="b">
        <v>0</v>
      </c>
      <c r="AC9" t="b">
        <v>0</v>
      </c>
      <c r="AE9" t="b">
        <v>1</v>
      </c>
      <c r="AF9" t="b">
        <v>0</v>
      </c>
      <c r="AG9" t="b">
        <v>0</v>
      </c>
      <c r="AH9" t="s">
        <v>121</v>
      </c>
      <c r="AI9" t="b">
        <v>0</v>
      </c>
      <c r="AK9" t="b">
        <v>0</v>
      </c>
      <c r="AL9" s="1"/>
      <c r="AM9" t="s">
        <v>92</v>
      </c>
      <c r="AN9" s="2">
        <v>44091.6171875</v>
      </c>
      <c r="AP9" s="2">
        <v>43836.76290509259</v>
      </c>
      <c r="AQ9" s="1"/>
      <c r="AS9" t="b">
        <v>0</v>
      </c>
      <c r="AV9" t="s">
        <v>105</v>
      </c>
      <c r="BB9" t="s">
        <v>122</v>
      </c>
      <c r="BD9" t="b">
        <v>0</v>
      </c>
      <c r="BH9" t="s">
        <v>89</v>
      </c>
      <c r="BI9" t="s">
        <v>101</v>
      </c>
      <c r="BQ9" t="s">
        <v>96</v>
      </c>
      <c r="BR9" t="b">
        <v>0</v>
      </c>
      <c r="BT9" t="b">
        <v>0</v>
      </c>
      <c r="BW9" t="s">
        <v>97</v>
      </c>
      <c r="BX9" t="b">
        <v>0</v>
      </c>
      <c r="BY9" s="2">
        <v>44376.857557870368</v>
      </c>
      <c r="CB9" t="b">
        <v>0</v>
      </c>
      <c r="CC9" t="b">
        <v>0</v>
      </c>
      <c r="CF9">
        <v>50000</v>
      </c>
      <c r="CH9">
        <v>0</v>
      </c>
      <c r="CI9">
        <v>0</v>
      </c>
      <c r="CJ9">
        <v>0</v>
      </c>
      <c r="CK9">
        <f>YEAR(tbl_Opportunity[[#This Row],[Close Date]])</f>
        <v>2015</v>
      </c>
    </row>
    <row r="10" spans="1:89">
      <c r="A10" t="s">
        <v>123</v>
      </c>
      <c r="B10" t="b">
        <v>0</v>
      </c>
      <c r="D10" t="b">
        <v>0</v>
      </c>
      <c r="H10" s="1">
        <v>42277</v>
      </c>
      <c r="I10" t="b">
        <v>1</v>
      </c>
      <c r="O10" t="s">
        <v>89</v>
      </c>
      <c r="P10" t="b">
        <v>1</v>
      </c>
      <c r="Q10" s="2">
        <v>42270.943171296298</v>
      </c>
      <c r="R10" s="1"/>
      <c r="S10" t="b">
        <v>0</v>
      </c>
      <c r="U10" s="1"/>
      <c r="V10" t="b">
        <v>0</v>
      </c>
      <c r="W10" s="1">
        <v>42064</v>
      </c>
      <c r="X10">
        <v>3</v>
      </c>
      <c r="Y10">
        <v>2015</v>
      </c>
      <c r="Z10" t="s">
        <v>90</v>
      </c>
      <c r="AA10" t="s">
        <v>90</v>
      </c>
      <c r="AB10" t="b">
        <v>0</v>
      </c>
      <c r="AC10" t="b">
        <v>0</v>
      </c>
      <c r="AE10" t="b">
        <v>1</v>
      </c>
      <c r="AF10" t="b">
        <v>0</v>
      </c>
      <c r="AG10" t="b">
        <v>0</v>
      </c>
      <c r="AH10" t="s">
        <v>121</v>
      </c>
      <c r="AI10" t="b">
        <v>0</v>
      </c>
      <c r="AK10" t="b">
        <v>0</v>
      </c>
      <c r="AL10" s="1"/>
      <c r="AM10" t="s">
        <v>92</v>
      </c>
      <c r="AN10" s="2">
        <v>44091.6171875</v>
      </c>
      <c r="AP10" s="2">
        <v>43836.76290509259</v>
      </c>
      <c r="AQ10" s="1"/>
      <c r="AS10" t="b">
        <v>0</v>
      </c>
      <c r="AV10" t="s">
        <v>105</v>
      </c>
      <c r="BB10" t="s">
        <v>124</v>
      </c>
      <c r="BD10" t="b">
        <v>0</v>
      </c>
      <c r="BH10" t="s">
        <v>89</v>
      </c>
      <c r="BI10" t="s">
        <v>101</v>
      </c>
      <c r="BQ10" t="s">
        <v>96</v>
      </c>
      <c r="BR10" t="b">
        <v>0</v>
      </c>
      <c r="BT10" t="b">
        <v>0</v>
      </c>
      <c r="BW10" t="s">
        <v>97</v>
      </c>
      <c r="BX10" t="b">
        <v>0</v>
      </c>
      <c r="BY10" s="2">
        <v>44376.857557870368</v>
      </c>
      <c r="CB10" t="b">
        <v>0</v>
      </c>
      <c r="CC10" t="b">
        <v>0</v>
      </c>
      <c r="CF10">
        <v>50000</v>
      </c>
      <c r="CH10">
        <v>0</v>
      </c>
      <c r="CI10">
        <v>0</v>
      </c>
      <c r="CJ10">
        <v>0</v>
      </c>
      <c r="CK10">
        <f>YEAR(tbl_Opportunity[[#This Row],[Close Date]])</f>
        <v>2015</v>
      </c>
    </row>
    <row r="11" spans="1:89">
      <c r="A11" t="s">
        <v>125</v>
      </c>
      <c r="B11" t="b">
        <v>0</v>
      </c>
      <c r="D11" t="b">
        <v>0</v>
      </c>
      <c r="H11" s="1">
        <v>42369</v>
      </c>
      <c r="I11" t="b">
        <v>1</v>
      </c>
      <c r="O11" t="s">
        <v>126</v>
      </c>
      <c r="P11" t="b">
        <v>1</v>
      </c>
      <c r="Q11" s="2">
        <v>42305.925057870372</v>
      </c>
      <c r="R11" s="1"/>
      <c r="S11" t="b">
        <v>0</v>
      </c>
      <c r="U11" s="1"/>
      <c r="V11" t="b">
        <v>0</v>
      </c>
      <c r="W11" s="1">
        <v>42095</v>
      </c>
      <c r="X11">
        <v>4</v>
      </c>
      <c r="Y11">
        <v>2015</v>
      </c>
      <c r="Z11" t="s">
        <v>90</v>
      </c>
      <c r="AA11" t="s">
        <v>90</v>
      </c>
      <c r="AB11" t="b">
        <v>0</v>
      </c>
      <c r="AC11" t="b">
        <v>0</v>
      </c>
      <c r="AE11" t="b">
        <v>0</v>
      </c>
      <c r="AF11" t="b">
        <v>0</v>
      </c>
      <c r="AG11" t="b">
        <v>0</v>
      </c>
      <c r="AH11" t="s">
        <v>121</v>
      </c>
      <c r="AI11" t="b">
        <v>0</v>
      </c>
      <c r="AK11" t="b">
        <v>0</v>
      </c>
      <c r="AL11" s="1"/>
      <c r="AM11" t="s">
        <v>99</v>
      </c>
      <c r="AN11" s="2">
        <v>44250.76121527778</v>
      </c>
      <c r="AP11" s="2">
        <v>43836.762962962966</v>
      </c>
      <c r="AQ11" s="1"/>
      <c r="AS11" t="b">
        <v>0</v>
      </c>
      <c r="AV11" t="s">
        <v>105</v>
      </c>
      <c r="BB11" t="s">
        <v>127</v>
      </c>
      <c r="BD11" t="b">
        <v>0</v>
      </c>
      <c r="BH11" t="s">
        <v>89</v>
      </c>
      <c r="BJ11" t="s">
        <v>102</v>
      </c>
      <c r="BL11" t="s">
        <v>128</v>
      </c>
      <c r="BQ11" t="s">
        <v>96</v>
      </c>
      <c r="BR11" t="b">
        <v>0</v>
      </c>
      <c r="BT11" t="b">
        <v>0</v>
      </c>
      <c r="BW11" t="s">
        <v>97</v>
      </c>
      <c r="BX11" t="b">
        <v>0</v>
      </c>
      <c r="BY11" s="2">
        <v>44376.857557870368</v>
      </c>
      <c r="CB11" t="b">
        <v>0</v>
      </c>
      <c r="CC11" t="b">
        <v>0</v>
      </c>
      <c r="CI11">
        <v>0</v>
      </c>
      <c r="CJ11">
        <v>0</v>
      </c>
      <c r="CK11">
        <f>YEAR(tbl_Opportunity[[#This Row],[Close Date]])</f>
        <v>2015</v>
      </c>
    </row>
    <row r="12" spans="1:89">
      <c r="A12" t="s">
        <v>125</v>
      </c>
      <c r="B12" t="b">
        <v>0</v>
      </c>
      <c r="D12" t="b">
        <v>0</v>
      </c>
      <c r="H12" s="1">
        <v>42353</v>
      </c>
      <c r="I12" t="b">
        <v>1</v>
      </c>
      <c r="O12" t="s">
        <v>126</v>
      </c>
      <c r="P12" t="b">
        <v>0</v>
      </c>
      <c r="Q12" s="2">
        <v>42305.927673611113</v>
      </c>
      <c r="R12" s="1"/>
      <c r="S12" t="b">
        <v>0</v>
      </c>
      <c r="U12" s="1"/>
      <c r="V12" t="b">
        <v>0</v>
      </c>
      <c r="W12" s="1">
        <v>42095</v>
      </c>
      <c r="X12">
        <v>4</v>
      </c>
      <c r="Y12">
        <v>2015</v>
      </c>
      <c r="Z12" t="s">
        <v>90</v>
      </c>
      <c r="AA12" t="s">
        <v>90</v>
      </c>
      <c r="AB12" t="b">
        <v>0</v>
      </c>
      <c r="AC12" t="b">
        <v>0</v>
      </c>
      <c r="AE12" t="b">
        <v>1</v>
      </c>
      <c r="AF12" t="b">
        <v>0</v>
      </c>
      <c r="AG12" t="b">
        <v>0</v>
      </c>
      <c r="AH12" t="s">
        <v>129</v>
      </c>
      <c r="AI12" t="b">
        <v>0</v>
      </c>
      <c r="AK12" t="b">
        <v>0</v>
      </c>
      <c r="AL12" s="1"/>
      <c r="AM12" t="s">
        <v>92</v>
      </c>
      <c r="AN12" s="2">
        <v>43836.76290509259</v>
      </c>
      <c r="AP12" s="2">
        <v>43836.76290509259</v>
      </c>
      <c r="AQ12" s="1"/>
      <c r="AS12" t="b">
        <v>0</v>
      </c>
      <c r="AV12" t="s">
        <v>105</v>
      </c>
      <c r="BB12" t="s">
        <v>130</v>
      </c>
      <c r="BD12" t="b">
        <v>0</v>
      </c>
      <c r="BH12" t="s">
        <v>131</v>
      </c>
      <c r="BI12" t="s">
        <v>101</v>
      </c>
      <c r="BQ12" t="s">
        <v>96</v>
      </c>
      <c r="BR12" t="b">
        <v>0</v>
      </c>
      <c r="BT12" t="b">
        <v>0</v>
      </c>
      <c r="BW12" t="s">
        <v>97</v>
      </c>
      <c r="BX12" t="b">
        <v>0</v>
      </c>
      <c r="BY12" s="2">
        <v>44376.857557870368</v>
      </c>
      <c r="CB12" t="b">
        <v>0</v>
      </c>
      <c r="CC12" t="b">
        <v>0</v>
      </c>
      <c r="CF12">
        <v>50000</v>
      </c>
      <c r="CH12">
        <v>0</v>
      </c>
      <c r="CI12">
        <v>0</v>
      </c>
      <c r="CJ12">
        <v>0</v>
      </c>
      <c r="CK12">
        <f>YEAR(tbl_Opportunity[[#This Row],[Close Date]])</f>
        <v>2015</v>
      </c>
    </row>
    <row r="13" spans="1:89">
      <c r="A13" t="s">
        <v>132</v>
      </c>
      <c r="B13" t="b">
        <v>0</v>
      </c>
      <c r="D13" t="b">
        <v>0</v>
      </c>
      <c r="H13" s="1">
        <v>42338</v>
      </c>
      <c r="I13" t="b">
        <v>1</v>
      </c>
      <c r="O13" t="s">
        <v>89</v>
      </c>
      <c r="P13" t="b">
        <v>0</v>
      </c>
      <c r="Q13" s="2">
        <v>42321.771851851852</v>
      </c>
      <c r="R13" s="1"/>
      <c r="S13" t="b">
        <v>0</v>
      </c>
      <c r="U13" s="1"/>
      <c r="V13" t="b">
        <v>0</v>
      </c>
      <c r="W13" s="1">
        <v>42095</v>
      </c>
      <c r="X13">
        <v>4</v>
      </c>
      <c r="Y13">
        <v>2015</v>
      </c>
      <c r="Z13" t="s">
        <v>90</v>
      </c>
      <c r="AA13" t="s">
        <v>90</v>
      </c>
      <c r="AB13" t="b">
        <v>0</v>
      </c>
      <c r="AC13" t="b">
        <v>0</v>
      </c>
      <c r="AE13" t="b">
        <v>1</v>
      </c>
      <c r="AF13" t="b">
        <v>0</v>
      </c>
      <c r="AG13" t="b">
        <v>0</v>
      </c>
      <c r="AH13" t="s">
        <v>129</v>
      </c>
      <c r="AI13" t="b">
        <v>0</v>
      </c>
      <c r="AK13" t="b">
        <v>0</v>
      </c>
      <c r="AL13" s="1"/>
      <c r="AM13" t="s">
        <v>99</v>
      </c>
      <c r="AN13" s="2">
        <v>44173.876458333332</v>
      </c>
      <c r="AP13" s="2">
        <v>43836.76290509259</v>
      </c>
      <c r="AQ13" s="1"/>
      <c r="AS13" t="b">
        <v>1</v>
      </c>
      <c r="AV13" t="s">
        <v>105</v>
      </c>
      <c r="BB13" t="s">
        <v>133</v>
      </c>
      <c r="BD13" t="b">
        <v>0</v>
      </c>
      <c r="BH13" t="s">
        <v>89</v>
      </c>
      <c r="BI13" t="s">
        <v>101</v>
      </c>
      <c r="BQ13" t="s">
        <v>96</v>
      </c>
      <c r="BR13" t="b">
        <v>0</v>
      </c>
      <c r="BT13" t="b">
        <v>0</v>
      </c>
      <c r="BW13" t="s">
        <v>97</v>
      </c>
      <c r="BX13" t="b">
        <v>0</v>
      </c>
      <c r="BY13" s="2">
        <v>44376.857557870368</v>
      </c>
      <c r="CB13" t="b">
        <v>0</v>
      </c>
      <c r="CC13" t="b">
        <v>0</v>
      </c>
      <c r="CF13">
        <v>2892032</v>
      </c>
      <c r="CH13">
        <v>0</v>
      </c>
      <c r="CI13">
        <v>0</v>
      </c>
      <c r="CJ13">
        <v>0</v>
      </c>
      <c r="CK13">
        <f>YEAR(tbl_Opportunity[[#This Row],[Close Date]])</f>
        <v>2015</v>
      </c>
    </row>
    <row r="14" spans="1:89">
      <c r="A14" t="s">
        <v>134</v>
      </c>
      <c r="B14" t="b">
        <v>0</v>
      </c>
      <c r="D14" t="b">
        <v>0</v>
      </c>
      <c r="H14" s="1">
        <v>42369</v>
      </c>
      <c r="I14" t="b">
        <v>1</v>
      </c>
      <c r="O14" t="s">
        <v>89</v>
      </c>
      <c r="P14" t="b">
        <v>1</v>
      </c>
      <c r="Q14" s="2">
        <v>42326.89570601852</v>
      </c>
      <c r="R14" s="1"/>
      <c r="S14" t="b">
        <v>0</v>
      </c>
      <c r="U14" s="1"/>
      <c r="V14" t="b">
        <v>0</v>
      </c>
      <c r="W14" s="1">
        <v>42095</v>
      </c>
      <c r="X14">
        <v>4</v>
      </c>
      <c r="Y14">
        <v>2015</v>
      </c>
      <c r="Z14" t="s">
        <v>90</v>
      </c>
      <c r="AA14" t="s">
        <v>90</v>
      </c>
      <c r="AB14" t="b">
        <v>0</v>
      </c>
      <c r="AC14" t="b">
        <v>0</v>
      </c>
      <c r="AE14" t="b">
        <v>0</v>
      </c>
      <c r="AF14" t="b">
        <v>0</v>
      </c>
      <c r="AG14" t="b">
        <v>0</v>
      </c>
      <c r="AH14" t="s">
        <v>129</v>
      </c>
      <c r="AI14" t="b">
        <v>0</v>
      </c>
      <c r="AK14" t="b">
        <v>0</v>
      </c>
      <c r="AL14" s="1"/>
      <c r="AM14" t="s">
        <v>99</v>
      </c>
      <c r="AN14" s="2">
        <v>44250.760671296295</v>
      </c>
      <c r="AP14" s="2">
        <v>43836.76290509259</v>
      </c>
      <c r="AQ14" s="1"/>
      <c r="AS14" t="b">
        <v>0</v>
      </c>
      <c r="AV14" t="s">
        <v>93</v>
      </c>
      <c r="BB14" t="s">
        <v>135</v>
      </c>
      <c r="BD14" t="b">
        <v>0</v>
      </c>
      <c r="BH14" t="s">
        <v>89</v>
      </c>
      <c r="BJ14" t="s">
        <v>102</v>
      </c>
      <c r="BL14" t="s">
        <v>136</v>
      </c>
      <c r="BQ14" t="s">
        <v>96</v>
      </c>
      <c r="BR14" t="b">
        <v>0</v>
      </c>
      <c r="BT14" t="b">
        <v>0</v>
      </c>
      <c r="BW14" t="s">
        <v>97</v>
      </c>
      <c r="BX14" t="b">
        <v>0</v>
      </c>
      <c r="BY14" s="2">
        <v>44376.857557870368</v>
      </c>
      <c r="CB14" t="b">
        <v>0</v>
      </c>
      <c r="CC14" t="b">
        <v>0</v>
      </c>
      <c r="CI14">
        <v>0</v>
      </c>
      <c r="CJ14">
        <v>0</v>
      </c>
      <c r="CK14">
        <f>YEAR(tbl_Opportunity[[#This Row],[Close Date]])</f>
        <v>2015</v>
      </c>
    </row>
    <row r="15" spans="1:89">
      <c r="A15" t="s">
        <v>137</v>
      </c>
      <c r="B15" t="b">
        <v>0</v>
      </c>
      <c r="D15" t="b">
        <v>0</v>
      </c>
      <c r="H15" s="1">
        <v>42643</v>
      </c>
      <c r="I15" t="b">
        <v>1</v>
      </c>
      <c r="O15" t="s">
        <v>89</v>
      </c>
      <c r="P15" t="b">
        <v>0</v>
      </c>
      <c r="Q15" s="2">
        <v>42326.906400462962</v>
      </c>
      <c r="R15" s="1"/>
      <c r="S15" t="b">
        <v>0</v>
      </c>
      <c r="U15" s="1"/>
      <c r="V15" t="b">
        <v>0</v>
      </c>
      <c r="W15" s="1">
        <v>42430</v>
      </c>
      <c r="X15">
        <v>3</v>
      </c>
      <c r="Y15">
        <v>2016</v>
      </c>
      <c r="Z15" t="s">
        <v>90</v>
      </c>
      <c r="AA15" t="s">
        <v>90</v>
      </c>
      <c r="AB15" t="b">
        <v>0</v>
      </c>
      <c r="AC15" t="b">
        <v>0</v>
      </c>
      <c r="AE15" t="b">
        <v>0</v>
      </c>
      <c r="AF15" t="b">
        <v>0</v>
      </c>
      <c r="AG15" t="b">
        <v>0</v>
      </c>
      <c r="AH15" t="s">
        <v>129</v>
      </c>
      <c r="AI15" t="b">
        <v>0</v>
      </c>
      <c r="AK15" t="b">
        <v>0</v>
      </c>
      <c r="AL15" s="1"/>
      <c r="AM15" t="s">
        <v>92</v>
      </c>
      <c r="AN15" s="2">
        <v>43836.76290509259</v>
      </c>
      <c r="AP15" s="2">
        <v>43836.76290509259</v>
      </c>
      <c r="AQ15" s="1"/>
      <c r="AS15" t="b">
        <v>0</v>
      </c>
      <c r="AV15" t="s">
        <v>105</v>
      </c>
      <c r="BB15" t="s">
        <v>138</v>
      </c>
      <c r="BD15" t="b">
        <v>0</v>
      </c>
      <c r="BH15" t="s">
        <v>89</v>
      </c>
      <c r="BI15" t="s">
        <v>101</v>
      </c>
      <c r="BQ15" t="s">
        <v>96</v>
      </c>
      <c r="BR15" t="b">
        <v>0</v>
      </c>
      <c r="BT15" t="b">
        <v>0</v>
      </c>
      <c r="BW15" t="s">
        <v>97</v>
      </c>
      <c r="BX15" t="b">
        <v>0</v>
      </c>
      <c r="BY15" s="2">
        <v>44376.857557870368</v>
      </c>
      <c r="CB15" t="b">
        <v>0</v>
      </c>
      <c r="CC15" t="b">
        <v>0</v>
      </c>
      <c r="CI15">
        <v>0</v>
      </c>
      <c r="CJ15">
        <v>0</v>
      </c>
      <c r="CK15">
        <f>YEAR(tbl_Opportunity[[#This Row],[Close Date]])</f>
        <v>2016</v>
      </c>
    </row>
    <row r="16" spans="1:89">
      <c r="A16" t="s">
        <v>139</v>
      </c>
      <c r="B16" t="b">
        <v>0</v>
      </c>
      <c r="D16" t="b">
        <v>0</v>
      </c>
      <c r="H16" s="1">
        <v>43615</v>
      </c>
      <c r="I16" t="b">
        <v>1</v>
      </c>
      <c r="J16" t="s">
        <v>140</v>
      </c>
      <c r="O16" t="s">
        <v>89</v>
      </c>
      <c r="P16" t="b">
        <v>1</v>
      </c>
      <c r="Q16" s="2">
        <v>42331.939375000002</v>
      </c>
      <c r="R16" s="1"/>
      <c r="S16" t="b">
        <v>0</v>
      </c>
      <c r="U16" s="1"/>
      <c r="V16" t="b">
        <v>0</v>
      </c>
      <c r="W16" s="1">
        <v>43497</v>
      </c>
      <c r="X16">
        <v>2</v>
      </c>
      <c r="Y16">
        <v>2019</v>
      </c>
      <c r="Z16" t="s">
        <v>90</v>
      </c>
      <c r="AA16" t="s">
        <v>90</v>
      </c>
      <c r="AB16" t="b">
        <v>0</v>
      </c>
      <c r="AC16" t="b">
        <v>0</v>
      </c>
      <c r="AE16" t="b">
        <v>1</v>
      </c>
      <c r="AF16" t="b">
        <v>0</v>
      </c>
      <c r="AG16" t="b">
        <v>0</v>
      </c>
      <c r="AH16" t="s">
        <v>129</v>
      </c>
      <c r="AI16" t="b">
        <v>0</v>
      </c>
      <c r="AK16" t="b">
        <v>0</v>
      </c>
      <c r="AL16" s="1">
        <v>43205</v>
      </c>
      <c r="AM16" t="s">
        <v>99</v>
      </c>
      <c r="AN16" s="2">
        <v>44250.760671296295</v>
      </c>
      <c r="AP16" s="2">
        <v>43836.76290509259</v>
      </c>
      <c r="AQ16" s="1"/>
      <c r="AS16" t="b">
        <v>0</v>
      </c>
      <c r="AV16" t="s">
        <v>112</v>
      </c>
      <c r="BB16" t="s">
        <v>141</v>
      </c>
      <c r="BD16" t="b">
        <v>0</v>
      </c>
      <c r="BH16" t="s">
        <v>142</v>
      </c>
      <c r="BI16" t="s">
        <v>101</v>
      </c>
      <c r="BJ16" t="s">
        <v>102</v>
      </c>
      <c r="BL16" t="s">
        <v>143</v>
      </c>
      <c r="BQ16" t="s">
        <v>96</v>
      </c>
      <c r="BR16" t="b">
        <v>0</v>
      </c>
      <c r="BT16" t="b">
        <v>0</v>
      </c>
      <c r="BW16" t="s">
        <v>97</v>
      </c>
      <c r="BX16" t="b">
        <v>0</v>
      </c>
      <c r="BY16" s="2">
        <v>44376.857557870368</v>
      </c>
      <c r="CB16" t="b">
        <v>0</v>
      </c>
      <c r="CC16" t="b">
        <v>0</v>
      </c>
      <c r="CF16">
        <v>65000</v>
      </c>
      <c r="CH16">
        <v>0</v>
      </c>
      <c r="CI16">
        <v>0</v>
      </c>
      <c r="CJ16">
        <v>0</v>
      </c>
      <c r="CK16">
        <f>YEAR(tbl_Opportunity[[#This Row],[Close Date]])</f>
        <v>2019</v>
      </c>
    </row>
    <row r="17" spans="1:89">
      <c r="A17" t="s">
        <v>144</v>
      </c>
      <c r="B17" t="b">
        <v>0</v>
      </c>
      <c r="D17" t="b">
        <v>0</v>
      </c>
      <c r="H17" s="1">
        <v>42369</v>
      </c>
      <c r="I17" t="b">
        <v>1</v>
      </c>
      <c r="O17" t="s">
        <v>89</v>
      </c>
      <c r="P17" t="b">
        <v>1</v>
      </c>
      <c r="Q17" s="2">
        <v>42353.731030092589</v>
      </c>
      <c r="R17" s="1"/>
      <c r="S17" t="b">
        <v>0</v>
      </c>
      <c r="U17" s="1"/>
      <c r="V17" t="b">
        <v>0</v>
      </c>
      <c r="W17" s="1">
        <v>42095</v>
      </c>
      <c r="X17">
        <v>4</v>
      </c>
      <c r="Y17">
        <v>2015</v>
      </c>
      <c r="Z17" t="s">
        <v>8</v>
      </c>
      <c r="AA17" t="s">
        <v>8</v>
      </c>
      <c r="AB17" t="b">
        <v>0</v>
      </c>
      <c r="AC17" t="b">
        <v>0</v>
      </c>
      <c r="AE17" t="b">
        <v>1</v>
      </c>
      <c r="AF17" t="b">
        <v>0</v>
      </c>
      <c r="AG17" t="b">
        <v>0</v>
      </c>
      <c r="AH17" t="s">
        <v>145</v>
      </c>
      <c r="AI17" t="b">
        <v>0</v>
      </c>
      <c r="AK17" t="b">
        <v>0</v>
      </c>
      <c r="AL17" s="1"/>
      <c r="AM17" t="s">
        <v>99</v>
      </c>
      <c r="AN17" s="2">
        <v>44180.591782407406</v>
      </c>
      <c r="AP17" s="2">
        <v>43836.762627314813</v>
      </c>
      <c r="AQ17" s="1"/>
      <c r="AS17" t="b">
        <v>0</v>
      </c>
      <c r="AV17" t="s">
        <v>105</v>
      </c>
      <c r="BB17" t="s">
        <v>146</v>
      </c>
      <c r="BD17" t="b">
        <v>1</v>
      </c>
      <c r="BH17" t="s">
        <v>89</v>
      </c>
      <c r="BI17" t="s">
        <v>101</v>
      </c>
      <c r="BK17" t="s">
        <v>102</v>
      </c>
      <c r="BL17" t="s">
        <v>147</v>
      </c>
      <c r="BQ17" t="s">
        <v>96</v>
      </c>
      <c r="BR17" t="b">
        <v>0</v>
      </c>
      <c r="BT17" t="b">
        <v>0</v>
      </c>
      <c r="BW17" t="s">
        <v>103</v>
      </c>
      <c r="BX17" t="b">
        <v>0</v>
      </c>
      <c r="BY17" s="2">
        <v>44376.857557870368</v>
      </c>
      <c r="CB17" t="b">
        <v>0</v>
      </c>
      <c r="CC17" t="b">
        <v>1</v>
      </c>
      <c r="CF17">
        <v>65000</v>
      </c>
      <c r="CH17">
        <v>65000</v>
      </c>
      <c r="CI17">
        <v>100</v>
      </c>
      <c r="CJ17">
        <v>0</v>
      </c>
      <c r="CK17">
        <f>YEAR(tbl_Opportunity[[#This Row],[Close Date]])</f>
        <v>2015</v>
      </c>
    </row>
    <row r="18" spans="1:89">
      <c r="A18" t="s">
        <v>148</v>
      </c>
      <c r="B18" t="b">
        <v>0</v>
      </c>
      <c r="D18" t="b">
        <v>0</v>
      </c>
      <c r="H18" s="1">
        <v>43735</v>
      </c>
      <c r="I18" t="b">
        <v>1</v>
      </c>
      <c r="O18" t="s">
        <v>89</v>
      </c>
      <c r="P18" t="b">
        <v>0</v>
      </c>
      <c r="Q18" s="2">
        <v>42374.149733796294</v>
      </c>
      <c r="R18" s="1"/>
      <c r="S18" t="b">
        <v>0</v>
      </c>
      <c r="U18" s="1"/>
      <c r="V18" t="b">
        <v>0</v>
      </c>
      <c r="W18" s="1">
        <v>43525</v>
      </c>
      <c r="X18">
        <v>3</v>
      </c>
      <c r="Y18">
        <v>2019</v>
      </c>
      <c r="Z18" t="s">
        <v>8</v>
      </c>
      <c r="AA18" t="s">
        <v>8</v>
      </c>
      <c r="AB18" t="b">
        <v>0</v>
      </c>
      <c r="AC18" t="b">
        <v>0</v>
      </c>
      <c r="AE18" t="b">
        <v>1</v>
      </c>
      <c r="AF18" t="b">
        <v>0</v>
      </c>
      <c r="AG18" t="b">
        <v>0</v>
      </c>
      <c r="AH18" t="s">
        <v>145</v>
      </c>
      <c r="AI18" t="b">
        <v>0</v>
      </c>
      <c r="AK18" t="b">
        <v>0</v>
      </c>
      <c r="AL18" s="1">
        <v>43738</v>
      </c>
      <c r="AM18" t="s">
        <v>99</v>
      </c>
      <c r="AN18" s="2">
        <v>44175.885671296295</v>
      </c>
      <c r="AP18" s="2">
        <v>43836.762627314813</v>
      </c>
      <c r="AQ18" s="1"/>
      <c r="AS18" t="b">
        <v>0</v>
      </c>
      <c r="AV18" t="s">
        <v>105</v>
      </c>
      <c r="BB18" t="s">
        <v>149</v>
      </c>
      <c r="BD18" t="b">
        <v>1</v>
      </c>
      <c r="BH18" t="s">
        <v>142</v>
      </c>
      <c r="BI18" t="s">
        <v>150</v>
      </c>
      <c r="BJ18" t="s">
        <v>95</v>
      </c>
      <c r="BK18" t="s">
        <v>95</v>
      </c>
      <c r="BQ18" t="s">
        <v>96</v>
      </c>
      <c r="BR18" t="b">
        <v>0</v>
      </c>
      <c r="BT18" t="b">
        <v>0</v>
      </c>
      <c r="BW18" t="s">
        <v>103</v>
      </c>
      <c r="BX18" t="b">
        <v>0</v>
      </c>
      <c r="BY18" s="2">
        <v>44376.857557870368</v>
      </c>
      <c r="CB18" t="b">
        <v>0</v>
      </c>
      <c r="CC18" t="b">
        <v>1</v>
      </c>
      <c r="CF18">
        <v>60944.15</v>
      </c>
      <c r="CH18">
        <v>60944.15</v>
      </c>
      <c r="CI18">
        <v>100</v>
      </c>
      <c r="CJ18">
        <v>0</v>
      </c>
      <c r="CK18">
        <f>YEAR(tbl_Opportunity[[#This Row],[Close Date]])</f>
        <v>2019</v>
      </c>
    </row>
    <row r="19" spans="1:89">
      <c r="A19" t="s">
        <v>151</v>
      </c>
      <c r="B19" t="b">
        <v>0</v>
      </c>
      <c r="D19" t="b">
        <v>0</v>
      </c>
      <c r="H19" s="1">
        <v>42460</v>
      </c>
      <c r="I19" t="b">
        <v>1</v>
      </c>
      <c r="O19" t="s">
        <v>152</v>
      </c>
      <c r="P19" t="b">
        <v>0</v>
      </c>
      <c r="Q19" s="2">
        <v>42374.900266203702</v>
      </c>
      <c r="R19" s="1"/>
      <c r="S19" t="b">
        <v>0</v>
      </c>
      <c r="U19" s="1"/>
      <c r="V19" t="b">
        <v>0</v>
      </c>
      <c r="W19" s="1">
        <v>42370</v>
      </c>
      <c r="X19">
        <v>1</v>
      </c>
      <c r="Y19">
        <v>2016</v>
      </c>
      <c r="Z19" t="s">
        <v>8</v>
      </c>
      <c r="AA19" t="s">
        <v>8</v>
      </c>
      <c r="AB19" t="b">
        <v>0</v>
      </c>
      <c r="AC19" t="b">
        <v>0</v>
      </c>
      <c r="AE19" t="b">
        <v>1</v>
      </c>
      <c r="AF19" t="b">
        <v>0</v>
      </c>
      <c r="AG19" t="b">
        <v>0</v>
      </c>
      <c r="AH19" t="s">
        <v>145</v>
      </c>
      <c r="AI19" t="b">
        <v>0</v>
      </c>
      <c r="AK19" t="b">
        <v>0</v>
      </c>
      <c r="AL19" s="1"/>
      <c r="AM19" t="s">
        <v>114</v>
      </c>
      <c r="AN19" s="2">
        <v>44361.843993055554</v>
      </c>
      <c r="AP19" s="2">
        <v>44036.868622685186</v>
      </c>
      <c r="AQ19" s="1"/>
      <c r="AS19" t="b">
        <v>0</v>
      </c>
      <c r="AV19" t="s">
        <v>153</v>
      </c>
      <c r="BB19" t="s">
        <v>154</v>
      </c>
      <c r="BD19" t="b">
        <v>1</v>
      </c>
      <c r="BH19" t="s">
        <v>114</v>
      </c>
      <c r="BI19" t="s">
        <v>155</v>
      </c>
      <c r="BK19" t="s">
        <v>102</v>
      </c>
      <c r="BL19" t="s">
        <v>156</v>
      </c>
      <c r="BQ19" t="s">
        <v>96</v>
      </c>
      <c r="BR19" t="b">
        <v>0</v>
      </c>
      <c r="BS19" t="s">
        <v>157</v>
      </c>
      <c r="BT19" t="b">
        <v>0</v>
      </c>
      <c r="BW19" t="s">
        <v>103</v>
      </c>
      <c r="BX19" t="b">
        <v>0</v>
      </c>
      <c r="BY19" s="2">
        <v>44376.857557870368</v>
      </c>
      <c r="CB19" t="b">
        <v>0</v>
      </c>
      <c r="CC19" t="b">
        <v>1</v>
      </c>
      <c r="CF19">
        <v>124624.5</v>
      </c>
      <c r="CH19">
        <v>124624.5</v>
      </c>
      <c r="CI19">
        <v>100</v>
      </c>
      <c r="CJ19">
        <v>0</v>
      </c>
      <c r="CK19">
        <f>YEAR(tbl_Opportunity[[#This Row],[Close Date]])</f>
        <v>2016</v>
      </c>
    </row>
    <row r="20" spans="1:89">
      <c r="A20" t="s">
        <v>132</v>
      </c>
      <c r="B20" t="b">
        <v>0</v>
      </c>
      <c r="D20" t="b">
        <v>0</v>
      </c>
      <c r="H20" s="1">
        <v>42643</v>
      </c>
      <c r="I20" t="b">
        <v>1</v>
      </c>
      <c r="L20" t="s">
        <v>158</v>
      </c>
      <c r="O20" t="s">
        <v>89</v>
      </c>
      <c r="P20" t="b">
        <v>0</v>
      </c>
      <c r="Q20" s="2">
        <v>42377.815868055557</v>
      </c>
      <c r="R20" s="1"/>
      <c r="S20" t="b">
        <v>0</v>
      </c>
      <c r="U20" s="1"/>
      <c r="V20" t="b">
        <v>0</v>
      </c>
      <c r="W20" s="1">
        <v>42430</v>
      </c>
      <c r="X20">
        <v>3</v>
      </c>
      <c r="Y20">
        <v>2016</v>
      </c>
      <c r="Z20" t="s">
        <v>8</v>
      </c>
      <c r="AA20" t="s">
        <v>8</v>
      </c>
      <c r="AB20" t="b">
        <v>0</v>
      </c>
      <c r="AC20" t="b">
        <v>0</v>
      </c>
      <c r="AE20" t="b">
        <v>1</v>
      </c>
      <c r="AF20" t="b">
        <v>0</v>
      </c>
      <c r="AG20" t="b">
        <v>0</v>
      </c>
      <c r="AH20" t="s">
        <v>145</v>
      </c>
      <c r="AI20" t="b">
        <v>0</v>
      </c>
      <c r="AK20" t="b">
        <v>0</v>
      </c>
      <c r="AL20" s="1">
        <v>43810</v>
      </c>
      <c r="AM20" t="s">
        <v>92</v>
      </c>
      <c r="AN20" s="2">
        <v>43836.762685185182</v>
      </c>
      <c r="AP20" s="2">
        <v>43836.762685185182</v>
      </c>
      <c r="AQ20" s="1"/>
      <c r="AS20" t="b">
        <v>0</v>
      </c>
      <c r="AV20" t="s">
        <v>105</v>
      </c>
      <c r="BB20" t="s">
        <v>159</v>
      </c>
      <c r="BD20" t="b">
        <v>0</v>
      </c>
      <c r="BH20" t="s">
        <v>89</v>
      </c>
      <c r="BI20" t="s">
        <v>101</v>
      </c>
      <c r="BQ20" t="s">
        <v>96</v>
      </c>
      <c r="BR20" t="b">
        <v>0</v>
      </c>
      <c r="BT20" t="b">
        <v>0</v>
      </c>
      <c r="BW20" t="s">
        <v>103</v>
      </c>
      <c r="BX20" t="b">
        <v>0</v>
      </c>
      <c r="BY20" s="2">
        <v>44376.857557870368</v>
      </c>
      <c r="CB20" t="b">
        <v>0</v>
      </c>
      <c r="CC20" t="b">
        <v>1</v>
      </c>
      <c r="CF20">
        <v>3624</v>
      </c>
      <c r="CH20">
        <v>3624</v>
      </c>
      <c r="CI20">
        <v>100</v>
      </c>
      <c r="CJ20">
        <v>0</v>
      </c>
      <c r="CK20">
        <f>YEAR(tbl_Opportunity[[#This Row],[Close Date]])</f>
        <v>2016</v>
      </c>
    </row>
    <row r="21" spans="1:89">
      <c r="A21" t="s">
        <v>160</v>
      </c>
      <c r="B21" t="b">
        <v>0</v>
      </c>
      <c r="D21" t="b">
        <v>0</v>
      </c>
      <c r="H21" s="1">
        <v>42460</v>
      </c>
      <c r="I21" t="b">
        <v>0</v>
      </c>
      <c r="O21" t="s">
        <v>126</v>
      </c>
      <c r="P21" t="b">
        <v>1</v>
      </c>
      <c r="Q21" s="2">
        <v>42383.686782407407</v>
      </c>
      <c r="R21" s="1"/>
      <c r="S21" t="b">
        <v>0</v>
      </c>
      <c r="U21" s="1"/>
      <c r="V21" t="b">
        <v>0</v>
      </c>
      <c r="W21" s="1">
        <v>42370</v>
      </c>
      <c r="X21">
        <v>1</v>
      </c>
      <c r="Y21">
        <v>2016</v>
      </c>
      <c r="Z21" t="s">
        <v>161</v>
      </c>
      <c r="AA21" t="s">
        <v>161</v>
      </c>
      <c r="AB21" t="b">
        <v>0</v>
      </c>
      <c r="AC21" t="b">
        <v>0</v>
      </c>
      <c r="AE21" t="b">
        <v>0</v>
      </c>
      <c r="AF21" t="b">
        <v>0</v>
      </c>
      <c r="AG21" t="b">
        <v>0</v>
      </c>
      <c r="AH21" t="s">
        <v>145</v>
      </c>
      <c r="AI21" t="b">
        <v>0</v>
      </c>
      <c r="AK21" t="b">
        <v>0</v>
      </c>
      <c r="AL21" s="1"/>
      <c r="AM21" t="s">
        <v>162</v>
      </c>
      <c r="AN21" s="2">
        <v>44320.685057870367</v>
      </c>
      <c r="AP21" s="2"/>
      <c r="AQ21" s="1"/>
      <c r="AS21" t="b">
        <v>0</v>
      </c>
      <c r="AV21" t="s">
        <v>93</v>
      </c>
      <c r="BB21" t="s">
        <v>163</v>
      </c>
      <c r="BD21" t="b">
        <v>0</v>
      </c>
      <c r="BH21" t="s">
        <v>126</v>
      </c>
      <c r="BL21" t="s">
        <v>164</v>
      </c>
      <c r="BQ21" t="s">
        <v>165</v>
      </c>
      <c r="BR21" t="b">
        <v>0</v>
      </c>
      <c r="BT21" t="b">
        <v>0</v>
      </c>
      <c r="BW21" t="s">
        <v>166</v>
      </c>
      <c r="BX21" t="b">
        <v>0</v>
      </c>
      <c r="BY21" s="2">
        <v>44376.857557870368</v>
      </c>
      <c r="CB21" t="b">
        <v>0</v>
      </c>
      <c r="CC21" t="b">
        <v>0</v>
      </c>
      <c r="CJ21">
        <v>0</v>
      </c>
      <c r="CK21">
        <f>YEAR(tbl_Opportunity[[#This Row],[Close Date]])</f>
        <v>2016</v>
      </c>
    </row>
    <row r="22" spans="1:89">
      <c r="A22" t="s">
        <v>160</v>
      </c>
      <c r="B22" t="b">
        <v>0</v>
      </c>
      <c r="D22" t="b">
        <v>0</v>
      </c>
      <c r="H22" s="1">
        <v>42734</v>
      </c>
      <c r="I22" t="b">
        <v>0</v>
      </c>
      <c r="O22" t="s">
        <v>126</v>
      </c>
      <c r="P22" t="b">
        <v>0</v>
      </c>
      <c r="Q22" s="2">
        <v>42383.687754629631</v>
      </c>
      <c r="R22" s="1"/>
      <c r="S22" t="b">
        <v>0</v>
      </c>
      <c r="U22" s="1"/>
      <c r="V22" t="b">
        <v>0</v>
      </c>
      <c r="W22" s="1">
        <v>42461</v>
      </c>
      <c r="X22">
        <v>4</v>
      </c>
      <c r="Y22">
        <v>2016</v>
      </c>
      <c r="Z22" t="s">
        <v>161</v>
      </c>
      <c r="AA22" t="s">
        <v>161</v>
      </c>
      <c r="AB22" t="b">
        <v>0</v>
      </c>
      <c r="AC22" t="b">
        <v>0</v>
      </c>
      <c r="AE22" t="b">
        <v>1</v>
      </c>
      <c r="AF22" t="b">
        <v>0</v>
      </c>
      <c r="AG22" t="b">
        <v>0</v>
      </c>
      <c r="AH22" t="s">
        <v>145</v>
      </c>
      <c r="AI22" t="b">
        <v>0</v>
      </c>
      <c r="AK22" t="b">
        <v>0</v>
      </c>
      <c r="AL22" s="1"/>
      <c r="AM22" t="s">
        <v>162</v>
      </c>
      <c r="AN22" s="2">
        <v>44297.841400462959</v>
      </c>
      <c r="AP22" s="2"/>
      <c r="AQ22" s="1"/>
      <c r="AS22" t="b">
        <v>0</v>
      </c>
      <c r="AV22" t="s">
        <v>93</v>
      </c>
      <c r="BB22" t="s">
        <v>167</v>
      </c>
      <c r="BD22" t="b">
        <v>0</v>
      </c>
      <c r="BH22" t="s">
        <v>126</v>
      </c>
      <c r="BI22" t="s">
        <v>101</v>
      </c>
      <c r="BQ22" t="s">
        <v>165</v>
      </c>
      <c r="BR22" t="b">
        <v>0</v>
      </c>
      <c r="BT22" t="b">
        <v>0</v>
      </c>
      <c r="BW22" t="s">
        <v>166</v>
      </c>
      <c r="BX22" t="b">
        <v>0</v>
      </c>
      <c r="BY22" s="2">
        <v>44376.857557870368</v>
      </c>
      <c r="CB22" t="b">
        <v>0</v>
      </c>
      <c r="CC22" t="b">
        <v>0</v>
      </c>
      <c r="CF22">
        <v>65000</v>
      </c>
      <c r="CJ22">
        <v>0</v>
      </c>
      <c r="CK22">
        <f>YEAR(tbl_Opportunity[[#This Row],[Close Date]])</f>
        <v>2016</v>
      </c>
    </row>
    <row r="23" spans="1:89">
      <c r="A23" t="s">
        <v>168</v>
      </c>
      <c r="B23" t="b">
        <v>0</v>
      </c>
      <c r="D23" t="b">
        <v>0</v>
      </c>
      <c r="H23" s="1">
        <v>43465</v>
      </c>
      <c r="I23" t="b">
        <v>1</v>
      </c>
      <c r="O23" t="s">
        <v>89</v>
      </c>
      <c r="P23" t="b">
        <v>0</v>
      </c>
      <c r="Q23" s="2">
        <v>42387.913078703707</v>
      </c>
      <c r="R23" s="1"/>
      <c r="S23" t="b">
        <v>0</v>
      </c>
      <c r="U23" s="1"/>
      <c r="V23" t="b">
        <v>0</v>
      </c>
      <c r="W23" s="1">
        <v>43191</v>
      </c>
      <c r="X23">
        <v>4</v>
      </c>
      <c r="Y23">
        <v>2018</v>
      </c>
      <c r="Z23" t="s">
        <v>90</v>
      </c>
      <c r="AA23" t="s">
        <v>90</v>
      </c>
      <c r="AB23" t="b">
        <v>0</v>
      </c>
      <c r="AC23" t="b">
        <v>0</v>
      </c>
      <c r="AE23" t="b">
        <v>1</v>
      </c>
      <c r="AF23" t="b">
        <v>0</v>
      </c>
      <c r="AG23" t="b">
        <v>0</v>
      </c>
      <c r="AH23" t="s">
        <v>145</v>
      </c>
      <c r="AI23" t="b">
        <v>0</v>
      </c>
      <c r="AK23" t="b">
        <v>0</v>
      </c>
      <c r="AL23" s="1"/>
      <c r="AM23" t="s">
        <v>92</v>
      </c>
      <c r="AN23" s="2">
        <v>43836.762962962966</v>
      </c>
      <c r="AP23" s="2">
        <v>43836.762962962966</v>
      </c>
      <c r="AQ23" s="1"/>
      <c r="AS23" t="b">
        <v>0</v>
      </c>
      <c r="AV23" t="s">
        <v>105</v>
      </c>
      <c r="BB23" t="s">
        <v>169</v>
      </c>
      <c r="BD23" t="b">
        <v>0</v>
      </c>
      <c r="BH23" t="s">
        <v>89</v>
      </c>
      <c r="BI23" t="s">
        <v>150</v>
      </c>
      <c r="BQ23" t="s">
        <v>96</v>
      </c>
      <c r="BR23" t="b">
        <v>0</v>
      </c>
      <c r="BT23" t="b">
        <v>0</v>
      </c>
      <c r="BW23" t="s">
        <v>97</v>
      </c>
      <c r="BX23" t="b">
        <v>0</v>
      </c>
      <c r="BY23" s="2">
        <v>44376.857557870368</v>
      </c>
      <c r="CB23" t="b">
        <v>0</v>
      </c>
      <c r="CC23" t="b">
        <v>0</v>
      </c>
      <c r="CF23">
        <v>130000</v>
      </c>
      <c r="CH23">
        <v>0</v>
      </c>
      <c r="CI23">
        <v>0</v>
      </c>
      <c r="CJ23">
        <v>0</v>
      </c>
      <c r="CK23">
        <f>YEAR(tbl_Opportunity[[#This Row],[Close Date]])</f>
        <v>2018</v>
      </c>
    </row>
    <row r="24" spans="1:89">
      <c r="A24" t="s">
        <v>144</v>
      </c>
      <c r="B24" t="b">
        <v>0</v>
      </c>
      <c r="D24" t="b">
        <v>0</v>
      </c>
      <c r="H24" s="1">
        <v>44561</v>
      </c>
      <c r="I24" t="b">
        <v>1</v>
      </c>
      <c r="J24" t="s">
        <v>105</v>
      </c>
      <c r="O24" t="s">
        <v>89</v>
      </c>
      <c r="P24" t="b">
        <v>0</v>
      </c>
      <c r="Q24" s="2">
        <v>42388.941747685189</v>
      </c>
      <c r="R24" s="1"/>
      <c r="S24" t="b">
        <v>0</v>
      </c>
      <c r="U24" s="1"/>
      <c r="V24" t="b">
        <v>0</v>
      </c>
      <c r="W24" s="1">
        <v>44287</v>
      </c>
      <c r="X24">
        <v>4</v>
      </c>
      <c r="Y24">
        <v>2021</v>
      </c>
      <c r="Z24" t="s">
        <v>90</v>
      </c>
      <c r="AA24" t="s">
        <v>90</v>
      </c>
      <c r="AB24" t="b">
        <v>0</v>
      </c>
      <c r="AC24" t="b">
        <v>0</v>
      </c>
      <c r="AE24" t="b">
        <v>1</v>
      </c>
      <c r="AF24" t="b">
        <v>0</v>
      </c>
      <c r="AG24" t="b">
        <v>0</v>
      </c>
      <c r="AH24" t="s">
        <v>145</v>
      </c>
      <c r="AI24" t="b">
        <v>0</v>
      </c>
      <c r="AK24" t="b">
        <v>0</v>
      </c>
      <c r="AL24" s="1"/>
      <c r="AM24" t="s">
        <v>92</v>
      </c>
      <c r="AN24" s="2">
        <v>43836.762962962966</v>
      </c>
      <c r="AP24" s="2">
        <v>43836.762962962966</v>
      </c>
      <c r="AQ24" s="1"/>
      <c r="AS24" t="b">
        <v>0</v>
      </c>
      <c r="AV24" t="s">
        <v>105</v>
      </c>
      <c r="BB24" t="s">
        <v>170</v>
      </c>
      <c r="BD24" t="b">
        <v>0</v>
      </c>
      <c r="BE24" t="s">
        <v>171</v>
      </c>
      <c r="BH24" t="s">
        <v>89</v>
      </c>
      <c r="BI24" t="s">
        <v>150</v>
      </c>
      <c r="BQ24" t="s">
        <v>96</v>
      </c>
      <c r="BR24" t="b">
        <v>0</v>
      </c>
      <c r="BT24" t="b">
        <v>0</v>
      </c>
      <c r="BW24" t="s">
        <v>97</v>
      </c>
      <c r="BX24" t="b">
        <v>0</v>
      </c>
      <c r="BY24" s="2">
        <v>44376.857557870368</v>
      </c>
      <c r="CB24" t="b">
        <v>0</v>
      </c>
      <c r="CC24" t="b">
        <v>0</v>
      </c>
      <c r="CF24">
        <v>115000</v>
      </c>
      <c r="CH24">
        <v>0</v>
      </c>
      <c r="CI24">
        <v>0</v>
      </c>
      <c r="CJ24">
        <v>0</v>
      </c>
      <c r="CK24">
        <f>YEAR(tbl_Opportunity[[#This Row],[Close Date]])</f>
        <v>2021</v>
      </c>
    </row>
    <row r="25" spans="1:89">
      <c r="A25" t="s">
        <v>172</v>
      </c>
      <c r="B25" t="b">
        <v>0</v>
      </c>
      <c r="D25" t="b">
        <v>0</v>
      </c>
      <c r="H25" s="1">
        <v>42643</v>
      </c>
      <c r="I25" t="b">
        <v>1</v>
      </c>
      <c r="J25" t="s">
        <v>140</v>
      </c>
      <c r="O25" t="s">
        <v>142</v>
      </c>
      <c r="P25" t="b">
        <v>0</v>
      </c>
      <c r="Q25" s="2">
        <v>42389.795057870368</v>
      </c>
      <c r="R25" s="1"/>
      <c r="S25" t="b">
        <v>0</v>
      </c>
      <c r="U25" s="1"/>
      <c r="V25" t="b">
        <v>0</v>
      </c>
      <c r="W25" s="1">
        <v>42430</v>
      </c>
      <c r="X25">
        <v>3</v>
      </c>
      <c r="Y25">
        <v>2016</v>
      </c>
      <c r="Z25" t="s">
        <v>90</v>
      </c>
      <c r="AA25" t="s">
        <v>90</v>
      </c>
      <c r="AB25" t="b">
        <v>0</v>
      </c>
      <c r="AC25" t="b">
        <v>0</v>
      </c>
      <c r="AE25" t="b">
        <v>1</v>
      </c>
      <c r="AF25" t="b">
        <v>0</v>
      </c>
      <c r="AG25" t="b">
        <v>0</v>
      </c>
      <c r="AH25" t="s">
        <v>145</v>
      </c>
      <c r="AI25" t="b">
        <v>0</v>
      </c>
      <c r="AK25" t="b">
        <v>0</v>
      </c>
      <c r="AL25" s="1"/>
      <c r="AM25" t="s">
        <v>162</v>
      </c>
      <c r="AN25" s="2">
        <v>44297.8278587963</v>
      </c>
      <c r="AP25" s="2">
        <v>43836.76290509259</v>
      </c>
      <c r="AQ25" s="1"/>
      <c r="AS25" t="b">
        <v>0</v>
      </c>
      <c r="AV25" t="s">
        <v>153</v>
      </c>
      <c r="BB25" t="s">
        <v>173</v>
      </c>
      <c r="BD25" t="b">
        <v>0</v>
      </c>
      <c r="BH25" t="s">
        <v>142</v>
      </c>
      <c r="BI25" t="s">
        <v>150</v>
      </c>
      <c r="BQ25" t="s">
        <v>96</v>
      </c>
      <c r="BR25" t="b">
        <v>0</v>
      </c>
      <c r="BT25" t="b">
        <v>0</v>
      </c>
      <c r="BW25" t="s">
        <v>97</v>
      </c>
      <c r="BX25" t="b">
        <v>0</v>
      </c>
      <c r="BY25" s="2">
        <v>44376.857557870368</v>
      </c>
      <c r="CB25" t="b">
        <v>0</v>
      </c>
      <c r="CC25" t="b">
        <v>0</v>
      </c>
      <c r="CF25">
        <v>65000</v>
      </c>
      <c r="CH25">
        <v>0</v>
      </c>
      <c r="CI25">
        <v>0</v>
      </c>
      <c r="CJ25">
        <v>0</v>
      </c>
      <c r="CK25">
        <f>YEAR(tbl_Opportunity[[#This Row],[Close Date]])</f>
        <v>2016</v>
      </c>
    </row>
    <row r="26" spans="1:89">
      <c r="A26" t="s">
        <v>174</v>
      </c>
      <c r="B26" t="b">
        <v>0</v>
      </c>
      <c r="D26" t="b">
        <v>0</v>
      </c>
      <c r="H26" s="1">
        <v>42719</v>
      </c>
      <c r="I26" t="b">
        <v>1</v>
      </c>
      <c r="O26" t="s">
        <v>142</v>
      </c>
      <c r="P26" t="b">
        <v>0</v>
      </c>
      <c r="Q26" s="2">
        <v>42394.731747685182</v>
      </c>
      <c r="R26" s="1"/>
      <c r="S26" t="b">
        <v>0</v>
      </c>
      <c r="U26" s="1"/>
      <c r="V26" t="b">
        <v>0</v>
      </c>
      <c r="W26" s="1">
        <v>42461</v>
      </c>
      <c r="X26">
        <v>4</v>
      </c>
      <c r="Y26">
        <v>2016</v>
      </c>
      <c r="Z26" t="s">
        <v>8</v>
      </c>
      <c r="AA26" t="s">
        <v>8</v>
      </c>
      <c r="AB26" t="b">
        <v>0</v>
      </c>
      <c r="AC26" t="b">
        <v>0</v>
      </c>
      <c r="AE26" t="b">
        <v>1</v>
      </c>
      <c r="AF26" t="b">
        <v>0</v>
      </c>
      <c r="AG26" t="b">
        <v>0</v>
      </c>
      <c r="AH26" t="s">
        <v>175</v>
      </c>
      <c r="AI26" t="b">
        <v>0</v>
      </c>
      <c r="AK26" t="b">
        <v>0</v>
      </c>
      <c r="AL26" s="1">
        <v>43339</v>
      </c>
      <c r="AM26" t="s">
        <v>99</v>
      </c>
      <c r="AN26" s="2">
        <v>44175.885671296295</v>
      </c>
      <c r="AP26" s="2">
        <v>43836.762685185182</v>
      </c>
      <c r="AQ26" s="1"/>
      <c r="AS26" t="b">
        <v>0</v>
      </c>
      <c r="AV26" t="s">
        <v>176</v>
      </c>
      <c r="BB26" t="s">
        <v>177</v>
      </c>
      <c r="BD26" t="b">
        <v>1</v>
      </c>
      <c r="BH26" t="s">
        <v>142</v>
      </c>
      <c r="BI26" t="s">
        <v>150</v>
      </c>
      <c r="BJ26" t="s">
        <v>95</v>
      </c>
      <c r="BK26" t="s">
        <v>95</v>
      </c>
      <c r="BQ26" t="s">
        <v>96</v>
      </c>
      <c r="BR26" t="b">
        <v>0</v>
      </c>
      <c r="BT26" t="b">
        <v>0</v>
      </c>
      <c r="BW26" t="s">
        <v>103</v>
      </c>
      <c r="BX26" t="b">
        <v>0</v>
      </c>
      <c r="BY26" s="2">
        <v>44376.857557870368</v>
      </c>
      <c r="CB26" t="b">
        <v>0</v>
      </c>
      <c r="CC26" t="b">
        <v>1</v>
      </c>
      <c r="CF26">
        <v>65000</v>
      </c>
      <c r="CH26">
        <v>65000</v>
      </c>
      <c r="CI26">
        <v>100</v>
      </c>
      <c r="CJ26">
        <v>0</v>
      </c>
      <c r="CK26">
        <f>YEAR(tbl_Opportunity[[#This Row],[Close Date]])</f>
        <v>2016</v>
      </c>
    </row>
    <row r="27" spans="1:89">
      <c r="A27" t="s">
        <v>178</v>
      </c>
      <c r="B27" t="b">
        <v>0</v>
      </c>
      <c r="D27" t="b">
        <v>0</v>
      </c>
      <c r="H27" s="1">
        <v>42460</v>
      </c>
      <c r="I27" t="b">
        <v>1</v>
      </c>
      <c r="O27" t="s">
        <v>89</v>
      </c>
      <c r="P27" t="b">
        <v>1</v>
      </c>
      <c r="Q27" s="2">
        <v>42398.660810185182</v>
      </c>
      <c r="R27" s="1"/>
      <c r="S27" t="b">
        <v>0</v>
      </c>
      <c r="U27" s="1"/>
      <c r="V27" t="b">
        <v>0</v>
      </c>
      <c r="W27" s="1">
        <v>42370</v>
      </c>
      <c r="X27">
        <v>1</v>
      </c>
      <c r="Y27">
        <v>2016</v>
      </c>
      <c r="Z27" t="s">
        <v>90</v>
      </c>
      <c r="AA27" t="s">
        <v>90</v>
      </c>
      <c r="AB27" t="b">
        <v>0</v>
      </c>
      <c r="AC27" t="b">
        <v>0</v>
      </c>
      <c r="AE27" t="b">
        <v>0</v>
      </c>
      <c r="AF27" t="b">
        <v>0</v>
      </c>
      <c r="AG27" t="b">
        <v>0</v>
      </c>
      <c r="AH27" t="s">
        <v>179</v>
      </c>
      <c r="AI27" t="b">
        <v>0</v>
      </c>
      <c r="AK27" t="b">
        <v>0</v>
      </c>
      <c r="AL27" s="1"/>
      <c r="AM27" t="s">
        <v>99</v>
      </c>
      <c r="AN27" s="2">
        <v>44250.760671296295</v>
      </c>
      <c r="AP27" s="2">
        <v>43836.76290509259</v>
      </c>
      <c r="AQ27" s="1"/>
      <c r="AS27" t="b">
        <v>0</v>
      </c>
      <c r="AV27" t="s">
        <v>176</v>
      </c>
      <c r="BB27" t="s">
        <v>180</v>
      </c>
      <c r="BD27" t="b">
        <v>0</v>
      </c>
      <c r="BH27" t="s">
        <v>89</v>
      </c>
      <c r="BJ27" t="s">
        <v>102</v>
      </c>
      <c r="BL27" t="s">
        <v>181</v>
      </c>
      <c r="BQ27" t="s">
        <v>96</v>
      </c>
      <c r="BR27" t="b">
        <v>0</v>
      </c>
      <c r="BT27" t="b">
        <v>0</v>
      </c>
      <c r="BW27" t="s">
        <v>97</v>
      </c>
      <c r="BX27" t="b">
        <v>0</v>
      </c>
      <c r="BY27" s="2">
        <v>44376.857557870368</v>
      </c>
      <c r="CB27" t="b">
        <v>0</v>
      </c>
      <c r="CC27" t="b">
        <v>0</v>
      </c>
      <c r="CI27">
        <v>0</v>
      </c>
      <c r="CJ27">
        <v>0</v>
      </c>
      <c r="CK27">
        <f>YEAR(tbl_Opportunity[[#This Row],[Close Date]])</f>
        <v>2016</v>
      </c>
    </row>
    <row r="28" spans="1:89">
      <c r="A28" t="s">
        <v>182</v>
      </c>
      <c r="B28" t="b">
        <v>0</v>
      </c>
      <c r="D28" t="b">
        <v>0</v>
      </c>
      <c r="H28" s="1">
        <v>42411</v>
      </c>
      <c r="I28" t="b">
        <v>1</v>
      </c>
      <c r="O28" t="s">
        <v>142</v>
      </c>
      <c r="P28" t="b">
        <v>0</v>
      </c>
      <c r="Q28" s="2">
        <v>42403.922974537039</v>
      </c>
      <c r="R28" s="1"/>
      <c r="S28" t="b">
        <v>0</v>
      </c>
      <c r="U28" s="1"/>
      <c r="V28" t="b">
        <v>0</v>
      </c>
      <c r="W28" s="1">
        <v>42370</v>
      </c>
      <c r="X28">
        <v>1</v>
      </c>
      <c r="Y28">
        <v>2016</v>
      </c>
      <c r="Z28" t="s">
        <v>8</v>
      </c>
      <c r="AA28" t="s">
        <v>8</v>
      </c>
      <c r="AB28" t="b">
        <v>0</v>
      </c>
      <c r="AC28" t="b">
        <v>0</v>
      </c>
      <c r="AE28" t="b">
        <v>1</v>
      </c>
      <c r="AF28" t="b">
        <v>0</v>
      </c>
      <c r="AG28" t="b">
        <v>0</v>
      </c>
      <c r="AH28" t="s">
        <v>179</v>
      </c>
      <c r="AI28" t="b">
        <v>0</v>
      </c>
      <c r="AK28" t="b">
        <v>0</v>
      </c>
      <c r="AL28" s="1"/>
      <c r="AM28" t="s">
        <v>162</v>
      </c>
      <c r="AN28" s="2">
        <v>44297.8278587963</v>
      </c>
      <c r="AP28" s="2">
        <v>43836.762685185182</v>
      </c>
      <c r="AQ28" s="1"/>
      <c r="AS28" t="b">
        <v>0</v>
      </c>
      <c r="AV28" t="s">
        <v>153</v>
      </c>
      <c r="BB28" t="s">
        <v>183</v>
      </c>
      <c r="BD28" t="b">
        <v>1</v>
      </c>
      <c r="BH28" t="s">
        <v>142</v>
      </c>
      <c r="BI28" t="s">
        <v>150</v>
      </c>
      <c r="BJ28" t="s">
        <v>95</v>
      </c>
      <c r="BK28" t="s">
        <v>95</v>
      </c>
      <c r="BQ28" t="s">
        <v>96</v>
      </c>
      <c r="BR28" t="b">
        <v>0</v>
      </c>
      <c r="BT28" t="b">
        <v>0</v>
      </c>
      <c r="BW28" t="s">
        <v>103</v>
      </c>
      <c r="BX28" t="b">
        <v>0</v>
      </c>
      <c r="BY28" s="2">
        <v>44376.857557870368</v>
      </c>
      <c r="CB28" t="b">
        <v>0</v>
      </c>
      <c r="CC28" t="b">
        <v>1</v>
      </c>
      <c r="CF28">
        <v>150000</v>
      </c>
      <c r="CH28">
        <v>150000</v>
      </c>
      <c r="CI28">
        <v>100</v>
      </c>
      <c r="CJ28">
        <v>0</v>
      </c>
      <c r="CK28">
        <f>YEAR(tbl_Opportunity[[#This Row],[Close Date]])</f>
        <v>2016</v>
      </c>
    </row>
    <row r="29" spans="1:89">
      <c r="A29" t="s">
        <v>184</v>
      </c>
      <c r="B29" t="b">
        <v>0</v>
      </c>
      <c r="D29" t="b">
        <v>0</v>
      </c>
      <c r="H29" s="1">
        <v>42643</v>
      </c>
      <c r="I29" t="b">
        <v>1</v>
      </c>
      <c r="O29" t="s">
        <v>89</v>
      </c>
      <c r="P29" t="b">
        <v>0</v>
      </c>
      <c r="Q29" s="2">
        <v>42404.010729166665</v>
      </c>
      <c r="R29" s="1"/>
      <c r="S29" t="b">
        <v>0</v>
      </c>
      <c r="U29" s="1"/>
      <c r="V29" t="b">
        <v>0</v>
      </c>
      <c r="W29" s="1">
        <v>42430</v>
      </c>
      <c r="X29">
        <v>3</v>
      </c>
      <c r="Y29">
        <v>2016</v>
      </c>
      <c r="Z29" t="s">
        <v>90</v>
      </c>
      <c r="AA29" t="s">
        <v>90</v>
      </c>
      <c r="AB29" t="b">
        <v>0</v>
      </c>
      <c r="AC29" t="b">
        <v>0</v>
      </c>
      <c r="AE29" t="b">
        <v>1</v>
      </c>
      <c r="AF29" t="b">
        <v>0</v>
      </c>
      <c r="AG29" t="b">
        <v>0</v>
      </c>
      <c r="AH29" t="s">
        <v>185</v>
      </c>
      <c r="AI29" t="b">
        <v>0</v>
      </c>
      <c r="AK29" t="b">
        <v>0</v>
      </c>
      <c r="AL29" s="1"/>
      <c r="AM29" t="s">
        <v>92</v>
      </c>
      <c r="AN29" s="2">
        <v>43836.762962962966</v>
      </c>
      <c r="AP29" s="2">
        <v>43836.762962962966</v>
      </c>
      <c r="AQ29" s="1"/>
      <c r="AS29" t="b">
        <v>0</v>
      </c>
      <c r="AV29" t="s">
        <v>105</v>
      </c>
      <c r="BB29" t="s">
        <v>186</v>
      </c>
      <c r="BD29" t="b">
        <v>0</v>
      </c>
      <c r="BH29" t="s">
        <v>89</v>
      </c>
      <c r="BI29" t="s">
        <v>150</v>
      </c>
      <c r="BQ29" t="s">
        <v>96</v>
      </c>
      <c r="BR29" t="b">
        <v>0</v>
      </c>
      <c r="BT29" t="b">
        <v>0</v>
      </c>
      <c r="BW29" t="s">
        <v>97</v>
      </c>
      <c r="BX29" t="b">
        <v>0</v>
      </c>
      <c r="BY29" s="2">
        <v>44376.857557870368</v>
      </c>
      <c r="CB29" t="b">
        <v>0</v>
      </c>
      <c r="CC29" t="b">
        <v>0</v>
      </c>
      <c r="CF29">
        <v>71500</v>
      </c>
      <c r="CH29">
        <v>0</v>
      </c>
      <c r="CI29">
        <v>0</v>
      </c>
      <c r="CJ29">
        <v>0</v>
      </c>
      <c r="CK29">
        <f>YEAR(tbl_Opportunity[[#This Row],[Close Date]])</f>
        <v>2016</v>
      </c>
    </row>
    <row r="30" spans="1:89">
      <c r="A30" t="s">
        <v>187</v>
      </c>
      <c r="B30" t="b">
        <v>0</v>
      </c>
      <c r="D30" t="b">
        <v>0</v>
      </c>
      <c r="H30" s="1">
        <v>42857</v>
      </c>
      <c r="I30" t="b">
        <v>1</v>
      </c>
      <c r="O30" t="s">
        <v>142</v>
      </c>
      <c r="P30" t="b">
        <v>0</v>
      </c>
      <c r="Q30" s="2">
        <v>42404.678449074076</v>
      </c>
      <c r="R30" s="1"/>
      <c r="S30" t="b">
        <v>0</v>
      </c>
      <c r="U30" s="1"/>
      <c r="V30" t="b">
        <v>0</v>
      </c>
      <c r="W30" s="1">
        <v>42767</v>
      </c>
      <c r="X30">
        <v>2</v>
      </c>
      <c r="Y30">
        <v>2017</v>
      </c>
      <c r="Z30" t="s">
        <v>8</v>
      </c>
      <c r="AA30" t="s">
        <v>8</v>
      </c>
      <c r="AB30" t="b">
        <v>0</v>
      </c>
      <c r="AC30" t="b">
        <v>0</v>
      </c>
      <c r="AE30" t="b">
        <v>1</v>
      </c>
      <c r="AF30" t="b">
        <v>0</v>
      </c>
      <c r="AG30" t="b">
        <v>0</v>
      </c>
      <c r="AH30" t="s">
        <v>185</v>
      </c>
      <c r="AI30" t="b">
        <v>0</v>
      </c>
      <c r="AK30" t="b">
        <v>0</v>
      </c>
      <c r="AL30" s="1"/>
      <c r="AM30" t="s">
        <v>162</v>
      </c>
      <c r="AN30" s="2">
        <v>44297.8278587963</v>
      </c>
      <c r="AP30" s="2">
        <v>43836.762685185182</v>
      </c>
      <c r="AQ30" s="1"/>
      <c r="AS30" t="b">
        <v>0</v>
      </c>
      <c r="AV30" t="s">
        <v>153</v>
      </c>
      <c r="BB30" t="s">
        <v>188</v>
      </c>
      <c r="BD30" t="b">
        <v>1</v>
      </c>
      <c r="BH30" t="s">
        <v>142</v>
      </c>
      <c r="BI30" t="s">
        <v>150</v>
      </c>
      <c r="BJ30" t="s">
        <v>95</v>
      </c>
      <c r="BK30" t="s">
        <v>95</v>
      </c>
      <c r="BQ30" t="s">
        <v>96</v>
      </c>
      <c r="BR30" t="b">
        <v>0</v>
      </c>
      <c r="BT30" t="b">
        <v>0</v>
      </c>
      <c r="BW30" t="s">
        <v>103</v>
      </c>
      <c r="BX30" t="b">
        <v>0</v>
      </c>
      <c r="BY30" s="2">
        <v>44376.857557870368</v>
      </c>
      <c r="CB30" t="b">
        <v>0</v>
      </c>
      <c r="CC30" t="b">
        <v>1</v>
      </c>
      <c r="CF30">
        <v>56500</v>
      </c>
      <c r="CH30">
        <v>56500</v>
      </c>
      <c r="CI30">
        <v>100</v>
      </c>
      <c r="CJ30">
        <v>0</v>
      </c>
      <c r="CK30">
        <f>YEAR(tbl_Opportunity[[#This Row],[Close Date]])</f>
        <v>2017</v>
      </c>
    </row>
    <row r="31" spans="1:89">
      <c r="A31" t="s">
        <v>189</v>
      </c>
      <c r="B31" t="b">
        <v>0</v>
      </c>
      <c r="D31" t="b">
        <v>0</v>
      </c>
      <c r="H31" s="1">
        <v>42419</v>
      </c>
      <c r="I31" t="b">
        <v>1</v>
      </c>
      <c r="O31" t="s">
        <v>142</v>
      </c>
      <c r="P31" t="b">
        <v>1</v>
      </c>
      <c r="Q31" s="2">
        <v>42408.862905092596</v>
      </c>
      <c r="R31" s="1"/>
      <c r="S31" t="b">
        <v>0</v>
      </c>
      <c r="U31" s="1"/>
      <c r="V31" t="b">
        <v>0</v>
      </c>
      <c r="W31" s="1">
        <v>42370</v>
      </c>
      <c r="X31">
        <v>1</v>
      </c>
      <c r="Y31">
        <v>2016</v>
      </c>
      <c r="Z31" t="s">
        <v>8</v>
      </c>
      <c r="AA31" t="s">
        <v>8</v>
      </c>
      <c r="AB31" t="b">
        <v>0</v>
      </c>
      <c r="AC31" t="b">
        <v>0</v>
      </c>
      <c r="AE31" t="b">
        <v>0</v>
      </c>
      <c r="AF31" t="b">
        <v>0</v>
      </c>
      <c r="AG31" t="b">
        <v>0</v>
      </c>
      <c r="AH31" t="s">
        <v>185</v>
      </c>
      <c r="AI31" t="b">
        <v>0</v>
      </c>
      <c r="AK31" t="b">
        <v>0</v>
      </c>
      <c r="AL31" s="1"/>
      <c r="AM31" t="s">
        <v>99</v>
      </c>
      <c r="AN31" s="2">
        <v>44284.559351851851</v>
      </c>
      <c r="AP31" s="2">
        <v>43836.762685185182</v>
      </c>
      <c r="AQ31" s="1"/>
      <c r="AS31" t="b">
        <v>0</v>
      </c>
      <c r="AV31" t="s">
        <v>93</v>
      </c>
      <c r="BB31" t="s">
        <v>190</v>
      </c>
      <c r="BD31" t="b">
        <v>1</v>
      </c>
      <c r="BH31" t="s">
        <v>142</v>
      </c>
      <c r="BJ31" t="s">
        <v>102</v>
      </c>
      <c r="BK31" t="s">
        <v>102</v>
      </c>
      <c r="BL31" t="s">
        <v>191</v>
      </c>
      <c r="BQ31" t="s">
        <v>96</v>
      </c>
      <c r="BR31" t="b">
        <v>0</v>
      </c>
      <c r="BT31" t="b">
        <v>0</v>
      </c>
      <c r="BW31" t="s">
        <v>103</v>
      </c>
      <c r="BX31" t="b">
        <v>0</v>
      </c>
      <c r="BY31" s="2">
        <v>44376.857557870368</v>
      </c>
      <c r="CB31" t="b">
        <v>0</v>
      </c>
      <c r="CC31" t="b">
        <v>1</v>
      </c>
      <c r="CI31">
        <v>100</v>
      </c>
      <c r="CJ31">
        <v>0</v>
      </c>
      <c r="CK31">
        <f>YEAR(tbl_Opportunity[[#This Row],[Close Date]])</f>
        <v>2016</v>
      </c>
    </row>
    <row r="32" spans="1:89">
      <c r="A32" t="s">
        <v>192</v>
      </c>
      <c r="B32" t="b">
        <v>0</v>
      </c>
      <c r="D32" t="b">
        <v>0</v>
      </c>
      <c r="H32" s="1">
        <v>43462</v>
      </c>
      <c r="I32" t="b">
        <v>1</v>
      </c>
      <c r="J32" t="s">
        <v>193</v>
      </c>
      <c r="O32" t="s">
        <v>194</v>
      </c>
      <c r="P32" t="b">
        <v>1</v>
      </c>
      <c r="Q32" s="2">
        <v>42422.68378472222</v>
      </c>
      <c r="R32" s="1"/>
      <c r="S32" t="b">
        <v>0</v>
      </c>
      <c r="U32" s="1"/>
      <c r="V32" t="b">
        <v>0</v>
      </c>
      <c r="W32" s="1">
        <v>43191</v>
      </c>
      <c r="X32">
        <v>4</v>
      </c>
      <c r="Y32">
        <v>2018</v>
      </c>
      <c r="Z32" t="s">
        <v>90</v>
      </c>
      <c r="AA32" t="s">
        <v>90</v>
      </c>
      <c r="AB32" t="b">
        <v>0</v>
      </c>
      <c r="AC32" t="b">
        <v>0</v>
      </c>
      <c r="AE32" t="b">
        <v>1</v>
      </c>
      <c r="AF32" t="b">
        <v>0</v>
      </c>
      <c r="AG32" t="b">
        <v>0</v>
      </c>
      <c r="AH32" t="s">
        <v>185</v>
      </c>
      <c r="AI32" t="b">
        <v>0</v>
      </c>
      <c r="AJ32" t="s">
        <v>195</v>
      </c>
      <c r="AK32" t="b">
        <v>0</v>
      </c>
      <c r="AL32" s="1">
        <v>43574</v>
      </c>
      <c r="AM32" t="s">
        <v>162</v>
      </c>
      <c r="AN32" s="2">
        <v>44296.959062499998</v>
      </c>
      <c r="AP32" s="2">
        <v>43627.852731481478</v>
      </c>
      <c r="AQ32" s="1"/>
      <c r="AS32" t="b">
        <v>0</v>
      </c>
      <c r="AU32" t="s">
        <v>196</v>
      </c>
      <c r="AV32" t="s">
        <v>197</v>
      </c>
      <c r="BB32" t="s">
        <v>198</v>
      </c>
      <c r="BD32" t="b">
        <v>0</v>
      </c>
      <c r="BH32" t="s">
        <v>199</v>
      </c>
      <c r="BI32" t="s">
        <v>200</v>
      </c>
      <c r="BJ32" t="s">
        <v>196</v>
      </c>
      <c r="BL32" t="s">
        <v>201</v>
      </c>
      <c r="BM32" t="s">
        <v>202</v>
      </c>
      <c r="BN32" t="s">
        <v>203</v>
      </c>
      <c r="BQ32" t="s">
        <v>204</v>
      </c>
      <c r="BR32" t="b">
        <v>0</v>
      </c>
      <c r="BT32" t="b">
        <v>0</v>
      </c>
      <c r="BW32" t="s">
        <v>97</v>
      </c>
      <c r="BX32" t="b">
        <v>0</v>
      </c>
      <c r="BY32" s="2">
        <v>44376.857557870368</v>
      </c>
      <c r="CB32" t="b">
        <v>0</v>
      </c>
      <c r="CC32" t="b">
        <v>0</v>
      </c>
      <c r="CF32">
        <v>57394</v>
      </c>
      <c r="CH32">
        <v>0</v>
      </c>
      <c r="CI32">
        <v>0</v>
      </c>
      <c r="CJ32">
        <v>0</v>
      </c>
      <c r="CK32">
        <f>YEAR(tbl_Opportunity[[#This Row],[Close Date]])</f>
        <v>2018</v>
      </c>
    </row>
    <row r="33" spans="1:89">
      <c r="A33" t="s">
        <v>205</v>
      </c>
      <c r="B33" t="b">
        <v>0</v>
      </c>
      <c r="D33" t="b">
        <v>0</v>
      </c>
      <c r="H33" s="1">
        <v>42474</v>
      </c>
      <c r="I33" t="b">
        <v>1</v>
      </c>
      <c r="O33" t="s">
        <v>142</v>
      </c>
      <c r="P33" t="b">
        <v>0</v>
      </c>
      <c r="Q33" s="2">
        <v>42424.920752314814</v>
      </c>
      <c r="R33" s="1"/>
      <c r="S33" t="b">
        <v>0</v>
      </c>
      <c r="U33" s="1"/>
      <c r="V33" t="b">
        <v>0</v>
      </c>
      <c r="W33" s="1">
        <v>42401</v>
      </c>
      <c r="X33">
        <v>2</v>
      </c>
      <c r="Y33">
        <v>2016</v>
      </c>
      <c r="Z33" t="s">
        <v>8</v>
      </c>
      <c r="AA33" t="s">
        <v>8</v>
      </c>
      <c r="AB33" t="b">
        <v>0</v>
      </c>
      <c r="AC33" t="b">
        <v>0</v>
      </c>
      <c r="AE33" t="b">
        <v>1</v>
      </c>
      <c r="AF33" t="b">
        <v>0</v>
      </c>
      <c r="AG33" t="b">
        <v>0</v>
      </c>
      <c r="AH33" t="s">
        <v>185</v>
      </c>
      <c r="AI33" t="b">
        <v>0</v>
      </c>
      <c r="AK33" t="b">
        <v>0</v>
      </c>
      <c r="AL33" s="1">
        <v>43161</v>
      </c>
      <c r="AM33" t="s">
        <v>162</v>
      </c>
      <c r="AN33" s="2">
        <v>44297.8278587963</v>
      </c>
      <c r="AP33" s="2">
        <v>43836.762685185182</v>
      </c>
      <c r="AQ33" s="1"/>
      <c r="AS33" t="b">
        <v>0</v>
      </c>
      <c r="AV33" t="s">
        <v>153</v>
      </c>
      <c r="BB33" t="s">
        <v>206</v>
      </c>
      <c r="BD33" t="b">
        <v>1</v>
      </c>
      <c r="BH33" t="s">
        <v>142</v>
      </c>
      <c r="BI33" t="s">
        <v>150</v>
      </c>
      <c r="BJ33" t="s">
        <v>95</v>
      </c>
      <c r="BK33" t="s">
        <v>95</v>
      </c>
      <c r="BQ33" t="s">
        <v>96</v>
      </c>
      <c r="BR33" t="b">
        <v>0</v>
      </c>
      <c r="BT33" t="b">
        <v>0</v>
      </c>
      <c r="BW33" t="s">
        <v>103</v>
      </c>
      <c r="BX33" t="b">
        <v>0</v>
      </c>
      <c r="BY33" s="2">
        <v>44376.857557870368</v>
      </c>
      <c r="CB33" t="b">
        <v>0</v>
      </c>
      <c r="CC33" t="b">
        <v>1</v>
      </c>
      <c r="CF33">
        <v>65000</v>
      </c>
      <c r="CH33">
        <v>65000</v>
      </c>
      <c r="CI33">
        <v>100</v>
      </c>
      <c r="CJ33">
        <v>0</v>
      </c>
      <c r="CK33">
        <f>YEAR(tbl_Opportunity[[#This Row],[Close Date]])</f>
        <v>2016</v>
      </c>
    </row>
    <row r="34" spans="1:89">
      <c r="A34" t="s">
        <v>168</v>
      </c>
      <c r="B34" t="b">
        <v>0</v>
      </c>
      <c r="D34" t="b">
        <v>0</v>
      </c>
      <c r="H34" s="1">
        <v>42735</v>
      </c>
      <c r="I34" t="b">
        <v>1</v>
      </c>
      <c r="O34" t="s">
        <v>89</v>
      </c>
      <c r="P34" t="b">
        <v>0</v>
      </c>
      <c r="Q34" s="2">
        <v>42425.894965277781</v>
      </c>
      <c r="R34" s="1"/>
      <c r="S34" t="b">
        <v>0</v>
      </c>
      <c r="U34" s="1"/>
      <c r="V34" t="b">
        <v>0</v>
      </c>
      <c r="W34" s="1">
        <v>42461</v>
      </c>
      <c r="X34">
        <v>4</v>
      </c>
      <c r="Y34">
        <v>2016</v>
      </c>
      <c r="Z34" t="s">
        <v>90</v>
      </c>
      <c r="AA34" t="s">
        <v>90</v>
      </c>
      <c r="AB34" t="b">
        <v>0</v>
      </c>
      <c r="AC34" t="b">
        <v>0</v>
      </c>
      <c r="AE34" t="b">
        <v>1</v>
      </c>
      <c r="AF34" t="b">
        <v>0</v>
      </c>
      <c r="AG34" t="b">
        <v>0</v>
      </c>
      <c r="AH34" t="s">
        <v>185</v>
      </c>
      <c r="AI34" t="b">
        <v>0</v>
      </c>
      <c r="AK34" t="b">
        <v>0</v>
      </c>
      <c r="AL34" s="1"/>
      <c r="AM34" t="s">
        <v>92</v>
      </c>
      <c r="AN34" s="2">
        <v>43836.763020833336</v>
      </c>
      <c r="AP34" s="2">
        <v>43836.763020833336</v>
      </c>
      <c r="AQ34" s="1"/>
      <c r="AS34" t="b">
        <v>0</v>
      </c>
      <c r="AV34" t="s">
        <v>105</v>
      </c>
      <c r="BB34" t="s">
        <v>207</v>
      </c>
      <c r="BD34" t="b">
        <v>0</v>
      </c>
      <c r="BH34" t="s">
        <v>89</v>
      </c>
      <c r="BI34" t="s">
        <v>150</v>
      </c>
      <c r="BQ34" t="s">
        <v>96</v>
      </c>
      <c r="BR34" t="b">
        <v>0</v>
      </c>
      <c r="BT34" t="b">
        <v>0</v>
      </c>
      <c r="BW34" t="s">
        <v>97</v>
      </c>
      <c r="BX34" t="b">
        <v>0</v>
      </c>
      <c r="BY34" s="2">
        <v>44376.857557870368</v>
      </c>
      <c r="CB34" t="b">
        <v>0</v>
      </c>
      <c r="CC34" t="b">
        <v>0</v>
      </c>
      <c r="CF34">
        <v>65000</v>
      </c>
      <c r="CH34">
        <v>0</v>
      </c>
      <c r="CI34">
        <v>0</v>
      </c>
      <c r="CJ34">
        <v>0</v>
      </c>
      <c r="CK34">
        <f>YEAR(tbl_Opportunity[[#This Row],[Close Date]])</f>
        <v>2016</v>
      </c>
    </row>
    <row r="35" spans="1:89">
      <c r="A35" t="s">
        <v>208</v>
      </c>
      <c r="B35" t="b">
        <v>0</v>
      </c>
      <c r="D35" t="b">
        <v>0</v>
      </c>
      <c r="H35" s="1">
        <v>43032</v>
      </c>
      <c r="I35" t="b">
        <v>1</v>
      </c>
      <c r="L35" t="s">
        <v>209</v>
      </c>
      <c r="O35" t="s">
        <v>194</v>
      </c>
      <c r="P35" t="b">
        <v>0</v>
      </c>
      <c r="Q35" s="2">
        <v>42426.852569444447</v>
      </c>
      <c r="R35" s="1"/>
      <c r="S35" t="b">
        <v>0</v>
      </c>
      <c r="U35" s="1"/>
      <c r="V35" t="b">
        <v>0</v>
      </c>
      <c r="W35" s="1">
        <v>42826</v>
      </c>
      <c r="X35">
        <v>4</v>
      </c>
      <c r="Y35">
        <v>2017</v>
      </c>
      <c r="Z35" t="s">
        <v>8</v>
      </c>
      <c r="AA35" t="s">
        <v>8</v>
      </c>
      <c r="AB35" t="b">
        <v>0</v>
      </c>
      <c r="AC35" t="b">
        <v>0</v>
      </c>
      <c r="AE35" t="b">
        <v>1</v>
      </c>
      <c r="AF35" t="b">
        <v>0</v>
      </c>
      <c r="AG35" t="b">
        <v>0</v>
      </c>
      <c r="AH35" t="s">
        <v>210</v>
      </c>
      <c r="AI35" t="b">
        <v>0</v>
      </c>
      <c r="AJ35" t="s">
        <v>211</v>
      </c>
      <c r="AK35" t="b">
        <v>0</v>
      </c>
      <c r="AL35" s="1">
        <v>42985</v>
      </c>
      <c r="AM35" t="s">
        <v>162</v>
      </c>
      <c r="AN35" s="2">
        <v>44297.837673611109</v>
      </c>
      <c r="AP35" s="2">
        <v>43169.630393518521</v>
      </c>
      <c r="AQ35" s="1"/>
      <c r="AS35" t="b">
        <v>0</v>
      </c>
      <c r="AU35" t="s">
        <v>212</v>
      </c>
      <c r="AV35" t="s">
        <v>213</v>
      </c>
      <c r="BB35" t="s">
        <v>214</v>
      </c>
      <c r="BD35" t="b">
        <v>0</v>
      </c>
      <c r="BH35" t="s">
        <v>215</v>
      </c>
      <c r="BI35" t="s">
        <v>200</v>
      </c>
      <c r="BJ35" t="s">
        <v>216</v>
      </c>
      <c r="BL35" t="s">
        <v>209</v>
      </c>
      <c r="BM35" t="s">
        <v>202</v>
      </c>
      <c r="BN35" t="s">
        <v>203</v>
      </c>
      <c r="BQ35" t="s">
        <v>204</v>
      </c>
      <c r="BR35" t="b">
        <v>0</v>
      </c>
      <c r="BT35" t="b">
        <v>0</v>
      </c>
      <c r="BW35" t="s">
        <v>103</v>
      </c>
      <c r="BX35" t="b">
        <v>0</v>
      </c>
      <c r="BY35" s="2">
        <v>44376.857557870368</v>
      </c>
      <c r="BZ35" t="s">
        <v>217</v>
      </c>
      <c r="CB35" t="b">
        <v>0</v>
      </c>
      <c r="CC35" t="b">
        <v>1</v>
      </c>
      <c r="CF35">
        <v>50015</v>
      </c>
      <c r="CH35">
        <v>50015</v>
      </c>
      <c r="CI35">
        <v>100</v>
      </c>
      <c r="CJ35">
        <v>0</v>
      </c>
      <c r="CK35">
        <f>YEAR(tbl_Opportunity[[#This Row],[Close Date]])</f>
        <v>2017</v>
      </c>
    </row>
    <row r="36" spans="1:89">
      <c r="A36" t="s">
        <v>218</v>
      </c>
      <c r="B36" t="b">
        <v>0</v>
      </c>
      <c r="D36" t="b">
        <v>0</v>
      </c>
      <c r="H36" s="1">
        <v>42676</v>
      </c>
      <c r="I36" t="b">
        <v>1</v>
      </c>
      <c r="O36" t="s">
        <v>194</v>
      </c>
      <c r="P36" t="b">
        <v>0</v>
      </c>
      <c r="Q36" s="2">
        <v>42426.908796296295</v>
      </c>
      <c r="R36" s="1"/>
      <c r="S36" t="b">
        <v>0</v>
      </c>
      <c r="U36" s="1"/>
      <c r="V36" t="b">
        <v>0</v>
      </c>
      <c r="W36" s="1">
        <v>42461</v>
      </c>
      <c r="X36">
        <v>4</v>
      </c>
      <c r="Y36">
        <v>2016</v>
      </c>
      <c r="Z36" t="s">
        <v>8</v>
      </c>
      <c r="AA36" t="s">
        <v>8</v>
      </c>
      <c r="AB36" t="b">
        <v>0</v>
      </c>
      <c r="AC36" t="b">
        <v>0</v>
      </c>
      <c r="AE36" t="b">
        <v>1</v>
      </c>
      <c r="AF36" t="b">
        <v>0</v>
      </c>
      <c r="AG36" t="b">
        <v>0</v>
      </c>
      <c r="AH36" t="s">
        <v>219</v>
      </c>
      <c r="AI36" t="b">
        <v>0</v>
      </c>
      <c r="AJ36" t="s">
        <v>195</v>
      </c>
      <c r="AK36" t="b">
        <v>0</v>
      </c>
      <c r="AL36" s="1">
        <v>42908</v>
      </c>
      <c r="AM36" t="s">
        <v>162</v>
      </c>
      <c r="AN36" s="2">
        <v>44297.837673611109</v>
      </c>
      <c r="AP36" s="2">
        <v>43169.630393518521</v>
      </c>
      <c r="AQ36" s="1"/>
      <c r="AS36" t="b">
        <v>0</v>
      </c>
      <c r="AU36" t="s">
        <v>220</v>
      </c>
      <c r="AV36" t="s">
        <v>213</v>
      </c>
      <c r="BB36" t="s">
        <v>221</v>
      </c>
      <c r="BD36" t="b">
        <v>0</v>
      </c>
      <c r="BH36" t="s">
        <v>215</v>
      </c>
      <c r="BI36" t="s">
        <v>200</v>
      </c>
      <c r="BJ36" t="s">
        <v>216</v>
      </c>
      <c r="BL36" t="s">
        <v>222</v>
      </c>
      <c r="BM36" t="s">
        <v>202</v>
      </c>
      <c r="BN36" t="s">
        <v>203</v>
      </c>
      <c r="BQ36" t="s">
        <v>204</v>
      </c>
      <c r="BR36" t="b">
        <v>0</v>
      </c>
      <c r="BT36" t="b">
        <v>0</v>
      </c>
      <c r="BW36" t="s">
        <v>103</v>
      </c>
      <c r="BX36" t="b">
        <v>1</v>
      </c>
      <c r="BY36" s="2">
        <v>44376.857557870368</v>
      </c>
      <c r="BZ36" t="s">
        <v>217</v>
      </c>
      <c r="CB36" t="b">
        <v>0</v>
      </c>
      <c r="CC36" t="b">
        <v>1</v>
      </c>
      <c r="CF36">
        <v>48555</v>
      </c>
      <c r="CH36">
        <v>48555</v>
      </c>
      <c r="CI36">
        <v>100</v>
      </c>
      <c r="CJ36">
        <v>0</v>
      </c>
      <c r="CK36">
        <f>YEAR(tbl_Opportunity[[#This Row],[Close Date]])</f>
        <v>2016</v>
      </c>
    </row>
    <row r="37" spans="1:89">
      <c r="A37" t="s">
        <v>223</v>
      </c>
      <c r="B37" t="b">
        <v>0</v>
      </c>
      <c r="D37" t="b">
        <v>0</v>
      </c>
      <c r="H37" s="1">
        <v>42513</v>
      </c>
      <c r="I37" t="b">
        <v>1</v>
      </c>
      <c r="O37" t="s">
        <v>194</v>
      </c>
      <c r="P37" t="b">
        <v>0</v>
      </c>
      <c r="Q37" s="2">
        <v>42430.714872685188</v>
      </c>
      <c r="R37" s="1"/>
      <c r="S37" t="b">
        <v>0</v>
      </c>
      <c r="U37" s="1"/>
      <c r="V37" t="b">
        <v>0</v>
      </c>
      <c r="W37" s="1">
        <v>42401</v>
      </c>
      <c r="X37">
        <v>2</v>
      </c>
      <c r="Y37">
        <v>2016</v>
      </c>
      <c r="Z37" t="s">
        <v>8</v>
      </c>
      <c r="AA37" t="s">
        <v>8</v>
      </c>
      <c r="AB37" t="b">
        <v>0</v>
      </c>
      <c r="AC37" t="b">
        <v>0</v>
      </c>
      <c r="AE37" t="b">
        <v>1</v>
      </c>
      <c r="AF37" t="b">
        <v>0</v>
      </c>
      <c r="AG37" t="b">
        <v>0</v>
      </c>
      <c r="AH37" t="s">
        <v>219</v>
      </c>
      <c r="AI37" t="b">
        <v>0</v>
      </c>
      <c r="AK37" t="b">
        <v>0</v>
      </c>
      <c r="AL37" s="1">
        <v>42487</v>
      </c>
      <c r="AM37" t="s">
        <v>162</v>
      </c>
      <c r="AN37" s="2">
        <v>44297.837673611109</v>
      </c>
      <c r="AP37" s="2">
        <v>43169.630393518521</v>
      </c>
      <c r="AQ37" s="1"/>
      <c r="AS37" t="b">
        <v>0</v>
      </c>
      <c r="AU37" t="s">
        <v>216</v>
      </c>
      <c r="AV37" t="s">
        <v>213</v>
      </c>
      <c r="BB37" t="s">
        <v>224</v>
      </c>
      <c r="BD37" t="b">
        <v>0</v>
      </c>
      <c r="BH37" t="s">
        <v>215</v>
      </c>
      <c r="BI37" t="s">
        <v>200</v>
      </c>
      <c r="BJ37" t="s">
        <v>216</v>
      </c>
      <c r="BM37" t="s">
        <v>225</v>
      </c>
      <c r="BN37" t="s">
        <v>203</v>
      </c>
      <c r="BQ37" t="s">
        <v>204</v>
      </c>
      <c r="BR37" t="b">
        <v>0</v>
      </c>
      <c r="BT37" t="b">
        <v>0</v>
      </c>
      <c r="BW37" t="s">
        <v>103</v>
      </c>
      <c r="BX37" t="b">
        <v>0</v>
      </c>
      <c r="BY37" s="2">
        <v>44376.857557870368</v>
      </c>
      <c r="BZ37" t="s">
        <v>217</v>
      </c>
      <c r="CB37" t="b">
        <v>0</v>
      </c>
      <c r="CC37" t="b">
        <v>1</v>
      </c>
      <c r="CF37">
        <v>5050</v>
      </c>
      <c r="CH37">
        <v>5050</v>
      </c>
      <c r="CI37">
        <v>100</v>
      </c>
      <c r="CJ37">
        <v>0</v>
      </c>
      <c r="CK37">
        <f>YEAR(tbl_Opportunity[[#This Row],[Close Date]])</f>
        <v>2016</v>
      </c>
    </row>
    <row r="38" spans="1:89">
      <c r="A38" t="s">
        <v>226</v>
      </c>
      <c r="B38" t="b">
        <v>0</v>
      </c>
      <c r="D38" t="b">
        <v>0</v>
      </c>
      <c r="H38" s="1">
        <v>43008</v>
      </c>
      <c r="I38" t="b">
        <v>0</v>
      </c>
      <c r="O38" t="s">
        <v>99</v>
      </c>
      <c r="P38" t="b">
        <v>0</v>
      </c>
      <c r="Q38" s="2">
        <v>42431.68990740741</v>
      </c>
      <c r="R38" s="1"/>
      <c r="S38" t="b">
        <v>0</v>
      </c>
      <c r="U38" s="1"/>
      <c r="V38" t="b">
        <v>0</v>
      </c>
      <c r="W38" s="1">
        <v>42795</v>
      </c>
      <c r="X38">
        <v>3</v>
      </c>
      <c r="Y38">
        <v>2017</v>
      </c>
      <c r="Z38" t="s">
        <v>161</v>
      </c>
      <c r="AA38" t="s">
        <v>161</v>
      </c>
      <c r="AB38" t="b">
        <v>0</v>
      </c>
      <c r="AC38" t="b">
        <v>0</v>
      </c>
      <c r="AE38" t="b">
        <v>0</v>
      </c>
      <c r="AF38" t="b">
        <v>0</v>
      </c>
      <c r="AG38" t="b">
        <v>0</v>
      </c>
      <c r="AH38" t="s">
        <v>219</v>
      </c>
      <c r="AI38" t="b">
        <v>0</v>
      </c>
      <c r="AK38" t="b">
        <v>0</v>
      </c>
      <c r="AL38" s="1"/>
      <c r="AM38" t="s">
        <v>92</v>
      </c>
      <c r="AN38" s="2">
        <v>43836.661909722221</v>
      </c>
      <c r="AP38" s="2"/>
      <c r="AQ38" s="1"/>
      <c r="AS38" t="b">
        <v>0</v>
      </c>
      <c r="AV38" t="s">
        <v>105</v>
      </c>
      <c r="BB38" t="s">
        <v>227</v>
      </c>
      <c r="BD38" t="b">
        <v>0</v>
      </c>
      <c r="BH38" t="s">
        <v>228</v>
      </c>
      <c r="BI38" t="s">
        <v>229</v>
      </c>
      <c r="BQ38" t="s">
        <v>165</v>
      </c>
      <c r="BR38" t="b">
        <v>0</v>
      </c>
      <c r="BT38" t="b">
        <v>0</v>
      </c>
      <c r="BW38" t="s">
        <v>166</v>
      </c>
      <c r="BX38" t="b">
        <v>0</v>
      </c>
      <c r="BY38" s="2">
        <v>44376.857557870368</v>
      </c>
      <c r="CB38" t="b">
        <v>0</v>
      </c>
      <c r="CC38" t="b">
        <v>0</v>
      </c>
      <c r="CF38">
        <v>65000</v>
      </c>
      <c r="CJ38">
        <v>0</v>
      </c>
      <c r="CK38">
        <f>YEAR(tbl_Opportunity[[#This Row],[Close Date]])</f>
        <v>2017</v>
      </c>
    </row>
    <row r="39" spans="1:89">
      <c r="A39" t="s">
        <v>230</v>
      </c>
      <c r="B39" t="b">
        <v>0</v>
      </c>
      <c r="D39" t="b">
        <v>0</v>
      </c>
      <c r="H39" s="1">
        <v>42916</v>
      </c>
      <c r="I39" t="b">
        <v>0</v>
      </c>
      <c r="O39" t="s">
        <v>99</v>
      </c>
      <c r="P39" t="b">
        <v>0</v>
      </c>
      <c r="Q39" s="2">
        <v>42431.695231481484</v>
      </c>
      <c r="R39" s="1"/>
      <c r="S39" t="b">
        <v>0</v>
      </c>
      <c r="U39" s="1"/>
      <c r="V39" t="b">
        <v>0</v>
      </c>
      <c r="W39" s="1">
        <v>42767</v>
      </c>
      <c r="X39">
        <v>2</v>
      </c>
      <c r="Y39">
        <v>2017</v>
      </c>
      <c r="Z39" t="s">
        <v>161</v>
      </c>
      <c r="AA39" t="s">
        <v>161</v>
      </c>
      <c r="AB39" t="b">
        <v>0</v>
      </c>
      <c r="AC39" t="b">
        <v>0</v>
      </c>
      <c r="AE39" t="b">
        <v>0</v>
      </c>
      <c r="AF39" t="b">
        <v>0</v>
      </c>
      <c r="AG39" t="b">
        <v>0</v>
      </c>
      <c r="AH39" t="s">
        <v>219</v>
      </c>
      <c r="AI39" t="b">
        <v>0</v>
      </c>
      <c r="AK39" t="b">
        <v>0</v>
      </c>
      <c r="AL39" s="1"/>
      <c r="AM39" t="s">
        <v>92</v>
      </c>
      <c r="AN39" s="2">
        <v>43836.661909722221</v>
      </c>
      <c r="AP39" s="2"/>
      <c r="AQ39" s="1"/>
      <c r="AS39" t="b">
        <v>0</v>
      </c>
      <c r="AV39" t="s">
        <v>105</v>
      </c>
      <c r="BB39" t="s">
        <v>231</v>
      </c>
      <c r="BD39" t="b">
        <v>0</v>
      </c>
      <c r="BH39" t="s">
        <v>228</v>
      </c>
      <c r="BI39" t="s">
        <v>229</v>
      </c>
      <c r="BQ39" t="s">
        <v>165</v>
      </c>
      <c r="BR39" t="b">
        <v>0</v>
      </c>
      <c r="BT39" t="b">
        <v>0</v>
      </c>
      <c r="BW39" t="s">
        <v>166</v>
      </c>
      <c r="BX39" t="b">
        <v>0</v>
      </c>
      <c r="BY39" s="2">
        <v>44376.857557870368</v>
      </c>
      <c r="CB39" t="b">
        <v>0</v>
      </c>
      <c r="CC39" t="b">
        <v>0</v>
      </c>
      <c r="CF39">
        <v>65000</v>
      </c>
      <c r="CJ39">
        <v>0</v>
      </c>
      <c r="CK39">
        <f>YEAR(tbl_Opportunity[[#This Row],[Close Date]])</f>
        <v>2017</v>
      </c>
    </row>
    <row r="40" spans="1:89">
      <c r="A40" t="s">
        <v>232</v>
      </c>
      <c r="B40" t="b">
        <v>0</v>
      </c>
      <c r="D40" t="b">
        <v>0</v>
      </c>
      <c r="H40" s="1">
        <v>43322</v>
      </c>
      <c r="I40" t="b">
        <v>1</v>
      </c>
      <c r="O40" t="s">
        <v>89</v>
      </c>
      <c r="P40" t="b">
        <v>0</v>
      </c>
      <c r="Q40" s="2">
        <v>42431.853750000002</v>
      </c>
      <c r="R40" s="1"/>
      <c r="S40" t="b">
        <v>0</v>
      </c>
      <c r="U40" s="1"/>
      <c r="V40" t="b">
        <v>0</v>
      </c>
      <c r="W40" s="1">
        <v>43160</v>
      </c>
      <c r="X40">
        <v>3</v>
      </c>
      <c r="Y40">
        <v>2018</v>
      </c>
      <c r="Z40" t="s">
        <v>8</v>
      </c>
      <c r="AA40" t="s">
        <v>8</v>
      </c>
      <c r="AB40" t="b">
        <v>0</v>
      </c>
      <c r="AC40" t="b">
        <v>0</v>
      </c>
      <c r="AE40" t="b">
        <v>1</v>
      </c>
      <c r="AF40" t="b">
        <v>0</v>
      </c>
      <c r="AG40" t="b">
        <v>0</v>
      </c>
      <c r="AH40" t="s">
        <v>219</v>
      </c>
      <c r="AI40" t="b">
        <v>0</v>
      </c>
      <c r="AK40" t="b">
        <v>0</v>
      </c>
      <c r="AL40" s="1"/>
      <c r="AM40" t="s">
        <v>99</v>
      </c>
      <c r="AN40" s="2">
        <v>44186.750833333332</v>
      </c>
      <c r="AP40" s="2">
        <v>43836.76290509259</v>
      </c>
      <c r="AQ40" s="1"/>
      <c r="AS40" t="b">
        <v>0</v>
      </c>
      <c r="AV40" t="s">
        <v>105</v>
      </c>
      <c r="BB40" t="s">
        <v>233</v>
      </c>
      <c r="BD40" t="b">
        <v>1</v>
      </c>
      <c r="BH40" t="s">
        <v>114</v>
      </c>
      <c r="BI40" t="s">
        <v>150</v>
      </c>
      <c r="BK40" t="s">
        <v>157</v>
      </c>
      <c r="BQ40" t="s">
        <v>96</v>
      </c>
      <c r="BR40" t="b">
        <v>0</v>
      </c>
      <c r="BS40" t="s">
        <v>157</v>
      </c>
      <c r="BT40" t="b">
        <v>0</v>
      </c>
      <c r="BW40" t="s">
        <v>103</v>
      </c>
      <c r="BX40" t="b">
        <v>0</v>
      </c>
      <c r="BY40" s="2">
        <v>44376.857557870368</v>
      </c>
      <c r="CB40" t="b">
        <v>0</v>
      </c>
      <c r="CC40" t="b">
        <v>1</v>
      </c>
      <c r="CF40">
        <v>365000</v>
      </c>
      <c r="CH40">
        <v>365000</v>
      </c>
      <c r="CI40">
        <v>100</v>
      </c>
      <c r="CJ40">
        <v>0</v>
      </c>
      <c r="CK40">
        <f>YEAR(tbl_Opportunity[[#This Row],[Close Date]])</f>
        <v>2018</v>
      </c>
    </row>
    <row r="41" spans="1:89">
      <c r="A41" t="s">
        <v>234</v>
      </c>
      <c r="B41" t="b">
        <v>0</v>
      </c>
      <c r="D41" t="b">
        <v>0</v>
      </c>
      <c r="H41" s="1">
        <v>43644</v>
      </c>
      <c r="I41" t="b">
        <v>1</v>
      </c>
      <c r="J41" t="s">
        <v>235</v>
      </c>
      <c r="O41" t="s">
        <v>194</v>
      </c>
      <c r="P41" t="b">
        <v>0</v>
      </c>
      <c r="Q41" s="2">
        <v>42432.044918981483</v>
      </c>
      <c r="R41" s="1"/>
      <c r="S41" t="b">
        <v>0</v>
      </c>
      <c r="U41" s="1"/>
      <c r="V41" t="b">
        <v>0</v>
      </c>
      <c r="W41" s="1">
        <v>43497</v>
      </c>
      <c r="X41">
        <v>2</v>
      </c>
      <c r="Y41">
        <v>2019</v>
      </c>
      <c r="Z41" t="s">
        <v>90</v>
      </c>
      <c r="AA41" t="s">
        <v>90</v>
      </c>
      <c r="AB41" t="b">
        <v>0</v>
      </c>
      <c r="AC41" t="b">
        <v>0</v>
      </c>
      <c r="AE41" t="b">
        <v>1</v>
      </c>
      <c r="AF41" t="b">
        <v>0</v>
      </c>
      <c r="AG41" t="b">
        <v>0</v>
      </c>
      <c r="AH41" t="s">
        <v>219</v>
      </c>
      <c r="AI41" t="b">
        <v>0</v>
      </c>
      <c r="AJ41" t="s">
        <v>211</v>
      </c>
      <c r="AK41" t="b">
        <v>0</v>
      </c>
      <c r="AL41" s="1">
        <v>43333</v>
      </c>
      <c r="AM41" t="s">
        <v>162</v>
      </c>
      <c r="AN41" s="2">
        <v>44297.837673611109</v>
      </c>
      <c r="AP41" s="2">
        <v>43587.095289351855</v>
      </c>
      <c r="AQ41" s="1"/>
      <c r="AS41" t="b">
        <v>0</v>
      </c>
      <c r="AU41" t="s">
        <v>216</v>
      </c>
      <c r="AV41" t="s">
        <v>213</v>
      </c>
      <c r="AY41" t="s">
        <v>236</v>
      </c>
      <c r="AZ41" t="s">
        <v>237</v>
      </c>
      <c r="BB41" t="s">
        <v>238</v>
      </c>
      <c r="BD41" t="b">
        <v>0</v>
      </c>
      <c r="BH41" t="s">
        <v>199</v>
      </c>
      <c r="BI41" t="s">
        <v>200</v>
      </c>
      <c r="BJ41" t="s">
        <v>216</v>
      </c>
      <c r="BL41" t="s">
        <v>239</v>
      </c>
      <c r="BM41" t="s">
        <v>202</v>
      </c>
      <c r="BN41" t="s">
        <v>203</v>
      </c>
      <c r="BQ41" t="s">
        <v>204</v>
      </c>
      <c r="BR41" t="b">
        <v>0</v>
      </c>
      <c r="BT41" t="b">
        <v>0</v>
      </c>
      <c r="BW41" t="s">
        <v>97</v>
      </c>
      <c r="BX41" t="b">
        <v>0</v>
      </c>
      <c r="BY41" s="2">
        <v>44376.857557870368</v>
      </c>
      <c r="CB41" t="b">
        <v>0</v>
      </c>
      <c r="CC41" t="b">
        <v>0</v>
      </c>
      <c r="CF41">
        <v>57394</v>
      </c>
      <c r="CH41">
        <v>0</v>
      </c>
      <c r="CI41">
        <v>0</v>
      </c>
      <c r="CJ41">
        <v>0</v>
      </c>
      <c r="CK41">
        <f>YEAR(tbl_Opportunity[[#This Row],[Close Date]])</f>
        <v>2019</v>
      </c>
    </row>
    <row r="42" spans="1:89">
      <c r="A42" t="s">
        <v>240</v>
      </c>
      <c r="B42" t="b">
        <v>0</v>
      </c>
      <c r="D42" t="b">
        <v>0</v>
      </c>
      <c r="H42" s="1">
        <v>42643</v>
      </c>
      <c r="I42" t="b">
        <v>1</v>
      </c>
      <c r="O42" t="s">
        <v>89</v>
      </c>
      <c r="P42" t="b">
        <v>0</v>
      </c>
      <c r="Q42" s="2">
        <v>42432.135370370372</v>
      </c>
      <c r="R42" s="1"/>
      <c r="S42" t="b">
        <v>0</v>
      </c>
      <c r="U42" s="1"/>
      <c r="V42" t="b">
        <v>0</v>
      </c>
      <c r="W42" s="1">
        <v>42430</v>
      </c>
      <c r="X42">
        <v>3</v>
      </c>
      <c r="Y42">
        <v>2016</v>
      </c>
      <c r="Z42" t="s">
        <v>90</v>
      </c>
      <c r="AA42" t="s">
        <v>90</v>
      </c>
      <c r="AB42" t="b">
        <v>0</v>
      </c>
      <c r="AC42" t="b">
        <v>0</v>
      </c>
      <c r="AE42" t="b">
        <v>1</v>
      </c>
      <c r="AF42" t="b">
        <v>0</v>
      </c>
      <c r="AG42" t="b">
        <v>0</v>
      </c>
      <c r="AH42" t="s">
        <v>219</v>
      </c>
      <c r="AI42" t="b">
        <v>0</v>
      </c>
      <c r="AK42" t="b">
        <v>0</v>
      </c>
      <c r="AL42" s="1"/>
      <c r="AM42" t="s">
        <v>92</v>
      </c>
      <c r="AN42" s="2">
        <v>43836.763020833336</v>
      </c>
      <c r="AP42" s="2">
        <v>43836.763020833336</v>
      </c>
      <c r="AQ42" s="1"/>
      <c r="AS42" t="b">
        <v>0</v>
      </c>
      <c r="AV42" t="s">
        <v>105</v>
      </c>
      <c r="BB42" t="s">
        <v>241</v>
      </c>
      <c r="BD42" t="b">
        <v>0</v>
      </c>
      <c r="BH42" t="s">
        <v>89</v>
      </c>
      <c r="BI42" t="s">
        <v>150</v>
      </c>
      <c r="BQ42" t="s">
        <v>96</v>
      </c>
      <c r="BR42" t="b">
        <v>0</v>
      </c>
      <c r="BT42" t="b">
        <v>0</v>
      </c>
      <c r="BW42" t="s">
        <v>97</v>
      </c>
      <c r="BX42" t="b">
        <v>0</v>
      </c>
      <c r="BY42" s="2">
        <v>44376.857557870368</v>
      </c>
      <c r="CB42" t="b">
        <v>0</v>
      </c>
      <c r="CC42" t="b">
        <v>0</v>
      </c>
      <c r="CF42">
        <v>365000</v>
      </c>
      <c r="CH42">
        <v>0</v>
      </c>
      <c r="CI42">
        <v>0</v>
      </c>
      <c r="CJ42">
        <v>0</v>
      </c>
      <c r="CK42">
        <f>YEAR(tbl_Opportunity[[#This Row],[Close Date]])</f>
        <v>2016</v>
      </c>
    </row>
    <row r="43" spans="1:89">
      <c r="A43" t="s">
        <v>242</v>
      </c>
      <c r="B43" t="b">
        <v>0</v>
      </c>
      <c r="D43" t="b">
        <v>0</v>
      </c>
      <c r="H43" s="1">
        <v>42643</v>
      </c>
      <c r="I43" t="b">
        <v>1</v>
      </c>
      <c r="O43" t="s">
        <v>89</v>
      </c>
      <c r="P43" t="b">
        <v>0</v>
      </c>
      <c r="Q43" s="2">
        <v>42432.149965277778</v>
      </c>
      <c r="R43" s="1"/>
      <c r="S43" t="b">
        <v>0</v>
      </c>
      <c r="U43" s="1"/>
      <c r="V43" t="b">
        <v>0</v>
      </c>
      <c r="W43" s="1">
        <v>42430</v>
      </c>
      <c r="X43">
        <v>3</v>
      </c>
      <c r="Y43">
        <v>2016</v>
      </c>
      <c r="Z43" t="s">
        <v>90</v>
      </c>
      <c r="AA43" t="s">
        <v>90</v>
      </c>
      <c r="AB43" t="b">
        <v>0</v>
      </c>
      <c r="AC43" t="b">
        <v>0</v>
      </c>
      <c r="AE43" t="b">
        <v>1</v>
      </c>
      <c r="AF43" t="b">
        <v>0</v>
      </c>
      <c r="AG43" t="b">
        <v>0</v>
      </c>
      <c r="AH43" t="s">
        <v>243</v>
      </c>
      <c r="AI43" t="b">
        <v>0</v>
      </c>
      <c r="AK43" t="b">
        <v>0</v>
      </c>
      <c r="AL43" s="1"/>
      <c r="AM43" t="s">
        <v>92</v>
      </c>
      <c r="AN43" s="2">
        <v>43836.763020833336</v>
      </c>
      <c r="AP43" s="2">
        <v>43836.763020833336</v>
      </c>
      <c r="AQ43" s="1"/>
      <c r="AS43" t="b">
        <v>0</v>
      </c>
      <c r="AV43" t="s">
        <v>105</v>
      </c>
      <c r="BB43" t="s">
        <v>244</v>
      </c>
      <c r="BD43" t="b">
        <v>0</v>
      </c>
      <c r="BH43" t="s">
        <v>89</v>
      </c>
      <c r="BI43" t="s">
        <v>150</v>
      </c>
      <c r="BQ43" t="s">
        <v>96</v>
      </c>
      <c r="BR43" t="b">
        <v>0</v>
      </c>
      <c r="BT43" t="b">
        <v>0</v>
      </c>
      <c r="BW43" t="s">
        <v>97</v>
      </c>
      <c r="BX43" t="b">
        <v>0</v>
      </c>
      <c r="BY43" s="2">
        <v>44376.857557870368</v>
      </c>
      <c r="CB43" t="b">
        <v>0</v>
      </c>
      <c r="CC43" t="b">
        <v>0</v>
      </c>
      <c r="CF43">
        <v>365000</v>
      </c>
      <c r="CH43">
        <v>0</v>
      </c>
      <c r="CI43">
        <v>0</v>
      </c>
      <c r="CJ43">
        <v>0</v>
      </c>
      <c r="CK43">
        <f>YEAR(tbl_Opportunity[[#This Row],[Close Date]])</f>
        <v>2016</v>
      </c>
    </row>
    <row r="44" spans="1:89">
      <c r="A44" t="s">
        <v>245</v>
      </c>
      <c r="B44" t="b">
        <v>0</v>
      </c>
      <c r="D44" t="b">
        <v>0</v>
      </c>
      <c r="E44" t="s">
        <v>246</v>
      </c>
      <c r="H44" s="1">
        <v>42585</v>
      </c>
      <c r="I44" t="b">
        <v>1</v>
      </c>
      <c r="O44" t="s">
        <v>194</v>
      </c>
      <c r="P44" t="b">
        <v>0</v>
      </c>
      <c r="Q44" s="2">
        <v>42435.764756944445</v>
      </c>
      <c r="R44" s="1"/>
      <c r="S44" t="b">
        <v>0</v>
      </c>
      <c r="U44" s="1"/>
      <c r="V44" t="b">
        <v>0</v>
      </c>
      <c r="W44" s="1">
        <v>42430</v>
      </c>
      <c r="X44">
        <v>3</v>
      </c>
      <c r="Y44">
        <v>2016</v>
      </c>
      <c r="Z44" t="s">
        <v>8</v>
      </c>
      <c r="AA44" t="s">
        <v>8</v>
      </c>
      <c r="AB44" t="b">
        <v>0</v>
      </c>
      <c r="AC44" t="b">
        <v>0</v>
      </c>
      <c r="AE44" t="b">
        <v>1</v>
      </c>
      <c r="AF44" t="b">
        <v>0</v>
      </c>
      <c r="AG44" t="b">
        <v>0</v>
      </c>
      <c r="AH44" t="s">
        <v>243</v>
      </c>
      <c r="AI44" t="b">
        <v>0</v>
      </c>
      <c r="AJ44" t="s">
        <v>195</v>
      </c>
      <c r="AK44" t="b">
        <v>0</v>
      </c>
      <c r="AL44" s="1">
        <v>42487</v>
      </c>
      <c r="AM44" t="s">
        <v>162</v>
      </c>
      <c r="AN44" s="2">
        <v>44296.95826388889</v>
      </c>
      <c r="AP44" s="2">
        <v>43169.630393518521</v>
      </c>
      <c r="AQ44" s="1"/>
      <c r="AS44" t="b">
        <v>0</v>
      </c>
      <c r="AU44" t="s">
        <v>247</v>
      </c>
      <c r="AV44" t="s">
        <v>248</v>
      </c>
      <c r="BB44" t="s">
        <v>249</v>
      </c>
      <c r="BD44" t="b">
        <v>0</v>
      </c>
      <c r="BH44" t="s">
        <v>215</v>
      </c>
      <c r="BI44" t="s">
        <v>200</v>
      </c>
      <c r="BJ44" t="s">
        <v>250</v>
      </c>
      <c r="BL44" t="s">
        <v>251</v>
      </c>
      <c r="BM44" t="s">
        <v>202</v>
      </c>
      <c r="BN44" t="s">
        <v>203</v>
      </c>
      <c r="BQ44" t="s">
        <v>204</v>
      </c>
      <c r="BR44" t="b">
        <v>0</v>
      </c>
      <c r="BT44" t="b">
        <v>0</v>
      </c>
      <c r="BW44" t="s">
        <v>103</v>
      </c>
      <c r="BX44" t="b">
        <v>0</v>
      </c>
      <c r="BY44" s="2">
        <v>44376.857557870368</v>
      </c>
      <c r="BZ44" t="s">
        <v>217</v>
      </c>
      <c r="CB44" t="b">
        <v>0</v>
      </c>
      <c r="CC44" t="b">
        <v>1</v>
      </c>
      <c r="CF44">
        <v>28500</v>
      </c>
      <c r="CH44">
        <v>28500</v>
      </c>
      <c r="CI44">
        <v>100</v>
      </c>
      <c r="CJ44">
        <v>0</v>
      </c>
      <c r="CK44">
        <f>YEAR(tbl_Opportunity[[#This Row],[Close Date]])</f>
        <v>2016</v>
      </c>
    </row>
    <row r="45" spans="1:89">
      <c r="A45" t="s">
        <v>252</v>
      </c>
      <c r="B45" t="b">
        <v>0</v>
      </c>
      <c r="D45" t="b">
        <v>0</v>
      </c>
      <c r="H45" s="1">
        <v>42517</v>
      </c>
      <c r="I45" t="b">
        <v>1</v>
      </c>
      <c r="O45" t="s">
        <v>142</v>
      </c>
      <c r="P45" t="b">
        <v>0</v>
      </c>
      <c r="Q45" s="2">
        <v>42436.819513888891</v>
      </c>
      <c r="R45" s="1"/>
      <c r="S45" t="b">
        <v>0</v>
      </c>
      <c r="U45" s="1"/>
      <c r="V45" t="b">
        <v>0</v>
      </c>
      <c r="W45" s="1">
        <v>42401</v>
      </c>
      <c r="X45">
        <v>2</v>
      </c>
      <c r="Y45">
        <v>2016</v>
      </c>
      <c r="Z45" t="s">
        <v>8</v>
      </c>
      <c r="AA45" t="s">
        <v>8</v>
      </c>
      <c r="AB45" t="b">
        <v>0</v>
      </c>
      <c r="AC45" t="b">
        <v>0</v>
      </c>
      <c r="AE45" t="b">
        <v>1</v>
      </c>
      <c r="AF45" t="b">
        <v>0</v>
      </c>
      <c r="AG45" t="b">
        <v>0</v>
      </c>
      <c r="AH45" t="s">
        <v>243</v>
      </c>
      <c r="AI45" t="b">
        <v>0</v>
      </c>
      <c r="AK45" t="b">
        <v>0</v>
      </c>
      <c r="AL45" s="1">
        <v>42436</v>
      </c>
      <c r="AM45" t="s">
        <v>99</v>
      </c>
      <c r="AN45" s="2">
        <v>44175.885671296295</v>
      </c>
      <c r="AP45" s="2">
        <v>43836.76290509259</v>
      </c>
      <c r="AQ45" s="1"/>
      <c r="AS45" t="b">
        <v>0</v>
      </c>
      <c r="AV45" t="s">
        <v>105</v>
      </c>
      <c r="BB45" t="s">
        <v>253</v>
      </c>
      <c r="BD45" t="b">
        <v>1</v>
      </c>
      <c r="BH45" t="s">
        <v>142</v>
      </c>
      <c r="BI45" t="s">
        <v>150</v>
      </c>
      <c r="BJ45" t="s">
        <v>95</v>
      </c>
      <c r="BK45" t="s">
        <v>95</v>
      </c>
      <c r="BQ45" t="s">
        <v>96</v>
      </c>
      <c r="BR45" t="b">
        <v>0</v>
      </c>
      <c r="BT45" t="b">
        <v>0</v>
      </c>
      <c r="BW45" t="s">
        <v>103</v>
      </c>
      <c r="BX45" t="b">
        <v>0</v>
      </c>
      <c r="BY45" s="2">
        <v>44376.857557870368</v>
      </c>
      <c r="CB45" t="b">
        <v>0</v>
      </c>
      <c r="CC45" t="b">
        <v>1</v>
      </c>
      <c r="CF45">
        <v>101700</v>
      </c>
      <c r="CH45">
        <v>101700</v>
      </c>
      <c r="CI45">
        <v>100</v>
      </c>
      <c r="CJ45">
        <v>0</v>
      </c>
      <c r="CK45">
        <f>YEAR(tbl_Opportunity[[#This Row],[Close Date]])</f>
        <v>2016</v>
      </c>
    </row>
    <row r="46" spans="1:89">
      <c r="A46" t="s">
        <v>254</v>
      </c>
      <c r="B46" t="b">
        <v>0</v>
      </c>
      <c r="D46" t="b">
        <v>0</v>
      </c>
      <c r="H46" s="1">
        <v>43019</v>
      </c>
      <c r="I46" t="b">
        <v>1</v>
      </c>
      <c r="L46" t="s">
        <v>255</v>
      </c>
      <c r="O46" t="s">
        <v>142</v>
      </c>
      <c r="P46" t="b">
        <v>0</v>
      </c>
      <c r="Q46" s="2">
        <v>42438.982800925929</v>
      </c>
      <c r="R46" s="1"/>
      <c r="S46" t="b">
        <v>0</v>
      </c>
      <c r="U46" s="1"/>
      <c r="V46" t="b">
        <v>0</v>
      </c>
      <c r="W46" s="1">
        <v>42826</v>
      </c>
      <c r="X46">
        <v>4</v>
      </c>
      <c r="Y46">
        <v>2017</v>
      </c>
      <c r="Z46" t="s">
        <v>8</v>
      </c>
      <c r="AA46" t="s">
        <v>8</v>
      </c>
      <c r="AB46" t="b">
        <v>0</v>
      </c>
      <c r="AC46" t="b">
        <v>0</v>
      </c>
      <c r="AE46" t="b">
        <v>1</v>
      </c>
      <c r="AF46" t="b">
        <v>0</v>
      </c>
      <c r="AG46" t="b">
        <v>0</v>
      </c>
      <c r="AH46" t="s">
        <v>243</v>
      </c>
      <c r="AI46" t="b">
        <v>0</v>
      </c>
      <c r="AK46" t="b">
        <v>0</v>
      </c>
      <c r="AL46" s="1">
        <v>43251</v>
      </c>
      <c r="AM46" t="s">
        <v>162</v>
      </c>
      <c r="AN46" s="2">
        <v>44297.8278587963</v>
      </c>
      <c r="AP46" s="2">
        <v>43836.76290509259</v>
      </c>
      <c r="AQ46" s="1"/>
      <c r="AS46" t="b">
        <v>0</v>
      </c>
      <c r="AV46" t="s">
        <v>153</v>
      </c>
      <c r="BB46" t="s">
        <v>256</v>
      </c>
      <c r="BD46" t="b">
        <v>1</v>
      </c>
      <c r="BH46" t="s">
        <v>142</v>
      </c>
      <c r="BI46" t="s">
        <v>150</v>
      </c>
      <c r="BJ46" t="s">
        <v>95</v>
      </c>
      <c r="BK46" t="s">
        <v>95</v>
      </c>
      <c r="BQ46" t="s">
        <v>96</v>
      </c>
      <c r="BR46" t="b">
        <v>0</v>
      </c>
      <c r="BT46" t="b">
        <v>0</v>
      </c>
      <c r="BW46" t="s">
        <v>103</v>
      </c>
      <c r="BX46" t="b">
        <v>0</v>
      </c>
      <c r="BY46" s="2">
        <v>44376.857557870368</v>
      </c>
      <c r="CB46" t="b">
        <v>0</v>
      </c>
      <c r="CC46" t="b">
        <v>1</v>
      </c>
      <c r="CF46">
        <v>137500</v>
      </c>
      <c r="CH46">
        <v>137500</v>
      </c>
      <c r="CI46">
        <v>100</v>
      </c>
      <c r="CJ46">
        <v>0</v>
      </c>
      <c r="CK46">
        <f>YEAR(tbl_Opportunity[[#This Row],[Close Date]])</f>
        <v>2017</v>
      </c>
    </row>
    <row r="47" spans="1:89">
      <c r="A47" t="s">
        <v>257</v>
      </c>
      <c r="B47" t="b">
        <v>0</v>
      </c>
      <c r="D47" t="b">
        <v>0</v>
      </c>
      <c r="H47" s="1">
        <v>42463</v>
      </c>
      <c r="I47" t="b">
        <v>1</v>
      </c>
      <c r="O47" t="s">
        <v>258</v>
      </c>
      <c r="P47" t="b">
        <v>0</v>
      </c>
      <c r="Q47" s="2">
        <v>42439.609039351853</v>
      </c>
      <c r="R47" s="1"/>
      <c r="S47" t="b">
        <v>0</v>
      </c>
      <c r="U47" s="1"/>
      <c r="V47" t="b">
        <v>0</v>
      </c>
      <c r="W47" s="1">
        <v>42401</v>
      </c>
      <c r="X47">
        <v>2</v>
      </c>
      <c r="Y47">
        <v>2016</v>
      </c>
      <c r="Z47" t="s">
        <v>8</v>
      </c>
      <c r="AA47" t="s">
        <v>8</v>
      </c>
      <c r="AB47" t="b">
        <v>0</v>
      </c>
      <c r="AC47" t="b">
        <v>0</v>
      </c>
      <c r="AE47" t="b">
        <v>1</v>
      </c>
      <c r="AF47" t="b">
        <v>0</v>
      </c>
      <c r="AG47" t="b">
        <v>0</v>
      </c>
      <c r="AH47" t="s">
        <v>243</v>
      </c>
      <c r="AI47" t="b">
        <v>0</v>
      </c>
      <c r="AJ47" t="s">
        <v>211</v>
      </c>
      <c r="AK47" t="b">
        <v>0</v>
      </c>
      <c r="AL47" s="1">
        <v>42908</v>
      </c>
      <c r="AM47" t="s">
        <v>162</v>
      </c>
      <c r="AN47" s="2">
        <v>44296.95826388889</v>
      </c>
      <c r="AP47" s="2">
        <v>43169.630393518521</v>
      </c>
      <c r="AQ47" s="1"/>
      <c r="AS47" t="b">
        <v>0</v>
      </c>
      <c r="AU47" t="s">
        <v>247</v>
      </c>
      <c r="AV47" t="s">
        <v>176</v>
      </c>
      <c r="BB47" t="s">
        <v>259</v>
      </c>
      <c r="BD47" t="b">
        <v>0</v>
      </c>
      <c r="BH47" t="s">
        <v>260</v>
      </c>
      <c r="BI47" t="s">
        <v>200</v>
      </c>
      <c r="BJ47" t="s">
        <v>250</v>
      </c>
      <c r="BL47" t="s">
        <v>261</v>
      </c>
      <c r="BM47" t="s">
        <v>202</v>
      </c>
      <c r="BN47" t="s">
        <v>203</v>
      </c>
      <c r="BQ47" t="s">
        <v>204</v>
      </c>
      <c r="BR47" t="b">
        <v>0</v>
      </c>
      <c r="BT47" t="b">
        <v>0</v>
      </c>
      <c r="BW47" t="s">
        <v>103</v>
      </c>
      <c r="BX47" t="b">
        <v>0</v>
      </c>
      <c r="BY47" s="2">
        <v>44376.857557870368</v>
      </c>
      <c r="CB47" t="b">
        <v>0</v>
      </c>
      <c r="CC47" t="b">
        <v>1</v>
      </c>
      <c r="CF47">
        <v>27800</v>
      </c>
      <c r="CH47">
        <v>27800</v>
      </c>
      <c r="CI47">
        <v>100</v>
      </c>
      <c r="CJ47">
        <v>0</v>
      </c>
      <c r="CK47">
        <f>YEAR(tbl_Opportunity[[#This Row],[Close Date]])</f>
        <v>2016</v>
      </c>
    </row>
    <row r="48" spans="1:89">
      <c r="A48" t="s">
        <v>262</v>
      </c>
      <c r="B48" t="b">
        <v>0</v>
      </c>
      <c r="D48" t="b">
        <v>0</v>
      </c>
      <c r="H48" s="1">
        <v>44742</v>
      </c>
      <c r="I48" t="b">
        <v>1</v>
      </c>
      <c r="J48" t="s">
        <v>140</v>
      </c>
      <c r="O48" t="s">
        <v>258</v>
      </c>
      <c r="P48" t="b">
        <v>0</v>
      </c>
      <c r="Q48" s="2">
        <v>42439.612337962964</v>
      </c>
      <c r="R48" s="1"/>
      <c r="S48" t="b">
        <v>0</v>
      </c>
      <c r="U48" s="1"/>
      <c r="V48" t="b">
        <v>0</v>
      </c>
      <c r="W48" s="1">
        <v>44593</v>
      </c>
      <c r="X48">
        <v>2</v>
      </c>
      <c r="Y48">
        <v>2022</v>
      </c>
      <c r="Z48" t="s">
        <v>90</v>
      </c>
      <c r="AA48" t="s">
        <v>90</v>
      </c>
      <c r="AB48" t="b">
        <v>0</v>
      </c>
      <c r="AC48" t="b">
        <v>0</v>
      </c>
      <c r="AE48" t="b">
        <v>1</v>
      </c>
      <c r="AF48" t="b">
        <v>0</v>
      </c>
      <c r="AG48" t="b">
        <v>0</v>
      </c>
      <c r="AH48" t="s">
        <v>243</v>
      </c>
      <c r="AI48" t="b">
        <v>0</v>
      </c>
      <c r="AJ48" t="s">
        <v>195</v>
      </c>
      <c r="AK48" t="b">
        <v>0</v>
      </c>
      <c r="AL48" s="1">
        <v>42887</v>
      </c>
      <c r="AM48" t="s">
        <v>162</v>
      </c>
      <c r="AN48" s="2">
        <v>44297.841840277775</v>
      </c>
      <c r="AP48" s="2">
        <v>44152.661597222221</v>
      </c>
      <c r="AQ48" s="1"/>
      <c r="AS48" t="b">
        <v>0</v>
      </c>
      <c r="AU48" t="s">
        <v>216</v>
      </c>
      <c r="AV48" t="s">
        <v>248</v>
      </c>
      <c r="BB48" t="s">
        <v>263</v>
      </c>
      <c r="BD48" t="b">
        <v>0</v>
      </c>
      <c r="BH48" t="s">
        <v>194</v>
      </c>
      <c r="BI48" t="s">
        <v>200</v>
      </c>
      <c r="BJ48" t="s">
        <v>216</v>
      </c>
      <c r="BL48" t="s">
        <v>264</v>
      </c>
      <c r="BM48" t="s">
        <v>202</v>
      </c>
      <c r="BN48" t="s">
        <v>203</v>
      </c>
      <c r="BQ48" t="s">
        <v>204</v>
      </c>
      <c r="BR48" t="b">
        <v>0</v>
      </c>
      <c r="BT48" t="b">
        <v>0</v>
      </c>
      <c r="BW48" t="s">
        <v>97</v>
      </c>
      <c r="BX48" t="b">
        <v>0</v>
      </c>
      <c r="BY48" s="2">
        <v>44376.857557870368</v>
      </c>
      <c r="BZ48" t="s">
        <v>265</v>
      </c>
      <c r="CB48" t="b">
        <v>0</v>
      </c>
      <c r="CC48" t="b">
        <v>0</v>
      </c>
      <c r="CF48">
        <v>57394</v>
      </c>
      <c r="CH48">
        <v>0</v>
      </c>
      <c r="CI48">
        <v>0</v>
      </c>
      <c r="CJ48">
        <v>0</v>
      </c>
      <c r="CK48">
        <f>YEAR(tbl_Opportunity[[#This Row],[Close Date]])</f>
        <v>2022</v>
      </c>
    </row>
    <row r="49" spans="1:89">
      <c r="A49" t="s">
        <v>266</v>
      </c>
      <c r="B49" t="b">
        <v>0</v>
      </c>
      <c r="D49" t="b">
        <v>0</v>
      </c>
      <c r="H49" s="1">
        <v>42368</v>
      </c>
      <c r="I49" t="b">
        <v>1</v>
      </c>
      <c r="O49" t="s">
        <v>258</v>
      </c>
      <c r="P49" t="b">
        <v>1</v>
      </c>
      <c r="Q49" s="2">
        <v>42439.622499999998</v>
      </c>
      <c r="R49" s="1"/>
      <c r="S49" t="b">
        <v>0</v>
      </c>
      <c r="U49" s="1"/>
      <c r="V49" t="b">
        <v>0</v>
      </c>
      <c r="W49" s="1">
        <v>42095</v>
      </c>
      <c r="X49">
        <v>4</v>
      </c>
      <c r="Y49">
        <v>2015</v>
      </c>
      <c r="Z49" t="s">
        <v>8</v>
      </c>
      <c r="AA49" t="s">
        <v>8</v>
      </c>
      <c r="AB49" t="b">
        <v>0</v>
      </c>
      <c r="AC49" t="b">
        <v>0</v>
      </c>
      <c r="AE49" t="b">
        <v>1</v>
      </c>
      <c r="AF49" t="b">
        <v>0</v>
      </c>
      <c r="AG49" t="b">
        <v>0</v>
      </c>
      <c r="AH49" t="s">
        <v>243</v>
      </c>
      <c r="AI49" t="b">
        <v>0</v>
      </c>
      <c r="AJ49" t="s">
        <v>211</v>
      </c>
      <c r="AK49" t="b">
        <v>0</v>
      </c>
      <c r="AL49" s="1">
        <v>42439</v>
      </c>
      <c r="AM49" t="s">
        <v>162</v>
      </c>
      <c r="AN49" s="2">
        <v>44296.95826388889</v>
      </c>
      <c r="AP49" s="2">
        <v>43169.630393518521</v>
      </c>
      <c r="AQ49" s="1"/>
      <c r="AS49" t="b">
        <v>0</v>
      </c>
      <c r="AU49" t="s">
        <v>216</v>
      </c>
      <c r="AV49" t="s">
        <v>176</v>
      </c>
      <c r="BB49" t="s">
        <v>267</v>
      </c>
      <c r="BD49" t="b">
        <v>0</v>
      </c>
      <c r="BH49" t="s">
        <v>260</v>
      </c>
      <c r="BI49" t="s">
        <v>200</v>
      </c>
      <c r="BJ49" t="s">
        <v>216</v>
      </c>
      <c r="BL49" t="s">
        <v>268</v>
      </c>
      <c r="BM49" t="s">
        <v>202</v>
      </c>
      <c r="BN49" t="s">
        <v>203</v>
      </c>
      <c r="BQ49" t="s">
        <v>204</v>
      </c>
      <c r="BR49" t="b">
        <v>0</v>
      </c>
      <c r="BT49" t="b">
        <v>0</v>
      </c>
      <c r="BW49" t="s">
        <v>103</v>
      </c>
      <c r="BX49" t="b">
        <v>0</v>
      </c>
      <c r="BY49" s="2">
        <v>44376.857557870368</v>
      </c>
      <c r="CB49" t="b">
        <v>0</v>
      </c>
      <c r="CC49" t="b">
        <v>1</v>
      </c>
      <c r="CF49">
        <v>32000</v>
      </c>
      <c r="CH49">
        <v>32000</v>
      </c>
      <c r="CI49">
        <v>100</v>
      </c>
      <c r="CJ49">
        <v>0</v>
      </c>
      <c r="CK49">
        <f>YEAR(tbl_Opportunity[[#This Row],[Close Date]])</f>
        <v>2015</v>
      </c>
    </row>
    <row r="50" spans="1:89">
      <c r="A50" t="s">
        <v>269</v>
      </c>
      <c r="B50" t="b">
        <v>0</v>
      </c>
      <c r="D50" t="b">
        <v>0</v>
      </c>
      <c r="H50" s="1">
        <v>44742</v>
      </c>
      <c r="I50" t="b">
        <v>1</v>
      </c>
      <c r="J50" t="s">
        <v>235</v>
      </c>
      <c r="O50" t="s">
        <v>258</v>
      </c>
      <c r="P50" t="b">
        <v>1</v>
      </c>
      <c r="Q50" s="2">
        <v>42439.62940972222</v>
      </c>
      <c r="R50" s="1"/>
      <c r="S50" t="b">
        <v>0</v>
      </c>
      <c r="U50" s="1"/>
      <c r="V50" t="b">
        <v>0</v>
      </c>
      <c r="W50" s="1">
        <v>44593</v>
      </c>
      <c r="X50">
        <v>2</v>
      </c>
      <c r="Y50">
        <v>2022</v>
      </c>
      <c r="Z50" t="s">
        <v>90</v>
      </c>
      <c r="AA50" t="s">
        <v>90</v>
      </c>
      <c r="AB50" t="b">
        <v>0</v>
      </c>
      <c r="AC50" t="b">
        <v>0</v>
      </c>
      <c r="AE50" t="b">
        <v>1</v>
      </c>
      <c r="AF50" t="b">
        <v>0</v>
      </c>
      <c r="AG50" t="b">
        <v>0</v>
      </c>
      <c r="AH50" t="s">
        <v>243</v>
      </c>
      <c r="AI50" t="b">
        <v>0</v>
      </c>
      <c r="AJ50" t="s">
        <v>195</v>
      </c>
      <c r="AK50" t="b">
        <v>0</v>
      </c>
      <c r="AL50" s="1">
        <v>43301</v>
      </c>
      <c r="AM50" t="s">
        <v>162</v>
      </c>
      <c r="AN50" s="2">
        <v>44297.841400462959</v>
      </c>
      <c r="AP50" s="2">
        <v>43931.581828703704</v>
      </c>
      <c r="AQ50" s="1"/>
      <c r="AS50" t="b">
        <v>0</v>
      </c>
      <c r="AU50" t="s">
        <v>270</v>
      </c>
      <c r="AV50" t="s">
        <v>93</v>
      </c>
      <c r="BB50" t="s">
        <v>271</v>
      </c>
      <c r="BD50" t="b">
        <v>0</v>
      </c>
      <c r="BH50" t="s">
        <v>272</v>
      </c>
      <c r="BI50" t="s">
        <v>200</v>
      </c>
      <c r="BJ50" t="s">
        <v>196</v>
      </c>
      <c r="BL50" t="s">
        <v>273</v>
      </c>
      <c r="BM50" t="s">
        <v>202</v>
      </c>
      <c r="BN50" t="s">
        <v>203</v>
      </c>
      <c r="BQ50" t="s">
        <v>204</v>
      </c>
      <c r="BR50" t="b">
        <v>0</v>
      </c>
      <c r="BT50" t="b">
        <v>0</v>
      </c>
      <c r="BW50" t="s">
        <v>97</v>
      </c>
      <c r="BX50" t="b">
        <v>0</v>
      </c>
      <c r="BY50" s="2">
        <v>44376.857557870368</v>
      </c>
      <c r="CB50" t="b">
        <v>0</v>
      </c>
      <c r="CC50" t="b">
        <v>0</v>
      </c>
      <c r="CF50">
        <v>54805</v>
      </c>
      <c r="CH50">
        <v>0</v>
      </c>
      <c r="CI50">
        <v>0</v>
      </c>
      <c r="CJ50">
        <v>0</v>
      </c>
      <c r="CK50">
        <f>YEAR(tbl_Opportunity[[#This Row],[Close Date]])</f>
        <v>2022</v>
      </c>
    </row>
    <row r="51" spans="1:89">
      <c r="A51" t="s">
        <v>274</v>
      </c>
      <c r="B51" t="b">
        <v>0</v>
      </c>
      <c r="D51" t="b">
        <v>0</v>
      </c>
      <c r="H51" s="1">
        <v>42368</v>
      </c>
      <c r="I51" t="b">
        <v>1</v>
      </c>
      <c r="O51" t="s">
        <v>258</v>
      </c>
      <c r="P51" t="b">
        <v>1</v>
      </c>
      <c r="Q51" s="2">
        <v>42439.693807870368</v>
      </c>
      <c r="R51" s="1"/>
      <c r="S51" t="b">
        <v>0</v>
      </c>
      <c r="U51" s="1"/>
      <c r="V51" t="b">
        <v>0</v>
      </c>
      <c r="W51" s="1">
        <v>42095</v>
      </c>
      <c r="X51">
        <v>4</v>
      </c>
      <c r="Y51">
        <v>2015</v>
      </c>
      <c r="Z51" t="s">
        <v>8</v>
      </c>
      <c r="AA51" t="s">
        <v>8</v>
      </c>
      <c r="AB51" t="b">
        <v>0</v>
      </c>
      <c r="AC51" t="b">
        <v>0</v>
      </c>
      <c r="AE51" t="b">
        <v>1</v>
      </c>
      <c r="AF51" t="b">
        <v>0</v>
      </c>
      <c r="AG51" t="b">
        <v>0</v>
      </c>
      <c r="AH51" t="s">
        <v>243</v>
      </c>
      <c r="AI51" t="b">
        <v>0</v>
      </c>
      <c r="AK51" t="b">
        <v>0</v>
      </c>
      <c r="AL51" s="1">
        <v>42439</v>
      </c>
      <c r="AM51" t="s">
        <v>162</v>
      </c>
      <c r="AN51" s="2">
        <v>44296.95826388889</v>
      </c>
      <c r="AP51" s="2">
        <v>43169.630393518521</v>
      </c>
      <c r="AQ51" s="1"/>
      <c r="AS51" t="b">
        <v>0</v>
      </c>
      <c r="AU51" t="s">
        <v>275</v>
      </c>
      <c r="AV51" t="s">
        <v>176</v>
      </c>
      <c r="BB51" t="s">
        <v>276</v>
      </c>
      <c r="BD51" t="b">
        <v>0</v>
      </c>
      <c r="BH51" t="s">
        <v>260</v>
      </c>
      <c r="BI51" t="s">
        <v>200</v>
      </c>
      <c r="BJ51" t="s">
        <v>216</v>
      </c>
      <c r="BL51" t="s">
        <v>277</v>
      </c>
      <c r="BM51" t="s">
        <v>202</v>
      </c>
      <c r="BN51" t="s">
        <v>203</v>
      </c>
      <c r="BQ51" t="s">
        <v>204</v>
      </c>
      <c r="BR51" t="b">
        <v>0</v>
      </c>
      <c r="BT51" t="b">
        <v>0</v>
      </c>
      <c r="BW51" t="s">
        <v>103</v>
      </c>
      <c r="BX51" t="b">
        <v>0</v>
      </c>
      <c r="BY51" s="2">
        <v>44376.857557870368</v>
      </c>
      <c r="CB51" t="b">
        <v>0</v>
      </c>
      <c r="CC51" t="b">
        <v>1</v>
      </c>
      <c r="CF51">
        <v>28700</v>
      </c>
      <c r="CH51">
        <v>28700</v>
      </c>
      <c r="CI51">
        <v>100</v>
      </c>
      <c r="CJ51">
        <v>0</v>
      </c>
      <c r="CK51">
        <f>YEAR(tbl_Opportunity[[#This Row],[Close Date]])</f>
        <v>2015</v>
      </c>
    </row>
    <row r="52" spans="1:89">
      <c r="A52" t="s">
        <v>278</v>
      </c>
      <c r="B52" t="b">
        <v>0</v>
      </c>
      <c r="D52" t="b">
        <v>0</v>
      </c>
      <c r="H52" s="1">
        <v>42369</v>
      </c>
      <c r="I52" t="b">
        <v>1</v>
      </c>
      <c r="O52" t="s">
        <v>258</v>
      </c>
      <c r="P52" t="b">
        <v>1</v>
      </c>
      <c r="Q52" s="2">
        <v>42439.728391203702</v>
      </c>
      <c r="R52" s="1"/>
      <c r="S52" t="b">
        <v>0</v>
      </c>
      <c r="U52" s="1"/>
      <c r="V52" t="b">
        <v>0</v>
      </c>
      <c r="W52" s="1">
        <v>42095</v>
      </c>
      <c r="X52">
        <v>4</v>
      </c>
      <c r="Y52">
        <v>2015</v>
      </c>
      <c r="Z52" t="s">
        <v>8</v>
      </c>
      <c r="AA52" t="s">
        <v>8</v>
      </c>
      <c r="AB52" t="b">
        <v>0</v>
      </c>
      <c r="AC52" t="b">
        <v>0</v>
      </c>
      <c r="AE52" t="b">
        <v>1</v>
      </c>
      <c r="AF52" t="b">
        <v>0</v>
      </c>
      <c r="AG52" t="b">
        <v>0</v>
      </c>
      <c r="AH52" t="s">
        <v>243</v>
      </c>
      <c r="AI52" t="b">
        <v>0</v>
      </c>
      <c r="AJ52" t="s">
        <v>211</v>
      </c>
      <c r="AK52" t="b">
        <v>0</v>
      </c>
      <c r="AL52" s="1">
        <v>42908</v>
      </c>
      <c r="AM52" t="s">
        <v>162</v>
      </c>
      <c r="AN52" s="2">
        <v>44296.95826388889</v>
      </c>
      <c r="AP52" s="2">
        <v>43169.630393518521</v>
      </c>
      <c r="AQ52" s="1"/>
      <c r="AS52" t="b">
        <v>0</v>
      </c>
      <c r="AU52" t="s">
        <v>216</v>
      </c>
      <c r="AV52" t="s">
        <v>176</v>
      </c>
      <c r="BB52" t="s">
        <v>279</v>
      </c>
      <c r="BD52" t="b">
        <v>0</v>
      </c>
      <c r="BH52" t="s">
        <v>215</v>
      </c>
      <c r="BI52" t="s">
        <v>200</v>
      </c>
      <c r="BJ52" t="s">
        <v>216</v>
      </c>
      <c r="BL52" t="s">
        <v>280</v>
      </c>
      <c r="BM52" t="s">
        <v>202</v>
      </c>
      <c r="BN52" t="s">
        <v>203</v>
      </c>
      <c r="BQ52" t="s">
        <v>204</v>
      </c>
      <c r="BR52" t="b">
        <v>0</v>
      </c>
      <c r="BT52" t="b">
        <v>0</v>
      </c>
      <c r="BW52" t="s">
        <v>103</v>
      </c>
      <c r="BX52" t="b">
        <v>0</v>
      </c>
      <c r="BY52" s="2">
        <v>44376.857557870368</v>
      </c>
      <c r="BZ52" t="s">
        <v>217</v>
      </c>
      <c r="CB52" t="b">
        <v>0</v>
      </c>
      <c r="CC52" t="b">
        <v>1</v>
      </c>
      <c r="CF52">
        <v>28300</v>
      </c>
      <c r="CH52">
        <v>28300</v>
      </c>
      <c r="CI52">
        <v>100</v>
      </c>
      <c r="CJ52">
        <v>0</v>
      </c>
      <c r="CK52">
        <f>YEAR(tbl_Opportunity[[#This Row],[Close Date]])</f>
        <v>2015</v>
      </c>
    </row>
    <row r="53" spans="1:89">
      <c r="A53" t="s">
        <v>281</v>
      </c>
      <c r="B53" t="b">
        <v>0</v>
      </c>
      <c r="D53" t="b">
        <v>0</v>
      </c>
      <c r="H53" s="1">
        <v>42369</v>
      </c>
      <c r="I53" t="b">
        <v>1</v>
      </c>
      <c r="O53" t="s">
        <v>258</v>
      </c>
      <c r="P53" t="b">
        <v>1</v>
      </c>
      <c r="Q53" s="2">
        <v>42439.817349537036</v>
      </c>
      <c r="R53" s="1"/>
      <c r="S53" t="b">
        <v>0</v>
      </c>
      <c r="U53" s="1"/>
      <c r="V53" t="b">
        <v>0</v>
      </c>
      <c r="W53" s="1">
        <v>42095</v>
      </c>
      <c r="X53">
        <v>4</v>
      </c>
      <c r="Y53">
        <v>2015</v>
      </c>
      <c r="Z53" t="s">
        <v>8</v>
      </c>
      <c r="AA53" t="s">
        <v>8</v>
      </c>
      <c r="AB53" t="b">
        <v>0</v>
      </c>
      <c r="AC53" t="b">
        <v>0</v>
      </c>
      <c r="AE53" t="b">
        <v>1</v>
      </c>
      <c r="AF53" t="b">
        <v>0</v>
      </c>
      <c r="AG53" t="b">
        <v>0</v>
      </c>
      <c r="AH53" t="s">
        <v>129</v>
      </c>
      <c r="AI53" t="b">
        <v>0</v>
      </c>
      <c r="AJ53" t="s">
        <v>195</v>
      </c>
      <c r="AK53" t="b">
        <v>0</v>
      </c>
      <c r="AL53" s="1">
        <v>42908</v>
      </c>
      <c r="AM53" t="s">
        <v>162</v>
      </c>
      <c r="AN53" s="2">
        <v>44296.95826388889</v>
      </c>
      <c r="AP53" s="2">
        <v>43169.630393518521</v>
      </c>
      <c r="AQ53" s="1"/>
      <c r="AS53" t="b">
        <v>0</v>
      </c>
      <c r="AU53" t="s">
        <v>247</v>
      </c>
      <c r="AV53" t="s">
        <v>176</v>
      </c>
      <c r="BB53" t="s">
        <v>282</v>
      </c>
      <c r="BD53" t="b">
        <v>0</v>
      </c>
      <c r="BH53" t="s">
        <v>215</v>
      </c>
      <c r="BI53" t="s">
        <v>200</v>
      </c>
      <c r="BJ53" t="s">
        <v>250</v>
      </c>
      <c r="BL53" t="s">
        <v>283</v>
      </c>
      <c r="BM53" t="s">
        <v>202</v>
      </c>
      <c r="BN53" t="s">
        <v>203</v>
      </c>
      <c r="BQ53" t="s">
        <v>204</v>
      </c>
      <c r="BR53" t="b">
        <v>0</v>
      </c>
      <c r="BT53" t="b">
        <v>0</v>
      </c>
      <c r="BW53" t="s">
        <v>103</v>
      </c>
      <c r="BX53" t="b">
        <v>0</v>
      </c>
      <c r="BY53" s="2">
        <v>44376.857557870368</v>
      </c>
      <c r="BZ53" t="s">
        <v>217</v>
      </c>
      <c r="CB53" t="b">
        <v>0</v>
      </c>
      <c r="CC53" t="b">
        <v>1</v>
      </c>
      <c r="CF53">
        <v>28200</v>
      </c>
      <c r="CH53">
        <v>28200</v>
      </c>
      <c r="CI53">
        <v>100</v>
      </c>
      <c r="CJ53">
        <v>0</v>
      </c>
      <c r="CK53">
        <f>YEAR(tbl_Opportunity[[#This Row],[Close Date]])</f>
        <v>2015</v>
      </c>
    </row>
    <row r="54" spans="1:89">
      <c r="A54" t="s">
        <v>284</v>
      </c>
      <c r="B54" t="b">
        <v>0</v>
      </c>
      <c r="D54" t="b">
        <v>0</v>
      </c>
      <c r="H54" s="1">
        <v>43830</v>
      </c>
      <c r="I54" t="b">
        <v>1</v>
      </c>
      <c r="J54" t="s">
        <v>105</v>
      </c>
      <c r="O54" t="s">
        <v>258</v>
      </c>
      <c r="P54" t="b">
        <v>1</v>
      </c>
      <c r="Q54" s="2">
        <v>42439.823576388888</v>
      </c>
      <c r="R54" s="1"/>
      <c r="S54" t="b">
        <v>0</v>
      </c>
      <c r="U54" s="1"/>
      <c r="V54" t="b">
        <v>0</v>
      </c>
      <c r="W54" s="1">
        <v>43556</v>
      </c>
      <c r="X54">
        <v>4</v>
      </c>
      <c r="Y54">
        <v>2019</v>
      </c>
      <c r="Z54" t="s">
        <v>90</v>
      </c>
      <c r="AA54" t="s">
        <v>90</v>
      </c>
      <c r="AB54" t="b">
        <v>0</v>
      </c>
      <c r="AC54" t="b">
        <v>0</v>
      </c>
      <c r="AE54" t="b">
        <v>1</v>
      </c>
      <c r="AF54" t="b">
        <v>0</v>
      </c>
      <c r="AG54" t="b">
        <v>0</v>
      </c>
      <c r="AH54" t="s">
        <v>91</v>
      </c>
      <c r="AI54" t="b">
        <v>0</v>
      </c>
      <c r="AJ54" t="s">
        <v>211</v>
      </c>
      <c r="AK54" t="b">
        <v>0</v>
      </c>
      <c r="AL54" s="1">
        <v>43573</v>
      </c>
      <c r="AM54" t="s">
        <v>162</v>
      </c>
      <c r="AN54" s="2">
        <v>44297.856377314813</v>
      </c>
      <c r="AP54" s="2">
        <v>43739.721655092595</v>
      </c>
      <c r="AQ54" s="1"/>
      <c r="AS54" t="b">
        <v>0</v>
      </c>
      <c r="AU54" t="s">
        <v>196</v>
      </c>
      <c r="AV54" t="s">
        <v>248</v>
      </c>
      <c r="AY54" t="s">
        <v>236</v>
      </c>
      <c r="AZ54" t="s">
        <v>237</v>
      </c>
      <c r="BB54" t="s">
        <v>285</v>
      </c>
      <c r="BD54" t="b">
        <v>0</v>
      </c>
      <c r="BH54" t="s">
        <v>199</v>
      </c>
      <c r="BI54" t="s">
        <v>200</v>
      </c>
      <c r="BJ54" t="s">
        <v>196</v>
      </c>
      <c r="BL54" t="s">
        <v>286</v>
      </c>
      <c r="BM54" t="s">
        <v>202</v>
      </c>
      <c r="BN54" t="s">
        <v>203</v>
      </c>
      <c r="BP54" t="s">
        <v>287</v>
      </c>
      <c r="BQ54" t="s">
        <v>204</v>
      </c>
      <c r="BR54" t="b">
        <v>0</v>
      </c>
      <c r="BT54" t="b">
        <v>0</v>
      </c>
      <c r="BW54" t="s">
        <v>97</v>
      </c>
      <c r="BX54" t="b">
        <v>1</v>
      </c>
      <c r="BY54" s="2">
        <v>44376.857557870368</v>
      </c>
      <c r="CB54" t="b">
        <v>0</v>
      </c>
      <c r="CC54" t="b">
        <v>0</v>
      </c>
      <c r="CF54">
        <v>72600</v>
      </c>
      <c r="CH54">
        <v>0</v>
      </c>
      <c r="CI54">
        <v>0</v>
      </c>
      <c r="CJ54">
        <v>0</v>
      </c>
      <c r="CK54">
        <f>YEAR(tbl_Opportunity[[#This Row],[Close Date]])</f>
        <v>2019</v>
      </c>
    </row>
    <row r="55" spans="1:89">
      <c r="A55" t="s">
        <v>288</v>
      </c>
      <c r="B55" t="b">
        <v>0</v>
      </c>
      <c r="D55" t="b">
        <v>0</v>
      </c>
      <c r="H55" s="1">
        <v>42369</v>
      </c>
      <c r="I55" t="b">
        <v>1</v>
      </c>
      <c r="L55" t="s">
        <v>289</v>
      </c>
      <c r="O55" t="s">
        <v>258</v>
      </c>
      <c r="P55" t="b">
        <v>1</v>
      </c>
      <c r="Q55" s="2">
        <v>42439.828194444446</v>
      </c>
      <c r="R55" s="1"/>
      <c r="S55" t="b">
        <v>0</v>
      </c>
      <c r="U55" s="1"/>
      <c r="V55" t="b">
        <v>0</v>
      </c>
      <c r="W55" s="1">
        <v>42095</v>
      </c>
      <c r="X55">
        <v>4</v>
      </c>
      <c r="Y55">
        <v>2015</v>
      </c>
      <c r="Z55" t="s">
        <v>8</v>
      </c>
      <c r="AA55" t="s">
        <v>8</v>
      </c>
      <c r="AB55" t="b">
        <v>0</v>
      </c>
      <c r="AC55" t="b">
        <v>0</v>
      </c>
      <c r="AE55" t="b">
        <v>1</v>
      </c>
      <c r="AF55" t="b">
        <v>0</v>
      </c>
      <c r="AG55" t="b">
        <v>0</v>
      </c>
      <c r="AH55" t="s">
        <v>91</v>
      </c>
      <c r="AI55" t="b">
        <v>0</v>
      </c>
      <c r="AK55" t="b">
        <v>0</v>
      </c>
      <c r="AL55" s="1"/>
      <c r="AM55" t="s">
        <v>162</v>
      </c>
      <c r="AN55" s="2">
        <v>44296.95826388889</v>
      </c>
      <c r="AP55" s="2">
        <v>43169.630393518521</v>
      </c>
      <c r="AQ55" s="1"/>
      <c r="AS55" t="b">
        <v>0</v>
      </c>
      <c r="AU55" t="s">
        <v>196</v>
      </c>
      <c r="AV55" t="s">
        <v>176</v>
      </c>
      <c r="BB55" t="s">
        <v>290</v>
      </c>
      <c r="BD55" t="b">
        <v>0</v>
      </c>
      <c r="BH55" t="s">
        <v>215</v>
      </c>
      <c r="BI55" t="s">
        <v>200</v>
      </c>
      <c r="BJ55" t="s">
        <v>196</v>
      </c>
      <c r="BL55" t="s">
        <v>289</v>
      </c>
      <c r="BM55" t="s">
        <v>291</v>
      </c>
      <c r="BN55" t="s">
        <v>203</v>
      </c>
      <c r="BQ55" t="s">
        <v>204</v>
      </c>
      <c r="BR55" t="b">
        <v>0</v>
      </c>
      <c r="BT55" t="b">
        <v>0</v>
      </c>
      <c r="BW55" t="s">
        <v>103</v>
      </c>
      <c r="BX55" t="b">
        <v>0</v>
      </c>
      <c r="BY55" s="2">
        <v>44376.857557870368</v>
      </c>
      <c r="BZ55" t="s">
        <v>217</v>
      </c>
      <c r="CB55" t="b">
        <v>0</v>
      </c>
      <c r="CC55" t="b">
        <v>1</v>
      </c>
      <c r="CF55">
        <v>1600</v>
      </c>
      <c r="CH55">
        <v>1600</v>
      </c>
      <c r="CI55">
        <v>100</v>
      </c>
      <c r="CJ55">
        <v>0</v>
      </c>
      <c r="CK55">
        <f>YEAR(tbl_Opportunity[[#This Row],[Close Date]])</f>
        <v>2015</v>
      </c>
    </row>
    <row r="56" spans="1:89">
      <c r="A56" t="s">
        <v>292</v>
      </c>
      <c r="B56" t="b">
        <v>0</v>
      </c>
      <c r="D56" t="b">
        <v>0</v>
      </c>
      <c r="H56" s="1">
        <v>43098</v>
      </c>
      <c r="I56" t="b">
        <v>1</v>
      </c>
      <c r="J56" t="s">
        <v>193</v>
      </c>
      <c r="O56" t="s">
        <v>194</v>
      </c>
      <c r="P56" t="b">
        <v>1</v>
      </c>
      <c r="Q56" s="2">
        <v>42439.836585648147</v>
      </c>
      <c r="R56" s="1"/>
      <c r="S56" t="b">
        <v>0</v>
      </c>
      <c r="U56" s="1"/>
      <c r="V56" t="b">
        <v>0</v>
      </c>
      <c r="W56" s="1">
        <v>42826</v>
      </c>
      <c r="X56">
        <v>4</v>
      </c>
      <c r="Y56">
        <v>2017</v>
      </c>
      <c r="Z56" t="s">
        <v>90</v>
      </c>
      <c r="AA56" t="s">
        <v>90</v>
      </c>
      <c r="AB56" t="b">
        <v>0</v>
      </c>
      <c r="AC56" t="b">
        <v>0</v>
      </c>
      <c r="AE56" t="b">
        <v>0</v>
      </c>
      <c r="AF56" t="b">
        <v>0</v>
      </c>
      <c r="AG56" t="b">
        <v>0</v>
      </c>
      <c r="AH56" t="s">
        <v>129</v>
      </c>
      <c r="AI56" t="b">
        <v>0</v>
      </c>
      <c r="AJ56" t="s">
        <v>211</v>
      </c>
      <c r="AK56" t="b">
        <v>0</v>
      </c>
      <c r="AL56" s="1">
        <v>43577</v>
      </c>
      <c r="AM56" t="s">
        <v>162</v>
      </c>
      <c r="AN56" s="2">
        <v>44297.837673611109</v>
      </c>
      <c r="AP56" s="2">
        <v>43627.783587962964</v>
      </c>
      <c r="AQ56" s="1"/>
      <c r="AS56" t="b">
        <v>0</v>
      </c>
      <c r="AU56" t="s">
        <v>216</v>
      </c>
      <c r="AV56" t="s">
        <v>213</v>
      </c>
      <c r="BB56" t="s">
        <v>293</v>
      </c>
      <c r="BD56" t="b">
        <v>0</v>
      </c>
      <c r="BH56" t="s">
        <v>199</v>
      </c>
      <c r="BJ56" t="s">
        <v>216</v>
      </c>
      <c r="BL56" t="s">
        <v>294</v>
      </c>
      <c r="BM56" t="s">
        <v>202</v>
      </c>
      <c r="BN56" t="s">
        <v>203</v>
      </c>
      <c r="BQ56" t="s">
        <v>204</v>
      </c>
      <c r="BR56" t="b">
        <v>0</v>
      </c>
      <c r="BT56" t="b">
        <v>0</v>
      </c>
      <c r="BW56" t="s">
        <v>97</v>
      </c>
      <c r="BX56" t="b">
        <v>0</v>
      </c>
      <c r="BY56" s="2">
        <v>44376.857557870368</v>
      </c>
      <c r="CB56" t="b">
        <v>0</v>
      </c>
      <c r="CC56" t="b">
        <v>0</v>
      </c>
      <c r="CI56">
        <v>0</v>
      </c>
      <c r="CJ56">
        <v>0</v>
      </c>
      <c r="CK56">
        <f>YEAR(tbl_Opportunity[[#This Row],[Close Date]])</f>
        <v>2017</v>
      </c>
    </row>
    <row r="57" spans="1:89">
      <c r="A57" t="s">
        <v>295</v>
      </c>
      <c r="B57" t="b">
        <v>0</v>
      </c>
      <c r="D57" t="b">
        <v>0</v>
      </c>
      <c r="H57" s="1">
        <v>43578</v>
      </c>
      <c r="I57" t="b">
        <v>1</v>
      </c>
      <c r="J57" t="s">
        <v>105</v>
      </c>
      <c r="O57" t="s">
        <v>194</v>
      </c>
      <c r="P57" t="b">
        <v>1</v>
      </c>
      <c r="Q57" s="2">
        <v>42439.837592592594</v>
      </c>
      <c r="R57" s="1"/>
      <c r="S57" t="b">
        <v>0</v>
      </c>
      <c r="U57" s="1"/>
      <c r="V57" t="b">
        <v>0</v>
      </c>
      <c r="W57" s="1">
        <v>43497</v>
      </c>
      <c r="X57">
        <v>2</v>
      </c>
      <c r="Y57">
        <v>2019</v>
      </c>
      <c r="Z57" t="s">
        <v>90</v>
      </c>
      <c r="AA57" t="s">
        <v>90</v>
      </c>
      <c r="AB57" t="b">
        <v>0</v>
      </c>
      <c r="AC57" t="b">
        <v>0</v>
      </c>
      <c r="AE57" t="b">
        <v>0</v>
      </c>
      <c r="AF57" t="b">
        <v>0</v>
      </c>
      <c r="AG57" t="b">
        <v>0</v>
      </c>
      <c r="AH57" t="s">
        <v>129</v>
      </c>
      <c r="AI57" t="b">
        <v>0</v>
      </c>
      <c r="AJ57" t="s">
        <v>211</v>
      </c>
      <c r="AK57" t="b">
        <v>0</v>
      </c>
      <c r="AL57" s="1">
        <v>43577</v>
      </c>
      <c r="AM57" t="s">
        <v>162</v>
      </c>
      <c r="AN57" s="2">
        <v>44297.837673611109</v>
      </c>
      <c r="AP57" s="2">
        <v>43578.523460648146</v>
      </c>
      <c r="AQ57" s="1"/>
      <c r="AS57" t="b">
        <v>0</v>
      </c>
      <c r="AU57" t="s">
        <v>216</v>
      </c>
      <c r="AV57" t="s">
        <v>213</v>
      </c>
      <c r="BB57" t="s">
        <v>296</v>
      </c>
      <c r="BD57" t="b">
        <v>0</v>
      </c>
      <c r="BE57" t="s">
        <v>297</v>
      </c>
      <c r="BH57" t="s">
        <v>199</v>
      </c>
      <c r="BJ57" t="s">
        <v>216</v>
      </c>
      <c r="BL57" t="s">
        <v>298</v>
      </c>
      <c r="BM57" t="s">
        <v>202</v>
      </c>
      <c r="BN57" t="s">
        <v>203</v>
      </c>
      <c r="BQ57" t="s">
        <v>204</v>
      </c>
      <c r="BR57" t="b">
        <v>0</v>
      </c>
      <c r="BT57" t="b">
        <v>0</v>
      </c>
      <c r="BW57" t="s">
        <v>97</v>
      </c>
      <c r="BX57" t="b">
        <v>0</v>
      </c>
      <c r="BY57" s="2">
        <v>44376.857557870368</v>
      </c>
      <c r="CB57" t="b">
        <v>0</v>
      </c>
      <c r="CC57" t="b">
        <v>0</v>
      </c>
      <c r="CI57">
        <v>0</v>
      </c>
      <c r="CJ57">
        <v>0</v>
      </c>
      <c r="CK57">
        <f>YEAR(tbl_Opportunity[[#This Row],[Close Date]])</f>
        <v>2019</v>
      </c>
    </row>
    <row r="58" spans="1:89">
      <c r="A58" t="s">
        <v>299</v>
      </c>
      <c r="B58" t="b">
        <v>0</v>
      </c>
      <c r="D58" t="b">
        <v>0</v>
      </c>
      <c r="H58" s="1">
        <v>43644</v>
      </c>
      <c r="I58" t="b">
        <v>1</v>
      </c>
      <c r="J58" t="s">
        <v>193</v>
      </c>
      <c r="O58" t="s">
        <v>194</v>
      </c>
      <c r="P58" t="b">
        <v>1</v>
      </c>
      <c r="Q58" s="2">
        <v>42439.839780092596</v>
      </c>
      <c r="R58" s="1"/>
      <c r="S58" t="b">
        <v>0</v>
      </c>
      <c r="U58" s="1"/>
      <c r="V58" t="b">
        <v>0</v>
      </c>
      <c r="W58" s="1">
        <v>43497</v>
      </c>
      <c r="X58">
        <v>2</v>
      </c>
      <c r="Y58">
        <v>2019</v>
      </c>
      <c r="Z58" t="s">
        <v>90</v>
      </c>
      <c r="AA58" t="s">
        <v>90</v>
      </c>
      <c r="AB58" t="b">
        <v>0</v>
      </c>
      <c r="AC58" t="b">
        <v>0</v>
      </c>
      <c r="AE58" t="b">
        <v>1</v>
      </c>
      <c r="AF58" t="b">
        <v>0</v>
      </c>
      <c r="AG58" t="b">
        <v>0</v>
      </c>
      <c r="AH58" t="s">
        <v>129</v>
      </c>
      <c r="AI58" t="b">
        <v>0</v>
      </c>
      <c r="AJ58" t="s">
        <v>195</v>
      </c>
      <c r="AK58" t="b">
        <v>0</v>
      </c>
      <c r="AL58" s="1">
        <v>43598</v>
      </c>
      <c r="AM58" t="s">
        <v>162</v>
      </c>
      <c r="AN58" s="2">
        <v>44297.837673611109</v>
      </c>
      <c r="AP58" s="2">
        <v>43637.515590277777</v>
      </c>
      <c r="AQ58" s="1"/>
      <c r="AS58" t="b">
        <v>0</v>
      </c>
      <c r="AU58" t="s">
        <v>212</v>
      </c>
      <c r="AV58" t="s">
        <v>213</v>
      </c>
      <c r="AY58" t="s">
        <v>236</v>
      </c>
      <c r="AZ58" t="s">
        <v>300</v>
      </c>
      <c r="BB58" t="s">
        <v>301</v>
      </c>
      <c r="BD58" t="b">
        <v>0</v>
      </c>
      <c r="BH58" t="s">
        <v>199</v>
      </c>
      <c r="BI58" t="s">
        <v>200</v>
      </c>
      <c r="BJ58" t="s">
        <v>216</v>
      </c>
      <c r="BL58" t="s">
        <v>302</v>
      </c>
      <c r="BM58" t="s">
        <v>202</v>
      </c>
      <c r="BN58" t="s">
        <v>203</v>
      </c>
      <c r="BQ58" t="s">
        <v>204</v>
      </c>
      <c r="BR58" t="b">
        <v>0</v>
      </c>
      <c r="BT58" t="b">
        <v>0</v>
      </c>
      <c r="BW58" t="s">
        <v>97</v>
      </c>
      <c r="BX58" t="b">
        <v>0</v>
      </c>
      <c r="BY58" s="2">
        <v>44376.857557870368</v>
      </c>
      <c r="CB58" t="b">
        <v>0</v>
      </c>
      <c r="CC58" t="b">
        <v>0</v>
      </c>
      <c r="CF58">
        <v>29500</v>
      </c>
      <c r="CH58">
        <v>0</v>
      </c>
      <c r="CI58">
        <v>0</v>
      </c>
      <c r="CJ58">
        <v>0</v>
      </c>
      <c r="CK58">
        <f>YEAR(tbl_Opportunity[[#This Row],[Close Date]])</f>
        <v>2019</v>
      </c>
    </row>
    <row r="59" spans="1:89">
      <c r="A59" t="s">
        <v>303</v>
      </c>
      <c r="B59" t="b">
        <v>0</v>
      </c>
      <c r="D59" t="b">
        <v>0</v>
      </c>
      <c r="H59" s="1">
        <v>42369</v>
      </c>
      <c r="I59" t="b">
        <v>1</v>
      </c>
      <c r="O59" t="s">
        <v>258</v>
      </c>
      <c r="P59" t="b">
        <v>1</v>
      </c>
      <c r="Q59" s="2">
        <v>42439.842534722222</v>
      </c>
      <c r="R59" s="1"/>
      <c r="S59" t="b">
        <v>0</v>
      </c>
      <c r="U59" s="1"/>
      <c r="V59" t="b">
        <v>0</v>
      </c>
      <c r="W59" s="1">
        <v>42095</v>
      </c>
      <c r="X59">
        <v>4</v>
      </c>
      <c r="Y59">
        <v>2015</v>
      </c>
      <c r="Z59" t="s">
        <v>8</v>
      </c>
      <c r="AA59" t="s">
        <v>8</v>
      </c>
      <c r="AB59" t="b">
        <v>0</v>
      </c>
      <c r="AC59" t="b">
        <v>0</v>
      </c>
      <c r="AE59" t="b">
        <v>1</v>
      </c>
      <c r="AF59" t="b">
        <v>0</v>
      </c>
      <c r="AG59" t="b">
        <v>0</v>
      </c>
      <c r="AH59" t="s">
        <v>129</v>
      </c>
      <c r="AI59" t="b">
        <v>0</v>
      </c>
      <c r="AK59" t="b">
        <v>0</v>
      </c>
      <c r="AL59" s="1">
        <v>42908</v>
      </c>
      <c r="AM59" t="s">
        <v>162</v>
      </c>
      <c r="AN59" s="2">
        <v>44296.95826388889</v>
      </c>
      <c r="AP59" s="2">
        <v>43169.630393518521</v>
      </c>
      <c r="AQ59" s="1"/>
      <c r="AS59" t="b">
        <v>0</v>
      </c>
      <c r="AU59" t="s">
        <v>196</v>
      </c>
      <c r="AV59" t="s">
        <v>176</v>
      </c>
      <c r="BB59" t="s">
        <v>304</v>
      </c>
      <c r="BD59" t="b">
        <v>0</v>
      </c>
      <c r="BH59" t="s">
        <v>215</v>
      </c>
      <c r="BI59" t="s">
        <v>200</v>
      </c>
      <c r="BJ59" t="s">
        <v>216</v>
      </c>
      <c r="BL59" t="s">
        <v>305</v>
      </c>
      <c r="BM59" t="s">
        <v>202</v>
      </c>
      <c r="BN59" t="s">
        <v>203</v>
      </c>
      <c r="BQ59" t="s">
        <v>204</v>
      </c>
      <c r="BR59" t="b">
        <v>0</v>
      </c>
      <c r="BT59" t="b">
        <v>0</v>
      </c>
      <c r="BW59" t="s">
        <v>103</v>
      </c>
      <c r="BX59" t="b">
        <v>0</v>
      </c>
      <c r="BY59" s="2">
        <v>44376.857557870368</v>
      </c>
      <c r="BZ59" t="s">
        <v>217</v>
      </c>
      <c r="CB59" t="b">
        <v>0</v>
      </c>
      <c r="CC59" t="b">
        <v>1</v>
      </c>
      <c r="CF59">
        <v>28500</v>
      </c>
      <c r="CH59">
        <v>28500</v>
      </c>
      <c r="CI59">
        <v>100</v>
      </c>
      <c r="CJ59">
        <v>0</v>
      </c>
      <c r="CK59">
        <f>YEAR(tbl_Opportunity[[#This Row],[Close Date]])</f>
        <v>2015</v>
      </c>
    </row>
    <row r="60" spans="1:89">
      <c r="A60" t="s">
        <v>306</v>
      </c>
      <c r="B60" t="b">
        <v>0</v>
      </c>
      <c r="D60" t="b">
        <v>0</v>
      </c>
      <c r="H60" s="1">
        <v>42432</v>
      </c>
      <c r="I60" t="b">
        <v>1</v>
      </c>
      <c r="O60" t="s">
        <v>258</v>
      </c>
      <c r="P60" t="b">
        <v>0</v>
      </c>
      <c r="Q60" s="2">
        <v>42439.862141203703</v>
      </c>
      <c r="R60" s="1"/>
      <c r="S60" t="b">
        <v>0</v>
      </c>
      <c r="U60" s="1"/>
      <c r="V60" t="b">
        <v>0</v>
      </c>
      <c r="W60" s="1">
        <v>42370</v>
      </c>
      <c r="X60">
        <v>1</v>
      </c>
      <c r="Y60">
        <v>2016</v>
      </c>
      <c r="Z60" t="s">
        <v>8</v>
      </c>
      <c r="AA60" t="s">
        <v>8</v>
      </c>
      <c r="AB60" t="b">
        <v>0</v>
      </c>
      <c r="AC60" t="b">
        <v>0</v>
      </c>
      <c r="AE60" t="b">
        <v>1</v>
      </c>
      <c r="AF60" t="b">
        <v>0</v>
      </c>
      <c r="AG60" t="b">
        <v>0</v>
      </c>
      <c r="AH60" t="s">
        <v>129</v>
      </c>
      <c r="AI60" t="b">
        <v>0</v>
      </c>
      <c r="AJ60" t="s">
        <v>211</v>
      </c>
      <c r="AK60" t="b">
        <v>0</v>
      </c>
      <c r="AL60" s="1"/>
      <c r="AM60" t="s">
        <v>162</v>
      </c>
      <c r="AN60" s="2">
        <v>44297.841400462959</v>
      </c>
      <c r="AP60" s="2">
        <v>43169.630393518521</v>
      </c>
      <c r="AQ60" s="1"/>
      <c r="AS60" t="b">
        <v>0</v>
      </c>
      <c r="AU60" t="s">
        <v>216</v>
      </c>
      <c r="AV60" t="s">
        <v>93</v>
      </c>
      <c r="BB60" t="s">
        <v>307</v>
      </c>
      <c r="BD60" t="b">
        <v>0</v>
      </c>
      <c r="BH60" t="s">
        <v>215</v>
      </c>
      <c r="BI60" t="s">
        <v>200</v>
      </c>
      <c r="BJ60" t="s">
        <v>216</v>
      </c>
      <c r="BL60" t="s">
        <v>308</v>
      </c>
      <c r="BM60" t="s">
        <v>202</v>
      </c>
      <c r="BN60" t="s">
        <v>203</v>
      </c>
      <c r="BQ60" t="s">
        <v>204</v>
      </c>
      <c r="BR60" t="b">
        <v>0</v>
      </c>
      <c r="BT60" t="b">
        <v>0</v>
      </c>
      <c r="BW60" t="s">
        <v>103</v>
      </c>
      <c r="BX60" t="b">
        <v>0</v>
      </c>
      <c r="BY60" s="2">
        <v>44376.857557870368</v>
      </c>
      <c r="BZ60" t="s">
        <v>217</v>
      </c>
      <c r="CB60" t="b">
        <v>0</v>
      </c>
      <c r="CC60" t="b">
        <v>1</v>
      </c>
      <c r="CF60">
        <v>32000</v>
      </c>
      <c r="CH60">
        <v>32000</v>
      </c>
      <c r="CI60">
        <v>100</v>
      </c>
      <c r="CJ60">
        <v>0</v>
      </c>
      <c r="CK60">
        <f>YEAR(tbl_Opportunity[[#This Row],[Close Date]])</f>
        <v>2016</v>
      </c>
    </row>
    <row r="61" spans="1:89">
      <c r="A61" t="s">
        <v>309</v>
      </c>
      <c r="B61" t="b">
        <v>0</v>
      </c>
      <c r="D61" t="b">
        <v>0</v>
      </c>
      <c r="H61" s="1">
        <v>44547</v>
      </c>
      <c r="I61" t="b">
        <v>0</v>
      </c>
      <c r="O61" t="s">
        <v>258</v>
      </c>
      <c r="P61" t="b">
        <v>1</v>
      </c>
      <c r="Q61" s="2">
        <v>42440.77915509259</v>
      </c>
      <c r="R61" s="1"/>
      <c r="S61" t="b">
        <v>0</v>
      </c>
      <c r="U61" s="1"/>
      <c r="V61" t="b">
        <v>0</v>
      </c>
      <c r="W61" s="1">
        <v>44287</v>
      </c>
      <c r="X61">
        <v>4</v>
      </c>
      <c r="Y61">
        <v>2021</v>
      </c>
      <c r="Z61" t="s">
        <v>161</v>
      </c>
      <c r="AA61" t="s">
        <v>161</v>
      </c>
      <c r="AB61" t="b">
        <v>0</v>
      </c>
      <c r="AC61" t="b">
        <v>0</v>
      </c>
      <c r="AE61" t="b">
        <v>1</v>
      </c>
      <c r="AF61" t="b">
        <v>0</v>
      </c>
      <c r="AG61" t="b">
        <v>0</v>
      </c>
      <c r="AH61" t="s">
        <v>129</v>
      </c>
      <c r="AI61" t="b">
        <v>0</v>
      </c>
      <c r="AJ61" t="s">
        <v>195</v>
      </c>
      <c r="AK61" t="b">
        <v>0</v>
      </c>
      <c r="AL61" s="1">
        <v>44246</v>
      </c>
      <c r="AM61" t="s">
        <v>162</v>
      </c>
      <c r="AN61" s="2">
        <v>44348.796666666669</v>
      </c>
      <c r="AP61" s="2">
        <v>43280.396678240744</v>
      </c>
      <c r="AQ61" s="1"/>
      <c r="AS61" t="b">
        <v>0</v>
      </c>
      <c r="AU61" t="s">
        <v>216</v>
      </c>
      <c r="AV61" t="s">
        <v>248</v>
      </c>
      <c r="AY61" t="s">
        <v>236</v>
      </c>
      <c r="AZ61" t="s">
        <v>237</v>
      </c>
      <c r="BB61" t="s">
        <v>310</v>
      </c>
      <c r="BD61" t="b">
        <v>0</v>
      </c>
      <c r="BH61" t="s">
        <v>311</v>
      </c>
      <c r="BI61" t="s">
        <v>200</v>
      </c>
      <c r="BJ61" t="s">
        <v>216</v>
      </c>
      <c r="BL61" t="s">
        <v>312</v>
      </c>
      <c r="BM61" t="s">
        <v>202</v>
      </c>
      <c r="BN61" t="s">
        <v>203</v>
      </c>
      <c r="BQ61" t="s">
        <v>204</v>
      </c>
      <c r="BR61" t="b">
        <v>0</v>
      </c>
      <c r="BT61" t="b">
        <v>0</v>
      </c>
      <c r="BW61" t="s">
        <v>313</v>
      </c>
      <c r="BX61" t="b">
        <v>0</v>
      </c>
      <c r="BY61" s="2">
        <v>44376.857557870368</v>
      </c>
      <c r="BZ61" t="s">
        <v>314</v>
      </c>
      <c r="CB61" t="b">
        <v>0</v>
      </c>
      <c r="CC61" t="b">
        <v>0</v>
      </c>
      <c r="CF61">
        <v>50650</v>
      </c>
      <c r="CH61">
        <v>2532.5</v>
      </c>
      <c r="CI61">
        <v>5</v>
      </c>
      <c r="CJ61">
        <v>0</v>
      </c>
      <c r="CK61">
        <f>YEAR(tbl_Opportunity[[#This Row],[Close Date]])</f>
        <v>2021</v>
      </c>
    </row>
    <row r="62" spans="1:89">
      <c r="A62" t="s">
        <v>315</v>
      </c>
      <c r="B62" t="b">
        <v>0</v>
      </c>
      <c r="D62" t="b">
        <v>0</v>
      </c>
      <c r="H62" s="1">
        <v>43152</v>
      </c>
      <c r="I62" t="b">
        <v>1</v>
      </c>
      <c r="J62" t="s">
        <v>193</v>
      </c>
      <c r="O62" t="s">
        <v>258</v>
      </c>
      <c r="P62" t="b">
        <v>1</v>
      </c>
      <c r="Q62" s="2">
        <v>42440.783414351848</v>
      </c>
      <c r="R62" s="1"/>
      <c r="S62" t="b">
        <v>0</v>
      </c>
      <c r="U62" s="1"/>
      <c r="V62" t="b">
        <v>0</v>
      </c>
      <c r="W62" s="1">
        <v>43101</v>
      </c>
      <c r="X62">
        <v>1</v>
      </c>
      <c r="Y62">
        <v>2018</v>
      </c>
      <c r="Z62" t="s">
        <v>90</v>
      </c>
      <c r="AA62" t="s">
        <v>90</v>
      </c>
      <c r="AB62" t="b">
        <v>0</v>
      </c>
      <c r="AC62" t="b">
        <v>0</v>
      </c>
      <c r="AE62" t="b">
        <v>1</v>
      </c>
      <c r="AF62" t="b">
        <v>0</v>
      </c>
      <c r="AG62" t="b">
        <v>0</v>
      </c>
      <c r="AH62" t="s">
        <v>129</v>
      </c>
      <c r="AI62" t="b">
        <v>0</v>
      </c>
      <c r="AK62" t="b">
        <v>0</v>
      </c>
      <c r="AL62" s="1"/>
      <c r="AM62" t="s">
        <v>162</v>
      </c>
      <c r="AN62" s="2">
        <v>44296.959062499998</v>
      </c>
      <c r="AP62" s="2">
        <v>43174.754131944443</v>
      </c>
      <c r="AQ62" s="1"/>
      <c r="AS62" t="b">
        <v>0</v>
      </c>
      <c r="AU62" t="s">
        <v>316</v>
      </c>
      <c r="AV62" t="s">
        <v>248</v>
      </c>
      <c r="BB62" t="s">
        <v>317</v>
      </c>
      <c r="BD62" t="b">
        <v>0</v>
      </c>
      <c r="BH62" t="s">
        <v>260</v>
      </c>
      <c r="BI62" t="s">
        <v>200</v>
      </c>
      <c r="BJ62" t="s">
        <v>196</v>
      </c>
      <c r="BL62" t="s">
        <v>318</v>
      </c>
      <c r="BM62" t="s">
        <v>202</v>
      </c>
      <c r="BN62" t="s">
        <v>203</v>
      </c>
      <c r="BQ62" t="s">
        <v>204</v>
      </c>
      <c r="BR62" t="b">
        <v>0</v>
      </c>
      <c r="BT62" t="b">
        <v>0</v>
      </c>
      <c r="BW62" t="s">
        <v>97</v>
      </c>
      <c r="BX62" t="b">
        <v>0</v>
      </c>
      <c r="BY62" s="2">
        <v>44376.857557870368</v>
      </c>
      <c r="CB62" t="b">
        <v>0</v>
      </c>
      <c r="CC62" t="b">
        <v>0</v>
      </c>
      <c r="CF62">
        <v>54805</v>
      </c>
      <c r="CH62">
        <v>0</v>
      </c>
      <c r="CI62">
        <v>0</v>
      </c>
      <c r="CJ62">
        <v>0</v>
      </c>
      <c r="CK62">
        <f>YEAR(tbl_Opportunity[[#This Row],[Close Date]])</f>
        <v>2018</v>
      </c>
    </row>
    <row r="63" spans="1:89">
      <c r="A63" t="s">
        <v>319</v>
      </c>
      <c r="B63" t="b">
        <v>0</v>
      </c>
      <c r="D63" t="b">
        <v>0</v>
      </c>
      <c r="E63" t="s">
        <v>320</v>
      </c>
      <c r="H63" s="1">
        <v>42822</v>
      </c>
      <c r="I63" t="b">
        <v>1</v>
      </c>
      <c r="O63" t="s">
        <v>258</v>
      </c>
      <c r="P63" t="b">
        <v>1</v>
      </c>
      <c r="Q63" s="2">
        <v>42440.825706018521</v>
      </c>
      <c r="R63" s="1"/>
      <c r="S63" t="b">
        <v>0</v>
      </c>
      <c r="U63" s="1"/>
      <c r="V63" t="b">
        <v>0</v>
      </c>
      <c r="W63" s="1">
        <v>42736</v>
      </c>
      <c r="X63">
        <v>1</v>
      </c>
      <c r="Y63">
        <v>2017</v>
      </c>
      <c r="Z63" t="s">
        <v>8</v>
      </c>
      <c r="AA63" t="s">
        <v>8</v>
      </c>
      <c r="AB63" t="b">
        <v>0</v>
      </c>
      <c r="AC63" t="b">
        <v>0</v>
      </c>
      <c r="AE63" t="b">
        <v>1</v>
      </c>
      <c r="AF63" t="b">
        <v>0</v>
      </c>
      <c r="AG63" t="b">
        <v>0</v>
      </c>
      <c r="AH63" t="s">
        <v>129</v>
      </c>
      <c r="AI63" t="b">
        <v>0</v>
      </c>
      <c r="AJ63" t="s">
        <v>211</v>
      </c>
      <c r="AK63" t="b">
        <v>0</v>
      </c>
      <c r="AL63" s="1">
        <v>42909</v>
      </c>
      <c r="AM63" t="s">
        <v>162</v>
      </c>
      <c r="AN63" s="2">
        <v>44296.95826388889</v>
      </c>
      <c r="AP63" s="2">
        <v>43169.630393518521</v>
      </c>
      <c r="AQ63" s="1"/>
      <c r="AS63" t="b">
        <v>0</v>
      </c>
      <c r="AU63" t="s">
        <v>216</v>
      </c>
      <c r="AV63" t="s">
        <v>248</v>
      </c>
      <c r="BB63" t="s">
        <v>321</v>
      </c>
      <c r="BD63" t="b">
        <v>0</v>
      </c>
      <c r="BH63" t="s">
        <v>260</v>
      </c>
      <c r="BI63" t="s">
        <v>200</v>
      </c>
      <c r="BJ63" t="s">
        <v>216</v>
      </c>
      <c r="BL63" t="s">
        <v>322</v>
      </c>
      <c r="BM63" t="s">
        <v>202</v>
      </c>
      <c r="BN63" t="s">
        <v>203</v>
      </c>
      <c r="BQ63" t="s">
        <v>204</v>
      </c>
      <c r="BR63" t="b">
        <v>0</v>
      </c>
      <c r="BT63" t="b">
        <v>0</v>
      </c>
      <c r="BW63" t="s">
        <v>103</v>
      </c>
      <c r="BX63" t="b">
        <v>0</v>
      </c>
      <c r="BY63" s="2">
        <v>44376.857557870368</v>
      </c>
      <c r="CB63" t="b">
        <v>0</v>
      </c>
      <c r="CC63" t="b">
        <v>1</v>
      </c>
      <c r="CF63">
        <v>52306</v>
      </c>
      <c r="CH63">
        <v>52306</v>
      </c>
      <c r="CI63">
        <v>100</v>
      </c>
      <c r="CJ63">
        <v>0</v>
      </c>
      <c r="CK63">
        <f>YEAR(tbl_Opportunity[[#This Row],[Close Date]])</f>
        <v>2017</v>
      </c>
    </row>
    <row r="64" spans="1:89">
      <c r="A64" t="s">
        <v>234</v>
      </c>
      <c r="B64" t="b">
        <v>0</v>
      </c>
      <c r="D64" t="b">
        <v>0</v>
      </c>
      <c r="H64" s="1">
        <v>43371</v>
      </c>
      <c r="I64" t="b">
        <v>1</v>
      </c>
      <c r="J64" t="s">
        <v>193</v>
      </c>
      <c r="O64" t="s">
        <v>194</v>
      </c>
      <c r="P64" t="b">
        <v>1</v>
      </c>
      <c r="Q64" s="2">
        <v>42443.531365740739</v>
      </c>
      <c r="R64" s="1"/>
      <c r="S64" t="b">
        <v>0</v>
      </c>
      <c r="U64" s="1"/>
      <c r="V64" t="b">
        <v>0</v>
      </c>
      <c r="W64" s="1">
        <v>43160</v>
      </c>
      <c r="X64">
        <v>3</v>
      </c>
      <c r="Y64">
        <v>2018</v>
      </c>
      <c r="Z64" t="s">
        <v>90</v>
      </c>
      <c r="AA64" t="s">
        <v>90</v>
      </c>
      <c r="AB64" t="b">
        <v>0</v>
      </c>
      <c r="AC64" t="b">
        <v>0</v>
      </c>
      <c r="AE64" t="b">
        <v>1</v>
      </c>
      <c r="AF64" t="b">
        <v>0</v>
      </c>
      <c r="AG64" t="b">
        <v>0</v>
      </c>
      <c r="AH64" t="s">
        <v>129</v>
      </c>
      <c r="AI64" t="b">
        <v>0</v>
      </c>
      <c r="AK64" t="b">
        <v>0</v>
      </c>
      <c r="AL64" s="1">
        <v>43578</v>
      </c>
      <c r="AM64" t="s">
        <v>162</v>
      </c>
      <c r="AN64" s="2">
        <v>44296.959062499998</v>
      </c>
      <c r="AP64" s="2">
        <v>43627.796226851853</v>
      </c>
      <c r="AQ64" s="1"/>
      <c r="AS64" t="b">
        <v>0</v>
      </c>
      <c r="AU64" t="s">
        <v>316</v>
      </c>
      <c r="AV64" t="s">
        <v>197</v>
      </c>
      <c r="BB64" t="s">
        <v>323</v>
      </c>
      <c r="BD64" t="b">
        <v>0</v>
      </c>
      <c r="BH64" t="s">
        <v>199</v>
      </c>
      <c r="BI64" t="s">
        <v>200</v>
      </c>
      <c r="BJ64" t="s">
        <v>250</v>
      </c>
      <c r="BL64" t="s">
        <v>324</v>
      </c>
      <c r="BM64" t="s">
        <v>202</v>
      </c>
      <c r="BN64" t="s">
        <v>203</v>
      </c>
      <c r="BQ64" t="s">
        <v>204</v>
      </c>
      <c r="BR64" t="b">
        <v>0</v>
      </c>
      <c r="BT64" t="b">
        <v>0</v>
      </c>
      <c r="BW64" t="s">
        <v>97</v>
      </c>
      <c r="BX64" t="b">
        <v>0</v>
      </c>
      <c r="BY64" s="2">
        <v>44376.857557870368</v>
      </c>
      <c r="CB64" t="b">
        <v>0</v>
      </c>
      <c r="CC64" t="b">
        <v>0</v>
      </c>
      <c r="CF64">
        <v>57394</v>
      </c>
      <c r="CH64">
        <v>0</v>
      </c>
      <c r="CI64">
        <v>0</v>
      </c>
      <c r="CJ64">
        <v>0</v>
      </c>
      <c r="CK64">
        <f>YEAR(tbl_Opportunity[[#This Row],[Close Date]])</f>
        <v>2018</v>
      </c>
    </row>
    <row r="65" spans="1:89">
      <c r="A65" t="s">
        <v>325</v>
      </c>
      <c r="B65" t="b">
        <v>0</v>
      </c>
      <c r="D65" t="b">
        <v>0</v>
      </c>
      <c r="H65" s="1">
        <v>43462</v>
      </c>
      <c r="I65" t="b">
        <v>1</v>
      </c>
      <c r="J65" t="s">
        <v>193</v>
      </c>
      <c r="L65" t="s">
        <v>326</v>
      </c>
      <c r="O65" t="s">
        <v>194</v>
      </c>
      <c r="P65" t="b">
        <v>1</v>
      </c>
      <c r="Q65" s="2">
        <v>42443.533495370371</v>
      </c>
      <c r="R65" s="1"/>
      <c r="S65" t="b">
        <v>0</v>
      </c>
      <c r="U65" s="1"/>
      <c r="V65" t="b">
        <v>0</v>
      </c>
      <c r="W65" s="1">
        <v>43191</v>
      </c>
      <c r="X65">
        <v>4</v>
      </c>
      <c r="Y65">
        <v>2018</v>
      </c>
      <c r="Z65" t="s">
        <v>90</v>
      </c>
      <c r="AA65" t="s">
        <v>90</v>
      </c>
      <c r="AB65" t="b">
        <v>0</v>
      </c>
      <c r="AC65" t="b">
        <v>0</v>
      </c>
      <c r="AE65" t="b">
        <v>1</v>
      </c>
      <c r="AF65" t="b">
        <v>0</v>
      </c>
      <c r="AG65" t="b">
        <v>0</v>
      </c>
      <c r="AH65" t="s">
        <v>129</v>
      </c>
      <c r="AI65" t="b">
        <v>0</v>
      </c>
      <c r="AK65" t="b">
        <v>0</v>
      </c>
      <c r="AL65" s="1">
        <v>43577</v>
      </c>
      <c r="AM65" t="s">
        <v>162</v>
      </c>
      <c r="AN65" s="2">
        <v>44296.959062499998</v>
      </c>
      <c r="AP65" s="2">
        <v>43627.84480324074</v>
      </c>
      <c r="AQ65" s="1"/>
      <c r="AS65" t="b">
        <v>0</v>
      </c>
      <c r="AU65" t="s">
        <v>216</v>
      </c>
      <c r="AV65" t="s">
        <v>248</v>
      </c>
      <c r="BB65" t="s">
        <v>327</v>
      </c>
      <c r="BD65" t="b">
        <v>0</v>
      </c>
      <c r="BH65" t="s">
        <v>199</v>
      </c>
      <c r="BI65" t="s">
        <v>200</v>
      </c>
      <c r="BJ65" t="s">
        <v>216</v>
      </c>
      <c r="BL65" t="s">
        <v>326</v>
      </c>
      <c r="BM65" t="s">
        <v>202</v>
      </c>
      <c r="BN65" t="s">
        <v>203</v>
      </c>
      <c r="BQ65" t="s">
        <v>204</v>
      </c>
      <c r="BR65" t="b">
        <v>0</v>
      </c>
      <c r="BT65" t="b">
        <v>0</v>
      </c>
      <c r="BW65" t="s">
        <v>97</v>
      </c>
      <c r="BX65" t="b">
        <v>0</v>
      </c>
      <c r="BY65" s="2">
        <v>44376.857557870368</v>
      </c>
      <c r="CB65" t="b">
        <v>0</v>
      </c>
      <c r="CC65" t="b">
        <v>0</v>
      </c>
      <c r="CF65">
        <v>54805</v>
      </c>
      <c r="CH65">
        <v>0</v>
      </c>
      <c r="CI65">
        <v>0</v>
      </c>
      <c r="CJ65">
        <v>0</v>
      </c>
      <c r="CK65">
        <f>YEAR(tbl_Opportunity[[#This Row],[Close Date]])</f>
        <v>2018</v>
      </c>
    </row>
    <row r="66" spans="1:89">
      <c r="A66" t="s">
        <v>328</v>
      </c>
      <c r="B66" t="b">
        <v>0</v>
      </c>
      <c r="D66" t="b">
        <v>0</v>
      </c>
      <c r="H66" s="1">
        <v>43465</v>
      </c>
      <c r="I66" t="b">
        <v>1</v>
      </c>
      <c r="J66" t="s">
        <v>235</v>
      </c>
      <c r="O66" t="s">
        <v>194</v>
      </c>
      <c r="P66" t="b">
        <v>1</v>
      </c>
      <c r="Q66" s="2">
        <v>42443.534004629626</v>
      </c>
      <c r="R66" s="1"/>
      <c r="S66" t="b">
        <v>0</v>
      </c>
      <c r="U66" s="1"/>
      <c r="V66" t="b">
        <v>0</v>
      </c>
      <c r="W66" s="1">
        <v>43191</v>
      </c>
      <c r="X66">
        <v>4</v>
      </c>
      <c r="Y66">
        <v>2018</v>
      </c>
      <c r="Z66" t="s">
        <v>90</v>
      </c>
      <c r="AA66" t="s">
        <v>90</v>
      </c>
      <c r="AB66" t="b">
        <v>0</v>
      </c>
      <c r="AC66" t="b">
        <v>0</v>
      </c>
      <c r="AE66" t="b">
        <v>1</v>
      </c>
      <c r="AF66" t="b">
        <v>0</v>
      </c>
      <c r="AG66" t="b">
        <v>0</v>
      </c>
      <c r="AH66" t="s">
        <v>129</v>
      </c>
      <c r="AI66" t="b">
        <v>0</v>
      </c>
      <c r="AK66" t="b">
        <v>0</v>
      </c>
      <c r="AL66" s="1">
        <v>42969</v>
      </c>
      <c r="AM66" t="s">
        <v>162</v>
      </c>
      <c r="AN66" s="2">
        <v>44296.959062499998</v>
      </c>
      <c r="AP66" s="2">
        <v>43174.740671296298</v>
      </c>
      <c r="AQ66" s="1"/>
      <c r="AS66" t="b">
        <v>0</v>
      </c>
      <c r="AU66" t="s">
        <v>212</v>
      </c>
      <c r="AV66" t="s">
        <v>248</v>
      </c>
      <c r="BB66" t="s">
        <v>329</v>
      </c>
      <c r="BD66" t="b">
        <v>0</v>
      </c>
      <c r="BH66" t="s">
        <v>260</v>
      </c>
      <c r="BI66" t="s">
        <v>200</v>
      </c>
      <c r="BJ66" t="s">
        <v>216</v>
      </c>
      <c r="BL66" t="s">
        <v>330</v>
      </c>
      <c r="BM66" t="s">
        <v>202</v>
      </c>
      <c r="BN66" t="s">
        <v>203</v>
      </c>
      <c r="BQ66" t="s">
        <v>204</v>
      </c>
      <c r="BR66" t="b">
        <v>0</v>
      </c>
      <c r="BT66" t="b">
        <v>0</v>
      </c>
      <c r="BW66" t="s">
        <v>97</v>
      </c>
      <c r="BX66" t="b">
        <v>0</v>
      </c>
      <c r="BY66" s="2">
        <v>44376.857557870368</v>
      </c>
      <c r="CB66" t="b">
        <v>0</v>
      </c>
      <c r="CC66" t="b">
        <v>0</v>
      </c>
      <c r="CF66">
        <v>54805</v>
      </c>
      <c r="CH66">
        <v>0</v>
      </c>
      <c r="CI66">
        <v>0</v>
      </c>
      <c r="CJ66">
        <v>0</v>
      </c>
      <c r="CK66">
        <f>YEAR(tbl_Opportunity[[#This Row],[Close Date]])</f>
        <v>2018</v>
      </c>
    </row>
    <row r="67" spans="1:89">
      <c r="A67" t="s">
        <v>331</v>
      </c>
      <c r="B67" t="b">
        <v>0</v>
      </c>
      <c r="D67" t="b">
        <v>0</v>
      </c>
      <c r="H67" s="1">
        <v>42460</v>
      </c>
      <c r="I67" t="b">
        <v>1</v>
      </c>
      <c r="O67" t="s">
        <v>332</v>
      </c>
      <c r="P67" t="b">
        <v>1</v>
      </c>
      <c r="Q67" s="2">
        <v>42443.662280092591</v>
      </c>
      <c r="R67" s="1"/>
      <c r="S67" t="b">
        <v>0</v>
      </c>
      <c r="U67" s="1"/>
      <c r="V67" t="b">
        <v>0</v>
      </c>
      <c r="W67" s="1">
        <v>42370</v>
      </c>
      <c r="X67">
        <v>1</v>
      </c>
      <c r="Y67">
        <v>2016</v>
      </c>
      <c r="Z67" t="s">
        <v>90</v>
      </c>
      <c r="AA67" t="s">
        <v>90</v>
      </c>
      <c r="AB67" t="b">
        <v>0</v>
      </c>
      <c r="AC67" t="b">
        <v>0</v>
      </c>
      <c r="AE67" t="b">
        <v>0</v>
      </c>
      <c r="AF67" t="b">
        <v>0</v>
      </c>
      <c r="AG67" t="b">
        <v>0</v>
      </c>
      <c r="AH67" t="s">
        <v>129</v>
      </c>
      <c r="AI67" t="b">
        <v>0</v>
      </c>
      <c r="AK67" t="b">
        <v>0</v>
      </c>
      <c r="AL67" s="1"/>
      <c r="AM67" t="s">
        <v>99</v>
      </c>
      <c r="AN67" s="2">
        <v>44250.760671296295</v>
      </c>
      <c r="AP67" s="2">
        <v>43836.76290509259</v>
      </c>
      <c r="AQ67" s="1"/>
      <c r="AS67" t="b">
        <v>0</v>
      </c>
      <c r="AV67" t="s">
        <v>105</v>
      </c>
      <c r="BB67" t="s">
        <v>333</v>
      </c>
      <c r="BD67" t="b">
        <v>0</v>
      </c>
      <c r="BH67" t="s">
        <v>332</v>
      </c>
      <c r="BJ67" t="s">
        <v>102</v>
      </c>
      <c r="BL67" t="s">
        <v>334</v>
      </c>
      <c r="BQ67" t="s">
        <v>96</v>
      </c>
      <c r="BR67" t="b">
        <v>0</v>
      </c>
      <c r="BT67" t="b">
        <v>0</v>
      </c>
      <c r="BW67" t="s">
        <v>97</v>
      </c>
      <c r="BX67" t="b">
        <v>0</v>
      </c>
      <c r="BY67" s="2">
        <v>44376.857557870368</v>
      </c>
      <c r="CB67" t="b">
        <v>0</v>
      </c>
      <c r="CC67" t="b">
        <v>0</v>
      </c>
      <c r="CI67">
        <v>0</v>
      </c>
      <c r="CJ67">
        <v>0</v>
      </c>
      <c r="CK67">
        <f>YEAR(tbl_Opportunity[[#This Row],[Close Date]])</f>
        <v>2016</v>
      </c>
    </row>
    <row r="68" spans="1:89">
      <c r="A68" t="s">
        <v>331</v>
      </c>
      <c r="B68" t="b">
        <v>0</v>
      </c>
      <c r="D68" t="b">
        <v>0</v>
      </c>
      <c r="H68" s="1">
        <v>44196</v>
      </c>
      <c r="I68" t="b">
        <v>0</v>
      </c>
      <c r="O68" t="s">
        <v>332</v>
      </c>
      <c r="P68" t="b">
        <v>0</v>
      </c>
      <c r="Q68" s="2">
        <v>42443.663518518515</v>
      </c>
      <c r="R68" s="1"/>
      <c r="S68" t="b">
        <v>0</v>
      </c>
      <c r="U68" s="1"/>
      <c r="V68" t="b">
        <v>0</v>
      </c>
      <c r="W68" s="1">
        <v>43922</v>
      </c>
      <c r="X68">
        <v>4</v>
      </c>
      <c r="Y68">
        <v>2020</v>
      </c>
      <c r="Z68" t="s">
        <v>161</v>
      </c>
      <c r="AA68" t="s">
        <v>161</v>
      </c>
      <c r="AB68" t="b">
        <v>0</v>
      </c>
      <c r="AC68" t="b">
        <v>0</v>
      </c>
      <c r="AE68" t="b">
        <v>1</v>
      </c>
      <c r="AF68" t="b">
        <v>0</v>
      </c>
      <c r="AG68" t="b">
        <v>0</v>
      </c>
      <c r="AH68" t="s">
        <v>145</v>
      </c>
      <c r="AI68" t="b">
        <v>0</v>
      </c>
      <c r="AK68" t="b">
        <v>0</v>
      </c>
      <c r="AL68" s="1"/>
      <c r="AM68" t="s">
        <v>99</v>
      </c>
      <c r="AN68" s="2">
        <v>43978.555034722223</v>
      </c>
      <c r="AP68" s="2">
        <v>43836.762569444443</v>
      </c>
      <c r="AQ68" s="1"/>
      <c r="AS68" t="b">
        <v>0</v>
      </c>
      <c r="AV68" t="s">
        <v>112</v>
      </c>
      <c r="BB68" t="s">
        <v>335</v>
      </c>
      <c r="BD68" t="b">
        <v>0</v>
      </c>
      <c r="BH68" t="s">
        <v>332</v>
      </c>
      <c r="BI68" t="s">
        <v>150</v>
      </c>
      <c r="BJ68" t="s">
        <v>336</v>
      </c>
      <c r="BQ68" t="s">
        <v>96</v>
      </c>
      <c r="BR68" t="b">
        <v>0</v>
      </c>
      <c r="BT68" t="b">
        <v>0</v>
      </c>
      <c r="BW68" t="s">
        <v>166</v>
      </c>
      <c r="BX68" t="b">
        <v>0</v>
      </c>
      <c r="BY68" s="2">
        <v>44376.857557870368</v>
      </c>
      <c r="CB68" t="b">
        <v>0</v>
      </c>
      <c r="CC68" t="b">
        <v>0</v>
      </c>
      <c r="CF68">
        <v>65636</v>
      </c>
      <c r="CH68">
        <v>6563.6</v>
      </c>
      <c r="CI68">
        <v>10</v>
      </c>
      <c r="CJ68">
        <v>0</v>
      </c>
      <c r="CK68">
        <f>YEAR(tbl_Opportunity[[#This Row],[Close Date]])</f>
        <v>2020</v>
      </c>
    </row>
    <row r="69" spans="1:89">
      <c r="A69" t="s">
        <v>337</v>
      </c>
      <c r="B69" t="b">
        <v>0</v>
      </c>
      <c r="D69" t="b">
        <v>0</v>
      </c>
      <c r="H69" s="1">
        <v>43008</v>
      </c>
      <c r="I69" t="b">
        <v>0</v>
      </c>
      <c r="O69" t="s">
        <v>99</v>
      </c>
      <c r="P69" t="b">
        <v>0</v>
      </c>
      <c r="Q69" s="2">
        <v>42443.699189814812</v>
      </c>
      <c r="R69" s="1"/>
      <c r="S69" t="b">
        <v>0</v>
      </c>
      <c r="U69" s="1"/>
      <c r="V69" t="b">
        <v>0</v>
      </c>
      <c r="W69" s="1">
        <v>42795</v>
      </c>
      <c r="X69">
        <v>3</v>
      </c>
      <c r="Y69">
        <v>2017</v>
      </c>
      <c r="Z69" t="s">
        <v>161</v>
      </c>
      <c r="AA69" t="s">
        <v>161</v>
      </c>
      <c r="AB69" t="b">
        <v>0</v>
      </c>
      <c r="AC69" t="b">
        <v>0</v>
      </c>
      <c r="AE69" t="b">
        <v>0</v>
      </c>
      <c r="AF69" t="b">
        <v>0</v>
      </c>
      <c r="AG69" t="b">
        <v>0</v>
      </c>
      <c r="AH69" t="s">
        <v>145</v>
      </c>
      <c r="AI69" t="b">
        <v>0</v>
      </c>
      <c r="AK69" t="b">
        <v>0</v>
      </c>
      <c r="AL69" s="1">
        <v>42529</v>
      </c>
      <c r="AM69" t="s">
        <v>162</v>
      </c>
      <c r="AN69" s="2">
        <v>44297.904351851852</v>
      </c>
      <c r="AP69" s="2">
        <v>42529.528969907406</v>
      </c>
      <c r="AQ69" s="1"/>
      <c r="AS69" t="b">
        <v>0</v>
      </c>
      <c r="AV69" t="s">
        <v>105</v>
      </c>
      <c r="BB69" t="s">
        <v>338</v>
      </c>
      <c r="BD69" t="b">
        <v>0</v>
      </c>
      <c r="BH69" t="s">
        <v>228</v>
      </c>
      <c r="BI69" t="s">
        <v>229</v>
      </c>
      <c r="BQ69" t="s">
        <v>165</v>
      </c>
      <c r="BR69" t="b">
        <v>0</v>
      </c>
      <c r="BT69" t="b">
        <v>0</v>
      </c>
      <c r="BW69" t="s">
        <v>339</v>
      </c>
      <c r="BX69" t="b">
        <v>0</v>
      </c>
      <c r="BY69" s="2">
        <v>44376.857557870368</v>
      </c>
      <c r="CB69" t="b">
        <v>0</v>
      </c>
      <c r="CC69" t="b">
        <v>0</v>
      </c>
      <c r="CF69">
        <v>65000</v>
      </c>
      <c r="CH69">
        <v>19500</v>
      </c>
      <c r="CI69">
        <v>30</v>
      </c>
      <c r="CJ69">
        <v>0</v>
      </c>
      <c r="CK69">
        <f>YEAR(tbl_Opportunity[[#This Row],[Close Date]])</f>
        <v>2017</v>
      </c>
    </row>
    <row r="70" spans="1:89">
      <c r="A70" t="s">
        <v>340</v>
      </c>
      <c r="B70" t="b">
        <v>0</v>
      </c>
      <c r="D70" t="b">
        <v>0</v>
      </c>
      <c r="H70" s="1">
        <v>43462</v>
      </c>
      <c r="I70" t="b">
        <v>1</v>
      </c>
      <c r="J70" t="s">
        <v>193</v>
      </c>
      <c r="O70" t="s">
        <v>194</v>
      </c>
      <c r="P70" t="b">
        <v>1</v>
      </c>
      <c r="Q70" s="2">
        <v>42444.455555555556</v>
      </c>
      <c r="R70" s="1"/>
      <c r="S70" t="b">
        <v>0</v>
      </c>
      <c r="U70" s="1"/>
      <c r="V70" t="b">
        <v>0</v>
      </c>
      <c r="W70" s="1">
        <v>43191</v>
      </c>
      <c r="X70">
        <v>4</v>
      </c>
      <c r="Y70">
        <v>2018</v>
      </c>
      <c r="Z70" t="s">
        <v>90</v>
      </c>
      <c r="AA70" t="s">
        <v>90</v>
      </c>
      <c r="AB70" t="b">
        <v>0</v>
      </c>
      <c r="AC70" t="b">
        <v>0</v>
      </c>
      <c r="AE70" t="b">
        <v>1</v>
      </c>
      <c r="AF70" t="b">
        <v>0</v>
      </c>
      <c r="AG70" t="b">
        <v>0</v>
      </c>
      <c r="AH70" t="s">
        <v>145</v>
      </c>
      <c r="AI70" t="b">
        <v>0</v>
      </c>
      <c r="AJ70" t="s">
        <v>211</v>
      </c>
      <c r="AK70" t="b">
        <v>0</v>
      </c>
      <c r="AL70" s="1">
        <v>43578</v>
      </c>
      <c r="AM70" t="s">
        <v>162</v>
      </c>
      <c r="AN70" s="2">
        <v>44296.959062499998</v>
      </c>
      <c r="AP70" s="2">
        <v>43627.801724537036</v>
      </c>
      <c r="AQ70" s="1"/>
      <c r="AS70" t="b">
        <v>0</v>
      </c>
      <c r="AU70" t="s">
        <v>212</v>
      </c>
      <c r="AV70" t="s">
        <v>197</v>
      </c>
      <c r="BB70" t="s">
        <v>341</v>
      </c>
      <c r="BD70" t="b">
        <v>0</v>
      </c>
      <c r="BH70" t="s">
        <v>199</v>
      </c>
      <c r="BI70" t="s">
        <v>200</v>
      </c>
      <c r="BJ70" t="s">
        <v>216</v>
      </c>
      <c r="BL70" t="s">
        <v>342</v>
      </c>
      <c r="BM70" t="s">
        <v>202</v>
      </c>
      <c r="BN70" t="s">
        <v>203</v>
      </c>
      <c r="BQ70" t="s">
        <v>204</v>
      </c>
      <c r="BR70" t="b">
        <v>0</v>
      </c>
      <c r="BT70" t="b">
        <v>0</v>
      </c>
      <c r="BW70" t="s">
        <v>97</v>
      </c>
      <c r="BX70" t="b">
        <v>0</v>
      </c>
      <c r="BY70" s="2">
        <v>44376.857557870368</v>
      </c>
      <c r="CB70" t="b">
        <v>0</v>
      </c>
      <c r="CC70" t="b">
        <v>0</v>
      </c>
      <c r="CF70">
        <v>54805</v>
      </c>
      <c r="CH70">
        <v>0</v>
      </c>
      <c r="CI70">
        <v>0</v>
      </c>
      <c r="CJ70">
        <v>0</v>
      </c>
      <c r="CK70">
        <f>YEAR(tbl_Opportunity[[#This Row],[Close Date]])</f>
        <v>2018</v>
      </c>
    </row>
    <row r="71" spans="1:89">
      <c r="A71" t="s">
        <v>343</v>
      </c>
      <c r="B71" t="b">
        <v>0</v>
      </c>
      <c r="D71" t="b">
        <v>0</v>
      </c>
      <c r="H71" s="1">
        <v>44469</v>
      </c>
      <c r="I71" t="b">
        <v>0</v>
      </c>
      <c r="M71" t="s">
        <v>344</v>
      </c>
      <c r="N71" t="s">
        <v>345</v>
      </c>
      <c r="O71" t="s">
        <v>194</v>
      </c>
      <c r="P71" t="b">
        <v>0</v>
      </c>
      <c r="Q71" s="2">
        <v>42444.465925925928</v>
      </c>
      <c r="R71" s="1"/>
      <c r="S71" t="b">
        <v>0</v>
      </c>
      <c r="U71" s="1"/>
      <c r="V71" t="b">
        <v>0</v>
      </c>
      <c r="W71" s="1">
        <v>44256</v>
      </c>
      <c r="X71">
        <v>3</v>
      </c>
      <c r="Y71">
        <v>2021</v>
      </c>
      <c r="Z71" t="s">
        <v>161</v>
      </c>
      <c r="AA71" t="s">
        <v>161</v>
      </c>
      <c r="AB71" t="b">
        <v>0</v>
      </c>
      <c r="AC71" t="b">
        <v>0</v>
      </c>
      <c r="AE71" t="b">
        <v>1</v>
      </c>
      <c r="AF71" t="b">
        <v>1</v>
      </c>
      <c r="AG71" t="b">
        <v>1</v>
      </c>
      <c r="AH71" t="s">
        <v>145</v>
      </c>
      <c r="AI71" t="b">
        <v>0</v>
      </c>
      <c r="AJ71" t="s">
        <v>211</v>
      </c>
      <c r="AK71" t="b">
        <v>0</v>
      </c>
      <c r="AL71" s="1">
        <v>44335</v>
      </c>
      <c r="AM71" t="s">
        <v>215</v>
      </c>
      <c r="AN71" s="2">
        <v>44372.670439814814</v>
      </c>
      <c r="AP71" s="2">
        <v>43955.520474537036</v>
      </c>
      <c r="AQ71" s="1"/>
      <c r="AS71" t="b">
        <v>0</v>
      </c>
      <c r="AU71" t="s">
        <v>346</v>
      </c>
      <c r="AV71" t="s">
        <v>213</v>
      </c>
      <c r="BB71" t="s">
        <v>347</v>
      </c>
      <c r="BD71" t="b">
        <v>0</v>
      </c>
      <c r="BH71" t="s">
        <v>215</v>
      </c>
      <c r="BI71" t="s">
        <v>200</v>
      </c>
      <c r="BJ71" t="s">
        <v>216</v>
      </c>
      <c r="BL71" t="s">
        <v>348</v>
      </c>
      <c r="BM71" t="s">
        <v>202</v>
      </c>
      <c r="BN71" t="s">
        <v>203</v>
      </c>
      <c r="BQ71" t="s">
        <v>204</v>
      </c>
      <c r="BR71" t="b">
        <v>0</v>
      </c>
      <c r="BT71" t="b">
        <v>0</v>
      </c>
      <c r="BW71" t="s">
        <v>349</v>
      </c>
      <c r="BX71" t="b">
        <v>0</v>
      </c>
      <c r="BY71" s="2">
        <v>44376.857557870368</v>
      </c>
      <c r="BZ71" t="s">
        <v>314</v>
      </c>
      <c r="CB71" t="b">
        <v>0</v>
      </c>
      <c r="CC71" t="b">
        <v>0</v>
      </c>
      <c r="CF71">
        <v>71650</v>
      </c>
      <c r="CH71">
        <v>21495</v>
      </c>
      <c r="CI71">
        <v>30</v>
      </c>
      <c r="CJ71">
        <v>0</v>
      </c>
      <c r="CK71">
        <f>YEAR(tbl_Opportunity[[#This Row],[Close Date]])</f>
        <v>2021</v>
      </c>
    </row>
    <row r="72" spans="1:89">
      <c r="A72" t="s">
        <v>350</v>
      </c>
      <c r="B72" t="b">
        <v>0</v>
      </c>
      <c r="D72" t="b">
        <v>0</v>
      </c>
      <c r="E72" t="s">
        <v>246</v>
      </c>
      <c r="H72" s="1">
        <v>42473</v>
      </c>
      <c r="I72" t="b">
        <v>1</v>
      </c>
      <c r="O72" t="s">
        <v>258</v>
      </c>
      <c r="P72" t="b">
        <v>0</v>
      </c>
      <c r="Q72" s="2">
        <v>42445.007106481484</v>
      </c>
      <c r="R72" s="1"/>
      <c r="S72" t="b">
        <v>0</v>
      </c>
      <c r="U72" s="1"/>
      <c r="V72" t="b">
        <v>0</v>
      </c>
      <c r="W72" s="1">
        <v>42401</v>
      </c>
      <c r="X72">
        <v>2</v>
      </c>
      <c r="Y72">
        <v>2016</v>
      </c>
      <c r="Z72" t="s">
        <v>8</v>
      </c>
      <c r="AA72" t="s">
        <v>8</v>
      </c>
      <c r="AB72" t="b">
        <v>0</v>
      </c>
      <c r="AC72" t="b">
        <v>0</v>
      </c>
      <c r="AE72" t="b">
        <v>1</v>
      </c>
      <c r="AF72" t="b">
        <v>0</v>
      </c>
      <c r="AG72" t="b">
        <v>0</v>
      </c>
      <c r="AH72" t="s">
        <v>145</v>
      </c>
      <c r="AI72" t="b">
        <v>0</v>
      </c>
      <c r="AJ72" t="s">
        <v>195</v>
      </c>
      <c r="AK72" t="b">
        <v>0</v>
      </c>
      <c r="AL72" s="1"/>
      <c r="AM72" t="s">
        <v>162</v>
      </c>
      <c r="AN72" s="2">
        <v>44296.95826388889</v>
      </c>
      <c r="AP72" s="2">
        <v>43169.630393518521</v>
      </c>
      <c r="AQ72" s="1"/>
      <c r="AS72" t="b">
        <v>0</v>
      </c>
      <c r="AU72" t="s">
        <v>346</v>
      </c>
      <c r="AV72" t="s">
        <v>248</v>
      </c>
      <c r="BB72" t="s">
        <v>351</v>
      </c>
      <c r="BD72" t="b">
        <v>0</v>
      </c>
      <c r="BH72" t="s">
        <v>215</v>
      </c>
      <c r="BI72" t="s">
        <v>200</v>
      </c>
      <c r="BJ72" t="s">
        <v>250</v>
      </c>
      <c r="BL72" t="s">
        <v>352</v>
      </c>
      <c r="BM72" t="s">
        <v>202</v>
      </c>
      <c r="BN72" t="s">
        <v>203</v>
      </c>
      <c r="BP72" t="s">
        <v>353</v>
      </c>
      <c r="BQ72" t="s">
        <v>204</v>
      </c>
      <c r="BR72" t="b">
        <v>0</v>
      </c>
      <c r="BT72" t="b">
        <v>0</v>
      </c>
      <c r="BW72" t="s">
        <v>103</v>
      </c>
      <c r="BX72" t="b">
        <v>0</v>
      </c>
      <c r="BY72" s="2">
        <v>44376.857557870368</v>
      </c>
      <c r="BZ72" t="s">
        <v>217</v>
      </c>
      <c r="CB72" t="b">
        <v>0</v>
      </c>
      <c r="CC72" t="b">
        <v>1</v>
      </c>
      <c r="CF72">
        <v>28500</v>
      </c>
      <c r="CH72">
        <v>28500</v>
      </c>
      <c r="CI72">
        <v>100</v>
      </c>
      <c r="CJ72">
        <v>0</v>
      </c>
      <c r="CK72">
        <f>YEAR(tbl_Opportunity[[#This Row],[Close Date]])</f>
        <v>2016</v>
      </c>
    </row>
    <row r="73" spans="1:89">
      <c r="A73" t="s">
        <v>354</v>
      </c>
      <c r="B73" t="b">
        <v>0</v>
      </c>
      <c r="D73" t="b">
        <v>0</v>
      </c>
      <c r="H73" s="1">
        <v>42825</v>
      </c>
      <c r="I73" t="b">
        <v>1</v>
      </c>
      <c r="J73" t="s">
        <v>140</v>
      </c>
      <c r="O73" t="s">
        <v>142</v>
      </c>
      <c r="P73" t="b">
        <v>0</v>
      </c>
      <c r="Q73" s="2">
        <v>42446.594675925924</v>
      </c>
      <c r="R73" s="1"/>
      <c r="S73" t="b">
        <v>0</v>
      </c>
      <c r="U73" s="1"/>
      <c r="V73" t="b">
        <v>0</v>
      </c>
      <c r="W73" s="1">
        <v>42736</v>
      </c>
      <c r="X73">
        <v>1</v>
      </c>
      <c r="Y73">
        <v>2017</v>
      </c>
      <c r="Z73" t="s">
        <v>90</v>
      </c>
      <c r="AA73" t="s">
        <v>90</v>
      </c>
      <c r="AB73" t="b">
        <v>0</v>
      </c>
      <c r="AC73" t="b">
        <v>0</v>
      </c>
      <c r="AE73" t="b">
        <v>1</v>
      </c>
      <c r="AF73" t="b">
        <v>0</v>
      </c>
      <c r="AG73" t="b">
        <v>0</v>
      </c>
      <c r="AH73" t="s">
        <v>145</v>
      </c>
      <c r="AI73" t="b">
        <v>0</v>
      </c>
      <c r="AK73" t="b">
        <v>0</v>
      </c>
      <c r="AL73" s="1"/>
      <c r="AM73" t="s">
        <v>162</v>
      </c>
      <c r="AN73" s="2">
        <v>44297.8278587963</v>
      </c>
      <c r="AP73" s="2">
        <v>43836.763020833336</v>
      </c>
      <c r="AQ73" s="1"/>
      <c r="AS73" t="b">
        <v>0</v>
      </c>
      <c r="AV73" t="s">
        <v>153</v>
      </c>
      <c r="BB73" t="s">
        <v>355</v>
      </c>
      <c r="BD73" t="b">
        <v>0</v>
      </c>
      <c r="BH73" t="s">
        <v>142</v>
      </c>
      <c r="BI73" t="s">
        <v>150</v>
      </c>
      <c r="BQ73" t="s">
        <v>96</v>
      </c>
      <c r="BR73" t="b">
        <v>0</v>
      </c>
      <c r="BT73" t="b">
        <v>0</v>
      </c>
      <c r="BW73" t="s">
        <v>97</v>
      </c>
      <c r="BX73" t="b">
        <v>0</v>
      </c>
      <c r="BY73" s="2">
        <v>44376.857557870368</v>
      </c>
      <c r="CB73" t="b">
        <v>0</v>
      </c>
      <c r="CC73" t="b">
        <v>0</v>
      </c>
      <c r="CF73">
        <v>56500</v>
      </c>
      <c r="CH73">
        <v>0</v>
      </c>
      <c r="CI73">
        <v>0</v>
      </c>
      <c r="CJ73">
        <v>0</v>
      </c>
      <c r="CK73">
        <f>YEAR(tbl_Opportunity[[#This Row],[Close Date]])</f>
        <v>2017</v>
      </c>
    </row>
    <row r="74" spans="1:89">
      <c r="A74" t="s">
        <v>356</v>
      </c>
      <c r="B74" t="b">
        <v>0</v>
      </c>
      <c r="D74" t="b">
        <v>0</v>
      </c>
      <c r="H74" s="1">
        <v>42643</v>
      </c>
      <c r="I74" t="b">
        <v>1</v>
      </c>
      <c r="J74" t="s">
        <v>140</v>
      </c>
      <c r="O74" t="s">
        <v>332</v>
      </c>
      <c r="P74" t="b">
        <v>0</v>
      </c>
      <c r="Q74" s="2">
        <v>42447.445706018516</v>
      </c>
      <c r="R74" s="1"/>
      <c r="S74" t="b">
        <v>0</v>
      </c>
      <c r="U74" s="1"/>
      <c r="V74" t="b">
        <v>0</v>
      </c>
      <c r="W74" s="1">
        <v>42430</v>
      </c>
      <c r="X74">
        <v>3</v>
      </c>
      <c r="Y74">
        <v>2016</v>
      </c>
      <c r="Z74" t="s">
        <v>90</v>
      </c>
      <c r="AA74" t="s">
        <v>90</v>
      </c>
      <c r="AB74" t="b">
        <v>0</v>
      </c>
      <c r="AC74" t="b">
        <v>0</v>
      </c>
      <c r="AE74" t="b">
        <v>1</v>
      </c>
      <c r="AF74" t="b">
        <v>0</v>
      </c>
      <c r="AG74" t="b">
        <v>0</v>
      </c>
      <c r="AH74" t="s">
        <v>145</v>
      </c>
      <c r="AI74" t="b">
        <v>0</v>
      </c>
      <c r="AK74" t="b">
        <v>0</v>
      </c>
      <c r="AL74" s="1"/>
      <c r="AM74" t="s">
        <v>92</v>
      </c>
      <c r="AN74" s="2">
        <v>43836.763020833336</v>
      </c>
      <c r="AP74" s="2">
        <v>43836.763020833336</v>
      </c>
      <c r="AQ74" s="1"/>
      <c r="AS74" t="b">
        <v>0</v>
      </c>
      <c r="AV74" t="s">
        <v>112</v>
      </c>
      <c r="BB74" t="s">
        <v>357</v>
      </c>
      <c r="BD74" t="b">
        <v>0</v>
      </c>
      <c r="BH74" t="s">
        <v>142</v>
      </c>
      <c r="BI74" t="s">
        <v>150</v>
      </c>
      <c r="BQ74" t="s">
        <v>96</v>
      </c>
      <c r="BR74" t="b">
        <v>0</v>
      </c>
      <c r="BT74" t="b">
        <v>0</v>
      </c>
      <c r="BW74" t="s">
        <v>97</v>
      </c>
      <c r="BX74" t="b">
        <v>0</v>
      </c>
      <c r="BY74" s="2">
        <v>44376.857557870368</v>
      </c>
      <c r="CB74" t="b">
        <v>0</v>
      </c>
      <c r="CC74" t="b">
        <v>0</v>
      </c>
      <c r="CF74">
        <v>71625</v>
      </c>
      <c r="CH74">
        <v>0</v>
      </c>
      <c r="CI74">
        <v>0</v>
      </c>
      <c r="CJ74">
        <v>0</v>
      </c>
      <c r="CK74">
        <f>YEAR(tbl_Opportunity[[#This Row],[Close Date]])</f>
        <v>2016</v>
      </c>
    </row>
    <row r="75" spans="1:89">
      <c r="A75" t="s">
        <v>358</v>
      </c>
      <c r="B75" t="b">
        <v>0</v>
      </c>
      <c r="D75" t="b">
        <v>0</v>
      </c>
      <c r="H75" s="1">
        <v>42643</v>
      </c>
      <c r="I75" t="b">
        <v>1</v>
      </c>
      <c r="O75" t="s">
        <v>89</v>
      </c>
      <c r="P75" t="b">
        <v>0</v>
      </c>
      <c r="Q75" s="2">
        <v>42447.586504629631</v>
      </c>
      <c r="R75" s="1"/>
      <c r="S75" t="b">
        <v>0</v>
      </c>
      <c r="U75" s="1"/>
      <c r="V75" t="b">
        <v>0</v>
      </c>
      <c r="W75" s="1">
        <v>42430</v>
      </c>
      <c r="X75">
        <v>3</v>
      </c>
      <c r="Y75">
        <v>2016</v>
      </c>
      <c r="Z75" t="s">
        <v>90</v>
      </c>
      <c r="AA75" t="s">
        <v>90</v>
      </c>
      <c r="AB75" t="b">
        <v>0</v>
      </c>
      <c r="AC75" t="b">
        <v>0</v>
      </c>
      <c r="AE75" t="b">
        <v>1</v>
      </c>
      <c r="AF75" t="b">
        <v>0</v>
      </c>
      <c r="AG75" t="b">
        <v>0</v>
      </c>
      <c r="AH75" t="s">
        <v>145</v>
      </c>
      <c r="AI75" t="b">
        <v>0</v>
      </c>
      <c r="AK75" t="b">
        <v>0</v>
      </c>
      <c r="AL75" s="1"/>
      <c r="AM75" t="s">
        <v>99</v>
      </c>
      <c r="AN75" s="2">
        <v>44173.876458333332</v>
      </c>
      <c r="AP75" s="2">
        <v>43836.763020833336</v>
      </c>
      <c r="AQ75" s="1"/>
      <c r="AS75" t="b">
        <v>1</v>
      </c>
      <c r="AV75" t="s">
        <v>105</v>
      </c>
      <c r="BB75" t="s">
        <v>359</v>
      </c>
      <c r="BD75" t="b">
        <v>0</v>
      </c>
      <c r="BH75" t="s">
        <v>89</v>
      </c>
      <c r="BI75" t="s">
        <v>150</v>
      </c>
      <c r="BQ75" t="s">
        <v>96</v>
      </c>
      <c r="BR75" t="b">
        <v>0</v>
      </c>
      <c r="BT75" t="b">
        <v>0</v>
      </c>
      <c r="BW75" t="s">
        <v>97</v>
      </c>
      <c r="BX75" t="b">
        <v>0</v>
      </c>
      <c r="BY75" s="2">
        <v>44376.857557870368</v>
      </c>
      <c r="CB75" t="b">
        <v>0</v>
      </c>
      <c r="CC75" t="b">
        <v>0</v>
      </c>
      <c r="CF75">
        <v>2230345</v>
      </c>
      <c r="CH75">
        <v>0</v>
      </c>
      <c r="CI75">
        <v>0</v>
      </c>
      <c r="CJ75">
        <v>0</v>
      </c>
      <c r="CK75">
        <f>YEAR(tbl_Opportunity[[#This Row],[Close Date]])</f>
        <v>2016</v>
      </c>
    </row>
    <row r="76" spans="1:89">
      <c r="A76" t="s">
        <v>360</v>
      </c>
      <c r="B76" t="b">
        <v>0</v>
      </c>
      <c r="D76" t="b">
        <v>0</v>
      </c>
      <c r="H76" s="1">
        <v>42551</v>
      </c>
      <c r="I76" t="b">
        <v>1</v>
      </c>
      <c r="J76" t="s">
        <v>111</v>
      </c>
      <c r="O76" t="s">
        <v>332</v>
      </c>
      <c r="P76" t="b">
        <v>0</v>
      </c>
      <c r="Q76" s="2">
        <v>42447.613182870373</v>
      </c>
      <c r="R76" s="1"/>
      <c r="S76" t="b">
        <v>0</v>
      </c>
      <c r="U76" s="1"/>
      <c r="V76" t="b">
        <v>0</v>
      </c>
      <c r="W76" s="1">
        <v>42401</v>
      </c>
      <c r="X76">
        <v>2</v>
      </c>
      <c r="Y76">
        <v>2016</v>
      </c>
      <c r="Z76" t="s">
        <v>90</v>
      </c>
      <c r="AA76" t="s">
        <v>90</v>
      </c>
      <c r="AB76" t="b">
        <v>0</v>
      </c>
      <c r="AC76" t="b">
        <v>0</v>
      </c>
      <c r="AE76" t="b">
        <v>1</v>
      </c>
      <c r="AF76" t="b">
        <v>0</v>
      </c>
      <c r="AG76" t="b">
        <v>0</v>
      </c>
      <c r="AH76" t="s">
        <v>145</v>
      </c>
      <c r="AI76" t="b">
        <v>0</v>
      </c>
      <c r="AK76" t="b">
        <v>0</v>
      </c>
      <c r="AL76" s="1"/>
      <c r="AM76" t="s">
        <v>92</v>
      </c>
      <c r="AN76" s="2">
        <v>43836.763020833336</v>
      </c>
      <c r="AP76" s="2">
        <v>43836.763020833336</v>
      </c>
      <c r="AQ76" s="1"/>
      <c r="AS76" t="b">
        <v>0</v>
      </c>
      <c r="AV76" t="s">
        <v>176</v>
      </c>
      <c r="BB76" t="s">
        <v>361</v>
      </c>
      <c r="BD76" t="b">
        <v>0</v>
      </c>
      <c r="BH76" t="s">
        <v>332</v>
      </c>
      <c r="BI76" t="s">
        <v>150</v>
      </c>
      <c r="BQ76" t="s">
        <v>96</v>
      </c>
      <c r="BR76" t="b">
        <v>0</v>
      </c>
      <c r="BT76" t="b">
        <v>0</v>
      </c>
      <c r="BW76" t="s">
        <v>97</v>
      </c>
      <c r="BX76" t="b">
        <v>0</v>
      </c>
      <c r="BY76" s="2">
        <v>44376.857557870368</v>
      </c>
      <c r="CB76" t="b">
        <v>0</v>
      </c>
      <c r="CC76" t="b">
        <v>0</v>
      </c>
      <c r="CF76">
        <v>71625</v>
      </c>
      <c r="CH76">
        <v>0</v>
      </c>
      <c r="CI76">
        <v>0</v>
      </c>
      <c r="CJ76">
        <v>0</v>
      </c>
      <c r="CK76">
        <f>YEAR(tbl_Opportunity[[#This Row],[Close Date]])</f>
        <v>2016</v>
      </c>
    </row>
    <row r="77" spans="1:89">
      <c r="A77" t="s">
        <v>362</v>
      </c>
      <c r="B77" t="b">
        <v>0</v>
      </c>
      <c r="D77" t="b">
        <v>0</v>
      </c>
      <c r="H77" s="1">
        <v>43465</v>
      </c>
      <c r="I77" t="b">
        <v>1</v>
      </c>
      <c r="J77" t="s">
        <v>193</v>
      </c>
      <c r="O77" t="s">
        <v>194</v>
      </c>
      <c r="P77" t="b">
        <v>0</v>
      </c>
      <c r="Q77" s="2">
        <v>42447.758344907408</v>
      </c>
      <c r="R77" s="1"/>
      <c r="S77" t="b">
        <v>0</v>
      </c>
      <c r="U77" s="1"/>
      <c r="V77" t="b">
        <v>0</v>
      </c>
      <c r="W77" s="1">
        <v>43191</v>
      </c>
      <c r="X77">
        <v>4</v>
      </c>
      <c r="Y77">
        <v>2018</v>
      </c>
      <c r="Z77" t="s">
        <v>90</v>
      </c>
      <c r="AA77" t="s">
        <v>90</v>
      </c>
      <c r="AB77" t="b">
        <v>0</v>
      </c>
      <c r="AC77" t="b">
        <v>0</v>
      </c>
      <c r="AE77" t="b">
        <v>1</v>
      </c>
      <c r="AF77" t="b">
        <v>0</v>
      </c>
      <c r="AG77" t="b">
        <v>0</v>
      </c>
      <c r="AH77" t="s">
        <v>175</v>
      </c>
      <c r="AI77" t="b">
        <v>0</v>
      </c>
      <c r="AJ77" t="s">
        <v>195</v>
      </c>
      <c r="AK77" t="b">
        <v>0</v>
      </c>
      <c r="AL77" s="1">
        <v>43578</v>
      </c>
      <c r="AM77" t="s">
        <v>162</v>
      </c>
      <c r="AN77" s="2">
        <v>44297.837673611109</v>
      </c>
      <c r="AP77" s="2">
        <v>43627.804467592592</v>
      </c>
      <c r="AQ77" s="1"/>
      <c r="AS77" t="b">
        <v>0</v>
      </c>
      <c r="AU77" t="s">
        <v>346</v>
      </c>
      <c r="AV77" t="s">
        <v>213</v>
      </c>
      <c r="BB77" t="s">
        <v>363</v>
      </c>
      <c r="BD77" t="b">
        <v>0</v>
      </c>
      <c r="BH77" t="s">
        <v>199</v>
      </c>
      <c r="BI77" t="s">
        <v>200</v>
      </c>
      <c r="BJ77" t="s">
        <v>216</v>
      </c>
      <c r="BL77" t="s">
        <v>364</v>
      </c>
      <c r="BM77" t="s">
        <v>202</v>
      </c>
      <c r="BN77" t="s">
        <v>203</v>
      </c>
      <c r="BQ77" t="s">
        <v>204</v>
      </c>
      <c r="BR77" t="b">
        <v>0</v>
      </c>
      <c r="BT77" t="b">
        <v>0</v>
      </c>
      <c r="BW77" t="s">
        <v>97</v>
      </c>
      <c r="BX77" t="b">
        <v>0</v>
      </c>
      <c r="BY77" s="2">
        <v>44376.857557870368</v>
      </c>
      <c r="CB77" t="b">
        <v>0</v>
      </c>
      <c r="CC77" t="b">
        <v>0</v>
      </c>
      <c r="CF77">
        <v>56177.14</v>
      </c>
      <c r="CH77">
        <v>0</v>
      </c>
      <c r="CI77">
        <v>0</v>
      </c>
      <c r="CJ77">
        <v>0</v>
      </c>
      <c r="CK77">
        <f>YEAR(tbl_Opportunity[[#This Row],[Close Date]])</f>
        <v>2018</v>
      </c>
    </row>
    <row r="78" spans="1:89">
      <c r="A78" t="s">
        <v>365</v>
      </c>
      <c r="B78" t="b">
        <v>0</v>
      </c>
      <c r="D78" t="b">
        <v>0</v>
      </c>
      <c r="H78" s="1">
        <v>42460</v>
      </c>
      <c r="I78" t="b">
        <v>1</v>
      </c>
      <c r="O78" t="s">
        <v>332</v>
      </c>
      <c r="P78" t="b">
        <v>1</v>
      </c>
      <c r="Q78" s="2">
        <v>42448.067673611113</v>
      </c>
      <c r="R78" s="1"/>
      <c r="S78" t="b">
        <v>0</v>
      </c>
      <c r="U78" s="1"/>
      <c r="V78" t="b">
        <v>0</v>
      </c>
      <c r="W78" s="1">
        <v>42370</v>
      </c>
      <c r="X78">
        <v>1</v>
      </c>
      <c r="Y78">
        <v>2016</v>
      </c>
      <c r="Z78" t="s">
        <v>90</v>
      </c>
      <c r="AA78" t="s">
        <v>90</v>
      </c>
      <c r="AB78" t="b">
        <v>0</v>
      </c>
      <c r="AC78" t="b">
        <v>0</v>
      </c>
      <c r="AE78" t="b">
        <v>0</v>
      </c>
      <c r="AF78" t="b">
        <v>0</v>
      </c>
      <c r="AG78" t="b">
        <v>0</v>
      </c>
      <c r="AH78" t="s">
        <v>175</v>
      </c>
      <c r="AI78" t="b">
        <v>0</v>
      </c>
      <c r="AK78" t="b">
        <v>0</v>
      </c>
      <c r="AL78" s="1"/>
      <c r="AM78" t="s">
        <v>92</v>
      </c>
      <c r="AN78" s="2">
        <v>44091.6171875</v>
      </c>
      <c r="AP78" s="2">
        <v>43836.763020833336</v>
      </c>
      <c r="AQ78" s="1"/>
      <c r="AS78" t="b">
        <v>0</v>
      </c>
      <c r="AV78" t="s">
        <v>93</v>
      </c>
      <c r="BB78" t="s">
        <v>366</v>
      </c>
      <c r="BD78" t="b">
        <v>0</v>
      </c>
      <c r="BH78" t="s">
        <v>332</v>
      </c>
      <c r="BL78" t="s">
        <v>367</v>
      </c>
      <c r="BQ78" t="s">
        <v>96</v>
      </c>
      <c r="BR78" t="b">
        <v>0</v>
      </c>
      <c r="BT78" t="b">
        <v>0</v>
      </c>
      <c r="BW78" t="s">
        <v>97</v>
      </c>
      <c r="BX78" t="b">
        <v>0</v>
      </c>
      <c r="BY78" s="2">
        <v>44376.857557870368</v>
      </c>
      <c r="CB78" t="b">
        <v>0</v>
      </c>
      <c r="CC78" t="b">
        <v>0</v>
      </c>
      <c r="CI78">
        <v>0</v>
      </c>
      <c r="CJ78">
        <v>0</v>
      </c>
      <c r="CK78">
        <f>YEAR(tbl_Opportunity[[#This Row],[Close Date]])</f>
        <v>2016</v>
      </c>
    </row>
    <row r="79" spans="1:89">
      <c r="A79" t="s">
        <v>365</v>
      </c>
      <c r="B79" t="b">
        <v>0</v>
      </c>
      <c r="D79" t="b">
        <v>0</v>
      </c>
      <c r="H79" s="1">
        <v>42551</v>
      </c>
      <c r="I79" t="b">
        <v>1</v>
      </c>
      <c r="O79" t="s">
        <v>332</v>
      </c>
      <c r="P79" t="b">
        <v>0</v>
      </c>
      <c r="Q79" s="2">
        <v>42448.068518518521</v>
      </c>
      <c r="R79" s="1"/>
      <c r="S79" t="b">
        <v>0</v>
      </c>
      <c r="U79" s="1"/>
      <c r="V79" t="b">
        <v>0</v>
      </c>
      <c r="W79" s="1">
        <v>42401</v>
      </c>
      <c r="X79">
        <v>2</v>
      </c>
      <c r="Y79">
        <v>2016</v>
      </c>
      <c r="Z79" t="s">
        <v>90</v>
      </c>
      <c r="AA79" t="s">
        <v>90</v>
      </c>
      <c r="AB79" t="b">
        <v>0</v>
      </c>
      <c r="AC79" t="b">
        <v>0</v>
      </c>
      <c r="AE79" t="b">
        <v>1</v>
      </c>
      <c r="AF79" t="b">
        <v>0</v>
      </c>
      <c r="AG79" t="b">
        <v>0</v>
      </c>
      <c r="AH79" t="s">
        <v>368</v>
      </c>
      <c r="AI79" t="b">
        <v>0</v>
      </c>
      <c r="AK79" t="b">
        <v>0</v>
      </c>
      <c r="AL79" s="1"/>
      <c r="AM79" t="s">
        <v>92</v>
      </c>
      <c r="AN79" s="2">
        <v>43836.763020833336</v>
      </c>
      <c r="AP79" s="2">
        <v>43836.763020833336</v>
      </c>
      <c r="AQ79" s="1"/>
      <c r="AS79" t="b">
        <v>0</v>
      </c>
      <c r="AV79" t="s">
        <v>105</v>
      </c>
      <c r="BB79" t="s">
        <v>369</v>
      </c>
      <c r="BD79" t="b">
        <v>0</v>
      </c>
      <c r="BH79" t="s">
        <v>332</v>
      </c>
      <c r="BI79" t="s">
        <v>155</v>
      </c>
      <c r="BQ79" t="s">
        <v>96</v>
      </c>
      <c r="BR79" t="b">
        <v>0</v>
      </c>
      <c r="BT79" t="b">
        <v>0</v>
      </c>
      <c r="BW79" t="s">
        <v>97</v>
      </c>
      <c r="BX79" t="b">
        <v>0</v>
      </c>
      <c r="BY79" s="2">
        <v>44376.857557870368</v>
      </c>
      <c r="CB79" t="b">
        <v>0</v>
      </c>
      <c r="CC79" t="b">
        <v>0</v>
      </c>
      <c r="CF79">
        <v>166380.75</v>
      </c>
      <c r="CH79">
        <v>0</v>
      </c>
      <c r="CI79">
        <v>0</v>
      </c>
      <c r="CJ79">
        <v>0</v>
      </c>
      <c r="CK79">
        <f>YEAR(tbl_Opportunity[[#This Row],[Close Date]])</f>
        <v>2016</v>
      </c>
    </row>
    <row r="80" spans="1:89">
      <c r="A80" t="s">
        <v>370</v>
      </c>
      <c r="B80" t="b">
        <v>0</v>
      </c>
      <c r="D80" t="b">
        <v>0</v>
      </c>
      <c r="E80" t="s">
        <v>246</v>
      </c>
      <c r="H80" s="1">
        <v>44195</v>
      </c>
      <c r="I80" t="b">
        <v>1</v>
      </c>
      <c r="J80" t="s">
        <v>235</v>
      </c>
      <c r="L80" t="s">
        <v>371</v>
      </c>
      <c r="N80" t="s">
        <v>372</v>
      </c>
      <c r="O80" t="s">
        <v>194</v>
      </c>
      <c r="P80" t="b">
        <v>0</v>
      </c>
      <c r="Q80" s="2">
        <v>42450.537997685184</v>
      </c>
      <c r="R80" s="1"/>
      <c r="S80" t="b">
        <v>0</v>
      </c>
      <c r="U80" s="1"/>
      <c r="V80" t="b">
        <v>0</v>
      </c>
      <c r="W80" s="1">
        <v>43922</v>
      </c>
      <c r="X80">
        <v>4</v>
      </c>
      <c r="Y80">
        <v>2020</v>
      </c>
      <c r="Z80" t="s">
        <v>90</v>
      </c>
      <c r="AA80" t="s">
        <v>90</v>
      </c>
      <c r="AB80" t="b">
        <v>0</v>
      </c>
      <c r="AC80" t="b">
        <v>0</v>
      </c>
      <c r="AE80" t="b">
        <v>1</v>
      </c>
      <c r="AF80" t="b">
        <v>0</v>
      </c>
      <c r="AG80" t="b">
        <v>0</v>
      </c>
      <c r="AH80" t="s">
        <v>368</v>
      </c>
      <c r="AI80" t="b">
        <v>0</v>
      </c>
      <c r="AJ80" t="s">
        <v>211</v>
      </c>
      <c r="AK80" t="b">
        <v>0</v>
      </c>
      <c r="AL80" s="1">
        <v>43980</v>
      </c>
      <c r="AM80" t="s">
        <v>162</v>
      </c>
      <c r="AN80" s="2">
        <v>44296.959062499998</v>
      </c>
      <c r="AP80" s="2">
        <v>43980.681493055556</v>
      </c>
      <c r="AQ80" s="1"/>
      <c r="AS80" t="b">
        <v>0</v>
      </c>
      <c r="AU80" t="s">
        <v>216</v>
      </c>
      <c r="AV80" t="s">
        <v>248</v>
      </c>
      <c r="AY80" t="s">
        <v>236</v>
      </c>
      <c r="AZ80" t="s">
        <v>237</v>
      </c>
      <c r="BB80" t="s">
        <v>373</v>
      </c>
      <c r="BD80" t="b">
        <v>0</v>
      </c>
      <c r="BF80" t="s">
        <v>374</v>
      </c>
      <c r="BH80" t="s">
        <v>375</v>
      </c>
      <c r="BI80" t="s">
        <v>200</v>
      </c>
      <c r="BJ80" t="s">
        <v>216</v>
      </c>
      <c r="BL80" t="s">
        <v>376</v>
      </c>
      <c r="BM80" t="s">
        <v>202</v>
      </c>
      <c r="BN80" t="s">
        <v>203</v>
      </c>
      <c r="BQ80" t="s">
        <v>204</v>
      </c>
      <c r="BR80" t="b">
        <v>0</v>
      </c>
      <c r="BT80" t="b">
        <v>0</v>
      </c>
      <c r="BW80" t="s">
        <v>97</v>
      </c>
      <c r="BX80" t="b">
        <v>1</v>
      </c>
      <c r="BY80" s="2">
        <v>44376.857557870368</v>
      </c>
      <c r="BZ80" t="s">
        <v>377</v>
      </c>
      <c r="CB80" t="b">
        <v>0</v>
      </c>
      <c r="CC80" t="b">
        <v>0</v>
      </c>
      <c r="CF80">
        <v>58369</v>
      </c>
      <c r="CH80">
        <v>0</v>
      </c>
      <c r="CI80">
        <v>0</v>
      </c>
      <c r="CJ80">
        <v>0</v>
      </c>
      <c r="CK80">
        <f>YEAR(tbl_Opportunity[[#This Row],[Close Date]])</f>
        <v>2020</v>
      </c>
    </row>
    <row r="81" spans="1:89">
      <c r="A81" t="s">
        <v>378</v>
      </c>
      <c r="B81" t="b">
        <v>0</v>
      </c>
      <c r="D81" t="b">
        <v>0</v>
      </c>
      <c r="H81" s="1">
        <v>43462</v>
      </c>
      <c r="I81" t="b">
        <v>1</v>
      </c>
      <c r="J81" t="s">
        <v>111</v>
      </c>
      <c r="O81" t="s">
        <v>194</v>
      </c>
      <c r="P81" t="b">
        <v>0</v>
      </c>
      <c r="Q81" s="2">
        <v>42451.023333333331</v>
      </c>
      <c r="R81" s="1"/>
      <c r="S81" t="b">
        <v>0</v>
      </c>
      <c r="U81" s="1"/>
      <c r="V81" t="b">
        <v>0</v>
      </c>
      <c r="W81" s="1">
        <v>43191</v>
      </c>
      <c r="X81">
        <v>4</v>
      </c>
      <c r="Y81">
        <v>2018</v>
      </c>
      <c r="Z81" t="s">
        <v>90</v>
      </c>
      <c r="AA81" t="s">
        <v>90</v>
      </c>
      <c r="AB81" t="b">
        <v>0</v>
      </c>
      <c r="AC81" t="b">
        <v>0</v>
      </c>
      <c r="AE81" t="b">
        <v>1</v>
      </c>
      <c r="AF81" t="b">
        <v>0</v>
      </c>
      <c r="AG81" t="b">
        <v>0</v>
      </c>
      <c r="AH81" t="s">
        <v>368</v>
      </c>
      <c r="AI81" t="b">
        <v>0</v>
      </c>
      <c r="AK81" t="b">
        <v>0</v>
      </c>
      <c r="AL81" s="1">
        <v>42580</v>
      </c>
      <c r="AM81" t="s">
        <v>162</v>
      </c>
      <c r="AN81" s="2">
        <v>44297.841400462959</v>
      </c>
      <c r="AP81" s="2">
        <v>43560.505057870374</v>
      </c>
      <c r="AQ81" s="1"/>
      <c r="AS81" t="b">
        <v>0</v>
      </c>
      <c r="AU81" t="s">
        <v>247</v>
      </c>
      <c r="AV81" t="s">
        <v>93</v>
      </c>
      <c r="BB81" t="s">
        <v>379</v>
      </c>
      <c r="BD81" t="b">
        <v>0</v>
      </c>
      <c r="BH81" t="s">
        <v>215</v>
      </c>
      <c r="BI81" t="s">
        <v>200</v>
      </c>
      <c r="BJ81" t="s">
        <v>250</v>
      </c>
      <c r="BL81" t="s">
        <v>380</v>
      </c>
      <c r="BN81" t="s">
        <v>203</v>
      </c>
      <c r="BQ81" t="s">
        <v>204</v>
      </c>
      <c r="BR81" t="b">
        <v>0</v>
      </c>
      <c r="BT81" t="b">
        <v>0</v>
      </c>
      <c r="BW81" t="s">
        <v>97</v>
      </c>
      <c r="BX81" t="b">
        <v>0</v>
      </c>
      <c r="BY81" s="2">
        <v>44376.857557870368</v>
      </c>
      <c r="BZ81" t="s">
        <v>217</v>
      </c>
      <c r="CB81" t="b">
        <v>0</v>
      </c>
      <c r="CC81" t="b">
        <v>0</v>
      </c>
      <c r="CF81">
        <v>54805</v>
      </c>
      <c r="CH81">
        <v>0</v>
      </c>
      <c r="CI81">
        <v>0</v>
      </c>
      <c r="CJ81">
        <v>0</v>
      </c>
      <c r="CK81">
        <f>YEAR(tbl_Opportunity[[#This Row],[Close Date]])</f>
        <v>2018</v>
      </c>
    </row>
    <row r="82" spans="1:89">
      <c r="A82" t="s">
        <v>381</v>
      </c>
      <c r="B82" t="b">
        <v>0</v>
      </c>
      <c r="D82" t="b">
        <v>0</v>
      </c>
      <c r="H82" s="1">
        <v>44196</v>
      </c>
      <c r="I82" t="b">
        <v>0</v>
      </c>
      <c r="O82" t="s">
        <v>332</v>
      </c>
      <c r="P82" t="b">
        <v>1</v>
      </c>
      <c r="Q82" s="2">
        <v>42453.06177083333</v>
      </c>
      <c r="R82" s="1"/>
      <c r="S82" t="b">
        <v>0</v>
      </c>
      <c r="U82" s="1"/>
      <c r="V82" t="b">
        <v>0</v>
      </c>
      <c r="W82" s="1">
        <v>43922</v>
      </c>
      <c r="X82">
        <v>4</v>
      </c>
      <c r="Y82">
        <v>2020</v>
      </c>
      <c r="Z82" t="s">
        <v>161</v>
      </c>
      <c r="AA82" t="s">
        <v>161</v>
      </c>
      <c r="AB82" t="b">
        <v>0</v>
      </c>
      <c r="AC82" t="b">
        <v>0</v>
      </c>
      <c r="AE82" t="b">
        <v>0</v>
      </c>
      <c r="AF82" t="b">
        <v>0</v>
      </c>
      <c r="AG82" t="b">
        <v>0</v>
      </c>
      <c r="AH82" t="s">
        <v>382</v>
      </c>
      <c r="AI82" t="b">
        <v>0</v>
      </c>
      <c r="AK82" t="b">
        <v>0</v>
      </c>
      <c r="AL82" s="1"/>
      <c r="AM82" t="s">
        <v>162</v>
      </c>
      <c r="AN82" s="2">
        <v>44297.904409722221</v>
      </c>
      <c r="AP82" s="2">
        <v>43836.762627314813</v>
      </c>
      <c r="AQ82" s="1"/>
      <c r="AS82" t="b">
        <v>0</v>
      </c>
      <c r="AV82" t="s">
        <v>176</v>
      </c>
      <c r="BB82" t="s">
        <v>383</v>
      </c>
      <c r="BD82" t="b">
        <v>0</v>
      </c>
      <c r="BH82" t="s">
        <v>332</v>
      </c>
      <c r="BJ82" t="s">
        <v>384</v>
      </c>
      <c r="BQ82" t="s">
        <v>96</v>
      </c>
      <c r="BR82" t="b">
        <v>0</v>
      </c>
      <c r="BT82" t="b">
        <v>0</v>
      </c>
      <c r="BW82" t="s">
        <v>166</v>
      </c>
      <c r="BX82" t="b">
        <v>0</v>
      </c>
      <c r="BY82" s="2">
        <v>44376.857557870368</v>
      </c>
      <c r="CB82" t="b">
        <v>0</v>
      </c>
      <c r="CC82" t="b">
        <v>0</v>
      </c>
      <c r="CI82">
        <v>10</v>
      </c>
      <c r="CJ82">
        <v>0</v>
      </c>
      <c r="CK82">
        <f>YEAR(tbl_Opportunity[[#This Row],[Close Date]])</f>
        <v>2020</v>
      </c>
    </row>
    <row r="83" spans="1:89">
      <c r="A83" t="s">
        <v>381</v>
      </c>
      <c r="B83" t="b">
        <v>0</v>
      </c>
      <c r="D83" t="b">
        <v>0</v>
      </c>
      <c r="H83" s="1">
        <v>43971</v>
      </c>
      <c r="I83" t="b">
        <v>1</v>
      </c>
      <c r="J83" t="s">
        <v>111</v>
      </c>
      <c r="O83" t="s">
        <v>332</v>
      </c>
      <c r="P83" t="b">
        <v>0</v>
      </c>
      <c r="Q83" s="2">
        <v>42453.063518518517</v>
      </c>
      <c r="R83" s="1"/>
      <c r="S83" t="b">
        <v>0</v>
      </c>
      <c r="U83" s="1"/>
      <c r="V83" t="b">
        <v>0</v>
      </c>
      <c r="W83" s="1">
        <v>43862</v>
      </c>
      <c r="X83">
        <v>2</v>
      </c>
      <c r="Y83">
        <v>2020</v>
      </c>
      <c r="Z83" t="s">
        <v>90</v>
      </c>
      <c r="AA83" t="s">
        <v>90</v>
      </c>
      <c r="AB83" t="b">
        <v>0</v>
      </c>
      <c r="AC83" t="b">
        <v>0</v>
      </c>
      <c r="AE83" t="b">
        <v>1</v>
      </c>
      <c r="AF83" t="b">
        <v>0</v>
      </c>
      <c r="AG83" t="b">
        <v>0</v>
      </c>
      <c r="AH83" t="s">
        <v>175</v>
      </c>
      <c r="AI83" t="b">
        <v>0</v>
      </c>
      <c r="AK83" t="b">
        <v>0</v>
      </c>
      <c r="AL83" s="1"/>
      <c r="AM83" t="s">
        <v>99</v>
      </c>
      <c r="AN83" s="2">
        <v>43971.609895833331</v>
      </c>
      <c r="AP83" s="2">
        <v>43971.609895833331</v>
      </c>
      <c r="AQ83" s="1"/>
      <c r="AS83" t="b">
        <v>0</v>
      </c>
      <c r="AV83" t="s">
        <v>176</v>
      </c>
      <c r="BB83" t="s">
        <v>385</v>
      </c>
      <c r="BD83" t="b">
        <v>0</v>
      </c>
      <c r="BH83" t="s">
        <v>332</v>
      </c>
      <c r="BI83" t="s">
        <v>150</v>
      </c>
      <c r="BQ83" t="s">
        <v>96</v>
      </c>
      <c r="BR83" t="b">
        <v>0</v>
      </c>
      <c r="BT83" t="b">
        <v>0</v>
      </c>
      <c r="BW83" t="s">
        <v>97</v>
      </c>
      <c r="BX83" t="b">
        <v>0</v>
      </c>
      <c r="BY83" s="2">
        <v>44376.857557870368</v>
      </c>
      <c r="CB83" t="b">
        <v>0</v>
      </c>
      <c r="CC83" t="b">
        <v>0</v>
      </c>
      <c r="CF83">
        <v>71500</v>
      </c>
      <c r="CH83">
        <v>0</v>
      </c>
      <c r="CI83">
        <v>0</v>
      </c>
      <c r="CJ83">
        <v>0</v>
      </c>
      <c r="CK83">
        <f>YEAR(tbl_Opportunity[[#This Row],[Close Date]])</f>
        <v>2020</v>
      </c>
    </row>
    <row r="84" spans="1:89">
      <c r="A84" t="s">
        <v>360</v>
      </c>
      <c r="B84" t="b">
        <v>0</v>
      </c>
      <c r="D84" t="b">
        <v>0</v>
      </c>
      <c r="H84" s="1">
        <v>42551</v>
      </c>
      <c r="I84" t="b">
        <v>1</v>
      </c>
      <c r="J84" t="s">
        <v>140</v>
      </c>
      <c r="O84" t="s">
        <v>332</v>
      </c>
      <c r="P84" t="b">
        <v>0</v>
      </c>
      <c r="Q84" s="2">
        <v>42453.077106481483</v>
      </c>
      <c r="R84" s="1"/>
      <c r="S84" t="b">
        <v>0</v>
      </c>
      <c r="U84" s="1"/>
      <c r="V84" t="b">
        <v>0</v>
      </c>
      <c r="W84" s="1">
        <v>42401</v>
      </c>
      <c r="X84">
        <v>2</v>
      </c>
      <c r="Y84">
        <v>2016</v>
      </c>
      <c r="Z84" t="s">
        <v>90</v>
      </c>
      <c r="AA84" t="s">
        <v>90</v>
      </c>
      <c r="AB84" t="b">
        <v>0</v>
      </c>
      <c r="AC84" t="b">
        <v>0</v>
      </c>
      <c r="AE84" t="b">
        <v>1</v>
      </c>
      <c r="AF84" t="b">
        <v>0</v>
      </c>
      <c r="AG84" t="b">
        <v>0</v>
      </c>
      <c r="AH84" t="s">
        <v>175</v>
      </c>
      <c r="AI84" t="b">
        <v>0</v>
      </c>
      <c r="AK84" t="b">
        <v>0</v>
      </c>
      <c r="AL84" s="1"/>
      <c r="AM84" t="s">
        <v>92</v>
      </c>
      <c r="AN84" s="2">
        <v>43836.763020833336</v>
      </c>
      <c r="AP84" s="2">
        <v>43836.763020833336</v>
      </c>
      <c r="AQ84" s="1"/>
      <c r="AS84" t="b">
        <v>0</v>
      </c>
      <c r="AV84" t="s">
        <v>176</v>
      </c>
      <c r="BB84" t="s">
        <v>386</v>
      </c>
      <c r="BD84" t="b">
        <v>0</v>
      </c>
      <c r="BH84" t="s">
        <v>387</v>
      </c>
      <c r="BI84" t="s">
        <v>150</v>
      </c>
      <c r="BQ84" t="s">
        <v>96</v>
      </c>
      <c r="BR84" t="b">
        <v>0</v>
      </c>
      <c r="BT84" t="b">
        <v>0</v>
      </c>
      <c r="BW84" t="s">
        <v>97</v>
      </c>
      <c r="BX84" t="b">
        <v>0</v>
      </c>
      <c r="BY84" s="2">
        <v>44376.857557870368</v>
      </c>
      <c r="CB84" t="b">
        <v>0</v>
      </c>
      <c r="CC84" t="b">
        <v>0</v>
      </c>
      <c r="CF84">
        <v>71625</v>
      </c>
      <c r="CH84">
        <v>0</v>
      </c>
      <c r="CI84">
        <v>0</v>
      </c>
      <c r="CJ84">
        <v>0</v>
      </c>
      <c r="CK84">
        <f>YEAR(tbl_Opportunity[[#This Row],[Close Date]])</f>
        <v>2016</v>
      </c>
    </row>
    <row r="85" spans="1:89">
      <c r="A85" t="s">
        <v>388</v>
      </c>
      <c r="B85" t="b">
        <v>0</v>
      </c>
      <c r="D85" t="b">
        <v>0</v>
      </c>
      <c r="H85" s="1">
        <v>42551</v>
      </c>
      <c r="I85" t="b">
        <v>1</v>
      </c>
      <c r="J85" t="s">
        <v>140</v>
      </c>
      <c r="O85" t="s">
        <v>332</v>
      </c>
      <c r="P85" t="b">
        <v>0</v>
      </c>
      <c r="Q85" s="2">
        <v>42453.090590277781</v>
      </c>
      <c r="R85" s="1"/>
      <c r="S85" t="b">
        <v>0</v>
      </c>
      <c r="U85" s="1"/>
      <c r="V85" t="b">
        <v>0</v>
      </c>
      <c r="W85" s="1">
        <v>42401</v>
      </c>
      <c r="X85">
        <v>2</v>
      </c>
      <c r="Y85">
        <v>2016</v>
      </c>
      <c r="Z85" t="s">
        <v>90</v>
      </c>
      <c r="AA85" t="s">
        <v>90</v>
      </c>
      <c r="AB85" t="b">
        <v>0</v>
      </c>
      <c r="AC85" t="b">
        <v>0</v>
      </c>
      <c r="AE85" t="b">
        <v>1</v>
      </c>
      <c r="AF85" t="b">
        <v>0</v>
      </c>
      <c r="AG85" t="b">
        <v>0</v>
      </c>
      <c r="AH85" t="s">
        <v>175</v>
      </c>
      <c r="AI85" t="b">
        <v>0</v>
      </c>
      <c r="AK85" t="b">
        <v>0</v>
      </c>
      <c r="AL85" s="1"/>
      <c r="AM85" t="s">
        <v>92</v>
      </c>
      <c r="AN85" s="2">
        <v>43836.763020833336</v>
      </c>
      <c r="AP85" s="2">
        <v>43836.763020833336</v>
      </c>
      <c r="AQ85" s="1"/>
      <c r="AS85" t="b">
        <v>0</v>
      </c>
      <c r="AV85" t="s">
        <v>176</v>
      </c>
      <c r="BB85" t="s">
        <v>389</v>
      </c>
      <c r="BD85" t="b">
        <v>0</v>
      </c>
      <c r="BH85" t="s">
        <v>387</v>
      </c>
      <c r="BI85" t="s">
        <v>150</v>
      </c>
      <c r="BQ85" t="s">
        <v>96</v>
      </c>
      <c r="BR85" t="b">
        <v>0</v>
      </c>
      <c r="BT85" t="b">
        <v>0</v>
      </c>
      <c r="BW85" t="s">
        <v>97</v>
      </c>
      <c r="BX85" t="b">
        <v>0</v>
      </c>
      <c r="BY85" s="2">
        <v>44376.857557870368</v>
      </c>
      <c r="CB85" t="b">
        <v>0</v>
      </c>
      <c r="CC85" t="b">
        <v>0</v>
      </c>
      <c r="CF85">
        <v>71625</v>
      </c>
      <c r="CH85">
        <v>0</v>
      </c>
      <c r="CI85">
        <v>0</v>
      </c>
      <c r="CJ85">
        <v>0</v>
      </c>
      <c r="CK85">
        <f>YEAR(tbl_Opportunity[[#This Row],[Close Date]])</f>
        <v>2016</v>
      </c>
    </row>
    <row r="86" spans="1:89">
      <c r="A86" t="s">
        <v>390</v>
      </c>
      <c r="B86" t="b">
        <v>0</v>
      </c>
      <c r="D86" t="b">
        <v>0</v>
      </c>
      <c r="H86" s="1">
        <v>43977</v>
      </c>
      <c r="I86" t="b">
        <v>1</v>
      </c>
      <c r="J86" t="s">
        <v>193</v>
      </c>
      <c r="O86" t="s">
        <v>332</v>
      </c>
      <c r="P86" t="b">
        <v>0</v>
      </c>
      <c r="Q86" s="2">
        <v>42453.105543981481</v>
      </c>
      <c r="R86" s="1"/>
      <c r="S86" t="b">
        <v>0</v>
      </c>
      <c r="U86" s="1"/>
      <c r="V86" t="b">
        <v>0</v>
      </c>
      <c r="W86" s="1">
        <v>43862</v>
      </c>
      <c r="X86">
        <v>2</v>
      </c>
      <c r="Y86">
        <v>2020</v>
      </c>
      <c r="Z86" t="s">
        <v>90</v>
      </c>
      <c r="AA86" t="s">
        <v>90</v>
      </c>
      <c r="AB86" t="b">
        <v>0</v>
      </c>
      <c r="AC86" t="b">
        <v>0</v>
      </c>
      <c r="AE86" t="b">
        <v>1</v>
      </c>
      <c r="AF86" t="b">
        <v>0</v>
      </c>
      <c r="AG86" t="b">
        <v>0</v>
      </c>
      <c r="AH86" t="s">
        <v>175</v>
      </c>
      <c r="AI86" t="b">
        <v>0</v>
      </c>
      <c r="AK86" t="b">
        <v>0</v>
      </c>
      <c r="AL86" s="1"/>
      <c r="AM86" t="s">
        <v>99</v>
      </c>
      <c r="AN86" s="2">
        <v>43977.672175925924</v>
      </c>
      <c r="AP86" s="2">
        <v>43977.672175925924</v>
      </c>
      <c r="AQ86" s="1"/>
      <c r="AS86" t="b">
        <v>0</v>
      </c>
      <c r="AV86" t="s">
        <v>176</v>
      </c>
      <c r="BB86" t="s">
        <v>391</v>
      </c>
      <c r="BD86" t="b">
        <v>0</v>
      </c>
      <c r="BH86" t="s">
        <v>332</v>
      </c>
      <c r="BI86" t="s">
        <v>150</v>
      </c>
      <c r="BQ86" t="s">
        <v>96</v>
      </c>
      <c r="BR86" t="b">
        <v>0</v>
      </c>
      <c r="BT86" t="b">
        <v>0</v>
      </c>
      <c r="BW86" t="s">
        <v>97</v>
      </c>
      <c r="BX86" t="b">
        <v>0</v>
      </c>
      <c r="BY86" s="2">
        <v>44376.857557870368</v>
      </c>
      <c r="CB86" t="b">
        <v>0</v>
      </c>
      <c r="CC86" t="b">
        <v>0</v>
      </c>
      <c r="CF86">
        <v>71500</v>
      </c>
      <c r="CH86">
        <v>0</v>
      </c>
      <c r="CI86">
        <v>0</v>
      </c>
      <c r="CJ86">
        <v>0</v>
      </c>
      <c r="CK86">
        <f>YEAR(tbl_Opportunity[[#This Row],[Close Date]])</f>
        <v>2020</v>
      </c>
    </row>
    <row r="87" spans="1:89">
      <c r="A87" t="s">
        <v>392</v>
      </c>
      <c r="B87" t="b">
        <v>0</v>
      </c>
      <c r="D87" t="b">
        <v>0</v>
      </c>
      <c r="H87" s="1">
        <v>43217</v>
      </c>
      <c r="I87" t="b">
        <v>1</v>
      </c>
      <c r="L87" t="s">
        <v>393</v>
      </c>
      <c r="O87" t="s">
        <v>142</v>
      </c>
      <c r="P87" t="b">
        <v>0</v>
      </c>
      <c r="Q87" s="2">
        <v>42453.734988425924</v>
      </c>
      <c r="R87" s="1"/>
      <c r="S87" t="b">
        <v>0</v>
      </c>
      <c r="U87" s="1"/>
      <c r="V87" t="b">
        <v>0</v>
      </c>
      <c r="W87" s="1">
        <v>43132</v>
      </c>
      <c r="X87">
        <v>2</v>
      </c>
      <c r="Y87">
        <v>2018</v>
      </c>
      <c r="Z87" t="s">
        <v>8</v>
      </c>
      <c r="AA87" t="s">
        <v>8</v>
      </c>
      <c r="AB87" t="b">
        <v>0</v>
      </c>
      <c r="AC87" t="b">
        <v>0</v>
      </c>
      <c r="AE87" t="b">
        <v>1</v>
      </c>
      <c r="AF87" t="b">
        <v>0</v>
      </c>
      <c r="AG87" t="b">
        <v>0</v>
      </c>
      <c r="AH87" t="s">
        <v>175</v>
      </c>
      <c r="AI87" t="b">
        <v>0</v>
      </c>
      <c r="AK87" t="b">
        <v>0</v>
      </c>
      <c r="AL87" s="1">
        <v>43214</v>
      </c>
      <c r="AM87" t="s">
        <v>162</v>
      </c>
      <c r="AN87" s="2">
        <v>44297.8278587963</v>
      </c>
      <c r="AP87" s="2">
        <v>43836.76290509259</v>
      </c>
      <c r="AQ87" s="1"/>
      <c r="AS87" t="b">
        <v>0</v>
      </c>
      <c r="AV87" t="s">
        <v>153</v>
      </c>
      <c r="BB87" t="s">
        <v>394</v>
      </c>
      <c r="BD87" t="b">
        <v>1</v>
      </c>
      <c r="BH87" t="s">
        <v>142</v>
      </c>
      <c r="BI87" t="s">
        <v>150</v>
      </c>
      <c r="BJ87" t="s">
        <v>157</v>
      </c>
      <c r="BK87" t="s">
        <v>157</v>
      </c>
      <c r="BQ87" t="s">
        <v>96</v>
      </c>
      <c r="BR87" t="b">
        <v>0</v>
      </c>
      <c r="BT87" t="b">
        <v>0</v>
      </c>
      <c r="BW87" t="s">
        <v>103</v>
      </c>
      <c r="BX87" t="b">
        <v>0</v>
      </c>
      <c r="BY87" s="2">
        <v>44376.857557870368</v>
      </c>
      <c r="CB87" t="b">
        <v>0</v>
      </c>
      <c r="CC87" t="b">
        <v>1</v>
      </c>
      <c r="CF87">
        <v>64350</v>
      </c>
      <c r="CH87">
        <v>64350</v>
      </c>
      <c r="CI87">
        <v>100</v>
      </c>
      <c r="CJ87">
        <v>0</v>
      </c>
      <c r="CK87">
        <f>YEAR(tbl_Opportunity[[#This Row],[Close Date]])</f>
        <v>2018</v>
      </c>
    </row>
    <row r="88" spans="1:89">
      <c r="A88" t="s">
        <v>395</v>
      </c>
      <c r="B88" t="b">
        <v>0</v>
      </c>
      <c r="D88" t="b">
        <v>0</v>
      </c>
      <c r="H88" s="1">
        <v>42463</v>
      </c>
      <c r="I88" t="b">
        <v>1</v>
      </c>
      <c r="O88" t="s">
        <v>258</v>
      </c>
      <c r="P88" t="b">
        <v>1</v>
      </c>
      <c r="Q88" s="2">
        <v>42454.553020833337</v>
      </c>
      <c r="R88" s="1"/>
      <c r="S88" t="b">
        <v>0</v>
      </c>
      <c r="U88" s="1"/>
      <c r="V88" t="b">
        <v>0</v>
      </c>
      <c r="W88" s="1">
        <v>42401</v>
      </c>
      <c r="X88">
        <v>2</v>
      </c>
      <c r="Y88">
        <v>2016</v>
      </c>
      <c r="Z88" t="s">
        <v>8</v>
      </c>
      <c r="AA88" t="s">
        <v>8</v>
      </c>
      <c r="AB88" t="b">
        <v>0</v>
      </c>
      <c r="AC88" t="b">
        <v>0</v>
      </c>
      <c r="AE88" t="b">
        <v>1</v>
      </c>
      <c r="AF88" t="b">
        <v>0</v>
      </c>
      <c r="AG88" t="b">
        <v>0</v>
      </c>
      <c r="AH88" t="s">
        <v>175</v>
      </c>
      <c r="AI88" t="b">
        <v>0</v>
      </c>
      <c r="AK88" t="b">
        <v>0</v>
      </c>
      <c r="AL88" s="1"/>
      <c r="AM88" t="s">
        <v>162</v>
      </c>
      <c r="AN88" s="2">
        <v>44296.95826388889</v>
      </c>
      <c r="AP88" s="2">
        <v>43169.630393518521</v>
      </c>
      <c r="AQ88" s="1"/>
      <c r="AS88" t="b">
        <v>0</v>
      </c>
      <c r="AU88" t="s">
        <v>396</v>
      </c>
      <c r="AV88" t="s">
        <v>176</v>
      </c>
      <c r="BB88" t="s">
        <v>397</v>
      </c>
      <c r="BD88" t="b">
        <v>0</v>
      </c>
      <c r="BH88" t="s">
        <v>272</v>
      </c>
      <c r="BI88" t="s">
        <v>200</v>
      </c>
      <c r="BJ88" t="s">
        <v>216</v>
      </c>
      <c r="BL88" t="s">
        <v>398</v>
      </c>
      <c r="BM88" t="s">
        <v>202</v>
      </c>
      <c r="BN88" t="s">
        <v>203</v>
      </c>
      <c r="BQ88" t="s">
        <v>204</v>
      </c>
      <c r="BR88" t="b">
        <v>0</v>
      </c>
      <c r="BT88" t="b">
        <v>0</v>
      </c>
      <c r="BW88" t="s">
        <v>103</v>
      </c>
      <c r="BX88" t="b">
        <v>0</v>
      </c>
      <c r="BY88" s="2">
        <v>44376.857557870368</v>
      </c>
      <c r="CB88" t="b">
        <v>0</v>
      </c>
      <c r="CC88" t="b">
        <v>1</v>
      </c>
      <c r="CF88">
        <v>52000</v>
      </c>
      <c r="CH88">
        <v>52000</v>
      </c>
      <c r="CI88">
        <v>100</v>
      </c>
      <c r="CJ88">
        <v>0</v>
      </c>
      <c r="CK88">
        <f>YEAR(tbl_Opportunity[[#This Row],[Close Date]])</f>
        <v>2016</v>
      </c>
    </row>
    <row r="89" spans="1:89">
      <c r="A89" t="s">
        <v>399</v>
      </c>
      <c r="B89" t="b">
        <v>0</v>
      </c>
      <c r="D89" t="b">
        <v>0</v>
      </c>
      <c r="H89" s="1">
        <v>42489</v>
      </c>
      <c r="I89" t="b">
        <v>1</v>
      </c>
      <c r="O89" t="s">
        <v>194</v>
      </c>
      <c r="P89" t="b">
        <v>0</v>
      </c>
      <c r="Q89" s="2">
        <v>42457.517326388886</v>
      </c>
      <c r="R89" s="1"/>
      <c r="S89" t="b">
        <v>0</v>
      </c>
      <c r="U89" s="1"/>
      <c r="V89" t="b">
        <v>0</v>
      </c>
      <c r="W89" s="1">
        <v>42401</v>
      </c>
      <c r="X89">
        <v>2</v>
      </c>
      <c r="Y89">
        <v>2016</v>
      </c>
      <c r="Z89" t="s">
        <v>8</v>
      </c>
      <c r="AA89" t="s">
        <v>8</v>
      </c>
      <c r="AB89" t="b">
        <v>0</v>
      </c>
      <c r="AC89" t="b">
        <v>0</v>
      </c>
      <c r="AE89" t="b">
        <v>1</v>
      </c>
      <c r="AF89" t="b">
        <v>0</v>
      </c>
      <c r="AG89" t="b">
        <v>0</v>
      </c>
      <c r="AH89" t="s">
        <v>175</v>
      </c>
      <c r="AI89" t="b">
        <v>0</v>
      </c>
      <c r="AJ89" t="s">
        <v>211</v>
      </c>
      <c r="AK89" t="b">
        <v>0</v>
      </c>
      <c r="AL89" s="1">
        <v>42487</v>
      </c>
      <c r="AM89" t="s">
        <v>162</v>
      </c>
      <c r="AN89" s="2">
        <v>44296.95826388889</v>
      </c>
      <c r="AP89" s="2">
        <v>43169.630393518521</v>
      </c>
      <c r="AQ89" s="1"/>
      <c r="AS89" t="b">
        <v>0</v>
      </c>
      <c r="AU89" t="s">
        <v>216</v>
      </c>
      <c r="AV89" t="s">
        <v>248</v>
      </c>
      <c r="BB89" t="s">
        <v>400</v>
      </c>
      <c r="BD89" t="b">
        <v>0</v>
      </c>
      <c r="BH89" t="s">
        <v>260</v>
      </c>
      <c r="BI89" t="s">
        <v>200</v>
      </c>
      <c r="BJ89" t="s">
        <v>216</v>
      </c>
      <c r="BL89" t="s">
        <v>401</v>
      </c>
      <c r="BM89" t="s">
        <v>202</v>
      </c>
      <c r="BN89" t="s">
        <v>203</v>
      </c>
      <c r="BQ89" t="s">
        <v>204</v>
      </c>
      <c r="BR89" t="b">
        <v>0</v>
      </c>
      <c r="BT89" t="b">
        <v>0</v>
      </c>
      <c r="BW89" t="s">
        <v>103</v>
      </c>
      <c r="BX89" t="b">
        <v>0</v>
      </c>
      <c r="BY89" s="2">
        <v>44376.857557870368</v>
      </c>
      <c r="CB89" t="b">
        <v>0</v>
      </c>
      <c r="CC89" t="b">
        <v>1</v>
      </c>
      <c r="CF89">
        <v>28500</v>
      </c>
      <c r="CH89">
        <v>28500</v>
      </c>
      <c r="CI89">
        <v>100</v>
      </c>
      <c r="CJ89">
        <v>0</v>
      </c>
      <c r="CK89">
        <f>YEAR(tbl_Opportunity[[#This Row],[Close Date]])</f>
        <v>2016</v>
      </c>
    </row>
    <row r="90" spans="1:89">
      <c r="A90" t="s">
        <v>402</v>
      </c>
      <c r="B90" t="b">
        <v>0</v>
      </c>
      <c r="D90" t="b">
        <v>0</v>
      </c>
      <c r="H90" s="1">
        <v>43410</v>
      </c>
      <c r="I90" t="b">
        <v>1</v>
      </c>
      <c r="J90" t="s">
        <v>140</v>
      </c>
      <c r="O90" t="s">
        <v>142</v>
      </c>
      <c r="P90" t="b">
        <v>0</v>
      </c>
      <c r="Q90" s="2">
        <v>42458.702604166669</v>
      </c>
      <c r="R90" s="1"/>
      <c r="S90" t="b">
        <v>0</v>
      </c>
      <c r="U90" s="1"/>
      <c r="V90" t="b">
        <v>0</v>
      </c>
      <c r="W90" s="1">
        <v>43191</v>
      </c>
      <c r="X90">
        <v>4</v>
      </c>
      <c r="Y90">
        <v>2018</v>
      </c>
      <c r="Z90" t="s">
        <v>90</v>
      </c>
      <c r="AA90" t="s">
        <v>90</v>
      </c>
      <c r="AB90" t="b">
        <v>0</v>
      </c>
      <c r="AC90" t="b">
        <v>0</v>
      </c>
      <c r="AE90" t="b">
        <v>1</v>
      </c>
      <c r="AF90" t="b">
        <v>0</v>
      </c>
      <c r="AG90" t="b">
        <v>0</v>
      </c>
      <c r="AH90" t="s">
        <v>175</v>
      </c>
      <c r="AI90" t="b">
        <v>0</v>
      </c>
      <c r="AK90" t="b">
        <v>0</v>
      </c>
      <c r="AL90" s="1">
        <v>43217</v>
      </c>
      <c r="AM90" t="s">
        <v>162</v>
      </c>
      <c r="AN90" s="2">
        <v>44297.837673611109</v>
      </c>
      <c r="AP90" s="2">
        <v>43836.763020833336</v>
      </c>
      <c r="AQ90" s="1"/>
      <c r="AS90" t="b">
        <v>0</v>
      </c>
      <c r="AV90" t="s">
        <v>213</v>
      </c>
      <c r="BB90" t="s">
        <v>403</v>
      </c>
      <c r="BD90" t="b">
        <v>0</v>
      </c>
      <c r="BH90" t="s">
        <v>142</v>
      </c>
      <c r="BI90" t="s">
        <v>150</v>
      </c>
      <c r="BQ90" t="s">
        <v>96</v>
      </c>
      <c r="BR90" t="b">
        <v>0</v>
      </c>
      <c r="BT90" t="b">
        <v>0</v>
      </c>
      <c r="BW90" t="s">
        <v>97</v>
      </c>
      <c r="BX90" t="b">
        <v>0</v>
      </c>
      <c r="BY90" s="2">
        <v>44376.857557870368</v>
      </c>
      <c r="CB90" t="b">
        <v>0</v>
      </c>
      <c r="CC90" t="b">
        <v>0</v>
      </c>
      <c r="CF90">
        <v>71500</v>
      </c>
      <c r="CH90">
        <v>0</v>
      </c>
      <c r="CI90">
        <v>0</v>
      </c>
      <c r="CJ90">
        <v>0</v>
      </c>
      <c r="CK90">
        <f>YEAR(tbl_Opportunity[[#This Row],[Close Date]])</f>
        <v>2018</v>
      </c>
    </row>
    <row r="91" spans="1:89">
      <c r="A91" t="s">
        <v>404</v>
      </c>
      <c r="B91" t="b">
        <v>0</v>
      </c>
      <c r="D91" t="b">
        <v>0</v>
      </c>
      <c r="H91" s="1">
        <v>43891</v>
      </c>
      <c r="I91" t="b">
        <v>1</v>
      </c>
      <c r="J91" t="s">
        <v>193</v>
      </c>
      <c r="O91" t="s">
        <v>194</v>
      </c>
      <c r="P91" t="b">
        <v>0</v>
      </c>
      <c r="Q91" s="2">
        <v>42458.840520833335</v>
      </c>
      <c r="R91" s="1"/>
      <c r="S91" t="b">
        <v>0</v>
      </c>
      <c r="U91" s="1"/>
      <c r="V91" t="b">
        <v>0</v>
      </c>
      <c r="W91" s="1">
        <v>43831</v>
      </c>
      <c r="X91">
        <v>1</v>
      </c>
      <c r="Y91">
        <v>2020</v>
      </c>
      <c r="Z91" t="s">
        <v>90</v>
      </c>
      <c r="AA91" t="s">
        <v>90</v>
      </c>
      <c r="AB91" t="b">
        <v>0</v>
      </c>
      <c r="AC91" t="b">
        <v>0</v>
      </c>
      <c r="AE91" t="b">
        <v>1</v>
      </c>
      <c r="AF91" t="b">
        <v>0</v>
      </c>
      <c r="AG91" t="b">
        <v>0</v>
      </c>
      <c r="AH91" t="s">
        <v>175</v>
      </c>
      <c r="AI91" t="b">
        <v>0</v>
      </c>
      <c r="AJ91" t="s">
        <v>211</v>
      </c>
      <c r="AK91" t="b">
        <v>0</v>
      </c>
      <c r="AL91" s="1">
        <v>43864</v>
      </c>
      <c r="AM91" t="s">
        <v>162</v>
      </c>
      <c r="AN91" s="2">
        <v>44296.959062499998</v>
      </c>
      <c r="AP91" s="2">
        <v>43865.710231481484</v>
      </c>
      <c r="AQ91" s="1"/>
      <c r="AS91" t="b">
        <v>0</v>
      </c>
      <c r="AU91" t="s">
        <v>247</v>
      </c>
      <c r="AV91" t="s">
        <v>105</v>
      </c>
      <c r="AY91" t="s">
        <v>236</v>
      </c>
      <c r="AZ91" t="s">
        <v>237</v>
      </c>
      <c r="BB91" t="s">
        <v>405</v>
      </c>
      <c r="BD91" t="b">
        <v>0</v>
      </c>
      <c r="BH91" t="s">
        <v>406</v>
      </c>
      <c r="BI91" t="s">
        <v>200</v>
      </c>
      <c r="BJ91" t="s">
        <v>250</v>
      </c>
      <c r="BL91" t="s">
        <v>407</v>
      </c>
      <c r="BM91" t="s">
        <v>202</v>
      </c>
      <c r="BN91" t="s">
        <v>203</v>
      </c>
      <c r="BQ91" t="s">
        <v>204</v>
      </c>
      <c r="BR91" t="b">
        <v>0</v>
      </c>
      <c r="BT91" t="b">
        <v>0</v>
      </c>
      <c r="BW91" t="s">
        <v>97</v>
      </c>
      <c r="BX91" t="b">
        <v>0</v>
      </c>
      <c r="BY91" s="2">
        <v>44376.857557870368</v>
      </c>
      <c r="CB91" t="b">
        <v>0</v>
      </c>
      <c r="CC91" t="b">
        <v>0</v>
      </c>
      <c r="CF91">
        <v>54805</v>
      </c>
      <c r="CH91">
        <v>0</v>
      </c>
      <c r="CI91">
        <v>0</v>
      </c>
      <c r="CJ91">
        <v>0</v>
      </c>
      <c r="CK91">
        <f>YEAR(tbl_Opportunity[[#This Row],[Close Date]])</f>
        <v>2020</v>
      </c>
    </row>
    <row r="92" spans="1:89">
      <c r="A92" t="s">
        <v>408</v>
      </c>
      <c r="B92" t="b">
        <v>0</v>
      </c>
      <c r="D92" t="b">
        <v>0</v>
      </c>
      <c r="H92" s="1">
        <v>43826</v>
      </c>
      <c r="I92" t="b">
        <v>1</v>
      </c>
      <c r="J92" t="s">
        <v>111</v>
      </c>
      <c r="O92" t="s">
        <v>194</v>
      </c>
      <c r="P92" t="b">
        <v>0</v>
      </c>
      <c r="Q92" s="2">
        <v>42459.48033564815</v>
      </c>
      <c r="R92" s="1"/>
      <c r="S92" t="b">
        <v>0</v>
      </c>
      <c r="U92" s="1"/>
      <c r="V92" t="b">
        <v>0</v>
      </c>
      <c r="W92" s="1">
        <v>43556</v>
      </c>
      <c r="X92">
        <v>4</v>
      </c>
      <c r="Y92">
        <v>2019</v>
      </c>
      <c r="Z92" t="s">
        <v>90</v>
      </c>
      <c r="AA92" t="s">
        <v>90</v>
      </c>
      <c r="AB92" t="b">
        <v>0</v>
      </c>
      <c r="AC92" t="b">
        <v>0</v>
      </c>
      <c r="AE92" t="b">
        <v>1</v>
      </c>
      <c r="AF92" t="b">
        <v>0</v>
      </c>
      <c r="AG92" t="b">
        <v>0</v>
      </c>
      <c r="AH92" t="s">
        <v>175</v>
      </c>
      <c r="AI92" t="b">
        <v>0</v>
      </c>
      <c r="AK92" t="b">
        <v>0</v>
      </c>
      <c r="AL92" s="1">
        <v>42468</v>
      </c>
      <c r="AM92" t="s">
        <v>162</v>
      </c>
      <c r="AN92" s="2">
        <v>44297.841400462959</v>
      </c>
      <c r="AP92" s="2">
        <v>43420.799490740741</v>
      </c>
      <c r="AQ92" s="1"/>
      <c r="AS92" t="b">
        <v>0</v>
      </c>
      <c r="AV92" t="s">
        <v>93</v>
      </c>
      <c r="BB92" t="s">
        <v>409</v>
      </c>
      <c r="BD92" t="b">
        <v>0</v>
      </c>
      <c r="BG92" t="s">
        <v>410</v>
      </c>
      <c r="BH92" t="s">
        <v>215</v>
      </c>
      <c r="BI92" t="s">
        <v>200</v>
      </c>
      <c r="BJ92" t="s">
        <v>196</v>
      </c>
      <c r="BN92" t="s">
        <v>203</v>
      </c>
      <c r="BQ92" t="s">
        <v>204</v>
      </c>
      <c r="BR92" t="b">
        <v>0</v>
      </c>
      <c r="BT92" t="b">
        <v>0</v>
      </c>
      <c r="BW92" t="s">
        <v>97</v>
      </c>
      <c r="BX92" t="b">
        <v>0</v>
      </c>
      <c r="BY92" s="2">
        <v>44376.857557870368</v>
      </c>
      <c r="BZ92" t="s">
        <v>217</v>
      </c>
      <c r="CB92" t="b">
        <v>0</v>
      </c>
      <c r="CC92" t="b">
        <v>0</v>
      </c>
      <c r="CF92">
        <v>72600</v>
      </c>
      <c r="CH92">
        <v>0</v>
      </c>
      <c r="CI92">
        <v>0</v>
      </c>
      <c r="CJ92">
        <v>0</v>
      </c>
      <c r="CK92">
        <f>YEAR(tbl_Opportunity[[#This Row],[Close Date]])</f>
        <v>2019</v>
      </c>
    </row>
    <row r="93" spans="1:89">
      <c r="A93" t="s">
        <v>411</v>
      </c>
      <c r="B93" t="b">
        <v>0</v>
      </c>
      <c r="D93" t="b">
        <v>0</v>
      </c>
      <c r="H93" s="1">
        <v>44368</v>
      </c>
      <c r="I93" t="b">
        <v>1</v>
      </c>
      <c r="O93" t="s">
        <v>142</v>
      </c>
      <c r="P93" t="b">
        <v>0</v>
      </c>
      <c r="Q93" s="2">
        <v>42460.49894675926</v>
      </c>
      <c r="R93" s="1">
        <v>44368</v>
      </c>
      <c r="S93" t="b">
        <v>0</v>
      </c>
      <c r="T93" t="s">
        <v>412</v>
      </c>
      <c r="U93" s="1">
        <v>44377</v>
      </c>
      <c r="V93" t="b">
        <v>0</v>
      </c>
      <c r="W93" s="1">
        <v>44228</v>
      </c>
      <c r="X93">
        <v>2</v>
      </c>
      <c r="Y93">
        <v>2021</v>
      </c>
      <c r="Z93" t="s">
        <v>8</v>
      </c>
      <c r="AA93" t="s">
        <v>8</v>
      </c>
      <c r="AB93" t="b">
        <v>1</v>
      </c>
      <c r="AC93" t="b">
        <v>0</v>
      </c>
      <c r="AD93" t="s">
        <v>413</v>
      </c>
      <c r="AE93" t="b">
        <v>1</v>
      </c>
      <c r="AF93" t="b">
        <v>0</v>
      </c>
      <c r="AG93" t="b">
        <v>0</v>
      </c>
      <c r="AH93" t="s">
        <v>175</v>
      </c>
      <c r="AI93" t="b">
        <v>0</v>
      </c>
      <c r="AK93" t="b">
        <v>0</v>
      </c>
      <c r="AL93" s="1">
        <v>44273</v>
      </c>
      <c r="AM93" t="s">
        <v>387</v>
      </c>
      <c r="AN93" s="2">
        <v>44368.582314814812</v>
      </c>
      <c r="AP93" s="2">
        <v>44368.582314814812</v>
      </c>
      <c r="AQ93" s="1">
        <v>44368</v>
      </c>
      <c r="AS93" t="b">
        <v>0</v>
      </c>
      <c r="AV93" t="s">
        <v>153</v>
      </c>
      <c r="BB93" t="s">
        <v>414</v>
      </c>
      <c r="BD93" t="b">
        <v>0</v>
      </c>
      <c r="BH93" t="s">
        <v>387</v>
      </c>
      <c r="BI93" t="s">
        <v>150</v>
      </c>
      <c r="BK93" t="s">
        <v>95</v>
      </c>
      <c r="BN93" t="s">
        <v>415</v>
      </c>
      <c r="BQ93" t="s">
        <v>96</v>
      </c>
      <c r="BR93" t="b">
        <v>0</v>
      </c>
      <c r="BT93" t="b">
        <v>0</v>
      </c>
      <c r="BW93" t="s">
        <v>103</v>
      </c>
      <c r="BX93" t="b">
        <v>0</v>
      </c>
      <c r="BY93" s="2">
        <v>44376.857557870368</v>
      </c>
      <c r="CB93" t="b">
        <v>0</v>
      </c>
      <c r="CC93" t="b">
        <v>1</v>
      </c>
      <c r="CD93">
        <v>1</v>
      </c>
      <c r="CE93">
        <v>0</v>
      </c>
      <c r="CF93">
        <v>86450</v>
      </c>
      <c r="CH93">
        <v>86450</v>
      </c>
      <c r="CI93">
        <v>100</v>
      </c>
      <c r="CJ93">
        <v>0</v>
      </c>
      <c r="CK93">
        <f>YEAR(tbl_Opportunity[[#This Row],[Close Date]])</f>
        <v>2021</v>
      </c>
    </row>
    <row r="94" spans="1:89">
      <c r="A94" t="s">
        <v>416</v>
      </c>
      <c r="B94" t="b">
        <v>0</v>
      </c>
      <c r="D94" t="b">
        <v>0</v>
      </c>
      <c r="H94" s="1">
        <v>42551</v>
      </c>
      <c r="I94" t="b">
        <v>1</v>
      </c>
      <c r="J94" t="s">
        <v>140</v>
      </c>
      <c r="O94" t="s">
        <v>332</v>
      </c>
      <c r="P94" t="b">
        <v>0</v>
      </c>
      <c r="Q94" s="2">
        <v>42460.623622685183</v>
      </c>
      <c r="R94" s="1"/>
      <c r="S94" t="b">
        <v>0</v>
      </c>
      <c r="T94" t="s">
        <v>417</v>
      </c>
      <c r="U94" s="1">
        <v>44510</v>
      </c>
      <c r="V94" t="b">
        <v>0</v>
      </c>
      <c r="W94" s="1">
        <v>42401</v>
      </c>
      <c r="X94">
        <v>2</v>
      </c>
      <c r="Y94">
        <v>2016</v>
      </c>
      <c r="Z94" t="s">
        <v>90</v>
      </c>
      <c r="AA94" t="s">
        <v>90</v>
      </c>
      <c r="AB94" t="b">
        <v>0</v>
      </c>
      <c r="AC94" t="b">
        <v>0</v>
      </c>
      <c r="AE94" t="b">
        <v>1</v>
      </c>
      <c r="AF94" t="b">
        <v>0</v>
      </c>
      <c r="AG94" t="b">
        <v>0</v>
      </c>
      <c r="AH94" t="s">
        <v>175</v>
      </c>
      <c r="AI94" t="b">
        <v>0</v>
      </c>
      <c r="AK94" t="b">
        <v>0</v>
      </c>
      <c r="AL94" s="1"/>
      <c r="AM94" t="s">
        <v>162</v>
      </c>
      <c r="AN94" s="2">
        <v>44297.8278587963</v>
      </c>
      <c r="AP94" s="2">
        <v>43836.763020833336</v>
      </c>
      <c r="AQ94" s="1"/>
      <c r="AS94" t="b">
        <v>0</v>
      </c>
      <c r="AV94" t="s">
        <v>153</v>
      </c>
      <c r="BB94" t="s">
        <v>418</v>
      </c>
      <c r="BD94" t="b">
        <v>0</v>
      </c>
      <c r="BH94" t="s">
        <v>387</v>
      </c>
      <c r="BI94" t="s">
        <v>150</v>
      </c>
      <c r="BQ94" t="s">
        <v>96</v>
      </c>
      <c r="BR94" t="b">
        <v>0</v>
      </c>
      <c r="BT94" t="b">
        <v>0</v>
      </c>
      <c r="BW94" t="s">
        <v>97</v>
      </c>
      <c r="BX94" t="b">
        <v>0</v>
      </c>
      <c r="BY94" s="2">
        <v>44376.857557870368</v>
      </c>
      <c r="CB94" t="b">
        <v>0</v>
      </c>
      <c r="CC94" t="b">
        <v>0</v>
      </c>
      <c r="CF94">
        <v>71625</v>
      </c>
      <c r="CH94">
        <v>0</v>
      </c>
      <c r="CI94">
        <v>0</v>
      </c>
      <c r="CJ94">
        <v>0</v>
      </c>
      <c r="CK94">
        <f>YEAR(tbl_Opportunity[[#This Row],[Close Date]])</f>
        <v>2016</v>
      </c>
    </row>
    <row r="95" spans="1:89">
      <c r="A95" t="s">
        <v>419</v>
      </c>
      <c r="B95" t="b">
        <v>0</v>
      </c>
      <c r="D95" t="b">
        <v>0</v>
      </c>
      <c r="H95" s="1">
        <v>43831</v>
      </c>
      <c r="I95" t="b">
        <v>1</v>
      </c>
      <c r="J95" t="s">
        <v>235</v>
      </c>
      <c r="O95" t="s">
        <v>194</v>
      </c>
      <c r="P95" t="b">
        <v>0</v>
      </c>
      <c r="Q95" s="2">
        <v>42461.625335648147</v>
      </c>
      <c r="R95" s="1"/>
      <c r="S95" t="b">
        <v>0</v>
      </c>
      <c r="U95" s="1"/>
      <c r="V95" t="b">
        <v>0</v>
      </c>
      <c r="W95" s="1">
        <v>43831</v>
      </c>
      <c r="X95">
        <v>1</v>
      </c>
      <c r="Y95">
        <v>2020</v>
      </c>
      <c r="Z95" t="s">
        <v>90</v>
      </c>
      <c r="AA95" t="s">
        <v>90</v>
      </c>
      <c r="AB95" t="b">
        <v>0</v>
      </c>
      <c r="AC95" t="b">
        <v>0</v>
      </c>
      <c r="AE95" t="b">
        <v>1</v>
      </c>
      <c r="AF95" t="b">
        <v>0</v>
      </c>
      <c r="AG95" t="b">
        <v>0</v>
      </c>
      <c r="AH95" t="s">
        <v>175</v>
      </c>
      <c r="AI95" t="b">
        <v>0</v>
      </c>
      <c r="AJ95" t="s">
        <v>211</v>
      </c>
      <c r="AK95" t="b">
        <v>0</v>
      </c>
      <c r="AL95" s="1">
        <v>43559</v>
      </c>
      <c r="AM95" t="s">
        <v>162</v>
      </c>
      <c r="AN95" s="2">
        <v>44297.841400462959</v>
      </c>
      <c r="AP95" s="2">
        <v>43818.610648148147</v>
      </c>
      <c r="AQ95" s="1"/>
      <c r="AS95" t="b">
        <v>0</v>
      </c>
      <c r="AU95" t="s">
        <v>216</v>
      </c>
      <c r="AV95" t="s">
        <v>93</v>
      </c>
      <c r="AY95" t="s">
        <v>236</v>
      </c>
      <c r="AZ95" t="s">
        <v>237</v>
      </c>
      <c r="BB95" t="s">
        <v>420</v>
      </c>
      <c r="BD95" t="b">
        <v>0</v>
      </c>
      <c r="BG95" t="s">
        <v>421</v>
      </c>
      <c r="BH95" t="s">
        <v>406</v>
      </c>
      <c r="BI95" t="s">
        <v>200</v>
      </c>
      <c r="BJ95" t="s">
        <v>216</v>
      </c>
      <c r="BL95" t="s">
        <v>422</v>
      </c>
      <c r="BM95" t="s">
        <v>202</v>
      </c>
      <c r="BN95" t="s">
        <v>203</v>
      </c>
      <c r="BQ95" t="s">
        <v>204</v>
      </c>
      <c r="BR95" t="b">
        <v>0</v>
      </c>
      <c r="BT95" t="b">
        <v>0</v>
      </c>
      <c r="BW95" t="s">
        <v>97</v>
      </c>
      <c r="BX95" t="b">
        <v>0</v>
      </c>
      <c r="BY95" s="2">
        <v>44376.857557870368</v>
      </c>
      <c r="CB95" t="b">
        <v>0</v>
      </c>
      <c r="CC95" t="b">
        <v>0</v>
      </c>
      <c r="CF95">
        <v>54805</v>
      </c>
      <c r="CH95">
        <v>0</v>
      </c>
      <c r="CI95">
        <v>0</v>
      </c>
      <c r="CJ95">
        <v>0</v>
      </c>
      <c r="CK95">
        <f>YEAR(tbl_Opportunity[[#This Row],[Close Date]])</f>
        <v>2020</v>
      </c>
    </row>
    <row r="96" spans="1:89">
      <c r="A96" t="s">
        <v>423</v>
      </c>
      <c r="B96" t="b">
        <v>0</v>
      </c>
      <c r="D96" t="b">
        <v>0</v>
      </c>
      <c r="H96" s="1">
        <v>43465</v>
      </c>
      <c r="I96" t="b">
        <v>1</v>
      </c>
      <c r="J96" t="s">
        <v>193</v>
      </c>
      <c r="O96" t="s">
        <v>194</v>
      </c>
      <c r="P96" t="b">
        <v>0</v>
      </c>
      <c r="Q96" s="2">
        <v>42461.663356481484</v>
      </c>
      <c r="R96" s="1"/>
      <c r="S96" t="b">
        <v>0</v>
      </c>
      <c r="U96" s="1"/>
      <c r="V96" t="b">
        <v>0</v>
      </c>
      <c r="W96" s="1">
        <v>43191</v>
      </c>
      <c r="X96">
        <v>4</v>
      </c>
      <c r="Y96">
        <v>2018</v>
      </c>
      <c r="Z96" t="s">
        <v>90</v>
      </c>
      <c r="AA96" t="s">
        <v>90</v>
      </c>
      <c r="AB96" t="b">
        <v>0</v>
      </c>
      <c r="AC96" t="b">
        <v>0</v>
      </c>
      <c r="AE96" t="b">
        <v>1</v>
      </c>
      <c r="AF96" t="b">
        <v>0</v>
      </c>
      <c r="AG96" t="b">
        <v>0</v>
      </c>
      <c r="AH96" t="s">
        <v>175</v>
      </c>
      <c r="AI96" t="b">
        <v>0</v>
      </c>
      <c r="AK96" t="b">
        <v>0</v>
      </c>
      <c r="AL96" s="1">
        <v>43573</v>
      </c>
      <c r="AM96" t="s">
        <v>162</v>
      </c>
      <c r="AN96" s="2">
        <v>44296.959062499998</v>
      </c>
      <c r="AP96" s="2">
        <v>43627.837719907409</v>
      </c>
      <c r="AQ96" s="1"/>
      <c r="AS96" t="b">
        <v>0</v>
      </c>
      <c r="AU96" t="s">
        <v>216</v>
      </c>
      <c r="AV96" t="s">
        <v>176</v>
      </c>
      <c r="BB96" t="s">
        <v>424</v>
      </c>
      <c r="BD96" t="b">
        <v>0</v>
      </c>
      <c r="BH96" t="s">
        <v>199</v>
      </c>
      <c r="BI96" t="s">
        <v>200</v>
      </c>
      <c r="BJ96" t="s">
        <v>216</v>
      </c>
      <c r="BL96" t="s">
        <v>425</v>
      </c>
      <c r="BM96" t="s">
        <v>202</v>
      </c>
      <c r="BN96" t="s">
        <v>203</v>
      </c>
      <c r="BQ96" t="s">
        <v>204</v>
      </c>
      <c r="BR96" t="b">
        <v>0</v>
      </c>
      <c r="BT96" t="b">
        <v>0</v>
      </c>
      <c r="BW96" t="s">
        <v>97</v>
      </c>
      <c r="BX96" t="b">
        <v>0</v>
      </c>
      <c r="BY96" s="2">
        <v>44376.857557870368</v>
      </c>
      <c r="CB96" t="b">
        <v>0</v>
      </c>
      <c r="CC96" t="b">
        <v>0</v>
      </c>
      <c r="CF96">
        <v>54805</v>
      </c>
      <c r="CH96">
        <v>0</v>
      </c>
      <c r="CI96">
        <v>0</v>
      </c>
      <c r="CJ96">
        <v>0</v>
      </c>
      <c r="CK96">
        <f>YEAR(tbl_Opportunity[[#This Row],[Close Date]])</f>
        <v>2018</v>
      </c>
    </row>
    <row r="97" spans="1:89">
      <c r="A97" t="s">
        <v>426</v>
      </c>
      <c r="B97" t="b">
        <v>0</v>
      </c>
      <c r="D97" t="b">
        <v>0</v>
      </c>
      <c r="H97" s="1">
        <v>42499</v>
      </c>
      <c r="I97" t="b">
        <v>1</v>
      </c>
      <c r="J97" t="s">
        <v>111</v>
      </c>
      <c r="O97" t="s">
        <v>142</v>
      </c>
      <c r="P97" t="b">
        <v>0</v>
      </c>
      <c r="Q97" s="2">
        <v>42463.975821759261</v>
      </c>
      <c r="R97" s="1"/>
      <c r="S97" t="b">
        <v>0</v>
      </c>
      <c r="U97" s="1"/>
      <c r="V97" t="b">
        <v>0</v>
      </c>
      <c r="W97" s="1">
        <v>42401</v>
      </c>
      <c r="X97">
        <v>2</v>
      </c>
      <c r="Y97">
        <v>2016</v>
      </c>
      <c r="Z97" t="s">
        <v>90</v>
      </c>
      <c r="AA97" t="s">
        <v>90</v>
      </c>
      <c r="AB97" t="b">
        <v>0</v>
      </c>
      <c r="AC97" t="b">
        <v>0</v>
      </c>
      <c r="AE97" t="b">
        <v>1</v>
      </c>
      <c r="AF97" t="b">
        <v>0</v>
      </c>
      <c r="AG97" t="b">
        <v>0</v>
      </c>
      <c r="AH97" t="s">
        <v>175</v>
      </c>
      <c r="AI97" t="b">
        <v>0</v>
      </c>
      <c r="AK97" t="b">
        <v>0</v>
      </c>
      <c r="AL97" s="1"/>
      <c r="AM97" t="s">
        <v>92</v>
      </c>
      <c r="AN97" s="2">
        <v>43836.763020833336</v>
      </c>
      <c r="AP97" s="2">
        <v>43836.763020833336</v>
      </c>
      <c r="AQ97" s="1"/>
      <c r="AS97" t="b">
        <v>0</v>
      </c>
      <c r="AV97" t="s">
        <v>105</v>
      </c>
      <c r="BB97" t="s">
        <v>427</v>
      </c>
      <c r="BD97" t="b">
        <v>0</v>
      </c>
      <c r="BH97" t="s">
        <v>142</v>
      </c>
      <c r="BI97" t="s">
        <v>150</v>
      </c>
      <c r="BQ97" t="s">
        <v>96</v>
      </c>
      <c r="BR97" t="b">
        <v>0</v>
      </c>
      <c r="BT97" t="b">
        <v>0</v>
      </c>
      <c r="BW97" t="s">
        <v>97</v>
      </c>
      <c r="BX97" t="b">
        <v>0</v>
      </c>
      <c r="BY97" s="2">
        <v>44376.857557870368</v>
      </c>
      <c r="CB97" t="b">
        <v>0</v>
      </c>
      <c r="CC97" t="b">
        <v>0</v>
      </c>
      <c r="CF97">
        <v>77220</v>
      </c>
      <c r="CH97">
        <v>0</v>
      </c>
      <c r="CI97">
        <v>0</v>
      </c>
      <c r="CJ97">
        <v>0</v>
      </c>
      <c r="CK97">
        <f>YEAR(tbl_Opportunity[[#This Row],[Close Date]])</f>
        <v>2016</v>
      </c>
    </row>
    <row r="98" spans="1:89">
      <c r="A98" t="s">
        <v>428</v>
      </c>
      <c r="B98" t="b">
        <v>0</v>
      </c>
      <c r="D98" t="b">
        <v>0</v>
      </c>
      <c r="H98" s="1">
        <v>43578</v>
      </c>
      <c r="I98" t="b">
        <v>1</v>
      </c>
      <c r="J98" t="s">
        <v>429</v>
      </c>
      <c r="O98" t="s">
        <v>194</v>
      </c>
      <c r="P98" t="b">
        <v>0</v>
      </c>
      <c r="Q98" s="2">
        <v>42466.756666666668</v>
      </c>
      <c r="R98" s="1"/>
      <c r="S98" t="b">
        <v>0</v>
      </c>
      <c r="U98" s="1"/>
      <c r="V98" t="b">
        <v>0</v>
      </c>
      <c r="W98" s="1">
        <v>43497</v>
      </c>
      <c r="X98">
        <v>2</v>
      </c>
      <c r="Y98">
        <v>2019</v>
      </c>
      <c r="Z98" t="s">
        <v>90</v>
      </c>
      <c r="AA98" t="s">
        <v>90</v>
      </c>
      <c r="AB98" t="b">
        <v>0</v>
      </c>
      <c r="AC98" t="b">
        <v>0</v>
      </c>
      <c r="AE98" t="b">
        <v>0</v>
      </c>
      <c r="AF98" t="b">
        <v>0</v>
      </c>
      <c r="AG98" t="b">
        <v>0</v>
      </c>
      <c r="AH98" t="s">
        <v>175</v>
      </c>
      <c r="AI98" t="b">
        <v>0</v>
      </c>
      <c r="AJ98" t="s">
        <v>211</v>
      </c>
      <c r="AK98" t="b">
        <v>0</v>
      </c>
      <c r="AL98" s="1">
        <v>43577</v>
      </c>
      <c r="AM98" t="s">
        <v>162</v>
      </c>
      <c r="AN98" s="2">
        <v>44297.855162037034</v>
      </c>
      <c r="AP98" s="2">
        <v>43578.542222222219</v>
      </c>
      <c r="AQ98" s="1"/>
      <c r="AS98" t="b">
        <v>0</v>
      </c>
      <c r="AU98" t="s">
        <v>196</v>
      </c>
      <c r="AV98" t="s">
        <v>93</v>
      </c>
      <c r="BB98" t="s">
        <v>430</v>
      </c>
      <c r="BD98" t="b">
        <v>0</v>
      </c>
      <c r="BH98" t="s">
        <v>199</v>
      </c>
      <c r="BI98" t="s">
        <v>200</v>
      </c>
      <c r="BJ98" t="s">
        <v>196</v>
      </c>
      <c r="BL98" t="s">
        <v>431</v>
      </c>
      <c r="BM98" t="s">
        <v>202</v>
      </c>
      <c r="BN98" t="s">
        <v>203</v>
      </c>
      <c r="BQ98" t="s">
        <v>204</v>
      </c>
      <c r="BR98" t="b">
        <v>0</v>
      </c>
      <c r="BT98" t="b">
        <v>0</v>
      </c>
      <c r="BW98" t="s">
        <v>97</v>
      </c>
      <c r="BX98" t="b">
        <v>0</v>
      </c>
      <c r="BY98" s="2">
        <v>44376.857557870368</v>
      </c>
      <c r="CB98" t="b">
        <v>0</v>
      </c>
      <c r="CC98" t="b">
        <v>0</v>
      </c>
      <c r="CF98">
        <v>0</v>
      </c>
      <c r="CH98">
        <v>0</v>
      </c>
      <c r="CI98">
        <v>0</v>
      </c>
      <c r="CJ98">
        <v>0</v>
      </c>
      <c r="CK98">
        <f>YEAR(tbl_Opportunity[[#This Row],[Close Date]])</f>
        <v>2019</v>
      </c>
    </row>
    <row r="99" spans="1:89">
      <c r="A99" t="s">
        <v>432</v>
      </c>
      <c r="B99" t="b">
        <v>0</v>
      </c>
      <c r="D99" t="b">
        <v>0</v>
      </c>
      <c r="H99" s="1">
        <v>43827</v>
      </c>
      <c r="I99" t="b">
        <v>1</v>
      </c>
      <c r="J99" t="s">
        <v>193</v>
      </c>
      <c r="O99" t="s">
        <v>194</v>
      </c>
      <c r="P99" t="b">
        <v>0</v>
      </c>
      <c r="Q99" s="2">
        <v>42466.852893518517</v>
      </c>
      <c r="R99" s="1"/>
      <c r="S99" t="b">
        <v>0</v>
      </c>
      <c r="U99" s="1"/>
      <c r="V99" t="b">
        <v>0</v>
      </c>
      <c r="W99" s="1">
        <v>43556</v>
      </c>
      <c r="X99">
        <v>4</v>
      </c>
      <c r="Y99">
        <v>2019</v>
      </c>
      <c r="Z99" t="s">
        <v>90</v>
      </c>
      <c r="AA99" t="s">
        <v>90</v>
      </c>
      <c r="AB99" t="b">
        <v>0</v>
      </c>
      <c r="AC99" t="b">
        <v>0</v>
      </c>
      <c r="AE99" t="b">
        <v>1</v>
      </c>
      <c r="AF99" t="b">
        <v>0</v>
      </c>
      <c r="AG99" t="b">
        <v>0</v>
      </c>
      <c r="AH99" t="s">
        <v>179</v>
      </c>
      <c r="AI99" t="b">
        <v>0</v>
      </c>
      <c r="AJ99" t="s">
        <v>433</v>
      </c>
      <c r="AK99" t="b">
        <v>0</v>
      </c>
      <c r="AL99" s="1">
        <v>43944</v>
      </c>
      <c r="AM99" t="s">
        <v>162</v>
      </c>
      <c r="AN99" s="2">
        <v>44296.959062499998</v>
      </c>
      <c r="AP99" s="2">
        <v>43794.576018518521</v>
      </c>
      <c r="AQ99" s="1"/>
      <c r="AS99" t="b">
        <v>0</v>
      </c>
      <c r="AU99" t="s">
        <v>434</v>
      </c>
      <c r="AV99" t="s">
        <v>176</v>
      </c>
      <c r="AY99" t="s">
        <v>236</v>
      </c>
      <c r="AZ99" t="s">
        <v>435</v>
      </c>
      <c r="BB99" t="s">
        <v>436</v>
      </c>
      <c r="BD99" t="b">
        <v>0</v>
      </c>
      <c r="BH99" t="s">
        <v>215</v>
      </c>
      <c r="BI99" t="s">
        <v>200</v>
      </c>
      <c r="BJ99" t="s">
        <v>216</v>
      </c>
      <c r="BL99" t="s">
        <v>437</v>
      </c>
      <c r="BM99" t="s">
        <v>202</v>
      </c>
      <c r="BN99" t="s">
        <v>203</v>
      </c>
      <c r="BQ99" t="s">
        <v>204</v>
      </c>
      <c r="BR99" t="b">
        <v>0</v>
      </c>
      <c r="BT99" t="b">
        <v>0</v>
      </c>
      <c r="BW99" t="s">
        <v>97</v>
      </c>
      <c r="BX99" t="b">
        <v>0</v>
      </c>
      <c r="BY99" s="2">
        <v>44376.857557870368</v>
      </c>
      <c r="BZ99" t="s">
        <v>217</v>
      </c>
      <c r="CB99" t="b">
        <v>0</v>
      </c>
      <c r="CC99" t="b">
        <v>0</v>
      </c>
      <c r="CF99">
        <v>57394</v>
      </c>
      <c r="CH99">
        <v>0</v>
      </c>
      <c r="CI99">
        <v>0</v>
      </c>
      <c r="CJ99">
        <v>0</v>
      </c>
      <c r="CK99">
        <f>YEAR(tbl_Opportunity[[#This Row],[Close Date]])</f>
        <v>2019</v>
      </c>
    </row>
    <row r="100" spans="1:89">
      <c r="A100" t="s">
        <v>438</v>
      </c>
      <c r="B100" t="b">
        <v>0</v>
      </c>
      <c r="D100" t="b">
        <v>0</v>
      </c>
      <c r="H100" s="1">
        <v>43734</v>
      </c>
      <c r="I100" t="b">
        <v>1</v>
      </c>
      <c r="J100" t="s">
        <v>193</v>
      </c>
      <c r="O100" t="s">
        <v>194</v>
      </c>
      <c r="P100" t="b">
        <v>1</v>
      </c>
      <c r="Q100" s="2">
        <v>42475.448877314811</v>
      </c>
      <c r="R100" s="1"/>
      <c r="S100" t="b">
        <v>0</v>
      </c>
      <c r="U100" s="1"/>
      <c r="V100" t="b">
        <v>0</v>
      </c>
      <c r="W100" s="1">
        <v>43525</v>
      </c>
      <c r="X100">
        <v>3</v>
      </c>
      <c r="Y100">
        <v>2019</v>
      </c>
      <c r="Z100" t="s">
        <v>90</v>
      </c>
      <c r="AA100" t="s">
        <v>90</v>
      </c>
      <c r="AB100" t="b">
        <v>0</v>
      </c>
      <c r="AC100" t="b">
        <v>0</v>
      </c>
      <c r="AE100" t="b">
        <v>1</v>
      </c>
      <c r="AF100" t="b">
        <v>0</v>
      </c>
      <c r="AG100" t="b">
        <v>0</v>
      </c>
      <c r="AH100" t="s">
        <v>179</v>
      </c>
      <c r="AI100" t="b">
        <v>0</v>
      </c>
      <c r="AJ100" t="s">
        <v>211</v>
      </c>
      <c r="AK100" t="b">
        <v>0</v>
      </c>
      <c r="AL100" s="1">
        <v>43654</v>
      </c>
      <c r="AM100" t="s">
        <v>162</v>
      </c>
      <c r="AN100" s="2">
        <v>44296.959062499998</v>
      </c>
      <c r="AP100" s="2">
        <v>43734.603472222225</v>
      </c>
      <c r="AQ100" s="1"/>
      <c r="AS100" t="b">
        <v>0</v>
      </c>
      <c r="AU100" t="s">
        <v>216</v>
      </c>
      <c r="AV100" t="s">
        <v>93</v>
      </c>
      <c r="AY100" t="s">
        <v>236</v>
      </c>
      <c r="AZ100" t="s">
        <v>300</v>
      </c>
      <c r="BB100" t="s">
        <v>439</v>
      </c>
      <c r="BD100" t="b">
        <v>0</v>
      </c>
      <c r="BH100" t="s">
        <v>199</v>
      </c>
      <c r="BI100" t="s">
        <v>200</v>
      </c>
      <c r="BJ100" t="s">
        <v>216</v>
      </c>
      <c r="BL100" t="s">
        <v>440</v>
      </c>
      <c r="BM100" t="s">
        <v>202</v>
      </c>
      <c r="BN100" t="s">
        <v>203</v>
      </c>
      <c r="BQ100" t="s">
        <v>204</v>
      </c>
      <c r="BR100" t="b">
        <v>0</v>
      </c>
      <c r="BT100" t="b">
        <v>0</v>
      </c>
      <c r="BW100" t="s">
        <v>97</v>
      </c>
      <c r="BX100" t="b">
        <v>0</v>
      </c>
      <c r="BY100" s="2">
        <v>44376.857557870368</v>
      </c>
      <c r="CB100" t="b">
        <v>0</v>
      </c>
      <c r="CC100" t="b">
        <v>0</v>
      </c>
      <c r="CF100">
        <v>57394</v>
      </c>
      <c r="CH100">
        <v>0</v>
      </c>
      <c r="CI100">
        <v>0</v>
      </c>
      <c r="CJ100">
        <v>0</v>
      </c>
      <c r="CK100">
        <f>YEAR(tbl_Opportunity[[#This Row],[Close Date]])</f>
        <v>2019</v>
      </c>
    </row>
    <row r="101" spans="1:89">
      <c r="A101" t="s">
        <v>441</v>
      </c>
      <c r="B101" t="b">
        <v>0</v>
      </c>
      <c r="D101" t="b">
        <v>0</v>
      </c>
      <c r="H101" s="1">
        <v>42490</v>
      </c>
      <c r="I101" t="b">
        <v>1</v>
      </c>
      <c r="O101" t="s">
        <v>89</v>
      </c>
      <c r="P101" t="b">
        <v>0</v>
      </c>
      <c r="Q101" s="2">
        <v>42475.733784722222</v>
      </c>
      <c r="R101" s="1"/>
      <c r="S101" t="b">
        <v>0</v>
      </c>
      <c r="U101" s="1"/>
      <c r="V101" t="b">
        <v>0</v>
      </c>
      <c r="W101" s="1">
        <v>42401</v>
      </c>
      <c r="X101">
        <v>2</v>
      </c>
      <c r="Y101">
        <v>2016</v>
      </c>
      <c r="Z101" t="s">
        <v>90</v>
      </c>
      <c r="AA101" t="s">
        <v>90</v>
      </c>
      <c r="AB101" t="b">
        <v>0</v>
      </c>
      <c r="AC101" t="b">
        <v>0</v>
      </c>
      <c r="AE101" t="b">
        <v>1</v>
      </c>
      <c r="AF101" t="b">
        <v>0</v>
      </c>
      <c r="AG101" t="b">
        <v>0</v>
      </c>
      <c r="AH101" t="s">
        <v>179</v>
      </c>
      <c r="AI101" t="b">
        <v>0</v>
      </c>
      <c r="AK101" t="b">
        <v>0</v>
      </c>
      <c r="AL101" s="1"/>
      <c r="AM101" t="s">
        <v>99</v>
      </c>
      <c r="AN101" s="2">
        <v>44173.876458333332</v>
      </c>
      <c r="AP101" s="2">
        <v>43836.763020833336</v>
      </c>
      <c r="AQ101" s="1"/>
      <c r="AS101" t="b">
        <v>1</v>
      </c>
      <c r="AV101" t="s">
        <v>105</v>
      </c>
      <c r="BB101" t="s">
        <v>442</v>
      </c>
      <c r="BD101" t="b">
        <v>0</v>
      </c>
      <c r="BH101" t="s">
        <v>89</v>
      </c>
      <c r="BI101" t="s">
        <v>150</v>
      </c>
      <c r="BQ101" t="s">
        <v>96</v>
      </c>
      <c r="BR101" t="b">
        <v>0</v>
      </c>
      <c r="BT101" t="b">
        <v>0</v>
      </c>
      <c r="BW101" t="s">
        <v>97</v>
      </c>
      <c r="BX101" t="b">
        <v>0</v>
      </c>
      <c r="BY101" s="2">
        <v>44376.857557870368</v>
      </c>
      <c r="CB101" t="b">
        <v>0</v>
      </c>
      <c r="CC101" t="b">
        <v>0</v>
      </c>
      <c r="CF101">
        <v>3575000</v>
      </c>
      <c r="CH101">
        <v>0</v>
      </c>
      <c r="CI101">
        <v>0</v>
      </c>
      <c r="CJ101">
        <v>0</v>
      </c>
      <c r="CK101">
        <f>YEAR(tbl_Opportunity[[#This Row],[Close Date]])</f>
        <v>2016</v>
      </c>
    </row>
    <row r="102" spans="1:89">
      <c r="A102" t="s">
        <v>242</v>
      </c>
      <c r="B102" t="b">
        <v>0</v>
      </c>
      <c r="D102" t="b">
        <v>0</v>
      </c>
      <c r="H102" s="1">
        <v>42490</v>
      </c>
      <c r="I102" t="b">
        <v>1</v>
      </c>
      <c r="O102" t="s">
        <v>89</v>
      </c>
      <c r="P102" t="b">
        <v>0</v>
      </c>
      <c r="Q102" s="2">
        <v>42475.73951388889</v>
      </c>
      <c r="R102" s="1"/>
      <c r="S102" t="b">
        <v>0</v>
      </c>
      <c r="U102" s="1"/>
      <c r="V102" t="b">
        <v>0</v>
      </c>
      <c r="W102" s="1">
        <v>42401</v>
      </c>
      <c r="X102">
        <v>2</v>
      </c>
      <c r="Y102">
        <v>2016</v>
      </c>
      <c r="Z102" t="s">
        <v>90</v>
      </c>
      <c r="AA102" t="s">
        <v>90</v>
      </c>
      <c r="AB102" t="b">
        <v>0</v>
      </c>
      <c r="AC102" t="b">
        <v>0</v>
      </c>
      <c r="AE102" t="b">
        <v>1</v>
      </c>
      <c r="AF102" t="b">
        <v>0</v>
      </c>
      <c r="AG102" t="b">
        <v>0</v>
      </c>
      <c r="AH102" t="s">
        <v>179</v>
      </c>
      <c r="AI102" t="b">
        <v>0</v>
      </c>
      <c r="AK102" t="b">
        <v>0</v>
      </c>
      <c r="AL102" s="1"/>
      <c r="AM102" t="s">
        <v>99</v>
      </c>
      <c r="AN102" s="2">
        <v>44173.876458333332</v>
      </c>
      <c r="AP102" s="2">
        <v>43836.763020833336</v>
      </c>
      <c r="AQ102" s="1"/>
      <c r="AS102" t="b">
        <v>1</v>
      </c>
      <c r="AV102" t="s">
        <v>105</v>
      </c>
      <c r="BB102" t="s">
        <v>443</v>
      </c>
      <c r="BD102" t="b">
        <v>1</v>
      </c>
      <c r="BH102" t="s">
        <v>89</v>
      </c>
      <c r="BI102" t="s">
        <v>150</v>
      </c>
      <c r="BQ102" t="s">
        <v>96</v>
      </c>
      <c r="BR102" t="b">
        <v>0</v>
      </c>
      <c r="BT102" t="b">
        <v>0</v>
      </c>
      <c r="BW102" t="s">
        <v>97</v>
      </c>
      <c r="BX102" t="b">
        <v>0</v>
      </c>
      <c r="BY102" s="2">
        <v>44376.857557870368</v>
      </c>
      <c r="CB102" t="b">
        <v>0</v>
      </c>
      <c r="CC102" t="b">
        <v>0</v>
      </c>
      <c r="CF102">
        <v>3575000</v>
      </c>
      <c r="CH102">
        <v>0</v>
      </c>
      <c r="CI102">
        <v>0</v>
      </c>
      <c r="CJ102">
        <v>0</v>
      </c>
      <c r="CK102">
        <f>YEAR(tbl_Opportunity[[#This Row],[Close Date]])</f>
        <v>2016</v>
      </c>
    </row>
    <row r="103" spans="1:89">
      <c r="A103" t="s">
        <v>444</v>
      </c>
      <c r="B103" t="b">
        <v>0</v>
      </c>
      <c r="D103" t="b">
        <v>0</v>
      </c>
      <c r="H103" s="1">
        <v>42565</v>
      </c>
      <c r="I103" t="b">
        <v>1</v>
      </c>
      <c r="O103" t="s">
        <v>142</v>
      </c>
      <c r="P103" t="b">
        <v>0</v>
      </c>
      <c r="Q103" s="2">
        <v>42478.101284722223</v>
      </c>
      <c r="R103" s="1"/>
      <c r="S103" t="b">
        <v>0</v>
      </c>
      <c r="U103" s="1"/>
      <c r="V103" t="b">
        <v>0</v>
      </c>
      <c r="W103" s="1">
        <v>42430</v>
      </c>
      <c r="X103">
        <v>3</v>
      </c>
      <c r="Y103">
        <v>2016</v>
      </c>
      <c r="Z103" t="s">
        <v>8</v>
      </c>
      <c r="AA103" t="s">
        <v>8</v>
      </c>
      <c r="AB103" t="b">
        <v>0</v>
      </c>
      <c r="AC103" t="b">
        <v>0</v>
      </c>
      <c r="AE103" t="b">
        <v>1</v>
      </c>
      <c r="AF103" t="b">
        <v>0</v>
      </c>
      <c r="AG103" t="b">
        <v>0</v>
      </c>
      <c r="AH103" t="s">
        <v>179</v>
      </c>
      <c r="AI103" t="b">
        <v>0</v>
      </c>
      <c r="AK103" t="b">
        <v>0</v>
      </c>
      <c r="AL103" s="1">
        <v>43174</v>
      </c>
      <c r="AM103" t="s">
        <v>162</v>
      </c>
      <c r="AN103" s="2">
        <v>44297.837673611109</v>
      </c>
      <c r="AP103" s="2">
        <v>43836.76290509259</v>
      </c>
      <c r="AQ103" s="1"/>
      <c r="AS103" t="b">
        <v>0</v>
      </c>
      <c r="AV103" t="s">
        <v>213</v>
      </c>
      <c r="BB103" t="s">
        <v>445</v>
      </c>
      <c r="BD103" t="b">
        <v>1</v>
      </c>
      <c r="BH103" t="s">
        <v>142</v>
      </c>
      <c r="BI103" t="s">
        <v>150</v>
      </c>
      <c r="BJ103" t="s">
        <v>95</v>
      </c>
      <c r="BK103" t="s">
        <v>95</v>
      </c>
      <c r="BQ103" t="s">
        <v>96</v>
      </c>
      <c r="BR103" t="b">
        <v>0</v>
      </c>
      <c r="BT103" t="b">
        <v>0</v>
      </c>
      <c r="BW103" t="s">
        <v>103</v>
      </c>
      <c r="BX103" t="b">
        <v>0</v>
      </c>
      <c r="BY103" s="2">
        <v>44376.857557870368</v>
      </c>
      <c r="CB103" t="b">
        <v>0</v>
      </c>
      <c r="CC103" t="b">
        <v>1</v>
      </c>
      <c r="CF103">
        <v>113000</v>
      </c>
      <c r="CH103">
        <v>113000</v>
      </c>
      <c r="CI103">
        <v>100</v>
      </c>
      <c r="CJ103">
        <v>0</v>
      </c>
      <c r="CK103">
        <f>YEAR(tbl_Opportunity[[#This Row],[Close Date]])</f>
        <v>2016</v>
      </c>
    </row>
    <row r="104" spans="1:89">
      <c r="A104" t="s">
        <v>446</v>
      </c>
      <c r="B104" t="b">
        <v>0</v>
      </c>
      <c r="D104" t="b">
        <v>0</v>
      </c>
      <c r="H104" s="1">
        <v>42551</v>
      </c>
      <c r="I104" t="b">
        <v>1</v>
      </c>
      <c r="O104" t="s">
        <v>332</v>
      </c>
      <c r="P104" t="b">
        <v>1</v>
      </c>
      <c r="Q104" s="2">
        <v>42478.515706018516</v>
      </c>
      <c r="R104" s="1"/>
      <c r="S104" t="b">
        <v>0</v>
      </c>
      <c r="U104" s="1"/>
      <c r="V104" t="b">
        <v>0</v>
      </c>
      <c r="W104" s="1">
        <v>42401</v>
      </c>
      <c r="X104">
        <v>2</v>
      </c>
      <c r="Y104">
        <v>2016</v>
      </c>
      <c r="Z104" t="s">
        <v>90</v>
      </c>
      <c r="AA104" t="s">
        <v>90</v>
      </c>
      <c r="AB104" t="b">
        <v>0</v>
      </c>
      <c r="AC104" t="b">
        <v>0</v>
      </c>
      <c r="AE104" t="b">
        <v>0</v>
      </c>
      <c r="AF104" t="b">
        <v>0</v>
      </c>
      <c r="AG104" t="b">
        <v>0</v>
      </c>
      <c r="AH104" t="s">
        <v>179</v>
      </c>
      <c r="AI104" t="b">
        <v>0</v>
      </c>
      <c r="AK104" t="b">
        <v>0</v>
      </c>
      <c r="AL104" s="1"/>
      <c r="AM104" t="s">
        <v>92</v>
      </c>
      <c r="AN104" s="2">
        <v>44091.6171875</v>
      </c>
      <c r="AP104" s="2">
        <v>43836.763020833336</v>
      </c>
      <c r="AQ104" s="1"/>
      <c r="AS104" t="b">
        <v>0</v>
      </c>
      <c r="AV104" t="s">
        <v>176</v>
      </c>
      <c r="BB104" t="s">
        <v>447</v>
      </c>
      <c r="BD104" t="b">
        <v>0</v>
      </c>
      <c r="BH104" t="s">
        <v>332</v>
      </c>
      <c r="BL104" t="s">
        <v>448</v>
      </c>
      <c r="BQ104" t="s">
        <v>96</v>
      </c>
      <c r="BR104" t="b">
        <v>0</v>
      </c>
      <c r="BT104" t="b">
        <v>0</v>
      </c>
      <c r="BW104" t="s">
        <v>97</v>
      </c>
      <c r="BX104" t="b">
        <v>0</v>
      </c>
      <c r="BY104" s="2">
        <v>44376.857557870368</v>
      </c>
      <c r="CB104" t="b">
        <v>0</v>
      </c>
      <c r="CC104" t="b">
        <v>0</v>
      </c>
      <c r="CI104">
        <v>0</v>
      </c>
      <c r="CJ104">
        <v>0</v>
      </c>
      <c r="CK104">
        <f>YEAR(tbl_Opportunity[[#This Row],[Close Date]])</f>
        <v>2016</v>
      </c>
    </row>
    <row r="105" spans="1:89">
      <c r="A105" t="s">
        <v>449</v>
      </c>
      <c r="B105" t="b">
        <v>0</v>
      </c>
      <c r="D105" t="b">
        <v>0</v>
      </c>
      <c r="H105" s="1">
        <v>43462</v>
      </c>
      <c r="I105" t="b">
        <v>1</v>
      </c>
      <c r="J105" t="s">
        <v>235</v>
      </c>
      <c r="O105" t="s">
        <v>194</v>
      </c>
      <c r="P105" t="b">
        <v>1</v>
      </c>
      <c r="Q105" s="2">
        <v>42478.5158912037</v>
      </c>
      <c r="R105" s="1"/>
      <c r="S105" t="b">
        <v>0</v>
      </c>
      <c r="U105" s="1"/>
      <c r="V105" t="b">
        <v>0</v>
      </c>
      <c r="W105" s="1">
        <v>43191</v>
      </c>
      <c r="X105">
        <v>4</v>
      </c>
      <c r="Y105">
        <v>2018</v>
      </c>
      <c r="Z105" t="s">
        <v>90</v>
      </c>
      <c r="AA105" t="s">
        <v>90</v>
      </c>
      <c r="AB105" t="b">
        <v>0</v>
      </c>
      <c r="AC105" t="b">
        <v>0</v>
      </c>
      <c r="AE105" t="b">
        <v>1</v>
      </c>
      <c r="AF105" t="b">
        <v>0</v>
      </c>
      <c r="AG105" t="b">
        <v>0</v>
      </c>
      <c r="AH105" t="s">
        <v>185</v>
      </c>
      <c r="AI105" t="b">
        <v>0</v>
      </c>
      <c r="AK105" t="b">
        <v>0</v>
      </c>
      <c r="AL105" s="1">
        <v>42984</v>
      </c>
      <c r="AM105" t="s">
        <v>162</v>
      </c>
      <c r="AN105" s="2">
        <v>44297.83829861111</v>
      </c>
      <c r="AP105" s="2">
        <v>43573.858761574076</v>
      </c>
      <c r="AQ105" s="1"/>
      <c r="AS105" t="b">
        <v>0</v>
      </c>
      <c r="AU105" t="s">
        <v>216</v>
      </c>
      <c r="AV105" t="s">
        <v>213</v>
      </c>
      <c r="BB105" t="s">
        <v>450</v>
      </c>
      <c r="BD105" t="b">
        <v>0</v>
      </c>
      <c r="BH105" t="s">
        <v>199</v>
      </c>
      <c r="BI105" t="s">
        <v>200</v>
      </c>
      <c r="BJ105" t="s">
        <v>216</v>
      </c>
      <c r="BL105" t="s">
        <v>451</v>
      </c>
      <c r="BM105" t="s">
        <v>202</v>
      </c>
      <c r="BN105" t="s">
        <v>203</v>
      </c>
      <c r="BQ105" t="s">
        <v>204</v>
      </c>
      <c r="BR105" t="b">
        <v>0</v>
      </c>
      <c r="BT105" t="b">
        <v>0</v>
      </c>
      <c r="BW105" t="s">
        <v>97</v>
      </c>
      <c r="BX105" t="b">
        <v>0</v>
      </c>
      <c r="BY105" s="2">
        <v>44376.857557870368</v>
      </c>
      <c r="CB105" t="b">
        <v>0</v>
      </c>
      <c r="CC105" t="b">
        <v>0</v>
      </c>
      <c r="CF105">
        <v>57394</v>
      </c>
      <c r="CH105">
        <v>0</v>
      </c>
      <c r="CI105">
        <v>0</v>
      </c>
      <c r="CJ105">
        <v>0</v>
      </c>
      <c r="CK105">
        <f>YEAR(tbl_Opportunity[[#This Row],[Close Date]])</f>
        <v>2018</v>
      </c>
    </row>
    <row r="106" spans="1:89">
      <c r="A106" t="s">
        <v>446</v>
      </c>
      <c r="B106" t="b">
        <v>0</v>
      </c>
      <c r="D106" t="b">
        <v>0</v>
      </c>
      <c r="H106" s="1">
        <v>42643</v>
      </c>
      <c r="I106" t="b">
        <v>1</v>
      </c>
      <c r="O106" t="s">
        <v>332</v>
      </c>
      <c r="P106" t="b">
        <v>0</v>
      </c>
      <c r="Q106" s="2">
        <v>42478.516724537039</v>
      </c>
      <c r="R106" s="1"/>
      <c r="S106" t="b">
        <v>0</v>
      </c>
      <c r="U106" s="1"/>
      <c r="V106" t="b">
        <v>0</v>
      </c>
      <c r="W106" s="1">
        <v>42430</v>
      </c>
      <c r="X106">
        <v>3</v>
      </c>
      <c r="Y106">
        <v>2016</v>
      </c>
      <c r="Z106" t="s">
        <v>90</v>
      </c>
      <c r="AA106" t="s">
        <v>90</v>
      </c>
      <c r="AB106" t="b">
        <v>0</v>
      </c>
      <c r="AC106" t="b">
        <v>0</v>
      </c>
      <c r="AE106" t="b">
        <v>1</v>
      </c>
      <c r="AF106" t="b">
        <v>0</v>
      </c>
      <c r="AG106" t="b">
        <v>0</v>
      </c>
      <c r="AH106" t="s">
        <v>185</v>
      </c>
      <c r="AI106" t="b">
        <v>0</v>
      </c>
      <c r="AK106" t="b">
        <v>0</v>
      </c>
      <c r="AL106" s="1"/>
      <c r="AM106" t="s">
        <v>92</v>
      </c>
      <c r="AN106" s="2">
        <v>43836.763020833336</v>
      </c>
      <c r="AP106" s="2">
        <v>43836.763020833336</v>
      </c>
      <c r="AQ106" s="1"/>
      <c r="AS106" t="b">
        <v>0</v>
      </c>
      <c r="AV106" t="s">
        <v>176</v>
      </c>
      <c r="BB106" t="s">
        <v>452</v>
      </c>
      <c r="BD106" t="b">
        <v>0</v>
      </c>
      <c r="BH106" t="s">
        <v>332</v>
      </c>
      <c r="BI106" t="s">
        <v>150</v>
      </c>
      <c r="BQ106" t="s">
        <v>96</v>
      </c>
      <c r="BR106" t="b">
        <v>0</v>
      </c>
      <c r="BT106" t="b">
        <v>0</v>
      </c>
      <c r="BW106" t="s">
        <v>97</v>
      </c>
      <c r="BX106" t="b">
        <v>0</v>
      </c>
      <c r="BY106" s="2">
        <v>44376.857557870368</v>
      </c>
      <c r="CB106" t="b">
        <v>0</v>
      </c>
      <c r="CC106" t="b">
        <v>0</v>
      </c>
      <c r="CF106">
        <v>71500</v>
      </c>
      <c r="CH106">
        <v>0</v>
      </c>
      <c r="CI106">
        <v>0</v>
      </c>
      <c r="CJ106">
        <v>0</v>
      </c>
      <c r="CK106">
        <f>YEAR(tbl_Opportunity[[#This Row],[Close Date]])</f>
        <v>2016</v>
      </c>
    </row>
    <row r="107" spans="1:89">
      <c r="A107" t="s">
        <v>453</v>
      </c>
      <c r="B107" t="b">
        <v>0</v>
      </c>
      <c r="D107" t="b">
        <v>0</v>
      </c>
      <c r="E107" t="s">
        <v>246</v>
      </c>
      <c r="H107" s="1">
        <v>43462</v>
      </c>
      <c r="I107" t="b">
        <v>1</v>
      </c>
      <c r="J107" t="s">
        <v>193</v>
      </c>
      <c r="O107" t="s">
        <v>194</v>
      </c>
      <c r="P107" t="b">
        <v>1</v>
      </c>
      <c r="Q107" s="2">
        <v>42478.537164351852</v>
      </c>
      <c r="R107" s="1"/>
      <c r="S107" t="b">
        <v>0</v>
      </c>
      <c r="U107" s="1"/>
      <c r="V107" t="b">
        <v>0</v>
      </c>
      <c r="W107" s="1">
        <v>43191</v>
      </c>
      <c r="X107">
        <v>4</v>
      </c>
      <c r="Y107">
        <v>2018</v>
      </c>
      <c r="Z107" t="s">
        <v>90</v>
      </c>
      <c r="AA107" t="s">
        <v>90</v>
      </c>
      <c r="AB107" t="b">
        <v>0</v>
      </c>
      <c r="AC107" t="b">
        <v>0</v>
      </c>
      <c r="AE107" t="b">
        <v>1</v>
      </c>
      <c r="AF107" t="b">
        <v>0</v>
      </c>
      <c r="AG107" t="b">
        <v>0</v>
      </c>
      <c r="AH107" t="s">
        <v>185</v>
      </c>
      <c r="AI107" t="b">
        <v>0</v>
      </c>
      <c r="AJ107" t="s">
        <v>211</v>
      </c>
      <c r="AK107" t="b">
        <v>0</v>
      </c>
      <c r="AL107" s="1">
        <v>43578</v>
      </c>
      <c r="AM107" t="s">
        <v>162</v>
      </c>
      <c r="AN107" s="2">
        <v>44296.959062499998</v>
      </c>
      <c r="AP107" s="2">
        <v>43627.80232638889</v>
      </c>
      <c r="AQ107" s="1"/>
      <c r="AS107" t="b">
        <v>0</v>
      </c>
      <c r="AU107" t="s">
        <v>216</v>
      </c>
      <c r="AV107" t="s">
        <v>248</v>
      </c>
      <c r="BB107" t="s">
        <v>454</v>
      </c>
      <c r="BD107" t="b">
        <v>0</v>
      </c>
      <c r="BH107" t="s">
        <v>199</v>
      </c>
      <c r="BI107" t="s">
        <v>200</v>
      </c>
      <c r="BJ107" t="s">
        <v>216</v>
      </c>
      <c r="BL107" t="s">
        <v>455</v>
      </c>
      <c r="BM107" t="s">
        <v>202</v>
      </c>
      <c r="BN107" t="s">
        <v>203</v>
      </c>
      <c r="BQ107" t="s">
        <v>204</v>
      </c>
      <c r="BR107" t="b">
        <v>0</v>
      </c>
      <c r="BT107" t="b">
        <v>0</v>
      </c>
      <c r="BW107" t="s">
        <v>97</v>
      </c>
      <c r="BX107" t="b">
        <v>0</v>
      </c>
      <c r="BY107" s="2">
        <v>44376.857557870368</v>
      </c>
      <c r="CB107" t="b">
        <v>0</v>
      </c>
      <c r="CC107" t="b">
        <v>0</v>
      </c>
      <c r="CF107">
        <v>54805</v>
      </c>
      <c r="CH107">
        <v>0</v>
      </c>
      <c r="CI107">
        <v>0</v>
      </c>
      <c r="CJ107">
        <v>0</v>
      </c>
      <c r="CK107">
        <f>YEAR(tbl_Opportunity[[#This Row],[Close Date]])</f>
        <v>2018</v>
      </c>
    </row>
    <row r="108" spans="1:89">
      <c r="A108" t="s">
        <v>456</v>
      </c>
      <c r="B108" t="b">
        <v>0</v>
      </c>
      <c r="D108" t="b">
        <v>0</v>
      </c>
      <c r="H108" s="1">
        <v>43462</v>
      </c>
      <c r="I108" t="b">
        <v>1</v>
      </c>
      <c r="J108" t="s">
        <v>193</v>
      </c>
      <c r="O108" t="s">
        <v>194</v>
      </c>
      <c r="P108" t="b">
        <v>1</v>
      </c>
      <c r="Q108" s="2">
        <v>42478.54109953704</v>
      </c>
      <c r="R108" s="1"/>
      <c r="S108" t="b">
        <v>0</v>
      </c>
      <c r="U108" s="1"/>
      <c r="V108" t="b">
        <v>0</v>
      </c>
      <c r="W108" s="1">
        <v>43191</v>
      </c>
      <c r="X108">
        <v>4</v>
      </c>
      <c r="Y108">
        <v>2018</v>
      </c>
      <c r="Z108" t="s">
        <v>90</v>
      </c>
      <c r="AA108" t="s">
        <v>90</v>
      </c>
      <c r="AB108" t="b">
        <v>0</v>
      </c>
      <c r="AC108" t="b">
        <v>0</v>
      </c>
      <c r="AE108" t="b">
        <v>1</v>
      </c>
      <c r="AF108" t="b">
        <v>0</v>
      </c>
      <c r="AG108" t="b">
        <v>0</v>
      </c>
      <c r="AH108" t="s">
        <v>185</v>
      </c>
      <c r="AI108" t="b">
        <v>0</v>
      </c>
      <c r="AJ108" t="s">
        <v>211</v>
      </c>
      <c r="AK108" t="b">
        <v>0</v>
      </c>
      <c r="AL108" s="1">
        <v>43578</v>
      </c>
      <c r="AM108" t="s">
        <v>162</v>
      </c>
      <c r="AN108" s="2">
        <v>44296.959062499998</v>
      </c>
      <c r="AP108" s="2">
        <v>43627.80363425926</v>
      </c>
      <c r="AQ108" s="1"/>
      <c r="AS108" t="b">
        <v>0</v>
      </c>
      <c r="AU108" t="s">
        <v>196</v>
      </c>
      <c r="AV108" t="s">
        <v>93</v>
      </c>
      <c r="BB108" t="s">
        <v>457</v>
      </c>
      <c r="BD108" t="b">
        <v>0</v>
      </c>
      <c r="BH108" t="s">
        <v>199</v>
      </c>
      <c r="BI108" t="s">
        <v>200</v>
      </c>
      <c r="BJ108" t="s">
        <v>196</v>
      </c>
      <c r="BL108" t="s">
        <v>458</v>
      </c>
      <c r="BM108" t="s">
        <v>202</v>
      </c>
      <c r="BN108" t="s">
        <v>203</v>
      </c>
      <c r="BQ108" t="s">
        <v>204</v>
      </c>
      <c r="BR108" t="b">
        <v>0</v>
      </c>
      <c r="BT108" t="b">
        <v>0</v>
      </c>
      <c r="BW108" t="s">
        <v>97</v>
      </c>
      <c r="BX108" t="b">
        <v>0</v>
      </c>
      <c r="BY108" s="2">
        <v>44376.857557870368</v>
      </c>
      <c r="CB108" t="b">
        <v>0</v>
      </c>
      <c r="CC108" t="b">
        <v>0</v>
      </c>
      <c r="CF108">
        <v>54805</v>
      </c>
      <c r="CH108">
        <v>0</v>
      </c>
      <c r="CI108">
        <v>0</v>
      </c>
      <c r="CJ108">
        <v>0</v>
      </c>
      <c r="CK108">
        <f>YEAR(tbl_Opportunity[[#This Row],[Close Date]])</f>
        <v>2018</v>
      </c>
    </row>
    <row r="109" spans="1:89">
      <c r="A109" t="s">
        <v>459</v>
      </c>
      <c r="B109" t="b">
        <v>0</v>
      </c>
      <c r="D109" t="b">
        <v>0</v>
      </c>
      <c r="H109" s="1">
        <v>43826</v>
      </c>
      <c r="I109" t="b">
        <v>1</v>
      </c>
      <c r="J109" t="s">
        <v>235</v>
      </c>
      <c r="O109" t="s">
        <v>194</v>
      </c>
      <c r="P109" t="b">
        <v>1</v>
      </c>
      <c r="Q109" s="2">
        <v>42478.741122685184</v>
      </c>
      <c r="R109" s="1"/>
      <c r="S109" t="b">
        <v>0</v>
      </c>
      <c r="U109" s="1"/>
      <c r="V109" t="b">
        <v>0</v>
      </c>
      <c r="W109" s="1">
        <v>43556</v>
      </c>
      <c r="X109">
        <v>4</v>
      </c>
      <c r="Y109">
        <v>2019</v>
      </c>
      <c r="Z109" t="s">
        <v>90</v>
      </c>
      <c r="AA109" t="s">
        <v>90</v>
      </c>
      <c r="AB109" t="b">
        <v>0</v>
      </c>
      <c r="AC109" t="b">
        <v>0</v>
      </c>
      <c r="AE109" t="b">
        <v>1</v>
      </c>
      <c r="AF109" t="b">
        <v>0</v>
      </c>
      <c r="AG109" t="b">
        <v>0</v>
      </c>
      <c r="AH109" t="s">
        <v>382</v>
      </c>
      <c r="AI109" t="b">
        <v>0</v>
      </c>
      <c r="AK109" t="b">
        <v>0</v>
      </c>
      <c r="AL109" s="1"/>
      <c r="AM109" t="s">
        <v>162</v>
      </c>
      <c r="AN109" s="2">
        <v>44296.959062499998</v>
      </c>
      <c r="AP109" s="2">
        <v>43181.669710648152</v>
      </c>
      <c r="AQ109" s="1"/>
      <c r="AS109" t="b">
        <v>0</v>
      </c>
      <c r="AU109" t="s">
        <v>247</v>
      </c>
      <c r="AV109" t="s">
        <v>93</v>
      </c>
      <c r="BB109" t="s">
        <v>460</v>
      </c>
      <c r="BD109" t="b">
        <v>0</v>
      </c>
      <c r="BH109" t="s">
        <v>215</v>
      </c>
      <c r="BI109" t="s">
        <v>200</v>
      </c>
      <c r="BJ109" t="s">
        <v>250</v>
      </c>
      <c r="BL109" t="s">
        <v>461</v>
      </c>
      <c r="BM109" t="s">
        <v>202</v>
      </c>
      <c r="BN109" t="s">
        <v>203</v>
      </c>
      <c r="BQ109" t="s">
        <v>204</v>
      </c>
      <c r="BR109" t="b">
        <v>0</v>
      </c>
      <c r="BT109" t="b">
        <v>0</v>
      </c>
      <c r="BW109" t="s">
        <v>97</v>
      </c>
      <c r="BX109" t="b">
        <v>0</v>
      </c>
      <c r="BY109" s="2">
        <v>44376.857557870368</v>
      </c>
      <c r="BZ109" t="s">
        <v>217</v>
      </c>
      <c r="CB109" t="b">
        <v>0</v>
      </c>
      <c r="CC109" t="b">
        <v>0</v>
      </c>
      <c r="CF109">
        <v>28500</v>
      </c>
      <c r="CH109">
        <v>0</v>
      </c>
      <c r="CI109">
        <v>0</v>
      </c>
      <c r="CJ109">
        <v>0</v>
      </c>
      <c r="CK109">
        <f>YEAR(tbl_Opportunity[[#This Row],[Close Date]])</f>
        <v>2019</v>
      </c>
    </row>
    <row r="110" spans="1:89">
      <c r="A110" t="s">
        <v>223</v>
      </c>
      <c r="B110" t="b">
        <v>0</v>
      </c>
      <c r="D110" t="b">
        <v>0</v>
      </c>
      <c r="H110" s="1">
        <v>43462</v>
      </c>
      <c r="I110" t="b">
        <v>1</v>
      </c>
      <c r="J110" t="s">
        <v>193</v>
      </c>
      <c r="O110" t="s">
        <v>194</v>
      </c>
      <c r="P110" t="b">
        <v>1</v>
      </c>
      <c r="Q110" s="2">
        <v>42478.747025462966</v>
      </c>
      <c r="R110" s="1"/>
      <c r="S110" t="b">
        <v>0</v>
      </c>
      <c r="U110" s="1"/>
      <c r="V110" t="b">
        <v>0</v>
      </c>
      <c r="W110" s="1">
        <v>43191</v>
      </c>
      <c r="X110">
        <v>4</v>
      </c>
      <c r="Y110">
        <v>2018</v>
      </c>
      <c r="Z110" t="s">
        <v>90</v>
      </c>
      <c r="AA110" t="s">
        <v>90</v>
      </c>
      <c r="AB110" t="b">
        <v>0</v>
      </c>
      <c r="AC110" t="b">
        <v>0</v>
      </c>
      <c r="AE110" t="b">
        <v>1</v>
      </c>
      <c r="AF110" t="b">
        <v>0</v>
      </c>
      <c r="AG110" t="b">
        <v>0</v>
      </c>
      <c r="AH110" t="s">
        <v>382</v>
      </c>
      <c r="AI110" t="b">
        <v>0</v>
      </c>
      <c r="AJ110" t="s">
        <v>462</v>
      </c>
      <c r="AK110" t="b">
        <v>0</v>
      </c>
      <c r="AL110" s="1">
        <v>43577</v>
      </c>
      <c r="AM110" t="s">
        <v>162</v>
      </c>
      <c r="AN110" s="2">
        <v>44297.83829861111</v>
      </c>
      <c r="AP110" s="2">
        <v>43627.81040509259</v>
      </c>
      <c r="AQ110" s="1"/>
      <c r="AS110" t="b">
        <v>0</v>
      </c>
      <c r="AU110" t="s">
        <v>212</v>
      </c>
      <c r="AV110" t="s">
        <v>213</v>
      </c>
      <c r="BB110" t="s">
        <v>463</v>
      </c>
      <c r="BD110" t="b">
        <v>0</v>
      </c>
      <c r="BH110" t="s">
        <v>199</v>
      </c>
      <c r="BI110" t="s">
        <v>200</v>
      </c>
      <c r="BJ110" t="s">
        <v>216</v>
      </c>
      <c r="BL110" t="s">
        <v>464</v>
      </c>
      <c r="BM110" t="s">
        <v>202</v>
      </c>
      <c r="BN110" t="s">
        <v>203</v>
      </c>
      <c r="BQ110" t="s">
        <v>204</v>
      </c>
      <c r="BR110" t="b">
        <v>0</v>
      </c>
      <c r="BT110" t="b">
        <v>0</v>
      </c>
      <c r="BW110" t="s">
        <v>97</v>
      </c>
      <c r="BX110" t="b">
        <v>0</v>
      </c>
      <c r="BY110" s="2">
        <v>44376.857557870368</v>
      </c>
      <c r="CB110" t="b">
        <v>0</v>
      </c>
      <c r="CC110" t="b">
        <v>0</v>
      </c>
      <c r="CF110">
        <v>72600</v>
      </c>
      <c r="CH110">
        <v>0</v>
      </c>
      <c r="CI110">
        <v>0</v>
      </c>
      <c r="CJ110">
        <v>0</v>
      </c>
      <c r="CK110">
        <f>YEAR(tbl_Opportunity[[#This Row],[Close Date]])</f>
        <v>2018</v>
      </c>
    </row>
    <row r="111" spans="1:89">
      <c r="A111" t="s">
        <v>465</v>
      </c>
      <c r="B111" t="b">
        <v>0</v>
      </c>
      <c r="D111" t="b">
        <v>0</v>
      </c>
      <c r="E111" t="s">
        <v>246</v>
      </c>
      <c r="H111" s="1">
        <v>42533</v>
      </c>
      <c r="I111" t="b">
        <v>1</v>
      </c>
      <c r="O111" t="s">
        <v>194</v>
      </c>
      <c r="P111" t="b">
        <v>1</v>
      </c>
      <c r="Q111" s="2">
        <v>42479.507164351853</v>
      </c>
      <c r="R111" s="1"/>
      <c r="S111" t="b">
        <v>0</v>
      </c>
      <c r="U111" s="1"/>
      <c r="V111" t="b">
        <v>0</v>
      </c>
      <c r="W111" s="1">
        <v>42401</v>
      </c>
      <c r="X111">
        <v>2</v>
      </c>
      <c r="Y111">
        <v>2016</v>
      </c>
      <c r="Z111" t="s">
        <v>8</v>
      </c>
      <c r="AA111" t="s">
        <v>8</v>
      </c>
      <c r="AB111" t="b">
        <v>0</v>
      </c>
      <c r="AC111" t="b">
        <v>0</v>
      </c>
      <c r="AE111" t="b">
        <v>1</v>
      </c>
      <c r="AF111" t="b">
        <v>0</v>
      </c>
      <c r="AG111" t="b">
        <v>0</v>
      </c>
      <c r="AH111" t="s">
        <v>382</v>
      </c>
      <c r="AI111" t="b">
        <v>0</v>
      </c>
      <c r="AJ111" t="s">
        <v>211</v>
      </c>
      <c r="AK111" t="b">
        <v>0</v>
      </c>
      <c r="AL111" s="1">
        <v>42908</v>
      </c>
      <c r="AM111" t="s">
        <v>162</v>
      </c>
      <c r="AN111" s="2">
        <v>44296.95826388889</v>
      </c>
      <c r="AP111" s="2">
        <v>43169.630393518521</v>
      </c>
      <c r="AQ111" s="1"/>
      <c r="AS111" t="b">
        <v>0</v>
      </c>
      <c r="AU111" t="s">
        <v>216</v>
      </c>
      <c r="AV111" t="s">
        <v>248</v>
      </c>
      <c r="BB111" t="s">
        <v>466</v>
      </c>
      <c r="BD111" t="b">
        <v>0</v>
      </c>
      <c r="BH111" t="s">
        <v>260</v>
      </c>
      <c r="BI111" t="s">
        <v>200</v>
      </c>
      <c r="BJ111" t="s">
        <v>216</v>
      </c>
      <c r="BL111" t="s">
        <v>467</v>
      </c>
      <c r="BM111" t="s">
        <v>202</v>
      </c>
      <c r="BN111" t="s">
        <v>203</v>
      </c>
      <c r="BQ111" t="s">
        <v>204</v>
      </c>
      <c r="BR111" t="b">
        <v>0</v>
      </c>
      <c r="BT111" t="b">
        <v>0</v>
      </c>
      <c r="BW111" t="s">
        <v>103</v>
      </c>
      <c r="BX111" t="b">
        <v>0</v>
      </c>
      <c r="BY111" s="2">
        <v>44376.857557870368</v>
      </c>
      <c r="CB111" t="b">
        <v>0</v>
      </c>
      <c r="CC111" t="b">
        <v>1</v>
      </c>
      <c r="CF111">
        <v>28500</v>
      </c>
      <c r="CH111">
        <v>28500</v>
      </c>
      <c r="CI111">
        <v>100</v>
      </c>
      <c r="CJ111">
        <v>0</v>
      </c>
      <c r="CK111">
        <f>YEAR(tbl_Opportunity[[#This Row],[Close Date]])</f>
        <v>2016</v>
      </c>
    </row>
    <row r="112" spans="1:89">
      <c r="A112" t="s">
        <v>468</v>
      </c>
      <c r="B112" t="b">
        <v>0</v>
      </c>
      <c r="D112" t="b">
        <v>0</v>
      </c>
      <c r="H112" s="1">
        <v>42970</v>
      </c>
      <c r="I112" t="b">
        <v>1</v>
      </c>
      <c r="O112" t="s">
        <v>194</v>
      </c>
      <c r="P112" t="b">
        <v>1</v>
      </c>
      <c r="Q112" s="2">
        <v>42479.514074074075</v>
      </c>
      <c r="R112" s="1"/>
      <c r="S112" t="b">
        <v>0</v>
      </c>
      <c r="U112" s="1"/>
      <c r="V112" t="b">
        <v>0</v>
      </c>
      <c r="W112" s="1">
        <v>42795</v>
      </c>
      <c r="X112">
        <v>3</v>
      </c>
      <c r="Y112">
        <v>2017</v>
      </c>
      <c r="Z112" t="s">
        <v>8</v>
      </c>
      <c r="AA112" t="s">
        <v>8</v>
      </c>
      <c r="AB112" t="b">
        <v>0</v>
      </c>
      <c r="AC112" t="b">
        <v>0</v>
      </c>
      <c r="AE112" t="b">
        <v>1</v>
      </c>
      <c r="AF112" t="b">
        <v>0</v>
      </c>
      <c r="AG112" t="b">
        <v>0</v>
      </c>
      <c r="AH112" t="s">
        <v>382</v>
      </c>
      <c r="AI112" t="b">
        <v>0</v>
      </c>
      <c r="AJ112" t="s">
        <v>195</v>
      </c>
      <c r="AK112" t="b">
        <v>0</v>
      </c>
      <c r="AL112" s="1"/>
      <c r="AM112" t="s">
        <v>162</v>
      </c>
      <c r="AN112" s="2">
        <v>44296.95826388889</v>
      </c>
      <c r="AP112" s="2">
        <v>43169.630393518521</v>
      </c>
      <c r="AQ112" s="1"/>
      <c r="AS112" t="b">
        <v>0</v>
      </c>
      <c r="AU112" t="s">
        <v>434</v>
      </c>
      <c r="AV112" t="s">
        <v>176</v>
      </c>
      <c r="BB112" t="s">
        <v>469</v>
      </c>
      <c r="BD112" t="b">
        <v>0</v>
      </c>
      <c r="BH112" t="s">
        <v>215</v>
      </c>
      <c r="BI112" t="s">
        <v>200</v>
      </c>
      <c r="BJ112" t="s">
        <v>250</v>
      </c>
      <c r="BL112" t="s">
        <v>470</v>
      </c>
      <c r="BM112" t="s">
        <v>202</v>
      </c>
      <c r="BN112" t="s">
        <v>203</v>
      </c>
      <c r="BP112" t="s">
        <v>471</v>
      </c>
      <c r="BQ112" t="s">
        <v>204</v>
      </c>
      <c r="BR112" t="b">
        <v>0</v>
      </c>
      <c r="BT112" t="b">
        <v>0</v>
      </c>
      <c r="BW112" t="s">
        <v>103</v>
      </c>
      <c r="BX112" t="b">
        <v>0</v>
      </c>
      <c r="BY112" s="2">
        <v>44376.857557870368</v>
      </c>
      <c r="BZ112" t="s">
        <v>217</v>
      </c>
      <c r="CB112" t="b">
        <v>0</v>
      </c>
      <c r="CC112" t="b">
        <v>1</v>
      </c>
      <c r="CF112">
        <v>54782</v>
      </c>
      <c r="CH112">
        <v>54782</v>
      </c>
      <c r="CI112">
        <v>100</v>
      </c>
      <c r="CJ112">
        <v>0</v>
      </c>
      <c r="CK112">
        <f>YEAR(tbl_Opportunity[[#This Row],[Close Date]])</f>
        <v>2017</v>
      </c>
    </row>
    <row r="113" spans="1:89">
      <c r="A113" t="s">
        <v>468</v>
      </c>
      <c r="B113" t="b">
        <v>0</v>
      </c>
      <c r="D113" t="b">
        <v>0</v>
      </c>
      <c r="H113" s="1">
        <v>44013</v>
      </c>
      <c r="I113" t="b">
        <v>1</v>
      </c>
      <c r="J113" t="s">
        <v>193</v>
      </c>
      <c r="O113" t="s">
        <v>194</v>
      </c>
      <c r="P113" t="b">
        <v>1</v>
      </c>
      <c r="Q113" s="2">
        <v>42479.519074074073</v>
      </c>
      <c r="R113" s="1"/>
      <c r="S113" t="b">
        <v>0</v>
      </c>
      <c r="U113" s="1"/>
      <c r="V113" t="b">
        <v>0</v>
      </c>
      <c r="W113" s="1">
        <v>43891</v>
      </c>
      <c r="X113">
        <v>3</v>
      </c>
      <c r="Y113">
        <v>2020</v>
      </c>
      <c r="Z113" t="s">
        <v>90</v>
      </c>
      <c r="AA113" t="s">
        <v>90</v>
      </c>
      <c r="AB113" t="b">
        <v>0</v>
      </c>
      <c r="AC113" t="b">
        <v>0</v>
      </c>
      <c r="AE113" t="b">
        <v>1</v>
      </c>
      <c r="AF113" t="b">
        <v>0</v>
      </c>
      <c r="AG113" t="b">
        <v>0</v>
      </c>
      <c r="AH113" t="s">
        <v>91</v>
      </c>
      <c r="AI113" t="b">
        <v>0</v>
      </c>
      <c r="AJ113" t="s">
        <v>195</v>
      </c>
      <c r="AK113" t="b">
        <v>0</v>
      </c>
      <c r="AL113" s="1">
        <v>43606</v>
      </c>
      <c r="AM113" t="s">
        <v>162</v>
      </c>
      <c r="AN113" s="2">
        <v>44296.959062499998</v>
      </c>
      <c r="AP113" s="2">
        <v>43647.721134259256</v>
      </c>
      <c r="AQ113" s="1"/>
      <c r="AS113" t="b">
        <v>0</v>
      </c>
      <c r="AU113" t="s">
        <v>472</v>
      </c>
      <c r="AV113" t="s">
        <v>248</v>
      </c>
      <c r="BB113" t="s">
        <v>473</v>
      </c>
      <c r="BD113" t="b">
        <v>0</v>
      </c>
      <c r="BH113" t="s">
        <v>406</v>
      </c>
      <c r="BI113" t="s">
        <v>200</v>
      </c>
      <c r="BJ113" t="s">
        <v>216</v>
      </c>
      <c r="BL113" t="s">
        <v>474</v>
      </c>
      <c r="BM113" t="s">
        <v>202</v>
      </c>
      <c r="BN113" t="s">
        <v>203</v>
      </c>
      <c r="BQ113" t="s">
        <v>204</v>
      </c>
      <c r="BR113" t="b">
        <v>0</v>
      </c>
      <c r="BT113" t="b">
        <v>0</v>
      </c>
      <c r="BW113" t="s">
        <v>97</v>
      </c>
      <c r="BX113" t="b">
        <v>0</v>
      </c>
      <c r="BY113" s="2">
        <v>44376.857557870368</v>
      </c>
      <c r="CB113" t="b">
        <v>0</v>
      </c>
      <c r="CC113" t="b">
        <v>0</v>
      </c>
      <c r="CF113">
        <v>54805</v>
      </c>
      <c r="CH113">
        <v>0</v>
      </c>
      <c r="CI113">
        <v>0</v>
      </c>
      <c r="CJ113">
        <v>0</v>
      </c>
      <c r="CK113">
        <f>YEAR(tbl_Opportunity[[#This Row],[Close Date]])</f>
        <v>2020</v>
      </c>
    </row>
    <row r="114" spans="1:89">
      <c r="A114" t="s">
        <v>475</v>
      </c>
      <c r="B114" t="b">
        <v>0</v>
      </c>
      <c r="D114" t="b">
        <v>0</v>
      </c>
      <c r="H114" s="1">
        <v>43067</v>
      </c>
      <c r="I114" t="b">
        <v>1</v>
      </c>
      <c r="O114" t="s">
        <v>194</v>
      </c>
      <c r="P114" t="b">
        <v>1</v>
      </c>
      <c r="Q114" s="2">
        <v>42479.525972222225</v>
      </c>
      <c r="R114" s="1"/>
      <c r="S114" t="b">
        <v>0</v>
      </c>
      <c r="U114" s="1"/>
      <c r="V114" t="b">
        <v>0</v>
      </c>
      <c r="W114" s="1">
        <v>42826</v>
      </c>
      <c r="X114">
        <v>4</v>
      </c>
      <c r="Y114">
        <v>2017</v>
      </c>
      <c r="Z114" t="s">
        <v>8</v>
      </c>
      <c r="AA114" t="s">
        <v>8</v>
      </c>
      <c r="AB114" t="b">
        <v>0</v>
      </c>
      <c r="AC114" t="b">
        <v>0</v>
      </c>
      <c r="AE114" t="b">
        <v>1</v>
      </c>
      <c r="AF114" t="b">
        <v>0</v>
      </c>
      <c r="AG114" t="b">
        <v>0</v>
      </c>
      <c r="AH114" t="s">
        <v>91</v>
      </c>
      <c r="AI114" t="b">
        <v>0</v>
      </c>
      <c r="AJ114" t="s">
        <v>211</v>
      </c>
      <c r="AK114" t="b">
        <v>0</v>
      </c>
      <c r="AL114" s="1"/>
      <c r="AM114" t="s">
        <v>162</v>
      </c>
      <c r="AN114" s="2">
        <v>44296.95826388889</v>
      </c>
      <c r="AP114" s="2">
        <v>43169.630393518521</v>
      </c>
      <c r="AQ114" s="1"/>
      <c r="AS114" t="b">
        <v>0</v>
      </c>
      <c r="AU114" t="s">
        <v>434</v>
      </c>
      <c r="AV114" t="s">
        <v>248</v>
      </c>
      <c r="BB114" t="s">
        <v>476</v>
      </c>
      <c r="BD114" t="b">
        <v>0</v>
      </c>
      <c r="BH114" t="s">
        <v>215</v>
      </c>
      <c r="BI114" t="s">
        <v>200</v>
      </c>
      <c r="BJ114" t="s">
        <v>250</v>
      </c>
      <c r="BL114" t="s">
        <v>477</v>
      </c>
      <c r="BM114" t="s">
        <v>202</v>
      </c>
      <c r="BN114" t="s">
        <v>203</v>
      </c>
      <c r="BQ114" t="s">
        <v>204</v>
      </c>
      <c r="BR114" t="b">
        <v>0</v>
      </c>
      <c r="BT114" t="b">
        <v>0</v>
      </c>
      <c r="BW114" t="s">
        <v>103</v>
      </c>
      <c r="BX114" t="b">
        <v>1</v>
      </c>
      <c r="BY114" s="2">
        <v>44376.857557870368</v>
      </c>
      <c r="BZ114" t="s">
        <v>217</v>
      </c>
      <c r="CB114" t="b">
        <v>0</v>
      </c>
      <c r="CC114" t="b">
        <v>1</v>
      </c>
      <c r="CF114">
        <v>50015</v>
      </c>
      <c r="CH114">
        <v>50015</v>
      </c>
      <c r="CI114">
        <v>100</v>
      </c>
      <c r="CJ114">
        <v>0</v>
      </c>
      <c r="CK114">
        <f>YEAR(tbl_Opportunity[[#This Row],[Close Date]])</f>
        <v>2017</v>
      </c>
    </row>
    <row r="115" spans="1:89">
      <c r="A115" t="s">
        <v>478</v>
      </c>
      <c r="B115" t="b">
        <v>0</v>
      </c>
      <c r="D115" t="b">
        <v>0</v>
      </c>
      <c r="H115" s="1">
        <v>42945</v>
      </c>
      <c r="I115" t="b">
        <v>0</v>
      </c>
      <c r="O115" t="s">
        <v>228</v>
      </c>
      <c r="P115" t="b">
        <v>0</v>
      </c>
      <c r="Q115" s="2">
        <v>42479.768472222226</v>
      </c>
      <c r="R115" s="1"/>
      <c r="S115" t="b">
        <v>0</v>
      </c>
      <c r="U115" s="1"/>
      <c r="V115" t="b">
        <v>0</v>
      </c>
      <c r="W115" s="1">
        <v>42795</v>
      </c>
      <c r="X115">
        <v>3</v>
      </c>
      <c r="Y115">
        <v>2017</v>
      </c>
      <c r="Z115" t="s">
        <v>161</v>
      </c>
      <c r="AA115" t="s">
        <v>161</v>
      </c>
      <c r="AB115" t="b">
        <v>0</v>
      </c>
      <c r="AC115" t="b">
        <v>0</v>
      </c>
      <c r="AE115" t="b">
        <v>0</v>
      </c>
      <c r="AF115" t="b">
        <v>0</v>
      </c>
      <c r="AG115" t="b">
        <v>0</v>
      </c>
      <c r="AH115" t="s">
        <v>91</v>
      </c>
      <c r="AI115" t="b">
        <v>0</v>
      </c>
      <c r="AK115" t="b">
        <v>0</v>
      </c>
      <c r="AL115" s="1"/>
      <c r="AM115" t="s">
        <v>162</v>
      </c>
      <c r="AN115" s="2">
        <v>44297.841400462959</v>
      </c>
      <c r="AP115" s="2"/>
      <c r="AQ115" s="1"/>
      <c r="AS115" t="b">
        <v>0</v>
      </c>
      <c r="AV115" t="s">
        <v>93</v>
      </c>
      <c r="BB115" t="s">
        <v>479</v>
      </c>
      <c r="BD115" t="b">
        <v>0</v>
      </c>
      <c r="BH115" t="s">
        <v>228</v>
      </c>
      <c r="BI115" t="s">
        <v>229</v>
      </c>
      <c r="BQ115" t="s">
        <v>165</v>
      </c>
      <c r="BR115" t="b">
        <v>0</v>
      </c>
      <c r="BT115" t="b">
        <v>0</v>
      </c>
      <c r="BW115" t="s">
        <v>339</v>
      </c>
      <c r="BX115" t="b">
        <v>0</v>
      </c>
      <c r="BY115" s="2">
        <v>44376.857557870368</v>
      </c>
      <c r="CB115" t="b">
        <v>0</v>
      </c>
      <c r="CC115" t="b">
        <v>0</v>
      </c>
      <c r="CF115">
        <v>70000</v>
      </c>
      <c r="CH115">
        <v>21000</v>
      </c>
      <c r="CI115">
        <v>30</v>
      </c>
      <c r="CJ115">
        <v>0</v>
      </c>
      <c r="CK115">
        <f>YEAR(tbl_Opportunity[[#This Row],[Close Date]])</f>
        <v>2017</v>
      </c>
    </row>
    <row r="116" spans="1:89">
      <c r="A116" t="s">
        <v>480</v>
      </c>
      <c r="B116" t="b">
        <v>0</v>
      </c>
      <c r="D116" t="b">
        <v>0</v>
      </c>
      <c r="H116" s="1">
        <v>43007</v>
      </c>
      <c r="I116" t="b">
        <v>0</v>
      </c>
      <c r="O116" t="s">
        <v>99</v>
      </c>
      <c r="P116" t="b">
        <v>0</v>
      </c>
      <c r="Q116" s="2">
        <v>42479.785057870373</v>
      </c>
      <c r="R116" s="1"/>
      <c r="S116" t="b">
        <v>0</v>
      </c>
      <c r="U116" s="1"/>
      <c r="V116" t="b">
        <v>0</v>
      </c>
      <c r="W116" s="1">
        <v>42795</v>
      </c>
      <c r="X116">
        <v>3</v>
      </c>
      <c r="Y116">
        <v>2017</v>
      </c>
      <c r="Z116" t="s">
        <v>161</v>
      </c>
      <c r="AA116" t="s">
        <v>161</v>
      </c>
      <c r="AB116" t="b">
        <v>0</v>
      </c>
      <c r="AC116" t="b">
        <v>0</v>
      </c>
      <c r="AE116" t="b">
        <v>1</v>
      </c>
      <c r="AF116" t="b">
        <v>0</v>
      </c>
      <c r="AG116" t="b">
        <v>0</v>
      </c>
      <c r="AH116" t="s">
        <v>91</v>
      </c>
      <c r="AI116" t="b">
        <v>0</v>
      </c>
      <c r="AK116" t="b">
        <v>0</v>
      </c>
      <c r="AL116" s="1"/>
      <c r="AM116" t="s">
        <v>162</v>
      </c>
      <c r="AN116" s="2">
        <v>44296.966620370367</v>
      </c>
      <c r="AP116" s="2">
        <v>42703.698888888888</v>
      </c>
      <c r="AQ116" s="1"/>
      <c r="AS116" t="b">
        <v>0</v>
      </c>
      <c r="AV116" t="s">
        <v>248</v>
      </c>
      <c r="BB116" t="s">
        <v>481</v>
      </c>
      <c r="BD116" t="b">
        <v>0</v>
      </c>
      <c r="BH116" t="s">
        <v>228</v>
      </c>
      <c r="BI116" t="s">
        <v>229</v>
      </c>
      <c r="BQ116" t="s">
        <v>165</v>
      </c>
      <c r="BR116" t="b">
        <v>0</v>
      </c>
      <c r="BT116" t="b">
        <v>0</v>
      </c>
      <c r="BW116" t="s">
        <v>339</v>
      </c>
      <c r="BX116" t="b">
        <v>0</v>
      </c>
      <c r="BY116" s="2">
        <v>44376.857557870368</v>
      </c>
      <c r="CB116" t="b">
        <v>0</v>
      </c>
      <c r="CC116" t="b">
        <v>0</v>
      </c>
      <c r="CF116">
        <v>70000</v>
      </c>
      <c r="CH116">
        <v>21000</v>
      </c>
      <c r="CI116">
        <v>30</v>
      </c>
      <c r="CJ116">
        <v>0</v>
      </c>
      <c r="CK116">
        <f>YEAR(tbl_Opportunity[[#This Row],[Close Date]])</f>
        <v>2017</v>
      </c>
    </row>
    <row r="117" spans="1:89">
      <c r="A117" t="s">
        <v>482</v>
      </c>
      <c r="B117" t="b">
        <v>0</v>
      </c>
      <c r="D117" t="b">
        <v>0</v>
      </c>
      <c r="E117" t="s">
        <v>483</v>
      </c>
      <c r="H117" s="1">
        <v>43007</v>
      </c>
      <c r="I117" t="b">
        <v>0</v>
      </c>
      <c r="O117" t="s">
        <v>99</v>
      </c>
      <c r="P117" t="b">
        <v>1</v>
      </c>
      <c r="Q117" s="2">
        <v>42479.880729166667</v>
      </c>
      <c r="R117" s="1"/>
      <c r="S117" t="b">
        <v>0</v>
      </c>
      <c r="U117" s="1"/>
      <c r="V117" t="b">
        <v>0</v>
      </c>
      <c r="W117" s="1">
        <v>42795</v>
      </c>
      <c r="X117">
        <v>3</v>
      </c>
      <c r="Y117">
        <v>2017</v>
      </c>
      <c r="Z117" t="s">
        <v>161</v>
      </c>
      <c r="AA117" t="s">
        <v>161</v>
      </c>
      <c r="AB117" t="b">
        <v>0</v>
      </c>
      <c r="AC117" t="b">
        <v>0</v>
      </c>
      <c r="AE117" t="b">
        <v>0</v>
      </c>
      <c r="AF117" t="b">
        <v>0</v>
      </c>
      <c r="AG117" t="b">
        <v>0</v>
      </c>
      <c r="AH117" t="s">
        <v>91</v>
      </c>
      <c r="AI117" t="b">
        <v>0</v>
      </c>
      <c r="AK117" t="b">
        <v>0</v>
      </c>
      <c r="AL117" s="1"/>
      <c r="AM117" t="s">
        <v>162</v>
      </c>
      <c r="AN117" s="2">
        <v>44320.685219907406</v>
      </c>
      <c r="AP117" s="2"/>
      <c r="AQ117" s="1"/>
      <c r="AS117" t="b">
        <v>0</v>
      </c>
      <c r="AV117" t="s">
        <v>176</v>
      </c>
      <c r="BB117" t="s">
        <v>484</v>
      </c>
      <c r="BD117" t="b">
        <v>0</v>
      </c>
      <c r="BH117" t="s">
        <v>228</v>
      </c>
      <c r="BL117" t="s">
        <v>485</v>
      </c>
      <c r="BQ117" t="s">
        <v>165</v>
      </c>
      <c r="BR117" t="b">
        <v>0</v>
      </c>
      <c r="BT117" t="b">
        <v>0</v>
      </c>
      <c r="BW117" t="s">
        <v>166</v>
      </c>
      <c r="BX117" t="b">
        <v>0</v>
      </c>
      <c r="BY117" s="2">
        <v>44376.857557870368</v>
      </c>
      <c r="CB117" t="b">
        <v>0</v>
      </c>
      <c r="CC117" t="b">
        <v>0</v>
      </c>
      <c r="CF117">
        <v>65000</v>
      </c>
      <c r="CJ117">
        <v>0</v>
      </c>
      <c r="CK117">
        <f>YEAR(tbl_Opportunity[[#This Row],[Close Date]])</f>
        <v>2017</v>
      </c>
    </row>
    <row r="118" spans="1:89">
      <c r="A118" t="s">
        <v>486</v>
      </c>
      <c r="B118" t="b">
        <v>0</v>
      </c>
      <c r="D118" t="b">
        <v>0</v>
      </c>
      <c r="H118" s="1">
        <v>42844</v>
      </c>
      <c r="I118" t="b">
        <v>1</v>
      </c>
      <c r="O118" t="s">
        <v>89</v>
      </c>
      <c r="P118" t="b">
        <v>0</v>
      </c>
      <c r="Q118" s="2">
        <v>42479.909189814818</v>
      </c>
      <c r="R118" s="1"/>
      <c r="S118" t="b">
        <v>0</v>
      </c>
      <c r="U118" s="1"/>
      <c r="V118" t="b">
        <v>0</v>
      </c>
      <c r="W118" s="1">
        <v>42767</v>
      </c>
      <c r="X118">
        <v>2</v>
      </c>
      <c r="Y118">
        <v>2017</v>
      </c>
      <c r="Z118" t="s">
        <v>90</v>
      </c>
      <c r="AA118" t="s">
        <v>90</v>
      </c>
      <c r="AB118" t="b">
        <v>0</v>
      </c>
      <c r="AC118" t="b">
        <v>0</v>
      </c>
      <c r="AE118" t="b">
        <v>1</v>
      </c>
      <c r="AF118" t="b">
        <v>0</v>
      </c>
      <c r="AG118" t="b">
        <v>0</v>
      </c>
      <c r="AH118" t="s">
        <v>91</v>
      </c>
      <c r="AI118" t="b">
        <v>0</v>
      </c>
      <c r="AK118" t="b">
        <v>0</v>
      </c>
      <c r="AL118" s="1"/>
      <c r="AM118" t="s">
        <v>162</v>
      </c>
      <c r="AN118" s="2">
        <v>44297.8278587963</v>
      </c>
      <c r="AP118" s="2">
        <v>43836.763020833336</v>
      </c>
      <c r="AQ118" s="1"/>
      <c r="AS118" t="b">
        <v>0</v>
      </c>
      <c r="AV118" t="s">
        <v>153</v>
      </c>
      <c r="BB118" t="s">
        <v>487</v>
      </c>
      <c r="BD118" t="b">
        <v>0</v>
      </c>
      <c r="BH118" t="s">
        <v>89</v>
      </c>
      <c r="BI118" t="s">
        <v>150</v>
      </c>
      <c r="BQ118" t="s">
        <v>96</v>
      </c>
      <c r="BR118" t="b">
        <v>0</v>
      </c>
      <c r="BT118" t="b">
        <v>0</v>
      </c>
      <c r="BW118" t="s">
        <v>97</v>
      </c>
      <c r="BX118" t="b">
        <v>0</v>
      </c>
      <c r="BY118" s="2">
        <v>44376.857557870368</v>
      </c>
      <c r="CB118" t="b">
        <v>0</v>
      </c>
      <c r="CC118" t="b">
        <v>0</v>
      </c>
      <c r="CF118">
        <v>74548</v>
      </c>
      <c r="CH118">
        <v>0</v>
      </c>
      <c r="CI118">
        <v>0</v>
      </c>
      <c r="CJ118">
        <v>0</v>
      </c>
      <c r="CK118">
        <f>YEAR(tbl_Opportunity[[#This Row],[Close Date]])</f>
        <v>2017</v>
      </c>
    </row>
    <row r="119" spans="1:89">
      <c r="A119" t="s">
        <v>328</v>
      </c>
      <c r="B119" t="b">
        <v>0</v>
      </c>
      <c r="D119" t="b">
        <v>0</v>
      </c>
      <c r="E119" t="s">
        <v>246</v>
      </c>
      <c r="H119" s="1">
        <v>43185</v>
      </c>
      <c r="I119" t="b">
        <v>1</v>
      </c>
      <c r="J119" t="s">
        <v>193</v>
      </c>
      <c r="O119" t="s">
        <v>194</v>
      </c>
      <c r="P119" t="b">
        <v>0</v>
      </c>
      <c r="Q119" s="2">
        <v>42480.013958333337</v>
      </c>
      <c r="R119" s="1"/>
      <c r="S119" t="b">
        <v>0</v>
      </c>
      <c r="U119" s="1"/>
      <c r="V119" t="b">
        <v>0</v>
      </c>
      <c r="W119" s="1">
        <v>43101</v>
      </c>
      <c r="X119">
        <v>1</v>
      </c>
      <c r="Y119">
        <v>2018</v>
      </c>
      <c r="Z119" t="s">
        <v>90</v>
      </c>
      <c r="AA119" t="s">
        <v>90</v>
      </c>
      <c r="AB119" t="b">
        <v>0</v>
      </c>
      <c r="AC119" t="b">
        <v>0</v>
      </c>
      <c r="AE119" t="b">
        <v>1</v>
      </c>
      <c r="AF119" t="b">
        <v>0</v>
      </c>
      <c r="AG119" t="b">
        <v>0</v>
      </c>
      <c r="AH119" t="s">
        <v>91</v>
      </c>
      <c r="AI119" t="b">
        <v>0</v>
      </c>
      <c r="AK119" t="b">
        <v>0</v>
      </c>
      <c r="AL119" s="1">
        <v>42969</v>
      </c>
      <c r="AM119" t="s">
        <v>162</v>
      </c>
      <c r="AN119" s="2">
        <v>44296.959062499998</v>
      </c>
      <c r="AP119" s="2">
        <v>43185.681875000002</v>
      </c>
      <c r="AQ119" s="1"/>
      <c r="AS119" t="b">
        <v>0</v>
      </c>
      <c r="AU119" t="s">
        <v>216</v>
      </c>
      <c r="AV119" t="s">
        <v>248</v>
      </c>
      <c r="BB119" t="s">
        <v>488</v>
      </c>
      <c r="BD119" t="b">
        <v>0</v>
      </c>
      <c r="BH119" t="s">
        <v>260</v>
      </c>
      <c r="BI119" t="s">
        <v>200</v>
      </c>
      <c r="BJ119" t="s">
        <v>216</v>
      </c>
      <c r="BN119" t="s">
        <v>203</v>
      </c>
      <c r="BQ119" t="s">
        <v>204</v>
      </c>
      <c r="BR119" t="b">
        <v>0</v>
      </c>
      <c r="BT119" t="b">
        <v>0</v>
      </c>
      <c r="BW119" t="s">
        <v>97</v>
      </c>
      <c r="BX119" t="b">
        <v>0</v>
      </c>
      <c r="BY119" s="2">
        <v>44376.857557870368</v>
      </c>
      <c r="CB119" t="b">
        <v>0</v>
      </c>
      <c r="CC119" t="b">
        <v>0</v>
      </c>
      <c r="CF119">
        <v>54805</v>
      </c>
      <c r="CH119">
        <v>0</v>
      </c>
      <c r="CI119">
        <v>0</v>
      </c>
      <c r="CJ119">
        <v>0</v>
      </c>
      <c r="CK119">
        <f>YEAR(tbl_Opportunity[[#This Row],[Close Date]])</f>
        <v>2018</v>
      </c>
    </row>
    <row r="120" spans="1:89">
      <c r="A120" t="s">
        <v>489</v>
      </c>
      <c r="B120" t="b">
        <v>0</v>
      </c>
      <c r="D120" t="b">
        <v>0</v>
      </c>
      <c r="H120" s="1">
        <v>44013</v>
      </c>
      <c r="I120" t="b">
        <v>1</v>
      </c>
      <c r="J120" t="s">
        <v>105</v>
      </c>
      <c r="O120" t="s">
        <v>194</v>
      </c>
      <c r="P120" t="b">
        <v>1</v>
      </c>
      <c r="Q120" s="2">
        <v>42480.019513888888</v>
      </c>
      <c r="R120" s="1"/>
      <c r="S120" t="b">
        <v>0</v>
      </c>
      <c r="U120" s="1"/>
      <c r="V120" t="b">
        <v>0</v>
      </c>
      <c r="W120" s="1">
        <v>43891</v>
      </c>
      <c r="X120">
        <v>3</v>
      </c>
      <c r="Y120">
        <v>2020</v>
      </c>
      <c r="Z120" t="s">
        <v>90</v>
      </c>
      <c r="AA120" t="s">
        <v>90</v>
      </c>
      <c r="AB120" t="b">
        <v>0</v>
      </c>
      <c r="AC120" t="b">
        <v>0</v>
      </c>
      <c r="AE120" t="b">
        <v>1</v>
      </c>
      <c r="AF120" t="b">
        <v>0</v>
      </c>
      <c r="AG120" t="b">
        <v>0</v>
      </c>
      <c r="AH120" t="s">
        <v>91</v>
      </c>
      <c r="AI120" t="b">
        <v>0</v>
      </c>
      <c r="AJ120" t="s">
        <v>211</v>
      </c>
      <c r="AK120" t="b">
        <v>0</v>
      </c>
      <c r="AL120" s="1">
        <v>43699</v>
      </c>
      <c r="AM120" t="s">
        <v>162</v>
      </c>
      <c r="AN120" s="2">
        <v>44297.856377314813</v>
      </c>
      <c r="AP120" s="2">
        <v>43874.244050925925</v>
      </c>
      <c r="AQ120" s="1"/>
      <c r="AS120" t="b">
        <v>0</v>
      </c>
      <c r="AU120" t="s">
        <v>196</v>
      </c>
      <c r="AV120" t="s">
        <v>93</v>
      </c>
      <c r="AY120" t="s">
        <v>236</v>
      </c>
      <c r="AZ120" t="s">
        <v>237</v>
      </c>
      <c r="BB120" t="s">
        <v>490</v>
      </c>
      <c r="BD120" t="b">
        <v>0</v>
      </c>
      <c r="BH120" t="s">
        <v>406</v>
      </c>
      <c r="BI120" t="s">
        <v>200</v>
      </c>
      <c r="BJ120" t="s">
        <v>196</v>
      </c>
      <c r="BL120" t="s">
        <v>491</v>
      </c>
      <c r="BM120" t="s">
        <v>202</v>
      </c>
      <c r="BN120" t="s">
        <v>203</v>
      </c>
      <c r="BP120" t="s">
        <v>492</v>
      </c>
      <c r="BQ120" t="s">
        <v>204</v>
      </c>
      <c r="BR120" t="b">
        <v>0</v>
      </c>
      <c r="BT120" t="b">
        <v>0</v>
      </c>
      <c r="BW120" t="s">
        <v>97</v>
      </c>
      <c r="BX120" t="b">
        <v>1</v>
      </c>
      <c r="BY120" s="2">
        <v>44376.857557870368</v>
      </c>
      <c r="CB120" t="b">
        <v>0</v>
      </c>
      <c r="CC120" t="b">
        <v>0</v>
      </c>
      <c r="CF120">
        <v>75320</v>
      </c>
      <c r="CH120">
        <v>0</v>
      </c>
      <c r="CI120">
        <v>0</v>
      </c>
      <c r="CJ120">
        <v>0</v>
      </c>
      <c r="CK120">
        <f>YEAR(tbl_Opportunity[[#This Row],[Close Date]])</f>
        <v>2020</v>
      </c>
    </row>
    <row r="121" spans="1:89">
      <c r="A121" t="s">
        <v>493</v>
      </c>
      <c r="B121" t="b">
        <v>0</v>
      </c>
      <c r="D121" t="b">
        <v>0</v>
      </c>
      <c r="E121" t="s">
        <v>246</v>
      </c>
      <c r="H121" s="1">
        <v>43462</v>
      </c>
      <c r="I121" t="b">
        <v>1</v>
      </c>
      <c r="J121" t="s">
        <v>235</v>
      </c>
      <c r="O121" t="s">
        <v>194</v>
      </c>
      <c r="P121" t="b">
        <v>1</v>
      </c>
      <c r="Q121" s="2">
        <v>42480.02103009259</v>
      </c>
      <c r="R121" s="1"/>
      <c r="S121" t="b">
        <v>0</v>
      </c>
      <c r="U121" s="1"/>
      <c r="V121" t="b">
        <v>0</v>
      </c>
      <c r="W121" s="1">
        <v>43191</v>
      </c>
      <c r="X121">
        <v>4</v>
      </c>
      <c r="Y121">
        <v>2018</v>
      </c>
      <c r="Z121" t="s">
        <v>90</v>
      </c>
      <c r="AA121" t="s">
        <v>90</v>
      </c>
      <c r="AB121" t="b">
        <v>0</v>
      </c>
      <c r="AC121" t="b">
        <v>0</v>
      </c>
      <c r="AE121" t="b">
        <v>1</v>
      </c>
      <c r="AF121" t="b">
        <v>0</v>
      </c>
      <c r="AG121" t="b">
        <v>0</v>
      </c>
      <c r="AH121" t="s">
        <v>91</v>
      </c>
      <c r="AI121" t="b">
        <v>0</v>
      </c>
      <c r="AJ121" t="s">
        <v>211</v>
      </c>
      <c r="AK121" t="b">
        <v>0</v>
      </c>
      <c r="AL121" s="1">
        <v>42984</v>
      </c>
      <c r="AM121" t="s">
        <v>162</v>
      </c>
      <c r="AN121" s="2">
        <v>44296.959062499998</v>
      </c>
      <c r="AP121" s="2">
        <v>43571.547071759262</v>
      </c>
      <c r="AQ121" s="1"/>
      <c r="AS121" t="b">
        <v>0</v>
      </c>
      <c r="AU121" t="s">
        <v>216</v>
      </c>
      <c r="AV121" t="s">
        <v>248</v>
      </c>
      <c r="BB121" t="s">
        <v>494</v>
      </c>
      <c r="BD121" t="b">
        <v>0</v>
      </c>
      <c r="BH121" t="s">
        <v>199</v>
      </c>
      <c r="BI121" t="s">
        <v>200</v>
      </c>
      <c r="BJ121" t="s">
        <v>216</v>
      </c>
      <c r="BL121" t="s">
        <v>495</v>
      </c>
      <c r="BM121" t="s">
        <v>202</v>
      </c>
      <c r="BN121" t="s">
        <v>203</v>
      </c>
      <c r="BQ121" t="s">
        <v>204</v>
      </c>
      <c r="BR121" t="b">
        <v>0</v>
      </c>
      <c r="BT121" t="b">
        <v>0</v>
      </c>
      <c r="BW121" t="s">
        <v>97</v>
      </c>
      <c r="BX121" t="b">
        <v>0</v>
      </c>
      <c r="BY121" s="2">
        <v>44376.857557870368</v>
      </c>
      <c r="CB121" t="b">
        <v>0</v>
      </c>
      <c r="CC121" t="b">
        <v>0</v>
      </c>
      <c r="CF121">
        <v>54805</v>
      </c>
      <c r="CH121">
        <v>0</v>
      </c>
      <c r="CI121">
        <v>0</v>
      </c>
      <c r="CJ121">
        <v>0</v>
      </c>
      <c r="CK121">
        <f>YEAR(tbl_Opportunity[[#This Row],[Close Date]])</f>
        <v>2018</v>
      </c>
    </row>
    <row r="122" spans="1:89">
      <c r="A122" t="s">
        <v>493</v>
      </c>
      <c r="B122" t="b">
        <v>0</v>
      </c>
      <c r="D122" t="b">
        <v>0</v>
      </c>
      <c r="E122" t="s">
        <v>246</v>
      </c>
      <c r="H122" s="1">
        <v>43462</v>
      </c>
      <c r="I122" t="b">
        <v>1</v>
      </c>
      <c r="J122" t="s">
        <v>193</v>
      </c>
      <c r="O122" t="s">
        <v>194</v>
      </c>
      <c r="P122" t="b">
        <v>1</v>
      </c>
      <c r="Q122" s="2">
        <v>42480.023726851854</v>
      </c>
      <c r="R122" s="1"/>
      <c r="S122" t="b">
        <v>0</v>
      </c>
      <c r="U122" s="1"/>
      <c r="V122" t="b">
        <v>0</v>
      </c>
      <c r="W122" s="1">
        <v>43191</v>
      </c>
      <c r="X122">
        <v>4</v>
      </c>
      <c r="Y122">
        <v>2018</v>
      </c>
      <c r="Z122" t="s">
        <v>90</v>
      </c>
      <c r="AA122" t="s">
        <v>90</v>
      </c>
      <c r="AB122" t="b">
        <v>0</v>
      </c>
      <c r="AC122" t="b">
        <v>0</v>
      </c>
      <c r="AE122" t="b">
        <v>1</v>
      </c>
      <c r="AF122" t="b">
        <v>0</v>
      </c>
      <c r="AG122" t="b">
        <v>0</v>
      </c>
      <c r="AH122" t="s">
        <v>121</v>
      </c>
      <c r="AI122" t="b">
        <v>0</v>
      </c>
      <c r="AJ122" t="s">
        <v>211</v>
      </c>
      <c r="AK122" t="b">
        <v>0</v>
      </c>
      <c r="AL122" s="1">
        <v>43577</v>
      </c>
      <c r="AM122" t="s">
        <v>162</v>
      </c>
      <c r="AN122" s="2">
        <v>44296.959062499998</v>
      </c>
      <c r="AP122" s="2">
        <v>43627.846736111111</v>
      </c>
      <c r="AQ122" s="1"/>
      <c r="AS122" t="b">
        <v>0</v>
      </c>
      <c r="AU122" t="s">
        <v>216</v>
      </c>
      <c r="AV122" t="s">
        <v>248</v>
      </c>
      <c r="BB122" t="s">
        <v>496</v>
      </c>
      <c r="BD122" t="b">
        <v>0</v>
      </c>
      <c r="BH122" t="s">
        <v>199</v>
      </c>
      <c r="BI122" t="s">
        <v>200</v>
      </c>
      <c r="BJ122" t="s">
        <v>216</v>
      </c>
      <c r="BL122" t="s">
        <v>497</v>
      </c>
      <c r="BM122" t="s">
        <v>202</v>
      </c>
      <c r="BN122" t="s">
        <v>203</v>
      </c>
      <c r="BQ122" t="s">
        <v>204</v>
      </c>
      <c r="BR122" t="b">
        <v>0</v>
      </c>
      <c r="BT122" t="b">
        <v>0</v>
      </c>
      <c r="BW122" t="s">
        <v>97</v>
      </c>
      <c r="BX122" t="b">
        <v>0</v>
      </c>
      <c r="BY122" s="2">
        <v>44376.857557870368</v>
      </c>
      <c r="CB122" t="b">
        <v>0</v>
      </c>
      <c r="CC122" t="b">
        <v>0</v>
      </c>
      <c r="CF122">
        <v>54805</v>
      </c>
      <c r="CH122">
        <v>0</v>
      </c>
      <c r="CI122">
        <v>0</v>
      </c>
      <c r="CJ122">
        <v>0</v>
      </c>
      <c r="CK122">
        <f>YEAR(tbl_Opportunity[[#This Row],[Close Date]])</f>
        <v>2018</v>
      </c>
    </row>
    <row r="123" spans="1:89">
      <c r="A123" t="s">
        <v>498</v>
      </c>
      <c r="B123" t="b">
        <v>0</v>
      </c>
      <c r="D123" t="b">
        <v>0</v>
      </c>
      <c r="E123" t="s">
        <v>246</v>
      </c>
      <c r="H123" s="1">
        <v>43175</v>
      </c>
      <c r="I123" t="b">
        <v>1</v>
      </c>
      <c r="J123" t="s">
        <v>193</v>
      </c>
      <c r="O123" t="s">
        <v>194</v>
      </c>
      <c r="P123" t="b">
        <v>0</v>
      </c>
      <c r="Q123" s="2">
        <v>42480.025057870371</v>
      </c>
      <c r="R123" s="1"/>
      <c r="S123" t="b">
        <v>0</v>
      </c>
      <c r="U123" s="1"/>
      <c r="V123" t="b">
        <v>0</v>
      </c>
      <c r="W123" s="1">
        <v>43101</v>
      </c>
      <c r="X123">
        <v>1</v>
      </c>
      <c r="Y123">
        <v>2018</v>
      </c>
      <c r="Z123" t="s">
        <v>90</v>
      </c>
      <c r="AA123" t="s">
        <v>90</v>
      </c>
      <c r="AB123" t="b">
        <v>0</v>
      </c>
      <c r="AC123" t="b">
        <v>0</v>
      </c>
      <c r="AE123" t="b">
        <v>1</v>
      </c>
      <c r="AF123" t="b">
        <v>0</v>
      </c>
      <c r="AG123" t="b">
        <v>0</v>
      </c>
      <c r="AH123" t="s">
        <v>121</v>
      </c>
      <c r="AI123" t="b">
        <v>0</v>
      </c>
      <c r="AK123" t="b">
        <v>0</v>
      </c>
      <c r="AL123" s="1"/>
      <c r="AM123" t="s">
        <v>162</v>
      </c>
      <c r="AN123" s="2">
        <v>44296.959062499998</v>
      </c>
      <c r="AP123" s="2">
        <v>43175.730983796297</v>
      </c>
      <c r="AQ123" s="1"/>
      <c r="AS123" t="b">
        <v>0</v>
      </c>
      <c r="AU123" t="s">
        <v>196</v>
      </c>
      <c r="AV123" t="s">
        <v>248</v>
      </c>
      <c r="BB123" t="s">
        <v>499</v>
      </c>
      <c r="BD123" t="b">
        <v>0</v>
      </c>
      <c r="BH123" t="s">
        <v>260</v>
      </c>
      <c r="BI123" t="s">
        <v>200</v>
      </c>
      <c r="BJ123" t="s">
        <v>196</v>
      </c>
      <c r="BN123" t="s">
        <v>203</v>
      </c>
      <c r="BQ123" t="s">
        <v>204</v>
      </c>
      <c r="BR123" t="b">
        <v>0</v>
      </c>
      <c r="BT123" t="b">
        <v>0</v>
      </c>
      <c r="BW123" t="s">
        <v>97</v>
      </c>
      <c r="BX123" t="b">
        <v>0</v>
      </c>
      <c r="BY123" s="2">
        <v>44376.857557870368</v>
      </c>
      <c r="CB123" t="b">
        <v>0</v>
      </c>
      <c r="CC123" t="b">
        <v>0</v>
      </c>
      <c r="CF123">
        <v>54805</v>
      </c>
      <c r="CH123">
        <v>0</v>
      </c>
      <c r="CI123">
        <v>0</v>
      </c>
      <c r="CJ123">
        <v>0</v>
      </c>
      <c r="CK123">
        <f>YEAR(tbl_Opportunity[[#This Row],[Close Date]])</f>
        <v>2018</v>
      </c>
    </row>
    <row r="124" spans="1:89">
      <c r="A124" t="s">
        <v>500</v>
      </c>
      <c r="B124" t="b">
        <v>0</v>
      </c>
      <c r="D124" t="b">
        <v>0</v>
      </c>
      <c r="H124" s="1">
        <v>42735</v>
      </c>
      <c r="I124" t="b">
        <v>1</v>
      </c>
      <c r="O124" t="s">
        <v>332</v>
      </c>
      <c r="P124" t="b">
        <v>1</v>
      </c>
      <c r="Q124" s="2">
        <v>42480.485034722224</v>
      </c>
      <c r="R124" s="1"/>
      <c r="S124" t="b">
        <v>0</v>
      </c>
      <c r="U124" s="1"/>
      <c r="V124" t="b">
        <v>0</v>
      </c>
      <c r="W124" s="1">
        <v>42461</v>
      </c>
      <c r="X124">
        <v>4</v>
      </c>
      <c r="Y124">
        <v>2016</v>
      </c>
      <c r="Z124" t="s">
        <v>8</v>
      </c>
      <c r="AA124" t="s">
        <v>8</v>
      </c>
      <c r="AB124" t="b">
        <v>0</v>
      </c>
      <c r="AC124" t="b">
        <v>0</v>
      </c>
      <c r="AE124" t="b">
        <v>0</v>
      </c>
      <c r="AF124" t="b">
        <v>0</v>
      </c>
      <c r="AG124" t="b">
        <v>0</v>
      </c>
      <c r="AH124" t="s">
        <v>121</v>
      </c>
      <c r="AI124" t="b">
        <v>0</v>
      </c>
      <c r="AK124" t="b">
        <v>0</v>
      </c>
      <c r="AL124" s="1"/>
      <c r="AM124" t="s">
        <v>99</v>
      </c>
      <c r="AN124" s="2">
        <v>44180.59065972222</v>
      </c>
      <c r="AP124" s="2">
        <v>43836.76290509259</v>
      </c>
      <c r="AQ124" s="1"/>
      <c r="AS124" t="b">
        <v>0</v>
      </c>
      <c r="AV124" t="s">
        <v>93</v>
      </c>
      <c r="BB124" t="s">
        <v>501</v>
      </c>
      <c r="BD124" t="b">
        <v>1</v>
      </c>
      <c r="BH124" t="s">
        <v>332</v>
      </c>
      <c r="BK124" t="s">
        <v>102</v>
      </c>
      <c r="BL124" t="s">
        <v>502</v>
      </c>
      <c r="BQ124" t="s">
        <v>96</v>
      </c>
      <c r="BR124" t="b">
        <v>0</v>
      </c>
      <c r="BS124" t="s">
        <v>157</v>
      </c>
      <c r="BT124" t="b">
        <v>0</v>
      </c>
      <c r="BW124" t="s">
        <v>103</v>
      </c>
      <c r="BX124" t="b">
        <v>0</v>
      </c>
      <c r="BY124" s="2">
        <v>44376.857557870368</v>
      </c>
      <c r="CB124" t="b">
        <v>0</v>
      </c>
      <c r="CC124" t="b">
        <v>1</v>
      </c>
      <c r="CI124">
        <v>100</v>
      </c>
      <c r="CJ124">
        <v>0</v>
      </c>
      <c r="CK124">
        <f>YEAR(tbl_Opportunity[[#This Row],[Close Date]])</f>
        <v>2016</v>
      </c>
    </row>
    <row r="125" spans="1:89">
      <c r="A125" t="s">
        <v>500</v>
      </c>
      <c r="B125" t="b">
        <v>0</v>
      </c>
      <c r="D125" t="b">
        <v>0</v>
      </c>
      <c r="H125" s="1">
        <v>43007</v>
      </c>
      <c r="I125" t="b">
        <v>1</v>
      </c>
      <c r="O125" t="s">
        <v>332</v>
      </c>
      <c r="P125" t="b">
        <v>0</v>
      </c>
      <c r="Q125" s="2">
        <v>42480.488506944443</v>
      </c>
      <c r="R125" s="1"/>
      <c r="S125" t="b">
        <v>0</v>
      </c>
      <c r="U125" s="1"/>
      <c r="V125" t="b">
        <v>0</v>
      </c>
      <c r="W125" s="1">
        <v>42795</v>
      </c>
      <c r="X125">
        <v>3</v>
      </c>
      <c r="Y125">
        <v>2017</v>
      </c>
      <c r="Z125" t="s">
        <v>8</v>
      </c>
      <c r="AA125" t="s">
        <v>8</v>
      </c>
      <c r="AB125" t="b">
        <v>0</v>
      </c>
      <c r="AC125" t="b">
        <v>0</v>
      </c>
      <c r="AE125" t="b">
        <v>1</v>
      </c>
      <c r="AF125" t="b">
        <v>0</v>
      </c>
      <c r="AG125" t="b">
        <v>0</v>
      </c>
      <c r="AH125" t="s">
        <v>121</v>
      </c>
      <c r="AI125" t="b">
        <v>0</v>
      </c>
      <c r="AK125" t="b">
        <v>0</v>
      </c>
      <c r="AL125" s="1"/>
      <c r="AM125" t="s">
        <v>99</v>
      </c>
      <c r="AN125" s="2">
        <v>44180.590370370373</v>
      </c>
      <c r="AP125" s="2">
        <v>43885.582557870373</v>
      </c>
      <c r="AQ125" s="1"/>
      <c r="AS125" t="b">
        <v>0</v>
      </c>
      <c r="AV125" t="s">
        <v>93</v>
      </c>
      <c r="BB125" t="s">
        <v>503</v>
      </c>
      <c r="BD125" t="b">
        <v>1</v>
      </c>
      <c r="BH125" t="s">
        <v>332</v>
      </c>
      <c r="BI125" t="s">
        <v>150</v>
      </c>
      <c r="BK125" t="s">
        <v>102</v>
      </c>
      <c r="BP125" t="s">
        <v>504</v>
      </c>
      <c r="BQ125" t="s">
        <v>96</v>
      </c>
      <c r="BR125" t="b">
        <v>0</v>
      </c>
      <c r="BS125" t="s">
        <v>157</v>
      </c>
      <c r="BT125" t="b">
        <v>0</v>
      </c>
      <c r="BW125" t="s">
        <v>103</v>
      </c>
      <c r="BX125" t="b">
        <v>0</v>
      </c>
      <c r="BY125" s="2">
        <v>44376.857557870368</v>
      </c>
      <c r="CB125" t="b">
        <v>0</v>
      </c>
      <c r="CC125" t="b">
        <v>1</v>
      </c>
      <c r="CF125">
        <v>71500</v>
      </c>
      <c r="CH125">
        <v>71500</v>
      </c>
      <c r="CI125">
        <v>100</v>
      </c>
      <c r="CJ125">
        <v>0</v>
      </c>
      <c r="CK125">
        <f>YEAR(tbl_Opportunity[[#This Row],[Close Date]])</f>
        <v>2017</v>
      </c>
    </row>
    <row r="126" spans="1:89">
      <c r="A126" t="s">
        <v>505</v>
      </c>
      <c r="B126" t="b">
        <v>0</v>
      </c>
      <c r="D126" t="b">
        <v>0</v>
      </c>
      <c r="H126" s="1">
        <v>42460</v>
      </c>
      <c r="I126" t="b">
        <v>1</v>
      </c>
      <c r="O126" t="s">
        <v>228</v>
      </c>
      <c r="P126" t="b">
        <v>0</v>
      </c>
      <c r="Q126" s="2">
        <v>42468.74013888889</v>
      </c>
      <c r="R126" s="1"/>
      <c r="S126" t="b">
        <v>0</v>
      </c>
      <c r="U126" s="1"/>
      <c r="V126" t="b">
        <v>0</v>
      </c>
      <c r="W126" s="1">
        <v>42370</v>
      </c>
      <c r="X126">
        <v>1</v>
      </c>
      <c r="Y126">
        <v>2016</v>
      </c>
      <c r="Z126" t="s">
        <v>8</v>
      </c>
      <c r="AA126" t="s">
        <v>8</v>
      </c>
      <c r="AB126" t="b">
        <v>0</v>
      </c>
      <c r="AC126" t="b">
        <v>0</v>
      </c>
      <c r="AE126" t="b">
        <v>1</v>
      </c>
      <c r="AF126" t="b">
        <v>0</v>
      </c>
      <c r="AG126" t="b">
        <v>0</v>
      </c>
      <c r="AH126" t="s">
        <v>121</v>
      </c>
      <c r="AI126" t="b">
        <v>0</v>
      </c>
      <c r="AK126" t="b">
        <v>0</v>
      </c>
      <c r="AL126" s="1"/>
      <c r="AM126" t="s">
        <v>162</v>
      </c>
      <c r="AN126" s="2">
        <v>44297.837673611109</v>
      </c>
      <c r="AP126" s="2">
        <v>43836.76290509259</v>
      </c>
      <c r="AQ126" s="1"/>
      <c r="AS126" t="b">
        <v>0</v>
      </c>
      <c r="AV126" t="s">
        <v>213</v>
      </c>
      <c r="BB126" t="s">
        <v>506</v>
      </c>
      <c r="BD126" t="b">
        <v>1</v>
      </c>
      <c r="BH126" t="s">
        <v>228</v>
      </c>
      <c r="BI126" t="s">
        <v>229</v>
      </c>
      <c r="BQ126" t="s">
        <v>96</v>
      </c>
      <c r="BR126" t="b">
        <v>0</v>
      </c>
      <c r="BT126" t="b">
        <v>0</v>
      </c>
      <c r="BW126" t="s">
        <v>103</v>
      </c>
      <c r="BX126" t="b">
        <v>0</v>
      </c>
      <c r="BY126" s="2">
        <v>44376.857557870368</v>
      </c>
      <c r="CB126" t="b">
        <v>0</v>
      </c>
      <c r="CC126" t="b">
        <v>1</v>
      </c>
      <c r="CF126">
        <v>70000</v>
      </c>
      <c r="CH126">
        <v>70000</v>
      </c>
      <c r="CI126">
        <v>100</v>
      </c>
      <c r="CJ126">
        <v>0</v>
      </c>
      <c r="CK126">
        <f>YEAR(tbl_Opportunity[[#This Row],[Close Date]])</f>
        <v>2016</v>
      </c>
    </row>
    <row r="127" spans="1:89">
      <c r="A127" t="s">
        <v>507</v>
      </c>
      <c r="B127" t="b">
        <v>0</v>
      </c>
      <c r="D127" t="b">
        <v>0</v>
      </c>
      <c r="H127" s="1">
        <v>44196</v>
      </c>
      <c r="I127" t="b">
        <v>0</v>
      </c>
      <c r="O127" t="s">
        <v>332</v>
      </c>
      <c r="P127" t="b">
        <v>1</v>
      </c>
      <c r="Q127" s="2">
        <v>42469.807071759256</v>
      </c>
      <c r="R127" s="1"/>
      <c r="S127" t="b">
        <v>0</v>
      </c>
      <c r="U127" s="1"/>
      <c r="V127" t="b">
        <v>0</v>
      </c>
      <c r="W127" s="1">
        <v>43922</v>
      </c>
      <c r="X127">
        <v>4</v>
      </c>
      <c r="Y127">
        <v>2020</v>
      </c>
      <c r="Z127" t="s">
        <v>161</v>
      </c>
      <c r="AA127" t="s">
        <v>161</v>
      </c>
      <c r="AB127" t="b">
        <v>0</v>
      </c>
      <c r="AC127" t="b">
        <v>0</v>
      </c>
      <c r="AE127" t="b">
        <v>1</v>
      </c>
      <c r="AF127" t="b">
        <v>0</v>
      </c>
      <c r="AG127" t="b">
        <v>0</v>
      </c>
      <c r="AH127" t="s">
        <v>210</v>
      </c>
      <c r="AI127" t="b">
        <v>0</v>
      </c>
      <c r="AK127" t="b">
        <v>0</v>
      </c>
      <c r="AL127" s="1"/>
      <c r="AM127" t="s">
        <v>92</v>
      </c>
      <c r="AN127" s="2">
        <v>44091.6171875</v>
      </c>
      <c r="AP127" s="2">
        <v>43836.762627314813</v>
      </c>
      <c r="AQ127" s="1"/>
      <c r="AS127" t="b">
        <v>0</v>
      </c>
      <c r="AV127" t="s">
        <v>105</v>
      </c>
      <c r="BB127" t="s">
        <v>508</v>
      </c>
      <c r="BD127" t="b">
        <v>0</v>
      </c>
      <c r="BH127" t="s">
        <v>332</v>
      </c>
      <c r="BI127" t="s">
        <v>155</v>
      </c>
      <c r="BJ127" t="s">
        <v>95</v>
      </c>
      <c r="BL127" t="s">
        <v>509</v>
      </c>
      <c r="BQ127" t="s">
        <v>96</v>
      </c>
      <c r="BR127" t="b">
        <v>0</v>
      </c>
      <c r="BT127" t="b">
        <v>0</v>
      </c>
      <c r="BW127" t="s">
        <v>166</v>
      </c>
      <c r="BX127" t="b">
        <v>0</v>
      </c>
      <c r="BY127" s="2">
        <v>44376.857557870368</v>
      </c>
      <c r="CB127" t="b">
        <v>0</v>
      </c>
      <c r="CC127" t="b">
        <v>0</v>
      </c>
      <c r="CF127">
        <v>379035.2</v>
      </c>
      <c r="CH127">
        <v>37903.519999999997</v>
      </c>
      <c r="CI127">
        <v>10</v>
      </c>
      <c r="CJ127">
        <v>0</v>
      </c>
      <c r="CK127">
        <f>YEAR(tbl_Opportunity[[#This Row],[Close Date]])</f>
        <v>2020</v>
      </c>
    </row>
    <row r="128" spans="1:89">
      <c r="A128" t="s">
        <v>507</v>
      </c>
      <c r="B128" t="b">
        <v>0</v>
      </c>
      <c r="D128" t="b">
        <v>0</v>
      </c>
      <c r="H128" s="1">
        <v>44651</v>
      </c>
      <c r="I128" t="b">
        <v>0</v>
      </c>
      <c r="O128" t="s">
        <v>332</v>
      </c>
      <c r="P128" t="b">
        <v>0</v>
      </c>
      <c r="Q128" s="2">
        <v>42469.809212962966</v>
      </c>
      <c r="R128" s="1"/>
      <c r="S128" t="b">
        <v>0</v>
      </c>
      <c r="U128" s="1"/>
      <c r="V128" t="b">
        <v>0</v>
      </c>
      <c r="W128" s="1">
        <v>44562</v>
      </c>
      <c r="X128">
        <v>1</v>
      </c>
      <c r="Y128">
        <v>2022</v>
      </c>
      <c r="Z128" t="s">
        <v>161</v>
      </c>
      <c r="AA128" t="s">
        <v>161</v>
      </c>
      <c r="AB128" t="b">
        <v>0</v>
      </c>
      <c r="AC128" t="b">
        <v>0</v>
      </c>
      <c r="AE128" t="b">
        <v>1</v>
      </c>
      <c r="AF128" t="b">
        <v>0</v>
      </c>
      <c r="AG128" t="b">
        <v>0</v>
      </c>
      <c r="AH128" t="s">
        <v>185</v>
      </c>
      <c r="AI128" t="b">
        <v>0</v>
      </c>
      <c r="AK128" t="b">
        <v>0</v>
      </c>
      <c r="AL128" s="1"/>
      <c r="AM128" t="s">
        <v>332</v>
      </c>
      <c r="AN128" s="2">
        <v>44354.437013888892</v>
      </c>
      <c r="AP128" s="2">
        <v>44354.437013888892</v>
      </c>
      <c r="AQ128" s="1">
        <v>44354</v>
      </c>
      <c r="AS128" t="b">
        <v>0</v>
      </c>
      <c r="AV128" t="s">
        <v>105</v>
      </c>
      <c r="BB128" t="s">
        <v>510</v>
      </c>
      <c r="BD128" t="b">
        <v>0</v>
      </c>
      <c r="BH128" t="s">
        <v>332</v>
      </c>
      <c r="BI128" t="s">
        <v>155</v>
      </c>
      <c r="BN128" t="s">
        <v>415</v>
      </c>
      <c r="BQ128" t="s">
        <v>96</v>
      </c>
      <c r="BR128" t="b">
        <v>0</v>
      </c>
      <c r="BT128" t="b">
        <v>0</v>
      </c>
      <c r="BW128" t="s">
        <v>339</v>
      </c>
      <c r="BX128" t="b">
        <v>0</v>
      </c>
      <c r="BY128" s="2">
        <v>44376.857557870368</v>
      </c>
      <c r="CB128" t="b">
        <v>0</v>
      </c>
      <c r="CC128" t="b">
        <v>0</v>
      </c>
      <c r="CD128">
        <v>0</v>
      </c>
      <c r="CE128">
        <v>0</v>
      </c>
      <c r="CF128">
        <v>137103</v>
      </c>
      <c r="CH128">
        <v>41130.9</v>
      </c>
      <c r="CI128">
        <v>30</v>
      </c>
      <c r="CJ128">
        <v>0</v>
      </c>
      <c r="CK128">
        <f>YEAR(tbl_Opportunity[[#This Row],[Close Date]])</f>
        <v>2022</v>
      </c>
    </row>
    <row r="129" spans="1:89">
      <c r="A129" t="s">
        <v>511</v>
      </c>
      <c r="B129" t="b">
        <v>0</v>
      </c>
      <c r="D129" t="b">
        <v>0</v>
      </c>
      <c r="H129" s="1">
        <v>42643</v>
      </c>
      <c r="I129" t="b">
        <v>1</v>
      </c>
      <c r="O129" t="s">
        <v>89</v>
      </c>
      <c r="P129" t="b">
        <v>0</v>
      </c>
      <c r="Q129" s="2">
        <v>42471.924178240741</v>
      </c>
      <c r="R129" s="1"/>
      <c r="S129" t="b">
        <v>0</v>
      </c>
      <c r="U129" s="1"/>
      <c r="V129" t="b">
        <v>0</v>
      </c>
      <c r="W129" s="1">
        <v>42430</v>
      </c>
      <c r="X129">
        <v>3</v>
      </c>
      <c r="Y129">
        <v>2016</v>
      </c>
      <c r="Z129" t="s">
        <v>8</v>
      </c>
      <c r="AA129" t="s">
        <v>8</v>
      </c>
      <c r="AB129" t="b">
        <v>0</v>
      </c>
      <c r="AC129" t="b">
        <v>0</v>
      </c>
      <c r="AE129" t="b">
        <v>1</v>
      </c>
      <c r="AF129" t="b">
        <v>0</v>
      </c>
      <c r="AG129" t="b">
        <v>0</v>
      </c>
      <c r="AH129" t="s">
        <v>185</v>
      </c>
      <c r="AI129" t="b">
        <v>0</v>
      </c>
      <c r="AK129" t="b">
        <v>0</v>
      </c>
      <c r="AL129" s="1"/>
      <c r="AM129" t="s">
        <v>99</v>
      </c>
      <c r="AN129" s="2">
        <v>44180.598402777781</v>
      </c>
      <c r="AP129" s="2">
        <v>43836.76290509259</v>
      </c>
      <c r="AQ129" s="1"/>
      <c r="AS129" t="b">
        <v>0</v>
      </c>
      <c r="AV129" t="s">
        <v>105</v>
      </c>
      <c r="BB129" t="s">
        <v>512</v>
      </c>
      <c r="BD129" t="b">
        <v>1</v>
      </c>
      <c r="BH129" t="s">
        <v>89</v>
      </c>
      <c r="BI129" t="s">
        <v>150</v>
      </c>
      <c r="BK129" t="s">
        <v>157</v>
      </c>
      <c r="BQ129" t="s">
        <v>96</v>
      </c>
      <c r="BR129" t="b">
        <v>0</v>
      </c>
      <c r="BT129" t="b">
        <v>0</v>
      </c>
      <c r="BW129" t="s">
        <v>103</v>
      </c>
      <c r="BX129" t="b">
        <v>0</v>
      </c>
      <c r="BY129" s="2">
        <v>44376.857557870368</v>
      </c>
      <c r="CB129" t="b">
        <v>0</v>
      </c>
      <c r="CC129" t="b">
        <v>1</v>
      </c>
      <c r="CF129">
        <v>325000</v>
      </c>
      <c r="CH129">
        <v>325000</v>
      </c>
      <c r="CI129">
        <v>100</v>
      </c>
      <c r="CJ129">
        <v>0</v>
      </c>
      <c r="CK129">
        <f>YEAR(tbl_Opportunity[[#This Row],[Close Date]])</f>
        <v>2016</v>
      </c>
    </row>
    <row r="130" spans="1:89">
      <c r="A130" t="s">
        <v>513</v>
      </c>
      <c r="B130" t="b">
        <v>0</v>
      </c>
      <c r="D130" t="b">
        <v>0</v>
      </c>
      <c r="H130" s="1">
        <v>44196</v>
      </c>
      <c r="I130" t="b">
        <v>0</v>
      </c>
      <c r="O130" t="s">
        <v>332</v>
      </c>
      <c r="P130" t="b">
        <v>0</v>
      </c>
      <c r="Q130" s="2">
        <v>42472.066747685189</v>
      </c>
      <c r="R130" s="1"/>
      <c r="S130" t="b">
        <v>0</v>
      </c>
      <c r="U130" s="1"/>
      <c r="V130" t="b">
        <v>0</v>
      </c>
      <c r="W130" s="1">
        <v>43922</v>
      </c>
      <c r="X130">
        <v>4</v>
      </c>
      <c r="Y130">
        <v>2020</v>
      </c>
      <c r="Z130" t="s">
        <v>161</v>
      </c>
      <c r="AA130" t="s">
        <v>161</v>
      </c>
      <c r="AB130" t="b">
        <v>0</v>
      </c>
      <c r="AC130" t="b">
        <v>0</v>
      </c>
      <c r="AE130" t="b">
        <v>1</v>
      </c>
      <c r="AF130" t="b">
        <v>0</v>
      </c>
      <c r="AG130" t="b">
        <v>0</v>
      </c>
      <c r="AH130" t="s">
        <v>185</v>
      </c>
      <c r="AI130" t="b">
        <v>0</v>
      </c>
      <c r="AK130" t="b">
        <v>0</v>
      </c>
      <c r="AL130" s="1"/>
      <c r="AM130" t="s">
        <v>514</v>
      </c>
      <c r="AN130" s="2">
        <v>44258.870069444441</v>
      </c>
      <c r="AP130" s="2">
        <v>43836.762627314813</v>
      </c>
      <c r="AQ130" s="1"/>
      <c r="AS130" t="b">
        <v>0</v>
      </c>
      <c r="AV130" t="s">
        <v>176</v>
      </c>
      <c r="BB130" t="s">
        <v>515</v>
      </c>
      <c r="BD130" t="b">
        <v>0</v>
      </c>
      <c r="BH130" t="s">
        <v>332</v>
      </c>
      <c r="BI130" t="s">
        <v>150</v>
      </c>
      <c r="BQ130" t="s">
        <v>96</v>
      </c>
      <c r="BR130" t="b">
        <v>0</v>
      </c>
      <c r="BT130" t="b">
        <v>0</v>
      </c>
      <c r="BW130" t="s">
        <v>166</v>
      </c>
      <c r="BX130" t="b">
        <v>0</v>
      </c>
      <c r="BY130" s="2">
        <v>44376.857557870368</v>
      </c>
      <c r="CB130" t="b">
        <v>0</v>
      </c>
      <c r="CC130" t="b">
        <v>0</v>
      </c>
      <c r="CF130">
        <v>72136</v>
      </c>
      <c r="CH130">
        <v>7213.6</v>
      </c>
      <c r="CI130">
        <v>10</v>
      </c>
      <c r="CJ130">
        <v>0</v>
      </c>
      <c r="CK130">
        <f>YEAR(tbl_Opportunity[[#This Row],[Close Date]])</f>
        <v>2020</v>
      </c>
    </row>
    <row r="131" spans="1:89">
      <c r="A131" t="s">
        <v>516</v>
      </c>
      <c r="B131" t="b">
        <v>0</v>
      </c>
      <c r="D131" t="b">
        <v>0</v>
      </c>
      <c r="H131" s="1">
        <v>43098</v>
      </c>
      <c r="I131" t="b">
        <v>1</v>
      </c>
      <c r="J131" t="s">
        <v>193</v>
      </c>
      <c r="O131" t="s">
        <v>194</v>
      </c>
      <c r="P131" t="b">
        <v>1</v>
      </c>
      <c r="Q131" s="2">
        <v>42473.031261574077</v>
      </c>
      <c r="R131" s="1"/>
      <c r="S131" t="b">
        <v>0</v>
      </c>
      <c r="U131" s="1"/>
      <c r="V131" t="b">
        <v>0</v>
      </c>
      <c r="W131" s="1">
        <v>42826</v>
      </c>
      <c r="X131">
        <v>4</v>
      </c>
      <c r="Y131">
        <v>2017</v>
      </c>
      <c r="Z131" t="s">
        <v>90</v>
      </c>
      <c r="AA131" t="s">
        <v>90</v>
      </c>
      <c r="AB131" t="b">
        <v>0</v>
      </c>
      <c r="AC131" t="b">
        <v>0</v>
      </c>
      <c r="AE131" t="b">
        <v>0</v>
      </c>
      <c r="AF131" t="b">
        <v>0</v>
      </c>
      <c r="AG131" t="b">
        <v>0</v>
      </c>
      <c r="AH131" t="s">
        <v>185</v>
      </c>
      <c r="AI131" t="b">
        <v>0</v>
      </c>
      <c r="AJ131" t="s">
        <v>195</v>
      </c>
      <c r="AK131" t="b">
        <v>0</v>
      </c>
      <c r="AL131" s="1">
        <v>43578</v>
      </c>
      <c r="AM131" t="s">
        <v>162</v>
      </c>
      <c r="AN131" s="2">
        <v>44296.959062499998</v>
      </c>
      <c r="AP131" s="2">
        <v>43627.804097222222</v>
      </c>
      <c r="AQ131" s="1"/>
      <c r="AS131" t="b">
        <v>0</v>
      </c>
      <c r="AU131" t="s">
        <v>196</v>
      </c>
      <c r="AV131" t="s">
        <v>93</v>
      </c>
      <c r="BB131" t="s">
        <v>517</v>
      </c>
      <c r="BD131" t="b">
        <v>0</v>
      </c>
      <c r="BH131" t="s">
        <v>199</v>
      </c>
      <c r="BJ131" t="s">
        <v>196</v>
      </c>
      <c r="BL131" t="s">
        <v>518</v>
      </c>
      <c r="BM131" t="s">
        <v>202</v>
      </c>
      <c r="BN131" t="s">
        <v>203</v>
      </c>
      <c r="BQ131" t="s">
        <v>204</v>
      </c>
      <c r="BR131" t="b">
        <v>0</v>
      </c>
      <c r="BT131" t="b">
        <v>0</v>
      </c>
      <c r="BW131" t="s">
        <v>97</v>
      </c>
      <c r="BX131" t="b">
        <v>0</v>
      </c>
      <c r="BY131" s="2">
        <v>44376.857557870368</v>
      </c>
      <c r="CB131" t="b">
        <v>0</v>
      </c>
      <c r="CC131" t="b">
        <v>0</v>
      </c>
      <c r="CI131">
        <v>0</v>
      </c>
      <c r="CJ131">
        <v>0</v>
      </c>
      <c r="CK131">
        <f>YEAR(tbl_Opportunity[[#This Row],[Close Date]])</f>
        <v>2017</v>
      </c>
    </row>
    <row r="132" spans="1:89">
      <c r="A132" t="s">
        <v>519</v>
      </c>
      <c r="B132" t="b">
        <v>0</v>
      </c>
      <c r="D132" t="b">
        <v>0</v>
      </c>
      <c r="E132" t="s">
        <v>520</v>
      </c>
      <c r="H132" s="1">
        <v>43348</v>
      </c>
      <c r="I132" t="b">
        <v>1</v>
      </c>
      <c r="L132" t="s">
        <v>521</v>
      </c>
      <c r="O132" t="s">
        <v>142</v>
      </c>
      <c r="P132" t="b">
        <v>0</v>
      </c>
      <c r="Q132" s="2">
        <v>42473.743761574071</v>
      </c>
      <c r="R132" s="1"/>
      <c r="S132" t="b">
        <v>0</v>
      </c>
      <c r="U132" s="1"/>
      <c r="V132" t="b">
        <v>0</v>
      </c>
      <c r="W132" s="1">
        <v>43160</v>
      </c>
      <c r="X132">
        <v>3</v>
      </c>
      <c r="Y132">
        <v>2018</v>
      </c>
      <c r="Z132" t="s">
        <v>8</v>
      </c>
      <c r="AA132" t="s">
        <v>8</v>
      </c>
      <c r="AB132" t="b">
        <v>0</v>
      </c>
      <c r="AC132" t="b">
        <v>0</v>
      </c>
      <c r="AE132" t="b">
        <v>1</v>
      </c>
      <c r="AF132" t="b">
        <v>0</v>
      </c>
      <c r="AG132" t="b">
        <v>0</v>
      </c>
      <c r="AH132" t="s">
        <v>185</v>
      </c>
      <c r="AI132" t="b">
        <v>0</v>
      </c>
      <c r="AK132" t="b">
        <v>0</v>
      </c>
      <c r="AL132" s="1">
        <v>43360</v>
      </c>
      <c r="AM132" t="s">
        <v>99</v>
      </c>
      <c r="AN132" s="2">
        <v>44175.885671296295</v>
      </c>
      <c r="AP132" s="2">
        <v>43836.76290509259</v>
      </c>
      <c r="AQ132" s="1"/>
      <c r="AS132" t="b">
        <v>0</v>
      </c>
      <c r="AV132" t="s">
        <v>176</v>
      </c>
      <c r="BB132" t="s">
        <v>522</v>
      </c>
      <c r="BD132" t="b">
        <v>1</v>
      </c>
      <c r="BH132" t="s">
        <v>142</v>
      </c>
      <c r="BI132" t="s">
        <v>150</v>
      </c>
      <c r="BJ132" t="s">
        <v>95</v>
      </c>
      <c r="BK132" t="s">
        <v>95</v>
      </c>
      <c r="BQ132" t="s">
        <v>96</v>
      </c>
      <c r="BR132" t="b">
        <v>0</v>
      </c>
      <c r="BT132" t="b">
        <v>0</v>
      </c>
      <c r="BW132" t="s">
        <v>103</v>
      </c>
      <c r="BX132" t="b">
        <v>0</v>
      </c>
      <c r="BY132" s="2">
        <v>44376.857557870368</v>
      </c>
      <c r="CB132" t="b">
        <v>0</v>
      </c>
      <c r="CC132" t="b">
        <v>1</v>
      </c>
      <c r="CF132">
        <v>71500</v>
      </c>
      <c r="CH132">
        <v>71500</v>
      </c>
      <c r="CI132">
        <v>100</v>
      </c>
      <c r="CJ132">
        <v>0</v>
      </c>
      <c r="CK132">
        <f>YEAR(tbl_Opportunity[[#This Row],[Close Date]])</f>
        <v>2018</v>
      </c>
    </row>
    <row r="133" spans="1:89">
      <c r="A133" t="s">
        <v>449</v>
      </c>
      <c r="B133" t="b">
        <v>0</v>
      </c>
      <c r="D133" t="b">
        <v>0</v>
      </c>
      <c r="H133" s="1">
        <v>43098</v>
      </c>
      <c r="I133" t="b">
        <v>1</v>
      </c>
      <c r="J133" t="s">
        <v>193</v>
      </c>
      <c r="O133" t="s">
        <v>194</v>
      </c>
      <c r="P133" t="b">
        <v>0</v>
      </c>
      <c r="Q133" s="2">
        <v>42473.85193287037</v>
      </c>
      <c r="R133" s="1"/>
      <c r="S133" t="b">
        <v>0</v>
      </c>
      <c r="U133" s="1"/>
      <c r="V133" t="b">
        <v>0</v>
      </c>
      <c r="W133" s="1">
        <v>42826</v>
      </c>
      <c r="X133">
        <v>4</v>
      </c>
      <c r="Y133">
        <v>2017</v>
      </c>
      <c r="Z133" t="s">
        <v>90</v>
      </c>
      <c r="AA133" t="s">
        <v>90</v>
      </c>
      <c r="AB133" t="b">
        <v>0</v>
      </c>
      <c r="AC133" t="b">
        <v>0</v>
      </c>
      <c r="AE133" t="b">
        <v>1</v>
      </c>
      <c r="AF133" t="b">
        <v>0</v>
      </c>
      <c r="AG133" t="b">
        <v>0</v>
      </c>
      <c r="AH133" t="s">
        <v>185</v>
      </c>
      <c r="AI133" t="b">
        <v>0</v>
      </c>
      <c r="AK133" t="b">
        <v>0</v>
      </c>
      <c r="AL133" s="1">
        <v>43573</v>
      </c>
      <c r="AM133" t="s">
        <v>162</v>
      </c>
      <c r="AN133" s="2">
        <v>44297.837673611109</v>
      </c>
      <c r="AP133" s="2">
        <v>43627.826840277776</v>
      </c>
      <c r="AQ133" s="1"/>
      <c r="AS133" t="b">
        <v>0</v>
      </c>
      <c r="AU133" t="s">
        <v>196</v>
      </c>
      <c r="AV133" t="s">
        <v>213</v>
      </c>
      <c r="BB133" t="s">
        <v>523</v>
      </c>
      <c r="BD133" t="b">
        <v>0</v>
      </c>
      <c r="BH133" t="s">
        <v>199</v>
      </c>
      <c r="BI133" t="s">
        <v>200</v>
      </c>
      <c r="BJ133" t="s">
        <v>196</v>
      </c>
      <c r="BL133" t="s">
        <v>524</v>
      </c>
      <c r="BM133" t="s">
        <v>202</v>
      </c>
      <c r="BN133" t="s">
        <v>203</v>
      </c>
      <c r="BQ133" t="s">
        <v>204</v>
      </c>
      <c r="BR133" t="b">
        <v>0</v>
      </c>
      <c r="BT133" t="b">
        <v>0</v>
      </c>
      <c r="BW133" t="s">
        <v>97</v>
      </c>
      <c r="BX133" t="b">
        <v>0</v>
      </c>
      <c r="BY133" s="2">
        <v>44376.857557870368</v>
      </c>
      <c r="CB133" t="b">
        <v>0</v>
      </c>
      <c r="CC133" t="b">
        <v>0</v>
      </c>
      <c r="CF133">
        <v>28500</v>
      </c>
      <c r="CH133">
        <v>0</v>
      </c>
      <c r="CI133">
        <v>0</v>
      </c>
      <c r="CJ133">
        <v>0</v>
      </c>
      <c r="CK133">
        <f>YEAR(tbl_Opportunity[[#This Row],[Close Date]])</f>
        <v>2017</v>
      </c>
    </row>
    <row r="134" spans="1:89">
      <c r="A134" t="s">
        <v>132</v>
      </c>
      <c r="B134" t="b">
        <v>0</v>
      </c>
      <c r="D134" t="b">
        <v>0</v>
      </c>
      <c r="H134" s="1">
        <v>42490</v>
      </c>
      <c r="I134" t="b">
        <v>1</v>
      </c>
      <c r="O134" t="s">
        <v>89</v>
      </c>
      <c r="P134" t="b">
        <v>0</v>
      </c>
      <c r="Q134" s="2">
        <v>42474.573136574072</v>
      </c>
      <c r="R134" s="1"/>
      <c r="S134" t="b">
        <v>0</v>
      </c>
      <c r="U134" s="1"/>
      <c r="V134" t="b">
        <v>0</v>
      </c>
      <c r="W134" s="1">
        <v>42401</v>
      </c>
      <c r="X134">
        <v>2</v>
      </c>
      <c r="Y134">
        <v>2016</v>
      </c>
      <c r="Z134" t="s">
        <v>90</v>
      </c>
      <c r="AA134" t="s">
        <v>90</v>
      </c>
      <c r="AB134" t="b">
        <v>0</v>
      </c>
      <c r="AC134" t="b">
        <v>0</v>
      </c>
      <c r="AE134" t="b">
        <v>1</v>
      </c>
      <c r="AF134" t="b">
        <v>0</v>
      </c>
      <c r="AG134" t="b">
        <v>0</v>
      </c>
      <c r="AH134" t="s">
        <v>185</v>
      </c>
      <c r="AI134" t="b">
        <v>0</v>
      </c>
      <c r="AK134" t="b">
        <v>0</v>
      </c>
      <c r="AL134" s="1"/>
      <c r="AM134" t="s">
        <v>162</v>
      </c>
      <c r="AN134" s="2">
        <v>44297.837673611109</v>
      </c>
      <c r="AP134" s="2">
        <v>43836.763020833336</v>
      </c>
      <c r="AQ134" s="1"/>
      <c r="AS134" t="b">
        <v>1</v>
      </c>
      <c r="AV134" t="s">
        <v>213</v>
      </c>
      <c r="BB134" t="s">
        <v>525</v>
      </c>
      <c r="BD134" t="b">
        <v>0</v>
      </c>
      <c r="BH134" t="s">
        <v>89</v>
      </c>
      <c r="BI134" t="s">
        <v>150</v>
      </c>
      <c r="BQ134" t="s">
        <v>96</v>
      </c>
      <c r="BR134" t="b">
        <v>0</v>
      </c>
      <c r="BT134" t="b">
        <v>0</v>
      </c>
      <c r="BW134" t="s">
        <v>97</v>
      </c>
      <c r="BX134" t="b">
        <v>0</v>
      </c>
      <c r="BY134" s="2">
        <v>44376.857557870368</v>
      </c>
      <c r="CB134" t="b">
        <v>0</v>
      </c>
      <c r="CC134" t="b">
        <v>0</v>
      </c>
      <c r="CF134">
        <v>3575000</v>
      </c>
      <c r="CH134">
        <v>0</v>
      </c>
      <c r="CI134">
        <v>0</v>
      </c>
      <c r="CJ134">
        <v>0</v>
      </c>
      <c r="CK134">
        <f>YEAR(tbl_Opportunity[[#This Row],[Close Date]])</f>
        <v>2016</v>
      </c>
    </row>
    <row r="135" spans="1:89">
      <c r="A135" t="s">
        <v>132</v>
      </c>
      <c r="B135" t="b">
        <v>0</v>
      </c>
      <c r="D135" t="b">
        <v>0</v>
      </c>
      <c r="H135" s="1">
        <v>42490</v>
      </c>
      <c r="I135" t="b">
        <v>1</v>
      </c>
      <c r="L135" t="s">
        <v>526</v>
      </c>
      <c r="O135" t="s">
        <v>89</v>
      </c>
      <c r="P135" t="b">
        <v>0</v>
      </c>
      <c r="Q135" s="2">
        <v>42474.579351851855</v>
      </c>
      <c r="R135" s="1"/>
      <c r="S135" t="b">
        <v>0</v>
      </c>
      <c r="U135" s="1"/>
      <c r="V135" t="b">
        <v>0</v>
      </c>
      <c r="W135" s="1">
        <v>42401</v>
      </c>
      <c r="X135">
        <v>2</v>
      </c>
      <c r="Y135">
        <v>2016</v>
      </c>
      <c r="Z135" t="s">
        <v>8</v>
      </c>
      <c r="AA135" t="s">
        <v>8</v>
      </c>
      <c r="AB135" t="b">
        <v>0</v>
      </c>
      <c r="AC135" t="b">
        <v>0</v>
      </c>
      <c r="AE135" t="b">
        <v>1</v>
      </c>
      <c r="AF135" t="b">
        <v>0</v>
      </c>
      <c r="AG135" t="b">
        <v>0</v>
      </c>
      <c r="AH135" t="s">
        <v>185</v>
      </c>
      <c r="AI135" t="b">
        <v>0</v>
      </c>
      <c r="AK135" t="b">
        <v>0</v>
      </c>
      <c r="AL135" s="1"/>
      <c r="AM135" t="s">
        <v>162</v>
      </c>
      <c r="AN135" s="2">
        <v>44297.837673611109</v>
      </c>
      <c r="AP135" s="2">
        <v>43836.76290509259</v>
      </c>
      <c r="AQ135" s="1"/>
      <c r="AS135" t="b">
        <v>1</v>
      </c>
      <c r="AV135" t="s">
        <v>213</v>
      </c>
      <c r="BB135" t="s">
        <v>527</v>
      </c>
      <c r="BD135" t="b">
        <v>1</v>
      </c>
      <c r="BH135" t="s">
        <v>89</v>
      </c>
      <c r="BI135" t="s">
        <v>150</v>
      </c>
      <c r="BK135" t="s">
        <v>102</v>
      </c>
      <c r="BQ135" t="s">
        <v>96</v>
      </c>
      <c r="BR135" t="b">
        <v>0</v>
      </c>
      <c r="BT135" t="b">
        <v>0</v>
      </c>
      <c r="BW135" t="s">
        <v>103</v>
      </c>
      <c r="BX135" t="b">
        <v>0</v>
      </c>
      <c r="BY135" s="2">
        <v>44376.857557870368</v>
      </c>
      <c r="CB135" t="b">
        <v>0</v>
      </c>
      <c r="CC135" t="b">
        <v>1</v>
      </c>
      <c r="CF135">
        <v>3476150</v>
      </c>
      <c r="CH135">
        <v>3476150</v>
      </c>
      <c r="CI135">
        <v>100</v>
      </c>
      <c r="CJ135">
        <v>0</v>
      </c>
      <c r="CK135">
        <f>YEAR(tbl_Opportunity[[#This Row],[Close Date]])</f>
        <v>2016</v>
      </c>
    </row>
    <row r="136" spans="1:89">
      <c r="A136" t="s">
        <v>240</v>
      </c>
      <c r="B136" t="b">
        <v>0</v>
      </c>
      <c r="D136" t="b">
        <v>0</v>
      </c>
      <c r="H136" s="1">
        <v>42490</v>
      </c>
      <c r="I136" t="b">
        <v>1</v>
      </c>
      <c r="O136" t="s">
        <v>89</v>
      </c>
      <c r="P136" t="b">
        <v>0</v>
      </c>
      <c r="Q136" s="2">
        <v>42474.601759259262</v>
      </c>
      <c r="R136" s="1"/>
      <c r="S136" t="b">
        <v>0</v>
      </c>
      <c r="U136" s="1"/>
      <c r="V136" t="b">
        <v>0</v>
      </c>
      <c r="W136" s="1">
        <v>42401</v>
      </c>
      <c r="X136">
        <v>2</v>
      </c>
      <c r="Y136">
        <v>2016</v>
      </c>
      <c r="Z136" t="s">
        <v>90</v>
      </c>
      <c r="AA136" t="s">
        <v>90</v>
      </c>
      <c r="AB136" t="b">
        <v>0</v>
      </c>
      <c r="AC136" t="b">
        <v>0</v>
      </c>
      <c r="AE136" t="b">
        <v>1</v>
      </c>
      <c r="AF136" t="b">
        <v>0</v>
      </c>
      <c r="AG136" t="b">
        <v>0</v>
      </c>
      <c r="AH136" t="s">
        <v>185</v>
      </c>
      <c r="AI136" t="b">
        <v>0</v>
      </c>
      <c r="AK136" t="b">
        <v>0</v>
      </c>
      <c r="AL136" s="1"/>
      <c r="AM136" t="s">
        <v>99</v>
      </c>
      <c r="AN136" s="2">
        <v>44173.876458333332</v>
      </c>
      <c r="AP136" s="2">
        <v>43836.763020833336</v>
      </c>
      <c r="AQ136" s="1"/>
      <c r="AS136" t="b">
        <v>1</v>
      </c>
      <c r="AV136" t="s">
        <v>105</v>
      </c>
      <c r="BB136" t="s">
        <v>528</v>
      </c>
      <c r="BD136" t="b">
        <v>0</v>
      </c>
      <c r="BH136" t="s">
        <v>89</v>
      </c>
      <c r="BI136" t="s">
        <v>150</v>
      </c>
      <c r="BQ136" t="s">
        <v>96</v>
      </c>
      <c r="BR136" t="b">
        <v>0</v>
      </c>
      <c r="BT136" t="b">
        <v>0</v>
      </c>
      <c r="BW136" t="s">
        <v>97</v>
      </c>
      <c r="BX136" t="b">
        <v>0</v>
      </c>
      <c r="BY136" s="2">
        <v>44376.857557870368</v>
      </c>
      <c r="CB136" t="b">
        <v>0</v>
      </c>
      <c r="CC136" t="b">
        <v>0</v>
      </c>
      <c r="CF136">
        <v>3575000</v>
      </c>
      <c r="CH136">
        <v>0</v>
      </c>
      <c r="CI136">
        <v>0</v>
      </c>
      <c r="CJ136">
        <v>0</v>
      </c>
      <c r="CK136">
        <f>YEAR(tbl_Opportunity[[#This Row],[Close Date]])</f>
        <v>2016</v>
      </c>
    </row>
    <row r="137" spans="1:89">
      <c r="A137" t="s">
        <v>529</v>
      </c>
      <c r="B137" t="b">
        <v>0</v>
      </c>
      <c r="D137" t="b">
        <v>0</v>
      </c>
      <c r="H137" s="1">
        <v>42490</v>
      </c>
      <c r="I137" t="b">
        <v>1</v>
      </c>
      <c r="O137" t="s">
        <v>89</v>
      </c>
      <c r="P137" t="b">
        <v>0</v>
      </c>
      <c r="Q137" s="2">
        <v>42474.608032407406</v>
      </c>
      <c r="R137" s="1"/>
      <c r="S137" t="b">
        <v>0</v>
      </c>
      <c r="U137" s="1"/>
      <c r="V137" t="b">
        <v>0</v>
      </c>
      <c r="W137" s="1">
        <v>42401</v>
      </c>
      <c r="X137">
        <v>2</v>
      </c>
      <c r="Y137">
        <v>2016</v>
      </c>
      <c r="Z137" t="s">
        <v>90</v>
      </c>
      <c r="AA137" t="s">
        <v>90</v>
      </c>
      <c r="AB137" t="b">
        <v>0</v>
      </c>
      <c r="AC137" t="b">
        <v>0</v>
      </c>
      <c r="AE137" t="b">
        <v>1</v>
      </c>
      <c r="AF137" t="b">
        <v>0</v>
      </c>
      <c r="AG137" t="b">
        <v>0</v>
      </c>
      <c r="AH137" t="s">
        <v>185</v>
      </c>
      <c r="AI137" t="b">
        <v>0</v>
      </c>
      <c r="AK137" t="b">
        <v>0</v>
      </c>
      <c r="AL137" s="1"/>
      <c r="AM137" t="s">
        <v>99</v>
      </c>
      <c r="AN137" s="2">
        <v>44173.876458333332</v>
      </c>
      <c r="AP137" s="2">
        <v>43836.763020833336</v>
      </c>
      <c r="AQ137" s="1"/>
      <c r="AS137" t="b">
        <v>1</v>
      </c>
      <c r="AV137" t="s">
        <v>105</v>
      </c>
      <c r="BB137" t="s">
        <v>530</v>
      </c>
      <c r="BD137" t="b">
        <v>0</v>
      </c>
      <c r="BH137" t="s">
        <v>89</v>
      </c>
      <c r="BI137" t="s">
        <v>150</v>
      </c>
      <c r="BQ137" t="s">
        <v>96</v>
      </c>
      <c r="BR137" t="b">
        <v>0</v>
      </c>
      <c r="BT137" t="b">
        <v>0</v>
      </c>
      <c r="BW137" t="s">
        <v>97</v>
      </c>
      <c r="BX137" t="b">
        <v>0</v>
      </c>
      <c r="BY137" s="2">
        <v>44376.857557870368</v>
      </c>
      <c r="CB137" t="b">
        <v>0</v>
      </c>
      <c r="CC137" t="b">
        <v>0</v>
      </c>
      <c r="CF137">
        <v>3575000</v>
      </c>
      <c r="CH137">
        <v>0</v>
      </c>
      <c r="CI137">
        <v>0</v>
      </c>
      <c r="CJ137">
        <v>0</v>
      </c>
      <c r="CK137">
        <f>YEAR(tbl_Opportunity[[#This Row],[Close Date]])</f>
        <v>2016</v>
      </c>
    </row>
    <row r="138" spans="1:89">
      <c r="A138" t="s">
        <v>108</v>
      </c>
      <c r="B138" t="b">
        <v>0</v>
      </c>
      <c r="D138" t="b">
        <v>0</v>
      </c>
      <c r="H138" s="1">
        <v>42490</v>
      </c>
      <c r="I138" t="b">
        <v>1</v>
      </c>
      <c r="O138" t="s">
        <v>89</v>
      </c>
      <c r="P138" t="b">
        <v>0</v>
      </c>
      <c r="Q138" s="2">
        <v>42474.615833333337</v>
      </c>
      <c r="R138" s="1"/>
      <c r="S138" t="b">
        <v>0</v>
      </c>
      <c r="U138" s="1"/>
      <c r="V138" t="b">
        <v>0</v>
      </c>
      <c r="W138" s="1">
        <v>42401</v>
      </c>
      <c r="X138">
        <v>2</v>
      </c>
      <c r="Y138">
        <v>2016</v>
      </c>
      <c r="Z138" t="s">
        <v>90</v>
      </c>
      <c r="AA138" t="s">
        <v>90</v>
      </c>
      <c r="AB138" t="b">
        <v>0</v>
      </c>
      <c r="AC138" t="b">
        <v>0</v>
      </c>
      <c r="AE138" t="b">
        <v>1</v>
      </c>
      <c r="AF138" t="b">
        <v>0</v>
      </c>
      <c r="AG138" t="b">
        <v>0</v>
      </c>
      <c r="AH138" t="s">
        <v>210</v>
      </c>
      <c r="AI138" t="b">
        <v>0</v>
      </c>
      <c r="AK138" t="b">
        <v>0</v>
      </c>
      <c r="AL138" s="1"/>
      <c r="AM138" t="s">
        <v>99</v>
      </c>
      <c r="AN138" s="2">
        <v>44173.876458333332</v>
      </c>
      <c r="AP138" s="2">
        <v>43836.763020833336</v>
      </c>
      <c r="AQ138" s="1"/>
      <c r="AS138" t="b">
        <v>1</v>
      </c>
      <c r="AV138" t="s">
        <v>105</v>
      </c>
      <c r="BB138" t="s">
        <v>531</v>
      </c>
      <c r="BD138" t="b">
        <v>0</v>
      </c>
      <c r="BH138" t="s">
        <v>89</v>
      </c>
      <c r="BI138" t="s">
        <v>150</v>
      </c>
      <c r="BQ138" t="s">
        <v>96</v>
      </c>
      <c r="BR138" t="b">
        <v>0</v>
      </c>
      <c r="BT138" t="b">
        <v>0</v>
      </c>
      <c r="BW138" t="s">
        <v>97</v>
      </c>
      <c r="BX138" t="b">
        <v>0</v>
      </c>
      <c r="BY138" s="2">
        <v>44376.857557870368</v>
      </c>
      <c r="CB138" t="b">
        <v>0</v>
      </c>
      <c r="CC138" t="b">
        <v>0</v>
      </c>
      <c r="CF138">
        <v>3575000</v>
      </c>
      <c r="CH138">
        <v>0</v>
      </c>
      <c r="CI138">
        <v>0</v>
      </c>
      <c r="CJ138">
        <v>0</v>
      </c>
      <c r="CK138">
        <f>YEAR(tbl_Opportunity[[#This Row],[Close Date]])</f>
        <v>2016</v>
      </c>
    </row>
    <row r="139" spans="1:89">
      <c r="A139" t="s">
        <v>274</v>
      </c>
      <c r="B139" t="b">
        <v>0</v>
      </c>
      <c r="D139" t="b">
        <v>0</v>
      </c>
      <c r="H139" s="1">
        <v>42972</v>
      </c>
      <c r="I139" t="b">
        <v>1</v>
      </c>
      <c r="J139" t="s">
        <v>235</v>
      </c>
      <c r="O139" t="s">
        <v>194</v>
      </c>
      <c r="P139" t="b">
        <v>0</v>
      </c>
      <c r="Q139" s="2">
        <v>42474.829918981479</v>
      </c>
      <c r="R139" s="1"/>
      <c r="S139" t="b">
        <v>0</v>
      </c>
      <c r="U139" s="1"/>
      <c r="V139" t="b">
        <v>0</v>
      </c>
      <c r="W139" s="1">
        <v>42795</v>
      </c>
      <c r="X139">
        <v>3</v>
      </c>
      <c r="Y139">
        <v>2017</v>
      </c>
      <c r="Z139" t="s">
        <v>90</v>
      </c>
      <c r="AA139" t="s">
        <v>90</v>
      </c>
      <c r="AB139" t="b">
        <v>0</v>
      </c>
      <c r="AC139" t="b">
        <v>0</v>
      </c>
      <c r="AE139" t="b">
        <v>1</v>
      </c>
      <c r="AF139" t="b">
        <v>0</v>
      </c>
      <c r="AG139" t="b">
        <v>0</v>
      </c>
      <c r="AH139" t="s">
        <v>210</v>
      </c>
      <c r="AI139" t="b">
        <v>0</v>
      </c>
      <c r="AK139" t="b">
        <v>0</v>
      </c>
      <c r="AL139" s="1"/>
      <c r="AM139" t="s">
        <v>162</v>
      </c>
      <c r="AN139" s="2">
        <v>44297.841840277775</v>
      </c>
      <c r="AP139" s="2">
        <v>43174.756874999999</v>
      </c>
      <c r="AQ139" s="1"/>
      <c r="AS139" t="b">
        <v>0</v>
      </c>
      <c r="AV139" t="s">
        <v>248</v>
      </c>
      <c r="BB139" t="s">
        <v>532</v>
      </c>
      <c r="BD139" t="b">
        <v>0</v>
      </c>
      <c r="BH139" t="s">
        <v>260</v>
      </c>
      <c r="BI139" t="s">
        <v>200</v>
      </c>
      <c r="BJ139" t="s">
        <v>216</v>
      </c>
      <c r="BN139" t="s">
        <v>203</v>
      </c>
      <c r="BQ139" t="s">
        <v>204</v>
      </c>
      <c r="BR139" t="b">
        <v>0</v>
      </c>
      <c r="BT139" t="b">
        <v>0</v>
      </c>
      <c r="BW139" t="s">
        <v>97</v>
      </c>
      <c r="BX139" t="b">
        <v>0</v>
      </c>
      <c r="BY139" s="2">
        <v>44376.857557870368</v>
      </c>
      <c r="CB139" t="b">
        <v>0</v>
      </c>
      <c r="CC139" t="b">
        <v>0</v>
      </c>
      <c r="CF139">
        <v>54805</v>
      </c>
      <c r="CH139">
        <v>0</v>
      </c>
      <c r="CI139">
        <v>0</v>
      </c>
      <c r="CJ139">
        <v>0</v>
      </c>
      <c r="CK139">
        <f>YEAR(tbl_Opportunity[[#This Row],[Close Date]])</f>
        <v>2017</v>
      </c>
    </row>
    <row r="140" spans="1:89">
      <c r="A140" t="s">
        <v>533</v>
      </c>
      <c r="B140" t="b">
        <v>0</v>
      </c>
      <c r="D140" t="b">
        <v>0</v>
      </c>
      <c r="H140" s="1">
        <v>43371</v>
      </c>
      <c r="I140" t="b">
        <v>1</v>
      </c>
      <c r="J140" t="s">
        <v>193</v>
      </c>
      <c r="O140" t="s">
        <v>194</v>
      </c>
      <c r="P140" t="b">
        <v>0</v>
      </c>
      <c r="Q140" s="2">
        <v>42474.845439814817</v>
      </c>
      <c r="R140" s="1"/>
      <c r="S140" t="b">
        <v>0</v>
      </c>
      <c r="U140" s="1"/>
      <c r="V140" t="b">
        <v>0</v>
      </c>
      <c r="W140" s="1">
        <v>43160</v>
      </c>
      <c r="X140">
        <v>3</v>
      </c>
      <c r="Y140">
        <v>2018</v>
      </c>
      <c r="Z140" t="s">
        <v>90</v>
      </c>
      <c r="AA140" t="s">
        <v>90</v>
      </c>
      <c r="AB140" t="b">
        <v>0</v>
      </c>
      <c r="AC140" t="b">
        <v>0</v>
      </c>
      <c r="AE140" t="b">
        <v>1</v>
      </c>
      <c r="AF140" t="b">
        <v>0</v>
      </c>
      <c r="AG140" t="b">
        <v>0</v>
      </c>
      <c r="AH140" t="s">
        <v>210</v>
      </c>
      <c r="AI140" t="b">
        <v>0</v>
      </c>
      <c r="AJ140" t="s">
        <v>211</v>
      </c>
      <c r="AK140" t="b">
        <v>0</v>
      </c>
      <c r="AL140" s="1">
        <v>43577</v>
      </c>
      <c r="AM140" t="s">
        <v>162</v>
      </c>
      <c r="AN140" s="2">
        <v>44297.837673611109</v>
      </c>
      <c r="AP140" s="2">
        <v>43627.845196759263</v>
      </c>
      <c r="AQ140" s="1"/>
      <c r="AS140" t="b">
        <v>0</v>
      </c>
      <c r="AU140" t="s">
        <v>216</v>
      </c>
      <c r="AV140" t="s">
        <v>213</v>
      </c>
      <c r="AY140" t="s">
        <v>236</v>
      </c>
      <c r="BB140" t="s">
        <v>534</v>
      </c>
      <c r="BD140" t="b">
        <v>0</v>
      </c>
      <c r="BH140" t="s">
        <v>199</v>
      </c>
      <c r="BI140" t="s">
        <v>200</v>
      </c>
      <c r="BJ140" t="s">
        <v>216</v>
      </c>
      <c r="BL140" t="s">
        <v>535</v>
      </c>
      <c r="BM140" t="s">
        <v>202</v>
      </c>
      <c r="BN140" t="s">
        <v>203</v>
      </c>
      <c r="BQ140" t="s">
        <v>204</v>
      </c>
      <c r="BR140" t="b">
        <v>0</v>
      </c>
      <c r="BT140" t="b">
        <v>0</v>
      </c>
      <c r="BW140" t="s">
        <v>97</v>
      </c>
      <c r="BX140" t="b">
        <v>0</v>
      </c>
      <c r="BY140" s="2">
        <v>44376.857557870368</v>
      </c>
      <c r="CB140" t="b">
        <v>0</v>
      </c>
      <c r="CC140" t="b">
        <v>0</v>
      </c>
      <c r="CF140">
        <v>54805</v>
      </c>
      <c r="CH140">
        <v>0</v>
      </c>
      <c r="CI140">
        <v>0</v>
      </c>
      <c r="CJ140">
        <v>0</v>
      </c>
      <c r="CK140">
        <f>YEAR(tbl_Opportunity[[#This Row],[Close Date]])</f>
        <v>2018</v>
      </c>
    </row>
    <row r="141" spans="1:89">
      <c r="A141" t="s">
        <v>536</v>
      </c>
      <c r="B141" t="b">
        <v>0</v>
      </c>
      <c r="D141" t="b">
        <v>0</v>
      </c>
      <c r="E141" t="s">
        <v>537</v>
      </c>
      <c r="H141" s="1">
        <v>42916</v>
      </c>
      <c r="I141" t="b">
        <v>0</v>
      </c>
      <c r="O141" t="s">
        <v>99</v>
      </c>
      <c r="P141" t="b">
        <v>1</v>
      </c>
      <c r="Q141" s="2">
        <v>42481.797384259262</v>
      </c>
      <c r="R141" s="1"/>
      <c r="S141" t="b">
        <v>0</v>
      </c>
      <c r="U141" s="1"/>
      <c r="V141" t="b">
        <v>0</v>
      </c>
      <c r="W141" s="1">
        <v>42767</v>
      </c>
      <c r="X141">
        <v>2</v>
      </c>
      <c r="Y141">
        <v>2017</v>
      </c>
      <c r="Z141" t="s">
        <v>161</v>
      </c>
      <c r="AA141" t="s">
        <v>161</v>
      </c>
      <c r="AB141" t="b">
        <v>0</v>
      </c>
      <c r="AC141" t="b">
        <v>0</v>
      </c>
      <c r="AE141" t="b">
        <v>0</v>
      </c>
      <c r="AF141" t="b">
        <v>0</v>
      </c>
      <c r="AG141" t="b">
        <v>0</v>
      </c>
      <c r="AH141" t="s">
        <v>210</v>
      </c>
      <c r="AI141" t="b">
        <v>0</v>
      </c>
      <c r="AK141" t="b">
        <v>0</v>
      </c>
      <c r="AL141" s="1"/>
      <c r="AM141" t="s">
        <v>162</v>
      </c>
      <c r="AN141" s="2">
        <v>44320.675555555557</v>
      </c>
      <c r="AP141" s="2">
        <v>42523.530486111114</v>
      </c>
      <c r="AQ141" s="1"/>
      <c r="AS141" t="b">
        <v>0</v>
      </c>
      <c r="AV141" t="s">
        <v>538</v>
      </c>
      <c r="BB141" t="s">
        <v>539</v>
      </c>
      <c r="BD141" t="b">
        <v>0</v>
      </c>
      <c r="BH141" t="s">
        <v>228</v>
      </c>
      <c r="BL141" t="s">
        <v>540</v>
      </c>
      <c r="BQ141" t="s">
        <v>165</v>
      </c>
      <c r="BR141" t="b">
        <v>0</v>
      </c>
      <c r="BT141" t="b">
        <v>0</v>
      </c>
      <c r="BW141" t="s">
        <v>339</v>
      </c>
      <c r="BX141" t="b">
        <v>0</v>
      </c>
      <c r="BY141" s="2">
        <v>44376.857557870368</v>
      </c>
      <c r="CB141" t="b">
        <v>0</v>
      </c>
      <c r="CC141" t="b">
        <v>0</v>
      </c>
      <c r="CF141">
        <v>79500</v>
      </c>
      <c r="CH141">
        <v>23850</v>
      </c>
      <c r="CI141">
        <v>30</v>
      </c>
      <c r="CJ141">
        <v>0</v>
      </c>
      <c r="CK141">
        <f>YEAR(tbl_Opportunity[[#This Row],[Close Date]])</f>
        <v>2017</v>
      </c>
    </row>
    <row r="142" spans="1:89">
      <c r="A142" t="s">
        <v>541</v>
      </c>
      <c r="B142" t="b">
        <v>0</v>
      </c>
      <c r="D142" t="b">
        <v>0</v>
      </c>
      <c r="H142" s="1">
        <v>42588</v>
      </c>
      <c r="I142" t="b">
        <v>1</v>
      </c>
      <c r="O142" t="s">
        <v>194</v>
      </c>
      <c r="P142" t="b">
        <v>1</v>
      </c>
      <c r="Q142" s="2">
        <v>42481.993958333333</v>
      </c>
      <c r="R142" s="1"/>
      <c r="S142" t="b">
        <v>0</v>
      </c>
      <c r="U142" s="1"/>
      <c r="V142" t="b">
        <v>0</v>
      </c>
      <c r="W142" s="1">
        <v>42430</v>
      </c>
      <c r="X142">
        <v>3</v>
      </c>
      <c r="Y142">
        <v>2016</v>
      </c>
      <c r="Z142" t="s">
        <v>8</v>
      </c>
      <c r="AA142" t="s">
        <v>8</v>
      </c>
      <c r="AB142" t="b">
        <v>0</v>
      </c>
      <c r="AC142" t="b">
        <v>0</v>
      </c>
      <c r="AE142" t="b">
        <v>1</v>
      </c>
      <c r="AF142" t="b">
        <v>0</v>
      </c>
      <c r="AG142" t="b">
        <v>0</v>
      </c>
      <c r="AH142" t="s">
        <v>210</v>
      </c>
      <c r="AI142" t="b">
        <v>0</v>
      </c>
      <c r="AJ142" t="s">
        <v>195</v>
      </c>
      <c r="AK142" t="b">
        <v>0</v>
      </c>
      <c r="AL142" s="1">
        <v>42908</v>
      </c>
      <c r="AM142" t="s">
        <v>162</v>
      </c>
      <c r="AN142" s="2">
        <v>44297.83829861111</v>
      </c>
      <c r="AP142" s="2">
        <v>43169.624513888892</v>
      </c>
      <c r="AQ142" s="1"/>
      <c r="AS142" t="b">
        <v>0</v>
      </c>
      <c r="AU142" t="s">
        <v>316</v>
      </c>
      <c r="AV142" t="s">
        <v>213</v>
      </c>
      <c r="BB142" t="s">
        <v>542</v>
      </c>
      <c r="BD142" t="b">
        <v>0</v>
      </c>
      <c r="BH142" t="s">
        <v>215</v>
      </c>
      <c r="BI142" t="s">
        <v>200</v>
      </c>
      <c r="BJ142" t="s">
        <v>250</v>
      </c>
      <c r="BL142" t="s">
        <v>543</v>
      </c>
      <c r="BM142" t="s">
        <v>202</v>
      </c>
      <c r="BN142" t="s">
        <v>203</v>
      </c>
      <c r="BQ142" t="s">
        <v>204</v>
      </c>
      <c r="BR142" t="b">
        <v>0</v>
      </c>
      <c r="BT142" t="b">
        <v>0</v>
      </c>
      <c r="BW142" t="s">
        <v>103</v>
      </c>
      <c r="BX142" t="b">
        <v>0</v>
      </c>
      <c r="BY142" s="2">
        <v>44376.857557870368</v>
      </c>
      <c r="BZ142" t="s">
        <v>217</v>
      </c>
      <c r="CB142" t="b">
        <v>0</v>
      </c>
      <c r="CC142" t="b">
        <v>1</v>
      </c>
      <c r="CF142">
        <v>51805</v>
      </c>
      <c r="CH142">
        <v>51805</v>
      </c>
      <c r="CI142">
        <v>100</v>
      </c>
      <c r="CJ142">
        <v>0</v>
      </c>
      <c r="CK142">
        <f>YEAR(tbl_Opportunity[[#This Row],[Close Date]])</f>
        <v>2016</v>
      </c>
    </row>
    <row r="143" spans="1:89">
      <c r="A143" t="s">
        <v>274</v>
      </c>
      <c r="B143" t="b">
        <v>0</v>
      </c>
      <c r="D143" t="b">
        <v>0</v>
      </c>
      <c r="H143" s="1">
        <v>43140</v>
      </c>
      <c r="I143" t="b">
        <v>1</v>
      </c>
      <c r="J143" t="s">
        <v>111</v>
      </c>
      <c r="L143" t="s">
        <v>544</v>
      </c>
      <c r="O143" t="s">
        <v>194</v>
      </c>
      <c r="P143" t="b">
        <v>0</v>
      </c>
      <c r="Q143" s="2">
        <v>42482.396134259259</v>
      </c>
      <c r="R143" s="1"/>
      <c r="S143" t="b">
        <v>0</v>
      </c>
      <c r="U143" s="1"/>
      <c r="V143" t="b">
        <v>0</v>
      </c>
      <c r="W143" s="1">
        <v>43101</v>
      </c>
      <c r="X143">
        <v>1</v>
      </c>
      <c r="Y143">
        <v>2018</v>
      </c>
      <c r="Z143" t="s">
        <v>90</v>
      </c>
      <c r="AA143" t="s">
        <v>90</v>
      </c>
      <c r="AB143" t="b">
        <v>0</v>
      </c>
      <c r="AC143" t="b">
        <v>0</v>
      </c>
      <c r="AE143" t="b">
        <v>1</v>
      </c>
      <c r="AF143" t="b">
        <v>0</v>
      </c>
      <c r="AG143" t="b">
        <v>0</v>
      </c>
      <c r="AH143" t="s">
        <v>210</v>
      </c>
      <c r="AI143" t="b">
        <v>0</v>
      </c>
      <c r="AK143" t="b">
        <v>0</v>
      </c>
      <c r="AL143" s="1">
        <v>42969</v>
      </c>
      <c r="AM143" t="s">
        <v>162</v>
      </c>
      <c r="AN143" s="2">
        <v>44296.959062499998</v>
      </c>
      <c r="AP143" s="2">
        <v>43174.740486111114</v>
      </c>
      <c r="AQ143" s="1"/>
      <c r="AS143" t="b">
        <v>0</v>
      </c>
      <c r="AU143" t="s">
        <v>216</v>
      </c>
      <c r="AV143" t="s">
        <v>248</v>
      </c>
      <c r="BB143" t="s">
        <v>545</v>
      </c>
      <c r="BD143" t="b">
        <v>0</v>
      </c>
      <c r="BH143" t="s">
        <v>260</v>
      </c>
      <c r="BI143" t="s">
        <v>200</v>
      </c>
      <c r="BJ143" t="s">
        <v>216</v>
      </c>
      <c r="BN143" t="s">
        <v>203</v>
      </c>
      <c r="BQ143" t="s">
        <v>204</v>
      </c>
      <c r="BR143" t="b">
        <v>0</v>
      </c>
      <c r="BT143" t="b">
        <v>0</v>
      </c>
      <c r="BW143" t="s">
        <v>97</v>
      </c>
      <c r="BX143" t="b">
        <v>0</v>
      </c>
      <c r="BY143" s="2">
        <v>44376.857557870368</v>
      </c>
      <c r="CB143" t="b">
        <v>0</v>
      </c>
      <c r="CC143" t="b">
        <v>0</v>
      </c>
      <c r="CF143">
        <v>54805</v>
      </c>
      <c r="CH143">
        <v>0</v>
      </c>
      <c r="CI143">
        <v>0</v>
      </c>
      <c r="CJ143">
        <v>0</v>
      </c>
      <c r="CK143">
        <f>YEAR(tbl_Opportunity[[#This Row],[Close Date]])</f>
        <v>2018</v>
      </c>
    </row>
    <row r="144" spans="1:89">
      <c r="A144" t="s">
        <v>546</v>
      </c>
      <c r="B144" t="b">
        <v>0</v>
      </c>
      <c r="D144" t="b">
        <v>0</v>
      </c>
      <c r="E144" t="s">
        <v>246</v>
      </c>
      <c r="H144" s="1">
        <v>44099</v>
      </c>
      <c r="I144" t="b">
        <v>1</v>
      </c>
      <c r="J144" t="s">
        <v>140</v>
      </c>
      <c r="O144" t="s">
        <v>194</v>
      </c>
      <c r="P144" t="b">
        <v>1</v>
      </c>
      <c r="Q144" s="2">
        <v>42484.755370370367</v>
      </c>
      <c r="R144" s="1"/>
      <c r="S144" t="b">
        <v>0</v>
      </c>
      <c r="U144" s="1"/>
      <c r="V144" t="b">
        <v>0</v>
      </c>
      <c r="W144" s="1">
        <v>43891</v>
      </c>
      <c r="X144">
        <v>3</v>
      </c>
      <c r="Y144">
        <v>2020</v>
      </c>
      <c r="Z144" t="s">
        <v>90</v>
      </c>
      <c r="AA144" t="s">
        <v>90</v>
      </c>
      <c r="AB144" t="b">
        <v>0</v>
      </c>
      <c r="AC144" t="b">
        <v>0</v>
      </c>
      <c r="AE144" t="b">
        <v>1</v>
      </c>
      <c r="AF144" t="b">
        <v>0</v>
      </c>
      <c r="AG144" t="b">
        <v>0</v>
      </c>
      <c r="AH144" t="s">
        <v>210</v>
      </c>
      <c r="AI144" t="b">
        <v>0</v>
      </c>
      <c r="AJ144" t="s">
        <v>433</v>
      </c>
      <c r="AK144" t="b">
        <v>0</v>
      </c>
      <c r="AL144" s="1">
        <v>43663</v>
      </c>
      <c r="AM144" t="s">
        <v>162</v>
      </c>
      <c r="AN144" s="2">
        <v>44296.959062499998</v>
      </c>
      <c r="AP144" s="2">
        <v>43952.842361111114</v>
      </c>
      <c r="AQ144" s="1"/>
      <c r="AS144" t="b">
        <v>0</v>
      </c>
      <c r="AU144" t="s">
        <v>547</v>
      </c>
      <c r="AV144" t="s">
        <v>248</v>
      </c>
      <c r="AY144" t="s">
        <v>236</v>
      </c>
      <c r="AZ144" t="s">
        <v>435</v>
      </c>
      <c r="BB144" t="s">
        <v>548</v>
      </c>
      <c r="BD144" t="b">
        <v>0</v>
      </c>
      <c r="BH144" t="s">
        <v>215</v>
      </c>
      <c r="BI144" t="s">
        <v>549</v>
      </c>
      <c r="BJ144" t="s">
        <v>216</v>
      </c>
      <c r="BL144" t="s">
        <v>550</v>
      </c>
      <c r="BM144" t="s">
        <v>202</v>
      </c>
      <c r="BN144" t="s">
        <v>203</v>
      </c>
      <c r="BP144" t="s">
        <v>551</v>
      </c>
      <c r="BQ144" t="s">
        <v>204</v>
      </c>
      <c r="BR144" t="b">
        <v>0</v>
      </c>
      <c r="BT144" t="b">
        <v>0</v>
      </c>
      <c r="BW144" t="s">
        <v>97</v>
      </c>
      <c r="BX144" t="b">
        <v>0</v>
      </c>
      <c r="BY144" s="2">
        <v>44376.857557870368</v>
      </c>
      <c r="BZ144" t="s">
        <v>217</v>
      </c>
      <c r="CB144" t="b">
        <v>0</v>
      </c>
      <c r="CC144" t="b">
        <v>0</v>
      </c>
      <c r="CF144">
        <v>86045</v>
      </c>
      <c r="CH144">
        <v>0</v>
      </c>
      <c r="CI144">
        <v>0</v>
      </c>
      <c r="CJ144">
        <v>0</v>
      </c>
      <c r="CK144">
        <f>YEAR(tbl_Opportunity[[#This Row],[Close Date]])</f>
        <v>2020</v>
      </c>
    </row>
    <row r="145" spans="1:89">
      <c r="A145" t="s">
        <v>208</v>
      </c>
      <c r="B145" t="b">
        <v>0</v>
      </c>
      <c r="D145" t="b">
        <v>0</v>
      </c>
      <c r="H145" s="1">
        <v>42916</v>
      </c>
      <c r="I145" t="b">
        <v>1</v>
      </c>
      <c r="J145" t="s">
        <v>193</v>
      </c>
      <c r="O145" t="s">
        <v>194</v>
      </c>
      <c r="P145" t="b">
        <v>1</v>
      </c>
      <c r="Q145" s="2">
        <v>42486.024745370371</v>
      </c>
      <c r="R145" s="1"/>
      <c r="S145" t="b">
        <v>0</v>
      </c>
      <c r="U145" s="1"/>
      <c r="V145" t="b">
        <v>0</v>
      </c>
      <c r="W145" s="1">
        <v>42767</v>
      </c>
      <c r="X145">
        <v>2</v>
      </c>
      <c r="Y145">
        <v>2017</v>
      </c>
      <c r="Z145" t="s">
        <v>90</v>
      </c>
      <c r="AA145" t="s">
        <v>90</v>
      </c>
      <c r="AB145" t="b">
        <v>0</v>
      </c>
      <c r="AC145" t="b">
        <v>0</v>
      </c>
      <c r="AE145" t="b">
        <v>1</v>
      </c>
      <c r="AF145" t="b">
        <v>0</v>
      </c>
      <c r="AG145" t="b">
        <v>0</v>
      </c>
      <c r="AH145" t="s">
        <v>121</v>
      </c>
      <c r="AI145" t="b">
        <v>0</v>
      </c>
      <c r="AK145" t="b">
        <v>0</v>
      </c>
      <c r="AL145" s="1">
        <v>43578</v>
      </c>
      <c r="AM145" t="s">
        <v>162</v>
      </c>
      <c r="AN145" s="2">
        <v>44297.83829861111</v>
      </c>
      <c r="AP145" s="2">
        <v>43627.817418981482</v>
      </c>
      <c r="AQ145" s="1"/>
      <c r="AS145" t="b">
        <v>0</v>
      </c>
      <c r="AU145" t="s">
        <v>216</v>
      </c>
      <c r="AV145" t="s">
        <v>213</v>
      </c>
      <c r="BB145" t="s">
        <v>552</v>
      </c>
      <c r="BD145" t="b">
        <v>0</v>
      </c>
      <c r="BH145" t="s">
        <v>199</v>
      </c>
      <c r="BI145" t="s">
        <v>200</v>
      </c>
      <c r="BJ145" t="s">
        <v>216</v>
      </c>
      <c r="BL145" t="s">
        <v>553</v>
      </c>
      <c r="BM145" t="s">
        <v>202</v>
      </c>
      <c r="BN145" t="s">
        <v>203</v>
      </c>
      <c r="BQ145" t="s">
        <v>204</v>
      </c>
      <c r="BR145" t="b">
        <v>0</v>
      </c>
      <c r="BT145" t="b">
        <v>0</v>
      </c>
      <c r="BW145" t="s">
        <v>97</v>
      </c>
      <c r="BX145" t="b">
        <v>0</v>
      </c>
      <c r="BY145" s="2">
        <v>44376.857557870368</v>
      </c>
      <c r="CB145" t="b">
        <v>0</v>
      </c>
      <c r="CC145" t="b">
        <v>0</v>
      </c>
      <c r="CF145">
        <v>54805</v>
      </c>
      <c r="CH145">
        <v>0</v>
      </c>
      <c r="CI145">
        <v>0</v>
      </c>
      <c r="CJ145">
        <v>0</v>
      </c>
      <c r="CK145">
        <f>YEAR(tbl_Opportunity[[#This Row],[Close Date]])</f>
        <v>2017</v>
      </c>
    </row>
    <row r="146" spans="1:89">
      <c r="A146" t="s">
        <v>554</v>
      </c>
      <c r="B146" t="b">
        <v>0</v>
      </c>
      <c r="D146" t="b">
        <v>0</v>
      </c>
      <c r="H146" s="1">
        <v>43831</v>
      </c>
      <c r="I146" t="b">
        <v>1</v>
      </c>
      <c r="J146" t="s">
        <v>193</v>
      </c>
      <c r="O146" t="s">
        <v>194</v>
      </c>
      <c r="P146" t="b">
        <v>0</v>
      </c>
      <c r="Q146" s="2">
        <v>42486.029108796298</v>
      </c>
      <c r="R146" s="1"/>
      <c r="S146" t="b">
        <v>0</v>
      </c>
      <c r="U146" s="1"/>
      <c r="V146" t="b">
        <v>0</v>
      </c>
      <c r="W146" s="1">
        <v>43831</v>
      </c>
      <c r="X146">
        <v>1</v>
      </c>
      <c r="Y146">
        <v>2020</v>
      </c>
      <c r="Z146" t="s">
        <v>90</v>
      </c>
      <c r="AA146" t="s">
        <v>90</v>
      </c>
      <c r="AB146" t="b">
        <v>0</v>
      </c>
      <c r="AC146" t="b">
        <v>0</v>
      </c>
      <c r="AE146" t="b">
        <v>1</v>
      </c>
      <c r="AF146" t="b">
        <v>0</v>
      </c>
      <c r="AG146" t="b">
        <v>0</v>
      </c>
      <c r="AH146" t="s">
        <v>121</v>
      </c>
      <c r="AI146" t="b">
        <v>0</v>
      </c>
      <c r="AK146" t="b">
        <v>0</v>
      </c>
      <c r="AL146" s="1">
        <v>43612</v>
      </c>
      <c r="AM146" t="s">
        <v>162</v>
      </c>
      <c r="AN146" s="2">
        <v>44297.841400462959</v>
      </c>
      <c r="AP146" s="2">
        <v>43818.851921296293</v>
      </c>
      <c r="AQ146" s="1"/>
      <c r="AS146" t="b">
        <v>0</v>
      </c>
      <c r="AU146" t="s">
        <v>216</v>
      </c>
      <c r="AV146" t="s">
        <v>93</v>
      </c>
      <c r="BB146" t="s">
        <v>555</v>
      </c>
      <c r="BD146" t="b">
        <v>0</v>
      </c>
      <c r="BH146" t="s">
        <v>406</v>
      </c>
      <c r="BI146" t="s">
        <v>200</v>
      </c>
      <c r="BJ146" t="s">
        <v>216</v>
      </c>
      <c r="BL146" t="s">
        <v>556</v>
      </c>
      <c r="BM146" t="s">
        <v>202</v>
      </c>
      <c r="BN146" t="s">
        <v>203</v>
      </c>
      <c r="BQ146" t="s">
        <v>204</v>
      </c>
      <c r="BR146" t="b">
        <v>0</v>
      </c>
      <c r="BT146" t="b">
        <v>0</v>
      </c>
      <c r="BW146" t="s">
        <v>97</v>
      </c>
      <c r="BX146" t="b">
        <v>0</v>
      </c>
      <c r="BY146" s="2">
        <v>44376.857557870368</v>
      </c>
      <c r="CB146" t="b">
        <v>0</v>
      </c>
      <c r="CC146" t="b">
        <v>0</v>
      </c>
      <c r="CF146">
        <v>54805</v>
      </c>
      <c r="CH146">
        <v>0</v>
      </c>
      <c r="CI146">
        <v>0</v>
      </c>
      <c r="CJ146">
        <v>0</v>
      </c>
      <c r="CK146">
        <f>YEAR(tbl_Opportunity[[#This Row],[Close Date]])</f>
        <v>2020</v>
      </c>
    </row>
    <row r="147" spans="1:89">
      <c r="A147" t="s">
        <v>132</v>
      </c>
      <c r="B147" t="b">
        <v>0</v>
      </c>
      <c r="D147" t="b">
        <v>0</v>
      </c>
      <c r="H147" s="1">
        <v>42577</v>
      </c>
      <c r="I147" t="b">
        <v>1</v>
      </c>
      <c r="L147" t="s">
        <v>526</v>
      </c>
      <c r="O147" t="s">
        <v>89</v>
      </c>
      <c r="P147" t="b">
        <v>0</v>
      </c>
      <c r="Q147" s="2">
        <v>42486.614710648151</v>
      </c>
      <c r="R147" s="1"/>
      <c r="S147" t="b">
        <v>0</v>
      </c>
      <c r="U147" s="1"/>
      <c r="V147" t="b">
        <v>0</v>
      </c>
      <c r="W147" s="1">
        <v>42430</v>
      </c>
      <c r="X147">
        <v>3</v>
      </c>
      <c r="Y147">
        <v>2016</v>
      </c>
      <c r="Z147" t="s">
        <v>90</v>
      </c>
      <c r="AA147" t="s">
        <v>90</v>
      </c>
      <c r="AB147" t="b">
        <v>0</v>
      </c>
      <c r="AC147" t="b">
        <v>0</v>
      </c>
      <c r="AE147" t="b">
        <v>1</v>
      </c>
      <c r="AF147" t="b">
        <v>0</v>
      </c>
      <c r="AG147" t="b">
        <v>0</v>
      </c>
      <c r="AH147" t="s">
        <v>121</v>
      </c>
      <c r="AI147" t="b">
        <v>0</v>
      </c>
      <c r="AK147" t="b">
        <v>0</v>
      </c>
      <c r="AL147" s="1"/>
      <c r="AM147" t="s">
        <v>162</v>
      </c>
      <c r="AN147" s="2">
        <v>44297.8278587963</v>
      </c>
      <c r="AP147" s="2">
        <v>43836.76290509259</v>
      </c>
      <c r="AQ147" s="1"/>
      <c r="AS147" t="b">
        <v>0</v>
      </c>
      <c r="AV147" t="s">
        <v>153</v>
      </c>
      <c r="BB147" t="s">
        <v>557</v>
      </c>
      <c r="BD147" t="b">
        <v>0</v>
      </c>
      <c r="BH147" t="s">
        <v>89</v>
      </c>
      <c r="BI147" t="s">
        <v>150</v>
      </c>
      <c r="BQ147" t="s">
        <v>96</v>
      </c>
      <c r="BR147" t="b">
        <v>0</v>
      </c>
      <c r="BT147" t="b">
        <v>0</v>
      </c>
      <c r="BW147" t="s">
        <v>97</v>
      </c>
      <c r="BX147" t="b">
        <v>0</v>
      </c>
      <c r="BY147" s="2">
        <v>44376.857557870368</v>
      </c>
      <c r="CB147" t="b">
        <v>0</v>
      </c>
      <c r="CC147" t="b">
        <v>0</v>
      </c>
      <c r="CF147">
        <v>449988</v>
      </c>
      <c r="CH147">
        <v>0</v>
      </c>
      <c r="CI147">
        <v>0</v>
      </c>
      <c r="CJ147">
        <v>0</v>
      </c>
      <c r="CK147">
        <f>YEAR(tbl_Opportunity[[#This Row],[Close Date]])</f>
        <v>2016</v>
      </c>
    </row>
    <row r="148" spans="1:89">
      <c r="A148" t="s">
        <v>558</v>
      </c>
      <c r="B148" t="b">
        <v>0</v>
      </c>
      <c r="D148" t="b">
        <v>0</v>
      </c>
      <c r="H148" s="1">
        <v>43100</v>
      </c>
      <c r="I148" t="b">
        <v>1</v>
      </c>
      <c r="J148" t="s">
        <v>140</v>
      </c>
      <c r="O148" t="s">
        <v>142</v>
      </c>
      <c r="P148" t="b">
        <v>0</v>
      </c>
      <c r="Q148" s="2">
        <v>42487.708402777775</v>
      </c>
      <c r="R148" s="1"/>
      <c r="S148" t="b">
        <v>0</v>
      </c>
      <c r="U148" s="1"/>
      <c r="V148" t="b">
        <v>0</v>
      </c>
      <c r="W148" s="1">
        <v>42826</v>
      </c>
      <c r="X148">
        <v>4</v>
      </c>
      <c r="Y148">
        <v>2017</v>
      </c>
      <c r="Z148" t="s">
        <v>90</v>
      </c>
      <c r="AA148" t="s">
        <v>90</v>
      </c>
      <c r="AB148" t="b">
        <v>0</v>
      </c>
      <c r="AC148" t="b">
        <v>0</v>
      </c>
      <c r="AE148" t="b">
        <v>1</v>
      </c>
      <c r="AF148" t="b">
        <v>0</v>
      </c>
      <c r="AG148" t="b">
        <v>0</v>
      </c>
      <c r="AH148" t="s">
        <v>121</v>
      </c>
      <c r="AI148" t="b">
        <v>0</v>
      </c>
      <c r="AK148" t="b">
        <v>0</v>
      </c>
      <c r="AL148" s="1">
        <v>43748</v>
      </c>
      <c r="AM148" t="s">
        <v>162</v>
      </c>
      <c r="AN148" s="2">
        <v>44297.837673611109</v>
      </c>
      <c r="AP148" s="2">
        <v>43836.76290509259</v>
      </c>
      <c r="AQ148" s="1"/>
      <c r="AS148" t="b">
        <v>0</v>
      </c>
      <c r="AV148" t="s">
        <v>213</v>
      </c>
      <c r="BB148" t="s">
        <v>559</v>
      </c>
      <c r="BD148" t="b">
        <v>0</v>
      </c>
      <c r="BH148" t="s">
        <v>142</v>
      </c>
      <c r="BI148" t="s">
        <v>150</v>
      </c>
      <c r="BQ148" t="s">
        <v>96</v>
      </c>
      <c r="BR148" t="b">
        <v>0</v>
      </c>
      <c r="BT148" t="b">
        <v>0</v>
      </c>
      <c r="BW148" t="s">
        <v>97</v>
      </c>
      <c r="BX148" t="b">
        <v>0</v>
      </c>
      <c r="BY148" s="2">
        <v>44376.857557870368</v>
      </c>
      <c r="CB148" t="b">
        <v>0</v>
      </c>
      <c r="CC148" t="b">
        <v>0</v>
      </c>
      <c r="CF148">
        <v>71500</v>
      </c>
      <c r="CH148">
        <v>0</v>
      </c>
      <c r="CI148">
        <v>0</v>
      </c>
      <c r="CJ148">
        <v>0</v>
      </c>
      <c r="CK148">
        <f>YEAR(tbl_Opportunity[[#This Row],[Close Date]])</f>
        <v>2017</v>
      </c>
    </row>
    <row r="149" spans="1:89">
      <c r="A149" t="s">
        <v>560</v>
      </c>
      <c r="B149" t="b">
        <v>0</v>
      </c>
      <c r="D149" t="b">
        <v>0</v>
      </c>
      <c r="H149" s="1">
        <v>42643</v>
      </c>
      <c r="I149" t="b">
        <v>1</v>
      </c>
      <c r="J149" t="s">
        <v>140</v>
      </c>
      <c r="O149" t="s">
        <v>142</v>
      </c>
      <c r="P149" t="b">
        <v>0</v>
      </c>
      <c r="Q149" s="2">
        <v>42487.758171296293</v>
      </c>
      <c r="R149" s="1"/>
      <c r="S149" t="b">
        <v>0</v>
      </c>
      <c r="U149" s="1"/>
      <c r="V149" t="b">
        <v>0</v>
      </c>
      <c r="W149" s="1">
        <v>42430</v>
      </c>
      <c r="X149">
        <v>3</v>
      </c>
      <c r="Y149">
        <v>2016</v>
      </c>
      <c r="Z149" t="s">
        <v>90</v>
      </c>
      <c r="AA149" t="s">
        <v>90</v>
      </c>
      <c r="AB149" t="b">
        <v>0</v>
      </c>
      <c r="AC149" t="b">
        <v>0</v>
      </c>
      <c r="AE149" t="b">
        <v>1</v>
      </c>
      <c r="AF149" t="b">
        <v>0</v>
      </c>
      <c r="AG149" t="b">
        <v>0</v>
      </c>
      <c r="AH149" t="s">
        <v>219</v>
      </c>
      <c r="AI149" t="b">
        <v>0</v>
      </c>
      <c r="AK149" t="b">
        <v>0</v>
      </c>
      <c r="AL149" s="1">
        <v>42474</v>
      </c>
      <c r="AM149" t="s">
        <v>162</v>
      </c>
      <c r="AN149" s="2">
        <v>44297.8278587963</v>
      </c>
      <c r="AP149" s="2">
        <v>43836.76290509259</v>
      </c>
      <c r="AQ149" s="1"/>
      <c r="AS149" t="b">
        <v>0</v>
      </c>
      <c r="AV149" t="s">
        <v>153</v>
      </c>
      <c r="BB149" t="s">
        <v>561</v>
      </c>
      <c r="BD149" t="b">
        <v>0</v>
      </c>
      <c r="BH149" t="s">
        <v>142</v>
      </c>
      <c r="BI149" t="s">
        <v>150</v>
      </c>
      <c r="BQ149" t="s">
        <v>96</v>
      </c>
      <c r="BR149" t="b">
        <v>0</v>
      </c>
      <c r="BT149" t="b">
        <v>0</v>
      </c>
      <c r="BW149" t="s">
        <v>97</v>
      </c>
      <c r="BX149" t="b">
        <v>0</v>
      </c>
      <c r="BY149" s="2">
        <v>44376.857557870368</v>
      </c>
      <c r="CB149" t="b">
        <v>0</v>
      </c>
      <c r="CC149" t="b">
        <v>0</v>
      </c>
      <c r="CF149">
        <v>71500</v>
      </c>
      <c r="CH149">
        <v>0</v>
      </c>
      <c r="CI149">
        <v>0</v>
      </c>
      <c r="CJ149">
        <v>0</v>
      </c>
      <c r="CK149">
        <f>YEAR(tbl_Opportunity[[#This Row],[Close Date]])</f>
        <v>2016</v>
      </c>
    </row>
    <row r="150" spans="1:89">
      <c r="A150" t="s">
        <v>432</v>
      </c>
      <c r="B150" t="b">
        <v>0</v>
      </c>
      <c r="D150" t="b">
        <v>0</v>
      </c>
      <c r="H150" s="1">
        <v>43462</v>
      </c>
      <c r="I150" t="b">
        <v>1</v>
      </c>
      <c r="J150" t="s">
        <v>193</v>
      </c>
      <c r="O150" t="s">
        <v>194</v>
      </c>
      <c r="P150" t="b">
        <v>0</v>
      </c>
      <c r="Q150" s="2">
        <v>42490.814930555556</v>
      </c>
      <c r="R150" s="1"/>
      <c r="S150" t="b">
        <v>0</v>
      </c>
      <c r="U150" s="1"/>
      <c r="V150" t="b">
        <v>0</v>
      </c>
      <c r="W150" s="1">
        <v>43191</v>
      </c>
      <c r="X150">
        <v>4</v>
      </c>
      <c r="Y150">
        <v>2018</v>
      </c>
      <c r="Z150" t="s">
        <v>90</v>
      </c>
      <c r="AA150" t="s">
        <v>90</v>
      </c>
      <c r="AB150" t="b">
        <v>0</v>
      </c>
      <c r="AC150" t="b">
        <v>0</v>
      </c>
      <c r="AE150" t="b">
        <v>1</v>
      </c>
      <c r="AF150" t="b">
        <v>0</v>
      </c>
      <c r="AG150" t="b">
        <v>0</v>
      </c>
      <c r="AH150" t="s">
        <v>219</v>
      </c>
      <c r="AI150" t="b">
        <v>0</v>
      </c>
      <c r="AK150" t="b">
        <v>0</v>
      </c>
      <c r="AL150" s="1">
        <v>43605</v>
      </c>
      <c r="AM150" t="s">
        <v>162</v>
      </c>
      <c r="AN150" s="2">
        <v>44296.959062499998</v>
      </c>
      <c r="AP150" s="2">
        <v>43602.527557870373</v>
      </c>
      <c r="AQ150" s="1"/>
      <c r="AS150" t="b">
        <v>0</v>
      </c>
      <c r="AU150" t="s">
        <v>562</v>
      </c>
      <c r="AV150" t="s">
        <v>248</v>
      </c>
      <c r="BB150" t="s">
        <v>563</v>
      </c>
      <c r="BD150" t="b">
        <v>0</v>
      </c>
      <c r="BH150" t="s">
        <v>215</v>
      </c>
      <c r="BI150" t="s">
        <v>200</v>
      </c>
      <c r="BJ150" t="s">
        <v>250</v>
      </c>
      <c r="BL150" t="s">
        <v>564</v>
      </c>
      <c r="BM150" t="s">
        <v>202</v>
      </c>
      <c r="BN150" t="s">
        <v>203</v>
      </c>
      <c r="BQ150" t="s">
        <v>204</v>
      </c>
      <c r="BR150" t="b">
        <v>0</v>
      </c>
      <c r="BT150" t="b">
        <v>0</v>
      </c>
      <c r="BW150" t="s">
        <v>97</v>
      </c>
      <c r="BX150" t="b">
        <v>0</v>
      </c>
      <c r="BY150" s="2">
        <v>44376.857557870368</v>
      </c>
      <c r="BZ150" t="s">
        <v>217</v>
      </c>
      <c r="CB150" t="b">
        <v>0</v>
      </c>
      <c r="CC150" t="b">
        <v>0</v>
      </c>
      <c r="CF150">
        <v>54805</v>
      </c>
      <c r="CH150">
        <v>0</v>
      </c>
      <c r="CI150">
        <v>0</v>
      </c>
      <c r="CJ150">
        <v>0</v>
      </c>
      <c r="CK150">
        <f>YEAR(tbl_Opportunity[[#This Row],[Close Date]])</f>
        <v>2018</v>
      </c>
    </row>
    <row r="151" spans="1:89">
      <c r="A151" t="s">
        <v>432</v>
      </c>
      <c r="B151" t="b">
        <v>0</v>
      </c>
      <c r="D151" t="b">
        <v>0</v>
      </c>
      <c r="H151" s="1">
        <v>43736</v>
      </c>
      <c r="I151" t="b">
        <v>1</v>
      </c>
      <c r="J151" t="s">
        <v>193</v>
      </c>
      <c r="O151" t="s">
        <v>194</v>
      </c>
      <c r="P151" t="b">
        <v>0</v>
      </c>
      <c r="Q151" s="2">
        <v>42492.674664351849</v>
      </c>
      <c r="R151" s="1"/>
      <c r="S151" t="b">
        <v>0</v>
      </c>
      <c r="U151" s="1"/>
      <c r="V151" t="b">
        <v>0</v>
      </c>
      <c r="W151" s="1">
        <v>43525</v>
      </c>
      <c r="X151">
        <v>3</v>
      </c>
      <c r="Y151">
        <v>2019</v>
      </c>
      <c r="Z151" t="s">
        <v>90</v>
      </c>
      <c r="AA151" t="s">
        <v>90</v>
      </c>
      <c r="AB151" t="b">
        <v>0</v>
      </c>
      <c r="AC151" t="b">
        <v>0</v>
      </c>
      <c r="AE151" t="b">
        <v>1</v>
      </c>
      <c r="AF151" t="b">
        <v>0</v>
      </c>
      <c r="AG151" t="b">
        <v>0</v>
      </c>
      <c r="AH151" t="s">
        <v>219</v>
      </c>
      <c r="AI151" t="b">
        <v>0</v>
      </c>
      <c r="AK151" t="b">
        <v>0</v>
      </c>
      <c r="AL151" s="1">
        <v>43605</v>
      </c>
      <c r="AM151" t="s">
        <v>162</v>
      </c>
      <c r="AN151" s="2">
        <v>44296.959062499998</v>
      </c>
      <c r="AP151" s="2">
        <v>43663.450949074075</v>
      </c>
      <c r="AQ151" s="1"/>
      <c r="AS151" t="b">
        <v>0</v>
      </c>
      <c r="AU151" t="s">
        <v>212</v>
      </c>
      <c r="AV151" t="s">
        <v>248</v>
      </c>
      <c r="BB151" t="s">
        <v>565</v>
      </c>
      <c r="BD151" t="b">
        <v>0</v>
      </c>
      <c r="BH151" t="s">
        <v>215</v>
      </c>
      <c r="BI151" t="s">
        <v>200</v>
      </c>
      <c r="BJ151" t="s">
        <v>216</v>
      </c>
      <c r="BL151" t="s">
        <v>566</v>
      </c>
      <c r="BM151" t="s">
        <v>202</v>
      </c>
      <c r="BN151" t="s">
        <v>203</v>
      </c>
      <c r="BQ151" t="s">
        <v>204</v>
      </c>
      <c r="BR151" t="b">
        <v>0</v>
      </c>
      <c r="BT151" t="b">
        <v>0</v>
      </c>
      <c r="BW151" t="s">
        <v>97</v>
      </c>
      <c r="BX151" t="b">
        <v>0</v>
      </c>
      <c r="BY151" s="2">
        <v>44376.857557870368</v>
      </c>
      <c r="BZ151" t="s">
        <v>217</v>
      </c>
      <c r="CB151" t="b">
        <v>0</v>
      </c>
      <c r="CC151" t="b">
        <v>0</v>
      </c>
      <c r="CF151">
        <v>54805</v>
      </c>
      <c r="CH151">
        <v>0</v>
      </c>
      <c r="CI151">
        <v>0</v>
      </c>
      <c r="CJ151">
        <v>0</v>
      </c>
      <c r="CK151">
        <f>YEAR(tbl_Opportunity[[#This Row],[Close Date]])</f>
        <v>2019</v>
      </c>
    </row>
    <row r="152" spans="1:89">
      <c r="A152" t="s">
        <v>223</v>
      </c>
      <c r="B152" t="b">
        <v>0</v>
      </c>
      <c r="D152" t="b">
        <v>0</v>
      </c>
      <c r="H152" s="1">
        <v>42489</v>
      </c>
      <c r="I152" t="b">
        <v>1</v>
      </c>
      <c r="L152" t="s">
        <v>567</v>
      </c>
      <c r="O152" t="s">
        <v>194</v>
      </c>
      <c r="P152" t="b">
        <v>0</v>
      </c>
      <c r="Q152" s="2">
        <v>42495.031527777777</v>
      </c>
      <c r="R152" s="1"/>
      <c r="S152" t="b">
        <v>0</v>
      </c>
      <c r="U152" s="1"/>
      <c r="V152" t="b">
        <v>0</v>
      </c>
      <c r="W152" s="1">
        <v>42401</v>
      </c>
      <c r="X152">
        <v>2</v>
      </c>
      <c r="Y152">
        <v>2016</v>
      </c>
      <c r="Z152" t="s">
        <v>8</v>
      </c>
      <c r="AA152" t="s">
        <v>8</v>
      </c>
      <c r="AB152" t="b">
        <v>0</v>
      </c>
      <c r="AC152" t="b">
        <v>0</v>
      </c>
      <c r="AE152" t="b">
        <v>1</v>
      </c>
      <c r="AF152" t="b">
        <v>0</v>
      </c>
      <c r="AG152" t="b">
        <v>0</v>
      </c>
      <c r="AH152" t="s">
        <v>219</v>
      </c>
      <c r="AI152" t="b">
        <v>0</v>
      </c>
      <c r="AJ152" t="s">
        <v>211</v>
      </c>
      <c r="AK152" t="b">
        <v>0</v>
      </c>
      <c r="AL152" s="1">
        <v>42908</v>
      </c>
      <c r="AM152" t="s">
        <v>162</v>
      </c>
      <c r="AN152" s="2">
        <v>44297.837673611109</v>
      </c>
      <c r="AP152" s="2">
        <v>43169.630393518521</v>
      </c>
      <c r="AQ152" s="1"/>
      <c r="AS152" t="b">
        <v>0</v>
      </c>
      <c r="AU152" t="s">
        <v>346</v>
      </c>
      <c r="AV152" t="s">
        <v>213</v>
      </c>
      <c r="BB152" t="s">
        <v>568</v>
      </c>
      <c r="BD152" t="b">
        <v>0</v>
      </c>
      <c r="BH152" t="s">
        <v>215</v>
      </c>
      <c r="BI152" t="s">
        <v>200</v>
      </c>
      <c r="BJ152" t="s">
        <v>216</v>
      </c>
      <c r="BM152" t="s">
        <v>202</v>
      </c>
      <c r="BN152" t="s">
        <v>203</v>
      </c>
      <c r="BQ152" t="s">
        <v>204</v>
      </c>
      <c r="BR152" t="b">
        <v>0</v>
      </c>
      <c r="BT152" t="b">
        <v>0</v>
      </c>
      <c r="BW152" t="s">
        <v>103</v>
      </c>
      <c r="BX152" t="b">
        <v>0</v>
      </c>
      <c r="BY152" s="2">
        <v>44376.857557870368</v>
      </c>
      <c r="BZ152" t="s">
        <v>217</v>
      </c>
      <c r="CB152" t="b">
        <v>0</v>
      </c>
      <c r="CC152" t="b">
        <v>1</v>
      </c>
      <c r="CF152">
        <v>19950</v>
      </c>
      <c r="CH152">
        <v>19950</v>
      </c>
      <c r="CI152">
        <v>100</v>
      </c>
      <c r="CJ152">
        <v>0</v>
      </c>
      <c r="CK152">
        <f>YEAR(tbl_Opportunity[[#This Row],[Close Date]])</f>
        <v>2016</v>
      </c>
    </row>
    <row r="153" spans="1:89">
      <c r="A153" t="s">
        <v>569</v>
      </c>
      <c r="B153" t="b">
        <v>0</v>
      </c>
      <c r="D153" t="b">
        <v>0</v>
      </c>
      <c r="H153" s="1">
        <v>43462</v>
      </c>
      <c r="I153" t="b">
        <v>1</v>
      </c>
      <c r="J153" t="s">
        <v>193</v>
      </c>
      <c r="O153" t="s">
        <v>194</v>
      </c>
      <c r="P153" t="b">
        <v>0</v>
      </c>
      <c r="Q153" s="2">
        <v>42495.519212962965</v>
      </c>
      <c r="R153" s="1"/>
      <c r="S153" t="b">
        <v>0</v>
      </c>
      <c r="U153" s="1"/>
      <c r="V153" t="b">
        <v>0</v>
      </c>
      <c r="W153" s="1">
        <v>43191</v>
      </c>
      <c r="X153">
        <v>4</v>
      </c>
      <c r="Y153">
        <v>2018</v>
      </c>
      <c r="Z153" t="s">
        <v>90</v>
      </c>
      <c r="AA153" t="s">
        <v>90</v>
      </c>
      <c r="AB153" t="b">
        <v>0</v>
      </c>
      <c r="AC153" t="b">
        <v>0</v>
      </c>
      <c r="AE153" t="b">
        <v>1</v>
      </c>
      <c r="AF153" t="b">
        <v>0</v>
      </c>
      <c r="AG153" t="b">
        <v>0</v>
      </c>
      <c r="AH153" t="s">
        <v>219</v>
      </c>
      <c r="AI153" t="b">
        <v>0</v>
      </c>
      <c r="AK153" t="b">
        <v>0</v>
      </c>
      <c r="AL153" s="1">
        <v>43574</v>
      </c>
      <c r="AM153" t="s">
        <v>162</v>
      </c>
      <c r="AN153" s="2">
        <v>44296.959062499998</v>
      </c>
      <c r="AP153" s="2">
        <v>43627.793923611112</v>
      </c>
      <c r="AQ153" s="1"/>
      <c r="AS153" t="b">
        <v>0</v>
      </c>
      <c r="AV153" t="s">
        <v>538</v>
      </c>
      <c r="BB153" t="s">
        <v>570</v>
      </c>
      <c r="BD153" t="b">
        <v>0</v>
      </c>
      <c r="BH153" t="s">
        <v>199</v>
      </c>
      <c r="BI153" t="s">
        <v>200</v>
      </c>
      <c r="BJ153" t="s">
        <v>105</v>
      </c>
      <c r="BL153" t="s">
        <v>571</v>
      </c>
      <c r="BM153" t="s">
        <v>202</v>
      </c>
      <c r="BN153" t="s">
        <v>203</v>
      </c>
      <c r="BQ153" t="s">
        <v>204</v>
      </c>
      <c r="BR153" t="b">
        <v>0</v>
      </c>
      <c r="BT153" t="b">
        <v>0</v>
      </c>
      <c r="BW153" t="s">
        <v>97</v>
      </c>
      <c r="BX153" t="b">
        <v>0</v>
      </c>
      <c r="BY153" s="2">
        <v>44376.857557870368</v>
      </c>
      <c r="CB153" t="b">
        <v>0</v>
      </c>
      <c r="CC153" t="b">
        <v>0</v>
      </c>
      <c r="CF153">
        <v>54805</v>
      </c>
      <c r="CH153">
        <v>0</v>
      </c>
      <c r="CI153">
        <v>0</v>
      </c>
      <c r="CJ153">
        <v>0</v>
      </c>
      <c r="CK153">
        <f>YEAR(tbl_Opportunity[[#This Row],[Close Date]])</f>
        <v>2018</v>
      </c>
    </row>
    <row r="154" spans="1:89">
      <c r="A154" t="s">
        <v>572</v>
      </c>
      <c r="B154" t="b">
        <v>0</v>
      </c>
      <c r="D154" t="b">
        <v>0</v>
      </c>
      <c r="H154" s="1">
        <v>44650</v>
      </c>
      <c r="I154" t="b">
        <v>0</v>
      </c>
      <c r="M154" t="s">
        <v>573</v>
      </c>
      <c r="N154" t="s">
        <v>345</v>
      </c>
      <c r="O154" t="s">
        <v>194</v>
      </c>
      <c r="P154" t="b">
        <v>1</v>
      </c>
      <c r="Q154" s="2">
        <v>42495.764074074075</v>
      </c>
      <c r="R154" s="1"/>
      <c r="S154" t="b">
        <v>0</v>
      </c>
      <c r="U154" s="1"/>
      <c r="V154" t="b">
        <v>0</v>
      </c>
      <c r="W154" s="1">
        <v>44562</v>
      </c>
      <c r="X154">
        <v>1</v>
      </c>
      <c r="Y154">
        <v>2022</v>
      </c>
      <c r="Z154" t="s">
        <v>161</v>
      </c>
      <c r="AA154" t="s">
        <v>161</v>
      </c>
      <c r="AB154" t="b">
        <v>0</v>
      </c>
      <c r="AC154" t="b">
        <v>0</v>
      </c>
      <c r="AE154" t="b">
        <v>1</v>
      </c>
      <c r="AF154" t="b">
        <v>0</v>
      </c>
      <c r="AG154" t="b">
        <v>0</v>
      </c>
      <c r="AH154" t="s">
        <v>219</v>
      </c>
      <c r="AI154" t="b">
        <v>0</v>
      </c>
      <c r="AJ154" t="s">
        <v>574</v>
      </c>
      <c r="AK154" t="b">
        <v>0</v>
      </c>
      <c r="AL154" s="1">
        <v>44218</v>
      </c>
      <c r="AM154" t="s">
        <v>162</v>
      </c>
      <c r="AN154" s="2">
        <v>44348.796597222223</v>
      </c>
      <c r="AP154" s="2">
        <v>43467.681979166664</v>
      </c>
      <c r="AQ154" s="1"/>
      <c r="AS154" t="b">
        <v>0</v>
      </c>
      <c r="AU154" t="s">
        <v>196</v>
      </c>
      <c r="AV154" t="s">
        <v>93</v>
      </c>
      <c r="BB154" t="s">
        <v>575</v>
      </c>
      <c r="BD154" t="b">
        <v>0</v>
      </c>
      <c r="BH154" t="s">
        <v>215</v>
      </c>
      <c r="BI154" t="s">
        <v>200</v>
      </c>
      <c r="BJ154" t="s">
        <v>196</v>
      </c>
      <c r="BL154" t="s">
        <v>576</v>
      </c>
      <c r="BM154" t="s">
        <v>202</v>
      </c>
      <c r="BN154" t="s">
        <v>203</v>
      </c>
      <c r="BQ154" t="s">
        <v>204</v>
      </c>
      <c r="BR154" t="b">
        <v>0</v>
      </c>
      <c r="BT154" t="b">
        <v>0</v>
      </c>
      <c r="BW154" t="s">
        <v>313</v>
      </c>
      <c r="BX154" t="b">
        <v>0</v>
      </c>
      <c r="BY154" s="2">
        <v>44376.857557870368</v>
      </c>
      <c r="BZ154" t="s">
        <v>314</v>
      </c>
      <c r="CB154" t="b">
        <v>0</v>
      </c>
      <c r="CC154" t="b">
        <v>0</v>
      </c>
      <c r="CF154">
        <v>74755</v>
      </c>
      <c r="CH154">
        <v>3737.75</v>
      </c>
      <c r="CI154">
        <v>5</v>
      </c>
      <c r="CJ154">
        <v>0</v>
      </c>
      <c r="CK154">
        <f>YEAR(tbl_Opportunity[[#This Row],[Close Date]])</f>
        <v>2022</v>
      </c>
    </row>
    <row r="155" spans="1:89">
      <c r="A155" t="s">
        <v>511</v>
      </c>
      <c r="B155" t="b">
        <v>0</v>
      </c>
      <c r="D155" t="b">
        <v>0</v>
      </c>
      <c r="H155" s="1">
        <v>43971</v>
      </c>
      <c r="I155" t="b">
        <v>1</v>
      </c>
      <c r="J155" t="s">
        <v>140</v>
      </c>
      <c r="O155" t="s">
        <v>89</v>
      </c>
      <c r="P155" t="b">
        <v>0</v>
      </c>
      <c r="Q155" s="2">
        <v>42496.57230324074</v>
      </c>
      <c r="R155" s="1"/>
      <c r="S155" t="b">
        <v>0</v>
      </c>
      <c r="U155" s="1"/>
      <c r="V155" t="b">
        <v>0</v>
      </c>
      <c r="W155" s="1">
        <v>43862</v>
      </c>
      <c r="X155">
        <v>2</v>
      </c>
      <c r="Y155">
        <v>2020</v>
      </c>
      <c r="Z155" t="s">
        <v>90</v>
      </c>
      <c r="AA155" t="s">
        <v>90</v>
      </c>
      <c r="AB155" t="b">
        <v>0</v>
      </c>
      <c r="AC155" t="b">
        <v>0</v>
      </c>
      <c r="AE155" t="b">
        <v>1</v>
      </c>
      <c r="AF155" t="b">
        <v>0</v>
      </c>
      <c r="AG155" t="b">
        <v>0</v>
      </c>
      <c r="AH155" t="s">
        <v>219</v>
      </c>
      <c r="AI155" t="b">
        <v>0</v>
      </c>
      <c r="AK155" t="b">
        <v>0</v>
      </c>
      <c r="AL155" s="1"/>
      <c r="AM155" t="s">
        <v>99</v>
      </c>
      <c r="AN155" s="2">
        <v>43971.654687499999</v>
      </c>
      <c r="AP155" s="2">
        <v>43971.598344907405</v>
      </c>
      <c r="AQ155" s="1"/>
      <c r="AS155" t="b">
        <v>0</v>
      </c>
      <c r="AV155" t="s">
        <v>105</v>
      </c>
      <c r="BB155" t="s">
        <v>577</v>
      </c>
      <c r="BD155" t="b">
        <v>0</v>
      </c>
      <c r="BH155" t="s">
        <v>89</v>
      </c>
      <c r="BI155" t="s">
        <v>150</v>
      </c>
      <c r="BQ155" t="s">
        <v>96</v>
      </c>
      <c r="BR155" t="b">
        <v>0</v>
      </c>
      <c r="BT155" t="b">
        <v>0</v>
      </c>
      <c r="BW155" t="s">
        <v>97</v>
      </c>
      <c r="BX155" t="b">
        <v>0</v>
      </c>
      <c r="BY155" s="2">
        <v>44376.857557870368</v>
      </c>
      <c r="CB155" t="b">
        <v>0</v>
      </c>
      <c r="CC155" t="b">
        <v>0</v>
      </c>
      <c r="CF155">
        <v>325000</v>
      </c>
      <c r="CH155">
        <v>0</v>
      </c>
      <c r="CI155">
        <v>0</v>
      </c>
      <c r="CJ155">
        <v>0</v>
      </c>
      <c r="CK155">
        <f>YEAR(tbl_Opportunity[[#This Row],[Close Date]])</f>
        <v>2020</v>
      </c>
    </row>
    <row r="156" spans="1:89">
      <c r="A156" t="s">
        <v>578</v>
      </c>
      <c r="B156" t="b">
        <v>0</v>
      </c>
      <c r="D156" t="b">
        <v>0</v>
      </c>
      <c r="H156" s="1">
        <v>42606</v>
      </c>
      <c r="I156" t="b">
        <v>1</v>
      </c>
      <c r="O156" t="s">
        <v>142</v>
      </c>
      <c r="P156" t="b">
        <v>0</v>
      </c>
      <c r="Q156" s="2">
        <v>42496.577650462961</v>
      </c>
      <c r="R156" s="1"/>
      <c r="S156" t="b">
        <v>0</v>
      </c>
      <c r="U156" s="1"/>
      <c r="V156" t="b">
        <v>0</v>
      </c>
      <c r="W156" s="1">
        <v>42430</v>
      </c>
      <c r="X156">
        <v>3</v>
      </c>
      <c r="Y156">
        <v>2016</v>
      </c>
      <c r="Z156" t="s">
        <v>8</v>
      </c>
      <c r="AA156" t="s">
        <v>8</v>
      </c>
      <c r="AB156" t="b">
        <v>0</v>
      </c>
      <c r="AC156" t="b">
        <v>0</v>
      </c>
      <c r="AE156" t="b">
        <v>1</v>
      </c>
      <c r="AF156" t="b">
        <v>0</v>
      </c>
      <c r="AG156" t="b">
        <v>0</v>
      </c>
      <c r="AH156" t="s">
        <v>219</v>
      </c>
      <c r="AI156" t="b">
        <v>0</v>
      </c>
      <c r="AK156" t="b">
        <v>0</v>
      </c>
      <c r="AL156" s="1">
        <v>43186</v>
      </c>
      <c r="AM156" t="s">
        <v>162</v>
      </c>
      <c r="AN156" s="2">
        <v>44297.837673611109</v>
      </c>
      <c r="AP156" s="2">
        <v>43836.762627314813</v>
      </c>
      <c r="AQ156" s="1"/>
      <c r="AS156" t="b">
        <v>0</v>
      </c>
      <c r="AV156" t="s">
        <v>213</v>
      </c>
      <c r="BB156" t="s">
        <v>579</v>
      </c>
      <c r="BD156" t="b">
        <v>1</v>
      </c>
      <c r="BH156" t="s">
        <v>142</v>
      </c>
      <c r="BI156" t="s">
        <v>150</v>
      </c>
      <c r="BJ156" t="s">
        <v>95</v>
      </c>
      <c r="BK156" t="s">
        <v>95</v>
      </c>
      <c r="BQ156" t="s">
        <v>96</v>
      </c>
      <c r="BR156" t="b">
        <v>0</v>
      </c>
      <c r="BT156" t="b">
        <v>0</v>
      </c>
      <c r="BW156" t="s">
        <v>103</v>
      </c>
      <c r="BX156" t="b">
        <v>0</v>
      </c>
      <c r="BY156" s="2">
        <v>44376.857557870368</v>
      </c>
      <c r="CB156" t="b">
        <v>0</v>
      </c>
      <c r="CC156" t="b">
        <v>1</v>
      </c>
      <c r="CF156">
        <v>71500</v>
      </c>
      <c r="CH156">
        <v>71500</v>
      </c>
      <c r="CI156">
        <v>100</v>
      </c>
      <c r="CJ156">
        <v>0</v>
      </c>
      <c r="CK156">
        <f>YEAR(tbl_Opportunity[[#This Row],[Close Date]])</f>
        <v>2016</v>
      </c>
    </row>
    <row r="157" spans="1:89">
      <c r="A157" t="s">
        <v>580</v>
      </c>
      <c r="B157" t="b">
        <v>0</v>
      </c>
      <c r="D157" t="b">
        <v>0</v>
      </c>
      <c r="H157" s="1">
        <v>43465</v>
      </c>
      <c r="I157" t="b">
        <v>1</v>
      </c>
      <c r="J157" t="s">
        <v>105</v>
      </c>
      <c r="O157" t="s">
        <v>194</v>
      </c>
      <c r="P157" t="b">
        <v>0</v>
      </c>
      <c r="Q157" s="2">
        <v>42497.524212962962</v>
      </c>
      <c r="R157" s="1"/>
      <c r="S157" t="b">
        <v>0</v>
      </c>
      <c r="U157" s="1"/>
      <c r="V157" t="b">
        <v>0</v>
      </c>
      <c r="W157" s="1">
        <v>43191</v>
      </c>
      <c r="X157">
        <v>4</v>
      </c>
      <c r="Y157">
        <v>2018</v>
      </c>
      <c r="Z157" t="s">
        <v>90</v>
      </c>
      <c r="AA157" t="s">
        <v>90</v>
      </c>
      <c r="AB157" t="b">
        <v>0</v>
      </c>
      <c r="AC157" t="b">
        <v>0</v>
      </c>
      <c r="AE157" t="b">
        <v>1</v>
      </c>
      <c r="AF157" t="b">
        <v>0</v>
      </c>
      <c r="AG157" t="b">
        <v>0</v>
      </c>
      <c r="AH157" t="s">
        <v>219</v>
      </c>
      <c r="AI157" t="b">
        <v>0</v>
      </c>
      <c r="AK157" t="b">
        <v>0</v>
      </c>
      <c r="AL157" s="1">
        <v>42985</v>
      </c>
      <c r="AM157" t="s">
        <v>162</v>
      </c>
      <c r="AN157" s="2">
        <v>44297.856377314813</v>
      </c>
      <c r="AP157" s="2">
        <v>43280.604953703703</v>
      </c>
      <c r="AQ157" s="1"/>
      <c r="AS157" t="b">
        <v>0</v>
      </c>
      <c r="AU157" t="s">
        <v>196</v>
      </c>
      <c r="AV157" t="s">
        <v>213</v>
      </c>
      <c r="BB157" t="s">
        <v>581</v>
      </c>
      <c r="BD157" t="b">
        <v>0</v>
      </c>
      <c r="BH157" t="s">
        <v>215</v>
      </c>
      <c r="BI157" t="s">
        <v>200</v>
      </c>
      <c r="BJ157" t="s">
        <v>196</v>
      </c>
      <c r="BL157" t="s">
        <v>582</v>
      </c>
      <c r="BM157" t="s">
        <v>202</v>
      </c>
      <c r="BN157" t="s">
        <v>203</v>
      </c>
      <c r="BQ157" t="s">
        <v>204</v>
      </c>
      <c r="BR157" t="b">
        <v>0</v>
      </c>
      <c r="BT157" t="b">
        <v>0</v>
      </c>
      <c r="BW157" t="s">
        <v>97</v>
      </c>
      <c r="BX157" t="b">
        <v>0</v>
      </c>
      <c r="BY157" s="2">
        <v>44376.857557870368</v>
      </c>
      <c r="BZ157" t="s">
        <v>217</v>
      </c>
      <c r="CB157" t="b">
        <v>0</v>
      </c>
      <c r="CC157" t="b">
        <v>0</v>
      </c>
      <c r="CF157">
        <v>72600</v>
      </c>
      <c r="CH157">
        <v>0</v>
      </c>
      <c r="CI157">
        <v>0</v>
      </c>
      <c r="CJ157">
        <v>0</v>
      </c>
      <c r="CK157">
        <f>YEAR(tbl_Opportunity[[#This Row],[Close Date]])</f>
        <v>2018</v>
      </c>
    </row>
    <row r="158" spans="1:89">
      <c r="A158" t="s">
        <v>192</v>
      </c>
      <c r="B158" t="b">
        <v>0</v>
      </c>
      <c r="D158" t="b">
        <v>0</v>
      </c>
      <c r="H158" s="1">
        <v>43462</v>
      </c>
      <c r="I158" t="b">
        <v>1</v>
      </c>
      <c r="J158" t="s">
        <v>193</v>
      </c>
      <c r="O158" t="s">
        <v>194</v>
      </c>
      <c r="P158" t="b">
        <v>0</v>
      </c>
      <c r="Q158" s="2">
        <v>42497.540798611109</v>
      </c>
      <c r="R158" s="1"/>
      <c r="S158" t="b">
        <v>0</v>
      </c>
      <c r="U158" s="1"/>
      <c r="V158" t="b">
        <v>0</v>
      </c>
      <c r="W158" s="1">
        <v>43191</v>
      </c>
      <c r="X158">
        <v>4</v>
      </c>
      <c r="Y158">
        <v>2018</v>
      </c>
      <c r="Z158" t="s">
        <v>90</v>
      </c>
      <c r="AA158" t="s">
        <v>90</v>
      </c>
      <c r="AB158" t="b">
        <v>0</v>
      </c>
      <c r="AC158" t="b">
        <v>0</v>
      </c>
      <c r="AE158" t="b">
        <v>1</v>
      </c>
      <c r="AF158" t="b">
        <v>0</v>
      </c>
      <c r="AG158" t="b">
        <v>0</v>
      </c>
      <c r="AH158" t="s">
        <v>219</v>
      </c>
      <c r="AI158" t="b">
        <v>0</v>
      </c>
      <c r="AK158" t="b">
        <v>0</v>
      </c>
      <c r="AL158" s="1">
        <v>43564</v>
      </c>
      <c r="AM158" t="s">
        <v>162</v>
      </c>
      <c r="AN158" s="2">
        <v>44297.837673611109</v>
      </c>
      <c r="AP158" s="2">
        <v>43627.80846064815</v>
      </c>
      <c r="AQ158" s="1"/>
      <c r="AS158" t="b">
        <v>0</v>
      </c>
      <c r="AU158" t="s">
        <v>316</v>
      </c>
      <c r="AV158" t="s">
        <v>213</v>
      </c>
      <c r="BB158" t="s">
        <v>583</v>
      </c>
      <c r="BD158" t="b">
        <v>0</v>
      </c>
      <c r="BH158" t="s">
        <v>199</v>
      </c>
      <c r="BI158" t="s">
        <v>200</v>
      </c>
      <c r="BJ158" t="s">
        <v>196</v>
      </c>
      <c r="BL158" t="s">
        <v>584</v>
      </c>
      <c r="BM158" t="s">
        <v>202</v>
      </c>
      <c r="BN158" t="s">
        <v>203</v>
      </c>
      <c r="BQ158" t="s">
        <v>204</v>
      </c>
      <c r="BR158" t="b">
        <v>0</v>
      </c>
      <c r="BT158" t="b">
        <v>0</v>
      </c>
      <c r="BW158" t="s">
        <v>97</v>
      </c>
      <c r="BX158" t="b">
        <v>0</v>
      </c>
      <c r="BY158" s="2">
        <v>44376.857557870368</v>
      </c>
      <c r="CB158" t="b">
        <v>0</v>
      </c>
      <c r="CC158" t="b">
        <v>0</v>
      </c>
      <c r="CF158">
        <v>54805</v>
      </c>
      <c r="CH158">
        <v>0</v>
      </c>
      <c r="CI158">
        <v>0</v>
      </c>
      <c r="CJ158">
        <v>0</v>
      </c>
      <c r="CK158">
        <f>YEAR(tbl_Opportunity[[#This Row],[Close Date]])</f>
        <v>2018</v>
      </c>
    </row>
    <row r="159" spans="1:89">
      <c r="A159" t="s">
        <v>585</v>
      </c>
      <c r="B159" t="b">
        <v>0</v>
      </c>
      <c r="D159" t="b">
        <v>0</v>
      </c>
      <c r="H159" s="1">
        <v>43371</v>
      </c>
      <c r="I159" t="b">
        <v>1</v>
      </c>
      <c r="J159" t="s">
        <v>193</v>
      </c>
      <c r="O159" t="s">
        <v>194</v>
      </c>
      <c r="P159" t="b">
        <v>0</v>
      </c>
      <c r="Q159" s="2">
        <v>42497.581226851849</v>
      </c>
      <c r="R159" s="1"/>
      <c r="S159" t="b">
        <v>0</v>
      </c>
      <c r="U159" s="1"/>
      <c r="V159" t="b">
        <v>0</v>
      </c>
      <c r="W159" s="1">
        <v>43160</v>
      </c>
      <c r="X159">
        <v>3</v>
      </c>
      <c r="Y159">
        <v>2018</v>
      </c>
      <c r="Z159" t="s">
        <v>90</v>
      </c>
      <c r="AA159" t="s">
        <v>90</v>
      </c>
      <c r="AB159" t="b">
        <v>0</v>
      </c>
      <c r="AC159" t="b">
        <v>0</v>
      </c>
      <c r="AE159" t="b">
        <v>1</v>
      </c>
      <c r="AF159" t="b">
        <v>0</v>
      </c>
      <c r="AG159" t="b">
        <v>0</v>
      </c>
      <c r="AH159" t="s">
        <v>219</v>
      </c>
      <c r="AI159" t="b">
        <v>0</v>
      </c>
      <c r="AK159" t="b">
        <v>0</v>
      </c>
      <c r="AL159" s="1">
        <v>43602</v>
      </c>
      <c r="AM159" t="s">
        <v>162</v>
      </c>
      <c r="AN159" s="2">
        <v>44296.959062499998</v>
      </c>
      <c r="AP159" s="2">
        <v>43602.5155787037</v>
      </c>
      <c r="AQ159" s="1"/>
      <c r="AS159" t="b">
        <v>0</v>
      </c>
      <c r="AU159" t="s">
        <v>196</v>
      </c>
      <c r="AV159" t="s">
        <v>248</v>
      </c>
      <c r="BB159" t="s">
        <v>586</v>
      </c>
      <c r="BD159" t="b">
        <v>0</v>
      </c>
      <c r="BH159" t="s">
        <v>215</v>
      </c>
      <c r="BI159" t="s">
        <v>200</v>
      </c>
      <c r="BJ159" t="s">
        <v>196</v>
      </c>
      <c r="BL159" t="s">
        <v>587</v>
      </c>
      <c r="BM159" t="s">
        <v>202</v>
      </c>
      <c r="BN159" t="s">
        <v>203</v>
      </c>
      <c r="BQ159" t="s">
        <v>204</v>
      </c>
      <c r="BR159" t="b">
        <v>0</v>
      </c>
      <c r="BT159" t="b">
        <v>0</v>
      </c>
      <c r="BW159" t="s">
        <v>97</v>
      </c>
      <c r="BX159" t="b">
        <v>0</v>
      </c>
      <c r="BY159" s="2">
        <v>44376.857557870368</v>
      </c>
      <c r="BZ159" t="s">
        <v>217</v>
      </c>
      <c r="CB159" t="b">
        <v>0</v>
      </c>
      <c r="CC159" t="b">
        <v>0</v>
      </c>
      <c r="CF159">
        <v>57394</v>
      </c>
      <c r="CH159">
        <v>0</v>
      </c>
      <c r="CI159">
        <v>0</v>
      </c>
      <c r="CJ159">
        <v>0</v>
      </c>
      <c r="CK159">
        <f>YEAR(tbl_Opportunity[[#This Row],[Close Date]])</f>
        <v>2018</v>
      </c>
    </row>
    <row r="160" spans="1:89">
      <c r="A160" t="s">
        <v>588</v>
      </c>
      <c r="B160" t="b">
        <v>0</v>
      </c>
      <c r="D160" t="b">
        <v>0</v>
      </c>
      <c r="H160" s="1">
        <v>43875</v>
      </c>
      <c r="I160" t="b">
        <v>1</v>
      </c>
      <c r="J160" t="s">
        <v>193</v>
      </c>
      <c r="O160" t="s">
        <v>194</v>
      </c>
      <c r="P160" t="b">
        <v>1</v>
      </c>
      <c r="Q160" s="2">
        <v>42497.67701388889</v>
      </c>
      <c r="R160" s="1"/>
      <c r="S160" t="b">
        <v>0</v>
      </c>
      <c r="U160" s="1"/>
      <c r="V160" t="b">
        <v>0</v>
      </c>
      <c r="W160" s="1">
        <v>43831</v>
      </c>
      <c r="X160">
        <v>1</v>
      </c>
      <c r="Y160">
        <v>2020</v>
      </c>
      <c r="Z160" t="s">
        <v>90</v>
      </c>
      <c r="AA160" t="s">
        <v>90</v>
      </c>
      <c r="AB160" t="b">
        <v>0</v>
      </c>
      <c r="AC160" t="b">
        <v>0</v>
      </c>
      <c r="AE160" t="b">
        <v>1</v>
      </c>
      <c r="AF160" t="b">
        <v>0</v>
      </c>
      <c r="AG160" t="b">
        <v>0</v>
      </c>
      <c r="AH160" t="s">
        <v>219</v>
      </c>
      <c r="AI160" t="b">
        <v>0</v>
      </c>
      <c r="AJ160" t="s">
        <v>195</v>
      </c>
      <c r="AK160" t="b">
        <v>0</v>
      </c>
      <c r="AL160" s="1">
        <v>42566</v>
      </c>
      <c r="AM160" t="s">
        <v>162</v>
      </c>
      <c r="AN160" s="2">
        <v>44296.959062499998</v>
      </c>
      <c r="AP160" s="2">
        <v>43852.553969907407</v>
      </c>
      <c r="AQ160" s="1"/>
      <c r="AS160" t="b">
        <v>0</v>
      </c>
      <c r="AU160" t="s">
        <v>270</v>
      </c>
      <c r="AV160" t="s">
        <v>93</v>
      </c>
      <c r="BB160" t="s">
        <v>589</v>
      </c>
      <c r="BD160" t="b">
        <v>0</v>
      </c>
      <c r="BH160" t="s">
        <v>215</v>
      </c>
      <c r="BI160" t="s">
        <v>200</v>
      </c>
      <c r="BJ160" t="s">
        <v>196</v>
      </c>
      <c r="BL160" t="s">
        <v>590</v>
      </c>
      <c r="BM160" t="s">
        <v>202</v>
      </c>
      <c r="BN160" t="s">
        <v>203</v>
      </c>
      <c r="BQ160" t="s">
        <v>204</v>
      </c>
      <c r="BR160" t="b">
        <v>0</v>
      </c>
      <c r="BT160" t="b">
        <v>0</v>
      </c>
      <c r="BW160" t="s">
        <v>97</v>
      </c>
      <c r="BX160" t="b">
        <v>0</v>
      </c>
      <c r="BY160" s="2">
        <v>44376.857557870368</v>
      </c>
      <c r="BZ160" t="s">
        <v>217</v>
      </c>
      <c r="CB160" t="b">
        <v>0</v>
      </c>
      <c r="CC160" t="b">
        <v>0</v>
      </c>
      <c r="CF160">
        <v>54805</v>
      </c>
      <c r="CH160">
        <v>0</v>
      </c>
      <c r="CI160">
        <v>0</v>
      </c>
      <c r="CJ160">
        <v>0</v>
      </c>
      <c r="CK160">
        <f>YEAR(tbl_Opportunity[[#This Row],[Close Date]])</f>
        <v>2020</v>
      </c>
    </row>
    <row r="161" spans="1:89">
      <c r="A161" t="s">
        <v>591</v>
      </c>
      <c r="B161" t="b">
        <v>0</v>
      </c>
      <c r="D161" t="b">
        <v>0</v>
      </c>
      <c r="H161" s="1">
        <v>44408</v>
      </c>
      <c r="I161" t="b">
        <v>0</v>
      </c>
      <c r="M161" t="s">
        <v>592</v>
      </c>
      <c r="N161" t="s">
        <v>345</v>
      </c>
      <c r="O161" t="s">
        <v>194</v>
      </c>
      <c r="P161" t="b">
        <v>1</v>
      </c>
      <c r="Q161" s="2">
        <v>42497.7028587963</v>
      </c>
      <c r="R161" s="1"/>
      <c r="S161" t="b">
        <v>0</v>
      </c>
      <c r="U161" s="1"/>
      <c r="V161" t="b">
        <v>0</v>
      </c>
      <c r="W161" s="1">
        <v>44256</v>
      </c>
      <c r="X161">
        <v>3</v>
      </c>
      <c r="Y161">
        <v>2021</v>
      </c>
      <c r="Z161" t="s">
        <v>161</v>
      </c>
      <c r="AA161" t="s">
        <v>161</v>
      </c>
      <c r="AB161" t="b">
        <v>0</v>
      </c>
      <c r="AC161" t="b">
        <v>0</v>
      </c>
      <c r="AE161" t="b">
        <v>1</v>
      </c>
      <c r="AF161" t="b">
        <v>0</v>
      </c>
      <c r="AG161" t="b">
        <v>0</v>
      </c>
      <c r="AH161" t="s">
        <v>219</v>
      </c>
      <c r="AI161" t="b">
        <v>0</v>
      </c>
      <c r="AJ161" t="s">
        <v>211</v>
      </c>
      <c r="AK161" t="b">
        <v>0</v>
      </c>
      <c r="AL161" s="1">
        <v>44054</v>
      </c>
      <c r="AM161" t="s">
        <v>162</v>
      </c>
      <c r="AN161" s="2">
        <v>44348.796597222223</v>
      </c>
      <c r="AP161" s="2">
        <v>43977.819108796299</v>
      </c>
      <c r="AQ161" s="1"/>
      <c r="AS161" t="b">
        <v>0</v>
      </c>
      <c r="AU161" t="s">
        <v>247</v>
      </c>
      <c r="AV161" t="s">
        <v>213</v>
      </c>
      <c r="AY161" t="s">
        <v>236</v>
      </c>
      <c r="AZ161" t="s">
        <v>300</v>
      </c>
      <c r="BB161" t="s">
        <v>593</v>
      </c>
      <c r="BD161" t="b">
        <v>0</v>
      </c>
      <c r="BF161" t="s">
        <v>594</v>
      </c>
      <c r="BG161" t="s">
        <v>595</v>
      </c>
      <c r="BH161" t="s">
        <v>311</v>
      </c>
      <c r="BI161" t="s">
        <v>549</v>
      </c>
      <c r="BJ161" t="s">
        <v>250</v>
      </c>
      <c r="BL161" t="s">
        <v>596</v>
      </c>
      <c r="BM161" t="s">
        <v>202</v>
      </c>
      <c r="BN161" t="s">
        <v>203</v>
      </c>
      <c r="BP161" t="s">
        <v>597</v>
      </c>
      <c r="BQ161" t="s">
        <v>204</v>
      </c>
      <c r="BR161" t="b">
        <v>0</v>
      </c>
      <c r="BT161" t="b">
        <v>0</v>
      </c>
      <c r="BW161" t="s">
        <v>313</v>
      </c>
      <c r="BX161" t="b">
        <v>0</v>
      </c>
      <c r="BY161" s="2">
        <v>44376.857557870368</v>
      </c>
      <c r="BZ161" t="s">
        <v>314</v>
      </c>
      <c r="CB161" t="b">
        <v>0</v>
      </c>
      <c r="CC161" t="b">
        <v>0</v>
      </c>
      <c r="CF161">
        <v>86305.5</v>
      </c>
      <c r="CH161">
        <v>4315.28</v>
      </c>
      <c r="CI161">
        <v>5</v>
      </c>
      <c r="CJ161">
        <v>0</v>
      </c>
      <c r="CK161">
        <f>YEAR(tbl_Opportunity[[#This Row],[Close Date]])</f>
        <v>2021</v>
      </c>
    </row>
    <row r="162" spans="1:89">
      <c r="A162" t="s">
        <v>598</v>
      </c>
      <c r="B162" t="b">
        <v>0</v>
      </c>
      <c r="D162" t="b">
        <v>0</v>
      </c>
      <c r="H162" s="1">
        <v>43462</v>
      </c>
      <c r="I162" t="b">
        <v>1</v>
      </c>
      <c r="J162" t="s">
        <v>105</v>
      </c>
      <c r="O162" t="s">
        <v>194</v>
      </c>
      <c r="P162" t="b">
        <v>1</v>
      </c>
      <c r="Q162" s="2">
        <v>42497.711400462962</v>
      </c>
      <c r="R162" s="1"/>
      <c r="S162" t="b">
        <v>0</v>
      </c>
      <c r="U162" s="1"/>
      <c r="V162" t="b">
        <v>0</v>
      </c>
      <c r="W162" s="1">
        <v>43191</v>
      </c>
      <c r="X162">
        <v>4</v>
      </c>
      <c r="Y162">
        <v>2018</v>
      </c>
      <c r="Z162" t="s">
        <v>90</v>
      </c>
      <c r="AA162" t="s">
        <v>90</v>
      </c>
      <c r="AB162" t="b">
        <v>0</v>
      </c>
      <c r="AC162" t="b">
        <v>0</v>
      </c>
      <c r="AE162" t="b">
        <v>1</v>
      </c>
      <c r="AF162" t="b">
        <v>0</v>
      </c>
      <c r="AG162" t="b">
        <v>0</v>
      </c>
      <c r="AH162" t="s">
        <v>210</v>
      </c>
      <c r="AI162" t="b">
        <v>0</v>
      </c>
      <c r="AK162" t="b">
        <v>0</v>
      </c>
      <c r="AL162" s="1">
        <v>43578</v>
      </c>
      <c r="AM162" t="s">
        <v>162</v>
      </c>
      <c r="AN162" s="2">
        <v>44297.856377314813</v>
      </c>
      <c r="AP162" s="2">
        <v>43627.81653935185</v>
      </c>
      <c r="AQ162" s="1"/>
      <c r="AS162" t="b">
        <v>0</v>
      </c>
      <c r="AU162" t="s">
        <v>346</v>
      </c>
      <c r="AV162" t="s">
        <v>93</v>
      </c>
      <c r="BB162" t="s">
        <v>599</v>
      </c>
      <c r="BD162" t="b">
        <v>0</v>
      </c>
      <c r="BH162" t="s">
        <v>199</v>
      </c>
      <c r="BI162" t="s">
        <v>200</v>
      </c>
      <c r="BJ162" t="s">
        <v>216</v>
      </c>
      <c r="BL162" t="s">
        <v>600</v>
      </c>
      <c r="BM162" t="s">
        <v>202</v>
      </c>
      <c r="BN162" t="s">
        <v>203</v>
      </c>
      <c r="BQ162" t="s">
        <v>204</v>
      </c>
      <c r="BR162" t="b">
        <v>0</v>
      </c>
      <c r="BT162" t="b">
        <v>0</v>
      </c>
      <c r="BW162" t="s">
        <v>97</v>
      </c>
      <c r="BX162" t="b">
        <v>0</v>
      </c>
      <c r="BY162" s="2">
        <v>44376.857557870368</v>
      </c>
      <c r="CB162" t="b">
        <v>0</v>
      </c>
      <c r="CC162" t="b">
        <v>0</v>
      </c>
      <c r="CF162">
        <v>54805</v>
      </c>
      <c r="CH162">
        <v>0</v>
      </c>
      <c r="CI162">
        <v>0</v>
      </c>
      <c r="CJ162">
        <v>0</v>
      </c>
      <c r="CK162">
        <f>YEAR(tbl_Opportunity[[#This Row],[Close Date]])</f>
        <v>2018</v>
      </c>
    </row>
    <row r="163" spans="1:89">
      <c r="A163" t="s">
        <v>601</v>
      </c>
      <c r="B163" t="b">
        <v>0</v>
      </c>
      <c r="D163" t="b">
        <v>0</v>
      </c>
      <c r="H163" s="1">
        <v>42865</v>
      </c>
      <c r="I163" t="b">
        <v>1</v>
      </c>
      <c r="O163" t="s">
        <v>194</v>
      </c>
      <c r="P163" t="b">
        <v>0</v>
      </c>
      <c r="Q163" s="2">
        <v>42497.826041666667</v>
      </c>
      <c r="R163" s="1"/>
      <c r="S163" t="b">
        <v>0</v>
      </c>
      <c r="U163" s="1"/>
      <c r="V163" t="b">
        <v>0</v>
      </c>
      <c r="W163" s="1">
        <v>42767</v>
      </c>
      <c r="X163">
        <v>2</v>
      </c>
      <c r="Y163">
        <v>2017</v>
      </c>
      <c r="Z163" t="s">
        <v>8</v>
      </c>
      <c r="AA163" t="s">
        <v>8</v>
      </c>
      <c r="AB163" t="b">
        <v>0</v>
      </c>
      <c r="AC163" t="b">
        <v>0</v>
      </c>
      <c r="AE163" t="b">
        <v>1</v>
      </c>
      <c r="AF163" t="b">
        <v>0</v>
      </c>
      <c r="AG163" t="b">
        <v>0</v>
      </c>
      <c r="AH163" t="s">
        <v>210</v>
      </c>
      <c r="AI163" t="b">
        <v>0</v>
      </c>
      <c r="AJ163" t="s">
        <v>211</v>
      </c>
      <c r="AK163" t="b">
        <v>0</v>
      </c>
      <c r="AL163" s="1">
        <v>42865</v>
      </c>
      <c r="AM163" t="s">
        <v>162</v>
      </c>
      <c r="AN163" s="2">
        <v>44296.95826388889</v>
      </c>
      <c r="AP163" s="2">
        <v>43169.630393518521</v>
      </c>
      <c r="AQ163" s="1"/>
      <c r="AS163" t="b">
        <v>0</v>
      </c>
      <c r="AU163" t="s">
        <v>216</v>
      </c>
      <c r="AV163" t="s">
        <v>538</v>
      </c>
      <c r="BB163" t="s">
        <v>602</v>
      </c>
      <c r="BD163" t="b">
        <v>0</v>
      </c>
      <c r="BH163" t="s">
        <v>215</v>
      </c>
      <c r="BI163" t="s">
        <v>200</v>
      </c>
      <c r="BJ163" t="s">
        <v>216</v>
      </c>
      <c r="BL163" t="s">
        <v>603</v>
      </c>
      <c r="BM163" t="s">
        <v>202</v>
      </c>
      <c r="BN163" t="s">
        <v>203</v>
      </c>
      <c r="BQ163" t="s">
        <v>204</v>
      </c>
      <c r="BR163" t="b">
        <v>0</v>
      </c>
      <c r="BT163" t="b">
        <v>0</v>
      </c>
      <c r="BW163" t="s">
        <v>103</v>
      </c>
      <c r="BX163" t="b">
        <v>1</v>
      </c>
      <c r="BY163" s="2">
        <v>44376.857557870368</v>
      </c>
      <c r="BZ163" t="s">
        <v>217</v>
      </c>
      <c r="CB163" t="b">
        <v>0</v>
      </c>
      <c r="CC163" t="b">
        <v>1</v>
      </c>
      <c r="CF163">
        <v>54805</v>
      </c>
      <c r="CH163">
        <v>54805</v>
      </c>
      <c r="CI163">
        <v>100</v>
      </c>
      <c r="CJ163">
        <v>0</v>
      </c>
      <c r="CK163">
        <f>YEAR(tbl_Opportunity[[#This Row],[Close Date]])</f>
        <v>2017</v>
      </c>
    </row>
    <row r="164" spans="1:89">
      <c r="A164" t="s">
        <v>604</v>
      </c>
      <c r="B164" t="b">
        <v>0</v>
      </c>
      <c r="D164" t="b">
        <v>0</v>
      </c>
      <c r="H164" s="1">
        <v>43826</v>
      </c>
      <c r="I164" t="b">
        <v>1</v>
      </c>
      <c r="J164" t="s">
        <v>193</v>
      </c>
      <c r="O164" t="s">
        <v>194</v>
      </c>
      <c r="P164" t="b">
        <v>1</v>
      </c>
      <c r="Q164" s="2">
        <v>42498.718043981484</v>
      </c>
      <c r="R164" s="1"/>
      <c r="S164" t="b">
        <v>0</v>
      </c>
      <c r="U164" s="1"/>
      <c r="V164" t="b">
        <v>0</v>
      </c>
      <c r="W164" s="1">
        <v>43556</v>
      </c>
      <c r="X164">
        <v>4</v>
      </c>
      <c r="Y164">
        <v>2019</v>
      </c>
      <c r="Z164" t="s">
        <v>90</v>
      </c>
      <c r="AA164" t="s">
        <v>90</v>
      </c>
      <c r="AB164" t="b">
        <v>0</v>
      </c>
      <c r="AC164" t="b">
        <v>0</v>
      </c>
      <c r="AE164" t="b">
        <v>0</v>
      </c>
      <c r="AF164" t="b">
        <v>0</v>
      </c>
      <c r="AG164" t="b">
        <v>0</v>
      </c>
      <c r="AH164" t="s">
        <v>210</v>
      </c>
      <c r="AI164" t="b">
        <v>0</v>
      </c>
      <c r="AJ164" t="s">
        <v>211</v>
      </c>
      <c r="AK164" t="b">
        <v>0</v>
      </c>
      <c r="AL164" s="1">
        <v>43747</v>
      </c>
      <c r="AM164" t="s">
        <v>162</v>
      </c>
      <c r="AN164" s="2">
        <v>44296.959062499998</v>
      </c>
      <c r="AP164" s="2">
        <v>43780.155601851853</v>
      </c>
      <c r="AQ164" s="1"/>
      <c r="AS164" t="b">
        <v>0</v>
      </c>
      <c r="AU164" t="s">
        <v>247</v>
      </c>
      <c r="AV164" t="s">
        <v>93</v>
      </c>
      <c r="AY164" t="s">
        <v>605</v>
      </c>
      <c r="AZ164" t="s">
        <v>606</v>
      </c>
      <c r="BB164" t="s">
        <v>607</v>
      </c>
      <c r="BD164" t="b">
        <v>0</v>
      </c>
      <c r="BF164" t="s">
        <v>608</v>
      </c>
      <c r="BH164" t="s">
        <v>406</v>
      </c>
      <c r="BJ164" t="s">
        <v>250</v>
      </c>
      <c r="BL164" t="s">
        <v>609</v>
      </c>
      <c r="BM164" t="s">
        <v>202</v>
      </c>
      <c r="BN164" t="s">
        <v>203</v>
      </c>
      <c r="BQ164" t="s">
        <v>204</v>
      </c>
      <c r="BR164" t="b">
        <v>0</v>
      </c>
      <c r="BT164" t="b">
        <v>0</v>
      </c>
      <c r="BW164" t="s">
        <v>97</v>
      </c>
      <c r="BX164" t="b">
        <v>0</v>
      </c>
      <c r="BY164" s="2">
        <v>44376.857557870368</v>
      </c>
      <c r="CB164" t="b">
        <v>0</v>
      </c>
      <c r="CC164" t="b">
        <v>0</v>
      </c>
      <c r="CI164">
        <v>0</v>
      </c>
      <c r="CJ164">
        <v>0</v>
      </c>
      <c r="CK164">
        <f>YEAR(tbl_Opportunity[[#This Row],[Close Date]])</f>
        <v>2019</v>
      </c>
    </row>
    <row r="165" spans="1:89">
      <c r="A165" t="s">
        <v>610</v>
      </c>
      <c r="B165" t="b">
        <v>0</v>
      </c>
      <c r="D165" t="b">
        <v>0</v>
      </c>
      <c r="H165" s="1">
        <v>43891</v>
      </c>
      <c r="I165" t="b">
        <v>1</v>
      </c>
      <c r="J165" t="s">
        <v>193</v>
      </c>
      <c r="O165" t="s">
        <v>194</v>
      </c>
      <c r="P165" t="b">
        <v>0</v>
      </c>
      <c r="Q165" s="2">
        <v>42498.732812499999</v>
      </c>
      <c r="R165" s="1"/>
      <c r="S165" t="b">
        <v>0</v>
      </c>
      <c r="U165" s="1"/>
      <c r="V165" t="b">
        <v>0</v>
      </c>
      <c r="W165" s="1">
        <v>43831</v>
      </c>
      <c r="X165">
        <v>1</v>
      </c>
      <c r="Y165">
        <v>2020</v>
      </c>
      <c r="Z165" t="s">
        <v>90</v>
      </c>
      <c r="AA165" t="s">
        <v>90</v>
      </c>
      <c r="AB165" t="b">
        <v>0</v>
      </c>
      <c r="AC165" t="b">
        <v>0</v>
      </c>
      <c r="AE165" t="b">
        <v>1</v>
      </c>
      <c r="AF165" t="b">
        <v>0</v>
      </c>
      <c r="AG165" t="b">
        <v>0</v>
      </c>
      <c r="AH165" t="s">
        <v>210</v>
      </c>
      <c r="AI165" t="b">
        <v>0</v>
      </c>
      <c r="AK165" t="b">
        <v>0</v>
      </c>
      <c r="AL165" s="1">
        <v>43618</v>
      </c>
      <c r="AM165" t="s">
        <v>162</v>
      </c>
      <c r="AN165" s="2">
        <v>44297.841400462959</v>
      </c>
      <c r="AP165" s="2">
        <v>43852.650902777779</v>
      </c>
      <c r="AQ165" s="1"/>
      <c r="AS165" t="b">
        <v>0</v>
      </c>
      <c r="AU165" t="s">
        <v>196</v>
      </c>
      <c r="AV165" t="s">
        <v>93</v>
      </c>
      <c r="BB165" t="s">
        <v>611</v>
      </c>
      <c r="BD165" t="b">
        <v>0</v>
      </c>
      <c r="BH165" t="s">
        <v>406</v>
      </c>
      <c r="BI165" t="s">
        <v>200</v>
      </c>
      <c r="BJ165" t="s">
        <v>196</v>
      </c>
      <c r="BL165" t="s">
        <v>612</v>
      </c>
      <c r="BM165" t="s">
        <v>202</v>
      </c>
      <c r="BN165" t="s">
        <v>203</v>
      </c>
      <c r="BQ165" t="s">
        <v>204</v>
      </c>
      <c r="BR165" t="b">
        <v>0</v>
      </c>
      <c r="BT165" t="b">
        <v>0</v>
      </c>
      <c r="BW165" t="s">
        <v>97</v>
      </c>
      <c r="BX165" t="b">
        <v>0</v>
      </c>
      <c r="BY165" s="2">
        <v>44376.857557870368</v>
      </c>
      <c r="CB165" t="b">
        <v>0</v>
      </c>
      <c r="CC165" t="b">
        <v>0</v>
      </c>
      <c r="CF165">
        <v>54805</v>
      </c>
      <c r="CH165">
        <v>0</v>
      </c>
      <c r="CI165">
        <v>0</v>
      </c>
      <c r="CJ165">
        <v>0</v>
      </c>
      <c r="CK165">
        <f>YEAR(tbl_Opportunity[[#This Row],[Close Date]])</f>
        <v>2020</v>
      </c>
    </row>
    <row r="166" spans="1:89">
      <c r="A166" t="s">
        <v>613</v>
      </c>
      <c r="B166" t="b">
        <v>0</v>
      </c>
      <c r="D166" t="b">
        <v>0</v>
      </c>
      <c r="H166" s="1">
        <v>43827</v>
      </c>
      <c r="I166" t="b">
        <v>1</v>
      </c>
      <c r="J166" t="s">
        <v>140</v>
      </c>
      <c r="O166" t="s">
        <v>194</v>
      </c>
      <c r="P166" t="b">
        <v>0</v>
      </c>
      <c r="Q166" s="2">
        <v>42499.501793981479</v>
      </c>
      <c r="R166" s="1"/>
      <c r="S166" t="b">
        <v>0</v>
      </c>
      <c r="U166" s="1"/>
      <c r="V166" t="b">
        <v>0</v>
      </c>
      <c r="W166" s="1">
        <v>43556</v>
      </c>
      <c r="X166">
        <v>4</v>
      </c>
      <c r="Y166">
        <v>2019</v>
      </c>
      <c r="Z166" t="s">
        <v>90</v>
      </c>
      <c r="AA166" t="s">
        <v>90</v>
      </c>
      <c r="AB166" t="b">
        <v>0</v>
      </c>
      <c r="AC166" t="b">
        <v>0</v>
      </c>
      <c r="AE166" t="b">
        <v>1</v>
      </c>
      <c r="AF166" t="b">
        <v>0</v>
      </c>
      <c r="AG166" t="b">
        <v>0</v>
      </c>
      <c r="AH166" t="s">
        <v>210</v>
      </c>
      <c r="AI166" t="b">
        <v>0</v>
      </c>
      <c r="AJ166" t="s">
        <v>433</v>
      </c>
      <c r="AK166" t="b">
        <v>0</v>
      </c>
      <c r="AL166" s="1">
        <v>43715</v>
      </c>
      <c r="AM166" t="s">
        <v>162</v>
      </c>
      <c r="AN166" s="2">
        <v>44297.837673611109</v>
      </c>
      <c r="AP166" s="2">
        <v>43745.540011574078</v>
      </c>
      <c r="AQ166" s="1"/>
      <c r="AS166" t="b">
        <v>0</v>
      </c>
      <c r="AU166" t="s">
        <v>316</v>
      </c>
      <c r="AV166" t="s">
        <v>213</v>
      </c>
      <c r="AY166" t="s">
        <v>236</v>
      </c>
      <c r="AZ166" t="s">
        <v>435</v>
      </c>
      <c r="BB166" t="s">
        <v>614</v>
      </c>
      <c r="BD166" t="b">
        <v>0</v>
      </c>
      <c r="BG166" t="s">
        <v>615</v>
      </c>
      <c r="BH166" t="s">
        <v>215</v>
      </c>
      <c r="BI166" t="s">
        <v>200</v>
      </c>
      <c r="BJ166" t="s">
        <v>250</v>
      </c>
      <c r="BL166" t="s">
        <v>616</v>
      </c>
      <c r="BM166" t="s">
        <v>202</v>
      </c>
      <c r="BN166" t="s">
        <v>203</v>
      </c>
      <c r="BQ166" t="s">
        <v>204</v>
      </c>
      <c r="BR166" t="b">
        <v>0</v>
      </c>
      <c r="BT166" t="b">
        <v>0</v>
      </c>
      <c r="BW166" t="s">
        <v>97</v>
      </c>
      <c r="BX166" t="b">
        <v>0</v>
      </c>
      <c r="BY166" s="2">
        <v>44376.857557870368</v>
      </c>
      <c r="BZ166" t="s">
        <v>217</v>
      </c>
      <c r="CB166" t="b">
        <v>0</v>
      </c>
      <c r="CC166" t="b">
        <v>0</v>
      </c>
      <c r="CF166">
        <v>57394</v>
      </c>
      <c r="CH166">
        <v>0</v>
      </c>
      <c r="CI166">
        <v>0</v>
      </c>
      <c r="CJ166">
        <v>0</v>
      </c>
      <c r="CK166">
        <f>YEAR(tbl_Opportunity[[#This Row],[Close Date]])</f>
        <v>2019</v>
      </c>
    </row>
    <row r="167" spans="1:89">
      <c r="A167" t="s">
        <v>617</v>
      </c>
      <c r="B167" t="b">
        <v>0</v>
      </c>
      <c r="D167" t="b">
        <v>0</v>
      </c>
      <c r="H167" s="1">
        <v>42735</v>
      </c>
      <c r="I167" t="b">
        <v>1</v>
      </c>
      <c r="J167" t="s">
        <v>140</v>
      </c>
      <c r="O167" t="s">
        <v>142</v>
      </c>
      <c r="P167" t="b">
        <v>0</v>
      </c>
      <c r="Q167" s="2">
        <v>42499.57366898148</v>
      </c>
      <c r="R167" s="1"/>
      <c r="S167" t="b">
        <v>0</v>
      </c>
      <c r="U167" s="1"/>
      <c r="V167" t="b">
        <v>0</v>
      </c>
      <c r="W167" s="1">
        <v>42461</v>
      </c>
      <c r="X167">
        <v>4</v>
      </c>
      <c r="Y167">
        <v>2016</v>
      </c>
      <c r="Z167" t="s">
        <v>90</v>
      </c>
      <c r="AA167" t="s">
        <v>90</v>
      </c>
      <c r="AB167" t="b">
        <v>0</v>
      </c>
      <c r="AC167" t="b">
        <v>0</v>
      </c>
      <c r="AE167" t="b">
        <v>1</v>
      </c>
      <c r="AF167" t="b">
        <v>0</v>
      </c>
      <c r="AG167" t="b">
        <v>0</v>
      </c>
      <c r="AH167" t="s">
        <v>210</v>
      </c>
      <c r="AI167" t="b">
        <v>0</v>
      </c>
      <c r="AK167" t="b">
        <v>0</v>
      </c>
      <c r="AL167" s="1"/>
      <c r="AM167" t="s">
        <v>162</v>
      </c>
      <c r="AN167" s="2">
        <v>44297.837673611109</v>
      </c>
      <c r="AP167" s="2">
        <v>43836.76290509259</v>
      </c>
      <c r="AQ167" s="1"/>
      <c r="AS167" t="b">
        <v>0</v>
      </c>
      <c r="AV167" t="s">
        <v>213</v>
      </c>
      <c r="BB167" t="s">
        <v>618</v>
      </c>
      <c r="BD167" t="b">
        <v>0</v>
      </c>
      <c r="BH167" t="s">
        <v>142</v>
      </c>
      <c r="BI167" t="s">
        <v>150</v>
      </c>
      <c r="BQ167" t="s">
        <v>96</v>
      </c>
      <c r="BR167" t="b">
        <v>0</v>
      </c>
      <c r="BT167" t="b">
        <v>0</v>
      </c>
      <c r="BW167" t="s">
        <v>97</v>
      </c>
      <c r="BX167" t="b">
        <v>0</v>
      </c>
      <c r="BY167" s="2">
        <v>44376.857557870368</v>
      </c>
      <c r="CB167" t="b">
        <v>0</v>
      </c>
      <c r="CC167" t="b">
        <v>0</v>
      </c>
      <c r="CF167">
        <v>71500</v>
      </c>
      <c r="CH167">
        <v>0</v>
      </c>
      <c r="CI167">
        <v>0</v>
      </c>
      <c r="CJ167">
        <v>0</v>
      </c>
      <c r="CK167">
        <f>YEAR(tbl_Opportunity[[#This Row],[Close Date]])</f>
        <v>2016</v>
      </c>
    </row>
    <row r="168" spans="1:89">
      <c r="A168" t="s">
        <v>619</v>
      </c>
      <c r="B168" t="b">
        <v>0</v>
      </c>
      <c r="D168" t="b">
        <v>0</v>
      </c>
      <c r="H168" s="1">
        <v>43614</v>
      </c>
      <c r="I168" t="b">
        <v>1</v>
      </c>
      <c r="O168" t="s">
        <v>142</v>
      </c>
      <c r="P168" t="b">
        <v>0</v>
      </c>
      <c r="Q168" s="2">
        <v>42501.001099537039</v>
      </c>
      <c r="R168" s="1"/>
      <c r="S168" t="b">
        <v>0</v>
      </c>
      <c r="U168" s="1"/>
      <c r="V168" t="b">
        <v>0</v>
      </c>
      <c r="W168" s="1">
        <v>43497</v>
      </c>
      <c r="X168">
        <v>2</v>
      </c>
      <c r="Y168">
        <v>2019</v>
      </c>
      <c r="Z168" t="s">
        <v>8</v>
      </c>
      <c r="AA168" t="s">
        <v>8</v>
      </c>
      <c r="AB168" t="b">
        <v>0</v>
      </c>
      <c r="AC168" t="b">
        <v>0</v>
      </c>
      <c r="AE168" t="b">
        <v>1</v>
      </c>
      <c r="AF168" t="b">
        <v>0</v>
      </c>
      <c r="AG168" t="b">
        <v>0</v>
      </c>
      <c r="AH168" t="s">
        <v>210</v>
      </c>
      <c r="AI168" t="b">
        <v>0</v>
      </c>
      <c r="AK168" t="b">
        <v>0</v>
      </c>
      <c r="AL168" s="1">
        <v>43614</v>
      </c>
      <c r="AM168" t="s">
        <v>162</v>
      </c>
      <c r="AN168" s="2">
        <v>44297.837673611109</v>
      </c>
      <c r="AP168" s="2">
        <v>43836.762627314813</v>
      </c>
      <c r="AQ168" s="1"/>
      <c r="AS168" t="b">
        <v>0</v>
      </c>
      <c r="AV168" t="s">
        <v>213</v>
      </c>
      <c r="BB168" t="s">
        <v>620</v>
      </c>
      <c r="BD168" t="b">
        <v>1</v>
      </c>
      <c r="BH168" t="s">
        <v>142</v>
      </c>
      <c r="BI168" t="s">
        <v>150</v>
      </c>
      <c r="BJ168" t="s">
        <v>95</v>
      </c>
      <c r="BK168" t="s">
        <v>95</v>
      </c>
      <c r="BQ168" t="s">
        <v>96</v>
      </c>
      <c r="BR168" t="b">
        <v>0</v>
      </c>
      <c r="BT168" t="b">
        <v>0</v>
      </c>
      <c r="BW168" t="s">
        <v>103</v>
      </c>
      <c r="BX168" t="b">
        <v>0</v>
      </c>
      <c r="BY168" s="2">
        <v>44376.857557870368</v>
      </c>
      <c r="CB168" t="b">
        <v>0</v>
      </c>
      <c r="CC168" t="b">
        <v>1</v>
      </c>
      <c r="CF168">
        <v>66500</v>
      </c>
      <c r="CH168">
        <v>66500</v>
      </c>
      <c r="CI168">
        <v>100</v>
      </c>
      <c r="CJ168">
        <v>0</v>
      </c>
      <c r="CK168">
        <f>YEAR(tbl_Opportunity[[#This Row],[Close Date]])</f>
        <v>2019</v>
      </c>
    </row>
    <row r="169" spans="1:89">
      <c r="A169" t="s">
        <v>208</v>
      </c>
      <c r="B169" t="b">
        <v>0</v>
      </c>
      <c r="D169" t="b">
        <v>0</v>
      </c>
      <c r="H169" s="1">
        <v>42535</v>
      </c>
      <c r="I169" t="b">
        <v>1</v>
      </c>
      <c r="O169" t="s">
        <v>194</v>
      </c>
      <c r="P169" t="b">
        <v>0</v>
      </c>
      <c r="Q169" s="2">
        <v>42501.461898148147</v>
      </c>
      <c r="R169" s="1"/>
      <c r="S169" t="b">
        <v>0</v>
      </c>
      <c r="U169" s="1"/>
      <c r="V169" t="b">
        <v>0</v>
      </c>
      <c r="W169" s="1">
        <v>42401</v>
      </c>
      <c r="X169">
        <v>2</v>
      </c>
      <c r="Y169">
        <v>2016</v>
      </c>
      <c r="Z169" t="s">
        <v>8</v>
      </c>
      <c r="AA169" t="s">
        <v>8</v>
      </c>
      <c r="AB169" t="b">
        <v>0</v>
      </c>
      <c r="AC169" t="b">
        <v>0</v>
      </c>
      <c r="AE169" t="b">
        <v>1</v>
      </c>
      <c r="AF169" t="b">
        <v>0</v>
      </c>
      <c r="AG169" t="b">
        <v>0</v>
      </c>
      <c r="AH169" t="s">
        <v>210</v>
      </c>
      <c r="AI169" t="b">
        <v>0</v>
      </c>
      <c r="AJ169" t="s">
        <v>211</v>
      </c>
      <c r="AK169" t="b">
        <v>0</v>
      </c>
      <c r="AL169" s="1">
        <v>42908</v>
      </c>
      <c r="AM169" t="s">
        <v>162</v>
      </c>
      <c r="AN169" s="2">
        <v>44297.837673611109</v>
      </c>
      <c r="AP169" s="2">
        <v>43169.630393518521</v>
      </c>
      <c r="AQ169" s="1"/>
      <c r="AS169" t="b">
        <v>0</v>
      </c>
      <c r="AU169" t="s">
        <v>247</v>
      </c>
      <c r="AV169" t="s">
        <v>213</v>
      </c>
      <c r="BB169" t="s">
        <v>621</v>
      </c>
      <c r="BD169" t="b">
        <v>0</v>
      </c>
      <c r="BH169" t="s">
        <v>215</v>
      </c>
      <c r="BI169" t="s">
        <v>200</v>
      </c>
      <c r="BJ169" t="s">
        <v>250</v>
      </c>
      <c r="BL169" t="s">
        <v>622</v>
      </c>
      <c r="BM169" t="s">
        <v>202</v>
      </c>
      <c r="BN169" t="s">
        <v>203</v>
      </c>
      <c r="BQ169" t="s">
        <v>204</v>
      </c>
      <c r="BR169" t="b">
        <v>0</v>
      </c>
      <c r="BT169" t="b">
        <v>0</v>
      </c>
      <c r="BW169" t="s">
        <v>103</v>
      </c>
      <c r="BX169" t="b">
        <v>0</v>
      </c>
      <c r="BY169" s="2">
        <v>44376.857557870368</v>
      </c>
      <c r="BZ169" t="s">
        <v>217</v>
      </c>
      <c r="CB169" t="b">
        <v>0</v>
      </c>
      <c r="CC169" t="b">
        <v>1</v>
      </c>
      <c r="CF169">
        <v>28500</v>
      </c>
      <c r="CH169">
        <v>28500</v>
      </c>
      <c r="CI169">
        <v>100</v>
      </c>
      <c r="CJ169">
        <v>0</v>
      </c>
      <c r="CK169">
        <f>YEAR(tbl_Opportunity[[#This Row],[Close Date]])</f>
        <v>2016</v>
      </c>
    </row>
    <row r="170" spans="1:89">
      <c r="A170" t="s">
        <v>623</v>
      </c>
      <c r="B170" t="b">
        <v>0</v>
      </c>
      <c r="D170" t="b">
        <v>0</v>
      </c>
      <c r="E170" t="s">
        <v>624</v>
      </c>
      <c r="H170" s="1">
        <v>42539</v>
      </c>
      <c r="I170" t="b">
        <v>1</v>
      </c>
      <c r="O170" t="s">
        <v>194</v>
      </c>
      <c r="P170" t="b">
        <v>0</v>
      </c>
      <c r="Q170" s="2">
        <v>42501.520694444444</v>
      </c>
      <c r="R170" s="1"/>
      <c r="S170" t="b">
        <v>0</v>
      </c>
      <c r="U170" s="1"/>
      <c r="V170" t="b">
        <v>0</v>
      </c>
      <c r="W170" s="1">
        <v>42401</v>
      </c>
      <c r="X170">
        <v>2</v>
      </c>
      <c r="Y170">
        <v>2016</v>
      </c>
      <c r="Z170" t="s">
        <v>8</v>
      </c>
      <c r="AA170" t="s">
        <v>8</v>
      </c>
      <c r="AB170" t="b">
        <v>0</v>
      </c>
      <c r="AC170" t="b">
        <v>0</v>
      </c>
      <c r="AE170" t="b">
        <v>1</v>
      </c>
      <c r="AF170" t="b">
        <v>0</v>
      </c>
      <c r="AG170" t="b">
        <v>0</v>
      </c>
      <c r="AH170" t="s">
        <v>210</v>
      </c>
      <c r="AI170" t="b">
        <v>0</v>
      </c>
      <c r="AJ170" t="s">
        <v>211</v>
      </c>
      <c r="AK170" t="b">
        <v>0</v>
      </c>
      <c r="AL170" s="1"/>
      <c r="AM170" t="s">
        <v>162</v>
      </c>
      <c r="AN170" s="2">
        <v>44296.95826388889</v>
      </c>
      <c r="AP170" s="2">
        <v>43169.630393518521</v>
      </c>
      <c r="AQ170" s="1"/>
      <c r="AS170" t="b">
        <v>0</v>
      </c>
      <c r="AU170" t="s">
        <v>216</v>
      </c>
      <c r="AV170" t="s">
        <v>538</v>
      </c>
      <c r="BB170" t="s">
        <v>625</v>
      </c>
      <c r="BD170" t="b">
        <v>0</v>
      </c>
      <c r="BH170" t="s">
        <v>215</v>
      </c>
      <c r="BI170" t="s">
        <v>200</v>
      </c>
      <c r="BJ170" t="s">
        <v>216</v>
      </c>
      <c r="BL170" t="s">
        <v>626</v>
      </c>
      <c r="BM170" t="s">
        <v>202</v>
      </c>
      <c r="BN170" t="s">
        <v>203</v>
      </c>
      <c r="BQ170" t="s">
        <v>204</v>
      </c>
      <c r="BR170" t="b">
        <v>0</v>
      </c>
      <c r="BT170" t="b">
        <v>0</v>
      </c>
      <c r="BW170" t="s">
        <v>103</v>
      </c>
      <c r="BX170" t="b">
        <v>0</v>
      </c>
      <c r="BY170" s="2">
        <v>44376.857557870368</v>
      </c>
      <c r="BZ170" t="s">
        <v>217</v>
      </c>
      <c r="CB170" t="b">
        <v>0</v>
      </c>
      <c r="CC170" t="b">
        <v>1</v>
      </c>
      <c r="CF170">
        <v>25000</v>
      </c>
      <c r="CH170">
        <v>25000</v>
      </c>
      <c r="CI170">
        <v>100</v>
      </c>
      <c r="CJ170">
        <v>0</v>
      </c>
      <c r="CK170">
        <f>YEAR(tbl_Opportunity[[#This Row],[Close Date]])</f>
        <v>2016</v>
      </c>
    </row>
    <row r="171" spans="1:89">
      <c r="A171" t="s">
        <v>627</v>
      </c>
      <c r="B171" t="b">
        <v>0</v>
      </c>
      <c r="D171" t="b">
        <v>0</v>
      </c>
      <c r="H171" s="1">
        <v>43185</v>
      </c>
      <c r="I171" t="b">
        <v>1</v>
      </c>
      <c r="J171" t="s">
        <v>111</v>
      </c>
      <c r="O171" t="s">
        <v>194</v>
      </c>
      <c r="P171" t="b">
        <v>0</v>
      </c>
      <c r="Q171" s="2">
        <v>42501.743287037039</v>
      </c>
      <c r="R171" s="1"/>
      <c r="S171" t="b">
        <v>0</v>
      </c>
      <c r="U171" s="1"/>
      <c r="V171" t="b">
        <v>0</v>
      </c>
      <c r="W171" s="1">
        <v>43101</v>
      </c>
      <c r="X171">
        <v>1</v>
      </c>
      <c r="Y171">
        <v>2018</v>
      </c>
      <c r="Z171" t="s">
        <v>90</v>
      </c>
      <c r="AA171" t="s">
        <v>90</v>
      </c>
      <c r="AB171" t="b">
        <v>0</v>
      </c>
      <c r="AC171" t="b">
        <v>0</v>
      </c>
      <c r="AE171" t="b">
        <v>1</v>
      </c>
      <c r="AF171" t="b">
        <v>0</v>
      </c>
      <c r="AG171" t="b">
        <v>0</v>
      </c>
      <c r="AH171" t="s">
        <v>210</v>
      </c>
      <c r="AI171" t="b">
        <v>0</v>
      </c>
      <c r="AK171" t="b">
        <v>0</v>
      </c>
      <c r="AL171" s="1"/>
      <c r="AM171" t="s">
        <v>162</v>
      </c>
      <c r="AN171" s="2">
        <v>44297.841840277775</v>
      </c>
      <c r="AP171" s="2">
        <v>43185.709745370368</v>
      </c>
      <c r="AQ171" s="1"/>
      <c r="AS171" t="b">
        <v>0</v>
      </c>
      <c r="AU171" t="s">
        <v>212</v>
      </c>
      <c r="AV171" t="s">
        <v>248</v>
      </c>
      <c r="BB171" t="s">
        <v>628</v>
      </c>
      <c r="BD171" t="b">
        <v>0</v>
      </c>
      <c r="BH171" t="s">
        <v>260</v>
      </c>
      <c r="BI171" t="s">
        <v>200</v>
      </c>
      <c r="BJ171" t="s">
        <v>216</v>
      </c>
      <c r="BN171" t="s">
        <v>203</v>
      </c>
      <c r="BQ171" t="s">
        <v>204</v>
      </c>
      <c r="BR171" t="b">
        <v>0</v>
      </c>
      <c r="BT171" t="b">
        <v>0</v>
      </c>
      <c r="BW171" t="s">
        <v>97</v>
      </c>
      <c r="BX171" t="b">
        <v>0</v>
      </c>
      <c r="BY171" s="2">
        <v>44376.857557870368</v>
      </c>
      <c r="CB171" t="b">
        <v>0</v>
      </c>
      <c r="CC171" t="b">
        <v>0</v>
      </c>
      <c r="CF171">
        <v>54805</v>
      </c>
      <c r="CH171">
        <v>0</v>
      </c>
      <c r="CI171">
        <v>0</v>
      </c>
      <c r="CJ171">
        <v>0</v>
      </c>
      <c r="CK171">
        <f>YEAR(tbl_Opportunity[[#This Row],[Close Date]])</f>
        <v>2018</v>
      </c>
    </row>
    <row r="172" spans="1:89">
      <c r="A172" t="s">
        <v>223</v>
      </c>
      <c r="B172" t="b">
        <v>0</v>
      </c>
      <c r="D172" t="b">
        <v>0</v>
      </c>
      <c r="H172" s="1">
        <v>42517</v>
      </c>
      <c r="I172" t="b">
        <v>1</v>
      </c>
      <c r="O172" t="s">
        <v>258</v>
      </c>
      <c r="P172" t="b">
        <v>0</v>
      </c>
      <c r="Q172" s="2">
        <v>42502.586064814815</v>
      </c>
      <c r="R172" s="1"/>
      <c r="S172" t="b">
        <v>0</v>
      </c>
      <c r="U172" s="1"/>
      <c r="V172" t="b">
        <v>0</v>
      </c>
      <c r="W172" s="1">
        <v>42401</v>
      </c>
      <c r="X172">
        <v>2</v>
      </c>
      <c r="Y172">
        <v>2016</v>
      </c>
      <c r="Z172" t="s">
        <v>8</v>
      </c>
      <c r="AA172" t="s">
        <v>8</v>
      </c>
      <c r="AB172" t="b">
        <v>0</v>
      </c>
      <c r="AC172" t="b">
        <v>0</v>
      </c>
      <c r="AE172" t="b">
        <v>1</v>
      </c>
      <c r="AF172" t="b">
        <v>0</v>
      </c>
      <c r="AG172" t="b">
        <v>0</v>
      </c>
      <c r="AH172" t="s">
        <v>210</v>
      </c>
      <c r="AI172" t="b">
        <v>0</v>
      </c>
      <c r="AK172" t="b">
        <v>0</v>
      </c>
      <c r="AL172" s="1"/>
      <c r="AM172" t="s">
        <v>162</v>
      </c>
      <c r="AN172" s="2">
        <v>44296.95826388889</v>
      </c>
      <c r="AP172" s="2">
        <v>43169.630393518521</v>
      </c>
      <c r="AQ172" s="1"/>
      <c r="AS172" t="b">
        <v>0</v>
      </c>
      <c r="AU172" t="s">
        <v>216</v>
      </c>
      <c r="AV172" t="s">
        <v>105</v>
      </c>
      <c r="BB172" t="s">
        <v>629</v>
      </c>
      <c r="BD172" t="b">
        <v>0</v>
      </c>
      <c r="BH172" t="s">
        <v>215</v>
      </c>
      <c r="BI172" t="s">
        <v>200</v>
      </c>
      <c r="BJ172" t="s">
        <v>216</v>
      </c>
      <c r="BM172" t="s">
        <v>291</v>
      </c>
      <c r="BN172" t="s">
        <v>203</v>
      </c>
      <c r="BQ172" t="s">
        <v>204</v>
      </c>
      <c r="BR172" t="b">
        <v>0</v>
      </c>
      <c r="BT172" t="b">
        <v>0</v>
      </c>
      <c r="BW172" t="s">
        <v>103</v>
      </c>
      <c r="BX172" t="b">
        <v>0</v>
      </c>
      <c r="BY172" s="2">
        <v>44376.857557870368</v>
      </c>
      <c r="BZ172" t="s">
        <v>217</v>
      </c>
      <c r="CB172" t="b">
        <v>0</v>
      </c>
      <c r="CC172" t="b">
        <v>1</v>
      </c>
      <c r="CF172">
        <v>1400</v>
      </c>
      <c r="CH172">
        <v>1400</v>
      </c>
      <c r="CI172">
        <v>100</v>
      </c>
      <c r="CJ172">
        <v>0</v>
      </c>
      <c r="CK172">
        <f>YEAR(tbl_Opportunity[[#This Row],[Close Date]])</f>
        <v>2016</v>
      </c>
    </row>
    <row r="173" spans="1:89">
      <c r="A173" t="s">
        <v>630</v>
      </c>
      <c r="B173" t="b">
        <v>0</v>
      </c>
      <c r="D173" t="b">
        <v>0</v>
      </c>
      <c r="H173" s="1">
        <v>42538</v>
      </c>
      <c r="I173" t="b">
        <v>1</v>
      </c>
      <c r="O173" t="s">
        <v>142</v>
      </c>
      <c r="P173" t="b">
        <v>0</v>
      </c>
      <c r="Q173" s="2">
        <v>42502.776122685187</v>
      </c>
      <c r="R173" s="1"/>
      <c r="S173" t="b">
        <v>0</v>
      </c>
      <c r="U173" s="1"/>
      <c r="V173" t="b">
        <v>0</v>
      </c>
      <c r="W173" s="1">
        <v>42401</v>
      </c>
      <c r="X173">
        <v>2</v>
      </c>
      <c r="Y173">
        <v>2016</v>
      </c>
      <c r="Z173" t="s">
        <v>8</v>
      </c>
      <c r="AA173" t="s">
        <v>8</v>
      </c>
      <c r="AB173" t="b">
        <v>0</v>
      </c>
      <c r="AC173" t="b">
        <v>0</v>
      </c>
      <c r="AE173" t="b">
        <v>1</v>
      </c>
      <c r="AF173" t="b">
        <v>0</v>
      </c>
      <c r="AG173" t="b">
        <v>0</v>
      </c>
      <c r="AH173" t="s">
        <v>210</v>
      </c>
      <c r="AI173" t="b">
        <v>0</v>
      </c>
      <c r="AK173" t="b">
        <v>0</v>
      </c>
      <c r="AL173" s="1"/>
      <c r="AM173" t="s">
        <v>162</v>
      </c>
      <c r="AN173" s="2">
        <v>44297.837673611109</v>
      </c>
      <c r="AP173" s="2">
        <v>43836.762627314813</v>
      </c>
      <c r="AQ173" s="1"/>
      <c r="AS173" t="b">
        <v>0</v>
      </c>
      <c r="AV173" t="s">
        <v>213</v>
      </c>
      <c r="BB173" t="s">
        <v>631</v>
      </c>
      <c r="BD173" t="b">
        <v>1</v>
      </c>
      <c r="BH173" t="s">
        <v>142</v>
      </c>
      <c r="BI173" t="s">
        <v>150</v>
      </c>
      <c r="BJ173" t="s">
        <v>95</v>
      </c>
      <c r="BK173" t="s">
        <v>95</v>
      </c>
      <c r="BQ173" t="s">
        <v>96</v>
      </c>
      <c r="BR173" t="b">
        <v>0</v>
      </c>
      <c r="BT173" t="b">
        <v>0</v>
      </c>
      <c r="BW173" t="s">
        <v>103</v>
      </c>
      <c r="BX173" t="b">
        <v>0</v>
      </c>
      <c r="BY173" s="2">
        <v>44376.857557870368</v>
      </c>
      <c r="CB173" t="b">
        <v>0</v>
      </c>
      <c r="CC173" t="b">
        <v>1</v>
      </c>
      <c r="CF173">
        <v>51500</v>
      </c>
      <c r="CH173">
        <v>51500</v>
      </c>
      <c r="CI173">
        <v>100</v>
      </c>
      <c r="CJ173">
        <v>0</v>
      </c>
      <c r="CK173">
        <f>YEAR(tbl_Opportunity[[#This Row],[Close Date]])</f>
        <v>2016</v>
      </c>
    </row>
    <row r="174" spans="1:89">
      <c r="A174" t="s">
        <v>274</v>
      </c>
      <c r="B174" t="b">
        <v>0</v>
      </c>
      <c r="D174" t="b">
        <v>0</v>
      </c>
      <c r="H174" s="1">
        <v>42634</v>
      </c>
      <c r="I174" t="b">
        <v>1</v>
      </c>
      <c r="O174" t="s">
        <v>258</v>
      </c>
      <c r="P174" t="b">
        <v>0</v>
      </c>
      <c r="Q174" s="2">
        <v>42503.775381944448</v>
      </c>
      <c r="R174" s="1"/>
      <c r="S174" t="b">
        <v>0</v>
      </c>
      <c r="U174" s="1"/>
      <c r="V174" t="b">
        <v>0</v>
      </c>
      <c r="W174" s="1">
        <v>42430</v>
      </c>
      <c r="X174">
        <v>3</v>
      </c>
      <c r="Y174">
        <v>2016</v>
      </c>
      <c r="Z174" t="s">
        <v>8</v>
      </c>
      <c r="AA174" t="s">
        <v>8</v>
      </c>
      <c r="AB174" t="b">
        <v>0</v>
      </c>
      <c r="AC174" t="b">
        <v>0</v>
      </c>
      <c r="AE174" t="b">
        <v>1</v>
      </c>
      <c r="AF174" t="b">
        <v>0</v>
      </c>
      <c r="AG174" t="b">
        <v>0</v>
      </c>
      <c r="AH174" t="s">
        <v>210</v>
      </c>
      <c r="AI174" t="b">
        <v>0</v>
      </c>
      <c r="AK174" t="b">
        <v>0</v>
      </c>
      <c r="AL174" s="1"/>
      <c r="AM174" t="s">
        <v>162</v>
      </c>
      <c r="AN174" s="2">
        <v>44296.95826388889</v>
      </c>
      <c r="AP174" s="2">
        <v>43169.630393518521</v>
      </c>
      <c r="AQ174" s="1"/>
      <c r="AS174" t="b">
        <v>0</v>
      </c>
      <c r="AU174" t="s">
        <v>216</v>
      </c>
      <c r="AV174" t="s">
        <v>105</v>
      </c>
      <c r="BB174" t="s">
        <v>632</v>
      </c>
      <c r="BD174" t="b">
        <v>0</v>
      </c>
      <c r="BH174" t="s">
        <v>272</v>
      </c>
      <c r="BI174" t="s">
        <v>200</v>
      </c>
      <c r="BJ174" t="s">
        <v>216</v>
      </c>
      <c r="BM174" t="s">
        <v>291</v>
      </c>
      <c r="BN174" t="s">
        <v>203</v>
      </c>
      <c r="BQ174" t="s">
        <v>204</v>
      </c>
      <c r="BR174" t="b">
        <v>0</v>
      </c>
      <c r="BT174" t="b">
        <v>0</v>
      </c>
      <c r="BW174" t="s">
        <v>103</v>
      </c>
      <c r="BX174" t="b">
        <v>0</v>
      </c>
      <c r="BY174" s="2">
        <v>44376.857557870368</v>
      </c>
      <c r="CB174" t="b">
        <v>0</v>
      </c>
      <c r="CC174" t="b">
        <v>1</v>
      </c>
      <c r="CF174">
        <v>6750</v>
      </c>
      <c r="CH174">
        <v>6750</v>
      </c>
      <c r="CI174">
        <v>100</v>
      </c>
      <c r="CJ174">
        <v>0</v>
      </c>
      <c r="CK174">
        <f>YEAR(tbl_Opportunity[[#This Row],[Close Date]])</f>
        <v>2016</v>
      </c>
    </row>
    <row r="175" spans="1:89">
      <c r="A175" t="s">
        <v>633</v>
      </c>
      <c r="B175" t="b">
        <v>0</v>
      </c>
      <c r="D175" t="b">
        <v>0</v>
      </c>
      <c r="H175" s="1">
        <v>42551</v>
      </c>
      <c r="I175" t="b">
        <v>1</v>
      </c>
      <c r="J175" t="s">
        <v>111</v>
      </c>
      <c r="O175" t="s">
        <v>332</v>
      </c>
      <c r="P175" t="b">
        <v>1</v>
      </c>
      <c r="Q175" s="2">
        <v>42503.934108796297</v>
      </c>
      <c r="R175" s="1"/>
      <c r="S175" t="b">
        <v>0</v>
      </c>
      <c r="U175" s="1"/>
      <c r="V175" t="b">
        <v>0</v>
      </c>
      <c r="W175" s="1">
        <v>42401</v>
      </c>
      <c r="X175">
        <v>2</v>
      </c>
      <c r="Y175">
        <v>2016</v>
      </c>
      <c r="Z175" t="s">
        <v>90</v>
      </c>
      <c r="AA175" t="s">
        <v>90</v>
      </c>
      <c r="AB175" t="b">
        <v>0</v>
      </c>
      <c r="AC175" t="b">
        <v>0</v>
      </c>
      <c r="AE175" t="b">
        <v>0</v>
      </c>
      <c r="AF175" t="b">
        <v>0</v>
      </c>
      <c r="AG175" t="b">
        <v>0</v>
      </c>
      <c r="AH175" t="s">
        <v>210</v>
      </c>
      <c r="AI175" t="b">
        <v>0</v>
      </c>
      <c r="AK175" t="b">
        <v>0</v>
      </c>
      <c r="AL175" s="1"/>
      <c r="AM175" t="s">
        <v>92</v>
      </c>
      <c r="AN175" s="2">
        <v>44091.6171875</v>
      </c>
      <c r="AP175" s="2">
        <v>43836.762962962966</v>
      </c>
      <c r="AQ175" s="1"/>
      <c r="AS175" t="b">
        <v>0</v>
      </c>
      <c r="AV175" t="s">
        <v>93</v>
      </c>
      <c r="BB175" t="s">
        <v>634</v>
      </c>
      <c r="BD175" t="b">
        <v>0</v>
      </c>
      <c r="BH175" t="s">
        <v>332</v>
      </c>
      <c r="BL175" t="s">
        <v>635</v>
      </c>
      <c r="BQ175" t="s">
        <v>96</v>
      </c>
      <c r="BR175" t="b">
        <v>0</v>
      </c>
      <c r="BT175" t="b">
        <v>0</v>
      </c>
      <c r="BW175" t="s">
        <v>97</v>
      </c>
      <c r="BX175" t="b">
        <v>0</v>
      </c>
      <c r="BY175" s="2">
        <v>44376.857557870368</v>
      </c>
      <c r="CB175" t="b">
        <v>0</v>
      </c>
      <c r="CC175" t="b">
        <v>0</v>
      </c>
      <c r="CI175">
        <v>0</v>
      </c>
      <c r="CJ175">
        <v>0</v>
      </c>
      <c r="CK175">
        <f>YEAR(tbl_Opportunity[[#This Row],[Close Date]])</f>
        <v>2016</v>
      </c>
    </row>
    <row r="176" spans="1:89">
      <c r="A176" t="s">
        <v>633</v>
      </c>
      <c r="B176" t="b">
        <v>0</v>
      </c>
      <c r="D176" t="b">
        <v>0</v>
      </c>
      <c r="H176" s="1">
        <v>42643</v>
      </c>
      <c r="I176" t="b">
        <v>1</v>
      </c>
      <c r="O176" t="s">
        <v>332</v>
      </c>
      <c r="P176" t="b">
        <v>0</v>
      </c>
      <c r="Q176" s="2">
        <v>42503.936307870368</v>
      </c>
      <c r="R176" s="1"/>
      <c r="S176" t="b">
        <v>0</v>
      </c>
      <c r="U176" s="1"/>
      <c r="V176" t="b">
        <v>0</v>
      </c>
      <c r="W176" s="1">
        <v>42430</v>
      </c>
      <c r="X176">
        <v>3</v>
      </c>
      <c r="Y176">
        <v>2016</v>
      </c>
      <c r="Z176" t="s">
        <v>90</v>
      </c>
      <c r="AA176" t="s">
        <v>90</v>
      </c>
      <c r="AB176" t="b">
        <v>0</v>
      </c>
      <c r="AC176" t="b">
        <v>0</v>
      </c>
      <c r="AE176" t="b">
        <v>1</v>
      </c>
      <c r="AF176" t="b">
        <v>0</v>
      </c>
      <c r="AG176" t="b">
        <v>0</v>
      </c>
      <c r="AH176" t="s">
        <v>636</v>
      </c>
      <c r="AI176" t="b">
        <v>0</v>
      </c>
      <c r="AK176" t="b">
        <v>0</v>
      </c>
      <c r="AL176" s="1"/>
      <c r="AM176" t="s">
        <v>92</v>
      </c>
      <c r="AN176" s="2">
        <v>43836.762962962966</v>
      </c>
      <c r="AP176" s="2">
        <v>43836.762962962966</v>
      </c>
      <c r="AQ176" s="1"/>
      <c r="AS176" t="b">
        <v>0</v>
      </c>
      <c r="AV176" t="s">
        <v>93</v>
      </c>
      <c r="BB176" t="s">
        <v>637</v>
      </c>
      <c r="BD176" t="b">
        <v>0</v>
      </c>
      <c r="BH176" t="s">
        <v>332</v>
      </c>
      <c r="BI176" t="s">
        <v>150</v>
      </c>
      <c r="BQ176" t="s">
        <v>96</v>
      </c>
      <c r="BR176" t="b">
        <v>0</v>
      </c>
      <c r="BT176" t="b">
        <v>0</v>
      </c>
      <c r="BW176" t="s">
        <v>97</v>
      </c>
      <c r="BX176" t="b">
        <v>0</v>
      </c>
      <c r="BY176" s="2">
        <v>44376.857557870368</v>
      </c>
      <c r="CB176" t="b">
        <v>0</v>
      </c>
      <c r="CC176" t="b">
        <v>0</v>
      </c>
      <c r="CF176">
        <v>71500</v>
      </c>
      <c r="CH176">
        <v>0</v>
      </c>
      <c r="CI176">
        <v>0</v>
      </c>
      <c r="CJ176">
        <v>0</v>
      </c>
      <c r="CK176">
        <f>YEAR(tbl_Opportunity[[#This Row],[Close Date]])</f>
        <v>2016</v>
      </c>
    </row>
    <row r="177" spans="1:89">
      <c r="A177" t="s">
        <v>638</v>
      </c>
      <c r="B177" t="b">
        <v>0</v>
      </c>
      <c r="D177" t="b">
        <v>0</v>
      </c>
      <c r="H177" s="1">
        <v>44561</v>
      </c>
      <c r="I177" t="b">
        <v>0</v>
      </c>
      <c r="O177" t="s">
        <v>142</v>
      </c>
      <c r="P177" t="b">
        <v>0</v>
      </c>
      <c r="Q177" s="2">
        <v>42505.962314814817</v>
      </c>
      <c r="R177" s="1"/>
      <c r="S177" t="b">
        <v>0</v>
      </c>
      <c r="U177" s="1"/>
      <c r="V177" t="b">
        <v>0</v>
      </c>
      <c r="W177" s="1">
        <v>44287</v>
      </c>
      <c r="X177">
        <v>4</v>
      </c>
      <c r="Y177">
        <v>2021</v>
      </c>
      <c r="Z177" t="s">
        <v>161</v>
      </c>
      <c r="AA177" t="s">
        <v>161</v>
      </c>
      <c r="AB177" t="b">
        <v>0</v>
      </c>
      <c r="AC177" t="b">
        <v>0</v>
      </c>
      <c r="AE177" t="b">
        <v>1</v>
      </c>
      <c r="AF177" t="b">
        <v>0</v>
      </c>
      <c r="AG177" t="b">
        <v>0</v>
      </c>
      <c r="AH177" t="s">
        <v>636</v>
      </c>
      <c r="AI177" t="b">
        <v>0</v>
      </c>
      <c r="AK177" t="b">
        <v>0</v>
      </c>
      <c r="AL177" s="1"/>
      <c r="AM177" t="s">
        <v>162</v>
      </c>
      <c r="AN177" s="2">
        <v>44300.834421296298</v>
      </c>
      <c r="AP177" s="2">
        <v>43836.762569444443</v>
      </c>
      <c r="AQ177" s="1"/>
      <c r="AS177" t="b">
        <v>0</v>
      </c>
      <c r="AV177" t="s">
        <v>213</v>
      </c>
      <c r="BB177" t="s">
        <v>639</v>
      </c>
      <c r="BD177" t="b">
        <v>0</v>
      </c>
      <c r="BH177" t="s">
        <v>387</v>
      </c>
      <c r="BI177" t="s">
        <v>150</v>
      </c>
      <c r="BN177" t="s">
        <v>415</v>
      </c>
      <c r="BQ177" t="s">
        <v>96</v>
      </c>
      <c r="BR177" t="b">
        <v>0</v>
      </c>
      <c r="BT177" t="b">
        <v>0</v>
      </c>
      <c r="BW177" t="s">
        <v>166</v>
      </c>
      <c r="BX177" t="b">
        <v>0</v>
      </c>
      <c r="BY177" s="2">
        <v>44376.857557870368</v>
      </c>
      <c r="CB177" t="b">
        <v>0</v>
      </c>
      <c r="CC177" t="b">
        <v>0</v>
      </c>
      <c r="CF177">
        <v>65636</v>
      </c>
      <c r="CH177">
        <v>6563.6</v>
      </c>
      <c r="CI177">
        <v>10</v>
      </c>
      <c r="CJ177">
        <v>0</v>
      </c>
      <c r="CK177">
        <f>YEAR(tbl_Opportunity[[#This Row],[Close Date]])</f>
        <v>2021</v>
      </c>
    </row>
    <row r="178" spans="1:89">
      <c r="A178" t="s">
        <v>640</v>
      </c>
      <c r="B178" t="b">
        <v>0</v>
      </c>
      <c r="D178" t="b">
        <v>0</v>
      </c>
      <c r="H178" s="1">
        <v>42643</v>
      </c>
      <c r="I178" t="b">
        <v>1</v>
      </c>
      <c r="O178" t="s">
        <v>89</v>
      </c>
      <c r="P178" t="b">
        <v>0</v>
      </c>
      <c r="Q178" s="2">
        <v>42510.597002314818</v>
      </c>
      <c r="R178" s="1"/>
      <c r="S178" t="b">
        <v>0</v>
      </c>
      <c r="U178" s="1"/>
      <c r="V178" t="b">
        <v>0</v>
      </c>
      <c r="W178" s="1">
        <v>42430</v>
      </c>
      <c r="X178">
        <v>3</v>
      </c>
      <c r="Y178">
        <v>2016</v>
      </c>
      <c r="Z178" t="s">
        <v>90</v>
      </c>
      <c r="AA178" t="s">
        <v>90</v>
      </c>
      <c r="AB178" t="b">
        <v>0</v>
      </c>
      <c r="AC178" t="b">
        <v>0</v>
      </c>
      <c r="AE178" t="b">
        <v>1</v>
      </c>
      <c r="AF178" t="b">
        <v>0</v>
      </c>
      <c r="AG178" t="b">
        <v>0</v>
      </c>
      <c r="AH178" t="s">
        <v>219</v>
      </c>
      <c r="AI178" t="b">
        <v>0</v>
      </c>
      <c r="AK178" t="b">
        <v>0</v>
      </c>
      <c r="AL178" s="1"/>
      <c r="AM178" t="s">
        <v>162</v>
      </c>
      <c r="AN178" s="2">
        <v>44297.8278587963</v>
      </c>
      <c r="AP178" s="2">
        <v>43836.762962962966</v>
      </c>
      <c r="AQ178" s="1"/>
      <c r="AS178" t="b">
        <v>0</v>
      </c>
      <c r="AV178" t="s">
        <v>153</v>
      </c>
      <c r="BB178" t="s">
        <v>641</v>
      </c>
      <c r="BD178" t="b">
        <v>0</v>
      </c>
      <c r="BH178" t="s">
        <v>89</v>
      </c>
      <c r="BI178" t="s">
        <v>150</v>
      </c>
      <c r="BQ178" t="s">
        <v>96</v>
      </c>
      <c r="BR178" t="b">
        <v>0</v>
      </c>
      <c r="BT178" t="b">
        <v>0</v>
      </c>
      <c r="BW178" t="s">
        <v>97</v>
      </c>
      <c r="BX178" t="b">
        <v>0</v>
      </c>
      <c r="BY178" s="2">
        <v>44376.857557870368</v>
      </c>
      <c r="CB178" t="b">
        <v>0</v>
      </c>
      <c r="CC178" t="b">
        <v>0</v>
      </c>
      <c r="CF178">
        <v>72395</v>
      </c>
      <c r="CH178">
        <v>0</v>
      </c>
      <c r="CI178">
        <v>0</v>
      </c>
      <c r="CJ178">
        <v>0</v>
      </c>
      <c r="CK178">
        <f>YEAR(tbl_Opportunity[[#This Row],[Close Date]])</f>
        <v>2016</v>
      </c>
    </row>
    <row r="179" spans="1:89">
      <c r="A179" t="s">
        <v>642</v>
      </c>
      <c r="B179" t="b">
        <v>0</v>
      </c>
      <c r="D179" t="b">
        <v>0</v>
      </c>
      <c r="H179" s="1">
        <v>43360</v>
      </c>
      <c r="I179" t="b">
        <v>1</v>
      </c>
      <c r="O179" t="s">
        <v>142</v>
      </c>
      <c r="P179" t="b">
        <v>0</v>
      </c>
      <c r="Q179" s="2">
        <v>42510.625439814816</v>
      </c>
      <c r="R179" s="1"/>
      <c r="S179" t="b">
        <v>0</v>
      </c>
      <c r="U179" s="1"/>
      <c r="V179" t="b">
        <v>0</v>
      </c>
      <c r="W179" s="1">
        <v>43160</v>
      </c>
      <c r="X179">
        <v>3</v>
      </c>
      <c r="Y179">
        <v>2018</v>
      </c>
      <c r="Z179" t="s">
        <v>8</v>
      </c>
      <c r="AA179" t="s">
        <v>8</v>
      </c>
      <c r="AB179" t="b">
        <v>0</v>
      </c>
      <c r="AC179" t="b">
        <v>0</v>
      </c>
      <c r="AE179" t="b">
        <v>1</v>
      </c>
      <c r="AF179" t="b">
        <v>0</v>
      </c>
      <c r="AG179" t="b">
        <v>0</v>
      </c>
      <c r="AH179" t="s">
        <v>219</v>
      </c>
      <c r="AI179" t="b">
        <v>0</v>
      </c>
      <c r="AK179" t="b">
        <v>0</v>
      </c>
      <c r="AL179" s="1">
        <v>43361</v>
      </c>
      <c r="AM179" t="s">
        <v>162</v>
      </c>
      <c r="AN179" s="2">
        <v>44297.837673611109</v>
      </c>
      <c r="AP179" s="2">
        <v>43836.762685185182</v>
      </c>
      <c r="AQ179" s="1"/>
      <c r="AS179" t="b">
        <v>0</v>
      </c>
      <c r="AV179" t="s">
        <v>213</v>
      </c>
      <c r="BB179" t="s">
        <v>643</v>
      </c>
      <c r="BD179" t="b">
        <v>1</v>
      </c>
      <c r="BH179" t="s">
        <v>142</v>
      </c>
      <c r="BI179" t="s">
        <v>150</v>
      </c>
      <c r="BJ179" t="s">
        <v>95</v>
      </c>
      <c r="BK179" t="s">
        <v>95</v>
      </c>
      <c r="BQ179" t="s">
        <v>96</v>
      </c>
      <c r="BR179" t="b">
        <v>0</v>
      </c>
      <c r="BT179" t="b">
        <v>0</v>
      </c>
      <c r="BW179" t="s">
        <v>103</v>
      </c>
      <c r="BX179" t="b">
        <v>0</v>
      </c>
      <c r="BY179" s="2">
        <v>44376.857557870368</v>
      </c>
      <c r="CB179" t="b">
        <v>0</v>
      </c>
      <c r="CC179" t="b">
        <v>1</v>
      </c>
      <c r="CF179">
        <v>129672.54</v>
      </c>
      <c r="CH179">
        <v>129672.54</v>
      </c>
      <c r="CI179">
        <v>100</v>
      </c>
      <c r="CJ179">
        <v>0</v>
      </c>
      <c r="CK179">
        <f>YEAR(tbl_Opportunity[[#This Row],[Close Date]])</f>
        <v>2018</v>
      </c>
    </row>
    <row r="180" spans="1:89">
      <c r="A180" t="s">
        <v>644</v>
      </c>
      <c r="B180" t="b">
        <v>0</v>
      </c>
      <c r="D180" t="b">
        <v>0</v>
      </c>
      <c r="H180" s="1">
        <v>43944</v>
      </c>
      <c r="I180" t="b">
        <v>1</v>
      </c>
      <c r="L180" t="s">
        <v>645</v>
      </c>
      <c r="O180" t="s">
        <v>142</v>
      </c>
      <c r="P180" t="b">
        <v>0</v>
      </c>
      <c r="Q180" s="2">
        <v>42510.663252314815</v>
      </c>
      <c r="R180" s="1"/>
      <c r="S180" t="b">
        <v>0</v>
      </c>
      <c r="U180" s="1"/>
      <c r="V180" t="b">
        <v>0</v>
      </c>
      <c r="W180" s="1">
        <v>43862</v>
      </c>
      <c r="X180">
        <v>2</v>
      </c>
      <c r="Y180">
        <v>2020</v>
      </c>
      <c r="Z180" t="s">
        <v>8</v>
      </c>
      <c r="AA180" t="s">
        <v>8</v>
      </c>
      <c r="AB180" t="b">
        <v>0</v>
      </c>
      <c r="AC180" t="b">
        <v>0</v>
      </c>
      <c r="AD180" t="s">
        <v>646</v>
      </c>
      <c r="AE180" t="b">
        <v>1</v>
      </c>
      <c r="AF180" t="b">
        <v>0</v>
      </c>
      <c r="AG180" t="b">
        <v>0</v>
      </c>
      <c r="AH180" t="s">
        <v>219</v>
      </c>
      <c r="AI180" t="b">
        <v>0</v>
      </c>
      <c r="AK180" t="b">
        <v>0</v>
      </c>
      <c r="AL180" s="1">
        <v>43922</v>
      </c>
      <c r="AM180" t="s">
        <v>162</v>
      </c>
      <c r="AN180" s="2">
        <v>44297.837673611109</v>
      </c>
      <c r="AP180" s="2">
        <v>43944.814143518517</v>
      </c>
      <c r="AQ180" s="1"/>
      <c r="AS180" t="b">
        <v>0</v>
      </c>
      <c r="AV180" t="s">
        <v>213</v>
      </c>
      <c r="BB180" t="s">
        <v>647</v>
      </c>
      <c r="BD180" t="b">
        <v>0</v>
      </c>
      <c r="BH180" t="s">
        <v>387</v>
      </c>
      <c r="BI180" t="s">
        <v>150</v>
      </c>
      <c r="BJ180" t="s">
        <v>95</v>
      </c>
      <c r="BK180" t="s">
        <v>95</v>
      </c>
      <c r="BQ180" t="s">
        <v>96</v>
      </c>
      <c r="BR180" t="b">
        <v>0</v>
      </c>
      <c r="BT180" t="b">
        <v>0</v>
      </c>
      <c r="BW180" t="s">
        <v>103</v>
      </c>
      <c r="BX180" t="b">
        <v>0</v>
      </c>
      <c r="BY180" s="2">
        <v>44376.857557870368</v>
      </c>
      <c r="CB180" t="b">
        <v>0</v>
      </c>
      <c r="CC180" t="b">
        <v>1</v>
      </c>
      <c r="CF180">
        <v>79980.83</v>
      </c>
      <c r="CH180">
        <v>79980.83</v>
      </c>
      <c r="CI180">
        <v>100</v>
      </c>
      <c r="CJ180">
        <v>0</v>
      </c>
      <c r="CK180">
        <f>YEAR(tbl_Opportunity[[#This Row],[Close Date]])</f>
        <v>2020</v>
      </c>
    </row>
    <row r="181" spans="1:89">
      <c r="A181" t="s">
        <v>648</v>
      </c>
      <c r="B181" t="b">
        <v>0</v>
      </c>
      <c r="D181" t="b">
        <v>0</v>
      </c>
      <c r="H181" s="1">
        <v>43977</v>
      </c>
      <c r="I181" t="b">
        <v>1</v>
      </c>
      <c r="J181" t="s">
        <v>111</v>
      </c>
      <c r="O181" t="s">
        <v>332</v>
      </c>
      <c r="P181" t="b">
        <v>0</v>
      </c>
      <c r="Q181" s="2">
        <v>42510.763657407406</v>
      </c>
      <c r="R181" s="1"/>
      <c r="S181" t="b">
        <v>0</v>
      </c>
      <c r="U181" s="1"/>
      <c r="V181" t="b">
        <v>0</v>
      </c>
      <c r="W181" s="1">
        <v>43862</v>
      </c>
      <c r="X181">
        <v>2</v>
      </c>
      <c r="Y181">
        <v>2020</v>
      </c>
      <c r="Z181" t="s">
        <v>90</v>
      </c>
      <c r="AA181" t="s">
        <v>90</v>
      </c>
      <c r="AB181" t="b">
        <v>0</v>
      </c>
      <c r="AC181" t="b">
        <v>0</v>
      </c>
      <c r="AE181" t="b">
        <v>1</v>
      </c>
      <c r="AF181" t="b">
        <v>0</v>
      </c>
      <c r="AG181" t="b">
        <v>0</v>
      </c>
      <c r="AH181" t="s">
        <v>219</v>
      </c>
      <c r="AI181" t="b">
        <v>0</v>
      </c>
      <c r="AK181" t="b">
        <v>0</v>
      </c>
      <c r="AL181" s="1"/>
      <c r="AM181" t="s">
        <v>162</v>
      </c>
      <c r="AN181" s="2">
        <v>44297.837673611109</v>
      </c>
      <c r="AP181" s="2">
        <v>43977.660254629627</v>
      </c>
      <c r="AQ181" s="1"/>
      <c r="AS181" t="b">
        <v>0</v>
      </c>
      <c r="AV181" t="s">
        <v>213</v>
      </c>
      <c r="BB181" t="s">
        <v>649</v>
      </c>
      <c r="BD181" t="b">
        <v>0</v>
      </c>
      <c r="BH181" t="s">
        <v>332</v>
      </c>
      <c r="BI181" t="s">
        <v>150</v>
      </c>
      <c r="BQ181" t="s">
        <v>96</v>
      </c>
      <c r="BR181" t="b">
        <v>0</v>
      </c>
      <c r="BT181" t="b">
        <v>0</v>
      </c>
      <c r="BW181" t="s">
        <v>97</v>
      </c>
      <c r="BX181" t="b">
        <v>0</v>
      </c>
      <c r="BY181" s="2">
        <v>44376.857557870368</v>
      </c>
      <c r="CB181" t="b">
        <v>0</v>
      </c>
      <c r="CC181" t="b">
        <v>0</v>
      </c>
      <c r="CF181">
        <v>72395</v>
      </c>
      <c r="CH181">
        <v>0</v>
      </c>
      <c r="CI181">
        <v>0</v>
      </c>
      <c r="CJ181">
        <v>0</v>
      </c>
      <c r="CK181">
        <f>YEAR(tbl_Opportunity[[#This Row],[Close Date]])</f>
        <v>2020</v>
      </c>
    </row>
    <row r="182" spans="1:89">
      <c r="A182" t="s">
        <v>650</v>
      </c>
      <c r="B182" t="b">
        <v>0</v>
      </c>
      <c r="D182" t="b">
        <v>0</v>
      </c>
      <c r="H182" s="1">
        <v>43972</v>
      </c>
      <c r="I182" t="b">
        <v>1</v>
      </c>
      <c r="J182" t="s">
        <v>111</v>
      </c>
      <c r="O182" t="s">
        <v>89</v>
      </c>
      <c r="P182" t="b">
        <v>0</v>
      </c>
      <c r="Q182" s="2">
        <v>42513.085439814815</v>
      </c>
      <c r="R182" s="1"/>
      <c r="S182" t="b">
        <v>0</v>
      </c>
      <c r="U182" s="1"/>
      <c r="V182" t="b">
        <v>0</v>
      </c>
      <c r="W182" s="1">
        <v>43862</v>
      </c>
      <c r="X182">
        <v>2</v>
      </c>
      <c r="Y182">
        <v>2020</v>
      </c>
      <c r="Z182" t="s">
        <v>90</v>
      </c>
      <c r="AA182" t="s">
        <v>90</v>
      </c>
      <c r="AB182" t="b">
        <v>0</v>
      </c>
      <c r="AC182" t="b">
        <v>0</v>
      </c>
      <c r="AE182" t="b">
        <v>1</v>
      </c>
      <c r="AF182" t="b">
        <v>0</v>
      </c>
      <c r="AG182" t="b">
        <v>0</v>
      </c>
      <c r="AH182" t="s">
        <v>219</v>
      </c>
      <c r="AI182" t="b">
        <v>0</v>
      </c>
      <c r="AK182" t="b">
        <v>0</v>
      </c>
      <c r="AL182" s="1"/>
      <c r="AM182" t="s">
        <v>162</v>
      </c>
      <c r="AN182" s="2">
        <v>44297.8278587963</v>
      </c>
      <c r="AP182" s="2">
        <v>43972.649641203701</v>
      </c>
      <c r="AQ182" s="1"/>
      <c r="AS182" t="b">
        <v>0</v>
      </c>
      <c r="AV182" t="s">
        <v>153</v>
      </c>
      <c r="BB182" t="s">
        <v>651</v>
      </c>
      <c r="BD182" t="b">
        <v>0</v>
      </c>
      <c r="BH182" t="s">
        <v>89</v>
      </c>
      <c r="BI182" t="s">
        <v>150</v>
      </c>
      <c r="BQ182" t="s">
        <v>96</v>
      </c>
      <c r="BR182" t="b">
        <v>0</v>
      </c>
      <c r="BT182" t="b">
        <v>0</v>
      </c>
      <c r="BW182" t="s">
        <v>97</v>
      </c>
      <c r="BX182" t="b">
        <v>0</v>
      </c>
      <c r="BY182" s="2">
        <v>44376.857557870368</v>
      </c>
      <c r="CB182" t="b">
        <v>0</v>
      </c>
      <c r="CC182" t="b">
        <v>0</v>
      </c>
      <c r="CF182">
        <v>65000</v>
      </c>
      <c r="CH182">
        <v>0</v>
      </c>
      <c r="CI182">
        <v>0</v>
      </c>
      <c r="CJ182">
        <v>0</v>
      </c>
      <c r="CK182">
        <f>YEAR(tbl_Opportunity[[#This Row],[Close Date]])</f>
        <v>2020</v>
      </c>
    </row>
    <row r="183" spans="1:89">
      <c r="A183" t="s">
        <v>652</v>
      </c>
      <c r="B183" t="b">
        <v>0</v>
      </c>
      <c r="D183" t="b">
        <v>0</v>
      </c>
      <c r="H183" s="1">
        <v>44169</v>
      </c>
      <c r="I183" t="b">
        <v>1</v>
      </c>
      <c r="L183" t="s">
        <v>653</v>
      </c>
      <c r="O183" t="s">
        <v>142</v>
      </c>
      <c r="P183" t="b">
        <v>0</v>
      </c>
      <c r="Q183" s="2">
        <v>42514.033692129633</v>
      </c>
      <c r="R183" s="1"/>
      <c r="S183" t="b">
        <v>0</v>
      </c>
      <c r="U183" s="1"/>
      <c r="V183" t="b">
        <v>0</v>
      </c>
      <c r="W183" s="1">
        <v>43922</v>
      </c>
      <c r="X183">
        <v>4</v>
      </c>
      <c r="Y183">
        <v>2020</v>
      </c>
      <c r="Z183" t="s">
        <v>8</v>
      </c>
      <c r="AA183" t="s">
        <v>8</v>
      </c>
      <c r="AB183" t="b">
        <v>0</v>
      </c>
      <c r="AC183" t="b">
        <v>0</v>
      </c>
      <c r="AD183" t="s">
        <v>654</v>
      </c>
      <c r="AE183" t="b">
        <v>1</v>
      </c>
      <c r="AF183" t="b">
        <v>0</v>
      </c>
      <c r="AG183" t="b">
        <v>0</v>
      </c>
      <c r="AH183" t="s">
        <v>243</v>
      </c>
      <c r="AI183" t="b">
        <v>0</v>
      </c>
      <c r="AK183" t="b">
        <v>0</v>
      </c>
      <c r="AL183" s="1">
        <v>43934</v>
      </c>
      <c r="AM183" t="s">
        <v>162</v>
      </c>
      <c r="AN183" s="2">
        <v>44297.8278587963</v>
      </c>
      <c r="AP183" s="2">
        <v>44169.903622685182</v>
      </c>
      <c r="AQ183" s="1"/>
      <c r="AS183" t="b">
        <v>0</v>
      </c>
      <c r="AV183" t="s">
        <v>153</v>
      </c>
      <c r="BB183" t="s">
        <v>655</v>
      </c>
      <c r="BD183" t="b">
        <v>1</v>
      </c>
      <c r="BH183" t="s">
        <v>387</v>
      </c>
      <c r="BI183" t="s">
        <v>150</v>
      </c>
      <c r="BK183" t="s">
        <v>384</v>
      </c>
      <c r="BQ183" t="s">
        <v>96</v>
      </c>
      <c r="BR183" t="b">
        <v>0</v>
      </c>
      <c r="BT183" t="b">
        <v>0</v>
      </c>
      <c r="BW183" t="s">
        <v>103</v>
      </c>
      <c r="BX183" t="b">
        <v>0</v>
      </c>
      <c r="BY183" s="2">
        <v>44376.857557870368</v>
      </c>
      <c r="CB183" t="b">
        <v>0</v>
      </c>
      <c r="CC183" t="b">
        <v>1</v>
      </c>
      <c r="CF183">
        <v>83777.740000000005</v>
      </c>
      <c r="CH183">
        <v>83777.740000000005</v>
      </c>
      <c r="CI183">
        <v>100</v>
      </c>
      <c r="CJ183">
        <v>0</v>
      </c>
      <c r="CK183">
        <f>YEAR(tbl_Opportunity[[#This Row],[Close Date]])</f>
        <v>2020</v>
      </c>
    </row>
    <row r="184" spans="1:89">
      <c r="A184" t="s">
        <v>656</v>
      </c>
      <c r="B184" t="b">
        <v>0</v>
      </c>
      <c r="D184" t="b">
        <v>0</v>
      </c>
      <c r="E184" t="s">
        <v>246</v>
      </c>
      <c r="H184" s="1">
        <v>42546</v>
      </c>
      <c r="I184" t="b">
        <v>1</v>
      </c>
      <c r="O184" t="s">
        <v>194</v>
      </c>
      <c r="P184" t="b">
        <v>0</v>
      </c>
      <c r="Q184" s="2">
        <v>42514.563240740739</v>
      </c>
      <c r="R184" s="1"/>
      <c r="S184" t="b">
        <v>0</v>
      </c>
      <c r="U184" s="1"/>
      <c r="V184" t="b">
        <v>0</v>
      </c>
      <c r="W184" s="1">
        <v>42401</v>
      </c>
      <c r="X184">
        <v>2</v>
      </c>
      <c r="Y184">
        <v>2016</v>
      </c>
      <c r="Z184" t="s">
        <v>8</v>
      </c>
      <c r="AA184" t="s">
        <v>8</v>
      </c>
      <c r="AB184" t="b">
        <v>0</v>
      </c>
      <c r="AC184" t="b">
        <v>0</v>
      </c>
      <c r="AE184" t="b">
        <v>1</v>
      </c>
      <c r="AF184" t="b">
        <v>0</v>
      </c>
      <c r="AG184" t="b">
        <v>0</v>
      </c>
      <c r="AH184" t="s">
        <v>243</v>
      </c>
      <c r="AI184" t="b">
        <v>0</v>
      </c>
      <c r="AJ184" t="s">
        <v>195</v>
      </c>
      <c r="AK184" t="b">
        <v>0</v>
      </c>
      <c r="AL184" s="1">
        <v>42908</v>
      </c>
      <c r="AM184" t="s">
        <v>162</v>
      </c>
      <c r="AN184" s="2">
        <v>44296.95826388889</v>
      </c>
      <c r="AP184" s="2">
        <v>43169.630393518521</v>
      </c>
      <c r="AQ184" s="1"/>
      <c r="AS184" t="b">
        <v>0</v>
      </c>
      <c r="AV184" t="s">
        <v>248</v>
      </c>
      <c r="BB184" t="s">
        <v>657</v>
      </c>
      <c r="BD184" t="b">
        <v>0</v>
      </c>
      <c r="BH184" t="s">
        <v>215</v>
      </c>
      <c r="BI184" t="s">
        <v>200</v>
      </c>
      <c r="BJ184" t="s">
        <v>216</v>
      </c>
      <c r="BL184" t="s">
        <v>658</v>
      </c>
      <c r="BM184" t="s">
        <v>202</v>
      </c>
      <c r="BN184" t="s">
        <v>203</v>
      </c>
      <c r="BQ184" t="s">
        <v>204</v>
      </c>
      <c r="BR184" t="b">
        <v>0</v>
      </c>
      <c r="BT184" t="b">
        <v>0</v>
      </c>
      <c r="BW184" t="s">
        <v>103</v>
      </c>
      <c r="BX184" t="b">
        <v>0</v>
      </c>
      <c r="BY184" s="2">
        <v>44376.857557870368</v>
      </c>
      <c r="BZ184" t="s">
        <v>217</v>
      </c>
      <c r="CB184" t="b">
        <v>0</v>
      </c>
      <c r="CC184" t="b">
        <v>1</v>
      </c>
      <c r="CF184">
        <v>28500</v>
      </c>
      <c r="CH184">
        <v>28500</v>
      </c>
      <c r="CI184">
        <v>100</v>
      </c>
      <c r="CJ184">
        <v>0</v>
      </c>
      <c r="CK184">
        <f>YEAR(tbl_Opportunity[[#This Row],[Close Date]])</f>
        <v>2016</v>
      </c>
    </row>
    <row r="185" spans="1:89">
      <c r="A185" t="s">
        <v>306</v>
      </c>
      <c r="B185" t="b">
        <v>0</v>
      </c>
      <c r="D185" t="b">
        <v>0</v>
      </c>
      <c r="H185" s="1">
        <v>42634</v>
      </c>
      <c r="I185" t="b">
        <v>1</v>
      </c>
      <c r="J185" t="s">
        <v>111</v>
      </c>
      <c r="O185" t="s">
        <v>258</v>
      </c>
      <c r="P185" t="b">
        <v>0</v>
      </c>
      <c r="Q185" s="2">
        <v>42515.775578703702</v>
      </c>
      <c r="R185" s="1"/>
      <c r="S185" t="b">
        <v>0</v>
      </c>
      <c r="U185" s="1"/>
      <c r="V185" t="b">
        <v>0</v>
      </c>
      <c r="W185" s="1">
        <v>42430</v>
      </c>
      <c r="X185">
        <v>3</v>
      </c>
      <c r="Y185">
        <v>2016</v>
      </c>
      <c r="Z185" t="s">
        <v>90</v>
      </c>
      <c r="AA185" t="s">
        <v>90</v>
      </c>
      <c r="AB185" t="b">
        <v>0</v>
      </c>
      <c r="AC185" t="b">
        <v>0</v>
      </c>
      <c r="AE185" t="b">
        <v>1</v>
      </c>
      <c r="AF185" t="b">
        <v>0</v>
      </c>
      <c r="AG185" t="b">
        <v>0</v>
      </c>
      <c r="AH185" t="s">
        <v>243</v>
      </c>
      <c r="AI185" t="b">
        <v>0</v>
      </c>
      <c r="AK185" t="b">
        <v>0</v>
      </c>
      <c r="AL185" s="1"/>
      <c r="AM185" t="s">
        <v>162</v>
      </c>
      <c r="AN185" s="2">
        <v>44297.841400462959</v>
      </c>
      <c r="AP185" s="2">
        <v>43169.639780092592</v>
      </c>
      <c r="AQ185" s="1"/>
      <c r="AS185" t="b">
        <v>0</v>
      </c>
      <c r="AV185" t="s">
        <v>93</v>
      </c>
      <c r="BB185" t="s">
        <v>659</v>
      </c>
      <c r="BD185" t="b">
        <v>0</v>
      </c>
      <c r="BH185" t="s">
        <v>272</v>
      </c>
      <c r="BI185" t="s">
        <v>200</v>
      </c>
      <c r="BJ185" t="s">
        <v>216</v>
      </c>
      <c r="BM185" t="s">
        <v>291</v>
      </c>
      <c r="BN185" t="s">
        <v>203</v>
      </c>
      <c r="BQ185" t="s">
        <v>204</v>
      </c>
      <c r="BR185" t="b">
        <v>0</v>
      </c>
      <c r="BT185" t="b">
        <v>0</v>
      </c>
      <c r="BW185" t="s">
        <v>97</v>
      </c>
      <c r="BX185" t="b">
        <v>0</v>
      </c>
      <c r="BY185" s="2">
        <v>44376.857557870368</v>
      </c>
      <c r="CB185" t="b">
        <v>0</v>
      </c>
      <c r="CC185" t="b">
        <v>0</v>
      </c>
      <c r="CF185">
        <v>3850</v>
      </c>
      <c r="CH185">
        <v>0</v>
      </c>
      <c r="CI185">
        <v>0</v>
      </c>
      <c r="CJ185">
        <v>0</v>
      </c>
      <c r="CK185">
        <f>YEAR(tbl_Opportunity[[#This Row],[Close Date]])</f>
        <v>2016</v>
      </c>
    </row>
    <row r="186" spans="1:89">
      <c r="A186" t="s">
        <v>660</v>
      </c>
      <c r="B186" t="b">
        <v>0</v>
      </c>
      <c r="D186" t="b">
        <v>0</v>
      </c>
      <c r="H186" s="1">
        <v>43100</v>
      </c>
      <c r="I186" t="b">
        <v>1</v>
      </c>
      <c r="J186" t="s">
        <v>140</v>
      </c>
      <c r="O186" t="s">
        <v>142</v>
      </c>
      <c r="P186" t="b">
        <v>0</v>
      </c>
      <c r="Q186" s="2">
        <v>42515.879976851851</v>
      </c>
      <c r="R186" s="1"/>
      <c r="S186" t="b">
        <v>0</v>
      </c>
      <c r="U186" s="1"/>
      <c r="V186" t="b">
        <v>0</v>
      </c>
      <c r="W186" s="1">
        <v>42826</v>
      </c>
      <c r="X186">
        <v>4</v>
      </c>
      <c r="Y186">
        <v>2017</v>
      </c>
      <c r="Z186" t="s">
        <v>90</v>
      </c>
      <c r="AA186" t="s">
        <v>90</v>
      </c>
      <c r="AB186" t="b">
        <v>0</v>
      </c>
      <c r="AC186" t="b">
        <v>0</v>
      </c>
      <c r="AE186" t="b">
        <v>1</v>
      </c>
      <c r="AF186" t="b">
        <v>0</v>
      </c>
      <c r="AG186" t="b">
        <v>0</v>
      </c>
      <c r="AH186" t="s">
        <v>243</v>
      </c>
      <c r="AI186" t="b">
        <v>0</v>
      </c>
      <c r="AK186" t="b">
        <v>0</v>
      </c>
      <c r="AL186" s="1"/>
      <c r="AM186" t="s">
        <v>162</v>
      </c>
      <c r="AN186" s="2">
        <v>44297.837673611109</v>
      </c>
      <c r="AP186" s="2">
        <v>43836.76290509259</v>
      </c>
      <c r="AQ186" s="1"/>
      <c r="AS186" t="b">
        <v>0</v>
      </c>
      <c r="AV186" t="s">
        <v>213</v>
      </c>
      <c r="BB186" t="s">
        <v>661</v>
      </c>
      <c r="BD186" t="b">
        <v>0</v>
      </c>
      <c r="BH186" t="s">
        <v>142</v>
      </c>
      <c r="BI186" t="s">
        <v>150</v>
      </c>
      <c r="BQ186" t="s">
        <v>96</v>
      </c>
      <c r="BR186" t="b">
        <v>0</v>
      </c>
      <c r="BT186" t="b">
        <v>0</v>
      </c>
      <c r="BW186" t="s">
        <v>97</v>
      </c>
      <c r="BX186" t="b">
        <v>0</v>
      </c>
      <c r="BY186" s="2">
        <v>44376.857557870368</v>
      </c>
      <c r="CB186" t="b">
        <v>0</v>
      </c>
      <c r="CC186" t="b">
        <v>0</v>
      </c>
      <c r="CF186">
        <v>71500</v>
      </c>
      <c r="CH186">
        <v>0</v>
      </c>
      <c r="CI186">
        <v>0</v>
      </c>
      <c r="CJ186">
        <v>0</v>
      </c>
      <c r="CK186">
        <f>YEAR(tbl_Opportunity[[#This Row],[Close Date]])</f>
        <v>2017</v>
      </c>
    </row>
    <row r="187" spans="1:89">
      <c r="A187" t="s">
        <v>662</v>
      </c>
      <c r="B187" t="b">
        <v>0</v>
      </c>
      <c r="D187" t="b">
        <v>0</v>
      </c>
      <c r="H187" s="1">
        <v>43100</v>
      </c>
      <c r="I187" t="b">
        <v>1</v>
      </c>
      <c r="J187" t="s">
        <v>140</v>
      </c>
      <c r="O187" t="s">
        <v>142</v>
      </c>
      <c r="P187" t="b">
        <v>0</v>
      </c>
      <c r="Q187" s="2">
        <v>42516.618287037039</v>
      </c>
      <c r="R187" s="1"/>
      <c r="S187" t="b">
        <v>0</v>
      </c>
      <c r="U187" s="1"/>
      <c r="V187" t="b">
        <v>0</v>
      </c>
      <c r="W187" s="1">
        <v>42826</v>
      </c>
      <c r="X187">
        <v>4</v>
      </c>
      <c r="Y187">
        <v>2017</v>
      </c>
      <c r="Z187" t="s">
        <v>90</v>
      </c>
      <c r="AA187" t="s">
        <v>90</v>
      </c>
      <c r="AB187" t="b">
        <v>0</v>
      </c>
      <c r="AC187" t="b">
        <v>0</v>
      </c>
      <c r="AE187" t="b">
        <v>1</v>
      </c>
      <c r="AF187" t="b">
        <v>0</v>
      </c>
      <c r="AG187" t="b">
        <v>0</v>
      </c>
      <c r="AH187" t="s">
        <v>243</v>
      </c>
      <c r="AI187" t="b">
        <v>0</v>
      </c>
      <c r="AK187" t="b">
        <v>0</v>
      </c>
      <c r="AL187" s="1"/>
      <c r="AM187" t="s">
        <v>162</v>
      </c>
      <c r="AN187" s="2">
        <v>44297.837673611109</v>
      </c>
      <c r="AP187" s="2">
        <v>43836.762962962966</v>
      </c>
      <c r="AQ187" s="1"/>
      <c r="AS187" t="b">
        <v>0</v>
      </c>
      <c r="AV187" t="s">
        <v>213</v>
      </c>
      <c r="BB187" t="s">
        <v>663</v>
      </c>
      <c r="BD187" t="b">
        <v>0</v>
      </c>
      <c r="BH187" t="s">
        <v>142</v>
      </c>
      <c r="BI187" t="s">
        <v>150</v>
      </c>
      <c r="BQ187" t="s">
        <v>96</v>
      </c>
      <c r="BR187" t="b">
        <v>0</v>
      </c>
      <c r="BT187" t="b">
        <v>0</v>
      </c>
      <c r="BW187" t="s">
        <v>97</v>
      </c>
      <c r="BX187" t="b">
        <v>0</v>
      </c>
      <c r="BY187" s="2">
        <v>44376.857557870368</v>
      </c>
      <c r="CB187" t="b">
        <v>0</v>
      </c>
      <c r="CC187" t="b">
        <v>0</v>
      </c>
      <c r="CF187">
        <v>71500</v>
      </c>
      <c r="CH187">
        <v>0</v>
      </c>
      <c r="CI187">
        <v>0</v>
      </c>
      <c r="CJ187">
        <v>0</v>
      </c>
      <c r="CK187">
        <f>YEAR(tbl_Opportunity[[#This Row],[Close Date]])</f>
        <v>2017</v>
      </c>
    </row>
    <row r="188" spans="1:89">
      <c r="A188" t="s">
        <v>664</v>
      </c>
      <c r="B188" t="b">
        <v>0</v>
      </c>
      <c r="D188" t="b">
        <v>0</v>
      </c>
      <c r="H188" s="1">
        <v>43099</v>
      </c>
      <c r="I188" t="b">
        <v>0</v>
      </c>
      <c r="O188" t="s">
        <v>99</v>
      </c>
      <c r="P188" t="b">
        <v>1</v>
      </c>
      <c r="Q188" s="2">
        <v>42516.648946759262</v>
      </c>
      <c r="R188" s="1"/>
      <c r="S188" t="b">
        <v>0</v>
      </c>
      <c r="U188" s="1"/>
      <c r="V188" t="b">
        <v>0</v>
      </c>
      <c r="W188" s="1">
        <v>42826</v>
      </c>
      <c r="X188">
        <v>4</v>
      </c>
      <c r="Y188">
        <v>2017</v>
      </c>
      <c r="Z188" t="s">
        <v>161</v>
      </c>
      <c r="AA188" t="s">
        <v>161</v>
      </c>
      <c r="AB188" t="b">
        <v>0</v>
      </c>
      <c r="AC188" t="b">
        <v>0</v>
      </c>
      <c r="AE188" t="b">
        <v>0</v>
      </c>
      <c r="AF188" t="b">
        <v>0</v>
      </c>
      <c r="AG188" t="b">
        <v>0</v>
      </c>
      <c r="AH188" t="s">
        <v>129</v>
      </c>
      <c r="AI188" t="b">
        <v>0</v>
      </c>
      <c r="AK188" t="b">
        <v>0</v>
      </c>
      <c r="AL188" s="1">
        <v>42516</v>
      </c>
      <c r="AM188" t="s">
        <v>162</v>
      </c>
      <c r="AN188" s="2">
        <v>44320.675474537034</v>
      </c>
      <c r="AP188" s="2"/>
      <c r="AQ188" s="1"/>
      <c r="AS188" t="b">
        <v>0</v>
      </c>
      <c r="AV188" t="s">
        <v>93</v>
      </c>
      <c r="BB188" t="s">
        <v>665</v>
      </c>
      <c r="BD188" t="b">
        <v>0</v>
      </c>
      <c r="BH188" t="s">
        <v>228</v>
      </c>
      <c r="BL188" t="s">
        <v>666</v>
      </c>
      <c r="BQ188" t="s">
        <v>165</v>
      </c>
      <c r="BR188" t="b">
        <v>0</v>
      </c>
      <c r="BT188" t="b">
        <v>0</v>
      </c>
      <c r="BW188" t="s">
        <v>166</v>
      </c>
      <c r="BX188" t="b">
        <v>0</v>
      </c>
      <c r="BY188" s="2">
        <v>44376.857557870368</v>
      </c>
      <c r="CB188" t="b">
        <v>0</v>
      </c>
      <c r="CC188" t="b">
        <v>0</v>
      </c>
      <c r="CF188">
        <v>65000</v>
      </c>
      <c r="CJ188">
        <v>0</v>
      </c>
      <c r="CK188">
        <f>YEAR(tbl_Opportunity[[#This Row],[Close Date]])</f>
        <v>2017</v>
      </c>
    </row>
    <row r="189" spans="1:89">
      <c r="A189" t="s">
        <v>667</v>
      </c>
      <c r="B189" t="b">
        <v>0</v>
      </c>
      <c r="D189" t="b">
        <v>0</v>
      </c>
      <c r="H189" s="1">
        <v>43152</v>
      </c>
      <c r="I189" t="b">
        <v>1</v>
      </c>
      <c r="J189" t="s">
        <v>193</v>
      </c>
      <c r="O189" t="s">
        <v>194</v>
      </c>
      <c r="P189" t="b">
        <v>1</v>
      </c>
      <c r="Q189" s="2">
        <v>42516.824756944443</v>
      </c>
      <c r="R189" s="1"/>
      <c r="S189" t="b">
        <v>0</v>
      </c>
      <c r="U189" s="1"/>
      <c r="V189" t="b">
        <v>0</v>
      </c>
      <c r="W189" s="1">
        <v>43101</v>
      </c>
      <c r="X189">
        <v>1</v>
      </c>
      <c r="Y189">
        <v>2018</v>
      </c>
      <c r="Z189" t="s">
        <v>90</v>
      </c>
      <c r="AA189" t="s">
        <v>90</v>
      </c>
      <c r="AB189" t="b">
        <v>0</v>
      </c>
      <c r="AC189" t="b">
        <v>0</v>
      </c>
      <c r="AE189" t="b">
        <v>1</v>
      </c>
      <c r="AF189" t="b">
        <v>0</v>
      </c>
      <c r="AG189" t="b">
        <v>0</v>
      </c>
      <c r="AH189" t="s">
        <v>129</v>
      </c>
      <c r="AI189" t="b">
        <v>0</v>
      </c>
      <c r="AK189" t="b">
        <v>0</v>
      </c>
      <c r="AL189" s="1">
        <v>42566</v>
      </c>
      <c r="AM189" t="s">
        <v>162</v>
      </c>
      <c r="AN189" s="2">
        <v>44296.959062499998</v>
      </c>
      <c r="AP189" s="2">
        <v>43174.75309027778</v>
      </c>
      <c r="AQ189" s="1"/>
      <c r="AS189" t="b">
        <v>0</v>
      </c>
      <c r="AU189" t="s">
        <v>316</v>
      </c>
      <c r="AV189" t="s">
        <v>248</v>
      </c>
      <c r="BB189" t="s">
        <v>668</v>
      </c>
      <c r="BD189" t="b">
        <v>0</v>
      </c>
      <c r="BH189" t="s">
        <v>260</v>
      </c>
      <c r="BI189" t="s">
        <v>200</v>
      </c>
      <c r="BJ189" t="s">
        <v>196</v>
      </c>
      <c r="BL189" t="s">
        <v>669</v>
      </c>
      <c r="BM189" t="s">
        <v>202</v>
      </c>
      <c r="BN189" t="s">
        <v>203</v>
      </c>
      <c r="BQ189" t="s">
        <v>204</v>
      </c>
      <c r="BR189" t="b">
        <v>0</v>
      </c>
      <c r="BT189" t="b">
        <v>0</v>
      </c>
      <c r="BW189" t="s">
        <v>97</v>
      </c>
      <c r="BX189" t="b">
        <v>0</v>
      </c>
      <c r="BY189" s="2">
        <v>44376.857557870368</v>
      </c>
      <c r="CB189" t="b">
        <v>0</v>
      </c>
      <c r="CC189" t="b">
        <v>0</v>
      </c>
      <c r="CF189">
        <v>54805</v>
      </c>
      <c r="CH189">
        <v>0</v>
      </c>
      <c r="CI189">
        <v>0</v>
      </c>
      <c r="CJ189">
        <v>0</v>
      </c>
      <c r="CK189">
        <f>YEAR(tbl_Opportunity[[#This Row],[Close Date]])</f>
        <v>2018</v>
      </c>
    </row>
    <row r="190" spans="1:89">
      <c r="A190" t="s">
        <v>432</v>
      </c>
      <c r="B190" t="b">
        <v>0</v>
      </c>
      <c r="D190" t="b">
        <v>0</v>
      </c>
      <c r="H190" s="1">
        <v>43280</v>
      </c>
      <c r="I190" t="b">
        <v>1</v>
      </c>
      <c r="J190" t="s">
        <v>105</v>
      </c>
      <c r="O190" t="s">
        <v>194</v>
      </c>
      <c r="P190" t="b">
        <v>0</v>
      </c>
      <c r="Q190" s="2">
        <v>42517.824386574073</v>
      </c>
      <c r="R190" s="1"/>
      <c r="S190" t="b">
        <v>0</v>
      </c>
      <c r="U190" s="1"/>
      <c r="V190" t="b">
        <v>0</v>
      </c>
      <c r="W190" s="1">
        <v>43132</v>
      </c>
      <c r="X190">
        <v>2</v>
      </c>
      <c r="Y190">
        <v>2018</v>
      </c>
      <c r="Z190" t="s">
        <v>90</v>
      </c>
      <c r="AA190" t="s">
        <v>90</v>
      </c>
      <c r="AB190" t="b">
        <v>0</v>
      </c>
      <c r="AC190" t="b">
        <v>0</v>
      </c>
      <c r="AE190" t="b">
        <v>1</v>
      </c>
      <c r="AF190" t="b">
        <v>0</v>
      </c>
      <c r="AG190" t="b">
        <v>0</v>
      </c>
      <c r="AH190" t="s">
        <v>129</v>
      </c>
      <c r="AI190" t="b">
        <v>0</v>
      </c>
      <c r="AK190" t="b">
        <v>0</v>
      </c>
      <c r="AL190" s="1"/>
      <c r="AM190" t="s">
        <v>162</v>
      </c>
      <c r="AN190" s="2">
        <v>44297.856377314813</v>
      </c>
      <c r="AP190" s="2">
        <v>43432.689050925925</v>
      </c>
      <c r="AQ190" s="1"/>
      <c r="AS190" t="b">
        <v>0</v>
      </c>
      <c r="AU190" t="s">
        <v>562</v>
      </c>
      <c r="AV190" t="s">
        <v>248</v>
      </c>
      <c r="BB190" t="s">
        <v>670</v>
      </c>
      <c r="BD190" t="b">
        <v>0</v>
      </c>
      <c r="BH190" t="s">
        <v>215</v>
      </c>
      <c r="BI190" t="s">
        <v>200</v>
      </c>
      <c r="BJ190" t="s">
        <v>250</v>
      </c>
      <c r="BN190" t="s">
        <v>203</v>
      </c>
      <c r="BQ190" t="s">
        <v>204</v>
      </c>
      <c r="BR190" t="b">
        <v>0</v>
      </c>
      <c r="BT190" t="b">
        <v>0</v>
      </c>
      <c r="BW190" t="s">
        <v>97</v>
      </c>
      <c r="BX190" t="b">
        <v>0</v>
      </c>
      <c r="BY190" s="2">
        <v>44376.857557870368</v>
      </c>
      <c r="BZ190" t="s">
        <v>217</v>
      </c>
      <c r="CB190" t="b">
        <v>0</v>
      </c>
      <c r="CC190" t="b">
        <v>0</v>
      </c>
      <c r="CF190">
        <v>54805</v>
      </c>
      <c r="CH190">
        <v>0</v>
      </c>
      <c r="CI190">
        <v>0</v>
      </c>
      <c r="CJ190">
        <v>0</v>
      </c>
      <c r="CK190">
        <f>YEAR(tbl_Opportunity[[#This Row],[Close Date]])</f>
        <v>2018</v>
      </c>
    </row>
    <row r="191" spans="1:89">
      <c r="A191" t="s">
        <v>432</v>
      </c>
      <c r="B191" t="b">
        <v>0</v>
      </c>
      <c r="D191" t="b">
        <v>0</v>
      </c>
      <c r="H191" s="1">
        <v>44075</v>
      </c>
      <c r="I191" t="b">
        <v>1</v>
      </c>
      <c r="J191" t="s">
        <v>193</v>
      </c>
      <c r="O191" t="s">
        <v>194</v>
      </c>
      <c r="P191" t="b">
        <v>0</v>
      </c>
      <c r="Q191" s="2">
        <v>42517.835590277777</v>
      </c>
      <c r="R191" s="1"/>
      <c r="S191" t="b">
        <v>0</v>
      </c>
      <c r="U191" s="1"/>
      <c r="V191" t="b">
        <v>0</v>
      </c>
      <c r="W191" s="1">
        <v>43891</v>
      </c>
      <c r="X191">
        <v>3</v>
      </c>
      <c r="Y191">
        <v>2020</v>
      </c>
      <c r="Z191" t="s">
        <v>90</v>
      </c>
      <c r="AA191" t="s">
        <v>90</v>
      </c>
      <c r="AB191" t="b">
        <v>0</v>
      </c>
      <c r="AC191" t="b">
        <v>0</v>
      </c>
      <c r="AE191" t="b">
        <v>1</v>
      </c>
      <c r="AF191" t="b">
        <v>0</v>
      </c>
      <c r="AG191" t="b">
        <v>0</v>
      </c>
      <c r="AH191" t="s">
        <v>129</v>
      </c>
      <c r="AI191" t="b">
        <v>0</v>
      </c>
      <c r="AJ191" t="s">
        <v>211</v>
      </c>
      <c r="AK191" t="b">
        <v>0</v>
      </c>
      <c r="AL191" s="1"/>
      <c r="AM191" t="s">
        <v>162</v>
      </c>
      <c r="AN191" s="2">
        <v>44296.959062499998</v>
      </c>
      <c r="AP191" s="2">
        <v>43969.427546296298</v>
      </c>
      <c r="AQ191" s="1"/>
      <c r="AS191" t="b">
        <v>0</v>
      </c>
      <c r="AU191" t="s">
        <v>434</v>
      </c>
      <c r="AV191" t="s">
        <v>248</v>
      </c>
      <c r="BB191" t="s">
        <v>671</v>
      </c>
      <c r="BD191" t="b">
        <v>0</v>
      </c>
      <c r="BH191" t="s">
        <v>215</v>
      </c>
      <c r="BI191" t="s">
        <v>200</v>
      </c>
      <c r="BJ191" t="s">
        <v>250</v>
      </c>
      <c r="BL191" t="s">
        <v>672</v>
      </c>
      <c r="BM191" t="s">
        <v>202</v>
      </c>
      <c r="BN191" t="s">
        <v>203</v>
      </c>
      <c r="BQ191" t="s">
        <v>204</v>
      </c>
      <c r="BR191" t="b">
        <v>0</v>
      </c>
      <c r="BT191" t="b">
        <v>0</v>
      </c>
      <c r="BW191" t="s">
        <v>97</v>
      </c>
      <c r="BX191" t="b">
        <v>0</v>
      </c>
      <c r="BY191" s="2">
        <v>44376.857557870368</v>
      </c>
      <c r="BZ191" t="s">
        <v>217</v>
      </c>
      <c r="CB191" t="b">
        <v>0</v>
      </c>
      <c r="CC191" t="b">
        <v>0</v>
      </c>
      <c r="CF191">
        <v>57394</v>
      </c>
      <c r="CH191">
        <v>0</v>
      </c>
      <c r="CI191">
        <v>0</v>
      </c>
      <c r="CJ191">
        <v>0</v>
      </c>
      <c r="CK191">
        <f>YEAR(tbl_Opportunity[[#This Row],[Close Date]])</f>
        <v>2020</v>
      </c>
    </row>
    <row r="192" spans="1:89">
      <c r="A192" t="s">
        <v>546</v>
      </c>
      <c r="B192" t="b">
        <v>0</v>
      </c>
      <c r="D192" t="b">
        <v>0</v>
      </c>
      <c r="E192" t="s">
        <v>246</v>
      </c>
      <c r="H192" s="1">
        <v>44010</v>
      </c>
      <c r="I192" t="b">
        <v>1</v>
      </c>
      <c r="J192" t="s">
        <v>111</v>
      </c>
      <c r="O192" t="s">
        <v>194</v>
      </c>
      <c r="P192" t="b">
        <v>1</v>
      </c>
      <c r="Q192" s="2">
        <v>42520.466331018521</v>
      </c>
      <c r="R192" s="1"/>
      <c r="S192" t="b">
        <v>0</v>
      </c>
      <c r="U192" s="1"/>
      <c r="V192" t="b">
        <v>0</v>
      </c>
      <c r="W192" s="1">
        <v>43862</v>
      </c>
      <c r="X192">
        <v>2</v>
      </c>
      <c r="Y192">
        <v>2020</v>
      </c>
      <c r="Z192" t="s">
        <v>90</v>
      </c>
      <c r="AA192" t="s">
        <v>90</v>
      </c>
      <c r="AB192" t="b">
        <v>0</v>
      </c>
      <c r="AC192" t="b">
        <v>0</v>
      </c>
      <c r="AE192" t="b">
        <v>1</v>
      </c>
      <c r="AF192" t="b">
        <v>0</v>
      </c>
      <c r="AG192" t="b">
        <v>0</v>
      </c>
      <c r="AH192" t="s">
        <v>129</v>
      </c>
      <c r="AI192" t="b">
        <v>0</v>
      </c>
      <c r="AK192" t="b">
        <v>0</v>
      </c>
      <c r="AL192" s="1">
        <v>43668</v>
      </c>
      <c r="AM192" t="s">
        <v>162</v>
      </c>
      <c r="AN192" s="2">
        <v>44296.959062499998</v>
      </c>
      <c r="AP192" s="2">
        <v>43668.729421296295</v>
      </c>
      <c r="AQ192" s="1"/>
      <c r="AS192" t="b">
        <v>0</v>
      </c>
      <c r="AV192" t="s">
        <v>248</v>
      </c>
      <c r="BB192" t="s">
        <v>673</v>
      </c>
      <c r="BD192" t="b">
        <v>0</v>
      </c>
      <c r="BH192" t="s">
        <v>215</v>
      </c>
      <c r="BI192" t="s">
        <v>200</v>
      </c>
      <c r="BJ192" t="s">
        <v>105</v>
      </c>
      <c r="BL192" t="s">
        <v>674</v>
      </c>
      <c r="BM192" t="s">
        <v>202</v>
      </c>
      <c r="BN192" t="s">
        <v>203</v>
      </c>
      <c r="BQ192" t="s">
        <v>204</v>
      </c>
      <c r="BR192" t="b">
        <v>0</v>
      </c>
      <c r="BT192" t="b">
        <v>0</v>
      </c>
      <c r="BW192" t="s">
        <v>97</v>
      </c>
      <c r="BX192" t="b">
        <v>0</v>
      </c>
      <c r="BY192" s="2">
        <v>44376.857557870368</v>
      </c>
      <c r="BZ192" t="s">
        <v>217</v>
      </c>
      <c r="CB192" t="b">
        <v>0</v>
      </c>
      <c r="CC192" t="b">
        <v>0</v>
      </c>
      <c r="CF192">
        <v>54805</v>
      </c>
      <c r="CH192">
        <v>0</v>
      </c>
      <c r="CI192">
        <v>0</v>
      </c>
      <c r="CJ192">
        <v>0</v>
      </c>
      <c r="CK192">
        <f>YEAR(tbl_Opportunity[[#This Row],[Close Date]])</f>
        <v>2020</v>
      </c>
    </row>
    <row r="193" spans="1:89">
      <c r="A193" t="s">
        <v>546</v>
      </c>
      <c r="B193" t="b">
        <v>0</v>
      </c>
      <c r="D193" t="b">
        <v>0</v>
      </c>
      <c r="E193" t="s">
        <v>246</v>
      </c>
      <c r="H193" s="1">
        <v>43736</v>
      </c>
      <c r="I193" t="b">
        <v>1</v>
      </c>
      <c r="J193" t="s">
        <v>111</v>
      </c>
      <c r="O193" t="s">
        <v>194</v>
      </c>
      <c r="P193" t="b">
        <v>1</v>
      </c>
      <c r="Q193" s="2">
        <v>42520.471631944441</v>
      </c>
      <c r="R193" s="1"/>
      <c r="S193" t="b">
        <v>0</v>
      </c>
      <c r="U193" s="1"/>
      <c r="V193" t="b">
        <v>0</v>
      </c>
      <c r="W193" s="1">
        <v>43525</v>
      </c>
      <c r="X193">
        <v>3</v>
      </c>
      <c r="Y193">
        <v>2019</v>
      </c>
      <c r="Z193" t="s">
        <v>90</v>
      </c>
      <c r="AA193" t="s">
        <v>90</v>
      </c>
      <c r="AB193" t="b">
        <v>0</v>
      </c>
      <c r="AC193" t="b">
        <v>0</v>
      </c>
      <c r="AE193" t="b">
        <v>1</v>
      </c>
      <c r="AF193" t="b">
        <v>0</v>
      </c>
      <c r="AG193" t="b">
        <v>0</v>
      </c>
      <c r="AH193" t="s">
        <v>129</v>
      </c>
      <c r="AI193" t="b">
        <v>0</v>
      </c>
      <c r="AK193" t="b">
        <v>0</v>
      </c>
      <c r="AL193" s="1"/>
      <c r="AM193" t="s">
        <v>162</v>
      </c>
      <c r="AN193" s="2">
        <v>44296.959062499998</v>
      </c>
      <c r="AP193" s="2">
        <v>43654.472291666665</v>
      </c>
      <c r="AQ193" s="1"/>
      <c r="AS193" t="b">
        <v>0</v>
      </c>
      <c r="AU193" t="s">
        <v>247</v>
      </c>
      <c r="AV193" t="s">
        <v>248</v>
      </c>
      <c r="BB193" t="s">
        <v>675</v>
      </c>
      <c r="BD193" t="b">
        <v>0</v>
      </c>
      <c r="BH193" t="s">
        <v>215</v>
      </c>
      <c r="BI193" t="s">
        <v>200</v>
      </c>
      <c r="BJ193" t="s">
        <v>250</v>
      </c>
      <c r="BL193" t="s">
        <v>676</v>
      </c>
      <c r="BM193" t="s">
        <v>202</v>
      </c>
      <c r="BN193" t="s">
        <v>203</v>
      </c>
      <c r="BQ193" t="s">
        <v>204</v>
      </c>
      <c r="BR193" t="b">
        <v>0</v>
      </c>
      <c r="BT193" t="b">
        <v>0</v>
      </c>
      <c r="BW193" t="s">
        <v>97</v>
      </c>
      <c r="BX193" t="b">
        <v>0</v>
      </c>
      <c r="BY193" s="2">
        <v>44376.857557870368</v>
      </c>
      <c r="BZ193" t="s">
        <v>217</v>
      </c>
      <c r="CB193" t="b">
        <v>0</v>
      </c>
      <c r="CC193" t="b">
        <v>0</v>
      </c>
      <c r="CF193">
        <v>54805</v>
      </c>
      <c r="CH193">
        <v>0</v>
      </c>
      <c r="CI193">
        <v>0</v>
      </c>
      <c r="CJ193">
        <v>0</v>
      </c>
      <c r="CK193">
        <f>YEAR(tbl_Opportunity[[#This Row],[Close Date]])</f>
        <v>2019</v>
      </c>
    </row>
    <row r="194" spans="1:89">
      <c r="A194" t="s">
        <v>585</v>
      </c>
      <c r="B194" t="b">
        <v>0</v>
      </c>
      <c r="D194" t="b">
        <v>0</v>
      </c>
      <c r="E194" t="s">
        <v>246</v>
      </c>
      <c r="H194" s="1">
        <v>44043</v>
      </c>
      <c r="I194" t="b">
        <v>1</v>
      </c>
      <c r="J194" t="s">
        <v>193</v>
      </c>
      <c r="O194" t="s">
        <v>194</v>
      </c>
      <c r="P194" t="b">
        <v>1</v>
      </c>
      <c r="Q194" s="2">
        <v>42520.479166666664</v>
      </c>
      <c r="R194" s="1"/>
      <c r="S194" t="b">
        <v>0</v>
      </c>
      <c r="U194" s="1"/>
      <c r="V194" t="b">
        <v>0</v>
      </c>
      <c r="W194" s="1">
        <v>43891</v>
      </c>
      <c r="X194">
        <v>3</v>
      </c>
      <c r="Y194">
        <v>2020</v>
      </c>
      <c r="Z194" t="s">
        <v>90</v>
      </c>
      <c r="AA194" t="s">
        <v>90</v>
      </c>
      <c r="AB194" t="b">
        <v>0</v>
      </c>
      <c r="AC194" t="b">
        <v>0</v>
      </c>
      <c r="AE194" t="b">
        <v>1</v>
      </c>
      <c r="AF194" t="b">
        <v>0</v>
      </c>
      <c r="AG194" t="b">
        <v>0</v>
      </c>
      <c r="AH194" t="s">
        <v>129</v>
      </c>
      <c r="AI194" t="b">
        <v>0</v>
      </c>
      <c r="AJ194" t="s">
        <v>195</v>
      </c>
      <c r="AK194" t="b">
        <v>0</v>
      </c>
      <c r="AL194" s="1">
        <v>43942</v>
      </c>
      <c r="AM194" t="s">
        <v>162</v>
      </c>
      <c r="AN194" s="2">
        <v>44296.959062499998</v>
      </c>
      <c r="AP194" s="2">
        <v>43969.430706018517</v>
      </c>
      <c r="AQ194" s="1"/>
      <c r="AS194" t="b">
        <v>0</v>
      </c>
      <c r="AU194" t="s">
        <v>316</v>
      </c>
      <c r="AV194" t="s">
        <v>248</v>
      </c>
      <c r="AY194" t="s">
        <v>236</v>
      </c>
      <c r="AZ194" t="s">
        <v>237</v>
      </c>
      <c r="BB194" t="s">
        <v>677</v>
      </c>
      <c r="BD194" t="b">
        <v>0</v>
      </c>
      <c r="BH194" t="s">
        <v>215</v>
      </c>
      <c r="BI194" t="s">
        <v>200</v>
      </c>
      <c r="BJ194" t="s">
        <v>196</v>
      </c>
      <c r="BL194" t="s">
        <v>678</v>
      </c>
      <c r="BM194" t="s">
        <v>202</v>
      </c>
      <c r="BN194" t="s">
        <v>203</v>
      </c>
      <c r="BQ194" t="s">
        <v>204</v>
      </c>
      <c r="BR194" t="b">
        <v>0</v>
      </c>
      <c r="BT194" t="b">
        <v>0</v>
      </c>
      <c r="BW194" t="s">
        <v>97</v>
      </c>
      <c r="BX194" t="b">
        <v>0</v>
      </c>
      <c r="BY194" s="2">
        <v>44376.857557870368</v>
      </c>
      <c r="BZ194" t="s">
        <v>217</v>
      </c>
      <c r="CB194" t="b">
        <v>0</v>
      </c>
      <c r="CC194" t="b">
        <v>0</v>
      </c>
      <c r="CF194">
        <v>54805</v>
      </c>
      <c r="CH194">
        <v>0</v>
      </c>
      <c r="CI194">
        <v>0</v>
      </c>
      <c r="CJ194">
        <v>0</v>
      </c>
      <c r="CK194">
        <f>YEAR(tbl_Opportunity[[#This Row],[Close Date]])</f>
        <v>2020</v>
      </c>
    </row>
    <row r="195" spans="1:89">
      <c r="A195" t="s">
        <v>585</v>
      </c>
      <c r="B195" t="b">
        <v>0</v>
      </c>
      <c r="D195" t="b">
        <v>0</v>
      </c>
      <c r="E195" t="s">
        <v>246</v>
      </c>
      <c r="H195" s="1">
        <v>43371</v>
      </c>
      <c r="I195" t="b">
        <v>1</v>
      </c>
      <c r="J195" t="s">
        <v>193</v>
      </c>
      <c r="O195" t="s">
        <v>194</v>
      </c>
      <c r="P195" t="b">
        <v>1</v>
      </c>
      <c r="Q195" s="2">
        <v>42520.48265046296</v>
      </c>
      <c r="R195" s="1"/>
      <c r="S195" t="b">
        <v>0</v>
      </c>
      <c r="U195" s="1"/>
      <c r="V195" t="b">
        <v>0</v>
      </c>
      <c r="W195" s="1">
        <v>43160</v>
      </c>
      <c r="X195">
        <v>3</v>
      </c>
      <c r="Y195">
        <v>2018</v>
      </c>
      <c r="Z195" t="s">
        <v>90</v>
      </c>
      <c r="AA195" t="s">
        <v>90</v>
      </c>
      <c r="AB195" t="b">
        <v>0</v>
      </c>
      <c r="AC195" t="b">
        <v>0</v>
      </c>
      <c r="AE195" t="b">
        <v>1</v>
      </c>
      <c r="AF195" t="b">
        <v>0</v>
      </c>
      <c r="AG195" t="b">
        <v>0</v>
      </c>
      <c r="AH195" t="s">
        <v>129</v>
      </c>
      <c r="AI195" t="b">
        <v>0</v>
      </c>
      <c r="AK195" t="b">
        <v>0</v>
      </c>
      <c r="AL195" s="1">
        <v>43602</v>
      </c>
      <c r="AM195" t="s">
        <v>162</v>
      </c>
      <c r="AN195" s="2">
        <v>44296.959062499998</v>
      </c>
      <c r="AP195" s="2">
        <v>43602.513842592591</v>
      </c>
      <c r="AQ195" s="1"/>
      <c r="AS195" t="b">
        <v>0</v>
      </c>
      <c r="AU195" t="s">
        <v>316</v>
      </c>
      <c r="AV195" t="s">
        <v>248</v>
      </c>
      <c r="BB195" t="s">
        <v>679</v>
      </c>
      <c r="BD195" t="b">
        <v>0</v>
      </c>
      <c r="BH195" t="s">
        <v>215</v>
      </c>
      <c r="BI195" t="s">
        <v>200</v>
      </c>
      <c r="BJ195" t="s">
        <v>196</v>
      </c>
      <c r="BL195" t="s">
        <v>680</v>
      </c>
      <c r="BM195" t="s">
        <v>202</v>
      </c>
      <c r="BN195" t="s">
        <v>203</v>
      </c>
      <c r="BQ195" t="s">
        <v>204</v>
      </c>
      <c r="BR195" t="b">
        <v>0</v>
      </c>
      <c r="BT195" t="b">
        <v>0</v>
      </c>
      <c r="BW195" t="s">
        <v>97</v>
      </c>
      <c r="BX195" t="b">
        <v>0</v>
      </c>
      <c r="BY195" s="2">
        <v>44376.857557870368</v>
      </c>
      <c r="BZ195" t="s">
        <v>217</v>
      </c>
      <c r="CB195" t="b">
        <v>0</v>
      </c>
      <c r="CC195" t="b">
        <v>0</v>
      </c>
      <c r="CF195">
        <v>54805</v>
      </c>
      <c r="CH195">
        <v>0</v>
      </c>
      <c r="CI195">
        <v>0</v>
      </c>
      <c r="CJ195">
        <v>0</v>
      </c>
      <c r="CK195">
        <f>YEAR(tbl_Opportunity[[#This Row],[Close Date]])</f>
        <v>2018</v>
      </c>
    </row>
    <row r="196" spans="1:89">
      <c r="A196" t="s">
        <v>281</v>
      </c>
      <c r="B196" t="b">
        <v>0</v>
      </c>
      <c r="D196" t="b">
        <v>0</v>
      </c>
      <c r="E196" t="s">
        <v>246</v>
      </c>
      <c r="H196" s="1">
        <v>44102</v>
      </c>
      <c r="I196" t="b">
        <v>1</v>
      </c>
      <c r="J196" t="s">
        <v>140</v>
      </c>
      <c r="O196" t="s">
        <v>194</v>
      </c>
      <c r="P196" t="b">
        <v>1</v>
      </c>
      <c r="Q196" s="2">
        <v>42520.492060185185</v>
      </c>
      <c r="R196" s="1"/>
      <c r="S196" t="b">
        <v>0</v>
      </c>
      <c r="U196" s="1"/>
      <c r="V196" t="b">
        <v>0</v>
      </c>
      <c r="W196" s="1">
        <v>43891</v>
      </c>
      <c r="X196">
        <v>3</v>
      </c>
      <c r="Y196">
        <v>2020</v>
      </c>
      <c r="Z196" t="s">
        <v>90</v>
      </c>
      <c r="AA196" t="s">
        <v>90</v>
      </c>
      <c r="AB196" t="b">
        <v>0</v>
      </c>
      <c r="AC196" t="b">
        <v>0</v>
      </c>
      <c r="AE196" t="b">
        <v>1</v>
      </c>
      <c r="AF196" t="b">
        <v>0</v>
      </c>
      <c r="AG196" t="b">
        <v>0</v>
      </c>
      <c r="AH196" t="s">
        <v>129</v>
      </c>
      <c r="AI196" t="b">
        <v>0</v>
      </c>
      <c r="AJ196" t="s">
        <v>211</v>
      </c>
      <c r="AK196" t="b">
        <v>0</v>
      </c>
      <c r="AL196" s="1">
        <v>43572</v>
      </c>
      <c r="AM196" t="s">
        <v>162</v>
      </c>
      <c r="AN196" s="2">
        <v>44296.959062499998</v>
      </c>
      <c r="AP196" s="2">
        <v>43969.469618055555</v>
      </c>
      <c r="AQ196" s="1"/>
      <c r="AS196" t="b">
        <v>0</v>
      </c>
      <c r="AU196" t="s">
        <v>196</v>
      </c>
      <c r="AV196" t="s">
        <v>248</v>
      </c>
      <c r="BB196" t="s">
        <v>681</v>
      </c>
      <c r="BD196" t="b">
        <v>0</v>
      </c>
      <c r="BH196" t="s">
        <v>215</v>
      </c>
      <c r="BI196" t="s">
        <v>200</v>
      </c>
      <c r="BJ196" t="s">
        <v>196</v>
      </c>
      <c r="BL196" t="s">
        <v>682</v>
      </c>
      <c r="BM196" t="s">
        <v>202</v>
      </c>
      <c r="BN196" t="s">
        <v>203</v>
      </c>
      <c r="BQ196" t="s">
        <v>204</v>
      </c>
      <c r="BR196" t="b">
        <v>0</v>
      </c>
      <c r="BT196" t="b">
        <v>0</v>
      </c>
      <c r="BW196" t="s">
        <v>97</v>
      </c>
      <c r="BX196" t="b">
        <v>0</v>
      </c>
      <c r="BY196" s="2">
        <v>44376.857557870368</v>
      </c>
      <c r="BZ196" t="s">
        <v>217</v>
      </c>
      <c r="CB196" t="b">
        <v>0</v>
      </c>
      <c r="CC196" t="b">
        <v>0</v>
      </c>
      <c r="CF196">
        <v>54805</v>
      </c>
      <c r="CH196">
        <v>0</v>
      </c>
      <c r="CI196">
        <v>0</v>
      </c>
      <c r="CJ196">
        <v>0</v>
      </c>
      <c r="CK196">
        <f>YEAR(tbl_Opportunity[[#This Row],[Close Date]])</f>
        <v>2020</v>
      </c>
    </row>
    <row r="197" spans="1:89">
      <c r="A197" t="s">
        <v>281</v>
      </c>
      <c r="B197" t="b">
        <v>0</v>
      </c>
      <c r="D197" t="b">
        <v>0</v>
      </c>
      <c r="E197" t="s">
        <v>246</v>
      </c>
      <c r="H197" s="1">
        <v>44104</v>
      </c>
      <c r="I197" t="b">
        <v>1</v>
      </c>
      <c r="J197" t="s">
        <v>140</v>
      </c>
      <c r="O197" t="s">
        <v>194</v>
      </c>
      <c r="P197" t="b">
        <v>1</v>
      </c>
      <c r="Q197" s="2">
        <v>42520.498807870368</v>
      </c>
      <c r="R197" s="1"/>
      <c r="S197" t="b">
        <v>0</v>
      </c>
      <c r="U197" s="1"/>
      <c r="V197" t="b">
        <v>0</v>
      </c>
      <c r="W197" s="1">
        <v>43891</v>
      </c>
      <c r="X197">
        <v>3</v>
      </c>
      <c r="Y197">
        <v>2020</v>
      </c>
      <c r="Z197" t="s">
        <v>90</v>
      </c>
      <c r="AA197" t="s">
        <v>90</v>
      </c>
      <c r="AB197" t="b">
        <v>0</v>
      </c>
      <c r="AC197" t="b">
        <v>0</v>
      </c>
      <c r="AE197" t="b">
        <v>1</v>
      </c>
      <c r="AF197" t="b">
        <v>0</v>
      </c>
      <c r="AG197" t="b">
        <v>0</v>
      </c>
      <c r="AH197" t="s">
        <v>129</v>
      </c>
      <c r="AI197" t="b">
        <v>0</v>
      </c>
      <c r="AJ197" t="s">
        <v>211</v>
      </c>
      <c r="AK197" t="b">
        <v>0</v>
      </c>
      <c r="AL197" s="1">
        <v>43602</v>
      </c>
      <c r="AM197" t="s">
        <v>162</v>
      </c>
      <c r="AN197" s="2">
        <v>44296.959062499998</v>
      </c>
      <c r="AP197" s="2">
        <v>43969.435856481483</v>
      </c>
      <c r="AQ197" s="1"/>
      <c r="AS197" t="b">
        <v>0</v>
      </c>
      <c r="AU197" t="s">
        <v>247</v>
      </c>
      <c r="AV197" t="s">
        <v>248</v>
      </c>
      <c r="BB197" t="s">
        <v>683</v>
      </c>
      <c r="BD197" t="b">
        <v>0</v>
      </c>
      <c r="BH197" t="s">
        <v>215</v>
      </c>
      <c r="BI197" t="s">
        <v>200</v>
      </c>
      <c r="BJ197" t="s">
        <v>250</v>
      </c>
      <c r="BL197" t="s">
        <v>684</v>
      </c>
      <c r="BM197" t="s">
        <v>202</v>
      </c>
      <c r="BN197" t="s">
        <v>203</v>
      </c>
      <c r="BQ197" t="s">
        <v>204</v>
      </c>
      <c r="BR197" t="b">
        <v>0</v>
      </c>
      <c r="BT197" t="b">
        <v>0</v>
      </c>
      <c r="BW197" t="s">
        <v>97</v>
      </c>
      <c r="BX197" t="b">
        <v>0</v>
      </c>
      <c r="BY197" s="2">
        <v>44376.857557870368</v>
      </c>
      <c r="BZ197" t="s">
        <v>217</v>
      </c>
      <c r="CB197" t="b">
        <v>0</v>
      </c>
      <c r="CC197" t="b">
        <v>0</v>
      </c>
      <c r="CF197">
        <v>54805</v>
      </c>
      <c r="CH197">
        <v>0</v>
      </c>
      <c r="CI197">
        <v>0</v>
      </c>
      <c r="CJ197">
        <v>0</v>
      </c>
      <c r="CK197">
        <f>YEAR(tbl_Opportunity[[#This Row],[Close Date]])</f>
        <v>2020</v>
      </c>
    </row>
    <row r="198" spans="1:89">
      <c r="A198" t="s">
        <v>281</v>
      </c>
      <c r="B198" t="b">
        <v>0</v>
      </c>
      <c r="D198" t="b">
        <v>0</v>
      </c>
      <c r="E198" t="s">
        <v>246</v>
      </c>
      <c r="H198" s="1">
        <v>44010</v>
      </c>
      <c r="I198" t="b">
        <v>1</v>
      </c>
      <c r="J198" t="s">
        <v>193</v>
      </c>
      <c r="O198" t="s">
        <v>194</v>
      </c>
      <c r="P198" t="b">
        <v>1</v>
      </c>
      <c r="Q198" s="2">
        <v>42520.50136574074</v>
      </c>
      <c r="R198" s="1"/>
      <c r="S198" t="b">
        <v>0</v>
      </c>
      <c r="U198" s="1"/>
      <c r="V198" t="b">
        <v>0</v>
      </c>
      <c r="W198" s="1">
        <v>43862</v>
      </c>
      <c r="X198">
        <v>2</v>
      </c>
      <c r="Y198">
        <v>2020</v>
      </c>
      <c r="Z198" t="s">
        <v>90</v>
      </c>
      <c r="AA198" t="s">
        <v>90</v>
      </c>
      <c r="AB198" t="b">
        <v>0</v>
      </c>
      <c r="AC198" t="b">
        <v>0</v>
      </c>
      <c r="AE198" t="b">
        <v>1</v>
      </c>
      <c r="AF198" t="b">
        <v>0</v>
      </c>
      <c r="AG198" t="b">
        <v>0</v>
      </c>
      <c r="AH198" t="s">
        <v>129</v>
      </c>
      <c r="AI198" t="b">
        <v>0</v>
      </c>
      <c r="AK198" t="b">
        <v>0</v>
      </c>
      <c r="AL198" s="1"/>
      <c r="AM198" t="s">
        <v>162</v>
      </c>
      <c r="AN198" s="2">
        <v>44296.959062499998</v>
      </c>
      <c r="AP198" s="2">
        <v>43602.528854166667</v>
      </c>
      <c r="AQ198" s="1"/>
      <c r="AS198" t="b">
        <v>0</v>
      </c>
      <c r="AU198" t="s">
        <v>247</v>
      </c>
      <c r="AV198" t="s">
        <v>248</v>
      </c>
      <c r="BB198" t="s">
        <v>685</v>
      </c>
      <c r="BD198" t="b">
        <v>0</v>
      </c>
      <c r="BH198" t="s">
        <v>215</v>
      </c>
      <c r="BI198" t="s">
        <v>200</v>
      </c>
      <c r="BJ198" t="s">
        <v>250</v>
      </c>
      <c r="BL198" t="s">
        <v>686</v>
      </c>
      <c r="BM198" t="s">
        <v>202</v>
      </c>
      <c r="BN198" t="s">
        <v>203</v>
      </c>
      <c r="BQ198" t="s">
        <v>204</v>
      </c>
      <c r="BR198" t="b">
        <v>0</v>
      </c>
      <c r="BT198" t="b">
        <v>0</v>
      </c>
      <c r="BW198" t="s">
        <v>97</v>
      </c>
      <c r="BX198" t="b">
        <v>0</v>
      </c>
      <c r="BY198" s="2">
        <v>44376.857557870368</v>
      </c>
      <c r="BZ198" t="s">
        <v>217</v>
      </c>
      <c r="CB198" t="b">
        <v>0</v>
      </c>
      <c r="CC198" t="b">
        <v>0</v>
      </c>
      <c r="CF198">
        <v>54805</v>
      </c>
      <c r="CH198">
        <v>0</v>
      </c>
      <c r="CI198">
        <v>0</v>
      </c>
      <c r="CJ198">
        <v>0</v>
      </c>
      <c r="CK198">
        <f>YEAR(tbl_Opportunity[[#This Row],[Close Date]])</f>
        <v>2020</v>
      </c>
    </row>
    <row r="199" spans="1:89">
      <c r="A199" t="s">
        <v>281</v>
      </c>
      <c r="B199" t="b">
        <v>0</v>
      </c>
      <c r="D199" t="b">
        <v>0</v>
      </c>
      <c r="E199" t="s">
        <v>246</v>
      </c>
      <c r="H199" s="1">
        <v>43251</v>
      </c>
      <c r="I199" t="b">
        <v>1</v>
      </c>
      <c r="J199" t="s">
        <v>193</v>
      </c>
      <c r="O199" t="s">
        <v>194</v>
      </c>
      <c r="P199" t="b">
        <v>1</v>
      </c>
      <c r="Q199" s="2">
        <v>42520.53434027778</v>
      </c>
      <c r="R199" s="1"/>
      <c r="S199" t="b">
        <v>0</v>
      </c>
      <c r="U199" s="1"/>
      <c r="V199" t="b">
        <v>0</v>
      </c>
      <c r="W199" s="1">
        <v>43132</v>
      </c>
      <c r="X199">
        <v>2</v>
      </c>
      <c r="Y199">
        <v>2018</v>
      </c>
      <c r="Z199" t="s">
        <v>90</v>
      </c>
      <c r="AA199" t="s">
        <v>90</v>
      </c>
      <c r="AB199" t="b">
        <v>0</v>
      </c>
      <c r="AC199" t="b">
        <v>0</v>
      </c>
      <c r="AE199" t="b">
        <v>1</v>
      </c>
      <c r="AF199" t="b">
        <v>0</v>
      </c>
      <c r="AG199" t="b">
        <v>0</v>
      </c>
      <c r="AH199" t="s">
        <v>636</v>
      </c>
      <c r="AI199" t="b">
        <v>0</v>
      </c>
      <c r="AK199" t="b">
        <v>0</v>
      </c>
      <c r="AL199" s="1">
        <v>43572</v>
      </c>
      <c r="AM199" t="s">
        <v>162</v>
      </c>
      <c r="AN199" s="2">
        <v>44296.959062499998</v>
      </c>
      <c r="AP199" s="2">
        <v>43602.527812499997</v>
      </c>
      <c r="AQ199" s="1"/>
      <c r="AS199" t="b">
        <v>0</v>
      </c>
      <c r="AU199" t="s">
        <v>316</v>
      </c>
      <c r="AV199" t="s">
        <v>248</v>
      </c>
      <c r="BB199" t="s">
        <v>687</v>
      </c>
      <c r="BD199" t="b">
        <v>0</v>
      </c>
      <c r="BH199" t="s">
        <v>215</v>
      </c>
      <c r="BI199" t="s">
        <v>200</v>
      </c>
      <c r="BJ199" t="s">
        <v>196</v>
      </c>
      <c r="BL199" t="s">
        <v>688</v>
      </c>
      <c r="BM199" t="s">
        <v>202</v>
      </c>
      <c r="BN199" t="s">
        <v>203</v>
      </c>
      <c r="BQ199" t="s">
        <v>204</v>
      </c>
      <c r="BR199" t="b">
        <v>0</v>
      </c>
      <c r="BT199" t="b">
        <v>0</v>
      </c>
      <c r="BW199" t="s">
        <v>97</v>
      </c>
      <c r="BX199" t="b">
        <v>0</v>
      </c>
      <c r="BY199" s="2">
        <v>44376.857557870368</v>
      </c>
      <c r="BZ199" t="s">
        <v>217</v>
      </c>
      <c r="CB199" t="b">
        <v>0</v>
      </c>
      <c r="CC199" t="b">
        <v>0</v>
      </c>
      <c r="CF199">
        <v>54805</v>
      </c>
      <c r="CH199">
        <v>0</v>
      </c>
      <c r="CI199">
        <v>0</v>
      </c>
      <c r="CJ199">
        <v>0</v>
      </c>
      <c r="CK199">
        <f>YEAR(tbl_Opportunity[[#This Row],[Close Date]])</f>
        <v>2018</v>
      </c>
    </row>
    <row r="200" spans="1:89">
      <c r="A200" t="s">
        <v>432</v>
      </c>
      <c r="B200" t="b">
        <v>0</v>
      </c>
      <c r="D200" t="b">
        <v>0</v>
      </c>
      <c r="E200" t="s">
        <v>246</v>
      </c>
      <c r="H200" s="1">
        <v>43462</v>
      </c>
      <c r="I200" t="b">
        <v>1</v>
      </c>
      <c r="J200" t="s">
        <v>140</v>
      </c>
      <c r="O200" t="s">
        <v>194</v>
      </c>
      <c r="P200" t="b">
        <v>1</v>
      </c>
      <c r="Q200" s="2">
        <v>42520.542245370372</v>
      </c>
      <c r="R200" s="1"/>
      <c r="S200" t="b">
        <v>0</v>
      </c>
      <c r="U200" s="1"/>
      <c r="V200" t="b">
        <v>0</v>
      </c>
      <c r="W200" s="1">
        <v>43191</v>
      </c>
      <c r="X200">
        <v>4</v>
      </c>
      <c r="Y200">
        <v>2018</v>
      </c>
      <c r="Z200" t="s">
        <v>90</v>
      </c>
      <c r="AA200" t="s">
        <v>90</v>
      </c>
      <c r="AB200" t="b">
        <v>0</v>
      </c>
      <c r="AC200" t="b">
        <v>0</v>
      </c>
      <c r="AE200" t="b">
        <v>1</v>
      </c>
      <c r="AF200" t="b">
        <v>0</v>
      </c>
      <c r="AG200" t="b">
        <v>0</v>
      </c>
      <c r="AH200" t="s">
        <v>636</v>
      </c>
      <c r="AI200" t="b">
        <v>0</v>
      </c>
      <c r="AK200" t="b">
        <v>0</v>
      </c>
      <c r="AL200" s="1"/>
      <c r="AM200" t="s">
        <v>162</v>
      </c>
      <c r="AN200" s="2">
        <v>44296.959062499998</v>
      </c>
      <c r="AP200" s="2">
        <v>43753.006249999999</v>
      </c>
      <c r="AQ200" s="1"/>
      <c r="AS200" t="b">
        <v>0</v>
      </c>
      <c r="AU200" t="s">
        <v>247</v>
      </c>
      <c r="AV200" t="s">
        <v>248</v>
      </c>
      <c r="BB200" t="s">
        <v>689</v>
      </c>
      <c r="BD200" t="b">
        <v>0</v>
      </c>
      <c r="BH200" t="s">
        <v>215</v>
      </c>
      <c r="BI200" t="s">
        <v>200</v>
      </c>
      <c r="BJ200" t="s">
        <v>250</v>
      </c>
      <c r="BL200" t="s">
        <v>690</v>
      </c>
      <c r="BM200" t="s">
        <v>202</v>
      </c>
      <c r="BN200" t="s">
        <v>203</v>
      </c>
      <c r="BQ200" t="s">
        <v>204</v>
      </c>
      <c r="BR200" t="b">
        <v>0</v>
      </c>
      <c r="BT200" t="b">
        <v>0</v>
      </c>
      <c r="BW200" t="s">
        <v>97</v>
      </c>
      <c r="BX200" t="b">
        <v>0</v>
      </c>
      <c r="BY200" s="2">
        <v>44376.857557870368</v>
      </c>
      <c r="BZ200" t="s">
        <v>217</v>
      </c>
      <c r="CB200" t="b">
        <v>0</v>
      </c>
      <c r="CC200" t="b">
        <v>0</v>
      </c>
      <c r="CF200">
        <v>54805</v>
      </c>
      <c r="CH200">
        <v>0</v>
      </c>
      <c r="CI200">
        <v>0</v>
      </c>
      <c r="CJ200">
        <v>0</v>
      </c>
      <c r="CK200">
        <f>YEAR(tbl_Opportunity[[#This Row],[Close Date]])</f>
        <v>2018</v>
      </c>
    </row>
    <row r="201" spans="1:89">
      <c r="A201" t="s">
        <v>411</v>
      </c>
      <c r="B201" t="b">
        <v>0</v>
      </c>
      <c r="D201" t="b">
        <v>0</v>
      </c>
      <c r="H201" s="1">
        <v>43100</v>
      </c>
      <c r="I201" t="b">
        <v>1</v>
      </c>
      <c r="J201" t="s">
        <v>140</v>
      </c>
      <c r="O201" t="s">
        <v>142</v>
      </c>
      <c r="P201" t="b">
        <v>0</v>
      </c>
      <c r="Q201" s="2">
        <v>42520.621018518519</v>
      </c>
      <c r="R201" s="1"/>
      <c r="S201" t="b">
        <v>0</v>
      </c>
      <c r="U201" s="1"/>
      <c r="V201" t="b">
        <v>0</v>
      </c>
      <c r="W201" s="1">
        <v>42826</v>
      </c>
      <c r="X201">
        <v>4</v>
      </c>
      <c r="Y201">
        <v>2017</v>
      </c>
      <c r="Z201" t="s">
        <v>90</v>
      </c>
      <c r="AA201" t="s">
        <v>90</v>
      </c>
      <c r="AB201" t="b">
        <v>0</v>
      </c>
      <c r="AC201" t="b">
        <v>0</v>
      </c>
      <c r="AE201" t="b">
        <v>1</v>
      </c>
      <c r="AF201" t="b">
        <v>0</v>
      </c>
      <c r="AG201" t="b">
        <v>0</v>
      </c>
      <c r="AH201" t="s">
        <v>636</v>
      </c>
      <c r="AI201" t="b">
        <v>0</v>
      </c>
      <c r="AK201" t="b">
        <v>0</v>
      </c>
      <c r="AL201" s="1">
        <v>43129</v>
      </c>
      <c r="AM201" t="s">
        <v>162</v>
      </c>
      <c r="AN201" s="2">
        <v>44297.837673611109</v>
      </c>
      <c r="AP201" s="2">
        <v>43836.76290509259</v>
      </c>
      <c r="AQ201" s="1"/>
      <c r="AS201" t="b">
        <v>0</v>
      </c>
      <c r="AV201" t="s">
        <v>213</v>
      </c>
      <c r="BB201" t="s">
        <v>691</v>
      </c>
      <c r="BD201" t="b">
        <v>0</v>
      </c>
      <c r="BH201" t="s">
        <v>142</v>
      </c>
      <c r="BI201" t="s">
        <v>150</v>
      </c>
      <c r="BQ201" t="s">
        <v>96</v>
      </c>
      <c r="BR201" t="b">
        <v>0</v>
      </c>
      <c r="BT201" t="b">
        <v>0</v>
      </c>
      <c r="BW201" t="s">
        <v>97</v>
      </c>
      <c r="BX201" t="b">
        <v>0</v>
      </c>
      <c r="BY201" s="2">
        <v>44376.857557870368</v>
      </c>
      <c r="CB201" t="b">
        <v>0</v>
      </c>
      <c r="CC201" t="b">
        <v>0</v>
      </c>
      <c r="CF201">
        <v>71500</v>
      </c>
      <c r="CH201">
        <v>0</v>
      </c>
      <c r="CI201">
        <v>0</v>
      </c>
      <c r="CJ201">
        <v>0</v>
      </c>
      <c r="CK201">
        <f>YEAR(tbl_Opportunity[[#This Row],[Close Date]])</f>
        <v>2017</v>
      </c>
    </row>
    <row r="202" spans="1:89">
      <c r="A202" t="s">
        <v>692</v>
      </c>
      <c r="B202" t="b">
        <v>0</v>
      </c>
      <c r="D202" t="b">
        <v>0</v>
      </c>
      <c r="E202" t="s">
        <v>693</v>
      </c>
      <c r="H202" s="1">
        <v>43100</v>
      </c>
      <c r="I202" t="b">
        <v>0</v>
      </c>
      <c r="O202" t="s">
        <v>99</v>
      </c>
      <c r="P202" t="b">
        <v>1</v>
      </c>
      <c r="Q202" s="2">
        <v>42521.776469907411</v>
      </c>
      <c r="R202" s="1"/>
      <c r="S202" t="b">
        <v>0</v>
      </c>
      <c r="U202" s="1"/>
      <c r="V202" t="b">
        <v>0</v>
      </c>
      <c r="W202" s="1">
        <v>42826</v>
      </c>
      <c r="X202">
        <v>4</v>
      </c>
      <c r="Y202">
        <v>2017</v>
      </c>
      <c r="Z202" t="s">
        <v>161</v>
      </c>
      <c r="AA202" t="s">
        <v>161</v>
      </c>
      <c r="AB202" t="b">
        <v>0</v>
      </c>
      <c r="AC202" t="b">
        <v>0</v>
      </c>
      <c r="AE202" t="b">
        <v>0</v>
      </c>
      <c r="AF202" t="b">
        <v>0</v>
      </c>
      <c r="AG202" t="b">
        <v>0</v>
      </c>
      <c r="AH202" t="s">
        <v>636</v>
      </c>
      <c r="AI202" t="b">
        <v>0</v>
      </c>
      <c r="AK202" t="b">
        <v>0</v>
      </c>
      <c r="AL202" s="1"/>
      <c r="AM202" t="s">
        <v>162</v>
      </c>
      <c r="AN202" s="2">
        <v>44320.675555555557</v>
      </c>
      <c r="AP202" s="2"/>
      <c r="AQ202" s="1"/>
      <c r="AS202" t="b">
        <v>0</v>
      </c>
      <c r="AV202" t="s">
        <v>538</v>
      </c>
      <c r="BB202" t="s">
        <v>694</v>
      </c>
      <c r="BD202" t="b">
        <v>0</v>
      </c>
      <c r="BH202" t="s">
        <v>228</v>
      </c>
      <c r="BL202" t="s">
        <v>695</v>
      </c>
      <c r="BQ202" t="s">
        <v>165</v>
      </c>
      <c r="BR202" t="b">
        <v>0</v>
      </c>
      <c r="BT202" t="b">
        <v>0</v>
      </c>
      <c r="BW202" t="s">
        <v>166</v>
      </c>
      <c r="BX202" t="b">
        <v>0</v>
      </c>
      <c r="BY202" s="2">
        <v>44376.857557870368</v>
      </c>
      <c r="CB202" t="b">
        <v>0</v>
      </c>
      <c r="CC202" t="b">
        <v>0</v>
      </c>
      <c r="CF202">
        <v>65000</v>
      </c>
      <c r="CJ202">
        <v>0</v>
      </c>
      <c r="CK202">
        <f>YEAR(tbl_Opportunity[[#This Row],[Close Date]])</f>
        <v>2017</v>
      </c>
    </row>
    <row r="203" spans="1:89">
      <c r="A203" t="s">
        <v>423</v>
      </c>
      <c r="B203" t="b">
        <v>0</v>
      </c>
      <c r="D203" t="b">
        <v>0</v>
      </c>
      <c r="H203" s="1">
        <v>43759</v>
      </c>
      <c r="I203" t="b">
        <v>1</v>
      </c>
      <c r="J203" t="s">
        <v>111</v>
      </c>
      <c r="O203" t="s">
        <v>194</v>
      </c>
      <c r="P203" t="b">
        <v>0</v>
      </c>
      <c r="Q203" s="2">
        <v>42521.783645833333</v>
      </c>
      <c r="R203" s="1"/>
      <c r="S203" t="b">
        <v>0</v>
      </c>
      <c r="U203" s="1"/>
      <c r="V203" t="b">
        <v>0</v>
      </c>
      <c r="W203" s="1">
        <v>43556</v>
      </c>
      <c r="X203">
        <v>4</v>
      </c>
      <c r="Y203">
        <v>2019</v>
      </c>
      <c r="Z203" t="s">
        <v>90</v>
      </c>
      <c r="AA203" t="s">
        <v>90</v>
      </c>
      <c r="AB203" t="b">
        <v>0</v>
      </c>
      <c r="AC203" t="b">
        <v>0</v>
      </c>
      <c r="AE203" t="b">
        <v>1</v>
      </c>
      <c r="AF203" t="b">
        <v>0</v>
      </c>
      <c r="AG203" t="b">
        <v>0</v>
      </c>
      <c r="AH203" t="s">
        <v>636</v>
      </c>
      <c r="AI203" t="b">
        <v>0</v>
      </c>
      <c r="AJ203" t="s">
        <v>211</v>
      </c>
      <c r="AK203" t="b">
        <v>0</v>
      </c>
      <c r="AL203" s="1">
        <v>43748</v>
      </c>
      <c r="AM203" t="s">
        <v>162</v>
      </c>
      <c r="AN203" s="2">
        <v>44297.837673611109</v>
      </c>
      <c r="AP203" s="2">
        <v>43759.627835648149</v>
      </c>
      <c r="AQ203" s="1"/>
      <c r="AS203" t="b">
        <v>0</v>
      </c>
      <c r="AU203" t="s">
        <v>212</v>
      </c>
      <c r="AV203" t="s">
        <v>213</v>
      </c>
      <c r="AY203" t="s">
        <v>236</v>
      </c>
      <c r="AZ203" t="s">
        <v>300</v>
      </c>
      <c r="BB203" t="s">
        <v>696</v>
      </c>
      <c r="BD203" t="b">
        <v>0</v>
      </c>
      <c r="BH203" t="s">
        <v>199</v>
      </c>
      <c r="BI203" t="s">
        <v>200</v>
      </c>
      <c r="BJ203" t="s">
        <v>216</v>
      </c>
      <c r="BL203" t="s">
        <v>697</v>
      </c>
      <c r="BM203" t="s">
        <v>202</v>
      </c>
      <c r="BN203" t="s">
        <v>203</v>
      </c>
      <c r="BQ203" t="s">
        <v>204</v>
      </c>
      <c r="BR203" t="b">
        <v>0</v>
      </c>
      <c r="BT203" t="b">
        <v>0</v>
      </c>
      <c r="BW203" t="s">
        <v>97</v>
      </c>
      <c r="BX203" t="b">
        <v>1</v>
      </c>
      <c r="BY203" s="2">
        <v>44376.857557870368</v>
      </c>
      <c r="CB203" t="b">
        <v>0</v>
      </c>
      <c r="CC203" t="b">
        <v>0</v>
      </c>
      <c r="CF203">
        <v>56177.14</v>
      </c>
      <c r="CH203">
        <v>0</v>
      </c>
      <c r="CI203">
        <v>0</v>
      </c>
      <c r="CJ203">
        <v>0</v>
      </c>
      <c r="CK203">
        <f>YEAR(tbl_Opportunity[[#This Row],[Close Date]])</f>
        <v>2019</v>
      </c>
    </row>
    <row r="204" spans="1:89">
      <c r="A204" t="s">
        <v>698</v>
      </c>
      <c r="B204" t="b">
        <v>0</v>
      </c>
      <c r="D204" t="b">
        <v>0</v>
      </c>
      <c r="H204" s="1">
        <v>43007</v>
      </c>
      <c r="I204" t="b">
        <v>0</v>
      </c>
      <c r="O204" t="s">
        <v>99</v>
      </c>
      <c r="P204" t="b">
        <v>1</v>
      </c>
      <c r="Q204" s="2">
        <v>42521.793368055558</v>
      </c>
      <c r="R204" s="1"/>
      <c r="S204" t="b">
        <v>0</v>
      </c>
      <c r="U204" s="1"/>
      <c r="V204" t="b">
        <v>0</v>
      </c>
      <c r="W204" s="1">
        <v>42795</v>
      </c>
      <c r="X204">
        <v>3</v>
      </c>
      <c r="Y204">
        <v>2017</v>
      </c>
      <c r="Z204" t="s">
        <v>161</v>
      </c>
      <c r="AA204" t="s">
        <v>161</v>
      </c>
      <c r="AB204" t="b">
        <v>0</v>
      </c>
      <c r="AC204" t="b">
        <v>0</v>
      </c>
      <c r="AE204" t="b">
        <v>0</v>
      </c>
      <c r="AF204" t="b">
        <v>0</v>
      </c>
      <c r="AG204" t="b">
        <v>0</v>
      </c>
      <c r="AH204" t="s">
        <v>699</v>
      </c>
      <c r="AI204" t="b">
        <v>0</v>
      </c>
      <c r="AK204" t="b">
        <v>0</v>
      </c>
      <c r="AL204" s="1"/>
      <c r="AM204" t="s">
        <v>162</v>
      </c>
      <c r="AN204" s="2">
        <v>44320.685057870367</v>
      </c>
      <c r="AP204" s="2"/>
      <c r="AQ204" s="1"/>
      <c r="AS204" t="b">
        <v>0</v>
      </c>
      <c r="AV204" t="s">
        <v>538</v>
      </c>
      <c r="BB204" t="s">
        <v>700</v>
      </c>
      <c r="BD204" t="b">
        <v>0</v>
      </c>
      <c r="BH204" t="s">
        <v>228</v>
      </c>
      <c r="BL204" t="s">
        <v>701</v>
      </c>
      <c r="BQ204" t="s">
        <v>165</v>
      </c>
      <c r="BR204" t="b">
        <v>0</v>
      </c>
      <c r="BT204" t="b">
        <v>0</v>
      </c>
      <c r="BW204" t="s">
        <v>166</v>
      </c>
      <c r="BX204" t="b">
        <v>0</v>
      </c>
      <c r="BY204" s="2">
        <v>44376.857557870368</v>
      </c>
      <c r="CB204" t="b">
        <v>0</v>
      </c>
      <c r="CC204" t="b">
        <v>0</v>
      </c>
      <c r="CF204">
        <v>65000</v>
      </c>
      <c r="CJ204">
        <v>0</v>
      </c>
      <c r="CK204">
        <f>YEAR(tbl_Opportunity[[#This Row],[Close Date]])</f>
        <v>2017</v>
      </c>
    </row>
    <row r="205" spans="1:89">
      <c r="A205" t="s">
        <v>702</v>
      </c>
      <c r="B205" t="b">
        <v>0</v>
      </c>
      <c r="D205" t="b">
        <v>0</v>
      </c>
      <c r="H205" s="1">
        <v>43070</v>
      </c>
      <c r="I205" t="b">
        <v>0</v>
      </c>
      <c r="O205" t="s">
        <v>99</v>
      </c>
      <c r="P205" t="b">
        <v>1</v>
      </c>
      <c r="Q205" s="2">
        <v>42521.804143518515</v>
      </c>
      <c r="R205" s="1"/>
      <c r="S205" t="b">
        <v>0</v>
      </c>
      <c r="U205" s="1"/>
      <c r="V205" t="b">
        <v>0</v>
      </c>
      <c r="W205" s="1">
        <v>42826</v>
      </c>
      <c r="X205">
        <v>4</v>
      </c>
      <c r="Y205">
        <v>2017</v>
      </c>
      <c r="Z205" t="s">
        <v>161</v>
      </c>
      <c r="AA205" t="s">
        <v>161</v>
      </c>
      <c r="AB205" t="b">
        <v>0</v>
      </c>
      <c r="AC205" t="b">
        <v>0</v>
      </c>
      <c r="AE205" t="b">
        <v>0</v>
      </c>
      <c r="AF205" t="b">
        <v>0</v>
      </c>
      <c r="AG205" t="b">
        <v>0</v>
      </c>
      <c r="AH205" t="s">
        <v>699</v>
      </c>
      <c r="AI205" t="b">
        <v>0</v>
      </c>
      <c r="AK205" t="b">
        <v>0</v>
      </c>
      <c r="AL205" s="1"/>
      <c r="AM205" t="s">
        <v>162</v>
      </c>
      <c r="AN205" s="2">
        <v>44320.685057870367</v>
      </c>
      <c r="AP205" s="2"/>
      <c r="AQ205" s="1"/>
      <c r="AS205" t="b">
        <v>0</v>
      </c>
      <c r="AV205" t="s">
        <v>176</v>
      </c>
      <c r="BB205" t="s">
        <v>703</v>
      </c>
      <c r="BD205" t="b">
        <v>0</v>
      </c>
      <c r="BH205" t="s">
        <v>228</v>
      </c>
      <c r="BL205" t="s">
        <v>704</v>
      </c>
      <c r="BQ205" t="s">
        <v>165</v>
      </c>
      <c r="BR205" t="b">
        <v>0</v>
      </c>
      <c r="BT205" t="b">
        <v>0</v>
      </c>
      <c r="BW205" t="s">
        <v>166</v>
      </c>
      <c r="BX205" t="b">
        <v>0</v>
      </c>
      <c r="BY205" s="2">
        <v>44376.857557870368</v>
      </c>
      <c r="CB205" t="b">
        <v>0</v>
      </c>
      <c r="CC205" t="b">
        <v>0</v>
      </c>
      <c r="CF205">
        <v>65000</v>
      </c>
      <c r="CJ205">
        <v>0</v>
      </c>
      <c r="CK205">
        <f>YEAR(tbl_Opportunity[[#This Row],[Close Date]])</f>
        <v>2017</v>
      </c>
    </row>
    <row r="206" spans="1:89">
      <c r="A206" t="s">
        <v>705</v>
      </c>
      <c r="B206" t="b">
        <v>0</v>
      </c>
      <c r="D206" t="b">
        <v>0</v>
      </c>
      <c r="H206" s="1">
        <v>43070</v>
      </c>
      <c r="I206" t="b">
        <v>0</v>
      </c>
      <c r="O206" t="s">
        <v>99</v>
      </c>
      <c r="P206" t="b">
        <v>1</v>
      </c>
      <c r="Q206" s="2">
        <v>42521.809467592589</v>
      </c>
      <c r="R206" s="1"/>
      <c r="S206" t="b">
        <v>0</v>
      </c>
      <c r="U206" s="1"/>
      <c r="V206" t="b">
        <v>0</v>
      </c>
      <c r="W206" s="1">
        <v>42826</v>
      </c>
      <c r="X206">
        <v>4</v>
      </c>
      <c r="Y206">
        <v>2017</v>
      </c>
      <c r="Z206" t="s">
        <v>161</v>
      </c>
      <c r="AA206" t="s">
        <v>161</v>
      </c>
      <c r="AB206" t="b">
        <v>0</v>
      </c>
      <c r="AC206" t="b">
        <v>0</v>
      </c>
      <c r="AE206" t="b">
        <v>0</v>
      </c>
      <c r="AF206" t="b">
        <v>0</v>
      </c>
      <c r="AG206" t="b">
        <v>0</v>
      </c>
      <c r="AH206" t="s">
        <v>699</v>
      </c>
      <c r="AI206" t="b">
        <v>0</v>
      </c>
      <c r="AK206" t="b">
        <v>0</v>
      </c>
      <c r="AL206" s="1"/>
      <c r="AM206" t="s">
        <v>162</v>
      </c>
      <c r="AN206" s="2">
        <v>44320.685057870367</v>
      </c>
      <c r="AP206" s="2"/>
      <c r="AQ206" s="1"/>
      <c r="AS206" t="b">
        <v>0</v>
      </c>
      <c r="AV206" t="s">
        <v>538</v>
      </c>
      <c r="BB206" t="s">
        <v>706</v>
      </c>
      <c r="BD206" t="b">
        <v>0</v>
      </c>
      <c r="BH206" t="s">
        <v>228</v>
      </c>
      <c r="BL206" t="s">
        <v>707</v>
      </c>
      <c r="BQ206" t="s">
        <v>165</v>
      </c>
      <c r="BR206" t="b">
        <v>0</v>
      </c>
      <c r="BT206" t="b">
        <v>0</v>
      </c>
      <c r="BW206" t="s">
        <v>166</v>
      </c>
      <c r="BX206" t="b">
        <v>0</v>
      </c>
      <c r="BY206" s="2">
        <v>44376.857557870368</v>
      </c>
      <c r="CB206" t="b">
        <v>0</v>
      </c>
      <c r="CC206" t="b">
        <v>0</v>
      </c>
      <c r="CF206">
        <v>65000</v>
      </c>
      <c r="CJ206">
        <v>0</v>
      </c>
      <c r="CK206">
        <f>YEAR(tbl_Opportunity[[#This Row],[Close Date]])</f>
        <v>2017</v>
      </c>
    </row>
    <row r="207" spans="1:89">
      <c r="A207" t="s">
        <v>708</v>
      </c>
      <c r="B207" t="b">
        <v>0</v>
      </c>
      <c r="D207" t="b">
        <v>0</v>
      </c>
      <c r="H207" s="1">
        <v>43100</v>
      </c>
      <c r="I207" t="b">
        <v>0</v>
      </c>
      <c r="O207" t="s">
        <v>99</v>
      </c>
      <c r="P207" t="b">
        <v>1</v>
      </c>
      <c r="Q207" s="2">
        <v>42521.81045138889</v>
      </c>
      <c r="R207" s="1"/>
      <c r="S207" t="b">
        <v>0</v>
      </c>
      <c r="U207" s="1"/>
      <c r="V207" t="b">
        <v>0</v>
      </c>
      <c r="W207" s="1">
        <v>42826</v>
      </c>
      <c r="X207">
        <v>4</v>
      </c>
      <c r="Y207">
        <v>2017</v>
      </c>
      <c r="Z207" t="s">
        <v>161</v>
      </c>
      <c r="AA207" t="s">
        <v>161</v>
      </c>
      <c r="AB207" t="b">
        <v>0</v>
      </c>
      <c r="AC207" t="b">
        <v>0</v>
      </c>
      <c r="AE207" t="b">
        <v>0</v>
      </c>
      <c r="AF207" t="b">
        <v>0</v>
      </c>
      <c r="AG207" t="b">
        <v>0</v>
      </c>
      <c r="AH207" t="s">
        <v>699</v>
      </c>
      <c r="AI207" t="b">
        <v>0</v>
      </c>
      <c r="AK207" t="b">
        <v>0</v>
      </c>
      <c r="AL207" s="1">
        <v>42464</v>
      </c>
      <c r="AM207" t="s">
        <v>162</v>
      </c>
      <c r="AN207" s="2">
        <v>44297.904409722221</v>
      </c>
      <c r="AP207" s="2"/>
      <c r="AQ207" s="1"/>
      <c r="AS207" t="b">
        <v>0</v>
      </c>
      <c r="AV207" t="s">
        <v>93</v>
      </c>
      <c r="BB207" t="s">
        <v>709</v>
      </c>
      <c r="BD207" t="b">
        <v>0</v>
      </c>
      <c r="BH207" t="s">
        <v>228</v>
      </c>
      <c r="BQ207" t="s">
        <v>165</v>
      </c>
      <c r="BR207" t="b">
        <v>0</v>
      </c>
      <c r="BT207" t="b">
        <v>0</v>
      </c>
      <c r="BW207" t="s">
        <v>166</v>
      </c>
      <c r="BX207" t="b">
        <v>0</v>
      </c>
      <c r="BY207" s="2">
        <v>44376.857557870368</v>
      </c>
      <c r="CB207" t="b">
        <v>0</v>
      </c>
      <c r="CC207" t="b">
        <v>0</v>
      </c>
      <c r="CF207">
        <v>65000</v>
      </c>
      <c r="CJ207">
        <v>0</v>
      </c>
      <c r="CK207">
        <f>YEAR(tbl_Opportunity[[#This Row],[Close Date]])</f>
        <v>2017</v>
      </c>
    </row>
    <row r="208" spans="1:89">
      <c r="A208" t="s">
        <v>408</v>
      </c>
      <c r="B208" t="b">
        <v>0</v>
      </c>
      <c r="D208" t="b">
        <v>0</v>
      </c>
      <c r="H208" s="1">
        <v>43997</v>
      </c>
      <c r="I208" t="b">
        <v>1</v>
      </c>
      <c r="J208" t="s">
        <v>105</v>
      </c>
      <c r="O208" t="s">
        <v>194</v>
      </c>
      <c r="P208" t="b">
        <v>0</v>
      </c>
      <c r="Q208" s="2">
        <v>42521.812442129631</v>
      </c>
      <c r="R208" s="1"/>
      <c r="S208" t="b">
        <v>0</v>
      </c>
      <c r="U208" s="1"/>
      <c r="V208" t="b">
        <v>0</v>
      </c>
      <c r="W208" s="1">
        <v>43862</v>
      </c>
      <c r="X208">
        <v>2</v>
      </c>
      <c r="Y208">
        <v>2020</v>
      </c>
      <c r="Z208" t="s">
        <v>90</v>
      </c>
      <c r="AA208" t="s">
        <v>90</v>
      </c>
      <c r="AB208" t="b">
        <v>0</v>
      </c>
      <c r="AC208" t="b">
        <v>0</v>
      </c>
      <c r="AE208" t="b">
        <v>1</v>
      </c>
      <c r="AF208" t="b">
        <v>0</v>
      </c>
      <c r="AG208" t="b">
        <v>0</v>
      </c>
      <c r="AH208" t="s">
        <v>699</v>
      </c>
      <c r="AI208" t="b">
        <v>0</v>
      </c>
      <c r="AK208" t="b">
        <v>0</v>
      </c>
      <c r="AL208" s="1">
        <v>43713</v>
      </c>
      <c r="AM208" t="s">
        <v>162</v>
      </c>
      <c r="AN208" s="2">
        <v>44297.856377314813</v>
      </c>
      <c r="AP208" s="2">
        <v>43874.207824074074</v>
      </c>
      <c r="AQ208" s="1"/>
      <c r="AS208" t="b">
        <v>0</v>
      </c>
      <c r="AV208" t="s">
        <v>105</v>
      </c>
      <c r="BB208" t="s">
        <v>710</v>
      </c>
      <c r="BD208" t="b">
        <v>0</v>
      </c>
      <c r="BH208" t="s">
        <v>406</v>
      </c>
      <c r="BI208" t="s">
        <v>200</v>
      </c>
      <c r="BL208" t="s">
        <v>711</v>
      </c>
      <c r="BM208" t="s">
        <v>202</v>
      </c>
      <c r="BN208" t="s">
        <v>203</v>
      </c>
      <c r="BQ208" t="s">
        <v>204</v>
      </c>
      <c r="BR208" t="b">
        <v>0</v>
      </c>
      <c r="BT208" t="b">
        <v>0</v>
      </c>
      <c r="BW208" t="s">
        <v>97</v>
      </c>
      <c r="BX208" t="b">
        <v>0</v>
      </c>
      <c r="BY208" s="2">
        <v>44376.857557870368</v>
      </c>
      <c r="CB208" t="b">
        <v>0</v>
      </c>
      <c r="CC208" t="b">
        <v>0</v>
      </c>
      <c r="CF208">
        <v>72600</v>
      </c>
      <c r="CH208">
        <v>0</v>
      </c>
      <c r="CI208">
        <v>0</v>
      </c>
      <c r="CJ208">
        <v>0</v>
      </c>
      <c r="CK208">
        <f>YEAR(tbl_Opportunity[[#This Row],[Close Date]])</f>
        <v>2020</v>
      </c>
    </row>
    <row r="209" spans="1:89">
      <c r="A209" t="s">
        <v>712</v>
      </c>
      <c r="B209" t="b">
        <v>0</v>
      </c>
      <c r="D209" t="b">
        <v>0</v>
      </c>
      <c r="H209" s="1">
        <v>43462</v>
      </c>
      <c r="I209" t="b">
        <v>1</v>
      </c>
      <c r="J209" t="s">
        <v>193</v>
      </c>
      <c r="O209" t="s">
        <v>194</v>
      </c>
      <c r="P209" t="b">
        <v>1</v>
      </c>
      <c r="Q209" s="2">
        <v>42521.82068287037</v>
      </c>
      <c r="R209" s="1"/>
      <c r="S209" t="b">
        <v>0</v>
      </c>
      <c r="U209" s="1"/>
      <c r="V209" t="b">
        <v>0</v>
      </c>
      <c r="W209" s="1">
        <v>43191</v>
      </c>
      <c r="X209">
        <v>4</v>
      </c>
      <c r="Y209">
        <v>2018</v>
      </c>
      <c r="Z209" t="s">
        <v>90</v>
      </c>
      <c r="AA209" t="s">
        <v>90</v>
      </c>
      <c r="AB209" t="b">
        <v>0</v>
      </c>
      <c r="AC209" t="b">
        <v>0</v>
      </c>
      <c r="AE209" t="b">
        <v>1</v>
      </c>
      <c r="AF209" t="b">
        <v>0</v>
      </c>
      <c r="AG209" t="b">
        <v>0</v>
      </c>
      <c r="AH209" t="s">
        <v>699</v>
      </c>
      <c r="AI209" t="b">
        <v>0</v>
      </c>
      <c r="AK209" t="b">
        <v>0</v>
      </c>
      <c r="AL209" s="1">
        <v>43578</v>
      </c>
      <c r="AM209" t="s">
        <v>162</v>
      </c>
      <c r="AN209" s="2">
        <v>44297.83829861111</v>
      </c>
      <c r="AP209" s="2">
        <v>43627.81590277778</v>
      </c>
      <c r="AQ209" s="1"/>
      <c r="AS209" t="b">
        <v>0</v>
      </c>
      <c r="AU209" t="s">
        <v>216</v>
      </c>
      <c r="AV209" t="s">
        <v>213</v>
      </c>
      <c r="BB209" t="s">
        <v>713</v>
      </c>
      <c r="BD209" t="b">
        <v>0</v>
      </c>
      <c r="BH209" t="s">
        <v>199</v>
      </c>
      <c r="BI209" t="s">
        <v>200</v>
      </c>
      <c r="BJ209" t="s">
        <v>216</v>
      </c>
      <c r="BL209" t="s">
        <v>714</v>
      </c>
      <c r="BM209" t="s">
        <v>202</v>
      </c>
      <c r="BN209" t="s">
        <v>203</v>
      </c>
      <c r="BQ209" t="s">
        <v>204</v>
      </c>
      <c r="BR209" t="b">
        <v>0</v>
      </c>
      <c r="BT209" t="b">
        <v>0</v>
      </c>
      <c r="BW209" t="s">
        <v>97</v>
      </c>
      <c r="BX209" t="b">
        <v>0</v>
      </c>
      <c r="BY209" s="2">
        <v>44376.857557870368</v>
      </c>
      <c r="CB209" t="b">
        <v>0</v>
      </c>
      <c r="CC209" t="b">
        <v>0</v>
      </c>
      <c r="CF209">
        <v>54805</v>
      </c>
      <c r="CH209">
        <v>0</v>
      </c>
      <c r="CI209">
        <v>0</v>
      </c>
      <c r="CJ209">
        <v>0</v>
      </c>
      <c r="CK209">
        <f>YEAR(tbl_Opportunity[[#This Row],[Close Date]])</f>
        <v>2018</v>
      </c>
    </row>
    <row r="210" spans="1:89">
      <c r="A210" t="s">
        <v>715</v>
      </c>
      <c r="B210" t="b">
        <v>0</v>
      </c>
      <c r="D210" t="b">
        <v>0</v>
      </c>
      <c r="H210" s="1">
        <v>43100</v>
      </c>
      <c r="I210" t="b">
        <v>0</v>
      </c>
      <c r="O210" t="s">
        <v>99</v>
      </c>
      <c r="P210" t="b">
        <v>1</v>
      </c>
      <c r="Q210" s="2">
        <v>42521.827037037037</v>
      </c>
      <c r="R210" s="1"/>
      <c r="S210" t="b">
        <v>0</v>
      </c>
      <c r="U210" s="1"/>
      <c r="V210" t="b">
        <v>0</v>
      </c>
      <c r="W210" s="1">
        <v>42826</v>
      </c>
      <c r="X210">
        <v>4</v>
      </c>
      <c r="Y210">
        <v>2017</v>
      </c>
      <c r="Z210" t="s">
        <v>161</v>
      </c>
      <c r="AA210" t="s">
        <v>161</v>
      </c>
      <c r="AB210" t="b">
        <v>0</v>
      </c>
      <c r="AC210" t="b">
        <v>0</v>
      </c>
      <c r="AE210" t="b">
        <v>0</v>
      </c>
      <c r="AF210" t="b">
        <v>0</v>
      </c>
      <c r="AG210" t="b">
        <v>0</v>
      </c>
      <c r="AH210" t="s">
        <v>699</v>
      </c>
      <c r="AI210" t="b">
        <v>0</v>
      </c>
      <c r="AK210" t="b">
        <v>0</v>
      </c>
      <c r="AL210" s="1">
        <v>42464</v>
      </c>
      <c r="AM210" t="s">
        <v>162</v>
      </c>
      <c r="AN210" s="2">
        <v>44297.904409722221</v>
      </c>
      <c r="AP210" s="2"/>
      <c r="AQ210" s="1"/>
      <c r="AS210" t="b">
        <v>0</v>
      </c>
      <c r="AV210" t="s">
        <v>93</v>
      </c>
      <c r="BB210" t="s">
        <v>716</v>
      </c>
      <c r="BD210" t="b">
        <v>0</v>
      </c>
      <c r="BH210" t="s">
        <v>228</v>
      </c>
      <c r="BQ210" t="s">
        <v>165</v>
      </c>
      <c r="BR210" t="b">
        <v>0</v>
      </c>
      <c r="BT210" t="b">
        <v>0</v>
      </c>
      <c r="BW210" t="s">
        <v>166</v>
      </c>
      <c r="BX210" t="b">
        <v>0</v>
      </c>
      <c r="BY210" s="2">
        <v>44376.857557870368</v>
      </c>
      <c r="CB210" t="b">
        <v>0</v>
      </c>
      <c r="CC210" t="b">
        <v>0</v>
      </c>
      <c r="CF210">
        <v>65000</v>
      </c>
      <c r="CJ210">
        <v>0</v>
      </c>
      <c r="CK210">
        <f>YEAR(tbl_Opportunity[[#This Row],[Close Date]])</f>
        <v>2017</v>
      </c>
    </row>
    <row r="211" spans="1:89">
      <c r="A211" t="s">
        <v>717</v>
      </c>
      <c r="B211" t="b">
        <v>0</v>
      </c>
      <c r="D211" t="b">
        <v>0</v>
      </c>
      <c r="H211" s="1">
        <v>42916</v>
      </c>
      <c r="I211" t="b">
        <v>0</v>
      </c>
      <c r="O211" t="s">
        <v>99</v>
      </c>
      <c r="P211" t="b">
        <v>1</v>
      </c>
      <c r="Q211" s="2">
        <v>42521.833518518521</v>
      </c>
      <c r="R211" s="1"/>
      <c r="S211" t="b">
        <v>0</v>
      </c>
      <c r="U211" s="1"/>
      <c r="V211" t="b">
        <v>0</v>
      </c>
      <c r="W211" s="1">
        <v>42767</v>
      </c>
      <c r="X211">
        <v>2</v>
      </c>
      <c r="Y211">
        <v>2017</v>
      </c>
      <c r="Z211" t="s">
        <v>161</v>
      </c>
      <c r="AA211" t="s">
        <v>161</v>
      </c>
      <c r="AB211" t="b">
        <v>0</v>
      </c>
      <c r="AC211" t="b">
        <v>0</v>
      </c>
      <c r="AE211" t="b">
        <v>0</v>
      </c>
      <c r="AF211" t="b">
        <v>0</v>
      </c>
      <c r="AG211" t="b">
        <v>0</v>
      </c>
      <c r="AH211" t="s">
        <v>699</v>
      </c>
      <c r="AI211" t="b">
        <v>0</v>
      </c>
      <c r="AK211" t="b">
        <v>0</v>
      </c>
      <c r="AL211" s="1">
        <v>42551</v>
      </c>
      <c r="AM211" t="s">
        <v>162</v>
      </c>
      <c r="AN211" s="2">
        <v>44320.675763888888</v>
      </c>
      <c r="AP211" s="2">
        <v>42703.680787037039</v>
      </c>
      <c r="AQ211" s="1"/>
      <c r="AS211" t="b">
        <v>0</v>
      </c>
      <c r="AV211" t="s">
        <v>93</v>
      </c>
      <c r="BB211" t="s">
        <v>718</v>
      </c>
      <c r="BD211" t="b">
        <v>0</v>
      </c>
      <c r="BH211" t="s">
        <v>228</v>
      </c>
      <c r="BL211" t="s">
        <v>719</v>
      </c>
      <c r="BQ211" t="s">
        <v>165</v>
      </c>
      <c r="BR211" t="b">
        <v>0</v>
      </c>
      <c r="BT211" t="b">
        <v>0</v>
      </c>
      <c r="BW211" t="s">
        <v>339</v>
      </c>
      <c r="BX211" t="b">
        <v>0</v>
      </c>
      <c r="BY211" s="2">
        <v>44376.857557870368</v>
      </c>
      <c r="CB211" t="b">
        <v>0</v>
      </c>
      <c r="CC211" t="b">
        <v>0</v>
      </c>
      <c r="CF211">
        <v>65000</v>
      </c>
      <c r="CH211">
        <v>19500</v>
      </c>
      <c r="CI211">
        <v>30</v>
      </c>
      <c r="CJ211">
        <v>0</v>
      </c>
      <c r="CK211">
        <f>YEAR(tbl_Opportunity[[#This Row],[Close Date]])</f>
        <v>2017</v>
      </c>
    </row>
    <row r="212" spans="1:89">
      <c r="A212" t="s">
        <v>720</v>
      </c>
      <c r="B212" t="b">
        <v>0</v>
      </c>
      <c r="D212" t="b">
        <v>0</v>
      </c>
      <c r="H212" s="1">
        <v>43099</v>
      </c>
      <c r="I212" t="b">
        <v>0</v>
      </c>
      <c r="O212" t="s">
        <v>99</v>
      </c>
      <c r="P212" t="b">
        <v>1</v>
      </c>
      <c r="Q212" s="2">
        <v>42521.835300925923</v>
      </c>
      <c r="R212" s="1"/>
      <c r="S212" t="b">
        <v>0</v>
      </c>
      <c r="U212" s="1"/>
      <c r="V212" t="b">
        <v>0</v>
      </c>
      <c r="W212" s="1">
        <v>42826</v>
      </c>
      <c r="X212">
        <v>4</v>
      </c>
      <c r="Y212">
        <v>2017</v>
      </c>
      <c r="Z212" t="s">
        <v>161</v>
      </c>
      <c r="AA212" t="s">
        <v>161</v>
      </c>
      <c r="AB212" t="b">
        <v>0</v>
      </c>
      <c r="AC212" t="b">
        <v>0</v>
      </c>
      <c r="AE212" t="b">
        <v>0</v>
      </c>
      <c r="AF212" t="b">
        <v>0</v>
      </c>
      <c r="AG212" t="b">
        <v>0</v>
      </c>
      <c r="AH212" t="s">
        <v>699</v>
      </c>
      <c r="AI212" t="b">
        <v>0</v>
      </c>
      <c r="AK212" t="b">
        <v>0</v>
      </c>
      <c r="AL212" s="1">
        <v>42450</v>
      </c>
      <c r="AM212" t="s">
        <v>162</v>
      </c>
      <c r="AN212" s="2">
        <v>44320.685057870367</v>
      </c>
      <c r="AP212" s="2"/>
      <c r="AQ212" s="1"/>
      <c r="AS212" t="b">
        <v>0</v>
      </c>
      <c r="AV212" t="s">
        <v>93</v>
      </c>
      <c r="BB212" t="s">
        <v>721</v>
      </c>
      <c r="BD212" t="b">
        <v>0</v>
      </c>
      <c r="BH212" t="s">
        <v>228</v>
      </c>
      <c r="BL212" t="s">
        <v>722</v>
      </c>
      <c r="BQ212" t="s">
        <v>165</v>
      </c>
      <c r="BR212" t="b">
        <v>0</v>
      </c>
      <c r="BT212" t="b">
        <v>0</v>
      </c>
      <c r="BW212" t="s">
        <v>166</v>
      </c>
      <c r="BX212" t="b">
        <v>0</v>
      </c>
      <c r="BY212" s="2">
        <v>44376.857557870368</v>
      </c>
      <c r="CB212" t="b">
        <v>0</v>
      </c>
      <c r="CC212" t="b">
        <v>0</v>
      </c>
      <c r="CF212">
        <v>65000</v>
      </c>
      <c r="CJ212">
        <v>0</v>
      </c>
      <c r="CK212">
        <f>YEAR(tbl_Opportunity[[#This Row],[Close Date]])</f>
        <v>2017</v>
      </c>
    </row>
    <row r="213" spans="1:89">
      <c r="A213" t="s">
        <v>723</v>
      </c>
      <c r="B213" t="b">
        <v>0</v>
      </c>
      <c r="D213" t="b">
        <v>0</v>
      </c>
      <c r="H213" s="1">
        <v>43100</v>
      </c>
      <c r="I213" t="b">
        <v>0</v>
      </c>
      <c r="O213" t="s">
        <v>99</v>
      </c>
      <c r="P213" t="b">
        <v>1</v>
      </c>
      <c r="Q213" s="2">
        <v>42521.844780092593</v>
      </c>
      <c r="R213" s="1"/>
      <c r="S213" t="b">
        <v>0</v>
      </c>
      <c r="U213" s="1"/>
      <c r="V213" t="b">
        <v>0</v>
      </c>
      <c r="W213" s="1">
        <v>42826</v>
      </c>
      <c r="X213">
        <v>4</v>
      </c>
      <c r="Y213">
        <v>2017</v>
      </c>
      <c r="Z213" t="s">
        <v>161</v>
      </c>
      <c r="AA213" t="s">
        <v>161</v>
      </c>
      <c r="AB213" t="b">
        <v>0</v>
      </c>
      <c r="AC213" t="b">
        <v>0</v>
      </c>
      <c r="AE213" t="b">
        <v>0</v>
      </c>
      <c r="AF213" t="b">
        <v>0</v>
      </c>
      <c r="AG213" t="b">
        <v>0</v>
      </c>
      <c r="AH213" t="s">
        <v>699</v>
      </c>
      <c r="AI213" t="b">
        <v>0</v>
      </c>
      <c r="AK213" t="b">
        <v>0</v>
      </c>
      <c r="AL213" s="1">
        <v>42521</v>
      </c>
      <c r="AM213" t="s">
        <v>162</v>
      </c>
      <c r="AN213" s="2">
        <v>44297.841400462959</v>
      </c>
      <c r="AP213" s="2"/>
      <c r="AQ213" s="1"/>
      <c r="AS213" t="b">
        <v>0</v>
      </c>
      <c r="AV213" t="s">
        <v>93</v>
      </c>
      <c r="BB213" t="s">
        <v>724</v>
      </c>
      <c r="BD213" t="b">
        <v>0</v>
      </c>
      <c r="BH213" t="s">
        <v>228</v>
      </c>
      <c r="BQ213" t="s">
        <v>165</v>
      </c>
      <c r="BR213" t="b">
        <v>0</v>
      </c>
      <c r="BT213" t="b">
        <v>0</v>
      </c>
      <c r="BW213" t="s">
        <v>166</v>
      </c>
      <c r="BX213" t="b">
        <v>0</v>
      </c>
      <c r="BY213" s="2">
        <v>44376.857557870368</v>
      </c>
      <c r="CB213" t="b">
        <v>0</v>
      </c>
      <c r="CC213" t="b">
        <v>0</v>
      </c>
      <c r="CF213">
        <v>65000</v>
      </c>
      <c r="CJ213">
        <v>0</v>
      </c>
      <c r="CK213">
        <f>YEAR(tbl_Opportunity[[#This Row],[Close Date]])</f>
        <v>2017</v>
      </c>
    </row>
    <row r="214" spans="1:89">
      <c r="A214" t="s">
        <v>725</v>
      </c>
      <c r="B214" t="b">
        <v>0</v>
      </c>
      <c r="D214" t="b">
        <v>0</v>
      </c>
      <c r="H214" s="1">
        <v>43100</v>
      </c>
      <c r="I214" t="b">
        <v>1</v>
      </c>
      <c r="J214" t="s">
        <v>140</v>
      </c>
      <c r="O214" t="s">
        <v>142</v>
      </c>
      <c r="P214" t="b">
        <v>0</v>
      </c>
      <c r="Q214" s="2">
        <v>42524.780277777776</v>
      </c>
      <c r="R214" s="1"/>
      <c r="S214" t="b">
        <v>0</v>
      </c>
      <c r="U214" s="1"/>
      <c r="V214" t="b">
        <v>0</v>
      </c>
      <c r="W214" s="1">
        <v>42826</v>
      </c>
      <c r="X214">
        <v>4</v>
      </c>
      <c r="Y214">
        <v>2017</v>
      </c>
      <c r="Z214" t="s">
        <v>90</v>
      </c>
      <c r="AA214" t="s">
        <v>90</v>
      </c>
      <c r="AB214" t="b">
        <v>0</v>
      </c>
      <c r="AC214" t="b">
        <v>0</v>
      </c>
      <c r="AE214" t="b">
        <v>1</v>
      </c>
      <c r="AF214" t="b">
        <v>0</v>
      </c>
      <c r="AG214" t="b">
        <v>0</v>
      </c>
      <c r="AH214" t="s">
        <v>699</v>
      </c>
      <c r="AI214" t="b">
        <v>0</v>
      </c>
      <c r="AK214" t="b">
        <v>0</v>
      </c>
      <c r="AL214" s="1"/>
      <c r="AM214" t="s">
        <v>162</v>
      </c>
      <c r="AN214" s="2">
        <v>44297.8278587963</v>
      </c>
      <c r="AP214" s="2">
        <v>43836.76290509259</v>
      </c>
      <c r="AQ214" s="1"/>
      <c r="AS214" t="b">
        <v>0</v>
      </c>
      <c r="AV214" t="s">
        <v>153</v>
      </c>
      <c r="BB214" t="s">
        <v>726</v>
      </c>
      <c r="BD214" t="b">
        <v>0</v>
      </c>
      <c r="BH214" t="s">
        <v>142</v>
      </c>
      <c r="BI214" t="s">
        <v>150</v>
      </c>
      <c r="BQ214" t="s">
        <v>96</v>
      </c>
      <c r="BR214" t="b">
        <v>0</v>
      </c>
      <c r="BT214" t="b">
        <v>0</v>
      </c>
      <c r="BW214" t="s">
        <v>97</v>
      </c>
      <c r="BX214" t="b">
        <v>0</v>
      </c>
      <c r="BY214" s="2">
        <v>44376.857557870368</v>
      </c>
      <c r="CB214" t="b">
        <v>0</v>
      </c>
      <c r="CC214" t="b">
        <v>0</v>
      </c>
      <c r="CF214">
        <v>71500</v>
      </c>
      <c r="CH214">
        <v>0</v>
      </c>
      <c r="CI214">
        <v>0</v>
      </c>
      <c r="CJ214">
        <v>0</v>
      </c>
      <c r="CK214">
        <f>YEAR(tbl_Opportunity[[#This Row],[Close Date]])</f>
        <v>2017</v>
      </c>
    </row>
    <row r="215" spans="1:89">
      <c r="A215" t="s">
        <v>727</v>
      </c>
      <c r="B215" t="b">
        <v>0</v>
      </c>
      <c r="D215" t="b">
        <v>0</v>
      </c>
      <c r="E215" t="s">
        <v>728</v>
      </c>
      <c r="H215" s="1">
        <v>42853</v>
      </c>
      <c r="I215" t="b">
        <v>1</v>
      </c>
      <c r="J215" t="s">
        <v>140</v>
      </c>
      <c r="O215" t="s">
        <v>99</v>
      </c>
      <c r="P215" t="b">
        <v>1</v>
      </c>
      <c r="Q215" s="2">
        <v>42524.811759259261</v>
      </c>
      <c r="R215" s="1"/>
      <c r="S215" t="b">
        <v>0</v>
      </c>
      <c r="U215" s="1"/>
      <c r="V215" t="b">
        <v>0</v>
      </c>
      <c r="W215" s="1">
        <v>42767</v>
      </c>
      <c r="X215">
        <v>2</v>
      </c>
      <c r="Y215">
        <v>2017</v>
      </c>
      <c r="Z215" t="s">
        <v>90</v>
      </c>
      <c r="AA215" t="s">
        <v>90</v>
      </c>
      <c r="AB215" t="b">
        <v>0</v>
      </c>
      <c r="AC215" t="b">
        <v>0</v>
      </c>
      <c r="AE215" t="b">
        <v>0</v>
      </c>
      <c r="AF215" t="b">
        <v>0</v>
      </c>
      <c r="AG215" t="b">
        <v>0</v>
      </c>
      <c r="AH215" t="s">
        <v>699</v>
      </c>
      <c r="AI215" t="b">
        <v>0</v>
      </c>
      <c r="AK215" t="b">
        <v>0</v>
      </c>
      <c r="AL215" s="1">
        <v>42542</v>
      </c>
      <c r="AM215" t="s">
        <v>162</v>
      </c>
      <c r="AN215" s="2">
        <v>44302.595810185187</v>
      </c>
      <c r="AP215" s="2">
        <v>43836.76290509259</v>
      </c>
      <c r="AQ215" s="1"/>
      <c r="AS215" t="b">
        <v>0</v>
      </c>
      <c r="AV215" t="s">
        <v>197</v>
      </c>
      <c r="BB215" t="s">
        <v>729</v>
      </c>
      <c r="BD215" t="b">
        <v>0</v>
      </c>
      <c r="BH215" t="s">
        <v>387</v>
      </c>
      <c r="BL215" t="s">
        <v>730</v>
      </c>
      <c r="BQ215" t="s">
        <v>96</v>
      </c>
      <c r="BR215" t="b">
        <v>0</v>
      </c>
      <c r="BT215" t="b">
        <v>0</v>
      </c>
      <c r="BW215" t="s">
        <v>97</v>
      </c>
      <c r="BX215" t="b">
        <v>0</v>
      </c>
      <c r="BY215" s="2">
        <v>44376.857557870368</v>
      </c>
      <c r="CB215" t="b">
        <v>0</v>
      </c>
      <c r="CC215" t="b">
        <v>0</v>
      </c>
      <c r="CF215">
        <v>65000</v>
      </c>
      <c r="CH215">
        <v>0</v>
      </c>
      <c r="CI215">
        <v>0</v>
      </c>
      <c r="CJ215">
        <v>0</v>
      </c>
      <c r="CK215">
        <f>YEAR(tbl_Opportunity[[#This Row],[Close Date]])</f>
        <v>2017</v>
      </c>
    </row>
    <row r="216" spans="1:89">
      <c r="A216" t="s">
        <v>664</v>
      </c>
      <c r="B216" t="b">
        <v>0</v>
      </c>
      <c r="D216" t="b">
        <v>0</v>
      </c>
      <c r="H216" s="1">
        <v>42735</v>
      </c>
      <c r="I216" t="b">
        <v>0</v>
      </c>
      <c r="O216" t="s">
        <v>99</v>
      </c>
      <c r="P216" t="b">
        <v>1</v>
      </c>
      <c r="Q216" s="2">
        <v>42524.82576388889</v>
      </c>
      <c r="R216" s="1"/>
      <c r="S216" t="b">
        <v>0</v>
      </c>
      <c r="U216" s="1"/>
      <c r="V216" t="b">
        <v>0</v>
      </c>
      <c r="W216" s="1">
        <v>42461</v>
      </c>
      <c r="X216">
        <v>4</v>
      </c>
      <c r="Y216">
        <v>2016</v>
      </c>
      <c r="Z216" t="s">
        <v>161</v>
      </c>
      <c r="AA216" t="s">
        <v>161</v>
      </c>
      <c r="AB216" t="b">
        <v>0</v>
      </c>
      <c r="AC216" t="b">
        <v>0</v>
      </c>
      <c r="AE216" t="b">
        <v>0</v>
      </c>
      <c r="AF216" t="b">
        <v>0</v>
      </c>
      <c r="AG216" t="b">
        <v>0</v>
      </c>
      <c r="AH216" t="s">
        <v>699</v>
      </c>
      <c r="AI216" t="b">
        <v>0</v>
      </c>
      <c r="AK216" t="b">
        <v>0</v>
      </c>
      <c r="AL216" s="1"/>
      <c r="AM216" t="s">
        <v>162</v>
      </c>
      <c r="AN216" s="2">
        <v>44320.685312499998</v>
      </c>
      <c r="AP216" s="2"/>
      <c r="AQ216" s="1"/>
      <c r="AS216" t="b">
        <v>0</v>
      </c>
      <c r="AV216" t="s">
        <v>93</v>
      </c>
      <c r="BB216" t="s">
        <v>731</v>
      </c>
      <c r="BD216" t="b">
        <v>0</v>
      </c>
      <c r="BH216" t="s">
        <v>89</v>
      </c>
      <c r="BL216" t="s">
        <v>732</v>
      </c>
      <c r="BQ216" t="s">
        <v>165</v>
      </c>
      <c r="BR216" t="b">
        <v>0</v>
      </c>
      <c r="BT216" t="b">
        <v>0</v>
      </c>
      <c r="BW216" t="s">
        <v>166</v>
      </c>
      <c r="BX216" t="b">
        <v>0</v>
      </c>
      <c r="BY216" s="2">
        <v>44376.857557870368</v>
      </c>
      <c r="CB216" t="b">
        <v>0</v>
      </c>
      <c r="CC216" t="b">
        <v>0</v>
      </c>
      <c r="CJ216">
        <v>0</v>
      </c>
      <c r="CK216">
        <f>YEAR(tbl_Opportunity[[#This Row],[Close Date]])</f>
        <v>2016</v>
      </c>
    </row>
    <row r="217" spans="1:89">
      <c r="A217" t="s">
        <v>733</v>
      </c>
      <c r="B217" t="b">
        <v>0</v>
      </c>
      <c r="D217" t="b">
        <v>0</v>
      </c>
      <c r="E217" t="s">
        <v>734</v>
      </c>
      <c r="H217" s="1">
        <v>43100</v>
      </c>
      <c r="I217" t="b">
        <v>0</v>
      </c>
      <c r="O217" t="s">
        <v>99</v>
      </c>
      <c r="P217" t="b">
        <v>1</v>
      </c>
      <c r="Q217" s="2">
        <v>42524.83216435185</v>
      </c>
      <c r="R217" s="1"/>
      <c r="S217" t="b">
        <v>0</v>
      </c>
      <c r="U217" s="1"/>
      <c r="V217" t="b">
        <v>0</v>
      </c>
      <c r="W217" s="1">
        <v>42826</v>
      </c>
      <c r="X217">
        <v>4</v>
      </c>
      <c r="Y217">
        <v>2017</v>
      </c>
      <c r="Z217" t="s">
        <v>161</v>
      </c>
      <c r="AA217" t="s">
        <v>161</v>
      </c>
      <c r="AB217" t="b">
        <v>0</v>
      </c>
      <c r="AC217" t="b">
        <v>0</v>
      </c>
      <c r="AE217" t="b">
        <v>0</v>
      </c>
      <c r="AF217" t="b">
        <v>0</v>
      </c>
      <c r="AG217" t="b">
        <v>0</v>
      </c>
      <c r="AH217" t="s">
        <v>699</v>
      </c>
      <c r="AI217" t="b">
        <v>0</v>
      </c>
      <c r="AK217" t="b">
        <v>0</v>
      </c>
      <c r="AL217" s="1"/>
      <c r="AM217" t="s">
        <v>162</v>
      </c>
      <c r="AN217" s="2">
        <v>44320.675474537034</v>
      </c>
      <c r="AP217" s="2"/>
      <c r="AQ217" s="1"/>
      <c r="AS217" t="b">
        <v>0</v>
      </c>
      <c r="AV217" t="s">
        <v>538</v>
      </c>
      <c r="BB217" t="s">
        <v>735</v>
      </c>
      <c r="BD217" t="b">
        <v>0</v>
      </c>
      <c r="BH217" t="s">
        <v>228</v>
      </c>
      <c r="BL217" t="s">
        <v>736</v>
      </c>
      <c r="BQ217" t="s">
        <v>165</v>
      </c>
      <c r="BR217" t="b">
        <v>0</v>
      </c>
      <c r="BT217" t="b">
        <v>0</v>
      </c>
      <c r="BW217" t="s">
        <v>166</v>
      </c>
      <c r="BX217" t="b">
        <v>0</v>
      </c>
      <c r="BY217" s="2">
        <v>44376.857557870368</v>
      </c>
      <c r="CB217" t="b">
        <v>0</v>
      </c>
      <c r="CC217" t="b">
        <v>0</v>
      </c>
      <c r="CF217">
        <v>65000</v>
      </c>
      <c r="CJ217">
        <v>0</v>
      </c>
      <c r="CK217">
        <f>YEAR(tbl_Opportunity[[#This Row],[Close Date]])</f>
        <v>2017</v>
      </c>
    </row>
    <row r="218" spans="1:89">
      <c r="A218" t="s">
        <v>737</v>
      </c>
      <c r="B218" t="b">
        <v>0</v>
      </c>
      <c r="D218" t="b">
        <v>0</v>
      </c>
      <c r="E218" t="s">
        <v>483</v>
      </c>
      <c r="H218" s="1">
        <v>43100</v>
      </c>
      <c r="I218" t="b">
        <v>0</v>
      </c>
      <c r="O218" t="s">
        <v>99</v>
      </c>
      <c r="P218" t="b">
        <v>1</v>
      </c>
      <c r="Q218" s="2">
        <v>42524.83353009259</v>
      </c>
      <c r="R218" s="1"/>
      <c r="S218" t="b">
        <v>0</v>
      </c>
      <c r="U218" s="1"/>
      <c r="V218" t="b">
        <v>0</v>
      </c>
      <c r="W218" s="1">
        <v>42826</v>
      </c>
      <c r="X218">
        <v>4</v>
      </c>
      <c r="Y218">
        <v>2017</v>
      </c>
      <c r="Z218" t="s">
        <v>161</v>
      </c>
      <c r="AA218" t="s">
        <v>161</v>
      </c>
      <c r="AB218" t="b">
        <v>0</v>
      </c>
      <c r="AC218" t="b">
        <v>0</v>
      </c>
      <c r="AE218" t="b">
        <v>0</v>
      </c>
      <c r="AF218" t="b">
        <v>0</v>
      </c>
      <c r="AG218" t="b">
        <v>0</v>
      </c>
      <c r="AH218" t="s">
        <v>699</v>
      </c>
      <c r="AI218" t="b">
        <v>0</v>
      </c>
      <c r="AK218" t="b">
        <v>0</v>
      </c>
      <c r="AL218" s="1"/>
      <c r="AM218" t="s">
        <v>162</v>
      </c>
      <c r="AN218" s="2">
        <v>44320.685219907406</v>
      </c>
      <c r="AP218" s="2"/>
      <c r="AQ218" s="1"/>
      <c r="AS218" t="b">
        <v>0</v>
      </c>
      <c r="AV218" t="s">
        <v>176</v>
      </c>
      <c r="BB218" t="s">
        <v>738</v>
      </c>
      <c r="BD218" t="b">
        <v>0</v>
      </c>
      <c r="BH218" t="s">
        <v>228</v>
      </c>
      <c r="BL218" t="s">
        <v>739</v>
      </c>
      <c r="BQ218" t="s">
        <v>165</v>
      </c>
      <c r="BR218" t="b">
        <v>0</v>
      </c>
      <c r="BT218" t="b">
        <v>0</v>
      </c>
      <c r="BW218" t="s">
        <v>166</v>
      </c>
      <c r="BX218" t="b">
        <v>0</v>
      </c>
      <c r="BY218" s="2">
        <v>44376.857557870368</v>
      </c>
      <c r="CB218" t="b">
        <v>0</v>
      </c>
      <c r="CC218" t="b">
        <v>0</v>
      </c>
      <c r="CF218">
        <v>65000</v>
      </c>
      <c r="CJ218">
        <v>0</v>
      </c>
      <c r="CK218">
        <f>YEAR(tbl_Opportunity[[#This Row],[Close Date]])</f>
        <v>2017</v>
      </c>
    </row>
    <row r="219" spans="1:89">
      <c r="A219" t="s">
        <v>740</v>
      </c>
      <c r="B219" t="b">
        <v>0</v>
      </c>
      <c r="D219" t="b">
        <v>0</v>
      </c>
      <c r="E219" t="s">
        <v>741</v>
      </c>
      <c r="H219" s="1">
        <v>43100</v>
      </c>
      <c r="I219" t="b">
        <v>0</v>
      </c>
      <c r="O219" t="s">
        <v>99</v>
      </c>
      <c r="P219" t="b">
        <v>1</v>
      </c>
      <c r="Q219" s="2">
        <v>42524.837083333332</v>
      </c>
      <c r="R219" s="1"/>
      <c r="S219" t="b">
        <v>0</v>
      </c>
      <c r="U219" s="1"/>
      <c r="V219" t="b">
        <v>0</v>
      </c>
      <c r="W219" s="1">
        <v>42826</v>
      </c>
      <c r="X219">
        <v>4</v>
      </c>
      <c r="Y219">
        <v>2017</v>
      </c>
      <c r="Z219" t="s">
        <v>161</v>
      </c>
      <c r="AA219" t="s">
        <v>161</v>
      </c>
      <c r="AB219" t="b">
        <v>0</v>
      </c>
      <c r="AC219" t="b">
        <v>0</v>
      </c>
      <c r="AE219" t="b">
        <v>0</v>
      </c>
      <c r="AF219" t="b">
        <v>0</v>
      </c>
      <c r="AG219" t="b">
        <v>0</v>
      </c>
      <c r="AH219" t="s">
        <v>699</v>
      </c>
      <c r="AI219" t="b">
        <v>0</v>
      </c>
      <c r="AK219" t="b">
        <v>0</v>
      </c>
      <c r="AL219" s="1"/>
      <c r="AM219" t="s">
        <v>162</v>
      </c>
      <c r="AN219" s="2">
        <v>44320.675671296296</v>
      </c>
      <c r="AP219" s="2"/>
      <c r="AQ219" s="1"/>
      <c r="AS219" t="b">
        <v>0</v>
      </c>
      <c r="AV219" t="s">
        <v>538</v>
      </c>
      <c r="BB219" t="s">
        <v>742</v>
      </c>
      <c r="BD219" t="b">
        <v>0</v>
      </c>
      <c r="BH219" t="s">
        <v>228</v>
      </c>
      <c r="BL219" t="s">
        <v>743</v>
      </c>
      <c r="BQ219" t="s">
        <v>165</v>
      </c>
      <c r="BR219" t="b">
        <v>0</v>
      </c>
      <c r="BT219" t="b">
        <v>0</v>
      </c>
      <c r="BW219" t="s">
        <v>166</v>
      </c>
      <c r="BX219" t="b">
        <v>0</v>
      </c>
      <c r="BY219" s="2">
        <v>44376.857557870368</v>
      </c>
      <c r="CB219" t="b">
        <v>0</v>
      </c>
      <c r="CC219" t="b">
        <v>0</v>
      </c>
      <c r="CF219">
        <v>65000</v>
      </c>
      <c r="CJ219">
        <v>0</v>
      </c>
      <c r="CK219">
        <f>YEAR(tbl_Opportunity[[#This Row],[Close Date]])</f>
        <v>2017</v>
      </c>
    </row>
    <row r="220" spans="1:89">
      <c r="A220" t="s">
        <v>744</v>
      </c>
      <c r="B220" t="b">
        <v>0</v>
      </c>
      <c r="D220" t="b">
        <v>0</v>
      </c>
      <c r="E220" t="s">
        <v>741</v>
      </c>
      <c r="H220" s="1">
        <v>43100</v>
      </c>
      <c r="I220" t="b">
        <v>0</v>
      </c>
      <c r="O220" t="s">
        <v>99</v>
      </c>
      <c r="P220" t="b">
        <v>1</v>
      </c>
      <c r="Q220" s="2">
        <v>42524.842233796298</v>
      </c>
      <c r="R220" s="1"/>
      <c r="S220" t="b">
        <v>0</v>
      </c>
      <c r="U220" s="1"/>
      <c r="V220" t="b">
        <v>0</v>
      </c>
      <c r="W220" s="1">
        <v>42826</v>
      </c>
      <c r="X220">
        <v>4</v>
      </c>
      <c r="Y220">
        <v>2017</v>
      </c>
      <c r="Z220" t="s">
        <v>161</v>
      </c>
      <c r="AA220" t="s">
        <v>161</v>
      </c>
      <c r="AB220" t="b">
        <v>0</v>
      </c>
      <c r="AC220" t="b">
        <v>0</v>
      </c>
      <c r="AE220" t="b">
        <v>0</v>
      </c>
      <c r="AF220" t="b">
        <v>0</v>
      </c>
      <c r="AG220" t="b">
        <v>0</v>
      </c>
      <c r="AH220" t="s">
        <v>129</v>
      </c>
      <c r="AI220" t="b">
        <v>0</v>
      </c>
      <c r="AK220" t="b">
        <v>0</v>
      </c>
      <c r="AL220" s="1"/>
      <c r="AM220" t="s">
        <v>162</v>
      </c>
      <c r="AN220" s="2">
        <v>44320.675671296296</v>
      </c>
      <c r="AP220" s="2"/>
      <c r="AQ220" s="1"/>
      <c r="AS220" t="b">
        <v>0</v>
      </c>
      <c r="AV220" t="s">
        <v>538</v>
      </c>
      <c r="BB220" t="s">
        <v>745</v>
      </c>
      <c r="BD220" t="b">
        <v>0</v>
      </c>
      <c r="BH220" t="s">
        <v>228</v>
      </c>
      <c r="BL220" t="s">
        <v>746</v>
      </c>
      <c r="BQ220" t="s">
        <v>165</v>
      </c>
      <c r="BR220" t="b">
        <v>0</v>
      </c>
      <c r="BT220" t="b">
        <v>0</v>
      </c>
      <c r="BW220" t="s">
        <v>166</v>
      </c>
      <c r="BX220" t="b">
        <v>0</v>
      </c>
      <c r="BY220" s="2">
        <v>44376.857557870368</v>
      </c>
      <c r="CB220" t="b">
        <v>0</v>
      </c>
      <c r="CC220" t="b">
        <v>0</v>
      </c>
      <c r="CF220">
        <v>65000</v>
      </c>
      <c r="CJ220">
        <v>0</v>
      </c>
      <c r="CK220">
        <f>YEAR(tbl_Opportunity[[#This Row],[Close Date]])</f>
        <v>2017</v>
      </c>
    </row>
    <row r="221" spans="1:89">
      <c r="A221" t="s">
        <v>747</v>
      </c>
      <c r="B221" t="b">
        <v>0</v>
      </c>
      <c r="D221" t="b">
        <v>0</v>
      </c>
      <c r="E221" t="s">
        <v>483</v>
      </c>
      <c r="H221" s="1">
        <v>43100</v>
      </c>
      <c r="I221" t="b">
        <v>0</v>
      </c>
      <c r="O221" t="s">
        <v>99</v>
      </c>
      <c r="P221" t="b">
        <v>1</v>
      </c>
      <c r="Q221" s="2">
        <v>42524.844675925924</v>
      </c>
      <c r="R221" s="1"/>
      <c r="S221" t="b">
        <v>0</v>
      </c>
      <c r="U221" s="1"/>
      <c r="V221" t="b">
        <v>0</v>
      </c>
      <c r="W221" s="1">
        <v>42826</v>
      </c>
      <c r="X221">
        <v>4</v>
      </c>
      <c r="Y221">
        <v>2017</v>
      </c>
      <c r="Z221" t="s">
        <v>161</v>
      </c>
      <c r="AA221" t="s">
        <v>161</v>
      </c>
      <c r="AB221" t="b">
        <v>0</v>
      </c>
      <c r="AC221" t="b">
        <v>0</v>
      </c>
      <c r="AE221" t="b">
        <v>0</v>
      </c>
      <c r="AF221" t="b">
        <v>0</v>
      </c>
      <c r="AG221" t="b">
        <v>0</v>
      </c>
      <c r="AH221" t="s">
        <v>129</v>
      </c>
      <c r="AI221" t="b">
        <v>0</v>
      </c>
      <c r="AK221" t="b">
        <v>0</v>
      </c>
      <c r="AL221" s="1"/>
      <c r="AM221" t="s">
        <v>162</v>
      </c>
      <c r="AN221" s="2">
        <v>44320.675555555557</v>
      </c>
      <c r="AP221" s="2"/>
      <c r="AQ221" s="1"/>
      <c r="AS221" t="b">
        <v>0</v>
      </c>
      <c r="AV221" t="s">
        <v>176</v>
      </c>
      <c r="BB221" t="s">
        <v>748</v>
      </c>
      <c r="BD221" t="b">
        <v>0</v>
      </c>
      <c r="BH221" t="s">
        <v>228</v>
      </c>
      <c r="BL221" t="s">
        <v>749</v>
      </c>
      <c r="BQ221" t="s">
        <v>165</v>
      </c>
      <c r="BR221" t="b">
        <v>0</v>
      </c>
      <c r="BT221" t="b">
        <v>0</v>
      </c>
      <c r="BW221" t="s">
        <v>166</v>
      </c>
      <c r="BX221" t="b">
        <v>0</v>
      </c>
      <c r="BY221" s="2">
        <v>44376.857557870368</v>
      </c>
      <c r="CB221" t="b">
        <v>0</v>
      </c>
      <c r="CC221" t="b">
        <v>0</v>
      </c>
      <c r="CF221">
        <v>65000</v>
      </c>
      <c r="CJ221">
        <v>0</v>
      </c>
      <c r="CK221">
        <f>YEAR(tbl_Opportunity[[#This Row],[Close Date]])</f>
        <v>2017</v>
      </c>
    </row>
    <row r="222" spans="1:89">
      <c r="A222" t="s">
        <v>750</v>
      </c>
      <c r="B222" t="b">
        <v>0</v>
      </c>
      <c r="D222" t="b">
        <v>0</v>
      </c>
      <c r="E222" t="s">
        <v>693</v>
      </c>
      <c r="H222" s="1">
        <v>43069</v>
      </c>
      <c r="I222" t="b">
        <v>0</v>
      </c>
      <c r="O222" t="s">
        <v>99</v>
      </c>
      <c r="P222" t="b">
        <v>1</v>
      </c>
      <c r="Q222" s="2">
        <v>42524.847187500003</v>
      </c>
      <c r="R222" s="1"/>
      <c r="S222" t="b">
        <v>0</v>
      </c>
      <c r="U222" s="1"/>
      <c r="V222" t="b">
        <v>0</v>
      </c>
      <c r="W222" s="1">
        <v>42826</v>
      </c>
      <c r="X222">
        <v>4</v>
      </c>
      <c r="Y222">
        <v>2017</v>
      </c>
      <c r="Z222" t="s">
        <v>161</v>
      </c>
      <c r="AA222" t="s">
        <v>161</v>
      </c>
      <c r="AB222" t="b">
        <v>0</v>
      </c>
      <c r="AC222" t="b">
        <v>0</v>
      </c>
      <c r="AE222" t="b">
        <v>0</v>
      </c>
      <c r="AF222" t="b">
        <v>0</v>
      </c>
      <c r="AG222" t="b">
        <v>0</v>
      </c>
      <c r="AH222" t="s">
        <v>129</v>
      </c>
      <c r="AI222" t="b">
        <v>0</v>
      </c>
      <c r="AK222" t="b">
        <v>0</v>
      </c>
      <c r="AL222" s="1"/>
      <c r="AM222" t="s">
        <v>162</v>
      </c>
      <c r="AN222" s="2">
        <v>44320.675555555557</v>
      </c>
      <c r="AP222" s="2"/>
      <c r="AQ222" s="1"/>
      <c r="AS222" t="b">
        <v>0</v>
      </c>
      <c r="AV222" t="s">
        <v>538</v>
      </c>
      <c r="BB222" t="s">
        <v>751</v>
      </c>
      <c r="BD222" t="b">
        <v>0</v>
      </c>
      <c r="BH222" t="s">
        <v>228</v>
      </c>
      <c r="BL222" t="s">
        <v>752</v>
      </c>
      <c r="BQ222" t="s">
        <v>165</v>
      </c>
      <c r="BR222" t="b">
        <v>0</v>
      </c>
      <c r="BT222" t="b">
        <v>0</v>
      </c>
      <c r="BW222" t="s">
        <v>166</v>
      </c>
      <c r="BX222" t="b">
        <v>0</v>
      </c>
      <c r="BY222" s="2">
        <v>44376.857557870368</v>
      </c>
      <c r="CB222" t="b">
        <v>0</v>
      </c>
      <c r="CC222" t="b">
        <v>0</v>
      </c>
      <c r="CF222">
        <v>65000</v>
      </c>
      <c r="CJ222">
        <v>0</v>
      </c>
      <c r="CK222">
        <f>YEAR(tbl_Opportunity[[#This Row],[Close Date]])</f>
        <v>2017</v>
      </c>
    </row>
    <row r="223" spans="1:89">
      <c r="A223" t="s">
        <v>753</v>
      </c>
      <c r="B223" t="b">
        <v>0</v>
      </c>
      <c r="D223" t="b">
        <v>0</v>
      </c>
      <c r="H223" s="1">
        <v>42735</v>
      </c>
      <c r="I223" t="b">
        <v>0</v>
      </c>
      <c r="O223" t="s">
        <v>99</v>
      </c>
      <c r="P223" t="b">
        <v>1</v>
      </c>
      <c r="Q223" s="2">
        <v>42524.86078703704</v>
      </c>
      <c r="R223" s="1"/>
      <c r="S223" t="b">
        <v>0</v>
      </c>
      <c r="U223" s="1"/>
      <c r="V223" t="b">
        <v>0</v>
      </c>
      <c r="W223" s="1">
        <v>42461</v>
      </c>
      <c r="X223">
        <v>4</v>
      </c>
      <c r="Y223">
        <v>2016</v>
      </c>
      <c r="Z223" t="s">
        <v>161</v>
      </c>
      <c r="AA223" t="s">
        <v>161</v>
      </c>
      <c r="AB223" t="b">
        <v>0</v>
      </c>
      <c r="AC223" t="b">
        <v>0</v>
      </c>
      <c r="AE223" t="b">
        <v>0</v>
      </c>
      <c r="AF223" t="b">
        <v>0</v>
      </c>
      <c r="AG223" t="b">
        <v>0</v>
      </c>
      <c r="AH223" t="s">
        <v>129</v>
      </c>
      <c r="AI223" t="b">
        <v>0</v>
      </c>
      <c r="AK223" t="b">
        <v>0</v>
      </c>
      <c r="AL223" s="1"/>
      <c r="AM223" t="s">
        <v>162</v>
      </c>
      <c r="AN223" s="2">
        <v>44320.675671296296</v>
      </c>
      <c r="AP223" s="2"/>
      <c r="AQ223" s="1"/>
      <c r="AS223" t="b">
        <v>0</v>
      </c>
      <c r="AV223" t="s">
        <v>93</v>
      </c>
      <c r="BB223" t="s">
        <v>754</v>
      </c>
      <c r="BD223" t="b">
        <v>0</v>
      </c>
      <c r="BH223" t="s">
        <v>89</v>
      </c>
      <c r="BL223" t="s">
        <v>755</v>
      </c>
      <c r="BQ223" t="s">
        <v>165</v>
      </c>
      <c r="BR223" t="b">
        <v>0</v>
      </c>
      <c r="BT223" t="b">
        <v>0</v>
      </c>
      <c r="BW223" t="s">
        <v>166</v>
      </c>
      <c r="BX223" t="b">
        <v>0</v>
      </c>
      <c r="BY223" s="2">
        <v>44376.857557870368</v>
      </c>
      <c r="CB223" t="b">
        <v>0</v>
      </c>
      <c r="CC223" t="b">
        <v>0</v>
      </c>
      <c r="CJ223">
        <v>0</v>
      </c>
      <c r="CK223">
        <f>YEAR(tbl_Opportunity[[#This Row],[Close Date]])</f>
        <v>2016</v>
      </c>
    </row>
    <row r="224" spans="1:89">
      <c r="A224" t="s">
        <v>756</v>
      </c>
      <c r="B224" t="b">
        <v>0</v>
      </c>
      <c r="D224" t="b">
        <v>0</v>
      </c>
      <c r="E224" t="s">
        <v>757</v>
      </c>
      <c r="H224" s="1">
        <v>43039</v>
      </c>
      <c r="I224" t="b">
        <v>0</v>
      </c>
      <c r="O224" t="s">
        <v>99</v>
      </c>
      <c r="P224" t="b">
        <v>1</v>
      </c>
      <c r="Q224" s="2">
        <v>42524.869189814817</v>
      </c>
      <c r="R224" s="1"/>
      <c r="S224" t="b">
        <v>0</v>
      </c>
      <c r="U224" s="1"/>
      <c r="V224" t="b">
        <v>0</v>
      </c>
      <c r="W224" s="1">
        <v>42826</v>
      </c>
      <c r="X224">
        <v>4</v>
      </c>
      <c r="Y224">
        <v>2017</v>
      </c>
      <c r="Z224" t="s">
        <v>161</v>
      </c>
      <c r="AA224" t="s">
        <v>161</v>
      </c>
      <c r="AB224" t="b">
        <v>0</v>
      </c>
      <c r="AC224" t="b">
        <v>0</v>
      </c>
      <c r="AE224" t="b">
        <v>0</v>
      </c>
      <c r="AF224" t="b">
        <v>0</v>
      </c>
      <c r="AG224" t="b">
        <v>0</v>
      </c>
      <c r="AH224" t="s">
        <v>145</v>
      </c>
      <c r="AI224" t="b">
        <v>0</v>
      </c>
      <c r="AK224" t="b">
        <v>0</v>
      </c>
      <c r="AL224" s="1">
        <v>42562</v>
      </c>
      <c r="AM224" t="s">
        <v>162</v>
      </c>
      <c r="AN224" s="2">
        <v>44320.675555555557</v>
      </c>
      <c r="AP224" s="2"/>
      <c r="AQ224" s="1"/>
      <c r="AS224" t="b">
        <v>0</v>
      </c>
      <c r="AV224" t="s">
        <v>538</v>
      </c>
      <c r="BB224" t="s">
        <v>758</v>
      </c>
      <c r="BD224" t="b">
        <v>0</v>
      </c>
      <c r="BH224" t="s">
        <v>228</v>
      </c>
      <c r="BL224" t="s">
        <v>759</v>
      </c>
      <c r="BQ224" t="s">
        <v>165</v>
      </c>
      <c r="BR224" t="b">
        <v>0</v>
      </c>
      <c r="BT224" t="b">
        <v>0</v>
      </c>
      <c r="BW224" t="s">
        <v>166</v>
      </c>
      <c r="BX224" t="b">
        <v>0</v>
      </c>
      <c r="BY224" s="2">
        <v>44376.857557870368</v>
      </c>
      <c r="CB224" t="b">
        <v>0</v>
      </c>
      <c r="CC224" t="b">
        <v>0</v>
      </c>
      <c r="CF224">
        <v>65000</v>
      </c>
      <c r="CJ224">
        <v>0</v>
      </c>
      <c r="CK224">
        <f>YEAR(tbl_Opportunity[[#This Row],[Close Date]])</f>
        <v>2017</v>
      </c>
    </row>
    <row r="225" spans="1:89">
      <c r="A225" t="s">
        <v>760</v>
      </c>
      <c r="B225" t="b">
        <v>0</v>
      </c>
      <c r="D225" t="b">
        <v>0</v>
      </c>
      <c r="E225" t="s">
        <v>483</v>
      </c>
      <c r="H225" s="1">
        <v>42703</v>
      </c>
      <c r="I225" t="b">
        <v>1</v>
      </c>
      <c r="O225" t="s">
        <v>99</v>
      </c>
      <c r="P225" t="b">
        <v>1</v>
      </c>
      <c r="Q225" s="2">
        <v>42524.873333333337</v>
      </c>
      <c r="R225" s="1"/>
      <c r="S225" t="b">
        <v>0</v>
      </c>
      <c r="U225" s="1"/>
      <c r="V225" t="b">
        <v>0</v>
      </c>
      <c r="W225" s="1">
        <v>42461</v>
      </c>
      <c r="X225">
        <v>4</v>
      </c>
      <c r="Y225">
        <v>2016</v>
      </c>
      <c r="Z225" t="s">
        <v>8</v>
      </c>
      <c r="AA225" t="s">
        <v>8</v>
      </c>
      <c r="AB225" t="b">
        <v>0</v>
      </c>
      <c r="AC225" t="b">
        <v>0</v>
      </c>
      <c r="AE225" t="b">
        <v>0</v>
      </c>
      <c r="AF225" t="b">
        <v>0</v>
      </c>
      <c r="AG225" t="b">
        <v>0</v>
      </c>
      <c r="AH225" t="s">
        <v>145</v>
      </c>
      <c r="AI225" t="b">
        <v>0</v>
      </c>
      <c r="AK225" t="b">
        <v>0</v>
      </c>
      <c r="AL225" s="1"/>
      <c r="AM225" t="s">
        <v>92</v>
      </c>
      <c r="AN225" s="2">
        <v>44091.6171875</v>
      </c>
      <c r="AP225" s="2">
        <v>43836.762627314813</v>
      </c>
      <c r="AQ225" s="1"/>
      <c r="AS225" t="b">
        <v>0</v>
      </c>
      <c r="AV225" t="s">
        <v>176</v>
      </c>
      <c r="BB225" t="s">
        <v>761</v>
      </c>
      <c r="BD225" t="b">
        <v>1</v>
      </c>
      <c r="BH225" t="s">
        <v>228</v>
      </c>
      <c r="BL225" t="s">
        <v>762</v>
      </c>
      <c r="BQ225" t="s">
        <v>96</v>
      </c>
      <c r="BR225" t="b">
        <v>0</v>
      </c>
      <c r="BT225" t="b">
        <v>0</v>
      </c>
      <c r="BW225" t="s">
        <v>103</v>
      </c>
      <c r="BX225" t="b">
        <v>0</v>
      </c>
      <c r="BY225" s="2">
        <v>44376.857557870368</v>
      </c>
      <c r="CB225" t="b">
        <v>0</v>
      </c>
      <c r="CC225" t="b">
        <v>1</v>
      </c>
      <c r="CF225">
        <v>200000</v>
      </c>
      <c r="CH225">
        <v>200000</v>
      </c>
      <c r="CI225">
        <v>100</v>
      </c>
      <c r="CJ225">
        <v>0</v>
      </c>
      <c r="CK225">
        <f>YEAR(tbl_Opportunity[[#This Row],[Close Date]])</f>
        <v>2016</v>
      </c>
    </row>
    <row r="226" spans="1:89">
      <c r="A226" t="s">
        <v>763</v>
      </c>
      <c r="B226" t="b">
        <v>0</v>
      </c>
      <c r="D226" t="b">
        <v>0</v>
      </c>
      <c r="E226" t="s">
        <v>537</v>
      </c>
      <c r="H226" s="1">
        <v>43100</v>
      </c>
      <c r="I226" t="b">
        <v>0</v>
      </c>
      <c r="O226" t="s">
        <v>99</v>
      </c>
      <c r="P226" t="b">
        <v>1</v>
      </c>
      <c r="Q226" s="2">
        <v>42524.875567129631</v>
      </c>
      <c r="R226" s="1"/>
      <c r="S226" t="b">
        <v>0</v>
      </c>
      <c r="U226" s="1"/>
      <c r="V226" t="b">
        <v>0</v>
      </c>
      <c r="W226" s="1">
        <v>42826</v>
      </c>
      <c r="X226">
        <v>4</v>
      </c>
      <c r="Y226">
        <v>2017</v>
      </c>
      <c r="Z226" t="s">
        <v>161</v>
      </c>
      <c r="AA226" t="s">
        <v>161</v>
      </c>
      <c r="AB226" t="b">
        <v>0</v>
      </c>
      <c r="AC226" t="b">
        <v>0</v>
      </c>
      <c r="AE226" t="b">
        <v>0</v>
      </c>
      <c r="AF226" t="b">
        <v>0</v>
      </c>
      <c r="AG226" t="b">
        <v>0</v>
      </c>
      <c r="AH226" t="s">
        <v>145</v>
      </c>
      <c r="AI226" t="b">
        <v>0</v>
      </c>
      <c r="AK226" t="b">
        <v>0</v>
      </c>
      <c r="AL226" s="1"/>
      <c r="AM226" t="s">
        <v>162</v>
      </c>
      <c r="AN226" s="2">
        <v>44320.675555555557</v>
      </c>
      <c r="AP226" s="2"/>
      <c r="AQ226" s="1"/>
      <c r="AS226" t="b">
        <v>0</v>
      </c>
      <c r="AV226" t="s">
        <v>538</v>
      </c>
      <c r="BB226" t="s">
        <v>764</v>
      </c>
      <c r="BD226" t="b">
        <v>0</v>
      </c>
      <c r="BH226" t="s">
        <v>228</v>
      </c>
      <c r="BL226" t="s">
        <v>765</v>
      </c>
      <c r="BQ226" t="s">
        <v>165</v>
      </c>
      <c r="BR226" t="b">
        <v>0</v>
      </c>
      <c r="BT226" t="b">
        <v>0</v>
      </c>
      <c r="BW226" t="s">
        <v>166</v>
      </c>
      <c r="BX226" t="b">
        <v>0</v>
      </c>
      <c r="BY226" s="2">
        <v>44376.857557870368</v>
      </c>
      <c r="CB226" t="b">
        <v>0</v>
      </c>
      <c r="CC226" t="b">
        <v>0</v>
      </c>
      <c r="CF226">
        <v>65000</v>
      </c>
      <c r="CJ226">
        <v>0</v>
      </c>
      <c r="CK226">
        <f>YEAR(tbl_Opportunity[[#This Row],[Close Date]])</f>
        <v>2017</v>
      </c>
    </row>
    <row r="227" spans="1:89">
      <c r="A227" t="s">
        <v>766</v>
      </c>
      <c r="B227" t="b">
        <v>0</v>
      </c>
      <c r="D227" t="b">
        <v>0</v>
      </c>
      <c r="E227" t="s">
        <v>537</v>
      </c>
      <c r="H227" s="1">
        <v>42825</v>
      </c>
      <c r="I227" t="b">
        <v>0</v>
      </c>
      <c r="O227" t="s">
        <v>99</v>
      </c>
      <c r="P227" t="b">
        <v>1</v>
      </c>
      <c r="Q227" s="2">
        <v>42524.879918981482</v>
      </c>
      <c r="R227" s="1"/>
      <c r="S227" t="b">
        <v>0</v>
      </c>
      <c r="U227" s="1"/>
      <c r="V227" t="b">
        <v>0</v>
      </c>
      <c r="W227" s="1">
        <v>42736</v>
      </c>
      <c r="X227">
        <v>1</v>
      </c>
      <c r="Y227">
        <v>2017</v>
      </c>
      <c r="Z227" t="s">
        <v>161</v>
      </c>
      <c r="AA227" t="s">
        <v>161</v>
      </c>
      <c r="AB227" t="b">
        <v>0</v>
      </c>
      <c r="AC227" t="b">
        <v>0</v>
      </c>
      <c r="AE227" t="b">
        <v>0</v>
      </c>
      <c r="AF227" t="b">
        <v>0</v>
      </c>
      <c r="AG227" t="b">
        <v>0</v>
      </c>
      <c r="AH227" t="s">
        <v>145</v>
      </c>
      <c r="AI227" t="b">
        <v>0</v>
      </c>
      <c r="AK227" t="b">
        <v>0</v>
      </c>
      <c r="AL227" s="1"/>
      <c r="AM227" t="s">
        <v>162</v>
      </c>
      <c r="AN227" s="2">
        <v>44320.675555555557</v>
      </c>
      <c r="AP227" s="2">
        <v>42703.601747685185</v>
      </c>
      <c r="AQ227" s="1"/>
      <c r="AS227" t="b">
        <v>0</v>
      </c>
      <c r="AV227" t="s">
        <v>538</v>
      </c>
      <c r="BB227" t="s">
        <v>767</v>
      </c>
      <c r="BD227" t="b">
        <v>0</v>
      </c>
      <c r="BH227" t="s">
        <v>228</v>
      </c>
      <c r="BL227" t="s">
        <v>768</v>
      </c>
      <c r="BQ227" t="s">
        <v>165</v>
      </c>
      <c r="BR227" t="b">
        <v>0</v>
      </c>
      <c r="BT227" t="b">
        <v>0</v>
      </c>
      <c r="BW227" t="s">
        <v>339</v>
      </c>
      <c r="BX227" t="b">
        <v>0</v>
      </c>
      <c r="BY227" s="2">
        <v>44376.857557870368</v>
      </c>
      <c r="CB227" t="b">
        <v>0</v>
      </c>
      <c r="CC227" t="b">
        <v>0</v>
      </c>
      <c r="CF227">
        <v>65000</v>
      </c>
      <c r="CH227">
        <v>19500</v>
      </c>
      <c r="CI227">
        <v>30</v>
      </c>
      <c r="CJ227">
        <v>0</v>
      </c>
      <c r="CK227">
        <f>YEAR(tbl_Opportunity[[#This Row],[Close Date]])</f>
        <v>2017</v>
      </c>
    </row>
    <row r="228" spans="1:89">
      <c r="A228" t="s">
        <v>769</v>
      </c>
      <c r="B228" t="b">
        <v>0</v>
      </c>
      <c r="D228" t="b">
        <v>0</v>
      </c>
      <c r="E228" t="s">
        <v>537</v>
      </c>
      <c r="H228" s="1">
        <v>43100</v>
      </c>
      <c r="I228" t="b">
        <v>0</v>
      </c>
      <c r="O228" t="s">
        <v>99</v>
      </c>
      <c r="P228" t="b">
        <v>1</v>
      </c>
      <c r="Q228" s="2">
        <v>42524.882048611114</v>
      </c>
      <c r="R228" s="1"/>
      <c r="S228" t="b">
        <v>0</v>
      </c>
      <c r="U228" s="1"/>
      <c r="V228" t="b">
        <v>0</v>
      </c>
      <c r="W228" s="1">
        <v>42826</v>
      </c>
      <c r="X228">
        <v>4</v>
      </c>
      <c r="Y228">
        <v>2017</v>
      </c>
      <c r="Z228" t="s">
        <v>161</v>
      </c>
      <c r="AA228" t="s">
        <v>161</v>
      </c>
      <c r="AB228" t="b">
        <v>0</v>
      </c>
      <c r="AC228" t="b">
        <v>0</v>
      </c>
      <c r="AE228" t="b">
        <v>0</v>
      </c>
      <c r="AF228" t="b">
        <v>0</v>
      </c>
      <c r="AG228" t="b">
        <v>0</v>
      </c>
      <c r="AH228" t="s">
        <v>145</v>
      </c>
      <c r="AI228" t="b">
        <v>0</v>
      </c>
      <c r="AK228" t="b">
        <v>0</v>
      </c>
      <c r="AL228" s="1"/>
      <c r="AM228" t="s">
        <v>162</v>
      </c>
      <c r="AN228" s="2">
        <v>44320.675555555557</v>
      </c>
      <c r="AP228" s="2"/>
      <c r="AQ228" s="1"/>
      <c r="AS228" t="b">
        <v>0</v>
      </c>
      <c r="AV228" t="s">
        <v>538</v>
      </c>
      <c r="BB228" t="s">
        <v>770</v>
      </c>
      <c r="BD228" t="b">
        <v>0</v>
      </c>
      <c r="BH228" t="s">
        <v>228</v>
      </c>
      <c r="BL228" t="s">
        <v>771</v>
      </c>
      <c r="BQ228" t="s">
        <v>165</v>
      </c>
      <c r="BR228" t="b">
        <v>0</v>
      </c>
      <c r="BT228" t="b">
        <v>0</v>
      </c>
      <c r="BW228" t="s">
        <v>166</v>
      </c>
      <c r="BX228" t="b">
        <v>0</v>
      </c>
      <c r="BY228" s="2">
        <v>44376.857557870368</v>
      </c>
      <c r="CB228" t="b">
        <v>0</v>
      </c>
      <c r="CC228" t="b">
        <v>0</v>
      </c>
      <c r="CF228">
        <v>65000</v>
      </c>
      <c r="CJ228">
        <v>0</v>
      </c>
      <c r="CK228">
        <f>YEAR(tbl_Opportunity[[#This Row],[Close Date]])</f>
        <v>2017</v>
      </c>
    </row>
    <row r="229" spans="1:89">
      <c r="A229" t="s">
        <v>772</v>
      </c>
      <c r="B229" t="b">
        <v>0</v>
      </c>
      <c r="D229" t="b">
        <v>0</v>
      </c>
      <c r="E229" t="s">
        <v>537</v>
      </c>
      <c r="H229" s="1">
        <v>42916</v>
      </c>
      <c r="I229" t="b">
        <v>0</v>
      </c>
      <c r="O229" t="s">
        <v>99</v>
      </c>
      <c r="P229" t="b">
        <v>1</v>
      </c>
      <c r="Q229" s="2">
        <v>42524.894016203703</v>
      </c>
      <c r="R229" s="1"/>
      <c r="S229" t="b">
        <v>0</v>
      </c>
      <c r="U229" s="1"/>
      <c r="V229" t="b">
        <v>0</v>
      </c>
      <c r="W229" s="1">
        <v>42767</v>
      </c>
      <c r="X229">
        <v>2</v>
      </c>
      <c r="Y229">
        <v>2017</v>
      </c>
      <c r="Z229" t="s">
        <v>161</v>
      </c>
      <c r="AA229" t="s">
        <v>161</v>
      </c>
      <c r="AB229" t="b">
        <v>0</v>
      </c>
      <c r="AC229" t="b">
        <v>0</v>
      </c>
      <c r="AE229" t="b">
        <v>0</v>
      </c>
      <c r="AF229" t="b">
        <v>0</v>
      </c>
      <c r="AG229" t="b">
        <v>0</v>
      </c>
      <c r="AH229" t="s">
        <v>145</v>
      </c>
      <c r="AI229" t="b">
        <v>0</v>
      </c>
      <c r="AK229" t="b">
        <v>0</v>
      </c>
      <c r="AL229" s="1"/>
      <c r="AM229" t="s">
        <v>162</v>
      </c>
      <c r="AN229" s="2">
        <v>44320.675555555557</v>
      </c>
      <c r="AP229" s="2">
        <v>42703.618171296293</v>
      </c>
      <c r="AQ229" s="1"/>
      <c r="AS229" t="b">
        <v>0</v>
      </c>
      <c r="AV229" t="s">
        <v>538</v>
      </c>
      <c r="BB229" t="s">
        <v>773</v>
      </c>
      <c r="BD229" t="b">
        <v>0</v>
      </c>
      <c r="BH229" t="s">
        <v>228</v>
      </c>
      <c r="BL229" t="s">
        <v>774</v>
      </c>
      <c r="BQ229" t="s">
        <v>165</v>
      </c>
      <c r="BR229" t="b">
        <v>0</v>
      </c>
      <c r="BT229" t="b">
        <v>0</v>
      </c>
      <c r="BW229" t="s">
        <v>339</v>
      </c>
      <c r="BX229" t="b">
        <v>0</v>
      </c>
      <c r="BY229" s="2">
        <v>44376.857557870368</v>
      </c>
      <c r="CB229" t="b">
        <v>0</v>
      </c>
      <c r="CC229" t="b">
        <v>0</v>
      </c>
      <c r="CF229">
        <v>65000</v>
      </c>
      <c r="CH229">
        <v>19500</v>
      </c>
      <c r="CI229">
        <v>30</v>
      </c>
      <c r="CJ229">
        <v>0</v>
      </c>
      <c r="CK229">
        <f>YEAR(tbl_Opportunity[[#This Row],[Close Date]])</f>
        <v>2017</v>
      </c>
    </row>
    <row r="230" spans="1:89">
      <c r="A230" t="s">
        <v>775</v>
      </c>
      <c r="B230" t="b">
        <v>0</v>
      </c>
      <c r="D230" t="b">
        <v>0</v>
      </c>
      <c r="E230" t="s">
        <v>728</v>
      </c>
      <c r="H230" s="1">
        <v>43100</v>
      </c>
      <c r="I230" t="b">
        <v>0</v>
      </c>
      <c r="O230" t="s">
        <v>99</v>
      </c>
      <c r="P230" t="b">
        <v>1</v>
      </c>
      <c r="Q230" s="2">
        <v>42524.896979166668</v>
      </c>
      <c r="R230" s="1"/>
      <c r="S230" t="b">
        <v>0</v>
      </c>
      <c r="U230" s="1"/>
      <c r="V230" t="b">
        <v>0</v>
      </c>
      <c r="W230" s="1">
        <v>42826</v>
      </c>
      <c r="X230">
        <v>4</v>
      </c>
      <c r="Y230">
        <v>2017</v>
      </c>
      <c r="Z230" t="s">
        <v>161</v>
      </c>
      <c r="AA230" t="s">
        <v>161</v>
      </c>
      <c r="AB230" t="b">
        <v>0</v>
      </c>
      <c r="AC230" t="b">
        <v>0</v>
      </c>
      <c r="AE230" t="b">
        <v>0</v>
      </c>
      <c r="AF230" t="b">
        <v>0</v>
      </c>
      <c r="AG230" t="b">
        <v>0</v>
      </c>
      <c r="AH230" t="s">
        <v>699</v>
      </c>
      <c r="AI230" t="b">
        <v>0</v>
      </c>
      <c r="AK230" t="b">
        <v>0</v>
      </c>
      <c r="AL230" s="1"/>
      <c r="AM230" t="s">
        <v>162</v>
      </c>
      <c r="AN230" s="2">
        <v>44320.675474537034</v>
      </c>
      <c r="AP230" s="2"/>
      <c r="AQ230" s="1"/>
      <c r="AS230" t="b">
        <v>0</v>
      </c>
      <c r="AV230" t="s">
        <v>538</v>
      </c>
      <c r="BB230" t="s">
        <v>776</v>
      </c>
      <c r="BD230" t="b">
        <v>0</v>
      </c>
      <c r="BH230" t="s">
        <v>228</v>
      </c>
      <c r="BL230" t="s">
        <v>777</v>
      </c>
      <c r="BQ230" t="s">
        <v>165</v>
      </c>
      <c r="BR230" t="b">
        <v>0</v>
      </c>
      <c r="BT230" t="b">
        <v>0</v>
      </c>
      <c r="BW230" t="s">
        <v>166</v>
      </c>
      <c r="BX230" t="b">
        <v>0</v>
      </c>
      <c r="BY230" s="2">
        <v>44376.857557870368</v>
      </c>
      <c r="CB230" t="b">
        <v>0</v>
      </c>
      <c r="CC230" t="b">
        <v>0</v>
      </c>
      <c r="CF230">
        <v>65000</v>
      </c>
      <c r="CJ230">
        <v>0</v>
      </c>
      <c r="CK230">
        <f>YEAR(tbl_Opportunity[[#This Row],[Close Date]])</f>
        <v>2017</v>
      </c>
    </row>
    <row r="231" spans="1:89">
      <c r="A231" t="s">
        <v>778</v>
      </c>
      <c r="B231" t="b">
        <v>0</v>
      </c>
      <c r="D231" t="b">
        <v>0</v>
      </c>
      <c r="E231" t="s">
        <v>779</v>
      </c>
      <c r="H231" s="1">
        <v>43100</v>
      </c>
      <c r="I231" t="b">
        <v>0</v>
      </c>
      <c r="O231" t="s">
        <v>99</v>
      </c>
      <c r="P231" t="b">
        <v>1</v>
      </c>
      <c r="Q231" s="2">
        <v>42524.907187500001</v>
      </c>
      <c r="R231" s="1"/>
      <c r="S231" t="b">
        <v>0</v>
      </c>
      <c r="U231" s="1"/>
      <c r="V231" t="b">
        <v>0</v>
      </c>
      <c r="W231" s="1">
        <v>42826</v>
      </c>
      <c r="X231">
        <v>4</v>
      </c>
      <c r="Y231">
        <v>2017</v>
      </c>
      <c r="Z231" t="s">
        <v>161</v>
      </c>
      <c r="AA231" t="s">
        <v>161</v>
      </c>
      <c r="AB231" t="b">
        <v>0</v>
      </c>
      <c r="AC231" t="b">
        <v>0</v>
      </c>
      <c r="AE231" t="b">
        <v>0</v>
      </c>
      <c r="AF231" t="b">
        <v>0</v>
      </c>
      <c r="AG231" t="b">
        <v>0</v>
      </c>
      <c r="AH231" t="s">
        <v>699</v>
      </c>
      <c r="AI231" t="b">
        <v>0</v>
      </c>
      <c r="AK231" t="b">
        <v>0</v>
      </c>
      <c r="AL231" s="1"/>
      <c r="AM231" t="s">
        <v>162</v>
      </c>
      <c r="AN231" s="2">
        <v>44320.675671296296</v>
      </c>
      <c r="AP231" s="2"/>
      <c r="AQ231" s="1"/>
      <c r="AS231" t="b">
        <v>0</v>
      </c>
      <c r="AV231" t="s">
        <v>538</v>
      </c>
      <c r="BB231" t="s">
        <v>780</v>
      </c>
      <c r="BD231" t="b">
        <v>0</v>
      </c>
      <c r="BH231" t="s">
        <v>228</v>
      </c>
      <c r="BL231" t="s">
        <v>781</v>
      </c>
      <c r="BQ231" t="s">
        <v>165</v>
      </c>
      <c r="BR231" t="b">
        <v>0</v>
      </c>
      <c r="BT231" t="b">
        <v>0</v>
      </c>
      <c r="BW231" t="s">
        <v>166</v>
      </c>
      <c r="BX231" t="b">
        <v>0</v>
      </c>
      <c r="BY231" s="2">
        <v>44376.857557870368</v>
      </c>
      <c r="CB231" t="b">
        <v>0</v>
      </c>
      <c r="CC231" t="b">
        <v>0</v>
      </c>
      <c r="CF231">
        <v>65000</v>
      </c>
      <c r="CJ231">
        <v>0</v>
      </c>
      <c r="CK231">
        <f>YEAR(tbl_Opportunity[[#This Row],[Close Date]])</f>
        <v>2017</v>
      </c>
    </row>
    <row r="232" spans="1:89">
      <c r="A232" t="s">
        <v>782</v>
      </c>
      <c r="B232" t="b">
        <v>0</v>
      </c>
      <c r="D232" t="b">
        <v>0</v>
      </c>
      <c r="H232" s="1">
        <v>43977</v>
      </c>
      <c r="I232" t="b">
        <v>1</v>
      </c>
      <c r="J232" t="s">
        <v>140</v>
      </c>
      <c r="O232" t="s">
        <v>332</v>
      </c>
      <c r="P232" t="b">
        <v>0</v>
      </c>
      <c r="Q232" s="2">
        <v>42527.805590277778</v>
      </c>
      <c r="R232" s="1"/>
      <c r="S232" t="b">
        <v>0</v>
      </c>
      <c r="U232" s="1"/>
      <c r="V232" t="b">
        <v>0</v>
      </c>
      <c r="W232" s="1">
        <v>43862</v>
      </c>
      <c r="X232">
        <v>2</v>
      </c>
      <c r="Y232">
        <v>2020</v>
      </c>
      <c r="Z232" t="s">
        <v>90</v>
      </c>
      <c r="AA232" t="s">
        <v>90</v>
      </c>
      <c r="AB232" t="b">
        <v>0</v>
      </c>
      <c r="AC232" t="b">
        <v>0</v>
      </c>
      <c r="AE232" t="b">
        <v>1</v>
      </c>
      <c r="AF232" t="b">
        <v>0</v>
      </c>
      <c r="AG232" t="b">
        <v>0</v>
      </c>
      <c r="AH232" t="s">
        <v>699</v>
      </c>
      <c r="AI232" t="b">
        <v>0</v>
      </c>
      <c r="AK232" t="b">
        <v>0</v>
      </c>
      <c r="AL232" s="1"/>
      <c r="AM232" t="s">
        <v>99</v>
      </c>
      <c r="AN232" s="2">
        <v>43977.775752314818</v>
      </c>
      <c r="AP232" s="2">
        <v>43977.775752314818</v>
      </c>
      <c r="AQ232" s="1"/>
      <c r="AS232" t="b">
        <v>0</v>
      </c>
      <c r="AV232" t="s">
        <v>105</v>
      </c>
      <c r="BB232" t="s">
        <v>783</v>
      </c>
      <c r="BD232" t="b">
        <v>0</v>
      </c>
      <c r="BH232" t="s">
        <v>332</v>
      </c>
      <c r="BI232" t="s">
        <v>150</v>
      </c>
      <c r="BQ232" t="s">
        <v>96</v>
      </c>
      <c r="BR232" t="b">
        <v>0</v>
      </c>
      <c r="BT232" t="b">
        <v>0</v>
      </c>
      <c r="BW232" t="s">
        <v>97</v>
      </c>
      <c r="BX232" t="b">
        <v>0</v>
      </c>
      <c r="BY232" s="2">
        <v>44376.857557870368</v>
      </c>
      <c r="CB232" t="b">
        <v>0</v>
      </c>
      <c r="CC232" t="b">
        <v>0</v>
      </c>
      <c r="CF232">
        <v>71625</v>
      </c>
      <c r="CH232">
        <v>0</v>
      </c>
      <c r="CI232">
        <v>0</v>
      </c>
      <c r="CJ232">
        <v>0</v>
      </c>
      <c r="CK232">
        <f>YEAR(tbl_Opportunity[[#This Row],[Close Date]])</f>
        <v>2020</v>
      </c>
    </row>
    <row r="233" spans="1:89">
      <c r="A233" t="s">
        <v>784</v>
      </c>
      <c r="B233" t="b">
        <v>0</v>
      </c>
      <c r="D233" t="b">
        <v>0</v>
      </c>
      <c r="H233" s="1">
        <v>42551</v>
      </c>
      <c r="I233" t="b">
        <v>1</v>
      </c>
      <c r="O233" t="s">
        <v>332</v>
      </c>
      <c r="P233" t="b">
        <v>1</v>
      </c>
      <c r="Q233" s="2">
        <v>42527.837962962964</v>
      </c>
      <c r="R233" s="1"/>
      <c r="S233" t="b">
        <v>0</v>
      </c>
      <c r="U233" s="1"/>
      <c r="V233" t="b">
        <v>0</v>
      </c>
      <c r="W233" s="1">
        <v>42401</v>
      </c>
      <c r="X233">
        <v>2</v>
      </c>
      <c r="Y233">
        <v>2016</v>
      </c>
      <c r="Z233" t="s">
        <v>90</v>
      </c>
      <c r="AA233" t="s">
        <v>90</v>
      </c>
      <c r="AB233" t="b">
        <v>0</v>
      </c>
      <c r="AC233" t="b">
        <v>0</v>
      </c>
      <c r="AE233" t="b">
        <v>0</v>
      </c>
      <c r="AF233" t="b">
        <v>0</v>
      </c>
      <c r="AG233" t="b">
        <v>0</v>
      </c>
      <c r="AH233" t="s">
        <v>699</v>
      </c>
      <c r="AI233" t="b">
        <v>0</v>
      </c>
      <c r="AK233" t="b">
        <v>0</v>
      </c>
      <c r="AL233" s="1"/>
      <c r="AM233" t="s">
        <v>92</v>
      </c>
      <c r="AN233" s="2">
        <v>44091.6171875</v>
      </c>
      <c r="AP233" s="2">
        <v>43836.76290509259</v>
      </c>
      <c r="AQ233" s="1"/>
      <c r="AS233" t="b">
        <v>0</v>
      </c>
      <c r="AV233" t="s">
        <v>105</v>
      </c>
      <c r="BB233" t="s">
        <v>785</v>
      </c>
      <c r="BD233" t="b">
        <v>0</v>
      </c>
      <c r="BH233" t="s">
        <v>332</v>
      </c>
      <c r="BQ233" t="s">
        <v>96</v>
      </c>
      <c r="BR233" t="b">
        <v>0</v>
      </c>
      <c r="BT233" t="b">
        <v>0</v>
      </c>
      <c r="BW233" t="s">
        <v>97</v>
      </c>
      <c r="BX233" t="b">
        <v>0</v>
      </c>
      <c r="BY233" s="2">
        <v>44376.857557870368</v>
      </c>
      <c r="CB233" t="b">
        <v>0</v>
      </c>
      <c r="CC233" t="b">
        <v>0</v>
      </c>
      <c r="CI233">
        <v>0</v>
      </c>
      <c r="CJ233">
        <v>0</v>
      </c>
      <c r="CK233">
        <f>YEAR(tbl_Opportunity[[#This Row],[Close Date]])</f>
        <v>2016</v>
      </c>
    </row>
    <row r="234" spans="1:89">
      <c r="A234" t="s">
        <v>784</v>
      </c>
      <c r="B234" t="b">
        <v>0</v>
      </c>
      <c r="D234" t="b">
        <v>0</v>
      </c>
      <c r="H234" s="1">
        <v>42643</v>
      </c>
      <c r="I234" t="b">
        <v>1</v>
      </c>
      <c r="O234" t="s">
        <v>332</v>
      </c>
      <c r="P234" t="b">
        <v>0</v>
      </c>
      <c r="Q234" s="2">
        <v>42527.83935185185</v>
      </c>
      <c r="R234" s="1"/>
      <c r="S234" t="b">
        <v>0</v>
      </c>
      <c r="U234" s="1"/>
      <c r="V234" t="b">
        <v>0</v>
      </c>
      <c r="W234" s="1">
        <v>42430</v>
      </c>
      <c r="X234">
        <v>3</v>
      </c>
      <c r="Y234">
        <v>2016</v>
      </c>
      <c r="Z234" t="s">
        <v>90</v>
      </c>
      <c r="AA234" t="s">
        <v>90</v>
      </c>
      <c r="AB234" t="b">
        <v>0</v>
      </c>
      <c r="AC234" t="b">
        <v>0</v>
      </c>
      <c r="AE234" t="b">
        <v>1</v>
      </c>
      <c r="AF234" t="b">
        <v>0</v>
      </c>
      <c r="AG234" t="b">
        <v>0</v>
      </c>
      <c r="AH234" t="s">
        <v>699</v>
      </c>
      <c r="AI234" t="b">
        <v>0</v>
      </c>
      <c r="AK234" t="b">
        <v>0</v>
      </c>
      <c r="AL234" s="1"/>
      <c r="AM234" t="s">
        <v>162</v>
      </c>
      <c r="AN234" s="2">
        <v>44297.8278587963</v>
      </c>
      <c r="AP234" s="2">
        <v>43836.76290509259</v>
      </c>
      <c r="AQ234" s="1"/>
      <c r="AS234" t="b">
        <v>1</v>
      </c>
      <c r="AV234" t="s">
        <v>153</v>
      </c>
      <c r="BB234" t="s">
        <v>786</v>
      </c>
      <c r="BD234" t="b">
        <v>0</v>
      </c>
      <c r="BH234" t="s">
        <v>332</v>
      </c>
      <c r="BI234" t="s">
        <v>155</v>
      </c>
      <c r="BQ234" t="s">
        <v>96</v>
      </c>
      <c r="BR234" t="b">
        <v>0</v>
      </c>
      <c r="BT234" t="b">
        <v>0</v>
      </c>
      <c r="BW234" t="s">
        <v>97</v>
      </c>
      <c r="BX234" t="b">
        <v>0</v>
      </c>
      <c r="BY234" s="2">
        <v>44376.857557870368</v>
      </c>
      <c r="CB234" t="b">
        <v>0</v>
      </c>
      <c r="CC234" t="b">
        <v>0</v>
      </c>
      <c r="CF234">
        <v>524718.75</v>
      </c>
      <c r="CH234">
        <v>0</v>
      </c>
      <c r="CI234">
        <v>0</v>
      </c>
      <c r="CJ234">
        <v>0</v>
      </c>
      <c r="CK234">
        <f>YEAR(tbl_Opportunity[[#This Row],[Close Date]])</f>
        <v>2016</v>
      </c>
    </row>
    <row r="235" spans="1:89">
      <c r="A235" t="s">
        <v>505</v>
      </c>
      <c r="B235" t="b">
        <v>0</v>
      </c>
      <c r="D235" t="b">
        <v>0</v>
      </c>
      <c r="H235" s="1">
        <v>42643</v>
      </c>
      <c r="I235" t="b">
        <v>1</v>
      </c>
      <c r="O235" t="s">
        <v>228</v>
      </c>
      <c r="P235" t="b">
        <v>1</v>
      </c>
      <c r="Q235" s="2">
        <v>42528.629374999997</v>
      </c>
      <c r="R235" s="1"/>
      <c r="S235" t="b">
        <v>0</v>
      </c>
      <c r="U235" s="1"/>
      <c r="V235" t="b">
        <v>0</v>
      </c>
      <c r="W235" s="1">
        <v>42430</v>
      </c>
      <c r="X235">
        <v>3</v>
      </c>
      <c r="Y235">
        <v>2016</v>
      </c>
      <c r="Z235" t="s">
        <v>8</v>
      </c>
      <c r="AA235" t="s">
        <v>8</v>
      </c>
      <c r="AB235" t="b">
        <v>0</v>
      </c>
      <c r="AC235" t="b">
        <v>0</v>
      </c>
      <c r="AE235" t="b">
        <v>1</v>
      </c>
      <c r="AF235" t="b">
        <v>0</v>
      </c>
      <c r="AG235" t="b">
        <v>0</v>
      </c>
      <c r="AH235" t="s">
        <v>699</v>
      </c>
      <c r="AI235" t="b">
        <v>0</v>
      </c>
      <c r="AK235" t="b">
        <v>0</v>
      </c>
      <c r="AL235" s="1"/>
      <c r="AM235" t="s">
        <v>162</v>
      </c>
      <c r="AN235" s="2">
        <v>44297.841840277775</v>
      </c>
      <c r="AP235" s="2">
        <v>43836.762627314813</v>
      </c>
      <c r="AQ235" s="1"/>
      <c r="AS235" t="b">
        <v>0</v>
      </c>
      <c r="AV235" t="s">
        <v>248</v>
      </c>
      <c r="BB235" t="s">
        <v>787</v>
      </c>
      <c r="BD235" t="b">
        <v>1</v>
      </c>
      <c r="BH235" t="s">
        <v>228</v>
      </c>
      <c r="BI235" t="s">
        <v>229</v>
      </c>
      <c r="BP235" t="s">
        <v>788</v>
      </c>
      <c r="BQ235" t="s">
        <v>96</v>
      </c>
      <c r="BR235" t="b">
        <v>0</v>
      </c>
      <c r="BT235" t="b">
        <v>0</v>
      </c>
      <c r="BW235" t="s">
        <v>103</v>
      </c>
      <c r="BX235" t="b">
        <v>0</v>
      </c>
      <c r="BY235" s="2">
        <v>44376.857557870368</v>
      </c>
      <c r="CB235" t="b">
        <v>0</v>
      </c>
      <c r="CC235" t="b">
        <v>1</v>
      </c>
      <c r="CF235">
        <v>170706</v>
      </c>
      <c r="CH235">
        <v>170706</v>
      </c>
      <c r="CI235">
        <v>100</v>
      </c>
      <c r="CJ235">
        <v>0</v>
      </c>
      <c r="CK235">
        <f>YEAR(tbl_Opportunity[[#This Row],[Close Date]])</f>
        <v>2016</v>
      </c>
    </row>
    <row r="236" spans="1:89">
      <c r="A236" t="s">
        <v>789</v>
      </c>
      <c r="B236" t="b">
        <v>0</v>
      </c>
      <c r="D236" t="b">
        <v>0</v>
      </c>
      <c r="H236" s="1">
        <v>42916</v>
      </c>
      <c r="I236" t="b">
        <v>0</v>
      </c>
      <c r="O236" t="s">
        <v>99</v>
      </c>
      <c r="P236" t="b">
        <v>1</v>
      </c>
      <c r="Q236" s="2">
        <v>42528.645497685182</v>
      </c>
      <c r="R236" s="1"/>
      <c r="S236" t="b">
        <v>0</v>
      </c>
      <c r="U236" s="1"/>
      <c r="V236" t="b">
        <v>0</v>
      </c>
      <c r="W236" s="1">
        <v>42767</v>
      </c>
      <c r="X236">
        <v>2</v>
      </c>
      <c r="Y236">
        <v>2017</v>
      </c>
      <c r="Z236" t="s">
        <v>161</v>
      </c>
      <c r="AA236" t="s">
        <v>161</v>
      </c>
      <c r="AB236" t="b">
        <v>0</v>
      </c>
      <c r="AC236" t="b">
        <v>0</v>
      </c>
      <c r="AE236" t="b">
        <v>0</v>
      </c>
      <c r="AF236" t="b">
        <v>0</v>
      </c>
      <c r="AG236" t="b">
        <v>0</v>
      </c>
      <c r="AH236" t="s">
        <v>699</v>
      </c>
      <c r="AI236" t="b">
        <v>0</v>
      </c>
      <c r="AK236" t="b">
        <v>0</v>
      </c>
      <c r="AL236" s="1">
        <v>42528</v>
      </c>
      <c r="AM236" t="s">
        <v>162</v>
      </c>
      <c r="AN236" s="2">
        <v>44297.904409722221</v>
      </c>
      <c r="AP236" s="2"/>
      <c r="AQ236" s="1"/>
      <c r="AS236" t="b">
        <v>0</v>
      </c>
      <c r="AV236" t="s">
        <v>93</v>
      </c>
      <c r="BB236" t="s">
        <v>790</v>
      </c>
      <c r="BD236" t="b">
        <v>0</v>
      </c>
      <c r="BH236" t="s">
        <v>228</v>
      </c>
      <c r="BQ236" t="s">
        <v>165</v>
      </c>
      <c r="BR236" t="b">
        <v>0</v>
      </c>
      <c r="BT236" t="b">
        <v>0</v>
      </c>
      <c r="BW236" t="s">
        <v>166</v>
      </c>
      <c r="BX236" t="b">
        <v>0</v>
      </c>
      <c r="BY236" s="2">
        <v>44376.857557870368</v>
      </c>
      <c r="CB236" t="b">
        <v>0</v>
      </c>
      <c r="CC236" t="b">
        <v>0</v>
      </c>
      <c r="CF236">
        <v>65000</v>
      </c>
      <c r="CJ236">
        <v>0</v>
      </c>
      <c r="CK236">
        <f>YEAR(tbl_Opportunity[[#This Row],[Close Date]])</f>
        <v>2017</v>
      </c>
    </row>
    <row r="237" spans="1:89">
      <c r="A237" t="s">
        <v>791</v>
      </c>
      <c r="B237" t="b">
        <v>0</v>
      </c>
      <c r="D237" t="b">
        <v>0</v>
      </c>
      <c r="H237" s="1">
        <v>42551</v>
      </c>
      <c r="I237" t="b">
        <v>0</v>
      </c>
      <c r="O237" t="s">
        <v>99</v>
      </c>
      <c r="P237" t="b">
        <v>1</v>
      </c>
      <c r="Q237" s="2">
        <v>42528.849479166667</v>
      </c>
      <c r="R237" s="1"/>
      <c r="S237" t="b">
        <v>0</v>
      </c>
      <c r="U237" s="1"/>
      <c r="V237" t="b">
        <v>0</v>
      </c>
      <c r="W237" s="1">
        <v>42401</v>
      </c>
      <c r="X237">
        <v>2</v>
      </c>
      <c r="Y237">
        <v>2016</v>
      </c>
      <c r="Z237" t="s">
        <v>161</v>
      </c>
      <c r="AA237" t="s">
        <v>161</v>
      </c>
      <c r="AB237" t="b">
        <v>0</v>
      </c>
      <c r="AC237" t="b">
        <v>0</v>
      </c>
      <c r="AE237" t="b">
        <v>0</v>
      </c>
      <c r="AF237" t="b">
        <v>0</v>
      </c>
      <c r="AG237" t="b">
        <v>0</v>
      </c>
      <c r="AH237" t="s">
        <v>699</v>
      </c>
      <c r="AI237" t="b">
        <v>0</v>
      </c>
      <c r="AK237" t="b">
        <v>0</v>
      </c>
      <c r="AL237" s="1"/>
      <c r="AM237" t="s">
        <v>162</v>
      </c>
      <c r="AN237" s="2">
        <v>44320.685057870367</v>
      </c>
      <c r="AP237" s="2"/>
      <c r="AQ237" s="1"/>
      <c r="AS237" t="b">
        <v>0</v>
      </c>
      <c r="AV237" t="s">
        <v>93</v>
      </c>
      <c r="BB237" t="s">
        <v>792</v>
      </c>
      <c r="BD237" t="b">
        <v>0</v>
      </c>
      <c r="BH237" t="s">
        <v>152</v>
      </c>
      <c r="BL237" t="s">
        <v>793</v>
      </c>
      <c r="BQ237" t="s">
        <v>165</v>
      </c>
      <c r="BR237" t="b">
        <v>0</v>
      </c>
      <c r="BT237" t="b">
        <v>0</v>
      </c>
      <c r="BW237" t="s">
        <v>166</v>
      </c>
      <c r="BX237" t="b">
        <v>0</v>
      </c>
      <c r="BY237" s="2">
        <v>44376.857557870368</v>
      </c>
      <c r="CB237" t="b">
        <v>0</v>
      </c>
      <c r="CC237" t="b">
        <v>0</v>
      </c>
      <c r="CJ237">
        <v>0</v>
      </c>
      <c r="CK237">
        <f>YEAR(tbl_Opportunity[[#This Row],[Close Date]])</f>
        <v>2016</v>
      </c>
    </row>
    <row r="238" spans="1:89">
      <c r="A238" t="s">
        <v>794</v>
      </c>
      <c r="B238" t="b">
        <v>0</v>
      </c>
      <c r="D238" t="b">
        <v>0</v>
      </c>
      <c r="H238" s="1">
        <v>42916</v>
      </c>
      <c r="I238" t="b">
        <v>0</v>
      </c>
      <c r="O238" t="s">
        <v>99</v>
      </c>
      <c r="P238" t="b">
        <v>1</v>
      </c>
      <c r="Q238" s="2">
        <v>42528.852337962962</v>
      </c>
      <c r="R238" s="1"/>
      <c r="S238" t="b">
        <v>0</v>
      </c>
      <c r="U238" s="1"/>
      <c r="V238" t="b">
        <v>0</v>
      </c>
      <c r="W238" s="1">
        <v>42767</v>
      </c>
      <c r="X238">
        <v>2</v>
      </c>
      <c r="Y238">
        <v>2017</v>
      </c>
      <c r="Z238" t="s">
        <v>161</v>
      </c>
      <c r="AA238" t="s">
        <v>161</v>
      </c>
      <c r="AB238" t="b">
        <v>0</v>
      </c>
      <c r="AC238" t="b">
        <v>0</v>
      </c>
      <c r="AE238" t="b">
        <v>0</v>
      </c>
      <c r="AF238" t="b">
        <v>0</v>
      </c>
      <c r="AG238" t="b">
        <v>0</v>
      </c>
      <c r="AH238" t="s">
        <v>699</v>
      </c>
      <c r="AI238" t="b">
        <v>0</v>
      </c>
      <c r="AK238" t="b">
        <v>0</v>
      </c>
      <c r="AL238" s="1"/>
      <c r="AM238" t="s">
        <v>162</v>
      </c>
      <c r="AN238" s="2">
        <v>44297.904409722221</v>
      </c>
      <c r="AP238" s="2"/>
      <c r="AQ238" s="1"/>
      <c r="AS238" t="b">
        <v>0</v>
      </c>
      <c r="AV238" t="s">
        <v>93</v>
      </c>
      <c r="BB238" t="s">
        <v>795</v>
      </c>
      <c r="BD238" t="b">
        <v>0</v>
      </c>
      <c r="BH238" t="s">
        <v>228</v>
      </c>
      <c r="BQ238" t="s">
        <v>165</v>
      </c>
      <c r="BR238" t="b">
        <v>0</v>
      </c>
      <c r="BT238" t="b">
        <v>0</v>
      </c>
      <c r="BW238" t="s">
        <v>166</v>
      </c>
      <c r="BX238" t="b">
        <v>0</v>
      </c>
      <c r="BY238" s="2">
        <v>44376.857557870368</v>
      </c>
      <c r="CB238" t="b">
        <v>0</v>
      </c>
      <c r="CC238" t="b">
        <v>0</v>
      </c>
      <c r="CF238">
        <v>65000</v>
      </c>
      <c r="CJ238">
        <v>0</v>
      </c>
      <c r="CK238">
        <f>YEAR(tbl_Opportunity[[#This Row],[Close Date]])</f>
        <v>2017</v>
      </c>
    </row>
    <row r="239" spans="1:89">
      <c r="A239" t="s">
        <v>796</v>
      </c>
      <c r="B239" t="b">
        <v>0</v>
      </c>
      <c r="D239" t="b">
        <v>0</v>
      </c>
      <c r="E239" t="s">
        <v>757</v>
      </c>
      <c r="H239" s="1">
        <v>43008</v>
      </c>
      <c r="I239" t="b">
        <v>0</v>
      </c>
      <c r="O239" t="s">
        <v>228</v>
      </c>
      <c r="P239" t="b">
        <v>1</v>
      </c>
      <c r="Q239" s="2">
        <v>42528.852488425924</v>
      </c>
      <c r="R239" s="1"/>
      <c r="S239" t="b">
        <v>0</v>
      </c>
      <c r="U239" s="1"/>
      <c r="V239" t="b">
        <v>0</v>
      </c>
      <c r="W239" s="1">
        <v>42795</v>
      </c>
      <c r="X239">
        <v>3</v>
      </c>
      <c r="Y239">
        <v>2017</v>
      </c>
      <c r="Z239" t="s">
        <v>161</v>
      </c>
      <c r="AA239" t="s">
        <v>161</v>
      </c>
      <c r="AB239" t="b">
        <v>0</v>
      </c>
      <c r="AC239" t="b">
        <v>0</v>
      </c>
      <c r="AE239" t="b">
        <v>0</v>
      </c>
      <c r="AF239" t="b">
        <v>0</v>
      </c>
      <c r="AG239" t="b">
        <v>0</v>
      </c>
      <c r="AH239" t="s">
        <v>699</v>
      </c>
      <c r="AI239" t="b">
        <v>0</v>
      </c>
      <c r="AK239" t="b">
        <v>0</v>
      </c>
      <c r="AL239" s="1"/>
      <c r="AM239" t="s">
        <v>162</v>
      </c>
      <c r="AN239" s="2">
        <v>44320.685219907406</v>
      </c>
      <c r="AP239" s="2"/>
      <c r="AQ239" s="1"/>
      <c r="AS239" t="b">
        <v>0</v>
      </c>
      <c r="AV239" t="s">
        <v>538</v>
      </c>
      <c r="BB239" t="s">
        <v>797</v>
      </c>
      <c r="BD239" t="b">
        <v>0</v>
      </c>
      <c r="BH239" t="s">
        <v>228</v>
      </c>
      <c r="BL239" t="s">
        <v>798</v>
      </c>
      <c r="BQ239" t="s">
        <v>165</v>
      </c>
      <c r="BR239" t="b">
        <v>0</v>
      </c>
      <c r="BT239" t="b">
        <v>0</v>
      </c>
      <c r="BW239" t="s">
        <v>166</v>
      </c>
      <c r="BX239" t="b">
        <v>0</v>
      </c>
      <c r="BY239" s="2">
        <v>44376.857557870368</v>
      </c>
      <c r="CB239" t="b">
        <v>0</v>
      </c>
      <c r="CC239" t="b">
        <v>0</v>
      </c>
      <c r="CF239">
        <v>65000</v>
      </c>
      <c r="CJ239">
        <v>0</v>
      </c>
      <c r="CK239">
        <f>YEAR(tbl_Opportunity[[#This Row],[Close Date]])</f>
        <v>2017</v>
      </c>
    </row>
    <row r="240" spans="1:89">
      <c r="A240" t="s">
        <v>799</v>
      </c>
      <c r="B240" t="b">
        <v>0</v>
      </c>
      <c r="D240" t="b">
        <v>0</v>
      </c>
      <c r="E240" t="s">
        <v>741</v>
      </c>
      <c r="H240" s="1">
        <v>43070</v>
      </c>
      <c r="I240" t="b">
        <v>0</v>
      </c>
      <c r="O240" t="s">
        <v>228</v>
      </c>
      <c r="P240" t="b">
        <v>1</v>
      </c>
      <c r="Q240" s="2">
        <v>42528.855196759258</v>
      </c>
      <c r="R240" s="1"/>
      <c r="S240" t="b">
        <v>0</v>
      </c>
      <c r="U240" s="1"/>
      <c r="V240" t="b">
        <v>0</v>
      </c>
      <c r="W240" s="1">
        <v>42826</v>
      </c>
      <c r="X240">
        <v>4</v>
      </c>
      <c r="Y240">
        <v>2017</v>
      </c>
      <c r="Z240" t="s">
        <v>161</v>
      </c>
      <c r="AA240" t="s">
        <v>161</v>
      </c>
      <c r="AB240" t="b">
        <v>0</v>
      </c>
      <c r="AC240" t="b">
        <v>0</v>
      </c>
      <c r="AE240" t="b">
        <v>0</v>
      </c>
      <c r="AF240" t="b">
        <v>0</v>
      </c>
      <c r="AG240" t="b">
        <v>0</v>
      </c>
      <c r="AH240" t="s">
        <v>699</v>
      </c>
      <c r="AI240" t="b">
        <v>0</v>
      </c>
      <c r="AK240" t="b">
        <v>0</v>
      </c>
      <c r="AL240" s="1"/>
      <c r="AM240" t="s">
        <v>162</v>
      </c>
      <c r="AN240" s="2">
        <v>44297.904409722221</v>
      </c>
      <c r="AP240" s="2"/>
      <c r="AQ240" s="1"/>
      <c r="AS240" t="b">
        <v>0</v>
      </c>
      <c r="AV240" t="s">
        <v>538</v>
      </c>
      <c r="BB240" t="s">
        <v>800</v>
      </c>
      <c r="BD240" t="b">
        <v>0</v>
      </c>
      <c r="BH240" t="s">
        <v>228</v>
      </c>
      <c r="BQ240" t="s">
        <v>165</v>
      </c>
      <c r="BR240" t="b">
        <v>0</v>
      </c>
      <c r="BT240" t="b">
        <v>0</v>
      </c>
      <c r="BW240" t="s">
        <v>166</v>
      </c>
      <c r="BX240" t="b">
        <v>0</v>
      </c>
      <c r="BY240" s="2">
        <v>44376.857557870368</v>
      </c>
      <c r="CB240" t="b">
        <v>0</v>
      </c>
      <c r="CC240" t="b">
        <v>0</v>
      </c>
      <c r="CF240">
        <v>65000</v>
      </c>
      <c r="CJ240">
        <v>0</v>
      </c>
      <c r="CK240">
        <f>YEAR(tbl_Opportunity[[#This Row],[Close Date]])</f>
        <v>2017</v>
      </c>
    </row>
    <row r="241" spans="1:89">
      <c r="A241" t="s">
        <v>801</v>
      </c>
      <c r="B241" t="b">
        <v>0</v>
      </c>
      <c r="D241" t="b">
        <v>0</v>
      </c>
      <c r="E241" t="s">
        <v>741</v>
      </c>
      <c r="H241" s="1">
        <v>42916</v>
      </c>
      <c r="I241" t="b">
        <v>0</v>
      </c>
      <c r="O241" t="s">
        <v>228</v>
      </c>
      <c r="P241" t="b">
        <v>1</v>
      </c>
      <c r="Q241" s="2">
        <v>42528.857152777775</v>
      </c>
      <c r="R241" s="1"/>
      <c r="S241" t="b">
        <v>0</v>
      </c>
      <c r="U241" s="1"/>
      <c r="V241" t="b">
        <v>0</v>
      </c>
      <c r="W241" s="1">
        <v>42767</v>
      </c>
      <c r="X241">
        <v>2</v>
      </c>
      <c r="Y241">
        <v>2017</v>
      </c>
      <c r="Z241" t="s">
        <v>161</v>
      </c>
      <c r="AA241" t="s">
        <v>161</v>
      </c>
      <c r="AB241" t="b">
        <v>0</v>
      </c>
      <c r="AC241" t="b">
        <v>0</v>
      </c>
      <c r="AE241" t="b">
        <v>0</v>
      </c>
      <c r="AF241" t="b">
        <v>0</v>
      </c>
      <c r="AG241" t="b">
        <v>0</v>
      </c>
      <c r="AH241" t="s">
        <v>699</v>
      </c>
      <c r="AI241" t="b">
        <v>0</v>
      </c>
      <c r="AK241" t="b">
        <v>0</v>
      </c>
      <c r="AL241" s="1"/>
      <c r="AM241" t="s">
        <v>162</v>
      </c>
      <c r="AN241" s="2">
        <v>44297.904409722221</v>
      </c>
      <c r="AP241" s="2"/>
      <c r="AQ241" s="1"/>
      <c r="AS241" t="b">
        <v>0</v>
      </c>
      <c r="AV241" t="s">
        <v>538</v>
      </c>
      <c r="BB241" t="s">
        <v>802</v>
      </c>
      <c r="BD241" t="b">
        <v>0</v>
      </c>
      <c r="BH241" t="s">
        <v>228</v>
      </c>
      <c r="BQ241" t="s">
        <v>165</v>
      </c>
      <c r="BR241" t="b">
        <v>0</v>
      </c>
      <c r="BT241" t="b">
        <v>0</v>
      </c>
      <c r="BW241" t="s">
        <v>166</v>
      </c>
      <c r="BX241" t="b">
        <v>0</v>
      </c>
      <c r="BY241" s="2">
        <v>44376.857557870368</v>
      </c>
      <c r="CB241" t="b">
        <v>0</v>
      </c>
      <c r="CC241" t="b">
        <v>0</v>
      </c>
      <c r="CF241">
        <v>65000</v>
      </c>
      <c r="CJ241">
        <v>0</v>
      </c>
      <c r="CK241">
        <f>YEAR(tbl_Opportunity[[#This Row],[Close Date]])</f>
        <v>2017</v>
      </c>
    </row>
    <row r="242" spans="1:89">
      <c r="A242" t="s">
        <v>803</v>
      </c>
      <c r="B242" t="b">
        <v>0</v>
      </c>
      <c r="D242" t="b">
        <v>0</v>
      </c>
      <c r="E242" t="s">
        <v>804</v>
      </c>
      <c r="H242" s="1">
        <v>43069</v>
      </c>
      <c r="I242" t="b">
        <v>0</v>
      </c>
      <c r="O242" t="s">
        <v>99</v>
      </c>
      <c r="P242" t="b">
        <v>1</v>
      </c>
      <c r="Q242" s="2">
        <v>42528.857488425929</v>
      </c>
      <c r="R242" s="1"/>
      <c r="S242" t="b">
        <v>0</v>
      </c>
      <c r="U242" s="1"/>
      <c r="V242" t="b">
        <v>0</v>
      </c>
      <c r="W242" s="1">
        <v>42826</v>
      </c>
      <c r="X242">
        <v>4</v>
      </c>
      <c r="Y242">
        <v>2017</v>
      </c>
      <c r="Z242" t="s">
        <v>161</v>
      </c>
      <c r="AA242" t="s">
        <v>161</v>
      </c>
      <c r="AB242" t="b">
        <v>0</v>
      </c>
      <c r="AC242" t="b">
        <v>0</v>
      </c>
      <c r="AE242" t="b">
        <v>0</v>
      </c>
      <c r="AF242" t="b">
        <v>0</v>
      </c>
      <c r="AG242" t="b">
        <v>0</v>
      </c>
      <c r="AH242" t="s">
        <v>699</v>
      </c>
      <c r="AI242" t="b">
        <v>0</v>
      </c>
      <c r="AK242" t="b">
        <v>0</v>
      </c>
      <c r="AL242" s="1"/>
      <c r="AM242" t="s">
        <v>162</v>
      </c>
      <c r="AN242" s="2">
        <v>44320.685057870367</v>
      </c>
      <c r="AP242" s="2"/>
      <c r="AQ242" s="1"/>
      <c r="AS242" t="b">
        <v>0</v>
      </c>
      <c r="AV242" t="s">
        <v>538</v>
      </c>
      <c r="BB242" t="s">
        <v>805</v>
      </c>
      <c r="BD242" t="b">
        <v>0</v>
      </c>
      <c r="BH242" t="s">
        <v>228</v>
      </c>
      <c r="BL242" t="s">
        <v>806</v>
      </c>
      <c r="BQ242" t="s">
        <v>165</v>
      </c>
      <c r="BR242" t="b">
        <v>0</v>
      </c>
      <c r="BT242" t="b">
        <v>0</v>
      </c>
      <c r="BW242" t="s">
        <v>166</v>
      </c>
      <c r="BX242" t="b">
        <v>0</v>
      </c>
      <c r="BY242" s="2">
        <v>44376.857557870368</v>
      </c>
      <c r="CB242" t="b">
        <v>0</v>
      </c>
      <c r="CC242" t="b">
        <v>0</v>
      </c>
      <c r="CF242">
        <v>65000</v>
      </c>
      <c r="CJ242">
        <v>0</v>
      </c>
      <c r="CK242">
        <f>YEAR(tbl_Opportunity[[#This Row],[Close Date]])</f>
        <v>2017</v>
      </c>
    </row>
    <row r="243" spans="1:89">
      <c r="A243" t="s">
        <v>807</v>
      </c>
      <c r="B243" t="b">
        <v>0</v>
      </c>
      <c r="D243" t="b">
        <v>0</v>
      </c>
      <c r="E243" t="s">
        <v>734</v>
      </c>
      <c r="H243" s="1">
        <v>43099</v>
      </c>
      <c r="I243" t="b">
        <v>0</v>
      </c>
      <c r="O243" t="s">
        <v>99</v>
      </c>
      <c r="P243" t="b">
        <v>1</v>
      </c>
      <c r="Q243" s="2">
        <v>42528.86005787037</v>
      </c>
      <c r="R243" s="1"/>
      <c r="S243" t="b">
        <v>0</v>
      </c>
      <c r="U243" s="1"/>
      <c r="V243" t="b">
        <v>0</v>
      </c>
      <c r="W243" s="1">
        <v>42826</v>
      </c>
      <c r="X243">
        <v>4</v>
      </c>
      <c r="Y243">
        <v>2017</v>
      </c>
      <c r="Z243" t="s">
        <v>161</v>
      </c>
      <c r="AA243" t="s">
        <v>161</v>
      </c>
      <c r="AB243" t="b">
        <v>0</v>
      </c>
      <c r="AC243" t="b">
        <v>0</v>
      </c>
      <c r="AE243" t="b">
        <v>0</v>
      </c>
      <c r="AF243" t="b">
        <v>0</v>
      </c>
      <c r="AG243" t="b">
        <v>0</v>
      </c>
      <c r="AH243" t="s">
        <v>699</v>
      </c>
      <c r="AI243" t="b">
        <v>0</v>
      </c>
      <c r="AK243" t="b">
        <v>0</v>
      </c>
      <c r="AL243" s="1"/>
      <c r="AM243" t="s">
        <v>162</v>
      </c>
      <c r="AN243" s="2">
        <v>44320.685057870367</v>
      </c>
      <c r="AP243" s="2"/>
      <c r="AQ243" s="1"/>
      <c r="AS243" t="b">
        <v>0</v>
      </c>
      <c r="AV243" t="s">
        <v>538</v>
      </c>
      <c r="BB243" t="s">
        <v>808</v>
      </c>
      <c r="BD243" t="b">
        <v>0</v>
      </c>
      <c r="BH243" t="s">
        <v>228</v>
      </c>
      <c r="BL243" t="s">
        <v>809</v>
      </c>
      <c r="BQ243" t="s">
        <v>165</v>
      </c>
      <c r="BR243" t="b">
        <v>0</v>
      </c>
      <c r="BT243" t="b">
        <v>0</v>
      </c>
      <c r="BW243" t="s">
        <v>166</v>
      </c>
      <c r="BX243" t="b">
        <v>0</v>
      </c>
      <c r="BY243" s="2">
        <v>44376.857557870368</v>
      </c>
      <c r="CB243" t="b">
        <v>0</v>
      </c>
      <c r="CC243" t="b">
        <v>0</v>
      </c>
      <c r="CF243">
        <v>65000</v>
      </c>
      <c r="CJ243">
        <v>0</v>
      </c>
      <c r="CK243">
        <f>YEAR(tbl_Opportunity[[#This Row],[Close Date]])</f>
        <v>2017</v>
      </c>
    </row>
    <row r="244" spans="1:89">
      <c r="A244" t="s">
        <v>810</v>
      </c>
      <c r="B244" t="b">
        <v>0</v>
      </c>
      <c r="D244" t="b">
        <v>0</v>
      </c>
      <c r="E244" t="s">
        <v>811</v>
      </c>
      <c r="H244" s="1">
        <v>43039</v>
      </c>
      <c r="I244" t="b">
        <v>0</v>
      </c>
      <c r="O244" t="s">
        <v>99</v>
      </c>
      <c r="P244" t="b">
        <v>1</v>
      </c>
      <c r="Q244" s="2">
        <v>42528.861111111109</v>
      </c>
      <c r="R244" s="1"/>
      <c r="S244" t="b">
        <v>0</v>
      </c>
      <c r="U244" s="1"/>
      <c r="V244" t="b">
        <v>0</v>
      </c>
      <c r="W244" s="1">
        <v>42826</v>
      </c>
      <c r="X244">
        <v>4</v>
      </c>
      <c r="Y244">
        <v>2017</v>
      </c>
      <c r="Z244" t="s">
        <v>161</v>
      </c>
      <c r="AA244" t="s">
        <v>161</v>
      </c>
      <c r="AB244" t="b">
        <v>0</v>
      </c>
      <c r="AC244" t="b">
        <v>0</v>
      </c>
      <c r="AE244" t="b">
        <v>0</v>
      </c>
      <c r="AF244" t="b">
        <v>0</v>
      </c>
      <c r="AG244" t="b">
        <v>0</v>
      </c>
      <c r="AH244" t="s">
        <v>699</v>
      </c>
      <c r="AI244" t="b">
        <v>0</v>
      </c>
      <c r="AK244" t="b">
        <v>0</v>
      </c>
      <c r="AL244" s="1"/>
      <c r="AM244" t="s">
        <v>162</v>
      </c>
      <c r="AN244" s="2">
        <v>44320.685219907406</v>
      </c>
      <c r="AP244" s="2"/>
      <c r="AQ244" s="1"/>
      <c r="AS244" t="b">
        <v>0</v>
      </c>
      <c r="AV244" t="s">
        <v>176</v>
      </c>
      <c r="BB244" t="s">
        <v>812</v>
      </c>
      <c r="BD244" t="b">
        <v>0</v>
      </c>
      <c r="BH244" t="s">
        <v>228</v>
      </c>
      <c r="BL244" t="s">
        <v>813</v>
      </c>
      <c r="BQ244" t="s">
        <v>165</v>
      </c>
      <c r="BR244" t="b">
        <v>0</v>
      </c>
      <c r="BT244" t="b">
        <v>0</v>
      </c>
      <c r="BW244" t="s">
        <v>166</v>
      </c>
      <c r="BX244" t="b">
        <v>0</v>
      </c>
      <c r="BY244" s="2">
        <v>44376.857557870368</v>
      </c>
      <c r="CB244" t="b">
        <v>0</v>
      </c>
      <c r="CC244" t="b">
        <v>0</v>
      </c>
      <c r="CF244">
        <v>65000</v>
      </c>
      <c r="CJ244">
        <v>0</v>
      </c>
      <c r="CK244">
        <f>YEAR(tbl_Opportunity[[#This Row],[Close Date]])</f>
        <v>2017</v>
      </c>
    </row>
    <row r="245" spans="1:89">
      <c r="A245" t="s">
        <v>814</v>
      </c>
      <c r="B245" t="b">
        <v>0</v>
      </c>
      <c r="D245" t="b">
        <v>0</v>
      </c>
      <c r="E245" t="s">
        <v>537</v>
      </c>
      <c r="H245" s="1">
        <v>43007</v>
      </c>
      <c r="I245" t="b">
        <v>0</v>
      </c>
      <c r="O245" t="s">
        <v>228</v>
      </c>
      <c r="P245" t="b">
        <v>1</v>
      </c>
      <c r="Q245" s="2">
        <v>42528.866018518522</v>
      </c>
      <c r="R245" s="1"/>
      <c r="S245" t="b">
        <v>0</v>
      </c>
      <c r="U245" s="1"/>
      <c r="V245" t="b">
        <v>0</v>
      </c>
      <c r="W245" s="1">
        <v>42795</v>
      </c>
      <c r="X245">
        <v>3</v>
      </c>
      <c r="Y245">
        <v>2017</v>
      </c>
      <c r="Z245" t="s">
        <v>161</v>
      </c>
      <c r="AA245" t="s">
        <v>161</v>
      </c>
      <c r="AB245" t="b">
        <v>0</v>
      </c>
      <c r="AC245" t="b">
        <v>0</v>
      </c>
      <c r="AE245" t="b">
        <v>0</v>
      </c>
      <c r="AF245" t="b">
        <v>0</v>
      </c>
      <c r="AG245" t="b">
        <v>0</v>
      </c>
      <c r="AH245" t="s">
        <v>699</v>
      </c>
      <c r="AI245" t="b">
        <v>0</v>
      </c>
      <c r="AK245" t="b">
        <v>0</v>
      </c>
      <c r="AL245" s="1"/>
      <c r="AM245" t="s">
        <v>162</v>
      </c>
      <c r="AN245" s="2">
        <v>44320.685057870367</v>
      </c>
      <c r="AP245" s="2">
        <v>42551.749305555553</v>
      </c>
      <c r="AQ245" s="1"/>
      <c r="AS245" t="b">
        <v>0</v>
      </c>
      <c r="AV245" t="s">
        <v>538</v>
      </c>
      <c r="BB245" t="s">
        <v>815</v>
      </c>
      <c r="BD245" t="b">
        <v>0</v>
      </c>
      <c r="BH245" t="s">
        <v>228</v>
      </c>
      <c r="BL245" t="s">
        <v>816</v>
      </c>
      <c r="BQ245" t="s">
        <v>165</v>
      </c>
      <c r="BR245" t="b">
        <v>0</v>
      </c>
      <c r="BT245" t="b">
        <v>0</v>
      </c>
      <c r="BW245" t="s">
        <v>339</v>
      </c>
      <c r="BX245" t="b">
        <v>0</v>
      </c>
      <c r="BY245" s="2">
        <v>44376.857557870368</v>
      </c>
      <c r="CB245" t="b">
        <v>0</v>
      </c>
      <c r="CC245" t="b">
        <v>0</v>
      </c>
      <c r="CF245">
        <v>65000</v>
      </c>
      <c r="CH245">
        <v>19500</v>
      </c>
      <c r="CI245">
        <v>30</v>
      </c>
      <c r="CJ245">
        <v>0</v>
      </c>
      <c r="CK245">
        <f>YEAR(tbl_Opportunity[[#This Row],[Close Date]])</f>
        <v>2017</v>
      </c>
    </row>
    <row r="246" spans="1:89">
      <c r="A246" t="s">
        <v>817</v>
      </c>
      <c r="B246" t="b">
        <v>0</v>
      </c>
      <c r="D246" t="b">
        <v>0</v>
      </c>
      <c r="E246" t="s">
        <v>483</v>
      </c>
      <c r="H246" s="1">
        <v>42978</v>
      </c>
      <c r="I246" t="b">
        <v>0</v>
      </c>
      <c r="L246" t="s">
        <v>818</v>
      </c>
      <c r="O246" t="s">
        <v>228</v>
      </c>
      <c r="P246" t="b">
        <v>1</v>
      </c>
      <c r="Q246" s="2">
        <v>42528.867291666669</v>
      </c>
      <c r="R246" s="1"/>
      <c r="S246" t="b">
        <v>0</v>
      </c>
      <c r="U246" s="1"/>
      <c r="V246" t="b">
        <v>0</v>
      </c>
      <c r="W246" s="1">
        <v>42795</v>
      </c>
      <c r="X246">
        <v>3</v>
      </c>
      <c r="Y246">
        <v>2017</v>
      </c>
      <c r="Z246" t="s">
        <v>161</v>
      </c>
      <c r="AA246" t="s">
        <v>161</v>
      </c>
      <c r="AB246" t="b">
        <v>0</v>
      </c>
      <c r="AC246" t="b">
        <v>0</v>
      </c>
      <c r="AE246" t="b">
        <v>0</v>
      </c>
      <c r="AF246" t="b">
        <v>0</v>
      </c>
      <c r="AG246" t="b">
        <v>0</v>
      </c>
      <c r="AH246" t="s">
        <v>368</v>
      </c>
      <c r="AI246" t="b">
        <v>0</v>
      </c>
      <c r="AK246" t="b">
        <v>0</v>
      </c>
      <c r="AL246" s="1"/>
      <c r="AM246" t="s">
        <v>162</v>
      </c>
      <c r="AN246" s="2">
        <v>44320.685219907406</v>
      </c>
      <c r="AP246" s="2"/>
      <c r="AQ246" s="1"/>
      <c r="AS246" t="b">
        <v>0</v>
      </c>
      <c r="AV246" t="s">
        <v>176</v>
      </c>
      <c r="BB246" t="s">
        <v>819</v>
      </c>
      <c r="BD246" t="b">
        <v>0</v>
      </c>
      <c r="BH246" t="s">
        <v>228</v>
      </c>
      <c r="BL246" t="s">
        <v>818</v>
      </c>
      <c r="BQ246" t="s">
        <v>165</v>
      </c>
      <c r="BR246" t="b">
        <v>0</v>
      </c>
      <c r="BT246" t="b">
        <v>0</v>
      </c>
      <c r="BW246" t="s">
        <v>166</v>
      </c>
      <c r="BX246" t="b">
        <v>0</v>
      </c>
      <c r="BY246" s="2">
        <v>44376.857557870368</v>
      </c>
      <c r="CB246" t="b">
        <v>0</v>
      </c>
      <c r="CC246" t="b">
        <v>0</v>
      </c>
      <c r="CF246">
        <v>65000</v>
      </c>
      <c r="CJ246">
        <v>0</v>
      </c>
      <c r="CK246">
        <f>YEAR(tbl_Opportunity[[#This Row],[Close Date]])</f>
        <v>2017</v>
      </c>
    </row>
    <row r="247" spans="1:89">
      <c r="A247" t="s">
        <v>820</v>
      </c>
      <c r="B247" t="b">
        <v>0</v>
      </c>
      <c r="D247" t="b">
        <v>0</v>
      </c>
      <c r="E247" t="s">
        <v>537</v>
      </c>
      <c r="H247" s="1">
        <v>43099</v>
      </c>
      <c r="I247" t="b">
        <v>0</v>
      </c>
      <c r="L247" t="s">
        <v>821</v>
      </c>
      <c r="O247" t="s">
        <v>99</v>
      </c>
      <c r="P247" t="b">
        <v>1</v>
      </c>
      <c r="Q247" s="2">
        <v>42528.875590277778</v>
      </c>
      <c r="R247" s="1"/>
      <c r="S247" t="b">
        <v>0</v>
      </c>
      <c r="U247" s="1"/>
      <c r="V247" t="b">
        <v>0</v>
      </c>
      <c r="W247" s="1">
        <v>42826</v>
      </c>
      <c r="X247">
        <v>4</v>
      </c>
      <c r="Y247">
        <v>2017</v>
      </c>
      <c r="Z247" t="s">
        <v>161</v>
      </c>
      <c r="AA247" t="s">
        <v>161</v>
      </c>
      <c r="AB247" t="b">
        <v>0</v>
      </c>
      <c r="AC247" t="b">
        <v>0</v>
      </c>
      <c r="AE247" t="b">
        <v>0</v>
      </c>
      <c r="AF247" t="b">
        <v>0</v>
      </c>
      <c r="AG247" t="b">
        <v>0</v>
      </c>
      <c r="AH247" t="s">
        <v>368</v>
      </c>
      <c r="AI247" t="b">
        <v>0</v>
      </c>
      <c r="AK247" t="b">
        <v>0</v>
      </c>
      <c r="AL247" s="1"/>
      <c r="AM247" t="s">
        <v>162</v>
      </c>
      <c r="AN247" s="2">
        <v>44320.685057870367</v>
      </c>
      <c r="AP247" s="2"/>
      <c r="AQ247" s="1"/>
      <c r="AS247" t="b">
        <v>0</v>
      </c>
      <c r="AV247" t="s">
        <v>538</v>
      </c>
      <c r="BB247" t="s">
        <v>822</v>
      </c>
      <c r="BD247" t="b">
        <v>0</v>
      </c>
      <c r="BH247" t="s">
        <v>228</v>
      </c>
      <c r="BL247" t="s">
        <v>821</v>
      </c>
      <c r="BQ247" t="s">
        <v>165</v>
      </c>
      <c r="BR247" t="b">
        <v>0</v>
      </c>
      <c r="BT247" t="b">
        <v>0</v>
      </c>
      <c r="BW247" t="s">
        <v>166</v>
      </c>
      <c r="BX247" t="b">
        <v>0</v>
      </c>
      <c r="BY247" s="2">
        <v>44376.857557870368</v>
      </c>
      <c r="CB247" t="b">
        <v>0</v>
      </c>
      <c r="CC247" t="b">
        <v>0</v>
      </c>
      <c r="CF247">
        <v>65000</v>
      </c>
      <c r="CJ247">
        <v>0</v>
      </c>
      <c r="CK247">
        <f>YEAR(tbl_Opportunity[[#This Row],[Close Date]])</f>
        <v>2017</v>
      </c>
    </row>
    <row r="248" spans="1:89">
      <c r="A248" t="s">
        <v>823</v>
      </c>
      <c r="B248" t="b">
        <v>0</v>
      </c>
      <c r="D248" t="b">
        <v>0</v>
      </c>
      <c r="E248" t="s">
        <v>741</v>
      </c>
      <c r="H248" s="1">
        <v>43099</v>
      </c>
      <c r="I248" t="b">
        <v>0</v>
      </c>
      <c r="L248" t="s">
        <v>824</v>
      </c>
      <c r="O248" t="s">
        <v>99</v>
      </c>
      <c r="P248" t="b">
        <v>1</v>
      </c>
      <c r="Q248" s="2">
        <v>42528.876087962963</v>
      </c>
      <c r="R248" s="1"/>
      <c r="S248" t="b">
        <v>0</v>
      </c>
      <c r="U248" s="1"/>
      <c r="V248" t="b">
        <v>0</v>
      </c>
      <c r="W248" s="1">
        <v>42826</v>
      </c>
      <c r="X248">
        <v>4</v>
      </c>
      <c r="Y248">
        <v>2017</v>
      </c>
      <c r="Z248" t="s">
        <v>161</v>
      </c>
      <c r="AA248" t="s">
        <v>161</v>
      </c>
      <c r="AB248" t="b">
        <v>0</v>
      </c>
      <c r="AC248" t="b">
        <v>0</v>
      </c>
      <c r="AE248" t="b">
        <v>0</v>
      </c>
      <c r="AF248" t="b">
        <v>0</v>
      </c>
      <c r="AG248" t="b">
        <v>0</v>
      </c>
      <c r="AH248" t="s">
        <v>368</v>
      </c>
      <c r="AI248" t="b">
        <v>0</v>
      </c>
      <c r="AK248" t="b">
        <v>0</v>
      </c>
      <c r="AL248" s="1"/>
      <c r="AM248" t="s">
        <v>162</v>
      </c>
      <c r="AN248" s="2">
        <v>44320.685219907406</v>
      </c>
      <c r="AP248" s="2"/>
      <c r="AQ248" s="1"/>
      <c r="AS248" t="b">
        <v>0</v>
      </c>
      <c r="AV248" t="s">
        <v>538</v>
      </c>
      <c r="BB248" t="s">
        <v>825</v>
      </c>
      <c r="BD248" t="b">
        <v>0</v>
      </c>
      <c r="BH248" t="s">
        <v>228</v>
      </c>
      <c r="BL248" t="s">
        <v>824</v>
      </c>
      <c r="BQ248" t="s">
        <v>165</v>
      </c>
      <c r="BR248" t="b">
        <v>0</v>
      </c>
      <c r="BT248" t="b">
        <v>0</v>
      </c>
      <c r="BW248" t="s">
        <v>166</v>
      </c>
      <c r="BX248" t="b">
        <v>0</v>
      </c>
      <c r="BY248" s="2">
        <v>44376.857557870368</v>
      </c>
      <c r="CB248" t="b">
        <v>0</v>
      </c>
      <c r="CC248" t="b">
        <v>0</v>
      </c>
      <c r="CF248">
        <v>65000</v>
      </c>
      <c r="CJ248">
        <v>0</v>
      </c>
      <c r="CK248">
        <f>YEAR(tbl_Opportunity[[#This Row],[Close Date]])</f>
        <v>2017</v>
      </c>
    </row>
    <row r="249" spans="1:89">
      <c r="A249" t="s">
        <v>826</v>
      </c>
      <c r="B249" t="b">
        <v>0</v>
      </c>
      <c r="D249" t="b">
        <v>0</v>
      </c>
      <c r="E249" t="s">
        <v>537</v>
      </c>
      <c r="H249" s="1">
        <v>43070</v>
      </c>
      <c r="I249" t="b">
        <v>0</v>
      </c>
      <c r="L249" t="s">
        <v>827</v>
      </c>
      <c r="O249" t="s">
        <v>99</v>
      </c>
      <c r="P249" t="b">
        <v>1</v>
      </c>
      <c r="Q249" s="2">
        <v>42528.877662037034</v>
      </c>
      <c r="R249" s="1"/>
      <c r="S249" t="b">
        <v>0</v>
      </c>
      <c r="U249" s="1"/>
      <c r="V249" t="b">
        <v>0</v>
      </c>
      <c r="W249" s="1">
        <v>42826</v>
      </c>
      <c r="X249">
        <v>4</v>
      </c>
      <c r="Y249">
        <v>2017</v>
      </c>
      <c r="Z249" t="s">
        <v>161</v>
      </c>
      <c r="AA249" t="s">
        <v>161</v>
      </c>
      <c r="AB249" t="b">
        <v>0</v>
      </c>
      <c r="AC249" t="b">
        <v>0</v>
      </c>
      <c r="AE249" t="b">
        <v>0</v>
      </c>
      <c r="AF249" t="b">
        <v>0</v>
      </c>
      <c r="AG249" t="b">
        <v>0</v>
      </c>
      <c r="AH249" t="s">
        <v>368</v>
      </c>
      <c r="AI249" t="b">
        <v>0</v>
      </c>
      <c r="AK249" t="b">
        <v>0</v>
      </c>
      <c r="AL249" s="1"/>
      <c r="AM249" t="s">
        <v>162</v>
      </c>
      <c r="AN249" s="2">
        <v>44320.685057870367</v>
      </c>
      <c r="AP249" s="2"/>
      <c r="AQ249" s="1"/>
      <c r="AS249" t="b">
        <v>0</v>
      </c>
      <c r="AV249" t="s">
        <v>538</v>
      </c>
      <c r="BB249" t="s">
        <v>828</v>
      </c>
      <c r="BD249" t="b">
        <v>0</v>
      </c>
      <c r="BH249" t="s">
        <v>228</v>
      </c>
      <c r="BL249" t="s">
        <v>827</v>
      </c>
      <c r="BQ249" t="s">
        <v>165</v>
      </c>
      <c r="BR249" t="b">
        <v>0</v>
      </c>
      <c r="BT249" t="b">
        <v>0</v>
      </c>
      <c r="BW249" t="s">
        <v>166</v>
      </c>
      <c r="BX249" t="b">
        <v>0</v>
      </c>
      <c r="BY249" s="2">
        <v>44376.857557870368</v>
      </c>
      <c r="CB249" t="b">
        <v>0</v>
      </c>
      <c r="CC249" t="b">
        <v>0</v>
      </c>
      <c r="CF249">
        <v>65000</v>
      </c>
      <c r="CJ249">
        <v>0</v>
      </c>
      <c r="CK249">
        <f>YEAR(tbl_Opportunity[[#This Row],[Close Date]])</f>
        <v>2017</v>
      </c>
    </row>
    <row r="250" spans="1:89">
      <c r="A250" t="s">
        <v>829</v>
      </c>
      <c r="B250" t="b">
        <v>0</v>
      </c>
      <c r="D250" t="b">
        <v>0</v>
      </c>
      <c r="E250" t="s">
        <v>811</v>
      </c>
      <c r="H250" s="1">
        <v>43070</v>
      </c>
      <c r="I250" t="b">
        <v>0</v>
      </c>
      <c r="L250" t="s">
        <v>830</v>
      </c>
      <c r="O250" t="s">
        <v>99</v>
      </c>
      <c r="P250" t="b">
        <v>1</v>
      </c>
      <c r="Q250" s="2">
        <v>42528.878240740742</v>
      </c>
      <c r="R250" s="1"/>
      <c r="S250" t="b">
        <v>0</v>
      </c>
      <c r="U250" s="1"/>
      <c r="V250" t="b">
        <v>0</v>
      </c>
      <c r="W250" s="1">
        <v>42826</v>
      </c>
      <c r="X250">
        <v>4</v>
      </c>
      <c r="Y250">
        <v>2017</v>
      </c>
      <c r="Z250" t="s">
        <v>161</v>
      </c>
      <c r="AA250" t="s">
        <v>161</v>
      </c>
      <c r="AB250" t="b">
        <v>0</v>
      </c>
      <c r="AC250" t="b">
        <v>0</v>
      </c>
      <c r="AE250" t="b">
        <v>0</v>
      </c>
      <c r="AF250" t="b">
        <v>0</v>
      </c>
      <c r="AG250" t="b">
        <v>0</v>
      </c>
      <c r="AH250" t="s">
        <v>368</v>
      </c>
      <c r="AI250" t="b">
        <v>0</v>
      </c>
      <c r="AK250" t="b">
        <v>0</v>
      </c>
      <c r="AL250" s="1"/>
      <c r="AM250" t="s">
        <v>162</v>
      </c>
      <c r="AN250" s="2">
        <v>44320.685219907406</v>
      </c>
      <c r="AP250" s="2"/>
      <c r="AQ250" s="1"/>
      <c r="AS250" t="b">
        <v>0</v>
      </c>
      <c r="AV250" t="s">
        <v>176</v>
      </c>
      <c r="BB250" t="s">
        <v>831</v>
      </c>
      <c r="BD250" t="b">
        <v>0</v>
      </c>
      <c r="BH250" t="s">
        <v>228</v>
      </c>
      <c r="BL250" t="s">
        <v>830</v>
      </c>
      <c r="BQ250" t="s">
        <v>165</v>
      </c>
      <c r="BR250" t="b">
        <v>0</v>
      </c>
      <c r="BT250" t="b">
        <v>0</v>
      </c>
      <c r="BW250" t="s">
        <v>166</v>
      </c>
      <c r="BX250" t="b">
        <v>0</v>
      </c>
      <c r="BY250" s="2">
        <v>44376.857557870368</v>
      </c>
      <c r="CB250" t="b">
        <v>0</v>
      </c>
      <c r="CC250" t="b">
        <v>0</v>
      </c>
      <c r="CF250">
        <v>65000</v>
      </c>
      <c r="CJ250">
        <v>0</v>
      </c>
      <c r="CK250">
        <f>YEAR(tbl_Opportunity[[#This Row],[Close Date]])</f>
        <v>2017</v>
      </c>
    </row>
    <row r="251" spans="1:89">
      <c r="A251" t="s">
        <v>832</v>
      </c>
      <c r="B251" t="b">
        <v>0</v>
      </c>
      <c r="D251" t="b">
        <v>0</v>
      </c>
      <c r="E251" t="s">
        <v>537</v>
      </c>
      <c r="H251" s="1">
        <v>42947</v>
      </c>
      <c r="I251" t="b">
        <v>0</v>
      </c>
      <c r="L251" t="s">
        <v>833</v>
      </c>
      <c r="O251" t="s">
        <v>99</v>
      </c>
      <c r="P251" t="b">
        <v>1</v>
      </c>
      <c r="Q251" s="2">
        <v>42528.878854166665</v>
      </c>
      <c r="R251" s="1"/>
      <c r="S251" t="b">
        <v>0</v>
      </c>
      <c r="U251" s="1"/>
      <c r="V251" t="b">
        <v>0</v>
      </c>
      <c r="W251" s="1">
        <v>42795</v>
      </c>
      <c r="X251">
        <v>3</v>
      </c>
      <c r="Y251">
        <v>2017</v>
      </c>
      <c r="Z251" t="s">
        <v>161</v>
      </c>
      <c r="AA251" t="s">
        <v>161</v>
      </c>
      <c r="AB251" t="b">
        <v>0</v>
      </c>
      <c r="AC251" t="b">
        <v>0</v>
      </c>
      <c r="AE251" t="b">
        <v>0</v>
      </c>
      <c r="AF251" t="b">
        <v>0</v>
      </c>
      <c r="AG251" t="b">
        <v>0</v>
      </c>
      <c r="AH251" t="s">
        <v>175</v>
      </c>
      <c r="AI251" t="b">
        <v>0</v>
      </c>
      <c r="AK251" t="b">
        <v>0</v>
      </c>
      <c r="AL251" s="1">
        <v>42538</v>
      </c>
      <c r="AM251" t="s">
        <v>162</v>
      </c>
      <c r="AN251" s="2">
        <v>44320.685057870367</v>
      </c>
      <c r="AP251" s="2"/>
      <c r="AQ251" s="1"/>
      <c r="AS251" t="b">
        <v>0</v>
      </c>
      <c r="AV251" t="s">
        <v>538</v>
      </c>
      <c r="BB251" t="s">
        <v>834</v>
      </c>
      <c r="BD251" t="b">
        <v>0</v>
      </c>
      <c r="BH251" t="s">
        <v>228</v>
      </c>
      <c r="BL251" t="s">
        <v>833</v>
      </c>
      <c r="BQ251" t="s">
        <v>165</v>
      </c>
      <c r="BR251" t="b">
        <v>0</v>
      </c>
      <c r="BT251" t="b">
        <v>0</v>
      </c>
      <c r="BW251" t="s">
        <v>166</v>
      </c>
      <c r="BX251" t="b">
        <v>0</v>
      </c>
      <c r="BY251" s="2">
        <v>44376.857557870368</v>
      </c>
      <c r="CB251" t="b">
        <v>0</v>
      </c>
      <c r="CC251" t="b">
        <v>0</v>
      </c>
      <c r="CF251">
        <v>65000</v>
      </c>
      <c r="CJ251">
        <v>0</v>
      </c>
      <c r="CK251">
        <f>YEAR(tbl_Opportunity[[#This Row],[Close Date]])</f>
        <v>2017</v>
      </c>
    </row>
    <row r="252" spans="1:89">
      <c r="A252" t="s">
        <v>835</v>
      </c>
      <c r="B252" t="b">
        <v>0</v>
      </c>
      <c r="D252" t="b">
        <v>0</v>
      </c>
      <c r="E252" t="s">
        <v>537</v>
      </c>
      <c r="H252" s="1">
        <v>43070</v>
      </c>
      <c r="I252" t="b">
        <v>0</v>
      </c>
      <c r="L252" t="s">
        <v>836</v>
      </c>
      <c r="O252" t="s">
        <v>99</v>
      </c>
      <c r="P252" t="b">
        <v>1</v>
      </c>
      <c r="Q252" s="2">
        <v>42528.879374999997</v>
      </c>
      <c r="R252" s="1"/>
      <c r="S252" t="b">
        <v>0</v>
      </c>
      <c r="U252" s="1"/>
      <c r="V252" t="b">
        <v>0</v>
      </c>
      <c r="W252" s="1">
        <v>42826</v>
      </c>
      <c r="X252">
        <v>4</v>
      </c>
      <c r="Y252">
        <v>2017</v>
      </c>
      <c r="Z252" t="s">
        <v>161</v>
      </c>
      <c r="AA252" t="s">
        <v>161</v>
      </c>
      <c r="AB252" t="b">
        <v>0</v>
      </c>
      <c r="AC252" t="b">
        <v>0</v>
      </c>
      <c r="AE252" t="b">
        <v>0</v>
      </c>
      <c r="AF252" t="b">
        <v>0</v>
      </c>
      <c r="AG252" t="b">
        <v>0</v>
      </c>
      <c r="AH252" t="s">
        <v>175</v>
      </c>
      <c r="AI252" t="b">
        <v>0</v>
      </c>
      <c r="AK252" t="b">
        <v>0</v>
      </c>
      <c r="AL252" s="1"/>
      <c r="AM252" t="s">
        <v>162</v>
      </c>
      <c r="AN252" s="2">
        <v>44320.685057870367</v>
      </c>
      <c r="AP252" s="2"/>
      <c r="AQ252" s="1"/>
      <c r="AS252" t="b">
        <v>0</v>
      </c>
      <c r="AV252" t="s">
        <v>538</v>
      </c>
      <c r="BB252" t="s">
        <v>837</v>
      </c>
      <c r="BD252" t="b">
        <v>0</v>
      </c>
      <c r="BH252" t="s">
        <v>228</v>
      </c>
      <c r="BL252" t="s">
        <v>836</v>
      </c>
      <c r="BQ252" t="s">
        <v>165</v>
      </c>
      <c r="BR252" t="b">
        <v>0</v>
      </c>
      <c r="BT252" t="b">
        <v>0</v>
      </c>
      <c r="BW252" t="s">
        <v>166</v>
      </c>
      <c r="BX252" t="b">
        <v>0</v>
      </c>
      <c r="BY252" s="2">
        <v>44376.857557870368</v>
      </c>
      <c r="CB252" t="b">
        <v>0</v>
      </c>
      <c r="CC252" t="b">
        <v>0</v>
      </c>
      <c r="CF252">
        <v>65000</v>
      </c>
      <c r="CJ252">
        <v>0</v>
      </c>
      <c r="CK252">
        <f>YEAR(tbl_Opportunity[[#This Row],[Close Date]])</f>
        <v>2017</v>
      </c>
    </row>
    <row r="253" spans="1:89">
      <c r="A253" t="s">
        <v>838</v>
      </c>
      <c r="B253" t="b">
        <v>0</v>
      </c>
      <c r="D253" t="b">
        <v>0</v>
      </c>
      <c r="E253" t="s">
        <v>537</v>
      </c>
      <c r="H253" s="1">
        <v>43099</v>
      </c>
      <c r="I253" t="b">
        <v>1</v>
      </c>
      <c r="J253" t="s">
        <v>193</v>
      </c>
      <c r="L253" t="s">
        <v>839</v>
      </c>
      <c r="O253" t="s">
        <v>99</v>
      </c>
      <c r="P253" t="b">
        <v>1</v>
      </c>
      <c r="Q253" s="2">
        <v>42528.880115740743</v>
      </c>
      <c r="R253" s="1"/>
      <c r="S253" t="b">
        <v>0</v>
      </c>
      <c r="U253" s="1"/>
      <c r="V253" t="b">
        <v>0</v>
      </c>
      <c r="W253" s="1">
        <v>42826</v>
      </c>
      <c r="X253">
        <v>4</v>
      </c>
      <c r="Y253">
        <v>2017</v>
      </c>
      <c r="Z253" t="s">
        <v>90</v>
      </c>
      <c r="AA253" t="s">
        <v>90</v>
      </c>
      <c r="AB253" t="b">
        <v>0</v>
      </c>
      <c r="AC253" t="b">
        <v>0</v>
      </c>
      <c r="AE253" t="b">
        <v>0</v>
      </c>
      <c r="AF253" t="b">
        <v>0</v>
      </c>
      <c r="AG253" t="b">
        <v>0</v>
      </c>
      <c r="AH253" t="s">
        <v>175</v>
      </c>
      <c r="AI253" t="b">
        <v>0</v>
      </c>
      <c r="AK253" t="b">
        <v>0</v>
      </c>
      <c r="AL253" s="1"/>
      <c r="AM253" t="s">
        <v>99</v>
      </c>
      <c r="AN253" s="2">
        <v>44242.660428240742</v>
      </c>
      <c r="AP253" s="2">
        <v>44242.660428240742</v>
      </c>
      <c r="AQ253" s="1"/>
      <c r="AS253" t="b">
        <v>0</v>
      </c>
      <c r="AV253" t="s">
        <v>538</v>
      </c>
      <c r="BB253" t="s">
        <v>840</v>
      </c>
      <c r="BD253" t="b">
        <v>0</v>
      </c>
      <c r="BH253" t="s">
        <v>387</v>
      </c>
      <c r="BQ253" t="s">
        <v>96</v>
      </c>
      <c r="BR253" t="b">
        <v>0</v>
      </c>
      <c r="BT253" t="b">
        <v>0</v>
      </c>
      <c r="BW253" t="s">
        <v>97</v>
      </c>
      <c r="BX253" t="b">
        <v>0</v>
      </c>
      <c r="BY253" s="2">
        <v>44376.857557870368</v>
      </c>
      <c r="CB253" t="b">
        <v>0</v>
      </c>
      <c r="CC253" t="b">
        <v>0</v>
      </c>
      <c r="CF253">
        <v>65000</v>
      </c>
      <c r="CH253">
        <v>0</v>
      </c>
      <c r="CI253">
        <v>0</v>
      </c>
      <c r="CJ253">
        <v>0</v>
      </c>
      <c r="CK253">
        <f>YEAR(tbl_Opportunity[[#This Row],[Close Date]])</f>
        <v>2017</v>
      </c>
    </row>
    <row r="254" spans="1:89">
      <c r="A254" t="s">
        <v>841</v>
      </c>
      <c r="B254" t="b">
        <v>0</v>
      </c>
      <c r="D254" t="b">
        <v>0</v>
      </c>
      <c r="E254" t="s">
        <v>537</v>
      </c>
      <c r="H254" s="1">
        <v>43099</v>
      </c>
      <c r="I254" t="b">
        <v>0</v>
      </c>
      <c r="L254" t="s">
        <v>842</v>
      </c>
      <c r="O254" t="s">
        <v>99</v>
      </c>
      <c r="P254" t="b">
        <v>1</v>
      </c>
      <c r="Q254" s="2">
        <v>42528.882777777777</v>
      </c>
      <c r="R254" s="1"/>
      <c r="S254" t="b">
        <v>0</v>
      </c>
      <c r="U254" s="1"/>
      <c r="V254" t="b">
        <v>0</v>
      </c>
      <c r="W254" s="1">
        <v>42826</v>
      </c>
      <c r="X254">
        <v>4</v>
      </c>
      <c r="Y254">
        <v>2017</v>
      </c>
      <c r="Z254" t="s">
        <v>161</v>
      </c>
      <c r="AA254" t="s">
        <v>161</v>
      </c>
      <c r="AB254" t="b">
        <v>0</v>
      </c>
      <c r="AC254" t="b">
        <v>0</v>
      </c>
      <c r="AE254" t="b">
        <v>0</v>
      </c>
      <c r="AF254" t="b">
        <v>0</v>
      </c>
      <c r="AG254" t="b">
        <v>0</v>
      </c>
      <c r="AH254" t="s">
        <v>175</v>
      </c>
      <c r="AI254" t="b">
        <v>0</v>
      </c>
      <c r="AK254" t="b">
        <v>0</v>
      </c>
      <c r="AL254" s="1"/>
      <c r="AM254" t="s">
        <v>162</v>
      </c>
      <c r="AN254" s="2">
        <v>44320.685057870367</v>
      </c>
      <c r="AP254" s="2"/>
      <c r="AQ254" s="1"/>
      <c r="AS254" t="b">
        <v>0</v>
      </c>
      <c r="AV254" t="s">
        <v>538</v>
      </c>
      <c r="BB254" t="s">
        <v>843</v>
      </c>
      <c r="BD254" t="b">
        <v>0</v>
      </c>
      <c r="BH254" t="s">
        <v>228</v>
      </c>
      <c r="BL254" t="s">
        <v>842</v>
      </c>
      <c r="BQ254" t="s">
        <v>165</v>
      </c>
      <c r="BR254" t="b">
        <v>0</v>
      </c>
      <c r="BT254" t="b">
        <v>0</v>
      </c>
      <c r="BW254" t="s">
        <v>166</v>
      </c>
      <c r="BX254" t="b">
        <v>0</v>
      </c>
      <c r="BY254" s="2">
        <v>44376.857557870368</v>
      </c>
      <c r="CB254" t="b">
        <v>0</v>
      </c>
      <c r="CC254" t="b">
        <v>0</v>
      </c>
      <c r="CF254">
        <v>65000</v>
      </c>
      <c r="CJ254">
        <v>0</v>
      </c>
      <c r="CK254">
        <f>YEAR(tbl_Opportunity[[#This Row],[Close Date]])</f>
        <v>2017</v>
      </c>
    </row>
    <row r="255" spans="1:89">
      <c r="A255" t="s">
        <v>844</v>
      </c>
      <c r="B255" t="b">
        <v>0</v>
      </c>
      <c r="D255" t="b">
        <v>0</v>
      </c>
      <c r="H255" s="1">
        <v>43070</v>
      </c>
      <c r="I255" t="b">
        <v>0</v>
      </c>
      <c r="L255" t="s">
        <v>845</v>
      </c>
      <c r="O255" t="s">
        <v>99</v>
      </c>
      <c r="P255" t="b">
        <v>1</v>
      </c>
      <c r="Q255" s="2">
        <v>42528.883391203701</v>
      </c>
      <c r="R255" s="1"/>
      <c r="S255" t="b">
        <v>0</v>
      </c>
      <c r="U255" s="1"/>
      <c r="V255" t="b">
        <v>0</v>
      </c>
      <c r="W255" s="1">
        <v>42826</v>
      </c>
      <c r="X255">
        <v>4</v>
      </c>
      <c r="Y255">
        <v>2017</v>
      </c>
      <c r="Z255" t="s">
        <v>161</v>
      </c>
      <c r="AA255" t="s">
        <v>161</v>
      </c>
      <c r="AB255" t="b">
        <v>0</v>
      </c>
      <c r="AC255" t="b">
        <v>0</v>
      </c>
      <c r="AE255" t="b">
        <v>0</v>
      </c>
      <c r="AF255" t="b">
        <v>0</v>
      </c>
      <c r="AG255" t="b">
        <v>0</v>
      </c>
      <c r="AH255" t="s">
        <v>175</v>
      </c>
      <c r="AI255" t="b">
        <v>0</v>
      </c>
      <c r="AK255" t="b">
        <v>0</v>
      </c>
      <c r="AL255" s="1"/>
      <c r="AM255" t="s">
        <v>162</v>
      </c>
      <c r="AN255" s="2">
        <v>44320.685057870367</v>
      </c>
      <c r="AP255" s="2"/>
      <c r="AQ255" s="1"/>
      <c r="AS255" t="b">
        <v>0</v>
      </c>
      <c r="AV255" t="s">
        <v>93</v>
      </c>
      <c r="BB255" t="s">
        <v>846</v>
      </c>
      <c r="BD255" t="b">
        <v>0</v>
      </c>
      <c r="BH255" t="s">
        <v>228</v>
      </c>
      <c r="BL255" t="s">
        <v>845</v>
      </c>
      <c r="BQ255" t="s">
        <v>165</v>
      </c>
      <c r="BR255" t="b">
        <v>0</v>
      </c>
      <c r="BT255" t="b">
        <v>0</v>
      </c>
      <c r="BW255" t="s">
        <v>166</v>
      </c>
      <c r="BX255" t="b">
        <v>0</v>
      </c>
      <c r="BY255" s="2">
        <v>44376.857557870368</v>
      </c>
      <c r="CB255" t="b">
        <v>0</v>
      </c>
      <c r="CC255" t="b">
        <v>0</v>
      </c>
      <c r="CF255">
        <v>65000</v>
      </c>
      <c r="CJ255">
        <v>0</v>
      </c>
      <c r="CK255">
        <f>YEAR(tbl_Opportunity[[#This Row],[Close Date]])</f>
        <v>2017</v>
      </c>
    </row>
    <row r="256" spans="1:89">
      <c r="A256" t="s">
        <v>847</v>
      </c>
      <c r="B256" t="b">
        <v>0</v>
      </c>
      <c r="D256" t="b">
        <v>0</v>
      </c>
      <c r="E256" t="s">
        <v>848</v>
      </c>
      <c r="H256" s="1">
        <v>43099</v>
      </c>
      <c r="I256" t="b">
        <v>0</v>
      </c>
      <c r="L256" t="s">
        <v>849</v>
      </c>
      <c r="O256" t="s">
        <v>99</v>
      </c>
      <c r="P256" t="b">
        <v>1</v>
      </c>
      <c r="Q256" s="2">
        <v>42528.884548611109</v>
      </c>
      <c r="R256" s="1"/>
      <c r="S256" t="b">
        <v>0</v>
      </c>
      <c r="U256" s="1"/>
      <c r="V256" t="b">
        <v>0</v>
      </c>
      <c r="W256" s="1">
        <v>42826</v>
      </c>
      <c r="X256">
        <v>4</v>
      </c>
      <c r="Y256">
        <v>2017</v>
      </c>
      <c r="Z256" t="s">
        <v>161</v>
      </c>
      <c r="AA256" t="s">
        <v>161</v>
      </c>
      <c r="AB256" t="b">
        <v>0</v>
      </c>
      <c r="AC256" t="b">
        <v>0</v>
      </c>
      <c r="AE256" t="b">
        <v>0</v>
      </c>
      <c r="AF256" t="b">
        <v>0</v>
      </c>
      <c r="AG256" t="b">
        <v>0</v>
      </c>
      <c r="AH256" t="s">
        <v>175</v>
      </c>
      <c r="AI256" t="b">
        <v>0</v>
      </c>
      <c r="AK256" t="b">
        <v>0</v>
      </c>
      <c r="AL256" s="1"/>
      <c r="AM256" t="s">
        <v>162</v>
      </c>
      <c r="AN256" s="2">
        <v>44320.685057870367</v>
      </c>
      <c r="AP256" s="2"/>
      <c r="AQ256" s="1"/>
      <c r="AS256" t="b">
        <v>0</v>
      </c>
      <c r="AV256" t="s">
        <v>176</v>
      </c>
      <c r="BB256" t="s">
        <v>850</v>
      </c>
      <c r="BD256" t="b">
        <v>0</v>
      </c>
      <c r="BH256" t="s">
        <v>228</v>
      </c>
      <c r="BL256" t="s">
        <v>849</v>
      </c>
      <c r="BQ256" t="s">
        <v>165</v>
      </c>
      <c r="BR256" t="b">
        <v>0</v>
      </c>
      <c r="BT256" t="b">
        <v>0</v>
      </c>
      <c r="BW256" t="s">
        <v>166</v>
      </c>
      <c r="BX256" t="b">
        <v>0</v>
      </c>
      <c r="BY256" s="2">
        <v>44376.857557870368</v>
      </c>
      <c r="CB256" t="b">
        <v>0</v>
      </c>
      <c r="CC256" t="b">
        <v>0</v>
      </c>
      <c r="CF256">
        <v>65000</v>
      </c>
      <c r="CJ256">
        <v>0</v>
      </c>
      <c r="CK256">
        <f>YEAR(tbl_Opportunity[[#This Row],[Close Date]])</f>
        <v>2017</v>
      </c>
    </row>
    <row r="257" spans="1:89">
      <c r="A257" t="s">
        <v>851</v>
      </c>
      <c r="B257" t="b">
        <v>0</v>
      </c>
      <c r="D257" t="b">
        <v>0</v>
      </c>
      <c r="H257" s="1">
        <v>42551</v>
      </c>
      <c r="I257" t="b">
        <v>0</v>
      </c>
      <c r="L257" t="s">
        <v>852</v>
      </c>
      <c r="O257" t="s">
        <v>99</v>
      </c>
      <c r="P257" t="b">
        <v>1</v>
      </c>
      <c r="Q257" s="2">
        <v>42528.886655092596</v>
      </c>
      <c r="R257" s="1"/>
      <c r="S257" t="b">
        <v>0</v>
      </c>
      <c r="U257" s="1"/>
      <c r="V257" t="b">
        <v>0</v>
      </c>
      <c r="W257" s="1">
        <v>42401</v>
      </c>
      <c r="X257">
        <v>2</v>
      </c>
      <c r="Y257">
        <v>2016</v>
      </c>
      <c r="Z257" t="s">
        <v>161</v>
      </c>
      <c r="AA257" t="s">
        <v>161</v>
      </c>
      <c r="AB257" t="b">
        <v>0</v>
      </c>
      <c r="AC257" t="b">
        <v>0</v>
      </c>
      <c r="AE257" t="b">
        <v>0</v>
      </c>
      <c r="AF257" t="b">
        <v>0</v>
      </c>
      <c r="AG257" t="b">
        <v>0</v>
      </c>
      <c r="AH257" t="s">
        <v>175</v>
      </c>
      <c r="AI257" t="b">
        <v>0</v>
      </c>
      <c r="AK257" t="b">
        <v>0</v>
      </c>
      <c r="AL257" s="1"/>
      <c r="AM257" t="s">
        <v>162</v>
      </c>
      <c r="AN257" s="2">
        <v>44320.675474537034</v>
      </c>
      <c r="AP257" s="2"/>
      <c r="AQ257" s="1"/>
      <c r="AS257" t="b">
        <v>0</v>
      </c>
      <c r="AV257" t="s">
        <v>112</v>
      </c>
      <c r="BB257" t="s">
        <v>853</v>
      </c>
      <c r="BD257" t="b">
        <v>0</v>
      </c>
      <c r="BH257" t="s">
        <v>152</v>
      </c>
      <c r="BL257" t="s">
        <v>852</v>
      </c>
      <c r="BQ257" t="s">
        <v>165</v>
      </c>
      <c r="BR257" t="b">
        <v>0</v>
      </c>
      <c r="BT257" t="b">
        <v>0</v>
      </c>
      <c r="BW257" t="s">
        <v>166</v>
      </c>
      <c r="BX257" t="b">
        <v>0</v>
      </c>
      <c r="BY257" s="2">
        <v>44376.857557870368</v>
      </c>
      <c r="CB257" t="b">
        <v>0</v>
      </c>
      <c r="CC257" t="b">
        <v>0</v>
      </c>
      <c r="CJ257">
        <v>0</v>
      </c>
      <c r="CK257">
        <f>YEAR(tbl_Opportunity[[#This Row],[Close Date]])</f>
        <v>2016</v>
      </c>
    </row>
    <row r="258" spans="1:89">
      <c r="A258" t="s">
        <v>854</v>
      </c>
      <c r="B258" t="b">
        <v>0</v>
      </c>
      <c r="D258" t="b">
        <v>0</v>
      </c>
      <c r="E258" t="s">
        <v>537</v>
      </c>
      <c r="H258" s="1">
        <v>43069</v>
      </c>
      <c r="I258" t="b">
        <v>0</v>
      </c>
      <c r="L258" t="s">
        <v>855</v>
      </c>
      <c r="O258" t="s">
        <v>99</v>
      </c>
      <c r="P258" t="b">
        <v>1</v>
      </c>
      <c r="Q258" s="2">
        <v>42528.887233796297</v>
      </c>
      <c r="R258" s="1"/>
      <c r="S258" t="b">
        <v>0</v>
      </c>
      <c r="U258" s="1"/>
      <c r="V258" t="b">
        <v>0</v>
      </c>
      <c r="W258" s="1">
        <v>42826</v>
      </c>
      <c r="X258">
        <v>4</v>
      </c>
      <c r="Y258">
        <v>2017</v>
      </c>
      <c r="Z258" t="s">
        <v>161</v>
      </c>
      <c r="AA258" t="s">
        <v>161</v>
      </c>
      <c r="AB258" t="b">
        <v>0</v>
      </c>
      <c r="AC258" t="b">
        <v>0</v>
      </c>
      <c r="AE258" t="b">
        <v>0</v>
      </c>
      <c r="AF258" t="b">
        <v>0</v>
      </c>
      <c r="AG258" t="b">
        <v>0</v>
      </c>
      <c r="AH258" t="s">
        <v>175</v>
      </c>
      <c r="AI258" t="b">
        <v>0</v>
      </c>
      <c r="AK258" t="b">
        <v>0</v>
      </c>
      <c r="AL258" s="1"/>
      <c r="AM258" t="s">
        <v>162</v>
      </c>
      <c r="AN258" s="2">
        <v>44320.685057870367</v>
      </c>
      <c r="AP258" s="2"/>
      <c r="AQ258" s="1"/>
      <c r="AS258" t="b">
        <v>0</v>
      </c>
      <c r="AV258" t="s">
        <v>538</v>
      </c>
      <c r="BB258" t="s">
        <v>856</v>
      </c>
      <c r="BD258" t="b">
        <v>0</v>
      </c>
      <c r="BH258" t="s">
        <v>228</v>
      </c>
      <c r="BL258" t="s">
        <v>855</v>
      </c>
      <c r="BQ258" t="s">
        <v>165</v>
      </c>
      <c r="BR258" t="b">
        <v>0</v>
      </c>
      <c r="BT258" t="b">
        <v>0</v>
      </c>
      <c r="BW258" t="s">
        <v>166</v>
      </c>
      <c r="BX258" t="b">
        <v>0</v>
      </c>
      <c r="BY258" s="2">
        <v>44376.857557870368</v>
      </c>
      <c r="CB258" t="b">
        <v>0</v>
      </c>
      <c r="CC258" t="b">
        <v>0</v>
      </c>
      <c r="CF258">
        <v>65000</v>
      </c>
      <c r="CJ258">
        <v>0</v>
      </c>
      <c r="CK258">
        <f>YEAR(tbl_Opportunity[[#This Row],[Close Date]])</f>
        <v>2017</v>
      </c>
    </row>
    <row r="259" spans="1:89">
      <c r="A259" t="s">
        <v>857</v>
      </c>
      <c r="B259" t="b">
        <v>0</v>
      </c>
      <c r="D259" t="b">
        <v>0</v>
      </c>
      <c r="H259" s="1">
        <v>43070</v>
      </c>
      <c r="I259" t="b">
        <v>0</v>
      </c>
      <c r="L259" t="s">
        <v>858</v>
      </c>
      <c r="O259" t="s">
        <v>99</v>
      </c>
      <c r="P259" t="b">
        <v>1</v>
      </c>
      <c r="Q259" s="2">
        <v>42528.888923611114</v>
      </c>
      <c r="R259" s="1"/>
      <c r="S259" t="b">
        <v>0</v>
      </c>
      <c r="U259" s="1"/>
      <c r="V259" t="b">
        <v>0</v>
      </c>
      <c r="W259" s="1">
        <v>42826</v>
      </c>
      <c r="X259">
        <v>4</v>
      </c>
      <c r="Y259">
        <v>2017</v>
      </c>
      <c r="Z259" t="s">
        <v>161</v>
      </c>
      <c r="AA259" t="s">
        <v>161</v>
      </c>
      <c r="AB259" t="b">
        <v>0</v>
      </c>
      <c r="AC259" t="b">
        <v>0</v>
      </c>
      <c r="AE259" t="b">
        <v>0</v>
      </c>
      <c r="AF259" t="b">
        <v>0</v>
      </c>
      <c r="AG259" t="b">
        <v>0</v>
      </c>
      <c r="AH259" t="s">
        <v>175</v>
      </c>
      <c r="AI259" t="b">
        <v>0</v>
      </c>
      <c r="AK259" t="b">
        <v>0</v>
      </c>
      <c r="AL259" s="1"/>
      <c r="AM259" t="s">
        <v>162</v>
      </c>
      <c r="AN259" s="2">
        <v>44320.685057870367</v>
      </c>
      <c r="AP259" s="2"/>
      <c r="AQ259" s="1"/>
      <c r="AS259" t="b">
        <v>0</v>
      </c>
      <c r="AV259" t="s">
        <v>93</v>
      </c>
      <c r="BB259" t="s">
        <v>859</v>
      </c>
      <c r="BD259" t="b">
        <v>0</v>
      </c>
      <c r="BH259" t="s">
        <v>228</v>
      </c>
      <c r="BL259" t="s">
        <v>858</v>
      </c>
      <c r="BQ259" t="s">
        <v>165</v>
      </c>
      <c r="BR259" t="b">
        <v>0</v>
      </c>
      <c r="BT259" t="b">
        <v>0</v>
      </c>
      <c r="BW259" t="s">
        <v>166</v>
      </c>
      <c r="BX259" t="b">
        <v>0</v>
      </c>
      <c r="BY259" s="2">
        <v>44376.857557870368</v>
      </c>
      <c r="CB259" t="b">
        <v>0</v>
      </c>
      <c r="CC259" t="b">
        <v>0</v>
      </c>
      <c r="CF259">
        <v>65000</v>
      </c>
      <c r="CJ259">
        <v>0</v>
      </c>
      <c r="CK259">
        <f>YEAR(tbl_Opportunity[[#This Row],[Close Date]])</f>
        <v>2017</v>
      </c>
    </row>
    <row r="260" spans="1:89">
      <c r="A260" t="s">
        <v>860</v>
      </c>
      <c r="B260" t="b">
        <v>0</v>
      </c>
      <c r="D260" t="b">
        <v>0</v>
      </c>
      <c r="H260" s="1">
        <v>42978</v>
      </c>
      <c r="I260" t="b">
        <v>0</v>
      </c>
      <c r="L260" t="s">
        <v>861</v>
      </c>
      <c r="O260" t="s">
        <v>99</v>
      </c>
      <c r="P260" t="b">
        <v>1</v>
      </c>
      <c r="Q260" s="2">
        <v>42528.895370370374</v>
      </c>
      <c r="R260" s="1"/>
      <c r="S260" t="b">
        <v>0</v>
      </c>
      <c r="U260" s="1"/>
      <c r="V260" t="b">
        <v>0</v>
      </c>
      <c r="W260" s="1">
        <v>42795</v>
      </c>
      <c r="X260">
        <v>3</v>
      </c>
      <c r="Y260">
        <v>2017</v>
      </c>
      <c r="Z260" t="s">
        <v>161</v>
      </c>
      <c r="AA260" t="s">
        <v>161</v>
      </c>
      <c r="AB260" t="b">
        <v>0</v>
      </c>
      <c r="AC260" t="b">
        <v>0</v>
      </c>
      <c r="AE260" t="b">
        <v>0</v>
      </c>
      <c r="AF260" t="b">
        <v>0</v>
      </c>
      <c r="AG260" t="b">
        <v>0</v>
      </c>
      <c r="AH260" t="s">
        <v>175</v>
      </c>
      <c r="AI260" t="b">
        <v>0</v>
      </c>
      <c r="AK260" t="b">
        <v>0</v>
      </c>
      <c r="AL260" s="1"/>
      <c r="AM260" t="s">
        <v>162</v>
      </c>
      <c r="AN260" s="2">
        <v>44320.675474537034</v>
      </c>
      <c r="AP260" s="2">
        <v>42703.619143518517</v>
      </c>
      <c r="AQ260" s="1"/>
      <c r="AS260" t="b">
        <v>0</v>
      </c>
      <c r="AV260" t="s">
        <v>93</v>
      </c>
      <c r="BB260" t="s">
        <v>862</v>
      </c>
      <c r="BD260" t="b">
        <v>0</v>
      </c>
      <c r="BH260" t="s">
        <v>228</v>
      </c>
      <c r="BL260" t="s">
        <v>861</v>
      </c>
      <c r="BQ260" t="s">
        <v>165</v>
      </c>
      <c r="BR260" t="b">
        <v>0</v>
      </c>
      <c r="BT260" t="b">
        <v>0</v>
      </c>
      <c r="BW260" t="s">
        <v>339</v>
      </c>
      <c r="BX260" t="b">
        <v>0</v>
      </c>
      <c r="BY260" s="2">
        <v>44376.857557870368</v>
      </c>
      <c r="CB260" t="b">
        <v>0</v>
      </c>
      <c r="CC260" t="b">
        <v>0</v>
      </c>
      <c r="CF260">
        <v>65000</v>
      </c>
      <c r="CH260">
        <v>19500</v>
      </c>
      <c r="CI260">
        <v>30</v>
      </c>
      <c r="CJ260">
        <v>0</v>
      </c>
      <c r="CK260">
        <f>YEAR(tbl_Opportunity[[#This Row],[Close Date]])</f>
        <v>2017</v>
      </c>
    </row>
    <row r="261" spans="1:89">
      <c r="A261" t="s">
        <v>863</v>
      </c>
      <c r="B261" t="b">
        <v>0</v>
      </c>
      <c r="D261" t="b">
        <v>0</v>
      </c>
      <c r="E261" t="s">
        <v>811</v>
      </c>
      <c r="H261" s="1">
        <v>43070</v>
      </c>
      <c r="I261" t="b">
        <v>0</v>
      </c>
      <c r="L261" t="s">
        <v>864</v>
      </c>
      <c r="O261" t="s">
        <v>99</v>
      </c>
      <c r="P261" t="b">
        <v>1</v>
      </c>
      <c r="Q261" s="2">
        <v>42528.901666666665</v>
      </c>
      <c r="R261" s="1"/>
      <c r="S261" t="b">
        <v>0</v>
      </c>
      <c r="U261" s="1"/>
      <c r="V261" t="b">
        <v>0</v>
      </c>
      <c r="W261" s="1">
        <v>42826</v>
      </c>
      <c r="X261">
        <v>4</v>
      </c>
      <c r="Y261">
        <v>2017</v>
      </c>
      <c r="Z261" t="s">
        <v>161</v>
      </c>
      <c r="AA261" t="s">
        <v>161</v>
      </c>
      <c r="AB261" t="b">
        <v>0</v>
      </c>
      <c r="AC261" t="b">
        <v>0</v>
      </c>
      <c r="AE261" t="b">
        <v>0</v>
      </c>
      <c r="AF261" t="b">
        <v>0</v>
      </c>
      <c r="AG261" t="b">
        <v>0</v>
      </c>
      <c r="AH261" t="s">
        <v>175</v>
      </c>
      <c r="AI261" t="b">
        <v>0</v>
      </c>
      <c r="AK261" t="b">
        <v>0</v>
      </c>
      <c r="AL261" s="1"/>
      <c r="AM261" t="s">
        <v>162</v>
      </c>
      <c r="AN261" s="2">
        <v>44320.685312499998</v>
      </c>
      <c r="AP261" s="2"/>
      <c r="AQ261" s="1"/>
      <c r="AS261" t="b">
        <v>0</v>
      </c>
      <c r="AV261" t="s">
        <v>176</v>
      </c>
      <c r="BB261" t="s">
        <v>865</v>
      </c>
      <c r="BD261" t="b">
        <v>0</v>
      </c>
      <c r="BH261" t="s">
        <v>228</v>
      </c>
      <c r="BL261" t="s">
        <v>864</v>
      </c>
      <c r="BQ261" t="s">
        <v>165</v>
      </c>
      <c r="BR261" t="b">
        <v>0</v>
      </c>
      <c r="BT261" t="b">
        <v>0</v>
      </c>
      <c r="BW261" t="s">
        <v>166</v>
      </c>
      <c r="BX261" t="b">
        <v>0</v>
      </c>
      <c r="BY261" s="2">
        <v>44376.857557870368</v>
      </c>
      <c r="CB261" t="b">
        <v>0</v>
      </c>
      <c r="CC261" t="b">
        <v>0</v>
      </c>
      <c r="CF261">
        <v>65000</v>
      </c>
      <c r="CJ261">
        <v>0</v>
      </c>
      <c r="CK261">
        <f>YEAR(tbl_Opportunity[[#This Row],[Close Date]])</f>
        <v>2017</v>
      </c>
    </row>
    <row r="262" spans="1:89">
      <c r="A262" t="s">
        <v>866</v>
      </c>
      <c r="B262" t="b">
        <v>0</v>
      </c>
      <c r="D262" t="b">
        <v>0</v>
      </c>
      <c r="H262" s="1">
        <v>43099</v>
      </c>
      <c r="I262" t="b">
        <v>0</v>
      </c>
      <c r="L262" t="s">
        <v>867</v>
      </c>
      <c r="O262" t="s">
        <v>99</v>
      </c>
      <c r="P262" t="b">
        <v>1</v>
      </c>
      <c r="Q262" s="2">
        <v>42528.902673611112</v>
      </c>
      <c r="R262" s="1"/>
      <c r="S262" t="b">
        <v>0</v>
      </c>
      <c r="U262" s="1"/>
      <c r="V262" t="b">
        <v>0</v>
      </c>
      <c r="W262" s="1">
        <v>42826</v>
      </c>
      <c r="X262">
        <v>4</v>
      </c>
      <c r="Y262">
        <v>2017</v>
      </c>
      <c r="Z262" t="s">
        <v>161</v>
      </c>
      <c r="AA262" t="s">
        <v>161</v>
      </c>
      <c r="AB262" t="b">
        <v>0</v>
      </c>
      <c r="AC262" t="b">
        <v>0</v>
      </c>
      <c r="AE262" t="b">
        <v>0</v>
      </c>
      <c r="AF262" t="b">
        <v>0</v>
      </c>
      <c r="AG262" t="b">
        <v>0</v>
      </c>
      <c r="AH262" t="s">
        <v>175</v>
      </c>
      <c r="AI262" t="b">
        <v>0</v>
      </c>
      <c r="AK262" t="b">
        <v>0</v>
      </c>
      <c r="AL262" s="1"/>
      <c r="AM262" t="s">
        <v>162</v>
      </c>
      <c r="AN262" s="2">
        <v>44320.685219907406</v>
      </c>
      <c r="AP262" s="2"/>
      <c r="AQ262" s="1"/>
      <c r="AS262" t="b">
        <v>0</v>
      </c>
      <c r="AV262" t="s">
        <v>93</v>
      </c>
      <c r="BB262" t="s">
        <v>868</v>
      </c>
      <c r="BD262" t="b">
        <v>0</v>
      </c>
      <c r="BH262" t="s">
        <v>228</v>
      </c>
      <c r="BL262" t="s">
        <v>867</v>
      </c>
      <c r="BQ262" t="s">
        <v>165</v>
      </c>
      <c r="BR262" t="b">
        <v>0</v>
      </c>
      <c r="BT262" t="b">
        <v>0</v>
      </c>
      <c r="BW262" t="s">
        <v>166</v>
      </c>
      <c r="BX262" t="b">
        <v>0</v>
      </c>
      <c r="BY262" s="2">
        <v>44376.857557870368</v>
      </c>
      <c r="CB262" t="b">
        <v>0</v>
      </c>
      <c r="CC262" t="b">
        <v>0</v>
      </c>
      <c r="CF262">
        <v>60000</v>
      </c>
      <c r="CJ262">
        <v>0</v>
      </c>
      <c r="CK262">
        <f>YEAR(tbl_Opportunity[[#This Row],[Close Date]])</f>
        <v>2017</v>
      </c>
    </row>
    <row r="263" spans="1:89">
      <c r="A263" t="s">
        <v>869</v>
      </c>
      <c r="B263" t="b">
        <v>0</v>
      </c>
      <c r="D263" t="b">
        <v>0</v>
      </c>
      <c r="E263" t="s">
        <v>848</v>
      </c>
      <c r="H263" s="1">
        <v>43070</v>
      </c>
      <c r="I263" t="b">
        <v>0</v>
      </c>
      <c r="L263" t="s">
        <v>870</v>
      </c>
      <c r="O263" t="s">
        <v>99</v>
      </c>
      <c r="P263" t="b">
        <v>1</v>
      </c>
      <c r="Q263" s="2">
        <v>42528.905312499999</v>
      </c>
      <c r="R263" s="1"/>
      <c r="S263" t="b">
        <v>0</v>
      </c>
      <c r="U263" s="1"/>
      <c r="V263" t="b">
        <v>0</v>
      </c>
      <c r="W263" s="1">
        <v>42826</v>
      </c>
      <c r="X263">
        <v>4</v>
      </c>
      <c r="Y263">
        <v>2017</v>
      </c>
      <c r="Z263" t="s">
        <v>161</v>
      </c>
      <c r="AA263" t="s">
        <v>161</v>
      </c>
      <c r="AB263" t="b">
        <v>0</v>
      </c>
      <c r="AC263" t="b">
        <v>0</v>
      </c>
      <c r="AE263" t="b">
        <v>0</v>
      </c>
      <c r="AF263" t="b">
        <v>0</v>
      </c>
      <c r="AG263" t="b">
        <v>0</v>
      </c>
      <c r="AH263" t="s">
        <v>179</v>
      </c>
      <c r="AI263" t="b">
        <v>0</v>
      </c>
      <c r="AK263" t="b">
        <v>0</v>
      </c>
      <c r="AL263" s="1"/>
      <c r="AM263" t="s">
        <v>162</v>
      </c>
      <c r="AN263" s="2">
        <v>44320.685219907406</v>
      </c>
      <c r="AP263" s="2"/>
      <c r="AQ263" s="1"/>
      <c r="AS263" t="b">
        <v>0</v>
      </c>
      <c r="AV263" t="s">
        <v>176</v>
      </c>
      <c r="BB263" t="s">
        <v>871</v>
      </c>
      <c r="BD263" t="b">
        <v>0</v>
      </c>
      <c r="BH263" t="s">
        <v>228</v>
      </c>
      <c r="BL263" t="s">
        <v>870</v>
      </c>
      <c r="BQ263" t="s">
        <v>165</v>
      </c>
      <c r="BR263" t="b">
        <v>0</v>
      </c>
      <c r="BT263" t="b">
        <v>0</v>
      </c>
      <c r="BW263" t="s">
        <v>166</v>
      </c>
      <c r="BX263" t="b">
        <v>0</v>
      </c>
      <c r="BY263" s="2">
        <v>44376.857557870368</v>
      </c>
      <c r="CB263" t="b">
        <v>0</v>
      </c>
      <c r="CC263" t="b">
        <v>0</v>
      </c>
      <c r="CF263">
        <v>65000</v>
      </c>
      <c r="CJ263">
        <v>0</v>
      </c>
      <c r="CK263">
        <f>YEAR(tbl_Opportunity[[#This Row],[Close Date]])</f>
        <v>2017</v>
      </c>
    </row>
    <row r="264" spans="1:89">
      <c r="A264" t="s">
        <v>872</v>
      </c>
      <c r="B264" t="b">
        <v>0</v>
      </c>
      <c r="D264" t="b">
        <v>0</v>
      </c>
      <c r="E264" t="s">
        <v>483</v>
      </c>
      <c r="H264" s="1">
        <v>42916</v>
      </c>
      <c r="I264" t="b">
        <v>0</v>
      </c>
      <c r="L264" t="s">
        <v>873</v>
      </c>
      <c r="O264" t="s">
        <v>99</v>
      </c>
      <c r="P264" t="b">
        <v>1</v>
      </c>
      <c r="Q264" s="2">
        <v>42528.906053240738</v>
      </c>
      <c r="R264" s="1"/>
      <c r="S264" t="b">
        <v>0</v>
      </c>
      <c r="U264" s="1"/>
      <c r="V264" t="b">
        <v>0</v>
      </c>
      <c r="W264" s="1">
        <v>42767</v>
      </c>
      <c r="X264">
        <v>2</v>
      </c>
      <c r="Y264">
        <v>2017</v>
      </c>
      <c r="Z264" t="s">
        <v>161</v>
      </c>
      <c r="AA264" t="s">
        <v>161</v>
      </c>
      <c r="AB264" t="b">
        <v>0</v>
      </c>
      <c r="AC264" t="b">
        <v>0</v>
      </c>
      <c r="AE264" t="b">
        <v>0</v>
      </c>
      <c r="AF264" t="b">
        <v>0</v>
      </c>
      <c r="AG264" t="b">
        <v>0</v>
      </c>
      <c r="AH264" t="s">
        <v>179</v>
      </c>
      <c r="AI264" t="b">
        <v>0</v>
      </c>
      <c r="AK264" t="b">
        <v>0</v>
      </c>
      <c r="AL264" s="1">
        <v>42538</v>
      </c>
      <c r="AM264" t="s">
        <v>162</v>
      </c>
      <c r="AN264" s="2">
        <v>44320.685219907406</v>
      </c>
      <c r="AP264" s="2">
        <v>42703.620983796296</v>
      </c>
      <c r="AQ264" s="1"/>
      <c r="AS264" t="b">
        <v>0</v>
      </c>
      <c r="AV264" t="s">
        <v>176</v>
      </c>
      <c r="BB264" t="s">
        <v>874</v>
      </c>
      <c r="BD264" t="b">
        <v>0</v>
      </c>
      <c r="BH264" t="s">
        <v>228</v>
      </c>
      <c r="BL264" t="s">
        <v>873</v>
      </c>
      <c r="BQ264" t="s">
        <v>165</v>
      </c>
      <c r="BR264" t="b">
        <v>0</v>
      </c>
      <c r="BT264" t="b">
        <v>0</v>
      </c>
      <c r="BW264" t="s">
        <v>339</v>
      </c>
      <c r="BX264" t="b">
        <v>0</v>
      </c>
      <c r="BY264" s="2">
        <v>44376.857557870368</v>
      </c>
      <c r="CB264" t="b">
        <v>0</v>
      </c>
      <c r="CC264" t="b">
        <v>0</v>
      </c>
      <c r="CF264">
        <v>65000</v>
      </c>
      <c r="CH264">
        <v>19500</v>
      </c>
      <c r="CI264">
        <v>30</v>
      </c>
      <c r="CJ264">
        <v>0</v>
      </c>
      <c r="CK264">
        <f>YEAR(tbl_Opportunity[[#This Row],[Close Date]])</f>
        <v>2017</v>
      </c>
    </row>
    <row r="265" spans="1:89">
      <c r="A265" t="s">
        <v>875</v>
      </c>
      <c r="B265" t="b">
        <v>0</v>
      </c>
      <c r="D265" t="b">
        <v>0</v>
      </c>
      <c r="E265" t="s">
        <v>779</v>
      </c>
      <c r="H265" s="1">
        <v>43039</v>
      </c>
      <c r="I265" t="b">
        <v>0</v>
      </c>
      <c r="L265" t="s">
        <v>876</v>
      </c>
      <c r="O265" t="s">
        <v>99</v>
      </c>
      <c r="P265" t="b">
        <v>1</v>
      </c>
      <c r="Q265" s="2">
        <v>42528.906539351854</v>
      </c>
      <c r="R265" s="1"/>
      <c r="S265" t="b">
        <v>0</v>
      </c>
      <c r="U265" s="1"/>
      <c r="V265" t="b">
        <v>0</v>
      </c>
      <c r="W265" s="1">
        <v>42826</v>
      </c>
      <c r="X265">
        <v>4</v>
      </c>
      <c r="Y265">
        <v>2017</v>
      </c>
      <c r="Z265" t="s">
        <v>161</v>
      </c>
      <c r="AA265" t="s">
        <v>161</v>
      </c>
      <c r="AB265" t="b">
        <v>0</v>
      </c>
      <c r="AC265" t="b">
        <v>0</v>
      </c>
      <c r="AE265" t="b">
        <v>0</v>
      </c>
      <c r="AF265" t="b">
        <v>0</v>
      </c>
      <c r="AG265" t="b">
        <v>0</v>
      </c>
      <c r="AH265" t="s">
        <v>179</v>
      </c>
      <c r="AI265" t="b">
        <v>0</v>
      </c>
      <c r="AK265" t="b">
        <v>0</v>
      </c>
      <c r="AL265" s="1"/>
      <c r="AM265" t="s">
        <v>162</v>
      </c>
      <c r="AN265" s="2">
        <v>44297.904409722221</v>
      </c>
      <c r="AP265" s="2"/>
      <c r="AQ265" s="1"/>
      <c r="AS265" t="b">
        <v>0</v>
      </c>
      <c r="AV265" t="s">
        <v>538</v>
      </c>
      <c r="BB265" t="s">
        <v>877</v>
      </c>
      <c r="BD265" t="b">
        <v>0</v>
      </c>
      <c r="BH265" t="s">
        <v>228</v>
      </c>
      <c r="BQ265" t="s">
        <v>165</v>
      </c>
      <c r="BR265" t="b">
        <v>0</v>
      </c>
      <c r="BT265" t="b">
        <v>0</v>
      </c>
      <c r="BW265" t="s">
        <v>166</v>
      </c>
      <c r="BX265" t="b">
        <v>0</v>
      </c>
      <c r="BY265" s="2">
        <v>44376.857557870368</v>
      </c>
      <c r="CB265" t="b">
        <v>0</v>
      </c>
      <c r="CC265" t="b">
        <v>0</v>
      </c>
      <c r="CF265">
        <v>65000</v>
      </c>
      <c r="CJ265">
        <v>0</v>
      </c>
      <c r="CK265">
        <f>YEAR(tbl_Opportunity[[#This Row],[Close Date]])</f>
        <v>2017</v>
      </c>
    </row>
    <row r="266" spans="1:89">
      <c r="A266" t="s">
        <v>878</v>
      </c>
      <c r="B266" t="b">
        <v>0</v>
      </c>
      <c r="D266" t="b">
        <v>0</v>
      </c>
      <c r="E266" t="s">
        <v>537</v>
      </c>
      <c r="H266" s="1">
        <v>43071</v>
      </c>
      <c r="I266" t="b">
        <v>0</v>
      </c>
      <c r="L266" t="s">
        <v>879</v>
      </c>
      <c r="O266" t="s">
        <v>99</v>
      </c>
      <c r="P266" t="b">
        <v>1</v>
      </c>
      <c r="Q266" s="2">
        <v>42528.912824074076</v>
      </c>
      <c r="R266" s="1"/>
      <c r="S266" t="b">
        <v>0</v>
      </c>
      <c r="U266" s="1"/>
      <c r="V266" t="b">
        <v>0</v>
      </c>
      <c r="W266" s="1">
        <v>42826</v>
      </c>
      <c r="X266">
        <v>4</v>
      </c>
      <c r="Y266">
        <v>2017</v>
      </c>
      <c r="Z266" t="s">
        <v>161</v>
      </c>
      <c r="AA266" t="s">
        <v>161</v>
      </c>
      <c r="AB266" t="b">
        <v>0</v>
      </c>
      <c r="AC266" t="b">
        <v>0</v>
      </c>
      <c r="AE266" t="b">
        <v>0</v>
      </c>
      <c r="AF266" t="b">
        <v>0</v>
      </c>
      <c r="AG266" t="b">
        <v>0</v>
      </c>
      <c r="AH266" t="s">
        <v>179</v>
      </c>
      <c r="AI266" t="b">
        <v>0</v>
      </c>
      <c r="AK266" t="b">
        <v>0</v>
      </c>
      <c r="AL266" s="1"/>
      <c r="AM266" t="s">
        <v>162</v>
      </c>
      <c r="AN266" s="2">
        <v>44320.675752314812</v>
      </c>
      <c r="AP266" s="2"/>
      <c r="AQ266" s="1"/>
      <c r="AS266" t="b">
        <v>0</v>
      </c>
      <c r="AV266" t="s">
        <v>538</v>
      </c>
      <c r="BB266" t="s">
        <v>880</v>
      </c>
      <c r="BD266" t="b">
        <v>0</v>
      </c>
      <c r="BH266" t="s">
        <v>228</v>
      </c>
      <c r="BL266" t="s">
        <v>879</v>
      </c>
      <c r="BQ266" t="s">
        <v>165</v>
      </c>
      <c r="BR266" t="b">
        <v>0</v>
      </c>
      <c r="BT266" t="b">
        <v>0</v>
      </c>
      <c r="BW266" t="s">
        <v>166</v>
      </c>
      <c r="BX266" t="b">
        <v>0</v>
      </c>
      <c r="BY266" s="2">
        <v>44376.857557870368</v>
      </c>
      <c r="CB266" t="b">
        <v>0</v>
      </c>
      <c r="CC266" t="b">
        <v>0</v>
      </c>
      <c r="CF266">
        <v>65000</v>
      </c>
      <c r="CJ266">
        <v>0</v>
      </c>
      <c r="CK266">
        <f>YEAR(tbl_Opportunity[[#This Row],[Close Date]])</f>
        <v>2017</v>
      </c>
    </row>
    <row r="267" spans="1:89">
      <c r="A267" t="s">
        <v>814</v>
      </c>
      <c r="B267" t="b">
        <v>0</v>
      </c>
      <c r="D267" t="b">
        <v>0</v>
      </c>
      <c r="E267" t="s">
        <v>693</v>
      </c>
      <c r="H267" s="1">
        <v>43069</v>
      </c>
      <c r="I267" t="b">
        <v>0</v>
      </c>
      <c r="L267" t="s">
        <v>881</v>
      </c>
      <c r="O267" t="s">
        <v>99</v>
      </c>
      <c r="P267" t="b">
        <v>1</v>
      </c>
      <c r="Q267" s="2">
        <v>42528.916770833333</v>
      </c>
      <c r="R267" s="1"/>
      <c r="S267" t="b">
        <v>0</v>
      </c>
      <c r="U267" s="1"/>
      <c r="V267" t="b">
        <v>0</v>
      </c>
      <c r="W267" s="1">
        <v>42826</v>
      </c>
      <c r="X267">
        <v>4</v>
      </c>
      <c r="Y267">
        <v>2017</v>
      </c>
      <c r="Z267" t="s">
        <v>161</v>
      </c>
      <c r="AA267" t="s">
        <v>161</v>
      </c>
      <c r="AB267" t="b">
        <v>0</v>
      </c>
      <c r="AC267" t="b">
        <v>0</v>
      </c>
      <c r="AE267" t="b">
        <v>0</v>
      </c>
      <c r="AF267" t="b">
        <v>0</v>
      </c>
      <c r="AG267" t="b">
        <v>0</v>
      </c>
      <c r="AH267" t="s">
        <v>179</v>
      </c>
      <c r="AI267" t="b">
        <v>0</v>
      </c>
      <c r="AK267" t="b">
        <v>0</v>
      </c>
      <c r="AL267" s="1"/>
      <c r="AM267" t="s">
        <v>162</v>
      </c>
      <c r="AN267" s="2">
        <v>44320.685219907406</v>
      </c>
      <c r="AP267" s="2"/>
      <c r="AQ267" s="1"/>
      <c r="AS267" t="b">
        <v>0</v>
      </c>
      <c r="AV267" t="s">
        <v>538</v>
      </c>
      <c r="BB267" t="s">
        <v>882</v>
      </c>
      <c r="BD267" t="b">
        <v>0</v>
      </c>
      <c r="BH267" t="s">
        <v>228</v>
      </c>
      <c r="BL267" t="s">
        <v>881</v>
      </c>
      <c r="BQ267" t="s">
        <v>165</v>
      </c>
      <c r="BR267" t="b">
        <v>0</v>
      </c>
      <c r="BT267" t="b">
        <v>0</v>
      </c>
      <c r="BW267" t="s">
        <v>166</v>
      </c>
      <c r="BX267" t="b">
        <v>0</v>
      </c>
      <c r="BY267" s="2">
        <v>44376.857557870368</v>
      </c>
      <c r="CB267" t="b">
        <v>0</v>
      </c>
      <c r="CC267" t="b">
        <v>0</v>
      </c>
      <c r="CF267">
        <v>60000</v>
      </c>
      <c r="CJ267">
        <v>0</v>
      </c>
      <c r="CK267">
        <f>YEAR(tbl_Opportunity[[#This Row],[Close Date]])</f>
        <v>2017</v>
      </c>
    </row>
    <row r="268" spans="1:89">
      <c r="A268" t="s">
        <v>883</v>
      </c>
      <c r="B268" t="b">
        <v>0</v>
      </c>
      <c r="D268" t="b">
        <v>0</v>
      </c>
      <c r="E268" t="s">
        <v>537</v>
      </c>
      <c r="H268" s="1">
        <v>43099</v>
      </c>
      <c r="I268" t="b">
        <v>0</v>
      </c>
      <c r="L268" t="s">
        <v>884</v>
      </c>
      <c r="O268" t="s">
        <v>99</v>
      </c>
      <c r="P268" t="b">
        <v>1</v>
      </c>
      <c r="Q268" s="2">
        <v>42528.921689814815</v>
      </c>
      <c r="R268" s="1"/>
      <c r="S268" t="b">
        <v>0</v>
      </c>
      <c r="U268" s="1"/>
      <c r="V268" t="b">
        <v>0</v>
      </c>
      <c r="W268" s="1">
        <v>42826</v>
      </c>
      <c r="X268">
        <v>4</v>
      </c>
      <c r="Y268">
        <v>2017</v>
      </c>
      <c r="Z268" t="s">
        <v>161</v>
      </c>
      <c r="AA268" t="s">
        <v>161</v>
      </c>
      <c r="AB268" t="b">
        <v>0</v>
      </c>
      <c r="AC268" t="b">
        <v>0</v>
      </c>
      <c r="AE268" t="b">
        <v>0</v>
      </c>
      <c r="AF268" t="b">
        <v>0</v>
      </c>
      <c r="AG268" t="b">
        <v>0</v>
      </c>
      <c r="AH268" t="s">
        <v>179</v>
      </c>
      <c r="AI268" t="b">
        <v>0</v>
      </c>
      <c r="AK268" t="b">
        <v>0</v>
      </c>
      <c r="AL268" s="1"/>
      <c r="AM268" t="s">
        <v>162</v>
      </c>
      <c r="AN268" s="2">
        <v>44320.685219907406</v>
      </c>
      <c r="AP268" s="2"/>
      <c r="AQ268" s="1"/>
      <c r="AS268" t="b">
        <v>0</v>
      </c>
      <c r="AV268" t="s">
        <v>538</v>
      </c>
      <c r="BB268" t="s">
        <v>885</v>
      </c>
      <c r="BD268" t="b">
        <v>0</v>
      </c>
      <c r="BH268" t="s">
        <v>228</v>
      </c>
      <c r="BL268" t="s">
        <v>884</v>
      </c>
      <c r="BQ268" t="s">
        <v>165</v>
      </c>
      <c r="BR268" t="b">
        <v>0</v>
      </c>
      <c r="BT268" t="b">
        <v>0</v>
      </c>
      <c r="BW268" t="s">
        <v>166</v>
      </c>
      <c r="BX268" t="b">
        <v>0</v>
      </c>
      <c r="BY268" s="2">
        <v>44376.857557870368</v>
      </c>
      <c r="CB268" t="b">
        <v>0</v>
      </c>
      <c r="CC268" t="b">
        <v>0</v>
      </c>
      <c r="CF268">
        <v>65000</v>
      </c>
      <c r="CJ268">
        <v>0</v>
      </c>
      <c r="CK268">
        <f>YEAR(tbl_Opportunity[[#This Row],[Close Date]])</f>
        <v>2017</v>
      </c>
    </row>
    <row r="269" spans="1:89">
      <c r="A269" t="s">
        <v>886</v>
      </c>
      <c r="B269" t="b">
        <v>0</v>
      </c>
      <c r="D269" t="b">
        <v>0</v>
      </c>
      <c r="E269" t="s">
        <v>779</v>
      </c>
      <c r="H269" s="1">
        <v>42947</v>
      </c>
      <c r="I269" t="b">
        <v>0</v>
      </c>
      <c r="L269" t="s">
        <v>887</v>
      </c>
      <c r="O269" t="s">
        <v>99</v>
      </c>
      <c r="P269" t="b">
        <v>1</v>
      </c>
      <c r="Q269" s="2">
        <v>42528.924861111111</v>
      </c>
      <c r="R269" s="1"/>
      <c r="S269" t="b">
        <v>0</v>
      </c>
      <c r="U269" s="1"/>
      <c r="V269" t="b">
        <v>0</v>
      </c>
      <c r="W269" s="1">
        <v>42795</v>
      </c>
      <c r="X269">
        <v>3</v>
      </c>
      <c r="Y269">
        <v>2017</v>
      </c>
      <c r="Z269" t="s">
        <v>161</v>
      </c>
      <c r="AA269" t="s">
        <v>161</v>
      </c>
      <c r="AB269" t="b">
        <v>0</v>
      </c>
      <c r="AC269" t="b">
        <v>0</v>
      </c>
      <c r="AE269" t="b">
        <v>0</v>
      </c>
      <c r="AF269" t="b">
        <v>0</v>
      </c>
      <c r="AG269" t="b">
        <v>0</v>
      </c>
      <c r="AH269" t="s">
        <v>179</v>
      </c>
      <c r="AI269" t="b">
        <v>0</v>
      </c>
      <c r="AK269" t="b">
        <v>0</v>
      </c>
      <c r="AL269" s="1">
        <v>42538</v>
      </c>
      <c r="AM269" t="s">
        <v>162</v>
      </c>
      <c r="AN269" s="2">
        <v>44320.685312499998</v>
      </c>
      <c r="AP269" s="2"/>
      <c r="AQ269" s="1"/>
      <c r="AS269" t="b">
        <v>0</v>
      </c>
      <c r="AV269" t="s">
        <v>538</v>
      </c>
      <c r="BB269" t="s">
        <v>888</v>
      </c>
      <c r="BD269" t="b">
        <v>0</v>
      </c>
      <c r="BH269" t="s">
        <v>228</v>
      </c>
      <c r="BL269" t="s">
        <v>887</v>
      </c>
      <c r="BQ269" t="s">
        <v>165</v>
      </c>
      <c r="BR269" t="b">
        <v>0</v>
      </c>
      <c r="BT269" t="b">
        <v>0</v>
      </c>
      <c r="BW269" t="s">
        <v>166</v>
      </c>
      <c r="BX269" t="b">
        <v>0</v>
      </c>
      <c r="BY269" s="2">
        <v>44376.857557870368</v>
      </c>
      <c r="CB269" t="b">
        <v>0</v>
      </c>
      <c r="CC269" t="b">
        <v>0</v>
      </c>
      <c r="CF269">
        <v>65000</v>
      </c>
      <c r="CJ269">
        <v>0</v>
      </c>
      <c r="CK269">
        <f>YEAR(tbl_Opportunity[[#This Row],[Close Date]])</f>
        <v>2017</v>
      </c>
    </row>
    <row r="270" spans="1:89">
      <c r="A270" t="s">
        <v>889</v>
      </c>
      <c r="B270" t="b">
        <v>0</v>
      </c>
      <c r="D270" t="b">
        <v>0</v>
      </c>
      <c r="E270" t="s">
        <v>483</v>
      </c>
      <c r="H270" s="1">
        <v>43070</v>
      </c>
      <c r="I270" t="b">
        <v>0</v>
      </c>
      <c r="L270" t="s">
        <v>890</v>
      </c>
      <c r="O270" t="s">
        <v>99</v>
      </c>
      <c r="P270" t="b">
        <v>1</v>
      </c>
      <c r="Q270" s="2">
        <v>42528.92560185185</v>
      </c>
      <c r="R270" s="1"/>
      <c r="S270" t="b">
        <v>0</v>
      </c>
      <c r="U270" s="1"/>
      <c r="V270" t="b">
        <v>0</v>
      </c>
      <c r="W270" s="1">
        <v>42826</v>
      </c>
      <c r="X270">
        <v>4</v>
      </c>
      <c r="Y270">
        <v>2017</v>
      </c>
      <c r="Z270" t="s">
        <v>161</v>
      </c>
      <c r="AA270" t="s">
        <v>161</v>
      </c>
      <c r="AB270" t="b">
        <v>0</v>
      </c>
      <c r="AC270" t="b">
        <v>0</v>
      </c>
      <c r="AE270" t="b">
        <v>0</v>
      </c>
      <c r="AF270" t="b">
        <v>0</v>
      </c>
      <c r="AG270" t="b">
        <v>0</v>
      </c>
      <c r="AH270" t="s">
        <v>179</v>
      </c>
      <c r="AI270" t="b">
        <v>0</v>
      </c>
      <c r="AK270" t="b">
        <v>0</v>
      </c>
      <c r="AL270" s="1"/>
      <c r="AM270" t="s">
        <v>162</v>
      </c>
      <c r="AN270" s="2">
        <v>44320.685312499998</v>
      </c>
      <c r="AP270" s="2"/>
      <c r="AQ270" s="1"/>
      <c r="AS270" t="b">
        <v>0</v>
      </c>
      <c r="AV270" t="s">
        <v>176</v>
      </c>
      <c r="BB270" t="s">
        <v>891</v>
      </c>
      <c r="BD270" t="b">
        <v>0</v>
      </c>
      <c r="BH270" t="s">
        <v>228</v>
      </c>
      <c r="BL270" t="s">
        <v>890</v>
      </c>
      <c r="BQ270" t="s">
        <v>165</v>
      </c>
      <c r="BR270" t="b">
        <v>0</v>
      </c>
      <c r="BT270" t="b">
        <v>0</v>
      </c>
      <c r="BW270" t="s">
        <v>166</v>
      </c>
      <c r="BX270" t="b">
        <v>0</v>
      </c>
      <c r="BY270" s="2">
        <v>44376.857557870368</v>
      </c>
      <c r="CB270" t="b">
        <v>0</v>
      </c>
      <c r="CC270" t="b">
        <v>0</v>
      </c>
      <c r="CF270">
        <v>65000</v>
      </c>
      <c r="CJ270">
        <v>0</v>
      </c>
      <c r="CK270">
        <f>YEAR(tbl_Opportunity[[#This Row],[Close Date]])</f>
        <v>2017</v>
      </c>
    </row>
    <row r="271" spans="1:89">
      <c r="A271" t="s">
        <v>892</v>
      </c>
      <c r="B271" t="b">
        <v>0</v>
      </c>
      <c r="D271" t="b">
        <v>0</v>
      </c>
      <c r="H271" s="1">
        <v>43099</v>
      </c>
      <c r="I271" t="b">
        <v>0</v>
      </c>
      <c r="L271" t="s">
        <v>893</v>
      </c>
      <c r="O271" t="s">
        <v>99</v>
      </c>
      <c r="P271" t="b">
        <v>1</v>
      </c>
      <c r="Q271" s="2">
        <v>42528.926354166666</v>
      </c>
      <c r="R271" s="1"/>
      <c r="S271" t="b">
        <v>0</v>
      </c>
      <c r="U271" s="1"/>
      <c r="V271" t="b">
        <v>0</v>
      </c>
      <c r="W271" s="1">
        <v>42826</v>
      </c>
      <c r="X271">
        <v>4</v>
      </c>
      <c r="Y271">
        <v>2017</v>
      </c>
      <c r="Z271" t="s">
        <v>161</v>
      </c>
      <c r="AA271" t="s">
        <v>161</v>
      </c>
      <c r="AB271" t="b">
        <v>0</v>
      </c>
      <c r="AC271" t="b">
        <v>0</v>
      </c>
      <c r="AE271" t="b">
        <v>0</v>
      </c>
      <c r="AF271" t="b">
        <v>0</v>
      </c>
      <c r="AG271" t="b">
        <v>0</v>
      </c>
      <c r="AH271" t="s">
        <v>179</v>
      </c>
      <c r="AI271" t="b">
        <v>0</v>
      </c>
      <c r="AK271" t="b">
        <v>0</v>
      </c>
      <c r="AL271" s="1">
        <v>42538</v>
      </c>
      <c r="AM271" t="s">
        <v>162</v>
      </c>
      <c r="AN271" s="2">
        <v>44320.685312499998</v>
      </c>
      <c r="AP271" s="2"/>
      <c r="AQ271" s="1"/>
      <c r="AS271" t="b">
        <v>0</v>
      </c>
      <c r="AV271" t="s">
        <v>112</v>
      </c>
      <c r="BB271" t="s">
        <v>894</v>
      </c>
      <c r="BD271" t="b">
        <v>0</v>
      </c>
      <c r="BH271" t="s">
        <v>228</v>
      </c>
      <c r="BL271" t="s">
        <v>893</v>
      </c>
      <c r="BQ271" t="s">
        <v>165</v>
      </c>
      <c r="BR271" t="b">
        <v>0</v>
      </c>
      <c r="BT271" t="b">
        <v>0</v>
      </c>
      <c r="BW271" t="s">
        <v>166</v>
      </c>
      <c r="BX271" t="b">
        <v>0</v>
      </c>
      <c r="BY271" s="2">
        <v>44376.857557870368</v>
      </c>
      <c r="CB271" t="b">
        <v>0</v>
      </c>
      <c r="CC271" t="b">
        <v>0</v>
      </c>
      <c r="CF271">
        <v>65000</v>
      </c>
      <c r="CJ271">
        <v>0</v>
      </c>
      <c r="CK271">
        <f>YEAR(tbl_Opportunity[[#This Row],[Close Date]])</f>
        <v>2017</v>
      </c>
    </row>
    <row r="272" spans="1:89">
      <c r="A272" t="s">
        <v>895</v>
      </c>
      <c r="B272" t="b">
        <v>0</v>
      </c>
      <c r="D272" t="b">
        <v>0</v>
      </c>
      <c r="E272" t="s">
        <v>804</v>
      </c>
      <c r="H272" s="1">
        <v>43069</v>
      </c>
      <c r="I272" t="b">
        <v>0</v>
      </c>
      <c r="L272" t="s">
        <v>896</v>
      </c>
      <c r="O272" t="s">
        <v>99</v>
      </c>
      <c r="P272" t="b">
        <v>1</v>
      </c>
      <c r="Q272" s="2">
        <v>42528.928148148145</v>
      </c>
      <c r="R272" s="1"/>
      <c r="S272" t="b">
        <v>0</v>
      </c>
      <c r="U272" s="1"/>
      <c r="V272" t="b">
        <v>0</v>
      </c>
      <c r="W272" s="1">
        <v>42826</v>
      </c>
      <c r="X272">
        <v>4</v>
      </c>
      <c r="Y272">
        <v>2017</v>
      </c>
      <c r="Z272" t="s">
        <v>161</v>
      </c>
      <c r="AA272" t="s">
        <v>161</v>
      </c>
      <c r="AB272" t="b">
        <v>0</v>
      </c>
      <c r="AC272" t="b">
        <v>0</v>
      </c>
      <c r="AE272" t="b">
        <v>0</v>
      </c>
      <c r="AF272" t="b">
        <v>0</v>
      </c>
      <c r="AG272" t="b">
        <v>0</v>
      </c>
      <c r="AH272" t="s">
        <v>179</v>
      </c>
      <c r="AI272" t="b">
        <v>0</v>
      </c>
      <c r="AK272" t="b">
        <v>0</v>
      </c>
      <c r="AL272" s="1"/>
      <c r="AM272" t="s">
        <v>162</v>
      </c>
      <c r="AN272" s="2">
        <v>44320.685219907406</v>
      </c>
      <c r="AP272" s="2"/>
      <c r="AQ272" s="1"/>
      <c r="AS272" t="b">
        <v>0</v>
      </c>
      <c r="AV272" t="s">
        <v>538</v>
      </c>
      <c r="BB272" t="s">
        <v>897</v>
      </c>
      <c r="BD272" t="b">
        <v>0</v>
      </c>
      <c r="BH272" t="s">
        <v>228</v>
      </c>
      <c r="BL272" t="s">
        <v>896</v>
      </c>
      <c r="BQ272" t="s">
        <v>165</v>
      </c>
      <c r="BR272" t="b">
        <v>0</v>
      </c>
      <c r="BT272" t="b">
        <v>0</v>
      </c>
      <c r="BW272" t="s">
        <v>166</v>
      </c>
      <c r="BX272" t="b">
        <v>0</v>
      </c>
      <c r="BY272" s="2">
        <v>44376.857557870368</v>
      </c>
      <c r="CB272" t="b">
        <v>0</v>
      </c>
      <c r="CC272" t="b">
        <v>0</v>
      </c>
      <c r="CF272">
        <v>65000</v>
      </c>
      <c r="CJ272">
        <v>0</v>
      </c>
      <c r="CK272">
        <f>YEAR(tbl_Opportunity[[#This Row],[Close Date]])</f>
        <v>2017</v>
      </c>
    </row>
    <row r="273" spans="1:89">
      <c r="A273" t="s">
        <v>705</v>
      </c>
      <c r="B273" t="b">
        <v>0</v>
      </c>
      <c r="D273" t="b">
        <v>0</v>
      </c>
      <c r="H273" s="1">
        <v>43039</v>
      </c>
      <c r="I273" t="b">
        <v>0</v>
      </c>
      <c r="L273" t="s">
        <v>898</v>
      </c>
      <c r="O273" t="s">
        <v>99</v>
      </c>
      <c r="P273" t="b">
        <v>1</v>
      </c>
      <c r="Q273" s="2">
        <v>42528.933182870373</v>
      </c>
      <c r="R273" s="1"/>
      <c r="S273" t="b">
        <v>0</v>
      </c>
      <c r="U273" s="1"/>
      <c r="V273" t="b">
        <v>0</v>
      </c>
      <c r="W273" s="1">
        <v>42826</v>
      </c>
      <c r="X273">
        <v>4</v>
      </c>
      <c r="Y273">
        <v>2017</v>
      </c>
      <c r="Z273" t="s">
        <v>161</v>
      </c>
      <c r="AA273" t="s">
        <v>161</v>
      </c>
      <c r="AB273" t="b">
        <v>0</v>
      </c>
      <c r="AC273" t="b">
        <v>0</v>
      </c>
      <c r="AE273" t="b">
        <v>0</v>
      </c>
      <c r="AF273" t="b">
        <v>0</v>
      </c>
      <c r="AG273" t="b">
        <v>0</v>
      </c>
      <c r="AH273" t="s">
        <v>179</v>
      </c>
      <c r="AI273" t="b">
        <v>0</v>
      </c>
      <c r="AK273" t="b">
        <v>0</v>
      </c>
      <c r="AL273" s="1"/>
      <c r="AM273" t="s">
        <v>162</v>
      </c>
      <c r="AN273" s="2">
        <v>44320.685219907406</v>
      </c>
      <c r="AP273" s="2">
        <v>42548.866261574076</v>
      </c>
      <c r="AQ273" s="1"/>
      <c r="AS273" t="b">
        <v>0</v>
      </c>
      <c r="AV273" t="s">
        <v>248</v>
      </c>
      <c r="BB273" t="s">
        <v>899</v>
      </c>
      <c r="BD273" t="b">
        <v>0</v>
      </c>
      <c r="BH273" t="s">
        <v>228</v>
      </c>
      <c r="BL273" t="s">
        <v>898</v>
      </c>
      <c r="BQ273" t="s">
        <v>165</v>
      </c>
      <c r="BR273" t="b">
        <v>0</v>
      </c>
      <c r="BT273" t="b">
        <v>0</v>
      </c>
      <c r="BW273" t="s">
        <v>339</v>
      </c>
      <c r="BX273" t="b">
        <v>0</v>
      </c>
      <c r="BY273" s="2">
        <v>44376.857557870368</v>
      </c>
      <c r="CB273" t="b">
        <v>0</v>
      </c>
      <c r="CC273" t="b">
        <v>0</v>
      </c>
      <c r="CF273">
        <v>65000</v>
      </c>
      <c r="CH273">
        <v>19500</v>
      </c>
      <c r="CI273">
        <v>30</v>
      </c>
      <c r="CJ273">
        <v>0</v>
      </c>
      <c r="CK273">
        <f>YEAR(tbl_Opportunity[[#This Row],[Close Date]])</f>
        <v>2017</v>
      </c>
    </row>
    <row r="274" spans="1:89">
      <c r="A274" t="s">
        <v>900</v>
      </c>
      <c r="B274" t="b">
        <v>0</v>
      </c>
      <c r="D274" t="b">
        <v>0</v>
      </c>
      <c r="E274" t="s">
        <v>537</v>
      </c>
      <c r="H274" s="1">
        <v>43070</v>
      </c>
      <c r="I274" t="b">
        <v>0</v>
      </c>
      <c r="L274" t="s">
        <v>901</v>
      </c>
      <c r="O274" t="s">
        <v>99</v>
      </c>
      <c r="P274" t="b">
        <v>1</v>
      </c>
      <c r="Q274" s="2">
        <v>42528.935439814813</v>
      </c>
      <c r="R274" s="1"/>
      <c r="S274" t="b">
        <v>0</v>
      </c>
      <c r="U274" s="1"/>
      <c r="V274" t="b">
        <v>0</v>
      </c>
      <c r="W274" s="1">
        <v>42826</v>
      </c>
      <c r="X274">
        <v>4</v>
      </c>
      <c r="Y274">
        <v>2017</v>
      </c>
      <c r="Z274" t="s">
        <v>161</v>
      </c>
      <c r="AA274" t="s">
        <v>161</v>
      </c>
      <c r="AB274" t="b">
        <v>0</v>
      </c>
      <c r="AC274" t="b">
        <v>0</v>
      </c>
      <c r="AE274" t="b">
        <v>0</v>
      </c>
      <c r="AF274" t="b">
        <v>0</v>
      </c>
      <c r="AG274" t="b">
        <v>0</v>
      </c>
      <c r="AH274" t="s">
        <v>179</v>
      </c>
      <c r="AI274" t="b">
        <v>0</v>
      </c>
      <c r="AK274" t="b">
        <v>0</v>
      </c>
      <c r="AL274" s="1"/>
      <c r="AM274" t="s">
        <v>162</v>
      </c>
      <c r="AN274" s="2">
        <v>44320.685219907406</v>
      </c>
      <c r="AP274" s="2"/>
      <c r="AQ274" s="1"/>
      <c r="AS274" t="b">
        <v>0</v>
      </c>
      <c r="AV274" t="s">
        <v>538</v>
      </c>
      <c r="BB274" t="s">
        <v>902</v>
      </c>
      <c r="BD274" t="b">
        <v>0</v>
      </c>
      <c r="BH274" t="s">
        <v>228</v>
      </c>
      <c r="BL274" t="s">
        <v>901</v>
      </c>
      <c r="BQ274" t="s">
        <v>165</v>
      </c>
      <c r="BR274" t="b">
        <v>0</v>
      </c>
      <c r="BT274" t="b">
        <v>0</v>
      </c>
      <c r="BW274" t="s">
        <v>166</v>
      </c>
      <c r="BX274" t="b">
        <v>0</v>
      </c>
      <c r="BY274" s="2">
        <v>44376.857557870368</v>
      </c>
      <c r="CB274" t="b">
        <v>0</v>
      </c>
      <c r="CC274" t="b">
        <v>0</v>
      </c>
      <c r="CF274">
        <v>65000</v>
      </c>
      <c r="CJ274">
        <v>0</v>
      </c>
      <c r="CK274">
        <f>YEAR(tbl_Opportunity[[#This Row],[Close Date]])</f>
        <v>2017</v>
      </c>
    </row>
    <row r="275" spans="1:89">
      <c r="A275" t="s">
        <v>903</v>
      </c>
      <c r="B275" t="b">
        <v>0</v>
      </c>
      <c r="D275" t="b">
        <v>0</v>
      </c>
      <c r="H275" s="1">
        <v>42734</v>
      </c>
      <c r="I275" t="b">
        <v>0</v>
      </c>
      <c r="L275" t="s">
        <v>904</v>
      </c>
      <c r="O275" t="s">
        <v>99</v>
      </c>
      <c r="P275" t="b">
        <v>1</v>
      </c>
      <c r="Q275" s="2">
        <v>42528.937164351853</v>
      </c>
      <c r="R275" s="1"/>
      <c r="S275" t="b">
        <v>0</v>
      </c>
      <c r="U275" s="1"/>
      <c r="V275" t="b">
        <v>0</v>
      </c>
      <c r="W275" s="1">
        <v>42461</v>
      </c>
      <c r="X275">
        <v>4</v>
      </c>
      <c r="Y275">
        <v>2016</v>
      </c>
      <c r="Z275" t="s">
        <v>161</v>
      </c>
      <c r="AA275" t="s">
        <v>161</v>
      </c>
      <c r="AB275" t="b">
        <v>0</v>
      </c>
      <c r="AC275" t="b">
        <v>0</v>
      </c>
      <c r="AE275" t="b">
        <v>0</v>
      </c>
      <c r="AF275" t="b">
        <v>0</v>
      </c>
      <c r="AG275" t="b">
        <v>0</v>
      </c>
      <c r="AH275" t="s">
        <v>368</v>
      </c>
      <c r="AI275" t="b">
        <v>0</v>
      </c>
      <c r="AK275" t="b">
        <v>0</v>
      </c>
      <c r="AL275" s="1"/>
      <c r="AM275" t="s">
        <v>162</v>
      </c>
      <c r="AN275" s="2">
        <v>44320.685219907406</v>
      </c>
      <c r="AP275" s="2"/>
      <c r="AQ275" s="1"/>
      <c r="AS275" t="b">
        <v>0</v>
      </c>
      <c r="AV275" t="s">
        <v>93</v>
      </c>
      <c r="BB275" t="s">
        <v>905</v>
      </c>
      <c r="BD275" t="b">
        <v>0</v>
      </c>
      <c r="BH275" t="s">
        <v>228</v>
      </c>
      <c r="BL275" t="s">
        <v>904</v>
      </c>
      <c r="BQ275" t="s">
        <v>165</v>
      </c>
      <c r="BR275" t="b">
        <v>0</v>
      </c>
      <c r="BT275" t="b">
        <v>0</v>
      </c>
      <c r="BW275" t="s">
        <v>166</v>
      </c>
      <c r="BX275" t="b">
        <v>0</v>
      </c>
      <c r="BY275" s="2">
        <v>44376.857557870368</v>
      </c>
      <c r="CB275" t="b">
        <v>0</v>
      </c>
      <c r="CC275" t="b">
        <v>0</v>
      </c>
      <c r="CF275">
        <v>35000</v>
      </c>
      <c r="CJ275">
        <v>0</v>
      </c>
      <c r="CK275">
        <f>YEAR(tbl_Opportunity[[#This Row],[Close Date]])</f>
        <v>2016</v>
      </c>
    </row>
    <row r="276" spans="1:89">
      <c r="A276" t="s">
        <v>906</v>
      </c>
      <c r="B276" t="b">
        <v>0</v>
      </c>
      <c r="D276" t="b">
        <v>0</v>
      </c>
      <c r="E276" t="s">
        <v>537</v>
      </c>
      <c r="H276" s="1">
        <v>43007</v>
      </c>
      <c r="I276" t="b">
        <v>0</v>
      </c>
      <c r="L276" t="s">
        <v>907</v>
      </c>
      <c r="O276" t="s">
        <v>99</v>
      </c>
      <c r="P276" t="b">
        <v>1</v>
      </c>
      <c r="Q276" s="2">
        <v>42528.937731481485</v>
      </c>
      <c r="R276" s="1"/>
      <c r="S276" t="b">
        <v>0</v>
      </c>
      <c r="U276" s="1"/>
      <c r="V276" t="b">
        <v>0</v>
      </c>
      <c r="W276" s="1">
        <v>42795</v>
      </c>
      <c r="X276">
        <v>3</v>
      </c>
      <c r="Y276">
        <v>2017</v>
      </c>
      <c r="Z276" t="s">
        <v>161</v>
      </c>
      <c r="AA276" t="s">
        <v>161</v>
      </c>
      <c r="AB276" t="b">
        <v>0</v>
      </c>
      <c r="AC276" t="b">
        <v>0</v>
      </c>
      <c r="AE276" t="b">
        <v>0</v>
      </c>
      <c r="AF276" t="b">
        <v>0</v>
      </c>
      <c r="AG276" t="b">
        <v>0</v>
      </c>
      <c r="AH276" t="s">
        <v>368</v>
      </c>
      <c r="AI276" t="b">
        <v>0</v>
      </c>
      <c r="AK276" t="b">
        <v>0</v>
      </c>
      <c r="AL276" s="1">
        <v>42538</v>
      </c>
      <c r="AM276" t="s">
        <v>162</v>
      </c>
      <c r="AN276" s="2">
        <v>44320.685219907406</v>
      </c>
      <c r="AP276" s="2"/>
      <c r="AQ276" s="1"/>
      <c r="AS276" t="b">
        <v>0</v>
      </c>
      <c r="AV276" t="s">
        <v>538</v>
      </c>
      <c r="BB276" t="s">
        <v>908</v>
      </c>
      <c r="BD276" t="b">
        <v>0</v>
      </c>
      <c r="BH276" t="s">
        <v>228</v>
      </c>
      <c r="BL276" t="s">
        <v>907</v>
      </c>
      <c r="BQ276" t="s">
        <v>165</v>
      </c>
      <c r="BR276" t="b">
        <v>0</v>
      </c>
      <c r="BT276" t="b">
        <v>0</v>
      </c>
      <c r="BW276" t="s">
        <v>166</v>
      </c>
      <c r="BX276" t="b">
        <v>0</v>
      </c>
      <c r="BY276" s="2">
        <v>44376.857557870368</v>
      </c>
      <c r="CB276" t="b">
        <v>0</v>
      </c>
      <c r="CC276" t="b">
        <v>0</v>
      </c>
      <c r="CF276">
        <v>60000</v>
      </c>
      <c r="CJ276">
        <v>0</v>
      </c>
      <c r="CK276">
        <f>YEAR(tbl_Opportunity[[#This Row],[Close Date]])</f>
        <v>2017</v>
      </c>
    </row>
    <row r="277" spans="1:89">
      <c r="A277" t="s">
        <v>909</v>
      </c>
      <c r="B277" t="b">
        <v>0</v>
      </c>
      <c r="D277" t="b">
        <v>0</v>
      </c>
      <c r="E277" t="s">
        <v>537</v>
      </c>
      <c r="H277" s="1">
        <v>42916</v>
      </c>
      <c r="I277" t="b">
        <v>0</v>
      </c>
      <c r="L277" t="s">
        <v>910</v>
      </c>
      <c r="O277" t="s">
        <v>99</v>
      </c>
      <c r="P277" t="b">
        <v>1</v>
      </c>
      <c r="Q277" s="2">
        <v>42528.938333333332</v>
      </c>
      <c r="R277" s="1"/>
      <c r="S277" t="b">
        <v>0</v>
      </c>
      <c r="U277" s="1"/>
      <c r="V277" t="b">
        <v>0</v>
      </c>
      <c r="W277" s="1">
        <v>42767</v>
      </c>
      <c r="X277">
        <v>2</v>
      </c>
      <c r="Y277">
        <v>2017</v>
      </c>
      <c r="Z277" t="s">
        <v>161</v>
      </c>
      <c r="AA277" t="s">
        <v>161</v>
      </c>
      <c r="AB277" t="b">
        <v>0</v>
      </c>
      <c r="AC277" t="b">
        <v>0</v>
      </c>
      <c r="AE277" t="b">
        <v>0</v>
      </c>
      <c r="AF277" t="b">
        <v>0</v>
      </c>
      <c r="AG277" t="b">
        <v>0</v>
      </c>
      <c r="AH277" t="s">
        <v>368</v>
      </c>
      <c r="AI277" t="b">
        <v>0</v>
      </c>
      <c r="AK277" t="b">
        <v>0</v>
      </c>
      <c r="AL277" s="1">
        <v>42538</v>
      </c>
      <c r="AM277" t="s">
        <v>162</v>
      </c>
      <c r="AN277" s="2">
        <v>44320.685219907406</v>
      </c>
      <c r="AP277" s="2"/>
      <c r="AQ277" s="1"/>
      <c r="AS277" t="b">
        <v>0</v>
      </c>
      <c r="AV277" t="s">
        <v>538</v>
      </c>
      <c r="BB277" t="s">
        <v>911</v>
      </c>
      <c r="BD277" t="b">
        <v>0</v>
      </c>
      <c r="BH277" t="s">
        <v>228</v>
      </c>
      <c r="BL277" t="s">
        <v>910</v>
      </c>
      <c r="BQ277" t="s">
        <v>165</v>
      </c>
      <c r="BR277" t="b">
        <v>0</v>
      </c>
      <c r="BT277" t="b">
        <v>0</v>
      </c>
      <c r="BW277" t="s">
        <v>166</v>
      </c>
      <c r="BX277" t="b">
        <v>0</v>
      </c>
      <c r="BY277" s="2">
        <v>44376.857557870368</v>
      </c>
      <c r="CB277" t="b">
        <v>0</v>
      </c>
      <c r="CC277" t="b">
        <v>0</v>
      </c>
      <c r="CF277">
        <v>65000</v>
      </c>
      <c r="CJ277">
        <v>0</v>
      </c>
      <c r="CK277">
        <f>YEAR(tbl_Opportunity[[#This Row],[Close Date]])</f>
        <v>2017</v>
      </c>
    </row>
    <row r="278" spans="1:89">
      <c r="A278" t="s">
        <v>912</v>
      </c>
      <c r="B278" t="b">
        <v>0</v>
      </c>
      <c r="D278" t="b">
        <v>0</v>
      </c>
      <c r="E278" t="s">
        <v>537</v>
      </c>
      <c r="H278" s="1">
        <v>43099</v>
      </c>
      <c r="I278" t="b">
        <v>0</v>
      </c>
      <c r="O278" t="s">
        <v>99</v>
      </c>
      <c r="P278" t="b">
        <v>1</v>
      </c>
      <c r="Q278" s="2">
        <v>42528.939571759256</v>
      </c>
      <c r="R278" s="1"/>
      <c r="S278" t="b">
        <v>0</v>
      </c>
      <c r="U278" s="1"/>
      <c r="V278" t="b">
        <v>0</v>
      </c>
      <c r="W278" s="1">
        <v>42826</v>
      </c>
      <c r="X278">
        <v>4</v>
      </c>
      <c r="Y278">
        <v>2017</v>
      </c>
      <c r="Z278" t="s">
        <v>161</v>
      </c>
      <c r="AA278" t="s">
        <v>161</v>
      </c>
      <c r="AB278" t="b">
        <v>0</v>
      </c>
      <c r="AC278" t="b">
        <v>0</v>
      </c>
      <c r="AE278" t="b">
        <v>0</v>
      </c>
      <c r="AF278" t="b">
        <v>0</v>
      </c>
      <c r="AG278" t="b">
        <v>0</v>
      </c>
      <c r="AH278" t="s">
        <v>368</v>
      </c>
      <c r="AI278" t="b">
        <v>0</v>
      </c>
      <c r="AK278" t="b">
        <v>0</v>
      </c>
      <c r="AL278" s="1"/>
      <c r="AM278" t="s">
        <v>162</v>
      </c>
      <c r="AN278" s="2">
        <v>44320.685219907406</v>
      </c>
      <c r="AP278" s="2"/>
      <c r="AQ278" s="1"/>
      <c r="AS278" t="b">
        <v>0</v>
      </c>
      <c r="AV278" t="s">
        <v>538</v>
      </c>
      <c r="BB278" t="s">
        <v>913</v>
      </c>
      <c r="BD278" t="b">
        <v>0</v>
      </c>
      <c r="BH278" t="s">
        <v>228</v>
      </c>
      <c r="BQ278" t="s">
        <v>165</v>
      </c>
      <c r="BR278" t="b">
        <v>0</v>
      </c>
      <c r="BT278" t="b">
        <v>0</v>
      </c>
      <c r="BW278" t="s">
        <v>166</v>
      </c>
      <c r="BX278" t="b">
        <v>0</v>
      </c>
      <c r="BY278" s="2">
        <v>44376.857557870368</v>
      </c>
      <c r="CB278" t="b">
        <v>0</v>
      </c>
      <c r="CC278" t="b">
        <v>0</v>
      </c>
      <c r="CF278">
        <v>65000</v>
      </c>
      <c r="CJ278">
        <v>0</v>
      </c>
      <c r="CK278">
        <f>YEAR(tbl_Opportunity[[#This Row],[Close Date]])</f>
        <v>2017</v>
      </c>
    </row>
    <row r="279" spans="1:89">
      <c r="A279" t="s">
        <v>914</v>
      </c>
      <c r="B279" t="b">
        <v>0</v>
      </c>
      <c r="D279" t="b">
        <v>0</v>
      </c>
      <c r="E279" t="s">
        <v>804</v>
      </c>
      <c r="H279" s="1">
        <v>43099</v>
      </c>
      <c r="I279" t="b">
        <v>0</v>
      </c>
      <c r="L279" t="s">
        <v>915</v>
      </c>
      <c r="O279" t="s">
        <v>99</v>
      </c>
      <c r="P279" t="b">
        <v>1</v>
      </c>
      <c r="Q279" s="2">
        <v>42528.942708333336</v>
      </c>
      <c r="R279" s="1"/>
      <c r="S279" t="b">
        <v>0</v>
      </c>
      <c r="U279" s="1"/>
      <c r="V279" t="b">
        <v>0</v>
      </c>
      <c r="W279" s="1">
        <v>42826</v>
      </c>
      <c r="X279">
        <v>4</v>
      </c>
      <c r="Y279">
        <v>2017</v>
      </c>
      <c r="Z279" t="s">
        <v>161</v>
      </c>
      <c r="AA279" t="s">
        <v>161</v>
      </c>
      <c r="AB279" t="b">
        <v>0</v>
      </c>
      <c r="AC279" t="b">
        <v>0</v>
      </c>
      <c r="AE279" t="b">
        <v>0</v>
      </c>
      <c r="AF279" t="b">
        <v>0</v>
      </c>
      <c r="AG279" t="b">
        <v>0</v>
      </c>
      <c r="AH279" t="s">
        <v>368</v>
      </c>
      <c r="AI279" t="b">
        <v>0</v>
      </c>
      <c r="AK279" t="b">
        <v>0</v>
      </c>
      <c r="AL279" s="1"/>
      <c r="AM279" t="s">
        <v>162</v>
      </c>
      <c r="AN279" s="2">
        <v>44320.691527777781</v>
      </c>
      <c r="AP279" s="2"/>
      <c r="AQ279" s="1"/>
      <c r="AS279" t="b">
        <v>0</v>
      </c>
      <c r="AV279" t="s">
        <v>538</v>
      </c>
      <c r="BB279" t="s">
        <v>916</v>
      </c>
      <c r="BD279" t="b">
        <v>0</v>
      </c>
      <c r="BH279" t="s">
        <v>228</v>
      </c>
      <c r="BL279" t="s">
        <v>915</v>
      </c>
      <c r="BQ279" t="s">
        <v>165</v>
      </c>
      <c r="BR279" t="b">
        <v>0</v>
      </c>
      <c r="BT279" t="b">
        <v>0</v>
      </c>
      <c r="BW279" t="s">
        <v>166</v>
      </c>
      <c r="BX279" t="b">
        <v>0</v>
      </c>
      <c r="BY279" s="2">
        <v>44376.857557870368</v>
      </c>
      <c r="CB279" t="b">
        <v>0</v>
      </c>
      <c r="CC279" t="b">
        <v>0</v>
      </c>
      <c r="CF279">
        <v>65000</v>
      </c>
      <c r="CJ279">
        <v>0</v>
      </c>
      <c r="CK279">
        <f>YEAR(tbl_Opportunity[[#This Row],[Close Date]])</f>
        <v>2017</v>
      </c>
    </row>
    <row r="280" spans="1:89">
      <c r="A280" t="s">
        <v>917</v>
      </c>
      <c r="B280" t="b">
        <v>0</v>
      </c>
      <c r="D280" t="b">
        <v>0</v>
      </c>
      <c r="H280" s="1">
        <v>43099</v>
      </c>
      <c r="I280" t="b">
        <v>0</v>
      </c>
      <c r="L280" t="s">
        <v>918</v>
      </c>
      <c r="O280" t="s">
        <v>99</v>
      </c>
      <c r="P280" t="b">
        <v>1</v>
      </c>
      <c r="Q280" s="2">
        <v>42529.096539351849</v>
      </c>
      <c r="R280" s="1"/>
      <c r="S280" t="b">
        <v>0</v>
      </c>
      <c r="U280" s="1"/>
      <c r="V280" t="b">
        <v>0</v>
      </c>
      <c r="W280" s="1">
        <v>42826</v>
      </c>
      <c r="X280">
        <v>4</v>
      </c>
      <c r="Y280">
        <v>2017</v>
      </c>
      <c r="Z280" t="s">
        <v>161</v>
      </c>
      <c r="AA280" t="s">
        <v>161</v>
      </c>
      <c r="AB280" t="b">
        <v>0</v>
      </c>
      <c r="AC280" t="b">
        <v>0</v>
      </c>
      <c r="AE280" t="b">
        <v>0</v>
      </c>
      <c r="AF280" t="b">
        <v>0</v>
      </c>
      <c r="AG280" t="b">
        <v>0</v>
      </c>
      <c r="AH280" t="s">
        <v>368</v>
      </c>
      <c r="AI280" t="b">
        <v>0</v>
      </c>
      <c r="AK280" t="b">
        <v>0</v>
      </c>
      <c r="AL280" s="1"/>
      <c r="AM280" t="s">
        <v>162</v>
      </c>
      <c r="AN280" s="2">
        <v>44320.685219907406</v>
      </c>
      <c r="AP280" s="2"/>
      <c r="AQ280" s="1"/>
      <c r="AS280" t="b">
        <v>0</v>
      </c>
      <c r="AV280" t="s">
        <v>105</v>
      </c>
      <c r="BB280" t="s">
        <v>919</v>
      </c>
      <c r="BD280" t="b">
        <v>0</v>
      </c>
      <c r="BH280" t="s">
        <v>228</v>
      </c>
      <c r="BL280" t="s">
        <v>918</v>
      </c>
      <c r="BQ280" t="s">
        <v>165</v>
      </c>
      <c r="BR280" t="b">
        <v>0</v>
      </c>
      <c r="BT280" t="b">
        <v>0</v>
      </c>
      <c r="BW280" t="s">
        <v>166</v>
      </c>
      <c r="BX280" t="b">
        <v>0</v>
      </c>
      <c r="BY280" s="2">
        <v>44376.857557870368</v>
      </c>
      <c r="CB280" t="b">
        <v>0</v>
      </c>
      <c r="CC280" t="b">
        <v>0</v>
      </c>
      <c r="CF280">
        <v>65000</v>
      </c>
      <c r="CJ280">
        <v>0</v>
      </c>
      <c r="CK280">
        <f>YEAR(tbl_Opportunity[[#This Row],[Close Date]])</f>
        <v>2017</v>
      </c>
    </row>
    <row r="281" spans="1:89">
      <c r="A281" t="s">
        <v>920</v>
      </c>
      <c r="B281" t="b">
        <v>0</v>
      </c>
      <c r="D281" t="b">
        <v>0</v>
      </c>
      <c r="E281" t="s">
        <v>728</v>
      </c>
      <c r="H281" s="1">
        <v>43070</v>
      </c>
      <c r="I281" t="b">
        <v>0</v>
      </c>
      <c r="L281" t="s">
        <v>921</v>
      </c>
      <c r="O281" t="s">
        <v>99</v>
      </c>
      <c r="P281" t="b">
        <v>1</v>
      </c>
      <c r="Q281" s="2">
        <v>42529.098981481482</v>
      </c>
      <c r="R281" s="1"/>
      <c r="S281" t="b">
        <v>0</v>
      </c>
      <c r="U281" s="1"/>
      <c r="V281" t="b">
        <v>0</v>
      </c>
      <c r="W281" s="1">
        <v>42826</v>
      </c>
      <c r="X281">
        <v>4</v>
      </c>
      <c r="Y281">
        <v>2017</v>
      </c>
      <c r="Z281" t="s">
        <v>161</v>
      </c>
      <c r="AA281" t="s">
        <v>161</v>
      </c>
      <c r="AB281" t="b">
        <v>0</v>
      </c>
      <c r="AC281" t="b">
        <v>0</v>
      </c>
      <c r="AE281" t="b">
        <v>0</v>
      </c>
      <c r="AF281" t="b">
        <v>0</v>
      </c>
      <c r="AG281" t="b">
        <v>0</v>
      </c>
      <c r="AH281" t="s">
        <v>368</v>
      </c>
      <c r="AI281" t="b">
        <v>0</v>
      </c>
      <c r="AK281" t="b">
        <v>0</v>
      </c>
      <c r="AL281" s="1"/>
      <c r="AM281" t="s">
        <v>162</v>
      </c>
      <c r="AN281" s="2">
        <v>44320.685219907406</v>
      </c>
      <c r="AP281" s="2"/>
      <c r="AQ281" s="1"/>
      <c r="AS281" t="b">
        <v>0</v>
      </c>
      <c r="AV281" t="s">
        <v>538</v>
      </c>
      <c r="BB281" t="s">
        <v>922</v>
      </c>
      <c r="BD281" t="b">
        <v>0</v>
      </c>
      <c r="BH281" t="s">
        <v>228</v>
      </c>
      <c r="BL281" t="s">
        <v>921</v>
      </c>
      <c r="BQ281" t="s">
        <v>165</v>
      </c>
      <c r="BR281" t="b">
        <v>0</v>
      </c>
      <c r="BT281" t="b">
        <v>0</v>
      </c>
      <c r="BW281" t="s">
        <v>166</v>
      </c>
      <c r="BX281" t="b">
        <v>0</v>
      </c>
      <c r="BY281" s="2">
        <v>44376.857557870368</v>
      </c>
      <c r="CB281" t="b">
        <v>0</v>
      </c>
      <c r="CC281" t="b">
        <v>0</v>
      </c>
      <c r="CF281">
        <v>65000</v>
      </c>
      <c r="CJ281">
        <v>0</v>
      </c>
      <c r="CK281">
        <f>YEAR(tbl_Opportunity[[#This Row],[Close Date]])</f>
        <v>2017</v>
      </c>
    </row>
    <row r="282" spans="1:89">
      <c r="A282" t="s">
        <v>923</v>
      </c>
      <c r="B282" t="b">
        <v>0</v>
      </c>
      <c r="D282" t="b">
        <v>0</v>
      </c>
      <c r="E282" t="s">
        <v>779</v>
      </c>
      <c r="H282" s="1">
        <v>43071</v>
      </c>
      <c r="I282" t="b">
        <v>0</v>
      </c>
      <c r="L282" t="s">
        <v>924</v>
      </c>
      <c r="O282" t="s">
        <v>99</v>
      </c>
      <c r="P282" t="b">
        <v>1</v>
      </c>
      <c r="Q282" s="2">
        <v>42529.099618055552</v>
      </c>
      <c r="R282" s="1"/>
      <c r="S282" t="b">
        <v>0</v>
      </c>
      <c r="U282" s="1"/>
      <c r="V282" t="b">
        <v>0</v>
      </c>
      <c r="W282" s="1">
        <v>42826</v>
      </c>
      <c r="X282">
        <v>4</v>
      </c>
      <c r="Y282">
        <v>2017</v>
      </c>
      <c r="Z282" t="s">
        <v>161</v>
      </c>
      <c r="AA282" t="s">
        <v>161</v>
      </c>
      <c r="AB282" t="b">
        <v>0</v>
      </c>
      <c r="AC282" t="b">
        <v>0</v>
      </c>
      <c r="AE282" t="b">
        <v>0</v>
      </c>
      <c r="AF282" t="b">
        <v>0</v>
      </c>
      <c r="AG282" t="b">
        <v>0</v>
      </c>
      <c r="AH282" t="s">
        <v>368</v>
      </c>
      <c r="AI282" t="b">
        <v>0</v>
      </c>
      <c r="AK282" t="b">
        <v>0</v>
      </c>
      <c r="AL282" s="1"/>
      <c r="AM282" t="s">
        <v>162</v>
      </c>
      <c r="AN282" s="2">
        <v>44320.685219907406</v>
      </c>
      <c r="AP282" s="2"/>
      <c r="AQ282" s="1"/>
      <c r="AS282" t="b">
        <v>0</v>
      </c>
      <c r="AV282" t="s">
        <v>538</v>
      </c>
      <c r="BB282" t="s">
        <v>925</v>
      </c>
      <c r="BD282" t="b">
        <v>0</v>
      </c>
      <c r="BH282" t="s">
        <v>228</v>
      </c>
      <c r="BL282" t="s">
        <v>924</v>
      </c>
      <c r="BQ282" t="s">
        <v>165</v>
      </c>
      <c r="BR282" t="b">
        <v>0</v>
      </c>
      <c r="BT282" t="b">
        <v>0</v>
      </c>
      <c r="BW282" t="s">
        <v>166</v>
      </c>
      <c r="BX282" t="b">
        <v>0</v>
      </c>
      <c r="BY282" s="2">
        <v>44376.857557870368</v>
      </c>
      <c r="CB282" t="b">
        <v>0</v>
      </c>
      <c r="CC282" t="b">
        <v>0</v>
      </c>
      <c r="CF282">
        <v>65000</v>
      </c>
      <c r="CJ282">
        <v>0</v>
      </c>
      <c r="CK282">
        <f>YEAR(tbl_Opportunity[[#This Row],[Close Date]])</f>
        <v>2017</v>
      </c>
    </row>
    <row r="283" spans="1:89">
      <c r="A283" t="s">
        <v>926</v>
      </c>
      <c r="B283" t="b">
        <v>0</v>
      </c>
      <c r="D283" t="b">
        <v>0</v>
      </c>
      <c r="E283" t="s">
        <v>811</v>
      </c>
      <c r="H283" s="1">
        <v>43039</v>
      </c>
      <c r="I283" t="b">
        <v>0</v>
      </c>
      <c r="L283" t="s">
        <v>927</v>
      </c>
      <c r="O283" t="s">
        <v>99</v>
      </c>
      <c r="P283" t="b">
        <v>1</v>
      </c>
      <c r="Q283" s="2">
        <v>42529.101388888892</v>
      </c>
      <c r="R283" s="1"/>
      <c r="S283" t="b">
        <v>0</v>
      </c>
      <c r="U283" s="1"/>
      <c r="V283" t="b">
        <v>0</v>
      </c>
      <c r="W283" s="1">
        <v>42826</v>
      </c>
      <c r="X283">
        <v>4</v>
      </c>
      <c r="Y283">
        <v>2017</v>
      </c>
      <c r="Z283" t="s">
        <v>161</v>
      </c>
      <c r="AA283" t="s">
        <v>161</v>
      </c>
      <c r="AB283" t="b">
        <v>0</v>
      </c>
      <c r="AC283" t="b">
        <v>0</v>
      </c>
      <c r="AE283" t="b">
        <v>0</v>
      </c>
      <c r="AF283" t="b">
        <v>0</v>
      </c>
      <c r="AG283" t="b">
        <v>0</v>
      </c>
      <c r="AH283" t="s">
        <v>368</v>
      </c>
      <c r="AI283" t="b">
        <v>0</v>
      </c>
      <c r="AK283" t="b">
        <v>0</v>
      </c>
      <c r="AL283" s="1">
        <v>42538</v>
      </c>
      <c r="AM283" t="s">
        <v>162</v>
      </c>
      <c r="AN283" s="2">
        <v>44320.685312499998</v>
      </c>
      <c r="AP283" s="2"/>
      <c r="AQ283" s="1"/>
      <c r="AS283" t="b">
        <v>0</v>
      </c>
      <c r="AV283" t="s">
        <v>176</v>
      </c>
      <c r="BB283" t="s">
        <v>928</v>
      </c>
      <c r="BD283" t="b">
        <v>0</v>
      </c>
      <c r="BH283" t="s">
        <v>228</v>
      </c>
      <c r="BL283" t="s">
        <v>927</v>
      </c>
      <c r="BQ283" t="s">
        <v>165</v>
      </c>
      <c r="BR283" t="b">
        <v>0</v>
      </c>
      <c r="BT283" t="b">
        <v>0</v>
      </c>
      <c r="BW283" t="s">
        <v>166</v>
      </c>
      <c r="BX283" t="b">
        <v>0</v>
      </c>
      <c r="BY283" s="2">
        <v>44376.857557870368</v>
      </c>
      <c r="CB283" t="b">
        <v>0</v>
      </c>
      <c r="CC283" t="b">
        <v>0</v>
      </c>
      <c r="CF283">
        <v>65000</v>
      </c>
      <c r="CJ283">
        <v>0</v>
      </c>
      <c r="CK283">
        <f>YEAR(tbl_Opportunity[[#This Row],[Close Date]])</f>
        <v>2017</v>
      </c>
    </row>
    <row r="284" spans="1:89">
      <c r="A284" t="s">
        <v>929</v>
      </c>
      <c r="B284" t="b">
        <v>0</v>
      </c>
      <c r="D284" t="b">
        <v>0</v>
      </c>
      <c r="E284" t="s">
        <v>537</v>
      </c>
      <c r="H284" s="1">
        <v>43070</v>
      </c>
      <c r="I284" t="b">
        <v>0</v>
      </c>
      <c r="L284" t="s">
        <v>930</v>
      </c>
      <c r="O284" t="s">
        <v>99</v>
      </c>
      <c r="P284" t="b">
        <v>1</v>
      </c>
      <c r="Q284" s="2">
        <v>42529.103182870371</v>
      </c>
      <c r="R284" s="1"/>
      <c r="S284" t="b">
        <v>0</v>
      </c>
      <c r="U284" s="1"/>
      <c r="V284" t="b">
        <v>0</v>
      </c>
      <c r="W284" s="1">
        <v>42826</v>
      </c>
      <c r="X284">
        <v>4</v>
      </c>
      <c r="Y284">
        <v>2017</v>
      </c>
      <c r="Z284" t="s">
        <v>161</v>
      </c>
      <c r="AA284" t="s">
        <v>161</v>
      </c>
      <c r="AB284" t="b">
        <v>0</v>
      </c>
      <c r="AC284" t="b">
        <v>0</v>
      </c>
      <c r="AE284" t="b">
        <v>0</v>
      </c>
      <c r="AF284" t="b">
        <v>0</v>
      </c>
      <c r="AG284" t="b">
        <v>0</v>
      </c>
      <c r="AH284" t="s">
        <v>368</v>
      </c>
      <c r="AI284" t="b">
        <v>0</v>
      </c>
      <c r="AK284" t="b">
        <v>0</v>
      </c>
      <c r="AL284" s="1"/>
      <c r="AM284" t="s">
        <v>162</v>
      </c>
      <c r="AN284" s="2">
        <v>44297.904409722221</v>
      </c>
      <c r="AP284" s="2"/>
      <c r="AQ284" s="1"/>
      <c r="AS284" t="b">
        <v>0</v>
      </c>
      <c r="AV284" t="s">
        <v>538</v>
      </c>
      <c r="BB284" t="s">
        <v>931</v>
      </c>
      <c r="BD284" t="b">
        <v>0</v>
      </c>
      <c r="BH284" t="s">
        <v>228</v>
      </c>
      <c r="BQ284" t="s">
        <v>165</v>
      </c>
      <c r="BR284" t="b">
        <v>0</v>
      </c>
      <c r="BT284" t="b">
        <v>0</v>
      </c>
      <c r="BW284" t="s">
        <v>166</v>
      </c>
      <c r="BX284" t="b">
        <v>0</v>
      </c>
      <c r="BY284" s="2">
        <v>44376.857557870368</v>
      </c>
      <c r="CB284" t="b">
        <v>0</v>
      </c>
      <c r="CC284" t="b">
        <v>0</v>
      </c>
      <c r="CF284">
        <v>60000</v>
      </c>
      <c r="CJ284">
        <v>0</v>
      </c>
      <c r="CK284">
        <f>YEAR(tbl_Opportunity[[#This Row],[Close Date]])</f>
        <v>2017</v>
      </c>
    </row>
    <row r="285" spans="1:89">
      <c r="A285" t="s">
        <v>932</v>
      </c>
      <c r="B285" t="b">
        <v>0</v>
      </c>
      <c r="D285" t="b">
        <v>0</v>
      </c>
      <c r="H285" s="1">
        <v>43098</v>
      </c>
      <c r="I285" t="b">
        <v>0</v>
      </c>
      <c r="L285" t="s">
        <v>933</v>
      </c>
      <c r="O285" t="s">
        <v>99</v>
      </c>
      <c r="P285" t="b">
        <v>1</v>
      </c>
      <c r="Q285" s="2">
        <v>42529.105555555558</v>
      </c>
      <c r="R285" s="1"/>
      <c r="S285" t="b">
        <v>0</v>
      </c>
      <c r="U285" s="1"/>
      <c r="V285" t="b">
        <v>0</v>
      </c>
      <c r="W285" s="1">
        <v>42826</v>
      </c>
      <c r="X285">
        <v>4</v>
      </c>
      <c r="Y285">
        <v>2017</v>
      </c>
      <c r="Z285" t="s">
        <v>161</v>
      </c>
      <c r="AA285" t="s">
        <v>161</v>
      </c>
      <c r="AB285" t="b">
        <v>0</v>
      </c>
      <c r="AC285" t="b">
        <v>0</v>
      </c>
      <c r="AE285" t="b">
        <v>0</v>
      </c>
      <c r="AF285" t="b">
        <v>0</v>
      </c>
      <c r="AG285" t="b">
        <v>0</v>
      </c>
      <c r="AH285" t="s">
        <v>368</v>
      </c>
      <c r="AI285" t="b">
        <v>0</v>
      </c>
      <c r="AK285" t="b">
        <v>0</v>
      </c>
      <c r="AL285" s="1">
        <v>42538</v>
      </c>
      <c r="AM285" t="s">
        <v>162</v>
      </c>
      <c r="AN285" s="2">
        <v>44320.685219907406</v>
      </c>
      <c r="AP285" s="2"/>
      <c r="AQ285" s="1"/>
      <c r="AS285" t="b">
        <v>0</v>
      </c>
      <c r="AV285" t="s">
        <v>93</v>
      </c>
      <c r="BB285" t="s">
        <v>934</v>
      </c>
      <c r="BD285" t="b">
        <v>0</v>
      </c>
      <c r="BH285" t="s">
        <v>228</v>
      </c>
      <c r="BL285" t="s">
        <v>933</v>
      </c>
      <c r="BQ285" t="s">
        <v>165</v>
      </c>
      <c r="BR285" t="b">
        <v>0</v>
      </c>
      <c r="BT285" t="b">
        <v>0</v>
      </c>
      <c r="BW285" t="s">
        <v>166</v>
      </c>
      <c r="BX285" t="b">
        <v>0</v>
      </c>
      <c r="BY285" s="2">
        <v>44376.857557870368</v>
      </c>
      <c r="CB285" t="b">
        <v>0</v>
      </c>
      <c r="CC285" t="b">
        <v>0</v>
      </c>
      <c r="CF285">
        <v>65000</v>
      </c>
      <c r="CJ285">
        <v>0</v>
      </c>
      <c r="CK285">
        <f>YEAR(tbl_Opportunity[[#This Row],[Close Date]])</f>
        <v>2017</v>
      </c>
    </row>
    <row r="286" spans="1:89">
      <c r="A286" t="s">
        <v>727</v>
      </c>
      <c r="B286" t="b">
        <v>0</v>
      </c>
      <c r="D286" t="b">
        <v>0</v>
      </c>
      <c r="E286" t="s">
        <v>483</v>
      </c>
      <c r="H286" s="1">
        <v>42853</v>
      </c>
      <c r="I286" t="b">
        <v>1</v>
      </c>
      <c r="J286" t="s">
        <v>111</v>
      </c>
      <c r="L286" t="s">
        <v>935</v>
      </c>
      <c r="O286" t="s">
        <v>99</v>
      </c>
      <c r="P286" t="b">
        <v>1</v>
      </c>
      <c r="Q286" s="2">
        <v>42529.106041666666</v>
      </c>
      <c r="R286" s="1"/>
      <c r="S286" t="b">
        <v>0</v>
      </c>
      <c r="U286" s="1"/>
      <c r="V286" t="b">
        <v>0</v>
      </c>
      <c r="W286" s="1">
        <v>42767</v>
      </c>
      <c r="X286">
        <v>2</v>
      </c>
      <c r="Y286">
        <v>2017</v>
      </c>
      <c r="Z286" t="s">
        <v>90</v>
      </c>
      <c r="AA286" t="s">
        <v>90</v>
      </c>
      <c r="AB286" t="b">
        <v>0</v>
      </c>
      <c r="AC286" t="b">
        <v>0</v>
      </c>
      <c r="AE286" t="b">
        <v>0</v>
      </c>
      <c r="AF286" t="b">
        <v>0</v>
      </c>
      <c r="AG286" t="b">
        <v>0</v>
      </c>
      <c r="AH286" t="s">
        <v>368</v>
      </c>
      <c r="AI286" t="b">
        <v>0</v>
      </c>
      <c r="AK286" t="b">
        <v>0</v>
      </c>
      <c r="AL286" s="1"/>
      <c r="AM286" t="s">
        <v>92</v>
      </c>
      <c r="AN286" s="2">
        <v>44091.6171875</v>
      </c>
      <c r="AP286" s="2">
        <v>43836.76290509259</v>
      </c>
      <c r="AQ286" s="1"/>
      <c r="AS286" t="b">
        <v>0</v>
      </c>
      <c r="AV286" t="s">
        <v>176</v>
      </c>
      <c r="BB286" t="s">
        <v>936</v>
      </c>
      <c r="BD286" t="b">
        <v>0</v>
      </c>
      <c r="BH286" t="s">
        <v>387</v>
      </c>
      <c r="BQ286" t="s">
        <v>96</v>
      </c>
      <c r="BR286" t="b">
        <v>0</v>
      </c>
      <c r="BT286" t="b">
        <v>0</v>
      </c>
      <c r="BW286" t="s">
        <v>97</v>
      </c>
      <c r="BX286" t="b">
        <v>0</v>
      </c>
      <c r="BY286" s="2">
        <v>44376.857557870368</v>
      </c>
      <c r="CB286" t="b">
        <v>0</v>
      </c>
      <c r="CC286" t="b">
        <v>0</v>
      </c>
      <c r="CF286">
        <v>60000</v>
      </c>
      <c r="CH286">
        <v>0</v>
      </c>
      <c r="CI286">
        <v>0</v>
      </c>
      <c r="CJ286">
        <v>0</v>
      </c>
      <c r="CK286">
        <f>YEAR(tbl_Opportunity[[#This Row],[Close Date]])</f>
        <v>2017</v>
      </c>
    </row>
    <row r="287" spans="1:89">
      <c r="A287" t="s">
        <v>505</v>
      </c>
      <c r="B287" t="b">
        <v>0</v>
      </c>
      <c r="D287" t="b">
        <v>0</v>
      </c>
      <c r="H287" s="1">
        <v>43070</v>
      </c>
      <c r="I287" t="b">
        <v>0</v>
      </c>
      <c r="L287" t="s">
        <v>937</v>
      </c>
      <c r="O287" t="s">
        <v>99</v>
      </c>
      <c r="P287" t="b">
        <v>1</v>
      </c>
      <c r="Q287" s="2">
        <v>42529.108020833337</v>
      </c>
      <c r="R287" s="1"/>
      <c r="S287" t="b">
        <v>0</v>
      </c>
      <c r="U287" s="1"/>
      <c r="V287" t="b">
        <v>0</v>
      </c>
      <c r="W287" s="1">
        <v>42826</v>
      </c>
      <c r="X287">
        <v>4</v>
      </c>
      <c r="Y287">
        <v>2017</v>
      </c>
      <c r="Z287" t="s">
        <v>161</v>
      </c>
      <c r="AA287" t="s">
        <v>161</v>
      </c>
      <c r="AB287" t="b">
        <v>0</v>
      </c>
      <c r="AC287" t="b">
        <v>0</v>
      </c>
      <c r="AE287" t="b">
        <v>0</v>
      </c>
      <c r="AF287" t="b">
        <v>0</v>
      </c>
      <c r="AG287" t="b">
        <v>0</v>
      </c>
      <c r="AH287" t="s">
        <v>368</v>
      </c>
      <c r="AI287" t="b">
        <v>0</v>
      </c>
      <c r="AK287" t="b">
        <v>0</v>
      </c>
      <c r="AL287" s="1"/>
      <c r="AM287" t="s">
        <v>162</v>
      </c>
      <c r="AN287" s="2">
        <v>44320.685219907406</v>
      </c>
      <c r="AP287" s="2"/>
      <c r="AQ287" s="1"/>
      <c r="AS287" t="b">
        <v>0</v>
      </c>
      <c r="AV287" t="s">
        <v>538</v>
      </c>
      <c r="BB287" t="s">
        <v>938</v>
      </c>
      <c r="BD287" t="b">
        <v>0</v>
      </c>
      <c r="BH287" t="s">
        <v>228</v>
      </c>
      <c r="BL287" t="s">
        <v>937</v>
      </c>
      <c r="BQ287" t="s">
        <v>165</v>
      </c>
      <c r="BR287" t="b">
        <v>0</v>
      </c>
      <c r="BT287" t="b">
        <v>0</v>
      </c>
      <c r="BW287" t="s">
        <v>166</v>
      </c>
      <c r="BX287" t="b">
        <v>0</v>
      </c>
      <c r="BY287" s="2">
        <v>44376.857557870368</v>
      </c>
      <c r="CB287" t="b">
        <v>0</v>
      </c>
      <c r="CC287" t="b">
        <v>0</v>
      </c>
      <c r="CF287">
        <v>65000</v>
      </c>
      <c r="CJ287">
        <v>0</v>
      </c>
      <c r="CK287">
        <f>YEAR(tbl_Opportunity[[#This Row],[Close Date]])</f>
        <v>2017</v>
      </c>
    </row>
    <row r="288" spans="1:89">
      <c r="A288" t="s">
        <v>939</v>
      </c>
      <c r="B288" t="b">
        <v>0</v>
      </c>
      <c r="D288" t="b">
        <v>0</v>
      </c>
      <c r="H288" s="1">
        <v>43099</v>
      </c>
      <c r="I288" t="b">
        <v>0</v>
      </c>
      <c r="L288" t="s">
        <v>940</v>
      </c>
      <c r="O288" t="s">
        <v>99</v>
      </c>
      <c r="P288" t="b">
        <v>1</v>
      </c>
      <c r="Q288" s="2">
        <v>42529.530601851853</v>
      </c>
      <c r="R288" s="1"/>
      <c r="S288" t="b">
        <v>0</v>
      </c>
      <c r="U288" s="1"/>
      <c r="V288" t="b">
        <v>0</v>
      </c>
      <c r="W288" s="1">
        <v>42826</v>
      </c>
      <c r="X288">
        <v>4</v>
      </c>
      <c r="Y288">
        <v>2017</v>
      </c>
      <c r="Z288" t="s">
        <v>161</v>
      </c>
      <c r="AA288" t="s">
        <v>161</v>
      </c>
      <c r="AB288" t="b">
        <v>0</v>
      </c>
      <c r="AC288" t="b">
        <v>0</v>
      </c>
      <c r="AE288" t="b">
        <v>0</v>
      </c>
      <c r="AF288" t="b">
        <v>0</v>
      </c>
      <c r="AG288" t="b">
        <v>0</v>
      </c>
      <c r="AH288" t="s">
        <v>382</v>
      </c>
      <c r="AI288" t="b">
        <v>0</v>
      </c>
      <c r="AK288" t="b">
        <v>0</v>
      </c>
      <c r="AL288" s="1"/>
      <c r="AM288" t="s">
        <v>162</v>
      </c>
      <c r="AN288" s="2">
        <v>44320.685219907406</v>
      </c>
      <c r="AP288" s="2"/>
      <c r="AQ288" s="1"/>
      <c r="AS288" t="b">
        <v>0</v>
      </c>
      <c r="AV288" t="s">
        <v>93</v>
      </c>
      <c r="BB288" t="s">
        <v>941</v>
      </c>
      <c r="BD288" t="b">
        <v>0</v>
      </c>
      <c r="BH288" t="s">
        <v>228</v>
      </c>
      <c r="BL288" t="s">
        <v>940</v>
      </c>
      <c r="BQ288" t="s">
        <v>165</v>
      </c>
      <c r="BR288" t="b">
        <v>0</v>
      </c>
      <c r="BT288" t="b">
        <v>0</v>
      </c>
      <c r="BW288" t="s">
        <v>166</v>
      </c>
      <c r="BX288" t="b">
        <v>0</v>
      </c>
      <c r="BY288" s="2">
        <v>44376.857557870368</v>
      </c>
      <c r="CB288" t="b">
        <v>0</v>
      </c>
      <c r="CC288" t="b">
        <v>0</v>
      </c>
      <c r="CF288">
        <v>65000</v>
      </c>
      <c r="CJ288">
        <v>0</v>
      </c>
      <c r="CK288">
        <f>YEAR(tbl_Opportunity[[#This Row],[Close Date]])</f>
        <v>2017</v>
      </c>
    </row>
    <row r="289" spans="1:89">
      <c r="A289" t="s">
        <v>942</v>
      </c>
      <c r="B289" t="b">
        <v>0</v>
      </c>
      <c r="D289" t="b">
        <v>0</v>
      </c>
      <c r="E289" t="s">
        <v>483</v>
      </c>
      <c r="H289" s="1">
        <v>43099</v>
      </c>
      <c r="I289" t="b">
        <v>0</v>
      </c>
      <c r="L289" t="s">
        <v>943</v>
      </c>
      <c r="O289" t="s">
        <v>99</v>
      </c>
      <c r="P289" t="b">
        <v>1</v>
      </c>
      <c r="Q289" s="2">
        <v>42529.530949074076</v>
      </c>
      <c r="R289" s="1"/>
      <c r="S289" t="b">
        <v>0</v>
      </c>
      <c r="U289" s="1"/>
      <c r="V289" t="b">
        <v>0</v>
      </c>
      <c r="W289" s="1">
        <v>42826</v>
      </c>
      <c r="X289">
        <v>4</v>
      </c>
      <c r="Y289">
        <v>2017</v>
      </c>
      <c r="Z289" t="s">
        <v>161</v>
      </c>
      <c r="AA289" t="s">
        <v>161</v>
      </c>
      <c r="AB289" t="b">
        <v>0</v>
      </c>
      <c r="AC289" t="b">
        <v>0</v>
      </c>
      <c r="AE289" t="b">
        <v>0</v>
      </c>
      <c r="AF289" t="b">
        <v>0</v>
      </c>
      <c r="AG289" t="b">
        <v>0</v>
      </c>
      <c r="AH289" t="s">
        <v>382</v>
      </c>
      <c r="AI289" t="b">
        <v>0</v>
      </c>
      <c r="AK289" t="b">
        <v>0</v>
      </c>
      <c r="AL289" s="1"/>
      <c r="AM289" t="s">
        <v>162</v>
      </c>
      <c r="AN289" s="2">
        <v>44320.685219907406</v>
      </c>
      <c r="AP289" s="2"/>
      <c r="AQ289" s="1"/>
      <c r="AS289" t="b">
        <v>0</v>
      </c>
      <c r="AV289" t="s">
        <v>176</v>
      </c>
      <c r="BB289" t="s">
        <v>944</v>
      </c>
      <c r="BD289" t="b">
        <v>0</v>
      </c>
      <c r="BH289" t="s">
        <v>228</v>
      </c>
      <c r="BL289" t="s">
        <v>943</v>
      </c>
      <c r="BQ289" t="s">
        <v>165</v>
      </c>
      <c r="BR289" t="b">
        <v>0</v>
      </c>
      <c r="BT289" t="b">
        <v>0</v>
      </c>
      <c r="BW289" t="s">
        <v>166</v>
      </c>
      <c r="BX289" t="b">
        <v>0</v>
      </c>
      <c r="BY289" s="2">
        <v>44376.857557870368</v>
      </c>
      <c r="CB289" t="b">
        <v>0</v>
      </c>
      <c r="CC289" t="b">
        <v>0</v>
      </c>
      <c r="CF289">
        <v>65000</v>
      </c>
      <c r="CJ289">
        <v>0</v>
      </c>
      <c r="CK289">
        <f>YEAR(tbl_Opportunity[[#This Row],[Close Date]])</f>
        <v>2017</v>
      </c>
    </row>
    <row r="290" spans="1:89">
      <c r="A290" t="s">
        <v>945</v>
      </c>
      <c r="B290" t="b">
        <v>0</v>
      </c>
      <c r="D290" t="b">
        <v>0</v>
      </c>
      <c r="H290" s="1">
        <v>43070</v>
      </c>
      <c r="I290" t="b">
        <v>0</v>
      </c>
      <c r="L290" t="s">
        <v>946</v>
      </c>
      <c r="O290" t="s">
        <v>99</v>
      </c>
      <c r="P290" t="b">
        <v>1</v>
      </c>
      <c r="Q290" s="2">
        <v>42529.531435185185</v>
      </c>
      <c r="R290" s="1"/>
      <c r="S290" t="b">
        <v>0</v>
      </c>
      <c r="U290" s="1"/>
      <c r="V290" t="b">
        <v>0</v>
      </c>
      <c r="W290" s="1">
        <v>42826</v>
      </c>
      <c r="X290">
        <v>4</v>
      </c>
      <c r="Y290">
        <v>2017</v>
      </c>
      <c r="Z290" t="s">
        <v>161</v>
      </c>
      <c r="AA290" t="s">
        <v>161</v>
      </c>
      <c r="AB290" t="b">
        <v>0</v>
      </c>
      <c r="AC290" t="b">
        <v>0</v>
      </c>
      <c r="AE290" t="b">
        <v>0</v>
      </c>
      <c r="AF290" t="b">
        <v>0</v>
      </c>
      <c r="AG290" t="b">
        <v>0</v>
      </c>
      <c r="AH290" t="s">
        <v>382</v>
      </c>
      <c r="AI290" t="b">
        <v>0</v>
      </c>
      <c r="AK290" t="b">
        <v>0</v>
      </c>
      <c r="AL290" s="1"/>
      <c r="AM290" t="s">
        <v>162</v>
      </c>
      <c r="AN290" s="2">
        <v>44320.685057870367</v>
      </c>
      <c r="AP290" s="2"/>
      <c r="AQ290" s="1"/>
      <c r="AS290" t="b">
        <v>0</v>
      </c>
      <c r="AV290" t="s">
        <v>93</v>
      </c>
      <c r="BB290" t="s">
        <v>947</v>
      </c>
      <c r="BD290" t="b">
        <v>0</v>
      </c>
      <c r="BH290" t="s">
        <v>228</v>
      </c>
      <c r="BL290" t="s">
        <v>946</v>
      </c>
      <c r="BQ290" t="s">
        <v>165</v>
      </c>
      <c r="BR290" t="b">
        <v>0</v>
      </c>
      <c r="BT290" t="b">
        <v>0</v>
      </c>
      <c r="BW290" t="s">
        <v>166</v>
      </c>
      <c r="BX290" t="b">
        <v>0</v>
      </c>
      <c r="BY290" s="2">
        <v>44376.857557870368</v>
      </c>
      <c r="CB290" t="b">
        <v>0</v>
      </c>
      <c r="CC290" t="b">
        <v>0</v>
      </c>
      <c r="CF290">
        <v>65000</v>
      </c>
      <c r="CJ290">
        <v>0</v>
      </c>
      <c r="CK290">
        <f>YEAR(tbl_Opportunity[[#This Row],[Close Date]])</f>
        <v>2017</v>
      </c>
    </row>
    <row r="291" spans="1:89">
      <c r="A291" t="s">
        <v>948</v>
      </c>
      <c r="B291" t="b">
        <v>0</v>
      </c>
      <c r="D291" t="b">
        <v>0</v>
      </c>
      <c r="H291" s="1">
        <v>43099</v>
      </c>
      <c r="I291" t="b">
        <v>0</v>
      </c>
      <c r="L291" t="s">
        <v>949</v>
      </c>
      <c r="O291" t="s">
        <v>99</v>
      </c>
      <c r="P291" t="b">
        <v>1</v>
      </c>
      <c r="Q291" s="2">
        <v>42529.532060185185</v>
      </c>
      <c r="R291" s="1"/>
      <c r="S291" t="b">
        <v>0</v>
      </c>
      <c r="U291" s="1"/>
      <c r="V291" t="b">
        <v>0</v>
      </c>
      <c r="W291" s="1">
        <v>42826</v>
      </c>
      <c r="X291">
        <v>4</v>
      </c>
      <c r="Y291">
        <v>2017</v>
      </c>
      <c r="Z291" t="s">
        <v>161</v>
      </c>
      <c r="AA291" t="s">
        <v>161</v>
      </c>
      <c r="AB291" t="b">
        <v>0</v>
      </c>
      <c r="AC291" t="b">
        <v>0</v>
      </c>
      <c r="AE291" t="b">
        <v>0</v>
      </c>
      <c r="AF291" t="b">
        <v>0</v>
      </c>
      <c r="AG291" t="b">
        <v>0</v>
      </c>
      <c r="AH291" t="s">
        <v>382</v>
      </c>
      <c r="AI291" t="b">
        <v>0</v>
      </c>
      <c r="AK291" t="b">
        <v>0</v>
      </c>
      <c r="AL291" s="1"/>
      <c r="AM291" t="s">
        <v>162</v>
      </c>
      <c r="AN291" s="2">
        <v>44320.685057870367</v>
      </c>
      <c r="AP291" s="2"/>
      <c r="AQ291" s="1"/>
      <c r="AS291" t="b">
        <v>0</v>
      </c>
      <c r="AV291" t="s">
        <v>93</v>
      </c>
      <c r="BB291" t="s">
        <v>950</v>
      </c>
      <c r="BD291" t="b">
        <v>0</v>
      </c>
      <c r="BH291" t="s">
        <v>228</v>
      </c>
      <c r="BL291" t="s">
        <v>949</v>
      </c>
      <c r="BQ291" t="s">
        <v>165</v>
      </c>
      <c r="BR291" t="b">
        <v>0</v>
      </c>
      <c r="BT291" t="b">
        <v>0</v>
      </c>
      <c r="BW291" t="s">
        <v>166</v>
      </c>
      <c r="BX291" t="b">
        <v>0</v>
      </c>
      <c r="BY291" s="2">
        <v>44376.857557870368</v>
      </c>
      <c r="CB291" t="b">
        <v>0</v>
      </c>
      <c r="CC291" t="b">
        <v>0</v>
      </c>
      <c r="CF291">
        <v>65000</v>
      </c>
      <c r="CJ291">
        <v>0</v>
      </c>
      <c r="CK291">
        <f>YEAR(tbl_Opportunity[[#This Row],[Close Date]])</f>
        <v>2017</v>
      </c>
    </row>
    <row r="292" spans="1:89">
      <c r="A292" t="s">
        <v>945</v>
      </c>
      <c r="B292" t="b">
        <v>0</v>
      </c>
      <c r="D292" t="b">
        <v>0</v>
      </c>
      <c r="H292" s="1">
        <v>43070</v>
      </c>
      <c r="I292" t="b">
        <v>0</v>
      </c>
      <c r="L292" t="s">
        <v>951</v>
      </c>
      <c r="O292" t="s">
        <v>99</v>
      </c>
      <c r="P292" t="b">
        <v>1</v>
      </c>
      <c r="Q292" s="2">
        <v>42529.532523148147</v>
      </c>
      <c r="R292" s="1"/>
      <c r="S292" t="b">
        <v>0</v>
      </c>
      <c r="U292" s="1"/>
      <c r="V292" t="b">
        <v>0</v>
      </c>
      <c r="W292" s="1">
        <v>42826</v>
      </c>
      <c r="X292">
        <v>4</v>
      </c>
      <c r="Y292">
        <v>2017</v>
      </c>
      <c r="Z292" t="s">
        <v>161</v>
      </c>
      <c r="AA292" t="s">
        <v>161</v>
      </c>
      <c r="AB292" t="b">
        <v>0</v>
      </c>
      <c r="AC292" t="b">
        <v>0</v>
      </c>
      <c r="AE292" t="b">
        <v>0</v>
      </c>
      <c r="AF292" t="b">
        <v>0</v>
      </c>
      <c r="AG292" t="b">
        <v>0</v>
      </c>
      <c r="AH292" t="s">
        <v>382</v>
      </c>
      <c r="AI292" t="b">
        <v>0</v>
      </c>
      <c r="AK292" t="b">
        <v>0</v>
      </c>
      <c r="AL292" s="1"/>
      <c r="AM292" t="s">
        <v>162</v>
      </c>
      <c r="AN292" s="2">
        <v>44320.685057870367</v>
      </c>
      <c r="AP292" s="2"/>
      <c r="AQ292" s="1"/>
      <c r="AS292" t="b">
        <v>0</v>
      </c>
      <c r="AV292" t="s">
        <v>176</v>
      </c>
      <c r="BB292" t="s">
        <v>952</v>
      </c>
      <c r="BD292" t="b">
        <v>0</v>
      </c>
      <c r="BH292" t="s">
        <v>228</v>
      </c>
      <c r="BL292" t="s">
        <v>951</v>
      </c>
      <c r="BQ292" t="s">
        <v>165</v>
      </c>
      <c r="BR292" t="b">
        <v>0</v>
      </c>
      <c r="BT292" t="b">
        <v>0</v>
      </c>
      <c r="BW292" t="s">
        <v>166</v>
      </c>
      <c r="BX292" t="b">
        <v>0</v>
      </c>
      <c r="BY292" s="2">
        <v>44376.857557870368</v>
      </c>
      <c r="CB292" t="b">
        <v>0</v>
      </c>
      <c r="CC292" t="b">
        <v>0</v>
      </c>
      <c r="CF292">
        <v>65000</v>
      </c>
      <c r="CJ292">
        <v>0</v>
      </c>
      <c r="CK292">
        <f>YEAR(tbl_Opportunity[[#This Row],[Close Date]])</f>
        <v>2017</v>
      </c>
    </row>
    <row r="293" spans="1:89">
      <c r="A293" t="s">
        <v>945</v>
      </c>
      <c r="B293" t="b">
        <v>0</v>
      </c>
      <c r="D293" t="b">
        <v>0</v>
      </c>
      <c r="H293" s="1">
        <v>43070</v>
      </c>
      <c r="I293" t="b">
        <v>0</v>
      </c>
      <c r="L293" t="s">
        <v>953</v>
      </c>
      <c r="O293" t="s">
        <v>99</v>
      </c>
      <c r="P293" t="b">
        <v>1</v>
      </c>
      <c r="Q293" s="2">
        <v>42529.534097222226</v>
      </c>
      <c r="R293" s="1"/>
      <c r="S293" t="b">
        <v>0</v>
      </c>
      <c r="U293" s="1"/>
      <c r="V293" t="b">
        <v>0</v>
      </c>
      <c r="W293" s="1">
        <v>42826</v>
      </c>
      <c r="X293">
        <v>4</v>
      </c>
      <c r="Y293">
        <v>2017</v>
      </c>
      <c r="Z293" t="s">
        <v>161</v>
      </c>
      <c r="AA293" t="s">
        <v>161</v>
      </c>
      <c r="AB293" t="b">
        <v>0</v>
      </c>
      <c r="AC293" t="b">
        <v>0</v>
      </c>
      <c r="AE293" t="b">
        <v>0</v>
      </c>
      <c r="AF293" t="b">
        <v>0</v>
      </c>
      <c r="AG293" t="b">
        <v>0</v>
      </c>
      <c r="AH293" t="s">
        <v>382</v>
      </c>
      <c r="AI293" t="b">
        <v>0</v>
      </c>
      <c r="AK293" t="b">
        <v>0</v>
      </c>
      <c r="AL293" s="1"/>
      <c r="AM293" t="s">
        <v>162</v>
      </c>
      <c r="AN293" s="2">
        <v>44320.685219907406</v>
      </c>
      <c r="AP293" s="2"/>
      <c r="AQ293" s="1"/>
      <c r="AS293" t="b">
        <v>0</v>
      </c>
      <c r="AV293" t="s">
        <v>176</v>
      </c>
      <c r="BB293" t="s">
        <v>954</v>
      </c>
      <c r="BD293" t="b">
        <v>0</v>
      </c>
      <c r="BH293" t="s">
        <v>228</v>
      </c>
      <c r="BL293" t="s">
        <v>953</v>
      </c>
      <c r="BQ293" t="s">
        <v>165</v>
      </c>
      <c r="BR293" t="b">
        <v>0</v>
      </c>
      <c r="BT293" t="b">
        <v>0</v>
      </c>
      <c r="BW293" t="s">
        <v>166</v>
      </c>
      <c r="BX293" t="b">
        <v>0</v>
      </c>
      <c r="BY293" s="2">
        <v>44376.857557870368</v>
      </c>
      <c r="CB293" t="b">
        <v>0</v>
      </c>
      <c r="CC293" t="b">
        <v>0</v>
      </c>
      <c r="CF293">
        <v>65000</v>
      </c>
      <c r="CJ293">
        <v>0</v>
      </c>
      <c r="CK293">
        <f>YEAR(tbl_Opportunity[[#This Row],[Close Date]])</f>
        <v>2017</v>
      </c>
    </row>
    <row r="294" spans="1:89">
      <c r="A294" t="s">
        <v>955</v>
      </c>
      <c r="B294" t="b">
        <v>0</v>
      </c>
      <c r="D294" t="b">
        <v>0</v>
      </c>
      <c r="H294" s="1">
        <v>43099</v>
      </c>
      <c r="I294" t="b">
        <v>0</v>
      </c>
      <c r="O294" t="s">
        <v>99</v>
      </c>
      <c r="P294" t="b">
        <v>1</v>
      </c>
      <c r="Q294" s="2">
        <v>42529.534756944442</v>
      </c>
      <c r="R294" s="1"/>
      <c r="S294" t="b">
        <v>0</v>
      </c>
      <c r="U294" s="1"/>
      <c r="V294" t="b">
        <v>0</v>
      </c>
      <c r="W294" s="1">
        <v>42826</v>
      </c>
      <c r="X294">
        <v>4</v>
      </c>
      <c r="Y294">
        <v>2017</v>
      </c>
      <c r="Z294" t="s">
        <v>161</v>
      </c>
      <c r="AA294" t="s">
        <v>161</v>
      </c>
      <c r="AB294" t="b">
        <v>0</v>
      </c>
      <c r="AC294" t="b">
        <v>0</v>
      </c>
      <c r="AE294" t="b">
        <v>0</v>
      </c>
      <c r="AF294" t="b">
        <v>0</v>
      </c>
      <c r="AG294" t="b">
        <v>0</v>
      </c>
      <c r="AH294" t="s">
        <v>382</v>
      </c>
      <c r="AI294" t="b">
        <v>0</v>
      </c>
      <c r="AK294" t="b">
        <v>0</v>
      </c>
      <c r="AL294" s="1"/>
      <c r="AM294" t="s">
        <v>162</v>
      </c>
      <c r="AN294" s="2">
        <v>44320.685057870367</v>
      </c>
      <c r="AP294" s="2"/>
      <c r="AQ294" s="1"/>
      <c r="AS294" t="b">
        <v>0</v>
      </c>
      <c r="AV294" t="s">
        <v>112</v>
      </c>
      <c r="BB294" t="s">
        <v>956</v>
      </c>
      <c r="BD294" t="b">
        <v>0</v>
      </c>
      <c r="BH294" t="s">
        <v>228</v>
      </c>
      <c r="BL294" t="s">
        <v>957</v>
      </c>
      <c r="BQ294" t="s">
        <v>165</v>
      </c>
      <c r="BR294" t="b">
        <v>0</v>
      </c>
      <c r="BT294" t="b">
        <v>0</v>
      </c>
      <c r="BW294" t="s">
        <v>166</v>
      </c>
      <c r="BX294" t="b">
        <v>0</v>
      </c>
      <c r="BY294" s="2">
        <v>44376.857557870368</v>
      </c>
      <c r="CB294" t="b">
        <v>0</v>
      </c>
      <c r="CC294" t="b">
        <v>0</v>
      </c>
      <c r="CF294">
        <v>65000</v>
      </c>
      <c r="CJ294">
        <v>0</v>
      </c>
      <c r="CK294">
        <f>YEAR(tbl_Opportunity[[#This Row],[Close Date]])</f>
        <v>2017</v>
      </c>
    </row>
    <row r="295" spans="1:89">
      <c r="A295" t="s">
        <v>958</v>
      </c>
      <c r="B295" t="b">
        <v>0</v>
      </c>
      <c r="D295" t="b">
        <v>0</v>
      </c>
      <c r="H295" s="1">
        <v>43099</v>
      </c>
      <c r="I295" t="b">
        <v>0</v>
      </c>
      <c r="L295" t="s">
        <v>959</v>
      </c>
      <c r="O295" t="s">
        <v>99</v>
      </c>
      <c r="P295" t="b">
        <v>1</v>
      </c>
      <c r="Q295" s="2">
        <v>42529.535173611112</v>
      </c>
      <c r="R295" s="1"/>
      <c r="S295" t="b">
        <v>0</v>
      </c>
      <c r="U295" s="1"/>
      <c r="V295" t="b">
        <v>0</v>
      </c>
      <c r="W295" s="1">
        <v>42826</v>
      </c>
      <c r="X295">
        <v>4</v>
      </c>
      <c r="Y295">
        <v>2017</v>
      </c>
      <c r="Z295" t="s">
        <v>161</v>
      </c>
      <c r="AA295" t="s">
        <v>161</v>
      </c>
      <c r="AB295" t="b">
        <v>0</v>
      </c>
      <c r="AC295" t="b">
        <v>0</v>
      </c>
      <c r="AE295" t="b">
        <v>0</v>
      </c>
      <c r="AF295" t="b">
        <v>0</v>
      </c>
      <c r="AG295" t="b">
        <v>0</v>
      </c>
      <c r="AH295" t="s">
        <v>210</v>
      </c>
      <c r="AI295" t="b">
        <v>0</v>
      </c>
      <c r="AK295" t="b">
        <v>0</v>
      </c>
      <c r="AL295" s="1"/>
      <c r="AM295" t="s">
        <v>162</v>
      </c>
      <c r="AN295" s="2">
        <v>44320.685219907406</v>
      </c>
      <c r="AP295" s="2"/>
      <c r="AQ295" s="1"/>
      <c r="AS295" t="b">
        <v>0</v>
      </c>
      <c r="AV295" t="s">
        <v>93</v>
      </c>
      <c r="BB295" t="s">
        <v>960</v>
      </c>
      <c r="BD295" t="b">
        <v>0</v>
      </c>
      <c r="BH295" t="s">
        <v>228</v>
      </c>
      <c r="BL295" t="s">
        <v>959</v>
      </c>
      <c r="BQ295" t="s">
        <v>165</v>
      </c>
      <c r="BR295" t="b">
        <v>0</v>
      </c>
      <c r="BT295" t="b">
        <v>0</v>
      </c>
      <c r="BW295" t="s">
        <v>166</v>
      </c>
      <c r="BX295" t="b">
        <v>0</v>
      </c>
      <c r="BY295" s="2">
        <v>44376.857557870368</v>
      </c>
      <c r="CB295" t="b">
        <v>0</v>
      </c>
      <c r="CC295" t="b">
        <v>0</v>
      </c>
      <c r="CF295">
        <v>65000</v>
      </c>
      <c r="CJ295">
        <v>0</v>
      </c>
      <c r="CK295">
        <f>YEAR(tbl_Opportunity[[#This Row],[Close Date]])</f>
        <v>2017</v>
      </c>
    </row>
    <row r="296" spans="1:89">
      <c r="A296" t="s">
        <v>961</v>
      </c>
      <c r="B296" t="b">
        <v>0</v>
      </c>
      <c r="D296" t="b">
        <v>0</v>
      </c>
      <c r="H296" s="1">
        <v>43008</v>
      </c>
      <c r="I296" t="b">
        <v>0</v>
      </c>
      <c r="L296" t="s">
        <v>962</v>
      </c>
      <c r="O296" t="s">
        <v>99</v>
      </c>
      <c r="P296" t="b">
        <v>1</v>
      </c>
      <c r="Q296" s="2">
        <v>42529.535497685189</v>
      </c>
      <c r="R296" s="1"/>
      <c r="S296" t="b">
        <v>0</v>
      </c>
      <c r="U296" s="1"/>
      <c r="V296" t="b">
        <v>0</v>
      </c>
      <c r="W296" s="1">
        <v>42795</v>
      </c>
      <c r="X296">
        <v>3</v>
      </c>
      <c r="Y296">
        <v>2017</v>
      </c>
      <c r="Z296" t="s">
        <v>161</v>
      </c>
      <c r="AA296" t="s">
        <v>161</v>
      </c>
      <c r="AB296" t="b">
        <v>0</v>
      </c>
      <c r="AC296" t="b">
        <v>0</v>
      </c>
      <c r="AE296" t="b">
        <v>0</v>
      </c>
      <c r="AF296" t="b">
        <v>0</v>
      </c>
      <c r="AG296" t="b">
        <v>0</v>
      </c>
      <c r="AH296" t="s">
        <v>210</v>
      </c>
      <c r="AI296" t="b">
        <v>0</v>
      </c>
      <c r="AK296" t="b">
        <v>0</v>
      </c>
      <c r="AL296" s="1"/>
      <c r="AM296" t="s">
        <v>162</v>
      </c>
      <c r="AN296" s="2">
        <v>44320.685057870367</v>
      </c>
      <c r="AP296" s="2"/>
      <c r="AQ296" s="1"/>
      <c r="AS296" t="b">
        <v>0</v>
      </c>
      <c r="AV296" t="s">
        <v>176</v>
      </c>
      <c r="BB296" t="s">
        <v>963</v>
      </c>
      <c r="BD296" t="b">
        <v>0</v>
      </c>
      <c r="BH296" t="s">
        <v>228</v>
      </c>
      <c r="BL296" t="s">
        <v>962</v>
      </c>
      <c r="BQ296" t="s">
        <v>165</v>
      </c>
      <c r="BR296" t="b">
        <v>0</v>
      </c>
      <c r="BT296" t="b">
        <v>0</v>
      </c>
      <c r="BW296" t="s">
        <v>166</v>
      </c>
      <c r="BX296" t="b">
        <v>0</v>
      </c>
      <c r="BY296" s="2">
        <v>44376.857557870368</v>
      </c>
      <c r="CB296" t="b">
        <v>0</v>
      </c>
      <c r="CC296" t="b">
        <v>0</v>
      </c>
      <c r="CF296">
        <v>65000</v>
      </c>
      <c r="CJ296">
        <v>0</v>
      </c>
      <c r="CK296">
        <f>YEAR(tbl_Opportunity[[#This Row],[Close Date]])</f>
        <v>2017</v>
      </c>
    </row>
    <row r="297" spans="1:89">
      <c r="A297" t="s">
        <v>964</v>
      </c>
      <c r="B297" t="b">
        <v>0</v>
      </c>
      <c r="D297" t="b">
        <v>0</v>
      </c>
      <c r="H297" s="1">
        <v>43099</v>
      </c>
      <c r="I297" t="b">
        <v>0</v>
      </c>
      <c r="L297" t="s">
        <v>965</v>
      </c>
      <c r="O297" t="s">
        <v>99</v>
      </c>
      <c r="P297" t="b">
        <v>1</v>
      </c>
      <c r="Q297" s="2">
        <v>42529.535833333335</v>
      </c>
      <c r="R297" s="1"/>
      <c r="S297" t="b">
        <v>0</v>
      </c>
      <c r="U297" s="1"/>
      <c r="V297" t="b">
        <v>0</v>
      </c>
      <c r="W297" s="1">
        <v>42826</v>
      </c>
      <c r="X297">
        <v>4</v>
      </c>
      <c r="Y297">
        <v>2017</v>
      </c>
      <c r="Z297" t="s">
        <v>161</v>
      </c>
      <c r="AA297" t="s">
        <v>161</v>
      </c>
      <c r="AB297" t="b">
        <v>0</v>
      </c>
      <c r="AC297" t="b">
        <v>0</v>
      </c>
      <c r="AE297" t="b">
        <v>0</v>
      </c>
      <c r="AF297" t="b">
        <v>0</v>
      </c>
      <c r="AG297" t="b">
        <v>0</v>
      </c>
      <c r="AH297" t="s">
        <v>210</v>
      </c>
      <c r="AI297" t="b">
        <v>0</v>
      </c>
      <c r="AK297" t="b">
        <v>0</v>
      </c>
      <c r="AL297" s="1"/>
      <c r="AM297" t="s">
        <v>162</v>
      </c>
      <c r="AN297" s="2">
        <v>44320.685057870367</v>
      </c>
      <c r="AP297" s="2"/>
      <c r="AQ297" s="1"/>
      <c r="AS297" t="b">
        <v>0</v>
      </c>
      <c r="AV297" t="s">
        <v>93</v>
      </c>
      <c r="BB297" t="s">
        <v>966</v>
      </c>
      <c r="BD297" t="b">
        <v>0</v>
      </c>
      <c r="BH297" t="s">
        <v>228</v>
      </c>
      <c r="BL297" t="s">
        <v>965</v>
      </c>
      <c r="BQ297" t="s">
        <v>165</v>
      </c>
      <c r="BR297" t="b">
        <v>0</v>
      </c>
      <c r="BT297" t="b">
        <v>0</v>
      </c>
      <c r="BW297" t="s">
        <v>166</v>
      </c>
      <c r="BX297" t="b">
        <v>0</v>
      </c>
      <c r="BY297" s="2">
        <v>44376.857557870368</v>
      </c>
      <c r="CB297" t="b">
        <v>0</v>
      </c>
      <c r="CC297" t="b">
        <v>0</v>
      </c>
      <c r="CF297">
        <v>65000</v>
      </c>
      <c r="CJ297">
        <v>0</v>
      </c>
      <c r="CK297">
        <f>YEAR(tbl_Opportunity[[#This Row],[Close Date]])</f>
        <v>2017</v>
      </c>
    </row>
    <row r="298" spans="1:89">
      <c r="A298" t="s">
        <v>967</v>
      </c>
      <c r="B298" t="b">
        <v>0</v>
      </c>
      <c r="D298" t="b">
        <v>0</v>
      </c>
      <c r="H298" s="1">
        <v>43099</v>
      </c>
      <c r="I298" t="b">
        <v>0</v>
      </c>
      <c r="L298" t="s">
        <v>968</v>
      </c>
      <c r="O298" t="s">
        <v>99</v>
      </c>
      <c r="P298" t="b">
        <v>1</v>
      </c>
      <c r="Q298" s="2">
        <v>42529.536597222221</v>
      </c>
      <c r="R298" s="1"/>
      <c r="S298" t="b">
        <v>0</v>
      </c>
      <c r="U298" s="1"/>
      <c r="V298" t="b">
        <v>0</v>
      </c>
      <c r="W298" s="1">
        <v>42826</v>
      </c>
      <c r="X298">
        <v>4</v>
      </c>
      <c r="Y298">
        <v>2017</v>
      </c>
      <c r="Z298" t="s">
        <v>161</v>
      </c>
      <c r="AA298" t="s">
        <v>161</v>
      </c>
      <c r="AB298" t="b">
        <v>0</v>
      </c>
      <c r="AC298" t="b">
        <v>0</v>
      </c>
      <c r="AE298" t="b">
        <v>0</v>
      </c>
      <c r="AF298" t="b">
        <v>0</v>
      </c>
      <c r="AG298" t="b">
        <v>0</v>
      </c>
      <c r="AH298" t="s">
        <v>121</v>
      </c>
      <c r="AI298" t="b">
        <v>0</v>
      </c>
      <c r="AK298" t="b">
        <v>0</v>
      </c>
      <c r="AL298" s="1"/>
      <c r="AM298" t="s">
        <v>162</v>
      </c>
      <c r="AN298" s="2">
        <v>44320.685219907406</v>
      </c>
      <c r="AP298" s="2"/>
      <c r="AQ298" s="1"/>
      <c r="AS298" t="b">
        <v>0</v>
      </c>
      <c r="AV298" t="s">
        <v>93</v>
      </c>
      <c r="BB298" t="s">
        <v>969</v>
      </c>
      <c r="BD298" t="b">
        <v>0</v>
      </c>
      <c r="BH298" t="s">
        <v>228</v>
      </c>
      <c r="BL298" t="s">
        <v>968</v>
      </c>
      <c r="BQ298" t="s">
        <v>165</v>
      </c>
      <c r="BR298" t="b">
        <v>0</v>
      </c>
      <c r="BT298" t="b">
        <v>0</v>
      </c>
      <c r="BW298" t="s">
        <v>166</v>
      </c>
      <c r="BX298" t="b">
        <v>0</v>
      </c>
      <c r="BY298" s="2">
        <v>44376.857557870368</v>
      </c>
      <c r="CB298" t="b">
        <v>0</v>
      </c>
      <c r="CC298" t="b">
        <v>0</v>
      </c>
      <c r="CF298">
        <v>65000</v>
      </c>
      <c r="CJ298">
        <v>0</v>
      </c>
      <c r="CK298">
        <f>YEAR(tbl_Opportunity[[#This Row],[Close Date]])</f>
        <v>2017</v>
      </c>
    </row>
    <row r="299" spans="1:89">
      <c r="A299" t="s">
        <v>970</v>
      </c>
      <c r="B299" t="b">
        <v>0</v>
      </c>
      <c r="D299" t="b">
        <v>0</v>
      </c>
      <c r="H299" s="1">
        <v>43099</v>
      </c>
      <c r="I299" t="b">
        <v>0</v>
      </c>
      <c r="L299" t="s">
        <v>971</v>
      </c>
      <c r="O299" t="s">
        <v>99</v>
      </c>
      <c r="P299" t="b">
        <v>1</v>
      </c>
      <c r="Q299" s="2">
        <v>42529.537118055552</v>
      </c>
      <c r="R299" s="1"/>
      <c r="S299" t="b">
        <v>0</v>
      </c>
      <c r="U299" s="1"/>
      <c r="V299" t="b">
        <v>0</v>
      </c>
      <c r="W299" s="1">
        <v>42826</v>
      </c>
      <c r="X299">
        <v>4</v>
      </c>
      <c r="Y299">
        <v>2017</v>
      </c>
      <c r="Z299" t="s">
        <v>161</v>
      </c>
      <c r="AA299" t="s">
        <v>161</v>
      </c>
      <c r="AB299" t="b">
        <v>0</v>
      </c>
      <c r="AC299" t="b">
        <v>0</v>
      </c>
      <c r="AE299" t="b">
        <v>0</v>
      </c>
      <c r="AF299" t="b">
        <v>0</v>
      </c>
      <c r="AG299" t="b">
        <v>0</v>
      </c>
      <c r="AH299" t="s">
        <v>121</v>
      </c>
      <c r="AI299" t="b">
        <v>0</v>
      </c>
      <c r="AK299" t="b">
        <v>0</v>
      </c>
      <c r="AL299" s="1"/>
      <c r="AM299" t="s">
        <v>162</v>
      </c>
      <c r="AN299" s="2">
        <v>44320.685057870367</v>
      </c>
      <c r="AP299" s="2"/>
      <c r="AQ299" s="1"/>
      <c r="AS299" t="b">
        <v>0</v>
      </c>
      <c r="AV299" t="s">
        <v>176</v>
      </c>
      <c r="BB299" t="s">
        <v>972</v>
      </c>
      <c r="BD299" t="b">
        <v>0</v>
      </c>
      <c r="BH299" t="s">
        <v>228</v>
      </c>
      <c r="BL299" t="s">
        <v>971</v>
      </c>
      <c r="BQ299" t="s">
        <v>165</v>
      </c>
      <c r="BR299" t="b">
        <v>0</v>
      </c>
      <c r="BT299" t="b">
        <v>0</v>
      </c>
      <c r="BW299" t="s">
        <v>166</v>
      </c>
      <c r="BX299" t="b">
        <v>0</v>
      </c>
      <c r="BY299" s="2">
        <v>44376.857557870368</v>
      </c>
      <c r="CB299" t="b">
        <v>0</v>
      </c>
      <c r="CC299" t="b">
        <v>0</v>
      </c>
      <c r="CF299">
        <v>65000</v>
      </c>
      <c r="CJ299">
        <v>0</v>
      </c>
      <c r="CK299">
        <f>YEAR(tbl_Opportunity[[#This Row],[Close Date]])</f>
        <v>2017</v>
      </c>
    </row>
    <row r="300" spans="1:89">
      <c r="A300" t="s">
        <v>973</v>
      </c>
      <c r="B300" t="b">
        <v>0</v>
      </c>
      <c r="D300" t="b">
        <v>0</v>
      </c>
      <c r="H300" s="1">
        <v>43099</v>
      </c>
      <c r="I300" t="b">
        <v>0</v>
      </c>
      <c r="L300" t="s">
        <v>974</v>
      </c>
      <c r="O300" t="s">
        <v>99</v>
      </c>
      <c r="P300" t="b">
        <v>1</v>
      </c>
      <c r="Q300" s="2">
        <v>42529.537442129629</v>
      </c>
      <c r="R300" s="1"/>
      <c r="S300" t="b">
        <v>0</v>
      </c>
      <c r="U300" s="1"/>
      <c r="V300" t="b">
        <v>0</v>
      </c>
      <c r="W300" s="1">
        <v>42826</v>
      </c>
      <c r="X300">
        <v>4</v>
      </c>
      <c r="Y300">
        <v>2017</v>
      </c>
      <c r="Z300" t="s">
        <v>161</v>
      </c>
      <c r="AA300" t="s">
        <v>161</v>
      </c>
      <c r="AB300" t="b">
        <v>0</v>
      </c>
      <c r="AC300" t="b">
        <v>0</v>
      </c>
      <c r="AE300" t="b">
        <v>0</v>
      </c>
      <c r="AF300" t="b">
        <v>0</v>
      </c>
      <c r="AG300" t="b">
        <v>0</v>
      </c>
      <c r="AH300" t="s">
        <v>219</v>
      </c>
      <c r="AI300" t="b">
        <v>0</v>
      </c>
      <c r="AK300" t="b">
        <v>0</v>
      </c>
      <c r="AL300" s="1"/>
      <c r="AM300" t="s">
        <v>162</v>
      </c>
      <c r="AN300" s="2">
        <v>44320.685219907406</v>
      </c>
      <c r="AP300" s="2"/>
      <c r="AQ300" s="1"/>
      <c r="AS300" t="b">
        <v>0</v>
      </c>
      <c r="AV300" t="s">
        <v>93</v>
      </c>
      <c r="BB300" t="s">
        <v>975</v>
      </c>
      <c r="BD300" t="b">
        <v>0</v>
      </c>
      <c r="BH300" t="s">
        <v>228</v>
      </c>
      <c r="BL300" t="s">
        <v>974</v>
      </c>
      <c r="BQ300" t="s">
        <v>165</v>
      </c>
      <c r="BR300" t="b">
        <v>0</v>
      </c>
      <c r="BT300" t="b">
        <v>0</v>
      </c>
      <c r="BW300" t="s">
        <v>166</v>
      </c>
      <c r="BX300" t="b">
        <v>0</v>
      </c>
      <c r="BY300" s="2">
        <v>44376.857557870368</v>
      </c>
      <c r="CB300" t="b">
        <v>0</v>
      </c>
      <c r="CC300" t="b">
        <v>0</v>
      </c>
      <c r="CF300">
        <v>65000</v>
      </c>
      <c r="CJ300">
        <v>0</v>
      </c>
      <c r="CK300">
        <f>YEAR(tbl_Opportunity[[#This Row],[Close Date]])</f>
        <v>2017</v>
      </c>
    </row>
    <row r="301" spans="1:89">
      <c r="A301" t="s">
        <v>976</v>
      </c>
      <c r="B301" t="b">
        <v>0</v>
      </c>
      <c r="D301" t="b">
        <v>0</v>
      </c>
      <c r="H301" s="1">
        <v>43099</v>
      </c>
      <c r="I301" t="b">
        <v>0</v>
      </c>
      <c r="L301" t="s">
        <v>977</v>
      </c>
      <c r="O301" t="s">
        <v>99</v>
      </c>
      <c r="P301" t="b">
        <v>1</v>
      </c>
      <c r="Q301" s="2">
        <v>42529.538229166668</v>
      </c>
      <c r="R301" s="1"/>
      <c r="S301" t="b">
        <v>0</v>
      </c>
      <c r="U301" s="1"/>
      <c r="V301" t="b">
        <v>0</v>
      </c>
      <c r="W301" s="1">
        <v>42826</v>
      </c>
      <c r="X301">
        <v>4</v>
      </c>
      <c r="Y301">
        <v>2017</v>
      </c>
      <c r="Z301" t="s">
        <v>161</v>
      </c>
      <c r="AA301" t="s">
        <v>161</v>
      </c>
      <c r="AB301" t="b">
        <v>0</v>
      </c>
      <c r="AC301" t="b">
        <v>0</v>
      </c>
      <c r="AE301" t="b">
        <v>0</v>
      </c>
      <c r="AF301" t="b">
        <v>0</v>
      </c>
      <c r="AG301" t="b">
        <v>0</v>
      </c>
      <c r="AH301" t="s">
        <v>219</v>
      </c>
      <c r="AI301" t="b">
        <v>0</v>
      </c>
      <c r="AK301" t="b">
        <v>0</v>
      </c>
      <c r="AL301" s="1"/>
      <c r="AM301" t="s">
        <v>162</v>
      </c>
      <c r="AN301" s="2">
        <v>44320.685057870367</v>
      </c>
      <c r="AP301" s="2"/>
      <c r="AQ301" s="1"/>
      <c r="AS301" t="b">
        <v>0</v>
      </c>
      <c r="AV301" t="s">
        <v>93</v>
      </c>
      <c r="BB301" t="s">
        <v>978</v>
      </c>
      <c r="BD301" t="b">
        <v>0</v>
      </c>
      <c r="BH301" t="s">
        <v>228</v>
      </c>
      <c r="BL301" t="s">
        <v>977</v>
      </c>
      <c r="BQ301" t="s">
        <v>165</v>
      </c>
      <c r="BR301" t="b">
        <v>0</v>
      </c>
      <c r="BT301" t="b">
        <v>0</v>
      </c>
      <c r="BW301" t="s">
        <v>166</v>
      </c>
      <c r="BX301" t="b">
        <v>0</v>
      </c>
      <c r="BY301" s="2">
        <v>44376.857557870368</v>
      </c>
      <c r="CB301" t="b">
        <v>0</v>
      </c>
      <c r="CC301" t="b">
        <v>0</v>
      </c>
      <c r="CF301">
        <v>65000</v>
      </c>
      <c r="CJ301">
        <v>0</v>
      </c>
      <c r="CK301">
        <f>YEAR(tbl_Opportunity[[#This Row],[Close Date]])</f>
        <v>2017</v>
      </c>
    </row>
    <row r="302" spans="1:89">
      <c r="A302" t="s">
        <v>979</v>
      </c>
      <c r="B302" t="b">
        <v>0</v>
      </c>
      <c r="D302" t="b">
        <v>0</v>
      </c>
      <c r="H302" s="1">
        <v>43099</v>
      </c>
      <c r="I302" t="b">
        <v>0</v>
      </c>
      <c r="L302" t="s">
        <v>980</v>
      </c>
      <c r="O302" t="s">
        <v>99</v>
      </c>
      <c r="P302" t="b">
        <v>1</v>
      </c>
      <c r="Q302" s="2">
        <v>42529.538877314815</v>
      </c>
      <c r="R302" s="1"/>
      <c r="S302" t="b">
        <v>0</v>
      </c>
      <c r="U302" s="1"/>
      <c r="V302" t="b">
        <v>0</v>
      </c>
      <c r="W302" s="1">
        <v>42826</v>
      </c>
      <c r="X302">
        <v>4</v>
      </c>
      <c r="Y302">
        <v>2017</v>
      </c>
      <c r="Z302" t="s">
        <v>161</v>
      </c>
      <c r="AA302" t="s">
        <v>161</v>
      </c>
      <c r="AB302" t="b">
        <v>0</v>
      </c>
      <c r="AC302" t="b">
        <v>0</v>
      </c>
      <c r="AE302" t="b">
        <v>0</v>
      </c>
      <c r="AF302" t="b">
        <v>0</v>
      </c>
      <c r="AG302" t="b">
        <v>0</v>
      </c>
      <c r="AH302" t="s">
        <v>219</v>
      </c>
      <c r="AI302" t="b">
        <v>0</v>
      </c>
      <c r="AK302" t="b">
        <v>0</v>
      </c>
      <c r="AL302" s="1"/>
      <c r="AM302" t="s">
        <v>162</v>
      </c>
      <c r="AN302" s="2">
        <v>44320.685057870367</v>
      </c>
      <c r="AP302" s="2"/>
      <c r="AQ302" s="1"/>
      <c r="AS302" t="b">
        <v>0</v>
      </c>
      <c r="AV302" t="s">
        <v>93</v>
      </c>
      <c r="BB302" t="s">
        <v>981</v>
      </c>
      <c r="BD302" t="b">
        <v>0</v>
      </c>
      <c r="BH302" t="s">
        <v>228</v>
      </c>
      <c r="BL302" t="s">
        <v>980</v>
      </c>
      <c r="BQ302" t="s">
        <v>165</v>
      </c>
      <c r="BR302" t="b">
        <v>0</v>
      </c>
      <c r="BT302" t="b">
        <v>0</v>
      </c>
      <c r="BW302" t="s">
        <v>166</v>
      </c>
      <c r="BX302" t="b">
        <v>0</v>
      </c>
      <c r="BY302" s="2">
        <v>44376.857557870368</v>
      </c>
      <c r="CB302" t="b">
        <v>0</v>
      </c>
      <c r="CC302" t="b">
        <v>0</v>
      </c>
      <c r="CF302">
        <v>65000</v>
      </c>
      <c r="CJ302">
        <v>0</v>
      </c>
      <c r="CK302">
        <f>YEAR(tbl_Opportunity[[#This Row],[Close Date]])</f>
        <v>2017</v>
      </c>
    </row>
    <row r="303" spans="1:89">
      <c r="A303" t="s">
        <v>982</v>
      </c>
      <c r="B303" t="b">
        <v>0</v>
      </c>
      <c r="D303" t="b">
        <v>0</v>
      </c>
      <c r="H303" s="1">
        <v>42551</v>
      </c>
      <c r="I303" t="b">
        <v>1</v>
      </c>
      <c r="J303" t="s">
        <v>111</v>
      </c>
      <c r="L303" t="s">
        <v>983</v>
      </c>
      <c r="O303" t="s">
        <v>332</v>
      </c>
      <c r="P303" t="b">
        <v>1</v>
      </c>
      <c r="Q303" s="2">
        <v>42529.60601851852</v>
      </c>
      <c r="R303" s="1"/>
      <c r="S303" t="b">
        <v>0</v>
      </c>
      <c r="U303" s="1"/>
      <c r="V303" t="b">
        <v>0</v>
      </c>
      <c r="W303" s="1">
        <v>42401</v>
      </c>
      <c r="X303">
        <v>2</v>
      </c>
      <c r="Y303">
        <v>2016</v>
      </c>
      <c r="Z303" t="s">
        <v>90</v>
      </c>
      <c r="AA303" t="s">
        <v>90</v>
      </c>
      <c r="AB303" t="b">
        <v>0</v>
      </c>
      <c r="AC303" t="b">
        <v>0</v>
      </c>
      <c r="AE303" t="b">
        <v>0</v>
      </c>
      <c r="AF303" t="b">
        <v>0</v>
      </c>
      <c r="AG303" t="b">
        <v>0</v>
      </c>
      <c r="AH303" t="s">
        <v>219</v>
      </c>
      <c r="AI303" t="b">
        <v>0</v>
      </c>
      <c r="AK303" t="b">
        <v>0</v>
      </c>
      <c r="AL303" s="1"/>
      <c r="AM303" t="s">
        <v>92</v>
      </c>
      <c r="AN303" s="2">
        <v>44091.6171875</v>
      </c>
      <c r="AP303" s="2">
        <v>43836.76290509259</v>
      </c>
      <c r="AQ303" s="1"/>
      <c r="AS303" t="b">
        <v>0</v>
      </c>
      <c r="AV303" t="s">
        <v>93</v>
      </c>
      <c r="BB303" t="s">
        <v>984</v>
      </c>
      <c r="BD303" t="b">
        <v>0</v>
      </c>
      <c r="BH303" t="s">
        <v>332</v>
      </c>
      <c r="BJ303" t="s">
        <v>95</v>
      </c>
      <c r="BL303" t="s">
        <v>983</v>
      </c>
      <c r="BQ303" t="s">
        <v>96</v>
      </c>
      <c r="BR303" t="b">
        <v>0</v>
      </c>
      <c r="BT303" t="b">
        <v>0</v>
      </c>
      <c r="BW303" t="s">
        <v>97</v>
      </c>
      <c r="BX303" t="b">
        <v>0</v>
      </c>
      <c r="BY303" s="2">
        <v>44376.857557870368</v>
      </c>
      <c r="CB303" t="b">
        <v>0</v>
      </c>
      <c r="CC303" t="b">
        <v>0</v>
      </c>
      <c r="CI303">
        <v>0</v>
      </c>
      <c r="CJ303">
        <v>0</v>
      </c>
      <c r="CK303">
        <f>YEAR(tbl_Opportunity[[#This Row],[Close Date]])</f>
        <v>2016</v>
      </c>
    </row>
    <row r="304" spans="1:89">
      <c r="A304" t="s">
        <v>982</v>
      </c>
      <c r="B304" t="b">
        <v>0</v>
      </c>
      <c r="D304" t="b">
        <v>0</v>
      </c>
      <c r="H304" s="1">
        <v>43977</v>
      </c>
      <c r="I304" t="b">
        <v>1</v>
      </c>
      <c r="J304" t="s">
        <v>193</v>
      </c>
      <c r="O304" t="s">
        <v>332</v>
      </c>
      <c r="P304" t="b">
        <v>0</v>
      </c>
      <c r="Q304" s="2">
        <v>42529.607268518521</v>
      </c>
      <c r="R304" s="1"/>
      <c r="S304" t="b">
        <v>0</v>
      </c>
      <c r="U304" s="1"/>
      <c r="V304" t="b">
        <v>0</v>
      </c>
      <c r="W304" s="1">
        <v>43862</v>
      </c>
      <c r="X304">
        <v>2</v>
      </c>
      <c r="Y304">
        <v>2020</v>
      </c>
      <c r="Z304" t="s">
        <v>90</v>
      </c>
      <c r="AA304" t="s">
        <v>90</v>
      </c>
      <c r="AB304" t="b">
        <v>0</v>
      </c>
      <c r="AC304" t="b">
        <v>0</v>
      </c>
      <c r="AE304" t="b">
        <v>1</v>
      </c>
      <c r="AF304" t="b">
        <v>0</v>
      </c>
      <c r="AG304" t="b">
        <v>0</v>
      </c>
      <c r="AH304" t="s">
        <v>219</v>
      </c>
      <c r="AI304" t="b">
        <v>0</v>
      </c>
      <c r="AK304" t="b">
        <v>0</v>
      </c>
      <c r="AL304" s="1"/>
      <c r="AM304" t="s">
        <v>162</v>
      </c>
      <c r="AN304" s="2">
        <v>44297.8278587963</v>
      </c>
      <c r="AP304" s="2">
        <v>43977.640300925923</v>
      </c>
      <c r="AQ304" s="1"/>
      <c r="AS304" t="b">
        <v>0</v>
      </c>
      <c r="AV304" t="s">
        <v>153</v>
      </c>
      <c r="BB304" t="s">
        <v>985</v>
      </c>
      <c r="BD304" t="b">
        <v>0</v>
      </c>
      <c r="BH304" t="s">
        <v>332</v>
      </c>
      <c r="BI304" t="s">
        <v>150</v>
      </c>
      <c r="BQ304" t="s">
        <v>96</v>
      </c>
      <c r="BR304" t="b">
        <v>0</v>
      </c>
      <c r="BT304" t="b">
        <v>0</v>
      </c>
      <c r="BW304" t="s">
        <v>97</v>
      </c>
      <c r="BX304" t="b">
        <v>0</v>
      </c>
      <c r="BY304" s="2">
        <v>44376.857557870368</v>
      </c>
      <c r="CB304" t="b">
        <v>0</v>
      </c>
      <c r="CC304" t="b">
        <v>0</v>
      </c>
      <c r="CF304">
        <v>71625</v>
      </c>
      <c r="CH304">
        <v>0</v>
      </c>
      <c r="CI304">
        <v>0</v>
      </c>
      <c r="CJ304">
        <v>0</v>
      </c>
      <c r="CK304">
        <f>YEAR(tbl_Opportunity[[#This Row],[Close Date]])</f>
        <v>2020</v>
      </c>
    </row>
    <row r="305" spans="1:89">
      <c r="A305" t="s">
        <v>986</v>
      </c>
      <c r="B305" t="b">
        <v>0</v>
      </c>
      <c r="D305" t="b">
        <v>0</v>
      </c>
      <c r="H305" s="1">
        <v>43070</v>
      </c>
      <c r="I305" t="b">
        <v>0</v>
      </c>
      <c r="L305" t="s">
        <v>987</v>
      </c>
      <c r="O305" t="s">
        <v>228</v>
      </c>
      <c r="P305" t="b">
        <v>1</v>
      </c>
      <c r="Q305" s="2">
        <v>42530.359409722223</v>
      </c>
      <c r="R305" s="1"/>
      <c r="S305" t="b">
        <v>0</v>
      </c>
      <c r="U305" s="1"/>
      <c r="V305" t="b">
        <v>0</v>
      </c>
      <c r="W305" s="1">
        <v>42826</v>
      </c>
      <c r="X305">
        <v>4</v>
      </c>
      <c r="Y305">
        <v>2017</v>
      </c>
      <c r="Z305" t="s">
        <v>161</v>
      </c>
      <c r="AA305" t="s">
        <v>161</v>
      </c>
      <c r="AB305" t="b">
        <v>0</v>
      </c>
      <c r="AC305" t="b">
        <v>0</v>
      </c>
      <c r="AE305" t="b">
        <v>0</v>
      </c>
      <c r="AF305" t="b">
        <v>0</v>
      </c>
      <c r="AG305" t="b">
        <v>0</v>
      </c>
      <c r="AH305" t="s">
        <v>219</v>
      </c>
      <c r="AI305" t="b">
        <v>0</v>
      </c>
      <c r="AK305" t="b">
        <v>0</v>
      </c>
      <c r="AL305" s="1"/>
      <c r="AM305" t="s">
        <v>162</v>
      </c>
      <c r="AN305" s="2">
        <v>44320.675474537034</v>
      </c>
      <c r="AP305" s="2"/>
      <c r="AQ305" s="1"/>
      <c r="AS305" t="b">
        <v>0</v>
      </c>
      <c r="AV305" t="s">
        <v>248</v>
      </c>
      <c r="BB305" t="s">
        <v>988</v>
      </c>
      <c r="BD305" t="b">
        <v>0</v>
      </c>
      <c r="BH305" t="s">
        <v>228</v>
      </c>
      <c r="BL305" t="s">
        <v>987</v>
      </c>
      <c r="BQ305" t="s">
        <v>165</v>
      </c>
      <c r="BR305" t="b">
        <v>0</v>
      </c>
      <c r="BT305" t="b">
        <v>0</v>
      </c>
      <c r="BW305" t="s">
        <v>166</v>
      </c>
      <c r="BX305" t="b">
        <v>0</v>
      </c>
      <c r="BY305" s="2">
        <v>44376.857557870368</v>
      </c>
      <c r="CB305" t="b">
        <v>0</v>
      </c>
      <c r="CC305" t="b">
        <v>0</v>
      </c>
      <c r="CF305">
        <v>75000</v>
      </c>
      <c r="CJ305">
        <v>0</v>
      </c>
      <c r="CK305">
        <f>YEAR(tbl_Opportunity[[#This Row],[Close Date]])</f>
        <v>2017</v>
      </c>
    </row>
    <row r="306" spans="1:89">
      <c r="A306" t="s">
        <v>989</v>
      </c>
      <c r="B306" t="b">
        <v>0</v>
      </c>
      <c r="D306" t="b">
        <v>0</v>
      </c>
      <c r="H306" s="1">
        <v>44165</v>
      </c>
      <c r="I306" t="b">
        <v>1</v>
      </c>
      <c r="J306" t="s">
        <v>105</v>
      </c>
      <c r="L306" t="s">
        <v>990</v>
      </c>
      <c r="O306" t="s">
        <v>332</v>
      </c>
      <c r="P306" t="b">
        <v>1</v>
      </c>
      <c r="Q306" s="2">
        <v>42530.637326388889</v>
      </c>
      <c r="R306" s="1"/>
      <c r="S306" t="b">
        <v>0</v>
      </c>
      <c r="U306" s="1"/>
      <c r="V306" t="b">
        <v>0</v>
      </c>
      <c r="W306" s="1">
        <v>43922</v>
      </c>
      <c r="X306">
        <v>4</v>
      </c>
      <c r="Y306">
        <v>2020</v>
      </c>
      <c r="Z306" t="s">
        <v>90</v>
      </c>
      <c r="AA306" t="s">
        <v>90</v>
      </c>
      <c r="AB306" t="b">
        <v>0</v>
      </c>
      <c r="AC306" t="b">
        <v>0</v>
      </c>
      <c r="AE306" t="b">
        <v>0</v>
      </c>
      <c r="AF306" t="b">
        <v>0</v>
      </c>
      <c r="AG306" t="b">
        <v>0</v>
      </c>
      <c r="AH306" t="s">
        <v>219</v>
      </c>
      <c r="AI306" t="b">
        <v>0</v>
      </c>
      <c r="AK306" t="b">
        <v>0</v>
      </c>
      <c r="AL306" s="1"/>
      <c r="AM306" t="s">
        <v>162</v>
      </c>
      <c r="AN306" s="2">
        <v>44297.853321759256</v>
      </c>
      <c r="AP306" s="2">
        <v>43971.754293981481</v>
      </c>
      <c r="AQ306" s="1"/>
      <c r="AS306" t="b">
        <v>0</v>
      </c>
      <c r="AV306" t="s">
        <v>93</v>
      </c>
      <c r="BB306" t="s">
        <v>991</v>
      </c>
      <c r="BD306" t="b">
        <v>0</v>
      </c>
      <c r="BH306" t="s">
        <v>332</v>
      </c>
      <c r="BL306" t="s">
        <v>990</v>
      </c>
      <c r="BQ306" t="s">
        <v>96</v>
      </c>
      <c r="BR306" t="b">
        <v>0</v>
      </c>
      <c r="BT306" t="b">
        <v>0</v>
      </c>
      <c r="BW306" t="s">
        <v>97</v>
      </c>
      <c r="BX306" t="b">
        <v>0</v>
      </c>
      <c r="BY306" s="2">
        <v>44376.857557870368</v>
      </c>
      <c r="CB306" t="b">
        <v>0</v>
      </c>
      <c r="CC306" t="b">
        <v>0</v>
      </c>
      <c r="CI306">
        <v>0</v>
      </c>
      <c r="CJ306">
        <v>0</v>
      </c>
      <c r="CK306">
        <f>YEAR(tbl_Opportunity[[#This Row],[Close Date]])</f>
        <v>2020</v>
      </c>
    </row>
    <row r="307" spans="1:89">
      <c r="A307" t="s">
        <v>989</v>
      </c>
      <c r="B307" t="b">
        <v>0</v>
      </c>
      <c r="D307" t="b">
        <v>0</v>
      </c>
      <c r="H307" s="1">
        <v>43971</v>
      </c>
      <c r="I307" t="b">
        <v>1</v>
      </c>
      <c r="J307" t="s">
        <v>105</v>
      </c>
      <c r="O307" t="s">
        <v>332</v>
      </c>
      <c r="P307" t="b">
        <v>0</v>
      </c>
      <c r="Q307" s="2">
        <v>42530.637835648151</v>
      </c>
      <c r="R307" s="1"/>
      <c r="S307" t="b">
        <v>0</v>
      </c>
      <c r="U307" s="1"/>
      <c r="V307" t="b">
        <v>0</v>
      </c>
      <c r="W307" s="1">
        <v>43862</v>
      </c>
      <c r="X307">
        <v>2</v>
      </c>
      <c r="Y307">
        <v>2020</v>
      </c>
      <c r="Z307" t="s">
        <v>90</v>
      </c>
      <c r="AA307" t="s">
        <v>90</v>
      </c>
      <c r="AB307" t="b">
        <v>0</v>
      </c>
      <c r="AC307" t="b">
        <v>0</v>
      </c>
      <c r="AE307" t="b">
        <v>1</v>
      </c>
      <c r="AF307" t="b">
        <v>0</v>
      </c>
      <c r="AG307" t="b">
        <v>0</v>
      </c>
      <c r="AH307" t="s">
        <v>219</v>
      </c>
      <c r="AI307" t="b">
        <v>0</v>
      </c>
      <c r="AK307" t="b">
        <v>0</v>
      </c>
      <c r="AL307" s="1"/>
      <c r="AM307" t="s">
        <v>162</v>
      </c>
      <c r="AN307" s="2">
        <v>44297.853321759256</v>
      </c>
      <c r="AP307" s="2">
        <v>43971.601168981484</v>
      </c>
      <c r="AQ307" s="1"/>
      <c r="AS307" t="b">
        <v>0</v>
      </c>
      <c r="AV307" t="s">
        <v>93</v>
      </c>
      <c r="BB307" t="s">
        <v>992</v>
      </c>
      <c r="BD307" t="b">
        <v>0</v>
      </c>
      <c r="BH307" t="s">
        <v>332</v>
      </c>
      <c r="BI307" t="s">
        <v>150</v>
      </c>
      <c r="BQ307" t="s">
        <v>96</v>
      </c>
      <c r="BR307" t="b">
        <v>0</v>
      </c>
      <c r="BT307" t="b">
        <v>0</v>
      </c>
      <c r="BW307" t="s">
        <v>97</v>
      </c>
      <c r="BX307" t="b">
        <v>0</v>
      </c>
      <c r="BY307" s="2">
        <v>44376.857557870368</v>
      </c>
      <c r="CB307" t="b">
        <v>0</v>
      </c>
      <c r="CC307" t="b">
        <v>0</v>
      </c>
      <c r="CF307">
        <v>71824</v>
      </c>
      <c r="CH307">
        <v>0</v>
      </c>
      <c r="CI307">
        <v>0</v>
      </c>
      <c r="CJ307">
        <v>0</v>
      </c>
      <c r="CK307">
        <f>YEAR(tbl_Opportunity[[#This Row],[Close Date]])</f>
        <v>2020</v>
      </c>
    </row>
    <row r="308" spans="1:89">
      <c r="A308" t="s">
        <v>993</v>
      </c>
      <c r="B308" t="b">
        <v>0</v>
      </c>
      <c r="D308" t="b">
        <v>0</v>
      </c>
      <c r="H308" s="1">
        <v>42735</v>
      </c>
      <c r="I308" t="b">
        <v>0</v>
      </c>
      <c r="L308" t="s">
        <v>994</v>
      </c>
      <c r="O308" t="s">
        <v>142</v>
      </c>
      <c r="P308" t="b">
        <v>0</v>
      </c>
      <c r="Q308" s="2">
        <v>42531.764328703706</v>
      </c>
      <c r="R308" s="1"/>
      <c r="S308" t="b">
        <v>0</v>
      </c>
      <c r="U308" s="1"/>
      <c r="V308" t="b">
        <v>0</v>
      </c>
      <c r="W308" s="1">
        <v>42461</v>
      </c>
      <c r="X308">
        <v>4</v>
      </c>
      <c r="Y308">
        <v>2016</v>
      </c>
      <c r="Z308" t="s">
        <v>161</v>
      </c>
      <c r="AA308" t="s">
        <v>161</v>
      </c>
      <c r="AB308" t="b">
        <v>0</v>
      </c>
      <c r="AC308" t="b">
        <v>0</v>
      </c>
      <c r="AE308" t="b">
        <v>1</v>
      </c>
      <c r="AF308" t="b">
        <v>0</v>
      </c>
      <c r="AG308" t="b">
        <v>0</v>
      </c>
      <c r="AH308" t="s">
        <v>219</v>
      </c>
      <c r="AI308" t="b">
        <v>0</v>
      </c>
      <c r="AK308" t="b">
        <v>0</v>
      </c>
      <c r="AL308" s="1"/>
      <c r="AM308" t="s">
        <v>162</v>
      </c>
      <c r="AN308" s="2">
        <v>44297.837673611109</v>
      </c>
      <c r="AP308" s="2">
        <v>43836.762569444443</v>
      </c>
      <c r="AQ308" s="1"/>
      <c r="AS308" t="b">
        <v>0</v>
      </c>
      <c r="AV308" t="s">
        <v>213</v>
      </c>
      <c r="BB308" t="s">
        <v>995</v>
      </c>
      <c r="BD308" t="b">
        <v>0</v>
      </c>
      <c r="BH308" t="s">
        <v>332</v>
      </c>
      <c r="BI308" t="s">
        <v>150</v>
      </c>
      <c r="BQ308" t="s">
        <v>96</v>
      </c>
      <c r="BR308" t="b">
        <v>0</v>
      </c>
      <c r="BT308" t="b">
        <v>0</v>
      </c>
      <c r="BW308" t="s">
        <v>166</v>
      </c>
      <c r="BX308" t="b">
        <v>0</v>
      </c>
      <c r="BY308" s="2">
        <v>44376.857557870368</v>
      </c>
      <c r="CB308" t="b">
        <v>0</v>
      </c>
      <c r="CC308" t="b">
        <v>0</v>
      </c>
      <c r="CF308">
        <v>71500</v>
      </c>
      <c r="CH308">
        <v>7150</v>
      </c>
      <c r="CI308">
        <v>10</v>
      </c>
      <c r="CJ308">
        <v>0</v>
      </c>
      <c r="CK308">
        <f>YEAR(tbl_Opportunity[[#This Row],[Close Date]])</f>
        <v>2016</v>
      </c>
    </row>
    <row r="309" spans="1:89">
      <c r="A309" t="s">
        <v>996</v>
      </c>
      <c r="B309" t="b">
        <v>0</v>
      </c>
      <c r="D309" t="b">
        <v>0</v>
      </c>
      <c r="H309" s="1">
        <v>42650</v>
      </c>
      <c r="I309" t="b">
        <v>1</v>
      </c>
      <c r="O309" t="s">
        <v>142</v>
      </c>
      <c r="P309" t="b">
        <v>0</v>
      </c>
      <c r="Q309" s="2">
        <v>42534.527731481481</v>
      </c>
      <c r="R309" s="1"/>
      <c r="S309" t="b">
        <v>0</v>
      </c>
      <c r="U309" s="1"/>
      <c r="V309" t="b">
        <v>0</v>
      </c>
      <c r="W309" s="1">
        <v>42461</v>
      </c>
      <c r="X309">
        <v>4</v>
      </c>
      <c r="Y309">
        <v>2016</v>
      </c>
      <c r="Z309" t="s">
        <v>8</v>
      </c>
      <c r="AA309" t="s">
        <v>8</v>
      </c>
      <c r="AB309" t="b">
        <v>0</v>
      </c>
      <c r="AC309" t="b">
        <v>0</v>
      </c>
      <c r="AE309" t="b">
        <v>1</v>
      </c>
      <c r="AF309" t="b">
        <v>0</v>
      </c>
      <c r="AG309" t="b">
        <v>0</v>
      </c>
      <c r="AH309" t="s">
        <v>219</v>
      </c>
      <c r="AI309" t="b">
        <v>0</v>
      </c>
      <c r="AK309" t="b">
        <v>0</v>
      </c>
      <c r="AL309" s="1"/>
      <c r="AM309" t="s">
        <v>162</v>
      </c>
      <c r="AN309" s="2">
        <v>44297.837673611109</v>
      </c>
      <c r="AP309" s="2">
        <v>43836.762627314813</v>
      </c>
      <c r="AQ309" s="1"/>
      <c r="AS309" t="b">
        <v>0</v>
      </c>
      <c r="AV309" t="s">
        <v>213</v>
      </c>
      <c r="BB309" t="s">
        <v>997</v>
      </c>
      <c r="BD309" t="b">
        <v>1</v>
      </c>
      <c r="BH309" t="s">
        <v>142</v>
      </c>
      <c r="BI309" t="s">
        <v>150</v>
      </c>
      <c r="BJ309" t="s">
        <v>95</v>
      </c>
      <c r="BK309" t="s">
        <v>95</v>
      </c>
      <c r="BQ309" t="s">
        <v>96</v>
      </c>
      <c r="BR309" t="b">
        <v>0</v>
      </c>
      <c r="BT309" t="b">
        <v>0</v>
      </c>
      <c r="BW309" t="s">
        <v>103</v>
      </c>
      <c r="BX309" t="b">
        <v>0</v>
      </c>
      <c r="BY309" s="2">
        <v>44376.857557870368</v>
      </c>
      <c r="CB309" t="b">
        <v>0</v>
      </c>
      <c r="CC309" t="b">
        <v>1</v>
      </c>
      <c r="CF309">
        <v>64350</v>
      </c>
      <c r="CH309">
        <v>64350</v>
      </c>
      <c r="CI309">
        <v>100</v>
      </c>
      <c r="CJ309">
        <v>0</v>
      </c>
      <c r="CK309">
        <f>YEAR(tbl_Opportunity[[#This Row],[Close Date]])</f>
        <v>2016</v>
      </c>
    </row>
    <row r="310" spans="1:89">
      <c r="A310" t="s">
        <v>278</v>
      </c>
      <c r="B310" t="b">
        <v>0</v>
      </c>
      <c r="D310" t="b">
        <v>0</v>
      </c>
      <c r="H310" s="1">
        <v>42535</v>
      </c>
      <c r="I310" t="b">
        <v>1</v>
      </c>
      <c r="O310" t="s">
        <v>194</v>
      </c>
      <c r="P310" t="b">
        <v>0</v>
      </c>
      <c r="Q310" s="2">
        <v>42534.570092592592</v>
      </c>
      <c r="R310" s="1"/>
      <c r="S310" t="b">
        <v>0</v>
      </c>
      <c r="U310" s="1"/>
      <c r="V310" t="b">
        <v>0</v>
      </c>
      <c r="W310" s="1">
        <v>42401</v>
      </c>
      <c r="X310">
        <v>2</v>
      </c>
      <c r="Y310">
        <v>2016</v>
      </c>
      <c r="Z310" t="s">
        <v>8</v>
      </c>
      <c r="AA310" t="s">
        <v>8</v>
      </c>
      <c r="AB310" t="b">
        <v>0</v>
      </c>
      <c r="AC310" t="b">
        <v>0</v>
      </c>
      <c r="AE310" t="b">
        <v>1</v>
      </c>
      <c r="AF310" t="b">
        <v>0</v>
      </c>
      <c r="AG310" t="b">
        <v>0</v>
      </c>
      <c r="AH310" t="s">
        <v>219</v>
      </c>
      <c r="AI310" t="b">
        <v>0</v>
      </c>
      <c r="AK310" t="b">
        <v>0</v>
      </c>
      <c r="AL310" s="1"/>
      <c r="AM310" t="s">
        <v>162</v>
      </c>
      <c r="AN310" s="2">
        <v>44297.837673611109</v>
      </c>
      <c r="AP310" s="2">
        <v>43169.630393518521</v>
      </c>
      <c r="AQ310" s="1"/>
      <c r="AS310" t="b">
        <v>0</v>
      </c>
      <c r="AU310" t="s">
        <v>216</v>
      </c>
      <c r="AV310" t="s">
        <v>213</v>
      </c>
      <c r="BB310" t="s">
        <v>998</v>
      </c>
      <c r="BD310" t="b">
        <v>0</v>
      </c>
      <c r="BH310" t="s">
        <v>215</v>
      </c>
      <c r="BI310" t="s">
        <v>200</v>
      </c>
      <c r="BJ310" t="s">
        <v>216</v>
      </c>
      <c r="BM310" t="s">
        <v>291</v>
      </c>
      <c r="BN310" t="s">
        <v>203</v>
      </c>
      <c r="BQ310" t="s">
        <v>204</v>
      </c>
      <c r="BR310" t="b">
        <v>0</v>
      </c>
      <c r="BT310" t="b">
        <v>0</v>
      </c>
      <c r="BW310" t="s">
        <v>103</v>
      </c>
      <c r="BX310" t="b">
        <v>0</v>
      </c>
      <c r="BY310" s="2">
        <v>44376.857557870368</v>
      </c>
      <c r="BZ310" t="s">
        <v>217</v>
      </c>
      <c r="CB310" t="b">
        <v>0</v>
      </c>
      <c r="CC310" t="b">
        <v>1</v>
      </c>
      <c r="CF310">
        <v>5500</v>
      </c>
      <c r="CH310">
        <v>5500</v>
      </c>
      <c r="CI310">
        <v>100</v>
      </c>
      <c r="CJ310">
        <v>0</v>
      </c>
      <c r="CK310">
        <f>YEAR(tbl_Opportunity[[#This Row],[Close Date]])</f>
        <v>2016</v>
      </c>
    </row>
    <row r="311" spans="1:89">
      <c r="A311" t="s">
        <v>999</v>
      </c>
      <c r="B311" t="b">
        <v>0</v>
      </c>
      <c r="D311" t="b">
        <v>0</v>
      </c>
      <c r="H311" s="1">
        <v>42551</v>
      </c>
      <c r="I311" t="b">
        <v>1</v>
      </c>
      <c r="J311" t="s">
        <v>111</v>
      </c>
      <c r="L311" t="s">
        <v>1000</v>
      </c>
      <c r="O311" t="s">
        <v>332</v>
      </c>
      <c r="P311" t="b">
        <v>1</v>
      </c>
      <c r="Q311" s="2">
        <v>42536.169178240743</v>
      </c>
      <c r="R311" s="1"/>
      <c r="S311" t="b">
        <v>0</v>
      </c>
      <c r="U311" s="1"/>
      <c r="V311" t="b">
        <v>0</v>
      </c>
      <c r="W311" s="1">
        <v>42401</v>
      </c>
      <c r="X311">
        <v>2</v>
      </c>
      <c r="Y311">
        <v>2016</v>
      </c>
      <c r="Z311" t="s">
        <v>90</v>
      </c>
      <c r="AA311" t="s">
        <v>90</v>
      </c>
      <c r="AB311" t="b">
        <v>0</v>
      </c>
      <c r="AC311" t="b">
        <v>0</v>
      </c>
      <c r="AE311" t="b">
        <v>0</v>
      </c>
      <c r="AF311" t="b">
        <v>0</v>
      </c>
      <c r="AG311" t="b">
        <v>0</v>
      </c>
      <c r="AH311" t="s">
        <v>219</v>
      </c>
      <c r="AI311" t="b">
        <v>0</v>
      </c>
      <c r="AK311" t="b">
        <v>0</v>
      </c>
      <c r="AL311" s="1"/>
      <c r="AM311" t="s">
        <v>162</v>
      </c>
      <c r="AN311" s="2">
        <v>44297.8278587963</v>
      </c>
      <c r="AP311" s="2">
        <v>43836.76290509259</v>
      </c>
      <c r="AQ311" s="1"/>
      <c r="AS311" t="b">
        <v>0</v>
      </c>
      <c r="AV311" t="s">
        <v>153</v>
      </c>
      <c r="BB311" t="s">
        <v>1001</v>
      </c>
      <c r="BD311" t="b">
        <v>0</v>
      </c>
      <c r="BH311" t="s">
        <v>332</v>
      </c>
      <c r="BJ311" t="s">
        <v>95</v>
      </c>
      <c r="BL311" t="s">
        <v>1000</v>
      </c>
      <c r="BQ311" t="s">
        <v>96</v>
      </c>
      <c r="BR311" t="b">
        <v>0</v>
      </c>
      <c r="BT311" t="b">
        <v>0</v>
      </c>
      <c r="BW311" t="s">
        <v>97</v>
      </c>
      <c r="BX311" t="b">
        <v>0</v>
      </c>
      <c r="BY311" s="2">
        <v>44376.857557870368</v>
      </c>
      <c r="CB311" t="b">
        <v>0</v>
      </c>
      <c r="CC311" t="b">
        <v>0</v>
      </c>
      <c r="CI311">
        <v>0</v>
      </c>
      <c r="CJ311">
        <v>0</v>
      </c>
      <c r="CK311">
        <f>YEAR(tbl_Opportunity[[#This Row],[Close Date]])</f>
        <v>2016</v>
      </c>
    </row>
    <row r="312" spans="1:89">
      <c r="A312" t="s">
        <v>999</v>
      </c>
      <c r="B312" t="b">
        <v>0</v>
      </c>
      <c r="D312" t="b">
        <v>0</v>
      </c>
      <c r="H312" s="1">
        <v>43972</v>
      </c>
      <c r="I312" t="b">
        <v>1</v>
      </c>
      <c r="J312" t="s">
        <v>111</v>
      </c>
      <c r="O312" t="s">
        <v>332</v>
      </c>
      <c r="P312" t="b">
        <v>0</v>
      </c>
      <c r="Q312" s="2">
        <v>42536.170289351852</v>
      </c>
      <c r="R312" s="1"/>
      <c r="S312" t="b">
        <v>0</v>
      </c>
      <c r="U312" s="1"/>
      <c r="V312" t="b">
        <v>0</v>
      </c>
      <c r="W312" s="1">
        <v>43862</v>
      </c>
      <c r="X312">
        <v>2</v>
      </c>
      <c r="Y312">
        <v>2020</v>
      </c>
      <c r="Z312" t="s">
        <v>90</v>
      </c>
      <c r="AA312" t="s">
        <v>90</v>
      </c>
      <c r="AB312" t="b">
        <v>0</v>
      </c>
      <c r="AC312" t="b">
        <v>0</v>
      </c>
      <c r="AE312" t="b">
        <v>1</v>
      </c>
      <c r="AF312" t="b">
        <v>0</v>
      </c>
      <c r="AG312" t="b">
        <v>0</v>
      </c>
      <c r="AH312" t="s">
        <v>219</v>
      </c>
      <c r="AI312" t="b">
        <v>0</v>
      </c>
      <c r="AK312" t="b">
        <v>0</v>
      </c>
      <c r="AL312" s="1"/>
      <c r="AM312" t="s">
        <v>162</v>
      </c>
      <c r="AN312" s="2">
        <v>44297.8278587963</v>
      </c>
      <c r="AP312" s="2">
        <v>43972.63958333333</v>
      </c>
      <c r="AQ312" s="1"/>
      <c r="AS312" t="b">
        <v>0</v>
      </c>
      <c r="AV312" t="s">
        <v>153</v>
      </c>
      <c r="BB312" t="s">
        <v>1002</v>
      </c>
      <c r="BD312" t="b">
        <v>0</v>
      </c>
      <c r="BH312" t="s">
        <v>332</v>
      </c>
      <c r="BI312" t="s">
        <v>150</v>
      </c>
      <c r="BQ312" t="s">
        <v>96</v>
      </c>
      <c r="BR312" t="b">
        <v>0</v>
      </c>
      <c r="BT312" t="b">
        <v>0</v>
      </c>
      <c r="BW312" t="s">
        <v>97</v>
      </c>
      <c r="BX312" t="b">
        <v>0</v>
      </c>
      <c r="BY312" s="2">
        <v>44376.857557870368</v>
      </c>
      <c r="CB312" t="b">
        <v>0</v>
      </c>
      <c r="CC312" t="b">
        <v>0</v>
      </c>
      <c r="CF312">
        <v>66500</v>
      </c>
      <c r="CH312">
        <v>0</v>
      </c>
      <c r="CI312">
        <v>0</v>
      </c>
      <c r="CJ312">
        <v>0</v>
      </c>
      <c r="CK312">
        <f>YEAR(tbl_Opportunity[[#This Row],[Close Date]])</f>
        <v>2020</v>
      </c>
    </row>
    <row r="313" spans="1:89">
      <c r="A313" t="s">
        <v>999</v>
      </c>
      <c r="B313" t="b">
        <v>0</v>
      </c>
      <c r="D313" t="b">
        <v>0</v>
      </c>
      <c r="H313" s="1">
        <v>42535</v>
      </c>
      <c r="I313" t="b">
        <v>1</v>
      </c>
      <c r="J313" t="s">
        <v>193</v>
      </c>
      <c r="L313" t="s">
        <v>1000</v>
      </c>
      <c r="O313" t="s">
        <v>332</v>
      </c>
      <c r="P313" t="b">
        <v>0</v>
      </c>
      <c r="Q313" s="2">
        <v>42536.178379629629</v>
      </c>
      <c r="R313" s="1"/>
      <c r="S313" t="b">
        <v>0</v>
      </c>
      <c r="U313" s="1"/>
      <c r="V313" t="b">
        <v>0</v>
      </c>
      <c r="W313" s="1">
        <v>42401</v>
      </c>
      <c r="X313">
        <v>2</v>
      </c>
      <c r="Y313">
        <v>2016</v>
      </c>
      <c r="Z313" t="s">
        <v>90</v>
      </c>
      <c r="AA313" t="s">
        <v>90</v>
      </c>
      <c r="AB313" t="b">
        <v>0</v>
      </c>
      <c r="AC313" t="b">
        <v>0</v>
      </c>
      <c r="AE313" t="b">
        <v>1</v>
      </c>
      <c r="AF313" t="b">
        <v>0</v>
      </c>
      <c r="AG313" t="b">
        <v>0</v>
      </c>
      <c r="AH313" t="s">
        <v>219</v>
      </c>
      <c r="AI313" t="b">
        <v>0</v>
      </c>
      <c r="AK313" t="b">
        <v>0</v>
      </c>
      <c r="AL313" s="1"/>
      <c r="AM313" t="s">
        <v>162</v>
      </c>
      <c r="AN313" s="2">
        <v>44297.8278587963</v>
      </c>
      <c r="AP313" s="2">
        <v>43836.76290509259</v>
      </c>
      <c r="AQ313" s="1"/>
      <c r="AS313" t="b">
        <v>0</v>
      </c>
      <c r="AV313" t="s">
        <v>153</v>
      </c>
      <c r="BB313" t="s">
        <v>1003</v>
      </c>
      <c r="BD313" t="b">
        <v>0</v>
      </c>
      <c r="BH313" t="s">
        <v>332</v>
      </c>
      <c r="BI313" t="s">
        <v>150</v>
      </c>
      <c r="BQ313" t="s">
        <v>96</v>
      </c>
      <c r="BR313" t="b">
        <v>0</v>
      </c>
      <c r="BT313" t="b">
        <v>0</v>
      </c>
      <c r="BW313" t="s">
        <v>97</v>
      </c>
      <c r="BX313" t="b">
        <v>0</v>
      </c>
      <c r="BY313" s="2">
        <v>44376.857557870368</v>
      </c>
      <c r="CB313" t="b">
        <v>0</v>
      </c>
      <c r="CC313" t="b">
        <v>0</v>
      </c>
      <c r="CF313">
        <v>66500</v>
      </c>
      <c r="CH313">
        <v>0</v>
      </c>
      <c r="CI313">
        <v>0</v>
      </c>
      <c r="CJ313">
        <v>0</v>
      </c>
      <c r="CK313">
        <f>YEAR(tbl_Opportunity[[#This Row],[Close Date]])</f>
        <v>2016</v>
      </c>
    </row>
    <row r="314" spans="1:89">
      <c r="A314" t="s">
        <v>1004</v>
      </c>
      <c r="B314" t="b">
        <v>0</v>
      </c>
      <c r="D314" t="b">
        <v>0</v>
      </c>
      <c r="E314" t="s">
        <v>1005</v>
      </c>
      <c r="H314" s="1">
        <v>44927</v>
      </c>
      <c r="I314" t="b">
        <v>0</v>
      </c>
      <c r="L314" t="s">
        <v>1006</v>
      </c>
      <c r="O314" t="s">
        <v>99</v>
      </c>
      <c r="P314" t="b">
        <v>1</v>
      </c>
      <c r="Q314" s="2">
        <v>42537.59716435185</v>
      </c>
      <c r="R314" s="1"/>
      <c r="S314" t="b">
        <v>0</v>
      </c>
      <c r="U314" s="1"/>
      <c r="V314" t="b">
        <v>0</v>
      </c>
      <c r="W314" s="1">
        <v>44927</v>
      </c>
      <c r="X314">
        <v>1</v>
      </c>
      <c r="Y314">
        <v>2023</v>
      </c>
      <c r="Z314" t="s">
        <v>161</v>
      </c>
      <c r="AA314" t="s">
        <v>161</v>
      </c>
      <c r="AB314" t="b">
        <v>0</v>
      </c>
      <c r="AC314" t="b">
        <v>0</v>
      </c>
      <c r="AE314" t="b">
        <v>1</v>
      </c>
      <c r="AF314" t="b">
        <v>0</v>
      </c>
      <c r="AG314" t="b">
        <v>0</v>
      </c>
      <c r="AH314" t="s">
        <v>219</v>
      </c>
      <c r="AI314" t="b">
        <v>0</v>
      </c>
      <c r="AJ314" t="s">
        <v>211</v>
      </c>
      <c r="AK314" t="b">
        <v>0</v>
      </c>
      <c r="AL314" s="1">
        <v>44176</v>
      </c>
      <c r="AM314" t="s">
        <v>162</v>
      </c>
      <c r="AN314" s="2">
        <v>44348.796597222223</v>
      </c>
      <c r="AP314" s="2">
        <v>43201.633101851854</v>
      </c>
      <c r="AQ314" s="1"/>
      <c r="AS314" t="b">
        <v>0</v>
      </c>
      <c r="AV314" t="s">
        <v>176</v>
      </c>
      <c r="BB314" t="s">
        <v>1007</v>
      </c>
      <c r="BD314" t="b">
        <v>0</v>
      </c>
      <c r="BH314" t="s">
        <v>311</v>
      </c>
      <c r="BI314" t="s">
        <v>200</v>
      </c>
      <c r="BL314" t="s">
        <v>1006</v>
      </c>
      <c r="BM314" t="s">
        <v>202</v>
      </c>
      <c r="BN314" t="s">
        <v>203</v>
      </c>
      <c r="BQ314" t="s">
        <v>204</v>
      </c>
      <c r="BR314" t="b">
        <v>0</v>
      </c>
      <c r="BT314" t="b">
        <v>0</v>
      </c>
      <c r="BW314" t="s">
        <v>313</v>
      </c>
      <c r="BX314" t="b">
        <v>0</v>
      </c>
      <c r="BY314" s="2">
        <v>44376.857557870368</v>
      </c>
      <c r="BZ314" t="s">
        <v>314</v>
      </c>
      <c r="CB314" t="b">
        <v>0</v>
      </c>
      <c r="CC314" t="b">
        <v>0</v>
      </c>
      <c r="CF314">
        <v>54805</v>
      </c>
      <c r="CH314">
        <v>2740.25</v>
      </c>
      <c r="CI314">
        <v>5</v>
      </c>
      <c r="CJ314">
        <v>0</v>
      </c>
      <c r="CK314">
        <f>YEAR(tbl_Opportunity[[#This Row],[Close Date]])</f>
        <v>2023</v>
      </c>
    </row>
    <row r="315" spans="1:89">
      <c r="A315" t="s">
        <v>1008</v>
      </c>
      <c r="B315" t="b">
        <v>0</v>
      </c>
      <c r="D315" t="b">
        <v>0</v>
      </c>
      <c r="E315" t="s">
        <v>1005</v>
      </c>
      <c r="H315" s="1">
        <v>44368</v>
      </c>
      <c r="I315" t="b">
        <v>1</v>
      </c>
      <c r="L315" t="s">
        <v>1009</v>
      </c>
      <c r="O315" t="s">
        <v>99</v>
      </c>
      <c r="P315" t="b">
        <v>1</v>
      </c>
      <c r="Q315" s="2">
        <v>42537.605624999997</v>
      </c>
      <c r="R315" s="1">
        <v>44368</v>
      </c>
      <c r="S315" t="b">
        <v>0</v>
      </c>
      <c r="U315" s="1"/>
      <c r="V315" t="b">
        <v>0</v>
      </c>
      <c r="W315" s="1">
        <v>44228</v>
      </c>
      <c r="X315">
        <v>2</v>
      </c>
      <c r="Y315">
        <v>2021</v>
      </c>
      <c r="Z315" t="s">
        <v>90</v>
      </c>
      <c r="AA315" t="s">
        <v>90</v>
      </c>
      <c r="AB315" t="b">
        <v>0</v>
      </c>
      <c r="AC315" t="b">
        <v>0</v>
      </c>
      <c r="AE315" t="b">
        <v>0</v>
      </c>
      <c r="AF315" t="b">
        <v>0</v>
      </c>
      <c r="AG315" t="b">
        <v>0</v>
      </c>
      <c r="AH315" t="s">
        <v>219</v>
      </c>
      <c r="AI315" t="b">
        <v>0</v>
      </c>
      <c r="AK315" t="b">
        <v>0</v>
      </c>
      <c r="AL315" s="1">
        <v>44368</v>
      </c>
      <c r="AM315" t="s">
        <v>215</v>
      </c>
      <c r="AN315" s="2">
        <v>44368.817673611113</v>
      </c>
      <c r="AP315" s="2">
        <v>44368.817037037035</v>
      </c>
      <c r="AQ315" s="1">
        <v>44368</v>
      </c>
      <c r="AS315" t="b">
        <v>0</v>
      </c>
      <c r="AV315" t="s">
        <v>176</v>
      </c>
      <c r="BB315" t="s">
        <v>1010</v>
      </c>
      <c r="BD315" t="b">
        <v>0</v>
      </c>
      <c r="BH315" t="s">
        <v>215</v>
      </c>
      <c r="BL315" t="s">
        <v>1009</v>
      </c>
      <c r="BM315" t="s">
        <v>202</v>
      </c>
      <c r="BN315" t="s">
        <v>203</v>
      </c>
      <c r="BQ315" t="s">
        <v>204</v>
      </c>
      <c r="BR315" t="b">
        <v>0</v>
      </c>
      <c r="BT315" t="b">
        <v>0</v>
      </c>
      <c r="BW315" t="s">
        <v>97</v>
      </c>
      <c r="BX315" t="b">
        <v>0</v>
      </c>
      <c r="BY315" s="2">
        <v>44376.857557870368</v>
      </c>
      <c r="BZ315" t="s">
        <v>314</v>
      </c>
      <c r="CB315" t="b">
        <v>0</v>
      </c>
      <c r="CC315" t="b">
        <v>0</v>
      </c>
      <c r="CF315">
        <v>65000</v>
      </c>
      <c r="CH315">
        <v>0</v>
      </c>
      <c r="CI315">
        <v>0</v>
      </c>
      <c r="CJ315">
        <v>0</v>
      </c>
      <c r="CK315">
        <f>YEAR(tbl_Opportunity[[#This Row],[Close Date]])</f>
        <v>2021</v>
      </c>
    </row>
    <row r="316" spans="1:89">
      <c r="A316" t="s">
        <v>1011</v>
      </c>
      <c r="B316" t="b">
        <v>0</v>
      </c>
      <c r="D316" t="b">
        <v>0</v>
      </c>
      <c r="H316" s="1">
        <v>43971</v>
      </c>
      <c r="I316" t="b">
        <v>1</v>
      </c>
      <c r="J316" t="s">
        <v>111</v>
      </c>
      <c r="O316" t="s">
        <v>332</v>
      </c>
      <c r="P316" t="b">
        <v>0</v>
      </c>
      <c r="Q316" s="2">
        <v>42543.674305555556</v>
      </c>
      <c r="R316" s="1"/>
      <c r="S316" t="b">
        <v>0</v>
      </c>
      <c r="U316" s="1"/>
      <c r="V316" t="b">
        <v>0</v>
      </c>
      <c r="W316" s="1">
        <v>43862</v>
      </c>
      <c r="X316">
        <v>2</v>
      </c>
      <c r="Y316">
        <v>2020</v>
      </c>
      <c r="Z316" t="s">
        <v>90</v>
      </c>
      <c r="AA316" t="s">
        <v>90</v>
      </c>
      <c r="AB316" t="b">
        <v>0</v>
      </c>
      <c r="AC316" t="b">
        <v>0</v>
      </c>
      <c r="AE316" t="b">
        <v>1</v>
      </c>
      <c r="AF316" t="b">
        <v>0</v>
      </c>
      <c r="AG316" t="b">
        <v>0</v>
      </c>
      <c r="AH316" t="s">
        <v>219</v>
      </c>
      <c r="AI316" t="b">
        <v>0</v>
      </c>
      <c r="AK316" t="b">
        <v>0</v>
      </c>
      <c r="AL316" s="1"/>
      <c r="AM316" t="s">
        <v>162</v>
      </c>
      <c r="AN316" s="2">
        <v>44297.837673611109</v>
      </c>
      <c r="AP316" s="2">
        <v>43971.608738425923</v>
      </c>
      <c r="AQ316" s="1"/>
      <c r="AS316" t="b">
        <v>0</v>
      </c>
      <c r="AV316" t="s">
        <v>213</v>
      </c>
      <c r="BB316" t="s">
        <v>1012</v>
      </c>
      <c r="BD316" t="b">
        <v>0</v>
      </c>
      <c r="BH316" t="s">
        <v>332</v>
      </c>
      <c r="BI316" t="s">
        <v>150</v>
      </c>
      <c r="BQ316" t="s">
        <v>96</v>
      </c>
      <c r="BR316" t="b">
        <v>0</v>
      </c>
      <c r="BT316" t="b">
        <v>0</v>
      </c>
      <c r="BW316" t="s">
        <v>97</v>
      </c>
      <c r="BX316" t="b">
        <v>0</v>
      </c>
      <c r="BY316" s="2">
        <v>44376.857557870368</v>
      </c>
      <c r="CB316" t="b">
        <v>0</v>
      </c>
      <c r="CC316" t="b">
        <v>0</v>
      </c>
      <c r="CF316">
        <v>65000</v>
      </c>
      <c r="CH316">
        <v>0</v>
      </c>
      <c r="CI316">
        <v>0</v>
      </c>
      <c r="CJ316">
        <v>0</v>
      </c>
      <c r="CK316">
        <f>YEAR(tbl_Opportunity[[#This Row],[Close Date]])</f>
        <v>2020</v>
      </c>
    </row>
    <row r="317" spans="1:89">
      <c r="A317" t="s">
        <v>1013</v>
      </c>
      <c r="B317" t="b">
        <v>0</v>
      </c>
      <c r="D317" t="b">
        <v>0</v>
      </c>
      <c r="H317" s="1">
        <v>42551</v>
      </c>
      <c r="I317" t="b">
        <v>1</v>
      </c>
      <c r="J317" t="s">
        <v>111</v>
      </c>
      <c r="L317" t="s">
        <v>1014</v>
      </c>
      <c r="O317" t="s">
        <v>332</v>
      </c>
      <c r="P317" t="b">
        <v>1</v>
      </c>
      <c r="Q317" s="2">
        <v>42543.705451388887</v>
      </c>
      <c r="R317" s="1"/>
      <c r="S317" t="b">
        <v>0</v>
      </c>
      <c r="U317" s="1"/>
      <c r="V317" t="b">
        <v>0</v>
      </c>
      <c r="W317" s="1">
        <v>42401</v>
      </c>
      <c r="X317">
        <v>2</v>
      </c>
      <c r="Y317">
        <v>2016</v>
      </c>
      <c r="Z317" t="s">
        <v>90</v>
      </c>
      <c r="AA317" t="s">
        <v>90</v>
      </c>
      <c r="AB317" t="b">
        <v>0</v>
      </c>
      <c r="AC317" t="b">
        <v>0</v>
      </c>
      <c r="AE317" t="b">
        <v>0</v>
      </c>
      <c r="AF317" t="b">
        <v>0</v>
      </c>
      <c r="AG317" t="b">
        <v>0</v>
      </c>
      <c r="AH317" t="s">
        <v>219</v>
      </c>
      <c r="AI317" t="b">
        <v>0</v>
      </c>
      <c r="AK317" t="b">
        <v>0</v>
      </c>
      <c r="AL317" s="1"/>
      <c r="AM317" t="s">
        <v>162</v>
      </c>
      <c r="AN317" s="2">
        <v>44297.8278587963</v>
      </c>
      <c r="AP317" s="2">
        <v>43836.76290509259</v>
      </c>
      <c r="AQ317" s="1"/>
      <c r="AS317" t="b">
        <v>0</v>
      </c>
      <c r="AV317" t="s">
        <v>153</v>
      </c>
      <c r="BB317" t="s">
        <v>1015</v>
      </c>
      <c r="BD317" t="b">
        <v>0</v>
      </c>
      <c r="BH317" t="s">
        <v>332</v>
      </c>
      <c r="BJ317" t="s">
        <v>1016</v>
      </c>
      <c r="BL317" t="s">
        <v>1014</v>
      </c>
      <c r="BQ317" t="s">
        <v>96</v>
      </c>
      <c r="BR317" t="b">
        <v>0</v>
      </c>
      <c r="BT317" t="b">
        <v>0</v>
      </c>
      <c r="BW317" t="s">
        <v>97</v>
      </c>
      <c r="BX317" t="b">
        <v>0</v>
      </c>
      <c r="BY317" s="2">
        <v>44376.857557870368</v>
      </c>
      <c r="CB317" t="b">
        <v>0</v>
      </c>
      <c r="CC317" t="b">
        <v>0</v>
      </c>
      <c r="CI317">
        <v>0</v>
      </c>
      <c r="CJ317">
        <v>0</v>
      </c>
      <c r="CK317">
        <f>YEAR(tbl_Opportunity[[#This Row],[Close Date]])</f>
        <v>2016</v>
      </c>
    </row>
    <row r="318" spans="1:89">
      <c r="A318" t="s">
        <v>1013</v>
      </c>
      <c r="B318" t="b">
        <v>0</v>
      </c>
      <c r="D318" t="b">
        <v>0</v>
      </c>
      <c r="H318" s="1">
        <v>44012</v>
      </c>
      <c r="I318" t="b">
        <v>0</v>
      </c>
      <c r="O318" t="s">
        <v>332</v>
      </c>
      <c r="P318" t="b">
        <v>0</v>
      </c>
      <c r="Q318" s="2">
        <v>42543.706423611111</v>
      </c>
      <c r="R318" s="1"/>
      <c r="S318" t="b">
        <v>0</v>
      </c>
      <c r="U318" s="1"/>
      <c r="V318" t="b">
        <v>0</v>
      </c>
      <c r="W318" s="1">
        <v>43862</v>
      </c>
      <c r="X318">
        <v>2</v>
      </c>
      <c r="Y318">
        <v>2020</v>
      </c>
      <c r="Z318" t="s">
        <v>161</v>
      </c>
      <c r="AA318" t="s">
        <v>161</v>
      </c>
      <c r="AB318" t="b">
        <v>0</v>
      </c>
      <c r="AC318" t="b">
        <v>0</v>
      </c>
      <c r="AE318" t="b">
        <v>1</v>
      </c>
      <c r="AF318" t="b">
        <v>0</v>
      </c>
      <c r="AG318" t="b">
        <v>0</v>
      </c>
      <c r="AH318" t="s">
        <v>219</v>
      </c>
      <c r="AI318" t="b">
        <v>0</v>
      </c>
      <c r="AK318" t="b">
        <v>0</v>
      </c>
      <c r="AL318" s="1"/>
      <c r="AM318" t="s">
        <v>162</v>
      </c>
      <c r="AN318" s="2">
        <v>44297.8278587963</v>
      </c>
      <c r="AP318" s="2">
        <v>43836.762569444443</v>
      </c>
      <c r="AQ318" s="1"/>
      <c r="AS318" t="b">
        <v>0</v>
      </c>
      <c r="AV318" t="s">
        <v>153</v>
      </c>
      <c r="BB318" t="s">
        <v>1017</v>
      </c>
      <c r="BD318" t="b">
        <v>0</v>
      </c>
      <c r="BH318" t="s">
        <v>332</v>
      </c>
      <c r="BI318" t="s">
        <v>155</v>
      </c>
      <c r="BQ318" t="s">
        <v>96</v>
      </c>
      <c r="BR318" t="b">
        <v>0</v>
      </c>
      <c r="BT318" t="b">
        <v>0</v>
      </c>
      <c r="BW318" t="s">
        <v>166</v>
      </c>
      <c r="BX318" t="b">
        <v>0</v>
      </c>
      <c r="BY318" s="2">
        <v>44376.857557870368</v>
      </c>
      <c r="CB318" t="b">
        <v>0</v>
      </c>
      <c r="CC318" t="b">
        <v>0</v>
      </c>
      <c r="CF318">
        <v>72743</v>
      </c>
      <c r="CH318">
        <v>7274.3</v>
      </c>
      <c r="CI318">
        <v>10</v>
      </c>
      <c r="CJ318">
        <v>0</v>
      </c>
      <c r="CK318">
        <f>YEAR(tbl_Opportunity[[#This Row],[Close Date]])</f>
        <v>2020</v>
      </c>
    </row>
    <row r="319" spans="1:89">
      <c r="A319" t="s">
        <v>1018</v>
      </c>
      <c r="B319" t="b">
        <v>0</v>
      </c>
      <c r="D319" t="b">
        <v>0</v>
      </c>
      <c r="H319" s="1">
        <v>43100</v>
      </c>
      <c r="I319" t="b">
        <v>1</v>
      </c>
      <c r="J319" t="s">
        <v>140</v>
      </c>
      <c r="O319" t="s">
        <v>142</v>
      </c>
      <c r="P319" t="b">
        <v>0</v>
      </c>
      <c r="Q319" s="2">
        <v>42543.83666666667</v>
      </c>
      <c r="R319" s="1"/>
      <c r="S319" t="b">
        <v>0</v>
      </c>
      <c r="U319" s="1"/>
      <c r="V319" t="b">
        <v>0</v>
      </c>
      <c r="W319" s="1">
        <v>42826</v>
      </c>
      <c r="X319">
        <v>4</v>
      </c>
      <c r="Y319">
        <v>2017</v>
      </c>
      <c r="Z319" t="s">
        <v>90</v>
      </c>
      <c r="AA319" t="s">
        <v>90</v>
      </c>
      <c r="AB319" t="b">
        <v>0</v>
      </c>
      <c r="AC319" t="b">
        <v>0</v>
      </c>
      <c r="AE319" t="b">
        <v>1</v>
      </c>
      <c r="AF319" t="b">
        <v>0</v>
      </c>
      <c r="AG319" t="b">
        <v>0</v>
      </c>
      <c r="AH319" t="s">
        <v>219</v>
      </c>
      <c r="AI319" t="b">
        <v>0</v>
      </c>
      <c r="AK319" t="b">
        <v>0</v>
      </c>
      <c r="AL319" s="1">
        <v>43409</v>
      </c>
      <c r="AM319" t="s">
        <v>162</v>
      </c>
      <c r="AN319" s="2">
        <v>44297.837673611109</v>
      </c>
      <c r="AP319" s="2">
        <v>43836.76290509259</v>
      </c>
      <c r="AQ319" s="1"/>
      <c r="AS319" t="b">
        <v>0</v>
      </c>
      <c r="AV319" t="s">
        <v>213</v>
      </c>
      <c r="BB319" t="s">
        <v>1019</v>
      </c>
      <c r="BD319" t="b">
        <v>0</v>
      </c>
      <c r="BH319" t="s">
        <v>142</v>
      </c>
      <c r="BI319" t="s">
        <v>150</v>
      </c>
      <c r="BQ319" t="s">
        <v>96</v>
      </c>
      <c r="BR319" t="b">
        <v>0</v>
      </c>
      <c r="BT319" t="b">
        <v>0</v>
      </c>
      <c r="BW319" t="s">
        <v>97</v>
      </c>
      <c r="BX319" t="b">
        <v>0</v>
      </c>
      <c r="BY319" s="2">
        <v>44376.857557870368</v>
      </c>
      <c r="CB319" t="b">
        <v>0</v>
      </c>
      <c r="CC319" t="b">
        <v>0</v>
      </c>
      <c r="CF319">
        <v>71500</v>
      </c>
      <c r="CH319">
        <v>0</v>
      </c>
      <c r="CI319">
        <v>0</v>
      </c>
      <c r="CJ319">
        <v>0</v>
      </c>
      <c r="CK319">
        <f>YEAR(tbl_Opportunity[[#This Row],[Close Date]])</f>
        <v>2017</v>
      </c>
    </row>
    <row r="320" spans="1:89">
      <c r="A320" t="s">
        <v>1020</v>
      </c>
      <c r="B320" t="b">
        <v>0</v>
      </c>
      <c r="D320" t="b">
        <v>0</v>
      </c>
      <c r="H320" s="1">
        <v>43100</v>
      </c>
      <c r="I320" t="b">
        <v>1</v>
      </c>
      <c r="J320" t="s">
        <v>140</v>
      </c>
      <c r="O320" t="s">
        <v>142</v>
      </c>
      <c r="P320" t="b">
        <v>0</v>
      </c>
      <c r="Q320" s="2">
        <v>42543.846863425926</v>
      </c>
      <c r="R320" s="1"/>
      <c r="S320" t="b">
        <v>0</v>
      </c>
      <c r="U320" s="1"/>
      <c r="V320" t="b">
        <v>0</v>
      </c>
      <c r="W320" s="1">
        <v>42826</v>
      </c>
      <c r="X320">
        <v>4</v>
      </c>
      <c r="Y320">
        <v>2017</v>
      </c>
      <c r="Z320" t="s">
        <v>90</v>
      </c>
      <c r="AA320" t="s">
        <v>90</v>
      </c>
      <c r="AB320" t="b">
        <v>0</v>
      </c>
      <c r="AC320" t="b">
        <v>0</v>
      </c>
      <c r="AE320" t="b">
        <v>1</v>
      </c>
      <c r="AF320" t="b">
        <v>0</v>
      </c>
      <c r="AG320" t="b">
        <v>0</v>
      </c>
      <c r="AH320" t="s">
        <v>210</v>
      </c>
      <c r="AI320" t="b">
        <v>0</v>
      </c>
      <c r="AK320" t="b">
        <v>0</v>
      </c>
      <c r="AL320" s="1">
        <v>43004</v>
      </c>
      <c r="AM320" t="s">
        <v>162</v>
      </c>
      <c r="AN320" s="2">
        <v>44297.837673611109</v>
      </c>
      <c r="AP320" s="2">
        <v>43836.76290509259</v>
      </c>
      <c r="AQ320" s="1"/>
      <c r="AS320" t="b">
        <v>0</v>
      </c>
      <c r="AV320" t="s">
        <v>213</v>
      </c>
      <c r="BB320" t="s">
        <v>1021</v>
      </c>
      <c r="BD320" t="b">
        <v>0</v>
      </c>
      <c r="BH320" t="s">
        <v>142</v>
      </c>
      <c r="BI320" t="s">
        <v>150</v>
      </c>
      <c r="BQ320" t="s">
        <v>96</v>
      </c>
      <c r="BR320" t="b">
        <v>0</v>
      </c>
      <c r="BT320" t="b">
        <v>0</v>
      </c>
      <c r="BW320" t="s">
        <v>97</v>
      </c>
      <c r="BX320" t="b">
        <v>0</v>
      </c>
      <c r="BY320" s="2">
        <v>44376.857557870368</v>
      </c>
      <c r="CB320" t="b">
        <v>0</v>
      </c>
      <c r="CC320" t="b">
        <v>0</v>
      </c>
      <c r="CF320">
        <v>71500</v>
      </c>
      <c r="CH320">
        <v>0</v>
      </c>
      <c r="CI320">
        <v>0</v>
      </c>
      <c r="CJ320">
        <v>0</v>
      </c>
      <c r="CK320">
        <f>YEAR(tbl_Opportunity[[#This Row],[Close Date]])</f>
        <v>2017</v>
      </c>
    </row>
    <row r="321" spans="1:89">
      <c r="A321" t="s">
        <v>1022</v>
      </c>
      <c r="B321" t="b">
        <v>0</v>
      </c>
      <c r="D321" t="b">
        <v>0</v>
      </c>
      <c r="H321" s="1">
        <v>43462</v>
      </c>
      <c r="I321" t="b">
        <v>1</v>
      </c>
      <c r="J321" t="s">
        <v>193</v>
      </c>
      <c r="O321" t="s">
        <v>194</v>
      </c>
      <c r="P321" t="b">
        <v>0</v>
      </c>
      <c r="Q321" s="2">
        <v>42544.143379629626</v>
      </c>
      <c r="R321" s="1"/>
      <c r="S321" t="b">
        <v>0</v>
      </c>
      <c r="U321" s="1"/>
      <c r="V321" t="b">
        <v>0</v>
      </c>
      <c r="W321" s="1">
        <v>43191</v>
      </c>
      <c r="X321">
        <v>4</v>
      </c>
      <c r="Y321">
        <v>2018</v>
      </c>
      <c r="Z321" t="s">
        <v>90</v>
      </c>
      <c r="AA321" t="s">
        <v>90</v>
      </c>
      <c r="AB321" t="b">
        <v>0</v>
      </c>
      <c r="AC321" t="b">
        <v>0</v>
      </c>
      <c r="AE321" t="b">
        <v>1</v>
      </c>
      <c r="AF321" t="b">
        <v>0</v>
      </c>
      <c r="AG321" t="b">
        <v>0</v>
      </c>
      <c r="AH321" t="s">
        <v>210</v>
      </c>
      <c r="AI321" t="b">
        <v>0</v>
      </c>
      <c r="AK321" t="b">
        <v>0</v>
      </c>
      <c r="AL321" s="1">
        <v>43573</v>
      </c>
      <c r="AM321" t="s">
        <v>162</v>
      </c>
      <c r="AN321" s="2">
        <v>44296.959062499998</v>
      </c>
      <c r="AP321" s="2">
        <v>43627.846273148149</v>
      </c>
      <c r="AQ321" s="1"/>
      <c r="AS321" t="b">
        <v>0</v>
      </c>
      <c r="AU321" t="s">
        <v>1023</v>
      </c>
      <c r="AV321" t="s">
        <v>176</v>
      </c>
      <c r="BB321" t="s">
        <v>1024</v>
      </c>
      <c r="BD321" t="b">
        <v>0</v>
      </c>
      <c r="BH321" t="s">
        <v>199</v>
      </c>
      <c r="BI321" t="s">
        <v>200</v>
      </c>
      <c r="BJ321" t="s">
        <v>196</v>
      </c>
      <c r="BL321" t="s">
        <v>1025</v>
      </c>
      <c r="BM321" t="s">
        <v>202</v>
      </c>
      <c r="BN321" t="s">
        <v>203</v>
      </c>
      <c r="BQ321" t="s">
        <v>204</v>
      </c>
      <c r="BR321" t="b">
        <v>0</v>
      </c>
      <c r="BT321" t="b">
        <v>0</v>
      </c>
      <c r="BW321" t="s">
        <v>97</v>
      </c>
      <c r="BX321" t="b">
        <v>0</v>
      </c>
      <c r="BY321" s="2">
        <v>44376.857557870368</v>
      </c>
      <c r="CB321" t="b">
        <v>0</v>
      </c>
      <c r="CC321" t="b">
        <v>0</v>
      </c>
      <c r="CF321">
        <v>54805</v>
      </c>
      <c r="CH321">
        <v>0</v>
      </c>
      <c r="CI321">
        <v>0</v>
      </c>
      <c r="CJ321">
        <v>0</v>
      </c>
      <c r="CK321">
        <f>YEAR(tbl_Opportunity[[#This Row],[Close Date]])</f>
        <v>2018</v>
      </c>
    </row>
    <row r="322" spans="1:89">
      <c r="A322" t="s">
        <v>1026</v>
      </c>
      <c r="B322" t="b">
        <v>0</v>
      </c>
      <c r="D322" t="b">
        <v>0</v>
      </c>
      <c r="H322" s="1">
        <v>43188</v>
      </c>
      <c r="I322" t="b">
        <v>1</v>
      </c>
      <c r="J322" t="s">
        <v>235</v>
      </c>
      <c r="L322" t="s">
        <v>1027</v>
      </c>
      <c r="O322" t="s">
        <v>194</v>
      </c>
      <c r="P322" t="b">
        <v>0</v>
      </c>
      <c r="Q322" s="2">
        <v>42544.146527777775</v>
      </c>
      <c r="R322" s="1"/>
      <c r="S322" t="b">
        <v>0</v>
      </c>
      <c r="U322" s="1"/>
      <c r="V322" t="b">
        <v>0</v>
      </c>
      <c r="W322" s="1">
        <v>43101</v>
      </c>
      <c r="X322">
        <v>1</v>
      </c>
      <c r="Y322">
        <v>2018</v>
      </c>
      <c r="Z322" t="s">
        <v>90</v>
      </c>
      <c r="AA322" t="s">
        <v>90</v>
      </c>
      <c r="AB322" t="b">
        <v>0</v>
      </c>
      <c r="AC322" t="b">
        <v>0</v>
      </c>
      <c r="AE322" t="b">
        <v>1</v>
      </c>
      <c r="AF322" t="b">
        <v>0</v>
      </c>
      <c r="AG322" t="b">
        <v>0</v>
      </c>
      <c r="AH322" t="s">
        <v>210</v>
      </c>
      <c r="AI322" t="b">
        <v>0</v>
      </c>
      <c r="AK322" t="b">
        <v>0</v>
      </c>
      <c r="AL322" s="1"/>
      <c r="AM322" t="s">
        <v>162</v>
      </c>
      <c r="AN322" s="2">
        <v>44296.959062499998</v>
      </c>
      <c r="AP322" s="2">
        <v>43188.728807870371</v>
      </c>
      <c r="AQ322" s="1"/>
      <c r="AS322" t="b">
        <v>0</v>
      </c>
      <c r="AU322" t="s">
        <v>216</v>
      </c>
      <c r="AV322" t="s">
        <v>176</v>
      </c>
      <c r="BB322" t="s">
        <v>1028</v>
      </c>
      <c r="BD322" t="b">
        <v>0</v>
      </c>
      <c r="BH322" t="s">
        <v>260</v>
      </c>
      <c r="BI322" t="s">
        <v>200</v>
      </c>
      <c r="BJ322" t="s">
        <v>216</v>
      </c>
      <c r="BL322" t="s">
        <v>1029</v>
      </c>
      <c r="BM322" t="s">
        <v>202</v>
      </c>
      <c r="BN322" t="s">
        <v>203</v>
      </c>
      <c r="BQ322" t="s">
        <v>204</v>
      </c>
      <c r="BR322" t="b">
        <v>0</v>
      </c>
      <c r="BT322" t="b">
        <v>0</v>
      </c>
      <c r="BW322" t="s">
        <v>97</v>
      </c>
      <c r="BX322" t="b">
        <v>0</v>
      </c>
      <c r="BY322" s="2">
        <v>44376.857557870368</v>
      </c>
      <c r="CB322" t="b">
        <v>0</v>
      </c>
      <c r="CC322" t="b">
        <v>0</v>
      </c>
      <c r="CF322">
        <v>54805</v>
      </c>
      <c r="CH322">
        <v>0</v>
      </c>
      <c r="CI322">
        <v>0</v>
      </c>
      <c r="CJ322">
        <v>0</v>
      </c>
      <c r="CK322">
        <f>YEAR(tbl_Opportunity[[#This Row],[Close Date]])</f>
        <v>2018</v>
      </c>
    </row>
    <row r="323" spans="1:89">
      <c r="A323" t="s">
        <v>1030</v>
      </c>
      <c r="B323" t="b">
        <v>0</v>
      </c>
      <c r="D323" t="b">
        <v>0</v>
      </c>
      <c r="H323" s="1">
        <v>43462</v>
      </c>
      <c r="I323" t="b">
        <v>1</v>
      </c>
      <c r="J323" t="s">
        <v>105</v>
      </c>
      <c r="O323" t="s">
        <v>194</v>
      </c>
      <c r="P323" t="b">
        <v>0</v>
      </c>
      <c r="Q323" s="2">
        <v>42544.149675925924</v>
      </c>
      <c r="R323" s="1"/>
      <c r="S323" t="b">
        <v>0</v>
      </c>
      <c r="U323" s="1"/>
      <c r="V323" t="b">
        <v>0</v>
      </c>
      <c r="W323" s="1">
        <v>43191</v>
      </c>
      <c r="X323">
        <v>4</v>
      </c>
      <c r="Y323">
        <v>2018</v>
      </c>
      <c r="Z323" t="s">
        <v>90</v>
      </c>
      <c r="AA323" t="s">
        <v>90</v>
      </c>
      <c r="AB323" t="b">
        <v>0</v>
      </c>
      <c r="AC323" t="b">
        <v>0</v>
      </c>
      <c r="AE323" t="b">
        <v>1</v>
      </c>
      <c r="AF323" t="b">
        <v>0</v>
      </c>
      <c r="AG323" t="b">
        <v>0</v>
      </c>
      <c r="AH323" t="s">
        <v>210</v>
      </c>
      <c r="AI323" t="b">
        <v>0</v>
      </c>
      <c r="AK323" t="b">
        <v>0</v>
      </c>
      <c r="AL323" s="1">
        <v>42573</v>
      </c>
      <c r="AM323" t="s">
        <v>162</v>
      </c>
      <c r="AN323" s="2">
        <v>44297.853321759256</v>
      </c>
      <c r="AP323" s="2">
        <v>43627.783263888887</v>
      </c>
      <c r="AQ323" s="1"/>
      <c r="AS323" t="b">
        <v>0</v>
      </c>
      <c r="AU323" t="s">
        <v>247</v>
      </c>
      <c r="AV323" t="s">
        <v>248</v>
      </c>
      <c r="BB323" t="s">
        <v>1031</v>
      </c>
      <c r="BD323" t="b">
        <v>0</v>
      </c>
      <c r="BH323" t="s">
        <v>199</v>
      </c>
      <c r="BI323" t="s">
        <v>200</v>
      </c>
      <c r="BJ323" t="s">
        <v>250</v>
      </c>
      <c r="BL323" t="s">
        <v>1032</v>
      </c>
      <c r="BM323" t="s">
        <v>202</v>
      </c>
      <c r="BN323" t="s">
        <v>203</v>
      </c>
      <c r="BQ323" t="s">
        <v>204</v>
      </c>
      <c r="BR323" t="b">
        <v>0</v>
      </c>
      <c r="BT323" t="b">
        <v>0</v>
      </c>
      <c r="BW323" t="s">
        <v>97</v>
      </c>
      <c r="BX323" t="b">
        <v>0</v>
      </c>
      <c r="BY323" s="2">
        <v>44376.857557870368</v>
      </c>
      <c r="CB323" t="b">
        <v>0</v>
      </c>
      <c r="CC323" t="b">
        <v>0</v>
      </c>
      <c r="CF323">
        <v>57394</v>
      </c>
      <c r="CH323">
        <v>0</v>
      </c>
      <c r="CI323">
        <v>0</v>
      </c>
      <c r="CJ323">
        <v>0</v>
      </c>
      <c r="CK323">
        <f>YEAR(tbl_Opportunity[[#This Row],[Close Date]])</f>
        <v>2018</v>
      </c>
    </row>
    <row r="324" spans="1:89">
      <c r="A324" t="s">
        <v>1033</v>
      </c>
      <c r="B324" t="b">
        <v>0</v>
      </c>
      <c r="D324" t="b">
        <v>0</v>
      </c>
      <c r="H324" s="1">
        <v>43280</v>
      </c>
      <c r="I324" t="b">
        <v>1</v>
      </c>
      <c r="J324" t="s">
        <v>111</v>
      </c>
      <c r="L324" t="s">
        <v>1034</v>
      </c>
      <c r="O324" t="s">
        <v>194</v>
      </c>
      <c r="P324" t="b">
        <v>0</v>
      </c>
      <c r="Q324" s="2">
        <v>42544.160138888888</v>
      </c>
      <c r="R324" s="1"/>
      <c r="S324" t="b">
        <v>0</v>
      </c>
      <c r="U324" s="1"/>
      <c r="V324" t="b">
        <v>0</v>
      </c>
      <c r="W324" s="1">
        <v>43132</v>
      </c>
      <c r="X324">
        <v>2</v>
      </c>
      <c r="Y324">
        <v>2018</v>
      </c>
      <c r="Z324" t="s">
        <v>90</v>
      </c>
      <c r="AA324" t="s">
        <v>90</v>
      </c>
      <c r="AB324" t="b">
        <v>0</v>
      </c>
      <c r="AC324" t="b">
        <v>0</v>
      </c>
      <c r="AE324" t="b">
        <v>1</v>
      </c>
      <c r="AF324" t="b">
        <v>0</v>
      </c>
      <c r="AG324" t="b">
        <v>0</v>
      </c>
      <c r="AH324" t="s">
        <v>210</v>
      </c>
      <c r="AI324" t="b">
        <v>0</v>
      </c>
      <c r="AK324" t="b">
        <v>0</v>
      </c>
      <c r="AL324" s="1">
        <v>43010</v>
      </c>
      <c r="AM324" t="s">
        <v>162</v>
      </c>
      <c r="AN324" s="2">
        <v>44296.959062499998</v>
      </c>
      <c r="AP324" s="2">
        <v>43175.745775462965</v>
      </c>
      <c r="AQ324" s="1"/>
      <c r="AS324" t="b">
        <v>0</v>
      </c>
      <c r="AU324" t="s">
        <v>247</v>
      </c>
      <c r="AV324" t="s">
        <v>176</v>
      </c>
      <c r="BB324" t="s">
        <v>1035</v>
      </c>
      <c r="BD324" t="b">
        <v>0</v>
      </c>
      <c r="BH324" t="s">
        <v>215</v>
      </c>
      <c r="BI324" t="s">
        <v>200</v>
      </c>
      <c r="BJ324" t="s">
        <v>250</v>
      </c>
      <c r="BN324" t="s">
        <v>203</v>
      </c>
      <c r="BQ324" t="s">
        <v>204</v>
      </c>
      <c r="BR324" t="b">
        <v>0</v>
      </c>
      <c r="BT324" t="b">
        <v>0</v>
      </c>
      <c r="BW324" t="s">
        <v>97</v>
      </c>
      <c r="BX324" t="b">
        <v>0</v>
      </c>
      <c r="BY324" s="2">
        <v>44376.857557870368</v>
      </c>
      <c r="BZ324" t="s">
        <v>217</v>
      </c>
      <c r="CB324" t="b">
        <v>0</v>
      </c>
      <c r="CC324" t="b">
        <v>0</v>
      </c>
      <c r="CF324">
        <v>54805</v>
      </c>
      <c r="CH324">
        <v>0</v>
      </c>
      <c r="CI324">
        <v>0</v>
      </c>
      <c r="CJ324">
        <v>0</v>
      </c>
      <c r="CK324">
        <f>YEAR(tbl_Opportunity[[#This Row],[Close Date]])</f>
        <v>2018</v>
      </c>
    </row>
    <row r="325" spans="1:89">
      <c r="A325" t="s">
        <v>1036</v>
      </c>
      <c r="B325" t="b">
        <v>0</v>
      </c>
      <c r="D325" t="b">
        <v>0</v>
      </c>
      <c r="E325" t="s">
        <v>1005</v>
      </c>
      <c r="H325" s="1">
        <v>43875</v>
      </c>
      <c r="I325" t="b">
        <v>1</v>
      </c>
      <c r="J325" t="s">
        <v>140</v>
      </c>
      <c r="L325" t="s">
        <v>1037</v>
      </c>
      <c r="O325" t="s">
        <v>194</v>
      </c>
      <c r="P325" t="b">
        <v>0</v>
      </c>
      <c r="Q325" s="2">
        <v>42544.162951388891</v>
      </c>
      <c r="R325" s="1"/>
      <c r="S325" t="b">
        <v>0</v>
      </c>
      <c r="U325" s="1"/>
      <c r="V325" t="b">
        <v>0</v>
      </c>
      <c r="W325" s="1">
        <v>43831</v>
      </c>
      <c r="X325">
        <v>1</v>
      </c>
      <c r="Y325">
        <v>2020</v>
      </c>
      <c r="Z325" t="s">
        <v>90</v>
      </c>
      <c r="AA325" t="s">
        <v>90</v>
      </c>
      <c r="AB325" t="b">
        <v>0</v>
      </c>
      <c r="AC325" t="b">
        <v>0</v>
      </c>
      <c r="AE325" t="b">
        <v>1</v>
      </c>
      <c r="AF325" t="b">
        <v>0</v>
      </c>
      <c r="AG325" t="b">
        <v>0</v>
      </c>
      <c r="AH325" t="s">
        <v>382</v>
      </c>
      <c r="AI325" t="b">
        <v>0</v>
      </c>
      <c r="AJ325" t="s">
        <v>195</v>
      </c>
      <c r="AK325" t="b">
        <v>0</v>
      </c>
      <c r="AL325" s="1">
        <v>43616</v>
      </c>
      <c r="AM325" t="s">
        <v>162</v>
      </c>
      <c r="AN325" s="2">
        <v>44296.959062499998</v>
      </c>
      <c r="AP325" s="2">
        <v>43745.46607638889</v>
      </c>
      <c r="AQ325" s="1"/>
      <c r="AS325" t="b">
        <v>0</v>
      </c>
      <c r="AU325" t="s">
        <v>196</v>
      </c>
      <c r="AV325" t="s">
        <v>176</v>
      </c>
      <c r="AY325" t="s">
        <v>236</v>
      </c>
      <c r="BB325" t="s">
        <v>1038</v>
      </c>
      <c r="BD325" t="b">
        <v>0</v>
      </c>
      <c r="BH325" t="s">
        <v>215</v>
      </c>
      <c r="BI325" t="s">
        <v>200</v>
      </c>
      <c r="BJ325" t="s">
        <v>196</v>
      </c>
      <c r="BL325" t="s">
        <v>1037</v>
      </c>
      <c r="BM325" t="s">
        <v>202</v>
      </c>
      <c r="BN325" t="s">
        <v>203</v>
      </c>
      <c r="BQ325" t="s">
        <v>204</v>
      </c>
      <c r="BR325" t="b">
        <v>0</v>
      </c>
      <c r="BT325" t="b">
        <v>0</v>
      </c>
      <c r="BW325" t="s">
        <v>97</v>
      </c>
      <c r="BX325" t="b">
        <v>0</v>
      </c>
      <c r="BY325" s="2">
        <v>44376.857557870368</v>
      </c>
      <c r="BZ325" t="s">
        <v>217</v>
      </c>
      <c r="CB325" t="b">
        <v>0</v>
      </c>
      <c r="CC325" t="b">
        <v>0</v>
      </c>
      <c r="CF325">
        <v>54805</v>
      </c>
      <c r="CH325">
        <v>0</v>
      </c>
      <c r="CI325">
        <v>0</v>
      </c>
      <c r="CJ325">
        <v>0</v>
      </c>
      <c r="CK325">
        <f>YEAR(tbl_Opportunity[[#This Row],[Close Date]])</f>
        <v>2020</v>
      </c>
    </row>
    <row r="326" spans="1:89">
      <c r="A326" t="s">
        <v>350</v>
      </c>
      <c r="B326" t="b">
        <v>0</v>
      </c>
      <c r="D326" t="b">
        <v>0</v>
      </c>
      <c r="H326" s="1">
        <v>43891</v>
      </c>
      <c r="I326" t="b">
        <v>1</v>
      </c>
      <c r="J326" t="s">
        <v>193</v>
      </c>
      <c r="L326" t="s">
        <v>1039</v>
      </c>
      <c r="O326" t="s">
        <v>194</v>
      </c>
      <c r="P326" t="b">
        <v>0</v>
      </c>
      <c r="Q326" s="2">
        <v>42544.168530092589</v>
      </c>
      <c r="R326" s="1"/>
      <c r="S326" t="b">
        <v>0</v>
      </c>
      <c r="U326" s="1"/>
      <c r="V326" t="b">
        <v>0</v>
      </c>
      <c r="W326" s="1">
        <v>43831</v>
      </c>
      <c r="X326">
        <v>1</v>
      </c>
      <c r="Y326">
        <v>2020</v>
      </c>
      <c r="Z326" t="s">
        <v>90</v>
      </c>
      <c r="AA326" t="s">
        <v>90</v>
      </c>
      <c r="AB326" t="b">
        <v>0</v>
      </c>
      <c r="AC326" t="b">
        <v>0</v>
      </c>
      <c r="AE326" t="b">
        <v>1</v>
      </c>
      <c r="AF326" t="b">
        <v>0</v>
      </c>
      <c r="AG326" t="b">
        <v>0</v>
      </c>
      <c r="AH326" t="s">
        <v>219</v>
      </c>
      <c r="AI326" t="b">
        <v>0</v>
      </c>
      <c r="AK326" t="b">
        <v>0</v>
      </c>
      <c r="AL326" s="1"/>
      <c r="AM326" t="s">
        <v>162</v>
      </c>
      <c r="AN326" s="2">
        <v>44296.959062499998</v>
      </c>
      <c r="AP326" s="2">
        <v>43852.652627314812</v>
      </c>
      <c r="AQ326" s="1"/>
      <c r="AS326" t="b">
        <v>0</v>
      </c>
      <c r="AU326" t="s">
        <v>472</v>
      </c>
      <c r="AV326" t="s">
        <v>176</v>
      </c>
      <c r="BB326" t="s">
        <v>1040</v>
      </c>
      <c r="BD326" t="b">
        <v>0</v>
      </c>
      <c r="BH326" t="s">
        <v>406</v>
      </c>
      <c r="BI326" t="s">
        <v>200</v>
      </c>
      <c r="BJ326" t="s">
        <v>216</v>
      </c>
      <c r="BL326" t="s">
        <v>1039</v>
      </c>
      <c r="BM326" t="s">
        <v>202</v>
      </c>
      <c r="BN326" t="s">
        <v>203</v>
      </c>
      <c r="BQ326" t="s">
        <v>204</v>
      </c>
      <c r="BR326" t="b">
        <v>0</v>
      </c>
      <c r="BT326" t="b">
        <v>0</v>
      </c>
      <c r="BW326" t="s">
        <v>97</v>
      </c>
      <c r="BX326" t="b">
        <v>0</v>
      </c>
      <c r="BY326" s="2">
        <v>44376.857557870368</v>
      </c>
      <c r="CB326" t="b">
        <v>0</v>
      </c>
      <c r="CC326" t="b">
        <v>0</v>
      </c>
      <c r="CF326">
        <v>54805</v>
      </c>
      <c r="CH326">
        <v>0</v>
      </c>
      <c r="CI326">
        <v>0</v>
      </c>
      <c r="CJ326">
        <v>0</v>
      </c>
      <c r="CK326">
        <f>YEAR(tbl_Opportunity[[#This Row],[Close Date]])</f>
        <v>2020</v>
      </c>
    </row>
    <row r="327" spans="1:89">
      <c r="A327" t="s">
        <v>619</v>
      </c>
      <c r="B327" t="b">
        <v>0</v>
      </c>
      <c r="D327" t="b">
        <v>0</v>
      </c>
      <c r="E327" t="s">
        <v>1041</v>
      </c>
      <c r="H327" s="1">
        <v>42735</v>
      </c>
      <c r="I327" t="b">
        <v>1</v>
      </c>
      <c r="J327" t="s">
        <v>140</v>
      </c>
      <c r="L327" t="s">
        <v>1042</v>
      </c>
      <c r="O327" t="s">
        <v>142</v>
      </c>
      <c r="P327" t="b">
        <v>0</v>
      </c>
      <c r="Q327" s="2">
        <v>42544.908773148149</v>
      </c>
      <c r="R327" s="1"/>
      <c r="S327" t="b">
        <v>0</v>
      </c>
      <c r="U327" s="1"/>
      <c r="V327" t="b">
        <v>0</v>
      </c>
      <c r="W327" s="1">
        <v>42461</v>
      </c>
      <c r="X327">
        <v>4</v>
      </c>
      <c r="Y327">
        <v>2016</v>
      </c>
      <c r="Z327" t="s">
        <v>90</v>
      </c>
      <c r="AA327" t="s">
        <v>90</v>
      </c>
      <c r="AB327" t="b">
        <v>0</v>
      </c>
      <c r="AC327" t="b">
        <v>0</v>
      </c>
      <c r="AE327" t="b">
        <v>1</v>
      </c>
      <c r="AF327" t="b">
        <v>0</v>
      </c>
      <c r="AG327" t="b">
        <v>0</v>
      </c>
      <c r="AH327" t="s">
        <v>145</v>
      </c>
      <c r="AI327" t="b">
        <v>0</v>
      </c>
      <c r="AK327" t="b">
        <v>0</v>
      </c>
      <c r="AL327" s="1">
        <v>43231</v>
      </c>
      <c r="AM327" t="s">
        <v>92</v>
      </c>
      <c r="AN327" s="2">
        <v>43836.76290509259</v>
      </c>
      <c r="AP327" s="2">
        <v>43836.76290509259</v>
      </c>
      <c r="AQ327" s="1"/>
      <c r="AS327" t="b">
        <v>0</v>
      </c>
      <c r="AV327" t="s">
        <v>176</v>
      </c>
      <c r="BB327" t="s">
        <v>1043</v>
      </c>
      <c r="BD327" t="b">
        <v>0</v>
      </c>
      <c r="BH327" t="s">
        <v>142</v>
      </c>
      <c r="BI327" t="s">
        <v>150</v>
      </c>
      <c r="BJ327" t="s">
        <v>102</v>
      </c>
      <c r="BQ327" t="s">
        <v>96</v>
      </c>
      <c r="BR327" t="b">
        <v>0</v>
      </c>
      <c r="BT327" t="b">
        <v>0</v>
      </c>
      <c r="BW327" t="s">
        <v>97</v>
      </c>
      <c r="BX327" t="b">
        <v>0</v>
      </c>
      <c r="BY327" s="2">
        <v>44376.857557870368</v>
      </c>
      <c r="CB327" t="b">
        <v>0</v>
      </c>
      <c r="CC327" t="b">
        <v>0</v>
      </c>
      <c r="CF327">
        <v>71500</v>
      </c>
      <c r="CH327">
        <v>0</v>
      </c>
      <c r="CI327">
        <v>0</v>
      </c>
      <c r="CJ327">
        <v>0</v>
      </c>
      <c r="CK327">
        <f>YEAR(tbl_Opportunity[[#This Row],[Close Date]])</f>
        <v>2016</v>
      </c>
    </row>
    <row r="328" spans="1:89">
      <c r="A328" t="s">
        <v>1044</v>
      </c>
      <c r="B328" t="b">
        <v>0</v>
      </c>
      <c r="D328" t="b">
        <v>0</v>
      </c>
      <c r="E328" t="s">
        <v>1005</v>
      </c>
      <c r="H328" s="1">
        <v>43891</v>
      </c>
      <c r="I328" t="b">
        <v>1</v>
      </c>
      <c r="J328" t="s">
        <v>193</v>
      </c>
      <c r="L328" t="s">
        <v>1045</v>
      </c>
      <c r="O328" t="s">
        <v>194</v>
      </c>
      <c r="P328" t="b">
        <v>0</v>
      </c>
      <c r="Q328" s="2">
        <v>42545.101284722223</v>
      </c>
      <c r="R328" s="1"/>
      <c r="S328" t="b">
        <v>0</v>
      </c>
      <c r="U328" s="1"/>
      <c r="V328" t="b">
        <v>0</v>
      </c>
      <c r="W328" s="1">
        <v>43831</v>
      </c>
      <c r="X328">
        <v>1</v>
      </c>
      <c r="Y328">
        <v>2020</v>
      </c>
      <c r="Z328" t="s">
        <v>90</v>
      </c>
      <c r="AA328" t="s">
        <v>90</v>
      </c>
      <c r="AB328" t="b">
        <v>0</v>
      </c>
      <c r="AC328" t="b">
        <v>0</v>
      </c>
      <c r="AE328" t="b">
        <v>1</v>
      </c>
      <c r="AF328" t="b">
        <v>0</v>
      </c>
      <c r="AG328" t="b">
        <v>0</v>
      </c>
      <c r="AH328" t="s">
        <v>210</v>
      </c>
      <c r="AI328" t="b">
        <v>0</v>
      </c>
      <c r="AK328" t="b">
        <v>0</v>
      </c>
      <c r="AL328" s="1">
        <v>43612</v>
      </c>
      <c r="AM328" t="s">
        <v>162</v>
      </c>
      <c r="AN328" s="2">
        <v>44296.959062499998</v>
      </c>
      <c r="AP328" s="2">
        <v>43852.65421296296</v>
      </c>
      <c r="AQ328" s="1"/>
      <c r="AS328" t="b">
        <v>0</v>
      </c>
      <c r="AU328" t="s">
        <v>1046</v>
      </c>
      <c r="AV328" t="s">
        <v>176</v>
      </c>
      <c r="BB328" t="s">
        <v>1047</v>
      </c>
      <c r="BD328" t="b">
        <v>0</v>
      </c>
      <c r="BH328" t="s">
        <v>406</v>
      </c>
      <c r="BI328" t="s">
        <v>200</v>
      </c>
      <c r="BJ328" t="s">
        <v>250</v>
      </c>
      <c r="BL328" t="s">
        <v>1045</v>
      </c>
      <c r="BM328" t="s">
        <v>202</v>
      </c>
      <c r="BN328" t="s">
        <v>203</v>
      </c>
      <c r="BQ328" t="s">
        <v>204</v>
      </c>
      <c r="BR328" t="b">
        <v>0</v>
      </c>
      <c r="BT328" t="b">
        <v>0</v>
      </c>
      <c r="BW328" t="s">
        <v>97</v>
      </c>
      <c r="BX328" t="b">
        <v>0</v>
      </c>
      <c r="BY328" s="2">
        <v>44376.857557870368</v>
      </c>
      <c r="CB328" t="b">
        <v>0</v>
      </c>
      <c r="CC328" t="b">
        <v>0</v>
      </c>
      <c r="CF328">
        <v>54805</v>
      </c>
      <c r="CH328">
        <v>0</v>
      </c>
      <c r="CI328">
        <v>0</v>
      </c>
      <c r="CJ328">
        <v>0</v>
      </c>
      <c r="CK328">
        <f>YEAR(tbl_Opportunity[[#This Row],[Close Date]])</f>
        <v>2020</v>
      </c>
    </row>
    <row r="329" spans="1:89">
      <c r="A329" t="s">
        <v>489</v>
      </c>
      <c r="B329" t="b">
        <v>0</v>
      </c>
      <c r="D329" t="b">
        <v>0</v>
      </c>
      <c r="H329" s="1">
        <v>42963</v>
      </c>
      <c r="I329" t="b">
        <v>1</v>
      </c>
      <c r="L329" t="s">
        <v>1048</v>
      </c>
      <c r="O329" t="s">
        <v>194</v>
      </c>
      <c r="P329" t="b">
        <v>0</v>
      </c>
      <c r="Q329" s="2">
        <v>42545.104224537034</v>
      </c>
      <c r="R329" s="1"/>
      <c r="S329" t="b">
        <v>0</v>
      </c>
      <c r="U329" s="1"/>
      <c r="V329" t="b">
        <v>0</v>
      </c>
      <c r="W329" s="1">
        <v>42795</v>
      </c>
      <c r="X329">
        <v>3</v>
      </c>
      <c r="Y329">
        <v>2017</v>
      </c>
      <c r="Z329" t="s">
        <v>8</v>
      </c>
      <c r="AA329" t="s">
        <v>8</v>
      </c>
      <c r="AB329" t="b">
        <v>0</v>
      </c>
      <c r="AC329" t="b">
        <v>0</v>
      </c>
      <c r="AE329" t="b">
        <v>1</v>
      </c>
      <c r="AF329" t="b">
        <v>0</v>
      </c>
      <c r="AG329" t="b">
        <v>0</v>
      </c>
      <c r="AH329" t="s">
        <v>243</v>
      </c>
      <c r="AI329" t="b">
        <v>0</v>
      </c>
      <c r="AJ329" t="s">
        <v>211</v>
      </c>
      <c r="AK329" t="b">
        <v>0</v>
      </c>
      <c r="AL329" s="1">
        <v>42969</v>
      </c>
      <c r="AM329" t="s">
        <v>162</v>
      </c>
      <c r="AN329" s="2">
        <v>44296.95826388889</v>
      </c>
      <c r="AP329" s="2">
        <v>43169.630393518521</v>
      </c>
      <c r="AQ329" s="1"/>
      <c r="AS329" t="b">
        <v>0</v>
      </c>
      <c r="AU329" t="s">
        <v>1049</v>
      </c>
      <c r="AV329" t="s">
        <v>176</v>
      </c>
      <c r="BB329" t="s">
        <v>1050</v>
      </c>
      <c r="BD329" t="b">
        <v>0</v>
      </c>
      <c r="BH329" t="s">
        <v>215</v>
      </c>
      <c r="BI329" t="s">
        <v>200</v>
      </c>
      <c r="BJ329" t="s">
        <v>216</v>
      </c>
      <c r="BM329" t="s">
        <v>202</v>
      </c>
      <c r="BN329" t="s">
        <v>203</v>
      </c>
      <c r="BQ329" t="s">
        <v>204</v>
      </c>
      <c r="BR329" t="b">
        <v>0</v>
      </c>
      <c r="BT329" t="b">
        <v>0</v>
      </c>
      <c r="BW329" t="s">
        <v>103</v>
      </c>
      <c r="BX329" t="b">
        <v>1</v>
      </c>
      <c r="BY329" s="2">
        <v>44376.857557870368</v>
      </c>
      <c r="BZ329" t="s">
        <v>217</v>
      </c>
      <c r="CB329" t="b">
        <v>0</v>
      </c>
      <c r="CC329" t="b">
        <v>1</v>
      </c>
      <c r="CF329">
        <v>47655</v>
      </c>
      <c r="CH329">
        <v>47655</v>
      </c>
      <c r="CI329">
        <v>100</v>
      </c>
      <c r="CJ329">
        <v>0</v>
      </c>
      <c r="CK329">
        <f>YEAR(tbl_Opportunity[[#This Row],[Close Date]])</f>
        <v>2017</v>
      </c>
    </row>
    <row r="330" spans="1:89">
      <c r="A330" t="s">
        <v>1051</v>
      </c>
      <c r="B330" t="b">
        <v>0</v>
      </c>
      <c r="D330" t="b">
        <v>0</v>
      </c>
      <c r="H330" s="1">
        <v>44369</v>
      </c>
      <c r="I330" t="b">
        <v>1</v>
      </c>
      <c r="L330" t="s">
        <v>1052</v>
      </c>
      <c r="O330" t="s">
        <v>194</v>
      </c>
      <c r="P330" t="b">
        <v>0</v>
      </c>
      <c r="Q330" s="2">
        <v>42545.10659722222</v>
      </c>
      <c r="R330" s="1">
        <v>44369</v>
      </c>
      <c r="S330" t="b">
        <v>0</v>
      </c>
      <c r="U330" s="1"/>
      <c r="V330" t="b">
        <v>0</v>
      </c>
      <c r="W330" s="1">
        <v>44228</v>
      </c>
      <c r="X330">
        <v>2</v>
      </c>
      <c r="Y330">
        <v>2021</v>
      </c>
      <c r="Z330" t="s">
        <v>90</v>
      </c>
      <c r="AA330" t="s">
        <v>90</v>
      </c>
      <c r="AB330" t="b">
        <v>0</v>
      </c>
      <c r="AC330" t="b">
        <v>0</v>
      </c>
      <c r="AE330" t="b">
        <v>1</v>
      </c>
      <c r="AF330" t="b">
        <v>0</v>
      </c>
      <c r="AG330" t="b">
        <v>0</v>
      </c>
      <c r="AH330" t="s">
        <v>219</v>
      </c>
      <c r="AI330" t="b">
        <v>0</v>
      </c>
      <c r="AK330" t="b">
        <v>0</v>
      </c>
      <c r="AL330" s="1"/>
      <c r="AM330" t="s">
        <v>1053</v>
      </c>
      <c r="AN330" s="2">
        <v>44369.661296296297</v>
      </c>
      <c r="AP330" s="2">
        <v>44369.66128472222</v>
      </c>
      <c r="AQ330" s="1">
        <v>44369</v>
      </c>
      <c r="AS330" t="b">
        <v>0</v>
      </c>
      <c r="AU330" t="s">
        <v>316</v>
      </c>
      <c r="AV330" t="s">
        <v>176</v>
      </c>
      <c r="BB330" t="s">
        <v>1054</v>
      </c>
      <c r="BD330" t="b">
        <v>0</v>
      </c>
      <c r="BH330" t="s">
        <v>1053</v>
      </c>
      <c r="BI330" t="s">
        <v>200</v>
      </c>
      <c r="BJ330" t="s">
        <v>250</v>
      </c>
      <c r="BL330" t="s">
        <v>1052</v>
      </c>
      <c r="BM330" t="s">
        <v>202</v>
      </c>
      <c r="BN330" t="s">
        <v>203</v>
      </c>
      <c r="BQ330" t="s">
        <v>204</v>
      </c>
      <c r="BR330" t="b">
        <v>0</v>
      </c>
      <c r="BT330" t="b">
        <v>0</v>
      </c>
      <c r="BW330" t="s">
        <v>97</v>
      </c>
      <c r="BX330" t="b">
        <v>0</v>
      </c>
      <c r="BY330" s="2">
        <v>44376.857557870368</v>
      </c>
      <c r="BZ330" t="s">
        <v>377</v>
      </c>
      <c r="CB330" t="b">
        <v>0</v>
      </c>
      <c r="CC330" t="b">
        <v>0</v>
      </c>
      <c r="CD330">
        <v>0</v>
      </c>
      <c r="CE330">
        <v>0</v>
      </c>
      <c r="CF330">
        <v>51805</v>
      </c>
      <c r="CH330">
        <v>0</v>
      </c>
      <c r="CI330">
        <v>0</v>
      </c>
      <c r="CJ330">
        <v>0</v>
      </c>
      <c r="CK330">
        <f>YEAR(tbl_Opportunity[[#This Row],[Close Date]])</f>
        <v>2021</v>
      </c>
    </row>
    <row r="331" spans="1:89">
      <c r="A331" t="s">
        <v>1055</v>
      </c>
      <c r="B331" t="b">
        <v>0</v>
      </c>
      <c r="D331" t="b">
        <v>0</v>
      </c>
      <c r="E331" t="s">
        <v>1005</v>
      </c>
      <c r="H331" s="1">
        <v>43185</v>
      </c>
      <c r="I331" t="b">
        <v>1</v>
      </c>
      <c r="J331" t="s">
        <v>111</v>
      </c>
      <c r="L331" t="s">
        <v>1056</v>
      </c>
      <c r="O331" t="s">
        <v>194</v>
      </c>
      <c r="P331" t="b">
        <v>0</v>
      </c>
      <c r="Q331" s="2">
        <v>42545.108969907407</v>
      </c>
      <c r="R331" s="1"/>
      <c r="S331" t="b">
        <v>0</v>
      </c>
      <c r="U331" s="1"/>
      <c r="V331" t="b">
        <v>0</v>
      </c>
      <c r="W331" s="1">
        <v>43101</v>
      </c>
      <c r="X331">
        <v>1</v>
      </c>
      <c r="Y331">
        <v>2018</v>
      </c>
      <c r="Z331" t="s">
        <v>90</v>
      </c>
      <c r="AA331" t="s">
        <v>90</v>
      </c>
      <c r="AB331" t="b">
        <v>0</v>
      </c>
      <c r="AC331" t="b">
        <v>0</v>
      </c>
      <c r="AE331" t="b">
        <v>1</v>
      </c>
      <c r="AF331" t="b">
        <v>0</v>
      </c>
      <c r="AG331" t="b">
        <v>0</v>
      </c>
      <c r="AH331" t="s">
        <v>219</v>
      </c>
      <c r="AI331" t="b">
        <v>0</v>
      </c>
      <c r="AK331" t="b">
        <v>0</v>
      </c>
      <c r="AL331" s="1"/>
      <c r="AM331" t="s">
        <v>162</v>
      </c>
      <c r="AN331" s="2">
        <v>44296.959062499998</v>
      </c>
      <c r="AP331" s="2">
        <v>43388.169699074075</v>
      </c>
      <c r="AQ331" s="1"/>
      <c r="AS331" t="b">
        <v>0</v>
      </c>
      <c r="AU331" t="s">
        <v>196</v>
      </c>
      <c r="AV331" t="s">
        <v>176</v>
      </c>
      <c r="BB331" t="s">
        <v>1057</v>
      </c>
      <c r="BD331" t="b">
        <v>0</v>
      </c>
      <c r="BH331" t="s">
        <v>260</v>
      </c>
      <c r="BI331" t="s">
        <v>200</v>
      </c>
      <c r="BJ331" t="s">
        <v>196</v>
      </c>
      <c r="BN331" t="s">
        <v>203</v>
      </c>
      <c r="BQ331" t="s">
        <v>204</v>
      </c>
      <c r="BR331" t="b">
        <v>0</v>
      </c>
      <c r="BT331" t="b">
        <v>0</v>
      </c>
      <c r="BW331" t="s">
        <v>97</v>
      </c>
      <c r="BX331" t="b">
        <v>0</v>
      </c>
      <c r="BY331" s="2">
        <v>44376.857557870368</v>
      </c>
      <c r="CB331" t="b">
        <v>0</v>
      </c>
      <c r="CC331" t="b">
        <v>0</v>
      </c>
      <c r="CF331">
        <v>34694</v>
      </c>
      <c r="CH331">
        <v>0</v>
      </c>
      <c r="CI331">
        <v>0</v>
      </c>
      <c r="CJ331">
        <v>0</v>
      </c>
      <c r="CK331">
        <f>YEAR(tbl_Opportunity[[#This Row],[Close Date]])</f>
        <v>2018</v>
      </c>
    </row>
    <row r="332" spans="1:89">
      <c r="A332" t="s">
        <v>1036</v>
      </c>
      <c r="B332" t="b">
        <v>0</v>
      </c>
      <c r="D332" t="b">
        <v>0</v>
      </c>
      <c r="H332" s="1">
        <v>43826</v>
      </c>
      <c r="I332" t="b">
        <v>1</v>
      </c>
      <c r="J332" t="s">
        <v>429</v>
      </c>
      <c r="L332" t="s">
        <v>1058</v>
      </c>
      <c r="O332" t="s">
        <v>194</v>
      </c>
      <c r="P332" t="b">
        <v>0</v>
      </c>
      <c r="Q332" s="2">
        <v>42545.110833333332</v>
      </c>
      <c r="R332" s="1"/>
      <c r="S332" t="b">
        <v>0</v>
      </c>
      <c r="U332" s="1"/>
      <c r="V332" t="b">
        <v>0</v>
      </c>
      <c r="W332" s="1">
        <v>43556</v>
      </c>
      <c r="X332">
        <v>4</v>
      </c>
      <c r="Y332">
        <v>2019</v>
      </c>
      <c r="Z332" t="s">
        <v>90</v>
      </c>
      <c r="AA332" t="s">
        <v>90</v>
      </c>
      <c r="AB332" t="b">
        <v>0</v>
      </c>
      <c r="AC332" t="b">
        <v>0</v>
      </c>
      <c r="AE332" t="b">
        <v>1</v>
      </c>
      <c r="AF332" t="b">
        <v>0</v>
      </c>
      <c r="AG332" t="b">
        <v>0</v>
      </c>
      <c r="AH332" t="s">
        <v>243</v>
      </c>
      <c r="AI332" t="b">
        <v>0</v>
      </c>
      <c r="AK332" t="b">
        <v>0</v>
      </c>
      <c r="AL332" s="1">
        <v>42570</v>
      </c>
      <c r="AM332" t="s">
        <v>162</v>
      </c>
      <c r="AN332" s="2">
        <v>44297.854317129626</v>
      </c>
      <c r="AP332" s="2">
        <v>43595.790231481478</v>
      </c>
      <c r="AQ332" s="1"/>
      <c r="AS332" t="b">
        <v>0</v>
      </c>
      <c r="AU332" t="s">
        <v>270</v>
      </c>
      <c r="AV332" t="s">
        <v>176</v>
      </c>
      <c r="AY332" t="s">
        <v>374</v>
      </c>
      <c r="BB332" t="s">
        <v>1059</v>
      </c>
      <c r="BD332" t="b">
        <v>0</v>
      </c>
      <c r="BH332" t="s">
        <v>215</v>
      </c>
      <c r="BI332" t="s">
        <v>200</v>
      </c>
      <c r="BJ332" t="s">
        <v>196</v>
      </c>
      <c r="BL332" t="s">
        <v>1058</v>
      </c>
      <c r="BM332" t="s">
        <v>202</v>
      </c>
      <c r="BN332" t="s">
        <v>203</v>
      </c>
      <c r="BQ332" t="s">
        <v>204</v>
      </c>
      <c r="BR332" t="b">
        <v>0</v>
      </c>
      <c r="BT332" t="b">
        <v>0</v>
      </c>
      <c r="BW332" t="s">
        <v>97</v>
      </c>
      <c r="BX332" t="b">
        <v>0</v>
      </c>
      <c r="BY332" s="2">
        <v>44376.857557870368</v>
      </c>
      <c r="BZ332" t="s">
        <v>217</v>
      </c>
      <c r="CB332" t="b">
        <v>0</v>
      </c>
      <c r="CC332" t="b">
        <v>0</v>
      </c>
      <c r="CF332">
        <v>49804</v>
      </c>
      <c r="CH332">
        <v>0</v>
      </c>
      <c r="CI332">
        <v>0</v>
      </c>
      <c r="CJ332">
        <v>0</v>
      </c>
      <c r="CK332">
        <f>YEAR(tbl_Opportunity[[#This Row],[Close Date]])</f>
        <v>2019</v>
      </c>
    </row>
    <row r="333" spans="1:89">
      <c r="A333" t="s">
        <v>362</v>
      </c>
      <c r="B333" t="b">
        <v>0</v>
      </c>
      <c r="D333" t="b">
        <v>0</v>
      </c>
      <c r="H333" s="1">
        <v>43578</v>
      </c>
      <c r="I333" t="b">
        <v>1</v>
      </c>
      <c r="J333" t="s">
        <v>111</v>
      </c>
      <c r="O333" t="s">
        <v>194</v>
      </c>
      <c r="P333" t="b">
        <v>0</v>
      </c>
      <c r="Q333" s="2">
        <v>42545.11446759259</v>
      </c>
      <c r="R333" s="1"/>
      <c r="S333" t="b">
        <v>0</v>
      </c>
      <c r="U333" s="1"/>
      <c r="V333" t="b">
        <v>0</v>
      </c>
      <c r="W333" s="1">
        <v>43497</v>
      </c>
      <c r="X333">
        <v>2</v>
      </c>
      <c r="Y333">
        <v>2019</v>
      </c>
      <c r="Z333" t="s">
        <v>90</v>
      </c>
      <c r="AA333" t="s">
        <v>90</v>
      </c>
      <c r="AB333" t="b">
        <v>0</v>
      </c>
      <c r="AC333" t="b">
        <v>0</v>
      </c>
      <c r="AE333" t="b">
        <v>1</v>
      </c>
      <c r="AF333" t="b">
        <v>0</v>
      </c>
      <c r="AG333" t="b">
        <v>0</v>
      </c>
      <c r="AH333" t="s">
        <v>121</v>
      </c>
      <c r="AI333" t="b">
        <v>0</v>
      </c>
      <c r="AJ333" t="s">
        <v>211</v>
      </c>
      <c r="AK333" t="b">
        <v>0</v>
      </c>
      <c r="AL333" s="1"/>
      <c r="AM333" t="s">
        <v>162</v>
      </c>
      <c r="AN333" s="2">
        <v>44296.959062499998</v>
      </c>
      <c r="AP333" s="2">
        <v>43578.608576388891</v>
      </c>
      <c r="AQ333" s="1"/>
      <c r="AS333" t="b">
        <v>0</v>
      </c>
      <c r="AU333" t="s">
        <v>216</v>
      </c>
      <c r="AV333" t="s">
        <v>176</v>
      </c>
      <c r="BB333" t="s">
        <v>1060</v>
      </c>
      <c r="BD333" t="b">
        <v>0</v>
      </c>
      <c r="BH333" t="s">
        <v>199</v>
      </c>
      <c r="BI333" t="s">
        <v>200</v>
      </c>
      <c r="BJ333" t="s">
        <v>216</v>
      </c>
      <c r="BL333" t="s">
        <v>1061</v>
      </c>
      <c r="BM333" t="s">
        <v>202</v>
      </c>
      <c r="BN333" t="s">
        <v>203</v>
      </c>
      <c r="BQ333" t="s">
        <v>204</v>
      </c>
      <c r="BR333" t="b">
        <v>0</v>
      </c>
      <c r="BT333" t="b">
        <v>0</v>
      </c>
      <c r="BW333" t="s">
        <v>97</v>
      </c>
      <c r="BX333" t="b">
        <v>0</v>
      </c>
      <c r="BY333" s="2">
        <v>44376.857557870368</v>
      </c>
      <c r="CB333" t="b">
        <v>0</v>
      </c>
      <c r="CC333" t="b">
        <v>0</v>
      </c>
      <c r="CF333">
        <v>54805</v>
      </c>
      <c r="CH333">
        <v>0</v>
      </c>
      <c r="CI333">
        <v>0</v>
      </c>
      <c r="CJ333">
        <v>0</v>
      </c>
      <c r="CK333">
        <f>YEAR(tbl_Opportunity[[#This Row],[Close Date]])</f>
        <v>2019</v>
      </c>
    </row>
    <row r="334" spans="1:89">
      <c r="A334" t="s">
        <v>281</v>
      </c>
      <c r="B334" t="b">
        <v>0</v>
      </c>
      <c r="D334" t="b">
        <v>0</v>
      </c>
      <c r="H334" s="1">
        <v>44104</v>
      </c>
      <c r="I334" t="b">
        <v>1</v>
      </c>
      <c r="J334" t="s">
        <v>193</v>
      </c>
      <c r="L334" t="s">
        <v>1062</v>
      </c>
      <c r="O334" t="s">
        <v>194</v>
      </c>
      <c r="P334" t="b">
        <v>0</v>
      </c>
      <c r="Q334" s="2">
        <v>42545.117222222223</v>
      </c>
      <c r="R334" s="1"/>
      <c r="S334" t="b">
        <v>0</v>
      </c>
      <c r="U334" s="1"/>
      <c r="V334" t="b">
        <v>0</v>
      </c>
      <c r="W334" s="1">
        <v>43891</v>
      </c>
      <c r="X334">
        <v>3</v>
      </c>
      <c r="Y334">
        <v>2020</v>
      </c>
      <c r="Z334" t="s">
        <v>90</v>
      </c>
      <c r="AA334" t="s">
        <v>90</v>
      </c>
      <c r="AB334" t="b">
        <v>0</v>
      </c>
      <c r="AC334" t="b">
        <v>0</v>
      </c>
      <c r="AE334" t="b">
        <v>1</v>
      </c>
      <c r="AF334" t="b">
        <v>0</v>
      </c>
      <c r="AG334" t="b">
        <v>0</v>
      </c>
      <c r="AH334" t="s">
        <v>91</v>
      </c>
      <c r="AI334" t="b">
        <v>0</v>
      </c>
      <c r="AJ334" t="s">
        <v>211</v>
      </c>
      <c r="AK334" t="b">
        <v>0</v>
      </c>
      <c r="AL334" s="1">
        <v>43601</v>
      </c>
      <c r="AM334" t="s">
        <v>162</v>
      </c>
      <c r="AN334" s="2">
        <v>44296.959062499998</v>
      </c>
      <c r="AP334" s="2">
        <v>43969.435208333336</v>
      </c>
      <c r="AQ334" s="1"/>
      <c r="AS334" t="b">
        <v>0</v>
      </c>
      <c r="AU334" t="s">
        <v>247</v>
      </c>
      <c r="AV334" t="s">
        <v>176</v>
      </c>
      <c r="BB334" t="s">
        <v>1063</v>
      </c>
      <c r="BD334" t="b">
        <v>0</v>
      </c>
      <c r="BH334" t="s">
        <v>215</v>
      </c>
      <c r="BI334" t="s">
        <v>200</v>
      </c>
      <c r="BJ334" t="s">
        <v>250</v>
      </c>
      <c r="BL334" t="s">
        <v>1062</v>
      </c>
      <c r="BM334" t="s">
        <v>202</v>
      </c>
      <c r="BN334" t="s">
        <v>203</v>
      </c>
      <c r="BQ334" t="s">
        <v>204</v>
      </c>
      <c r="BR334" t="b">
        <v>0</v>
      </c>
      <c r="BT334" t="b">
        <v>0</v>
      </c>
      <c r="BW334" t="s">
        <v>97</v>
      </c>
      <c r="BX334" t="b">
        <v>0</v>
      </c>
      <c r="BY334" s="2">
        <v>44376.857557870368</v>
      </c>
      <c r="BZ334" t="s">
        <v>217</v>
      </c>
      <c r="CB334" t="b">
        <v>0</v>
      </c>
      <c r="CC334" t="b">
        <v>0</v>
      </c>
      <c r="CF334">
        <v>51805</v>
      </c>
      <c r="CH334">
        <v>0</v>
      </c>
      <c r="CI334">
        <v>0</v>
      </c>
      <c r="CJ334">
        <v>0</v>
      </c>
      <c r="CK334">
        <f>YEAR(tbl_Opportunity[[#This Row],[Close Date]])</f>
        <v>2020</v>
      </c>
    </row>
    <row r="335" spans="1:89">
      <c r="A335" t="s">
        <v>1064</v>
      </c>
      <c r="B335" t="b">
        <v>0</v>
      </c>
      <c r="D335" t="b">
        <v>0</v>
      </c>
      <c r="H335" s="1">
        <v>43922</v>
      </c>
      <c r="I335" t="b">
        <v>1</v>
      </c>
      <c r="J335" t="s">
        <v>429</v>
      </c>
      <c r="L335" t="s">
        <v>1065</v>
      </c>
      <c r="O335" t="s">
        <v>194</v>
      </c>
      <c r="P335" t="b">
        <v>0</v>
      </c>
      <c r="Q335" s="2">
        <v>42545.119305555556</v>
      </c>
      <c r="R335" s="1"/>
      <c r="S335" t="b">
        <v>0</v>
      </c>
      <c r="U335" s="1"/>
      <c r="V335" t="b">
        <v>0</v>
      </c>
      <c r="W335" s="1">
        <v>43862</v>
      </c>
      <c r="X335">
        <v>2</v>
      </c>
      <c r="Y335">
        <v>2020</v>
      </c>
      <c r="Z335" t="s">
        <v>90</v>
      </c>
      <c r="AA335" t="s">
        <v>90</v>
      </c>
      <c r="AB335" t="b">
        <v>0</v>
      </c>
      <c r="AC335" t="b">
        <v>0</v>
      </c>
      <c r="AE335" t="b">
        <v>1</v>
      </c>
      <c r="AF335" t="b">
        <v>0</v>
      </c>
      <c r="AG335" t="b">
        <v>0</v>
      </c>
      <c r="AH335" t="s">
        <v>368</v>
      </c>
      <c r="AI335" t="b">
        <v>0</v>
      </c>
      <c r="AK335" t="b">
        <v>0</v>
      </c>
      <c r="AL335" s="1"/>
      <c r="AM335" t="s">
        <v>162</v>
      </c>
      <c r="AN335" s="2">
        <v>44297.854317129626</v>
      </c>
      <c r="AP335" s="2">
        <v>43874.208761574075</v>
      </c>
      <c r="AQ335" s="1"/>
      <c r="AS335" t="b">
        <v>0</v>
      </c>
      <c r="AU335" t="s">
        <v>216</v>
      </c>
      <c r="AV335" t="s">
        <v>176</v>
      </c>
      <c r="AY335" t="s">
        <v>374</v>
      </c>
      <c r="BB335" t="s">
        <v>1066</v>
      </c>
      <c r="BD335" t="b">
        <v>0</v>
      </c>
      <c r="BH335" t="s">
        <v>406</v>
      </c>
      <c r="BI335" t="s">
        <v>200</v>
      </c>
      <c r="BJ335" t="s">
        <v>216</v>
      </c>
      <c r="BL335" t="s">
        <v>1065</v>
      </c>
      <c r="BM335" t="s">
        <v>202</v>
      </c>
      <c r="BN335" t="s">
        <v>203</v>
      </c>
      <c r="BQ335" t="s">
        <v>204</v>
      </c>
      <c r="BR335" t="b">
        <v>0</v>
      </c>
      <c r="BT335" t="b">
        <v>0</v>
      </c>
      <c r="BW335" t="s">
        <v>97</v>
      </c>
      <c r="BX335" t="b">
        <v>0</v>
      </c>
      <c r="BY335" s="2">
        <v>44376.857557870368</v>
      </c>
      <c r="CB335" t="b">
        <v>0</v>
      </c>
      <c r="CC335" t="b">
        <v>0</v>
      </c>
      <c r="CF335">
        <v>54805</v>
      </c>
      <c r="CH335">
        <v>0</v>
      </c>
      <c r="CI335">
        <v>0</v>
      </c>
      <c r="CJ335">
        <v>0</v>
      </c>
      <c r="CK335">
        <f>YEAR(tbl_Opportunity[[#This Row],[Close Date]])</f>
        <v>2020</v>
      </c>
    </row>
    <row r="336" spans="1:89">
      <c r="A336" t="s">
        <v>1067</v>
      </c>
      <c r="B336" t="b">
        <v>0</v>
      </c>
      <c r="D336" t="b">
        <v>0</v>
      </c>
      <c r="H336" s="1">
        <v>44561</v>
      </c>
      <c r="I336" t="b">
        <v>0</v>
      </c>
      <c r="L336" t="s">
        <v>1068</v>
      </c>
      <c r="M336" t="s">
        <v>1069</v>
      </c>
      <c r="N336" t="s">
        <v>1070</v>
      </c>
      <c r="O336" t="s">
        <v>194</v>
      </c>
      <c r="P336" t="b">
        <v>0</v>
      </c>
      <c r="Q336" s="2">
        <v>42545.121423611112</v>
      </c>
      <c r="R336" s="1"/>
      <c r="S336" t="b">
        <v>0</v>
      </c>
      <c r="U336" s="1"/>
      <c r="V336" t="b">
        <v>0</v>
      </c>
      <c r="W336" s="1">
        <v>44287</v>
      </c>
      <c r="X336">
        <v>4</v>
      </c>
      <c r="Y336">
        <v>2021</v>
      </c>
      <c r="Z336" t="s">
        <v>161</v>
      </c>
      <c r="AA336" t="s">
        <v>161</v>
      </c>
      <c r="AB336" t="b">
        <v>0</v>
      </c>
      <c r="AC336" t="b">
        <v>0</v>
      </c>
      <c r="AE336" t="b">
        <v>1</v>
      </c>
      <c r="AF336" t="b">
        <v>0</v>
      </c>
      <c r="AG336" t="b">
        <v>0</v>
      </c>
      <c r="AH336" t="s">
        <v>145</v>
      </c>
      <c r="AI336" t="b">
        <v>0</v>
      </c>
      <c r="AJ336" t="s">
        <v>211</v>
      </c>
      <c r="AK336" t="b">
        <v>0</v>
      </c>
      <c r="AL336" s="1">
        <v>44321</v>
      </c>
      <c r="AM336" t="s">
        <v>215</v>
      </c>
      <c r="AN336" s="2">
        <v>44363.586597222224</v>
      </c>
      <c r="AP336" s="2">
        <v>43871.626921296294</v>
      </c>
      <c r="AQ336" s="1"/>
      <c r="AS336" t="b">
        <v>0</v>
      </c>
      <c r="AU336" t="s">
        <v>212</v>
      </c>
      <c r="AV336" t="s">
        <v>176</v>
      </c>
      <c r="BB336" t="s">
        <v>1071</v>
      </c>
      <c r="BD336" t="b">
        <v>0</v>
      </c>
      <c r="BH336" t="s">
        <v>215</v>
      </c>
      <c r="BI336" t="s">
        <v>1072</v>
      </c>
      <c r="BJ336" t="s">
        <v>216</v>
      </c>
      <c r="BL336" t="s">
        <v>1068</v>
      </c>
      <c r="BM336" t="s">
        <v>202</v>
      </c>
      <c r="BN336" t="s">
        <v>203</v>
      </c>
      <c r="BQ336" t="s">
        <v>204</v>
      </c>
      <c r="BR336" t="b">
        <v>0</v>
      </c>
      <c r="BT336" t="b">
        <v>0</v>
      </c>
      <c r="BW336" t="s">
        <v>313</v>
      </c>
      <c r="BX336" t="b">
        <v>0</v>
      </c>
      <c r="BY336" s="2">
        <v>44376.857557870368</v>
      </c>
      <c r="BZ336" t="s">
        <v>314</v>
      </c>
      <c r="CB336" t="b">
        <v>0</v>
      </c>
      <c r="CC336" t="b">
        <v>0</v>
      </c>
      <c r="CD336">
        <v>0</v>
      </c>
      <c r="CE336">
        <v>0</v>
      </c>
      <c r="CF336">
        <v>5797.5</v>
      </c>
      <c r="CH336">
        <v>289.88</v>
      </c>
      <c r="CI336">
        <v>5</v>
      </c>
      <c r="CJ336">
        <v>0</v>
      </c>
      <c r="CK336">
        <f>YEAR(tbl_Opportunity[[#This Row],[Close Date]])</f>
        <v>2021</v>
      </c>
    </row>
    <row r="337" spans="1:89">
      <c r="A337" t="s">
        <v>604</v>
      </c>
      <c r="B337" t="b">
        <v>0</v>
      </c>
      <c r="D337" t="b">
        <v>0</v>
      </c>
      <c r="H337" s="1">
        <v>43891</v>
      </c>
      <c r="I337" t="b">
        <v>1</v>
      </c>
      <c r="J337" t="s">
        <v>193</v>
      </c>
      <c r="L337" t="s">
        <v>1073</v>
      </c>
      <c r="O337" t="s">
        <v>194</v>
      </c>
      <c r="P337" t="b">
        <v>0</v>
      </c>
      <c r="Q337" s="2">
        <v>42545.125810185185</v>
      </c>
      <c r="R337" s="1"/>
      <c r="S337" t="b">
        <v>0</v>
      </c>
      <c r="U337" s="1"/>
      <c r="V337" t="b">
        <v>0</v>
      </c>
      <c r="W337" s="1">
        <v>43831</v>
      </c>
      <c r="X337">
        <v>1</v>
      </c>
      <c r="Y337">
        <v>2020</v>
      </c>
      <c r="Z337" t="s">
        <v>90</v>
      </c>
      <c r="AA337" t="s">
        <v>90</v>
      </c>
      <c r="AB337" t="b">
        <v>0</v>
      </c>
      <c r="AC337" t="b">
        <v>0</v>
      </c>
      <c r="AE337" t="b">
        <v>1</v>
      </c>
      <c r="AF337" t="b">
        <v>0</v>
      </c>
      <c r="AG337" t="b">
        <v>0</v>
      </c>
      <c r="AH337" t="s">
        <v>210</v>
      </c>
      <c r="AI337" t="b">
        <v>0</v>
      </c>
      <c r="AK337" t="b">
        <v>0</v>
      </c>
      <c r="AL337" s="1">
        <v>43865</v>
      </c>
      <c r="AM337" t="s">
        <v>162</v>
      </c>
      <c r="AN337" s="2">
        <v>44296.959062499998</v>
      </c>
      <c r="AP337" s="2">
        <v>43865.715567129628</v>
      </c>
      <c r="AQ337" s="1"/>
      <c r="AS337" t="b">
        <v>0</v>
      </c>
      <c r="AU337" t="s">
        <v>247</v>
      </c>
      <c r="AV337" t="s">
        <v>176</v>
      </c>
      <c r="BB337" t="s">
        <v>1074</v>
      </c>
      <c r="BD337" t="b">
        <v>0</v>
      </c>
      <c r="BH337" t="s">
        <v>406</v>
      </c>
      <c r="BI337" t="s">
        <v>200</v>
      </c>
      <c r="BJ337" t="s">
        <v>250</v>
      </c>
      <c r="BL337" t="s">
        <v>1073</v>
      </c>
      <c r="BM337" t="s">
        <v>202</v>
      </c>
      <c r="BN337" t="s">
        <v>203</v>
      </c>
      <c r="BQ337" t="s">
        <v>204</v>
      </c>
      <c r="BR337" t="b">
        <v>0</v>
      </c>
      <c r="BT337" t="b">
        <v>0</v>
      </c>
      <c r="BW337" t="s">
        <v>97</v>
      </c>
      <c r="BX337" t="b">
        <v>0</v>
      </c>
      <c r="BY337" s="2">
        <v>44376.857557870368</v>
      </c>
      <c r="CB337" t="b">
        <v>0</v>
      </c>
      <c r="CC337" t="b">
        <v>0</v>
      </c>
      <c r="CF337">
        <v>54805</v>
      </c>
      <c r="CH337">
        <v>0</v>
      </c>
      <c r="CI337">
        <v>0</v>
      </c>
      <c r="CJ337">
        <v>0</v>
      </c>
      <c r="CK337">
        <f>YEAR(tbl_Opportunity[[#This Row],[Close Date]])</f>
        <v>2020</v>
      </c>
    </row>
    <row r="338" spans="1:89">
      <c r="A338" t="s">
        <v>1075</v>
      </c>
      <c r="B338" t="b">
        <v>0</v>
      </c>
      <c r="D338" t="b">
        <v>0</v>
      </c>
      <c r="H338" s="1">
        <v>43891</v>
      </c>
      <c r="I338" t="b">
        <v>1</v>
      </c>
      <c r="J338" t="s">
        <v>105</v>
      </c>
      <c r="L338" t="s">
        <v>1076</v>
      </c>
      <c r="O338" t="s">
        <v>194</v>
      </c>
      <c r="P338" t="b">
        <v>0</v>
      </c>
      <c r="Q338" s="2">
        <v>42545.127974537034</v>
      </c>
      <c r="R338" s="1"/>
      <c r="S338" t="b">
        <v>0</v>
      </c>
      <c r="U338" s="1"/>
      <c r="V338" t="b">
        <v>0</v>
      </c>
      <c r="W338" s="1">
        <v>43831</v>
      </c>
      <c r="X338">
        <v>1</v>
      </c>
      <c r="Y338">
        <v>2020</v>
      </c>
      <c r="Z338" t="s">
        <v>90</v>
      </c>
      <c r="AA338" t="s">
        <v>90</v>
      </c>
      <c r="AB338" t="b">
        <v>0</v>
      </c>
      <c r="AC338" t="b">
        <v>0</v>
      </c>
      <c r="AE338" t="b">
        <v>1</v>
      </c>
      <c r="AF338" t="b">
        <v>0</v>
      </c>
      <c r="AG338" t="b">
        <v>0</v>
      </c>
      <c r="AH338" t="s">
        <v>210</v>
      </c>
      <c r="AI338" t="b">
        <v>0</v>
      </c>
      <c r="AJ338" t="s">
        <v>195</v>
      </c>
      <c r="AK338" t="b">
        <v>0</v>
      </c>
      <c r="AL338" s="1">
        <v>43572</v>
      </c>
      <c r="AM338" t="s">
        <v>162</v>
      </c>
      <c r="AN338" s="2">
        <v>44297.853321759256</v>
      </c>
      <c r="AP338" s="2">
        <v>43852.654988425929</v>
      </c>
      <c r="AQ338" s="1"/>
      <c r="AS338" t="b">
        <v>0</v>
      </c>
      <c r="AU338" t="s">
        <v>196</v>
      </c>
      <c r="AV338" t="s">
        <v>176</v>
      </c>
      <c r="BB338" t="s">
        <v>1077</v>
      </c>
      <c r="BD338" t="b">
        <v>0</v>
      </c>
      <c r="BH338" t="s">
        <v>406</v>
      </c>
      <c r="BI338" t="s">
        <v>200</v>
      </c>
      <c r="BJ338" t="s">
        <v>196</v>
      </c>
      <c r="BL338" t="s">
        <v>1076</v>
      </c>
      <c r="BM338" t="s">
        <v>202</v>
      </c>
      <c r="BN338" t="s">
        <v>203</v>
      </c>
      <c r="BQ338" t="s">
        <v>204</v>
      </c>
      <c r="BR338" t="b">
        <v>0</v>
      </c>
      <c r="BT338" t="b">
        <v>0</v>
      </c>
      <c r="BW338" t="s">
        <v>97</v>
      </c>
      <c r="BX338" t="b">
        <v>0</v>
      </c>
      <c r="BY338" s="2">
        <v>44376.857557870368</v>
      </c>
      <c r="CB338" t="b">
        <v>0</v>
      </c>
      <c r="CC338" t="b">
        <v>0</v>
      </c>
      <c r="CF338">
        <v>54805</v>
      </c>
      <c r="CH338">
        <v>0</v>
      </c>
      <c r="CI338">
        <v>0</v>
      </c>
      <c r="CJ338">
        <v>0</v>
      </c>
      <c r="CK338">
        <f>YEAR(tbl_Opportunity[[#This Row],[Close Date]])</f>
        <v>2020</v>
      </c>
    </row>
    <row r="339" spans="1:89">
      <c r="A339" t="s">
        <v>1078</v>
      </c>
      <c r="B339" t="b">
        <v>0</v>
      </c>
      <c r="D339" t="b">
        <v>0</v>
      </c>
      <c r="H339" s="1">
        <v>43891</v>
      </c>
      <c r="I339" t="b">
        <v>1</v>
      </c>
      <c r="J339" t="s">
        <v>193</v>
      </c>
      <c r="L339" t="s">
        <v>1079</v>
      </c>
      <c r="O339" t="s">
        <v>194</v>
      </c>
      <c r="P339" t="b">
        <v>0</v>
      </c>
      <c r="Q339" s="2">
        <v>42545.130787037036</v>
      </c>
      <c r="R339" s="1"/>
      <c r="S339" t="b">
        <v>0</v>
      </c>
      <c r="U339" s="1"/>
      <c r="V339" t="b">
        <v>0</v>
      </c>
      <c r="W339" s="1">
        <v>43831</v>
      </c>
      <c r="X339">
        <v>1</v>
      </c>
      <c r="Y339">
        <v>2020</v>
      </c>
      <c r="Z339" t="s">
        <v>90</v>
      </c>
      <c r="AA339" t="s">
        <v>90</v>
      </c>
      <c r="AB339" t="b">
        <v>0</v>
      </c>
      <c r="AC339" t="b">
        <v>0</v>
      </c>
      <c r="AE339" t="b">
        <v>1</v>
      </c>
      <c r="AF339" t="b">
        <v>0</v>
      </c>
      <c r="AG339" t="b">
        <v>0</v>
      </c>
      <c r="AH339" t="s">
        <v>243</v>
      </c>
      <c r="AI339" t="b">
        <v>0</v>
      </c>
      <c r="AK339" t="b">
        <v>0</v>
      </c>
      <c r="AL339" s="1">
        <v>43612</v>
      </c>
      <c r="AM339" t="s">
        <v>162</v>
      </c>
      <c r="AN339" s="2">
        <v>44296.959062499998</v>
      </c>
      <c r="AP339" s="2">
        <v>43854.522164351853</v>
      </c>
      <c r="AQ339" s="1"/>
      <c r="AS339" t="b">
        <v>0</v>
      </c>
      <c r="AU339" t="s">
        <v>216</v>
      </c>
      <c r="AV339" t="s">
        <v>176</v>
      </c>
      <c r="BB339" t="s">
        <v>1080</v>
      </c>
      <c r="BD339" t="b">
        <v>0</v>
      </c>
      <c r="BH339" t="s">
        <v>406</v>
      </c>
      <c r="BI339" t="s">
        <v>200</v>
      </c>
      <c r="BJ339" t="s">
        <v>216</v>
      </c>
      <c r="BL339" t="s">
        <v>1079</v>
      </c>
      <c r="BM339" t="s">
        <v>202</v>
      </c>
      <c r="BN339" t="s">
        <v>203</v>
      </c>
      <c r="BQ339" t="s">
        <v>204</v>
      </c>
      <c r="BR339" t="b">
        <v>0</v>
      </c>
      <c r="BT339" t="b">
        <v>0</v>
      </c>
      <c r="BW339" t="s">
        <v>97</v>
      </c>
      <c r="BX339" t="b">
        <v>0</v>
      </c>
      <c r="BY339" s="2">
        <v>44376.857557870368</v>
      </c>
      <c r="CB339" t="b">
        <v>0</v>
      </c>
      <c r="CC339" t="b">
        <v>0</v>
      </c>
      <c r="CF339">
        <v>54805</v>
      </c>
      <c r="CH339">
        <v>0</v>
      </c>
      <c r="CI339">
        <v>0</v>
      </c>
      <c r="CJ339">
        <v>0</v>
      </c>
      <c r="CK339">
        <f>YEAR(tbl_Opportunity[[#This Row],[Close Date]])</f>
        <v>2020</v>
      </c>
    </row>
    <row r="340" spans="1:89">
      <c r="A340" t="s">
        <v>1081</v>
      </c>
      <c r="B340" t="b">
        <v>0</v>
      </c>
      <c r="D340" t="b">
        <v>0</v>
      </c>
      <c r="E340" t="s">
        <v>1005</v>
      </c>
      <c r="H340" s="1">
        <v>43280</v>
      </c>
      <c r="I340" t="b">
        <v>1</v>
      </c>
      <c r="J340" t="s">
        <v>193</v>
      </c>
      <c r="L340" t="s">
        <v>1082</v>
      </c>
      <c r="O340" t="s">
        <v>194</v>
      </c>
      <c r="P340" t="b">
        <v>0</v>
      </c>
      <c r="Q340" s="2">
        <v>42545.132974537039</v>
      </c>
      <c r="R340" s="1"/>
      <c r="S340" t="b">
        <v>0</v>
      </c>
      <c r="U340" s="1"/>
      <c r="V340" t="b">
        <v>0</v>
      </c>
      <c r="W340" s="1">
        <v>43132</v>
      </c>
      <c r="X340">
        <v>2</v>
      </c>
      <c r="Y340">
        <v>2018</v>
      </c>
      <c r="Z340" t="s">
        <v>90</v>
      </c>
      <c r="AA340" t="s">
        <v>90</v>
      </c>
      <c r="AB340" t="b">
        <v>0</v>
      </c>
      <c r="AC340" t="b">
        <v>0</v>
      </c>
      <c r="AE340" t="b">
        <v>1</v>
      </c>
      <c r="AF340" t="b">
        <v>0</v>
      </c>
      <c r="AG340" t="b">
        <v>0</v>
      </c>
      <c r="AH340" t="s">
        <v>243</v>
      </c>
      <c r="AI340" t="b">
        <v>0</v>
      </c>
      <c r="AK340" t="b">
        <v>0</v>
      </c>
      <c r="AL340" s="1"/>
      <c r="AM340" t="s">
        <v>162</v>
      </c>
      <c r="AN340" s="2">
        <v>44296.959062499998</v>
      </c>
      <c r="AP340" s="2">
        <v>43185.690648148149</v>
      </c>
      <c r="AQ340" s="1"/>
      <c r="AS340" t="b">
        <v>0</v>
      </c>
      <c r="AU340" t="s">
        <v>247</v>
      </c>
      <c r="AV340" t="s">
        <v>176</v>
      </c>
      <c r="BB340" t="s">
        <v>1083</v>
      </c>
      <c r="BD340" t="b">
        <v>0</v>
      </c>
      <c r="BH340" t="s">
        <v>260</v>
      </c>
      <c r="BI340" t="s">
        <v>200</v>
      </c>
      <c r="BJ340" t="s">
        <v>250</v>
      </c>
      <c r="BN340" t="s">
        <v>203</v>
      </c>
      <c r="BQ340" t="s">
        <v>204</v>
      </c>
      <c r="BR340" t="b">
        <v>0</v>
      </c>
      <c r="BT340" t="b">
        <v>0</v>
      </c>
      <c r="BW340" t="s">
        <v>97</v>
      </c>
      <c r="BX340" t="b">
        <v>0</v>
      </c>
      <c r="BY340" s="2">
        <v>44376.857557870368</v>
      </c>
      <c r="CB340" t="b">
        <v>0</v>
      </c>
      <c r="CC340" t="b">
        <v>0</v>
      </c>
      <c r="CF340">
        <v>54805</v>
      </c>
      <c r="CH340">
        <v>0</v>
      </c>
      <c r="CI340">
        <v>0</v>
      </c>
      <c r="CJ340">
        <v>0</v>
      </c>
      <c r="CK340">
        <f>YEAR(tbl_Opportunity[[#This Row],[Close Date]])</f>
        <v>2018</v>
      </c>
    </row>
    <row r="341" spans="1:89">
      <c r="A341" t="s">
        <v>1084</v>
      </c>
      <c r="B341" t="b">
        <v>0</v>
      </c>
      <c r="D341" t="b">
        <v>0</v>
      </c>
      <c r="H341" s="1">
        <v>43164</v>
      </c>
      <c r="I341" t="b">
        <v>1</v>
      </c>
      <c r="J341" t="s">
        <v>193</v>
      </c>
      <c r="L341" t="s">
        <v>1085</v>
      </c>
      <c r="O341" t="s">
        <v>194</v>
      </c>
      <c r="P341" t="b">
        <v>0</v>
      </c>
      <c r="Q341" s="2">
        <v>42545.137048611112</v>
      </c>
      <c r="R341" s="1"/>
      <c r="S341" t="b">
        <v>0</v>
      </c>
      <c r="U341" s="1"/>
      <c r="V341" t="b">
        <v>0</v>
      </c>
      <c r="W341" s="1">
        <v>43101</v>
      </c>
      <c r="X341">
        <v>1</v>
      </c>
      <c r="Y341">
        <v>2018</v>
      </c>
      <c r="Z341" t="s">
        <v>90</v>
      </c>
      <c r="AA341" t="s">
        <v>90</v>
      </c>
      <c r="AB341" t="b">
        <v>0</v>
      </c>
      <c r="AC341" t="b">
        <v>0</v>
      </c>
      <c r="AE341" t="b">
        <v>1</v>
      </c>
      <c r="AF341" t="b">
        <v>0</v>
      </c>
      <c r="AG341" t="b">
        <v>0</v>
      </c>
      <c r="AH341" t="s">
        <v>243</v>
      </c>
      <c r="AI341" t="b">
        <v>0</v>
      </c>
      <c r="AK341" t="b">
        <v>0</v>
      </c>
      <c r="AL341" s="1"/>
      <c r="AM341" t="s">
        <v>162</v>
      </c>
      <c r="AN341" s="2">
        <v>44296.959062499998</v>
      </c>
      <c r="AP341" s="2">
        <v>43175.738321759258</v>
      </c>
      <c r="AQ341" s="1"/>
      <c r="AS341" t="b">
        <v>0</v>
      </c>
      <c r="AU341" t="s">
        <v>247</v>
      </c>
      <c r="AV341" t="s">
        <v>176</v>
      </c>
      <c r="BB341" t="s">
        <v>1086</v>
      </c>
      <c r="BD341" t="b">
        <v>0</v>
      </c>
      <c r="BH341" t="s">
        <v>260</v>
      </c>
      <c r="BI341" t="s">
        <v>200</v>
      </c>
      <c r="BJ341" t="s">
        <v>250</v>
      </c>
      <c r="BN341" t="s">
        <v>203</v>
      </c>
      <c r="BQ341" t="s">
        <v>204</v>
      </c>
      <c r="BR341" t="b">
        <v>0</v>
      </c>
      <c r="BT341" t="b">
        <v>0</v>
      </c>
      <c r="BW341" t="s">
        <v>97</v>
      </c>
      <c r="BX341" t="b">
        <v>0</v>
      </c>
      <c r="BY341" s="2">
        <v>44376.857557870368</v>
      </c>
      <c r="CB341" t="b">
        <v>0</v>
      </c>
      <c r="CC341" t="b">
        <v>0</v>
      </c>
      <c r="CF341">
        <v>54805</v>
      </c>
      <c r="CH341">
        <v>0</v>
      </c>
      <c r="CI341">
        <v>0</v>
      </c>
      <c r="CJ341">
        <v>0</v>
      </c>
      <c r="CK341">
        <f>YEAR(tbl_Opportunity[[#This Row],[Close Date]])</f>
        <v>2018</v>
      </c>
    </row>
    <row r="342" spans="1:89">
      <c r="A342" t="s">
        <v>1087</v>
      </c>
      <c r="B342" t="b">
        <v>0</v>
      </c>
      <c r="D342" t="b">
        <v>0</v>
      </c>
      <c r="H342" s="1">
        <v>43185</v>
      </c>
      <c r="I342" t="b">
        <v>1</v>
      </c>
      <c r="J342" t="s">
        <v>193</v>
      </c>
      <c r="L342" t="s">
        <v>1088</v>
      </c>
      <c r="O342" t="s">
        <v>194</v>
      </c>
      <c r="P342" t="b">
        <v>0</v>
      </c>
      <c r="Q342" s="2">
        <v>42545.139872685184</v>
      </c>
      <c r="R342" s="1"/>
      <c r="S342" t="b">
        <v>0</v>
      </c>
      <c r="U342" s="1"/>
      <c r="V342" t="b">
        <v>0</v>
      </c>
      <c r="W342" s="1">
        <v>43101</v>
      </c>
      <c r="X342">
        <v>1</v>
      </c>
      <c r="Y342">
        <v>2018</v>
      </c>
      <c r="Z342" t="s">
        <v>90</v>
      </c>
      <c r="AA342" t="s">
        <v>90</v>
      </c>
      <c r="AB342" t="b">
        <v>0</v>
      </c>
      <c r="AC342" t="b">
        <v>0</v>
      </c>
      <c r="AE342" t="b">
        <v>1</v>
      </c>
      <c r="AF342" t="b">
        <v>0</v>
      </c>
      <c r="AG342" t="b">
        <v>0</v>
      </c>
      <c r="AH342" t="s">
        <v>243</v>
      </c>
      <c r="AI342" t="b">
        <v>0</v>
      </c>
      <c r="AK342" t="b">
        <v>0</v>
      </c>
      <c r="AL342" s="1">
        <v>42957</v>
      </c>
      <c r="AM342" t="s">
        <v>162</v>
      </c>
      <c r="AN342" s="2">
        <v>44296.959062499998</v>
      </c>
      <c r="AP342" s="2">
        <v>43185.691435185188</v>
      </c>
      <c r="AQ342" s="1"/>
      <c r="AS342" t="b">
        <v>0</v>
      </c>
      <c r="AU342" t="s">
        <v>216</v>
      </c>
      <c r="AV342" t="s">
        <v>176</v>
      </c>
      <c r="BB342" t="s">
        <v>1089</v>
      </c>
      <c r="BD342" t="b">
        <v>0</v>
      </c>
      <c r="BH342" t="s">
        <v>260</v>
      </c>
      <c r="BI342" t="s">
        <v>200</v>
      </c>
      <c r="BJ342" t="s">
        <v>216</v>
      </c>
      <c r="BN342" t="s">
        <v>203</v>
      </c>
      <c r="BQ342" t="s">
        <v>204</v>
      </c>
      <c r="BR342" t="b">
        <v>0</v>
      </c>
      <c r="BT342" t="b">
        <v>0</v>
      </c>
      <c r="BW342" t="s">
        <v>97</v>
      </c>
      <c r="BX342" t="b">
        <v>0</v>
      </c>
      <c r="BY342" s="2">
        <v>44376.857557870368</v>
      </c>
      <c r="CB342" t="b">
        <v>0</v>
      </c>
      <c r="CC342" t="b">
        <v>0</v>
      </c>
      <c r="CF342">
        <v>72600</v>
      </c>
      <c r="CH342">
        <v>0</v>
      </c>
      <c r="CI342">
        <v>0</v>
      </c>
      <c r="CJ342">
        <v>0</v>
      </c>
      <c r="CK342">
        <f>YEAR(tbl_Opportunity[[#This Row],[Close Date]])</f>
        <v>2018</v>
      </c>
    </row>
    <row r="343" spans="1:89">
      <c r="A343" t="s">
        <v>423</v>
      </c>
      <c r="B343" t="b">
        <v>0</v>
      </c>
      <c r="D343" t="b">
        <v>0</v>
      </c>
      <c r="H343" s="1">
        <v>43157</v>
      </c>
      <c r="I343" t="b">
        <v>1</v>
      </c>
      <c r="L343" t="s">
        <v>1090</v>
      </c>
      <c r="O343" t="s">
        <v>194</v>
      </c>
      <c r="P343" t="b">
        <v>0</v>
      </c>
      <c r="Q343" s="2">
        <v>42545.141724537039</v>
      </c>
      <c r="R343" s="1"/>
      <c r="S343" t="b">
        <v>0</v>
      </c>
      <c r="U343" s="1"/>
      <c r="V343" t="b">
        <v>0</v>
      </c>
      <c r="W343" s="1">
        <v>43101</v>
      </c>
      <c r="X343">
        <v>1</v>
      </c>
      <c r="Y343">
        <v>2018</v>
      </c>
      <c r="Z343" t="s">
        <v>8</v>
      </c>
      <c r="AA343" t="s">
        <v>8</v>
      </c>
      <c r="AB343" t="b">
        <v>0</v>
      </c>
      <c r="AC343" t="b">
        <v>0</v>
      </c>
      <c r="AE343" t="b">
        <v>1</v>
      </c>
      <c r="AF343" t="b">
        <v>0</v>
      </c>
      <c r="AG343" t="b">
        <v>0</v>
      </c>
      <c r="AH343" t="s">
        <v>129</v>
      </c>
      <c r="AI343" t="b">
        <v>0</v>
      </c>
      <c r="AJ343" t="s">
        <v>211</v>
      </c>
      <c r="AK343" t="b">
        <v>0</v>
      </c>
      <c r="AL343" s="1">
        <v>42970</v>
      </c>
      <c r="AM343" t="s">
        <v>162</v>
      </c>
      <c r="AN343" s="2">
        <v>44296.95826388889</v>
      </c>
      <c r="AP343" s="2">
        <v>43169.630393518521</v>
      </c>
      <c r="AQ343" s="1"/>
      <c r="AS343" t="b">
        <v>0</v>
      </c>
      <c r="AU343" t="s">
        <v>212</v>
      </c>
      <c r="AV343" t="s">
        <v>176</v>
      </c>
      <c r="BB343" t="s">
        <v>1091</v>
      </c>
      <c r="BD343" t="b">
        <v>0</v>
      </c>
      <c r="BH343" t="s">
        <v>215</v>
      </c>
      <c r="BI343" t="s">
        <v>200</v>
      </c>
      <c r="BJ343" t="s">
        <v>216</v>
      </c>
      <c r="BL343" t="s">
        <v>1090</v>
      </c>
      <c r="BM343" t="s">
        <v>202</v>
      </c>
      <c r="BN343" t="s">
        <v>203</v>
      </c>
      <c r="BP343" t="s">
        <v>1092</v>
      </c>
      <c r="BQ343" t="s">
        <v>204</v>
      </c>
      <c r="BR343" t="b">
        <v>0</v>
      </c>
      <c r="BT343" t="b">
        <v>0</v>
      </c>
      <c r="BW343" t="s">
        <v>103</v>
      </c>
      <c r="BX343" t="b">
        <v>0</v>
      </c>
      <c r="BY343" s="2">
        <v>44376.857557870368</v>
      </c>
      <c r="BZ343" t="s">
        <v>217</v>
      </c>
      <c r="CB343" t="b">
        <v>0</v>
      </c>
      <c r="CC343" t="b">
        <v>1</v>
      </c>
      <c r="CF343">
        <v>63950</v>
      </c>
      <c r="CH343">
        <v>63950</v>
      </c>
      <c r="CI343">
        <v>100</v>
      </c>
      <c r="CJ343">
        <v>0</v>
      </c>
      <c r="CK343">
        <f>YEAR(tbl_Opportunity[[#This Row],[Close Date]])</f>
        <v>2018</v>
      </c>
    </row>
    <row r="344" spans="1:89">
      <c r="A344" t="s">
        <v>1093</v>
      </c>
      <c r="B344" t="b">
        <v>0</v>
      </c>
      <c r="D344" t="b">
        <v>0</v>
      </c>
      <c r="E344" t="s">
        <v>1005</v>
      </c>
      <c r="H344" s="1">
        <v>43185</v>
      </c>
      <c r="I344" t="b">
        <v>1</v>
      </c>
      <c r="J344" t="s">
        <v>105</v>
      </c>
      <c r="L344" t="s">
        <v>1094</v>
      </c>
      <c r="O344" t="s">
        <v>194</v>
      </c>
      <c r="P344" t="b">
        <v>0</v>
      </c>
      <c r="Q344" s="2">
        <v>42545.146782407406</v>
      </c>
      <c r="R344" s="1"/>
      <c r="S344" t="b">
        <v>0</v>
      </c>
      <c r="U344" s="1"/>
      <c r="V344" t="b">
        <v>0</v>
      </c>
      <c r="W344" s="1">
        <v>43101</v>
      </c>
      <c r="X344">
        <v>1</v>
      </c>
      <c r="Y344">
        <v>2018</v>
      </c>
      <c r="Z344" t="s">
        <v>90</v>
      </c>
      <c r="AA344" t="s">
        <v>90</v>
      </c>
      <c r="AB344" t="b">
        <v>0</v>
      </c>
      <c r="AC344" t="b">
        <v>0</v>
      </c>
      <c r="AE344" t="b">
        <v>1</v>
      </c>
      <c r="AF344" t="b">
        <v>0</v>
      </c>
      <c r="AG344" t="b">
        <v>0</v>
      </c>
      <c r="AH344" t="s">
        <v>129</v>
      </c>
      <c r="AI344" t="b">
        <v>0</v>
      </c>
      <c r="AK344" t="b">
        <v>0</v>
      </c>
      <c r="AL344" s="1"/>
      <c r="AM344" t="s">
        <v>162</v>
      </c>
      <c r="AN344" s="2">
        <v>44296.959062499998</v>
      </c>
      <c r="AP344" s="2">
        <v>43185.69263888889</v>
      </c>
      <c r="AQ344" s="1"/>
      <c r="AS344" t="b">
        <v>0</v>
      </c>
      <c r="AU344" t="s">
        <v>247</v>
      </c>
      <c r="AV344" t="s">
        <v>176</v>
      </c>
      <c r="BB344" t="s">
        <v>1095</v>
      </c>
      <c r="BD344" t="b">
        <v>0</v>
      </c>
      <c r="BE344" t="s">
        <v>1096</v>
      </c>
      <c r="BH344" t="s">
        <v>260</v>
      </c>
      <c r="BI344" t="s">
        <v>200</v>
      </c>
      <c r="BJ344" t="s">
        <v>250</v>
      </c>
      <c r="BN344" t="s">
        <v>203</v>
      </c>
      <c r="BQ344" t="s">
        <v>204</v>
      </c>
      <c r="BR344" t="b">
        <v>0</v>
      </c>
      <c r="BT344" t="b">
        <v>0</v>
      </c>
      <c r="BW344" t="s">
        <v>97</v>
      </c>
      <c r="BX344" t="b">
        <v>0</v>
      </c>
      <c r="BY344" s="2">
        <v>44376.857557870368</v>
      </c>
      <c r="CB344" t="b">
        <v>0</v>
      </c>
      <c r="CC344" t="b">
        <v>0</v>
      </c>
      <c r="CF344">
        <v>54805</v>
      </c>
      <c r="CH344">
        <v>0</v>
      </c>
      <c r="CI344">
        <v>0</v>
      </c>
      <c r="CJ344">
        <v>0</v>
      </c>
      <c r="CK344">
        <f>YEAR(tbl_Opportunity[[#This Row],[Close Date]])</f>
        <v>2018</v>
      </c>
    </row>
    <row r="345" spans="1:89">
      <c r="A345" t="s">
        <v>319</v>
      </c>
      <c r="B345" t="b">
        <v>0</v>
      </c>
      <c r="D345" t="b">
        <v>0</v>
      </c>
      <c r="H345" s="1">
        <v>43164</v>
      </c>
      <c r="I345" t="b">
        <v>1</v>
      </c>
      <c r="J345" t="s">
        <v>111</v>
      </c>
      <c r="L345" t="s">
        <v>1097</v>
      </c>
      <c r="O345" t="s">
        <v>194</v>
      </c>
      <c r="P345" t="b">
        <v>0</v>
      </c>
      <c r="Q345" s="2">
        <v>42545.172939814816</v>
      </c>
      <c r="R345" s="1"/>
      <c r="S345" t="b">
        <v>0</v>
      </c>
      <c r="U345" s="1"/>
      <c r="V345" t="b">
        <v>0</v>
      </c>
      <c r="W345" s="1">
        <v>43101</v>
      </c>
      <c r="X345">
        <v>1</v>
      </c>
      <c r="Y345">
        <v>2018</v>
      </c>
      <c r="Z345" t="s">
        <v>90</v>
      </c>
      <c r="AA345" t="s">
        <v>90</v>
      </c>
      <c r="AB345" t="b">
        <v>0</v>
      </c>
      <c r="AC345" t="b">
        <v>0</v>
      </c>
      <c r="AE345" t="b">
        <v>1</v>
      </c>
      <c r="AF345" t="b">
        <v>0</v>
      </c>
      <c r="AG345" t="b">
        <v>0</v>
      </c>
      <c r="AH345" t="s">
        <v>129</v>
      </c>
      <c r="AI345" t="b">
        <v>0</v>
      </c>
      <c r="AK345" t="b">
        <v>0</v>
      </c>
      <c r="AL345" s="1">
        <v>42969</v>
      </c>
      <c r="AM345" t="s">
        <v>162</v>
      </c>
      <c r="AN345" s="2">
        <v>44296.959062499998</v>
      </c>
      <c r="AP345" s="2">
        <v>43174.742118055554</v>
      </c>
      <c r="AQ345" s="1"/>
      <c r="AS345" t="b">
        <v>0</v>
      </c>
      <c r="AU345" t="s">
        <v>472</v>
      </c>
      <c r="AV345" t="s">
        <v>176</v>
      </c>
      <c r="BB345" t="s">
        <v>1098</v>
      </c>
      <c r="BD345" t="b">
        <v>0</v>
      </c>
      <c r="BH345" t="s">
        <v>260</v>
      </c>
      <c r="BI345" t="s">
        <v>200</v>
      </c>
      <c r="BJ345" t="s">
        <v>216</v>
      </c>
      <c r="BN345" t="s">
        <v>203</v>
      </c>
      <c r="BQ345" t="s">
        <v>204</v>
      </c>
      <c r="BR345" t="b">
        <v>0</v>
      </c>
      <c r="BT345" t="b">
        <v>0</v>
      </c>
      <c r="BW345" t="s">
        <v>97</v>
      </c>
      <c r="BX345" t="b">
        <v>0</v>
      </c>
      <c r="BY345" s="2">
        <v>44376.857557870368</v>
      </c>
      <c r="CB345" t="b">
        <v>0</v>
      </c>
      <c r="CC345" t="b">
        <v>0</v>
      </c>
      <c r="CF345">
        <v>54805</v>
      </c>
      <c r="CH345">
        <v>0</v>
      </c>
      <c r="CI345">
        <v>0</v>
      </c>
      <c r="CJ345">
        <v>0</v>
      </c>
      <c r="CK345">
        <f>YEAR(tbl_Opportunity[[#This Row],[Close Date]])</f>
        <v>2018</v>
      </c>
    </row>
    <row r="346" spans="1:89">
      <c r="A346" t="s">
        <v>569</v>
      </c>
      <c r="B346" t="b">
        <v>0</v>
      </c>
      <c r="D346" t="b">
        <v>0</v>
      </c>
      <c r="H346" s="1">
        <v>43098</v>
      </c>
      <c r="I346" t="b">
        <v>1</v>
      </c>
      <c r="J346" t="s">
        <v>193</v>
      </c>
      <c r="L346" t="s">
        <v>1099</v>
      </c>
      <c r="O346" t="s">
        <v>194</v>
      </c>
      <c r="P346" t="b">
        <v>0</v>
      </c>
      <c r="Q346" s="2">
        <v>42545.174884259257</v>
      </c>
      <c r="R346" s="1"/>
      <c r="S346" t="b">
        <v>0</v>
      </c>
      <c r="U346" s="1"/>
      <c r="V346" t="b">
        <v>0</v>
      </c>
      <c r="W346" s="1">
        <v>42826</v>
      </c>
      <c r="X346">
        <v>4</v>
      </c>
      <c r="Y346">
        <v>2017</v>
      </c>
      <c r="Z346" t="s">
        <v>90</v>
      </c>
      <c r="AA346" t="s">
        <v>90</v>
      </c>
      <c r="AB346" t="b">
        <v>0</v>
      </c>
      <c r="AC346" t="b">
        <v>0</v>
      </c>
      <c r="AE346" t="b">
        <v>1</v>
      </c>
      <c r="AF346" t="b">
        <v>0</v>
      </c>
      <c r="AG346" t="b">
        <v>0</v>
      </c>
      <c r="AH346" t="s">
        <v>129</v>
      </c>
      <c r="AI346" t="b">
        <v>0</v>
      </c>
      <c r="AK346" t="b">
        <v>0</v>
      </c>
      <c r="AL346" s="1"/>
      <c r="AM346" t="s">
        <v>162</v>
      </c>
      <c r="AN346" s="2">
        <v>44296.959062499998</v>
      </c>
      <c r="AP346" s="2">
        <v>43627.828009259261</v>
      </c>
      <c r="AQ346" s="1"/>
      <c r="AS346" t="b">
        <v>0</v>
      </c>
      <c r="AU346" t="s">
        <v>216</v>
      </c>
      <c r="AV346" t="s">
        <v>176</v>
      </c>
      <c r="BB346" t="s">
        <v>1100</v>
      </c>
      <c r="BD346" t="b">
        <v>0</v>
      </c>
      <c r="BH346" t="s">
        <v>199</v>
      </c>
      <c r="BI346" t="s">
        <v>200</v>
      </c>
      <c r="BJ346" t="s">
        <v>216</v>
      </c>
      <c r="BL346" t="s">
        <v>1099</v>
      </c>
      <c r="BM346" t="s">
        <v>202</v>
      </c>
      <c r="BN346" t="s">
        <v>203</v>
      </c>
      <c r="BQ346" t="s">
        <v>204</v>
      </c>
      <c r="BR346" t="b">
        <v>0</v>
      </c>
      <c r="BT346" t="b">
        <v>0</v>
      </c>
      <c r="BW346" t="s">
        <v>97</v>
      </c>
      <c r="BX346" t="b">
        <v>0</v>
      </c>
      <c r="BY346" s="2">
        <v>44376.857557870368</v>
      </c>
      <c r="CB346" t="b">
        <v>0</v>
      </c>
      <c r="CC346" t="b">
        <v>0</v>
      </c>
      <c r="CF346">
        <v>54805</v>
      </c>
      <c r="CH346">
        <v>0</v>
      </c>
      <c r="CI346">
        <v>0</v>
      </c>
      <c r="CJ346">
        <v>0</v>
      </c>
      <c r="CK346">
        <f>YEAR(tbl_Opportunity[[#This Row],[Close Date]])</f>
        <v>2017</v>
      </c>
    </row>
    <row r="347" spans="1:89">
      <c r="A347" t="s">
        <v>1055</v>
      </c>
      <c r="B347" t="b">
        <v>0</v>
      </c>
      <c r="D347" t="b">
        <v>0</v>
      </c>
      <c r="H347" s="1">
        <v>43553</v>
      </c>
      <c r="I347" t="b">
        <v>1</v>
      </c>
      <c r="J347" t="s">
        <v>111</v>
      </c>
      <c r="L347" t="s">
        <v>1101</v>
      </c>
      <c r="O347" t="s">
        <v>194</v>
      </c>
      <c r="P347" t="b">
        <v>0</v>
      </c>
      <c r="Q347" s="2">
        <v>42545.17763888889</v>
      </c>
      <c r="R347" s="1"/>
      <c r="S347" t="b">
        <v>0</v>
      </c>
      <c r="U347" s="1"/>
      <c r="V347" t="b">
        <v>0</v>
      </c>
      <c r="W347" s="1">
        <v>43466</v>
      </c>
      <c r="X347">
        <v>1</v>
      </c>
      <c r="Y347">
        <v>2019</v>
      </c>
      <c r="Z347" t="s">
        <v>90</v>
      </c>
      <c r="AA347" t="s">
        <v>90</v>
      </c>
      <c r="AB347" t="b">
        <v>0</v>
      </c>
      <c r="AC347" t="b">
        <v>0</v>
      </c>
      <c r="AE347" t="b">
        <v>1</v>
      </c>
      <c r="AF347" t="b">
        <v>0</v>
      </c>
      <c r="AG347" t="b">
        <v>0</v>
      </c>
      <c r="AH347" t="s">
        <v>129</v>
      </c>
      <c r="AI347" t="b">
        <v>0</v>
      </c>
      <c r="AK347" t="b">
        <v>0</v>
      </c>
      <c r="AL347" s="1">
        <v>43318</v>
      </c>
      <c r="AM347" t="s">
        <v>162</v>
      </c>
      <c r="AN347" s="2">
        <v>44296.959062499998</v>
      </c>
      <c r="AP347" s="2">
        <v>43388.193391203706</v>
      </c>
      <c r="AQ347" s="1"/>
      <c r="AS347" t="b">
        <v>0</v>
      </c>
      <c r="AU347" t="s">
        <v>1102</v>
      </c>
      <c r="AV347" t="s">
        <v>176</v>
      </c>
      <c r="BB347" t="s">
        <v>1103</v>
      </c>
      <c r="BD347" t="b">
        <v>0</v>
      </c>
      <c r="BH347" t="s">
        <v>260</v>
      </c>
      <c r="BI347" t="s">
        <v>200</v>
      </c>
      <c r="BJ347" t="s">
        <v>216</v>
      </c>
      <c r="BL347" t="s">
        <v>1101</v>
      </c>
      <c r="BN347" t="s">
        <v>203</v>
      </c>
      <c r="BP347" t="s">
        <v>1104</v>
      </c>
      <c r="BQ347" t="s">
        <v>204</v>
      </c>
      <c r="BR347" t="b">
        <v>0</v>
      </c>
      <c r="BT347" t="b">
        <v>0</v>
      </c>
      <c r="BW347" t="s">
        <v>97</v>
      </c>
      <c r="BX347" t="b">
        <v>0</v>
      </c>
      <c r="BY347" s="2">
        <v>44376.857557870368</v>
      </c>
      <c r="CB347" t="b">
        <v>0</v>
      </c>
      <c r="CC347" t="b">
        <v>0</v>
      </c>
      <c r="CF347">
        <v>65700</v>
      </c>
      <c r="CH347">
        <v>0</v>
      </c>
      <c r="CI347">
        <v>0</v>
      </c>
      <c r="CJ347">
        <v>0</v>
      </c>
      <c r="CK347">
        <f>YEAR(tbl_Opportunity[[#This Row],[Close Date]])</f>
        <v>2019</v>
      </c>
    </row>
    <row r="348" spans="1:89">
      <c r="A348" t="s">
        <v>1105</v>
      </c>
      <c r="B348" t="b">
        <v>0</v>
      </c>
      <c r="D348" t="b">
        <v>0</v>
      </c>
      <c r="E348" t="s">
        <v>1005</v>
      </c>
      <c r="H348" s="1">
        <v>43185</v>
      </c>
      <c r="I348" t="b">
        <v>1</v>
      </c>
      <c r="J348" t="s">
        <v>193</v>
      </c>
      <c r="L348" t="s">
        <v>1106</v>
      </c>
      <c r="O348" t="s">
        <v>194</v>
      </c>
      <c r="P348" t="b">
        <v>0</v>
      </c>
      <c r="Q348" s="2">
        <v>42545.179918981485</v>
      </c>
      <c r="R348" s="1"/>
      <c r="S348" t="b">
        <v>0</v>
      </c>
      <c r="U348" s="1"/>
      <c r="V348" t="b">
        <v>0</v>
      </c>
      <c r="W348" s="1">
        <v>43101</v>
      </c>
      <c r="X348">
        <v>1</v>
      </c>
      <c r="Y348">
        <v>2018</v>
      </c>
      <c r="Z348" t="s">
        <v>90</v>
      </c>
      <c r="AA348" t="s">
        <v>90</v>
      </c>
      <c r="AB348" t="b">
        <v>0</v>
      </c>
      <c r="AC348" t="b">
        <v>0</v>
      </c>
      <c r="AE348" t="b">
        <v>1</v>
      </c>
      <c r="AF348" t="b">
        <v>0</v>
      </c>
      <c r="AG348" t="b">
        <v>0</v>
      </c>
      <c r="AH348" t="s">
        <v>129</v>
      </c>
      <c r="AI348" t="b">
        <v>0</v>
      </c>
      <c r="AK348" t="b">
        <v>0</v>
      </c>
      <c r="AL348" s="1"/>
      <c r="AM348" t="s">
        <v>162</v>
      </c>
      <c r="AN348" s="2">
        <v>44296.959062499998</v>
      </c>
      <c r="AP348" s="2">
        <v>43185.693865740737</v>
      </c>
      <c r="AQ348" s="1"/>
      <c r="AS348" t="b">
        <v>0</v>
      </c>
      <c r="AU348" t="s">
        <v>247</v>
      </c>
      <c r="AV348" t="s">
        <v>176</v>
      </c>
      <c r="BB348" t="s">
        <v>1107</v>
      </c>
      <c r="BD348" t="b">
        <v>0</v>
      </c>
      <c r="BH348" t="s">
        <v>260</v>
      </c>
      <c r="BI348" t="s">
        <v>200</v>
      </c>
      <c r="BJ348" t="s">
        <v>250</v>
      </c>
      <c r="BN348" t="s">
        <v>203</v>
      </c>
      <c r="BQ348" t="s">
        <v>204</v>
      </c>
      <c r="BR348" t="b">
        <v>0</v>
      </c>
      <c r="BT348" t="b">
        <v>0</v>
      </c>
      <c r="BW348" t="s">
        <v>97</v>
      </c>
      <c r="BX348" t="b">
        <v>0</v>
      </c>
      <c r="BY348" s="2">
        <v>44376.857557870368</v>
      </c>
      <c r="CB348" t="b">
        <v>0</v>
      </c>
      <c r="CC348" t="b">
        <v>0</v>
      </c>
      <c r="CF348">
        <v>54805</v>
      </c>
      <c r="CH348">
        <v>0</v>
      </c>
      <c r="CI348">
        <v>0</v>
      </c>
      <c r="CJ348">
        <v>0</v>
      </c>
      <c r="CK348">
        <f>YEAR(tbl_Opportunity[[#This Row],[Close Date]])</f>
        <v>2018</v>
      </c>
    </row>
    <row r="349" spans="1:89">
      <c r="A349" t="s">
        <v>453</v>
      </c>
      <c r="B349" t="b">
        <v>0</v>
      </c>
      <c r="D349" t="b">
        <v>0</v>
      </c>
      <c r="H349" s="1">
        <v>43462</v>
      </c>
      <c r="I349" t="b">
        <v>1</v>
      </c>
      <c r="J349" t="s">
        <v>193</v>
      </c>
      <c r="L349" t="s">
        <v>1108</v>
      </c>
      <c r="O349" t="s">
        <v>194</v>
      </c>
      <c r="P349" t="b">
        <v>0</v>
      </c>
      <c r="Q349" s="2">
        <v>42545.182870370372</v>
      </c>
      <c r="R349" s="1"/>
      <c r="S349" t="b">
        <v>0</v>
      </c>
      <c r="U349" s="1"/>
      <c r="V349" t="b">
        <v>0</v>
      </c>
      <c r="W349" s="1">
        <v>43191</v>
      </c>
      <c r="X349">
        <v>4</v>
      </c>
      <c r="Y349">
        <v>2018</v>
      </c>
      <c r="Z349" t="s">
        <v>90</v>
      </c>
      <c r="AA349" t="s">
        <v>90</v>
      </c>
      <c r="AB349" t="b">
        <v>0</v>
      </c>
      <c r="AC349" t="b">
        <v>0</v>
      </c>
      <c r="AE349" t="b">
        <v>1</v>
      </c>
      <c r="AF349" t="b">
        <v>0</v>
      </c>
      <c r="AG349" t="b">
        <v>0</v>
      </c>
      <c r="AH349" t="s">
        <v>129</v>
      </c>
      <c r="AI349" t="b">
        <v>0</v>
      </c>
      <c r="AK349" t="b">
        <v>0</v>
      </c>
      <c r="AL349" s="1">
        <v>43578</v>
      </c>
      <c r="AM349" t="s">
        <v>162</v>
      </c>
      <c r="AN349" s="2">
        <v>44296.959062499998</v>
      </c>
      <c r="AP349" s="2">
        <v>43627.826157407406</v>
      </c>
      <c r="AQ349" s="1"/>
      <c r="AS349" t="b">
        <v>0</v>
      </c>
      <c r="AU349" t="s">
        <v>216</v>
      </c>
      <c r="AV349" t="s">
        <v>176</v>
      </c>
      <c r="BB349" t="s">
        <v>1109</v>
      </c>
      <c r="BD349" t="b">
        <v>0</v>
      </c>
      <c r="BH349" t="s">
        <v>199</v>
      </c>
      <c r="BI349" t="s">
        <v>200</v>
      </c>
      <c r="BJ349" t="s">
        <v>216</v>
      </c>
      <c r="BL349" t="s">
        <v>1108</v>
      </c>
      <c r="BM349" t="s">
        <v>202</v>
      </c>
      <c r="BN349" t="s">
        <v>203</v>
      </c>
      <c r="BQ349" t="s">
        <v>204</v>
      </c>
      <c r="BR349" t="b">
        <v>0</v>
      </c>
      <c r="BT349" t="b">
        <v>0</v>
      </c>
      <c r="BW349" t="s">
        <v>97</v>
      </c>
      <c r="BX349" t="b">
        <v>0</v>
      </c>
      <c r="BY349" s="2">
        <v>44376.857557870368</v>
      </c>
      <c r="CB349" t="b">
        <v>0</v>
      </c>
      <c r="CC349" t="b">
        <v>0</v>
      </c>
      <c r="CF349">
        <v>54805</v>
      </c>
      <c r="CH349">
        <v>0</v>
      </c>
      <c r="CI349">
        <v>0</v>
      </c>
      <c r="CJ349">
        <v>0</v>
      </c>
      <c r="CK349">
        <f>YEAR(tbl_Opportunity[[#This Row],[Close Date]])</f>
        <v>2018</v>
      </c>
    </row>
    <row r="350" spans="1:89">
      <c r="A350" t="s">
        <v>572</v>
      </c>
      <c r="B350" t="b">
        <v>0</v>
      </c>
      <c r="D350" t="b">
        <v>0</v>
      </c>
      <c r="H350" s="1">
        <v>43098</v>
      </c>
      <c r="I350" t="b">
        <v>1</v>
      </c>
      <c r="J350" t="s">
        <v>193</v>
      </c>
      <c r="L350" t="s">
        <v>1110</v>
      </c>
      <c r="O350" t="s">
        <v>194</v>
      </c>
      <c r="P350" t="b">
        <v>0</v>
      </c>
      <c r="Q350" s="2">
        <v>42545.184745370374</v>
      </c>
      <c r="R350" s="1"/>
      <c r="S350" t="b">
        <v>0</v>
      </c>
      <c r="U350" s="1"/>
      <c r="V350" t="b">
        <v>0</v>
      </c>
      <c r="W350" s="1">
        <v>42826</v>
      </c>
      <c r="X350">
        <v>4</v>
      </c>
      <c r="Y350">
        <v>2017</v>
      </c>
      <c r="Z350" t="s">
        <v>90</v>
      </c>
      <c r="AA350" t="s">
        <v>90</v>
      </c>
      <c r="AB350" t="b">
        <v>0</v>
      </c>
      <c r="AC350" t="b">
        <v>0</v>
      </c>
      <c r="AE350" t="b">
        <v>1</v>
      </c>
      <c r="AF350" t="b">
        <v>0</v>
      </c>
      <c r="AG350" t="b">
        <v>0</v>
      </c>
      <c r="AH350" t="s">
        <v>129</v>
      </c>
      <c r="AI350" t="b">
        <v>0</v>
      </c>
      <c r="AK350" t="b">
        <v>0</v>
      </c>
      <c r="AL350" s="1"/>
      <c r="AM350" t="s">
        <v>162</v>
      </c>
      <c r="AN350" s="2">
        <v>44296.959062499998</v>
      </c>
      <c r="AP350" s="2">
        <v>43627.820717592593</v>
      </c>
      <c r="AQ350" s="1"/>
      <c r="AS350" t="b">
        <v>0</v>
      </c>
      <c r="AU350" t="s">
        <v>196</v>
      </c>
      <c r="AV350" t="s">
        <v>176</v>
      </c>
      <c r="BB350" t="s">
        <v>1111</v>
      </c>
      <c r="BD350" t="b">
        <v>0</v>
      </c>
      <c r="BH350" t="s">
        <v>199</v>
      </c>
      <c r="BI350" t="s">
        <v>200</v>
      </c>
      <c r="BJ350" t="s">
        <v>196</v>
      </c>
      <c r="BL350" t="s">
        <v>1110</v>
      </c>
      <c r="BM350" t="s">
        <v>202</v>
      </c>
      <c r="BN350" t="s">
        <v>203</v>
      </c>
      <c r="BQ350" t="s">
        <v>204</v>
      </c>
      <c r="BR350" t="b">
        <v>0</v>
      </c>
      <c r="BT350" t="b">
        <v>0</v>
      </c>
      <c r="BW350" t="s">
        <v>97</v>
      </c>
      <c r="BX350" t="b">
        <v>0</v>
      </c>
      <c r="BY350" s="2">
        <v>44376.857557870368</v>
      </c>
      <c r="CB350" t="b">
        <v>0</v>
      </c>
      <c r="CC350" t="b">
        <v>0</v>
      </c>
      <c r="CF350">
        <v>54805</v>
      </c>
      <c r="CH350">
        <v>0</v>
      </c>
      <c r="CI350">
        <v>0</v>
      </c>
      <c r="CJ350">
        <v>0</v>
      </c>
      <c r="CK350">
        <f>YEAR(tbl_Opportunity[[#This Row],[Close Date]])</f>
        <v>2017</v>
      </c>
    </row>
    <row r="351" spans="1:89">
      <c r="A351" t="s">
        <v>453</v>
      </c>
      <c r="B351" t="b">
        <v>0</v>
      </c>
      <c r="D351" t="b">
        <v>0</v>
      </c>
      <c r="H351" s="1">
        <v>42916</v>
      </c>
      <c r="I351" t="b">
        <v>1</v>
      </c>
      <c r="J351" t="s">
        <v>105</v>
      </c>
      <c r="L351" t="s">
        <v>1112</v>
      </c>
      <c r="O351" t="s">
        <v>194</v>
      </c>
      <c r="P351" t="b">
        <v>0</v>
      </c>
      <c r="Q351" s="2">
        <v>42545.1871875</v>
      </c>
      <c r="R351" s="1"/>
      <c r="S351" t="b">
        <v>0</v>
      </c>
      <c r="U351" s="1"/>
      <c r="V351" t="b">
        <v>0</v>
      </c>
      <c r="W351" s="1">
        <v>42767</v>
      </c>
      <c r="X351">
        <v>2</v>
      </c>
      <c r="Y351">
        <v>2017</v>
      </c>
      <c r="Z351" t="s">
        <v>90</v>
      </c>
      <c r="AA351" t="s">
        <v>90</v>
      </c>
      <c r="AB351" t="b">
        <v>0</v>
      </c>
      <c r="AC351" t="b">
        <v>0</v>
      </c>
      <c r="AE351" t="b">
        <v>1</v>
      </c>
      <c r="AF351" t="b">
        <v>0</v>
      </c>
      <c r="AG351" t="b">
        <v>0</v>
      </c>
      <c r="AH351" t="s">
        <v>129</v>
      </c>
      <c r="AI351" t="b">
        <v>0</v>
      </c>
      <c r="AK351" t="b">
        <v>0</v>
      </c>
      <c r="AL351" s="1">
        <v>42573</v>
      </c>
      <c r="AM351" t="s">
        <v>162</v>
      </c>
      <c r="AN351" s="2">
        <v>44297.856377314813</v>
      </c>
      <c r="AP351" s="2">
        <v>43571.632627314815</v>
      </c>
      <c r="AQ351" s="1"/>
      <c r="AS351" t="b">
        <v>0</v>
      </c>
      <c r="AU351" t="s">
        <v>247</v>
      </c>
      <c r="AV351" t="s">
        <v>176</v>
      </c>
      <c r="BB351" t="s">
        <v>1113</v>
      </c>
      <c r="BD351" t="b">
        <v>0</v>
      </c>
      <c r="BH351" t="s">
        <v>199</v>
      </c>
      <c r="BI351" t="s">
        <v>200</v>
      </c>
      <c r="BJ351" t="s">
        <v>250</v>
      </c>
      <c r="BL351" t="s">
        <v>1112</v>
      </c>
      <c r="BN351" t="s">
        <v>203</v>
      </c>
      <c r="BQ351" t="s">
        <v>204</v>
      </c>
      <c r="BR351" t="b">
        <v>0</v>
      </c>
      <c r="BT351" t="b">
        <v>0</v>
      </c>
      <c r="BW351" t="s">
        <v>97</v>
      </c>
      <c r="BX351" t="b">
        <v>0</v>
      </c>
      <c r="BY351" s="2">
        <v>44376.857557870368</v>
      </c>
      <c r="CB351" t="b">
        <v>0</v>
      </c>
      <c r="CC351" t="b">
        <v>0</v>
      </c>
      <c r="CF351">
        <v>53555</v>
      </c>
      <c r="CH351">
        <v>0</v>
      </c>
      <c r="CI351">
        <v>0</v>
      </c>
      <c r="CJ351">
        <v>0</v>
      </c>
      <c r="CK351">
        <f>YEAR(tbl_Opportunity[[#This Row],[Close Date]])</f>
        <v>2017</v>
      </c>
    </row>
    <row r="352" spans="1:89">
      <c r="A352" t="s">
        <v>1114</v>
      </c>
      <c r="B352" t="b">
        <v>0</v>
      </c>
      <c r="D352" t="b">
        <v>0</v>
      </c>
      <c r="E352" t="s">
        <v>246</v>
      </c>
      <c r="H352" s="1">
        <v>42703</v>
      </c>
      <c r="I352" t="b">
        <v>1</v>
      </c>
      <c r="L352" t="s">
        <v>1115</v>
      </c>
      <c r="O352" t="s">
        <v>194</v>
      </c>
      <c r="P352" t="b">
        <v>0</v>
      </c>
      <c r="Q352" s="2">
        <v>42545.192523148151</v>
      </c>
      <c r="R352" s="1"/>
      <c r="S352" t="b">
        <v>0</v>
      </c>
      <c r="U352" s="1"/>
      <c r="V352" t="b">
        <v>0</v>
      </c>
      <c r="W352" s="1">
        <v>42461</v>
      </c>
      <c r="X352">
        <v>4</v>
      </c>
      <c r="Y352">
        <v>2016</v>
      </c>
      <c r="Z352" t="s">
        <v>8</v>
      </c>
      <c r="AA352" t="s">
        <v>8</v>
      </c>
      <c r="AB352" t="b">
        <v>0</v>
      </c>
      <c r="AC352" t="b">
        <v>0</v>
      </c>
      <c r="AE352" t="b">
        <v>1</v>
      </c>
      <c r="AF352" t="b">
        <v>0</v>
      </c>
      <c r="AG352" t="b">
        <v>0</v>
      </c>
      <c r="AH352" t="s">
        <v>129</v>
      </c>
      <c r="AI352" t="b">
        <v>0</v>
      </c>
      <c r="AJ352" t="s">
        <v>195</v>
      </c>
      <c r="AK352" t="b">
        <v>0</v>
      </c>
      <c r="AL352" s="1">
        <v>42908</v>
      </c>
      <c r="AM352" t="s">
        <v>162</v>
      </c>
      <c r="AN352" s="2">
        <v>44296.95826388889</v>
      </c>
      <c r="AP352" s="2">
        <v>43169.630393518521</v>
      </c>
      <c r="AQ352" s="1"/>
      <c r="AS352" t="b">
        <v>0</v>
      </c>
      <c r="AV352" t="s">
        <v>176</v>
      </c>
      <c r="BB352" t="s">
        <v>1116</v>
      </c>
      <c r="BD352" t="b">
        <v>0</v>
      </c>
      <c r="BH352" t="s">
        <v>215</v>
      </c>
      <c r="BI352" t="s">
        <v>200</v>
      </c>
      <c r="BJ352" t="s">
        <v>105</v>
      </c>
      <c r="BL352" t="s">
        <v>1115</v>
      </c>
      <c r="BM352" t="s">
        <v>202</v>
      </c>
      <c r="BN352" t="s">
        <v>203</v>
      </c>
      <c r="BQ352" t="s">
        <v>204</v>
      </c>
      <c r="BR352" t="b">
        <v>0</v>
      </c>
      <c r="BT352" t="b">
        <v>0</v>
      </c>
      <c r="BW352" t="s">
        <v>103</v>
      </c>
      <c r="BX352" t="b">
        <v>0</v>
      </c>
      <c r="BY352" s="2">
        <v>44376.857557870368</v>
      </c>
      <c r="BZ352" t="s">
        <v>217</v>
      </c>
      <c r="CB352" t="b">
        <v>0</v>
      </c>
      <c r="CC352" t="b">
        <v>1</v>
      </c>
      <c r="CF352">
        <v>28500</v>
      </c>
      <c r="CH352">
        <v>28500</v>
      </c>
      <c r="CI352">
        <v>100</v>
      </c>
      <c r="CJ352">
        <v>0</v>
      </c>
      <c r="CK352">
        <f>YEAR(tbl_Opportunity[[#This Row],[Close Date]])</f>
        <v>2016</v>
      </c>
    </row>
    <row r="353" spans="1:89">
      <c r="A353" t="s">
        <v>465</v>
      </c>
      <c r="B353" t="b">
        <v>0</v>
      </c>
      <c r="D353" t="b">
        <v>0</v>
      </c>
      <c r="H353" s="1">
        <v>43185</v>
      </c>
      <c r="I353" t="b">
        <v>1</v>
      </c>
      <c r="J353" t="s">
        <v>193</v>
      </c>
      <c r="L353" t="s">
        <v>1117</v>
      </c>
      <c r="O353" t="s">
        <v>194</v>
      </c>
      <c r="P353" t="b">
        <v>0</v>
      </c>
      <c r="Q353" s="2">
        <v>42545.196805555555</v>
      </c>
      <c r="R353" s="1"/>
      <c r="S353" t="b">
        <v>0</v>
      </c>
      <c r="U353" s="1"/>
      <c r="V353" t="b">
        <v>0</v>
      </c>
      <c r="W353" s="1">
        <v>43101</v>
      </c>
      <c r="X353">
        <v>1</v>
      </c>
      <c r="Y353">
        <v>2018</v>
      </c>
      <c r="Z353" t="s">
        <v>90</v>
      </c>
      <c r="AA353" t="s">
        <v>90</v>
      </c>
      <c r="AB353" t="b">
        <v>0</v>
      </c>
      <c r="AC353" t="b">
        <v>0</v>
      </c>
      <c r="AE353" t="b">
        <v>1</v>
      </c>
      <c r="AF353" t="b">
        <v>0</v>
      </c>
      <c r="AG353" t="b">
        <v>0</v>
      </c>
      <c r="AH353" t="s">
        <v>129</v>
      </c>
      <c r="AI353" t="b">
        <v>0</v>
      </c>
      <c r="AK353" t="b">
        <v>0</v>
      </c>
      <c r="AL353" s="1">
        <v>42969</v>
      </c>
      <c r="AM353" t="s">
        <v>162</v>
      </c>
      <c r="AN353" s="2">
        <v>44296.959062499998</v>
      </c>
      <c r="AP353" s="2">
        <v>43185.694571759261</v>
      </c>
      <c r="AQ353" s="1"/>
      <c r="AS353" t="b">
        <v>0</v>
      </c>
      <c r="AU353" t="s">
        <v>216</v>
      </c>
      <c r="AV353" t="s">
        <v>176</v>
      </c>
      <c r="BB353" t="s">
        <v>1118</v>
      </c>
      <c r="BD353" t="b">
        <v>0</v>
      </c>
      <c r="BH353" t="s">
        <v>260</v>
      </c>
      <c r="BI353" t="s">
        <v>200</v>
      </c>
      <c r="BJ353" t="s">
        <v>216</v>
      </c>
      <c r="BN353" t="s">
        <v>203</v>
      </c>
      <c r="BQ353" t="s">
        <v>204</v>
      </c>
      <c r="BR353" t="b">
        <v>0</v>
      </c>
      <c r="BT353" t="b">
        <v>0</v>
      </c>
      <c r="BW353" t="s">
        <v>97</v>
      </c>
      <c r="BX353" t="b">
        <v>0</v>
      </c>
      <c r="BY353" s="2">
        <v>44376.857557870368</v>
      </c>
      <c r="CB353" t="b">
        <v>0</v>
      </c>
      <c r="CC353" t="b">
        <v>0</v>
      </c>
      <c r="CF353">
        <v>54805</v>
      </c>
      <c r="CH353">
        <v>0</v>
      </c>
      <c r="CI353">
        <v>0</v>
      </c>
      <c r="CJ353">
        <v>0</v>
      </c>
      <c r="CK353">
        <f>YEAR(tbl_Opportunity[[#This Row],[Close Date]])</f>
        <v>2018</v>
      </c>
    </row>
    <row r="354" spans="1:89">
      <c r="A354" t="s">
        <v>465</v>
      </c>
      <c r="B354" t="b">
        <v>0</v>
      </c>
      <c r="D354" t="b">
        <v>0</v>
      </c>
      <c r="H354" s="1">
        <v>43159</v>
      </c>
      <c r="I354" t="b">
        <v>1</v>
      </c>
      <c r="J354" t="s">
        <v>111</v>
      </c>
      <c r="L354" t="s">
        <v>1119</v>
      </c>
      <c r="O354" t="s">
        <v>194</v>
      </c>
      <c r="P354" t="b">
        <v>0</v>
      </c>
      <c r="Q354" s="2">
        <v>42545.198657407411</v>
      </c>
      <c r="R354" s="1"/>
      <c r="S354" t="b">
        <v>0</v>
      </c>
      <c r="U354" s="1"/>
      <c r="V354" t="b">
        <v>0</v>
      </c>
      <c r="W354" s="1">
        <v>43101</v>
      </c>
      <c r="X354">
        <v>1</v>
      </c>
      <c r="Y354">
        <v>2018</v>
      </c>
      <c r="Z354" t="s">
        <v>90</v>
      </c>
      <c r="AA354" t="s">
        <v>90</v>
      </c>
      <c r="AB354" t="b">
        <v>0</v>
      </c>
      <c r="AC354" t="b">
        <v>0</v>
      </c>
      <c r="AE354" t="b">
        <v>1</v>
      </c>
      <c r="AF354" t="b">
        <v>0</v>
      </c>
      <c r="AG354" t="b">
        <v>0</v>
      </c>
      <c r="AH354" t="s">
        <v>129</v>
      </c>
      <c r="AI354" t="b">
        <v>0</v>
      </c>
      <c r="AK354" t="b">
        <v>0</v>
      </c>
      <c r="AL354" s="1"/>
      <c r="AM354" t="s">
        <v>162</v>
      </c>
      <c r="AN354" s="2">
        <v>44296.959062499998</v>
      </c>
      <c r="AP354" s="2">
        <v>43174.74119212963</v>
      </c>
      <c r="AQ354" s="1"/>
      <c r="AS354" t="b">
        <v>0</v>
      </c>
      <c r="AU354" t="s">
        <v>212</v>
      </c>
      <c r="AV354" t="s">
        <v>176</v>
      </c>
      <c r="BB354" t="s">
        <v>1120</v>
      </c>
      <c r="BD354" t="b">
        <v>0</v>
      </c>
      <c r="BH354" t="s">
        <v>260</v>
      </c>
      <c r="BI354" t="s">
        <v>200</v>
      </c>
      <c r="BJ354" t="s">
        <v>216</v>
      </c>
      <c r="BN354" t="s">
        <v>203</v>
      </c>
      <c r="BQ354" t="s">
        <v>204</v>
      </c>
      <c r="BR354" t="b">
        <v>0</v>
      </c>
      <c r="BT354" t="b">
        <v>0</v>
      </c>
      <c r="BW354" t="s">
        <v>97</v>
      </c>
      <c r="BX354" t="b">
        <v>0</v>
      </c>
      <c r="BY354" s="2">
        <v>44376.857557870368</v>
      </c>
      <c r="CB354" t="b">
        <v>0</v>
      </c>
      <c r="CC354" t="b">
        <v>0</v>
      </c>
      <c r="CF354">
        <v>54805</v>
      </c>
      <c r="CH354">
        <v>0</v>
      </c>
      <c r="CI354">
        <v>0</v>
      </c>
      <c r="CJ354">
        <v>0</v>
      </c>
      <c r="CK354">
        <f>YEAR(tbl_Opportunity[[#This Row],[Close Date]])</f>
        <v>2018</v>
      </c>
    </row>
    <row r="355" spans="1:89">
      <c r="A355" t="s">
        <v>465</v>
      </c>
      <c r="B355" t="b">
        <v>0</v>
      </c>
      <c r="D355" t="b">
        <v>0</v>
      </c>
      <c r="H355" s="1">
        <v>43185</v>
      </c>
      <c r="I355" t="b">
        <v>1</v>
      </c>
      <c r="J355" t="s">
        <v>193</v>
      </c>
      <c r="L355" t="s">
        <v>1121</v>
      </c>
      <c r="O355" t="s">
        <v>194</v>
      </c>
      <c r="P355" t="b">
        <v>0</v>
      </c>
      <c r="Q355" s="2">
        <v>42545.200324074074</v>
      </c>
      <c r="R355" s="1"/>
      <c r="S355" t="b">
        <v>0</v>
      </c>
      <c r="U355" s="1"/>
      <c r="V355" t="b">
        <v>0</v>
      </c>
      <c r="W355" s="1">
        <v>43101</v>
      </c>
      <c r="X355">
        <v>1</v>
      </c>
      <c r="Y355">
        <v>2018</v>
      </c>
      <c r="Z355" t="s">
        <v>90</v>
      </c>
      <c r="AA355" t="s">
        <v>90</v>
      </c>
      <c r="AB355" t="b">
        <v>0</v>
      </c>
      <c r="AC355" t="b">
        <v>0</v>
      </c>
      <c r="AE355" t="b">
        <v>1</v>
      </c>
      <c r="AF355" t="b">
        <v>0</v>
      </c>
      <c r="AG355" t="b">
        <v>0</v>
      </c>
      <c r="AH355" t="s">
        <v>129</v>
      </c>
      <c r="AI355" t="b">
        <v>0</v>
      </c>
      <c r="AK355" t="b">
        <v>0</v>
      </c>
      <c r="AL355" s="1"/>
      <c r="AM355" t="s">
        <v>162</v>
      </c>
      <c r="AN355" s="2">
        <v>44296.959062499998</v>
      </c>
      <c r="AP355" s="2">
        <v>43185.695081018515</v>
      </c>
      <c r="AQ355" s="1"/>
      <c r="AS355" t="b">
        <v>0</v>
      </c>
      <c r="AU355" t="s">
        <v>216</v>
      </c>
      <c r="AV355" t="s">
        <v>176</v>
      </c>
      <c r="BB355" t="s">
        <v>1122</v>
      </c>
      <c r="BD355" t="b">
        <v>0</v>
      </c>
      <c r="BH355" t="s">
        <v>260</v>
      </c>
      <c r="BI355" t="s">
        <v>200</v>
      </c>
      <c r="BJ355" t="s">
        <v>216</v>
      </c>
      <c r="BN355" t="s">
        <v>203</v>
      </c>
      <c r="BQ355" t="s">
        <v>204</v>
      </c>
      <c r="BR355" t="b">
        <v>0</v>
      </c>
      <c r="BT355" t="b">
        <v>0</v>
      </c>
      <c r="BW355" t="s">
        <v>97</v>
      </c>
      <c r="BX355" t="b">
        <v>0</v>
      </c>
      <c r="BY355" s="2">
        <v>44376.857557870368</v>
      </c>
      <c r="CB355" t="b">
        <v>0</v>
      </c>
      <c r="CC355" t="b">
        <v>0</v>
      </c>
      <c r="CF355">
        <v>54805</v>
      </c>
      <c r="CH355">
        <v>0</v>
      </c>
      <c r="CI355">
        <v>0</v>
      </c>
      <c r="CJ355">
        <v>0</v>
      </c>
      <c r="CK355">
        <f>YEAR(tbl_Opportunity[[#This Row],[Close Date]])</f>
        <v>2018</v>
      </c>
    </row>
    <row r="356" spans="1:89">
      <c r="A356" t="s">
        <v>1123</v>
      </c>
      <c r="B356" t="b">
        <v>0</v>
      </c>
      <c r="D356" t="b">
        <v>0</v>
      </c>
      <c r="H356" s="1">
        <v>43891</v>
      </c>
      <c r="I356" t="b">
        <v>1</v>
      </c>
      <c r="J356" t="s">
        <v>193</v>
      </c>
      <c r="L356" t="s">
        <v>1124</v>
      </c>
      <c r="O356" t="s">
        <v>194</v>
      </c>
      <c r="P356" t="b">
        <v>0</v>
      </c>
      <c r="Q356" s="2">
        <v>42545.201793981483</v>
      </c>
      <c r="R356" s="1"/>
      <c r="S356" t="b">
        <v>0</v>
      </c>
      <c r="U356" s="1"/>
      <c r="V356" t="b">
        <v>0</v>
      </c>
      <c r="W356" s="1">
        <v>43831</v>
      </c>
      <c r="X356">
        <v>1</v>
      </c>
      <c r="Y356">
        <v>2020</v>
      </c>
      <c r="Z356" t="s">
        <v>90</v>
      </c>
      <c r="AA356" t="s">
        <v>90</v>
      </c>
      <c r="AB356" t="b">
        <v>0</v>
      </c>
      <c r="AC356" t="b">
        <v>0</v>
      </c>
      <c r="AE356" t="b">
        <v>1</v>
      </c>
      <c r="AF356" t="b">
        <v>0</v>
      </c>
      <c r="AG356" t="b">
        <v>0</v>
      </c>
      <c r="AH356" t="s">
        <v>129</v>
      </c>
      <c r="AI356" t="b">
        <v>0</v>
      </c>
      <c r="AK356" t="b">
        <v>0</v>
      </c>
      <c r="AL356" s="1">
        <v>43612</v>
      </c>
      <c r="AM356" t="s">
        <v>162</v>
      </c>
      <c r="AN356" s="2">
        <v>44296.959062499998</v>
      </c>
      <c r="AP356" s="2">
        <v>43854.533587962964</v>
      </c>
      <c r="AQ356" s="1"/>
      <c r="AS356" t="b">
        <v>0</v>
      </c>
      <c r="AU356" t="s">
        <v>247</v>
      </c>
      <c r="AV356" t="s">
        <v>176</v>
      </c>
      <c r="BB356" t="s">
        <v>1125</v>
      </c>
      <c r="BD356" t="b">
        <v>0</v>
      </c>
      <c r="BH356" t="s">
        <v>406</v>
      </c>
      <c r="BI356" t="s">
        <v>200</v>
      </c>
      <c r="BJ356" t="s">
        <v>250</v>
      </c>
      <c r="BL356" t="s">
        <v>1124</v>
      </c>
      <c r="BM356" t="s">
        <v>202</v>
      </c>
      <c r="BN356" t="s">
        <v>203</v>
      </c>
      <c r="BQ356" t="s">
        <v>204</v>
      </c>
      <c r="BR356" t="b">
        <v>0</v>
      </c>
      <c r="BT356" t="b">
        <v>0</v>
      </c>
      <c r="BW356" t="s">
        <v>97</v>
      </c>
      <c r="BX356" t="b">
        <v>0</v>
      </c>
      <c r="BY356" s="2">
        <v>44376.857557870368</v>
      </c>
      <c r="CB356" t="b">
        <v>0</v>
      </c>
      <c r="CC356" t="b">
        <v>0</v>
      </c>
      <c r="CF356">
        <v>54805</v>
      </c>
      <c r="CH356">
        <v>0</v>
      </c>
      <c r="CI356">
        <v>0</v>
      </c>
      <c r="CJ356">
        <v>0</v>
      </c>
      <c r="CK356">
        <f>YEAR(tbl_Opportunity[[#This Row],[Close Date]])</f>
        <v>2020</v>
      </c>
    </row>
    <row r="357" spans="1:89">
      <c r="A357" t="s">
        <v>328</v>
      </c>
      <c r="B357" t="b">
        <v>0</v>
      </c>
      <c r="D357" t="b">
        <v>0</v>
      </c>
      <c r="H357" s="1">
        <v>43465</v>
      </c>
      <c r="I357" t="b">
        <v>1</v>
      </c>
      <c r="J357" t="s">
        <v>193</v>
      </c>
      <c r="L357" t="s">
        <v>1126</v>
      </c>
      <c r="O357" t="s">
        <v>194</v>
      </c>
      <c r="P357" t="b">
        <v>0</v>
      </c>
      <c r="Q357" s="2">
        <v>42545.205497685187</v>
      </c>
      <c r="R357" s="1"/>
      <c r="S357" t="b">
        <v>0</v>
      </c>
      <c r="U357" s="1"/>
      <c r="V357" t="b">
        <v>0</v>
      </c>
      <c r="W357" s="1">
        <v>43191</v>
      </c>
      <c r="X357">
        <v>4</v>
      </c>
      <c r="Y357">
        <v>2018</v>
      </c>
      <c r="Z357" t="s">
        <v>90</v>
      </c>
      <c r="AA357" t="s">
        <v>90</v>
      </c>
      <c r="AB357" t="b">
        <v>0</v>
      </c>
      <c r="AC357" t="b">
        <v>0</v>
      </c>
      <c r="AE357" t="b">
        <v>1</v>
      </c>
      <c r="AF357" t="b">
        <v>0</v>
      </c>
      <c r="AG357" t="b">
        <v>0</v>
      </c>
      <c r="AH357" t="s">
        <v>129</v>
      </c>
      <c r="AI357" t="b">
        <v>0</v>
      </c>
      <c r="AK357" t="b">
        <v>0</v>
      </c>
      <c r="AL357" s="1"/>
      <c r="AM357" t="s">
        <v>162</v>
      </c>
      <c r="AN357" s="2">
        <v>44296.959062499998</v>
      </c>
      <c r="AP357" s="2">
        <v>43185.696122685185</v>
      </c>
      <c r="AQ357" s="1"/>
      <c r="AS357" t="b">
        <v>0</v>
      </c>
      <c r="AU357" t="s">
        <v>216</v>
      </c>
      <c r="AV357" t="s">
        <v>176</v>
      </c>
      <c r="BB357" t="s">
        <v>1127</v>
      </c>
      <c r="BD357" t="b">
        <v>0</v>
      </c>
      <c r="BH357" t="s">
        <v>260</v>
      </c>
      <c r="BI357" t="s">
        <v>200</v>
      </c>
      <c r="BJ357" t="s">
        <v>216</v>
      </c>
      <c r="BN357" t="s">
        <v>203</v>
      </c>
      <c r="BQ357" t="s">
        <v>204</v>
      </c>
      <c r="BR357" t="b">
        <v>0</v>
      </c>
      <c r="BT357" t="b">
        <v>0</v>
      </c>
      <c r="BW357" t="s">
        <v>97</v>
      </c>
      <c r="BX357" t="b">
        <v>0</v>
      </c>
      <c r="BY357" s="2">
        <v>44376.857557870368</v>
      </c>
      <c r="CB357" t="b">
        <v>0</v>
      </c>
      <c r="CC357" t="b">
        <v>0</v>
      </c>
      <c r="CF357">
        <v>54805</v>
      </c>
      <c r="CH357">
        <v>0</v>
      </c>
      <c r="CI357">
        <v>0</v>
      </c>
      <c r="CJ357">
        <v>0</v>
      </c>
      <c r="CK357">
        <f>YEAR(tbl_Opportunity[[#This Row],[Close Date]])</f>
        <v>2018</v>
      </c>
    </row>
    <row r="358" spans="1:89">
      <c r="A358" t="s">
        <v>328</v>
      </c>
      <c r="B358" t="b">
        <v>0</v>
      </c>
      <c r="D358" t="b">
        <v>0</v>
      </c>
      <c r="H358" s="1">
        <v>43185</v>
      </c>
      <c r="I358" t="b">
        <v>1</v>
      </c>
      <c r="J358" t="s">
        <v>193</v>
      </c>
      <c r="L358" t="s">
        <v>1128</v>
      </c>
      <c r="O358" t="s">
        <v>194</v>
      </c>
      <c r="P358" t="b">
        <v>0</v>
      </c>
      <c r="Q358" s="2">
        <v>42545.207465277781</v>
      </c>
      <c r="R358" s="1"/>
      <c r="S358" t="b">
        <v>0</v>
      </c>
      <c r="U358" s="1"/>
      <c r="V358" t="b">
        <v>0</v>
      </c>
      <c r="W358" s="1">
        <v>43101</v>
      </c>
      <c r="X358">
        <v>1</v>
      </c>
      <c r="Y358">
        <v>2018</v>
      </c>
      <c r="Z358" t="s">
        <v>90</v>
      </c>
      <c r="AA358" t="s">
        <v>90</v>
      </c>
      <c r="AB358" t="b">
        <v>0</v>
      </c>
      <c r="AC358" t="b">
        <v>0</v>
      </c>
      <c r="AE358" t="b">
        <v>1</v>
      </c>
      <c r="AF358" t="b">
        <v>0</v>
      </c>
      <c r="AG358" t="b">
        <v>0</v>
      </c>
      <c r="AH358" t="s">
        <v>145</v>
      </c>
      <c r="AI358" t="b">
        <v>0</v>
      </c>
      <c r="AK358" t="b">
        <v>0</v>
      </c>
      <c r="AL358" s="1"/>
      <c r="AM358" t="s">
        <v>162</v>
      </c>
      <c r="AN358" s="2">
        <v>44296.959062499998</v>
      </c>
      <c r="AP358" s="2">
        <v>43185.69672453704</v>
      </c>
      <c r="AQ358" s="1"/>
      <c r="AS358" t="b">
        <v>0</v>
      </c>
      <c r="AU358" t="s">
        <v>216</v>
      </c>
      <c r="AV358" t="s">
        <v>176</v>
      </c>
      <c r="BB358" t="s">
        <v>1129</v>
      </c>
      <c r="BD358" t="b">
        <v>0</v>
      </c>
      <c r="BH358" t="s">
        <v>260</v>
      </c>
      <c r="BI358" t="s">
        <v>200</v>
      </c>
      <c r="BJ358" t="s">
        <v>216</v>
      </c>
      <c r="BN358" t="s">
        <v>203</v>
      </c>
      <c r="BQ358" t="s">
        <v>204</v>
      </c>
      <c r="BR358" t="b">
        <v>0</v>
      </c>
      <c r="BT358" t="b">
        <v>0</v>
      </c>
      <c r="BW358" t="s">
        <v>97</v>
      </c>
      <c r="BX358" t="b">
        <v>0</v>
      </c>
      <c r="BY358" s="2">
        <v>44376.857557870368</v>
      </c>
      <c r="CB358" t="b">
        <v>0</v>
      </c>
      <c r="CC358" t="b">
        <v>0</v>
      </c>
      <c r="CF358">
        <v>54805</v>
      </c>
      <c r="CH358">
        <v>0</v>
      </c>
      <c r="CI358">
        <v>0</v>
      </c>
      <c r="CJ358">
        <v>0</v>
      </c>
      <c r="CK358">
        <f>YEAR(tbl_Opportunity[[#This Row],[Close Date]])</f>
        <v>2018</v>
      </c>
    </row>
    <row r="359" spans="1:89">
      <c r="A359" t="s">
        <v>493</v>
      </c>
      <c r="B359" t="b">
        <v>0</v>
      </c>
      <c r="D359" t="b">
        <v>0</v>
      </c>
      <c r="H359" s="1">
        <v>43462</v>
      </c>
      <c r="I359" t="b">
        <v>1</v>
      </c>
      <c r="J359" t="s">
        <v>193</v>
      </c>
      <c r="L359" t="s">
        <v>1130</v>
      </c>
      <c r="O359" t="s">
        <v>194</v>
      </c>
      <c r="P359" t="b">
        <v>0</v>
      </c>
      <c r="Q359" s="2">
        <v>42545.211018518516</v>
      </c>
      <c r="R359" s="1"/>
      <c r="S359" t="b">
        <v>0</v>
      </c>
      <c r="U359" s="1"/>
      <c r="V359" t="b">
        <v>0</v>
      </c>
      <c r="W359" s="1">
        <v>43191</v>
      </c>
      <c r="X359">
        <v>4</v>
      </c>
      <c r="Y359">
        <v>2018</v>
      </c>
      <c r="Z359" t="s">
        <v>90</v>
      </c>
      <c r="AA359" t="s">
        <v>90</v>
      </c>
      <c r="AB359" t="b">
        <v>0</v>
      </c>
      <c r="AC359" t="b">
        <v>0</v>
      </c>
      <c r="AE359" t="b">
        <v>1</v>
      </c>
      <c r="AF359" t="b">
        <v>0</v>
      </c>
      <c r="AG359" t="b">
        <v>0</v>
      </c>
      <c r="AH359" t="s">
        <v>145</v>
      </c>
      <c r="AI359" t="b">
        <v>0</v>
      </c>
      <c r="AJ359" t="s">
        <v>211</v>
      </c>
      <c r="AK359" t="b">
        <v>0</v>
      </c>
      <c r="AL359" s="1">
        <v>43577</v>
      </c>
      <c r="AM359" t="s">
        <v>162</v>
      </c>
      <c r="AN359" s="2">
        <v>44296.959062499998</v>
      </c>
      <c r="AP359" s="2">
        <v>43627.842453703706</v>
      </c>
      <c r="AQ359" s="1"/>
      <c r="AS359" t="b">
        <v>0</v>
      </c>
      <c r="AU359" t="s">
        <v>196</v>
      </c>
      <c r="AV359" t="s">
        <v>176</v>
      </c>
      <c r="BB359" t="s">
        <v>1131</v>
      </c>
      <c r="BD359" t="b">
        <v>0</v>
      </c>
      <c r="BH359" t="s">
        <v>199</v>
      </c>
      <c r="BI359" t="s">
        <v>200</v>
      </c>
      <c r="BJ359" t="s">
        <v>196</v>
      </c>
      <c r="BL359" t="s">
        <v>1130</v>
      </c>
      <c r="BM359" t="s">
        <v>202</v>
      </c>
      <c r="BN359" t="s">
        <v>203</v>
      </c>
      <c r="BQ359" t="s">
        <v>204</v>
      </c>
      <c r="BR359" t="b">
        <v>0</v>
      </c>
      <c r="BT359" t="b">
        <v>0</v>
      </c>
      <c r="BW359" t="s">
        <v>97</v>
      </c>
      <c r="BX359" t="b">
        <v>0</v>
      </c>
      <c r="BY359" s="2">
        <v>44376.857557870368</v>
      </c>
      <c r="CB359" t="b">
        <v>0</v>
      </c>
      <c r="CC359" t="b">
        <v>0</v>
      </c>
      <c r="CF359">
        <v>54805</v>
      </c>
      <c r="CH359">
        <v>0</v>
      </c>
      <c r="CI359">
        <v>0</v>
      </c>
      <c r="CJ359">
        <v>0</v>
      </c>
      <c r="CK359">
        <f>YEAR(tbl_Opportunity[[#This Row],[Close Date]])</f>
        <v>2018</v>
      </c>
    </row>
    <row r="360" spans="1:89">
      <c r="A360" t="s">
        <v>1132</v>
      </c>
      <c r="B360" t="b">
        <v>0</v>
      </c>
      <c r="D360" t="b">
        <v>0</v>
      </c>
      <c r="H360" s="1">
        <v>43185</v>
      </c>
      <c r="I360" t="b">
        <v>1</v>
      </c>
      <c r="J360" t="s">
        <v>193</v>
      </c>
      <c r="L360" t="s">
        <v>1133</v>
      </c>
      <c r="O360" t="s">
        <v>194</v>
      </c>
      <c r="P360" t="b">
        <v>0</v>
      </c>
      <c r="Q360" s="2">
        <v>42545.220555555556</v>
      </c>
      <c r="R360" s="1"/>
      <c r="S360" t="b">
        <v>0</v>
      </c>
      <c r="U360" s="1"/>
      <c r="V360" t="b">
        <v>0</v>
      </c>
      <c r="W360" s="1">
        <v>43101</v>
      </c>
      <c r="X360">
        <v>1</v>
      </c>
      <c r="Y360">
        <v>2018</v>
      </c>
      <c r="Z360" t="s">
        <v>90</v>
      </c>
      <c r="AA360" t="s">
        <v>90</v>
      </c>
      <c r="AB360" t="b">
        <v>0</v>
      </c>
      <c r="AC360" t="b">
        <v>0</v>
      </c>
      <c r="AE360" t="b">
        <v>1</v>
      </c>
      <c r="AF360" t="b">
        <v>0</v>
      </c>
      <c r="AG360" t="b">
        <v>0</v>
      </c>
      <c r="AH360" t="s">
        <v>145</v>
      </c>
      <c r="AI360" t="b">
        <v>0</v>
      </c>
      <c r="AK360" t="b">
        <v>0</v>
      </c>
      <c r="AL360" s="1"/>
      <c r="AM360" t="s">
        <v>162</v>
      </c>
      <c r="AN360" s="2">
        <v>44296.959062499998</v>
      </c>
      <c r="AP360" s="2">
        <v>43185.69740740741</v>
      </c>
      <c r="AQ360" s="1"/>
      <c r="AS360" t="b">
        <v>0</v>
      </c>
      <c r="AV360" t="s">
        <v>176</v>
      </c>
      <c r="BB360" t="s">
        <v>1134</v>
      </c>
      <c r="BD360" t="b">
        <v>0</v>
      </c>
      <c r="BH360" t="s">
        <v>260</v>
      </c>
      <c r="BI360" t="s">
        <v>200</v>
      </c>
      <c r="BJ360" t="s">
        <v>216</v>
      </c>
      <c r="BN360" t="s">
        <v>203</v>
      </c>
      <c r="BQ360" t="s">
        <v>204</v>
      </c>
      <c r="BR360" t="b">
        <v>0</v>
      </c>
      <c r="BT360" t="b">
        <v>0</v>
      </c>
      <c r="BW360" t="s">
        <v>97</v>
      </c>
      <c r="BX360" t="b">
        <v>0</v>
      </c>
      <c r="BY360" s="2">
        <v>44376.857557870368</v>
      </c>
      <c r="CB360" t="b">
        <v>0</v>
      </c>
      <c r="CC360" t="b">
        <v>0</v>
      </c>
      <c r="CF360">
        <v>54805</v>
      </c>
      <c r="CH360">
        <v>0</v>
      </c>
      <c r="CI360">
        <v>0</v>
      </c>
      <c r="CJ360">
        <v>0</v>
      </c>
      <c r="CK360">
        <f>YEAR(tbl_Opportunity[[#This Row],[Close Date]])</f>
        <v>2018</v>
      </c>
    </row>
    <row r="361" spans="1:89">
      <c r="A361" t="s">
        <v>1135</v>
      </c>
      <c r="B361" t="b">
        <v>0</v>
      </c>
      <c r="D361" t="b">
        <v>0</v>
      </c>
      <c r="H361" s="1">
        <v>44196</v>
      </c>
      <c r="I361" t="b">
        <v>1</v>
      </c>
      <c r="J361" t="s">
        <v>105</v>
      </c>
      <c r="L361" t="s">
        <v>1136</v>
      </c>
      <c r="O361" t="s">
        <v>194</v>
      </c>
      <c r="P361" t="b">
        <v>0</v>
      </c>
      <c r="Q361" s="2">
        <v>42545.222326388888</v>
      </c>
      <c r="R361" s="1"/>
      <c r="S361" t="b">
        <v>0</v>
      </c>
      <c r="U361" s="1"/>
      <c r="V361" t="b">
        <v>0</v>
      </c>
      <c r="W361" s="1">
        <v>43922</v>
      </c>
      <c r="X361">
        <v>4</v>
      </c>
      <c r="Y361">
        <v>2020</v>
      </c>
      <c r="Z361" t="s">
        <v>90</v>
      </c>
      <c r="AA361" t="s">
        <v>90</v>
      </c>
      <c r="AB361" t="b">
        <v>0</v>
      </c>
      <c r="AC361" t="b">
        <v>0</v>
      </c>
      <c r="AE361" t="b">
        <v>1</v>
      </c>
      <c r="AF361" t="b">
        <v>0</v>
      </c>
      <c r="AG361" t="b">
        <v>0</v>
      </c>
      <c r="AH361" t="s">
        <v>145</v>
      </c>
      <c r="AI361" t="b">
        <v>0</v>
      </c>
      <c r="AJ361" t="s">
        <v>195</v>
      </c>
      <c r="AK361" t="b">
        <v>0</v>
      </c>
      <c r="AL361" s="1">
        <v>43871</v>
      </c>
      <c r="AM361" t="s">
        <v>162</v>
      </c>
      <c r="AN361" s="2">
        <v>44297.856377314813</v>
      </c>
      <c r="AP361" s="2">
        <v>43872.035624999997</v>
      </c>
      <c r="AQ361" s="1"/>
      <c r="AS361" t="b">
        <v>0</v>
      </c>
      <c r="AU361" t="s">
        <v>316</v>
      </c>
      <c r="AV361" t="s">
        <v>176</v>
      </c>
      <c r="BB361" t="s">
        <v>1137</v>
      </c>
      <c r="BD361" t="b">
        <v>0</v>
      </c>
      <c r="BH361" t="s">
        <v>260</v>
      </c>
      <c r="BI361" t="s">
        <v>200</v>
      </c>
      <c r="BJ361" t="s">
        <v>196</v>
      </c>
      <c r="BL361" t="s">
        <v>1136</v>
      </c>
      <c r="BM361" t="s">
        <v>202</v>
      </c>
      <c r="BN361" t="s">
        <v>203</v>
      </c>
      <c r="BQ361" t="s">
        <v>204</v>
      </c>
      <c r="BR361" t="b">
        <v>0</v>
      </c>
      <c r="BT361" t="b">
        <v>0</v>
      </c>
      <c r="BW361" t="s">
        <v>97</v>
      </c>
      <c r="BX361" t="b">
        <v>0</v>
      </c>
      <c r="BY361" s="2">
        <v>44376.857557870368</v>
      </c>
      <c r="CB361" t="b">
        <v>0</v>
      </c>
      <c r="CC361" t="b">
        <v>0</v>
      </c>
      <c r="CF361">
        <v>54805</v>
      </c>
      <c r="CH361">
        <v>0</v>
      </c>
      <c r="CI361">
        <v>0</v>
      </c>
      <c r="CJ361">
        <v>0</v>
      </c>
      <c r="CK361">
        <f>YEAR(tbl_Opportunity[[#This Row],[Close Date]])</f>
        <v>2020</v>
      </c>
    </row>
    <row r="362" spans="1:89">
      <c r="A362" t="s">
        <v>306</v>
      </c>
      <c r="B362" t="b">
        <v>0</v>
      </c>
      <c r="D362" t="b">
        <v>0</v>
      </c>
      <c r="E362" t="s">
        <v>1005</v>
      </c>
      <c r="H362" s="1">
        <v>43891</v>
      </c>
      <c r="I362" t="b">
        <v>1</v>
      </c>
      <c r="J362" t="s">
        <v>111</v>
      </c>
      <c r="L362" t="s">
        <v>1138</v>
      </c>
      <c r="O362" t="s">
        <v>194</v>
      </c>
      <c r="P362" t="b">
        <v>0</v>
      </c>
      <c r="Q362" s="2">
        <v>42545.224039351851</v>
      </c>
      <c r="R362" s="1"/>
      <c r="S362" t="b">
        <v>0</v>
      </c>
      <c r="U362" s="1"/>
      <c r="V362" t="b">
        <v>0</v>
      </c>
      <c r="W362" s="1">
        <v>43831</v>
      </c>
      <c r="X362">
        <v>1</v>
      </c>
      <c r="Y362">
        <v>2020</v>
      </c>
      <c r="Z362" t="s">
        <v>90</v>
      </c>
      <c r="AA362" t="s">
        <v>90</v>
      </c>
      <c r="AB362" t="b">
        <v>0</v>
      </c>
      <c r="AC362" t="b">
        <v>0</v>
      </c>
      <c r="AE362" t="b">
        <v>1</v>
      </c>
      <c r="AF362" t="b">
        <v>0</v>
      </c>
      <c r="AG362" t="b">
        <v>0</v>
      </c>
      <c r="AH362" t="s">
        <v>219</v>
      </c>
      <c r="AI362" t="b">
        <v>0</v>
      </c>
      <c r="AK362" t="b">
        <v>0</v>
      </c>
      <c r="AL362" s="1">
        <v>43618</v>
      </c>
      <c r="AM362" t="s">
        <v>162</v>
      </c>
      <c r="AN362" s="2">
        <v>44296.959062499998</v>
      </c>
      <c r="AP362" s="2">
        <v>43852.641099537039</v>
      </c>
      <c r="AQ362" s="1"/>
      <c r="AS362" t="b">
        <v>0</v>
      </c>
      <c r="AU362" t="s">
        <v>346</v>
      </c>
      <c r="AV362" t="s">
        <v>176</v>
      </c>
      <c r="BB362" t="s">
        <v>1139</v>
      </c>
      <c r="BD362" t="b">
        <v>0</v>
      </c>
      <c r="BH362" t="s">
        <v>406</v>
      </c>
      <c r="BI362" t="s">
        <v>200</v>
      </c>
      <c r="BJ362" t="s">
        <v>216</v>
      </c>
      <c r="BL362" t="s">
        <v>1138</v>
      </c>
      <c r="BM362" t="s">
        <v>202</v>
      </c>
      <c r="BN362" t="s">
        <v>203</v>
      </c>
      <c r="BQ362" t="s">
        <v>204</v>
      </c>
      <c r="BR362" t="b">
        <v>0</v>
      </c>
      <c r="BT362" t="b">
        <v>0</v>
      </c>
      <c r="BW362" t="s">
        <v>97</v>
      </c>
      <c r="BX362" t="b">
        <v>0</v>
      </c>
      <c r="BY362" s="2">
        <v>44376.857557870368</v>
      </c>
      <c r="CB362" t="b">
        <v>0</v>
      </c>
      <c r="CC362" t="b">
        <v>0</v>
      </c>
      <c r="CF362">
        <v>54805</v>
      </c>
      <c r="CH362">
        <v>0</v>
      </c>
      <c r="CI362">
        <v>0</v>
      </c>
      <c r="CJ362">
        <v>0</v>
      </c>
      <c r="CK362">
        <f>YEAR(tbl_Opportunity[[#This Row],[Close Date]])</f>
        <v>2020</v>
      </c>
    </row>
    <row r="363" spans="1:89">
      <c r="A363" t="s">
        <v>1140</v>
      </c>
      <c r="B363" t="b">
        <v>0</v>
      </c>
      <c r="D363" t="b">
        <v>0</v>
      </c>
      <c r="H363" s="1">
        <v>43462</v>
      </c>
      <c r="I363" t="b">
        <v>1</v>
      </c>
      <c r="J363" t="s">
        <v>193</v>
      </c>
      <c r="L363" t="s">
        <v>1141</v>
      </c>
      <c r="O363" t="s">
        <v>194</v>
      </c>
      <c r="P363" t="b">
        <v>0</v>
      </c>
      <c r="Q363" s="2">
        <v>42545.225613425922</v>
      </c>
      <c r="R363" s="1"/>
      <c r="S363" t="b">
        <v>0</v>
      </c>
      <c r="U363" s="1"/>
      <c r="V363" t="b">
        <v>0</v>
      </c>
      <c r="W363" s="1">
        <v>43191</v>
      </c>
      <c r="X363">
        <v>4</v>
      </c>
      <c r="Y363">
        <v>2018</v>
      </c>
      <c r="Z363" t="s">
        <v>90</v>
      </c>
      <c r="AA363" t="s">
        <v>90</v>
      </c>
      <c r="AB363" t="b">
        <v>0</v>
      </c>
      <c r="AC363" t="b">
        <v>0</v>
      </c>
      <c r="AE363" t="b">
        <v>1</v>
      </c>
      <c r="AF363" t="b">
        <v>0</v>
      </c>
      <c r="AG363" t="b">
        <v>0</v>
      </c>
      <c r="AH363" t="s">
        <v>121</v>
      </c>
      <c r="AI363" t="b">
        <v>0</v>
      </c>
      <c r="AK363" t="b">
        <v>0</v>
      </c>
      <c r="AL363" s="1"/>
      <c r="AM363" t="s">
        <v>162</v>
      </c>
      <c r="AN363" s="2">
        <v>44296.959062499998</v>
      </c>
      <c r="AP363" s="2">
        <v>43627.842673611114</v>
      </c>
      <c r="AQ363" s="1"/>
      <c r="AS363" t="b">
        <v>0</v>
      </c>
      <c r="AU363" t="s">
        <v>247</v>
      </c>
      <c r="AV363" t="s">
        <v>176</v>
      </c>
      <c r="BB363" t="s">
        <v>1142</v>
      </c>
      <c r="BD363" t="b">
        <v>0</v>
      </c>
      <c r="BH363" t="s">
        <v>199</v>
      </c>
      <c r="BI363" t="s">
        <v>200</v>
      </c>
      <c r="BJ363" t="s">
        <v>250</v>
      </c>
      <c r="BL363" t="s">
        <v>1141</v>
      </c>
      <c r="BM363" t="s">
        <v>202</v>
      </c>
      <c r="BN363" t="s">
        <v>203</v>
      </c>
      <c r="BQ363" t="s">
        <v>204</v>
      </c>
      <c r="BR363" t="b">
        <v>0</v>
      </c>
      <c r="BT363" t="b">
        <v>0</v>
      </c>
      <c r="BW363" t="s">
        <v>97</v>
      </c>
      <c r="BX363" t="b">
        <v>0</v>
      </c>
      <c r="BY363" s="2">
        <v>44376.857557870368</v>
      </c>
      <c r="CB363" t="b">
        <v>0</v>
      </c>
      <c r="CC363" t="b">
        <v>0</v>
      </c>
      <c r="CF363">
        <v>54805</v>
      </c>
      <c r="CH363">
        <v>0</v>
      </c>
      <c r="CI363">
        <v>0</v>
      </c>
      <c r="CJ363">
        <v>0</v>
      </c>
      <c r="CK363">
        <f>YEAR(tbl_Opportunity[[#This Row],[Close Date]])</f>
        <v>2018</v>
      </c>
    </row>
    <row r="364" spans="1:89">
      <c r="A364" t="s">
        <v>1143</v>
      </c>
      <c r="B364" t="b">
        <v>0</v>
      </c>
      <c r="D364" t="b">
        <v>0</v>
      </c>
      <c r="H364" s="1">
        <v>43891</v>
      </c>
      <c r="I364" t="b">
        <v>1</v>
      </c>
      <c r="J364" t="s">
        <v>193</v>
      </c>
      <c r="L364" t="s">
        <v>1144</v>
      </c>
      <c r="O364" t="s">
        <v>194</v>
      </c>
      <c r="P364" t="b">
        <v>0</v>
      </c>
      <c r="Q364" s="2">
        <v>42545.227361111109</v>
      </c>
      <c r="R364" s="1"/>
      <c r="S364" t="b">
        <v>0</v>
      </c>
      <c r="U364" s="1"/>
      <c r="V364" t="b">
        <v>0</v>
      </c>
      <c r="W364" s="1">
        <v>43831</v>
      </c>
      <c r="X364">
        <v>1</v>
      </c>
      <c r="Y364">
        <v>2020</v>
      </c>
      <c r="Z364" t="s">
        <v>90</v>
      </c>
      <c r="AA364" t="s">
        <v>90</v>
      </c>
      <c r="AB364" t="b">
        <v>0</v>
      </c>
      <c r="AC364" t="b">
        <v>0</v>
      </c>
      <c r="AE364" t="b">
        <v>1</v>
      </c>
      <c r="AF364" t="b">
        <v>0</v>
      </c>
      <c r="AG364" t="b">
        <v>0</v>
      </c>
      <c r="AH364" t="s">
        <v>121</v>
      </c>
      <c r="AI364" t="b">
        <v>0</v>
      </c>
      <c r="AK364" t="b">
        <v>0</v>
      </c>
      <c r="AL364" s="1"/>
      <c r="AM364" t="s">
        <v>162</v>
      </c>
      <c r="AN364" s="2">
        <v>44296.959062499998</v>
      </c>
      <c r="AP364" s="2">
        <v>43852.62771990741</v>
      </c>
      <c r="AQ364" s="1"/>
      <c r="AS364" t="b">
        <v>0</v>
      </c>
      <c r="AU364" t="s">
        <v>216</v>
      </c>
      <c r="AV364" t="s">
        <v>176</v>
      </c>
      <c r="BB364" t="s">
        <v>1145</v>
      </c>
      <c r="BD364" t="b">
        <v>0</v>
      </c>
      <c r="BH364" t="s">
        <v>406</v>
      </c>
      <c r="BI364" t="s">
        <v>200</v>
      </c>
      <c r="BJ364" t="s">
        <v>216</v>
      </c>
      <c r="BL364" t="s">
        <v>1144</v>
      </c>
      <c r="BM364" t="s">
        <v>202</v>
      </c>
      <c r="BN364" t="s">
        <v>203</v>
      </c>
      <c r="BQ364" t="s">
        <v>204</v>
      </c>
      <c r="BR364" t="b">
        <v>0</v>
      </c>
      <c r="BT364" t="b">
        <v>0</v>
      </c>
      <c r="BW364" t="s">
        <v>97</v>
      </c>
      <c r="BX364" t="b">
        <v>0</v>
      </c>
      <c r="BY364" s="2">
        <v>44376.857557870368</v>
      </c>
      <c r="CB364" t="b">
        <v>0</v>
      </c>
      <c r="CC364" t="b">
        <v>0</v>
      </c>
      <c r="CF364">
        <v>54805</v>
      </c>
      <c r="CH364">
        <v>0</v>
      </c>
      <c r="CI364">
        <v>0</v>
      </c>
      <c r="CJ364">
        <v>0</v>
      </c>
      <c r="CK364">
        <f>YEAR(tbl_Opportunity[[#This Row],[Close Date]])</f>
        <v>2020</v>
      </c>
    </row>
    <row r="365" spans="1:89">
      <c r="A365" t="s">
        <v>306</v>
      </c>
      <c r="B365" t="b">
        <v>0</v>
      </c>
      <c r="D365" t="b">
        <v>0</v>
      </c>
      <c r="E365" t="s">
        <v>1005</v>
      </c>
      <c r="H365" s="1">
        <v>42916</v>
      </c>
      <c r="I365" t="b">
        <v>1</v>
      </c>
      <c r="J365" t="s">
        <v>111</v>
      </c>
      <c r="L365" t="s">
        <v>1146</v>
      </c>
      <c r="O365" t="s">
        <v>194</v>
      </c>
      <c r="P365" t="b">
        <v>0</v>
      </c>
      <c r="Q365" s="2">
        <v>42545.229259259257</v>
      </c>
      <c r="R365" s="1"/>
      <c r="S365" t="b">
        <v>0</v>
      </c>
      <c r="U365" s="1"/>
      <c r="V365" t="b">
        <v>0</v>
      </c>
      <c r="W365" s="1">
        <v>42767</v>
      </c>
      <c r="X365">
        <v>2</v>
      </c>
      <c r="Y365">
        <v>2017</v>
      </c>
      <c r="Z365" t="s">
        <v>90</v>
      </c>
      <c r="AA365" t="s">
        <v>90</v>
      </c>
      <c r="AB365" t="b">
        <v>0</v>
      </c>
      <c r="AC365" t="b">
        <v>0</v>
      </c>
      <c r="AE365" t="b">
        <v>1</v>
      </c>
      <c r="AF365" t="b">
        <v>0</v>
      </c>
      <c r="AG365" t="b">
        <v>0</v>
      </c>
      <c r="AH365" t="s">
        <v>219</v>
      </c>
      <c r="AI365" t="b">
        <v>0</v>
      </c>
      <c r="AK365" t="b">
        <v>0</v>
      </c>
      <c r="AL365" s="1"/>
      <c r="AM365" t="s">
        <v>162</v>
      </c>
      <c r="AN365" s="2">
        <v>44296.959062499998</v>
      </c>
      <c r="AP365" s="2">
        <v>43169.639467592591</v>
      </c>
      <c r="AQ365" s="1"/>
      <c r="AS365" t="b">
        <v>0</v>
      </c>
      <c r="AV365" t="s">
        <v>176</v>
      </c>
      <c r="BB365" t="s">
        <v>1147</v>
      </c>
      <c r="BD365" t="b">
        <v>0</v>
      </c>
      <c r="BH365" t="s">
        <v>215</v>
      </c>
      <c r="BI365" t="s">
        <v>200</v>
      </c>
      <c r="BJ365" t="s">
        <v>216</v>
      </c>
      <c r="BL365" t="s">
        <v>1146</v>
      </c>
      <c r="BN365" t="s">
        <v>203</v>
      </c>
      <c r="BQ365" t="s">
        <v>204</v>
      </c>
      <c r="BR365" t="b">
        <v>0</v>
      </c>
      <c r="BT365" t="b">
        <v>0</v>
      </c>
      <c r="BW365" t="s">
        <v>97</v>
      </c>
      <c r="BX365" t="b">
        <v>0</v>
      </c>
      <c r="BY365" s="2">
        <v>44376.857557870368</v>
      </c>
      <c r="BZ365" t="s">
        <v>217</v>
      </c>
      <c r="CB365" t="b">
        <v>0</v>
      </c>
      <c r="CC365" t="b">
        <v>0</v>
      </c>
      <c r="CF365">
        <v>48555</v>
      </c>
      <c r="CH365">
        <v>0</v>
      </c>
      <c r="CI365">
        <v>0</v>
      </c>
      <c r="CJ365">
        <v>0</v>
      </c>
      <c r="CK365">
        <f>YEAR(tbl_Opportunity[[#This Row],[Close Date]])</f>
        <v>2017</v>
      </c>
    </row>
    <row r="366" spans="1:89">
      <c r="A366" t="s">
        <v>1143</v>
      </c>
      <c r="B366" t="b">
        <v>0</v>
      </c>
      <c r="D366" t="b">
        <v>0</v>
      </c>
      <c r="H366" s="1">
        <v>44013</v>
      </c>
      <c r="I366" t="b">
        <v>1</v>
      </c>
      <c r="J366" t="s">
        <v>193</v>
      </c>
      <c r="L366" t="s">
        <v>1148</v>
      </c>
      <c r="O366" t="s">
        <v>194</v>
      </c>
      <c r="P366" t="b">
        <v>0</v>
      </c>
      <c r="Q366" s="2">
        <v>42545.231180555558</v>
      </c>
      <c r="R366" s="1"/>
      <c r="S366" t="b">
        <v>0</v>
      </c>
      <c r="U366" s="1"/>
      <c r="V366" t="b">
        <v>0</v>
      </c>
      <c r="W366" s="1">
        <v>43891</v>
      </c>
      <c r="X366">
        <v>3</v>
      </c>
      <c r="Y366">
        <v>2020</v>
      </c>
      <c r="Z366" t="s">
        <v>90</v>
      </c>
      <c r="AA366" t="s">
        <v>90</v>
      </c>
      <c r="AB366" t="b">
        <v>0</v>
      </c>
      <c r="AC366" t="b">
        <v>0</v>
      </c>
      <c r="AE366" t="b">
        <v>1</v>
      </c>
      <c r="AF366" t="b">
        <v>0</v>
      </c>
      <c r="AG366" t="b">
        <v>0</v>
      </c>
      <c r="AH366" t="s">
        <v>243</v>
      </c>
      <c r="AI366" t="b">
        <v>0</v>
      </c>
      <c r="AK366" t="b">
        <v>0</v>
      </c>
      <c r="AL366" s="1">
        <v>43854</v>
      </c>
      <c r="AM366" t="s">
        <v>162</v>
      </c>
      <c r="AN366" s="2">
        <v>44296.959062499998</v>
      </c>
      <c r="AP366" s="2">
        <v>43887.692824074074</v>
      </c>
      <c r="AQ366" s="1"/>
      <c r="AS366" t="b">
        <v>0</v>
      </c>
      <c r="AU366" t="s">
        <v>216</v>
      </c>
      <c r="AV366" t="s">
        <v>176</v>
      </c>
      <c r="BB366" t="s">
        <v>1149</v>
      </c>
      <c r="BD366" t="b">
        <v>0</v>
      </c>
      <c r="BH366" t="s">
        <v>406</v>
      </c>
      <c r="BI366" t="s">
        <v>200</v>
      </c>
      <c r="BJ366" t="s">
        <v>216</v>
      </c>
      <c r="BL366" t="s">
        <v>1148</v>
      </c>
      <c r="BM366" t="s">
        <v>202</v>
      </c>
      <c r="BN366" t="s">
        <v>203</v>
      </c>
      <c r="BQ366" t="s">
        <v>204</v>
      </c>
      <c r="BR366" t="b">
        <v>0</v>
      </c>
      <c r="BT366" t="b">
        <v>0</v>
      </c>
      <c r="BW366" t="s">
        <v>97</v>
      </c>
      <c r="BX366" t="b">
        <v>0</v>
      </c>
      <c r="BY366" s="2">
        <v>44376.857557870368</v>
      </c>
      <c r="CB366" t="b">
        <v>0</v>
      </c>
      <c r="CC366" t="b">
        <v>0</v>
      </c>
      <c r="CF366">
        <v>54805</v>
      </c>
      <c r="CH366">
        <v>0</v>
      </c>
      <c r="CI366">
        <v>0</v>
      </c>
      <c r="CJ366">
        <v>0</v>
      </c>
      <c r="CK366">
        <f>YEAR(tbl_Opportunity[[#This Row],[Close Date]])</f>
        <v>2020</v>
      </c>
    </row>
    <row r="367" spans="1:89">
      <c r="A367" t="s">
        <v>1150</v>
      </c>
      <c r="B367" t="b">
        <v>0</v>
      </c>
      <c r="D367" t="b">
        <v>0</v>
      </c>
      <c r="H367" s="1">
        <v>44104</v>
      </c>
      <c r="I367" t="b">
        <v>1</v>
      </c>
      <c r="J367" t="s">
        <v>193</v>
      </c>
      <c r="L367" t="s">
        <v>1151</v>
      </c>
      <c r="O367" t="s">
        <v>194</v>
      </c>
      <c r="P367" t="b">
        <v>0</v>
      </c>
      <c r="Q367" s="2">
        <v>42545.232835648145</v>
      </c>
      <c r="R367" s="1"/>
      <c r="S367" t="b">
        <v>0</v>
      </c>
      <c r="U367" s="1"/>
      <c r="V367" t="b">
        <v>0</v>
      </c>
      <c r="W367" s="1">
        <v>43891</v>
      </c>
      <c r="X367">
        <v>3</v>
      </c>
      <c r="Y367">
        <v>2020</v>
      </c>
      <c r="Z367" t="s">
        <v>90</v>
      </c>
      <c r="AA367" t="s">
        <v>90</v>
      </c>
      <c r="AB367" t="b">
        <v>0</v>
      </c>
      <c r="AC367" t="b">
        <v>0</v>
      </c>
      <c r="AE367" t="b">
        <v>1</v>
      </c>
      <c r="AF367" t="b">
        <v>0</v>
      </c>
      <c r="AG367" t="b">
        <v>0</v>
      </c>
      <c r="AH367" t="s">
        <v>219</v>
      </c>
      <c r="AI367" t="b">
        <v>0</v>
      </c>
      <c r="AJ367" t="s">
        <v>195</v>
      </c>
      <c r="AK367" t="b">
        <v>0</v>
      </c>
      <c r="AL367" s="1"/>
      <c r="AM367" t="s">
        <v>162</v>
      </c>
      <c r="AN367" s="2">
        <v>44296.959062499998</v>
      </c>
      <c r="AP367" s="2">
        <v>43969.427754629629</v>
      </c>
      <c r="AQ367" s="1"/>
      <c r="AS367" t="b">
        <v>0</v>
      </c>
      <c r="AU367" t="s">
        <v>212</v>
      </c>
      <c r="AV367" t="s">
        <v>176</v>
      </c>
      <c r="AY367" t="s">
        <v>236</v>
      </c>
      <c r="BB367" t="s">
        <v>1152</v>
      </c>
      <c r="BD367" t="b">
        <v>0</v>
      </c>
      <c r="BH367" t="s">
        <v>215</v>
      </c>
      <c r="BI367" t="s">
        <v>200</v>
      </c>
      <c r="BJ367" t="s">
        <v>216</v>
      </c>
      <c r="BL367" t="s">
        <v>1151</v>
      </c>
      <c r="BM367" t="s">
        <v>202</v>
      </c>
      <c r="BN367" t="s">
        <v>203</v>
      </c>
      <c r="BQ367" t="s">
        <v>204</v>
      </c>
      <c r="BR367" t="b">
        <v>0</v>
      </c>
      <c r="BT367" t="b">
        <v>0</v>
      </c>
      <c r="BW367" t="s">
        <v>97</v>
      </c>
      <c r="BX367" t="b">
        <v>0</v>
      </c>
      <c r="BY367" s="2">
        <v>44376.857569444444</v>
      </c>
      <c r="BZ367" t="s">
        <v>217</v>
      </c>
      <c r="CB367" t="b">
        <v>0</v>
      </c>
      <c r="CC367" t="b">
        <v>0</v>
      </c>
      <c r="CF367">
        <v>54805</v>
      </c>
      <c r="CH367">
        <v>0</v>
      </c>
      <c r="CI367">
        <v>0</v>
      </c>
      <c r="CJ367">
        <v>0</v>
      </c>
      <c r="CK367">
        <f>YEAR(tbl_Opportunity[[#This Row],[Close Date]])</f>
        <v>2020</v>
      </c>
    </row>
    <row r="368" spans="1:89">
      <c r="A368" t="s">
        <v>604</v>
      </c>
      <c r="B368" t="b">
        <v>0</v>
      </c>
      <c r="D368" t="b">
        <v>0</v>
      </c>
      <c r="E368" t="s">
        <v>1005</v>
      </c>
      <c r="H368" s="1">
        <v>43920</v>
      </c>
      <c r="I368" t="b">
        <v>1</v>
      </c>
      <c r="J368" t="s">
        <v>193</v>
      </c>
      <c r="L368" t="s">
        <v>1153</v>
      </c>
      <c r="O368" t="s">
        <v>194</v>
      </c>
      <c r="P368" t="b">
        <v>0</v>
      </c>
      <c r="Q368" s="2">
        <v>42545.236273148148</v>
      </c>
      <c r="R368" s="1"/>
      <c r="S368" t="b">
        <v>0</v>
      </c>
      <c r="U368" s="1"/>
      <c r="V368" t="b">
        <v>0</v>
      </c>
      <c r="W368" s="1">
        <v>43831</v>
      </c>
      <c r="X368">
        <v>1</v>
      </c>
      <c r="Y368">
        <v>2020</v>
      </c>
      <c r="Z368" t="s">
        <v>90</v>
      </c>
      <c r="AA368" t="s">
        <v>90</v>
      </c>
      <c r="AB368" t="b">
        <v>0</v>
      </c>
      <c r="AC368" t="b">
        <v>0</v>
      </c>
      <c r="AE368" t="b">
        <v>1</v>
      </c>
      <c r="AF368" t="b">
        <v>0</v>
      </c>
      <c r="AG368" t="b">
        <v>0</v>
      </c>
      <c r="AH368" t="s">
        <v>91</v>
      </c>
      <c r="AI368" t="b">
        <v>0</v>
      </c>
      <c r="AJ368" t="s">
        <v>462</v>
      </c>
      <c r="AK368" t="b">
        <v>0</v>
      </c>
      <c r="AL368" s="1">
        <v>43865</v>
      </c>
      <c r="AM368" t="s">
        <v>162</v>
      </c>
      <c r="AN368" s="2">
        <v>44296.959062499998</v>
      </c>
      <c r="AP368" s="2">
        <v>43865.717974537038</v>
      </c>
      <c r="AQ368" s="1"/>
      <c r="AS368" t="b">
        <v>0</v>
      </c>
      <c r="AV368" t="s">
        <v>176</v>
      </c>
      <c r="BB368" t="s">
        <v>1154</v>
      </c>
      <c r="BD368" t="b">
        <v>0</v>
      </c>
      <c r="BG368" t="s">
        <v>1155</v>
      </c>
      <c r="BH368" t="s">
        <v>406</v>
      </c>
      <c r="BI368" t="s">
        <v>200</v>
      </c>
      <c r="BJ368" t="s">
        <v>1156</v>
      </c>
      <c r="BL368" t="s">
        <v>1153</v>
      </c>
      <c r="BM368" t="s">
        <v>202</v>
      </c>
      <c r="BN368" t="s">
        <v>203</v>
      </c>
      <c r="BQ368" t="s">
        <v>204</v>
      </c>
      <c r="BR368" t="b">
        <v>0</v>
      </c>
      <c r="BT368" t="b">
        <v>0</v>
      </c>
      <c r="BW368" t="s">
        <v>97</v>
      </c>
      <c r="BX368" t="b">
        <v>0</v>
      </c>
      <c r="BY368" s="2">
        <v>44376.857569444444</v>
      </c>
      <c r="CB368" t="b">
        <v>0</v>
      </c>
      <c r="CC368" t="b">
        <v>0</v>
      </c>
      <c r="CF368">
        <v>54805</v>
      </c>
      <c r="CH368">
        <v>0</v>
      </c>
      <c r="CI368">
        <v>0</v>
      </c>
      <c r="CJ368">
        <v>0</v>
      </c>
      <c r="CK368">
        <f>YEAR(tbl_Opportunity[[#This Row],[Close Date]])</f>
        <v>2020</v>
      </c>
    </row>
    <row r="369" spans="1:89">
      <c r="A369" t="s">
        <v>475</v>
      </c>
      <c r="B369" t="b">
        <v>0</v>
      </c>
      <c r="D369" t="b">
        <v>0</v>
      </c>
      <c r="H369" s="1">
        <v>43462</v>
      </c>
      <c r="I369" t="b">
        <v>1</v>
      </c>
      <c r="J369" t="s">
        <v>111</v>
      </c>
      <c r="L369" t="s">
        <v>1157</v>
      </c>
      <c r="O369" t="s">
        <v>194</v>
      </c>
      <c r="P369" t="b">
        <v>0</v>
      </c>
      <c r="Q369" s="2">
        <v>42545.239745370367</v>
      </c>
      <c r="R369" s="1"/>
      <c r="S369" t="b">
        <v>0</v>
      </c>
      <c r="U369" s="1"/>
      <c r="V369" t="b">
        <v>0</v>
      </c>
      <c r="W369" s="1">
        <v>43191</v>
      </c>
      <c r="X369">
        <v>4</v>
      </c>
      <c r="Y369">
        <v>2018</v>
      </c>
      <c r="Z369" t="s">
        <v>90</v>
      </c>
      <c r="AA369" t="s">
        <v>90</v>
      </c>
      <c r="AB369" t="b">
        <v>0</v>
      </c>
      <c r="AC369" t="b">
        <v>0</v>
      </c>
      <c r="AE369" t="b">
        <v>1</v>
      </c>
      <c r="AF369" t="b">
        <v>0</v>
      </c>
      <c r="AG369" t="b">
        <v>0</v>
      </c>
      <c r="AH369" t="s">
        <v>145</v>
      </c>
      <c r="AI369" t="b">
        <v>0</v>
      </c>
      <c r="AK369" t="b">
        <v>0</v>
      </c>
      <c r="AL369" s="1">
        <v>43557</v>
      </c>
      <c r="AM369" t="s">
        <v>162</v>
      </c>
      <c r="AN369" s="2">
        <v>44296.959062499998</v>
      </c>
      <c r="AP369" s="2">
        <v>43557.855254629627</v>
      </c>
      <c r="AQ369" s="1"/>
      <c r="AS369" t="b">
        <v>0</v>
      </c>
      <c r="AU369" t="s">
        <v>270</v>
      </c>
      <c r="AV369" t="s">
        <v>176</v>
      </c>
      <c r="BB369" t="s">
        <v>1158</v>
      </c>
      <c r="BD369" t="b">
        <v>0</v>
      </c>
      <c r="BH369" t="s">
        <v>215</v>
      </c>
      <c r="BI369" t="s">
        <v>200</v>
      </c>
      <c r="BJ369" t="s">
        <v>196</v>
      </c>
      <c r="BL369" t="s">
        <v>1157</v>
      </c>
      <c r="BM369" t="s">
        <v>202</v>
      </c>
      <c r="BN369" t="s">
        <v>203</v>
      </c>
      <c r="BQ369" t="s">
        <v>204</v>
      </c>
      <c r="BR369" t="b">
        <v>0</v>
      </c>
      <c r="BT369" t="b">
        <v>0</v>
      </c>
      <c r="BW369" t="s">
        <v>97</v>
      </c>
      <c r="BX369" t="b">
        <v>0</v>
      </c>
      <c r="BY369" s="2">
        <v>44376.857569444444</v>
      </c>
      <c r="BZ369" t="s">
        <v>217</v>
      </c>
      <c r="CB369" t="b">
        <v>0</v>
      </c>
      <c r="CC369" t="b">
        <v>0</v>
      </c>
      <c r="CF369">
        <v>56177.14</v>
      </c>
      <c r="CH369">
        <v>0</v>
      </c>
      <c r="CI369">
        <v>0</v>
      </c>
      <c r="CJ369">
        <v>0</v>
      </c>
      <c r="CK369">
        <f>YEAR(tbl_Opportunity[[#This Row],[Close Date]])</f>
        <v>2018</v>
      </c>
    </row>
    <row r="370" spans="1:89">
      <c r="A370" t="s">
        <v>1159</v>
      </c>
      <c r="B370" t="b">
        <v>0</v>
      </c>
      <c r="D370" t="b">
        <v>0</v>
      </c>
      <c r="H370" s="1">
        <v>43185</v>
      </c>
      <c r="I370" t="b">
        <v>1</v>
      </c>
      <c r="J370" t="s">
        <v>193</v>
      </c>
      <c r="O370" t="s">
        <v>194</v>
      </c>
      <c r="P370" t="b">
        <v>0</v>
      </c>
      <c r="Q370" s="2">
        <v>42545.241377314815</v>
      </c>
      <c r="R370" s="1"/>
      <c r="S370" t="b">
        <v>0</v>
      </c>
      <c r="U370" s="1"/>
      <c r="V370" t="b">
        <v>0</v>
      </c>
      <c r="W370" s="1">
        <v>43101</v>
      </c>
      <c r="X370">
        <v>1</v>
      </c>
      <c r="Y370">
        <v>2018</v>
      </c>
      <c r="Z370" t="s">
        <v>90</v>
      </c>
      <c r="AA370" t="s">
        <v>90</v>
      </c>
      <c r="AB370" t="b">
        <v>0</v>
      </c>
      <c r="AC370" t="b">
        <v>0</v>
      </c>
      <c r="AE370" t="b">
        <v>1</v>
      </c>
      <c r="AF370" t="b">
        <v>0</v>
      </c>
      <c r="AG370" t="b">
        <v>0</v>
      </c>
      <c r="AH370" t="s">
        <v>91</v>
      </c>
      <c r="AI370" t="b">
        <v>0</v>
      </c>
      <c r="AK370" t="b">
        <v>0</v>
      </c>
      <c r="AL370" s="1"/>
      <c r="AM370" t="s">
        <v>162</v>
      </c>
      <c r="AN370" s="2">
        <v>44296.959062499998</v>
      </c>
      <c r="AP370" s="2">
        <v>43185.69902777778</v>
      </c>
      <c r="AQ370" s="1"/>
      <c r="AS370" t="b">
        <v>0</v>
      </c>
      <c r="AU370" t="s">
        <v>472</v>
      </c>
      <c r="AV370" t="s">
        <v>176</v>
      </c>
      <c r="BB370" t="s">
        <v>1160</v>
      </c>
      <c r="BD370" t="b">
        <v>0</v>
      </c>
      <c r="BH370" t="s">
        <v>260</v>
      </c>
      <c r="BI370" t="s">
        <v>200</v>
      </c>
      <c r="BJ370" t="s">
        <v>216</v>
      </c>
      <c r="BN370" t="s">
        <v>203</v>
      </c>
      <c r="BQ370" t="s">
        <v>204</v>
      </c>
      <c r="BR370" t="b">
        <v>0</v>
      </c>
      <c r="BT370" t="b">
        <v>0</v>
      </c>
      <c r="BW370" t="s">
        <v>97</v>
      </c>
      <c r="BX370" t="b">
        <v>0</v>
      </c>
      <c r="BY370" s="2">
        <v>44376.857569444444</v>
      </c>
      <c r="CB370" t="b">
        <v>0</v>
      </c>
      <c r="CC370" t="b">
        <v>0</v>
      </c>
      <c r="CF370">
        <v>54805</v>
      </c>
      <c r="CH370">
        <v>0</v>
      </c>
      <c r="CI370">
        <v>0</v>
      </c>
      <c r="CJ370">
        <v>0</v>
      </c>
      <c r="CK370">
        <f>YEAR(tbl_Opportunity[[#This Row],[Close Date]])</f>
        <v>2018</v>
      </c>
    </row>
    <row r="371" spans="1:89">
      <c r="A371" t="s">
        <v>1161</v>
      </c>
      <c r="B371" t="b">
        <v>0</v>
      </c>
      <c r="D371" t="b">
        <v>0</v>
      </c>
      <c r="H371" s="1">
        <v>43371</v>
      </c>
      <c r="I371" t="b">
        <v>1</v>
      </c>
      <c r="J371" t="s">
        <v>140</v>
      </c>
      <c r="L371" t="s">
        <v>1162</v>
      </c>
      <c r="O371" t="s">
        <v>194</v>
      </c>
      <c r="P371" t="b">
        <v>0</v>
      </c>
      <c r="Q371" s="2">
        <v>42545.243310185186</v>
      </c>
      <c r="R371" s="1"/>
      <c r="S371" t="b">
        <v>0</v>
      </c>
      <c r="U371" s="1"/>
      <c r="V371" t="b">
        <v>0</v>
      </c>
      <c r="W371" s="1">
        <v>43160</v>
      </c>
      <c r="X371">
        <v>3</v>
      </c>
      <c r="Y371">
        <v>2018</v>
      </c>
      <c r="Z371" t="s">
        <v>90</v>
      </c>
      <c r="AA371" t="s">
        <v>90</v>
      </c>
      <c r="AB371" t="b">
        <v>0</v>
      </c>
      <c r="AC371" t="b">
        <v>0</v>
      </c>
      <c r="AE371" t="b">
        <v>1</v>
      </c>
      <c r="AF371" t="b">
        <v>0</v>
      </c>
      <c r="AG371" t="b">
        <v>0</v>
      </c>
      <c r="AH371" t="s">
        <v>179</v>
      </c>
      <c r="AI371" t="b">
        <v>0</v>
      </c>
      <c r="AK371" t="b">
        <v>0</v>
      </c>
      <c r="AL371" s="1">
        <v>42880</v>
      </c>
      <c r="AM371" t="s">
        <v>162</v>
      </c>
      <c r="AN371" s="2">
        <v>44296.959062499998</v>
      </c>
      <c r="AP371" s="2">
        <v>43287.521006944444</v>
      </c>
      <c r="AQ371" s="1"/>
      <c r="AS371" t="b">
        <v>0</v>
      </c>
      <c r="AU371" t="s">
        <v>216</v>
      </c>
      <c r="AV371" t="s">
        <v>176</v>
      </c>
      <c r="BB371" t="s">
        <v>1163</v>
      </c>
      <c r="BD371" t="b">
        <v>0</v>
      </c>
      <c r="BH371" t="s">
        <v>215</v>
      </c>
      <c r="BI371" t="s">
        <v>200</v>
      </c>
      <c r="BJ371" t="s">
        <v>216</v>
      </c>
      <c r="BN371" t="s">
        <v>203</v>
      </c>
      <c r="BQ371" t="s">
        <v>204</v>
      </c>
      <c r="BR371" t="b">
        <v>0</v>
      </c>
      <c r="BT371" t="b">
        <v>0</v>
      </c>
      <c r="BW371" t="s">
        <v>97</v>
      </c>
      <c r="BX371" t="b">
        <v>0</v>
      </c>
      <c r="BY371" s="2">
        <v>44376.857569444444</v>
      </c>
      <c r="BZ371" t="s">
        <v>217</v>
      </c>
      <c r="CB371" t="b">
        <v>0</v>
      </c>
      <c r="CC371" t="b">
        <v>0</v>
      </c>
      <c r="CF371">
        <v>57394</v>
      </c>
      <c r="CH371">
        <v>0</v>
      </c>
      <c r="CI371">
        <v>0</v>
      </c>
      <c r="CJ371">
        <v>0</v>
      </c>
      <c r="CK371">
        <f>YEAR(tbl_Opportunity[[#This Row],[Close Date]])</f>
        <v>2018</v>
      </c>
    </row>
    <row r="372" spans="1:89">
      <c r="A372" t="s">
        <v>1164</v>
      </c>
      <c r="B372" t="b">
        <v>0</v>
      </c>
      <c r="D372" t="b">
        <v>0</v>
      </c>
      <c r="H372" s="1">
        <v>44561</v>
      </c>
      <c r="I372" t="b">
        <v>0</v>
      </c>
      <c r="L372" t="s">
        <v>1165</v>
      </c>
      <c r="O372" t="s">
        <v>194</v>
      </c>
      <c r="P372" t="b">
        <v>0</v>
      </c>
      <c r="Q372" s="2">
        <v>42545.251192129632</v>
      </c>
      <c r="R372" s="1"/>
      <c r="S372" t="b">
        <v>0</v>
      </c>
      <c r="U372" s="1"/>
      <c r="V372" t="b">
        <v>0</v>
      </c>
      <c r="W372" s="1">
        <v>44287</v>
      </c>
      <c r="X372">
        <v>4</v>
      </c>
      <c r="Y372">
        <v>2021</v>
      </c>
      <c r="Z372" t="s">
        <v>161</v>
      </c>
      <c r="AA372" t="s">
        <v>161</v>
      </c>
      <c r="AB372" t="b">
        <v>0</v>
      </c>
      <c r="AC372" t="b">
        <v>0</v>
      </c>
      <c r="AE372" t="b">
        <v>1</v>
      </c>
      <c r="AF372" t="b">
        <v>0</v>
      </c>
      <c r="AG372" t="b">
        <v>0</v>
      </c>
      <c r="AH372" t="s">
        <v>219</v>
      </c>
      <c r="AI372" t="b">
        <v>0</v>
      </c>
      <c r="AJ372" t="s">
        <v>462</v>
      </c>
      <c r="AK372" t="b">
        <v>0</v>
      </c>
      <c r="AL372" s="1">
        <v>44068</v>
      </c>
      <c r="AM372" t="s">
        <v>162</v>
      </c>
      <c r="AN372" s="2">
        <v>44348.796597222223</v>
      </c>
      <c r="AP372" s="2">
        <v>43796.418437499997</v>
      </c>
      <c r="AQ372" s="1"/>
      <c r="AS372" t="b">
        <v>0</v>
      </c>
      <c r="AU372" t="s">
        <v>196</v>
      </c>
      <c r="AV372" t="s">
        <v>176</v>
      </c>
      <c r="BB372" t="s">
        <v>1166</v>
      </c>
      <c r="BD372" t="b">
        <v>0</v>
      </c>
      <c r="BH372" t="s">
        <v>215</v>
      </c>
      <c r="BI372" t="s">
        <v>200</v>
      </c>
      <c r="BJ372" t="s">
        <v>196</v>
      </c>
      <c r="BL372" t="s">
        <v>1165</v>
      </c>
      <c r="BM372" t="s">
        <v>202</v>
      </c>
      <c r="BN372" t="s">
        <v>203</v>
      </c>
      <c r="BQ372" t="s">
        <v>204</v>
      </c>
      <c r="BR372" t="b">
        <v>0</v>
      </c>
      <c r="BT372" t="b">
        <v>0</v>
      </c>
      <c r="BW372" t="s">
        <v>313</v>
      </c>
      <c r="BX372" t="b">
        <v>0</v>
      </c>
      <c r="BY372" s="2">
        <v>44376.857569444444</v>
      </c>
      <c r="BZ372" t="s">
        <v>314</v>
      </c>
      <c r="CB372" t="b">
        <v>0</v>
      </c>
      <c r="CC372" t="b">
        <v>0</v>
      </c>
      <c r="CF372">
        <v>57394</v>
      </c>
      <c r="CH372">
        <v>2869.7</v>
      </c>
      <c r="CI372">
        <v>5</v>
      </c>
      <c r="CJ372">
        <v>0</v>
      </c>
      <c r="CK372">
        <f>YEAR(tbl_Opportunity[[#This Row],[Close Date]])</f>
        <v>2021</v>
      </c>
    </row>
    <row r="373" spans="1:89">
      <c r="A373" t="s">
        <v>1167</v>
      </c>
      <c r="B373" t="b">
        <v>0</v>
      </c>
      <c r="D373" t="b">
        <v>0</v>
      </c>
      <c r="E373" t="s">
        <v>1005</v>
      </c>
      <c r="H373" s="1">
        <v>43063</v>
      </c>
      <c r="I373" t="b">
        <v>1</v>
      </c>
      <c r="J373" t="s">
        <v>235</v>
      </c>
      <c r="L373" t="s">
        <v>1168</v>
      </c>
      <c r="O373" t="s">
        <v>194</v>
      </c>
      <c r="P373" t="b">
        <v>0</v>
      </c>
      <c r="Q373" s="2">
        <v>42545.25271990741</v>
      </c>
      <c r="R373" s="1"/>
      <c r="S373" t="b">
        <v>0</v>
      </c>
      <c r="U373" s="1"/>
      <c r="V373" t="b">
        <v>0</v>
      </c>
      <c r="W373" s="1">
        <v>42826</v>
      </c>
      <c r="X373">
        <v>4</v>
      </c>
      <c r="Y373">
        <v>2017</v>
      </c>
      <c r="Z373" t="s">
        <v>90</v>
      </c>
      <c r="AA373" t="s">
        <v>90</v>
      </c>
      <c r="AB373" t="b">
        <v>0</v>
      </c>
      <c r="AC373" t="b">
        <v>0</v>
      </c>
      <c r="AE373" t="b">
        <v>1</v>
      </c>
      <c r="AF373" t="b">
        <v>0</v>
      </c>
      <c r="AG373" t="b">
        <v>0</v>
      </c>
      <c r="AH373" t="s">
        <v>219</v>
      </c>
      <c r="AI373" t="b">
        <v>0</v>
      </c>
      <c r="AK373" t="b">
        <v>0</v>
      </c>
      <c r="AL373" s="1"/>
      <c r="AM373" t="s">
        <v>162</v>
      </c>
      <c r="AN373" s="2">
        <v>44296.959062499998</v>
      </c>
      <c r="AP373" s="2">
        <v>43169.639224537037</v>
      </c>
      <c r="AQ373" s="1"/>
      <c r="AS373" t="b">
        <v>0</v>
      </c>
      <c r="AV373" t="s">
        <v>176</v>
      </c>
      <c r="BB373" t="s">
        <v>1169</v>
      </c>
      <c r="BD373" t="b">
        <v>0</v>
      </c>
      <c r="BH373" t="s">
        <v>215</v>
      </c>
      <c r="BI373" t="s">
        <v>200</v>
      </c>
      <c r="BJ373" t="s">
        <v>216</v>
      </c>
      <c r="BN373" t="s">
        <v>203</v>
      </c>
      <c r="BQ373" t="s">
        <v>204</v>
      </c>
      <c r="BR373" t="b">
        <v>0</v>
      </c>
      <c r="BT373" t="b">
        <v>0</v>
      </c>
      <c r="BW373" t="s">
        <v>97</v>
      </c>
      <c r="BX373" t="b">
        <v>0</v>
      </c>
      <c r="BY373" s="2">
        <v>44376.857569444444</v>
      </c>
      <c r="BZ373" t="s">
        <v>217</v>
      </c>
      <c r="CB373" t="b">
        <v>0</v>
      </c>
      <c r="CC373" t="b">
        <v>0</v>
      </c>
      <c r="CF373">
        <v>54805</v>
      </c>
      <c r="CH373">
        <v>0</v>
      </c>
      <c r="CI373">
        <v>0</v>
      </c>
      <c r="CJ373">
        <v>0</v>
      </c>
      <c r="CK373">
        <f>YEAR(tbl_Opportunity[[#This Row],[Close Date]])</f>
        <v>2017</v>
      </c>
    </row>
    <row r="374" spans="1:89">
      <c r="A374" t="s">
        <v>1170</v>
      </c>
      <c r="B374" t="b">
        <v>0</v>
      </c>
      <c r="D374" t="b">
        <v>0</v>
      </c>
      <c r="H374" s="1">
        <v>43831</v>
      </c>
      <c r="I374" t="b">
        <v>1</v>
      </c>
      <c r="J374" t="s">
        <v>193</v>
      </c>
      <c r="L374" t="s">
        <v>1171</v>
      </c>
      <c r="O374" t="s">
        <v>194</v>
      </c>
      <c r="P374" t="b">
        <v>0</v>
      </c>
      <c r="Q374" s="2">
        <v>42545.254837962966</v>
      </c>
      <c r="R374" s="1"/>
      <c r="S374" t="b">
        <v>0</v>
      </c>
      <c r="U374" s="1"/>
      <c r="V374" t="b">
        <v>0</v>
      </c>
      <c r="W374" s="1">
        <v>43831</v>
      </c>
      <c r="X374">
        <v>1</v>
      </c>
      <c r="Y374">
        <v>2020</v>
      </c>
      <c r="Z374" t="s">
        <v>90</v>
      </c>
      <c r="AA374" t="s">
        <v>90</v>
      </c>
      <c r="AB374" t="b">
        <v>0</v>
      </c>
      <c r="AC374" t="b">
        <v>0</v>
      </c>
      <c r="AE374" t="b">
        <v>1</v>
      </c>
      <c r="AF374" t="b">
        <v>0</v>
      </c>
      <c r="AG374" t="b">
        <v>0</v>
      </c>
      <c r="AH374" t="s">
        <v>243</v>
      </c>
      <c r="AI374" t="b">
        <v>0</v>
      </c>
      <c r="AK374" t="b">
        <v>0</v>
      </c>
      <c r="AL374" s="1">
        <v>43818</v>
      </c>
      <c r="AM374" t="s">
        <v>162</v>
      </c>
      <c r="AN374" s="2">
        <v>44296.959062499998</v>
      </c>
      <c r="AP374" s="2">
        <v>43818.857071759259</v>
      </c>
      <c r="AQ374" s="1"/>
      <c r="AS374" t="b">
        <v>0</v>
      </c>
      <c r="AU374" t="s">
        <v>216</v>
      </c>
      <c r="AV374" t="s">
        <v>176</v>
      </c>
      <c r="BB374" t="s">
        <v>1172</v>
      </c>
      <c r="BD374" t="b">
        <v>0</v>
      </c>
      <c r="BH374" t="s">
        <v>406</v>
      </c>
      <c r="BI374" t="s">
        <v>200</v>
      </c>
      <c r="BJ374" t="s">
        <v>216</v>
      </c>
      <c r="BL374" t="s">
        <v>1171</v>
      </c>
      <c r="BM374" t="s">
        <v>202</v>
      </c>
      <c r="BN374" t="s">
        <v>203</v>
      </c>
      <c r="BQ374" t="s">
        <v>204</v>
      </c>
      <c r="BR374" t="b">
        <v>0</v>
      </c>
      <c r="BT374" t="b">
        <v>0</v>
      </c>
      <c r="BW374" t="s">
        <v>97</v>
      </c>
      <c r="BX374" t="b">
        <v>0</v>
      </c>
      <c r="BY374" s="2">
        <v>44376.857569444444</v>
      </c>
      <c r="CB374" t="b">
        <v>0</v>
      </c>
      <c r="CC374" t="b">
        <v>0</v>
      </c>
      <c r="CF374">
        <v>54805</v>
      </c>
      <c r="CH374">
        <v>0</v>
      </c>
      <c r="CI374">
        <v>0</v>
      </c>
      <c r="CJ374">
        <v>0</v>
      </c>
      <c r="CK374">
        <f>YEAR(tbl_Opportunity[[#This Row],[Close Date]])</f>
        <v>2020</v>
      </c>
    </row>
    <row r="375" spans="1:89">
      <c r="A375" t="s">
        <v>1170</v>
      </c>
      <c r="B375" t="b">
        <v>0</v>
      </c>
      <c r="D375" t="b">
        <v>0</v>
      </c>
      <c r="H375" s="1">
        <v>42863</v>
      </c>
      <c r="I375" t="b">
        <v>1</v>
      </c>
      <c r="L375" t="s">
        <v>1173</v>
      </c>
      <c r="O375" t="s">
        <v>194</v>
      </c>
      <c r="P375" t="b">
        <v>0</v>
      </c>
      <c r="Q375" s="2">
        <v>42545.256111111114</v>
      </c>
      <c r="R375" s="1"/>
      <c r="S375" t="b">
        <v>0</v>
      </c>
      <c r="U375" s="1"/>
      <c r="V375" t="b">
        <v>0</v>
      </c>
      <c r="W375" s="1">
        <v>42767</v>
      </c>
      <c r="X375">
        <v>2</v>
      </c>
      <c r="Y375">
        <v>2017</v>
      </c>
      <c r="Z375" t="s">
        <v>8</v>
      </c>
      <c r="AA375" t="s">
        <v>8</v>
      </c>
      <c r="AB375" t="b">
        <v>0</v>
      </c>
      <c r="AC375" t="b">
        <v>0</v>
      </c>
      <c r="AE375" t="b">
        <v>1</v>
      </c>
      <c r="AF375" t="b">
        <v>0</v>
      </c>
      <c r="AG375" t="b">
        <v>0</v>
      </c>
      <c r="AH375" t="s">
        <v>699</v>
      </c>
      <c r="AI375" t="b">
        <v>0</v>
      </c>
      <c r="AJ375" t="s">
        <v>211</v>
      </c>
      <c r="AK375" t="b">
        <v>0</v>
      </c>
      <c r="AL375" s="1">
        <v>42573</v>
      </c>
      <c r="AM375" t="s">
        <v>162</v>
      </c>
      <c r="AN375" s="2">
        <v>44296.95826388889</v>
      </c>
      <c r="AP375" s="2">
        <v>43169.630393518521</v>
      </c>
      <c r="AQ375" s="1"/>
      <c r="AS375" t="b">
        <v>0</v>
      </c>
      <c r="AU375" t="s">
        <v>472</v>
      </c>
      <c r="AV375" t="s">
        <v>176</v>
      </c>
      <c r="BB375" t="s">
        <v>1174</v>
      </c>
      <c r="BD375" t="b">
        <v>0</v>
      </c>
      <c r="BH375" t="s">
        <v>311</v>
      </c>
      <c r="BI375" t="s">
        <v>200</v>
      </c>
      <c r="BJ375" t="s">
        <v>216</v>
      </c>
      <c r="BL375" t="s">
        <v>1173</v>
      </c>
      <c r="BM375" t="s">
        <v>202</v>
      </c>
      <c r="BN375" t="s">
        <v>203</v>
      </c>
      <c r="BP375" t="s">
        <v>1175</v>
      </c>
      <c r="BQ375" t="s">
        <v>204</v>
      </c>
      <c r="BR375" t="b">
        <v>0</v>
      </c>
      <c r="BT375" t="b">
        <v>0</v>
      </c>
      <c r="BW375" t="s">
        <v>103</v>
      </c>
      <c r="BX375" t="b">
        <v>1</v>
      </c>
      <c r="BY375" s="2">
        <v>44376.857569444444</v>
      </c>
      <c r="BZ375" t="s">
        <v>217</v>
      </c>
      <c r="CB375" t="b">
        <v>0</v>
      </c>
      <c r="CC375" t="b">
        <v>1</v>
      </c>
      <c r="CF375">
        <v>53905</v>
      </c>
      <c r="CH375">
        <v>53905</v>
      </c>
      <c r="CI375">
        <v>100</v>
      </c>
      <c r="CJ375">
        <v>0</v>
      </c>
      <c r="CK375">
        <f>YEAR(tbl_Opportunity[[#This Row],[Close Date]])</f>
        <v>2017</v>
      </c>
    </row>
    <row r="376" spans="1:89">
      <c r="A376" t="s">
        <v>598</v>
      </c>
      <c r="B376" t="b">
        <v>0</v>
      </c>
      <c r="D376" t="b">
        <v>0</v>
      </c>
      <c r="H376" s="1">
        <v>43578</v>
      </c>
      <c r="I376" t="b">
        <v>1</v>
      </c>
      <c r="J376" t="s">
        <v>111</v>
      </c>
      <c r="O376" t="s">
        <v>194</v>
      </c>
      <c r="P376" t="b">
        <v>0</v>
      </c>
      <c r="Q376" s="2">
        <v>42545.259641203702</v>
      </c>
      <c r="R376" s="1"/>
      <c r="S376" t="b">
        <v>0</v>
      </c>
      <c r="U376" s="1"/>
      <c r="V376" t="b">
        <v>0</v>
      </c>
      <c r="W376" s="1">
        <v>43497</v>
      </c>
      <c r="X376">
        <v>2</v>
      </c>
      <c r="Y376">
        <v>2019</v>
      </c>
      <c r="Z376" t="s">
        <v>90</v>
      </c>
      <c r="AA376" t="s">
        <v>90</v>
      </c>
      <c r="AB376" t="b">
        <v>0</v>
      </c>
      <c r="AC376" t="b">
        <v>0</v>
      </c>
      <c r="AE376" t="b">
        <v>1</v>
      </c>
      <c r="AF376" t="b">
        <v>0</v>
      </c>
      <c r="AG376" t="b">
        <v>0</v>
      </c>
      <c r="AH376" t="s">
        <v>210</v>
      </c>
      <c r="AI376" t="b">
        <v>0</v>
      </c>
      <c r="AJ376" t="s">
        <v>211</v>
      </c>
      <c r="AK376" t="b">
        <v>0</v>
      </c>
      <c r="AL376" s="1">
        <v>43578</v>
      </c>
      <c r="AM376" t="s">
        <v>162</v>
      </c>
      <c r="AN376" s="2">
        <v>44297.837673611109</v>
      </c>
      <c r="AP376" s="2">
        <v>43578.626898148148</v>
      </c>
      <c r="AQ376" s="1"/>
      <c r="AS376" t="b">
        <v>0</v>
      </c>
      <c r="AU376" t="s">
        <v>216</v>
      </c>
      <c r="AV376" t="s">
        <v>213</v>
      </c>
      <c r="BB376" t="s">
        <v>1176</v>
      </c>
      <c r="BD376" t="b">
        <v>0</v>
      </c>
      <c r="BH376" t="s">
        <v>199</v>
      </c>
      <c r="BI376" t="s">
        <v>200</v>
      </c>
      <c r="BJ376" t="s">
        <v>216</v>
      </c>
      <c r="BL376" t="s">
        <v>1177</v>
      </c>
      <c r="BM376" t="s">
        <v>202</v>
      </c>
      <c r="BN376" t="s">
        <v>203</v>
      </c>
      <c r="BQ376" t="s">
        <v>204</v>
      </c>
      <c r="BR376" t="b">
        <v>0</v>
      </c>
      <c r="BT376" t="b">
        <v>0</v>
      </c>
      <c r="BW376" t="s">
        <v>97</v>
      </c>
      <c r="BX376" t="b">
        <v>0</v>
      </c>
      <c r="BY376" s="2">
        <v>44376.857569444444</v>
      </c>
      <c r="CB376" t="b">
        <v>0</v>
      </c>
      <c r="CC376" t="b">
        <v>0</v>
      </c>
      <c r="CF376">
        <v>57394</v>
      </c>
      <c r="CH376">
        <v>0</v>
      </c>
      <c r="CI376">
        <v>0</v>
      </c>
      <c r="CJ376">
        <v>0</v>
      </c>
      <c r="CK376">
        <f>YEAR(tbl_Opportunity[[#This Row],[Close Date]])</f>
        <v>2019</v>
      </c>
    </row>
    <row r="377" spans="1:89">
      <c r="A377" t="s">
        <v>1178</v>
      </c>
      <c r="B377" t="b">
        <v>0</v>
      </c>
      <c r="D377" t="b">
        <v>0</v>
      </c>
      <c r="E377" t="s">
        <v>1005</v>
      </c>
      <c r="H377" s="1">
        <v>43920</v>
      </c>
      <c r="I377" t="b">
        <v>1</v>
      </c>
      <c r="J377" t="s">
        <v>193</v>
      </c>
      <c r="L377" t="s">
        <v>1179</v>
      </c>
      <c r="O377" t="s">
        <v>194</v>
      </c>
      <c r="P377" t="b">
        <v>0</v>
      </c>
      <c r="Q377" s="2">
        <v>42545.262071759258</v>
      </c>
      <c r="R377" s="1"/>
      <c r="S377" t="b">
        <v>0</v>
      </c>
      <c r="U377" s="1"/>
      <c r="V377" t="b">
        <v>0</v>
      </c>
      <c r="W377" s="1">
        <v>43831</v>
      </c>
      <c r="X377">
        <v>1</v>
      </c>
      <c r="Y377">
        <v>2020</v>
      </c>
      <c r="Z377" t="s">
        <v>90</v>
      </c>
      <c r="AA377" t="s">
        <v>90</v>
      </c>
      <c r="AB377" t="b">
        <v>0</v>
      </c>
      <c r="AC377" t="b">
        <v>0</v>
      </c>
      <c r="AE377" t="b">
        <v>1</v>
      </c>
      <c r="AF377" t="b">
        <v>0</v>
      </c>
      <c r="AG377" t="b">
        <v>0</v>
      </c>
      <c r="AH377" t="s">
        <v>219</v>
      </c>
      <c r="AI377" t="b">
        <v>0</v>
      </c>
      <c r="AK377" t="b">
        <v>0</v>
      </c>
      <c r="AL377" s="1">
        <v>43865</v>
      </c>
      <c r="AM377" t="s">
        <v>162</v>
      </c>
      <c r="AN377" s="2">
        <v>44296.959062499998</v>
      </c>
      <c r="AP377" s="2">
        <v>43865.720138888886</v>
      </c>
      <c r="AQ377" s="1"/>
      <c r="AS377" t="b">
        <v>0</v>
      </c>
      <c r="AU377" t="s">
        <v>247</v>
      </c>
      <c r="AV377" t="s">
        <v>176</v>
      </c>
      <c r="BB377" t="s">
        <v>1180</v>
      </c>
      <c r="BD377" t="b">
        <v>0</v>
      </c>
      <c r="BH377" t="s">
        <v>406</v>
      </c>
      <c r="BI377" t="s">
        <v>200</v>
      </c>
      <c r="BJ377" t="s">
        <v>250</v>
      </c>
      <c r="BL377" t="s">
        <v>1179</v>
      </c>
      <c r="BM377" t="s">
        <v>202</v>
      </c>
      <c r="BN377" t="s">
        <v>203</v>
      </c>
      <c r="BQ377" t="s">
        <v>204</v>
      </c>
      <c r="BR377" t="b">
        <v>0</v>
      </c>
      <c r="BT377" t="b">
        <v>0</v>
      </c>
      <c r="BW377" t="s">
        <v>97</v>
      </c>
      <c r="BX377" t="b">
        <v>0</v>
      </c>
      <c r="BY377" s="2">
        <v>44376.857569444444</v>
      </c>
      <c r="CB377" t="b">
        <v>0</v>
      </c>
      <c r="CC377" t="b">
        <v>0</v>
      </c>
      <c r="CF377">
        <v>54805</v>
      </c>
      <c r="CH377">
        <v>0</v>
      </c>
      <c r="CI377">
        <v>0</v>
      </c>
      <c r="CJ377">
        <v>0</v>
      </c>
      <c r="CK377">
        <f>YEAR(tbl_Opportunity[[#This Row],[Close Date]])</f>
        <v>2020</v>
      </c>
    </row>
    <row r="378" spans="1:89">
      <c r="A378" t="s">
        <v>1181</v>
      </c>
      <c r="B378" t="b">
        <v>0</v>
      </c>
      <c r="D378" t="b">
        <v>0</v>
      </c>
      <c r="H378" s="1">
        <v>43152</v>
      </c>
      <c r="I378" t="b">
        <v>1</v>
      </c>
      <c r="J378" t="s">
        <v>193</v>
      </c>
      <c r="L378" t="s">
        <v>1182</v>
      </c>
      <c r="O378" t="s">
        <v>194</v>
      </c>
      <c r="P378" t="b">
        <v>0</v>
      </c>
      <c r="Q378" s="2">
        <v>42545.266562500001</v>
      </c>
      <c r="R378" s="1"/>
      <c r="S378" t="b">
        <v>0</v>
      </c>
      <c r="U378" s="1"/>
      <c r="V378" t="b">
        <v>0</v>
      </c>
      <c r="W378" s="1">
        <v>43101</v>
      </c>
      <c r="X378">
        <v>1</v>
      </c>
      <c r="Y378">
        <v>2018</v>
      </c>
      <c r="Z378" t="s">
        <v>90</v>
      </c>
      <c r="AA378" t="s">
        <v>90</v>
      </c>
      <c r="AB378" t="b">
        <v>0</v>
      </c>
      <c r="AC378" t="b">
        <v>0</v>
      </c>
      <c r="AE378" t="b">
        <v>1</v>
      </c>
      <c r="AF378" t="b">
        <v>0</v>
      </c>
      <c r="AG378" t="b">
        <v>0</v>
      </c>
      <c r="AH378" t="s">
        <v>145</v>
      </c>
      <c r="AI378" t="b">
        <v>0</v>
      </c>
      <c r="AK378" t="b">
        <v>0</v>
      </c>
      <c r="AL378" s="1"/>
      <c r="AM378" t="s">
        <v>162</v>
      </c>
      <c r="AN378" s="2">
        <v>44296.959062499998</v>
      </c>
      <c r="AP378" s="2">
        <v>43174.741770833331</v>
      </c>
      <c r="AQ378" s="1"/>
      <c r="AS378" t="b">
        <v>0</v>
      </c>
      <c r="AU378" t="s">
        <v>316</v>
      </c>
      <c r="AV378" t="s">
        <v>176</v>
      </c>
      <c r="BB378" t="s">
        <v>1183</v>
      </c>
      <c r="BD378" t="b">
        <v>0</v>
      </c>
      <c r="BH378" t="s">
        <v>260</v>
      </c>
      <c r="BI378" t="s">
        <v>200</v>
      </c>
      <c r="BJ378" t="s">
        <v>196</v>
      </c>
      <c r="BN378" t="s">
        <v>203</v>
      </c>
      <c r="BQ378" t="s">
        <v>204</v>
      </c>
      <c r="BR378" t="b">
        <v>0</v>
      </c>
      <c r="BT378" t="b">
        <v>0</v>
      </c>
      <c r="BW378" t="s">
        <v>97</v>
      </c>
      <c r="BX378" t="b">
        <v>0</v>
      </c>
      <c r="BY378" s="2">
        <v>44376.857569444444</v>
      </c>
      <c r="CB378" t="b">
        <v>0</v>
      </c>
      <c r="CC378" t="b">
        <v>0</v>
      </c>
      <c r="CF378">
        <v>54805</v>
      </c>
      <c r="CH378">
        <v>0</v>
      </c>
      <c r="CI378">
        <v>0</v>
      </c>
      <c r="CJ378">
        <v>0</v>
      </c>
      <c r="CK378">
        <f>YEAR(tbl_Opportunity[[#This Row],[Close Date]])</f>
        <v>2018</v>
      </c>
    </row>
    <row r="379" spans="1:89">
      <c r="A379" t="s">
        <v>1184</v>
      </c>
      <c r="B379" t="b">
        <v>0</v>
      </c>
      <c r="D379" t="b">
        <v>0</v>
      </c>
      <c r="E379" t="s">
        <v>1005</v>
      </c>
      <c r="H379" s="1">
        <v>43465</v>
      </c>
      <c r="I379" t="b">
        <v>1</v>
      </c>
      <c r="J379" t="s">
        <v>140</v>
      </c>
      <c r="L379" t="s">
        <v>1185</v>
      </c>
      <c r="O379" t="s">
        <v>194</v>
      </c>
      <c r="P379" t="b">
        <v>0</v>
      </c>
      <c r="Q379" s="2">
        <v>42545.267881944441</v>
      </c>
      <c r="R379" s="1"/>
      <c r="S379" t="b">
        <v>0</v>
      </c>
      <c r="U379" s="1"/>
      <c r="V379" t="b">
        <v>0</v>
      </c>
      <c r="W379" s="1">
        <v>43191</v>
      </c>
      <c r="X379">
        <v>4</v>
      </c>
      <c r="Y379">
        <v>2018</v>
      </c>
      <c r="Z379" t="s">
        <v>90</v>
      </c>
      <c r="AA379" t="s">
        <v>90</v>
      </c>
      <c r="AB379" t="b">
        <v>0</v>
      </c>
      <c r="AC379" t="b">
        <v>0</v>
      </c>
      <c r="AE379" t="b">
        <v>1</v>
      </c>
      <c r="AF379" t="b">
        <v>0</v>
      </c>
      <c r="AG379" t="b">
        <v>0</v>
      </c>
      <c r="AH379" t="s">
        <v>145</v>
      </c>
      <c r="AI379" t="b">
        <v>0</v>
      </c>
      <c r="AK379" t="b">
        <v>0</v>
      </c>
      <c r="AL379" s="1">
        <v>43573</v>
      </c>
      <c r="AM379" t="s">
        <v>162</v>
      </c>
      <c r="AN379" s="2">
        <v>44296.959062499998</v>
      </c>
      <c r="AP379" s="2">
        <v>43213.682824074072</v>
      </c>
      <c r="AQ379" s="1"/>
      <c r="AS379" t="b">
        <v>0</v>
      </c>
      <c r="AV379" t="s">
        <v>176</v>
      </c>
      <c r="BB379" t="s">
        <v>1186</v>
      </c>
      <c r="BD379" t="b">
        <v>0</v>
      </c>
      <c r="BH379" t="s">
        <v>260</v>
      </c>
      <c r="BI379" t="s">
        <v>200</v>
      </c>
      <c r="BJ379" t="s">
        <v>250</v>
      </c>
      <c r="BN379" t="s">
        <v>203</v>
      </c>
      <c r="BQ379" t="s">
        <v>204</v>
      </c>
      <c r="BR379" t="b">
        <v>0</v>
      </c>
      <c r="BT379" t="b">
        <v>0</v>
      </c>
      <c r="BW379" t="s">
        <v>97</v>
      </c>
      <c r="BX379" t="b">
        <v>0</v>
      </c>
      <c r="BY379" s="2">
        <v>44376.857569444444</v>
      </c>
      <c r="CB379" t="b">
        <v>0</v>
      </c>
      <c r="CC379" t="b">
        <v>0</v>
      </c>
      <c r="CF379">
        <v>54805</v>
      </c>
      <c r="CH379">
        <v>0</v>
      </c>
      <c r="CI379">
        <v>0</v>
      </c>
      <c r="CJ379">
        <v>0</v>
      </c>
      <c r="CK379">
        <f>YEAR(tbl_Opportunity[[#This Row],[Close Date]])</f>
        <v>2018</v>
      </c>
    </row>
    <row r="380" spans="1:89">
      <c r="A380" t="s">
        <v>1187</v>
      </c>
      <c r="B380" t="b">
        <v>0</v>
      </c>
      <c r="D380" t="b">
        <v>0</v>
      </c>
      <c r="E380" t="s">
        <v>1005</v>
      </c>
      <c r="H380" s="1">
        <v>43185</v>
      </c>
      <c r="I380" t="b">
        <v>1</v>
      </c>
      <c r="J380" t="s">
        <v>193</v>
      </c>
      <c r="L380" t="s">
        <v>1188</v>
      </c>
      <c r="O380" t="s">
        <v>194</v>
      </c>
      <c r="P380" t="b">
        <v>0</v>
      </c>
      <c r="Q380" s="2">
        <v>42545.271377314813</v>
      </c>
      <c r="R380" s="1"/>
      <c r="S380" t="b">
        <v>0</v>
      </c>
      <c r="U380" s="1"/>
      <c r="V380" t="b">
        <v>0</v>
      </c>
      <c r="W380" s="1">
        <v>43101</v>
      </c>
      <c r="X380">
        <v>1</v>
      </c>
      <c r="Y380">
        <v>2018</v>
      </c>
      <c r="Z380" t="s">
        <v>90</v>
      </c>
      <c r="AA380" t="s">
        <v>90</v>
      </c>
      <c r="AB380" t="b">
        <v>0</v>
      </c>
      <c r="AC380" t="b">
        <v>0</v>
      </c>
      <c r="AE380" t="b">
        <v>1</v>
      </c>
      <c r="AF380" t="b">
        <v>0</v>
      </c>
      <c r="AG380" t="b">
        <v>0</v>
      </c>
      <c r="AH380" t="s">
        <v>145</v>
      </c>
      <c r="AI380" t="b">
        <v>0</v>
      </c>
      <c r="AK380" t="b">
        <v>0</v>
      </c>
      <c r="AL380" s="1"/>
      <c r="AM380" t="s">
        <v>162</v>
      </c>
      <c r="AN380" s="2">
        <v>44296.959062499998</v>
      </c>
      <c r="AP380" s="2">
        <v>43185.701006944444</v>
      </c>
      <c r="AQ380" s="1"/>
      <c r="AS380" t="b">
        <v>0</v>
      </c>
      <c r="AU380" t="s">
        <v>247</v>
      </c>
      <c r="AV380" t="s">
        <v>176</v>
      </c>
      <c r="BB380" t="s">
        <v>1189</v>
      </c>
      <c r="BD380" t="b">
        <v>0</v>
      </c>
      <c r="BH380" t="s">
        <v>272</v>
      </c>
      <c r="BI380" t="s">
        <v>200</v>
      </c>
      <c r="BJ380" t="s">
        <v>250</v>
      </c>
      <c r="BN380" t="s">
        <v>203</v>
      </c>
      <c r="BQ380" t="s">
        <v>204</v>
      </c>
      <c r="BR380" t="b">
        <v>0</v>
      </c>
      <c r="BT380" t="b">
        <v>0</v>
      </c>
      <c r="BW380" t="s">
        <v>97</v>
      </c>
      <c r="BX380" t="b">
        <v>0</v>
      </c>
      <c r="BY380" s="2">
        <v>44376.857569444444</v>
      </c>
      <c r="CB380" t="b">
        <v>0</v>
      </c>
      <c r="CC380" t="b">
        <v>0</v>
      </c>
      <c r="CF380">
        <v>54805</v>
      </c>
      <c r="CH380">
        <v>0</v>
      </c>
      <c r="CI380">
        <v>0</v>
      </c>
      <c r="CJ380">
        <v>0</v>
      </c>
      <c r="CK380">
        <f>YEAR(tbl_Opportunity[[#This Row],[Close Date]])</f>
        <v>2018</v>
      </c>
    </row>
    <row r="381" spans="1:89">
      <c r="A381" t="s">
        <v>667</v>
      </c>
      <c r="B381" t="b">
        <v>0</v>
      </c>
      <c r="D381" t="b">
        <v>0</v>
      </c>
      <c r="H381" s="1">
        <v>43152</v>
      </c>
      <c r="I381" t="b">
        <v>1</v>
      </c>
      <c r="J381" t="s">
        <v>111</v>
      </c>
      <c r="L381" t="s">
        <v>1190</v>
      </c>
      <c r="O381" t="s">
        <v>194</v>
      </c>
      <c r="P381" t="b">
        <v>0</v>
      </c>
      <c r="Q381" s="2">
        <v>42545.273449074077</v>
      </c>
      <c r="R381" s="1"/>
      <c r="S381" t="b">
        <v>0</v>
      </c>
      <c r="U381" s="1"/>
      <c r="V381" t="b">
        <v>0</v>
      </c>
      <c r="W381" s="1">
        <v>43101</v>
      </c>
      <c r="X381">
        <v>1</v>
      </c>
      <c r="Y381">
        <v>2018</v>
      </c>
      <c r="Z381" t="s">
        <v>90</v>
      </c>
      <c r="AA381" t="s">
        <v>90</v>
      </c>
      <c r="AB381" t="b">
        <v>0</v>
      </c>
      <c r="AC381" t="b">
        <v>0</v>
      </c>
      <c r="AE381" t="b">
        <v>1</v>
      </c>
      <c r="AF381" t="b">
        <v>0</v>
      </c>
      <c r="AG381" t="b">
        <v>0</v>
      </c>
      <c r="AH381" t="s">
        <v>145</v>
      </c>
      <c r="AI381" t="b">
        <v>0</v>
      </c>
      <c r="AK381" t="b">
        <v>0</v>
      </c>
      <c r="AL381" s="1"/>
      <c r="AM381" t="s">
        <v>162</v>
      </c>
      <c r="AN381" s="2">
        <v>44296.959062499998</v>
      </c>
      <c r="AP381" s="2">
        <v>43174.742488425924</v>
      </c>
      <c r="AQ381" s="1"/>
      <c r="AS381" t="b">
        <v>0</v>
      </c>
      <c r="AU381" t="s">
        <v>316</v>
      </c>
      <c r="AV381" t="s">
        <v>176</v>
      </c>
      <c r="BB381" t="s">
        <v>1191</v>
      </c>
      <c r="BD381" t="b">
        <v>0</v>
      </c>
      <c r="BH381" t="s">
        <v>260</v>
      </c>
      <c r="BI381" t="s">
        <v>200</v>
      </c>
      <c r="BJ381" t="s">
        <v>196</v>
      </c>
      <c r="BN381" t="s">
        <v>203</v>
      </c>
      <c r="BQ381" t="s">
        <v>204</v>
      </c>
      <c r="BR381" t="b">
        <v>0</v>
      </c>
      <c r="BT381" t="b">
        <v>0</v>
      </c>
      <c r="BW381" t="s">
        <v>97</v>
      </c>
      <c r="BX381" t="b">
        <v>0</v>
      </c>
      <c r="BY381" s="2">
        <v>44376.857569444444</v>
      </c>
      <c r="CB381" t="b">
        <v>0</v>
      </c>
      <c r="CC381" t="b">
        <v>0</v>
      </c>
      <c r="CF381">
        <v>54805</v>
      </c>
      <c r="CH381">
        <v>0</v>
      </c>
      <c r="CI381">
        <v>0</v>
      </c>
      <c r="CJ381">
        <v>0</v>
      </c>
      <c r="CK381">
        <f>YEAR(tbl_Opportunity[[#This Row],[Close Date]])</f>
        <v>2018</v>
      </c>
    </row>
    <row r="382" spans="1:89">
      <c r="A382" t="s">
        <v>1192</v>
      </c>
      <c r="B382" t="b">
        <v>0</v>
      </c>
      <c r="D382" t="b">
        <v>0</v>
      </c>
      <c r="E382" t="s">
        <v>1005</v>
      </c>
      <c r="H382" s="1">
        <v>44104</v>
      </c>
      <c r="I382" t="b">
        <v>1</v>
      </c>
      <c r="J382" t="s">
        <v>193</v>
      </c>
      <c r="L382" t="s">
        <v>1193</v>
      </c>
      <c r="O382" t="s">
        <v>194</v>
      </c>
      <c r="P382" t="b">
        <v>0</v>
      </c>
      <c r="Q382" s="2">
        <v>42545.275266203702</v>
      </c>
      <c r="R382" s="1"/>
      <c r="S382" t="b">
        <v>0</v>
      </c>
      <c r="U382" s="1"/>
      <c r="V382" t="b">
        <v>0</v>
      </c>
      <c r="W382" s="1">
        <v>43891</v>
      </c>
      <c r="X382">
        <v>3</v>
      </c>
      <c r="Y382">
        <v>2020</v>
      </c>
      <c r="Z382" t="s">
        <v>90</v>
      </c>
      <c r="AA382" t="s">
        <v>90</v>
      </c>
      <c r="AB382" t="b">
        <v>0</v>
      </c>
      <c r="AC382" t="b">
        <v>0</v>
      </c>
      <c r="AE382" t="b">
        <v>1</v>
      </c>
      <c r="AF382" t="b">
        <v>0</v>
      </c>
      <c r="AG382" t="b">
        <v>0</v>
      </c>
      <c r="AH382" t="s">
        <v>175</v>
      </c>
      <c r="AI382" t="b">
        <v>0</v>
      </c>
      <c r="AJ382" t="s">
        <v>211</v>
      </c>
      <c r="AK382" t="b">
        <v>0</v>
      </c>
      <c r="AL382" s="1"/>
      <c r="AM382" t="s">
        <v>162</v>
      </c>
      <c r="AN382" s="2">
        <v>44296.959062499998</v>
      </c>
      <c r="AP382" s="2">
        <v>43969.428252314814</v>
      </c>
      <c r="AQ382" s="1"/>
      <c r="AS382" t="b">
        <v>0</v>
      </c>
      <c r="AU382" t="s">
        <v>196</v>
      </c>
      <c r="AV382" t="s">
        <v>176</v>
      </c>
      <c r="BB382" t="s">
        <v>1194</v>
      </c>
      <c r="BD382" t="b">
        <v>0</v>
      </c>
      <c r="BH382" t="s">
        <v>215</v>
      </c>
      <c r="BI382" t="s">
        <v>200</v>
      </c>
      <c r="BJ382" t="s">
        <v>196</v>
      </c>
      <c r="BL382" t="s">
        <v>1193</v>
      </c>
      <c r="BM382" t="s">
        <v>202</v>
      </c>
      <c r="BN382" t="s">
        <v>203</v>
      </c>
      <c r="BQ382" t="s">
        <v>204</v>
      </c>
      <c r="BR382" t="b">
        <v>0</v>
      </c>
      <c r="BT382" t="b">
        <v>0</v>
      </c>
      <c r="BW382" t="s">
        <v>97</v>
      </c>
      <c r="BX382" t="b">
        <v>0</v>
      </c>
      <c r="BY382" s="2">
        <v>44376.857569444444</v>
      </c>
      <c r="BZ382" t="s">
        <v>217</v>
      </c>
      <c r="CB382" t="b">
        <v>0</v>
      </c>
      <c r="CC382" t="b">
        <v>0</v>
      </c>
      <c r="CF382">
        <v>54805</v>
      </c>
      <c r="CH382">
        <v>0</v>
      </c>
      <c r="CI382">
        <v>0</v>
      </c>
      <c r="CJ382">
        <v>0</v>
      </c>
      <c r="CK382">
        <f>YEAR(tbl_Opportunity[[#This Row],[Close Date]])</f>
        <v>2020</v>
      </c>
    </row>
    <row r="383" spans="1:89">
      <c r="A383" t="s">
        <v>1195</v>
      </c>
      <c r="B383" t="b">
        <v>0</v>
      </c>
      <c r="D383" t="b">
        <v>0</v>
      </c>
      <c r="E383" t="s">
        <v>1005</v>
      </c>
      <c r="H383" s="1">
        <v>43150</v>
      </c>
      <c r="I383" t="b">
        <v>1</v>
      </c>
      <c r="J383" t="s">
        <v>111</v>
      </c>
      <c r="L383" t="s">
        <v>1196</v>
      </c>
      <c r="O383" t="s">
        <v>194</v>
      </c>
      <c r="P383" t="b">
        <v>0</v>
      </c>
      <c r="Q383" s="2">
        <v>42545.276736111111</v>
      </c>
      <c r="R383" s="1"/>
      <c r="S383" t="b">
        <v>0</v>
      </c>
      <c r="U383" s="1"/>
      <c r="V383" t="b">
        <v>0</v>
      </c>
      <c r="W383" s="1">
        <v>43101</v>
      </c>
      <c r="X383">
        <v>1</v>
      </c>
      <c r="Y383">
        <v>2018</v>
      </c>
      <c r="Z383" t="s">
        <v>90</v>
      </c>
      <c r="AA383" t="s">
        <v>90</v>
      </c>
      <c r="AB383" t="b">
        <v>0</v>
      </c>
      <c r="AC383" t="b">
        <v>0</v>
      </c>
      <c r="AE383" t="b">
        <v>1</v>
      </c>
      <c r="AF383" t="b">
        <v>0</v>
      </c>
      <c r="AG383" t="b">
        <v>0</v>
      </c>
      <c r="AH383" t="s">
        <v>175</v>
      </c>
      <c r="AI383" t="b">
        <v>0</v>
      </c>
      <c r="AK383" t="b">
        <v>0</v>
      </c>
      <c r="AL383" s="1">
        <v>43256</v>
      </c>
      <c r="AM383" t="s">
        <v>162</v>
      </c>
      <c r="AN383" s="2">
        <v>44296.959062499998</v>
      </c>
      <c r="AP383" s="2">
        <v>43174.741018518522</v>
      </c>
      <c r="AQ383" s="1"/>
      <c r="AS383" t="b">
        <v>0</v>
      </c>
      <c r="AU383" t="s">
        <v>547</v>
      </c>
      <c r="AV383" t="s">
        <v>176</v>
      </c>
      <c r="BB383" t="s">
        <v>1197</v>
      </c>
      <c r="BD383" t="b">
        <v>0</v>
      </c>
      <c r="BH383" t="s">
        <v>260</v>
      </c>
      <c r="BI383" t="s">
        <v>200</v>
      </c>
      <c r="BJ383" t="s">
        <v>250</v>
      </c>
      <c r="BL383" t="s">
        <v>1198</v>
      </c>
      <c r="BN383" t="s">
        <v>203</v>
      </c>
      <c r="BQ383" t="s">
        <v>204</v>
      </c>
      <c r="BR383" t="b">
        <v>0</v>
      </c>
      <c r="BT383" t="b">
        <v>0</v>
      </c>
      <c r="BW383" t="s">
        <v>97</v>
      </c>
      <c r="BX383" t="b">
        <v>0</v>
      </c>
      <c r="BY383" s="2">
        <v>44376.857569444444</v>
      </c>
      <c r="CB383" t="b">
        <v>0</v>
      </c>
      <c r="CC383" t="b">
        <v>0</v>
      </c>
      <c r="CF383">
        <v>54805</v>
      </c>
      <c r="CH383">
        <v>0</v>
      </c>
      <c r="CI383">
        <v>0</v>
      </c>
      <c r="CJ383">
        <v>0</v>
      </c>
      <c r="CK383">
        <f>YEAR(tbl_Opportunity[[#This Row],[Close Date]])</f>
        <v>2018</v>
      </c>
    </row>
    <row r="384" spans="1:89">
      <c r="A384" t="s">
        <v>1199</v>
      </c>
      <c r="B384" t="b">
        <v>0</v>
      </c>
      <c r="D384" t="b">
        <v>0</v>
      </c>
      <c r="E384" t="s">
        <v>1005</v>
      </c>
      <c r="H384" s="1">
        <v>43137</v>
      </c>
      <c r="I384" t="b">
        <v>1</v>
      </c>
      <c r="J384" t="s">
        <v>105</v>
      </c>
      <c r="L384" t="s">
        <v>1200</v>
      </c>
      <c r="O384" t="s">
        <v>194</v>
      </c>
      <c r="P384" t="b">
        <v>0</v>
      </c>
      <c r="Q384" s="2">
        <v>42545.278287037036</v>
      </c>
      <c r="R384" s="1"/>
      <c r="S384" t="b">
        <v>0</v>
      </c>
      <c r="U384" s="1"/>
      <c r="V384" t="b">
        <v>0</v>
      </c>
      <c r="W384" s="1">
        <v>43101</v>
      </c>
      <c r="X384">
        <v>1</v>
      </c>
      <c r="Y384">
        <v>2018</v>
      </c>
      <c r="Z384" t="s">
        <v>90</v>
      </c>
      <c r="AA384" t="s">
        <v>90</v>
      </c>
      <c r="AB384" t="b">
        <v>0</v>
      </c>
      <c r="AC384" t="b">
        <v>0</v>
      </c>
      <c r="AE384" t="b">
        <v>1</v>
      </c>
      <c r="AF384" t="b">
        <v>0</v>
      </c>
      <c r="AG384" t="b">
        <v>0</v>
      </c>
      <c r="AH384" t="s">
        <v>175</v>
      </c>
      <c r="AI384" t="b">
        <v>0</v>
      </c>
      <c r="AK384" t="b">
        <v>0</v>
      </c>
      <c r="AL384" s="1"/>
      <c r="AM384" t="s">
        <v>162</v>
      </c>
      <c r="AN384" s="2">
        <v>44297.856377314813</v>
      </c>
      <c r="AP384" s="2">
        <v>43174.742847222224</v>
      </c>
      <c r="AQ384" s="1"/>
      <c r="AS384" t="b">
        <v>0</v>
      </c>
      <c r="AU384" t="s">
        <v>196</v>
      </c>
      <c r="AV384" t="s">
        <v>176</v>
      </c>
      <c r="BB384" t="s">
        <v>1201</v>
      </c>
      <c r="BD384" t="b">
        <v>0</v>
      </c>
      <c r="BH384" t="s">
        <v>260</v>
      </c>
      <c r="BI384" t="s">
        <v>200</v>
      </c>
      <c r="BJ384" t="s">
        <v>196</v>
      </c>
      <c r="BN384" t="s">
        <v>203</v>
      </c>
      <c r="BQ384" t="s">
        <v>204</v>
      </c>
      <c r="BR384" t="b">
        <v>0</v>
      </c>
      <c r="BT384" t="b">
        <v>0</v>
      </c>
      <c r="BW384" t="s">
        <v>97</v>
      </c>
      <c r="BX384" t="b">
        <v>0</v>
      </c>
      <c r="BY384" s="2">
        <v>44376.857569444444</v>
      </c>
      <c r="CB384" t="b">
        <v>0</v>
      </c>
      <c r="CC384" t="b">
        <v>0</v>
      </c>
      <c r="CF384">
        <v>54805</v>
      </c>
      <c r="CH384">
        <v>0</v>
      </c>
      <c r="CI384">
        <v>0</v>
      </c>
      <c r="CJ384">
        <v>0</v>
      </c>
      <c r="CK384">
        <f>YEAR(tbl_Opportunity[[#This Row],[Close Date]])</f>
        <v>2018</v>
      </c>
    </row>
    <row r="385" spans="1:89">
      <c r="A385" t="s">
        <v>1202</v>
      </c>
      <c r="B385" t="b">
        <v>0</v>
      </c>
      <c r="D385" t="b">
        <v>0</v>
      </c>
      <c r="E385" t="s">
        <v>1005</v>
      </c>
      <c r="H385" s="1">
        <v>43843</v>
      </c>
      <c r="I385" t="b">
        <v>1</v>
      </c>
      <c r="J385" t="s">
        <v>193</v>
      </c>
      <c r="L385" t="s">
        <v>1203</v>
      </c>
      <c r="O385" t="s">
        <v>194</v>
      </c>
      <c r="P385" t="b">
        <v>0</v>
      </c>
      <c r="Q385" s="2">
        <v>42545.28020833333</v>
      </c>
      <c r="R385" s="1"/>
      <c r="S385" t="b">
        <v>0</v>
      </c>
      <c r="U385" s="1"/>
      <c r="V385" t="b">
        <v>0</v>
      </c>
      <c r="W385" s="1">
        <v>43831</v>
      </c>
      <c r="X385">
        <v>1</v>
      </c>
      <c r="Y385">
        <v>2020</v>
      </c>
      <c r="Z385" t="s">
        <v>90</v>
      </c>
      <c r="AA385" t="s">
        <v>90</v>
      </c>
      <c r="AB385" t="b">
        <v>0</v>
      </c>
      <c r="AC385" t="b">
        <v>0</v>
      </c>
      <c r="AE385" t="b">
        <v>1</v>
      </c>
      <c r="AF385" t="b">
        <v>0</v>
      </c>
      <c r="AG385" t="b">
        <v>0</v>
      </c>
      <c r="AH385" t="s">
        <v>175</v>
      </c>
      <c r="AI385" t="b">
        <v>0</v>
      </c>
      <c r="AK385" t="b">
        <v>0</v>
      </c>
      <c r="AL385" s="1">
        <v>43818</v>
      </c>
      <c r="AM385" t="s">
        <v>162</v>
      </c>
      <c r="AN385" s="2">
        <v>44296.959062499998</v>
      </c>
      <c r="AP385" s="2">
        <v>43818.848437499997</v>
      </c>
      <c r="AQ385" s="1"/>
      <c r="AS385" t="b">
        <v>0</v>
      </c>
      <c r="AU385" t="s">
        <v>1023</v>
      </c>
      <c r="AV385" t="s">
        <v>176</v>
      </c>
      <c r="BB385" t="s">
        <v>1204</v>
      </c>
      <c r="BD385" t="b">
        <v>0</v>
      </c>
      <c r="BH385" t="s">
        <v>406</v>
      </c>
      <c r="BI385" t="s">
        <v>200</v>
      </c>
      <c r="BJ385" t="s">
        <v>1205</v>
      </c>
      <c r="BL385" t="s">
        <v>1203</v>
      </c>
      <c r="BM385" t="s">
        <v>202</v>
      </c>
      <c r="BN385" t="s">
        <v>203</v>
      </c>
      <c r="BQ385" t="s">
        <v>204</v>
      </c>
      <c r="BR385" t="b">
        <v>0</v>
      </c>
      <c r="BT385" t="b">
        <v>0</v>
      </c>
      <c r="BW385" t="s">
        <v>97</v>
      </c>
      <c r="BX385" t="b">
        <v>0</v>
      </c>
      <c r="BY385" s="2">
        <v>44376.857569444444</v>
      </c>
      <c r="CB385" t="b">
        <v>0</v>
      </c>
      <c r="CC385" t="b">
        <v>0</v>
      </c>
      <c r="CF385">
        <v>54805</v>
      </c>
      <c r="CH385">
        <v>0</v>
      </c>
      <c r="CI385">
        <v>0</v>
      </c>
      <c r="CJ385">
        <v>0</v>
      </c>
      <c r="CK385">
        <f>YEAR(tbl_Opportunity[[#This Row],[Close Date]])</f>
        <v>2020</v>
      </c>
    </row>
    <row r="386" spans="1:89">
      <c r="A386" t="s">
        <v>1206</v>
      </c>
      <c r="B386" t="b">
        <v>0</v>
      </c>
      <c r="D386" t="b">
        <v>0</v>
      </c>
      <c r="E386" t="s">
        <v>1005</v>
      </c>
      <c r="H386" s="1">
        <v>43165</v>
      </c>
      <c r="I386" t="b">
        <v>1</v>
      </c>
      <c r="J386" t="s">
        <v>235</v>
      </c>
      <c r="L386" t="s">
        <v>1207</v>
      </c>
      <c r="O386" t="s">
        <v>194</v>
      </c>
      <c r="P386" t="b">
        <v>0</v>
      </c>
      <c r="Q386" s="2">
        <v>42545.281875000001</v>
      </c>
      <c r="R386" s="1"/>
      <c r="S386" t="b">
        <v>0</v>
      </c>
      <c r="U386" s="1"/>
      <c r="V386" t="b">
        <v>0</v>
      </c>
      <c r="W386" s="1">
        <v>43101</v>
      </c>
      <c r="X386">
        <v>1</v>
      </c>
      <c r="Y386">
        <v>2018</v>
      </c>
      <c r="Z386" t="s">
        <v>90</v>
      </c>
      <c r="AA386" t="s">
        <v>90</v>
      </c>
      <c r="AB386" t="b">
        <v>0</v>
      </c>
      <c r="AC386" t="b">
        <v>0</v>
      </c>
      <c r="AE386" t="b">
        <v>1</v>
      </c>
      <c r="AF386" t="b">
        <v>0</v>
      </c>
      <c r="AG386" t="b">
        <v>0</v>
      </c>
      <c r="AH386" t="s">
        <v>175</v>
      </c>
      <c r="AI386" t="b">
        <v>0</v>
      </c>
      <c r="AK386" t="b">
        <v>0</v>
      </c>
      <c r="AL386" s="1"/>
      <c r="AM386" t="s">
        <v>162</v>
      </c>
      <c r="AN386" s="2">
        <v>44296.959062499998</v>
      </c>
      <c r="AP386" s="2">
        <v>43174.742685185185</v>
      </c>
      <c r="AQ386" s="1"/>
      <c r="AS386" t="b">
        <v>0</v>
      </c>
      <c r="AV386" t="s">
        <v>176</v>
      </c>
      <c r="BB386" t="s">
        <v>1208</v>
      </c>
      <c r="BD386" t="b">
        <v>0</v>
      </c>
      <c r="BH386" t="s">
        <v>260</v>
      </c>
      <c r="BI386" t="s">
        <v>200</v>
      </c>
      <c r="BJ386" t="s">
        <v>250</v>
      </c>
      <c r="BN386" t="s">
        <v>203</v>
      </c>
      <c r="BQ386" t="s">
        <v>204</v>
      </c>
      <c r="BR386" t="b">
        <v>0</v>
      </c>
      <c r="BT386" t="b">
        <v>0</v>
      </c>
      <c r="BW386" t="s">
        <v>97</v>
      </c>
      <c r="BX386" t="b">
        <v>0</v>
      </c>
      <c r="BY386" s="2">
        <v>44376.857569444444</v>
      </c>
      <c r="CB386" t="b">
        <v>0</v>
      </c>
      <c r="CC386" t="b">
        <v>0</v>
      </c>
      <c r="CF386">
        <v>51805</v>
      </c>
      <c r="CH386">
        <v>0</v>
      </c>
      <c r="CI386">
        <v>0</v>
      </c>
      <c r="CJ386">
        <v>0</v>
      </c>
      <c r="CK386">
        <f>YEAR(tbl_Opportunity[[#This Row],[Close Date]])</f>
        <v>2018</v>
      </c>
    </row>
    <row r="387" spans="1:89">
      <c r="A387" t="s">
        <v>1209</v>
      </c>
      <c r="B387" t="b">
        <v>0</v>
      </c>
      <c r="D387" t="b">
        <v>0</v>
      </c>
      <c r="H387" s="1">
        <v>42551</v>
      </c>
      <c r="I387" t="b">
        <v>1</v>
      </c>
      <c r="J387" t="s">
        <v>111</v>
      </c>
      <c r="L387" t="s">
        <v>1210</v>
      </c>
      <c r="O387" t="s">
        <v>332</v>
      </c>
      <c r="P387" t="b">
        <v>1</v>
      </c>
      <c r="Q387" s="2">
        <v>42545.79310185185</v>
      </c>
      <c r="R387" s="1"/>
      <c r="S387" t="b">
        <v>0</v>
      </c>
      <c r="U387" s="1"/>
      <c r="V387" t="b">
        <v>0</v>
      </c>
      <c r="W387" s="1">
        <v>42401</v>
      </c>
      <c r="X387">
        <v>2</v>
      </c>
      <c r="Y387">
        <v>2016</v>
      </c>
      <c r="Z387" t="s">
        <v>90</v>
      </c>
      <c r="AA387" t="s">
        <v>90</v>
      </c>
      <c r="AB387" t="b">
        <v>0</v>
      </c>
      <c r="AC387" t="b">
        <v>0</v>
      </c>
      <c r="AE387" t="b">
        <v>0</v>
      </c>
      <c r="AF387" t="b">
        <v>0</v>
      </c>
      <c r="AG387" t="b">
        <v>0</v>
      </c>
      <c r="AH387" t="s">
        <v>175</v>
      </c>
      <c r="AI387" t="b">
        <v>0</v>
      </c>
      <c r="AK387" t="b">
        <v>0</v>
      </c>
      <c r="AL387" s="1"/>
      <c r="AM387" t="s">
        <v>162</v>
      </c>
      <c r="AN387" s="2">
        <v>44297.8278587963</v>
      </c>
      <c r="AP387" s="2">
        <v>43836.762962962966</v>
      </c>
      <c r="AQ387" s="1"/>
      <c r="AS387" t="b">
        <v>0</v>
      </c>
      <c r="AV387" t="s">
        <v>153</v>
      </c>
      <c r="BB387" t="s">
        <v>1211</v>
      </c>
      <c r="BD387" t="b">
        <v>0</v>
      </c>
      <c r="BH387" t="s">
        <v>332</v>
      </c>
      <c r="BQ387" t="s">
        <v>96</v>
      </c>
      <c r="BR387" t="b">
        <v>0</v>
      </c>
      <c r="BT387" t="b">
        <v>0</v>
      </c>
      <c r="BW387" t="s">
        <v>97</v>
      </c>
      <c r="BX387" t="b">
        <v>0</v>
      </c>
      <c r="BY387" s="2">
        <v>44376.857569444444</v>
      </c>
      <c r="CB387" t="b">
        <v>0</v>
      </c>
      <c r="CC387" t="b">
        <v>0</v>
      </c>
      <c r="CI387">
        <v>0</v>
      </c>
      <c r="CJ387">
        <v>0</v>
      </c>
      <c r="CK387">
        <f>YEAR(tbl_Opportunity[[#This Row],[Close Date]])</f>
        <v>2016</v>
      </c>
    </row>
    <row r="388" spans="1:89">
      <c r="A388" t="s">
        <v>1209</v>
      </c>
      <c r="B388" t="b">
        <v>0</v>
      </c>
      <c r="D388" t="b">
        <v>0</v>
      </c>
      <c r="H388" s="1">
        <v>44196</v>
      </c>
      <c r="I388" t="b">
        <v>0</v>
      </c>
      <c r="O388" t="s">
        <v>332</v>
      </c>
      <c r="P388" t="b">
        <v>0</v>
      </c>
      <c r="Q388" s="2">
        <v>42545.793553240743</v>
      </c>
      <c r="R388" s="1"/>
      <c r="S388" t="b">
        <v>0</v>
      </c>
      <c r="U388" s="1"/>
      <c r="V388" t="b">
        <v>0</v>
      </c>
      <c r="W388" s="1">
        <v>43922</v>
      </c>
      <c r="X388">
        <v>4</v>
      </c>
      <c r="Y388">
        <v>2020</v>
      </c>
      <c r="Z388" t="s">
        <v>161</v>
      </c>
      <c r="AA388" t="s">
        <v>161</v>
      </c>
      <c r="AB388" t="b">
        <v>0</v>
      </c>
      <c r="AC388" t="b">
        <v>0</v>
      </c>
      <c r="AE388" t="b">
        <v>1</v>
      </c>
      <c r="AF388" t="b">
        <v>0</v>
      </c>
      <c r="AG388" t="b">
        <v>0</v>
      </c>
      <c r="AH388" t="s">
        <v>175</v>
      </c>
      <c r="AI388" t="b">
        <v>0</v>
      </c>
      <c r="AK388" t="b">
        <v>0</v>
      </c>
      <c r="AL388" s="1"/>
      <c r="AM388" t="s">
        <v>162</v>
      </c>
      <c r="AN388" s="2">
        <v>44297.8278587963</v>
      </c>
      <c r="AP388" s="2">
        <v>43836.762569444443</v>
      </c>
      <c r="AQ388" s="1"/>
      <c r="AS388" t="b">
        <v>1</v>
      </c>
      <c r="AV388" t="s">
        <v>153</v>
      </c>
      <c r="BB388" t="s">
        <v>1212</v>
      </c>
      <c r="BD388" t="b">
        <v>0</v>
      </c>
      <c r="BH388" t="s">
        <v>332</v>
      </c>
      <c r="BI388" t="s">
        <v>155</v>
      </c>
      <c r="BQ388" t="s">
        <v>96</v>
      </c>
      <c r="BR388" t="b">
        <v>0</v>
      </c>
      <c r="BT388" t="b">
        <v>0</v>
      </c>
      <c r="BW388" t="s">
        <v>166</v>
      </c>
      <c r="BX388" t="b">
        <v>0</v>
      </c>
      <c r="BY388" s="2">
        <v>44376.857569444444</v>
      </c>
      <c r="CB388" t="b">
        <v>0</v>
      </c>
      <c r="CC388" t="b">
        <v>0</v>
      </c>
      <c r="CF388">
        <v>659930</v>
      </c>
      <c r="CH388">
        <v>65993</v>
      </c>
      <c r="CI388">
        <v>10</v>
      </c>
      <c r="CJ388">
        <v>0</v>
      </c>
      <c r="CK388">
        <f>YEAR(tbl_Opportunity[[#This Row],[Close Date]])</f>
        <v>2020</v>
      </c>
    </row>
    <row r="389" spans="1:89">
      <c r="A389" t="s">
        <v>1213</v>
      </c>
      <c r="B389" t="b">
        <v>0</v>
      </c>
      <c r="D389" t="b">
        <v>0</v>
      </c>
      <c r="H389" s="1">
        <v>42545</v>
      </c>
      <c r="I389" t="b">
        <v>1</v>
      </c>
      <c r="J389" t="s">
        <v>111</v>
      </c>
      <c r="O389" t="s">
        <v>332</v>
      </c>
      <c r="P389" t="b">
        <v>0</v>
      </c>
      <c r="Q389" s="2">
        <v>42545.818981481483</v>
      </c>
      <c r="R389" s="1"/>
      <c r="S389" t="b">
        <v>0</v>
      </c>
      <c r="U389" s="1"/>
      <c r="V389" t="b">
        <v>0</v>
      </c>
      <c r="W389" s="1">
        <v>42401</v>
      </c>
      <c r="X389">
        <v>2</v>
      </c>
      <c r="Y389">
        <v>2016</v>
      </c>
      <c r="Z389" t="s">
        <v>90</v>
      </c>
      <c r="AA389" t="s">
        <v>90</v>
      </c>
      <c r="AB389" t="b">
        <v>0</v>
      </c>
      <c r="AC389" t="b">
        <v>0</v>
      </c>
      <c r="AE389" t="b">
        <v>1</v>
      </c>
      <c r="AF389" t="b">
        <v>0</v>
      </c>
      <c r="AG389" t="b">
        <v>0</v>
      </c>
      <c r="AH389" t="s">
        <v>175</v>
      </c>
      <c r="AI389" t="b">
        <v>0</v>
      </c>
      <c r="AK389" t="b">
        <v>0</v>
      </c>
      <c r="AL389" s="1"/>
      <c r="AM389" t="s">
        <v>162</v>
      </c>
      <c r="AN389" s="2">
        <v>44297.8278587963</v>
      </c>
      <c r="AP389" s="2">
        <v>43836.762962962966</v>
      </c>
      <c r="AQ389" s="1"/>
      <c r="AS389" t="b">
        <v>0</v>
      </c>
      <c r="AV389" t="s">
        <v>153</v>
      </c>
      <c r="BB389" t="s">
        <v>1214</v>
      </c>
      <c r="BD389" t="b">
        <v>0</v>
      </c>
      <c r="BH389" t="s">
        <v>332</v>
      </c>
      <c r="BI389" t="s">
        <v>150</v>
      </c>
      <c r="BQ389" t="s">
        <v>96</v>
      </c>
      <c r="BR389" t="b">
        <v>0</v>
      </c>
      <c r="BT389" t="b">
        <v>0</v>
      </c>
      <c r="BW389" t="s">
        <v>97</v>
      </c>
      <c r="BX389" t="b">
        <v>0</v>
      </c>
      <c r="BY389" s="2">
        <v>44376.857569444444</v>
      </c>
      <c r="CB389" t="b">
        <v>0</v>
      </c>
      <c r="CC389" t="b">
        <v>0</v>
      </c>
      <c r="CF389">
        <v>71824</v>
      </c>
      <c r="CH389">
        <v>0</v>
      </c>
      <c r="CI389">
        <v>0</v>
      </c>
      <c r="CJ389">
        <v>0</v>
      </c>
      <c r="CK389">
        <f>YEAR(tbl_Opportunity[[#This Row],[Close Date]])</f>
        <v>2016</v>
      </c>
    </row>
    <row r="390" spans="1:89">
      <c r="A390" t="s">
        <v>1213</v>
      </c>
      <c r="B390" t="b">
        <v>0</v>
      </c>
      <c r="D390" t="b">
        <v>0</v>
      </c>
      <c r="H390" s="1">
        <v>44012</v>
      </c>
      <c r="I390" t="b">
        <v>0</v>
      </c>
      <c r="L390" t="s">
        <v>1215</v>
      </c>
      <c r="O390" t="s">
        <v>332</v>
      </c>
      <c r="P390" t="b">
        <v>0</v>
      </c>
      <c r="Q390" s="2">
        <v>42545.822546296295</v>
      </c>
      <c r="R390" s="1"/>
      <c r="S390" t="b">
        <v>0</v>
      </c>
      <c r="U390" s="1"/>
      <c r="V390" t="b">
        <v>0</v>
      </c>
      <c r="W390" s="1">
        <v>43862</v>
      </c>
      <c r="X390">
        <v>2</v>
      </c>
      <c r="Y390">
        <v>2020</v>
      </c>
      <c r="Z390" t="s">
        <v>161</v>
      </c>
      <c r="AA390" t="s">
        <v>161</v>
      </c>
      <c r="AB390" t="b">
        <v>0</v>
      </c>
      <c r="AC390" t="b">
        <v>0</v>
      </c>
      <c r="AE390" t="b">
        <v>1</v>
      </c>
      <c r="AF390" t="b">
        <v>0</v>
      </c>
      <c r="AG390" t="b">
        <v>0</v>
      </c>
      <c r="AH390" t="s">
        <v>175</v>
      </c>
      <c r="AI390" t="b">
        <v>0</v>
      </c>
      <c r="AK390" t="b">
        <v>0</v>
      </c>
      <c r="AL390" s="1"/>
      <c r="AM390" t="s">
        <v>92</v>
      </c>
      <c r="AN390" s="2">
        <v>43836.76258101852</v>
      </c>
      <c r="AP390" s="2">
        <v>43836.762569444443</v>
      </c>
      <c r="AQ390" s="1"/>
      <c r="AS390" t="b">
        <v>0</v>
      </c>
      <c r="AV390" t="s">
        <v>105</v>
      </c>
      <c r="BB390" t="s">
        <v>1216</v>
      </c>
      <c r="BD390" t="b">
        <v>0</v>
      </c>
      <c r="BH390" t="s">
        <v>332</v>
      </c>
      <c r="BI390" t="s">
        <v>150</v>
      </c>
      <c r="BQ390" t="s">
        <v>96</v>
      </c>
      <c r="BR390" t="b">
        <v>0</v>
      </c>
      <c r="BT390" t="b">
        <v>0</v>
      </c>
      <c r="BW390" t="s">
        <v>166</v>
      </c>
      <c r="BX390" t="b">
        <v>0</v>
      </c>
      <c r="BY390" s="2">
        <v>44376.857569444444</v>
      </c>
      <c r="CB390" t="b">
        <v>0</v>
      </c>
      <c r="CC390" t="b">
        <v>0</v>
      </c>
      <c r="CF390">
        <v>65324</v>
      </c>
      <c r="CH390">
        <v>6532.4</v>
      </c>
      <c r="CI390">
        <v>10</v>
      </c>
      <c r="CJ390">
        <v>0</v>
      </c>
      <c r="CK390">
        <f>YEAR(tbl_Opportunity[[#This Row],[Close Date]])</f>
        <v>2020</v>
      </c>
    </row>
    <row r="391" spans="1:89">
      <c r="A391" t="s">
        <v>1217</v>
      </c>
      <c r="B391" t="b">
        <v>0</v>
      </c>
      <c r="D391" t="b">
        <v>0</v>
      </c>
      <c r="H391" s="1">
        <v>44012</v>
      </c>
      <c r="I391" t="b">
        <v>1</v>
      </c>
      <c r="J391" t="s">
        <v>140</v>
      </c>
      <c r="L391" t="s">
        <v>1218</v>
      </c>
      <c r="O391" t="s">
        <v>332</v>
      </c>
      <c r="P391" t="b">
        <v>1</v>
      </c>
      <c r="Q391" s="2">
        <v>42545.88076388889</v>
      </c>
      <c r="R391" s="1"/>
      <c r="S391" t="b">
        <v>0</v>
      </c>
      <c r="U391" s="1"/>
      <c r="V391" t="b">
        <v>0</v>
      </c>
      <c r="W391" s="1">
        <v>43862</v>
      </c>
      <c r="X391">
        <v>2</v>
      </c>
      <c r="Y391">
        <v>2020</v>
      </c>
      <c r="Z391" t="s">
        <v>90</v>
      </c>
      <c r="AA391" t="s">
        <v>90</v>
      </c>
      <c r="AB391" t="b">
        <v>0</v>
      </c>
      <c r="AC391" t="b">
        <v>0</v>
      </c>
      <c r="AE391" t="b">
        <v>0</v>
      </c>
      <c r="AF391" t="b">
        <v>0</v>
      </c>
      <c r="AG391" t="b">
        <v>0</v>
      </c>
      <c r="AH391" t="s">
        <v>175</v>
      </c>
      <c r="AI391" t="b">
        <v>0</v>
      </c>
      <c r="AK391" t="b">
        <v>0</v>
      </c>
      <c r="AL391" s="1"/>
      <c r="AM391" t="s">
        <v>162</v>
      </c>
      <c r="AN391" s="2">
        <v>44297.838888888888</v>
      </c>
      <c r="AP391" s="2">
        <v>43977.781087962961</v>
      </c>
      <c r="AQ391" s="1"/>
      <c r="AS391" t="b">
        <v>0</v>
      </c>
      <c r="AV391" t="s">
        <v>213</v>
      </c>
      <c r="BB391" t="s">
        <v>1219</v>
      </c>
      <c r="BD391" t="b">
        <v>0</v>
      </c>
      <c r="BH391" t="s">
        <v>332</v>
      </c>
      <c r="BJ391" t="s">
        <v>102</v>
      </c>
      <c r="BL391" t="s">
        <v>1218</v>
      </c>
      <c r="BQ391" t="s">
        <v>96</v>
      </c>
      <c r="BR391" t="b">
        <v>0</v>
      </c>
      <c r="BT391" t="b">
        <v>0</v>
      </c>
      <c r="BW391" t="s">
        <v>97</v>
      </c>
      <c r="BX391" t="b">
        <v>0</v>
      </c>
      <c r="BY391" s="2">
        <v>44376.857569444444</v>
      </c>
      <c r="CB391" t="b">
        <v>0</v>
      </c>
      <c r="CC391" t="b">
        <v>0</v>
      </c>
      <c r="CI391">
        <v>0</v>
      </c>
      <c r="CJ391">
        <v>0</v>
      </c>
      <c r="CK391">
        <f>YEAR(tbl_Opportunity[[#This Row],[Close Date]])</f>
        <v>2020</v>
      </c>
    </row>
    <row r="392" spans="1:89">
      <c r="A392" t="s">
        <v>1220</v>
      </c>
      <c r="B392" t="b">
        <v>0</v>
      </c>
      <c r="D392" t="b">
        <v>0</v>
      </c>
      <c r="E392" t="s">
        <v>1221</v>
      </c>
      <c r="H392" s="1">
        <v>42916</v>
      </c>
      <c r="I392" t="b">
        <v>1</v>
      </c>
      <c r="J392" t="s">
        <v>235</v>
      </c>
      <c r="O392" t="s">
        <v>194</v>
      </c>
      <c r="P392" t="b">
        <v>1</v>
      </c>
      <c r="Q392" s="2">
        <v>42547.881099537037</v>
      </c>
      <c r="R392" s="1"/>
      <c r="S392" t="b">
        <v>0</v>
      </c>
      <c r="U392" s="1"/>
      <c r="V392" t="b">
        <v>0</v>
      </c>
      <c r="W392" s="1">
        <v>42767</v>
      </c>
      <c r="X392">
        <v>2</v>
      </c>
      <c r="Y392">
        <v>2017</v>
      </c>
      <c r="Z392" t="s">
        <v>90</v>
      </c>
      <c r="AA392" t="s">
        <v>90</v>
      </c>
      <c r="AB392" t="b">
        <v>0</v>
      </c>
      <c r="AC392" t="b">
        <v>0</v>
      </c>
      <c r="AE392" t="b">
        <v>0</v>
      </c>
      <c r="AF392" t="b">
        <v>0</v>
      </c>
      <c r="AG392" t="b">
        <v>0</v>
      </c>
      <c r="AH392" t="s">
        <v>175</v>
      </c>
      <c r="AI392" t="b">
        <v>0</v>
      </c>
      <c r="AK392" t="b">
        <v>0</v>
      </c>
      <c r="AL392" s="1"/>
      <c r="AM392" t="s">
        <v>162</v>
      </c>
      <c r="AN392" s="2">
        <v>44296.959062499998</v>
      </c>
      <c r="AP392" s="2">
        <v>43169.644247685188</v>
      </c>
      <c r="AQ392" s="1"/>
      <c r="AS392" t="b">
        <v>0</v>
      </c>
      <c r="AV392" t="s">
        <v>176</v>
      </c>
      <c r="BB392" t="s">
        <v>1222</v>
      </c>
      <c r="BD392" t="b">
        <v>0</v>
      </c>
      <c r="BH392" t="s">
        <v>215</v>
      </c>
      <c r="BJ392" t="s">
        <v>216</v>
      </c>
      <c r="BM392" t="s">
        <v>202</v>
      </c>
      <c r="BN392" t="s">
        <v>203</v>
      </c>
      <c r="BQ392" t="s">
        <v>204</v>
      </c>
      <c r="BR392" t="b">
        <v>0</v>
      </c>
      <c r="BT392" t="b">
        <v>0</v>
      </c>
      <c r="BW392" t="s">
        <v>97</v>
      </c>
      <c r="BX392" t="b">
        <v>0</v>
      </c>
      <c r="BY392" s="2">
        <v>44376.857569444444</v>
      </c>
      <c r="BZ392" t="s">
        <v>217</v>
      </c>
      <c r="CB392" t="b">
        <v>0</v>
      </c>
      <c r="CC392" t="b">
        <v>0</v>
      </c>
      <c r="CI392">
        <v>0</v>
      </c>
      <c r="CJ392">
        <v>0</v>
      </c>
      <c r="CK392">
        <f>YEAR(tbl_Opportunity[[#This Row],[Close Date]])</f>
        <v>2017</v>
      </c>
    </row>
    <row r="393" spans="1:89">
      <c r="A393" t="s">
        <v>328</v>
      </c>
      <c r="B393" t="b">
        <v>0</v>
      </c>
      <c r="D393" t="b">
        <v>0</v>
      </c>
      <c r="H393" s="1">
        <v>42795</v>
      </c>
      <c r="I393" t="b">
        <v>1</v>
      </c>
      <c r="L393" t="s">
        <v>1223</v>
      </c>
      <c r="O393" t="s">
        <v>194</v>
      </c>
      <c r="P393" t="b">
        <v>0</v>
      </c>
      <c r="Q393" s="2">
        <v>42547.972708333335</v>
      </c>
      <c r="R393" s="1"/>
      <c r="S393" t="b">
        <v>0</v>
      </c>
      <c r="U393" s="1"/>
      <c r="V393" t="b">
        <v>0</v>
      </c>
      <c r="W393" s="1">
        <v>42736</v>
      </c>
      <c r="X393">
        <v>1</v>
      </c>
      <c r="Y393">
        <v>2017</v>
      </c>
      <c r="Z393" t="s">
        <v>8</v>
      </c>
      <c r="AA393" t="s">
        <v>8</v>
      </c>
      <c r="AB393" t="b">
        <v>0</v>
      </c>
      <c r="AC393" t="b">
        <v>0</v>
      </c>
      <c r="AE393" t="b">
        <v>1</v>
      </c>
      <c r="AF393" t="b">
        <v>0</v>
      </c>
      <c r="AG393" t="b">
        <v>0</v>
      </c>
      <c r="AH393" t="s">
        <v>175</v>
      </c>
      <c r="AI393" t="b">
        <v>0</v>
      </c>
      <c r="AK393" t="b">
        <v>0</v>
      </c>
      <c r="AL393" s="1"/>
      <c r="AM393" t="s">
        <v>162</v>
      </c>
      <c r="AN393" s="2">
        <v>44296.95826388889</v>
      </c>
      <c r="AP393" s="2">
        <v>43169.630393518521</v>
      </c>
      <c r="AQ393" s="1"/>
      <c r="AS393" t="b">
        <v>0</v>
      </c>
      <c r="AU393" t="s">
        <v>216</v>
      </c>
      <c r="AV393" t="s">
        <v>248</v>
      </c>
      <c r="BB393" t="s">
        <v>1224</v>
      </c>
      <c r="BD393" t="b">
        <v>0</v>
      </c>
      <c r="BH393" t="s">
        <v>260</v>
      </c>
      <c r="BI393" t="s">
        <v>200</v>
      </c>
      <c r="BJ393" t="s">
        <v>216</v>
      </c>
      <c r="BL393" t="s">
        <v>1223</v>
      </c>
      <c r="BM393" t="s">
        <v>202</v>
      </c>
      <c r="BN393" t="s">
        <v>203</v>
      </c>
      <c r="BQ393" t="s">
        <v>204</v>
      </c>
      <c r="BR393" t="b">
        <v>0</v>
      </c>
      <c r="BT393" t="b">
        <v>0</v>
      </c>
      <c r="BW393" t="s">
        <v>103</v>
      </c>
      <c r="BX393" t="b">
        <v>0</v>
      </c>
      <c r="BY393" s="2">
        <v>44376.857569444444</v>
      </c>
      <c r="CB393" t="b">
        <v>0</v>
      </c>
      <c r="CC393" t="b">
        <v>1</v>
      </c>
      <c r="CF393">
        <v>49804</v>
      </c>
      <c r="CH393">
        <v>49804</v>
      </c>
      <c r="CI393">
        <v>100</v>
      </c>
      <c r="CJ393">
        <v>0</v>
      </c>
      <c r="CK393">
        <f>YEAR(tbl_Opportunity[[#This Row],[Close Date]])</f>
        <v>2017</v>
      </c>
    </row>
    <row r="394" spans="1:89">
      <c r="A394" t="s">
        <v>1081</v>
      </c>
      <c r="B394" t="b">
        <v>0</v>
      </c>
      <c r="D394" t="b">
        <v>0</v>
      </c>
      <c r="E394" t="s">
        <v>1005</v>
      </c>
      <c r="H394" s="1">
        <v>43185</v>
      </c>
      <c r="I394" t="b">
        <v>1</v>
      </c>
      <c r="J394" t="s">
        <v>193</v>
      </c>
      <c r="L394" t="s">
        <v>1225</v>
      </c>
      <c r="O394" t="s">
        <v>194</v>
      </c>
      <c r="P394" t="b">
        <v>1</v>
      </c>
      <c r="Q394" s="2">
        <v>42548.03701388889</v>
      </c>
      <c r="R394" s="1"/>
      <c r="S394" t="b">
        <v>0</v>
      </c>
      <c r="U394" s="1"/>
      <c r="V394" t="b">
        <v>0</v>
      </c>
      <c r="W394" s="1">
        <v>43101</v>
      </c>
      <c r="X394">
        <v>1</v>
      </c>
      <c r="Y394">
        <v>2018</v>
      </c>
      <c r="Z394" t="s">
        <v>90</v>
      </c>
      <c r="AA394" t="s">
        <v>90</v>
      </c>
      <c r="AB394" t="b">
        <v>0</v>
      </c>
      <c r="AC394" t="b">
        <v>0</v>
      </c>
      <c r="AE394" t="b">
        <v>1</v>
      </c>
      <c r="AF394" t="b">
        <v>0</v>
      </c>
      <c r="AG394" t="b">
        <v>0</v>
      </c>
      <c r="AH394" t="s">
        <v>175</v>
      </c>
      <c r="AI394" t="b">
        <v>0</v>
      </c>
      <c r="AK394" t="b">
        <v>0</v>
      </c>
      <c r="AL394" s="1"/>
      <c r="AM394" t="s">
        <v>162</v>
      </c>
      <c r="AN394" s="2">
        <v>44296.959062499998</v>
      </c>
      <c r="AP394" s="2">
        <v>43185.702650462961</v>
      </c>
      <c r="AQ394" s="1"/>
      <c r="AS394" t="b">
        <v>0</v>
      </c>
      <c r="AU394" t="s">
        <v>316</v>
      </c>
      <c r="AV394" t="s">
        <v>176</v>
      </c>
      <c r="BB394" t="s">
        <v>1226</v>
      </c>
      <c r="BD394" t="b">
        <v>0</v>
      </c>
      <c r="BH394" t="s">
        <v>260</v>
      </c>
      <c r="BI394" t="s">
        <v>200</v>
      </c>
      <c r="BJ394" t="s">
        <v>196</v>
      </c>
      <c r="BL394" t="s">
        <v>1225</v>
      </c>
      <c r="BM394" t="s">
        <v>202</v>
      </c>
      <c r="BN394" t="s">
        <v>203</v>
      </c>
      <c r="BQ394" t="s">
        <v>204</v>
      </c>
      <c r="BR394" t="b">
        <v>0</v>
      </c>
      <c r="BT394" t="b">
        <v>0</v>
      </c>
      <c r="BW394" t="s">
        <v>97</v>
      </c>
      <c r="BX394" t="b">
        <v>0</v>
      </c>
      <c r="BY394" s="2">
        <v>44376.857569444444</v>
      </c>
      <c r="CB394" t="b">
        <v>0</v>
      </c>
      <c r="CC394" t="b">
        <v>0</v>
      </c>
      <c r="CF394">
        <v>54805</v>
      </c>
      <c r="CH394">
        <v>0</v>
      </c>
      <c r="CI394">
        <v>0</v>
      </c>
      <c r="CJ394">
        <v>0</v>
      </c>
      <c r="CK394">
        <f>YEAR(tbl_Opportunity[[#This Row],[Close Date]])</f>
        <v>2018</v>
      </c>
    </row>
    <row r="395" spans="1:89">
      <c r="A395" t="s">
        <v>1055</v>
      </c>
      <c r="B395" t="b">
        <v>0</v>
      </c>
      <c r="D395" t="b">
        <v>0</v>
      </c>
      <c r="E395" t="s">
        <v>1005</v>
      </c>
      <c r="H395" s="1">
        <v>43147</v>
      </c>
      <c r="I395" t="b">
        <v>1</v>
      </c>
      <c r="J395" t="s">
        <v>111</v>
      </c>
      <c r="L395" t="s">
        <v>1227</v>
      </c>
      <c r="O395" t="s">
        <v>194</v>
      </c>
      <c r="P395" t="b">
        <v>1</v>
      </c>
      <c r="Q395" s="2">
        <v>42548.03701388889</v>
      </c>
      <c r="R395" s="1"/>
      <c r="S395" t="b">
        <v>0</v>
      </c>
      <c r="U395" s="1"/>
      <c r="V395" t="b">
        <v>0</v>
      </c>
      <c r="W395" s="1">
        <v>43101</v>
      </c>
      <c r="X395">
        <v>1</v>
      </c>
      <c r="Y395">
        <v>2018</v>
      </c>
      <c r="Z395" t="s">
        <v>90</v>
      </c>
      <c r="AA395" t="s">
        <v>90</v>
      </c>
      <c r="AB395" t="b">
        <v>0</v>
      </c>
      <c r="AC395" t="b">
        <v>0</v>
      </c>
      <c r="AE395" t="b">
        <v>1</v>
      </c>
      <c r="AF395" t="b">
        <v>0</v>
      </c>
      <c r="AG395" t="b">
        <v>0</v>
      </c>
      <c r="AH395" t="s">
        <v>175</v>
      </c>
      <c r="AI395" t="b">
        <v>0</v>
      </c>
      <c r="AK395" t="b">
        <v>0</v>
      </c>
      <c r="AL395" s="1"/>
      <c r="AM395" t="s">
        <v>162</v>
      </c>
      <c r="AN395" s="2">
        <v>44296.959062499998</v>
      </c>
      <c r="AP395" s="2">
        <v>43174.755416666667</v>
      </c>
      <c r="AQ395" s="1"/>
      <c r="AS395" t="b">
        <v>0</v>
      </c>
      <c r="AU395" t="s">
        <v>196</v>
      </c>
      <c r="AV395" t="s">
        <v>176</v>
      </c>
      <c r="BB395" t="s">
        <v>1228</v>
      </c>
      <c r="BD395" t="b">
        <v>0</v>
      </c>
      <c r="BH395" t="s">
        <v>260</v>
      </c>
      <c r="BI395" t="s">
        <v>200</v>
      </c>
      <c r="BJ395" t="s">
        <v>196</v>
      </c>
      <c r="BL395" t="s">
        <v>1227</v>
      </c>
      <c r="BM395" t="s">
        <v>202</v>
      </c>
      <c r="BN395" t="s">
        <v>203</v>
      </c>
      <c r="BQ395" t="s">
        <v>204</v>
      </c>
      <c r="BR395" t="b">
        <v>0</v>
      </c>
      <c r="BT395" t="b">
        <v>0</v>
      </c>
      <c r="BW395" t="s">
        <v>97</v>
      </c>
      <c r="BX395" t="b">
        <v>0</v>
      </c>
      <c r="BY395" s="2">
        <v>44376.857569444444</v>
      </c>
      <c r="CB395" t="b">
        <v>0</v>
      </c>
      <c r="CC395" t="b">
        <v>0</v>
      </c>
      <c r="CF395">
        <v>54805</v>
      </c>
      <c r="CH395">
        <v>0</v>
      </c>
      <c r="CI395">
        <v>0</v>
      </c>
      <c r="CJ395">
        <v>0</v>
      </c>
      <c r="CK395">
        <f>YEAR(tbl_Opportunity[[#This Row],[Close Date]])</f>
        <v>2018</v>
      </c>
    </row>
    <row r="396" spans="1:89">
      <c r="A396" t="s">
        <v>1202</v>
      </c>
      <c r="B396" t="b">
        <v>0</v>
      </c>
      <c r="D396" t="b">
        <v>0</v>
      </c>
      <c r="E396" t="s">
        <v>1005</v>
      </c>
      <c r="H396" s="1">
        <v>43922</v>
      </c>
      <c r="I396" t="b">
        <v>1</v>
      </c>
      <c r="J396" t="s">
        <v>193</v>
      </c>
      <c r="L396" t="s">
        <v>1229</v>
      </c>
      <c r="O396" t="s">
        <v>194</v>
      </c>
      <c r="P396" t="b">
        <v>1</v>
      </c>
      <c r="Q396" s="2">
        <v>42548.03701388889</v>
      </c>
      <c r="R396" s="1"/>
      <c r="S396" t="b">
        <v>0</v>
      </c>
      <c r="U396" s="1"/>
      <c r="V396" t="b">
        <v>0</v>
      </c>
      <c r="W396" s="1">
        <v>43862</v>
      </c>
      <c r="X396">
        <v>2</v>
      </c>
      <c r="Y396">
        <v>2020</v>
      </c>
      <c r="Z396" t="s">
        <v>90</v>
      </c>
      <c r="AA396" t="s">
        <v>90</v>
      </c>
      <c r="AB396" t="b">
        <v>0</v>
      </c>
      <c r="AC396" t="b">
        <v>0</v>
      </c>
      <c r="AE396" t="b">
        <v>1</v>
      </c>
      <c r="AF396" t="b">
        <v>0</v>
      </c>
      <c r="AG396" t="b">
        <v>0</v>
      </c>
      <c r="AH396" t="s">
        <v>175</v>
      </c>
      <c r="AI396" t="b">
        <v>0</v>
      </c>
      <c r="AK396" t="b">
        <v>0</v>
      </c>
      <c r="AL396" s="1">
        <v>43852</v>
      </c>
      <c r="AM396" t="s">
        <v>162</v>
      </c>
      <c r="AN396" s="2">
        <v>44296.959062499998</v>
      </c>
      <c r="AP396" s="2">
        <v>43874.209710648145</v>
      </c>
      <c r="AQ396" s="1"/>
      <c r="AS396" t="b">
        <v>0</v>
      </c>
      <c r="AU396" t="s">
        <v>247</v>
      </c>
      <c r="AV396" t="s">
        <v>176</v>
      </c>
      <c r="BB396" t="s">
        <v>1230</v>
      </c>
      <c r="BD396" t="b">
        <v>0</v>
      </c>
      <c r="BH396" t="s">
        <v>406</v>
      </c>
      <c r="BI396" t="s">
        <v>200</v>
      </c>
      <c r="BJ396" t="s">
        <v>250</v>
      </c>
      <c r="BL396" t="s">
        <v>1229</v>
      </c>
      <c r="BM396" t="s">
        <v>202</v>
      </c>
      <c r="BN396" t="s">
        <v>203</v>
      </c>
      <c r="BQ396" t="s">
        <v>204</v>
      </c>
      <c r="BR396" t="b">
        <v>0</v>
      </c>
      <c r="BT396" t="b">
        <v>0</v>
      </c>
      <c r="BW396" t="s">
        <v>97</v>
      </c>
      <c r="BX396" t="b">
        <v>0</v>
      </c>
      <c r="BY396" s="2">
        <v>44376.857569444444</v>
      </c>
      <c r="CB396" t="b">
        <v>0</v>
      </c>
      <c r="CC396" t="b">
        <v>0</v>
      </c>
      <c r="CF396">
        <v>54805</v>
      </c>
      <c r="CH396">
        <v>0</v>
      </c>
      <c r="CI396">
        <v>0</v>
      </c>
      <c r="CJ396">
        <v>0</v>
      </c>
      <c r="CK396">
        <f>YEAR(tbl_Opportunity[[#This Row],[Close Date]])</f>
        <v>2020</v>
      </c>
    </row>
    <row r="397" spans="1:89">
      <c r="A397" t="s">
        <v>1055</v>
      </c>
      <c r="B397" t="b">
        <v>0</v>
      </c>
      <c r="D397" t="b">
        <v>0</v>
      </c>
      <c r="E397" t="s">
        <v>1005</v>
      </c>
      <c r="H397" s="1">
        <v>43185</v>
      </c>
      <c r="I397" t="b">
        <v>1</v>
      </c>
      <c r="J397" t="s">
        <v>111</v>
      </c>
      <c r="L397" t="s">
        <v>1231</v>
      </c>
      <c r="O397" t="s">
        <v>194</v>
      </c>
      <c r="P397" t="b">
        <v>1</v>
      </c>
      <c r="Q397" s="2">
        <v>42548.03701388889</v>
      </c>
      <c r="R397" s="1"/>
      <c r="S397" t="b">
        <v>0</v>
      </c>
      <c r="U397" s="1"/>
      <c r="V397" t="b">
        <v>0</v>
      </c>
      <c r="W397" s="1">
        <v>43101</v>
      </c>
      <c r="X397">
        <v>1</v>
      </c>
      <c r="Y397">
        <v>2018</v>
      </c>
      <c r="Z397" t="s">
        <v>90</v>
      </c>
      <c r="AA397" t="s">
        <v>90</v>
      </c>
      <c r="AB397" t="b">
        <v>0</v>
      </c>
      <c r="AC397" t="b">
        <v>0</v>
      </c>
      <c r="AE397" t="b">
        <v>1</v>
      </c>
      <c r="AF397" t="b">
        <v>0</v>
      </c>
      <c r="AG397" t="b">
        <v>0</v>
      </c>
      <c r="AH397" t="s">
        <v>175</v>
      </c>
      <c r="AI397" t="b">
        <v>0</v>
      </c>
      <c r="AK397" t="b">
        <v>0</v>
      </c>
      <c r="AL397" s="1"/>
      <c r="AM397" t="s">
        <v>162</v>
      </c>
      <c r="AN397" s="2">
        <v>44296.959062499998</v>
      </c>
      <c r="AP397" s="2">
        <v>43185.685034722221</v>
      </c>
      <c r="AQ397" s="1"/>
      <c r="AS397" t="b">
        <v>0</v>
      </c>
      <c r="AU397" t="s">
        <v>247</v>
      </c>
      <c r="AV397" t="s">
        <v>176</v>
      </c>
      <c r="BB397" t="s">
        <v>1232</v>
      </c>
      <c r="BD397" t="b">
        <v>0</v>
      </c>
      <c r="BH397" t="s">
        <v>260</v>
      </c>
      <c r="BI397" t="s">
        <v>200</v>
      </c>
      <c r="BJ397" t="s">
        <v>250</v>
      </c>
      <c r="BL397" t="s">
        <v>1231</v>
      </c>
      <c r="BM397" t="s">
        <v>202</v>
      </c>
      <c r="BN397" t="s">
        <v>203</v>
      </c>
      <c r="BQ397" t="s">
        <v>204</v>
      </c>
      <c r="BR397" t="b">
        <v>0</v>
      </c>
      <c r="BT397" t="b">
        <v>0</v>
      </c>
      <c r="BW397" t="s">
        <v>97</v>
      </c>
      <c r="BX397" t="b">
        <v>0</v>
      </c>
      <c r="BY397" s="2">
        <v>44376.857569444444</v>
      </c>
      <c r="CB397" t="b">
        <v>0</v>
      </c>
      <c r="CC397" t="b">
        <v>0</v>
      </c>
      <c r="CF397">
        <v>54805</v>
      </c>
      <c r="CH397">
        <v>0</v>
      </c>
      <c r="CI397">
        <v>0</v>
      </c>
      <c r="CJ397">
        <v>0</v>
      </c>
      <c r="CK397">
        <f>YEAR(tbl_Opportunity[[#This Row],[Close Date]])</f>
        <v>2018</v>
      </c>
    </row>
    <row r="398" spans="1:89">
      <c r="A398" t="s">
        <v>1233</v>
      </c>
      <c r="B398" t="b">
        <v>0</v>
      </c>
      <c r="D398" t="b">
        <v>0</v>
      </c>
      <c r="E398" t="s">
        <v>1005</v>
      </c>
      <c r="H398" s="1">
        <v>44561</v>
      </c>
      <c r="I398" t="b">
        <v>0</v>
      </c>
      <c r="L398" t="s">
        <v>1234</v>
      </c>
      <c r="O398" t="s">
        <v>194</v>
      </c>
      <c r="P398" t="b">
        <v>1</v>
      </c>
      <c r="Q398" s="2">
        <v>42548.059583333335</v>
      </c>
      <c r="R398" s="1"/>
      <c r="S398" t="b">
        <v>0</v>
      </c>
      <c r="U398" s="1"/>
      <c r="V398" t="b">
        <v>0</v>
      </c>
      <c r="W398" s="1">
        <v>44287</v>
      </c>
      <c r="X398">
        <v>4</v>
      </c>
      <c r="Y398">
        <v>2021</v>
      </c>
      <c r="Z398" t="s">
        <v>161</v>
      </c>
      <c r="AA398" t="s">
        <v>161</v>
      </c>
      <c r="AB398" t="b">
        <v>0</v>
      </c>
      <c r="AC398" t="b">
        <v>0</v>
      </c>
      <c r="AE398" t="b">
        <v>1</v>
      </c>
      <c r="AF398" t="b">
        <v>0</v>
      </c>
      <c r="AG398" t="b">
        <v>0</v>
      </c>
      <c r="AH398" t="s">
        <v>175</v>
      </c>
      <c r="AI398" t="b">
        <v>0</v>
      </c>
      <c r="AJ398" t="s">
        <v>211</v>
      </c>
      <c r="AK398" t="b">
        <v>0</v>
      </c>
      <c r="AL398" s="1">
        <v>44068</v>
      </c>
      <c r="AM398" t="s">
        <v>162</v>
      </c>
      <c r="AN398" s="2">
        <v>44348.796666666669</v>
      </c>
      <c r="AP398" s="2">
        <v>43171.557164351849</v>
      </c>
      <c r="AQ398" s="1"/>
      <c r="AS398" t="b">
        <v>0</v>
      </c>
      <c r="AU398" t="s">
        <v>247</v>
      </c>
      <c r="AV398" t="s">
        <v>176</v>
      </c>
      <c r="BB398" t="s">
        <v>1235</v>
      </c>
      <c r="BD398" t="b">
        <v>0</v>
      </c>
      <c r="BH398" t="s">
        <v>215</v>
      </c>
      <c r="BI398" t="s">
        <v>200</v>
      </c>
      <c r="BJ398" t="s">
        <v>250</v>
      </c>
      <c r="BL398" t="s">
        <v>1234</v>
      </c>
      <c r="BM398" t="s">
        <v>202</v>
      </c>
      <c r="BN398" t="s">
        <v>203</v>
      </c>
      <c r="BQ398" t="s">
        <v>204</v>
      </c>
      <c r="BR398" t="b">
        <v>0</v>
      </c>
      <c r="BT398" t="b">
        <v>0</v>
      </c>
      <c r="BW398" t="s">
        <v>313</v>
      </c>
      <c r="BX398" t="b">
        <v>0</v>
      </c>
      <c r="BY398" s="2">
        <v>44376.857569444444</v>
      </c>
      <c r="BZ398" t="s">
        <v>314</v>
      </c>
      <c r="CB398" t="b">
        <v>0</v>
      </c>
      <c r="CC398" t="b">
        <v>0</v>
      </c>
      <c r="CF398">
        <v>50015</v>
      </c>
      <c r="CH398">
        <v>2500.75</v>
      </c>
      <c r="CI398">
        <v>5</v>
      </c>
      <c r="CJ398">
        <v>0</v>
      </c>
      <c r="CK398">
        <f>YEAR(tbl_Opportunity[[#This Row],[Close Date]])</f>
        <v>2021</v>
      </c>
    </row>
    <row r="399" spans="1:89">
      <c r="A399" t="s">
        <v>223</v>
      </c>
      <c r="B399" t="b">
        <v>0</v>
      </c>
      <c r="D399" t="b">
        <v>0</v>
      </c>
      <c r="E399" t="s">
        <v>1005</v>
      </c>
      <c r="H399" s="1">
        <v>42916</v>
      </c>
      <c r="I399" t="b">
        <v>1</v>
      </c>
      <c r="J399" t="s">
        <v>111</v>
      </c>
      <c r="L399" t="s">
        <v>1236</v>
      </c>
      <c r="O399" t="s">
        <v>194</v>
      </c>
      <c r="P399" t="b">
        <v>1</v>
      </c>
      <c r="Q399" s="2">
        <v>42548.059583333335</v>
      </c>
      <c r="R399" s="1"/>
      <c r="S399" t="b">
        <v>0</v>
      </c>
      <c r="U399" s="1"/>
      <c r="V399" t="b">
        <v>0</v>
      </c>
      <c r="W399" s="1">
        <v>42767</v>
      </c>
      <c r="X399">
        <v>2</v>
      </c>
      <c r="Y399">
        <v>2017</v>
      </c>
      <c r="Z399" t="s">
        <v>90</v>
      </c>
      <c r="AA399" t="s">
        <v>90</v>
      </c>
      <c r="AB399" t="b">
        <v>0</v>
      </c>
      <c r="AC399" t="b">
        <v>0</v>
      </c>
      <c r="AE399" t="b">
        <v>1</v>
      </c>
      <c r="AF399" t="b">
        <v>0</v>
      </c>
      <c r="AG399" t="b">
        <v>0</v>
      </c>
      <c r="AH399" t="s">
        <v>175</v>
      </c>
      <c r="AI399" t="b">
        <v>0</v>
      </c>
      <c r="AK399" t="b">
        <v>0</v>
      </c>
      <c r="AL399" s="1"/>
      <c r="AM399" t="s">
        <v>162</v>
      </c>
      <c r="AN399" s="2">
        <v>44296.959062499998</v>
      </c>
      <c r="AP399" s="2">
        <v>43175.738425925927</v>
      </c>
      <c r="AQ399" s="1"/>
      <c r="AS399" t="b">
        <v>0</v>
      </c>
      <c r="AU399" t="s">
        <v>247</v>
      </c>
      <c r="AV399" t="s">
        <v>176</v>
      </c>
      <c r="BB399" t="s">
        <v>1237</v>
      </c>
      <c r="BD399" t="b">
        <v>0</v>
      </c>
      <c r="BH399" t="s">
        <v>215</v>
      </c>
      <c r="BI399" t="s">
        <v>200</v>
      </c>
      <c r="BJ399" t="s">
        <v>250</v>
      </c>
      <c r="BL399" t="s">
        <v>1236</v>
      </c>
      <c r="BM399" t="s">
        <v>202</v>
      </c>
      <c r="BN399" t="s">
        <v>203</v>
      </c>
      <c r="BQ399" t="s">
        <v>204</v>
      </c>
      <c r="BR399" t="b">
        <v>0</v>
      </c>
      <c r="BT399" t="b">
        <v>0</v>
      </c>
      <c r="BW399" t="s">
        <v>97</v>
      </c>
      <c r="BX399" t="b">
        <v>0</v>
      </c>
      <c r="BY399" s="2">
        <v>44376.857569444444</v>
      </c>
      <c r="BZ399" t="s">
        <v>217</v>
      </c>
      <c r="CB399" t="b">
        <v>0</v>
      </c>
      <c r="CC399" t="b">
        <v>0</v>
      </c>
      <c r="CF399">
        <v>54805</v>
      </c>
      <c r="CH399">
        <v>0</v>
      </c>
      <c r="CI399">
        <v>0</v>
      </c>
      <c r="CJ399">
        <v>0</v>
      </c>
      <c r="CK399">
        <f>YEAR(tbl_Opportunity[[#This Row],[Close Date]])</f>
        <v>2017</v>
      </c>
    </row>
    <row r="400" spans="1:89">
      <c r="A400" t="s">
        <v>572</v>
      </c>
      <c r="B400" t="b">
        <v>0</v>
      </c>
      <c r="D400" t="b">
        <v>0</v>
      </c>
      <c r="E400" t="s">
        <v>1005</v>
      </c>
      <c r="H400" s="1">
        <v>43462</v>
      </c>
      <c r="I400" t="b">
        <v>1</v>
      </c>
      <c r="J400" t="s">
        <v>193</v>
      </c>
      <c r="L400" t="s">
        <v>1238</v>
      </c>
      <c r="O400" t="s">
        <v>194</v>
      </c>
      <c r="P400" t="b">
        <v>1</v>
      </c>
      <c r="Q400" s="2">
        <v>42548.059583333335</v>
      </c>
      <c r="R400" s="1"/>
      <c r="S400" t="b">
        <v>0</v>
      </c>
      <c r="U400" s="1"/>
      <c r="V400" t="b">
        <v>0</v>
      </c>
      <c r="W400" s="1">
        <v>43191</v>
      </c>
      <c r="X400">
        <v>4</v>
      </c>
      <c r="Y400">
        <v>2018</v>
      </c>
      <c r="Z400" t="s">
        <v>90</v>
      </c>
      <c r="AA400" t="s">
        <v>90</v>
      </c>
      <c r="AB400" t="b">
        <v>0</v>
      </c>
      <c r="AC400" t="b">
        <v>0</v>
      </c>
      <c r="AE400" t="b">
        <v>1</v>
      </c>
      <c r="AF400" t="b">
        <v>0</v>
      </c>
      <c r="AG400" t="b">
        <v>0</v>
      </c>
      <c r="AH400" t="s">
        <v>175</v>
      </c>
      <c r="AI400" t="b">
        <v>0</v>
      </c>
      <c r="AK400" t="b">
        <v>0</v>
      </c>
      <c r="AL400" s="1">
        <v>43573</v>
      </c>
      <c r="AM400" t="s">
        <v>162</v>
      </c>
      <c r="AN400" s="2">
        <v>44296.959062499998</v>
      </c>
      <c r="AP400" s="2">
        <v>43627.825798611113</v>
      </c>
      <c r="AQ400" s="1"/>
      <c r="AS400" t="b">
        <v>0</v>
      </c>
      <c r="AU400" t="s">
        <v>216</v>
      </c>
      <c r="AV400" t="s">
        <v>176</v>
      </c>
      <c r="BB400" t="s">
        <v>1239</v>
      </c>
      <c r="BD400" t="b">
        <v>0</v>
      </c>
      <c r="BH400" t="s">
        <v>199</v>
      </c>
      <c r="BI400" t="s">
        <v>200</v>
      </c>
      <c r="BJ400" t="s">
        <v>216</v>
      </c>
      <c r="BL400" t="s">
        <v>1238</v>
      </c>
      <c r="BM400" t="s">
        <v>202</v>
      </c>
      <c r="BN400" t="s">
        <v>203</v>
      </c>
      <c r="BQ400" t="s">
        <v>204</v>
      </c>
      <c r="BR400" t="b">
        <v>0</v>
      </c>
      <c r="BT400" t="b">
        <v>0</v>
      </c>
      <c r="BW400" t="s">
        <v>97</v>
      </c>
      <c r="BX400" t="b">
        <v>0</v>
      </c>
      <c r="BY400" s="2">
        <v>44376.857569444444</v>
      </c>
      <c r="CB400" t="b">
        <v>0</v>
      </c>
      <c r="CC400" t="b">
        <v>0</v>
      </c>
      <c r="CF400">
        <v>54805</v>
      </c>
      <c r="CH400">
        <v>0</v>
      </c>
      <c r="CI400">
        <v>0</v>
      </c>
      <c r="CJ400">
        <v>0</v>
      </c>
      <c r="CK400">
        <f>YEAR(tbl_Opportunity[[#This Row],[Close Date]])</f>
        <v>2018</v>
      </c>
    </row>
    <row r="401" spans="1:89">
      <c r="A401" t="s">
        <v>1240</v>
      </c>
      <c r="B401" t="b">
        <v>0</v>
      </c>
      <c r="D401" t="b">
        <v>0</v>
      </c>
      <c r="E401" t="s">
        <v>1005</v>
      </c>
      <c r="H401" s="1">
        <v>44589</v>
      </c>
      <c r="I401" t="b">
        <v>0</v>
      </c>
      <c r="L401" t="s">
        <v>1241</v>
      </c>
      <c r="O401" t="s">
        <v>194</v>
      </c>
      <c r="P401" t="b">
        <v>1</v>
      </c>
      <c r="Q401" s="2">
        <v>42548.059583333335</v>
      </c>
      <c r="R401" s="1"/>
      <c r="S401" t="b">
        <v>0</v>
      </c>
      <c r="U401" s="1"/>
      <c r="V401" t="b">
        <v>0</v>
      </c>
      <c r="W401" s="1">
        <v>44562</v>
      </c>
      <c r="X401">
        <v>1</v>
      </c>
      <c r="Y401">
        <v>2022</v>
      </c>
      <c r="Z401" t="s">
        <v>161</v>
      </c>
      <c r="AA401" t="s">
        <v>161</v>
      </c>
      <c r="AB401" t="b">
        <v>0</v>
      </c>
      <c r="AC401" t="b">
        <v>0</v>
      </c>
      <c r="AE401" t="b">
        <v>1</v>
      </c>
      <c r="AF401" t="b">
        <v>0</v>
      </c>
      <c r="AG401" t="b">
        <v>0</v>
      </c>
      <c r="AH401" t="s">
        <v>175</v>
      </c>
      <c r="AI401" t="b">
        <v>0</v>
      </c>
      <c r="AJ401" t="s">
        <v>211</v>
      </c>
      <c r="AK401" t="b">
        <v>0</v>
      </c>
      <c r="AL401" s="1">
        <v>44322</v>
      </c>
      <c r="AM401" t="s">
        <v>1053</v>
      </c>
      <c r="AN401" s="2">
        <v>44372.848287037035</v>
      </c>
      <c r="AP401" s="2">
        <v>43920.599374999998</v>
      </c>
      <c r="AQ401" s="1"/>
      <c r="AS401" t="b">
        <v>0</v>
      </c>
      <c r="AV401" t="s">
        <v>176</v>
      </c>
      <c r="BB401" t="s">
        <v>1242</v>
      </c>
      <c r="BD401" t="b">
        <v>0</v>
      </c>
      <c r="BH401" t="s">
        <v>1053</v>
      </c>
      <c r="BI401" t="s">
        <v>1243</v>
      </c>
      <c r="BJ401" t="s">
        <v>105</v>
      </c>
      <c r="BL401" t="s">
        <v>1241</v>
      </c>
      <c r="BM401" t="s">
        <v>202</v>
      </c>
      <c r="BN401" t="s">
        <v>203</v>
      </c>
      <c r="BQ401" t="s">
        <v>204</v>
      </c>
      <c r="BR401" t="b">
        <v>0</v>
      </c>
      <c r="BT401" t="b">
        <v>0</v>
      </c>
      <c r="BW401" t="s">
        <v>313</v>
      </c>
      <c r="BX401" t="b">
        <v>0</v>
      </c>
      <c r="BY401" s="2">
        <v>44376.857569444444</v>
      </c>
      <c r="BZ401" t="s">
        <v>377</v>
      </c>
      <c r="CB401" t="b">
        <v>0</v>
      </c>
      <c r="CC401" t="b">
        <v>0</v>
      </c>
      <c r="CD401">
        <v>0</v>
      </c>
      <c r="CE401">
        <v>0</v>
      </c>
      <c r="CF401">
        <v>93780</v>
      </c>
      <c r="CH401">
        <v>4689</v>
      </c>
      <c r="CI401">
        <v>5</v>
      </c>
      <c r="CJ401">
        <v>0</v>
      </c>
      <c r="CK401">
        <f>YEAR(tbl_Opportunity[[#This Row],[Close Date]])</f>
        <v>2022</v>
      </c>
    </row>
    <row r="402" spans="1:89">
      <c r="A402" t="s">
        <v>1244</v>
      </c>
      <c r="B402" t="b">
        <v>0</v>
      </c>
      <c r="D402" t="b">
        <v>0</v>
      </c>
      <c r="E402" t="s">
        <v>1005</v>
      </c>
      <c r="H402" s="1">
        <v>43891</v>
      </c>
      <c r="I402" t="b">
        <v>1</v>
      </c>
      <c r="J402" t="s">
        <v>193</v>
      </c>
      <c r="L402" t="s">
        <v>1245</v>
      </c>
      <c r="O402" t="s">
        <v>194</v>
      </c>
      <c r="P402" t="b">
        <v>1</v>
      </c>
      <c r="Q402" s="2">
        <v>42548.059583333335</v>
      </c>
      <c r="R402" s="1"/>
      <c r="S402" t="b">
        <v>0</v>
      </c>
      <c r="U402" s="1"/>
      <c r="V402" t="b">
        <v>0</v>
      </c>
      <c r="W402" s="1">
        <v>43831</v>
      </c>
      <c r="X402">
        <v>1</v>
      </c>
      <c r="Y402">
        <v>2020</v>
      </c>
      <c r="Z402" t="s">
        <v>90</v>
      </c>
      <c r="AA402" t="s">
        <v>90</v>
      </c>
      <c r="AB402" t="b">
        <v>0</v>
      </c>
      <c r="AC402" t="b">
        <v>0</v>
      </c>
      <c r="AE402" t="b">
        <v>0</v>
      </c>
      <c r="AF402" t="b">
        <v>0</v>
      </c>
      <c r="AG402" t="b">
        <v>0</v>
      </c>
      <c r="AH402" t="s">
        <v>179</v>
      </c>
      <c r="AI402" t="b">
        <v>0</v>
      </c>
      <c r="AK402" t="b">
        <v>0</v>
      </c>
      <c r="AL402" s="1">
        <v>43865</v>
      </c>
      <c r="AM402" t="s">
        <v>162</v>
      </c>
      <c r="AN402" s="2">
        <v>44296.959062499998</v>
      </c>
      <c r="AP402" s="2">
        <v>43865.72111111111</v>
      </c>
      <c r="AQ402" s="1"/>
      <c r="AS402" t="b">
        <v>0</v>
      </c>
      <c r="AU402" t="s">
        <v>216</v>
      </c>
      <c r="AV402" t="s">
        <v>176</v>
      </c>
      <c r="BB402" t="s">
        <v>1246</v>
      </c>
      <c r="BD402" t="b">
        <v>0</v>
      </c>
      <c r="BH402" t="s">
        <v>406</v>
      </c>
      <c r="BJ402" t="s">
        <v>216</v>
      </c>
      <c r="BL402" t="s">
        <v>1245</v>
      </c>
      <c r="BM402" t="s">
        <v>202</v>
      </c>
      <c r="BN402" t="s">
        <v>203</v>
      </c>
      <c r="BQ402" t="s">
        <v>204</v>
      </c>
      <c r="BR402" t="b">
        <v>0</v>
      </c>
      <c r="BT402" t="b">
        <v>0</v>
      </c>
      <c r="BW402" t="s">
        <v>97</v>
      </c>
      <c r="BX402" t="b">
        <v>0</v>
      </c>
      <c r="BY402" s="2">
        <v>44376.857569444444</v>
      </c>
      <c r="CB402" t="b">
        <v>0</v>
      </c>
      <c r="CC402" t="b">
        <v>0</v>
      </c>
      <c r="CI402">
        <v>0</v>
      </c>
      <c r="CJ402">
        <v>0</v>
      </c>
      <c r="CK402">
        <f>YEAR(tbl_Opportunity[[#This Row],[Close Date]])</f>
        <v>2020</v>
      </c>
    </row>
    <row r="403" spans="1:89">
      <c r="A403" t="s">
        <v>1247</v>
      </c>
      <c r="B403" t="b">
        <v>0</v>
      </c>
      <c r="D403" t="b">
        <v>0</v>
      </c>
      <c r="E403" t="s">
        <v>1005</v>
      </c>
      <c r="H403" s="1">
        <v>43455</v>
      </c>
      <c r="I403" t="b">
        <v>1</v>
      </c>
      <c r="J403" t="s">
        <v>193</v>
      </c>
      <c r="L403" t="s">
        <v>1248</v>
      </c>
      <c r="O403" t="s">
        <v>194</v>
      </c>
      <c r="P403" t="b">
        <v>1</v>
      </c>
      <c r="Q403" s="2">
        <v>42548.059583333335</v>
      </c>
      <c r="R403" s="1"/>
      <c r="S403" t="b">
        <v>0</v>
      </c>
      <c r="U403" s="1"/>
      <c r="V403" t="b">
        <v>0</v>
      </c>
      <c r="W403" s="1">
        <v>43191</v>
      </c>
      <c r="X403">
        <v>4</v>
      </c>
      <c r="Y403">
        <v>2018</v>
      </c>
      <c r="Z403" t="s">
        <v>90</v>
      </c>
      <c r="AA403" t="s">
        <v>90</v>
      </c>
      <c r="AB403" t="b">
        <v>0</v>
      </c>
      <c r="AC403" t="b">
        <v>0</v>
      </c>
      <c r="AE403" t="b">
        <v>1</v>
      </c>
      <c r="AF403" t="b">
        <v>0</v>
      </c>
      <c r="AG403" t="b">
        <v>0</v>
      </c>
      <c r="AH403" t="s">
        <v>179</v>
      </c>
      <c r="AI403" t="b">
        <v>0</v>
      </c>
      <c r="AK403" t="b">
        <v>0</v>
      </c>
      <c r="AL403" s="1">
        <v>43597</v>
      </c>
      <c r="AM403" t="s">
        <v>162</v>
      </c>
      <c r="AN403" s="2">
        <v>44296.959062499998</v>
      </c>
      <c r="AP403" s="2">
        <v>43627.78466435185</v>
      </c>
      <c r="AQ403" s="1"/>
      <c r="AS403" t="b">
        <v>0</v>
      </c>
      <c r="AU403" t="s">
        <v>247</v>
      </c>
      <c r="AV403" t="s">
        <v>176</v>
      </c>
      <c r="BB403" t="s">
        <v>1249</v>
      </c>
      <c r="BD403" t="b">
        <v>0</v>
      </c>
      <c r="BH403" t="s">
        <v>199</v>
      </c>
      <c r="BI403" t="s">
        <v>200</v>
      </c>
      <c r="BJ403" t="s">
        <v>250</v>
      </c>
      <c r="BL403" t="s">
        <v>1248</v>
      </c>
      <c r="BM403" t="s">
        <v>202</v>
      </c>
      <c r="BN403" t="s">
        <v>203</v>
      </c>
      <c r="BQ403" t="s">
        <v>204</v>
      </c>
      <c r="BR403" t="b">
        <v>0</v>
      </c>
      <c r="BT403" t="b">
        <v>0</v>
      </c>
      <c r="BW403" t="s">
        <v>97</v>
      </c>
      <c r="BX403" t="b">
        <v>0</v>
      </c>
      <c r="BY403" s="2">
        <v>44376.857569444444</v>
      </c>
      <c r="CB403" t="b">
        <v>0</v>
      </c>
      <c r="CC403" t="b">
        <v>0</v>
      </c>
      <c r="CF403">
        <v>54805</v>
      </c>
      <c r="CH403">
        <v>0</v>
      </c>
      <c r="CI403">
        <v>0</v>
      </c>
      <c r="CJ403">
        <v>0</v>
      </c>
      <c r="CK403">
        <f>YEAR(tbl_Opportunity[[#This Row],[Close Date]])</f>
        <v>2018</v>
      </c>
    </row>
    <row r="404" spans="1:89">
      <c r="A404" t="s">
        <v>1250</v>
      </c>
      <c r="B404" t="b">
        <v>0</v>
      </c>
      <c r="D404" t="b">
        <v>0</v>
      </c>
      <c r="E404" t="s">
        <v>1005</v>
      </c>
      <c r="H404" s="1">
        <v>43891</v>
      </c>
      <c r="I404" t="b">
        <v>1</v>
      </c>
      <c r="J404" t="s">
        <v>193</v>
      </c>
      <c r="L404" t="s">
        <v>1251</v>
      </c>
      <c r="O404" t="s">
        <v>194</v>
      </c>
      <c r="P404" t="b">
        <v>1</v>
      </c>
      <c r="Q404" s="2">
        <v>42548.059583333335</v>
      </c>
      <c r="R404" s="1"/>
      <c r="S404" t="b">
        <v>0</v>
      </c>
      <c r="U404" s="1"/>
      <c r="V404" t="b">
        <v>0</v>
      </c>
      <c r="W404" s="1">
        <v>43831</v>
      </c>
      <c r="X404">
        <v>1</v>
      </c>
      <c r="Y404">
        <v>2020</v>
      </c>
      <c r="Z404" t="s">
        <v>90</v>
      </c>
      <c r="AA404" t="s">
        <v>90</v>
      </c>
      <c r="AB404" t="b">
        <v>0</v>
      </c>
      <c r="AC404" t="b">
        <v>0</v>
      </c>
      <c r="AE404" t="b">
        <v>1</v>
      </c>
      <c r="AF404" t="b">
        <v>0</v>
      </c>
      <c r="AG404" t="b">
        <v>0</v>
      </c>
      <c r="AH404" t="s">
        <v>179</v>
      </c>
      <c r="AI404" t="b">
        <v>0</v>
      </c>
      <c r="AK404" t="b">
        <v>0</v>
      </c>
      <c r="AL404" s="1">
        <v>43612</v>
      </c>
      <c r="AM404" t="s">
        <v>162</v>
      </c>
      <c r="AN404" s="2">
        <v>44296.959062499998</v>
      </c>
      <c r="AP404" s="2">
        <v>43852.659837962965</v>
      </c>
      <c r="AQ404" s="1"/>
      <c r="AS404" t="b">
        <v>0</v>
      </c>
      <c r="AU404" t="s">
        <v>247</v>
      </c>
      <c r="AV404" t="s">
        <v>176</v>
      </c>
      <c r="BB404" t="s">
        <v>1252</v>
      </c>
      <c r="BD404" t="b">
        <v>0</v>
      </c>
      <c r="BH404" t="s">
        <v>406</v>
      </c>
      <c r="BI404" t="s">
        <v>200</v>
      </c>
      <c r="BJ404" t="s">
        <v>250</v>
      </c>
      <c r="BL404" t="s">
        <v>1251</v>
      </c>
      <c r="BM404" t="s">
        <v>202</v>
      </c>
      <c r="BN404" t="s">
        <v>203</v>
      </c>
      <c r="BQ404" t="s">
        <v>204</v>
      </c>
      <c r="BR404" t="b">
        <v>0</v>
      </c>
      <c r="BT404" t="b">
        <v>0</v>
      </c>
      <c r="BW404" t="s">
        <v>97</v>
      </c>
      <c r="BX404" t="b">
        <v>0</v>
      </c>
      <c r="BY404" s="2">
        <v>44376.857569444444</v>
      </c>
      <c r="CB404" t="b">
        <v>0</v>
      </c>
      <c r="CC404" t="b">
        <v>0</v>
      </c>
      <c r="CF404">
        <v>54805</v>
      </c>
      <c r="CH404">
        <v>0</v>
      </c>
      <c r="CI404">
        <v>0</v>
      </c>
      <c r="CJ404">
        <v>0</v>
      </c>
      <c r="CK404">
        <f>YEAR(tbl_Opportunity[[#This Row],[Close Date]])</f>
        <v>2020</v>
      </c>
    </row>
    <row r="405" spans="1:89">
      <c r="A405" t="s">
        <v>1159</v>
      </c>
      <c r="B405" t="b">
        <v>0</v>
      </c>
      <c r="D405" t="b">
        <v>0</v>
      </c>
      <c r="E405" t="s">
        <v>1005</v>
      </c>
      <c r="H405" s="1">
        <v>43185</v>
      </c>
      <c r="I405" t="b">
        <v>1</v>
      </c>
      <c r="J405" t="s">
        <v>193</v>
      </c>
      <c r="L405" t="s">
        <v>1253</v>
      </c>
      <c r="O405" t="s">
        <v>194</v>
      </c>
      <c r="P405" t="b">
        <v>1</v>
      </c>
      <c r="Q405" s="2">
        <v>42548.059583333335</v>
      </c>
      <c r="R405" s="1"/>
      <c r="S405" t="b">
        <v>0</v>
      </c>
      <c r="U405" s="1"/>
      <c r="V405" t="b">
        <v>0</v>
      </c>
      <c r="W405" s="1">
        <v>43101</v>
      </c>
      <c r="X405">
        <v>1</v>
      </c>
      <c r="Y405">
        <v>2018</v>
      </c>
      <c r="Z405" t="s">
        <v>90</v>
      </c>
      <c r="AA405" t="s">
        <v>90</v>
      </c>
      <c r="AB405" t="b">
        <v>0</v>
      </c>
      <c r="AC405" t="b">
        <v>0</v>
      </c>
      <c r="AE405" t="b">
        <v>1</v>
      </c>
      <c r="AF405" t="b">
        <v>0</v>
      </c>
      <c r="AG405" t="b">
        <v>0</v>
      </c>
      <c r="AH405" t="s">
        <v>185</v>
      </c>
      <c r="AI405" t="b">
        <v>0</v>
      </c>
      <c r="AK405" t="b">
        <v>0</v>
      </c>
      <c r="AL405" s="1"/>
      <c r="AM405" t="s">
        <v>162</v>
      </c>
      <c r="AN405" s="2">
        <v>44296.959062499998</v>
      </c>
      <c r="AP405" s="2">
        <v>43185.707106481481</v>
      </c>
      <c r="AQ405" s="1"/>
      <c r="AS405" t="b">
        <v>0</v>
      </c>
      <c r="AU405" t="s">
        <v>1254</v>
      </c>
      <c r="AV405" t="s">
        <v>176</v>
      </c>
      <c r="BB405" t="s">
        <v>1255</v>
      </c>
      <c r="BD405" t="b">
        <v>0</v>
      </c>
      <c r="BH405" t="s">
        <v>260</v>
      </c>
      <c r="BI405" t="s">
        <v>200</v>
      </c>
      <c r="BJ405" t="s">
        <v>250</v>
      </c>
      <c r="BL405" t="s">
        <v>1253</v>
      </c>
      <c r="BM405" t="s">
        <v>202</v>
      </c>
      <c r="BN405" t="s">
        <v>203</v>
      </c>
      <c r="BQ405" t="s">
        <v>204</v>
      </c>
      <c r="BR405" t="b">
        <v>0</v>
      </c>
      <c r="BT405" t="b">
        <v>0</v>
      </c>
      <c r="BW405" t="s">
        <v>97</v>
      </c>
      <c r="BX405" t="b">
        <v>0</v>
      </c>
      <c r="BY405" s="2">
        <v>44376.857569444444</v>
      </c>
      <c r="CB405" t="b">
        <v>0</v>
      </c>
      <c r="CC405" t="b">
        <v>0</v>
      </c>
      <c r="CF405">
        <v>54805</v>
      </c>
      <c r="CH405">
        <v>0</v>
      </c>
      <c r="CI405">
        <v>0</v>
      </c>
      <c r="CJ405">
        <v>0</v>
      </c>
      <c r="CK405">
        <f>YEAR(tbl_Opportunity[[#This Row],[Close Date]])</f>
        <v>2018</v>
      </c>
    </row>
    <row r="406" spans="1:89">
      <c r="A406" t="s">
        <v>1256</v>
      </c>
      <c r="B406" t="b">
        <v>0</v>
      </c>
      <c r="D406" t="b">
        <v>0</v>
      </c>
      <c r="E406" t="s">
        <v>1005</v>
      </c>
      <c r="H406" s="1">
        <v>44561</v>
      </c>
      <c r="I406" t="b">
        <v>0</v>
      </c>
      <c r="L406" t="s">
        <v>1257</v>
      </c>
      <c r="M406" t="s">
        <v>1258</v>
      </c>
      <c r="N406" t="s">
        <v>345</v>
      </c>
      <c r="O406" t="s">
        <v>194</v>
      </c>
      <c r="P406" t="b">
        <v>1</v>
      </c>
      <c r="Q406" s="2">
        <v>42548.059583333335</v>
      </c>
      <c r="R406" s="1"/>
      <c r="S406" t="b">
        <v>0</v>
      </c>
      <c r="U406" s="1"/>
      <c r="V406" t="b">
        <v>0</v>
      </c>
      <c r="W406" s="1">
        <v>44287</v>
      </c>
      <c r="X406">
        <v>4</v>
      </c>
      <c r="Y406">
        <v>2021</v>
      </c>
      <c r="Z406" t="s">
        <v>161</v>
      </c>
      <c r="AA406" t="s">
        <v>161</v>
      </c>
      <c r="AB406" t="b">
        <v>0</v>
      </c>
      <c r="AC406" t="b">
        <v>0</v>
      </c>
      <c r="AE406" t="b">
        <v>1</v>
      </c>
      <c r="AF406" t="b">
        <v>1</v>
      </c>
      <c r="AG406" t="b">
        <v>1</v>
      </c>
      <c r="AH406" t="s">
        <v>185</v>
      </c>
      <c r="AI406" t="b">
        <v>0</v>
      </c>
      <c r="AJ406" t="s">
        <v>462</v>
      </c>
      <c r="AK406" t="b">
        <v>0</v>
      </c>
      <c r="AL406" s="1">
        <v>44333</v>
      </c>
      <c r="AM406" t="s">
        <v>215</v>
      </c>
      <c r="AN406" s="2">
        <v>44371.642384259256</v>
      </c>
      <c r="AP406" s="2">
        <v>44027.743009259262</v>
      </c>
      <c r="AQ406" s="1"/>
      <c r="AS406" t="b">
        <v>0</v>
      </c>
      <c r="AU406" t="s">
        <v>247</v>
      </c>
      <c r="AV406" t="s">
        <v>176</v>
      </c>
      <c r="AY406" t="s">
        <v>236</v>
      </c>
      <c r="AZ406" t="s">
        <v>435</v>
      </c>
      <c r="BB406" t="s">
        <v>1259</v>
      </c>
      <c r="BD406" t="b">
        <v>0</v>
      </c>
      <c r="BH406" t="s">
        <v>215</v>
      </c>
      <c r="BI406" t="s">
        <v>549</v>
      </c>
      <c r="BJ406" t="s">
        <v>250</v>
      </c>
      <c r="BL406" t="s">
        <v>1257</v>
      </c>
      <c r="BM406" t="s">
        <v>202</v>
      </c>
      <c r="BN406" t="s">
        <v>203</v>
      </c>
      <c r="BO406" t="s">
        <v>1260</v>
      </c>
      <c r="BQ406" t="s">
        <v>204</v>
      </c>
      <c r="BR406" t="b">
        <v>0</v>
      </c>
      <c r="BT406" t="b">
        <v>0</v>
      </c>
      <c r="BW406" t="s">
        <v>313</v>
      </c>
      <c r="BX406" t="b">
        <v>1</v>
      </c>
      <c r="BY406" s="2">
        <v>44376.857569444444</v>
      </c>
      <c r="BZ406" t="s">
        <v>314</v>
      </c>
      <c r="CB406" t="b">
        <v>1</v>
      </c>
      <c r="CC406" t="b">
        <v>0</v>
      </c>
      <c r="CD406">
        <v>0</v>
      </c>
      <c r="CE406">
        <v>0</v>
      </c>
      <c r="CF406">
        <v>72900</v>
      </c>
      <c r="CH406">
        <v>3645</v>
      </c>
      <c r="CI406">
        <v>5</v>
      </c>
      <c r="CJ406">
        <v>0</v>
      </c>
      <c r="CK406">
        <f>YEAR(tbl_Opportunity[[#This Row],[Close Date]])</f>
        <v>2021</v>
      </c>
    </row>
    <row r="407" spans="1:89">
      <c r="A407" t="s">
        <v>1261</v>
      </c>
      <c r="B407" t="b">
        <v>0</v>
      </c>
      <c r="D407" t="b">
        <v>0</v>
      </c>
      <c r="E407" t="s">
        <v>1005</v>
      </c>
      <c r="H407" s="1">
        <v>43007</v>
      </c>
      <c r="I407" t="b">
        <v>1</v>
      </c>
      <c r="J407" t="s">
        <v>105</v>
      </c>
      <c r="L407" t="s">
        <v>1262</v>
      </c>
      <c r="O407" t="s">
        <v>194</v>
      </c>
      <c r="P407" t="b">
        <v>1</v>
      </c>
      <c r="Q407" s="2">
        <v>42548.059583333335</v>
      </c>
      <c r="R407" s="1"/>
      <c r="S407" t="b">
        <v>0</v>
      </c>
      <c r="U407" s="1"/>
      <c r="V407" t="b">
        <v>0</v>
      </c>
      <c r="W407" s="1">
        <v>42795</v>
      </c>
      <c r="X407">
        <v>3</v>
      </c>
      <c r="Y407">
        <v>2017</v>
      </c>
      <c r="Z407" t="s">
        <v>90</v>
      </c>
      <c r="AA407" t="s">
        <v>90</v>
      </c>
      <c r="AB407" t="b">
        <v>0</v>
      </c>
      <c r="AC407" t="b">
        <v>0</v>
      </c>
      <c r="AE407" t="b">
        <v>0</v>
      </c>
      <c r="AF407" t="b">
        <v>0</v>
      </c>
      <c r="AG407" t="b">
        <v>0</v>
      </c>
      <c r="AH407" t="s">
        <v>185</v>
      </c>
      <c r="AI407" t="b">
        <v>0</v>
      </c>
      <c r="AJ407" t="s">
        <v>211</v>
      </c>
      <c r="AK407" t="b">
        <v>0</v>
      </c>
      <c r="AL407" s="1">
        <v>42836</v>
      </c>
      <c r="AM407" t="s">
        <v>162</v>
      </c>
      <c r="AN407" s="2">
        <v>44296.959062499998</v>
      </c>
      <c r="AP407" s="2">
        <v>43584.013807870368</v>
      </c>
      <c r="AQ407" s="1"/>
      <c r="AS407" t="b">
        <v>0</v>
      </c>
      <c r="AU407" t="s">
        <v>216</v>
      </c>
      <c r="AV407" t="s">
        <v>176</v>
      </c>
      <c r="BB407" t="s">
        <v>1263</v>
      </c>
      <c r="BD407" t="b">
        <v>0</v>
      </c>
      <c r="BE407" t="s">
        <v>1264</v>
      </c>
      <c r="BH407" t="s">
        <v>215</v>
      </c>
      <c r="BJ407" t="s">
        <v>216</v>
      </c>
      <c r="BL407" t="s">
        <v>1262</v>
      </c>
      <c r="BM407" t="s">
        <v>202</v>
      </c>
      <c r="BN407" t="s">
        <v>203</v>
      </c>
      <c r="BQ407" t="s">
        <v>204</v>
      </c>
      <c r="BR407" t="b">
        <v>0</v>
      </c>
      <c r="BT407" t="b">
        <v>0</v>
      </c>
      <c r="BW407" t="s">
        <v>97</v>
      </c>
      <c r="BX407" t="b">
        <v>0</v>
      </c>
      <c r="BY407" s="2">
        <v>44376.857569444444</v>
      </c>
      <c r="BZ407" t="s">
        <v>217</v>
      </c>
      <c r="CB407" t="b">
        <v>0</v>
      </c>
      <c r="CC407" t="b">
        <v>0</v>
      </c>
      <c r="CI407">
        <v>0</v>
      </c>
      <c r="CJ407">
        <v>0</v>
      </c>
      <c r="CK407">
        <f>YEAR(tbl_Opportunity[[#This Row],[Close Date]])</f>
        <v>2017</v>
      </c>
    </row>
    <row r="408" spans="1:89">
      <c r="A408" t="s">
        <v>432</v>
      </c>
      <c r="B408" t="b">
        <v>0</v>
      </c>
      <c r="D408" t="b">
        <v>0</v>
      </c>
      <c r="E408" t="s">
        <v>1005</v>
      </c>
      <c r="H408" s="1">
        <v>44104</v>
      </c>
      <c r="I408" t="b">
        <v>1</v>
      </c>
      <c r="J408" t="s">
        <v>193</v>
      </c>
      <c r="L408" t="s">
        <v>1265</v>
      </c>
      <c r="O408" t="s">
        <v>194</v>
      </c>
      <c r="P408" t="b">
        <v>1</v>
      </c>
      <c r="Q408" s="2">
        <v>42548.059583333335</v>
      </c>
      <c r="R408" s="1"/>
      <c r="S408" t="b">
        <v>0</v>
      </c>
      <c r="U408" s="1"/>
      <c r="V408" t="b">
        <v>0</v>
      </c>
      <c r="W408" s="1">
        <v>43891</v>
      </c>
      <c r="X408">
        <v>3</v>
      </c>
      <c r="Y408">
        <v>2020</v>
      </c>
      <c r="Z408" t="s">
        <v>90</v>
      </c>
      <c r="AA408" t="s">
        <v>90</v>
      </c>
      <c r="AB408" t="b">
        <v>0</v>
      </c>
      <c r="AC408" t="b">
        <v>0</v>
      </c>
      <c r="AE408" t="b">
        <v>1</v>
      </c>
      <c r="AF408" t="b">
        <v>0</v>
      </c>
      <c r="AG408" t="b">
        <v>0</v>
      </c>
      <c r="AH408" t="s">
        <v>185</v>
      </c>
      <c r="AI408" t="b">
        <v>0</v>
      </c>
      <c r="AJ408" t="s">
        <v>211</v>
      </c>
      <c r="AK408" t="b">
        <v>0</v>
      </c>
      <c r="AL408" s="1"/>
      <c r="AM408" t="s">
        <v>162</v>
      </c>
      <c r="AN408" s="2">
        <v>44296.959062499998</v>
      </c>
      <c r="AP408" s="2">
        <v>43969.428460648145</v>
      </c>
      <c r="AQ408" s="1"/>
      <c r="AS408" t="b">
        <v>0</v>
      </c>
      <c r="AU408" t="s">
        <v>316</v>
      </c>
      <c r="AV408" t="s">
        <v>176</v>
      </c>
      <c r="BB408" t="s">
        <v>1266</v>
      </c>
      <c r="BD408" t="b">
        <v>0</v>
      </c>
      <c r="BH408" t="s">
        <v>215</v>
      </c>
      <c r="BI408" t="s">
        <v>200</v>
      </c>
      <c r="BJ408" t="s">
        <v>196</v>
      </c>
      <c r="BL408" t="s">
        <v>1265</v>
      </c>
      <c r="BM408" t="s">
        <v>202</v>
      </c>
      <c r="BN408" t="s">
        <v>203</v>
      </c>
      <c r="BQ408" t="s">
        <v>204</v>
      </c>
      <c r="BR408" t="b">
        <v>0</v>
      </c>
      <c r="BT408" t="b">
        <v>0</v>
      </c>
      <c r="BW408" t="s">
        <v>97</v>
      </c>
      <c r="BX408" t="b">
        <v>0</v>
      </c>
      <c r="BY408" s="2">
        <v>44376.857569444444</v>
      </c>
      <c r="BZ408" t="s">
        <v>217</v>
      </c>
      <c r="CB408" t="b">
        <v>0</v>
      </c>
      <c r="CC408" t="b">
        <v>0</v>
      </c>
      <c r="CF408">
        <v>54805</v>
      </c>
      <c r="CH408">
        <v>0</v>
      </c>
      <c r="CI408">
        <v>0</v>
      </c>
      <c r="CJ408">
        <v>0</v>
      </c>
      <c r="CK408">
        <f>YEAR(tbl_Opportunity[[#This Row],[Close Date]])</f>
        <v>2020</v>
      </c>
    </row>
    <row r="409" spans="1:89">
      <c r="A409" t="s">
        <v>1267</v>
      </c>
      <c r="B409" t="b">
        <v>0</v>
      </c>
      <c r="D409" t="b">
        <v>0</v>
      </c>
      <c r="E409" t="s">
        <v>1005</v>
      </c>
      <c r="H409" s="1">
        <v>43922</v>
      </c>
      <c r="I409" t="b">
        <v>1</v>
      </c>
      <c r="J409" t="s">
        <v>193</v>
      </c>
      <c r="L409" t="s">
        <v>1268</v>
      </c>
      <c r="O409" t="s">
        <v>194</v>
      </c>
      <c r="P409" t="b">
        <v>1</v>
      </c>
      <c r="Q409" s="2">
        <v>42548.059583333335</v>
      </c>
      <c r="R409" s="1"/>
      <c r="S409" t="b">
        <v>0</v>
      </c>
      <c r="U409" s="1"/>
      <c r="V409" t="b">
        <v>0</v>
      </c>
      <c r="W409" s="1">
        <v>43862</v>
      </c>
      <c r="X409">
        <v>2</v>
      </c>
      <c r="Y409">
        <v>2020</v>
      </c>
      <c r="Z409" t="s">
        <v>90</v>
      </c>
      <c r="AA409" t="s">
        <v>90</v>
      </c>
      <c r="AB409" t="b">
        <v>0</v>
      </c>
      <c r="AC409" t="b">
        <v>0</v>
      </c>
      <c r="AE409" t="b">
        <v>0</v>
      </c>
      <c r="AF409" t="b">
        <v>0</v>
      </c>
      <c r="AG409" t="b">
        <v>0</v>
      </c>
      <c r="AH409" t="s">
        <v>185</v>
      </c>
      <c r="AI409" t="b">
        <v>0</v>
      </c>
      <c r="AK409" t="b">
        <v>0</v>
      </c>
      <c r="AL409" s="1"/>
      <c r="AM409" t="s">
        <v>162</v>
      </c>
      <c r="AN409" s="2">
        <v>44296.959062499998</v>
      </c>
      <c r="AP409" s="2">
        <v>43874.21125</v>
      </c>
      <c r="AQ409" s="1"/>
      <c r="AS409" t="b">
        <v>0</v>
      </c>
      <c r="AU409" t="s">
        <v>196</v>
      </c>
      <c r="AV409" t="s">
        <v>176</v>
      </c>
      <c r="BB409" t="s">
        <v>1269</v>
      </c>
      <c r="BD409" t="b">
        <v>0</v>
      </c>
      <c r="BH409" t="s">
        <v>406</v>
      </c>
      <c r="BJ409" t="s">
        <v>196</v>
      </c>
      <c r="BL409" t="s">
        <v>1268</v>
      </c>
      <c r="BM409" t="s">
        <v>202</v>
      </c>
      <c r="BN409" t="s">
        <v>203</v>
      </c>
      <c r="BQ409" t="s">
        <v>204</v>
      </c>
      <c r="BR409" t="b">
        <v>0</v>
      </c>
      <c r="BT409" t="b">
        <v>0</v>
      </c>
      <c r="BW409" t="s">
        <v>97</v>
      </c>
      <c r="BX409" t="b">
        <v>0</v>
      </c>
      <c r="BY409" s="2">
        <v>44376.857569444444</v>
      </c>
      <c r="CB409" t="b">
        <v>0</v>
      </c>
      <c r="CC409" t="b">
        <v>0</v>
      </c>
      <c r="CI409">
        <v>0</v>
      </c>
      <c r="CJ409">
        <v>0</v>
      </c>
      <c r="CK409">
        <f>YEAR(tbl_Opportunity[[#This Row],[Close Date]])</f>
        <v>2020</v>
      </c>
    </row>
    <row r="410" spans="1:89">
      <c r="A410" t="s">
        <v>328</v>
      </c>
      <c r="B410" t="b">
        <v>0</v>
      </c>
      <c r="D410" t="b">
        <v>0</v>
      </c>
      <c r="E410" t="s">
        <v>1005</v>
      </c>
      <c r="H410" s="1">
        <v>43465</v>
      </c>
      <c r="I410" t="b">
        <v>1</v>
      </c>
      <c r="J410" t="s">
        <v>193</v>
      </c>
      <c r="L410" t="s">
        <v>1270</v>
      </c>
      <c r="O410" t="s">
        <v>194</v>
      </c>
      <c r="P410" t="b">
        <v>1</v>
      </c>
      <c r="Q410" s="2">
        <v>42548.059583333335</v>
      </c>
      <c r="R410" s="1"/>
      <c r="S410" t="b">
        <v>0</v>
      </c>
      <c r="U410" s="1"/>
      <c r="V410" t="b">
        <v>0</v>
      </c>
      <c r="W410" s="1">
        <v>43191</v>
      </c>
      <c r="X410">
        <v>4</v>
      </c>
      <c r="Y410">
        <v>2018</v>
      </c>
      <c r="Z410" t="s">
        <v>90</v>
      </c>
      <c r="AA410" t="s">
        <v>90</v>
      </c>
      <c r="AB410" t="b">
        <v>0</v>
      </c>
      <c r="AC410" t="b">
        <v>0</v>
      </c>
      <c r="AE410" t="b">
        <v>1</v>
      </c>
      <c r="AF410" t="b">
        <v>0</v>
      </c>
      <c r="AG410" t="b">
        <v>0</v>
      </c>
      <c r="AH410" t="s">
        <v>185</v>
      </c>
      <c r="AI410" t="b">
        <v>0</v>
      </c>
      <c r="AK410" t="b">
        <v>0</v>
      </c>
      <c r="AL410" s="1"/>
      <c r="AM410" t="s">
        <v>162</v>
      </c>
      <c r="AN410" s="2">
        <v>44296.959062499998</v>
      </c>
      <c r="AP410" s="2">
        <v>43185.70752314815</v>
      </c>
      <c r="AQ410" s="1"/>
      <c r="AS410" t="b">
        <v>0</v>
      </c>
      <c r="AU410" t="s">
        <v>216</v>
      </c>
      <c r="AV410" t="s">
        <v>176</v>
      </c>
      <c r="BB410" t="s">
        <v>1271</v>
      </c>
      <c r="BD410" t="b">
        <v>0</v>
      </c>
      <c r="BH410" t="s">
        <v>260</v>
      </c>
      <c r="BI410" t="s">
        <v>200</v>
      </c>
      <c r="BJ410" t="s">
        <v>216</v>
      </c>
      <c r="BL410" t="s">
        <v>1270</v>
      </c>
      <c r="BM410" t="s">
        <v>202</v>
      </c>
      <c r="BN410" t="s">
        <v>203</v>
      </c>
      <c r="BQ410" t="s">
        <v>204</v>
      </c>
      <c r="BR410" t="b">
        <v>0</v>
      </c>
      <c r="BT410" t="b">
        <v>0</v>
      </c>
      <c r="BW410" t="s">
        <v>97</v>
      </c>
      <c r="BX410" t="b">
        <v>0</v>
      </c>
      <c r="BY410" s="2">
        <v>44376.857569444444</v>
      </c>
      <c r="CB410" t="b">
        <v>0</v>
      </c>
      <c r="CC410" t="b">
        <v>0</v>
      </c>
      <c r="CF410">
        <v>54805</v>
      </c>
      <c r="CH410">
        <v>0</v>
      </c>
      <c r="CI410">
        <v>0</v>
      </c>
      <c r="CJ410">
        <v>0</v>
      </c>
      <c r="CK410">
        <f>YEAR(tbl_Opportunity[[#This Row],[Close Date]])</f>
        <v>2018</v>
      </c>
    </row>
    <row r="411" spans="1:89">
      <c r="A411" t="s">
        <v>328</v>
      </c>
      <c r="B411" t="b">
        <v>0</v>
      </c>
      <c r="D411" t="b">
        <v>0</v>
      </c>
      <c r="E411" t="s">
        <v>1005</v>
      </c>
      <c r="H411" s="1">
        <v>43144</v>
      </c>
      <c r="I411" t="b">
        <v>1</v>
      </c>
      <c r="J411" t="s">
        <v>235</v>
      </c>
      <c r="L411" t="s">
        <v>1272</v>
      </c>
      <c r="O411" t="s">
        <v>194</v>
      </c>
      <c r="P411" t="b">
        <v>1</v>
      </c>
      <c r="Q411" s="2">
        <v>42548.059583333335</v>
      </c>
      <c r="R411" s="1"/>
      <c r="S411" t="b">
        <v>0</v>
      </c>
      <c r="U411" s="1"/>
      <c r="V411" t="b">
        <v>0</v>
      </c>
      <c r="W411" s="1">
        <v>43101</v>
      </c>
      <c r="X411">
        <v>1</v>
      </c>
      <c r="Y411">
        <v>2018</v>
      </c>
      <c r="Z411" t="s">
        <v>90</v>
      </c>
      <c r="AA411" t="s">
        <v>90</v>
      </c>
      <c r="AB411" t="b">
        <v>0</v>
      </c>
      <c r="AC411" t="b">
        <v>0</v>
      </c>
      <c r="AE411" t="b">
        <v>1</v>
      </c>
      <c r="AF411" t="b">
        <v>0</v>
      </c>
      <c r="AG411" t="b">
        <v>0</v>
      </c>
      <c r="AH411" t="s">
        <v>185</v>
      </c>
      <c r="AI411" t="b">
        <v>0</v>
      </c>
      <c r="AK411" t="b">
        <v>0</v>
      </c>
      <c r="AL411" s="1"/>
      <c r="AM411" t="s">
        <v>162</v>
      </c>
      <c r="AN411" s="2">
        <v>44296.959062499998</v>
      </c>
      <c r="AP411" s="2">
        <v>43174.755624999998</v>
      </c>
      <c r="AQ411" s="1"/>
      <c r="AS411" t="b">
        <v>0</v>
      </c>
      <c r="AU411" t="s">
        <v>216</v>
      </c>
      <c r="AV411" t="s">
        <v>176</v>
      </c>
      <c r="BB411" t="s">
        <v>1273</v>
      </c>
      <c r="BD411" t="b">
        <v>0</v>
      </c>
      <c r="BH411" t="s">
        <v>260</v>
      </c>
      <c r="BI411" t="s">
        <v>200</v>
      </c>
      <c r="BJ411" t="s">
        <v>216</v>
      </c>
      <c r="BL411" t="s">
        <v>1272</v>
      </c>
      <c r="BM411" t="s">
        <v>202</v>
      </c>
      <c r="BN411" t="s">
        <v>203</v>
      </c>
      <c r="BQ411" t="s">
        <v>204</v>
      </c>
      <c r="BR411" t="b">
        <v>0</v>
      </c>
      <c r="BT411" t="b">
        <v>0</v>
      </c>
      <c r="BW411" t="s">
        <v>97</v>
      </c>
      <c r="BX411" t="b">
        <v>0</v>
      </c>
      <c r="BY411" s="2">
        <v>44376.857569444444</v>
      </c>
      <c r="CB411" t="b">
        <v>0</v>
      </c>
      <c r="CC411" t="b">
        <v>0</v>
      </c>
      <c r="CF411">
        <v>54805</v>
      </c>
      <c r="CH411">
        <v>0</v>
      </c>
      <c r="CI411">
        <v>0</v>
      </c>
      <c r="CJ411">
        <v>0</v>
      </c>
      <c r="CK411">
        <f>YEAR(tbl_Opportunity[[#This Row],[Close Date]])</f>
        <v>2018</v>
      </c>
    </row>
    <row r="412" spans="1:89">
      <c r="A412" t="s">
        <v>1274</v>
      </c>
      <c r="B412" t="b">
        <v>0</v>
      </c>
      <c r="D412" t="b">
        <v>0</v>
      </c>
      <c r="E412" t="s">
        <v>1005</v>
      </c>
      <c r="H412" s="1">
        <v>43578</v>
      </c>
      <c r="I412" t="b">
        <v>1</v>
      </c>
      <c r="J412" t="s">
        <v>235</v>
      </c>
      <c r="O412" t="s">
        <v>194</v>
      </c>
      <c r="P412" t="b">
        <v>1</v>
      </c>
      <c r="Q412" s="2">
        <v>42548.059583333335</v>
      </c>
      <c r="R412" s="1"/>
      <c r="S412" t="b">
        <v>0</v>
      </c>
      <c r="U412" s="1"/>
      <c r="V412" t="b">
        <v>0</v>
      </c>
      <c r="W412" s="1">
        <v>43497</v>
      </c>
      <c r="X412">
        <v>2</v>
      </c>
      <c r="Y412">
        <v>2019</v>
      </c>
      <c r="Z412" t="s">
        <v>90</v>
      </c>
      <c r="AA412" t="s">
        <v>90</v>
      </c>
      <c r="AB412" t="b">
        <v>0</v>
      </c>
      <c r="AC412" t="b">
        <v>0</v>
      </c>
      <c r="AE412" t="b">
        <v>1</v>
      </c>
      <c r="AF412" t="b">
        <v>0</v>
      </c>
      <c r="AG412" t="b">
        <v>0</v>
      </c>
      <c r="AH412" t="s">
        <v>185</v>
      </c>
      <c r="AI412" t="b">
        <v>0</v>
      </c>
      <c r="AJ412" t="s">
        <v>211</v>
      </c>
      <c r="AK412" t="b">
        <v>0</v>
      </c>
      <c r="AL412" s="1">
        <v>42969</v>
      </c>
      <c r="AM412" t="s">
        <v>162</v>
      </c>
      <c r="AN412" s="2">
        <v>44296.959062499998</v>
      </c>
      <c r="AP412" s="2">
        <v>43578.561273148145</v>
      </c>
      <c r="AQ412" s="1"/>
      <c r="AS412" t="b">
        <v>0</v>
      </c>
      <c r="AU412" t="s">
        <v>216</v>
      </c>
      <c r="AV412" t="s">
        <v>176</v>
      </c>
      <c r="BB412" t="s">
        <v>1275</v>
      </c>
      <c r="BD412" t="b">
        <v>0</v>
      </c>
      <c r="BH412" t="s">
        <v>199</v>
      </c>
      <c r="BI412" t="s">
        <v>200</v>
      </c>
      <c r="BJ412" t="s">
        <v>216</v>
      </c>
      <c r="BM412" t="s">
        <v>202</v>
      </c>
      <c r="BN412" t="s">
        <v>203</v>
      </c>
      <c r="BQ412" t="s">
        <v>204</v>
      </c>
      <c r="BR412" t="b">
        <v>0</v>
      </c>
      <c r="BT412" t="b">
        <v>0</v>
      </c>
      <c r="BW412" t="s">
        <v>97</v>
      </c>
      <c r="BX412" t="b">
        <v>0</v>
      </c>
      <c r="BY412" s="2">
        <v>44376.857569444444</v>
      </c>
      <c r="CB412" t="b">
        <v>0</v>
      </c>
      <c r="CC412" t="b">
        <v>0</v>
      </c>
      <c r="CF412">
        <v>53555</v>
      </c>
      <c r="CH412">
        <v>0</v>
      </c>
      <c r="CI412">
        <v>0</v>
      </c>
      <c r="CJ412">
        <v>0</v>
      </c>
      <c r="CK412">
        <f>YEAR(tbl_Opportunity[[#This Row],[Close Date]])</f>
        <v>2019</v>
      </c>
    </row>
    <row r="413" spans="1:89">
      <c r="A413" t="s">
        <v>1143</v>
      </c>
      <c r="B413" t="b">
        <v>0</v>
      </c>
      <c r="D413" t="b">
        <v>0</v>
      </c>
      <c r="E413" t="s">
        <v>1005</v>
      </c>
      <c r="H413" s="1">
        <v>44013</v>
      </c>
      <c r="I413" t="b">
        <v>1</v>
      </c>
      <c r="J413" t="s">
        <v>111</v>
      </c>
      <c r="L413" t="s">
        <v>1276</v>
      </c>
      <c r="O413" t="s">
        <v>194</v>
      </c>
      <c r="P413" t="b">
        <v>1</v>
      </c>
      <c r="Q413" s="2">
        <v>42548.059618055559</v>
      </c>
      <c r="R413" s="1"/>
      <c r="S413" t="b">
        <v>0</v>
      </c>
      <c r="U413" s="1"/>
      <c r="V413" t="b">
        <v>0</v>
      </c>
      <c r="W413" s="1">
        <v>43891</v>
      </c>
      <c r="X413">
        <v>3</v>
      </c>
      <c r="Y413">
        <v>2020</v>
      </c>
      <c r="Z413" t="s">
        <v>90</v>
      </c>
      <c r="AA413" t="s">
        <v>90</v>
      </c>
      <c r="AB413" t="b">
        <v>0</v>
      </c>
      <c r="AC413" t="b">
        <v>0</v>
      </c>
      <c r="AE413" t="b">
        <v>1</v>
      </c>
      <c r="AF413" t="b">
        <v>0</v>
      </c>
      <c r="AG413" t="b">
        <v>0</v>
      </c>
      <c r="AH413" t="s">
        <v>210</v>
      </c>
      <c r="AI413" t="b">
        <v>0</v>
      </c>
      <c r="AJ413" t="s">
        <v>211</v>
      </c>
      <c r="AK413" t="b">
        <v>0</v>
      </c>
      <c r="AL413" s="1">
        <v>43895</v>
      </c>
      <c r="AM413" t="s">
        <v>162</v>
      </c>
      <c r="AN413" s="2">
        <v>44296.959062499998</v>
      </c>
      <c r="AP413" s="2">
        <v>43955.62091435185</v>
      </c>
      <c r="AQ413" s="1"/>
      <c r="AS413" t="b">
        <v>0</v>
      </c>
      <c r="AU413" t="s">
        <v>216</v>
      </c>
      <c r="AV413" t="s">
        <v>176</v>
      </c>
      <c r="BB413" t="s">
        <v>1277</v>
      </c>
      <c r="BD413" t="b">
        <v>0</v>
      </c>
      <c r="BH413" t="s">
        <v>375</v>
      </c>
      <c r="BI413" t="s">
        <v>200</v>
      </c>
      <c r="BJ413" t="s">
        <v>216</v>
      </c>
      <c r="BL413" t="s">
        <v>1276</v>
      </c>
      <c r="BM413" t="s">
        <v>202</v>
      </c>
      <c r="BN413" t="s">
        <v>203</v>
      </c>
      <c r="BQ413" t="s">
        <v>204</v>
      </c>
      <c r="BR413" t="b">
        <v>0</v>
      </c>
      <c r="BT413" t="b">
        <v>0</v>
      </c>
      <c r="BW413" t="s">
        <v>97</v>
      </c>
      <c r="BX413" t="b">
        <v>0</v>
      </c>
      <c r="BY413" s="2">
        <v>44376.857569444444</v>
      </c>
      <c r="BZ413" t="s">
        <v>377</v>
      </c>
      <c r="CB413" t="b">
        <v>0</v>
      </c>
      <c r="CC413" t="b">
        <v>0</v>
      </c>
      <c r="CF413">
        <v>54805</v>
      </c>
      <c r="CH413">
        <v>0</v>
      </c>
      <c r="CI413">
        <v>0</v>
      </c>
      <c r="CJ413">
        <v>0</v>
      </c>
      <c r="CK413">
        <f>YEAR(tbl_Opportunity[[#This Row],[Close Date]])</f>
        <v>2020</v>
      </c>
    </row>
    <row r="414" spans="1:89">
      <c r="A414" t="s">
        <v>1026</v>
      </c>
      <c r="B414" t="b">
        <v>0</v>
      </c>
      <c r="D414" t="b">
        <v>0</v>
      </c>
      <c r="E414" t="s">
        <v>1005</v>
      </c>
      <c r="H414" s="1">
        <v>43185</v>
      </c>
      <c r="I414" t="b">
        <v>1</v>
      </c>
      <c r="J414" t="s">
        <v>193</v>
      </c>
      <c r="L414" t="s">
        <v>1278</v>
      </c>
      <c r="O414" t="s">
        <v>194</v>
      </c>
      <c r="P414" t="b">
        <v>1</v>
      </c>
      <c r="Q414" s="2">
        <v>42548.080138888887</v>
      </c>
      <c r="R414" s="1"/>
      <c r="S414" t="b">
        <v>0</v>
      </c>
      <c r="U414" s="1"/>
      <c r="V414" t="b">
        <v>0</v>
      </c>
      <c r="W414" s="1">
        <v>43101</v>
      </c>
      <c r="X414">
        <v>1</v>
      </c>
      <c r="Y414">
        <v>2018</v>
      </c>
      <c r="Z414" t="s">
        <v>90</v>
      </c>
      <c r="AA414" t="s">
        <v>90</v>
      </c>
      <c r="AB414" t="b">
        <v>0</v>
      </c>
      <c r="AC414" t="b">
        <v>0</v>
      </c>
      <c r="AE414" t="b">
        <v>0</v>
      </c>
      <c r="AF414" t="b">
        <v>0</v>
      </c>
      <c r="AG414" t="b">
        <v>0</v>
      </c>
      <c r="AH414" t="s">
        <v>210</v>
      </c>
      <c r="AI414" t="b">
        <v>0</v>
      </c>
      <c r="AK414" t="b">
        <v>0</v>
      </c>
      <c r="AL414" s="1"/>
      <c r="AM414" t="s">
        <v>162</v>
      </c>
      <c r="AN414" s="2">
        <v>44296.959062499998</v>
      </c>
      <c r="AP414" s="2">
        <v>43185.708043981482</v>
      </c>
      <c r="AQ414" s="1"/>
      <c r="AS414" t="b">
        <v>0</v>
      </c>
      <c r="AU414" t="s">
        <v>216</v>
      </c>
      <c r="AV414" t="s">
        <v>176</v>
      </c>
      <c r="BB414" t="s">
        <v>1279</v>
      </c>
      <c r="BD414" t="b">
        <v>0</v>
      </c>
      <c r="BH414" t="s">
        <v>260</v>
      </c>
      <c r="BJ414" t="s">
        <v>216</v>
      </c>
      <c r="BL414" t="s">
        <v>1278</v>
      </c>
      <c r="BM414" t="s">
        <v>202</v>
      </c>
      <c r="BN414" t="s">
        <v>203</v>
      </c>
      <c r="BQ414" t="s">
        <v>204</v>
      </c>
      <c r="BR414" t="b">
        <v>0</v>
      </c>
      <c r="BT414" t="b">
        <v>0</v>
      </c>
      <c r="BW414" t="s">
        <v>97</v>
      </c>
      <c r="BX414" t="b">
        <v>0</v>
      </c>
      <c r="BY414" s="2">
        <v>44376.857569444444</v>
      </c>
      <c r="CB414" t="b">
        <v>0</v>
      </c>
      <c r="CC414" t="b">
        <v>0</v>
      </c>
      <c r="CI414">
        <v>0</v>
      </c>
      <c r="CJ414">
        <v>0</v>
      </c>
      <c r="CK414">
        <f>YEAR(tbl_Opportunity[[#This Row],[Close Date]])</f>
        <v>2018</v>
      </c>
    </row>
    <row r="415" spans="1:89">
      <c r="A415" t="s">
        <v>453</v>
      </c>
      <c r="B415" t="b">
        <v>0</v>
      </c>
      <c r="D415" t="b">
        <v>0</v>
      </c>
      <c r="E415" t="s">
        <v>1005</v>
      </c>
      <c r="H415" s="1">
        <v>42944</v>
      </c>
      <c r="I415" t="b">
        <v>1</v>
      </c>
      <c r="J415" t="s">
        <v>235</v>
      </c>
      <c r="L415" t="s">
        <v>1280</v>
      </c>
      <c r="O415" t="s">
        <v>194</v>
      </c>
      <c r="P415" t="b">
        <v>1</v>
      </c>
      <c r="Q415" s="2">
        <v>42548.080138888887</v>
      </c>
      <c r="R415" s="1"/>
      <c r="S415" t="b">
        <v>0</v>
      </c>
      <c r="U415" s="1"/>
      <c r="V415" t="b">
        <v>0</v>
      </c>
      <c r="W415" s="1">
        <v>42795</v>
      </c>
      <c r="X415">
        <v>3</v>
      </c>
      <c r="Y415">
        <v>2017</v>
      </c>
      <c r="Z415" t="s">
        <v>90</v>
      </c>
      <c r="AA415" t="s">
        <v>90</v>
      </c>
      <c r="AB415" t="b">
        <v>0</v>
      </c>
      <c r="AC415" t="b">
        <v>0</v>
      </c>
      <c r="AE415" t="b">
        <v>1</v>
      </c>
      <c r="AF415" t="b">
        <v>0</v>
      </c>
      <c r="AG415" t="b">
        <v>0</v>
      </c>
      <c r="AH415" t="s">
        <v>210</v>
      </c>
      <c r="AI415" t="b">
        <v>0</v>
      </c>
      <c r="AK415" t="b">
        <v>0</v>
      </c>
      <c r="AL415" s="1">
        <v>43578</v>
      </c>
      <c r="AM415" t="s">
        <v>162</v>
      </c>
      <c r="AN415" s="2">
        <v>44296.959062499998</v>
      </c>
      <c r="AP415" s="2">
        <v>43627.815289351849</v>
      </c>
      <c r="AQ415" s="1"/>
      <c r="AS415" t="b">
        <v>0</v>
      </c>
      <c r="AU415" t="s">
        <v>247</v>
      </c>
      <c r="AV415" t="s">
        <v>176</v>
      </c>
      <c r="BB415" t="s">
        <v>1281</v>
      </c>
      <c r="BD415" t="b">
        <v>0</v>
      </c>
      <c r="BH415" t="s">
        <v>199</v>
      </c>
      <c r="BI415" t="s">
        <v>200</v>
      </c>
      <c r="BJ415" t="s">
        <v>250</v>
      </c>
      <c r="BL415" t="s">
        <v>1280</v>
      </c>
      <c r="BM415" t="s">
        <v>202</v>
      </c>
      <c r="BN415" t="s">
        <v>203</v>
      </c>
      <c r="BQ415" t="s">
        <v>204</v>
      </c>
      <c r="BR415" t="b">
        <v>0</v>
      </c>
      <c r="BT415" t="b">
        <v>0</v>
      </c>
      <c r="BW415" t="s">
        <v>97</v>
      </c>
      <c r="BX415" t="b">
        <v>0</v>
      </c>
      <c r="BY415" s="2">
        <v>44376.857569444444</v>
      </c>
      <c r="CB415" t="b">
        <v>0</v>
      </c>
      <c r="CC415" t="b">
        <v>0</v>
      </c>
      <c r="CF415">
        <v>54805</v>
      </c>
      <c r="CH415">
        <v>0</v>
      </c>
      <c r="CI415">
        <v>0</v>
      </c>
      <c r="CJ415">
        <v>0</v>
      </c>
      <c r="CK415">
        <f>YEAR(tbl_Opportunity[[#This Row],[Close Date]])</f>
        <v>2017</v>
      </c>
    </row>
    <row r="416" spans="1:89">
      <c r="A416" t="s">
        <v>1282</v>
      </c>
      <c r="B416" t="b">
        <v>0</v>
      </c>
      <c r="D416" t="b">
        <v>0</v>
      </c>
      <c r="E416" t="s">
        <v>1005</v>
      </c>
      <c r="H416" s="1">
        <v>43465</v>
      </c>
      <c r="I416" t="b">
        <v>1</v>
      </c>
      <c r="J416" t="s">
        <v>193</v>
      </c>
      <c r="L416" t="s">
        <v>1283</v>
      </c>
      <c r="O416" t="s">
        <v>194</v>
      </c>
      <c r="P416" t="b">
        <v>1</v>
      </c>
      <c r="Q416" s="2">
        <v>42548.087418981479</v>
      </c>
      <c r="R416" s="1"/>
      <c r="S416" t="b">
        <v>0</v>
      </c>
      <c r="U416" s="1"/>
      <c r="V416" t="b">
        <v>0</v>
      </c>
      <c r="W416" s="1">
        <v>43191</v>
      </c>
      <c r="X416">
        <v>4</v>
      </c>
      <c r="Y416">
        <v>2018</v>
      </c>
      <c r="Z416" t="s">
        <v>90</v>
      </c>
      <c r="AA416" t="s">
        <v>90</v>
      </c>
      <c r="AB416" t="b">
        <v>0</v>
      </c>
      <c r="AC416" t="b">
        <v>0</v>
      </c>
      <c r="AE416" t="b">
        <v>0</v>
      </c>
      <c r="AF416" t="b">
        <v>0</v>
      </c>
      <c r="AG416" t="b">
        <v>0</v>
      </c>
      <c r="AH416" t="s">
        <v>210</v>
      </c>
      <c r="AI416" t="b">
        <v>0</v>
      </c>
      <c r="AK416" t="b">
        <v>0</v>
      </c>
      <c r="AL416" s="1"/>
      <c r="AM416" t="s">
        <v>162</v>
      </c>
      <c r="AN416" s="2">
        <v>44296.959062499998</v>
      </c>
      <c r="AP416" s="2">
        <v>43185.742893518516</v>
      </c>
      <c r="AQ416" s="1"/>
      <c r="AS416" t="b">
        <v>0</v>
      </c>
      <c r="AV416" t="s">
        <v>93</v>
      </c>
      <c r="BB416" t="s">
        <v>1284</v>
      </c>
      <c r="BD416" t="b">
        <v>0</v>
      </c>
      <c r="BH416" t="s">
        <v>260</v>
      </c>
      <c r="BJ416" t="s">
        <v>105</v>
      </c>
      <c r="BL416" t="s">
        <v>1283</v>
      </c>
      <c r="BM416" t="s">
        <v>202</v>
      </c>
      <c r="BN416" t="s">
        <v>203</v>
      </c>
      <c r="BQ416" t="s">
        <v>204</v>
      </c>
      <c r="BR416" t="b">
        <v>0</v>
      </c>
      <c r="BT416" t="b">
        <v>0</v>
      </c>
      <c r="BW416" t="s">
        <v>97</v>
      </c>
      <c r="BX416" t="b">
        <v>0</v>
      </c>
      <c r="BY416" s="2">
        <v>44376.857569444444</v>
      </c>
      <c r="CB416" t="b">
        <v>0</v>
      </c>
      <c r="CC416" t="b">
        <v>0</v>
      </c>
      <c r="CI416">
        <v>0</v>
      </c>
      <c r="CJ416">
        <v>0</v>
      </c>
      <c r="CK416">
        <f>YEAR(tbl_Opportunity[[#This Row],[Close Date]])</f>
        <v>2018</v>
      </c>
    </row>
    <row r="417" spans="1:89">
      <c r="A417" t="s">
        <v>1285</v>
      </c>
      <c r="B417" t="b">
        <v>0</v>
      </c>
      <c r="D417" t="b">
        <v>0</v>
      </c>
      <c r="E417" t="s">
        <v>1005</v>
      </c>
      <c r="H417" s="1">
        <v>44925</v>
      </c>
      <c r="I417" t="b">
        <v>0</v>
      </c>
      <c r="L417" t="s">
        <v>1286</v>
      </c>
      <c r="O417" t="s">
        <v>194</v>
      </c>
      <c r="P417" t="b">
        <v>1</v>
      </c>
      <c r="Q417" s="2">
        <v>42548.087418981479</v>
      </c>
      <c r="R417" s="1"/>
      <c r="S417" t="b">
        <v>0</v>
      </c>
      <c r="U417" s="1"/>
      <c r="V417" t="b">
        <v>0</v>
      </c>
      <c r="W417" s="1">
        <v>44652</v>
      </c>
      <c r="X417">
        <v>4</v>
      </c>
      <c r="Y417">
        <v>2022</v>
      </c>
      <c r="Z417" t="s">
        <v>161</v>
      </c>
      <c r="AA417" t="s">
        <v>161</v>
      </c>
      <c r="AB417" t="b">
        <v>0</v>
      </c>
      <c r="AC417" t="b">
        <v>0</v>
      </c>
      <c r="AE417" t="b">
        <v>0</v>
      </c>
      <c r="AF417" t="b">
        <v>0</v>
      </c>
      <c r="AG417" t="b">
        <v>0</v>
      </c>
      <c r="AH417" t="s">
        <v>210</v>
      </c>
      <c r="AI417" t="b">
        <v>0</v>
      </c>
      <c r="AK417" t="b">
        <v>0</v>
      </c>
      <c r="AL417" s="1"/>
      <c r="AM417" t="s">
        <v>1053</v>
      </c>
      <c r="AN417" s="2">
        <v>44372.843032407407</v>
      </c>
      <c r="AP417" s="2">
        <v>43169.618263888886</v>
      </c>
      <c r="AQ417" s="1"/>
      <c r="AS417" t="b">
        <v>0</v>
      </c>
      <c r="AV417" t="s">
        <v>176</v>
      </c>
      <c r="BB417" t="s">
        <v>1287</v>
      </c>
      <c r="BD417" t="b">
        <v>0</v>
      </c>
      <c r="BH417" t="s">
        <v>1053</v>
      </c>
      <c r="BJ417" t="s">
        <v>250</v>
      </c>
      <c r="BL417" t="s">
        <v>1286</v>
      </c>
      <c r="BM417" t="s">
        <v>202</v>
      </c>
      <c r="BN417" t="s">
        <v>203</v>
      </c>
      <c r="BQ417" t="s">
        <v>204</v>
      </c>
      <c r="BR417" t="b">
        <v>0</v>
      </c>
      <c r="BT417" t="b">
        <v>0</v>
      </c>
      <c r="BW417" t="s">
        <v>313</v>
      </c>
      <c r="BX417" t="b">
        <v>0</v>
      </c>
      <c r="BY417" s="2">
        <v>44376.857569444444</v>
      </c>
      <c r="BZ417" t="s">
        <v>377</v>
      </c>
      <c r="CB417" t="b">
        <v>0</v>
      </c>
      <c r="CC417" t="b">
        <v>0</v>
      </c>
      <c r="CI417">
        <v>5</v>
      </c>
      <c r="CJ417">
        <v>0</v>
      </c>
      <c r="CK417">
        <f>YEAR(tbl_Opportunity[[#This Row],[Close Date]])</f>
        <v>2022</v>
      </c>
    </row>
    <row r="418" spans="1:89">
      <c r="A418" t="s">
        <v>1288</v>
      </c>
      <c r="B418" t="b">
        <v>0</v>
      </c>
      <c r="D418" t="b">
        <v>0</v>
      </c>
      <c r="E418" t="s">
        <v>1005</v>
      </c>
      <c r="H418" s="1">
        <v>43186</v>
      </c>
      <c r="I418" t="b">
        <v>1</v>
      </c>
      <c r="J418" t="s">
        <v>193</v>
      </c>
      <c r="L418" t="s">
        <v>1289</v>
      </c>
      <c r="O418" t="s">
        <v>194</v>
      </c>
      <c r="P418" t="b">
        <v>1</v>
      </c>
      <c r="Q418" s="2">
        <v>42548.087418981479</v>
      </c>
      <c r="R418" s="1"/>
      <c r="S418" t="b">
        <v>0</v>
      </c>
      <c r="U418" s="1"/>
      <c r="V418" t="b">
        <v>0</v>
      </c>
      <c r="W418" s="1">
        <v>43101</v>
      </c>
      <c r="X418">
        <v>1</v>
      </c>
      <c r="Y418">
        <v>2018</v>
      </c>
      <c r="Z418" t="s">
        <v>90</v>
      </c>
      <c r="AA418" t="s">
        <v>90</v>
      </c>
      <c r="AB418" t="b">
        <v>0</v>
      </c>
      <c r="AC418" t="b">
        <v>0</v>
      </c>
      <c r="AE418" t="b">
        <v>0</v>
      </c>
      <c r="AF418" t="b">
        <v>0</v>
      </c>
      <c r="AG418" t="b">
        <v>0</v>
      </c>
      <c r="AH418" t="s">
        <v>210</v>
      </c>
      <c r="AI418" t="b">
        <v>0</v>
      </c>
      <c r="AK418" t="b">
        <v>0</v>
      </c>
      <c r="AL418" s="1"/>
      <c r="AM418" t="s">
        <v>162</v>
      </c>
      <c r="AN418" s="2">
        <v>44296.959062499998</v>
      </c>
      <c r="AP418" s="2">
        <v>43186.672511574077</v>
      </c>
      <c r="AQ418" s="1"/>
      <c r="AS418" t="b">
        <v>0</v>
      </c>
      <c r="AU418" t="s">
        <v>1046</v>
      </c>
      <c r="AV418" t="s">
        <v>176</v>
      </c>
      <c r="BB418" t="s">
        <v>1290</v>
      </c>
      <c r="BD418" t="b">
        <v>0</v>
      </c>
      <c r="BH418" t="s">
        <v>260</v>
      </c>
      <c r="BJ418" t="s">
        <v>250</v>
      </c>
      <c r="BL418" t="s">
        <v>1289</v>
      </c>
      <c r="BM418" t="s">
        <v>202</v>
      </c>
      <c r="BN418" t="s">
        <v>203</v>
      </c>
      <c r="BQ418" t="s">
        <v>204</v>
      </c>
      <c r="BR418" t="b">
        <v>0</v>
      </c>
      <c r="BT418" t="b">
        <v>0</v>
      </c>
      <c r="BW418" t="s">
        <v>97</v>
      </c>
      <c r="BX418" t="b">
        <v>0</v>
      </c>
      <c r="BY418" s="2">
        <v>44376.857569444444</v>
      </c>
      <c r="CB418" t="b">
        <v>0</v>
      </c>
      <c r="CC418" t="b">
        <v>0</v>
      </c>
      <c r="CI418">
        <v>0</v>
      </c>
      <c r="CJ418">
        <v>0</v>
      </c>
      <c r="CK418">
        <f>YEAR(tbl_Opportunity[[#This Row],[Close Date]])</f>
        <v>2018</v>
      </c>
    </row>
    <row r="419" spans="1:89">
      <c r="A419" t="s">
        <v>1291</v>
      </c>
      <c r="B419" t="b">
        <v>0</v>
      </c>
      <c r="D419" t="b">
        <v>0</v>
      </c>
      <c r="E419" t="s">
        <v>1005</v>
      </c>
      <c r="H419" s="1">
        <v>43922</v>
      </c>
      <c r="I419" t="b">
        <v>1</v>
      </c>
      <c r="J419" t="s">
        <v>193</v>
      </c>
      <c r="L419" t="s">
        <v>1292</v>
      </c>
      <c r="O419" t="s">
        <v>194</v>
      </c>
      <c r="P419" t="b">
        <v>1</v>
      </c>
      <c r="Q419" s="2">
        <v>42548.087418981479</v>
      </c>
      <c r="R419" s="1"/>
      <c r="S419" t="b">
        <v>0</v>
      </c>
      <c r="U419" s="1"/>
      <c r="V419" t="b">
        <v>0</v>
      </c>
      <c r="W419" s="1">
        <v>43862</v>
      </c>
      <c r="X419">
        <v>2</v>
      </c>
      <c r="Y419">
        <v>2020</v>
      </c>
      <c r="Z419" t="s">
        <v>90</v>
      </c>
      <c r="AA419" t="s">
        <v>90</v>
      </c>
      <c r="AB419" t="b">
        <v>0</v>
      </c>
      <c r="AC419" t="b">
        <v>0</v>
      </c>
      <c r="AE419" t="b">
        <v>1</v>
      </c>
      <c r="AF419" t="b">
        <v>0</v>
      </c>
      <c r="AG419" t="b">
        <v>0</v>
      </c>
      <c r="AH419" t="s">
        <v>368</v>
      </c>
      <c r="AI419" t="b">
        <v>0</v>
      </c>
      <c r="AK419" t="b">
        <v>0</v>
      </c>
      <c r="AL419" s="1">
        <v>43871</v>
      </c>
      <c r="AM419" t="s">
        <v>162</v>
      </c>
      <c r="AN419" s="2">
        <v>44296.959062499998</v>
      </c>
      <c r="AP419" s="2">
        <v>43874.212569444448</v>
      </c>
      <c r="AQ419" s="1"/>
      <c r="AS419" t="b">
        <v>0</v>
      </c>
      <c r="AU419" t="s">
        <v>247</v>
      </c>
      <c r="AV419" t="s">
        <v>176</v>
      </c>
      <c r="BB419" t="s">
        <v>1293</v>
      </c>
      <c r="BD419" t="b">
        <v>0</v>
      </c>
      <c r="BH419" t="s">
        <v>406</v>
      </c>
      <c r="BI419" t="s">
        <v>200</v>
      </c>
      <c r="BJ419" t="s">
        <v>250</v>
      </c>
      <c r="BL419" t="s">
        <v>1292</v>
      </c>
      <c r="BM419" t="s">
        <v>202</v>
      </c>
      <c r="BN419" t="s">
        <v>203</v>
      </c>
      <c r="BQ419" t="s">
        <v>204</v>
      </c>
      <c r="BR419" t="b">
        <v>0</v>
      </c>
      <c r="BT419" t="b">
        <v>0</v>
      </c>
      <c r="BW419" t="s">
        <v>97</v>
      </c>
      <c r="BX419" t="b">
        <v>0</v>
      </c>
      <c r="BY419" s="2">
        <v>44376.857569444444</v>
      </c>
      <c r="CB419" t="b">
        <v>0</v>
      </c>
      <c r="CC419" t="b">
        <v>0</v>
      </c>
      <c r="CF419">
        <v>54805</v>
      </c>
      <c r="CH419">
        <v>0</v>
      </c>
      <c r="CI419">
        <v>0</v>
      </c>
      <c r="CJ419">
        <v>0</v>
      </c>
      <c r="CK419">
        <f>YEAR(tbl_Opportunity[[#This Row],[Close Date]])</f>
        <v>2020</v>
      </c>
    </row>
    <row r="420" spans="1:89">
      <c r="A420" t="s">
        <v>1294</v>
      </c>
      <c r="B420" t="b">
        <v>0</v>
      </c>
      <c r="D420" t="b">
        <v>0</v>
      </c>
      <c r="E420" t="s">
        <v>1005</v>
      </c>
      <c r="H420" s="1">
        <v>43152</v>
      </c>
      <c r="I420" t="b">
        <v>1</v>
      </c>
      <c r="J420" t="s">
        <v>235</v>
      </c>
      <c r="L420" t="s">
        <v>1295</v>
      </c>
      <c r="O420" t="s">
        <v>194</v>
      </c>
      <c r="P420" t="b">
        <v>1</v>
      </c>
      <c r="Q420" s="2">
        <v>42548.087418981479</v>
      </c>
      <c r="R420" s="1"/>
      <c r="S420" t="b">
        <v>0</v>
      </c>
      <c r="U420" s="1"/>
      <c r="V420" t="b">
        <v>0</v>
      </c>
      <c r="W420" s="1">
        <v>43101</v>
      </c>
      <c r="X420">
        <v>1</v>
      </c>
      <c r="Y420">
        <v>2018</v>
      </c>
      <c r="Z420" t="s">
        <v>90</v>
      </c>
      <c r="AA420" t="s">
        <v>90</v>
      </c>
      <c r="AB420" t="b">
        <v>0</v>
      </c>
      <c r="AC420" t="b">
        <v>0</v>
      </c>
      <c r="AE420" t="b">
        <v>1</v>
      </c>
      <c r="AF420" t="b">
        <v>0</v>
      </c>
      <c r="AG420" t="b">
        <v>0</v>
      </c>
      <c r="AH420" t="s">
        <v>368</v>
      </c>
      <c r="AI420" t="b">
        <v>0</v>
      </c>
      <c r="AK420" t="b">
        <v>0</v>
      </c>
      <c r="AL420" s="1"/>
      <c r="AM420" t="s">
        <v>162</v>
      </c>
      <c r="AN420" s="2">
        <v>44296.959062499998</v>
      </c>
      <c r="AP420" s="2">
        <v>43174.75577546296</v>
      </c>
      <c r="AQ420" s="1"/>
      <c r="AS420" t="b">
        <v>0</v>
      </c>
      <c r="AV420" t="s">
        <v>176</v>
      </c>
      <c r="BB420" t="s">
        <v>1296</v>
      </c>
      <c r="BD420" t="b">
        <v>0</v>
      </c>
      <c r="BH420" t="s">
        <v>260</v>
      </c>
      <c r="BI420" t="s">
        <v>200</v>
      </c>
      <c r="BJ420" t="s">
        <v>250</v>
      </c>
      <c r="BL420" t="s">
        <v>1295</v>
      </c>
      <c r="BM420" t="s">
        <v>202</v>
      </c>
      <c r="BN420" t="s">
        <v>203</v>
      </c>
      <c r="BQ420" t="s">
        <v>204</v>
      </c>
      <c r="BR420" t="b">
        <v>0</v>
      </c>
      <c r="BT420" t="b">
        <v>0</v>
      </c>
      <c r="BW420" t="s">
        <v>97</v>
      </c>
      <c r="BX420" t="b">
        <v>0</v>
      </c>
      <c r="BY420" s="2">
        <v>44376.857569444444</v>
      </c>
      <c r="CB420" t="b">
        <v>0</v>
      </c>
      <c r="CC420" t="b">
        <v>0</v>
      </c>
      <c r="CF420">
        <v>54805</v>
      </c>
      <c r="CH420">
        <v>0</v>
      </c>
      <c r="CI420">
        <v>0</v>
      </c>
      <c r="CJ420">
        <v>0</v>
      </c>
      <c r="CK420">
        <f>YEAR(tbl_Opportunity[[#This Row],[Close Date]])</f>
        <v>2018</v>
      </c>
    </row>
    <row r="421" spans="1:89">
      <c r="A421" t="s">
        <v>1297</v>
      </c>
      <c r="B421" t="b">
        <v>0</v>
      </c>
      <c r="D421" t="b">
        <v>0</v>
      </c>
      <c r="E421" t="s">
        <v>1005</v>
      </c>
      <c r="H421" s="1">
        <v>44651</v>
      </c>
      <c r="I421" t="b">
        <v>0</v>
      </c>
      <c r="L421" t="s">
        <v>1298</v>
      </c>
      <c r="O421" t="s">
        <v>194</v>
      </c>
      <c r="P421" t="b">
        <v>1</v>
      </c>
      <c r="Q421" s="2">
        <v>42548.087418981479</v>
      </c>
      <c r="R421" s="1"/>
      <c r="S421" t="b">
        <v>0</v>
      </c>
      <c r="U421" s="1"/>
      <c r="V421" t="b">
        <v>0</v>
      </c>
      <c r="W421" s="1">
        <v>44562</v>
      </c>
      <c r="X421">
        <v>1</v>
      </c>
      <c r="Y421">
        <v>2022</v>
      </c>
      <c r="Z421" t="s">
        <v>161</v>
      </c>
      <c r="AA421" t="s">
        <v>161</v>
      </c>
      <c r="AB421" t="b">
        <v>0</v>
      </c>
      <c r="AC421" t="b">
        <v>0</v>
      </c>
      <c r="AE421" t="b">
        <v>1</v>
      </c>
      <c r="AF421" t="b">
        <v>0</v>
      </c>
      <c r="AG421" t="b">
        <v>0</v>
      </c>
      <c r="AH421" t="s">
        <v>368</v>
      </c>
      <c r="AI421" t="b">
        <v>0</v>
      </c>
      <c r="AJ421" t="s">
        <v>211</v>
      </c>
      <c r="AK421" t="b">
        <v>0</v>
      </c>
      <c r="AL421" s="1">
        <v>44032</v>
      </c>
      <c r="AM421" t="s">
        <v>162</v>
      </c>
      <c r="AN421" s="2">
        <v>44348.796666666669</v>
      </c>
      <c r="AP421" s="2">
        <v>44032.598067129627</v>
      </c>
      <c r="AQ421" s="1"/>
      <c r="AS421" t="b">
        <v>0</v>
      </c>
      <c r="AU421" t="s">
        <v>316</v>
      </c>
      <c r="AV421" t="s">
        <v>176</v>
      </c>
      <c r="AY421" t="s">
        <v>236</v>
      </c>
      <c r="AZ421" t="s">
        <v>237</v>
      </c>
      <c r="BB421" t="s">
        <v>1299</v>
      </c>
      <c r="BD421" t="b">
        <v>0</v>
      </c>
      <c r="BH421" t="s">
        <v>215</v>
      </c>
      <c r="BI421" t="s">
        <v>200</v>
      </c>
      <c r="BJ421" t="s">
        <v>250</v>
      </c>
      <c r="BL421" t="s">
        <v>1298</v>
      </c>
      <c r="BM421" t="s">
        <v>202</v>
      </c>
      <c r="BN421" t="s">
        <v>203</v>
      </c>
      <c r="BQ421" t="s">
        <v>204</v>
      </c>
      <c r="BR421" t="b">
        <v>0</v>
      </c>
      <c r="BT421" t="b">
        <v>0</v>
      </c>
      <c r="BW421" t="s">
        <v>313</v>
      </c>
      <c r="BX421" t="b">
        <v>0</v>
      </c>
      <c r="BY421" s="2">
        <v>44376.857569444444</v>
      </c>
      <c r="BZ421" t="s">
        <v>314</v>
      </c>
      <c r="CB421" t="b">
        <v>0</v>
      </c>
      <c r="CC421" t="b">
        <v>0</v>
      </c>
      <c r="CF421">
        <v>57394</v>
      </c>
      <c r="CH421">
        <v>2869.7</v>
      </c>
      <c r="CI421">
        <v>5</v>
      </c>
      <c r="CJ421">
        <v>0</v>
      </c>
      <c r="CK421">
        <f>YEAR(tbl_Opportunity[[#This Row],[Close Date]])</f>
        <v>2022</v>
      </c>
    </row>
    <row r="422" spans="1:89">
      <c r="A422" t="s">
        <v>1300</v>
      </c>
      <c r="B422" t="b">
        <v>0</v>
      </c>
      <c r="D422" t="b">
        <v>0</v>
      </c>
      <c r="E422" t="s">
        <v>1005</v>
      </c>
      <c r="H422" s="1">
        <v>43195</v>
      </c>
      <c r="I422" t="b">
        <v>1</v>
      </c>
      <c r="J422" t="s">
        <v>193</v>
      </c>
      <c r="L422" t="s">
        <v>1301</v>
      </c>
      <c r="O422" t="s">
        <v>194</v>
      </c>
      <c r="P422" t="b">
        <v>1</v>
      </c>
      <c r="Q422" s="2">
        <v>42548.087418981479</v>
      </c>
      <c r="R422" s="1"/>
      <c r="S422" t="b">
        <v>0</v>
      </c>
      <c r="U422" s="1"/>
      <c r="V422" t="b">
        <v>0</v>
      </c>
      <c r="W422" s="1">
        <v>43132</v>
      </c>
      <c r="X422">
        <v>2</v>
      </c>
      <c r="Y422">
        <v>2018</v>
      </c>
      <c r="Z422" t="s">
        <v>90</v>
      </c>
      <c r="AA422" t="s">
        <v>90</v>
      </c>
      <c r="AB422" t="b">
        <v>0</v>
      </c>
      <c r="AC422" t="b">
        <v>0</v>
      </c>
      <c r="AE422" t="b">
        <v>0</v>
      </c>
      <c r="AF422" t="b">
        <v>0</v>
      </c>
      <c r="AG422" t="b">
        <v>0</v>
      </c>
      <c r="AH422" t="s">
        <v>368</v>
      </c>
      <c r="AI422" t="b">
        <v>0</v>
      </c>
      <c r="AK422" t="b">
        <v>0</v>
      </c>
      <c r="AL422" s="1"/>
      <c r="AM422" t="s">
        <v>162</v>
      </c>
      <c r="AN422" s="2">
        <v>44296.959062499998</v>
      </c>
      <c r="AP422" s="2">
        <v>43195.838888888888</v>
      </c>
      <c r="AQ422" s="1"/>
      <c r="AS422" t="b">
        <v>0</v>
      </c>
      <c r="AV422" t="s">
        <v>176</v>
      </c>
      <c r="BB422" t="s">
        <v>1302</v>
      </c>
      <c r="BD422" t="b">
        <v>0</v>
      </c>
      <c r="BH422" t="s">
        <v>260</v>
      </c>
      <c r="BJ422" t="s">
        <v>105</v>
      </c>
      <c r="BL422" t="s">
        <v>1301</v>
      </c>
      <c r="BM422" t="s">
        <v>202</v>
      </c>
      <c r="BN422" t="s">
        <v>203</v>
      </c>
      <c r="BQ422" t="s">
        <v>204</v>
      </c>
      <c r="BR422" t="b">
        <v>0</v>
      </c>
      <c r="BT422" t="b">
        <v>0</v>
      </c>
      <c r="BW422" t="s">
        <v>97</v>
      </c>
      <c r="BX422" t="b">
        <v>0</v>
      </c>
      <c r="BY422" s="2">
        <v>44376.857569444444</v>
      </c>
      <c r="CB422" t="b">
        <v>0</v>
      </c>
      <c r="CC422" t="b">
        <v>0</v>
      </c>
      <c r="CI422">
        <v>0</v>
      </c>
      <c r="CJ422">
        <v>0</v>
      </c>
      <c r="CK422">
        <f>YEAR(tbl_Opportunity[[#This Row],[Close Date]])</f>
        <v>2018</v>
      </c>
    </row>
    <row r="423" spans="1:89">
      <c r="A423" t="s">
        <v>1303</v>
      </c>
      <c r="B423" t="b">
        <v>0</v>
      </c>
      <c r="D423" t="b">
        <v>0</v>
      </c>
      <c r="E423" t="s">
        <v>1005</v>
      </c>
      <c r="H423" s="1">
        <v>43186</v>
      </c>
      <c r="I423" t="b">
        <v>1</v>
      </c>
      <c r="J423" t="s">
        <v>193</v>
      </c>
      <c r="L423" t="s">
        <v>1304</v>
      </c>
      <c r="O423" t="s">
        <v>194</v>
      </c>
      <c r="P423" t="b">
        <v>1</v>
      </c>
      <c r="Q423" s="2">
        <v>42548.087418981479</v>
      </c>
      <c r="R423" s="1"/>
      <c r="S423" t="b">
        <v>0</v>
      </c>
      <c r="U423" s="1"/>
      <c r="V423" t="b">
        <v>0</v>
      </c>
      <c r="W423" s="1">
        <v>43101</v>
      </c>
      <c r="X423">
        <v>1</v>
      </c>
      <c r="Y423">
        <v>2018</v>
      </c>
      <c r="Z423" t="s">
        <v>90</v>
      </c>
      <c r="AA423" t="s">
        <v>90</v>
      </c>
      <c r="AB423" t="b">
        <v>0</v>
      </c>
      <c r="AC423" t="b">
        <v>0</v>
      </c>
      <c r="AE423" t="b">
        <v>0</v>
      </c>
      <c r="AF423" t="b">
        <v>0</v>
      </c>
      <c r="AG423" t="b">
        <v>0</v>
      </c>
      <c r="AH423" t="s">
        <v>368</v>
      </c>
      <c r="AI423" t="b">
        <v>0</v>
      </c>
      <c r="AK423" t="b">
        <v>0</v>
      </c>
      <c r="AL423" s="1"/>
      <c r="AM423" t="s">
        <v>162</v>
      </c>
      <c r="AN423" s="2">
        <v>44296.959062499998</v>
      </c>
      <c r="AP423" s="2">
        <v>43186.67664351852</v>
      </c>
      <c r="AQ423" s="1"/>
      <c r="AS423" t="b">
        <v>0</v>
      </c>
      <c r="AV423" t="s">
        <v>176</v>
      </c>
      <c r="BB423" t="s">
        <v>1305</v>
      </c>
      <c r="BD423" t="b">
        <v>0</v>
      </c>
      <c r="BH423" t="s">
        <v>260</v>
      </c>
      <c r="BJ423" t="s">
        <v>105</v>
      </c>
      <c r="BL423" t="s">
        <v>1304</v>
      </c>
      <c r="BM423" t="s">
        <v>202</v>
      </c>
      <c r="BN423" t="s">
        <v>203</v>
      </c>
      <c r="BQ423" t="s">
        <v>204</v>
      </c>
      <c r="BR423" t="b">
        <v>0</v>
      </c>
      <c r="BT423" t="b">
        <v>0</v>
      </c>
      <c r="BW423" t="s">
        <v>97</v>
      </c>
      <c r="BX423" t="b">
        <v>0</v>
      </c>
      <c r="BY423" s="2">
        <v>44376.857569444444</v>
      </c>
      <c r="CB423" t="b">
        <v>0</v>
      </c>
      <c r="CC423" t="b">
        <v>0</v>
      </c>
      <c r="CI423">
        <v>0</v>
      </c>
      <c r="CJ423">
        <v>0</v>
      </c>
      <c r="CK423">
        <f>YEAR(tbl_Opportunity[[#This Row],[Close Date]])</f>
        <v>2018</v>
      </c>
    </row>
    <row r="424" spans="1:89">
      <c r="A424" t="s">
        <v>1306</v>
      </c>
      <c r="B424" t="b">
        <v>0</v>
      </c>
      <c r="D424" t="b">
        <v>0</v>
      </c>
      <c r="E424" t="s">
        <v>1005</v>
      </c>
      <c r="H424" s="1">
        <v>43186</v>
      </c>
      <c r="I424" t="b">
        <v>1</v>
      </c>
      <c r="J424" t="s">
        <v>105</v>
      </c>
      <c r="L424" t="s">
        <v>1307</v>
      </c>
      <c r="O424" t="s">
        <v>194</v>
      </c>
      <c r="P424" t="b">
        <v>1</v>
      </c>
      <c r="Q424" s="2">
        <v>42548.087418981479</v>
      </c>
      <c r="R424" s="1"/>
      <c r="S424" t="b">
        <v>0</v>
      </c>
      <c r="U424" s="1"/>
      <c r="V424" t="b">
        <v>0</v>
      </c>
      <c r="W424" s="1">
        <v>43101</v>
      </c>
      <c r="X424">
        <v>1</v>
      </c>
      <c r="Y424">
        <v>2018</v>
      </c>
      <c r="Z424" t="s">
        <v>90</v>
      </c>
      <c r="AA424" t="s">
        <v>90</v>
      </c>
      <c r="AB424" t="b">
        <v>0</v>
      </c>
      <c r="AC424" t="b">
        <v>0</v>
      </c>
      <c r="AE424" t="b">
        <v>0</v>
      </c>
      <c r="AF424" t="b">
        <v>0</v>
      </c>
      <c r="AG424" t="b">
        <v>0</v>
      </c>
      <c r="AH424" t="s">
        <v>368</v>
      </c>
      <c r="AI424" t="b">
        <v>0</v>
      </c>
      <c r="AK424" t="b">
        <v>0</v>
      </c>
      <c r="AL424" s="1"/>
      <c r="AM424" t="s">
        <v>162</v>
      </c>
      <c r="AN424" s="2">
        <v>44297.856377314813</v>
      </c>
      <c r="AP424" s="2">
        <v>43186.678171296298</v>
      </c>
      <c r="AQ424" s="1"/>
      <c r="AS424" t="b">
        <v>0</v>
      </c>
      <c r="AV424" t="s">
        <v>176</v>
      </c>
      <c r="BB424" t="s">
        <v>1308</v>
      </c>
      <c r="BD424" t="b">
        <v>0</v>
      </c>
      <c r="BH424" t="s">
        <v>260</v>
      </c>
      <c r="BJ424" t="s">
        <v>105</v>
      </c>
      <c r="BL424" t="s">
        <v>1307</v>
      </c>
      <c r="BN424" t="s">
        <v>203</v>
      </c>
      <c r="BQ424" t="s">
        <v>204</v>
      </c>
      <c r="BR424" t="b">
        <v>0</v>
      </c>
      <c r="BT424" t="b">
        <v>0</v>
      </c>
      <c r="BW424" t="s">
        <v>97</v>
      </c>
      <c r="BX424" t="b">
        <v>0</v>
      </c>
      <c r="BY424" s="2">
        <v>44376.857569444444</v>
      </c>
      <c r="CB424" t="b">
        <v>0</v>
      </c>
      <c r="CC424" t="b">
        <v>0</v>
      </c>
      <c r="CI424">
        <v>0</v>
      </c>
      <c r="CJ424">
        <v>0</v>
      </c>
      <c r="CK424">
        <f>YEAR(tbl_Opportunity[[#This Row],[Close Date]])</f>
        <v>2018</v>
      </c>
    </row>
    <row r="425" spans="1:89">
      <c r="A425" t="s">
        <v>1309</v>
      </c>
      <c r="B425" t="b">
        <v>0</v>
      </c>
      <c r="D425" t="b">
        <v>0</v>
      </c>
      <c r="E425" t="s">
        <v>1005</v>
      </c>
      <c r="H425" s="1">
        <v>43920</v>
      </c>
      <c r="I425" t="b">
        <v>1</v>
      </c>
      <c r="J425" t="s">
        <v>193</v>
      </c>
      <c r="L425" t="s">
        <v>1310</v>
      </c>
      <c r="O425" t="s">
        <v>194</v>
      </c>
      <c r="P425" t="b">
        <v>1</v>
      </c>
      <c r="Q425" s="2">
        <v>42548.087418981479</v>
      </c>
      <c r="R425" s="1"/>
      <c r="S425" t="b">
        <v>0</v>
      </c>
      <c r="U425" s="1"/>
      <c r="V425" t="b">
        <v>0</v>
      </c>
      <c r="W425" s="1">
        <v>43831</v>
      </c>
      <c r="X425">
        <v>1</v>
      </c>
      <c r="Y425">
        <v>2020</v>
      </c>
      <c r="Z425" t="s">
        <v>90</v>
      </c>
      <c r="AA425" t="s">
        <v>90</v>
      </c>
      <c r="AB425" t="b">
        <v>0</v>
      </c>
      <c r="AC425" t="b">
        <v>0</v>
      </c>
      <c r="AE425" t="b">
        <v>0</v>
      </c>
      <c r="AF425" t="b">
        <v>0</v>
      </c>
      <c r="AG425" t="b">
        <v>0</v>
      </c>
      <c r="AH425" t="s">
        <v>368</v>
      </c>
      <c r="AI425" t="b">
        <v>0</v>
      </c>
      <c r="AJ425" t="s">
        <v>195</v>
      </c>
      <c r="AK425" t="b">
        <v>0</v>
      </c>
      <c r="AL425" s="1">
        <v>43865</v>
      </c>
      <c r="AM425" t="s">
        <v>162</v>
      </c>
      <c r="AN425" s="2">
        <v>44296.959062499998</v>
      </c>
      <c r="AP425" s="2">
        <v>43865.726412037038</v>
      </c>
      <c r="AQ425" s="1"/>
      <c r="AS425" t="b">
        <v>0</v>
      </c>
      <c r="AV425" t="s">
        <v>176</v>
      </c>
      <c r="BB425" t="s">
        <v>1311</v>
      </c>
      <c r="BD425" t="b">
        <v>0</v>
      </c>
      <c r="BH425" t="s">
        <v>406</v>
      </c>
      <c r="BJ425" t="s">
        <v>105</v>
      </c>
      <c r="BL425" t="s">
        <v>1310</v>
      </c>
      <c r="BM425" t="s">
        <v>202</v>
      </c>
      <c r="BN425" t="s">
        <v>203</v>
      </c>
      <c r="BQ425" t="s">
        <v>204</v>
      </c>
      <c r="BR425" t="b">
        <v>0</v>
      </c>
      <c r="BT425" t="b">
        <v>0</v>
      </c>
      <c r="BW425" t="s">
        <v>97</v>
      </c>
      <c r="BX425" t="b">
        <v>0</v>
      </c>
      <c r="BY425" s="2">
        <v>44376.857569444444</v>
      </c>
      <c r="CB425" t="b">
        <v>0</v>
      </c>
      <c r="CC425" t="b">
        <v>0</v>
      </c>
      <c r="CI425">
        <v>0</v>
      </c>
      <c r="CJ425">
        <v>0</v>
      </c>
      <c r="CK425">
        <f>YEAR(tbl_Opportunity[[#This Row],[Close Date]])</f>
        <v>2020</v>
      </c>
    </row>
    <row r="426" spans="1:89">
      <c r="A426" t="s">
        <v>1312</v>
      </c>
      <c r="B426" t="b">
        <v>0</v>
      </c>
      <c r="D426" t="b">
        <v>0</v>
      </c>
      <c r="E426" t="s">
        <v>1005</v>
      </c>
      <c r="H426" s="1">
        <v>43186</v>
      </c>
      <c r="I426" t="b">
        <v>1</v>
      </c>
      <c r="J426" t="s">
        <v>193</v>
      </c>
      <c r="L426" t="s">
        <v>1313</v>
      </c>
      <c r="O426" t="s">
        <v>194</v>
      </c>
      <c r="P426" t="b">
        <v>1</v>
      </c>
      <c r="Q426" s="2">
        <v>42548.087418981479</v>
      </c>
      <c r="R426" s="1"/>
      <c r="S426" t="b">
        <v>0</v>
      </c>
      <c r="U426" s="1"/>
      <c r="V426" t="b">
        <v>0</v>
      </c>
      <c r="W426" s="1">
        <v>43101</v>
      </c>
      <c r="X426">
        <v>1</v>
      </c>
      <c r="Y426">
        <v>2018</v>
      </c>
      <c r="Z426" t="s">
        <v>90</v>
      </c>
      <c r="AA426" t="s">
        <v>90</v>
      </c>
      <c r="AB426" t="b">
        <v>0</v>
      </c>
      <c r="AC426" t="b">
        <v>0</v>
      </c>
      <c r="AE426" t="b">
        <v>1</v>
      </c>
      <c r="AF426" t="b">
        <v>0</v>
      </c>
      <c r="AG426" t="b">
        <v>0</v>
      </c>
      <c r="AH426" t="s">
        <v>210</v>
      </c>
      <c r="AI426" t="b">
        <v>0</v>
      </c>
      <c r="AK426" t="b">
        <v>0</v>
      </c>
      <c r="AL426" s="1"/>
      <c r="AM426" t="s">
        <v>162</v>
      </c>
      <c r="AN426" s="2">
        <v>44296.959062499998</v>
      </c>
      <c r="AP426" s="2">
        <v>43186.679386574076</v>
      </c>
      <c r="AQ426" s="1"/>
      <c r="AS426" t="b">
        <v>0</v>
      </c>
      <c r="AU426" t="s">
        <v>247</v>
      </c>
      <c r="AV426" t="s">
        <v>176</v>
      </c>
      <c r="BB426" t="s">
        <v>1314</v>
      </c>
      <c r="BD426" t="b">
        <v>0</v>
      </c>
      <c r="BH426" t="s">
        <v>260</v>
      </c>
      <c r="BI426" t="s">
        <v>200</v>
      </c>
      <c r="BJ426" t="s">
        <v>250</v>
      </c>
      <c r="BL426" t="s">
        <v>1313</v>
      </c>
      <c r="BM426" t="s">
        <v>202</v>
      </c>
      <c r="BN426" t="s">
        <v>203</v>
      </c>
      <c r="BQ426" t="s">
        <v>204</v>
      </c>
      <c r="BR426" t="b">
        <v>0</v>
      </c>
      <c r="BT426" t="b">
        <v>0</v>
      </c>
      <c r="BW426" t="s">
        <v>97</v>
      </c>
      <c r="BX426" t="b">
        <v>0</v>
      </c>
      <c r="BY426" s="2">
        <v>44376.857569444444</v>
      </c>
      <c r="CB426" t="b">
        <v>0</v>
      </c>
      <c r="CC426" t="b">
        <v>0</v>
      </c>
      <c r="CF426">
        <v>54805</v>
      </c>
      <c r="CH426">
        <v>0</v>
      </c>
      <c r="CI426">
        <v>0</v>
      </c>
      <c r="CJ426">
        <v>0</v>
      </c>
      <c r="CK426">
        <f>YEAR(tbl_Opportunity[[#This Row],[Close Date]])</f>
        <v>2018</v>
      </c>
    </row>
    <row r="427" spans="1:89">
      <c r="A427" t="s">
        <v>1315</v>
      </c>
      <c r="B427" t="b">
        <v>0</v>
      </c>
      <c r="D427" t="b">
        <v>0</v>
      </c>
      <c r="E427" t="s">
        <v>1005</v>
      </c>
      <c r="H427" s="1">
        <v>43165</v>
      </c>
      <c r="I427" t="b">
        <v>1</v>
      </c>
      <c r="J427" t="s">
        <v>235</v>
      </c>
      <c r="L427" t="s">
        <v>1316</v>
      </c>
      <c r="O427" t="s">
        <v>194</v>
      </c>
      <c r="P427" t="b">
        <v>1</v>
      </c>
      <c r="Q427" s="2">
        <v>42548.087418981479</v>
      </c>
      <c r="R427" s="1"/>
      <c r="S427" t="b">
        <v>0</v>
      </c>
      <c r="U427" s="1"/>
      <c r="V427" t="b">
        <v>0</v>
      </c>
      <c r="W427" s="1">
        <v>43101</v>
      </c>
      <c r="X427">
        <v>1</v>
      </c>
      <c r="Y427">
        <v>2018</v>
      </c>
      <c r="Z427" t="s">
        <v>90</v>
      </c>
      <c r="AA427" t="s">
        <v>90</v>
      </c>
      <c r="AB427" t="b">
        <v>0</v>
      </c>
      <c r="AC427" t="b">
        <v>0</v>
      </c>
      <c r="AE427" t="b">
        <v>0</v>
      </c>
      <c r="AF427" t="b">
        <v>0</v>
      </c>
      <c r="AG427" t="b">
        <v>0</v>
      </c>
      <c r="AH427" t="s">
        <v>210</v>
      </c>
      <c r="AI427" t="b">
        <v>0</v>
      </c>
      <c r="AK427" t="b">
        <v>0</v>
      </c>
      <c r="AL427" s="1"/>
      <c r="AM427" t="s">
        <v>162</v>
      </c>
      <c r="AN427" s="2">
        <v>44296.959062499998</v>
      </c>
      <c r="AP427" s="2">
        <v>43174.755960648145</v>
      </c>
      <c r="AQ427" s="1"/>
      <c r="AS427" t="b">
        <v>0</v>
      </c>
      <c r="AV427" t="s">
        <v>176</v>
      </c>
      <c r="BB427" t="s">
        <v>1317</v>
      </c>
      <c r="BD427" t="b">
        <v>0</v>
      </c>
      <c r="BH427" t="s">
        <v>260</v>
      </c>
      <c r="BJ427" t="s">
        <v>250</v>
      </c>
      <c r="BL427" t="s">
        <v>1316</v>
      </c>
      <c r="BM427" t="s">
        <v>202</v>
      </c>
      <c r="BN427" t="s">
        <v>203</v>
      </c>
      <c r="BQ427" t="s">
        <v>204</v>
      </c>
      <c r="BR427" t="b">
        <v>0</v>
      </c>
      <c r="BT427" t="b">
        <v>0</v>
      </c>
      <c r="BW427" t="s">
        <v>97</v>
      </c>
      <c r="BX427" t="b">
        <v>0</v>
      </c>
      <c r="BY427" s="2">
        <v>44376.857569444444</v>
      </c>
      <c r="CB427" t="b">
        <v>0</v>
      </c>
      <c r="CC427" t="b">
        <v>0</v>
      </c>
      <c r="CI427">
        <v>0</v>
      </c>
      <c r="CJ427">
        <v>0</v>
      </c>
      <c r="CK427">
        <f>YEAR(tbl_Opportunity[[#This Row],[Close Date]])</f>
        <v>2018</v>
      </c>
    </row>
    <row r="428" spans="1:89">
      <c r="A428" t="s">
        <v>1318</v>
      </c>
      <c r="B428" t="b">
        <v>0</v>
      </c>
      <c r="D428" t="b">
        <v>0</v>
      </c>
      <c r="E428" t="s">
        <v>1005</v>
      </c>
      <c r="H428" s="1">
        <v>43920</v>
      </c>
      <c r="I428" t="b">
        <v>1</v>
      </c>
      <c r="J428" t="s">
        <v>193</v>
      </c>
      <c r="L428" t="s">
        <v>1319</v>
      </c>
      <c r="O428" t="s">
        <v>194</v>
      </c>
      <c r="P428" t="b">
        <v>1</v>
      </c>
      <c r="Q428" s="2">
        <v>42548.087418981479</v>
      </c>
      <c r="R428" s="1"/>
      <c r="S428" t="b">
        <v>0</v>
      </c>
      <c r="U428" s="1"/>
      <c r="V428" t="b">
        <v>0</v>
      </c>
      <c r="W428" s="1">
        <v>43831</v>
      </c>
      <c r="X428">
        <v>1</v>
      </c>
      <c r="Y428">
        <v>2020</v>
      </c>
      <c r="Z428" t="s">
        <v>90</v>
      </c>
      <c r="AA428" t="s">
        <v>90</v>
      </c>
      <c r="AB428" t="b">
        <v>0</v>
      </c>
      <c r="AC428" t="b">
        <v>0</v>
      </c>
      <c r="AE428" t="b">
        <v>0</v>
      </c>
      <c r="AF428" t="b">
        <v>0</v>
      </c>
      <c r="AG428" t="b">
        <v>0</v>
      </c>
      <c r="AH428" t="s">
        <v>210</v>
      </c>
      <c r="AI428" t="b">
        <v>0</v>
      </c>
      <c r="AK428" t="b">
        <v>0</v>
      </c>
      <c r="AL428" s="1">
        <v>43852</v>
      </c>
      <c r="AM428" t="s">
        <v>162</v>
      </c>
      <c r="AN428" s="2">
        <v>44296.959062499998</v>
      </c>
      <c r="AP428" s="2">
        <v>43852.664398148147</v>
      </c>
      <c r="AQ428" s="1"/>
      <c r="AS428" t="b">
        <v>0</v>
      </c>
      <c r="AV428" t="s">
        <v>176</v>
      </c>
      <c r="BB428" t="s">
        <v>1320</v>
      </c>
      <c r="BD428" t="b">
        <v>0</v>
      </c>
      <c r="BH428" t="s">
        <v>406</v>
      </c>
      <c r="BJ428" t="s">
        <v>250</v>
      </c>
      <c r="BL428" t="s">
        <v>1319</v>
      </c>
      <c r="BM428" t="s">
        <v>202</v>
      </c>
      <c r="BN428" t="s">
        <v>203</v>
      </c>
      <c r="BQ428" t="s">
        <v>204</v>
      </c>
      <c r="BR428" t="b">
        <v>0</v>
      </c>
      <c r="BT428" t="b">
        <v>0</v>
      </c>
      <c r="BW428" t="s">
        <v>97</v>
      </c>
      <c r="BX428" t="b">
        <v>0</v>
      </c>
      <c r="BY428" s="2">
        <v>44376.857569444444</v>
      </c>
      <c r="CB428" t="b">
        <v>0</v>
      </c>
      <c r="CC428" t="b">
        <v>0</v>
      </c>
      <c r="CI428">
        <v>0</v>
      </c>
      <c r="CJ428">
        <v>0</v>
      </c>
      <c r="CK428">
        <f>YEAR(tbl_Opportunity[[#This Row],[Close Date]])</f>
        <v>2020</v>
      </c>
    </row>
    <row r="429" spans="1:89">
      <c r="A429" t="s">
        <v>656</v>
      </c>
      <c r="B429" t="b">
        <v>0</v>
      </c>
      <c r="D429" t="b">
        <v>0</v>
      </c>
      <c r="E429" t="s">
        <v>1005</v>
      </c>
      <c r="H429" s="1">
        <v>44286</v>
      </c>
      <c r="I429" t="b">
        <v>1</v>
      </c>
      <c r="J429" t="s">
        <v>193</v>
      </c>
      <c r="L429" t="s">
        <v>1321</v>
      </c>
      <c r="N429" t="s">
        <v>372</v>
      </c>
      <c r="O429" t="s">
        <v>194</v>
      </c>
      <c r="P429" t="b">
        <v>1</v>
      </c>
      <c r="Q429" s="2">
        <v>42548.087418981479</v>
      </c>
      <c r="R429" s="1"/>
      <c r="S429" t="b">
        <v>0</v>
      </c>
      <c r="U429" s="1"/>
      <c r="V429" t="b">
        <v>0</v>
      </c>
      <c r="W429" s="1">
        <v>44197</v>
      </c>
      <c r="X429">
        <v>1</v>
      </c>
      <c r="Y429">
        <v>2021</v>
      </c>
      <c r="Z429" t="s">
        <v>90</v>
      </c>
      <c r="AA429" t="s">
        <v>90</v>
      </c>
      <c r="AB429" t="b">
        <v>0</v>
      </c>
      <c r="AC429" t="b">
        <v>0</v>
      </c>
      <c r="AE429" t="b">
        <v>0</v>
      </c>
      <c r="AF429" t="b">
        <v>0</v>
      </c>
      <c r="AG429" t="b">
        <v>0</v>
      </c>
      <c r="AH429" t="s">
        <v>210</v>
      </c>
      <c r="AI429" t="b">
        <v>0</v>
      </c>
      <c r="AJ429" t="s">
        <v>211</v>
      </c>
      <c r="AK429" t="b">
        <v>0</v>
      </c>
      <c r="AL429" s="1">
        <v>43984</v>
      </c>
      <c r="AM429" t="s">
        <v>162</v>
      </c>
      <c r="AN429" s="2">
        <v>44296.959062499998</v>
      </c>
      <c r="AP429" s="2">
        <v>44174.775543981479</v>
      </c>
      <c r="AQ429" s="1"/>
      <c r="AS429" t="b">
        <v>0</v>
      </c>
      <c r="AV429" t="s">
        <v>176</v>
      </c>
      <c r="BB429" t="s">
        <v>1322</v>
      </c>
      <c r="BD429" t="b">
        <v>0</v>
      </c>
      <c r="BH429" t="s">
        <v>375</v>
      </c>
      <c r="BJ429" t="s">
        <v>216</v>
      </c>
      <c r="BL429" t="s">
        <v>1321</v>
      </c>
      <c r="BM429" t="s">
        <v>202</v>
      </c>
      <c r="BN429" t="s">
        <v>203</v>
      </c>
      <c r="BQ429" t="s">
        <v>204</v>
      </c>
      <c r="BR429" t="b">
        <v>0</v>
      </c>
      <c r="BT429" t="b">
        <v>0</v>
      </c>
      <c r="BW429" t="s">
        <v>97</v>
      </c>
      <c r="BX429" t="b">
        <v>0</v>
      </c>
      <c r="BY429" s="2">
        <v>44376.857569444444</v>
      </c>
      <c r="BZ429" t="s">
        <v>377</v>
      </c>
      <c r="CB429" t="b">
        <v>0</v>
      </c>
      <c r="CC429" t="b">
        <v>0</v>
      </c>
      <c r="CF429">
        <v>75000</v>
      </c>
      <c r="CH429">
        <v>0</v>
      </c>
      <c r="CI429">
        <v>0</v>
      </c>
      <c r="CJ429">
        <v>0</v>
      </c>
      <c r="CK429">
        <f>YEAR(tbl_Opportunity[[#This Row],[Close Date]])</f>
        <v>2021</v>
      </c>
    </row>
    <row r="430" spans="1:89">
      <c r="A430" t="s">
        <v>328</v>
      </c>
      <c r="B430" t="b">
        <v>0</v>
      </c>
      <c r="D430" t="b">
        <v>0</v>
      </c>
      <c r="E430" t="s">
        <v>1005</v>
      </c>
      <c r="H430" s="1">
        <v>43186</v>
      </c>
      <c r="I430" t="b">
        <v>1</v>
      </c>
      <c r="J430" t="s">
        <v>193</v>
      </c>
      <c r="L430" t="s">
        <v>1323</v>
      </c>
      <c r="O430" t="s">
        <v>194</v>
      </c>
      <c r="P430" t="b">
        <v>1</v>
      </c>
      <c r="Q430" s="2">
        <v>42548.087418981479</v>
      </c>
      <c r="R430" s="1"/>
      <c r="S430" t="b">
        <v>0</v>
      </c>
      <c r="U430" s="1"/>
      <c r="V430" t="b">
        <v>0</v>
      </c>
      <c r="W430" s="1">
        <v>43101</v>
      </c>
      <c r="X430">
        <v>1</v>
      </c>
      <c r="Y430">
        <v>2018</v>
      </c>
      <c r="Z430" t="s">
        <v>90</v>
      </c>
      <c r="AA430" t="s">
        <v>90</v>
      </c>
      <c r="AB430" t="b">
        <v>0</v>
      </c>
      <c r="AC430" t="b">
        <v>0</v>
      </c>
      <c r="AE430" t="b">
        <v>1</v>
      </c>
      <c r="AF430" t="b">
        <v>0</v>
      </c>
      <c r="AG430" t="b">
        <v>0</v>
      </c>
      <c r="AH430" t="s">
        <v>210</v>
      </c>
      <c r="AI430" t="b">
        <v>0</v>
      </c>
      <c r="AK430" t="b">
        <v>0</v>
      </c>
      <c r="AL430" s="1"/>
      <c r="AM430" t="s">
        <v>162</v>
      </c>
      <c r="AN430" s="2">
        <v>44296.959062499998</v>
      </c>
      <c r="AP430" s="2">
        <v>43186.680034722223</v>
      </c>
      <c r="AQ430" s="1"/>
      <c r="AS430" t="b">
        <v>0</v>
      </c>
      <c r="AU430" t="s">
        <v>216</v>
      </c>
      <c r="AV430" t="s">
        <v>176</v>
      </c>
      <c r="BB430" t="s">
        <v>1324</v>
      </c>
      <c r="BD430" t="b">
        <v>0</v>
      </c>
      <c r="BH430" t="s">
        <v>260</v>
      </c>
      <c r="BI430" t="s">
        <v>200</v>
      </c>
      <c r="BJ430" t="s">
        <v>216</v>
      </c>
      <c r="BL430" t="s">
        <v>1323</v>
      </c>
      <c r="BM430" t="s">
        <v>202</v>
      </c>
      <c r="BN430" t="s">
        <v>203</v>
      </c>
      <c r="BQ430" t="s">
        <v>204</v>
      </c>
      <c r="BR430" t="b">
        <v>0</v>
      </c>
      <c r="BT430" t="b">
        <v>0</v>
      </c>
      <c r="BW430" t="s">
        <v>97</v>
      </c>
      <c r="BX430" t="b">
        <v>0</v>
      </c>
      <c r="BY430" s="2">
        <v>44376.857569444444</v>
      </c>
      <c r="CB430" t="b">
        <v>0</v>
      </c>
      <c r="CC430" t="b">
        <v>0</v>
      </c>
      <c r="CF430">
        <v>54805</v>
      </c>
      <c r="CH430">
        <v>0</v>
      </c>
      <c r="CI430">
        <v>0</v>
      </c>
      <c r="CJ430">
        <v>0</v>
      </c>
      <c r="CK430">
        <f>YEAR(tbl_Opportunity[[#This Row],[Close Date]])</f>
        <v>2018</v>
      </c>
    </row>
    <row r="431" spans="1:89">
      <c r="A431" t="s">
        <v>1325</v>
      </c>
      <c r="B431" t="b">
        <v>0</v>
      </c>
      <c r="D431" t="b">
        <v>0</v>
      </c>
      <c r="E431" t="s">
        <v>1005</v>
      </c>
      <c r="H431" s="1">
        <v>43186</v>
      </c>
      <c r="I431" t="b">
        <v>1</v>
      </c>
      <c r="J431" t="s">
        <v>105</v>
      </c>
      <c r="L431" t="s">
        <v>1326</v>
      </c>
      <c r="O431" t="s">
        <v>194</v>
      </c>
      <c r="P431" t="b">
        <v>1</v>
      </c>
      <c r="Q431" s="2">
        <v>42548.087418981479</v>
      </c>
      <c r="R431" s="1"/>
      <c r="S431" t="b">
        <v>0</v>
      </c>
      <c r="U431" s="1"/>
      <c r="V431" t="b">
        <v>0</v>
      </c>
      <c r="W431" s="1">
        <v>43101</v>
      </c>
      <c r="X431">
        <v>1</v>
      </c>
      <c r="Y431">
        <v>2018</v>
      </c>
      <c r="Z431" t="s">
        <v>90</v>
      </c>
      <c r="AA431" t="s">
        <v>90</v>
      </c>
      <c r="AB431" t="b">
        <v>0</v>
      </c>
      <c r="AC431" t="b">
        <v>0</v>
      </c>
      <c r="AE431" t="b">
        <v>0</v>
      </c>
      <c r="AF431" t="b">
        <v>0</v>
      </c>
      <c r="AG431" t="b">
        <v>0</v>
      </c>
      <c r="AH431" t="s">
        <v>210</v>
      </c>
      <c r="AI431" t="b">
        <v>0</v>
      </c>
      <c r="AK431" t="b">
        <v>0</v>
      </c>
      <c r="AL431" s="1"/>
      <c r="AM431" t="s">
        <v>162</v>
      </c>
      <c r="AN431" s="2">
        <v>44297.856377314813</v>
      </c>
      <c r="AP431" s="2">
        <v>43186.680868055555</v>
      </c>
      <c r="AQ431" s="1"/>
      <c r="AS431" t="b">
        <v>0</v>
      </c>
      <c r="AU431" t="s">
        <v>216</v>
      </c>
      <c r="AV431" t="s">
        <v>176</v>
      </c>
      <c r="BB431" t="s">
        <v>1327</v>
      </c>
      <c r="BD431" t="b">
        <v>0</v>
      </c>
      <c r="BH431" t="s">
        <v>260</v>
      </c>
      <c r="BJ431" t="s">
        <v>216</v>
      </c>
      <c r="BL431" t="s">
        <v>1326</v>
      </c>
      <c r="BN431" t="s">
        <v>203</v>
      </c>
      <c r="BQ431" t="s">
        <v>204</v>
      </c>
      <c r="BR431" t="b">
        <v>0</v>
      </c>
      <c r="BT431" t="b">
        <v>0</v>
      </c>
      <c r="BW431" t="s">
        <v>97</v>
      </c>
      <c r="BX431" t="b">
        <v>0</v>
      </c>
      <c r="BY431" s="2">
        <v>44376.857569444444</v>
      </c>
      <c r="CB431" t="b">
        <v>0</v>
      </c>
      <c r="CC431" t="b">
        <v>0</v>
      </c>
      <c r="CI431">
        <v>0</v>
      </c>
      <c r="CJ431">
        <v>0</v>
      </c>
      <c r="CK431">
        <f>YEAR(tbl_Opportunity[[#This Row],[Close Date]])</f>
        <v>2018</v>
      </c>
    </row>
    <row r="432" spans="1:89">
      <c r="A432" t="s">
        <v>1328</v>
      </c>
      <c r="B432" t="b">
        <v>0</v>
      </c>
      <c r="D432" t="b">
        <v>0</v>
      </c>
      <c r="E432" t="s">
        <v>1005</v>
      </c>
      <c r="H432" s="1">
        <v>43827</v>
      </c>
      <c r="I432" t="b">
        <v>1</v>
      </c>
      <c r="J432" t="s">
        <v>193</v>
      </c>
      <c r="L432" t="s">
        <v>1329</v>
      </c>
      <c r="O432" t="s">
        <v>194</v>
      </c>
      <c r="P432" t="b">
        <v>1</v>
      </c>
      <c r="Q432" s="2">
        <v>42548.087442129632</v>
      </c>
      <c r="R432" s="1"/>
      <c r="S432" t="b">
        <v>0</v>
      </c>
      <c r="U432" s="1"/>
      <c r="V432" t="b">
        <v>0</v>
      </c>
      <c r="W432" s="1">
        <v>43556</v>
      </c>
      <c r="X432">
        <v>4</v>
      </c>
      <c r="Y432">
        <v>2019</v>
      </c>
      <c r="Z432" t="s">
        <v>90</v>
      </c>
      <c r="AA432" t="s">
        <v>90</v>
      </c>
      <c r="AB432" t="b">
        <v>0</v>
      </c>
      <c r="AC432" t="b">
        <v>0</v>
      </c>
      <c r="AE432" t="b">
        <v>1</v>
      </c>
      <c r="AF432" t="b">
        <v>0</v>
      </c>
      <c r="AG432" t="b">
        <v>0</v>
      </c>
      <c r="AH432" t="s">
        <v>210</v>
      </c>
      <c r="AI432" t="b">
        <v>0</v>
      </c>
      <c r="AK432" t="b">
        <v>0</v>
      </c>
      <c r="AL432" s="1">
        <v>43780</v>
      </c>
      <c r="AM432" t="s">
        <v>162</v>
      </c>
      <c r="AN432" s="2">
        <v>44296.959062499998</v>
      </c>
      <c r="AP432" s="2">
        <v>43780.644606481481</v>
      </c>
      <c r="AQ432" s="1"/>
      <c r="AS432" t="b">
        <v>0</v>
      </c>
      <c r="AU432" t="s">
        <v>472</v>
      </c>
      <c r="AV432" t="s">
        <v>176</v>
      </c>
      <c r="BB432" t="s">
        <v>1330</v>
      </c>
      <c r="BD432" t="b">
        <v>0</v>
      </c>
      <c r="BH432" t="s">
        <v>406</v>
      </c>
      <c r="BI432" t="s">
        <v>200</v>
      </c>
      <c r="BJ432" t="s">
        <v>216</v>
      </c>
      <c r="BL432" t="s">
        <v>1329</v>
      </c>
      <c r="BM432" t="s">
        <v>202</v>
      </c>
      <c r="BN432" t="s">
        <v>203</v>
      </c>
      <c r="BQ432" t="s">
        <v>204</v>
      </c>
      <c r="BR432" t="b">
        <v>0</v>
      </c>
      <c r="BT432" t="b">
        <v>0</v>
      </c>
      <c r="BW432" t="s">
        <v>97</v>
      </c>
      <c r="BX432" t="b">
        <v>0</v>
      </c>
      <c r="BY432" s="2">
        <v>44376.857569444444</v>
      </c>
      <c r="CB432" t="b">
        <v>0</v>
      </c>
      <c r="CC432" t="b">
        <v>0</v>
      </c>
      <c r="CF432">
        <v>54805</v>
      </c>
      <c r="CH432">
        <v>0</v>
      </c>
      <c r="CI432">
        <v>0</v>
      </c>
      <c r="CJ432">
        <v>0</v>
      </c>
      <c r="CK432">
        <f>YEAR(tbl_Opportunity[[#This Row],[Close Date]])</f>
        <v>2019</v>
      </c>
    </row>
    <row r="433" spans="1:89">
      <c r="A433" t="s">
        <v>1331</v>
      </c>
      <c r="B433" t="b">
        <v>0</v>
      </c>
      <c r="D433" t="b">
        <v>0</v>
      </c>
      <c r="H433" s="1">
        <v>43915</v>
      </c>
      <c r="I433" t="b">
        <v>1</v>
      </c>
      <c r="L433" t="s">
        <v>1332</v>
      </c>
      <c r="O433" t="s">
        <v>142</v>
      </c>
      <c r="P433" t="b">
        <v>0</v>
      </c>
      <c r="Q433" s="2">
        <v>42548.681550925925</v>
      </c>
      <c r="R433" s="1"/>
      <c r="S433" t="b">
        <v>0</v>
      </c>
      <c r="U433" s="1"/>
      <c r="V433" t="b">
        <v>0</v>
      </c>
      <c r="W433" s="1">
        <v>43831</v>
      </c>
      <c r="X433">
        <v>1</v>
      </c>
      <c r="Y433">
        <v>2020</v>
      </c>
      <c r="Z433" t="s">
        <v>8</v>
      </c>
      <c r="AA433" t="s">
        <v>8</v>
      </c>
      <c r="AB433" t="b">
        <v>0</v>
      </c>
      <c r="AC433" t="b">
        <v>0</v>
      </c>
      <c r="AE433" t="b">
        <v>1</v>
      </c>
      <c r="AF433" t="b">
        <v>0</v>
      </c>
      <c r="AG433" t="b">
        <v>0</v>
      </c>
      <c r="AH433" t="s">
        <v>210</v>
      </c>
      <c r="AI433" t="b">
        <v>0</v>
      </c>
      <c r="AK433" t="b">
        <v>0</v>
      </c>
      <c r="AL433" s="1">
        <v>43915</v>
      </c>
      <c r="AM433" t="s">
        <v>162</v>
      </c>
      <c r="AN433" s="2">
        <v>44297.8278587963</v>
      </c>
      <c r="AP433" s="2">
        <v>43915.862129629626</v>
      </c>
      <c r="AQ433" s="1"/>
      <c r="AS433" t="b">
        <v>0</v>
      </c>
      <c r="AV433" t="s">
        <v>153</v>
      </c>
      <c r="BB433" t="s">
        <v>1333</v>
      </c>
      <c r="BD433" t="b">
        <v>1</v>
      </c>
      <c r="BH433" t="s">
        <v>387</v>
      </c>
      <c r="BI433" t="s">
        <v>150</v>
      </c>
      <c r="BJ433" t="s">
        <v>95</v>
      </c>
      <c r="BK433" t="s">
        <v>95</v>
      </c>
      <c r="BQ433" t="s">
        <v>96</v>
      </c>
      <c r="BR433" t="b">
        <v>0</v>
      </c>
      <c r="BT433" t="b">
        <v>0</v>
      </c>
      <c r="BW433" t="s">
        <v>103</v>
      </c>
      <c r="BX433" t="b">
        <v>0</v>
      </c>
      <c r="BY433" s="2">
        <v>44376.857569444444</v>
      </c>
      <c r="CB433" t="b">
        <v>0</v>
      </c>
      <c r="CC433" t="b">
        <v>1</v>
      </c>
      <c r="CF433">
        <v>71425</v>
      </c>
      <c r="CH433">
        <v>71425</v>
      </c>
      <c r="CI433">
        <v>100</v>
      </c>
      <c r="CJ433">
        <v>0</v>
      </c>
      <c r="CK433">
        <f>YEAR(tbl_Opportunity[[#This Row],[Close Date]])</f>
        <v>2020</v>
      </c>
    </row>
    <row r="434" spans="1:89">
      <c r="A434" t="s">
        <v>1334</v>
      </c>
      <c r="B434" t="b">
        <v>0</v>
      </c>
      <c r="D434" t="b">
        <v>0</v>
      </c>
      <c r="H434" s="1">
        <v>43070</v>
      </c>
      <c r="I434" t="b">
        <v>0</v>
      </c>
      <c r="L434" t="s">
        <v>1335</v>
      </c>
      <c r="O434" t="s">
        <v>99</v>
      </c>
      <c r="P434" t="b">
        <v>0</v>
      </c>
      <c r="Q434" s="2">
        <v>42548.853449074071</v>
      </c>
      <c r="R434" s="1"/>
      <c r="S434" t="b">
        <v>0</v>
      </c>
      <c r="U434" s="1"/>
      <c r="V434" t="b">
        <v>0</v>
      </c>
      <c r="W434" s="1">
        <v>42826</v>
      </c>
      <c r="X434">
        <v>4</v>
      </c>
      <c r="Y434">
        <v>2017</v>
      </c>
      <c r="Z434" t="s">
        <v>161</v>
      </c>
      <c r="AA434" t="s">
        <v>161</v>
      </c>
      <c r="AB434" t="b">
        <v>0</v>
      </c>
      <c r="AC434" t="b">
        <v>0</v>
      </c>
      <c r="AE434" t="b">
        <v>0</v>
      </c>
      <c r="AF434" t="b">
        <v>0</v>
      </c>
      <c r="AG434" t="b">
        <v>0</v>
      </c>
      <c r="AH434" t="s">
        <v>210</v>
      </c>
      <c r="AI434" t="b">
        <v>0</v>
      </c>
      <c r="AK434" t="b">
        <v>0</v>
      </c>
      <c r="AL434" s="1"/>
      <c r="AM434" t="s">
        <v>162</v>
      </c>
      <c r="AN434" s="2">
        <v>44296.966620370367</v>
      </c>
      <c r="AP434" s="2"/>
      <c r="AQ434" s="1"/>
      <c r="AS434" t="b">
        <v>0</v>
      </c>
      <c r="AV434" t="s">
        <v>538</v>
      </c>
      <c r="BB434" t="s">
        <v>1336</v>
      </c>
      <c r="BD434" t="b">
        <v>0</v>
      </c>
      <c r="BH434" t="s">
        <v>228</v>
      </c>
      <c r="BI434" t="s">
        <v>229</v>
      </c>
      <c r="BQ434" t="s">
        <v>165</v>
      </c>
      <c r="BR434" t="b">
        <v>0</v>
      </c>
      <c r="BT434" t="b">
        <v>0</v>
      </c>
      <c r="BW434" t="s">
        <v>339</v>
      </c>
      <c r="BX434" t="b">
        <v>0</v>
      </c>
      <c r="BY434" s="2">
        <v>44376.857569444444</v>
      </c>
      <c r="CB434" t="b">
        <v>0</v>
      </c>
      <c r="CC434" t="b">
        <v>0</v>
      </c>
      <c r="CF434">
        <v>65000</v>
      </c>
      <c r="CH434">
        <v>19500</v>
      </c>
      <c r="CI434">
        <v>30</v>
      </c>
      <c r="CJ434">
        <v>0</v>
      </c>
      <c r="CK434">
        <f>YEAR(tbl_Opportunity[[#This Row],[Close Date]])</f>
        <v>2017</v>
      </c>
    </row>
    <row r="435" spans="1:89">
      <c r="A435" t="s">
        <v>1337</v>
      </c>
      <c r="B435" t="b">
        <v>0</v>
      </c>
      <c r="D435" t="b">
        <v>0</v>
      </c>
      <c r="H435" s="1">
        <v>42551</v>
      </c>
      <c r="I435" t="b">
        <v>1</v>
      </c>
      <c r="J435" t="s">
        <v>111</v>
      </c>
      <c r="L435" t="s">
        <v>1338</v>
      </c>
      <c r="O435" t="s">
        <v>332</v>
      </c>
      <c r="P435" t="b">
        <v>1</v>
      </c>
      <c r="Q435" s="2">
        <v>42548.903703703705</v>
      </c>
      <c r="R435" s="1"/>
      <c r="S435" t="b">
        <v>0</v>
      </c>
      <c r="U435" s="1"/>
      <c r="V435" t="b">
        <v>0</v>
      </c>
      <c r="W435" s="1">
        <v>42401</v>
      </c>
      <c r="X435">
        <v>2</v>
      </c>
      <c r="Y435">
        <v>2016</v>
      </c>
      <c r="Z435" t="s">
        <v>90</v>
      </c>
      <c r="AA435" t="s">
        <v>90</v>
      </c>
      <c r="AB435" t="b">
        <v>0</v>
      </c>
      <c r="AC435" t="b">
        <v>0</v>
      </c>
      <c r="AE435" t="b">
        <v>0</v>
      </c>
      <c r="AF435" t="b">
        <v>0</v>
      </c>
      <c r="AG435" t="b">
        <v>0</v>
      </c>
      <c r="AH435" t="s">
        <v>636</v>
      </c>
      <c r="AI435" t="b">
        <v>0</v>
      </c>
      <c r="AK435" t="b">
        <v>0</v>
      </c>
      <c r="AL435" s="1"/>
      <c r="AM435" t="s">
        <v>92</v>
      </c>
      <c r="AN435" s="2">
        <v>44091.617222222223</v>
      </c>
      <c r="AP435" s="2">
        <v>43836.762962962966</v>
      </c>
      <c r="AQ435" s="1"/>
      <c r="AS435" t="b">
        <v>0</v>
      </c>
      <c r="AV435" t="s">
        <v>93</v>
      </c>
      <c r="BB435" t="s">
        <v>1339</v>
      </c>
      <c r="BD435" t="b">
        <v>0</v>
      </c>
      <c r="BH435" t="s">
        <v>332</v>
      </c>
      <c r="BQ435" t="s">
        <v>96</v>
      </c>
      <c r="BR435" t="b">
        <v>0</v>
      </c>
      <c r="BT435" t="b">
        <v>0</v>
      </c>
      <c r="BW435" t="s">
        <v>97</v>
      </c>
      <c r="BX435" t="b">
        <v>0</v>
      </c>
      <c r="BY435" s="2">
        <v>44376.857569444444</v>
      </c>
      <c r="CB435" t="b">
        <v>0</v>
      </c>
      <c r="CC435" t="b">
        <v>0</v>
      </c>
      <c r="CI435">
        <v>0</v>
      </c>
      <c r="CJ435">
        <v>0</v>
      </c>
      <c r="CK435">
        <f>YEAR(tbl_Opportunity[[#This Row],[Close Date]])</f>
        <v>2016</v>
      </c>
    </row>
    <row r="436" spans="1:89">
      <c r="A436" t="s">
        <v>1337</v>
      </c>
      <c r="B436" t="b">
        <v>0</v>
      </c>
      <c r="D436" t="b">
        <v>0</v>
      </c>
      <c r="H436" s="1">
        <v>44196</v>
      </c>
      <c r="I436" t="b">
        <v>0</v>
      </c>
      <c r="O436" t="s">
        <v>332</v>
      </c>
      <c r="P436" t="b">
        <v>0</v>
      </c>
      <c r="Q436" s="2">
        <v>42548.904305555552</v>
      </c>
      <c r="R436" s="1"/>
      <c r="S436" t="b">
        <v>0</v>
      </c>
      <c r="U436" s="1"/>
      <c r="V436" t="b">
        <v>0</v>
      </c>
      <c r="W436" s="1">
        <v>43922</v>
      </c>
      <c r="X436">
        <v>4</v>
      </c>
      <c r="Y436">
        <v>2020</v>
      </c>
      <c r="Z436" t="s">
        <v>161</v>
      </c>
      <c r="AA436" t="s">
        <v>161</v>
      </c>
      <c r="AB436" t="b">
        <v>0</v>
      </c>
      <c r="AC436" t="b">
        <v>0</v>
      </c>
      <c r="AE436" t="b">
        <v>1</v>
      </c>
      <c r="AF436" t="b">
        <v>0</v>
      </c>
      <c r="AG436" t="b">
        <v>0</v>
      </c>
      <c r="AH436" t="s">
        <v>636</v>
      </c>
      <c r="AI436" t="b">
        <v>0</v>
      </c>
      <c r="AK436" t="b">
        <v>0</v>
      </c>
      <c r="AL436" s="1"/>
      <c r="AM436" t="s">
        <v>162</v>
      </c>
      <c r="AN436" s="2">
        <v>44297.8278587963</v>
      </c>
      <c r="AP436" s="2">
        <v>43836.762569444443</v>
      </c>
      <c r="AQ436" s="1"/>
      <c r="AS436" t="b">
        <v>0</v>
      </c>
      <c r="AV436" t="s">
        <v>153</v>
      </c>
      <c r="BB436" t="s">
        <v>1340</v>
      </c>
      <c r="BD436" t="b">
        <v>0</v>
      </c>
      <c r="BH436" t="s">
        <v>332</v>
      </c>
      <c r="BI436" t="s">
        <v>155</v>
      </c>
      <c r="BQ436" t="s">
        <v>96</v>
      </c>
      <c r="BR436" t="b">
        <v>0</v>
      </c>
      <c r="BT436" t="b">
        <v>0</v>
      </c>
      <c r="BW436" t="s">
        <v>166</v>
      </c>
      <c r="BX436" t="b">
        <v>0</v>
      </c>
      <c r="BY436" s="2">
        <v>44376.857569444444</v>
      </c>
      <c r="CB436" t="b">
        <v>0</v>
      </c>
      <c r="CC436" t="b">
        <v>0</v>
      </c>
      <c r="CF436">
        <v>72966.5</v>
      </c>
      <c r="CH436">
        <v>7296.65</v>
      </c>
      <c r="CI436">
        <v>10</v>
      </c>
      <c r="CJ436">
        <v>0</v>
      </c>
      <c r="CK436">
        <f>YEAR(tbl_Opportunity[[#This Row],[Close Date]])</f>
        <v>2020</v>
      </c>
    </row>
    <row r="437" spans="1:89">
      <c r="A437" t="s">
        <v>1341</v>
      </c>
      <c r="B437" t="b">
        <v>0</v>
      </c>
      <c r="D437" t="b">
        <v>0</v>
      </c>
      <c r="H437" s="1">
        <v>42551</v>
      </c>
      <c r="I437" t="b">
        <v>1</v>
      </c>
      <c r="J437" t="s">
        <v>111</v>
      </c>
      <c r="L437" t="s">
        <v>1342</v>
      </c>
      <c r="O437" t="s">
        <v>332</v>
      </c>
      <c r="P437" t="b">
        <v>1</v>
      </c>
      <c r="Q437" s="2">
        <v>42548.922835648147</v>
      </c>
      <c r="R437" s="1"/>
      <c r="S437" t="b">
        <v>0</v>
      </c>
      <c r="U437" s="1"/>
      <c r="V437" t="b">
        <v>0</v>
      </c>
      <c r="W437" s="1">
        <v>42401</v>
      </c>
      <c r="X437">
        <v>2</v>
      </c>
      <c r="Y437">
        <v>2016</v>
      </c>
      <c r="Z437" t="s">
        <v>90</v>
      </c>
      <c r="AA437" t="s">
        <v>90</v>
      </c>
      <c r="AB437" t="b">
        <v>0</v>
      </c>
      <c r="AC437" t="b">
        <v>0</v>
      </c>
      <c r="AE437" t="b">
        <v>0</v>
      </c>
      <c r="AF437" t="b">
        <v>0</v>
      </c>
      <c r="AG437" t="b">
        <v>0</v>
      </c>
      <c r="AH437" t="s">
        <v>636</v>
      </c>
      <c r="AI437" t="b">
        <v>0</v>
      </c>
      <c r="AK437" t="b">
        <v>0</v>
      </c>
      <c r="AL437" s="1"/>
      <c r="AM437" t="s">
        <v>162</v>
      </c>
      <c r="AN437" s="2">
        <v>44297.838888888888</v>
      </c>
      <c r="AP437" s="2">
        <v>43836.762962962966</v>
      </c>
      <c r="AQ437" s="1"/>
      <c r="AS437" t="b">
        <v>0</v>
      </c>
      <c r="AV437" t="s">
        <v>213</v>
      </c>
      <c r="BB437" t="s">
        <v>1343</v>
      </c>
      <c r="BD437" t="b">
        <v>0</v>
      </c>
      <c r="BH437" t="s">
        <v>332</v>
      </c>
      <c r="BJ437" t="s">
        <v>102</v>
      </c>
      <c r="BL437" t="s">
        <v>1342</v>
      </c>
      <c r="BQ437" t="s">
        <v>96</v>
      </c>
      <c r="BR437" t="b">
        <v>0</v>
      </c>
      <c r="BT437" t="b">
        <v>0</v>
      </c>
      <c r="BW437" t="s">
        <v>97</v>
      </c>
      <c r="BX437" t="b">
        <v>0</v>
      </c>
      <c r="BY437" s="2">
        <v>44376.857569444444</v>
      </c>
      <c r="CB437" t="b">
        <v>0</v>
      </c>
      <c r="CC437" t="b">
        <v>0</v>
      </c>
      <c r="CI437">
        <v>0</v>
      </c>
      <c r="CJ437">
        <v>0</v>
      </c>
      <c r="CK437">
        <f>YEAR(tbl_Opportunity[[#This Row],[Close Date]])</f>
        <v>2016</v>
      </c>
    </row>
    <row r="438" spans="1:89">
      <c r="A438" t="s">
        <v>1341</v>
      </c>
      <c r="B438" t="b">
        <v>0</v>
      </c>
      <c r="D438" t="b">
        <v>0</v>
      </c>
      <c r="H438" s="1">
        <v>44196</v>
      </c>
      <c r="I438" t="b">
        <v>0</v>
      </c>
      <c r="O438" t="s">
        <v>332</v>
      </c>
      <c r="P438" t="b">
        <v>0</v>
      </c>
      <c r="Q438" s="2">
        <v>42548.923229166663</v>
      </c>
      <c r="R438" s="1"/>
      <c r="S438" t="b">
        <v>0</v>
      </c>
      <c r="U438" s="1"/>
      <c r="V438" t="b">
        <v>0</v>
      </c>
      <c r="W438" s="1">
        <v>43922</v>
      </c>
      <c r="X438">
        <v>4</v>
      </c>
      <c r="Y438">
        <v>2020</v>
      </c>
      <c r="Z438" t="s">
        <v>161</v>
      </c>
      <c r="AA438" t="s">
        <v>161</v>
      </c>
      <c r="AB438" t="b">
        <v>0</v>
      </c>
      <c r="AC438" t="b">
        <v>0</v>
      </c>
      <c r="AE438" t="b">
        <v>1</v>
      </c>
      <c r="AF438" t="b">
        <v>0</v>
      </c>
      <c r="AG438" t="b">
        <v>0</v>
      </c>
      <c r="AH438" t="s">
        <v>636</v>
      </c>
      <c r="AI438" t="b">
        <v>0</v>
      </c>
      <c r="AK438" t="b">
        <v>0</v>
      </c>
      <c r="AL438" s="1">
        <v>43971</v>
      </c>
      <c r="AM438" t="s">
        <v>162</v>
      </c>
      <c r="AN438" s="2">
        <v>44297.8278587963</v>
      </c>
      <c r="AP438" s="2">
        <v>43836.762569444443</v>
      </c>
      <c r="AQ438" s="1"/>
      <c r="AS438" t="b">
        <v>0</v>
      </c>
      <c r="AV438" t="s">
        <v>153</v>
      </c>
      <c r="BB438" t="s">
        <v>1344</v>
      </c>
      <c r="BD438" t="b">
        <v>0</v>
      </c>
      <c r="BH438" t="s">
        <v>332</v>
      </c>
      <c r="BI438" t="s">
        <v>150</v>
      </c>
      <c r="BQ438" t="s">
        <v>96</v>
      </c>
      <c r="BR438" t="b">
        <v>0</v>
      </c>
      <c r="BT438" t="b">
        <v>0</v>
      </c>
      <c r="BW438" t="s">
        <v>166</v>
      </c>
      <c r="BX438" t="b">
        <v>0</v>
      </c>
      <c r="BY438" s="2">
        <v>44376.857569444444</v>
      </c>
      <c r="CB438" t="b">
        <v>0</v>
      </c>
      <c r="CC438" t="b">
        <v>0</v>
      </c>
      <c r="CF438">
        <v>65437</v>
      </c>
      <c r="CH438">
        <v>6543.7</v>
      </c>
      <c r="CI438">
        <v>10</v>
      </c>
      <c r="CJ438">
        <v>0</v>
      </c>
      <c r="CK438">
        <f>YEAR(tbl_Opportunity[[#This Row],[Close Date]])</f>
        <v>2020</v>
      </c>
    </row>
    <row r="439" spans="1:89">
      <c r="A439" t="s">
        <v>1345</v>
      </c>
      <c r="B439" t="b">
        <v>0</v>
      </c>
      <c r="D439" t="b">
        <v>0</v>
      </c>
      <c r="H439" s="1">
        <v>43332</v>
      </c>
      <c r="I439" t="b">
        <v>1</v>
      </c>
      <c r="O439" t="s">
        <v>142</v>
      </c>
      <c r="P439" t="b">
        <v>0</v>
      </c>
      <c r="Q439" s="2">
        <v>42549.643159722225</v>
      </c>
      <c r="R439" s="1"/>
      <c r="S439" t="b">
        <v>0</v>
      </c>
      <c r="T439" t="s">
        <v>1346</v>
      </c>
      <c r="U439" s="1">
        <v>43332</v>
      </c>
      <c r="V439" t="b">
        <v>0</v>
      </c>
      <c r="W439" s="1">
        <v>43160</v>
      </c>
      <c r="X439">
        <v>3</v>
      </c>
      <c r="Y439">
        <v>2018</v>
      </c>
      <c r="Z439" t="s">
        <v>8</v>
      </c>
      <c r="AA439" t="s">
        <v>8</v>
      </c>
      <c r="AB439" t="b">
        <v>0</v>
      </c>
      <c r="AC439" t="b">
        <v>0</v>
      </c>
      <c r="AE439" t="b">
        <v>1</v>
      </c>
      <c r="AF439" t="b">
        <v>0</v>
      </c>
      <c r="AG439" t="b">
        <v>0</v>
      </c>
      <c r="AH439" t="s">
        <v>699</v>
      </c>
      <c r="AI439" t="b">
        <v>0</v>
      </c>
      <c r="AK439" t="b">
        <v>0</v>
      </c>
      <c r="AL439" s="1">
        <v>43306</v>
      </c>
      <c r="AM439" t="s">
        <v>162</v>
      </c>
      <c r="AN439" s="2">
        <v>44297.8278587963</v>
      </c>
      <c r="AP439" s="2">
        <v>43836.76290509259</v>
      </c>
      <c r="AQ439" s="1"/>
      <c r="AS439" t="b">
        <v>0</v>
      </c>
      <c r="AV439" t="s">
        <v>153</v>
      </c>
      <c r="BB439" t="s">
        <v>1347</v>
      </c>
      <c r="BD439" t="b">
        <v>1</v>
      </c>
      <c r="BH439" t="s">
        <v>142</v>
      </c>
      <c r="BI439" t="s">
        <v>150</v>
      </c>
      <c r="BJ439" t="s">
        <v>95</v>
      </c>
      <c r="BK439" t="s">
        <v>95</v>
      </c>
      <c r="BQ439" t="s">
        <v>96</v>
      </c>
      <c r="BR439" t="b">
        <v>0</v>
      </c>
      <c r="BT439" t="b">
        <v>0</v>
      </c>
      <c r="BW439" t="s">
        <v>103</v>
      </c>
      <c r="BX439" t="b">
        <v>0</v>
      </c>
      <c r="BY439" s="2">
        <v>44376.857569444444</v>
      </c>
      <c r="CB439" t="b">
        <v>0</v>
      </c>
      <c r="CC439" t="b">
        <v>1</v>
      </c>
      <c r="CF439">
        <v>67925</v>
      </c>
      <c r="CH439">
        <v>67925</v>
      </c>
      <c r="CI439">
        <v>100</v>
      </c>
      <c r="CJ439">
        <v>0</v>
      </c>
      <c r="CK439">
        <f>YEAR(tbl_Opportunity[[#This Row],[Close Date]])</f>
        <v>2018</v>
      </c>
    </row>
    <row r="440" spans="1:89">
      <c r="A440" t="s">
        <v>468</v>
      </c>
      <c r="B440" t="b">
        <v>0</v>
      </c>
      <c r="D440" t="b">
        <v>0</v>
      </c>
      <c r="H440" s="1">
        <v>43371</v>
      </c>
      <c r="I440" t="b">
        <v>1</v>
      </c>
      <c r="J440" t="s">
        <v>105</v>
      </c>
      <c r="L440" t="s">
        <v>1348</v>
      </c>
      <c r="O440" t="s">
        <v>194</v>
      </c>
      <c r="P440" t="b">
        <v>0</v>
      </c>
      <c r="Q440" s="2">
        <v>42549.805925925924</v>
      </c>
      <c r="R440" s="1"/>
      <c r="S440" t="b">
        <v>0</v>
      </c>
      <c r="U440" s="1"/>
      <c r="V440" t="b">
        <v>0</v>
      </c>
      <c r="W440" s="1">
        <v>43160</v>
      </c>
      <c r="X440">
        <v>3</v>
      </c>
      <c r="Y440">
        <v>2018</v>
      </c>
      <c r="Z440" t="s">
        <v>90</v>
      </c>
      <c r="AA440" t="s">
        <v>90</v>
      </c>
      <c r="AB440" t="b">
        <v>0</v>
      </c>
      <c r="AC440" t="b">
        <v>0</v>
      </c>
      <c r="AE440" t="b">
        <v>1</v>
      </c>
      <c r="AF440" t="b">
        <v>0</v>
      </c>
      <c r="AG440" t="b">
        <v>0</v>
      </c>
      <c r="AH440" t="s">
        <v>699</v>
      </c>
      <c r="AI440" t="b">
        <v>0</v>
      </c>
      <c r="AK440" t="b">
        <v>0</v>
      </c>
      <c r="AL440" s="1">
        <v>43557</v>
      </c>
      <c r="AM440" t="s">
        <v>162</v>
      </c>
      <c r="AN440" s="2">
        <v>44297.856377314813</v>
      </c>
      <c r="AP440" s="2">
        <v>43557.841249999998</v>
      </c>
      <c r="AQ440" s="1"/>
      <c r="AS440" t="b">
        <v>0</v>
      </c>
      <c r="AU440" t="s">
        <v>270</v>
      </c>
      <c r="AV440" t="s">
        <v>248</v>
      </c>
      <c r="BB440" t="s">
        <v>1349</v>
      </c>
      <c r="BD440" t="b">
        <v>0</v>
      </c>
      <c r="BH440" t="s">
        <v>215</v>
      </c>
      <c r="BI440" t="s">
        <v>200</v>
      </c>
      <c r="BJ440" t="s">
        <v>196</v>
      </c>
      <c r="BL440" t="s">
        <v>1348</v>
      </c>
      <c r="BN440" t="s">
        <v>203</v>
      </c>
      <c r="BQ440" t="s">
        <v>204</v>
      </c>
      <c r="BR440" t="b">
        <v>0</v>
      </c>
      <c r="BT440" t="b">
        <v>0</v>
      </c>
      <c r="BW440" t="s">
        <v>97</v>
      </c>
      <c r="BX440" t="b">
        <v>0</v>
      </c>
      <c r="BY440" s="2">
        <v>44376.857569444444</v>
      </c>
      <c r="BZ440" t="s">
        <v>217</v>
      </c>
      <c r="CB440" t="b">
        <v>0</v>
      </c>
      <c r="CC440" t="b">
        <v>0</v>
      </c>
      <c r="CF440">
        <v>54805</v>
      </c>
      <c r="CH440">
        <v>0</v>
      </c>
      <c r="CI440">
        <v>0</v>
      </c>
      <c r="CJ440">
        <v>0</v>
      </c>
      <c r="CK440">
        <f>YEAR(tbl_Opportunity[[#This Row],[Close Date]])</f>
        <v>2018</v>
      </c>
    </row>
    <row r="441" spans="1:89">
      <c r="A441" t="s">
        <v>1350</v>
      </c>
      <c r="B441" t="b">
        <v>0</v>
      </c>
      <c r="D441" t="b">
        <v>0</v>
      </c>
      <c r="E441" t="s">
        <v>1005</v>
      </c>
      <c r="H441" s="1">
        <v>43920</v>
      </c>
      <c r="I441" t="b">
        <v>1</v>
      </c>
      <c r="J441" t="s">
        <v>193</v>
      </c>
      <c r="L441" t="s">
        <v>1351</v>
      </c>
      <c r="O441" t="s">
        <v>194</v>
      </c>
      <c r="P441" t="b">
        <v>1</v>
      </c>
      <c r="Q441" s="2">
        <v>42550.123935185184</v>
      </c>
      <c r="R441" s="1"/>
      <c r="S441" t="b">
        <v>0</v>
      </c>
      <c r="U441" s="1"/>
      <c r="V441" t="b">
        <v>0</v>
      </c>
      <c r="W441" s="1">
        <v>43831</v>
      </c>
      <c r="X441">
        <v>1</v>
      </c>
      <c r="Y441">
        <v>2020</v>
      </c>
      <c r="Z441" t="s">
        <v>90</v>
      </c>
      <c r="AA441" t="s">
        <v>90</v>
      </c>
      <c r="AB441" t="b">
        <v>0</v>
      </c>
      <c r="AC441" t="b">
        <v>0</v>
      </c>
      <c r="AE441" t="b">
        <v>0</v>
      </c>
      <c r="AF441" t="b">
        <v>0</v>
      </c>
      <c r="AG441" t="b">
        <v>0</v>
      </c>
      <c r="AH441" t="s">
        <v>699</v>
      </c>
      <c r="AI441" t="b">
        <v>0</v>
      </c>
      <c r="AJ441" t="s">
        <v>195</v>
      </c>
      <c r="AK441" t="b">
        <v>0</v>
      </c>
      <c r="AL441" s="1">
        <v>43618</v>
      </c>
      <c r="AM441" t="s">
        <v>162</v>
      </c>
      <c r="AN441" s="2">
        <v>44296.959062499998</v>
      </c>
      <c r="AP441" s="2">
        <v>43852.660509259258</v>
      </c>
      <c r="AQ441" s="1"/>
      <c r="AS441" t="b">
        <v>0</v>
      </c>
      <c r="AV441" t="s">
        <v>176</v>
      </c>
      <c r="BB441" t="s">
        <v>1352</v>
      </c>
      <c r="BD441" t="b">
        <v>0</v>
      </c>
      <c r="BH441" t="s">
        <v>406</v>
      </c>
      <c r="BJ441" t="s">
        <v>250</v>
      </c>
      <c r="BL441" t="s">
        <v>1351</v>
      </c>
      <c r="BM441" t="s">
        <v>202</v>
      </c>
      <c r="BN441" t="s">
        <v>203</v>
      </c>
      <c r="BQ441" t="s">
        <v>204</v>
      </c>
      <c r="BR441" t="b">
        <v>0</v>
      </c>
      <c r="BT441" t="b">
        <v>0</v>
      </c>
      <c r="BW441" t="s">
        <v>97</v>
      </c>
      <c r="BX441" t="b">
        <v>0</v>
      </c>
      <c r="BY441" s="2">
        <v>44376.857569444444</v>
      </c>
      <c r="CB441" t="b">
        <v>0</v>
      </c>
      <c r="CC441" t="b">
        <v>0</v>
      </c>
      <c r="CI441">
        <v>0</v>
      </c>
      <c r="CJ441">
        <v>0</v>
      </c>
      <c r="CK441">
        <f>YEAR(tbl_Opportunity[[#This Row],[Close Date]])</f>
        <v>2020</v>
      </c>
    </row>
    <row r="442" spans="1:89">
      <c r="A442" t="s">
        <v>1353</v>
      </c>
      <c r="B442" t="b">
        <v>0</v>
      </c>
      <c r="D442" t="b">
        <v>0</v>
      </c>
      <c r="E442" t="s">
        <v>1005</v>
      </c>
      <c r="H442" s="1">
        <v>43098</v>
      </c>
      <c r="I442" t="b">
        <v>1</v>
      </c>
      <c r="J442" t="s">
        <v>105</v>
      </c>
      <c r="L442" t="s">
        <v>1354</v>
      </c>
      <c r="O442" t="s">
        <v>194</v>
      </c>
      <c r="P442" t="b">
        <v>1</v>
      </c>
      <c r="Q442" s="2">
        <v>42550.123935185184</v>
      </c>
      <c r="R442" s="1"/>
      <c r="S442" t="b">
        <v>0</v>
      </c>
      <c r="U442" s="1"/>
      <c r="V442" t="b">
        <v>0</v>
      </c>
      <c r="W442" s="1">
        <v>42826</v>
      </c>
      <c r="X442">
        <v>4</v>
      </c>
      <c r="Y442">
        <v>2017</v>
      </c>
      <c r="Z442" t="s">
        <v>90</v>
      </c>
      <c r="AA442" t="s">
        <v>90</v>
      </c>
      <c r="AB442" t="b">
        <v>0</v>
      </c>
      <c r="AC442" t="b">
        <v>0</v>
      </c>
      <c r="AE442" t="b">
        <v>0</v>
      </c>
      <c r="AF442" t="b">
        <v>0</v>
      </c>
      <c r="AG442" t="b">
        <v>0</v>
      </c>
      <c r="AH442" t="s">
        <v>699</v>
      </c>
      <c r="AI442" t="b">
        <v>0</v>
      </c>
      <c r="AK442" t="b">
        <v>0</v>
      </c>
      <c r="AL442" s="1"/>
      <c r="AM442" t="s">
        <v>162</v>
      </c>
      <c r="AN442" s="2">
        <v>44297.856377314813</v>
      </c>
      <c r="AP442" s="2">
        <v>43168.70721064815</v>
      </c>
      <c r="AQ442" s="1"/>
      <c r="AS442" t="b">
        <v>0</v>
      </c>
      <c r="AV442" t="s">
        <v>176</v>
      </c>
      <c r="BB442" t="s">
        <v>1355</v>
      </c>
      <c r="BD442" t="b">
        <v>0</v>
      </c>
      <c r="BH442" t="s">
        <v>260</v>
      </c>
      <c r="BJ442" t="s">
        <v>105</v>
      </c>
      <c r="BL442" t="s">
        <v>1354</v>
      </c>
      <c r="BN442" t="s">
        <v>203</v>
      </c>
      <c r="BQ442" t="s">
        <v>204</v>
      </c>
      <c r="BR442" t="b">
        <v>0</v>
      </c>
      <c r="BT442" t="b">
        <v>0</v>
      </c>
      <c r="BW442" t="s">
        <v>97</v>
      </c>
      <c r="BX442" t="b">
        <v>0</v>
      </c>
      <c r="BY442" s="2">
        <v>44376.857569444444</v>
      </c>
      <c r="CB442" t="b">
        <v>0</v>
      </c>
      <c r="CC442" t="b">
        <v>0</v>
      </c>
      <c r="CI442">
        <v>0</v>
      </c>
      <c r="CJ442">
        <v>0</v>
      </c>
      <c r="CK442">
        <f>YEAR(tbl_Opportunity[[#This Row],[Close Date]])</f>
        <v>2017</v>
      </c>
    </row>
    <row r="443" spans="1:89">
      <c r="A443" t="s">
        <v>1044</v>
      </c>
      <c r="B443" t="b">
        <v>0</v>
      </c>
      <c r="D443" t="b">
        <v>0</v>
      </c>
      <c r="E443" t="s">
        <v>1005</v>
      </c>
      <c r="H443" s="1">
        <v>43920</v>
      </c>
      <c r="I443" t="b">
        <v>1</v>
      </c>
      <c r="J443" t="s">
        <v>193</v>
      </c>
      <c r="L443" t="s">
        <v>1356</v>
      </c>
      <c r="O443" t="s">
        <v>194</v>
      </c>
      <c r="P443" t="b">
        <v>1</v>
      </c>
      <c r="Q443" s="2">
        <v>42550.123935185184</v>
      </c>
      <c r="R443" s="1"/>
      <c r="S443" t="b">
        <v>0</v>
      </c>
      <c r="U443" s="1"/>
      <c r="V443" t="b">
        <v>0</v>
      </c>
      <c r="W443" s="1">
        <v>43831</v>
      </c>
      <c r="X443">
        <v>1</v>
      </c>
      <c r="Y443">
        <v>2020</v>
      </c>
      <c r="Z443" t="s">
        <v>90</v>
      </c>
      <c r="AA443" t="s">
        <v>90</v>
      </c>
      <c r="AB443" t="b">
        <v>0</v>
      </c>
      <c r="AC443" t="b">
        <v>0</v>
      </c>
      <c r="AE443" t="b">
        <v>0</v>
      </c>
      <c r="AF443" t="b">
        <v>0</v>
      </c>
      <c r="AG443" t="b">
        <v>0</v>
      </c>
      <c r="AH443" t="s">
        <v>699</v>
      </c>
      <c r="AI443" t="b">
        <v>0</v>
      </c>
      <c r="AK443" t="b">
        <v>0</v>
      </c>
      <c r="AL443" s="1">
        <v>43866</v>
      </c>
      <c r="AM443" t="s">
        <v>162</v>
      </c>
      <c r="AN443" s="2">
        <v>44296.959062499998</v>
      </c>
      <c r="AP443" s="2">
        <v>43866.777372685188</v>
      </c>
      <c r="AQ443" s="1"/>
      <c r="AS443" t="b">
        <v>0</v>
      </c>
      <c r="AV443" t="s">
        <v>176</v>
      </c>
      <c r="BB443" t="s">
        <v>1357</v>
      </c>
      <c r="BD443" t="b">
        <v>0</v>
      </c>
      <c r="BH443" t="s">
        <v>406</v>
      </c>
      <c r="BJ443" t="s">
        <v>250</v>
      </c>
      <c r="BL443" t="s">
        <v>1356</v>
      </c>
      <c r="BM443" t="s">
        <v>202</v>
      </c>
      <c r="BN443" t="s">
        <v>203</v>
      </c>
      <c r="BQ443" t="s">
        <v>204</v>
      </c>
      <c r="BR443" t="b">
        <v>0</v>
      </c>
      <c r="BT443" t="b">
        <v>0</v>
      </c>
      <c r="BW443" t="s">
        <v>97</v>
      </c>
      <c r="BX443" t="b">
        <v>0</v>
      </c>
      <c r="BY443" s="2">
        <v>44376.857569444444</v>
      </c>
      <c r="CB443" t="b">
        <v>0</v>
      </c>
      <c r="CC443" t="b">
        <v>0</v>
      </c>
      <c r="CI443">
        <v>0</v>
      </c>
      <c r="CJ443">
        <v>0</v>
      </c>
      <c r="CK443">
        <f>YEAR(tbl_Opportunity[[#This Row],[Close Date]])</f>
        <v>2020</v>
      </c>
    </row>
    <row r="444" spans="1:89">
      <c r="A444" t="s">
        <v>1358</v>
      </c>
      <c r="B444" t="b">
        <v>0</v>
      </c>
      <c r="D444" t="b">
        <v>0</v>
      </c>
      <c r="E444" t="s">
        <v>1005</v>
      </c>
      <c r="H444" s="1">
        <v>44012</v>
      </c>
      <c r="I444" t="b">
        <v>1</v>
      </c>
      <c r="J444" t="s">
        <v>235</v>
      </c>
      <c r="L444" t="s">
        <v>1359</v>
      </c>
      <c r="O444" t="s">
        <v>194</v>
      </c>
      <c r="P444" t="b">
        <v>1</v>
      </c>
      <c r="Q444" s="2">
        <v>42550.128067129626</v>
      </c>
      <c r="R444" s="1"/>
      <c r="S444" t="b">
        <v>0</v>
      </c>
      <c r="U444" s="1"/>
      <c r="V444" t="b">
        <v>0</v>
      </c>
      <c r="W444" s="1">
        <v>43862</v>
      </c>
      <c r="X444">
        <v>2</v>
      </c>
      <c r="Y444">
        <v>2020</v>
      </c>
      <c r="Z444" t="s">
        <v>90</v>
      </c>
      <c r="AA444" t="s">
        <v>90</v>
      </c>
      <c r="AB444" t="b">
        <v>0</v>
      </c>
      <c r="AC444" t="b">
        <v>0</v>
      </c>
      <c r="AE444" t="b">
        <v>0</v>
      </c>
      <c r="AF444" t="b">
        <v>0</v>
      </c>
      <c r="AG444" t="b">
        <v>0</v>
      </c>
      <c r="AH444" t="s">
        <v>699</v>
      </c>
      <c r="AI444" t="b">
        <v>0</v>
      </c>
      <c r="AK444" t="b">
        <v>0</v>
      </c>
      <c r="AL444" s="1"/>
      <c r="AM444" t="s">
        <v>162</v>
      </c>
      <c r="AN444" s="2">
        <v>44296.959062499998</v>
      </c>
      <c r="AP444" s="2">
        <v>43864.628668981481</v>
      </c>
      <c r="AQ444" s="1"/>
      <c r="AS444" t="b">
        <v>0</v>
      </c>
      <c r="AV444" t="s">
        <v>176</v>
      </c>
      <c r="BB444" t="s">
        <v>1360</v>
      </c>
      <c r="BD444" t="b">
        <v>0</v>
      </c>
      <c r="BH444" t="s">
        <v>260</v>
      </c>
      <c r="BJ444" t="s">
        <v>250</v>
      </c>
      <c r="BL444" t="s">
        <v>1359</v>
      </c>
      <c r="BM444" t="s">
        <v>202</v>
      </c>
      <c r="BN444" t="s">
        <v>203</v>
      </c>
      <c r="BQ444" t="s">
        <v>204</v>
      </c>
      <c r="BR444" t="b">
        <v>0</v>
      </c>
      <c r="BT444" t="b">
        <v>0</v>
      </c>
      <c r="BW444" t="s">
        <v>97</v>
      </c>
      <c r="BX444" t="b">
        <v>0</v>
      </c>
      <c r="BY444" s="2">
        <v>44376.857569444444</v>
      </c>
      <c r="CB444" t="b">
        <v>0</v>
      </c>
      <c r="CC444" t="b">
        <v>0</v>
      </c>
      <c r="CI444">
        <v>0</v>
      </c>
      <c r="CJ444">
        <v>0</v>
      </c>
      <c r="CK444">
        <f>YEAR(tbl_Opportunity[[#This Row],[Close Date]])</f>
        <v>2020</v>
      </c>
    </row>
    <row r="445" spans="1:89">
      <c r="A445" t="s">
        <v>1361</v>
      </c>
      <c r="B445" t="b">
        <v>0</v>
      </c>
      <c r="D445" t="b">
        <v>0</v>
      </c>
      <c r="E445" t="s">
        <v>1005</v>
      </c>
      <c r="H445" s="1">
        <v>44369</v>
      </c>
      <c r="I445" t="b">
        <v>1</v>
      </c>
      <c r="L445" t="s">
        <v>1362</v>
      </c>
      <c r="O445" t="s">
        <v>194</v>
      </c>
      <c r="P445" t="b">
        <v>1</v>
      </c>
      <c r="Q445" s="2">
        <v>42550.128067129626</v>
      </c>
      <c r="R445" s="1">
        <v>44369</v>
      </c>
      <c r="S445" t="b">
        <v>0</v>
      </c>
      <c r="U445" s="1"/>
      <c r="V445" t="b">
        <v>0</v>
      </c>
      <c r="W445" s="1">
        <v>44228</v>
      </c>
      <c r="X445">
        <v>2</v>
      </c>
      <c r="Y445">
        <v>2021</v>
      </c>
      <c r="Z445" t="s">
        <v>161</v>
      </c>
      <c r="AA445" t="s">
        <v>161</v>
      </c>
      <c r="AB445" t="b">
        <v>0</v>
      </c>
      <c r="AC445" t="b">
        <v>0</v>
      </c>
      <c r="AE445" t="b">
        <v>0</v>
      </c>
      <c r="AF445" t="b">
        <v>0</v>
      </c>
      <c r="AG445" t="b">
        <v>0</v>
      </c>
      <c r="AH445" t="s">
        <v>699</v>
      </c>
      <c r="AI445" t="b">
        <v>0</v>
      </c>
      <c r="AK445" t="b">
        <v>0</v>
      </c>
      <c r="AL445" s="1">
        <v>44292</v>
      </c>
      <c r="AM445" t="s">
        <v>1053</v>
      </c>
      <c r="AN445" s="2">
        <v>44369.714155092595</v>
      </c>
      <c r="AP445" s="2">
        <v>44369.697789351849</v>
      </c>
      <c r="AQ445" s="1">
        <v>44369</v>
      </c>
      <c r="AS445" t="b">
        <v>0</v>
      </c>
      <c r="AU445" t="s">
        <v>216</v>
      </c>
      <c r="AV445" t="s">
        <v>176</v>
      </c>
      <c r="BB445" t="s">
        <v>1363</v>
      </c>
      <c r="BD445" t="b">
        <v>0</v>
      </c>
      <c r="BH445" t="s">
        <v>1053</v>
      </c>
      <c r="BJ445" t="s">
        <v>216</v>
      </c>
      <c r="BL445" t="s">
        <v>1362</v>
      </c>
      <c r="BM445" t="s">
        <v>202</v>
      </c>
      <c r="BN445" t="s">
        <v>203</v>
      </c>
      <c r="BQ445" t="s">
        <v>204</v>
      </c>
      <c r="BR445" t="b">
        <v>0</v>
      </c>
      <c r="BT445" t="b">
        <v>0</v>
      </c>
      <c r="BW445" t="s">
        <v>97</v>
      </c>
      <c r="BX445" t="b">
        <v>0</v>
      </c>
      <c r="BY445" s="2">
        <v>44376.857569444444</v>
      </c>
      <c r="BZ445" t="s">
        <v>377</v>
      </c>
      <c r="CB445" t="b">
        <v>0</v>
      </c>
      <c r="CC445" t="b">
        <v>0</v>
      </c>
      <c r="CD445">
        <v>0</v>
      </c>
      <c r="CE445">
        <v>0</v>
      </c>
      <c r="CI445">
        <v>0</v>
      </c>
      <c r="CJ445">
        <v>0</v>
      </c>
      <c r="CK445">
        <f>YEAR(tbl_Opportunity[[#This Row],[Close Date]])</f>
        <v>2021</v>
      </c>
    </row>
    <row r="446" spans="1:89">
      <c r="A446" t="s">
        <v>1036</v>
      </c>
      <c r="B446" t="b">
        <v>0</v>
      </c>
      <c r="D446" t="b">
        <v>0</v>
      </c>
      <c r="E446" t="s">
        <v>1005</v>
      </c>
      <c r="H446" s="1">
        <v>42817</v>
      </c>
      <c r="I446" t="b">
        <v>1</v>
      </c>
      <c r="L446" t="s">
        <v>1364</v>
      </c>
      <c r="O446" t="s">
        <v>194</v>
      </c>
      <c r="P446" t="b">
        <v>1</v>
      </c>
      <c r="Q446" s="2">
        <v>42550.128067129626</v>
      </c>
      <c r="R446" s="1"/>
      <c r="S446" t="b">
        <v>0</v>
      </c>
      <c r="U446" s="1"/>
      <c r="V446" t="b">
        <v>0</v>
      </c>
      <c r="W446" s="1">
        <v>42736</v>
      </c>
      <c r="X446">
        <v>1</v>
      </c>
      <c r="Y446">
        <v>2017</v>
      </c>
      <c r="Z446" t="s">
        <v>8</v>
      </c>
      <c r="AA446" t="s">
        <v>8</v>
      </c>
      <c r="AB446" t="b">
        <v>0</v>
      </c>
      <c r="AC446" t="b">
        <v>0</v>
      </c>
      <c r="AE446" t="b">
        <v>1</v>
      </c>
      <c r="AF446" t="b">
        <v>0</v>
      </c>
      <c r="AG446" t="b">
        <v>0</v>
      </c>
      <c r="AH446" t="s">
        <v>699</v>
      </c>
      <c r="AI446" t="b">
        <v>0</v>
      </c>
      <c r="AJ446" t="s">
        <v>195</v>
      </c>
      <c r="AK446" t="b">
        <v>0</v>
      </c>
      <c r="AL446" s="1">
        <v>43721</v>
      </c>
      <c r="AM446" t="s">
        <v>162</v>
      </c>
      <c r="AN446" s="2">
        <v>44296.95826388889</v>
      </c>
      <c r="AP446" s="2">
        <v>43169.630393518521</v>
      </c>
      <c r="AQ446" s="1"/>
      <c r="AS446" t="b">
        <v>0</v>
      </c>
      <c r="AU446" t="s">
        <v>196</v>
      </c>
      <c r="AV446" t="s">
        <v>176</v>
      </c>
      <c r="BB446" t="s">
        <v>1365</v>
      </c>
      <c r="BD446" t="b">
        <v>0</v>
      </c>
      <c r="BH446" t="s">
        <v>215</v>
      </c>
      <c r="BI446" t="s">
        <v>200</v>
      </c>
      <c r="BJ446" t="s">
        <v>196</v>
      </c>
      <c r="BL446" t="s">
        <v>1364</v>
      </c>
      <c r="BM446" t="s">
        <v>202</v>
      </c>
      <c r="BN446" t="s">
        <v>203</v>
      </c>
      <c r="BQ446" t="s">
        <v>204</v>
      </c>
      <c r="BR446" t="b">
        <v>0</v>
      </c>
      <c r="BT446" t="b">
        <v>0</v>
      </c>
      <c r="BW446" t="s">
        <v>103</v>
      </c>
      <c r="BX446" t="b">
        <v>0</v>
      </c>
      <c r="BY446" s="2">
        <v>44376.857569444444</v>
      </c>
      <c r="BZ446" t="s">
        <v>217</v>
      </c>
      <c r="CB446" t="b">
        <v>0</v>
      </c>
      <c r="CC446" t="b">
        <v>1</v>
      </c>
      <c r="CF446">
        <v>49554</v>
      </c>
      <c r="CH446">
        <v>49554</v>
      </c>
      <c r="CI446">
        <v>100</v>
      </c>
      <c r="CJ446">
        <v>0</v>
      </c>
      <c r="CK446">
        <f>YEAR(tbl_Opportunity[[#This Row],[Close Date]])</f>
        <v>2017</v>
      </c>
    </row>
    <row r="447" spans="1:89">
      <c r="A447" t="s">
        <v>1033</v>
      </c>
      <c r="B447" t="b">
        <v>0</v>
      </c>
      <c r="D447" t="b">
        <v>0</v>
      </c>
      <c r="E447" t="s">
        <v>1005</v>
      </c>
      <c r="H447" s="1">
        <v>43920</v>
      </c>
      <c r="I447" t="b">
        <v>1</v>
      </c>
      <c r="J447" t="s">
        <v>193</v>
      </c>
      <c r="L447" t="s">
        <v>1366</v>
      </c>
      <c r="O447" t="s">
        <v>194</v>
      </c>
      <c r="P447" t="b">
        <v>1</v>
      </c>
      <c r="Q447" s="2">
        <v>42550.128067129626</v>
      </c>
      <c r="R447" s="1"/>
      <c r="S447" t="b">
        <v>0</v>
      </c>
      <c r="U447" s="1"/>
      <c r="V447" t="b">
        <v>0</v>
      </c>
      <c r="W447" s="1">
        <v>43831</v>
      </c>
      <c r="X447">
        <v>1</v>
      </c>
      <c r="Y447">
        <v>2020</v>
      </c>
      <c r="Z447" t="s">
        <v>90</v>
      </c>
      <c r="AA447" t="s">
        <v>90</v>
      </c>
      <c r="AB447" t="b">
        <v>0</v>
      </c>
      <c r="AC447" t="b">
        <v>0</v>
      </c>
      <c r="AE447" t="b">
        <v>1</v>
      </c>
      <c r="AF447" t="b">
        <v>0</v>
      </c>
      <c r="AG447" t="b">
        <v>0</v>
      </c>
      <c r="AH447" t="s">
        <v>699</v>
      </c>
      <c r="AI447" t="b">
        <v>0</v>
      </c>
      <c r="AK447" t="b">
        <v>0</v>
      </c>
      <c r="AL447" s="1">
        <v>43866</v>
      </c>
      <c r="AM447" t="s">
        <v>162</v>
      </c>
      <c r="AN447" s="2">
        <v>44296.959062499998</v>
      </c>
      <c r="AP447" s="2">
        <v>43866.785324074073</v>
      </c>
      <c r="AQ447" s="1"/>
      <c r="AS447" t="b">
        <v>0</v>
      </c>
      <c r="AU447" t="s">
        <v>216</v>
      </c>
      <c r="AV447" t="s">
        <v>176</v>
      </c>
      <c r="BB447" t="s">
        <v>1367</v>
      </c>
      <c r="BD447" t="b">
        <v>0</v>
      </c>
      <c r="BH447" t="s">
        <v>406</v>
      </c>
      <c r="BI447" t="s">
        <v>200</v>
      </c>
      <c r="BJ447" t="s">
        <v>216</v>
      </c>
      <c r="BL447" t="s">
        <v>1366</v>
      </c>
      <c r="BM447" t="s">
        <v>202</v>
      </c>
      <c r="BN447" t="s">
        <v>203</v>
      </c>
      <c r="BQ447" t="s">
        <v>204</v>
      </c>
      <c r="BR447" t="b">
        <v>0</v>
      </c>
      <c r="BT447" t="b">
        <v>0</v>
      </c>
      <c r="BW447" t="s">
        <v>97</v>
      </c>
      <c r="BX447" t="b">
        <v>0</v>
      </c>
      <c r="BY447" s="2">
        <v>44376.857569444444</v>
      </c>
      <c r="CB447" t="b">
        <v>0</v>
      </c>
      <c r="CC447" t="b">
        <v>0</v>
      </c>
      <c r="CF447">
        <v>54805</v>
      </c>
      <c r="CH447">
        <v>0</v>
      </c>
      <c r="CI447">
        <v>0</v>
      </c>
      <c r="CJ447">
        <v>0</v>
      </c>
      <c r="CK447">
        <f>YEAR(tbl_Opportunity[[#This Row],[Close Date]])</f>
        <v>2020</v>
      </c>
    </row>
    <row r="448" spans="1:89">
      <c r="A448" t="s">
        <v>1368</v>
      </c>
      <c r="B448" t="b">
        <v>0</v>
      </c>
      <c r="D448" t="b">
        <v>0</v>
      </c>
      <c r="E448" t="s">
        <v>1005</v>
      </c>
      <c r="H448" s="1">
        <v>43826</v>
      </c>
      <c r="I448" t="b">
        <v>1</v>
      </c>
      <c r="J448" t="s">
        <v>193</v>
      </c>
      <c r="L448" t="s">
        <v>1369</v>
      </c>
      <c r="O448" t="s">
        <v>194</v>
      </c>
      <c r="P448" t="b">
        <v>1</v>
      </c>
      <c r="Q448" s="2">
        <v>42550.128067129626</v>
      </c>
      <c r="R448" s="1"/>
      <c r="S448" t="b">
        <v>0</v>
      </c>
      <c r="U448" s="1"/>
      <c r="V448" t="b">
        <v>0</v>
      </c>
      <c r="W448" s="1">
        <v>43556</v>
      </c>
      <c r="X448">
        <v>4</v>
      </c>
      <c r="Y448">
        <v>2019</v>
      </c>
      <c r="Z448" t="s">
        <v>90</v>
      </c>
      <c r="AA448" t="s">
        <v>90</v>
      </c>
      <c r="AB448" t="b">
        <v>0</v>
      </c>
      <c r="AC448" t="b">
        <v>0</v>
      </c>
      <c r="AE448" t="b">
        <v>0</v>
      </c>
      <c r="AF448" t="b">
        <v>0</v>
      </c>
      <c r="AG448" t="b">
        <v>0</v>
      </c>
      <c r="AH448" t="s">
        <v>699</v>
      </c>
      <c r="AI448" t="b">
        <v>0</v>
      </c>
      <c r="AK448" t="b">
        <v>0</v>
      </c>
      <c r="AL448" s="1">
        <v>43713</v>
      </c>
      <c r="AM448" t="s">
        <v>162</v>
      </c>
      <c r="AN448" s="2">
        <v>44296.959062499998</v>
      </c>
      <c r="AP448" s="2">
        <v>43780.652916666666</v>
      </c>
      <c r="AQ448" s="1"/>
      <c r="AS448" t="b">
        <v>0</v>
      </c>
      <c r="AV448" t="s">
        <v>176</v>
      </c>
      <c r="BB448" t="s">
        <v>1370</v>
      </c>
      <c r="BD448" t="b">
        <v>0</v>
      </c>
      <c r="BH448" t="s">
        <v>406</v>
      </c>
      <c r="BJ448" t="s">
        <v>105</v>
      </c>
      <c r="BL448" t="s">
        <v>1369</v>
      </c>
      <c r="BM448" t="s">
        <v>202</v>
      </c>
      <c r="BN448" t="s">
        <v>203</v>
      </c>
      <c r="BQ448" t="s">
        <v>204</v>
      </c>
      <c r="BR448" t="b">
        <v>0</v>
      </c>
      <c r="BT448" t="b">
        <v>0</v>
      </c>
      <c r="BW448" t="s">
        <v>97</v>
      </c>
      <c r="BX448" t="b">
        <v>0</v>
      </c>
      <c r="BY448" s="2">
        <v>44376.857569444444</v>
      </c>
      <c r="CB448" t="b">
        <v>0</v>
      </c>
      <c r="CC448" t="b">
        <v>0</v>
      </c>
      <c r="CI448">
        <v>0</v>
      </c>
      <c r="CJ448">
        <v>0</v>
      </c>
      <c r="CK448">
        <f>YEAR(tbl_Opportunity[[#This Row],[Close Date]])</f>
        <v>2019</v>
      </c>
    </row>
    <row r="449" spans="1:89">
      <c r="A449" t="s">
        <v>1371</v>
      </c>
      <c r="B449" t="b">
        <v>0</v>
      </c>
      <c r="D449" t="b">
        <v>0</v>
      </c>
      <c r="E449" t="s">
        <v>246</v>
      </c>
      <c r="H449" s="1">
        <v>42612</v>
      </c>
      <c r="I449" t="b">
        <v>1</v>
      </c>
      <c r="L449" t="s">
        <v>1372</v>
      </c>
      <c r="O449" t="s">
        <v>194</v>
      </c>
      <c r="P449" t="b">
        <v>1</v>
      </c>
      <c r="Q449" s="2">
        <v>42550.128067129626</v>
      </c>
      <c r="R449" s="1"/>
      <c r="S449" t="b">
        <v>0</v>
      </c>
      <c r="U449" s="1"/>
      <c r="V449" t="b">
        <v>0</v>
      </c>
      <c r="W449" s="1">
        <v>42430</v>
      </c>
      <c r="X449">
        <v>3</v>
      </c>
      <c r="Y449">
        <v>2016</v>
      </c>
      <c r="Z449" t="s">
        <v>8</v>
      </c>
      <c r="AA449" t="s">
        <v>8</v>
      </c>
      <c r="AB449" t="b">
        <v>0</v>
      </c>
      <c r="AC449" t="b">
        <v>0</v>
      </c>
      <c r="AE449" t="b">
        <v>1</v>
      </c>
      <c r="AF449" t="b">
        <v>0</v>
      </c>
      <c r="AG449" t="b">
        <v>0</v>
      </c>
      <c r="AH449" t="s">
        <v>699</v>
      </c>
      <c r="AI449" t="b">
        <v>0</v>
      </c>
      <c r="AJ449" t="s">
        <v>195</v>
      </c>
      <c r="AK449" t="b">
        <v>0</v>
      </c>
      <c r="AL449" s="1">
        <v>42908</v>
      </c>
      <c r="AM449" t="s">
        <v>162</v>
      </c>
      <c r="AN449" s="2">
        <v>44296.95826388889</v>
      </c>
      <c r="AP449" s="2">
        <v>43169.630393518521</v>
      </c>
      <c r="AQ449" s="1"/>
      <c r="AS449" t="b">
        <v>0</v>
      </c>
      <c r="AU449" t="s">
        <v>247</v>
      </c>
      <c r="AV449" t="s">
        <v>248</v>
      </c>
      <c r="BB449" t="s">
        <v>1373</v>
      </c>
      <c r="BD449" t="b">
        <v>0</v>
      </c>
      <c r="BH449" t="s">
        <v>215</v>
      </c>
      <c r="BI449" t="s">
        <v>200</v>
      </c>
      <c r="BJ449" t="s">
        <v>250</v>
      </c>
      <c r="BL449" t="s">
        <v>1372</v>
      </c>
      <c r="BM449" t="s">
        <v>202</v>
      </c>
      <c r="BN449" t="s">
        <v>203</v>
      </c>
      <c r="BQ449" t="s">
        <v>204</v>
      </c>
      <c r="BR449" t="b">
        <v>0</v>
      </c>
      <c r="BT449" t="b">
        <v>0</v>
      </c>
      <c r="BW449" t="s">
        <v>103</v>
      </c>
      <c r="BX449" t="b">
        <v>0</v>
      </c>
      <c r="BY449" s="2">
        <v>44376.857569444444</v>
      </c>
      <c r="BZ449" t="s">
        <v>217</v>
      </c>
      <c r="CB449" t="b">
        <v>0</v>
      </c>
      <c r="CC449" t="b">
        <v>1</v>
      </c>
      <c r="CF449">
        <v>28549</v>
      </c>
      <c r="CH449">
        <v>28549</v>
      </c>
      <c r="CI449">
        <v>100</v>
      </c>
      <c r="CJ449">
        <v>0</v>
      </c>
      <c r="CK449">
        <f>YEAR(tbl_Opportunity[[#This Row],[Close Date]])</f>
        <v>2016</v>
      </c>
    </row>
    <row r="450" spans="1:89">
      <c r="A450" t="s">
        <v>1374</v>
      </c>
      <c r="B450" t="b">
        <v>0</v>
      </c>
      <c r="D450" t="b">
        <v>0</v>
      </c>
      <c r="E450" t="s">
        <v>1005</v>
      </c>
      <c r="H450" s="1">
        <v>43462</v>
      </c>
      <c r="I450" t="b">
        <v>1</v>
      </c>
      <c r="J450" t="s">
        <v>193</v>
      </c>
      <c r="L450" t="s">
        <v>1375</v>
      </c>
      <c r="O450" t="s">
        <v>194</v>
      </c>
      <c r="P450" t="b">
        <v>1</v>
      </c>
      <c r="Q450" s="2">
        <v>42550.128067129626</v>
      </c>
      <c r="R450" s="1"/>
      <c r="S450" t="b">
        <v>0</v>
      </c>
      <c r="U450" s="1"/>
      <c r="V450" t="b">
        <v>0</v>
      </c>
      <c r="W450" s="1">
        <v>43191</v>
      </c>
      <c r="X450">
        <v>4</v>
      </c>
      <c r="Y450">
        <v>2018</v>
      </c>
      <c r="Z450" t="s">
        <v>90</v>
      </c>
      <c r="AA450" t="s">
        <v>90</v>
      </c>
      <c r="AB450" t="b">
        <v>0</v>
      </c>
      <c r="AC450" t="b">
        <v>0</v>
      </c>
      <c r="AE450" t="b">
        <v>1</v>
      </c>
      <c r="AF450" t="b">
        <v>0</v>
      </c>
      <c r="AG450" t="b">
        <v>0</v>
      </c>
      <c r="AH450" t="s">
        <v>699</v>
      </c>
      <c r="AI450" t="b">
        <v>0</v>
      </c>
      <c r="AK450" t="b">
        <v>0</v>
      </c>
      <c r="AL450" s="1">
        <v>43578</v>
      </c>
      <c r="AM450" t="s">
        <v>162</v>
      </c>
      <c r="AN450" s="2">
        <v>44296.959062499998</v>
      </c>
      <c r="AP450" s="2">
        <v>43627.818819444445</v>
      </c>
      <c r="AQ450" s="1"/>
      <c r="AS450" t="b">
        <v>0</v>
      </c>
      <c r="AU450" t="s">
        <v>216</v>
      </c>
      <c r="AV450" t="s">
        <v>176</v>
      </c>
      <c r="BB450" t="s">
        <v>1376</v>
      </c>
      <c r="BD450" t="b">
        <v>0</v>
      </c>
      <c r="BH450" t="s">
        <v>199</v>
      </c>
      <c r="BI450" t="s">
        <v>200</v>
      </c>
      <c r="BJ450" t="s">
        <v>216</v>
      </c>
      <c r="BL450" t="s">
        <v>1375</v>
      </c>
      <c r="BM450" t="s">
        <v>202</v>
      </c>
      <c r="BN450" t="s">
        <v>203</v>
      </c>
      <c r="BQ450" t="s">
        <v>204</v>
      </c>
      <c r="BR450" t="b">
        <v>0</v>
      </c>
      <c r="BT450" t="b">
        <v>0</v>
      </c>
      <c r="BW450" t="s">
        <v>97</v>
      </c>
      <c r="BX450" t="b">
        <v>0</v>
      </c>
      <c r="BY450" s="2">
        <v>44376.857569444444</v>
      </c>
      <c r="CB450" t="b">
        <v>0</v>
      </c>
      <c r="CC450" t="b">
        <v>0</v>
      </c>
      <c r="CF450">
        <v>54805</v>
      </c>
      <c r="CH450">
        <v>0</v>
      </c>
      <c r="CI450">
        <v>0</v>
      </c>
      <c r="CJ450">
        <v>0</v>
      </c>
      <c r="CK450">
        <f>YEAR(tbl_Opportunity[[#This Row],[Close Date]])</f>
        <v>2018</v>
      </c>
    </row>
    <row r="451" spans="1:89">
      <c r="A451" t="s">
        <v>1170</v>
      </c>
      <c r="B451" t="b">
        <v>0</v>
      </c>
      <c r="D451" t="b">
        <v>0</v>
      </c>
      <c r="E451" t="s">
        <v>1005</v>
      </c>
      <c r="H451" s="1">
        <v>43920</v>
      </c>
      <c r="I451" t="b">
        <v>1</v>
      </c>
      <c r="J451" t="s">
        <v>193</v>
      </c>
      <c r="L451" t="s">
        <v>1377</v>
      </c>
      <c r="O451" t="s">
        <v>194</v>
      </c>
      <c r="P451" t="b">
        <v>1</v>
      </c>
      <c r="Q451" s="2">
        <v>42550.128067129626</v>
      </c>
      <c r="R451" s="1"/>
      <c r="S451" t="b">
        <v>0</v>
      </c>
      <c r="U451" s="1"/>
      <c r="V451" t="b">
        <v>0</v>
      </c>
      <c r="W451" s="1">
        <v>43831</v>
      </c>
      <c r="X451">
        <v>1</v>
      </c>
      <c r="Y451">
        <v>2020</v>
      </c>
      <c r="Z451" t="s">
        <v>90</v>
      </c>
      <c r="AA451" t="s">
        <v>90</v>
      </c>
      <c r="AB451" t="b">
        <v>0</v>
      </c>
      <c r="AC451" t="b">
        <v>0</v>
      </c>
      <c r="AE451" t="b">
        <v>1</v>
      </c>
      <c r="AF451" t="b">
        <v>0</v>
      </c>
      <c r="AG451" t="b">
        <v>0</v>
      </c>
      <c r="AH451" t="s">
        <v>699</v>
      </c>
      <c r="AI451" t="b">
        <v>0</v>
      </c>
      <c r="AK451" t="b">
        <v>0</v>
      </c>
      <c r="AL451" s="1">
        <v>43854</v>
      </c>
      <c r="AM451" t="s">
        <v>162</v>
      </c>
      <c r="AN451" s="2">
        <v>44296.959062499998</v>
      </c>
      <c r="AP451" s="2">
        <v>43871.668310185189</v>
      </c>
      <c r="AQ451" s="1"/>
      <c r="AS451" t="b">
        <v>0</v>
      </c>
      <c r="AU451" t="s">
        <v>1378</v>
      </c>
      <c r="AV451" t="s">
        <v>176</v>
      </c>
      <c r="BB451" t="s">
        <v>1379</v>
      </c>
      <c r="BD451" t="b">
        <v>0</v>
      </c>
      <c r="BH451" t="s">
        <v>406</v>
      </c>
      <c r="BI451" t="s">
        <v>200</v>
      </c>
      <c r="BJ451" t="s">
        <v>216</v>
      </c>
      <c r="BL451" t="s">
        <v>1377</v>
      </c>
      <c r="BM451" t="s">
        <v>202</v>
      </c>
      <c r="BN451" t="s">
        <v>203</v>
      </c>
      <c r="BQ451" t="s">
        <v>204</v>
      </c>
      <c r="BR451" t="b">
        <v>0</v>
      </c>
      <c r="BT451" t="b">
        <v>0</v>
      </c>
      <c r="BW451" t="s">
        <v>97</v>
      </c>
      <c r="BX451" t="b">
        <v>0</v>
      </c>
      <c r="BY451" s="2">
        <v>44376.857569444444</v>
      </c>
      <c r="CB451" t="b">
        <v>0</v>
      </c>
      <c r="CC451" t="b">
        <v>0</v>
      </c>
      <c r="CF451">
        <v>53555</v>
      </c>
      <c r="CH451">
        <v>0</v>
      </c>
      <c r="CI451">
        <v>0</v>
      </c>
      <c r="CJ451">
        <v>0</v>
      </c>
      <c r="CK451">
        <f>YEAR(tbl_Opportunity[[#This Row],[Close Date]])</f>
        <v>2020</v>
      </c>
    </row>
    <row r="452" spans="1:89">
      <c r="A452" t="s">
        <v>1380</v>
      </c>
      <c r="B452" t="b">
        <v>0</v>
      </c>
      <c r="D452" t="b">
        <v>0</v>
      </c>
      <c r="E452" t="s">
        <v>1005</v>
      </c>
      <c r="H452" s="1">
        <v>43185</v>
      </c>
      <c r="I452" t="b">
        <v>1</v>
      </c>
      <c r="J452" t="s">
        <v>105</v>
      </c>
      <c r="O452" t="s">
        <v>194</v>
      </c>
      <c r="P452" t="b">
        <v>1</v>
      </c>
      <c r="Q452" s="2">
        <v>42550.150995370372</v>
      </c>
      <c r="R452" s="1"/>
      <c r="S452" t="b">
        <v>0</v>
      </c>
      <c r="U452" s="1"/>
      <c r="V452" t="b">
        <v>0</v>
      </c>
      <c r="W452" s="1">
        <v>43101</v>
      </c>
      <c r="X452">
        <v>1</v>
      </c>
      <c r="Y452">
        <v>2018</v>
      </c>
      <c r="Z452" t="s">
        <v>90</v>
      </c>
      <c r="AA452" t="s">
        <v>90</v>
      </c>
      <c r="AB452" t="b">
        <v>0</v>
      </c>
      <c r="AC452" t="b">
        <v>0</v>
      </c>
      <c r="AE452" t="b">
        <v>0</v>
      </c>
      <c r="AF452" t="b">
        <v>0</v>
      </c>
      <c r="AG452" t="b">
        <v>0</v>
      </c>
      <c r="AH452" t="s">
        <v>699</v>
      </c>
      <c r="AI452" t="b">
        <v>0</v>
      </c>
      <c r="AK452" t="b">
        <v>0</v>
      </c>
      <c r="AL452" s="1"/>
      <c r="AM452" t="s">
        <v>162</v>
      </c>
      <c r="AN452" s="2">
        <v>44296.959062499998</v>
      </c>
      <c r="AP452" s="2">
        <v>43223.703923611109</v>
      </c>
      <c r="AQ452" s="1"/>
      <c r="AS452" t="b">
        <v>0</v>
      </c>
      <c r="AV452" t="s">
        <v>176</v>
      </c>
      <c r="BB452" t="s">
        <v>1381</v>
      </c>
      <c r="BD452" t="b">
        <v>0</v>
      </c>
      <c r="BE452" t="s">
        <v>1382</v>
      </c>
      <c r="BH452" t="s">
        <v>215</v>
      </c>
      <c r="BJ452" t="s">
        <v>216</v>
      </c>
      <c r="BL452" t="s">
        <v>1383</v>
      </c>
      <c r="BM452" t="s">
        <v>202</v>
      </c>
      <c r="BN452" t="s">
        <v>203</v>
      </c>
      <c r="BQ452" t="s">
        <v>204</v>
      </c>
      <c r="BR452" t="b">
        <v>0</v>
      </c>
      <c r="BT452" t="b">
        <v>0</v>
      </c>
      <c r="BW452" t="s">
        <v>97</v>
      </c>
      <c r="BX452" t="b">
        <v>0</v>
      </c>
      <c r="BY452" s="2">
        <v>44376.857569444444</v>
      </c>
      <c r="BZ452" t="s">
        <v>217</v>
      </c>
      <c r="CB452" t="b">
        <v>0</v>
      </c>
      <c r="CC452" t="b">
        <v>0</v>
      </c>
      <c r="CI452">
        <v>0</v>
      </c>
      <c r="CJ452">
        <v>0</v>
      </c>
      <c r="CK452">
        <f>YEAR(tbl_Opportunity[[#This Row],[Close Date]])</f>
        <v>2018</v>
      </c>
    </row>
    <row r="453" spans="1:89">
      <c r="A453" t="s">
        <v>1055</v>
      </c>
      <c r="B453" t="b">
        <v>0</v>
      </c>
      <c r="D453" t="b">
        <v>0</v>
      </c>
      <c r="E453" t="s">
        <v>1005</v>
      </c>
      <c r="H453" s="1">
        <v>43098</v>
      </c>
      <c r="I453" t="b">
        <v>1</v>
      </c>
      <c r="J453" t="s">
        <v>235</v>
      </c>
      <c r="L453" t="s">
        <v>1384</v>
      </c>
      <c r="O453" t="s">
        <v>194</v>
      </c>
      <c r="P453" t="b">
        <v>1</v>
      </c>
      <c r="Q453" s="2">
        <v>42550.150995370372</v>
      </c>
      <c r="R453" s="1"/>
      <c r="S453" t="b">
        <v>0</v>
      </c>
      <c r="U453" s="1"/>
      <c r="V453" t="b">
        <v>0</v>
      </c>
      <c r="W453" s="1">
        <v>42826</v>
      </c>
      <c r="X453">
        <v>4</v>
      </c>
      <c r="Y453">
        <v>2017</v>
      </c>
      <c r="Z453" t="s">
        <v>90</v>
      </c>
      <c r="AA453" t="s">
        <v>90</v>
      </c>
      <c r="AB453" t="b">
        <v>0</v>
      </c>
      <c r="AC453" t="b">
        <v>0</v>
      </c>
      <c r="AE453" t="b">
        <v>1</v>
      </c>
      <c r="AF453" t="b">
        <v>0</v>
      </c>
      <c r="AG453" t="b">
        <v>0</v>
      </c>
      <c r="AH453" t="s">
        <v>699</v>
      </c>
      <c r="AI453" t="b">
        <v>0</v>
      </c>
      <c r="AK453" t="b">
        <v>0</v>
      </c>
      <c r="AL453" s="1"/>
      <c r="AM453" t="s">
        <v>162</v>
      </c>
      <c r="AN453" s="2">
        <v>44296.959062499998</v>
      </c>
      <c r="AP453" s="2">
        <v>43174.75335648148</v>
      </c>
      <c r="AQ453" s="1"/>
      <c r="AS453" t="b">
        <v>0</v>
      </c>
      <c r="AV453" t="s">
        <v>176</v>
      </c>
      <c r="BB453" t="s">
        <v>1385</v>
      </c>
      <c r="BD453" t="b">
        <v>0</v>
      </c>
      <c r="BH453" t="s">
        <v>260</v>
      </c>
      <c r="BI453" t="s">
        <v>200</v>
      </c>
      <c r="BJ453" t="s">
        <v>216</v>
      </c>
      <c r="BL453" t="s">
        <v>1384</v>
      </c>
      <c r="BM453" t="s">
        <v>202</v>
      </c>
      <c r="BN453" t="s">
        <v>203</v>
      </c>
      <c r="BQ453" t="s">
        <v>204</v>
      </c>
      <c r="BR453" t="b">
        <v>0</v>
      </c>
      <c r="BT453" t="b">
        <v>0</v>
      </c>
      <c r="BW453" t="s">
        <v>97</v>
      </c>
      <c r="BX453" t="b">
        <v>0</v>
      </c>
      <c r="BY453" s="2">
        <v>44376.857569444444</v>
      </c>
      <c r="CB453" t="b">
        <v>0</v>
      </c>
      <c r="CC453" t="b">
        <v>0</v>
      </c>
      <c r="CF453">
        <v>54805</v>
      </c>
      <c r="CH453">
        <v>0</v>
      </c>
      <c r="CI453">
        <v>0</v>
      </c>
      <c r="CJ453">
        <v>0</v>
      </c>
      <c r="CK453">
        <f>YEAR(tbl_Opportunity[[#This Row],[Close Date]])</f>
        <v>2017</v>
      </c>
    </row>
    <row r="454" spans="1:89">
      <c r="A454" t="s">
        <v>1303</v>
      </c>
      <c r="B454" t="b">
        <v>0</v>
      </c>
      <c r="D454" t="b">
        <v>0</v>
      </c>
      <c r="E454" t="s">
        <v>1005</v>
      </c>
      <c r="H454" s="1">
        <v>43186</v>
      </c>
      <c r="I454" t="b">
        <v>1</v>
      </c>
      <c r="J454" t="s">
        <v>105</v>
      </c>
      <c r="L454" t="s">
        <v>1386</v>
      </c>
      <c r="O454" t="s">
        <v>194</v>
      </c>
      <c r="P454" t="b">
        <v>1</v>
      </c>
      <c r="Q454" s="2">
        <v>42550.150995370372</v>
      </c>
      <c r="R454" s="1"/>
      <c r="S454" t="b">
        <v>0</v>
      </c>
      <c r="U454" s="1"/>
      <c r="V454" t="b">
        <v>0</v>
      </c>
      <c r="W454" s="1">
        <v>43101</v>
      </c>
      <c r="X454">
        <v>1</v>
      </c>
      <c r="Y454">
        <v>2018</v>
      </c>
      <c r="Z454" t="s">
        <v>90</v>
      </c>
      <c r="AA454" t="s">
        <v>90</v>
      </c>
      <c r="AB454" t="b">
        <v>0</v>
      </c>
      <c r="AC454" t="b">
        <v>0</v>
      </c>
      <c r="AE454" t="b">
        <v>0</v>
      </c>
      <c r="AF454" t="b">
        <v>0</v>
      </c>
      <c r="AG454" t="b">
        <v>0</v>
      </c>
      <c r="AH454" t="s">
        <v>699</v>
      </c>
      <c r="AI454" t="b">
        <v>0</v>
      </c>
      <c r="AK454" t="b">
        <v>0</v>
      </c>
      <c r="AL454" s="1"/>
      <c r="AM454" t="s">
        <v>162</v>
      </c>
      <c r="AN454" s="2">
        <v>44297.856377314813</v>
      </c>
      <c r="AP454" s="2">
        <v>43186.682071759256</v>
      </c>
      <c r="AQ454" s="1"/>
      <c r="AS454" t="b">
        <v>0</v>
      </c>
      <c r="AU454" t="s">
        <v>216</v>
      </c>
      <c r="AV454" t="s">
        <v>176</v>
      </c>
      <c r="BB454" t="s">
        <v>1387</v>
      </c>
      <c r="BD454" t="b">
        <v>0</v>
      </c>
      <c r="BH454" t="s">
        <v>260</v>
      </c>
      <c r="BJ454" t="s">
        <v>216</v>
      </c>
      <c r="BL454" t="s">
        <v>1386</v>
      </c>
      <c r="BM454" t="s">
        <v>202</v>
      </c>
      <c r="BN454" t="s">
        <v>203</v>
      </c>
      <c r="BQ454" t="s">
        <v>204</v>
      </c>
      <c r="BR454" t="b">
        <v>0</v>
      </c>
      <c r="BT454" t="b">
        <v>0</v>
      </c>
      <c r="BW454" t="s">
        <v>97</v>
      </c>
      <c r="BX454" t="b">
        <v>0</v>
      </c>
      <c r="BY454" s="2">
        <v>44376.857569444444</v>
      </c>
      <c r="CB454" t="b">
        <v>0</v>
      </c>
      <c r="CC454" t="b">
        <v>0</v>
      </c>
      <c r="CI454">
        <v>0</v>
      </c>
      <c r="CJ454">
        <v>0</v>
      </c>
      <c r="CK454">
        <f>YEAR(tbl_Opportunity[[#This Row],[Close Date]])</f>
        <v>2018</v>
      </c>
    </row>
    <row r="455" spans="1:89">
      <c r="A455" t="s">
        <v>1318</v>
      </c>
      <c r="B455" t="b">
        <v>0</v>
      </c>
      <c r="D455" t="b">
        <v>0</v>
      </c>
      <c r="E455" t="s">
        <v>1005</v>
      </c>
      <c r="H455" s="1">
        <v>43920</v>
      </c>
      <c r="I455" t="b">
        <v>1</v>
      </c>
      <c r="J455" t="s">
        <v>193</v>
      </c>
      <c r="L455" t="s">
        <v>1388</v>
      </c>
      <c r="O455" t="s">
        <v>194</v>
      </c>
      <c r="P455" t="b">
        <v>1</v>
      </c>
      <c r="Q455" s="2">
        <v>42550.150995370372</v>
      </c>
      <c r="R455" s="1"/>
      <c r="S455" t="b">
        <v>0</v>
      </c>
      <c r="U455" s="1"/>
      <c r="V455" t="b">
        <v>0</v>
      </c>
      <c r="W455" s="1">
        <v>43831</v>
      </c>
      <c r="X455">
        <v>1</v>
      </c>
      <c r="Y455">
        <v>2020</v>
      </c>
      <c r="Z455" t="s">
        <v>90</v>
      </c>
      <c r="AA455" t="s">
        <v>90</v>
      </c>
      <c r="AB455" t="b">
        <v>0</v>
      </c>
      <c r="AC455" t="b">
        <v>0</v>
      </c>
      <c r="AE455" t="b">
        <v>0</v>
      </c>
      <c r="AF455" t="b">
        <v>0</v>
      </c>
      <c r="AG455" t="b">
        <v>0</v>
      </c>
      <c r="AH455" t="s">
        <v>699</v>
      </c>
      <c r="AI455" t="b">
        <v>0</v>
      </c>
      <c r="AK455" t="b">
        <v>0</v>
      </c>
      <c r="AL455" s="1"/>
      <c r="AM455" t="s">
        <v>162</v>
      </c>
      <c r="AN455" s="2">
        <v>44296.959062499998</v>
      </c>
      <c r="AP455" s="2">
        <v>43854.644571759258</v>
      </c>
      <c r="AQ455" s="1"/>
      <c r="AS455" t="b">
        <v>0</v>
      </c>
      <c r="AU455" t="s">
        <v>196</v>
      </c>
      <c r="AV455" t="s">
        <v>176</v>
      </c>
      <c r="BB455" t="s">
        <v>1389</v>
      </c>
      <c r="BD455" t="b">
        <v>0</v>
      </c>
      <c r="BH455" t="s">
        <v>406</v>
      </c>
      <c r="BJ455" t="s">
        <v>196</v>
      </c>
      <c r="BL455" t="s">
        <v>1388</v>
      </c>
      <c r="BM455" t="s">
        <v>202</v>
      </c>
      <c r="BN455" t="s">
        <v>203</v>
      </c>
      <c r="BQ455" t="s">
        <v>204</v>
      </c>
      <c r="BR455" t="b">
        <v>0</v>
      </c>
      <c r="BT455" t="b">
        <v>0</v>
      </c>
      <c r="BW455" t="s">
        <v>97</v>
      </c>
      <c r="BX455" t="b">
        <v>0</v>
      </c>
      <c r="BY455" s="2">
        <v>44376.857569444444</v>
      </c>
      <c r="CB455" t="b">
        <v>0</v>
      </c>
      <c r="CC455" t="b">
        <v>0</v>
      </c>
      <c r="CI455">
        <v>0</v>
      </c>
      <c r="CJ455">
        <v>0</v>
      </c>
      <c r="CK455">
        <f>YEAR(tbl_Opportunity[[#This Row],[Close Date]])</f>
        <v>2020</v>
      </c>
    </row>
    <row r="456" spans="1:89">
      <c r="A456" t="s">
        <v>1143</v>
      </c>
      <c r="B456" t="b">
        <v>0</v>
      </c>
      <c r="D456" t="b">
        <v>0</v>
      </c>
      <c r="E456" t="s">
        <v>1005</v>
      </c>
      <c r="H456" s="1">
        <v>44013</v>
      </c>
      <c r="I456" t="b">
        <v>1</v>
      </c>
      <c r="J456" t="s">
        <v>193</v>
      </c>
      <c r="L456" t="s">
        <v>1390</v>
      </c>
      <c r="O456" t="s">
        <v>194</v>
      </c>
      <c r="P456" t="b">
        <v>1</v>
      </c>
      <c r="Q456" s="2">
        <v>42550.150995370372</v>
      </c>
      <c r="R456" s="1"/>
      <c r="S456" t="b">
        <v>0</v>
      </c>
      <c r="U456" s="1"/>
      <c r="V456" t="b">
        <v>0</v>
      </c>
      <c r="W456" s="1">
        <v>43891</v>
      </c>
      <c r="X456">
        <v>3</v>
      </c>
      <c r="Y456">
        <v>2020</v>
      </c>
      <c r="Z456" t="s">
        <v>90</v>
      </c>
      <c r="AA456" t="s">
        <v>90</v>
      </c>
      <c r="AB456" t="b">
        <v>0</v>
      </c>
      <c r="AC456" t="b">
        <v>0</v>
      </c>
      <c r="AE456" t="b">
        <v>1</v>
      </c>
      <c r="AF456" t="b">
        <v>0</v>
      </c>
      <c r="AG456" t="b">
        <v>0</v>
      </c>
      <c r="AH456" t="s">
        <v>699</v>
      </c>
      <c r="AI456" t="b">
        <v>0</v>
      </c>
      <c r="AK456" t="b">
        <v>0</v>
      </c>
      <c r="AL456" s="1">
        <v>43052</v>
      </c>
      <c r="AM456" t="s">
        <v>162</v>
      </c>
      <c r="AN456" s="2">
        <v>44296.959062499998</v>
      </c>
      <c r="AP456" s="2">
        <v>43887.693773148145</v>
      </c>
      <c r="AQ456" s="1"/>
      <c r="AS456" t="b">
        <v>0</v>
      </c>
      <c r="AU456" t="s">
        <v>216</v>
      </c>
      <c r="AV456" t="s">
        <v>176</v>
      </c>
      <c r="BB456" t="s">
        <v>1391</v>
      </c>
      <c r="BD456" t="b">
        <v>0</v>
      </c>
      <c r="BH456" t="s">
        <v>406</v>
      </c>
      <c r="BI456" t="s">
        <v>200</v>
      </c>
      <c r="BJ456" t="s">
        <v>216</v>
      </c>
      <c r="BL456" t="s">
        <v>1390</v>
      </c>
      <c r="BM456" t="s">
        <v>202</v>
      </c>
      <c r="BN456" t="s">
        <v>203</v>
      </c>
      <c r="BQ456" t="s">
        <v>204</v>
      </c>
      <c r="BR456" t="b">
        <v>0</v>
      </c>
      <c r="BT456" t="b">
        <v>0</v>
      </c>
      <c r="BW456" t="s">
        <v>97</v>
      </c>
      <c r="BX456" t="b">
        <v>0</v>
      </c>
      <c r="BY456" s="2">
        <v>44376.857569444444</v>
      </c>
      <c r="CB456" t="b">
        <v>0</v>
      </c>
      <c r="CC456" t="b">
        <v>0</v>
      </c>
      <c r="CF456">
        <v>54805</v>
      </c>
      <c r="CH456">
        <v>0</v>
      </c>
      <c r="CI456">
        <v>0</v>
      </c>
      <c r="CJ456">
        <v>0</v>
      </c>
      <c r="CK456">
        <f>YEAR(tbl_Opportunity[[#This Row],[Close Date]])</f>
        <v>2020</v>
      </c>
    </row>
    <row r="457" spans="1:89">
      <c r="A457" t="s">
        <v>1392</v>
      </c>
      <c r="B457" t="b">
        <v>0</v>
      </c>
      <c r="D457" t="b">
        <v>0</v>
      </c>
      <c r="E457" t="s">
        <v>1005</v>
      </c>
      <c r="H457" s="1">
        <v>43465</v>
      </c>
      <c r="I457" t="b">
        <v>1</v>
      </c>
      <c r="J457" t="s">
        <v>235</v>
      </c>
      <c r="L457" t="s">
        <v>1393</v>
      </c>
      <c r="O457" t="s">
        <v>194</v>
      </c>
      <c r="P457" t="b">
        <v>1</v>
      </c>
      <c r="Q457" s="2">
        <v>42550.150995370372</v>
      </c>
      <c r="R457" s="1"/>
      <c r="S457" t="b">
        <v>0</v>
      </c>
      <c r="U457" s="1"/>
      <c r="V457" t="b">
        <v>0</v>
      </c>
      <c r="W457" s="1">
        <v>43191</v>
      </c>
      <c r="X457">
        <v>4</v>
      </c>
      <c r="Y457">
        <v>2018</v>
      </c>
      <c r="Z457" t="s">
        <v>90</v>
      </c>
      <c r="AA457" t="s">
        <v>90</v>
      </c>
      <c r="AB457" t="b">
        <v>0</v>
      </c>
      <c r="AC457" t="b">
        <v>0</v>
      </c>
      <c r="AE457" t="b">
        <v>0</v>
      </c>
      <c r="AF457" t="b">
        <v>0</v>
      </c>
      <c r="AG457" t="b">
        <v>0</v>
      </c>
      <c r="AH457" t="s">
        <v>368</v>
      </c>
      <c r="AI457" t="b">
        <v>0</v>
      </c>
      <c r="AK457" t="b">
        <v>0</v>
      </c>
      <c r="AL457" s="1"/>
      <c r="AM457" t="s">
        <v>162</v>
      </c>
      <c r="AN457" s="2">
        <v>44296.959062499998</v>
      </c>
      <c r="AP457" s="2">
        <v>43174.753599537034</v>
      </c>
      <c r="AQ457" s="1"/>
      <c r="AS457" t="b">
        <v>0</v>
      </c>
      <c r="AV457" t="s">
        <v>176</v>
      </c>
      <c r="BB457" t="s">
        <v>1394</v>
      </c>
      <c r="BD457" t="b">
        <v>0</v>
      </c>
      <c r="BH457" t="s">
        <v>260</v>
      </c>
      <c r="BJ457" t="s">
        <v>105</v>
      </c>
      <c r="BL457" t="s">
        <v>1393</v>
      </c>
      <c r="BM457" t="s">
        <v>202</v>
      </c>
      <c r="BN457" t="s">
        <v>203</v>
      </c>
      <c r="BQ457" t="s">
        <v>204</v>
      </c>
      <c r="BR457" t="b">
        <v>0</v>
      </c>
      <c r="BT457" t="b">
        <v>0</v>
      </c>
      <c r="BW457" t="s">
        <v>97</v>
      </c>
      <c r="BX457" t="b">
        <v>0</v>
      </c>
      <c r="BY457" s="2">
        <v>44376.857569444444</v>
      </c>
      <c r="CB457" t="b">
        <v>0</v>
      </c>
      <c r="CC457" t="b">
        <v>0</v>
      </c>
      <c r="CI457">
        <v>0</v>
      </c>
      <c r="CJ457">
        <v>0</v>
      </c>
      <c r="CK457">
        <f>YEAR(tbl_Opportunity[[#This Row],[Close Date]])</f>
        <v>2018</v>
      </c>
    </row>
    <row r="458" spans="1:89">
      <c r="A458" t="s">
        <v>1395</v>
      </c>
      <c r="B458" t="b">
        <v>0</v>
      </c>
      <c r="D458" t="b">
        <v>0</v>
      </c>
      <c r="E458" t="s">
        <v>1005</v>
      </c>
      <c r="H458" s="1">
        <v>43920</v>
      </c>
      <c r="I458" t="b">
        <v>1</v>
      </c>
      <c r="J458" t="s">
        <v>193</v>
      </c>
      <c r="L458" t="s">
        <v>1396</v>
      </c>
      <c r="O458" t="s">
        <v>194</v>
      </c>
      <c r="P458" t="b">
        <v>1</v>
      </c>
      <c r="Q458" s="2">
        <v>42550.150995370372</v>
      </c>
      <c r="R458" s="1"/>
      <c r="S458" t="b">
        <v>0</v>
      </c>
      <c r="U458" s="1"/>
      <c r="V458" t="b">
        <v>0</v>
      </c>
      <c r="W458" s="1">
        <v>43831</v>
      </c>
      <c r="X458">
        <v>1</v>
      </c>
      <c r="Y458">
        <v>2020</v>
      </c>
      <c r="Z458" t="s">
        <v>90</v>
      </c>
      <c r="AA458" t="s">
        <v>90</v>
      </c>
      <c r="AB458" t="b">
        <v>0</v>
      </c>
      <c r="AC458" t="b">
        <v>0</v>
      </c>
      <c r="AE458" t="b">
        <v>0</v>
      </c>
      <c r="AF458" t="b">
        <v>0</v>
      </c>
      <c r="AG458" t="b">
        <v>0</v>
      </c>
      <c r="AH458" t="s">
        <v>368</v>
      </c>
      <c r="AI458" t="b">
        <v>0</v>
      </c>
      <c r="AK458" t="b">
        <v>0</v>
      </c>
      <c r="AL458" s="1">
        <v>43618</v>
      </c>
      <c r="AM458" t="s">
        <v>162</v>
      </c>
      <c r="AN458" s="2">
        <v>44296.959062499998</v>
      </c>
      <c r="AP458" s="2">
        <v>43866.786979166667</v>
      </c>
      <c r="AQ458" s="1"/>
      <c r="AS458" t="b">
        <v>0</v>
      </c>
      <c r="AV458" t="s">
        <v>176</v>
      </c>
      <c r="BB458" t="s">
        <v>1397</v>
      </c>
      <c r="BD458" t="b">
        <v>0</v>
      </c>
      <c r="BH458" t="s">
        <v>406</v>
      </c>
      <c r="BJ458" t="s">
        <v>105</v>
      </c>
      <c r="BL458" t="s">
        <v>1396</v>
      </c>
      <c r="BM458" t="s">
        <v>202</v>
      </c>
      <c r="BN458" t="s">
        <v>203</v>
      </c>
      <c r="BQ458" t="s">
        <v>204</v>
      </c>
      <c r="BR458" t="b">
        <v>0</v>
      </c>
      <c r="BT458" t="b">
        <v>0</v>
      </c>
      <c r="BW458" t="s">
        <v>97</v>
      </c>
      <c r="BX458" t="b">
        <v>0</v>
      </c>
      <c r="BY458" s="2">
        <v>44376.857569444444</v>
      </c>
      <c r="CB458" t="b">
        <v>0</v>
      </c>
      <c r="CC458" t="b">
        <v>0</v>
      </c>
      <c r="CI458">
        <v>0</v>
      </c>
      <c r="CJ458">
        <v>0</v>
      </c>
      <c r="CK458">
        <f>YEAR(tbl_Opportunity[[#This Row],[Close Date]])</f>
        <v>2020</v>
      </c>
    </row>
    <row r="459" spans="1:89">
      <c r="A459" t="s">
        <v>1398</v>
      </c>
      <c r="B459" t="b">
        <v>0</v>
      </c>
      <c r="D459" t="b">
        <v>0</v>
      </c>
      <c r="E459" t="s">
        <v>1005</v>
      </c>
      <c r="H459" s="1">
        <v>43465</v>
      </c>
      <c r="I459" t="b">
        <v>1</v>
      </c>
      <c r="J459" t="s">
        <v>235</v>
      </c>
      <c r="L459" t="s">
        <v>1399</v>
      </c>
      <c r="O459" t="s">
        <v>194</v>
      </c>
      <c r="P459" t="b">
        <v>1</v>
      </c>
      <c r="Q459" s="2">
        <v>42550.150995370372</v>
      </c>
      <c r="R459" s="1"/>
      <c r="S459" t="b">
        <v>0</v>
      </c>
      <c r="U459" s="1"/>
      <c r="V459" t="b">
        <v>0</v>
      </c>
      <c r="W459" s="1">
        <v>43191</v>
      </c>
      <c r="X459">
        <v>4</v>
      </c>
      <c r="Y459">
        <v>2018</v>
      </c>
      <c r="Z459" t="s">
        <v>90</v>
      </c>
      <c r="AA459" t="s">
        <v>90</v>
      </c>
      <c r="AB459" t="b">
        <v>0</v>
      </c>
      <c r="AC459" t="b">
        <v>0</v>
      </c>
      <c r="AE459" t="b">
        <v>0</v>
      </c>
      <c r="AF459" t="b">
        <v>0</v>
      </c>
      <c r="AG459" t="b">
        <v>0</v>
      </c>
      <c r="AH459" t="s">
        <v>368</v>
      </c>
      <c r="AI459" t="b">
        <v>0</v>
      </c>
      <c r="AK459" t="b">
        <v>0</v>
      </c>
      <c r="AL459" s="1">
        <v>42969</v>
      </c>
      <c r="AM459" t="s">
        <v>162</v>
      </c>
      <c r="AN459" s="2">
        <v>44296.959062499998</v>
      </c>
      <c r="AP459" s="2">
        <v>43217.755671296298</v>
      </c>
      <c r="AQ459" s="1"/>
      <c r="AS459" t="b">
        <v>0</v>
      </c>
      <c r="AV459" t="s">
        <v>176</v>
      </c>
      <c r="BB459" t="s">
        <v>1400</v>
      </c>
      <c r="BD459" t="b">
        <v>0</v>
      </c>
      <c r="BH459" t="s">
        <v>260</v>
      </c>
      <c r="BJ459" t="s">
        <v>105</v>
      </c>
      <c r="BL459" t="s">
        <v>1399</v>
      </c>
      <c r="BM459" t="s">
        <v>202</v>
      </c>
      <c r="BN459" t="s">
        <v>203</v>
      </c>
      <c r="BQ459" t="s">
        <v>204</v>
      </c>
      <c r="BR459" t="b">
        <v>0</v>
      </c>
      <c r="BT459" t="b">
        <v>0</v>
      </c>
      <c r="BW459" t="s">
        <v>97</v>
      </c>
      <c r="BX459" t="b">
        <v>0</v>
      </c>
      <c r="BY459" s="2">
        <v>44376.857569444444</v>
      </c>
      <c r="CB459" t="b">
        <v>0</v>
      </c>
      <c r="CC459" t="b">
        <v>0</v>
      </c>
      <c r="CI459">
        <v>0</v>
      </c>
      <c r="CJ459">
        <v>0</v>
      </c>
      <c r="CK459">
        <f>YEAR(tbl_Opportunity[[#This Row],[Close Date]])</f>
        <v>2018</v>
      </c>
    </row>
    <row r="460" spans="1:89">
      <c r="A460" t="s">
        <v>1401</v>
      </c>
      <c r="B460" t="b">
        <v>0</v>
      </c>
      <c r="D460" t="b">
        <v>0</v>
      </c>
      <c r="E460" t="s">
        <v>1005</v>
      </c>
      <c r="H460" s="1">
        <v>43826</v>
      </c>
      <c r="I460" t="b">
        <v>1</v>
      </c>
      <c r="J460" t="s">
        <v>105</v>
      </c>
      <c r="L460" t="s">
        <v>1402</v>
      </c>
      <c r="O460" t="s">
        <v>194</v>
      </c>
      <c r="P460" t="b">
        <v>1</v>
      </c>
      <c r="Q460" s="2">
        <v>42550.15525462963</v>
      </c>
      <c r="R460" s="1"/>
      <c r="S460" t="b">
        <v>0</v>
      </c>
      <c r="U460" s="1"/>
      <c r="V460" t="b">
        <v>0</v>
      </c>
      <c r="W460" s="1">
        <v>43556</v>
      </c>
      <c r="X460">
        <v>4</v>
      </c>
      <c r="Y460">
        <v>2019</v>
      </c>
      <c r="Z460" t="s">
        <v>90</v>
      </c>
      <c r="AA460" t="s">
        <v>90</v>
      </c>
      <c r="AB460" t="b">
        <v>0</v>
      </c>
      <c r="AC460" t="b">
        <v>0</v>
      </c>
      <c r="AE460" t="b">
        <v>1</v>
      </c>
      <c r="AF460" t="b">
        <v>0</v>
      </c>
      <c r="AG460" t="b">
        <v>0</v>
      </c>
      <c r="AH460" t="s">
        <v>368</v>
      </c>
      <c r="AI460" t="b">
        <v>0</v>
      </c>
      <c r="AK460" t="b">
        <v>0</v>
      </c>
      <c r="AL460" s="1"/>
      <c r="AM460" t="s">
        <v>162</v>
      </c>
      <c r="AN460" s="2">
        <v>44296.959062499998</v>
      </c>
      <c r="AP460" s="2">
        <v>43713.834687499999</v>
      </c>
      <c r="AQ460" s="1"/>
      <c r="AS460" t="b">
        <v>0</v>
      </c>
      <c r="AU460" t="s">
        <v>434</v>
      </c>
      <c r="AV460" t="s">
        <v>176</v>
      </c>
      <c r="BB460" t="s">
        <v>1403</v>
      </c>
      <c r="BD460" t="b">
        <v>0</v>
      </c>
      <c r="BE460" t="s">
        <v>1404</v>
      </c>
      <c r="BH460" t="s">
        <v>406</v>
      </c>
      <c r="BI460" t="s">
        <v>200</v>
      </c>
      <c r="BJ460" t="s">
        <v>250</v>
      </c>
      <c r="BL460" t="s">
        <v>1402</v>
      </c>
      <c r="BM460" t="s">
        <v>202</v>
      </c>
      <c r="BN460" t="s">
        <v>203</v>
      </c>
      <c r="BQ460" t="s">
        <v>204</v>
      </c>
      <c r="BR460" t="b">
        <v>0</v>
      </c>
      <c r="BT460" t="b">
        <v>0</v>
      </c>
      <c r="BW460" t="s">
        <v>97</v>
      </c>
      <c r="BX460" t="b">
        <v>0</v>
      </c>
      <c r="BY460" s="2">
        <v>44376.857569444444</v>
      </c>
      <c r="CB460" t="b">
        <v>0</v>
      </c>
      <c r="CC460" t="b">
        <v>0</v>
      </c>
      <c r="CF460">
        <v>54805</v>
      </c>
      <c r="CH460">
        <v>0</v>
      </c>
      <c r="CI460">
        <v>0</v>
      </c>
      <c r="CJ460">
        <v>0</v>
      </c>
      <c r="CK460">
        <f>YEAR(tbl_Opportunity[[#This Row],[Close Date]])</f>
        <v>2019</v>
      </c>
    </row>
    <row r="461" spans="1:89">
      <c r="A461" t="s">
        <v>1405</v>
      </c>
      <c r="B461" t="b">
        <v>0</v>
      </c>
      <c r="D461" t="b">
        <v>0</v>
      </c>
      <c r="E461" t="s">
        <v>1005</v>
      </c>
      <c r="H461" s="1">
        <v>44196</v>
      </c>
      <c r="I461" t="b">
        <v>1</v>
      </c>
      <c r="J461" t="s">
        <v>105</v>
      </c>
      <c r="L461" t="s">
        <v>1406</v>
      </c>
      <c r="O461" t="s">
        <v>194</v>
      </c>
      <c r="P461" t="b">
        <v>1</v>
      </c>
      <c r="Q461" s="2">
        <v>42550.15525462963</v>
      </c>
      <c r="R461" s="1"/>
      <c r="S461" t="b">
        <v>0</v>
      </c>
      <c r="U461" s="1"/>
      <c r="V461" t="b">
        <v>0</v>
      </c>
      <c r="W461" s="1">
        <v>43922</v>
      </c>
      <c r="X461">
        <v>4</v>
      </c>
      <c r="Y461">
        <v>2020</v>
      </c>
      <c r="Z461" t="s">
        <v>90</v>
      </c>
      <c r="AA461" t="s">
        <v>90</v>
      </c>
      <c r="AB461" t="b">
        <v>0</v>
      </c>
      <c r="AC461" t="b">
        <v>0</v>
      </c>
      <c r="AE461" t="b">
        <v>1</v>
      </c>
      <c r="AF461" t="b">
        <v>0</v>
      </c>
      <c r="AG461" t="b">
        <v>0</v>
      </c>
      <c r="AH461" t="s">
        <v>368</v>
      </c>
      <c r="AI461" t="b">
        <v>0</v>
      </c>
      <c r="AJ461" t="s">
        <v>574</v>
      </c>
      <c r="AK461" t="b">
        <v>0</v>
      </c>
      <c r="AL461" s="1">
        <v>43707</v>
      </c>
      <c r="AM461" t="s">
        <v>162</v>
      </c>
      <c r="AN461" s="2">
        <v>44296.959062499998</v>
      </c>
      <c r="AP461" s="2">
        <v>43847.185428240744</v>
      </c>
      <c r="AQ461" s="1"/>
      <c r="AS461" t="b">
        <v>0</v>
      </c>
      <c r="AU461" t="s">
        <v>216</v>
      </c>
      <c r="AV461" t="s">
        <v>176</v>
      </c>
      <c r="AY461" t="s">
        <v>1407</v>
      </c>
      <c r="AZ461" t="s">
        <v>1408</v>
      </c>
      <c r="BB461" t="s">
        <v>1409</v>
      </c>
      <c r="BD461" t="b">
        <v>0</v>
      </c>
      <c r="BE461" t="s">
        <v>1410</v>
      </c>
      <c r="BF461" t="s">
        <v>1411</v>
      </c>
      <c r="BH461" t="s">
        <v>260</v>
      </c>
      <c r="BI461" t="s">
        <v>549</v>
      </c>
      <c r="BJ461" t="s">
        <v>216</v>
      </c>
      <c r="BL461" t="s">
        <v>1406</v>
      </c>
      <c r="BM461" t="s">
        <v>202</v>
      </c>
      <c r="BN461" t="s">
        <v>203</v>
      </c>
      <c r="BQ461" t="s">
        <v>204</v>
      </c>
      <c r="BR461" t="b">
        <v>0</v>
      </c>
      <c r="BT461" t="b">
        <v>0</v>
      </c>
      <c r="BW461" t="s">
        <v>97</v>
      </c>
      <c r="BX461" t="b">
        <v>1</v>
      </c>
      <c r="BY461" s="2">
        <v>44376.857569444444</v>
      </c>
      <c r="CB461" t="b">
        <v>1</v>
      </c>
      <c r="CC461" t="b">
        <v>0</v>
      </c>
      <c r="CF461">
        <v>85725</v>
      </c>
      <c r="CH461">
        <v>0</v>
      </c>
      <c r="CI461">
        <v>0</v>
      </c>
      <c r="CJ461">
        <v>0</v>
      </c>
      <c r="CK461">
        <f>YEAR(tbl_Opportunity[[#This Row],[Close Date]])</f>
        <v>2020</v>
      </c>
    </row>
    <row r="462" spans="1:89">
      <c r="A462" t="s">
        <v>306</v>
      </c>
      <c r="B462" t="b">
        <v>0</v>
      </c>
      <c r="D462" t="b">
        <v>0</v>
      </c>
      <c r="E462" t="s">
        <v>1005</v>
      </c>
      <c r="H462" s="1">
        <v>43098</v>
      </c>
      <c r="I462" t="b">
        <v>1</v>
      </c>
      <c r="J462" t="s">
        <v>111</v>
      </c>
      <c r="L462" t="s">
        <v>1412</v>
      </c>
      <c r="O462" t="s">
        <v>194</v>
      </c>
      <c r="P462" t="b">
        <v>1</v>
      </c>
      <c r="Q462" s="2">
        <v>42550.15525462963</v>
      </c>
      <c r="R462" s="1"/>
      <c r="S462" t="b">
        <v>0</v>
      </c>
      <c r="U462" s="1"/>
      <c r="V462" t="b">
        <v>0</v>
      </c>
      <c r="W462" s="1">
        <v>42826</v>
      </c>
      <c r="X462">
        <v>4</v>
      </c>
      <c r="Y462">
        <v>2017</v>
      </c>
      <c r="Z462" t="s">
        <v>90</v>
      </c>
      <c r="AA462" t="s">
        <v>90</v>
      </c>
      <c r="AB462" t="b">
        <v>0</v>
      </c>
      <c r="AC462" t="b">
        <v>0</v>
      </c>
      <c r="AE462" t="b">
        <v>0</v>
      </c>
      <c r="AF462" t="b">
        <v>0</v>
      </c>
      <c r="AG462" t="b">
        <v>0</v>
      </c>
      <c r="AH462" t="s">
        <v>368</v>
      </c>
      <c r="AI462" t="b">
        <v>0</v>
      </c>
      <c r="AK462" t="b">
        <v>0</v>
      </c>
      <c r="AL462" s="1"/>
      <c r="AM462" t="s">
        <v>162</v>
      </c>
      <c r="AN462" s="2">
        <v>44296.959062499998</v>
      </c>
      <c r="AP462" s="2">
        <v>43169.64366898148</v>
      </c>
      <c r="AQ462" s="1"/>
      <c r="AS462" t="b">
        <v>0</v>
      </c>
      <c r="AV462" t="s">
        <v>176</v>
      </c>
      <c r="BB462" t="s">
        <v>1413</v>
      </c>
      <c r="BD462" t="b">
        <v>0</v>
      </c>
      <c r="BH462" t="s">
        <v>215</v>
      </c>
      <c r="BJ462" t="s">
        <v>216</v>
      </c>
      <c r="BL462" t="s">
        <v>1412</v>
      </c>
      <c r="BM462" t="s">
        <v>202</v>
      </c>
      <c r="BN462" t="s">
        <v>203</v>
      </c>
      <c r="BQ462" t="s">
        <v>204</v>
      </c>
      <c r="BR462" t="b">
        <v>0</v>
      </c>
      <c r="BT462" t="b">
        <v>0</v>
      </c>
      <c r="BW462" t="s">
        <v>97</v>
      </c>
      <c r="BX462" t="b">
        <v>0</v>
      </c>
      <c r="BY462" s="2">
        <v>44376.857569444444</v>
      </c>
      <c r="BZ462" t="s">
        <v>217</v>
      </c>
      <c r="CB462" t="b">
        <v>0</v>
      </c>
      <c r="CC462" t="b">
        <v>0</v>
      </c>
      <c r="CI462">
        <v>0</v>
      </c>
      <c r="CJ462">
        <v>0</v>
      </c>
      <c r="CK462">
        <f>YEAR(tbl_Opportunity[[#This Row],[Close Date]])</f>
        <v>2017</v>
      </c>
    </row>
    <row r="463" spans="1:89">
      <c r="A463" t="s">
        <v>1414</v>
      </c>
      <c r="B463" t="b">
        <v>0</v>
      </c>
      <c r="D463" t="b">
        <v>0</v>
      </c>
      <c r="E463" t="s">
        <v>1005</v>
      </c>
      <c r="H463" s="1">
        <v>43168</v>
      </c>
      <c r="I463" t="b">
        <v>1</v>
      </c>
      <c r="J463" t="s">
        <v>105</v>
      </c>
      <c r="L463" t="s">
        <v>1415</v>
      </c>
      <c r="O463" t="s">
        <v>194</v>
      </c>
      <c r="P463" t="b">
        <v>1</v>
      </c>
      <c r="Q463" s="2">
        <v>42550.15525462963</v>
      </c>
      <c r="R463" s="1"/>
      <c r="S463" t="b">
        <v>0</v>
      </c>
      <c r="U463" s="1"/>
      <c r="V463" t="b">
        <v>0</v>
      </c>
      <c r="W463" s="1">
        <v>43101</v>
      </c>
      <c r="X463">
        <v>1</v>
      </c>
      <c r="Y463">
        <v>2018</v>
      </c>
      <c r="Z463" t="s">
        <v>90</v>
      </c>
      <c r="AA463" t="s">
        <v>90</v>
      </c>
      <c r="AB463" t="b">
        <v>0</v>
      </c>
      <c r="AC463" t="b">
        <v>0</v>
      </c>
      <c r="AE463" t="b">
        <v>0</v>
      </c>
      <c r="AF463" t="b">
        <v>0</v>
      </c>
      <c r="AG463" t="b">
        <v>0</v>
      </c>
      <c r="AH463" t="s">
        <v>368</v>
      </c>
      <c r="AI463" t="b">
        <v>0</v>
      </c>
      <c r="AK463" t="b">
        <v>0</v>
      </c>
      <c r="AL463" s="1"/>
      <c r="AM463" t="s">
        <v>162</v>
      </c>
      <c r="AN463" s="2">
        <v>44297.856377314813</v>
      </c>
      <c r="AP463" s="2">
        <v>43168.703541666669</v>
      </c>
      <c r="AQ463" s="1"/>
      <c r="AS463" t="b">
        <v>0</v>
      </c>
      <c r="AV463" t="s">
        <v>176</v>
      </c>
      <c r="BB463" t="s">
        <v>1416</v>
      </c>
      <c r="BD463" t="b">
        <v>0</v>
      </c>
      <c r="BH463" t="s">
        <v>260</v>
      </c>
      <c r="BJ463" t="s">
        <v>250</v>
      </c>
      <c r="BL463" t="s">
        <v>1415</v>
      </c>
      <c r="BN463" t="s">
        <v>203</v>
      </c>
      <c r="BQ463" t="s">
        <v>204</v>
      </c>
      <c r="BR463" t="b">
        <v>0</v>
      </c>
      <c r="BT463" t="b">
        <v>0</v>
      </c>
      <c r="BW463" t="s">
        <v>97</v>
      </c>
      <c r="BX463" t="b">
        <v>0</v>
      </c>
      <c r="BY463" s="2">
        <v>44376.857569444444</v>
      </c>
      <c r="CB463" t="b">
        <v>0</v>
      </c>
      <c r="CC463" t="b">
        <v>0</v>
      </c>
      <c r="CI463">
        <v>0</v>
      </c>
      <c r="CJ463">
        <v>0</v>
      </c>
      <c r="CK463">
        <f>YEAR(tbl_Opportunity[[#This Row],[Close Date]])</f>
        <v>2018</v>
      </c>
    </row>
    <row r="464" spans="1:89">
      <c r="A464" t="s">
        <v>1417</v>
      </c>
      <c r="B464" t="b">
        <v>0</v>
      </c>
      <c r="D464" t="b">
        <v>0</v>
      </c>
      <c r="E464" t="s">
        <v>1005</v>
      </c>
      <c r="H464" s="1">
        <v>43920</v>
      </c>
      <c r="I464" t="b">
        <v>1</v>
      </c>
      <c r="J464" t="s">
        <v>193</v>
      </c>
      <c r="L464" t="s">
        <v>1418</v>
      </c>
      <c r="O464" t="s">
        <v>194</v>
      </c>
      <c r="P464" t="b">
        <v>1</v>
      </c>
      <c r="Q464" s="2">
        <v>42550.15525462963</v>
      </c>
      <c r="R464" s="1"/>
      <c r="S464" t="b">
        <v>0</v>
      </c>
      <c r="U464" s="1"/>
      <c r="V464" t="b">
        <v>0</v>
      </c>
      <c r="W464" s="1">
        <v>43831</v>
      </c>
      <c r="X464">
        <v>1</v>
      </c>
      <c r="Y464">
        <v>2020</v>
      </c>
      <c r="Z464" t="s">
        <v>90</v>
      </c>
      <c r="AA464" t="s">
        <v>90</v>
      </c>
      <c r="AB464" t="b">
        <v>0</v>
      </c>
      <c r="AC464" t="b">
        <v>0</v>
      </c>
      <c r="AE464" t="b">
        <v>1</v>
      </c>
      <c r="AF464" t="b">
        <v>0</v>
      </c>
      <c r="AG464" t="b">
        <v>0</v>
      </c>
      <c r="AH464" t="s">
        <v>368</v>
      </c>
      <c r="AI464" t="b">
        <v>0</v>
      </c>
      <c r="AK464" t="b">
        <v>0</v>
      </c>
      <c r="AL464" s="1">
        <v>43866</v>
      </c>
      <c r="AM464" t="s">
        <v>162</v>
      </c>
      <c r="AN464" s="2">
        <v>44296.959062499998</v>
      </c>
      <c r="AP464" s="2">
        <v>43879.673715277779</v>
      </c>
      <c r="AQ464" s="1"/>
      <c r="AS464" t="b">
        <v>0</v>
      </c>
      <c r="AV464" t="s">
        <v>176</v>
      </c>
      <c r="BB464" t="s">
        <v>1419</v>
      </c>
      <c r="BD464" t="b">
        <v>0</v>
      </c>
      <c r="BH464" t="s">
        <v>406</v>
      </c>
      <c r="BI464" t="s">
        <v>200</v>
      </c>
      <c r="BJ464" t="s">
        <v>250</v>
      </c>
      <c r="BL464" t="s">
        <v>1418</v>
      </c>
      <c r="BM464" t="s">
        <v>202</v>
      </c>
      <c r="BN464" t="s">
        <v>203</v>
      </c>
      <c r="BQ464" t="s">
        <v>204</v>
      </c>
      <c r="BR464" t="b">
        <v>0</v>
      </c>
      <c r="BT464" t="b">
        <v>0</v>
      </c>
      <c r="BW464" t="s">
        <v>97</v>
      </c>
      <c r="BX464" t="b">
        <v>0</v>
      </c>
      <c r="BY464" s="2">
        <v>44376.857569444444</v>
      </c>
      <c r="CB464" t="b">
        <v>0</v>
      </c>
      <c r="CC464" t="b">
        <v>0</v>
      </c>
      <c r="CF464">
        <v>61450</v>
      </c>
      <c r="CH464">
        <v>0</v>
      </c>
      <c r="CI464">
        <v>0</v>
      </c>
      <c r="CJ464">
        <v>0</v>
      </c>
      <c r="CK464">
        <f>YEAR(tbl_Opportunity[[#This Row],[Close Date]])</f>
        <v>2020</v>
      </c>
    </row>
    <row r="465" spans="1:89">
      <c r="A465" t="s">
        <v>546</v>
      </c>
      <c r="B465" t="b">
        <v>0</v>
      </c>
      <c r="D465" t="b">
        <v>0</v>
      </c>
      <c r="E465" t="s">
        <v>1005</v>
      </c>
      <c r="H465" s="1">
        <v>43098</v>
      </c>
      <c r="I465" t="b">
        <v>1</v>
      </c>
      <c r="J465" t="s">
        <v>105</v>
      </c>
      <c r="L465" t="s">
        <v>1420</v>
      </c>
      <c r="O465" t="s">
        <v>194</v>
      </c>
      <c r="P465" t="b">
        <v>1</v>
      </c>
      <c r="Q465" s="2">
        <v>42550.15525462963</v>
      </c>
      <c r="R465" s="1"/>
      <c r="S465" t="b">
        <v>0</v>
      </c>
      <c r="U465" s="1"/>
      <c r="V465" t="b">
        <v>0</v>
      </c>
      <c r="W465" s="1">
        <v>42826</v>
      </c>
      <c r="X465">
        <v>4</v>
      </c>
      <c r="Y465">
        <v>2017</v>
      </c>
      <c r="Z465" t="s">
        <v>90</v>
      </c>
      <c r="AA465" t="s">
        <v>90</v>
      </c>
      <c r="AB465" t="b">
        <v>0</v>
      </c>
      <c r="AC465" t="b">
        <v>0</v>
      </c>
      <c r="AE465" t="b">
        <v>0</v>
      </c>
      <c r="AF465" t="b">
        <v>0</v>
      </c>
      <c r="AG465" t="b">
        <v>0</v>
      </c>
      <c r="AH465" t="s">
        <v>368</v>
      </c>
      <c r="AI465" t="b">
        <v>0</v>
      </c>
      <c r="AK465" t="b">
        <v>0</v>
      </c>
      <c r="AL465" s="1">
        <v>43601</v>
      </c>
      <c r="AM465" t="s">
        <v>162</v>
      </c>
      <c r="AN465" s="2">
        <v>44297.856377314813</v>
      </c>
      <c r="AP465" s="2">
        <v>43601.723923611113</v>
      </c>
      <c r="AQ465" s="1"/>
      <c r="AS465" t="b">
        <v>0</v>
      </c>
      <c r="AV465" t="s">
        <v>176</v>
      </c>
      <c r="BB465" t="s">
        <v>1421</v>
      </c>
      <c r="BD465" t="b">
        <v>0</v>
      </c>
      <c r="BH465" t="s">
        <v>215</v>
      </c>
      <c r="BJ465" t="s">
        <v>105</v>
      </c>
      <c r="BL465" t="s">
        <v>1420</v>
      </c>
      <c r="BM465" t="s">
        <v>202</v>
      </c>
      <c r="BN465" t="s">
        <v>203</v>
      </c>
      <c r="BQ465" t="s">
        <v>204</v>
      </c>
      <c r="BR465" t="b">
        <v>0</v>
      </c>
      <c r="BT465" t="b">
        <v>0</v>
      </c>
      <c r="BW465" t="s">
        <v>97</v>
      </c>
      <c r="BX465" t="b">
        <v>0</v>
      </c>
      <c r="BY465" s="2">
        <v>44376.857569444444</v>
      </c>
      <c r="BZ465" t="s">
        <v>217</v>
      </c>
      <c r="CB465" t="b">
        <v>0</v>
      </c>
      <c r="CC465" t="b">
        <v>0</v>
      </c>
      <c r="CI465">
        <v>0</v>
      </c>
      <c r="CJ465">
        <v>0</v>
      </c>
      <c r="CK465">
        <f>YEAR(tbl_Opportunity[[#This Row],[Close Date]])</f>
        <v>2017</v>
      </c>
    </row>
    <row r="466" spans="1:89">
      <c r="A466" t="s">
        <v>1422</v>
      </c>
      <c r="B466" t="b">
        <v>0</v>
      </c>
      <c r="D466" t="b">
        <v>0</v>
      </c>
      <c r="E466" t="s">
        <v>1005</v>
      </c>
      <c r="H466" s="1">
        <v>43098</v>
      </c>
      <c r="I466" t="b">
        <v>1</v>
      </c>
      <c r="J466" t="s">
        <v>193</v>
      </c>
      <c r="L466" t="s">
        <v>1423</v>
      </c>
      <c r="O466" t="s">
        <v>194</v>
      </c>
      <c r="P466" t="b">
        <v>1</v>
      </c>
      <c r="Q466" s="2">
        <v>42550.15525462963</v>
      </c>
      <c r="R466" s="1"/>
      <c r="S466" t="b">
        <v>0</v>
      </c>
      <c r="U466" s="1"/>
      <c r="V466" t="b">
        <v>0</v>
      </c>
      <c r="W466" s="1">
        <v>42826</v>
      </c>
      <c r="X466">
        <v>4</v>
      </c>
      <c r="Y466">
        <v>2017</v>
      </c>
      <c r="Z466" t="s">
        <v>90</v>
      </c>
      <c r="AA466" t="s">
        <v>90</v>
      </c>
      <c r="AB466" t="b">
        <v>0</v>
      </c>
      <c r="AC466" t="b">
        <v>0</v>
      </c>
      <c r="AE466" t="b">
        <v>0</v>
      </c>
      <c r="AF466" t="b">
        <v>0</v>
      </c>
      <c r="AG466" t="b">
        <v>0</v>
      </c>
      <c r="AH466" t="s">
        <v>368</v>
      </c>
      <c r="AI466" t="b">
        <v>0</v>
      </c>
      <c r="AK466" t="b">
        <v>0</v>
      </c>
      <c r="AL466" s="1"/>
      <c r="AM466" t="s">
        <v>162</v>
      </c>
      <c r="AN466" s="2">
        <v>44296.959062499998</v>
      </c>
      <c r="AP466" s="2">
        <v>43649.750231481485</v>
      </c>
      <c r="AQ466" s="1"/>
      <c r="AS466" t="b">
        <v>0</v>
      </c>
      <c r="AV466" t="s">
        <v>176</v>
      </c>
      <c r="BB466" t="s">
        <v>1424</v>
      </c>
      <c r="BD466" t="b">
        <v>0</v>
      </c>
      <c r="BH466" t="s">
        <v>406</v>
      </c>
      <c r="BJ466" t="s">
        <v>250</v>
      </c>
      <c r="BL466" t="s">
        <v>1423</v>
      </c>
      <c r="BM466" t="s">
        <v>202</v>
      </c>
      <c r="BN466" t="s">
        <v>203</v>
      </c>
      <c r="BQ466" t="s">
        <v>204</v>
      </c>
      <c r="BR466" t="b">
        <v>0</v>
      </c>
      <c r="BT466" t="b">
        <v>0</v>
      </c>
      <c r="BW466" t="s">
        <v>97</v>
      </c>
      <c r="BX466" t="b">
        <v>0</v>
      </c>
      <c r="BY466" s="2">
        <v>44376.857569444444</v>
      </c>
      <c r="CB466" t="b">
        <v>0</v>
      </c>
      <c r="CC466" t="b">
        <v>0</v>
      </c>
      <c r="CI466">
        <v>0</v>
      </c>
      <c r="CJ466">
        <v>0</v>
      </c>
      <c r="CK466">
        <f>YEAR(tbl_Opportunity[[#This Row],[Close Date]])</f>
        <v>2017</v>
      </c>
    </row>
    <row r="467" spans="1:89">
      <c r="A467" t="s">
        <v>1425</v>
      </c>
      <c r="B467" t="b">
        <v>0</v>
      </c>
      <c r="D467" t="b">
        <v>0</v>
      </c>
      <c r="E467" t="s">
        <v>1005</v>
      </c>
      <c r="H467" s="1">
        <v>43161</v>
      </c>
      <c r="I467" t="b">
        <v>1</v>
      </c>
      <c r="J467" t="s">
        <v>105</v>
      </c>
      <c r="L467" t="s">
        <v>1426</v>
      </c>
      <c r="O467" t="s">
        <v>194</v>
      </c>
      <c r="P467" t="b">
        <v>1</v>
      </c>
      <c r="Q467" s="2">
        <v>42550.15525462963</v>
      </c>
      <c r="R467" s="1"/>
      <c r="S467" t="b">
        <v>0</v>
      </c>
      <c r="U467" s="1"/>
      <c r="V467" t="b">
        <v>0</v>
      </c>
      <c r="W467" s="1">
        <v>43101</v>
      </c>
      <c r="X467">
        <v>1</v>
      </c>
      <c r="Y467">
        <v>2018</v>
      </c>
      <c r="Z467" t="s">
        <v>90</v>
      </c>
      <c r="AA467" t="s">
        <v>90</v>
      </c>
      <c r="AB467" t="b">
        <v>0</v>
      </c>
      <c r="AC467" t="b">
        <v>0</v>
      </c>
      <c r="AE467" t="b">
        <v>1</v>
      </c>
      <c r="AF467" t="b">
        <v>0</v>
      </c>
      <c r="AG467" t="b">
        <v>0</v>
      </c>
      <c r="AH467" t="s">
        <v>368</v>
      </c>
      <c r="AI467" t="b">
        <v>0</v>
      </c>
      <c r="AK467" t="b">
        <v>0</v>
      </c>
      <c r="AL467" s="1"/>
      <c r="AM467" t="s">
        <v>162</v>
      </c>
      <c r="AN467" s="2">
        <v>44297.856377314813</v>
      </c>
      <c r="AP467" s="2">
        <v>43174.753750000003</v>
      </c>
      <c r="AQ467" s="1"/>
      <c r="AS467" t="b">
        <v>0</v>
      </c>
      <c r="AU467" t="s">
        <v>247</v>
      </c>
      <c r="AV467" t="s">
        <v>176</v>
      </c>
      <c r="BB467" t="s">
        <v>1427</v>
      </c>
      <c r="BD467" t="b">
        <v>0</v>
      </c>
      <c r="BH467" t="s">
        <v>260</v>
      </c>
      <c r="BI467" t="s">
        <v>200</v>
      </c>
      <c r="BJ467" t="s">
        <v>250</v>
      </c>
      <c r="BL467" t="s">
        <v>1426</v>
      </c>
      <c r="BM467" t="s">
        <v>202</v>
      </c>
      <c r="BN467" t="s">
        <v>203</v>
      </c>
      <c r="BQ467" t="s">
        <v>204</v>
      </c>
      <c r="BR467" t="b">
        <v>0</v>
      </c>
      <c r="BT467" t="b">
        <v>0</v>
      </c>
      <c r="BW467" t="s">
        <v>97</v>
      </c>
      <c r="BX467" t="b">
        <v>0</v>
      </c>
      <c r="BY467" s="2">
        <v>44376.857569444444</v>
      </c>
      <c r="CB467" t="b">
        <v>0</v>
      </c>
      <c r="CC467" t="b">
        <v>0</v>
      </c>
      <c r="CF467">
        <v>54805</v>
      </c>
      <c r="CH467">
        <v>0</v>
      </c>
      <c r="CI467">
        <v>0</v>
      </c>
      <c r="CJ467">
        <v>0</v>
      </c>
      <c r="CK467">
        <f>YEAR(tbl_Opportunity[[#This Row],[Close Date]])</f>
        <v>2018</v>
      </c>
    </row>
    <row r="468" spans="1:89">
      <c r="A468" t="s">
        <v>1428</v>
      </c>
      <c r="B468" t="b">
        <v>0</v>
      </c>
      <c r="D468" t="b">
        <v>0</v>
      </c>
      <c r="E468" t="s">
        <v>1005</v>
      </c>
      <c r="H468" s="1">
        <v>43462</v>
      </c>
      <c r="I468" t="b">
        <v>1</v>
      </c>
      <c r="J468" t="s">
        <v>235</v>
      </c>
      <c r="L468" t="s">
        <v>1429</v>
      </c>
      <c r="O468" t="s">
        <v>194</v>
      </c>
      <c r="P468" t="b">
        <v>1</v>
      </c>
      <c r="Q468" s="2">
        <v>42550.15525462963</v>
      </c>
      <c r="R468" s="1"/>
      <c r="S468" t="b">
        <v>0</v>
      </c>
      <c r="U468" s="1"/>
      <c r="V468" t="b">
        <v>0</v>
      </c>
      <c r="W468" s="1">
        <v>43191</v>
      </c>
      <c r="X468">
        <v>4</v>
      </c>
      <c r="Y468">
        <v>2018</v>
      </c>
      <c r="Z468" t="s">
        <v>90</v>
      </c>
      <c r="AA468" t="s">
        <v>90</v>
      </c>
      <c r="AB468" t="b">
        <v>0</v>
      </c>
      <c r="AC468" t="b">
        <v>0</v>
      </c>
      <c r="AE468" t="b">
        <v>1</v>
      </c>
      <c r="AF468" t="b">
        <v>0</v>
      </c>
      <c r="AG468" t="b">
        <v>0</v>
      </c>
      <c r="AH468" t="s">
        <v>368</v>
      </c>
      <c r="AI468" t="b">
        <v>0</v>
      </c>
      <c r="AK468" t="b">
        <v>0</v>
      </c>
      <c r="AL468" s="1"/>
      <c r="AM468" t="s">
        <v>162</v>
      </c>
      <c r="AN468" s="2">
        <v>44296.959062499998</v>
      </c>
      <c r="AP468" s="2">
        <v>43522.890300925923</v>
      </c>
      <c r="AQ468" s="1"/>
      <c r="AS468" t="b">
        <v>0</v>
      </c>
      <c r="AU468" t="s">
        <v>216</v>
      </c>
      <c r="AV468" t="s">
        <v>176</v>
      </c>
      <c r="BB468" t="s">
        <v>1430</v>
      </c>
      <c r="BD468" t="b">
        <v>0</v>
      </c>
      <c r="BH468" t="s">
        <v>215</v>
      </c>
      <c r="BI468" t="s">
        <v>200</v>
      </c>
      <c r="BJ468" t="s">
        <v>216</v>
      </c>
      <c r="BL468" t="s">
        <v>1429</v>
      </c>
      <c r="BM468" t="s">
        <v>202</v>
      </c>
      <c r="BN468" t="s">
        <v>203</v>
      </c>
      <c r="BQ468" t="s">
        <v>204</v>
      </c>
      <c r="BR468" t="b">
        <v>0</v>
      </c>
      <c r="BT468" t="b">
        <v>0</v>
      </c>
      <c r="BW468" t="s">
        <v>97</v>
      </c>
      <c r="BX468" t="b">
        <v>0</v>
      </c>
      <c r="BY468" s="2">
        <v>44376.857569444444</v>
      </c>
      <c r="BZ468" t="s">
        <v>217</v>
      </c>
      <c r="CB468" t="b">
        <v>0</v>
      </c>
      <c r="CC468" t="b">
        <v>0</v>
      </c>
      <c r="CF468">
        <v>54805</v>
      </c>
      <c r="CH468">
        <v>0</v>
      </c>
      <c r="CI468">
        <v>0</v>
      </c>
      <c r="CJ468">
        <v>0</v>
      </c>
      <c r="CK468">
        <f>YEAR(tbl_Opportunity[[#This Row],[Close Date]])</f>
        <v>2018</v>
      </c>
    </row>
    <row r="469" spans="1:89">
      <c r="A469" t="s">
        <v>328</v>
      </c>
      <c r="B469" t="b">
        <v>0</v>
      </c>
      <c r="D469" t="b">
        <v>0</v>
      </c>
      <c r="E469" t="s">
        <v>1005</v>
      </c>
      <c r="H469" s="1">
        <v>43186</v>
      </c>
      <c r="I469" t="b">
        <v>1</v>
      </c>
      <c r="J469" t="s">
        <v>193</v>
      </c>
      <c r="L469" t="s">
        <v>1431</v>
      </c>
      <c r="O469" t="s">
        <v>194</v>
      </c>
      <c r="P469" t="b">
        <v>1</v>
      </c>
      <c r="Q469" s="2">
        <v>42550.15525462963</v>
      </c>
      <c r="R469" s="1"/>
      <c r="S469" t="b">
        <v>0</v>
      </c>
      <c r="U469" s="1"/>
      <c r="V469" t="b">
        <v>0</v>
      </c>
      <c r="W469" s="1">
        <v>43101</v>
      </c>
      <c r="X469">
        <v>1</v>
      </c>
      <c r="Y469">
        <v>2018</v>
      </c>
      <c r="Z469" t="s">
        <v>90</v>
      </c>
      <c r="AA469" t="s">
        <v>90</v>
      </c>
      <c r="AB469" t="b">
        <v>0</v>
      </c>
      <c r="AC469" t="b">
        <v>0</v>
      </c>
      <c r="AE469" t="b">
        <v>1</v>
      </c>
      <c r="AF469" t="b">
        <v>0</v>
      </c>
      <c r="AG469" t="b">
        <v>0</v>
      </c>
      <c r="AH469" t="s">
        <v>382</v>
      </c>
      <c r="AI469" t="b">
        <v>0</v>
      </c>
      <c r="AK469" t="b">
        <v>0</v>
      </c>
      <c r="AL469" s="1"/>
      <c r="AM469" t="s">
        <v>162</v>
      </c>
      <c r="AN469" s="2">
        <v>44296.959062499998</v>
      </c>
      <c r="AP469" s="2">
        <v>43186.685416666667</v>
      </c>
      <c r="AQ469" s="1"/>
      <c r="AS469" t="b">
        <v>0</v>
      </c>
      <c r="AU469" t="s">
        <v>216</v>
      </c>
      <c r="AV469" t="s">
        <v>176</v>
      </c>
      <c r="BB469" t="s">
        <v>1432</v>
      </c>
      <c r="BD469" t="b">
        <v>0</v>
      </c>
      <c r="BH469" t="s">
        <v>260</v>
      </c>
      <c r="BI469" t="s">
        <v>200</v>
      </c>
      <c r="BJ469" t="s">
        <v>216</v>
      </c>
      <c r="BL469" t="s">
        <v>1431</v>
      </c>
      <c r="BM469" t="s">
        <v>202</v>
      </c>
      <c r="BN469" t="s">
        <v>203</v>
      </c>
      <c r="BQ469" t="s">
        <v>204</v>
      </c>
      <c r="BR469" t="b">
        <v>0</v>
      </c>
      <c r="BT469" t="b">
        <v>0</v>
      </c>
      <c r="BW469" t="s">
        <v>97</v>
      </c>
      <c r="BX469" t="b">
        <v>0</v>
      </c>
      <c r="BY469" s="2">
        <v>44376.857569444444</v>
      </c>
      <c r="CB469" t="b">
        <v>0</v>
      </c>
      <c r="CC469" t="b">
        <v>0</v>
      </c>
      <c r="CF469">
        <v>54805</v>
      </c>
      <c r="CH469">
        <v>0</v>
      </c>
      <c r="CI469">
        <v>0</v>
      </c>
      <c r="CJ469">
        <v>0</v>
      </c>
      <c r="CK469">
        <f>YEAR(tbl_Opportunity[[#This Row],[Close Date]])</f>
        <v>2018</v>
      </c>
    </row>
    <row r="470" spans="1:89">
      <c r="A470" t="s">
        <v>1267</v>
      </c>
      <c r="B470" t="b">
        <v>0</v>
      </c>
      <c r="D470" t="b">
        <v>0</v>
      </c>
      <c r="E470" t="s">
        <v>1005</v>
      </c>
      <c r="H470" s="1">
        <v>43843</v>
      </c>
      <c r="I470" t="b">
        <v>1</v>
      </c>
      <c r="J470" t="s">
        <v>193</v>
      </c>
      <c r="L470" t="s">
        <v>1433</v>
      </c>
      <c r="O470" t="s">
        <v>194</v>
      </c>
      <c r="P470" t="b">
        <v>1</v>
      </c>
      <c r="Q470" s="2">
        <v>42550.15525462963</v>
      </c>
      <c r="R470" s="1"/>
      <c r="S470" t="b">
        <v>0</v>
      </c>
      <c r="U470" s="1"/>
      <c r="V470" t="b">
        <v>0</v>
      </c>
      <c r="W470" s="1">
        <v>43831</v>
      </c>
      <c r="X470">
        <v>1</v>
      </c>
      <c r="Y470">
        <v>2020</v>
      </c>
      <c r="Z470" t="s">
        <v>90</v>
      </c>
      <c r="AA470" t="s">
        <v>90</v>
      </c>
      <c r="AB470" t="b">
        <v>0</v>
      </c>
      <c r="AC470" t="b">
        <v>0</v>
      </c>
      <c r="AE470" t="b">
        <v>0</v>
      </c>
      <c r="AF470" t="b">
        <v>0</v>
      </c>
      <c r="AG470" t="b">
        <v>0</v>
      </c>
      <c r="AH470" t="s">
        <v>382</v>
      </c>
      <c r="AI470" t="b">
        <v>0</v>
      </c>
      <c r="AK470" t="b">
        <v>0</v>
      </c>
      <c r="AL470" s="1"/>
      <c r="AM470" t="s">
        <v>162</v>
      </c>
      <c r="AN470" s="2">
        <v>44296.959062499998</v>
      </c>
      <c r="AP470" s="2">
        <v>43852.643148148149</v>
      </c>
      <c r="AQ470" s="1"/>
      <c r="AS470" t="b">
        <v>0</v>
      </c>
      <c r="AV470" t="s">
        <v>176</v>
      </c>
      <c r="BB470" t="s">
        <v>1434</v>
      </c>
      <c r="BD470" t="b">
        <v>0</v>
      </c>
      <c r="BH470" t="s">
        <v>406</v>
      </c>
      <c r="BJ470" t="s">
        <v>250</v>
      </c>
      <c r="BL470" t="s">
        <v>1433</v>
      </c>
      <c r="BM470" t="s">
        <v>202</v>
      </c>
      <c r="BN470" t="s">
        <v>203</v>
      </c>
      <c r="BQ470" t="s">
        <v>204</v>
      </c>
      <c r="BR470" t="b">
        <v>0</v>
      </c>
      <c r="BT470" t="b">
        <v>0</v>
      </c>
      <c r="BW470" t="s">
        <v>97</v>
      </c>
      <c r="BX470" t="b">
        <v>0</v>
      </c>
      <c r="BY470" s="2">
        <v>44376.857569444444</v>
      </c>
      <c r="CB470" t="b">
        <v>0</v>
      </c>
      <c r="CC470" t="b">
        <v>0</v>
      </c>
      <c r="CI470">
        <v>0</v>
      </c>
      <c r="CJ470">
        <v>0</v>
      </c>
      <c r="CK470">
        <f>YEAR(tbl_Opportunity[[#This Row],[Close Date]])</f>
        <v>2020</v>
      </c>
    </row>
    <row r="471" spans="1:89">
      <c r="A471" t="s">
        <v>1435</v>
      </c>
      <c r="B471" t="b">
        <v>0</v>
      </c>
      <c r="D471" t="b">
        <v>0</v>
      </c>
      <c r="E471" t="s">
        <v>1005</v>
      </c>
      <c r="H471" s="1">
        <v>43920</v>
      </c>
      <c r="I471" t="b">
        <v>1</v>
      </c>
      <c r="J471" t="s">
        <v>193</v>
      </c>
      <c r="L471" t="s">
        <v>1436</v>
      </c>
      <c r="O471" t="s">
        <v>194</v>
      </c>
      <c r="P471" t="b">
        <v>1</v>
      </c>
      <c r="Q471" s="2">
        <v>42550.15525462963</v>
      </c>
      <c r="R471" s="1"/>
      <c r="S471" t="b">
        <v>0</v>
      </c>
      <c r="U471" s="1"/>
      <c r="V471" t="b">
        <v>0</v>
      </c>
      <c r="W471" s="1">
        <v>43831</v>
      </c>
      <c r="X471">
        <v>1</v>
      </c>
      <c r="Y471">
        <v>2020</v>
      </c>
      <c r="Z471" t="s">
        <v>90</v>
      </c>
      <c r="AA471" t="s">
        <v>90</v>
      </c>
      <c r="AB471" t="b">
        <v>0</v>
      </c>
      <c r="AC471" t="b">
        <v>0</v>
      </c>
      <c r="AE471" t="b">
        <v>0</v>
      </c>
      <c r="AF471" t="b">
        <v>0</v>
      </c>
      <c r="AG471" t="b">
        <v>0</v>
      </c>
      <c r="AH471" t="s">
        <v>382</v>
      </c>
      <c r="AI471" t="b">
        <v>0</v>
      </c>
      <c r="AK471" t="b">
        <v>0</v>
      </c>
      <c r="AL471" s="1">
        <v>43866</v>
      </c>
      <c r="AM471" t="s">
        <v>162</v>
      </c>
      <c r="AN471" s="2">
        <v>44296.959062499998</v>
      </c>
      <c r="AP471" s="2">
        <v>43866.804618055554</v>
      </c>
      <c r="AQ471" s="1"/>
      <c r="AS471" t="b">
        <v>0</v>
      </c>
      <c r="AU471" t="s">
        <v>1046</v>
      </c>
      <c r="AV471" t="s">
        <v>176</v>
      </c>
      <c r="BB471" t="s">
        <v>1437</v>
      </c>
      <c r="BD471" t="b">
        <v>0</v>
      </c>
      <c r="BH471" t="s">
        <v>406</v>
      </c>
      <c r="BJ471" t="s">
        <v>250</v>
      </c>
      <c r="BL471" t="s">
        <v>1436</v>
      </c>
      <c r="BM471" t="s">
        <v>202</v>
      </c>
      <c r="BN471" t="s">
        <v>203</v>
      </c>
      <c r="BQ471" t="s">
        <v>204</v>
      </c>
      <c r="BR471" t="b">
        <v>0</v>
      </c>
      <c r="BT471" t="b">
        <v>0</v>
      </c>
      <c r="BW471" t="s">
        <v>97</v>
      </c>
      <c r="BX471" t="b">
        <v>0</v>
      </c>
      <c r="BY471" s="2">
        <v>44376.857569444444</v>
      </c>
      <c r="CB471" t="b">
        <v>0</v>
      </c>
      <c r="CC471" t="b">
        <v>0</v>
      </c>
      <c r="CI471">
        <v>0</v>
      </c>
      <c r="CJ471">
        <v>0</v>
      </c>
      <c r="CK471">
        <f>YEAR(tbl_Opportunity[[#This Row],[Close Date]])</f>
        <v>2020</v>
      </c>
    </row>
    <row r="472" spans="1:89">
      <c r="A472" t="s">
        <v>1438</v>
      </c>
      <c r="B472" t="b">
        <v>0</v>
      </c>
      <c r="D472" t="b">
        <v>0</v>
      </c>
      <c r="E472" t="s">
        <v>1005</v>
      </c>
      <c r="H472" s="1">
        <v>43098</v>
      </c>
      <c r="I472" t="b">
        <v>1</v>
      </c>
      <c r="J472" t="s">
        <v>111</v>
      </c>
      <c r="L472" t="s">
        <v>1439</v>
      </c>
      <c r="O472" t="s">
        <v>194</v>
      </c>
      <c r="P472" t="b">
        <v>1</v>
      </c>
      <c r="Q472" s="2">
        <v>42550.158495370371</v>
      </c>
      <c r="R472" s="1"/>
      <c r="S472" t="b">
        <v>0</v>
      </c>
      <c r="U472" s="1"/>
      <c r="V472" t="b">
        <v>0</v>
      </c>
      <c r="W472" s="1">
        <v>42826</v>
      </c>
      <c r="X472">
        <v>4</v>
      </c>
      <c r="Y472">
        <v>2017</v>
      </c>
      <c r="Z472" t="s">
        <v>90</v>
      </c>
      <c r="AA472" t="s">
        <v>90</v>
      </c>
      <c r="AB472" t="b">
        <v>0</v>
      </c>
      <c r="AC472" t="b">
        <v>0</v>
      </c>
      <c r="AE472" t="b">
        <v>0</v>
      </c>
      <c r="AF472" t="b">
        <v>0</v>
      </c>
      <c r="AG472" t="b">
        <v>0</v>
      </c>
      <c r="AH472" t="s">
        <v>91</v>
      </c>
      <c r="AI472" t="b">
        <v>0</v>
      </c>
      <c r="AK472" t="b">
        <v>0</v>
      </c>
      <c r="AL472" s="1"/>
      <c r="AM472" t="s">
        <v>162</v>
      </c>
      <c r="AN472" s="2">
        <v>44296.959062499998</v>
      </c>
      <c r="AP472" s="2">
        <v>43601.729456018518</v>
      </c>
      <c r="AQ472" s="1"/>
      <c r="AS472" t="b">
        <v>0</v>
      </c>
      <c r="AV472" t="s">
        <v>176</v>
      </c>
      <c r="BB472" t="s">
        <v>1440</v>
      </c>
      <c r="BD472" t="b">
        <v>0</v>
      </c>
      <c r="BH472" t="s">
        <v>215</v>
      </c>
      <c r="BJ472" t="s">
        <v>105</v>
      </c>
      <c r="BL472" t="s">
        <v>1439</v>
      </c>
      <c r="BM472" t="s">
        <v>202</v>
      </c>
      <c r="BN472" t="s">
        <v>203</v>
      </c>
      <c r="BQ472" t="s">
        <v>204</v>
      </c>
      <c r="BR472" t="b">
        <v>0</v>
      </c>
      <c r="BT472" t="b">
        <v>0</v>
      </c>
      <c r="BW472" t="s">
        <v>97</v>
      </c>
      <c r="BX472" t="b">
        <v>0</v>
      </c>
      <c r="BY472" s="2">
        <v>44376.857569444444</v>
      </c>
      <c r="BZ472" t="s">
        <v>217</v>
      </c>
      <c r="CB472" t="b">
        <v>0</v>
      </c>
      <c r="CC472" t="b">
        <v>0</v>
      </c>
      <c r="CI472">
        <v>0</v>
      </c>
      <c r="CJ472">
        <v>0</v>
      </c>
      <c r="CK472">
        <f>YEAR(tbl_Opportunity[[#This Row],[Close Date]])</f>
        <v>2017</v>
      </c>
    </row>
    <row r="473" spans="1:89">
      <c r="A473" t="s">
        <v>1350</v>
      </c>
      <c r="B473" t="b">
        <v>0</v>
      </c>
      <c r="D473" t="b">
        <v>0</v>
      </c>
      <c r="E473" t="s">
        <v>1005</v>
      </c>
      <c r="H473" s="1">
        <v>43098</v>
      </c>
      <c r="I473" t="b">
        <v>1</v>
      </c>
      <c r="J473" t="s">
        <v>429</v>
      </c>
      <c r="L473" t="s">
        <v>1441</v>
      </c>
      <c r="O473" t="s">
        <v>194</v>
      </c>
      <c r="P473" t="b">
        <v>1</v>
      </c>
      <c r="Q473" s="2">
        <v>42550.158495370371</v>
      </c>
      <c r="R473" s="1"/>
      <c r="S473" t="b">
        <v>0</v>
      </c>
      <c r="U473" s="1"/>
      <c r="V473" t="b">
        <v>0</v>
      </c>
      <c r="W473" s="1">
        <v>42826</v>
      </c>
      <c r="X473">
        <v>4</v>
      </c>
      <c r="Y473">
        <v>2017</v>
      </c>
      <c r="Z473" t="s">
        <v>90</v>
      </c>
      <c r="AA473" t="s">
        <v>90</v>
      </c>
      <c r="AB473" t="b">
        <v>0</v>
      </c>
      <c r="AC473" t="b">
        <v>0</v>
      </c>
      <c r="AE473" t="b">
        <v>1</v>
      </c>
      <c r="AF473" t="b">
        <v>0</v>
      </c>
      <c r="AG473" t="b">
        <v>0</v>
      </c>
      <c r="AH473" t="s">
        <v>91</v>
      </c>
      <c r="AI473" t="b">
        <v>0</v>
      </c>
      <c r="AJ473" t="s">
        <v>574</v>
      </c>
      <c r="AK473" t="b">
        <v>0</v>
      </c>
      <c r="AL473" s="1"/>
      <c r="AM473" t="s">
        <v>162</v>
      </c>
      <c r="AN473" s="2">
        <v>44297.853877314818</v>
      </c>
      <c r="AP473" s="2">
        <v>43169.643414351849</v>
      </c>
      <c r="AQ473" s="1"/>
      <c r="AS473" t="b">
        <v>0</v>
      </c>
      <c r="AU473" t="s">
        <v>247</v>
      </c>
      <c r="AV473" t="s">
        <v>176</v>
      </c>
      <c r="AY473" t="s">
        <v>1407</v>
      </c>
      <c r="BB473" t="s">
        <v>1442</v>
      </c>
      <c r="BD473" t="b">
        <v>0</v>
      </c>
      <c r="BH473" t="s">
        <v>215</v>
      </c>
      <c r="BI473" t="s">
        <v>200</v>
      </c>
      <c r="BJ473" t="s">
        <v>250</v>
      </c>
      <c r="BL473" t="s">
        <v>1441</v>
      </c>
      <c r="BM473" t="s">
        <v>202</v>
      </c>
      <c r="BN473" t="s">
        <v>203</v>
      </c>
      <c r="BQ473" t="s">
        <v>204</v>
      </c>
      <c r="BR473" t="b">
        <v>0</v>
      </c>
      <c r="BT473" t="b">
        <v>0</v>
      </c>
      <c r="BW473" t="s">
        <v>97</v>
      </c>
      <c r="BX473" t="b">
        <v>0</v>
      </c>
      <c r="BY473" s="2">
        <v>44376.857569444444</v>
      </c>
      <c r="BZ473" t="s">
        <v>217</v>
      </c>
      <c r="CB473" t="b">
        <v>0</v>
      </c>
      <c r="CC473" t="b">
        <v>0</v>
      </c>
      <c r="CF473">
        <v>54805</v>
      </c>
      <c r="CH473">
        <v>0</v>
      </c>
      <c r="CI473">
        <v>0</v>
      </c>
      <c r="CJ473">
        <v>0</v>
      </c>
      <c r="CK473">
        <f>YEAR(tbl_Opportunity[[#This Row],[Close Date]])</f>
        <v>2017</v>
      </c>
    </row>
    <row r="474" spans="1:89">
      <c r="A474" t="s">
        <v>1443</v>
      </c>
      <c r="B474" t="b">
        <v>0</v>
      </c>
      <c r="D474" t="b">
        <v>0</v>
      </c>
      <c r="E474" t="s">
        <v>1005</v>
      </c>
      <c r="H474" s="1">
        <v>43598</v>
      </c>
      <c r="I474" t="b">
        <v>1</v>
      </c>
      <c r="J474" t="s">
        <v>140</v>
      </c>
      <c r="L474" t="s">
        <v>1444</v>
      </c>
      <c r="O474" t="s">
        <v>194</v>
      </c>
      <c r="P474" t="b">
        <v>1</v>
      </c>
      <c r="Q474" s="2">
        <v>42550.158495370371</v>
      </c>
      <c r="R474" s="1"/>
      <c r="S474" t="b">
        <v>0</v>
      </c>
      <c r="U474" s="1"/>
      <c r="V474" t="b">
        <v>0</v>
      </c>
      <c r="W474" s="1">
        <v>43497</v>
      </c>
      <c r="X474">
        <v>2</v>
      </c>
      <c r="Y474">
        <v>2019</v>
      </c>
      <c r="Z474" t="s">
        <v>90</v>
      </c>
      <c r="AA474" t="s">
        <v>90</v>
      </c>
      <c r="AB474" t="b">
        <v>0</v>
      </c>
      <c r="AC474" t="b">
        <v>0</v>
      </c>
      <c r="AE474" t="b">
        <v>1</v>
      </c>
      <c r="AF474" t="b">
        <v>0</v>
      </c>
      <c r="AG474" t="b">
        <v>0</v>
      </c>
      <c r="AH474" t="s">
        <v>91</v>
      </c>
      <c r="AI474" t="b">
        <v>0</v>
      </c>
      <c r="AK474" t="b">
        <v>0</v>
      </c>
      <c r="AL474" s="1">
        <v>43597</v>
      </c>
      <c r="AM474" t="s">
        <v>162</v>
      </c>
      <c r="AN474" s="2">
        <v>44296.959062499998</v>
      </c>
      <c r="AP474" s="2">
        <v>43598.616238425922</v>
      </c>
      <c r="AQ474" s="1"/>
      <c r="AS474" t="b">
        <v>0</v>
      </c>
      <c r="AU474" t="s">
        <v>196</v>
      </c>
      <c r="AV474" t="s">
        <v>176</v>
      </c>
      <c r="BB474" t="s">
        <v>1445</v>
      </c>
      <c r="BD474" t="b">
        <v>0</v>
      </c>
      <c r="BH474" t="s">
        <v>199</v>
      </c>
      <c r="BI474" t="s">
        <v>200</v>
      </c>
      <c r="BJ474" t="s">
        <v>196</v>
      </c>
      <c r="BL474" t="s">
        <v>1444</v>
      </c>
      <c r="BM474" t="s">
        <v>202</v>
      </c>
      <c r="BN474" t="s">
        <v>203</v>
      </c>
      <c r="BQ474" t="s">
        <v>204</v>
      </c>
      <c r="BR474" t="b">
        <v>0</v>
      </c>
      <c r="BT474" t="b">
        <v>0</v>
      </c>
      <c r="BW474" t="s">
        <v>97</v>
      </c>
      <c r="BX474" t="b">
        <v>0</v>
      </c>
      <c r="BY474" s="2">
        <v>44376.857569444444</v>
      </c>
      <c r="CB474" t="b">
        <v>0</v>
      </c>
      <c r="CC474" t="b">
        <v>0</v>
      </c>
      <c r="CF474">
        <v>54805</v>
      </c>
      <c r="CH474">
        <v>0</v>
      </c>
      <c r="CI474">
        <v>0</v>
      </c>
      <c r="CJ474">
        <v>0</v>
      </c>
      <c r="CK474">
        <f>YEAR(tbl_Opportunity[[#This Row],[Close Date]])</f>
        <v>2019</v>
      </c>
    </row>
    <row r="475" spans="1:89">
      <c r="A475" t="s">
        <v>498</v>
      </c>
      <c r="B475" t="b">
        <v>0</v>
      </c>
      <c r="D475" t="b">
        <v>0</v>
      </c>
      <c r="E475" t="s">
        <v>1005</v>
      </c>
      <c r="H475" s="1">
        <v>43195</v>
      </c>
      <c r="I475" t="b">
        <v>1</v>
      </c>
      <c r="J475" t="s">
        <v>105</v>
      </c>
      <c r="L475" t="s">
        <v>1446</v>
      </c>
      <c r="O475" t="s">
        <v>194</v>
      </c>
      <c r="P475" t="b">
        <v>1</v>
      </c>
      <c r="Q475" s="2">
        <v>42550.158495370371</v>
      </c>
      <c r="R475" s="1"/>
      <c r="S475" t="b">
        <v>0</v>
      </c>
      <c r="U475" s="1"/>
      <c r="V475" t="b">
        <v>0</v>
      </c>
      <c r="W475" s="1">
        <v>43132</v>
      </c>
      <c r="X475">
        <v>2</v>
      </c>
      <c r="Y475">
        <v>2018</v>
      </c>
      <c r="Z475" t="s">
        <v>90</v>
      </c>
      <c r="AA475" t="s">
        <v>90</v>
      </c>
      <c r="AB475" t="b">
        <v>0</v>
      </c>
      <c r="AC475" t="b">
        <v>0</v>
      </c>
      <c r="AE475" t="b">
        <v>1</v>
      </c>
      <c r="AF475" t="b">
        <v>0</v>
      </c>
      <c r="AG475" t="b">
        <v>0</v>
      </c>
      <c r="AH475" t="s">
        <v>91</v>
      </c>
      <c r="AI475" t="b">
        <v>0</v>
      </c>
      <c r="AK475" t="b">
        <v>0</v>
      </c>
      <c r="AL475" s="1"/>
      <c r="AM475" t="s">
        <v>162</v>
      </c>
      <c r="AN475" s="2">
        <v>44297.856377314813</v>
      </c>
      <c r="AP475" s="2">
        <v>43195.826516203706</v>
      </c>
      <c r="AQ475" s="1"/>
      <c r="AS475" t="b">
        <v>0</v>
      </c>
      <c r="AU475" t="s">
        <v>105</v>
      </c>
      <c r="AV475" t="s">
        <v>176</v>
      </c>
      <c r="BB475" t="s">
        <v>1447</v>
      </c>
      <c r="BD475" t="b">
        <v>0</v>
      </c>
      <c r="BH475" t="s">
        <v>260</v>
      </c>
      <c r="BI475" t="s">
        <v>200</v>
      </c>
      <c r="BJ475" t="s">
        <v>105</v>
      </c>
      <c r="BL475" t="s">
        <v>1446</v>
      </c>
      <c r="BM475" t="s">
        <v>202</v>
      </c>
      <c r="BN475" t="s">
        <v>203</v>
      </c>
      <c r="BQ475" t="s">
        <v>204</v>
      </c>
      <c r="BR475" t="b">
        <v>0</v>
      </c>
      <c r="BT475" t="b">
        <v>0</v>
      </c>
      <c r="BW475" t="s">
        <v>97</v>
      </c>
      <c r="BX475" t="b">
        <v>0</v>
      </c>
      <c r="BY475" s="2">
        <v>44376.857569444444</v>
      </c>
      <c r="CB475" t="b">
        <v>0</v>
      </c>
      <c r="CC475" t="b">
        <v>0</v>
      </c>
      <c r="CF475">
        <v>54805</v>
      </c>
      <c r="CH475">
        <v>0</v>
      </c>
      <c r="CI475">
        <v>0</v>
      </c>
      <c r="CJ475">
        <v>0</v>
      </c>
      <c r="CK475">
        <f>YEAR(tbl_Opportunity[[#This Row],[Close Date]])</f>
        <v>2018</v>
      </c>
    </row>
    <row r="476" spans="1:89">
      <c r="A476" t="s">
        <v>315</v>
      </c>
      <c r="B476" t="b">
        <v>0</v>
      </c>
      <c r="D476" t="b">
        <v>0</v>
      </c>
      <c r="E476" t="s">
        <v>1005</v>
      </c>
      <c r="H476" s="1">
        <v>43168</v>
      </c>
      <c r="I476" t="b">
        <v>1</v>
      </c>
      <c r="J476" t="s">
        <v>235</v>
      </c>
      <c r="L476" t="s">
        <v>1448</v>
      </c>
      <c r="O476" t="s">
        <v>194</v>
      </c>
      <c r="P476" t="b">
        <v>1</v>
      </c>
      <c r="Q476" s="2">
        <v>42550.158495370371</v>
      </c>
      <c r="R476" s="1"/>
      <c r="S476" t="b">
        <v>0</v>
      </c>
      <c r="U476" s="1"/>
      <c r="V476" t="b">
        <v>0</v>
      </c>
      <c r="W476" s="1">
        <v>43101</v>
      </c>
      <c r="X476">
        <v>1</v>
      </c>
      <c r="Y476">
        <v>2018</v>
      </c>
      <c r="Z476" t="s">
        <v>90</v>
      </c>
      <c r="AA476" t="s">
        <v>90</v>
      </c>
      <c r="AB476" t="b">
        <v>0</v>
      </c>
      <c r="AC476" t="b">
        <v>0</v>
      </c>
      <c r="AE476" t="b">
        <v>0</v>
      </c>
      <c r="AF476" t="b">
        <v>0</v>
      </c>
      <c r="AG476" t="b">
        <v>0</v>
      </c>
      <c r="AH476" t="s">
        <v>91</v>
      </c>
      <c r="AI476" t="b">
        <v>0</v>
      </c>
      <c r="AK476" t="b">
        <v>0</v>
      </c>
      <c r="AL476" s="1"/>
      <c r="AM476" t="s">
        <v>162</v>
      </c>
      <c r="AN476" s="2">
        <v>44296.959062499998</v>
      </c>
      <c r="AP476" s="2">
        <v>43168.695787037039</v>
      </c>
      <c r="AQ476" s="1"/>
      <c r="AS476" t="b">
        <v>0</v>
      </c>
      <c r="AU476" t="s">
        <v>216</v>
      </c>
      <c r="AV476" t="s">
        <v>176</v>
      </c>
      <c r="BB476" t="s">
        <v>1449</v>
      </c>
      <c r="BD476" t="b">
        <v>0</v>
      </c>
      <c r="BH476" t="s">
        <v>260</v>
      </c>
      <c r="BJ476" t="s">
        <v>216</v>
      </c>
      <c r="BL476" t="s">
        <v>1448</v>
      </c>
      <c r="BM476" t="s">
        <v>202</v>
      </c>
      <c r="BN476" t="s">
        <v>203</v>
      </c>
      <c r="BQ476" t="s">
        <v>204</v>
      </c>
      <c r="BR476" t="b">
        <v>0</v>
      </c>
      <c r="BT476" t="b">
        <v>0</v>
      </c>
      <c r="BW476" t="s">
        <v>97</v>
      </c>
      <c r="BX476" t="b">
        <v>0</v>
      </c>
      <c r="BY476" s="2">
        <v>44376.857569444444</v>
      </c>
      <c r="CB476" t="b">
        <v>0</v>
      </c>
      <c r="CC476" t="b">
        <v>0</v>
      </c>
      <c r="CI476">
        <v>0</v>
      </c>
      <c r="CJ476">
        <v>0</v>
      </c>
      <c r="CK476">
        <f>YEAR(tbl_Opportunity[[#This Row],[Close Date]])</f>
        <v>2018</v>
      </c>
    </row>
    <row r="477" spans="1:89">
      <c r="A477" t="s">
        <v>1450</v>
      </c>
      <c r="B477" t="b">
        <v>0</v>
      </c>
      <c r="D477" t="b">
        <v>0</v>
      </c>
      <c r="E477" t="s">
        <v>1005</v>
      </c>
      <c r="H477" s="1">
        <v>43920</v>
      </c>
      <c r="I477" t="b">
        <v>1</v>
      </c>
      <c r="J477" t="s">
        <v>193</v>
      </c>
      <c r="L477" t="s">
        <v>1451</v>
      </c>
      <c r="O477" t="s">
        <v>194</v>
      </c>
      <c r="P477" t="b">
        <v>1</v>
      </c>
      <c r="Q477" s="2">
        <v>42550.158495370371</v>
      </c>
      <c r="R477" s="1"/>
      <c r="S477" t="b">
        <v>0</v>
      </c>
      <c r="U477" s="1"/>
      <c r="V477" t="b">
        <v>0</v>
      </c>
      <c r="W477" s="1">
        <v>43831</v>
      </c>
      <c r="X477">
        <v>1</v>
      </c>
      <c r="Y477">
        <v>2020</v>
      </c>
      <c r="Z477" t="s">
        <v>90</v>
      </c>
      <c r="AA477" t="s">
        <v>90</v>
      </c>
      <c r="AB477" t="b">
        <v>0</v>
      </c>
      <c r="AC477" t="b">
        <v>0</v>
      </c>
      <c r="AE477" t="b">
        <v>0</v>
      </c>
      <c r="AF477" t="b">
        <v>0</v>
      </c>
      <c r="AG477" t="b">
        <v>0</v>
      </c>
      <c r="AH477" t="s">
        <v>91</v>
      </c>
      <c r="AI477" t="b">
        <v>0</v>
      </c>
      <c r="AK477" t="b">
        <v>0</v>
      </c>
      <c r="AL477" s="1">
        <v>43866</v>
      </c>
      <c r="AM477" t="s">
        <v>162</v>
      </c>
      <c r="AN477" s="2">
        <v>44296.959062499998</v>
      </c>
      <c r="AP477" s="2">
        <v>43866.865937499999</v>
      </c>
      <c r="AQ477" s="1"/>
      <c r="AS477" t="b">
        <v>0</v>
      </c>
      <c r="AU477" t="s">
        <v>216</v>
      </c>
      <c r="AV477" t="s">
        <v>176</v>
      </c>
      <c r="BB477" t="s">
        <v>1452</v>
      </c>
      <c r="BD477" t="b">
        <v>0</v>
      </c>
      <c r="BH477" t="s">
        <v>406</v>
      </c>
      <c r="BJ477" t="s">
        <v>216</v>
      </c>
      <c r="BL477" t="s">
        <v>1451</v>
      </c>
      <c r="BM477" t="s">
        <v>202</v>
      </c>
      <c r="BN477" t="s">
        <v>203</v>
      </c>
      <c r="BQ477" t="s">
        <v>204</v>
      </c>
      <c r="BR477" t="b">
        <v>0</v>
      </c>
      <c r="BT477" t="b">
        <v>0</v>
      </c>
      <c r="BW477" t="s">
        <v>97</v>
      </c>
      <c r="BX477" t="b">
        <v>0</v>
      </c>
      <c r="BY477" s="2">
        <v>44376.857569444444</v>
      </c>
      <c r="CB477" t="b">
        <v>0</v>
      </c>
      <c r="CC477" t="b">
        <v>0</v>
      </c>
      <c r="CI477">
        <v>0</v>
      </c>
      <c r="CJ477">
        <v>0</v>
      </c>
      <c r="CK477">
        <f>YEAR(tbl_Opportunity[[#This Row],[Close Date]])</f>
        <v>2020</v>
      </c>
    </row>
    <row r="478" spans="1:89">
      <c r="A478" t="s">
        <v>712</v>
      </c>
      <c r="B478" t="b">
        <v>0</v>
      </c>
      <c r="D478" t="b">
        <v>0</v>
      </c>
      <c r="E478" t="s">
        <v>1005</v>
      </c>
      <c r="H478" s="1">
        <v>43098</v>
      </c>
      <c r="I478" t="b">
        <v>1</v>
      </c>
      <c r="J478" t="s">
        <v>193</v>
      </c>
      <c r="L478" t="s">
        <v>1453</v>
      </c>
      <c r="O478" t="s">
        <v>194</v>
      </c>
      <c r="P478" t="b">
        <v>1</v>
      </c>
      <c r="Q478" s="2">
        <v>42550.158495370371</v>
      </c>
      <c r="R478" s="1"/>
      <c r="S478" t="b">
        <v>0</v>
      </c>
      <c r="U478" s="1"/>
      <c r="V478" t="b">
        <v>0</v>
      </c>
      <c r="W478" s="1">
        <v>42826</v>
      </c>
      <c r="X478">
        <v>4</v>
      </c>
      <c r="Y478">
        <v>2017</v>
      </c>
      <c r="Z478" t="s">
        <v>90</v>
      </c>
      <c r="AA478" t="s">
        <v>90</v>
      </c>
      <c r="AB478" t="b">
        <v>0</v>
      </c>
      <c r="AC478" t="b">
        <v>0</v>
      </c>
      <c r="AE478" t="b">
        <v>1</v>
      </c>
      <c r="AF478" t="b">
        <v>0</v>
      </c>
      <c r="AG478" t="b">
        <v>0</v>
      </c>
      <c r="AH478" t="s">
        <v>91</v>
      </c>
      <c r="AI478" t="b">
        <v>0</v>
      </c>
      <c r="AJ478" t="s">
        <v>211</v>
      </c>
      <c r="AK478" t="b">
        <v>0</v>
      </c>
      <c r="AL478" s="1">
        <v>43578</v>
      </c>
      <c r="AM478" t="s">
        <v>162</v>
      </c>
      <c r="AN478" s="2">
        <v>44296.959062499998</v>
      </c>
      <c r="AP478" s="2">
        <v>43627.814884259256</v>
      </c>
      <c r="AQ478" s="1"/>
      <c r="AS478" t="b">
        <v>0</v>
      </c>
      <c r="AU478" t="s">
        <v>247</v>
      </c>
      <c r="AV478" t="s">
        <v>176</v>
      </c>
      <c r="BB478" t="s">
        <v>1454</v>
      </c>
      <c r="BD478" t="b">
        <v>0</v>
      </c>
      <c r="BH478" t="s">
        <v>199</v>
      </c>
      <c r="BI478" t="s">
        <v>200</v>
      </c>
      <c r="BJ478" t="s">
        <v>250</v>
      </c>
      <c r="BL478" t="s">
        <v>1453</v>
      </c>
      <c r="BM478" t="s">
        <v>202</v>
      </c>
      <c r="BN478" t="s">
        <v>203</v>
      </c>
      <c r="BQ478" t="s">
        <v>204</v>
      </c>
      <c r="BR478" t="b">
        <v>0</v>
      </c>
      <c r="BT478" t="b">
        <v>0</v>
      </c>
      <c r="BW478" t="s">
        <v>97</v>
      </c>
      <c r="BX478" t="b">
        <v>0</v>
      </c>
      <c r="BY478" s="2">
        <v>44376.857569444444</v>
      </c>
      <c r="CB478" t="b">
        <v>0</v>
      </c>
      <c r="CC478" t="b">
        <v>0</v>
      </c>
      <c r="CF478">
        <v>83400</v>
      </c>
      <c r="CH478">
        <v>0</v>
      </c>
      <c r="CI478">
        <v>0</v>
      </c>
      <c r="CJ478">
        <v>0</v>
      </c>
      <c r="CK478">
        <f>YEAR(tbl_Opportunity[[#This Row],[Close Date]])</f>
        <v>2017</v>
      </c>
    </row>
    <row r="479" spans="1:89">
      <c r="A479" t="s">
        <v>465</v>
      </c>
      <c r="B479" t="b">
        <v>0</v>
      </c>
      <c r="D479" t="b">
        <v>0</v>
      </c>
      <c r="E479" t="s">
        <v>1005</v>
      </c>
      <c r="H479" s="1">
        <v>43186</v>
      </c>
      <c r="I479" t="b">
        <v>1</v>
      </c>
      <c r="J479" t="s">
        <v>111</v>
      </c>
      <c r="L479" t="s">
        <v>1455</v>
      </c>
      <c r="O479" t="s">
        <v>194</v>
      </c>
      <c r="P479" t="b">
        <v>1</v>
      </c>
      <c r="Q479" s="2">
        <v>42550.158495370371</v>
      </c>
      <c r="R479" s="1"/>
      <c r="S479" t="b">
        <v>0</v>
      </c>
      <c r="U479" s="1"/>
      <c r="V479" t="b">
        <v>0</v>
      </c>
      <c r="W479" s="1">
        <v>43101</v>
      </c>
      <c r="X479">
        <v>1</v>
      </c>
      <c r="Y479">
        <v>2018</v>
      </c>
      <c r="Z479" t="s">
        <v>90</v>
      </c>
      <c r="AA479" t="s">
        <v>90</v>
      </c>
      <c r="AB479" t="b">
        <v>0</v>
      </c>
      <c r="AC479" t="b">
        <v>0</v>
      </c>
      <c r="AE479" t="b">
        <v>1</v>
      </c>
      <c r="AF479" t="b">
        <v>0</v>
      </c>
      <c r="AG479" t="b">
        <v>0</v>
      </c>
      <c r="AH479" t="s">
        <v>91</v>
      </c>
      <c r="AI479" t="b">
        <v>0</v>
      </c>
      <c r="AK479" t="b">
        <v>0</v>
      </c>
      <c r="AL479" s="1"/>
      <c r="AM479" t="s">
        <v>162</v>
      </c>
      <c r="AN479" s="2">
        <v>44296.959062499998</v>
      </c>
      <c r="AP479" s="2">
        <v>43186.686388888891</v>
      </c>
      <c r="AQ479" s="1"/>
      <c r="AS479" t="b">
        <v>0</v>
      </c>
      <c r="AU479" t="s">
        <v>216</v>
      </c>
      <c r="AV479" t="s">
        <v>176</v>
      </c>
      <c r="BB479" t="s">
        <v>1456</v>
      </c>
      <c r="BD479" t="b">
        <v>0</v>
      </c>
      <c r="BH479" t="s">
        <v>260</v>
      </c>
      <c r="BI479" t="s">
        <v>200</v>
      </c>
      <c r="BJ479" t="s">
        <v>216</v>
      </c>
      <c r="BL479" t="s">
        <v>1455</v>
      </c>
      <c r="BM479" t="s">
        <v>202</v>
      </c>
      <c r="BN479" t="s">
        <v>203</v>
      </c>
      <c r="BQ479" t="s">
        <v>204</v>
      </c>
      <c r="BR479" t="b">
        <v>0</v>
      </c>
      <c r="BT479" t="b">
        <v>0</v>
      </c>
      <c r="BW479" t="s">
        <v>97</v>
      </c>
      <c r="BX479" t="b">
        <v>0</v>
      </c>
      <c r="BY479" s="2">
        <v>44376.857569444444</v>
      </c>
      <c r="CB479" t="b">
        <v>0</v>
      </c>
      <c r="CC479" t="b">
        <v>0</v>
      </c>
      <c r="CF479">
        <v>54805</v>
      </c>
      <c r="CH479">
        <v>0</v>
      </c>
      <c r="CI479">
        <v>0</v>
      </c>
      <c r="CJ479">
        <v>0</v>
      </c>
      <c r="CK479">
        <f>YEAR(tbl_Opportunity[[#This Row],[Close Date]])</f>
        <v>2018</v>
      </c>
    </row>
    <row r="480" spans="1:89">
      <c r="A480" t="s">
        <v>1457</v>
      </c>
      <c r="B480" t="b">
        <v>0</v>
      </c>
      <c r="D480" t="b">
        <v>0</v>
      </c>
      <c r="E480" t="s">
        <v>1005</v>
      </c>
      <c r="H480" s="1">
        <v>43186</v>
      </c>
      <c r="I480" t="b">
        <v>1</v>
      </c>
      <c r="J480" t="s">
        <v>193</v>
      </c>
      <c r="L480" t="s">
        <v>1458</v>
      </c>
      <c r="O480" t="s">
        <v>194</v>
      </c>
      <c r="P480" t="b">
        <v>1</v>
      </c>
      <c r="Q480" s="2">
        <v>42550.158495370371</v>
      </c>
      <c r="R480" s="1"/>
      <c r="S480" t="b">
        <v>0</v>
      </c>
      <c r="U480" s="1"/>
      <c r="V480" t="b">
        <v>0</v>
      </c>
      <c r="W480" s="1">
        <v>43101</v>
      </c>
      <c r="X480">
        <v>1</v>
      </c>
      <c r="Y480">
        <v>2018</v>
      </c>
      <c r="Z480" t="s">
        <v>90</v>
      </c>
      <c r="AA480" t="s">
        <v>90</v>
      </c>
      <c r="AB480" t="b">
        <v>0</v>
      </c>
      <c r="AC480" t="b">
        <v>0</v>
      </c>
      <c r="AE480" t="b">
        <v>0</v>
      </c>
      <c r="AF480" t="b">
        <v>0</v>
      </c>
      <c r="AG480" t="b">
        <v>0</v>
      </c>
      <c r="AH480" t="s">
        <v>121</v>
      </c>
      <c r="AI480" t="b">
        <v>0</v>
      </c>
      <c r="AK480" t="b">
        <v>0</v>
      </c>
      <c r="AL480" s="1"/>
      <c r="AM480" t="s">
        <v>162</v>
      </c>
      <c r="AN480" s="2">
        <v>44296.959062499998</v>
      </c>
      <c r="AP480" s="2">
        <v>43186.687789351854</v>
      </c>
      <c r="AQ480" s="1"/>
      <c r="AS480" t="b">
        <v>0</v>
      </c>
      <c r="AV480" t="s">
        <v>176</v>
      </c>
      <c r="BB480" t="s">
        <v>1459</v>
      </c>
      <c r="BD480" t="b">
        <v>0</v>
      </c>
      <c r="BH480" t="s">
        <v>260</v>
      </c>
      <c r="BJ480" t="s">
        <v>105</v>
      </c>
      <c r="BL480" t="s">
        <v>1458</v>
      </c>
      <c r="BM480" t="s">
        <v>202</v>
      </c>
      <c r="BN480" t="s">
        <v>203</v>
      </c>
      <c r="BQ480" t="s">
        <v>204</v>
      </c>
      <c r="BR480" t="b">
        <v>0</v>
      </c>
      <c r="BT480" t="b">
        <v>0</v>
      </c>
      <c r="BW480" t="s">
        <v>97</v>
      </c>
      <c r="BX480" t="b">
        <v>0</v>
      </c>
      <c r="BY480" s="2">
        <v>44376.857569444444</v>
      </c>
      <c r="CB480" t="b">
        <v>0</v>
      </c>
      <c r="CC480" t="b">
        <v>0</v>
      </c>
      <c r="CI480">
        <v>0</v>
      </c>
      <c r="CJ480">
        <v>0</v>
      </c>
      <c r="CK480">
        <f>YEAR(tbl_Opportunity[[#This Row],[Close Date]])</f>
        <v>2018</v>
      </c>
    </row>
    <row r="481" spans="1:89">
      <c r="A481" t="s">
        <v>1460</v>
      </c>
      <c r="B481" t="b">
        <v>0</v>
      </c>
      <c r="D481" t="b">
        <v>0</v>
      </c>
      <c r="E481" t="s">
        <v>1005</v>
      </c>
      <c r="H481" s="1">
        <v>42643</v>
      </c>
      <c r="I481" t="b">
        <v>1</v>
      </c>
      <c r="J481" t="s">
        <v>105</v>
      </c>
      <c r="L481" t="s">
        <v>1461</v>
      </c>
      <c r="O481" t="s">
        <v>194</v>
      </c>
      <c r="P481" t="b">
        <v>1</v>
      </c>
      <c r="Q481" s="2">
        <v>42550.164803240739</v>
      </c>
      <c r="R481" s="1"/>
      <c r="S481" t="b">
        <v>0</v>
      </c>
      <c r="U481" s="1"/>
      <c r="V481" t="b">
        <v>0</v>
      </c>
      <c r="W481" s="1">
        <v>42430</v>
      </c>
      <c r="X481">
        <v>3</v>
      </c>
      <c r="Y481">
        <v>2016</v>
      </c>
      <c r="Z481" t="s">
        <v>90</v>
      </c>
      <c r="AA481" t="s">
        <v>90</v>
      </c>
      <c r="AB481" t="b">
        <v>0</v>
      </c>
      <c r="AC481" t="b">
        <v>0</v>
      </c>
      <c r="AE481" t="b">
        <v>0</v>
      </c>
      <c r="AF481" t="b">
        <v>0</v>
      </c>
      <c r="AG481" t="b">
        <v>0</v>
      </c>
      <c r="AH481" t="s">
        <v>121</v>
      </c>
      <c r="AI481" t="b">
        <v>0</v>
      </c>
      <c r="AK481" t="b">
        <v>0</v>
      </c>
      <c r="AL481" s="1">
        <v>43584</v>
      </c>
      <c r="AM481" t="s">
        <v>162</v>
      </c>
      <c r="AN481" s="2">
        <v>44296.959062499998</v>
      </c>
      <c r="AP481" s="2">
        <v>43618.518275462964</v>
      </c>
      <c r="AQ481" s="1"/>
      <c r="AS481" t="b">
        <v>0</v>
      </c>
      <c r="AV481" t="s">
        <v>93</v>
      </c>
      <c r="BB481" t="s">
        <v>1462</v>
      </c>
      <c r="BD481" t="b">
        <v>0</v>
      </c>
      <c r="BE481" t="s">
        <v>1463</v>
      </c>
      <c r="BH481" t="s">
        <v>406</v>
      </c>
      <c r="BI481" t="s">
        <v>200</v>
      </c>
      <c r="BL481" t="s">
        <v>1461</v>
      </c>
      <c r="BM481" t="s">
        <v>202</v>
      </c>
      <c r="BN481" t="s">
        <v>203</v>
      </c>
      <c r="BQ481" t="s">
        <v>204</v>
      </c>
      <c r="BR481" t="b">
        <v>0</v>
      </c>
      <c r="BT481" t="b">
        <v>0</v>
      </c>
      <c r="BW481" t="s">
        <v>97</v>
      </c>
      <c r="BX481" t="b">
        <v>0</v>
      </c>
      <c r="BY481" s="2">
        <v>44376.857569444444</v>
      </c>
      <c r="CB481" t="b">
        <v>0</v>
      </c>
      <c r="CC481" t="b">
        <v>0</v>
      </c>
      <c r="CI481">
        <v>0</v>
      </c>
      <c r="CJ481">
        <v>0</v>
      </c>
      <c r="CK481">
        <f>YEAR(tbl_Opportunity[[#This Row],[Close Date]])</f>
        <v>2016</v>
      </c>
    </row>
    <row r="482" spans="1:89">
      <c r="A482" t="s">
        <v>1464</v>
      </c>
      <c r="B482" t="b">
        <v>0</v>
      </c>
      <c r="D482" t="b">
        <v>0</v>
      </c>
      <c r="E482" t="s">
        <v>1005</v>
      </c>
      <c r="H482" s="1">
        <v>42643</v>
      </c>
      <c r="I482" t="b">
        <v>1</v>
      </c>
      <c r="J482" t="s">
        <v>105</v>
      </c>
      <c r="L482" t="s">
        <v>1465</v>
      </c>
      <c r="O482" t="s">
        <v>194</v>
      </c>
      <c r="P482" t="b">
        <v>0</v>
      </c>
      <c r="Q482" s="2">
        <v>42550.167673611111</v>
      </c>
      <c r="R482" s="1"/>
      <c r="S482" t="b">
        <v>0</v>
      </c>
      <c r="U482" s="1"/>
      <c r="V482" t="b">
        <v>0</v>
      </c>
      <c r="W482" s="1">
        <v>42430</v>
      </c>
      <c r="X482">
        <v>3</v>
      </c>
      <c r="Y482">
        <v>2016</v>
      </c>
      <c r="Z482" t="s">
        <v>90</v>
      </c>
      <c r="AA482" t="s">
        <v>90</v>
      </c>
      <c r="AB482" t="b">
        <v>0</v>
      </c>
      <c r="AC482" t="b">
        <v>0</v>
      </c>
      <c r="AE482" t="b">
        <v>0</v>
      </c>
      <c r="AF482" t="b">
        <v>0</v>
      </c>
      <c r="AG482" t="b">
        <v>0</v>
      </c>
      <c r="AH482" t="s">
        <v>219</v>
      </c>
      <c r="AI482" t="b">
        <v>0</v>
      </c>
      <c r="AK482" t="b">
        <v>0</v>
      </c>
      <c r="AL482" s="1">
        <v>43595</v>
      </c>
      <c r="AM482" t="s">
        <v>162</v>
      </c>
      <c r="AN482" s="2">
        <v>44297.856377314813</v>
      </c>
      <c r="AP482" s="2">
        <v>43595.7422337963</v>
      </c>
      <c r="AQ482" s="1"/>
      <c r="AS482" t="b">
        <v>0</v>
      </c>
      <c r="AV482" t="s">
        <v>176</v>
      </c>
      <c r="BB482" t="s">
        <v>1466</v>
      </c>
      <c r="BD482" t="b">
        <v>0</v>
      </c>
      <c r="BH482" t="s">
        <v>215</v>
      </c>
      <c r="BL482" t="s">
        <v>1465</v>
      </c>
      <c r="BM482" t="s">
        <v>202</v>
      </c>
      <c r="BN482" t="s">
        <v>203</v>
      </c>
      <c r="BQ482" t="s">
        <v>204</v>
      </c>
      <c r="BR482" t="b">
        <v>0</v>
      </c>
      <c r="BT482" t="b">
        <v>0</v>
      </c>
      <c r="BW482" t="s">
        <v>97</v>
      </c>
      <c r="BX482" t="b">
        <v>0</v>
      </c>
      <c r="BY482" s="2">
        <v>44376.857569444444</v>
      </c>
      <c r="BZ482" t="s">
        <v>217</v>
      </c>
      <c r="CB482" t="b">
        <v>0</v>
      </c>
      <c r="CC482" t="b">
        <v>0</v>
      </c>
      <c r="CI482">
        <v>0</v>
      </c>
      <c r="CJ482">
        <v>0</v>
      </c>
      <c r="CK482">
        <f>YEAR(tbl_Opportunity[[#This Row],[Close Date]])</f>
        <v>2016</v>
      </c>
    </row>
    <row r="483" spans="1:89">
      <c r="A483" t="s">
        <v>1467</v>
      </c>
      <c r="B483" t="b">
        <v>0</v>
      </c>
      <c r="D483" t="b">
        <v>0</v>
      </c>
      <c r="H483" s="1">
        <v>43291</v>
      </c>
      <c r="I483" t="b">
        <v>1</v>
      </c>
      <c r="L483" t="s">
        <v>1468</v>
      </c>
      <c r="O483" t="s">
        <v>194</v>
      </c>
      <c r="P483" t="b">
        <v>1</v>
      </c>
      <c r="Q483" s="2">
        <v>42550.449942129628</v>
      </c>
      <c r="R483" s="1"/>
      <c r="S483" t="b">
        <v>0</v>
      </c>
      <c r="U483" s="1"/>
      <c r="V483" t="b">
        <v>0</v>
      </c>
      <c r="W483" s="1">
        <v>43160</v>
      </c>
      <c r="X483">
        <v>3</v>
      </c>
      <c r="Y483">
        <v>2018</v>
      </c>
      <c r="Z483" t="s">
        <v>8</v>
      </c>
      <c r="AA483" t="s">
        <v>8</v>
      </c>
      <c r="AB483" t="b">
        <v>0</v>
      </c>
      <c r="AC483" t="b">
        <v>0</v>
      </c>
      <c r="AE483" t="b">
        <v>1</v>
      </c>
      <c r="AF483" t="b">
        <v>0</v>
      </c>
      <c r="AG483" t="b">
        <v>0</v>
      </c>
      <c r="AH483" t="s">
        <v>219</v>
      </c>
      <c r="AI483" t="b">
        <v>0</v>
      </c>
      <c r="AJ483" t="s">
        <v>211</v>
      </c>
      <c r="AK483" t="b">
        <v>0</v>
      </c>
      <c r="AL483" s="1"/>
      <c r="AM483" t="s">
        <v>162</v>
      </c>
      <c r="AN483" s="2">
        <v>44296.95826388889</v>
      </c>
      <c r="AP483" s="2">
        <v>43304.590231481481</v>
      </c>
      <c r="AQ483" s="1"/>
      <c r="AS483" t="b">
        <v>0</v>
      </c>
      <c r="AU483" t="s">
        <v>212</v>
      </c>
      <c r="AV483" t="s">
        <v>93</v>
      </c>
      <c r="BB483" t="s">
        <v>1469</v>
      </c>
      <c r="BD483" t="b">
        <v>0</v>
      </c>
      <c r="BH483" t="s">
        <v>194</v>
      </c>
      <c r="BI483" t="s">
        <v>200</v>
      </c>
      <c r="BJ483" t="s">
        <v>216</v>
      </c>
      <c r="BL483" t="s">
        <v>1468</v>
      </c>
      <c r="BM483" t="s">
        <v>202</v>
      </c>
      <c r="BN483" t="s">
        <v>203</v>
      </c>
      <c r="BQ483" t="s">
        <v>204</v>
      </c>
      <c r="BR483" t="b">
        <v>0</v>
      </c>
      <c r="BT483" t="b">
        <v>0</v>
      </c>
      <c r="BW483" t="s">
        <v>103</v>
      </c>
      <c r="BX483" t="b">
        <v>0</v>
      </c>
      <c r="BY483" s="2">
        <v>44376.857569444444</v>
      </c>
      <c r="BZ483" t="s">
        <v>265</v>
      </c>
      <c r="CB483" t="b">
        <v>0</v>
      </c>
      <c r="CC483" t="b">
        <v>1</v>
      </c>
      <c r="CF483">
        <v>52336</v>
      </c>
      <c r="CH483">
        <v>52336</v>
      </c>
      <c r="CI483">
        <v>100</v>
      </c>
      <c r="CJ483">
        <v>0</v>
      </c>
      <c r="CK483">
        <f>YEAR(tbl_Opportunity[[#This Row],[Close Date]])</f>
        <v>2018</v>
      </c>
    </row>
    <row r="484" spans="1:89">
      <c r="A484" t="s">
        <v>1470</v>
      </c>
      <c r="B484" t="b">
        <v>0</v>
      </c>
      <c r="D484" t="b">
        <v>0</v>
      </c>
      <c r="H484" s="1">
        <v>44013</v>
      </c>
      <c r="I484" t="b">
        <v>1</v>
      </c>
      <c r="J484" t="s">
        <v>193</v>
      </c>
      <c r="L484" t="s">
        <v>1471</v>
      </c>
      <c r="O484" t="s">
        <v>194</v>
      </c>
      <c r="P484" t="b">
        <v>0</v>
      </c>
      <c r="Q484" s="2">
        <v>42550.460462962961</v>
      </c>
      <c r="R484" s="1"/>
      <c r="S484" t="b">
        <v>0</v>
      </c>
      <c r="U484" s="1"/>
      <c r="V484" t="b">
        <v>0</v>
      </c>
      <c r="W484" s="1">
        <v>43891</v>
      </c>
      <c r="X484">
        <v>3</v>
      </c>
      <c r="Y484">
        <v>2020</v>
      </c>
      <c r="Z484" t="s">
        <v>90</v>
      </c>
      <c r="AA484" t="s">
        <v>90</v>
      </c>
      <c r="AB484" t="b">
        <v>0</v>
      </c>
      <c r="AC484" t="b">
        <v>0</v>
      </c>
      <c r="AE484" t="b">
        <v>1</v>
      </c>
      <c r="AF484" t="b">
        <v>0</v>
      </c>
      <c r="AG484" t="b">
        <v>0</v>
      </c>
      <c r="AH484" t="s">
        <v>219</v>
      </c>
      <c r="AI484" t="b">
        <v>0</v>
      </c>
      <c r="AJ484" t="s">
        <v>211</v>
      </c>
      <c r="AK484" t="b">
        <v>0</v>
      </c>
      <c r="AL484" s="1"/>
      <c r="AM484" t="s">
        <v>162</v>
      </c>
      <c r="AN484" s="2">
        <v>44296.959062499998</v>
      </c>
      <c r="AP484" s="2">
        <v>43969.428831018522</v>
      </c>
      <c r="AQ484" s="1"/>
      <c r="AS484" t="b">
        <v>0</v>
      </c>
      <c r="AU484" t="s">
        <v>247</v>
      </c>
      <c r="AV484" t="s">
        <v>248</v>
      </c>
      <c r="BB484" t="s">
        <v>1472</v>
      </c>
      <c r="BD484" t="b">
        <v>0</v>
      </c>
      <c r="BH484" t="s">
        <v>215</v>
      </c>
      <c r="BI484" t="s">
        <v>200</v>
      </c>
      <c r="BJ484" t="s">
        <v>250</v>
      </c>
      <c r="BL484" t="s">
        <v>1471</v>
      </c>
      <c r="BM484" t="s">
        <v>202</v>
      </c>
      <c r="BN484" t="s">
        <v>203</v>
      </c>
      <c r="BQ484" t="s">
        <v>204</v>
      </c>
      <c r="BR484" t="b">
        <v>0</v>
      </c>
      <c r="BT484" t="b">
        <v>0</v>
      </c>
      <c r="BW484" t="s">
        <v>97</v>
      </c>
      <c r="BX484" t="b">
        <v>0</v>
      </c>
      <c r="BY484" s="2">
        <v>44376.857569444444</v>
      </c>
      <c r="BZ484" t="s">
        <v>217</v>
      </c>
      <c r="CB484" t="b">
        <v>0</v>
      </c>
      <c r="CC484" t="b">
        <v>0</v>
      </c>
      <c r="CF484">
        <v>54805</v>
      </c>
      <c r="CH484">
        <v>0</v>
      </c>
      <c r="CI484">
        <v>0</v>
      </c>
      <c r="CJ484">
        <v>0</v>
      </c>
      <c r="CK484">
        <f>YEAR(tbl_Opportunity[[#This Row],[Close Date]])</f>
        <v>2020</v>
      </c>
    </row>
    <row r="485" spans="1:89">
      <c r="A485" t="s">
        <v>1473</v>
      </c>
      <c r="B485" t="b">
        <v>0</v>
      </c>
      <c r="D485" t="b">
        <v>0</v>
      </c>
      <c r="H485" s="1">
        <v>43099</v>
      </c>
      <c r="I485" t="b">
        <v>0</v>
      </c>
      <c r="L485" t="s">
        <v>1474</v>
      </c>
      <c r="O485" t="s">
        <v>99</v>
      </c>
      <c r="P485" t="b">
        <v>1</v>
      </c>
      <c r="Q485" s="2">
        <v>42551.531689814816</v>
      </c>
      <c r="R485" s="1"/>
      <c r="S485" t="b">
        <v>0</v>
      </c>
      <c r="U485" s="1"/>
      <c r="V485" t="b">
        <v>0</v>
      </c>
      <c r="W485" s="1">
        <v>42826</v>
      </c>
      <c r="X485">
        <v>4</v>
      </c>
      <c r="Y485">
        <v>2017</v>
      </c>
      <c r="Z485" t="s">
        <v>161</v>
      </c>
      <c r="AA485" t="s">
        <v>161</v>
      </c>
      <c r="AB485" t="b">
        <v>0</v>
      </c>
      <c r="AC485" t="b">
        <v>0</v>
      </c>
      <c r="AE485" t="b">
        <v>0</v>
      </c>
      <c r="AF485" t="b">
        <v>0</v>
      </c>
      <c r="AG485" t="b">
        <v>0</v>
      </c>
      <c r="AH485" t="s">
        <v>219</v>
      </c>
      <c r="AI485" t="b">
        <v>0</v>
      </c>
      <c r="AK485" t="b">
        <v>0</v>
      </c>
      <c r="AL485" s="1"/>
      <c r="AM485" t="s">
        <v>162</v>
      </c>
      <c r="AN485" s="2">
        <v>44320.685057870367</v>
      </c>
      <c r="AP485" s="2"/>
      <c r="AQ485" s="1"/>
      <c r="AS485" t="b">
        <v>0</v>
      </c>
      <c r="AV485" t="s">
        <v>93</v>
      </c>
      <c r="BB485" t="s">
        <v>1475</v>
      </c>
      <c r="BD485" t="b">
        <v>0</v>
      </c>
      <c r="BH485" t="s">
        <v>228</v>
      </c>
      <c r="BL485" t="s">
        <v>1474</v>
      </c>
      <c r="BQ485" t="s">
        <v>165</v>
      </c>
      <c r="BR485" t="b">
        <v>0</v>
      </c>
      <c r="BT485" t="b">
        <v>0</v>
      </c>
      <c r="BW485" t="s">
        <v>166</v>
      </c>
      <c r="BX485" t="b">
        <v>0</v>
      </c>
      <c r="BY485" s="2">
        <v>44376.857569444444</v>
      </c>
      <c r="CB485" t="b">
        <v>0</v>
      </c>
      <c r="CC485" t="b">
        <v>0</v>
      </c>
      <c r="CF485">
        <v>65000</v>
      </c>
      <c r="CJ485">
        <v>0</v>
      </c>
      <c r="CK485">
        <f>YEAR(tbl_Opportunity[[#This Row],[Close Date]])</f>
        <v>2017</v>
      </c>
    </row>
    <row r="486" spans="1:89">
      <c r="A486" t="s">
        <v>1476</v>
      </c>
      <c r="B486" t="b">
        <v>0</v>
      </c>
      <c r="D486" t="b">
        <v>0</v>
      </c>
      <c r="H486" s="1">
        <v>43099</v>
      </c>
      <c r="I486" t="b">
        <v>0</v>
      </c>
      <c r="L486" t="s">
        <v>1477</v>
      </c>
      <c r="O486" t="s">
        <v>99</v>
      </c>
      <c r="P486" t="b">
        <v>1</v>
      </c>
      <c r="Q486" s="2">
        <v>42551.532280092593</v>
      </c>
      <c r="R486" s="1"/>
      <c r="S486" t="b">
        <v>0</v>
      </c>
      <c r="U486" s="1"/>
      <c r="V486" t="b">
        <v>0</v>
      </c>
      <c r="W486" s="1">
        <v>42826</v>
      </c>
      <c r="X486">
        <v>4</v>
      </c>
      <c r="Y486">
        <v>2017</v>
      </c>
      <c r="Z486" t="s">
        <v>161</v>
      </c>
      <c r="AA486" t="s">
        <v>161</v>
      </c>
      <c r="AB486" t="b">
        <v>0</v>
      </c>
      <c r="AC486" t="b">
        <v>0</v>
      </c>
      <c r="AE486" t="b">
        <v>0</v>
      </c>
      <c r="AF486" t="b">
        <v>0</v>
      </c>
      <c r="AG486" t="b">
        <v>0</v>
      </c>
      <c r="AH486" t="s">
        <v>219</v>
      </c>
      <c r="AI486" t="b">
        <v>0</v>
      </c>
      <c r="AK486" t="b">
        <v>0</v>
      </c>
      <c r="AL486" s="1"/>
      <c r="AM486" t="s">
        <v>162</v>
      </c>
      <c r="AN486" s="2">
        <v>44320.685057870367</v>
      </c>
      <c r="AP486" s="2"/>
      <c r="AQ486" s="1"/>
      <c r="AS486" t="b">
        <v>0</v>
      </c>
      <c r="AV486" t="s">
        <v>93</v>
      </c>
      <c r="BB486" t="s">
        <v>1478</v>
      </c>
      <c r="BD486" t="b">
        <v>0</v>
      </c>
      <c r="BH486" t="s">
        <v>228</v>
      </c>
      <c r="BL486" t="s">
        <v>1477</v>
      </c>
      <c r="BQ486" t="s">
        <v>165</v>
      </c>
      <c r="BR486" t="b">
        <v>0</v>
      </c>
      <c r="BT486" t="b">
        <v>0</v>
      </c>
      <c r="BW486" t="s">
        <v>166</v>
      </c>
      <c r="BX486" t="b">
        <v>0</v>
      </c>
      <c r="BY486" s="2">
        <v>44376.857569444444</v>
      </c>
      <c r="CB486" t="b">
        <v>0</v>
      </c>
      <c r="CC486" t="b">
        <v>0</v>
      </c>
      <c r="CF486">
        <v>65000</v>
      </c>
      <c r="CJ486">
        <v>0</v>
      </c>
      <c r="CK486">
        <f>YEAR(tbl_Opportunity[[#This Row],[Close Date]])</f>
        <v>2017</v>
      </c>
    </row>
    <row r="487" spans="1:89">
      <c r="A487" t="s">
        <v>1479</v>
      </c>
      <c r="B487" t="b">
        <v>0</v>
      </c>
      <c r="D487" t="b">
        <v>0</v>
      </c>
      <c r="E487" t="s">
        <v>1005</v>
      </c>
      <c r="H487" s="1">
        <v>43039</v>
      </c>
      <c r="I487" t="b">
        <v>0</v>
      </c>
      <c r="O487" t="s">
        <v>99</v>
      </c>
      <c r="P487" t="b">
        <v>1</v>
      </c>
      <c r="Q487" s="2">
        <v>42551.533078703702</v>
      </c>
      <c r="R487" s="1"/>
      <c r="S487" t="b">
        <v>0</v>
      </c>
      <c r="U487" s="1"/>
      <c r="V487" t="b">
        <v>0</v>
      </c>
      <c r="W487" s="1">
        <v>42826</v>
      </c>
      <c r="X487">
        <v>4</v>
      </c>
      <c r="Y487">
        <v>2017</v>
      </c>
      <c r="Z487" t="s">
        <v>161</v>
      </c>
      <c r="AA487" t="s">
        <v>161</v>
      </c>
      <c r="AB487" t="b">
        <v>0</v>
      </c>
      <c r="AC487" t="b">
        <v>0</v>
      </c>
      <c r="AE487" t="b">
        <v>0</v>
      </c>
      <c r="AF487" t="b">
        <v>0</v>
      </c>
      <c r="AG487" t="b">
        <v>0</v>
      </c>
      <c r="AH487" t="s">
        <v>219</v>
      </c>
      <c r="AI487" t="b">
        <v>0</v>
      </c>
      <c r="AK487" t="b">
        <v>0</v>
      </c>
      <c r="AL487" s="1"/>
      <c r="AM487" t="s">
        <v>162</v>
      </c>
      <c r="AN487" s="2">
        <v>44320.685057870367</v>
      </c>
      <c r="AP487" s="2"/>
      <c r="AQ487" s="1"/>
      <c r="AS487" t="b">
        <v>0</v>
      </c>
      <c r="AV487" t="s">
        <v>176</v>
      </c>
      <c r="BB487" t="s">
        <v>1480</v>
      </c>
      <c r="BD487" t="b">
        <v>0</v>
      </c>
      <c r="BH487" t="s">
        <v>228</v>
      </c>
      <c r="BQ487" t="s">
        <v>165</v>
      </c>
      <c r="BR487" t="b">
        <v>0</v>
      </c>
      <c r="BT487" t="b">
        <v>0</v>
      </c>
      <c r="BW487" t="s">
        <v>166</v>
      </c>
      <c r="BX487" t="b">
        <v>0</v>
      </c>
      <c r="BY487" s="2">
        <v>44376.857569444444</v>
      </c>
      <c r="CB487" t="b">
        <v>0</v>
      </c>
      <c r="CC487" t="b">
        <v>0</v>
      </c>
      <c r="CF487">
        <v>65000</v>
      </c>
      <c r="CH487">
        <v>6500</v>
      </c>
      <c r="CI487">
        <v>10</v>
      </c>
      <c r="CJ487">
        <v>0</v>
      </c>
      <c r="CK487">
        <f>YEAR(tbl_Opportunity[[#This Row],[Close Date]])</f>
        <v>2017</v>
      </c>
    </row>
    <row r="488" spans="1:89">
      <c r="A488" t="s">
        <v>1481</v>
      </c>
      <c r="B488" t="b">
        <v>0</v>
      </c>
      <c r="D488" t="b">
        <v>0</v>
      </c>
      <c r="H488" s="1">
        <v>43920</v>
      </c>
      <c r="I488" t="b">
        <v>1</v>
      </c>
      <c r="J488" t="s">
        <v>193</v>
      </c>
      <c r="L488" t="s">
        <v>1482</v>
      </c>
      <c r="O488" t="s">
        <v>194</v>
      </c>
      <c r="P488" t="b">
        <v>0</v>
      </c>
      <c r="Q488" s="2">
        <v>42552.510069444441</v>
      </c>
      <c r="R488" s="1"/>
      <c r="S488" t="b">
        <v>0</v>
      </c>
      <c r="U488" s="1"/>
      <c r="V488" t="b">
        <v>0</v>
      </c>
      <c r="W488" s="1">
        <v>43831</v>
      </c>
      <c r="X488">
        <v>1</v>
      </c>
      <c r="Y488">
        <v>2020</v>
      </c>
      <c r="Z488" t="s">
        <v>90</v>
      </c>
      <c r="AA488" t="s">
        <v>90</v>
      </c>
      <c r="AB488" t="b">
        <v>0</v>
      </c>
      <c r="AC488" t="b">
        <v>0</v>
      </c>
      <c r="AE488" t="b">
        <v>1</v>
      </c>
      <c r="AF488" t="b">
        <v>0</v>
      </c>
      <c r="AG488" t="b">
        <v>0</v>
      </c>
      <c r="AH488" t="s">
        <v>219</v>
      </c>
      <c r="AI488" t="b">
        <v>0</v>
      </c>
      <c r="AK488" t="b">
        <v>0</v>
      </c>
      <c r="AL488" s="1">
        <v>43606</v>
      </c>
      <c r="AM488" t="s">
        <v>162</v>
      </c>
      <c r="AN488" s="2">
        <v>44297.837673611109</v>
      </c>
      <c r="AP488" s="2">
        <v>43852.216620370367</v>
      </c>
      <c r="AQ488" s="1"/>
      <c r="AS488" t="b">
        <v>0</v>
      </c>
      <c r="AU488" t="s">
        <v>1483</v>
      </c>
      <c r="AV488" t="s">
        <v>213</v>
      </c>
      <c r="BB488" t="s">
        <v>1484</v>
      </c>
      <c r="BD488" t="b">
        <v>0</v>
      </c>
      <c r="BH488" t="s">
        <v>406</v>
      </c>
      <c r="BI488" t="s">
        <v>200</v>
      </c>
      <c r="BJ488" t="s">
        <v>216</v>
      </c>
      <c r="BL488" t="s">
        <v>1482</v>
      </c>
      <c r="BM488" t="s">
        <v>202</v>
      </c>
      <c r="BN488" t="s">
        <v>203</v>
      </c>
      <c r="BQ488" t="s">
        <v>204</v>
      </c>
      <c r="BR488" t="b">
        <v>0</v>
      </c>
      <c r="BT488" t="b">
        <v>0</v>
      </c>
      <c r="BW488" t="s">
        <v>97</v>
      </c>
      <c r="BX488" t="b">
        <v>0</v>
      </c>
      <c r="BY488" s="2">
        <v>44376.857569444444</v>
      </c>
      <c r="CB488" t="b">
        <v>0</v>
      </c>
      <c r="CC488" t="b">
        <v>0</v>
      </c>
      <c r="CF488">
        <v>54805</v>
      </c>
      <c r="CH488">
        <v>0</v>
      </c>
      <c r="CI488">
        <v>0</v>
      </c>
      <c r="CJ488">
        <v>0</v>
      </c>
      <c r="CK488">
        <f>YEAR(tbl_Opportunity[[#This Row],[Close Date]])</f>
        <v>2020</v>
      </c>
    </row>
    <row r="489" spans="1:89">
      <c r="A489" t="s">
        <v>1485</v>
      </c>
      <c r="B489" t="b">
        <v>0</v>
      </c>
      <c r="D489" t="b">
        <v>0</v>
      </c>
      <c r="H489" s="1">
        <v>42551</v>
      </c>
      <c r="I489" t="b">
        <v>1</v>
      </c>
      <c r="O489" t="s">
        <v>332</v>
      </c>
      <c r="P489" t="b">
        <v>0</v>
      </c>
      <c r="Q489" s="2">
        <v>42552.606145833335</v>
      </c>
      <c r="R489" s="1"/>
      <c r="S489" t="b">
        <v>0</v>
      </c>
      <c r="U489" s="1"/>
      <c r="V489" t="b">
        <v>0</v>
      </c>
      <c r="W489" s="1">
        <v>42401</v>
      </c>
      <c r="X489">
        <v>2</v>
      </c>
      <c r="Y489">
        <v>2016</v>
      </c>
      <c r="Z489" t="s">
        <v>90</v>
      </c>
      <c r="AA489" t="s">
        <v>90</v>
      </c>
      <c r="AB489" t="b">
        <v>0</v>
      </c>
      <c r="AC489" t="b">
        <v>0</v>
      </c>
      <c r="AE489" t="b">
        <v>1</v>
      </c>
      <c r="AF489" t="b">
        <v>0</v>
      </c>
      <c r="AG489" t="b">
        <v>0</v>
      </c>
      <c r="AH489" t="s">
        <v>219</v>
      </c>
      <c r="AI489" t="b">
        <v>0</v>
      </c>
      <c r="AK489" t="b">
        <v>0</v>
      </c>
      <c r="AL489" s="1"/>
      <c r="AM489" t="s">
        <v>162</v>
      </c>
      <c r="AN489" s="2">
        <v>44297.8278587963</v>
      </c>
      <c r="AP489" s="2">
        <v>43836.762962962966</v>
      </c>
      <c r="AQ489" s="1"/>
      <c r="AS489" t="b">
        <v>0</v>
      </c>
      <c r="AV489" t="s">
        <v>153</v>
      </c>
      <c r="BB489" t="s">
        <v>1486</v>
      </c>
      <c r="BD489" t="b">
        <v>0</v>
      </c>
      <c r="BH489" t="s">
        <v>332</v>
      </c>
      <c r="BI489" t="s">
        <v>150</v>
      </c>
      <c r="BQ489" t="s">
        <v>96</v>
      </c>
      <c r="BR489" t="b">
        <v>0</v>
      </c>
      <c r="BT489" t="b">
        <v>0</v>
      </c>
      <c r="BW489" t="s">
        <v>97</v>
      </c>
      <c r="BX489" t="b">
        <v>0</v>
      </c>
      <c r="BY489" s="2">
        <v>44376.857569444444</v>
      </c>
      <c r="CB489" t="b">
        <v>0</v>
      </c>
      <c r="CC489" t="b">
        <v>0</v>
      </c>
      <c r="CF489">
        <v>65324</v>
      </c>
      <c r="CH489">
        <v>0</v>
      </c>
      <c r="CI489">
        <v>0</v>
      </c>
      <c r="CJ489">
        <v>0</v>
      </c>
      <c r="CK489">
        <f>YEAR(tbl_Opportunity[[#This Row],[Close Date]])</f>
        <v>2016</v>
      </c>
    </row>
    <row r="490" spans="1:89">
      <c r="A490" t="s">
        <v>1487</v>
      </c>
      <c r="B490" t="b">
        <v>0</v>
      </c>
      <c r="D490" t="b">
        <v>0</v>
      </c>
      <c r="H490" s="1">
        <v>42643</v>
      </c>
      <c r="I490" t="b">
        <v>1</v>
      </c>
      <c r="J490" t="s">
        <v>111</v>
      </c>
      <c r="L490" t="s">
        <v>1488</v>
      </c>
      <c r="O490" t="s">
        <v>332</v>
      </c>
      <c r="P490" t="b">
        <v>1</v>
      </c>
      <c r="Q490" s="2">
        <v>42552.799155092594</v>
      </c>
      <c r="R490" s="1"/>
      <c r="S490" t="b">
        <v>0</v>
      </c>
      <c r="U490" s="1"/>
      <c r="V490" t="b">
        <v>0</v>
      </c>
      <c r="W490" s="1">
        <v>42430</v>
      </c>
      <c r="X490">
        <v>3</v>
      </c>
      <c r="Y490">
        <v>2016</v>
      </c>
      <c r="Z490" t="s">
        <v>90</v>
      </c>
      <c r="AA490" t="s">
        <v>90</v>
      </c>
      <c r="AB490" t="b">
        <v>0</v>
      </c>
      <c r="AC490" t="b">
        <v>0</v>
      </c>
      <c r="AE490" t="b">
        <v>0</v>
      </c>
      <c r="AF490" t="b">
        <v>0</v>
      </c>
      <c r="AG490" t="b">
        <v>0</v>
      </c>
      <c r="AH490" t="s">
        <v>219</v>
      </c>
      <c r="AI490" t="b">
        <v>0</v>
      </c>
      <c r="AK490" t="b">
        <v>0</v>
      </c>
      <c r="AL490" s="1">
        <v>42551</v>
      </c>
      <c r="AM490" t="s">
        <v>162</v>
      </c>
      <c r="AN490" s="2">
        <v>44297.838888888888</v>
      </c>
      <c r="AP490" s="2">
        <v>43836.762962962966</v>
      </c>
      <c r="AQ490" s="1"/>
      <c r="AS490" t="b">
        <v>0</v>
      </c>
      <c r="AV490" t="s">
        <v>213</v>
      </c>
      <c r="BB490" t="s">
        <v>1489</v>
      </c>
      <c r="BD490" t="b">
        <v>0</v>
      </c>
      <c r="BH490" t="s">
        <v>332</v>
      </c>
      <c r="BJ490" t="s">
        <v>95</v>
      </c>
      <c r="BL490" t="s">
        <v>1488</v>
      </c>
      <c r="BQ490" t="s">
        <v>96</v>
      </c>
      <c r="BR490" t="b">
        <v>0</v>
      </c>
      <c r="BT490" t="b">
        <v>0</v>
      </c>
      <c r="BW490" t="s">
        <v>97</v>
      </c>
      <c r="BX490" t="b">
        <v>0</v>
      </c>
      <c r="BY490" s="2">
        <v>44376.857569444444</v>
      </c>
      <c r="CB490" t="b">
        <v>0</v>
      </c>
      <c r="CC490" t="b">
        <v>0</v>
      </c>
      <c r="CI490">
        <v>0</v>
      </c>
      <c r="CJ490">
        <v>0</v>
      </c>
      <c r="CK490">
        <f>YEAR(tbl_Opportunity[[#This Row],[Close Date]])</f>
        <v>2016</v>
      </c>
    </row>
    <row r="491" spans="1:89">
      <c r="A491" t="s">
        <v>1487</v>
      </c>
      <c r="B491" t="b">
        <v>0</v>
      </c>
      <c r="D491" t="b">
        <v>0</v>
      </c>
      <c r="H491" s="1">
        <v>43465</v>
      </c>
      <c r="I491" t="b">
        <v>1</v>
      </c>
      <c r="J491" t="s">
        <v>111</v>
      </c>
      <c r="O491" t="s">
        <v>332</v>
      </c>
      <c r="P491" t="b">
        <v>0</v>
      </c>
      <c r="Q491" s="2">
        <v>42552.800000000003</v>
      </c>
      <c r="R491" s="1"/>
      <c r="S491" t="b">
        <v>0</v>
      </c>
      <c r="U491" s="1"/>
      <c r="V491" t="b">
        <v>0</v>
      </c>
      <c r="W491" s="1">
        <v>43191</v>
      </c>
      <c r="X491">
        <v>4</v>
      </c>
      <c r="Y491">
        <v>2018</v>
      </c>
      <c r="Z491" t="s">
        <v>90</v>
      </c>
      <c r="AA491" t="s">
        <v>90</v>
      </c>
      <c r="AB491" t="b">
        <v>0</v>
      </c>
      <c r="AC491" t="b">
        <v>0</v>
      </c>
      <c r="AE491" t="b">
        <v>1</v>
      </c>
      <c r="AF491" t="b">
        <v>0</v>
      </c>
      <c r="AG491" t="b">
        <v>0</v>
      </c>
      <c r="AH491" t="s">
        <v>91</v>
      </c>
      <c r="AI491" t="b">
        <v>0</v>
      </c>
      <c r="AK491" t="b">
        <v>0</v>
      </c>
      <c r="AL491" s="1"/>
      <c r="AM491" t="s">
        <v>162</v>
      </c>
      <c r="AN491" s="2">
        <v>44297.8278587963</v>
      </c>
      <c r="AP491" s="2">
        <v>43971.590567129628</v>
      </c>
      <c r="AQ491" s="1"/>
      <c r="AS491" t="b">
        <v>0</v>
      </c>
      <c r="AV491" t="s">
        <v>153</v>
      </c>
      <c r="BB491" t="s">
        <v>1490</v>
      </c>
      <c r="BD491" t="b">
        <v>0</v>
      </c>
      <c r="BH491" t="s">
        <v>332</v>
      </c>
      <c r="BI491" t="s">
        <v>150</v>
      </c>
      <c r="BQ491" t="s">
        <v>96</v>
      </c>
      <c r="BR491" t="b">
        <v>0</v>
      </c>
      <c r="BT491" t="b">
        <v>0</v>
      </c>
      <c r="BW491" t="s">
        <v>97</v>
      </c>
      <c r="BX491" t="b">
        <v>0</v>
      </c>
      <c r="BY491" s="2">
        <v>44376.857569444444</v>
      </c>
      <c r="CB491" t="b">
        <v>0</v>
      </c>
      <c r="CC491" t="b">
        <v>0</v>
      </c>
      <c r="CF491">
        <v>65324</v>
      </c>
      <c r="CH491">
        <v>0</v>
      </c>
      <c r="CI491">
        <v>0</v>
      </c>
      <c r="CJ491">
        <v>0</v>
      </c>
      <c r="CK491">
        <f>YEAR(tbl_Opportunity[[#This Row],[Close Date]])</f>
        <v>2018</v>
      </c>
    </row>
    <row r="492" spans="1:89">
      <c r="A492" t="s">
        <v>1491</v>
      </c>
      <c r="B492" t="b">
        <v>0</v>
      </c>
      <c r="D492" t="b">
        <v>0</v>
      </c>
      <c r="H492" s="1">
        <v>43186</v>
      </c>
      <c r="I492" t="b">
        <v>1</v>
      </c>
      <c r="J492" t="s">
        <v>105</v>
      </c>
      <c r="O492" t="s">
        <v>194</v>
      </c>
      <c r="P492" t="b">
        <v>0</v>
      </c>
      <c r="Q492" s="2">
        <v>42557.597291666665</v>
      </c>
      <c r="R492" s="1"/>
      <c r="S492" t="b">
        <v>0</v>
      </c>
      <c r="U492" s="1"/>
      <c r="V492" t="b">
        <v>0</v>
      </c>
      <c r="W492" s="1">
        <v>43101</v>
      </c>
      <c r="X492">
        <v>1</v>
      </c>
      <c r="Y492">
        <v>2018</v>
      </c>
      <c r="Z492" t="s">
        <v>90</v>
      </c>
      <c r="AA492" t="s">
        <v>90</v>
      </c>
      <c r="AB492" t="b">
        <v>0</v>
      </c>
      <c r="AC492" t="b">
        <v>0</v>
      </c>
      <c r="AE492" t="b">
        <v>1</v>
      </c>
      <c r="AF492" t="b">
        <v>0</v>
      </c>
      <c r="AG492" t="b">
        <v>0</v>
      </c>
      <c r="AH492" t="s">
        <v>91</v>
      </c>
      <c r="AI492" t="b">
        <v>0</v>
      </c>
      <c r="AK492" t="b">
        <v>0</v>
      </c>
      <c r="AL492" s="1"/>
      <c r="AM492" t="s">
        <v>162</v>
      </c>
      <c r="AN492" s="2">
        <v>44297.841840277775</v>
      </c>
      <c r="AP492" s="2">
        <v>43186.688472222224</v>
      </c>
      <c r="AQ492" s="1"/>
      <c r="AS492" t="b">
        <v>0</v>
      </c>
      <c r="AU492" t="s">
        <v>216</v>
      </c>
      <c r="AV492" t="s">
        <v>248</v>
      </c>
      <c r="BB492" t="s">
        <v>1492</v>
      </c>
      <c r="BD492" t="b">
        <v>0</v>
      </c>
      <c r="BE492" t="s">
        <v>1493</v>
      </c>
      <c r="BH492" t="s">
        <v>260</v>
      </c>
      <c r="BI492" t="s">
        <v>200</v>
      </c>
      <c r="BJ492" t="s">
        <v>216</v>
      </c>
      <c r="BN492" t="s">
        <v>203</v>
      </c>
      <c r="BQ492" t="s">
        <v>204</v>
      </c>
      <c r="BR492" t="b">
        <v>0</v>
      </c>
      <c r="BT492" t="b">
        <v>0</v>
      </c>
      <c r="BW492" t="s">
        <v>97</v>
      </c>
      <c r="BX492" t="b">
        <v>0</v>
      </c>
      <c r="BY492" s="2">
        <v>44376.857569444444</v>
      </c>
      <c r="CB492" t="b">
        <v>0</v>
      </c>
      <c r="CC492" t="b">
        <v>0</v>
      </c>
      <c r="CF492">
        <v>24700</v>
      </c>
      <c r="CH492">
        <v>0</v>
      </c>
      <c r="CI492">
        <v>0</v>
      </c>
      <c r="CJ492">
        <v>0</v>
      </c>
      <c r="CK492">
        <f>YEAR(tbl_Opportunity[[#This Row],[Close Date]])</f>
        <v>2018</v>
      </c>
    </row>
    <row r="493" spans="1:89">
      <c r="A493" t="s">
        <v>1494</v>
      </c>
      <c r="B493" t="b">
        <v>0</v>
      </c>
      <c r="D493" t="b">
        <v>0</v>
      </c>
      <c r="H493" s="1">
        <v>43977</v>
      </c>
      <c r="I493" t="b">
        <v>1</v>
      </c>
      <c r="J493" t="s">
        <v>193</v>
      </c>
      <c r="O493" t="s">
        <v>332</v>
      </c>
      <c r="P493" t="b">
        <v>0</v>
      </c>
      <c r="Q493" s="2">
        <v>42557.647245370368</v>
      </c>
      <c r="R493" s="1"/>
      <c r="S493" t="b">
        <v>0</v>
      </c>
      <c r="U493" s="1"/>
      <c r="V493" t="b">
        <v>0</v>
      </c>
      <c r="W493" s="1">
        <v>43862</v>
      </c>
      <c r="X493">
        <v>2</v>
      </c>
      <c r="Y493">
        <v>2020</v>
      </c>
      <c r="Z493" t="s">
        <v>90</v>
      </c>
      <c r="AA493" t="s">
        <v>90</v>
      </c>
      <c r="AB493" t="b">
        <v>0</v>
      </c>
      <c r="AC493" t="b">
        <v>0</v>
      </c>
      <c r="AE493" t="b">
        <v>1</v>
      </c>
      <c r="AF493" t="b">
        <v>0</v>
      </c>
      <c r="AG493" t="b">
        <v>0</v>
      </c>
      <c r="AH493" t="s">
        <v>91</v>
      </c>
      <c r="AI493" t="b">
        <v>0</v>
      </c>
      <c r="AK493" t="b">
        <v>0</v>
      </c>
      <c r="AL493" s="1"/>
      <c r="AM493" t="s">
        <v>162</v>
      </c>
      <c r="AN493" s="2">
        <v>44297.8278587963</v>
      </c>
      <c r="AP493" s="2">
        <v>43977.738067129627</v>
      </c>
      <c r="AQ493" s="1"/>
      <c r="AS493" t="b">
        <v>0</v>
      </c>
      <c r="AV493" t="s">
        <v>153</v>
      </c>
      <c r="BB493" t="s">
        <v>1495</v>
      </c>
      <c r="BD493" t="b">
        <v>0</v>
      </c>
      <c r="BH493" t="s">
        <v>332</v>
      </c>
      <c r="BI493" t="s">
        <v>150</v>
      </c>
      <c r="BQ493" t="s">
        <v>96</v>
      </c>
      <c r="BR493" t="b">
        <v>0</v>
      </c>
      <c r="BT493" t="b">
        <v>0</v>
      </c>
      <c r="BW493" t="s">
        <v>97</v>
      </c>
      <c r="BX493" t="b">
        <v>0</v>
      </c>
      <c r="BY493" s="2">
        <v>44376.857569444444</v>
      </c>
      <c r="CB493" t="b">
        <v>0</v>
      </c>
      <c r="CC493" t="b">
        <v>0</v>
      </c>
      <c r="CF493">
        <v>71500</v>
      </c>
      <c r="CH493">
        <v>0</v>
      </c>
      <c r="CI493">
        <v>0</v>
      </c>
      <c r="CJ493">
        <v>0</v>
      </c>
      <c r="CK493">
        <f>YEAR(tbl_Opportunity[[#This Row],[Close Date]])</f>
        <v>2020</v>
      </c>
    </row>
    <row r="494" spans="1:89">
      <c r="A494" t="s">
        <v>1496</v>
      </c>
      <c r="B494" t="b">
        <v>0</v>
      </c>
      <c r="D494" t="b">
        <v>0</v>
      </c>
      <c r="H494" s="1">
        <v>43039</v>
      </c>
      <c r="I494" t="b">
        <v>0</v>
      </c>
      <c r="L494" t="s">
        <v>1497</v>
      </c>
      <c r="O494" t="s">
        <v>99</v>
      </c>
      <c r="P494" t="b">
        <v>0</v>
      </c>
      <c r="Q494" s="2">
        <v>42557.667349537034</v>
      </c>
      <c r="R494" s="1"/>
      <c r="S494" t="b">
        <v>0</v>
      </c>
      <c r="U494" s="1"/>
      <c r="V494" t="b">
        <v>0</v>
      </c>
      <c r="W494" s="1">
        <v>42826</v>
      </c>
      <c r="X494">
        <v>4</v>
      </c>
      <c r="Y494">
        <v>2017</v>
      </c>
      <c r="Z494" t="s">
        <v>161</v>
      </c>
      <c r="AA494" t="s">
        <v>161</v>
      </c>
      <c r="AB494" t="b">
        <v>0</v>
      </c>
      <c r="AC494" t="b">
        <v>0</v>
      </c>
      <c r="AE494" t="b">
        <v>1</v>
      </c>
      <c r="AF494" t="b">
        <v>0</v>
      </c>
      <c r="AG494" t="b">
        <v>0</v>
      </c>
      <c r="AH494" t="s">
        <v>91</v>
      </c>
      <c r="AI494" t="b">
        <v>0</v>
      </c>
      <c r="AK494" t="b">
        <v>0</v>
      </c>
      <c r="AL494" s="1"/>
      <c r="AM494" t="s">
        <v>162</v>
      </c>
      <c r="AN494" s="2">
        <v>44297.841400462959</v>
      </c>
      <c r="AP494" s="2"/>
      <c r="AQ494" s="1"/>
      <c r="AS494" t="b">
        <v>0</v>
      </c>
      <c r="AV494" t="s">
        <v>93</v>
      </c>
      <c r="BB494" t="s">
        <v>1498</v>
      </c>
      <c r="BD494" t="b">
        <v>0</v>
      </c>
      <c r="BH494" t="s">
        <v>228</v>
      </c>
      <c r="BI494" t="s">
        <v>229</v>
      </c>
      <c r="BQ494" t="s">
        <v>165</v>
      </c>
      <c r="BR494" t="b">
        <v>0</v>
      </c>
      <c r="BT494" t="b">
        <v>0</v>
      </c>
      <c r="BW494" t="s">
        <v>166</v>
      </c>
      <c r="BX494" t="b">
        <v>0</v>
      </c>
      <c r="BY494" s="2">
        <v>44376.857569444444</v>
      </c>
      <c r="CB494" t="b">
        <v>0</v>
      </c>
      <c r="CC494" t="b">
        <v>0</v>
      </c>
      <c r="CF494">
        <v>65000</v>
      </c>
      <c r="CJ494">
        <v>0</v>
      </c>
      <c r="CK494">
        <f>YEAR(tbl_Opportunity[[#This Row],[Close Date]])</f>
        <v>2017</v>
      </c>
    </row>
    <row r="495" spans="1:89">
      <c r="A495" t="s">
        <v>1140</v>
      </c>
      <c r="B495" t="b">
        <v>0</v>
      </c>
      <c r="D495" t="b">
        <v>0</v>
      </c>
      <c r="H495" s="1">
        <v>43098</v>
      </c>
      <c r="I495" t="b">
        <v>1</v>
      </c>
      <c r="J495" t="s">
        <v>193</v>
      </c>
      <c r="L495" t="s">
        <v>1499</v>
      </c>
      <c r="O495" t="s">
        <v>194</v>
      </c>
      <c r="P495" t="b">
        <v>0</v>
      </c>
      <c r="Q495" s="2">
        <v>42557.687858796293</v>
      </c>
      <c r="R495" s="1"/>
      <c r="S495" t="b">
        <v>0</v>
      </c>
      <c r="U495" s="1"/>
      <c r="V495" t="b">
        <v>0</v>
      </c>
      <c r="W495" s="1">
        <v>42826</v>
      </c>
      <c r="X495">
        <v>4</v>
      </c>
      <c r="Y495">
        <v>2017</v>
      </c>
      <c r="Z495" t="s">
        <v>90</v>
      </c>
      <c r="AA495" t="s">
        <v>90</v>
      </c>
      <c r="AB495" t="b">
        <v>0</v>
      </c>
      <c r="AC495" t="b">
        <v>0</v>
      </c>
      <c r="AE495" t="b">
        <v>1</v>
      </c>
      <c r="AF495" t="b">
        <v>0</v>
      </c>
      <c r="AG495" t="b">
        <v>0</v>
      </c>
      <c r="AH495" t="s">
        <v>91</v>
      </c>
      <c r="AI495" t="b">
        <v>0</v>
      </c>
      <c r="AJ495" t="s">
        <v>211</v>
      </c>
      <c r="AK495" t="b">
        <v>0</v>
      </c>
      <c r="AL495" s="1">
        <v>43578</v>
      </c>
      <c r="AM495" t="s">
        <v>162</v>
      </c>
      <c r="AN495" s="2">
        <v>44296.959062499998</v>
      </c>
      <c r="AP495" s="2">
        <v>43627.805798611109</v>
      </c>
      <c r="AQ495" s="1"/>
      <c r="AS495" t="b">
        <v>0</v>
      </c>
      <c r="AU495" t="s">
        <v>212</v>
      </c>
      <c r="AV495" t="s">
        <v>176</v>
      </c>
      <c r="BB495" t="s">
        <v>1500</v>
      </c>
      <c r="BD495" t="b">
        <v>0</v>
      </c>
      <c r="BH495" t="s">
        <v>199</v>
      </c>
      <c r="BI495" t="s">
        <v>200</v>
      </c>
      <c r="BJ495" t="s">
        <v>216</v>
      </c>
      <c r="BL495" t="s">
        <v>1499</v>
      </c>
      <c r="BM495" t="s">
        <v>202</v>
      </c>
      <c r="BN495" t="s">
        <v>203</v>
      </c>
      <c r="BQ495" t="s">
        <v>204</v>
      </c>
      <c r="BR495" t="b">
        <v>0</v>
      </c>
      <c r="BT495" t="b">
        <v>0</v>
      </c>
      <c r="BW495" t="s">
        <v>97</v>
      </c>
      <c r="BX495" t="b">
        <v>0</v>
      </c>
      <c r="BY495" s="2">
        <v>44376.857569444444</v>
      </c>
      <c r="CB495" t="b">
        <v>0</v>
      </c>
      <c r="CC495" t="b">
        <v>0</v>
      </c>
      <c r="CF495">
        <v>54805</v>
      </c>
      <c r="CH495">
        <v>0</v>
      </c>
      <c r="CI495">
        <v>0</v>
      </c>
      <c r="CJ495">
        <v>0</v>
      </c>
      <c r="CK495">
        <f>YEAR(tbl_Opportunity[[#This Row],[Close Date]])</f>
        <v>2017</v>
      </c>
    </row>
    <row r="496" spans="1:89">
      <c r="A496" t="s">
        <v>1140</v>
      </c>
      <c r="B496" t="b">
        <v>0</v>
      </c>
      <c r="D496" t="b">
        <v>0</v>
      </c>
      <c r="H496" s="1">
        <v>43462</v>
      </c>
      <c r="I496" t="b">
        <v>1</v>
      </c>
      <c r="J496" t="s">
        <v>193</v>
      </c>
      <c r="L496" t="s">
        <v>1501</v>
      </c>
      <c r="O496" t="s">
        <v>194</v>
      </c>
      <c r="P496" t="b">
        <v>0</v>
      </c>
      <c r="Q496" s="2">
        <v>42557.77716435185</v>
      </c>
      <c r="R496" s="1"/>
      <c r="S496" t="b">
        <v>0</v>
      </c>
      <c r="U496" s="1"/>
      <c r="V496" t="b">
        <v>0</v>
      </c>
      <c r="W496" s="1">
        <v>43191</v>
      </c>
      <c r="X496">
        <v>4</v>
      </c>
      <c r="Y496">
        <v>2018</v>
      </c>
      <c r="Z496" t="s">
        <v>90</v>
      </c>
      <c r="AA496" t="s">
        <v>90</v>
      </c>
      <c r="AB496" t="b">
        <v>0</v>
      </c>
      <c r="AC496" t="b">
        <v>0</v>
      </c>
      <c r="AE496" t="b">
        <v>1</v>
      </c>
      <c r="AF496" t="b">
        <v>0</v>
      </c>
      <c r="AG496" t="b">
        <v>0</v>
      </c>
      <c r="AH496" t="s">
        <v>121</v>
      </c>
      <c r="AI496" t="b">
        <v>0</v>
      </c>
      <c r="AJ496" t="s">
        <v>211</v>
      </c>
      <c r="AK496" t="b">
        <v>0</v>
      </c>
      <c r="AL496" s="1">
        <v>43578</v>
      </c>
      <c r="AM496" t="s">
        <v>162</v>
      </c>
      <c r="AN496" s="2">
        <v>44296.959062499998</v>
      </c>
      <c r="AP496" s="2">
        <v>43627.820219907408</v>
      </c>
      <c r="AQ496" s="1"/>
      <c r="AS496" t="b">
        <v>0</v>
      </c>
      <c r="AU496" t="s">
        <v>247</v>
      </c>
      <c r="AV496" t="s">
        <v>248</v>
      </c>
      <c r="BB496" t="s">
        <v>1502</v>
      </c>
      <c r="BD496" t="b">
        <v>0</v>
      </c>
      <c r="BH496" t="s">
        <v>199</v>
      </c>
      <c r="BI496" t="s">
        <v>200</v>
      </c>
      <c r="BJ496" t="s">
        <v>250</v>
      </c>
      <c r="BL496" t="s">
        <v>1501</v>
      </c>
      <c r="BM496" t="s">
        <v>202</v>
      </c>
      <c r="BN496" t="s">
        <v>203</v>
      </c>
      <c r="BQ496" t="s">
        <v>204</v>
      </c>
      <c r="BR496" t="b">
        <v>0</v>
      </c>
      <c r="BT496" t="b">
        <v>0</v>
      </c>
      <c r="BW496" t="s">
        <v>97</v>
      </c>
      <c r="BX496" t="b">
        <v>0</v>
      </c>
      <c r="BY496" s="2">
        <v>44376.857569444444</v>
      </c>
      <c r="CB496" t="b">
        <v>0</v>
      </c>
      <c r="CC496" t="b">
        <v>0</v>
      </c>
      <c r="CF496">
        <v>54805</v>
      </c>
      <c r="CH496">
        <v>0</v>
      </c>
      <c r="CI496">
        <v>0</v>
      </c>
      <c r="CJ496">
        <v>0</v>
      </c>
      <c r="CK496">
        <f>YEAR(tbl_Opportunity[[#This Row],[Close Date]])</f>
        <v>2018</v>
      </c>
    </row>
    <row r="497" spans="1:89">
      <c r="A497" t="s">
        <v>1503</v>
      </c>
      <c r="B497" t="b">
        <v>0</v>
      </c>
      <c r="D497" t="b">
        <v>0</v>
      </c>
      <c r="H497" s="1">
        <v>43131</v>
      </c>
      <c r="I497" t="b">
        <v>1</v>
      </c>
      <c r="J497" t="s">
        <v>1504</v>
      </c>
      <c r="L497" t="s">
        <v>1505</v>
      </c>
      <c r="O497" t="s">
        <v>142</v>
      </c>
      <c r="P497" t="b">
        <v>0</v>
      </c>
      <c r="Q497" s="2">
        <v>42557.874537037038</v>
      </c>
      <c r="R497" s="1"/>
      <c r="S497" t="b">
        <v>0</v>
      </c>
      <c r="U497" s="1"/>
      <c r="V497" t="b">
        <v>0</v>
      </c>
      <c r="W497" s="1">
        <v>43101</v>
      </c>
      <c r="X497">
        <v>1</v>
      </c>
      <c r="Y497">
        <v>2018</v>
      </c>
      <c r="Z497" t="s">
        <v>90</v>
      </c>
      <c r="AA497" t="s">
        <v>90</v>
      </c>
      <c r="AB497" t="b">
        <v>0</v>
      </c>
      <c r="AC497" t="b">
        <v>0</v>
      </c>
      <c r="AE497" t="b">
        <v>1</v>
      </c>
      <c r="AF497" t="b">
        <v>0</v>
      </c>
      <c r="AG497" t="b">
        <v>0</v>
      </c>
      <c r="AH497" t="s">
        <v>219</v>
      </c>
      <c r="AI497" t="b">
        <v>0</v>
      </c>
      <c r="AK497" t="b">
        <v>0</v>
      </c>
      <c r="AL497" s="1"/>
      <c r="AM497" t="s">
        <v>162</v>
      </c>
      <c r="AN497" s="2">
        <v>44297.837673611109</v>
      </c>
      <c r="AP497" s="2">
        <v>43836.762962962966</v>
      </c>
      <c r="AQ497" s="1"/>
      <c r="AS497" t="b">
        <v>0</v>
      </c>
      <c r="AV497" t="s">
        <v>213</v>
      </c>
      <c r="BB497" t="s">
        <v>1506</v>
      </c>
      <c r="BD497" t="b">
        <v>0</v>
      </c>
      <c r="BH497" t="s">
        <v>142</v>
      </c>
      <c r="BI497" t="s">
        <v>150</v>
      </c>
      <c r="BK497" t="s">
        <v>95</v>
      </c>
      <c r="BQ497" t="s">
        <v>96</v>
      </c>
      <c r="BR497" t="b">
        <v>0</v>
      </c>
      <c r="BT497" t="b">
        <v>0</v>
      </c>
      <c r="BW497" t="s">
        <v>97</v>
      </c>
      <c r="BX497" t="b">
        <v>0</v>
      </c>
      <c r="BY497" s="2">
        <v>44376.857569444444</v>
      </c>
      <c r="CB497" t="b">
        <v>0</v>
      </c>
      <c r="CC497" t="b">
        <v>0</v>
      </c>
      <c r="CF497">
        <v>71500</v>
      </c>
      <c r="CH497">
        <v>0</v>
      </c>
      <c r="CI497">
        <v>0</v>
      </c>
      <c r="CJ497">
        <v>0</v>
      </c>
      <c r="CK497">
        <f>YEAR(tbl_Opportunity[[#This Row],[Close Date]])</f>
        <v>2018</v>
      </c>
    </row>
    <row r="498" spans="1:89">
      <c r="A498" t="s">
        <v>493</v>
      </c>
      <c r="B498" t="b">
        <v>0</v>
      </c>
      <c r="D498" t="b">
        <v>0</v>
      </c>
      <c r="E498" t="s">
        <v>246</v>
      </c>
      <c r="H498" s="1">
        <v>43382</v>
      </c>
      <c r="I498" t="b">
        <v>1</v>
      </c>
      <c r="L498" t="s">
        <v>1507</v>
      </c>
      <c r="O498" t="s">
        <v>194</v>
      </c>
      <c r="P498" t="b">
        <v>0</v>
      </c>
      <c r="Q498" s="2">
        <v>42558.000775462962</v>
      </c>
      <c r="R498" s="1"/>
      <c r="S498" t="b">
        <v>0</v>
      </c>
      <c r="U498" s="1"/>
      <c r="V498" t="b">
        <v>0</v>
      </c>
      <c r="W498" s="1">
        <v>43191</v>
      </c>
      <c r="X498">
        <v>4</v>
      </c>
      <c r="Y498">
        <v>2018</v>
      </c>
      <c r="Z498" t="s">
        <v>8</v>
      </c>
      <c r="AA498" t="s">
        <v>8</v>
      </c>
      <c r="AB498" t="b">
        <v>0</v>
      </c>
      <c r="AC498" t="b">
        <v>0</v>
      </c>
      <c r="AE498" t="b">
        <v>1</v>
      </c>
      <c r="AF498" t="b">
        <v>0</v>
      </c>
      <c r="AG498" t="b">
        <v>0</v>
      </c>
      <c r="AH498" t="s">
        <v>219</v>
      </c>
      <c r="AI498" t="b">
        <v>0</v>
      </c>
      <c r="AJ498" t="s">
        <v>211</v>
      </c>
      <c r="AK498" t="b">
        <v>0</v>
      </c>
      <c r="AL498" s="1">
        <v>43273</v>
      </c>
      <c r="AM498" t="s">
        <v>162</v>
      </c>
      <c r="AN498" s="2">
        <v>44296.95826388889</v>
      </c>
      <c r="AP498" s="2">
        <v>43383.055358796293</v>
      </c>
      <c r="AQ498" s="1"/>
      <c r="AS498" t="b">
        <v>0</v>
      </c>
      <c r="AU498" t="s">
        <v>216</v>
      </c>
      <c r="AV498" t="s">
        <v>248</v>
      </c>
      <c r="BB498" t="s">
        <v>1508</v>
      </c>
      <c r="BD498" t="b">
        <v>0</v>
      </c>
      <c r="BH498" t="s">
        <v>215</v>
      </c>
      <c r="BI498" t="s">
        <v>200</v>
      </c>
      <c r="BJ498" t="s">
        <v>216</v>
      </c>
      <c r="BL498" t="s">
        <v>1509</v>
      </c>
      <c r="BM498" t="s">
        <v>202</v>
      </c>
      <c r="BN498" t="s">
        <v>203</v>
      </c>
      <c r="BQ498" t="s">
        <v>204</v>
      </c>
      <c r="BR498" t="b">
        <v>0</v>
      </c>
      <c r="BT498" t="b">
        <v>0</v>
      </c>
      <c r="BW498" t="s">
        <v>103</v>
      </c>
      <c r="BX498" t="b">
        <v>0</v>
      </c>
      <c r="BY498" s="2">
        <v>44376.857569444444</v>
      </c>
      <c r="BZ498" t="s">
        <v>217</v>
      </c>
      <c r="CB498" t="b">
        <v>0</v>
      </c>
      <c r="CC498" t="b">
        <v>1</v>
      </c>
      <c r="CF498">
        <v>71950</v>
      </c>
      <c r="CH498">
        <v>71950</v>
      </c>
      <c r="CI498">
        <v>100</v>
      </c>
      <c r="CJ498">
        <v>0</v>
      </c>
      <c r="CK498">
        <f>YEAR(tbl_Opportunity[[#This Row],[Close Date]])</f>
        <v>2018</v>
      </c>
    </row>
    <row r="499" spans="1:89">
      <c r="A499" t="s">
        <v>182</v>
      </c>
      <c r="B499" t="b">
        <v>0</v>
      </c>
      <c r="D499" t="b">
        <v>0</v>
      </c>
      <c r="H499" s="1">
        <v>42735</v>
      </c>
      <c r="I499" t="b">
        <v>1</v>
      </c>
      <c r="L499" t="s">
        <v>1510</v>
      </c>
      <c r="O499" t="s">
        <v>142</v>
      </c>
      <c r="P499" t="b">
        <v>0</v>
      </c>
      <c r="Q499" s="2">
        <v>42558.739027777781</v>
      </c>
      <c r="R499" s="1"/>
      <c r="S499" t="b">
        <v>0</v>
      </c>
      <c r="U499" s="1"/>
      <c r="V499" t="b">
        <v>0</v>
      </c>
      <c r="W499" s="1">
        <v>42461</v>
      </c>
      <c r="X499">
        <v>4</v>
      </c>
      <c r="Y499">
        <v>2016</v>
      </c>
      <c r="Z499" t="s">
        <v>8</v>
      </c>
      <c r="AA499" t="s">
        <v>8</v>
      </c>
      <c r="AB499" t="b">
        <v>0</v>
      </c>
      <c r="AC499" t="b">
        <v>0</v>
      </c>
      <c r="AE499" t="b">
        <v>1</v>
      </c>
      <c r="AF499" t="b">
        <v>0</v>
      </c>
      <c r="AG499" t="b">
        <v>0</v>
      </c>
      <c r="AH499" t="s">
        <v>219</v>
      </c>
      <c r="AI499" t="b">
        <v>0</v>
      </c>
      <c r="AK499" t="b">
        <v>0</v>
      </c>
      <c r="AL499" s="1">
        <v>43783</v>
      </c>
      <c r="AM499" t="s">
        <v>162</v>
      </c>
      <c r="AN499" s="2">
        <v>44297.837673611109</v>
      </c>
      <c r="AP499" s="2">
        <v>43836.762685185182</v>
      </c>
      <c r="AQ499" s="1"/>
      <c r="AS499" t="b">
        <v>0</v>
      </c>
      <c r="AV499" t="s">
        <v>213</v>
      </c>
      <c r="BB499" t="s">
        <v>1511</v>
      </c>
      <c r="BD499" t="b">
        <v>1</v>
      </c>
      <c r="BH499" t="s">
        <v>142</v>
      </c>
      <c r="BI499" t="s">
        <v>150</v>
      </c>
      <c r="BJ499" t="s">
        <v>95</v>
      </c>
      <c r="BK499" t="s">
        <v>95</v>
      </c>
      <c r="BQ499" t="s">
        <v>96</v>
      </c>
      <c r="BR499" t="b">
        <v>0</v>
      </c>
      <c r="BT499" t="b">
        <v>0</v>
      </c>
      <c r="BW499" t="s">
        <v>103</v>
      </c>
      <c r="BX499" t="b">
        <v>0</v>
      </c>
      <c r="BY499" s="2">
        <v>44376.857569444444</v>
      </c>
      <c r="CB499" t="b">
        <v>0</v>
      </c>
      <c r="CC499" t="b">
        <v>1</v>
      </c>
      <c r="CF499">
        <v>71500</v>
      </c>
      <c r="CH499">
        <v>71500</v>
      </c>
      <c r="CI499">
        <v>100</v>
      </c>
      <c r="CJ499">
        <v>0</v>
      </c>
      <c r="CK499">
        <f>YEAR(tbl_Opportunity[[#This Row],[Close Date]])</f>
        <v>2016</v>
      </c>
    </row>
    <row r="500" spans="1:89">
      <c r="A500" t="s">
        <v>1512</v>
      </c>
      <c r="B500" t="b">
        <v>0</v>
      </c>
      <c r="D500" t="b">
        <v>0</v>
      </c>
      <c r="H500" s="1">
        <v>43371</v>
      </c>
      <c r="I500" t="b">
        <v>1</v>
      </c>
      <c r="J500" t="s">
        <v>193</v>
      </c>
      <c r="L500" t="s">
        <v>1513</v>
      </c>
      <c r="O500" t="s">
        <v>194</v>
      </c>
      <c r="P500" t="b">
        <v>0</v>
      </c>
      <c r="Q500" s="2">
        <v>42558.772488425922</v>
      </c>
      <c r="R500" s="1"/>
      <c r="S500" t="b">
        <v>0</v>
      </c>
      <c r="U500" s="1"/>
      <c r="V500" t="b">
        <v>0</v>
      </c>
      <c r="W500" s="1">
        <v>43160</v>
      </c>
      <c r="X500">
        <v>3</v>
      </c>
      <c r="Y500">
        <v>2018</v>
      </c>
      <c r="Z500" t="s">
        <v>90</v>
      </c>
      <c r="AA500" t="s">
        <v>90</v>
      </c>
      <c r="AB500" t="b">
        <v>0</v>
      </c>
      <c r="AC500" t="b">
        <v>0</v>
      </c>
      <c r="AE500" t="b">
        <v>1</v>
      </c>
      <c r="AF500" t="b">
        <v>0</v>
      </c>
      <c r="AG500" t="b">
        <v>0</v>
      </c>
      <c r="AH500" t="s">
        <v>219</v>
      </c>
      <c r="AI500" t="b">
        <v>0</v>
      </c>
      <c r="AJ500" t="s">
        <v>211</v>
      </c>
      <c r="AK500" t="b">
        <v>0</v>
      </c>
      <c r="AL500" s="1">
        <v>43577</v>
      </c>
      <c r="AM500" t="s">
        <v>162</v>
      </c>
      <c r="AN500" s="2">
        <v>44296.959062499998</v>
      </c>
      <c r="AP500" s="2">
        <v>43627.839826388888</v>
      </c>
      <c r="AQ500" s="1"/>
      <c r="AS500" t="b">
        <v>0</v>
      </c>
      <c r="AU500" t="s">
        <v>216</v>
      </c>
      <c r="AV500" t="s">
        <v>248</v>
      </c>
      <c r="BB500" t="s">
        <v>1514</v>
      </c>
      <c r="BD500" t="b">
        <v>0</v>
      </c>
      <c r="BH500" t="s">
        <v>199</v>
      </c>
      <c r="BI500" t="s">
        <v>200</v>
      </c>
      <c r="BJ500" t="s">
        <v>216</v>
      </c>
      <c r="BL500" t="s">
        <v>1513</v>
      </c>
      <c r="BM500" t="s">
        <v>202</v>
      </c>
      <c r="BN500" t="s">
        <v>203</v>
      </c>
      <c r="BQ500" t="s">
        <v>204</v>
      </c>
      <c r="BR500" t="b">
        <v>0</v>
      </c>
      <c r="BT500" t="b">
        <v>0</v>
      </c>
      <c r="BW500" t="s">
        <v>97</v>
      </c>
      <c r="BX500" t="b">
        <v>0</v>
      </c>
      <c r="BY500" s="2">
        <v>44376.857569444444</v>
      </c>
      <c r="CB500" t="b">
        <v>0</v>
      </c>
      <c r="CC500" t="b">
        <v>0</v>
      </c>
      <c r="CF500">
        <v>54805</v>
      </c>
      <c r="CH500">
        <v>0</v>
      </c>
      <c r="CI500">
        <v>0</v>
      </c>
      <c r="CJ500">
        <v>0</v>
      </c>
      <c r="CK500">
        <f>YEAR(tbl_Opportunity[[#This Row],[Close Date]])</f>
        <v>2018</v>
      </c>
    </row>
    <row r="501" spans="1:89">
      <c r="A501" t="s">
        <v>1515</v>
      </c>
      <c r="B501" t="b">
        <v>0</v>
      </c>
      <c r="D501" t="b">
        <v>0</v>
      </c>
      <c r="H501" s="1">
        <v>44196</v>
      </c>
      <c r="I501" t="b">
        <v>1</v>
      </c>
      <c r="J501" t="s">
        <v>140</v>
      </c>
      <c r="O501" t="s">
        <v>332</v>
      </c>
      <c r="P501" t="b">
        <v>0</v>
      </c>
      <c r="Q501" s="2">
        <v>42559.333472222221</v>
      </c>
      <c r="R501" s="1"/>
      <c r="S501" t="b">
        <v>0</v>
      </c>
      <c r="U501" s="1"/>
      <c r="V501" t="b">
        <v>0</v>
      </c>
      <c r="W501" s="1">
        <v>43922</v>
      </c>
      <c r="X501">
        <v>4</v>
      </c>
      <c r="Y501">
        <v>2020</v>
      </c>
      <c r="Z501" t="s">
        <v>90</v>
      </c>
      <c r="AA501" t="s">
        <v>90</v>
      </c>
      <c r="AB501" t="b">
        <v>0</v>
      </c>
      <c r="AC501" t="b">
        <v>0</v>
      </c>
      <c r="AE501" t="b">
        <v>1</v>
      </c>
      <c r="AF501" t="b">
        <v>0</v>
      </c>
      <c r="AG501" t="b">
        <v>0</v>
      </c>
      <c r="AH501" t="s">
        <v>219</v>
      </c>
      <c r="AI501" t="b">
        <v>0</v>
      </c>
      <c r="AK501" t="b">
        <v>0</v>
      </c>
      <c r="AL501" s="1"/>
      <c r="AM501" t="s">
        <v>162</v>
      </c>
      <c r="AN501" s="2">
        <v>44297.8278587963</v>
      </c>
      <c r="AP501" s="2">
        <v>43977.77140046296</v>
      </c>
      <c r="AQ501" s="1"/>
      <c r="AS501" t="b">
        <v>0</v>
      </c>
      <c r="AV501" t="s">
        <v>153</v>
      </c>
      <c r="BB501" t="s">
        <v>1516</v>
      </c>
      <c r="BD501" t="b">
        <v>0</v>
      </c>
      <c r="BH501" t="s">
        <v>332</v>
      </c>
      <c r="BI501" t="s">
        <v>150</v>
      </c>
      <c r="BQ501" t="s">
        <v>96</v>
      </c>
      <c r="BR501" t="b">
        <v>0</v>
      </c>
      <c r="BT501" t="b">
        <v>0</v>
      </c>
      <c r="BW501" t="s">
        <v>97</v>
      </c>
      <c r="BX501" t="b">
        <v>0</v>
      </c>
      <c r="BY501" s="2">
        <v>44376.857569444444</v>
      </c>
      <c r="CB501" t="b">
        <v>0</v>
      </c>
      <c r="CC501" t="b">
        <v>0</v>
      </c>
      <c r="CF501">
        <v>71500</v>
      </c>
      <c r="CH501">
        <v>0</v>
      </c>
      <c r="CI501">
        <v>0</v>
      </c>
      <c r="CJ501">
        <v>0</v>
      </c>
      <c r="CK501">
        <f>YEAR(tbl_Opportunity[[#This Row],[Close Date]])</f>
        <v>2020</v>
      </c>
    </row>
    <row r="502" spans="1:89">
      <c r="A502" t="s">
        <v>1517</v>
      </c>
      <c r="B502" t="b">
        <v>0</v>
      </c>
      <c r="D502" t="b">
        <v>0</v>
      </c>
      <c r="H502" s="1">
        <v>43462</v>
      </c>
      <c r="I502" t="b">
        <v>1</v>
      </c>
      <c r="J502" t="s">
        <v>193</v>
      </c>
      <c r="L502" t="s">
        <v>1518</v>
      </c>
      <c r="O502" t="s">
        <v>194</v>
      </c>
      <c r="P502" t="b">
        <v>0</v>
      </c>
      <c r="Q502" s="2">
        <v>42559.574131944442</v>
      </c>
      <c r="R502" s="1"/>
      <c r="S502" t="b">
        <v>0</v>
      </c>
      <c r="U502" s="1"/>
      <c r="V502" t="b">
        <v>0</v>
      </c>
      <c r="W502" s="1">
        <v>43191</v>
      </c>
      <c r="X502">
        <v>4</v>
      </c>
      <c r="Y502">
        <v>2018</v>
      </c>
      <c r="Z502" t="s">
        <v>90</v>
      </c>
      <c r="AA502" t="s">
        <v>90</v>
      </c>
      <c r="AB502" t="b">
        <v>0</v>
      </c>
      <c r="AC502" t="b">
        <v>0</v>
      </c>
      <c r="AE502" t="b">
        <v>1</v>
      </c>
      <c r="AF502" t="b">
        <v>0</v>
      </c>
      <c r="AG502" t="b">
        <v>0</v>
      </c>
      <c r="AH502" t="s">
        <v>219</v>
      </c>
      <c r="AI502" t="b">
        <v>0</v>
      </c>
      <c r="AK502" t="b">
        <v>0</v>
      </c>
      <c r="AL502" s="1">
        <v>43578</v>
      </c>
      <c r="AM502" t="s">
        <v>162</v>
      </c>
      <c r="AN502" s="2">
        <v>44296.959062499998</v>
      </c>
      <c r="AP502" s="2">
        <v>43627.819247685184</v>
      </c>
      <c r="AQ502" s="1"/>
      <c r="AS502" t="b">
        <v>0</v>
      </c>
      <c r="AU502" t="s">
        <v>216</v>
      </c>
      <c r="AV502" t="s">
        <v>248</v>
      </c>
      <c r="BB502" t="s">
        <v>1519</v>
      </c>
      <c r="BD502" t="b">
        <v>0</v>
      </c>
      <c r="BH502" t="s">
        <v>199</v>
      </c>
      <c r="BI502" t="s">
        <v>200</v>
      </c>
      <c r="BJ502" t="s">
        <v>216</v>
      </c>
      <c r="BL502" t="s">
        <v>1518</v>
      </c>
      <c r="BM502" t="s">
        <v>202</v>
      </c>
      <c r="BN502" t="s">
        <v>203</v>
      </c>
      <c r="BQ502" t="s">
        <v>204</v>
      </c>
      <c r="BR502" t="b">
        <v>0</v>
      </c>
      <c r="BT502" t="b">
        <v>0</v>
      </c>
      <c r="BW502" t="s">
        <v>97</v>
      </c>
      <c r="BX502" t="b">
        <v>0</v>
      </c>
      <c r="BY502" s="2">
        <v>44376.857569444444</v>
      </c>
      <c r="CB502" t="b">
        <v>0</v>
      </c>
      <c r="CC502" t="b">
        <v>0</v>
      </c>
      <c r="CF502">
        <v>54805</v>
      </c>
      <c r="CH502">
        <v>0</v>
      </c>
      <c r="CI502">
        <v>0</v>
      </c>
      <c r="CJ502">
        <v>0</v>
      </c>
      <c r="CK502">
        <f>YEAR(tbl_Opportunity[[#This Row],[Close Date]])</f>
        <v>2018</v>
      </c>
    </row>
    <row r="503" spans="1:89">
      <c r="A503" t="s">
        <v>1520</v>
      </c>
      <c r="B503" t="b">
        <v>0</v>
      </c>
      <c r="D503" t="b">
        <v>0</v>
      </c>
      <c r="E503" t="s">
        <v>1521</v>
      </c>
      <c r="H503" s="1">
        <v>43175</v>
      </c>
      <c r="I503" t="b">
        <v>1</v>
      </c>
      <c r="J503" t="s">
        <v>235</v>
      </c>
      <c r="L503" t="s">
        <v>1522</v>
      </c>
      <c r="O503" t="s">
        <v>194</v>
      </c>
      <c r="P503" t="b">
        <v>1</v>
      </c>
      <c r="Q503" s="2">
        <v>42559.91300925926</v>
      </c>
      <c r="R503" s="1"/>
      <c r="S503" t="b">
        <v>0</v>
      </c>
      <c r="U503" s="1"/>
      <c r="V503" t="b">
        <v>0</v>
      </c>
      <c r="W503" s="1">
        <v>43101</v>
      </c>
      <c r="X503">
        <v>1</v>
      </c>
      <c r="Y503">
        <v>2018</v>
      </c>
      <c r="Z503" t="s">
        <v>90</v>
      </c>
      <c r="AA503" t="s">
        <v>90</v>
      </c>
      <c r="AB503" t="b">
        <v>0</v>
      </c>
      <c r="AC503" t="b">
        <v>0</v>
      </c>
      <c r="AE503" t="b">
        <v>0</v>
      </c>
      <c r="AF503" t="b">
        <v>0</v>
      </c>
      <c r="AG503" t="b">
        <v>0</v>
      </c>
      <c r="AH503" t="s">
        <v>219</v>
      </c>
      <c r="AI503" t="b">
        <v>0</v>
      </c>
      <c r="AK503" t="b">
        <v>0</v>
      </c>
      <c r="AL503" s="1"/>
      <c r="AM503" t="s">
        <v>162</v>
      </c>
      <c r="AN503" s="2">
        <v>44296.959062499998</v>
      </c>
      <c r="AP503" s="2">
        <v>43175.737442129626</v>
      </c>
      <c r="AQ503" s="1"/>
      <c r="AS503" t="b">
        <v>0</v>
      </c>
      <c r="AV503" t="s">
        <v>176</v>
      </c>
      <c r="BB503" t="s">
        <v>1523</v>
      </c>
      <c r="BD503" t="b">
        <v>0</v>
      </c>
      <c r="BH503" t="s">
        <v>260</v>
      </c>
      <c r="BJ503" t="s">
        <v>250</v>
      </c>
      <c r="BL503" t="s">
        <v>1522</v>
      </c>
      <c r="BM503" t="s">
        <v>202</v>
      </c>
      <c r="BN503" t="s">
        <v>203</v>
      </c>
      <c r="BQ503" t="s">
        <v>204</v>
      </c>
      <c r="BR503" t="b">
        <v>0</v>
      </c>
      <c r="BT503" t="b">
        <v>0</v>
      </c>
      <c r="BW503" t="s">
        <v>97</v>
      </c>
      <c r="BX503" t="b">
        <v>0</v>
      </c>
      <c r="BY503" s="2">
        <v>44376.857569444444</v>
      </c>
      <c r="CB503" t="b">
        <v>0</v>
      </c>
      <c r="CC503" t="b">
        <v>0</v>
      </c>
      <c r="CI503">
        <v>0</v>
      </c>
      <c r="CJ503">
        <v>0</v>
      </c>
      <c r="CK503">
        <f>YEAR(tbl_Opportunity[[#This Row],[Close Date]])</f>
        <v>2018</v>
      </c>
    </row>
    <row r="504" spans="1:89">
      <c r="A504" t="s">
        <v>274</v>
      </c>
      <c r="B504" t="b">
        <v>0</v>
      </c>
      <c r="D504" t="b">
        <v>0</v>
      </c>
      <c r="H504" s="1">
        <v>43136</v>
      </c>
      <c r="I504" t="b">
        <v>1</v>
      </c>
      <c r="J504" t="s">
        <v>105</v>
      </c>
      <c r="L504" t="s">
        <v>1524</v>
      </c>
      <c r="O504" t="s">
        <v>194</v>
      </c>
      <c r="P504" t="b">
        <v>0</v>
      </c>
      <c r="Q504" s="2">
        <v>42559.938958333332</v>
      </c>
      <c r="R504" s="1"/>
      <c r="S504" t="b">
        <v>0</v>
      </c>
      <c r="U504" s="1"/>
      <c r="V504" t="b">
        <v>0</v>
      </c>
      <c r="W504" s="1">
        <v>43101</v>
      </c>
      <c r="X504">
        <v>1</v>
      </c>
      <c r="Y504">
        <v>2018</v>
      </c>
      <c r="Z504" t="s">
        <v>90</v>
      </c>
      <c r="AA504" t="s">
        <v>90</v>
      </c>
      <c r="AB504" t="b">
        <v>0</v>
      </c>
      <c r="AC504" t="b">
        <v>0</v>
      </c>
      <c r="AE504" t="b">
        <v>1</v>
      </c>
      <c r="AF504" t="b">
        <v>0</v>
      </c>
      <c r="AG504" t="b">
        <v>0</v>
      </c>
      <c r="AH504" t="s">
        <v>219</v>
      </c>
      <c r="AI504" t="b">
        <v>0</v>
      </c>
      <c r="AK504" t="b">
        <v>0</v>
      </c>
      <c r="AL504" s="1"/>
      <c r="AM504" t="s">
        <v>162</v>
      </c>
      <c r="AN504" s="2">
        <v>44297.853321759256</v>
      </c>
      <c r="AP504" s="2">
        <v>43174.752766203703</v>
      </c>
      <c r="AQ504" s="1"/>
      <c r="AS504" t="b">
        <v>0</v>
      </c>
      <c r="AU504" t="s">
        <v>216</v>
      </c>
      <c r="AV504" t="s">
        <v>248</v>
      </c>
      <c r="BB504" t="s">
        <v>1525</v>
      </c>
      <c r="BD504" t="b">
        <v>0</v>
      </c>
      <c r="BH504" t="s">
        <v>260</v>
      </c>
      <c r="BI504" t="s">
        <v>200</v>
      </c>
      <c r="BJ504" t="s">
        <v>216</v>
      </c>
      <c r="BN504" t="s">
        <v>203</v>
      </c>
      <c r="BQ504" t="s">
        <v>204</v>
      </c>
      <c r="BR504" t="b">
        <v>0</v>
      </c>
      <c r="BT504" t="b">
        <v>0</v>
      </c>
      <c r="BW504" t="s">
        <v>97</v>
      </c>
      <c r="BX504" t="b">
        <v>0</v>
      </c>
      <c r="BY504" s="2">
        <v>44376.857569444444</v>
      </c>
      <c r="CB504" t="b">
        <v>0</v>
      </c>
      <c r="CC504" t="b">
        <v>0</v>
      </c>
      <c r="CF504">
        <v>54805</v>
      </c>
      <c r="CH504">
        <v>0</v>
      </c>
      <c r="CI504">
        <v>0</v>
      </c>
      <c r="CJ504">
        <v>0</v>
      </c>
      <c r="CK504">
        <f>YEAR(tbl_Opportunity[[#This Row],[Close Date]])</f>
        <v>2018</v>
      </c>
    </row>
    <row r="505" spans="1:89">
      <c r="A505" t="s">
        <v>274</v>
      </c>
      <c r="B505" t="b">
        <v>0</v>
      </c>
      <c r="D505" t="b">
        <v>0</v>
      </c>
      <c r="H505" s="1">
        <v>43188</v>
      </c>
      <c r="I505" t="b">
        <v>1</v>
      </c>
      <c r="J505" t="s">
        <v>235</v>
      </c>
      <c r="L505" t="s">
        <v>1526</v>
      </c>
      <c r="O505" t="s">
        <v>194</v>
      </c>
      <c r="P505" t="b">
        <v>0</v>
      </c>
      <c r="Q505" s="2">
        <v>42559.940763888888</v>
      </c>
      <c r="R505" s="1"/>
      <c r="S505" t="b">
        <v>0</v>
      </c>
      <c r="U505" s="1"/>
      <c r="V505" t="b">
        <v>0</v>
      </c>
      <c r="W505" s="1">
        <v>43101</v>
      </c>
      <c r="X505">
        <v>1</v>
      </c>
      <c r="Y505">
        <v>2018</v>
      </c>
      <c r="Z505" t="s">
        <v>90</v>
      </c>
      <c r="AA505" t="s">
        <v>90</v>
      </c>
      <c r="AB505" t="b">
        <v>0</v>
      </c>
      <c r="AC505" t="b">
        <v>0</v>
      </c>
      <c r="AE505" t="b">
        <v>1</v>
      </c>
      <c r="AF505" t="b">
        <v>0</v>
      </c>
      <c r="AG505" t="b">
        <v>0</v>
      </c>
      <c r="AH505" t="s">
        <v>219</v>
      </c>
      <c r="AI505" t="b">
        <v>0</v>
      </c>
      <c r="AK505" t="b">
        <v>0</v>
      </c>
      <c r="AL505" s="1"/>
      <c r="AM505" t="s">
        <v>162</v>
      </c>
      <c r="AN505" s="2">
        <v>44296.959062499998</v>
      </c>
      <c r="AP505" s="2">
        <v>43188.723981481482</v>
      </c>
      <c r="AQ505" s="1"/>
      <c r="AS505" t="b">
        <v>0</v>
      </c>
      <c r="AV505" t="s">
        <v>538</v>
      </c>
      <c r="BB505" t="s">
        <v>1527</v>
      </c>
      <c r="BD505" t="b">
        <v>0</v>
      </c>
      <c r="BH505" t="s">
        <v>260</v>
      </c>
      <c r="BI505" t="s">
        <v>200</v>
      </c>
      <c r="BJ505" t="s">
        <v>216</v>
      </c>
      <c r="BN505" t="s">
        <v>203</v>
      </c>
      <c r="BQ505" t="s">
        <v>204</v>
      </c>
      <c r="BR505" t="b">
        <v>0</v>
      </c>
      <c r="BT505" t="b">
        <v>0</v>
      </c>
      <c r="BW505" t="s">
        <v>97</v>
      </c>
      <c r="BX505" t="b">
        <v>0</v>
      </c>
      <c r="BY505" s="2">
        <v>44376.857569444444</v>
      </c>
      <c r="CB505" t="b">
        <v>0</v>
      </c>
      <c r="CC505" t="b">
        <v>0</v>
      </c>
      <c r="CF505">
        <v>54805</v>
      </c>
      <c r="CH505">
        <v>0</v>
      </c>
      <c r="CI505">
        <v>0</v>
      </c>
      <c r="CJ505">
        <v>0</v>
      </c>
      <c r="CK505">
        <f>YEAR(tbl_Opportunity[[#This Row],[Close Date]])</f>
        <v>2018</v>
      </c>
    </row>
    <row r="506" spans="1:89">
      <c r="A506" t="s">
        <v>1528</v>
      </c>
      <c r="B506" t="b">
        <v>0</v>
      </c>
      <c r="D506" t="b">
        <v>0</v>
      </c>
      <c r="H506" s="1">
        <v>43099</v>
      </c>
      <c r="I506" t="b">
        <v>0</v>
      </c>
      <c r="L506" t="s">
        <v>1529</v>
      </c>
      <c r="O506" t="s">
        <v>99</v>
      </c>
      <c r="P506" t="b">
        <v>1</v>
      </c>
      <c r="Q506" s="2">
        <v>42563.585613425923</v>
      </c>
      <c r="R506" s="1"/>
      <c r="S506" t="b">
        <v>0</v>
      </c>
      <c r="U506" s="1"/>
      <c r="V506" t="b">
        <v>0</v>
      </c>
      <c r="W506" s="1">
        <v>42826</v>
      </c>
      <c r="X506">
        <v>4</v>
      </c>
      <c r="Y506">
        <v>2017</v>
      </c>
      <c r="Z506" t="s">
        <v>161</v>
      </c>
      <c r="AA506" t="s">
        <v>161</v>
      </c>
      <c r="AB506" t="b">
        <v>0</v>
      </c>
      <c r="AC506" t="b">
        <v>0</v>
      </c>
      <c r="AE506" t="b">
        <v>0</v>
      </c>
      <c r="AF506" t="b">
        <v>0</v>
      </c>
      <c r="AG506" t="b">
        <v>0</v>
      </c>
      <c r="AH506" t="s">
        <v>219</v>
      </c>
      <c r="AI506" t="b">
        <v>0</v>
      </c>
      <c r="AK506" t="b">
        <v>0</v>
      </c>
      <c r="AL506" s="1"/>
      <c r="AM506" t="s">
        <v>162</v>
      </c>
      <c r="AN506" s="2">
        <v>44320.685057870367</v>
      </c>
      <c r="AP506" s="2"/>
      <c r="AQ506" s="1"/>
      <c r="AS506" t="b">
        <v>0</v>
      </c>
      <c r="AV506" t="s">
        <v>105</v>
      </c>
      <c r="BB506" t="s">
        <v>1530</v>
      </c>
      <c r="BD506" t="b">
        <v>0</v>
      </c>
      <c r="BH506" t="s">
        <v>228</v>
      </c>
      <c r="BL506" t="s">
        <v>1529</v>
      </c>
      <c r="BQ506" t="s">
        <v>165</v>
      </c>
      <c r="BR506" t="b">
        <v>0</v>
      </c>
      <c r="BT506" t="b">
        <v>0</v>
      </c>
      <c r="BW506" t="s">
        <v>166</v>
      </c>
      <c r="BX506" t="b">
        <v>0</v>
      </c>
      <c r="BY506" s="2">
        <v>44376.857569444444</v>
      </c>
      <c r="CB506" t="b">
        <v>0</v>
      </c>
      <c r="CC506" t="b">
        <v>0</v>
      </c>
      <c r="CF506">
        <v>65000</v>
      </c>
      <c r="CJ506">
        <v>0</v>
      </c>
      <c r="CK506">
        <f>YEAR(tbl_Opportunity[[#This Row],[Close Date]])</f>
        <v>2017</v>
      </c>
    </row>
    <row r="507" spans="1:89">
      <c r="A507" t="s">
        <v>1531</v>
      </c>
      <c r="B507" t="b">
        <v>0</v>
      </c>
      <c r="D507" t="b">
        <v>0</v>
      </c>
      <c r="H507" s="1">
        <v>43098</v>
      </c>
      <c r="I507" t="b">
        <v>0</v>
      </c>
      <c r="L507" t="s">
        <v>1532</v>
      </c>
      <c r="O507" t="s">
        <v>99</v>
      </c>
      <c r="P507" t="b">
        <v>1</v>
      </c>
      <c r="Q507" s="2">
        <v>42563.627881944441</v>
      </c>
      <c r="R507" s="1"/>
      <c r="S507" t="b">
        <v>0</v>
      </c>
      <c r="U507" s="1"/>
      <c r="V507" t="b">
        <v>0</v>
      </c>
      <c r="W507" s="1">
        <v>42826</v>
      </c>
      <c r="X507">
        <v>4</v>
      </c>
      <c r="Y507">
        <v>2017</v>
      </c>
      <c r="Z507" t="s">
        <v>161</v>
      </c>
      <c r="AA507" t="s">
        <v>161</v>
      </c>
      <c r="AB507" t="b">
        <v>0</v>
      </c>
      <c r="AC507" t="b">
        <v>0</v>
      </c>
      <c r="AE507" t="b">
        <v>0</v>
      </c>
      <c r="AF507" t="b">
        <v>0</v>
      </c>
      <c r="AG507" t="b">
        <v>0</v>
      </c>
      <c r="AH507" t="s">
        <v>219</v>
      </c>
      <c r="AI507" t="b">
        <v>0</v>
      </c>
      <c r="AK507" t="b">
        <v>0</v>
      </c>
      <c r="AL507" s="1"/>
      <c r="AM507" t="s">
        <v>162</v>
      </c>
      <c r="AN507" s="2">
        <v>44320.685057870367</v>
      </c>
      <c r="AP507" s="2"/>
      <c r="AQ507" s="1"/>
      <c r="AS507" t="b">
        <v>0</v>
      </c>
      <c r="AV507" t="s">
        <v>93</v>
      </c>
      <c r="BB507" t="s">
        <v>1533</v>
      </c>
      <c r="BD507" t="b">
        <v>0</v>
      </c>
      <c r="BH507" t="s">
        <v>228</v>
      </c>
      <c r="BL507" t="s">
        <v>1532</v>
      </c>
      <c r="BQ507" t="s">
        <v>165</v>
      </c>
      <c r="BR507" t="b">
        <v>0</v>
      </c>
      <c r="BT507" t="b">
        <v>0</v>
      </c>
      <c r="BW507" t="s">
        <v>166</v>
      </c>
      <c r="BX507" t="b">
        <v>0</v>
      </c>
      <c r="BY507" s="2">
        <v>44376.857569444444</v>
      </c>
      <c r="CB507" t="b">
        <v>0</v>
      </c>
      <c r="CC507" t="b">
        <v>0</v>
      </c>
      <c r="CF507">
        <v>65000</v>
      </c>
      <c r="CJ507">
        <v>0</v>
      </c>
      <c r="CK507">
        <f>YEAR(tbl_Opportunity[[#This Row],[Close Date]])</f>
        <v>2017</v>
      </c>
    </row>
    <row r="508" spans="1:89">
      <c r="A508" t="s">
        <v>1534</v>
      </c>
      <c r="B508" t="b">
        <v>0</v>
      </c>
      <c r="D508" t="b">
        <v>0</v>
      </c>
      <c r="H508" s="1">
        <v>43008</v>
      </c>
      <c r="I508" t="b">
        <v>0</v>
      </c>
      <c r="L508" t="s">
        <v>1535</v>
      </c>
      <c r="O508" t="s">
        <v>99</v>
      </c>
      <c r="P508" t="b">
        <v>1</v>
      </c>
      <c r="Q508" s="2">
        <v>42563.640150462961</v>
      </c>
      <c r="R508" s="1"/>
      <c r="S508" t="b">
        <v>0</v>
      </c>
      <c r="U508" s="1"/>
      <c r="V508" t="b">
        <v>0</v>
      </c>
      <c r="W508" s="1">
        <v>42795</v>
      </c>
      <c r="X508">
        <v>3</v>
      </c>
      <c r="Y508">
        <v>2017</v>
      </c>
      <c r="Z508" t="s">
        <v>161</v>
      </c>
      <c r="AA508" t="s">
        <v>161</v>
      </c>
      <c r="AB508" t="b">
        <v>0</v>
      </c>
      <c r="AC508" t="b">
        <v>0</v>
      </c>
      <c r="AE508" t="b">
        <v>0</v>
      </c>
      <c r="AF508" t="b">
        <v>0</v>
      </c>
      <c r="AG508" t="b">
        <v>0</v>
      </c>
      <c r="AH508" t="s">
        <v>129</v>
      </c>
      <c r="AI508" t="b">
        <v>0</v>
      </c>
      <c r="AK508" t="b">
        <v>0</v>
      </c>
      <c r="AL508" s="1"/>
      <c r="AM508" t="s">
        <v>162</v>
      </c>
      <c r="AN508" s="2">
        <v>44320.685057870367</v>
      </c>
      <c r="AP508" s="2"/>
      <c r="AQ508" s="1"/>
      <c r="AS508" t="b">
        <v>0</v>
      </c>
      <c r="AV508" t="s">
        <v>93</v>
      </c>
      <c r="BB508" t="s">
        <v>1536</v>
      </c>
      <c r="BD508" t="b">
        <v>0</v>
      </c>
      <c r="BH508" t="s">
        <v>228</v>
      </c>
      <c r="BL508" t="s">
        <v>1535</v>
      </c>
      <c r="BQ508" t="s">
        <v>165</v>
      </c>
      <c r="BR508" t="b">
        <v>0</v>
      </c>
      <c r="BT508" t="b">
        <v>0</v>
      </c>
      <c r="BW508" t="s">
        <v>166</v>
      </c>
      <c r="BX508" t="b">
        <v>0</v>
      </c>
      <c r="BY508" s="2">
        <v>44376.857569444444</v>
      </c>
      <c r="CB508" t="b">
        <v>0</v>
      </c>
      <c r="CC508" t="b">
        <v>0</v>
      </c>
      <c r="CF508">
        <v>65000</v>
      </c>
      <c r="CJ508">
        <v>0</v>
      </c>
      <c r="CK508">
        <f>YEAR(tbl_Opportunity[[#This Row],[Close Date]])</f>
        <v>2017</v>
      </c>
    </row>
    <row r="509" spans="1:89">
      <c r="A509" t="s">
        <v>1537</v>
      </c>
      <c r="B509" t="b">
        <v>0</v>
      </c>
      <c r="D509" t="b">
        <v>0</v>
      </c>
      <c r="H509" s="1">
        <v>43008</v>
      </c>
      <c r="I509" t="b">
        <v>0</v>
      </c>
      <c r="L509" t="s">
        <v>1538</v>
      </c>
      <c r="O509" t="s">
        <v>99</v>
      </c>
      <c r="P509" t="b">
        <v>1</v>
      </c>
      <c r="Q509" s="2">
        <v>42563.654409722221</v>
      </c>
      <c r="R509" s="1"/>
      <c r="S509" t="b">
        <v>0</v>
      </c>
      <c r="U509" s="1"/>
      <c r="V509" t="b">
        <v>0</v>
      </c>
      <c r="W509" s="1">
        <v>42795</v>
      </c>
      <c r="X509">
        <v>3</v>
      </c>
      <c r="Y509">
        <v>2017</v>
      </c>
      <c r="Z509" t="s">
        <v>161</v>
      </c>
      <c r="AA509" t="s">
        <v>161</v>
      </c>
      <c r="AB509" t="b">
        <v>0</v>
      </c>
      <c r="AC509" t="b">
        <v>0</v>
      </c>
      <c r="AE509" t="b">
        <v>0</v>
      </c>
      <c r="AF509" t="b">
        <v>0</v>
      </c>
      <c r="AG509" t="b">
        <v>0</v>
      </c>
      <c r="AH509" t="s">
        <v>219</v>
      </c>
      <c r="AI509" t="b">
        <v>0</v>
      </c>
      <c r="AK509" t="b">
        <v>0</v>
      </c>
      <c r="AL509" s="1"/>
      <c r="AM509" t="s">
        <v>162</v>
      </c>
      <c r="AN509" s="2">
        <v>44320.685057870367</v>
      </c>
      <c r="AP509" s="2"/>
      <c r="AQ509" s="1"/>
      <c r="AS509" t="b">
        <v>0</v>
      </c>
      <c r="AV509" t="s">
        <v>93</v>
      </c>
      <c r="BB509" t="s">
        <v>1539</v>
      </c>
      <c r="BD509" t="b">
        <v>0</v>
      </c>
      <c r="BH509" t="s">
        <v>228</v>
      </c>
      <c r="BL509" t="s">
        <v>1538</v>
      </c>
      <c r="BQ509" t="s">
        <v>165</v>
      </c>
      <c r="BR509" t="b">
        <v>0</v>
      </c>
      <c r="BT509" t="b">
        <v>0</v>
      </c>
      <c r="BW509" t="s">
        <v>166</v>
      </c>
      <c r="BX509" t="b">
        <v>0</v>
      </c>
      <c r="BY509" s="2">
        <v>44376.857569444444</v>
      </c>
      <c r="CB509" t="b">
        <v>0</v>
      </c>
      <c r="CC509" t="b">
        <v>0</v>
      </c>
      <c r="CF509">
        <v>65000</v>
      </c>
      <c r="CJ509">
        <v>0</v>
      </c>
      <c r="CK509">
        <f>YEAR(tbl_Opportunity[[#This Row],[Close Date]])</f>
        <v>2017</v>
      </c>
    </row>
    <row r="510" spans="1:89">
      <c r="A510" t="s">
        <v>572</v>
      </c>
      <c r="B510" t="b">
        <v>0</v>
      </c>
      <c r="D510" t="b">
        <v>0</v>
      </c>
      <c r="H510" s="1">
        <v>43098</v>
      </c>
      <c r="I510" t="b">
        <v>1</v>
      </c>
      <c r="J510" t="s">
        <v>193</v>
      </c>
      <c r="L510" t="s">
        <v>1540</v>
      </c>
      <c r="O510" t="s">
        <v>194</v>
      </c>
      <c r="P510" t="b">
        <v>1</v>
      </c>
      <c r="Q510" s="2">
        <v>42564.77140046296</v>
      </c>
      <c r="R510" s="1"/>
      <c r="S510" t="b">
        <v>0</v>
      </c>
      <c r="U510" s="1"/>
      <c r="V510" t="b">
        <v>0</v>
      </c>
      <c r="W510" s="1">
        <v>42826</v>
      </c>
      <c r="X510">
        <v>4</v>
      </c>
      <c r="Y510">
        <v>2017</v>
      </c>
      <c r="Z510" t="s">
        <v>90</v>
      </c>
      <c r="AA510" t="s">
        <v>90</v>
      </c>
      <c r="AB510" t="b">
        <v>0</v>
      </c>
      <c r="AC510" t="b">
        <v>0</v>
      </c>
      <c r="AE510" t="b">
        <v>1</v>
      </c>
      <c r="AF510" t="b">
        <v>0</v>
      </c>
      <c r="AG510" t="b">
        <v>0</v>
      </c>
      <c r="AH510" t="s">
        <v>219</v>
      </c>
      <c r="AI510" t="b">
        <v>0</v>
      </c>
      <c r="AK510" t="b">
        <v>0</v>
      </c>
      <c r="AL510" s="1">
        <v>43578</v>
      </c>
      <c r="AM510" t="s">
        <v>162</v>
      </c>
      <c r="AN510" s="2">
        <v>44296.959062499998</v>
      </c>
      <c r="AP510" s="2">
        <v>43627.813900462963</v>
      </c>
      <c r="AQ510" s="1"/>
      <c r="AS510" t="b">
        <v>0</v>
      </c>
      <c r="AU510" t="s">
        <v>196</v>
      </c>
      <c r="AV510" t="s">
        <v>93</v>
      </c>
      <c r="BB510" t="s">
        <v>1541</v>
      </c>
      <c r="BD510" t="b">
        <v>0</v>
      </c>
      <c r="BH510" t="s">
        <v>199</v>
      </c>
      <c r="BI510" t="s">
        <v>200</v>
      </c>
      <c r="BJ510" t="s">
        <v>196</v>
      </c>
      <c r="BL510" t="s">
        <v>1540</v>
      </c>
      <c r="BM510" t="s">
        <v>202</v>
      </c>
      <c r="BN510" t="s">
        <v>203</v>
      </c>
      <c r="BQ510" t="s">
        <v>204</v>
      </c>
      <c r="BR510" t="b">
        <v>0</v>
      </c>
      <c r="BT510" t="b">
        <v>0</v>
      </c>
      <c r="BW510" t="s">
        <v>97</v>
      </c>
      <c r="BX510" t="b">
        <v>0</v>
      </c>
      <c r="BY510" s="2">
        <v>44376.857569444444</v>
      </c>
      <c r="CB510" t="b">
        <v>0</v>
      </c>
      <c r="CC510" t="b">
        <v>0</v>
      </c>
      <c r="CF510">
        <v>54805</v>
      </c>
      <c r="CH510">
        <v>0</v>
      </c>
      <c r="CI510">
        <v>0</v>
      </c>
      <c r="CJ510">
        <v>0</v>
      </c>
      <c r="CK510">
        <f>YEAR(tbl_Opportunity[[#This Row],[Close Date]])</f>
        <v>2017</v>
      </c>
    </row>
    <row r="511" spans="1:89">
      <c r="A511" t="s">
        <v>1542</v>
      </c>
      <c r="B511" t="b">
        <v>0</v>
      </c>
      <c r="D511" t="b">
        <v>0</v>
      </c>
      <c r="E511" t="s">
        <v>1221</v>
      </c>
      <c r="H511" s="1">
        <v>43186</v>
      </c>
      <c r="I511" t="b">
        <v>1</v>
      </c>
      <c r="J511" t="s">
        <v>111</v>
      </c>
      <c r="L511" t="s">
        <v>1543</v>
      </c>
      <c r="O511" t="s">
        <v>194</v>
      </c>
      <c r="P511" t="b">
        <v>1</v>
      </c>
      <c r="Q511" s="2">
        <v>42585.497094907405</v>
      </c>
      <c r="R511" s="1"/>
      <c r="S511" t="b">
        <v>0</v>
      </c>
      <c r="U511" s="1"/>
      <c r="V511" t="b">
        <v>0</v>
      </c>
      <c r="W511" s="1">
        <v>43101</v>
      </c>
      <c r="X511">
        <v>1</v>
      </c>
      <c r="Y511">
        <v>2018</v>
      </c>
      <c r="Z511" t="s">
        <v>90</v>
      </c>
      <c r="AA511" t="s">
        <v>90</v>
      </c>
      <c r="AB511" t="b">
        <v>0</v>
      </c>
      <c r="AC511" t="b">
        <v>0</v>
      </c>
      <c r="AE511" t="b">
        <v>0</v>
      </c>
      <c r="AF511" t="b">
        <v>0</v>
      </c>
      <c r="AG511" t="b">
        <v>0</v>
      </c>
      <c r="AH511" t="s">
        <v>219</v>
      </c>
      <c r="AI511" t="b">
        <v>0</v>
      </c>
      <c r="AK511" t="b">
        <v>0</v>
      </c>
      <c r="AL511" s="1">
        <v>42969</v>
      </c>
      <c r="AM511" t="s">
        <v>162</v>
      </c>
      <c r="AN511" s="2">
        <v>44296.959062499998</v>
      </c>
      <c r="AP511" s="2">
        <v>43186.688981481479</v>
      </c>
      <c r="AQ511" s="1"/>
      <c r="AS511" t="b">
        <v>0</v>
      </c>
      <c r="AU511" t="s">
        <v>216</v>
      </c>
      <c r="AV511" t="s">
        <v>176</v>
      </c>
      <c r="BB511" t="s">
        <v>1544</v>
      </c>
      <c r="BD511" t="b">
        <v>0</v>
      </c>
      <c r="BH511" t="s">
        <v>260</v>
      </c>
      <c r="BJ511" t="s">
        <v>216</v>
      </c>
      <c r="BL511" t="s">
        <v>1543</v>
      </c>
      <c r="BM511" t="s">
        <v>202</v>
      </c>
      <c r="BN511" t="s">
        <v>203</v>
      </c>
      <c r="BQ511" t="s">
        <v>204</v>
      </c>
      <c r="BR511" t="b">
        <v>0</v>
      </c>
      <c r="BT511" t="b">
        <v>0</v>
      </c>
      <c r="BW511" t="s">
        <v>97</v>
      </c>
      <c r="BX511" t="b">
        <v>0</v>
      </c>
      <c r="BY511" s="2">
        <v>44376.857569444444</v>
      </c>
      <c r="CB511" t="b">
        <v>0</v>
      </c>
      <c r="CC511" t="b">
        <v>0</v>
      </c>
      <c r="CI511">
        <v>0</v>
      </c>
      <c r="CJ511">
        <v>0</v>
      </c>
      <c r="CK511">
        <f>YEAR(tbl_Opportunity[[#This Row],[Close Date]])</f>
        <v>2018</v>
      </c>
    </row>
    <row r="512" spans="1:89">
      <c r="A512" t="s">
        <v>1542</v>
      </c>
      <c r="B512" t="b">
        <v>0</v>
      </c>
      <c r="D512" t="b">
        <v>0</v>
      </c>
      <c r="E512" t="s">
        <v>1221</v>
      </c>
      <c r="H512" s="1">
        <v>43157</v>
      </c>
      <c r="I512" t="b">
        <v>1</v>
      </c>
      <c r="J512" t="s">
        <v>105</v>
      </c>
      <c r="L512" t="s">
        <v>1545</v>
      </c>
      <c r="O512" t="s">
        <v>194</v>
      </c>
      <c r="P512" t="b">
        <v>1</v>
      </c>
      <c r="Q512" s="2">
        <v>42585.49827546296</v>
      </c>
      <c r="R512" s="1"/>
      <c r="S512" t="b">
        <v>0</v>
      </c>
      <c r="U512" s="1"/>
      <c r="V512" t="b">
        <v>0</v>
      </c>
      <c r="W512" s="1">
        <v>43101</v>
      </c>
      <c r="X512">
        <v>1</v>
      </c>
      <c r="Y512">
        <v>2018</v>
      </c>
      <c r="Z512" t="s">
        <v>90</v>
      </c>
      <c r="AA512" t="s">
        <v>90</v>
      </c>
      <c r="AB512" t="b">
        <v>0</v>
      </c>
      <c r="AC512" t="b">
        <v>0</v>
      </c>
      <c r="AE512" t="b">
        <v>1</v>
      </c>
      <c r="AF512" t="b">
        <v>0</v>
      </c>
      <c r="AG512" t="b">
        <v>0</v>
      </c>
      <c r="AH512" t="s">
        <v>219</v>
      </c>
      <c r="AI512" t="b">
        <v>0</v>
      </c>
      <c r="AK512" t="b">
        <v>0</v>
      </c>
      <c r="AL512" s="1"/>
      <c r="AM512" t="s">
        <v>162</v>
      </c>
      <c r="AN512" s="2">
        <v>44297.853321759256</v>
      </c>
      <c r="AP512" s="2">
        <v>43174.754756944443</v>
      </c>
      <c r="AQ512" s="1"/>
      <c r="AS512" t="b">
        <v>0</v>
      </c>
      <c r="AU512" t="s">
        <v>216</v>
      </c>
      <c r="AV512" t="s">
        <v>176</v>
      </c>
      <c r="BB512" t="s">
        <v>1546</v>
      </c>
      <c r="BD512" t="b">
        <v>0</v>
      </c>
      <c r="BH512" t="s">
        <v>260</v>
      </c>
      <c r="BI512" t="s">
        <v>200</v>
      </c>
      <c r="BJ512" t="s">
        <v>216</v>
      </c>
      <c r="BL512" t="s">
        <v>1545</v>
      </c>
      <c r="BM512" t="s">
        <v>202</v>
      </c>
      <c r="BN512" t="s">
        <v>203</v>
      </c>
      <c r="BQ512" t="s">
        <v>204</v>
      </c>
      <c r="BR512" t="b">
        <v>0</v>
      </c>
      <c r="BT512" t="b">
        <v>0</v>
      </c>
      <c r="BW512" t="s">
        <v>97</v>
      </c>
      <c r="BX512" t="b">
        <v>0</v>
      </c>
      <c r="BY512" s="2">
        <v>44376.857569444444</v>
      </c>
      <c r="CB512" t="b">
        <v>0</v>
      </c>
      <c r="CC512" t="b">
        <v>0</v>
      </c>
      <c r="CF512">
        <v>54805</v>
      </c>
      <c r="CH512">
        <v>0</v>
      </c>
      <c r="CI512">
        <v>0</v>
      </c>
      <c r="CJ512">
        <v>0</v>
      </c>
      <c r="CK512">
        <f>YEAR(tbl_Opportunity[[#This Row],[Close Date]])</f>
        <v>2018</v>
      </c>
    </row>
    <row r="513" spans="1:89">
      <c r="A513" t="s">
        <v>1288</v>
      </c>
      <c r="B513" t="b">
        <v>0</v>
      </c>
      <c r="D513" t="b">
        <v>0</v>
      </c>
      <c r="H513" s="1">
        <v>43161</v>
      </c>
      <c r="I513" t="b">
        <v>1</v>
      </c>
      <c r="J513" t="s">
        <v>235</v>
      </c>
      <c r="L513" t="s">
        <v>1547</v>
      </c>
      <c r="O513" t="s">
        <v>194</v>
      </c>
      <c r="P513" t="b">
        <v>0</v>
      </c>
      <c r="Q513" s="2">
        <v>42585.729502314818</v>
      </c>
      <c r="R513" s="1"/>
      <c r="S513" t="b">
        <v>0</v>
      </c>
      <c r="U513" s="1"/>
      <c r="V513" t="b">
        <v>0</v>
      </c>
      <c r="W513" s="1">
        <v>43101</v>
      </c>
      <c r="X513">
        <v>1</v>
      </c>
      <c r="Y513">
        <v>2018</v>
      </c>
      <c r="Z513" t="s">
        <v>90</v>
      </c>
      <c r="AA513" t="s">
        <v>90</v>
      </c>
      <c r="AB513" t="b">
        <v>0</v>
      </c>
      <c r="AC513" t="b">
        <v>0</v>
      </c>
      <c r="AE513" t="b">
        <v>1</v>
      </c>
      <c r="AF513" t="b">
        <v>0</v>
      </c>
      <c r="AG513" t="b">
        <v>0</v>
      </c>
      <c r="AH513" t="s">
        <v>219</v>
      </c>
      <c r="AI513" t="b">
        <v>0</v>
      </c>
      <c r="AK513" t="b">
        <v>0</v>
      </c>
      <c r="AL513" s="1"/>
      <c r="AM513" t="s">
        <v>162</v>
      </c>
      <c r="AN513" s="2">
        <v>44296.959062499998</v>
      </c>
      <c r="AP513" s="2">
        <v>43174.754583333335</v>
      </c>
      <c r="AQ513" s="1"/>
      <c r="AS513" t="b">
        <v>0</v>
      </c>
      <c r="AV513" t="s">
        <v>248</v>
      </c>
      <c r="BB513" t="s">
        <v>1548</v>
      </c>
      <c r="BD513" t="b">
        <v>0</v>
      </c>
      <c r="BH513" t="s">
        <v>260</v>
      </c>
      <c r="BI513" t="s">
        <v>200</v>
      </c>
      <c r="BJ513" t="s">
        <v>105</v>
      </c>
      <c r="BN513" t="s">
        <v>203</v>
      </c>
      <c r="BQ513" t="s">
        <v>204</v>
      </c>
      <c r="BR513" t="b">
        <v>0</v>
      </c>
      <c r="BT513" t="b">
        <v>0</v>
      </c>
      <c r="BW513" t="s">
        <v>97</v>
      </c>
      <c r="BX513" t="b">
        <v>0</v>
      </c>
      <c r="BY513" s="2">
        <v>44376.857569444444</v>
      </c>
      <c r="CB513" t="b">
        <v>0</v>
      </c>
      <c r="CC513" t="b">
        <v>0</v>
      </c>
      <c r="CF513">
        <v>54805</v>
      </c>
      <c r="CH513">
        <v>0</v>
      </c>
      <c r="CI513">
        <v>0</v>
      </c>
      <c r="CJ513">
        <v>0</v>
      </c>
      <c r="CK513">
        <f>YEAR(tbl_Opportunity[[#This Row],[Close Date]])</f>
        <v>2018</v>
      </c>
    </row>
    <row r="514" spans="1:89">
      <c r="A514" t="s">
        <v>223</v>
      </c>
      <c r="B514" t="b">
        <v>0</v>
      </c>
      <c r="D514" t="b">
        <v>0</v>
      </c>
      <c r="H514" s="1">
        <v>43098</v>
      </c>
      <c r="I514" t="b">
        <v>1</v>
      </c>
      <c r="J514" t="s">
        <v>235</v>
      </c>
      <c r="L514" t="s">
        <v>1549</v>
      </c>
      <c r="O514" t="s">
        <v>194</v>
      </c>
      <c r="P514" t="b">
        <v>0</v>
      </c>
      <c r="Q514" s="2">
        <v>42585.844074074077</v>
      </c>
      <c r="R514" s="1"/>
      <c r="S514" t="b">
        <v>0</v>
      </c>
      <c r="U514" s="1"/>
      <c r="V514" t="b">
        <v>0</v>
      </c>
      <c r="W514" s="1">
        <v>42826</v>
      </c>
      <c r="X514">
        <v>4</v>
      </c>
      <c r="Y514">
        <v>2017</v>
      </c>
      <c r="Z514" t="s">
        <v>90</v>
      </c>
      <c r="AA514" t="s">
        <v>90</v>
      </c>
      <c r="AB514" t="b">
        <v>0</v>
      </c>
      <c r="AC514" t="b">
        <v>0</v>
      </c>
      <c r="AE514" t="b">
        <v>1</v>
      </c>
      <c r="AF514" t="b">
        <v>0</v>
      </c>
      <c r="AG514" t="b">
        <v>0</v>
      </c>
      <c r="AH514" t="s">
        <v>219</v>
      </c>
      <c r="AI514" t="b">
        <v>0</v>
      </c>
      <c r="AK514" t="b">
        <v>0</v>
      </c>
      <c r="AL514" s="1"/>
      <c r="AM514" t="s">
        <v>162</v>
      </c>
      <c r="AN514" s="2">
        <v>44297.837673611109</v>
      </c>
      <c r="AP514" s="2">
        <v>43169.64402777778</v>
      </c>
      <c r="AQ514" s="1"/>
      <c r="AS514" t="b">
        <v>0</v>
      </c>
      <c r="AV514" t="s">
        <v>213</v>
      </c>
      <c r="BB514" t="s">
        <v>1550</v>
      </c>
      <c r="BD514" t="b">
        <v>0</v>
      </c>
      <c r="BH514" t="s">
        <v>215</v>
      </c>
      <c r="BI514" t="s">
        <v>200</v>
      </c>
      <c r="BJ514" t="s">
        <v>216</v>
      </c>
      <c r="BN514" t="s">
        <v>203</v>
      </c>
      <c r="BQ514" t="s">
        <v>204</v>
      </c>
      <c r="BR514" t="b">
        <v>0</v>
      </c>
      <c r="BT514" t="b">
        <v>0</v>
      </c>
      <c r="BW514" t="s">
        <v>97</v>
      </c>
      <c r="BX514" t="b">
        <v>0</v>
      </c>
      <c r="BY514" s="2">
        <v>44376.857569444444</v>
      </c>
      <c r="BZ514" t="s">
        <v>217</v>
      </c>
      <c r="CB514" t="b">
        <v>0</v>
      </c>
      <c r="CC514" t="b">
        <v>0</v>
      </c>
      <c r="CF514">
        <v>54805</v>
      </c>
      <c r="CH514">
        <v>0</v>
      </c>
      <c r="CI514">
        <v>0</v>
      </c>
      <c r="CJ514">
        <v>0</v>
      </c>
      <c r="CK514">
        <f>YEAR(tbl_Opportunity[[#This Row],[Close Date]])</f>
        <v>2017</v>
      </c>
    </row>
    <row r="515" spans="1:89">
      <c r="A515" t="s">
        <v>223</v>
      </c>
      <c r="B515" t="b">
        <v>0</v>
      </c>
      <c r="D515" t="b">
        <v>0</v>
      </c>
      <c r="H515" s="1">
        <v>43462</v>
      </c>
      <c r="I515" t="b">
        <v>1</v>
      </c>
      <c r="J515" t="s">
        <v>193</v>
      </c>
      <c r="O515" t="s">
        <v>194</v>
      </c>
      <c r="P515" t="b">
        <v>0</v>
      </c>
      <c r="Q515" s="2">
        <v>42585.851122685184</v>
      </c>
      <c r="R515" s="1"/>
      <c r="S515" t="b">
        <v>0</v>
      </c>
      <c r="U515" s="1"/>
      <c r="V515" t="b">
        <v>0</v>
      </c>
      <c r="W515" s="1">
        <v>43191</v>
      </c>
      <c r="X515">
        <v>4</v>
      </c>
      <c r="Y515">
        <v>2018</v>
      </c>
      <c r="Z515" t="s">
        <v>90</v>
      </c>
      <c r="AA515" t="s">
        <v>90</v>
      </c>
      <c r="AB515" t="b">
        <v>0</v>
      </c>
      <c r="AC515" t="b">
        <v>0</v>
      </c>
      <c r="AE515" t="b">
        <v>1</v>
      </c>
      <c r="AF515" t="b">
        <v>0</v>
      </c>
      <c r="AG515" t="b">
        <v>0</v>
      </c>
      <c r="AH515" t="s">
        <v>219</v>
      </c>
      <c r="AI515" t="b">
        <v>0</v>
      </c>
      <c r="AK515" t="b">
        <v>0</v>
      </c>
      <c r="AL515" s="1">
        <v>43574</v>
      </c>
      <c r="AM515" t="s">
        <v>162</v>
      </c>
      <c r="AN515" s="2">
        <v>44297.837673611109</v>
      </c>
      <c r="AP515" s="2">
        <v>43627.847002314818</v>
      </c>
      <c r="AQ515" s="1"/>
      <c r="AS515" t="b">
        <v>0</v>
      </c>
      <c r="AU515" t="s">
        <v>247</v>
      </c>
      <c r="AV515" t="s">
        <v>213</v>
      </c>
      <c r="BB515" t="s">
        <v>1551</v>
      </c>
      <c r="BD515" t="b">
        <v>0</v>
      </c>
      <c r="BH515" t="s">
        <v>199</v>
      </c>
      <c r="BI515" t="s">
        <v>200</v>
      </c>
      <c r="BJ515" t="s">
        <v>250</v>
      </c>
      <c r="BL515" t="s">
        <v>1552</v>
      </c>
      <c r="BM515" t="s">
        <v>202</v>
      </c>
      <c r="BN515" t="s">
        <v>203</v>
      </c>
      <c r="BQ515" t="s">
        <v>204</v>
      </c>
      <c r="BR515" t="b">
        <v>0</v>
      </c>
      <c r="BT515" t="b">
        <v>0</v>
      </c>
      <c r="BW515" t="s">
        <v>97</v>
      </c>
      <c r="BX515" t="b">
        <v>0</v>
      </c>
      <c r="BY515" s="2">
        <v>44376.857569444444</v>
      </c>
      <c r="CB515" t="b">
        <v>0</v>
      </c>
      <c r="CC515" t="b">
        <v>0</v>
      </c>
      <c r="CF515">
        <v>54805</v>
      </c>
      <c r="CH515">
        <v>0</v>
      </c>
      <c r="CI515">
        <v>0</v>
      </c>
      <c r="CJ515">
        <v>0</v>
      </c>
      <c r="CK515">
        <f>YEAR(tbl_Opportunity[[#This Row],[Close Date]])</f>
        <v>2018</v>
      </c>
    </row>
    <row r="516" spans="1:89">
      <c r="A516" t="s">
        <v>306</v>
      </c>
      <c r="B516" t="b">
        <v>0</v>
      </c>
      <c r="D516" t="b">
        <v>0</v>
      </c>
      <c r="H516" s="1">
        <v>42634</v>
      </c>
      <c r="I516" t="b">
        <v>1</v>
      </c>
      <c r="O516" t="s">
        <v>258</v>
      </c>
      <c r="P516" t="b">
        <v>0</v>
      </c>
      <c r="Q516" s="2">
        <v>42587.667905092596</v>
      </c>
      <c r="R516" s="1"/>
      <c r="S516" t="b">
        <v>0</v>
      </c>
      <c r="U516" s="1"/>
      <c r="V516" t="b">
        <v>0</v>
      </c>
      <c r="W516" s="1">
        <v>42430</v>
      </c>
      <c r="X516">
        <v>3</v>
      </c>
      <c r="Y516">
        <v>2016</v>
      </c>
      <c r="Z516" t="s">
        <v>8</v>
      </c>
      <c r="AA516" t="s">
        <v>8</v>
      </c>
      <c r="AB516" t="b">
        <v>0</v>
      </c>
      <c r="AC516" t="b">
        <v>0</v>
      </c>
      <c r="AE516" t="b">
        <v>1</v>
      </c>
      <c r="AF516" t="b">
        <v>0</v>
      </c>
      <c r="AG516" t="b">
        <v>0</v>
      </c>
      <c r="AH516" t="s">
        <v>243</v>
      </c>
      <c r="AI516" t="b">
        <v>0</v>
      </c>
      <c r="AK516" t="b">
        <v>0</v>
      </c>
      <c r="AL516" s="1"/>
      <c r="AM516" t="s">
        <v>162</v>
      </c>
      <c r="AN516" s="2">
        <v>44297.841840277775</v>
      </c>
      <c r="AP516" s="2">
        <v>43169.630393518521</v>
      </c>
      <c r="AQ516" s="1"/>
      <c r="AS516" t="b">
        <v>0</v>
      </c>
      <c r="AU516" t="s">
        <v>212</v>
      </c>
      <c r="AV516" t="s">
        <v>248</v>
      </c>
      <c r="BB516" t="s">
        <v>1553</v>
      </c>
      <c r="BD516" t="b">
        <v>0</v>
      </c>
      <c r="BH516" t="s">
        <v>215</v>
      </c>
      <c r="BI516" t="s">
        <v>200</v>
      </c>
      <c r="BJ516" t="s">
        <v>216</v>
      </c>
      <c r="BM516" t="s">
        <v>291</v>
      </c>
      <c r="BN516" t="s">
        <v>203</v>
      </c>
      <c r="BQ516" t="s">
        <v>204</v>
      </c>
      <c r="BR516" t="b">
        <v>0</v>
      </c>
      <c r="BT516" t="b">
        <v>0</v>
      </c>
      <c r="BW516" t="s">
        <v>103</v>
      </c>
      <c r="BX516" t="b">
        <v>0</v>
      </c>
      <c r="BY516" s="2">
        <v>44376.857569444444</v>
      </c>
      <c r="BZ516" t="s">
        <v>217</v>
      </c>
      <c r="CB516" t="b">
        <v>0</v>
      </c>
      <c r="CC516" t="b">
        <v>1</v>
      </c>
      <c r="CF516">
        <v>6750</v>
      </c>
      <c r="CH516">
        <v>6750</v>
      </c>
      <c r="CI516">
        <v>100</v>
      </c>
      <c r="CJ516">
        <v>0</v>
      </c>
      <c r="CK516">
        <f>YEAR(tbl_Opportunity[[#This Row],[Close Date]])</f>
        <v>2016</v>
      </c>
    </row>
    <row r="517" spans="1:89">
      <c r="A517" t="s">
        <v>399</v>
      </c>
      <c r="B517" t="b">
        <v>0</v>
      </c>
      <c r="D517" t="b">
        <v>0</v>
      </c>
      <c r="H517" s="1">
        <v>42853</v>
      </c>
      <c r="I517" t="b">
        <v>1</v>
      </c>
      <c r="O517" t="s">
        <v>194</v>
      </c>
      <c r="P517" t="b">
        <v>0</v>
      </c>
      <c r="Q517" s="2">
        <v>42590.960266203707</v>
      </c>
      <c r="R517" s="1"/>
      <c r="S517" t="b">
        <v>0</v>
      </c>
      <c r="U517" s="1"/>
      <c r="V517" t="b">
        <v>0</v>
      </c>
      <c r="W517" s="1">
        <v>42767</v>
      </c>
      <c r="X517">
        <v>2</v>
      </c>
      <c r="Y517">
        <v>2017</v>
      </c>
      <c r="Z517" t="s">
        <v>8</v>
      </c>
      <c r="AA517" t="s">
        <v>8</v>
      </c>
      <c r="AB517" t="b">
        <v>0</v>
      </c>
      <c r="AC517" t="b">
        <v>0</v>
      </c>
      <c r="AE517" t="b">
        <v>1</v>
      </c>
      <c r="AF517" t="b">
        <v>0</v>
      </c>
      <c r="AG517" t="b">
        <v>0</v>
      </c>
      <c r="AH517" t="s">
        <v>243</v>
      </c>
      <c r="AI517" t="b">
        <v>0</v>
      </c>
      <c r="AK517" t="b">
        <v>0</v>
      </c>
      <c r="AL517" s="1"/>
      <c r="AM517" t="s">
        <v>162</v>
      </c>
      <c r="AN517" s="2">
        <v>44297.837673611109</v>
      </c>
      <c r="AP517" s="2">
        <v>43169.630393518521</v>
      </c>
      <c r="AQ517" s="1"/>
      <c r="AS517" t="b">
        <v>0</v>
      </c>
      <c r="AU517" t="s">
        <v>216</v>
      </c>
      <c r="AV517" t="s">
        <v>213</v>
      </c>
      <c r="BB517" t="s">
        <v>1554</v>
      </c>
      <c r="BD517" t="b">
        <v>0</v>
      </c>
      <c r="BH517" t="s">
        <v>260</v>
      </c>
      <c r="BI517" t="s">
        <v>200</v>
      </c>
      <c r="BJ517" t="s">
        <v>216</v>
      </c>
      <c r="BM517" t="s">
        <v>202</v>
      </c>
      <c r="BN517" t="s">
        <v>203</v>
      </c>
      <c r="BQ517" t="s">
        <v>204</v>
      </c>
      <c r="BR517" t="b">
        <v>0</v>
      </c>
      <c r="BT517" t="b">
        <v>0</v>
      </c>
      <c r="BW517" t="s">
        <v>103</v>
      </c>
      <c r="BX517" t="b">
        <v>0</v>
      </c>
      <c r="BY517" s="2">
        <v>44376.857569444444</v>
      </c>
      <c r="CB517" t="b">
        <v>0</v>
      </c>
      <c r="CC517" t="b">
        <v>1</v>
      </c>
      <c r="CF517">
        <v>20055</v>
      </c>
      <c r="CH517">
        <v>20055</v>
      </c>
      <c r="CI517">
        <v>100</v>
      </c>
      <c r="CJ517">
        <v>0</v>
      </c>
      <c r="CK517">
        <f>YEAR(tbl_Opportunity[[#This Row],[Close Date]])</f>
        <v>2017</v>
      </c>
    </row>
    <row r="518" spans="1:89">
      <c r="A518" t="s">
        <v>266</v>
      </c>
      <c r="B518" t="b">
        <v>0</v>
      </c>
      <c r="D518" t="b">
        <v>0</v>
      </c>
      <c r="H518" s="1">
        <v>42727</v>
      </c>
      <c r="I518" t="b">
        <v>1</v>
      </c>
      <c r="L518" t="s">
        <v>1555</v>
      </c>
      <c r="O518" t="s">
        <v>194</v>
      </c>
      <c r="P518" t="b">
        <v>0</v>
      </c>
      <c r="Q518" s="2">
        <v>42591.449502314812</v>
      </c>
      <c r="R518" s="1"/>
      <c r="S518" t="b">
        <v>0</v>
      </c>
      <c r="U518" s="1"/>
      <c r="V518" t="b">
        <v>0</v>
      </c>
      <c r="W518" s="1">
        <v>42461</v>
      </c>
      <c r="X518">
        <v>4</v>
      </c>
      <c r="Y518">
        <v>2016</v>
      </c>
      <c r="Z518" t="s">
        <v>8</v>
      </c>
      <c r="AA518" t="s">
        <v>8</v>
      </c>
      <c r="AB518" t="b">
        <v>0</v>
      </c>
      <c r="AC518" t="b">
        <v>0</v>
      </c>
      <c r="AE518" t="b">
        <v>1</v>
      </c>
      <c r="AF518" t="b">
        <v>0</v>
      </c>
      <c r="AG518" t="b">
        <v>0</v>
      </c>
      <c r="AH518" t="s">
        <v>243</v>
      </c>
      <c r="AI518" t="b">
        <v>0</v>
      </c>
      <c r="AJ518" t="s">
        <v>211</v>
      </c>
      <c r="AK518" t="b">
        <v>0</v>
      </c>
      <c r="AL518" s="1">
        <v>42908</v>
      </c>
      <c r="AM518" t="s">
        <v>162</v>
      </c>
      <c r="AN518" s="2">
        <v>44296.95826388889</v>
      </c>
      <c r="AP518" s="2">
        <v>43169.630393518521</v>
      </c>
      <c r="AQ518" s="1"/>
      <c r="AS518" t="b">
        <v>0</v>
      </c>
      <c r="AU518" t="s">
        <v>212</v>
      </c>
      <c r="AV518" t="s">
        <v>105</v>
      </c>
      <c r="BB518" t="s">
        <v>1556</v>
      </c>
      <c r="BD518" t="b">
        <v>0</v>
      </c>
      <c r="BH518" t="s">
        <v>260</v>
      </c>
      <c r="BI518" t="s">
        <v>200</v>
      </c>
      <c r="BJ518" t="s">
        <v>216</v>
      </c>
      <c r="BM518" t="s">
        <v>202</v>
      </c>
      <c r="BN518" t="s">
        <v>203</v>
      </c>
      <c r="BQ518" t="s">
        <v>204</v>
      </c>
      <c r="BR518" t="b">
        <v>0</v>
      </c>
      <c r="BT518" t="b">
        <v>0</v>
      </c>
      <c r="BW518" t="s">
        <v>103</v>
      </c>
      <c r="BX518" t="b">
        <v>0</v>
      </c>
      <c r="BY518" s="2">
        <v>44376.857569444444</v>
      </c>
      <c r="CB518" t="b">
        <v>0</v>
      </c>
      <c r="CC518" t="b">
        <v>1</v>
      </c>
      <c r="CF518">
        <v>20055</v>
      </c>
      <c r="CH518">
        <v>20055</v>
      </c>
      <c r="CI518">
        <v>100</v>
      </c>
      <c r="CJ518">
        <v>0</v>
      </c>
      <c r="CK518">
        <f>YEAR(tbl_Opportunity[[#This Row],[Close Date]])</f>
        <v>2016</v>
      </c>
    </row>
    <row r="519" spans="1:89">
      <c r="A519" t="s">
        <v>223</v>
      </c>
      <c r="B519" t="b">
        <v>0</v>
      </c>
      <c r="D519" t="b">
        <v>0</v>
      </c>
      <c r="H519" s="1">
        <v>42604</v>
      </c>
      <c r="I519" t="b">
        <v>1</v>
      </c>
      <c r="O519" t="s">
        <v>194</v>
      </c>
      <c r="P519" t="b">
        <v>0</v>
      </c>
      <c r="Q519" s="2">
        <v>42592.894421296296</v>
      </c>
      <c r="R519" s="1"/>
      <c r="S519" t="b">
        <v>0</v>
      </c>
      <c r="U519" s="1"/>
      <c r="V519" t="b">
        <v>0</v>
      </c>
      <c r="W519" s="1">
        <v>42430</v>
      </c>
      <c r="X519">
        <v>3</v>
      </c>
      <c r="Y519">
        <v>2016</v>
      </c>
      <c r="Z519" t="s">
        <v>8</v>
      </c>
      <c r="AA519" t="s">
        <v>8</v>
      </c>
      <c r="AB519" t="b">
        <v>0</v>
      </c>
      <c r="AC519" t="b">
        <v>0</v>
      </c>
      <c r="AE519" t="b">
        <v>1</v>
      </c>
      <c r="AF519" t="b">
        <v>0</v>
      </c>
      <c r="AG519" t="b">
        <v>0</v>
      </c>
      <c r="AH519" t="s">
        <v>243</v>
      </c>
      <c r="AI519" t="b">
        <v>0</v>
      </c>
      <c r="AK519" t="b">
        <v>0</v>
      </c>
      <c r="AL519" s="1"/>
      <c r="AM519" t="s">
        <v>162</v>
      </c>
      <c r="AN519" s="2">
        <v>44296.95826388889</v>
      </c>
      <c r="AP519" s="2">
        <v>43169.630393518521</v>
      </c>
      <c r="AQ519" s="1"/>
      <c r="AS519" t="b">
        <v>0</v>
      </c>
      <c r="AU519" t="s">
        <v>216</v>
      </c>
      <c r="AV519" t="s">
        <v>105</v>
      </c>
      <c r="BB519" t="s">
        <v>1557</v>
      </c>
      <c r="BD519" t="b">
        <v>0</v>
      </c>
      <c r="BH519" t="s">
        <v>215</v>
      </c>
      <c r="BI519" t="s">
        <v>200</v>
      </c>
      <c r="BJ519" t="s">
        <v>216</v>
      </c>
      <c r="BM519" t="s">
        <v>291</v>
      </c>
      <c r="BN519" t="s">
        <v>203</v>
      </c>
      <c r="BQ519" t="s">
        <v>204</v>
      </c>
      <c r="BR519" t="b">
        <v>0</v>
      </c>
      <c r="BT519" t="b">
        <v>0</v>
      </c>
      <c r="BW519" t="s">
        <v>103</v>
      </c>
      <c r="BX519" t="b">
        <v>0</v>
      </c>
      <c r="BY519" s="2">
        <v>44376.857569444444</v>
      </c>
      <c r="BZ519" t="s">
        <v>217</v>
      </c>
      <c r="CB519" t="b">
        <v>0</v>
      </c>
      <c r="CC519" t="b">
        <v>1</v>
      </c>
      <c r="CF519">
        <v>3500</v>
      </c>
      <c r="CH519">
        <v>3500</v>
      </c>
      <c r="CI519">
        <v>100</v>
      </c>
      <c r="CJ519">
        <v>0</v>
      </c>
      <c r="CK519">
        <f>YEAR(tbl_Opportunity[[#This Row],[Close Date]])</f>
        <v>2016</v>
      </c>
    </row>
    <row r="520" spans="1:89">
      <c r="A520" t="s">
        <v>223</v>
      </c>
      <c r="B520" t="b">
        <v>0</v>
      </c>
      <c r="D520" t="b">
        <v>0</v>
      </c>
      <c r="H520" s="1">
        <v>42887</v>
      </c>
      <c r="I520" t="b">
        <v>1</v>
      </c>
      <c r="O520" t="s">
        <v>194</v>
      </c>
      <c r="P520" t="b">
        <v>0</v>
      </c>
      <c r="Q520" s="2">
        <v>42593.013287037036</v>
      </c>
      <c r="R520" s="1"/>
      <c r="S520" t="b">
        <v>0</v>
      </c>
      <c r="U520" s="1"/>
      <c r="V520" t="b">
        <v>0</v>
      </c>
      <c r="W520" s="1">
        <v>42767</v>
      </c>
      <c r="X520">
        <v>2</v>
      </c>
      <c r="Y520">
        <v>2017</v>
      </c>
      <c r="Z520" t="s">
        <v>8</v>
      </c>
      <c r="AA520" t="s">
        <v>8</v>
      </c>
      <c r="AB520" t="b">
        <v>0</v>
      </c>
      <c r="AC520" t="b">
        <v>0</v>
      </c>
      <c r="AE520" t="b">
        <v>1</v>
      </c>
      <c r="AF520" t="b">
        <v>0</v>
      </c>
      <c r="AG520" t="b">
        <v>0</v>
      </c>
      <c r="AH520" t="s">
        <v>243</v>
      </c>
      <c r="AI520" t="b">
        <v>0</v>
      </c>
      <c r="AJ520" t="s">
        <v>211</v>
      </c>
      <c r="AK520" t="b">
        <v>0</v>
      </c>
      <c r="AL520" s="1">
        <v>42878</v>
      </c>
      <c r="AM520" t="s">
        <v>162</v>
      </c>
      <c r="AN520" s="2">
        <v>44296.95826388889</v>
      </c>
      <c r="AP520" s="2">
        <v>43169.630393518521</v>
      </c>
      <c r="AQ520" s="1"/>
      <c r="AS520" t="b">
        <v>0</v>
      </c>
      <c r="AU520" t="s">
        <v>216</v>
      </c>
      <c r="AV520" t="s">
        <v>105</v>
      </c>
      <c r="BB520" t="s">
        <v>1558</v>
      </c>
      <c r="BD520" t="b">
        <v>0</v>
      </c>
      <c r="BH520" t="s">
        <v>215</v>
      </c>
      <c r="BI520" t="s">
        <v>200</v>
      </c>
      <c r="BJ520" t="s">
        <v>216</v>
      </c>
      <c r="BM520" t="s">
        <v>202</v>
      </c>
      <c r="BN520" t="s">
        <v>203</v>
      </c>
      <c r="BQ520" t="s">
        <v>204</v>
      </c>
      <c r="BR520" t="b">
        <v>0</v>
      </c>
      <c r="BT520" t="b">
        <v>0</v>
      </c>
      <c r="BW520" t="s">
        <v>103</v>
      </c>
      <c r="BX520" t="b">
        <v>0</v>
      </c>
      <c r="BY520" s="2">
        <v>44376.857569444444</v>
      </c>
      <c r="BZ520" t="s">
        <v>217</v>
      </c>
      <c r="CB520" t="b">
        <v>0</v>
      </c>
      <c r="CC520" t="b">
        <v>1</v>
      </c>
      <c r="CF520">
        <v>19949.13</v>
      </c>
      <c r="CH520">
        <v>19949.13</v>
      </c>
      <c r="CI520">
        <v>100</v>
      </c>
      <c r="CJ520">
        <v>0</v>
      </c>
      <c r="CK520">
        <f>YEAR(tbl_Opportunity[[#This Row],[Close Date]])</f>
        <v>2017</v>
      </c>
    </row>
    <row r="521" spans="1:89">
      <c r="A521" t="s">
        <v>623</v>
      </c>
      <c r="B521" t="b">
        <v>0</v>
      </c>
      <c r="D521" t="b">
        <v>0</v>
      </c>
      <c r="E521" t="s">
        <v>624</v>
      </c>
      <c r="H521" s="1">
        <v>42620</v>
      </c>
      <c r="I521" t="b">
        <v>1</v>
      </c>
      <c r="O521" t="s">
        <v>194</v>
      </c>
      <c r="P521" t="b">
        <v>0</v>
      </c>
      <c r="Q521" s="2">
        <v>42593.01761574074</v>
      </c>
      <c r="R521" s="1"/>
      <c r="S521" t="b">
        <v>0</v>
      </c>
      <c r="U521" s="1"/>
      <c r="V521" t="b">
        <v>0</v>
      </c>
      <c r="W521" s="1">
        <v>42430</v>
      </c>
      <c r="X521">
        <v>3</v>
      </c>
      <c r="Y521">
        <v>2016</v>
      </c>
      <c r="Z521" t="s">
        <v>8</v>
      </c>
      <c r="AA521" t="s">
        <v>8</v>
      </c>
      <c r="AB521" t="b">
        <v>0</v>
      </c>
      <c r="AC521" t="b">
        <v>0</v>
      </c>
      <c r="AE521" t="b">
        <v>1</v>
      </c>
      <c r="AF521" t="b">
        <v>0</v>
      </c>
      <c r="AG521" t="b">
        <v>0</v>
      </c>
      <c r="AH521" t="s">
        <v>243</v>
      </c>
      <c r="AI521" t="b">
        <v>0</v>
      </c>
      <c r="AK521" t="b">
        <v>0</v>
      </c>
      <c r="AL521" s="1"/>
      <c r="AM521" t="s">
        <v>162</v>
      </c>
      <c r="AN521" s="2">
        <v>44296.95826388889</v>
      </c>
      <c r="AP521" s="2">
        <v>43169.630393518521</v>
      </c>
      <c r="AQ521" s="1"/>
      <c r="AS521" t="b">
        <v>0</v>
      </c>
      <c r="AU521" t="s">
        <v>216</v>
      </c>
      <c r="AV521" t="s">
        <v>538</v>
      </c>
      <c r="BB521" t="s">
        <v>1559</v>
      </c>
      <c r="BD521" t="b">
        <v>0</v>
      </c>
      <c r="BH521" t="s">
        <v>215</v>
      </c>
      <c r="BI521" t="s">
        <v>200</v>
      </c>
      <c r="BJ521" t="s">
        <v>216</v>
      </c>
      <c r="BM521" t="s">
        <v>291</v>
      </c>
      <c r="BN521" t="s">
        <v>203</v>
      </c>
      <c r="BQ521" t="s">
        <v>204</v>
      </c>
      <c r="BR521" t="b">
        <v>0</v>
      </c>
      <c r="BT521" t="b">
        <v>0</v>
      </c>
      <c r="BW521" t="s">
        <v>103</v>
      </c>
      <c r="BX521" t="b">
        <v>0</v>
      </c>
      <c r="BY521" s="2">
        <v>44376.857569444444</v>
      </c>
      <c r="BZ521" t="s">
        <v>217</v>
      </c>
      <c r="CB521" t="b">
        <v>0</v>
      </c>
      <c r="CC521" t="b">
        <v>1</v>
      </c>
      <c r="CF521">
        <v>6750</v>
      </c>
      <c r="CH521">
        <v>6750</v>
      </c>
      <c r="CI521">
        <v>100</v>
      </c>
      <c r="CJ521">
        <v>0</v>
      </c>
      <c r="CK521">
        <f>YEAR(tbl_Opportunity[[#This Row],[Close Date]])</f>
        <v>2016</v>
      </c>
    </row>
    <row r="522" spans="1:89">
      <c r="A522" t="s">
        <v>1560</v>
      </c>
      <c r="B522" t="b">
        <v>0</v>
      </c>
      <c r="D522" t="b">
        <v>0</v>
      </c>
      <c r="H522" s="1">
        <v>43553</v>
      </c>
      <c r="I522" t="b">
        <v>1</v>
      </c>
      <c r="J522" t="s">
        <v>105</v>
      </c>
      <c r="L522" t="s">
        <v>1561</v>
      </c>
      <c r="O522" t="s">
        <v>194</v>
      </c>
      <c r="P522" t="b">
        <v>0</v>
      </c>
      <c r="Q522" s="2">
        <v>42593.928182870368</v>
      </c>
      <c r="R522" s="1"/>
      <c r="S522" t="b">
        <v>0</v>
      </c>
      <c r="U522" s="1"/>
      <c r="V522" t="b">
        <v>0</v>
      </c>
      <c r="W522" s="1">
        <v>43466</v>
      </c>
      <c r="X522">
        <v>1</v>
      </c>
      <c r="Y522">
        <v>2019</v>
      </c>
      <c r="Z522" t="s">
        <v>90</v>
      </c>
      <c r="AA522" t="s">
        <v>90</v>
      </c>
      <c r="AB522" t="b">
        <v>0</v>
      </c>
      <c r="AC522" t="b">
        <v>0</v>
      </c>
      <c r="AE522" t="b">
        <v>1</v>
      </c>
      <c r="AF522" t="b">
        <v>0</v>
      </c>
      <c r="AG522" t="b">
        <v>0</v>
      </c>
      <c r="AH522" t="s">
        <v>243</v>
      </c>
      <c r="AI522" t="b">
        <v>0</v>
      </c>
      <c r="AK522" t="b">
        <v>0</v>
      </c>
      <c r="AL522" s="1">
        <v>43333</v>
      </c>
      <c r="AM522" t="s">
        <v>162</v>
      </c>
      <c r="AN522" s="2">
        <v>44297.841400462959</v>
      </c>
      <c r="AP522" s="2">
        <v>43501.721516203703</v>
      </c>
      <c r="AQ522" s="1"/>
      <c r="AS522" t="b">
        <v>0</v>
      </c>
      <c r="AU522" t="s">
        <v>216</v>
      </c>
      <c r="AV522" t="s">
        <v>93</v>
      </c>
      <c r="BB522" t="s">
        <v>1562</v>
      </c>
      <c r="BD522" t="b">
        <v>0</v>
      </c>
      <c r="BE522" t="s">
        <v>1563</v>
      </c>
      <c r="BH522" t="s">
        <v>260</v>
      </c>
      <c r="BI522" t="s">
        <v>200</v>
      </c>
      <c r="BJ522" t="s">
        <v>216</v>
      </c>
      <c r="BN522" t="s">
        <v>203</v>
      </c>
      <c r="BQ522" t="s">
        <v>204</v>
      </c>
      <c r="BR522" t="b">
        <v>0</v>
      </c>
      <c r="BT522" t="b">
        <v>0</v>
      </c>
      <c r="BW522" t="s">
        <v>97</v>
      </c>
      <c r="BX522" t="b">
        <v>0</v>
      </c>
      <c r="BY522" s="2">
        <v>44376.857569444444</v>
      </c>
      <c r="CB522" t="b">
        <v>0</v>
      </c>
      <c r="CC522" t="b">
        <v>0</v>
      </c>
      <c r="CF522">
        <v>37444</v>
      </c>
      <c r="CH522">
        <v>0</v>
      </c>
      <c r="CI522">
        <v>0</v>
      </c>
      <c r="CJ522">
        <v>0</v>
      </c>
      <c r="CK522">
        <f>YEAR(tbl_Opportunity[[#This Row],[Close Date]])</f>
        <v>2019</v>
      </c>
    </row>
    <row r="523" spans="1:89">
      <c r="A523" t="s">
        <v>489</v>
      </c>
      <c r="B523" t="b">
        <v>0</v>
      </c>
      <c r="D523" t="b">
        <v>0</v>
      </c>
      <c r="H523" s="1">
        <v>44287</v>
      </c>
      <c r="I523" t="b">
        <v>1</v>
      </c>
      <c r="J523" t="s">
        <v>235</v>
      </c>
      <c r="L523" t="s">
        <v>1564</v>
      </c>
      <c r="N523" t="s">
        <v>372</v>
      </c>
      <c r="O523" t="s">
        <v>194</v>
      </c>
      <c r="P523" t="b">
        <v>0</v>
      </c>
      <c r="Q523" s="2">
        <v>42595.588182870371</v>
      </c>
      <c r="R523" s="1"/>
      <c r="S523" t="b">
        <v>0</v>
      </c>
      <c r="U523" s="1"/>
      <c r="V523" t="b">
        <v>0</v>
      </c>
      <c r="W523" s="1">
        <v>44228</v>
      </c>
      <c r="X523">
        <v>2</v>
      </c>
      <c r="Y523">
        <v>2021</v>
      </c>
      <c r="Z523" t="s">
        <v>90</v>
      </c>
      <c r="AA523" t="s">
        <v>90</v>
      </c>
      <c r="AB523" t="b">
        <v>0</v>
      </c>
      <c r="AC523" t="b">
        <v>0</v>
      </c>
      <c r="AE523" t="b">
        <v>1</v>
      </c>
      <c r="AF523" t="b">
        <v>0</v>
      </c>
      <c r="AG523" t="b">
        <v>0</v>
      </c>
      <c r="AH523" t="s">
        <v>243</v>
      </c>
      <c r="AI523" t="b">
        <v>0</v>
      </c>
      <c r="AJ523" t="s">
        <v>211</v>
      </c>
      <c r="AK523" t="b">
        <v>0</v>
      </c>
      <c r="AL523" s="1">
        <v>43950</v>
      </c>
      <c r="AM523" t="s">
        <v>162</v>
      </c>
      <c r="AN523" s="2">
        <v>44297.837673611109</v>
      </c>
      <c r="AP523" s="2">
        <v>43950.760520833333</v>
      </c>
      <c r="AQ523" s="1"/>
      <c r="AS523" t="b">
        <v>0</v>
      </c>
      <c r="AU523" t="s">
        <v>216</v>
      </c>
      <c r="AV523" t="s">
        <v>213</v>
      </c>
      <c r="BB523" t="s">
        <v>1565</v>
      </c>
      <c r="BD523" t="b">
        <v>0</v>
      </c>
      <c r="BH523" t="s">
        <v>375</v>
      </c>
      <c r="BI523" t="s">
        <v>200</v>
      </c>
      <c r="BJ523" t="s">
        <v>216</v>
      </c>
      <c r="BL523" t="s">
        <v>1564</v>
      </c>
      <c r="BM523" t="s">
        <v>202</v>
      </c>
      <c r="BN523" t="s">
        <v>203</v>
      </c>
      <c r="BQ523" t="s">
        <v>204</v>
      </c>
      <c r="BR523" t="b">
        <v>0</v>
      </c>
      <c r="BT523" t="b">
        <v>0</v>
      </c>
      <c r="BW523" t="s">
        <v>97</v>
      </c>
      <c r="BX523" t="b">
        <v>0</v>
      </c>
      <c r="BY523" s="2">
        <v>44376.857569444444</v>
      </c>
      <c r="BZ523" t="s">
        <v>377</v>
      </c>
      <c r="CB523" t="b">
        <v>0</v>
      </c>
      <c r="CC523" t="b">
        <v>0</v>
      </c>
      <c r="CF523">
        <v>54805</v>
      </c>
      <c r="CH523">
        <v>0</v>
      </c>
      <c r="CI523">
        <v>0</v>
      </c>
      <c r="CJ523">
        <v>0</v>
      </c>
      <c r="CK523">
        <f>YEAR(tbl_Opportunity[[#This Row],[Close Date]])</f>
        <v>2021</v>
      </c>
    </row>
    <row r="524" spans="1:89">
      <c r="A524" t="s">
        <v>1566</v>
      </c>
      <c r="B524" t="b">
        <v>0</v>
      </c>
      <c r="D524" t="b">
        <v>0</v>
      </c>
      <c r="H524" s="1">
        <v>43465</v>
      </c>
      <c r="I524" t="b">
        <v>1</v>
      </c>
      <c r="J524" t="s">
        <v>140</v>
      </c>
      <c r="L524" t="s">
        <v>1567</v>
      </c>
      <c r="O524" t="s">
        <v>142</v>
      </c>
      <c r="P524" t="b">
        <v>0</v>
      </c>
      <c r="Q524" s="2">
        <v>42597.635694444441</v>
      </c>
      <c r="R524" s="1"/>
      <c r="S524" t="b">
        <v>0</v>
      </c>
      <c r="U524" s="1"/>
      <c r="V524" t="b">
        <v>0</v>
      </c>
      <c r="W524" s="1">
        <v>43191</v>
      </c>
      <c r="X524">
        <v>4</v>
      </c>
      <c r="Y524">
        <v>2018</v>
      </c>
      <c r="Z524" t="s">
        <v>90</v>
      </c>
      <c r="AA524" t="s">
        <v>90</v>
      </c>
      <c r="AB524" t="b">
        <v>0</v>
      </c>
      <c r="AC524" t="b">
        <v>0</v>
      </c>
      <c r="AE524" t="b">
        <v>1</v>
      </c>
      <c r="AF524" t="b">
        <v>0</v>
      </c>
      <c r="AG524" t="b">
        <v>0</v>
      </c>
      <c r="AH524" t="s">
        <v>129</v>
      </c>
      <c r="AI524" t="b">
        <v>0</v>
      </c>
      <c r="AK524" t="b">
        <v>0</v>
      </c>
      <c r="AL524" s="1">
        <v>43481</v>
      </c>
      <c r="AM524" t="s">
        <v>162</v>
      </c>
      <c r="AN524" s="2">
        <v>44297.837673611109</v>
      </c>
      <c r="AP524" s="2">
        <v>43836.762962962966</v>
      </c>
      <c r="AQ524" s="1"/>
      <c r="AS524" t="b">
        <v>0</v>
      </c>
      <c r="AV524" t="s">
        <v>213</v>
      </c>
      <c r="BB524" t="s">
        <v>1568</v>
      </c>
      <c r="BD524" t="b">
        <v>0</v>
      </c>
      <c r="BH524" t="s">
        <v>142</v>
      </c>
      <c r="BI524" t="s">
        <v>150</v>
      </c>
      <c r="BQ524" t="s">
        <v>96</v>
      </c>
      <c r="BR524" t="b">
        <v>0</v>
      </c>
      <c r="BT524" t="b">
        <v>0</v>
      </c>
      <c r="BW524" t="s">
        <v>97</v>
      </c>
      <c r="BX524" t="b">
        <v>0</v>
      </c>
      <c r="BY524" s="2">
        <v>44376.857569444444</v>
      </c>
      <c r="CB524" t="b">
        <v>0</v>
      </c>
      <c r="CC524" t="b">
        <v>0</v>
      </c>
      <c r="CF524">
        <v>71500</v>
      </c>
      <c r="CH524">
        <v>0</v>
      </c>
      <c r="CI524">
        <v>0</v>
      </c>
      <c r="CJ524">
        <v>0</v>
      </c>
      <c r="CK524">
        <f>YEAR(tbl_Opportunity[[#This Row],[Close Date]])</f>
        <v>2018</v>
      </c>
    </row>
    <row r="525" spans="1:89">
      <c r="A525" t="s">
        <v>1569</v>
      </c>
      <c r="B525" t="b">
        <v>0</v>
      </c>
      <c r="D525" t="b">
        <v>0</v>
      </c>
      <c r="H525" s="1">
        <v>42825</v>
      </c>
      <c r="I525" t="b">
        <v>0</v>
      </c>
      <c r="L525" t="s">
        <v>1570</v>
      </c>
      <c r="O525" t="s">
        <v>99</v>
      </c>
      <c r="P525" t="b">
        <v>0</v>
      </c>
      <c r="Q525" s="2">
        <v>42598.693043981482</v>
      </c>
      <c r="R525" s="1"/>
      <c r="S525" t="b">
        <v>0</v>
      </c>
      <c r="U525" s="1"/>
      <c r="V525" t="b">
        <v>0</v>
      </c>
      <c r="W525" s="1">
        <v>42736</v>
      </c>
      <c r="X525">
        <v>1</v>
      </c>
      <c r="Y525">
        <v>2017</v>
      </c>
      <c r="Z525" t="s">
        <v>161</v>
      </c>
      <c r="AA525" t="s">
        <v>161</v>
      </c>
      <c r="AB525" t="b">
        <v>0</v>
      </c>
      <c r="AC525" t="b">
        <v>0</v>
      </c>
      <c r="AE525" t="b">
        <v>0</v>
      </c>
      <c r="AF525" t="b">
        <v>0</v>
      </c>
      <c r="AG525" t="b">
        <v>0</v>
      </c>
      <c r="AH525" t="s">
        <v>129</v>
      </c>
      <c r="AI525" t="b">
        <v>0</v>
      </c>
      <c r="AK525" t="b">
        <v>0</v>
      </c>
      <c r="AL525" s="1"/>
      <c r="AM525" t="s">
        <v>92</v>
      </c>
      <c r="AN525" s="2">
        <v>43836.661909722221</v>
      </c>
      <c r="AP525" s="2"/>
      <c r="AQ525" s="1"/>
      <c r="AS525" t="b">
        <v>0</v>
      </c>
      <c r="AV525" t="s">
        <v>176</v>
      </c>
      <c r="BB525" t="s">
        <v>1571</v>
      </c>
      <c r="BD525" t="b">
        <v>0</v>
      </c>
      <c r="BH525" t="s">
        <v>228</v>
      </c>
      <c r="BQ525" t="s">
        <v>165</v>
      </c>
      <c r="BR525" t="b">
        <v>0</v>
      </c>
      <c r="BT525" t="b">
        <v>0</v>
      </c>
      <c r="BW525" t="s">
        <v>166</v>
      </c>
      <c r="BX525" t="b">
        <v>0</v>
      </c>
      <c r="BY525" s="2">
        <v>44376.857569444444</v>
      </c>
      <c r="CB525" t="b">
        <v>0</v>
      </c>
      <c r="CC525" t="b">
        <v>0</v>
      </c>
      <c r="CF525">
        <v>65000</v>
      </c>
      <c r="CJ525">
        <v>0</v>
      </c>
      <c r="CK525">
        <f>YEAR(tbl_Opportunity[[#This Row],[Close Date]])</f>
        <v>2017</v>
      </c>
    </row>
    <row r="526" spans="1:89">
      <c r="A526" t="s">
        <v>1572</v>
      </c>
      <c r="B526" t="b">
        <v>0</v>
      </c>
      <c r="D526" t="b">
        <v>0</v>
      </c>
      <c r="H526" s="1">
        <v>42945</v>
      </c>
      <c r="I526" t="b">
        <v>0</v>
      </c>
      <c r="L526" t="s">
        <v>1573</v>
      </c>
      <c r="O526" t="s">
        <v>99</v>
      </c>
      <c r="P526" t="b">
        <v>0</v>
      </c>
      <c r="Q526" s="2">
        <v>42598.754884259259</v>
      </c>
      <c r="R526" s="1"/>
      <c r="S526" t="b">
        <v>0</v>
      </c>
      <c r="U526" s="1"/>
      <c r="V526" t="b">
        <v>0</v>
      </c>
      <c r="W526" s="1">
        <v>42795</v>
      </c>
      <c r="X526">
        <v>3</v>
      </c>
      <c r="Y526">
        <v>2017</v>
      </c>
      <c r="Z526" t="s">
        <v>161</v>
      </c>
      <c r="AA526" t="s">
        <v>161</v>
      </c>
      <c r="AB526" t="b">
        <v>0</v>
      </c>
      <c r="AC526" t="b">
        <v>0</v>
      </c>
      <c r="AE526" t="b">
        <v>0</v>
      </c>
      <c r="AF526" t="b">
        <v>0</v>
      </c>
      <c r="AG526" t="b">
        <v>0</v>
      </c>
      <c r="AH526" t="s">
        <v>129</v>
      </c>
      <c r="AI526" t="b">
        <v>0</v>
      </c>
      <c r="AK526" t="b">
        <v>0</v>
      </c>
      <c r="AL526" s="1"/>
      <c r="AM526" t="s">
        <v>162</v>
      </c>
      <c r="AN526" s="2">
        <v>44297.837673611109</v>
      </c>
      <c r="AP526" s="2">
        <v>42703.635520833333</v>
      </c>
      <c r="AQ526" s="1"/>
      <c r="AS526" t="b">
        <v>0</v>
      </c>
      <c r="AV526" t="s">
        <v>213</v>
      </c>
      <c r="BB526" t="s">
        <v>1574</v>
      </c>
      <c r="BD526" t="b">
        <v>0</v>
      </c>
      <c r="BH526" t="s">
        <v>228</v>
      </c>
      <c r="BQ526" t="s">
        <v>165</v>
      </c>
      <c r="BR526" t="b">
        <v>0</v>
      </c>
      <c r="BT526" t="b">
        <v>0</v>
      </c>
      <c r="BW526" t="s">
        <v>339</v>
      </c>
      <c r="BX526" t="b">
        <v>0</v>
      </c>
      <c r="BY526" s="2">
        <v>44376.857569444444</v>
      </c>
      <c r="CB526" t="b">
        <v>0</v>
      </c>
      <c r="CC526" t="b">
        <v>0</v>
      </c>
      <c r="CF526">
        <v>65000</v>
      </c>
      <c r="CH526">
        <v>19500</v>
      </c>
      <c r="CI526">
        <v>30</v>
      </c>
      <c r="CJ526">
        <v>0</v>
      </c>
      <c r="CK526">
        <f>YEAR(tbl_Opportunity[[#This Row],[Close Date]])</f>
        <v>2017</v>
      </c>
    </row>
    <row r="527" spans="1:89">
      <c r="A527" t="s">
        <v>1575</v>
      </c>
      <c r="B527" t="b">
        <v>0</v>
      </c>
      <c r="D527" t="b">
        <v>0</v>
      </c>
      <c r="H527" s="1">
        <v>43099</v>
      </c>
      <c r="I527" t="b">
        <v>0</v>
      </c>
      <c r="L527" t="s">
        <v>1576</v>
      </c>
      <c r="O527" t="s">
        <v>99</v>
      </c>
      <c r="P527" t="b">
        <v>0</v>
      </c>
      <c r="Q527" s="2">
        <v>42598.867476851854</v>
      </c>
      <c r="R527" s="1"/>
      <c r="S527" t="b">
        <v>0</v>
      </c>
      <c r="U527" s="1"/>
      <c r="V527" t="b">
        <v>0</v>
      </c>
      <c r="W527" s="1">
        <v>42826</v>
      </c>
      <c r="X527">
        <v>4</v>
      </c>
      <c r="Y527">
        <v>2017</v>
      </c>
      <c r="Z527" t="s">
        <v>161</v>
      </c>
      <c r="AA527" t="s">
        <v>161</v>
      </c>
      <c r="AB527" t="b">
        <v>0</v>
      </c>
      <c r="AC527" t="b">
        <v>0</v>
      </c>
      <c r="AE527" t="b">
        <v>0</v>
      </c>
      <c r="AF527" t="b">
        <v>0</v>
      </c>
      <c r="AG527" t="b">
        <v>0</v>
      </c>
      <c r="AH527" t="s">
        <v>129</v>
      </c>
      <c r="AI527" t="b">
        <v>0</v>
      </c>
      <c r="AK527" t="b">
        <v>0</v>
      </c>
      <c r="AL527" s="1"/>
      <c r="AM527" t="s">
        <v>162</v>
      </c>
      <c r="AN527" s="2">
        <v>44297.837673611109</v>
      </c>
      <c r="AP527" s="2"/>
      <c r="AQ527" s="1"/>
      <c r="AS527" t="b">
        <v>0</v>
      </c>
      <c r="AV527" t="s">
        <v>213</v>
      </c>
      <c r="BB527" t="s">
        <v>1577</v>
      </c>
      <c r="BD527" t="b">
        <v>0</v>
      </c>
      <c r="BH527" t="s">
        <v>228</v>
      </c>
      <c r="BQ527" t="s">
        <v>165</v>
      </c>
      <c r="BR527" t="b">
        <v>0</v>
      </c>
      <c r="BT527" t="b">
        <v>0</v>
      </c>
      <c r="BW527" t="s">
        <v>166</v>
      </c>
      <c r="BX527" t="b">
        <v>0</v>
      </c>
      <c r="BY527" s="2">
        <v>44376.857569444444</v>
      </c>
      <c r="CB527" t="b">
        <v>0</v>
      </c>
      <c r="CC527" t="b">
        <v>0</v>
      </c>
      <c r="CF527">
        <v>65000</v>
      </c>
      <c r="CJ527">
        <v>0</v>
      </c>
      <c r="CK527">
        <f>YEAR(tbl_Opportunity[[#This Row],[Close Date]])</f>
        <v>2017</v>
      </c>
    </row>
    <row r="528" spans="1:89">
      <c r="A528" t="s">
        <v>274</v>
      </c>
      <c r="B528" t="b">
        <v>0</v>
      </c>
      <c r="D528" t="b">
        <v>0</v>
      </c>
      <c r="H528" s="1">
        <v>43186</v>
      </c>
      <c r="I528" t="b">
        <v>1</v>
      </c>
      <c r="J528" t="s">
        <v>193</v>
      </c>
      <c r="L528" t="s">
        <v>1578</v>
      </c>
      <c r="O528" t="s">
        <v>194</v>
      </c>
      <c r="P528" t="b">
        <v>0</v>
      </c>
      <c r="Q528" s="2">
        <v>42565.592800925922</v>
      </c>
      <c r="R528" s="1"/>
      <c r="S528" t="b">
        <v>0</v>
      </c>
      <c r="U528" s="1"/>
      <c r="V528" t="b">
        <v>0</v>
      </c>
      <c r="W528" s="1">
        <v>43101</v>
      </c>
      <c r="X528">
        <v>1</v>
      </c>
      <c r="Y528">
        <v>2018</v>
      </c>
      <c r="Z528" t="s">
        <v>90</v>
      </c>
      <c r="AA528" t="s">
        <v>90</v>
      </c>
      <c r="AB528" t="b">
        <v>0</v>
      </c>
      <c r="AC528" t="b">
        <v>0</v>
      </c>
      <c r="AE528" t="b">
        <v>1</v>
      </c>
      <c r="AF528" t="b">
        <v>0</v>
      </c>
      <c r="AG528" t="b">
        <v>0</v>
      </c>
      <c r="AH528" t="s">
        <v>129</v>
      </c>
      <c r="AI528" t="b">
        <v>0</v>
      </c>
      <c r="AK528" t="b">
        <v>0</v>
      </c>
      <c r="AL528" s="1"/>
      <c r="AM528" t="s">
        <v>162</v>
      </c>
      <c r="AN528" s="2">
        <v>44297.841400462959</v>
      </c>
      <c r="AP528" s="2">
        <v>43186.629629629628</v>
      </c>
      <c r="AQ528" s="1"/>
      <c r="AS528" t="b">
        <v>0</v>
      </c>
      <c r="AU528" t="s">
        <v>216</v>
      </c>
      <c r="AV528" t="s">
        <v>93</v>
      </c>
      <c r="BB528" t="s">
        <v>1579</v>
      </c>
      <c r="BD528" t="b">
        <v>0</v>
      </c>
      <c r="BH528" t="s">
        <v>260</v>
      </c>
      <c r="BI528" t="s">
        <v>200</v>
      </c>
      <c r="BJ528" t="s">
        <v>216</v>
      </c>
      <c r="BN528" t="s">
        <v>203</v>
      </c>
      <c r="BQ528" t="s">
        <v>204</v>
      </c>
      <c r="BR528" t="b">
        <v>0</v>
      </c>
      <c r="BT528" t="b">
        <v>0</v>
      </c>
      <c r="BW528" t="s">
        <v>97</v>
      </c>
      <c r="BX528" t="b">
        <v>0</v>
      </c>
      <c r="BY528" s="2">
        <v>44376.857569444444</v>
      </c>
      <c r="CB528" t="b">
        <v>0</v>
      </c>
      <c r="CC528" t="b">
        <v>0</v>
      </c>
      <c r="CF528">
        <v>54805</v>
      </c>
      <c r="CH528">
        <v>0</v>
      </c>
      <c r="CI528">
        <v>0</v>
      </c>
      <c r="CJ528">
        <v>0</v>
      </c>
      <c r="CK528">
        <f>YEAR(tbl_Opportunity[[#This Row],[Close Date]])</f>
        <v>2018</v>
      </c>
    </row>
    <row r="529" spans="1:89">
      <c r="A529" t="s">
        <v>465</v>
      </c>
      <c r="B529" t="b">
        <v>0</v>
      </c>
      <c r="D529" t="b">
        <v>0</v>
      </c>
      <c r="H529" s="1">
        <v>43165</v>
      </c>
      <c r="I529" t="b">
        <v>1</v>
      </c>
      <c r="J529" t="s">
        <v>235</v>
      </c>
      <c r="L529" t="s">
        <v>1580</v>
      </c>
      <c r="O529" t="s">
        <v>194</v>
      </c>
      <c r="P529" t="b">
        <v>0</v>
      </c>
      <c r="Q529" s="2">
        <v>42565.788159722222</v>
      </c>
      <c r="R529" s="1"/>
      <c r="S529" t="b">
        <v>0</v>
      </c>
      <c r="U529" s="1"/>
      <c r="V529" t="b">
        <v>0</v>
      </c>
      <c r="W529" s="1">
        <v>43101</v>
      </c>
      <c r="X529">
        <v>1</v>
      </c>
      <c r="Y529">
        <v>2018</v>
      </c>
      <c r="Z529" t="s">
        <v>90</v>
      </c>
      <c r="AA529" t="s">
        <v>90</v>
      </c>
      <c r="AB529" t="b">
        <v>0</v>
      </c>
      <c r="AC529" t="b">
        <v>0</v>
      </c>
      <c r="AE529" t="b">
        <v>1</v>
      </c>
      <c r="AF529" t="b">
        <v>0</v>
      </c>
      <c r="AG529" t="b">
        <v>0</v>
      </c>
      <c r="AH529" t="s">
        <v>129</v>
      </c>
      <c r="AI529" t="b">
        <v>0</v>
      </c>
      <c r="AK529" t="b">
        <v>0</v>
      </c>
      <c r="AL529" s="1"/>
      <c r="AM529" t="s">
        <v>162</v>
      </c>
      <c r="AN529" s="2">
        <v>44296.959062499998</v>
      </c>
      <c r="AP529" s="2">
        <v>43174.753946759258</v>
      </c>
      <c r="AQ529" s="1"/>
      <c r="AS529" t="b">
        <v>0</v>
      </c>
      <c r="AU529" t="s">
        <v>216</v>
      </c>
      <c r="AV529" t="s">
        <v>248</v>
      </c>
      <c r="BB529" t="s">
        <v>1581</v>
      </c>
      <c r="BD529" t="b">
        <v>0</v>
      </c>
      <c r="BH529" t="s">
        <v>260</v>
      </c>
      <c r="BI529" t="s">
        <v>200</v>
      </c>
      <c r="BJ529" t="s">
        <v>216</v>
      </c>
      <c r="BN529" t="s">
        <v>203</v>
      </c>
      <c r="BQ529" t="s">
        <v>204</v>
      </c>
      <c r="BR529" t="b">
        <v>0</v>
      </c>
      <c r="BT529" t="b">
        <v>0</v>
      </c>
      <c r="BW529" t="s">
        <v>97</v>
      </c>
      <c r="BX529" t="b">
        <v>0</v>
      </c>
      <c r="BY529" s="2">
        <v>44376.857569444444</v>
      </c>
      <c r="CB529" t="b">
        <v>0</v>
      </c>
      <c r="CC529" t="b">
        <v>0</v>
      </c>
      <c r="CF529">
        <v>54805</v>
      </c>
      <c r="CH529">
        <v>0</v>
      </c>
      <c r="CI529">
        <v>0</v>
      </c>
      <c r="CJ529">
        <v>0</v>
      </c>
      <c r="CK529">
        <f>YEAR(tbl_Opportunity[[#This Row],[Close Date]])</f>
        <v>2018</v>
      </c>
    </row>
    <row r="530" spans="1:89">
      <c r="A530" t="s">
        <v>252</v>
      </c>
      <c r="B530" t="b">
        <v>0</v>
      </c>
      <c r="D530" t="b">
        <v>0</v>
      </c>
      <c r="H530" s="1">
        <v>42649</v>
      </c>
      <c r="I530" t="b">
        <v>1</v>
      </c>
      <c r="L530" t="s">
        <v>1582</v>
      </c>
      <c r="O530" t="s">
        <v>142</v>
      </c>
      <c r="P530" t="b">
        <v>0</v>
      </c>
      <c r="Q530" s="2">
        <v>42566.799826388888</v>
      </c>
      <c r="R530" s="1"/>
      <c r="S530" t="b">
        <v>0</v>
      </c>
      <c r="U530" s="1"/>
      <c r="V530" t="b">
        <v>0</v>
      </c>
      <c r="W530" s="1">
        <v>42461</v>
      </c>
      <c r="X530">
        <v>4</v>
      </c>
      <c r="Y530">
        <v>2016</v>
      </c>
      <c r="Z530" t="s">
        <v>8</v>
      </c>
      <c r="AA530" t="s">
        <v>8</v>
      </c>
      <c r="AB530" t="b">
        <v>0</v>
      </c>
      <c r="AC530" t="b">
        <v>0</v>
      </c>
      <c r="AE530" t="b">
        <v>1</v>
      </c>
      <c r="AF530" t="b">
        <v>0</v>
      </c>
      <c r="AG530" t="b">
        <v>0</v>
      </c>
      <c r="AH530" t="s">
        <v>129</v>
      </c>
      <c r="AI530" t="b">
        <v>0</v>
      </c>
      <c r="AK530" t="b">
        <v>0</v>
      </c>
      <c r="AL530" s="1">
        <v>42649</v>
      </c>
      <c r="AM530" t="s">
        <v>162</v>
      </c>
      <c r="AN530" s="2">
        <v>44297.8278587963</v>
      </c>
      <c r="AP530" s="2">
        <v>43836.762627314813</v>
      </c>
      <c r="AQ530" s="1"/>
      <c r="AS530" t="b">
        <v>0</v>
      </c>
      <c r="AV530" t="s">
        <v>153</v>
      </c>
      <c r="BB530" t="s">
        <v>1583</v>
      </c>
      <c r="BD530" t="b">
        <v>1</v>
      </c>
      <c r="BH530" t="s">
        <v>142</v>
      </c>
      <c r="BI530" t="s">
        <v>150</v>
      </c>
      <c r="BJ530" t="s">
        <v>95</v>
      </c>
      <c r="BK530" t="s">
        <v>95</v>
      </c>
      <c r="BQ530" t="s">
        <v>96</v>
      </c>
      <c r="BR530" t="b">
        <v>0</v>
      </c>
      <c r="BT530" t="b">
        <v>0</v>
      </c>
      <c r="BW530" t="s">
        <v>103</v>
      </c>
      <c r="BX530" t="b">
        <v>0</v>
      </c>
      <c r="BY530" s="2">
        <v>44376.857569444444</v>
      </c>
      <c r="CB530" t="b">
        <v>0</v>
      </c>
      <c r="CC530" t="b">
        <v>1</v>
      </c>
      <c r="CF530">
        <v>57520</v>
      </c>
      <c r="CH530">
        <v>57520</v>
      </c>
      <c r="CI530">
        <v>100</v>
      </c>
      <c r="CJ530">
        <v>0</v>
      </c>
      <c r="CK530">
        <f>YEAR(tbl_Opportunity[[#This Row],[Close Date]])</f>
        <v>2016</v>
      </c>
    </row>
    <row r="531" spans="1:89">
      <c r="A531" t="s">
        <v>1584</v>
      </c>
      <c r="B531" t="b">
        <v>0</v>
      </c>
      <c r="D531" t="b">
        <v>0</v>
      </c>
      <c r="H531" s="1">
        <v>42735</v>
      </c>
      <c r="I531" t="b">
        <v>1</v>
      </c>
      <c r="J531" t="s">
        <v>193</v>
      </c>
      <c r="L531" t="s">
        <v>1585</v>
      </c>
      <c r="O531" t="s">
        <v>142</v>
      </c>
      <c r="P531" t="b">
        <v>0</v>
      </c>
      <c r="Q531" s="2">
        <v>42568.992094907408</v>
      </c>
      <c r="R531" s="1"/>
      <c r="S531" t="b">
        <v>0</v>
      </c>
      <c r="U531" s="1"/>
      <c r="V531" t="b">
        <v>0</v>
      </c>
      <c r="W531" s="1">
        <v>42461</v>
      </c>
      <c r="X531">
        <v>4</v>
      </c>
      <c r="Y531">
        <v>2016</v>
      </c>
      <c r="Z531" t="s">
        <v>90</v>
      </c>
      <c r="AA531" t="s">
        <v>90</v>
      </c>
      <c r="AB531" t="b">
        <v>0</v>
      </c>
      <c r="AC531" t="b">
        <v>0</v>
      </c>
      <c r="AE531" t="b">
        <v>1</v>
      </c>
      <c r="AF531" t="b">
        <v>0</v>
      </c>
      <c r="AG531" t="b">
        <v>0</v>
      </c>
      <c r="AH531" t="s">
        <v>129</v>
      </c>
      <c r="AI531" t="b">
        <v>0</v>
      </c>
      <c r="AK531" t="b">
        <v>0</v>
      </c>
      <c r="AL531" s="1">
        <v>43004</v>
      </c>
      <c r="AM531" t="s">
        <v>162</v>
      </c>
      <c r="AN531" s="2">
        <v>44297.837673611109</v>
      </c>
      <c r="AP531" s="2">
        <v>43836.76290509259</v>
      </c>
      <c r="AQ531" s="1"/>
      <c r="AS531" t="b">
        <v>0</v>
      </c>
      <c r="AV531" t="s">
        <v>213</v>
      </c>
      <c r="BB531" t="s">
        <v>1586</v>
      </c>
      <c r="BD531" t="b">
        <v>0</v>
      </c>
      <c r="BH531" t="s">
        <v>142</v>
      </c>
      <c r="BI531" t="s">
        <v>150</v>
      </c>
      <c r="BQ531" t="s">
        <v>96</v>
      </c>
      <c r="BR531" t="b">
        <v>0</v>
      </c>
      <c r="BT531" t="b">
        <v>0</v>
      </c>
      <c r="BW531" t="s">
        <v>97</v>
      </c>
      <c r="BX531" t="b">
        <v>0</v>
      </c>
      <c r="BY531" s="2">
        <v>44376.857569444444</v>
      </c>
      <c r="CB531" t="b">
        <v>0</v>
      </c>
      <c r="CC531" t="b">
        <v>0</v>
      </c>
      <c r="CF531">
        <v>71500</v>
      </c>
      <c r="CH531">
        <v>0</v>
      </c>
      <c r="CI531">
        <v>0</v>
      </c>
      <c r="CJ531">
        <v>0</v>
      </c>
      <c r="CK531">
        <f>YEAR(tbl_Opportunity[[#This Row],[Close Date]])</f>
        <v>2016</v>
      </c>
    </row>
    <row r="532" spans="1:89">
      <c r="A532" t="s">
        <v>1587</v>
      </c>
      <c r="B532" t="b">
        <v>0</v>
      </c>
      <c r="D532" t="b">
        <v>0</v>
      </c>
      <c r="H532" s="1">
        <v>43075</v>
      </c>
      <c r="I532" t="b">
        <v>1</v>
      </c>
      <c r="L532" t="s">
        <v>1588</v>
      </c>
      <c r="O532" t="s">
        <v>194</v>
      </c>
      <c r="P532" t="b">
        <v>0</v>
      </c>
      <c r="Q532" s="2">
        <v>42569.595127314817</v>
      </c>
      <c r="R532" s="1"/>
      <c r="S532" t="b">
        <v>0</v>
      </c>
      <c r="U532" s="1"/>
      <c r="V532" t="b">
        <v>0</v>
      </c>
      <c r="W532" s="1">
        <v>42826</v>
      </c>
      <c r="X532">
        <v>4</v>
      </c>
      <c r="Y532">
        <v>2017</v>
      </c>
      <c r="Z532" t="s">
        <v>8</v>
      </c>
      <c r="AA532" t="s">
        <v>8</v>
      </c>
      <c r="AB532" t="b">
        <v>0</v>
      </c>
      <c r="AC532" t="b">
        <v>0</v>
      </c>
      <c r="AE532" t="b">
        <v>1</v>
      </c>
      <c r="AF532" t="b">
        <v>0</v>
      </c>
      <c r="AG532" t="b">
        <v>0</v>
      </c>
      <c r="AH532" t="s">
        <v>368</v>
      </c>
      <c r="AI532" t="b">
        <v>0</v>
      </c>
      <c r="AJ532" t="s">
        <v>211</v>
      </c>
      <c r="AK532" t="b">
        <v>0</v>
      </c>
      <c r="AL532" s="1">
        <v>42899</v>
      </c>
      <c r="AM532" t="s">
        <v>162</v>
      </c>
      <c r="AN532" s="2">
        <v>44296.95826388889</v>
      </c>
      <c r="AP532" s="2">
        <v>43169.630393518521</v>
      </c>
      <c r="AQ532" s="1"/>
      <c r="AS532" t="b">
        <v>0</v>
      </c>
      <c r="AU532" t="s">
        <v>212</v>
      </c>
      <c r="AV532" t="s">
        <v>176</v>
      </c>
      <c r="BB532" t="s">
        <v>1589</v>
      </c>
      <c r="BD532" t="b">
        <v>0</v>
      </c>
      <c r="BH532" t="s">
        <v>215</v>
      </c>
      <c r="BI532" t="s">
        <v>200</v>
      </c>
      <c r="BJ532" t="s">
        <v>216</v>
      </c>
      <c r="BL532" t="s">
        <v>1588</v>
      </c>
      <c r="BM532" t="s">
        <v>202</v>
      </c>
      <c r="BN532" t="s">
        <v>203</v>
      </c>
      <c r="BP532" t="s">
        <v>1590</v>
      </c>
      <c r="BQ532" t="s">
        <v>204</v>
      </c>
      <c r="BR532" t="b">
        <v>0</v>
      </c>
      <c r="BT532" t="b">
        <v>0</v>
      </c>
      <c r="BW532" t="s">
        <v>103</v>
      </c>
      <c r="BX532" t="b">
        <v>0</v>
      </c>
      <c r="BY532" s="2">
        <v>44376.857569444444</v>
      </c>
      <c r="BZ532" t="s">
        <v>217</v>
      </c>
      <c r="CB532" t="b">
        <v>0</v>
      </c>
      <c r="CC532" t="b">
        <v>1</v>
      </c>
      <c r="CF532">
        <v>57650</v>
      </c>
      <c r="CH532">
        <v>57650</v>
      </c>
      <c r="CI532">
        <v>100</v>
      </c>
      <c r="CJ532">
        <v>0</v>
      </c>
      <c r="CK532">
        <f>YEAR(tbl_Opportunity[[#This Row],[Close Date]])</f>
        <v>2017</v>
      </c>
    </row>
    <row r="533" spans="1:89">
      <c r="A533" t="s">
        <v>1064</v>
      </c>
      <c r="B533" t="b">
        <v>0</v>
      </c>
      <c r="D533" t="b">
        <v>0</v>
      </c>
      <c r="E533" t="s">
        <v>1005</v>
      </c>
      <c r="H533" s="1">
        <v>42604</v>
      </c>
      <c r="I533" t="b">
        <v>1</v>
      </c>
      <c r="L533" t="s">
        <v>1591</v>
      </c>
      <c r="O533" t="s">
        <v>194</v>
      </c>
      <c r="P533" t="b">
        <v>0</v>
      </c>
      <c r="Q533" s="2">
        <v>42569.820960648147</v>
      </c>
      <c r="R533" s="1"/>
      <c r="S533" t="b">
        <v>0</v>
      </c>
      <c r="U533" s="1"/>
      <c r="V533" t="b">
        <v>0</v>
      </c>
      <c r="W533" s="1">
        <v>42430</v>
      </c>
      <c r="X533">
        <v>3</v>
      </c>
      <c r="Y533">
        <v>2016</v>
      </c>
      <c r="Z533" t="s">
        <v>8</v>
      </c>
      <c r="AA533" t="s">
        <v>8</v>
      </c>
      <c r="AB533" t="b">
        <v>0</v>
      </c>
      <c r="AC533" t="b">
        <v>0</v>
      </c>
      <c r="AE533" t="b">
        <v>1</v>
      </c>
      <c r="AF533" t="b">
        <v>0</v>
      </c>
      <c r="AG533" t="b">
        <v>0</v>
      </c>
      <c r="AH533" t="s">
        <v>368</v>
      </c>
      <c r="AI533" t="b">
        <v>0</v>
      </c>
      <c r="AJ533" t="s">
        <v>195</v>
      </c>
      <c r="AK533" t="b">
        <v>0</v>
      </c>
      <c r="AL533" s="1"/>
      <c r="AM533" t="s">
        <v>162</v>
      </c>
      <c r="AN533" s="2">
        <v>44296.95826388889</v>
      </c>
      <c r="AP533" s="2">
        <v>43169.630393518521</v>
      </c>
      <c r="AQ533" s="1"/>
      <c r="AS533" t="b">
        <v>0</v>
      </c>
      <c r="AU533" t="s">
        <v>212</v>
      </c>
      <c r="AV533" t="s">
        <v>176</v>
      </c>
      <c r="BB533" t="s">
        <v>1592</v>
      </c>
      <c r="BD533" t="b">
        <v>0</v>
      </c>
      <c r="BH533" t="s">
        <v>215</v>
      </c>
      <c r="BI533" t="s">
        <v>200</v>
      </c>
      <c r="BJ533" t="s">
        <v>216</v>
      </c>
      <c r="BL533" t="s">
        <v>1591</v>
      </c>
      <c r="BM533" t="s">
        <v>202</v>
      </c>
      <c r="BN533" t="s">
        <v>203</v>
      </c>
      <c r="BQ533" t="s">
        <v>204</v>
      </c>
      <c r="BR533" t="b">
        <v>0</v>
      </c>
      <c r="BT533" t="b">
        <v>0</v>
      </c>
      <c r="BW533" t="s">
        <v>103</v>
      </c>
      <c r="BX533" t="b">
        <v>0</v>
      </c>
      <c r="BY533" s="2">
        <v>44376.857569444444</v>
      </c>
      <c r="BZ533" t="s">
        <v>217</v>
      </c>
      <c r="CB533" t="b">
        <v>0</v>
      </c>
      <c r="CC533" t="b">
        <v>1</v>
      </c>
      <c r="CF533">
        <v>25049</v>
      </c>
      <c r="CH533">
        <v>25049</v>
      </c>
      <c r="CI533">
        <v>100</v>
      </c>
      <c r="CJ533">
        <v>0</v>
      </c>
      <c r="CK533">
        <f>YEAR(tbl_Opportunity[[#This Row],[Close Date]])</f>
        <v>2016</v>
      </c>
    </row>
    <row r="534" spans="1:89">
      <c r="A534" t="s">
        <v>1593</v>
      </c>
      <c r="B534" t="b">
        <v>0</v>
      </c>
      <c r="D534" t="b">
        <v>0</v>
      </c>
      <c r="H534" s="1">
        <v>43186</v>
      </c>
      <c r="I534" t="b">
        <v>1</v>
      </c>
      <c r="J534" t="s">
        <v>105</v>
      </c>
      <c r="L534" t="s">
        <v>1594</v>
      </c>
      <c r="O534" t="s">
        <v>194</v>
      </c>
      <c r="P534" t="b">
        <v>0</v>
      </c>
      <c r="Q534" s="2">
        <v>42570.830567129633</v>
      </c>
      <c r="R534" s="1"/>
      <c r="S534" t="b">
        <v>0</v>
      </c>
      <c r="U534" s="1"/>
      <c r="V534" t="b">
        <v>0</v>
      </c>
      <c r="W534" s="1">
        <v>43101</v>
      </c>
      <c r="X534">
        <v>1</v>
      </c>
      <c r="Y534">
        <v>2018</v>
      </c>
      <c r="Z534" t="s">
        <v>90</v>
      </c>
      <c r="AA534" t="s">
        <v>90</v>
      </c>
      <c r="AB534" t="b">
        <v>0</v>
      </c>
      <c r="AC534" t="b">
        <v>0</v>
      </c>
      <c r="AE534" t="b">
        <v>1</v>
      </c>
      <c r="AF534" t="b">
        <v>0</v>
      </c>
      <c r="AG534" t="b">
        <v>0</v>
      </c>
      <c r="AH534" t="s">
        <v>368</v>
      </c>
      <c r="AI534" t="b">
        <v>0</v>
      </c>
      <c r="AK534" t="b">
        <v>0</v>
      </c>
      <c r="AL534" s="1"/>
      <c r="AM534" t="s">
        <v>162</v>
      </c>
      <c r="AN534" s="2">
        <v>44297.856377314813</v>
      </c>
      <c r="AP534" s="2">
        <v>43186.87195601852</v>
      </c>
      <c r="AQ534" s="1"/>
      <c r="AS534" t="b">
        <v>0</v>
      </c>
      <c r="AV534" t="s">
        <v>248</v>
      </c>
      <c r="BB534" t="s">
        <v>1595</v>
      </c>
      <c r="BD534" t="b">
        <v>0</v>
      </c>
      <c r="BH534" t="s">
        <v>260</v>
      </c>
      <c r="BI534" t="s">
        <v>200</v>
      </c>
      <c r="BJ534" t="s">
        <v>250</v>
      </c>
      <c r="BN534" t="s">
        <v>203</v>
      </c>
      <c r="BQ534" t="s">
        <v>204</v>
      </c>
      <c r="BR534" t="b">
        <v>0</v>
      </c>
      <c r="BT534" t="b">
        <v>0</v>
      </c>
      <c r="BW534" t="s">
        <v>97</v>
      </c>
      <c r="BX534" t="b">
        <v>0</v>
      </c>
      <c r="BY534" s="2">
        <v>44376.857569444444</v>
      </c>
      <c r="CB534" t="b">
        <v>0</v>
      </c>
      <c r="CC534" t="b">
        <v>0</v>
      </c>
      <c r="CF534">
        <v>54805</v>
      </c>
      <c r="CH534">
        <v>0</v>
      </c>
      <c r="CI534">
        <v>0</v>
      </c>
      <c r="CJ534">
        <v>0</v>
      </c>
      <c r="CK534">
        <f>YEAR(tbl_Opportunity[[#This Row],[Close Date]])</f>
        <v>2018</v>
      </c>
    </row>
    <row r="535" spans="1:89">
      <c r="A535" t="s">
        <v>234</v>
      </c>
      <c r="B535" t="b">
        <v>0</v>
      </c>
      <c r="D535" t="b">
        <v>0</v>
      </c>
      <c r="H535" s="1">
        <v>43462</v>
      </c>
      <c r="I535" t="b">
        <v>1</v>
      </c>
      <c r="J535" t="s">
        <v>193</v>
      </c>
      <c r="L535" t="s">
        <v>1596</v>
      </c>
      <c r="O535" t="s">
        <v>194</v>
      </c>
      <c r="P535" t="b">
        <v>1</v>
      </c>
      <c r="Q535" s="2">
        <v>42570.872499999998</v>
      </c>
      <c r="R535" s="1"/>
      <c r="S535" t="b">
        <v>0</v>
      </c>
      <c r="U535" s="1"/>
      <c r="V535" t="b">
        <v>0</v>
      </c>
      <c r="W535" s="1">
        <v>43191</v>
      </c>
      <c r="X535">
        <v>4</v>
      </c>
      <c r="Y535">
        <v>2018</v>
      </c>
      <c r="Z535" t="s">
        <v>90</v>
      </c>
      <c r="AA535" t="s">
        <v>90</v>
      </c>
      <c r="AB535" t="b">
        <v>0</v>
      </c>
      <c r="AC535" t="b">
        <v>0</v>
      </c>
      <c r="AE535" t="b">
        <v>1</v>
      </c>
      <c r="AF535" t="b">
        <v>0</v>
      </c>
      <c r="AG535" t="b">
        <v>0</v>
      </c>
      <c r="AH535" t="s">
        <v>368</v>
      </c>
      <c r="AI535" t="b">
        <v>0</v>
      </c>
      <c r="AK535" t="b">
        <v>0</v>
      </c>
      <c r="AL535" s="1">
        <v>43578</v>
      </c>
      <c r="AM535" t="s">
        <v>162</v>
      </c>
      <c r="AN535" s="2">
        <v>44297.83829861111</v>
      </c>
      <c r="AP535" s="2">
        <v>43627.828564814816</v>
      </c>
      <c r="AQ535" s="1"/>
      <c r="AS535" t="b">
        <v>0</v>
      </c>
      <c r="AU535" t="s">
        <v>196</v>
      </c>
      <c r="AV535" t="s">
        <v>213</v>
      </c>
      <c r="BB535" t="s">
        <v>1597</v>
      </c>
      <c r="BD535" t="b">
        <v>0</v>
      </c>
      <c r="BH535" t="s">
        <v>199</v>
      </c>
      <c r="BI535" t="s">
        <v>200</v>
      </c>
      <c r="BJ535" t="s">
        <v>196</v>
      </c>
      <c r="BL535" t="s">
        <v>1596</v>
      </c>
      <c r="BM535" t="s">
        <v>202</v>
      </c>
      <c r="BN535" t="s">
        <v>203</v>
      </c>
      <c r="BQ535" t="s">
        <v>204</v>
      </c>
      <c r="BR535" t="b">
        <v>0</v>
      </c>
      <c r="BT535" t="b">
        <v>0</v>
      </c>
      <c r="BW535" t="s">
        <v>97</v>
      </c>
      <c r="BX535" t="b">
        <v>0</v>
      </c>
      <c r="BY535" s="2">
        <v>44376.857569444444</v>
      </c>
      <c r="CB535" t="b">
        <v>0</v>
      </c>
      <c r="CC535" t="b">
        <v>0</v>
      </c>
      <c r="CF535">
        <v>57394</v>
      </c>
      <c r="CH535">
        <v>0</v>
      </c>
      <c r="CI535">
        <v>0</v>
      </c>
      <c r="CJ535">
        <v>0</v>
      </c>
      <c r="CK535">
        <f>YEAR(tbl_Opportunity[[#This Row],[Close Date]])</f>
        <v>2018</v>
      </c>
    </row>
    <row r="536" spans="1:89">
      <c r="A536" t="s">
        <v>1170</v>
      </c>
      <c r="B536" t="b">
        <v>0</v>
      </c>
      <c r="D536" t="b">
        <v>0</v>
      </c>
      <c r="H536" s="1">
        <v>43922</v>
      </c>
      <c r="I536" t="b">
        <v>1</v>
      </c>
      <c r="J536" t="s">
        <v>193</v>
      </c>
      <c r="L536" t="s">
        <v>1598</v>
      </c>
      <c r="O536" t="s">
        <v>194</v>
      </c>
      <c r="P536" t="b">
        <v>0</v>
      </c>
      <c r="Q536" s="2">
        <v>42571.839409722219</v>
      </c>
      <c r="R536" s="1"/>
      <c r="S536" t="b">
        <v>0</v>
      </c>
      <c r="U536" s="1"/>
      <c r="V536" t="b">
        <v>0</v>
      </c>
      <c r="W536" s="1">
        <v>43862</v>
      </c>
      <c r="X536">
        <v>2</v>
      </c>
      <c r="Y536">
        <v>2020</v>
      </c>
      <c r="Z536" t="s">
        <v>90</v>
      </c>
      <c r="AA536" t="s">
        <v>90</v>
      </c>
      <c r="AB536" t="b">
        <v>0</v>
      </c>
      <c r="AC536" t="b">
        <v>0</v>
      </c>
      <c r="AE536" t="b">
        <v>1</v>
      </c>
      <c r="AF536" t="b">
        <v>0</v>
      </c>
      <c r="AG536" t="b">
        <v>0</v>
      </c>
      <c r="AH536" t="s">
        <v>368</v>
      </c>
      <c r="AI536" t="b">
        <v>0</v>
      </c>
      <c r="AJ536" t="s">
        <v>211</v>
      </c>
      <c r="AK536" t="b">
        <v>0</v>
      </c>
      <c r="AL536" s="1">
        <v>43851</v>
      </c>
      <c r="AM536" t="s">
        <v>162</v>
      </c>
      <c r="AN536" s="2">
        <v>44297.837673611109</v>
      </c>
      <c r="AP536" s="2">
        <v>43852.220706018517</v>
      </c>
      <c r="AQ536" s="1"/>
      <c r="AS536" t="b">
        <v>0</v>
      </c>
      <c r="AU536" t="s">
        <v>216</v>
      </c>
      <c r="AV536" t="s">
        <v>213</v>
      </c>
      <c r="BB536" t="s">
        <v>1599</v>
      </c>
      <c r="BD536" t="b">
        <v>0</v>
      </c>
      <c r="BH536" t="s">
        <v>406</v>
      </c>
      <c r="BI536" t="s">
        <v>200</v>
      </c>
      <c r="BJ536" t="s">
        <v>216</v>
      </c>
      <c r="BL536" t="s">
        <v>1598</v>
      </c>
      <c r="BM536" t="s">
        <v>202</v>
      </c>
      <c r="BN536" t="s">
        <v>203</v>
      </c>
      <c r="BQ536" t="s">
        <v>204</v>
      </c>
      <c r="BR536" t="b">
        <v>0</v>
      </c>
      <c r="BT536" t="b">
        <v>0</v>
      </c>
      <c r="BW536" t="s">
        <v>97</v>
      </c>
      <c r="BX536" t="b">
        <v>0</v>
      </c>
      <c r="BY536" s="2">
        <v>44376.857569444444</v>
      </c>
      <c r="CB536" t="b">
        <v>0</v>
      </c>
      <c r="CC536" t="b">
        <v>0</v>
      </c>
      <c r="CF536">
        <v>54805</v>
      </c>
      <c r="CH536">
        <v>0</v>
      </c>
      <c r="CI536">
        <v>0</v>
      </c>
      <c r="CJ536">
        <v>0</v>
      </c>
      <c r="CK536">
        <f>YEAR(tbl_Opportunity[[#This Row],[Close Date]])</f>
        <v>2020</v>
      </c>
    </row>
    <row r="537" spans="1:89">
      <c r="A537" t="s">
        <v>1033</v>
      </c>
      <c r="B537" t="b">
        <v>0</v>
      </c>
      <c r="D537" t="b">
        <v>0</v>
      </c>
      <c r="H537" s="1">
        <v>43843</v>
      </c>
      <c r="I537" t="b">
        <v>1</v>
      </c>
      <c r="J537" t="s">
        <v>193</v>
      </c>
      <c r="L537" t="s">
        <v>1600</v>
      </c>
      <c r="O537" t="s">
        <v>194</v>
      </c>
      <c r="P537" t="b">
        <v>0</v>
      </c>
      <c r="Q537" s="2">
        <v>42571.862256944441</v>
      </c>
      <c r="R537" s="1"/>
      <c r="S537" t="b">
        <v>0</v>
      </c>
      <c r="U537" s="1"/>
      <c r="V537" t="b">
        <v>0</v>
      </c>
      <c r="W537" s="1">
        <v>43831</v>
      </c>
      <c r="X537">
        <v>1</v>
      </c>
      <c r="Y537">
        <v>2020</v>
      </c>
      <c r="Z537" t="s">
        <v>90</v>
      </c>
      <c r="AA537" t="s">
        <v>90</v>
      </c>
      <c r="AB537" t="b">
        <v>0</v>
      </c>
      <c r="AC537" t="b">
        <v>0</v>
      </c>
      <c r="AE537" t="b">
        <v>1</v>
      </c>
      <c r="AF537" t="b">
        <v>0</v>
      </c>
      <c r="AG537" t="b">
        <v>0</v>
      </c>
      <c r="AH537" t="s">
        <v>368</v>
      </c>
      <c r="AI537" t="b">
        <v>0</v>
      </c>
      <c r="AK537" t="b">
        <v>0</v>
      </c>
      <c r="AL537" s="1"/>
      <c r="AM537" t="s">
        <v>162</v>
      </c>
      <c r="AN537" s="2">
        <v>44297.837673611109</v>
      </c>
      <c r="AP537" s="2">
        <v>43852.644305555557</v>
      </c>
      <c r="AQ537" s="1"/>
      <c r="AS537" t="b">
        <v>0</v>
      </c>
      <c r="AU537" t="s">
        <v>247</v>
      </c>
      <c r="AV537" t="s">
        <v>213</v>
      </c>
      <c r="BB537" t="s">
        <v>1601</v>
      </c>
      <c r="BD537" t="b">
        <v>0</v>
      </c>
      <c r="BH537" t="s">
        <v>406</v>
      </c>
      <c r="BI537" t="s">
        <v>200</v>
      </c>
      <c r="BJ537" t="s">
        <v>250</v>
      </c>
      <c r="BL537" t="s">
        <v>1600</v>
      </c>
      <c r="BM537" t="s">
        <v>202</v>
      </c>
      <c r="BN537" t="s">
        <v>203</v>
      </c>
      <c r="BQ537" t="s">
        <v>204</v>
      </c>
      <c r="BR537" t="b">
        <v>0</v>
      </c>
      <c r="BT537" t="b">
        <v>0</v>
      </c>
      <c r="BW537" t="s">
        <v>97</v>
      </c>
      <c r="BX537" t="b">
        <v>0</v>
      </c>
      <c r="BY537" s="2">
        <v>44376.857569444444</v>
      </c>
      <c r="CB537" t="b">
        <v>0</v>
      </c>
      <c r="CC537" t="b">
        <v>0</v>
      </c>
      <c r="CF537">
        <v>54805</v>
      </c>
      <c r="CH537">
        <v>0</v>
      </c>
      <c r="CI537">
        <v>0</v>
      </c>
      <c r="CJ537">
        <v>0</v>
      </c>
      <c r="CK537">
        <f>YEAR(tbl_Opportunity[[#This Row],[Close Date]])</f>
        <v>2020</v>
      </c>
    </row>
    <row r="538" spans="1:89">
      <c r="A538" t="s">
        <v>1602</v>
      </c>
      <c r="B538" t="b">
        <v>0</v>
      </c>
      <c r="D538" t="b">
        <v>0</v>
      </c>
      <c r="H538" s="1">
        <v>43099</v>
      </c>
      <c r="I538" t="b">
        <v>0</v>
      </c>
      <c r="L538" t="s">
        <v>1603</v>
      </c>
      <c r="O538" t="s">
        <v>99</v>
      </c>
      <c r="P538" t="b">
        <v>0</v>
      </c>
      <c r="Q538" s="2">
        <v>42572.790659722225</v>
      </c>
      <c r="R538" s="1"/>
      <c r="S538" t="b">
        <v>0</v>
      </c>
      <c r="U538" s="1"/>
      <c r="V538" t="b">
        <v>0</v>
      </c>
      <c r="W538" s="1">
        <v>42826</v>
      </c>
      <c r="X538">
        <v>4</v>
      </c>
      <c r="Y538">
        <v>2017</v>
      </c>
      <c r="Z538" t="s">
        <v>161</v>
      </c>
      <c r="AA538" t="s">
        <v>161</v>
      </c>
      <c r="AB538" t="b">
        <v>0</v>
      </c>
      <c r="AC538" t="b">
        <v>0</v>
      </c>
      <c r="AE538" t="b">
        <v>1</v>
      </c>
      <c r="AF538" t="b">
        <v>0</v>
      </c>
      <c r="AG538" t="b">
        <v>0</v>
      </c>
      <c r="AH538" t="s">
        <v>368</v>
      </c>
      <c r="AI538" t="b">
        <v>0</v>
      </c>
      <c r="AK538" t="b">
        <v>0</v>
      </c>
      <c r="AL538" s="1"/>
      <c r="AM538" t="s">
        <v>92</v>
      </c>
      <c r="AN538" s="2">
        <v>43836.661909722221</v>
      </c>
      <c r="AP538" s="2"/>
      <c r="AQ538" s="1"/>
      <c r="AS538" t="b">
        <v>0</v>
      </c>
      <c r="AV538" t="s">
        <v>112</v>
      </c>
      <c r="BB538" t="s">
        <v>1604</v>
      </c>
      <c r="BD538" t="b">
        <v>0</v>
      </c>
      <c r="BH538" t="s">
        <v>228</v>
      </c>
      <c r="BI538" t="s">
        <v>229</v>
      </c>
      <c r="BQ538" t="s">
        <v>165</v>
      </c>
      <c r="BR538" t="b">
        <v>0</v>
      </c>
      <c r="BT538" t="b">
        <v>0</v>
      </c>
      <c r="BW538" t="s">
        <v>166</v>
      </c>
      <c r="BX538" t="b">
        <v>0</v>
      </c>
      <c r="BY538" s="2">
        <v>44376.857569444444</v>
      </c>
      <c r="CB538" t="b">
        <v>0</v>
      </c>
      <c r="CC538" t="b">
        <v>0</v>
      </c>
      <c r="CF538">
        <v>81000</v>
      </c>
      <c r="CJ538">
        <v>0</v>
      </c>
      <c r="CK538">
        <f>YEAR(tbl_Opportunity[[#This Row],[Close Date]])</f>
        <v>2017</v>
      </c>
    </row>
    <row r="539" spans="1:89">
      <c r="A539" t="s">
        <v>1274</v>
      </c>
      <c r="B539" t="b">
        <v>0</v>
      </c>
      <c r="D539" t="b">
        <v>0</v>
      </c>
      <c r="H539" s="1">
        <v>43462</v>
      </c>
      <c r="I539" t="b">
        <v>1</v>
      </c>
      <c r="J539" t="s">
        <v>111</v>
      </c>
      <c r="L539" t="s">
        <v>1605</v>
      </c>
      <c r="O539" t="s">
        <v>194</v>
      </c>
      <c r="P539" t="b">
        <v>0</v>
      </c>
      <c r="Q539" s="2">
        <v>42573.80872685185</v>
      </c>
      <c r="R539" s="1"/>
      <c r="S539" t="b">
        <v>0</v>
      </c>
      <c r="U539" s="1"/>
      <c r="V539" t="b">
        <v>0</v>
      </c>
      <c r="W539" s="1">
        <v>43191</v>
      </c>
      <c r="X539">
        <v>4</v>
      </c>
      <c r="Y539">
        <v>2018</v>
      </c>
      <c r="Z539" t="s">
        <v>90</v>
      </c>
      <c r="AA539" t="s">
        <v>90</v>
      </c>
      <c r="AB539" t="b">
        <v>0</v>
      </c>
      <c r="AC539" t="b">
        <v>0</v>
      </c>
      <c r="AE539" t="b">
        <v>1</v>
      </c>
      <c r="AF539" t="b">
        <v>0</v>
      </c>
      <c r="AG539" t="b">
        <v>0</v>
      </c>
      <c r="AH539" t="s">
        <v>368</v>
      </c>
      <c r="AI539" t="b">
        <v>0</v>
      </c>
      <c r="AK539" t="b">
        <v>0</v>
      </c>
      <c r="AL539" s="1"/>
      <c r="AM539" t="s">
        <v>162</v>
      </c>
      <c r="AN539" s="2">
        <v>44296.959062499998</v>
      </c>
      <c r="AP539" s="2">
        <v>43570.837453703702</v>
      </c>
      <c r="AQ539" s="1"/>
      <c r="AS539" t="b">
        <v>0</v>
      </c>
      <c r="AV539" t="s">
        <v>176</v>
      </c>
      <c r="BB539" t="s">
        <v>1606</v>
      </c>
      <c r="BD539" t="b">
        <v>0</v>
      </c>
      <c r="BH539" t="s">
        <v>199</v>
      </c>
      <c r="BI539" t="s">
        <v>200</v>
      </c>
      <c r="BJ539" t="s">
        <v>105</v>
      </c>
      <c r="BL539" t="s">
        <v>1605</v>
      </c>
      <c r="BN539" t="s">
        <v>203</v>
      </c>
      <c r="BQ539" t="s">
        <v>204</v>
      </c>
      <c r="BR539" t="b">
        <v>0</v>
      </c>
      <c r="BT539" t="b">
        <v>0</v>
      </c>
      <c r="BW539" t="s">
        <v>97</v>
      </c>
      <c r="BX539" t="b">
        <v>0</v>
      </c>
      <c r="BY539" s="2">
        <v>44376.857569444444</v>
      </c>
      <c r="CB539" t="b">
        <v>0</v>
      </c>
      <c r="CC539" t="b">
        <v>0</v>
      </c>
      <c r="CF539">
        <v>54805</v>
      </c>
      <c r="CH539">
        <v>0</v>
      </c>
      <c r="CI539">
        <v>0</v>
      </c>
      <c r="CJ539">
        <v>0</v>
      </c>
      <c r="CK539">
        <f>YEAR(tbl_Opportunity[[#This Row],[Close Date]])</f>
        <v>2018</v>
      </c>
    </row>
    <row r="540" spans="1:89">
      <c r="A540" t="s">
        <v>1202</v>
      </c>
      <c r="B540" t="b">
        <v>0</v>
      </c>
      <c r="D540" t="b">
        <v>0</v>
      </c>
      <c r="H540" s="1">
        <v>43922</v>
      </c>
      <c r="I540" t="b">
        <v>1</v>
      </c>
      <c r="J540" t="s">
        <v>140</v>
      </c>
      <c r="L540" t="s">
        <v>1607</v>
      </c>
      <c r="O540" t="s">
        <v>194</v>
      </c>
      <c r="P540" t="b">
        <v>0</v>
      </c>
      <c r="Q540" s="2">
        <v>42575.000416666669</v>
      </c>
      <c r="R540" s="1"/>
      <c r="S540" t="b">
        <v>0</v>
      </c>
      <c r="U540" s="1"/>
      <c r="V540" t="b">
        <v>0</v>
      </c>
      <c r="W540" s="1">
        <v>43862</v>
      </c>
      <c r="X540">
        <v>2</v>
      </c>
      <c r="Y540">
        <v>2020</v>
      </c>
      <c r="Z540" t="s">
        <v>90</v>
      </c>
      <c r="AA540" t="s">
        <v>90</v>
      </c>
      <c r="AB540" t="b">
        <v>0</v>
      </c>
      <c r="AC540" t="b">
        <v>0</v>
      </c>
      <c r="AE540" t="b">
        <v>1</v>
      </c>
      <c r="AF540" t="b">
        <v>0</v>
      </c>
      <c r="AG540" t="b">
        <v>0</v>
      </c>
      <c r="AH540" t="s">
        <v>368</v>
      </c>
      <c r="AI540" t="b">
        <v>0</v>
      </c>
      <c r="AJ540" t="s">
        <v>211</v>
      </c>
      <c r="AK540" t="b">
        <v>0</v>
      </c>
      <c r="AL540" s="1"/>
      <c r="AM540" t="s">
        <v>162</v>
      </c>
      <c r="AN540" s="2">
        <v>44296.959062499998</v>
      </c>
      <c r="AP540" s="2">
        <v>43942.665543981479</v>
      </c>
      <c r="AQ540" s="1"/>
      <c r="AS540" t="b">
        <v>0</v>
      </c>
      <c r="AV540" t="s">
        <v>105</v>
      </c>
      <c r="BB540" t="s">
        <v>1608</v>
      </c>
      <c r="BD540" t="b">
        <v>0</v>
      </c>
      <c r="BH540" t="s">
        <v>406</v>
      </c>
      <c r="BI540" t="s">
        <v>200</v>
      </c>
      <c r="BJ540" t="s">
        <v>250</v>
      </c>
      <c r="BL540" t="s">
        <v>1607</v>
      </c>
      <c r="BM540" t="s">
        <v>202</v>
      </c>
      <c r="BN540" t="s">
        <v>203</v>
      </c>
      <c r="BQ540" t="s">
        <v>204</v>
      </c>
      <c r="BR540" t="b">
        <v>0</v>
      </c>
      <c r="BT540" t="b">
        <v>0</v>
      </c>
      <c r="BW540" t="s">
        <v>97</v>
      </c>
      <c r="BX540" t="b">
        <v>0</v>
      </c>
      <c r="BY540" s="2">
        <v>44376.857569444444</v>
      </c>
      <c r="CB540" t="b">
        <v>0</v>
      </c>
      <c r="CC540" t="b">
        <v>0</v>
      </c>
      <c r="CF540">
        <v>54805</v>
      </c>
      <c r="CH540">
        <v>0</v>
      </c>
      <c r="CI540">
        <v>0</v>
      </c>
      <c r="CJ540">
        <v>0</v>
      </c>
      <c r="CK540">
        <f>YEAR(tbl_Opportunity[[#This Row],[Close Date]])</f>
        <v>2020</v>
      </c>
    </row>
    <row r="541" spans="1:89">
      <c r="A541" t="s">
        <v>1202</v>
      </c>
      <c r="B541" t="b">
        <v>0</v>
      </c>
      <c r="D541" t="b">
        <v>0</v>
      </c>
      <c r="H541" s="1">
        <v>44927</v>
      </c>
      <c r="I541" t="b">
        <v>0</v>
      </c>
      <c r="L541" t="s">
        <v>1609</v>
      </c>
      <c r="O541" t="s">
        <v>194</v>
      </c>
      <c r="P541" t="b">
        <v>0</v>
      </c>
      <c r="Q541" s="2">
        <v>42575.00472222222</v>
      </c>
      <c r="R541" s="1"/>
      <c r="S541" t="b">
        <v>0</v>
      </c>
      <c r="U541" s="1"/>
      <c r="V541" t="b">
        <v>0</v>
      </c>
      <c r="W541" s="1">
        <v>44927</v>
      </c>
      <c r="X541">
        <v>1</v>
      </c>
      <c r="Y541">
        <v>2023</v>
      </c>
      <c r="Z541" t="s">
        <v>161</v>
      </c>
      <c r="AA541" t="s">
        <v>161</v>
      </c>
      <c r="AB541" t="b">
        <v>0</v>
      </c>
      <c r="AC541" t="b">
        <v>0</v>
      </c>
      <c r="AE541" t="b">
        <v>1</v>
      </c>
      <c r="AF541" t="b">
        <v>0</v>
      </c>
      <c r="AG541" t="b">
        <v>0</v>
      </c>
      <c r="AH541" t="s">
        <v>382</v>
      </c>
      <c r="AI541" t="b">
        <v>0</v>
      </c>
      <c r="AJ541" t="s">
        <v>211</v>
      </c>
      <c r="AK541" t="b">
        <v>0</v>
      </c>
      <c r="AL541" s="1"/>
      <c r="AM541" t="s">
        <v>1053</v>
      </c>
      <c r="AN541" s="2">
        <v>44372.663761574076</v>
      </c>
      <c r="AP541" s="2">
        <v>43173.48709490741</v>
      </c>
      <c r="AQ541" s="1"/>
      <c r="AS541" t="b">
        <v>0</v>
      </c>
      <c r="AV541" t="s">
        <v>248</v>
      </c>
      <c r="BB541" t="s">
        <v>1610</v>
      </c>
      <c r="BD541" t="b">
        <v>0</v>
      </c>
      <c r="BH541" t="s">
        <v>1053</v>
      </c>
      <c r="BI541" t="s">
        <v>200</v>
      </c>
      <c r="BJ541" t="s">
        <v>250</v>
      </c>
      <c r="BL541" t="s">
        <v>1609</v>
      </c>
      <c r="BM541" t="s">
        <v>202</v>
      </c>
      <c r="BN541" t="s">
        <v>203</v>
      </c>
      <c r="BQ541" t="s">
        <v>204</v>
      </c>
      <c r="BR541" t="b">
        <v>0</v>
      </c>
      <c r="BT541" t="b">
        <v>0</v>
      </c>
      <c r="BW541" t="s">
        <v>313</v>
      </c>
      <c r="BX541" t="b">
        <v>0</v>
      </c>
      <c r="BY541" s="2">
        <v>44376.857569444444</v>
      </c>
      <c r="BZ541" t="s">
        <v>314</v>
      </c>
      <c r="CB541" t="b">
        <v>0</v>
      </c>
      <c r="CC541" t="b">
        <v>0</v>
      </c>
      <c r="CF541">
        <v>72600</v>
      </c>
      <c r="CH541">
        <v>3630</v>
      </c>
      <c r="CI541">
        <v>5</v>
      </c>
      <c r="CJ541">
        <v>0</v>
      </c>
      <c r="CK541">
        <f>YEAR(tbl_Opportunity[[#This Row],[Close Date]])</f>
        <v>2023</v>
      </c>
    </row>
    <row r="542" spans="1:89">
      <c r="A542" t="s">
        <v>1202</v>
      </c>
      <c r="B542" t="b">
        <v>0</v>
      </c>
      <c r="D542" t="b">
        <v>0</v>
      </c>
      <c r="H542" s="1">
        <v>43843</v>
      </c>
      <c r="I542" t="b">
        <v>1</v>
      </c>
      <c r="J542" t="s">
        <v>193</v>
      </c>
      <c r="L542" t="s">
        <v>1611</v>
      </c>
      <c r="O542" t="s">
        <v>194</v>
      </c>
      <c r="P542" t="b">
        <v>0</v>
      </c>
      <c r="Q542" s="2">
        <v>42575.007685185185</v>
      </c>
      <c r="R542" s="1"/>
      <c r="S542" t="b">
        <v>0</v>
      </c>
      <c r="U542" s="1"/>
      <c r="V542" t="b">
        <v>0</v>
      </c>
      <c r="W542" s="1">
        <v>43831</v>
      </c>
      <c r="X542">
        <v>1</v>
      </c>
      <c r="Y542">
        <v>2020</v>
      </c>
      <c r="Z542" t="s">
        <v>90</v>
      </c>
      <c r="AA542" t="s">
        <v>90</v>
      </c>
      <c r="AB542" t="b">
        <v>0</v>
      </c>
      <c r="AC542" t="b">
        <v>0</v>
      </c>
      <c r="AE542" t="b">
        <v>1</v>
      </c>
      <c r="AF542" t="b">
        <v>0</v>
      </c>
      <c r="AG542" t="b">
        <v>0</v>
      </c>
      <c r="AH542" t="s">
        <v>382</v>
      </c>
      <c r="AI542" t="b">
        <v>0</v>
      </c>
      <c r="AK542" t="b">
        <v>0</v>
      </c>
      <c r="AL542" s="1"/>
      <c r="AM542" t="s">
        <v>162</v>
      </c>
      <c r="AN542" s="2">
        <v>44296.959062499998</v>
      </c>
      <c r="AP542" s="2">
        <v>43852.224016203705</v>
      </c>
      <c r="AQ542" s="1"/>
      <c r="AS542" t="b">
        <v>0</v>
      </c>
      <c r="AU542" t="s">
        <v>247</v>
      </c>
      <c r="AV542" t="s">
        <v>248</v>
      </c>
      <c r="BB542" t="s">
        <v>1612</v>
      </c>
      <c r="BD542" t="b">
        <v>0</v>
      </c>
      <c r="BH542" t="s">
        <v>406</v>
      </c>
      <c r="BI542" t="s">
        <v>200</v>
      </c>
      <c r="BJ542" t="s">
        <v>250</v>
      </c>
      <c r="BL542" t="s">
        <v>1611</v>
      </c>
      <c r="BM542" t="s">
        <v>202</v>
      </c>
      <c r="BN542" t="s">
        <v>203</v>
      </c>
      <c r="BQ542" t="s">
        <v>204</v>
      </c>
      <c r="BR542" t="b">
        <v>0</v>
      </c>
      <c r="BT542" t="b">
        <v>0</v>
      </c>
      <c r="BW542" t="s">
        <v>97</v>
      </c>
      <c r="BX542" t="b">
        <v>0</v>
      </c>
      <c r="BY542" s="2">
        <v>44376.857569444444</v>
      </c>
      <c r="CB542" t="b">
        <v>0</v>
      </c>
      <c r="CC542" t="b">
        <v>0</v>
      </c>
      <c r="CF542">
        <v>54805</v>
      </c>
      <c r="CH542">
        <v>0</v>
      </c>
      <c r="CI542">
        <v>0</v>
      </c>
      <c r="CJ542">
        <v>0</v>
      </c>
      <c r="CK542">
        <f>YEAR(tbl_Opportunity[[#This Row],[Close Date]])</f>
        <v>2020</v>
      </c>
    </row>
    <row r="543" spans="1:89">
      <c r="A543" t="s">
        <v>1613</v>
      </c>
      <c r="B543" t="b">
        <v>0</v>
      </c>
      <c r="D543" t="b">
        <v>0</v>
      </c>
      <c r="H543" s="1">
        <v>43920</v>
      </c>
      <c r="I543" t="b">
        <v>1</v>
      </c>
      <c r="J543" t="s">
        <v>105</v>
      </c>
      <c r="L543" t="s">
        <v>1614</v>
      </c>
      <c r="O543" t="s">
        <v>194</v>
      </c>
      <c r="P543" t="b">
        <v>0</v>
      </c>
      <c r="Q543" s="2">
        <v>42575.010578703703</v>
      </c>
      <c r="R543" s="1"/>
      <c r="S543" t="b">
        <v>0</v>
      </c>
      <c r="U543" s="1"/>
      <c r="V543" t="b">
        <v>0</v>
      </c>
      <c r="W543" s="1">
        <v>43831</v>
      </c>
      <c r="X543">
        <v>1</v>
      </c>
      <c r="Y543">
        <v>2020</v>
      </c>
      <c r="Z543" t="s">
        <v>90</v>
      </c>
      <c r="AA543" t="s">
        <v>90</v>
      </c>
      <c r="AB543" t="b">
        <v>0</v>
      </c>
      <c r="AC543" t="b">
        <v>0</v>
      </c>
      <c r="AE543" t="b">
        <v>1</v>
      </c>
      <c r="AF543" t="b">
        <v>0</v>
      </c>
      <c r="AG543" t="b">
        <v>0</v>
      </c>
      <c r="AH543" t="s">
        <v>382</v>
      </c>
      <c r="AI543" t="b">
        <v>0</v>
      </c>
      <c r="AK543" t="b">
        <v>0</v>
      </c>
      <c r="AL543" s="1"/>
      <c r="AM543" t="s">
        <v>162</v>
      </c>
      <c r="AN543" s="2">
        <v>44297.853321759256</v>
      </c>
      <c r="AP543" s="2">
        <v>43852.225092592591</v>
      </c>
      <c r="AQ543" s="1"/>
      <c r="AS543" t="b">
        <v>0</v>
      </c>
      <c r="AU543" t="s">
        <v>196</v>
      </c>
      <c r="AV543" t="s">
        <v>213</v>
      </c>
      <c r="BB543" t="s">
        <v>1615</v>
      </c>
      <c r="BD543" t="b">
        <v>0</v>
      </c>
      <c r="BH543" t="s">
        <v>406</v>
      </c>
      <c r="BI543" t="s">
        <v>200</v>
      </c>
      <c r="BJ543" t="s">
        <v>196</v>
      </c>
      <c r="BL543" t="s">
        <v>1614</v>
      </c>
      <c r="BM543" t="s">
        <v>202</v>
      </c>
      <c r="BN543" t="s">
        <v>203</v>
      </c>
      <c r="BQ543" t="s">
        <v>204</v>
      </c>
      <c r="BR543" t="b">
        <v>0</v>
      </c>
      <c r="BT543" t="b">
        <v>0</v>
      </c>
      <c r="BW543" t="s">
        <v>97</v>
      </c>
      <c r="BX543" t="b">
        <v>0</v>
      </c>
      <c r="BY543" s="2">
        <v>44376.857569444444</v>
      </c>
      <c r="CB543" t="b">
        <v>0</v>
      </c>
      <c r="CC543" t="b">
        <v>0</v>
      </c>
      <c r="CF543">
        <v>88650</v>
      </c>
      <c r="CH543">
        <v>0</v>
      </c>
      <c r="CI543">
        <v>0</v>
      </c>
      <c r="CJ543">
        <v>0</v>
      </c>
      <c r="CK543">
        <f>YEAR(tbl_Opportunity[[#This Row],[Close Date]])</f>
        <v>2020</v>
      </c>
    </row>
    <row r="544" spans="1:89">
      <c r="A544" t="s">
        <v>1613</v>
      </c>
      <c r="B544" t="b">
        <v>0</v>
      </c>
      <c r="D544" t="b">
        <v>0</v>
      </c>
      <c r="H544" s="1">
        <v>43920</v>
      </c>
      <c r="I544" t="b">
        <v>1</v>
      </c>
      <c r="J544" t="s">
        <v>193</v>
      </c>
      <c r="L544" t="s">
        <v>1616</v>
      </c>
      <c r="O544" t="s">
        <v>194</v>
      </c>
      <c r="P544" t="b">
        <v>0</v>
      </c>
      <c r="Q544" s="2">
        <v>42575.013321759259</v>
      </c>
      <c r="R544" s="1"/>
      <c r="S544" t="b">
        <v>0</v>
      </c>
      <c r="U544" s="1"/>
      <c r="V544" t="b">
        <v>0</v>
      </c>
      <c r="W544" s="1">
        <v>43831</v>
      </c>
      <c r="X544">
        <v>1</v>
      </c>
      <c r="Y544">
        <v>2020</v>
      </c>
      <c r="Z544" t="s">
        <v>90</v>
      </c>
      <c r="AA544" t="s">
        <v>90</v>
      </c>
      <c r="AB544" t="b">
        <v>0</v>
      </c>
      <c r="AC544" t="b">
        <v>0</v>
      </c>
      <c r="AE544" t="b">
        <v>1</v>
      </c>
      <c r="AF544" t="b">
        <v>0</v>
      </c>
      <c r="AG544" t="b">
        <v>0</v>
      </c>
      <c r="AH544" t="s">
        <v>382</v>
      </c>
      <c r="AI544" t="b">
        <v>0</v>
      </c>
      <c r="AK544" t="b">
        <v>0</v>
      </c>
      <c r="AL544" s="1">
        <v>43618</v>
      </c>
      <c r="AM544" t="s">
        <v>162</v>
      </c>
      <c r="AN544" s="2">
        <v>44296.959062499998</v>
      </c>
      <c r="AP544" s="2">
        <v>43852.226770833331</v>
      </c>
      <c r="AQ544" s="1"/>
      <c r="AS544" t="b">
        <v>0</v>
      </c>
      <c r="AU544" t="s">
        <v>316</v>
      </c>
      <c r="AV544" t="s">
        <v>248</v>
      </c>
      <c r="BB544" t="s">
        <v>1617</v>
      </c>
      <c r="BD544" t="b">
        <v>0</v>
      </c>
      <c r="BH544" t="s">
        <v>406</v>
      </c>
      <c r="BI544" t="s">
        <v>200</v>
      </c>
      <c r="BJ544" t="s">
        <v>250</v>
      </c>
      <c r="BL544" t="s">
        <v>1616</v>
      </c>
      <c r="BM544" t="s">
        <v>202</v>
      </c>
      <c r="BN544" t="s">
        <v>203</v>
      </c>
      <c r="BQ544" t="s">
        <v>204</v>
      </c>
      <c r="BR544" t="b">
        <v>0</v>
      </c>
      <c r="BT544" t="b">
        <v>0</v>
      </c>
      <c r="BW544" t="s">
        <v>97</v>
      </c>
      <c r="BX544" t="b">
        <v>0</v>
      </c>
      <c r="BY544" s="2">
        <v>44376.857569444444</v>
      </c>
      <c r="CB544" t="b">
        <v>0</v>
      </c>
      <c r="CC544" t="b">
        <v>0</v>
      </c>
      <c r="CF544">
        <v>56805</v>
      </c>
      <c r="CH544">
        <v>0</v>
      </c>
      <c r="CI544">
        <v>0</v>
      </c>
      <c r="CJ544">
        <v>0</v>
      </c>
      <c r="CK544">
        <f>YEAR(tbl_Opportunity[[#This Row],[Close Date]])</f>
        <v>2020</v>
      </c>
    </row>
    <row r="545" spans="1:89">
      <c r="A545" t="s">
        <v>1195</v>
      </c>
      <c r="B545" t="b">
        <v>0</v>
      </c>
      <c r="D545" t="b">
        <v>0</v>
      </c>
      <c r="E545" t="s">
        <v>1005</v>
      </c>
      <c r="H545" s="1">
        <v>44196</v>
      </c>
      <c r="I545" t="b">
        <v>1</v>
      </c>
      <c r="J545" t="s">
        <v>105</v>
      </c>
      <c r="L545" t="s">
        <v>1198</v>
      </c>
      <c r="O545" t="s">
        <v>194</v>
      </c>
      <c r="P545" t="b">
        <v>1</v>
      </c>
      <c r="Q545" s="2">
        <v>42579.618877314817</v>
      </c>
      <c r="R545" s="1"/>
      <c r="S545" t="b">
        <v>0</v>
      </c>
      <c r="U545" s="1"/>
      <c r="V545" t="b">
        <v>0</v>
      </c>
      <c r="W545" s="1">
        <v>43922</v>
      </c>
      <c r="X545">
        <v>4</v>
      </c>
      <c r="Y545">
        <v>2020</v>
      </c>
      <c r="Z545" t="s">
        <v>90</v>
      </c>
      <c r="AA545" t="s">
        <v>90</v>
      </c>
      <c r="AB545" t="b">
        <v>0</v>
      </c>
      <c r="AC545" t="b">
        <v>0</v>
      </c>
      <c r="AE545" t="b">
        <v>1</v>
      </c>
      <c r="AF545" t="b">
        <v>0</v>
      </c>
      <c r="AG545" t="b">
        <v>0</v>
      </c>
      <c r="AH545" t="s">
        <v>382</v>
      </c>
      <c r="AI545" t="b">
        <v>0</v>
      </c>
      <c r="AJ545" t="s">
        <v>211</v>
      </c>
      <c r="AK545" t="b">
        <v>0</v>
      </c>
      <c r="AL545" s="1">
        <v>43472</v>
      </c>
      <c r="AM545" t="s">
        <v>162</v>
      </c>
      <c r="AN545" s="2">
        <v>44296.959062499998</v>
      </c>
      <c r="AP545" s="2">
        <v>43872.036921296298</v>
      </c>
      <c r="AQ545" s="1"/>
      <c r="AS545" t="b">
        <v>0</v>
      </c>
      <c r="AU545" t="s">
        <v>247</v>
      </c>
      <c r="AV545" t="s">
        <v>176</v>
      </c>
      <c r="AY545" t="s">
        <v>236</v>
      </c>
      <c r="AZ545" t="s">
        <v>300</v>
      </c>
      <c r="BB545" t="s">
        <v>1618</v>
      </c>
      <c r="BD545" t="b">
        <v>0</v>
      </c>
      <c r="BE545" t="s">
        <v>1619</v>
      </c>
      <c r="BF545" t="s">
        <v>1620</v>
      </c>
      <c r="BG545" t="s">
        <v>1621</v>
      </c>
      <c r="BH545" t="s">
        <v>260</v>
      </c>
      <c r="BI545" t="s">
        <v>200</v>
      </c>
      <c r="BJ545" t="s">
        <v>250</v>
      </c>
      <c r="BL545" t="s">
        <v>1622</v>
      </c>
      <c r="BM545" t="s">
        <v>202</v>
      </c>
      <c r="BN545" t="s">
        <v>203</v>
      </c>
      <c r="BQ545" t="s">
        <v>204</v>
      </c>
      <c r="BR545" t="b">
        <v>0</v>
      </c>
      <c r="BT545" t="b">
        <v>0</v>
      </c>
      <c r="BW545" t="s">
        <v>97</v>
      </c>
      <c r="BX545" t="b">
        <v>0</v>
      </c>
      <c r="BY545" s="2">
        <v>44376.857569444444</v>
      </c>
      <c r="CB545" t="b">
        <v>1</v>
      </c>
      <c r="CC545" t="b">
        <v>0</v>
      </c>
      <c r="CF545">
        <v>52336</v>
      </c>
      <c r="CH545">
        <v>0</v>
      </c>
      <c r="CI545">
        <v>0</v>
      </c>
      <c r="CJ545">
        <v>0</v>
      </c>
      <c r="CK545">
        <f>YEAR(tbl_Opportunity[[#This Row],[Close Date]])</f>
        <v>2020</v>
      </c>
    </row>
    <row r="546" spans="1:89">
      <c r="A546" t="s">
        <v>1623</v>
      </c>
      <c r="B546" t="b">
        <v>0</v>
      </c>
      <c r="D546" t="b">
        <v>0</v>
      </c>
      <c r="H546" s="1">
        <v>43131</v>
      </c>
      <c r="I546" t="b">
        <v>1</v>
      </c>
      <c r="J546" t="s">
        <v>140</v>
      </c>
      <c r="L546" t="s">
        <v>1624</v>
      </c>
      <c r="O546" t="s">
        <v>142</v>
      </c>
      <c r="P546" t="b">
        <v>0</v>
      </c>
      <c r="Q546" s="2">
        <v>42579.802361111113</v>
      </c>
      <c r="R546" s="1"/>
      <c r="S546" t="b">
        <v>0</v>
      </c>
      <c r="U546" s="1"/>
      <c r="V546" t="b">
        <v>0</v>
      </c>
      <c r="W546" s="1">
        <v>43101</v>
      </c>
      <c r="X546">
        <v>1</v>
      </c>
      <c r="Y546">
        <v>2018</v>
      </c>
      <c r="Z546" t="s">
        <v>90</v>
      </c>
      <c r="AA546" t="s">
        <v>90</v>
      </c>
      <c r="AB546" t="b">
        <v>0</v>
      </c>
      <c r="AC546" t="b">
        <v>0</v>
      </c>
      <c r="AE546" t="b">
        <v>1</v>
      </c>
      <c r="AF546" t="b">
        <v>0</v>
      </c>
      <c r="AG546" t="b">
        <v>0</v>
      </c>
      <c r="AH546" t="s">
        <v>382</v>
      </c>
      <c r="AI546" t="b">
        <v>0</v>
      </c>
      <c r="AK546" t="b">
        <v>0</v>
      </c>
      <c r="AL546" s="1"/>
      <c r="AM546" t="s">
        <v>162</v>
      </c>
      <c r="AN546" s="2">
        <v>44297.837673611109</v>
      </c>
      <c r="AP546" s="2">
        <v>43836.762962962966</v>
      </c>
      <c r="AQ546" s="1"/>
      <c r="AS546" t="b">
        <v>0</v>
      </c>
      <c r="AV546" t="s">
        <v>213</v>
      </c>
      <c r="BB546" t="s">
        <v>1625</v>
      </c>
      <c r="BD546" t="b">
        <v>0</v>
      </c>
      <c r="BH546" t="s">
        <v>142</v>
      </c>
      <c r="BI546" t="s">
        <v>150</v>
      </c>
      <c r="BQ546" t="s">
        <v>96</v>
      </c>
      <c r="BR546" t="b">
        <v>0</v>
      </c>
      <c r="BT546" t="b">
        <v>0</v>
      </c>
      <c r="BW546" t="s">
        <v>97</v>
      </c>
      <c r="BX546" t="b">
        <v>0</v>
      </c>
      <c r="BY546" s="2">
        <v>44376.857569444444</v>
      </c>
      <c r="CB546" t="b">
        <v>0</v>
      </c>
      <c r="CC546" t="b">
        <v>0</v>
      </c>
      <c r="CF546">
        <v>71500</v>
      </c>
      <c r="CH546">
        <v>0</v>
      </c>
      <c r="CI546">
        <v>0</v>
      </c>
      <c r="CJ546">
        <v>0</v>
      </c>
      <c r="CK546">
        <f>YEAR(tbl_Opportunity[[#This Row],[Close Date]])</f>
        <v>2018</v>
      </c>
    </row>
    <row r="547" spans="1:89">
      <c r="A547" t="s">
        <v>1626</v>
      </c>
      <c r="B547" t="b">
        <v>0</v>
      </c>
      <c r="D547" t="b">
        <v>0</v>
      </c>
      <c r="H547" s="1">
        <v>43008</v>
      </c>
      <c r="I547" t="b">
        <v>0</v>
      </c>
      <c r="L547" t="s">
        <v>1627</v>
      </c>
      <c r="O547" t="s">
        <v>99</v>
      </c>
      <c r="P547" t="b">
        <v>1</v>
      </c>
      <c r="Q547" s="2">
        <v>42584.507685185185</v>
      </c>
      <c r="R547" s="1"/>
      <c r="S547" t="b">
        <v>0</v>
      </c>
      <c r="U547" s="1"/>
      <c r="V547" t="b">
        <v>0</v>
      </c>
      <c r="W547" s="1">
        <v>42795</v>
      </c>
      <c r="X547">
        <v>3</v>
      </c>
      <c r="Y547">
        <v>2017</v>
      </c>
      <c r="Z547" t="s">
        <v>161</v>
      </c>
      <c r="AA547" t="s">
        <v>161</v>
      </c>
      <c r="AB547" t="b">
        <v>0</v>
      </c>
      <c r="AC547" t="b">
        <v>0</v>
      </c>
      <c r="AE547" t="b">
        <v>0</v>
      </c>
      <c r="AF547" t="b">
        <v>0</v>
      </c>
      <c r="AG547" t="b">
        <v>0</v>
      </c>
      <c r="AH547" t="s">
        <v>382</v>
      </c>
      <c r="AI547" t="b">
        <v>0</v>
      </c>
      <c r="AK547" t="b">
        <v>0</v>
      </c>
      <c r="AL547" s="1"/>
      <c r="AM547" t="s">
        <v>162</v>
      </c>
      <c r="AN547" s="2">
        <v>44320.675752314812</v>
      </c>
      <c r="AP547" s="2"/>
      <c r="AQ547" s="1"/>
      <c r="AS547" t="b">
        <v>0</v>
      </c>
      <c r="AV547" t="s">
        <v>93</v>
      </c>
      <c r="BB547" t="s">
        <v>1628</v>
      </c>
      <c r="BD547" t="b">
        <v>0</v>
      </c>
      <c r="BH547" t="s">
        <v>228</v>
      </c>
      <c r="BL547" t="s">
        <v>1627</v>
      </c>
      <c r="BQ547" t="s">
        <v>165</v>
      </c>
      <c r="BR547" t="b">
        <v>0</v>
      </c>
      <c r="BT547" t="b">
        <v>0</v>
      </c>
      <c r="BW547" t="s">
        <v>166</v>
      </c>
      <c r="BX547" t="b">
        <v>0</v>
      </c>
      <c r="BY547" s="2">
        <v>44376.857569444444</v>
      </c>
      <c r="CB547" t="b">
        <v>0</v>
      </c>
      <c r="CC547" t="b">
        <v>0</v>
      </c>
      <c r="CF547">
        <v>65000</v>
      </c>
      <c r="CJ547">
        <v>0</v>
      </c>
      <c r="CK547">
        <f>YEAR(tbl_Opportunity[[#This Row],[Close Date]])</f>
        <v>2017</v>
      </c>
    </row>
    <row r="548" spans="1:89">
      <c r="A548" t="s">
        <v>1629</v>
      </c>
      <c r="B548" t="b">
        <v>0</v>
      </c>
      <c r="D548" t="b">
        <v>0</v>
      </c>
      <c r="H548" s="1">
        <v>43008</v>
      </c>
      <c r="I548" t="b">
        <v>0</v>
      </c>
      <c r="L548" t="s">
        <v>1630</v>
      </c>
      <c r="O548" t="s">
        <v>99</v>
      </c>
      <c r="P548" t="b">
        <v>1</v>
      </c>
      <c r="Q548" s="2">
        <v>42584.510787037034</v>
      </c>
      <c r="R548" s="1"/>
      <c r="S548" t="b">
        <v>0</v>
      </c>
      <c r="U548" s="1"/>
      <c r="V548" t="b">
        <v>0</v>
      </c>
      <c r="W548" s="1">
        <v>42795</v>
      </c>
      <c r="X548">
        <v>3</v>
      </c>
      <c r="Y548">
        <v>2017</v>
      </c>
      <c r="Z548" t="s">
        <v>161</v>
      </c>
      <c r="AA548" t="s">
        <v>161</v>
      </c>
      <c r="AB548" t="b">
        <v>0</v>
      </c>
      <c r="AC548" t="b">
        <v>0</v>
      </c>
      <c r="AE548" t="b">
        <v>0</v>
      </c>
      <c r="AF548" t="b">
        <v>0</v>
      </c>
      <c r="AG548" t="b">
        <v>0</v>
      </c>
      <c r="AH548" t="s">
        <v>382</v>
      </c>
      <c r="AI548" t="b">
        <v>0</v>
      </c>
      <c r="AK548" t="b">
        <v>0</v>
      </c>
      <c r="AL548" s="1"/>
      <c r="AM548" t="s">
        <v>162</v>
      </c>
      <c r="AN548" s="2">
        <v>44320.675474537034</v>
      </c>
      <c r="AP548" s="2"/>
      <c r="AQ548" s="1"/>
      <c r="AS548" t="b">
        <v>0</v>
      </c>
      <c r="AV548" t="s">
        <v>93</v>
      </c>
      <c r="BB548" t="s">
        <v>1631</v>
      </c>
      <c r="BD548" t="b">
        <v>0</v>
      </c>
      <c r="BH548" t="s">
        <v>228</v>
      </c>
      <c r="BL548" t="s">
        <v>1630</v>
      </c>
      <c r="BQ548" t="s">
        <v>165</v>
      </c>
      <c r="BR548" t="b">
        <v>0</v>
      </c>
      <c r="BT548" t="b">
        <v>0</v>
      </c>
      <c r="BW548" t="s">
        <v>166</v>
      </c>
      <c r="BX548" t="b">
        <v>0</v>
      </c>
      <c r="BY548" s="2">
        <v>44376.857569444444</v>
      </c>
      <c r="CB548" t="b">
        <v>0</v>
      </c>
      <c r="CC548" t="b">
        <v>0</v>
      </c>
      <c r="CF548">
        <v>65000</v>
      </c>
      <c r="CJ548">
        <v>0</v>
      </c>
      <c r="CK548">
        <f>YEAR(tbl_Opportunity[[#This Row],[Close Date]])</f>
        <v>2017</v>
      </c>
    </row>
    <row r="549" spans="1:89">
      <c r="A549" t="s">
        <v>1064</v>
      </c>
      <c r="B549" t="b">
        <v>0</v>
      </c>
      <c r="D549" t="b">
        <v>0</v>
      </c>
      <c r="H549" s="1">
        <v>42663</v>
      </c>
      <c r="I549" t="b">
        <v>1</v>
      </c>
      <c r="L549" t="s">
        <v>1591</v>
      </c>
      <c r="O549" t="s">
        <v>194</v>
      </c>
      <c r="P549" t="b">
        <v>0</v>
      </c>
      <c r="Q549" s="2">
        <v>42605.719525462962</v>
      </c>
      <c r="R549" s="1"/>
      <c r="S549" t="b">
        <v>0</v>
      </c>
      <c r="U549" s="1"/>
      <c r="V549" t="b">
        <v>0</v>
      </c>
      <c r="W549" s="1">
        <v>42461</v>
      </c>
      <c r="X549">
        <v>4</v>
      </c>
      <c r="Y549">
        <v>2016</v>
      </c>
      <c r="Z549" t="s">
        <v>8</v>
      </c>
      <c r="AA549" t="s">
        <v>8</v>
      </c>
      <c r="AB549" t="b">
        <v>0</v>
      </c>
      <c r="AC549" t="b">
        <v>0</v>
      </c>
      <c r="AE549" t="b">
        <v>1</v>
      </c>
      <c r="AF549" t="b">
        <v>0</v>
      </c>
      <c r="AG549" t="b">
        <v>0</v>
      </c>
      <c r="AH549" t="s">
        <v>91</v>
      </c>
      <c r="AI549" t="b">
        <v>0</v>
      </c>
      <c r="AK549" t="b">
        <v>0</v>
      </c>
      <c r="AL549" s="1"/>
      <c r="AM549" t="s">
        <v>162</v>
      </c>
      <c r="AN549" s="2">
        <v>44296.95826388889</v>
      </c>
      <c r="AP549" s="2">
        <v>43169.630393518521</v>
      </c>
      <c r="AQ549" s="1"/>
      <c r="AS549" t="b">
        <v>0</v>
      </c>
      <c r="AU549" t="s">
        <v>212</v>
      </c>
      <c r="AV549" t="s">
        <v>176</v>
      </c>
      <c r="BB549" t="s">
        <v>1632</v>
      </c>
      <c r="BD549" t="b">
        <v>0</v>
      </c>
      <c r="BH549" t="s">
        <v>215</v>
      </c>
      <c r="BI549" t="s">
        <v>200</v>
      </c>
      <c r="BJ549" t="s">
        <v>216</v>
      </c>
      <c r="BM549" t="s">
        <v>291</v>
      </c>
      <c r="BN549" t="s">
        <v>203</v>
      </c>
      <c r="BQ549" t="s">
        <v>204</v>
      </c>
      <c r="BR549" t="b">
        <v>0</v>
      </c>
      <c r="BT549" t="b">
        <v>0</v>
      </c>
      <c r="BW549" t="s">
        <v>103</v>
      </c>
      <c r="BX549" t="b">
        <v>0</v>
      </c>
      <c r="BY549" s="2">
        <v>44376.857569444444</v>
      </c>
      <c r="BZ549" t="s">
        <v>217</v>
      </c>
      <c r="CB549" t="b">
        <v>0</v>
      </c>
      <c r="CC549" t="b">
        <v>1</v>
      </c>
      <c r="CF549">
        <v>3500</v>
      </c>
      <c r="CH549">
        <v>3500</v>
      </c>
      <c r="CI549">
        <v>100</v>
      </c>
      <c r="CJ549">
        <v>0</v>
      </c>
      <c r="CK549">
        <f>YEAR(tbl_Opportunity[[#This Row],[Close Date]])</f>
        <v>2016</v>
      </c>
    </row>
    <row r="550" spans="1:89">
      <c r="A550" t="s">
        <v>1633</v>
      </c>
      <c r="B550" t="b">
        <v>0</v>
      </c>
      <c r="D550" t="b">
        <v>0</v>
      </c>
      <c r="H550" s="1">
        <v>42978</v>
      </c>
      <c r="I550" t="b">
        <v>1</v>
      </c>
      <c r="J550" t="s">
        <v>193</v>
      </c>
      <c r="L550" t="s">
        <v>1634</v>
      </c>
      <c r="O550" t="s">
        <v>142</v>
      </c>
      <c r="P550" t="b">
        <v>0</v>
      </c>
      <c r="Q550" s="2">
        <v>42606.803472222222</v>
      </c>
      <c r="R550" s="1"/>
      <c r="S550" t="b">
        <v>0</v>
      </c>
      <c r="U550" s="1"/>
      <c r="V550" t="b">
        <v>0</v>
      </c>
      <c r="W550" s="1">
        <v>42795</v>
      </c>
      <c r="X550">
        <v>3</v>
      </c>
      <c r="Y550">
        <v>2017</v>
      </c>
      <c r="Z550" t="s">
        <v>90</v>
      </c>
      <c r="AA550" t="s">
        <v>90</v>
      </c>
      <c r="AB550" t="b">
        <v>0</v>
      </c>
      <c r="AC550" t="b">
        <v>0</v>
      </c>
      <c r="AE550" t="b">
        <v>1</v>
      </c>
      <c r="AF550" t="b">
        <v>0</v>
      </c>
      <c r="AG550" t="b">
        <v>0</v>
      </c>
      <c r="AH550" t="s">
        <v>210</v>
      </c>
      <c r="AI550" t="b">
        <v>0</v>
      </c>
      <c r="AK550" t="b">
        <v>0</v>
      </c>
      <c r="AL550" s="1">
        <v>43004</v>
      </c>
      <c r="AM550" t="s">
        <v>162</v>
      </c>
      <c r="AN550" s="2">
        <v>44297.837673611109</v>
      </c>
      <c r="AP550" s="2">
        <v>43836.762962962966</v>
      </c>
      <c r="AQ550" s="1"/>
      <c r="AS550" t="b">
        <v>0</v>
      </c>
      <c r="AV550" t="s">
        <v>213</v>
      </c>
      <c r="BB550" t="s">
        <v>1635</v>
      </c>
      <c r="BD550" t="b">
        <v>0</v>
      </c>
      <c r="BH550" t="s">
        <v>142</v>
      </c>
      <c r="BI550" t="s">
        <v>150</v>
      </c>
      <c r="BQ550" t="s">
        <v>96</v>
      </c>
      <c r="BR550" t="b">
        <v>0</v>
      </c>
      <c r="BT550" t="b">
        <v>0</v>
      </c>
      <c r="BW550" t="s">
        <v>97</v>
      </c>
      <c r="BX550" t="b">
        <v>0</v>
      </c>
      <c r="BY550" s="2">
        <v>44376.857569444444</v>
      </c>
      <c r="CB550" t="b">
        <v>0</v>
      </c>
      <c r="CC550" t="b">
        <v>0</v>
      </c>
      <c r="CF550">
        <v>71500</v>
      </c>
      <c r="CH550">
        <v>0</v>
      </c>
      <c r="CI550">
        <v>0</v>
      </c>
      <c r="CJ550">
        <v>0</v>
      </c>
      <c r="CK550">
        <f>YEAR(tbl_Opportunity[[#This Row],[Close Date]])</f>
        <v>2017</v>
      </c>
    </row>
    <row r="551" spans="1:89">
      <c r="A551" t="s">
        <v>1636</v>
      </c>
      <c r="B551" t="b">
        <v>0</v>
      </c>
      <c r="D551" t="b">
        <v>0</v>
      </c>
      <c r="H551" s="1">
        <v>44561</v>
      </c>
      <c r="I551" t="b">
        <v>0</v>
      </c>
      <c r="L551" t="s">
        <v>1637</v>
      </c>
      <c r="O551" t="s">
        <v>142</v>
      </c>
      <c r="P551" t="b">
        <v>0</v>
      </c>
      <c r="Q551" s="2">
        <v>42632.795856481483</v>
      </c>
      <c r="R551" s="1"/>
      <c r="S551" t="b">
        <v>0</v>
      </c>
      <c r="U551" s="1"/>
      <c r="V551" t="b">
        <v>0</v>
      </c>
      <c r="W551" s="1">
        <v>44287</v>
      </c>
      <c r="X551">
        <v>4</v>
      </c>
      <c r="Y551">
        <v>2021</v>
      </c>
      <c r="Z551" t="s">
        <v>161</v>
      </c>
      <c r="AA551" t="s">
        <v>161</v>
      </c>
      <c r="AB551" t="b">
        <v>0</v>
      </c>
      <c r="AC551" t="b">
        <v>0</v>
      </c>
      <c r="AE551" t="b">
        <v>1</v>
      </c>
      <c r="AF551" t="b">
        <v>0</v>
      </c>
      <c r="AG551" t="b">
        <v>0</v>
      </c>
      <c r="AH551" t="s">
        <v>210</v>
      </c>
      <c r="AI551" t="b">
        <v>0</v>
      </c>
      <c r="AK551" t="b">
        <v>0</v>
      </c>
      <c r="AL551" s="1"/>
      <c r="AM551" t="s">
        <v>387</v>
      </c>
      <c r="AN551" s="2">
        <v>44354.265347222223</v>
      </c>
      <c r="AP551" s="2">
        <v>44193.252696759257</v>
      </c>
      <c r="AQ551" s="1"/>
      <c r="AS551" t="b">
        <v>0</v>
      </c>
      <c r="AV551" t="s">
        <v>213</v>
      </c>
      <c r="BB551" t="s">
        <v>1638</v>
      </c>
      <c r="BD551" t="b">
        <v>0</v>
      </c>
      <c r="BH551" t="s">
        <v>387</v>
      </c>
      <c r="BI551" t="s">
        <v>150</v>
      </c>
      <c r="BN551" t="s">
        <v>415</v>
      </c>
      <c r="BQ551" t="s">
        <v>96</v>
      </c>
      <c r="BR551" t="b">
        <v>0</v>
      </c>
      <c r="BT551" t="b">
        <v>0</v>
      </c>
      <c r="BW551" t="s">
        <v>339</v>
      </c>
      <c r="BX551" t="b">
        <v>0</v>
      </c>
      <c r="BY551" s="2">
        <v>44376.857569444444</v>
      </c>
      <c r="CB551" t="b">
        <v>0</v>
      </c>
      <c r="CC551" t="b">
        <v>0</v>
      </c>
      <c r="CD551">
        <v>0</v>
      </c>
      <c r="CE551">
        <v>0</v>
      </c>
      <c r="CF551">
        <v>70764.81</v>
      </c>
      <c r="CH551">
        <v>21229.439999999999</v>
      </c>
      <c r="CI551">
        <v>30</v>
      </c>
      <c r="CJ551">
        <v>0</v>
      </c>
      <c r="CK551">
        <f>YEAR(tbl_Opportunity[[#This Row],[Close Date]])</f>
        <v>2021</v>
      </c>
    </row>
    <row r="552" spans="1:89">
      <c r="A552" t="s">
        <v>1639</v>
      </c>
      <c r="B552" t="b">
        <v>0</v>
      </c>
      <c r="D552" t="b">
        <v>0</v>
      </c>
      <c r="H552" s="1">
        <v>43100</v>
      </c>
      <c r="I552" t="b">
        <v>1</v>
      </c>
      <c r="J552" t="s">
        <v>140</v>
      </c>
      <c r="L552" t="s">
        <v>1640</v>
      </c>
      <c r="O552" t="s">
        <v>142</v>
      </c>
      <c r="P552" t="b">
        <v>0</v>
      </c>
      <c r="Q552" s="2">
        <v>42632.894687499997</v>
      </c>
      <c r="R552" s="1"/>
      <c r="S552" t="b">
        <v>0</v>
      </c>
      <c r="U552" s="1"/>
      <c r="V552" t="b">
        <v>0</v>
      </c>
      <c r="W552" s="1">
        <v>42826</v>
      </c>
      <c r="X552">
        <v>4</v>
      </c>
      <c r="Y552">
        <v>2017</v>
      </c>
      <c r="Z552" t="s">
        <v>90</v>
      </c>
      <c r="AA552" t="s">
        <v>90</v>
      </c>
      <c r="AB552" t="b">
        <v>0</v>
      </c>
      <c r="AC552" t="b">
        <v>0</v>
      </c>
      <c r="AE552" t="b">
        <v>1</v>
      </c>
      <c r="AF552" t="b">
        <v>0</v>
      </c>
      <c r="AG552" t="b">
        <v>0</v>
      </c>
      <c r="AH552" t="s">
        <v>210</v>
      </c>
      <c r="AI552" t="b">
        <v>0</v>
      </c>
      <c r="AK552" t="b">
        <v>0</v>
      </c>
      <c r="AL552" s="1"/>
      <c r="AM552" t="s">
        <v>162</v>
      </c>
      <c r="AN552" s="2">
        <v>44297.837673611109</v>
      </c>
      <c r="AP552" s="2">
        <v>43836.762962962966</v>
      </c>
      <c r="AQ552" s="1"/>
      <c r="AS552" t="b">
        <v>0</v>
      </c>
      <c r="AV552" t="s">
        <v>213</v>
      </c>
      <c r="BB552" t="s">
        <v>1641</v>
      </c>
      <c r="BD552" t="b">
        <v>0</v>
      </c>
      <c r="BH552" t="s">
        <v>142</v>
      </c>
      <c r="BI552" t="s">
        <v>150</v>
      </c>
      <c r="BQ552" t="s">
        <v>96</v>
      </c>
      <c r="BR552" t="b">
        <v>0</v>
      </c>
      <c r="BT552" t="b">
        <v>0</v>
      </c>
      <c r="BW552" t="s">
        <v>97</v>
      </c>
      <c r="BX552" t="b">
        <v>0</v>
      </c>
      <c r="BY552" s="2">
        <v>44376.857569444444</v>
      </c>
      <c r="CB552" t="b">
        <v>0</v>
      </c>
      <c r="CC552" t="b">
        <v>0</v>
      </c>
      <c r="CF552">
        <v>70200</v>
      </c>
      <c r="CH552">
        <v>0</v>
      </c>
      <c r="CI552">
        <v>0</v>
      </c>
      <c r="CJ552">
        <v>0</v>
      </c>
      <c r="CK552">
        <f>YEAR(tbl_Opportunity[[#This Row],[Close Date]])</f>
        <v>2017</v>
      </c>
    </row>
    <row r="553" spans="1:89">
      <c r="A553" t="s">
        <v>1642</v>
      </c>
      <c r="B553" t="b">
        <v>0</v>
      </c>
      <c r="D553" t="b">
        <v>0</v>
      </c>
      <c r="H553" s="1">
        <v>43008</v>
      </c>
      <c r="I553" t="b">
        <v>1</v>
      </c>
      <c r="J553" t="s">
        <v>111</v>
      </c>
      <c r="L553" t="s">
        <v>1643</v>
      </c>
      <c r="O553" t="s">
        <v>142</v>
      </c>
      <c r="P553" t="b">
        <v>0</v>
      </c>
      <c r="Q553" s="2">
        <v>42633.604733796295</v>
      </c>
      <c r="R553" s="1"/>
      <c r="S553" t="b">
        <v>0</v>
      </c>
      <c r="U553" s="1"/>
      <c r="V553" t="b">
        <v>0</v>
      </c>
      <c r="W553" s="1">
        <v>42795</v>
      </c>
      <c r="X553">
        <v>3</v>
      </c>
      <c r="Y553">
        <v>2017</v>
      </c>
      <c r="Z553" t="s">
        <v>90</v>
      </c>
      <c r="AA553" t="s">
        <v>90</v>
      </c>
      <c r="AB553" t="b">
        <v>0</v>
      </c>
      <c r="AC553" t="b">
        <v>0</v>
      </c>
      <c r="AE553" t="b">
        <v>1</v>
      </c>
      <c r="AF553" t="b">
        <v>0</v>
      </c>
      <c r="AG553" t="b">
        <v>0</v>
      </c>
      <c r="AH553" t="s">
        <v>210</v>
      </c>
      <c r="AI553" t="b">
        <v>0</v>
      </c>
      <c r="AK553" t="b">
        <v>0</v>
      </c>
      <c r="AL553" s="1"/>
      <c r="AM553" t="s">
        <v>162</v>
      </c>
      <c r="AN553" s="2">
        <v>44297.837673611109</v>
      </c>
      <c r="AP553" s="2">
        <v>43836.762962962966</v>
      </c>
      <c r="AQ553" s="1"/>
      <c r="AS553" t="b">
        <v>0</v>
      </c>
      <c r="AV553" t="s">
        <v>213</v>
      </c>
      <c r="BB553" t="s">
        <v>1644</v>
      </c>
      <c r="BD553" t="b">
        <v>0</v>
      </c>
      <c r="BH553" t="s">
        <v>142</v>
      </c>
      <c r="BI553" t="s">
        <v>150</v>
      </c>
      <c r="BQ553" t="s">
        <v>96</v>
      </c>
      <c r="BR553" t="b">
        <v>0</v>
      </c>
      <c r="BT553" t="b">
        <v>0</v>
      </c>
      <c r="BW553" t="s">
        <v>97</v>
      </c>
      <c r="BX553" t="b">
        <v>0</v>
      </c>
      <c r="BY553" s="2">
        <v>44376.857569444444</v>
      </c>
      <c r="CB553" t="b">
        <v>0</v>
      </c>
      <c r="CC553" t="b">
        <v>0</v>
      </c>
      <c r="CF553">
        <v>71500</v>
      </c>
      <c r="CH553">
        <v>0</v>
      </c>
      <c r="CI553">
        <v>0</v>
      </c>
      <c r="CJ553">
        <v>0</v>
      </c>
      <c r="CK553">
        <f>YEAR(tbl_Opportunity[[#This Row],[Close Date]])</f>
        <v>2017</v>
      </c>
    </row>
    <row r="554" spans="1:89">
      <c r="A554" t="s">
        <v>1645</v>
      </c>
      <c r="B554" t="b">
        <v>0</v>
      </c>
      <c r="D554" t="b">
        <v>0</v>
      </c>
      <c r="H554" s="1">
        <v>42837</v>
      </c>
      <c r="I554" t="b">
        <v>1</v>
      </c>
      <c r="L554" t="s">
        <v>1646</v>
      </c>
      <c r="O554" t="s">
        <v>194</v>
      </c>
      <c r="P554" t="b">
        <v>0</v>
      </c>
      <c r="Q554" s="2">
        <v>42634.496168981481</v>
      </c>
      <c r="R554" s="1"/>
      <c r="S554" t="b">
        <v>0</v>
      </c>
      <c r="U554" s="1"/>
      <c r="V554" t="b">
        <v>0</v>
      </c>
      <c r="W554" s="1">
        <v>42767</v>
      </c>
      <c r="X554">
        <v>2</v>
      </c>
      <c r="Y554">
        <v>2017</v>
      </c>
      <c r="Z554" t="s">
        <v>8</v>
      </c>
      <c r="AA554" t="s">
        <v>8</v>
      </c>
      <c r="AB554" t="b">
        <v>0</v>
      </c>
      <c r="AC554" t="b">
        <v>0</v>
      </c>
      <c r="AE554" t="b">
        <v>1</v>
      </c>
      <c r="AF554" t="b">
        <v>0</v>
      </c>
      <c r="AG554" t="b">
        <v>0</v>
      </c>
      <c r="AH554" t="s">
        <v>210</v>
      </c>
      <c r="AI554" t="b">
        <v>0</v>
      </c>
      <c r="AJ554" t="s">
        <v>211</v>
      </c>
      <c r="AK554" t="b">
        <v>0</v>
      </c>
      <c r="AL554" s="1"/>
      <c r="AM554" t="s">
        <v>162</v>
      </c>
      <c r="AN554" s="2">
        <v>44297.841400462959</v>
      </c>
      <c r="AP554" s="2">
        <v>43169.630393518521</v>
      </c>
      <c r="AQ554" s="1"/>
      <c r="AS554" t="b">
        <v>0</v>
      </c>
      <c r="AU554" t="s">
        <v>472</v>
      </c>
      <c r="AV554" t="s">
        <v>93</v>
      </c>
      <c r="BB554" t="s">
        <v>1647</v>
      </c>
      <c r="BD554" t="b">
        <v>0</v>
      </c>
      <c r="BH554" t="s">
        <v>215</v>
      </c>
      <c r="BI554" t="s">
        <v>200</v>
      </c>
      <c r="BJ554" t="s">
        <v>216</v>
      </c>
      <c r="BL554" t="s">
        <v>1646</v>
      </c>
      <c r="BM554" t="s">
        <v>202</v>
      </c>
      <c r="BN554" t="s">
        <v>203</v>
      </c>
      <c r="BP554" t="s">
        <v>1648</v>
      </c>
      <c r="BQ554" t="s">
        <v>204</v>
      </c>
      <c r="BR554" t="b">
        <v>0</v>
      </c>
      <c r="BT554" t="b">
        <v>0</v>
      </c>
      <c r="BW554" t="s">
        <v>103</v>
      </c>
      <c r="BX554" t="b">
        <v>0</v>
      </c>
      <c r="BY554" s="2">
        <v>44376.857569444444</v>
      </c>
      <c r="BZ554" t="s">
        <v>217</v>
      </c>
      <c r="CB554" t="b">
        <v>0</v>
      </c>
      <c r="CC554" t="b">
        <v>1</v>
      </c>
      <c r="CF554">
        <v>58204</v>
      </c>
      <c r="CH554">
        <v>58204</v>
      </c>
      <c r="CI554">
        <v>100</v>
      </c>
      <c r="CJ554">
        <v>0</v>
      </c>
      <c r="CK554">
        <f>YEAR(tbl_Opportunity[[#This Row],[Close Date]])</f>
        <v>2017</v>
      </c>
    </row>
    <row r="555" spans="1:89">
      <c r="A555" t="s">
        <v>1649</v>
      </c>
      <c r="B555" t="b">
        <v>0</v>
      </c>
      <c r="D555" t="b">
        <v>0</v>
      </c>
      <c r="H555" s="1">
        <v>43100</v>
      </c>
      <c r="I555" t="b">
        <v>1</v>
      </c>
      <c r="J555" t="s">
        <v>140</v>
      </c>
      <c r="L555" t="s">
        <v>1650</v>
      </c>
      <c r="O555" t="s">
        <v>142</v>
      </c>
      <c r="P555" t="b">
        <v>0</v>
      </c>
      <c r="Q555" s="2">
        <v>42636.837326388886</v>
      </c>
      <c r="R555" s="1"/>
      <c r="S555" t="b">
        <v>0</v>
      </c>
      <c r="U555" s="1"/>
      <c r="V555" t="b">
        <v>0</v>
      </c>
      <c r="W555" s="1">
        <v>42826</v>
      </c>
      <c r="X555">
        <v>4</v>
      </c>
      <c r="Y555">
        <v>2017</v>
      </c>
      <c r="Z555" t="s">
        <v>90</v>
      </c>
      <c r="AA555" t="s">
        <v>90</v>
      </c>
      <c r="AB555" t="b">
        <v>0</v>
      </c>
      <c r="AC555" t="b">
        <v>0</v>
      </c>
      <c r="AE555" t="b">
        <v>1</v>
      </c>
      <c r="AF555" t="b">
        <v>0</v>
      </c>
      <c r="AG555" t="b">
        <v>0</v>
      </c>
      <c r="AH555" t="s">
        <v>210</v>
      </c>
      <c r="AI555" t="b">
        <v>0</v>
      </c>
      <c r="AK555" t="b">
        <v>0</v>
      </c>
      <c r="AL555" s="1"/>
      <c r="AM555" t="s">
        <v>162</v>
      </c>
      <c r="AN555" s="2">
        <v>44297.837673611109</v>
      </c>
      <c r="AP555" s="2">
        <v>43836.762962962966</v>
      </c>
      <c r="AQ555" s="1"/>
      <c r="AS555" t="b">
        <v>0</v>
      </c>
      <c r="AV555" t="s">
        <v>213</v>
      </c>
      <c r="BB555" t="s">
        <v>1651</v>
      </c>
      <c r="BD555" t="b">
        <v>0</v>
      </c>
      <c r="BH555" t="s">
        <v>142</v>
      </c>
      <c r="BI555" t="s">
        <v>150</v>
      </c>
      <c r="BQ555" t="s">
        <v>96</v>
      </c>
      <c r="BR555" t="b">
        <v>0</v>
      </c>
      <c r="BT555" t="b">
        <v>0</v>
      </c>
      <c r="BW555" t="s">
        <v>97</v>
      </c>
      <c r="BX555" t="b">
        <v>0</v>
      </c>
      <c r="BY555" s="2">
        <v>44376.857569444444</v>
      </c>
      <c r="CB555" t="b">
        <v>0</v>
      </c>
      <c r="CC555" t="b">
        <v>0</v>
      </c>
      <c r="CF555">
        <v>143100</v>
      </c>
      <c r="CH555">
        <v>0</v>
      </c>
      <c r="CI555">
        <v>0</v>
      </c>
      <c r="CJ555">
        <v>0</v>
      </c>
      <c r="CK555">
        <f>YEAR(tbl_Opportunity[[#This Row],[Close Date]])</f>
        <v>2017</v>
      </c>
    </row>
    <row r="556" spans="1:89">
      <c r="A556" t="s">
        <v>712</v>
      </c>
      <c r="B556" t="b">
        <v>0</v>
      </c>
      <c r="D556" t="b">
        <v>0</v>
      </c>
      <c r="H556" s="1">
        <v>42740</v>
      </c>
      <c r="I556" t="b">
        <v>1</v>
      </c>
      <c r="O556" t="s">
        <v>194</v>
      </c>
      <c r="P556" t="b">
        <v>0</v>
      </c>
      <c r="Q556" s="2">
        <v>42636.839201388888</v>
      </c>
      <c r="R556" s="1"/>
      <c r="S556" t="b">
        <v>0</v>
      </c>
      <c r="U556" s="1"/>
      <c r="V556" t="b">
        <v>0</v>
      </c>
      <c r="W556" s="1">
        <v>42736</v>
      </c>
      <c r="X556">
        <v>1</v>
      </c>
      <c r="Y556">
        <v>2017</v>
      </c>
      <c r="Z556" t="s">
        <v>8</v>
      </c>
      <c r="AA556" t="s">
        <v>8</v>
      </c>
      <c r="AB556" t="b">
        <v>0</v>
      </c>
      <c r="AC556" t="b">
        <v>0</v>
      </c>
      <c r="AE556" t="b">
        <v>1</v>
      </c>
      <c r="AF556" t="b">
        <v>0</v>
      </c>
      <c r="AG556" t="b">
        <v>0</v>
      </c>
      <c r="AH556" t="s">
        <v>210</v>
      </c>
      <c r="AI556" t="b">
        <v>0</v>
      </c>
      <c r="AJ556" t="s">
        <v>211</v>
      </c>
      <c r="AK556" t="b">
        <v>0</v>
      </c>
      <c r="AL556" s="1">
        <v>42908</v>
      </c>
      <c r="AM556" t="s">
        <v>162</v>
      </c>
      <c r="AN556" s="2">
        <v>44297.837673611109</v>
      </c>
      <c r="AP556" s="2">
        <v>43169.630393518521</v>
      </c>
      <c r="AQ556" s="1"/>
      <c r="AS556" t="b">
        <v>0</v>
      </c>
      <c r="AU556" t="s">
        <v>472</v>
      </c>
      <c r="AV556" t="s">
        <v>213</v>
      </c>
      <c r="BB556" t="s">
        <v>1652</v>
      </c>
      <c r="BD556" t="b">
        <v>0</v>
      </c>
      <c r="BH556" t="s">
        <v>215</v>
      </c>
      <c r="BI556" t="s">
        <v>200</v>
      </c>
      <c r="BJ556" t="s">
        <v>216</v>
      </c>
      <c r="BL556" t="s">
        <v>1653</v>
      </c>
      <c r="BM556" t="s">
        <v>202</v>
      </c>
      <c r="BN556" t="s">
        <v>203</v>
      </c>
      <c r="BQ556" t="s">
        <v>204</v>
      </c>
      <c r="BR556" t="b">
        <v>0</v>
      </c>
      <c r="BT556" t="b">
        <v>0</v>
      </c>
      <c r="BW556" t="s">
        <v>103</v>
      </c>
      <c r="BX556" t="b">
        <v>0</v>
      </c>
      <c r="BY556" s="2">
        <v>44376.857569444444</v>
      </c>
      <c r="BZ556" t="s">
        <v>217</v>
      </c>
      <c r="CB556" t="b">
        <v>0</v>
      </c>
      <c r="CC556" t="b">
        <v>1</v>
      </c>
      <c r="CF556">
        <v>48555</v>
      </c>
      <c r="CH556">
        <v>48555</v>
      </c>
      <c r="CI556">
        <v>100</v>
      </c>
      <c r="CJ556">
        <v>0</v>
      </c>
      <c r="CK556">
        <f>YEAR(tbl_Opportunity[[#This Row],[Close Date]])</f>
        <v>2017</v>
      </c>
    </row>
    <row r="557" spans="1:89">
      <c r="A557" t="s">
        <v>1654</v>
      </c>
      <c r="B557" t="b">
        <v>0</v>
      </c>
      <c r="D557" t="b">
        <v>0</v>
      </c>
      <c r="E557" t="s">
        <v>1005</v>
      </c>
      <c r="H557" s="1">
        <v>42676</v>
      </c>
      <c r="I557" t="b">
        <v>1</v>
      </c>
      <c r="J557" t="s">
        <v>111</v>
      </c>
      <c r="L557" t="s">
        <v>1655</v>
      </c>
      <c r="O557" t="s">
        <v>194</v>
      </c>
      <c r="P557" t="b">
        <v>1</v>
      </c>
      <c r="Q557" s="2">
        <v>42636.892685185187</v>
      </c>
      <c r="R557" s="1"/>
      <c r="S557" t="b">
        <v>0</v>
      </c>
      <c r="U557" s="1"/>
      <c r="V557" t="b">
        <v>0</v>
      </c>
      <c r="W557" s="1">
        <v>42461</v>
      </c>
      <c r="X557">
        <v>4</v>
      </c>
      <c r="Y557">
        <v>2016</v>
      </c>
      <c r="Z557" t="s">
        <v>90</v>
      </c>
      <c r="AA557" t="s">
        <v>90</v>
      </c>
      <c r="AB557" t="b">
        <v>0</v>
      </c>
      <c r="AC557" t="b">
        <v>0</v>
      </c>
      <c r="AE557" t="b">
        <v>1</v>
      </c>
      <c r="AF557" t="b">
        <v>0</v>
      </c>
      <c r="AG557" t="b">
        <v>0</v>
      </c>
      <c r="AH557" t="s">
        <v>210</v>
      </c>
      <c r="AI557" t="b">
        <v>0</v>
      </c>
      <c r="AK557" t="b">
        <v>0</v>
      </c>
      <c r="AL557" s="1"/>
      <c r="AM557" t="s">
        <v>162</v>
      </c>
      <c r="AN557" s="2">
        <v>44296.959062499998</v>
      </c>
      <c r="AP557" s="2">
        <v>43203.545775462961</v>
      </c>
      <c r="AQ557" s="1"/>
      <c r="AS557" t="b">
        <v>0</v>
      </c>
      <c r="AV557" t="s">
        <v>93</v>
      </c>
      <c r="BB557" t="s">
        <v>1656</v>
      </c>
      <c r="BD557" t="b">
        <v>0</v>
      </c>
      <c r="BH557" t="s">
        <v>215</v>
      </c>
      <c r="BI557" t="s">
        <v>200</v>
      </c>
      <c r="BJ557" t="s">
        <v>250</v>
      </c>
      <c r="BL557" t="s">
        <v>1655</v>
      </c>
      <c r="BM557" t="s">
        <v>202</v>
      </c>
      <c r="BN557" t="s">
        <v>203</v>
      </c>
      <c r="BQ557" t="s">
        <v>204</v>
      </c>
      <c r="BR557" t="b">
        <v>0</v>
      </c>
      <c r="BT557" t="b">
        <v>0</v>
      </c>
      <c r="BW557" t="s">
        <v>97</v>
      </c>
      <c r="BX557" t="b">
        <v>0</v>
      </c>
      <c r="BY557" s="2">
        <v>44376.857569444444</v>
      </c>
      <c r="BZ557" t="s">
        <v>217</v>
      </c>
      <c r="CB557" t="b">
        <v>0</v>
      </c>
      <c r="CC557" t="b">
        <v>0</v>
      </c>
      <c r="CF557">
        <v>48555</v>
      </c>
      <c r="CH557">
        <v>0</v>
      </c>
      <c r="CI557">
        <v>0</v>
      </c>
      <c r="CJ557">
        <v>0</v>
      </c>
      <c r="CK557">
        <f>YEAR(tbl_Opportunity[[#This Row],[Close Date]])</f>
        <v>2016</v>
      </c>
    </row>
    <row r="558" spans="1:89">
      <c r="A558" t="s">
        <v>1657</v>
      </c>
      <c r="B558" t="b">
        <v>0</v>
      </c>
      <c r="D558" t="b">
        <v>0</v>
      </c>
      <c r="H558" s="1">
        <v>44435</v>
      </c>
      <c r="I558" t="b">
        <v>0</v>
      </c>
      <c r="J558" t="s">
        <v>193</v>
      </c>
      <c r="L558" t="s">
        <v>1658</v>
      </c>
      <c r="O558" t="s">
        <v>194</v>
      </c>
      <c r="P558" t="b">
        <v>1</v>
      </c>
      <c r="Q558" s="2">
        <v>42637.041493055556</v>
      </c>
      <c r="R558" s="1"/>
      <c r="S558" t="b">
        <v>0</v>
      </c>
      <c r="U558" s="1"/>
      <c r="V558" t="b">
        <v>0</v>
      </c>
      <c r="W558" s="1">
        <v>44256</v>
      </c>
      <c r="X558">
        <v>3</v>
      </c>
      <c r="Y558">
        <v>2021</v>
      </c>
      <c r="Z558" t="s">
        <v>1659</v>
      </c>
      <c r="AA558" t="s">
        <v>1660</v>
      </c>
      <c r="AB558" t="b">
        <v>0</v>
      </c>
      <c r="AC558" t="b">
        <v>0</v>
      </c>
      <c r="AE558" t="b">
        <v>1</v>
      </c>
      <c r="AF558" t="b">
        <v>1</v>
      </c>
      <c r="AG558" t="b">
        <v>1</v>
      </c>
      <c r="AH558" t="s">
        <v>210</v>
      </c>
      <c r="AI558" t="b">
        <v>0</v>
      </c>
      <c r="AJ558" t="s">
        <v>211</v>
      </c>
      <c r="AK558" t="b">
        <v>0</v>
      </c>
      <c r="AL558" s="1">
        <v>44355</v>
      </c>
      <c r="AM558" t="s">
        <v>311</v>
      </c>
      <c r="AN558" s="2">
        <v>44372.152858796297</v>
      </c>
      <c r="AP558" s="2">
        <v>44316.111030092594</v>
      </c>
      <c r="AQ558" s="1"/>
      <c r="AS558" t="b">
        <v>0</v>
      </c>
      <c r="AU558" t="s">
        <v>216</v>
      </c>
      <c r="AV558" t="s">
        <v>93</v>
      </c>
      <c r="AY558" t="s">
        <v>236</v>
      </c>
      <c r="BB558" t="s">
        <v>1661</v>
      </c>
      <c r="BD558" t="b">
        <v>0</v>
      </c>
      <c r="BH558" t="s">
        <v>311</v>
      </c>
      <c r="BI558" t="s">
        <v>200</v>
      </c>
      <c r="BJ558" t="s">
        <v>216</v>
      </c>
      <c r="BL558" t="s">
        <v>1658</v>
      </c>
      <c r="BM558" t="s">
        <v>202</v>
      </c>
      <c r="BN558" t="s">
        <v>203</v>
      </c>
      <c r="BQ558" t="s">
        <v>204</v>
      </c>
      <c r="BR558" t="b">
        <v>0</v>
      </c>
      <c r="BT558" t="b">
        <v>0</v>
      </c>
      <c r="BW558" t="s">
        <v>1662</v>
      </c>
      <c r="BX558" t="b">
        <v>0</v>
      </c>
      <c r="BY558" s="2">
        <v>44376.857569444444</v>
      </c>
      <c r="BZ558" t="s">
        <v>314</v>
      </c>
      <c r="CB558" t="b">
        <v>0</v>
      </c>
      <c r="CC558" t="b">
        <v>0</v>
      </c>
      <c r="CD558">
        <v>0</v>
      </c>
      <c r="CE558">
        <v>0</v>
      </c>
      <c r="CF558">
        <v>54805</v>
      </c>
      <c r="CH558">
        <v>38363.5</v>
      </c>
      <c r="CI558">
        <v>70</v>
      </c>
      <c r="CJ558">
        <v>0</v>
      </c>
      <c r="CK558">
        <f>YEAR(tbl_Opportunity[[#This Row],[Close Date]])</f>
        <v>2021</v>
      </c>
    </row>
    <row r="559" spans="1:89">
      <c r="A559" t="s">
        <v>1491</v>
      </c>
      <c r="B559" t="b">
        <v>0</v>
      </c>
      <c r="D559" t="b">
        <v>0</v>
      </c>
      <c r="H559" s="1">
        <v>42726</v>
      </c>
      <c r="I559" t="b">
        <v>1</v>
      </c>
      <c r="O559" t="s">
        <v>194</v>
      </c>
      <c r="P559" t="b">
        <v>0</v>
      </c>
      <c r="Q559" s="2">
        <v>42604.893182870372</v>
      </c>
      <c r="R559" s="1"/>
      <c r="S559" t="b">
        <v>0</v>
      </c>
      <c r="U559" s="1"/>
      <c r="V559" t="b">
        <v>0</v>
      </c>
      <c r="W559" s="1">
        <v>42461</v>
      </c>
      <c r="X559">
        <v>4</v>
      </c>
      <c r="Y559">
        <v>2016</v>
      </c>
      <c r="Z559" t="s">
        <v>8</v>
      </c>
      <c r="AA559" t="s">
        <v>8</v>
      </c>
      <c r="AB559" t="b">
        <v>0</v>
      </c>
      <c r="AC559" t="b">
        <v>0</v>
      </c>
      <c r="AE559" t="b">
        <v>1</v>
      </c>
      <c r="AF559" t="b">
        <v>0</v>
      </c>
      <c r="AG559" t="b">
        <v>0</v>
      </c>
      <c r="AH559" t="s">
        <v>210</v>
      </c>
      <c r="AI559" t="b">
        <v>0</v>
      </c>
      <c r="AK559" t="b">
        <v>0</v>
      </c>
      <c r="AL559" s="1"/>
      <c r="AM559" t="s">
        <v>162</v>
      </c>
      <c r="AN559" s="2">
        <v>44297.841840277775</v>
      </c>
      <c r="AP559" s="2">
        <v>43169.630393518521</v>
      </c>
      <c r="AQ559" s="1"/>
      <c r="AS559" t="b">
        <v>0</v>
      </c>
      <c r="AU559" t="s">
        <v>472</v>
      </c>
      <c r="AV559" t="s">
        <v>248</v>
      </c>
      <c r="BB559" t="s">
        <v>1663</v>
      </c>
      <c r="BD559" t="b">
        <v>0</v>
      </c>
      <c r="BH559" t="s">
        <v>272</v>
      </c>
      <c r="BI559" t="s">
        <v>200</v>
      </c>
      <c r="BJ559" t="s">
        <v>216</v>
      </c>
      <c r="BM559" t="s">
        <v>291</v>
      </c>
      <c r="BN559" t="s">
        <v>203</v>
      </c>
      <c r="BQ559" t="s">
        <v>204</v>
      </c>
      <c r="BR559" t="b">
        <v>0</v>
      </c>
      <c r="BT559" t="b">
        <v>0</v>
      </c>
      <c r="BW559" t="s">
        <v>103</v>
      </c>
      <c r="BX559" t="b">
        <v>0</v>
      </c>
      <c r="BY559" s="2">
        <v>44376.857569444444</v>
      </c>
      <c r="CB559" t="b">
        <v>0</v>
      </c>
      <c r="CC559" t="b">
        <v>1</v>
      </c>
      <c r="CF559">
        <v>3500</v>
      </c>
      <c r="CH559">
        <v>3500</v>
      </c>
      <c r="CI559">
        <v>100</v>
      </c>
      <c r="CJ559">
        <v>0</v>
      </c>
      <c r="CK559">
        <f>YEAR(tbl_Opportunity[[#This Row],[Close Date]])</f>
        <v>2016</v>
      </c>
    </row>
    <row r="560" spans="1:89">
      <c r="A560" t="s">
        <v>1664</v>
      </c>
      <c r="B560" t="b">
        <v>0</v>
      </c>
      <c r="D560" t="b">
        <v>0</v>
      </c>
      <c r="H560" s="1">
        <v>44469</v>
      </c>
      <c r="I560" t="b">
        <v>1</v>
      </c>
      <c r="J560" t="s">
        <v>193</v>
      </c>
      <c r="L560" t="s">
        <v>1665</v>
      </c>
      <c r="M560" t="s">
        <v>1666</v>
      </c>
      <c r="N560" t="s">
        <v>372</v>
      </c>
      <c r="O560" t="s">
        <v>194</v>
      </c>
      <c r="P560" t="b">
        <v>0</v>
      </c>
      <c r="Q560" s="2">
        <v>42607.427881944444</v>
      </c>
      <c r="R560" s="1"/>
      <c r="S560" t="b">
        <v>0</v>
      </c>
      <c r="U560" s="1"/>
      <c r="V560" t="b">
        <v>0</v>
      </c>
      <c r="W560" s="1">
        <v>44256</v>
      </c>
      <c r="X560">
        <v>3</v>
      </c>
      <c r="Y560">
        <v>2021</v>
      </c>
      <c r="Z560" t="s">
        <v>90</v>
      </c>
      <c r="AA560" t="s">
        <v>90</v>
      </c>
      <c r="AB560" t="b">
        <v>0</v>
      </c>
      <c r="AC560" t="b">
        <v>0</v>
      </c>
      <c r="AE560" t="b">
        <v>1</v>
      </c>
      <c r="AF560" t="b">
        <v>0</v>
      </c>
      <c r="AG560" t="b">
        <v>0</v>
      </c>
      <c r="AH560" t="s">
        <v>210</v>
      </c>
      <c r="AI560" t="b">
        <v>0</v>
      </c>
      <c r="AJ560" t="s">
        <v>211</v>
      </c>
      <c r="AK560" t="b">
        <v>0</v>
      </c>
      <c r="AL560" s="1">
        <v>43529</v>
      </c>
      <c r="AM560" t="s">
        <v>162</v>
      </c>
      <c r="AN560" s="2">
        <v>44297.841400462959</v>
      </c>
      <c r="AP560" s="2">
        <v>44180.70621527778</v>
      </c>
      <c r="AQ560" s="1"/>
      <c r="AS560" t="b">
        <v>0</v>
      </c>
      <c r="AU560" t="s">
        <v>216</v>
      </c>
      <c r="AV560" t="s">
        <v>93</v>
      </c>
      <c r="BB560" t="s">
        <v>1667</v>
      </c>
      <c r="BD560" t="b">
        <v>0</v>
      </c>
      <c r="BH560" t="s">
        <v>194</v>
      </c>
      <c r="BI560" t="s">
        <v>1668</v>
      </c>
      <c r="BJ560" t="s">
        <v>216</v>
      </c>
      <c r="BL560" t="s">
        <v>1665</v>
      </c>
      <c r="BM560" t="s">
        <v>202</v>
      </c>
      <c r="BN560" t="s">
        <v>203</v>
      </c>
      <c r="BQ560" t="s">
        <v>204</v>
      </c>
      <c r="BR560" t="b">
        <v>0</v>
      </c>
      <c r="BT560" t="b">
        <v>0</v>
      </c>
      <c r="BW560" t="s">
        <v>97</v>
      </c>
      <c r="BX560" t="b">
        <v>0</v>
      </c>
      <c r="BY560" s="2">
        <v>44376.857569444444</v>
      </c>
      <c r="BZ560" t="s">
        <v>265</v>
      </c>
      <c r="CB560" t="b">
        <v>0</v>
      </c>
      <c r="CC560" t="b">
        <v>0</v>
      </c>
      <c r="CF560">
        <v>101755</v>
      </c>
      <c r="CH560">
        <v>0</v>
      </c>
      <c r="CI560">
        <v>0</v>
      </c>
      <c r="CJ560">
        <v>0</v>
      </c>
      <c r="CK560">
        <f>YEAR(tbl_Opportunity[[#This Row],[Close Date]])</f>
        <v>2021</v>
      </c>
    </row>
    <row r="561" spans="1:89">
      <c r="A561" t="s">
        <v>1669</v>
      </c>
      <c r="B561" t="b">
        <v>0</v>
      </c>
      <c r="D561" t="b">
        <v>0</v>
      </c>
      <c r="H561" s="1">
        <v>43830</v>
      </c>
      <c r="I561" t="b">
        <v>1</v>
      </c>
      <c r="J561" t="s">
        <v>193</v>
      </c>
      <c r="L561" t="s">
        <v>1670</v>
      </c>
      <c r="O561" t="s">
        <v>194</v>
      </c>
      <c r="P561" t="b">
        <v>0</v>
      </c>
      <c r="Q561" s="2">
        <v>42608.640601851854</v>
      </c>
      <c r="R561" s="1"/>
      <c r="S561" t="b">
        <v>0</v>
      </c>
      <c r="U561" s="1"/>
      <c r="V561" t="b">
        <v>0</v>
      </c>
      <c r="W561" s="1">
        <v>43556</v>
      </c>
      <c r="X561">
        <v>4</v>
      </c>
      <c r="Y561">
        <v>2019</v>
      </c>
      <c r="Z561" t="s">
        <v>90</v>
      </c>
      <c r="AA561" t="s">
        <v>90</v>
      </c>
      <c r="AB561" t="b">
        <v>0</v>
      </c>
      <c r="AC561" t="b">
        <v>0</v>
      </c>
      <c r="AE561" t="b">
        <v>1</v>
      </c>
      <c r="AF561" t="b">
        <v>0</v>
      </c>
      <c r="AG561" t="b">
        <v>0</v>
      </c>
      <c r="AH561" t="s">
        <v>210</v>
      </c>
      <c r="AI561" t="b">
        <v>0</v>
      </c>
      <c r="AJ561" t="s">
        <v>433</v>
      </c>
      <c r="AK561" t="b">
        <v>0</v>
      </c>
      <c r="AL561" s="1">
        <v>43766</v>
      </c>
      <c r="AM561" t="s">
        <v>162</v>
      </c>
      <c r="AN561" s="2">
        <v>44297.841400462959</v>
      </c>
      <c r="AP561" s="2">
        <v>43766.54891203704</v>
      </c>
      <c r="AQ561" s="1"/>
      <c r="AS561" t="b">
        <v>0</v>
      </c>
      <c r="AU561" t="s">
        <v>1046</v>
      </c>
      <c r="AV561" t="s">
        <v>93</v>
      </c>
      <c r="AY561" t="s">
        <v>236</v>
      </c>
      <c r="AZ561" t="s">
        <v>435</v>
      </c>
      <c r="BB561" t="s">
        <v>1671</v>
      </c>
      <c r="BD561" t="b">
        <v>0</v>
      </c>
      <c r="BG561" t="s">
        <v>615</v>
      </c>
      <c r="BH561" t="s">
        <v>215</v>
      </c>
      <c r="BI561" t="s">
        <v>200</v>
      </c>
      <c r="BJ561" t="s">
        <v>250</v>
      </c>
      <c r="BL561" t="s">
        <v>1670</v>
      </c>
      <c r="BM561" t="s">
        <v>202</v>
      </c>
      <c r="BN561" t="s">
        <v>203</v>
      </c>
      <c r="BQ561" t="s">
        <v>204</v>
      </c>
      <c r="BR561" t="b">
        <v>0</v>
      </c>
      <c r="BT561" t="b">
        <v>0</v>
      </c>
      <c r="BW561" t="s">
        <v>97</v>
      </c>
      <c r="BX561" t="b">
        <v>0</v>
      </c>
      <c r="BY561" s="2">
        <v>44376.857569444444</v>
      </c>
      <c r="BZ561" t="s">
        <v>217</v>
      </c>
      <c r="CB561" t="b">
        <v>0</v>
      </c>
      <c r="CC561" t="b">
        <v>0</v>
      </c>
      <c r="CF561">
        <v>79300</v>
      </c>
      <c r="CH561">
        <v>0</v>
      </c>
      <c r="CI561">
        <v>0</v>
      </c>
      <c r="CJ561">
        <v>0</v>
      </c>
      <c r="CK561">
        <f>YEAR(tbl_Opportunity[[#This Row],[Close Date]])</f>
        <v>2019</v>
      </c>
    </row>
    <row r="562" spans="1:89">
      <c r="A562" t="s">
        <v>613</v>
      </c>
      <c r="B562" t="b">
        <v>0</v>
      </c>
      <c r="D562" t="b">
        <v>0</v>
      </c>
      <c r="H562" s="1">
        <v>44104</v>
      </c>
      <c r="I562" t="b">
        <v>1</v>
      </c>
      <c r="J562" t="s">
        <v>140</v>
      </c>
      <c r="L562" t="s">
        <v>1672</v>
      </c>
      <c r="O562" t="s">
        <v>194</v>
      </c>
      <c r="P562" t="b">
        <v>0</v>
      </c>
      <c r="Q562" s="2">
        <v>42608.845254629632</v>
      </c>
      <c r="R562" s="1"/>
      <c r="S562" t="b">
        <v>0</v>
      </c>
      <c r="U562" s="1"/>
      <c r="V562" t="b">
        <v>0</v>
      </c>
      <c r="W562" s="1">
        <v>43891</v>
      </c>
      <c r="X562">
        <v>3</v>
      </c>
      <c r="Y562">
        <v>2020</v>
      </c>
      <c r="Z562" t="s">
        <v>90</v>
      </c>
      <c r="AA562" t="s">
        <v>90</v>
      </c>
      <c r="AB562" t="b">
        <v>0</v>
      </c>
      <c r="AC562" t="b">
        <v>0</v>
      </c>
      <c r="AE562" t="b">
        <v>1</v>
      </c>
      <c r="AF562" t="b">
        <v>0</v>
      </c>
      <c r="AG562" t="b">
        <v>0</v>
      </c>
      <c r="AH562" t="s">
        <v>636</v>
      </c>
      <c r="AI562" t="b">
        <v>0</v>
      </c>
      <c r="AJ562" t="s">
        <v>211</v>
      </c>
      <c r="AK562" t="b">
        <v>0</v>
      </c>
      <c r="AL562" s="1"/>
      <c r="AM562" t="s">
        <v>162</v>
      </c>
      <c r="AN562" s="2">
        <v>44296.959062499998</v>
      </c>
      <c r="AP562" s="2">
        <v>43969.42428240741</v>
      </c>
      <c r="AQ562" s="1"/>
      <c r="AS562" t="b">
        <v>0</v>
      </c>
      <c r="AU562" t="s">
        <v>316</v>
      </c>
      <c r="AV562" t="s">
        <v>248</v>
      </c>
      <c r="BB562" t="s">
        <v>1673</v>
      </c>
      <c r="BD562" t="b">
        <v>0</v>
      </c>
      <c r="BH562" t="s">
        <v>215</v>
      </c>
      <c r="BI562" t="s">
        <v>200</v>
      </c>
      <c r="BJ562" t="s">
        <v>196</v>
      </c>
      <c r="BL562" t="s">
        <v>1672</v>
      </c>
      <c r="BM562" t="s">
        <v>202</v>
      </c>
      <c r="BN562" t="s">
        <v>203</v>
      </c>
      <c r="BQ562" t="s">
        <v>204</v>
      </c>
      <c r="BR562" t="b">
        <v>0</v>
      </c>
      <c r="BT562" t="b">
        <v>0</v>
      </c>
      <c r="BW562" t="s">
        <v>97</v>
      </c>
      <c r="BX562" t="b">
        <v>0</v>
      </c>
      <c r="BY562" s="2">
        <v>44376.857569444444</v>
      </c>
      <c r="BZ562" t="s">
        <v>217</v>
      </c>
      <c r="CB562" t="b">
        <v>0</v>
      </c>
      <c r="CC562" t="b">
        <v>0</v>
      </c>
      <c r="CF562">
        <v>54805</v>
      </c>
      <c r="CH562">
        <v>0</v>
      </c>
      <c r="CI562">
        <v>0</v>
      </c>
      <c r="CJ562">
        <v>0</v>
      </c>
      <c r="CK562">
        <f>YEAR(tbl_Opportunity[[#This Row],[Close Date]])</f>
        <v>2020</v>
      </c>
    </row>
    <row r="563" spans="1:89">
      <c r="A563" t="s">
        <v>613</v>
      </c>
      <c r="B563" t="b">
        <v>0</v>
      </c>
      <c r="D563" t="b">
        <v>0</v>
      </c>
      <c r="H563" s="1">
        <v>43399</v>
      </c>
      <c r="I563" t="b">
        <v>1</v>
      </c>
      <c r="J563" t="s">
        <v>193</v>
      </c>
      <c r="L563" t="s">
        <v>1674</v>
      </c>
      <c r="O563" t="s">
        <v>194</v>
      </c>
      <c r="P563" t="b">
        <v>0</v>
      </c>
      <c r="Q563" s="2">
        <v>42608.849930555552</v>
      </c>
      <c r="R563" s="1"/>
      <c r="S563" t="b">
        <v>0</v>
      </c>
      <c r="U563" s="1"/>
      <c r="V563" t="b">
        <v>0</v>
      </c>
      <c r="W563" s="1">
        <v>43191</v>
      </c>
      <c r="X563">
        <v>4</v>
      </c>
      <c r="Y563">
        <v>2018</v>
      </c>
      <c r="Z563" t="s">
        <v>90</v>
      </c>
      <c r="AA563" t="s">
        <v>90</v>
      </c>
      <c r="AB563" t="b">
        <v>0</v>
      </c>
      <c r="AC563" t="b">
        <v>0</v>
      </c>
      <c r="AE563" t="b">
        <v>1</v>
      </c>
      <c r="AF563" t="b">
        <v>0</v>
      </c>
      <c r="AG563" t="b">
        <v>0</v>
      </c>
      <c r="AH563" t="s">
        <v>636</v>
      </c>
      <c r="AI563" t="b">
        <v>0</v>
      </c>
      <c r="AK563" t="b">
        <v>0</v>
      </c>
      <c r="AL563" s="1"/>
      <c r="AM563" t="s">
        <v>162</v>
      </c>
      <c r="AN563" s="2">
        <v>44296.959062499998</v>
      </c>
      <c r="AP563" s="2">
        <v>43411.628460648149</v>
      </c>
      <c r="AQ563" s="1"/>
      <c r="AS563" t="b">
        <v>0</v>
      </c>
      <c r="AU563" t="s">
        <v>247</v>
      </c>
      <c r="AV563" t="s">
        <v>248</v>
      </c>
      <c r="BB563" t="s">
        <v>1675</v>
      </c>
      <c r="BD563" t="b">
        <v>0</v>
      </c>
      <c r="BH563" t="s">
        <v>215</v>
      </c>
      <c r="BI563" t="s">
        <v>200</v>
      </c>
      <c r="BJ563" t="s">
        <v>250</v>
      </c>
      <c r="BN563" t="s">
        <v>203</v>
      </c>
      <c r="BQ563" t="s">
        <v>204</v>
      </c>
      <c r="BR563" t="b">
        <v>0</v>
      </c>
      <c r="BT563" t="b">
        <v>0</v>
      </c>
      <c r="BW563" t="s">
        <v>97</v>
      </c>
      <c r="BX563" t="b">
        <v>0</v>
      </c>
      <c r="BY563" s="2">
        <v>44376.857569444444</v>
      </c>
      <c r="BZ563" t="s">
        <v>217</v>
      </c>
      <c r="CB563" t="b">
        <v>0</v>
      </c>
      <c r="CC563" t="b">
        <v>0</v>
      </c>
      <c r="CF563">
        <v>54805</v>
      </c>
      <c r="CH563">
        <v>0</v>
      </c>
      <c r="CI563">
        <v>0</v>
      </c>
      <c r="CJ563">
        <v>0</v>
      </c>
      <c r="CK563">
        <f>YEAR(tbl_Opportunity[[#This Row],[Close Date]])</f>
        <v>2018</v>
      </c>
    </row>
    <row r="564" spans="1:89">
      <c r="A564" t="s">
        <v>1491</v>
      </c>
      <c r="B564" t="b">
        <v>0</v>
      </c>
      <c r="D564" t="b">
        <v>0</v>
      </c>
      <c r="H564" s="1">
        <v>42620</v>
      </c>
      <c r="I564" t="b">
        <v>1</v>
      </c>
      <c r="O564" t="s">
        <v>194</v>
      </c>
      <c r="P564" t="b">
        <v>0</v>
      </c>
      <c r="Q564" s="2">
        <v>42611.861122685186</v>
      </c>
      <c r="R564" s="1"/>
      <c r="S564" t="b">
        <v>0</v>
      </c>
      <c r="U564" s="1"/>
      <c r="V564" t="b">
        <v>0</v>
      </c>
      <c r="W564" s="1">
        <v>42430</v>
      </c>
      <c r="X564">
        <v>3</v>
      </c>
      <c r="Y564">
        <v>2016</v>
      </c>
      <c r="Z564" t="s">
        <v>8</v>
      </c>
      <c r="AA564" t="s">
        <v>8</v>
      </c>
      <c r="AB564" t="b">
        <v>0</v>
      </c>
      <c r="AC564" t="b">
        <v>0</v>
      </c>
      <c r="AE564" t="b">
        <v>1</v>
      </c>
      <c r="AF564" t="b">
        <v>0</v>
      </c>
      <c r="AG564" t="b">
        <v>0</v>
      </c>
      <c r="AH564" t="s">
        <v>636</v>
      </c>
      <c r="AI564" t="b">
        <v>0</v>
      </c>
      <c r="AJ564" t="s">
        <v>211</v>
      </c>
      <c r="AK564" t="b">
        <v>0</v>
      </c>
      <c r="AL564" s="1"/>
      <c r="AM564" t="s">
        <v>162</v>
      </c>
      <c r="AN564" s="2">
        <v>44297.841840277775</v>
      </c>
      <c r="AP564" s="2">
        <v>43169.630393518521</v>
      </c>
      <c r="AQ564" s="1"/>
      <c r="AS564" t="b">
        <v>0</v>
      </c>
      <c r="AU564" t="s">
        <v>472</v>
      </c>
      <c r="AV564" t="s">
        <v>248</v>
      </c>
      <c r="BB564" t="s">
        <v>1676</v>
      </c>
      <c r="BD564" t="b">
        <v>0</v>
      </c>
      <c r="BH564" t="s">
        <v>260</v>
      </c>
      <c r="BI564" t="s">
        <v>200</v>
      </c>
      <c r="BJ564" t="s">
        <v>216</v>
      </c>
      <c r="BL564" t="s">
        <v>1677</v>
      </c>
      <c r="BM564" t="s">
        <v>202</v>
      </c>
      <c r="BN564" t="s">
        <v>203</v>
      </c>
      <c r="BQ564" t="s">
        <v>204</v>
      </c>
      <c r="BR564" t="b">
        <v>0</v>
      </c>
      <c r="BT564" t="b">
        <v>0</v>
      </c>
      <c r="BW564" t="s">
        <v>103</v>
      </c>
      <c r="BX564" t="b">
        <v>0</v>
      </c>
      <c r="BY564" s="2">
        <v>44376.857569444444</v>
      </c>
      <c r="CB564" t="b">
        <v>0</v>
      </c>
      <c r="CC564" t="b">
        <v>1</v>
      </c>
      <c r="CF564">
        <v>25049</v>
      </c>
      <c r="CH564">
        <v>25049</v>
      </c>
      <c r="CI564">
        <v>100</v>
      </c>
      <c r="CJ564">
        <v>0</v>
      </c>
      <c r="CK564">
        <f>YEAR(tbl_Opportunity[[#This Row],[Close Date]])</f>
        <v>2016</v>
      </c>
    </row>
    <row r="565" spans="1:89">
      <c r="A565" t="s">
        <v>627</v>
      </c>
      <c r="B565" t="b">
        <v>0</v>
      </c>
      <c r="D565" t="b">
        <v>0</v>
      </c>
      <c r="E565" t="s">
        <v>320</v>
      </c>
      <c r="H565" s="1">
        <v>43217</v>
      </c>
      <c r="I565" t="b">
        <v>1</v>
      </c>
      <c r="J565" t="s">
        <v>1504</v>
      </c>
      <c r="L565" t="s">
        <v>1678</v>
      </c>
      <c r="O565" t="s">
        <v>194</v>
      </c>
      <c r="P565" t="b">
        <v>0</v>
      </c>
      <c r="Q565" s="2">
        <v>42612.369328703702</v>
      </c>
      <c r="R565" s="1"/>
      <c r="S565" t="b">
        <v>0</v>
      </c>
      <c r="U565" s="1"/>
      <c r="V565" t="b">
        <v>0</v>
      </c>
      <c r="W565" s="1">
        <v>43132</v>
      </c>
      <c r="X565">
        <v>2</v>
      </c>
      <c r="Y565">
        <v>2018</v>
      </c>
      <c r="Z565" t="s">
        <v>90</v>
      </c>
      <c r="AA565" t="s">
        <v>90</v>
      </c>
      <c r="AB565" t="b">
        <v>0</v>
      </c>
      <c r="AC565" t="b">
        <v>0</v>
      </c>
      <c r="AE565" t="b">
        <v>1</v>
      </c>
      <c r="AF565" t="b">
        <v>0</v>
      </c>
      <c r="AG565" t="b">
        <v>0</v>
      </c>
      <c r="AH565" t="s">
        <v>636</v>
      </c>
      <c r="AI565" t="b">
        <v>0</v>
      </c>
      <c r="AK565" t="b">
        <v>0</v>
      </c>
      <c r="AL565" s="1">
        <v>43140</v>
      </c>
      <c r="AM565" t="s">
        <v>162</v>
      </c>
      <c r="AN565" s="2">
        <v>44296.959062499998</v>
      </c>
      <c r="AP565" s="2">
        <v>43230.861863425926</v>
      </c>
      <c r="AQ565" s="1"/>
      <c r="AS565" t="b">
        <v>0</v>
      </c>
      <c r="AU565" t="s">
        <v>247</v>
      </c>
      <c r="AV565" t="s">
        <v>176</v>
      </c>
      <c r="BB565" t="s">
        <v>1679</v>
      </c>
      <c r="BD565" t="b">
        <v>0</v>
      </c>
      <c r="BH565" t="s">
        <v>260</v>
      </c>
      <c r="BI565" t="s">
        <v>200</v>
      </c>
      <c r="BJ565" t="s">
        <v>250</v>
      </c>
      <c r="BL565" t="s">
        <v>1678</v>
      </c>
      <c r="BM565" t="s">
        <v>202</v>
      </c>
      <c r="BN565" t="s">
        <v>203</v>
      </c>
      <c r="BQ565" t="s">
        <v>204</v>
      </c>
      <c r="BR565" t="b">
        <v>0</v>
      </c>
      <c r="BT565" t="b">
        <v>0</v>
      </c>
      <c r="BW565" t="s">
        <v>97</v>
      </c>
      <c r="BX565" t="b">
        <v>1</v>
      </c>
      <c r="BY565" s="2">
        <v>44376.857569444444</v>
      </c>
      <c r="CB565" t="b">
        <v>0</v>
      </c>
      <c r="CC565" t="b">
        <v>0</v>
      </c>
      <c r="CF565">
        <v>72600</v>
      </c>
      <c r="CH565">
        <v>0</v>
      </c>
      <c r="CI565">
        <v>0</v>
      </c>
      <c r="CJ565">
        <v>0</v>
      </c>
      <c r="CK565">
        <f>YEAR(tbl_Opportunity[[#This Row],[Close Date]])</f>
        <v>2018</v>
      </c>
    </row>
    <row r="566" spans="1:89">
      <c r="A566" t="s">
        <v>554</v>
      </c>
      <c r="B566" t="b">
        <v>0</v>
      </c>
      <c r="D566" t="b">
        <v>0</v>
      </c>
      <c r="H566" s="1">
        <v>43920</v>
      </c>
      <c r="I566" t="b">
        <v>1</v>
      </c>
      <c r="J566" t="s">
        <v>193</v>
      </c>
      <c r="L566" t="s">
        <v>1680</v>
      </c>
      <c r="O566" t="s">
        <v>194</v>
      </c>
      <c r="P566" t="b">
        <v>0</v>
      </c>
      <c r="Q566" s="2">
        <v>42612.594212962962</v>
      </c>
      <c r="R566" s="1"/>
      <c r="S566" t="b">
        <v>0</v>
      </c>
      <c r="U566" s="1"/>
      <c r="V566" t="b">
        <v>0</v>
      </c>
      <c r="W566" s="1">
        <v>43831</v>
      </c>
      <c r="X566">
        <v>1</v>
      </c>
      <c r="Y566">
        <v>2020</v>
      </c>
      <c r="Z566" t="s">
        <v>90</v>
      </c>
      <c r="AA566" t="s">
        <v>90</v>
      </c>
      <c r="AB566" t="b">
        <v>0</v>
      </c>
      <c r="AC566" t="b">
        <v>0</v>
      </c>
      <c r="AE566" t="b">
        <v>1</v>
      </c>
      <c r="AF566" t="b">
        <v>0</v>
      </c>
      <c r="AG566" t="b">
        <v>0</v>
      </c>
      <c r="AH566" t="s">
        <v>699</v>
      </c>
      <c r="AI566" t="b">
        <v>0</v>
      </c>
      <c r="AK566" t="b">
        <v>0</v>
      </c>
      <c r="AL566" s="1">
        <v>43618</v>
      </c>
      <c r="AM566" t="s">
        <v>162</v>
      </c>
      <c r="AN566" s="2">
        <v>44297.841400462959</v>
      </c>
      <c r="AP566" s="2">
        <v>43852.227488425924</v>
      </c>
      <c r="AQ566" s="1"/>
      <c r="AS566" t="b">
        <v>0</v>
      </c>
      <c r="AU566" t="s">
        <v>216</v>
      </c>
      <c r="AV566" t="s">
        <v>93</v>
      </c>
      <c r="BB566" t="s">
        <v>1681</v>
      </c>
      <c r="BD566" t="b">
        <v>0</v>
      </c>
      <c r="BH566" t="s">
        <v>406</v>
      </c>
      <c r="BI566" t="s">
        <v>200</v>
      </c>
      <c r="BJ566" t="s">
        <v>216</v>
      </c>
      <c r="BL566" t="s">
        <v>1680</v>
      </c>
      <c r="BM566" t="s">
        <v>202</v>
      </c>
      <c r="BN566" t="s">
        <v>203</v>
      </c>
      <c r="BQ566" t="s">
        <v>204</v>
      </c>
      <c r="BR566" t="b">
        <v>0</v>
      </c>
      <c r="BT566" t="b">
        <v>0</v>
      </c>
      <c r="BW566" t="s">
        <v>97</v>
      </c>
      <c r="BX566" t="b">
        <v>0</v>
      </c>
      <c r="BY566" s="2">
        <v>44376.857569444444</v>
      </c>
      <c r="CB566" t="b">
        <v>0</v>
      </c>
      <c r="CC566" t="b">
        <v>0</v>
      </c>
      <c r="CF566">
        <v>54805</v>
      </c>
      <c r="CH566">
        <v>0</v>
      </c>
      <c r="CI566">
        <v>0</v>
      </c>
      <c r="CJ566">
        <v>0</v>
      </c>
      <c r="CK566">
        <f>YEAR(tbl_Opportunity[[#This Row],[Close Date]])</f>
        <v>2020</v>
      </c>
    </row>
    <row r="567" spans="1:89">
      <c r="A567" t="s">
        <v>1682</v>
      </c>
      <c r="B567" t="b">
        <v>0</v>
      </c>
      <c r="D567" t="b">
        <v>0</v>
      </c>
      <c r="H567" s="1">
        <v>43465</v>
      </c>
      <c r="I567" t="b">
        <v>1</v>
      </c>
      <c r="J567" t="s">
        <v>140</v>
      </c>
      <c r="L567" t="s">
        <v>1683</v>
      </c>
      <c r="O567" t="s">
        <v>142</v>
      </c>
      <c r="P567" t="b">
        <v>0</v>
      </c>
      <c r="Q567" s="2">
        <v>42613.496655092589</v>
      </c>
      <c r="R567" s="1"/>
      <c r="S567" t="b">
        <v>0</v>
      </c>
      <c r="U567" s="1"/>
      <c r="V567" t="b">
        <v>0</v>
      </c>
      <c r="W567" s="1">
        <v>43191</v>
      </c>
      <c r="X567">
        <v>4</v>
      </c>
      <c r="Y567">
        <v>2018</v>
      </c>
      <c r="Z567" t="s">
        <v>90</v>
      </c>
      <c r="AA567" t="s">
        <v>90</v>
      </c>
      <c r="AB567" t="b">
        <v>0</v>
      </c>
      <c r="AC567" t="b">
        <v>0</v>
      </c>
      <c r="AE567" t="b">
        <v>1</v>
      </c>
      <c r="AF567" t="b">
        <v>0</v>
      </c>
      <c r="AG567" t="b">
        <v>0</v>
      </c>
      <c r="AH567" t="s">
        <v>699</v>
      </c>
      <c r="AI567" t="b">
        <v>0</v>
      </c>
      <c r="AK567" t="b">
        <v>0</v>
      </c>
      <c r="AL567" s="1">
        <v>43137</v>
      </c>
      <c r="AM567" t="s">
        <v>162</v>
      </c>
      <c r="AN567" s="2">
        <v>44297.837673611109</v>
      </c>
      <c r="AP567" s="2">
        <v>43836.762962962966</v>
      </c>
      <c r="AQ567" s="1"/>
      <c r="AS567" t="b">
        <v>0</v>
      </c>
      <c r="AV567" t="s">
        <v>213</v>
      </c>
      <c r="BB567" t="s">
        <v>1684</v>
      </c>
      <c r="BD567" t="b">
        <v>0</v>
      </c>
      <c r="BH567" t="s">
        <v>142</v>
      </c>
      <c r="BI567" t="s">
        <v>150</v>
      </c>
      <c r="BQ567" t="s">
        <v>96</v>
      </c>
      <c r="BR567" t="b">
        <v>0</v>
      </c>
      <c r="BT567" t="b">
        <v>0</v>
      </c>
      <c r="BW567" t="s">
        <v>97</v>
      </c>
      <c r="BX567" t="b">
        <v>0</v>
      </c>
      <c r="BY567" s="2">
        <v>44376.857569444444</v>
      </c>
      <c r="CB567" t="b">
        <v>0</v>
      </c>
      <c r="CC567" t="b">
        <v>0</v>
      </c>
      <c r="CF567">
        <v>71500</v>
      </c>
      <c r="CH567">
        <v>0</v>
      </c>
      <c r="CI567">
        <v>0</v>
      </c>
      <c r="CJ567">
        <v>0</v>
      </c>
      <c r="CK567">
        <f>YEAR(tbl_Opportunity[[#This Row],[Close Date]])</f>
        <v>2018</v>
      </c>
    </row>
    <row r="568" spans="1:89">
      <c r="A568" t="s">
        <v>623</v>
      </c>
      <c r="B568" t="b">
        <v>0</v>
      </c>
      <c r="D568" t="b">
        <v>0</v>
      </c>
      <c r="H568" s="1">
        <v>42947</v>
      </c>
      <c r="I568" t="b">
        <v>1</v>
      </c>
      <c r="O568" t="s">
        <v>194</v>
      </c>
      <c r="P568" t="b">
        <v>0</v>
      </c>
      <c r="Q568" s="2">
        <v>42613.906793981485</v>
      </c>
      <c r="R568" s="1"/>
      <c r="S568" t="b">
        <v>0</v>
      </c>
      <c r="U568" s="1"/>
      <c r="V568" t="b">
        <v>0</v>
      </c>
      <c r="W568" s="1">
        <v>42795</v>
      </c>
      <c r="X568">
        <v>3</v>
      </c>
      <c r="Y568">
        <v>2017</v>
      </c>
      <c r="Z568" t="s">
        <v>8</v>
      </c>
      <c r="AA568" t="s">
        <v>8</v>
      </c>
      <c r="AB568" t="b">
        <v>0</v>
      </c>
      <c r="AC568" t="b">
        <v>0</v>
      </c>
      <c r="AE568" t="b">
        <v>1</v>
      </c>
      <c r="AF568" t="b">
        <v>0</v>
      </c>
      <c r="AG568" t="b">
        <v>0</v>
      </c>
      <c r="AH568" t="s">
        <v>699</v>
      </c>
      <c r="AI568" t="b">
        <v>0</v>
      </c>
      <c r="AJ568" t="s">
        <v>211</v>
      </c>
      <c r="AK568" t="b">
        <v>0</v>
      </c>
      <c r="AL568" s="1">
        <v>42934</v>
      </c>
      <c r="AM568" t="s">
        <v>162</v>
      </c>
      <c r="AN568" s="2">
        <v>44297.837673611109</v>
      </c>
      <c r="AP568" s="2">
        <v>43169.630393518521</v>
      </c>
      <c r="AQ568" s="1"/>
      <c r="AS568" t="b">
        <v>0</v>
      </c>
      <c r="AU568" t="s">
        <v>346</v>
      </c>
      <c r="AV568" t="s">
        <v>213</v>
      </c>
      <c r="BB568" t="s">
        <v>1685</v>
      </c>
      <c r="BD568" t="b">
        <v>0</v>
      </c>
      <c r="BH568" t="s">
        <v>215</v>
      </c>
      <c r="BI568" t="s">
        <v>200</v>
      </c>
      <c r="BJ568" t="s">
        <v>216</v>
      </c>
      <c r="BL568" t="s">
        <v>1686</v>
      </c>
      <c r="BM568" t="s">
        <v>202</v>
      </c>
      <c r="BN568" t="s">
        <v>203</v>
      </c>
      <c r="BQ568" t="s">
        <v>204</v>
      </c>
      <c r="BR568" t="b">
        <v>0</v>
      </c>
      <c r="BT568" t="b">
        <v>0</v>
      </c>
      <c r="BW568" t="s">
        <v>103</v>
      </c>
      <c r="BX568" t="b">
        <v>0</v>
      </c>
      <c r="BY568" s="2">
        <v>44376.857569444444</v>
      </c>
      <c r="BZ568" t="s">
        <v>217</v>
      </c>
      <c r="CB568" t="b">
        <v>0</v>
      </c>
      <c r="CC568" t="b">
        <v>1</v>
      </c>
      <c r="CF568">
        <v>57394</v>
      </c>
      <c r="CH568">
        <v>57394</v>
      </c>
      <c r="CI568">
        <v>100</v>
      </c>
      <c r="CJ568">
        <v>0</v>
      </c>
      <c r="CK568">
        <f>YEAR(tbl_Opportunity[[#This Row],[Close Date]])</f>
        <v>2017</v>
      </c>
    </row>
    <row r="569" spans="1:89">
      <c r="A569" t="s">
        <v>1687</v>
      </c>
      <c r="B569" t="b">
        <v>0</v>
      </c>
      <c r="D569" t="b">
        <v>0</v>
      </c>
      <c r="H569" s="1">
        <v>44286</v>
      </c>
      <c r="I569" t="b">
        <v>1</v>
      </c>
      <c r="J569" t="s">
        <v>235</v>
      </c>
      <c r="L569" t="s">
        <v>1688</v>
      </c>
      <c r="O569" t="s">
        <v>194</v>
      </c>
      <c r="P569" t="b">
        <v>0</v>
      </c>
      <c r="Q569" s="2">
        <v>42614.905902777777</v>
      </c>
      <c r="R569" s="1"/>
      <c r="S569" t="b">
        <v>0</v>
      </c>
      <c r="U569" s="1"/>
      <c r="V569" t="b">
        <v>0</v>
      </c>
      <c r="W569" s="1">
        <v>44197</v>
      </c>
      <c r="X569">
        <v>1</v>
      </c>
      <c r="Y569">
        <v>2021</v>
      </c>
      <c r="Z569" t="s">
        <v>90</v>
      </c>
      <c r="AA569" t="s">
        <v>90</v>
      </c>
      <c r="AB569" t="b">
        <v>0</v>
      </c>
      <c r="AC569" t="b">
        <v>0</v>
      </c>
      <c r="AE569" t="b">
        <v>1</v>
      </c>
      <c r="AF569" t="b">
        <v>0</v>
      </c>
      <c r="AG569" t="b">
        <v>0</v>
      </c>
      <c r="AH569" t="s">
        <v>699</v>
      </c>
      <c r="AI569" t="b">
        <v>0</v>
      </c>
      <c r="AJ569" t="s">
        <v>211</v>
      </c>
      <c r="AK569" t="b">
        <v>0</v>
      </c>
      <c r="AL569" s="1">
        <v>43943</v>
      </c>
      <c r="AM569" t="s">
        <v>162</v>
      </c>
      <c r="AN569" s="2">
        <v>44296.959062499998</v>
      </c>
      <c r="AP569" s="2">
        <v>44029.576226851852</v>
      </c>
      <c r="AQ569" s="1"/>
      <c r="AS569" t="b">
        <v>0</v>
      </c>
      <c r="AV569" t="s">
        <v>105</v>
      </c>
      <c r="BB569" t="s">
        <v>1689</v>
      </c>
      <c r="BD569" t="b">
        <v>0</v>
      </c>
      <c r="BH569" t="s">
        <v>375</v>
      </c>
      <c r="BI569" t="s">
        <v>200</v>
      </c>
      <c r="BJ569" t="s">
        <v>250</v>
      </c>
      <c r="BL569" t="s">
        <v>1688</v>
      </c>
      <c r="BM569" t="s">
        <v>202</v>
      </c>
      <c r="BN569" t="s">
        <v>203</v>
      </c>
      <c r="BQ569" t="s">
        <v>204</v>
      </c>
      <c r="BR569" t="b">
        <v>0</v>
      </c>
      <c r="BT569" t="b">
        <v>0</v>
      </c>
      <c r="BW569" t="s">
        <v>97</v>
      </c>
      <c r="BX569" t="b">
        <v>0</v>
      </c>
      <c r="BY569" s="2">
        <v>44376.857569444444</v>
      </c>
      <c r="BZ569" t="s">
        <v>377</v>
      </c>
      <c r="CB569" t="b">
        <v>0</v>
      </c>
      <c r="CC569" t="b">
        <v>0</v>
      </c>
      <c r="CF569">
        <v>50755</v>
      </c>
      <c r="CH569">
        <v>0</v>
      </c>
      <c r="CI569">
        <v>0</v>
      </c>
      <c r="CJ569">
        <v>0</v>
      </c>
      <c r="CK569">
        <f>YEAR(tbl_Opportunity[[#This Row],[Close Date]])</f>
        <v>2021</v>
      </c>
    </row>
    <row r="570" spans="1:89">
      <c r="A570" t="s">
        <v>1687</v>
      </c>
      <c r="B570" t="b">
        <v>0</v>
      </c>
      <c r="D570" t="b">
        <v>0</v>
      </c>
      <c r="H570" s="1">
        <v>42671</v>
      </c>
      <c r="I570" t="b">
        <v>1</v>
      </c>
      <c r="J570" t="s">
        <v>193</v>
      </c>
      <c r="O570" t="s">
        <v>194</v>
      </c>
      <c r="P570" t="b">
        <v>0</v>
      </c>
      <c r="Q570" s="2">
        <v>42614.909745370373</v>
      </c>
      <c r="R570" s="1"/>
      <c r="S570" t="b">
        <v>0</v>
      </c>
      <c r="U570" s="1"/>
      <c r="V570" t="b">
        <v>0</v>
      </c>
      <c r="W570" s="1">
        <v>42461</v>
      </c>
      <c r="X570">
        <v>4</v>
      </c>
      <c r="Y570">
        <v>2016</v>
      </c>
      <c r="Z570" t="s">
        <v>90</v>
      </c>
      <c r="AA570" t="s">
        <v>90</v>
      </c>
      <c r="AB570" t="b">
        <v>0</v>
      </c>
      <c r="AC570" t="b">
        <v>0</v>
      </c>
      <c r="AE570" t="b">
        <v>0</v>
      </c>
      <c r="AF570" t="b">
        <v>0</v>
      </c>
      <c r="AG570" t="b">
        <v>0</v>
      </c>
      <c r="AH570" t="s">
        <v>699</v>
      </c>
      <c r="AI570" t="b">
        <v>0</v>
      </c>
      <c r="AK570" t="b">
        <v>0</v>
      </c>
      <c r="AL570" s="1"/>
      <c r="AM570" t="s">
        <v>162</v>
      </c>
      <c r="AN570" s="2">
        <v>44296.959062499998</v>
      </c>
      <c r="AP570" s="2">
        <v>43571.551921296297</v>
      </c>
      <c r="AQ570" s="1"/>
      <c r="AS570" t="b">
        <v>0</v>
      </c>
      <c r="AV570" t="s">
        <v>105</v>
      </c>
      <c r="BB570" t="s">
        <v>1690</v>
      </c>
      <c r="BD570" t="b">
        <v>0</v>
      </c>
      <c r="BH570" t="s">
        <v>199</v>
      </c>
      <c r="BI570" t="s">
        <v>200</v>
      </c>
      <c r="BJ570" t="s">
        <v>250</v>
      </c>
      <c r="BL570" t="s">
        <v>1688</v>
      </c>
      <c r="BM570" t="s">
        <v>202</v>
      </c>
      <c r="BN570" t="s">
        <v>203</v>
      </c>
      <c r="BQ570" t="s">
        <v>204</v>
      </c>
      <c r="BR570" t="b">
        <v>0</v>
      </c>
      <c r="BT570" t="b">
        <v>0</v>
      </c>
      <c r="BW570" t="s">
        <v>97</v>
      </c>
      <c r="BX570" t="b">
        <v>0</v>
      </c>
      <c r="BY570" s="2">
        <v>44376.857569444444</v>
      </c>
      <c r="CB570" t="b">
        <v>0</v>
      </c>
      <c r="CC570" t="b">
        <v>0</v>
      </c>
      <c r="CF570">
        <v>0</v>
      </c>
      <c r="CH570">
        <v>0</v>
      </c>
      <c r="CI570">
        <v>0</v>
      </c>
      <c r="CJ570">
        <v>0</v>
      </c>
      <c r="CK570">
        <f>YEAR(tbl_Opportunity[[#This Row],[Close Date]])</f>
        <v>2016</v>
      </c>
    </row>
    <row r="571" spans="1:89">
      <c r="A571" t="s">
        <v>274</v>
      </c>
      <c r="B571" t="b">
        <v>0</v>
      </c>
      <c r="D571" t="b">
        <v>0</v>
      </c>
      <c r="H571" s="1">
        <v>42830</v>
      </c>
      <c r="I571" t="b">
        <v>1</v>
      </c>
      <c r="O571" t="s">
        <v>194</v>
      </c>
      <c r="P571" t="b">
        <v>0</v>
      </c>
      <c r="Q571" s="2">
        <v>42619.996481481481</v>
      </c>
      <c r="R571" s="1"/>
      <c r="S571" t="b">
        <v>0</v>
      </c>
      <c r="U571" s="1"/>
      <c r="V571" t="b">
        <v>0</v>
      </c>
      <c r="W571" s="1">
        <v>42767</v>
      </c>
      <c r="X571">
        <v>2</v>
      </c>
      <c r="Y571">
        <v>2017</v>
      </c>
      <c r="Z571" t="s">
        <v>8</v>
      </c>
      <c r="AA571" t="s">
        <v>8</v>
      </c>
      <c r="AB571" t="b">
        <v>0</v>
      </c>
      <c r="AC571" t="b">
        <v>0</v>
      </c>
      <c r="AE571" t="b">
        <v>1</v>
      </c>
      <c r="AF571" t="b">
        <v>0</v>
      </c>
      <c r="AG571" t="b">
        <v>0</v>
      </c>
      <c r="AH571" t="s">
        <v>699</v>
      </c>
      <c r="AI571" t="b">
        <v>0</v>
      </c>
      <c r="AJ571" t="s">
        <v>211</v>
      </c>
      <c r="AK571" t="b">
        <v>0</v>
      </c>
      <c r="AL571" s="1"/>
      <c r="AM571" t="s">
        <v>162</v>
      </c>
      <c r="AN571" s="2">
        <v>44297.841840277775</v>
      </c>
      <c r="AP571" s="2">
        <v>43169.630393518521</v>
      </c>
      <c r="AQ571" s="1"/>
      <c r="AS571" t="b">
        <v>0</v>
      </c>
      <c r="AU571" t="s">
        <v>216</v>
      </c>
      <c r="AV571" t="s">
        <v>248</v>
      </c>
      <c r="BB571" t="s">
        <v>1691</v>
      </c>
      <c r="BD571" t="b">
        <v>0</v>
      </c>
      <c r="BH571" t="s">
        <v>260</v>
      </c>
      <c r="BI571" t="s">
        <v>200</v>
      </c>
      <c r="BJ571" t="s">
        <v>216</v>
      </c>
      <c r="BL571" t="s">
        <v>1692</v>
      </c>
      <c r="BM571" t="s">
        <v>202</v>
      </c>
      <c r="BN571" t="s">
        <v>203</v>
      </c>
      <c r="BQ571" t="s">
        <v>204</v>
      </c>
      <c r="BR571" t="b">
        <v>0</v>
      </c>
      <c r="BT571" t="b">
        <v>0</v>
      </c>
      <c r="BW571" t="s">
        <v>103</v>
      </c>
      <c r="BX571" t="b">
        <v>0</v>
      </c>
      <c r="BY571" s="2">
        <v>44376.857569444444</v>
      </c>
      <c r="CB571" t="b">
        <v>0</v>
      </c>
      <c r="CC571" t="b">
        <v>1</v>
      </c>
      <c r="CF571">
        <v>20055</v>
      </c>
      <c r="CH571">
        <v>20055</v>
      </c>
      <c r="CI571">
        <v>100</v>
      </c>
      <c r="CJ571">
        <v>0</v>
      </c>
      <c r="CK571">
        <f>YEAR(tbl_Opportunity[[#This Row],[Close Date]])</f>
        <v>2017</v>
      </c>
    </row>
    <row r="572" spans="1:89">
      <c r="A572" t="s">
        <v>1693</v>
      </c>
      <c r="B572" t="b">
        <v>0</v>
      </c>
      <c r="D572" t="b">
        <v>0</v>
      </c>
      <c r="H572" s="1">
        <v>42733</v>
      </c>
      <c r="I572" t="b">
        <v>1</v>
      </c>
      <c r="L572" t="s">
        <v>1694</v>
      </c>
      <c r="O572" t="s">
        <v>194</v>
      </c>
      <c r="P572" t="b">
        <v>0</v>
      </c>
      <c r="Q572" s="2">
        <v>42620.536076388889</v>
      </c>
      <c r="R572" s="1"/>
      <c r="S572" t="b">
        <v>0</v>
      </c>
      <c r="U572" s="1"/>
      <c r="V572" t="b">
        <v>0</v>
      </c>
      <c r="W572" s="1">
        <v>42461</v>
      </c>
      <c r="X572">
        <v>4</v>
      </c>
      <c r="Y572">
        <v>2016</v>
      </c>
      <c r="Z572" t="s">
        <v>8</v>
      </c>
      <c r="AA572" t="s">
        <v>8</v>
      </c>
      <c r="AB572" t="b">
        <v>0</v>
      </c>
      <c r="AC572" t="b">
        <v>0</v>
      </c>
      <c r="AE572" t="b">
        <v>1</v>
      </c>
      <c r="AF572" t="b">
        <v>0</v>
      </c>
      <c r="AG572" t="b">
        <v>0</v>
      </c>
      <c r="AH572" t="s">
        <v>699</v>
      </c>
      <c r="AI572" t="b">
        <v>0</v>
      </c>
      <c r="AJ572" t="s">
        <v>211</v>
      </c>
      <c r="AK572" t="b">
        <v>0</v>
      </c>
      <c r="AL572" s="1"/>
      <c r="AM572" t="s">
        <v>162</v>
      </c>
      <c r="AN572" s="2">
        <v>44297.841400462959</v>
      </c>
      <c r="AP572" s="2">
        <v>43169.630393518521</v>
      </c>
      <c r="AQ572" s="1"/>
      <c r="AS572" t="b">
        <v>0</v>
      </c>
      <c r="AU572" t="s">
        <v>216</v>
      </c>
      <c r="AV572" t="s">
        <v>93</v>
      </c>
      <c r="BB572" t="s">
        <v>1695</v>
      </c>
      <c r="BD572" t="b">
        <v>0</v>
      </c>
      <c r="BH572" t="s">
        <v>260</v>
      </c>
      <c r="BI572" t="s">
        <v>200</v>
      </c>
      <c r="BJ572" t="s">
        <v>216</v>
      </c>
      <c r="BL572" t="s">
        <v>1694</v>
      </c>
      <c r="BM572" t="s">
        <v>202</v>
      </c>
      <c r="BN572" t="s">
        <v>203</v>
      </c>
      <c r="BQ572" t="s">
        <v>204</v>
      </c>
      <c r="BR572" t="b">
        <v>0</v>
      </c>
      <c r="BT572" t="b">
        <v>0</v>
      </c>
      <c r="BW572" t="s">
        <v>103</v>
      </c>
      <c r="BX572" t="b">
        <v>0</v>
      </c>
      <c r="BY572" s="2">
        <v>44376.857569444444</v>
      </c>
      <c r="CB572" t="b">
        <v>0</v>
      </c>
      <c r="CC572" t="b">
        <v>1</v>
      </c>
      <c r="CF572">
        <v>48555</v>
      </c>
      <c r="CH572">
        <v>48555</v>
      </c>
      <c r="CI572">
        <v>100</v>
      </c>
      <c r="CJ572">
        <v>0</v>
      </c>
      <c r="CK572">
        <f>YEAR(tbl_Opportunity[[#This Row],[Close Date]])</f>
        <v>2016</v>
      </c>
    </row>
    <row r="573" spans="1:89">
      <c r="A573" t="s">
        <v>306</v>
      </c>
      <c r="B573" t="b">
        <v>0</v>
      </c>
      <c r="D573" t="b">
        <v>0</v>
      </c>
      <c r="H573" s="1">
        <v>42908</v>
      </c>
      <c r="I573" t="b">
        <v>1</v>
      </c>
      <c r="O573" t="s">
        <v>194</v>
      </c>
      <c r="P573" t="b">
        <v>0</v>
      </c>
      <c r="Q573" s="2">
        <v>42620.539803240739</v>
      </c>
      <c r="R573" s="1"/>
      <c r="S573" t="b">
        <v>0</v>
      </c>
      <c r="U573" s="1"/>
      <c r="V573" t="b">
        <v>0</v>
      </c>
      <c r="W573" s="1">
        <v>42767</v>
      </c>
      <c r="X573">
        <v>2</v>
      </c>
      <c r="Y573">
        <v>2017</v>
      </c>
      <c r="Z573" t="s">
        <v>8</v>
      </c>
      <c r="AA573" t="s">
        <v>8</v>
      </c>
      <c r="AB573" t="b">
        <v>0</v>
      </c>
      <c r="AC573" t="b">
        <v>0</v>
      </c>
      <c r="AE573" t="b">
        <v>1</v>
      </c>
      <c r="AF573" t="b">
        <v>0</v>
      </c>
      <c r="AG573" t="b">
        <v>0</v>
      </c>
      <c r="AH573" t="s">
        <v>699</v>
      </c>
      <c r="AI573" t="b">
        <v>0</v>
      </c>
      <c r="AJ573" t="s">
        <v>211</v>
      </c>
      <c r="AK573" t="b">
        <v>0</v>
      </c>
      <c r="AL573" s="1"/>
      <c r="AM573" t="s">
        <v>162</v>
      </c>
      <c r="AN573" s="2">
        <v>44297.841400462959</v>
      </c>
      <c r="AP573" s="2">
        <v>43169.630393518521</v>
      </c>
      <c r="AQ573" s="1"/>
      <c r="AS573" t="b">
        <v>0</v>
      </c>
      <c r="AU573" t="s">
        <v>216</v>
      </c>
      <c r="AV573" t="s">
        <v>93</v>
      </c>
      <c r="BB573" t="s">
        <v>1696</v>
      </c>
      <c r="BD573" t="b">
        <v>0</v>
      </c>
      <c r="BH573" t="s">
        <v>215</v>
      </c>
      <c r="BI573" t="s">
        <v>200</v>
      </c>
      <c r="BJ573" t="s">
        <v>216</v>
      </c>
      <c r="BM573" t="s">
        <v>202</v>
      </c>
      <c r="BN573" t="s">
        <v>203</v>
      </c>
      <c r="BP573" t="s">
        <v>1697</v>
      </c>
      <c r="BQ573" t="s">
        <v>204</v>
      </c>
      <c r="BR573" t="b">
        <v>0</v>
      </c>
      <c r="BT573" t="b">
        <v>0</v>
      </c>
      <c r="BW573" t="s">
        <v>103</v>
      </c>
      <c r="BX573" t="b">
        <v>0</v>
      </c>
      <c r="BY573" s="2">
        <v>44376.857569444444</v>
      </c>
      <c r="BZ573" t="s">
        <v>217</v>
      </c>
      <c r="CB573" t="b">
        <v>0</v>
      </c>
      <c r="CC573" t="b">
        <v>1</v>
      </c>
      <c r="CF573">
        <v>24700</v>
      </c>
      <c r="CH573">
        <v>24700</v>
      </c>
      <c r="CI573">
        <v>100</v>
      </c>
      <c r="CJ573">
        <v>0</v>
      </c>
      <c r="CK573">
        <f>YEAR(tbl_Opportunity[[#This Row],[Close Date]])</f>
        <v>2017</v>
      </c>
    </row>
    <row r="574" spans="1:89">
      <c r="A574" t="s">
        <v>303</v>
      </c>
      <c r="B574" t="b">
        <v>0</v>
      </c>
      <c r="D574" t="b">
        <v>0</v>
      </c>
      <c r="H574" s="1">
        <v>42770</v>
      </c>
      <c r="I574" t="b">
        <v>1</v>
      </c>
      <c r="O574" t="s">
        <v>194</v>
      </c>
      <c r="P574" t="b">
        <v>0</v>
      </c>
      <c r="Q574" s="2">
        <v>42620.554293981484</v>
      </c>
      <c r="R574" s="1"/>
      <c r="S574" t="b">
        <v>0</v>
      </c>
      <c r="U574" s="1"/>
      <c r="V574" t="b">
        <v>0</v>
      </c>
      <c r="W574" s="1">
        <v>42736</v>
      </c>
      <c r="X574">
        <v>1</v>
      </c>
      <c r="Y574">
        <v>2017</v>
      </c>
      <c r="Z574" t="s">
        <v>8</v>
      </c>
      <c r="AA574" t="s">
        <v>8</v>
      </c>
      <c r="AB574" t="b">
        <v>0</v>
      </c>
      <c r="AC574" t="b">
        <v>0</v>
      </c>
      <c r="AE574" t="b">
        <v>1</v>
      </c>
      <c r="AF574" t="b">
        <v>0</v>
      </c>
      <c r="AG574" t="b">
        <v>0</v>
      </c>
      <c r="AH574" t="s">
        <v>699</v>
      </c>
      <c r="AI574" t="b">
        <v>0</v>
      </c>
      <c r="AJ574" t="s">
        <v>211</v>
      </c>
      <c r="AK574" t="b">
        <v>0</v>
      </c>
      <c r="AL574" s="1"/>
      <c r="AM574" t="s">
        <v>162</v>
      </c>
      <c r="AN574" s="2">
        <v>44296.95826388889</v>
      </c>
      <c r="AP574" s="2">
        <v>43169.630393518521</v>
      </c>
      <c r="AQ574" s="1"/>
      <c r="AS574" t="b">
        <v>0</v>
      </c>
      <c r="AU574" t="s">
        <v>216</v>
      </c>
      <c r="AV574" t="s">
        <v>105</v>
      </c>
      <c r="BB574" t="s">
        <v>1698</v>
      </c>
      <c r="BD574" t="b">
        <v>0</v>
      </c>
      <c r="BH574" t="s">
        <v>215</v>
      </c>
      <c r="BI574" t="s">
        <v>200</v>
      </c>
      <c r="BJ574" t="s">
        <v>216</v>
      </c>
      <c r="BM574" t="s">
        <v>202</v>
      </c>
      <c r="BN574" t="s">
        <v>203</v>
      </c>
      <c r="BQ574" t="s">
        <v>204</v>
      </c>
      <c r="BR574" t="b">
        <v>0</v>
      </c>
      <c r="BT574" t="b">
        <v>0</v>
      </c>
      <c r="BW574" t="s">
        <v>103</v>
      </c>
      <c r="BX574" t="b">
        <v>0</v>
      </c>
      <c r="BY574" s="2">
        <v>44376.857569444444</v>
      </c>
      <c r="BZ574" t="s">
        <v>217</v>
      </c>
      <c r="CB574" t="b">
        <v>0</v>
      </c>
      <c r="CC574" t="b">
        <v>1</v>
      </c>
      <c r="CF574">
        <v>19949.13</v>
      </c>
      <c r="CH574">
        <v>19949.13</v>
      </c>
      <c r="CI574">
        <v>100</v>
      </c>
      <c r="CJ574">
        <v>0</v>
      </c>
      <c r="CK574">
        <f>YEAR(tbl_Opportunity[[#This Row],[Close Date]])</f>
        <v>2017</v>
      </c>
    </row>
    <row r="575" spans="1:89">
      <c r="A575" t="s">
        <v>108</v>
      </c>
      <c r="B575" t="b">
        <v>0</v>
      </c>
      <c r="D575" t="b">
        <v>0</v>
      </c>
      <c r="H575" s="1">
        <v>42643</v>
      </c>
      <c r="I575" t="b">
        <v>1</v>
      </c>
      <c r="L575" t="s">
        <v>1699</v>
      </c>
      <c r="O575" t="s">
        <v>89</v>
      </c>
      <c r="P575" t="b">
        <v>0</v>
      </c>
      <c r="Q575" s="2">
        <v>42620.621701388889</v>
      </c>
      <c r="R575" s="1"/>
      <c r="S575" t="b">
        <v>0</v>
      </c>
      <c r="U575" s="1"/>
      <c r="V575" t="b">
        <v>0</v>
      </c>
      <c r="W575" s="1">
        <v>42430</v>
      </c>
      <c r="X575">
        <v>3</v>
      </c>
      <c r="Y575">
        <v>2016</v>
      </c>
      <c r="Z575" t="s">
        <v>90</v>
      </c>
      <c r="AA575" t="s">
        <v>90</v>
      </c>
      <c r="AB575" t="b">
        <v>0</v>
      </c>
      <c r="AC575" t="b">
        <v>0</v>
      </c>
      <c r="AE575" t="b">
        <v>1</v>
      </c>
      <c r="AF575" t="b">
        <v>0</v>
      </c>
      <c r="AG575" t="b">
        <v>0</v>
      </c>
      <c r="AH575" t="s">
        <v>699</v>
      </c>
      <c r="AI575" t="b">
        <v>0</v>
      </c>
      <c r="AK575" t="b">
        <v>0</v>
      </c>
      <c r="AL575" s="1"/>
      <c r="AM575" t="s">
        <v>92</v>
      </c>
      <c r="AN575" s="2">
        <v>43836.762962962966</v>
      </c>
      <c r="AP575" s="2">
        <v>43836.762962962966</v>
      </c>
      <c r="AQ575" s="1"/>
      <c r="AS575" t="b">
        <v>0</v>
      </c>
      <c r="AV575" t="s">
        <v>105</v>
      </c>
      <c r="BB575" t="s">
        <v>1700</v>
      </c>
      <c r="BD575" t="b">
        <v>0</v>
      </c>
      <c r="BH575" t="s">
        <v>89</v>
      </c>
      <c r="BI575" t="s">
        <v>150</v>
      </c>
      <c r="BQ575" t="s">
        <v>96</v>
      </c>
      <c r="BR575" t="b">
        <v>0</v>
      </c>
      <c r="BT575" t="b">
        <v>0</v>
      </c>
      <c r="BW575" t="s">
        <v>97</v>
      </c>
      <c r="BX575" t="b">
        <v>0</v>
      </c>
      <c r="BY575" s="2">
        <v>44376.857569444444</v>
      </c>
      <c r="CB575" t="b">
        <v>0</v>
      </c>
      <c r="CC575" t="b">
        <v>0</v>
      </c>
      <c r="CF575">
        <v>71500</v>
      </c>
      <c r="CH575">
        <v>0</v>
      </c>
      <c r="CI575">
        <v>0</v>
      </c>
      <c r="CJ575">
        <v>0</v>
      </c>
      <c r="CK575">
        <f>YEAR(tbl_Opportunity[[#This Row],[Close Date]])</f>
        <v>2016</v>
      </c>
    </row>
    <row r="576" spans="1:89">
      <c r="A576" t="s">
        <v>242</v>
      </c>
      <c r="B576" t="b">
        <v>0</v>
      </c>
      <c r="D576" t="b">
        <v>0</v>
      </c>
      <c r="H576" s="1">
        <v>42643</v>
      </c>
      <c r="I576" t="b">
        <v>1</v>
      </c>
      <c r="O576" t="s">
        <v>89</v>
      </c>
      <c r="P576" t="b">
        <v>0</v>
      </c>
      <c r="Q576" s="2">
        <v>42620.655081018522</v>
      </c>
      <c r="R576" s="1"/>
      <c r="S576" t="b">
        <v>0</v>
      </c>
      <c r="U576" s="1"/>
      <c r="V576" t="b">
        <v>0</v>
      </c>
      <c r="W576" s="1">
        <v>42430</v>
      </c>
      <c r="X576">
        <v>3</v>
      </c>
      <c r="Y576">
        <v>2016</v>
      </c>
      <c r="Z576" t="s">
        <v>90</v>
      </c>
      <c r="AA576" t="s">
        <v>90</v>
      </c>
      <c r="AB576" t="b">
        <v>0</v>
      </c>
      <c r="AC576" t="b">
        <v>0</v>
      </c>
      <c r="AE576" t="b">
        <v>1</v>
      </c>
      <c r="AF576" t="b">
        <v>0</v>
      </c>
      <c r="AG576" t="b">
        <v>0</v>
      </c>
      <c r="AH576" t="s">
        <v>699</v>
      </c>
      <c r="AI576" t="b">
        <v>0</v>
      </c>
      <c r="AK576" t="b">
        <v>0</v>
      </c>
      <c r="AL576" s="1"/>
      <c r="AM576" t="s">
        <v>99</v>
      </c>
      <c r="AN576" s="2">
        <v>44173.876458333332</v>
      </c>
      <c r="AP576" s="2">
        <v>43836.762962962966</v>
      </c>
      <c r="AQ576" s="1"/>
      <c r="AS576" t="b">
        <v>1</v>
      </c>
      <c r="AV576" t="s">
        <v>105</v>
      </c>
      <c r="BB576" t="s">
        <v>1701</v>
      </c>
      <c r="BD576" t="b">
        <v>0</v>
      </c>
      <c r="BH576" t="s">
        <v>89</v>
      </c>
      <c r="BI576" t="s">
        <v>150</v>
      </c>
      <c r="BQ576" t="s">
        <v>96</v>
      </c>
      <c r="BR576" t="b">
        <v>0</v>
      </c>
      <c r="BT576" t="b">
        <v>0</v>
      </c>
      <c r="BW576" t="s">
        <v>97</v>
      </c>
      <c r="BX576" t="b">
        <v>0</v>
      </c>
      <c r="BY576" s="2">
        <v>44376.857569444444</v>
      </c>
      <c r="CB576" t="b">
        <v>0</v>
      </c>
      <c r="CC576" t="b">
        <v>0</v>
      </c>
      <c r="CF576">
        <v>6435000</v>
      </c>
      <c r="CH576">
        <v>0</v>
      </c>
      <c r="CI576">
        <v>0</v>
      </c>
      <c r="CJ576">
        <v>0</v>
      </c>
      <c r="CK576">
        <f>YEAR(tbl_Opportunity[[#This Row],[Close Date]])</f>
        <v>2016</v>
      </c>
    </row>
    <row r="577" spans="1:89">
      <c r="A577" t="s">
        <v>441</v>
      </c>
      <c r="B577" t="b">
        <v>0</v>
      </c>
      <c r="D577" t="b">
        <v>0</v>
      </c>
      <c r="H577" s="1">
        <v>42643</v>
      </c>
      <c r="I577" t="b">
        <v>1</v>
      </c>
      <c r="O577" t="s">
        <v>89</v>
      </c>
      <c r="P577" t="b">
        <v>0</v>
      </c>
      <c r="Q577" s="2">
        <v>42620.75885416667</v>
      </c>
      <c r="R577" s="1"/>
      <c r="S577" t="b">
        <v>0</v>
      </c>
      <c r="U577" s="1"/>
      <c r="V577" t="b">
        <v>0</v>
      </c>
      <c r="W577" s="1">
        <v>42430</v>
      </c>
      <c r="X577">
        <v>3</v>
      </c>
      <c r="Y577">
        <v>2016</v>
      </c>
      <c r="Z577" t="s">
        <v>90</v>
      </c>
      <c r="AA577" t="s">
        <v>90</v>
      </c>
      <c r="AB577" t="b">
        <v>0</v>
      </c>
      <c r="AC577" t="b">
        <v>0</v>
      </c>
      <c r="AE577" t="b">
        <v>1</v>
      </c>
      <c r="AF577" t="b">
        <v>0</v>
      </c>
      <c r="AG577" t="b">
        <v>0</v>
      </c>
      <c r="AH577" t="s">
        <v>699</v>
      </c>
      <c r="AI577" t="b">
        <v>0</v>
      </c>
      <c r="AK577" t="b">
        <v>0</v>
      </c>
      <c r="AL577" s="1"/>
      <c r="AM577" t="s">
        <v>99</v>
      </c>
      <c r="AN577" s="2">
        <v>44173.876458333332</v>
      </c>
      <c r="AP577" s="2">
        <v>43836.762962962966</v>
      </c>
      <c r="AQ577" s="1"/>
      <c r="AS577" t="b">
        <v>1</v>
      </c>
      <c r="AV577" t="s">
        <v>105</v>
      </c>
      <c r="BB577" t="s">
        <v>1702</v>
      </c>
      <c r="BD577" t="b">
        <v>0</v>
      </c>
      <c r="BH577" t="s">
        <v>89</v>
      </c>
      <c r="BI577" t="s">
        <v>150</v>
      </c>
      <c r="BQ577" t="s">
        <v>96</v>
      </c>
      <c r="BR577" t="b">
        <v>0</v>
      </c>
      <c r="BT577" t="b">
        <v>0</v>
      </c>
      <c r="BW577" t="s">
        <v>97</v>
      </c>
      <c r="BX577" t="b">
        <v>0</v>
      </c>
      <c r="BY577" s="2">
        <v>44376.857569444444</v>
      </c>
      <c r="CB577" t="b">
        <v>0</v>
      </c>
      <c r="CC577" t="b">
        <v>0</v>
      </c>
      <c r="CF577">
        <v>6435000</v>
      </c>
      <c r="CH577">
        <v>0</v>
      </c>
      <c r="CI577">
        <v>0</v>
      </c>
      <c r="CJ577">
        <v>0</v>
      </c>
      <c r="CK577">
        <f>YEAR(tbl_Opportunity[[#This Row],[Close Date]])</f>
        <v>2016</v>
      </c>
    </row>
    <row r="578" spans="1:89">
      <c r="A578" t="s">
        <v>529</v>
      </c>
      <c r="B578" t="b">
        <v>0</v>
      </c>
      <c r="D578" t="b">
        <v>0</v>
      </c>
      <c r="H578" s="1">
        <v>42643</v>
      </c>
      <c r="I578" t="b">
        <v>1</v>
      </c>
      <c r="O578" t="s">
        <v>89</v>
      </c>
      <c r="P578" t="b">
        <v>0</v>
      </c>
      <c r="Q578" s="2">
        <v>42620.762245370373</v>
      </c>
      <c r="R578" s="1"/>
      <c r="S578" t="b">
        <v>0</v>
      </c>
      <c r="U578" s="1"/>
      <c r="V578" t="b">
        <v>0</v>
      </c>
      <c r="W578" s="1">
        <v>42430</v>
      </c>
      <c r="X578">
        <v>3</v>
      </c>
      <c r="Y578">
        <v>2016</v>
      </c>
      <c r="Z578" t="s">
        <v>90</v>
      </c>
      <c r="AA578" t="s">
        <v>90</v>
      </c>
      <c r="AB578" t="b">
        <v>0</v>
      </c>
      <c r="AC578" t="b">
        <v>0</v>
      </c>
      <c r="AE578" t="b">
        <v>1</v>
      </c>
      <c r="AF578" t="b">
        <v>0</v>
      </c>
      <c r="AG578" t="b">
        <v>0</v>
      </c>
      <c r="AH578" t="s">
        <v>699</v>
      </c>
      <c r="AI578" t="b">
        <v>0</v>
      </c>
      <c r="AK578" t="b">
        <v>0</v>
      </c>
      <c r="AL578" s="1"/>
      <c r="AM578" t="s">
        <v>99</v>
      </c>
      <c r="AN578" s="2">
        <v>44173.876458333332</v>
      </c>
      <c r="AP578" s="2">
        <v>43836.762962962966</v>
      </c>
      <c r="AQ578" s="1"/>
      <c r="AS578" t="b">
        <v>1</v>
      </c>
      <c r="AV578" t="s">
        <v>105</v>
      </c>
      <c r="BB578" t="s">
        <v>1703</v>
      </c>
      <c r="BD578" t="b">
        <v>0</v>
      </c>
      <c r="BH578" t="s">
        <v>89</v>
      </c>
      <c r="BI578" t="s">
        <v>150</v>
      </c>
      <c r="BQ578" t="s">
        <v>96</v>
      </c>
      <c r="BR578" t="b">
        <v>0</v>
      </c>
      <c r="BT578" t="b">
        <v>0</v>
      </c>
      <c r="BW578" t="s">
        <v>97</v>
      </c>
      <c r="BX578" t="b">
        <v>0</v>
      </c>
      <c r="BY578" s="2">
        <v>44376.857569444444</v>
      </c>
      <c r="CB578" t="b">
        <v>0</v>
      </c>
      <c r="CC578" t="b">
        <v>0</v>
      </c>
      <c r="CF578">
        <v>6435000</v>
      </c>
      <c r="CH578">
        <v>0</v>
      </c>
      <c r="CI578">
        <v>0</v>
      </c>
      <c r="CJ578">
        <v>0</v>
      </c>
      <c r="CK578">
        <f>YEAR(tbl_Opportunity[[#This Row],[Close Date]])</f>
        <v>2016</v>
      </c>
    </row>
    <row r="579" spans="1:89">
      <c r="A579" t="s">
        <v>240</v>
      </c>
      <c r="B579" t="b">
        <v>0</v>
      </c>
      <c r="D579" t="b">
        <v>0</v>
      </c>
      <c r="H579" s="1">
        <v>42643</v>
      </c>
      <c r="I579" t="b">
        <v>1</v>
      </c>
      <c r="L579" t="s">
        <v>1704</v>
      </c>
      <c r="O579" t="s">
        <v>89</v>
      </c>
      <c r="P579" t="b">
        <v>0</v>
      </c>
      <c r="Q579" s="2">
        <v>42620.766956018517</v>
      </c>
      <c r="R579" s="1"/>
      <c r="S579" t="b">
        <v>0</v>
      </c>
      <c r="U579" s="1"/>
      <c r="V579" t="b">
        <v>0</v>
      </c>
      <c r="W579" s="1">
        <v>42430</v>
      </c>
      <c r="X579">
        <v>3</v>
      </c>
      <c r="Y579">
        <v>2016</v>
      </c>
      <c r="Z579" t="s">
        <v>90</v>
      </c>
      <c r="AA579" t="s">
        <v>90</v>
      </c>
      <c r="AB579" t="b">
        <v>0</v>
      </c>
      <c r="AC579" t="b">
        <v>0</v>
      </c>
      <c r="AE579" t="b">
        <v>1</v>
      </c>
      <c r="AF579" t="b">
        <v>0</v>
      </c>
      <c r="AG579" t="b">
        <v>0</v>
      </c>
      <c r="AH579" t="s">
        <v>699</v>
      </c>
      <c r="AI579" t="b">
        <v>0</v>
      </c>
      <c r="AK579" t="b">
        <v>0</v>
      </c>
      <c r="AL579" s="1"/>
      <c r="AM579" t="s">
        <v>99</v>
      </c>
      <c r="AN579" s="2">
        <v>44173.876458333332</v>
      </c>
      <c r="AP579" s="2">
        <v>43836.762962962966</v>
      </c>
      <c r="AQ579" s="1"/>
      <c r="AS579" t="b">
        <v>1</v>
      </c>
      <c r="AV579" t="s">
        <v>105</v>
      </c>
      <c r="BB579" t="s">
        <v>1705</v>
      </c>
      <c r="BD579" t="b">
        <v>0</v>
      </c>
      <c r="BH579" t="s">
        <v>89</v>
      </c>
      <c r="BI579" t="s">
        <v>150</v>
      </c>
      <c r="BQ579" t="s">
        <v>96</v>
      </c>
      <c r="BR579" t="b">
        <v>0</v>
      </c>
      <c r="BT579" t="b">
        <v>0</v>
      </c>
      <c r="BW579" t="s">
        <v>97</v>
      </c>
      <c r="BX579" t="b">
        <v>0</v>
      </c>
      <c r="BY579" s="2">
        <v>44376.857569444444</v>
      </c>
      <c r="CB579" t="b">
        <v>0</v>
      </c>
      <c r="CC579" t="b">
        <v>0</v>
      </c>
      <c r="CF579">
        <v>6435000</v>
      </c>
      <c r="CH579">
        <v>0</v>
      </c>
      <c r="CI579">
        <v>0</v>
      </c>
      <c r="CJ579">
        <v>0</v>
      </c>
      <c r="CK579">
        <f>YEAR(tbl_Opportunity[[#This Row],[Close Date]])</f>
        <v>2016</v>
      </c>
    </row>
    <row r="580" spans="1:89">
      <c r="A580" t="s">
        <v>108</v>
      </c>
      <c r="B580" t="b">
        <v>0</v>
      </c>
      <c r="D580" t="b">
        <v>0</v>
      </c>
      <c r="H580" s="1">
        <v>42643</v>
      </c>
      <c r="I580" t="b">
        <v>1</v>
      </c>
      <c r="J580" t="s">
        <v>111</v>
      </c>
      <c r="L580" t="s">
        <v>1706</v>
      </c>
      <c r="O580" t="s">
        <v>89</v>
      </c>
      <c r="P580" t="b">
        <v>0</v>
      </c>
      <c r="Q580" s="2">
        <v>42620.772465277776</v>
      </c>
      <c r="R580" s="1"/>
      <c r="S580" t="b">
        <v>0</v>
      </c>
      <c r="U580" s="1"/>
      <c r="V580" t="b">
        <v>0</v>
      </c>
      <c r="W580" s="1">
        <v>42430</v>
      </c>
      <c r="X580">
        <v>3</v>
      </c>
      <c r="Y580">
        <v>2016</v>
      </c>
      <c r="Z580" t="s">
        <v>90</v>
      </c>
      <c r="AA580" t="s">
        <v>90</v>
      </c>
      <c r="AB580" t="b">
        <v>0</v>
      </c>
      <c r="AC580" t="b">
        <v>0</v>
      </c>
      <c r="AE580" t="b">
        <v>1</v>
      </c>
      <c r="AF580" t="b">
        <v>0</v>
      </c>
      <c r="AG580" t="b">
        <v>0</v>
      </c>
      <c r="AH580" t="s">
        <v>699</v>
      </c>
      <c r="AI580" t="b">
        <v>0</v>
      </c>
      <c r="AK580" t="b">
        <v>0</v>
      </c>
      <c r="AL580" s="1"/>
      <c r="AM580" t="s">
        <v>99</v>
      </c>
      <c r="AN580" s="2">
        <v>44173.876458333332</v>
      </c>
      <c r="AP580" s="2">
        <v>43836.762962962966</v>
      </c>
      <c r="AQ580" s="1"/>
      <c r="AS580" t="b">
        <v>1</v>
      </c>
      <c r="AV580" t="s">
        <v>105</v>
      </c>
      <c r="BB580" t="s">
        <v>1707</v>
      </c>
      <c r="BD580" t="b">
        <v>0</v>
      </c>
      <c r="BH580" t="s">
        <v>89</v>
      </c>
      <c r="BI580" t="s">
        <v>150</v>
      </c>
      <c r="BQ580" t="s">
        <v>96</v>
      </c>
      <c r="BR580" t="b">
        <v>0</v>
      </c>
      <c r="BT580" t="b">
        <v>0</v>
      </c>
      <c r="BW580" t="s">
        <v>97</v>
      </c>
      <c r="BX580" t="b">
        <v>0</v>
      </c>
      <c r="BY580" s="2">
        <v>44376.857569444444</v>
      </c>
      <c r="CB580" t="b">
        <v>0</v>
      </c>
      <c r="CC580" t="b">
        <v>0</v>
      </c>
      <c r="CF580">
        <v>6435000</v>
      </c>
      <c r="CH580">
        <v>0</v>
      </c>
      <c r="CI580">
        <v>0</v>
      </c>
      <c r="CJ580">
        <v>0</v>
      </c>
      <c r="CK580">
        <f>YEAR(tbl_Opportunity[[#This Row],[Close Date]])</f>
        <v>2016</v>
      </c>
    </row>
    <row r="581" spans="1:89">
      <c r="A581" t="s">
        <v>240</v>
      </c>
      <c r="B581" t="b">
        <v>0</v>
      </c>
      <c r="D581" t="b">
        <v>0</v>
      </c>
      <c r="H581" s="1">
        <v>42643</v>
      </c>
      <c r="I581" t="b">
        <v>1</v>
      </c>
      <c r="L581" t="s">
        <v>1708</v>
      </c>
      <c r="O581" t="s">
        <v>89</v>
      </c>
      <c r="P581" t="b">
        <v>0</v>
      </c>
      <c r="Q581" s="2">
        <v>42620.778923611113</v>
      </c>
      <c r="R581" s="1"/>
      <c r="S581" t="b">
        <v>0</v>
      </c>
      <c r="U581" s="1"/>
      <c r="V581" t="b">
        <v>0</v>
      </c>
      <c r="W581" s="1">
        <v>42430</v>
      </c>
      <c r="X581">
        <v>3</v>
      </c>
      <c r="Y581">
        <v>2016</v>
      </c>
      <c r="Z581" t="s">
        <v>90</v>
      </c>
      <c r="AA581" t="s">
        <v>90</v>
      </c>
      <c r="AB581" t="b">
        <v>0</v>
      </c>
      <c r="AC581" t="b">
        <v>0</v>
      </c>
      <c r="AE581" t="b">
        <v>1</v>
      </c>
      <c r="AF581" t="b">
        <v>0</v>
      </c>
      <c r="AG581" t="b">
        <v>0</v>
      </c>
      <c r="AH581" t="s">
        <v>699</v>
      </c>
      <c r="AI581" t="b">
        <v>0</v>
      </c>
      <c r="AK581" t="b">
        <v>0</v>
      </c>
      <c r="AL581" s="1"/>
      <c r="AM581" t="s">
        <v>92</v>
      </c>
      <c r="AN581" s="2">
        <v>43836.762962962966</v>
      </c>
      <c r="AP581" s="2">
        <v>43836.762962962966</v>
      </c>
      <c r="AQ581" s="1"/>
      <c r="AS581" t="b">
        <v>0</v>
      </c>
      <c r="AV581" t="s">
        <v>105</v>
      </c>
      <c r="BB581" t="s">
        <v>1709</v>
      </c>
      <c r="BD581" t="b">
        <v>0</v>
      </c>
      <c r="BH581" t="s">
        <v>89</v>
      </c>
      <c r="BI581" t="s">
        <v>150</v>
      </c>
      <c r="BQ581" t="s">
        <v>96</v>
      </c>
      <c r="BR581" t="b">
        <v>0</v>
      </c>
      <c r="BT581" t="b">
        <v>0</v>
      </c>
      <c r="BW581" t="s">
        <v>97</v>
      </c>
      <c r="BX581" t="b">
        <v>0</v>
      </c>
      <c r="BY581" s="2">
        <v>44376.857569444444</v>
      </c>
      <c r="CB581" t="b">
        <v>0</v>
      </c>
      <c r="CC581" t="b">
        <v>0</v>
      </c>
      <c r="CF581">
        <v>71500</v>
      </c>
      <c r="CH581">
        <v>0</v>
      </c>
      <c r="CI581">
        <v>0</v>
      </c>
      <c r="CJ581">
        <v>0</v>
      </c>
      <c r="CK581">
        <f>YEAR(tbl_Opportunity[[#This Row],[Close Date]])</f>
        <v>2016</v>
      </c>
    </row>
    <row r="582" spans="1:89">
      <c r="A582" t="s">
        <v>132</v>
      </c>
      <c r="B582" t="b">
        <v>0</v>
      </c>
      <c r="D582" t="b">
        <v>0</v>
      </c>
      <c r="H582" s="1">
        <v>42643</v>
      </c>
      <c r="I582" t="b">
        <v>0</v>
      </c>
      <c r="L582" t="s">
        <v>1710</v>
      </c>
      <c r="O582" t="s">
        <v>89</v>
      </c>
      <c r="P582" t="b">
        <v>0</v>
      </c>
      <c r="Q582" s="2">
        <v>42622.690821759257</v>
      </c>
      <c r="R582" s="1"/>
      <c r="S582" t="b">
        <v>0</v>
      </c>
      <c r="U582" s="1"/>
      <c r="V582" t="b">
        <v>0</v>
      </c>
      <c r="W582" s="1">
        <v>42430</v>
      </c>
      <c r="X582">
        <v>3</v>
      </c>
      <c r="Y582">
        <v>2016</v>
      </c>
      <c r="Z582" t="s">
        <v>161</v>
      </c>
      <c r="AA582" t="s">
        <v>161</v>
      </c>
      <c r="AB582" t="b">
        <v>0</v>
      </c>
      <c r="AC582" t="b">
        <v>0</v>
      </c>
      <c r="AE582" t="b">
        <v>1</v>
      </c>
      <c r="AF582" t="b">
        <v>0</v>
      </c>
      <c r="AG582" t="b">
        <v>0</v>
      </c>
      <c r="AH582" t="s">
        <v>699</v>
      </c>
      <c r="AI582" t="b">
        <v>0</v>
      </c>
      <c r="AK582" t="b">
        <v>0</v>
      </c>
      <c r="AL582" s="1"/>
      <c r="AM582" t="s">
        <v>162</v>
      </c>
      <c r="AN582" s="2">
        <v>44297.838888888888</v>
      </c>
      <c r="AP582" s="2">
        <v>43836.762569444443</v>
      </c>
      <c r="AQ582" s="1"/>
      <c r="AS582" t="b">
        <v>1</v>
      </c>
      <c r="AV582" t="s">
        <v>213</v>
      </c>
      <c r="BB582" t="s">
        <v>1711</v>
      </c>
      <c r="BD582" t="b">
        <v>0</v>
      </c>
      <c r="BH582" t="s">
        <v>131</v>
      </c>
      <c r="BI582" t="s">
        <v>150</v>
      </c>
      <c r="BQ582" t="s">
        <v>96</v>
      </c>
      <c r="BR582" t="b">
        <v>0</v>
      </c>
      <c r="BT582" t="b">
        <v>0</v>
      </c>
      <c r="BW582" t="s">
        <v>166</v>
      </c>
      <c r="BX582" t="b">
        <v>0</v>
      </c>
      <c r="BY582" s="2">
        <v>44376.857569444444</v>
      </c>
      <c r="CB582" t="b">
        <v>0</v>
      </c>
      <c r="CC582" t="b">
        <v>0</v>
      </c>
      <c r="CF582">
        <v>4325040</v>
      </c>
      <c r="CH582">
        <v>432504</v>
      </c>
      <c r="CI582">
        <v>10</v>
      </c>
      <c r="CJ582">
        <v>0</v>
      </c>
      <c r="CK582">
        <f>YEAR(tbl_Opportunity[[#This Row],[Close Date]])</f>
        <v>2016</v>
      </c>
    </row>
    <row r="583" spans="1:89">
      <c r="A583" t="s">
        <v>132</v>
      </c>
      <c r="B583" t="b">
        <v>0</v>
      </c>
      <c r="D583" t="b">
        <v>0</v>
      </c>
      <c r="H583" s="1">
        <v>42643</v>
      </c>
      <c r="I583" t="b">
        <v>0</v>
      </c>
      <c r="L583" t="s">
        <v>1712</v>
      </c>
      <c r="O583" t="s">
        <v>89</v>
      </c>
      <c r="P583" t="b">
        <v>0</v>
      </c>
      <c r="Q583" s="2">
        <v>42623.063564814816</v>
      </c>
      <c r="R583" s="1"/>
      <c r="S583" t="b">
        <v>0</v>
      </c>
      <c r="U583" s="1"/>
      <c r="V583" t="b">
        <v>0</v>
      </c>
      <c r="W583" s="1">
        <v>42430</v>
      </c>
      <c r="X583">
        <v>3</v>
      </c>
      <c r="Y583">
        <v>2016</v>
      </c>
      <c r="Z583" t="s">
        <v>161</v>
      </c>
      <c r="AA583" t="s">
        <v>161</v>
      </c>
      <c r="AB583" t="b">
        <v>0</v>
      </c>
      <c r="AC583" t="b">
        <v>0</v>
      </c>
      <c r="AE583" t="b">
        <v>1</v>
      </c>
      <c r="AF583" t="b">
        <v>0</v>
      </c>
      <c r="AG583" t="b">
        <v>0</v>
      </c>
      <c r="AH583" t="s">
        <v>699</v>
      </c>
      <c r="AI583" t="b">
        <v>0</v>
      </c>
      <c r="AK583" t="b">
        <v>0</v>
      </c>
      <c r="AL583" s="1"/>
      <c r="AM583" t="s">
        <v>162</v>
      </c>
      <c r="AN583" s="2">
        <v>44297.838888888888</v>
      </c>
      <c r="AP583" s="2">
        <v>43836.762569444443</v>
      </c>
      <c r="AQ583" s="1"/>
      <c r="AS583" t="b">
        <v>0</v>
      </c>
      <c r="AV583" t="s">
        <v>213</v>
      </c>
      <c r="BB583" t="s">
        <v>1713</v>
      </c>
      <c r="BD583" t="b">
        <v>0</v>
      </c>
      <c r="BH583" t="s">
        <v>89</v>
      </c>
      <c r="BI583" t="s">
        <v>150</v>
      </c>
      <c r="BQ583" t="s">
        <v>96</v>
      </c>
      <c r="BR583" t="b">
        <v>0</v>
      </c>
      <c r="BT583" t="b">
        <v>0</v>
      </c>
      <c r="BW583" t="s">
        <v>166</v>
      </c>
      <c r="BX583" t="b">
        <v>0</v>
      </c>
      <c r="BY583" s="2">
        <v>44376.857569444444</v>
      </c>
      <c r="CB583" t="b">
        <v>0</v>
      </c>
      <c r="CC583" t="b">
        <v>0</v>
      </c>
      <c r="CF583">
        <v>110500</v>
      </c>
      <c r="CH583">
        <v>11050</v>
      </c>
      <c r="CI583">
        <v>10</v>
      </c>
      <c r="CJ583">
        <v>0</v>
      </c>
      <c r="CK583">
        <f>YEAR(tbl_Opportunity[[#This Row],[Close Date]])</f>
        <v>2016</v>
      </c>
    </row>
    <row r="584" spans="1:89">
      <c r="A584" t="s">
        <v>1714</v>
      </c>
      <c r="B584" t="b">
        <v>0</v>
      </c>
      <c r="D584" t="b">
        <v>0</v>
      </c>
      <c r="H584" s="1">
        <v>43100</v>
      </c>
      <c r="I584" t="b">
        <v>1</v>
      </c>
      <c r="J584" t="s">
        <v>140</v>
      </c>
      <c r="L584" t="s">
        <v>1715</v>
      </c>
      <c r="O584" t="s">
        <v>142</v>
      </c>
      <c r="P584" t="b">
        <v>0</v>
      </c>
      <c r="Q584" s="2">
        <v>42625.620254629626</v>
      </c>
      <c r="R584" s="1"/>
      <c r="S584" t="b">
        <v>0</v>
      </c>
      <c r="U584" s="1"/>
      <c r="V584" t="b">
        <v>0</v>
      </c>
      <c r="W584" s="1">
        <v>42826</v>
      </c>
      <c r="X584">
        <v>4</v>
      </c>
      <c r="Y584">
        <v>2017</v>
      </c>
      <c r="Z584" t="s">
        <v>90</v>
      </c>
      <c r="AA584" t="s">
        <v>90</v>
      </c>
      <c r="AB584" t="b">
        <v>0</v>
      </c>
      <c r="AC584" t="b">
        <v>0</v>
      </c>
      <c r="AE584" t="b">
        <v>1</v>
      </c>
      <c r="AF584" t="b">
        <v>0</v>
      </c>
      <c r="AG584" t="b">
        <v>0</v>
      </c>
      <c r="AH584" t="s">
        <v>699</v>
      </c>
      <c r="AI584" t="b">
        <v>0</v>
      </c>
      <c r="AK584" t="b">
        <v>0</v>
      </c>
      <c r="AL584" s="1"/>
      <c r="AM584" t="s">
        <v>92</v>
      </c>
      <c r="AN584" s="2">
        <v>43836.762962962966</v>
      </c>
      <c r="AP584" s="2">
        <v>43836.762962962966</v>
      </c>
      <c r="AQ584" s="1"/>
      <c r="AS584" t="b">
        <v>0</v>
      </c>
      <c r="AV584" t="s">
        <v>93</v>
      </c>
      <c r="BB584" t="s">
        <v>1716</v>
      </c>
      <c r="BD584" t="b">
        <v>0</v>
      </c>
      <c r="BH584" t="s">
        <v>142</v>
      </c>
      <c r="BI584" t="s">
        <v>150</v>
      </c>
      <c r="BQ584" t="s">
        <v>96</v>
      </c>
      <c r="BR584" t="b">
        <v>0</v>
      </c>
      <c r="BT584" t="b">
        <v>0</v>
      </c>
      <c r="BW584" t="s">
        <v>97</v>
      </c>
      <c r="BX584" t="b">
        <v>0</v>
      </c>
      <c r="BY584" s="2">
        <v>44376.857569444444</v>
      </c>
      <c r="CB584" t="b">
        <v>0</v>
      </c>
      <c r="CC584" t="b">
        <v>0</v>
      </c>
      <c r="CF584">
        <v>71500</v>
      </c>
      <c r="CH584">
        <v>0</v>
      </c>
      <c r="CI584">
        <v>0</v>
      </c>
      <c r="CJ584">
        <v>0</v>
      </c>
      <c r="CK584">
        <f>YEAR(tbl_Opportunity[[#This Row],[Close Date]])</f>
        <v>2017</v>
      </c>
    </row>
    <row r="585" spans="1:89">
      <c r="A585" t="s">
        <v>1717</v>
      </c>
      <c r="B585" t="b">
        <v>0</v>
      </c>
      <c r="D585" t="b">
        <v>0</v>
      </c>
      <c r="H585" s="1">
        <v>43100</v>
      </c>
      <c r="I585" t="b">
        <v>1</v>
      </c>
      <c r="J585" t="s">
        <v>140</v>
      </c>
      <c r="L585" t="s">
        <v>1718</v>
      </c>
      <c r="O585" t="s">
        <v>142</v>
      </c>
      <c r="P585" t="b">
        <v>0</v>
      </c>
      <c r="Q585" s="2">
        <v>42625.919560185182</v>
      </c>
      <c r="R585" s="1"/>
      <c r="S585" t="b">
        <v>0</v>
      </c>
      <c r="U585" s="1"/>
      <c r="V585" t="b">
        <v>0</v>
      </c>
      <c r="W585" s="1">
        <v>42826</v>
      </c>
      <c r="X585">
        <v>4</v>
      </c>
      <c r="Y585">
        <v>2017</v>
      </c>
      <c r="Z585" t="s">
        <v>90</v>
      </c>
      <c r="AA585" t="s">
        <v>90</v>
      </c>
      <c r="AB585" t="b">
        <v>0</v>
      </c>
      <c r="AC585" t="b">
        <v>0</v>
      </c>
      <c r="AE585" t="b">
        <v>1</v>
      </c>
      <c r="AF585" t="b">
        <v>0</v>
      </c>
      <c r="AG585" t="b">
        <v>0</v>
      </c>
      <c r="AH585" t="s">
        <v>699</v>
      </c>
      <c r="AI585" t="b">
        <v>0</v>
      </c>
      <c r="AK585" t="b">
        <v>0</v>
      </c>
      <c r="AL585" s="1">
        <v>43161</v>
      </c>
      <c r="AM585" t="s">
        <v>162</v>
      </c>
      <c r="AN585" s="2">
        <v>44297.837673611109</v>
      </c>
      <c r="AP585" s="2">
        <v>43836.762962962966</v>
      </c>
      <c r="AQ585" s="1"/>
      <c r="AS585" t="b">
        <v>0</v>
      </c>
      <c r="AV585" t="s">
        <v>213</v>
      </c>
      <c r="BB585" t="s">
        <v>1719</v>
      </c>
      <c r="BD585" t="b">
        <v>0</v>
      </c>
      <c r="BH585" t="s">
        <v>142</v>
      </c>
      <c r="BI585" t="s">
        <v>150</v>
      </c>
      <c r="BQ585" t="s">
        <v>96</v>
      </c>
      <c r="BR585" t="b">
        <v>0</v>
      </c>
      <c r="BT585" t="b">
        <v>0</v>
      </c>
      <c r="BW585" t="s">
        <v>97</v>
      </c>
      <c r="BX585" t="b">
        <v>0</v>
      </c>
      <c r="BY585" s="2">
        <v>44376.857569444444</v>
      </c>
      <c r="CB585" t="b">
        <v>0</v>
      </c>
      <c r="CC585" t="b">
        <v>0</v>
      </c>
      <c r="CF585">
        <v>71500</v>
      </c>
      <c r="CH585">
        <v>0</v>
      </c>
      <c r="CI585">
        <v>0</v>
      </c>
      <c r="CJ585">
        <v>0</v>
      </c>
      <c r="CK585">
        <f>YEAR(tbl_Opportunity[[#This Row],[Close Date]])</f>
        <v>2017</v>
      </c>
    </row>
    <row r="586" spans="1:89">
      <c r="A586" t="s">
        <v>132</v>
      </c>
      <c r="B586" t="b">
        <v>0</v>
      </c>
      <c r="D586" t="b">
        <v>0</v>
      </c>
      <c r="H586" s="1">
        <v>42627</v>
      </c>
      <c r="I586" t="b">
        <v>1</v>
      </c>
      <c r="L586" t="s">
        <v>1710</v>
      </c>
      <c r="O586" t="s">
        <v>131</v>
      </c>
      <c r="P586" t="b">
        <v>0</v>
      </c>
      <c r="Q586" s="2">
        <v>42627.57912037037</v>
      </c>
      <c r="R586" s="1"/>
      <c r="S586" t="b">
        <v>0</v>
      </c>
      <c r="U586" s="1"/>
      <c r="V586" t="b">
        <v>0</v>
      </c>
      <c r="W586" s="1">
        <v>42430</v>
      </c>
      <c r="X586">
        <v>3</v>
      </c>
      <c r="Y586">
        <v>2016</v>
      </c>
      <c r="Z586" t="s">
        <v>8</v>
      </c>
      <c r="AA586" t="s">
        <v>8</v>
      </c>
      <c r="AB586" t="b">
        <v>0</v>
      </c>
      <c r="AC586" t="b">
        <v>0</v>
      </c>
      <c r="AE586" t="b">
        <v>0</v>
      </c>
      <c r="AF586" t="b">
        <v>0</v>
      </c>
      <c r="AG586" t="b">
        <v>0</v>
      </c>
      <c r="AH586" t="s">
        <v>699</v>
      </c>
      <c r="AI586" t="b">
        <v>0</v>
      </c>
      <c r="AK586" t="b">
        <v>0</v>
      </c>
      <c r="AL586" s="1"/>
      <c r="AM586" t="s">
        <v>162</v>
      </c>
      <c r="AN586" s="2">
        <v>44297.838888888888</v>
      </c>
      <c r="AP586" s="2">
        <v>43836.762685185182</v>
      </c>
      <c r="AQ586" s="1"/>
      <c r="AS586" t="b">
        <v>1</v>
      </c>
      <c r="AV586" t="s">
        <v>213</v>
      </c>
      <c r="BB586" t="s">
        <v>1720</v>
      </c>
      <c r="BD586" t="b">
        <v>1</v>
      </c>
      <c r="BH586" t="s">
        <v>131</v>
      </c>
      <c r="BK586" t="s">
        <v>102</v>
      </c>
      <c r="BQ586" t="s">
        <v>96</v>
      </c>
      <c r="BR586" t="b">
        <v>0</v>
      </c>
      <c r="BS586" t="s">
        <v>157</v>
      </c>
      <c r="BT586" t="b">
        <v>0</v>
      </c>
      <c r="BW586" t="s">
        <v>103</v>
      </c>
      <c r="BX586" t="b">
        <v>0</v>
      </c>
      <c r="BY586" s="2">
        <v>44376.857569444444</v>
      </c>
      <c r="CB586" t="b">
        <v>0</v>
      </c>
      <c r="CC586" t="b">
        <v>1</v>
      </c>
      <c r="CF586">
        <v>6435000</v>
      </c>
      <c r="CH586">
        <v>6435000</v>
      </c>
      <c r="CI586">
        <v>100</v>
      </c>
      <c r="CJ586">
        <v>0</v>
      </c>
      <c r="CK586">
        <f>YEAR(tbl_Opportunity[[#This Row],[Close Date]])</f>
        <v>2016</v>
      </c>
    </row>
    <row r="587" spans="1:89">
      <c r="A587" t="s">
        <v>132</v>
      </c>
      <c r="B587" t="b">
        <v>0</v>
      </c>
      <c r="D587" t="b">
        <v>0</v>
      </c>
      <c r="H587" s="1">
        <v>42627</v>
      </c>
      <c r="I587" t="b">
        <v>1</v>
      </c>
      <c r="L587" t="s">
        <v>1710</v>
      </c>
      <c r="O587" t="s">
        <v>131</v>
      </c>
      <c r="P587" t="b">
        <v>0</v>
      </c>
      <c r="Q587" s="2">
        <v>42627.579791666663</v>
      </c>
      <c r="R587" s="1"/>
      <c r="S587" t="b">
        <v>0</v>
      </c>
      <c r="U587" s="1"/>
      <c r="V587" t="b">
        <v>0</v>
      </c>
      <c r="W587" s="1">
        <v>42430</v>
      </c>
      <c r="X587">
        <v>3</v>
      </c>
      <c r="Y587">
        <v>2016</v>
      </c>
      <c r="Z587" t="s">
        <v>8</v>
      </c>
      <c r="AA587" t="s">
        <v>8</v>
      </c>
      <c r="AB587" t="b">
        <v>0</v>
      </c>
      <c r="AC587" t="b">
        <v>0</v>
      </c>
      <c r="AE587" t="b">
        <v>1</v>
      </c>
      <c r="AF587" t="b">
        <v>0</v>
      </c>
      <c r="AG587" t="b">
        <v>0</v>
      </c>
      <c r="AH587" t="s">
        <v>699</v>
      </c>
      <c r="AI587" t="b">
        <v>0</v>
      </c>
      <c r="AK587" t="b">
        <v>0</v>
      </c>
      <c r="AL587" s="1"/>
      <c r="AM587" t="s">
        <v>162</v>
      </c>
      <c r="AN587" s="2">
        <v>44297.837673611109</v>
      </c>
      <c r="AP587" s="2">
        <v>43836.762685185182</v>
      </c>
      <c r="AQ587" s="1"/>
      <c r="AS587" t="b">
        <v>1</v>
      </c>
      <c r="AV587" t="s">
        <v>213</v>
      </c>
      <c r="BB587" t="s">
        <v>1721</v>
      </c>
      <c r="BD587" t="b">
        <v>1</v>
      </c>
      <c r="BH587" t="s">
        <v>131</v>
      </c>
      <c r="BI587" t="s">
        <v>150</v>
      </c>
      <c r="BK587" t="s">
        <v>102</v>
      </c>
      <c r="BQ587" t="s">
        <v>96</v>
      </c>
      <c r="BR587" t="b">
        <v>0</v>
      </c>
      <c r="BS587" t="s">
        <v>157</v>
      </c>
      <c r="BT587" t="b">
        <v>0</v>
      </c>
      <c r="BW587" t="s">
        <v>103</v>
      </c>
      <c r="BX587" t="b">
        <v>0</v>
      </c>
      <c r="BY587" s="2">
        <v>44376.857569444444</v>
      </c>
      <c r="CB587" t="b">
        <v>0</v>
      </c>
      <c r="CC587" t="b">
        <v>1</v>
      </c>
      <c r="CF587">
        <v>6435000</v>
      </c>
      <c r="CH587">
        <v>6435000</v>
      </c>
      <c r="CI587">
        <v>100</v>
      </c>
      <c r="CJ587">
        <v>0</v>
      </c>
      <c r="CK587">
        <f>YEAR(tbl_Opportunity[[#This Row],[Close Date]])</f>
        <v>2016</v>
      </c>
    </row>
    <row r="588" spans="1:89">
      <c r="A588" t="s">
        <v>1722</v>
      </c>
      <c r="B588" t="b">
        <v>0</v>
      </c>
      <c r="D588" t="b">
        <v>0</v>
      </c>
      <c r="H588" s="1">
        <v>43738</v>
      </c>
      <c r="I588" t="b">
        <v>1</v>
      </c>
      <c r="J588" t="s">
        <v>140</v>
      </c>
      <c r="O588" t="s">
        <v>332</v>
      </c>
      <c r="P588" t="b">
        <v>0</v>
      </c>
      <c r="Q588" s="2">
        <v>42627.721238425926</v>
      </c>
      <c r="R588" s="1"/>
      <c r="S588" t="b">
        <v>0</v>
      </c>
      <c r="U588" s="1"/>
      <c r="V588" t="b">
        <v>0</v>
      </c>
      <c r="W588" s="1">
        <v>43525</v>
      </c>
      <c r="X588">
        <v>3</v>
      </c>
      <c r="Y588">
        <v>2019</v>
      </c>
      <c r="Z588" t="s">
        <v>90</v>
      </c>
      <c r="AA588" t="s">
        <v>90</v>
      </c>
      <c r="AB588" t="b">
        <v>0</v>
      </c>
      <c r="AC588" t="b">
        <v>0</v>
      </c>
      <c r="AE588" t="b">
        <v>1</v>
      </c>
      <c r="AF588" t="b">
        <v>0</v>
      </c>
      <c r="AG588" t="b">
        <v>0</v>
      </c>
      <c r="AH588" t="s">
        <v>699</v>
      </c>
      <c r="AI588" t="b">
        <v>0</v>
      </c>
      <c r="AK588" t="b">
        <v>0</v>
      </c>
      <c r="AL588" s="1">
        <v>43257</v>
      </c>
      <c r="AM588" t="s">
        <v>162</v>
      </c>
      <c r="AN588" s="2">
        <v>44297.8278587963</v>
      </c>
      <c r="AP588" s="2">
        <v>43836.762962962966</v>
      </c>
      <c r="AQ588" s="1"/>
      <c r="AS588" t="b">
        <v>0</v>
      </c>
      <c r="AV588" t="s">
        <v>153</v>
      </c>
      <c r="BB588" t="s">
        <v>1723</v>
      </c>
      <c r="BD588" t="b">
        <v>0</v>
      </c>
      <c r="BH588" t="s">
        <v>142</v>
      </c>
      <c r="BI588" t="s">
        <v>150</v>
      </c>
      <c r="BQ588" t="s">
        <v>96</v>
      </c>
      <c r="BR588" t="b">
        <v>0</v>
      </c>
      <c r="BT588" t="b">
        <v>0</v>
      </c>
      <c r="BW588" t="s">
        <v>97</v>
      </c>
      <c r="BX588" t="b">
        <v>0</v>
      </c>
      <c r="BY588" s="2">
        <v>44376.857569444444</v>
      </c>
      <c r="CB588" t="b">
        <v>0</v>
      </c>
      <c r="CC588" t="b">
        <v>0</v>
      </c>
      <c r="CF588">
        <v>71500</v>
      </c>
      <c r="CH588">
        <v>0</v>
      </c>
      <c r="CI588">
        <v>0</v>
      </c>
      <c r="CJ588">
        <v>0</v>
      </c>
      <c r="CK588">
        <f>YEAR(tbl_Opportunity[[#This Row],[Close Date]])</f>
        <v>2019</v>
      </c>
    </row>
    <row r="589" spans="1:89">
      <c r="A589" t="s">
        <v>1724</v>
      </c>
      <c r="B589" t="b">
        <v>0</v>
      </c>
      <c r="D589" t="b">
        <v>0</v>
      </c>
      <c r="H589" s="1">
        <v>42643</v>
      </c>
      <c r="I589" t="b">
        <v>1</v>
      </c>
      <c r="J589" t="s">
        <v>111</v>
      </c>
      <c r="L589" t="s">
        <v>1725</v>
      </c>
      <c r="O589" t="s">
        <v>332</v>
      </c>
      <c r="P589" t="b">
        <v>1</v>
      </c>
      <c r="Q589" s="2">
        <v>42627.770856481482</v>
      </c>
      <c r="R589" s="1"/>
      <c r="S589" t="b">
        <v>0</v>
      </c>
      <c r="U589" s="1"/>
      <c r="V589" t="b">
        <v>0</v>
      </c>
      <c r="W589" s="1">
        <v>42430</v>
      </c>
      <c r="X589">
        <v>3</v>
      </c>
      <c r="Y589">
        <v>2016</v>
      </c>
      <c r="Z589" t="s">
        <v>90</v>
      </c>
      <c r="AA589" t="s">
        <v>90</v>
      </c>
      <c r="AB589" t="b">
        <v>0</v>
      </c>
      <c r="AC589" t="b">
        <v>0</v>
      </c>
      <c r="AE589" t="b">
        <v>0</v>
      </c>
      <c r="AF589" t="b">
        <v>0</v>
      </c>
      <c r="AG589" t="b">
        <v>0</v>
      </c>
      <c r="AH589" t="s">
        <v>699</v>
      </c>
      <c r="AI589" t="b">
        <v>0</v>
      </c>
      <c r="AK589" t="b">
        <v>0</v>
      </c>
      <c r="AL589" s="1"/>
      <c r="AM589" t="s">
        <v>162</v>
      </c>
      <c r="AN589" s="2">
        <v>44297.838888888888</v>
      </c>
      <c r="AP589" s="2">
        <v>43836.762962962966</v>
      </c>
      <c r="AQ589" s="1"/>
      <c r="AS589" t="b">
        <v>0</v>
      </c>
      <c r="AV589" t="s">
        <v>213</v>
      </c>
      <c r="BB589" t="s">
        <v>1726</v>
      </c>
      <c r="BD589" t="b">
        <v>0</v>
      </c>
      <c r="BH589" t="s">
        <v>332</v>
      </c>
      <c r="BJ589" t="s">
        <v>95</v>
      </c>
      <c r="BL589" t="s">
        <v>1725</v>
      </c>
      <c r="BQ589" t="s">
        <v>96</v>
      </c>
      <c r="BR589" t="b">
        <v>0</v>
      </c>
      <c r="BT589" t="b">
        <v>0</v>
      </c>
      <c r="BW589" t="s">
        <v>97</v>
      </c>
      <c r="BX589" t="b">
        <v>0</v>
      </c>
      <c r="BY589" s="2">
        <v>44376.857569444444</v>
      </c>
      <c r="CB589" t="b">
        <v>0</v>
      </c>
      <c r="CC589" t="b">
        <v>0</v>
      </c>
      <c r="CI589">
        <v>0</v>
      </c>
      <c r="CJ589">
        <v>0</v>
      </c>
      <c r="CK589">
        <f>YEAR(tbl_Opportunity[[#This Row],[Close Date]])</f>
        <v>2016</v>
      </c>
    </row>
    <row r="590" spans="1:89">
      <c r="A590" t="s">
        <v>1724</v>
      </c>
      <c r="B590" t="b">
        <v>0</v>
      </c>
      <c r="D590" t="b">
        <v>0</v>
      </c>
      <c r="H590" s="1">
        <v>42627</v>
      </c>
      <c r="I590" t="b">
        <v>1</v>
      </c>
      <c r="J590" t="s">
        <v>193</v>
      </c>
      <c r="O590" t="s">
        <v>332</v>
      </c>
      <c r="P590" t="b">
        <v>0</v>
      </c>
      <c r="Q590" s="2">
        <v>42627.772083333337</v>
      </c>
      <c r="R590" s="1"/>
      <c r="S590" t="b">
        <v>0</v>
      </c>
      <c r="U590" s="1"/>
      <c r="V590" t="b">
        <v>0</v>
      </c>
      <c r="W590" s="1">
        <v>42430</v>
      </c>
      <c r="X590">
        <v>3</v>
      </c>
      <c r="Y590">
        <v>2016</v>
      </c>
      <c r="Z590" t="s">
        <v>90</v>
      </c>
      <c r="AA590" t="s">
        <v>90</v>
      </c>
      <c r="AB590" t="b">
        <v>0</v>
      </c>
      <c r="AC590" t="b">
        <v>0</v>
      </c>
      <c r="AE590" t="b">
        <v>1</v>
      </c>
      <c r="AF590" t="b">
        <v>0</v>
      </c>
      <c r="AG590" t="b">
        <v>0</v>
      </c>
      <c r="AH590" t="s">
        <v>699</v>
      </c>
      <c r="AI590" t="b">
        <v>0</v>
      </c>
      <c r="AK590" t="b">
        <v>0</v>
      </c>
      <c r="AL590" s="1"/>
      <c r="AM590" t="s">
        <v>162</v>
      </c>
      <c r="AN590" s="2">
        <v>44297.8278587963</v>
      </c>
      <c r="AP590" s="2">
        <v>43836.762962962966</v>
      </c>
      <c r="AQ590" s="1"/>
      <c r="AS590" t="b">
        <v>0</v>
      </c>
      <c r="AV590" t="s">
        <v>153</v>
      </c>
      <c r="BB590" t="s">
        <v>1727</v>
      </c>
      <c r="BD590" t="b">
        <v>0</v>
      </c>
      <c r="BH590" t="s">
        <v>332</v>
      </c>
      <c r="BI590" t="s">
        <v>150</v>
      </c>
      <c r="BQ590" t="s">
        <v>96</v>
      </c>
      <c r="BR590" t="b">
        <v>0</v>
      </c>
      <c r="BT590" t="b">
        <v>0</v>
      </c>
      <c r="BW590" t="s">
        <v>97</v>
      </c>
      <c r="BX590" t="b">
        <v>0</v>
      </c>
      <c r="BY590" s="2">
        <v>44376.857569444444</v>
      </c>
      <c r="CB590" t="b">
        <v>0</v>
      </c>
      <c r="CC590" t="b">
        <v>0</v>
      </c>
      <c r="CF590">
        <v>71500</v>
      </c>
      <c r="CH590">
        <v>0</v>
      </c>
      <c r="CI590">
        <v>0</v>
      </c>
      <c r="CJ590">
        <v>0</v>
      </c>
      <c r="CK590">
        <f>YEAR(tbl_Opportunity[[#This Row],[Close Date]])</f>
        <v>2016</v>
      </c>
    </row>
    <row r="591" spans="1:89">
      <c r="A591" t="s">
        <v>993</v>
      </c>
      <c r="B591" t="b">
        <v>0</v>
      </c>
      <c r="D591" t="b">
        <v>0</v>
      </c>
      <c r="H591" s="1">
        <v>42674</v>
      </c>
      <c r="I591" t="b">
        <v>0</v>
      </c>
      <c r="L591" t="s">
        <v>994</v>
      </c>
      <c r="O591" t="s">
        <v>142</v>
      </c>
      <c r="P591" t="b">
        <v>0</v>
      </c>
      <c r="Q591" s="2">
        <v>42643.571157407408</v>
      </c>
      <c r="R591" s="1"/>
      <c r="S591" t="b">
        <v>0</v>
      </c>
      <c r="U591" s="1"/>
      <c r="V591" t="b">
        <v>0</v>
      </c>
      <c r="W591" s="1">
        <v>42461</v>
      </c>
      <c r="X591">
        <v>4</v>
      </c>
      <c r="Y591">
        <v>2016</v>
      </c>
      <c r="Z591" t="s">
        <v>161</v>
      </c>
      <c r="AA591" t="s">
        <v>161</v>
      </c>
      <c r="AB591" t="b">
        <v>0</v>
      </c>
      <c r="AC591" t="b">
        <v>0</v>
      </c>
      <c r="AE591" t="b">
        <v>1</v>
      </c>
      <c r="AF591" t="b">
        <v>0</v>
      </c>
      <c r="AG591" t="b">
        <v>0</v>
      </c>
      <c r="AH591" t="s">
        <v>368</v>
      </c>
      <c r="AI591" t="b">
        <v>0</v>
      </c>
      <c r="AK591" t="b">
        <v>0</v>
      </c>
      <c r="AL591" s="1"/>
      <c r="AM591" t="s">
        <v>162</v>
      </c>
      <c r="AN591" s="2">
        <v>44297.837673611109</v>
      </c>
      <c r="AP591" s="2">
        <v>43836.762569444443</v>
      </c>
      <c r="AQ591" s="1"/>
      <c r="AS591" t="b">
        <v>0</v>
      </c>
      <c r="AV591" t="s">
        <v>213</v>
      </c>
      <c r="BB591" t="s">
        <v>1728</v>
      </c>
      <c r="BD591" t="b">
        <v>0</v>
      </c>
      <c r="BH591" t="s">
        <v>332</v>
      </c>
      <c r="BI591" t="s">
        <v>150</v>
      </c>
      <c r="BQ591" t="s">
        <v>96</v>
      </c>
      <c r="BR591" t="b">
        <v>0</v>
      </c>
      <c r="BT591" t="b">
        <v>0</v>
      </c>
      <c r="BW591" t="s">
        <v>166</v>
      </c>
      <c r="BX591" t="b">
        <v>0</v>
      </c>
      <c r="BY591" s="2">
        <v>44376.857569444444</v>
      </c>
      <c r="CB591" t="b">
        <v>0</v>
      </c>
      <c r="CC591" t="b">
        <v>0</v>
      </c>
      <c r="CF591">
        <v>71500</v>
      </c>
      <c r="CH591">
        <v>7150</v>
      </c>
      <c r="CI591">
        <v>10</v>
      </c>
      <c r="CJ591">
        <v>0</v>
      </c>
      <c r="CK591">
        <f>YEAR(tbl_Opportunity[[#This Row],[Close Date]])</f>
        <v>2016</v>
      </c>
    </row>
    <row r="592" spans="1:89">
      <c r="A592" t="s">
        <v>1729</v>
      </c>
      <c r="B592" t="b">
        <v>0</v>
      </c>
      <c r="D592" t="b">
        <v>0</v>
      </c>
      <c r="H592" s="1">
        <v>43404</v>
      </c>
      <c r="I592" t="b">
        <v>1</v>
      </c>
      <c r="J592" t="s">
        <v>140</v>
      </c>
      <c r="O592" t="s">
        <v>142</v>
      </c>
      <c r="P592" t="b">
        <v>0</v>
      </c>
      <c r="Q592" s="2">
        <v>42643.84170138889</v>
      </c>
      <c r="R592" s="1"/>
      <c r="S592" t="b">
        <v>0</v>
      </c>
      <c r="U592" s="1"/>
      <c r="V592" t="b">
        <v>0</v>
      </c>
      <c r="W592" s="1">
        <v>43191</v>
      </c>
      <c r="X592">
        <v>4</v>
      </c>
      <c r="Y592">
        <v>2018</v>
      </c>
      <c r="Z592" t="s">
        <v>90</v>
      </c>
      <c r="AA592" t="s">
        <v>90</v>
      </c>
      <c r="AB592" t="b">
        <v>0</v>
      </c>
      <c r="AC592" t="b">
        <v>0</v>
      </c>
      <c r="AE592" t="b">
        <v>1</v>
      </c>
      <c r="AF592" t="b">
        <v>0</v>
      </c>
      <c r="AG592" t="b">
        <v>0</v>
      </c>
      <c r="AH592" t="s">
        <v>368</v>
      </c>
      <c r="AI592" t="b">
        <v>0</v>
      </c>
      <c r="AK592" t="b">
        <v>0</v>
      </c>
      <c r="AL592" s="1">
        <v>43271</v>
      </c>
      <c r="AM592" t="s">
        <v>162</v>
      </c>
      <c r="AN592" s="2">
        <v>44297.837673611109</v>
      </c>
      <c r="AP592" s="2">
        <v>43836.762962962966</v>
      </c>
      <c r="AQ592" s="1"/>
      <c r="AS592" t="b">
        <v>0</v>
      </c>
      <c r="AV592" t="s">
        <v>213</v>
      </c>
      <c r="BB592" t="s">
        <v>1730</v>
      </c>
      <c r="BD592" t="b">
        <v>0</v>
      </c>
      <c r="BH592" t="s">
        <v>142</v>
      </c>
      <c r="BI592" t="s">
        <v>150</v>
      </c>
      <c r="BQ592" t="s">
        <v>96</v>
      </c>
      <c r="BR592" t="b">
        <v>0</v>
      </c>
      <c r="BT592" t="b">
        <v>0</v>
      </c>
      <c r="BW592" t="s">
        <v>97</v>
      </c>
      <c r="BX592" t="b">
        <v>0</v>
      </c>
      <c r="BY592" s="2">
        <v>44376.857569444444</v>
      </c>
      <c r="CB592" t="b">
        <v>0</v>
      </c>
      <c r="CC592" t="b">
        <v>0</v>
      </c>
      <c r="CF592">
        <v>71500</v>
      </c>
      <c r="CH592">
        <v>0</v>
      </c>
      <c r="CI592">
        <v>0</v>
      </c>
      <c r="CJ592">
        <v>0</v>
      </c>
      <c r="CK592">
        <f>YEAR(tbl_Opportunity[[#This Row],[Close Date]])</f>
        <v>2018</v>
      </c>
    </row>
    <row r="593" spans="1:89">
      <c r="A593" t="s">
        <v>598</v>
      </c>
      <c r="B593" t="b">
        <v>0</v>
      </c>
      <c r="D593" t="b">
        <v>0</v>
      </c>
      <c r="H593" s="1">
        <v>42682</v>
      </c>
      <c r="I593" t="b">
        <v>1</v>
      </c>
      <c r="L593" t="s">
        <v>1731</v>
      </c>
      <c r="O593" t="s">
        <v>194</v>
      </c>
      <c r="P593" t="b">
        <v>0</v>
      </c>
      <c r="Q593" s="2">
        <v>42648.439444444448</v>
      </c>
      <c r="R593" s="1"/>
      <c r="S593" t="b">
        <v>0</v>
      </c>
      <c r="U593" s="1"/>
      <c r="V593" t="b">
        <v>0</v>
      </c>
      <c r="W593" s="1">
        <v>42461</v>
      </c>
      <c r="X593">
        <v>4</v>
      </c>
      <c r="Y593">
        <v>2016</v>
      </c>
      <c r="Z593" t="s">
        <v>8</v>
      </c>
      <c r="AA593" t="s">
        <v>8</v>
      </c>
      <c r="AB593" t="b">
        <v>0</v>
      </c>
      <c r="AC593" t="b">
        <v>0</v>
      </c>
      <c r="AE593" t="b">
        <v>1</v>
      </c>
      <c r="AF593" t="b">
        <v>0</v>
      </c>
      <c r="AG593" t="b">
        <v>0</v>
      </c>
      <c r="AH593" t="s">
        <v>368</v>
      </c>
      <c r="AI593" t="b">
        <v>0</v>
      </c>
      <c r="AJ593" t="s">
        <v>211</v>
      </c>
      <c r="AK593" t="b">
        <v>0</v>
      </c>
      <c r="AL593" s="1">
        <v>42908</v>
      </c>
      <c r="AM593" t="s">
        <v>162</v>
      </c>
      <c r="AN593" s="2">
        <v>44297.837673611109</v>
      </c>
      <c r="AP593" s="2">
        <v>43169.630393518521</v>
      </c>
      <c r="AQ593" s="1"/>
      <c r="AS593" t="b">
        <v>0</v>
      </c>
      <c r="AU593" t="s">
        <v>216</v>
      </c>
      <c r="AV593" t="s">
        <v>213</v>
      </c>
      <c r="BB593" t="s">
        <v>1732</v>
      </c>
      <c r="BD593" t="b">
        <v>0</v>
      </c>
      <c r="BH593" t="s">
        <v>215</v>
      </c>
      <c r="BI593" t="s">
        <v>200</v>
      </c>
      <c r="BJ593" t="s">
        <v>216</v>
      </c>
      <c r="BL593" t="s">
        <v>1733</v>
      </c>
      <c r="BM593" t="s">
        <v>202</v>
      </c>
      <c r="BN593" t="s">
        <v>203</v>
      </c>
      <c r="BQ593" t="s">
        <v>204</v>
      </c>
      <c r="BR593" t="b">
        <v>0</v>
      </c>
      <c r="BT593" t="b">
        <v>0</v>
      </c>
      <c r="BW593" t="s">
        <v>103</v>
      </c>
      <c r="BX593" t="b">
        <v>1</v>
      </c>
      <c r="BY593" s="2">
        <v>44376.857569444444</v>
      </c>
      <c r="BZ593" t="s">
        <v>217</v>
      </c>
      <c r="CB593" t="b">
        <v>0</v>
      </c>
      <c r="CC593" t="b">
        <v>1</v>
      </c>
      <c r="CF593">
        <v>48555</v>
      </c>
      <c r="CH593">
        <v>48555</v>
      </c>
      <c r="CI593">
        <v>100</v>
      </c>
      <c r="CJ593">
        <v>0</v>
      </c>
      <c r="CK593">
        <f>YEAR(tbl_Opportunity[[#This Row],[Close Date]])</f>
        <v>2016</v>
      </c>
    </row>
    <row r="594" spans="1:89">
      <c r="A594" t="s">
        <v>1734</v>
      </c>
      <c r="B594" t="b">
        <v>0</v>
      </c>
      <c r="D594" t="b">
        <v>0</v>
      </c>
      <c r="H594" s="1">
        <v>43733</v>
      </c>
      <c r="I594" t="b">
        <v>1</v>
      </c>
      <c r="L594" t="s">
        <v>1735</v>
      </c>
      <c r="O594" t="s">
        <v>142</v>
      </c>
      <c r="P594" t="b">
        <v>0</v>
      </c>
      <c r="Q594" s="2">
        <v>42648.801504629628</v>
      </c>
      <c r="R594" s="1"/>
      <c r="S594" t="b">
        <v>0</v>
      </c>
      <c r="U594" s="1"/>
      <c r="V594" t="b">
        <v>0</v>
      </c>
      <c r="W594" s="1">
        <v>43525</v>
      </c>
      <c r="X594">
        <v>3</v>
      </c>
      <c r="Y594">
        <v>2019</v>
      </c>
      <c r="Z594" t="s">
        <v>8</v>
      </c>
      <c r="AA594" t="s">
        <v>8</v>
      </c>
      <c r="AB594" t="b">
        <v>0</v>
      </c>
      <c r="AC594" t="b">
        <v>0</v>
      </c>
      <c r="AE594" t="b">
        <v>1</v>
      </c>
      <c r="AF594" t="b">
        <v>0</v>
      </c>
      <c r="AG594" t="b">
        <v>0</v>
      </c>
      <c r="AH594" t="s">
        <v>368</v>
      </c>
      <c r="AI594" t="b">
        <v>0</v>
      </c>
      <c r="AK594" t="b">
        <v>0</v>
      </c>
      <c r="AL594" s="1">
        <v>43734</v>
      </c>
      <c r="AM594" t="s">
        <v>162</v>
      </c>
      <c r="AN594" s="2">
        <v>44297.837673611109</v>
      </c>
      <c r="AP594" s="2">
        <v>43836.762685185182</v>
      </c>
      <c r="AQ594" s="1"/>
      <c r="AS594" t="b">
        <v>0</v>
      </c>
      <c r="AV594" t="s">
        <v>213</v>
      </c>
      <c r="BB594" t="s">
        <v>1736</v>
      </c>
      <c r="BD594" t="b">
        <v>1</v>
      </c>
      <c r="BH594" t="s">
        <v>142</v>
      </c>
      <c r="BI594" t="s">
        <v>150</v>
      </c>
      <c r="BJ594" t="s">
        <v>95</v>
      </c>
      <c r="BK594" t="s">
        <v>95</v>
      </c>
      <c r="BQ594" t="s">
        <v>96</v>
      </c>
      <c r="BR594" t="b">
        <v>0</v>
      </c>
      <c r="BT594" t="b">
        <v>0</v>
      </c>
      <c r="BW594" t="s">
        <v>103</v>
      </c>
      <c r="BX594" t="b">
        <v>0</v>
      </c>
      <c r="BY594" s="2">
        <v>44376.857569444444</v>
      </c>
      <c r="CB594" t="b">
        <v>0</v>
      </c>
      <c r="CC594" t="b">
        <v>1</v>
      </c>
      <c r="CF594">
        <v>71500</v>
      </c>
      <c r="CH594">
        <v>71500</v>
      </c>
      <c r="CI594">
        <v>100</v>
      </c>
      <c r="CJ594">
        <v>0</v>
      </c>
      <c r="CK594">
        <f>YEAR(tbl_Opportunity[[#This Row],[Close Date]])</f>
        <v>2019</v>
      </c>
    </row>
    <row r="595" spans="1:89">
      <c r="A595" t="s">
        <v>623</v>
      </c>
      <c r="B595" t="b">
        <v>0</v>
      </c>
      <c r="D595" t="b">
        <v>0</v>
      </c>
      <c r="E595" t="s">
        <v>1737</v>
      </c>
      <c r="H595" s="1">
        <v>42809</v>
      </c>
      <c r="I595" t="b">
        <v>1</v>
      </c>
      <c r="L595" t="s">
        <v>1686</v>
      </c>
      <c r="O595" t="s">
        <v>194</v>
      </c>
      <c r="P595" t="b">
        <v>1</v>
      </c>
      <c r="Q595" s="2">
        <v>42649.742465277777</v>
      </c>
      <c r="R595" s="1"/>
      <c r="S595" t="b">
        <v>0</v>
      </c>
      <c r="U595" s="1"/>
      <c r="V595" t="b">
        <v>0</v>
      </c>
      <c r="W595" s="1">
        <v>42736</v>
      </c>
      <c r="X595">
        <v>1</v>
      </c>
      <c r="Y595">
        <v>2017</v>
      </c>
      <c r="Z595" t="s">
        <v>8</v>
      </c>
      <c r="AA595" t="s">
        <v>8</v>
      </c>
      <c r="AB595" t="b">
        <v>0</v>
      </c>
      <c r="AC595" t="b">
        <v>0</v>
      </c>
      <c r="AE595" t="b">
        <v>1</v>
      </c>
      <c r="AF595" t="b">
        <v>0</v>
      </c>
      <c r="AG595" t="b">
        <v>0</v>
      </c>
      <c r="AH595" t="s">
        <v>368</v>
      </c>
      <c r="AI595" t="b">
        <v>0</v>
      </c>
      <c r="AK595" t="b">
        <v>0</v>
      </c>
      <c r="AL595" s="1"/>
      <c r="AM595" t="s">
        <v>162</v>
      </c>
      <c r="AN595" s="2">
        <v>44296.95826388889</v>
      </c>
      <c r="AP595" s="2">
        <v>43169.630393518521</v>
      </c>
      <c r="AQ595" s="1"/>
      <c r="AS595" t="b">
        <v>0</v>
      </c>
      <c r="AU595" t="s">
        <v>216</v>
      </c>
      <c r="AV595" t="s">
        <v>197</v>
      </c>
      <c r="BB595" t="s">
        <v>1738</v>
      </c>
      <c r="BD595" t="b">
        <v>0</v>
      </c>
      <c r="BH595" t="s">
        <v>215</v>
      </c>
      <c r="BI595" t="s">
        <v>200</v>
      </c>
      <c r="BJ595" t="s">
        <v>216</v>
      </c>
      <c r="BL595" t="s">
        <v>1686</v>
      </c>
      <c r="BM595" t="s">
        <v>291</v>
      </c>
      <c r="BN595" t="s">
        <v>203</v>
      </c>
      <c r="BQ595" t="s">
        <v>204</v>
      </c>
      <c r="BR595" t="b">
        <v>0</v>
      </c>
      <c r="BT595" t="b">
        <v>0</v>
      </c>
      <c r="BW595" t="s">
        <v>103</v>
      </c>
      <c r="BX595" t="b">
        <v>0</v>
      </c>
      <c r="BY595" s="2">
        <v>44376.857569444444</v>
      </c>
      <c r="BZ595" t="s">
        <v>217</v>
      </c>
      <c r="CB595" t="b">
        <v>0</v>
      </c>
      <c r="CC595" t="b">
        <v>1</v>
      </c>
      <c r="CF595">
        <v>2750</v>
      </c>
      <c r="CH595">
        <v>2750</v>
      </c>
      <c r="CI595">
        <v>100</v>
      </c>
      <c r="CJ595">
        <v>0</v>
      </c>
      <c r="CK595">
        <f>YEAR(tbl_Opportunity[[#This Row],[Close Date]])</f>
        <v>2017</v>
      </c>
    </row>
    <row r="596" spans="1:89">
      <c r="A596" t="s">
        <v>453</v>
      </c>
      <c r="B596" t="b">
        <v>0</v>
      </c>
      <c r="D596" t="b">
        <v>0</v>
      </c>
      <c r="E596" t="s">
        <v>1737</v>
      </c>
      <c r="H596" s="1">
        <v>44377</v>
      </c>
      <c r="I596" t="b">
        <v>1</v>
      </c>
      <c r="J596" t="s">
        <v>1504</v>
      </c>
      <c r="L596" t="s">
        <v>1739</v>
      </c>
      <c r="M596" t="s">
        <v>1740</v>
      </c>
      <c r="N596" t="s">
        <v>345</v>
      </c>
      <c r="O596" t="s">
        <v>194</v>
      </c>
      <c r="P596" t="b">
        <v>1</v>
      </c>
      <c r="Q596" s="2">
        <v>42649.753761574073</v>
      </c>
      <c r="R596" s="1"/>
      <c r="S596" t="b">
        <v>0</v>
      </c>
      <c r="U596" s="1"/>
      <c r="V596" t="b">
        <v>0</v>
      </c>
      <c r="W596" s="1">
        <v>44228</v>
      </c>
      <c r="X596">
        <v>2</v>
      </c>
      <c r="Y596">
        <v>2021</v>
      </c>
      <c r="Z596" t="s">
        <v>90</v>
      </c>
      <c r="AA596" t="s">
        <v>90</v>
      </c>
      <c r="AB596" t="b">
        <v>0</v>
      </c>
      <c r="AC596" t="b">
        <v>0</v>
      </c>
      <c r="AE596" t="b">
        <v>1</v>
      </c>
      <c r="AF596" t="b">
        <v>0</v>
      </c>
      <c r="AG596" t="b">
        <v>0</v>
      </c>
      <c r="AH596" t="s">
        <v>368</v>
      </c>
      <c r="AI596" t="b">
        <v>0</v>
      </c>
      <c r="AJ596" t="s">
        <v>211</v>
      </c>
      <c r="AK596" t="b">
        <v>0</v>
      </c>
      <c r="AL596" s="1">
        <v>43980</v>
      </c>
      <c r="AM596" t="s">
        <v>162</v>
      </c>
      <c r="AN596" s="2">
        <v>44296.959062499998</v>
      </c>
      <c r="AP596" s="2">
        <v>44034.872418981482</v>
      </c>
      <c r="AQ596" s="1"/>
      <c r="AS596" t="b">
        <v>0</v>
      </c>
      <c r="AU596" t="s">
        <v>216</v>
      </c>
      <c r="AV596" t="s">
        <v>197</v>
      </c>
      <c r="BB596" t="s">
        <v>1741</v>
      </c>
      <c r="BD596" t="b">
        <v>0</v>
      </c>
      <c r="BH596" t="s">
        <v>375</v>
      </c>
      <c r="BI596" t="s">
        <v>1243</v>
      </c>
      <c r="BJ596" t="s">
        <v>216</v>
      </c>
      <c r="BL596" t="s">
        <v>1739</v>
      </c>
      <c r="BM596" t="s">
        <v>202</v>
      </c>
      <c r="BN596" t="s">
        <v>203</v>
      </c>
      <c r="BQ596" t="s">
        <v>204</v>
      </c>
      <c r="BR596" t="b">
        <v>0</v>
      </c>
      <c r="BT596" t="b">
        <v>0</v>
      </c>
      <c r="BW596" t="s">
        <v>97</v>
      </c>
      <c r="BX596" t="b">
        <v>0</v>
      </c>
      <c r="BY596" s="2">
        <v>44376.857569444444</v>
      </c>
      <c r="BZ596" t="s">
        <v>377</v>
      </c>
      <c r="CB596" t="b">
        <v>0</v>
      </c>
      <c r="CC596" t="b">
        <v>0</v>
      </c>
      <c r="CF596">
        <v>98080</v>
      </c>
      <c r="CH596">
        <v>0</v>
      </c>
      <c r="CI596">
        <v>0</v>
      </c>
      <c r="CJ596">
        <v>0</v>
      </c>
      <c r="CK596">
        <f>YEAR(tbl_Opportunity[[#This Row],[Close Date]])</f>
        <v>2021</v>
      </c>
    </row>
    <row r="597" spans="1:89">
      <c r="A597" t="s">
        <v>1742</v>
      </c>
      <c r="B597" t="b">
        <v>0</v>
      </c>
      <c r="D597" t="b">
        <v>0</v>
      </c>
      <c r="E597" t="s">
        <v>1737</v>
      </c>
      <c r="H597" s="1">
        <v>43885</v>
      </c>
      <c r="I597" t="b">
        <v>1</v>
      </c>
      <c r="L597" t="s">
        <v>1743</v>
      </c>
      <c r="O597" t="s">
        <v>194</v>
      </c>
      <c r="P597" t="b">
        <v>1</v>
      </c>
      <c r="Q597" s="2">
        <v>42649.754675925928</v>
      </c>
      <c r="R597" s="1"/>
      <c r="S597" t="b">
        <v>0</v>
      </c>
      <c r="U597" s="1"/>
      <c r="V597" t="b">
        <v>0</v>
      </c>
      <c r="W597" s="1">
        <v>43831</v>
      </c>
      <c r="X597">
        <v>1</v>
      </c>
      <c r="Y597">
        <v>2020</v>
      </c>
      <c r="Z597" t="s">
        <v>8</v>
      </c>
      <c r="AA597" t="s">
        <v>8</v>
      </c>
      <c r="AB597" t="b">
        <v>0</v>
      </c>
      <c r="AC597" t="b">
        <v>0</v>
      </c>
      <c r="AE597" t="b">
        <v>1</v>
      </c>
      <c r="AF597" t="b">
        <v>0</v>
      </c>
      <c r="AG597" t="b">
        <v>0</v>
      </c>
      <c r="AH597" t="s">
        <v>368</v>
      </c>
      <c r="AI597" t="b">
        <v>0</v>
      </c>
      <c r="AJ597" t="s">
        <v>211</v>
      </c>
      <c r="AK597" t="b">
        <v>1</v>
      </c>
      <c r="AL597" s="1">
        <v>43868</v>
      </c>
      <c r="AM597" t="s">
        <v>162</v>
      </c>
      <c r="AN597" s="2">
        <v>44296.95826388889</v>
      </c>
      <c r="AP597" s="2">
        <v>43885.668969907405</v>
      </c>
      <c r="AQ597" s="1"/>
      <c r="AS597" t="b">
        <v>0</v>
      </c>
      <c r="AU597" t="s">
        <v>247</v>
      </c>
      <c r="AV597" t="s">
        <v>197</v>
      </c>
      <c r="AY597" t="s">
        <v>236</v>
      </c>
      <c r="AZ597" t="s">
        <v>300</v>
      </c>
      <c r="BB597" t="s">
        <v>1744</v>
      </c>
      <c r="BD597" t="b">
        <v>0</v>
      </c>
      <c r="BH597" t="s">
        <v>215</v>
      </c>
      <c r="BI597" t="s">
        <v>1243</v>
      </c>
      <c r="BJ597" t="s">
        <v>250</v>
      </c>
      <c r="BL597" t="s">
        <v>1745</v>
      </c>
      <c r="BM597" t="s">
        <v>202</v>
      </c>
      <c r="BN597" t="s">
        <v>203</v>
      </c>
      <c r="BQ597" t="s">
        <v>204</v>
      </c>
      <c r="BR597" t="b">
        <v>0</v>
      </c>
      <c r="BT597" t="b">
        <v>0</v>
      </c>
      <c r="BW597" t="s">
        <v>103</v>
      </c>
      <c r="BX597" t="b">
        <v>1</v>
      </c>
      <c r="BY597" s="2">
        <v>44376.857569444444</v>
      </c>
      <c r="BZ597" t="s">
        <v>217</v>
      </c>
      <c r="CB597" t="b">
        <v>1</v>
      </c>
      <c r="CC597" t="b">
        <v>1</v>
      </c>
      <c r="CF597">
        <v>89746.5</v>
      </c>
      <c r="CH597">
        <v>89746.5</v>
      </c>
      <c r="CI597">
        <v>100</v>
      </c>
      <c r="CJ597">
        <v>0</v>
      </c>
      <c r="CK597">
        <f>YEAR(tbl_Opportunity[[#This Row],[Close Date]])</f>
        <v>2020</v>
      </c>
    </row>
    <row r="598" spans="1:89">
      <c r="A598" t="s">
        <v>1746</v>
      </c>
      <c r="B598" t="b">
        <v>0</v>
      </c>
      <c r="D598" t="b">
        <v>0</v>
      </c>
      <c r="H598" s="1">
        <v>42916</v>
      </c>
      <c r="I598" t="b">
        <v>0</v>
      </c>
      <c r="L598" t="s">
        <v>1747</v>
      </c>
      <c r="O598" t="s">
        <v>99</v>
      </c>
      <c r="P598" t="b">
        <v>0</v>
      </c>
      <c r="Q598" s="2">
        <v>42650.104305555556</v>
      </c>
      <c r="R598" s="1"/>
      <c r="S598" t="b">
        <v>0</v>
      </c>
      <c r="U598" s="1"/>
      <c r="V598" t="b">
        <v>0</v>
      </c>
      <c r="W598" s="1">
        <v>42767</v>
      </c>
      <c r="X598">
        <v>2</v>
      </c>
      <c r="Y598">
        <v>2017</v>
      </c>
      <c r="Z598" t="s">
        <v>161</v>
      </c>
      <c r="AA598" t="s">
        <v>161</v>
      </c>
      <c r="AB598" t="b">
        <v>0</v>
      </c>
      <c r="AC598" t="b">
        <v>0</v>
      </c>
      <c r="AE598" t="b">
        <v>1</v>
      </c>
      <c r="AF598" t="b">
        <v>0</v>
      </c>
      <c r="AG598" t="b">
        <v>0</v>
      </c>
      <c r="AH598" t="s">
        <v>368</v>
      </c>
      <c r="AI598" t="b">
        <v>0</v>
      </c>
      <c r="AK598" t="b">
        <v>0</v>
      </c>
      <c r="AL598" s="1"/>
      <c r="AM598" t="s">
        <v>162</v>
      </c>
      <c r="AN598" s="2">
        <v>44297.837673611109</v>
      </c>
      <c r="AP598" s="2">
        <v>42703.682638888888</v>
      </c>
      <c r="AQ598" s="1"/>
      <c r="AS598" t="b">
        <v>0</v>
      </c>
      <c r="AV598" t="s">
        <v>213</v>
      </c>
      <c r="BB598" t="s">
        <v>1748</v>
      </c>
      <c r="BD598" t="b">
        <v>0</v>
      </c>
      <c r="BH598" t="s">
        <v>228</v>
      </c>
      <c r="BI598" t="s">
        <v>229</v>
      </c>
      <c r="BQ598" t="s">
        <v>165</v>
      </c>
      <c r="BR598" t="b">
        <v>0</v>
      </c>
      <c r="BT598" t="b">
        <v>0</v>
      </c>
      <c r="BW598" t="s">
        <v>166</v>
      </c>
      <c r="BX598" t="b">
        <v>0</v>
      </c>
      <c r="BY598" s="2">
        <v>44376.857569444444</v>
      </c>
      <c r="CB598" t="b">
        <v>0</v>
      </c>
      <c r="CC598" t="b">
        <v>0</v>
      </c>
      <c r="CF598">
        <v>78000</v>
      </c>
      <c r="CJ598">
        <v>0</v>
      </c>
      <c r="CK598">
        <f>YEAR(tbl_Opportunity[[#This Row],[Close Date]])</f>
        <v>2017</v>
      </c>
    </row>
    <row r="599" spans="1:89">
      <c r="A599" t="s">
        <v>1749</v>
      </c>
      <c r="B599" t="b">
        <v>0</v>
      </c>
      <c r="D599" t="b">
        <v>0</v>
      </c>
      <c r="H599" s="1">
        <v>42551</v>
      </c>
      <c r="I599" t="b">
        <v>1</v>
      </c>
      <c r="J599" t="s">
        <v>140</v>
      </c>
      <c r="L599" t="s">
        <v>1750</v>
      </c>
      <c r="O599" t="s">
        <v>142</v>
      </c>
      <c r="P599" t="b">
        <v>0</v>
      </c>
      <c r="Q599" s="2">
        <v>42650.604502314818</v>
      </c>
      <c r="R599" s="1"/>
      <c r="S599" t="b">
        <v>0</v>
      </c>
      <c r="U599" s="1"/>
      <c r="V599" t="b">
        <v>0</v>
      </c>
      <c r="W599" s="1">
        <v>42401</v>
      </c>
      <c r="X599">
        <v>2</v>
      </c>
      <c r="Y599">
        <v>2016</v>
      </c>
      <c r="Z599" t="s">
        <v>90</v>
      </c>
      <c r="AA599" t="s">
        <v>90</v>
      </c>
      <c r="AB599" t="b">
        <v>0</v>
      </c>
      <c r="AC599" t="b">
        <v>0</v>
      </c>
      <c r="AE599" t="b">
        <v>1</v>
      </c>
      <c r="AF599" t="b">
        <v>0</v>
      </c>
      <c r="AG599" t="b">
        <v>0</v>
      </c>
      <c r="AH599" t="s">
        <v>368</v>
      </c>
      <c r="AI599" t="b">
        <v>0</v>
      </c>
      <c r="AK599" t="b">
        <v>0</v>
      </c>
      <c r="AL599" s="1"/>
      <c r="AM599" t="s">
        <v>162</v>
      </c>
      <c r="AN599" s="2">
        <v>44297.8278587963</v>
      </c>
      <c r="AP599" s="2">
        <v>43836.762962962966</v>
      </c>
      <c r="AQ599" s="1"/>
      <c r="AS599" t="b">
        <v>0</v>
      </c>
      <c r="AV599" t="s">
        <v>153</v>
      </c>
      <c r="BB599" t="s">
        <v>1751</v>
      </c>
      <c r="BD599" t="b">
        <v>0</v>
      </c>
      <c r="BH599" t="s">
        <v>142</v>
      </c>
      <c r="BI599" t="s">
        <v>150</v>
      </c>
      <c r="BQ599" t="s">
        <v>96</v>
      </c>
      <c r="BR599" t="b">
        <v>0</v>
      </c>
      <c r="BT599" t="b">
        <v>0</v>
      </c>
      <c r="BW599" t="s">
        <v>97</v>
      </c>
      <c r="BX599" t="b">
        <v>0</v>
      </c>
      <c r="BY599" s="2">
        <v>44376.857569444444</v>
      </c>
      <c r="CB599" t="b">
        <v>0</v>
      </c>
      <c r="CC599" t="b">
        <v>0</v>
      </c>
      <c r="CF599">
        <v>71500</v>
      </c>
      <c r="CH599">
        <v>0</v>
      </c>
      <c r="CI599">
        <v>0</v>
      </c>
      <c r="CJ599">
        <v>0</v>
      </c>
      <c r="CK599">
        <f>YEAR(tbl_Opportunity[[#This Row],[Close Date]])</f>
        <v>2016</v>
      </c>
    </row>
    <row r="600" spans="1:89">
      <c r="A600" t="s">
        <v>395</v>
      </c>
      <c r="B600" t="b">
        <v>0</v>
      </c>
      <c r="D600" t="b">
        <v>0</v>
      </c>
      <c r="H600" s="1">
        <v>42682</v>
      </c>
      <c r="I600" t="b">
        <v>1</v>
      </c>
      <c r="L600" t="s">
        <v>1752</v>
      </c>
      <c r="O600" t="s">
        <v>258</v>
      </c>
      <c r="P600" t="b">
        <v>0</v>
      </c>
      <c r="Q600" s="2">
        <v>42655.894421296296</v>
      </c>
      <c r="R600" s="1"/>
      <c r="S600" t="b">
        <v>0</v>
      </c>
      <c r="U600" s="1"/>
      <c r="V600" t="b">
        <v>0</v>
      </c>
      <c r="W600" s="1">
        <v>42461</v>
      </c>
      <c r="X600">
        <v>4</v>
      </c>
      <c r="Y600">
        <v>2016</v>
      </c>
      <c r="Z600" t="s">
        <v>8</v>
      </c>
      <c r="AA600" t="s">
        <v>8</v>
      </c>
      <c r="AB600" t="b">
        <v>0</v>
      </c>
      <c r="AC600" t="b">
        <v>0</v>
      </c>
      <c r="AE600" t="b">
        <v>1</v>
      </c>
      <c r="AF600" t="b">
        <v>0</v>
      </c>
      <c r="AG600" t="b">
        <v>0</v>
      </c>
      <c r="AH600" t="s">
        <v>382</v>
      </c>
      <c r="AI600" t="b">
        <v>0</v>
      </c>
      <c r="AK600" t="b">
        <v>0</v>
      </c>
      <c r="AL600" s="1"/>
      <c r="AM600" t="s">
        <v>162</v>
      </c>
      <c r="AN600" s="2">
        <v>44297.835520833331</v>
      </c>
      <c r="AP600" s="2">
        <v>43169.630393518521</v>
      </c>
      <c r="AQ600" s="1"/>
      <c r="AS600" t="b">
        <v>0</v>
      </c>
      <c r="AU600" t="s">
        <v>396</v>
      </c>
      <c r="AV600" t="s">
        <v>105</v>
      </c>
      <c r="BB600" t="s">
        <v>1753</v>
      </c>
      <c r="BD600" t="b">
        <v>0</v>
      </c>
      <c r="BH600" t="s">
        <v>272</v>
      </c>
      <c r="BI600" t="s">
        <v>200</v>
      </c>
      <c r="BJ600" t="s">
        <v>216</v>
      </c>
      <c r="BM600" t="s">
        <v>291</v>
      </c>
      <c r="BN600" t="s">
        <v>203</v>
      </c>
      <c r="BQ600" t="s">
        <v>204</v>
      </c>
      <c r="BR600" t="b">
        <v>0</v>
      </c>
      <c r="BT600" t="b">
        <v>0</v>
      </c>
      <c r="BW600" t="s">
        <v>103</v>
      </c>
      <c r="BX600" t="b">
        <v>0</v>
      </c>
      <c r="BY600" s="2">
        <v>44376.857569444444</v>
      </c>
      <c r="CB600" t="b">
        <v>0</v>
      </c>
      <c r="CC600" t="b">
        <v>1</v>
      </c>
      <c r="CF600">
        <v>3850</v>
      </c>
      <c r="CH600">
        <v>3850</v>
      </c>
      <c r="CI600">
        <v>100</v>
      </c>
      <c r="CJ600">
        <v>0</v>
      </c>
      <c r="CK600">
        <f>YEAR(tbl_Opportunity[[#This Row],[Close Date]])</f>
        <v>2016</v>
      </c>
    </row>
    <row r="601" spans="1:89">
      <c r="A601" t="s">
        <v>1170</v>
      </c>
      <c r="B601" t="b">
        <v>0</v>
      </c>
      <c r="D601" t="b">
        <v>0</v>
      </c>
      <c r="E601" t="s">
        <v>246</v>
      </c>
      <c r="H601" s="1">
        <v>43920</v>
      </c>
      <c r="I601" t="b">
        <v>1</v>
      </c>
      <c r="J601" t="s">
        <v>193</v>
      </c>
      <c r="L601" t="s">
        <v>1754</v>
      </c>
      <c r="O601" t="s">
        <v>194</v>
      </c>
      <c r="P601" t="b">
        <v>0</v>
      </c>
      <c r="Q601" s="2">
        <v>42657.132222222222</v>
      </c>
      <c r="R601" s="1"/>
      <c r="S601" t="b">
        <v>0</v>
      </c>
      <c r="U601" s="1"/>
      <c r="V601" t="b">
        <v>0</v>
      </c>
      <c r="W601" s="1">
        <v>43831</v>
      </c>
      <c r="X601">
        <v>1</v>
      </c>
      <c r="Y601">
        <v>2020</v>
      </c>
      <c r="Z601" t="s">
        <v>90</v>
      </c>
      <c r="AA601" t="s">
        <v>90</v>
      </c>
      <c r="AB601" t="b">
        <v>0</v>
      </c>
      <c r="AC601" t="b">
        <v>0</v>
      </c>
      <c r="AE601" t="b">
        <v>1</v>
      </c>
      <c r="AF601" t="b">
        <v>0</v>
      </c>
      <c r="AG601" t="b">
        <v>0</v>
      </c>
      <c r="AH601" t="s">
        <v>382</v>
      </c>
      <c r="AI601" t="b">
        <v>0</v>
      </c>
      <c r="AK601" t="b">
        <v>0</v>
      </c>
      <c r="AL601" s="1">
        <v>43618</v>
      </c>
      <c r="AM601" t="s">
        <v>162</v>
      </c>
      <c r="AN601" s="2">
        <v>44296.959062499998</v>
      </c>
      <c r="AP601" s="2">
        <v>43852.228171296294</v>
      </c>
      <c r="AQ601" s="1"/>
      <c r="AS601" t="b">
        <v>0</v>
      </c>
      <c r="AU601" t="s">
        <v>472</v>
      </c>
      <c r="AV601" t="s">
        <v>248</v>
      </c>
      <c r="BB601" t="s">
        <v>1755</v>
      </c>
      <c r="BD601" t="b">
        <v>0</v>
      </c>
      <c r="BH601" t="s">
        <v>406</v>
      </c>
      <c r="BI601" t="s">
        <v>200</v>
      </c>
      <c r="BJ601" t="s">
        <v>216</v>
      </c>
      <c r="BL601" t="s">
        <v>1754</v>
      </c>
      <c r="BM601" t="s">
        <v>202</v>
      </c>
      <c r="BN601" t="s">
        <v>203</v>
      </c>
      <c r="BQ601" t="s">
        <v>204</v>
      </c>
      <c r="BR601" t="b">
        <v>0</v>
      </c>
      <c r="BT601" t="b">
        <v>0</v>
      </c>
      <c r="BW601" t="s">
        <v>97</v>
      </c>
      <c r="BX601" t="b">
        <v>0</v>
      </c>
      <c r="BY601" s="2">
        <v>44376.857569444444</v>
      </c>
      <c r="CB601" t="b">
        <v>0</v>
      </c>
      <c r="CC601" t="b">
        <v>0</v>
      </c>
      <c r="CF601">
        <v>30000</v>
      </c>
      <c r="CH601">
        <v>0</v>
      </c>
      <c r="CI601">
        <v>0</v>
      </c>
      <c r="CJ601">
        <v>0</v>
      </c>
      <c r="CK601">
        <f>YEAR(tbl_Opportunity[[#This Row],[Close Date]])</f>
        <v>2020</v>
      </c>
    </row>
    <row r="602" spans="1:89">
      <c r="A602" t="s">
        <v>1756</v>
      </c>
      <c r="B602" t="b">
        <v>0</v>
      </c>
      <c r="D602" t="b">
        <v>0</v>
      </c>
      <c r="E602" t="s">
        <v>1757</v>
      </c>
      <c r="H602" s="1">
        <v>43307</v>
      </c>
      <c r="I602" t="b">
        <v>1</v>
      </c>
      <c r="O602" t="s">
        <v>142</v>
      </c>
      <c r="P602" t="b">
        <v>0</v>
      </c>
      <c r="Q602" s="2">
        <v>42657.630289351851</v>
      </c>
      <c r="R602" s="1"/>
      <c r="S602" t="b">
        <v>0</v>
      </c>
      <c r="U602" s="1"/>
      <c r="V602" t="b">
        <v>0</v>
      </c>
      <c r="W602" s="1">
        <v>43160</v>
      </c>
      <c r="X602">
        <v>3</v>
      </c>
      <c r="Y602">
        <v>2018</v>
      </c>
      <c r="Z602" t="s">
        <v>8</v>
      </c>
      <c r="AA602" t="s">
        <v>8</v>
      </c>
      <c r="AB602" t="b">
        <v>0</v>
      </c>
      <c r="AC602" t="b">
        <v>0</v>
      </c>
      <c r="AE602" t="b">
        <v>1</v>
      </c>
      <c r="AF602" t="b">
        <v>0</v>
      </c>
      <c r="AG602" t="b">
        <v>0</v>
      </c>
      <c r="AH602" t="s">
        <v>91</v>
      </c>
      <c r="AI602" t="b">
        <v>0</v>
      </c>
      <c r="AK602" t="b">
        <v>0</v>
      </c>
      <c r="AL602" s="1">
        <v>43256</v>
      </c>
      <c r="AM602" t="s">
        <v>162</v>
      </c>
      <c r="AN602" s="2">
        <v>44297.837673611109</v>
      </c>
      <c r="AP602" s="2">
        <v>43836.762685185182</v>
      </c>
      <c r="AQ602" s="1"/>
      <c r="AS602" t="b">
        <v>0</v>
      </c>
      <c r="AV602" t="s">
        <v>213</v>
      </c>
      <c r="BB602" t="s">
        <v>1758</v>
      </c>
      <c r="BD602" t="b">
        <v>1</v>
      </c>
      <c r="BH602" t="s">
        <v>142</v>
      </c>
      <c r="BI602" t="s">
        <v>150</v>
      </c>
      <c r="BJ602" t="s">
        <v>95</v>
      </c>
      <c r="BK602" t="s">
        <v>95</v>
      </c>
      <c r="BQ602" t="s">
        <v>96</v>
      </c>
      <c r="BR602" t="b">
        <v>0</v>
      </c>
      <c r="BT602" t="b">
        <v>0</v>
      </c>
      <c r="BW602" t="s">
        <v>103</v>
      </c>
      <c r="BX602" t="b">
        <v>0</v>
      </c>
      <c r="BY602" s="2">
        <v>44376.857569444444</v>
      </c>
      <c r="CB602" t="b">
        <v>0</v>
      </c>
      <c r="CC602" t="b">
        <v>1</v>
      </c>
      <c r="CF602">
        <v>78113.75</v>
      </c>
      <c r="CH602">
        <v>78113.75</v>
      </c>
      <c r="CI602">
        <v>100</v>
      </c>
      <c r="CJ602">
        <v>0</v>
      </c>
      <c r="CK602">
        <f>YEAR(tbl_Opportunity[[#This Row],[Close Date]])</f>
        <v>2018</v>
      </c>
    </row>
    <row r="603" spans="1:89">
      <c r="A603" t="s">
        <v>328</v>
      </c>
      <c r="B603" t="b">
        <v>0</v>
      </c>
      <c r="D603" t="b">
        <v>0</v>
      </c>
      <c r="H603" s="1">
        <v>43164</v>
      </c>
      <c r="I603" t="b">
        <v>1</v>
      </c>
      <c r="J603" t="s">
        <v>105</v>
      </c>
      <c r="L603" t="s">
        <v>1759</v>
      </c>
      <c r="O603" t="s">
        <v>258</v>
      </c>
      <c r="P603" t="b">
        <v>0</v>
      </c>
      <c r="Q603" s="2">
        <v>42657.869131944448</v>
      </c>
      <c r="R603" s="1"/>
      <c r="S603" t="b">
        <v>0</v>
      </c>
      <c r="U603" s="1"/>
      <c r="V603" t="b">
        <v>0</v>
      </c>
      <c r="W603" s="1">
        <v>43101</v>
      </c>
      <c r="X603">
        <v>1</v>
      </c>
      <c r="Y603">
        <v>2018</v>
      </c>
      <c r="Z603" t="s">
        <v>90</v>
      </c>
      <c r="AA603" t="s">
        <v>90</v>
      </c>
      <c r="AB603" t="b">
        <v>0</v>
      </c>
      <c r="AC603" t="b">
        <v>0</v>
      </c>
      <c r="AE603" t="b">
        <v>1</v>
      </c>
      <c r="AF603" t="b">
        <v>0</v>
      </c>
      <c r="AG603" t="b">
        <v>0</v>
      </c>
      <c r="AH603" t="s">
        <v>91</v>
      </c>
      <c r="AI603" t="b">
        <v>0</v>
      </c>
      <c r="AK603" t="b">
        <v>0</v>
      </c>
      <c r="AL603" s="1"/>
      <c r="AM603" t="s">
        <v>162</v>
      </c>
      <c r="AN603" s="2">
        <v>44297.856377314813</v>
      </c>
      <c r="AP603" s="2">
        <v>43174.752314814818</v>
      </c>
      <c r="AQ603" s="1"/>
      <c r="AS603" t="b">
        <v>0</v>
      </c>
      <c r="AU603" t="s">
        <v>216</v>
      </c>
      <c r="AV603" t="s">
        <v>176</v>
      </c>
      <c r="BB603" t="s">
        <v>1760</v>
      </c>
      <c r="BD603" t="b">
        <v>0</v>
      </c>
      <c r="BH603" t="s">
        <v>260</v>
      </c>
      <c r="BI603" t="s">
        <v>200</v>
      </c>
      <c r="BJ603" t="s">
        <v>216</v>
      </c>
      <c r="BN603" t="s">
        <v>203</v>
      </c>
      <c r="BQ603" t="s">
        <v>204</v>
      </c>
      <c r="BR603" t="b">
        <v>0</v>
      </c>
      <c r="BT603" t="b">
        <v>0</v>
      </c>
      <c r="BW603" t="s">
        <v>97</v>
      </c>
      <c r="BX603" t="b">
        <v>0</v>
      </c>
      <c r="BY603" s="2">
        <v>44376.857569444444</v>
      </c>
      <c r="CB603" t="b">
        <v>0</v>
      </c>
      <c r="CC603" t="b">
        <v>0</v>
      </c>
      <c r="CF603">
        <v>54805</v>
      </c>
      <c r="CH603">
        <v>0</v>
      </c>
      <c r="CI603">
        <v>0</v>
      </c>
      <c r="CJ603">
        <v>0</v>
      </c>
      <c r="CK603">
        <f>YEAR(tbl_Opportunity[[#This Row],[Close Date]])</f>
        <v>2018</v>
      </c>
    </row>
    <row r="604" spans="1:89">
      <c r="A604" t="s">
        <v>623</v>
      </c>
      <c r="B604" t="b">
        <v>0</v>
      </c>
      <c r="D604" t="b">
        <v>0</v>
      </c>
      <c r="H604" s="1">
        <v>42664</v>
      </c>
      <c r="I604" t="b">
        <v>1</v>
      </c>
      <c r="L604" t="s">
        <v>1686</v>
      </c>
      <c r="O604" t="s">
        <v>194</v>
      </c>
      <c r="P604" t="b">
        <v>0</v>
      </c>
      <c r="Q604" s="2">
        <v>42660.753738425927</v>
      </c>
      <c r="R604" s="1"/>
      <c r="S604" t="b">
        <v>0</v>
      </c>
      <c r="U604" s="1"/>
      <c r="V604" t="b">
        <v>0</v>
      </c>
      <c r="W604" s="1">
        <v>42461</v>
      </c>
      <c r="X604">
        <v>4</v>
      </c>
      <c r="Y604">
        <v>2016</v>
      </c>
      <c r="Z604" t="s">
        <v>8</v>
      </c>
      <c r="AA604" t="s">
        <v>8</v>
      </c>
      <c r="AB604" t="b">
        <v>0</v>
      </c>
      <c r="AC604" t="b">
        <v>0</v>
      </c>
      <c r="AE604" t="b">
        <v>1</v>
      </c>
      <c r="AF604" t="b">
        <v>0</v>
      </c>
      <c r="AG604" t="b">
        <v>0</v>
      </c>
      <c r="AH604" t="s">
        <v>91</v>
      </c>
      <c r="AI604" t="b">
        <v>0</v>
      </c>
      <c r="AK604" t="b">
        <v>0</v>
      </c>
      <c r="AL604" s="1"/>
      <c r="AM604" t="s">
        <v>162</v>
      </c>
      <c r="AN604" s="2">
        <v>44297.837673611109</v>
      </c>
      <c r="AP604" s="2">
        <v>43169.630393518521</v>
      </c>
      <c r="AQ604" s="1"/>
      <c r="AS604" t="b">
        <v>0</v>
      </c>
      <c r="AU604" t="s">
        <v>216</v>
      </c>
      <c r="AV604" t="s">
        <v>213</v>
      </c>
      <c r="BB604" t="s">
        <v>1761</v>
      </c>
      <c r="BD604" t="b">
        <v>0</v>
      </c>
      <c r="BH604" t="s">
        <v>215</v>
      </c>
      <c r="BI604" t="s">
        <v>200</v>
      </c>
      <c r="BJ604" t="s">
        <v>216</v>
      </c>
      <c r="BM604" t="s">
        <v>291</v>
      </c>
      <c r="BN604" t="s">
        <v>203</v>
      </c>
      <c r="BQ604" t="s">
        <v>204</v>
      </c>
      <c r="BR604" t="b">
        <v>0</v>
      </c>
      <c r="BT604" t="b">
        <v>0</v>
      </c>
      <c r="BW604" t="s">
        <v>103</v>
      </c>
      <c r="BX604" t="b">
        <v>0</v>
      </c>
      <c r="BY604" s="2">
        <v>44376.857569444444</v>
      </c>
      <c r="BZ604" t="s">
        <v>217</v>
      </c>
      <c r="CB604" t="b">
        <v>0</v>
      </c>
      <c r="CC604" t="b">
        <v>1</v>
      </c>
      <c r="CF604">
        <v>3500</v>
      </c>
      <c r="CH604">
        <v>3500</v>
      </c>
      <c r="CI604">
        <v>100</v>
      </c>
      <c r="CJ604">
        <v>0</v>
      </c>
      <c r="CK604">
        <f>YEAR(tbl_Opportunity[[#This Row],[Close Date]])</f>
        <v>2016</v>
      </c>
    </row>
    <row r="605" spans="1:89">
      <c r="A605" t="s">
        <v>257</v>
      </c>
      <c r="B605" t="b">
        <v>0</v>
      </c>
      <c r="D605" t="b">
        <v>0</v>
      </c>
      <c r="H605" s="1">
        <v>42664</v>
      </c>
      <c r="I605" t="b">
        <v>1</v>
      </c>
      <c r="L605" t="s">
        <v>1762</v>
      </c>
      <c r="O605" t="s">
        <v>194</v>
      </c>
      <c r="P605" t="b">
        <v>0</v>
      </c>
      <c r="Q605" s="2">
        <v>42661.784803240742</v>
      </c>
      <c r="R605" s="1"/>
      <c r="S605" t="b">
        <v>0</v>
      </c>
      <c r="U605" s="1"/>
      <c r="V605" t="b">
        <v>0</v>
      </c>
      <c r="W605" s="1">
        <v>42461</v>
      </c>
      <c r="X605">
        <v>4</v>
      </c>
      <c r="Y605">
        <v>2016</v>
      </c>
      <c r="Z605" t="s">
        <v>8</v>
      </c>
      <c r="AA605" t="s">
        <v>8</v>
      </c>
      <c r="AB605" t="b">
        <v>0</v>
      </c>
      <c r="AC605" t="b">
        <v>0</v>
      </c>
      <c r="AE605" t="b">
        <v>1</v>
      </c>
      <c r="AF605" t="b">
        <v>0</v>
      </c>
      <c r="AG605" t="b">
        <v>0</v>
      </c>
      <c r="AH605" t="s">
        <v>121</v>
      </c>
      <c r="AI605" t="b">
        <v>0</v>
      </c>
      <c r="AK605" t="b">
        <v>0</v>
      </c>
      <c r="AL605" s="1"/>
      <c r="AM605" t="s">
        <v>162</v>
      </c>
      <c r="AN605" s="2">
        <v>44297.837673611109</v>
      </c>
      <c r="AP605" s="2">
        <v>43169.630393518521</v>
      </c>
      <c r="AQ605" s="1"/>
      <c r="AS605" t="b">
        <v>0</v>
      </c>
      <c r="AU605" t="s">
        <v>216</v>
      </c>
      <c r="AV605" t="s">
        <v>213</v>
      </c>
      <c r="BB605" t="s">
        <v>1763</v>
      </c>
      <c r="BD605" t="b">
        <v>0</v>
      </c>
      <c r="BH605" t="s">
        <v>272</v>
      </c>
      <c r="BI605" t="s">
        <v>200</v>
      </c>
      <c r="BJ605" t="s">
        <v>216</v>
      </c>
      <c r="BM605" t="s">
        <v>291</v>
      </c>
      <c r="BN605" t="s">
        <v>203</v>
      </c>
      <c r="BQ605" t="s">
        <v>204</v>
      </c>
      <c r="BR605" t="b">
        <v>0</v>
      </c>
      <c r="BT605" t="b">
        <v>0</v>
      </c>
      <c r="BW605" t="s">
        <v>103</v>
      </c>
      <c r="BX605" t="b">
        <v>0</v>
      </c>
      <c r="BY605" s="2">
        <v>44376.857569444444</v>
      </c>
      <c r="CB605" t="b">
        <v>0</v>
      </c>
      <c r="CC605" t="b">
        <v>1</v>
      </c>
      <c r="CF605">
        <v>2200</v>
      </c>
      <c r="CH605">
        <v>2200</v>
      </c>
      <c r="CI605">
        <v>100</v>
      </c>
      <c r="CJ605">
        <v>0</v>
      </c>
      <c r="CK605">
        <f>YEAR(tbl_Opportunity[[#This Row],[Close Date]])</f>
        <v>2016</v>
      </c>
    </row>
    <row r="606" spans="1:89">
      <c r="A606" t="s">
        <v>1764</v>
      </c>
      <c r="B606" t="b">
        <v>0</v>
      </c>
      <c r="D606" t="b">
        <v>0</v>
      </c>
      <c r="H606" s="1">
        <v>42735</v>
      </c>
      <c r="I606" t="b">
        <v>1</v>
      </c>
      <c r="L606" t="s">
        <v>1765</v>
      </c>
      <c r="O606" t="s">
        <v>152</v>
      </c>
      <c r="P606" t="b">
        <v>0</v>
      </c>
      <c r="Q606" s="2">
        <v>42661.869537037041</v>
      </c>
      <c r="R606" s="1"/>
      <c r="S606" t="b">
        <v>0</v>
      </c>
      <c r="U606" s="1"/>
      <c r="V606" t="b">
        <v>0</v>
      </c>
      <c r="W606" s="1">
        <v>42461</v>
      </c>
      <c r="X606">
        <v>4</v>
      </c>
      <c r="Y606">
        <v>2016</v>
      </c>
      <c r="Z606" t="s">
        <v>8</v>
      </c>
      <c r="AA606" t="s">
        <v>8</v>
      </c>
      <c r="AB606" t="b">
        <v>0</v>
      </c>
      <c r="AC606" t="b">
        <v>0</v>
      </c>
      <c r="AE606" t="b">
        <v>1</v>
      </c>
      <c r="AF606" t="b">
        <v>0</v>
      </c>
      <c r="AG606" t="b">
        <v>0</v>
      </c>
      <c r="AH606" t="s">
        <v>121</v>
      </c>
      <c r="AI606" t="b">
        <v>0</v>
      </c>
      <c r="AK606" t="b">
        <v>0</v>
      </c>
      <c r="AL606" s="1"/>
      <c r="AM606" t="s">
        <v>162</v>
      </c>
      <c r="AN606" s="2">
        <v>44297.837673611109</v>
      </c>
      <c r="AP606" s="2">
        <v>43836.762685185182</v>
      </c>
      <c r="AQ606" s="1"/>
      <c r="AS606" t="b">
        <v>1</v>
      </c>
      <c r="AV606" t="s">
        <v>213</v>
      </c>
      <c r="BB606" t="s">
        <v>1766</v>
      </c>
      <c r="BD606" t="b">
        <v>1</v>
      </c>
      <c r="BH606" t="s">
        <v>114</v>
      </c>
      <c r="BI606" t="s">
        <v>155</v>
      </c>
      <c r="BK606" t="s">
        <v>102</v>
      </c>
      <c r="BQ606" t="s">
        <v>96</v>
      </c>
      <c r="BR606" t="b">
        <v>0</v>
      </c>
      <c r="BS606" t="s">
        <v>157</v>
      </c>
      <c r="BT606" t="b">
        <v>0</v>
      </c>
      <c r="BW606" t="s">
        <v>103</v>
      </c>
      <c r="BX606" t="b">
        <v>0</v>
      </c>
      <c r="BY606" s="2">
        <v>44376.857569444444</v>
      </c>
      <c r="CB606" t="b">
        <v>0</v>
      </c>
      <c r="CC606" t="b">
        <v>1</v>
      </c>
      <c r="CF606">
        <v>913779.25</v>
      </c>
      <c r="CH606">
        <v>913779.25</v>
      </c>
      <c r="CI606">
        <v>100</v>
      </c>
      <c r="CJ606">
        <v>0</v>
      </c>
      <c r="CK606">
        <f>YEAR(tbl_Opportunity[[#This Row],[Close Date]])</f>
        <v>2016</v>
      </c>
    </row>
    <row r="607" spans="1:89">
      <c r="A607" t="s">
        <v>328</v>
      </c>
      <c r="B607" t="b">
        <v>0</v>
      </c>
      <c r="D607" t="b">
        <v>0</v>
      </c>
      <c r="H607" s="1">
        <v>43157</v>
      </c>
      <c r="I607" t="b">
        <v>1</v>
      </c>
      <c r="J607" t="s">
        <v>111</v>
      </c>
      <c r="L607" t="s">
        <v>1767</v>
      </c>
      <c r="O607" t="s">
        <v>194</v>
      </c>
      <c r="P607" t="b">
        <v>0</v>
      </c>
      <c r="Q607" s="2">
        <v>42663.80369212963</v>
      </c>
      <c r="R607" s="1"/>
      <c r="S607" t="b">
        <v>0</v>
      </c>
      <c r="U607" s="1"/>
      <c r="V607" t="b">
        <v>0</v>
      </c>
      <c r="W607" s="1">
        <v>43101</v>
      </c>
      <c r="X607">
        <v>1</v>
      </c>
      <c r="Y607">
        <v>2018</v>
      </c>
      <c r="Z607" t="s">
        <v>90</v>
      </c>
      <c r="AA607" t="s">
        <v>90</v>
      </c>
      <c r="AB607" t="b">
        <v>0</v>
      </c>
      <c r="AC607" t="b">
        <v>0</v>
      </c>
      <c r="AE607" t="b">
        <v>1</v>
      </c>
      <c r="AF607" t="b">
        <v>0</v>
      </c>
      <c r="AG607" t="b">
        <v>0</v>
      </c>
      <c r="AH607" t="s">
        <v>179</v>
      </c>
      <c r="AI607" t="b">
        <v>0</v>
      </c>
      <c r="AK607" t="b">
        <v>0</v>
      </c>
      <c r="AL607" s="1"/>
      <c r="AM607" t="s">
        <v>162</v>
      </c>
      <c r="AN607" s="2">
        <v>44296.959062499998</v>
      </c>
      <c r="AP607" s="2">
        <v>43174.752534722225</v>
      </c>
      <c r="AQ607" s="1"/>
      <c r="AS607" t="b">
        <v>0</v>
      </c>
      <c r="AU607" t="s">
        <v>216</v>
      </c>
      <c r="AV607" t="s">
        <v>176</v>
      </c>
      <c r="BB607" t="s">
        <v>1768</v>
      </c>
      <c r="BD607" t="b">
        <v>0</v>
      </c>
      <c r="BH607" t="s">
        <v>260</v>
      </c>
      <c r="BI607" t="s">
        <v>200</v>
      </c>
      <c r="BJ607" t="s">
        <v>216</v>
      </c>
      <c r="BN607" t="s">
        <v>203</v>
      </c>
      <c r="BQ607" t="s">
        <v>204</v>
      </c>
      <c r="BR607" t="b">
        <v>0</v>
      </c>
      <c r="BT607" t="b">
        <v>0</v>
      </c>
      <c r="BW607" t="s">
        <v>97</v>
      </c>
      <c r="BX607" t="b">
        <v>0</v>
      </c>
      <c r="BY607" s="2">
        <v>44376.857569444444</v>
      </c>
      <c r="CB607" t="b">
        <v>0</v>
      </c>
      <c r="CC607" t="b">
        <v>0</v>
      </c>
      <c r="CF607">
        <v>54805</v>
      </c>
      <c r="CH607">
        <v>0</v>
      </c>
      <c r="CI607">
        <v>0</v>
      </c>
      <c r="CJ607">
        <v>0</v>
      </c>
      <c r="CK607">
        <f>YEAR(tbl_Opportunity[[#This Row],[Close Date]])</f>
        <v>2018</v>
      </c>
    </row>
    <row r="608" spans="1:89">
      <c r="A608" t="s">
        <v>328</v>
      </c>
      <c r="B608" t="b">
        <v>0</v>
      </c>
      <c r="D608" t="b">
        <v>0</v>
      </c>
      <c r="H608" s="1">
        <v>43186</v>
      </c>
      <c r="I608" t="b">
        <v>1</v>
      </c>
      <c r="J608" t="s">
        <v>193</v>
      </c>
      <c r="L608" t="s">
        <v>1769</v>
      </c>
      <c r="O608" t="s">
        <v>194</v>
      </c>
      <c r="P608" t="b">
        <v>0</v>
      </c>
      <c r="Q608" s="2">
        <v>42663.806990740741</v>
      </c>
      <c r="R608" s="1"/>
      <c r="S608" t="b">
        <v>0</v>
      </c>
      <c r="U608" s="1"/>
      <c r="V608" t="b">
        <v>0</v>
      </c>
      <c r="W608" s="1">
        <v>43101</v>
      </c>
      <c r="X608">
        <v>1</v>
      </c>
      <c r="Y608">
        <v>2018</v>
      </c>
      <c r="Z608" t="s">
        <v>90</v>
      </c>
      <c r="AA608" t="s">
        <v>90</v>
      </c>
      <c r="AB608" t="b">
        <v>0</v>
      </c>
      <c r="AC608" t="b">
        <v>0</v>
      </c>
      <c r="AE608" t="b">
        <v>1</v>
      </c>
      <c r="AF608" t="b">
        <v>0</v>
      </c>
      <c r="AG608" t="b">
        <v>0</v>
      </c>
      <c r="AH608" t="s">
        <v>179</v>
      </c>
      <c r="AI608" t="b">
        <v>0</v>
      </c>
      <c r="AK608" t="b">
        <v>0</v>
      </c>
      <c r="AL608" s="1">
        <v>42970</v>
      </c>
      <c r="AM608" t="s">
        <v>162</v>
      </c>
      <c r="AN608" s="2">
        <v>44297.837673611109</v>
      </c>
      <c r="AP608" s="2">
        <v>43186.697210648148</v>
      </c>
      <c r="AQ608" s="1"/>
      <c r="AS608" t="b">
        <v>0</v>
      </c>
      <c r="AU608" t="s">
        <v>216</v>
      </c>
      <c r="AV608" t="s">
        <v>213</v>
      </c>
      <c r="BB608" t="s">
        <v>1770</v>
      </c>
      <c r="BD608" t="b">
        <v>0</v>
      </c>
      <c r="BH608" t="s">
        <v>260</v>
      </c>
      <c r="BI608" t="s">
        <v>200</v>
      </c>
      <c r="BJ608" t="s">
        <v>216</v>
      </c>
      <c r="BN608" t="s">
        <v>203</v>
      </c>
      <c r="BQ608" t="s">
        <v>204</v>
      </c>
      <c r="BR608" t="b">
        <v>0</v>
      </c>
      <c r="BT608" t="b">
        <v>0</v>
      </c>
      <c r="BW608" t="s">
        <v>97</v>
      </c>
      <c r="BX608" t="b">
        <v>0</v>
      </c>
      <c r="BY608" s="2">
        <v>44376.857569444444</v>
      </c>
      <c r="CB608" t="b">
        <v>0</v>
      </c>
      <c r="CC608" t="b">
        <v>0</v>
      </c>
      <c r="CF608">
        <v>54805</v>
      </c>
      <c r="CH608">
        <v>0</v>
      </c>
      <c r="CI608">
        <v>0</v>
      </c>
      <c r="CJ608">
        <v>0</v>
      </c>
      <c r="CK608">
        <f>YEAR(tbl_Opportunity[[#This Row],[Close Date]])</f>
        <v>2018</v>
      </c>
    </row>
    <row r="609" spans="1:89">
      <c r="A609" t="s">
        <v>1771</v>
      </c>
      <c r="B609" t="b">
        <v>0</v>
      </c>
      <c r="D609" t="b">
        <v>0</v>
      </c>
      <c r="H609" s="1">
        <v>43083</v>
      </c>
      <c r="I609" t="b">
        <v>1</v>
      </c>
      <c r="O609" t="s">
        <v>142</v>
      </c>
      <c r="P609" t="b">
        <v>0</v>
      </c>
      <c r="Q609" s="2">
        <v>42780.656064814815</v>
      </c>
      <c r="R609" s="1"/>
      <c r="S609" t="b">
        <v>0</v>
      </c>
      <c r="U609" s="1"/>
      <c r="V609" t="b">
        <v>0</v>
      </c>
      <c r="W609" s="1">
        <v>42826</v>
      </c>
      <c r="X609">
        <v>4</v>
      </c>
      <c r="Y609">
        <v>2017</v>
      </c>
      <c r="Z609" t="s">
        <v>8</v>
      </c>
      <c r="AA609" t="s">
        <v>8</v>
      </c>
      <c r="AB609" t="b">
        <v>0</v>
      </c>
      <c r="AC609" t="b">
        <v>0</v>
      </c>
      <c r="AE609" t="b">
        <v>1</v>
      </c>
      <c r="AF609" t="b">
        <v>0</v>
      </c>
      <c r="AG609" t="b">
        <v>0</v>
      </c>
      <c r="AH609" t="s">
        <v>179</v>
      </c>
      <c r="AI609" t="b">
        <v>0</v>
      </c>
      <c r="AK609" t="b">
        <v>0</v>
      </c>
      <c r="AL609" s="1">
        <v>43080</v>
      </c>
      <c r="AM609" t="s">
        <v>162</v>
      </c>
      <c r="AN609" s="2">
        <v>44297.837673611109</v>
      </c>
      <c r="AP609" s="2">
        <v>43836.762627314813</v>
      </c>
      <c r="AQ609" s="1"/>
      <c r="AS609" t="b">
        <v>0</v>
      </c>
      <c r="AV609" t="s">
        <v>213</v>
      </c>
      <c r="BB609" t="s">
        <v>1772</v>
      </c>
      <c r="BD609" t="b">
        <v>1</v>
      </c>
      <c r="BH609" t="s">
        <v>142</v>
      </c>
      <c r="BI609" t="s">
        <v>150</v>
      </c>
      <c r="BJ609" t="s">
        <v>95</v>
      </c>
      <c r="BK609" t="s">
        <v>95</v>
      </c>
      <c r="BQ609" t="s">
        <v>96</v>
      </c>
      <c r="BR609" t="b">
        <v>0</v>
      </c>
      <c r="BT609" t="b">
        <v>0</v>
      </c>
      <c r="BW609" t="s">
        <v>103</v>
      </c>
      <c r="BX609" t="b">
        <v>0</v>
      </c>
      <c r="BY609" s="2">
        <v>44376.857569444444</v>
      </c>
      <c r="CB609" t="b">
        <v>0</v>
      </c>
      <c r="CC609" t="b">
        <v>1</v>
      </c>
      <c r="CF609">
        <v>50000</v>
      </c>
      <c r="CH609">
        <v>50000</v>
      </c>
      <c r="CI609">
        <v>100</v>
      </c>
      <c r="CJ609">
        <v>0</v>
      </c>
      <c r="CK609">
        <f>YEAR(tbl_Opportunity[[#This Row],[Close Date]])</f>
        <v>2017</v>
      </c>
    </row>
    <row r="610" spans="1:89">
      <c r="A610" t="s">
        <v>1220</v>
      </c>
      <c r="B610" t="b">
        <v>0</v>
      </c>
      <c r="D610" t="b">
        <v>0</v>
      </c>
      <c r="H610" s="1">
        <v>43920</v>
      </c>
      <c r="I610" t="b">
        <v>1</v>
      </c>
      <c r="J610" t="s">
        <v>193</v>
      </c>
      <c r="L610" t="s">
        <v>1773</v>
      </c>
      <c r="O610" t="s">
        <v>194</v>
      </c>
      <c r="P610" t="b">
        <v>1</v>
      </c>
      <c r="Q610" s="2">
        <v>42780.669814814813</v>
      </c>
      <c r="R610" s="1"/>
      <c r="S610" t="b">
        <v>0</v>
      </c>
      <c r="U610" s="1"/>
      <c r="V610" t="b">
        <v>0</v>
      </c>
      <c r="W610" s="1">
        <v>43831</v>
      </c>
      <c r="X610">
        <v>1</v>
      </c>
      <c r="Y610">
        <v>2020</v>
      </c>
      <c r="Z610" t="s">
        <v>90</v>
      </c>
      <c r="AA610" t="s">
        <v>90</v>
      </c>
      <c r="AB610" t="b">
        <v>0</v>
      </c>
      <c r="AC610" t="b">
        <v>0</v>
      </c>
      <c r="AE610" t="b">
        <v>1</v>
      </c>
      <c r="AF610" t="b">
        <v>0</v>
      </c>
      <c r="AG610" t="b">
        <v>0</v>
      </c>
      <c r="AH610" t="s">
        <v>185</v>
      </c>
      <c r="AI610" t="b">
        <v>0</v>
      </c>
      <c r="AK610" t="b">
        <v>0</v>
      </c>
      <c r="AL610" s="1"/>
      <c r="AM610" t="s">
        <v>162</v>
      </c>
      <c r="AN610" s="2">
        <v>44297.83829861111</v>
      </c>
      <c r="AP610" s="2">
        <v>43852.229085648149</v>
      </c>
      <c r="AQ610" s="1"/>
      <c r="AS610" t="b">
        <v>0</v>
      </c>
      <c r="AU610" t="s">
        <v>212</v>
      </c>
      <c r="AV610" t="s">
        <v>213</v>
      </c>
      <c r="BB610" t="s">
        <v>1774</v>
      </c>
      <c r="BD610" t="b">
        <v>0</v>
      </c>
      <c r="BH610" t="s">
        <v>406</v>
      </c>
      <c r="BI610" t="s">
        <v>200</v>
      </c>
      <c r="BJ610" t="s">
        <v>216</v>
      </c>
      <c r="BL610" t="s">
        <v>1773</v>
      </c>
      <c r="BM610" t="s">
        <v>202</v>
      </c>
      <c r="BN610" t="s">
        <v>203</v>
      </c>
      <c r="BQ610" t="s">
        <v>204</v>
      </c>
      <c r="BR610" t="b">
        <v>0</v>
      </c>
      <c r="BT610" t="b">
        <v>0</v>
      </c>
      <c r="BW610" t="s">
        <v>97</v>
      </c>
      <c r="BX610" t="b">
        <v>0</v>
      </c>
      <c r="BY610" s="2">
        <v>44376.857569444444</v>
      </c>
      <c r="CB610" t="b">
        <v>0</v>
      </c>
      <c r="CC610" t="b">
        <v>0</v>
      </c>
      <c r="CF610">
        <v>54805</v>
      </c>
      <c r="CH610">
        <v>0</v>
      </c>
      <c r="CI610">
        <v>0</v>
      </c>
      <c r="CJ610">
        <v>0</v>
      </c>
      <c r="CK610">
        <f>YEAR(tbl_Opportunity[[#This Row],[Close Date]])</f>
        <v>2020</v>
      </c>
    </row>
    <row r="611" spans="1:89">
      <c r="A611" t="s">
        <v>328</v>
      </c>
      <c r="B611" t="b">
        <v>0</v>
      </c>
      <c r="D611" t="b">
        <v>0</v>
      </c>
      <c r="H611" s="1">
        <v>43188</v>
      </c>
      <c r="I611" t="b">
        <v>1</v>
      </c>
      <c r="J611" t="s">
        <v>429</v>
      </c>
      <c r="L611" t="s">
        <v>1775</v>
      </c>
      <c r="O611" t="s">
        <v>1776</v>
      </c>
      <c r="P611" t="b">
        <v>1</v>
      </c>
      <c r="Q611" s="2">
        <v>42781.011655092596</v>
      </c>
      <c r="R611" s="1"/>
      <c r="S611" t="b">
        <v>0</v>
      </c>
      <c r="U611" s="1"/>
      <c r="V611" t="b">
        <v>0</v>
      </c>
      <c r="W611" s="1">
        <v>43101</v>
      </c>
      <c r="X611">
        <v>1</v>
      </c>
      <c r="Y611">
        <v>2018</v>
      </c>
      <c r="Z611" t="s">
        <v>90</v>
      </c>
      <c r="AA611" t="s">
        <v>90</v>
      </c>
      <c r="AB611" t="b">
        <v>0</v>
      </c>
      <c r="AC611" t="b">
        <v>0</v>
      </c>
      <c r="AE611" t="b">
        <v>1</v>
      </c>
      <c r="AF611" t="b">
        <v>0</v>
      </c>
      <c r="AG611" t="b">
        <v>0</v>
      </c>
      <c r="AH611" t="s">
        <v>185</v>
      </c>
      <c r="AI611" t="b">
        <v>0</v>
      </c>
      <c r="AK611" t="b">
        <v>0</v>
      </c>
      <c r="AL611" s="1"/>
      <c r="AM611" t="s">
        <v>162</v>
      </c>
      <c r="AN611" s="2">
        <v>44297.854317129626</v>
      </c>
      <c r="AP611" s="2">
        <v>43188.724305555559</v>
      </c>
      <c r="AQ611" s="1"/>
      <c r="AS611" t="b">
        <v>0</v>
      </c>
      <c r="AV611" t="s">
        <v>93</v>
      </c>
      <c r="BB611" t="s">
        <v>1777</v>
      </c>
      <c r="BD611" t="b">
        <v>0</v>
      </c>
      <c r="BH611" t="s">
        <v>260</v>
      </c>
      <c r="BI611" t="s">
        <v>200</v>
      </c>
      <c r="BJ611" t="s">
        <v>216</v>
      </c>
      <c r="BL611" t="s">
        <v>1775</v>
      </c>
      <c r="BM611" t="s">
        <v>202</v>
      </c>
      <c r="BN611" t="s">
        <v>203</v>
      </c>
      <c r="BQ611" t="s">
        <v>204</v>
      </c>
      <c r="BR611" t="b">
        <v>0</v>
      </c>
      <c r="BT611" t="b">
        <v>0</v>
      </c>
      <c r="BW611" t="s">
        <v>97</v>
      </c>
      <c r="BX611" t="b">
        <v>0</v>
      </c>
      <c r="BY611" s="2">
        <v>44376.857569444444</v>
      </c>
      <c r="CB611" t="b">
        <v>0</v>
      </c>
      <c r="CC611" t="b">
        <v>0</v>
      </c>
      <c r="CF611">
        <v>53205</v>
      </c>
      <c r="CH611">
        <v>0</v>
      </c>
      <c r="CI611">
        <v>0</v>
      </c>
      <c r="CJ611">
        <v>0</v>
      </c>
      <c r="CK611">
        <f>YEAR(tbl_Opportunity[[#This Row],[Close Date]])</f>
        <v>2018</v>
      </c>
    </row>
    <row r="612" spans="1:89">
      <c r="A612" t="s">
        <v>1778</v>
      </c>
      <c r="B612" t="b">
        <v>0</v>
      </c>
      <c r="D612" t="b">
        <v>0</v>
      </c>
      <c r="H612" s="1">
        <v>43157</v>
      </c>
      <c r="I612" t="b">
        <v>1</v>
      </c>
      <c r="J612" t="s">
        <v>235</v>
      </c>
      <c r="L612" t="s">
        <v>1779</v>
      </c>
      <c r="O612" t="s">
        <v>1776</v>
      </c>
      <c r="P612" t="b">
        <v>0</v>
      </c>
      <c r="Q612" s="2">
        <v>42781.807233796295</v>
      </c>
      <c r="R612" s="1"/>
      <c r="S612" t="b">
        <v>0</v>
      </c>
      <c r="U612" s="1"/>
      <c r="V612" t="b">
        <v>0</v>
      </c>
      <c r="W612" s="1">
        <v>43101</v>
      </c>
      <c r="X612">
        <v>1</v>
      </c>
      <c r="Y612">
        <v>2018</v>
      </c>
      <c r="Z612" t="s">
        <v>90</v>
      </c>
      <c r="AA612" t="s">
        <v>90</v>
      </c>
      <c r="AB612" t="b">
        <v>0</v>
      </c>
      <c r="AC612" t="b">
        <v>0</v>
      </c>
      <c r="AE612" t="b">
        <v>1</v>
      </c>
      <c r="AF612" t="b">
        <v>0</v>
      </c>
      <c r="AG612" t="b">
        <v>0</v>
      </c>
      <c r="AH612" t="s">
        <v>185</v>
      </c>
      <c r="AI612" t="b">
        <v>0</v>
      </c>
      <c r="AK612" t="b">
        <v>0</v>
      </c>
      <c r="AL612" s="1"/>
      <c r="AM612" t="s">
        <v>162</v>
      </c>
      <c r="AN612" s="2">
        <v>44297.837673611109</v>
      </c>
      <c r="AP612" s="2">
        <v>43174.748449074075</v>
      </c>
      <c r="AQ612" s="1"/>
      <c r="AS612" t="b">
        <v>0</v>
      </c>
      <c r="AU612" t="s">
        <v>216</v>
      </c>
      <c r="AV612" t="s">
        <v>213</v>
      </c>
      <c r="BB612" t="s">
        <v>1780</v>
      </c>
      <c r="BD612" t="b">
        <v>0</v>
      </c>
      <c r="BH612" t="s">
        <v>260</v>
      </c>
      <c r="BI612" t="s">
        <v>200</v>
      </c>
      <c r="BJ612" t="s">
        <v>216</v>
      </c>
      <c r="BN612" t="s">
        <v>203</v>
      </c>
      <c r="BQ612" t="s">
        <v>204</v>
      </c>
      <c r="BR612" t="b">
        <v>0</v>
      </c>
      <c r="BT612" t="b">
        <v>0</v>
      </c>
      <c r="BW612" t="s">
        <v>97</v>
      </c>
      <c r="BX612" t="b">
        <v>0</v>
      </c>
      <c r="BY612" s="2">
        <v>44376.857569444444</v>
      </c>
      <c r="CB612" t="b">
        <v>0</v>
      </c>
      <c r="CC612" t="b">
        <v>0</v>
      </c>
      <c r="CF612">
        <v>57394</v>
      </c>
      <c r="CH612">
        <v>0</v>
      </c>
      <c r="CI612">
        <v>0</v>
      </c>
      <c r="CJ612">
        <v>0</v>
      </c>
      <c r="CK612">
        <f>YEAR(tbl_Opportunity[[#This Row],[Close Date]])</f>
        <v>2018</v>
      </c>
    </row>
    <row r="613" spans="1:89">
      <c r="A613" t="s">
        <v>493</v>
      </c>
      <c r="B613" t="b">
        <v>0</v>
      </c>
      <c r="D613" t="b">
        <v>0</v>
      </c>
      <c r="E613" t="s">
        <v>1005</v>
      </c>
      <c r="H613" s="1">
        <v>43462</v>
      </c>
      <c r="I613" t="b">
        <v>1</v>
      </c>
      <c r="J613" t="s">
        <v>111</v>
      </c>
      <c r="O613" t="s">
        <v>194</v>
      </c>
      <c r="P613" t="b">
        <v>0</v>
      </c>
      <c r="Q613" s="2">
        <v>42783.003576388888</v>
      </c>
      <c r="R613" s="1"/>
      <c r="S613" t="b">
        <v>0</v>
      </c>
      <c r="U613" s="1"/>
      <c r="V613" t="b">
        <v>0</v>
      </c>
      <c r="W613" s="1">
        <v>43191</v>
      </c>
      <c r="X613">
        <v>4</v>
      </c>
      <c r="Y613">
        <v>2018</v>
      </c>
      <c r="Z613" t="s">
        <v>90</v>
      </c>
      <c r="AA613" t="s">
        <v>90</v>
      </c>
      <c r="AB613" t="b">
        <v>0</v>
      </c>
      <c r="AC613" t="b">
        <v>0</v>
      </c>
      <c r="AE613" t="b">
        <v>1</v>
      </c>
      <c r="AF613" t="b">
        <v>0</v>
      </c>
      <c r="AG613" t="b">
        <v>0</v>
      </c>
      <c r="AH613" t="s">
        <v>185</v>
      </c>
      <c r="AI613" t="b">
        <v>0</v>
      </c>
      <c r="AK613" t="b">
        <v>0</v>
      </c>
      <c r="AL613" s="1"/>
      <c r="AM613" t="s">
        <v>162</v>
      </c>
      <c r="AN613" s="2">
        <v>44297.841840277775</v>
      </c>
      <c r="AP613" s="2">
        <v>43571.682951388888</v>
      </c>
      <c r="AQ613" s="1"/>
      <c r="AS613" t="b">
        <v>0</v>
      </c>
      <c r="AU613" t="s">
        <v>396</v>
      </c>
      <c r="AV613" t="s">
        <v>248</v>
      </c>
      <c r="BB613" t="s">
        <v>1781</v>
      </c>
      <c r="BD613" t="b">
        <v>0</v>
      </c>
      <c r="BH613" t="s">
        <v>199</v>
      </c>
      <c r="BI613" t="s">
        <v>200</v>
      </c>
      <c r="BJ613" t="s">
        <v>196</v>
      </c>
      <c r="BL613" t="s">
        <v>1032</v>
      </c>
      <c r="BN613" t="s">
        <v>203</v>
      </c>
      <c r="BQ613" t="s">
        <v>204</v>
      </c>
      <c r="BR613" t="b">
        <v>0</v>
      </c>
      <c r="BT613" t="b">
        <v>0</v>
      </c>
      <c r="BW613" t="s">
        <v>97</v>
      </c>
      <c r="BX613" t="b">
        <v>0</v>
      </c>
      <c r="BY613" s="2">
        <v>44376.857569444444</v>
      </c>
      <c r="CB613" t="b">
        <v>0</v>
      </c>
      <c r="CC613" t="b">
        <v>0</v>
      </c>
      <c r="CF613">
        <v>54805</v>
      </c>
      <c r="CH613">
        <v>0</v>
      </c>
      <c r="CI613">
        <v>0</v>
      </c>
      <c r="CJ613">
        <v>0</v>
      </c>
      <c r="CK613">
        <f>YEAR(tbl_Opportunity[[#This Row],[Close Date]])</f>
        <v>2018</v>
      </c>
    </row>
    <row r="614" spans="1:89">
      <c r="A614" t="s">
        <v>760</v>
      </c>
      <c r="B614" t="b">
        <v>0</v>
      </c>
      <c r="D614" t="b">
        <v>0</v>
      </c>
      <c r="H614" s="1">
        <v>42886</v>
      </c>
      <c r="I614" t="b">
        <v>0</v>
      </c>
      <c r="L614" t="s">
        <v>1782</v>
      </c>
      <c r="O614" t="s">
        <v>228</v>
      </c>
      <c r="P614" t="b">
        <v>0</v>
      </c>
      <c r="Q614" s="2">
        <v>42784.044363425928</v>
      </c>
      <c r="R614" s="1"/>
      <c r="S614" t="b">
        <v>0</v>
      </c>
      <c r="U614" s="1"/>
      <c r="V614" t="b">
        <v>0</v>
      </c>
      <c r="W614" s="1">
        <v>42767</v>
      </c>
      <c r="X614">
        <v>2</v>
      </c>
      <c r="Y614">
        <v>2017</v>
      </c>
      <c r="Z614" t="s">
        <v>161</v>
      </c>
      <c r="AA614" t="s">
        <v>161</v>
      </c>
      <c r="AB614" t="b">
        <v>0</v>
      </c>
      <c r="AC614" t="b">
        <v>0</v>
      </c>
      <c r="AE614" t="b">
        <v>0</v>
      </c>
      <c r="AF614" t="b">
        <v>0</v>
      </c>
      <c r="AG614" t="b">
        <v>0</v>
      </c>
      <c r="AH614" t="s">
        <v>185</v>
      </c>
      <c r="AI614" t="b">
        <v>0</v>
      </c>
      <c r="AK614" t="b">
        <v>0</v>
      </c>
      <c r="AL614" s="1"/>
      <c r="AM614" t="s">
        <v>162</v>
      </c>
      <c r="AN614" s="2">
        <v>44297.835520833331</v>
      </c>
      <c r="AP614" s="2"/>
      <c r="AQ614" s="1"/>
      <c r="AS614" t="b">
        <v>0</v>
      </c>
      <c r="AV614" t="s">
        <v>105</v>
      </c>
      <c r="BB614" t="s">
        <v>1783</v>
      </c>
      <c r="BD614" t="b">
        <v>0</v>
      </c>
      <c r="BH614" t="s">
        <v>228</v>
      </c>
      <c r="BI614" t="s">
        <v>229</v>
      </c>
      <c r="BQ614" t="s">
        <v>165</v>
      </c>
      <c r="BR614" t="b">
        <v>0</v>
      </c>
      <c r="BT614" t="b">
        <v>0</v>
      </c>
      <c r="BW614" t="s">
        <v>339</v>
      </c>
      <c r="BX614" t="b">
        <v>0</v>
      </c>
      <c r="BY614" s="2">
        <v>44376.857569444444</v>
      </c>
      <c r="CB614" t="b">
        <v>0</v>
      </c>
      <c r="CC614" t="b">
        <v>0</v>
      </c>
      <c r="CF614">
        <v>69000</v>
      </c>
      <c r="CH614">
        <v>20700</v>
      </c>
      <c r="CI614">
        <v>30</v>
      </c>
      <c r="CJ614">
        <v>0</v>
      </c>
      <c r="CK614">
        <f>YEAR(tbl_Opportunity[[#This Row],[Close Date]])</f>
        <v>2017</v>
      </c>
    </row>
    <row r="615" spans="1:89">
      <c r="A615" t="s">
        <v>760</v>
      </c>
      <c r="B615" t="b">
        <v>0</v>
      </c>
      <c r="D615" t="b">
        <v>0</v>
      </c>
      <c r="H615" s="1">
        <v>42783</v>
      </c>
      <c r="I615" t="b">
        <v>0</v>
      </c>
      <c r="L615" t="s">
        <v>1782</v>
      </c>
      <c r="O615" t="s">
        <v>228</v>
      </c>
      <c r="P615" t="b">
        <v>0</v>
      </c>
      <c r="Q615" s="2">
        <v>42784.055636574078</v>
      </c>
      <c r="R615" s="1"/>
      <c r="S615" t="b">
        <v>0</v>
      </c>
      <c r="U615" s="1"/>
      <c r="V615" t="b">
        <v>0</v>
      </c>
      <c r="W615" s="1">
        <v>42736</v>
      </c>
      <c r="X615">
        <v>1</v>
      </c>
      <c r="Y615">
        <v>2017</v>
      </c>
      <c r="Z615" t="s">
        <v>161</v>
      </c>
      <c r="AA615" t="s">
        <v>161</v>
      </c>
      <c r="AB615" t="b">
        <v>0</v>
      </c>
      <c r="AC615" t="b">
        <v>0</v>
      </c>
      <c r="AE615" t="b">
        <v>0</v>
      </c>
      <c r="AF615" t="b">
        <v>0</v>
      </c>
      <c r="AG615" t="b">
        <v>0</v>
      </c>
      <c r="AH615" t="s">
        <v>185</v>
      </c>
      <c r="AI615" t="b">
        <v>0</v>
      </c>
      <c r="AK615" t="b">
        <v>0</v>
      </c>
      <c r="AL615" s="1"/>
      <c r="AM615" t="s">
        <v>162</v>
      </c>
      <c r="AN615" s="2">
        <v>44297.835520833331</v>
      </c>
      <c r="AP615" s="2"/>
      <c r="AQ615" s="1"/>
      <c r="AS615" t="b">
        <v>0</v>
      </c>
      <c r="AV615" t="s">
        <v>105</v>
      </c>
      <c r="BB615" t="s">
        <v>1784</v>
      </c>
      <c r="BD615" t="b">
        <v>0</v>
      </c>
      <c r="BH615" t="s">
        <v>228</v>
      </c>
      <c r="BI615" t="s">
        <v>229</v>
      </c>
      <c r="BQ615" t="s">
        <v>165</v>
      </c>
      <c r="BR615" t="b">
        <v>0</v>
      </c>
      <c r="BT615" t="b">
        <v>0</v>
      </c>
      <c r="BW615" t="s">
        <v>339</v>
      </c>
      <c r="BX615" t="b">
        <v>0</v>
      </c>
      <c r="BY615" s="2">
        <v>44376.857569444444</v>
      </c>
      <c r="CB615" t="b">
        <v>0</v>
      </c>
      <c r="CC615" t="b">
        <v>0</v>
      </c>
      <c r="CF615">
        <v>328500</v>
      </c>
      <c r="CH615">
        <v>98550</v>
      </c>
      <c r="CI615">
        <v>30</v>
      </c>
      <c r="CJ615">
        <v>0</v>
      </c>
      <c r="CK615">
        <f>YEAR(tbl_Opportunity[[#This Row],[Close Date]])</f>
        <v>2017</v>
      </c>
    </row>
    <row r="616" spans="1:89">
      <c r="A616" t="s">
        <v>760</v>
      </c>
      <c r="B616" t="b">
        <v>0</v>
      </c>
      <c r="D616" t="b">
        <v>0</v>
      </c>
      <c r="H616" s="1">
        <v>42846</v>
      </c>
      <c r="I616" t="b">
        <v>0</v>
      </c>
      <c r="L616" t="s">
        <v>1782</v>
      </c>
      <c r="O616" t="s">
        <v>228</v>
      </c>
      <c r="P616" t="b">
        <v>0</v>
      </c>
      <c r="Q616" s="2">
        <v>42784.060925925929</v>
      </c>
      <c r="R616" s="1"/>
      <c r="S616" t="b">
        <v>0</v>
      </c>
      <c r="U616" s="1"/>
      <c r="V616" t="b">
        <v>0</v>
      </c>
      <c r="W616" s="1">
        <v>42767</v>
      </c>
      <c r="X616">
        <v>2</v>
      </c>
      <c r="Y616">
        <v>2017</v>
      </c>
      <c r="Z616" t="s">
        <v>161</v>
      </c>
      <c r="AA616" t="s">
        <v>161</v>
      </c>
      <c r="AB616" t="b">
        <v>0</v>
      </c>
      <c r="AC616" t="b">
        <v>0</v>
      </c>
      <c r="AE616" t="b">
        <v>0</v>
      </c>
      <c r="AF616" t="b">
        <v>0</v>
      </c>
      <c r="AG616" t="b">
        <v>0</v>
      </c>
      <c r="AH616" t="s">
        <v>185</v>
      </c>
      <c r="AI616" t="b">
        <v>0</v>
      </c>
      <c r="AK616" t="b">
        <v>0</v>
      </c>
      <c r="AL616" s="1"/>
      <c r="AM616" t="s">
        <v>162</v>
      </c>
      <c r="AN616" s="2">
        <v>44297.835520833331</v>
      </c>
      <c r="AP616" s="2"/>
      <c r="AQ616" s="1"/>
      <c r="AS616" t="b">
        <v>1</v>
      </c>
      <c r="AV616" t="s">
        <v>105</v>
      </c>
      <c r="BB616" t="s">
        <v>1785</v>
      </c>
      <c r="BD616" t="b">
        <v>0</v>
      </c>
      <c r="BH616" t="s">
        <v>228</v>
      </c>
      <c r="BI616" t="s">
        <v>229</v>
      </c>
      <c r="BQ616" t="s">
        <v>165</v>
      </c>
      <c r="BR616" t="b">
        <v>0</v>
      </c>
      <c r="BT616" t="b">
        <v>0</v>
      </c>
      <c r="BW616" t="s">
        <v>339</v>
      </c>
      <c r="BX616" t="b">
        <v>0</v>
      </c>
      <c r="BY616" s="2">
        <v>44376.857569444444</v>
      </c>
      <c r="CB616" t="b">
        <v>0</v>
      </c>
      <c r="CC616" t="b">
        <v>0</v>
      </c>
      <c r="CF616">
        <v>558450</v>
      </c>
      <c r="CH616">
        <v>167535</v>
      </c>
      <c r="CI616">
        <v>30</v>
      </c>
      <c r="CJ616">
        <v>0</v>
      </c>
      <c r="CK616">
        <f>YEAR(tbl_Opportunity[[#This Row],[Close Date]])</f>
        <v>2017</v>
      </c>
    </row>
    <row r="617" spans="1:89">
      <c r="A617" t="s">
        <v>1786</v>
      </c>
      <c r="B617" t="b">
        <v>0</v>
      </c>
      <c r="D617" t="b">
        <v>0</v>
      </c>
      <c r="H617" s="1">
        <v>43759</v>
      </c>
      <c r="I617" t="b">
        <v>1</v>
      </c>
      <c r="J617" t="s">
        <v>235</v>
      </c>
      <c r="L617" t="s">
        <v>1787</v>
      </c>
      <c r="O617" t="s">
        <v>194</v>
      </c>
      <c r="P617" t="b">
        <v>1</v>
      </c>
      <c r="Q617" s="2">
        <v>42785.649953703702</v>
      </c>
      <c r="R617" s="1"/>
      <c r="S617" t="b">
        <v>0</v>
      </c>
      <c r="U617" s="1"/>
      <c r="V617" t="b">
        <v>0</v>
      </c>
      <c r="W617" s="1">
        <v>43556</v>
      </c>
      <c r="X617">
        <v>4</v>
      </c>
      <c r="Y617">
        <v>2019</v>
      </c>
      <c r="Z617" t="s">
        <v>90</v>
      </c>
      <c r="AA617" t="s">
        <v>90</v>
      </c>
      <c r="AB617" t="b">
        <v>0</v>
      </c>
      <c r="AC617" t="b">
        <v>0</v>
      </c>
      <c r="AE617" t="b">
        <v>1</v>
      </c>
      <c r="AF617" t="b">
        <v>0</v>
      </c>
      <c r="AG617" t="b">
        <v>0</v>
      </c>
      <c r="AH617" t="s">
        <v>185</v>
      </c>
      <c r="AI617" t="b">
        <v>0</v>
      </c>
      <c r="AK617" t="b">
        <v>0</v>
      </c>
      <c r="AL617" s="1">
        <v>43738</v>
      </c>
      <c r="AM617" t="s">
        <v>162</v>
      </c>
      <c r="AN617" s="2">
        <v>44296.959062499998</v>
      </c>
      <c r="AP617" s="2">
        <v>43759.612372685187</v>
      </c>
      <c r="AQ617" s="1"/>
      <c r="AS617" t="b">
        <v>0</v>
      </c>
      <c r="AU617" t="s">
        <v>196</v>
      </c>
      <c r="AV617" t="s">
        <v>93</v>
      </c>
      <c r="BB617" t="s">
        <v>1788</v>
      </c>
      <c r="BD617" t="b">
        <v>0</v>
      </c>
      <c r="BH617" t="s">
        <v>199</v>
      </c>
      <c r="BI617" t="s">
        <v>200</v>
      </c>
      <c r="BJ617" t="s">
        <v>196</v>
      </c>
      <c r="BL617" t="s">
        <v>1787</v>
      </c>
      <c r="BM617" t="s">
        <v>202</v>
      </c>
      <c r="BN617" t="s">
        <v>203</v>
      </c>
      <c r="BQ617" t="s">
        <v>204</v>
      </c>
      <c r="BR617" t="b">
        <v>0</v>
      </c>
      <c r="BT617" t="b">
        <v>0</v>
      </c>
      <c r="BW617" t="s">
        <v>97</v>
      </c>
      <c r="BX617" t="b">
        <v>0</v>
      </c>
      <c r="BY617" s="2">
        <v>44376.857569444444</v>
      </c>
      <c r="CB617" t="b">
        <v>0</v>
      </c>
      <c r="CC617" t="b">
        <v>0</v>
      </c>
      <c r="CF617">
        <v>57394</v>
      </c>
      <c r="CH617">
        <v>0</v>
      </c>
      <c r="CI617">
        <v>0</v>
      </c>
      <c r="CJ617">
        <v>0</v>
      </c>
      <c r="CK617">
        <f>YEAR(tbl_Opportunity[[#This Row],[Close Date]])</f>
        <v>2019</v>
      </c>
    </row>
    <row r="618" spans="1:89">
      <c r="A618" t="s">
        <v>1789</v>
      </c>
      <c r="B618" t="b">
        <v>0</v>
      </c>
      <c r="D618" t="b">
        <v>0</v>
      </c>
      <c r="H618" s="1">
        <v>42811</v>
      </c>
      <c r="I618" t="b">
        <v>1</v>
      </c>
      <c r="L618" t="s">
        <v>1790</v>
      </c>
      <c r="O618" t="s">
        <v>258</v>
      </c>
      <c r="P618" t="b">
        <v>0</v>
      </c>
      <c r="Q618" s="2">
        <v>42787.778657407405</v>
      </c>
      <c r="R618" s="1"/>
      <c r="S618" t="b">
        <v>0</v>
      </c>
      <c r="U618" s="1"/>
      <c r="V618" t="b">
        <v>0</v>
      </c>
      <c r="W618" s="1">
        <v>42736</v>
      </c>
      <c r="X618">
        <v>1</v>
      </c>
      <c r="Y618">
        <v>2017</v>
      </c>
      <c r="Z618" t="s">
        <v>8</v>
      </c>
      <c r="AA618" t="s">
        <v>8</v>
      </c>
      <c r="AB618" t="b">
        <v>0</v>
      </c>
      <c r="AC618" t="b">
        <v>0</v>
      </c>
      <c r="AE618" t="b">
        <v>1</v>
      </c>
      <c r="AF618" t="b">
        <v>0</v>
      </c>
      <c r="AG618" t="b">
        <v>0</v>
      </c>
      <c r="AH618" t="s">
        <v>185</v>
      </c>
      <c r="AI618" t="b">
        <v>0</v>
      </c>
      <c r="AK618" t="b">
        <v>0</v>
      </c>
      <c r="AL618" s="1"/>
      <c r="AM618" t="s">
        <v>162</v>
      </c>
      <c r="AN618" s="2">
        <v>44297.835520833331</v>
      </c>
      <c r="AP618" s="2">
        <v>43169.630393518521</v>
      </c>
      <c r="AQ618" s="1"/>
      <c r="AS618" t="b">
        <v>0</v>
      </c>
      <c r="AV618" t="s">
        <v>105</v>
      </c>
      <c r="BB618" t="s">
        <v>1791</v>
      </c>
      <c r="BD618" t="b">
        <v>0</v>
      </c>
      <c r="BH618" t="s">
        <v>272</v>
      </c>
      <c r="BI618" t="s">
        <v>200</v>
      </c>
      <c r="BJ618" t="s">
        <v>105</v>
      </c>
      <c r="BM618" t="s">
        <v>202</v>
      </c>
      <c r="BN618" t="s">
        <v>203</v>
      </c>
      <c r="BQ618" t="s">
        <v>204</v>
      </c>
      <c r="BR618" t="b">
        <v>0</v>
      </c>
      <c r="BT618" t="b">
        <v>0</v>
      </c>
      <c r="BW618" t="s">
        <v>103</v>
      </c>
      <c r="BX618" t="b">
        <v>0</v>
      </c>
      <c r="BY618" s="2">
        <v>44376.857569444444</v>
      </c>
      <c r="BZ618" t="s">
        <v>1792</v>
      </c>
      <c r="CB618" t="b">
        <v>0</v>
      </c>
      <c r="CC618" t="b">
        <v>1</v>
      </c>
      <c r="CF618">
        <v>48794</v>
      </c>
      <c r="CH618">
        <v>48794</v>
      </c>
      <c r="CI618">
        <v>100</v>
      </c>
      <c r="CJ618">
        <v>0</v>
      </c>
      <c r="CK618">
        <f>YEAR(tbl_Opportunity[[#This Row],[Close Date]])</f>
        <v>2017</v>
      </c>
    </row>
    <row r="619" spans="1:89">
      <c r="A619" t="s">
        <v>1793</v>
      </c>
      <c r="B619" t="b">
        <v>0</v>
      </c>
      <c r="D619" t="b">
        <v>0</v>
      </c>
      <c r="E619" t="s">
        <v>1005</v>
      </c>
      <c r="H619" s="1">
        <v>43186</v>
      </c>
      <c r="I619" t="b">
        <v>1</v>
      </c>
      <c r="J619" t="s">
        <v>193</v>
      </c>
      <c r="O619" t="s">
        <v>194</v>
      </c>
      <c r="P619" t="b">
        <v>0</v>
      </c>
      <c r="Q619" s="2">
        <v>42789.785775462966</v>
      </c>
      <c r="R619" s="1"/>
      <c r="S619" t="b">
        <v>0</v>
      </c>
      <c r="U619" s="1"/>
      <c r="V619" t="b">
        <v>0</v>
      </c>
      <c r="W619" s="1">
        <v>43101</v>
      </c>
      <c r="X619">
        <v>1</v>
      </c>
      <c r="Y619">
        <v>2018</v>
      </c>
      <c r="Z619" t="s">
        <v>90</v>
      </c>
      <c r="AA619" t="s">
        <v>90</v>
      </c>
      <c r="AB619" t="b">
        <v>0</v>
      </c>
      <c r="AC619" t="b">
        <v>0</v>
      </c>
      <c r="AE619" t="b">
        <v>0</v>
      </c>
      <c r="AF619" t="b">
        <v>0</v>
      </c>
      <c r="AG619" t="b">
        <v>0</v>
      </c>
      <c r="AH619" t="s">
        <v>185</v>
      </c>
      <c r="AI619" t="b">
        <v>0</v>
      </c>
      <c r="AK619" t="b">
        <v>0</v>
      </c>
      <c r="AL619" s="1"/>
      <c r="AM619" t="s">
        <v>162</v>
      </c>
      <c r="AN619" s="2">
        <v>44296.959062499998</v>
      </c>
      <c r="AP619" s="2">
        <v>43186.698541666665</v>
      </c>
      <c r="AQ619" s="1"/>
      <c r="AS619" t="b">
        <v>0</v>
      </c>
      <c r="AU619" t="s">
        <v>216</v>
      </c>
      <c r="AV619" t="s">
        <v>248</v>
      </c>
      <c r="BB619" t="s">
        <v>1794</v>
      </c>
      <c r="BD619" t="b">
        <v>0</v>
      </c>
      <c r="BH619" t="s">
        <v>260</v>
      </c>
      <c r="BJ619" t="s">
        <v>216</v>
      </c>
      <c r="BN619" t="s">
        <v>203</v>
      </c>
      <c r="BQ619" t="s">
        <v>204</v>
      </c>
      <c r="BR619" t="b">
        <v>0</v>
      </c>
      <c r="BT619" t="b">
        <v>0</v>
      </c>
      <c r="BW619" t="s">
        <v>97</v>
      </c>
      <c r="BX619" t="b">
        <v>0</v>
      </c>
      <c r="BY619" s="2">
        <v>44376.857569444444</v>
      </c>
      <c r="CB619" t="b">
        <v>0</v>
      </c>
      <c r="CC619" t="b">
        <v>0</v>
      </c>
      <c r="CI619">
        <v>0</v>
      </c>
      <c r="CJ619">
        <v>0</v>
      </c>
      <c r="CK619">
        <f>YEAR(tbl_Opportunity[[#This Row],[Close Date]])</f>
        <v>2018</v>
      </c>
    </row>
    <row r="620" spans="1:89">
      <c r="A620" t="s">
        <v>1642</v>
      </c>
      <c r="B620" t="b">
        <v>0</v>
      </c>
      <c r="D620" t="b">
        <v>0</v>
      </c>
      <c r="H620" s="1">
        <v>43100</v>
      </c>
      <c r="I620" t="b">
        <v>1</v>
      </c>
      <c r="J620" t="s">
        <v>111</v>
      </c>
      <c r="L620" t="s">
        <v>1795</v>
      </c>
      <c r="O620" t="s">
        <v>142</v>
      </c>
      <c r="P620" t="b">
        <v>0</v>
      </c>
      <c r="Q620" s="2">
        <v>42790.836863425924</v>
      </c>
      <c r="R620" s="1"/>
      <c r="S620" t="b">
        <v>0</v>
      </c>
      <c r="U620" s="1"/>
      <c r="V620" t="b">
        <v>0</v>
      </c>
      <c r="W620" s="1">
        <v>42826</v>
      </c>
      <c r="X620">
        <v>4</v>
      </c>
      <c r="Y620">
        <v>2017</v>
      </c>
      <c r="Z620" t="s">
        <v>90</v>
      </c>
      <c r="AA620" t="s">
        <v>90</v>
      </c>
      <c r="AB620" t="b">
        <v>0</v>
      </c>
      <c r="AC620" t="b">
        <v>0</v>
      </c>
      <c r="AE620" t="b">
        <v>1</v>
      </c>
      <c r="AF620" t="b">
        <v>0</v>
      </c>
      <c r="AG620" t="b">
        <v>0</v>
      </c>
      <c r="AH620" t="s">
        <v>185</v>
      </c>
      <c r="AI620" t="b">
        <v>0</v>
      </c>
      <c r="AK620" t="b">
        <v>0</v>
      </c>
      <c r="AL620" s="1"/>
      <c r="AM620" t="s">
        <v>162</v>
      </c>
      <c r="AN620" s="2">
        <v>44297.837673611109</v>
      </c>
      <c r="AP620" s="2">
        <v>43836.76290509259</v>
      </c>
      <c r="AQ620" s="1"/>
      <c r="AS620" t="b">
        <v>0</v>
      </c>
      <c r="AV620" t="s">
        <v>213</v>
      </c>
      <c r="BB620" t="s">
        <v>1796</v>
      </c>
      <c r="BD620" t="b">
        <v>0</v>
      </c>
      <c r="BH620" t="s">
        <v>142</v>
      </c>
      <c r="BI620" t="s">
        <v>150</v>
      </c>
      <c r="BQ620" t="s">
        <v>96</v>
      </c>
      <c r="BR620" t="b">
        <v>0</v>
      </c>
      <c r="BT620" t="b">
        <v>0</v>
      </c>
      <c r="BW620" t="s">
        <v>97</v>
      </c>
      <c r="BX620" t="b">
        <v>0</v>
      </c>
      <c r="BY620" s="2">
        <v>44376.857569444444</v>
      </c>
      <c r="CB620" t="b">
        <v>0</v>
      </c>
      <c r="CC620" t="b">
        <v>0</v>
      </c>
      <c r="CF620">
        <v>71500</v>
      </c>
      <c r="CH620">
        <v>0</v>
      </c>
      <c r="CI620">
        <v>0</v>
      </c>
      <c r="CJ620">
        <v>0</v>
      </c>
      <c r="CK620">
        <f>YEAR(tbl_Opportunity[[#This Row],[Close Date]])</f>
        <v>2017</v>
      </c>
    </row>
    <row r="621" spans="1:89">
      <c r="A621" t="s">
        <v>1797</v>
      </c>
      <c r="B621" t="b">
        <v>0</v>
      </c>
      <c r="D621" t="b">
        <v>0</v>
      </c>
      <c r="E621" t="s">
        <v>1798</v>
      </c>
      <c r="H621" s="1">
        <v>42735</v>
      </c>
      <c r="I621" t="b">
        <v>1</v>
      </c>
      <c r="L621" t="s">
        <v>1799</v>
      </c>
      <c r="O621" t="s">
        <v>89</v>
      </c>
      <c r="P621" t="b">
        <v>1</v>
      </c>
      <c r="Q621" s="2">
        <v>42668.743680555555</v>
      </c>
      <c r="R621" s="1"/>
      <c r="S621" t="b">
        <v>0</v>
      </c>
      <c r="U621" s="1"/>
      <c r="V621" t="b">
        <v>0</v>
      </c>
      <c r="W621" s="1">
        <v>42461</v>
      </c>
      <c r="X621">
        <v>4</v>
      </c>
      <c r="Y621">
        <v>2016</v>
      </c>
      <c r="Z621" t="s">
        <v>90</v>
      </c>
      <c r="AA621" t="s">
        <v>90</v>
      </c>
      <c r="AB621" t="b">
        <v>0</v>
      </c>
      <c r="AC621" t="b">
        <v>0</v>
      </c>
      <c r="AE621" t="b">
        <v>0</v>
      </c>
      <c r="AF621" t="b">
        <v>0</v>
      </c>
      <c r="AG621" t="b">
        <v>0</v>
      </c>
      <c r="AH621" t="s">
        <v>185</v>
      </c>
      <c r="AI621" t="b">
        <v>0</v>
      </c>
      <c r="AK621" t="b">
        <v>0</v>
      </c>
      <c r="AL621" s="1"/>
      <c r="AM621" t="s">
        <v>92</v>
      </c>
      <c r="AN621" s="2">
        <v>44091.617222222223</v>
      </c>
      <c r="AP621" s="2">
        <v>43836.762962962966</v>
      </c>
      <c r="AQ621" s="1"/>
      <c r="AS621" t="b">
        <v>0</v>
      </c>
      <c r="AV621" t="s">
        <v>176</v>
      </c>
      <c r="BB621" t="s">
        <v>1800</v>
      </c>
      <c r="BD621" t="b">
        <v>0</v>
      </c>
      <c r="BH621" t="s">
        <v>89</v>
      </c>
      <c r="BJ621" t="s">
        <v>157</v>
      </c>
      <c r="BL621" t="s">
        <v>1799</v>
      </c>
      <c r="BQ621" t="s">
        <v>96</v>
      </c>
      <c r="BR621" t="b">
        <v>0</v>
      </c>
      <c r="BT621" t="b">
        <v>0</v>
      </c>
      <c r="BW621" t="s">
        <v>97</v>
      </c>
      <c r="BX621" t="b">
        <v>0</v>
      </c>
      <c r="BY621" s="2">
        <v>44376.857569444444</v>
      </c>
      <c r="CB621" t="b">
        <v>0</v>
      </c>
      <c r="CC621" t="b">
        <v>0</v>
      </c>
      <c r="CI621">
        <v>0</v>
      </c>
      <c r="CJ621">
        <v>0</v>
      </c>
      <c r="CK621">
        <f>YEAR(tbl_Opportunity[[#This Row],[Close Date]])</f>
        <v>2016</v>
      </c>
    </row>
    <row r="622" spans="1:89">
      <c r="A622" t="s">
        <v>395</v>
      </c>
      <c r="B622" t="b">
        <v>0</v>
      </c>
      <c r="D622" t="b">
        <v>0</v>
      </c>
      <c r="E622" t="s">
        <v>246</v>
      </c>
      <c r="H622" s="1">
        <v>42916</v>
      </c>
      <c r="I622" t="b">
        <v>1</v>
      </c>
      <c r="J622" t="s">
        <v>235</v>
      </c>
      <c r="L622" t="s">
        <v>1801</v>
      </c>
      <c r="O622" t="s">
        <v>194</v>
      </c>
      <c r="P622" t="b">
        <v>1</v>
      </c>
      <c r="Q622" s="2">
        <v>42669.446238425924</v>
      </c>
      <c r="R622" s="1"/>
      <c r="S622" t="b">
        <v>0</v>
      </c>
      <c r="U622" s="1"/>
      <c r="V622" t="b">
        <v>0</v>
      </c>
      <c r="W622" s="1">
        <v>42767</v>
      </c>
      <c r="X622">
        <v>2</v>
      </c>
      <c r="Y622">
        <v>2017</v>
      </c>
      <c r="Z622" t="s">
        <v>90</v>
      </c>
      <c r="AA622" t="s">
        <v>90</v>
      </c>
      <c r="AB622" t="b">
        <v>0</v>
      </c>
      <c r="AC622" t="b">
        <v>0</v>
      </c>
      <c r="AE622" t="b">
        <v>1</v>
      </c>
      <c r="AF622" t="b">
        <v>0</v>
      </c>
      <c r="AG622" t="b">
        <v>0</v>
      </c>
      <c r="AH622" t="s">
        <v>185</v>
      </c>
      <c r="AI622" t="b">
        <v>0</v>
      </c>
      <c r="AK622" t="b">
        <v>0</v>
      </c>
      <c r="AL622" s="1"/>
      <c r="AM622" t="s">
        <v>162</v>
      </c>
      <c r="AN622" s="2">
        <v>44296.959062499998</v>
      </c>
      <c r="AP622" s="2">
        <v>43173.603148148148</v>
      </c>
      <c r="AQ622" s="1"/>
      <c r="AS622" t="b">
        <v>0</v>
      </c>
      <c r="AU622" t="s">
        <v>212</v>
      </c>
      <c r="AV622" t="s">
        <v>248</v>
      </c>
      <c r="BB622" t="s">
        <v>1802</v>
      </c>
      <c r="BD622" t="b">
        <v>0</v>
      </c>
      <c r="BH622" t="s">
        <v>272</v>
      </c>
      <c r="BI622" t="s">
        <v>200</v>
      </c>
      <c r="BJ622" t="s">
        <v>216</v>
      </c>
      <c r="BL622" t="s">
        <v>1801</v>
      </c>
      <c r="BM622" t="s">
        <v>202</v>
      </c>
      <c r="BN622" t="s">
        <v>203</v>
      </c>
      <c r="BQ622" t="s">
        <v>204</v>
      </c>
      <c r="BR622" t="b">
        <v>0</v>
      </c>
      <c r="BT622" t="b">
        <v>0</v>
      </c>
      <c r="BW622" t="s">
        <v>97</v>
      </c>
      <c r="BX622" t="b">
        <v>0</v>
      </c>
      <c r="BY622" s="2">
        <v>44376.857569444444</v>
      </c>
      <c r="CB622" t="b">
        <v>0</v>
      </c>
      <c r="CC622" t="b">
        <v>0</v>
      </c>
      <c r="CF622">
        <v>33500</v>
      </c>
      <c r="CH622">
        <v>0</v>
      </c>
      <c r="CI622">
        <v>0</v>
      </c>
      <c r="CJ622">
        <v>0</v>
      </c>
      <c r="CK622">
        <f>YEAR(tbl_Opportunity[[#This Row],[Close Date]])</f>
        <v>2017</v>
      </c>
    </row>
    <row r="623" spans="1:89">
      <c r="A623" t="s">
        <v>465</v>
      </c>
      <c r="B623" t="b">
        <v>0</v>
      </c>
      <c r="D623" t="b">
        <v>0</v>
      </c>
      <c r="E623" t="s">
        <v>320</v>
      </c>
      <c r="H623" s="1">
        <v>42786</v>
      </c>
      <c r="I623" t="b">
        <v>1</v>
      </c>
      <c r="L623" t="s">
        <v>1803</v>
      </c>
      <c r="O623" t="s">
        <v>194</v>
      </c>
      <c r="P623" t="b">
        <v>1</v>
      </c>
      <c r="Q623" s="2">
        <v>42669.477986111109</v>
      </c>
      <c r="R623" s="1"/>
      <c r="S623" t="b">
        <v>0</v>
      </c>
      <c r="U623" s="1"/>
      <c r="V623" t="b">
        <v>0</v>
      </c>
      <c r="W623" s="1">
        <v>42736</v>
      </c>
      <c r="X623">
        <v>1</v>
      </c>
      <c r="Y623">
        <v>2017</v>
      </c>
      <c r="Z623" t="s">
        <v>8</v>
      </c>
      <c r="AA623" t="s">
        <v>8</v>
      </c>
      <c r="AB623" t="b">
        <v>0</v>
      </c>
      <c r="AC623" t="b">
        <v>0</v>
      </c>
      <c r="AE623" t="b">
        <v>1</v>
      </c>
      <c r="AF623" t="b">
        <v>0</v>
      </c>
      <c r="AG623" t="b">
        <v>0</v>
      </c>
      <c r="AH623" t="s">
        <v>210</v>
      </c>
      <c r="AI623" t="b">
        <v>0</v>
      </c>
      <c r="AJ623" t="s">
        <v>211</v>
      </c>
      <c r="AK623" t="b">
        <v>0</v>
      </c>
      <c r="AL623" s="1"/>
      <c r="AM623" t="s">
        <v>162</v>
      </c>
      <c r="AN623" s="2">
        <v>44297.83829861111</v>
      </c>
      <c r="AP623" s="2">
        <v>43169.630393518521</v>
      </c>
      <c r="AQ623" s="1"/>
      <c r="AS623" t="b">
        <v>0</v>
      </c>
      <c r="AU623" t="s">
        <v>216</v>
      </c>
      <c r="AV623" t="s">
        <v>213</v>
      </c>
      <c r="BB623" t="s">
        <v>1804</v>
      </c>
      <c r="BD623" t="b">
        <v>0</v>
      </c>
      <c r="BH623" t="s">
        <v>260</v>
      </c>
      <c r="BI623" t="s">
        <v>200</v>
      </c>
      <c r="BJ623" t="s">
        <v>216</v>
      </c>
      <c r="BL623" t="s">
        <v>1803</v>
      </c>
      <c r="BM623" t="s">
        <v>202</v>
      </c>
      <c r="BN623" t="s">
        <v>203</v>
      </c>
      <c r="BQ623" t="s">
        <v>204</v>
      </c>
      <c r="BR623" t="b">
        <v>0</v>
      </c>
      <c r="BT623" t="b">
        <v>0</v>
      </c>
      <c r="BW623" t="s">
        <v>103</v>
      </c>
      <c r="BX623" t="b">
        <v>0</v>
      </c>
      <c r="BY623" s="2">
        <v>44376.857569444444</v>
      </c>
      <c r="CB623" t="b">
        <v>0</v>
      </c>
      <c r="CC623" t="b">
        <v>1</v>
      </c>
      <c r="CF623">
        <v>28500</v>
      </c>
      <c r="CH623">
        <v>28500</v>
      </c>
      <c r="CI623">
        <v>100</v>
      </c>
      <c r="CJ623">
        <v>0</v>
      </c>
      <c r="CK623">
        <f>YEAR(tbl_Opportunity[[#This Row],[Close Date]])</f>
        <v>2017</v>
      </c>
    </row>
    <row r="624" spans="1:89">
      <c r="A624" t="s">
        <v>1805</v>
      </c>
      <c r="B624" t="b">
        <v>0</v>
      </c>
      <c r="D624" t="b">
        <v>0</v>
      </c>
      <c r="H624" s="1">
        <v>42886</v>
      </c>
      <c r="I624" t="b">
        <v>0</v>
      </c>
      <c r="L624" t="s">
        <v>1806</v>
      </c>
      <c r="O624" t="s">
        <v>99</v>
      </c>
      <c r="P624" t="b">
        <v>0</v>
      </c>
      <c r="Q624" s="2">
        <v>42669.561388888891</v>
      </c>
      <c r="R624" s="1"/>
      <c r="S624" t="b">
        <v>0</v>
      </c>
      <c r="U624" s="1"/>
      <c r="V624" t="b">
        <v>0</v>
      </c>
      <c r="W624" s="1">
        <v>42767</v>
      </c>
      <c r="X624">
        <v>2</v>
      </c>
      <c r="Y624">
        <v>2017</v>
      </c>
      <c r="Z624" t="s">
        <v>161</v>
      </c>
      <c r="AA624" t="s">
        <v>161</v>
      </c>
      <c r="AB624" t="b">
        <v>0</v>
      </c>
      <c r="AC624" t="b">
        <v>0</v>
      </c>
      <c r="AE624" t="b">
        <v>1</v>
      </c>
      <c r="AF624" t="b">
        <v>0</v>
      </c>
      <c r="AG624" t="b">
        <v>0</v>
      </c>
      <c r="AH624" t="s">
        <v>210</v>
      </c>
      <c r="AI624" t="b">
        <v>0</v>
      </c>
      <c r="AK624" t="b">
        <v>0</v>
      </c>
      <c r="AL624" s="1"/>
      <c r="AM624" t="s">
        <v>162</v>
      </c>
      <c r="AN624" s="2">
        <v>44297.841840277775</v>
      </c>
      <c r="AP624" s="2"/>
      <c r="AQ624" s="1"/>
      <c r="AS624" t="b">
        <v>0</v>
      </c>
      <c r="AV624" t="s">
        <v>248</v>
      </c>
      <c r="BB624" t="s">
        <v>1807</v>
      </c>
      <c r="BD624" t="b">
        <v>0</v>
      </c>
      <c r="BH624" t="s">
        <v>228</v>
      </c>
      <c r="BI624" t="s">
        <v>229</v>
      </c>
      <c r="BQ624" t="s">
        <v>165</v>
      </c>
      <c r="BR624" t="b">
        <v>0</v>
      </c>
      <c r="BT624" t="b">
        <v>0</v>
      </c>
      <c r="BW624" t="s">
        <v>166</v>
      </c>
      <c r="BX624" t="b">
        <v>0</v>
      </c>
      <c r="BY624" s="2">
        <v>44376.857569444444</v>
      </c>
      <c r="CB624" t="b">
        <v>0</v>
      </c>
      <c r="CC624" t="b">
        <v>0</v>
      </c>
      <c r="CF624">
        <v>73000</v>
      </c>
      <c r="CJ624">
        <v>0</v>
      </c>
      <c r="CK624">
        <f>YEAR(tbl_Opportunity[[#This Row],[Close Date]])</f>
        <v>2017</v>
      </c>
    </row>
    <row r="625" spans="1:89">
      <c r="A625" t="s">
        <v>328</v>
      </c>
      <c r="B625" t="b">
        <v>0</v>
      </c>
      <c r="D625" t="b">
        <v>0</v>
      </c>
      <c r="E625" t="s">
        <v>320</v>
      </c>
      <c r="H625" s="1">
        <v>43164</v>
      </c>
      <c r="I625" t="b">
        <v>1</v>
      </c>
      <c r="J625" t="s">
        <v>235</v>
      </c>
      <c r="L625" t="s">
        <v>1808</v>
      </c>
      <c r="O625" t="s">
        <v>194</v>
      </c>
      <c r="P625" t="b">
        <v>0</v>
      </c>
      <c r="Q625" s="2">
        <v>42669.570509259262</v>
      </c>
      <c r="R625" s="1"/>
      <c r="S625" t="b">
        <v>0</v>
      </c>
      <c r="U625" s="1"/>
      <c r="V625" t="b">
        <v>0</v>
      </c>
      <c r="W625" s="1">
        <v>43101</v>
      </c>
      <c r="X625">
        <v>1</v>
      </c>
      <c r="Y625">
        <v>2018</v>
      </c>
      <c r="Z625" t="s">
        <v>90</v>
      </c>
      <c r="AA625" t="s">
        <v>90</v>
      </c>
      <c r="AB625" t="b">
        <v>0</v>
      </c>
      <c r="AC625" t="b">
        <v>0</v>
      </c>
      <c r="AE625" t="b">
        <v>1</v>
      </c>
      <c r="AF625" t="b">
        <v>0</v>
      </c>
      <c r="AG625" t="b">
        <v>0</v>
      </c>
      <c r="AH625" t="s">
        <v>636</v>
      </c>
      <c r="AI625" t="b">
        <v>0</v>
      </c>
      <c r="AK625" t="b">
        <v>0</v>
      </c>
      <c r="AL625" s="1"/>
      <c r="AM625" t="s">
        <v>162</v>
      </c>
      <c r="AN625" s="2">
        <v>44297.837673611109</v>
      </c>
      <c r="AP625" s="2">
        <v>43174.752164351848</v>
      </c>
      <c r="AQ625" s="1"/>
      <c r="AS625" t="b">
        <v>0</v>
      </c>
      <c r="AU625" t="s">
        <v>216</v>
      </c>
      <c r="AV625" t="s">
        <v>213</v>
      </c>
      <c r="BB625" t="s">
        <v>1809</v>
      </c>
      <c r="BD625" t="b">
        <v>0</v>
      </c>
      <c r="BH625" t="s">
        <v>260</v>
      </c>
      <c r="BI625" t="s">
        <v>200</v>
      </c>
      <c r="BJ625" t="s">
        <v>216</v>
      </c>
      <c r="BN625" t="s">
        <v>203</v>
      </c>
      <c r="BQ625" t="s">
        <v>204</v>
      </c>
      <c r="BR625" t="b">
        <v>0</v>
      </c>
      <c r="BT625" t="b">
        <v>0</v>
      </c>
      <c r="BW625" t="s">
        <v>97</v>
      </c>
      <c r="BX625" t="b">
        <v>0</v>
      </c>
      <c r="BY625" s="2">
        <v>44376.857569444444</v>
      </c>
      <c r="CB625" t="b">
        <v>0</v>
      </c>
      <c r="CC625" t="b">
        <v>0</v>
      </c>
      <c r="CF625">
        <v>54805</v>
      </c>
      <c r="CH625">
        <v>0</v>
      </c>
      <c r="CI625">
        <v>0</v>
      </c>
      <c r="CJ625">
        <v>0</v>
      </c>
      <c r="CK625">
        <f>YEAR(tbl_Opportunity[[#This Row],[Close Date]])</f>
        <v>2018</v>
      </c>
    </row>
    <row r="626" spans="1:89">
      <c r="A626" t="s">
        <v>1810</v>
      </c>
      <c r="B626" t="b">
        <v>0</v>
      </c>
      <c r="D626" t="b">
        <v>0</v>
      </c>
      <c r="H626" s="1">
        <v>42825</v>
      </c>
      <c r="I626" t="b">
        <v>1</v>
      </c>
      <c r="J626" t="s">
        <v>140</v>
      </c>
      <c r="L626" t="s">
        <v>1811</v>
      </c>
      <c r="O626" t="s">
        <v>142</v>
      </c>
      <c r="P626" t="b">
        <v>0</v>
      </c>
      <c r="Q626" s="2">
        <v>42669.658750000002</v>
      </c>
      <c r="R626" s="1"/>
      <c r="S626" t="b">
        <v>0</v>
      </c>
      <c r="U626" s="1"/>
      <c r="V626" t="b">
        <v>0</v>
      </c>
      <c r="W626" s="1">
        <v>42736</v>
      </c>
      <c r="X626">
        <v>1</v>
      </c>
      <c r="Y626">
        <v>2017</v>
      </c>
      <c r="Z626" t="s">
        <v>90</v>
      </c>
      <c r="AA626" t="s">
        <v>90</v>
      </c>
      <c r="AB626" t="b">
        <v>0</v>
      </c>
      <c r="AC626" t="b">
        <v>0</v>
      </c>
      <c r="AE626" t="b">
        <v>1</v>
      </c>
      <c r="AF626" t="b">
        <v>0</v>
      </c>
      <c r="AG626" t="b">
        <v>0</v>
      </c>
      <c r="AH626" t="s">
        <v>636</v>
      </c>
      <c r="AI626" t="b">
        <v>0</v>
      </c>
      <c r="AK626" t="b">
        <v>0</v>
      </c>
      <c r="AL626" s="1"/>
      <c r="AM626" t="s">
        <v>162</v>
      </c>
      <c r="AN626" s="2">
        <v>44297.837673611109</v>
      </c>
      <c r="AP626" s="2">
        <v>43836.762962962966</v>
      </c>
      <c r="AQ626" s="1"/>
      <c r="AS626" t="b">
        <v>1</v>
      </c>
      <c r="AV626" t="s">
        <v>213</v>
      </c>
      <c r="BB626" t="s">
        <v>1812</v>
      </c>
      <c r="BD626" t="b">
        <v>0</v>
      </c>
      <c r="BH626" t="s">
        <v>142</v>
      </c>
      <c r="BI626" t="s">
        <v>150</v>
      </c>
      <c r="BQ626" t="s">
        <v>96</v>
      </c>
      <c r="BR626" t="b">
        <v>0</v>
      </c>
      <c r="BT626" t="b">
        <v>0</v>
      </c>
      <c r="BW626" t="s">
        <v>97</v>
      </c>
      <c r="BX626" t="b">
        <v>0</v>
      </c>
      <c r="BY626" s="2">
        <v>44376.857569444444</v>
      </c>
      <c r="CB626" t="b">
        <v>0</v>
      </c>
      <c r="CC626" t="b">
        <v>0</v>
      </c>
      <c r="CF626">
        <v>715000</v>
      </c>
      <c r="CH626">
        <v>0</v>
      </c>
      <c r="CI626">
        <v>0</v>
      </c>
      <c r="CJ626">
        <v>0</v>
      </c>
      <c r="CK626">
        <f>YEAR(tbl_Opportunity[[#This Row],[Close Date]])</f>
        <v>2017</v>
      </c>
    </row>
    <row r="627" spans="1:89">
      <c r="A627" t="s">
        <v>1220</v>
      </c>
      <c r="B627" t="b">
        <v>0</v>
      </c>
      <c r="D627" t="b">
        <v>0</v>
      </c>
      <c r="E627" t="s">
        <v>1813</v>
      </c>
      <c r="H627" s="1">
        <v>43640</v>
      </c>
      <c r="I627" t="b">
        <v>1</v>
      </c>
      <c r="L627" t="s">
        <v>1814</v>
      </c>
      <c r="O627" t="s">
        <v>194</v>
      </c>
      <c r="P627" t="b">
        <v>1</v>
      </c>
      <c r="Q627" s="2">
        <v>42670.702453703707</v>
      </c>
      <c r="R627" s="1"/>
      <c r="S627" t="b">
        <v>0</v>
      </c>
      <c r="U627" s="1"/>
      <c r="V627" t="b">
        <v>0</v>
      </c>
      <c r="W627" s="1">
        <v>43497</v>
      </c>
      <c r="X627">
        <v>2</v>
      </c>
      <c r="Y627">
        <v>2019</v>
      </c>
      <c r="Z627" t="s">
        <v>8</v>
      </c>
      <c r="AA627" t="s">
        <v>8</v>
      </c>
      <c r="AB627" t="b">
        <v>0</v>
      </c>
      <c r="AC627" t="b">
        <v>0</v>
      </c>
      <c r="AE627" t="b">
        <v>1</v>
      </c>
      <c r="AF627" t="b">
        <v>0</v>
      </c>
      <c r="AG627" t="b">
        <v>0</v>
      </c>
      <c r="AH627" t="s">
        <v>636</v>
      </c>
      <c r="AI627" t="b">
        <v>0</v>
      </c>
      <c r="AJ627" t="s">
        <v>211</v>
      </c>
      <c r="AK627" t="b">
        <v>0</v>
      </c>
      <c r="AL627" s="1">
        <v>43598</v>
      </c>
      <c r="AM627" t="s">
        <v>162</v>
      </c>
      <c r="AN627" s="2">
        <v>44296.95826388889</v>
      </c>
      <c r="AP627" s="2">
        <v>43640.62641203704</v>
      </c>
      <c r="AQ627" s="1"/>
      <c r="AS627" t="b">
        <v>0</v>
      </c>
      <c r="AU627" t="s">
        <v>216</v>
      </c>
      <c r="AV627" t="s">
        <v>176</v>
      </c>
      <c r="AY627" t="s">
        <v>236</v>
      </c>
      <c r="AZ627" t="s">
        <v>237</v>
      </c>
      <c r="BB627" t="s">
        <v>1815</v>
      </c>
      <c r="BD627" t="b">
        <v>0</v>
      </c>
      <c r="BH627" t="s">
        <v>406</v>
      </c>
      <c r="BI627" t="s">
        <v>549</v>
      </c>
      <c r="BJ627" t="s">
        <v>216</v>
      </c>
      <c r="BL627" t="s">
        <v>1814</v>
      </c>
      <c r="BM627" t="s">
        <v>202</v>
      </c>
      <c r="BN627" t="s">
        <v>203</v>
      </c>
      <c r="BQ627" t="s">
        <v>204</v>
      </c>
      <c r="BR627" t="b">
        <v>0</v>
      </c>
      <c r="BT627" t="b">
        <v>0</v>
      </c>
      <c r="BW627" t="s">
        <v>103</v>
      </c>
      <c r="BX627" t="b">
        <v>1</v>
      </c>
      <c r="BY627" s="2">
        <v>44376.857569444444</v>
      </c>
      <c r="CB627" t="b">
        <v>0</v>
      </c>
      <c r="CC627" t="b">
        <v>1</v>
      </c>
      <c r="CF627">
        <v>86395</v>
      </c>
      <c r="CH627">
        <v>86395</v>
      </c>
      <c r="CI627">
        <v>100</v>
      </c>
      <c r="CJ627">
        <v>0</v>
      </c>
      <c r="CK627">
        <f>YEAR(tbl_Opportunity[[#This Row],[Close Date]])</f>
        <v>2019</v>
      </c>
    </row>
    <row r="628" spans="1:89">
      <c r="A628" t="s">
        <v>598</v>
      </c>
      <c r="B628" t="b">
        <v>0</v>
      </c>
      <c r="D628" t="b">
        <v>0</v>
      </c>
      <c r="E628" t="s">
        <v>320</v>
      </c>
      <c r="H628" s="1">
        <v>43462</v>
      </c>
      <c r="I628" t="b">
        <v>1</v>
      </c>
      <c r="J628" t="s">
        <v>193</v>
      </c>
      <c r="L628" t="s">
        <v>1816</v>
      </c>
      <c r="O628" t="s">
        <v>194</v>
      </c>
      <c r="P628" t="b">
        <v>0</v>
      </c>
      <c r="Q628" s="2">
        <v>42670.872627314813</v>
      </c>
      <c r="R628" s="1"/>
      <c r="S628" t="b">
        <v>0</v>
      </c>
      <c r="U628" s="1"/>
      <c r="V628" t="b">
        <v>0</v>
      </c>
      <c r="W628" s="1">
        <v>43191</v>
      </c>
      <c r="X628">
        <v>4</v>
      </c>
      <c r="Y628">
        <v>2018</v>
      </c>
      <c r="Z628" t="s">
        <v>90</v>
      </c>
      <c r="AA628" t="s">
        <v>90</v>
      </c>
      <c r="AB628" t="b">
        <v>0</v>
      </c>
      <c r="AC628" t="b">
        <v>0</v>
      </c>
      <c r="AE628" t="b">
        <v>1</v>
      </c>
      <c r="AF628" t="b">
        <v>0</v>
      </c>
      <c r="AG628" t="b">
        <v>0</v>
      </c>
      <c r="AH628" t="s">
        <v>636</v>
      </c>
      <c r="AI628" t="b">
        <v>0</v>
      </c>
      <c r="AJ628" t="s">
        <v>211</v>
      </c>
      <c r="AK628" t="b">
        <v>0</v>
      </c>
      <c r="AL628" s="1">
        <v>43578</v>
      </c>
      <c r="AM628" t="s">
        <v>162</v>
      </c>
      <c r="AN628" s="2">
        <v>44296.959062499998</v>
      </c>
      <c r="AP628" s="2">
        <v>43627.825370370374</v>
      </c>
      <c r="AQ628" s="1"/>
      <c r="AS628" t="b">
        <v>0</v>
      </c>
      <c r="AU628" t="s">
        <v>247</v>
      </c>
      <c r="AV628" t="s">
        <v>176</v>
      </c>
      <c r="BB628" t="s">
        <v>1817</v>
      </c>
      <c r="BD628" t="b">
        <v>0</v>
      </c>
      <c r="BH628" t="s">
        <v>199</v>
      </c>
      <c r="BI628" t="s">
        <v>200</v>
      </c>
      <c r="BJ628" t="s">
        <v>250</v>
      </c>
      <c r="BL628" t="s">
        <v>1816</v>
      </c>
      <c r="BM628" t="s">
        <v>202</v>
      </c>
      <c r="BN628" t="s">
        <v>203</v>
      </c>
      <c r="BQ628" t="s">
        <v>204</v>
      </c>
      <c r="BR628" t="b">
        <v>0</v>
      </c>
      <c r="BT628" t="b">
        <v>0</v>
      </c>
      <c r="BW628" t="s">
        <v>97</v>
      </c>
      <c r="BX628" t="b">
        <v>0</v>
      </c>
      <c r="BY628" s="2">
        <v>44376.857569444444</v>
      </c>
      <c r="CB628" t="b">
        <v>0</v>
      </c>
      <c r="CC628" t="b">
        <v>0</v>
      </c>
      <c r="CF628">
        <v>54805</v>
      </c>
      <c r="CH628">
        <v>0</v>
      </c>
      <c r="CI628">
        <v>0</v>
      </c>
      <c r="CJ628">
        <v>0</v>
      </c>
      <c r="CK628">
        <f>YEAR(tbl_Opportunity[[#This Row],[Close Date]])</f>
        <v>2018</v>
      </c>
    </row>
    <row r="629" spans="1:89">
      <c r="A629" t="s">
        <v>1818</v>
      </c>
      <c r="B629" t="b">
        <v>0</v>
      </c>
      <c r="D629" t="b">
        <v>0</v>
      </c>
      <c r="E629" t="s">
        <v>1819</v>
      </c>
      <c r="H629" s="1">
        <v>43007</v>
      </c>
      <c r="I629" t="b">
        <v>0</v>
      </c>
      <c r="L629" t="s">
        <v>1820</v>
      </c>
      <c r="O629" t="s">
        <v>99</v>
      </c>
      <c r="P629" t="b">
        <v>1</v>
      </c>
      <c r="Q629" s="2">
        <v>42671.018090277779</v>
      </c>
      <c r="R629" s="1"/>
      <c r="S629" t="b">
        <v>0</v>
      </c>
      <c r="U629" s="1"/>
      <c r="V629" t="b">
        <v>0</v>
      </c>
      <c r="W629" s="1">
        <v>42795</v>
      </c>
      <c r="X629">
        <v>3</v>
      </c>
      <c r="Y629">
        <v>2017</v>
      </c>
      <c r="Z629" t="s">
        <v>161</v>
      </c>
      <c r="AA629" t="s">
        <v>161</v>
      </c>
      <c r="AB629" t="b">
        <v>0</v>
      </c>
      <c r="AC629" t="b">
        <v>0</v>
      </c>
      <c r="AE629" t="b">
        <v>0</v>
      </c>
      <c r="AF629" t="b">
        <v>0</v>
      </c>
      <c r="AG629" t="b">
        <v>0</v>
      </c>
      <c r="AH629" t="s">
        <v>699</v>
      </c>
      <c r="AI629" t="b">
        <v>0</v>
      </c>
      <c r="AK629" t="b">
        <v>0</v>
      </c>
      <c r="AL629" s="1"/>
      <c r="AM629" t="s">
        <v>162</v>
      </c>
      <c r="AN629" s="2">
        <v>44320.675671296296</v>
      </c>
      <c r="AP629" s="2"/>
      <c r="AQ629" s="1"/>
      <c r="AS629" t="b">
        <v>0</v>
      </c>
      <c r="AV629" t="s">
        <v>176</v>
      </c>
      <c r="BB629" t="s">
        <v>1821</v>
      </c>
      <c r="BD629" t="b">
        <v>0</v>
      </c>
      <c r="BH629" t="s">
        <v>228</v>
      </c>
      <c r="BL629" t="s">
        <v>1820</v>
      </c>
      <c r="BQ629" t="s">
        <v>165</v>
      </c>
      <c r="BR629" t="b">
        <v>0</v>
      </c>
      <c r="BT629" t="b">
        <v>0</v>
      </c>
      <c r="BW629" t="s">
        <v>166</v>
      </c>
      <c r="BX629" t="b">
        <v>0</v>
      </c>
      <c r="BY629" s="2">
        <v>44376.857569444444</v>
      </c>
      <c r="CB629" t="b">
        <v>0</v>
      </c>
      <c r="CC629" t="b">
        <v>0</v>
      </c>
      <c r="CF629">
        <v>65000</v>
      </c>
      <c r="CJ629">
        <v>0</v>
      </c>
      <c r="CK629">
        <f>YEAR(tbl_Opportunity[[#This Row],[Close Date]])</f>
        <v>2017</v>
      </c>
    </row>
    <row r="630" spans="1:89">
      <c r="A630" t="s">
        <v>1822</v>
      </c>
      <c r="B630" t="b">
        <v>0</v>
      </c>
      <c r="D630" t="b">
        <v>0</v>
      </c>
      <c r="E630" t="s">
        <v>1819</v>
      </c>
      <c r="H630" s="1">
        <v>43100</v>
      </c>
      <c r="I630" t="b">
        <v>0</v>
      </c>
      <c r="L630" t="s">
        <v>1823</v>
      </c>
      <c r="O630" t="s">
        <v>99</v>
      </c>
      <c r="P630" t="b">
        <v>1</v>
      </c>
      <c r="Q630" s="2">
        <v>42671.023206018515</v>
      </c>
      <c r="R630" s="1"/>
      <c r="S630" t="b">
        <v>0</v>
      </c>
      <c r="U630" s="1"/>
      <c r="V630" t="b">
        <v>0</v>
      </c>
      <c r="W630" s="1">
        <v>42826</v>
      </c>
      <c r="X630">
        <v>4</v>
      </c>
      <c r="Y630">
        <v>2017</v>
      </c>
      <c r="Z630" t="s">
        <v>161</v>
      </c>
      <c r="AA630" t="s">
        <v>161</v>
      </c>
      <c r="AB630" t="b">
        <v>0</v>
      </c>
      <c r="AC630" t="b">
        <v>0</v>
      </c>
      <c r="AE630" t="b">
        <v>0</v>
      </c>
      <c r="AF630" t="b">
        <v>0</v>
      </c>
      <c r="AG630" t="b">
        <v>0</v>
      </c>
      <c r="AH630" t="s">
        <v>699</v>
      </c>
      <c r="AI630" t="b">
        <v>0</v>
      </c>
      <c r="AK630" t="b">
        <v>0</v>
      </c>
      <c r="AL630" s="1"/>
      <c r="AM630" t="s">
        <v>162</v>
      </c>
      <c r="AN630" s="2">
        <v>44320.685219907406</v>
      </c>
      <c r="AP630" s="2"/>
      <c r="AQ630" s="1"/>
      <c r="AS630" t="b">
        <v>0</v>
      </c>
      <c r="AV630" t="s">
        <v>176</v>
      </c>
      <c r="BB630" t="s">
        <v>1824</v>
      </c>
      <c r="BD630" t="b">
        <v>0</v>
      </c>
      <c r="BH630" t="s">
        <v>228</v>
      </c>
      <c r="BL630" t="s">
        <v>1823</v>
      </c>
      <c r="BQ630" t="s">
        <v>165</v>
      </c>
      <c r="BR630" t="b">
        <v>0</v>
      </c>
      <c r="BT630" t="b">
        <v>0</v>
      </c>
      <c r="BW630" t="s">
        <v>166</v>
      </c>
      <c r="BX630" t="b">
        <v>0</v>
      </c>
      <c r="BY630" s="2">
        <v>44376.857569444444</v>
      </c>
      <c r="CB630" t="b">
        <v>0</v>
      </c>
      <c r="CC630" t="b">
        <v>0</v>
      </c>
      <c r="CF630">
        <v>65000</v>
      </c>
      <c r="CJ630">
        <v>0</v>
      </c>
      <c r="CK630">
        <f>YEAR(tbl_Opportunity[[#This Row],[Close Date]])</f>
        <v>2017</v>
      </c>
    </row>
    <row r="631" spans="1:89">
      <c r="A631" t="s">
        <v>1825</v>
      </c>
      <c r="B631" t="b">
        <v>0</v>
      </c>
      <c r="D631" t="b">
        <v>0</v>
      </c>
      <c r="E631" t="s">
        <v>1819</v>
      </c>
      <c r="H631" s="1">
        <v>42916</v>
      </c>
      <c r="I631" t="b">
        <v>0</v>
      </c>
      <c r="L631" t="s">
        <v>1826</v>
      </c>
      <c r="O631" t="s">
        <v>99</v>
      </c>
      <c r="P631" t="b">
        <v>1</v>
      </c>
      <c r="Q631" s="2">
        <v>42671.028101851851</v>
      </c>
      <c r="R631" s="1"/>
      <c r="S631" t="b">
        <v>0</v>
      </c>
      <c r="U631" s="1"/>
      <c r="V631" t="b">
        <v>0</v>
      </c>
      <c r="W631" s="1">
        <v>42767</v>
      </c>
      <c r="X631">
        <v>2</v>
      </c>
      <c r="Y631">
        <v>2017</v>
      </c>
      <c r="Z631" t="s">
        <v>161</v>
      </c>
      <c r="AA631" t="s">
        <v>161</v>
      </c>
      <c r="AB631" t="b">
        <v>0</v>
      </c>
      <c r="AC631" t="b">
        <v>0</v>
      </c>
      <c r="AE631" t="b">
        <v>0</v>
      </c>
      <c r="AF631" t="b">
        <v>0</v>
      </c>
      <c r="AG631" t="b">
        <v>0</v>
      </c>
      <c r="AH631" t="s">
        <v>699</v>
      </c>
      <c r="AI631" t="b">
        <v>0</v>
      </c>
      <c r="AK631" t="b">
        <v>0</v>
      </c>
      <c r="AL631" s="1"/>
      <c r="AM631" t="s">
        <v>162</v>
      </c>
      <c r="AN631" s="2">
        <v>44320.685219907406</v>
      </c>
      <c r="AP631" s="2"/>
      <c r="AQ631" s="1"/>
      <c r="AS631" t="b">
        <v>0</v>
      </c>
      <c r="AV631" t="s">
        <v>176</v>
      </c>
      <c r="BB631" t="s">
        <v>1827</v>
      </c>
      <c r="BD631" t="b">
        <v>0</v>
      </c>
      <c r="BH631" t="s">
        <v>228</v>
      </c>
      <c r="BL631" t="s">
        <v>1826</v>
      </c>
      <c r="BQ631" t="s">
        <v>165</v>
      </c>
      <c r="BR631" t="b">
        <v>0</v>
      </c>
      <c r="BT631" t="b">
        <v>0</v>
      </c>
      <c r="BW631" t="s">
        <v>166</v>
      </c>
      <c r="BX631" t="b">
        <v>0</v>
      </c>
      <c r="BY631" s="2">
        <v>44376.857569444444</v>
      </c>
      <c r="CB631" t="b">
        <v>0</v>
      </c>
      <c r="CC631" t="b">
        <v>0</v>
      </c>
      <c r="CF631">
        <v>65000</v>
      </c>
      <c r="CJ631">
        <v>0</v>
      </c>
      <c r="CK631">
        <f>YEAR(tbl_Opportunity[[#This Row],[Close Date]])</f>
        <v>2017</v>
      </c>
    </row>
    <row r="632" spans="1:89">
      <c r="A632" t="s">
        <v>1828</v>
      </c>
      <c r="B632" t="b">
        <v>0</v>
      </c>
      <c r="D632" t="b">
        <v>0</v>
      </c>
      <c r="E632" t="s">
        <v>1819</v>
      </c>
      <c r="H632" s="1">
        <v>43100</v>
      </c>
      <c r="I632" t="b">
        <v>0</v>
      </c>
      <c r="L632" t="s">
        <v>1829</v>
      </c>
      <c r="O632" t="s">
        <v>99</v>
      </c>
      <c r="P632" t="b">
        <v>1</v>
      </c>
      <c r="Q632" s="2">
        <v>42671.029791666668</v>
      </c>
      <c r="R632" s="1"/>
      <c r="S632" t="b">
        <v>0</v>
      </c>
      <c r="U632" s="1"/>
      <c r="V632" t="b">
        <v>0</v>
      </c>
      <c r="W632" s="1">
        <v>42826</v>
      </c>
      <c r="X632">
        <v>4</v>
      </c>
      <c r="Y632">
        <v>2017</v>
      </c>
      <c r="Z632" t="s">
        <v>161</v>
      </c>
      <c r="AA632" t="s">
        <v>161</v>
      </c>
      <c r="AB632" t="b">
        <v>0</v>
      </c>
      <c r="AC632" t="b">
        <v>0</v>
      </c>
      <c r="AE632" t="b">
        <v>0</v>
      </c>
      <c r="AF632" t="b">
        <v>0</v>
      </c>
      <c r="AG632" t="b">
        <v>0</v>
      </c>
      <c r="AH632" t="s">
        <v>699</v>
      </c>
      <c r="AI632" t="b">
        <v>0</v>
      </c>
      <c r="AK632" t="b">
        <v>0</v>
      </c>
      <c r="AL632" s="1"/>
      <c r="AM632" t="s">
        <v>162</v>
      </c>
      <c r="AN632" s="2">
        <v>44320.685057870367</v>
      </c>
      <c r="AP632" s="2"/>
      <c r="AQ632" s="1"/>
      <c r="AS632" t="b">
        <v>0</v>
      </c>
      <c r="AV632" t="s">
        <v>176</v>
      </c>
      <c r="BB632" t="s">
        <v>1830</v>
      </c>
      <c r="BD632" t="b">
        <v>0</v>
      </c>
      <c r="BH632" t="s">
        <v>228</v>
      </c>
      <c r="BL632" t="s">
        <v>1829</v>
      </c>
      <c r="BQ632" t="s">
        <v>165</v>
      </c>
      <c r="BR632" t="b">
        <v>0</v>
      </c>
      <c r="BT632" t="b">
        <v>0</v>
      </c>
      <c r="BW632" t="s">
        <v>166</v>
      </c>
      <c r="BX632" t="b">
        <v>0</v>
      </c>
      <c r="BY632" s="2">
        <v>44376.857569444444</v>
      </c>
      <c r="CB632" t="b">
        <v>0</v>
      </c>
      <c r="CC632" t="b">
        <v>0</v>
      </c>
      <c r="CF632">
        <v>65000</v>
      </c>
      <c r="CJ632">
        <v>0</v>
      </c>
      <c r="CK632">
        <f>YEAR(tbl_Opportunity[[#This Row],[Close Date]])</f>
        <v>2017</v>
      </c>
    </row>
    <row r="633" spans="1:89">
      <c r="A633" t="s">
        <v>1831</v>
      </c>
      <c r="B633" t="b">
        <v>0</v>
      </c>
      <c r="D633" t="b">
        <v>0</v>
      </c>
      <c r="E633" t="s">
        <v>1819</v>
      </c>
      <c r="H633" s="1">
        <v>43100</v>
      </c>
      <c r="I633" t="b">
        <v>0</v>
      </c>
      <c r="L633" t="s">
        <v>1832</v>
      </c>
      <c r="O633" t="s">
        <v>99</v>
      </c>
      <c r="P633" t="b">
        <v>1</v>
      </c>
      <c r="Q633" s="2">
        <v>42671.032766203702</v>
      </c>
      <c r="R633" s="1"/>
      <c r="S633" t="b">
        <v>0</v>
      </c>
      <c r="U633" s="1"/>
      <c r="V633" t="b">
        <v>0</v>
      </c>
      <c r="W633" s="1">
        <v>42826</v>
      </c>
      <c r="X633">
        <v>4</v>
      </c>
      <c r="Y633">
        <v>2017</v>
      </c>
      <c r="Z633" t="s">
        <v>161</v>
      </c>
      <c r="AA633" t="s">
        <v>161</v>
      </c>
      <c r="AB633" t="b">
        <v>0</v>
      </c>
      <c r="AC633" t="b">
        <v>0</v>
      </c>
      <c r="AE633" t="b">
        <v>0</v>
      </c>
      <c r="AF633" t="b">
        <v>0</v>
      </c>
      <c r="AG633" t="b">
        <v>0</v>
      </c>
      <c r="AH633" t="s">
        <v>699</v>
      </c>
      <c r="AI633" t="b">
        <v>0</v>
      </c>
      <c r="AK633" t="b">
        <v>0</v>
      </c>
      <c r="AL633" s="1"/>
      <c r="AM633" t="s">
        <v>162</v>
      </c>
      <c r="AN633" s="2">
        <v>44320.675671296296</v>
      </c>
      <c r="AP633" s="2"/>
      <c r="AQ633" s="1"/>
      <c r="AS633" t="b">
        <v>0</v>
      </c>
      <c r="AV633" t="s">
        <v>176</v>
      </c>
      <c r="BB633" t="s">
        <v>1833</v>
      </c>
      <c r="BD633" t="b">
        <v>0</v>
      </c>
      <c r="BH633" t="s">
        <v>228</v>
      </c>
      <c r="BL633" t="s">
        <v>1832</v>
      </c>
      <c r="BQ633" t="s">
        <v>165</v>
      </c>
      <c r="BR633" t="b">
        <v>0</v>
      </c>
      <c r="BT633" t="b">
        <v>0</v>
      </c>
      <c r="BW633" t="s">
        <v>166</v>
      </c>
      <c r="BX633" t="b">
        <v>0</v>
      </c>
      <c r="BY633" s="2">
        <v>44376.857569444444</v>
      </c>
      <c r="CB633" t="b">
        <v>0</v>
      </c>
      <c r="CC633" t="b">
        <v>0</v>
      </c>
      <c r="CF633">
        <v>65000</v>
      </c>
      <c r="CJ633">
        <v>0</v>
      </c>
      <c r="CK633">
        <f>YEAR(tbl_Opportunity[[#This Row],[Close Date]])</f>
        <v>2017</v>
      </c>
    </row>
    <row r="634" spans="1:89">
      <c r="A634" t="s">
        <v>1834</v>
      </c>
      <c r="B634" t="b">
        <v>0</v>
      </c>
      <c r="D634" t="b">
        <v>0</v>
      </c>
      <c r="H634" s="1">
        <v>43100</v>
      </c>
      <c r="I634" t="b">
        <v>0</v>
      </c>
      <c r="L634" t="s">
        <v>1835</v>
      </c>
      <c r="O634" t="s">
        <v>99</v>
      </c>
      <c r="P634" t="b">
        <v>1</v>
      </c>
      <c r="Q634" s="2">
        <v>42671.041851851849</v>
      </c>
      <c r="R634" s="1"/>
      <c r="S634" t="b">
        <v>0</v>
      </c>
      <c r="U634" s="1"/>
      <c r="V634" t="b">
        <v>0</v>
      </c>
      <c r="W634" s="1">
        <v>42826</v>
      </c>
      <c r="X634">
        <v>4</v>
      </c>
      <c r="Y634">
        <v>2017</v>
      </c>
      <c r="Z634" t="s">
        <v>161</v>
      </c>
      <c r="AA634" t="s">
        <v>161</v>
      </c>
      <c r="AB634" t="b">
        <v>0</v>
      </c>
      <c r="AC634" t="b">
        <v>0</v>
      </c>
      <c r="AE634" t="b">
        <v>0</v>
      </c>
      <c r="AF634" t="b">
        <v>0</v>
      </c>
      <c r="AG634" t="b">
        <v>0</v>
      </c>
      <c r="AH634" t="s">
        <v>699</v>
      </c>
      <c r="AI634" t="b">
        <v>0</v>
      </c>
      <c r="AK634" t="b">
        <v>0</v>
      </c>
      <c r="AL634" s="1"/>
      <c r="AM634" t="s">
        <v>162</v>
      </c>
      <c r="AN634" s="2">
        <v>44320.685057870367</v>
      </c>
      <c r="AP634" s="2"/>
      <c r="AQ634" s="1"/>
      <c r="AS634" t="b">
        <v>0</v>
      </c>
      <c r="AV634" t="s">
        <v>93</v>
      </c>
      <c r="BB634" t="s">
        <v>1836</v>
      </c>
      <c r="BD634" t="b">
        <v>0</v>
      </c>
      <c r="BH634" t="s">
        <v>228</v>
      </c>
      <c r="BL634" t="s">
        <v>1835</v>
      </c>
      <c r="BQ634" t="s">
        <v>165</v>
      </c>
      <c r="BR634" t="b">
        <v>0</v>
      </c>
      <c r="BT634" t="b">
        <v>0</v>
      </c>
      <c r="BW634" t="s">
        <v>166</v>
      </c>
      <c r="BX634" t="b">
        <v>0</v>
      </c>
      <c r="BY634" s="2">
        <v>44376.857569444444</v>
      </c>
      <c r="CB634" t="b">
        <v>0</v>
      </c>
      <c r="CC634" t="b">
        <v>0</v>
      </c>
      <c r="CF634">
        <v>65000</v>
      </c>
      <c r="CJ634">
        <v>0</v>
      </c>
      <c r="CK634">
        <f>YEAR(tbl_Opportunity[[#This Row],[Close Date]])</f>
        <v>2017</v>
      </c>
    </row>
    <row r="635" spans="1:89">
      <c r="A635" t="s">
        <v>1837</v>
      </c>
      <c r="B635" t="b">
        <v>0</v>
      </c>
      <c r="D635" t="b">
        <v>0</v>
      </c>
      <c r="E635" t="s">
        <v>1819</v>
      </c>
      <c r="H635" s="1">
        <v>43100</v>
      </c>
      <c r="I635" t="b">
        <v>0</v>
      </c>
      <c r="L635" t="s">
        <v>1838</v>
      </c>
      <c r="O635" t="s">
        <v>99</v>
      </c>
      <c r="P635" t="b">
        <v>1</v>
      </c>
      <c r="Q635" s="2">
        <v>42671.043657407405</v>
      </c>
      <c r="R635" s="1"/>
      <c r="S635" t="b">
        <v>0</v>
      </c>
      <c r="U635" s="1"/>
      <c r="V635" t="b">
        <v>0</v>
      </c>
      <c r="W635" s="1">
        <v>42826</v>
      </c>
      <c r="X635">
        <v>4</v>
      </c>
      <c r="Y635">
        <v>2017</v>
      </c>
      <c r="Z635" t="s">
        <v>161</v>
      </c>
      <c r="AA635" t="s">
        <v>161</v>
      </c>
      <c r="AB635" t="b">
        <v>0</v>
      </c>
      <c r="AC635" t="b">
        <v>0</v>
      </c>
      <c r="AE635" t="b">
        <v>0</v>
      </c>
      <c r="AF635" t="b">
        <v>0</v>
      </c>
      <c r="AG635" t="b">
        <v>0</v>
      </c>
      <c r="AH635" t="s">
        <v>699</v>
      </c>
      <c r="AI635" t="b">
        <v>0</v>
      </c>
      <c r="AK635" t="b">
        <v>0</v>
      </c>
      <c r="AL635" s="1"/>
      <c r="AM635" t="s">
        <v>162</v>
      </c>
      <c r="AN635" s="2">
        <v>44320.675671296296</v>
      </c>
      <c r="AP635" s="2"/>
      <c r="AQ635" s="1"/>
      <c r="AS635" t="b">
        <v>0</v>
      </c>
      <c r="AV635" t="s">
        <v>176</v>
      </c>
      <c r="BB635" t="s">
        <v>1839</v>
      </c>
      <c r="BD635" t="b">
        <v>0</v>
      </c>
      <c r="BH635" t="s">
        <v>228</v>
      </c>
      <c r="BL635" t="s">
        <v>1838</v>
      </c>
      <c r="BQ635" t="s">
        <v>165</v>
      </c>
      <c r="BR635" t="b">
        <v>0</v>
      </c>
      <c r="BT635" t="b">
        <v>0</v>
      </c>
      <c r="BW635" t="s">
        <v>166</v>
      </c>
      <c r="BX635" t="b">
        <v>0</v>
      </c>
      <c r="BY635" s="2">
        <v>44376.857569444444</v>
      </c>
      <c r="CB635" t="b">
        <v>0</v>
      </c>
      <c r="CC635" t="b">
        <v>0</v>
      </c>
      <c r="CF635">
        <v>65000</v>
      </c>
      <c r="CJ635">
        <v>0</v>
      </c>
      <c r="CK635">
        <f>YEAR(tbl_Opportunity[[#This Row],[Close Date]])</f>
        <v>2017</v>
      </c>
    </row>
    <row r="636" spans="1:89">
      <c r="A636" t="s">
        <v>1840</v>
      </c>
      <c r="B636" t="b">
        <v>0</v>
      </c>
      <c r="D636" t="b">
        <v>0</v>
      </c>
      <c r="E636" t="s">
        <v>1819</v>
      </c>
      <c r="H636" s="1">
        <v>43100</v>
      </c>
      <c r="I636" t="b">
        <v>0</v>
      </c>
      <c r="L636" t="s">
        <v>1841</v>
      </c>
      <c r="O636" t="s">
        <v>99</v>
      </c>
      <c r="P636" t="b">
        <v>1</v>
      </c>
      <c r="Q636" s="2">
        <v>42671.049837962964</v>
      </c>
      <c r="R636" s="1"/>
      <c r="S636" t="b">
        <v>0</v>
      </c>
      <c r="U636" s="1"/>
      <c r="V636" t="b">
        <v>0</v>
      </c>
      <c r="W636" s="1">
        <v>42826</v>
      </c>
      <c r="X636">
        <v>4</v>
      </c>
      <c r="Y636">
        <v>2017</v>
      </c>
      <c r="Z636" t="s">
        <v>161</v>
      </c>
      <c r="AA636" t="s">
        <v>161</v>
      </c>
      <c r="AB636" t="b">
        <v>0</v>
      </c>
      <c r="AC636" t="b">
        <v>0</v>
      </c>
      <c r="AE636" t="b">
        <v>0</v>
      </c>
      <c r="AF636" t="b">
        <v>0</v>
      </c>
      <c r="AG636" t="b">
        <v>0</v>
      </c>
      <c r="AH636" t="s">
        <v>699</v>
      </c>
      <c r="AI636" t="b">
        <v>0</v>
      </c>
      <c r="AK636" t="b">
        <v>0</v>
      </c>
      <c r="AL636" s="1"/>
      <c r="AM636" t="s">
        <v>162</v>
      </c>
      <c r="AN636" s="2">
        <v>44320.675671296296</v>
      </c>
      <c r="AP636" s="2"/>
      <c r="AQ636" s="1"/>
      <c r="AS636" t="b">
        <v>0</v>
      </c>
      <c r="AV636" t="s">
        <v>176</v>
      </c>
      <c r="BB636" t="s">
        <v>1842</v>
      </c>
      <c r="BD636" t="b">
        <v>0</v>
      </c>
      <c r="BH636" t="s">
        <v>228</v>
      </c>
      <c r="BL636" t="s">
        <v>1841</v>
      </c>
      <c r="BQ636" t="s">
        <v>165</v>
      </c>
      <c r="BR636" t="b">
        <v>0</v>
      </c>
      <c r="BT636" t="b">
        <v>0</v>
      </c>
      <c r="BW636" t="s">
        <v>166</v>
      </c>
      <c r="BX636" t="b">
        <v>0</v>
      </c>
      <c r="BY636" s="2">
        <v>44376.857569444444</v>
      </c>
      <c r="CB636" t="b">
        <v>0</v>
      </c>
      <c r="CC636" t="b">
        <v>0</v>
      </c>
      <c r="CF636">
        <v>65000</v>
      </c>
      <c r="CJ636">
        <v>0</v>
      </c>
      <c r="CK636">
        <f>YEAR(tbl_Opportunity[[#This Row],[Close Date]])</f>
        <v>2017</v>
      </c>
    </row>
    <row r="637" spans="1:89">
      <c r="A637" t="s">
        <v>1843</v>
      </c>
      <c r="B637" t="b">
        <v>0</v>
      </c>
      <c r="D637" t="b">
        <v>0</v>
      </c>
      <c r="E637" t="s">
        <v>1819</v>
      </c>
      <c r="H637" s="1">
        <v>43100</v>
      </c>
      <c r="I637" t="b">
        <v>0</v>
      </c>
      <c r="L637" t="s">
        <v>1844</v>
      </c>
      <c r="O637" t="s">
        <v>99</v>
      </c>
      <c r="P637" t="b">
        <v>1</v>
      </c>
      <c r="Q637" s="2">
        <v>42671.059502314813</v>
      </c>
      <c r="R637" s="1"/>
      <c r="S637" t="b">
        <v>0</v>
      </c>
      <c r="U637" s="1"/>
      <c r="V637" t="b">
        <v>0</v>
      </c>
      <c r="W637" s="1">
        <v>42826</v>
      </c>
      <c r="X637">
        <v>4</v>
      </c>
      <c r="Y637">
        <v>2017</v>
      </c>
      <c r="Z637" t="s">
        <v>161</v>
      </c>
      <c r="AA637" t="s">
        <v>161</v>
      </c>
      <c r="AB637" t="b">
        <v>0</v>
      </c>
      <c r="AC637" t="b">
        <v>0</v>
      </c>
      <c r="AE637" t="b">
        <v>0</v>
      </c>
      <c r="AF637" t="b">
        <v>0</v>
      </c>
      <c r="AG637" t="b">
        <v>0</v>
      </c>
      <c r="AH637" t="s">
        <v>699</v>
      </c>
      <c r="AI637" t="b">
        <v>0</v>
      </c>
      <c r="AK637" t="b">
        <v>0</v>
      </c>
      <c r="AL637" s="1"/>
      <c r="AM637" t="s">
        <v>162</v>
      </c>
      <c r="AN637" s="2">
        <v>44320.675671296296</v>
      </c>
      <c r="AP637" s="2"/>
      <c r="AQ637" s="1"/>
      <c r="AS637" t="b">
        <v>0</v>
      </c>
      <c r="AV637" t="s">
        <v>176</v>
      </c>
      <c r="BB637" t="s">
        <v>1845</v>
      </c>
      <c r="BD637" t="b">
        <v>0</v>
      </c>
      <c r="BH637" t="s">
        <v>228</v>
      </c>
      <c r="BL637" t="s">
        <v>1844</v>
      </c>
      <c r="BQ637" t="s">
        <v>165</v>
      </c>
      <c r="BR637" t="b">
        <v>0</v>
      </c>
      <c r="BT637" t="b">
        <v>0</v>
      </c>
      <c r="BW637" t="s">
        <v>166</v>
      </c>
      <c r="BX637" t="b">
        <v>0</v>
      </c>
      <c r="BY637" s="2">
        <v>44376.857569444444</v>
      </c>
      <c r="CB637" t="b">
        <v>0</v>
      </c>
      <c r="CC637" t="b">
        <v>0</v>
      </c>
      <c r="CF637">
        <v>65000</v>
      </c>
      <c r="CJ637">
        <v>0</v>
      </c>
      <c r="CK637">
        <f>YEAR(tbl_Opportunity[[#This Row],[Close Date]])</f>
        <v>2017</v>
      </c>
    </row>
    <row r="638" spans="1:89">
      <c r="A638" t="s">
        <v>1846</v>
      </c>
      <c r="B638" t="b">
        <v>0</v>
      </c>
      <c r="D638" t="b">
        <v>0</v>
      </c>
      <c r="E638" t="s">
        <v>1819</v>
      </c>
      <c r="H638" s="1">
        <v>42916</v>
      </c>
      <c r="I638" t="b">
        <v>0</v>
      </c>
      <c r="L638" t="s">
        <v>1847</v>
      </c>
      <c r="O638" t="s">
        <v>99</v>
      </c>
      <c r="P638" t="b">
        <v>1</v>
      </c>
      <c r="Q638" s="2">
        <v>42671.098275462966</v>
      </c>
      <c r="R638" s="1"/>
      <c r="S638" t="b">
        <v>0</v>
      </c>
      <c r="U638" s="1"/>
      <c r="V638" t="b">
        <v>0</v>
      </c>
      <c r="W638" s="1">
        <v>42767</v>
      </c>
      <c r="X638">
        <v>2</v>
      </c>
      <c r="Y638">
        <v>2017</v>
      </c>
      <c r="Z638" t="s">
        <v>161</v>
      </c>
      <c r="AA638" t="s">
        <v>161</v>
      </c>
      <c r="AB638" t="b">
        <v>0</v>
      </c>
      <c r="AC638" t="b">
        <v>0</v>
      </c>
      <c r="AE638" t="b">
        <v>0</v>
      </c>
      <c r="AF638" t="b">
        <v>0</v>
      </c>
      <c r="AG638" t="b">
        <v>0</v>
      </c>
      <c r="AH638" t="s">
        <v>699</v>
      </c>
      <c r="AI638" t="b">
        <v>0</v>
      </c>
      <c r="AK638" t="b">
        <v>0</v>
      </c>
      <c r="AL638" s="1"/>
      <c r="AM638" t="s">
        <v>162</v>
      </c>
      <c r="AN638" s="2">
        <v>44320.675671296296</v>
      </c>
      <c r="AP638" s="2">
        <v>42703.693576388891</v>
      </c>
      <c r="AQ638" s="1"/>
      <c r="AS638" t="b">
        <v>0</v>
      </c>
      <c r="AV638" t="s">
        <v>176</v>
      </c>
      <c r="BB638" t="s">
        <v>1848</v>
      </c>
      <c r="BD638" t="b">
        <v>0</v>
      </c>
      <c r="BH638" t="s">
        <v>228</v>
      </c>
      <c r="BL638" t="s">
        <v>1847</v>
      </c>
      <c r="BQ638" t="s">
        <v>165</v>
      </c>
      <c r="BR638" t="b">
        <v>0</v>
      </c>
      <c r="BT638" t="b">
        <v>0</v>
      </c>
      <c r="BW638" t="s">
        <v>339</v>
      </c>
      <c r="BX638" t="b">
        <v>0</v>
      </c>
      <c r="BY638" s="2">
        <v>44376.857569444444</v>
      </c>
      <c r="CB638" t="b">
        <v>0</v>
      </c>
      <c r="CC638" t="b">
        <v>0</v>
      </c>
      <c r="CF638">
        <v>65000</v>
      </c>
      <c r="CH638">
        <v>19500</v>
      </c>
      <c r="CI638">
        <v>30</v>
      </c>
      <c r="CJ638">
        <v>0</v>
      </c>
      <c r="CK638">
        <f>YEAR(tbl_Opportunity[[#This Row],[Close Date]])</f>
        <v>2017</v>
      </c>
    </row>
    <row r="639" spans="1:89">
      <c r="A639" t="s">
        <v>1849</v>
      </c>
      <c r="B639" t="b">
        <v>0</v>
      </c>
      <c r="D639" t="b">
        <v>0</v>
      </c>
      <c r="E639" t="s">
        <v>1819</v>
      </c>
      <c r="H639" s="1">
        <v>43100</v>
      </c>
      <c r="I639" t="b">
        <v>0</v>
      </c>
      <c r="L639" t="s">
        <v>1850</v>
      </c>
      <c r="O639" t="s">
        <v>99</v>
      </c>
      <c r="P639" t="b">
        <v>1</v>
      </c>
      <c r="Q639" s="2">
        <v>42671.101030092592</v>
      </c>
      <c r="R639" s="1"/>
      <c r="S639" t="b">
        <v>0</v>
      </c>
      <c r="U639" s="1"/>
      <c r="V639" t="b">
        <v>0</v>
      </c>
      <c r="W639" s="1">
        <v>42826</v>
      </c>
      <c r="X639">
        <v>4</v>
      </c>
      <c r="Y639">
        <v>2017</v>
      </c>
      <c r="Z639" t="s">
        <v>161</v>
      </c>
      <c r="AA639" t="s">
        <v>161</v>
      </c>
      <c r="AB639" t="b">
        <v>0</v>
      </c>
      <c r="AC639" t="b">
        <v>0</v>
      </c>
      <c r="AE639" t="b">
        <v>0</v>
      </c>
      <c r="AF639" t="b">
        <v>0</v>
      </c>
      <c r="AG639" t="b">
        <v>0</v>
      </c>
      <c r="AH639" t="s">
        <v>699</v>
      </c>
      <c r="AI639" t="b">
        <v>0</v>
      </c>
      <c r="AK639" t="b">
        <v>0</v>
      </c>
      <c r="AL639" s="1"/>
      <c r="AM639" t="s">
        <v>162</v>
      </c>
      <c r="AN639" s="2">
        <v>44320.675671296296</v>
      </c>
      <c r="AP639" s="2"/>
      <c r="AQ639" s="1"/>
      <c r="AS639" t="b">
        <v>0</v>
      </c>
      <c r="AV639" t="s">
        <v>176</v>
      </c>
      <c r="BB639" t="s">
        <v>1851</v>
      </c>
      <c r="BD639" t="b">
        <v>0</v>
      </c>
      <c r="BH639" t="s">
        <v>228</v>
      </c>
      <c r="BL639" t="s">
        <v>1850</v>
      </c>
      <c r="BQ639" t="s">
        <v>165</v>
      </c>
      <c r="BR639" t="b">
        <v>0</v>
      </c>
      <c r="BT639" t="b">
        <v>0</v>
      </c>
      <c r="BW639" t="s">
        <v>166</v>
      </c>
      <c r="BX639" t="b">
        <v>0</v>
      </c>
      <c r="BY639" s="2">
        <v>44376.857569444444</v>
      </c>
      <c r="CB639" t="b">
        <v>0</v>
      </c>
      <c r="CC639" t="b">
        <v>0</v>
      </c>
      <c r="CF639">
        <v>65000</v>
      </c>
      <c r="CJ639">
        <v>0</v>
      </c>
      <c r="CK639">
        <f>YEAR(tbl_Opportunity[[#This Row],[Close Date]])</f>
        <v>2017</v>
      </c>
    </row>
    <row r="640" spans="1:89">
      <c r="A640" t="s">
        <v>1852</v>
      </c>
      <c r="B640" t="b">
        <v>0</v>
      </c>
      <c r="D640" t="b">
        <v>0</v>
      </c>
      <c r="E640" t="s">
        <v>1819</v>
      </c>
      <c r="H640" s="1">
        <v>43100</v>
      </c>
      <c r="I640" t="b">
        <v>0</v>
      </c>
      <c r="L640" t="s">
        <v>1853</v>
      </c>
      <c r="O640" t="s">
        <v>99</v>
      </c>
      <c r="P640" t="b">
        <v>1</v>
      </c>
      <c r="Q640" s="2">
        <v>42671.104884259257</v>
      </c>
      <c r="R640" s="1"/>
      <c r="S640" t="b">
        <v>0</v>
      </c>
      <c r="U640" s="1"/>
      <c r="V640" t="b">
        <v>0</v>
      </c>
      <c r="W640" s="1">
        <v>42826</v>
      </c>
      <c r="X640">
        <v>4</v>
      </c>
      <c r="Y640">
        <v>2017</v>
      </c>
      <c r="Z640" t="s">
        <v>161</v>
      </c>
      <c r="AA640" t="s">
        <v>161</v>
      </c>
      <c r="AB640" t="b">
        <v>0</v>
      </c>
      <c r="AC640" t="b">
        <v>0</v>
      </c>
      <c r="AE640" t="b">
        <v>0</v>
      </c>
      <c r="AF640" t="b">
        <v>0</v>
      </c>
      <c r="AG640" t="b">
        <v>0</v>
      </c>
      <c r="AH640" t="s">
        <v>699</v>
      </c>
      <c r="AI640" t="b">
        <v>0</v>
      </c>
      <c r="AK640" t="b">
        <v>0</v>
      </c>
      <c r="AL640" s="1"/>
      <c r="AM640" t="s">
        <v>162</v>
      </c>
      <c r="AN640" s="2">
        <v>44320.675671296296</v>
      </c>
      <c r="AP640" s="2"/>
      <c r="AQ640" s="1"/>
      <c r="AS640" t="b">
        <v>0</v>
      </c>
      <c r="AV640" t="s">
        <v>176</v>
      </c>
      <c r="BB640" t="s">
        <v>1854</v>
      </c>
      <c r="BD640" t="b">
        <v>0</v>
      </c>
      <c r="BH640" t="s">
        <v>228</v>
      </c>
      <c r="BL640" t="s">
        <v>1853</v>
      </c>
      <c r="BQ640" t="s">
        <v>165</v>
      </c>
      <c r="BR640" t="b">
        <v>0</v>
      </c>
      <c r="BT640" t="b">
        <v>0</v>
      </c>
      <c r="BW640" t="s">
        <v>166</v>
      </c>
      <c r="BX640" t="b">
        <v>0</v>
      </c>
      <c r="BY640" s="2">
        <v>44376.857569444444</v>
      </c>
      <c r="CB640" t="b">
        <v>0</v>
      </c>
      <c r="CC640" t="b">
        <v>0</v>
      </c>
      <c r="CF640">
        <v>65000</v>
      </c>
      <c r="CJ640">
        <v>0</v>
      </c>
      <c r="CK640">
        <f>YEAR(tbl_Opportunity[[#This Row],[Close Date]])</f>
        <v>2017</v>
      </c>
    </row>
    <row r="641" spans="1:89">
      <c r="A641" t="s">
        <v>1852</v>
      </c>
      <c r="B641" t="b">
        <v>0</v>
      </c>
      <c r="D641" t="b">
        <v>0</v>
      </c>
      <c r="E641" t="s">
        <v>1819</v>
      </c>
      <c r="H641" s="1">
        <v>43100</v>
      </c>
      <c r="I641" t="b">
        <v>0</v>
      </c>
      <c r="L641" t="s">
        <v>1855</v>
      </c>
      <c r="O641" t="s">
        <v>99</v>
      </c>
      <c r="P641" t="b">
        <v>1</v>
      </c>
      <c r="Q641" s="2">
        <v>42671.106238425928</v>
      </c>
      <c r="R641" s="1"/>
      <c r="S641" t="b">
        <v>0</v>
      </c>
      <c r="U641" s="1"/>
      <c r="V641" t="b">
        <v>0</v>
      </c>
      <c r="W641" s="1">
        <v>42826</v>
      </c>
      <c r="X641">
        <v>4</v>
      </c>
      <c r="Y641">
        <v>2017</v>
      </c>
      <c r="Z641" t="s">
        <v>161</v>
      </c>
      <c r="AA641" t="s">
        <v>161</v>
      </c>
      <c r="AB641" t="b">
        <v>0</v>
      </c>
      <c r="AC641" t="b">
        <v>0</v>
      </c>
      <c r="AE641" t="b">
        <v>0</v>
      </c>
      <c r="AF641" t="b">
        <v>0</v>
      </c>
      <c r="AG641" t="b">
        <v>0</v>
      </c>
      <c r="AH641" t="s">
        <v>699</v>
      </c>
      <c r="AI641" t="b">
        <v>0</v>
      </c>
      <c r="AK641" t="b">
        <v>0</v>
      </c>
      <c r="AL641" s="1"/>
      <c r="AM641" t="s">
        <v>162</v>
      </c>
      <c r="AN641" s="2">
        <v>44320.675671296296</v>
      </c>
      <c r="AP641" s="2"/>
      <c r="AQ641" s="1"/>
      <c r="AS641" t="b">
        <v>0</v>
      </c>
      <c r="AV641" t="s">
        <v>176</v>
      </c>
      <c r="BB641" t="s">
        <v>1856</v>
      </c>
      <c r="BD641" t="b">
        <v>0</v>
      </c>
      <c r="BH641" t="s">
        <v>228</v>
      </c>
      <c r="BL641" t="s">
        <v>1855</v>
      </c>
      <c r="BQ641" t="s">
        <v>165</v>
      </c>
      <c r="BR641" t="b">
        <v>0</v>
      </c>
      <c r="BT641" t="b">
        <v>0</v>
      </c>
      <c r="BW641" t="s">
        <v>166</v>
      </c>
      <c r="BX641" t="b">
        <v>0</v>
      </c>
      <c r="BY641" s="2">
        <v>44376.857569444444</v>
      </c>
      <c r="CB641" t="b">
        <v>0</v>
      </c>
      <c r="CC641" t="b">
        <v>0</v>
      </c>
      <c r="CF641">
        <v>65000</v>
      </c>
      <c r="CJ641">
        <v>0</v>
      </c>
      <c r="CK641">
        <f>YEAR(tbl_Opportunity[[#This Row],[Close Date]])</f>
        <v>2017</v>
      </c>
    </row>
    <row r="642" spans="1:89">
      <c r="A642" t="s">
        <v>1857</v>
      </c>
      <c r="B642" t="b">
        <v>0</v>
      </c>
      <c r="D642" t="b">
        <v>0</v>
      </c>
      <c r="E642" t="s">
        <v>1819</v>
      </c>
      <c r="H642" s="1">
        <v>43100</v>
      </c>
      <c r="I642" t="b">
        <v>0</v>
      </c>
      <c r="L642" t="s">
        <v>1858</v>
      </c>
      <c r="O642" t="s">
        <v>99</v>
      </c>
      <c r="P642" t="b">
        <v>1</v>
      </c>
      <c r="Q642" s="2">
        <v>42671.108657407407</v>
      </c>
      <c r="R642" s="1"/>
      <c r="S642" t="b">
        <v>0</v>
      </c>
      <c r="U642" s="1"/>
      <c r="V642" t="b">
        <v>0</v>
      </c>
      <c r="W642" s="1">
        <v>42826</v>
      </c>
      <c r="X642">
        <v>4</v>
      </c>
      <c r="Y642">
        <v>2017</v>
      </c>
      <c r="Z642" t="s">
        <v>161</v>
      </c>
      <c r="AA642" t="s">
        <v>161</v>
      </c>
      <c r="AB642" t="b">
        <v>0</v>
      </c>
      <c r="AC642" t="b">
        <v>0</v>
      </c>
      <c r="AE642" t="b">
        <v>0</v>
      </c>
      <c r="AF642" t="b">
        <v>0</v>
      </c>
      <c r="AG642" t="b">
        <v>0</v>
      </c>
      <c r="AH642" t="s">
        <v>699</v>
      </c>
      <c r="AI642" t="b">
        <v>0</v>
      </c>
      <c r="AK642" t="b">
        <v>0</v>
      </c>
      <c r="AL642" s="1"/>
      <c r="AM642" t="s">
        <v>162</v>
      </c>
      <c r="AN642" s="2">
        <v>44320.675671296296</v>
      </c>
      <c r="AP642" s="2"/>
      <c r="AQ642" s="1"/>
      <c r="AS642" t="b">
        <v>0</v>
      </c>
      <c r="AV642" t="s">
        <v>176</v>
      </c>
      <c r="BB642" t="s">
        <v>1859</v>
      </c>
      <c r="BD642" t="b">
        <v>0</v>
      </c>
      <c r="BH642" t="s">
        <v>228</v>
      </c>
      <c r="BL642" t="s">
        <v>1858</v>
      </c>
      <c r="BQ642" t="s">
        <v>165</v>
      </c>
      <c r="BR642" t="b">
        <v>0</v>
      </c>
      <c r="BT642" t="b">
        <v>0</v>
      </c>
      <c r="BW642" t="s">
        <v>166</v>
      </c>
      <c r="BX642" t="b">
        <v>0</v>
      </c>
      <c r="BY642" s="2">
        <v>44376.857569444444</v>
      </c>
      <c r="CB642" t="b">
        <v>0</v>
      </c>
      <c r="CC642" t="b">
        <v>0</v>
      </c>
      <c r="CF642">
        <v>65000</v>
      </c>
      <c r="CJ642">
        <v>0</v>
      </c>
      <c r="CK642">
        <f>YEAR(tbl_Opportunity[[#This Row],[Close Date]])</f>
        <v>2017</v>
      </c>
    </row>
    <row r="643" spans="1:89">
      <c r="A643" t="s">
        <v>1860</v>
      </c>
      <c r="B643" t="b">
        <v>0</v>
      </c>
      <c r="D643" t="b">
        <v>0</v>
      </c>
      <c r="E643" t="s">
        <v>1819</v>
      </c>
      <c r="H643" s="1">
        <v>43100</v>
      </c>
      <c r="I643" t="b">
        <v>0</v>
      </c>
      <c r="L643" t="s">
        <v>1861</v>
      </c>
      <c r="O643" t="s">
        <v>99</v>
      </c>
      <c r="P643" t="b">
        <v>1</v>
      </c>
      <c r="Q643" s="2">
        <v>42671.111562500002</v>
      </c>
      <c r="R643" s="1"/>
      <c r="S643" t="b">
        <v>0</v>
      </c>
      <c r="U643" s="1"/>
      <c r="V643" t="b">
        <v>0</v>
      </c>
      <c r="W643" s="1">
        <v>42826</v>
      </c>
      <c r="X643">
        <v>4</v>
      </c>
      <c r="Y643">
        <v>2017</v>
      </c>
      <c r="Z643" t="s">
        <v>161</v>
      </c>
      <c r="AA643" t="s">
        <v>161</v>
      </c>
      <c r="AB643" t="b">
        <v>0</v>
      </c>
      <c r="AC643" t="b">
        <v>0</v>
      </c>
      <c r="AE643" t="b">
        <v>0</v>
      </c>
      <c r="AF643" t="b">
        <v>0</v>
      </c>
      <c r="AG643" t="b">
        <v>0</v>
      </c>
      <c r="AH643" t="s">
        <v>699</v>
      </c>
      <c r="AI643" t="b">
        <v>0</v>
      </c>
      <c r="AK643" t="b">
        <v>0</v>
      </c>
      <c r="AL643" s="1"/>
      <c r="AM643" t="s">
        <v>162</v>
      </c>
      <c r="AN643" s="2">
        <v>44320.675671296296</v>
      </c>
      <c r="AP643" s="2"/>
      <c r="AQ643" s="1"/>
      <c r="AS643" t="b">
        <v>0</v>
      </c>
      <c r="AV643" t="s">
        <v>176</v>
      </c>
      <c r="BB643" t="s">
        <v>1862</v>
      </c>
      <c r="BD643" t="b">
        <v>0</v>
      </c>
      <c r="BH643" t="s">
        <v>228</v>
      </c>
      <c r="BL643" t="s">
        <v>1861</v>
      </c>
      <c r="BQ643" t="s">
        <v>165</v>
      </c>
      <c r="BR643" t="b">
        <v>0</v>
      </c>
      <c r="BT643" t="b">
        <v>0</v>
      </c>
      <c r="BW643" t="s">
        <v>166</v>
      </c>
      <c r="BX643" t="b">
        <v>0</v>
      </c>
      <c r="BY643" s="2">
        <v>44376.857569444444</v>
      </c>
      <c r="CB643" t="b">
        <v>0</v>
      </c>
      <c r="CC643" t="b">
        <v>0</v>
      </c>
      <c r="CF643">
        <v>65000</v>
      </c>
      <c r="CJ643">
        <v>0</v>
      </c>
      <c r="CK643">
        <f>YEAR(tbl_Opportunity[[#This Row],[Close Date]])</f>
        <v>2017</v>
      </c>
    </row>
    <row r="644" spans="1:89">
      <c r="A644" t="s">
        <v>1863</v>
      </c>
      <c r="B644" t="b">
        <v>0</v>
      </c>
      <c r="D644" t="b">
        <v>0</v>
      </c>
      <c r="E644" t="s">
        <v>1819</v>
      </c>
      <c r="H644" s="1">
        <v>43100</v>
      </c>
      <c r="I644" t="b">
        <v>0</v>
      </c>
      <c r="L644" t="s">
        <v>1864</v>
      </c>
      <c r="O644" t="s">
        <v>99</v>
      </c>
      <c r="P644" t="b">
        <v>1</v>
      </c>
      <c r="Q644" s="2">
        <v>42671.123692129629</v>
      </c>
      <c r="R644" s="1"/>
      <c r="S644" t="b">
        <v>0</v>
      </c>
      <c r="U644" s="1"/>
      <c r="V644" t="b">
        <v>0</v>
      </c>
      <c r="W644" s="1">
        <v>42826</v>
      </c>
      <c r="X644">
        <v>4</v>
      </c>
      <c r="Y644">
        <v>2017</v>
      </c>
      <c r="Z644" t="s">
        <v>161</v>
      </c>
      <c r="AA644" t="s">
        <v>161</v>
      </c>
      <c r="AB644" t="b">
        <v>0</v>
      </c>
      <c r="AC644" t="b">
        <v>0</v>
      </c>
      <c r="AE644" t="b">
        <v>0</v>
      </c>
      <c r="AF644" t="b">
        <v>0</v>
      </c>
      <c r="AG644" t="b">
        <v>0</v>
      </c>
      <c r="AH644" t="s">
        <v>699</v>
      </c>
      <c r="AI644" t="b">
        <v>0</v>
      </c>
      <c r="AK644" t="b">
        <v>0</v>
      </c>
      <c r="AL644" s="1"/>
      <c r="AM644" t="s">
        <v>162</v>
      </c>
      <c r="AN644" s="2">
        <v>44320.685219907406</v>
      </c>
      <c r="AP644" s="2"/>
      <c r="AQ644" s="1"/>
      <c r="AS644" t="b">
        <v>0</v>
      </c>
      <c r="AV644" t="s">
        <v>176</v>
      </c>
      <c r="BB644" t="s">
        <v>1865</v>
      </c>
      <c r="BD644" t="b">
        <v>0</v>
      </c>
      <c r="BH644" t="s">
        <v>228</v>
      </c>
      <c r="BL644" t="s">
        <v>1864</v>
      </c>
      <c r="BQ644" t="s">
        <v>165</v>
      </c>
      <c r="BR644" t="b">
        <v>0</v>
      </c>
      <c r="BT644" t="b">
        <v>0</v>
      </c>
      <c r="BW644" t="s">
        <v>166</v>
      </c>
      <c r="BX644" t="b">
        <v>0</v>
      </c>
      <c r="BY644" s="2">
        <v>44376.857569444444</v>
      </c>
      <c r="CB644" t="b">
        <v>0</v>
      </c>
      <c r="CC644" t="b">
        <v>0</v>
      </c>
      <c r="CF644">
        <v>65000</v>
      </c>
      <c r="CJ644">
        <v>0</v>
      </c>
      <c r="CK644">
        <f>YEAR(tbl_Opportunity[[#This Row],[Close Date]])</f>
        <v>2017</v>
      </c>
    </row>
    <row r="645" spans="1:89">
      <c r="A645" t="s">
        <v>1866</v>
      </c>
      <c r="B645" t="b">
        <v>0</v>
      </c>
      <c r="D645" t="b">
        <v>0</v>
      </c>
      <c r="H645" s="1">
        <v>42690</v>
      </c>
      <c r="I645" t="b">
        <v>1</v>
      </c>
      <c r="L645" t="s">
        <v>1867</v>
      </c>
      <c r="O645" t="s">
        <v>194</v>
      </c>
      <c r="P645" t="b">
        <v>0</v>
      </c>
      <c r="Q645" s="2">
        <v>42674.888483796298</v>
      </c>
      <c r="R645" s="1"/>
      <c r="S645" t="b">
        <v>0</v>
      </c>
      <c r="U645" s="1"/>
      <c r="V645" t="b">
        <v>0</v>
      </c>
      <c r="W645" s="1">
        <v>42461</v>
      </c>
      <c r="X645">
        <v>4</v>
      </c>
      <c r="Y645">
        <v>2016</v>
      </c>
      <c r="Z645" t="s">
        <v>8</v>
      </c>
      <c r="AA645" t="s">
        <v>8</v>
      </c>
      <c r="AB645" t="b">
        <v>0</v>
      </c>
      <c r="AC645" t="b">
        <v>0</v>
      </c>
      <c r="AE645" t="b">
        <v>1</v>
      </c>
      <c r="AF645" t="b">
        <v>0</v>
      </c>
      <c r="AG645" t="b">
        <v>0</v>
      </c>
      <c r="AH645" t="s">
        <v>699</v>
      </c>
      <c r="AI645" t="b">
        <v>0</v>
      </c>
      <c r="AJ645" t="s">
        <v>211</v>
      </c>
      <c r="AK645" t="b">
        <v>0</v>
      </c>
      <c r="AL645" s="1">
        <v>42908</v>
      </c>
      <c r="AM645" t="s">
        <v>162</v>
      </c>
      <c r="AN645" s="2">
        <v>44297.837673611109</v>
      </c>
      <c r="AP645" s="2">
        <v>43169.630393518521</v>
      </c>
      <c r="AQ645" s="1"/>
      <c r="AS645" t="b">
        <v>0</v>
      </c>
      <c r="AU645" t="s">
        <v>216</v>
      </c>
      <c r="AV645" t="s">
        <v>213</v>
      </c>
      <c r="BB645" t="s">
        <v>1868</v>
      </c>
      <c r="BD645" t="b">
        <v>0</v>
      </c>
      <c r="BH645" t="s">
        <v>215</v>
      </c>
      <c r="BI645" t="s">
        <v>200</v>
      </c>
      <c r="BJ645" t="s">
        <v>216</v>
      </c>
      <c r="BL645" t="s">
        <v>1867</v>
      </c>
      <c r="BM645" t="s">
        <v>202</v>
      </c>
      <c r="BN645" t="s">
        <v>203</v>
      </c>
      <c r="BQ645" t="s">
        <v>204</v>
      </c>
      <c r="BR645" t="b">
        <v>0</v>
      </c>
      <c r="BT645" t="b">
        <v>0</v>
      </c>
      <c r="BW645" t="s">
        <v>103</v>
      </c>
      <c r="BX645" t="b">
        <v>1</v>
      </c>
      <c r="BY645" s="2">
        <v>44376.857569444444</v>
      </c>
      <c r="BZ645" t="s">
        <v>217</v>
      </c>
      <c r="CB645" t="b">
        <v>0</v>
      </c>
      <c r="CC645" t="b">
        <v>1</v>
      </c>
      <c r="CF645">
        <v>47155</v>
      </c>
      <c r="CH645">
        <v>47155</v>
      </c>
      <c r="CI645">
        <v>100</v>
      </c>
      <c r="CJ645">
        <v>0</v>
      </c>
      <c r="CK645">
        <f>YEAR(tbl_Opportunity[[#This Row],[Close Date]])</f>
        <v>2016</v>
      </c>
    </row>
    <row r="646" spans="1:89">
      <c r="A646" t="s">
        <v>1869</v>
      </c>
      <c r="B646" t="b">
        <v>0</v>
      </c>
      <c r="D646" t="b">
        <v>0</v>
      </c>
      <c r="H646" s="1">
        <v>44196</v>
      </c>
      <c r="I646" t="b">
        <v>1</v>
      </c>
      <c r="J646" t="s">
        <v>235</v>
      </c>
      <c r="L646" t="s">
        <v>1870</v>
      </c>
      <c r="O646" t="s">
        <v>194</v>
      </c>
      <c r="P646" t="b">
        <v>1</v>
      </c>
      <c r="Q646" s="2">
        <v>42676.834872685184</v>
      </c>
      <c r="R646" s="1"/>
      <c r="S646" t="b">
        <v>0</v>
      </c>
      <c r="U646" s="1"/>
      <c r="V646" t="b">
        <v>0</v>
      </c>
      <c r="W646" s="1">
        <v>43922</v>
      </c>
      <c r="X646">
        <v>4</v>
      </c>
      <c r="Y646">
        <v>2020</v>
      </c>
      <c r="Z646" t="s">
        <v>90</v>
      </c>
      <c r="AA646" t="s">
        <v>90</v>
      </c>
      <c r="AB646" t="b">
        <v>0</v>
      </c>
      <c r="AC646" t="b">
        <v>0</v>
      </c>
      <c r="AE646" t="b">
        <v>1</v>
      </c>
      <c r="AF646" t="b">
        <v>0</v>
      </c>
      <c r="AG646" t="b">
        <v>0</v>
      </c>
      <c r="AH646" t="s">
        <v>699</v>
      </c>
      <c r="AI646" t="b">
        <v>0</v>
      </c>
      <c r="AJ646" t="s">
        <v>211</v>
      </c>
      <c r="AK646" t="b">
        <v>0</v>
      </c>
      <c r="AL646" s="1">
        <v>43217</v>
      </c>
      <c r="AM646" t="s">
        <v>162</v>
      </c>
      <c r="AN646" s="2">
        <v>44296.959062499998</v>
      </c>
      <c r="AP646" s="2">
        <v>43872.041145833333</v>
      </c>
      <c r="AQ646" s="1"/>
      <c r="AS646" t="b">
        <v>0</v>
      </c>
      <c r="AU646" t="s">
        <v>216</v>
      </c>
      <c r="AV646" t="s">
        <v>197</v>
      </c>
      <c r="BB646" t="s">
        <v>1871</v>
      </c>
      <c r="BD646" t="b">
        <v>0</v>
      </c>
      <c r="BH646" t="s">
        <v>260</v>
      </c>
      <c r="BI646" t="s">
        <v>200</v>
      </c>
      <c r="BJ646" t="s">
        <v>216</v>
      </c>
      <c r="BL646" t="s">
        <v>1870</v>
      </c>
      <c r="BM646" t="s">
        <v>202</v>
      </c>
      <c r="BN646" t="s">
        <v>203</v>
      </c>
      <c r="BQ646" t="s">
        <v>204</v>
      </c>
      <c r="BR646" t="b">
        <v>0</v>
      </c>
      <c r="BT646" t="b">
        <v>0</v>
      </c>
      <c r="BW646" t="s">
        <v>97</v>
      </c>
      <c r="BX646" t="b">
        <v>0</v>
      </c>
      <c r="BY646" s="2">
        <v>44376.857569444444</v>
      </c>
      <c r="CB646" t="b">
        <v>0</v>
      </c>
      <c r="CC646" t="b">
        <v>0</v>
      </c>
      <c r="CF646">
        <v>50015</v>
      </c>
      <c r="CH646">
        <v>0</v>
      </c>
      <c r="CI646">
        <v>0</v>
      </c>
      <c r="CJ646">
        <v>0</v>
      </c>
      <c r="CK646">
        <f>YEAR(tbl_Opportunity[[#This Row],[Close Date]])</f>
        <v>2020</v>
      </c>
    </row>
    <row r="647" spans="1:89">
      <c r="A647" t="s">
        <v>1872</v>
      </c>
      <c r="B647" t="b">
        <v>0</v>
      </c>
      <c r="D647" t="b">
        <v>0</v>
      </c>
      <c r="H647" s="1">
        <v>42735</v>
      </c>
      <c r="I647" t="b">
        <v>1</v>
      </c>
      <c r="J647" t="s">
        <v>111</v>
      </c>
      <c r="L647" t="s">
        <v>1873</v>
      </c>
      <c r="O647" t="s">
        <v>152</v>
      </c>
      <c r="P647" t="b">
        <v>1</v>
      </c>
      <c r="Q647" s="2">
        <v>42676.930613425924</v>
      </c>
      <c r="R647" s="1"/>
      <c r="S647" t="b">
        <v>0</v>
      </c>
      <c r="U647" s="1"/>
      <c r="V647" t="b">
        <v>0</v>
      </c>
      <c r="W647" s="1">
        <v>42461</v>
      </c>
      <c r="X647">
        <v>4</v>
      </c>
      <c r="Y647">
        <v>2016</v>
      </c>
      <c r="Z647" t="s">
        <v>90</v>
      </c>
      <c r="AA647" t="s">
        <v>90</v>
      </c>
      <c r="AB647" t="b">
        <v>0</v>
      </c>
      <c r="AC647" t="b">
        <v>0</v>
      </c>
      <c r="AE647" t="b">
        <v>0</v>
      </c>
      <c r="AF647" t="b">
        <v>0</v>
      </c>
      <c r="AG647" t="b">
        <v>0</v>
      </c>
      <c r="AH647" t="s">
        <v>699</v>
      </c>
      <c r="AI647" t="b">
        <v>0</v>
      </c>
      <c r="AK647" t="b">
        <v>0</v>
      </c>
      <c r="AL647" s="1"/>
      <c r="AM647" t="s">
        <v>92</v>
      </c>
      <c r="AN647" s="2">
        <v>44091.617222222223</v>
      </c>
      <c r="AP647" s="2">
        <v>43836.762962962966</v>
      </c>
      <c r="AQ647" s="1"/>
      <c r="AS647" t="b">
        <v>0</v>
      </c>
      <c r="AV647" t="s">
        <v>93</v>
      </c>
      <c r="BB647" t="s">
        <v>1874</v>
      </c>
      <c r="BD647" t="b">
        <v>0</v>
      </c>
      <c r="BH647" t="s">
        <v>89</v>
      </c>
      <c r="BQ647" t="s">
        <v>96</v>
      </c>
      <c r="BR647" t="b">
        <v>0</v>
      </c>
      <c r="BT647" t="b">
        <v>0</v>
      </c>
      <c r="BW647" t="s">
        <v>97</v>
      </c>
      <c r="BX647" t="b">
        <v>0</v>
      </c>
      <c r="BY647" s="2">
        <v>44376.857569444444</v>
      </c>
      <c r="CB647" t="b">
        <v>0</v>
      </c>
      <c r="CC647" t="b">
        <v>0</v>
      </c>
      <c r="CI647">
        <v>0</v>
      </c>
      <c r="CJ647">
        <v>0</v>
      </c>
      <c r="CK647">
        <f>YEAR(tbl_Opportunity[[#This Row],[Close Date]])</f>
        <v>2016</v>
      </c>
    </row>
    <row r="648" spans="1:89">
      <c r="A648" t="s">
        <v>1872</v>
      </c>
      <c r="B648" t="b">
        <v>0</v>
      </c>
      <c r="D648" t="b">
        <v>0</v>
      </c>
      <c r="H648" s="1">
        <v>42704</v>
      </c>
      <c r="I648" t="b">
        <v>1</v>
      </c>
      <c r="O648" t="s">
        <v>152</v>
      </c>
      <c r="P648" t="b">
        <v>0</v>
      </c>
      <c r="Q648" s="2">
        <v>42676.931296296294</v>
      </c>
      <c r="R648" s="1"/>
      <c r="S648" t="b">
        <v>0</v>
      </c>
      <c r="U648" s="1"/>
      <c r="V648" t="b">
        <v>0</v>
      </c>
      <c r="W648" s="1">
        <v>42461</v>
      </c>
      <c r="X648">
        <v>4</v>
      </c>
      <c r="Y648">
        <v>2016</v>
      </c>
      <c r="Z648" t="s">
        <v>8</v>
      </c>
      <c r="AA648" t="s">
        <v>8</v>
      </c>
      <c r="AB648" t="b">
        <v>0</v>
      </c>
      <c r="AC648" t="b">
        <v>0</v>
      </c>
      <c r="AE648" t="b">
        <v>1</v>
      </c>
      <c r="AF648" t="b">
        <v>0</v>
      </c>
      <c r="AG648" t="b">
        <v>0</v>
      </c>
      <c r="AH648" t="s">
        <v>699</v>
      </c>
      <c r="AI648" t="b">
        <v>0</v>
      </c>
      <c r="AK648" t="b">
        <v>0</v>
      </c>
      <c r="AL648" s="1"/>
      <c r="AM648" t="s">
        <v>162</v>
      </c>
      <c r="AN648" s="2">
        <v>44297.837673611109</v>
      </c>
      <c r="AP648" s="2">
        <v>43836.762685185182</v>
      </c>
      <c r="AQ648" s="1"/>
      <c r="AS648" t="b">
        <v>0</v>
      </c>
      <c r="AV648" t="s">
        <v>213</v>
      </c>
      <c r="BB648" t="s">
        <v>1875</v>
      </c>
      <c r="BD648" t="b">
        <v>1</v>
      </c>
      <c r="BH648" t="s">
        <v>114</v>
      </c>
      <c r="BI648" t="s">
        <v>155</v>
      </c>
      <c r="BK648" t="s">
        <v>95</v>
      </c>
      <c r="BQ648" t="s">
        <v>96</v>
      </c>
      <c r="BR648" t="b">
        <v>0</v>
      </c>
      <c r="BT648" t="b">
        <v>0</v>
      </c>
      <c r="BW648" t="s">
        <v>103</v>
      </c>
      <c r="BX648" t="b">
        <v>0</v>
      </c>
      <c r="BY648" s="2">
        <v>44376.857569444444</v>
      </c>
      <c r="CB648" t="b">
        <v>0</v>
      </c>
      <c r="CC648" t="b">
        <v>1</v>
      </c>
      <c r="CF648">
        <v>52500</v>
      </c>
      <c r="CH648">
        <v>52500</v>
      </c>
      <c r="CI648">
        <v>100</v>
      </c>
      <c r="CJ648">
        <v>0</v>
      </c>
      <c r="CK648">
        <f>YEAR(tbl_Opportunity[[#This Row],[Close Date]])</f>
        <v>2016</v>
      </c>
    </row>
    <row r="649" spans="1:89">
      <c r="A649" t="s">
        <v>801</v>
      </c>
      <c r="B649" t="b">
        <v>0</v>
      </c>
      <c r="D649" t="b">
        <v>0</v>
      </c>
      <c r="E649" t="s">
        <v>1819</v>
      </c>
      <c r="H649" s="1">
        <v>42735</v>
      </c>
      <c r="I649" t="b">
        <v>0</v>
      </c>
      <c r="L649" t="s">
        <v>1876</v>
      </c>
      <c r="O649" t="s">
        <v>99</v>
      </c>
      <c r="P649" t="b">
        <v>1</v>
      </c>
      <c r="Q649" s="2">
        <v>42678.615590277775</v>
      </c>
      <c r="R649" s="1"/>
      <c r="S649" t="b">
        <v>0</v>
      </c>
      <c r="U649" s="1"/>
      <c r="V649" t="b">
        <v>0</v>
      </c>
      <c r="W649" s="1">
        <v>42461</v>
      </c>
      <c r="X649">
        <v>4</v>
      </c>
      <c r="Y649">
        <v>2016</v>
      </c>
      <c r="Z649" t="s">
        <v>161</v>
      </c>
      <c r="AA649" t="s">
        <v>161</v>
      </c>
      <c r="AB649" t="b">
        <v>0</v>
      </c>
      <c r="AC649" t="b">
        <v>0</v>
      </c>
      <c r="AE649" t="b">
        <v>0</v>
      </c>
      <c r="AF649" t="b">
        <v>0</v>
      </c>
      <c r="AG649" t="b">
        <v>0</v>
      </c>
      <c r="AH649" t="s">
        <v>699</v>
      </c>
      <c r="AI649" t="b">
        <v>0</v>
      </c>
      <c r="AK649" t="b">
        <v>0</v>
      </c>
      <c r="AL649" s="1"/>
      <c r="AM649" t="s">
        <v>162</v>
      </c>
      <c r="AN649" s="2">
        <v>44320.675671296296</v>
      </c>
      <c r="AP649" s="2">
        <v>42703.903113425928</v>
      </c>
      <c r="AQ649" s="1"/>
      <c r="AS649" t="b">
        <v>0</v>
      </c>
      <c r="AV649" t="s">
        <v>176</v>
      </c>
      <c r="BB649" t="s">
        <v>1877</v>
      </c>
      <c r="BD649" t="b">
        <v>0</v>
      </c>
      <c r="BH649" t="s">
        <v>228</v>
      </c>
      <c r="BL649" t="s">
        <v>1876</v>
      </c>
      <c r="BQ649" t="s">
        <v>165</v>
      </c>
      <c r="BR649" t="b">
        <v>0</v>
      </c>
      <c r="BT649" t="b">
        <v>0</v>
      </c>
      <c r="BW649" t="s">
        <v>339</v>
      </c>
      <c r="BX649" t="b">
        <v>0</v>
      </c>
      <c r="BY649" s="2">
        <v>44376.857569444444</v>
      </c>
      <c r="CB649" t="b">
        <v>0</v>
      </c>
      <c r="CC649" t="b">
        <v>0</v>
      </c>
      <c r="CF649">
        <v>65000</v>
      </c>
      <c r="CH649">
        <v>19500</v>
      </c>
      <c r="CI649">
        <v>30</v>
      </c>
      <c r="CJ649">
        <v>0</v>
      </c>
      <c r="CK649">
        <f>YEAR(tbl_Opportunity[[#This Row],[Close Date]])</f>
        <v>2016</v>
      </c>
    </row>
    <row r="650" spans="1:89">
      <c r="A650" t="s">
        <v>1746</v>
      </c>
      <c r="B650" t="b">
        <v>0</v>
      </c>
      <c r="D650" t="b">
        <v>0</v>
      </c>
      <c r="E650" t="s">
        <v>1819</v>
      </c>
      <c r="H650" s="1">
        <v>42766</v>
      </c>
      <c r="I650" t="b">
        <v>0</v>
      </c>
      <c r="L650" t="s">
        <v>1747</v>
      </c>
      <c r="O650" t="s">
        <v>99</v>
      </c>
      <c r="P650" t="b">
        <v>0</v>
      </c>
      <c r="Q650" s="2">
        <v>42678.626423611109</v>
      </c>
      <c r="R650" s="1"/>
      <c r="S650" t="b">
        <v>0</v>
      </c>
      <c r="U650" s="1"/>
      <c r="V650" t="b">
        <v>0</v>
      </c>
      <c r="W650" s="1">
        <v>42736</v>
      </c>
      <c r="X650">
        <v>1</v>
      </c>
      <c r="Y650">
        <v>2017</v>
      </c>
      <c r="Z650" t="s">
        <v>161</v>
      </c>
      <c r="AA650" t="s">
        <v>161</v>
      </c>
      <c r="AB650" t="b">
        <v>0</v>
      </c>
      <c r="AC650" t="b">
        <v>0</v>
      </c>
      <c r="AE650" t="b">
        <v>1</v>
      </c>
      <c r="AF650" t="b">
        <v>0</v>
      </c>
      <c r="AG650" t="b">
        <v>0</v>
      </c>
      <c r="AH650" t="s">
        <v>699</v>
      </c>
      <c r="AI650" t="b">
        <v>0</v>
      </c>
      <c r="AK650" t="b">
        <v>0</v>
      </c>
      <c r="AL650" s="1"/>
      <c r="AM650" t="s">
        <v>162</v>
      </c>
      <c r="AN650" s="2">
        <v>44297.837673611109</v>
      </c>
      <c r="AP650" s="2"/>
      <c r="AQ650" s="1"/>
      <c r="AS650" t="b">
        <v>0</v>
      </c>
      <c r="AV650" t="s">
        <v>213</v>
      </c>
      <c r="BB650" t="s">
        <v>1878</v>
      </c>
      <c r="BD650" t="b">
        <v>0</v>
      </c>
      <c r="BH650" t="s">
        <v>228</v>
      </c>
      <c r="BI650" t="s">
        <v>229</v>
      </c>
      <c r="BQ650" t="s">
        <v>165</v>
      </c>
      <c r="BR650" t="b">
        <v>0</v>
      </c>
      <c r="BT650" t="b">
        <v>0</v>
      </c>
      <c r="BW650" t="s">
        <v>166</v>
      </c>
      <c r="BX650" t="b">
        <v>0</v>
      </c>
      <c r="BY650" s="2">
        <v>44376.857569444444</v>
      </c>
      <c r="CB650" t="b">
        <v>0</v>
      </c>
      <c r="CC650" t="b">
        <v>0</v>
      </c>
      <c r="CF650">
        <v>73000</v>
      </c>
      <c r="CJ650">
        <v>0</v>
      </c>
      <c r="CK650">
        <f>YEAR(tbl_Opportunity[[#This Row],[Close Date]])</f>
        <v>2017</v>
      </c>
    </row>
    <row r="651" spans="1:89">
      <c r="A651" t="s">
        <v>281</v>
      </c>
      <c r="B651" t="b">
        <v>0</v>
      </c>
      <c r="D651" t="b">
        <v>0</v>
      </c>
      <c r="H651" s="1">
        <v>43644</v>
      </c>
      <c r="I651" t="b">
        <v>1</v>
      </c>
      <c r="O651" t="s">
        <v>194</v>
      </c>
      <c r="P651" t="b">
        <v>0</v>
      </c>
      <c r="Q651" s="2">
        <v>42678.767627314817</v>
      </c>
      <c r="R651" s="1"/>
      <c r="S651" t="b">
        <v>0</v>
      </c>
      <c r="U651" s="1"/>
      <c r="V651" t="b">
        <v>0</v>
      </c>
      <c r="W651" s="1">
        <v>43497</v>
      </c>
      <c r="X651">
        <v>2</v>
      </c>
      <c r="Y651">
        <v>2019</v>
      </c>
      <c r="Z651" t="s">
        <v>8</v>
      </c>
      <c r="AA651" t="s">
        <v>8</v>
      </c>
      <c r="AB651" t="b">
        <v>0</v>
      </c>
      <c r="AC651" t="b">
        <v>0</v>
      </c>
      <c r="AE651" t="b">
        <v>1</v>
      </c>
      <c r="AF651" t="b">
        <v>0</v>
      </c>
      <c r="AG651" t="b">
        <v>0</v>
      </c>
      <c r="AH651" t="s">
        <v>699</v>
      </c>
      <c r="AI651" t="b">
        <v>0</v>
      </c>
      <c r="AK651" t="b">
        <v>0</v>
      </c>
      <c r="AL651" s="1"/>
      <c r="AM651" t="s">
        <v>162</v>
      </c>
      <c r="AN651" s="2">
        <v>44297.841840277775</v>
      </c>
      <c r="AP651" s="2">
        <v>43169.630393518521</v>
      </c>
      <c r="AQ651" s="1"/>
      <c r="AS651" t="b">
        <v>0</v>
      </c>
      <c r="AU651" t="s">
        <v>247</v>
      </c>
      <c r="AV651" t="s">
        <v>248</v>
      </c>
      <c r="BB651" t="s">
        <v>1879</v>
      </c>
      <c r="BD651" t="b">
        <v>0</v>
      </c>
      <c r="BH651" t="s">
        <v>215</v>
      </c>
      <c r="BI651" t="s">
        <v>200</v>
      </c>
      <c r="BJ651" t="s">
        <v>250</v>
      </c>
      <c r="BL651" t="s">
        <v>1880</v>
      </c>
      <c r="BM651" t="s">
        <v>291</v>
      </c>
      <c r="BN651" t="s">
        <v>203</v>
      </c>
      <c r="BQ651" t="s">
        <v>204</v>
      </c>
      <c r="BR651" t="b">
        <v>0</v>
      </c>
      <c r="BT651" t="b">
        <v>0</v>
      </c>
      <c r="BW651" t="s">
        <v>103</v>
      </c>
      <c r="BX651" t="b">
        <v>0</v>
      </c>
      <c r="BY651" s="2">
        <v>44376.857569444444</v>
      </c>
      <c r="BZ651" t="s">
        <v>217</v>
      </c>
      <c r="CB651" t="b">
        <v>0</v>
      </c>
      <c r="CC651" t="b">
        <v>1</v>
      </c>
      <c r="CF651">
        <v>1600</v>
      </c>
      <c r="CH651">
        <v>1600</v>
      </c>
      <c r="CI651">
        <v>100</v>
      </c>
      <c r="CJ651">
        <v>0</v>
      </c>
      <c r="CK651">
        <f>YEAR(tbl_Opportunity[[#This Row],[Close Date]])</f>
        <v>2019</v>
      </c>
    </row>
    <row r="652" spans="1:89">
      <c r="A652" t="s">
        <v>1881</v>
      </c>
      <c r="B652" t="b">
        <v>0</v>
      </c>
      <c r="D652" t="b">
        <v>0</v>
      </c>
      <c r="H652" s="1">
        <v>43100</v>
      </c>
      <c r="I652" t="b">
        <v>0</v>
      </c>
      <c r="L652" t="s">
        <v>1882</v>
      </c>
      <c r="O652" t="s">
        <v>99</v>
      </c>
      <c r="P652" t="b">
        <v>1</v>
      </c>
      <c r="Q652" s="2">
        <v>42678.799085648148</v>
      </c>
      <c r="R652" s="1"/>
      <c r="S652" t="b">
        <v>0</v>
      </c>
      <c r="U652" s="1"/>
      <c r="V652" t="b">
        <v>0</v>
      </c>
      <c r="W652" s="1">
        <v>42826</v>
      </c>
      <c r="X652">
        <v>4</v>
      </c>
      <c r="Y652">
        <v>2017</v>
      </c>
      <c r="Z652" t="s">
        <v>161</v>
      </c>
      <c r="AA652" t="s">
        <v>161</v>
      </c>
      <c r="AB652" t="b">
        <v>0</v>
      </c>
      <c r="AC652" t="b">
        <v>0</v>
      </c>
      <c r="AE652" t="b">
        <v>0</v>
      </c>
      <c r="AF652" t="b">
        <v>0</v>
      </c>
      <c r="AG652" t="b">
        <v>0</v>
      </c>
      <c r="AH652" t="s">
        <v>121</v>
      </c>
      <c r="AI652" t="b">
        <v>0</v>
      </c>
      <c r="AK652" t="b">
        <v>0</v>
      </c>
      <c r="AL652" s="1"/>
      <c r="AM652" t="s">
        <v>162</v>
      </c>
      <c r="AN652" s="2">
        <v>44320.675474537034</v>
      </c>
      <c r="AP652" s="2"/>
      <c r="AQ652" s="1"/>
      <c r="AS652" t="b">
        <v>0</v>
      </c>
      <c r="AV652" t="s">
        <v>93</v>
      </c>
      <c r="BB652" t="s">
        <v>1883</v>
      </c>
      <c r="BD652" t="b">
        <v>0</v>
      </c>
      <c r="BH652" t="s">
        <v>228</v>
      </c>
      <c r="BL652" t="s">
        <v>1882</v>
      </c>
      <c r="BQ652" t="s">
        <v>165</v>
      </c>
      <c r="BR652" t="b">
        <v>0</v>
      </c>
      <c r="BT652" t="b">
        <v>0</v>
      </c>
      <c r="BW652" t="s">
        <v>166</v>
      </c>
      <c r="BX652" t="b">
        <v>0</v>
      </c>
      <c r="BY652" s="2">
        <v>44376.857569444444</v>
      </c>
      <c r="CB652" t="b">
        <v>0</v>
      </c>
      <c r="CC652" t="b">
        <v>0</v>
      </c>
      <c r="CF652">
        <v>65000</v>
      </c>
      <c r="CJ652">
        <v>0</v>
      </c>
      <c r="CK652">
        <f>YEAR(tbl_Opportunity[[#This Row],[Close Date]])</f>
        <v>2017</v>
      </c>
    </row>
    <row r="653" spans="1:89">
      <c r="A653" t="s">
        <v>1884</v>
      </c>
      <c r="B653" t="b">
        <v>0</v>
      </c>
      <c r="D653" t="b">
        <v>0</v>
      </c>
      <c r="E653" t="s">
        <v>1819</v>
      </c>
      <c r="H653" s="1">
        <v>43168</v>
      </c>
      <c r="I653" t="b">
        <v>1</v>
      </c>
      <c r="J653" t="s">
        <v>105</v>
      </c>
      <c r="L653" t="s">
        <v>1885</v>
      </c>
      <c r="O653" t="s">
        <v>99</v>
      </c>
      <c r="P653" t="b">
        <v>1</v>
      </c>
      <c r="Q653" s="2">
        <v>42678.80023148148</v>
      </c>
      <c r="R653" s="1"/>
      <c r="S653" t="b">
        <v>0</v>
      </c>
      <c r="U653" s="1"/>
      <c r="V653" t="b">
        <v>0</v>
      </c>
      <c r="W653" s="1">
        <v>43101</v>
      </c>
      <c r="X653">
        <v>1</v>
      </c>
      <c r="Y653">
        <v>2018</v>
      </c>
      <c r="Z653" t="s">
        <v>90</v>
      </c>
      <c r="AA653" t="s">
        <v>90</v>
      </c>
      <c r="AB653" t="b">
        <v>0</v>
      </c>
      <c r="AC653" t="b">
        <v>0</v>
      </c>
      <c r="AE653" t="b">
        <v>0</v>
      </c>
      <c r="AF653" t="b">
        <v>0</v>
      </c>
      <c r="AG653" t="b">
        <v>0</v>
      </c>
      <c r="AH653" t="s">
        <v>121</v>
      </c>
      <c r="AI653" t="b">
        <v>0</v>
      </c>
      <c r="AK653" t="b">
        <v>0</v>
      </c>
      <c r="AL653" s="1"/>
      <c r="AM653" t="s">
        <v>162</v>
      </c>
      <c r="AN653" s="2">
        <v>44297.856377314813</v>
      </c>
      <c r="AP653" s="2">
        <v>43188.722384259258</v>
      </c>
      <c r="AQ653" s="1"/>
      <c r="AS653" t="b">
        <v>0</v>
      </c>
      <c r="AV653" t="s">
        <v>176</v>
      </c>
      <c r="BB653" t="s">
        <v>1886</v>
      </c>
      <c r="BD653" t="b">
        <v>0</v>
      </c>
      <c r="BH653" t="s">
        <v>260</v>
      </c>
      <c r="BL653" t="s">
        <v>1885</v>
      </c>
      <c r="BN653" t="s">
        <v>203</v>
      </c>
      <c r="BQ653" t="s">
        <v>204</v>
      </c>
      <c r="BR653" t="b">
        <v>0</v>
      </c>
      <c r="BT653" t="b">
        <v>0</v>
      </c>
      <c r="BW653" t="s">
        <v>97</v>
      </c>
      <c r="BX653" t="b">
        <v>0</v>
      </c>
      <c r="BY653" s="2">
        <v>44376.857569444444</v>
      </c>
      <c r="CB653" t="b">
        <v>0</v>
      </c>
      <c r="CC653" t="b">
        <v>0</v>
      </c>
      <c r="CI653">
        <v>0</v>
      </c>
      <c r="CJ653">
        <v>0</v>
      </c>
      <c r="CK653">
        <f>YEAR(tbl_Opportunity[[#This Row],[Close Date]])</f>
        <v>2018</v>
      </c>
    </row>
    <row r="654" spans="1:89">
      <c r="A654" t="s">
        <v>1887</v>
      </c>
      <c r="B654" t="b">
        <v>0</v>
      </c>
      <c r="D654" t="b">
        <v>0</v>
      </c>
      <c r="E654" t="s">
        <v>1819</v>
      </c>
      <c r="H654" s="1">
        <v>43098</v>
      </c>
      <c r="I654" t="b">
        <v>0</v>
      </c>
      <c r="L654" t="s">
        <v>1888</v>
      </c>
      <c r="O654" t="s">
        <v>99</v>
      </c>
      <c r="P654" t="b">
        <v>1</v>
      </c>
      <c r="Q654" s="2">
        <v>42678.801921296297</v>
      </c>
      <c r="R654" s="1"/>
      <c r="S654" t="b">
        <v>0</v>
      </c>
      <c r="U654" s="1"/>
      <c r="V654" t="b">
        <v>0</v>
      </c>
      <c r="W654" s="1">
        <v>42826</v>
      </c>
      <c r="X654">
        <v>4</v>
      </c>
      <c r="Y654">
        <v>2017</v>
      </c>
      <c r="Z654" t="s">
        <v>161</v>
      </c>
      <c r="AA654" t="s">
        <v>161</v>
      </c>
      <c r="AB654" t="b">
        <v>0</v>
      </c>
      <c r="AC654" t="b">
        <v>0</v>
      </c>
      <c r="AE654" t="b">
        <v>0</v>
      </c>
      <c r="AF654" t="b">
        <v>0</v>
      </c>
      <c r="AG654" t="b">
        <v>0</v>
      </c>
      <c r="AH654" t="s">
        <v>219</v>
      </c>
      <c r="AI654" t="b">
        <v>0</v>
      </c>
      <c r="AK654" t="b">
        <v>0</v>
      </c>
      <c r="AL654" s="1"/>
      <c r="AM654" t="s">
        <v>162</v>
      </c>
      <c r="AN654" s="2">
        <v>44320.675474537034</v>
      </c>
      <c r="AP654" s="2"/>
      <c r="AQ654" s="1"/>
      <c r="AS654" t="b">
        <v>0</v>
      </c>
      <c r="AV654" t="s">
        <v>176</v>
      </c>
      <c r="BB654" t="s">
        <v>1889</v>
      </c>
      <c r="BD654" t="b">
        <v>0</v>
      </c>
      <c r="BH654" t="s">
        <v>228</v>
      </c>
      <c r="BL654" t="s">
        <v>1888</v>
      </c>
      <c r="BQ654" t="s">
        <v>165</v>
      </c>
      <c r="BR654" t="b">
        <v>0</v>
      </c>
      <c r="BT654" t="b">
        <v>0</v>
      </c>
      <c r="BW654" t="s">
        <v>166</v>
      </c>
      <c r="BX654" t="b">
        <v>0</v>
      </c>
      <c r="BY654" s="2">
        <v>44376.857569444444</v>
      </c>
      <c r="CB654" t="b">
        <v>0</v>
      </c>
      <c r="CC654" t="b">
        <v>0</v>
      </c>
      <c r="CF654">
        <v>65000</v>
      </c>
      <c r="CJ654">
        <v>0</v>
      </c>
      <c r="CK654">
        <f>YEAR(tbl_Opportunity[[#This Row],[Close Date]])</f>
        <v>2017</v>
      </c>
    </row>
    <row r="655" spans="1:89">
      <c r="A655" t="s">
        <v>1890</v>
      </c>
      <c r="B655" t="b">
        <v>0</v>
      </c>
      <c r="D655" t="b">
        <v>0</v>
      </c>
      <c r="E655" t="s">
        <v>1819</v>
      </c>
      <c r="H655" s="1">
        <v>43100</v>
      </c>
      <c r="I655" t="b">
        <v>0</v>
      </c>
      <c r="L655" t="s">
        <v>1891</v>
      </c>
      <c r="O655" t="s">
        <v>99</v>
      </c>
      <c r="P655" t="b">
        <v>1</v>
      </c>
      <c r="Q655" s="2">
        <v>42678.80269675926</v>
      </c>
      <c r="R655" s="1"/>
      <c r="S655" t="b">
        <v>0</v>
      </c>
      <c r="U655" s="1"/>
      <c r="V655" t="b">
        <v>0</v>
      </c>
      <c r="W655" s="1">
        <v>42826</v>
      </c>
      <c r="X655">
        <v>4</v>
      </c>
      <c r="Y655">
        <v>2017</v>
      </c>
      <c r="Z655" t="s">
        <v>161</v>
      </c>
      <c r="AA655" t="s">
        <v>161</v>
      </c>
      <c r="AB655" t="b">
        <v>0</v>
      </c>
      <c r="AC655" t="b">
        <v>0</v>
      </c>
      <c r="AE655" t="b">
        <v>0</v>
      </c>
      <c r="AF655" t="b">
        <v>0</v>
      </c>
      <c r="AG655" t="b">
        <v>0</v>
      </c>
      <c r="AH655" t="s">
        <v>219</v>
      </c>
      <c r="AI655" t="b">
        <v>0</v>
      </c>
      <c r="AK655" t="b">
        <v>0</v>
      </c>
      <c r="AL655" s="1"/>
      <c r="AM655" t="s">
        <v>162</v>
      </c>
      <c r="AN655" s="2">
        <v>44320.675671296296</v>
      </c>
      <c r="AP655" s="2"/>
      <c r="AQ655" s="1"/>
      <c r="AS655" t="b">
        <v>0</v>
      </c>
      <c r="AV655" t="s">
        <v>176</v>
      </c>
      <c r="BB655" t="s">
        <v>1892</v>
      </c>
      <c r="BD655" t="b">
        <v>0</v>
      </c>
      <c r="BH655" t="s">
        <v>228</v>
      </c>
      <c r="BL655" t="s">
        <v>1891</v>
      </c>
      <c r="BQ655" t="s">
        <v>165</v>
      </c>
      <c r="BR655" t="b">
        <v>0</v>
      </c>
      <c r="BT655" t="b">
        <v>0</v>
      </c>
      <c r="BW655" t="s">
        <v>166</v>
      </c>
      <c r="BX655" t="b">
        <v>0</v>
      </c>
      <c r="BY655" s="2">
        <v>44376.857569444444</v>
      </c>
      <c r="CB655" t="b">
        <v>0</v>
      </c>
      <c r="CC655" t="b">
        <v>0</v>
      </c>
      <c r="CF655">
        <v>65000</v>
      </c>
      <c r="CJ655">
        <v>0</v>
      </c>
      <c r="CK655">
        <f>YEAR(tbl_Opportunity[[#This Row],[Close Date]])</f>
        <v>2017</v>
      </c>
    </row>
    <row r="656" spans="1:89">
      <c r="A656" t="s">
        <v>1893</v>
      </c>
      <c r="B656" t="b">
        <v>0</v>
      </c>
      <c r="D656" t="b">
        <v>0</v>
      </c>
      <c r="E656" t="s">
        <v>1819</v>
      </c>
      <c r="H656" s="1">
        <v>43007</v>
      </c>
      <c r="I656" t="b">
        <v>0</v>
      </c>
      <c r="L656" t="s">
        <v>1894</v>
      </c>
      <c r="O656" t="s">
        <v>99</v>
      </c>
      <c r="P656" t="b">
        <v>1</v>
      </c>
      <c r="Q656" s="2">
        <v>42678.804039351853</v>
      </c>
      <c r="R656" s="1"/>
      <c r="S656" t="b">
        <v>0</v>
      </c>
      <c r="U656" s="1"/>
      <c r="V656" t="b">
        <v>0</v>
      </c>
      <c r="W656" s="1">
        <v>42795</v>
      </c>
      <c r="X656">
        <v>3</v>
      </c>
      <c r="Y656">
        <v>2017</v>
      </c>
      <c r="Z656" t="s">
        <v>161</v>
      </c>
      <c r="AA656" t="s">
        <v>161</v>
      </c>
      <c r="AB656" t="b">
        <v>0</v>
      </c>
      <c r="AC656" t="b">
        <v>0</v>
      </c>
      <c r="AE656" t="b">
        <v>0</v>
      </c>
      <c r="AF656" t="b">
        <v>0</v>
      </c>
      <c r="AG656" t="b">
        <v>0</v>
      </c>
      <c r="AH656" t="s">
        <v>219</v>
      </c>
      <c r="AI656" t="b">
        <v>0</v>
      </c>
      <c r="AK656" t="b">
        <v>0</v>
      </c>
      <c r="AL656" s="1"/>
      <c r="AM656" t="s">
        <v>162</v>
      </c>
      <c r="AN656" s="2">
        <v>44320.675752314812</v>
      </c>
      <c r="AP656" s="2">
        <v>42703.618483796294</v>
      </c>
      <c r="AQ656" s="1"/>
      <c r="AS656" t="b">
        <v>0</v>
      </c>
      <c r="AV656" t="s">
        <v>176</v>
      </c>
      <c r="BB656" t="s">
        <v>1895</v>
      </c>
      <c r="BD656" t="b">
        <v>0</v>
      </c>
      <c r="BH656" t="s">
        <v>228</v>
      </c>
      <c r="BL656" t="s">
        <v>1894</v>
      </c>
      <c r="BQ656" t="s">
        <v>165</v>
      </c>
      <c r="BR656" t="b">
        <v>0</v>
      </c>
      <c r="BT656" t="b">
        <v>0</v>
      </c>
      <c r="BW656" t="s">
        <v>339</v>
      </c>
      <c r="BX656" t="b">
        <v>0</v>
      </c>
      <c r="BY656" s="2">
        <v>44376.857569444444</v>
      </c>
      <c r="CB656" t="b">
        <v>0</v>
      </c>
      <c r="CC656" t="b">
        <v>0</v>
      </c>
      <c r="CF656">
        <v>65000</v>
      </c>
      <c r="CH656">
        <v>19500</v>
      </c>
      <c r="CI656">
        <v>30</v>
      </c>
      <c r="CJ656">
        <v>0</v>
      </c>
      <c r="CK656">
        <f>YEAR(tbl_Opportunity[[#This Row],[Close Date]])</f>
        <v>2017</v>
      </c>
    </row>
    <row r="657" spans="1:89">
      <c r="A657" t="s">
        <v>1896</v>
      </c>
      <c r="B657" t="b">
        <v>0</v>
      </c>
      <c r="D657" t="b">
        <v>0</v>
      </c>
      <c r="E657" t="s">
        <v>1819</v>
      </c>
      <c r="H657" s="1">
        <v>43100</v>
      </c>
      <c r="I657" t="b">
        <v>0</v>
      </c>
      <c r="L657" t="s">
        <v>1897</v>
      </c>
      <c r="O657" t="s">
        <v>99</v>
      </c>
      <c r="P657" t="b">
        <v>1</v>
      </c>
      <c r="Q657" s="2">
        <v>42678.804548611108</v>
      </c>
      <c r="R657" s="1"/>
      <c r="S657" t="b">
        <v>0</v>
      </c>
      <c r="U657" s="1"/>
      <c r="V657" t="b">
        <v>0</v>
      </c>
      <c r="W657" s="1">
        <v>42826</v>
      </c>
      <c r="X657">
        <v>4</v>
      </c>
      <c r="Y657">
        <v>2017</v>
      </c>
      <c r="Z657" t="s">
        <v>161</v>
      </c>
      <c r="AA657" t="s">
        <v>161</v>
      </c>
      <c r="AB657" t="b">
        <v>0</v>
      </c>
      <c r="AC657" t="b">
        <v>0</v>
      </c>
      <c r="AE657" t="b">
        <v>0</v>
      </c>
      <c r="AF657" t="b">
        <v>0</v>
      </c>
      <c r="AG657" t="b">
        <v>0</v>
      </c>
      <c r="AH657" t="s">
        <v>219</v>
      </c>
      <c r="AI657" t="b">
        <v>0</v>
      </c>
      <c r="AK657" t="b">
        <v>0</v>
      </c>
      <c r="AL657" s="1">
        <v>42634</v>
      </c>
      <c r="AM657" t="s">
        <v>162</v>
      </c>
      <c r="AN657" s="2">
        <v>44297.904409722221</v>
      </c>
      <c r="AP657" s="2"/>
      <c r="AQ657" s="1"/>
      <c r="AS657" t="b">
        <v>0</v>
      </c>
      <c r="AV657" t="s">
        <v>93</v>
      </c>
      <c r="BB657" t="s">
        <v>1898</v>
      </c>
      <c r="BD657" t="b">
        <v>0</v>
      </c>
      <c r="BH657" t="s">
        <v>228</v>
      </c>
      <c r="BQ657" t="s">
        <v>165</v>
      </c>
      <c r="BR657" t="b">
        <v>0</v>
      </c>
      <c r="BT657" t="b">
        <v>0</v>
      </c>
      <c r="BW657" t="s">
        <v>166</v>
      </c>
      <c r="BX657" t="b">
        <v>0</v>
      </c>
      <c r="BY657" s="2">
        <v>44376.857569444444</v>
      </c>
      <c r="CB657" t="b">
        <v>0</v>
      </c>
      <c r="CC657" t="b">
        <v>0</v>
      </c>
      <c r="CF657">
        <v>65000</v>
      </c>
      <c r="CJ657">
        <v>0</v>
      </c>
      <c r="CK657">
        <f>YEAR(tbl_Opportunity[[#This Row],[Close Date]])</f>
        <v>2017</v>
      </c>
    </row>
    <row r="658" spans="1:89">
      <c r="A658" t="s">
        <v>1899</v>
      </c>
      <c r="B658" t="b">
        <v>0</v>
      </c>
      <c r="D658" t="b">
        <v>0</v>
      </c>
      <c r="E658" t="s">
        <v>1819</v>
      </c>
      <c r="H658" s="1">
        <v>43100</v>
      </c>
      <c r="I658" t="b">
        <v>0</v>
      </c>
      <c r="L658" t="s">
        <v>1900</v>
      </c>
      <c r="O658" t="s">
        <v>99</v>
      </c>
      <c r="P658" t="b">
        <v>1</v>
      </c>
      <c r="Q658" s="2">
        <v>42678.804826388892</v>
      </c>
      <c r="R658" s="1"/>
      <c r="S658" t="b">
        <v>0</v>
      </c>
      <c r="U658" s="1"/>
      <c r="V658" t="b">
        <v>0</v>
      </c>
      <c r="W658" s="1">
        <v>42826</v>
      </c>
      <c r="X658">
        <v>4</v>
      </c>
      <c r="Y658">
        <v>2017</v>
      </c>
      <c r="Z658" t="s">
        <v>161</v>
      </c>
      <c r="AA658" t="s">
        <v>161</v>
      </c>
      <c r="AB658" t="b">
        <v>0</v>
      </c>
      <c r="AC658" t="b">
        <v>0</v>
      </c>
      <c r="AE658" t="b">
        <v>0</v>
      </c>
      <c r="AF658" t="b">
        <v>0</v>
      </c>
      <c r="AG658" t="b">
        <v>0</v>
      </c>
      <c r="AH658" t="s">
        <v>219</v>
      </c>
      <c r="AI658" t="b">
        <v>0</v>
      </c>
      <c r="AK658" t="b">
        <v>0</v>
      </c>
      <c r="AL658" s="1"/>
      <c r="AM658" t="s">
        <v>162</v>
      </c>
      <c r="AN658" s="2">
        <v>44320.675752314812</v>
      </c>
      <c r="AP658" s="2"/>
      <c r="AQ658" s="1"/>
      <c r="AS658" t="b">
        <v>0</v>
      </c>
      <c r="AV658" t="s">
        <v>176</v>
      </c>
      <c r="BB658" t="s">
        <v>1901</v>
      </c>
      <c r="BD658" t="b">
        <v>0</v>
      </c>
      <c r="BH658" t="s">
        <v>228</v>
      </c>
      <c r="BL658" t="s">
        <v>1900</v>
      </c>
      <c r="BQ658" t="s">
        <v>165</v>
      </c>
      <c r="BR658" t="b">
        <v>0</v>
      </c>
      <c r="BT658" t="b">
        <v>0</v>
      </c>
      <c r="BW658" t="s">
        <v>166</v>
      </c>
      <c r="BX658" t="b">
        <v>0</v>
      </c>
      <c r="BY658" s="2">
        <v>44376.857569444444</v>
      </c>
      <c r="CB658" t="b">
        <v>0</v>
      </c>
      <c r="CC658" t="b">
        <v>0</v>
      </c>
      <c r="CF658">
        <v>65000</v>
      </c>
      <c r="CJ658">
        <v>0</v>
      </c>
      <c r="CK658">
        <f>YEAR(tbl_Opportunity[[#This Row],[Close Date]])</f>
        <v>2017</v>
      </c>
    </row>
    <row r="659" spans="1:89">
      <c r="A659" t="s">
        <v>1902</v>
      </c>
      <c r="B659" t="b">
        <v>0</v>
      </c>
      <c r="D659" t="b">
        <v>0</v>
      </c>
      <c r="E659" t="s">
        <v>1819</v>
      </c>
      <c r="H659" s="1">
        <v>43100</v>
      </c>
      <c r="I659" t="b">
        <v>0</v>
      </c>
      <c r="L659" t="s">
        <v>1903</v>
      </c>
      <c r="O659" t="s">
        <v>99</v>
      </c>
      <c r="P659" t="b">
        <v>1</v>
      </c>
      <c r="Q659" s="2">
        <v>42678.805173611108</v>
      </c>
      <c r="R659" s="1"/>
      <c r="S659" t="b">
        <v>0</v>
      </c>
      <c r="U659" s="1"/>
      <c r="V659" t="b">
        <v>0</v>
      </c>
      <c r="W659" s="1">
        <v>42826</v>
      </c>
      <c r="X659">
        <v>4</v>
      </c>
      <c r="Y659">
        <v>2017</v>
      </c>
      <c r="Z659" t="s">
        <v>161</v>
      </c>
      <c r="AA659" t="s">
        <v>161</v>
      </c>
      <c r="AB659" t="b">
        <v>0</v>
      </c>
      <c r="AC659" t="b">
        <v>0</v>
      </c>
      <c r="AE659" t="b">
        <v>0</v>
      </c>
      <c r="AF659" t="b">
        <v>0</v>
      </c>
      <c r="AG659" t="b">
        <v>0</v>
      </c>
      <c r="AH659" t="s">
        <v>219</v>
      </c>
      <c r="AI659" t="b">
        <v>0</v>
      </c>
      <c r="AK659" t="b">
        <v>0</v>
      </c>
      <c r="AL659" s="1"/>
      <c r="AM659" t="s">
        <v>162</v>
      </c>
      <c r="AN659" s="2">
        <v>44320.675671296296</v>
      </c>
      <c r="AP659" s="2"/>
      <c r="AQ659" s="1"/>
      <c r="AS659" t="b">
        <v>0</v>
      </c>
      <c r="AV659" t="s">
        <v>176</v>
      </c>
      <c r="BB659" t="s">
        <v>1904</v>
      </c>
      <c r="BD659" t="b">
        <v>0</v>
      </c>
      <c r="BH659" t="s">
        <v>228</v>
      </c>
      <c r="BL659" t="s">
        <v>1903</v>
      </c>
      <c r="BQ659" t="s">
        <v>165</v>
      </c>
      <c r="BR659" t="b">
        <v>0</v>
      </c>
      <c r="BT659" t="b">
        <v>0</v>
      </c>
      <c r="BW659" t="s">
        <v>166</v>
      </c>
      <c r="BX659" t="b">
        <v>0</v>
      </c>
      <c r="BY659" s="2">
        <v>44376.857569444444</v>
      </c>
      <c r="CB659" t="b">
        <v>0</v>
      </c>
      <c r="CC659" t="b">
        <v>0</v>
      </c>
      <c r="CF659">
        <v>65000</v>
      </c>
      <c r="CJ659">
        <v>0</v>
      </c>
      <c r="CK659">
        <f>YEAR(tbl_Opportunity[[#This Row],[Close Date]])</f>
        <v>2017</v>
      </c>
    </row>
    <row r="660" spans="1:89">
      <c r="A660" t="s">
        <v>1905</v>
      </c>
      <c r="B660" t="b">
        <v>0</v>
      </c>
      <c r="D660" t="b">
        <v>0</v>
      </c>
      <c r="E660" t="s">
        <v>1819</v>
      </c>
      <c r="H660" s="1">
        <v>43100</v>
      </c>
      <c r="I660" t="b">
        <v>0</v>
      </c>
      <c r="L660" t="s">
        <v>1906</v>
      </c>
      <c r="O660" t="s">
        <v>99</v>
      </c>
      <c r="P660" t="b">
        <v>1</v>
      </c>
      <c r="Q660" s="2">
        <v>42678.805393518516</v>
      </c>
      <c r="R660" s="1"/>
      <c r="S660" t="b">
        <v>0</v>
      </c>
      <c r="U660" s="1"/>
      <c r="V660" t="b">
        <v>0</v>
      </c>
      <c r="W660" s="1">
        <v>42826</v>
      </c>
      <c r="X660">
        <v>4</v>
      </c>
      <c r="Y660">
        <v>2017</v>
      </c>
      <c r="Z660" t="s">
        <v>161</v>
      </c>
      <c r="AA660" t="s">
        <v>161</v>
      </c>
      <c r="AB660" t="b">
        <v>0</v>
      </c>
      <c r="AC660" t="b">
        <v>0</v>
      </c>
      <c r="AE660" t="b">
        <v>0</v>
      </c>
      <c r="AF660" t="b">
        <v>0</v>
      </c>
      <c r="AG660" t="b">
        <v>0</v>
      </c>
      <c r="AH660" t="s">
        <v>219</v>
      </c>
      <c r="AI660" t="b">
        <v>0</v>
      </c>
      <c r="AK660" t="b">
        <v>0</v>
      </c>
      <c r="AL660" s="1"/>
      <c r="AM660" t="s">
        <v>162</v>
      </c>
      <c r="AN660" s="2">
        <v>44320.675671296296</v>
      </c>
      <c r="AP660" s="2"/>
      <c r="AQ660" s="1"/>
      <c r="AS660" t="b">
        <v>0</v>
      </c>
      <c r="AV660" t="s">
        <v>176</v>
      </c>
      <c r="BB660" t="s">
        <v>1907</v>
      </c>
      <c r="BD660" t="b">
        <v>0</v>
      </c>
      <c r="BH660" t="s">
        <v>228</v>
      </c>
      <c r="BL660" t="s">
        <v>1906</v>
      </c>
      <c r="BQ660" t="s">
        <v>165</v>
      </c>
      <c r="BR660" t="b">
        <v>0</v>
      </c>
      <c r="BT660" t="b">
        <v>0</v>
      </c>
      <c r="BW660" t="s">
        <v>166</v>
      </c>
      <c r="BX660" t="b">
        <v>0</v>
      </c>
      <c r="BY660" s="2">
        <v>44376.857569444444</v>
      </c>
      <c r="CB660" t="b">
        <v>0</v>
      </c>
      <c r="CC660" t="b">
        <v>0</v>
      </c>
      <c r="CF660">
        <v>65000</v>
      </c>
      <c r="CJ660">
        <v>0</v>
      </c>
      <c r="CK660">
        <f>YEAR(tbl_Opportunity[[#This Row],[Close Date]])</f>
        <v>2017</v>
      </c>
    </row>
    <row r="661" spans="1:89">
      <c r="A661" t="s">
        <v>1908</v>
      </c>
      <c r="B661" t="b">
        <v>0</v>
      </c>
      <c r="D661" t="b">
        <v>0</v>
      </c>
      <c r="E661" t="s">
        <v>1819</v>
      </c>
      <c r="H661" s="1">
        <v>43100</v>
      </c>
      <c r="I661" t="b">
        <v>0</v>
      </c>
      <c r="L661" t="s">
        <v>1909</v>
      </c>
      <c r="O661" t="s">
        <v>99</v>
      </c>
      <c r="P661" t="b">
        <v>1</v>
      </c>
      <c r="Q661" s="2">
        <v>42678.808425925927</v>
      </c>
      <c r="R661" s="1"/>
      <c r="S661" t="b">
        <v>0</v>
      </c>
      <c r="U661" s="1"/>
      <c r="V661" t="b">
        <v>0</v>
      </c>
      <c r="W661" s="1">
        <v>42826</v>
      </c>
      <c r="X661">
        <v>4</v>
      </c>
      <c r="Y661">
        <v>2017</v>
      </c>
      <c r="Z661" t="s">
        <v>161</v>
      </c>
      <c r="AA661" t="s">
        <v>161</v>
      </c>
      <c r="AB661" t="b">
        <v>0</v>
      </c>
      <c r="AC661" t="b">
        <v>0</v>
      </c>
      <c r="AE661" t="b">
        <v>0</v>
      </c>
      <c r="AF661" t="b">
        <v>0</v>
      </c>
      <c r="AG661" t="b">
        <v>0</v>
      </c>
      <c r="AH661" t="s">
        <v>219</v>
      </c>
      <c r="AI661" t="b">
        <v>0</v>
      </c>
      <c r="AK661" t="b">
        <v>0</v>
      </c>
      <c r="AL661" s="1"/>
      <c r="AM661" t="s">
        <v>162</v>
      </c>
      <c r="AN661" s="2">
        <v>44320.675671296296</v>
      </c>
      <c r="AP661" s="2"/>
      <c r="AQ661" s="1"/>
      <c r="AS661" t="b">
        <v>0</v>
      </c>
      <c r="AV661" t="s">
        <v>176</v>
      </c>
      <c r="BB661" t="s">
        <v>1910</v>
      </c>
      <c r="BD661" t="b">
        <v>0</v>
      </c>
      <c r="BH661" t="s">
        <v>228</v>
      </c>
      <c r="BL661" t="s">
        <v>1909</v>
      </c>
      <c r="BQ661" t="s">
        <v>165</v>
      </c>
      <c r="BR661" t="b">
        <v>0</v>
      </c>
      <c r="BT661" t="b">
        <v>0</v>
      </c>
      <c r="BW661" t="s">
        <v>166</v>
      </c>
      <c r="BX661" t="b">
        <v>0</v>
      </c>
      <c r="BY661" s="2">
        <v>44376.857569444444</v>
      </c>
      <c r="CB661" t="b">
        <v>0</v>
      </c>
      <c r="CC661" t="b">
        <v>0</v>
      </c>
      <c r="CF661">
        <v>65000</v>
      </c>
      <c r="CJ661">
        <v>0</v>
      </c>
      <c r="CK661">
        <f>YEAR(tbl_Opportunity[[#This Row],[Close Date]])</f>
        <v>2017</v>
      </c>
    </row>
    <row r="662" spans="1:89">
      <c r="A662" t="s">
        <v>1911</v>
      </c>
      <c r="B662" t="b">
        <v>0</v>
      </c>
      <c r="D662" t="b">
        <v>0</v>
      </c>
      <c r="H662" s="1">
        <v>43100</v>
      </c>
      <c r="I662" t="b">
        <v>0</v>
      </c>
      <c r="L662" t="s">
        <v>1912</v>
      </c>
      <c r="O662" t="s">
        <v>99</v>
      </c>
      <c r="P662" t="b">
        <v>1</v>
      </c>
      <c r="Q662" s="2">
        <v>42678.80940972222</v>
      </c>
      <c r="R662" s="1"/>
      <c r="S662" t="b">
        <v>0</v>
      </c>
      <c r="U662" s="1"/>
      <c r="V662" t="b">
        <v>0</v>
      </c>
      <c r="W662" s="1">
        <v>42826</v>
      </c>
      <c r="X662">
        <v>4</v>
      </c>
      <c r="Y662">
        <v>2017</v>
      </c>
      <c r="Z662" t="s">
        <v>161</v>
      </c>
      <c r="AA662" t="s">
        <v>161</v>
      </c>
      <c r="AB662" t="b">
        <v>0</v>
      </c>
      <c r="AC662" t="b">
        <v>0</v>
      </c>
      <c r="AE662" t="b">
        <v>0</v>
      </c>
      <c r="AF662" t="b">
        <v>0</v>
      </c>
      <c r="AG662" t="b">
        <v>0</v>
      </c>
      <c r="AH662" t="s">
        <v>219</v>
      </c>
      <c r="AI662" t="b">
        <v>0</v>
      </c>
      <c r="AK662" t="b">
        <v>0</v>
      </c>
      <c r="AL662" s="1"/>
      <c r="AM662" t="s">
        <v>162</v>
      </c>
      <c r="AN662" s="2">
        <v>44320.675555555557</v>
      </c>
      <c r="AP662" s="2"/>
      <c r="AQ662" s="1"/>
      <c r="AS662" t="b">
        <v>0</v>
      </c>
      <c r="AV662" t="s">
        <v>93</v>
      </c>
      <c r="BB662" t="s">
        <v>1913</v>
      </c>
      <c r="BD662" t="b">
        <v>0</v>
      </c>
      <c r="BH662" t="s">
        <v>228</v>
      </c>
      <c r="BL662" t="s">
        <v>1912</v>
      </c>
      <c r="BQ662" t="s">
        <v>165</v>
      </c>
      <c r="BR662" t="b">
        <v>0</v>
      </c>
      <c r="BT662" t="b">
        <v>0</v>
      </c>
      <c r="BW662" t="s">
        <v>166</v>
      </c>
      <c r="BX662" t="b">
        <v>0</v>
      </c>
      <c r="BY662" s="2">
        <v>44376.857569444444</v>
      </c>
      <c r="CB662" t="b">
        <v>0</v>
      </c>
      <c r="CC662" t="b">
        <v>0</v>
      </c>
      <c r="CF662">
        <v>65000</v>
      </c>
      <c r="CJ662">
        <v>0</v>
      </c>
      <c r="CK662">
        <f>YEAR(tbl_Opportunity[[#This Row],[Close Date]])</f>
        <v>2017</v>
      </c>
    </row>
    <row r="663" spans="1:89">
      <c r="A663" t="s">
        <v>1914</v>
      </c>
      <c r="B663" t="b">
        <v>0</v>
      </c>
      <c r="D663" t="b">
        <v>0</v>
      </c>
      <c r="E663" t="s">
        <v>1819</v>
      </c>
      <c r="H663" s="1">
        <v>43100</v>
      </c>
      <c r="I663" t="b">
        <v>0</v>
      </c>
      <c r="L663" t="s">
        <v>1915</v>
      </c>
      <c r="O663" t="s">
        <v>99</v>
      </c>
      <c r="P663" t="b">
        <v>1</v>
      </c>
      <c r="Q663" s="2">
        <v>42678.811435185184</v>
      </c>
      <c r="R663" s="1"/>
      <c r="S663" t="b">
        <v>0</v>
      </c>
      <c r="U663" s="1"/>
      <c r="V663" t="b">
        <v>0</v>
      </c>
      <c r="W663" s="1">
        <v>42826</v>
      </c>
      <c r="X663">
        <v>4</v>
      </c>
      <c r="Y663">
        <v>2017</v>
      </c>
      <c r="Z663" t="s">
        <v>161</v>
      </c>
      <c r="AA663" t="s">
        <v>161</v>
      </c>
      <c r="AB663" t="b">
        <v>0</v>
      </c>
      <c r="AC663" t="b">
        <v>0</v>
      </c>
      <c r="AE663" t="b">
        <v>0</v>
      </c>
      <c r="AF663" t="b">
        <v>0</v>
      </c>
      <c r="AG663" t="b">
        <v>0</v>
      </c>
      <c r="AH663" t="s">
        <v>219</v>
      </c>
      <c r="AI663" t="b">
        <v>0</v>
      </c>
      <c r="AK663" t="b">
        <v>0</v>
      </c>
      <c r="AL663" s="1"/>
      <c r="AM663" t="s">
        <v>162</v>
      </c>
      <c r="AN663" s="2">
        <v>44320.675671296296</v>
      </c>
      <c r="AP663" s="2"/>
      <c r="AQ663" s="1"/>
      <c r="AS663" t="b">
        <v>0</v>
      </c>
      <c r="AV663" t="s">
        <v>176</v>
      </c>
      <c r="BB663" t="s">
        <v>1916</v>
      </c>
      <c r="BD663" t="b">
        <v>0</v>
      </c>
      <c r="BH663" t="s">
        <v>228</v>
      </c>
      <c r="BL663" t="s">
        <v>1915</v>
      </c>
      <c r="BQ663" t="s">
        <v>165</v>
      </c>
      <c r="BR663" t="b">
        <v>0</v>
      </c>
      <c r="BT663" t="b">
        <v>0</v>
      </c>
      <c r="BW663" t="s">
        <v>166</v>
      </c>
      <c r="BX663" t="b">
        <v>0</v>
      </c>
      <c r="BY663" s="2">
        <v>44376.857569444444</v>
      </c>
      <c r="CB663" t="b">
        <v>0</v>
      </c>
      <c r="CC663" t="b">
        <v>0</v>
      </c>
      <c r="CF663">
        <v>65000</v>
      </c>
      <c r="CJ663">
        <v>0</v>
      </c>
      <c r="CK663">
        <f>YEAR(tbl_Opportunity[[#This Row],[Close Date]])</f>
        <v>2017</v>
      </c>
    </row>
    <row r="664" spans="1:89">
      <c r="A664" t="s">
        <v>1917</v>
      </c>
      <c r="B664" t="b">
        <v>0</v>
      </c>
      <c r="D664" t="b">
        <v>0</v>
      </c>
      <c r="E664" t="s">
        <v>1819</v>
      </c>
      <c r="H664" s="1">
        <v>43100</v>
      </c>
      <c r="I664" t="b">
        <v>0</v>
      </c>
      <c r="L664" t="s">
        <v>1918</v>
      </c>
      <c r="O664" t="s">
        <v>99</v>
      </c>
      <c r="P664" t="b">
        <v>1</v>
      </c>
      <c r="Q664" s="2">
        <v>42678.813136574077</v>
      </c>
      <c r="R664" s="1"/>
      <c r="S664" t="b">
        <v>0</v>
      </c>
      <c r="U664" s="1"/>
      <c r="V664" t="b">
        <v>0</v>
      </c>
      <c r="W664" s="1">
        <v>42826</v>
      </c>
      <c r="X664">
        <v>4</v>
      </c>
      <c r="Y664">
        <v>2017</v>
      </c>
      <c r="Z664" t="s">
        <v>161</v>
      </c>
      <c r="AA664" t="s">
        <v>161</v>
      </c>
      <c r="AB664" t="b">
        <v>0</v>
      </c>
      <c r="AC664" t="b">
        <v>0</v>
      </c>
      <c r="AE664" t="b">
        <v>0</v>
      </c>
      <c r="AF664" t="b">
        <v>0</v>
      </c>
      <c r="AG664" t="b">
        <v>0</v>
      </c>
      <c r="AH664" t="s">
        <v>219</v>
      </c>
      <c r="AI664" t="b">
        <v>0</v>
      </c>
      <c r="AK664" t="b">
        <v>0</v>
      </c>
      <c r="AL664" s="1"/>
      <c r="AM664" t="s">
        <v>162</v>
      </c>
      <c r="AN664" s="2">
        <v>44320.675671296296</v>
      </c>
      <c r="AP664" s="2"/>
      <c r="AQ664" s="1"/>
      <c r="AS664" t="b">
        <v>0</v>
      </c>
      <c r="AV664" t="s">
        <v>176</v>
      </c>
      <c r="BB664" t="s">
        <v>1919</v>
      </c>
      <c r="BD664" t="b">
        <v>0</v>
      </c>
      <c r="BH664" t="s">
        <v>228</v>
      </c>
      <c r="BL664" t="s">
        <v>1918</v>
      </c>
      <c r="BQ664" t="s">
        <v>165</v>
      </c>
      <c r="BR664" t="b">
        <v>0</v>
      </c>
      <c r="BT664" t="b">
        <v>0</v>
      </c>
      <c r="BW664" t="s">
        <v>166</v>
      </c>
      <c r="BX664" t="b">
        <v>0</v>
      </c>
      <c r="BY664" s="2">
        <v>44376.857569444444</v>
      </c>
      <c r="CB664" t="b">
        <v>0</v>
      </c>
      <c r="CC664" t="b">
        <v>0</v>
      </c>
      <c r="CF664">
        <v>65000</v>
      </c>
      <c r="CJ664">
        <v>0</v>
      </c>
      <c r="CK664">
        <f>YEAR(tbl_Opportunity[[#This Row],[Close Date]])</f>
        <v>2017</v>
      </c>
    </row>
    <row r="665" spans="1:89">
      <c r="A665" t="s">
        <v>1920</v>
      </c>
      <c r="B665" t="b">
        <v>0</v>
      </c>
      <c r="D665" t="b">
        <v>0</v>
      </c>
      <c r="H665" s="1">
        <v>43100</v>
      </c>
      <c r="I665" t="b">
        <v>0</v>
      </c>
      <c r="L665" t="s">
        <v>1921</v>
      </c>
      <c r="O665" t="s">
        <v>99</v>
      </c>
      <c r="P665" t="b">
        <v>1</v>
      </c>
      <c r="Q665" s="2">
        <v>42678.815289351849</v>
      </c>
      <c r="R665" s="1"/>
      <c r="S665" t="b">
        <v>0</v>
      </c>
      <c r="U665" s="1"/>
      <c r="V665" t="b">
        <v>0</v>
      </c>
      <c r="W665" s="1">
        <v>42826</v>
      </c>
      <c r="X665">
        <v>4</v>
      </c>
      <c r="Y665">
        <v>2017</v>
      </c>
      <c r="Z665" t="s">
        <v>161</v>
      </c>
      <c r="AA665" t="s">
        <v>161</v>
      </c>
      <c r="AB665" t="b">
        <v>0</v>
      </c>
      <c r="AC665" t="b">
        <v>0</v>
      </c>
      <c r="AE665" t="b">
        <v>0</v>
      </c>
      <c r="AF665" t="b">
        <v>0</v>
      </c>
      <c r="AG665" t="b">
        <v>0</v>
      </c>
      <c r="AH665" t="s">
        <v>219</v>
      </c>
      <c r="AI665" t="b">
        <v>0</v>
      </c>
      <c r="AK665" t="b">
        <v>0</v>
      </c>
      <c r="AL665" s="1"/>
      <c r="AM665" t="s">
        <v>162</v>
      </c>
      <c r="AN665" s="2">
        <v>44320.675671296296</v>
      </c>
      <c r="AP665" s="2"/>
      <c r="AQ665" s="1"/>
      <c r="AS665" t="b">
        <v>0</v>
      </c>
      <c r="AV665" t="s">
        <v>93</v>
      </c>
      <c r="BB665" t="s">
        <v>1922</v>
      </c>
      <c r="BD665" t="b">
        <v>0</v>
      </c>
      <c r="BH665" t="s">
        <v>228</v>
      </c>
      <c r="BL665" t="s">
        <v>1921</v>
      </c>
      <c r="BQ665" t="s">
        <v>165</v>
      </c>
      <c r="BR665" t="b">
        <v>0</v>
      </c>
      <c r="BT665" t="b">
        <v>0</v>
      </c>
      <c r="BW665" t="s">
        <v>166</v>
      </c>
      <c r="BX665" t="b">
        <v>0</v>
      </c>
      <c r="BY665" s="2">
        <v>44376.857569444444</v>
      </c>
      <c r="CB665" t="b">
        <v>0</v>
      </c>
      <c r="CC665" t="b">
        <v>0</v>
      </c>
      <c r="CF665">
        <v>65000</v>
      </c>
      <c r="CJ665">
        <v>0</v>
      </c>
      <c r="CK665">
        <f>YEAR(tbl_Opportunity[[#This Row],[Close Date]])</f>
        <v>2017</v>
      </c>
    </row>
    <row r="666" spans="1:89">
      <c r="A666" t="s">
        <v>1923</v>
      </c>
      <c r="B666" t="b">
        <v>0</v>
      </c>
      <c r="D666" t="b">
        <v>0</v>
      </c>
      <c r="E666" t="s">
        <v>1819</v>
      </c>
      <c r="H666" s="1">
        <v>43100</v>
      </c>
      <c r="I666" t="b">
        <v>0</v>
      </c>
      <c r="L666" t="s">
        <v>1924</v>
      </c>
      <c r="O666" t="s">
        <v>99</v>
      </c>
      <c r="P666" t="b">
        <v>1</v>
      </c>
      <c r="Q666" s="2">
        <v>42678.81690972222</v>
      </c>
      <c r="R666" s="1"/>
      <c r="S666" t="b">
        <v>0</v>
      </c>
      <c r="U666" s="1"/>
      <c r="V666" t="b">
        <v>0</v>
      </c>
      <c r="W666" s="1">
        <v>42826</v>
      </c>
      <c r="X666">
        <v>4</v>
      </c>
      <c r="Y666">
        <v>2017</v>
      </c>
      <c r="Z666" t="s">
        <v>161</v>
      </c>
      <c r="AA666" t="s">
        <v>161</v>
      </c>
      <c r="AB666" t="b">
        <v>0</v>
      </c>
      <c r="AC666" t="b">
        <v>0</v>
      </c>
      <c r="AE666" t="b">
        <v>0</v>
      </c>
      <c r="AF666" t="b">
        <v>0</v>
      </c>
      <c r="AG666" t="b">
        <v>0</v>
      </c>
      <c r="AH666" t="s">
        <v>219</v>
      </c>
      <c r="AI666" t="b">
        <v>0</v>
      </c>
      <c r="AK666" t="b">
        <v>0</v>
      </c>
      <c r="AL666" s="1"/>
      <c r="AM666" t="s">
        <v>162</v>
      </c>
      <c r="AN666" s="2">
        <v>44320.685057870367</v>
      </c>
      <c r="AP666" s="2"/>
      <c r="AQ666" s="1"/>
      <c r="AS666" t="b">
        <v>0</v>
      </c>
      <c r="AV666" t="s">
        <v>176</v>
      </c>
      <c r="BB666" t="s">
        <v>1925</v>
      </c>
      <c r="BD666" t="b">
        <v>0</v>
      </c>
      <c r="BH666" t="s">
        <v>228</v>
      </c>
      <c r="BL666" t="s">
        <v>1924</v>
      </c>
      <c r="BQ666" t="s">
        <v>165</v>
      </c>
      <c r="BR666" t="b">
        <v>0</v>
      </c>
      <c r="BT666" t="b">
        <v>0</v>
      </c>
      <c r="BW666" t="s">
        <v>166</v>
      </c>
      <c r="BX666" t="b">
        <v>0</v>
      </c>
      <c r="BY666" s="2">
        <v>44376.857569444444</v>
      </c>
      <c r="CB666" t="b">
        <v>0</v>
      </c>
      <c r="CC666" t="b">
        <v>0</v>
      </c>
      <c r="CF666">
        <v>65000</v>
      </c>
      <c r="CJ666">
        <v>0</v>
      </c>
      <c r="CK666">
        <f>YEAR(tbl_Opportunity[[#This Row],[Close Date]])</f>
        <v>2017</v>
      </c>
    </row>
    <row r="667" spans="1:89">
      <c r="A667" t="s">
        <v>1926</v>
      </c>
      <c r="B667" t="b">
        <v>0</v>
      </c>
      <c r="D667" t="b">
        <v>0</v>
      </c>
      <c r="E667" t="s">
        <v>1819</v>
      </c>
      <c r="H667" s="1">
        <v>43100</v>
      </c>
      <c r="I667" t="b">
        <v>0</v>
      </c>
      <c r="L667" t="s">
        <v>1927</v>
      </c>
      <c r="O667" t="s">
        <v>99</v>
      </c>
      <c r="P667" t="b">
        <v>1</v>
      </c>
      <c r="Q667" s="2">
        <v>42678.817858796298</v>
      </c>
      <c r="R667" s="1"/>
      <c r="S667" t="b">
        <v>0</v>
      </c>
      <c r="U667" s="1"/>
      <c r="V667" t="b">
        <v>0</v>
      </c>
      <c r="W667" s="1">
        <v>42826</v>
      </c>
      <c r="X667">
        <v>4</v>
      </c>
      <c r="Y667">
        <v>2017</v>
      </c>
      <c r="Z667" t="s">
        <v>161</v>
      </c>
      <c r="AA667" t="s">
        <v>161</v>
      </c>
      <c r="AB667" t="b">
        <v>0</v>
      </c>
      <c r="AC667" t="b">
        <v>0</v>
      </c>
      <c r="AE667" t="b">
        <v>0</v>
      </c>
      <c r="AF667" t="b">
        <v>0</v>
      </c>
      <c r="AG667" t="b">
        <v>0</v>
      </c>
      <c r="AH667" t="s">
        <v>219</v>
      </c>
      <c r="AI667" t="b">
        <v>0</v>
      </c>
      <c r="AK667" t="b">
        <v>0</v>
      </c>
      <c r="AL667" s="1"/>
      <c r="AM667" t="s">
        <v>162</v>
      </c>
      <c r="AN667" s="2">
        <v>44320.675671296296</v>
      </c>
      <c r="AP667" s="2"/>
      <c r="AQ667" s="1"/>
      <c r="AS667" t="b">
        <v>0</v>
      </c>
      <c r="AV667" t="s">
        <v>176</v>
      </c>
      <c r="BB667" t="s">
        <v>1928</v>
      </c>
      <c r="BD667" t="b">
        <v>0</v>
      </c>
      <c r="BH667" t="s">
        <v>228</v>
      </c>
      <c r="BL667" t="s">
        <v>1927</v>
      </c>
      <c r="BQ667" t="s">
        <v>165</v>
      </c>
      <c r="BR667" t="b">
        <v>0</v>
      </c>
      <c r="BT667" t="b">
        <v>0</v>
      </c>
      <c r="BW667" t="s">
        <v>166</v>
      </c>
      <c r="BX667" t="b">
        <v>0</v>
      </c>
      <c r="BY667" s="2">
        <v>44376.857569444444</v>
      </c>
      <c r="CB667" t="b">
        <v>0</v>
      </c>
      <c r="CC667" t="b">
        <v>0</v>
      </c>
      <c r="CF667">
        <v>65000</v>
      </c>
      <c r="CJ667">
        <v>0</v>
      </c>
      <c r="CK667">
        <f>YEAR(tbl_Opportunity[[#This Row],[Close Date]])</f>
        <v>2017</v>
      </c>
    </row>
    <row r="668" spans="1:89">
      <c r="A668" t="s">
        <v>1929</v>
      </c>
      <c r="B668" t="b">
        <v>0</v>
      </c>
      <c r="D668" t="b">
        <v>0</v>
      </c>
      <c r="E668" t="s">
        <v>1819</v>
      </c>
      <c r="H668" s="1">
        <v>43100</v>
      </c>
      <c r="I668" t="b">
        <v>0</v>
      </c>
      <c r="L668" t="s">
        <v>1930</v>
      </c>
      <c r="O668" t="s">
        <v>99</v>
      </c>
      <c r="P668" t="b">
        <v>1</v>
      </c>
      <c r="Q668" s="2">
        <v>42678.818599537037</v>
      </c>
      <c r="R668" s="1"/>
      <c r="S668" t="b">
        <v>0</v>
      </c>
      <c r="U668" s="1"/>
      <c r="V668" t="b">
        <v>0</v>
      </c>
      <c r="W668" s="1">
        <v>42826</v>
      </c>
      <c r="X668">
        <v>4</v>
      </c>
      <c r="Y668">
        <v>2017</v>
      </c>
      <c r="Z668" t="s">
        <v>161</v>
      </c>
      <c r="AA668" t="s">
        <v>161</v>
      </c>
      <c r="AB668" t="b">
        <v>0</v>
      </c>
      <c r="AC668" t="b">
        <v>0</v>
      </c>
      <c r="AE668" t="b">
        <v>0</v>
      </c>
      <c r="AF668" t="b">
        <v>0</v>
      </c>
      <c r="AG668" t="b">
        <v>0</v>
      </c>
      <c r="AH668" t="s">
        <v>219</v>
      </c>
      <c r="AI668" t="b">
        <v>0</v>
      </c>
      <c r="AK668" t="b">
        <v>0</v>
      </c>
      <c r="AL668" s="1"/>
      <c r="AM668" t="s">
        <v>162</v>
      </c>
      <c r="AN668" s="2">
        <v>44320.675671296296</v>
      </c>
      <c r="AP668" s="2"/>
      <c r="AQ668" s="1"/>
      <c r="AS668" t="b">
        <v>0</v>
      </c>
      <c r="AV668" t="s">
        <v>176</v>
      </c>
      <c r="BB668" t="s">
        <v>1931</v>
      </c>
      <c r="BD668" t="b">
        <v>0</v>
      </c>
      <c r="BH668" t="s">
        <v>228</v>
      </c>
      <c r="BL668" t="s">
        <v>1930</v>
      </c>
      <c r="BQ668" t="s">
        <v>165</v>
      </c>
      <c r="BR668" t="b">
        <v>0</v>
      </c>
      <c r="BT668" t="b">
        <v>0</v>
      </c>
      <c r="BW668" t="s">
        <v>166</v>
      </c>
      <c r="BX668" t="b">
        <v>0</v>
      </c>
      <c r="BY668" s="2">
        <v>44376.857569444444</v>
      </c>
      <c r="CB668" t="b">
        <v>0</v>
      </c>
      <c r="CC668" t="b">
        <v>0</v>
      </c>
      <c r="CF668">
        <v>65000</v>
      </c>
      <c r="CJ668">
        <v>0</v>
      </c>
      <c r="CK668">
        <f>YEAR(tbl_Opportunity[[#This Row],[Close Date]])</f>
        <v>2017</v>
      </c>
    </row>
    <row r="669" spans="1:89">
      <c r="A669" t="s">
        <v>1932</v>
      </c>
      <c r="B669" t="b">
        <v>0</v>
      </c>
      <c r="D669" t="b">
        <v>0</v>
      </c>
      <c r="E669" t="s">
        <v>1819</v>
      </c>
      <c r="H669" s="1">
        <v>43100</v>
      </c>
      <c r="I669" t="b">
        <v>0</v>
      </c>
      <c r="L669" t="s">
        <v>1933</v>
      </c>
      <c r="O669" t="s">
        <v>99</v>
      </c>
      <c r="P669" t="b">
        <v>1</v>
      </c>
      <c r="Q669" s="2">
        <v>42678.819976851853</v>
      </c>
      <c r="R669" s="1"/>
      <c r="S669" t="b">
        <v>0</v>
      </c>
      <c r="U669" s="1"/>
      <c r="V669" t="b">
        <v>0</v>
      </c>
      <c r="W669" s="1">
        <v>42826</v>
      </c>
      <c r="X669">
        <v>4</v>
      </c>
      <c r="Y669">
        <v>2017</v>
      </c>
      <c r="Z669" t="s">
        <v>161</v>
      </c>
      <c r="AA669" t="s">
        <v>161</v>
      </c>
      <c r="AB669" t="b">
        <v>0</v>
      </c>
      <c r="AC669" t="b">
        <v>0</v>
      </c>
      <c r="AE669" t="b">
        <v>0</v>
      </c>
      <c r="AF669" t="b">
        <v>0</v>
      </c>
      <c r="AG669" t="b">
        <v>0</v>
      </c>
      <c r="AH669" t="s">
        <v>219</v>
      </c>
      <c r="AI669" t="b">
        <v>0</v>
      </c>
      <c r="AK669" t="b">
        <v>0</v>
      </c>
      <c r="AL669" s="1"/>
      <c r="AM669" t="s">
        <v>162</v>
      </c>
      <c r="AN669" s="2">
        <v>44320.675474537034</v>
      </c>
      <c r="AP669" s="2"/>
      <c r="AQ669" s="1"/>
      <c r="AS669" t="b">
        <v>0</v>
      </c>
      <c r="AV669" t="s">
        <v>176</v>
      </c>
      <c r="BB669" t="s">
        <v>1934</v>
      </c>
      <c r="BD669" t="b">
        <v>0</v>
      </c>
      <c r="BH669" t="s">
        <v>228</v>
      </c>
      <c r="BL669" t="s">
        <v>1933</v>
      </c>
      <c r="BQ669" t="s">
        <v>165</v>
      </c>
      <c r="BR669" t="b">
        <v>0</v>
      </c>
      <c r="BT669" t="b">
        <v>0</v>
      </c>
      <c r="BW669" t="s">
        <v>166</v>
      </c>
      <c r="BX669" t="b">
        <v>0</v>
      </c>
      <c r="BY669" s="2">
        <v>44376.857569444444</v>
      </c>
      <c r="CB669" t="b">
        <v>0</v>
      </c>
      <c r="CC669" t="b">
        <v>0</v>
      </c>
      <c r="CF669">
        <v>65000</v>
      </c>
      <c r="CJ669">
        <v>0</v>
      </c>
      <c r="CK669">
        <f>YEAR(tbl_Opportunity[[#This Row],[Close Date]])</f>
        <v>2017</v>
      </c>
    </row>
    <row r="670" spans="1:89">
      <c r="A670" t="s">
        <v>1935</v>
      </c>
      <c r="B670" t="b">
        <v>0</v>
      </c>
      <c r="D670" t="b">
        <v>0</v>
      </c>
      <c r="E670" t="s">
        <v>1819</v>
      </c>
      <c r="H670" s="1">
        <v>43100</v>
      </c>
      <c r="I670" t="b">
        <v>0</v>
      </c>
      <c r="L670" t="s">
        <v>1936</v>
      </c>
      <c r="O670" t="s">
        <v>99</v>
      </c>
      <c r="P670" t="b">
        <v>1</v>
      </c>
      <c r="Q670" s="2">
        <v>42678.820648148147</v>
      </c>
      <c r="R670" s="1"/>
      <c r="S670" t="b">
        <v>0</v>
      </c>
      <c r="U670" s="1"/>
      <c r="V670" t="b">
        <v>0</v>
      </c>
      <c r="W670" s="1">
        <v>42826</v>
      </c>
      <c r="X670">
        <v>4</v>
      </c>
      <c r="Y670">
        <v>2017</v>
      </c>
      <c r="Z670" t="s">
        <v>161</v>
      </c>
      <c r="AA670" t="s">
        <v>161</v>
      </c>
      <c r="AB670" t="b">
        <v>0</v>
      </c>
      <c r="AC670" t="b">
        <v>0</v>
      </c>
      <c r="AE670" t="b">
        <v>0</v>
      </c>
      <c r="AF670" t="b">
        <v>0</v>
      </c>
      <c r="AG670" t="b">
        <v>0</v>
      </c>
      <c r="AH670" t="s">
        <v>219</v>
      </c>
      <c r="AI670" t="b">
        <v>0</v>
      </c>
      <c r="AK670" t="b">
        <v>0</v>
      </c>
      <c r="AL670" s="1"/>
      <c r="AM670" t="s">
        <v>162</v>
      </c>
      <c r="AN670" s="2">
        <v>44320.675671296296</v>
      </c>
      <c r="AP670" s="2"/>
      <c r="AQ670" s="1"/>
      <c r="AS670" t="b">
        <v>0</v>
      </c>
      <c r="AV670" t="s">
        <v>176</v>
      </c>
      <c r="BB670" t="s">
        <v>1937</v>
      </c>
      <c r="BD670" t="b">
        <v>0</v>
      </c>
      <c r="BH670" t="s">
        <v>228</v>
      </c>
      <c r="BL670" t="s">
        <v>1936</v>
      </c>
      <c r="BQ670" t="s">
        <v>165</v>
      </c>
      <c r="BR670" t="b">
        <v>0</v>
      </c>
      <c r="BT670" t="b">
        <v>0</v>
      </c>
      <c r="BW670" t="s">
        <v>166</v>
      </c>
      <c r="BX670" t="b">
        <v>0</v>
      </c>
      <c r="BY670" s="2">
        <v>44376.857569444444</v>
      </c>
      <c r="CB670" t="b">
        <v>0</v>
      </c>
      <c r="CC670" t="b">
        <v>0</v>
      </c>
      <c r="CF670">
        <v>65000</v>
      </c>
      <c r="CJ670">
        <v>0</v>
      </c>
      <c r="CK670">
        <f>YEAR(tbl_Opportunity[[#This Row],[Close Date]])</f>
        <v>2017</v>
      </c>
    </row>
    <row r="671" spans="1:89">
      <c r="A671" t="s">
        <v>1938</v>
      </c>
      <c r="B671" t="b">
        <v>0</v>
      </c>
      <c r="D671" t="b">
        <v>0</v>
      </c>
      <c r="E671" t="s">
        <v>1819</v>
      </c>
      <c r="H671" s="1">
        <v>43100</v>
      </c>
      <c r="I671" t="b">
        <v>0</v>
      </c>
      <c r="L671" t="s">
        <v>1939</v>
      </c>
      <c r="O671" t="s">
        <v>99</v>
      </c>
      <c r="P671" t="b">
        <v>1</v>
      </c>
      <c r="Q671" s="2">
        <v>42678.822152777779</v>
      </c>
      <c r="R671" s="1"/>
      <c r="S671" t="b">
        <v>0</v>
      </c>
      <c r="U671" s="1"/>
      <c r="V671" t="b">
        <v>0</v>
      </c>
      <c r="W671" s="1">
        <v>42826</v>
      </c>
      <c r="X671">
        <v>4</v>
      </c>
      <c r="Y671">
        <v>2017</v>
      </c>
      <c r="Z671" t="s">
        <v>161</v>
      </c>
      <c r="AA671" t="s">
        <v>161</v>
      </c>
      <c r="AB671" t="b">
        <v>0</v>
      </c>
      <c r="AC671" t="b">
        <v>0</v>
      </c>
      <c r="AE671" t="b">
        <v>0</v>
      </c>
      <c r="AF671" t="b">
        <v>0</v>
      </c>
      <c r="AG671" t="b">
        <v>0</v>
      </c>
      <c r="AH671" t="s">
        <v>219</v>
      </c>
      <c r="AI671" t="b">
        <v>0</v>
      </c>
      <c r="AK671" t="b">
        <v>0</v>
      </c>
      <c r="AL671" s="1"/>
      <c r="AM671" t="s">
        <v>162</v>
      </c>
      <c r="AN671" s="2">
        <v>44320.675671296296</v>
      </c>
      <c r="AP671" s="2"/>
      <c r="AQ671" s="1"/>
      <c r="AS671" t="b">
        <v>0</v>
      </c>
      <c r="AV671" t="s">
        <v>176</v>
      </c>
      <c r="BB671" t="s">
        <v>1940</v>
      </c>
      <c r="BD671" t="b">
        <v>0</v>
      </c>
      <c r="BH671" t="s">
        <v>228</v>
      </c>
      <c r="BL671" t="s">
        <v>1939</v>
      </c>
      <c r="BQ671" t="s">
        <v>165</v>
      </c>
      <c r="BR671" t="b">
        <v>0</v>
      </c>
      <c r="BT671" t="b">
        <v>0</v>
      </c>
      <c r="BW671" t="s">
        <v>166</v>
      </c>
      <c r="BX671" t="b">
        <v>0</v>
      </c>
      <c r="BY671" s="2">
        <v>44376.857569444444</v>
      </c>
      <c r="CB671" t="b">
        <v>0</v>
      </c>
      <c r="CC671" t="b">
        <v>0</v>
      </c>
      <c r="CF671">
        <v>65000</v>
      </c>
      <c r="CJ671">
        <v>0</v>
      </c>
      <c r="CK671">
        <f>YEAR(tbl_Opportunity[[#This Row],[Close Date]])</f>
        <v>2017</v>
      </c>
    </row>
    <row r="672" spans="1:89">
      <c r="A672" t="s">
        <v>1941</v>
      </c>
      <c r="B672" t="b">
        <v>0</v>
      </c>
      <c r="D672" t="b">
        <v>0</v>
      </c>
      <c r="E672" t="s">
        <v>1819</v>
      </c>
      <c r="H672" s="1">
        <v>43100</v>
      </c>
      <c r="I672" t="b">
        <v>0</v>
      </c>
      <c r="L672" t="s">
        <v>1942</v>
      </c>
      <c r="O672" t="s">
        <v>99</v>
      </c>
      <c r="P672" t="b">
        <v>1</v>
      </c>
      <c r="Q672" s="2">
        <v>42678.823136574072</v>
      </c>
      <c r="R672" s="1"/>
      <c r="S672" t="b">
        <v>0</v>
      </c>
      <c r="U672" s="1"/>
      <c r="V672" t="b">
        <v>0</v>
      </c>
      <c r="W672" s="1">
        <v>42826</v>
      </c>
      <c r="X672">
        <v>4</v>
      </c>
      <c r="Y672">
        <v>2017</v>
      </c>
      <c r="Z672" t="s">
        <v>161</v>
      </c>
      <c r="AA672" t="s">
        <v>161</v>
      </c>
      <c r="AB672" t="b">
        <v>0</v>
      </c>
      <c r="AC672" t="b">
        <v>0</v>
      </c>
      <c r="AE672" t="b">
        <v>0</v>
      </c>
      <c r="AF672" t="b">
        <v>0</v>
      </c>
      <c r="AG672" t="b">
        <v>0</v>
      </c>
      <c r="AH672" t="s">
        <v>219</v>
      </c>
      <c r="AI672" t="b">
        <v>0</v>
      </c>
      <c r="AK672" t="b">
        <v>0</v>
      </c>
      <c r="AL672" s="1"/>
      <c r="AM672" t="s">
        <v>162</v>
      </c>
      <c r="AN672" s="2">
        <v>44320.675752314812</v>
      </c>
      <c r="AP672" s="2"/>
      <c r="AQ672" s="1"/>
      <c r="AS672" t="b">
        <v>0</v>
      </c>
      <c r="AV672" t="s">
        <v>176</v>
      </c>
      <c r="BB672" t="s">
        <v>1943</v>
      </c>
      <c r="BD672" t="b">
        <v>0</v>
      </c>
      <c r="BH672" t="s">
        <v>228</v>
      </c>
      <c r="BL672" t="s">
        <v>1942</v>
      </c>
      <c r="BQ672" t="s">
        <v>165</v>
      </c>
      <c r="BR672" t="b">
        <v>0</v>
      </c>
      <c r="BT672" t="b">
        <v>0</v>
      </c>
      <c r="BW672" t="s">
        <v>166</v>
      </c>
      <c r="BX672" t="b">
        <v>0</v>
      </c>
      <c r="BY672" s="2">
        <v>44376.857569444444</v>
      </c>
      <c r="CB672" t="b">
        <v>0</v>
      </c>
      <c r="CC672" t="b">
        <v>0</v>
      </c>
      <c r="CF672">
        <v>65000</v>
      </c>
      <c r="CJ672">
        <v>0</v>
      </c>
      <c r="CK672">
        <f>YEAR(tbl_Opportunity[[#This Row],[Close Date]])</f>
        <v>2017</v>
      </c>
    </row>
    <row r="673" spans="1:89">
      <c r="A673" t="s">
        <v>1944</v>
      </c>
      <c r="B673" t="b">
        <v>0</v>
      </c>
      <c r="D673" t="b">
        <v>0</v>
      </c>
      <c r="H673" s="1">
        <v>43100</v>
      </c>
      <c r="I673" t="b">
        <v>0</v>
      </c>
      <c r="L673" t="s">
        <v>1945</v>
      </c>
      <c r="O673" t="s">
        <v>99</v>
      </c>
      <c r="P673" t="b">
        <v>1</v>
      </c>
      <c r="Q673" s="2">
        <v>42678.824791666666</v>
      </c>
      <c r="R673" s="1"/>
      <c r="S673" t="b">
        <v>0</v>
      </c>
      <c r="U673" s="1"/>
      <c r="V673" t="b">
        <v>0</v>
      </c>
      <c r="W673" s="1">
        <v>42826</v>
      </c>
      <c r="X673">
        <v>4</v>
      </c>
      <c r="Y673">
        <v>2017</v>
      </c>
      <c r="Z673" t="s">
        <v>161</v>
      </c>
      <c r="AA673" t="s">
        <v>161</v>
      </c>
      <c r="AB673" t="b">
        <v>0</v>
      </c>
      <c r="AC673" t="b">
        <v>0</v>
      </c>
      <c r="AE673" t="b">
        <v>0</v>
      </c>
      <c r="AF673" t="b">
        <v>0</v>
      </c>
      <c r="AG673" t="b">
        <v>0</v>
      </c>
      <c r="AH673" t="s">
        <v>219</v>
      </c>
      <c r="AI673" t="b">
        <v>0</v>
      </c>
      <c r="AK673" t="b">
        <v>0</v>
      </c>
      <c r="AL673" s="1"/>
      <c r="AM673" t="s">
        <v>162</v>
      </c>
      <c r="AN673" s="2">
        <v>44297.841400462959</v>
      </c>
      <c r="AP673" s="2"/>
      <c r="AQ673" s="1"/>
      <c r="AS673" t="b">
        <v>0</v>
      </c>
      <c r="AV673" t="s">
        <v>93</v>
      </c>
      <c r="BB673" t="s">
        <v>1946</v>
      </c>
      <c r="BD673" t="b">
        <v>0</v>
      </c>
      <c r="BH673" t="s">
        <v>228</v>
      </c>
      <c r="BQ673" t="s">
        <v>165</v>
      </c>
      <c r="BR673" t="b">
        <v>0</v>
      </c>
      <c r="BT673" t="b">
        <v>0</v>
      </c>
      <c r="BW673" t="s">
        <v>166</v>
      </c>
      <c r="BX673" t="b">
        <v>0</v>
      </c>
      <c r="BY673" s="2">
        <v>44376.857569444444</v>
      </c>
      <c r="CB673" t="b">
        <v>0</v>
      </c>
      <c r="CC673" t="b">
        <v>0</v>
      </c>
      <c r="CF673">
        <v>65000</v>
      </c>
      <c r="CJ673">
        <v>0</v>
      </c>
      <c r="CK673">
        <f>YEAR(tbl_Opportunity[[#This Row],[Close Date]])</f>
        <v>2017</v>
      </c>
    </row>
    <row r="674" spans="1:89">
      <c r="A674" t="s">
        <v>1947</v>
      </c>
      <c r="B674" t="b">
        <v>0</v>
      </c>
      <c r="D674" t="b">
        <v>0</v>
      </c>
      <c r="E674" t="s">
        <v>1819</v>
      </c>
      <c r="H674" s="1">
        <v>43100</v>
      </c>
      <c r="I674" t="b">
        <v>0</v>
      </c>
      <c r="L674" t="s">
        <v>1948</v>
      </c>
      <c r="O674" t="s">
        <v>99</v>
      </c>
      <c r="P674" t="b">
        <v>1</v>
      </c>
      <c r="Q674" s="2">
        <v>42678.826273148145</v>
      </c>
      <c r="R674" s="1"/>
      <c r="S674" t="b">
        <v>0</v>
      </c>
      <c r="U674" s="1"/>
      <c r="V674" t="b">
        <v>0</v>
      </c>
      <c r="W674" s="1">
        <v>42826</v>
      </c>
      <c r="X674">
        <v>4</v>
      </c>
      <c r="Y674">
        <v>2017</v>
      </c>
      <c r="Z674" t="s">
        <v>161</v>
      </c>
      <c r="AA674" t="s">
        <v>161</v>
      </c>
      <c r="AB674" t="b">
        <v>0</v>
      </c>
      <c r="AC674" t="b">
        <v>0</v>
      </c>
      <c r="AE674" t="b">
        <v>0</v>
      </c>
      <c r="AF674" t="b">
        <v>0</v>
      </c>
      <c r="AG674" t="b">
        <v>0</v>
      </c>
      <c r="AH674" t="s">
        <v>219</v>
      </c>
      <c r="AI674" t="b">
        <v>0</v>
      </c>
      <c r="AK674" t="b">
        <v>0</v>
      </c>
      <c r="AL674" s="1"/>
      <c r="AM674" t="s">
        <v>162</v>
      </c>
      <c r="AN674" s="2">
        <v>44320.675671296296</v>
      </c>
      <c r="AP674" s="2"/>
      <c r="AQ674" s="1"/>
      <c r="AS674" t="b">
        <v>0</v>
      </c>
      <c r="AV674" t="s">
        <v>176</v>
      </c>
      <c r="BB674" t="s">
        <v>1949</v>
      </c>
      <c r="BD674" t="b">
        <v>0</v>
      </c>
      <c r="BH674" t="s">
        <v>228</v>
      </c>
      <c r="BL674" t="s">
        <v>1948</v>
      </c>
      <c r="BQ674" t="s">
        <v>165</v>
      </c>
      <c r="BR674" t="b">
        <v>0</v>
      </c>
      <c r="BT674" t="b">
        <v>0</v>
      </c>
      <c r="BW674" t="s">
        <v>166</v>
      </c>
      <c r="BX674" t="b">
        <v>0</v>
      </c>
      <c r="BY674" s="2">
        <v>44376.857569444444</v>
      </c>
      <c r="CB674" t="b">
        <v>0</v>
      </c>
      <c r="CC674" t="b">
        <v>0</v>
      </c>
      <c r="CF674">
        <v>65000</v>
      </c>
      <c r="CJ674">
        <v>0</v>
      </c>
      <c r="CK674">
        <f>YEAR(tbl_Opportunity[[#This Row],[Close Date]])</f>
        <v>2017</v>
      </c>
    </row>
    <row r="675" spans="1:89">
      <c r="A675" t="s">
        <v>1950</v>
      </c>
      <c r="B675" t="b">
        <v>0</v>
      </c>
      <c r="D675" t="b">
        <v>0</v>
      </c>
      <c r="E675" t="s">
        <v>1819</v>
      </c>
      <c r="H675" s="1">
        <v>43100</v>
      </c>
      <c r="I675" t="b">
        <v>0</v>
      </c>
      <c r="L675" t="s">
        <v>1951</v>
      </c>
      <c r="O675" t="s">
        <v>99</v>
      </c>
      <c r="P675" t="b">
        <v>1</v>
      </c>
      <c r="Q675" s="2">
        <v>42678.826909722222</v>
      </c>
      <c r="R675" s="1"/>
      <c r="S675" t="b">
        <v>0</v>
      </c>
      <c r="U675" s="1"/>
      <c r="V675" t="b">
        <v>0</v>
      </c>
      <c r="W675" s="1">
        <v>42826</v>
      </c>
      <c r="X675">
        <v>4</v>
      </c>
      <c r="Y675">
        <v>2017</v>
      </c>
      <c r="Z675" t="s">
        <v>161</v>
      </c>
      <c r="AA675" t="s">
        <v>161</v>
      </c>
      <c r="AB675" t="b">
        <v>0</v>
      </c>
      <c r="AC675" t="b">
        <v>0</v>
      </c>
      <c r="AE675" t="b">
        <v>0</v>
      </c>
      <c r="AF675" t="b">
        <v>0</v>
      </c>
      <c r="AG675" t="b">
        <v>0</v>
      </c>
      <c r="AH675" t="s">
        <v>243</v>
      </c>
      <c r="AI675" t="b">
        <v>0</v>
      </c>
      <c r="AK675" t="b">
        <v>0</v>
      </c>
      <c r="AL675" s="1"/>
      <c r="AM675" t="s">
        <v>162</v>
      </c>
      <c r="AN675" s="2">
        <v>44320.675752314812</v>
      </c>
      <c r="AP675" s="2"/>
      <c r="AQ675" s="1"/>
      <c r="AS675" t="b">
        <v>0</v>
      </c>
      <c r="AV675" t="s">
        <v>176</v>
      </c>
      <c r="BB675" t="s">
        <v>1952</v>
      </c>
      <c r="BD675" t="b">
        <v>0</v>
      </c>
      <c r="BH675" t="s">
        <v>228</v>
      </c>
      <c r="BL675" t="s">
        <v>1951</v>
      </c>
      <c r="BQ675" t="s">
        <v>165</v>
      </c>
      <c r="BR675" t="b">
        <v>0</v>
      </c>
      <c r="BT675" t="b">
        <v>0</v>
      </c>
      <c r="BW675" t="s">
        <v>166</v>
      </c>
      <c r="BX675" t="b">
        <v>0</v>
      </c>
      <c r="BY675" s="2">
        <v>44376.857569444444</v>
      </c>
      <c r="CB675" t="b">
        <v>0</v>
      </c>
      <c r="CC675" t="b">
        <v>0</v>
      </c>
      <c r="CF675">
        <v>65000</v>
      </c>
      <c r="CJ675">
        <v>0</v>
      </c>
      <c r="CK675">
        <f>YEAR(tbl_Opportunity[[#This Row],[Close Date]])</f>
        <v>2017</v>
      </c>
    </row>
    <row r="676" spans="1:89">
      <c r="A676" t="s">
        <v>1953</v>
      </c>
      <c r="B676" t="b">
        <v>0</v>
      </c>
      <c r="D676" t="b">
        <v>0</v>
      </c>
      <c r="H676" s="1">
        <v>43100</v>
      </c>
      <c r="I676" t="b">
        <v>0</v>
      </c>
      <c r="L676" t="s">
        <v>1954</v>
      </c>
      <c r="O676" t="s">
        <v>99</v>
      </c>
      <c r="P676" t="b">
        <v>1</v>
      </c>
      <c r="Q676" s="2">
        <v>42678.827673611115</v>
      </c>
      <c r="R676" s="1"/>
      <c r="S676" t="b">
        <v>0</v>
      </c>
      <c r="U676" s="1"/>
      <c r="V676" t="b">
        <v>0</v>
      </c>
      <c r="W676" s="1">
        <v>42826</v>
      </c>
      <c r="X676">
        <v>4</v>
      </c>
      <c r="Y676">
        <v>2017</v>
      </c>
      <c r="Z676" t="s">
        <v>161</v>
      </c>
      <c r="AA676" t="s">
        <v>161</v>
      </c>
      <c r="AB676" t="b">
        <v>0</v>
      </c>
      <c r="AC676" t="b">
        <v>0</v>
      </c>
      <c r="AE676" t="b">
        <v>0</v>
      </c>
      <c r="AF676" t="b">
        <v>0</v>
      </c>
      <c r="AG676" t="b">
        <v>0</v>
      </c>
      <c r="AH676" t="s">
        <v>175</v>
      </c>
      <c r="AI676" t="b">
        <v>0</v>
      </c>
      <c r="AK676" t="b">
        <v>0</v>
      </c>
      <c r="AL676" s="1"/>
      <c r="AM676" t="s">
        <v>162</v>
      </c>
      <c r="AN676" s="2">
        <v>44320.675671296296</v>
      </c>
      <c r="AP676" s="2"/>
      <c r="AQ676" s="1"/>
      <c r="AS676" t="b">
        <v>0</v>
      </c>
      <c r="AV676" t="s">
        <v>93</v>
      </c>
      <c r="BB676" t="s">
        <v>1955</v>
      </c>
      <c r="BD676" t="b">
        <v>0</v>
      </c>
      <c r="BH676" t="s">
        <v>228</v>
      </c>
      <c r="BL676" t="s">
        <v>1954</v>
      </c>
      <c r="BQ676" t="s">
        <v>165</v>
      </c>
      <c r="BR676" t="b">
        <v>0</v>
      </c>
      <c r="BT676" t="b">
        <v>0</v>
      </c>
      <c r="BW676" t="s">
        <v>166</v>
      </c>
      <c r="BX676" t="b">
        <v>0</v>
      </c>
      <c r="BY676" s="2">
        <v>44376.857569444444</v>
      </c>
      <c r="CB676" t="b">
        <v>0</v>
      </c>
      <c r="CC676" t="b">
        <v>0</v>
      </c>
      <c r="CF676">
        <v>65000</v>
      </c>
      <c r="CJ676">
        <v>0</v>
      </c>
      <c r="CK676">
        <f>YEAR(tbl_Opportunity[[#This Row],[Close Date]])</f>
        <v>2017</v>
      </c>
    </row>
    <row r="677" spans="1:89">
      <c r="A677" t="s">
        <v>1956</v>
      </c>
      <c r="B677" t="b">
        <v>0</v>
      </c>
      <c r="D677" t="b">
        <v>0</v>
      </c>
      <c r="E677" t="s">
        <v>1819</v>
      </c>
      <c r="H677" s="1">
        <v>43100</v>
      </c>
      <c r="I677" t="b">
        <v>0</v>
      </c>
      <c r="L677" t="s">
        <v>1957</v>
      </c>
      <c r="O677" t="s">
        <v>99</v>
      </c>
      <c r="P677" t="b">
        <v>1</v>
      </c>
      <c r="Q677" s="2">
        <v>42678.829282407409</v>
      </c>
      <c r="R677" s="1"/>
      <c r="S677" t="b">
        <v>0</v>
      </c>
      <c r="U677" s="1"/>
      <c r="V677" t="b">
        <v>0</v>
      </c>
      <c r="W677" s="1">
        <v>42826</v>
      </c>
      <c r="X677">
        <v>4</v>
      </c>
      <c r="Y677">
        <v>2017</v>
      </c>
      <c r="Z677" t="s">
        <v>161</v>
      </c>
      <c r="AA677" t="s">
        <v>161</v>
      </c>
      <c r="AB677" t="b">
        <v>0</v>
      </c>
      <c r="AC677" t="b">
        <v>0</v>
      </c>
      <c r="AE677" t="b">
        <v>0</v>
      </c>
      <c r="AF677" t="b">
        <v>0</v>
      </c>
      <c r="AG677" t="b">
        <v>0</v>
      </c>
      <c r="AH677" t="s">
        <v>175</v>
      </c>
      <c r="AI677" t="b">
        <v>0</v>
      </c>
      <c r="AK677" t="b">
        <v>0</v>
      </c>
      <c r="AL677" s="1"/>
      <c r="AM677" t="s">
        <v>162</v>
      </c>
      <c r="AN677" s="2">
        <v>44320.675671296296</v>
      </c>
      <c r="AP677" s="2"/>
      <c r="AQ677" s="1"/>
      <c r="AS677" t="b">
        <v>0</v>
      </c>
      <c r="AV677" t="s">
        <v>176</v>
      </c>
      <c r="BB677" t="s">
        <v>1958</v>
      </c>
      <c r="BD677" t="b">
        <v>0</v>
      </c>
      <c r="BH677" t="s">
        <v>228</v>
      </c>
      <c r="BL677" t="s">
        <v>1957</v>
      </c>
      <c r="BQ677" t="s">
        <v>165</v>
      </c>
      <c r="BR677" t="b">
        <v>0</v>
      </c>
      <c r="BT677" t="b">
        <v>0</v>
      </c>
      <c r="BW677" t="s">
        <v>166</v>
      </c>
      <c r="BX677" t="b">
        <v>0</v>
      </c>
      <c r="BY677" s="2">
        <v>44376.857569444444</v>
      </c>
      <c r="CB677" t="b">
        <v>0</v>
      </c>
      <c r="CC677" t="b">
        <v>0</v>
      </c>
      <c r="CF677">
        <v>65000</v>
      </c>
      <c r="CJ677">
        <v>0</v>
      </c>
      <c r="CK677">
        <f>YEAR(tbl_Opportunity[[#This Row],[Close Date]])</f>
        <v>2017</v>
      </c>
    </row>
    <row r="678" spans="1:89">
      <c r="A678" t="s">
        <v>1959</v>
      </c>
      <c r="B678" t="b">
        <v>0</v>
      </c>
      <c r="D678" t="b">
        <v>0</v>
      </c>
      <c r="E678" t="s">
        <v>1819</v>
      </c>
      <c r="H678" s="1">
        <v>43100</v>
      </c>
      <c r="I678" t="b">
        <v>0</v>
      </c>
      <c r="L678" t="s">
        <v>1960</v>
      </c>
      <c r="O678" t="s">
        <v>99</v>
      </c>
      <c r="P678" t="b">
        <v>1</v>
      </c>
      <c r="Q678" s="2">
        <v>42678.829895833333</v>
      </c>
      <c r="R678" s="1"/>
      <c r="S678" t="b">
        <v>0</v>
      </c>
      <c r="U678" s="1"/>
      <c r="V678" t="b">
        <v>0</v>
      </c>
      <c r="W678" s="1">
        <v>42826</v>
      </c>
      <c r="X678">
        <v>4</v>
      </c>
      <c r="Y678">
        <v>2017</v>
      </c>
      <c r="Z678" t="s">
        <v>161</v>
      </c>
      <c r="AA678" t="s">
        <v>161</v>
      </c>
      <c r="AB678" t="b">
        <v>0</v>
      </c>
      <c r="AC678" t="b">
        <v>0</v>
      </c>
      <c r="AE678" t="b">
        <v>0</v>
      </c>
      <c r="AF678" t="b">
        <v>0</v>
      </c>
      <c r="AG678" t="b">
        <v>0</v>
      </c>
      <c r="AH678" t="s">
        <v>175</v>
      </c>
      <c r="AI678" t="b">
        <v>0</v>
      </c>
      <c r="AK678" t="b">
        <v>0</v>
      </c>
      <c r="AL678" s="1"/>
      <c r="AM678" t="s">
        <v>162</v>
      </c>
      <c r="AN678" s="2">
        <v>44320.675671296296</v>
      </c>
      <c r="AP678" s="2"/>
      <c r="AQ678" s="1"/>
      <c r="AS678" t="b">
        <v>0</v>
      </c>
      <c r="AV678" t="s">
        <v>176</v>
      </c>
      <c r="BB678" t="s">
        <v>1961</v>
      </c>
      <c r="BD678" t="b">
        <v>0</v>
      </c>
      <c r="BH678" t="s">
        <v>228</v>
      </c>
      <c r="BL678" t="s">
        <v>1960</v>
      </c>
      <c r="BQ678" t="s">
        <v>165</v>
      </c>
      <c r="BR678" t="b">
        <v>0</v>
      </c>
      <c r="BT678" t="b">
        <v>0</v>
      </c>
      <c r="BW678" t="s">
        <v>166</v>
      </c>
      <c r="BX678" t="b">
        <v>0</v>
      </c>
      <c r="BY678" s="2">
        <v>44376.857569444444</v>
      </c>
      <c r="CB678" t="b">
        <v>0</v>
      </c>
      <c r="CC678" t="b">
        <v>0</v>
      </c>
      <c r="CF678">
        <v>65000</v>
      </c>
      <c r="CJ678">
        <v>0</v>
      </c>
      <c r="CK678">
        <f>YEAR(tbl_Opportunity[[#This Row],[Close Date]])</f>
        <v>2017</v>
      </c>
    </row>
    <row r="679" spans="1:89">
      <c r="A679" t="s">
        <v>1962</v>
      </c>
      <c r="B679" t="b">
        <v>0</v>
      </c>
      <c r="D679" t="b">
        <v>0</v>
      </c>
      <c r="H679" s="1">
        <v>43100</v>
      </c>
      <c r="I679" t="b">
        <v>0</v>
      </c>
      <c r="L679" t="s">
        <v>1963</v>
      </c>
      <c r="O679" t="s">
        <v>99</v>
      </c>
      <c r="P679" t="b">
        <v>1</v>
      </c>
      <c r="Q679" s="2">
        <v>42678.830405092594</v>
      </c>
      <c r="R679" s="1"/>
      <c r="S679" t="b">
        <v>0</v>
      </c>
      <c r="U679" s="1"/>
      <c r="V679" t="b">
        <v>0</v>
      </c>
      <c r="W679" s="1">
        <v>42826</v>
      </c>
      <c r="X679">
        <v>4</v>
      </c>
      <c r="Y679">
        <v>2017</v>
      </c>
      <c r="Z679" t="s">
        <v>161</v>
      </c>
      <c r="AA679" t="s">
        <v>161</v>
      </c>
      <c r="AB679" t="b">
        <v>0</v>
      </c>
      <c r="AC679" t="b">
        <v>0</v>
      </c>
      <c r="AE679" t="b">
        <v>0</v>
      </c>
      <c r="AF679" t="b">
        <v>0</v>
      </c>
      <c r="AG679" t="b">
        <v>0</v>
      </c>
      <c r="AH679" t="s">
        <v>175</v>
      </c>
      <c r="AI679" t="b">
        <v>0</v>
      </c>
      <c r="AK679" t="b">
        <v>0</v>
      </c>
      <c r="AL679" s="1"/>
      <c r="AM679" t="s">
        <v>162</v>
      </c>
      <c r="AN679" s="2">
        <v>44320.685057870367</v>
      </c>
      <c r="AP679" s="2"/>
      <c r="AQ679" s="1"/>
      <c r="AS679" t="b">
        <v>0</v>
      </c>
      <c r="AV679" t="s">
        <v>93</v>
      </c>
      <c r="BB679" t="s">
        <v>1964</v>
      </c>
      <c r="BD679" t="b">
        <v>0</v>
      </c>
      <c r="BH679" t="s">
        <v>228</v>
      </c>
      <c r="BL679" t="s">
        <v>1963</v>
      </c>
      <c r="BQ679" t="s">
        <v>165</v>
      </c>
      <c r="BR679" t="b">
        <v>0</v>
      </c>
      <c r="BT679" t="b">
        <v>0</v>
      </c>
      <c r="BW679" t="s">
        <v>166</v>
      </c>
      <c r="BX679" t="b">
        <v>0</v>
      </c>
      <c r="BY679" s="2">
        <v>44376.857569444444</v>
      </c>
      <c r="CB679" t="b">
        <v>0</v>
      </c>
      <c r="CC679" t="b">
        <v>0</v>
      </c>
      <c r="CF679">
        <v>65000</v>
      </c>
      <c r="CJ679">
        <v>0</v>
      </c>
      <c r="CK679">
        <f>YEAR(tbl_Opportunity[[#This Row],[Close Date]])</f>
        <v>2017</v>
      </c>
    </row>
    <row r="680" spans="1:89">
      <c r="A680" t="s">
        <v>1965</v>
      </c>
      <c r="B680" t="b">
        <v>0</v>
      </c>
      <c r="D680" t="b">
        <v>0</v>
      </c>
      <c r="E680" t="s">
        <v>1819</v>
      </c>
      <c r="H680" s="1">
        <v>43100</v>
      </c>
      <c r="I680" t="b">
        <v>0</v>
      </c>
      <c r="L680" t="s">
        <v>1966</v>
      </c>
      <c r="O680" t="s">
        <v>99</v>
      </c>
      <c r="P680" t="b">
        <v>1</v>
      </c>
      <c r="Q680" s="2">
        <v>42678.830949074072</v>
      </c>
      <c r="R680" s="1"/>
      <c r="S680" t="b">
        <v>0</v>
      </c>
      <c r="U680" s="1"/>
      <c r="V680" t="b">
        <v>0</v>
      </c>
      <c r="W680" s="1">
        <v>42826</v>
      </c>
      <c r="X680">
        <v>4</v>
      </c>
      <c r="Y680">
        <v>2017</v>
      </c>
      <c r="Z680" t="s">
        <v>161</v>
      </c>
      <c r="AA680" t="s">
        <v>161</v>
      </c>
      <c r="AB680" t="b">
        <v>0</v>
      </c>
      <c r="AC680" t="b">
        <v>0</v>
      </c>
      <c r="AE680" t="b">
        <v>0</v>
      </c>
      <c r="AF680" t="b">
        <v>0</v>
      </c>
      <c r="AG680" t="b">
        <v>0</v>
      </c>
      <c r="AH680" t="s">
        <v>175</v>
      </c>
      <c r="AI680" t="b">
        <v>0</v>
      </c>
      <c r="AK680" t="b">
        <v>0</v>
      </c>
      <c r="AL680" s="1"/>
      <c r="AM680" t="s">
        <v>162</v>
      </c>
      <c r="AN680" s="2">
        <v>44320.685219907406</v>
      </c>
      <c r="AP680" s="2"/>
      <c r="AQ680" s="1"/>
      <c r="AS680" t="b">
        <v>0</v>
      </c>
      <c r="AV680" t="s">
        <v>176</v>
      </c>
      <c r="BB680" t="s">
        <v>1967</v>
      </c>
      <c r="BD680" t="b">
        <v>0</v>
      </c>
      <c r="BH680" t="s">
        <v>228</v>
      </c>
      <c r="BL680" t="s">
        <v>1966</v>
      </c>
      <c r="BQ680" t="s">
        <v>165</v>
      </c>
      <c r="BR680" t="b">
        <v>0</v>
      </c>
      <c r="BT680" t="b">
        <v>0</v>
      </c>
      <c r="BW680" t="s">
        <v>166</v>
      </c>
      <c r="BX680" t="b">
        <v>0</v>
      </c>
      <c r="BY680" s="2">
        <v>44376.857569444444</v>
      </c>
      <c r="CB680" t="b">
        <v>0</v>
      </c>
      <c r="CC680" t="b">
        <v>0</v>
      </c>
      <c r="CF680">
        <v>65000</v>
      </c>
      <c r="CJ680">
        <v>0</v>
      </c>
      <c r="CK680">
        <f>YEAR(tbl_Opportunity[[#This Row],[Close Date]])</f>
        <v>2017</v>
      </c>
    </row>
    <row r="681" spans="1:89">
      <c r="A681" t="s">
        <v>1968</v>
      </c>
      <c r="B681" t="b">
        <v>0</v>
      </c>
      <c r="D681" t="b">
        <v>0</v>
      </c>
      <c r="H681" s="1">
        <v>42780</v>
      </c>
      <c r="I681" t="b">
        <v>1</v>
      </c>
      <c r="L681" t="s">
        <v>1969</v>
      </c>
      <c r="O681" t="s">
        <v>194</v>
      </c>
      <c r="P681" t="b">
        <v>0</v>
      </c>
      <c r="Q681" s="2">
        <v>42678.903877314813</v>
      </c>
      <c r="R681" s="1"/>
      <c r="S681" t="b">
        <v>0</v>
      </c>
      <c r="U681" s="1"/>
      <c r="V681" t="b">
        <v>0</v>
      </c>
      <c r="W681" s="1">
        <v>42736</v>
      </c>
      <c r="X681">
        <v>1</v>
      </c>
      <c r="Y681">
        <v>2017</v>
      </c>
      <c r="Z681" t="s">
        <v>8</v>
      </c>
      <c r="AA681" t="s">
        <v>8</v>
      </c>
      <c r="AB681" t="b">
        <v>0</v>
      </c>
      <c r="AC681" t="b">
        <v>0</v>
      </c>
      <c r="AE681" t="b">
        <v>1</v>
      </c>
      <c r="AF681" t="b">
        <v>0</v>
      </c>
      <c r="AG681" t="b">
        <v>0</v>
      </c>
      <c r="AH681" t="s">
        <v>175</v>
      </c>
      <c r="AI681" t="b">
        <v>0</v>
      </c>
      <c r="AJ681" t="s">
        <v>211</v>
      </c>
      <c r="AK681" t="b">
        <v>0</v>
      </c>
      <c r="AL681" s="1"/>
      <c r="AM681" t="s">
        <v>162</v>
      </c>
      <c r="AN681" s="2">
        <v>44296.95826388889</v>
      </c>
      <c r="AP681" s="2">
        <v>43169.630393518521</v>
      </c>
      <c r="AQ681" s="1"/>
      <c r="AS681" t="b">
        <v>0</v>
      </c>
      <c r="AU681" t="s">
        <v>216</v>
      </c>
      <c r="AV681" t="s">
        <v>1970</v>
      </c>
      <c r="BB681" t="s">
        <v>1971</v>
      </c>
      <c r="BD681" t="b">
        <v>0</v>
      </c>
      <c r="BH681" t="s">
        <v>215</v>
      </c>
      <c r="BI681" t="s">
        <v>200</v>
      </c>
      <c r="BJ681" t="s">
        <v>216</v>
      </c>
      <c r="BL681" t="s">
        <v>1969</v>
      </c>
      <c r="BM681" t="s">
        <v>202</v>
      </c>
      <c r="BN681" t="s">
        <v>203</v>
      </c>
      <c r="BQ681" t="s">
        <v>204</v>
      </c>
      <c r="BR681" t="b">
        <v>0</v>
      </c>
      <c r="BT681" t="b">
        <v>0</v>
      </c>
      <c r="BW681" t="s">
        <v>103</v>
      </c>
      <c r="BX681" t="b">
        <v>0</v>
      </c>
      <c r="BY681" s="2">
        <v>44376.857569444444</v>
      </c>
      <c r="BZ681" t="s">
        <v>217</v>
      </c>
      <c r="CB681" t="b">
        <v>0</v>
      </c>
      <c r="CC681" t="b">
        <v>1</v>
      </c>
      <c r="CF681">
        <v>45055</v>
      </c>
      <c r="CH681">
        <v>45055</v>
      </c>
      <c r="CI681">
        <v>100</v>
      </c>
      <c r="CJ681">
        <v>0</v>
      </c>
      <c r="CK681">
        <f>YEAR(tbl_Opportunity[[#This Row],[Close Date]])</f>
        <v>2017</v>
      </c>
    </row>
    <row r="682" spans="1:89">
      <c r="A682" t="s">
        <v>1972</v>
      </c>
      <c r="B682" t="b">
        <v>0</v>
      </c>
      <c r="D682" t="b">
        <v>0</v>
      </c>
      <c r="H682" s="1">
        <v>44012</v>
      </c>
      <c r="I682" t="b">
        <v>1</v>
      </c>
      <c r="J682" t="s">
        <v>105</v>
      </c>
      <c r="L682" t="s">
        <v>1973</v>
      </c>
      <c r="O682" t="s">
        <v>194</v>
      </c>
      <c r="P682" t="b">
        <v>0</v>
      </c>
      <c r="Q682" s="2">
        <v>42679.546377314815</v>
      </c>
      <c r="R682" s="1"/>
      <c r="S682" t="b">
        <v>0</v>
      </c>
      <c r="U682" s="1"/>
      <c r="V682" t="b">
        <v>0</v>
      </c>
      <c r="W682" s="1">
        <v>43862</v>
      </c>
      <c r="X682">
        <v>2</v>
      </c>
      <c r="Y682">
        <v>2020</v>
      </c>
      <c r="Z682" t="s">
        <v>90</v>
      </c>
      <c r="AA682" t="s">
        <v>90</v>
      </c>
      <c r="AB682" t="b">
        <v>0</v>
      </c>
      <c r="AC682" t="b">
        <v>0</v>
      </c>
      <c r="AE682" t="b">
        <v>1</v>
      </c>
      <c r="AF682" t="b">
        <v>0</v>
      </c>
      <c r="AG682" t="b">
        <v>0</v>
      </c>
      <c r="AH682" t="s">
        <v>175</v>
      </c>
      <c r="AI682" t="b">
        <v>0</v>
      </c>
      <c r="AJ682" t="s">
        <v>211</v>
      </c>
      <c r="AK682" t="b">
        <v>0</v>
      </c>
      <c r="AL682" s="1">
        <v>43914</v>
      </c>
      <c r="AM682" t="s">
        <v>162</v>
      </c>
      <c r="AN682" s="2">
        <v>44297.856377314813</v>
      </c>
      <c r="AP682" s="2">
        <v>43922.907939814817</v>
      </c>
      <c r="AQ682" s="1"/>
      <c r="AS682" t="b">
        <v>0</v>
      </c>
      <c r="AU682" t="s">
        <v>346</v>
      </c>
      <c r="AV682" t="s">
        <v>1970</v>
      </c>
      <c r="BB682" t="s">
        <v>1974</v>
      </c>
      <c r="BD682" t="b">
        <v>0</v>
      </c>
      <c r="BH682" t="s">
        <v>215</v>
      </c>
      <c r="BI682" t="s">
        <v>200</v>
      </c>
      <c r="BJ682" t="s">
        <v>250</v>
      </c>
      <c r="BL682" t="s">
        <v>1973</v>
      </c>
      <c r="BM682" t="s">
        <v>202</v>
      </c>
      <c r="BN682" t="s">
        <v>203</v>
      </c>
      <c r="BQ682" t="s">
        <v>204</v>
      </c>
      <c r="BR682" t="b">
        <v>0</v>
      </c>
      <c r="BT682" t="b">
        <v>0</v>
      </c>
      <c r="BW682" t="s">
        <v>97</v>
      </c>
      <c r="BX682" t="b">
        <v>0</v>
      </c>
      <c r="BY682" s="2">
        <v>44376.857569444444</v>
      </c>
      <c r="BZ682" t="s">
        <v>217</v>
      </c>
      <c r="CB682" t="b">
        <v>0</v>
      </c>
      <c r="CC682" t="b">
        <v>0</v>
      </c>
      <c r="CF682">
        <v>54805</v>
      </c>
      <c r="CH682">
        <v>0</v>
      </c>
      <c r="CI682">
        <v>0</v>
      </c>
      <c r="CJ682">
        <v>0</v>
      </c>
      <c r="CK682">
        <f>YEAR(tbl_Opportunity[[#This Row],[Close Date]])</f>
        <v>2020</v>
      </c>
    </row>
    <row r="683" spans="1:89">
      <c r="A683" t="s">
        <v>1975</v>
      </c>
      <c r="B683" t="b">
        <v>0</v>
      </c>
      <c r="D683" t="b">
        <v>0</v>
      </c>
      <c r="H683" s="1">
        <v>44165</v>
      </c>
      <c r="I683" t="b">
        <v>1</v>
      </c>
      <c r="J683" t="s">
        <v>140</v>
      </c>
      <c r="L683" t="s">
        <v>1976</v>
      </c>
      <c r="O683" t="s">
        <v>194</v>
      </c>
      <c r="P683" t="b">
        <v>0</v>
      </c>
      <c r="Q683" s="2">
        <v>42681.497627314813</v>
      </c>
      <c r="R683" s="1"/>
      <c r="S683" t="b">
        <v>0</v>
      </c>
      <c r="U683" s="1"/>
      <c r="V683" t="b">
        <v>0</v>
      </c>
      <c r="W683" s="1">
        <v>43922</v>
      </c>
      <c r="X683">
        <v>4</v>
      </c>
      <c r="Y683">
        <v>2020</v>
      </c>
      <c r="Z683" t="s">
        <v>90</v>
      </c>
      <c r="AA683" t="s">
        <v>90</v>
      </c>
      <c r="AB683" t="b">
        <v>0</v>
      </c>
      <c r="AC683" t="b">
        <v>0</v>
      </c>
      <c r="AE683" t="b">
        <v>1</v>
      </c>
      <c r="AF683" t="b">
        <v>0</v>
      </c>
      <c r="AG683" t="b">
        <v>0</v>
      </c>
      <c r="AH683" t="s">
        <v>175</v>
      </c>
      <c r="AI683" t="b">
        <v>0</v>
      </c>
      <c r="AJ683" t="s">
        <v>462</v>
      </c>
      <c r="AK683" t="b">
        <v>0</v>
      </c>
      <c r="AL683" s="1">
        <v>43923</v>
      </c>
      <c r="AM683" t="s">
        <v>162</v>
      </c>
      <c r="AN683" s="2">
        <v>44296.959062499998</v>
      </c>
      <c r="AP683" s="2">
        <v>43973.710520833331</v>
      </c>
      <c r="AQ683" s="1"/>
      <c r="AS683" t="b">
        <v>0</v>
      </c>
      <c r="AU683" t="s">
        <v>216</v>
      </c>
      <c r="AV683" t="s">
        <v>1970</v>
      </c>
      <c r="BB683" t="s">
        <v>1977</v>
      </c>
      <c r="BD683" t="b">
        <v>0</v>
      </c>
      <c r="BG683" t="s">
        <v>1978</v>
      </c>
      <c r="BH683" t="s">
        <v>215</v>
      </c>
      <c r="BI683" t="s">
        <v>200</v>
      </c>
      <c r="BJ683" t="s">
        <v>216</v>
      </c>
      <c r="BL683" t="s">
        <v>1976</v>
      </c>
      <c r="BM683" t="s">
        <v>202</v>
      </c>
      <c r="BN683" t="s">
        <v>203</v>
      </c>
      <c r="BQ683" t="s">
        <v>204</v>
      </c>
      <c r="BR683" t="b">
        <v>0</v>
      </c>
      <c r="BT683" t="b">
        <v>0</v>
      </c>
      <c r="BW683" t="s">
        <v>97</v>
      </c>
      <c r="BX683" t="b">
        <v>0</v>
      </c>
      <c r="BY683" s="2">
        <v>44376.857569444444</v>
      </c>
      <c r="BZ683" t="s">
        <v>217</v>
      </c>
      <c r="CB683" t="b">
        <v>0</v>
      </c>
      <c r="CC683" t="b">
        <v>0</v>
      </c>
      <c r="CF683">
        <v>57394</v>
      </c>
      <c r="CH683">
        <v>0</v>
      </c>
      <c r="CI683">
        <v>0</v>
      </c>
      <c r="CJ683">
        <v>0</v>
      </c>
      <c r="CK683">
        <f>YEAR(tbl_Opportunity[[#This Row],[Close Date]])</f>
        <v>2020</v>
      </c>
    </row>
    <row r="684" spans="1:89">
      <c r="A684" t="s">
        <v>395</v>
      </c>
      <c r="B684" t="b">
        <v>0</v>
      </c>
      <c r="D684" t="b">
        <v>0</v>
      </c>
      <c r="H684" s="1">
        <v>42720</v>
      </c>
      <c r="I684" t="b">
        <v>1</v>
      </c>
      <c r="J684" t="s">
        <v>111</v>
      </c>
      <c r="L684" t="s">
        <v>1979</v>
      </c>
      <c r="O684" t="s">
        <v>258</v>
      </c>
      <c r="P684" t="b">
        <v>0</v>
      </c>
      <c r="Q684" s="2">
        <v>42682.933819444443</v>
      </c>
      <c r="R684" s="1"/>
      <c r="S684" t="b">
        <v>0</v>
      </c>
      <c r="U684" s="1"/>
      <c r="V684" t="b">
        <v>0</v>
      </c>
      <c r="W684" s="1">
        <v>42461</v>
      </c>
      <c r="X684">
        <v>4</v>
      </c>
      <c r="Y684">
        <v>2016</v>
      </c>
      <c r="Z684" t="s">
        <v>90</v>
      </c>
      <c r="AA684" t="s">
        <v>90</v>
      </c>
      <c r="AB684" t="b">
        <v>0</v>
      </c>
      <c r="AC684" t="b">
        <v>0</v>
      </c>
      <c r="AE684" t="b">
        <v>1</v>
      </c>
      <c r="AF684" t="b">
        <v>0</v>
      </c>
      <c r="AG684" t="b">
        <v>0</v>
      </c>
      <c r="AH684" t="s">
        <v>175</v>
      </c>
      <c r="AI684" t="b">
        <v>0</v>
      </c>
      <c r="AK684" t="b">
        <v>0</v>
      </c>
      <c r="AL684" s="1"/>
      <c r="AM684" t="s">
        <v>162</v>
      </c>
      <c r="AN684" s="2">
        <v>44297.835520833331</v>
      </c>
      <c r="AP684" s="2">
        <v>43173.602939814817</v>
      </c>
      <c r="AQ684" s="1"/>
      <c r="AS684" t="b">
        <v>0</v>
      </c>
      <c r="AV684" t="s">
        <v>105</v>
      </c>
      <c r="BB684" t="s">
        <v>1980</v>
      </c>
      <c r="BD684" t="b">
        <v>0</v>
      </c>
      <c r="BH684" t="s">
        <v>272</v>
      </c>
      <c r="BI684" t="s">
        <v>200</v>
      </c>
      <c r="BJ684" t="s">
        <v>105</v>
      </c>
      <c r="BN684" t="s">
        <v>203</v>
      </c>
      <c r="BQ684" t="s">
        <v>204</v>
      </c>
      <c r="BR684" t="b">
        <v>0</v>
      </c>
      <c r="BT684" t="b">
        <v>0</v>
      </c>
      <c r="BW684" t="s">
        <v>97</v>
      </c>
      <c r="BX684" t="b">
        <v>0</v>
      </c>
      <c r="BY684" s="2">
        <v>44376.857569444444</v>
      </c>
      <c r="CB684" t="b">
        <v>0</v>
      </c>
      <c r="CC684" t="b">
        <v>0</v>
      </c>
      <c r="CF684">
        <v>56805</v>
      </c>
      <c r="CH684">
        <v>0</v>
      </c>
      <c r="CI684">
        <v>0</v>
      </c>
      <c r="CJ684">
        <v>0</v>
      </c>
      <c r="CK684">
        <f>YEAR(tbl_Opportunity[[#This Row],[Close Date]])</f>
        <v>2016</v>
      </c>
    </row>
    <row r="685" spans="1:89">
      <c r="A685" t="s">
        <v>1026</v>
      </c>
      <c r="B685" t="b">
        <v>0</v>
      </c>
      <c r="D685" t="b">
        <v>0</v>
      </c>
      <c r="H685" s="1">
        <v>44012</v>
      </c>
      <c r="I685" t="b">
        <v>1</v>
      </c>
      <c r="J685" t="s">
        <v>193</v>
      </c>
      <c r="L685" t="s">
        <v>1981</v>
      </c>
      <c r="O685" t="s">
        <v>194</v>
      </c>
      <c r="P685" t="b">
        <v>0</v>
      </c>
      <c r="Q685" s="2">
        <v>42683.604675925926</v>
      </c>
      <c r="R685" s="1"/>
      <c r="S685" t="b">
        <v>0</v>
      </c>
      <c r="U685" s="1"/>
      <c r="V685" t="b">
        <v>0</v>
      </c>
      <c r="W685" s="1">
        <v>43862</v>
      </c>
      <c r="X685">
        <v>2</v>
      </c>
      <c r="Y685">
        <v>2020</v>
      </c>
      <c r="Z685" t="s">
        <v>90</v>
      </c>
      <c r="AA685" t="s">
        <v>90</v>
      </c>
      <c r="AB685" t="b">
        <v>0</v>
      </c>
      <c r="AC685" t="b">
        <v>0</v>
      </c>
      <c r="AE685" t="b">
        <v>1</v>
      </c>
      <c r="AF685" t="b">
        <v>0</v>
      </c>
      <c r="AG685" t="b">
        <v>0</v>
      </c>
      <c r="AH685" t="s">
        <v>175</v>
      </c>
      <c r="AI685" t="b">
        <v>0</v>
      </c>
      <c r="AJ685" t="s">
        <v>211</v>
      </c>
      <c r="AK685" t="b">
        <v>0</v>
      </c>
      <c r="AL685" s="1">
        <v>43745</v>
      </c>
      <c r="AM685" t="s">
        <v>162</v>
      </c>
      <c r="AN685" s="2">
        <v>44297.837673611109</v>
      </c>
      <c r="AP685" s="2">
        <v>43748.653055555558</v>
      </c>
      <c r="AQ685" s="1"/>
      <c r="AS685" t="b">
        <v>0</v>
      </c>
      <c r="AU685" t="s">
        <v>247</v>
      </c>
      <c r="AV685" t="s">
        <v>213</v>
      </c>
      <c r="BB685" t="s">
        <v>1982</v>
      </c>
      <c r="BD685" t="b">
        <v>0</v>
      </c>
      <c r="BH685" t="s">
        <v>215</v>
      </c>
      <c r="BI685" t="s">
        <v>200</v>
      </c>
      <c r="BJ685" t="s">
        <v>250</v>
      </c>
      <c r="BL685" t="s">
        <v>1981</v>
      </c>
      <c r="BM685" t="s">
        <v>202</v>
      </c>
      <c r="BN685" t="s">
        <v>203</v>
      </c>
      <c r="BQ685" t="s">
        <v>204</v>
      </c>
      <c r="BR685" t="b">
        <v>0</v>
      </c>
      <c r="BT685" t="b">
        <v>0</v>
      </c>
      <c r="BW685" t="s">
        <v>97</v>
      </c>
      <c r="BX685" t="b">
        <v>0</v>
      </c>
      <c r="BY685" s="2">
        <v>44376.857569444444</v>
      </c>
      <c r="BZ685" t="s">
        <v>217</v>
      </c>
      <c r="CB685" t="b">
        <v>0</v>
      </c>
      <c r="CC685" t="b">
        <v>0</v>
      </c>
      <c r="CF685">
        <v>72600</v>
      </c>
      <c r="CH685">
        <v>0</v>
      </c>
      <c r="CI685">
        <v>0</v>
      </c>
      <c r="CJ685">
        <v>0</v>
      </c>
      <c r="CK685">
        <f>YEAR(tbl_Opportunity[[#This Row],[Close Date]])</f>
        <v>2020</v>
      </c>
    </row>
    <row r="686" spans="1:89">
      <c r="A686" t="s">
        <v>1983</v>
      </c>
      <c r="B686" t="b">
        <v>0</v>
      </c>
      <c r="D686" t="b">
        <v>0</v>
      </c>
      <c r="H686" s="1">
        <v>44926</v>
      </c>
      <c r="I686" t="b">
        <v>0</v>
      </c>
      <c r="L686" t="s">
        <v>1984</v>
      </c>
      <c r="O686" t="s">
        <v>89</v>
      </c>
      <c r="P686" t="b">
        <v>1</v>
      </c>
      <c r="Q686" s="2">
        <v>42683.926064814812</v>
      </c>
      <c r="R686" s="1"/>
      <c r="S686" t="b">
        <v>0</v>
      </c>
      <c r="U686" s="1"/>
      <c r="V686" t="b">
        <v>0</v>
      </c>
      <c r="W686" s="1">
        <v>44652</v>
      </c>
      <c r="X686">
        <v>4</v>
      </c>
      <c r="Y686">
        <v>2022</v>
      </c>
      <c r="Z686" t="s">
        <v>161</v>
      </c>
      <c r="AA686" t="s">
        <v>161</v>
      </c>
      <c r="AB686" t="b">
        <v>0</v>
      </c>
      <c r="AC686" t="b">
        <v>0</v>
      </c>
      <c r="AE686" t="b">
        <v>1</v>
      </c>
      <c r="AF686" t="b">
        <v>0</v>
      </c>
      <c r="AG686" t="b">
        <v>0</v>
      </c>
      <c r="AH686" t="s">
        <v>175</v>
      </c>
      <c r="AI686" t="b">
        <v>0</v>
      </c>
      <c r="AK686" t="b">
        <v>0</v>
      </c>
      <c r="AL686" s="1"/>
      <c r="AM686" t="s">
        <v>114</v>
      </c>
      <c r="AN686" s="2">
        <v>44348.5544212963</v>
      </c>
      <c r="AP686" s="2">
        <v>44243.579652777778</v>
      </c>
      <c r="AQ686" s="1"/>
      <c r="AS686" t="b">
        <v>1</v>
      </c>
      <c r="AV686" t="s">
        <v>197</v>
      </c>
      <c r="BB686" t="s">
        <v>1985</v>
      </c>
      <c r="BD686" t="b">
        <v>0</v>
      </c>
      <c r="BH686" t="s">
        <v>332</v>
      </c>
      <c r="BI686" t="s">
        <v>155</v>
      </c>
      <c r="BJ686" t="s">
        <v>95</v>
      </c>
      <c r="BL686" t="s">
        <v>1984</v>
      </c>
      <c r="BN686" t="s">
        <v>415</v>
      </c>
      <c r="BQ686" t="s">
        <v>96</v>
      </c>
      <c r="BR686" t="b">
        <v>0</v>
      </c>
      <c r="BT686" t="b">
        <v>0</v>
      </c>
      <c r="BW686" t="s">
        <v>166</v>
      </c>
      <c r="BX686" t="b">
        <v>0</v>
      </c>
      <c r="BY686" s="2">
        <v>44376.857569444444</v>
      </c>
      <c r="CB686" t="b">
        <v>0</v>
      </c>
      <c r="CC686" t="b">
        <v>0</v>
      </c>
      <c r="CD686">
        <v>0</v>
      </c>
      <c r="CE686">
        <v>0</v>
      </c>
      <c r="CF686">
        <v>1717993.65</v>
      </c>
      <c r="CH686">
        <v>171799.36</v>
      </c>
      <c r="CI686">
        <v>10</v>
      </c>
      <c r="CJ686">
        <v>0</v>
      </c>
      <c r="CK686">
        <f>YEAR(tbl_Opportunity[[#This Row],[Close Date]])</f>
        <v>2022</v>
      </c>
    </row>
    <row r="687" spans="1:89">
      <c r="A687" t="s">
        <v>343</v>
      </c>
      <c r="B687" t="b">
        <v>0</v>
      </c>
      <c r="D687" t="b">
        <v>0</v>
      </c>
      <c r="H687" s="1">
        <v>42990</v>
      </c>
      <c r="I687" t="b">
        <v>1</v>
      </c>
      <c r="O687" t="s">
        <v>194</v>
      </c>
      <c r="P687" t="b">
        <v>0</v>
      </c>
      <c r="Q687" s="2">
        <v>42683.960810185185</v>
      </c>
      <c r="R687" s="1"/>
      <c r="S687" t="b">
        <v>0</v>
      </c>
      <c r="U687" s="1"/>
      <c r="V687" t="b">
        <v>0</v>
      </c>
      <c r="W687" s="1">
        <v>42795</v>
      </c>
      <c r="X687">
        <v>3</v>
      </c>
      <c r="Y687">
        <v>2017</v>
      </c>
      <c r="Z687" t="s">
        <v>8</v>
      </c>
      <c r="AA687" t="s">
        <v>8</v>
      </c>
      <c r="AB687" t="b">
        <v>0</v>
      </c>
      <c r="AC687" t="b">
        <v>0</v>
      </c>
      <c r="AE687" t="b">
        <v>1</v>
      </c>
      <c r="AF687" t="b">
        <v>0</v>
      </c>
      <c r="AG687" t="b">
        <v>0</v>
      </c>
      <c r="AH687" t="s">
        <v>175</v>
      </c>
      <c r="AI687" t="b">
        <v>0</v>
      </c>
      <c r="AK687" t="b">
        <v>0</v>
      </c>
      <c r="AL687" s="1"/>
      <c r="AM687" t="s">
        <v>162</v>
      </c>
      <c r="AN687" s="2">
        <v>44297.841840277775</v>
      </c>
      <c r="AP687" s="2">
        <v>43169.630393518521</v>
      </c>
      <c r="AQ687" s="1"/>
      <c r="AS687" t="b">
        <v>0</v>
      </c>
      <c r="AU687" t="s">
        <v>247</v>
      </c>
      <c r="AV687" t="s">
        <v>248</v>
      </c>
      <c r="BB687" t="s">
        <v>1986</v>
      </c>
      <c r="BD687" t="b">
        <v>0</v>
      </c>
      <c r="BH687" t="s">
        <v>215</v>
      </c>
      <c r="BI687" t="s">
        <v>200</v>
      </c>
      <c r="BJ687" t="s">
        <v>250</v>
      </c>
      <c r="BM687" t="s">
        <v>291</v>
      </c>
      <c r="BN687" t="s">
        <v>203</v>
      </c>
      <c r="BQ687" t="s">
        <v>204</v>
      </c>
      <c r="BR687" t="b">
        <v>0</v>
      </c>
      <c r="BT687" t="b">
        <v>0</v>
      </c>
      <c r="BW687" t="s">
        <v>103</v>
      </c>
      <c r="BX687" t="b">
        <v>0</v>
      </c>
      <c r="BY687" s="2">
        <v>44376.857569444444</v>
      </c>
      <c r="BZ687" t="s">
        <v>217</v>
      </c>
      <c r="CB687" t="b">
        <v>0</v>
      </c>
      <c r="CC687" t="b">
        <v>1</v>
      </c>
      <c r="CF687">
        <v>2750</v>
      </c>
      <c r="CH687">
        <v>2750</v>
      </c>
      <c r="CI687">
        <v>100</v>
      </c>
      <c r="CJ687">
        <v>0</v>
      </c>
      <c r="CK687">
        <f>YEAR(tbl_Opportunity[[#This Row],[Close Date]])</f>
        <v>2017</v>
      </c>
    </row>
    <row r="688" spans="1:89">
      <c r="A688" t="s">
        <v>1987</v>
      </c>
      <c r="B688" t="b">
        <v>0</v>
      </c>
      <c r="D688" t="b">
        <v>0</v>
      </c>
      <c r="H688" s="1">
        <v>43154</v>
      </c>
      <c r="I688" t="b">
        <v>1</v>
      </c>
      <c r="L688" t="s">
        <v>1988</v>
      </c>
      <c r="O688" t="s">
        <v>142</v>
      </c>
      <c r="P688" t="b">
        <v>0</v>
      </c>
      <c r="Q688" s="2">
        <v>42688.852858796294</v>
      </c>
      <c r="R688" s="1"/>
      <c r="S688" t="b">
        <v>0</v>
      </c>
      <c r="U688" s="1"/>
      <c r="V688" t="b">
        <v>0</v>
      </c>
      <c r="W688" s="1">
        <v>43101</v>
      </c>
      <c r="X688">
        <v>1</v>
      </c>
      <c r="Y688">
        <v>2018</v>
      </c>
      <c r="Z688" t="s">
        <v>8</v>
      </c>
      <c r="AA688" t="s">
        <v>8</v>
      </c>
      <c r="AB688" t="b">
        <v>0</v>
      </c>
      <c r="AC688" t="b">
        <v>0</v>
      </c>
      <c r="AE688" t="b">
        <v>1</v>
      </c>
      <c r="AF688" t="b">
        <v>0</v>
      </c>
      <c r="AG688" t="b">
        <v>0</v>
      </c>
      <c r="AH688" t="s">
        <v>175</v>
      </c>
      <c r="AI688" t="b">
        <v>0</v>
      </c>
      <c r="AK688" t="b">
        <v>0</v>
      </c>
      <c r="AL688" s="1">
        <v>43199</v>
      </c>
      <c r="AM688" t="s">
        <v>162</v>
      </c>
      <c r="AN688" s="2">
        <v>44297.837673611109</v>
      </c>
      <c r="AP688" s="2">
        <v>43836.762685185182</v>
      </c>
      <c r="AQ688" s="1"/>
      <c r="AS688" t="b">
        <v>0</v>
      </c>
      <c r="AV688" t="s">
        <v>213</v>
      </c>
      <c r="BB688" t="s">
        <v>1989</v>
      </c>
      <c r="BD688" t="b">
        <v>1</v>
      </c>
      <c r="BH688" t="s">
        <v>142</v>
      </c>
      <c r="BI688" t="s">
        <v>150</v>
      </c>
      <c r="BJ688" t="s">
        <v>95</v>
      </c>
      <c r="BK688" t="s">
        <v>95</v>
      </c>
      <c r="BQ688" t="s">
        <v>96</v>
      </c>
      <c r="BR688" t="b">
        <v>0</v>
      </c>
      <c r="BT688" t="b">
        <v>0</v>
      </c>
      <c r="BW688" t="s">
        <v>103</v>
      </c>
      <c r="BX688" t="b">
        <v>0</v>
      </c>
      <c r="BY688" s="2">
        <v>44376.857569444444</v>
      </c>
      <c r="CB688" t="b">
        <v>0</v>
      </c>
      <c r="CC688" t="b">
        <v>1</v>
      </c>
      <c r="CF688">
        <v>71500</v>
      </c>
      <c r="CH688">
        <v>71500</v>
      </c>
      <c r="CI688">
        <v>100</v>
      </c>
      <c r="CJ688">
        <v>0</v>
      </c>
      <c r="CK688">
        <f>YEAR(tbl_Opportunity[[#This Row],[Close Date]])</f>
        <v>2018</v>
      </c>
    </row>
    <row r="689" spans="1:89">
      <c r="A689" t="s">
        <v>1422</v>
      </c>
      <c r="B689" t="b">
        <v>0</v>
      </c>
      <c r="D689" t="b">
        <v>0</v>
      </c>
      <c r="E689" t="s">
        <v>246</v>
      </c>
      <c r="H689" s="1">
        <v>44927</v>
      </c>
      <c r="I689" t="b">
        <v>0</v>
      </c>
      <c r="L689" t="s">
        <v>1990</v>
      </c>
      <c r="O689" t="s">
        <v>194</v>
      </c>
      <c r="P689" t="b">
        <v>0</v>
      </c>
      <c r="Q689" s="2">
        <v>42690.725266203706</v>
      </c>
      <c r="R689" s="1"/>
      <c r="S689" t="b">
        <v>0</v>
      </c>
      <c r="U689" s="1"/>
      <c r="V689" t="b">
        <v>0</v>
      </c>
      <c r="W689" s="1">
        <v>44927</v>
      </c>
      <c r="X689">
        <v>1</v>
      </c>
      <c r="Y689">
        <v>2023</v>
      </c>
      <c r="Z689" t="s">
        <v>161</v>
      </c>
      <c r="AA689" t="s">
        <v>161</v>
      </c>
      <c r="AB689" t="b">
        <v>0</v>
      </c>
      <c r="AC689" t="b">
        <v>0</v>
      </c>
      <c r="AE689" t="b">
        <v>1</v>
      </c>
      <c r="AF689" t="b">
        <v>0</v>
      </c>
      <c r="AG689" t="b">
        <v>0</v>
      </c>
      <c r="AH689" t="s">
        <v>175</v>
      </c>
      <c r="AI689" t="b">
        <v>0</v>
      </c>
      <c r="AJ689" t="s">
        <v>462</v>
      </c>
      <c r="AK689" t="b">
        <v>0</v>
      </c>
      <c r="AL689" s="1">
        <v>44153</v>
      </c>
      <c r="AM689" t="s">
        <v>162</v>
      </c>
      <c r="AN689" s="2">
        <v>44348.796666666669</v>
      </c>
      <c r="AP689" s="2">
        <v>43171.535543981481</v>
      </c>
      <c r="AQ689" s="1"/>
      <c r="AS689" t="b">
        <v>0</v>
      </c>
      <c r="AU689" t="s">
        <v>316</v>
      </c>
      <c r="AV689" t="s">
        <v>248</v>
      </c>
      <c r="BB689" t="s">
        <v>1991</v>
      </c>
      <c r="BD689" t="b">
        <v>0</v>
      </c>
      <c r="BH689" t="s">
        <v>311</v>
      </c>
      <c r="BI689" t="s">
        <v>200</v>
      </c>
      <c r="BJ689" t="s">
        <v>196</v>
      </c>
      <c r="BL689" t="s">
        <v>1990</v>
      </c>
      <c r="BM689" t="s">
        <v>202</v>
      </c>
      <c r="BN689" t="s">
        <v>203</v>
      </c>
      <c r="BQ689" t="s">
        <v>204</v>
      </c>
      <c r="BR689" t="b">
        <v>0</v>
      </c>
      <c r="BT689" t="b">
        <v>0</v>
      </c>
      <c r="BW689" t="s">
        <v>313</v>
      </c>
      <c r="BX689" t="b">
        <v>0</v>
      </c>
      <c r="BY689" s="2">
        <v>44376.857569444444</v>
      </c>
      <c r="BZ689" t="s">
        <v>314</v>
      </c>
      <c r="CB689" t="b">
        <v>0</v>
      </c>
      <c r="CC689" t="b">
        <v>0</v>
      </c>
      <c r="CF689">
        <v>82600</v>
      </c>
      <c r="CH689">
        <v>4130</v>
      </c>
      <c r="CI689">
        <v>5</v>
      </c>
      <c r="CJ689">
        <v>0</v>
      </c>
      <c r="CK689">
        <f>YEAR(tbl_Opportunity[[#This Row],[Close Date]])</f>
        <v>2023</v>
      </c>
    </row>
    <row r="690" spans="1:89">
      <c r="A690" t="s">
        <v>395</v>
      </c>
      <c r="B690" t="b">
        <v>0</v>
      </c>
      <c r="D690" t="b">
        <v>0</v>
      </c>
      <c r="H690" s="1">
        <v>42697</v>
      </c>
      <c r="I690" t="b">
        <v>1</v>
      </c>
      <c r="L690" t="s">
        <v>1752</v>
      </c>
      <c r="O690" t="s">
        <v>258</v>
      </c>
      <c r="P690" t="b">
        <v>0</v>
      </c>
      <c r="Q690" s="2">
        <v>42690.758888888886</v>
      </c>
      <c r="R690" s="1"/>
      <c r="S690" t="b">
        <v>0</v>
      </c>
      <c r="U690" s="1"/>
      <c r="V690" t="b">
        <v>0</v>
      </c>
      <c r="W690" s="1">
        <v>42461</v>
      </c>
      <c r="X690">
        <v>4</v>
      </c>
      <c r="Y690">
        <v>2016</v>
      </c>
      <c r="Z690" t="s">
        <v>8</v>
      </c>
      <c r="AA690" t="s">
        <v>8</v>
      </c>
      <c r="AB690" t="b">
        <v>0</v>
      </c>
      <c r="AC690" t="b">
        <v>0</v>
      </c>
      <c r="AE690" t="b">
        <v>1</v>
      </c>
      <c r="AF690" t="b">
        <v>0</v>
      </c>
      <c r="AG690" t="b">
        <v>0</v>
      </c>
      <c r="AH690" t="s">
        <v>175</v>
      </c>
      <c r="AI690" t="b">
        <v>0</v>
      </c>
      <c r="AK690" t="b">
        <v>0</v>
      </c>
      <c r="AL690" s="1"/>
      <c r="AM690" t="s">
        <v>162</v>
      </c>
      <c r="AN690" s="2">
        <v>44297.835520833331</v>
      </c>
      <c r="AP690" s="2">
        <v>43169.630393518521</v>
      </c>
      <c r="AQ690" s="1"/>
      <c r="AS690" t="b">
        <v>0</v>
      </c>
      <c r="AU690" t="s">
        <v>396</v>
      </c>
      <c r="AV690" t="s">
        <v>105</v>
      </c>
      <c r="BB690" t="s">
        <v>1992</v>
      </c>
      <c r="BD690" t="b">
        <v>0</v>
      </c>
      <c r="BH690" t="s">
        <v>272</v>
      </c>
      <c r="BI690" t="s">
        <v>200</v>
      </c>
      <c r="BJ690" t="s">
        <v>216</v>
      </c>
      <c r="BM690" t="s">
        <v>202</v>
      </c>
      <c r="BN690" t="s">
        <v>203</v>
      </c>
      <c r="BQ690" t="s">
        <v>204</v>
      </c>
      <c r="BR690" t="b">
        <v>0</v>
      </c>
      <c r="BT690" t="b">
        <v>0</v>
      </c>
      <c r="BW690" t="s">
        <v>103</v>
      </c>
      <c r="BX690" t="b">
        <v>0</v>
      </c>
      <c r="BY690" s="2">
        <v>44376.857569444444</v>
      </c>
      <c r="CB690" t="b">
        <v>0</v>
      </c>
      <c r="CC690" t="b">
        <v>1</v>
      </c>
      <c r="CF690">
        <v>33850</v>
      </c>
      <c r="CH690">
        <v>33850</v>
      </c>
      <c r="CI690">
        <v>100</v>
      </c>
      <c r="CJ690">
        <v>0</v>
      </c>
      <c r="CK690">
        <f>YEAR(tbl_Opportunity[[#This Row],[Close Date]])</f>
        <v>2016</v>
      </c>
    </row>
    <row r="691" spans="1:89">
      <c r="A691" t="s">
        <v>1993</v>
      </c>
      <c r="B691" t="b">
        <v>0</v>
      </c>
      <c r="D691" t="b">
        <v>0</v>
      </c>
      <c r="H691" s="1">
        <v>43186</v>
      </c>
      <c r="I691" t="b">
        <v>1</v>
      </c>
      <c r="J691" t="s">
        <v>140</v>
      </c>
      <c r="L691" t="s">
        <v>1994</v>
      </c>
      <c r="O691" t="s">
        <v>194</v>
      </c>
      <c r="P691" t="b">
        <v>0</v>
      </c>
      <c r="Q691" s="2">
        <v>42692.945173611108</v>
      </c>
      <c r="R691" s="1"/>
      <c r="S691" t="b">
        <v>0</v>
      </c>
      <c r="U691" s="1"/>
      <c r="V691" t="b">
        <v>0</v>
      </c>
      <c r="W691" s="1">
        <v>43101</v>
      </c>
      <c r="X691">
        <v>1</v>
      </c>
      <c r="Y691">
        <v>2018</v>
      </c>
      <c r="Z691" t="s">
        <v>90</v>
      </c>
      <c r="AA691" t="s">
        <v>90</v>
      </c>
      <c r="AB691" t="b">
        <v>0</v>
      </c>
      <c r="AC691" t="b">
        <v>0</v>
      </c>
      <c r="AE691" t="b">
        <v>1</v>
      </c>
      <c r="AF691" t="b">
        <v>0</v>
      </c>
      <c r="AG691" t="b">
        <v>0</v>
      </c>
      <c r="AH691" t="s">
        <v>175</v>
      </c>
      <c r="AI691" t="b">
        <v>0</v>
      </c>
      <c r="AK691" t="b">
        <v>0</v>
      </c>
      <c r="AL691" s="1"/>
      <c r="AM691" t="s">
        <v>162</v>
      </c>
      <c r="AN691" s="2">
        <v>44297.841840277775</v>
      </c>
      <c r="AP691" s="2">
        <v>43186.699062500003</v>
      </c>
      <c r="AQ691" s="1"/>
      <c r="AS691" t="b">
        <v>0</v>
      </c>
      <c r="AU691" t="s">
        <v>247</v>
      </c>
      <c r="AV691" t="s">
        <v>248</v>
      </c>
      <c r="BB691" t="s">
        <v>1995</v>
      </c>
      <c r="BD691" t="b">
        <v>0</v>
      </c>
      <c r="BH691" t="s">
        <v>260</v>
      </c>
      <c r="BI691" t="s">
        <v>200</v>
      </c>
      <c r="BJ691" t="s">
        <v>250</v>
      </c>
      <c r="BN691" t="s">
        <v>203</v>
      </c>
      <c r="BQ691" t="s">
        <v>204</v>
      </c>
      <c r="BR691" t="b">
        <v>0</v>
      </c>
      <c r="BT691" t="b">
        <v>0</v>
      </c>
      <c r="BW691" t="s">
        <v>97</v>
      </c>
      <c r="BX691" t="b">
        <v>0</v>
      </c>
      <c r="BY691" s="2">
        <v>44376.857569444444</v>
      </c>
      <c r="CB691" t="b">
        <v>0</v>
      </c>
      <c r="CC691" t="b">
        <v>0</v>
      </c>
      <c r="CF691">
        <v>54805</v>
      </c>
      <c r="CH691">
        <v>0</v>
      </c>
      <c r="CI691">
        <v>0</v>
      </c>
      <c r="CJ691">
        <v>0</v>
      </c>
      <c r="CK691">
        <f>YEAR(tbl_Opportunity[[#This Row],[Close Date]])</f>
        <v>2018</v>
      </c>
    </row>
    <row r="692" spans="1:89">
      <c r="A692" t="s">
        <v>1996</v>
      </c>
      <c r="B692" t="b">
        <v>0</v>
      </c>
      <c r="D692" t="b">
        <v>0</v>
      </c>
      <c r="H692" s="1">
        <v>42735</v>
      </c>
      <c r="I692" t="b">
        <v>1</v>
      </c>
      <c r="J692" t="s">
        <v>111</v>
      </c>
      <c r="L692" t="s">
        <v>1997</v>
      </c>
      <c r="O692" t="s">
        <v>332</v>
      </c>
      <c r="P692" t="b">
        <v>1</v>
      </c>
      <c r="Q692" s="2">
        <v>42695.113923611112</v>
      </c>
      <c r="R692" s="1"/>
      <c r="S692" t="b">
        <v>0</v>
      </c>
      <c r="U692" s="1"/>
      <c r="V692" t="b">
        <v>0</v>
      </c>
      <c r="W692" s="1">
        <v>42461</v>
      </c>
      <c r="X692">
        <v>4</v>
      </c>
      <c r="Y692">
        <v>2016</v>
      </c>
      <c r="Z692" t="s">
        <v>90</v>
      </c>
      <c r="AA692" t="s">
        <v>90</v>
      </c>
      <c r="AB692" t="b">
        <v>0</v>
      </c>
      <c r="AC692" t="b">
        <v>0</v>
      </c>
      <c r="AE692" t="b">
        <v>0</v>
      </c>
      <c r="AF692" t="b">
        <v>0</v>
      </c>
      <c r="AG692" t="b">
        <v>0</v>
      </c>
      <c r="AH692" t="s">
        <v>175</v>
      </c>
      <c r="AI692" t="b">
        <v>0</v>
      </c>
      <c r="AK692" t="b">
        <v>0</v>
      </c>
      <c r="AL692" s="1"/>
      <c r="AM692" t="s">
        <v>92</v>
      </c>
      <c r="AN692" s="2">
        <v>44091.617222222223</v>
      </c>
      <c r="AP692" s="2">
        <v>43836.76290509259</v>
      </c>
      <c r="AQ692" s="1"/>
      <c r="AS692" t="b">
        <v>0</v>
      </c>
      <c r="AV692" t="s">
        <v>105</v>
      </c>
      <c r="BB692" t="s">
        <v>1998</v>
      </c>
      <c r="BD692" t="b">
        <v>0</v>
      </c>
      <c r="BH692" t="s">
        <v>332</v>
      </c>
      <c r="BJ692" t="s">
        <v>95</v>
      </c>
      <c r="BL692" t="s">
        <v>1997</v>
      </c>
      <c r="BQ692" t="s">
        <v>96</v>
      </c>
      <c r="BR692" t="b">
        <v>0</v>
      </c>
      <c r="BT692" t="b">
        <v>0</v>
      </c>
      <c r="BW692" t="s">
        <v>97</v>
      </c>
      <c r="BX692" t="b">
        <v>0</v>
      </c>
      <c r="BY692" s="2">
        <v>44376.857569444444</v>
      </c>
      <c r="CB692" t="b">
        <v>0</v>
      </c>
      <c r="CC692" t="b">
        <v>0</v>
      </c>
      <c r="CI692">
        <v>0</v>
      </c>
      <c r="CJ692">
        <v>0</v>
      </c>
      <c r="CK692">
        <f>YEAR(tbl_Opportunity[[#This Row],[Close Date]])</f>
        <v>2016</v>
      </c>
    </row>
    <row r="693" spans="1:89">
      <c r="A693" t="s">
        <v>1996</v>
      </c>
      <c r="B693" t="b">
        <v>0</v>
      </c>
      <c r="D693" t="b">
        <v>0</v>
      </c>
      <c r="H693" s="1">
        <v>43972</v>
      </c>
      <c r="I693" t="b">
        <v>1</v>
      </c>
      <c r="J693" t="s">
        <v>140</v>
      </c>
      <c r="O693" t="s">
        <v>332</v>
      </c>
      <c r="P693" t="b">
        <v>0</v>
      </c>
      <c r="Q693" s="2">
        <v>42695.114814814813</v>
      </c>
      <c r="R693" s="1"/>
      <c r="S693" t="b">
        <v>0</v>
      </c>
      <c r="U693" s="1"/>
      <c r="V693" t="b">
        <v>0</v>
      </c>
      <c r="W693" s="1">
        <v>43862</v>
      </c>
      <c r="X693">
        <v>2</v>
      </c>
      <c r="Y693">
        <v>2020</v>
      </c>
      <c r="Z693" t="s">
        <v>90</v>
      </c>
      <c r="AA693" t="s">
        <v>90</v>
      </c>
      <c r="AB693" t="b">
        <v>0</v>
      </c>
      <c r="AC693" t="b">
        <v>0</v>
      </c>
      <c r="AE693" t="b">
        <v>1</v>
      </c>
      <c r="AF693" t="b">
        <v>0</v>
      </c>
      <c r="AG693" t="b">
        <v>0</v>
      </c>
      <c r="AH693" t="s">
        <v>175</v>
      </c>
      <c r="AI693" t="b">
        <v>0</v>
      </c>
      <c r="AK693" t="b">
        <v>0</v>
      </c>
      <c r="AL693" s="1"/>
      <c r="AM693" t="s">
        <v>99</v>
      </c>
      <c r="AN693" s="2">
        <v>43972.641296296293</v>
      </c>
      <c r="AP693" s="2">
        <v>43972.641296296293</v>
      </c>
      <c r="AQ693" s="1"/>
      <c r="AS693" t="b">
        <v>0</v>
      </c>
      <c r="AV693" t="s">
        <v>105</v>
      </c>
      <c r="BB693" t="s">
        <v>1999</v>
      </c>
      <c r="BD693" t="b">
        <v>0</v>
      </c>
      <c r="BH693" t="s">
        <v>332</v>
      </c>
      <c r="BI693" t="s">
        <v>150</v>
      </c>
      <c r="BQ693" t="s">
        <v>96</v>
      </c>
      <c r="BR693" t="b">
        <v>0</v>
      </c>
      <c r="BT693" t="b">
        <v>0</v>
      </c>
      <c r="BW693" t="s">
        <v>97</v>
      </c>
      <c r="BX693" t="b">
        <v>0</v>
      </c>
      <c r="BY693" s="2">
        <v>44376.857569444444</v>
      </c>
      <c r="CB693" t="b">
        <v>0</v>
      </c>
      <c r="CC693" t="b">
        <v>0</v>
      </c>
      <c r="CF693">
        <v>143000</v>
      </c>
      <c r="CH693">
        <v>0</v>
      </c>
      <c r="CI693">
        <v>0</v>
      </c>
      <c r="CJ693">
        <v>0</v>
      </c>
      <c r="CK693">
        <f>YEAR(tbl_Opportunity[[#This Row],[Close Date]])</f>
        <v>2020</v>
      </c>
    </row>
    <row r="694" spans="1:89">
      <c r="A694" t="s">
        <v>1843</v>
      </c>
      <c r="B694" t="b">
        <v>0</v>
      </c>
      <c r="D694" t="b">
        <v>0</v>
      </c>
      <c r="H694" s="1">
        <v>42766</v>
      </c>
      <c r="I694" t="b">
        <v>0</v>
      </c>
      <c r="L694" t="s">
        <v>2000</v>
      </c>
      <c r="O694" t="s">
        <v>99</v>
      </c>
      <c r="P694" t="b">
        <v>0</v>
      </c>
      <c r="Q694" s="2">
        <v>42695.615914351853</v>
      </c>
      <c r="R694" s="1"/>
      <c r="S694" t="b">
        <v>0</v>
      </c>
      <c r="U694" s="1"/>
      <c r="V694" t="b">
        <v>0</v>
      </c>
      <c r="W694" s="1">
        <v>42736</v>
      </c>
      <c r="X694">
        <v>1</v>
      </c>
      <c r="Y694">
        <v>2017</v>
      </c>
      <c r="Z694" t="s">
        <v>161</v>
      </c>
      <c r="AA694" t="s">
        <v>161</v>
      </c>
      <c r="AB694" t="b">
        <v>0</v>
      </c>
      <c r="AC694" t="b">
        <v>0</v>
      </c>
      <c r="AE694" t="b">
        <v>1</v>
      </c>
      <c r="AF694" t="b">
        <v>0</v>
      </c>
      <c r="AG694" t="b">
        <v>0</v>
      </c>
      <c r="AH694" t="s">
        <v>175</v>
      </c>
      <c r="AI694" t="b">
        <v>0</v>
      </c>
      <c r="AK694" t="b">
        <v>0</v>
      </c>
      <c r="AL694" s="1"/>
      <c r="AM694" t="s">
        <v>162</v>
      </c>
      <c r="AN694" s="2">
        <v>44297.835520833331</v>
      </c>
      <c r="AP694" s="2"/>
      <c r="AQ694" s="1"/>
      <c r="AS694" t="b">
        <v>0</v>
      </c>
      <c r="AV694" t="s">
        <v>105</v>
      </c>
      <c r="BB694" t="s">
        <v>2001</v>
      </c>
      <c r="BD694" t="b">
        <v>0</v>
      </c>
      <c r="BH694" t="s">
        <v>228</v>
      </c>
      <c r="BI694" t="s">
        <v>229</v>
      </c>
      <c r="BQ694" t="s">
        <v>165</v>
      </c>
      <c r="BR694" t="b">
        <v>0</v>
      </c>
      <c r="BT694" t="b">
        <v>0</v>
      </c>
      <c r="BW694" t="s">
        <v>166</v>
      </c>
      <c r="BX694" t="b">
        <v>0</v>
      </c>
      <c r="BY694" s="2">
        <v>44376.857569444444</v>
      </c>
      <c r="CB694" t="b">
        <v>0</v>
      </c>
      <c r="CC694" t="b">
        <v>0</v>
      </c>
      <c r="CF694">
        <v>73000</v>
      </c>
      <c r="CJ694">
        <v>0</v>
      </c>
      <c r="CK694">
        <f>YEAR(tbl_Opportunity[[#This Row],[Close Date]])</f>
        <v>2017</v>
      </c>
    </row>
    <row r="695" spans="1:89">
      <c r="A695" t="s">
        <v>2002</v>
      </c>
      <c r="B695" t="b">
        <v>0</v>
      </c>
      <c r="D695" t="b">
        <v>0</v>
      </c>
      <c r="H695" s="1">
        <v>42916</v>
      </c>
      <c r="I695" t="b">
        <v>0</v>
      </c>
      <c r="L695" t="s">
        <v>2003</v>
      </c>
      <c r="O695" t="s">
        <v>99</v>
      </c>
      <c r="P695" t="b">
        <v>0</v>
      </c>
      <c r="Q695" s="2">
        <v>42695.845358796294</v>
      </c>
      <c r="R695" s="1"/>
      <c r="S695" t="b">
        <v>0</v>
      </c>
      <c r="U695" s="1"/>
      <c r="V695" t="b">
        <v>0</v>
      </c>
      <c r="W695" s="1">
        <v>42767</v>
      </c>
      <c r="X695">
        <v>2</v>
      </c>
      <c r="Y695">
        <v>2017</v>
      </c>
      <c r="Z695" t="s">
        <v>161</v>
      </c>
      <c r="AA695" t="s">
        <v>161</v>
      </c>
      <c r="AB695" t="b">
        <v>0</v>
      </c>
      <c r="AC695" t="b">
        <v>0</v>
      </c>
      <c r="AE695" t="b">
        <v>1</v>
      </c>
      <c r="AF695" t="b">
        <v>0</v>
      </c>
      <c r="AG695" t="b">
        <v>0</v>
      </c>
      <c r="AH695" t="s">
        <v>175</v>
      </c>
      <c r="AI695" t="b">
        <v>0</v>
      </c>
      <c r="AK695" t="b">
        <v>0</v>
      </c>
      <c r="AL695" s="1"/>
      <c r="AM695" t="s">
        <v>92</v>
      </c>
      <c r="AN695" s="2">
        <v>43836.661909722221</v>
      </c>
      <c r="AP695" s="2"/>
      <c r="AQ695" s="1"/>
      <c r="AS695" t="b">
        <v>0</v>
      </c>
      <c r="AV695" t="s">
        <v>538</v>
      </c>
      <c r="BB695" t="s">
        <v>2004</v>
      </c>
      <c r="BD695" t="b">
        <v>0</v>
      </c>
      <c r="BH695" t="s">
        <v>228</v>
      </c>
      <c r="BI695" t="s">
        <v>229</v>
      </c>
      <c r="BQ695" t="s">
        <v>165</v>
      </c>
      <c r="BR695" t="b">
        <v>0</v>
      </c>
      <c r="BT695" t="b">
        <v>0</v>
      </c>
      <c r="BW695" t="s">
        <v>166</v>
      </c>
      <c r="BX695" t="b">
        <v>0</v>
      </c>
      <c r="BY695" s="2">
        <v>44376.857569444444</v>
      </c>
      <c r="CB695" t="b">
        <v>0</v>
      </c>
      <c r="CC695" t="b">
        <v>0</v>
      </c>
      <c r="CF695">
        <v>70000</v>
      </c>
      <c r="CJ695">
        <v>0</v>
      </c>
      <c r="CK695">
        <f>YEAR(tbl_Opportunity[[#This Row],[Close Date]])</f>
        <v>2017</v>
      </c>
    </row>
    <row r="696" spans="1:89">
      <c r="A696" t="s">
        <v>1143</v>
      </c>
      <c r="B696" t="b">
        <v>0</v>
      </c>
      <c r="D696" t="b">
        <v>0</v>
      </c>
      <c r="E696" t="s">
        <v>2005</v>
      </c>
      <c r="H696" s="1">
        <v>43462</v>
      </c>
      <c r="I696" t="b">
        <v>1</v>
      </c>
      <c r="J696" t="s">
        <v>105</v>
      </c>
      <c r="L696" t="s">
        <v>2006</v>
      </c>
      <c r="O696" t="s">
        <v>99</v>
      </c>
      <c r="P696" t="b">
        <v>1</v>
      </c>
      <c r="Q696" s="2">
        <v>42696.837708333333</v>
      </c>
      <c r="R696" s="1"/>
      <c r="S696" t="b">
        <v>0</v>
      </c>
      <c r="U696" s="1"/>
      <c r="V696" t="b">
        <v>0</v>
      </c>
      <c r="W696" s="1">
        <v>43191</v>
      </c>
      <c r="X696">
        <v>4</v>
      </c>
      <c r="Y696">
        <v>2018</v>
      </c>
      <c r="Z696" t="s">
        <v>90</v>
      </c>
      <c r="AA696" t="s">
        <v>90</v>
      </c>
      <c r="AB696" t="b">
        <v>0</v>
      </c>
      <c r="AC696" t="b">
        <v>0</v>
      </c>
      <c r="AE696" t="b">
        <v>0</v>
      </c>
      <c r="AF696" t="b">
        <v>0</v>
      </c>
      <c r="AG696" t="b">
        <v>0</v>
      </c>
      <c r="AH696" t="s">
        <v>179</v>
      </c>
      <c r="AI696" t="b">
        <v>0</v>
      </c>
      <c r="AK696" t="b">
        <v>0</v>
      </c>
      <c r="AL696" s="1">
        <v>42696</v>
      </c>
      <c r="AM696" t="s">
        <v>162</v>
      </c>
      <c r="AN696" s="2">
        <v>44297.856377314813</v>
      </c>
      <c r="AP696" s="2">
        <v>43173.606423611112</v>
      </c>
      <c r="AQ696" s="1"/>
      <c r="AS696" t="b">
        <v>0</v>
      </c>
      <c r="AU696" t="s">
        <v>216</v>
      </c>
      <c r="AV696" t="s">
        <v>176</v>
      </c>
      <c r="BB696" t="s">
        <v>2007</v>
      </c>
      <c r="BD696" t="b">
        <v>0</v>
      </c>
      <c r="BH696" t="s">
        <v>215</v>
      </c>
      <c r="BJ696" t="s">
        <v>216</v>
      </c>
      <c r="BL696" t="s">
        <v>2006</v>
      </c>
      <c r="BN696" t="s">
        <v>203</v>
      </c>
      <c r="BQ696" t="s">
        <v>204</v>
      </c>
      <c r="BR696" t="b">
        <v>0</v>
      </c>
      <c r="BT696" t="b">
        <v>0</v>
      </c>
      <c r="BW696" t="s">
        <v>97</v>
      </c>
      <c r="BX696" t="b">
        <v>0</v>
      </c>
      <c r="BY696" s="2">
        <v>44376.857569444444</v>
      </c>
      <c r="BZ696" t="s">
        <v>217</v>
      </c>
      <c r="CB696" t="b">
        <v>0</v>
      </c>
      <c r="CC696" t="b">
        <v>0</v>
      </c>
      <c r="CF696">
        <v>65000</v>
      </c>
      <c r="CH696">
        <v>0</v>
      </c>
      <c r="CI696">
        <v>0</v>
      </c>
      <c r="CJ696">
        <v>0</v>
      </c>
      <c r="CK696">
        <f>YEAR(tbl_Opportunity[[#This Row],[Close Date]])</f>
        <v>2018</v>
      </c>
    </row>
    <row r="697" spans="1:89">
      <c r="A697" t="s">
        <v>2008</v>
      </c>
      <c r="B697" t="b">
        <v>0</v>
      </c>
      <c r="D697" t="b">
        <v>0</v>
      </c>
      <c r="E697" t="s">
        <v>2005</v>
      </c>
      <c r="H697" s="1">
        <v>43100</v>
      </c>
      <c r="I697" t="b">
        <v>0</v>
      </c>
      <c r="L697" t="s">
        <v>2009</v>
      </c>
      <c r="O697" t="s">
        <v>99</v>
      </c>
      <c r="P697" t="b">
        <v>1</v>
      </c>
      <c r="Q697" s="2">
        <v>42696.84002314815</v>
      </c>
      <c r="R697" s="1"/>
      <c r="S697" t="b">
        <v>0</v>
      </c>
      <c r="U697" s="1"/>
      <c r="V697" t="b">
        <v>0</v>
      </c>
      <c r="W697" s="1">
        <v>42826</v>
      </c>
      <c r="X697">
        <v>4</v>
      </c>
      <c r="Y697">
        <v>2017</v>
      </c>
      <c r="Z697" t="s">
        <v>161</v>
      </c>
      <c r="AA697" t="s">
        <v>161</v>
      </c>
      <c r="AB697" t="b">
        <v>0</v>
      </c>
      <c r="AC697" t="b">
        <v>0</v>
      </c>
      <c r="AE697" t="b">
        <v>0</v>
      </c>
      <c r="AF697" t="b">
        <v>0</v>
      </c>
      <c r="AG697" t="b">
        <v>0</v>
      </c>
      <c r="AH697" t="s">
        <v>179</v>
      </c>
      <c r="AI697" t="b">
        <v>0</v>
      </c>
      <c r="AK697" t="b">
        <v>0</v>
      </c>
      <c r="AL697" s="1"/>
      <c r="AM697" t="s">
        <v>162</v>
      </c>
      <c r="AN697" s="2">
        <v>44320.685057870367</v>
      </c>
      <c r="AP697" s="2"/>
      <c r="AQ697" s="1"/>
      <c r="AS697" t="b">
        <v>0</v>
      </c>
      <c r="AV697" t="s">
        <v>93</v>
      </c>
      <c r="BB697" t="s">
        <v>2010</v>
      </c>
      <c r="BD697" t="b">
        <v>0</v>
      </c>
      <c r="BH697" t="s">
        <v>228</v>
      </c>
      <c r="BL697" t="s">
        <v>2009</v>
      </c>
      <c r="BQ697" t="s">
        <v>165</v>
      </c>
      <c r="BR697" t="b">
        <v>0</v>
      </c>
      <c r="BT697" t="b">
        <v>0</v>
      </c>
      <c r="BW697" t="s">
        <v>166</v>
      </c>
      <c r="BX697" t="b">
        <v>0</v>
      </c>
      <c r="BY697" s="2">
        <v>44376.857569444444</v>
      </c>
      <c r="CB697" t="b">
        <v>0</v>
      </c>
      <c r="CC697" t="b">
        <v>0</v>
      </c>
      <c r="CF697">
        <v>65000</v>
      </c>
      <c r="CJ697">
        <v>0</v>
      </c>
      <c r="CK697">
        <f>YEAR(tbl_Opportunity[[#This Row],[Close Date]])</f>
        <v>2017</v>
      </c>
    </row>
    <row r="698" spans="1:89">
      <c r="A698" t="s">
        <v>2011</v>
      </c>
      <c r="B698" t="b">
        <v>0</v>
      </c>
      <c r="D698" t="b">
        <v>0</v>
      </c>
      <c r="H698" s="1">
        <v>42916</v>
      </c>
      <c r="I698" t="b">
        <v>0</v>
      </c>
      <c r="L698" t="s">
        <v>2012</v>
      </c>
      <c r="O698" t="s">
        <v>99</v>
      </c>
      <c r="P698" t="b">
        <v>1</v>
      </c>
      <c r="Q698" s="2">
        <v>42696.880347222221</v>
      </c>
      <c r="R698" s="1"/>
      <c r="S698" t="b">
        <v>0</v>
      </c>
      <c r="U698" s="1"/>
      <c r="V698" t="b">
        <v>0</v>
      </c>
      <c r="W698" s="1">
        <v>42767</v>
      </c>
      <c r="X698">
        <v>2</v>
      </c>
      <c r="Y698">
        <v>2017</v>
      </c>
      <c r="Z698" t="s">
        <v>161</v>
      </c>
      <c r="AA698" t="s">
        <v>161</v>
      </c>
      <c r="AB698" t="b">
        <v>0</v>
      </c>
      <c r="AC698" t="b">
        <v>0</v>
      </c>
      <c r="AE698" t="b">
        <v>0</v>
      </c>
      <c r="AF698" t="b">
        <v>0</v>
      </c>
      <c r="AG698" t="b">
        <v>0</v>
      </c>
      <c r="AH698" t="s">
        <v>179</v>
      </c>
      <c r="AI698" t="b">
        <v>0</v>
      </c>
      <c r="AK698" t="b">
        <v>0</v>
      </c>
      <c r="AL698" s="1"/>
      <c r="AM698" t="s">
        <v>162</v>
      </c>
      <c r="AN698" s="2">
        <v>44297.841400462959</v>
      </c>
      <c r="AP698" s="2"/>
      <c r="AQ698" s="1"/>
      <c r="AS698" t="b">
        <v>0</v>
      </c>
      <c r="AV698" t="s">
        <v>93</v>
      </c>
      <c r="BB698" t="s">
        <v>2013</v>
      </c>
      <c r="BD698" t="b">
        <v>0</v>
      </c>
      <c r="BH698" t="s">
        <v>228</v>
      </c>
      <c r="BQ698" t="s">
        <v>165</v>
      </c>
      <c r="BR698" t="b">
        <v>0</v>
      </c>
      <c r="BT698" t="b">
        <v>0</v>
      </c>
      <c r="BW698" t="s">
        <v>166</v>
      </c>
      <c r="BX698" t="b">
        <v>0</v>
      </c>
      <c r="BY698" s="2">
        <v>44376.857569444444</v>
      </c>
      <c r="CB698" t="b">
        <v>0</v>
      </c>
      <c r="CC698" t="b">
        <v>0</v>
      </c>
      <c r="CF698">
        <v>65000</v>
      </c>
      <c r="CJ698">
        <v>0</v>
      </c>
      <c r="CK698">
        <f>YEAR(tbl_Opportunity[[#This Row],[Close Date]])</f>
        <v>2017</v>
      </c>
    </row>
    <row r="699" spans="1:89">
      <c r="A699" t="s">
        <v>2014</v>
      </c>
      <c r="B699" t="b">
        <v>0</v>
      </c>
      <c r="D699" t="b">
        <v>0</v>
      </c>
      <c r="E699" t="s">
        <v>2005</v>
      </c>
      <c r="H699" s="1">
        <v>43100</v>
      </c>
      <c r="I699" t="b">
        <v>0</v>
      </c>
      <c r="L699" t="s">
        <v>2015</v>
      </c>
      <c r="O699" t="s">
        <v>99</v>
      </c>
      <c r="P699" t="b">
        <v>1</v>
      </c>
      <c r="Q699" s="2">
        <v>42697.620474537034</v>
      </c>
      <c r="R699" s="1"/>
      <c r="S699" t="b">
        <v>0</v>
      </c>
      <c r="U699" s="1"/>
      <c r="V699" t="b">
        <v>0</v>
      </c>
      <c r="W699" s="1">
        <v>42826</v>
      </c>
      <c r="X699">
        <v>4</v>
      </c>
      <c r="Y699">
        <v>2017</v>
      </c>
      <c r="Z699" t="s">
        <v>161</v>
      </c>
      <c r="AA699" t="s">
        <v>161</v>
      </c>
      <c r="AB699" t="b">
        <v>0</v>
      </c>
      <c r="AC699" t="b">
        <v>0</v>
      </c>
      <c r="AE699" t="b">
        <v>0</v>
      </c>
      <c r="AF699" t="b">
        <v>0</v>
      </c>
      <c r="AG699" t="b">
        <v>0</v>
      </c>
      <c r="AH699" t="s">
        <v>185</v>
      </c>
      <c r="AI699" t="b">
        <v>0</v>
      </c>
      <c r="AK699" t="b">
        <v>0</v>
      </c>
      <c r="AL699" s="1"/>
      <c r="AM699" t="s">
        <v>162</v>
      </c>
      <c r="AN699" s="2">
        <v>44320.675474537034</v>
      </c>
      <c r="AP699" s="2"/>
      <c r="AQ699" s="1"/>
      <c r="AS699" t="b">
        <v>0</v>
      </c>
      <c r="AV699" t="s">
        <v>176</v>
      </c>
      <c r="BB699" t="s">
        <v>2016</v>
      </c>
      <c r="BD699" t="b">
        <v>0</v>
      </c>
      <c r="BH699" t="s">
        <v>228</v>
      </c>
      <c r="BL699" t="s">
        <v>2015</v>
      </c>
      <c r="BQ699" t="s">
        <v>165</v>
      </c>
      <c r="BR699" t="b">
        <v>0</v>
      </c>
      <c r="BT699" t="b">
        <v>0</v>
      </c>
      <c r="BW699" t="s">
        <v>166</v>
      </c>
      <c r="BX699" t="b">
        <v>0</v>
      </c>
      <c r="BY699" s="2">
        <v>44376.857569444444</v>
      </c>
      <c r="CB699" t="b">
        <v>0</v>
      </c>
      <c r="CC699" t="b">
        <v>0</v>
      </c>
      <c r="CF699">
        <v>65000</v>
      </c>
      <c r="CJ699">
        <v>0</v>
      </c>
      <c r="CK699">
        <f>YEAR(tbl_Opportunity[[#This Row],[Close Date]])</f>
        <v>2017</v>
      </c>
    </row>
    <row r="700" spans="1:89">
      <c r="A700" t="s">
        <v>2017</v>
      </c>
      <c r="B700" t="b">
        <v>0</v>
      </c>
      <c r="D700" t="b">
        <v>0</v>
      </c>
      <c r="E700" t="s">
        <v>2005</v>
      </c>
      <c r="H700" s="1">
        <v>43100</v>
      </c>
      <c r="I700" t="b">
        <v>0</v>
      </c>
      <c r="L700" t="s">
        <v>2018</v>
      </c>
      <c r="O700" t="s">
        <v>99</v>
      </c>
      <c r="P700" t="b">
        <v>1</v>
      </c>
      <c r="Q700" s="2">
        <v>42697.624259259261</v>
      </c>
      <c r="R700" s="1"/>
      <c r="S700" t="b">
        <v>0</v>
      </c>
      <c r="U700" s="1"/>
      <c r="V700" t="b">
        <v>0</v>
      </c>
      <c r="W700" s="1">
        <v>42826</v>
      </c>
      <c r="X700">
        <v>4</v>
      </c>
      <c r="Y700">
        <v>2017</v>
      </c>
      <c r="Z700" t="s">
        <v>161</v>
      </c>
      <c r="AA700" t="s">
        <v>161</v>
      </c>
      <c r="AB700" t="b">
        <v>0</v>
      </c>
      <c r="AC700" t="b">
        <v>0</v>
      </c>
      <c r="AE700" t="b">
        <v>0</v>
      </c>
      <c r="AF700" t="b">
        <v>0</v>
      </c>
      <c r="AG700" t="b">
        <v>0</v>
      </c>
      <c r="AH700" t="s">
        <v>185</v>
      </c>
      <c r="AI700" t="b">
        <v>0</v>
      </c>
      <c r="AK700" t="b">
        <v>0</v>
      </c>
      <c r="AL700" s="1"/>
      <c r="AM700" t="s">
        <v>162</v>
      </c>
      <c r="AN700" s="2">
        <v>44320.675752314812</v>
      </c>
      <c r="AP700" s="2"/>
      <c r="AQ700" s="1"/>
      <c r="AS700" t="b">
        <v>0</v>
      </c>
      <c r="AV700" t="s">
        <v>176</v>
      </c>
      <c r="BB700" t="s">
        <v>2019</v>
      </c>
      <c r="BD700" t="b">
        <v>0</v>
      </c>
      <c r="BH700" t="s">
        <v>228</v>
      </c>
      <c r="BL700" t="s">
        <v>2018</v>
      </c>
      <c r="BQ700" t="s">
        <v>165</v>
      </c>
      <c r="BR700" t="b">
        <v>0</v>
      </c>
      <c r="BT700" t="b">
        <v>0</v>
      </c>
      <c r="BW700" t="s">
        <v>166</v>
      </c>
      <c r="BX700" t="b">
        <v>0</v>
      </c>
      <c r="BY700" s="2">
        <v>44376.857569444444</v>
      </c>
      <c r="CB700" t="b">
        <v>0</v>
      </c>
      <c r="CC700" t="b">
        <v>0</v>
      </c>
      <c r="CF700">
        <v>65000</v>
      </c>
      <c r="CJ700">
        <v>0</v>
      </c>
      <c r="CK700">
        <f>YEAR(tbl_Opportunity[[#This Row],[Close Date]])</f>
        <v>2017</v>
      </c>
    </row>
    <row r="701" spans="1:89">
      <c r="A701" t="s">
        <v>2020</v>
      </c>
      <c r="B701" t="b">
        <v>0</v>
      </c>
      <c r="D701" t="b">
        <v>0</v>
      </c>
      <c r="E701" t="s">
        <v>2005</v>
      </c>
      <c r="H701" s="1">
        <v>43100</v>
      </c>
      <c r="I701" t="b">
        <v>0</v>
      </c>
      <c r="L701" t="s">
        <v>2021</v>
      </c>
      <c r="O701" t="s">
        <v>99</v>
      </c>
      <c r="P701" t="b">
        <v>1</v>
      </c>
      <c r="Q701" s="2">
        <v>42697.625462962962</v>
      </c>
      <c r="R701" s="1"/>
      <c r="S701" t="b">
        <v>0</v>
      </c>
      <c r="U701" s="1"/>
      <c r="V701" t="b">
        <v>0</v>
      </c>
      <c r="W701" s="1">
        <v>42826</v>
      </c>
      <c r="X701">
        <v>4</v>
      </c>
      <c r="Y701">
        <v>2017</v>
      </c>
      <c r="Z701" t="s">
        <v>161</v>
      </c>
      <c r="AA701" t="s">
        <v>161</v>
      </c>
      <c r="AB701" t="b">
        <v>0</v>
      </c>
      <c r="AC701" t="b">
        <v>0</v>
      </c>
      <c r="AE701" t="b">
        <v>0</v>
      </c>
      <c r="AF701" t="b">
        <v>0</v>
      </c>
      <c r="AG701" t="b">
        <v>0</v>
      </c>
      <c r="AH701" t="s">
        <v>185</v>
      </c>
      <c r="AI701" t="b">
        <v>0</v>
      </c>
      <c r="AK701" t="b">
        <v>0</v>
      </c>
      <c r="AL701" s="1"/>
      <c r="AM701" t="s">
        <v>162</v>
      </c>
      <c r="AN701" s="2">
        <v>44320.675474537034</v>
      </c>
      <c r="AP701" s="2"/>
      <c r="AQ701" s="1"/>
      <c r="AS701" t="b">
        <v>0</v>
      </c>
      <c r="AV701" t="s">
        <v>176</v>
      </c>
      <c r="BB701" t="s">
        <v>2022</v>
      </c>
      <c r="BD701" t="b">
        <v>0</v>
      </c>
      <c r="BH701" t="s">
        <v>228</v>
      </c>
      <c r="BL701" t="s">
        <v>2021</v>
      </c>
      <c r="BQ701" t="s">
        <v>165</v>
      </c>
      <c r="BR701" t="b">
        <v>0</v>
      </c>
      <c r="BT701" t="b">
        <v>0</v>
      </c>
      <c r="BW701" t="s">
        <v>166</v>
      </c>
      <c r="BX701" t="b">
        <v>0</v>
      </c>
      <c r="BY701" s="2">
        <v>44376.857569444444</v>
      </c>
      <c r="CB701" t="b">
        <v>0</v>
      </c>
      <c r="CC701" t="b">
        <v>0</v>
      </c>
      <c r="CF701">
        <v>65000</v>
      </c>
      <c r="CJ701">
        <v>0</v>
      </c>
      <c r="CK701">
        <f>YEAR(tbl_Opportunity[[#This Row],[Close Date]])</f>
        <v>2017</v>
      </c>
    </row>
    <row r="702" spans="1:89">
      <c r="A702" t="s">
        <v>2023</v>
      </c>
      <c r="B702" t="b">
        <v>0</v>
      </c>
      <c r="D702" t="b">
        <v>0</v>
      </c>
      <c r="E702" t="s">
        <v>2024</v>
      </c>
      <c r="H702" s="1">
        <v>42735</v>
      </c>
      <c r="I702" t="b">
        <v>1</v>
      </c>
      <c r="J702" t="s">
        <v>105</v>
      </c>
      <c r="L702" t="s">
        <v>2025</v>
      </c>
      <c r="O702" t="s">
        <v>142</v>
      </c>
      <c r="P702" t="b">
        <v>0</v>
      </c>
      <c r="Q702" s="2">
        <v>42703.794629629629</v>
      </c>
      <c r="R702" s="1"/>
      <c r="S702" t="b">
        <v>0</v>
      </c>
      <c r="U702" s="1"/>
      <c r="V702" t="b">
        <v>0</v>
      </c>
      <c r="W702" s="1">
        <v>42461</v>
      </c>
      <c r="X702">
        <v>4</v>
      </c>
      <c r="Y702">
        <v>2016</v>
      </c>
      <c r="Z702" t="s">
        <v>90</v>
      </c>
      <c r="AA702" t="s">
        <v>90</v>
      </c>
      <c r="AB702" t="b">
        <v>0</v>
      </c>
      <c r="AC702" t="b">
        <v>0</v>
      </c>
      <c r="AE702" t="b">
        <v>1</v>
      </c>
      <c r="AF702" t="b">
        <v>0</v>
      </c>
      <c r="AG702" t="b">
        <v>0</v>
      </c>
      <c r="AH702" t="s">
        <v>185</v>
      </c>
      <c r="AI702" t="b">
        <v>0</v>
      </c>
      <c r="AK702" t="b">
        <v>0</v>
      </c>
      <c r="AL702" s="1"/>
      <c r="AM702" t="s">
        <v>162</v>
      </c>
      <c r="AN702" s="2">
        <v>44297.853321759256</v>
      </c>
      <c r="AP702" s="2">
        <v>44189.067523148151</v>
      </c>
      <c r="AQ702" s="1"/>
      <c r="AS702" t="b">
        <v>0</v>
      </c>
      <c r="AV702" t="s">
        <v>176</v>
      </c>
      <c r="BB702" t="s">
        <v>2026</v>
      </c>
      <c r="BD702" t="b">
        <v>0</v>
      </c>
      <c r="BH702" t="s">
        <v>114</v>
      </c>
      <c r="BI702" t="s">
        <v>150</v>
      </c>
      <c r="BJ702" t="s">
        <v>102</v>
      </c>
      <c r="BQ702" t="s">
        <v>96</v>
      </c>
      <c r="BR702" t="b">
        <v>0</v>
      </c>
      <c r="BT702" t="b">
        <v>0</v>
      </c>
      <c r="BW702" t="s">
        <v>97</v>
      </c>
      <c r="BX702" t="b">
        <v>0</v>
      </c>
      <c r="BY702" s="2">
        <v>44376.857569444444</v>
      </c>
      <c r="CB702" t="b">
        <v>0</v>
      </c>
      <c r="CC702" t="b">
        <v>0</v>
      </c>
      <c r="CF702">
        <v>71500</v>
      </c>
      <c r="CH702">
        <v>0</v>
      </c>
      <c r="CI702">
        <v>0</v>
      </c>
      <c r="CJ702">
        <v>0</v>
      </c>
      <c r="CK702">
        <f>YEAR(tbl_Opportunity[[#This Row],[Close Date]])</f>
        <v>2016</v>
      </c>
    </row>
    <row r="703" spans="1:89">
      <c r="A703" t="s">
        <v>2023</v>
      </c>
      <c r="B703" t="b">
        <v>0</v>
      </c>
      <c r="D703" t="b">
        <v>0</v>
      </c>
      <c r="H703" s="1">
        <v>42916</v>
      </c>
      <c r="I703" t="b">
        <v>1</v>
      </c>
      <c r="J703" t="s">
        <v>105</v>
      </c>
      <c r="O703" t="s">
        <v>142</v>
      </c>
      <c r="P703" t="b">
        <v>0</v>
      </c>
      <c r="Q703" s="2">
        <v>42703.796527777777</v>
      </c>
      <c r="R703" s="1"/>
      <c r="S703" t="b">
        <v>0</v>
      </c>
      <c r="U703" s="1"/>
      <c r="V703" t="b">
        <v>0</v>
      </c>
      <c r="W703" s="1">
        <v>42767</v>
      </c>
      <c r="X703">
        <v>2</v>
      </c>
      <c r="Y703">
        <v>2017</v>
      </c>
      <c r="Z703" t="s">
        <v>90</v>
      </c>
      <c r="AA703" t="s">
        <v>90</v>
      </c>
      <c r="AB703" t="b">
        <v>0</v>
      </c>
      <c r="AC703" t="b">
        <v>0</v>
      </c>
      <c r="AE703" t="b">
        <v>1</v>
      </c>
      <c r="AF703" t="b">
        <v>0</v>
      </c>
      <c r="AG703" t="b">
        <v>0</v>
      </c>
      <c r="AH703" t="s">
        <v>185</v>
      </c>
      <c r="AI703" t="b">
        <v>0</v>
      </c>
      <c r="AK703" t="b">
        <v>0</v>
      </c>
      <c r="AL703" s="1"/>
      <c r="AM703" t="s">
        <v>162</v>
      </c>
      <c r="AN703" s="2">
        <v>44297.853321759256</v>
      </c>
      <c r="AP703" s="2">
        <v>44189.067986111113</v>
      </c>
      <c r="AQ703" s="1"/>
      <c r="AS703" t="b">
        <v>0</v>
      </c>
      <c r="AV703" t="s">
        <v>176</v>
      </c>
      <c r="BB703" t="s">
        <v>2027</v>
      </c>
      <c r="BD703" t="b">
        <v>0</v>
      </c>
      <c r="BH703" t="s">
        <v>114</v>
      </c>
      <c r="BI703" t="s">
        <v>150</v>
      </c>
      <c r="BQ703" t="s">
        <v>96</v>
      </c>
      <c r="BR703" t="b">
        <v>0</v>
      </c>
      <c r="BT703" t="b">
        <v>0</v>
      </c>
      <c r="BW703" t="s">
        <v>97</v>
      </c>
      <c r="BX703" t="b">
        <v>0</v>
      </c>
      <c r="BY703" s="2">
        <v>44376.857569444444</v>
      </c>
      <c r="CB703" t="b">
        <v>0</v>
      </c>
      <c r="CC703" t="b">
        <v>0</v>
      </c>
      <c r="CF703">
        <v>71500</v>
      </c>
      <c r="CH703">
        <v>0</v>
      </c>
      <c r="CI703">
        <v>0</v>
      </c>
      <c r="CJ703">
        <v>0</v>
      </c>
      <c r="CK703">
        <f>YEAR(tbl_Opportunity[[#This Row],[Close Date]])</f>
        <v>2017</v>
      </c>
    </row>
    <row r="704" spans="1:89">
      <c r="A704" t="s">
        <v>2028</v>
      </c>
      <c r="B704" t="b">
        <v>0</v>
      </c>
      <c r="D704" t="b">
        <v>0</v>
      </c>
      <c r="H704" s="1">
        <v>43280</v>
      </c>
      <c r="I704" t="b">
        <v>1</v>
      </c>
      <c r="J704" t="s">
        <v>193</v>
      </c>
      <c r="L704" t="s">
        <v>2029</v>
      </c>
      <c r="O704" t="s">
        <v>194</v>
      </c>
      <c r="P704" t="b">
        <v>1</v>
      </c>
      <c r="Q704" s="2">
        <v>42704.626076388886</v>
      </c>
      <c r="R704" s="1"/>
      <c r="S704" t="b">
        <v>0</v>
      </c>
      <c r="U704" s="1"/>
      <c r="V704" t="b">
        <v>0</v>
      </c>
      <c r="W704" s="1">
        <v>43132</v>
      </c>
      <c r="X704">
        <v>2</v>
      </c>
      <c r="Y704">
        <v>2018</v>
      </c>
      <c r="Z704" t="s">
        <v>90</v>
      </c>
      <c r="AA704" t="s">
        <v>90</v>
      </c>
      <c r="AB704" t="b">
        <v>0</v>
      </c>
      <c r="AC704" t="b">
        <v>0</v>
      </c>
      <c r="AE704" t="b">
        <v>1</v>
      </c>
      <c r="AF704" t="b">
        <v>0</v>
      </c>
      <c r="AG704" t="b">
        <v>0</v>
      </c>
      <c r="AH704" t="s">
        <v>185</v>
      </c>
      <c r="AI704" t="b">
        <v>0</v>
      </c>
      <c r="AK704" t="b">
        <v>0</v>
      </c>
      <c r="AL704" s="1"/>
      <c r="AM704" t="s">
        <v>162</v>
      </c>
      <c r="AN704" s="2">
        <v>44296.959062499998</v>
      </c>
      <c r="AP704" s="2">
        <v>43217.75508101852</v>
      </c>
      <c r="AQ704" s="1"/>
      <c r="AS704" t="b">
        <v>0</v>
      </c>
      <c r="AV704" t="s">
        <v>93</v>
      </c>
      <c r="BB704" t="s">
        <v>2030</v>
      </c>
      <c r="BD704" t="b">
        <v>0</v>
      </c>
      <c r="BH704" t="s">
        <v>272</v>
      </c>
      <c r="BI704" t="s">
        <v>200</v>
      </c>
      <c r="BJ704" t="s">
        <v>105</v>
      </c>
      <c r="BL704" t="s">
        <v>2029</v>
      </c>
      <c r="BM704" t="s">
        <v>202</v>
      </c>
      <c r="BN704" t="s">
        <v>203</v>
      </c>
      <c r="BQ704" t="s">
        <v>204</v>
      </c>
      <c r="BR704" t="b">
        <v>0</v>
      </c>
      <c r="BT704" t="b">
        <v>0</v>
      </c>
      <c r="BW704" t="s">
        <v>97</v>
      </c>
      <c r="BX704" t="b">
        <v>0</v>
      </c>
      <c r="BY704" s="2">
        <v>44376.857569444444</v>
      </c>
      <c r="CB704" t="b">
        <v>0</v>
      </c>
      <c r="CC704" t="b">
        <v>0</v>
      </c>
      <c r="CF704">
        <v>54805</v>
      </c>
      <c r="CH704">
        <v>0</v>
      </c>
      <c r="CI704">
        <v>0</v>
      </c>
      <c r="CJ704">
        <v>0</v>
      </c>
      <c r="CK704">
        <f>YEAR(tbl_Opportunity[[#This Row],[Close Date]])</f>
        <v>2018</v>
      </c>
    </row>
    <row r="705" spans="1:89">
      <c r="A705" t="s">
        <v>2031</v>
      </c>
      <c r="B705" t="b">
        <v>0</v>
      </c>
      <c r="D705" t="b">
        <v>0</v>
      </c>
      <c r="E705" t="s">
        <v>2005</v>
      </c>
      <c r="H705" s="1">
        <v>42853</v>
      </c>
      <c r="I705" t="b">
        <v>0</v>
      </c>
      <c r="L705" t="s">
        <v>2032</v>
      </c>
      <c r="O705" t="s">
        <v>99</v>
      </c>
      <c r="P705" t="b">
        <v>1</v>
      </c>
      <c r="Q705" s="2">
        <v>42705.807673611111</v>
      </c>
      <c r="R705" s="1"/>
      <c r="S705" t="b">
        <v>0</v>
      </c>
      <c r="U705" s="1"/>
      <c r="V705" t="b">
        <v>0</v>
      </c>
      <c r="W705" s="1">
        <v>42767</v>
      </c>
      <c r="X705">
        <v>2</v>
      </c>
      <c r="Y705">
        <v>2017</v>
      </c>
      <c r="Z705" t="s">
        <v>161</v>
      </c>
      <c r="AA705" t="s">
        <v>161</v>
      </c>
      <c r="AB705" t="b">
        <v>0</v>
      </c>
      <c r="AC705" t="b">
        <v>0</v>
      </c>
      <c r="AE705" t="b">
        <v>0</v>
      </c>
      <c r="AF705" t="b">
        <v>0</v>
      </c>
      <c r="AG705" t="b">
        <v>0</v>
      </c>
      <c r="AH705" t="s">
        <v>210</v>
      </c>
      <c r="AI705" t="b">
        <v>0</v>
      </c>
      <c r="AK705" t="b">
        <v>0</v>
      </c>
      <c r="AL705" s="1"/>
      <c r="AM705" t="s">
        <v>162</v>
      </c>
      <c r="AN705" s="2">
        <v>44320.685057870367</v>
      </c>
      <c r="AP705" s="2">
        <v>42705.811180555553</v>
      </c>
      <c r="AQ705" s="1"/>
      <c r="AS705" t="b">
        <v>0</v>
      </c>
      <c r="AV705" t="s">
        <v>176</v>
      </c>
      <c r="BB705" t="s">
        <v>2033</v>
      </c>
      <c r="BD705" t="b">
        <v>0</v>
      </c>
      <c r="BH705" t="s">
        <v>228</v>
      </c>
      <c r="BL705" t="s">
        <v>2032</v>
      </c>
      <c r="BQ705" t="s">
        <v>165</v>
      </c>
      <c r="BR705" t="b">
        <v>0</v>
      </c>
      <c r="BT705" t="b">
        <v>0</v>
      </c>
      <c r="BW705" t="s">
        <v>339</v>
      </c>
      <c r="BX705" t="b">
        <v>0</v>
      </c>
      <c r="BY705" s="2">
        <v>44376.857569444444</v>
      </c>
      <c r="CB705" t="b">
        <v>0</v>
      </c>
      <c r="CC705" t="b">
        <v>0</v>
      </c>
      <c r="CF705">
        <v>200000</v>
      </c>
      <c r="CH705">
        <v>60000</v>
      </c>
      <c r="CI705">
        <v>30</v>
      </c>
      <c r="CJ705">
        <v>0</v>
      </c>
      <c r="CK705">
        <f>YEAR(tbl_Opportunity[[#This Row],[Close Date]])</f>
        <v>2017</v>
      </c>
    </row>
    <row r="706" spans="1:89">
      <c r="A706" t="s">
        <v>2034</v>
      </c>
      <c r="B706" t="b">
        <v>0</v>
      </c>
      <c r="D706" t="b">
        <v>0</v>
      </c>
      <c r="H706" s="1">
        <v>43100</v>
      </c>
      <c r="I706" t="b">
        <v>1</v>
      </c>
      <c r="J706" t="s">
        <v>140</v>
      </c>
      <c r="L706" t="s">
        <v>2035</v>
      </c>
      <c r="O706" t="s">
        <v>142</v>
      </c>
      <c r="P706" t="b">
        <v>0</v>
      </c>
      <c r="Q706" s="2">
        <v>42709.81826388889</v>
      </c>
      <c r="R706" s="1"/>
      <c r="S706" t="b">
        <v>0</v>
      </c>
      <c r="U706" s="1"/>
      <c r="V706" t="b">
        <v>0</v>
      </c>
      <c r="W706" s="1">
        <v>42826</v>
      </c>
      <c r="X706">
        <v>4</v>
      </c>
      <c r="Y706">
        <v>2017</v>
      </c>
      <c r="Z706" t="s">
        <v>90</v>
      </c>
      <c r="AA706" t="s">
        <v>90</v>
      </c>
      <c r="AB706" t="b">
        <v>0</v>
      </c>
      <c r="AC706" t="b">
        <v>0</v>
      </c>
      <c r="AE706" t="b">
        <v>1</v>
      </c>
      <c r="AF706" t="b">
        <v>0</v>
      </c>
      <c r="AG706" t="b">
        <v>0</v>
      </c>
      <c r="AH706" t="s">
        <v>210</v>
      </c>
      <c r="AI706" t="b">
        <v>0</v>
      </c>
      <c r="AK706" t="b">
        <v>0</v>
      </c>
      <c r="AL706" s="1"/>
      <c r="AM706" t="s">
        <v>162</v>
      </c>
      <c r="AN706" s="2">
        <v>44297.837673611109</v>
      </c>
      <c r="AP706" s="2">
        <v>43836.76290509259</v>
      </c>
      <c r="AQ706" s="1"/>
      <c r="AS706" t="b">
        <v>0</v>
      </c>
      <c r="AV706" t="s">
        <v>213</v>
      </c>
      <c r="BB706" t="s">
        <v>2036</v>
      </c>
      <c r="BD706" t="b">
        <v>0</v>
      </c>
      <c r="BH706" t="s">
        <v>142</v>
      </c>
      <c r="BI706" t="s">
        <v>150</v>
      </c>
      <c r="BQ706" t="s">
        <v>96</v>
      </c>
      <c r="BR706" t="b">
        <v>0</v>
      </c>
      <c r="BT706" t="b">
        <v>0</v>
      </c>
      <c r="BW706" t="s">
        <v>97</v>
      </c>
      <c r="BX706" t="b">
        <v>0</v>
      </c>
      <c r="BY706" s="2">
        <v>44376.857569444444</v>
      </c>
      <c r="CB706" t="b">
        <v>0</v>
      </c>
      <c r="CC706" t="b">
        <v>0</v>
      </c>
      <c r="CF706">
        <v>71500</v>
      </c>
      <c r="CH706">
        <v>0</v>
      </c>
      <c r="CI706">
        <v>0</v>
      </c>
      <c r="CJ706">
        <v>0</v>
      </c>
      <c r="CK706">
        <f>YEAR(tbl_Opportunity[[#This Row],[Close Date]])</f>
        <v>2017</v>
      </c>
    </row>
    <row r="707" spans="1:89">
      <c r="A707" t="s">
        <v>2037</v>
      </c>
      <c r="B707" t="b">
        <v>0</v>
      </c>
      <c r="D707" t="b">
        <v>0</v>
      </c>
      <c r="H707" s="1">
        <v>42825</v>
      </c>
      <c r="I707" t="b">
        <v>1</v>
      </c>
      <c r="L707" t="s">
        <v>2038</v>
      </c>
      <c r="O707" t="s">
        <v>89</v>
      </c>
      <c r="P707" t="b">
        <v>0</v>
      </c>
      <c r="Q707" s="2">
        <v>42710.929212962961</v>
      </c>
      <c r="R707" s="1"/>
      <c r="S707" t="b">
        <v>0</v>
      </c>
      <c r="U707" s="1"/>
      <c r="V707" t="b">
        <v>0</v>
      </c>
      <c r="W707" s="1">
        <v>42736</v>
      </c>
      <c r="X707">
        <v>1</v>
      </c>
      <c r="Y707">
        <v>2017</v>
      </c>
      <c r="Z707" t="s">
        <v>8</v>
      </c>
      <c r="AA707" t="s">
        <v>8</v>
      </c>
      <c r="AB707" t="b">
        <v>0</v>
      </c>
      <c r="AC707" t="b">
        <v>0</v>
      </c>
      <c r="AE707" t="b">
        <v>1</v>
      </c>
      <c r="AF707" t="b">
        <v>0</v>
      </c>
      <c r="AG707" t="b">
        <v>0</v>
      </c>
      <c r="AH707" t="s">
        <v>210</v>
      </c>
      <c r="AI707" t="b">
        <v>0</v>
      </c>
      <c r="AK707" t="b">
        <v>0</v>
      </c>
      <c r="AL707" s="1"/>
      <c r="AM707" t="s">
        <v>99</v>
      </c>
      <c r="AN707" s="2">
        <v>44180.59778935185</v>
      </c>
      <c r="AP707" s="2">
        <v>43836.762685185182</v>
      </c>
      <c r="AQ707" s="1"/>
      <c r="AS707" t="b">
        <v>0</v>
      </c>
      <c r="AV707" t="s">
        <v>105</v>
      </c>
      <c r="BB707" t="s">
        <v>2039</v>
      </c>
      <c r="BD707" t="b">
        <v>1</v>
      </c>
      <c r="BH707" t="s">
        <v>89</v>
      </c>
      <c r="BI707" t="s">
        <v>150</v>
      </c>
      <c r="BK707" t="s">
        <v>102</v>
      </c>
      <c r="BQ707" t="s">
        <v>96</v>
      </c>
      <c r="BR707" t="b">
        <v>0</v>
      </c>
      <c r="BT707" t="b">
        <v>0</v>
      </c>
      <c r="BW707" t="s">
        <v>103</v>
      </c>
      <c r="BX707" t="b">
        <v>0</v>
      </c>
      <c r="BY707" s="2">
        <v>44376.857569444444</v>
      </c>
      <c r="CB707" t="b">
        <v>0</v>
      </c>
      <c r="CC707" t="b">
        <v>1</v>
      </c>
      <c r="CF707">
        <v>55000</v>
      </c>
      <c r="CH707">
        <v>55000</v>
      </c>
      <c r="CI707">
        <v>100</v>
      </c>
      <c r="CJ707">
        <v>0</v>
      </c>
      <c r="CK707">
        <f>YEAR(tbl_Opportunity[[#This Row],[Close Date]])</f>
        <v>2017</v>
      </c>
    </row>
    <row r="708" spans="1:89">
      <c r="A708" t="s">
        <v>2040</v>
      </c>
      <c r="B708" t="b">
        <v>0</v>
      </c>
      <c r="D708" t="b">
        <v>0</v>
      </c>
      <c r="H708" s="1">
        <v>42460</v>
      </c>
      <c r="I708" t="b">
        <v>1</v>
      </c>
      <c r="J708" t="s">
        <v>105</v>
      </c>
      <c r="O708" t="s">
        <v>152</v>
      </c>
      <c r="P708" t="b">
        <v>0</v>
      </c>
      <c r="Q708" s="2">
        <v>42711.789710648147</v>
      </c>
      <c r="R708" s="1"/>
      <c r="S708" t="b">
        <v>0</v>
      </c>
      <c r="U708" s="1"/>
      <c r="V708" t="b">
        <v>0</v>
      </c>
      <c r="W708" s="1">
        <v>42370</v>
      </c>
      <c r="X708">
        <v>1</v>
      </c>
      <c r="Y708">
        <v>2016</v>
      </c>
      <c r="Z708" t="s">
        <v>90</v>
      </c>
      <c r="AA708" t="s">
        <v>90</v>
      </c>
      <c r="AB708" t="b">
        <v>0</v>
      </c>
      <c r="AC708" t="b">
        <v>0</v>
      </c>
      <c r="AE708" t="b">
        <v>1</v>
      </c>
      <c r="AF708" t="b">
        <v>0</v>
      </c>
      <c r="AG708" t="b">
        <v>0</v>
      </c>
      <c r="AH708" t="s">
        <v>210</v>
      </c>
      <c r="AI708" t="b">
        <v>0</v>
      </c>
      <c r="AK708" t="b">
        <v>0</v>
      </c>
      <c r="AL708" s="1"/>
      <c r="AM708" t="s">
        <v>162</v>
      </c>
      <c r="AN708" s="2">
        <v>44297.853321759256</v>
      </c>
      <c r="AP708" s="2">
        <v>43836.76290509259</v>
      </c>
      <c r="AQ708" s="1"/>
      <c r="AS708" t="b">
        <v>0</v>
      </c>
      <c r="AV708" t="s">
        <v>153</v>
      </c>
      <c r="BB708" t="s">
        <v>2041</v>
      </c>
      <c r="BD708" t="b">
        <v>0</v>
      </c>
      <c r="BH708" t="s">
        <v>114</v>
      </c>
      <c r="BI708" t="s">
        <v>150</v>
      </c>
      <c r="BQ708" t="s">
        <v>96</v>
      </c>
      <c r="BR708" t="b">
        <v>0</v>
      </c>
      <c r="BT708" t="b">
        <v>0</v>
      </c>
      <c r="BW708" t="s">
        <v>97</v>
      </c>
      <c r="BX708" t="b">
        <v>0</v>
      </c>
      <c r="BY708" s="2">
        <v>44376.857569444444</v>
      </c>
      <c r="CB708" t="b">
        <v>0</v>
      </c>
      <c r="CC708" t="b">
        <v>0</v>
      </c>
      <c r="CF708">
        <v>153588</v>
      </c>
      <c r="CH708">
        <v>0</v>
      </c>
      <c r="CI708">
        <v>0</v>
      </c>
      <c r="CJ708">
        <v>0</v>
      </c>
      <c r="CK708">
        <f>YEAR(tbl_Opportunity[[#This Row],[Close Date]])</f>
        <v>2016</v>
      </c>
    </row>
    <row r="709" spans="1:89">
      <c r="A709" t="s">
        <v>444</v>
      </c>
      <c r="B709" t="b">
        <v>0</v>
      </c>
      <c r="D709" t="b">
        <v>0</v>
      </c>
      <c r="E709" t="s">
        <v>1041</v>
      </c>
      <c r="H709" s="1">
        <v>42887</v>
      </c>
      <c r="I709" t="b">
        <v>1</v>
      </c>
      <c r="L709" t="s">
        <v>2042</v>
      </c>
      <c r="O709" t="s">
        <v>142</v>
      </c>
      <c r="P709" t="b">
        <v>0</v>
      </c>
      <c r="Q709" s="2">
        <v>42712.559884259259</v>
      </c>
      <c r="R709" s="1"/>
      <c r="S709" t="b">
        <v>0</v>
      </c>
      <c r="U709" s="1"/>
      <c r="V709" t="b">
        <v>0</v>
      </c>
      <c r="W709" s="1">
        <v>42767</v>
      </c>
      <c r="X709">
        <v>2</v>
      </c>
      <c r="Y709">
        <v>2017</v>
      </c>
      <c r="Z709" t="s">
        <v>8</v>
      </c>
      <c r="AA709" t="s">
        <v>8</v>
      </c>
      <c r="AB709" t="b">
        <v>0</v>
      </c>
      <c r="AC709" t="b">
        <v>0</v>
      </c>
      <c r="AE709" t="b">
        <v>1</v>
      </c>
      <c r="AF709" t="b">
        <v>0</v>
      </c>
      <c r="AG709" t="b">
        <v>0</v>
      </c>
      <c r="AH709" t="s">
        <v>210</v>
      </c>
      <c r="AI709" t="b">
        <v>0</v>
      </c>
      <c r="AK709" t="b">
        <v>0</v>
      </c>
      <c r="AL709" s="1">
        <v>43237</v>
      </c>
      <c r="AM709" t="s">
        <v>162</v>
      </c>
      <c r="AN709" s="2">
        <v>44297.837673611109</v>
      </c>
      <c r="AP709" s="2">
        <v>43836.762685185182</v>
      </c>
      <c r="AQ709" s="1"/>
      <c r="AS709" t="b">
        <v>0</v>
      </c>
      <c r="AU709" t="s">
        <v>2043</v>
      </c>
      <c r="AV709" t="s">
        <v>213</v>
      </c>
      <c r="BB709" t="s">
        <v>2044</v>
      </c>
      <c r="BD709" t="b">
        <v>1</v>
      </c>
      <c r="BH709" t="s">
        <v>142</v>
      </c>
      <c r="BI709" t="s">
        <v>150</v>
      </c>
      <c r="BJ709" t="s">
        <v>95</v>
      </c>
      <c r="BK709" t="s">
        <v>95</v>
      </c>
      <c r="BQ709" t="s">
        <v>96</v>
      </c>
      <c r="BR709" t="b">
        <v>0</v>
      </c>
      <c r="BT709" t="b">
        <v>0</v>
      </c>
      <c r="BW709" t="s">
        <v>103</v>
      </c>
      <c r="BX709" t="b">
        <v>0</v>
      </c>
      <c r="BY709" s="2">
        <v>44376.857569444444</v>
      </c>
      <c r="CB709" t="b">
        <v>0</v>
      </c>
      <c r="CC709" t="b">
        <v>1</v>
      </c>
      <c r="CF709">
        <v>41280</v>
      </c>
      <c r="CH709">
        <v>41280</v>
      </c>
      <c r="CI709">
        <v>100</v>
      </c>
      <c r="CJ709">
        <v>0</v>
      </c>
      <c r="CK709">
        <f>YEAR(tbl_Opportunity[[#This Row],[Close Date]])</f>
        <v>2017</v>
      </c>
    </row>
    <row r="710" spans="1:89">
      <c r="A710" t="s">
        <v>2045</v>
      </c>
      <c r="B710" t="b">
        <v>0</v>
      </c>
      <c r="D710" t="b">
        <v>0</v>
      </c>
      <c r="H710" s="1">
        <v>43312</v>
      </c>
      <c r="I710" t="b">
        <v>1</v>
      </c>
      <c r="J710" t="s">
        <v>140</v>
      </c>
      <c r="L710" t="s">
        <v>2046</v>
      </c>
      <c r="O710" t="s">
        <v>194</v>
      </c>
      <c r="P710" t="b">
        <v>1</v>
      </c>
      <c r="Q710" s="2">
        <v>42713.484039351853</v>
      </c>
      <c r="R710" s="1"/>
      <c r="S710" t="b">
        <v>0</v>
      </c>
      <c r="U710" s="1"/>
      <c r="V710" t="b">
        <v>0</v>
      </c>
      <c r="W710" s="1">
        <v>43160</v>
      </c>
      <c r="X710">
        <v>3</v>
      </c>
      <c r="Y710">
        <v>2018</v>
      </c>
      <c r="Z710" t="s">
        <v>90</v>
      </c>
      <c r="AA710" t="s">
        <v>90</v>
      </c>
      <c r="AB710" t="b">
        <v>0</v>
      </c>
      <c r="AC710" t="b">
        <v>0</v>
      </c>
      <c r="AE710" t="b">
        <v>1</v>
      </c>
      <c r="AF710" t="b">
        <v>0</v>
      </c>
      <c r="AG710" t="b">
        <v>0</v>
      </c>
      <c r="AH710" t="s">
        <v>210</v>
      </c>
      <c r="AI710" t="b">
        <v>0</v>
      </c>
      <c r="AK710" t="b">
        <v>0</v>
      </c>
      <c r="AL710" s="1">
        <v>43279</v>
      </c>
      <c r="AM710" t="s">
        <v>162</v>
      </c>
      <c r="AN710" s="2">
        <v>44296.959062499998</v>
      </c>
      <c r="AP710" s="2">
        <v>43762.802858796298</v>
      </c>
      <c r="AQ710" s="1"/>
      <c r="AS710" t="b">
        <v>0</v>
      </c>
      <c r="AU710" t="s">
        <v>216</v>
      </c>
      <c r="AV710" t="s">
        <v>93</v>
      </c>
      <c r="BB710" t="s">
        <v>2047</v>
      </c>
      <c r="BD710" t="b">
        <v>0</v>
      </c>
      <c r="BG710" t="s">
        <v>2048</v>
      </c>
      <c r="BH710" t="s">
        <v>406</v>
      </c>
      <c r="BI710" t="s">
        <v>200</v>
      </c>
      <c r="BJ710" t="s">
        <v>216</v>
      </c>
      <c r="BL710" t="s">
        <v>2046</v>
      </c>
      <c r="BM710" t="s">
        <v>202</v>
      </c>
      <c r="BN710" t="s">
        <v>203</v>
      </c>
      <c r="BQ710" t="s">
        <v>204</v>
      </c>
      <c r="BR710" t="b">
        <v>0</v>
      </c>
      <c r="BT710" t="b">
        <v>0</v>
      </c>
      <c r="BW710" t="s">
        <v>97</v>
      </c>
      <c r="BX710" t="b">
        <v>0</v>
      </c>
      <c r="BY710" s="2">
        <v>44376.857569444444</v>
      </c>
      <c r="CB710" t="b">
        <v>0</v>
      </c>
      <c r="CC710" t="b">
        <v>0</v>
      </c>
      <c r="CF710">
        <v>50650</v>
      </c>
      <c r="CH710">
        <v>0</v>
      </c>
      <c r="CI710">
        <v>0</v>
      </c>
      <c r="CJ710">
        <v>0</v>
      </c>
      <c r="CK710">
        <f>YEAR(tbl_Opportunity[[#This Row],[Close Date]])</f>
        <v>2018</v>
      </c>
    </row>
    <row r="711" spans="1:89">
      <c r="A711" t="s">
        <v>2049</v>
      </c>
      <c r="B711" t="b">
        <v>0</v>
      </c>
      <c r="D711" t="b">
        <v>0</v>
      </c>
      <c r="E711" t="s">
        <v>320</v>
      </c>
      <c r="H711" s="1">
        <v>44560</v>
      </c>
      <c r="I711" t="b">
        <v>0</v>
      </c>
      <c r="L711" t="s">
        <v>2050</v>
      </c>
      <c r="M711" t="s">
        <v>2051</v>
      </c>
      <c r="N711" t="s">
        <v>372</v>
      </c>
      <c r="O711" t="s">
        <v>194</v>
      </c>
      <c r="P711" t="b">
        <v>1</v>
      </c>
      <c r="Q711" s="2">
        <v>42713.513275462959</v>
      </c>
      <c r="R711" s="1"/>
      <c r="S711" t="b">
        <v>0</v>
      </c>
      <c r="U711" s="1"/>
      <c r="V711" t="b">
        <v>0</v>
      </c>
      <c r="W711" s="1">
        <v>44287</v>
      </c>
      <c r="X711">
        <v>4</v>
      </c>
      <c r="Y711">
        <v>2021</v>
      </c>
      <c r="Z711" t="s">
        <v>161</v>
      </c>
      <c r="AA711" t="s">
        <v>161</v>
      </c>
      <c r="AB711" t="b">
        <v>0</v>
      </c>
      <c r="AC711" t="b">
        <v>0</v>
      </c>
      <c r="AE711" t="b">
        <v>1</v>
      </c>
      <c r="AF711" t="b">
        <v>0</v>
      </c>
      <c r="AG711" t="b">
        <v>0</v>
      </c>
      <c r="AH711" t="s">
        <v>210</v>
      </c>
      <c r="AI711" t="b">
        <v>0</v>
      </c>
      <c r="AJ711" t="s">
        <v>211</v>
      </c>
      <c r="AK711" t="b">
        <v>0</v>
      </c>
      <c r="AL711" s="1">
        <v>43993</v>
      </c>
      <c r="AM711" t="s">
        <v>162</v>
      </c>
      <c r="AN711" s="2">
        <v>44348.796666666669</v>
      </c>
      <c r="AP711" s="2">
        <v>44279.488483796296</v>
      </c>
      <c r="AQ711" s="1"/>
      <c r="AS711" t="b">
        <v>0</v>
      </c>
      <c r="AU711" t="s">
        <v>212</v>
      </c>
      <c r="AV711" t="s">
        <v>176</v>
      </c>
      <c r="AY711" t="s">
        <v>236</v>
      </c>
      <c r="AZ711" t="s">
        <v>300</v>
      </c>
      <c r="BB711" t="s">
        <v>2052</v>
      </c>
      <c r="BD711" t="b">
        <v>0</v>
      </c>
      <c r="BF711" t="s">
        <v>2053</v>
      </c>
      <c r="BG711" t="s">
        <v>2054</v>
      </c>
      <c r="BH711" t="s">
        <v>194</v>
      </c>
      <c r="BI711" t="s">
        <v>2055</v>
      </c>
      <c r="BJ711" t="s">
        <v>216</v>
      </c>
      <c r="BL711" t="s">
        <v>2050</v>
      </c>
      <c r="BM711" t="s">
        <v>202</v>
      </c>
      <c r="BN711" t="s">
        <v>203</v>
      </c>
      <c r="BQ711" t="s">
        <v>204</v>
      </c>
      <c r="BR711" t="b">
        <v>0</v>
      </c>
      <c r="BT711" t="b">
        <v>0</v>
      </c>
      <c r="BW711" t="s">
        <v>313</v>
      </c>
      <c r="BX711" t="b">
        <v>0</v>
      </c>
      <c r="BY711" s="2">
        <v>44376.857569444444</v>
      </c>
      <c r="BZ711" t="s">
        <v>265</v>
      </c>
      <c r="CB711" t="b">
        <v>0</v>
      </c>
      <c r="CC711" t="b">
        <v>0</v>
      </c>
      <c r="CD711">
        <v>0</v>
      </c>
      <c r="CE711">
        <v>0</v>
      </c>
      <c r="CF711">
        <v>98134</v>
      </c>
      <c r="CH711">
        <v>4906.7</v>
      </c>
      <c r="CI711">
        <v>5</v>
      </c>
      <c r="CJ711">
        <v>0</v>
      </c>
      <c r="CK711">
        <f>YEAR(tbl_Opportunity[[#This Row],[Close Date]])</f>
        <v>2021</v>
      </c>
    </row>
    <row r="712" spans="1:89">
      <c r="A712" t="s">
        <v>2056</v>
      </c>
      <c r="B712" t="b">
        <v>0</v>
      </c>
      <c r="D712" t="b">
        <v>0</v>
      </c>
      <c r="H712" s="1">
        <v>43189</v>
      </c>
      <c r="I712" t="b">
        <v>1</v>
      </c>
      <c r="L712" t="s">
        <v>2057</v>
      </c>
      <c r="O712" t="s">
        <v>142</v>
      </c>
      <c r="P712" t="b">
        <v>0</v>
      </c>
      <c r="Q712" s="2">
        <v>42713.646620370368</v>
      </c>
      <c r="R712" s="1"/>
      <c r="S712" t="b">
        <v>0</v>
      </c>
      <c r="U712" s="1"/>
      <c r="V712" t="b">
        <v>0</v>
      </c>
      <c r="W712" s="1">
        <v>43101</v>
      </c>
      <c r="X712">
        <v>1</v>
      </c>
      <c r="Y712">
        <v>2018</v>
      </c>
      <c r="Z712" t="s">
        <v>8</v>
      </c>
      <c r="AA712" t="s">
        <v>8</v>
      </c>
      <c r="AB712" t="b">
        <v>0</v>
      </c>
      <c r="AC712" t="b">
        <v>0</v>
      </c>
      <c r="AE712" t="b">
        <v>1</v>
      </c>
      <c r="AF712" t="b">
        <v>0</v>
      </c>
      <c r="AG712" t="b">
        <v>0</v>
      </c>
      <c r="AH712" t="s">
        <v>210</v>
      </c>
      <c r="AI712" t="b">
        <v>0</v>
      </c>
      <c r="AK712" t="b">
        <v>0</v>
      </c>
      <c r="AL712" s="1">
        <v>43186</v>
      </c>
      <c r="AM712" t="s">
        <v>162</v>
      </c>
      <c r="AN712" s="2">
        <v>44297.837673611109</v>
      </c>
      <c r="AP712" s="2">
        <v>43836.762685185182</v>
      </c>
      <c r="AQ712" s="1"/>
      <c r="AS712" t="b">
        <v>0</v>
      </c>
      <c r="AV712" t="s">
        <v>213</v>
      </c>
      <c r="BB712" t="s">
        <v>2058</v>
      </c>
      <c r="BD712" t="b">
        <v>1</v>
      </c>
      <c r="BH712" t="s">
        <v>142</v>
      </c>
      <c r="BI712" t="s">
        <v>150</v>
      </c>
      <c r="BJ712" t="s">
        <v>95</v>
      </c>
      <c r="BK712" t="s">
        <v>95</v>
      </c>
      <c r="BQ712" t="s">
        <v>96</v>
      </c>
      <c r="BR712" t="b">
        <v>0</v>
      </c>
      <c r="BT712" t="b">
        <v>0</v>
      </c>
      <c r="BW712" t="s">
        <v>103</v>
      </c>
      <c r="BX712" t="b">
        <v>0</v>
      </c>
      <c r="BY712" s="2">
        <v>44376.857569444444</v>
      </c>
      <c r="CB712" t="b">
        <v>0</v>
      </c>
      <c r="CC712" t="b">
        <v>1</v>
      </c>
      <c r="CF712">
        <v>71500</v>
      </c>
      <c r="CH712">
        <v>71500</v>
      </c>
      <c r="CI712">
        <v>100</v>
      </c>
      <c r="CJ712">
        <v>0</v>
      </c>
      <c r="CK712">
        <f>YEAR(tbl_Opportunity[[#This Row],[Close Date]])</f>
        <v>2018</v>
      </c>
    </row>
    <row r="713" spans="1:89">
      <c r="A713" t="s">
        <v>2059</v>
      </c>
      <c r="B713" t="b">
        <v>0</v>
      </c>
      <c r="D713" t="b">
        <v>0</v>
      </c>
      <c r="H713" s="1">
        <v>43100</v>
      </c>
      <c r="I713" t="b">
        <v>1</v>
      </c>
      <c r="J713" t="s">
        <v>140</v>
      </c>
      <c r="L713" t="s">
        <v>2060</v>
      </c>
      <c r="O713" t="s">
        <v>142</v>
      </c>
      <c r="P713" t="b">
        <v>0</v>
      </c>
      <c r="Q713" s="2">
        <v>42713.79959490741</v>
      </c>
      <c r="R713" s="1"/>
      <c r="S713" t="b">
        <v>0</v>
      </c>
      <c r="U713" s="1"/>
      <c r="V713" t="b">
        <v>0</v>
      </c>
      <c r="W713" s="1">
        <v>42826</v>
      </c>
      <c r="X713">
        <v>4</v>
      </c>
      <c r="Y713">
        <v>2017</v>
      </c>
      <c r="Z713" t="s">
        <v>90</v>
      </c>
      <c r="AA713" t="s">
        <v>90</v>
      </c>
      <c r="AB713" t="b">
        <v>0</v>
      </c>
      <c r="AC713" t="b">
        <v>0</v>
      </c>
      <c r="AE713" t="b">
        <v>1</v>
      </c>
      <c r="AF713" t="b">
        <v>0</v>
      </c>
      <c r="AG713" t="b">
        <v>0</v>
      </c>
      <c r="AH713" t="s">
        <v>210</v>
      </c>
      <c r="AI713" t="b">
        <v>0</v>
      </c>
      <c r="AK713" t="b">
        <v>0</v>
      </c>
      <c r="AL713" s="1"/>
      <c r="AM713" t="s">
        <v>162</v>
      </c>
      <c r="AN713" s="2">
        <v>44297.837673611109</v>
      </c>
      <c r="AP713" s="2">
        <v>43836.76290509259</v>
      </c>
      <c r="AQ713" s="1"/>
      <c r="AS713" t="b">
        <v>0</v>
      </c>
      <c r="AV713" t="s">
        <v>213</v>
      </c>
      <c r="BB713" t="s">
        <v>2061</v>
      </c>
      <c r="BD713" t="b">
        <v>0</v>
      </c>
      <c r="BH713" t="s">
        <v>142</v>
      </c>
      <c r="BI713" t="s">
        <v>150</v>
      </c>
      <c r="BQ713" t="s">
        <v>96</v>
      </c>
      <c r="BR713" t="b">
        <v>0</v>
      </c>
      <c r="BT713" t="b">
        <v>0</v>
      </c>
      <c r="BW713" t="s">
        <v>97</v>
      </c>
      <c r="BX713" t="b">
        <v>0</v>
      </c>
      <c r="BY713" s="2">
        <v>44376.857569444444</v>
      </c>
      <c r="CB713" t="b">
        <v>0</v>
      </c>
      <c r="CC713" t="b">
        <v>0</v>
      </c>
      <c r="CF713">
        <v>65000</v>
      </c>
      <c r="CH713">
        <v>0</v>
      </c>
      <c r="CI713">
        <v>0</v>
      </c>
      <c r="CJ713">
        <v>0</v>
      </c>
      <c r="CK713">
        <f>YEAR(tbl_Opportunity[[#This Row],[Close Date]])</f>
        <v>2017</v>
      </c>
    </row>
    <row r="714" spans="1:89">
      <c r="A714" t="s">
        <v>2062</v>
      </c>
      <c r="B714" t="b">
        <v>0</v>
      </c>
      <c r="D714" t="b">
        <v>0</v>
      </c>
      <c r="E714" t="s">
        <v>246</v>
      </c>
      <c r="H714" s="1">
        <v>44377</v>
      </c>
      <c r="I714" t="b">
        <v>1</v>
      </c>
      <c r="J714" t="s">
        <v>193</v>
      </c>
      <c r="L714" t="s">
        <v>2063</v>
      </c>
      <c r="N714" t="s">
        <v>372</v>
      </c>
      <c r="O714" t="s">
        <v>194</v>
      </c>
      <c r="P714" t="b">
        <v>1</v>
      </c>
      <c r="Q714" s="2">
        <v>42717.078668981485</v>
      </c>
      <c r="R714" s="1"/>
      <c r="S714" t="b">
        <v>0</v>
      </c>
      <c r="U714" s="1"/>
      <c r="V714" t="b">
        <v>0</v>
      </c>
      <c r="W714" s="1">
        <v>44228</v>
      </c>
      <c r="X714">
        <v>2</v>
      </c>
      <c r="Y714">
        <v>2021</v>
      </c>
      <c r="Z714" t="s">
        <v>90</v>
      </c>
      <c r="AA714" t="s">
        <v>90</v>
      </c>
      <c r="AB714" t="b">
        <v>0</v>
      </c>
      <c r="AC714" t="b">
        <v>0</v>
      </c>
      <c r="AE714" t="b">
        <v>1</v>
      </c>
      <c r="AF714" t="b">
        <v>0</v>
      </c>
      <c r="AG714" t="b">
        <v>0</v>
      </c>
      <c r="AH714" t="s">
        <v>210</v>
      </c>
      <c r="AI714" t="b">
        <v>0</v>
      </c>
      <c r="AJ714" t="s">
        <v>211</v>
      </c>
      <c r="AK714" t="b">
        <v>0</v>
      </c>
      <c r="AL714" s="1">
        <v>44068</v>
      </c>
      <c r="AM714" t="s">
        <v>162</v>
      </c>
      <c r="AN714" s="2">
        <v>44297.83829861111</v>
      </c>
      <c r="AP714" s="2">
        <v>44230.797106481485</v>
      </c>
      <c r="AQ714" s="1"/>
      <c r="AS714" t="b">
        <v>0</v>
      </c>
      <c r="AU714" t="s">
        <v>247</v>
      </c>
      <c r="AV714" t="s">
        <v>213</v>
      </c>
      <c r="BB714" t="s">
        <v>2064</v>
      </c>
      <c r="BD714" t="b">
        <v>0</v>
      </c>
      <c r="BG714" t="s">
        <v>2065</v>
      </c>
      <c r="BH714" t="s">
        <v>375</v>
      </c>
      <c r="BI714" t="s">
        <v>200</v>
      </c>
      <c r="BJ714" t="s">
        <v>250</v>
      </c>
      <c r="BL714" t="s">
        <v>2063</v>
      </c>
      <c r="BM714" t="s">
        <v>202</v>
      </c>
      <c r="BN714" t="s">
        <v>203</v>
      </c>
      <c r="BQ714" t="s">
        <v>204</v>
      </c>
      <c r="BR714" t="b">
        <v>0</v>
      </c>
      <c r="BT714" t="b">
        <v>0</v>
      </c>
      <c r="BW714" t="s">
        <v>97</v>
      </c>
      <c r="BX714" t="b">
        <v>0</v>
      </c>
      <c r="BY714" s="2">
        <v>44376.857569444444</v>
      </c>
      <c r="BZ714" t="s">
        <v>377</v>
      </c>
      <c r="CB714" t="b">
        <v>0</v>
      </c>
      <c r="CC714" t="b">
        <v>0</v>
      </c>
      <c r="CF714">
        <v>54805</v>
      </c>
      <c r="CH714">
        <v>0</v>
      </c>
      <c r="CI714">
        <v>0</v>
      </c>
      <c r="CJ714">
        <v>0</v>
      </c>
      <c r="CK714">
        <f>YEAR(tbl_Opportunity[[#This Row],[Close Date]])</f>
        <v>2021</v>
      </c>
    </row>
    <row r="715" spans="1:89">
      <c r="A715" t="s">
        <v>2066</v>
      </c>
      <c r="B715" t="b">
        <v>0</v>
      </c>
      <c r="D715" t="b">
        <v>0</v>
      </c>
      <c r="E715" t="s">
        <v>246</v>
      </c>
      <c r="H715" s="1">
        <v>44561</v>
      </c>
      <c r="I715" t="b">
        <v>1</v>
      </c>
      <c r="J715" t="s">
        <v>105</v>
      </c>
      <c r="L715" t="s">
        <v>2067</v>
      </c>
      <c r="O715" t="s">
        <v>194</v>
      </c>
      <c r="P715" t="b">
        <v>1</v>
      </c>
      <c r="Q715" s="2">
        <v>42717.966516203705</v>
      </c>
      <c r="R715" s="1"/>
      <c r="S715" t="b">
        <v>0</v>
      </c>
      <c r="U715" s="1"/>
      <c r="V715" t="b">
        <v>0</v>
      </c>
      <c r="W715" s="1">
        <v>44287</v>
      </c>
      <c r="X715">
        <v>4</v>
      </c>
      <c r="Y715">
        <v>2021</v>
      </c>
      <c r="Z715" t="s">
        <v>90</v>
      </c>
      <c r="AA715" t="s">
        <v>90</v>
      </c>
      <c r="AB715" t="b">
        <v>0</v>
      </c>
      <c r="AC715" t="b">
        <v>0</v>
      </c>
      <c r="AE715" t="b">
        <v>1</v>
      </c>
      <c r="AF715" t="b">
        <v>0</v>
      </c>
      <c r="AG715" t="b">
        <v>0</v>
      </c>
      <c r="AH715" t="s">
        <v>210</v>
      </c>
      <c r="AI715" t="b">
        <v>0</v>
      </c>
      <c r="AJ715" t="s">
        <v>211</v>
      </c>
      <c r="AK715" t="b">
        <v>0</v>
      </c>
      <c r="AL715" s="1">
        <v>43087</v>
      </c>
      <c r="AM715" t="s">
        <v>162</v>
      </c>
      <c r="AN715" s="2">
        <v>44297.83829861111</v>
      </c>
      <c r="AP715" s="2">
        <v>43711.590763888889</v>
      </c>
      <c r="AQ715" s="1"/>
      <c r="AS715" t="b">
        <v>0</v>
      </c>
      <c r="AU715" t="s">
        <v>472</v>
      </c>
      <c r="AV715" t="s">
        <v>213</v>
      </c>
      <c r="AY715" t="s">
        <v>236</v>
      </c>
      <c r="AZ715" t="s">
        <v>237</v>
      </c>
      <c r="BB715" t="s">
        <v>2068</v>
      </c>
      <c r="BD715" t="b">
        <v>0</v>
      </c>
      <c r="BE715" t="s">
        <v>2069</v>
      </c>
      <c r="BG715" t="s">
        <v>2070</v>
      </c>
      <c r="BH715" t="s">
        <v>194</v>
      </c>
      <c r="BI715" t="s">
        <v>200</v>
      </c>
      <c r="BJ715" t="s">
        <v>216</v>
      </c>
      <c r="BL715" t="s">
        <v>2067</v>
      </c>
      <c r="BM715" t="s">
        <v>202</v>
      </c>
      <c r="BN715" t="s">
        <v>203</v>
      </c>
      <c r="BQ715" t="s">
        <v>204</v>
      </c>
      <c r="BR715" t="b">
        <v>0</v>
      </c>
      <c r="BT715" t="b">
        <v>0</v>
      </c>
      <c r="BW715" t="s">
        <v>97</v>
      </c>
      <c r="BX715" t="b">
        <v>0</v>
      </c>
      <c r="BY715" s="2">
        <v>44376.857569444444</v>
      </c>
      <c r="BZ715" t="s">
        <v>265</v>
      </c>
      <c r="CB715" t="b">
        <v>0</v>
      </c>
      <c r="CC715" t="b">
        <v>0</v>
      </c>
      <c r="CF715">
        <v>50015</v>
      </c>
      <c r="CH715">
        <v>0</v>
      </c>
      <c r="CI715">
        <v>0</v>
      </c>
      <c r="CJ715">
        <v>0</v>
      </c>
      <c r="CK715">
        <f>YEAR(tbl_Opportunity[[#This Row],[Close Date]])</f>
        <v>2021</v>
      </c>
    </row>
    <row r="716" spans="1:89">
      <c r="A716" t="s">
        <v>2071</v>
      </c>
      <c r="B716" t="b">
        <v>0</v>
      </c>
      <c r="D716" t="b">
        <v>0</v>
      </c>
      <c r="H716" s="1">
        <v>44469</v>
      </c>
      <c r="I716" t="b">
        <v>0</v>
      </c>
      <c r="L716" t="s">
        <v>2072</v>
      </c>
      <c r="N716" t="s">
        <v>372</v>
      </c>
      <c r="O716" t="s">
        <v>194</v>
      </c>
      <c r="P716" t="b">
        <v>1</v>
      </c>
      <c r="Q716" s="2">
        <v>42718.009525462963</v>
      </c>
      <c r="R716" s="1"/>
      <c r="S716" t="b">
        <v>0</v>
      </c>
      <c r="U716" s="1"/>
      <c r="V716" t="b">
        <v>0</v>
      </c>
      <c r="W716" s="1">
        <v>44256</v>
      </c>
      <c r="X716">
        <v>3</v>
      </c>
      <c r="Y716">
        <v>2021</v>
      </c>
      <c r="Z716" t="s">
        <v>161</v>
      </c>
      <c r="AA716" t="s">
        <v>161</v>
      </c>
      <c r="AB716" t="b">
        <v>0</v>
      </c>
      <c r="AC716" t="b">
        <v>0</v>
      </c>
      <c r="AE716" t="b">
        <v>1</v>
      </c>
      <c r="AF716" t="b">
        <v>1</v>
      </c>
      <c r="AG716" t="b">
        <v>1</v>
      </c>
      <c r="AH716" t="s">
        <v>210</v>
      </c>
      <c r="AI716" t="b">
        <v>0</v>
      </c>
      <c r="AJ716" t="s">
        <v>211</v>
      </c>
      <c r="AK716" t="b">
        <v>0</v>
      </c>
      <c r="AL716" s="1">
        <v>44179</v>
      </c>
      <c r="AM716" t="s">
        <v>215</v>
      </c>
      <c r="AN716" s="2">
        <v>44372.688634259262</v>
      </c>
      <c r="AP716" s="2">
        <v>43171.537407407406</v>
      </c>
      <c r="AQ716" s="1"/>
      <c r="AS716" t="b">
        <v>0</v>
      </c>
      <c r="AU716" t="s">
        <v>212</v>
      </c>
      <c r="AV716" t="s">
        <v>213</v>
      </c>
      <c r="BB716" t="s">
        <v>2073</v>
      </c>
      <c r="BD716" t="b">
        <v>0</v>
      </c>
      <c r="BH716" t="s">
        <v>215</v>
      </c>
      <c r="BI716" t="s">
        <v>200</v>
      </c>
      <c r="BJ716" t="s">
        <v>216</v>
      </c>
      <c r="BL716" t="s">
        <v>2072</v>
      </c>
      <c r="BM716" t="s">
        <v>202</v>
      </c>
      <c r="BN716" t="s">
        <v>203</v>
      </c>
      <c r="BQ716" t="s">
        <v>204</v>
      </c>
      <c r="BR716" t="b">
        <v>0</v>
      </c>
      <c r="BT716" t="b">
        <v>0</v>
      </c>
      <c r="BW716" t="s">
        <v>313</v>
      </c>
      <c r="BX716" t="b">
        <v>0</v>
      </c>
      <c r="BY716" s="2">
        <v>44376.857569444444</v>
      </c>
      <c r="BZ716" t="s">
        <v>314</v>
      </c>
      <c r="CB716" t="b">
        <v>0</v>
      </c>
      <c r="CC716" t="b">
        <v>0</v>
      </c>
      <c r="CF716">
        <v>54805</v>
      </c>
      <c r="CH716">
        <v>2740.25</v>
      </c>
      <c r="CI716">
        <v>5</v>
      </c>
      <c r="CJ716">
        <v>0</v>
      </c>
      <c r="CK716">
        <f>YEAR(tbl_Opportunity[[#This Row],[Close Date]])</f>
        <v>2021</v>
      </c>
    </row>
    <row r="717" spans="1:89">
      <c r="A717" t="s">
        <v>1642</v>
      </c>
      <c r="B717" t="b">
        <v>0</v>
      </c>
      <c r="D717" t="b">
        <v>0</v>
      </c>
      <c r="H717" s="1">
        <v>42735</v>
      </c>
      <c r="I717" t="b">
        <v>1</v>
      </c>
      <c r="J717" t="s">
        <v>111</v>
      </c>
      <c r="L717" t="s">
        <v>2074</v>
      </c>
      <c r="O717" t="s">
        <v>142</v>
      </c>
      <c r="P717" t="b">
        <v>0</v>
      </c>
      <c r="Q717" s="2">
        <v>42718.589386574073</v>
      </c>
      <c r="R717" s="1"/>
      <c r="S717" t="b">
        <v>0</v>
      </c>
      <c r="U717" s="1"/>
      <c r="V717" t="b">
        <v>0</v>
      </c>
      <c r="W717" s="1">
        <v>42461</v>
      </c>
      <c r="X717">
        <v>4</v>
      </c>
      <c r="Y717">
        <v>2016</v>
      </c>
      <c r="Z717" t="s">
        <v>90</v>
      </c>
      <c r="AA717" t="s">
        <v>90</v>
      </c>
      <c r="AB717" t="b">
        <v>0</v>
      </c>
      <c r="AC717" t="b">
        <v>0</v>
      </c>
      <c r="AE717" t="b">
        <v>1</v>
      </c>
      <c r="AF717" t="b">
        <v>0</v>
      </c>
      <c r="AG717" t="b">
        <v>0</v>
      </c>
      <c r="AH717" t="s">
        <v>210</v>
      </c>
      <c r="AI717" t="b">
        <v>0</v>
      </c>
      <c r="AK717" t="b">
        <v>0</v>
      </c>
      <c r="AL717" s="1"/>
      <c r="AM717" t="s">
        <v>162</v>
      </c>
      <c r="AN717" s="2">
        <v>44297.837673611109</v>
      </c>
      <c r="AP717" s="2">
        <v>43836.76290509259</v>
      </c>
      <c r="AQ717" s="1"/>
      <c r="AS717" t="b">
        <v>0</v>
      </c>
      <c r="AV717" t="s">
        <v>213</v>
      </c>
      <c r="BB717" t="s">
        <v>2075</v>
      </c>
      <c r="BD717" t="b">
        <v>0</v>
      </c>
      <c r="BH717" t="s">
        <v>142</v>
      </c>
      <c r="BI717" t="s">
        <v>150</v>
      </c>
      <c r="BQ717" t="s">
        <v>96</v>
      </c>
      <c r="BR717" t="b">
        <v>0</v>
      </c>
      <c r="BT717" t="b">
        <v>0</v>
      </c>
      <c r="BW717" t="s">
        <v>97</v>
      </c>
      <c r="BX717" t="b">
        <v>0</v>
      </c>
      <c r="BY717" s="2">
        <v>44376.857569444444</v>
      </c>
      <c r="CB717" t="b">
        <v>0</v>
      </c>
      <c r="CC717" t="b">
        <v>0</v>
      </c>
      <c r="CF717">
        <v>65000</v>
      </c>
      <c r="CH717">
        <v>0</v>
      </c>
      <c r="CI717">
        <v>0</v>
      </c>
      <c r="CJ717">
        <v>0</v>
      </c>
      <c r="CK717">
        <f>YEAR(tbl_Opportunity[[#This Row],[Close Date]])</f>
        <v>2016</v>
      </c>
    </row>
    <row r="718" spans="1:89">
      <c r="A718" t="s">
        <v>2076</v>
      </c>
      <c r="B718" t="b">
        <v>0</v>
      </c>
      <c r="D718" t="b">
        <v>0</v>
      </c>
      <c r="H718" s="1">
        <v>42735</v>
      </c>
      <c r="I718" t="b">
        <v>1</v>
      </c>
      <c r="L718" t="s">
        <v>2077</v>
      </c>
      <c r="O718" t="s">
        <v>332</v>
      </c>
      <c r="P718" t="b">
        <v>1</v>
      </c>
      <c r="Q718" s="2">
        <v>42718.593819444446</v>
      </c>
      <c r="R718" s="1"/>
      <c r="S718" t="b">
        <v>0</v>
      </c>
      <c r="U718" s="1"/>
      <c r="V718" t="b">
        <v>0</v>
      </c>
      <c r="W718" s="1">
        <v>42461</v>
      </c>
      <c r="X718">
        <v>4</v>
      </c>
      <c r="Y718">
        <v>2016</v>
      </c>
      <c r="Z718" t="s">
        <v>90</v>
      </c>
      <c r="AA718" t="s">
        <v>90</v>
      </c>
      <c r="AB718" t="b">
        <v>0</v>
      </c>
      <c r="AC718" t="b">
        <v>0</v>
      </c>
      <c r="AE718" t="b">
        <v>0</v>
      </c>
      <c r="AF718" t="b">
        <v>0</v>
      </c>
      <c r="AG718" t="b">
        <v>0</v>
      </c>
      <c r="AH718" t="s">
        <v>243</v>
      </c>
      <c r="AI718" t="b">
        <v>0</v>
      </c>
      <c r="AK718" t="b">
        <v>0</v>
      </c>
      <c r="AL718" s="1"/>
      <c r="AM718" t="s">
        <v>99</v>
      </c>
      <c r="AN718" s="2">
        <v>44250.760671296295</v>
      </c>
      <c r="AP718" s="2">
        <v>43836.76290509259</v>
      </c>
      <c r="AQ718" s="1"/>
      <c r="AS718" t="b">
        <v>0</v>
      </c>
      <c r="AV718" t="s">
        <v>93</v>
      </c>
      <c r="BB718" t="s">
        <v>2078</v>
      </c>
      <c r="BD718" t="b">
        <v>0</v>
      </c>
      <c r="BH718" t="s">
        <v>332</v>
      </c>
      <c r="BJ718" t="s">
        <v>102</v>
      </c>
      <c r="BL718" t="s">
        <v>2077</v>
      </c>
      <c r="BQ718" t="s">
        <v>96</v>
      </c>
      <c r="BR718" t="b">
        <v>0</v>
      </c>
      <c r="BT718" t="b">
        <v>0</v>
      </c>
      <c r="BW718" t="s">
        <v>97</v>
      </c>
      <c r="BX718" t="b">
        <v>0</v>
      </c>
      <c r="BY718" s="2">
        <v>44376.857569444444</v>
      </c>
      <c r="CB718" t="b">
        <v>0</v>
      </c>
      <c r="CC718" t="b">
        <v>0</v>
      </c>
      <c r="CI718">
        <v>0</v>
      </c>
      <c r="CJ718">
        <v>0</v>
      </c>
      <c r="CK718">
        <f>YEAR(tbl_Opportunity[[#This Row],[Close Date]])</f>
        <v>2016</v>
      </c>
    </row>
    <row r="719" spans="1:89">
      <c r="A719" t="s">
        <v>2076</v>
      </c>
      <c r="B719" t="b">
        <v>0</v>
      </c>
      <c r="D719" t="b">
        <v>0</v>
      </c>
      <c r="H719" s="1">
        <v>43971</v>
      </c>
      <c r="I719" t="b">
        <v>1</v>
      </c>
      <c r="J719" t="s">
        <v>111</v>
      </c>
      <c r="O719" t="s">
        <v>332</v>
      </c>
      <c r="P719" t="b">
        <v>0</v>
      </c>
      <c r="Q719" s="2">
        <v>42718.594490740739</v>
      </c>
      <c r="R719" s="1"/>
      <c r="S719" t="b">
        <v>0</v>
      </c>
      <c r="U719" s="1"/>
      <c r="V719" t="b">
        <v>0</v>
      </c>
      <c r="W719" s="1">
        <v>43862</v>
      </c>
      <c r="X719">
        <v>2</v>
      </c>
      <c r="Y719">
        <v>2020</v>
      </c>
      <c r="Z719" t="s">
        <v>90</v>
      </c>
      <c r="AA719" t="s">
        <v>90</v>
      </c>
      <c r="AB719" t="b">
        <v>0</v>
      </c>
      <c r="AC719" t="b">
        <v>0</v>
      </c>
      <c r="AE719" t="b">
        <v>1</v>
      </c>
      <c r="AF719" t="b">
        <v>0</v>
      </c>
      <c r="AG719" t="b">
        <v>0</v>
      </c>
      <c r="AH719" t="s">
        <v>243</v>
      </c>
      <c r="AI719" t="b">
        <v>0</v>
      </c>
      <c r="AK719" t="b">
        <v>0</v>
      </c>
      <c r="AL719" s="1"/>
      <c r="AM719" t="s">
        <v>99</v>
      </c>
      <c r="AN719" s="2">
        <v>43971.655717592592</v>
      </c>
      <c r="AP719" s="2">
        <v>43971.595358796294</v>
      </c>
      <c r="AQ719" s="1"/>
      <c r="AS719" t="b">
        <v>0</v>
      </c>
      <c r="AV719" t="s">
        <v>93</v>
      </c>
      <c r="BB719" t="s">
        <v>2079</v>
      </c>
      <c r="BD719" t="b">
        <v>0</v>
      </c>
      <c r="BH719" t="s">
        <v>332</v>
      </c>
      <c r="BI719" t="s">
        <v>150</v>
      </c>
      <c r="BQ719" t="s">
        <v>96</v>
      </c>
      <c r="BR719" t="b">
        <v>0</v>
      </c>
      <c r="BT719" t="b">
        <v>0</v>
      </c>
      <c r="BW719" t="s">
        <v>97</v>
      </c>
      <c r="BX719" t="b">
        <v>0</v>
      </c>
      <c r="BY719" s="2">
        <v>44376.857569444444</v>
      </c>
      <c r="CB719" t="b">
        <v>0</v>
      </c>
      <c r="CC719" t="b">
        <v>0</v>
      </c>
      <c r="CF719">
        <v>128000</v>
      </c>
      <c r="CH719">
        <v>0</v>
      </c>
      <c r="CI719">
        <v>0</v>
      </c>
      <c r="CJ719">
        <v>0</v>
      </c>
      <c r="CK719">
        <f>YEAR(tbl_Opportunity[[#This Row],[Close Date]])</f>
        <v>2020</v>
      </c>
    </row>
    <row r="720" spans="1:89">
      <c r="A720" t="s">
        <v>2080</v>
      </c>
      <c r="B720" t="b">
        <v>0</v>
      </c>
      <c r="D720" t="b">
        <v>0</v>
      </c>
      <c r="E720" t="s">
        <v>246</v>
      </c>
      <c r="H720" s="1">
        <v>44469</v>
      </c>
      <c r="I720" t="b">
        <v>0</v>
      </c>
      <c r="L720" t="s">
        <v>2081</v>
      </c>
      <c r="O720" t="s">
        <v>194</v>
      </c>
      <c r="P720" t="b">
        <v>0</v>
      </c>
      <c r="Q720" s="2">
        <v>42718.621342592596</v>
      </c>
      <c r="R720" s="1"/>
      <c r="S720" t="b">
        <v>0</v>
      </c>
      <c r="U720" s="1"/>
      <c r="V720" t="b">
        <v>0</v>
      </c>
      <c r="W720" s="1">
        <v>44256</v>
      </c>
      <c r="X720">
        <v>3</v>
      </c>
      <c r="Y720">
        <v>2021</v>
      </c>
      <c r="Z720" t="s">
        <v>161</v>
      </c>
      <c r="AA720" t="s">
        <v>161</v>
      </c>
      <c r="AB720" t="b">
        <v>0</v>
      </c>
      <c r="AC720" t="b">
        <v>0</v>
      </c>
      <c r="AE720" t="b">
        <v>1</v>
      </c>
      <c r="AF720" t="b">
        <v>0</v>
      </c>
      <c r="AG720" t="b">
        <v>0</v>
      </c>
      <c r="AH720" t="s">
        <v>129</v>
      </c>
      <c r="AI720" t="b">
        <v>0</v>
      </c>
      <c r="AJ720" t="s">
        <v>211</v>
      </c>
      <c r="AK720" t="b">
        <v>0</v>
      </c>
      <c r="AL720" s="1">
        <v>44089</v>
      </c>
      <c r="AM720" t="s">
        <v>162</v>
      </c>
      <c r="AN720" s="2">
        <v>44348.796666666669</v>
      </c>
      <c r="AP720" s="2">
        <v>43599.364606481482</v>
      </c>
      <c r="AQ720" s="1"/>
      <c r="AS720" t="b">
        <v>0</v>
      </c>
      <c r="AU720" t="s">
        <v>346</v>
      </c>
      <c r="AV720" t="s">
        <v>213</v>
      </c>
      <c r="AY720" t="s">
        <v>236</v>
      </c>
      <c r="AZ720" t="s">
        <v>300</v>
      </c>
      <c r="BB720" t="s">
        <v>2082</v>
      </c>
      <c r="BD720" t="b">
        <v>0</v>
      </c>
      <c r="BH720" t="s">
        <v>215</v>
      </c>
      <c r="BI720" t="s">
        <v>200</v>
      </c>
      <c r="BJ720" t="s">
        <v>250</v>
      </c>
      <c r="BL720" t="s">
        <v>2081</v>
      </c>
      <c r="BM720" t="s">
        <v>202</v>
      </c>
      <c r="BN720" t="s">
        <v>203</v>
      </c>
      <c r="BQ720" t="s">
        <v>204</v>
      </c>
      <c r="BR720" t="b">
        <v>0</v>
      </c>
      <c r="BT720" t="b">
        <v>0</v>
      </c>
      <c r="BW720" t="s">
        <v>349</v>
      </c>
      <c r="BX720" t="b">
        <v>0</v>
      </c>
      <c r="BY720" s="2">
        <v>44376.857569444444</v>
      </c>
      <c r="BZ720" t="s">
        <v>314</v>
      </c>
      <c r="CB720" t="b">
        <v>0</v>
      </c>
      <c r="CC720" t="b">
        <v>0</v>
      </c>
      <c r="CF720">
        <v>47655</v>
      </c>
      <c r="CH720">
        <v>14296.5</v>
      </c>
      <c r="CI720">
        <v>30</v>
      </c>
      <c r="CJ720">
        <v>0</v>
      </c>
      <c r="CK720">
        <f>YEAR(tbl_Opportunity[[#This Row],[Close Date]])</f>
        <v>2021</v>
      </c>
    </row>
    <row r="721" spans="1:89">
      <c r="A721" t="s">
        <v>245</v>
      </c>
      <c r="B721" t="b">
        <v>0</v>
      </c>
      <c r="D721" t="b">
        <v>0</v>
      </c>
      <c r="H721" s="1">
        <v>42732</v>
      </c>
      <c r="I721" t="b">
        <v>1</v>
      </c>
      <c r="O721" t="s">
        <v>194</v>
      </c>
      <c r="P721" t="b">
        <v>0</v>
      </c>
      <c r="Q721" s="2">
        <v>42720.582766203705</v>
      </c>
      <c r="R721" s="1"/>
      <c r="S721" t="b">
        <v>0</v>
      </c>
      <c r="U721" s="1"/>
      <c r="V721" t="b">
        <v>0</v>
      </c>
      <c r="W721" s="1">
        <v>42461</v>
      </c>
      <c r="X721">
        <v>4</v>
      </c>
      <c r="Y721">
        <v>2016</v>
      </c>
      <c r="Z721" t="s">
        <v>8</v>
      </c>
      <c r="AA721" t="s">
        <v>8</v>
      </c>
      <c r="AB721" t="b">
        <v>0</v>
      </c>
      <c r="AC721" t="b">
        <v>0</v>
      </c>
      <c r="AE721" t="b">
        <v>1</v>
      </c>
      <c r="AF721" t="b">
        <v>0</v>
      </c>
      <c r="AG721" t="b">
        <v>0</v>
      </c>
      <c r="AH721" t="s">
        <v>129</v>
      </c>
      <c r="AI721" t="b">
        <v>0</v>
      </c>
      <c r="AK721" t="b">
        <v>0</v>
      </c>
      <c r="AL721" s="1"/>
      <c r="AM721" t="s">
        <v>162</v>
      </c>
      <c r="AN721" s="2">
        <v>44297.837673611109</v>
      </c>
      <c r="AP721" s="2">
        <v>43169.630393518521</v>
      </c>
      <c r="AQ721" s="1"/>
      <c r="AS721" t="b">
        <v>0</v>
      </c>
      <c r="AU721" t="s">
        <v>247</v>
      </c>
      <c r="AV721" t="s">
        <v>213</v>
      </c>
      <c r="BB721" t="s">
        <v>2083</v>
      </c>
      <c r="BD721" t="b">
        <v>0</v>
      </c>
      <c r="BH721" t="s">
        <v>215</v>
      </c>
      <c r="BI721" t="s">
        <v>200</v>
      </c>
      <c r="BJ721" t="s">
        <v>250</v>
      </c>
      <c r="BM721" t="s">
        <v>291</v>
      </c>
      <c r="BN721" t="s">
        <v>203</v>
      </c>
      <c r="BQ721" t="s">
        <v>204</v>
      </c>
      <c r="BR721" t="b">
        <v>0</v>
      </c>
      <c r="BT721" t="b">
        <v>0</v>
      </c>
      <c r="BW721" t="s">
        <v>103</v>
      </c>
      <c r="BX721" t="b">
        <v>0</v>
      </c>
      <c r="BY721" s="2">
        <v>44376.857569444444</v>
      </c>
      <c r="BZ721" t="s">
        <v>217</v>
      </c>
      <c r="CB721" t="b">
        <v>0</v>
      </c>
      <c r="CC721" t="b">
        <v>1</v>
      </c>
      <c r="CF721">
        <v>7000</v>
      </c>
      <c r="CH721">
        <v>7000</v>
      </c>
      <c r="CI721">
        <v>100</v>
      </c>
      <c r="CJ721">
        <v>0</v>
      </c>
      <c r="CK721">
        <f>YEAR(tbl_Opportunity[[#This Row],[Close Date]])</f>
        <v>2016</v>
      </c>
    </row>
    <row r="722" spans="1:89">
      <c r="A722" t="s">
        <v>245</v>
      </c>
      <c r="B722" t="b">
        <v>0</v>
      </c>
      <c r="D722" t="b">
        <v>0</v>
      </c>
      <c r="H722" s="1">
        <v>42962</v>
      </c>
      <c r="I722" t="b">
        <v>1</v>
      </c>
      <c r="O722" t="s">
        <v>194</v>
      </c>
      <c r="P722" t="b">
        <v>0</v>
      </c>
      <c r="Q722" s="2">
        <v>42720.592303240737</v>
      </c>
      <c r="R722" s="1"/>
      <c r="S722" t="b">
        <v>0</v>
      </c>
      <c r="U722" s="1"/>
      <c r="V722" t="b">
        <v>0</v>
      </c>
      <c r="W722" s="1">
        <v>42795</v>
      </c>
      <c r="X722">
        <v>3</v>
      </c>
      <c r="Y722">
        <v>2017</v>
      </c>
      <c r="Z722" t="s">
        <v>8</v>
      </c>
      <c r="AA722" t="s">
        <v>8</v>
      </c>
      <c r="AB722" t="b">
        <v>0</v>
      </c>
      <c r="AC722" t="b">
        <v>0</v>
      </c>
      <c r="AE722" t="b">
        <v>1</v>
      </c>
      <c r="AF722" t="b">
        <v>0</v>
      </c>
      <c r="AG722" t="b">
        <v>0</v>
      </c>
      <c r="AH722" t="s">
        <v>129</v>
      </c>
      <c r="AI722" t="b">
        <v>0</v>
      </c>
      <c r="AJ722" t="s">
        <v>211</v>
      </c>
      <c r="AK722" t="b">
        <v>0</v>
      </c>
      <c r="AL722" s="1">
        <v>42879</v>
      </c>
      <c r="AM722" t="s">
        <v>162</v>
      </c>
      <c r="AN722" s="2">
        <v>44297.837673611109</v>
      </c>
      <c r="AP722" s="2">
        <v>43169.630393518521</v>
      </c>
      <c r="AQ722" s="1"/>
      <c r="AS722" t="b">
        <v>0</v>
      </c>
      <c r="AU722" t="s">
        <v>434</v>
      </c>
      <c r="AV722" t="s">
        <v>213</v>
      </c>
      <c r="BB722" t="s">
        <v>2084</v>
      </c>
      <c r="BD722" t="b">
        <v>0</v>
      </c>
      <c r="BH722" t="s">
        <v>215</v>
      </c>
      <c r="BI722" t="s">
        <v>200</v>
      </c>
      <c r="BJ722" t="s">
        <v>250</v>
      </c>
      <c r="BM722" t="s">
        <v>202</v>
      </c>
      <c r="BN722" t="s">
        <v>203</v>
      </c>
      <c r="BP722" t="s">
        <v>2085</v>
      </c>
      <c r="BQ722" t="s">
        <v>204</v>
      </c>
      <c r="BR722" t="b">
        <v>0</v>
      </c>
      <c r="BT722" t="b">
        <v>0</v>
      </c>
      <c r="BW722" t="s">
        <v>103</v>
      </c>
      <c r="BX722" t="b">
        <v>0</v>
      </c>
      <c r="BY722" s="2">
        <v>44376.857569444444</v>
      </c>
      <c r="BZ722" t="s">
        <v>217</v>
      </c>
      <c r="CB722" t="b">
        <v>0</v>
      </c>
      <c r="CC722" t="b">
        <v>1</v>
      </c>
      <c r="CF722">
        <v>0</v>
      </c>
      <c r="CH722">
        <v>0</v>
      </c>
      <c r="CI722">
        <v>100</v>
      </c>
      <c r="CJ722">
        <v>0</v>
      </c>
      <c r="CK722">
        <f>YEAR(tbl_Opportunity[[#This Row],[Close Date]])</f>
        <v>2017</v>
      </c>
    </row>
    <row r="723" spans="1:89">
      <c r="A723" t="s">
        <v>2086</v>
      </c>
      <c r="B723" t="b">
        <v>0</v>
      </c>
      <c r="D723" t="b">
        <v>0</v>
      </c>
      <c r="H723" s="1">
        <v>43100</v>
      </c>
      <c r="I723" t="b">
        <v>1</v>
      </c>
      <c r="J723" t="s">
        <v>193</v>
      </c>
      <c r="L723" t="s">
        <v>2087</v>
      </c>
      <c r="O723" t="s">
        <v>142</v>
      </c>
      <c r="P723" t="b">
        <v>0</v>
      </c>
      <c r="Q723" s="2">
        <v>42725.722013888888</v>
      </c>
      <c r="R723" s="1"/>
      <c r="S723" t="b">
        <v>0</v>
      </c>
      <c r="U723" s="1"/>
      <c r="V723" t="b">
        <v>0</v>
      </c>
      <c r="W723" s="1">
        <v>42826</v>
      </c>
      <c r="X723">
        <v>4</v>
      </c>
      <c r="Y723">
        <v>2017</v>
      </c>
      <c r="Z723" t="s">
        <v>90</v>
      </c>
      <c r="AA723" t="s">
        <v>90</v>
      </c>
      <c r="AB723" t="b">
        <v>0</v>
      </c>
      <c r="AC723" t="b">
        <v>0</v>
      </c>
      <c r="AE723" t="b">
        <v>1</v>
      </c>
      <c r="AF723" t="b">
        <v>0</v>
      </c>
      <c r="AG723" t="b">
        <v>0</v>
      </c>
      <c r="AH723" t="s">
        <v>129</v>
      </c>
      <c r="AI723" t="b">
        <v>0</v>
      </c>
      <c r="AK723" t="b">
        <v>0</v>
      </c>
      <c r="AL723" s="1">
        <v>43004</v>
      </c>
      <c r="AM723" t="s">
        <v>92</v>
      </c>
      <c r="AN723" s="2">
        <v>43836.76290509259</v>
      </c>
      <c r="AP723" s="2">
        <v>43836.76290509259</v>
      </c>
      <c r="AQ723" s="1"/>
      <c r="AS723" t="b">
        <v>0</v>
      </c>
      <c r="AV723" t="s">
        <v>93</v>
      </c>
      <c r="BB723" t="s">
        <v>2088</v>
      </c>
      <c r="BD723" t="b">
        <v>0</v>
      </c>
      <c r="BH723" t="s">
        <v>142</v>
      </c>
      <c r="BI723" t="s">
        <v>150</v>
      </c>
      <c r="BQ723" t="s">
        <v>96</v>
      </c>
      <c r="BR723" t="b">
        <v>0</v>
      </c>
      <c r="BT723" t="b">
        <v>0</v>
      </c>
      <c r="BW723" t="s">
        <v>97</v>
      </c>
      <c r="BX723" t="b">
        <v>0</v>
      </c>
      <c r="BY723" s="2">
        <v>44376.857569444444</v>
      </c>
      <c r="CB723" t="b">
        <v>0</v>
      </c>
      <c r="CC723" t="b">
        <v>0</v>
      </c>
      <c r="CF723">
        <v>71500</v>
      </c>
      <c r="CH723">
        <v>0</v>
      </c>
      <c r="CI723">
        <v>0</v>
      </c>
      <c r="CJ723">
        <v>0</v>
      </c>
      <c r="CK723">
        <f>YEAR(tbl_Opportunity[[#This Row],[Close Date]])</f>
        <v>2017</v>
      </c>
    </row>
    <row r="724" spans="1:89">
      <c r="A724" t="s">
        <v>132</v>
      </c>
      <c r="B724" t="b">
        <v>0</v>
      </c>
      <c r="D724" t="b">
        <v>0</v>
      </c>
      <c r="H724" s="1">
        <v>43008</v>
      </c>
      <c r="I724" t="b">
        <v>1</v>
      </c>
      <c r="L724" t="s">
        <v>1712</v>
      </c>
      <c r="O724" t="s">
        <v>89</v>
      </c>
      <c r="P724" t="b">
        <v>0</v>
      </c>
      <c r="Q724" s="2">
        <v>42726.579293981478</v>
      </c>
      <c r="R724" s="1"/>
      <c r="S724" t="b">
        <v>0</v>
      </c>
      <c r="U724" s="1"/>
      <c r="V724" t="b">
        <v>0</v>
      </c>
      <c r="W724" s="1">
        <v>42795</v>
      </c>
      <c r="X724">
        <v>3</v>
      </c>
      <c r="Y724">
        <v>2017</v>
      </c>
      <c r="Z724" t="s">
        <v>8</v>
      </c>
      <c r="AA724" t="s">
        <v>8</v>
      </c>
      <c r="AB724" t="b">
        <v>0</v>
      </c>
      <c r="AC724" t="b">
        <v>0</v>
      </c>
      <c r="AE724" t="b">
        <v>1</v>
      </c>
      <c r="AF724" t="b">
        <v>0</v>
      </c>
      <c r="AG724" t="b">
        <v>0</v>
      </c>
      <c r="AH724" t="s">
        <v>129</v>
      </c>
      <c r="AI724" t="b">
        <v>0</v>
      </c>
      <c r="AK724" t="b">
        <v>0</v>
      </c>
      <c r="AL724" s="1"/>
      <c r="AM724" t="s">
        <v>162</v>
      </c>
      <c r="AN724" s="2">
        <v>44297.838888888888</v>
      </c>
      <c r="AP724" s="2">
        <v>43836.762685185182</v>
      </c>
      <c r="AQ724" s="1"/>
      <c r="AS724" t="b">
        <v>1</v>
      </c>
      <c r="AV724" t="s">
        <v>213</v>
      </c>
      <c r="BB724" t="s">
        <v>2089</v>
      </c>
      <c r="BD724" t="b">
        <v>1</v>
      </c>
      <c r="BH724" t="s">
        <v>89</v>
      </c>
      <c r="BI724" t="s">
        <v>150</v>
      </c>
      <c r="BK724" t="s">
        <v>95</v>
      </c>
      <c r="BQ724" t="s">
        <v>96</v>
      </c>
      <c r="BR724" t="b">
        <v>0</v>
      </c>
      <c r="BT724" t="b">
        <v>0</v>
      </c>
      <c r="BW724" t="s">
        <v>103</v>
      </c>
      <c r="BX724" t="b">
        <v>0</v>
      </c>
      <c r="BY724" s="2">
        <v>44376.857569444444</v>
      </c>
      <c r="CB724" t="b">
        <v>0</v>
      </c>
      <c r="CC724" t="b">
        <v>1</v>
      </c>
      <c r="CF724">
        <v>520000</v>
      </c>
      <c r="CH724">
        <v>520000</v>
      </c>
      <c r="CI724">
        <v>100</v>
      </c>
      <c r="CJ724">
        <v>0</v>
      </c>
      <c r="CK724">
        <f>YEAR(tbl_Opportunity[[#This Row],[Close Date]])</f>
        <v>2017</v>
      </c>
    </row>
    <row r="725" spans="1:89">
      <c r="A725" t="s">
        <v>2090</v>
      </c>
      <c r="B725" t="b">
        <v>0</v>
      </c>
      <c r="D725" t="b">
        <v>0</v>
      </c>
      <c r="E725" t="s">
        <v>2091</v>
      </c>
      <c r="H725" s="1">
        <v>43159</v>
      </c>
      <c r="I725" t="b">
        <v>1</v>
      </c>
      <c r="L725" t="s">
        <v>1988</v>
      </c>
      <c r="O725" t="s">
        <v>142</v>
      </c>
      <c r="P725" t="b">
        <v>0</v>
      </c>
      <c r="Q725" s="2">
        <v>42726.777581018519</v>
      </c>
      <c r="R725" s="1"/>
      <c r="S725" t="b">
        <v>0</v>
      </c>
      <c r="U725" s="1"/>
      <c r="V725" t="b">
        <v>0</v>
      </c>
      <c r="W725" s="1">
        <v>43101</v>
      </c>
      <c r="X725">
        <v>1</v>
      </c>
      <c r="Y725">
        <v>2018</v>
      </c>
      <c r="Z725" t="s">
        <v>8</v>
      </c>
      <c r="AA725" t="s">
        <v>8</v>
      </c>
      <c r="AB725" t="b">
        <v>0</v>
      </c>
      <c r="AC725" t="b">
        <v>0</v>
      </c>
      <c r="AE725" t="b">
        <v>1</v>
      </c>
      <c r="AF725" t="b">
        <v>0</v>
      </c>
      <c r="AG725" t="b">
        <v>0</v>
      </c>
      <c r="AH725" t="s">
        <v>129</v>
      </c>
      <c r="AI725" t="b">
        <v>0</v>
      </c>
      <c r="AK725" t="b">
        <v>0</v>
      </c>
      <c r="AL725" s="1">
        <v>43133</v>
      </c>
      <c r="AM725" t="s">
        <v>99</v>
      </c>
      <c r="AN725" s="2">
        <v>44175.885671296295</v>
      </c>
      <c r="AP725" s="2">
        <v>43836.762685185182</v>
      </c>
      <c r="AQ725" s="1"/>
      <c r="AS725" t="b">
        <v>0</v>
      </c>
      <c r="AV725" t="s">
        <v>176</v>
      </c>
      <c r="BB725" t="s">
        <v>2092</v>
      </c>
      <c r="BD725" t="b">
        <v>1</v>
      </c>
      <c r="BH725" t="s">
        <v>142</v>
      </c>
      <c r="BI725" t="s">
        <v>150</v>
      </c>
      <c r="BJ725" t="s">
        <v>95</v>
      </c>
      <c r="BK725" t="s">
        <v>95</v>
      </c>
      <c r="BQ725" t="s">
        <v>96</v>
      </c>
      <c r="BR725" t="b">
        <v>0</v>
      </c>
      <c r="BT725" t="b">
        <v>0</v>
      </c>
      <c r="BW725" t="s">
        <v>103</v>
      </c>
      <c r="BX725" t="b">
        <v>0</v>
      </c>
      <c r="BY725" s="2">
        <v>44376.857569444444</v>
      </c>
      <c r="CB725" t="b">
        <v>0</v>
      </c>
      <c r="CC725" t="b">
        <v>1</v>
      </c>
      <c r="CF725">
        <v>67925</v>
      </c>
      <c r="CH725">
        <v>67925</v>
      </c>
      <c r="CI725">
        <v>100</v>
      </c>
      <c r="CJ725">
        <v>0</v>
      </c>
      <c r="CK725">
        <f>YEAR(tbl_Opportunity[[#This Row],[Close Date]])</f>
        <v>2018</v>
      </c>
    </row>
    <row r="726" spans="1:89">
      <c r="A726" t="s">
        <v>2093</v>
      </c>
      <c r="B726" t="b">
        <v>0</v>
      </c>
      <c r="D726" t="b">
        <v>0</v>
      </c>
      <c r="H726" s="1">
        <v>42735</v>
      </c>
      <c r="I726" t="b">
        <v>0</v>
      </c>
      <c r="L726" t="s">
        <v>2094</v>
      </c>
      <c r="O726" t="s">
        <v>89</v>
      </c>
      <c r="P726" t="b">
        <v>1</v>
      </c>
      <c r="Q726" s="2">
        <v>42727.731458333335</v>
      </c>
      <c r="R726" s="1"/>
      <c r="S726" t="b">
        <v>0</v>
      </c>
      <c r="U726" s="1"/>
      <c r="V726" t="b">
        <v>0</v>
      </c>
      <c r="W726" s="1">
        <v>42461</v>
      </c>
      <c r="X726">
        <v>4</v>
      </c>
      <c r="Y726">
        <v>2016</v>
      </c>
      <c r="Z726" t="s">
        <v>161</v>
      </c>
      <c r="AA726" t="s">
        <v>161</v>
      </c>
      <c r="AB726" t="b">
        <v>0</v>
      </c>
      <c r="AC726" t="b">
        <v>0</v>
      </c>
      <c r="AE726" t="b">
        <v>1</v>
      </c>
      <c r="AF726" t="b">
        <v>0</v>
      </c>
      <c r="AG726" t="b">
        <v>0</v>
      </c>
      <c r="AH726" t="s">
        <v>129</v>
      </c>
      <c r="AI726" t="b">
        <v>0</v>
      </c>
      <c r="AK726" t="b">
        <v>0</v>
      </c>
      <c r="AL726" s="1"/>
      <c r="AM726" t="s">
        <v>162</v>
      </c>
      <c r="AN726" s="2">
        <v>44320.685057870367</v>
      </c>
      <c r="AP726" s="2">
        <v>43836.762569444443</v>
      </c>
      <c r="AQ726" s="1"/>
      <c r="AS726" t="b">
        <v>0</v>
      </c>
      <c r="AV726" t="s">
        <v>105</v>
      </c>
      <c r="BB726" t="s">
        <v>2095</v>
      </c>
      <c r="BD726" t="b">
        <v>0</v>
      </c>
      <c r="BH726" t="s">
        <v>89</v>
      </c>
      <c r="BI726" t="s">
        <v>150</v>
      </c>
      <c r="BL726" t="s">
        <v>2094</v>
      </c>
      <c r="BQ726" t="s">
        <v>96</v>
      </c>
      <c r="BR726" t="b">
        <v>0</v>
      </c>
      <c r="BT726" t="b">
        <v>0</v>
      </c>
      <c r="BW726" t="s">
        <v>166</v>
      </c>
      <c r="BX726" t="b">
        <v>0</v>
      </c>
      <c r="BY726" s="2">
        <v>44376.857569444444</v>
      </c>
      <c r="CB726" t="b">
        <v>0</v>
      </c>
      <c r="CC726" t="b">
        <v>0</v>
      </c>
      <c r="CF726">
        <v>130000</v>
      </c>
      <c r="CH726">
        <v>13000</v>
      </c>
      <c r="CI726">
        <v>10</v>
      </c>
      <c r="CJ726">
        <v>0</v>
      </c>
      <c r="CK726">
        <f>YEAR(tbl_Opportunity[[#This Row],[Close Date]])</f>
        <v>2016</v>
      </c>
    </row>
    <row r="727" spans="1:89">
      <c r="A727" t="s">
        <v>223</v>
      </c>
      <c r="B727" t="b">
        <v>0</v>
      </c>
      <c r="D727" t="b">
        <v>0</v>
      </c>
      <c r="H727" s="1">
        <v>42726</v>
      </c>
      <c r="I727" t="b">
        <v>1</v>
      </c>
      <c r="O727" t="s">
        <v>194</v>
      </c>
      <c r="P727" t="b">
        <v>0</v>
      </c>
      <c r="Q727" s="2">
        <v>42731.864537037036</v>
      </c>
      <c r="R727" s="1"/>
      <c r="S727" t="b">
        <v>0</v>
      </c>
      <c r="U727" s="1"/>
      <c r="V727" t="b">
        <v>0</v>
      </c>
      <c r="W727" s="1">
        <v>42461</v>
      </c>
      <c r="X727">
        <v>4</v>
      </c>
      <c r="Y727">
        <v>2016</v>
      </c>
      <c r="Z727" t="s">
        <v>8</v>
      </c>
      <c r="AA727" t="s">
        <v>8</v>
      </c>
      <c r="AB727" t="b">
        <v>0</v>
      </c>
      <c r="AC727" t="b">
        <v>0</v>
      </c>
      <c r="AE727" t="b">
        <v>1</v>
      </c>
      <c r="AF727" t="b">
        <v>0</v>
      </c>
      <c r="AG727" t="b">
        <v>0</v>
      </c>
      <c r="AH727" t="s">
        <v>129</v>
      </c>
      <c r="AI727" t="b">
        <v>0</v>
      </c>
      <c r="AK727" t="b">
        <v>0</v>
      </c>
      <c r="AL727" s="1"/>
      <c r="AM727" t="s">
        <v>162</v>
      </c>
      <c r="AN727" s="2">
        <v>44296.95826388889</v>
      </c>
      <c r="AP727" s="2">
        <v>43169.630393518521</v>
      </c>
      <c r="AQ727" s="1"/>
      <c r="AS727" t="b">
        <v>0</v>
      </c>
      <c r="AU727" t="s">
        <v>216</v>
      </c>
      <c r="AV727" t="s">
        <v>105</v>
      </c>
      <c r="BB727" t="s">
        <v>2096</v>
      </c>
      <c r="BD727" t="b">
        <v>0</v>
      </c>
      <c r="BH727" t="s">
        <v>215</v>
      </c>
      <c r="BI727" t="s">
        <v>200</v>
      </c>
      <c r="BJ727" t="s">
        <v>216</v>
      </c>
      <c r="BM727" t="s">
        <v>291</v>
      </c>
      <c r="BN727" t="s">
        <v>203</v>
      </c>
      <c r="BQ727" t="s">
        <v>204</v>
      </c>
      <c r="BR727" t="b">
        <v>0</v>
      </c>
      <c r="BT727" t="b">
        <v>0</v>
      </c>
      <c r="BW727" t="s">
        <v>103</v>
      </c>
      <c r="BX727" t="b">
        <v>0</v>
      </c>
      <c r="BY727" s="2">
        <v>44376.857569444444</v>
      </c>
      <c r="BZ727" t="s">
        <v>217</v>
      </c>
      <c r="CB727" t="b">
        <v>0</v>
      </c>
      <c r="CC727" t="b">
        <v>1</v>
      </c>
      <c r="CF727">
        <v>4000</v>
      </c>
      <c r="CH727">
        <v>4000</v>
      </c>
      <c r="CI727">
        <v>100</v>
      </c>
      <c r="CJ727">
        <v>0</v>
      </c>
      <c r="CK727">
        <f>YEAR(tbl_Opportunity[[#This Row],[Close Date]])</f>
        <v>2016</v>
      </c>
    </row>
    <row r="728" spans="1:89">
      <c r="A728" t="s">
        <v>2097</v>
      </c>
      <c r="B728" t="b">
        <v>0</v>
      </c>
      <c r="D728" t="b">
        <v>0</v>
      </c>
      <c r="E728" t="s">
        <v>2091</v>
      </c>
      <c r="H728" s="1">
        <v>42735</v>
      </c>
      <c r="I728" t="b">
        <v>1</v>
      </c>
      <c r="J728" t="s">
        <v>193</v>
      </c>
      <c r="L728" t="s">
        <v>2098</v>
      </c>
      <c r="O728" t="s">
        <v>142</v>
      </c>
      <c r="P728" t="b">
        <v>1</v>
      </c>
      <c r="Q728" s="2">
        <v>42734.038182870368</v>
      </c>
      <c r="R728" s="1"/>
      <c r="S728" t="b">
        <v>0</v>
      </c>
      <c r="U728" s="1"/>
      <c r="V728" t="b">
        <v>0</v>
      </c>
      <c r="W728" s="1">
        <v>42461</v>
      </c>
      <c r="X728">
        <v>4</v>
      </c>
      <c r="Y728">
        <v>2016</v>
      </c>
      <c r="Z728" t="s">
        <v>90</v>
      </c>
      <c r="AA728" t="s">
        <v>90</v>
      </c>
      <c r="AB728" t="b">
        <v>0</v>
      </c>
      <c r="AC728" t="b">
        <v>0</v>
      </c>
      <c r="AE728" t="b">
        <v>1</v>
      </c>
      <c r="AF728" t="b">
        <v>0</v>
      </c>
      <c r="AG728" t="b">
        <v>0</v>
      </c>
      <c r="AH728" t="s">
        <v>129</v>
      </c>
      <c r="AI728" t="b">
        <v>0</v>
      </c>
      <c r="AK728" t="b">
        <v>0</v>
      </c>
      <c r="AL728" s="1">
        <v>42726</v>
      </c>
      <c r="AM728" t="s">
        <v>99</v>
      </c>
      <c r="AN728" s="2">
        <v>44259.709016203706</v>
      </c>
      <c r="AP728" s="2">
        <v>43836.76290509259</v>
      </c>
      <c r="AQ728" s="1"/>
      <c r="AS728" t="b">
        <v>0</v>
      </c>
      <c r="AV728" t="s">
        <v>176</v>
      </c>
      <c r="BB728" t="s">
        <v>2099</v>
      </c>
      <c r="BD728" t="b">
        <v>0</v>
      </c>
      <c r="BH728" t="s">
        <v>142</v>
      </c>
      <c r="BI728" t="s">
        <v>150</v>
      </c>
      <c r="BJ728" t="s">
        <v>95</v>
      </c>
      <c r="BL728" t="s">
        <v>2098</v>
      </c>
      <c r="BQ728" t="s">
        <v>96</v>
      </c>
      <c r="BR728" t="b">
        <v>0</v>
      </c>
      <c r="BT728" t="b">
        <v>0</v>
      </c>
      <c r="BW728" t="s">
        <v>97</v>
      </c>
      <c r="BX728" t="b">
        <v>0</v>
      </c>
      <c r="BY728" s="2">
        <v>44376.857569444444</v>
      </c>
      <c r="CB728" t="b">
        <v>0</v>
      </c>
      <c r="CC728" t="b">
        <v>0</v>
      </c>
      <c r="CF728">
        <v>71500</v>
      </c>
      <c r="CH728">
        <v>0</v>
      </c>
      <c r="CI728">
        <v>0</v>
      </c>
      <c r="CJ728">
        <v>0</v>
      </c>
      <c r="CK728">
        <f>YEAR(tbl_Opportunity[[#This Row],[Close Date]])</f>
        <v>2016</v>
      </c>
    </row>
    <row r="729" spans="1:89">
      <c r="A729" t="s">
        <v>2100</v>
      </c>
      <c r="B729" t="b">
        <v>0</v>
      </c>
      <c r="D729" t="b">
        <v>0</v>
      </c>
      <c r="H729" s="1">
        <v>43250</v>
      </c>
      <c r="I729" t="b">
        <v>1</v>
      </c>
      <c r="O729" t="s">
        <v>142</v>
      </c>
      <c r="P729" t="b">
        <v>0</v>
      </c>
      <c r="Q729" s="2">
        <v>42737.759629629632</v>
      </c>
      <c r="R729" s="1"/>
      <c r="S729" t="b">
        <v>0</v>
      </c>
      <c r="U729" s="1"/>
      <c r="V729" t="b">
        <v>0</v>
      </c>
      <c r="W729" s="1">
        <v>43132</v>
      </c>
      <c r="X729">
        <v>2</v>
      </c>
      <c r="Y729">
        <v>2018</v>
      </c>
      <c r="Z729" t="s">
        <v>8</v>
      </c>
      <c r="AA729" t="s">
        <v>8</v>
      </c>
      <c r="AB729" t="b">
        <v>0</v>
      </c>
      <c r="AC729" t="b">
        <v>0</v>
      </c>
      <c r="AE729" t="b">
        <v>1</v>
      </c>
      <c r="AF729" t="b">
        <v>0</v>
      </c>
      <c r="AG729" t="b">
        <v>0</v>
      </c>
      <c r="AH729" t="s">
        <v>129</v>
      </c>
      <c r="AI729" t="b">
        <v>0</v>
      </c>
      <c r="AK729" t="b">
        <v>0</v>
      </c>
      <c r="AL729" s="1">
        <v>43256</v>
      </c>
      <c r="AM729" t="s">
        <v>162</v>
      </c>
      <c r="AN729" s="2">
        <v>44297.837673611109</v>
      </c>
      <c r="AP729" s="2">
        <v>43836.762685185182</v>
      </c>
      <c r="AQ729" s="1"/>
      <c r="AS729" t="b">
        <v>0</v>
      </c>
      <c r="AV729" t="s">
        <v>213</v>
      </c>
      <c r="BB729" t="s">
        <v>2101</v>
      </c>
      <c r="BD729" t="b">
        <v>1</v>
      </c>
      <c r="BH729" t="s">
        <v>142</v>
      </c>
      <c r="BI729" t="s">
        <v>150</v>
      </c>
      <c r="BJ729" t="s">
        <v>95</v>
      </c>
      <c r="BK729" t="s">
        <v>95</v>
      </c>
      <c r="BQ729" t="s">
        <v>96</v>
      </c>
      <c r="BR729" t="b">
        <v>0</v>
      </c>
      <c r="BT729" t="b">
        <v>0</v>
      </c>
      <c r="BW729" t="s">
        <v>103</v>
      </c>
      <c r="BX729" t="b">
        <v>0</v>
      </c>
      <c r="BY729" s="2">
        <v>44376.857569444444</v>
      </c>
      <c r="CB729" t="b">
        <v>0</v>
      </c>
      <c r="CC729" t="b">
        <v>1</v>
      </c>
      <c r="CF729">
        <v>71500</v>
      </c>
      <c r="CH729">
        <v>71500</v>
      </c>
      <c r="CI729">
        <v>100</v>
      </c>
      <c r="CJ729">
        <v>0</v>
      </c>
      <c r="CK729">
        <f>YEAR(tbl_Opportunity[[#This Row],[Close Date]])</f>
        <v>2018</v>
      </c>
    </row>
    <row r="730" spans="1:89">
      <c r="A730" t="s">
        <v>2102</v>
      </c>
      <c r="B730" t="b">
        <v>0</v>
      </c>
      <c r="D730" t="b">
        <v>0</v>
      </c>
      <c r="H730" s="1">
        <v>43100</v>
      </c>
      <c r="I730" t="b">
        <v>1</v>
      </c>
      <c r="J730" t="s">
        <v>193</v>
      </c>
      <c r="L730" t="s">
        <v>2103</v>
      </c>
      <c r="O730" t="s">
        <v>142</v>
      </c>
      <c r="P730" t="b">
        <v>0</v>
      </c>
      <c r="Q730" s="2">
        <v>42739.841851851852</v>
      </c>
      <c r="R730" s="1"/>
      <c r="S730" t="b">
        <v>0</v>
      </c>
      <c r="U730" s="1"/>
      <c r="V730" t="b">
        <v>0</v>
      </c>
      <c r="W730" s="1">
        <v>42826</v>
      </c>
      <c r="X730">
        <v>4</v>
      </c>
      <c r="Y730">
        <v>2017</v>
      </c>
      <c r="Z730" t="s">
        <v>90</v>
      </c>
      <c r="AA730" t="s">
        <v>90</v>
      </c>
      <c r="AB730" t="b">
        <v>0</v>
      </c>
      <c r="AC730" t="b">
        <v>0</v>
      </c>
      <c r="AE730" t="b">
        <v>1</v>
      </c>
      <c r="AF730" t="b">
        <v>0</v>
      </c>
      <c r="AG730" t="b">
        <v>0</v>
      </c>
      <c r="AH730" t="s">
        <v>129</v>
      </c>
      <c r="AI730" t="b">
        <v>0</v>
      </c>
      <c r="AK730" t="b">
        <v>0</v>
      </c>
      <c r="AL730" s="1"/>
      <c r="AM730" t="s">
        <v>162</v>
      </c>
      <c r="AN730" s="2">
        <v>44297.8278587963</v>
      </c>
      <c r="AP730" s="2">
        <v>43836.76290509259</v>
      </c>
      <c r="AQ730" s="1"/>
      <c r="AS730" t="b">
        <v>0</v>
      </c>
      <c r="AV730" t="s">
        <v>153</v>
      </c>
      <c r="BB730" t="s">
        <v>2104</v>
      </c>
      <c r="BD730" t="b">
        <v>0</v>
      </c>
      <c r="BH730" t="s">
        <v>142</v>
      </c>
      <c r="BI730" t="s">
        <v>150</v>
      </c>
      <c r="BQ730" t="s">
        <v>96</v>
      </c>
      <c r="BR730" t="b">
        <v>0</v>
      </c>
      <c r="BT730" t="b">
        <v>0</v>
      </c>
      <c r="BW730" t="s">
        <v>97</v>
      </c>
      <c r="BX730" t="b">
        <v>0</v>
      </c>
      <c r="BY730" s="2">
        <v>44376.857569444444</v>
      </c>
      <c r="CB730" t="b">
        <v>0</v>
      </c>
      <c r="CC730" t="b">
        <v>0</v>
      </c>
      <c r="CF730">
        <v>71500</v>
      </c>
      <c r="CH730">
        <v>0</v>
      </c>
      <c r="CI730">
        <v>0</v>
      </c>
      <c r="CJ730">
        <v>0</v>
      </c>
      <c r="CK730">
        <f>YEAR(tbl_Opportunity[[#This Row],[Close Date]])</f>
        <v>2017</v>
      </c>
    </row>
    <row r="731" spans="1:89">
      <c r="A731" t="s">
        <v>419</v>
      </c>
      <c r="B731" t="b">
        <v>0</v>
      </c>
      <c r="D731" t="b">
        <v>0</v>
      </c>
      <c r="H731" s="1">
        <v>43920</v>
      </c>
      <c r="I731" t="b">
        <v>1</v>
      </c>
      <c r="J731" t="s">
        <v>193</v>
      </c>
      <c r="L731" t="s">
        <v>2105</v>
      </c>
      <c r="O731" t="s">
        <v>194</v>
      </c>
      <c r="P731" t="b">
        <v>0</v>
      </c>
      <c r="Q731" s="2">
        <v>42740.035682870373</v>
      </c>
      <c r="R731" s="1"/>
      <c r="S731" t="b">
        <v>0</v>
      </c>
      <c r="U731" s="1"/>
      <c r="V731" t="b">
        <v>0</v>
      </c>
      <c r="W731" s="1">
        <v>43831</v>
      </c>
      <c r="X731">
        <v>1</v>
      </c>
      <c r="Y731">
        <v>2020</v>
      </c>
      <c r="Z731" t="s">
        <v>90</v>
      </c>
      <c r="AA731" t="s">
        <v>90</v>
      </c>
      <c r="AB731" t="b">
        <v>0</v>
      </c>
      <c r="AC731" t="b">
        <v>0</v>
      </c>
      <c r="AE731" t="b">
        <v>1</v>
      </c>
      <c r="AF731" t="b">
        <v>0</v>
      </c>
      <c r="AG731" t="b">
        <v>0</v>
      </c>
      <c r="AH731" t="s">
        <v>129</v>
      </c>
      <c r="AI731" t="b">
        <v>0</v>
      </c>
      <c r="AK731" t="b">
        <v>0</v>
      </c>
      <c r="AL731" s="1"/>
      <c r="AM731" t="s">
        <v>162</v>
      </c>
      <c r="AN731" s="2">
        <v>44297.837673611109</v>
      </c>
      <c r="AP731" s="2">
        <v>43852.243437500001</v>
      </c>
      <c r="AQ731" s="1"/>
      <c r="AS731" t="b">
        <v>0</v>
      </c>
      <c r="AU731" t="s">
        <v>216</v>
      </c>
      <c r="AV731" t="s">
        <v>213</v>
      </c>
      <c r="BB731" t="s">
        <v>2106</v>
      </c>
      <c r="BD731" t="b">
        <v>0</v>
      </c>
      <c r="BH731" t="s">
        <v>406</v>
      </c>
      <c r="BI731" t="s">
        <v>200</v>
      </c>
      <c r="BJ731" t="s">
        <v>216</v>
      </c>
      <c r="BL731" t="s">
        <v>2105</v>
      </c>
      <c r="BM731" t="s">
        <v>202</v>
      </c>
      <c r="BN731" t="s">
        <v>203</v>
      </c>
      <c r="BQ731" t="s">
        <v>204</v>
      </c>
      <c r="BR731" t="b">
        <v>0</v>
      </c>
      <c r="BT731" t="b">
        <v>0</v>
      </c>
      <c r="BW731" t="s">
        <v>97</v>
      </c>
      <c r="BX731" t="b">
        <v>0</v>
      </c>
      <c r="BY731" s="2">
        <v>44376.857569444444</v>
      </c>
      <c r="CB731" t="b">
        <v>0</v>
      </c>
      <c r="CC731" t="b">
        <v>0</v>
      </c>
      <c r="CF731">
        <v>54805</v>
      </c>
      <c r="CH731">
        <v>0</v>
      </c>
      <c r="CI731">
        <v>0</v>
      </c>
      <c r="CJ731">
        <v>0</v>
      </c>
      <c r="CK731">
        <f>YEAR(tbl_Opportunity[[#This Row],[Close Date]])</f>
        <v>2020</v>
      </c>
    </row>
    <row r="732" spans="1:89">
      <c r="A732" t="s">
        <v>2107</v>
      </c>
      <c r="B732" t="b">
        <v>0</v>
      </c>
      <c r="D732" t="b">
        <v>0</v>
      </c>
      <c r="H732" s="1">
        <v>42825</v>
      </c>
      <c r="I732" t="b">
        <v>1</v>
      </c>
      <c r="L732" t="s">
        <v>2108</v>
      </c>
      <c r="O732" t="s">
        <v>152</v>
      </c>
      <c r="P732" t="b">
        <v>1</v>
      </c>
      <c r="Q732" s="2">
        <v>42741.718310185184</v>
      </c>
      <c r="R732" s="1"/>
      <c r="S732" t="b">
        <v>0</v>
      </c>
      <c r="U732" s="1"/>
      <c r="V732" t="b">
        <v>0</v>
      </c>
      <c r="W732" s="1">
        <v>42736</v>
      </c>
      <c r="X732">
        <v>1</v>
      </c>
      <c r="Y732">
        <v>2017</v>
      </c>
      <c r="Z732" t="s">
        <v>8</v>
      </c>
      <c r="AA732" t="s">
        <v>8</v>
      </c>
      <c r="AB732" t="b">
        <v>0</v>
      </c>
      <c r="AC732" t="b">
        <v>0</v>
      </c>
      <c r="AE732" t="b">
        <v>1</v>
      </c>
      <c r="AF732" t="b">
        <v>0</v>
      </c>
      <c r="AG732" t="b">
        <v>0</v>
      </c>
      <c r="AH732" t="s">
        <v>129</v>
      </c>
      <c r="AI732" t="b">
        <v>0</v>
      </c>
      <c r="AK732" t="b">
        <v>0</v>
      </c>
      <c r="AL732" s="1"/>
      <c r="AM732" t="s">
        <v>162</v>
      </c>
      <c r="AN732" s="2">
        <v>44297.838888888888</v>
      </c>
      <c r="AP732" s="2">
        <v>43836.762685185182</v>
      </c>
      <c r="AQ732" s="1"/>
      <c r="AS732" t="b">
        <v>0</v>
      </c>
      <c r="AV732" t="s">
        <v>213</v>
      </c>
      <c r="BB732" t="s">
        <v>2109</v>
      </c>
      <c r="BD732" t="b">
        <v>1</v>
      </c>
      <c r="BH732" t="s">
        <v>89</v>
      </c>
      <c r="BI732" t="s">
        <v>150</v>
      </c>
      <c r="BK732" t="s">
        <v>102</v>
      </c>
      <c r="BL732" t="s">
        <v>2108</v>
      </c>
      <c r="BQ732" t="s">
        <v>96</v>
      </c>
      <c r="BR732" t="b">
        <v>0</v>
      </c>
      <c r="BS732" t="s">
        <v>157</v>
      </c>
      <c r="BT732" t="b">
        <v>0</v>
      </c>
      <c r="BW732" t="s">
        <v>103</v>
      </c>
      <c r="BX732" t="b">
        <v>0</v>
      </c>
      <c r="BY732" s="2">
        <v>44376.857569444444</v>
      </c>
      <c r="CB732" t="b">
        <v>0</v>
      </c>
      <c r="CC732" t="b">
        <v>1</v>
      </c>
      <c r="CF732">
        <v>19480</v>
      </c>
      <c r="CH732">
        <v>19480</v>
      </c>
      <c r="CI732">
        <v>100</v>
      </c>
      <c r="CJ732">
        <v>0</v>
      </c>
      <c r="CK732">
        <f>YEAR(tbl_Opportunity[[#This Row],[Close Date]])</f>
        <v>2017</v>
      </c>
    </row>
    <row r="733" spans="1:89">
      <c r="A733" t="s">
        <v>2110</v>
      </c>
      <c r="B733" t="b">
        <v>0</v>
      </c>
      <c r="D733" t="b">
        <v>0</v>
      </c>
      <c r="H733" s="1">
        <v>43462</v>
      </c>
      <c r="I733" t="b">
        <v>1</v>
      </c>
      <c r="J733" t="s">
        <v>193</v>
      </c>
      <c r="L733" t="s">
        <v>2111</v>
      </c>
      <c r="O733" t="s">
        <v>194</v>
      </c>
      <c r="P733" t="b">
        <v>0</v>
      </c>
      <c r="Q733" s="2">
        <v>42741.909166666665</v>
      </c>
      <c r="R733" s="1"/>
      <c r="S733" t="b">
        <v>0</v>
      </c>
      <c r="U733" s="1"/>
      <c r="V733" t="b">
        <v>0</v>
      </c>
      <c r="W733" s="1">
        <v>43191</v>
      </c>
      <c r="X733">
        <v>4</v>
      </c>
      <c r="Y733">
        <v>2018</v>
      </c>
      <c r="Z733" t="s">
        <v>90</v>
      </c>
      <c r="AA733" t="s">
        <v>90</v>
      </c>
      <c r="AB733" t="b">
        <v>0</v>
      </c>
      <c r="AC733" t="b">
        <v>0</v>
      </c>
      <c r="AE733" t="b">
        <v>1</v>
      </c>
      <c r="AF733" t="b">
        <v>0</v>
      </c>
      <c r="AG733" t="b">
        <v>0</v>
      </c>
      <c r="AH733" t="s">
        <v>129</v>
      </c>
      <c r="AI733" t="b">
        <v>0</v>
      </c>
      <c r="AJ733" t="s">
        <v>195</v>
      </c>
      <c r="AK733" t="b">
        <v>0</v>
      </c>
      <c r="AL733" s="1">
        <v>43573</v>
      </c>
      <c r="AM733" t="s">
        <v>162</v>
      </c>
      <c r="AN733" s="2">
        <v>44297.837673611109</v>
      </c>
      <c r="AP733" s="2">
        <v>43627.84584490741</v>
      </c>
      <c r="AQ733" s="1"/>
      <c r="AS733" t="b">
        <v>0</v>
      </c>
      <c r="AU733" t="s">
        <v>196</v>
      </c>
      <c r="AV733" t="s">
        <v>213</v>
      </c>
      <c r="BB733" t="s">
        <v>2112</v>
      </c>
      <c r="BD733" t="b">
        <v>0</v>
      </c>
      <c r="BH733" t="s">
        <v>199</v>
      </c>
      <c r="BI733" t="s">
        <v>200</v>
      </c>
      <c r="BJ733" t="s">
        <v>196</v>
      </c>
      <c r="BL733" t="s">
        <v>2111</v>
      </c>
      <c r="BM733" t="s">
        <v>202</v>
      </c>
      <c r="BN733" t="s">
        <v>203</v>
      </c>
      <c r="BP733" t="s">
        <v>2113</v>
      </c>
      <c r="BQ733" t="s">
        <v>204</v>
      </c>
      <c r="BR733" t="b">
        <v>0</v>
      </c>
      <c r="BT733" t="b">
        <v>0</v>
      </c>
      <c r="BW733" t="s">
        <v>97</v>
      </c>
      <c r="BX733" t="b">
        <v>0</v>
      </c>
      <c r="BY733" s="2">
        <v>44376.857569444444</v>
      </c>
      <c r="CB733" t="b">
        <v>0</v>
      </c>
      <c r="CC733" t="b">
        <v>0</v>
      </c>
      <c r="CF733">
        <v>72600</v>
      </c>
      <c r="CH733">
        <v>0</v>
      </c>
      <c r="CI733">
        <v>0</v>
      </c>
      <c r="CJ733">
        <v>0</v>
      </c>
      <c r="CK733">
        <f>YEAR(tbl_Opportunity[[#This Row],[Close Date]])</f>
        <v>2018</v>
      </c>
    </row>
    <row r="734" spans="1:89">
      <c r="A734" t="s">
        <v>2114</v>
      </c>
      <c r="B734" t="b">
        <v>0</v>
      </c>
      <c r="D734" t="b">
        <v>0</v>
      </c>
      <c r="H734" s="1">
        <v>43462</v>
      </c>
      <c r="I734" t="b">
        <v>1</v>
      </c>
      <c r="J734" t="s">
        <v>193</v>
      </c>
      <c r="L734" t="s">
        <v>2115</v>
      </c>
      <c r="O734" t="s">
        <v>194</v>
      </c>
      <c r="P734" t="b">
        <v>1</v>
      </c>
      <c r="Q734" s="2">
        <v>42745.941736111112</v>
      </c>
      <c r="R734" s="1"/>
      <c r="S734" t="b">
        <v>0</v>
      </c>
      <c r="U734" s="1"/>
      <c r="V734" t="b">
        <v>0</v>
      </c>
      <c r="W734" s="1">
        <v>43191</v>
      </c>
      <c r="X734">
        <v>4</v>
      </c>
      <c r="Y734">
        <v>2018</v>
      </c>
      <c r="Z734" t="s">
        <v>90</v>
      </c>
      <c r="AA734" t="s">
        <v>90</v>
      </c>
      <c r="AB734" t="b">
        <v>0</v>
      </c>
      <c r="AC734" t="b">
        <v>0</v>
      </c>
      <c r="AE734" t="b">
        <v>1</v>
      </c>
      <c r="AF734" t="b">
        <v>0</v>
      </c>
      <c r="AG734" t="b">
        <v>0</v>
      </c>
      <c r="AH734" t="s">
        <v>145</v>
      </c>
      <c r="AI734" t="b">
        <v>0</v>
      </c>
      <c r="AJ734" t="s">
        <v>211</v>
      </c>
      <c r="AK734" t="b">
        <v>0</v>
      </c>
      <c r="AL734" s="1">
        <v>43577</v>
      </c>
      <c r="AM734" t="s">
        <v>162</v>
      </c>
      <c r="AN734" s="2">
        <v>44296.959062499998</v>
      </c>
      <c r="AP734" s="2">
        <v>43627.809756944444</v>
      </c>
      <c r="AQ734" s="1"/>
      <c r="AS734" t="b">
        <v>0</v>
      </c>
      <c r="AU734" t="s">
        <v>196</v>
      </c>
      <c r="AV734" t="s">
        <v>93</v>
      </c>
      <c r="BB734" t="s">
        <v>2116</v>
      </c>
      <c r="BD734" t="b">
        <v>0</v>
      </c>
      <c r="BH734" t="s">
        <v>199</v>
      </c>
      <c r="BI734" t="s">
        <v>200</v>
      </c>
      <c r="BJ734" t="s">
        <v>196</v>
      </c>
      <c r="BL734" t="s">
        <v>2115</v>
      </c>
      <c r="BM734" t="s">
        <v>202</v>
      </c>
      <c r="BN734" t="s">
        <v>203</v>
      </c>
      <c r="BQ734" t="s">
        <v>204</v>
      </c>
      <c r="BR734" t="b">
        <v>0</v>
      </c>
      <c r="BT734" t="b">
        <v>0</v>
      </c>
      <c r="BW734" t="s">
        <v>97</v>
      </c>
      <c r="BX734" t="b">
        <v>0</v>
      </c>
      <c r="BY734" s="2">
        <v>44376.857569444444</v>
      </c>
      <c r="CB734" t="b">
        <v>0</v>
      </c>
      <c r="CC734" t="b">
        <v>0</v>
      </c>
      <c r="CF734">
        <v>57394</v>
      </c>
      <c r="CH734">
        <v>0</v>
      </c>
      <c r="CI734">
        <v>0</v>
      </c>
      <c r="CJ734">
        <v>0</v>
      </c>
      <c r="CK734">
        <f>YEAR(tbl_Opportunity[[#This Row],[Close Date]])</f>
        <v>2018</v>
      </c>
    </row>
    <row r="735" spans="1:89">
      <c r="A735" t="s">
        <v>2117</v>
      </c>
      <c r="B735" t="b">
        <v>0</v>
      </c>
      <c r="D735" t="b">
        <v>0</v>
      </c>
      <c r="H735" s="1">
        <v>43100</v>
      </c>
      <c r="I735" t="b">
        <v>1</v>
      </c>
      <c r="J735" t="s">
        <v>140</v>
      </c>
      <c r="L735" t="s">
        <v>2118</v>
      </c>
      <c r="O735" t="s">
        <v>142</v>
      </c>
      <c r="P735" t="b">
        <v>0</v>
      </c>
      <c r="Q735" s="2">
        <v>42747.681400462963</v>
      </c>
      <c r="R735" s="1"/>
      <c r="S735" t="b">
        <v>0</v>
      </c>
      <c r="U735" s="1"/>
      <c r="V735" t="b">
        <v>0</v>
      </c>
      <c r="W735" s="1">
        <v>42826</v>
      </c>
      <c r="X735">
        <v>4</v>
      </c>
      <c r="Y735">
        <v>2017</v>
      </c>
      <c r="Z735" t="s">
        <v>90</v>
      </c>
      <c r="AA735" t="s">
        <v>90</v>
      </c>
      <c r="AB735" t="b">
        <v>0</v>
      </c>
      <c r="AC735" t="b">
        <v>0</v>
      </c>
      <c r="AE735" t="b">
        <v>1</v>
      </c>
      <c r="AF735" t="b">
        <v>0</v>
      </c>
      <c r="AG735" t="b">
        <v>0</v>
      </c>
      <c r="AH735" t="s">
        <v>145</v>
      </c>
      <c r="AI735" t="b">
        <v>0</v>
      </c>
      <c r="AK735" t="b">
        <v>0</v>
      </c>
      <c r="AL735" s="1"/>
      <c r="AM735" t="s">
        <v>162</v>
      </c>
      <c r="AN735" s="2">
        <v>44297.837673611109</v>
      </c>
      <c r="AP735" s="2">
        <v>43836.762962962966</v>
      </c>
      <c r="AQ735" s="1"/>
      <c r="AS735" t="b">
        <v>0</v>
      </c>
      <c r="AV735" t="s">
        <v>213</v>
      </c>
      <c r="BB735" t="s">
        <v>2119</v>
      </c>
      <c r="BD735" t="b">
        <v>0</v>
      </c>
      <c r="BH735" t="s">
        <v>142</v>
      </c>
      <c r="BI735" t="s">
        <v>150</v>
      </c>
      <c r="BQ735" t="s">
        <v>96</v>
      </c>
      <c r="BR735" t="b">
        <v>0</v>
      </c>
      <c r="BT735" t="b">
        <v>0</v>
      </c>
      <c r="BW735" t="s">
        <v>97</v>
      </c>
      <c r="BX735" t="b">
        <v>0</v>
      </c>
      <c r="BY735" s="2">
        <v>44376.857569444444</v>
      </c>
      <c r="CB735" t="b">
        <v>0</v>
      </c>
      <c r="CC735" t="b">
        <v>0</v>
      </c>
      <c r="CF735">
        <v>71500</v>
      </c>
      <c r="CH735">
        <v>0</v>
      </c>
      <c r="CI735">
        <v>0</v>
      </c>
      <c r="CJ735">
        <v>0</v>
      </c>
      <c r="CK735">
        <f>YEAR(tbl_Opportunity[[#This Row],[Close Date]])</f>
        <v>2017</v>
      </c>
    </row>
    <row r="736" spans="1:89">
      <c r="A736" t="s">
        <v>2120</v>
      </c>
      <c r="B736" t="b">
        <v>0</v>
      </c>
      <c r="D736" t="b">
        <v>0</v>
      </c>
      <c r="H736" s="1">
        <v>42843</v>
      </c>
      <c r="I736" t="b">
        <v>1</v>
      </c>
      <c r="L736" t="s">
        <v>2121</v>
      </c>
      <c r="O736" t="s">
        <v>89</v>
      </c>
      <c r="P736" t="b">
        <v>0</v>
      </c>
      <c r="Q736" s="2">
        <v>42753.211284722223</v>
      </c>
      <c r="R736" s="1"/>
      <c r="S736" t="b">
        <v>0</v>
      </c>
      <c r="U736" s="1"/>
      <c r="V736" t="b">
        <v>0</v>
      </c>
      <c r="W736" s="1">
        <v>42767</v>
      </c>
      <c r="X736">
        <v>2</v>
      </c>
      <c r="Y736">
        <v>2017</v>
      </c>
      <c r="Z736" t="s">
        <v>8</v>
      </c>
      <c r="AA736" t="s">
        <v>8</v>
      </c>
      <c r="AB736" t="b">
        <v>0</v>
      </c>
      <c r="AC736" t="b">
        <v>0</v>
      </c>
      <c r="AE736" t="b">
        <v>1</v>
      </c>
      <c r="AF736" t="b">
        <v>0</v>
      </c>
      <c r="AG736" t="b">
        <v>0</v>
      </c>
      <c r="AH736" t="s">
        <v>145</v>
      </c>
      <c r="AI736" t="b">
        <v>0</v>
      </c>
      <c r="AK736" t="b">
        <v>0</v>
      </c>
      <c r="AL736" s="1"/>
      <c r="AM736" t="s">
        <v>99</v>
      </c>
      <c r="AN736" s="2">
        <v>44180.588125000002</v>
      </c>
      <c r="AP736" s="2">
        <v>43836.762627314813</v>
      </c>
      <c r="AQ736" s="1"/>
      <c r="AS736" t="b">
        <v>0</v>
      </c>
      <c r="AV736" t="s">
        <v>105</v>
      </c>
      <c r="BB736" t="s">
        <v>2122</v>
      </c>
      <c r="BD736" t="b">
        <v>1</v>
      </c>
      <c r="BH736" t="s">
        <v>89</v>
      </c>
      <c r="BI736" t="s">
        <v>150</v>
      </c>
      <c r="BK736" t="s">
        <v>102</v>
      </c>
      <c r="BQ736" t="s">
        <v>96</v>
      </c>
      <c r="BR736" t="b">
        <v>0</v>
      </c>
      <c r="BT736" t="b">
        <v>0</v>
      </c>
      <c r="BW736" t="s">
        <v>103</v>
      </c>
      <c r="BX736" t="b">
        <v>0</v>
      </c>
      <c r="BY736" s="2">
        <v>44376.857569444444</v>
      </c>
      <c r="CB736" t="b">
        <v>0</v>
      </c>
      <c r="CC736" t="b">
        <v>1</v>
      </c>
      <c r="CF736">
        <v>130000</v>
      </c>
      <c r="CH736">
        <v>130000</v>
      </c>
      <c r="CI736">
        <v>100</v>
      </c>
      <c r="CJ736">
        <v>0</v>
      </c>
      <c r="CK736">
        <f>YEAR(tbl_Opportunity[[#This Row],[Close Date]])</f>
        <v>2017</v>
      </c>
    </row>
    <row r="737" spans="1:89">
      <c r="A737" t="s">
        <v>132</v>
      </c>
      <c r="B737" t="b">
        <v>0</v>
      </c>
      <c r="D737" t="b">
        <v>0</v>
      </c>
      <c r="H737" s="1">
        <v>42916</v>
      </c>
      <c r="I737" t="b">
        <v>1</v>
      </c>
      <c r="O737" t="s">
        <v>332</v>
      </c>
      <c r="P737" t="b">
        <v>0</v>
      </c>
      <c r="Q737" s="2">
        <v>42754.784074074072</v>
      </c>
      <c r="R737" s="1"/>
      <c r="S737" t="b">
        <v>0</v>
      </c>
      <c r="U737" s="1"/>
      <c r="V737" t="b">
        <v>0</v>
      </c>
      <c r="W737" s="1">
        <v>42767</v>
      </c>
      <c r="X737">
        <v>2</v>
      </c>
      <c r="Y737">
        <v>2017</v>
      </c>
      <c r="Z737" t="s">
        <v>90</v>
      </c>
      <c r="AA737" t="s">
        <v>90</v>
      </c>
      <c r="AB737" t="b">
        <v>0</v>
      </c>
      <c r="AC737" t="b">
        <v>0</v>
      </c>
      <c r="AE737" t="b">
        <v>1</v>
      </c>
      <c r="AF737" t="b">
        <v>0</v>
      </c>
      <c r="AG737" t="b">
        <v>0</v>
      </c>
      <c r="AH737" t="s">
        <v>210</v>
      </c>
      <c r="AI737" t="b">
        <v>0</v>
      </c>
      <c r="AK737" t="b">
        <v>0</v>
      </c>
      <c r="AL737" s="1"/>
      <c r="AM737" t="s">
        <v>162</v>
      </c>
      <c r="AN737" s="2">
        <v>44297.838888888888</v>
      </c>
      <c r="AP737" s="2">
        <v>43836.762962962966</v>
      </c>
      <c r="AQ737" s="1"/>
      <c r="AS737" t="b">
        <v>0</v>
      </c>
      <c r="AV737" t="s">
        <v>213</v>
      </c>
      <c r="BB737" t="s">
        <v>2123</v>
      </c>
      <c r="BD737" t="b">
        <v>0</v>
      </c>
      <c r="BH737" t="s">
        <v>332</v>
      </c>
      <c r="BI737" t="s">
        <v>150</v>
      </c>
      <c r="BQ737" t="s">
        <v>96</v>
      </c>
      <c r="BR737" t="b">
        <v>0</v>
      </c>
      <c r="BT737" t="b">
        <v>0</v>
      </c>
      <c r="BW737" t="s">
        <v>97</v>
      </c>
      <c r="BX737" t="b">
        <v>0</v>
      </c>
      <c r="BY737" s="2">
        <v>44376.857569444444</v>
      </c>
      <c r="CB737" t="b">
        <v>0</v>
      </c>
      <c r="CC737" t="b">
        <v>0</v>
      </c>
      <c r="CF737">
        <v>195350</v>
      </c>
      <c r="CH737">
        <v>0</v>
      </c>
      <c r="CI737">
        <v>0</v>
      </c>
      <c r="CJ737">
        <v>0</v>
      </c>
      <c r="CK737">
        <f>YEAR(tbl_Opportunity[[#This Row],[Close Date]])</f>
        <v>2017</v>
      </c>
    </row>
    <row r="738" spans="1:89">
      <c r="A738" t="s">
        <v>2124</v>
      </c>
      <c r="B738" t="b">
        <v>0</v>
      </c>
      <c r="D738" t="b">
        <v>0</v>
      </c>
      <c r="H738" s="1">
        <v>43215</v>
      </c>
      <c r="I738" t="b">
        <v>1</v>
      </c>
      <c r="L738" t="s">
        <v>2125</v>
      </c>
      <c r="O738" t="s">
        <v>142</v>
      </c>
      <c r="P738" t="b">
        <v>0</v>
      </c>
      <c r="Q738" s="2">
        <v>42755.542604166665</v>
      </c>
      <c r="R738" s="1"/>
      <c r="S738" t="b">
        <v>0</v>
      </c>
      <c r="U738" s="1"/>
      <c r="V738" t="b">
        <v>0</v>
      </c>
      <c r="W738" s="1">
        <v>43132</v>
      </c>
      <c r="X738">
        <v>2</v>
      </c>
      <c r="Y738">
        <v>2018</v>
      </c>
      <c r="Z738" t="s">
        <v>8</v>
      </c>
      <c r="AA738" t="s">
        <v>8</v>
      </c>
      <c r="AB738" t="b">
        <v>0</v>
      </c>
      <c r="AC738" t="b">
        <v>0</v>
      </c>
      <c r="AE738" t="b">
        <v>1</v>
      </c>
      <c r="AF738" t="b">
        <v>0</v>
      </c>
      <c r="AG738" t="b">
        <v>0</v>
      </c>
      <c r="AH738" t="s">
        <v>210</v>
      </c>
      <c r="AI738" t="b">
        <v>0</v>
      </c>
      <c r="AK738" t="b">
        <v>0</v>
      </c>
      <c r="AL738" s="1">
        <v>43342</v>
      </c>
      <c r="AM738" t="s">
        <v>162</v>
      </c>
      <c r="AN738" s="2">
        <v>44297.837673611109</v>
      </c>
      <c r="AP738" s="2">
        <v>43836.762627314813</v>
      </c>
      <c r="AQ738" s="1"/>
      <c r="AS738" t="b">
        <v>0</v>
      </c>
      <c r="AV738" t="s">
        <v>213</v>
      </c>
      <c r="BB738" t="s">
        <v>2126</v>
      </c>
      <c r="BD738" t="b">
        <v>1</v>
      </c>
      <c r="BH738" t="s">
        <v>142</v>
      </c>
      <c r="BI738" t="s">
        <v>150</v>
      </c>
      <c r="BJ738" t="s">
        <v>95</v>
      </c>
      <c r="BK738" t="s">
        <v>95</v>
      </c>
      <c r="BQ738" t="s">
        <v>96</v>
      </c>
      <c r="BR738" t="b">
        <v>0</v>
      </c>
      <c r="BT738" t="b">
        <v>0</v>
      </c>
      <c r="BW738" t="s">
        <v>103</v>
      </c>
      <c r="BX738" t="b">
        <v>0</v>
      </c>
      <c r="BY738" s="2">
        <v>44376.857569444444</v>
      </c>
      <c r="CB738" t="b">
        <v>0</v>
      </c>
      <c r="CC738" t="b">
        <v>1</v>
      </c>
      <c r="CF738">
        <v>64350</v>
      </c>
      <c r="CH738">
        <v>64350</v>
      </c>
      <c r="CI738">
        <v>100</v>
      </c>
      <c r="CJ738">
        <v>0</v>
      </c>
      <c r="CK738">
        <f>YEAR(tbl_Opportunity[[#This Row],[Close Date]])</f>
        <v>2018</v>
      </c>
    </row>
    <row r="739" spans="1:89">
      <c r="A739" t="s">
        <v>2127</v>
      </c>
      <c r="B739" t="b">
        <v>0</v>
      </c>
      <c r="D739" t="b">
        <v>0</v>
      </c>
      <c r="H739" s="1">
        <v>43167</v>
      </c>
      <c r="I739" t="b">
        <v>1</v>
      </c>
      <c r="J739" t="s">
        <v>105</v>
      </c>
      <c r="L739" t="s">
        <v>2128</v>
      </c>
      <c r="O739" t="s">
        <v>194</v>
      </c>
      <c r="P739" t="b">
        <v>0</v>
      </c>
      <c r="Q739" s="2">
        <v>42755.566307870373</v>
      </c>
      <c r="R739" s="1"/>
      <c r="S739" t="b">
        <v>0</v>
      </c>
      <c r="U739" s="1"/>
      <c r="V739" t="b">
        <v>0</v>
      </c>
      <c r="W739" s="1">
        <v>43101</v>
      </c>
      <c r="X739">
        <v>1</v>
      </c>
      <c r="Y739">
        <v>2018</v>
      </c>
      <c r="Z739" t="s">
        <v>90</v>
      </c>
      <c r="AA739" t="s">
        <v>90</v>
      </c>
      <c r="AB739" t="b">
        <v>0</v>
      </c>
      <c r="AC739" t="b">
        <v>0</v>
      </c>
      <c r="AE739" t="b">
        <v>1</v>
      </c>
      <c r="AF739" t="b">
        <v>0</v>
      </c>
      <c r="AG739" t="b">
        <v>0</v>
      </c>
      <c r="AH739" t="s">
        <v>210</v>
      </c>
      <c r="AI739" t="b">
        <v>0</v>
      </c>
      <c r="AK739" t="b">
        <v>0</v>
      </c>
      <c r="AL739" s="1">
        <v>42971</v>
      </c>
      <c r="AM739" t="s">
        <v>162</v>
      </c>
      <c r="AN739" s="2">
        <v>44297.853321759256</v>
      </c>
      <c r="AP739" s="2">
        <v>43174.751006944447</v>
      </c>
      <c r="AQ739" s="1"/>
      <c r="AS739" t="b">
        <v>0</v>
      </c>
      <c r="AU739" t="s">
        <v>196</v>
      </c>
      <c r="AV739" t="s">
        <v>93</v>
      </c>
      <c r="BB739" t="s">
        <v>2129</v>
      </c>
      <c r="BD739" t="b">
        <v>0</v>
      </c>
      <c r="BH739" t="s">
        <v>260</v>
      </c>
      <c r="BI739" t="s">
        <v>200</v>
      </c>
      <c r="BJ739" t="s">
        <v>196</v>
      </c>
      <c r="BN739" t="s">
        <v>203</v>
      </c>
      <c r="BQ739" t="s">
        <v>204</v>
      </c>
      <c r="BR739" t="b">
        <v>0</v>
      </c>
      <c r="BT739" t="b">
        <v>0</v>
      </c>
      <c r="BW739" t="s">
        <v>97</v>
      </c>
      <c r="BX739" t="b">
        <v>0</v>
      </c>
      <c r="BY739" s="2">
        <v>44376.857569444444</v>
      </c>
      <c r="CB739" t="b">
        <v>0</v>
      </c>
      <c r="CC739" t="b">
        <v>0</v>
      </c>
      <c r="CF739">
        <v>54805</v>
      </c>
      <c r="CH739">
        <v>0</v>
      </c>
      <c r="CI739">
        <v>0</v>
      </c>
      <c r="CJ739">
        <v>0</v>
      </c>
      <c r="CK739">
        <f>YEAR(tbl_Opportunity[[#This Row],[Close Date]])</f>
        <v>2018</v>
      </c>
    </row>
    <row r="740" spans="1:89">
      <c r="A740" t="s">
        <v>727</v>
      </c>
      <c r="B740" t="b">
        <v>0</v>
      </c>
      <c r="D740" t="b">
        <v>0</v>
      </c>
      <c r="H740" s="1">
        <v>42825</v>
      </c>
      <c r="I740" t="b">
        <v>1</v>
      </c>
      <c r="J740" t="s">
        <v>140</v>
      </c>
      <c r="L740" t="s">
        <v>2130</v>
      </c>
      <c r="O740" t="s">
        <v>99</v>
      </c>
      <c r="P740" t="b">
        <v>0</v>
      </c>
      <c r="Q740" s="2">
        <v>42759.623472222222</v>
      </c>
      <c r="R740" s="1"/>
      <c r="S740" t="b">
        <v>0</v>
      </c>
      <c r="U740" s="1"/>
      <c r="V740" t="b">
        <v>0</v>
      </c>
      <c r="W740" s="1">
        <v>42736</v>
      </c>
      <c r="X740">
        <v>1</v>
      </c>
      <c r="Y740">
        <v>2017</v>
      </c>
      <c r="Z740" t="s">
        <v>90</v>
      </c>
      <c r="AA740" t="s">
        <v>90</v>
      </c>
      <c r="AB740" t="b">
        <v>0</v>
      </c>
      <c r="AC740" t="b">
        <v>0</v>
      </c>
      <c r="AE740" t="b">
        <v>1</v>
      </c>
      <c r="AF740" t="b">
        <v>0</v>
      </c>
      <c r="AG740" t="b">
        <v>0</v>
      </c>
      <c r="AH740" t="s">
        <v>636</v>
      </c>
      <c r="AI740" t="b">
        <v>0</v>
      </c>
      <c r="AK740" t="b">
        <v>0</v>
      </c>
      <c r="AL740" s="1"/>
      <c r="AM740" t="s">
        <v>162</v>
      </c>
      <c r="AN740" s="2">
        <v>44297.8278587963</v>
      </c>
      <c r="AP740" s="2">
        <v>43836.76290509259</v>
      </c>
      <c r="AQ740" s="1"/>
      <c r="AS740" t="b">
        <v>0</v>
      </c>
      <c r="AV740" t="s">
        <v>153</v>
      </c>
      <c r="BB740" t="s">
        <v>2131</v>
      </c>
      <c r="BD740" t="b">
        <v>0</v>
      </c>
      <c r="BH740" t="s">
        <v>387</v>
      </c>
      <c r="BI740" t="s">
        <v>229</v>
      </c>
      <c r="BQ740" t="s">
        <v>96</v>
      </c>
      <c r="BR740" t="b">
        <v>0</v>
      </c>
      <c r="BT740" t="b">
        <v>0</v>
      </c>
      <c r="BW740" t="s">
        <v>97</v>
      </c>
      <c r="BX740" t="b">
        <v>0</v>
      </c>
      <c r="BY740" s="2">
        <v>44376.857569444444</v>
      </c>
      <c r="CB740" t="b">
        <v>0</v>
      </c>
      <c r="CC740" t="b">
        <v>0</v>
      </c>
      <c r="CF740">
        <v>70000</v>
      </c>
      <c r="CH740">
        <v>0</v>
      </c>
      <c r="CI740">
        <v>0</v>
      </c>
      <c r="CJ740">
        <v>0</v>
      </c>
      <c r="CK740">
        <f>YEAR(tbl_Opportunity[[#This Row],[Close Date]])</f>
        <v>2017</v>
      </c>
    </row>
    <row r="741" spans="1:89">
      <c r="A741" t="s">
        <v>2132</v>
      </c>
      <c r="B741" t="b">
        <v>0</v>
      </c>
      <c r="D741" t="b">
        <v>0</v>
      </c>
      <c r="E741" t="s">
        <v>320</v>
      </c>
      <c r="H741" s="1">
        <v>43166</v>
      </c>
      <c r="I741" t="b">
        <v>1</v>
      </c>
      <c r="J741" t="s">
        <v>235</v>
      </c>
      <c r="L741" t="s">
        <v>2133</v>
      </c>
      <c r="O741" t="s">
        <v>194</v>
      </c>
      <c r="P741" t="b">
        <v>1</v>
      </c>
      <c r="Q741" s="2">
        <v>42760.674953703703</v>
      </c>
      <c r="R741" s="1"/>
      <c r="S741" t="b">
        <v>0</v>
      </c>
      <c r="U741" s="1"/>
      <c r="V741" t="b">
        <v>0</v>
      </c>
      <c r="W741" s="1">
        <v>43101</v>
      </c>
      <c r="X741">
        <v>1</v>
      </c>
      <c r="Y741">
        <v>2018</v>
      </c>
      <c r="Z741" t="s">
        <v>90</v>
      </c>
      <c r="AA741" t="s">
        <v>90</v>
      </c>
      <c r="AB741" t="b">
        <v>0</v>
      </c>
      <c r="AC741" t="b">
        <v>0</v>
      </c>
      <c r="AE741" t="b">
        <v>1</v>
      </c>
      <c r="AF741" t="b">
        <v>0</v>
      </c>
      <c r="AG741" t="b">
        <v>0</v>
      </c>
      <c r="AH741" t="s">
        <v>636</v>
      </c>
      <c r="AI741" t="b">
        <v>0</v>
      </c>
      <c r="AK741" t="b">
        <v>0</v>
      </c>
      <c r="AL741" s="1"/>
      <c r="AM741" t="s">
        <v>162</v>
      </c>
      <c r="AN741" s="2">
        <v>44296.959062499998</v>
      </c>
      <c r="AP741" s="2">
        <v>43174.749537037038</v>
      </c>
      <c r="AQ741" s="1"/>
      <c r="AS741" t="b">
        <v>0</v>
      </c>
      <c r="AU741" t="s">
        <v>216</v>
      </c>
      <c r="AV741" t="s">
        <v>176</v>
      </c>
      <c r="BB741" t="s">
        <v>2134</v>
      </c>
      <c r="BD741" t="b">
        <v>0</v>
      </c>
      <c r="BH741" t="s">
        <v>260</v>
      </c>
      <c r="BI741" t="s">
        <v>200</v>
      </c>
      <c r="BJ741" t="s">
        <v>216</v>
      </c>
      <c r="BL741" t="s">
        <v>2133</v>
      </c>
      <c r="BM741" t="s">
        <v>202</v>
      </c>
      <c r="BN741" t="s">
        <v>203</v>
      </c>
      <c r="BQ741" t="s">
        <v>204</v>
      </c>
      <c r="BR741" t="b">
        <v>0</v>
      </c>
      <c r="BT741" t="b">
        <v>0</v>
      </c>
      <c r="BW741" t="s">
        <v>97</v>
      </c>
      <c r="BX741" t="b">
        <v>0</v>
      </c>
      <c r="BY741" s="2">
        <v>44376.857569444444</v>
      </c>
      <c r="CB741" t="b">
        <v>0</v>
      </c>
      <c r="CC741" t="b">
        <v>0</v>
      </c>
      <c r="CF741">
        <v>54805</v>
      </c>
      <c r="CH741">
        <v>0</v>
      </c>
      <c r="CI741">
        <v>0</v>
      </c>
      <c r="CJ741">
        <v>0</v>
      </c>
      <c r="CK741">
        <f>YEAR(tbl_Opportunity[[#This Row],[Close Date]])</f>
        <v>2018</v>
      </c>
    </row>
    <row r="742" spans="1:89">
      <c r="A742" t="s">
        <v>2135</v>
      </c>
      <c r="B742" t="b">
        <v>0</v>
      </c>
      <c r="D742" t="b">
        <v>0</v>
      </c>
      <c r="E742" t="s">
        <v>320</v>
      </c>
      <c r="H742" s="1">
        <v>44372</v>
      </c>
      <c r="I742" t="b">
        <v>1</v>
      </c>
      <c r="L742" t="s">
        <v>2136</v>
      </c>
      <c r="O742" t="s">
        <v>2137</v>
      </c>
      <c r="P742" t="b">
        <v>1</v>
      </c>
      <c r="Q742" s="2">
        <v>42760.684745370374</v>
      </c>
      <c r="R742" s="1">
        <v>44372</v>
      </c>
      <c r="S742" t="b">
        <v>0</v>
      </c>
      <c r="U742" s="1"/>
      <c r="V742" t="b">
        <v>0</v>
      </c>
      <c r="W742" s="1">
        <v>44228</v>
      </c>
      <c r="X742">
        <v>2</v>
      </c>
      <c r="Y742">
        <v>2021</v>
      </c>
      <c r="Z742" t="s">
        <v>90</v>
      </c>
      <c r="AA742" t="s">
        <v>90</v>
      </c>
      <c r="AB742" t="b">
        <v>0</v>
      </c>
      <c r="AC742" t="b">
        <v>0</v>
      </c>
      <c r="AE742" t="b">
        <v>1</v>
      </c>
      <c r="AF742" t="b">
        <v>0</v>
      </c>
      <c r="AG742" t="b">
        <v>0</v>
      </c>
      <c r="AH742" t="s">
        <v>636</v>
      </c>
      <c r="AI742" t="b">
        <v>0</v>
      </c>
      <c r="AJ742" t="s">
        <v>211</v>
      </c>
      <c r="AK742" t="b">
        <v>0</v>
      </c>
      <c r="AL742" s="1">
        <v>42970</v>
      </c>
      <c r="AM742" t="s">
        <v>311</v>
      </c>
      <c r="AN742" s="2">
        <v>44372.177129629628</v>
      </c>
      <c r="AP742" s="2">
        <v>44372.177118055559</v>
      </c>
      <c r="AQ742" s="1">
        <v>44372</v>
      </c>
      <c r="AS742" t="b">
        <v>0</v>
      </c>
      <c r="AU742" t="s">
        <v>216</v>
      </c>
      <c r="AV742" t="s">
        <v>176</v>
      </c>
      <c r="BB742" t="s">
        <v>2138</v>
      </c>
      <c r="BD742" t="b">
        <v>0</v>
      </c>
      <c r="BH742" t="s">
        <v>311</v>
      </c>
      <c r="BI742" t="s">
        <v>200</v>
      </c>
      <c r="BJ742" t="s">
        <v>216</v>
      </c>
      <c r="BL742" t="s">
        <v>2136</v>
      </c>
      <c r="BM742" t="s">
        <v>202</v>
      </c>
      <c r="BN742" t="s">
        <v>203</v>
      </c>
      <c r="BQ742" t="s">
        <v>204</v>
      </c>
      <c r="BR742" t="b">
        <v>0</v>
      </c>
      <c r="BT742" t="b">
        <v>0</v>
      </c>
      <c r="BW742" t="s">
        <v>97</v>
      </c>
      <c r="BX742" t="b">
        <v>0</v>
      </c>
      <c r="BY742" s="2">
        <v>44376.857569444444</v>
      </c>
      <c r="BZ742" t="s">
        <v>314</v>
      </c>
      <c r="CB742" t="b">
        <v>0</v>
      </c>
      <c r="CC742" t="b">
        <v>0</v>
      </c>
      <c r="CF742">
        <v>54805</v>
      </c>
      <c r="CH742">
        <v>0</v>
      </c>
      <c r="CI742">
        <v>0</v>
      </c>
      <c r="CJ742">
        <v>0</v>
      </c>
      <c r="CK742">
        <f>YEAR(tbl_Opportunity[[#This Row],[Close Date]])</f>
        <v>2021</v>
      </c>
    </row>
    <row r="743" spans="1:89">
      <c r="A743" t="s">
        <v>328</v>
      </c>
      <c r="B743" t="b">
        <v>0</v>
      </c>
      <c r="D743" t="b">
        <v>0</v>
      </c>
      <c r="H743" s="1">
        <v>43186</v>
      </c>
      <c r="I743" t="b">
        <v>1</v>
      </c>
      <c r="J743" t="s">
        <v>193</v>
      </c>
      <c r="L743" t="s">
        <v>2139</v>
      </c>
      <c r="O743" t="s">
        <v>2137</v>
      </c>
      <c r="P743" t="b">
        <v>1</v>
      </c>
      <c r="Q743" s="2">
        <v>42760.69327546296</v>
      </c>
      <c r="R743" s="1"/>
      <c r="S743" t="b">
        <v>0</v>
      </c>
      <c r="U743" s="1"/>
      <c r="V743" t="b">
        <v>0</v>
      </c>
      <c r="W743" s="1">
        <v>43101</v>
      </c>
      <c r="X743">
        <v>1</v>
      </c>
      <c r="Y743">
        <v>2018</v>
      </c>
      <c r="Z743" t="s">
        <v>90</v>
      </c>
      <c r="AA743" t="s">
        <v>90</v>
      </c>
      <c r="AB743" t="b">
        <v>0</v>
      </c>
      <c r="AC743" t="b">
        <v>0</v>
      </c>
      <c r="AE743" t="b">
        <v>1</v>
      </c>
      <c r="AF743" t="b">
        <v>0</v>
      </c>
      <c r="AG743" t="b">
        <v>0</v>
      </c>
      <c r="AH743" t="s">
        <v>636</v>
      </c>
      <c r="AI743" t="b">
        <v>0</v>
      </c>
      <c r="AK743" t="b">
        <v>0</v>
      </c>
      <c r="AL743" s="1"/>
      <c r="AM743" t="s">
        <v>162</v>
      </c>
      <c r="AN743" s="2">
        <v>44296.959062499998</v>
      </c>
      <c r="AP743" s="2">
        <v>43186.700300925928</v>
      </c>
      <c r="AQ743" s="1"/>
      <c r="AS743" t="b">
        <v>0</v>
      </c>
      <c r="AU743" t="s">
        <v>216</v>
      </c>
      <c r="AV743" t="s">
        <v>176</v>
      </c>
      <c r="BB743" t="s">
        <v>2140</v>
      </c>
      <c r="BD743" t="b">
        <v>0</v>
      </c>
      <c r="BH743" t="s">
        <v>260</v>
      </c>
      <c r="BI743" t="s">
        <v>200</v>
      </c>
      <c r="BJ743" t="s">
        <v>216</v>
      </c>
      <c r="BL743" t="s">
        <v>2139</v>
      </c>
      <c r="BM743" t="s">
        <v>202</v>
      </c>
      <c r="BN743" t="s">
        <v>203</v>
      </c>
      <c r="BQ743" t="s">
        <v>204</v>
      </c>
      <c r="BR743" t="b">
        <v>0</v>
      </c>
      <c r="BT743" t="b">
        <v>0</v>
      </c>
      <c r="BW743" t="s">
        <v>97</v>
      </c>
      <c r="BX743" t="b">
        <v>0</v>
      </c>
      <c r="BY743" s="2">
        <v>44376.857569444444</v>
      </c>
      <c r="CB743" t="b">
        <v>0</v>
      </c>
      <c r="CC743" t="b">
        <v>0</v>
      </c>
      <c r="CF743">
        <v>54805</v>
      </c>
      <c r="CH743">
        <v>0</v>
      </c>
      <c r="CI743">
        <v>0</v>
      </c>
      <c r="CJ743">
        <v>0</v>
      </c>
      <c r="CK743">
        <f>YEAR(tbl_Opportunity[[#This Row],[Close Date]])</f>
        <v>2018</v>
      </c>
    </row>
    <row r="744" spans="1:89">
      <c r="A744" t="s">
        <v>266</v>
      </c>
      <c r="B744" t="b">
        <v>0</v>
      </c>
      <c r="D744" t="b">
        <v>0</v>
      </c>
      <c r="E744" t="s">
        <v>320</v>
      </c>
      <c r="H744" s="1">
        <v>43186</v>
      </c>
      <c r="I744" t="b">
        <v>1</v>
      </c>
      <c r="J744" t="s">
        <v>193</v>
      </c>
      <c r="L744" t="s">
        <v>2141</v>
      </c>
      <c r="O744" t="s">
        <v>2137</v>
      </c>
      <c r="P744" t="b">
        <v>1</v>
      </c>
      <c r="Q744" s="2">
        <v>42760.698680555557</v>
      </c>
      <c r="R744" s="1"/>
      <c r="S744" t="b">
        <v>0</v>
      </c>
      <c r="U744" s="1"/>
      <c r="V744" t="b">
        <v>0</v>
      </c>
      <c r="W744" s="1">
        <v>43101</v>
      </c>
      <c r="X744">
        <v>1</v>
      </c>
      <c r="Y744">
        <v>2018</v>
      </c>
      <c r="Z744" t="s">
        <v>90</v>
      </c>
      <c r="AA744" t="s">
        <v>90</v>
      </c>
      <c r="AB744" t="b">
        <v>0</v>
      </c>
      <c r="AC744" t="b">
        <v>0</v>
      </c>
      <c r="AE744" t="b">
        <v>1</v>
      </c>
      <c r="AF744" t="b">
        <v>0</v>
      </c>
      <c r="AG744" t="b">
        <v>0</v>
      </c>
      <c r="AH744" t="s">
        <v>636</v>
      </c>
      <c r="AI744" t="b">
        <v>0</v>
      </c>
      <c r="AK744" t="b">
        <v>0</v>
      </c>
      <c r="AL744" s="1">
        <v>42969</v>
      </c>
      <c r="AM744" t="s">
        <v>162</v>
      </c>
      <c r="AN744" s="2">
        <v>44296.959062499998</v>
      </c>
      <c r="AP744" s="2">
        <v>43186.700960648152</v>
      </c>
      <c r="AQ744" s="1"/>
      <c r="AS744" t="b">
        <v>0</v>
      </c>
      <c r="AU744" t="s">
        <v>216</v>
      </c>
      <c r="AV744" t="s">
        <v>176</v>
      </c>
      <c r="BB744" t="s">
        <v>2142</v>
      </c>
      <c r="BD744" t="b">
        <v>0</v>
      </c>
      <c r="BH744" t="s">
        <v>260</v>
      </c>
      <c r="BI744" t="s">
        <v>200</v>
      </c>
      <c r="BJ744" t="s">
        <v>216</v>
      </c>
      <c r="BL744" t="s">
        <v>2141</v>
      </c>
      <c r="BM744" t="s">
        <v>202</v>
      </c>
      <c r="BN744" t="s">
        <v>203</v>
      </c>
      <c r="BQ744" t="s">
        <v>204</v>
      </c>
      <c r="BR744" t="b">
        <v>0</v>
      </c>
      <c r="BT744" t="b">
        <v>0</v>
      </c>
      <c r="BW744" t="s">
        <v>97</v>
      </c>
      <c r="BX744" t="b">
        <v>0</v>
      </c>
      <c r="BY744" s="2">
        <v>44376.857569444444</v>
      </c>
      <c r="CB744" t="b">
        <v>0</v>
      </c>
      <c r="CC744" t="b">
        <v>0</v>
      </c>
      <c r="CF744">
        <v>54805</v>
      </c>
      <c r="CH744">
        <v>0</v>
      </c>
      <c r="CI744">
        <v>0</v>
      </c>
      <c r="CJ744">
        <v>0</v>
      </c>
      <c r="CK744">
        <f>YEAR(tbl_Opportunity[[#This Row],[Close Date]])</f>
        <v>2018</v>
      </c>
    </row>
    <row r="745" spans="1:89">
      <c r="A745" t="s">
        <v>2143</v>
      </c>
      <c r="B745" t="b">
        <v>0</v>
      </c>
      <c r="D745" t="b">
        <v>0</v>
      </c>
      <c r="H745" s="1">
        <v>42824</v>
      </c>
      <c r="I745" t="b">
        <v>1</v>
      </c>
      <c r="L745" t="s">
        <v>2144</v>
      </c>
      <c r="O745" t="s">
        <v>2137</v>
      </c>
      <c r="P745" t="b">
        <v>1</v>
      </c>
      <c r="Q745" s="2">
        <v>42760.802870370368</v>
      </c>
      <c r="R745" s="1"/>
      <c r="S745" t="b">
        <v>0</v>
      </c>
      <c r="U745" s="1"/>
      <c r="V745" t="b">
        <v>0</v>
      </c>
      <c r="W745" s="1">
        <v>42736</v>
      </c>
      <c r="X745">
        <v>1</v>
      </c>
      <c r="Y745">
        <v>2017</v>
      </c>
      <c r="Z745" t="s">
        <v>8</v>
      </c>
      <c r="AA745" t="s">
        <v>8</v>
      </c>
      <c r="AB745" t="b">
        <v>0</v>
      </c>
      <c r="AC745" t="b">
        <v>0</v>
      </c>
      <c r="AE745" t="b">
        <v>1</v>
      </c>
      <c r="AF745" t="b">
        <v>0</v>
      </c>
      <c r="AG745" t="b">
        <v>0</v>
      </c>
      <c r="AH745" t="s">
        <v>636</v>
      </c>
      <c r="AI745" t="b">
        <v>0</v>
      </c>
      <c r="AJ745" t="s">
        <v>195</v>
      </c>
      <c r="AK745" t="b">
        <v>0</v>
      </c>
      <c r="AL745" s="1"/>
      <c r="AM745" t="s">
        <v>162</v>
      </c>
      <c r="AN745" s="2">
        <v>44296.95826388889</v>
      </c>
      <c r="AP745" s="2">
        <v>43169.630393518521</v>
      </c>
      <c r="AQ745" s="1"/>
      <c r="AS745" t="b">
        <v>0</v>
      </c>
      <c r="AU745" t="s">
        <v>247</v>
      </c>
      <c r="AV745" t="s">
        <v>93</v>
      </c>
      <c r="BB745" t="s">
        <v>2145</v>
      </c>
      <c r="BD745" t="b">
        <v>0</v>
      </c>
      <c r="BH745" t="s">
        <v>215</v>
      </c>
      <c r="BI745" t="s">
        <v>200</v>
      </c>
      <c r="BJ745" t="s">
        <v>250</v>
      </c>
      <c r="BL745" t="s">
        <v>2144</v>
      </c>
      <c r="BM745" t="s">
        <v>202</v>
      </c>
      <c r="BN745" t="s">
        <v>203</v>
      </c>
      <c r="BQ745" t="s">
        <v>204</v>
      </c>
      <c r="BR745" t="b">
        <v>0</v>
      </c>
      <c r="BT745" t="b">
        <v>0</v>
      </c>
      <c r="BW745" t="s">
        <v>103</v>
      </c>
      <c r="BX745" t="b">
        <v>0</v>
      </c>
      <c r="BY745" s="2">
        <v>44376.857569444444</v>
      </c>
      <c r="BZ745" t="s">
        <v>217</v>
      </c>
      <c r="CB745" t="b">
        <v>0</v>
      </c>
      <c r="CC745" t="b">
        <v>1</v>
      </c>
      <c r="CF745">
        <v>47055</v>
      </c>
      <c r="CH745">
        <v>47055</v>
      </c>
      <c r="CI745">
        <v>100</v>
      </c>
      <c r="CJ745">
        <v>0</v>
      </c>
      <c r="CK745">
        <f>YEAR(tbl_Opportunity[[#This Row],[Close Date]])</f>
        <v>2017</v>
      </c>
    </row>
    <row r="746" spans="1:89">
      <c r="A746" t="s">
        <v>2146</v>
      </c>
      <c r="B746" t="b">
        <v>0</v>
      </c>
      <c r="D746" t="b">
        <v>0</v>
      </c>
      <c r="E746" t="s">
        <v>320</v>
      </c>
      <c r="H746" s="1">
        <v>43186</v>
      </c>
      <c r="I746" t="b">
        <v>1</v>
      </c>
      <c r="J746" t="s">
        <v>111</v>
      </c>
      <c r="L746" t="s">
        <v>2147</v>
      </c>
      <c r="O746" t="s">
        <v>2137</v>
      </c>
      <c r="P746" t="b">
        <v>1</v>
      </c>
      <c r="Q746" s="2">
        <v>42760.822500000002</v>
      </c>
      <c r="R746" s="1"/>
      <c r="S746" t="b">
        <v>0</v>
      </c>
      <c r="U746" s="1"/>
      <c r="V746" t="b">
        <v>0</v>
      </c>
      <c r="W746" s="1">
        <v>43101</v>
      </c>
      <c r="X746">
        <v>1</v>
      </c>
      <c r="Y746">
        <v>2018</v>
      </c>
      <c r="Z746" t="s">
        <v>90</v>
      </c>
      <c r="AA746" t="s">
        <v>90</v>
      </c>
      <c r="AB746" t="b">
        <v>0</v>
      </c>
      <c r="AC746" t="b">
        <v>0</v>
      </c>
      <c r="AE746" t="b">
        <v>1</v>
      </c>
      <c r="AF746" t="b">
        <v>0</v>
      </c>
      <c r="AG746" t="b">
        <v>0</v>
      </c>
      <c r="AH746" t="s">
        <v>636</v>
      </c>
      <c r="AI746" t="b">
        <v>0</v>
      </c>
      <c r="AK746" t="b">
        <v>0</v>
      </c>
      <c r="AL746" s="1">
        <v>42969</v>
      </c>
      <c r="AM746" t="s">
        <v>162</v>
      </c>
      <c r="AN746" s="2">
        <v>44296.959062499998</v>
      </c>
      <c r="AP746" s="2">
        <v>43186.701331018521</v>
      </c>
      <c r="AQ746" s="1"/>
      <c r="AS746" t="b">
        <v>0</v>
      </c>
      <c r="AU746" t="s">
        <v>216</v>
      </c>
      <c r="AV746" t="s">
        <v>176</v>
      </c>
      <c r="BB746" t="s">
        <v>2148</v>
      </c>
      <c r="BD746" t="b">
        <v>0</v>
      </c>
      <c r="BH746" t="s">
        <v>260</v>
      </c>
      <c r="BI746" t="s">
        <v>200</v>
      </c>
      <c r="BJ746" t="s">
        <v>216</v>
      </c>
      <c r="BL746" t="s">
        <v>2147</v>
      </c>
      <c r="BM746" t="s">
        <v>202</v>
      </c>
      <c r="BN746" t="s">
        <v>203</v>
      </c>
      <c r="BQ746" t="s">
        <v>204</v>
      </c>
      <c r="BR746" t="b">
        <v>0</v>
      </c>
      <c r="BT746" t="b">
        <v>0</v>
      </c>
      <c r="BW746" t="s">
        <v>97</v>
      </c>
      <c r="BX746" t="b">
        <v>0</v>
      </c>
      <c r="BY746" s="2">
        <v>44376.857569444444</v>
      </c>
      <c r="CB746" t="b">
        <v>0</v>
      </c>
      <c r="CC746" t="b">
        <v>0</v>
      </c>
      <c r="CF746">
        <v>54805</v>
      </c>
      <c r="CH746">
        <v>0</v>
      </c>
      <c r="CI746">
        <v>0</v>
      </c>
      <c r="CJ746">
        <v>0</v>
      </c>
      <c r="CK746">
        <f>YEAR(tbl_Opportunity[[#This Row],[Close Date]])</f>
        <v>2018</v>
      </c>
    </row>
    <row r="747" spans="1:89">
      <c r="A747" t="s">
        <v>2149</v>
      </c>
      <c r="B747" t="b">
        <v>0</v>
      </c>
      <c r="D747" t="b">
        <v>0</v>
      </c>
      <c r="E747" t="s">
        <v>320</v>
      </c>
      <c r="H747" s="1">
        <v>44927</v>
      </c>
      <c r="I747" t="b">
        <v>1</v>
      </c>
      <c r="J747" t="s">
        <v>193</v>
      </c>
      <c r="L747" t="s">
        <v>2150</v>
      </c>
      <c r="O747" t="s">
        <v>2137</v>
      </c>
      <c r="P747" t="b">
        <v>1</v>
      </c>
      <c r="Q747" s="2">
        <v>42760.832048611112</v>
      </c>
      <c r="R747" s="1"/>
      <c r="S747" t="b">
        <v>0</v>
      </c>
      <c r="U747" s="1"/>
      <c r="V747" t="b">
        <v>0</v>
      </c>
      <c r="W747" s="1">
        <v>44927</v>
      </c>
      <c r="X747">
        <v>1</v>
      </c>
      <c r="Y747">
        <v>2023</v>
      </c>
      <c r="Z747" t="s">
        <v>90</v>
      </c>
      <c r="AA747" t="s">
        <v>90</v>
      </c>
      <c r="AB747" t="b">
        <v>0</v>
      </c>
      <c r="AC747" t="b">
        <v>0</v>
      </c>
      <c r="AE747" t="b">
        <v>1</v>
      </c>
      <c r="AF747" t="b">
        <v>0</v>
      </c>
      <c r="AG747" t="b">
        <v>0</v>
      </c>
      <c r="AH747" t="s">
        <v>636</v>
      </c>
      <c r="AI747" t="b">
        <v>0</v>
      </c>
      <c r="AK747" t="b">
        <v>0</v>
      </c>
      <c r="AL747" s="1">
        <v>42970</v>
      </c>
      <c r="AM747" t="s">
        <v>162</v>
      </c>
      <c r="AN747" s="2">
        <v>44296.959062499998</v>
      </c>
      <c r="AP747" s="2">
        <v>43875.888124999998</v>
      </c>
      <c r="AQ747" s="1"/>
      <c r="AS747" t="b">
        <v>0</v>
      </c>
      <c r="AU747" t="s">
        <v>216</v>
      </c>
      <c r="AV747" t="s">
        <v>176</v>
      </c>
      <c r="BB747" t="s">
        <v>2151</v>
      </c>
      <c r="BD747" t="b">
        <v>0</v>
      </c>
      <c r="BH747" t="s">
        <v>406</v>
      </c>
      <c r="BI747" t="s">
        <v>200</v>
      </c>
      <c r="BJ747" t="s">
        <v>216</v>
      </c>
      <c r="BL747" t="s">
        <v>2150</v>
      </c>
      <c r="BM747" t="s">
        <v>202</v>
      </c>
      <c r="BN747" t="s">
        <v>203</v>
      </c>
      <c r="BQ747" t="s">
        <v>204</v>
      </c>
      <c r="BR747" t="b">
        <v>0</v>
      </c>
      <c r="BT747" t="b">
        <v>0</v>
      </c>
      <c r="BW747" t="s">
        <v>97</v>
      </c>
      <c r="BX747" t="b">
        <v>0</v>
      </c>
      <c r="BY747" s="2">
        <v>44376.857569444444</v>
      </c>
      <c r="CB747" t="b">
        <v>0</v>
      </c>
      <c r="CC747" t="b">
        <v>0</v>
      </c>
      <c r="CF747">
        <v>54805</v>
      </c>
      <c r="CH747">
        <v>0</v>
      </c>
      <c r="CI747">
        <v>0</v>
      </c>
      <c r="CJ747">
        <v>0</v>
      </c>
      <c r="CK747">
        <f>YEAR(tbl_Opportunity[[#This Row],[Close Date]])</f>
        <v>2023</v>
      </c>
    </row>
    <row r="748" spans="1:89">
      <c r="A748" t="s">
        <v>266</v>
      </c>
      <c r="B748" t="b">
        <v>0</v>
      </c>
      <c r="D748" t="b">
        <v>0</v>
      </c>
      <c r="E748" t="s">
        <v>320</v>
      </c>
      <c r="H748" s="1">
        <v>43186</v>
      </c>
      <c r="I748" t="b">
        <v>1</v>
      </c>
      <c r="J748" t="s">
        <v>193</v>
      </c>
      <c r="L748" t="s">
        <v>2152</v>
      </c>
      <c r="O748" t="s">
        <v>2137</v>
      </c>
      <c r="P748" t="b">
        <v>1</v>
      </c>
      <c r="Q748" s="2">
        <v>42760.856238425928</v>
      </c>
      <c r="R748" s="1"/>
      <c r="S748" t="b">
        <v>0</v>
      </c>
      <c r="U748" s="1"/>
      <c r="V748" t="b">
        <v>0</v>
      </c>
      <c r="W748" s="1">
        <v>43101</v>
      </c>
      <c r="X748">
        <v>1</v>
      </c>
      <c r="Y748">
        <v>2018</v>
      </c>
      <c r="Z748" t="s">
        <v>90</v>
      </c>
      <c r="AA748" t="s">
        <v>90</v>
      </c>
      <c r="AB748" t="b">
        <v>0</v>
      </c>
      <c r="AC748" t="b">
        <v>0</v>
      </c>
      <c r="AE748" t="b">
        <v>1</v>
      </c>
      <c r="AF748" t="b">
        <v>0</v>
      </c>
      <c r="AG748" t="b">
        <v>0</v>
      </c>
      <c r="AH748" t="s">
        <v>636</v>
      </c>
      <c r="AI748" t="b">
        <v>0</v>
      </c>
      <c r="AK748" t="b">
        <v>0</v>
      </c>
      <c r="AL748" s="1"/>
      <c r="AM748" t="s">
        <v>162</v>
      </c>
      <c r="AN748" s="2">
        <v>44296.959062499998</v>
      </c>
      <c r="AP748" s="2">
        <v>43186.701828703706</v>
      </c>
      <c r="AQ748" s="1"/>
      <c r="AS748" t="b">
        <v>0</v>
      </c>
      <c r="AU748" t="s">
        <v>216</v>
      </c>
      <c r="AV748" t="s">
        <v>176</v>
      </c>
      <c r="BB748" t="s">
        <v>2153</v>
      </c>
      <c r="BD748" t="b">
        <v>0</v>
      </c>
      <c r="BH748" t="s">
        <v>260</v>
      </c>
      <c r="BI748" t="s">
        <v>200</v>
      </c>
      <c r="BJ748" t="s">
        <v>216</v>
      </c>
      <c r="BL748" t="s">
        <v>2152</v>
      </c>
      <c r="BM748" t="s">
        <v>202</v>
      </c>
      <c r="BN748" t="s">
        <v>203</v>
      </c>
      <c r="BQ748" t="s">
        <v>204</v>
      </c>
      <c r="BR748" t="b">
        <v>0</v>
      </c>
      <c r="BT748" t="b">
        <v>0</v>
      </c>
      <c r="BW748" t="s">
        <v>97</v>
      </c>
      <c r="BX748" t="b">
        <v>0</v>
      </c>
      <c r="BY748" s="2">
        <v>44376.857569444444</v>
      </c>
      <c r="CB748" t="b">
        <v>0</v>
      </c>
      <c r="CC748" t="b">
        <v>0</v>
      </c>
      <c r="CF748">
        <v>54805</v>
      </c>
      <c r="CH748">
        <v>0</v>
      </c>
      <c r="CI748">
        <v>0</v>
      </c>
      <c r="CJ748">
        <v>0</v>
      </c>
      <c r="CK748">
        <f>YEAR(tbl_Opportunity[[#This Row],[Close Date]])</f>
        <v>2018</v>
      </c>
    </row>
    <row r="749" spans="1:89">
      <c r="A749" t="s">
        <v>489</v>
      </c>
      <c r="B749" t="b">
        <v>0</v>
      </c>
      <c r="D749" t="b">
        <v>0</v>
      </c>
      <c r="E749" t="s">
        <v>320</v>
      </c>
      <c r="H749" s="1">
        <v>43462</v>
      </c>
      <c r="I749" t="b">
        <v>1</v>
      </c>
      <c r="J749" t="s">
        <v>193</v>
      </c>
      <c r="L749" t="s">
        <v>2154</v>
      </c>
      <c r="O749" t="s">
        <v>2137</v>
      </c>
      <c r="P749" t="b">
        <v>1</v>
      </c>
      <c r="Q749" s="2">
        <v>42760.875358796293</v>
      </c>
      <c r="R749" s="1"/>
      <c r="S749" t="b">
        <v>0</v>
      </c>
      <c r="U749" s="1"/>
      <c r="V749" t="b">
        <v>0</v>
      </c>
      <c r="W749" s="1">
        <v>43191</v>
      </c>
      <c r="X749">
        <v>4</v>
      </c>
      <c r="Y749">
        <v>2018</v>
      </c>
      <c r="Z749" t="s">
        <v>90</v>
      </c>
      <c r="AA749" t="s">
        <v>90</v>
      </c>
      <c r="AB749" t="b">
        <v>0</v>
      </c>
      <c r="AC749" t="b">
        <v>0</v>
      </c>
      <c r="AE749" t="b">
        <v>1</v>
      </c>
      <c r="AF749" t="b">
        <v>0</v>
      </c>
      <c r="AG749" t="b">
        <v>0</v>
      </c>
      <c r="AH749" t="s">
        <v>636</v>
      </c>
      <c r="AI749" t="b">
        <v>0</v>
      </c>
      <c r="AK749" t="b">
        <v>0</v>
      </c>
      <c r="AL749" s="1">
        <v>42969</v>
      </c>
      <c r="AM749" t="s">
        <v>162</v>
      </c>
      <c r="AN749" s="2">
        <v>44296.959062499998</v>
      </c>
      <c r="AP749" s="2">
        <v>43169.641377314816</v>
      </c>
      <c r="AQ749" s="1"/>
      <c r="AS749" t="b">
        <v>0</v>
      </c>
      <c r="AU749" t="s">
        <v>212</v>
      </c>
      <c r="AV749" t="s">
        <v>176</v>
      </c>
      <c r="BB749" t="s">
        <v>2155</v>
      </c>
      <c r="BD749" t="b">
        <v>0</v>
      </c>
      <c r="BH749" t="s">
        <v>215</v>
      </c>
      <c r="BI749" t="s">
        <v>200</v>
      </c>
      <c r="BJ749" t="s">
        <v>216</v>
      </c>
      <c r="BL749" t="s">
        <v>2154</v>
      </c>
      <c r="BM749" t="s">
        <v>202</v>
      </c>
      <c r="BN749" t="s">
        <v>203</v>
      </c>
      <c r="BQ749" t="s">
        <v>204</v>
      </c>
      <c r="BR749" t="b">
        <v>0</v>
      </c>
      <c r="BT749" t="b">
        <v>0</v>
      </c>
      <c r="BW749" t="s">
        <v>97</v>
      </c>
      <c r="BX749" t="b">
        <v>0</v>
      </c>
      <c r="BY749" s="2">
        <v>44376.857569444444</v>
      </c>
      <c r="BZ749" t="s">
        <v>217</v>
      </c>
      <c r="CB749" t="b">
        <v>0</v>
      </c>
      <c r="CC749" t="b">
        <v>0</v>
      </c>
      <c r="CF749">
        <v>54805</v>
      </c>
      <c r="CH749">
        <v>0</v>
      </c>
      <c r="CI749">
        <v>0</v>
      </c>
      <c r="CJ749">
        <v>0</v>
      </c>
      <c r="CK749">
        <f>YEAR(tbl_Opportunity[[#This Row],[Close Date]])</f>
        <v>2018</v>
      </c>
    </row>
    <row r="750" spans="1:89">
      <c r="A750" t="s">
        <v>2156</v>
      </c>
      <c r="B750" t="b">
        <v>0</v>
      </c>
      <c r="D750" t="b">
        <v>0</v>
      </c>
      <c r="E750" t="s">
        <v>320</v>
      </c>
      <c r="H750" s="1">
        <v>44927</v>
      </c>
      <c r="I750" t="b">
        <v>1</v>
      </c>
      <c r="J750" t="s">
        <v>193</v>
      </c>
      <c r="L750" t="s">
        <v>2157</v>
      </c>
      <c r="O750" t="s">
        <v>2137</v>
      </c>
      <c r="P750" t="b">
        <v>1</v>
      </c>
      <c r="Q750" s="2">
        <v>42760.880752314813</v>
      </c>
      <c r="R750" s="1"/>
      <c r="S750" t="b">
        <v>0</v>
      </c>
      <c r="U750" s="1"/>
      <c r="V750" t="b">
        <v>0</v>
      </c>
      <c r="W750" s="1">
        <v>44927</v>
      </c>
      <c r="X750">
        <v>1</v>
      </c>
      <c r="Y750">
        <v>2023</v>
      </c>
      <c r="Z750" t="s">
        <v>90</v>
      </c>
      <c r="AA750" t="s">
        <v>90</v>
      </c>
      <c r="AB750" t="b">
        <v>0</v>
      </c>
      <c r="AC750" t="b">
        <v>0</v>
      </c>
      <c r="AE750" t="b">
        <v>1</v>
      </c>
      <c r="AF750" t="b">
        <v>0</v>
      </c>
      <c r="AG750" t="b">
        <v>0</v>
      </c>
      <c r="AH750" t="s">
        <v>699</v>
      </c>
      <c r="AI750" t="b">
        <v>0</v>
      </c>
      <c r="AK750" t="b">
        <v>0</v>
      </c>
      <c r="AL750" s="1">
        <v>42776</v>
      </c>
      <c r="AM750" t="s">
        <v>162</v>
      </c>
      <c r="AN750" s="2">
        <v>44296.959062499998</v>
      </c>
      <c r="AP750" s="2">
        <v>43875.886793981481</v>
      </c>
      <c r="AQ750" s="1"/>
      <c r="AS750" t="b">
        <v>0</v>
      </c>
      <c r="AU750" t="s">
        <v>216</v>
      </c>
      <c r="AV750" t="s">
        <v>176</v>
      </c>
      <c r="BB750" t="s">
        <v>2158</v>
      </c>
      <c r="BD750" t="b">
        <v>0</v>
      </c>
      <c r="BH750" t="s">
        <v>406</v>
      </c>
      <c r="BI750" t="s">
        <v>200</v>
      </c>
      <c r="BJ750" t="s">
        <v>216</v>
      </c>
      <c r="BL750" t="s">
        <v>2157</v>
      </c>
      <c r="BM750" t="s">
        <v>202</v>
      </c>
      <c r="BN750" t="s">
        <v>203</v>
      </c>
      <c r="BQ750" t="s">
        <v>204</v>
      </c>
      <c r="BR750" t="b">
        <v>0</v>
      </c>
      <c r="BT750" t="b">
        <v>0</v>
      </c>
      <c r="BW750" t="s">
        <v>97</v>
      </c>
      <c r="BX750" t="b">
        <v>0</v>
      </c>
      <c r="BY750" s="2">
        <v>44376.857569444444</v>
      </c>
      <c r="CB750" t="b">
        <v>0</v>
      </c>
      <c r="CC750" t="b">
        <v>0</v>
      </c>
      <c r="CF750">
        <v>54805</v>
      </c>
      <c r="CH750">
        <v>0</v>
      </c>
      <c r="CI750">
        <v>0</v>
      </c>
      <c r="CJ750">
        <v>0</v>
      </c>
      <c r="CK750">
        <f>YEAR(tbl_Opportunity[[#This Row],[Close Date]])</f>
        <v>2023</v>
      </c>
    </row>
    <row r="751" spans="1:89">
      <c r="A751" t="s">
        <v>1220</v>
      </c>
      <c r="B751" t="b">
        <v>0</v>
      </c>
      <c r="D751" t="b">
        <v>0</v>
      </c>
      <c r="E751" t="s">
        <v>320</v>
      </c>
      <c r="H751" s="1">
        <v>44287</v>
      </c>
      <c r="I751" t="b">
        <v>1</v>
      </c>
      <c r="J751" t="s">
        <v>105</v>
      </c>
      <c r="L751" t="s">
        <v>2159</v>
      </c>
      <c r="O751" t="s">
        <v>2137</v>
      </c>
      <c r="P751" t="b">
        <v>1</v>
      </c>
      <c r="Q751" s="2">
        <v>42760.886400462965</v>
      </c>
      <c r="R751" s="1"/>
      <c r="S751" t="b">
        <v>0</v>
      </c>
      <c r="U751" s="1"/>
      <c r="V751" t="b">
        <v>0</v>
      </c>
      <c r="W751" s="1">
        <v>44228</v>
      </c>
      <c r="X751">
        <v>2</v>
      </c>
      <c r="Y751">
        <v>2021</v>
      </c>
      <c r="Z751" t="s">
        <v>90</v>
      </c>
      <c r="AA751" t="s">
        <v>90</v>
      </c>
      <c r="AB751" t="b">
        <v>0</v>
      </c>
      <c r="AC751" t="b">
        <v>0</v>
      </c>
      <c r="AE751" t="b">
        <v>1</v>
      </c>
      <c r="AF751" t="b">
        <v>0</v>
      </c>
      <c r="AG751" t="b">
        <v>0</v>
      </c>
      <c r="AH751" t="s">
        <v>699</v>
      </c>
      <c r="AI751" t="b">
        <v>0</v>
      </c>
      <c r="AJ751" t="s">
        <v>211</v>
      </c>
      <c r="AK751" t="b">
        <v>0</v>
      </c>
      <c r="AL751" s="1">
        <v>44056</v>
      </c>
      <c r="AM751" t="s">
        <v>162</v>
      </c>
      <c r="AN751" s="2">
        <v>44297.853321759256</v>
      </c>
      <c r="AP751" s="2">
        <v>44230.694293981483</v>
      </c>
      <c r="AQ751" s="1"/>
      <c r="AS751" t="b">
        <v>0</v>
      </c>
      <c r="AU751" t="s">
        <v>216</v>
      </c>
      <c r="AV751" t="s">
        <v>176</v>
      </c>
      <c r="BB751" t="s">
        <v>2160</v>
      </c>
      <c r="BD751" t="b">
        <v>0</v>
      </c>
      <c r="BH751" t="s">
        <v>375</v>
      </c>
      <c r="BI751" t="s">
        <v>200</v>
      </c>
      <c r="BJ751" t="s">
        <v>216</v>
      </c>
      <c r="BL751" t="s">
        <v>2159</v>
      </c>
      <c r="BM751" t="s">
        <v>202</v>
      </c>
      <c r="BN751" t="s">
        <v>203</v>
      </c>
      <c r="BQ751" t="s">
        <v>204</v>
      </c>
      <c r="BR751" t="b">
        <v>0</v>
      </c>
      <c r="BT751" t="b">
        <v>0</v>
      </c>
      <c r="BW751" t="s">
        <v>97</v>
      </c>
      <c r="BX751" t="b">
        <v>0</v>
      </c>
      <c r="BY751" s="2">
        <v>44376.857569444444</v>
      </c>
      <c r="BZ751" t="s">
        <v>377</v>
      </c>
      <c r="CB751" t="b">
        <v>0</v>
      </c>
      <c r="CC751" t="b">
        <v>0</v>
      </c>
      <c r="CF751">
        <v>54805</v>
      </c>
      <c r="CH751">
        <v>0</v>
      </c>
      <c r="CI751">
        <v>0</v>
      </c>
      <c r="CJ751">
        <v>0</v>
      </c>
      <c r="CK751">
        <f>YEAR(tbl_Opportunity[[#This Row],[Close Date]])</f>
        <v>2021</v>
      </c>
    </row>
    <row r="752" spans="1:89">
      <c r="A752" t="s">
        <v>319</v>
      </c>
      <c r="B752" t="b">
        <v>0</v>
      </c>
      <c r="D752" t="b">
        <v>0</v>
      </c>
      <c r="E752" t="s">
        <v>320</v>
      </c>
      <c r="H752" s="1">
        <v>43098</v>
      </c>
      <c r="I752" t="b">
        <v>1</v>
      </c>
      <c r="J752" t="s">
        <v>111</v>
      </c>
      <c r="L752" t="s">
        <v>2161</v>
      </c>
      <c r="O752" t="s">
        <v>2137</v>
      </c>
      <c r="P752" t="b">
        <v>1</v>
      </c>
      <c r="Q752" s="2">
        <v>42760.903101851851</v>
      </c>
      <c r="R752" s="1"/>
      <c r="S752" t="b">
        <v>0</v>
      </c>
      <c r="U752" s="1"/>
      <c r="V752" t="b">
        <v>0</v>
      </c>
      <c r="W752" s="1">
        <v>42826</v>
      </c>
      <c r="X752">
        <v>4</v>
      </c>
      <c r="Y752">
        <v>2017</v>
      </c>
      <c r="Z752" t="s">
        <v>90</v>
      </c>
      <c r="AA752" t="s">
        <v>90</v>
      </c>
      <c r="AB752" t="b">
        <v>0</v>
      </c>
      <c r="AC752" t="b">
        <v>0</v>
      </c>
      <c r="AE752" t="b">
        <v>1</v>
      </c>
      <c r="AF752" t="b">
        <v>0</v>
      </c>
      <c r="AG752" t="b">
        <v>0</v>
      </c>
      <c r="AH752" t="s">
        <v>699</v>
      </c>
      <c r="AI752" t="b">
        <v>0</v>
      </c>
      <c r="AK752" t="b">
        <v>0</v>
      </c>
      <c r="AL752" s="1"/>
      <c r="AM752" t="s">
        <v>162</v>
      </c>
      <c r="AN752" s="2">
        <v>44296.959062499998</v>
      </c>
      <c r="AP752" s="2">
        <v>43188.724537037036</v>
      </c>
      <c r="AQ752" s="1"/>
      <c r="AS752" t="b">
        <v>0</v>
      </c>
      <c r="AV752" t="s">
        <v>176</v>
      </c>
      <c r="BB752" t="s">
        <v>2162</v>
      </c>
      <c r="BD752" t="b">
        <v>0</v>
      </c>
      <c r="BH752" t="s">
        <v>260</v>
      </c>
      <c r="BI752" t="s">
        <v>200</v>
      </c>
      <c r="BJ752" t="s">
        <v>216</v>
      </c>
      <c r="BL752" t="s">
        <v>2161</v>
      </c>
      <c r="BM752" t="s">
        <v>202</v>
      </c>
      <c r="BN752" t="s">
        <v>203</v>
      </c>
      <c r="BQ752" t="s">
        <v>204</v>
      </c>
      <c r="BR752" t="b">
        <v>0</v>
      </c>
      <c r="BT752" t="b">
        <v>0</v>
      </c>
      <c r="BW752" t="s">
        <v>97</v>
      </c>
      <c r="BX752" t="b">
        <v>0</v>
      </c>
      <c r="BY752" s="2">
        <v>44376.857569444444</v>
      </c>
      <c r="CB752" t="b">
        <v>0</v>
      </c>
      <c r="CC752" t="b">
        <v>0</v>
      </c>
      <c r="CF752">
        <v>54805</v>
      </c>
      <c r="CH752">
        <v>0</v>
      </c>
      <c r="CI752">
        <v>0</v>
      </c>
      <c r="CJ752">
        <v>0</v>
      </c>
      <c r="CK752">
        <f>YEAR(tbl_Opportunity[[#This Row],[Close Date]])</f>
        <v>2017</v>
      </c>
    </row>
    <row r="753" spans="1:89">
      <c r="A753" t="s">
        <v>257</v>
      </c>
      <c r="B753" t="b">
        <v>0</v>
      </c>
      <c r="D753" t="b">
        <v>0</v>
      </c>
      <c r="E753" t="s">
        <v>320</v>
      </c>
      <c r="H753" s="1">
        <v>43186</v>
      </c>
      <c r="I753" t="b">
        <v>1</v>
      </c>
      <c r="J753" t="s">
        <v>193</v>
      </c>
      <c r="L753" t="s">
        <v>2163</v>
      </c>
      <c r="O753" t="s">
        <v>2137</v>
      </c>
      <c r="P753" t="b">
        <v>1</v>
      </c>
      <c r="Q753" s="2">
        <v>42760.912997685184</v>
      </c>
      <c r="R753" s="1"/>
      <c r="S753" t="b">
        <v>0</v>
      </c>
      <c r="U753" s="1"/>
      <c r="V753" t="b">
        <v>0</v>
      </c>
      <c r="W753" s="1">
        <v>43101</v>
      </c>
      <c r="X753">
        <v>1</v>
      </c>
      <c r="Y753">
        <v>2018</v>
      </c>
      <c r="Z753" t="s">
        <v>90</v>
      </c>
      <c r="AA753" t="s">
        <v>90</v>
      </c>
      <c r="AB753" t="b">
        <v>0</v>
      </c>
      <c r="AC753" t="b">
        <v>0</v>
      </c>
      <c r="AE753" t="b">
        <v>1</v>
      </c>
      <c r="AF753" t="b">
        <v>0</v>
      </c>
      <c r="AG753" t="b">
        <v>0</v>
      </c>
      <c r="AH753" t="s">
        <v>699</v>
      </c>
      <c r="AI753" t="b">
        <v>0</v>
      </c>
      <c r="AK753" t="b">
        <v>0</v>
      </c>
      <c r="AL753" s="1">
        <v>42970</v>
      </c>
      <c r="AM753" t="s">
        <v>162</v>
      </c>
      <c r="AN753" s="2">
        <v>44296.959062499998</v>
      </c>
      <c r="AP753" s="2">
        <v>43186.70480324074</v>
      </c>
      <c r="AQ753" s="1"/>
      <c r="AS753" t="b">
        <v>0</v>
      </c>
      <c r="AU753" t="s">
        <v>216</v>
      </c>
      <c r="AV753" t="s">
        <v>176</v>
      </c>
      <c r="BB753" t="s">
        <v>2164</v>
      </c>
      <c r="BD753" t="b">
        <v>0</v>
      </c>
      <c r="BH753" t="s">
        <v>260</v>
      </c>
      <c r="BI753" t="s">
        <v>200</v>
      </c>
      <c r="BJ753" t="s">
        <v>216</v>
      </c>
      <c r="BL753" t="s">
        <v>2163</v>
      </c>
      <c r="BM753" t="s">
        <v>202</v>
      </c>
      <c r="BN753" t="s">
        <v>203</v>
      </c>
      <c r="BQ753" t="s">
        <v>204</v>
      </c>
      <c r="BR753" t="b">
        <v>0</v>
      </c>
      <c r="BT753" t="b">
        <v>0</v>
      </c>
      <c r="BW753" t="s">
        <v>97</v>
      </c>
      <c r="BX753" t="b">
        <v>0</v>
      </c>
      <c r="BY753" s="2">
        <v>44376.857569444444</v>
      </c>
      <c r="CB753" t="b">
        <v>0</v>
      </c>
      <c r="CC753" t="b">
        <v>0</v>
      </c>
      <c r="CF753">
        <v>54805</v>
      </c>
      <c r="CH753">
        <v>0</v>
      </c>
      <c r="CI753">
        <v>0</v>
      </c>
      <c r="CJ753">
        <v>0</v>
      </c>
      <c r="CK753">
        <f>YEAR(tbl_Opportunity[[#This Row],[Close Date]])</f>
        <v>2018</v>
      </c>
    </row>
    <row r="754" spans="1:89">
      <c r="A754" t="s">
        <v>2165</v>
      </c>
      <c r="B754" t="b">
        <v>0</v>
      </c>
      <c r="D754" t="b">
        <v>0</v>
      </c>
      <c r="E754" t="s">
        <v>320</v>
      </c>
      <c r="H754" s="1">
        <v>43186</v>
      </c>
      <c r="I754" t="b">
        <v>1</v>
      </c>
      <c r="J754" t="s">
        <v>193</v>
      </c>
      <c r="L754" t="s">
        <v>2166</v>
      </c>
      <c r="O754" t="s">
        <v>2137</v>
      </c>
      <c r="P754" t="b">
        <v>1</v>
      </c>
      <c r="Q754" s="2">
        <v>42760.915138888886</v>
      </c>
      <c r="R754" s="1"/>
      <c r="S754" t="b">
        <v>0</v>
      </c>
      <c r="U754" s="1"/>
      <c r="V754" t="b">
        <v>0</v>
      </c>
      <c r="W754" s="1">
        <v>43101</v>
      </c>
      <c r="X754">
        <v>1</v>
      </c>
      <c r="Y754">
        <v>2018</v>
      </c>
      <c r="Z754" t="s">
        <v>90</v>
      </c>
      <c r="AA754" t="s">
        <v>90</v>
      </c>
      <c r="AB754" t="b">
        <v>0</v>
      </c>
      <c r="AC754" t="b">
        <v>0</v>
      </c>
      <c r="AE754" t="b">
        <v>1</v>
      </c>
      <c r="AF754" t="b">
        <v>0</v>
      </c>
      <c r="AG754" t="b">
        <v>0</v>
      </c>
      <c r="AH754" t="s">
        <v>175</v>
      </c>
      <c r="AI754" t="b">
        <v>0</v>
      </c>
      <c r="AK754" t="b">
        <v>0</v>
      </c>
      <c r="AL754" s="1">
        <v>42970</v>
      </c>
      <c r="AM754" t="s">
        <v>162</v>
      </c>
      <c r="AN754" s="2">
        <v>44296.959062499998</v>
      </c>
      <c r="AP754" s="2">
        <v>43186.705289351848</v>
      </c>
      <c r="AQ754" s="1"/>
      <c r="AS754" t="b">
        <v>0</v>
      </c>
      <c r="AU754" t="s">
        <v>216</v>
      </c>
      <c r="AV754" t="s">
        <v>176</v>
      </c>
      <c r="BB754" t="s">
        <v>2167</v>
      </c>
      <c r="BD754" t="b">
        <v>0</v>
      </c>
      <c r="BH754" t="s">
        <v>260</v>
      </c>
      <c r="BI754" t="s">
        <v>200</v>
      </c>
      <c r="BJ754" t="s">
        <v>216</v>
      </c>
      <c r="BL754" t="s">
        <v>2166</v>
      </c>
      <c r="BM754" t="s">
        <v>202</v>
      </c>
      <c r="BN754" t="s">
        <v>203</v>
      </c>
      <c r="BQ754" t="s">
        <v>204</v>
      </c>
      <c r="BR754" t="b">
        <v>0</v>
      </c>
      <c r="BT754" t="b">
        <v>0</v>
      </c>
      <c r="BW754" t="s">
        <v>97</v>
      </c>
      <c r="BX754" t="b">
        <v>0</v>
      </c>
      <c r="BY754" s="2">
        <v>44376.857569444444</v>
      </c>
      <c r="CB754" t="b">
        <v>0</v>
      </c>
      <c r="CC754" t="b">
        <v>0</v>
      </c>
      <c r="CF754">
        <v>54805</v>
      </c>
      <c r="CH754">
        <v>0</v>
      </c>
      <c r="CI754">
        <v>0</v>
      </c>
      <c r="CJ754">
        <v>0</v>
      </c>
      <c r="CK754">
        <f>YEAR(tbl_Opportunity[[#This Row],[Close Date]])</f>
        <v>2018</v>
      </c>
    </row>
    <row r="755" spans="1:89">
      <c r="A755" t="s">
        <v>309</v>
      </c>
      <c r="B755" t="b">
        <v>0</v>
      </c>
      <c r="D755" t="b">
        <v>0</v>
      </c>
      <c r="E755" t="s">
        <v>320</v>
      </c>
      <c r="H755" s="1">
        <v>43098</v>
      </c>
      <c r="I755" t="b">
        <v>1</v>
      </c>
      <c r="J755" t="s">
        <v>193</v>
      </c>
      <c r="L755" t="s">
        <v>2168</v>
      </c>
      <c r="O755" t="s">
        <v>2137</v>
      </c>
      <c r="P755" t="b">
        <v>1</v>
      </c>
      <c r="Q755" s="2">
        <v>42761.608252314814</v>
      </c>
      <c r="R755" s="1"/>
      <c r="S755" t="b">
        <v>0</v>
      </c>
      <c r="U755" s="1"/>
      <c r="V755" t="b">
        <v>0</v>
      </c>
      <c r="W755" s="1">
        <v>42826</v>
      </c>
      <c r="X755">
        <v>4</v>
      </c>
      <c r="Y755">
        <v>2017</v>
      </c>
      <c r="Z755" t="s">
        <v>90</v>
      </c>
      <c r="AA755" t="s">
        <v>90</v>
      </c>
      <c r="AB755" t="b">
        <v>0</v>
      </c>
      <c r="AC755" t="b">
        <v>0</v>
      </c>
      <c r="AE755" t="b">
        <v>0</v>
      </c>
      <c r="AF755" t="b">
        <v>0</v>
      </c>
      <c r="AG755" t="b">
        <v>0</v>
      </c>
      <c r="AH755" t="s">
        <v>175</v>
      </c>
      <c r="AI755" t="b">
        <v>0</v>
      </c>
      <c r="AK755" t="b">
        <v>0</v>
      </c>
      <c r="AL755" s="1"/>
      <c r="AM755" t="s">
        <v>162</v>
      </c>
      <c r="AN755" s="2">
        <v>44296.959062499998</v>
      </c>
      <c r="AP755" s="2">
        <v>43169.641655092593</v>
      </c>
      <c r="AQ755" s="1"/>
      <c r="AS755" t="b">
        <v>0</v>
      </c>
      <c r="AV755" t="s">
        <v>176</v>
      </c>
      <c r="BB755" t="s">
        <v>2169</v>
      </c>
      <c r="BD755" t="b">
        <v>0</v>
      </c>
      <c r="BH755" t="s">
        <v>215</v>
      </c>
      <c r="BJ755" t="s">
        <v>216</v>
      </c>
      <c r="BL755" t="s">
        <v>2168</v>
      </c>
      <c r="BM755" t="s">
        <v>202</v>
      </c>
      <c r="BN755" t="s">
        <v>203</v>
      </c>
      <c r="BQ755" t="s">
        <v>204</v>
      </c>
      <c r="BR755" t="b">
        <v>0</v>
      </c>
      <c r="BT755" t="b">
        <v>0</v>
      </c>
      <c r="BW755" t="s">
        <v>97</v>
      </c>
      <c r="BX755" t="b">
        <v>0</v>
      </c>
      <c r="BY755" s="2">
        <v>44376.857569444444</v>
      </c>
      <c r="BZ755" t="s">
        <v>217</v>
      </c>
      <c r="CB755" t="b">
        <v>0</v>
      </c>
      <c r="CC755" t="b">
        <v>0</v>
      </c>
      <c r="CI755">
        <v>0</v>
      </c>
      <c r="CJ755">
        <v>0</v>
      </c>
      <c r="CK755">
        <f>YEAR(tbl_Opportunity[[#This Row],[Close Date]])</f>
        <v>2017</v>
      </c>
    </row>
    <row r="756" spans="1:89">
      <c r="A756" t="s">
        <v>1159</v>
      </c>
      <c r="B756" t="b">
        <v>0</v>
      </c>
      <c r="D756" t="b">
        <v>0</v>
      </c>
      <c r="E756" t="s">
        <v>320</v>
      </c>
      <c r="H756" s="1">
        <v>43166</v>
      </c>
      <c r="I756" t="b">
        <v>1</v>
      </c>
      <c r="J756" t="s">
        <v>235</v>
      </c>
      <c r="L756" t="s">
        <v>2170</v>
      </c>
      <c r="O756" t="s">
        <v>2137</v>
      </c>
      <c r="P756" t="b">
        <v>1</v>
      </c>
      <c r="Q756" s="2">
        <v>42761.611342592594</v>
      </c>
      <c r="R756" s="1"/>
      <c r="S756" t="b">
        <v>0</v>
      </c>
      <c r="U756" s="1"/>
      <c r="V756" t="b">
        <v>0</v>
      </c>
      <c r="W756" s="1">
        <v>43101</v>
      </c>
      <c r="X756">
        <v>1</v>
      </c>
      <c r="Y756">
        <v>2018</v>
      </c>
      <c r="Z756" t="s">
        <v>90</v>
      </c>
      <c r="AA756" t="s">
        <v>90</v>
      </c>
      <c r="AB756" t="b">
        <v>0</v>
      </c>
      <c r="AC756" t="b">
        <v>0</v>
      </c>
      <c r="AE756" t="b">
        <v>0</v>
      </c>
      <c r="AF756" t="b">
        <v>0</v>
      </c>
      <c r="AG756" t="b">
        <v>0</v>
      </c>
      <c r="AH756" t="s">
        <v>175</v>
      </c>
      <c r="AI756" t="b">
        <v>0</v>
      </c>
      <c r="AK756" t="b">
        <v>0</v>
      </c>
      <c r="AL756" s="1">
        <v>42970</v>
      </c>
      <c r="AM756" t="s">
        <v>162</v>
      </c>
      <c r="AN756" s="2">
        <v>44296.959062499998</v>
      </c>
      <c r="AP756" s="2">
        <v>43187.637141203704</v>
      </c>
      <c r="AQ756" s="1"/>
      <c r="AS756" t="b">
        <v>0</v>
      </c>
      <c r="AV756" t="s">
        <v>176</v>
      </c>
      <c r="BB756" t="s">
        <v>2171</v>
      </c>
      <c r="BD756" t="b">
        <v>0</v>
      </c>
      <c r="BH756" t="s">
        <v>260</v>
      </c>
      <c r="BJ756" t="s">
        <v>250</v>
      </c>
      <c r="BL756" t="s">
        <v>2170</v>
      </c>
      <c r="BM756" t="s">
        <v>202</v>
      </c>
      <c r="BN756" t="s">
        <v>203</v>
      </c>
      <c r="BQ756" t="s">
        <v>204</v>
      </c>
      <c r="BR756" t="b">
        <v>0</v>
      </c>
      <c r="BT756" t="b">
        <v>0</v>
      </c>
      <c r="BW756" t="s">
        <v>97</v>
      </c>
      <c r="BX756" t="b">
        <v>0</v>
      </c>
      <c r="BY756" s="2">
        <v>44376.857569444444</v>
      </c>
      <c r="CB756" t="b">
        <v>0</v>
      </c>
      <c r="CC756" t="b">
        <v>0</v>
      </c>
      <c r="CI756">
        <v>0</v>
      </c>
      <c r="CJ756">
        <v>0</v>
      </c>
      <c r="CK756">
        <f>YEAR(tbl_Opportunity[[#This Row],[Close Date]])</f>
        <v>2018</v>
      </c>
    </row>
    <row r="757" spans="1:89">
      <c r="A757" t="s">
        <v>1542</v>
      </c>
      <c r="B757" t="b">
        <v>0</v>
      </c>
      <c r="D757" t="b">
        <v>0</v>
      </c>
      <c r="E757" t="s">
        <v>320</v>
      </c>
      <c r="H757" s="1">
        <v>43098</v>
      </c>
      <c r="I757" t="b">
        <v>1</v>
      </c>
      <c r="J757" t="s">
        <v>105</v>
      </c>
      <c r="L757" t="s">
        <v>2172</v>
      </c>
      <c r="O757" t="s">
        <v>2137</v>
      </c>
      <c r="P757" t="b">
        <v>1</v>
      </c>
      <c r="Q757" s="2">
        <v>42761.623518518521</v>
      </c>
      <c r="R757" s="1"/>
      <c r="S757" t="b">
        <v>0</v>
      </c>
      <c r="U757" s="1"/>
      <c r="V757" t="b">
        <v>0</v>
      </c>
      <c r="W757" s="1">
        <v>42826</v>
      </c>
      <c r="X757">
        <v>4</v>
      </c>
      <c r="Y757">
        <v>2017</v>
      </c>
      <c r="Z757" t="s">
        <v>90</v>
      </c>
      <c r="AA757" t="s">
        <v>90</v>
      </c>
      <c r="AB757" t="b">
        <v>0</v>
      </c>
      <c r="AC757" t="b">
        <v>0</v>
      </c>
      <c r="AE757" t="b">
        <v>0</v>
      </c>
      <c r="AF757" t="b">
        <v>0</v>
      </c>
      <c r="AG757" t="b">
        <v>0</v>
      </c>
      <c r="AH757" t="s">
        <v>175</v>
      </c>
      <c r="AI757" t="b">
        <v>0</v>
      </c>
      <c r="AK757" t="b">
        <v>0</v>
      </c>
      <c r="AL757" s="1"/>
      <c r="AM757" t="s">
        <v>162</v>
      </c>
      <c r="AN757" s="2">
        <v>44297.853321759256</v>
      </c>
      <c r="AP757" s="2">
        <v>43174.749363425923</v>
      </c>
      <c r="AQ757" s="1"/>
      <c r="AS757" t="b">
        <v>0</v>
      </c>
      <c r="AV757" t="s">
        <v>176</v>
      </c>
      <c r="BB757" t="s">
        <v>2173</v>
      </c>
      <c r="BD757" t="b">
        <v>0</v>
      </c>
      <c r="BH757" t="s">
        <v>260</v>
      </c>
      <c r="BJ757" t="s">
        <v>216</v>
      </c>
      <c r="BL757" t="s">
        <v>2172</v>
      </c>
      <c r="BM757" t="s">
        <v>202</v>
      </c>
      <c r="BN757" t="s">
        <v>203</v>
      </c>
      <c r="BQ757" t="s">
        <v>204</v>
      </c>
      <c r="BR757" t="b">
        <v>0</v>
      </c>
      <c r="BT757" t="b">
        <v>0</v>
      </c>
      <c r="BW757" t="s">
        <v>97</v>
      </c>
      <c r="BX757" t="b">
        <v>0</v>
      </c>
      <c r="BY757" s="2">
        <v>44376.857569444444</v>
      </c>
      <c r="CB757" t="b">
        <v>0</v>
      </c>
      <c r="CC757" t="b">
        <v>0</v>
      </c>
      <c r="CI757">
        <v>0</v>
      </c>
      <c r="CJ757">
        <v>0</v>
      </c>
      <c r="CK757">
        <f>YEAR(tbl_Opportunity[[#This Row],[Close Date]])</f>
        <v>2017</v>
      </c>
    </row>
    <row r="758" spans="1:89">
      <c r="A758" t="s">
        <v>266</v>
      </c>
      <c r="B758" t="b">
        <v>0</v>
      </c>
      <c r="D758" t="b">
        <v>0</v>
      </c>
      <c r="E758" t="s">
        <v>320</v>
      </c>
      <c r="H758" s="1">
        <v>43098</v>
      </c>
      <c r="I758" t="b">
        <v>1</v>
      </c>
      <c r="J758" t="s">
        <v>111</v>
      </c>
      <c r="L758" t="s">
        <v>2174</v>
      </c>
      <c r="O758" t="s">
        <v>2137</v>
      </c>
      <c r="P758" t="b">
        <v>1</v>
      </c>
      <c r="Q758" s="2">
        <v>42761.626180555555</v>
      </c>
      <c r="R758" s="1"/>
      <c r="S758" t="b">
        <v>0</v>
      </c>
      <c r="U758" s="1"/>
      <c r="V758" t="b">
        <v>0</v>
      </c>
      <c r="W758" s="1">
        <v>42826</v>
      </c>
      <c r="X758">
        <v>4</v>
      </c>
      <c r="Y758">
        <v>2017</v>
      </c>
      <c r="Z758" t="s">
        <v>90</v>
      </c>
      <c r="AA758" t="s">
        <v>90</v>
      </c>
      <c r="AB758" t="b">
        <v>0</v>
      </c>
      <c r="AC758" t="b">
        <v>0</v>
      </c>
      <c r="AE758" t="b">
        <v>0</v>
      </c>
      <c r="AF758" t="b">
        <v>0</v>
      </c>
      <c r="AG758" t="b">
        <v>0</v>
      </c>
      <c r="AH758" t="s">
        <v>175</v>
      </c>
      <c r="AI758" t="b">
        <v>0</v>
      </c>
      <c r="AK758" t="b">
        <v>0</v>
      </c>
      <c r="AL758" s="1"/>
      <c r="AM758" t="s">
        <v>162</v>
      </c>
      <c r="AN758" s="2">
        <v>44296.959062499998</v>
      </c>
      <c r="AP758" s="2">
        <v>43174.751157407409</v>
      </c>
      <c r="AQ758" s="1"/>
      <c r="AS758" t="b">
        <v>0</v>
      </c>
      <c r="AV758" t="s">
        <v>176</v>
      </c>
      <c r="BB758" t="s">
        <v>2175</v>
      </c>
      <c r="BD758" t="b">
        <v>0</v>
      </c>
      <c r="BH758" t="s">
        <v>260</v>
      </c>
      <c r="BJ758" t="s">
        <v>216</v>
      </c>
      <c r="BL758" t="s">
        <v>2174</v>
      </c>
      <c r="BM758" t="s">
        <v>202</v>
      </c>
      <c r="BN758" t="s">
        <v>203</v>
      </c>
      <c r="BQ758" t="s">
        <v>204</v>
      </c>
      <c r="BR758" t="b">
        <v>0</v>
      </c>
      <c r="BT758" t="b">
        <v>0</v>
      </c>
      <c r="BW758" t="s">
        <v>97</v>
      </c>
      <c r="BX758" t="b">
        <v>0</v>
      </c>
      <c r="BY758" s="2">
        <v>44376.857569444444</v>
      </c>
      <c r="CB758" t="b">
        <v>0</v>
      </c>
      <c r="CC758" t="b">
        <v>0</v>
      </c>
      <c r="CI758">
        <v>0</v>
      </c>
      <c r="CJ758">
        <v>0</v>
      </c>
      <c r="CK758">
        <f>YEAR(tbl_Opportunity[[#This Row],[Close Date]])</f>
        <v>2017</v>
      </c>
    </row>
    <row r="759" spans="1:89">
      <c r="A759" t="s">
        <v>328</v>
      </c>
      <c r="B759" t="b">
        <v>0</v>
      </c>
      <c r="D759" t="b">
        <v>0</v>
      </c>
      <c r="E759" t="s">
        <v>320</v>
      </c>
      <c r="H759" s="1">
        <v>43187</v>
      </c>
      <c r="I759" t="b">
        <v>1</v>
      </c>
      <c r="J759" t="s">
        <v>193</v>
      </c>
      <c r="L759" t="s">
        <v>2176</v>
      </c>
      <c r="O759" t="s">
        <v>2137</v>
      </c>
      <c r="P759" t="b">
        <v>1</v>
      </c>
      <c r="Q759" s="2">
        <v>42761.629560185182</v>
      </c>
      <c r="R759" s="1"/>
      <c r="S759" t="b">
        <v>0</v>
      </c>
      <c r="U759" s="1"/>
      <c r="V759" t="b">
        <v>0</v>
      </c>
      <c r="W759" s="1">
        <v>43101</v>
      </c>
      <c r="X759">
        <v>1</v>
      </c>
      <c r="Y759">
        <v>2018</v>
      </c>
      <c r="Z759" t="s">
        <v>90</v>
      </c>
      <c r="AA759" t="s">
        <v>90</v>
      </c>
      <c r="AB759" t="b">
        <v>0</v>
      </c>
      <c r="AC759" t="b">
        <v>0</v>
      </c>
      <c r="AE759" t="b">
        <v>0</v>
      </c>
      <c r="AF759" t="b">
        <v>0</v>
      </c>
      <c r="AG759" t="b">
        <v>0</v>
      </c>
      <c r="AH759" t="s">
        <v>175</v>
      </c>
      <c r="AI759" t="b">
        <v>0</v>
      </c>
      <c r="AK759" t="b">
        <v>0</v>
      </c>
      <c r="AL759" s="1">
        <v>42970</v>
      </c>
      <c r="AM759" t="s">
        <v>162</v>
      </c>
      <c r="AN759" s="2">
        <v>44296.959062499998</v>
      </c>
      <c r="AP759" s="2">
        <v>43187.637604166666</v>
      </c>
      <c r="AQ759" s="1"/>
      <c r="AS759" t="b">
        <v>0</v>
      </c>
      <c r="AU759" t="s">
        <v>216</v>
      </c>
      <c r="AV759" t="s">
        <v>176</v>
      </c>
      <c r="BB759" t="s">
        <v>2177</v>
      </c>
      <c r="BD759" t="b">
        <v>0</v>
      </c>
      <c r="BH759" t="s">
        <v>260</v>
      </c>
      <c r="BJ759" t="s">
        <v>216</v>
      </c>
      <c r="BL759" t="s">
        <v>2176</v>
      </c>
      <c r="BM759" t="s">
        <v>202</v>
      </c>
      <c r="BN759" t="s">
        <v>203</v>
      </c>
      <c r="BQ759" t="s">
        <v>204</v>
      </c>
      <c r="BR759" t="b">
        <v>0</v>
      </c>
      <c r="BT759" t="b">
        <v>0</v>
      </c>
      <c r="BW759" t="s">
        <v>97</v>
      </c>
      <c r="BX759" t="b">
        <v>0</v>
      </c>
      <c r="BY759" s="2">
        <v>44376.857569444444</v>
      </c>
      <c r="CB759" t="b">
        <v>0</v>
      </c>
      <c r="CC759" t="b">
        <v>0</v>
      </c>
      <c r="CI759">
        <v>0</v>
      </c>
      <c r="CJ759">
        <v>0</v>
      </c>
      <c r="CK759">
        <f>YEAR(tbl_Opportunity[[#This Row],[Close Date]])</f>
        <v>2018</v>
      </c>
    </row>
    <row r="760" spans="1:89">
      <c r="A760" t="s">
        <v>2178</v>
      </c>
      <c r="B760" t="b">
        <v>0</v>
      </c>
      <c r="D760" t="b">
        <v>0</v>
      </c>
      <c r="E760" t="s">
        <v>320</v>
      </c>
      <c r="H760" s="1">
        <v>43161</v>
      </c>
      <c r="I760" t="b">
        <v>1</v>
      </c>
      <c r="J760" t="s">
        <v>105</v>
      </c>
      <c r="L760" t="s">
        <v>2179</v>
      </c>
      <c r="O760" t="s">
        <v>2137</v>
      </c>
      <c r="P760" t="b">
        <v>1</v>
      </c>
      <c r="Q760" s="2">
        <v>42761.633912037039</v>
      </c>
      <c r="R760" s="1"/>
      <c r="S760" t="b">
        <v>0</v>
      </c>
      <c r="U760" s="1"/>
      <c r="V760" t="b">
        <v>0</v>
      </c>
      <c r="W760" s="1">
        <v>43101</v>
      </c>
      <c r="X760">
        <v>1</v>
      </c>
      <c r="Y760">
        <v>2018</v>
      </c>
      <c r="Z760" t="s">
        <v>90</v>
      </c>
      <c r="AA760" t="s">
        <v>90</v>
      </c>
      <c r="AB760" t="b">
        <v>0</v>
      </c>
      <c r="AC760" t="b">
        <v>0</v>
      </c>
      <c r="AE760" t="b">
        <v>1</v>
      </c>
      <c r="AF760" t="b">
        <v>0</v>
      </c>
      <c r="AG760" t="b">
        <v>0</v>
      </c>
      <c r="AH760" t="s">
        <v>210</v>
      </c>
      <c r="AI760" t="b">
        <v>0</v>
      </c>
      <c r="AK760" t="b">
        <v>0</v>
      </c>
      <c r="AL760" s="1">
        <v>42970</v>
      </c>
      <c r="AM760" t="s">
        <v>162</v>
      </c>
      <c r="AN760" s="2">
        <v>44297.856377314813</v>
      </c>
      <c r="AP760" s="2">
        <v>43174.750486111108</v>
      </c>
      <c r="AQ760" s="1"/>
      <c r="AS760" t="b">
        <v>0</v>
      </c>
      <c r="AU760" t="s">
        <v>216</v>
      </c>
      <c r="AV760" t="s">
        <v>176</v>
      </c>
      <c r="BB760" t="s">
        <v>2180</v>
      </c>
      <c r="BD760" t="b">
        <v>0</v>
      </c>
      <c r="BH760" t="s">
        <v>260</v>
      </c>
      <c r="BI760" t="s">
        <v>200</v>
      </c>
      <c r="BJ760" t="s">
        <v>216</v>
      </c>
      <c r="BL760" t="s">
        <v>2179</v>
      </c>
      <c r="BM760" t="s">
        <v>202</v>
      </c>
      <c r="BN760" t="s">
        <v>203</v>
      </c>
      <c r="BQ760" t="s">
        <v>204</v>
      </c>
      <c r="BR760" t="b">
        <v>0</v>
      </c>
      <c r="BT760" t="b">
        <v>0</v>
      </c>
      <c r="BW760" t="s">
        <v>97</v>
      </c>
      <c r="BX760" t="b">
        <v>0</v>
      </c>
      <c r="BY760" s="2">
        <v>44376.857569444444</v>
      </c>
      <c r="CB760" t="b">
        <v>0</v>
      </c>
      <c r="CC760" t="b">
        <v>0</v>
      </c>
      <c r="CF760">
        <v>54805</v>
      </c>
      <c r="CH760">
        <v>0</v>
      </c>
      <c r="CI760">
        <v>0</v>
      </c>
      <c r="CJ760">
        <v>0</v>
      </c>
      <c r="CK760">
        <f>YEAR(tbl_Opportunity[[#This Row],[Close Date]])</f>
        <v>2018</v>
      </c>
    </row>
    <row r="761" spans="1:89">
      <c r="A761" t="s">
        <v>1199</v>
      </c>
      <c r="B761" t="b">
        <v>0</v>
      </c>
      <c r="D761" t="b">
        <v>0</v>
      </c>
      <c r="E761" t="s">
        <v>320</v>
      </c>
      <c r="H761" s="1">
        <v>43465</v>
      </c>
      <c r="I761" t="b">
        <v>1</v>
      </c>
      <c r="J761" t="s">
        <v>193</v>
      </c>
      <c r="L761" t="s">
        <v>2181</v>
      </c>
      <c r="O761" t="s">
        <v>2137</v>
      </c>
      <c r="P761" t="b">
        <v>1</v>
      </c>
      <c r="Q761" s="2">
        <v>42761.645289351851</v>
      </c>
      <c r="R761" s="1"/>
      <c r="S761" t="b">
        <v>0</v>
      </c>
      <c r="U761" s="1"/>
      <c r="V761" t="b">
        <v>0</v>
      </c>
      <c r="W761" s="1">
        <v>43191</v>
      </c>
      <c r="X761">
        <v>4</v>
      </c>
      <c r="Y761">
        <v>2018</v>
      </c>
      <c r="Z761" t="s">
        <v>90</v>
      </c>
      <c r="AA761" t="s">
        <v>90</v>
      </c>
      <c r="AB761" t="b">
        <v>0</v>
      </c>
      <c r="AC761" t="b">
        <v>0</v>
      </c>
      <c r="AE761" t="b">
        <v>0</v>
      </c>
      <c r="AF761" t="b">
        <v>0</v>
      </c>
      <c r="AG761" t="b">
        <v>0</v>
      </c>
      <c r="AH761" t="s">
        <v>210</v>
      </c>
      <c r="AI761" t="b">
        <v>0</v>
      </c>
      <c r="AK761" t="b">
        <v>0</v>
      </c>
      <c r="AL761" s="1">
        <v>42970</v>
      </c>
      <c r="AM761" t="s">
        <v>162</v>
      </c>
      <c r="AN761" s="2">
        <v>44296.959062499998</v>
      </c>
      <c r="AP761" s="2">
        <v>43200.886030092595</v>
      </c>
      <c r="AQ761" s="1"/>
      <c r="AS761" t="b">
        <v>0</v>
      </c>
      <c r="AU761" t="s">
        <v>216</v>
      </c>
      <c r="AV761" t="s">
        <v>176</v>
      </c>
      <c r="BB761" t="s">
        <v>2182</v>
      </c>
      <c r="BD761" t="b">
        <v>0</v>
      </c>
      <c r="BH761" t="s">
        <v>260</v>
      </c>
      <c r="BJ761" t="s">
        <v>216</v>
      </c>
      <c r="BL761" t="s">
        <v>2181</v>
      </c>
      <c r="BM761" t="s">
        <v>202</v>
      </c>
      <c r="BN761" t="s">
        <v>203</v>
      </c>
      <c r="BQ761" t="s">
        <v>204</v>
      </c>
      <c r="BR761" t="b">
        <v>0</v>
      </c>
      <c r="BT761" t="b">
        <v>0</v>
      </c>
      <c r="BW761" t="s">
        <v>97</v>
      </c>
      <c r="BX761" t="b">
        <v>0</v>
      </c>
      <c r="BY761" s="2">
        <v>44376.857569444444</v>
      </c>
      <c r="CB761" t="b">
        <v>0</v>
      </c>
      <c r="CC761" t="b">
        <v>0</v>
      </c>
      <c r="CI761">
        <v>0</v>
      </c>
      <c r="CJ761">
        <v>0</v>
      </c>
      <c r="CK761">
        <f>YEAR(tbl_Opportunity[[#This Row],[Close Date]])</f>
        <v>2018</v>
      </c>
    </row>
    <row r="762" spans="1:89">
      <c r="A762" t="s">
        <v>2183</v>
      </c>
      <c r="B762" t="b">
        <v>0</v>
      </c>
      <c r="D762" t="b">
        <v>0</v>
      </c>
      <c r="E762" t="s">
        <v>320</v>
      </c>
      <c r="H762" s="1">
        <v>43462</v>
      </c>
      <c r="I762" t="b">
        <v>1</v>
      </c>
      <c r="J762" t="s">
        <v>111</v>
      </c>
      <c r="L762" t="s">
        <v>2184</v>
      </c>
      <c r="O762" t="s">
        <v>2137</v>
      </c>
      <c r="P762" t="b">
        <v>1</v>
      </c>
      <c r="Q762" s="2">
        <v>42761.65587962963</v>
      </c>
      <c r="R762" s="1"/>
      <c r="S762" t="b">
        <v>0</v>
      </c>
      <c r="U762" s="1"/>
      <c r="V762" t="b">
        <v>0</v>
      </c>
      <c r="W762" s="1">
        <v>43191</v>
      </c>
      <c r="X762">
        <v>4</v>
      </c>
      <c r="Y762">
        <v>2018</v>
      </c>
      <c r="Z762" t="s">
        <v>90</v>
      </c>
      <c r="AA762" t="s">
        <v>90</v>
      </c>
      <c r="AB762" t="b">
        <v>0</v>
      </c>
      <c r="AC762" t="b">
        <v>0</v>
      </c>
      <c r="AE762" t="b">
        <v>1</v>
      </c>
      <c r="AF762" t="b">
        <v>0</v>
      </c>
      <c r="AG762" t="b">
        <v>0</v>
      </c>
      <c r="AH762" t="s">
        <v>210</v>
      </c>
      <c r="AI762" t="b">
        <v>0</v>
      </c>
      <c r="AK762" t="b">
        <v>0</v>
      </c>
      <c r="AL762" s="1">
        <v>42970</v>
      </c>
      <c r="AM762" t="s">
        <v>162</v>
      </c>
      <c r="AN762" s="2">
        <v>44296.959062499998</v>
      </c>
      <c r="AP762" s="2">
        <v>43416.513460648152</v>
      </c>
      <c r="AQ762" s="1"/>
      <c r="AS762" t="b">
        <v>0</v>
      </c>
      <c r="AU762" t="s">
        <v>212</v>
      </c>
      <c r="AV762" t="s">
        <v>176</v>
      </c>
      <c r="BB762" t="s">
        <v>2185</v>
      </c>
      <c r="BD762" t="b">
        <v>0</v>
      </c>
      <c r="BH762" t="s">
        <v>215</v>
      </c>
      <c r="BI762" t="s">
        <v>200</v>
      </c>
      <c r="BJ762" t="s">
        <v>216</v>
      </c>
      <c r="BL762" t="s">
        <v>2184</v>
      </c>
      <c r="BM762" t="s">
        <v>202</v>
      </c>
      <c r="BN762" t="s">
        <v>203</v>
      </c>
      <c r="BQ762" t="s">
        <v>204</v>
      </c>
      <c r="BR762" t="b">
        <v>0</v>
      </c>
      <c r="BT762" t="b">
        <v>0</v>
      </c>
      <c r="BW762" t="s">
        <v>97</v>
      </c>
      <c r="BX762" t="b">
        <v>0</v>
      </c>
      <c r="BY762" s="2">
        <v>44376.857569444444</v>
      </c>
      <c r="BZ762" t="s">
        <v>217</v>
      </c>
      <c r="CB762" t="b">
        <v>0</v>
      </c>
      <c r="CC762" t="b">
        <v>0</v>
      </c>
      <c r="CF762">
        <v>57394</v>
      </c>
      <c r="CH762">
        <v>0</v>
      </c>
      <c r="CI762">
        <v>0</v>
      </c>
      <c r="CJ762">
        <v>0</v>
      </c>
      <c r="CK762">
        <f>YEAR(tbl_Opportunity[[#This Row],[Close Date]])</f>
        <v>2018</v>
      </c>
    </row>
    <row r="763" spans="1:89">
      <c r="A763" t="s">
        <v>1645</v>
      </c>
      <c r="B763" t="b">
        <v>0</v>
      </c>
      <c r="D763" t="b">
        <v>0</v>
      </c>
      <c r="E763" t="s">
        <v>320</v>
      </c>
      <c r="H763" s="1">
        <v>43920</v>
      </c>
      <c r="I763" t="b">
        <v>1</v>
      </c>
      <c r="J763" t="s">
        <v>193</v>
      </c>
      <c r="L763" t="s">
        <v>2186</v>
      </c>
      <c r="O763" t="s">
        <v>2137</v>
      </c>
      <c r="P763" t="b">
        <v>1</v>
      </c>
      <c r="Q763" s="2">
        <v>42761.663090277776</v>
      </c>
      <c r="R763" s="1"/>
      <c r="S763" t="b">
        <v>0</v>
      </c>
      <c r="U763" s="1"/>
      <c r="V763" t="b">
        <v>0</v>
      </c>
      <c r="W763" s="1">
        <v>43831</v>
      </c>
      <c r="X763">
        <v>1</v>
      </c>
      <c r="Y763">
        <v>2020</v>
      </c>
      <c r="Z763" t="s">
        <v>90</v>
      </c>
      <c r="AA763" t="s">
        <v>90</v>
      </c>
      <c r="AB763" t="b">
        <v>0</v>
      </c>
      <c r="AC763" t="b">
        <v>0</v>
      </c>
      <c r="AE763" t="b">
        <v>0</v>
      </c>
      <c r="AF763" t="b">
        <v>0</v>
      </c>
      <c r="AG763" t="b">
        <v>0</v>
      </c>
      <c r="AH763" t="s">
        <v>210</v>
      </c>
      <c r="AI763" t="b">
        <v>0</v>
      </c>
      <c r="AK763" t="b">
        <v>0</v>
      </c>
      <c r="AL763" s="1">
        <v>42970</v>
      </c>
      <c r="AM763" t="s">
        <v>162</v>
      </c>
      <c r="AN763" s="2">
        <v>44296.959062499998</v>
      </c>
      <c r="AP763" s="2">
        <v>43852.630046296297</v>
      </c>
      <c r="AQ763" s="1"/>
      <c r="AS763" t="b">
        <v>0</v>
      </c>
      <c r="AU763" t="s">
        <v>216</v>
      </c>
      <c r="AV763" t="s">
        <v>176</v>
      </c>
      <c r="BB763" t="s">
        <v>2187</v>
      </c>
      <c r="BD763" t="b">
        <v>0</v>
      </c>
      <c r="BH763" t="s">
        <v>406</v>
      </c>
      <c r="BJ763" t="s">
        <v>216</v>
      </c>
      <c r="BL763" t="s">
        <v>2186</v>
      </c>
      <c r="BM763" t="s">
        <v>202</v>
      </c>
      <c r="BN763" t="s">
        <v>203</v>
      </c>
      <c r="BQ763" t="s">
        <v>204</v>
      </c>
      <c r="BR763" t="b">
        <v>0</v>
      </c>
      <c r="BT763" t="b">
        <v>0</v>
      </c>
      <c r="BW763" t="s">
        <v>97</v>
      </c>
      <c r="BX763" t="b">
        <v>0</v>
      </c>
      <c r="BY763" s="2">
        <v>44376.857569444444</v>
      </c>
      <c r="CB763" t="b">
        <v>0</v>
      </c>
      <c r="CC763" t="b">
        <v>0</v>
      </c>
      <c r="CI763">
        <v>0</v>
      </c>
      <c r="CJ763">
        <v>0</v>
      </c>
      <c r="CK763">
        <f>YEAR(tbl_Opportunity[[#This Row],[Close Date]])</f>
        <v>2020</v>
      </c>
    </row>
    <row r="764" spans="1:89">
      <c r="A764" t="s">
        <v>453</v>
      </c>
      <c r="B764" t="b">
        <v>0</v>
      </c>
      <c r="D764" t="b">
        <v>0</v>
      </c>
      <c r="E764" t="s">
        <v>320</v>
      </c>
      <c r="H764" s="1">
        <v>43462</v>
      </c>
      <c r="I764" t="b">
        <v>1</v>
      </c>
      <c r="J764" t="s">
        <v>193</v>
      </c>
      <c r="L764" t="s">
        <v>2188</v>
      </c>
      <c r="O764" t="s">
        <v>2137</v>
      </c>
      <c r="P764" t="b">
        <v>1</v>
      </c>
      <c r="Q764" s="2">
        <v>42761.666712962964</v>
      </c>
      <c r="R764" s="1"/>
      <c r="S764" t="b">
        <v>0</v>
      </c>
      <c r="U764" s="1"/>
      <c r="V764" t="b">
        <v>0</v>
      </c>
      <c r="W764" s="1">
        <v>43191</v>
      </c>
      <c r="X764">
        <v>4</v>
      </c>
      <c r="Y764">
        <v>2018</v>
      </c>
      <c r="Z764" t="s">
        <v>90</v>
      </c>
      <c r="AA764" t="s">
        <v>90</v>
      </c>
      <c r="AB764" t="b">
        <v>0</v>
      </c>
      <c r="AC764" t="b">
        <v>0</v>
      </c>
      <c r="AE764" t="b">
        <v>0</v>
      </c>
      <c r="AF764" t="b">
        <v>0</v>
      </c>
      <c r="AG764" t="b">
        <v>0</v>
      </c>
      <c r="AH764" t="s">
        <v>210</v>
      </c>
      <c r="AI764" t="b">
        <v>0</v>
      </c>
      <c r="AK764" t="b">
        <v>0</v>
      </c>
      <c r="AL764" s="1">
        <v>43578</v>
      </c>
      <c r="AM764" t="s">
        <v>162</v>
      </c>
      <c r="AN764" s="2">
        <v>44296.959062499998</v>
      </c>
      <c r="AP764" s="2">
        <v>43627.828958333332</v>
      </c>
      <c r="AQ764" s="1"/>
      <c r="AS764" t="b">
        <v>0</v>
      </c>
      <c r="AV764" t="s">
        <v>176</v>
      </c>
      <c r="BB764" t="s">
        <v>2189</v>
      </c>
      <c r="BD764" t="b">
        <v>0</v>
      </c>
      <c r="BH764" t="s">
        <v>199</v>
      </c>
      <c r="BJ764" t="s">
        <v>216</v>
      </c>
      <c r="BL764" t="s">
        <v>2188</v>
      </c>
      <c r="BM764" t="s">
        <v>202</v>
      </c>
      <c r="BN764" t="s">
        <v>203</v>
      </c>
      <c r="BQ764" t="s">
        <v>204</v>
      </c>
      <c r="BR764" t="b">
        <v>0</v>
      </c>
      <c r="BT764" t="b">
        <v>0</v>
      </c>
      <c r="BW764" t="s">
        <v>97</v>
      </c>
      <c r="BX764" t="b">
        <v>0</v>
      </c>
      <c r="BY764" s="2">
        <v>44376.857569444444</v>
      </c>
      <c r="CB764" t="b">
        <v>0</v>
      </c>
      <c r="CC764" t="b">
        <v>0</v>
      </c>
      <c r="CI764">
        <v>0</v>
      </c>
      <c r="CJ764">
        <v>0</v>
      </c>
      <c r="CK764">
        <f>YEAR(tbl_Opportunity[[#This Row],[Close Date]])</f>
        <v>2018</v>
      </c>
    </row>
    <row r="765" spans="1:89">
      <c r="A765" t="s">
        <v>257</v>
      </c>
      <c r="B765" t="b">
        <v>0</v>
      </c>
      <c r="D765" t="b">
        <v>0</v>
      </c>
      <c r="E765" t="s">
        <v>320</v>
      </c>
      <c r="H765" s="1">
        <v>43166</v>
      </c>
      <c r="I765" t="b">
        <v>1</v>
      </c>
      <c r="J765" t="s">
        <v>111</v>
      </c>
      <c r="L765" t="s">
        <v>2190</v>
      </c>
      <c r="O765" t="s">
        <v>2137</v>
      </c>
      <c r="P765" t="b">
        <v>1</v>
      </c>
      <c r="Q765" s="2">
        <v>42761.673668981479</v>
      </c>
      <c r="R765" s="1"/>
      <c r="S765" t="b">
        <v>0</v>
      </c>
      <c r="U765" s="1"/>
      <c r="V765" t="b">
        <v>0</v>
      </c>
      <c r="W765" s="1">
        <v>43101</v>
      </c>
      <c r="X765">
        <v>1</v>
      </c>
      <c r="Y765">
        <v>2018</v>
      </c>
      <c r="Z765" t="s">
        <v>90</v>
      </c>
      <c r="AA765" t="s">
        <v>90</v>
      </c>
      <c r="AB765" t="b">
        <v>0</v>
      </c>
      <c r="AC765" t="b">
        <v>0</v>
      </c>
      <c r="AE765" t="b">
        <v>0</v>
      </c>
      <c r="AF765" t="b">
        <v>0</v>
      </c>
      <c r="AG765" t="b">
        <v>0</v>
      </c>
      <c r="AH765" t="s">
        <v>210</v>
      </c>
      <c r="AI765" t="b">
        <v>0</v>
      </c>
      <c r="AK765" t="b">
        <v>0</v>
      </c>
      <c r="AL765" s="1"/>
      <c r="AM765" t="s">
        <v>162</v>
      </c>
      <c r="AN765" s="2">
        <v>44296.959062499998</v>
      </c>
      <c r="AP765" s="2">
        <v>43174.7496875</v>
      </c>
      <c r="AQ765" s="1"/>
      <c r="AS765" t="b">
        <v>0</v>
      </c>
      <c r="AU765" t="s">
        <v>216</v>
      </c>
      <c r="AV765" t="s">
        <v>176</v>
      </c>
      <c r="BB765" t="s">
        <v>2191</v>
      </c>
      <c r="BD765" t="b">
        <v>0</v>
      </c>
      <c r="BH765" t="s">
        <v>260</v>
      </c>
      <c r="BJ765" t="s">
        <v>216</v>
      </c>
      <c r="BL765" t="s">
        <v>2190</v>
      </c>
      <c r="BM765" t="s">
        <v>202</v>
      </c>
      <c r="BN765" t="s">
        <v>203</v>
      </c>
      <c r="BQ765" t="s">
        <v>204</v>
      </c>
      <c r="BR765" t="b">
        <v>0</v>
      </c>
      <c r="BT765" t="b">
        <v>0</v>
      </c>
      <c r="BW765" t="s">
        <v>97</v>
      </c>
      <c r="BX765" t="b">
        <v>0</v>
      </c>
      <c r="BY765" s="2">
        <v>44376.857569444444</v>
      </c>
      <c r="CB765" t="b">
        <v>0</v>
      </c>
      <c r="CC765" t="b">
        <v>0</v>
      </c>
      <c r="CI765">
        <v>0</v>
      </c>
      <c r="CJ765">
        <v>0</v>
      </c>
      <c r="CK765">
        <f>YEAR(tbl_Opportunity[[#This Row],[Close Date]])</f>
        <v>2018</v>
      </c>
    </row>
    <row r="766" spans="1:89">
      <c r="A766" t="s">
        <v>2192</v>
      </c>
      <c r="B766" t="b">
        <v>0</v>
      </c>
      <c r="D766" t="b">
        <v>0</v>
      </c>
      <c r="H766" s="1">
        <v>43167</v>
      </c>
      <c r="I766" t="b">
        <v>1</v>
      </c>
      <c r="J766" t="s">
        <v>105</v>
      </c>
      <c r="L766" t="s">
        <v>2193</v>
      </c>
      <c r="O766" t="s">
        <v>1776</v>
      </c>
      <c r="P766" t="b">
        <v>1</v>
      </c>
      <c r="Q766" s="2">
        <v>42761.682349537034</v>
      </c>
      <c r="R766" s="1"/>
      <c r="S766" t="b">
        <v>0</v>
      </c>
      <c r="U766" s="1"/>
      <c r="V766" t="b">
        <v>0</v>
      </c>
      <c r="W766" s="1">
        <v>43101</v>
      </c>
      <c r="X766">
        <v>1</v>
      </c>
      <c r="Y766">
        <v>2018</v>
      </c>
      <c r="Z766" t="s">
        <v>90</v>
      </c>
      <c r="AA766" t="s">
        <v>90</v>
      </c>
      <c r="AB766" t="b">
        <v>0</v>
      </c>
      <c r="AC766" t="b">
        <v>0</v>
      </c>
      <c r="AE766" t="b">
        <v>1</v>
      </c>
      <c r="AF766" t="b">
        <v>0</v>
      </c>
      <c r="AG766" t="b">
        <v>0</v>
      </c>
      <c r="AH766" t="s">
        <v>210</v>
      </c>
      <c r="AI766" t="b">
        <v>0</v>
      </c>
      <c r="AK766" t="b">
        <v>0</v>
      </c>
      <c r="AL766" s="1">
        <v>42971</v>
      </c>
      <c r="AM766" t="s">
        <v>162</v>
      </c>
      <c r="AN766" s="2">
        <v>44297.856377314813</v>
      </c>
      <c r="AP766" s="2">
        <v>43174.749837962961</v>
      </c>
      <c r="AQ766" s="1"/>
      <c r="AS766" t="b">
        <v>0</v>
      </c>
      <c r="AV766" t="s">
        <v>93</v>
      </c>
      <c r="BB766" t="s">
        <v>2194</v>
      </c>
      <c r="BD766" t="b">
        <v>0</v>
      </c>
      <c r="BH766" t="s">
        <v>260</v>
      </c>
      <c r="BI766" t="s">
        <v>200</v>
      </c>
      <c r="BJ766" t="s">
        <v>250</v>
      </c>
      <c r="BL766" t="s">
        <v>2193</v>
      </c>
      <c r="BM766" t="s">
        <v>202</v>
      </c>
      <c r="BN766" t="s">
        <v>203</v>
      </c>
      <c r="BQ766" t="s">
        <v>204</v>
      </c>
      <c r="BR766" t="b">
        <v>0</v>
      </c>
      <c r="BT766" t="b">
        <v>0</v>
      </c>
      <c r="BW766" t="s">
        <v>97</v>
      </c>
      <c r="BX766" t="b">
        <v>0</v>
      </c>
      <c r="BY766" s="2">
        <v>44376.857569444444</v>
      </c>
      <c r="CB766" t="b">
        <v>0</v>
      </c>
      <c r="CC766" t="b">
        <v>0</v>
      </c>
      <c r="CF766">
        <v>54805</v>
      </c>
      <c r="CH766">
        <v>0</v>
      </c>
      <c r="CI766">
        <v>0</v>
      </c>
      <c r="CJ766">
        <v>0</v>
      </c>
      <c r="CK766">
        <f>YEAR(tbl_Opportunity[[#This Row],[Close Date]])</f>
        <v>2018</v>
      </c>
    </row>
    <row r="767" spans="1:89">
      <c r="A767" t="s">
        <v>328</v>
      </c>
      <c r="B767" t="b">
        <v>0</v>
      </c>
      <c r="D767" t="b">
        <v>0</v>
      </c>
      <c r="E767" t="s">
        <v>320</v>
      </c>
      <c r="H767" s="1">
        <v>43187</v>
      </c>
      <c r="I767" t="b">
        <v>1</v>
      </c>
      <c r="J767" t="s">
        <v>193</v>
      </c>
      <c r="L767" t="s">
        <v>2195</v>
      </c>
      <c r="O767" t="s">
        <v>2137</v>
      </c>
      <c r="P767" t="b">
        <v>1</v>
      </c>
      <c r="Q767" s="2">
        <v>42761.689363425925</v>
      </c>
      <c r="R767" s="1"/>
      <c r="S767" t="b">
        <v>0</v>
      </c>
      <c r="U767" s="1"/>
      <c r="V767" t="b">
        <v>0</v>
      </c>
      <c r="W767" s="1">
        <v>43101</v>
      </c>
      <c r="X767">
        <v>1</v>
      </c>
      <c r="Y767">
        <v>2018</v>
      </c>
      <c r="Z767" t="s">
        <v>90</v>
      </c>
      <c r="AA767" t="s">
        <v>90</v>
      </c>
      <c r="AB767" t="b">
        <v>0</v>
      </c>
      <c r="AC767" t="b">
        <v>0</v>
      </c>
      <c r="AE767" t="b">
        <v>0</v>
      </c>
      <c r="AF767" t="b">
        <v>0</v>
      </c>
      <c r="AG767" t="b">
        <v>0</v>
      </c>
      <c r="AH767" t="s">
        <v>210</v>
      </c>
      <c r="AI767" t="b">
        <v>0</v>
      </c>
      <c r="AK767" t="b">
        <v>0</v>
      </c>
      <c r="AL767" s="1">
        <v>42970</v>
      </c>
      <c r="AM767" t="s">
        <v>162</v>
      </c>
      <c r="AN767" s="2">
        <v>44296.959062499998</v>
      </c>
      <c r="AP767" s="2">
        <v>43187.642627314817</v>
      </c>
      <c r="AQ767" s="1"/>
      <c r="AS767" t="b">
        <v>0</v>
      </c>
      <c r="AU767" t="s">
        <v>216</v>
      </c>
      <c r="AV767" t="s">
        <v>176</v>
      </c>
      <c r="BB767" t="s">
        <v>2196</v>
      </c>
      <c r="BD767" t="b">
        <v>0</v>
      </c>
      <c r="BH767" t="s">
        <v>260</v>
      </c>
      <c r="BJ767" t="s">
        <v>216</v>
      </c>
      <c r="BL767" t="s">
        <v>2195</v>
      </c>
      <c r="BM767" t="s">
        <v>202</v>
      </c>
      <c r="BN767" t="s">
        <v>203</v>
      </c>
      <c r="BQ767" t="s">
        <v>204</v>
      </c>
      <c r="BR767" t="b">
        <v>0</v>
      </c>
      <c r="BT767" t="b">
        <v>0</v>
      </c>
      <c r="BW767" t="s">
        <v>97</v>
      </c>
      <c r="BX767" t="b">
        <v>0</v>
      </c>
      <c r="BY767" s="2">
        <v>44376.857569444444</v>
      </c>
      <c r="CB767" t="b">
        <v>0</v>
      </c>
      <c r="CC767" t="b">
        <v>0</v>
      </c>
      <c r="CI767">
        <v>0</v>
      </c>
      <c r="CJ767">
        <v>0</v>
      </c>
      <c r="CK767">
        <f>YEAR(tbl_Opportunity[[#This Row],[Close Date]])</f>
        <v>2018</v>
      </c>
    </row>
    <row r="768" spans="1:89">
      <c r="A768" t="s">
        <v>182</v>
      </c>
      <c r="B768" t="b">
        <v>0</v>
      </c>
      <c r="D768" t="b">
        <v>0</v>
      </c>
      <c r="H768" s="1">
        <v>42797</v>
      </c>
      <c r="I768" t="b">
        <v>1</v>
      </c>
      <c r="L768" t="s">
        <v>2197</v>
      </c>
      <c r="O768" t="s">
        <v>142</v>
      </c>
      <c r="P768" t="b">
        <v>0</v>
      </c>
      <c r="Q768" s="2">
        <v>42761.689791666664</v>
      </c>
      <c r="R768" s="1"/>
      <c r="S768" t="b">
        <v>0</v>
      </c>
      <c r="U768" s="1"/>
      <c r="V768" t="b">
        <v>0</v>
      </c>
      <c r="W768" s="1">
        <v>42736</v>
      </c>
      <c r="X768">
        <v>1</v>
      </c>
      <c r="Y768">
        <v>2017</v>
      </c>
      <c r="Z768" t="s">
        <v>8</v>
      </c>
      <c r="AA768" t="s">
        <v>8</v>
      </c>
      <c r="AB768" t="b">
        <v>0</v>
      </c>
      <c r="AC768" t="b">
        <v>0</v>
      </c>
      <c r="AE768" t="b">
        <v>1</v>
      </c>
      <c r="AF768" t="b">
        <v>0</v>
      </c>
      <c r="AG768" t="b">
        <v>0</v>
      </c>
      <c r="AH768" t="s">
        <v>210</v>
      </c>
      <c r="AI768" t="b">
        <v>0</v>
      </c>
      <c r="AK768" t="b">
        <v>0</v>
      </c>
      <c r="AL768" s="1">
        <v>43291</v>
      </c>
      <c r="AM768" t="s">
        <v>162</v>
      </c>
      <c r="AN768" s="2">
        <v>44297.837673611109</v>
      </c>
      <c r="AP768" s="2">
        <v>43836.762685185182</v>
      </c>
      <c r="AQ768" s="1"/>
      <c r="AS768" t="b">
        <v>0</v>
      </c>
      <c r="AV768" t="s">
        <v>213</v>
      </c>
      <c r="BB768" t="s">
        <v>2198</v>
      </c>
      <c r="BD768" t="b">
        <v>1</v>
      </c>
      <c r="BH768" t="s">
        <v>142</v>
      </c>
      <c r="BI768" t="s">
        <v>150</v>
      </c>
      <c r="BJ768" t="s">
        <v>95</v>
      </c>
      <c r="BK768" t="s">
        <v>95</v>
      </c>
      <c r="BQ768" t="s">
        <v>96</v>
      </c>
      <c r="BR768" t="b">
        <v>0</v>
      </c>
      <c r="BT768" t="b">
        <v>0</v>
      </c>
      <c r="BW768" t="s">
        <v>103</v>
      </c>
      <c r="BX768" t="b">
        <v>0</v>
      </c>
      <c r="BY768" s="2">
        <v>44376.857569444444</v>
      </c>
      <c r="CB768" t="b">
        <v>0</v>
      </c>
      <c r="CC768" t="b">
        <v>1</v>
      </c>
      <c r="CF768">
        <v>143000</v>
      </c>
      <c r="CH768">
        <v>143000</v>
      </c>
      <c r="CI768">
        <v>100</v>
      </c>
      <c r="CJ768">
        <v>0</v>
      </c>
      <c r="CK768">
        <f>YEAR(tbl_Opportunity[[#This Row],[Close Date]])</f>
        <v>2017</v>
      </c>
    </row>
    <row r="769" spans="1:89">
      <c r="A769" t="s">
        <v>2199</v>
      </c>
      <c r="B769" t="b">
        <v>0</v>
      </c>
      <c r="D769" t="b">
        <v>0</v>
      </c>
      <c r="E769" t="s">
        <v>320</v>
      </c>
      <c r="H769" s="1">
        <v>43920</v>
      </c>
      <c r="I769" t="b">
        <v>1</v>
      </c>
      <c r="J769" t="s">
        <v>193</v>
      </c>
      <c r="L769" t="s">
        <v>2200</v>
      </c>
      <c r="O769" t="s">
        <v>2137</v>
      </c>
      <c r="P769" t="b">
        <v>1</v>
      </c>
      <c r="Q769" s="2">
        <v>42761.694664351853</v>
      </c>
      <c r="R769" s="1"/>
      <c r="S769" t="b">
        <v>0</v>
      </c>
      <c r="U769" s="1"/>
      <c r="V769" t="b">
        <v>0</v>
      </c>
      <c r="W769" s="1">
        <v>43831</v>
      </c>
      <c r="X769">
        <v>1</v>
      </c>
      <c r="Y769">
        <v>2020</v>
      </c>
      <c r="Z769" t="s">
        <v>90</v>
      </c>
      <c r="AA769" t="s">
        <v>90</v>
      </c>
      <c r="AB769" t="b">
        <v>0</v>
      </c>
      <c r="AC769" t="b">
        <v>0</v>
      </c>
      <c r="AE769" t="b">
        <v>0</v>
      </c>
      <c r="AF769" t="b">
        <v>0</v>
      </c>
      <c r="AG769" t="b">
        <v>0</v>
      </c>
      <c r="AH769" t="s">
        <v>210</v>
      </c>
      <c r="AI769" t="b">
        <v>0</v>
      </c>
      <c r="AK769" t="b">
        <v>0</v>
      </c>
      <c r="AL769" s="1">
        <v>43866</v>
      </c>
      <c r="AM769" t="s">
        <v>162</v>
      </c>
      <c r="AN769" s="2">
        <v>44296.959062499998</v>
      </c>
      <c r="AP769" s="2">
        <v>43866.888935185183</v>
      </c>
      <c r="AQ769" s="1"/>
      <c r="AS769" t="b">
        <v>0</v>
      </c>
      <c r="AU769" t="s">
        <v>216</v>
      </c>
      <c r="AV769" t="s">
        <v>176</v>
      </c>
      <c r="BB769" t="s">
        <v>2201</v>
      </c>
      <c r="BD769" t="b">
        <v>0</v>
      </c>
      <c r="BH769" t="s">
        <v>406</v>
      </c>
      <c r="BJ769" t="s">
        <v>216</v>
      </c>
      <c r="BL769" t="s">
        <v>2200</v>
      </c>
      <c r="BM769" t="s">
        <v>202</v>
      </c>
      <c r="BN769" t="s">
        <v>203</v>
      </c>
      <c r="BQ769" t="s">
        <v>204</v>
      </c>
      <c r="BR769" t="b">
        <v>0</v>
      </c>
      <c r="BT769" t="b">
        <v>0</v>
      </c>
      <c r="BW769" t="s">
        <v>97</v>
      </c>
      <c r="BX769" t="b">
        <v>0</v>
      </c>
      <c r="BY769" s="2">
        <v>44376.857569444444</v>
      </c>
      <c r="CB769" t="b">
        <v>0</v>
      </c>
      <c r="CC769" t="b">
        <v>0</v>
      </c>
      <c r="CI769">
        <v>0</v>
      </c>
      <c r="CJ769">
        <v>0</v>
      </c>
      <c r="CK769">
        <f>YEAR(tbl_Opportunity[[#This Row],[Close Date]])</f>
        <v>2020</v>
      </c>
    </row>
    <row r="770" spans="1:89">
      <c r="A770" t="s">
        <v>328</v>
      </c>
      <c r="B770" t="b">
        <v>0</v>
      </c>
      <c r="D770" t="b">
        <v>0</v>
      </c>
      <c r="E770" t="s">
        <v>320</v>
      </c>
      <c r="H770" s="1">
        <v>43161</v>
      </c>
      <c r="I770" t="b">
        <v>1</v>
      </c>
      <c r="J770" t="s">
        <v>111</v>
      </c>
      <c r="L770" t="s">
        <v>1808</v>
      </c>
      <c r="O770" t="s">
        <v>2137</v>
      </c>
      <c r="P770" t="b">
        <v>1</v>
      </c>
      <c r="Q770" s="2">
        <v>42761.721099537041</v>
      </c>
      <c r="R770" s="1"/>
      <c r="S770" t="b">
        <v>0</v>
      </c>
      <c r="U770" s="1"/>
      <c r="V770" t="b">
        <v>0</v>
      </c>
      <c r="W770" s="1">
        <v>43101</v>
      </c>
      <c r="X770">
        <v>1</v>
      </c>
      <c r="Y770">
        <v>2018</v>
      </c>
      <c r="Z770" t="s">
        <v>90</v>
      </c>
      <c r="AA770" t="s">
        <v>90</v>
      </c>
      <c r="AB770" t="b">
        <v>0</v>
      </c>
      <c r="AC770" t="b">
        <v>0</v>
      </c>
      <c r="AE770" t="b">
        <v>0</v>
      </c>
      <c r="AF770" t="b">
        <v>0</v>
      </c>
      <c r="AG770" t="b">
        <v>0</v>
      </c>
      <c r="AH770" t="s">
        <v>210</v>
      </c>
      <c r="AI770" t="b">
        <v>0</v>
      </c>
      <c r="AK770" t="b">
        <v>0</v>
      </c>
      <c r="AL770" s="1"/>
      <c r="AM770" t="s">
        <v>162</v>
      </c>
      <c r="AN770" s="2">
        <v>44296.959062499998</v>
      </c>
      <c r="AP770" s="2">
        <v>43174.750138888892</v>
      </c>
      <c r="AQ770" s="1"/>
      <c r="AS770" t="b">
        <v>0</v>
      </c>
      <c r="AU770" t="s">
        <v>216</v>
      </c>
      <c r="AV770" t="s">
        <v>176</v>
      </c>
      <c r="BB770" t="s">
        <v>2202</v>
      </c>
      <c r="BD770" t="b">
        <v>0</v>
      </c>
      <c r="BH770" t="s">
        <v>260</v>
      </c>
      <c r="BJ770" t="s">
        <v>216</v>
      </c>
      <c r="BL770" t="s">
        <v>1808</v>
      </c>
      <c r="BM770" t="s">
        <v>202</v>
      </c>
      <c r="BN770" t="s">
        <v>203</v>
      </c>
      <c r="BQ770" t="s">
        <v>204</v>
      </c>
      <c r="BR770" t="b">
        <v>0</v>
      </c>
      <c r="BT770" t="b">
        <v>0</v>
      </c>
      <c r="BW770" t="s">
        <v>97</v>
      </c>
      <c r="BX770" t="b">
        <v>0</v>
      </c>
      <c r="BY770" s="2">
        <v>44376.857569444444</v>
      </c>
      <c r="CB770" t="b">
        <v>0</v>
      </c>
      <c r="CC770" t="b">
        <v>0</v>
      </c>
      <c r="CI770">
        <v>0</v>
      </c>
      <c r="CJ770">
        <v>0</v>
      </c>
      <c r="CK770">
        <f>YEAR(tbl_Opportunity[[#This Row],[Close Date]])</f>
        <v>2018</v>
      </c>
    </row>
    <row r="771" spans="1:89">
      <c r="A771" t="s">
        <v>2203</v>
      </c>
      <c r="B771" t="b">
        <v>0</v>
      </c>
      <c r="D771" t="b">
        <v>0</v>
      </c>
      <c r="E771" t="s">
        <v>320</v>
      </c>
      <c r="H771" s="1">
        <v>43186</v>
      </c>
      <c r="I771" t="b">
        <v>1</v>
      </c>
      <c r="J771" t="s">
        <v>193</v>
      </c>
      <c r="L771" t="s">
        <v>2204</v>
      </c>
      <c r="O771" t="s">
        <v>2137</v>
      </c>
      <c r="P771" t="b">
        <v>1</v>
      </c>
      <c r="Q771" s="2">
        <v>42761.724108796298</v>
      </c>
      <c r="R771" s="1"/>
      <c r="S771" t="b">
        <v>0</v>
      </c>
      <c r="U771" s="1"/>
      <c r="V771" t="b">
        <v>0</v>
      </c>
      <c r="W771" s="1">
        <v>43101</v>
      </c>
      <c r="X771">
        <v>1</v>
      </c>
      <c r="Y771">
        <v>2018</v>
      </c>
      <c r="Z771" t="s">
        <v>90</v>
      </c>
      <c r="AA771" t="s">
        <v>90</v>
      </c>
      <c r="AB771" t="b">
        <v>0</v>
      </c>
      <c r="AC771" t="b">
        <v>0</v>
      </c>
      <c r="AE771" t="b">
        <v>1</v>
      </c>
      <c r="AF771" t="b">
        <v>0</v>
      </c>
      <c r="AG771" t="b">
        <v>0</v>
      </c>
      <c r="AH771" t="s">
        <v>210</v>
      </c>
      <c r="AI771" t="b">
        <v>0</v>
      </c>
      <c r="AK771" t="b">
        <v>0</v>
      </c>
      <c r="AL771" s="1">
        <v>42970</v>
      </c>
      <c r="AM771" t="s">
        <v>162</v>
      </c>
      <c r="AN771" s="2">
        <v>44296.959062499998</v>
      </c>
      <c r="AP771" s="2">
        <v>43186.709155092591</v>
      </c>
      <c r="AQ771" s="1"/>
      <c r="AS771" t="b">
        <v>0</v>
      </c>
      <c r="AU771" t="s">
        <v>472</v>
      </c>
      <c r="AV771" t="s">
        <v>176</v>
      </c>
      <c r="BB771" t="s">
        <v>2205</v>
      </c>
      <c r="BD771" t="b">
        <v>0</v>
      </c>
      <c r="BH771" t="s">
        <v>260</v>
      </c>
      <c r="BI771" t="s">
        <v>200</v>
      </c>
      <c r="BJ771" t="s">
        <v>216</v>
      </c>
      <c r="BL771" t="s">
        <v>2204</v>
      </c>
      <c r="BM771" t="s">
        <v>202</v>
      </c>
      <c r="BN771" t="s">
        <v>203</v>
      </c>
      <c r="BQ771" t="s">
        <v>204</v>
      </c>
      <c r="BR771" t="b">
        <v>0</v>
      </c>
      <c r="BT771" t="b">
        <v>0</v>
      </c>
      <c r="BW771" t="s">
        <v>97</v>
      </c>
      <c r="BX771" t="b">
        <v>0</v>
      </c>
      <c r="BY771" s="2">
        <v>44376.857569444444</v>
      </c>
      <c r="CB771" t="b">
        <v>0</v>
      </c>
      <c r="CC771" t="b">
        <v>0</v>
      </c>
      <c r="CF771">
        <v>54805</v>
      </c>
      <c r="CH771">
        <v>0</v>
      </c>
      <c r="CI771">
        <v>0</v>
      </c>
      <c r="CJ771">
        <v>0</v>
      </c>
      <c r="CK771">
        <f>YEAR(tbl_Opportunity[[#This Row],[Close Date]])</f>
        <v>2018</v>
      </c>
    </row>
    <row r="772" spans="1:89">
      <c r="A772" t="s">
        <v>274</v>
      </c>
      <c r="B772" t="b">
        <v>0</v>
      </c>
      <c r="D772" t="b">
        <v>0</v>
      </c>
      <c r="E772" t="s">
        <v>320</v>
      </c>
      <c r="H772" s="1">
        <v>43161</v>
      </c>
      <c r="I772" t="b">
        <v>1</v>
      </c>
      <c r="J772" t="s">
        <v>235</v>
      </c>
      <c r="L772" t="s">
        <v>2206</v>
      </c>
      <c r="O772" t="s">
        <v>2137</v>
      </c>
      <c r="P772" t="b">
        <v>1</v>
      </c>
      <c r="Q772" s="2">
        <v>42761.757662037038</v>
      </c>
      <c r="R772" s="1"/>
      <c r="S772" t="b">
        <v>0</v>
      </c>
      <c r="U772" s="1"/>
      <c r="V772" t="b">
        <v>0</v>
      </c>
      <c r="W772" s="1">
        <v>43101</v>
      </c>
      <c r="X772">
        <v>1</v>
      </c>
      <c r="Y772">
        <v>2018</v>
      </c>
      <c r="Z772" t="s">
        <v>90</v>
      </c>
      <c r="AA772" t="s">
        <v>90</v>
      </c>
      <c r="AB772" t="b">
        <v>0</v>
      </c>
      <c r="AC772" t="b">
        <v>0</v>
      </c>
      <c r="AE772" t="b">
        <v>1</v>
      </c>
      <c r="AF772" t="b">
        <v>0</v>
      </c>
      <c r="AG772" t="b">
        <v>0</v>
      </c>
      <c r="AH772" t="s">
        <v>210</v>
      </c>
      <c r="AI772" t="b">
        <v>0</v>
      </c>
      <c r="AK772" t="b">
        <v>0</v>
      </c>
      <c r="AL772" s="1">
        <v>42970</v>
      </c>
      <c r="AM772" t="s">
        <v>162</v>
      </c>
      <c r="AN772" s="2">
        <v>44296.959062499998</v>
      </c>
      <c r="AP772" s="2">
        <v>43174.750671296293</v>
      </c>
      <c r="AQ772" s="1"/>
      <c r="AS772" t="b">
        <v>0</v>
      </c>
      <c r="AU772" t="s">
        <v>216</v>
      </c>
      <c r="AV772" t="s">
        <v>176</v>
      </c>
      <c r="BB772" t="s">
        <v>2207</v>
      </c>
      <c r="BD772" t="b">
        <v>0</v>
      </c>
      <c r="BH772" t="s">
        <v>260</v>
      </c>
      <c r="BI772" t="s">
        <v>200</v>
      </c>
      <c r="BJ772" t="s">
        <v>216</v>
      </c>
      <c r="BL772" t="s">
        <v>2206</v>
      </c>
      <c r="BM772" t="s">
        <v>202</v>
      </c>
      <c r="BN772" t="s">
        <v>203</v>
      </c>
      <c r="BQ772" t="s">
        <v>204</v>
      </c>
      <c r="BR772" t="b">
        <v>0</v>
      </c>
      <c r="BT772" t="b">
        <v>0</v>
      </c>
      <c r="BW772" t="s">
        <v>97</v>
      </c>
      <c r="BX772" t="b">
        <v>0</v>
      </c>
      <c r="BY772" s="2">
        <v>44376.857569444444</v>
      </c>
      <c r="CB772" t="b">
        <v>0</v>
      </c>
      <c r="CC772" t="b">
        <v>0</v>
      </c>
      <c r="CF772">
        <v>54805</v>
      </c>
      <c r="CH772">
        <v>0</v>
      </c>
      <c r="CI772">
        <v>0</v>
      </c>
      <c r="CJ772">
        <v>0</v>
      </c>
      <c r="CK772">
        <f>YEAR(tbl_Opportunity[[#This Row],[Close Date]])</f>
        <v>2018</v>
      </c>
    </row>
    <row r="773" spans="1:89">
      <c r="A773" t="s">
        <v>465</v>
      </c>
      <c r="B773" t="b">
        <v>0</v>
      </c>
      <c r="D773" t="b">
        <v>0</v>
      </c>
      <c r="E773" t="s">
        <v>320</v>
      </c>
      <c r="H773" s="1">
        <v>43173</v>
      </c>
      <c r="I773" t="b">
        <v>1</v>
      </c>
      <c r="L773" t="s">
        <v>1803</v>
      </c>
      <c r="O773" t="s">
        <v>2137</v>
      </c>
      <c r="P773" t="b">
        <v>1</v>
      </c>
      <c r="Q773" s="2">
        <v>42761.761157407411</v>
      </c>
      <c r="R773" s="1"/>
      <c r="S773" t="b">
        <v>0</v>
      </c>
      <c r="U773" s="1"/>
      <c r="V773" t="b">
        <v>0</v>
      </c>
      <c r="W773" s="1">
        <v>43101</v>
      </c>
      <c r="X773">
        <v>1</v>
      </c>
      <c r="Y773">
        <v>2018</v>
      </c>
      <c r="Z773" t="s">
        <v>8</v>
      </c>
      <c r="AA773" t="s">
        <v>8</v>
      </c>
      <c r="AB773" t="b">
        <v>0</v>
      </c>
      <c r="AC773" t="b">
        <v>0</v>
      </c>
      <c r="AE773" t="b">
        <v>1</v>
      </c>
      <c r="AF773" t="b">
        <v>0</v>
      </c>
      <c r="AG773" t="b">
        <v>0</v>
      </c>
      <c r="AH773" t="s">
        <v>210</v>
      </c>
      <c r="AI773" t="b">
        <v>0</v>
      </c>
      <c r="AJ773" t="s">
        <v>211</v>
      </c>
      <c r="AK773" t="b">
        <v>0</v>
      </c>
      <c r="AL773" s="1">
        <v>43143</v>
      </c>
      <c r="AM773" t="s">
        <v>162</v>
      </c>
      <c r="AN773" s="2">
        <v>44296.95826388889</v>
      </c>
      <c r="AP773" s="2">
        <v>43173.690034722225</v>
      </c>
      <c r="AQ773" s="1"/>
      <c r="AS773" t="b">
        <v>0</v>
      </c>
      <c r="AU773" t="s">
        <v>216</v>
      </c>
      <c r="AV773" t="s">
        <v>176</v>
      </c>
      <c r="BB773" t="s">
        <v>2208</v>
      </c>
      <c r="BD773" t="b">
        <v>0</v>
      </c>
      <c r="BH773" t="s">
        <v>260</v>
      </c>
      <c r="BI773" t="s">
        <v>200</v>
      </c>
      <c r="BJ773" t="s">
        <v>216</v>
      </c>
      <c r="BL773" t="s">
        <v>1803</v>
      </c>
      <c r="BM773" t="s">
        <v>202</v>
      </c>
      <c r="BN773" t="s">
        <v>203</v>
      </c>
      <c r="BQ773" t="s">
        <v>204</v>
      </c>
      <c r="BR773" t="b">
        <v>0</v>
      </c>
      <c r="BT773" t="b">
        <v>0</v>
      </c>
      <c r="BW773" t="s">
        <v>103</v>
      </c>
      <c r="BX773" t="b">
        <v>0</v>
      </c>
      <c r="BY773" s="2">
        <v>44376.857569444444</v>
      </c>
      <c r="CB773" t="b">
        <v>0</v>
      </c>
      <c r="CC773" t="b">
        <v>1</v>
      </c>
      <c r="CF773">
        <v>22575</v>
      </c>
      <c r="CH773">
        <v>22575</v>
      </c>
      <c r="CI773">
        <v>100</v>
      </c>
      <c r="CJ773">
        <v>0</v>
      </c>
      <c r="CK773">
        <f>YEAR(tbl_Opportunity[[#This Row],[Close Date]])</f>
        <v>2018</v>
      </c>
    </row>
    <row r="774" spans="1:89">
      <c r="A774" t="s">
        <v>1657</v>
      </c>
      <c r="B774" t="b">
        <v>0</v>
      </c>
      <c r="D774" t="b">
        <v>0</v>
      </c>
      <c r="E774" t="s">
        <v>320</v>
      </c>
      <c r="H774" s="1">
        <v>43462</v>
      </c>
      <c r="I774" t="b">
        <v>1</v>
      </c>
      <c r="J774" t="s">
        <v>1504</v>
      </c>
      <c r="L774" t="s">
        <v>2209</v>
      </c>
      <c r="O774" t="s">
        <v>2137</v>
      </c>
      <c r="P774" t="b">
        <v>1</v>
      </c>
      <c r="Q774" s="2">
        <v>42761.770243055558</v>
      </c>
      <c r="R774" s="1"/>
      <c r="S774" t="b">
        <v>0</v>
      </c>
      <c r="U774" s="1"/>
      <c r="V774" t="b">
        <v>0</v>
      </c>
      <c r="W774" s="1">
        <v>43191</v>
      </c>
      <c r="X774">
        <v>4</v>
      </c>
      <c r="Y774">
        <v>2018</v>
      </c>
      <c r="Z774" t="s">
        <v>90</v>
      </c>
      <c r="AA774" t="s">
        <v>90</v>
      </c>
      <c r="AB774" t="b">
        <v>0</v>
      </c>
      <c r="AC774" t="b">
        <v>0</v>
      </c>
      <c r="AE774" t="b">
        <v>1</v>
      </c>
      <c r="AF774" t="b">
        <v>0</v>
      </c>
      <c r="AG774" t="b">
        <v>0</v>
      </c>
      <c r="AH774" t="s">
        <v>210</v>
      </c>
      <c r="AI774" t="b">
        <v>0</v>
      </c>
      <c r="AJ774" t="s">
        <v>211</v>
      </c>
      <c r="AK774" t="b">
        <v>0</v>
      </c>
      <c r="AL774" s="1">
        <v>43608</v>
      </c>
      <c r="AM774" t="s">
        <v>162</v>
      </c>
      <c r="AN774" s="2">
        <v>44296.959062499998</v>
      </c>
      <c r="AP774" s="2">
        <v>43608.595567129632</v>
      </c>
      <c r="AQ774" s="1"/>
      <c r="AS774" t="b">
        <v>0</v>
      </c>
      <c r="AU774" t="s">
        <v>2210</v>
      </c>
      <c r="AV774" t="s">
        <v>176</v>
      </c>
      <c r="BB774" t="s">
        <v>2211</v>
      </c>
      <c r="BD774" t="b">
        <v>0</v>
      </c>
      <c r="BH774" t="s">
        <v>406</v>
      </c>
      <c r="BI774" t="s">
        <v>200</v>
      </c>
      <c r="BJ774" t="s">
        <v>216</v>
      </c>
      <c r="BL774" t="s">
        <v>2212</v>
      </c>
      <c r="BM774" t="s">
        <v>202</v>
      </c>
      <c r="BN774" t="s">
        <v>203</v>
      </c>
      <c r="BQ774" t="s">
        <v>204</v>
      </c>
      <c r="BR774" t="b">
        <v>0</v>
      </c>
      <c r="BT774" t="b">
        <v>0</v>
      </c>
      <c r="BW774" t="s">
        <v>97</v>
      </c>
      <c r="BX774" t="b">
        <v>1</v>
      </c>
      <c r="BY774" s="2">
        <v>44376.857569444444</v>
      </c>
      <c r="CB774" t="b">
        <v>0</v>
      </c>
      <c r="CC774" t="b">
        <v>0</v>
      </c>
      <c r="CF774">
        <v>50650</v>
      </c>
      <c r="CH774">
        <v>0</v>
      </c>
      <c r="CI774">
        <v>0</v>
      </c>
      <c r="CJ774">
        <v>0</v>
      </c>
      <c r="CK774">
        <f>YEAR(tbl_Opportunity[[#This Row],[Close Date]])</f>
        <v>2018</v>
      </c>
    </row>
    <row r="775" spans="1:89">
      <c r="A775" t="s">
        <v>453</v>
      </c>
      <c r="B775" t="b">
        <v>0</v>
      </c>
      <c r="D775" t="b">
        <v>0</v>
      </c>
      <c r="E775" t="s">
        <v>320</v>
      </c>
      <c r="H775" s="1">
        <v>43168</v>
      </c>
      <c r="I775" t="b">
        <v>1</v>
      </c>
      <c r="J775" t="s">
        <v>105</v>
      </c>
      <c r="L775" t="s">
        <v>2213</v>
      </c>
      <c r="O775" t="s">
        <v>2137</v>
      </c>
      <c r="P775" t="b">
        <v>1</v>
      </c>
      <c r="Q775" s="2">
        <v>42761.772372685184</v>
      </c>
      <c r="R775" s="1"/>
      <c r="S775" t="b">
        <v>0</v>
      </c>
      <c r="U775" s="1"/>
      <c r="V775" t="b">
        <v>0</v>
      </c>
      <c r="W775" s="1">
        <v>43101</v>
      </c>
      <c r="X775">
        <v>1</v>
      </c>
      <c r="Y775">
        <v>2018</v>
      </c>
      <c r="Z775" t="s">
        <v>90</v>
      </c>
      <c r="AA775" t="s">
        <v>90</v>
      </c>
      <c r="AB775" t="b">
        <v>0</v>
      </c>
      <c r="AC775" t="b">
        <v>0</v>
      </c>
      <c r="AE775" t="b">
        <v>0</v>
      </c>
      <c r="AF775" t="b">
        <v>0</v>
      </c>
      <c r="AG775" t="b">
        <v>0</v>
      </c>
      <c r="AH775" t="s">
        <v>179</v>
      </c>
      <c r="AI775" t="b">
        <v>0</v>
      </c>
      <c r="AK775" t="b">
        <v>0</v>
      </c>
      <c r="AL775" s="1">
        <v>42970</v>
      </c>
      <c r="AM775" t="s">
        <v>162</v>
      </c>
      <c r="AN775" s="2">
        <v>44297.856377314813</v>
      </c>
      <c r="AP775" s="2">
        <v>43168.739664351851</v>
      </c>
      <c r="AQ775" s="1"/>
      <c r="AS775" t="b">
        <v>0</v>
      </c>
      <c r="AU775" t="s">
        <v>216</v>
      </c>
      <c r="AV775" t="s">
        <v>176</v>
      </c>
      <c r="BB775" t="s">
        <v>2214</v>
      </c>
      <c r="BD775" t="b">
        <v>0</v>
      </c>
      <c r="BH775" t="s">
        <v>260</v>
      </c>
      <c r="BJ775" t="s">
        <v>216</v>
      </c>
      <c r="BL775" t="s">
        <v>2213</v>
      </c>
      <c r="BM775" t="s">
        <v>202</v>
      </c>
      <c r="BN775" t="s">
        <v>203</v>
      </c>
      <c r="BQ775" t="s">
        <v>204</v>
      </c>
      <c r="BR775" t="b">
        <v>0</v>
      </c>
      <c r="BT775" t="b">
        <v>0</v>
      </c>
      <c r="BW775" t="s">
        <v>97</v>
      </c>
      <c r="BX775" t="b">
        <v>0</v>
      </c>
      <c r="BY775" s="2">
        <v>44376.857569444444</v>
      </c>
      <c r="CB775" t="b">
        <v>0</v>
      </c>
      <c r="CC775" t="b">
        <v>0</v>
      </c>
      <c r="CI775">
        <v>0</v>
      </c>
      <c r="CJ775">
        <v>0</v>
      </c>
      <c r="CK775">
        <f>YEAR(tbl_Opportunity[[#This Row],[Close Date]])</f>
        <v>2018</v>
      </c>
    </row>
    <row r="776" spans="1:89">
      <c r="A776" t="s">
        <v>453</v>
      </c>
      <c r="B776" t="b">
        <v>0</v>
      </c>
      <c r="D776" t="b">
        <v>0</v>
      </c>
      <c r="E776" t="s">
        <v>320</v>
      </c>
      <c r="H776" s="1">
        <v>43186</v>
      </c>
      <c r="I776" t="b">
        <v>1</v>
      </c>
      <c r="J776" t="s">
        <v>193</v>
      </c>
      <c r="L776" t="s">
        <v>2215</v>
      </c>
      <c r="O776" t="s">
        <v>2137</v>
      </c>
      <c r="P776" t="b">
        <v>1</v>
      </c>
      <c r="Q776" s="2">
        <v>42761.773553240739</v>
      </c>
      <c r="R776" s="1"/>
      <c r="S776" t="b">
        <v>0</v>
      </c>
      <c r="U776" s="1"/>
      <c r="V776" t="b">
        <v>0</v>
      </c>
      <c r="W776" s="1">
        <v>43101</v>
      </c>
      <c r="X776">
        <v>1</v>
      </c>
      <c r="Y776">
        <v>2018</v>
      </c>
      <c r="Z776" t="s">
        <v>90</v>
      </c>
      <c r="AA776" t="s">
        <v>90</v>
      </c>
      <c r="AB776" t="b">
        <v>0</v>
      </c>
      <c r="AC776" t="b">
        <v>0</v>
      </c>
      <c r="AE776" t="b">
        <v>0</v>
      </c>
      <c r="AF776" t="b">
        <v>0</v>
      </c>
      <c r="AG776" t="b">
        <v>0</v>
      </c>
      <c r="AH776" t="s">
        <v>175</v>
      </c>
      <c r="AI776" t="b">
        <v>0</v>
      </c>
      <c r="AK776" t="b">
        <v>0</v>
      </c>
      <c r="AL776" s="1">
        <v>42970</v>
      </c>
      <c r="AM776" t="s">
        <v>162</v>
      </c>
      <c r="AN776" s="2">
        <v>44296.959062499998</v>
      </c>
      <c r="AP776" s="2">
        <v>43186.708668981482</v>
      </c>
      <c r="AQ776" s="1"/>
      <c r="AS776" t="b">
        <v>0</v>
      </c>
      <c r="AU776" t="s">
        <v>216</v>
      </c>
      <c r="AV776" t="s">
        <v>176</v>
      </c>
      <c r="BB776" t="s">
        <v>2216</v>
      </c>
      <c r="BD776" t="b">
        <v>0</v>
      </c>
      <c r="BH776" t="s">
        <v>260</v>
      </c>
      <c r="BJ776" t="s">
        <v>216</v>
      </c>
      <c r="BL776" t="s">
        <v>2215</v>
      </c>
      <c r="BM776" t="s">
        <v>202</v>
      </c>
      <c r="BN776" t="s">
        <v>203</v>
      </c>
      <c r="BQ776" t="s">
        <v>204</v>
      </c>
      <c r="BR776" t="b">
        <v>0</v>
      </c>
      <c r="BT776" t="b">
        <v>0</v>
      </c>
      <c r="BW776" t="s">
        <v>97</v>
      </c>
      <c r="BX776" t="b">
        <v>0</v>
      </c>
      <c r="BY776" s="2">
        <v>44376.857569444444</v>
      </c>
      <c r="CB776" t="b">
        <v>0</v>
      </c>
      <c r="CC776" t="b">
        <v>0</v>
      </c>
      <c r="CI776">
        <v>0</v>
      </c>
      <c r="CJ776">
        <v>0</v>
      </c>
      <c r="CK776">
        <f>YEAR(tbl_Opportunity[[#This Row],[Close Date]])</f>
        <v>2018</v>
      </c>
    </row>
    <row r="777" spans="1:89">
      <c r="A777" t="s">
        <v>328</v>
      </c>
      <c r="B777" t="b">
        <v>0</v>
      </c>
      <c r="D777" t="b">
        <v>0</v>
      </c>
      <c r="E777" t="s">
        <v>320</v>
      </c>
      <c r="H777" s="1">
        <v>43186</v>
      </c>
      <c r="I777" t="b">
        <v>1</v>
      </c>
      <c r="J777" t="s">
        <v>193</v>
      </c>
      <c r="L777" t="s">
        <v>2217</v>
      </c>
      <c r="O777" t="s">
        <v>2137</v>
      </c>
      <c r="P777" t="b">
        <v>1</v>
      </c>
      <c r="Q777" s="2">
        <v>42761.775439814817</v>
      </c>
      <c r="R777" s="1"/>
      <c r="S777" t="b">
        <v>0</v>
      </c>
      <c r="U777" s="1"/>
      <c r="V777" t="b">
        <v>0</v>
      </c>
      <c r="W777" s="1">
        <v>43101</v>
      </c>
      <c r="X777">
        <v>1</v>
      </c>
      <c r="Y777">
        <v>2018</v>
      </c>
      <c r="Z777" t="s">
        <v>90</v>
      </c>
      <c r="AA777" t="s">
        <v>90</v>
      </c>
      <c r="AB777" t="b">
        <v>0</v>
      </c>
      <c r="AC777" t="b">
        <v>0</v>
      </c>
      <c r="AE777" t="b">
        <v>0</v>
      </c>
      <c r="AF777" t="b">
        <v>0</v>
      </c>
      <c r="AG777" t="b">
        <v>0</v>
      </c>
      <c r="AH777" t="s">
        <v>175</v>
      </c>
      <c r="AI777" t="b">
        <v>0</v>
      </c>
      <c r="AK777" t="b">
        <v>0</v>
      </c>
      <c r="AL777" s="1">
        <v>42970</v>
      </c>
      <c r="AM777" t="s">
        <v>162</v>
      </c>
      <c r="AN777" s="2">
        <v>44296.959062499998</v>
      </c>
      <c r="AP777" s="2">
        <v>43186.705648148149</v>
      </c>
      <c r="AQ777" s="1"/>
      <c r="AS777" t="b">
        <v>0</v>
      </c>
      <c r="AU777" t="s">
        <v>216</v>
      </c>
      <c r="AV777" t="s">
        <v>176</v>
      </c>
      <c r="BB777" t="s">
        <v>2218</v>
      </c>
      <c r="BD777" t="b">
        <v>0</v>
      </c>
      <c r="BH777" t="s">
        <v>260</v>
      </c>
      <c r="BJ777" t="s">
        <v>216</v>
      </c>
      <c r="BL777" t="s">
        <v>2217</v>
      </c>
      <c r="BM777" t="s">
        <v>202</v>
      </c>
      <c r="BN777" t="s">
        <v>203</v>
      </c>
      <c r="BQ777" t="s">
        <v>204</v>
      </c>
      <c r="BR777" t="b">
        <v>0</v>
      </c>
      <c r="BT777" t="b">
        <v>0</v>
      </c>
      <c r="BW777" t="s">
        <v>97</v>
      </c>
      <c r="BX777" t="b">
        <v>0</v>
      </c>
      <c r="BY777" s="2">
        <v>44376.857569444444</v>
      </c>
      <c r="CB777" t="b">
        <v>0</v>
      </c>
      <c r="CC777" t="b">
        <v>0</v>
      </c>
      <c r="CI777">
        <v>0</v>
      </c>
      <c r="CJ777">
        <v>0</v>
      </c>
      <c r="CK777">
        <f>YEAR(tbl_Opportunity[[#This Row],[Close Date]])</f>
        <v>2018</v>
      </c>
    </row>
    <row r="778" spans="1:89">
      <c r="A778" t="s">
        <v>2219</v>
      </c>
      <c r="B778" t="b">
        <v>0</v>
      </c>
      <c r="D778" t="b">
        <v>0</v>
      </c>
      <c r="E778" t="s">
        <v>320</v>
      </c>
      <c r="H778" s="1">
        <v>43168</v>
      </c>
      <c r="I778" t="b">
        <v>1</v>
      </c>
      <c r="J778" t="s">
        <v>235</v>
      </c>
      <c r="L778" t="s">
        <v>2220</v>
      </c>
      <c r="O778" t="s">
        <v>2137</v>
      </c>
      <c r="P778" t="b">
        <v>1</v>
      </c>
      <c r="Q778" s="2">
        <v>42761.77884259259</v>
      </c>
      <c r="R778" s="1"/>
      <c r="S778" t="b">
        <v>0</v>
      </c>
      <c r="U778" s="1"/>
      <c r="V778" t="b">
        <v>0</v>
      </c>
      <c r="W778" s="1">
        <v>43101</v>
      </c>
      <c r="X778">
        <v>1</v>
      </c>
      <c r="Y778">
        <v>2018</v>
      </c>
      <c r="Z778" t="s">
        <v>90</v>
      </c>
      <c r="AA778" t="s">
        <v>90</v>
      </c>
      <c r="AB778" t="b">
        <v>0</v>
      </c>
      <c r="AC778" t="b">
        <v>0</v>
      </c>
      <c r="AE778" t="b">
        <v>0</v>
      </c>
      <c r="AF778" t="b">
        <v>0</v>
      </c>
      <c r="AG778" t="b">
        <v>0</v>
      </c>
      <c r="AH778" t="s">
        <v>175</v>
      </c>
      <c r="AI778" t="b">
        <v>0</v>
      </c>
      <c r="AK778" t="b">
        <v>0</v>
      </c>
      <c r="AL778" s="1">
        <v>42970</v>
      </c>
      <c r="AM778" t="s">
        <v>162</v>
      </c>
      <c r="AN778" s="2">
        <v>44296.959062499998</v>
      </c>
      <c r="AP778" s="2">
        <v>43168.715046296296</v>
      </c>
      <c r="AQ778" s="1"/>
      <c r="AS778" t="b">
        <v>0</v>
      </c>
      <c r="AU778" t="s">
        <v>216</v>
      </c>
      <c r="AV778" t="s">
        <v>176</v>
      </c>
      <c r="BB778" t="s">
        <v>2221</v>
      </c>
      <c r="BD778" t="b">
        <v>0</v>
      </c>
      <c r="BH778" t="s">
        <v>260</v>
      </c>
      <c r="BJ778" t="s">
        <v>216</v>
      </c>
      <c r="BL778" t="s">
        <v>2220</v>
      </c>
      <c r="BM778" t="s">
        <v>202</v>
      </c>
      <c r="BN778" t="s">
        <v>203</v>
      </c>
      <c r="BQ778" t="s">
        <v>204</v>
      </c>
      <c r="BR778" t="b">
        <v>0</v>
      </c>
      <c r="BT778" t="b">
        <v>0</v>
      </c>
      <c r="BW778" t="s">
        <v>97</v>
      </c>
      <c r="BX778" t="b">
        <v>0</v>
      </c>
      <c r="BY778" s="2">
        <v>44376.857569444444</v>
      </c>
      <c r="CB778" t="b">
        <v>0</v>
      </c>
      <c r="CC778" t="b">
        <v>0</v>
      </c>
      <c r="CI778">
        <v>0</v>
      </c>
      <c r="CJ778">
        <v>0</v>
      </c>
      <c r="CK778">
        <f>YEAR(tbl_Opportunity[[#This Row],[Close Date]])</f>
        <v>2018</v>
      </c>
    </row>
    <row r="779" spans="1:89">
      <c r="A779" t="s">
        <v>2222</v>
      </c>
      <c r="B779" t="b">
        <v>0</v>
      </c>
      <c r="D779" t="b">
        <v>0</v>
      </c>
      <c r="H779" s="1">
        <v>42825</v>
      </c>
      <c r="I779" t="b">
        <v>1</v>
      </c>
      <c r="L779" t="s">
        <v>2223</v>
      </c>
      <c r="O779" t="s">
        <v>332</v>
      </c>
      <c r="P779" t="b">
        <v>1</v>
      </c>
      <c r="Q779" s="2">
        <v>42761.782627314817</v>
      </c>
      <c r="R779" s="1"/>
      <c r="S779" t="b">
        <v>0</v>
      </c>
      <c r="U779" s="1"/>
      <c r="V779" t="b">
        <v>0</v>
      </c>
      <c r="W779" s="1">
        <v>42736</v>
      </c>
      <c r="X779">
        <v>1</v>
      </c>
      <c r="Y779">
        <v>2017</v>
      </c>
      <c r="Z779" t="s">
        <v>90</v>
      </c>
      <c r="AA779" t="s">
        <v>90</v>
      </c>
      <c r="AB779" t="b">
        <v>0</v>
      </c>
      <c r="AC779" t="b">
        <v>0</v>
      </c>
      <c r="AE779" t="b">
        <v>0</v>
      </c>
      <c r="AF779" t="b">
        <v>0</v>
      </c>
      <c r="AG779" t="b">
        <v>0</v>
      </c>
      <c r="AH779" t="s">
        <v>175</v>
      </c>
      <c r="AI779" t="b">
        <v>0</v>
      </c>
      <c r="AK779" t="b">
        <v>0</v>
      </c>
      <c r="AL779" s="1"/>
      <c r="AM779" t="s">
        <v>162</v>
      </c>
      <c r="AN779" s="2">
        <v>44297.8278587963</v>
      </c>
      <c r="AP779" s="2">
        <v>43836.76290509259</v>
      </c>
      <c r="AQ779" s="1"/>
      <c r="AS779" t="b">
        <v>0</v>
      </c>
      <c r="AV779" t="s">
        <v>153</v>
      </c>
      <c r="BB779" t="s">
        <v>2224</v>
      </c>
      <c r="BD779" t="b">
        <v>0</v>
      </c>
      <c r="BH779" t="s">
        <v>332</v>
      </c>
      <c r="BQ779" t="s">
        <v>96</v>
      </c>
      <c r="BR779" t="b">
        <v>0</v>
      </c>
      <c r="BT779" t="b">
        <v>0</v>
      </c>
      <c r="BW779" t="s">
        <v>97</v>
      </c>
      <c r="BX779" t="b">
        <v>0</v>
      </c>
      <c r="BY779" s="2">
        <v>44376.857569444444</v>
      </c>
      <c r="CB779" t="b">
        <v>0</v>
      </c>
      <c r="CC779" t="b">
        <v>0</v>
      </c>
      <c r="CI779">
        <v>0</v>
      </c>
      <c r="CJ779">
        <v>0</v>
      </c>
      <c r="CK779">
        <f>YEAR(tbl_Opportunity[[#This Row],[Close Date]])</f>
        <v>2017</v>
      </c>
    </row>
    <row r="780" spans="1:89">
      <c r="A780" t="s">
        <v>2222</v>
      </c>
      <c r="B780" t="b">
        <v>0</v>
      </c>
      <c r="D780" t="b">
        <v>0</v>
      </c>
      <c r="H780" s="1">
        <v>43465</v>
      </c>
      <c r="I780" t="b">
        <v>0</v>
      </c>
      <c r="O780" t="s">
        <v>332</v>
      </c>
      <c r="P780" t="b">
        <v>0</v>
      </c>
      <c r="Q780" s="2">
        <v>42761.783449074072</v>
      </c>
      <c r="R780" s="1"/>
      <c r="S780" t="b">
        <v>0</v>
      </c>
      <c r="U780" s="1"/>
      <c r="V780" t="b">
        <v>0</v>
      </c>
      <c r="W780" s="1">
        <v>43191</v>
      </c>
      <c r="X780">
        <v>4</v>
      </c>
      <c r="Y780">
        <v>2018</v>
      </c>
      <c r="Z780" t="s">
        <v>161</v>
      </c>
      <c r="AA780" t="s">
        <v>161</v>
      </c>
      <c r="AB780" t="b">
        <v>0</v>
      </c>
      <c r="AC780" t="b">
        <v>0</v>
      </c>
      <c r="AE780" t="b">
        <v>1</v>
      </c>
      <c r="AF780" t="b">
        <v>0</v>
      </c>
      <c r="AG780" t="b">
        <v>0</v>
      </c>
      <c r="AH780" t="s">
        <v>699</v>
      </c>
      <c r="AI780" t="b">
        <v>0</v>
      </c>
      <c r="AK780" t="b">
        <v>0</v>
      </c>
      <c r="AL780" s="1"/>
      <c r="AM780" t="s">
        <v>162</v>
      </c>
      <c r="AN780" s="2">
        <v>44297.8278587963</v>
      </c>
      <c r="AP780" s="2">
        <v>43836.762627314813</v>
      </c>
      <c r="AQ780" s="1"/>
      <c r="AS780" t="b">
        <v>0</v>
      </c>
      <c r="AV780" t="s">
        <v>153</v>
      </c>
      <c r="BB780" t="s">
        <v>2225</v>
      </c>
      <c r="BD780" t="b">
        <v>0</v>
      </c>
      <c r="BH780" t="s">
        <v>332</v>
      </c>
      <c r="BI780" t="s">
        <v>150</v>
      </c>
      <c r="BQ780" t="s">
        <v>96</v>
      </c>
      <c r="BR780" t="b">
        <v>0</v>
      </c>
      <c r="BT780" t="b">
        <v>0</v>
      </c>
      <c r="BW780" t="s">
        <v>339</v>
      </c>
      <c r="BX780" t="b">
        <v>0</v>
      </c>
      <c r="BY780" s="2">
        <v>44376.857569444444</v>
      </c>
      <c r="CB780" t="b">
        <v>0</v>
      </c>
      <c r="CC780" t="b">
        <v>0</v>
      </c>
      <c r="CF780">
        <v>65995</v>
      </c>
      <c r="CH780">
        <v>19798.5</v>
      </c>
      <c r="CI780">
        <v>30</v>
      </c>
      <c r="CJ780">
        <v>0</v>
      </c>
      <c r="CK780">
        <f>YEAR(tbl_Opportunity[[#This Row],[Close Date]])</f>
        <v>2018</v>
      </c>
    </row>
    <row r="781" spans="1:89">
      <c r="A781" t="s">
        <v>1184</v>
      </c>
      <c r="B781" t="b">
        <v>0</v>
      </c>
      <c r="D781" t="b">
        <v>0</v>
      </c>
      <c r="E781" t="s">
        <v>320</v>
      </c>
      <c r="H781" s="1">
        <v>43187</v>
      </c>
      <c r="I781" t="b">
        <v>1</v>
      </c>
      <c r="J781" t="s">
        <v>235</v>
      </c>
      <c r="L781" t="s">
        <v>2226</v>
      </c>
      <c r="O781" t="s">
        <v>2137</v>
      </c>
      <c r="P781" t="b">
        <v>1</v>
      </c>
      <c r="Q781" s="2">
        <v>42761.786122685182</v>
      </c>
      <c r="R781" s="1"/>
      <c r="S781" t="b">
        <v>0</v>
      </c>
      <c r="U781" s="1"/>
      <c r="V781" t="b">
        <v>0</v>
      </c>
      <c r="W781" s="1">
        <v>43101</v>
      </c>
      <c r="X781">
        <v>1</v>
      </c>
      <c r="Y781">
        <v>2018</v>
      </c>
      <c r="Z781" t="s">
        <v>90</v>
      </c>
      <c r="AA781" t="s">
        <v>90</v>
      </c>
      <c r="AB781" t="b">
        <v>0</v>
      </c>
      <c r="AC781" t="b">
        <v>0</v>
      </c>
      <c r="AE781" t="b">
        <v>1</v>
      </c>
      <c r="AF781" t="b">
        <v>0</v>
      </c>
      <c r="AG781" t="b">
        <v>0</v>
      </c>
      <c r="AH781" t="s">
        <v>699</v>
      </c>
      <c r="AI781" t="b">
        <v>0</v>
      </c>
      <c r="AK781" t="b">
        <v>0</v>
      </c>
      <c r="AL781" s="1">
        <v>42970</v>
      </c>
      <c r="AM781" t="s">
        <v>162</v>
      </c>
      <c r="AN781" s="2">
        <v>44296.959062499998</v>
      </c>
      <c r="AP781" s="2">
        <v>43187.645196759258</v>
      </c>
      <c r="AQ781" s="1"/>
      <c r="AS781" t="b">
        <v>0</v>
      </c>
      <c r="AU781" t="s">
        <v>216</v>
      </c>
      <c r="AV781" t="s">
        <v>176</v>
      </c>
      <c r="BB781" t="s">
        <v>2227</v>
      </c>
      <c r="BD781" t="b">
        <v>0</v>
      </c>
      <c r="BH781" t="s">
        <v>260</v>
      </c>
      <c r="BI781" t="s">
        <v>200</v>
      </c>
      <c r="BJ781" t="s">
        <v>216</v>
      </c>
      <c r="BL781" t="s">
        <v>2226</v>
      </c>
      <c r="BM781" t="s">
        <v>202</v>
      </c>
      <c r="BN781" t="s">
        <v>203</v>
      </c>
      <c r="BQ781" t="s">
        <v>204</v>
      </c>
      <c r="BR781" t="b">
        <v>0</v>
      </c>
      <c r="BT781" t="b">
        <v>0</v>
      </c>
      <c r="BW781" t="s">
        <v>97</v>
      </c>
      <c r="BX781" t="b">
        <v>0</v>
      </c>
      <c r="BY781" s="2">
        <v>44376.857569444444</v>
      </c>
      <c r="CB781" t="b">
        <v>0</v>
      </c>
      <c r="CC781" t="b">
        <v>0</v>
      </c>
      <c r="CF781">
        <v>54805</v>
      </c>
      <c r="CH781">
        <v>0</v>
      </c>
      <c r="CI781">
        <v>0</v>
      </c>
      <c r="CJ781">
        <v>0</v>
      </c>
      <c r="CK781">
        <f>YEAR(tbl_Opportunity[[#This Row],[Close Date]])</f>
        <v>2018</v>
      </c>
    </row>
    <row r="782" spans="1:89">
      <c r="A782" t="s">
        <v>2228</v>
      </c>
      <c r="B782" t="b">
        <v>0</v>
      </c>
      <c r="D782" t="b">
        <v>0</v>
      </c>
      <c r="E782" t="s">
        <v>320</v>
      </c>
      <c r="H782" s="1">
        <v>44013</v>
      </c>
      <c r="I782" t="b">
        <v>1</v>
      </c>
      <c r="J782" t="s">
        <v>193</v>
      </c>
      <c r="L782" t="s">
        <v>2229</v>
      </c>
      <c r="O782" t="s">
        <v>2137</v>
      </c>
      <c r="P782" t="b">
        <v>1</v>
      </c>
      <c r="Q782" s="2">
        <v>42761.788877314815</v>
      </c>
      <c r="R782" s="1"/>
      <c r="S782" t="b">
        <v>0</v>
      </c>
      <c r="U782" s="1"/>
      <c r="V782" t="b">
        <v>0</v>
      </c>
      <c r="W782" s="1">
        <v>43891</v>
      </c>
      <c r="X782">
        <v>3</v>
      </c>
      <c r="Y782">
        <v>2020</v>
      </c>
      <c r="Z782" t="s">
        <v>90</v>
      </c>
      <c r="AA782" t="s">
        <v>90</v>
      </c>
      <c r="AB782" t="b">
        <v>0</v>
      </c>
      <c r="AC782" t="b">
        <v>0</v>
      </c>
      <c r="AE782" t="b">
        <v>0</v>
      </c>
      <c r="AF782" t="b">
        <v>0</v>
      </c>
      <c r="AG782" t="b">
        <v>0</v>
      </c>
      <c r="AH782" t="s">
        <v>699</v>
      </c>
      <c r="AI782" t="b">
        <v>0</v>
      </c>
      <c r="AK782" t="b">
        <v>0</v>
      </c>
      <c r="AL782" s="1">
        <v>42970</v>
      </c>
      <c r="AM782" t="s">
        <v>162</v>
      </c>
      <c r="AN782" s="2">
        <v>44296.959062499998</v>
      </c>
      <c r="AP782" s="2">
        <v>43875.886157407411</v>
      </c>
      <c r="AQ782" s="1"/>
      <c r="AS782" t="b">
        <v>0</v>
      </c>
      <c r="AU782" t="s">
        <v>216</v>
      </c>
      <c r="AV782" t="s">
        <v>176</v>
      </c>
      <c r="BB782" t="s">
        <v>2230</v>
      </c>
      <c r="BD782" t="b">
        <v>0</v>
      </c>
      <c r="BH782" t="s">
        <v>406</v>
      </c>
      <c r="BJ782" t="s">
        <v>216</v>
      </c>
      <c r="BL782" t="s">
        <v>2229</v>
      </c>
      <c r="BM782" t="s">
        <v>202</v>
      </c>
      <c r="BN782" t="s">
        <v>203</v>
      </c>
      <c r="BQ782" t="s">
        <v>204</v>
      </c>
      <c r="BR782" t="b">
        <v>0</v>
      </c>
      <c r="BT782" t="b">
        <v>0</v>
      </c>
      <c r="BW782" t="s">
        <v>97</v>
      </c>
      <c r="BX782" t="b">
        <v>0</v>
      </c>
      <c r="BY782" s="2">
        <v>44376.857569444444</v>
      </c>
      <c r="CB782" t="b">
        <v>0</v>
      </c>
      <c r="CC782" t="b">
        <v>0</v>
      </c>
      <c r="CI782">
        <v>0</v>
      </c>
      <c r="CJ782">
        <v>0</v>
      </c>
      <c r="CK782">
        <f>YEAR(tbl_Opportunity[[#This Row],[Close Date]])</f>
        <v>2020</v>
      </c>
    </row>
    <row r="783" spans="1:89">
      <c r="A783" t="s">
        <v>1220</v>
      </c>
      <c r="B783" t="b">
        <v>0</v>
      </c>
      <c r="D783" t="b">
        <v>0</v>
      </c>
      <c r="E783" t="s">
        <v>320</v>
      </c>
      <c r="H783" s="1">
        <v>43462</v>
      </c>
      <c r="I783" t="b">
        <v>1</v>
      </c>
      <c r="J783" t="s">
        <v>193</v>
      </c>
      <c r="L783" t="s">
        <v>2231</v>
      </c>
      <c r="O783" t="s">
        <v>2137</v>
      </c>
      <c r="P783" t="b">
        <v>1</v>
      </c>
      <c r="Q783" s="2">
        <v>42761.801226851851</v>
      </c>
      <c r="R783" s="1"/>
      <c r="S783" t="b">
        <v>0</v>
      </c>
      <c r="U783" s="1"/>
      <c r="V783" t="b">
        <v>0</v>
      </c>
      <c r="W783" s="1">
        <v>43191</v>
      </c>
      <c r="X783">
        <v>4</v>
      </c>
      <c r="Y783">
        <v>2018</v>
      </c>
      <c r="Z783" t="s">
        <v>90</v>
      </c>
      <c r="AA783" t="s">
        <v>90</v>
      </c>
      <c r="AB783" t="b">
        <v>0</v>
      </c>
      <c r="AC783" t="b">
        <v>0</v>
      </c>
      <c r="AE783" t="b">
        <v>0</v>
      </c>
      <c r="AF783" t="b">
        <v>0</v>
      </c>
      <c r="AG783" t="b">
        <v>0</v>
      </c>
      <c r="AH783" t="s">
        <v>699</v>
      </c>
      <c r="AI783" t="b">
        <v>0</v>
      </c>
      <c r="AK783" t="b">
        <v>0</v>
      </c>
      <c r="AL783" s="1">
        <v>42970</v>
      </c>
      <c r="AM783" t="s">
        <v>162</v>
      </c>
      <c r="AN783" s="2">
        <v>44296.959062499998</v>
      </c>
      <c r="AP783" s="2">
        <v>43169.640509259261</v>
      </c>
      <c r="AQ783" s="1"/>
      <c r="AS783" t="b">
        <v>0</v>
      </c>
      <c r="AU783" t="s">
        <v>216</v>
      </c>
      <c r="AV783" t="s">
        <v>176</v>
      </c>
      <c r="BB783" t="s">
        <v>2232</v>
      </c>
      <c r="BD783" t="b">
        <v>0</v>
      </c>
      <c r="BH783" t="s">
        <v>215</v>
      </c>
      <c r="BJ783" t="s">
        <v>216</v>
      </c>
      <c r="BL783" t="s">
        <v>2231</v>
      </c>
      <c r="BM783" t="s">
        <v>202</v>
      </c>
      <c r="BN783" t="s">
        <v>203</v>
      </c>
      <c r="BQ783" t="s">
        <v>204</v>
      </c>
      <c r="BR783" t="b">
        <v>0</v>
      </c>
      <c r="BT783" t="b">
        <v>0</v>
      </c>
      <c r="BW783" t="s">
        <v>97</v>
      </c>
      <c r="BX783" t="b">
        <v>0</v>
      </c>
      <c r="BY783" s="2">
        <v>44376.857569444444</v>
      </c>
      <c r="BZ783" t="s">
        <v>217</v>
      </c>
      <c r="CB783" t="b">
        <v>0</v>
      </c>
      <c r="CC783" t="b">
        <v>0</v>
      </c>
      <c r="CI783">
        <v>0</v>
      </c>
      <c r="CJ783">
        <v>0</v>
      </c>
      <c r="CK783">
        <f>YEAR(tbl_Opportunity[[#This Row],[Close Date]])</f>
        <v>2018</v>
      </c>
    </row>
    <row r="784" spans="1:89">
      <c r="A784" t="s">
        <v>1657</v>
      </c>
      <c r="B784" t="b">
        <v>0</v>
      </c>
      <c r="D784" t="b">
        <v>0</v>
      </c>
      <c r="E784" t="s">
        <v>320</v>
      </c>
      <c r="H784" s="1">
        <v>43920</v>
      </c>
      <c r="I784" t="b">
        <v>1</v>
      </c>
      <c r="J784" t="s">
        <v>105</v>
      </c>
      <c r="L784" t="s">
        <v>2233</v>
      </c>
      <c r="O784" t="s">
        <v>2137</v>
      </c>
      <c r="P784" t="b">
        <v>1</v>
      </c>
      <c r="Q784" s="2">
        <v>42761.803032407406</v>
      </c>
      <c r="R784" s="1"/>
      <c r="S784" t="b">
        <v>0</v>
      </c>
      <c r="U784" s="1"/>
      <c r="V784" t="b">
        <v>0</v>
      </c>
      <c r="W784" s="1">
        <v>43831</v>
      </c>
      <c r="X784">
        <v>1</v>
      </c>
      <c r="Y784">
        <v>2020</v>
      </c>
      <c r="Z784" t="s">
        <v>90</v>
      </c>
      <c r="AA784" t="s">
        <v>90</v>
      </c>
      <c r="AB784" t="b">
        <v>0</v>
      </c>
      <c r="AC784" t="b">
        <v>0</v>
      </c>
      <c r="AE784" t="b">
        <v>0</v>
      </c>
      <c r="AF784" t="b">
        <v>0</v>
      </c>
      <c r="AG784" t="b">
        <v>0</v>
      </c>
      <c r="AH784" t="s">
        <v>699</v>
      </c>
      <c r="AI784" t="b">
        <v>0</v>
      </c>
      <c r="AK784" t="b">
        <v>0</v>
      </c>
      <c r="AL784" s="1">
        <v>42970</v>
      </c>
      <c r="AM784" t="s">
        <v>162</v>
      </c>
      <c r="AN784" s="2">
        <v>44297.856377314813</v>
      </c>
      <c r="AP784" s="2">
        <v>43864.676064814812</v>
      </c>
      <c r="AQ784" s="1"/>
      <c r="AS784" t="b">
        <v>0</v>
      </c>
      <c r="AU784" t="s">
        <v>216</v>
      </c>
      <c r="AV784" t="s">
        <v>176</v>
      </c>
      <c r="BB784" t="s">
        <v>2234</v>
      </c>
      <c r="BD784" t="b">
        <v>0</v>
      </c>
      <c r="BH784" t="s">
        <v>406</v>
      </c>
      <c r="BJ784" t="s">
        <v>216</v>
      </c>
      <c r="BL784" t="s">
        <v>2233</v>
      </c>
      <c r="BM784" t="s">
        <v>202</v>
      </c>
      <c r="BN784" t="s">
        <v>203</v>
      </c>
      <c r="BQ784" t="s">
        <v>204</v>
      </c>
      <c r="BR784" t="b">
        <v>0</v>
      </c>
      <c r="BT784" t="b">
        <v>0</v>
      </c>
      <c r="BW784" t="s">
        <v>97</v>
      </c>
      <c r="BX784" t="b">
        <v>0</v>
      </c>
      <c r="BY784" s="2">
        <v>44376.857569444444</v>
      </c>
      <c r="CB784" t="b">
        <v>0</v>
      </c>
      <c r="CC784" t="b">
        <v>0</v>
      </c>
      <c r="CI784">
        <v>0</v>
      </c>
      <c r="CJ784">
        <v>0</v>
      </c>
      <c r="CK784">
        <f>YEAR(tbl_Opportunity[[#This Row],[Close Date]])</f>
        <v>2020</v>
      </c>
    </row>
    <row r="785" spans="1:89">
      <c r="A785" t="s">
        <v>2235</v>
      </c>
      <c r="B785" t="b">
        <v>0</v>
      </c>
      <c r="D785" t="b">
        <v>0</v>
      </c>
      <c r="E785" t="s">
        <v>320</v>
      </c>
      <c r="H785" s="1">
        <v>44013</v>
      </c>
      <c r="I785" t="b">
        <v>1</v>
      </c>
      <c r="J785" t="s">
        <v>193</v>
      </c>
      <c r="L785" t="s">
        <v>2236</v>
      </c>
      <c r="O785" t="s">
        <v>2137</v>
      </c>
      <c r="P785" t="b">
        <v>1</v>
      </c>
      <c r="Q785" s="2">
        <v>42761.805451388886</v>
      </c>
      <c r="R785" s="1"/>
      <c r="S785" t="b">
        <v>0</v>
      </c>
      <c r="U785" s="1"/>
      <c r="V785" t="b">
        <v>0</v>
      </c>
      <c r="W785" s="1">
        <v>43891</v>
      </c>
      <c r="X785">
        <v>3</v>
      </c>
      <c r="Y785">
        <v>2020</v>
      </c>
      <c r="Z785" t="s">
        <v>90</v>
      </c>
      <c r="AA785" t="s">
        <v>90</v>
      </c>
      <c r="AB785" t="b">
        <v>0</v>
      </c>
      <c r="AC785" t="b">
        <v>0</v>
      </c>
      <c r="AE785" t="b">
        <v>0</v>
      </c>
      <c r="AF785" t="b">
        <v>0</v>
      </c>
      <c r="AG785" t="b">
        <v>0</v>
      </c>
      <c r="AH785" t="s">
        <v>699</v>
      </c>
      <c r="AI785" t="b">
        <v>0</v>
      </c>
      <c r="AK785" t="b">
        <v>0</v>
      </c>
      <c r="AL785" s="1">
        <v>42970</v>
      </c>
      <c r="AM785" t="s">
        <v>162</v>
      </c>
      <c r="AN785" s="2">
        <v>44296.959062499998</v>
      </c>
      <c r="AP785" s="2">
        <v>43875.885358796295</v>
      </c>
      <c r="AQ785" s="1"/>
      <c r="AS785" t="b">
        <v>0</v>
      </c>
      <c r="AU785" t="s">
        <v>216</v>
      </c>
      <c r="AV785" t="s">
        <v>176</v>
      </c>
      <c r="BB785" t="s">
        <v>2237</v>
      </c>
      <c r="BD785" t="b">
        <v>0</v>
      </c>
      <c r="BH785" t="s">
        <v>406</v>
      </c>
      <c r="BJ785" t="s">
        <v>216</v>
      </c>
      <c r="BL785" t="s">
        <v>2236</v>
      </c>
      <c r="BM785" t="s">
        <v>202</v>
      </c>
      <c r="BN785" t="s">
        <v>203</v>
      </c>
      <c r="BQ785" t="s">
        <v>204</v>
      </c>
      <c r="BR785" t="b">
        <v>0</v>
      </c>
      <c r="BT785" t="b">
        <v>0</v>
      </c>
      <c r="BW785" t="s">
        <v>97</v>
      </c>
      <c r="BX785" t="b">
        <v>0</v>
      </c>
      <c r="BY785" s="2">
        <v>44376.857569444444</v>
      </c>
      <c r="CB785" t="b">
        <v>0</v>
      </c>
      <c r="CC785" t="b">
        <v>0</v>
      </c>
      <c r="CI785">
        <v>0</v>
      </c>
      <c r="CJ785">
        <v>0</v>
      </c>
      <c r="CK785">
        <f>YEAR(tbl_Opportunity[[#This Row],[Close Date]])</f>
        <v>2020</v>
      </c>
    </row>
    <row r="786" spans="1:89">
      <c r="A786" t="s">
        <v>399</v>
      </c>
      <c r="B786" t="b">
        <v>0</v>
      </c>
      <c r="D786" t="b">
        <v>0</v>
      </c>
      <c r="E786" t="s">
        <v>320</v>
      </c>
      <c r="H786" s="1">
        <v>43186</v>
      </c>
      <c r="I786" t="b">
        <v>1</v>
      </c>
      <c r="J786" t="s">
        <v>193</v>
      </c>
      <c r="L786" t="s">
        <v>2238</v>
      </c>
      <c r="O786" t="s">
        <v>2137</v>
      </c>
      <c r="P786" t="b">
        <v>1</v>
      </c>
      <c r="Q786" s="2">
        <v>42761.806898148148</v>
      </c>
      <c r="R786" s="1"/>
      <c r="S786" t="b">
        <v>0</v>
      </c>
      <c r="U786" s="1"/>
      <c r="V786" t="b">
        <v>0</v>
      </c>
      <c r="W786" s="1">
        <v>43101</v>
      </c>
      <c r="X786">
        <v>1</v>
      </c>
      <c r="Y786">
        <v>2018</v>
      </c>
      <c r="Z786" t="s">
        <v>90</v>
      </c>
      <c r="AA786" t="s">
        <v>90</v>
      </c>
      <c r="AB786" t="b">
        <v>0</v>
      </c>
      <c r="AC786" t="b">
        <v>0</v>
      </c>
      <c r="AE786" t="b">
        <v>0</v>
      </c>
      <c r="AF786" t="b">
        <v>0</v>
      </c>
      <c r="AG786" t="b">
        <v>0</v>
      </c>
      <c r="AH786" t="s">
        <v>699</v>
      </c>
      <c r="AI786" t="b">
        <v>0</v>
      </c>
      <c r="AK786" t="b">
        <v>0</v>
      </c>
      <c r="AL786" s="1">
        <v>42970</v>
      </c>
      <c r="AM786" t="s">
        <v>162</v>
      </c>
      <c r="AN786" s="2">
        <v>44296.959062499998</v>
      </c>
      <c r="AP786" s="2">
        <v>43186.706006944441</v>
      </c>
      <c r="AQ786" s="1"/>
      <c r="AS786" t="b">
        <v>0</v>
      </c>
      <c r="AU786" t="s">
        <v>216</v>
      </c>
      <c r="AV786" t="s">
        <v>176</v>
      </c>
      <c r="BB786" t="s">
        <v>2239</v>
      </c>
      <c r="BD786" t="b">
        <v>0</v>
      </c>
      <c r="BH786" t="s">
        <v>260</v>
      </c>
      <c r="BJ786" t="s">
        <v>216</v>
      </c>
      <c r="BL786" t="s">
        <v>2238</v>
      </c>
      <c r="BM786" t="s">
        <v>202</v>
      </c>
      <c r="BN786" t="s">
        <v>203</v>
      </c>
      <c r="BQ786" t="s">
        <v>204</v>
      </c>
      <c r="BR786" t="b">
        <v>0</v>
      </c>
      <c r="BT786" t="b">
        <v>0</v>
      </c>
      <c r="BW786" t="s">
        <v>97</v>
      </c>
      <c r="BX786" t="b">
        <v>0</v>
      </c>
      <c r="BY786" s="2">
        <v>44376.857569444444</v>
      </c>
      <c r="CB786" t="b">
        <v>0</v>
      </c>
      <c r="CC786" t="b">
        <v>0</v>
      </c>
      <c r="CI786">
        <v>0</v>
      </c>
      <c r="CJ786">
        <v>0</v>
      </c>
      <c r="CK786">
        <f>YEAR(tbl_Opportunity[[#This Row],[Close Date]])</f>
        <v>2018</v>
      </c>
    </row>
    <row r="787" spans="1:89">
      <c r="A787" t="s">
        <v>2235</v>
      </c>
      <c r="B787" t="b">
        <v>0</v>
      </c>
      <c r="D787" t="b">
        <v>0</v>
      </c>
      <c r="E787" t="s">
        <v>320</v>
      </c>
      <c r="H787" s="1">
        <v>43462</v>
      </c>
      <c r="I787" t="b">
        <v>1</v>
      </c>
      <c r="J787" t="s">
        <v>111</v>
      </c>
      <c r="L787" t="s">
        <v>2240</v>
      </c>
      <c r="O787" t="s">
        <v>2137</v>
      </c>
      <c r="P787" t="b">
        <v>1</v>
      </c>
      <c r="Q787" s="2">
        <v>42761.810393518521</v>
      </c>
      <c r="R787" s="1"/>
      <c r="S787" t="b">
        <v>0</v>
      </c>
      <c r="U787" s="1"/>
      <c r="V787" t="b">
        <v>0</v>
      </c>
      <c r="W787" s="1">
        <v>43191</v>
      </c>
      <c r="X787">
        <v>4</v>
      </c>
      <c r="Y787">
        <v>2018</v>
      </c>
      <c r="Z787" t="s">
        <v>90</v>
      </c>
      <c r="AA787" t="s">
        <v>90</v>
      </c>
      <c r="AB787" t="b">
        <v>0</v>
      </c>
      <c r="AC787" t="b">
        <v>0</v>
      </c>
      <c r="AE787" t="b">
        <v>0</v>
      </c>
      <c r="AF787" t="b">
        <v>0</v>
      </c>
      <c r="AG787" t="b">
        <v>0</v>
      </c>
      <c r="AH787" t="s">
        <v>699</v>
      </c>
      <c r="AI787" t="b">
        <v>0</v>
      </c>
      <c r="AK787" t="b">
        <v>0</v>
      </c>
      <c r="AL787" s="1">
        <v>42977</v>
      </c>
      <c r="AM787" t="s">
        <v>162</v>
      </c>
      <c r="AN787" s="2">
        <v>44296.959062499998</v>
      </c>
      <c r="AP787" s="2">
        <v>43493.034004629626</v>
      </c>
      <c r="AQ787" s="1"/>
      <c r="AS787" t="b">
        <v>0</v>
      </c>
      <c r="AU787" t="s">
        <v>212</v>
      </c>
      <c r="AV787" t="s">
        <v>176</v>
      </c>
      <c r="BB787" t="s">
        <v>2241</v>
      </c>
      <c r="BD787" t="b">
        <v>0</v>
      </c>
      <c r="BH787" t="s">
        <v>215</v>
      </c>
      <c r="BJ787" t="s">
        <v>216</v>
      </c>
      <c r="BL787" t="s">
        <v>2240</v>
      </c>
      <c r="BM787" t="s">
        <v>202</v>
      </c>
      <c r="BN787" t="s">
        <v>203</v>
      </c>
      <c r="BQ787" t="s">
        <v>204</v>
      </c>
      <c r="BR787" t="b">
        <v>0</v>
      </c>
      <c r="BT787" t="b">
        <v>0</v>
      </c>
      <c r="BW787" t="s">
        <v>97</v>
      </c>
      <c r="BX787" t="b">
        <v>0</v>
      </c>
      <c r="BY787" s="2">
        <v>44376.857569444444</v>
      </c>
      <c r="BZ787" t="s">
        <v>217</v>
      </c>
      <c r="CB787" t="b">
        <v>0</v>
      </c>
      <c r="CC787" t="b">
        <v>0</v>
      </c>
      <c r="CI787">
        <v>0</v>
      </c>
      <c r="CJ787">
        <v>0</v>
      </c>
      <c r="CK787">
        <f>YEAR(tbl_Opportunity[[#This Row],[Close Date]])</f>
        <v>2018</v>
      </c>
    </row>
    <row r="788" spans="1:89">
      <c r="A788" t="s">
        <v>453</v>
      </c>
      <c r="B788" t="b">
        <v>0</v>
      </c>
      <c r="D788" t="b">
        <v>0</v>
      </c>
      <c r="E788" t="s">
        <v>320</v>
      </c>
      <c r="H788" s="1">
        <v>43578</v>
      </c>
      <c r="I788" t="b">
        <v>1</v>
      </c>
      <c r="J788" t="s">
        <v>111</v>
      </c>
      <c r="L788" t="s">
        <v>2242</v>
      </c>
      <c r="O788" t="s">
        <v>2137</v>
      </c>
      <c r="P788" t="b">
        <v>0</v>
      </c>
      <c r="Q788" s="2">
        <v>42761.849988425929</v>
      </c>
      <c r="R788" s="1"/>
      <c r="S788" t="b">
        <v>0</v>
      </c>
      <c r="U788" s="1"/>
      <c r="V788" t="b">
        <v>0</v>
      </c>
      <c r="W788" s="1">
        <v>43497</v>
      </c>
      <c r="X788">
        <v>2</v>
      </c>
      <c r="Y788">
        <v>2019</v>
      </c>
      <c r="Z788" t="s">
        <v>90</v>
      </c>
      <c r="AA788" t="s">
        <v>90</v>
      </c>
      <c r="AB788" t="b">
        <v>0</v>
      </c>
      <c r="AC788" t="b">
        <v>0</v>
      </c>
      <c r="AE788" t="b">
        <v>1</v>
      </c>
      <c r="AF788" t="b">
        <v>0</v>
      </c>
      <c r="AG788" t="b">
        <v>0</v>
      </c>
      <c r="AH788" t="s">
        <v>699</v>
      </c>
      <c r="AI788" t="b">
        <v>0</v>
      </c>
      <c r="AJ788" t="s">
        <v>211</v>
      </c>
      <c r="AK788" t="b">
        <v>0</v>
      </c>
      <c r="AL788" s="1"/>
      <c r="AM788" t="s">
        <v>162</v>
      </c>
      <c r="AN788" s="2">
        <v>44296.959062499998</v>
      </c>
      <c r="AP788" s="2">
        <v>43578.601851851854</v>
      </c>
      <c r="AQ788" s="1"/>
      <c r="AS788" t="b">
        <v>0</v>
      </c>
      <c r="AV788" t="s">
        <v>176</v>
      </c>
      <c r="BB788" t="s">
        <v>2243</v>
      </c>
      <c r="BD788" t="b">
        <v>0</v>
      </c>
      <c r="BH788" t="s">
        <v>199</v>
      </c>
      <c r="BI788" t="s">
        <v>200</v>
      </c>
      <c r="BJ788" t="s">
        <v>216</v>
      </c>
      <c r="BL788" t="s">
        <v>2242</v>
      </c>
      <c r="BM788" t="s">
        <v>202</v>
      </c>
      <c r="BN788" t="s">
        <v>203</v>
      </c>
      <c r="BQ788" t="s">
        <v>204</v>
      </c>
      <c r="BR788" t="b">
        <v>0</v>
      </c>
      <c r="BT788" t="b">
        <v>0</v>
      </c>
      <c r="BW788" t="s">
        <v>97</v>
      </c>
      <c r="BX788" t="b">
        <v>0</v>
      </c>
      <c r="BY788" s="2">
        <v>44376.857569444444</v>
      </c>
      <c r="CB788" t="b">
        <v>0</v>
      </c>
      <c r="CC788" t="b">
        <v>0</v>
      </c>
      <c r="CF788">
        <v>54805</v>
      </c>
      <c r="CH788">
        <v>0</v>
      </c>
      <c r="CI788">
        <v>0</v>
      </c>
      <c r="CJ788">
        <v>0</v>
      </c>
      <c r="CK788">
        <f>YEAR(tbl_Opportunity[[#This Row],[Close Date]])</f>
        <v>2019</v>
      </c>
    </row>
    <row r="789" spans="1:89">
      <c r="A789" t="s">
        <v>2244</v>
      </c>
      <c r="B789" t="b">
        <v>0</v>
      </c>
      <c r="D789" t="b">
        <v>0</v>
      </c>
      <c r="E789" t="s">
        <v>320</v>
      </c>
      <c r="H789" s="1">
        <v>44196</v>
      </c>
      <c r="I789" t="b">
        <v>1</v>
      </c>
      <c r="J789" t="s">
        <v>193</v>
      </c>
      <c r="L789" t="s">
        <v>2245</v>
      </c>
      <c r="O789" t="s">
        <v>2137</v>
      </c>
      <c r="P789" t="b">
        <v>1</v>
      </c>
      <c r="Q789" s="2">
        <v>42761.850624999999</v>
      </c>
      <c r="R789" s="1"/>
      <c r="S789" t="b">
        <v>0</v>
      </c>
      <c r="U789" s="1"/>
      <c r="V789" t="b">
        <v>0</v>
      </c>
      <c r="W789" s="1">
        <v>43922</v>
      </c>
      <c r="X789">
        <v>4</v>
      </c>
      <c r="Y789">
        <v>2020</v>
      </c>
      <c r="Z789" t="s">
        <v>90</v>
      </c>
      <c r="AA789" t="s">
        <v>90</v>
      </c>
      <c r="AB789" t="b">
        <v>0</v>
      </c>
      <c r="AC789" t="b">
        <v>0</v>
      </c>
      <c r="AE789" t="b">
        <v>1</v>
      </c>
      <c r="AF789" t="b">
        <v>0</v>
      </c>
      <c r="AG789" t="b">
        <v>0</v>
      </c>
      <c r="AH789" t="s">
        <v>699</v>
      </c>
      <c r="AI789" t="b">
        <v>0</v>
      </c>
      <c r="AJ789" t="s">
        <v>211</v>
      </c>
      <c r="AK789" t="b">
        <v>0</v>
      </c>
      <c r="AL789" s="1">
        <v>43971</v>
      </c>
      <c r="AM789" t="s">
        <v>162</v>
      </c>
      <c r="AN789" s="2">
        <v>44296.959062499998</v>
      </c>
      <c r="AP789" s="2">
        <v>43977.678680555553</v>
      </c>
      <c r="AQ789" s="1"/>
      <c r="AS789" t="b">
        <v>0</v>
      </c>
      <c r="AU789" t="s">
        <v>472</v>
      </c>
      <c r="AV789" t="s">
        <v>176</v>
      </c>
      <c r="BB789" t="s">
        <v>2246</v>
      </c>
      <c r="BD789" t="b">
        <v>0</v>
      </c>
      <c r="BH789" t="s">
        <v>215</v>
      </c>
      <c r="BI789" t="s">
        <v>200</v>
      </c>
      <c r="BJ789" t="s">
        <v>216</v>
      </c>
      <c r="BL789" t="s">
        <v>2245</v>
      </c>
      <c r="BM789" t="s">
        <v>202</v>
      </c>
      <c r="BN789" t="s">
        <v>203</v>
      </c>
      <c r="BQ789" t="s">
        <v>204</v>
      </c>
      <c r="BR789" t="b">
        <v>0</v>
      </c>
      <c r="BT789" t="b">
        <v>0</v>
      </c>
      <c r="BW789" t="s">
        <v>97</v>
      </c>
      <c r="BX789" t="b">
        <v>0</v>
      </c>
      <c r="BY789" s="2">
        <v>44376.857569444444</v>
      </c>
      <c r="BZ789" t="s">
        <v>217</v>
      </c>
      <c r="CB789" t="b">
        <v>0</v>
      </c>
      <c r="CC789" t="b">
        <v>0</v>
      </c>
      <c r="CF789">
        <v>54805</v>
      </c>
      <c r="CH789">
        <v>0</v>
      </c>
      <c r="CI789">
        <v>0</v>
      </c>
      <c r="CJ789">
        <v>0</v>
      </c>
      <c r="CK789">
        <f>YEAR(tbl_Opportunity[[#This Row],[Close Date]])</f>
        <v>2020</v>
      </c>
    </row>
    <row r="790" spans="1:89">
      <c r="A790" t="s">
        <v>1491</v>
      </c>
      <c r="B790" t="b">
        <v>0</v>
      </c>
      <c r="D790" t="b">
        <v>0</v>
      </c>
      <c r="E790" t="s">
        <v>320</v>
      </c>
      <c r="H790" s="1">
        <v>43098</v>
      </c>
      <c r="I790" t="b">
        <v>1</v>
      </c>
      <c r="J790" t="s">
        <v>111</v>
      </c>
      <c r="L790" t="s">
        <v>2247</v>
      </c>
      <c r="O790" t="s">
        <v>2137</v>
      </c>
      <c r="P790" t="b">
        <v>1</v>
      </c>
      <c r="Q790" s="2">
        <v>42761.874166666668</v>
      </c>
      <c r="R790" s="1"/>
      <c r="S790" t="b">
        <v>0</v>
      </c>
      <c r="U790" s="1"/>
      <c r="V790" t="b">
        <v>0</v>
      </c>
      <c r="W790" s="1">
        <v>42826</v>
      </c>
      <c r="X790">
        <v>4</v>
      </c>
      <c r="Y790">
        <v>2017</v>
      </c>
      <c r="Z790" t="s">
        <v>90</v>
      </c>
      <c r="AA790" t="s">
        <v>90</v>
      </c>
      <c r="AB790" t="b">
        <v>0</v>
      </c>
      <c r="AC790" t="b">
        <v>0</v>
      </c>
      <c r="AE790" t="b">
        <v>0</v>
      </c>
      <c r="AF790" t="b">
        <v>0</v>
      </c>
      <c r="AG790" t="b">
        <v>0</v>
      </c>
      <c r="AH790" t="s">
        <v>699</v>
      </c>
      <c r="AI790" t="b">
        <v>0</v>
      </c>
      <c r="AK790" t="b">
        <v>0</v>
      </c>
      <c r="AL790" s="1"/>
      <c r="AM790" t="s">
        <v>162</v>
      </c>
      <c r="AN790" s="2">
        <v>44296.959062499998</v>
      </c>
      <c r="AP790" s="2">
        <v>43174.751354166663</v>
      </c>
      <c r="AQ790" s="1"/>
      <c r="AS790" t="b">
        <v>0</v>
      </c>
      <c r="AV790" t="s">
        <v>176</v>
      </c>
      <c r="BB790" t="s">
        <v>2248</v>
      </c>
      <c r="BD790" t="b">
        <v>0</v>
      </c>
      <c r="BH790" t="s">
        <v>260</v>
      </c>
      <c r="BJ790" t="s">
        <v>216</v>
      </c>
      <c r="BL790" t="s">
        <v>2247</v>
      </c>
      <c r="BM790" t="s">
        <v>202</v>
      </c>
      <c r="BN790" t="s">
        <v>203</v>
      </c>
      <c r="BQ790" t="s">
        <v>204</v>
      </c>
      <c r="BR790" t="b">
        <v>0</v>
      </c>
      <c r="BT790" t="b">
        <v>0</v>
      </c>
      <c r="BW790" t="s">
        <v>97</v>
      </c>
      <c r="BX790" t="b">
        <v>0</v>
      </c>
      <c r="BY790" s="2">
        <v>44376.857569444444</v>
      </c>
      <c r="CB790" t="b">
        <v>0</v>
      </c>
      <c r="CC790" t="b">
        <v>0</v>
      </c>
      <c r="CI790">
        <v>0</v>
      </c>
      <c r="CJ790">
        <v>0</v>
      </c>
      <c r="CK790">
        <f>YEAR(tbl_Opportunity[[#This Row],[Close Date]])</f>
        <v>2017</v>
      </c>
    </row>
    <row r="791" spans="1:89">
      <c r="A791" t="s">
        <v>328</v>
      </c>
      <c r="B791" t="b">
        <v>0</v>
      </c>
      <c r="D791" t="b">
        <v>0</v>
      </c>
      <c r="E791" t="s">
        <v>320</v>
      </c>
      <c r="H791" s="1">
        <v>43187</v>
      </c>
      <c r="I791" t="b">
        <v>1</v>
      </c>
      <c r="J791" t="s">
        <v>193</v>
      </c>
      <c r="L791" t="s">
        <v>2249</v>
      </c>
      <c r="O791" t="s">
        <v>2137</v>
      </c>
      <c r="P791" t="b">
        <v>1</v>
      </c>
      <c r="Q791" s="2">
        <v>42761.878692129627</v>
      </c>
      <c r="R791" s="1"/>
      <c r="S791" t="b">
        <v>0</v>
      </c>
      <c r="U791" s="1"/>
      <c r="V791" t="b">
        <v>0</v>
      </c>
      <c r="W791" s="1">
        <v>43101</v>
      </c>
      <c r="X791">
        <v>1</v>
      </c>
      <c r="Y791">
        <v>2018</v>
      </c>
      <c r="Z791" t="s">
        <v>90</v>
      </c>
      <c r="AA791" t="s">
        <v>90</v>
      </c>
      <c r="AB791" t="b">
        <v>0</v>
      </c>
      <c r="AC791" t="b">
        <v>0</v>
      </c>
      <c r="AE791" t="b">
        <v>0</v>
      </c>
      <c r="AF791" t="b">
        <v>0</v>
      </c>
      <c r="AG791" t="b">
        <v>0</v>
      </c>
      <c r="AH791" t="s">
        <v>699</v>
      </c>
      <c r="AI791" t="b">
        <v>0</v>
      </c>
      <c r="AK791" t="b">
        <v>0</v>
      </c>
      <c r="AL791" s="1">
        <v>42970</v>
      </c>
      <c r="AM791" t="s">
        <v>162</v>
      </c>
      <c r="AN791" s="2">
        <v>44296.959062499998</v>
      </c>
      <c r="AP791" s="2">
        <v>43187.64565972222</v>
      </c>
      <c r="AQ791" s="1"/>
      <c r="AS791" t="b">
        <v>0</v>
      </c>
      <c r="AU791" t="s">
        <v>216</v>
      </c>
      <c r="AV791" t="s">
        <v>176</v>
      </c>
      <c r="BB791" t="s">
        <v>2250</v>
      </c>
      <c r="BD791" t="b">
        <v>0</v>
      </c>
      <c r="BH791" t="s">
        <v>260</v>
      </c>
      <c r="BJ791" t="s">
        <v>216</v>
      </c>
      <c r="BL791" t="s">
        <v>2249</v>
      </c>
      <c r="BM791" t="s">
        <v>202</v>
      </c>
      <c r="BN791" t="s">
        <v>203</v>
      </c>
      <c r="BQ791" t="s">
        <v>204</v>
      </c>
      <c r="BR791" t="b">
        <v>0</v>
      </c>
      <c r="BT791" t="b">
        <v>0</v>
      </c>
      <c r="BW791" t="s">
        <v>97</v>
      </c>
      <c r="BX791" t="b">
        <v>0</v>
      </c>
      <c r="BY791" s="2">
        <v>44376.857569444444</v>
      </c>
      <c r="CB791" t="b">
        <v>0</v>
      </c>
      <c r="CC791" t="b">
        <v>0</v>
      </c>
      <c r="CI791">
        <v>0</v>
      </c>
      <c r="CJ791">
        <v>0</v>
      </c>
      <c r="CK791">
        <f>YEAR(tbl_Opportunity[[#This Row],[Close Date]])</f>
        <v>2018</v>
      </c>
    </row>
    <row r="792" spans="1:89">
      <c r="A792" t="s">
        <v>2251</v>
      </c>
      <c r="B792" t="b">
        <v>0</v>
      </c>
      <c r="D792" t="b">
        <v>0</v>
      </c>
      <c r="E792" t="s">
        <v>320</v>
      </c>
      <c r="H792" s="1">
        <v>43098</v>
      </c>
      <c r="I792" t="b">
        <v>1</v>
      </c>
      <c r="J792" t="s">
        <v>105</v>
      </c>
      <c r="L792" t="s">
        <v>2252</v>
      </c>
      <c r="O792" t="s">
        <v>2137</v>
      </c>
      <c r="P792" t="b">
        <v>1</v>
      </c>
      <c r="Q792" s="2">
        <v>42761.883819444447</v>
      </c>
      <c r="R792" s="1"/>
      <c r="S792" t="b">
        <v>0</v>
      </c>
      <c r="U792" s="1"/>
      <c r="V792" t="b">
        <v>0</v>
      </c>
      <c r="W792" s="1">
        <v>42826</v>
      </c>
      <c r="X792">
        <v>4</v>
      </c>
      <c r="Y792">
        <v>2017</v>
      </c>
      <c r="Z792" t="s">
        <v>90</v>
      </c>
      <c r="AA792" t="s">
        <v>90</v>
      </c>
      <c r="AB792" t="b">
        <v>0</v>
      </c>
      <c r="AC792" t="b">
        <v>0</v>
      </c>
      <c r="AE792" t="b">
        <v>0</v>
      </c>
      <c r="AF792" t="b">
        <v>0</v>
      </c>
      <c r="AG792" t="b">
        <v>0</v>
      </c>
      <c r="AH792" t="s">
        <v>699</v>
      </c>
      <c r="AI792" t="b">
        <v>0</v>
      </c>
      <c r="AK792" t="b">
        <v>0</v>
      </c>
      <c r="AL792" s="1"/>
      <c r="AM792" t="s">
        <v>162</v>
      </c>
      <c r="AN792" s="2">
        <v>44297.856377314813</v>
      </c>
      <c r="AP792" s="2">
        <v>43169.641840277778</v>
      </c>
      <c r="AQ792" s="1"/>
      <c r="AS792" t="b">
        <v>0</v>
      </c>
      <c r="AV792" t="s">
        <v>176</v>
      </c>
      <c r="BB792" t="s">
        <v>2253</v>
      </c>
      <c r="BD792" t="b">
        <v>0</v>
      </c>
      <c r="BH792" t="s">
        <v>215</v>
      </c>
      <c r="BJ792" t="s">
        <v>105</v>
      </c>
      <c r="BL792" t="s">
        <v>2252</v>
      </c>
      <c r="BM792" t="s">
        <v>202</v>
      </c>
      <c r="BN792" t="s">
        <v>203</v>
      </c>
      <c r="BQ792" t="s">
        <v>204</v>
      </c>
      <c r="BR792" t="b">
        <v>0</v>
      </c>
      <c r="BT792" t="b">
        <v>0</v>
      </c>
      <c r="BW792" t="s">
        <v>97</v>
      </c>
      <c r="BX792" t="b">
        <v>0</v>
      </c>
      <c r="BY792" s="2">
        <v>44376.857569444444</v>
      </c>
      <c r="BZ792" t="s">
        <v>217</v>
      </c>
      <c r="CB792" t="b">
        <v>0</v>
      </c>
      <c r="CC792" t="b">
        <v>0</v>
      </c>
      <c r="CI792">
        <v>0</v>
      </c>
      <c r="CJ792">
        <v>0</v>
      </c>
      <c r="CK792">
        <f>YEAR(tbl_Opportunity[[#This Row],[Close Date]])</f>
        <v>2017</v>
      </c>
    </row>
    <row r="793" spans="1:89">
      <c r="A793" t="s">
        <v>1170</v>
      </c>
      <c r="B793" t="b">
        <v>0</v>
      </c>
      <c r="D793" t="b">
        <v>0</v>
      </c>
      <c r="E793" t="s">
        <v>320</v>
      </c>
      <c r="H793" s="1">
        <v>43920</v>
      </c>
      <c r="I793" t="b">
        <v>1</v>
      </c>
      <c r="J793" t="s">
        <v>193</v>
      </c>
      <c r="L793" t="s">
        <v>2254</v>
      </c>
      <c r="O793" t="s">
        <v>2137</v>
      </c>
      <c r="P793" t="b">
        <v>1</v>
      </c>
      <c r="Q793" s="2">
        <v>42761.885335648149</v>
      </c>
      <c r="R793" s="1"/>
      <c r="S793" t="b">
        <v>0</v>
      </c>
      <c r="U793" s="1"/>
      <c r="V793" t="b">
        <v>0</v>
      </c>
      <c r="W793" s="1">
        <v>43831</v>
      </c>
      <c r="X793">
        <v>1</v>
      </c>
      <c r="Y793">
        <v>2020</v>
      </c>
      <c r="Z793" t="s">
        <v>90</v>
      </c>
      <c r="AA793" t="s">
        <v>90</v>
      </c>
      <c r="AB793" t="b">
        <v>0</v>
      </c>
      <c r="AC793" t="b">
        <v>0</v>
      </c>
      <c r="AE793" t="b">
        <v>1</v>
      </c>
      <c r="AF793" t="b">
        <v>0</v>
      </c>
      <c r="AG793" t="b">
        <v>0</v>
      </c>
      <c r="AH793" t="s">
        <v>699</v>
      </c>
      <c r="AI793" t="b">
        <v>0</v>
      </c>
      <c r="AK793" t="b">
        <v>0</v>
      </c>
      <c r="AL793" s="1">
        <v>43618</v>
      </c>
      <c r="AM793" t="s">
        <v>162</v>
      </c>
      <c r="AN793" s="2">
        <v>44296.959062499998</v>
      </c>
      <c r="AP793" s="2">
        <v>43852.229861111111</v>
      </c>
      <c r="AQ793" s="1"/>
      <c r="AS793" t="b">
        <v>0</v>
      </c>
      <c r="AU793" t="s">
        <v>216</v>
      </c>
      <c r="AV793" t="s">
        <v>176</v>
      </c>
      <c r="BB793" t="s">
        <v>2255</v>
      </c>
      <c r="BD793" t="b">
        <v>0</v>
      </c>
      <c r="BH793" t="s">
        <v>406</v>
      </c>
      <c r="BI793" t="s">
        <v>200</v>
      </c>
      <c r="BJ793" t="s">
        <v>216</v>
      </c>
      <c r="BL793" t="s">
        <v>2254</v>
      </c>
      <c r="BM793" t="s">
        <v>202</v>
      </c>
      <c r="BN793" t="s">
        <v>203</v>
      </c>
      <c r="BQ793" t="s">
        <v>204</v>
      </c>
      <c r="BR793" t="b">
        <v>0</v>
      </c>
      <c r="BT793" t="b">
        <v>0</v>
      </c>
      <c r="BW793" t="s">
        <v>97</v>
      </c>
      <c r="BX793" t="b">
        <v>0</v>
      </c>
      <c r="BY793" s="2">
        <v>44376.857569444444</v>
      </c>
      <c r="CB793" t="b">
        <v>0</v>
      </c>
      <c r="CC793" t="b">
        <v>0</v>
      </c>
      <c r="CF793">
        <v>57394</v>
      </c>
      <c r="CH793">
        <v>0</v>
      </c>
      <c r="CI793">
        <v>0</v>
      </c>
      <c r="CJ793">
        <v>0</v>
      </c>
      <c r="CK793">
        <f>YEAR(tbl_Opportunity[[#This Row],[Close Date]])</f>
        <v>2020</v>
      </c>
    </row>
    <row r="794" spans="1:89">
      <c r="A794" t="s">
        <v>1244</v>
      </c>
      <c r="B794" t="b">
        <v>0</v>
      </c>
      <c r="D794" t="b">
        <v>0</v>
      </c>
      <c r="E794" t="s">
        <v>320</v>
      </c>
      <c r="H794" s="1">
        <v>43920</v>
      </c>
      <c r="I794" t="b">
        <v>1</v>
      </c>
      <c r="J794" t="s">
        <v>193</v>
      </c>
      <c r="L794" t="s">
        <v>2256</v>
      </c>
      <c r="O794" t="s">
        <v>2137</v>
      </c>
      <c r="P794" t="b">
        <v>1</v>
      </c>
      <c r="Q794" s="2">
        <v>42761.89266203704</v>
      </c>
      <c r="R794" s="1"/>
      <c r="S794" t="b">
        <v>0</v>
      </c>
      <c r="U794" s="1"/>
      <c r="V794" t="b">
        <v>0</v>
      </c>
      <c r="W794" s="1">
        <v>43831</v>
      </c>
      <c r="X794">
        <v>1</v>
      </c>
      <c r="Y794">
        <v>2020</v>
      </c>
      <c r="Z794" t="s">
        <v>90</v>
      </c>
      <c r="AA794" t="s">
        <v>90</v>
      </c>
      <c r="AB794" t="b">
        <v>0</v>
      </c>
      <c r="AC794" t="b">
        <v>0</v>
      </c>
      <c r="AE794" t="b">
        <v>0</v>
      </c>
      <c r="AF794" t="b">
        <v>0</v>
      </c>
      <c r="AG794" t="b">
        <v>0</v>
      </c>
      <c r="AH794" t="s">
        <v>368</v>
      </c>
      <c r="AI794" t="b">
        <v>0</v>
      </c>
      <c r="AK794" t="b">
        <v>0</v>
      </c>
      <c r="AL794" s="1">
        <v>43866</v>
      </c>
      <c r="AM794" t="s">
        <v>162</v>
      </c>
      <c r="AN794" s="2">
        <v>44296.959062499998</v>
      </c>
      <c r="AP794" s="2">
        <v>43866.86991898148</v>
      </c>
      <c r="AQ794" s="1"/>
      <c r="AS794" t="b">
        <v>0</v>
      </c>
      <c r="AU794" t="s">
        <v>216</v>
      </c>
      <c r="AV794" t="s">
        <v>176</v>
      </c>
      <c r="BB794" t="s">
        <v>2257</v>
      </c>
      <c r="BD794" t="b">
        <v>0</v>
      </c>
      <c r="BH794" t="s">
        <v>406</v>
      </c>
      <c r="BJ794" t="s">
        <v>216</v>
      </c>
      <c r="BL794" t="s">
        <v>2256</v>
      </c>
      <c r="BM794" t="s">
        <v>202</v>
      </c>
      <c r="BN794" t="s">
        <v>203</v>
      </c>
      <c r="BQ794" t="s">
        <v>204</v>
      </c>
      <c r="BR794" t="b">
        <v>0</v>
      </c>
      <c r="BT794" t="b">
        <v>0</v>
      </c>
      <c r="BW794" t="s">
        <v>97</v>
      </c>
      <c r="BX794" t="b">
        <v>0</v>
      </c>
      <c r="BY794" s="2">
        <v>44376.857569444444</v>
      </c>
      <c r="CB794" t="b">
        <v>0</v>
      </c>
      <c r="CC794" t="b">
        <v>0</v>
      </c>
      <c r="CI794">
        <v>0</v>
      </c>
      <c r="CJ794">
        <v>0</v>
      </c>
      <c r="CK794">
        <f>YEAR(tbl_Opportunity[[#This Row],[Close Date]])</f>
        <v>2020</v>
      </c>
    </row>
    <row r="795" spans="1:89">
      <c r="A795" t="s">
        <v>328</v>
      </c>
      <c r="B795" t="b">
        <v>0</v>
      </c>
      <c r="D795" t="b">
        <v>0</v>
      </c>
      <c r="E795" t="s">
        <v>320</v>
      </c>
      <c r="H795" s="1">
        <v>43187</v>
      </c>
      <c r="I795" t="b">
        <v>1</v>
      </c>
      <c r="J795" t="s">
        <v>193</v>
      </c>
      <c r="L795" t="s">
        <v>2258</v>
      </c>
      <c r="O795" t="s">
        <v>2137</v>
      </c>
      <c r="P795" t="b">
        <v>1</v>
      </c>
      <c r="Q795" s="2">
        <v>42761.904317129629</v>
      </c>
      <c r="R795" s="1"/>
      <c r="S795" t="b">
        <v>0</v>
      </c>
      <c r="U795" s="1"/>
      <c r="V795" t="b">
        <v>0</v>
      </c>
      <c r="W795" s="1">
        <v>43101</v>
      </c>
      <c r="X795">
        <v>1</v>
      </c>
      <c r="Y795">
        <v>2018</v>
      </c>
      <c r="Z795" t="s">
        <v>90</v>
      </c>
      <c r="AA795" t="s">
        <v>90</v>
      </c>
      <c r="AB795" t="b">
        <v>0</v>
      </c>
      <c r="AC795" t="b">
        <v>0</v>
      </c>
      <c r="AE795" t="b">
        <v>0</v>
      </c>
      <c r="AF795" t="b">
        <v>0</v>
      </c>
      <c r="AG795" t="b">
        <v>0</v>
      </c>
      <c r="AH795" t="s">
        <v>368</v>
      </c>
      <c r="AI795" t="b">
        <v>0</v>
      </c>
      <c r="AK795" t="b">
        <v>0</v>
      </c>
      <c r="AL795" s="1">
        <v>42970</v>
      </c>
      <c r="AM795" t="s">
        <v>162</v>
      </c>
      <c r="AN795" s="2">
        <v>44296.959062499998</v>
      </c>
      <c r="AP795" s="2">
        <v>43187.646099537036</v>
      </c>
      <c r="AQ795" s="1"/>
      <c r="AS795" t="b">
        <v>0</v>
      </c>
      <c r="AU795" t="s">
        <v>216</v>
      </c>
      <c r="AV795" t="s">
        <v>176</v>
      </c>
      <c r="BB795" t="s">
        <v>2259</v>
      </c>
      <c r="BD795" t="b">
        <v>0</v>
      </c>
      <c r="BH795" t="s">
        <v>260</v>
      </c>
      <c r="BJ795" t="s">
        <v>216</v>
      </c>
      <c r="BL795" t="s">
        <v>2258</v>
      </c>
      <c r="BM795" t="s">
        <v>202</v>
      </c>
      <c r="BN795" t="s">
        <v>203</v>
      </c>
      <c r="BQ795" t="s">
        <v>204</v>
      </c>
      <c r="BR795" t="b">
        <v>0</v>
      </c>
      <c r="BT795" t="b">
        <v>0</v>
      </c>
      <c r="BW795" t="s">
        <v>97</v>
      </c>
      <c r="BX795" t="b">
        <v>0</v>
      </c>
      <c r="BY795" s="2">
        <v>44376.857569444444</v>
      </c>
      <c r="CB795" t="b">
        <v>0</v>
      </c>
      <c r="CC795" t="b">
        <v>0</v>
      </c>
      <c r="CI795">
        <v>0</v>
      </c>
      <c r="CJ795">
        <v>0</v>
      </c>
      <c r="CK795">
        <f>YEAR(tbl_Opportunity[[#This Row],[Close Date]])</f>
        <v>2018</v>
      </c>
    </row>
    <row r="796" spans="1:89">
      <c r="A796" t="s">
        <v>1078</v>
      </c>
      <c r="B796" t="b">
        <v>0</v>
      </c>
      <c r="D796" t="b">
        <v>0</v>
      </c>
      <c r="E796" t="s">
        <v>320</v>
      </c>
      <c r="H796" s="1">
        <v>43922</v>
      </c>
      <c r="I796" t="b">
        <v>1</v>
      </c>
      <c r="J796" t="s">
        <v>193</v>
      </c>
      <c r="L796" t="s">
        <v>2260</v>
      </c>
      <c r="O796" t="s">
        <v>2137</v>
      </c>
      <c r="P796" t="b">
        <v>1</v>
      </c>
      <c r="Q796" s="2">
        <v>42761.905972222223</v>
      </c>
      <c r="R796" s="1"/>
      <c r="S796" t="b">
        <v>0</v>
      </c>
      <c r="U796" s="1"/>
      <c r="V796" t="b">
        <v>0</v>
      </c>
      <c r="W796" s="1">
        <v>43862</v>
      </c>
      <c r="X796">
        <v>2</v>
      </c>
      <c r="Y796">
        <v>2020</v>
      </c>
      <c r="Z796" t="s">
        <v>90</v>
      </c>
      <c r="AA796" t="s">
        <v>90</v>
      </c>
      <c r="AB796" t="b">
        <v>0</v>
      </c>
      <c r="AC796" t="b">
        <v>0</v>
      </c>
      <c r="AE796" t="b">
        <v>0</v>
      </c>
      <c r="AF796" t="b">
        <v>0</v>
      </c>
      <c r="AG796" t="b">
        <v>0</v>
      </c>
      <c r="AH796" t="s">
        <v>368</v>
      </c>
      <c r="AI796" t="b">
        <v>0</v>
      </c>
      <c r="AK796" t="b">
        <v>0</v>
      </c>
      <c r="AL796" s="1">
        <v>43872</v>
      </c>
      <c r="AM796" t="s">
        <v>162</v>
      </c>
      <c r="AN796" s="2">
        <v>44296.959062499998</v>
      </c>
      <c r="AP796" s="2">
        <v>43874.535914351851</v>
      </c>
      <c r="AQ796" s="1"/>
      <c r="AS796" t="b">
        <v>0</v>
      </c>
      <c r="AU796" t="s">
        <v>216</v>
      </c>
      <c r="AV796" t="s">
        <v>176</v>
      </c>
      <c r="BB796" t="s">
        <v>2261</v>
      </c>
      <c r="BD796" t="b">
        <v>0</v>
      </c>
      <c r="BH796" t="s">
        <v>406</v>
      </c>
      <c r="BJ796" t="s">
        <v>216</v>
      </c>
      <c r="BL796" t="s">
        <v>2260</v>
      </c>
      <c r="BM796" t="s">
        <v>202</v>
      </c>
      <c r="BN796" t="s">
        <v>203</v>
      </c>
      <c r="BQ796" t="s">
        <v>204</v>
      </c>
      <c r="BR796" t="b">
        <v>0</v>
      </c>
      <c r="BT796" t="b">
        <v>0</v>
      </c>
      <c r="BW796" t="s">
        <v>97</v>
      </c>
      <c r="BX796" t="b">
        <v>0</v>
      </c>
      <c r="BY796" s="2">
        <v>44376.857569444444</v>
      </c>
      <c r="CB796" t="b">
        <v>0</v>
      </c>
      <c r="CC796" t="b">
        <v>0</v>
      </c>
      <c r="CI796">
        <v>0</v>
      </c>
      <c r="CJ796">
        <v>0</v>
      </c>
      <c r="CK796">
        <f>YEAR(tbl_Opportunity[[#This Row],[Close Date]])</f>
        <v>2020</v>
      </c>
    </row>
    <row r="797" spans="1:89">
      <c r="A797" t="s">
        <v>2251</v>
      </c>
      <c r="B797" t="b">
        <v>0</v>
      </c>
      <c r="D797" t="b">
        <v>0</v>
      </c>
      <c r="E797" t="s">
        <v>320</v>
      </c>
      <c r="H797" s="1">
        <v>43098</v>
      </c>
      <c r="I797" t="b">
        <v>1</v>
      </c>
      <c r="J797" t="s">
        <v>105</v>
      </c>
      <c r="L797" t="s">
        <v>2262</v>
      </c>
      <c r="O797" t="s">
        <v>2137</v>
      </c>
      <c r="P797" t="b">
        <v>1</v>
      </c>
      <c r="Q797" s="2">
        <v>42761.908136574071</v>
      </c>
      <c r="R797" s="1"/>
      <c r="S797" t="b">
        <v>0</v>
      </c>
      <c r="U797" s="1"/>
      <c r="V797" t="b">
        <v>0</v>
      </c>
      <c r="W797" s="1">
        <v>42826</v>
      </c>
      <c r="X797">
        <v>4</v>
      </c>
      <c r="Y797">
        <v>2017</v>
      </c>
      <c r="Z797" t="s">
        <v>90</v>
      </c>
      <c r="AA797" t="s">
        <v>90</v>
      </c>
      <c r="AB797" t="b">
        <v>0</v>
      </c>
      <c r="AC797" t="b">
        <v>0</v>
      </c>
      <c r="AE797" t="b">
        <v>0</v>
      </c>
      <c r="AF797" t="b">
        <v>0</v>
      </c>
      <c r="AG797" t="b">
        <v>0</v>
      </c>
      <c r="AH797" t="s">
        <v>179</v>
      </c>
      <c r="AI797" t="b">
        <v>0</v>
      </c>
      <c r="AK797" t="b">
        <v>0</v>
      </c>
      <c r="AL797" s="1">
        <v>42768</v>
      </c>
      <c r="AM797" t="s">
        <v>162</v>
      </c>
      <c r="AN797" s="2">
        <v>44297.856377314813</v>
      </c>
      <c r="AP797" s="2">
        <v>43169.64199074074</v>
      </c>
      <c r="AQ797" s="1"/>
      <c r="AS797" t="b">
        <v>0</v>
      </c>
      <c r="AV797" t="s">
        <v>176</v>
      </c>
      <c r="BB797" t="s">
        <v>2263</v>
      </c>
      <c r="BD797" t="b">
        <v>0</v>
      </c>
      <c r="BH797" t="s">
        <v>215</v>
      </c>
      <c r="BJ797" t="s">
        <v>105</v>
      </c>
      <c r="BL797" t="s">
        <v>2262</v>
      </c>
      <c r="BM797" t="s">
        <v>202</v>
      </c>
      <c r="BN797" t="s">
        <v>203</v>
      </c>
      <c r="BQ797" t="s">
        <v>204</v>
      </c>
      <c r="BR797" t="b">
        <v>0</v>
      </c>
      <c r="BT797" t="b">
        <v>0</v>
      </c>
      <c r="BW797" t="s">
        <v>97</v>
      </c>
      <c r="BX797" t="b">
        <v>0</v>
      </c>
      <c r="BY797" s="2">
        <v>44376.857569444444</v>
      </c>
      <c r="BZ797" t="s">
        <v>217</v>
      </c>
      <c r="CB797" t="b">
        <v>0</v>
      </c>
      <c r="CC797" t="b">
        <v>0</v>
      </c>
      <c r="CI797">
        <v>0</v>
      </c>
      <c r="CJ797">
        <v>0</v>
      </c>
      <c r="CK797">
        <f>YEAR(tbl_Opportunity[[#This Row],[Close Date]])</f>
        <v>2017</v>
      </c>
    </row>
    <row r="798" spans="1:89">
      <c r="A798" t="s">
        <v>1192</v>
      </c>
      <c r="B798" t="b">
        <v>0</v>
      </c>
      <c r="D798" t="b">
        <v>0</v>
      </c>
      <c r="E798" t="s">
        <v>320</v>
      </c>
      <c r="H798" s="1">
        <v>43736</v>
      </c>
      <c r="I798" t="b">
        <v>1</v>
      </c>
      <c r="J798" t="s">
        <v>193</v>
      </c>
      <c r="L798" t="s">
        <v>2264</v>
      </c>
      <c r="O798" t="s">
        <v>2137</v>
      </c>
      <c r="P798" t="b">
        <v>1</v>
      </c>
      <c r="Q798" s="2">
        <v>42761.918449074074</v>
      </c>
      <c r="R798" s="1"/>
      <c r="S798" t="b">
        <v>0</v>
      </c>
      <c r="U798" s="1"/>
      <c r="V798" t="b">
        <v>0</v>
      </c>
      <c r="W798" s="1">
        <v>43525</v>
      </c>
      <c r="X798">
        <v>3</v>
      </c>
      <c r="Y798">
        <v>2019</v>
      </c>
      <c r="Z798" t="s">
        <v>90</v>
      </c>
      <c r="AA798" t="s">
        <v>90</v>
      </c>
      <c r="AB798" t="b">
        <v>0</v>
      </c>
      <c r="AC798" t="b">
        <v>0</v>
      </c>
      <c r="AE798" t="b">
        <v>1</v>
      </c>
      <c r="AF798" t="b">
        <v>0</v>
      </c>
      <c r="AG798" t="b">
        <v>0</v>
      </c>
      <c r="AH798" t="s">
        <v>179</v>
      </c>
      <c r="AI798" t="b">
        <v>0</v>
      </c>
      <c r="AK798" t="b">
        <v>0</v>
      </c>
      <c r="AL798" s="1">
        <v>43664</v>
      </c>
      <c r="AM798" t="s">
        <v>162</v>
      </c>
      <c r="AN798" s="2">
        <v>44296.959062499998</v>
      </c>
      <c r="AP798" s="2">
        <v>43664.58865740741</v>
      </c>
      <c r="AQ798" s="1"/>
      <c r="AS798" t="b">
        <v>0</v>
      </c>
      <c r="AU798" t="s">
        <v>216</v>
      </c>
      <c r="AV798" t="s">
        <v>176</v>
      </c>
      <c r="BB798" t="s">
        <v>2265</v>
      </c>
      <c r="BD798" t="b">
        <v>0</v>
      </c>
      <c r="BH798" t="s">
        <v>215</v>
      </c>
      <c r="BI798" t="s">
        <v>200</v>
      </c>
      <c r="BJ798" t="s">
        <v>216</v>
      </c>
      <c r="BL798" t="s">
        <v>2264</v>
      </c>
      <c r="BM798" t="s">
        <v>202</v>
      </c>
      <c r="BN798" t="s">
        <v>203</v>
      </c>
      <c r="BQ798" t="s">
        <v>204</v>
      </c>
      <c r="BR798" t="b">
        <v>0</v>
      </c>
      <c r="BT798" t="b">
        <v>0</v>
      </c>
      <c r="BW798" t="s">
        <v>97</v>
      </c>
      <c r="BX798" t="b">
        <v>0</v>
      </c>
      <c r="BY798" s="2">
        <v>44376.857569444444</v>
      </c>
      <c r="BZ798" t="s">
        <v>217</v>
      </c>
      <c r="CB798" t="b">
        <v>0</v>
      </c>
      <c r="CC798" t="b">
        <v>0</v>
      </c>
      <c r="CF798">
        <v>61450</v>
      </c>
      <c r="CH798">
        <v>0</v>
      </c>
      <c r="CI798">
        <v>0</v>
      </c>
      <c r="CJ798">
        <v>0</v>
      </c>
      <c r="CK798">
        <f>YEAR(tbl_Opportunity[[#This Row],[Close Date]])</f>
        <v>2019</v>
      </c>
    </row>
    <row r="799" spans="1:89">
      <c r="A799" t="s">
        <v>303</v>
      </c>
      <c r="B799" t="b">
        <v>0</v>
      </c>
      <c r="D799" t="b">
        <v>0</v>
      </c>
      <c r="E799" t="s">
        <v>320</v>
      </c>
      <c r="H799" s="1">
        <v>43828</v>
      </c>
      <c r="I799" t="b">
        <v>1</v>
      </c>
      <c r="J799" t="s">
        <v>193</v>
      </c>
      <c r="L799" t="s">
        <v>2266</v>
      </c>
      <c r="O799" t="s">
        <v>2137</v>
      </c>
      <c r="P799" t="b">
        <v>1</v>
      </c>
      <c r="Q799" s="2">
        <v>42761.920104166667</v>
      </c>
      <c r="R799" s="1"/>
      <c r="S799" t="b">
        <v>0</v>
      </c>
      <c r="U799" s="1"/>
      <c r="V799" t="b">
        <v>0</v>
      </c>
      <c r="W799" s="1">
        <v>43556</v>
      </c>
      <c r="X799">
        <v>4</v>
      </c>
      <c r="Y799">
        <v>2019</v>
      </c>
      <c r="Z799" t="s">
        <v>90</v>
      </c>
      <c r="AA799" t="s">
        <v>90</v>
      </c>
      <c r="AB799" t="b">
        <v>0</v>
      </c>
      <c r="AC799" t="b">
        <v>0</v>
      </c>
      <c r="AE799" t="b">
        <v>0</v>
      </c>
      <c r="AF799" t="b">
        <v>0</v>
      </c>
      <c r="AG799" t="b">
        <v>0</v>
      </c>
      <c r="AH799" t="s">
        <v>185</v>
      </c>
      <c r="AI799" t="b">
        <v>0</v>
      </c>
      <c r="AJ799" t="s">
        <v>211</v>
      </c>
      <c r="AK799" t="b">
        <v>0</v>
      </c>
      <c r="AL799" s="1">
        <v>43588</v>
      </c>
      <c r="AM799" t="s">
        <v>162</v>
      </c>
      <c r="AN799" s="2">
        <v>44296.959062499998</v>
      </c>
      <c r="AP799" s="2">
        <v>43780.156689814816</v>
      </c>
      <c r="AQ799" s="1"/>
      <c r="AS799" t="b">
        <v>0</v>
      </c>
      <c r="AU799" t="s">
        <v>216</v>
      </c>
      <c r="AV799" t="s">
        <v>176</v>
      </c>
      <c r="AY799" t="s">
        <v>236</v>
      </c>
      <c r="AZ799" t="s">
        <v>300</v>
      </c>
      <c r="BB799" t="s">
        <v>2267</v>
      </c>
      <c r="BD799" t="b">
        <v>0</v>
      </c>
      <c r="BH799" t="s">
        <v>406</v>
      </c>
      <c r="BJ799" t="s">
        <v>216</v>
      </c>
      <c r="BL799" t="s">
        <v>2266</v>
      </c>
      <c r="BM799" t="s">
        <v>202</v>
      </c>
      <c r="BN799" t="s">
        <v>203</v>
      </c>
      <c r="BQ799" t="s">
        <v>204</v>
      </c>
      <c r="BR799" t="b">
        <v>0</v>
      </c>
      <c r="BT799" t="b">
        <v>0</v>
      </c>
      <c r="BW799" t="s">
        <v>97</v>
      </c>
      <c r="BX799" t="b">
        <v>0</v>
      </c>
      <c r="BY799" s="2">
        <v>44376.857569444444</v>
      </c>
      <c r="CB799" t="b">
        <v>0</v>
      </c>
      <c r="CC799" t="b">
        <v>0</v>
      </c>
      <c r="CI799">
        <v>0</v>
      </c>
      <c r="CJ799">
        <v>0</v>
      </c>
      <c r="CK799">
        <f>YEAR(tbl_Opportunity[[#This Row],[Close Date]])</f>
        <v>2019</v>
      </c>
    </row>
    <row r="800" spans="1:89">
      <c r="A800" t="s">
        <v>2268</v>
      </c>
      <c r="B800" t="b">
        <v>0</v>
      </c>
      <c r="D800" t="b">
        <v>0</v>
      </c>
      <c r="E800" t="s">
        <v>320</v>
      </c>
      <c r="H800" s="1">
        <v>43187</v>
      </c>
      <c r="I800" t="b">
        <v>1</v>
      </c>
      <c r="J800" t="s">
        <v>193</v>
      </c>
      <c r="L800" t="s">
        <v>2269</v>
      </c>
      <c r="O800" t="s">
        <v>2137</v>
      </c>
      <c r="P800" t="b">
        <v>1</v>
      </c>
      <c r="Q800" s="2">
        <v>42761.924502314818</v>
      </c>
      <c r="R800" s="1"/>
      <c r="S800" t="b">
        <v>0</v>
      </c>
      <c r="U800" s="1"/>
      <c r="V800" t="b">
        <v>0</v>
      </c>
      <c r="W800" s="1">
        <v>43101</v>
      </c>
      <c r="X800">
        <v>1</v>
      </c>
      <c r="Y800">
        <v>2018</v>
      </c>
      <c r="Z800" t="s">
        <v>90</v>
      </c>
      <c r="AA800" t="s">
        <v>90</v>
      </c>
      <c r="AB800" t="b">
        <v>0</v>
      </c>
      <c r="AC800" t="b">
        <v>0</v>
      </c>
      <c r="AE800" t="b">
        <v>0</v>
      </c>
      <c r="AF800" t="b">
        <v>0</v>
      </c>
      <c r="AG800" t="b">
        <v>0</v>
      </c>
      <c r="AH800" t="s">
        <v>185</v>
      </c>
      <c r="AI800" t="b">
        <v>0</v>
      </c>
      <c r="AK800" t="b">
        <v>0</v>
      </c>
      <c r="AL800" s="1">
        <v>42970</v>
      </c>
      <c r="AM800" t="s">
        <v>162</v>
      </c>
      <c r="AN800" s="2">
        <v>44296.959062499998</v>
      </c>
      <c r="AP800" s="2">
        <v>43187.647222222222</v>
      </c>
      <c r="AQ800" s="1"/>
      <c r="AS800" t="b">
        <v>0</v>
      </c>
      <c r="AU800" t="s">
        <v>216</v>
      </c>
      <c r="AV800" t="s">
        <v>176</v>
      </c>
      <c r="BB800" t="s">
        <v>2270</v>
      </c>
      <c r="BD800" t="b">
        <v>0</v>
      </c>
      <c r="BH800" t="s">
        <v>260</v>
      </c>
      <c r="BJ800" t="s">
        <v>216</v>
      </c>
      <c r="BL800" t="s">
        <v>2269</v>
      </c>
      <c r="BM800" t="s">
        <v>202</v>
      </c>
      <c r="BN800" t="s">
        <v>203</v>
      </c>
      <c r="BQ800" t="s">
        <v>204</v>
      </c>
      <c r="BR800" t="b">
        <v>0</v>
      </c>
      <c r="BT800" t="b">
        <v>0</v>
      </c>
      <c r="BW800" t="s">
        <v>97</v>
      </c>
      <c r="BX800" t="b">
        <v>0</v>
      </c>
      <c r="BY800" s="2">
        <v>44376.857569444444</v>
      </c>
      <c r="CB800" t="b">
        <v>0</v>
      </c>
      <c r="CC800" t="b">
        <v>0</v>
      </c>
      <c r="CI800">
        <v>0</v>
      </c>
      <c r="CJ800">
        <v>0</v>
      </c>
      <c r="CK800">
        <f>YEAR(tbl_Opportunity[[#This Row],[Close Date]])</f>
        <v>2018</v>
      </c>
    </row>
    <row r="801" spans="1:89">
      <c r="A801" t="s">
        <v>257</v>
      </c>
      <c r="B801" t="b">
        <v>0</v>
      </c>
      <c r="D801" t="b">
        <v>0</v>
      </c>
      <c r="E801" t="s">
        <v>320</v>
      </c>
      <c r="H801" s="1">
        <v>43186</v>
      </c>
      <c r="I801" t="b">
        <v>1</v>
      </c>
      <c r="J801" t="s">
        <v>193</v>
      </c>
      <c r="L801" t="s">
        <v>2271</v>
      </c>
      <c r="O801" t="s">
        <v>2137</v>
      </c>
      <c r="P801" t="b">
        <v>1</v>
      </c>
      <c r="Q801" s="2">
        <v>42761.927048611113</v>
      </c>
      <c r="R801" s="1"/>
      <c r="S801" t="b">
        <v>0</v>
      </c>
      <c r="U801" s="1"/>
      <c r="V801" t="b">
        <v>0</v>
      </c>
      <c r="W801" s="1">
        <v>43101</v>
      </c>
      <c r="X801">
        <v>1</v>
      </c>
      <c r="Y801">
        <v>2018</v>
      </c>
      <c r="Z801" t="s">
        <v>90</v>
      </c>
      <c r="AA801" t="s">
        <v>90</v>
      </c>
      <c r="AB801" t="b">
        <v>0</v>
      </c>
      <c r="AC801" t="b">
        <v>0</v>
      </c>
      <c r="AE801" t="b">
        <v>0</v>
      </c>
      <c r="AF801" t="b">
        <v>0</v>
      </c>
      <c r="AG801" t="b">
        <v>0</v>
      </c>
      <c r="AH801" t="s">
        <v>185</v>
      </c>
      <c r="AI801" t="b">
        <v>0</v>
      </c>
      <c r="AK801" t="b">
        <v>0</v>
      </c>
      <c r="AL801" s="1">
        <v>42977</v>
      </c>
      <c r="AM801" t="s">
        <v>162</v>
      </c>
      <c r="AN801" s="2">
        <v>44296.959062499998</v>
      </c>
      <c r="AP801" s="2">
        <v>43186.703692129631</v>
      </c>
      <c r="AQ801" s="1"/>
      <c r="AS801" t="b">
        <v>0</v>
      </c>
      <c r="AU801" t="s">
        <v>216</v>
      </c>
      <c r="AV801" t="s">
        <v>176</v>
      </c>
      <c r="BB801" t="s">
        <v>2272</v>
      </c>
      <c r="BD801" t="b">
        <v>0</v>
      </c>
      <c r="BH801" t="s">
        <v>260</v>
      </c>
      <c r="BJ801" t="s">
        <v>216</v>
      </c>
      <c r="BL801" t="s">
        <v>2271</v>
      </c>
      <c r="BM801" t="s">
        <v>202</v>
      </c>
      <c r="BN801" t="s">
        <v>203</v>
      </c>
      <c r="BQ801" t="s">
        <v>204</v>
      </c>
      <c r="BR801" t="b">
        <v>0</v>
      </c>
      <c r="BT801" t="b">
        <v>0</v>
      </c>
      <c r="BW801" t="s">
        <v>97</v>
      </c>
      <c r="BX801" t="b">
        <v>0</v>
      </c>
      <c r="BY801" s="2">
        <v>44376.857569444444</v>
      </c>
      <c r="CB801" t="b">
        <v>0</v>
      </c>
      <c r="CC801" t="b">
        <v>0</v>
      </c>
      <c r="CI801">
        <v>0</v>
      </c>
      <c r="CJ801">
        <v>0</v>
      </c>
      <c r="CK801">
        <f>YEAR(tbl_Opportunity[[#This Row],[Close Date]])</f>
        <v>2018</v>
      </c>
    </row>
    <row r="802" spans="1:89">
      <c r="A802" t="s">
        <v>2273</v>
      </c>
      <c r="B802" t="b">
        <v>0</v>
      </c>
      <c r="D802" t="b">
        <v>0</v>
      </c>
      <c r="E802" t="s">
        <v>320</v>
      </c>
      <c r="H802" s="1">
        <v>43187</v>
      </c>
      <c r="I802" t="b">
        <v>1</v>
      </c>
      <c r="J802" t="s">
        <v>193</v>
      </c>
      <c r="L802" t="s">
        <v>2274</v>
      </c>
      <c r="O802" t="s">
        <v>2137</v>
      </c>
      <c r="P802" t="b">
        <v>1</v>
      </c>
      <c r="Q802" s="2">
        <v>42761.929583333331</v>
      </c>
      <c r="R802" s="1"/>
      <c r="S802" t="b">
        <v>0</v>
      </c>
      <c r="U802" s="1"/>
      <c r="V802" t="b">
        <v>0</v>
      </c>
      <c r="W802" s="1">
        <v>43101</v>
      </c>
      <c r="X802">
        <v>1</v>
      </c>
      <c r="Y802">
        <v>2018</v>
      </c>
      <c r="Z802" t="s">
        <v>90</v>
      </c>
      <c r="AA802" t="s">
        <v>90</v>
      </c>
      <c r="AB802" t="b">
        <v>0</v>
      </c>
      <c r="AC802" t="b">
        <v>0</v>
      </c>
      <c r="AE802" t="b">
        <v>0</v>
      </c>
      <c r="AF802" t="b">
        <v>0</v>
      </c>
      <c r="AG802" t="b">
        <v>0</v>
      </c>
      <c r="AH802" t="s">
        <v>185</v>
      </c>
      <c r="AI802" t="b">
        <v>0</v>
      </c>
      <c r="AK802" t="b">
        <v>0</v>
      </c>
      <c r="AL802" s="1">
        <v>42970</v>
      </c>
      <c r="AM802" t="s">
        <v>162</v>
      </c>
      <c r="AN802" s="2">
        <v>44296.959062499998</v>
      </c>
      <c r="AP802" s="2">
        <v>43187.648125</v>
      </c>
      <c r="AQ802" s="1"/>
      <c r="AS802" t="b">
        <v>0</v>
      </c>
      <c r="AU802" t="s">
        <v>216</v>
      </c>
      <c r="AV802" t="s">
        <v>176</v>
      </c>
      <c r="BB802" t="s">
        <v>2275</v>
      </c>
      <c r="BD802" t="b">
        <v>0</v>
      </c>
      <c r="BH802" t="s">
        <v>260</v>
      </c>
      <c r="BJ802" t="s">
        <v>216</v>
      </c>
      <c r="BL802" t="s">
        <v>2274</v>
      </c>
      <c r="BM802" t="s">
        <v>202</v>
      </c>
      <c r="BN802" t="s">
        <v>203</v>
      </c>
      <c r="BQ802" t="s">
        <v>204</v>
      </c>
      <c r="BR802" t="b">
        <v>0</v>
      </c>
      <c r="BT802" t="b">
        <v>0</v>
      </c>
      <c r="BW802" t="s">
        <v>97</v>
      </c>
      <c r="BX802" t="b">
        <v>0</v>
      </c>
      <c r="BY802" s="2">
        <v>44376.857569444444</v>
      </c>
      <c r="CB802" t="b">
        <v>0</v>
      </c>
      <c r="CC802" t="b">
        <v>0</v>
      </c>
      <c r="CI802">
        <v>0</v>
      </c>
      <c r="CJ802">
        <v>0</v>
      </c>
      <c r="CK802">
        <f>YEAR(tbl_Opportunity[[#This Row],[Close Date]])</f>
        <v>2018</v>
      </c>
    </row>
    <row r="803" spans="1:89">
      <c r="A803" t="s">
        <v>274</v>
      </c>
      <c r="B803" t="b">
        <v>0</v>
      </c>
      <c r="D803" t="b">
        <v>0</v>
      </c>
      <c r="E803" t="s">
        <v>320</v>
      </c>
      <c r="H803" s="1">
        <v>43186</v>
      </c>
      <c r="I803" t="b">
        <v>1</v>
      </c>
      <c r="J803" t="s">
        <v>193</v>
      </c>
      <c r="L803" t="s">
        <v>2276</v>
      </c>
      <c r="O803" t="s">
        <v>2137</v>
      </c>
      <c r="P803" t="b">
        <v>1</v>
      </c>
      <c r="Q803" s="2">
        <v>42761.93209490741</v>
      </c>
      <c r="R803" s="1"/>
      <c r="S803" t="b">
        <v>0</v>
      </c>
      <c r="U803" s="1"/>
      <c r="V803" t="b">
        <v>0</v>
      </c>
      <c r="W803" s="1">
        <v>43101</v>
      </c>
      <c r="X803">
        <v>1</v>
      </c>
      <c r="Y803">
        <v>2018</v>
      </c>
      <c r="Z803" t="s">
        <v>90</v>
      </c>
      <c r="AA803" t="s">
        <v>90</v>
      </c>
      <c r="AB803" t="b">
        <v>0</v>
      </c>
      <c r="AC803" t="b">
        <v>0</v>
      </c>
      <c r="AE803" t="b">
        <v>0</v>
      </c>
      <c r="AF803" t="b">
        <v>0</v>
      </c>
      <c r="AG803" t="b">
        <v>0</v>
      </c>
      <c r="AH803" t="s">
        <v>185</v>
      </c>
      <c r="AI803" t="b">
        <v>0</v>
      </c>
      <c r="AK803" t="b">
        <v>0</v>
      </c>
      <c r="AL803" s="1">
        <v>42970</v>
      </c>
      <c r="AM803" t="s">
        <v>162</v>
      </c>
      <c r="AN803" s="2">
        <v>44296.959062499998</v>
      </c>
      <c r="AP803" s="2">
        <v>43186.709583333337</v>
      </c>
      <c r="AQ803" s="1"/>
      <c r="AS803" t="b">
        <v>0</v>
      </c>
      <c r="AU803" t="s">
        <v>216</v>
      </c>
      <c r="AV803" t="s">
        <v>176</v>
      </c>
      <c r="BB803" t="s">
        <v>2277</v>
      </c>
      <c r="BD803" t="b">
        <v>0</v>
      </c>
      <c r="BH803" t="s">
        <v>260</v>
      </c>
      <c r="BJ803" t="s">
        <v>216</v>
      </c>
      <c r="BL803" t="s">
        <v>2276</v>
      </c>
      <c r="BM803" t="s">
        <v>202</v>
      </c>
      <c r="BN803" t="s">
        <v>203</v>
      </c>
      <c r="BQ803" t="s">
        <v>204</v>
      </c>
      <c r="BR803" t="b">
        <v>0</v>
      </c>
      <c r="BT803" t="b">
        <v>0</v>
      </c>
      <c r="BW803" t="s">
        <v>97</v>
      </c>
      <c r="BX803" t="b">
        <v>0</v>
      </c>
      <c r="BY803" s="2">
        <v>44376.857569444444</v>
      </c>
      <c r="CB803" t="b">
        <v>0</v>
      </c>
      <c r="CC803" t="b">
        <v>0</v>
      </c>
      <c r="CI803">
        <v>0</v>
      </c>
      <c r="CJ803">
        <v>0</v>
      </c>
      <c r="CK803">
        <f>YEAR(tbl_Opportunity[[#This Row],[Close Date]])</f>
        <v>2018</v>
      </c>
    </row>
    <row r="804" spans="1:89">
      <c r="A804" t="s">
        <v>465</v>
      </c>
      <c r="B804" t="b">
        <v>0</v>
      </c>
      <c r="D804" t="b">
        <v>0</v>
      </c>
      <c r="E804" t="s">
        <v>320</v>
      </c>
      <c r="H804" s="1">
        <v>43186</v>
      </c>
      <c r="I804" t="b">
        <v>1</v>
      </c>
      <c r="J804" t="s">
        <v>193</v>
      </c>
      <c r="L804" t="s">
        <v>2278</v>
      </c>
      <c r="O804" t="s">
        <v>2137</v>
      </c>
      <c r="P804" t="b">
        <v>1</v>
      </c>
      <c r="Q804" s="2">
        <v>42761.934317129628</v>
      </c>
      <c r="R804" s="1"/>
      <c r="S804" t="b">
        <v>0</v>
      </c>
      <c r="U804" s="1"/>
      <c r="V804" t="b">
        <v>0</v>
      </c>
      <c r="W804" s="1">
        <v>43101</v>
      </c>
      <c r="X804">
        <v>1</v>
      </c>
      <c r="Y804">
        <v>2018</v>
      </c>
      <c r="Z804" t="s">
        <v>90</v>
      </c>
      <c r="AA804" t="s">
        <v>90</v>
      </c>
      <c r="AB804" t="b">
        <v>0</v>
      </c>
      <c r="AC804" t="b">
        <v>0</v>
      </c>
      <c r="AE804" t="b">
        <v>0</v>
      </c>
      <c r="AF804" t="b">
        <v>0</v>
      </c>
      <c r="AG804" t="b">
        <v>0</v>
      </c>
      <c r="AH804" t="s">
        <v>185</v>
      </c>
      <c r="AI804" t="b">
        <v>0</v>
      </c>
      <c r="AK804" t="b">
        <v>0</v>
      </c>
      <c r="AL804" s="1">
        <v>42970</v>
      </c>
      <c r="AM804" t="s">
        <v>162</v>
      </c>
      <c r="AN804" s="2">
        <v>44296.959062499998</v>
      </c>
      <c r="AP804" s="2">
        <v>43186.70994212963</v>
      </c>
      <c r="AQ804" s="1"/>
      <c r="AS804" t="b">
        <v>0</v>
      </c>
      <c r="AU804" t="s">
        <v>216</v>
      </c>
      <c r="AV804" t="s">
        <v>176</v>
      </c>
      <c r="BB804" t="s">
        <v>2279</v>
      </c>
      <c r="BD804" t="b">
        <v>0</v>
      </c>
      <c r="BH804" t="s">
        <v>260</v>
      </c>
      <c r="BJ804" t="s">
        <v>216</v>
      </c>
      <c r="BL804" t="s">
        <v>2278</v>
      </c>
      <c r="BM804" t="s">
        <v>202</v>
      </c>
      <c r="BN804" t="s">
        <v>203</v>
      </c>
      <c r="BQ804" t="s">
        <v>204</v>
      </c>
      <c r="BR804" t="b">
        <v>0</v>
      </c>
      <c r="BT804" t="b">
        <v>0</v>
      </c>
      <c r="BW804" t="s">
        <v>97</v>
      </c>
      <c r="BX804" t="b">
        <v>0</v>
      </c>
      <c r="BY804" s="2">
        <v>44376.857569444444</v>
      </c>
      <c r="CB804" t="b">
        <v>0</v>
      </c>
      <c r="CC804" t="b">
        <v>0</v>
      </c>
      <c r="CI804">
        <v>0</v>
      </c>
      <c r="CJ804">
        <v>0</v>
      </c>
      <c r="CK804">
        <f>YEAR(tbl_Opportunity[[#This Row],[Close Date]])</f>
        <v>2018</v>
      </c>
    </row>
    <row r="805" spans="1:89">
      <c r="A805" t="s">
        <v>1645</v>
      </c>
      <c r="B805" t="b">
        <v>0</v>
      </c>
      <c r="D805" t="b">
        <v>0</v>
      </c>
      <c r="E805" t="s">
        <v>320</v>
      </c>
      <c r="H805" s="1">
        <v>43920</v>
      </c>
      <c r="I805" t="b">
        <v>1</v>
      </c>
      <c r="J805" t="s">
        <v>193</v>
      </c>
      <c r="L805" t="s">
        <v>2280</v>
      </c>
      <c r="O805" t="s">
        <v>2137</v>
      </c>
      <c r="P805" t="b">
        <v>1</v>
      </c>
      <c r="Q805" s="2">
        <v>42761.940289351849</v>
      </c>
      <c r="R805" s="1"/>
      <c r="S805" t="b">
        <v>0</v>
      </c>
      <c r="U805" s="1"/>
      <c r="V805" t="b">
        <v>0</v>
      </c>
      <c r="W805" s="1">
        <v>43831</v>
      </c>
      <c r="X805">
        <v>1</v>
      </c>
      <c r="Y805">
        <v>2020</v>
      </c>
      <c r="Z805" t="s">
        <v>90</v>
      </c>
      <c r="AA805" t="s">
        <v>90</v>
      </c>
      <c r="AB805" t="b">
        <v>0</v>
      </c>
      <c r="AC805" t="b">
        <v>0</v>
      </c>
      <c r="AE805" t="b">
        <v>0</v>
      </c>
      <c r="AF805" t="b">
        <v>0</v>
      </c>
      <c r="AG805" t="b">
        <v>0</v>
      </c>
      <c r="AH805" t="s">
        <v>185</v>
      </c>
      <c r="AI805" t="b">
        <v>0</v>
      </c>
      <c r="AK805" t="b">
        <v>0</v>
      </c>
      <c r="AL805" s="1">
        <v>42970</v>
      </c>
      <c r="AM805" t="s">
        <v>162</v>
      </c>
      <c r="AN805" s="2">
        <v>44296.959062499998</v>
      </c>
      <c r="AP805" s="2">
        <v>43852.628483796296</v>
      </c>
      <c r="AQ805" s="1"/>
      <c r="AS805" t="b">
        <v>0</v>
      </c>
      <c r="AU805" t="s">
        <v>216</v>
      </c>
      <c r="AV805" t="s">
        <v>176</v>
      </c>
      <c r="BB805" t="s">
        <v>2281</v>
      </c>
      <c r="BD805" t="b">
        <v>0</v>
      </c>
      <c r="BH805" t="s">
        <v>406</v>
      </c>
      <c r="BJ805" t="s">
        <v>216</v>
      </c>
      <c r="BL805" t="s">
        <v>2280</v>
      </c>
      <c r="BM805" t="s">
        <v>202</v>
      </c>
      <c r="BN805" t="s">
        <v>203</v>
      </c>
      <c r="BQ805" t="s">
        <v>204</v>
      </c>
      <c r="BR805" t="b">
        <v>0</v>
      </c>
      <c r="BT805" t="b">
        <v>0</v>
      </c>
      <c r="BW805" t="s">
        <v>97</v>
      </c>
      <c r="BX805" t="b">
        <v>0</v>
      </c>
      <c r="BY805" s="2">
        <v>44376.857569444444</v>
      </c>
      <c r="CB805" t="b">
        <v>0</v>
      </c>
      <c r="CC805" t="b">
        <v>0</v>
      </c>
      <c r="CI805">
        <v>0</v>
      </c>
      <c r="CJ805">
        <v>0</v>
      </c>
      <c r="CK805">
        <f>YEAR(tbl_Opportunity[[#This Row],[Close Date]])</f>
        <v>2020</v>
      </c>
    </row>
    <row r="806" spans="1:89">
      <c r="A806" t="s">
        <v>712</v>
      </c>
      <c r="B806" t="b">
        <v>0</v>
      </c>
      <c r="D806" t="b">
        <v>0</v>
      </c>
      <c r="E806" t="s">
        <v>320</v>
      </c>
      <c r="H806" s="1">
        <v>43098</v>
      </c>
      <c r="I806" t="b">
        <v>1</v>
      </c>
      <c r="J806" t="s">
        <v>193</v>
      </c>
      <c r="L806" t="s">
        <v>2282</v>
      </c>
      <c r="O806" t="s">
        <v>2137</v>
      </c>
      <c r="P806" t="b">
        <v>1</v>
      </c>
      <c r="Q806" s="2">
        <v>42761.942499999997</v>
      </c>
      <c r="R806" s="1"/>
      <c r="S806" t="b">
        <v>0</v>
      </c>
      <c r="U806" s="1"/>
      <c r="V806" t="b">
        <v>0</v>
      </c>
      <c r="W806" s="1">
        <v>42826</v>
      </c>
      <c r="X806">
        <v>4</v>
      </c>
      <c r="Y806">
        <v>2017</v>
      </c>
      <c r="Z806" t="s">
        <v>90</v>
      </c>
      <c r="AA806" t="s">
        <v>90</v>
      </c>
      <c r="AB806" t="b">
        <v>0</v>
      </c>
      <c r="AC806" t="b">
        <v>0</v>
      </c>
      <c r="AE806" t="b">
        <v>0</v>
      </c>
      <c r="AF806" t="b">
        <v>0</v>
      </c>
      <c r="AG806" t="b">
        <v>0</v>
      </c>
      <c r="AH806" t="s">
        <v>185</v>
      </c>
      <c r="AI806" t="b">
        <v>0</v>
      </c>
      <c r="AK806" t="b">
        <v>0</v>
      </c>
      <c r="AL806" s="1">
        <v>43578</v>
      </c>
      <c r="AM806" t="s">
        <v>162</v>
      </c>
      <c r="AN806" s="2">
        <v>44296.959062499998</v>
      </c>
      <c r="AP806" s="2">
        <v>43627.81449074074</v>
      </c>
      <c r="AQ806" s="1"/>
      <c r="AS806" t="b">
        <v>0</v>
      </c>
      <c r="AU806" t="s">
        <v>216</v>
      </c>
      <c r="AV806" t="s">
        <v>176</v>
      </c>
      <c r="BB806" t="s">
        <v>2283</v>
      </c>
      <c r="BD806" t="b">
        <v>0</v>
      </c>
      <c r="BH806" t="s">
        <v>199</v>
      </c>
      <c r="BJ806" t="s">
        <v>216</v>
      </c>
      <c r="BL806" t="s">
        <v>2282</v>
      </c>
      <c r="BM806" t="s">
        <v>202</v>
      </c>
      <c r="BN806" t="s">
        <v>203</v>
      </c>
      <c r="BQ806" t="s">
        <v>204</v>
      </c>
      <c r="BR806" t="b">
        <v>0</v>
      </c>
      <c r="BT806" t="b">
        <v>0</v>
      </c>
      <c r="BW806" t="s">
        <v>97</v>
      </c>
      <c r="BX806" t="b">
        <v>0</v>
      </c>
      <c r="BY806" s="2">
        <v>44376.857569444444</v>
      </c>
      <c r="CB806" t="b">
        <v>0</v>
      </c>
      <c r="CC806" t="b">
        <v>0</v>
      </c>
      <c r="CI806">
        <v>0</v>
      </c>
      <c r="CJ806">
        <v>0</v>
      </c>
      <c r="CK806">
        <f>YEAR(tbl_Opportunity[[#This Row],[Close Date]])</f>
        <v>2017</v>
      </c>
    </row>
    <row r="807" spans="1:89">
      <c r="A807" t="s">
        <v>2268</v>
      </c>
      <c r="B807" t="b">
        <v>0</v>
      </c>
      <c r="D807" t="b">
        <v>0</v>
      </c>
      <c r="E807" t="s">
        <v>320</v>
      </c>
      <c r="H807" s="1">
        <v>43187</v>
      </c>
      <c r="I807" t="b">
        <v>1</v>
      </c>
      <c r="J807" t="s">
        <v>111</v>
      </c>
      <c r="L807" t="s">
        <v>2284</v>
      </c>
      <c r="O807" t="s">
        <v>2137</v>
      </c>
      <c r="P807" t="b">
        <v>1</v>
      </c>
      <c r="Q807" s="2">
        <v>42761.945208333331</v>
      </c>
      <c r="R807" s="1"/>
      <c r="S807" t="b">
        <v>0</v>
      </c>
      <c r="U807" s="1"/>
      <c r="V807" t="b">
        <v>0</v>
      </c>
      <c r="W807" s="1">
        <v>43101</v>
      </c>
      <c r="X807">
        <v>1</v>
      </c>
      <c r="Y807">
        <v>2018</v>
      </c>
      <c r="Z807" t="s">
        <v>90</v>
      </c>
      <c r="AA807" t="s">
        <v>90</v>
      </c>
      <c r="AB807" t="b">
        <v>0</v>
      </c>
      <c r="AC807" t="b">
        <v>0</v>
      </c>
      <c r="AE807" t="b">
        <v>0</v>
      </c>
      <c r="AF807" t="b">
        <v>0</v>
      </c>
      <c r="AG807" t="b">
        <v>0</v>
      </c>
      <c r="AH807" t="s">
        <v>185</v>
      </c>
      <c r="AI807" t="b">
        <v>0</v>
      </c>
      <c r="AK807" t="b">
        <v>0</v>
      </c>
      <c r="AL807" s="1">
        <v>42970</v>
      </c>
      <c r="AM807" t="s">
        <v>162</v>
      </c>
      <c r="AN807" s="2">
        <v>44296.959062499998</v>
      </c>
      <c r="AP807" s="2">
        <v>43187.648773148147</v>
      </c>
      <c r="AQ807" s="1"/>
      <c r="AS807" t="b">
        <v>0</v>
      </c>
      <c r="AU807" t="s">
        <v>216</v>
      </c>
      <c r="AV807" t="s">
        <v>176</v>
      </c>
      <c r="BB807" t="s">
        <v>2285</v>
      </c>
      <c r="BD807" t="b">
        <v>0</v>
      </c>
      <c r="BH807" t="s">
        <v>260</v>
      </c>
      <c r="BJ807" t="s">
        <v>216</v>
      </c>
      <c r="BL807" t="s">
        <v>2284</v>
      </c>
      <c r="BM807" t="s">
        <v>202</v>
      </c>
      <c r="BN807" t="s">
        <v>203</v>
      </c>
      <c r="BQ807" t="s">
        <v>204</v>
      </c>
      <c r="BR807" t="b">
        <v>0</v>
      </c>
      <c r="BT807" t="b">
        <v>0</v>
      </c>
      <c r="BW807" t="s">
        <v>97</v>
      </c>
      <c r="BX807" t="b">
        <v>0</v>
      </c>
      <c r="BY807" s="2">
        <v>44376.857569444444</v>
      </c>
      <c r="CB807" t="b">
        <v>0</v>
      </c>
      <c r="CC807" t="b">
        <v>0</v>
      </c>
      <c r="CI807">
        <v>0</v>
      </c>
      <c r="CJ807">
        <v>0</v>
      </c>
      <c r="CK807">
        <f>YEAR(tbl_Opportunity[[#This Row],[Close Date]])</f>
        <v>2018</v>
      </c>
    </row>
    <row r="808" spans="1:89">
      <c r="A808" t="s">
        <v>2286</v>
      </c>
      <c r="B808" t="b">
        <v>0</v>
      </c>
      <c r="D808" t="b">
        <v>0</v>
      </c>
      <c r="E808" t="s">
        <v>320</v>
      </c>
      <c r="H808" s="1">
        <v>43213</v>
      </c>
      <c r="I808" t="b">
        <v>1</v>
      </c>
      <c r="J808" t="s">
        <v>429</v>
      </c>
      <c r="L808" t="s">
        <v>2287</v>
      </c>
      <c r="O808" t="s">
        <v>2137</v>
      </c>
      <c r="P808" t="b">
        <v>1</v>
      </c>
      <c r="Q808" s="2">
        <v>42761.946840277778</v>
      </c>
      <c r="R808" s="1"/>
      <c r="S808" t="b">
        <v>0</v>
      </c>
      <c r="U808" s="1"/>
      <c r="V808" t="b">
        <v>0</v>
      </c>
      <c r="W808" s="1">
        <v>43132</v>
      </c>
      <c r="X808">
        <v>2</v>
      </c>
      <c r="Y808">
        <v>2018</v>
      </c>
      <c r="Z808" t="s">
        <v>90</v>
      </c>
      <c r="AA808" t="s">
        <v>90</v>
      </c>
      <c r="AB808" t="b">
        <v>0</v>
      </c>
      <c r="AC808" t="b">
        <v>0</v>
      </c>
      <c r="AE808" t="b">
        <v>0</v>
      </c>
      <c r="AF808" t="b">
        <v>0</v>
      </c>
      <c r="AG808" t="b">
        <v>0</v>
      </c>
      <c r="AH808" t="s">
        <v>185</v>
      </c>
      <c r="AI808" t="b">
        <v>0</v>
      </c>
      <c r="AK808" t="b">
        <v>0</v>
      </c>
      <c r="AL808" s="1">
        <v>42977</v>
      </c>
      <c r="AM808" t="s">
        <v>162</v>
      </c>
      <c r="AN808" s="2">
        <v>44297.854317129626</v>
      </c>
      <c r="AP808" s="2">
        <v>43213.720902777779</v>
      </c>
      <c r="AQ808" s="1"/>
      <c r="AS808" t="b">
        <v>0</v>
      </c>
      <c r="AU808" t="s">
        <v>216</v>
      </c>
      <c r="AV808" t="s">
        <v>176</v>
      </c>
      <c r="BB808" t="s">
        <v>2288</v>
      </c>
      <c r="BD808" t="b">
        <v>0</v>
      </c>
      <c r="BH808" t="s">
        <v>260</v>
      </c>
      <c r="BJ808" t="s">
        <v>216</v>
      </c>
      <c r="BL808" t="s">
        <v>2287</v>
      </c>
      <c r="BM808" t="s">
        <v>202</v>
      </c>
      <c r="BN808" t="s">
        <v>203</v>
      </c>
      <c r="BQ808" t="s">
        <v>204</v>
      </c>
      <c r="BR808" t="b">
        <v>0</v>
      </c>
      <c r="BT808" t="b">
        <v>0</v>
      </c>
      <c r="BW808" t="s">
        <v>97</v>
      </c>
      <c r="BX808" t="b">
        <v>0</v>
      </c>
      <c r="BY808" s="2">
        <v>44376.857569444444</v>
      </c>
      <c r="CB808" t="b">
        <v>0</v>
      </c>
      <c r="CC808" t="b">
        <v>0</v>
      </c>
      <c r="CI808">
        <v>0</v>
      </c>
      <c r="CJ808">
        <v>0</v>
      </c>
      <c r="CK808">
        <f>YEAR(tbl_Opportunity[[#This Row],[Close Date]])</f>
        <v>2018</v>
      </c>
    </row>
    <row r="809" spans="1:89">
      <c r="A809" t="s">
        <v>1132</v>
      </c>
      <c r="B809" t="b">
        <v>0</v>
      </c>
      <c r="D809" t="b">
        <v>0</v>
      </c>
      <c r="E809" t="s">
        <v>320</v>
      </c>
      <c r="H809" s="1">
        <v>43164</v>
      </c>
      <c r="I809" t="b">
        <v>1</v>
      </c>
      <c r="J809" t="s">
        <v>235</v>
      </c>
      <c r="L809" t="s">
        <v>2289</v>
      </c>
      <c r="O809" t="s">
        <v>2137</v>
      </c>
      <c r="P809" t="b">
        <v>1</v>
      </c>
      <c r="Q809" s="2">
        <v>42761.954421296294</v>
      </c>
      <c r="R809" s="1"/>
      <c r="S809" t="b">
        <v>0</v>
      </c>
      <c r="U809" s="1"/>
      <c r="V809" t="b">
        <v>0</v>
      </c>
      <c r="W809" s="1">
        <v>43101</v>
      </c>
      <c r="X809">
        <v>1</v>
      </c>
      <c r="Y809">
        <v>2018</v>
      </c>
      <c r="Z809" t="s">
        <v>90</v>
      </c>
      <c r="AA809" t="s">
        <v>90</v>
      </c>
      <c r="AB809" t="b">
        <v>0</v>
      </c>
      <c r="AC809" t="b">
        <v>0</v>
      </c>
      <c r="AE809" t="b">
        <v>0</v>
      </c>
      <c r="AF809" t="b">
        <v>0</v>
      </c>
      <c r="AG809" t="b">
        <v>0</v>
      </c>
      <c r="AH809" t="s">
        <v>210</v>
      </c>
      <c r="AI809" t="b">
        <v>0</v>
      </c>
      <c r="AK809" t="b">
        <v>0</v>
      </c>
      <c r="AL809" s="1">
        <v>42970</v>
      </c>
      <c r="AM809" t="s">
        <v>162</v>
      </c>
      <c r="AN809" s="2">
        <v>44296.959062499998</v>
      </c>
      <c r="AP809" s="2">
        <v>43174.750300925924</v>
      </c>
      <c r="AQ809" s="1"/>
      <c r="AS809" t="b">
        <v>0</v>
      </c>
      <c r="AU809" t="s">
        <v>216</v>
      </c>
      <c r="AV809" t="s">
        <v>176</v>
      </c>
      <c r="BB809" t="s">
        <v>2290</v>
      </c>
      <c r="BD809" t="b">
        <v>0</v>
      </c>
      <c r="BH809" t="s">
        <v>260</v>
      </c>
      <c r="BJ809" t="s">
        <v>216</v>
      </c>
      <c r="BL809" t="s">
        <v>2289</v>
      </c>
      <c r="BM809" t="s">
        <v>202</v>
      </c>
      <c r="BN809" t="s">
        <v>203</v>
      </c>
      <c r="BQ809" t="s">
        <v>204</v>
      </c>
      <c r="BR809" t="b">
        <v>0</v>
      </c>
      <c r="BT809" t="b">
        <v>0</v>
      </c>
      <c r="BW809" t="s">
        <v>97</v>
      </c>
      <c r="BX809" t="b">
        <v>0</v>
      </c>
      <c r="BY809" s="2">
        <v>44376.857569444444</v>
      </c>
      <c r="CB809" t="b">
        <v>0</v>
      </c>
      <c r="CC809" t="b">
        <v>0</v>
      </c>
      <c r="CI809">
        <v>0</v>
      </c>
      <c r="CJ809">
        <v>0</v>
      </c>
      <c r="CK809">
        <f>YEAR(tbl_Opportunity[[#This Row],[Close Date]])</f>
        <v>2018</v>
      </c>
    </row>
    <row r="810" spans="1:89">
      <c r="A810" t="s">
        <v>266</v>
      </c>
      <c r="B810" t="b">
        <v>0</v>
      </c>
      <c r="D810" t="b">
        <v>0</v>
      </c>
      <c r="E810" t="s">
        <v>320</v>
      </c>
      <c r="H810" s="1">
        <v>43186</v>
      </c>
      <c r="I810" t="b">
        <v>1</v>
      </c>
      <c r="J810" t="s">
        <v>193</v>
      </c>
      <c r="L810" t="s">
        <v>2291</v>
      </c>
      <c r="O810" t="s">
        <v>2137</v>
      </c>
      <c r="P810" t="b">
        <v>1</v>
      </c>
      <c r="Q810" s="2">
        <v>42761.958344907405</v>
      </c>
      <c r="R810" s="1"/>
      <c r="S810" t="b">
        <v>0</v>
      </c>
      <c r="U810" s="1"/>
      <c r="V810" t="b">
        <v>0</v>
      </c>
      <c r="W810" s="1">
        <v>43101</v>
      </c>
      <c r="X810">
        <v>1</v>
      </c>
      <c r="Y810">
        <v>2018</v>
      </c>
      <c r="Z810" t="s">
        <v>90</v>
      </c>
      <c r="AA810" t="s">
        <v>90</v>
      </c>
      <c r="AB810" t="b">
        <v>0</v>
      </c>
      <c r="AC810" t="b">
        <v>0</v>
      </c>
      <c r="AE810" t="b">
        <v>0</v>
      </c>
      <c r="AF810" t="b">
        <v>0</v>
      </c>
      <c r="AG810" t="b">
        <v>0</v>
      </c>
      <c r="AH810" t="s">
        <v>175</v>
      </c>
      <c r="AI810" t="b">
        <v>0</v>
      </c>
      <c r="AK810" t="b">
        <v>0</v>
      </c>
      <c r="AL810" s="1">
        <v>42977</v>
      </c>
      <c r="AM810" t="s">
        <v>162</v>
      </c>
      <c r="AN810" s="2">
        <v>44296.959062499998</v>
      </c>
      <c r="AP810" s="2">
        <v>43186.710370370369</v>
      </c>
      <c r="AQ810" s="1"/>
      <c r="AS810" t="b">
        <v>0</v>
      </c>
      <c r="AU810" t="s">
        <v>216</v>
      </c>
      <c r="AV810" t="s">
        <v>176</v>
      </c>
      <c r="BB810" t="s">
        <v>2292</v>
      </c>
      <c r="BD810" t="b">
        <v>0</v>
      </c>
      <c r="BH810" t="s">
        <v>260</v>
      </c>
      <c r="BJ810" t="s">
        <v>216</v>
      </c>
      <c r="BL810" t="s">
        <v>2291</v>
      </c>
      <c r="BM810" t="s">
        <v>202</v>
      </c>
      <c r="BN810" t="s">
        <v>203</v>
      </c>
      <c r="BQ810" t="s">
        <v>204</v>
      </c>
      <c r="BR810" t="b">
        <v>0</v>
      </c>
      <c r="BT810" t="b">
        <v>0</v>
      </c>
      <c r="BW810" t="s">
        <v>97</v>
      </c>
      <c r="BX810" t="b">
        <v>0</v>
      </c>
      <c r="BY810" s="2">
        <v>44376.857569444444</v>
      </c>
      <c r="CB810" t="b">
        <v>0</v>
      </c>
      <c r="CC810" t="b">
        <v>0</v>
      </c>
      <c r="CI810">
        <v>0</v>
      </c>
      <c r="CJ810">
        <v>0</v>
      </c>
      <c r="CK810">
        <f>YEAR(tbl_Opportunity[[#This Row],[Close Date]])</f>
        <v>2018</v>
      </c>
    </row>
    <row r="811" spans="1:89">
      <c r="A811" t="s">
        <v>2165</v>
      </c>
      <c r="B811" t="b">
        <v>0</v>
      </c>
      <c r="D811" t="b">
        <v>0</v>
      </c>
      <c r="E811" t="s">
        <v>320</v>
      </c>
      <c r="H811" s="1">
        <v>43465</v>
      </c>
      <c r="I811" t="b">
        <v>1</v>
      </c>
      <c r="J811" t="s">
        <v>105</v>
      </c>
      <c r="L811" t="s">
        <v>2293</v>
      </c>
      <c r="O811" t="s">
        <v>2137</v>
      </c>
      <c r="P811" t="b">
        <v>1</v>
      </c>
      <c r="Q811" s="2">
        <v>42761.961886574078</v>
      </c>
      <c r="R811" s="1"/>
      <c r="S811" t="b">
        <v>0</v>
      </c>
      <c r="U811" s="1"/>
      <c r="V811" t="b">
        <v>0</v>
      </c>
      <c r="W811" s="1">
        <v>43191</v>
      </c>
      <c r="X811">
        <v>4</v>
      </c>
      <c r="Y811">
        <v>2018</v>
      </c>
      <c r="Z811" t="s">
        <v>90</v>
      </c>
      <c r="AA811" t="s">
        <v>90</v>
      </c>
      <c r="AB811" t="b">
        <v>0</v>
      </c>
      <c r="AC811" t="b">
        <v>0</v>
      </c>
      <c r="AE811" t="b">
        <v>1</v>
      </c>
      <c r="AF811" t="b">
        <v>0</v>
      </c>
      <c r="AG811" t="b">
        <v>0</v>
      </c>
      <c r="AH811" t="s">
        <v>175</v>
      </c>
      <c r="AI811" t="b">
        <v>0</v>
      </c>
      <c r="AK811" t="b">
        <v>0</v>
      </c>
      <c r="AL811" s="1">
        <v>43417</v>
      </c>
      <c r="AM811" t="s">
        <v>162</v>
      </c>
      <c r="AN811" s="2">
        <v>44297.853321759256</v>
      </c>
      <c r="AP811" s="2">
        <v>43178.661770833336</v>
      </c>
      <c r="AQ811" s="1"/>
      <c r="AS811" t="b">
        <v>0</v>
      </c>
      <c r="AU811" t="s">
        <v>216</v>
      </c>
      <c r="AV811" t="s">
        <v>176</v>
      </c>
      <c r="BB811" t="s">
        <v>2294</v>
      </c>
      <c r="BD811" t="b">
        <v>0</v>
      </c>
      <c r="BH811" t="s">
        <v>260</v>
      </c>
      <c r="BI811" t="s">
        <v>200</v>
      </c>
      <c r="BJ811" t="s">
        <v>216</v>
      </c>
      <c r="BL811" t="s">
        <v>2293</v>
      </c>
      <c r="BM811" t="s">
        <v>202</v>
      </c>
      <c r="BN811" t="s">
        <v>203</v>
      </c>
      <c r="BQ811" t="s">
        <v>204</v>
      </c>
      <c r="BR811" t="b">
        <v>0</v>
      </c>
      <c r="BT811" t="b">
        <v>0</v>
      </c>
      <c r="BW811" t="s">
        <v>97</v>
      </c>
      <c r="BX811" t="b">
        <v>0</v>
      </c>
      <c r="BY811" s="2">
        <v>44376.857569444444</v>
      </c>
      <c r="CB811" t="b">
        <v>0</v>
      </c>
      <c r="CC811" t="b">
        <v>0</v>
      </c>
      <c r="CF811">
        <v>54805</v>
      </c>
      <c r="CH811">
        <v>0</v>
      </c>
      <c r="CI811">
        <v>0</v>
      </c>
      <c r="CJ811">
        <v>0</v>
      </c>
      <c r="CK811">
        <f>YEAR(tbl_Opportunity[[#This Row],[Close Date]])</f>
        <v>2018</v>
      </c>
    </row>
    <row r="812" spans="1:89">
      <c r="A812" t="s">
        <v>1195</v>
      </c>
      <c r="B812" t="b">
        <v>0</v>
      </c>
      <c r="D812" t="b">
        <v>0</v>
      </c>
      <c r="H812" s="1">
        <v>43175</v>
      </c>
      <c r="I812" t="b">
        <v>1</v>
      </c>
      <c r="J812" t="s">
        <v>105</v>
      </c>
      <c r="L812" t="s">
        <v>2295</v>
      </c>
      <c r="O812" t="s">
        <v>2137</v>
      </c>
      <c r="P812" t="b">
        <v>1</v>
      </c>
      <c r="Q812" s="2">
        <v>42762.76662037037</v>
      </c>
      <c r="R812" s="1"/>
      <c r="S812" t="b">
        <v>0</v>
      </c>
      <c r="U812" s="1"/>
      <c r="V812" t="b">
        <v>0</v>
      </c>
      <c r="W812" s="1">
        <v>43101</v>
      </c>
      <c r="X812">
        <v>1</v>
      </c>
      <c r="Y812">
        <v>2018</v>
      </c>
      <c r="Z812" t="s">
        <v>90</v>
      </c>
      <c r="AA812" t="s">
        <v>90</v>
      </c>
      <c r="AB812" t="b">
        <v>0</v>
      </c>
      <c r="AC812" t="b">
        <v>0</v>
      </c>
      <c r="AE812" t="b">
        <v>1</v>
      </c>
      <c r="AF812" t="b">
        <v>0</v>
      </c>
      <c r="AG812" t="b">
        <v>0</v>
      </c>
      <c r="AH812" t="s">
        <v>175</v>
      </c>
      <c r="AI812" t="b">
        <v>0</v>
      </c>
      <c r="AK812" t="b">
        <v>0</v>
      </c>
      <c r="AL812" s="1">
        <v>42971</v>
      </c>
      <c r="AM812" t="s">
        <v>162</v>
      </c>
      <c r="AN812" s="2">
        <v>44297.853321759256</v>
      </c>
      <c r="AP812" s="2">
        <v>43175.73028935185</v>
      </c>
      <c r="AQ812" s="1"/>
      <c r="AS812" t="b">
        <v>0</v>
      </c>
      <c r="AU812" t="s">
        <v>196</v>
      </c>
      <c r="AV812" t="s">
        <v>93</v>
      </c>
      <c r="BB812" t="s">
        <v>2296</v>
      </c>
      <c r="BD812" t="b">
        <v>0</v>
      </c>
      <c r="BH812" t="s">
        <v>260</v>
      </c>
      <c r="BI812" t="s">
        <v>200</v>
      </c>
      <c r="BJ812" t="s">
        <v>196</v>
      </c>
      <c r="BL812" t="s">
        <v>2295</v>
      </c>
      <c r="BM812" t="s">
        <v>202</v>
      </c>
      <c r="BN812" t="s">
        <v>203</v>
      </c>
      <c r="BQ812" t="s">
        <v>204</v>
      </c>
      <c r="BR812" t="b">
        <v>0</v>
      </c>
      <c r="BT812" t="b">
        <v>0</v>
      </c>
      <c r="BW812" t="s">
        <v>97</v>
      </c>
      <c r="BX812" t="b">
        <v>0</v>
      </c>
      <c r="BY812" s="2">
        <v>44376.857569444444</v>
      </c>
      <c r="CB812" t="b">
        <v>0</v>
      </c>
      <c r="CC812" t="b">
        <v>0</v>
      </c>
      <c r="CF812">
        <v>52055</v>
      </c>
      <c r="CH812">
        <v>0</v>
      </c>
      <c r="CI812">
        <v>0</v>
      </c>
      <c r="CJ812">
        <v>0</v>
      </c>
      <c r="CK812">
        <f>YEAR(tbl_Opportunity[[#This Row],[Close Date]])</f>
        <v>2018</v>
      </c>
    </row>
    <row r="813" spans="1:89">
      <c r="A813" t="s">
        <v>493</v>
      </c>
      <c r="B813" t="b">
        <v>0</v>
      </c>
      <c r="D813" t="b">
        <v>0</v>
      </c>
      <c r="E813" t="s">
        <v>320</v>
      </c>
      <c r="H813" s="1">
        <v>42825</v>
      </c>
      <c r="I813" t="b">
        <v>1</v>
      </c>
      <c r="J813" t="s">
        <v>111</v>
      </c>
      <c r="L813" t="s">
        <v>1507</v>
      </c>
      <c r="O813" t="s">
        <v>2137</v>
      </c>
      <c r="P813" t="b">
        <v>1</v>
      </c>
      <c r="Q813" s="2">
        <v>42765.620439814818</v>
      </c>
      <c r="R813" s="1"/>
      <c r="S813" t="b">
        <v>0</v>
      </c>
      <c r="U813" s="1"/>
      <c r="V813" t="b">
        <v>0</v>
      </c>
      <c r="W813" s="1">
        <v>42736</v>
      </c>
      <c r="X813">
        <v>1</v>
      </c>
      <c r="Y813">
        <v>2017</v>
      </c>
      <c r="Z813" t="s">
        <v>90</v>
      </c>
      <c r="AA813" t="s">
        <v>90</v>
      </c>
      <c r="AB813" t="b">
        <v>0</v>
      </c>
      <c r="AC813" t="b">
        <v>0</v>
      </c>
      <c r="AE813" t="b">
        <v>0</v>
      </c>
      <c r="AF813" t="b">
        <v>0</v>
      </c>
      <c r="AG813" t="b">
        <v>0</v>
      </c>
      <c r="AH813" t="s">
        <v>179</v>
      </c>
      <c r="AI813" t="b">
        <v>0</v>
      </c>
      <c r="AK813" t="b">
        <v>0</v>
      </c>
      <c r="AL813" s="1"/>
      <c r="AM813" t="s">
        <v>162</v>
      </c>
      <c r="AN813" s="2">
        <v>44296.959062499998</v>
      </c>
      <c r="AP813" s="2">
        <v>43169.644467592596</v>
      </c>
      <c r="AQ813" s="1"/>
      <c r="AS813" t="b">
        <v>0</v>
      </c>
      <c r="AV813" t="s">
        <v>176</v>
      </c>
      <c r="BB813" t="s">
        <v>2297</v>
      </c>
      <c r="BD813" t="b">
        <v>0</v>
      </c>
      <c r="BH813" t="s">
        <v>215</v>
      </c>
      <c r="BJ813" t="s">
        <v>216</v>
      </c>
      <c r="BL813" t="s">
        <v>1507</v>
      </c>
      <c r="BM813" t="s">
        <v>202</v>
      </c>
      <c r="BN813" t="s">
        <v>203</v>
      </c>
      <c r="BQ813" t="s">
        <v>204</v>
      </c>
      <c r="BR813" t="b">
        <v>0</v>
      </c>
      <c r="BT813" t="b">
        <v>0</v>
      </c>
      <c r="BW813" t="s">
        <v>97</v>
      </c>
      <c r="BX813" t="b">
        <v>0</v>
      </c>
      <c r="BY813" s="2">
        <v>44376.857569444444</v>
      </c>
      <c r="BZ813" t="s">
        <v>217</v>
      </c>
      <c r="CB813" t="b">
        <v>0</v>
      </c>
      <c r="CC813" t="b">
        <v>0</v>
      </c>
      <c r="CI813">
        <v>0</v>
      </c>
      <c r="CJ813">
        <v>0</v>
      </c>
      <c r="CK813">
        <f>YEAR(tbl_Opportunity[[#This Row],[Close Date]])</f>
        <v>2017</v>
      </c>
    </row>
    <row r="814" spans="1:89">
      <c r="A814" t="s">
        <v>266</v>
      </c>
      <c r="B814" t="b">
        <v>0</v>
      </c>
      <c r="D814" t="b">
        <v>0</v>
      </c>
      <c r="E814" t="s">
        <v>320</v>
      </c>
      <c r="H814" s="1">
        <v>42767</v>
      </c>
      <c r="I814" t="b">
        <v>1</v>
      </c>
      <c r="L814" t="s">
        <v>2298</v>
      </c>
      <c r="O814" t="s">
        <v>194</v>
      </c>
      <c r="P814" t="b">
        <v>0</v>
      </c>
      <c r="Q814" s="2">
        <v>42765.942361111112</v>
      </c>
      <c r="R814" s="1"/>
      <c r="S814" t="b">
        <v>0</v>
      </c>
      <c r="U814" s="1"/>
      <c r="V814" t="b">
        <v>0</v>
      </c>
      <c r="W814" s="1">
        <v>42736</v>
      </c>
      <c r="X814">
        <v>1</v>
      </c>
      <c r="Y814">
        <v>2017</v>
      </c>
      <c r="Z814" t="s">
        <v>8</v>
      </c>
      <c r="AA814" t="s">
        <v>8</v>
      </c>
      <c r="AB814" t="b">
        <v>0</v>
      </c>
      <c r="AC814" t="b">
        <v>0</v>
      </c>
      <c r="AE814" t="b">
        <v>1</v>
      </c>
      <c r="AF814" t="b">
        <v>0</v>
      </c>
      <c r="AG814" t="b">
        <v>0</v>
      </c>
      <c r="AH814" t="s">
        <v>179</v>
      </c>
      <c r="AI814" t="b">
        <v>0</v>
      </c>
      <c r="AK814" t="b">
        <v>0</v>
      </c>
      <c r="AL814" s="1"/>
      <c r="AM814" t="s">
        <v>162</v>
      </c>
      <c r="AN814" s="2">
        <v>44296.95826388889</v>
      </c>
      <c r="AP814" s="2">
        <v>43169.630393518521</v>
      </c>
      <c r="AQ814" s="1"/>
      <c r="AS814" t="b">
        <v>0</v>
      </c>
      <c r="AU814" t="s">
        <v>212</v>
      </c>
      <c r="AV814" t="s">
        <v>176</v>
      </c>
      <c r="BB814" t="s">
        <v>2299</v>
      </c>
      <c r="BD814" t="b">
        <v>0</v>
      </c>
      <c r="BH814" t="s">
        <v>272</v>
      </c>
      <c r="BI814" t="s">
        <v>200</v>
      </c>
      <c r="BJ814" t="s">
        <v>216</v>
      </c>
      <c r="BM814" t="s">
        <v>291</v>
      </c>
      <c r="BN814" t="s">
        <v>203</v>
      </c>
      <c r="BQ814" t="s">
        <v>204</v>
      </c>
      <c r="BR814" t="b">
        <v>0</v>
      </c>
      <c r="BT814" t="b">
        <v>0</v>
      </c>
      <c r="BW814" t="s">
        <v>103</v>
      </c>
      <c r="BX814" t="b">
        <v>0</v>
      </c>
      <c r="BY814" s="2">
        <v>44376.857569444444</v>
      </c>
      <c r="CB814" t="b">
        <v>0</v>
      </c>
      <c r="CC814" t="b">
        <v>1</v>
      </c>
      <c r="CF814">
        <v>9500</v>
      </c>
      <c r="CH814">
        <v>9500</v>
      </c>
      <c r="CI814">
        <v>100</v>
      </c>
      <c r="CJ814">
        <v>0</v>
      </c>
      <c r="CK814">
        <f>YEAR(tbl_Opportunity[[#This Row],[Close Date]])</f>
        <v>2017</v>
      </c>
    </row>
    <row r="815" spans="1:89">
      <c r="A815" t="s">
        <v>489</v>
      </c>
      <c r="B815" t="b">
        <v>0</v>
      </c>
      <c r="D815" t="b">
        <v>0</v>
      </c>
      <c r="E815" t="s">
        <v>1813</v>
      </c>
      <c r="H815" s="1">
        <v>42825</v>
      </c>
      <c r="I815" t="b">
        <v>1</v>
      </c>
      <c r="J815" t="s">
        <v>111</v>
      </c>
      <c r="L815" t="s">
        <v>1564</v>
      </c>
      <c r="O815" t="s">
        <v>2137</v>
      </c>
      <c r="P815" t="b">
        <v>1</v>
      </c>
      <c r="Q815" s="2">
        <v>42766.615925925929</v>
      </c>
      <c r="R815" s="1"/>
      <c r="S815" t="b">
        <v>0</v>
      </c>
      <c r="U815" s="1"/>
      <c r="V815" t="b">
        <v>0</v>
      </c>
      <c r="W815" s="1">
        <v>42736</v>
      </c>
      <c r="X815">
        <v>1</v>
      </c>
      <c r="Y815">
        <v>2017</v>
      </c>
      <c r="Z815" t="s">
        <v>90</v>
      </c>
      <c r="AA815" t="s">
        <v>90</v>
      </c>
      <c r="AB815" t="b">
        <v>0</v>
      </c>
      <c r="AC815" t="b">
        <v>0</v>
      </c>
      <c r="AE815" t="b">
        <v>0</v>
      </c>
      <c r="AF815" t="b">
        <v>0</v>
      </c>
      <c r="AG815" t="b">
        <v>0</v>
      </c>
      <c r="AH815" t="s">
        <v>179</v>
      </c>
      <c r="AI815" t="b">
        <v>0</v>
      </c>
      <c r="AK815" t="b">
        <v>0</v>
      </c>
      <c r="AL815" s="1"/>
      <c r="AM815" t="s">
        <v>162</v>
      </c>
      <c r="AN815" s="2">
        <v>44296.959062499998</v>
      </c>
      <c r="AP815" s="2">
        <v>43169.637083333335</v>
      </c>
      <c r="AQ815" s="1"/>
      <c r="AS815" t="b">
        <v>0</v>
      </c>
      <c r="AV815" t="s">
        <v>176</v>
      </c>
      <c r="BB815" t="s">
        <v>2300</v>
      </c>
      <c r="BD815" t="b">
        <v>0</v>
      </c>
      <c r="BH815" t="s">
        <v>272</v>
      </c>
      <c r="BJ815" t="s">
        <v>216</v>
      </c>
      <c r="BL815" t="s">
        <v>1564</v>
      </c>
      <c r="BM815" t="s">
        <v>202</v>
      </c>
      <c r="BN815" t="s">
        <v>203</v>
      </c>
      <c r="BQ815" t="s">
        <v>204</v>
      </c>
      <c r="BR815" t="b">
        <v>0</v>
      </c>
      <c r="BT815" t="b">
        <v>0</v>
      </c>
      <c r="BW815" t="s">
        <v>97</v>
      </c>
      <c r="BX815" t="b">
        <v>0</v>
      </c>
      <c r="BY815" s="2">
        <v>44376.857569444444</v>
      </c>
      <c r="CB815" t="b">
        <v>0</v>
      </c>
      <c r="CC815" t="b">
        <v>0</v>
      </c>
      <c r="CI815">
        <v>0</v>
      </c>
      <c r="CJ815">
        <v>0</v>
      </c>
      <c r="CK815">
        <f>YEAR(tbl_Opportunity[[#This Row],[Close Date]])</f>
        <v>2017</v>
      </c>
    </row>
    <row r="816" spans="1:89">
      <c r="A816" t="s">
        <v>2301</v>
      </c>
      <c r="B816" t="b">
        <v>0</v>
      </c>
      <c r="D816" t="b">
        <v>0</v>
      </c>
      <c r="E816" t="s">
        <v>2302</v>
      </c>
      <c r="H816" s="1">
        <v>43100</v>
      </c>
      <c r="I816" t="b">
        <v>1</v>
      </c>
      <c r="J816" t="s">
        <v>140</v>
      </c>
      <c r="L816" t="s">
        <v>2303</v>
      </c>
      <c r="O816" t="s">
        <v>142</v>
      </c>
      <c r="P816" t="b">
        <v>0</v>
      </c>
      <c r="Q816" s="2">
        <v>42766.633391203701</v>
      </c>
      <c r="R816" s="1"/>
      <c r="S816" t="b">
        <v>0</v>
      </c>
      <c r="U816" s="1"/>
      <c r="V816" t="b">
        <v>0</v>
      </c>
      <c r="W816" s="1">
        <v>42826</v>
      </c>
      <c r="X816">
        <v>4</v>
      </c>
      <c r="Y816">
        <v>2017</v>
      </c>
      <c r="Z816" t="s">
        <v>90</v>
      </c>
      <c r="AA816" t="s">
        <v>90</v>
      </c>
      <c r="AB816" t="b">
        <v>0</v>
      </c>
      <c r="AC816" t="b">
        <v>0</v>
      </c>
      <c r="AE816" t="b">
        <v>1</v>
      </c>
      <c r="AF816" t="b">
        <v>0</v>
      </c>
      <c r="AG816" t="b">
        <v>0</v>
      </c>
      <c r="AH816" t="s">
        <v>699</v>
      </c>
      <c r="AI816" t="b">
        <v>0</v>
      </c>
      <c r="AK816" t="b">
        <v>0</v>
      </c>
      <c r="AL816" s="1"/>
      <c r="AM816" t="s">
        <v>92</v>
      </c>
      <c r="AN816" s="2">
        <v>43836.762962962966</v>
      </c>
      <c r="AP816" s="2">
        <v>43836.762962962966</v>
      </c>
      <c r="AQ816" s="1"/>
      <c r="AS816" t="b">
        <v>0</v>
      </c>
      <c r="AV816" t="s">
        <v>176</v>
      </c>
      <c r="BB816" t="s">
        <v>2304</v>
      </c>
      <c r="BD816" t="b">
        <v>0</v>
      </c>
      <c r="BH816" t="s">
        <v>142</v>
      </c>
      <c r="BI816" t="s">
        <v>150</v>
      </c>
      <c r="BQ816" t="s">
        <v>96</v>
      </c>
      <c r="BR816" t="b">
        <v>0</v>
      </c>
      <c r="BT816" t="b">
        <v>0</v>
      </c>
      <c r="BW816" t="s">
        <v>97</v>
      </c>
      <c r="BX816" t="b">
        <v>0</v>
      </c>
      <c r="BY816" s="2">
        <v>44376.857569444444</v>
      </c>
      <c r="CB816" t="b">
        <v>0</v>
      </c>
      <c r="CC816" t="b">
        <v>0</v>
      </c>
      <c r="CF816">
        <v>65000</v>
      </c>
      <c r="CH816">
        <v>0</v>
      </c>
      <c r="CI816">
        <v>0</v>
      </c>
      <c r="CJ816">
        <v>0</v>
      </c>
      <c r="CK816">
        <f>YEAR(tbl_Opportunity[[#This Row],[Close Date]])</f>
        <v>2017</v>
      </c>
    </row>
    <row r="817" spans="1:89">
      <c r="A817" t="s">
        <v>2305</v>
      </c>
      <c r="B817" t="b">
        <v>0</v>
      </c>
      <c r="D817" t="b">
        <v>0</v>
      </c>
      <c r="E817" t="s">
        <v>1005</v>
      </c>
      <c r="H817" s="1">
        <v>44925</v>
      </c>
      <c r="I817" t="b">
        <v>1</v>
      </c>
      <c r="J817" t="s">
        <v>193</v>
      </c>
      <c r="L817" t="s">
        <v>2306</v>
      </c>
      <c r="O817" t="s">
        <v>2137</v>
      </c>
      <c r="P817" t="b">
        <v>1</v>
      </c>
      <c r="Q817" s="2">
        <v>42766.705057870371</v>
      </c>
      <c r="R817" s="1"/>
      <c r="S817" t="b">
        <v>0</v>
      </c>
      <c r="U817" s="1"/>
      <c r="V817" t="b">
        <v>0</v>
      </c>
      <c r="W817" s="1">
        <v>44652</v>
      </c>
      <c r="X817">
        <v>4</v>
      </c>
      <c r="Y817">
        <v>2022</v>
      </c>
      <c r="Z817" t="s">
        <v>90</v>
      </c>
      <c r="AA817" t="s">
        <v>90</v>
      </c>
      <c r="AB817" t="b">
        <v>0</v>
      </c>
      <c r="AC817" t="b">
        <v>0</v>
      </c>
      <c r="AE817" t="b">
        <v>0</v>
      </c>
      <c r="AF817" t="b">
        <v>0</v>
      </c>
      <c r="AG817" t="b">
        <v>0</v>
      </c>
      <c r="AH817" t="s">
        <v>699</v>
      </c>
      <c r="AI817" t="b">
        <v>0</v>
      </c>
      <c r="AK817" t="b">
        <v>0</v>
      </c>
      <c r="AL817" s="1"/>
      <c r="AM817" t="s">
        <v>162</v>
      </c>
      <c r="AN817" s="2">
        <v>44296.959062499998</v>
      </c>
      <c r="AP817" s="2">
        <v>44168.623912037037</v>
      </c>
      <c r="AQ817" s="1"/>
      <c r="AS817" t="b">
        <v>0</v>
      </c>
      <c r="AV817" t="s">
        <v>176</v>
      </c>
      <c r="BB817" t="s">
        <v>2307</v>
      </c>
      <c r="BD817" t="b">
        <v>0</v>
      </c>
      <c r="BH817" t="s">
        <v>272</v>
      </c>
      <c r="BJ817" t="s">
        <v>105</v>
      </c>
      <c r="BL817" t="s">
        <v>2306</v>
      </c>
      <c r="BM817" t="s">
        <v>202</v>
      </c>
      <c r="BN817" t="s">
        <v>203</v>
      </c>
      <c r="BQ817" t="s">
        <v>204</v>
      </c>
      <c r="BR817" t="b">
        <v>0</v>
      </c>
      <c r="BT817" t="b">
        <v>0</v>
      </c>
      <c r="BW817" t="s">
        <v>97</v>
      </c>
      <c r="BX817" t="b">
        <v>0</v>
      </c>
      <c r="BY817" s="2">
        <v>44376.857569444444</v>
      </c>
      <c r="CB817" t="b">
        <v>0</v>
      </c>
      <c r="CC817" t="b">
        <v>0</v>
      </c>
      <c r="CI817">
        <v>0</v>
      </c>
      <c r="CJ817">
        <v>0</v>
      </c>
      <c r="CK817">
        <f>YEAR(tbl_Opportunity[[#This Row],[Close Date]])</f>
        <v>2022</v>
      </c>
    </row>
    <row r="818" spans="1:89">
      <c r="A818" t="s">
        <v>2308</v>
      </c>
      <c r="B818" t="b">
        <v>0</v>
      </c>
      <c r="D818" t="b">
        <v>0</v>
      </c>
      <c r="E818" t="s">
        <v>1005</v>
      </c>
      <c r="H818" s="1">
        <v>44561</v>
      </c>
      <c r="I818" t="b">
        <v>1</v>
      </c>
      <c r="J818" t="s">
        <v>235</v>
      </c>
      <c r="L818" t="s">
        <v>2309</v>
      </c>
      <c r="O818" t="s">
        <v>2137</v>
      </c>
      <c r="P818" t="b">
        <v>1</v>
      </c>
      <c r="Q818" s="2">
        <v>42766.756701388891</v>
      </c>
      <c r="R818" s="1"/>
      <c r="S818" t="b">
        <v>0</v>
      </c>
      <c r="U818" s="1"/>
      <c r="V818" t="b">
        <v>0</v>
      </c>
      <c r="W818" s="1">
        <v>44287</v>
      </c>
      <c r="X818">
        <v>4</v>
      </c>
      <c r="Y818">
        <v>2021</v>
      </c>
      <c r="Z818" t="s">
        <v>90</v>
      </c>
      <c r="AA818" t="s">
        <v>90</v>
      </c>
      <c r="AB818" t="b">
        <v>0</v>
      </c>
      <c r="AC818" t="b">
        <v>0</v>
      </c>
      <c r="AE818" t="b">
        <v>1</v>
      </c>
      <c r="AF818" t="b">
        <v>0</v>
      </c>
      <c r="AG818" t="b">
        <v>0</v>
      </c>
      <c r="AH818" t="s">
        <v>699</v>
      </c>
      <c r="AI818" t="b">
        <v>0</v>
      </c>
      <c r="AJ818" t="s">
        <v>195</v>
      </c>
      <c r="AK818" t="b">
        <v>0</v>
      </c>
      <c r="AL818" s="1"/>
      <c r="AM818" t="s">
        <v>162</v>
      </c>
      <c r="AN818" s="2">
        <v>44296.959062499998</v>
      </c>
      <c r="AP818" s="2">
        <v>44119.650196759256</v>
      </c>
      <c r="AQ818" s="1"/>
      <c r="AS818" t="b">
        <v>0</v>
      </c>
      <c r="AU818" t="s">
        <v>247</v>
      </c>
      <c r="AV818" t="s">
        <v>176</v>
      </c>
      <c r="BB818" t="s">
        <v>2310</v>
      </c>
      <c r="BD818" t="b">
        <v>0</v>
      </c>
      <c r="BH818" t="s">
        <v>194</v>
      </c>
      <c r="BI818" t="s">
        <v>200</v>
      </c>
      <c r="BJ818" t="s">
        <v>250</v>
      </c>
      <c r="BL818" t="s">
        <v>2309</v>
      </c>
      <c r="BM818" t="s">
        <v>202</v>
      </c>
      <c r="BN818" t="s">
        <v>203</v>
      </c>
      <c r="BQ818" t="s">
        <v>204</v>
      </c>
      <c r="BR818" t="b">
        <v>0</v>
      </c>
      <c r="BT818" t="b">
        <v>0</v>
      </c>
      <c r="BW818" t="s">
        <v>97</v>
      </c>
      <c r="BX818" t="b">
        <v>0</v>
      </c>
      <c r="BY818" s="2">
        <v>44376.857569444444</v>
      </c>
      <c r="BZ818" t="s">
        <v>265</v>
      </c>
      <c r="CB818" t="b">
        <v>0</v>
      </c>
      <c r="CC818" t="b">
        <v>0</v>
      </c>
      <c r="CF818">
        <v>54805</v>
      </c>
      <c r="CH818">
        <v>0</v>
      </c>
      <c r="CI818">
        <v>0</v>
      </c>
      <c r="CJ818">
        <v>0</v>
      </c>
      <c r="CK818">
        <f>YEAR(tbl_Opportunity[[#This Row],[Close Date]])</f>
        <v>2021</v>
      </c>
    </row>
    <row r="819" spans="1:89">
      <c r="A819" t="s">
        <v>2311</v>
      </c>
      <c r="B819" t="b">
        <v>0</v>
      </c>
      <c r="D819" t="b">
        <v>0</v>
      </c>
      <c r="E819" t="s">
        <v>1005</v>
      </c>
      <c r="H819" s="1">
        <v>43875</v>
      </c>
      <c r="I819" t="b">
        <v>1</v>
      </c>
      <c r="J819" t="s">
        <v>235</v>
      </c>
      <c r="L819" t="s">
        <v>2312</v>
      </c>
      <c r="O819" t="s">
        <v>2137</v>
      </c>
      <c r="P819" t="b">
        <v>1</v>
      </c>
      <c r="Q819" s="2">
        <v>42766.764062499999</v>
      </c>
      <c r="R819" s="1"/>
      <c r="S819" t="b">
        <v>0</v>
      </c>
      <c r="U819" s="1"/>
      <c r="V819" t="b">
        <v>0</v>
      </c>
      <c r="W819" s="1">
        <v>43831</v>
      </c>
      <c r="X819">
        <v>1</v>
      </c>
      <c r="Y819">
        <v>2020</v>
      </c>
      <c r="Z819" t="s">
        <v>90</v>
      </c>
      <c r="AA819" t="s">
        <v>90</v>
      </c>
      <c r="AB819" t="b">
        <v>0</v>
      </c>
      <c r="AC819" t="b">
        <v>0</v>
      </c>
      <c r="AE819" t="b">
        <v>1</v>
      </c>
      <c r="AF819" t="b">
        <v>0</v>
      </c>
      <c r="AG819" t="b">
        <v>0</v>
      </c>
      <c r="AH819" t="s">
        <v>699</v>
      </c>
      <c r="AI819" t="b">
        <v>0</v>
      </c>
      <c r="AK819" t="b">
        <v>0</v>
      </c>
      <c r="AL819" s="1"/>
      <c r="AM819" t="s">
        <v>162</v>
      </c>
      <c r="AN819" s="2">
        <v>44296.959062499998</v>
      </c>
      <c r="AP819" s="2">
        <v>43875.506967592592</v>
      </c>
      <c r="AQ819" s="1"/>
      <c r="AS819" t="b">
        <v>0</v>
      </c>
      <c r="AU819" t="s">
        <v>472</v>
      </c>
      <c r="AV819" t="s">
        <v>176</v>
      </c>
      <c r="BB819" t="s">
        <v>2313</v>
      </c>
      <c r="BD819" t="b">
        <v>0</v>
      </c>
      <c r="BH819" t="s">
        <v>194</v>
      </c>
      <c r="BI819" t="s">
        <v>200</v>
      </c>
      <c r="BJ819" t="s">
        <v>216</v>
      </c>
      <c r="BL819" t="s">
        <v>2312</v>
      </c>
      <c r="BM819" t="s">
        <v>202</v>
      </c>
      <c r="BN819" t="s">
        <v>203</v>
      </c>
      <c r="BQ819" t="s">
        <v>204</v>
      </c>
      <c r="BR819" t="b">
        <v>0</v>
      </c>
      <c r="BT819" t="b">
        <v>0</v>
      </c>
      <c r="BW819" t="s">
        <v>97</v>
      </c>
      <c r="BX819" t="b">
        <v>0</v>
      </c>
      <c r="BY819" s="2">
        <v>44376.857569444444</v>
      </c>
      <c r="BZ819" t="s">
        <v>265</v>
      </c>
      <c r="CB819" t="b">
        <v>0</v>
      </c>
      <c r="CC819" t="b">
        <v>0</v>
      </c>
      <c r="CF819">
        <v>50015</v>
      </c>
      <c r="CH819">
        <v>0</v>
      </c>
      <c r="CI819">
        <v>0</v>
      </c>
      <c r="CJ819">
        <v>0</v>
      </c>
      <c r="CK819">
        <f>YEAR(tbl_Opportunity[[#This Row],[Close Date]])</f>
        <v>2020</v>
      </c>
    </row>
    <row r="820" spans="1:89">
      <c r="A820" t="s">
        <v>2314</v>
      </c>
      <c r="B820" t="b">
        <v>0</v>
      </c>
      <c r="D820" t="b">
        <v>0</v>
      </c>
      <c r="E820" t="s">
        <v>1005</v>
      </c>
      <c r="H820" s="1">
        <v>43875</v>
      </c>
      <c r="I820" t="b">
        <v>1</v>
      </c>
      <c r="J820" t="s">
        <v>111</v>
      </c>
      <c r="L820" t="s">
        <v>2315</v>
      </c>
      <c r="O820" t="s">
        <v>2137</v>
      </c>
      <c r="P820" t="b">
        <v>1</v>
      </c>
      <c r="Q820" s="2">
        <v>42766.766574074078</v>
      </c>
      <c r="R820" s="1"/>
      <c r="S820" t="b">
        <v>0</v>
      </c>
      <c r="U820" s="1"/>
      <c r="V820" t="b">
        <v>0</v>
      </c>
      <c r="W820" s="1">
        <v>43831</v>
      </c>
      <c r="X820">
        <v>1</v>
      </c>
      <c r="Y820">
        <v>2020</v>
      </c>
      <c r="Z820" t="s">
        <v>90</v>
      </c>
      <c r="AA820" t="s">
        <v>90</v>
      </c>
      <c r="AB820" t="b">
        <v>0</v>
      </c>
      <c r="AC820" t="b">
        <v>0</v>
      </c>
      <c r="AE820" t="b">
        <v>0</v>
      </c>
      <c r="AF820" t="b">
        <v>0</v>
      </c>
      <c r="AG820" t="b">
        <v>0</v>
      </c>
      <c r="AH820" t="s">
        <v>699</v>
      </c>
      <c r="AI820" t="b">
        <v>0</v>
      </c>
      <c r="AK820" t="b">
        <v>0</v>
      </c>
      <c r="AL820" s="1"/>
      <c r="AM820" t="s">
        <v>162</v>
      </c>
      <c r="AN820" s="2">
        <v>44296.959062499998</v>
      </c>
      <c r="AP820" s="2">
        <v>43875.493414351855</v>
      </c>
      <c r="AQ820" s="1"/>
      <c r="AS820" t="b">
        <v>0</v>
      </c>
      <c r="AU820" t="s">
        <v>216</v>
      </c>
      <c r="AV820" t="s">
        <v>176</v>
      </c>
      <c r="BB820" t="s">
        <v>2316</v>
      </c>
      <c r="BD820" t="b">
        <v>0</v>
      </c>
      <c r="BH820" t="s">
        <v>194</v>
      </c>
      <c r="BJ820" t="s">
        <v>216</v>
      </c>
      <c r="BL820" t="s">
        <v>2315</v>
      </c>
      <c r="BM820" t="s">
        <v>202</v>
      </c>
      <c r="BN820" t="s">
        <v>203</v>
      </c>
      <c r="BQ820" t="s">
        <v>204</v>
      </c>
      <c r="BR820" t="b">
        <v>0</v>
      </c>
      <c r="BT820" t="b">
        <v>0</v>
      </c>
      <c r="BW820" t="s">
        <v>97</v>
      </c>
      <c r="BX820" t="b">
        <v>0</v>
      </c>
      <c r="BY820" s="2">
        <v>44376.857569444444</v>
      </c>
      <c r="BZ820" t="s">
        <v>265</v>
      </c>
      <c r="CB820" t="b">
        <v>0</v>
      </c>
      <c r="CC820" t="b">
        <v>0</v>
      </c>
      <c r="CI820">
        <v>0</v>
      </c>
      <c r="CJ820">
        <v>0</v>
      </c>
      <c r="CK820">
        <f>YEAR(tbl_Opportunity[[#This Row],[Close Date]])</f>
        <v>2020</v>
      </c>
    </row>
    <row r="821" spans="1:89">
      <c r="A821" t="s">
        <v>2317</v>
      </c>
      <c r="B821" t="b">
        <v>0</v>
      </c>
      <c r="D821" t="b">
        <v>0</v>
      </c>
      <c r="H821" s="1">
        <v>44376</v>
      </c>
      <c r="I821" t="b">
        <v>1</v>
      </c>
      <c r="J821" t="s">
        <v>235</v>
      </c>
      <c r="L821" t="s">
        <v>2318</v>
      </c>
      <c r="O821" t="s">
        <v>2137</v>
      </c>
      <c r="P821" t="b">
        <v>1</v>
      </c>
      <c r="Q821" s="2">
        <v>42766.776365740741</v>
      </c>
      <c r="R821" s="1"/>
      <c r="S821" t="b">
        <v>0</v>
      </c>
      <c r="U821" s="1"/>
      <c r="V821" t="b">
        <v>0</v>
      </c>
      <c r="W821" s="1">
        <v>44228</v>
      </c>
      <c r="X821">
        <v>2</v>
      </c>
      <c r="Y821">
        <v>2021</v>
      </c>
      <c r="Z821" t="s">
        <v>90</v>
      </c>
      <c r="AA821" t="s">
        <v>90</v>
      </c>
      <c r="AB821" t="b">
        <v>0</v>
      </c>
      <c r="AC821" t="b">
        <v>0</v>
      </c>
      <c r="AE821" t="b">
        <v>0</v>
      </c>
      <c r="AF821" t="b">
        <v>0</v>
      </c>
      <c r="AG821" t="b">
        <v>0</v>
      </c>
      <c r="AH821" t="s">
        <v>699</v>
      </c>
      <c r="AI821" t="b">
        <v>0</v>
      </c>
      <c r="AJ821" t="s">
        <v>211</v>
      </c>
      <c r="AK821" t="b">
        <v>0</v>
      </c>
      <c r="AL821" s="1"/>
      <c r="AM821" t="s">
        <v>162</v>
      </c>
      <c r="AN821" s="2">
        <v>44296.959062499998</v>
      </c>
      <c r="AP821" s="2">
        <v>44239.494525462964</v>
      </c>
      <c r="AQ821" s="1"/>
      <c r="AS821" t="b">
        <v>0</v>
      </c>
      <c r="AU821" t="s">
        <v>216</v>
      </c>
      <c r="AV821" t="s">
        <v>93</v>
      </c>
      <c r="BB821" t="s">
        <v>2319</v>
      </c>
      <c r="BD821" t="b">
        <v>0</v>
      </c>
      <c r="BH821" t="s">
        <v>194</v>
      </c>
      <c r="BJ821" t="s">
        <v>216</v>
      </c>
      <c r="BL821" t="s">
        <v>2318</v>
      </c>
      <c r="BM821" t="s">
        <v>202</v>
      </c>
      <c r="BN821" t="s">
        <v>203</v>
      </c>
      <c r="BQ821" t="s">
        <v>204</v>
      </c>
      <c r="BR821" t="b">
        <v>0</v>
      </c>
      <c r="BT821" t="b">
        <v>0</v>
      </c>
      <c r="BW821" t="s">
        <v>97</v>
      </c>
      <c r="BX821" t="b">
        <v>0</v>
      </c>
      <c r="BY821" s="2">
        <v>44376.857569444444</v>
      </c>
      <c r="BZ821" t="s">
        <v>265</v>
      </c>
      <c r="CB821" t="b">
        <v>0</v>
      </c>
      <c r="CC821" t="b">
        <v>0</v>
      </c>
      <c r="CI821">
        <v>0</v>
      </c>
      <c r="CJ821">
        <v>0</v>
      </c>
      <c r="CK821">
        <f>YEAR(tbl_Opportunity[[#This Row],[Close Date]])</f>
        <v>2021</v>
      </c>
    </row>
    <row r="822" spans="1:89">
      <c r="A822" t="s">
        <v>2320</v>
      </c>
      <c r="B822" t="b">
        <v>0</v>
      </c>
      <c r="D822" t="b">
        <v>0</v>
      </c>
      <c r="H822" s="1">
        <v>44561</v>
      </c>
      <c r="I822" t="b">
        <v>1</v>
      </c>
      <c r="J822" t="s">
        <v>193</v>
      </c>
      <c r="L822" t="s">
        <v>2321</v>
      </c>
      <c r="O822" t="s">
        <v>2137</v>
      </c>
      <c r="P822" t="b">
        <v>1</v>
      </c>
      <c r="Q822" s="2">
        <v>42766.786053240743</v>
      </c>
      <c r="R822" s="1"/>
      <c r="S822" t="b">
        <v>0</v>
      </c>
      <c r="U822" s="1"/>
      <c r="V822" t="b">
        <v>0</v>
      </c>
      <c r="W822" s="1">
        <v>44287</v>
      </c>
      <c r="X822">
        <v>4</v>
      </c>
      <c r="Y822">
        <v>2021</v>
      </c>
      <c r="Z822" t="s">
        <v>90</v>
      </c>
      <c r="AA822" t="s">
        <v>90</v>
      </c>
      <c r="AB822" t="b">
        <v>0</v>
      </c>
      <c r="AC822" t="b">
        <v>0</v>
      </c>
      <c r="AE822" t="b">
        <v>0</v>
      </c>
      <c r="AF822" t="b">
        <v>0</v>
      </c>
      <c r="AG822" t="b">
        <v>0</v>
      </c>
      <c r="AH822" t="s">
        <v>145</v>
      </c>
      <c r="AI822" t="b">
        <v>0</v>
      </c>
      <c r="AK822" t="b">
        <v>0</v>
      </c>
      <c r="AL822" s="1"/>
      <c r="AM822" t="s">
        <v>162</v>
      </c>
      <c r="AN822" s="2">
        <v>44296.959062499998</v>
      </c>
      <c r="AP822" s="2">
        <v>44176.009780092594</v>
      </c>
      <c r="AQ822" s="1"/>
      <c r="AS822" t="b">
        <v>0</v>
      </c>
      <c r="AV822" t="s">
        <v>93</v>
      </c>
      <c r="BB822" t="s">
        <v>2322</v>
      </c>
      <c r="BD822" t="b">
        <v>0</v>
      </c>
      <c r="BH822" t="s">
        <v>272</v>
      </c>
      <c r="BJ822" t="s">
        <v>105</v>
      </c>
      <c r="BL822" t="s">
        <v>2321</v>
      </c>
      <c r="BM822" t="s">
        <v>202</v>
      </c>
      <c r="BN822" t="s">
        <v>203</v>
      </c>
      <c r="BQ822" t="s">
        <v>204</v>
      </c>
      <c r="BR822" t="b">
        <v>0</v>
      </c>
      <c r="BT822" t="b">
        <v>0</v>
      </c>
      <c r="BW822" t="s">
        <v>97</v>
      </c>
      <c r="BX822" t="b">
        <v>0</v>
      </c>
      <c r="BY822" s="2">
        <v>44376.857569444444</v>
      </c>
      <c r="CB822" t="b">
        <v>0</v>
      </c>
      <c r="CC822" t="b">
        <v>0</v>
      </c>
      <c r="CI822">
        <v>0</v>
      </c>
      <c r="CJ822">
        <v>0</v>
      </c>
      <c r="CK822">
        <f>YEAR(tbl_Opportunity[[#This Row],[Close Date]])</f>
        <v>2021</v>
      </c>
    </row>
    <row r="823" spans="1:89">
      <c r="A823" t="s">
        <v>2323</v>
      </c>
      <c r="B823" t="b">
        <v>0</v>
      </c>
      <c r="D823" t="b">
        <v>0</v>
      </c>
      <c r="E823" t="s">
        <v>1005</v>
      </c>
      <c r="H823" s="1">
        <v>42992</v>
      </c>
      <c r="I823" t="b">
        <v>1</v>
      </c>
      <c r="L823" t="s">
        <v>2324</v>
      </c>
      <c r="O823" t="s">
        <v>2137</v>
      </c>
      <c r="P823" t="b">
        <v>1</v>
      </c>
      <c r="Q823" s="2">
        <v>42766.787743055553</v>
      </c>
      <c r="R823" s="1"/>
      <c r="S823" t="b">
        <v>0</v>
      </c>
      <c r="U823" s="1"/>
      <c r="V823" t="b">
        <v>0</v>
      </c>
      <c r="W823" s="1">
        <v>42795</v>
      </c>
      <c r="X823">
        <v>3</v>
      </c>
      <c r="Y823">
        <v>2017</v>
      </c>
      <c r="Z823" t="s">
        <v>8</v>
      </c>
      <c r="AA823" t="s">
        <v>8</v>
      </c>
      <c r="AB823" t="b">
        <v>0</v>
      </c>
      <c r="AC823" t="b">
        <v>0</v>
      </c>
      <c r="AE823" t="b">
        <v>1</v>
      </c>
      <c r="AF823" t="b">
        <v>0</v>
      </c>
      <c r="AG823" t="b">
        <v>0</v>
      </c>
      <c r="AH823" t="s">
        <v>145</v>
      </c>
      <c r="AI823" t="b">
        <v>0</v>
      </c>
      <c r="AK823" t="b">
        <v>0</v>
      </c>
      <c r="AL823" s="1">
        <v>42905</v>
      </c>
      <c r="AM823" t="s">
        <v>162</v>
      </c>
      <c r="AN823" s="2">
        <v>44296.95826388889</v>
      </c>
      <c r="AP823" s="2">
        <v>43169.630393518521</v>
      </c>
      <c r="AQ823" s="1"/>
      <c r="AS823" t="b">
        <v>0</v>
      </c>
      <c r="AU823" t="s">
        <v>216</v>
      </c>
      <c r="AV823" t="s">
        <v>176</v>
      </c>
      <c r="BB823" t="s">
        <v>2325</v>
      </c>
      <c r="BD823" t="b">
        <v>0</v>
      </c>
      <c r="BH823" t="s">
        <v>194</v>
      </c>
      <c r="BI823" t="s">
        <v>200</v>
      </c>
      <c r="BJ823" t="s">
        <v>216</v>
      </c>
      <c r="BL823" t="s">
        <v>2324</v>
      </c>
      <c r="BM823" t="s">
        <v>202</v>
      </c>
      <c r="BN823" t="s">
        <v>203</v>
      </c>
      <c r="BQ823" t="s">
        <v>204</v>
      </c>
      <c r="BR823" t="b">
        <v>0</v>
      </c>
      <c r="BT823" t="b">
        <v>0</v>
      </c>
      <c r="BW823" t="s">
        <v>103</v>
      </c>
      <c r="BX823" t="b">
        <v>0</v>
      </c>
      <c r="BY823" s="2">
        <v>44376.857569444444</v>
      </c>
      <c r="BZ823" t="s">
        <v>265</v>
      </c>
      <c r="CB823" t="b">
        <v>0</v>
      </c>
      <c r="CC823" t="b">
        <v>1</v>
      </c>
      <c r="CF823">
        <v>47655</v>
      </c>
      <c r="CH823">
        <v>47655</v>
      </c>
      <c r="CI823">
        <v>100</v>
      </c>
      <c r="CJ823">
        <v>0</v>
      </c>
      <c r="CK823">
        <f>YEAR(tbl_Opportunity[[#This Row],[Close Date]])</f>
        <v>2017</v>
      </c>
    </row>
    <row r="824" spans="1:89">
      <c r="A824" t="s">
        <v>2326</v>
      </c>
      <c r="B824" t="b">
        <v>0</v>
      </c>
      <c r="D824" t="b">
        <v>0</v>
      </c>
      <c r="E824" t="s">
        <v>320</v>
      </c>
      <c r="H824" s="1">
        <v>44925</v>
      </c>
      <c r="I824" t="b">
        <v>1</v>
      </c>
      <c r="J824" t="s">
        <v>105</v>
      </c>
      <c r="L824" t="s">
        <v>2327</v>
      </c>
      <c r="O824" t="s">
        <v>2137</v>
      </c>
      <c r="P824" t="b">
        <v>1</v>
      </c>
      <c r="Q824" s="2">
        <v>42766.797939814816</v>
      </c>
      <c r="R824" s="1"/>
      <c r="S824" t="b">
        <v>0</v>
      </c>
      <c r="U824" s="1"/>
      <c r="V824" t="b">
        <v>0</v>
      </c>
      <c r="W824" s="1">
        <v>44652</v>
      </c>
      <c r="X824">
        <v>4</v>
      </c>
      <c r="Y824">
        <v>2022</v>
      </c>
      <c r="Z824" t="s">
        <v>90</v>
      </c>
      <c r="AA824" t="s">
        <v>90</v>
      </c>
      <c r="AB824" t="b">
        <v>0</v>
      </c>
      <c r="AC824" t="b">
        <v>0</v>
      </c>
      <c r="AE824" t="b">
        <v>0</v>
      </c>
      <c r="AF824" t="b">
        <v>0</v>
      </c>
      <c r="AG824" t="b">
        <v>0</v>
      </c>
      <c r="AH824" t="s">
        <v>145</v>
      </c>
      <c r="AI824" t="b">
        <v>0</v>
      </c>
      <c r="AJ824" t="s">
        <v>211</v>
      </c>
      <c r="AK824" t="b">
        <v>0</v>
      </c>
      <c r="AL824" s="1">
        <v>42969</v>
      </c>
      <c r="AM824" t="s">
        <v>162</v>
      </c>
      <c r="AN824" s="2">
        <v>44297.856377314813</v>
      </c>
      <c r="AP824" s="2">
        <v>44152.732106481482</v>
      </c>
      <c r="AQ824" s="1"/>
      <c r="AS824" t="b">
        <v>0</v>
      </c>
      <c r="AV824" t="s">
        <v>176</v>
      </c>
      <c r="BB824" t="s">
        <v>2328</v>
      </c>
      <c r="BD824" t="b">
        <v>0</v>
      </c>
      <c r="BH824" t="s">
        <v>194</v>
      </c>
      <c r="BJ824" t="s">
        <v>216</v>
      </c>
      <c r="BL824" t="s">
        <v>2327</v>
      </c>
      <c r="BM824" t="s">
        <v>202</v>
      </c>
      <c r="BN824" t="s">
        <v>203</v>
      </c>
      <c r="BQ824" t="s">
        <v>204</v>
      </c>
      <c r="BR824" t="b">
        <v>0</v>
      </c>
      <c r="BT824" t="b">
        <v>0</v>
      </c>
      <c r="BW824" t="s">
        <v>97</v>
      </c>
      <c r="BX824" t="b">
        <v>0</v>
      </c>
      <c r="BY824" s="2">
        <v>44376.857569444444</v>
      </c>
      <c r="BZ824" t="s">
        <v>265</v>
      </c>
      <c r="CB824" t="b">
        <v>0</v>
      </c>
      <c r="CC824" t="b">
        <v>0</v>
      </c>
      <c r="CI824">
        <v>0</v>
      </c>
      <c r="CJ824">
        <v>0</v>
      </c>
      <c r="CK824">
        <f>YEAR(tbl_Opportunity[[#This Row],[Close Date]])</f>
        <v>2022</v>
      </c>
    </row>
    <row r="825" spans="1:89">
      <c r="A825" t="s">
        <v>2329</v>
      </c>
      <c r="B825" t="b">
        <v>0</v>
      </c>
      <c r="D825" t="b">
        <v>0</v>
      </c>
      <c r="E825" t="s">
        <v>1005</v>
      </c>
      <c r="H825" s="1">
        <v>44742</v>
      </c>
      <c r="I825" t="b">
        <v>0</v>
      </c>
      <c r="L825" t="s">
        <v>2330</v>
      </c>
      <c r="O825" t="s">
        <v>2137</v>
      </c>
      <c r="P825" t="b">
        <v>1</v>
      </c>
      <c r="Q825" s="2">
        <v>42766.799745370372</v>
      </c>
      <c r="R825" s="1"/>
      <c r="S825" t="b">
        <v>0</v>
      </c>
      <c r="U825" s="1"/>
      <c r="V825" t="b">
        <v>0</v>
      </c>
      <c r="W825" s="1">
        <v>44593</v>
      </c>
      <c r="X825">
        <v>2</v>
      </c>
      <c r="Y825">
        <v>2022</v>
      </c>
      <c r="Z825" t="s">
        <v>161</v>
      </c>
      <c r="AA825" t="s">
        <v>161</v>
      </c>
      <c r="AB825" t="b">
        <v>0</v>
      </c>
      <c r="AC825" t="b">
        <v>0</v>
      </c>
      <c r="AE825" t="b">
        <v>0</v>
      </c>
      <c r="AF825" t="b">
        <v>0</v>
      </c>
      <c r="AG825" t="b">
        <v>0</v>
      </c>
      <c r="AH825" t="s">
        <v>145</v>
      </c>
      <c r="AI825" t="b">
        <v>0</v>
      </c>
      <c r="AJ825" t="s">
        <v>211</v>
      </c>
      <c r="AK825" t="b">
        <v>0</v>
      </c>
      <c r="AL825" s="1">
        <v>42969</v>
      </c>
      <c r="AM825" t="s">
        <v>162</v>
      </c>
      <c r="AN825" s="2">
        <v>44348.796666666669</v>
      </c>
      <c r="AP825" s="2">
        <v>43875.582083333335</v>
      </c>
      <c r="AQ825" s="1"/>
      <c r="AS825" t="b">
        <v>0</v>
      </c>
      <c r="AV825" t="s">
        <v>176</v>
      </c>
      <c r="BB825" t="s">
        <v>2331</v>
      </c>
      <c r="BD825" t="b">
        <v>0</v>
      </c>
      <c r="BH825" t="s">
        <v>194</v>
      </c>
      <c r="BJ825" t="s">
        <v>2332</v>
      </c>
      <c r="BL825" t="s">
        <v>2330</v>
      </c>
      <c r="BM825" t="s">
        <v>202</v>
      </c>
      <c r="BN825" t="s">
        <v>203</v>
      </c>
      <c r="BQ825" t="s">
        <v>204</v>
      </c>
      <c r="BR825" t="b">
        <v>0</v>
      </c>
      <c r="BT825" t="b">
        <v>0</v>
      </c>
      <c r="BW825" t="s">
        <v>313</v>
      </c>
      <c r="BX825" t="b">
        <v>0</v>
      </c>
      <c r="BY825" s="2">
        <v>44376.857569444444</v>
      </c>
      <c r="BZ825" t="s">
        <v>265</v>
      </c>
      <c r="CB825" t="b">
        <v>0</v>
      </c>
      <c r="CC825" t="b">
        <v>0</v>
      </c>
      <c r="CI825">
        <v>5</v>
      </c>
      <c r="CJ825">
        <v>0</v>
      </c>
      <c r="CK825">
        <f>YEAR(tbl_Opportunity[[#This Row],[Close Date]])</f>
        <v>2022</v>
      </c>
    </row>
    <row r="826" spans="1:89">
      <c r="A826" t="s">
        <v>2333</v>
      </c>
      <c r="B826" t="b">
        <v>0</v>
      </c>
      <c r="D826" t="b">
        <v>0</v>
      </c>
      <c r="E826" t="s">
        <v>1221</v>
      </c>
      <c r="H826" s="1">
        <v>43875</v>
      </c>
      <c r="I826" t="b">
        <v>1</v>
      </c>
      <c r="J826" t="s">
        <v>235</v>
      </c>
      <c r="L826" t="s">
        <v>2334</v>
      </c>
      <c r="O826" t="s">
        <v>2137</v>
      </c>
      <c r="P826" t="b">
        <v>1</v>
      </c>
      <c r="Q826" s="2">
        <v>42766.813738425924</v>
      </c>
      <c r="R826" s="1"/>
      <c r="S826" t="b">
        <v>0</v>
      </c>
      <c r="U826" s="1"/>
      <c r="V826" t="b">
        <v>0</v>
      </c>
      <c r="W826" s="1">
        <v>43831</v>
      </c>
      <c r="X826">
        <v>1</v>
      </c>
      <c r="Y826">
        <v>2020</v>
      </c>
      <c r="Z826" t="s">
        <v>90</v>
      </c>
      <c r="AA826" t="s">
        <v>90</v>
      </c>
      <c r="AB826" t="b">
        <v>0</v>
      </c>
      <c r="AC826" t="b">
        <v>0</v>
      </c>
      <c r="AE826" t="b">
        <v>1</v>
      </c>
      <c r="AF826" t="b">
        <v>0</v>
      </c>
      <c r="AG826" t="b">
        <v>0</v>
      </c>
      <c r="AH826" t="s">
        <v>145</v>
      </c>
      <c r="AI826" t="b">
        <v>0</v>
      </c>
      <c r="AK826" t="b">
        <v>0</v>
      </c>
      <c r="AL826" s="1"/>
      <c r="AM826" t="s">
        <v>162</v>
      </c>
      <c r="AN826" s="2">
        <v>44296.959062499998</v>
      </c>
      <c r="AP826" s="2">
        <v>43875.576157407406</v>
      </c>
      <c r="AQ826" s="1"/>
      <c r="AS826" t="b">
        <v>0</v>
      </c>
      <c r="AV826" t="s">
        <v>176</v>
      </c>
      <c r="BB826" t="s">
        <v>2335</v>
      </c>
      <c r="BD826" t="b">
        <v>0</v>
      </c>
      <c r="BH826" t="s">
        <v>194</v>
      </c>
      <c r="BI826" t="s">
        <v>200</v>
      </c>
      <c r="BJ826" t="s">
        <v>250</v>
      </c>
      <c r="BL826" t="s">
        <v>2334</v>
      </c>
      <c r="BM826" t="s">
        <v>202</v>
      </c>
      <c r="BN826" t="s">
        <v>203</v>
      </c>
      <c r="BQ826" t="s">
        <v>204</v>
      </c>
      <c r="BR826" t="b">
        <v>0</v>
      </c>
      <c r="BT826" t="b">
        <v>0</v>
      </c>
      <c r="BW826" t="s">
        <v>97</v>
      </c>
      <c r="BX826" t="b">
        <v>0</v>
      </c>
      <c r="BY826" s="2">
        <v>44376.857569444444</v>
      </c>
      <c r="BZ826" t="s">
        <v>265</v>
      </c>
      <c r="CB826" t="b">
        <v>0</v>
      </c>
      <c r="CC826" t="b">
        <v>0</v>
      </c>
      <c r="CF826">
        <v>50015</v>
      </c>
      <c r="CH826">
        <v>0</v>
      </c>
      <c r="CI826">
        <v>0</v>
      </c>
      <c r="CJ826">
        <v>0</v>
      </c>
      <c r="CK826">
        <f>YEAR(tbl_Opportunity[[#This Row],[Close Date]])</f>
        <v>2020</v>
      </c>
    </row>
    <row r="827" spans="1:89">
      <c r="A827" t="s">
        <v>2336</v>
      </c>
      <c r="B827" t="b">
        <v>0</v>
      </c>
      <c r="D827" t="b">
        <v>0</v>
      </c>
      <c r="E827" t="s">
        <v>1005</v>
      </c>
      <c r="H827" s="1">
        <v>44561</v>
      </c>
      <c r="I827" t="b">
        <v>1</v>
      </c>
      <c r="J827" t="s">
        <v>193</v>
      </c>
      <c r="L827" t="s">
        <v>2337</v>
      </c>
      <c r="O827" t="s">
        <v>2137</v>
      </c>
      <c r="P827" t="b">
        <v>1</v>
      </c>
      <c r="Q827" s="2">
        <v>42766.814305555556</v>
      </c>
      <c r="R827" s="1"/>
      <c r="S827" t="b">
        <v>0</v>
      </c>
      <c r="U827" s="1"/>
      <c r="V827" t="b">
        <v>0</v>
      </c>
      <c r="W827" s="1">
        <v>44287</v>
      </c>
      <c r="X827">
        <v>4</v>
      </c>
      <c r="Y827">
        <v>2021</v>
      </c>
      <c r="Z827" t="s">
        <v>90</v>
      </c>
      <c r="AA827" t="s">
        <v>90</v>
      </c>
      <c r="AB827" t="b">
        <v>0</v>
      </c>
      <c r="AC827" t="b">
        <v>0</v>
      </c>
      <c r="AE827" t="b">
        <v>0</v>
      </c>
      <c r="AF827" t="b">
        <v>0</v>
      </c>
      <c r="AG827" t="b">
        <v>0</v>
      </c>
      <c r="AH827" t="s">
        <v>175</v>
      </c>
      <c r="AI827" t="b">
        <v>0</v>
      </c>
      <c r="AK827" t="b">
        <v>0</v>
      </c>
      <c r="AL827" s="1"/>
      <c r="AM827" t="s">
        <v>162</v>
      </c>
      <c r="AN827" s="2">
        <v>44296.959062499998</v>
      </c>
      <c r="AP827" s="2">
        <v>44168.613194444442</v>
      </c>
      <c r="AQ827" s="1"/>
      <c r="AS827" t="b">
        <v>0</v>
      </c>
      <c r="AU827" t="s">
        <v>105</v>
      </c>
      <c r="AV827" t="s">
        <v>176</v>
      </c>
      <c r="BB827" t="s">
        <v>2338</v>
      </c>
      <c r="BD827" t="b">
        <v>0</v>
      </c>
      <c r="BH827" t="s">
        <v>272</v>
      </c>
      <c r="BJ827" t="s">
        <v>105</v>
      </c>
      <c r="BL827" t="s">
        <v>2337</v>
      </c>
      <c r="BM827" t="s">
        <v>202</v>
      </c>
      <c r="BN827" t="s">
        <v>203</v>
      </c>
      <c r="BQ827" t="s">
        <v>204</v>
      </c>
      <c r="BR827" t="b">
        <v>0</v>
      </c>
      <c r="BT827" t="b">
        <v>0</v>
      </c>
      <c r="BW827" t="s">
        <v>97</v>
      </c>
      <c r="BX827" t="b">
        <v>0</v>
      </c>
      <c r="BY827" s="2">
        <v>44376.857569444444</v>
      </c>
      <c r="CB827" t="b">
        <v>0</v>
      </c>
      <c r="CC827" t="b">
        <v>0</v>
      </c>
      <c r="CI827">
        <v>0</v>
      </c>
      <c r="CJ827">
        <v>0</v>
      </c>
      <c r="CK827">
        <f>YEAR(tbl_Opportunity[[#This Row],[Close Date]])</f>
        <v>2021</v>
      </c>
    </row>
    <row r="828" spans="1:89">
      <c r="A828" t="s">
        <v>2339</v>
      </c>
      <c r="B828" t="b">
        <v>0</v>
      </c>
      <c r="D828" t="b">
        <v>0</v>
      </c>
      <c r="E828" t="s">
        <v>320</v>
      </c>
      <c r="H828" s="1">
        <v>43875</v>
      </c>
      <c r="I828" t="b">
        <v>1</v>
      </c>
      <c r="J828" t="s">
        <v>235</v>
      </c>
      <c r="L828" t="s">
        <v>2340</v>
      </c>
      <c r="O828" t="s">
        <v>2137</v>
      </c>
      <c r="P828" t="b">
        <v>1</v>
      </c>
      <c r="Q828" s="2">
        <v>42766.814953703702</v>
      </c>
      <c r="R828" s="1"/>
      <c r="S828" t="b">
        <v>0</v>
      </c>
      <c r="U828" s="1"/>
      <c r="V828" t="b">
        <v>0</v>
      </c>
      <c r="W828" s="1">
        <v>43831</v>
      </c>
      <c r="X828">
        <v>1</v>
      </c>
      <c r="Y828">
        <v>2020</v>
      </c>
      <c r="Z828" t="s">
        <v>90</v>
      </c>
      <c r="AA828" t="s">
        <v>90</v>
      </c>
      <c r="AB828" t="b">
        <v>0</v>
      </c>
      <c r="AC828" t="b">
        <v>0</v>
      </c>
      <c r="AE828" t="b">
        <v>0</v>
      </c>
      <c r="AF828" t="b">
        <v>0</v>
      </c>
      <c r="AG828" t="b">
        <v>0</v>
      </c>
      <c r="AH828" t="s">
        <v>175</v>
      </c>
      <c r="AI828" t="b">
        <v>0</v>
      </c>
      <c r="AK828" t="b">
        <v>0</v>
      </c>
      <c r="AL828" s="1">
        <v>42970</v>
      </c>
      <c r="AM828" t="s">
        <v>162</v>
      </c>
      <c r="AN828" s="2">
        <v>44296.959062499998</v>
      </c>
      <c r="AP828" s="2">
        <v>43875.578298611108</v>
      </c>
      <c r="AQ828" s="1"/>
      <c r="AS828" t="b">
        <v>0</v>
      </c>
      <c r="AV828" t="s">
        <v>176</v>
      </c>
      <c r="BB828" t="s">
        <v>2341</v>
      </c>
      <c r="BD828" t="b">
        <v>0</v>
      </c>
      <c r="BH828" t="s">
        <v>194</v>
      </c>
      <c r="BJ828" t="s">
        <v>105</v>
      </c>
      <c r="BL828" t="s">
        <v>2340</v>
      </c>
      <c r="BM828" t="s">
        <v>202</v>
      </c>
      <c r="BN828" t="s">
        <v>203</v>
      </c>
      <c r="BQ828" t="s">
        <v>204</v>
      </c>
      <c r="BR828" t="b">
        <v>0</v>
      </c>
      <c r="BT828" t="b">
        <v>0</v>
      </c>
      <c r="BW828" t="s">
        <v>97</v>
      </c>
      <c r="BX828" t="b">
        <v>0</v>
      </c>
      <c r="BY828" s="2">
        <v>44376.857569444444</v>
      </c>
      <c r="BZ828" t="s">
        <v>265</v>
      </c>
      <c r="CB828" t="b">
        <v>0</v>
      </c>
      <c r="CC828" t="b">
        <v>0</v>
      </c>
      <c r="CI828">
        <v>0</v>
      </c>
      <c r="CJ828">
        <v>0</v>
      </c>
      <c r="CK828">
        <f>YEAR(tbl_Opportunity[[#This Row],[Close Date]])</f>
        <v>2020</v>
      </c>
    </row>
    <row r="829" spans="1:89">
      <c r="A829" t="s">
        <v>1051</v>
      </c>
      <c r="B829" t="b">
        <v>0</v>
      </c>
      <c r="D829" t="b">
        <v>0</v>
      </c>
      <c r="E829" t="s">
        <v>1221</v>
      </c>
      <c r="H829" s="1">
        <v>44925</v>
      </c>
      <c r="I829" t="b">
        <v>0</v>
      </c>
      <c r="L829" t="s">
        <v>2342</v>
      </c>
      <c r="O829" t="s">
        <v>2137</v>
      </c>
      <c r="P829" t="b">
        <v>1</v>
      </c>
      <c r="Q829" s="2">
        <v>42766.817777777775</v>
      </c>
      <c r="R829" s="1"/>
      <c r="S829" t="b">
        <v>0</v>
      </c>
      <c r="U829" s="1"/>
      <c r="V829" t="b">
        <v>0</v>
      </c>
      <c r="W829" s="1">
        <v>44652</v>
      </c>
      <c r="X829">
        <v>4</v>
      </c>
      <c r="Y829">
        <v>2022</v>
      </c>
      <c r="Z829" t="s">
        <v>161</v>
      </c>
      <c r="AA829" t="s">
        <v>161</v>
      </c>
      <c r="AB829" t="b">
        <v>0</v>
      </c>
      <c r="AC829" t="b">
        <v>0</v>
      </c>
      <c r="AE829" t="b">
        <v>1</v>
      </c>
      <c r="AF829" t="b">
        <v>0</v>
      </c>
      <c r="AG829" t="b">
        <v>0</v>
      </c>
      <c r="AH829" t="s">
        <v>175</v>
      </c>
      <c r="AI829" t="b">
        <v>0</v>
      </c>
      <c r="AJ829" t="s">
        <v>211</v>
      </c>
      <c r="AK829" t="b">
        <v>0</v>
      </c>
      <c r="AL829" s="1"/>
      <c r="AM829" t="s">
        <v>162</v>
      </c>
      <c r="AN829" s="2">
        <v>44348.796666666669</v>
      </c>
      <c r="AP829" s="2">
        <v>43627.55872685185</v>
      </c>
      <c r="AQ829" s="1"/>
      <c r="AS829" t="b">
        <v>0</v>
      </c>
      <c r="AV829" t="s">
        <v>176</v>
      </c>
      <c r="BB829" t="s">
        <v>2343</v>
      </c>
      <c r="BD829" t="b">
        <v>0</v>
      </c>
      <c r="BH829" t="s">
        <v>272</v>
      </c>
      <c r="BI829" t="s">
        <v>549</v>
      </c>
      <c r="BJ829" t="s">
        <v>250</v>
      </c>
      <c r="BL829" t="s">
        <v>2342</v>
      </c>
      <c r="BM829" t="s">
        <v>202</v>
      </c>
      <c r="BN829" t="s">
        <v>203</v>
      </c>
      <c r="BQ829" t="s">
        <v>204</v>
      </c>
      <c r="BR829" t="b">
        <v>0</v>
      </c>
      <c r="BT829" t="b">
        <v>0</v>
      </c>
      <c r="BW829" t="s">
        <v>313</v>
      </c>
      <c r="BX829" t="b">
        <v>0</v>
      </c>
      <c r="BY829" s="2">
        <v>44376.857569444444</v>
      </c>
      <c r="BZ829" t="s">
        <v>314</v>
      </c>
      <c r="CB829" t="b">
        <v>0</v>
      </c>
      <c r="CC829" t="b">
        <v>0</v>
      </c>
      <c r="CF829">
        <v>72900</v>
      </c>
      <c r="CH829">
        <v>3645</v>
      </c>
      <c r="CI829">
        <v>5</v>
      </c>
      <c r="CJ829">
        <v>0</v>
      </c>
      <c r="CK829">
        <f>YEAR(tbl_Opportunity[[#This Row],[Close Date]])</f>
        <v>2022</v>
      </c>
    </row>
    <row r="830" spans="1:89">
      <c r="A830" t="s">
        <v>2344</v>
      </c>
      <c r="B830" t="b">
        <v>0</v>
      </c>
      <c r="D830" t="b">
        <v>0</v>
      </c>
      <c r="E830" t="s">
        <v>320</v>
      </c>
      <c r="H830" s="1">
        <v>44167</v>
      </c>
      <c r="I830" t="b">
        <v>1</v>
      </c>
      <c r="L830" t="s">
        <v>2345</v>
      </c>
      <c r="M830" t="s">
        <v>2346</v>
      </c>
      <c r="N830" t="s">
        <v>345</v>
      </c>
      <c r="O830" t="s">
        <v>2137</v>
      </c>
      <c r="P830" t="b">
        <v>1</v>
      </c>
      <c r="Q830" s="2">
        <v>42766.828877314816</v>
      </c>
      <c r="R830" s="1"/>
      <c r="S830" t="b">
        <v>0</v>
      </c>
      <c r="U830" s="1"/>
      <c r="V830" t="b">
        <v>0</v>
      </c>
      <c r="W830" s="1">
        <v>43922</v>
      </c>
      <c r="X830">
        <v>4</v>
      </c>
      <c r="Y830">
        <v>2020</v>
      </c>
      <c r="Z830" t="s">
        <v>8</v>
      </c>
      <c r="AA830" t="s">
        <v>8</v>
      </c>
      <c r="AB830" t="b">
        <v>1</v>
      </c>
      <c r="AC830" t="b">
        <v>1</v>
      </c>
      <c r="AE830" t="b">
        <v>0</v>
      </c>
      <c r="AF830" t="b">
        <v>0</v>
      </c>
      <c r="AG830" t="b">
        <v>0</v>
      </c>
      <c r="AH830" t="s">
        <v>175</v>
      </c>
      <c r="AI830" t="b">
        <v>0</v>
      </c>
      <c r="AJ830" t="s">
        <v>211</v>
      </c>
      <c r="AK830" t="b">
        <v>0</v>
      </c>
      <c r="AL830" s="1">
        <v>44169</v>
      </c>
      <c r="AM830" t="s">
        <v>194</v>
      </c>
      <c r="AN830" s="2">
        <v>44363.459814814814</v>
      </c>
      <c r="AP830" s="2">
        <v>44167.76258101852</v>
      </c>
      <c r="AQ830" s="1"/>
      <c r="AS830" t="b">
        <v>0</v>
      </c>
      <c r="AU830" t="s">
        <v>216</v>
      </c>
      <c r="AV830" t="s">
        <v>176</v>
      </c>
      <c r="AY830" t="s">
        <v>236</v>
      </c>
      <c r="AZ830" t="s">
        <v>300</v>
      </c>
      <c r="BB830" t="s">
        <v>2347</v>
      </c>
      <c r="BD830" t="b">
        <v>0</v>
      </c>
      <c r="BF830" t="s">
        <v>2348</v>
      </c>
      <c r="BG830" t="s">
        <v>2349</v>
      </c>
      <c r="BH830" t="s">
        <v>194</v>
      </c>
      <c r="BI830" t="s">
        <v>1668</v>
      </c>
      <c r="BJ830" t="s">
        <v>216</v>
      </c>
      <c r="BL830" t="s">
        <v>2345</v>
      </c>
      <c r="BM830" t="s">
        <v>202</v>
      </c>
      <c r="BN830" t="s">
        <v>203</v>
      </c>
      <c r="BQ830" t="s">
        <v>204</v>
      </c>
      <c r="BR830" t="b">
        <v>1</v>
      </c>
      <c r="BT830" t="b">
        <v>0</v>
      </c>
      <c r="BU830" t="s">
        <v>2350</v>
      </c>
      <c r="BW830" t="s">
        <v>103</v>
      </c>
      <c r="BX830" t="b">
        <v>1</v>
      </c>
      <c r="BY830" s="2">
        <v>44376.857569444444</v>
      </c>
      <c r="BZ830" t="s">
        <v>265</v>
      </c>
      <c r="CB830" t="b">
        <v>1</v>
      </c>
      <c r="CC830" t="b">
        <v>1</v>
      </c>
      <c r="CF830">
        <v>71399</v>
      </c>
      <c r="CH830">
        <v>71399</v>
      </c>
      <c r="CI830">
        <v>100</v>
      </c>
      <c r="CJ830">
        <v>0</v>
      </c>
      <c r="CK830">
        <f>YEAR(tbl_Opportunity[[#This Row],[Close Date]])</f>
        <v>2020</v>
      </c>
    </row>
    <row r="831" spans="1:89">
      <c r="A831" t="s">
        <v>2351</v>
      </c>
      <c r="B831" t="b">
        <v>0</v>
      </c>
      <c r="D831" t="b">
        <v>0</v>
      </c>
      <c r="E831" t="s">
        <v>1005</v>
      </c>
      <c r="H831" s="1">
        <v>43875</v>
      </c>
      <c r="I831" t="b">
        <v>1</v>
      </c>
      <c r="J831" t="s">
        <v>235</v>
      </c>
      <c r="L831" t="s">
        <v>2352</v>
      </c>
      <c r="O831" t="s">
        <v>2137</v>
      </c>
      <c r="P831" t="b">
        <v>1</v>
      </c>
      <c r="Q831" s="2">
        <v>42766.83489583333</v>
      </c>
      <c r="R831" s="1"/>
      <c r="S831" t="b">
        <v>0</v>
      </c>
      <c r="U831" s="1"/>
      <c r="V831" t="b">
        <v>0</v>
      </c>
      <c r="W831" s="1">
        <v>43831</v>
      </c>
      <c r="X831">
        <v>1</v>
      </c>
      <c r="Y831">
        <v>2020</v>
      </c>
      <c r="Z831" t="s">
        <v>90</v>
      </c>
      <c r="AA831" t="s">
        <v>90</v>
      </c>
      <c r="AB831" t="b">
        <v>0</v>
      </c>
      <c r="AC831" t="b">
        <v>0</v>
      </c>
      <c r="AE831" t="b">
        <v>0</v>
      </c>
      <c r="AF831" t="b">
        <v>0</v>
      </c>
      <c r="AG831" t="b">
        <v>0</v>
      </c>
      <c r="AH831" t="s">
        <v>175</v>
      </c>
      <c r="AI831" t="b">
        <v>0</v>
      </c>
      <c r="AK831" t="b">
        <v>0</v>
      </c>
      <c r="AL831" s="1"/>
      <c r="AM831" t="s">
        <v>162</v>
      </c>
      <c r="AN831" s="2">
        <v>44296.959062499998</v>
      </c>
      <c r="AP831" s="2">
        <v>43875.523865740739</v>
      </c>
      <c r="AQ831" s="1"/>
      <c r="AS831" t="b">
        <v>0</v>
      </c>
      <c r="AV831" t="s">
        <v>176</v>
      </c>
      <c r="BB831" t="s">
        <v>2353</v>
      </c>
      <c r="BD831" t="b">
        <v>0</v>
      </c>
      <c r="BH831" t="s">
        <v>194</v>
      </c>
      <c r="BJ831" t="s">
        <v>250</v>
      </c>
      <c r="BL831" t="s">
        <v>2352</v>
      </c>
      <c r="BM831" t="s">
        <v>202</v>
      </c>
      <c r="BN831" t="s">
        <v>203</v>
      </c>
      <c r="BQ831" t="s">
        <v>204</v>
      </c>
      <c r="BR831" t="b">
        <v>0</v>
      </c>
      <c r="BT831" t="b">
        <v>0</v>
      </c>
      <c r="BW831" t="s">
        <v>97</v>
      </c>
      <c r="BX831" t="b">
        <v>0</v>
      </c>
      <c r="BY831" s="2">
        <v>44376.857569444444</v>
      </c>
      <c r="BZ831" t="s">
        <v>265</v>
      </c>
      <c r="CB831" t="b">
        <v>0</v>
      </c>
      <c r="CC831" t="b">
        <v>0</v>
      </c>
      <c r="CI831">
        <v>0</v>
      </c>
      <c r="CJ831">
        <v>0</v>
      </c>
      <c r="CK831">
        <f>YEAR(tbl_Opportunity[[#This Row],[Close Date]])</f>
        <v>2020</v>
      </c>
    </row>
    <row r="832" spans="1:89">
      <c r="A832" t="s">
        <v>2354</v>
      </c>
      <c r="B832" t="b">
        <v>0</v>
      </c>
      <c r="D832" t="b">
        <v>0</v>
      </c>
      <c r="E832" t="s">
        <v>1005</v>
      </c>
      <c r="H832" s="1">
        <v>44742</v>
      </c>
      <c r="I832" t="b">
        <v>0</v>
      </c>
      <c r="L832" t="s">
        <v>2355</v>
      </c>
      <c r="O832" t="s">
        <v>2137</v>
      </c>
      <c r="P832" t="b">
        <v>1</v>
      </c>
      <c r="Q832" s="2">
        <v>42766.834351851852</v>
      </c>
      <c r="R832" s="1"/>
      <c r="S832" t="b">
        <v>0</v>
      </c>
      <c r="U832" s="1"/>
      <c r="V832" t="b">
        <v>0</v>
      </c>
      <c r="W832" s="1">
        <v>44593</v>
      </c>
      <c r="X832">
        <v>2</v>
      </c>
      <c r="Y832">
        <v>2022</v>
      </c>
      <c r="Z832" t="s">
        <v>161</v>
      </c>
      <c r="AA832" t="s">
        <v>161</v>
      </c>
      <c r="AB832" t="b">
        <v>0</v>
      </c>
      <c r="AC832" t="b">
        <v>0</v>
      </c>
      <c r="AE832" t="b">
        <v>0</v>
      </c>
      <c r="AF832" t="b">
        <v>0</v>
      </c>
      <c r="AG832" t="b">
        <v>0</v>
      </c>
      <c r="AH832" t="s">
        <v>175</v>
      </c>
      <c r="AI832" t="b">
        <v>0</v>
      </c>
      <c r="AJ832" t="s">
        <v>195</v>
      </c>
      <c r="AK832" t="b">
        <v>0</v>
      </c>
      <c r="AL832" s="1"/>
      <c r="AM832" t="s">
        <v>162</v>
      </c>
      <c r="AN832" s="2">
        <v>44348.796666666669</v>
      </c>
      <c r="AP832" s="2">
        <v>44063.694351851853</v>
      </c>
      <c r="AQ832" s="1"/>
      <c r="AS832" t="b">
        <v>0</v>
      </c>
      <c r="AV832" t="s">
        <v>176</v>
      </c>
      <c r="BB832" t="s">
        <v>2356</v>
      </c>
      <c r="BD832" t="b">
        <v>0</v>
      </c>
      <c r="BH832" t="s">
        <v>194</v>
      </c>
      <c r="BJ832" t="s">
        <v>105</v>
      </c>
      <c r="BL832" t="s">
        <v>2355</v>
      </c>
      <c r="BM832" t="s">
        <v>202</v>
      </c>
      <c r="BN832" t="s">
        <v>203</v>
      </c>
      <c r="BQ832" t="s">
        <v>204</v>
      </c>
      <c r="BR832" t="b">
        <v>0</v>
      </c>
      <c r="BT832" t="b">
        <v>0</v>
      </c>
      <c r="BW832" t="s">
        <v>313</v>
      </c>
      <c r="BX832" t="b">
        <v>0</v>
      </c>
      <c r="BY832" s="2">
        <v>44376.857569444444</v>
      </c>
      <c r="BZ832" t="s">
        <v>265</v>
      </c>
      <c r="CB832" t="b">
        <v>0</v>
      </c>
      <c r="CC832" t="b">
        <v>0</v>
      </c>
      <c r="CI832">
        <v>5</v>
      </c>
      <c r="CJ832">
        <v>0</v>
      </c>
      <c r="CK832">
        <f>YEAR(tbl_Opportunity[[#This Row],[Close Date]])</f>
        <v>2022</v>
      </c>
    </row>
    <row r="833" spans="1:89">
      <c r="A833" t="s">
        <v>2357</v>
      </c>
      <c r="B833" t="b">
        <v>0</v>
      </c>
      <c r="D833" t="b">
        <v>0</v>
      </c>
      <c r="E833" t="s">
        <v>1813</v>
      </c>
      <c r="H833" s="1">
        <v>44651</v>
      </c>
      <c r="I833" t="b">
        <v>0</v>
      </c>
      <c r="L833" t="s">
        <v>2358</v>
      </c>
      <c r="O833" t="s">
        <v>2137</v>
      </c>
      <c r="P833" t="b">
        <v>1</v>
      </c>
      <c r="Q833" s="2">
        <v>42766.835590277777</v>
      </c>
      <c r="R833" s="1"/>
      <c r="S833" t="b">
        <v>0</v>
      </c>
      <c r="U833" s="1"/>
      <c r="V833" t="b">
        <v>0</v>
      </c>
      <c r="W833" s="1">
        <v>44562</v>
      </c>
      <c r="X833">
        <v>1</v>
      </c>
      <c r="Y833">
        <v>2022</v>
      </c>
      <c r="Z833" t="s">
        <v>161</v>
      </c>
      <c r="AA833" t="s">
        <v>161</v>
      </c>
      <c r="AB833" t="b">
        <v>0</v>
      </c>
      <c r="AC833" t="b">
        <v>0</v>
      </c>
      <c r="AE833" t="b">
        <v>1</v>
      </c>
      <c r="AF833" t="b">
        <v>0</v>
      </c>
      <c r="AG833" t="b">
        <v>0</v>
      </c>
      <c r="AH833" t="s">
        <v>175</v>
      </c>
      <c r="AI833" t="b">
        <v>0</v>
      </c>
      <c r="AJ833" t="s">
        <v>2359</v>
      </c>
      <c r="AK833" t="b">
        <v>0</v>
      </c>
      <c r="AL833" s="1"/>
      <c r="AM833" t="s">
        <v>162</v>
      </c>
      <c r="AN833" s="2">
        <v>44348.796666666669</v>
      </c>
      <c r="AP833" s="2">
        <v>44280.515775462962</v>
      </c>
      <c r="AQ833" s="1"/>
      <c r="AS833" t="b">
        <v>0</v>
      </c>
      <c r="AV833" t="s">
        <v>176</v>
      </c>
      <c r="AY833" t="s">
        <v>2360</v>
      </c>
      <c r="AZ833" t="s">
        <v>2361</v>
      </c>
      <c r="BB833" t="s">
        <v>2362</v>
      </c>
      <c r="BD833" t="b">
        <v>0</v>
      </c>
      <c r="BH833" t="s">
        <v>194</v>
      </c>
      <c r="BI833" t="s">
        <v>2055</v>
      </c>
      <c r="BJ833" t="s">
        <v>2363</v>
      </c>
      <c r="BL833" t="s">
        <v>2358</v>
      </c>
      <c r="BM833" t="s">
        <v>202</v>
      </c>
      <c r="BN833" t="s">
        <v>203</v>
      </c>
      <c r="BQ833" t="s">
        <v>204</v>
      </c>
      <c r="BR833" t="b">
        <v>0</v>
      </c>
      <c r="BT833" t="b">
        <v>0</v>
      </c>
      <c r="BW833" t="s">
        <v>313</v>
      </c>
      <c r="BX833" t="b">
        <v>0</v>
      </c>
      <c r="BY833" s="2">
        <v>44376.857569444444</v>
      </c>
      <c r="BZ833" t="s">
        <v>265</v>
      </c>
      <c r="CB833" t="b">
        <v>0</v>
      </c>
      <c r="CC833" t="b">
        <v>0</v>
      </c>
      <c r="CF833">
        <v>98134</v>
      </c>
      <c r="CH833">
        <v>4906.7</v>
      </c>
      <c r="CI833">
        <v>5</v>
      </c>
      <c r="CJ833">
        <v>0</v>
      </c>
      <c r="CK833">
        <f>YEAR(tbl_Opportunity[[#This Row],[Close Date]])</f>
        <v>2022</v>
      </c>
    </row>
    <row r="834" spans="1:89">
      <c r="A834" t="s">
        <v>2364</v>
      </c>
      <c r="B834" t="b">
        <v>0</v>
      </c>
      <c r="D834" t="b">
        <v>0</v>
      </c>
      <c r="E834" t="s">
        <v>1005</v>
      </c>
      <c r="H834" s="1">
        <v>42963</v>
      </c>
      <c r="I834" t="b">
        <v>1</v>
      </c>
      <c r="L834" t="s">
        <v>2365</v>
      </c>
      <c r="O834" t="s">
        <v>2137</v>
      </c>
      <c r="P834" t="b">
        <v>1</v>
      </c>
      <c r="Q834" s="2">
        <v>42766.839039351849</v>
      </c>
      <c r="R834" s="1"/>
      <c r="S834" t="b">
        <v>0</v>
      </c>
      <c r="U834" s="1"/>
      <c r="V834" t="b">
        <v>0</v>
      </c>
      <c r="W834" s="1">
        <v>42795</v>
      </c>
      <c r="X834">
        <v>3</v>
      </c>
      <c r="Y834">
        <v>2017</v>
      </c>
      <c r="Z834" t="s">
        <v>8</v>
      </c>
      <c r="AA834" t="s">
        <v>8</v>
      </c>
      <c r="AB834" t="b">
        <v>0</v>
      </c>
      <c r="AC834" t="b">
        <v>0</v>
      </c>
      <c r="AE834" t="b">
        <v>1</v>
      </c>
      <c r="AF834" t="b">
        <v>0</v>
      </c>
      <c r="AG834" t="b">
        <v>0</v>
      </c>
      <c r="AH834" t="s">
        <v>175</v>
      </c>
      <c r="AI834" t="b">
        <v>0</v>
      </c>
      <c r="AJ834" t="s">
        <v>211</v>
      </c>
      <c r="AK834" t="b">
        <v>0</v>
      </c>
      <c r="AL834" s="1"/>
      <c r="AM834" t="s">
        <v>194</v>
      </c>
      <c r="AN834" s="2">
        <v>44371.26630787037</v>
      </c>
      <c r="AP834" s="2">
        <v>43169.630393518521</v>
      </c>
      <c r="AQ834" s="1"/>
      <c r="AS834" t="b">
        <v>0</v>
      </c>
      <c r="AU834" t="s">
        <v>346</v>
      </c>
      <c r="AV834" t="s">
        <v>176</v>
      </c>
      <c r="AY834" t="s">
        <v>236</v>
      </c>
      <c r="AZ834" t="s">
        <v>300</v>
      </c>
      <c r="BB834" t="s">
        <v>2366</v>
      </c>
      <c r="BD834" t="b">
        <v>0</v>
      </c>
      <c r="BH834" t="s">
        <v>194</v>
      </c>
      <c r="BI834" t="s">
        <v>200</v>
      </c>
      <c r="BJ834" t="s">
        <v>216</v>
      </c>
      <c r="BL834" t="s">
        <v>2365</v>
      </c>
      <c r="BM834" t="s">
        <v>202</v>
      </c>
      <c r="BN834" t="s">
        <v>203</v>
      </c>
      <c r="BQ834" t="s">
        <v>204</v>
      </c>
      <c r="BR834" t="b">
        <v>0</v>
      </c>
      <c r="BT834" t="b">
        <v>0</v>
      </c>
      <c r="BW834" t="s">
        <v>103</v>
      </c>
      <c r="BX834" t="b">
        <v>0</v>
      </c>
      <c r="BY834" s="2">
        <v>44376.857569444444</v>
      </c>
      <c r="BZ834" t="s">
        <v>265</v>
      </c>
      <c r="CB834" t="b">
        <v>0</v>
      </c>
      <c r="CC834" t="b">
        <v>1</v>
      </c>
      <c r="CF834">
        <v>47655</v>
      </c>
      <c r="CH834">
        <v>47655</v>
      </c>
      <c r="CI834">
        <v>100</v>
      </c>
      <c r="CJ834">
        <v>0</v>
      </c>
      <c r="CK834">
        <f>YEAR(tbl_Opportunity[[#This Row],[Close Date]])</f>
        <v>2017</v>
      </c>
    </row>
    <row r="835" spans="1:89">
      <c r="A835" t="s">
        <v>2367</v>
      </c>
      <c r="B835" t="b">
        <v>0</v>
      </c>
      <c r="D835" t="b">
        <v>0</v>
      </c>
      <c r="E835" t="s">
        <v>1005</v>
      </c>
      <c r="H835" s="1">
        <v>44561</v>
      </c>
      <c r="I835" t="b">
        <v>1</v>
      </c>
      <c r="J835" t="s">
        <v>235</v>
      </c>
      <c r="L835" t="s">
        <v>2368</v>
      </c>
      <c r="O835" t="s">
        <v>2137</v>
      </c>
      <c r="P835" t="b">
        <v>1</v>
      </c>
      <c r="Q835" s="2">
        <v>42766.850763888891</v>
      </c>
      <c r="R835" s="1"/>
      <c r="S835" t="b">
        <v>0</v>
      </c>
      <c r="U835" s="1"/>
      <c r="V835" t="b">
        <v>0</v>
      </c>
      <c r="W835" s="1">
        <v>44287</v>
      </c>
      <c r="X835">
        <v>4</v>
      </c>
      <c r="Y835">
        <v>2021</v>
      </c>
      <c r="Z835" t="s">
        <v>90</v>
      </c>
      <c r="AA835" t="s">
        <v>90</v>
      </c>
      <c r="AB835" t="b">
        <v>0</v>
      </c>
      <c r="AC835" t="b">
        <v>0</v>
      </c>
      <c r="AE835" t="b">
        <v>0</v>
      </c>
      <c r="AF835" t="b">
        <v>0</v>
      </c>
      <c r="AG835" t="b">
        <v>0</v>
      </c>
      <c r="AH835" t="s">
        <v>175</v>
      </c>
      <c r="AI835" t="b">
        <v>0</v>
      </c>
      <c r="AK835" t="b">
        <v>0</v>
      </c>
      <c r="AL835" s="1"/>
      <c r="AM835" t="s">
        <v>162</v>
      </c>
      <c r="AN835" s="2">
        <v>44296.959062499998</v>
      </c>
      <c r="AP835" s="2">
        <v>44168.661134259259</v>
      </c>
      <c r="AQ835" s="1"/>
      <c r="AS835" t="b">
        <v>0</v>
      </c>
      <c r="AV835" t="s">
        <v>176</v>
      </c>
      <c r="BB835" t="s">
        <v>2369</v>
      </c>
      <c r="BD835" t="b">
        <v>0</v>
      </c>
      <c r="BH835" t="s">
        <v>272</v>
      </c>
      <c r="BJ835" t="s">
        <v>105</v>
      </c>
      <c r="BL835" t="s">
        <v>2368</v>
      </c>
      <c r="BM835" t="s">
        <v>202</v>
      </c>
      <c r="BN835" t="s">
        <v>203</v>
      </c>
      <c r="BQ835" t="s">
        <v>204</v>
      </c>
      <c r="BR835" t="b">
        <v>0</v>
      </c>
      <c r="BT835" t="b">
        <v>0</v>
      </c>
      <c r="BW835" t="s">
        <v>97</v>
      </c>
      <c r="BX835" t="b">
        <v>0</v>
      </c>
      <c r="BY835" s="2">
        <v>44376.857569444444</v>
      </c>
      <c r="CB835" t="b">
        <v>0</v>
      </c>
      <c r="CC835" t="b">
        <v>0</v>
      </c>
      <c r="CI835">
        <v>0</v>
      </c>
      <c r="CJ835">
        <v>0</v>
      </c>
      <c r="CK835">
        <f>YEAR(tbl_Opportunity[[#This Row],[Close Date]])</f>
        <v>2021</v>
      </c>
    </row>
    <row r="836" spans="1:89">
      <c r="A836" t="s">
        <v>2370</v>
      </c>
      <c r="B836" t="b">
        <v>0</v>
      </c>
      <c r="D836" t="b">
        <v>0</v>
      </c>
      <c r="E836" t="s">
        <v>320</v>
      </c>
      <c r="H836" s="1">
        <v>43325</v>
      </c>
      <c r="I836" t="b">
        <v>1</v>
      </c>
      <c r="L836" t="s">
        <v>2371</v>
      </c>
      <c r="O836" t="s">
        <v>2137</v>
      </c>
      <c r="P836" t="b">
        <v>1</v>
      </c>
      <c r="Q836" s="2">
        <v>42766.856932870367</v>
      </c>
      <c r="R836" s="1"/>
      <c r="S836" t="b">
        <v>0</v>
      </c>
      <c r="U836" s="1"/>
      <c r="V836" t="b">
        <v>0</v>
      </c>
      <c r="W836" s="1">
        <v>43160</v>
      </c>
      <c r="X836">
        <v>3</v>
      </c>
      <c r="Y836">
        <v>2018</v>
      </c>
      <c r="Z836" t="s">
        <v>8</v>
      </c>
      <c r="AA836" t="s">
        <v>8</v>
      </c>
      <c r="AB836" t="b">
        <v>0</v>
      </c>
      <c r="AC836" t="b">
        <v>0</v>
      </c>
      <c r="AE836" t="b">
        <v>1</v>
      </c>
      <c r="AF836" t="b">
        <v>0</v>
      </c>
      <c r="AG836" t="b">
        <v>0</v>
      </c>
      <c r="AH836" t="s">
        <v>175</v>
      </c>
      <c r="AI836" t="b">
        <v>0</v>
      </c>
      <c r="AJ836" t="s">
        <v>211</v>
      </c>
      <c r="AK836" t="b">
        <v>0</v>
      </c>
      <c r="AL836" s="1">
        <v>42970</v>
      </c>
      <c r="AM836" t="s">
        <v>162</v>
      </c>
      <c r="AN836" s="2">
        <v>44296.95826388889</v>
      </c>
      <c r="AP836" s="2">
        <v>43325.551736111112</v>
      </c>
      <c r="AQ836" s="1"/>
      <c r="AS836" t="b">
        <v>0</v>
      </c>
      <c r="AU836" t="s">
        <v>212</v>
      </c>
      <c r="AV836" t="s">
        <v>176</v>
      </c>
      <c r="AY836" t="s">
        <v>236</v>
      </c>
      <c r="AZ836" t="s">
        <v>300</v>
      </c>
      <c r="BB836" t="s">
        <v>2372</v>
      </c>
      <c r="BD836" t="b">
        <v>0</v>
      </c>
      <c r="BH836" t="s">
        <v>194</v>
      </c>
      <c r="BI836" t="s">
        <v>200</v>
      </c>
      <c r="BJ836" t="s">
        <v>216</v>
      </c>
      <c r="BL836" t="s">
        <v>2373</v>
      </c>
      <c r="BM836" t="s">
        <v>202</v>
      </c>
      <c r="BN836" t="s">
        <v>203</v>
      </c>
      <c r="BQ836" t="s">
        <v>204</v>
      </c>
      <c r="BR836" t="b">
        <v>0</v>
      </c>
      <c r="BT836" t="b">
        <v>0</v>
      </c>
      <c r="BW836" t="s">
        <v>103</v>
      </c>
      <c r="BX836" t="b">
        <v>0</v>
      </c>
      <c r="BY836" s="2">
        <v>44376.857569444444</v>
      </c>
      <c r="BZ836" t="s">
        <v>265</v>
      </c>
      <c r="CB836" t="b">
        <v>0</v>
      </c>
      <c r="CC836" t="b">
        <v>1</v>
      </c>
      <c r="CF836">
        <v>52336</v>
      </c>
      <c r="CH836">
        <v>52336</v>
      </c>
      <c r="CI836">
        <v>100</v>
      </c>
      <c r="CJ836">
        <v>0</v>
      </c>
      <c r="CK836">
        <f>YEAR(tbl_Opportunity[[#This Row],[Close Date]])</f>
        <v>2018</v>
      </c>
    </row>
    <row r="837" spans="1:89">
      <c r="A837" t="s">
        <v>2374</v>
      </c>
      <c r="B837" t="b">
        <v>0</v>
      </c>
      <c r="D837" t="b">
        <v>0</v>
      </c>
      <c r="E837" t="s">
        <v>1005</v>
      </c>
      <c r="H837" s="1">
        <v>43875</v>
      </c>
      <c r="I837" t="b">
        <v>1</v>
      </c>
      <c r="J837" t="s">
        <v>235</v>
      </c>
      <c r="L837" t="s">
        <v>2375</v>
      </c>
      <c r="O837" t="s">
        <v>2137</v>
      </c>
      <c r="P837" t="b">
        <v>1</v>
      </c>
      <c r="Q837" s="2">
        <v>42766.859155092592</v>
      </c>
      <c r="R837" s="1"/>
      <c r="S837" t="b">
        <v>0</v>
      </c>
      <c r="U837" s="1"/>
      <c r="V837" t="b">
        <v>0</v>
      </c>
      <c r="W837" s="1">
        <v>43831</v>
      </c>
      <c r="X837">
        <v>1</v>
      </c>
      <c r="Y837">
        <v>2020</v>
      </c>
      <c r="Z837" t="s">
        <v>90</v>
      </c>
      <c r="AA837" t="s">
        <v>90</v>
      </c>
      <c r="AB837" t="b">
        <v>0</v>
      </c>
      <c r="AC837" t="b">
        <v>0</v>
      </c>
      <c r="AE837" t="b">
        <v>0</v>
      </c>
      <c r="AF837" t="b">
        <v>0</v>
      </c>
      <c r="AG837" t="b">
        <v>0</v>
      </c>
      <c r="AH837" t="s">
        <v>175</v>
      </c>
      <c r="AI837" t="b">
        <v>0</v>
      </c>
      <c r="AK837" t="b">
        <v>0</v>
      </c>
      <c r="AL837" s="1"/>
      <c r="AM837" t="s">
        <v>162</v>
      </c>
      <c r="AN837" s="2">
        <v>44296.959062499998</v>
      </c>
      <c r="AP837" s="2">
        <v>43875.597627314812</v>
      </c>
      <c r="AQ837" s="1"/>
      <c r="AS837" t="b">
        <v>0</v>
      </c>
      <c r="AV837" t="s">
        <v>176</v>
      </c>
      <c r="BB837" t="s">
        <v>2376</v>
      </c>
      <c r="BD837" t="b">
        <v>0</v>
      </c>
      <c r="BH837" t="s">
        <v>194</v>
      </c>
      <c r="BJ837" t="s">
        <v>105</v>
      </c>
      <c r="BL837" t="s">
        <v>2375</v>
      </c>
      <c r="BM837" t="s">
        <v>202</v>
      </c>
      <c r="BN837" t="s">
        <v>203</v>
      </c>
      <c r="BQ837" t="s">
        <v>204</v>
      </c>
      <c r="BR837" t="b">
        <v>0</v>
      </c>
      <c r="BT837" t="b">
        <v>0</v>
      </c>
      <c r="BW837" t="s">
        <v>97</v>
      </c>
      <c r="BX837" t="b">
        <v>0</v>
      </c>
      <c r="BY837" s="2">
        <v>44376.857569444444</v>
      </c>
      <c r="BZ837" t="s">
        <v>265</v>
      </c>
      <c r="CB837" t="b">
        <v>0</v>
      </c>
      <c r="CC837" t="b">
        <v>0</v>
      </c>
      <c r="CI837">
        <v>0</v>
      </c>
      <c r="CJ837">
        <v>0</v>
      </c>
      <c r="CK837">
        <f>YEAR(tbl_Opportunity[[#This Row],[Close Date]])</f>
        <v>2020</v>
      </c>
    </row>
    <row r="838" spans="1:89">
      <c r="A838" t="s">
        <v>2377</v>
      </c>
      <c r="B838" t="b">
        <v>0</v>
      </c>
      <c r="D838" t="b">
        <v>0</v>
      </c>
      <c r="E838" t="s">
        <v>1005</v>
      </c>
      <c r="H838" s="1">
        <v>43875</v>
      </c>
      <c r="I838" t="b">
        <v>1</v>
      </c>
      <c r="J838" t="s">
        <v>235</v>
      </c>
      <c r="L838" t="s">
        <v>2378</v>
      </c>
      <c r="O838" t="s">
        <v>2137</v>
      </c>
      <c r="P838" t="b">
        <v>1</v>
      </c>
      <c r="Q838" s="2">
        <v>42766.861805555556</v>
      </c>
      <c r="R838" s="1"/>
      <c r="S838" t="b">
        <v>0</v>
      </c>
      <c r="U838" s="1"/>
      <c r="V838" t="b">
        <v>0</v>
      </c>
      <c r="W838" s="1">
        <v>43831</v>
      </c>
      <c r="X838">
        <v>1</v>
      </c>
      <c r="Y838">
        <v>2020</v>
      </c>
      <c r="Z838" t="s">
        <v>90</v>
      </c>
      <c r="AA838" t="s">
        <v>90</v>
      </c>
      <c r="AB838" t="b">
        <v>0</v>
      </c>
      <c r="AC838" t="b">
        <v>0</v>
      </c>
      <c r="AE838" t="b">
        <v>0</v>
      </c>
      <c r="AF838" t="b">
        <v>0</v>
      </c>
      <c r="AG838" t="b">
        <v>0</v>
      </c>
      <c r="AH838" t="s">
        <v>175</v>
      </c>
      <c r="AI838" t="b">
        <v>0</v>
      </c>
      <c r="AK838" t="b">
        <v>0</v>
      </c>
      <c r="AL838" s="1"/>
      <c r="AM838" t="s">
        <v>162</v>
      </c>
      <c r="AN838" s="2">
        <v>44296.959062499998</v>
      </c>
      <c r="AP838" s="2">
        <v>43875.579918981479</v>
      </c>
      <c r="AQ838" s="1"/>
      <c r="AS838" t="b">
        <v>0</v>
      </c>
      <c r="AV838" t="s">
        <v>176</v>
      </c>
      <c r="BB838" t="s">
        <v>2379</v>
      </c>
      <c r="BD838" t="b">
        <v>0</v>
      </c>
      <c r="BH838" t="s">
        <v>194</v>
      </c>
      <c r="BJ838" t="s">
        <v>250</v>
      </c>
      <c r="BL838" t="s">
        <v>2378</v>
      </c>
      <c r="BM838" t="s">
        <v>202</v>
      </c>
      <c r="BN838" t="s">
        <v>203</v>
      </c>
      <c r="BQ838" t="s">
        <v>204</v>
      </c>
      <c r="BR838" t="b">
        <v>0</v>
      </c>
      <c r="BT838" t="b">
        <v>0</v>
      </c>
      <c r="BW838" t="s">
        <v>97</v>
      </c>
      <c r="BX838" t="b">
        <v>0</v>
      </c>
      <c r="BY838" s="2">
        <v>44376.857569444444</v>
      </c>
      <c r="BZ838" t="s">
        <v>265</v>
      </c>
      <c r="CB838" t="b">
        <v>0</v>
      </c>
      <c r="CC838" t="b">
        <v>0</v>
      </c>
      <c r="CI838">
        <v>0</v>
      </c>
      <c r="CJ838">
        <v>0</v>
      </c>
      <c r="CK838">
        <f>YEAR(tbl_Opportunity[[#This Row],[Close Date]])</f>
        <v>2020</v>
      </c>
    </row>
    <row r="839" spans="1:89">
      <c r="A839" t="s">
        <v>2380</v>
      </c>
      <c r="B839" t="b">
        <v>0</v>
      </c>
      <c r="D839" t="b">
        <v>0</v>
      </c>
      <c r="E839" t="s">
        <v>1221</v>
      </c>
      <c r="H839" s="1">
        <v>44742</v>
      </c>
      <c r="I839" t="b">
        <v>1</v>
      </c>
      <c r="J839" t="s">
        <v>235</v>
      </c>
      <c r="L839" t="s">
        <v>2381</v>
      </c>
      <c r="O839" t="s">
        <v>2137</v>
      </c>
      <c r="P839" t="b">
        <v>1</v>
      </c>
      <c r="Q839" s="2">
        <v>42766.862407407411</v>
      </c>
      <c r="R839" s="1"/>
      <c r="S839" t="b">
        <v>0</v>
      </c>
      <c r="U839" s="1"/>
      <c r="V839" t="b">
        <v>0</v>
      </c>
      <c r="W839" s="1">
        <v>44593</v>
      </c>
      <c r="X839">
        <v>2</v>
      </c>
      <c r="Y839">
        <v>2022</v>
      </c>
      <c r="Z839" t="s">
        <v>90</v>
      </c>
      <c r="AA839" t="s">
        <v>90</v>
      </c>
      <c r="AB839" t="b">
        <v>0</v>
      </c>
      <c r="AC839" t="b">
        <v>0</v>
      </c>
      <c r="AE839" t="b">
        <v>0</v>
      </c>
      <c r="AF839" t="b">
        <v>0</v>
      </c>
      <c r="AG839" t="b">
        <v>0</v>
      </c>
      <c r="AH839" t="s">
        <v>175</v>
      </c>
      <c r="AI839" t="b">
        <v>0</v>
      </c>
      <c r="AJ839" t="s">
        <v>211</v>
      </c>
      <c r="AK839" t="b">
        <v>0</v>
      </c>
      <c r="AL839" s="1"/>
      <c r="AM839" t="s">
        <v>162</v>
      </c>
      <c r="AN839" s="2">
        <v>44296.959062499998</v>
      </c>
      <c r="AP839" s="2">
        <v>44152.659444444442</v>
      </c>
      <c r="AQ839" s="1"/>
      <c r="AS839" t="b">
        <v>0</v>
      </c>
      <c r="AU839" t="s">
        <v>247</v>
      </c>
      <c r="AV839" t="s">
        <v>176</v>
      </c>
      <c r="BB839" t="s">
        <v>2382</v>
      </c>
      <c r="BD839" t="b">
        <v>0</v>
      </c>
      <c r="BH839" t="s">
        <v>194</v>
      </c>
      <c r="BJ839" t="s">
        <v>250</v>
      </c>
      <c r="BL839" t="s">
        <v>2381</v>
      </c>
      <c r="BM839" t="s">
        <v>202</v>
      </c>
      <c r="BN839" t="s">
        <v>203</v>
      </c>
      <c r="BQ839" t="s">
        <v>204</v>
      </c>
      <c r="BR839" t="b">
        <v>0</v>
      </c>
      <c r="BT839" t="b">
        <v>0</v>
      </c>
      <c r="BW839" t="s">
        <v>97</v>
      </c>
      <c r="BX839" t="b">
        <v>0</v>
      </c>
      <c r="BY839" s="2">
        <v>44376.857569444444</v>
      </c>
      <c r="BZ839" t="s">
        <v>265</v>
      </c>
      <c r="CB839" t="b">
        <v>0</v>
      </c>
      <c r="CC839" t="b">
        <v>0</v>
      </c>
      <c r="CI839">
        <v>0</v>
      </c>
      <c r="CJ839">
        <v>0</v>
      </c>
      <c r="CK839">
        <f>YEAR(tbl_Opportunity[[#This Row],[Close Date]])</f>
        <v>2022</v>
      </c>
    </row>
    <row r="840" spans="1:89">
      <c r="A840" t="s">
        <v>2383</v>
      </c>
      <c r="B840" t="b">
        <v>0</v>
      </c>
      <c r="D840" t="b">
        <v>0</v>
      </c>
      <c r="E840" t="s">
        <v>1005</v>
      </c>
      <c r="H840" s="1">
        <v>43875</v>
      </c>
      <c r="I840" t="b">
        <v>1</v>
      </c>
      <c r="J840" t="s">
        <v>105</v>
      </c>
      <c r="L840" t="s">
        <v>2384</v>
      </c>
      <c r="O840" t="s">
        <v>2137</v>
      </c>
      <c r="P840" t="b">
        <v>1</v>
      </c>
      <c r="Q840" s="2">
        <v>42766.86314814815</v>
      </c>
      <c r="R840" s="1"/>
      <c r="S840" t="b">
        <v>0</v>
      </c>
      <c r="U840" s="1"/>
      <c r="V840" t="b">
        <v>0</v>
      </c>
      <c r="W840" s="1">
        <v>43831</v>
      </c>
      <c r="X840">
        <v>1</v>
      </c>
      <c r="Y840">
        <v>2020</v>
      </c>
      <c r="Z840" t="s">
        <v>90</v>
      </c>
      <c r="AA840" t="s">
        <v>90</v>
      </c>
      <c r="AB840" t="b">
        <v>0</v>
      </c>
      <c r="AC840" t="b">
        <v>0</v>
      </c>
      <c r="AE840" t="b">
        <v>0</v>
      </c>
      <c r="AF840" t="b">
        <v>0</v>
      </c>
      <c r="AG840" t="b">
        <v>0</v>
      </c>
      <c r="AH840" t="s">
        <v>175</v>
      </c>
      <c r="AI840" t="b">
        <v>0</v>
      </c>
      <c r="AK840" t="b">
        <v>0</v>
      </c>
      <c r="AL840" s="1"/>
      <c r="AM840" t="s">
        <v>194</v>
      </c>
      <c r="AN840" s="2">
        <v>44306.397060185183</v>
      </c>
      <c r="AP840" s="2">
        <v>43875.522060185183</v>
      </c>
      <c r="AQ840" s="1"/>
      <c r="AS840" t="b">
        <v>0</v>
      </c>
      <c r="AV840" t="s">
        <v>176</v>
      </c>
      <c r="BB840" t="s">
        <v>2385</v>
      </c>
      <c r="BD840" t="b">
        <v>0</v>
      </c>
      <c r="BH840" t="s">
        <v>194</v>
      </c>
      <c r="BJ840" t="s">
        <v>250</v>
      </c>
      <c r="BL840" t="s">
        <v>2384</v>
      </c>
      <c r="BM840" t="s">
        <v>202</v>
      </c>
      <c r="BN840" t="s">
        <v>203</v>
      </c>
      <c r="BQ840" t="s">
        <v>204</v>
      </c>
      <c r="BR840" t="b">
        <v>0</v>
      </c>
      <c r="BT840" t="b">
        <v>0</v>
      </c>
      <c r="BW840" t="s">
        <v>97</v>
      </c>
      <c r="BX840" t="b">
        <v>0</v>
      </c>
      <c r="BY840" s="2">
        <v>44376.857569444444</v>
      </c>
      <c r="BZ840" t="s">
        <v>265</v>
      </c>
      <c r="CB840" t="b">
        <v>0</v>
      </c>
      <c r="CC840" t="b">
        <v>0</v>
      </c>
      <c r="CI840">
        <v>0</v>
      </c>
      <c r="CJ840">
        <v>0</v>
      </c>
      <c r="CK840">
        <f>YEAR(tbl_Opportunity[[#This Row],[Close Date]])</f>
        <v>2020</v>
      </c>
    </row>
    <row r="841" spans="1:89">
      <c r="A841" t="s">
        <v>2386</v>
      </c>
      <c r="B841" t="b">
        <v>0</v>
      </c>
      <c r="D841" t="b">
        <v>0</v>
      </c>
      <c r="E841" t="s">
        <v>1521</v>
      </c>
      <c r="H841" s="1">
        <v>44561</v>
      </c>
      <c r="I841" t="b">
        <v>1</v>
      </c>
      <c r="J841" t="s">
        <v>193</v>
      </c>
      <c r="L841" t="s">
        <v>2387</v>
      </c>
      <c r="O841" t="s">
        <v>2137</v>
      </c>
      <c r="P841" t="b">
        <v>1</v>
      </c>
      <c r="Q841" s="2">
        <v>42766.865335648145</v>
      </c>
      <c r="R841" s="1"/>
      <c r="S841" t="b">
        <v>0</v>
      </c>
      <c r="U841" s="1"/>
      <c r="V841" t="b">
        <v>0</v>
      </c>
      <c r="W841" s="1">
        <v>44287</v>
      </c>
      <c r="X841">
        <v>4</v>
      </c>
      <c r="Y841">
        <v>2021</v>
      </c>
      <c r="Z841" t="s">
        <v>90</v>
      </c>
      <c r="AA841" t="s">
        <v>90</v>
      </c>
      <c r="AB841" t="b">
        <v>0</v>
      </c>
      <c r="AC841" t="b">
        <v>0</v>
      </c>
      <c r="AE841" t="b">
        <v>0</v>
      </c>
      <c r="AF841" t="b">
        <v>0</v>
      </c>
      <c r="AG841" t="b">
        <v>0</v>
      </c>
      <c r="AH841" t="s">
        <v>175</v>
      </c>
      <c r="AI841" t="b">
        <v>0</v>
      </c>
      <c r="AK841" t="b">
        <v>0</v>
      </c>
      <c r="AL841" s="1"/>
      <c r="AM841" t="s">
        <v>162</v>
      </c>
      <c r="AN841" s="2">
        <v>44296.959062499998</v>
      </c>
      <c r="AP841" s="2">
        <v>44176.01085648148</v>
      </c>
      <c r="AQ841" s="1"/>
      <c r="AS841" t="b">
        <v>0</v>
      </c>
      <c r="AU841" t="s">
        <v>2388</v>
      </c>
      <c r="AV841" t="s">
        <v>176</v>
      </c>
      <c r="BB841" t="s">
        <v>2389</v>
      </c>
      <c r="BD841" t="b">
        <v>0</v>
      </c>
      <c r="BH841" t="s">
        <v>272</v>
      </c>
      <c r="BJ841" t="s">
        <v>105</v>
      </c>
      <c r="BL841" t="s">
        <v>2387</v>
      </c>
      <c r="BM841" t="s">
        <v>202</v>
      </c>
      <c r="BN841" t="s">
        <v>203</v>
      </c>
      <c r="BQ841" t="s">
        <v>204</v>
      </c>
      <c r="BR841" t="b">
        <v>0</v>
      </c>
      <c r="BT841" t="b">
        <v>0</v>
      </c>
      <c r="BW841" t="s">
        <v>97</v>
      </c>
      <c r="BX841" t="b">
        <v>0</v>
      </c>
      <c r="BY841" s="2">
        <v>44376.857569444444</v>
      </c>
      <c r="CB841" t="b">
        <v>0</v>
      </c>
      <c r="CC841" t="b">
        <v>0</v>
      </c>
      <c r="CI841">
        <v>0</v>
      </c>
      <c r="CJ841">
        <v>0</v>
      </c>
      <c r="CK841">
        <f>YEAR(tbl_Opportunity[[#This Row],[Close Date]])</f>
        <v>2021</v>
      </c>
    </row>
    <row r="842" spans="1:89">
      <c r="A842" t="s">
        <v>2390</v>
      </c>
      <c r="B842" t="b">
        <v>0</v>
      </c>
      <c r="D842" t="b">
        <v>0</v>
      </c>
      <c r="E842" t="s">
        <v>1005</v>
      </c>
      <c r="H842" s="1">
        <v>44561</v>
      </c>
      <c r="I842" t="b">
        <v>1</v>
      </c>
      <c r="J842" t="s">
        <v>235</v>
      </c>
      <c r="L842" t="s">
        <v>2391</v>
      </c>
      <c r="O842" t="s">
        <v>2137</v>
      </c>
      <c r="P842" t="b">
        <v>1</v>
      </c>
      <c r="Q842" s="2">
        <v>42766.866064814814</v>
      </c>
      <c r="R842" s="1"/>
      <c r="S842" t="b">
        <v>0</v>
      </c>
      <c r="U842" s="1"/>
      <c r="V842" t="b">
        <v>0</v>
      </c>
      <c r="W842" s="1">
        <v>44287</v>
      </c>
      <c r="X842">
        <v>4</v>
      </c>
      <c r="Y842">
        <v>2021</v>
      </c>
      <c r="Z842" t="s">
        <v>90</v>
      </c>
      <c r="AA842" t="s">
        <v>90</v>
      </c>
      <c r="AB842" t="b">
        <v>0</v>
      </c>
      <c r="AC842" t="b">
        <v>0</v>
      </c>
      <c r="AE842" t="b">
        <v>0</v>
      </c>
      <c r="AF842" t="b">
        <v>0</v>
      </c>
      <c r="AG842" t="b">
        <v>0</v>
      </c>
      <c r="AH842" t="s">
        <v>179</v>
      </c>
      <c r="AI842" t="b">
        <v>0</v>
      </c>
      <c r="AK842" t="b">
        <v>0</v>
      </c>
      <c r="AL842" s="1"/>
      <c r="AM842" t="s">
        <v>162</v>
      </c>
      <c r="AN842" s="2">
        <v>44296.959062499998</v>
      </c>
      <c r="AP842" s="2">
        <v>44168.611898148149</v>
      </c>
      <c r="AQ842" s="1"/>
      <c r="AS842" t="b">
        <v>0</v>
      </c>
      <c r="AU842" t="s">
        <v>1046</v>
      </c>
      <c r="AV842" t="s">
        <v>176</v>
      </c>
      <c r="BB842" t="s">
        <v>2392</v>
      </c>
      <c r="BD842" t="b">
        <v>0</v>
      </c>
      <c r="BH842" t="s">
        <v>2393</v>
      </c>
      <c r="BJ842" t="s">
        <v>250</v>
      </c>
      <c r="BL842" t="s">
        <v>2391</v>
      </c>
      <c r="BM842" t="s">
        <v>202</v>
      </c>
      <c r="BN842" t="s">
        <v>203</v>
      </c>
      <c r="BQ842" t="s">
        <v>204</v>
      </c>
      <c r="BR842" t="b">
        <v>0</v>
      </c>
      <c r="BT842" t="b">
        <v>0</v>
      </c>
      <c r="BW842" t="s">
        <v>97</v>
      </c>
      <c r="BX842" t="b">
        <v>0</v>
      </c>
      <c r="BY842" s="2">
        <v>44376.857569444444</v>
      </c>
      <c r="BZ842" t="s">
        <v>314</v>
      </c>
      <c r="CB842" t="b">
        <v>0</v>
      </c>
      <c r="CC842" t="b">
        <v>0</v>
      </c>
      <c r="CI842">
        <v>0</v>
      </c>
      <c r="CJ842">
        <v>0</v>
      </c>
      <c r="CK842">
        <f>YEAR(tbl_Opportunity[[#This Row],[Close Date]])</f>
        <v>2021</v>
      </c>
    </row>
    <row r="843" spans="1:89">
      <c r="A843" t="s">
        <v>2394</v>
      </c>
      <c r="B843" t="b">
        <v>0</v>
      </c>
      <c r="D843" t="b">
        <v>0</v>
      </c>
      <c r="E843" t="s">
        <v>1221</v>
      </c>
      <c r="H843" s="1">
        <v>44561</v>
      </c>
      <c r="I843" t="b">
        <v>1</v>
      </c>
      <c r="J843" t="s">
        <v>235</v>
      </c>
      <c r="L843" t="s">
        <v>2395</v>
      </c>
      <c r="O843" t="s">
        <v>2137</v>
      </c>
      <c r="P843" t="b">
        <v>1</v>
      </c>
      <c r="Q843" s="2">
        <v>42766.866886574076</v>
      </c>
      <c r="R843" s="1"/>
      <c r="S843" t="b">
        <v>0</v>
      </c>
      <c r="U843" s="1"/>
      <c r="V843" t="b">
        <v>0</v>
      </c>
      <c r="W843" s="1">
        <v>44287</v>
      </c>
      <c r="X843">
        <v>4</v>
      </c>
      <c r="Y843">
        <v>2021</v>
      </c>
      <c r="Z843" t="s">
        <v>90</v>
      </c>
      <c r="AA843" t="s">
        <v>90</v>
      </c>
      <c r="AB843" t="b">
        <v>0</v>
      </c>
      <c r="AC843" t="b">
        <v>0</v>
      </c>
      <c r="AE843" t="b">
        <v>0</v>
      </c>
      <c r="AF843" t="b">
        <v>0</v>
      </c>
      <c r="AG843" t="b">
        <v>0</v>
      </c>
      <c r="AH843" t="s">
        <v>179</v>
      </c>
      <c r="AI843" t="b">
        <v>0</v>
      </c>
      <c r="AK843" t="b">
        <v>0</v>
      </c>
      <c r="AL843" s="1"/>
      <c r="AM843" t="s">
        <v>162</v>
      </c>
      <c r="AN843" s="2">
        <v>44296.959062499998</v>
      </c>
      <c r="AP843" s="2">
        <v>44168.663043981483</v>
      </c>
      <c r="AQ843" s="1"/>
      <c r="AS843" t="b">
        <v>0</v>
      </c>
      <c r="AV843" t="s">
        <v>176</v>
      </c>
      <c r="BB843" t="s">
        <v>2396</v>
      </c>
      <c r="BD843" t="b">
        <v>0</v>
      </c>
      <c r="BH843" t="s">
        <v>272</v>
      </c>
      <c r="BJ843" t="s">
        <v>105</v>
      </c>
      <c r="BL843" t="s">
        <v>2395</v>
      </c>
      <c r="BM843" t="s">
        <v>202</v>
      </c>
      <c r="BN843" t="s">
        <v>203</v>
      </c>
      <c r="BQ843" t="s">
        <v>204</v>
      </c>
      <c r="BR843" t="b">
        <v>0</v>
      </c>
      <c r="BT843" t="b">
        <v>0</v>
      </c>
      <c r="BW843" t="s">
        <v>97</v>
      </c>
      <c r="BX843" t="b">
        <v>0</v>
      </c>
      <c r="BY843" s="2">
        <v>44376.857569444444</v>
      </c>
      <c r="CB843" t="b">
        <v>0</v>
      </c>
      <c r="CC843" t="b">
        <v>0</v>
      </c>
      <c r="CI843">
        <v>0</v>
      </c>
      <c r="CJ843">
        <v>0</v>
      </c>
      <c r="CK843">
        <f>YEAR(tbl_Opportunity[[#This Row],[Close Date]])</f>
        <v>2021</v>
      </c>
    </row>
    <row r="844" spans="1:89">
      <c r="A844" t="s">
        <v>2311</v>
      </c>
      <c r="B844" t="b">
        <v>0</v>
      </c>
      <c r="D844" t="b">
        <v>0</v>
      </c>
      <c r="E844" t="s">
        <v>1005</v>
      </c>
      <c r="H844" s="1">
        <v>43875</v>
      </c>
      <c r="I844" t="b">
        <v>1</v>
      </c>
      <c r="J844" t="s">
        <v>235</v>
      </c>
      <c r="L844" t="s">
        <v>2397</v>
      </c>
      <c r="O844" t="s">
        <v>2137</v>
      </c>
      <c r="P844" t="b">
        <v>1</v>
      </c>
      <c r="Q844" s="2">
        <v>42766.871678240743</v>
      </c>
      <c r="R844" s="1"/>
      <c r="S844" t="b">
        <v>0</v>
      </c>
      <c r="U844" s="1"/>
      <c r="V844" t="b">
        <v>0</v>
      </c>
      <c r="W844" s="1">
        <v>43831</v>
      </c>
      <c r="X844">
        <v>1</v>
      </c>
      <c r="Y844">
        <v>2020</v>
      </c>
      <c r="Z844" t="s">
        <v>90</v>
      </c>
      <c r="AA844" t="s">
        <v>90</v>
      </c>
      <c r="AB844" t="b">
        <v>0</v>
      </c>
      <c r="AC844" t="b">
        <v>0</v>
      </c>
      <c r="AE844" t="b">
        <v>0</v>
      </c>
      <c r="AF844" t="b">
        <v>0</v>
      </c>
      <c r="AG844" t="b">
        <v>0</v>
      </c>
      <c r="AH844" t="s">
        <v>179</v>
      </c>
      <c r="AI844" t="b">
        <v>0</v>
      </c>
      <c r="AK844" t="b">
        <v>0</v>
      </c>
      <c r="AL844" s="1"/>
      <c r="AM844" t="s">
        <v>162</v>
      </c>
      <c r="AN844" s="2">
        <v>44296.959062499998</v>
      </c>
      <c r="AP844" s="2">
        <v>43875.590138888889</v>
      </c>
      <c r="AQ844" s="1"/>
      <c r="AS844" t="b">
        <v>0</v>
      </c>
      <c r="AV844" t="s">
        <v>176</v>
      </c>
      <c r="BB844" t="s">
        <v>2398</v>
      </c>
      <c r="BD844" t="b">
        <v>0</v>
      </c>
      <c r="BH844" t="s">
        <v>194</v>
      </c>
      <c r="BJ844" t="s">
        <v>105</v>
      </c>
      <c r="BL844" t="s">
        <v>2397</v>
      </c>
      <c r="BM844" t="s">
        <v>202</v>
      </c>
      <c r="BN844" t="s">
        <v>203</v>
      </c>
      <c r="BQ844" t="s">
        <v>204</v>
      </c>
      <c r="BR844" t="b">
        <v>0</v>
      </c>
      <c r="BT844" t="b">
        <v>0</v>
      </c>
      <c r="BW844" t="s">
        <v>97</v>
      </c>
      <c r="BX844" t="b">
        <v>0</v>
      </c>
      <c r="BY844" s="2">
        <v>44376.857569444444</v>
      </c>
      <c r="BZ844" t="s">
        <v>265</v>
      </c>
      <c r="CB844" t="b">
        <v>0</v>
      </c>
      <c r="CC844" t="b">
        <v>0</v>
      </c>
      <c r="CI844">
        <v>0</v>
      </c>
      <c r="CJ844">
        <v>0</v>
      </c>
      <c r="CK844">
        <f>YEAR(tbl_Opportunity[[#This Row],[Close Date]])</f>
        <v>2020</v>
      </c>
    </row>
    <row r="845" spans="1:89">
      <c r="A845" t="s">
        <v>2399</v>
      </c>
      <c r="B845" t="b">
        <v>0</v>
      </c>
      <c r="D845" t="b">
        <v>0</v>
      </c>
      <c r="E845" t="s">
        <v>1005</v>
      </c>
      <c r="H845" s="1">
        <v>43875</v>
      </c>
      <c r="I845" t="b">
        <v>1</v>
      </c>
      <c r="J845" t="s">
        <v>235</v>
      </c>
      <c r="L845" t="s">
        <v>2400</v>
      </c>
      <c r="O845" t="s">
        <v>2137</v>
      </c>
      <c r="P845" t="b">
        <v>1</v>
      </c>
      <c r="Q845" s="2">
        <v>42766.874085648145</v>
      </c>
      <c r="R845" s="1"/>
      <c r="S845" t="b">
        <v>0</v>
      </c>
      <c r="U845" s="1"/>
      <c r="V845" t="b">
        <v>0</v>
      </c>
      <c r="W845" s="1">
        <v>43831</v>
      </c>
      <c r="X845">
        <v>1</v>
      </c>
      <c r="Y845">
        <v>2020</v>
      </c>
      <c r="Z845" t="s">
        <v>90</v>
      </c>
      <c r="AA845" t="s">
        <v>90</v>
      </c>
      <c r="AB845" t="b">
        <v>0</v>
      </c>
      <c r="AC845" t="b">
        <v>0</v>
      </c>
      <c r="AE845" t="b">
        <v>0</v>
      </c>
      <c r="AF845" t="b">
        <v>0</v>
      </c>
      <c r="AG845" t="b">
        <v>0</v>
      </c>
      <c r="AH845" t="s">
        <v>179</v>
      </c>
      <c r="AI845" t="b">
        <v>0</v>
      </c>
      <c r="AJ845" t="s">
        <v>2359</v>
      </c>
      <c r="AK845" t="b">
        <v>0</v>
      </c>
      <c r="AL845" s="1">
        <v>42969</v>
      </c>
      <c r="AM845" t="s">
        <v>162</v>
      </c>
      <c r="AN845" s="2">
        <v>44296.959062499998</v>
      </c>
      <c r="AP845" s="2">
        <v>43875.573865740742</v>
      </c>
      <c r="AQ845" s="1"/>
      <c r="AS845" t="b">
        <v>0</v>
      </c>
      <c r="AU845" t="s">
        <v>472</v>
      </c>
      <c r="AV845" t="s">
        <v>176</v>
      </c>
      <c r="BB845" t="s">
        <v>2401</v>
      </c>
      <c r="BD845" t="b">
        <v>0</v>
      </c>
      <c r="BH845" t="s">
        <v>194</v>
      </c>
      <c r="BJ845" t="s">
        <v>216</v>
      </c>
      <c r="BL845" t="s">
        <v>2400</v>
      </c>
      <c r="BM845" t="s">
        <v>202</v>
      </c>
      <c r="BN845" t="s">
        <v>203</v>
      </c>
      <c r="BQ845" t="s">
        <v>204</v>
      </c>
      <c r="BR845" t="b">
        <v>0</v>
      </c>
      <c r="BT845" t="b">
        <v>0</v>
      </c>
      <c r="BW845" t="s">
        <v>97</v>
      </c>
      <c r="BX845" t="b">
        <v>0</v>
      </c>
      <c r="BY845" s="2">
        <v>44376.857569444444</v>
      </c>
      <c r="BZ845" t="s">
        <v>265</v>
      </c>
      <c r="CB845" t="b">
        <v>0</v>
      </c>
      <c r="CC845" t="b">
        <v>0</v>
      </c>
      <c r="CI845">
        <v>0</v>
      </c>
      <c r="CJ845">
        <v>0</v>
      </c>
      <c r="CK845">
        <f>YEAR(tbl_Opportunity[[#This Row],[Close Date]])</f>
        <v>2020</v>
      </c>
    </row>
    <row r="846" spans="1:89">
      <c r="A846" t="s">
        <v>2402</v>
      </c>
      <c r="B846" t="b">
        <v>0</v>
      </c>
      <c r="D846" t="b">
        <v>0</v>
      </c>
      <c r="E846" t="s">
        <v>1005</v>
      </c>
      <c r="H846" s="1">
        <v>43875</v>
      </c>
      <c r="I846" t="b">
        <v>1</v>
      </c>
      <c r="J846" t="s">
        <v>235</v>
      </c>
      <c r="L846" t="s">
        <v>2403</v>
      </c>
      <c r="O846" t="s">
        <v>2137</v>
      </c>
      <c r="P846" t="b">
        <v>1</v>
      </c>
      <c r="Q846" s="2">
        <v>42766.874837962961</v>
      </c>
      <c r="R846" s="1"/>
      <c r="S846" t="b">
        <v>0</v>
      </c>
      <c r="U846" s="1"/>
      <c r="V846" t="b">
        <v>0</v>
      </c>
      <c r="W846" s="1">
        <v>43831</v>
      </c>
      <c r="X846">
        <v>1</v>
      </c>
      <c r="Y846">
        <v>2020</v>
      </c>
      <c r="Z846" t="s">
        <v>90</v>
      </c>
      <c r="AA846" t="s">
        <v>90</v>
      </c>
      <c r="AB846" t="b">
        <v>0</v>
      </c>
      <c r="AC846" t="b">
        <v>0</v>
      </c>
      <c r="AE846" t="b">
        <v>1</v>
      </c>
      <c r="AF846" t="b">
        <v>0</v>
      </c>
      <c r="AG846" t="b">
        <v>0</v>
      </c>
      <c r="AH846" t="s">
        <v>179</v>
      </c>
      <c r="AI846" t="b">
        <v>0</v>
      </c>
      <c r="AK846" t="b">
        <v>0</v>
      </c>
      <c r="AL846" s="1">
        <v>42969</v>
      </c>
      <c r="AM846" t="s">
        <v>162</v>
      </c>
      <c r="AN846" s="2">
        <v>44296.959062499998</v>
      </c>
      <c r="AP846" s="2">
        <v>43875.594606481478</v>
      </c>
      <c r="AQ846" s="1"/>
      <c r="AS846" t="b">
        <v>0</v>
      </c>
      <c r="AU846" t="s">
        <v>1046</v>
      </c>
      <c r="AV846" t="s">
        <v>176</v>
      </c>
      <c r="BB846" t="s">
        <v>2404</v>
      </c>
      <c r="BD846" t="b">
        <v>0</v>
      </c>
      <c r="BH846" t="s">
        <v>194</v>
      </c>
      <c r="BI846" t="s">
        <v>200</v>
      </c>
      <c r="BJ846" t="s">
        <v>250</v>
      </c>
      <c r="BL846" t="s">
        <v>2403</v>
      </c>
      <c r="BM846" t="s">
        <v>202</v>
      </c>
      <c r="BN846" t="s">
        <v>203</v>
      </c>
      <c r="BQ846" t="s">
        <v>204</v>
      </c>
      <c r="BR846" t="b">
        <v>0</v>
      </c>
      <c r="BT846" t="b">
        <v>0</v>
      </c>
      <c r="BW846" t="s">
        <v>97</v>
      </c>
      <c r="BX846" t="b">
        <v>0</v>
      </c>
      <c r="BY846" s="2">
        <v>44376.857569444444</v>
      </c>
      <c r="BZ846" t="s">
        <v>265</v>
      </c>
      <c r="CB846" t="b">
        <v>0</v>
      </c>
      <c r="CC846" t="b">
        <v>0</v>
      </c>
      <c r="CF846">
        <v>54805</v>
      </c>
      <c r="CH846">
        <v>0</v>
      </c>
      <c r="CI846">
        <v>0</v>
      </c>
      <c r="CJ846">
        <v>0</v>
      </c>
      <c r="CK846">
        <f>YEAR(tbl_Opportunity[[#This Row],[Close Date]])</f>
        <v>2020</v>
      </c>
    </row>
    <row r="847" spans="1:89">
      <c r="A847" t="s">
        <v>2405</v>
      </c>
      <c r="B847" t="b">
        <v>0</v>
      </c>
      <c r="D847" t="b">
        <v>0</v>
      </c>
      <c r="E847" t="s">
        <v>1005</v>
      </c>
      <c r="H847" s="1">
        <v>44925</v>
      </c>
      <c r="I847" t="b">
        <v>0</v>
      </c>
      <c r="L847" t="s">
        <v>2406</v>
      </c>
      <c r="O847" t="s">
        <v>2137</v>
      </c>
      <c r="P847" t="b">
        <v>1</v>
      </c>
      <c r="Q847" s="2">
        <v>42766.876701388886</v>
      </c>
      <c r="R847" s="1"/>
      <c r="S847" t="b">
        <v>0</v>
      </c>
      <c r="U847" s="1"/>
      <c r="V847" t="b">
        <v>0</v>
      </c>
      <c r="W847" s="1">
        <v>44652</v>
      </c>
      <c r="X847">
        <v>4</v>
      </c>
      <c r="Y847">
        <v>2022</v>
      </c>
      <c r="Z847" t="s">
        <v>161</v>
      </c>
      <c r="AA847" t="s">
        <v>161</v>
      </c>
      <c r="AB847" t="b">
        <v>0</v>
      </c>
      <c r="AC847" t="b">
        <v>0</v>
      </c>
      <c r="AE847" t="b">
        <v>0</v>
      </c>
      <c r="AF847" t="b">
        <v>0</v>
      </c>
      <c r="AG847" t="b">
        <v>0</v>
      </c>
      <c r="AH847" t="s">
        <v>179</v>
      </c>
      <c r="AI847" t="b">
        <v>0</v>
      </c>
      <c r="AJ847" t="s">
        <v>211</v>
      </c>
      <c r="AK847" t="b">
        <v>0</v>
      </c>
      <c r="AL847" s="1"/>
      <c r="AM847" t="s">
        <v>162</v>
      </c>
      <c r="AN847" s="2">
        <v>44348.796666666669</v>
      </c>
      <c r="AP847" s="2">
        <v>44063.693969907406</v>
      </c>
      <c r="AQ847" s="1"/>
      <c r="AS847" t="b">
        <v>0</v>
      </c>
      <c r="AU847" t="s">
        <v>247</v>
      </c>
      <c r="AV847" t="s">
        <v>176</v>
      </c>
      <c r="BB847" t="s">
        <v>2407</v>
      </c>
      <c r="BD847" t="b">
        <v>0</v>
      </c>
      <c r="BH847" t="s">
        <v>194</v>
      </c>
      <c r="BI847" t="s">
        <v>2055</v>
      </c>
      <c r="BJ847" t="s">
        <v>250</v>
      </c>
      <c r="BL847" t="s">
        <v>2406</v>
      </c>
      <c r="BM847" t="s">
        <v>202</v>
      </c>
      <c r="BN847" t="s">
        <v>203</v>
      </c>
      <c r="BQ847" t="s">
        <v>204</v>
      </c>
      <c r="BR847" t="b">
        <v>0</v>
      </c>
      <c r="BT847" t="b">
        <v>0</v>
      </c>
      <c r="BW847" t="s">
        <v>313</v>
      </c>
      <c r="BX847" t="b">
        <v>0</v>
      </c>
      <c r="BY847" s="2">
        <v>44376.857569444444</v>
      </c>
      <c r="BZ847" t="s">
        <v>265</v>
      </c>
      <c r="CB847" t="b">
        <v>0</v>
      </c>
      <c r="CC847" t="b">
        <v>0</v>
      </c>
      <c r="CI847">
        <v>5</v>
      </c>
      <c r="CJ847">
        <v>0</v>
      </c>
      <c r="CK847">
        <f>YEAR(tbl_Opportunity[[#This Row],[Close Date]])</f>
        <v>2022</v>
      </c>
    </row>
    <row r="848" spans="1:89">
      <c r="A848" t="s">
        <v>2408</v>
      </c>
      <c r="B848" t="b">
        <v>0</v>
      </c>
      <c r="D848" t="b">
        <v>0</v>
      </c>
      <c r="E848" t="s">
        <v>1005</v>
      </c>
      <c r="H848" s="1">
        <v>44651</v>
      </c>
      <c r="I848" t="b">
        <v>1</v>
      </c>
      <c r="J848" t="s">
        <v>193</v>
      </c>
      <c r="L848" t="s">
        <v>2409</v>
      </c>
      <c r="O848" t="s">
        <v>2137</v>
      </c>
      <c r="P848" t="b">
        <v>1</v>
      </c>
      <c r="Q848" s="2">
        <v>42766.877847222226</v>
      </c>
      <c r="R848" s="1"/>
      <c r="S848" t="b">
        <v>0</v>
      </c>
      <c r="U848" s="1"/>
      <c r="V848" t="b">
        <v>0</v>
      </c>
      <c r="W848" s="1">
        <v>44562</v>
      </c>
      <c r="X848">
        <v>1</v>
      </c>
      <c r="Y848">
        <v>2022</v>
      </c>
      <c r="Z848" t="s">
        <v>90</v>
      </c>
      <c r="AA848" t="s">
        <v>90</v>
      </c>
      <c r="AB848" t="b">
        <v>0</v>
      </c>
      <c r="AC848" t="b">
        <v>0</v>
      </c>
      <c r="AE848" t="b">
        <v>0</v>
      </c>
      <c r="AF848" t="b">
        <v>0</v>
      </c>
      <c r="AG848" t="b">
        <v>0</v>
      </c>
      <c r="AH848" t="s">
        <v>179</v>
      </c>
      <c r="AI848" t="b">
        <v>0</v>
      </c>
      <c r="AJ848" t="s">
        <v>211</v>
      </c>
      <c r="AK848" t="b">
        <v>0</v>
      </c>
      <c r="AL848" s="1">
        <v>42969</v>
      </c>
      <c r="AM848" t="s">
        <v>162</v>
      </c>
      <c r="AN848" s="2">
        <v>44296.959062499998</v>
      </c>
      <c r="AP848" s="2">
        <v>44149.704513888886</v>
      </c>
      <c r="AQ848" s="1"/>
      <c r="AS848" t="b">
        <v>0</v>
      </c>
      <c r="AU848" t="s">
        <v>216</v>
      </c>
      <c r="AV848" t="s">
        <v>176</v>
      </c>
      <c r="BB848" t="s">
        <v>2410</v>
      </c>
      <c r="BD848" t="b">
        <v>0</v>
      </c>
      <c r="BH848" t="s">
        <v>194</v>
      </c>
      <c r="BJ848" t="s">
        <v>216</v>
      </c>
      <c r="BL848" t="s">
        <v>2409</v>
      </c>
      <c r="BM848" t="s">
        <v>202</v>
      </c>
      <c r="BN848" t="s">
        <v>203</v>
      </c>
      <c r="BQ848" t="s">
        <v>204</v>
      </c>
      <c r="BR848" t="b">
        <v>0</v>
      </c>
      <c r="BT848" t="b">
        <v>0</v>
      </c>
      <c r="BW848" t="s">
        <v>97</v>
      </c>
      <c r="BX848" t="b">
        <v>0</v>
      </c>
      <c r="BY848" s="2">
        <v>44376.857569444444</v>
      </c>
      <c r="BZ848" t="s">
        <v>265</v>
      </c>
      <c r="CB848" t="b">
        <v>0</v>
      </c>
      <c r="CC848" t="b">
        <v>0</v>
      </c>
      <c r="CI848">
        <v>0</v>
      </c>
      <c r="CJ848">
        <v>0</v>
      </c>
      <c r="CK848">
        <f>YEAR(tbl_Opportunity[[#This Row],[Close Date]])</f>
        <v>2022</v>
      </c>
    </row>
    <row r="849" spans="1:89">
      <c r="A849" t="s">
        <v>2411</v>
      </c>
      <c r="B849" t="b">
        <v>0</v>
      </c>
      <c r="D849" t="b">
        <v>0</v>
      </c>
      <c r="H849" s="1">
        <v>44561</v>
      </c>
      <c r="I849" t="b">
        <v>1</v>
      </c>
      <c r="J849" t="s">
        <v>193</v>
      </c>
      <c r="L849" t="s">
        <v>2412</v>
      </c>
      <c r="O849" t="s">
        <v>2137</v>
      </c>
      <c r="P849" t="b">
        <v>1</v>
      </c>
      <c r="Q849" s="2">
        <v>42766.880937499998</v>
      </c>
      <c r="R849" s="1"/>
      <c r="S849" t="b">
        <v>0</v>
      </c>
      <c r="U849" s="1"/>
      <c r="V849" t="b">
        <v>0</v>
      </c>
      <c r="W849" s="1">
        <v>44287</v>
      </c>
      <c r="X849">
        <v>4</v>
      </c>
      <c r="Y849">
        <v>2021</v>
      </c>
      <c r="Z849" t="s">
        <v>90</v>
      </c>
      <c r="AA849" t="s">
        <v>90</v>
      </c>
      <c r="AB849" t="b">
        <v>0</v>
      </c>
      <c r="AC849" t="b">
        <v>0</v>
      </c>
      <c r="AE849" t="b">
        <v>1</v>
      </c>
      <c r="AF849" t="b">
        <v>0</v>
      </c>
      <c r="AG849" t="b">
        <v>0</v>
      </c>
      <c r="AH849" t="s">
        <v>179</v>
      </c>
      <c r="AI849" t="b">
        <v>0</v>
      </c>
      <c r="AK849" t="b">
        <v>0</v>
      </c>
      <c r="AL849" s="1">
        <v>43927</v>
      </c>
      <c r="AM849" t="s">
        <v>162</v>
      </c>
      <c r="AN849" s="2">
        <v>44296.959062499998</v>
      </c>
      <c r="AP849" s="2">
        <v>44168.661979166667</v>
      </c>
      <c r="AQ849" s="1"/>
      <c r="AS849" t="b">
        <v>0</v>
      </c>
      <c r="AU849" t="s">
        <v>216</v>
      </c>
      <c r="AV849" t="s">
        <v>93</v>
      </c>
      <c r="BB849" t="s">
        <v>2413</v>
      </c>
      <c r="BD849" t="b">
        <v>0</v>
      </c>
      <c r="BH849" t="s">
        <v>272</v>
      </c>
      <c r="BI849" t="s">
        <v>1668</v>
      </c>
      <c r="BJ849" t="s">
        <v>216</v>
      </c>
      <c r="BL849" t="s">
        <v>2412</v>
      </c>
      <c r="BM849" t="s">
        <v>202</v>
      </c>
      <c r="BN849" t="s">
        <v>2414</v>
      </c>
      <c r="BQ849" t="s">
        <v>204</v>
      </c>
      <c r="BR849" t="b">
        <v>0</v>
      </c>
      <c r="BT849" t="b">
        <v>0</v>
      </c>
      <c r="BW849" t="s">
        <v>97</v>
      </c>
      <c r="BX849" t="b">
        <v>0</v>
      </c>
      <c r="BY849" s="2">
        <v>44376.857569444444</v>
      </c>
      <c r="CB849" t="b">
        <v>0</v>
      </c>
      <c r="CC849" t="b">
        <v>0</v>
      </c>
      <c r="CF849">
        <v>114540</v>
      </c>
      <c r="CH849">
        <v>0</v>
      </c>
      <c r="CI849">
        <v>0</v>
      </c>
      <c r="CJ849">
        <v>0</v>
      </c>
      <c r="CK849">
        <f>YEAR(tbl_Opportunity[[#This Row],[Close Date]])</f>
        <v>2021</v>
      </c>
    </row>
    <row r="850" spans="1:89">
      <c r="A850" t="s">
        <v>2415</v>
      </c>
      <c r="B850" t="b">
        <v>0</v>
      </c>
      <c r="D850" t="b">
        <v>0</v>
      </c>
      <c r="E850" t="s">
        <v>1005</v>
      </c>
      <c r="H850" s="1">
        <v>44925</v>
      </c>
      <c r="I850" t="b">
        <v>0</v>
      </c>
      <c r="L850" t="s">
        <v>2416</v>
      </c>
      <c r="O850" t="s">
        <v>2137</v>
      </c>
      <c r="P850" t="b">
        <v>1</v>
      </c>
      <c r="Q850" s="2">
        <v>42766.882627314815</v>
      </c>
      <c r="R850" s="1"/>
      <c r="S850" t="b">
        <v>0</v>
      </c>
      <c r="U850" s="1"/>
      <c r="V850" t="b">
        <v>0</v>
      </c>
      <c r="W850" s="1">
        <v>44652</v>
      </c>
      <c r="X850">
        <v>4</v>
      </c>
      <c r="Y850">
        <v>2022</v>
      </c>
      <c r="Z850" t="s">
        <v>161</v>
      </c>
      <c r="AA850" t="s">
        <v>161</v>
      </c>
      <c r="AB850" t="b">
        <v>0</v>
      </c>
      <c r="AC850" t="b">
        <v>0</v>
      </c>
      <c r="AE850" t="b">
        <v>0</v>
      </c>
      <c r="AF850" t="b">
        <v>0</v>
      </c>
      <c r="AG850" t="b">
        <v>0</v>
      </c>
      <c r="AH850" t="s">
        <v>179</v>
      </c>
      <c r="AI850" t="b">
        <v>0</v>
      </c>
      <c r="AJ850" t="s">
        <v>195</v>
      </c>
      <c r="AK850" t="b">
        <v>0</v>
      </c>
      <c r="AL850" s="1"/>
      <c r="AM850" t="s">
        <v>162</v>
      </c>
      <c r="AN850" s="2">
        <v>44348.796666666669</v>
      </c>
      <c r="AP850" s="2">
        <v>44063.693576388891</v>
      </c>
      <c r="AQ850" s="1"/>
      <c r="AS850" t="b">
        <v>0</v>
      </c>
      <c r="AU850" t="s">
        <v>247</v>
      </c>
      <c r="AV850" t="s">
        <v>176</v>
      </c>
      <c r="BB850" t="s">
        <v>2417</v>
      </c>
      <c r="BD850" t="b">
        <v>0</v>
      </c>
      <c r="BH850" t="s">
        <v>194</v>
      </c>
      <c r="BI850" t="s">
        <v>1072</v>
      </c>
      <c r="BJ850" t="s">
        <v>250</v>
      </c>
      <c r="BL850" t="s">
        <v>2416</v>
      </c>
      <c r="BM850" t="s">
        <v>202</v>
      </c>
      <c r="BN850" t="s">
        <v>203</v>
      </c>
      <c r="BQ850" t="s">
        <v>204</v>
      </c>
      <c r="BR850" t="b">
        <v>0</v>
      </c>
      <c r="BT850" t="b">
        <v>0</v>
      </c>
      <c r="BW850" t="s">
        <v>313</v>
      </c>
      <c r="BX850" t="b">
        <v>0</v>
      </c>
      <c r="BY850" s="2">
        <v>44376.857569444444</v>
      </c>
      <c r="BZ850" t="s">
        <v>265</v>
      </c>
      <c r="CB850" t="b">
        <v>0</v>
      </c>
      <c r="CC850" t="b">
        <v>0</v>
      </c>
      <c r="CF850">
        <v>75750</v>
      </c>
      <c r="CH850">
        <v>3787.5</v>
      </c>
      <c r="CI850">
        <v>5</v>
      </c>
      <c r="CJ850">
        <v>0</v>
      </c>
      <c r="CK850">
        <f>YEAR(tbl_Opportunity[[#This Row],[Close Date]])</f>
        <v>2022</v>
      </c>
    </row>
    <row r="851" spans="1:89">
      <c r="A851" t="s">
        <v>1303</v>
      </c>
      <c r="B851" t="b">
        <v>0</v>
      </c>
      <c r="D851" t="b">
        <v>0</v>
      </c>
      <c r="E851" t="s">
        <v>1221</v>
      </c>
      <c r="H851" s="1">
        <v>43175</v>
      </c>
      <c r="I851" t="b">
        <v>1</v>
      </c>
      <c r="J851" t="s">
        <v>235</v>
      </c>
      <c r="L851" t="s">
        <v>2418</v>
      </c>
      <c r="O851" t="s">
        <v>2137</v>
      </c>
      <c r="P851" t="b">
        <v>1</v>
      </c>
      <c r="Q851" s="2">
        <v>42766.892997685187</v>
      </c>
      <c r="R851" s="1"/>
      <c r="S851" t="b">
        <v>0</v>
      </c>
      <c r="U851" s="1"/>
      <c r="V851" t="b">
        <v>0</v>
      </c>
      <c r="W851" s="1">
        <v>43101</v>
      </c>
      <c r="X851">
        <v>1</v>
      </c>
      <c r="Y851">
        <v>2018</v>
      </c>
      <c r="Z851" t="s">
        <v>90</v>
      </c>
      <c r="AA851" t="s">
        <v>90</v>
      </c>
      <c r="AB851" t="b">
        <v>0</v>
      </c>
      <c r="AC851" t="b">
        <v>0</v>
      </c>
      <c r="AE851" t="b">
        <v>1</v>
      </c>
      <c r="AF851" t="b">
        <v>0</v>
      </c>
      <c r="AG851" t="b">
        <v>0</v>
      </c>
      <c r="AH851" t="s">
        <v>179</v>
      </c>
      <c r="AI851" t="b">
        <v>0</v>
      </c>
      <c r="AK851" t="b">
        <v>0</v>
      </c>
      <c r="AL851" s="1"/>
      <c r="AM851" t="s">
        <v>162</v>
      </c>
      <c r="AN851" s="2">
        <v>44296.959062499998</v>
      </c>
      <c r="AP851" s="2">
        <v>43175.744791666664</v>
      </c>
      <c r="AQ851" s="1"/>
      <c r="AS851" t="b">
        <v>0</v>
      </c>
      <c r="AU851" t="s">
        <v>216</v>
      </c>
      <c r="AV851" t="s">
        <v>176</v>
      </c>
      <c r="BB851" t="s">
        <v>2419</v>
      </c>
      <c r="BD851" t="b">
        <v>0</v>
      </c>
      <c r="BH851" t="s">
        <v>260</v>
      </c>
      <c r="BI851" t="s">
        <v>200</v>
      </c>
      <c r="BJ851" t="s">
        <v>216</v>
      </c>
      <c r="BL851" t="s">
        <v>2418</v>
      </c>
      <c r="BM851" t="s">
        <v>202</v>
      </c>
      <c r="BN851" t="s">
        <v>203</v>
      </c>
      <c r="BQ851" t="s">
        <v>204</v>
      </c>
      <c r="BR851" t="b">
        <v>0</v>
      </c>
      <c r="BT851" t="b">
        <v>0</v>
      </c>
      <c r="BW851" t="s">
        <v>97</v>
      </c>
      <c r="BX851" t="b">
        <v>0</v>
      </c>
      <c r="BY851" s="2">
        <v>44376.857569444444</v>
      </c>
      <c r="CB851" t="b">
        <v>0</v>
      </c>
      <c r="CC851" t="b">
        <v>0</v>
      </c>
      <c r="CF851">
        <v>54805</v>
      </c>
      <c r="CH851">
        <v>0</v>
      </c>
      <c r="CI851">
        <v>0</v>
      </c>
      <c r="CJ851">
        <v>0</v>
      </c>
      <c r="CK851">
        <f>YEAR(tbl_Opportunity[[#This Row],[Close Date]])</f>
        <v>2018</v>
      </c>
    </row>
    <row r="852" spans="1:89">
      <c r="A852" t="s">
        <v>2420</v>
      </c>
      <c r="B852" t="b">
        <v>0</v>
      </c>
      <c r="D852" t="b">
        <v>0</v>
      </c>
      <c r="E852" t="s">
        <v>1005</v>
      </c>
      <c r="H852" s="1">
        <v>44561</v>
      </c>
      <c r="I852" t="b">
        <v>1</v>
      </c>
      <c r="J852" t="s">
        <v>193</v>
      </c>
      <c r="L852" t="s">
        <v>2421</v>
      </c>
      <c r="O852" t="s">
        <v>2137</v>
      </c>
      <c r="P852" t="b">
        <v>1</v>
      </c>
      <c r="Q852" s="2">
        <v>42766.895543981482</v>
      </c>
      <c r="R852" s="1"/>
      <c r="S852" t="b">
        <v>0</v>
      </c>
      <c r="U852" s="1"/>
      <c r="V852" t="b">
        <v>0</v>
      </c>
      <c r="W852" s="1">
        <v>44287</v>
      </c>
      <c r="X852">
        <v>4</v>
      </c>
      <c r="Y852">
        <v>2021</v>
      </c>
      <c r="Z852" t="s">
        <v>90</v>
      </c>
      <c r="AA852" t="s">
        <v>90</v>
      </c>
      <c r="AB852" t="b">
        <v>0</v>
      </c>
      <c r="AC852" t="b">
        <v>0</v>
      </c>
      <c r="AE852" t="b">
        <v>0</v>
      </c>
      <c r="AF852" t="b">
        <v>0</v>
      </c>
      <c r="AG852" t="b">
        <v>0</v>
      </c>
      <c r="AH852" t="s">
        <v>175</v>
      </c>
      <c r="AI852" t="b">
        <v>0</v>
      </c>
      <c r="AK852" t="b">
        <v>0</v>
      </c>
      <c r="AL852" s="1"/>
      <c r="AM852" t="s">
        <v>162</v>
      </c>
      <c r="AN852" s="2">
        <v>44296.959062499998</v>
      </c>
      <c r="AP852" s="2">
        <v>44176.010439814818</v>
      </c>
      <c r="AQ852" s="1"/>
      <c r="AS852" t="b">
        <v>0</v>
      </c>
      <c r="AV852" t="s">
        <v>176</v>
      </c>
      <c r="BB852" t="s">
        <v>2422</v>
      </c>
      <c r="BD852" t="b">
        <v>0</v>
      </c>
      <c r="BH852" t="s">
        <v>272</v>
      </c>
      <c r="BJ852" t="s">
        <v>105</v>
      </c>
      <c r="BL852" t="s">
        <v>2421</v>
      </c>
      <c r="BM852" t="s">
        <v>202</v>
      </c>
      <c r="BN852" t="s">
        <v>203</v>
      </c>
      <c r="BQ852" t="s">
        <v>204</v>
      </c>
      <c r="BR852" t="b">
        <v>0</v>
      </c>
      <c r="BT852" t="b">
        <v>0</v>
      </c>
      <c r="BW852" t="s">
        <v>97</v>
      </c>
      <c r="BX852" t="b">
        <v>0</v>
      </c>
      <c r="BY852" s="2">
        <v>44376.857569444444</v>
      </c>
      <c r="CB852" t="b">
        <v>0</v>
      </c>
      <c r="CC852" t="b">
        <v>0</v>
      </c>
      <c r="CI852">
        <v>0</v>
      </c>
      <c r="CJ852">
        <v>0</v>
      </c>
      <c r="CK852">
        <f>YEAR(tbl_Opportunity[[#This Row],[Close Date]])</f>
        <v>2021</v>
      </c>
    </row>
    <row r="853" spans="1:89">
      <c r="A853" t="s">
        <v>2423</v>
      </c>
      <c r="B853" t="b">
        <v>0</v>
      </c>
      <c r="D853" t="b">
        <v>0</v>
      </c>
      <c r="E853" t="s">
        <v>1005</v>
      </c>
      <c r="H853" s="1">
        <v>43098</v>
      </c>
      <c r="I853" t="b">
        <v>1</v>
      </c>
      <c r="J853" t="s">
        <v>193</v>
      </c>
      <c r="L853" t="s">
        <v>2424</v>
      </c>
      <c r="O853" t="s">
        <v>2137</v>
      </c>
      <c r="P853" t="b">
        <v>1</v>
      </c>
      <c r="Q853" s="2">
        <v>42766.896180555559</v>
      </c>
      <c r="R853" s="1"/>
      <c r="S853" t="b">
        <v>0</v>
      </c>
      <c r="U853" s="1"/>
      <c r="V853" t="b">
        <v>0</v>
      </c>
      <c r="W853" s="1">
        <v>42826</v>
      </c>
      <c r="X853">
        <v>4</v>
      </c>
      <c r="Y853">
        <v>2017</v>
      </c>
      <c r="Z853" t="s">
        <v>90</v>
      </c>
      <c r="AA853" t="s">
        <v>90</v>
      </c>
      <c r="AB853" t="b">
        <v>0</v>
      </c>
      <c r="AC853" t="b">
        <v>0</v>
      </c>
      <c r="AE853" t="b">
        <v>0</v>
      </c>
      <c r="AF853" t="b">
        <v>0</v>
      </c>
      <c r="AG853" t="b">
        <v>0</v>
      </c>
      <c r="AH853" t="s">
        <v>175</v>
      </c>
      <c r="AI853" t="b">
        <v>0</v>
      </c>
      <c r="AK853" t="b">
        <v>0</v>
      </c>
      <c r="AL853" s="1"/>
      <c r="AM853" t="s">
        <v>162</v>
      </c>
      <c r="AN853" s="2">
        <v>44296.959062499998</v>
      </c>
      <c r="AP853" s="2">
        <v>43784.811076388891</v>
      </c>
      <c r="AQ853" s="1"/>
      <c r="AS853" t="b">
        <v>0</v>
      </c>
      <c r="AU853" t="s">
        <v>216</v>
      </c>
      <c r="AV853" t="s">
        <v>176</v>
      </c>
      <c r="BB853" t="s">
        <v>2425</v>
      </c>
      <c r="BD853" t="b">
        <v>0</v>
      </c>
      <c r="BH853" t="s">
        <v>272</v>
      </c>
      <c r="BJ853" t="s">
        <v>216</v>
      </c>
      <c r="BL853" t="s">
        <v>2424</v>
      </c>
      <c r="BN853" t="s">
        <v>203</v>
      </c>
      <c r="BQ853" t="s">
        <v>204</v>
      </c>
      <c r="BR853" t="b">
        <v>0</v>
      </c>
      <c r="BT853" t="b">
        <v>0</v>
      </c>
      <c r="BW853" t="s">
        <v>97</v>
      </c>
      <c r="BX853" t="b">
        <v>0</v>
      </c>
      <c r="BY853" s="2">
        <v>44376.857569444444</v>
      </c>
      <c r="CB853" t="b">
        <v>0</v>
      </c>
      <c r="CC853" t="b">
        <v>0</v>
      </c>
      <c r="CI853">
        <v>0</v>
      </c>
      <c r="CJ853">
        <v>0</v>
      </c>
      <c r="CK853">
        <f>YEAR(tbl_Opportunity[[#This Row],[Close Date]])</f>
        <v>2017</v>
      </c>
    </row>
    <row r="854" spans="1:89">
      <c r="A854" t="s">
        <v>2426</v>
      </c>
      <c r="B854" t="b">
        <v>0</v>
      </c>
      <c r="D854" t="b">
        <v>0</v>
      </c>
      <c r="E854" t="s">
        <v>1005</v>
      </c>
      <c r="H854" s="1">
        <v>44561</v>
      </c>
      <c r="I854" t="b">
        <v>1</v>
      </c>
      <c r="J854" t="s">
        <v>193</v>
      </c>
      <c r="L854" t="s">
        <v>2427</v>
      </c>
      <c r="O854" t="s">
        <v>2137</v>
      </c>
      <c r="P854" t="b">
        <v>1</v>
      </c>
      <c r="Q854" s="2">
        <v>42766.897858796299</v>
      </c>
      <c r="R854" s="1"/>
      <c r="S854" t="b">
        <v>0</v>
      </c>
      <c r="U854" s="1"/>
      <c r="V854" t="b">
        <v>0</v>
      </c>
      <c r="W854" s="1">
        <v>44287</v>
      </c>
      <c r="X854">
        <v>4</v>
      </c>
      <c r="Y854">
        <v>2021</v>
      </c>
      <c r="Z854" t="s">
        <v>90</v>
      </c>
      <c r="AA854" t="s">
        <v>90</v>
      </c>
      <c r="AB854" t="b">
        <v>0</v>
      </c>
      <c r="AC854" t="b">
        <v>0</v>
      </c>
      <c r="AE854" t="b">
        <v>0</v>
      </c>
      <c r="AF854" t="b">
        <v>0</v>
      </c>
      <c r="AG854" t="b">
        <v>0</v>
      </c>
      <c r="AH854" t="s">
        <v>175</v>
      </c>
      <c r="AI854" t="b">
        <v>0</v>
      </c>
      <c r="AK854" t="b">
        <v>0</v>
      </c>
      <c r="AL854" s="1"/>
      <c r="AM854" t="s">
        <v>162</v>
      </c>
      <c r="AN854" s="2">
        <v>44296.959062499998</v>
      </c>
      <c r="AP854" s="2">
        <v>44168.676874999997</v>
      </c>
      <c r="AQ854" s="1"/>
      <c r="AS854" t="b">
        <v>0</v>
      </c>
      <c r="AU854" t="s">
        <v>212</v>
      </c>
      <c r="AV854" t="s">
        <v>176</v>
      </c>
      <c r="BB854" t="s">
        <v>2428</v>
      </c>
      <c r="BD854" t="b">
        <v>0</v>
      </c>
      <c r="BH854" t="s">
        <v>272</v>
      </c>
      <c r="BJ854" t="s">
        <v>216</v>
      </c>
      <c r="BL854" t="s">
        <v>2427</v>
      </c>
      <c r="BM854" t="s">
        <v>202</v>
      </c>
      <c r="BN854" t="s">
        <v>203</v>
      </c>
      <c r="BQ854" t="s">
        <v>204</v>
      </c>
      <c r="BR854" t="b">
        <v>0</v>
      </c>
      <c r="BT854" t="b">
        <v>0</v>
      </c>
      <c r="BW854" t="s">
        <v>97</v>
      </c>
      <c r="BX854" t="b">
        <v>0</v>
      </c>
      <c r="BY854" s="2">
        <v>44376.857569444444</v>
      </c>
      <c r="CB854" t="b">
        <v>0</v>
      </c>
      <c r="CC854" t="b">
        <v>0</v>
      </c>
      <c r="CI854">
        <v>0</v>
      </c>
      <c r="CJ854">
        <v>0</v>
      </c>
      <c r="CK854">
        <f>YEAR(tbl_Opportunity[[#This Row],[Close Date]])</f>
        <v>2021</v>
      </c>
    </row>
    <row r="855" spans="1:89">
      <c r="A855" t="s">
        <v>2429</v>
      </c>
      <c r="B855" t="b">
        <v>0</v>
      </c>
      <c r="D855" t="b">
        <v>0</v>
      </c>
      <c r="H855" s="1">
        <v>44561</v>
      </c>
      <c r="I855" t="b">
        <v>1</v>
      </c>
      <c r="J855" t="s">
        <v>193</v>
      </c>
      <c r="L855" t="s">
        <v>2430</v>
      </c>
      <c r="O855" t="s">
        <v>2137</v>
      </c>
      <c r="P855" t="b">
        <v>1</v>
      </c>
      <c r="Q855" s="2">
        <v>42766.900324074071</v>
      </c>
      <c r="R855" s="1"/>
      <c r="S855" t="b">
        <v>0</v>
      </c>
      <c r="U855" s="1"/>
      <c r="V855" t="b">
        <v>0</v>
      </c>
      <c r="W855" s="1">
        <v>44287</v>
      </c>
      <c r="X855">
        <v>4</v>
      </c>
      <c r="Y855">
        <v>2021</v>
      </c>
      <c r="Z855" t="s">
        <v>90</v>
      </c>
      <c r="AA855" t="s">
        <v>90</v>
      </c>
      <c r="AB855" t="b">
        <v>0</v>
      </c>
      <c r="AC855" t="b">
        <v>0</v>
      </c>
      <c r="AE855" t="b">
        <v>0</v>
      </c>
      <c r="AF855" t="b">
        <v>0</v>
      </c>
      <c r="AG855" t="b">
        <v>0</v>
      </c>
      <c r="AH855" t="s">
        <v>175</v>
      </c>
      <c r="AI855" t="b">
        <v>0</v>
      </c>
      <c r="AK855" t="b">
        <v>0</v>
      </c>
      <c r="AL855" s="1"/>
      <c r="AM855" t="s">
        <v>162</v>
      </c>
      <c r="AN855" s="2">
        <v>44296.959062499998</v>
      </c>
      <c r="AP855" s="2">
        <v>44176.01017361111</v>
      </c>
      <c r="AQ855" s="1"/>
      <c r="AS855" t="b">
        <v>0</v>
      </c>
      <c r="AV855" t="s">
        <v>93</v>
      </c>
      <c r="BB855" t="s">
        <v>2431</v>
      </c>
      <c r="BD855" t="b">
        <v>0</v>
      </c>
      <c r="BH855" t="s">
        <v>272</v>
      </c>
      <c r="BJ855" t="s">
        <v>105</v>
      </c>
      <c r="BL855" t="s">
        <v>2430</v>
      </c>
      <c r="BM855" t="s">
        <v>202</v>
      </c>
      <c r="BN855" t="s">
        <v>203</v>
      </c>
      <c r="BQ855" t="s">
        <v>204</v>
      </c>
      <c r="BR855" t="b">
        <v>0</v>
      </c>
      <c r="BT855" t="b">
        <v>0</v>
      </c>
      <c r="BW855" t="s">
        <v>97</v>
      </c>
      <c r="BX855" t="b">
        <v>0</v>
      </c>
      <c r="BY855" s="2">
        <v>44376.857569444444</v>
      </c>
      <c r="CB855" t="b">
        <v>0</v>
      </c>
      <c r="CC855" t="b">
        <v>0</v>
      </c>
      <c r="CI855">
        <v>0</v>
      </c>
      <c r="CJ855">
        <v>0</v>
      </c>
      <c r="CK855">
        <f>YEAR(tbl_Opportunity[[#This Row],[Close Date]])</f>
        <v>2021</v>
      </c>
    </row>
    <row r="856" spans="1:89">
      <c r="A856" t="s">
        <v>2383</v>
      </c>
      <c r="B856" t="b">
        <v>0</v>
      </c>
      <c r="D856" t="b">
        <v>0</v>
      </c>
      <c r="E856" t="s">
        <v>1005</v>
      </c>
      <c r="H856" s="1">
        <v>44925</v>
      </c>
      <c r="I856" t="b">
        <v>0</v>
      </c>
      <c r="L856" t="s">
        <v>2432</v>
      </c>
      <c r="O856" t="s">
        <v>2137</v>
      </c>
      <c r="P856" t="b">
        <v>1</v>
      </c>
      <c r="Q856" s="2">
        <v>42766.903599537036</v>
      </c>
      <c r="R856" s="1"/>
      <c r="S856" t="b">
        <v>0</v>
      </c>
      <c r="U856" s="1"/>
      <c r="V856" t="b">
        <v>0</v>
      </c>
      <c r="W856" s="1">
        <v>44652</v>
      </c>
      <c r="X856">
        <v>4</v>
      </c>
      <c r="Y856">
        <v>2022</v>
      </c>
      <c r="Z856" t="s">
        <v>161</v>
      </c>
      <c r="AA856" t="s">
        <v>161</v>
      </c>
      <c r="AB856" t="b">
        <v>0</v>
      </c>
      <c r="AC856" t="b">
        <v>0</v>
      </c>
      <c r="AE856" t="b">
        <v>1</v>
      </c>
      <c r="AF856" t="b">
        <v>0</v>
      </c>
      <c r="AG856" t="b">
        <v>0</v>
      </c>
      <c r="AH856" t="s">
        <v>175</v>
      </c>
      <c r="AI856" t="b">
        <v>0</v>
      </c>
      <c r="AJ856" t="s">
        <v>211</v>
      </c>
      <c r="AK856" t="b">
        <v>0</v>
      </c>
      <c r="AL856" s="1"/>
      <c r="AM856" t="s">
        <v>162</v>
      </c>
      <c r="AN856" s="2">
        <v>44348.796666666669</v>
      </c>
      <c r="AP856" s="2">
        <v>44063.69458333333</v>
      </c>
      <c r="AQ856" s="1"/>
      <c r="AS856" t="b">
        <v>0</v>
      </c>
      <c r="AV856" t="s">
        <v>176</v>
      </c>
      <c r="BB856" t="s">
        <v>2433</v>
      </c>
      <c r="BD856" t="b">
        <v>0</v>
      </c>
      <c r="BH856" t="s">
        <v>194</v>
      </c>
      <c r="BI856" t="s">
        <v>2055</v>
      </c>
      <c r="BJ856" t="s">
        <v>250</v>
      </c>
      <c r="BL856" t="s">
        <v>2432</v>
      </c>
      <c r="BM856" t="s">
        <v>202</v>
      </c>
      <c r="BN856" t="s">
        <v>203</v>
      </c>
      <c r="BQ856" t="s">
        <v>204</v>
      </c>
      <c r="BR856" t="b">
        <v>0</v>
      </c>
      <c r="BT856" t="b">
        <v>0</v>
      </c>
      <c r="BW856" t="s">
        <v>313</v>
      </c>
      <c r="BX856" t="b">
        <v>0</v>
      </c>
      <c r="BY856" s="2">
        <v>44376.857569444444</v>
      </c>
      <c r="BZ856" t="s">
        <v>265</v>
      </c>
      <c r="CB856" t="b">
        <v>0</v>
      </c>
      <c r="CC856" t="b">
        <v>0</v>
      </c>
      <c r="CF856">
        <v>98134</v>
      </c>
      <c r="CH856">
        <v>4906.7</v>
      </c>
      <c r="CI856">
        <v>5</v>
      </c>
      <c r="CJ856">
        <v>0</v>
      </c>
      <c r="CK856">
        <f>YEAR(tbl_Opportunity[[#This Row],[Close Date]])</f>
        <v>2022</v>
      </c>
    </row>
    <row r="857" spans="1:89">
      <c r="A857" t="s">
        <v>2434</v>
      </c>
      <c r="B857" t="b">
        <v>0</v>
      </c>
      <c r="D857" t="b">
        <v>0</v>
      </c>
      <c r="E857" t="s">
        <v>1005</v>
      </c>
      <c r="H857" s="1">
        <v>44651</v>
      </c>
      <c r="I857" t="b">
        <v>0</v>
      </c>
      <c r="L857" t="s">
        <v>2435</v>
      </c>
      <c r="O857" t="s">
        <v>2137</v>
      </c>
      <c r="P857" t="b">
        <v>1</v>
      </c>
      <c r="Q857" s="2">
        <v>42766.905405092592</v>
      </c>
      <c r="R857" s="1"/>
      <c r="S857" t="b">
        <v>0</v>
      </c>
      <c r="U857" s="1"/>
      <c r="V857" t="b">
        <v>0</v>
      </c>
      <c r="W857" s="1">
        <v>44562</v>
      </c>
      <c r="X857">
        <v>1</v>
      </c>
      <c r="Y857">
        <v>2022</v>
      </c>
      <c r="Z857" t="s">
        <v>161</v>
      </c>
      <c r="AA857" t="s">
        <v>161</v>
      </c>
      <c r="AB857" t="b">
        <v>0</v>
      </c>
      <c r="AC857" t="b">
        <v>0</v>
      </c>
      <c r="AE857" t="b">
        <v>0</v>
      </c>
      <c r="AF857" t="b">
        <v>0</v>
      </c>
      <c r="AG857" t="b">
        <v>0</v>
      </c>
      <c r="AH857" t="s">
        <v>175</v>
      </c>
      <c r="AI857" t="b">
        <v>0</v>
      </c>
      <c r="AJ857" t="s">
        <v>211</v>
      </c>
      <c r="AK857" t="b">
        <v>0</v>
      </c>
      <c r="AL857" s="1"/>
      <c r="AM857" t="s">
        <v>162</v>
      </c>
      <c r="AN857" s="2">
        <v>44348.796666666669</v>
      </c>
      <c r="AP857" s="2">
        <v>44063.694953703707</v>
      </c>
      <c r="AQ857" s="1"/>
      <c r="AS857" t="b">
        <v>0</v>
      </c>
      <c r="AV857" t="s">
        <v>176</v>
      </c>
      <c r="AY857" t="s">
        <v>236</v>
      </c>
      <c r="AZ857" t="s">
        <v>300</v>
      </c>
      <c r="BB857" t="s">
        <v>2436</v>
      </c>
      <c r="BD857" t="b">
        <v>0</v>
      </c>
      <c r="BG857" t="s">
        <v>2437</v>
      </c>
      <c r="BH857" t="s">
        <v>194</v>
      </c>
      <c r="BJ857" t="s">
        <v>2363</v>
      </c>
      <c r="BL857" t="s">
        <v>2435</v>
      </c>
      <c r="BM857" t="s">
        <v>202</v>
      </c>
      <c r="BN857" t="s">
        <v>203</v>
      </c>
      <c r="BQ857" t="s">
        <v>204</v>
      </c>
      <c r="BR857" t="b">
        <v>0</v>
      </c>
      <c r="BT857" t="b">
        <v>0</v>
      </c>
      <c r="BW857" t="s">
        <v>313</v>
      </c>
      <c r="BX857" t="b">
        <v>0</v>
      </c>
      <c r="BY857" s="2">
        <v>44376.857569444444</v>
      </c>
      <c r="BZ857" t="s">
        <v>265</v>
      </c>
      <c r="CB857" t="b">
        <v>0</v>
      </c>
      <c r="CC857" t="b">
        <v>0</v>
      </c>
      <c r="CI857">
        <v>5</v>
      </c>
      <c r="CJ857">
        <v>0</v>
      </c>
      <c r="CK857">
        <f>YEAR(tbl_Opportunity[[#This Row],[Close Date]])</f>
        <v>2022</v>
      </c>
    </row>
    <row r="858" spans="1:89">
      <c r="A858" t="s">
        <v>2438</v>
      </c>
      <c r="B858" t="b">
        <v>0</v>
      </c>
      <c r="D858" t="b">
        <v>0</v>
      </c>
      <c r="E858" t="s">
        <v>1221</v>
      </c>
      <c r="H858" s="1">
        <v>44468</v>
      </c>
      <c r="I858" t="b">
        <v>0</v>
      </c>
      <c r="L858" t="s">
        <v>2439</v>
      </c>
      <c r="O858" t="s">
        <v>2137</v>
      </c>
      <c r="P858" t="b">
        <v>1</v>
      </c>
      <c r="Q858" s="2">
        <v>42766.906631944446</v>
      </c>
      <c r="R858" s="1"/>
      <c r="S858" t="b">
        <v>0</v>
      </c>
      <c r="U858" s="1"/>
      <c r="V858" t="b">
        <v>0</v>
      </c>
      <c r="W858" s="1">
        <v>44256</v>
      </c>
      <c r="X858">
        <v>3</v>
      </c>
      <c r="Y858">
        <v>2021</v>
      </c>
      <c r="Z858" t="s">
        <v>161</v>
      </c>
      <c r="AA858" t="s">
        <v>161</v>
      </c>
      <c r="AB858" t="b">
        <v>0</v>
      </c>
      <c r="AC858" t="b">
        <v>0</v>
      </c>
      <c r="AE858" t="b">
        <v>1</v>
      </c>
      <c r="AF858" t="b">
        <v>0</v>
      </c>
      <c r="AG858" t="b">
        <v>0</v>
      </c>
      <c r="AH858" t="s">
        <v>175</v>
      </c>
      <c r="AI858" t="b">
        <v>0</v>
      </c>
      <c r="AJ858" t="s">
        <v>574</v>
      </c>
      <c r="AK858" t="b">
        <v>0</v>
      </c>
      <c r="AL858" s="1">
        <v>44302</v>
      </c>
      <c r="AM858" t="s">
        <v>162</v>
      </c>
      <c r="AN858" s="2">
        <v>44348.796666666669</v>
      </c>
      <c r="AP858" s="2">
        <v>44322.643368055556</v>
      </c>
      <c r="AQ858" s="1"/>
      <c r="AS858" t="b">
        <v>0</v>
      </c>
      <c r="AV858" t="s">
        <v>176</v>
      </c>
      <c r="AY858" t="s">
        <v>1407</v>
      </c>
      <c r="AZ858" t="s">
        <v>1408</v>
      </c>
      <c r="BB858" t="s">
        <v>2440</v>
      </c>
      <c r="BD858" t="b">
        <v>0</v>
      </c>
      <c r="BG858" t="s">
        <v>2441</v>
      </c>
      <c r="BH858" t="s">
        <v>194</v>
      </c>
      <c r="BI858" t="s">
        <v>2055</v>
      </c>
      <c r="BJ858" t="s">
        <v>196</v>
      </c>
      <c r="BL858" t="s">
        <v>2439</v>
      </c>
      <c r="BM858" t="s">
        <v>202</v>
      </c>
      <c r="BN858" t="s">
        <v>203</v>
      </c>
      <c r="BQ858" t="s">
        <v>204</v>
      </c>
      <c r="BR858" t="b">
        <v>0</v>
      </c>
      <c r="BT858" t="b">
        <v>0</v>
      </c>
      <c r="BW858" t="s">
        <v>349</v>
      </c>
      <c r="BX858" t="b">
        <v>0</v>
      </c>
      <c r="BY858" s="2">
        <v>44376.857569444444</v>
      </c>
      <c r="BZ858" t="s">
        <v>265</v>
      </c>
      <c r="CB858" t="b">
        <v>0</v>
      </c>
      <c r="CC858" t="b">
        <v>0</v>
      </c>
      <c r="CF858">
        <v>81522.7</v>
      </c>
      <c r="CH858">
        <v>24456.81</v>
      </c>
      <c r="CI858">
        <v>30</v>
      </c>
      <c r="CJ858">
        <v>0</v>
      </c>
      <c r="CK858">
        <f>YEAR(tbl_Opportunity[[#This Row],[Close Date]])</f>
        <v>2021</v>
      </c>
    </row>
    <row r="859" spans="1:89">
      <c r="A859" t="s">
        <v>2442</v>
      </c>
      <c r="B859" t="b">
        <v>0</v>
      </c>
      <c r="D859" t="b">
        <v>0</v>
      </c>
      <c r="E859" t="s">
        <v>1521</v>
      </c>
      <c r="H859" s="1">
        <v>43875</v>
      </c>
      <c r="I859" t="b">
        <v>1</v>
      </c>
      <c r="J859" t="s">
        <v>235</v>
      </c>
      <c r="L859" t="s">
        <v>2443</v>
      </c>
      <c r="O859" t="s">
        <v>2137</v>
      </c>
      <c r="P859" t="b">
        <v>1</v>
      </c>
      <c r="Q859" s="2">
        <v>42766.90965277778</v>
      </c>
      <c r="R859" s="1"/>
      <c r="S859" t="b">
        <v>0</v>
      </c>
      <c r="U859" s="1"/>
      <c r="V859" t="b">
        <v>0</v>
      </c>
      <c r="W859" s="1">
        <v>43831</v>
      </c>
      <c r="X859">
        <v>1</v>
      </c>
      <c r="Y859">
        <v>2020</v>
      </c>
      <c r="Z859" t="s">
        <v>90</v>
      </c>
      <c r="AA859" t="s">
        <v>90</v>
      </c>
      <c r="AB859" t="b">
        <v>0</v>
      </c>
      <c r="AC859" t="b">
        <v>0</v>
      </c>
      <c r="AE859" t="b">
        <v>1</v>
      </c>
      <c r="AF859" t="b">
        <v>0</v>
      </c>
      <c r="AG859" t="b">
        <v>0</v>
      </c>
      <c r="AH859" t="s">
        <v>175</v>
      </c>
      <c r="AI859" t="b">
        <v>0</v>
      </c>
      <c r="AK859" t="b">
        <v>0</v>
      </c>
      <c r="AL859" s="1"/>
      <c r="AM859" t="s">
        <v>162</v>
      </c>
      <c r="AN859" s="2">
        <v>44296.959062499998</v>
      </c>
      <c r="AP859" s="2">
        <v>43875.503622685188</v>
      </c>
      <c r="AQ859" s="1"/>
      <c r="AS859" t="b">
        <v>0</v>
      </c>
      <c r="AU859" t="s">
        <v>1046</v>
      </c>
      <c r="AV859" t="s">
        <v>176</v>
      </c>
      <c r="BB859" t="s">
        <v>2444</v>
      </c>
      <c r="BD859" t="b">
        <v>0</v>
      </c>
      <c r="BH859" t="s">
        <v>194</v>
      </c>
      <c r="BI859" t="s">
        <v>200</v>
      </c>
      <c r="BJ859" t="s">
        <v>250</v>
      </c>
      <c r="BL859" t="s">
        <v>2443</v>
      </c>
      <c r="BM859" t="s">
        <v>202</v>
      </c>
      <c r="BN859" t="s">
        <v>203</v>
      </c>
      <c r="BQ859" t="s">
        <v>204</v>
      </c>
      <c r="BR859" t="b">
        <v>0</v>
      </c>
      <c r="BT859" t="b">
        <v>0</v>
      </c>
      <c r="BW859" t="s">
        <v>97</v>
      </c>
      <c r="BX859" t="b">
        <v>0</v>
      </c>
      <c r="BY859" s="2">
        <v>44376.857569444444</v>
      </c>
      <c r="BZ859" t="s">
        <v>265</v>
      </c>
      <c r="CB859" t="b">
        <v>0</v>
      </c>
      <c r="CC859" t="b">
        <v>0</v>
      </c>
      <c r="CF859">
        <v>54805</v>
      </c>
      <c r="CH859">
        <v>0</v>
      </c>
      <c r="CI859">
        <v>0</v>
      </c>
      <c r="CJ859">
        <v>0</v>
      </c>
      <c r="CK859">
        <f>YEAR(tbl_Opportunity[[#This Row],[Close Date]])</f>
        <v>2020</v>
      </c>
    </row>
    <row r="860" spans="1:89">
      <c r="A860" t="s">
        <v>2135</v>
      </c>
      <c r="B860" t="b">
        <v>0</v>
      </c>
      <c r="D860" t="b">
        <v>0</v>
      </c>
      <c r="E860" t="s">
        <v>1813</v>
      </c>
      <c r="H860" s="1">
        <v>44554</v>
      </c>
      <c r="I860" t="b">
        <v>1</v>
      </c>
      <c r="J860" t="s">
        <v>193</v>
      </c>
      <c r="L860" t="s">
        <v>2445</v>
      </c>
      <c r="O860" t="s">
        <v>2137</v>
      </c>
      <c r="P860" t="b">
        <v>1</v>
      </c>
      <c r="Q860" s="2">
        <v>42766.911724537036</v>
      </c>
      <c r="R860" s="1"/>
      <c r="S860" t="b">
        <v>0</v>
      </c>
      <c r="U860" s="1"/>
      <c r="V860" t="b">
        <v>0</v>
      </c>
      <c r="W860" s="1">
        <v>44287</v>
      </c>
      <c r="X860">
        <v>4</v>
      </c>
      <c r="Y860">
        <v>2021</v>
      </c>
      <c r="Z860" t="s">
        <v>90</v>
      </c>
      <c r="AA860" t="s">
        <v>90</v>
      </c>
      <c r="AB860" t="b">
        <v>0</v>
      </c>
      <c r="AC860" t="b">
        <v>0</v>
      </c>
      <c r="AE860" t="b">
        <v>1</v>
      </c>
      <c r="AF860" t="b">
        <v>0</v>
      </c>
      <c r="AG860" t="b">
        <v>0</v>
      </c>
      <c r="AH860" t="s">
        <v>175</v>
      </c>
      <c r="AI860" t="b">
        <v>0</v>
      </c>
      <c r="AJ860" t="s">
        <v>211</v>
      </c>
      <c r="AK860" t="b">
        <v>0</v>
      </c>
      <c r="AL860" s="1">
        <v>44069</v>
      </c>
      <c r="AM860" t="s">
        <v>162</v>
      </c>
      <c r="AN860" s="2">
        <v>44296.959062499998</v>
      </c>
      <c r="AP860" s="2">
        <v>44265.943564814814</v>
      </c>
      <c r="AQ860" s="1"/>
      <c r="AS860" t="b">
        <v>0</v>
      </c>
      <c r="AV860" t="s">
        <v>176</v>
      </c>
      <c r="BB860" t="s">
        <v>2446</v>
      </c>
      <c r="BD860" t="b">
        <v>0</v>
      </c>
      <c r="BH860" t="s">
        <v>215</v>
      </c>
      <c r="BI860" t="s">
        <v>1243</v>
      </c>
      <c r="BJ860" t="s">
        <v>105</v>
      </c>
      <c r="BL860" t="s">
        <v>2445</v>
      </c>
      <c r="BM860" t="s">
        <v>202</v>
      </c>
      <c r="BN860" t="s">
        <v>203</v>
      </c>
      <c r="BQ860" t="s">
        <v>204</v>
      </c>
      <c r="BR860" t="b">
        <v>0</v>
      </c>
      <c r="BT860" t="b">
        <v>0</v>
      </c>
      <c r="BW860" t="s">
        <v>97</v>
      </c>
      <c r="BX860" t="b">
        <v>0</v>
      </c>
      <c r="BY860" s="2">
        <v>44376.857569444444</v>
      </c>
      <c r="BZ860" t="s">
        <v>217</v>
      </c>
      <c r="CB860" t="b">
        <v>0</v>
      </c>
      <c r="CC860" t="b">
        <v>0</v>
      </c>
      <c r="CF860">
        <v>83350</v>
      </c>
      <c r="CH860">
        <v>0</v>
      </c>
      <c r="CI860">
        <v>0</v>
      </c>
      <c r="CJ860">
        <v>0</v>
      </c>
      <c r="CK860">
        <f>YEAR(tbl_Opportunity[[#This Row],[Close Date]])</f>
        <v>2021</v>
      </c>
    </row>
    <row r="861" spans="1:89">
      <c r="A861" t="s">
        <v>2447</v>
      </c>
      <c r="B861" t="b">
        <v>0</v>
      </c>
      <c r="D861" t="b">
        <v>0</v>
      </c>
      <c r="H861" s="1">
        <v>43827</v>
      </c>
      <c r="I861" t="b">
        <v>1</v>
      </c>
      <c r="J861" t="s">
        <v>105</v>
      </c>
      <c r="L861" t="s">
        <v>289</v>
      </c>
      <c r="O861" t="s">
        <v>2137</v>
      </c>
      <c r="P861" t="b">
        <v>0</v>
      </c>
      <c r="Q861" s="2">
        <v>42766.918645833335</v>
      </c>
      <c r="R861" s="1"/>
      <c r="S861" t="b">
        <v>0</v>
      </c>
      <c r="U861" s="1"/>
      <c r="V861" t="b">
        <v>0</v>
      </c>
      <c r="W861" s="1">
        <v>43556</v>
      </c>
      <c r="X861">
        <v>4</v>
      </c>
      <c r="Y861">
        <v>2019</v>
      </c>
      <c r="Z861" t="s">
        <v>90</v>
      </c>
      <c r="AA861" t="s">
        <v>90</v>
      </c>
      <c r="AB861" t="b">
        <v>0</v>
      </c>
      <c r="AC861" t="b">
        <v>0</v>
      </c>
      <c r="AE861" t="b">
        <v>1</v>
      </c>
      <c r="AF861" t="b">
        <v>0</v>
      </c>
      <c r="AG861" t="b">
        <v>0</v>
      </c>
      <c r="AH861" t="s">
        <v>179</v>
      </c>
      <c r="AI861" t="b">
        <v>0</v>
      </c>
      <c r="AK861" t="b">
        <v>0</v>
      </c>
      <c r="AL861" s="1">
        <v>43557</v>
      </c>
      <c r="AM861" t="s">
        <v>162</v>
      </c>
      <c r="AN861" s="2">
        <v>44297.856377314813</v>
      </c>
      <c r="AP861" s="2">
        <v>43557.843391203707</v>
      </c>
      <c r="AQ861" s="1"/>
      <c r="AS861" t="b">
        <v>0</v>
      </c>
      <c r="AU861" t="s">
        <v>196</v>
      </c>
      <c r="AV861" t="s">
        <v>105</v>
      </c>
      <c r="BB861" t="s">
        <v>2448</v>
      </c>
      <c r="BD861" t="b">
        <v>0</v>
      </c>
      <c r="BH861" t="s">
        <v>215</v>
      </c>
      <c r="BI861" t="s">
        <v>200</v>
      </c>
      <c r="BJ861" t="s">
        <v>196</v>
      </c>
      <c r="BL861" t="s">
        <v>289</v>
      </c>
      <c r="BN861" t="s">
        <v>203</v>
      </c>
      <c r="BQ861" t="s">
        <v>204</v>
      </c>
      <c r="BR861" t="b">
        <v>0</v>
      </c>
      <c r="BT861" t="b">
        <v>0</v>
      </c>
      <c r="BW861" t="s">
        <v>97</v>
      </c>
      <c r="BX861" t="b">
        <v>0</v>
      </c>
      <c r="BY861" s="2">
        <v>44376.857569444444</v>
      </c>
      <c r="BZ861" t="s">
        <v>217</v>
      </c>
      <c r="CB861" t="b">
        <v>0</v>
      </c>
      <c r="CC861" t="b">
        <v>0</v>
      </c>
      <c r="CF861">
        <v>54805</v>
      </c>
      <c r="CH861">
        <v>0</v>
      </c>
      <c r="CI861">
        <v>0</v>
      </c>
      <c r="CJ861">
        <v>0</v>
      </c>
      <c r="CK861">
        <f>YEAR(tbl_Opportunity[[#This Row],[Close Date]])</f>
        <v>2019</v>
      </c>
    </row>
    <row r="862" spans="1:89">
      <c r="A862" t="s">
        <v>1371</v>
      </c>
      <c r="B862" t="b">
        <v>0</v>
      </c>
      <c r="D862" t="b">
        <v>0</v>
      </c>
      <c r="H862" s="1">
        <v>43150</v>
      </c>
      <c r="I862" t="b">
        <v>1</v>
      </c>
      <c r="J862" t="s">
        <v>111</v>
      </c>
      <c r="L862" t="s">
        <v>1372</v>
      </c>
      <c r="O862" t="s">
        <v>2137</v>
      </c>
      <c r="P862" t="b">
        <v>0</v>
      </c>
      <c r="Q862" s="2">
        <v>42767.588206018518</v>
      </c>
      <c r="R862" s="1"/>
      <c r="S862" t="b">
        <v>0</v>
      </c>
      <c r="U862" s="1"/>
      <c r="V862" t="b">
        <v>0</v>
      </c>
      <c r="W862" s="1">
        <v>43101</v>
      </c>
      <c r="X862">
        <v>1</v>
      </c>
      <c r="Y862">
        <v>2018</v>
      </c>
      <c r="Z862" t="s">
        <v>90</v>
      </c>
      <c r="AA862" t="s">
        <v>90</v>
      </c>
      <c r="AB862" t="b">
        <v>0</v>
      </c>
      <c r="AC862" t="b">
        <v>0</v>
      </c>
      <c r="AE862" t="b">
        <v>1</v>
      </c>
      <c r="AF862" t="b">
        <v>0</v>
      </c>
      <c r="AG862" t="b">
        <v>0</v>
      </c>
      <c r="AH862" t="s">
        <v>179</v>
      </c>
      <c r="AI862" t="b">
        <v>0</v>
      </c>
      <c r="AK862" t="b">
        <v>0</v>
      </c>
      <c r="AL862" s="1"/>
      <c r="AM862" t="s">
        <v>162</v>
      </c>
      <c r="AN862" s="2">
        <v>44297.835520833331</v>
      </c>
      <c r="AP862" s="2">
        <v>43174.754942129628</v>
      </c>
      <c r="AQ862" s="1"/>
      <c r="AS862" t="b">
        <v>0</v>
      </c>
      <c r="AV862" t="s">
        <v>105</v>
      </c>
      <c r="BB862" t="s">
        <v>2449</v>
      </c>
      <c r="BD862" t="b">
        <v>0</v>
      </c>
      <c r="BH862" t="s">
        <v>215</v>
      </c>
      <c r="BI862" t="s">
        <v>200</v>
      </c>
      <c r="BJ862" t="s">
        <v>250</v>
      </c>
      <c r="BN862" t="s">
        <v>203</v>
      </c>
      <c r="BQ862" t="s">
        <v>204</v>
      </c>
      <c r="BR862" t="b">
        <v>0</v>
      </c>
      <c r="BT862" t="b">
        <v>0</v>
      </c>
      <c r="BW862" t="s">
        <v>97</v>
      </c>
      <c r="BX862" t="b">
        <v>0</v>
      </c>
      <c r="BY862" s="2">
        <v>44376.857569444444</v>
      </c>
      <c r="BZ862" t="s">
        <v>217</v>
      </c>
      <c r="CB862" t="b">
        <v>0</v>
      </c>
      <c r="CC862" t="b">
        <v>0</v>
      </c>
      <c r="CF862">
        <v>24700</v>
      </c>
      <c r="CH862">
        <v>0</v>
      </c>
      <c r="CI862">
        <v>0</v>
      </c>
      <c r="CJ862">
        <v>0</v>
      </c>
      <c r="CK862">
        <f>YEAR(tbl_Opportunity[[#This Row],[Close Date]])</f>
        <v>2018</v>
      </c>
    </row>
    <row r="863" spans="1:89">
      <c r="A863" t="s">
        <v>208</v>
      </c>
      <c r="B863" t="b">
        <v>0</v>
      </c>
      <c r="D863" t="b">
        <v>0</v>
      </c>
      <c r="H863" s="1">
        <v>42915</v>
      </c>
      <c r="I863" t="b">
        <v>1</v>
      </c>
      <c r="L863" t="s">
        <v>2450</v>
      </c>
      <c r="O863" t="s">
        <v>2137</v>
      </c>
      <c r="P863" t="b">
        <v>0</v>
      </c>
      <c r="Q863" s="2">
        <v>42768.874062499999</v>
      </c>
      <c r="R863" s="1"/>
      <c r="S863" t="b">
        <v>0</v>
      </c>
      <c r="U863" s="1"/>
      <c r="V863" t="b">
        <v>0</v>
      </c>
      <c r="W863" s="1">
        <v>42767</v>
      </c>
      <c r="X863">
        <v>2</v>
      </c>
      <c r="Y863">
        <v>2017</v>
      </c>
      <c r="Z863" t="s">
        <v>8</v>
      </c>
      <c r="AA863" t="s">
        <v>8</v>
      </c>
      <c r="AB863" t="b">
        <v>0</v>
      </c>
      <c r="AC863" t="b">
        <v>0</v>
      </c>
      <c r="AE863" t="b">
        <v>1</v>
      </c>
      <c r="AF863" t="b">
        <v>0</v>
      </c>
      <c r="AG863" t="b">
        <v>0</v>
      </c>
      <c r="AH863" t="s">
        <v>179</v>
      </c>
      <c r="AI863" t="b">
        <v>0</v>
      </c>
      <c r="AJ863" t="s">
        <v>211</v>
      </c>
      <c r="AK863" t="b">
        <v>0</v>
      </c>
      <c r="AL863" s="1">
        <v>42899</v>
      </c>
      <c r="AM863" t="s">
        <v>162</v>
      </c>
      <c r="AN863" s="2">
        <v>44297.837673611109</v>
      </c>
      <c r="AP863" s="2">
        <v>43169.630393518521</v>
      </c>
      <c r="AQ863" s="1"/>
      <c r="AS863" t="b">
        <v>0</v>
      </c>
      <c r="AU863" t="s">
        <v>216</v>
      </c>
      <c r="AV863" t="s">
        <v>213</v>
      </c>
      <c r="BB863" t="s">
        <v>2451</v>
      </c>
      <c r="BD863" t="b">
        <v>0</v>
      </c>
      <c r="BH863" t="s">
        <v>215</v>
      </c>
      <c r="BI863" t="s">
        <v>200</v>
      </c>
      <c r="BJ863" t="s">
        <v>216</v>
      </c>
      <c r="BL863" t="s">
        <v>2450</v>
      </c>
      <c r="BM863" t="s">
        <v>202</v>
      </c>
      <c r="BN863" t="s">
        <v>203</v>
      </c>
      <c r="BP863" t="s">
        <v>2452</v>
      </c>
      <c r="BQ863" t="s">
        <v>204</v>
      </c>
      <c r="BR863" t="b">
        <v>0</v>
      </c>
      <c r="BT863" t="b">
        <v>0</v>
      </c>
      <c r="BW863" t="s">
        <v>103</v>
      </c>
      <c r="BX863" t="b">
        <v>0</v>
      </c>
      <c r="BY863" s="2">
        <v>44376.857569444444</v>
      </c>
      <c r="BZ863" t="s">
        <v>217</v>
      </c>
      <c r="CB863" t="b">
        <v>0</v>
      </c>
      <c r="CC863" t="b">
        <v>1</v>
      </c>
      <c r="CF863">
        <v>49940.03</v>
      </c>
      <c r="CH863">
        <v>49940.03</v>
      </c>
      <c r="CI863">
        <v>100</v>
      </c>
      <c r="CJ863">
        <v>0</v>
      </c>
      <c r="CK863">
        <f>YEAR(tbl_Opportunity[[#This Row],[Close Date]])</f>
        <v>2017</v>
      </c>
    </row>
    <row r="864" spans="1:89">
      <c r="A864" t="s">
        <v>2453</v>
      </c>
      <c r="B864" t="b">
        <v>0</v>
      </c>
      <c r="D864" t="b">
        <v>0</v>
      </c>
      <c r="H864" s="1">
        <v>43161</v>
      </c>
      <c r="I864" t="b">
        <v>1</v>
      </c>
      <c r="J864" t="s">
        <v>105</v>
      </c>
      <c r="L864" t="s">
        <v>2454</v>
      </c>
      <c r="O864" t="s">
        <v>1776</v>
      </c>
      <c r="P864" t="b">
        <v>1</v>
      </c>
      <c r="Q864" s="2">
        <v>42769.765601851854</v>
      </c>
      <c r="R864" s="1"/>
      <c r="S864" t="b">
        <v>0</v>
      </c>
      <c r="U864" s="1"/>
      <c r="V864" t="b">
        <v>0</v>
      </c>
      <c r="W864" s="1">
        <v>43101</v>
      </c>
      <c r="X864">
        <v>1</v>
      </c>
      <c r="Y864">
        <v>2018</v>
      </c>
      <c r="Z864" t="s">
        <v>90</v>
      </c>
      <c r="AA864" t="s">
        <v>90</v>
      </c>
      <c r="AB864" t="b">
        <v>0</v>
      </c>
      <c r="AC864" t="b">
        <v>0</v>
      </c>
      <c r="AE864" t="b">
        <v>1</v>
      </c>
      <c r="AF864" t="b">
        <v>0</v>
      </c>
      <c r="AG864" t="b">
        <v>0</v>
      </c>
      <c r="AH864" t="s">
        <v>179</v>
      </c>
      <c r="AI864" t="b">
        <v>0</v>
      </c>
      <c r="AK864" t="b">
        <v>0</v>
      </c>
      <c r="AL864" s="1">
        <v>43161</v>
      </c>
      <c r="AM864" t="s">
        <v>162</v>
      </c>
      <c r="AN864" s="2">
        <v>44297.856377314813</v>
      </c>
      <c r="AP864" s="2">
        <v>43174.755219907405</v>
      </c>
      <c r="AQ864" s="1"/>
      <c r="AS864" t="b">
        <v>0</v>
      </c>
      <c r="AU864" t="s">
        <v>196</v>
      </c>
      <c r="AV864" t="s">
        <v>93</v>
      </c>
      <c r="BB864" t="s">
        <v>2455</v>
      </c>
      <c r="BD864" t="b">
        <v>0</v>
      </c>
      <c r="BH864" t="s">
        <v>260</v>
      </c>
      <c r="BI864" t="s">
        <v>200</v>
      </c>
      <c r="BJ864" t="s">
        <v>196</v>
      </c>
      <c r="BL864" t="s">
        <v>2454</v>
      </c>
      <c r="BM864" t="s">
        <v>202</v>
      </c>
      <c r="BN864" t="s">
        <v>203</v>
      </c>
      <c r="BQ864" t="s">
        <v>204</v>
      </c>
      <c r="BR864" t="b">
        <v>0</v>
      </c>
      <c r="BT864" t="b">
        <v>0</v>
      </c>
      <c r="BW864" t="s">
        <v>97</v>
      </c>
      <c r="BX864" t="b">
        <v>0</v>
      </c>
      <c r="BY864" s="2">
        <v>44376.857569444444</v>
      </c>
      <c r="CB864" t="b">
        <v>0</v>
      </c>
      <c r="CC864" t="b">
        <v>0</v>
      </c>
      <c r="CF864">
        <v>57394</v>
      </c>
      <c r="CH864">
        <v>0</v>
      </c>
      <c r="CI864">
        <v>0</v>
      </c>
      <c r="CJ864">
        <v>0</v>
      </c>
      <c r="CK864">
        <f>YEAR(tbl_Opportunity[[#This Row],[Close Date]])</f>
        <v>2018</v>
      </c>
    </row>
    <row r="865" spans="1:89">
      <c r="A865" t="s">
        <v>2456</v>
      </c>
      <c r="B865" t="b">
        <v>0</v>
      </c>
      <c r="D865" t="b">
        <v>0</v>
      </c>
      <c r="H865" s="1">
        <v>42795</v>
      </c>
      <c r="I865" t="b">
        <v>1</v>
      </c>
      <c r="L865" t="s">
        <v>1752</v>
      </c>
      <c r="O865" t="s">
        <v>152</v>
      </c>
      <c r="P865" t="b">
        <v>0</v>
      </c>
      <c r="Q865" s="2">
        <v>42769.789479166669</v>
      </c>
      <c r="R865" s="1"/>
      <c r="S865" t="b">
        <v>0</v>
      </c>
      <c r="U865" s="1"/>
      <c r="V865" t="b">
        <v>0</v>
      </c>
      <c r="W865" s="1">
        <v>42736</v>
      </c>
      <c r="X865">
        <v>1</v>
      </c>
      <c r="Y865">
        <v>2017</v>
      </c>
      <c r="Z865" t="s">
        <v>8</v>
      </c>
      <c r="AA865" t="s">
        <v>8</v>
      </c>
      <c r="AB865" t="b">
        <v>0</v>
      </c>
      <c r="AC865" t="b">
        <v>0</v>
      </c>
      <c r="AE865" t="b">
        <v>1</v>
      </c>
      <c r="AF865" t="b">
        <v>0</v>
      </c>
      <c r="AG865" t="b">
        <v>0</v>
      </c>
      <c r="AH865" t="s">
        <v>179</v>
      </c>
      <c r="AI865" t="b">
        <v>0</v>
      </c>
      <c r="AK865" t="b">
        <v>0</v>
      </c>
      <c r="AL865" s="1"/>
      <c r="AM865" t="s">
        <v>162</v>
      </c>
      <c r="AN865" s="2">
        <v>44297.835520833331</v>
      </c>
      <c r="AP865" s="2">
        <v>43169.630393518521</v>
      </c>
      <c r="AQ865" s="1"/>
      <c r="AS865" t="b">
        <v>0</v>
      </c>
      <c r="AV865" t="s">
        <v>105</v>
      </c>
      <c r="BB865" t="s">
        <v>2457</v>
      </c>
      <c r="BD865" t="b">
        <v>0</v>
      </c>
      <c r="BH865" t="s">
        <v>272</v>
      </c>
      <c r="BI865" t="s">
        <v>200</v>
      </c>
      <c r="BJ865" t="s">
        <v>105</v>
      </c>
      <c r="BM865" t="s">
        <v>202</v>
      </c>
      <c r="BN865" t="s">
        <v>203</v>
      </c>
      <c r="BQ865" t="s">
        <v>204</v>
      </c>
      <c r="BR865" t="b">
        <v>0</v>
      </c>
      <c r="BT865" t="b">
        <v>0</v>
      </c>
      <c r="BW865" t="s">
        <v>103</v>
      </c>
      <c r="BX865" t="b">
        <v>0</v>
      </c>
      <c r="BY865" s="2">
        <v>44376.857569444444</v>
      </c>
      <c r="CB865" t="b">
        <v>0</v>
      </c>
      <c r="CC865" t="b">
        <v>1</v>
      </c>
      <c r="CF865">
        <v>17363.5</v>
      </c>
      <c r="CH865">
        <v>17363.5</v>
      </c>
      <c r="CI865">
        <v>100</v>
      </c>
      <c r="CJ865">
        <v>0</v>
      </c>
      <c r="CK865">
        <f>YEAR(tbl_Opportunity[[#This Row],[Close Date]])</f>
        <v>2017</v>
      </c>
    </row>
    <row r="866" spans="1:89">
      <c r="A866" t="s">
        <v>2458</v>
      </c>
      <c r="B866" t="b">
        <v>0</v>
      </c>
      <c r="D866" t="b">
        <v>0</v>
      </c>
      <c r="E866" t="s">
        <v>2459</v>
      </c>
      <c r="H866" s="1">
        <v>43098</v>
      </c>
      <c r="I866" t="b">
        <v>1</v>
      </c>
      <c r="J866" t="s">
        <v>193</v>
      </c>
      <c r="L866" t="s">
        <v>2460</v>
      </c>
      <c r="O866" t="s">
        <v>2137</v>
      </c>
      <c r="P866" t="b">
        <v>1</v>
      </c>
      <c r="Q866" s="2">
        <v>42772.839768518519</v>
      </c>
      <c r="R866" s="1"/>
      <c r="S866" t="b">
        <v>0</v>
      </c>
      <c r="U866" s="1"/>
      <c r="V866" t="b">
        <v>0</v>
      </c>
      <c r="W866" s="1">
        <v>42826</v>
      </c>
      <c r="X866">
        <v>4</v>
      </c>
      <c r="Y866">
        <v>2017</v>
      </c>
      <c r="Z866" t="s">
        <v>90</v>
      </c>
      <c r="AA866" t="s">
        <v>90</v>
      </c>
      <c r="AB866" t="b">
        <v>0</v>
      </c>
      <c r="AC866" t="b">
        <v>0</v>
      </c>
      <c r="AE866" t="b">
        <v>1</v>
      </c>
      <c r="AF866" t="b">
        <v>0</v>
      </c>
      <c r="AG866" t="b">
        <v>0</v>
      </c>
      <c r="AH866" t="s">
        <v>179</v>
      </c>
      <c r="AI866" t="b">
        <v>0</v>
      </c>
      <c r="AK866" t="b">
        <v>0</v>
      </c>
      <c r="AL866" s="1">
        <v>43577</v>
      </c>
      <c r="AM866" t="s">
        <v>162</v>
      </c>
      <c r="AN866" s="2">
        <v>44296.959062499998</v>
      </c>
      <c r="AP866" s="2">
        <v>43627.822094907409</v>
      </c>
      <c r="AQ866" s="1"/>
      <c r="AS866" t="b">
        <v>0</v>
      </c>
      <c r="AU866" t="s">
        <v>216</v>
      </c>
      <c r="AV866" t="s">
        <v>176</v>
      </c>
      <c r="BB866" t="s">
        <v>2461</v>
      </c>
      <c r="BD866" t="b">
        <v>0</v>
      </c>
      <c r="BH866" t="s">
        <v>199</v>
      </c>
      <c r="BI866" t="s">
        <v>200</v>
      </c>
      <c r="BJ866" t="s">
        <v>216</v>
      </c>
      <c r="BL866" t="s">
        <v>2460</v>
      </c>
      <c r="BM866" t="s">
        <v>202</v>
      </c>
      <c r="BN866" t="s">
        <v>203</v>
      </c>
      <c r="BQ866" t="s">
        <v>204</v>
      </c>
      <c r="BR866" t="b">
        <v>0</v>
      </c>
      <c r="BT866" t="b">
        <v>0</v>
      </c>
      <c r="BW866" t="s">
        <v>97</v>
      </c>
      <c r="BX866" t="b">
        <v>0</v>
      </c>
      <c r="BY866" s="2">
        <v>44376.857569444444</v>
      </c>
      <c r="CB866" t="b">
        <v>0</v>
      </c>
      <c r="CC866" t="b">
        <v>0</v>
      </c>
      <c r="CF866">
        <v>54805</v>
      </c>
      <c r="CH866">
        <v>0</v>
      </c>
      <c r="CI866">
        <v>0</v>
      </c>
      <c r="CJ866">
        <v>0</v>
      </c>
      <c r="CK866">
        <f>YEAR(tbl_Opportunity[[#This Row],[Close Date]])</f>
        <v>2017</v>
      </c>
    </row>
    <row r="867" spans="1:89">
      <c r="A867" t="s">
        <v>2462</v>
      </c>
      <c r="B867" t="b">
        <v>0</v>
      </c>
      <c r="D867" t="b">
        <v>0</v>
      </c>
      <c r="E867" t="s">
        <v>1521</v>
      </c>
      <c r="H867" s="1">
        <v>43843</v>
      </c>
      <c r="I867" t="b">
        <v>1</v>
      </c>
      <c r="J867" t="s">
        <v>193</v>
      </c>
      <c r="L867" t="s">
        <v>2463</v>
      </c>
      <c r="O867" t="s">
        <v>194</v>
      </c>
      <c r="P867" t="b">
        <v>1</v>
      </c>
      <c r="Q867" s="2">
        <v>42772.921863425923</v>
      </c>
      <c r="R867" s="1"/>
      <c r="S867" t="b">
        <v>0</v>
      </c>
      <c r="U867" s="1"/>
      <c r="V867" t="b">
        <v>0</v>
      </c>
      <c r="W867" s="1">
        <v>43831</v>
      </c>
      <c r="X867">
        <v>1</v>
      </c>
      <c r="Y867">
        <v>2020</v>
      </c>
      <c r="Z867" t="s">
        <v>90</v>
      </c>
      <c r="AA867" t="s">
        <v>90</v>
      </c>
      <c r="AB867" t="b">
        <v>0</v>
      </c>
      <c r="AC867" t="b">
        <v>0</v>
      </c>
      <c r="AE867" t="b">
        <v>0</v>
      </c>
      <c r="AF867" t="b">
        <v>0</v>
      </c>
      <c r="AG867" t="b">
        <v>0</v>
      </c>
      <c r="AH867" t="s">
        <v>179</v>
      </c>
      <c r="AI867" t="b">
        <v>0</v>
      </c>
      <c r="AK867" t="b">
        <v>0</v>
      </c>
      <c r="AL867" s="1"/>
      <c r="AM867" t="s">
        <v>162</v>
      </c>
      <c r="AN867" s="2">
        <v>44296.959062499998</v>
      </c>
      <c r="AP867" s="2">
        <v>43852.629317129627</v>
      </c>
      <c r="AQ867" s="1"/>
      <c r="AS867" t="b">
        <v>0</v>
      </c>
      <c r="AU867" t="s">
        <v>216</v>
      </c>
      <c r="AV867" t="s">
        <v>176</v>
      </c>
      <c r="BB867" t="s">
        <v>2464</v>
      </c>
      <c r="BD867" t="b">
        <v>0</v>
      </c>
      <c r="BH867" t="s">
        <v>406</v>
      </c>
      <c r="BJ867" t="s">
        <v>216</v>
      </c>
      <c r="BL867" t="s">
        <v>2463</v>
      </c>
      <c r="BM867" t="s">
        <v>202</v>
      </c>
      <c r="BN867" t="s">
        <v>203</v>
      </c>
      <c r="BQ867" t="s">
        <v>204</v>
      </c>
      <c r="BR867" t="b">
        <v>0</v>
      </c>
      <c r="BT867" t="b">
        <v>0</v>
      </c>
      <c r="BW867" t="s">
        <v>97</v>
      </c>
      <c r="BX867" t="b">
        <v>0</v>
      </c>
      <c r="BY867" s="2">
        <v>44376.857569444444</v>
      </c>
      <c r="CB867" t="b">
        <v>0</v>
      </c>
      <c r="CC867" t="b">
        <v>0</v>
      </c>
      <c r="CI867">
        <v>0</v>
      </c>
      <c r="CJ867">
        <v>0</v>
      </c>
      <c r="CK867">
        <f>YEAR(tbl_Opportunity[[#This Row],[Close Date]])</f>
        <v>2020</v>
      </c>
    </row>
    <row r="868" spans="1:89">
      <c r="A868" t="s">
        <v>1288</v>
      </c>
      <c r="B868" t="b">
        <v>0</v>
      </c>
      <c r="D868" t="b">
        <v>0</v>
      </c>
      <c r="E868" t="s">
        <v>1221</v>
      </c>
      <c r="H868" s="1">
        <v>43189</v>
      </c>
      <c r="I868" t="b">
        <v>1</v>
      </c>
      <c r="J868" t="s">
        <v>193</v>
      </c>
      <c r="L868" t="s">
        <v>2465</v>
      </c>
      <c r="O868" t="s">
        <v>194</v>
      </c>
      <c r="P868" t="b">
        <v>1</v>
      </c>
      <c r="Q868" s="2">
        <v>42772.924398148149</v>
      </c>
      <c r="R868" s="1"/>
      <c r="S868" t="b">
        <v>0</v>
      </c>
      <c r="U868" s="1"/>
      <c r="V868" t="b">
        <v>0</v>
      </c>
      <c r="W868" s="1">
        <v>43101</v>
      </c>
      <c r="X868">
        <v>1</v>
      </c>
      <c r="Y868">
        <v>2018</v>
      </c>
      <c r="Z868" t="s">
        <v>90</v>
      </c>
      <c r="AA868" t="s">
        <v>90</v>
      </c>
      <c r="AB868" t="b">
        <v>0</v>
      </c>
      <c r="AC868" t="b">
        <v>0</v>
      </c>
      <c r="AE868" t="b">
        <v>0</v>
      </c>
      <c r="AF868" t="b">
        <v>0</v>
      </c>
      <c r="AG868" t="b">
        <v>0</v>
      </c>
      <c r="AH868" t="s">
        <v>179</v>
      </c>
      <c r="AI868" t="b">
        <v>0</v>
      </c>
      <c r="AK868" t="b">
        <v>0</v>
      </c>
      <c r="AL868" s="1">
        <v>42968</v>
      </c>
      <c r="AM868" t="s">
        <v>162</v>
      </c>
      <c r="AN868" s="2">
        <v>44296.959062499998</v>
      </c>
      <c r="AP868" s="2">
        <v>43179.916261574072</v>
      </c>
      <c r="AQ868" s="1"/>
      <c r="AS868" t="b">
        <v>0</v>
      </c>
      <c r="AU868" t="s">
        <v>396</v>
      </c>
      <c r="AV868" t="s">
        <v>176</v>
      </c>
      <c r="BB868" t="s">
        <v>2466</v>
      </c>
      <c r="BD868" t="b">
        <v>0</v>
      </c>
      <c r="BH868" t="s">
        <v>260</v>
      </c>
      <c r="BJ868" t="s">
        <v>216</v>
      </c>
      <c r="BL868" t="s">
        <v>2465</v>
      </c>
      <c r="BM868" t="s">
        <v>202</v>
      </c>
      <c r="BN868" t="s">
        <v>203</v>
      </c>
      <c r="BQ868" t="s">
        <v>204</v>
      </c>
      <c r="BR868" t="b">
        <v>0</v>
      </c>
      <c r="BT868" t="b">
        <v>0</v>
      </c>
      <c r="BW868" t="s">
        <v>97</v>
      </c>
      <c r="BX868" t="b">
        <v>0</v>
      </c>
      <c r="BY868" s="2">
        <v>44376.857569444444</v>
      </c>
      <c r="CB868" t="b">
        <v>0</v>
      </c>
      <c r="CC868" t="b">
        <v>0</v>
      </c>
      <c r="CI868">
        <v>0</v>
      </c>
      <c r="CJ868">
        <v>0</v>
      </c>
      <c r="CK868">
        <f>YEAR(tbl_Opportunity[[#This Row],[Close Date]])</f>
        <v>2018</v>
      </c>
    </row>
    <row r="869" spans="1:89">
      <c r="A869" t="s">
        <v>2467</v>
      </c>
      <c r="B869" t="b">
        <v>0</v>
      </c>
      <c r="D869" t="b">
        <v>0</v>
      </c>
      <c r="E869" t="s">
        <v>1521</v>
      </c>
      <c r="H869" s="1">
        <v>43183</v>
      </c>
      <c r="I869" t="b">
        <v>1</v>
      </c>
      <c r="L869" t="s">
        <v>2468</v>
      </c>
      <c r="O869" t="s">
        <v>194</v>
      </c>
      <c r="P869" t="b">
        <v>1</v>
      </c>
      <c r="Q869" s="2">
        <v>42772.926828703705</v>
      </c>
      <c r="R869" s="1"/>
      <c r="S869" t="b">
        <v>0</v>
      </c>
      <c r="U869" s="1"/>
      <c r="V869" t="b">
        <v>0</v>
      </c>
      <c r="W869" s="1">
        <v>43101</v>
      </c>
      <c r="X869">
        <v>1</v>
      </c>
      <c r="Y869">
        <v>2018</v>
      </c>
      <c r="Z869" t="s">
        <v>8</v>
      </c>
      <c r="AA869" t="s">
        <v>8</v>
      </c>
      <c r="AB869" t="b">
        <v>0</v>
      </c>
      <c r="AC869" t="b">
        <v>0</v>
      </c>
      <c r="AE869" t="b">
        <v>1</v>
      </c>
      <c r="AF869" t="b">
        <v>0</v>
      </c>
      <c r="AG869" t="b">
        <v>0</v>
      </c>
      <c r="AH869" t="s">
        <v>179</v>
      </c>
      <c r="AI869" t="b">
        <v>0</v>
      </c>
      <c r="AJ869" t="s">
        <v>211</v>
      </c>
      <c r="AK869" t="b">
        <v>0</v>
      </c>
      <c r="AL869" s="1">
        <v>43271</v>
      </c>
      <c r="AM869" t="s">
        <v>162</v>
      </c>
      <c r="AN869" s="2">
        <v>44296.95826388889</v>
      </c>
      <c r="AP869" s="2">
        <v>43245.618969907409</v>
      </c>
      <c r="AQ869" s="1"/>
      <c r="AS869" t="b">
        <v>0</v>
      </c>
      <c r="AU869" t="s">
        <v>247</v>
      </c>
      <c r="AV869" t="s">
        <v>176</v>
      </c>
      <c r="BB869" t="s">
        <v>2469</v>
      </c>
      <c r="BD869" t="b">
        <v>0</v>
      </c>
      <c r="BH869" t="s">
        <v>260</v>
      </c>
      <c r="BI869" t="s">
        <v>200</v>
      </c>
      <c r="BJ869" t="s">
        <v>250</v>
      </c>
      <c r="BL869" t="s">
        <v>2468</v>
      </c>
      <c r="BM869" t="s">
        <v>202</v>
      </c>
      <c r="BN869" t="s">
        <v>203</v>
      </c>
      <c r="BQ869" t="s">
        <v>204</v>
      </c>
      <c r="BR869" t="b">
        <v>0</v>
      </c>
      <c r="BT869" t="b">
        <v>0</v>
      </c>
      <c r="BW869" t="s">
        <v>103</v>
      </c>
      <c r="BX869" t="b">
        <v>0</v>
      </c>
      <c r="BY869" s="2">
        <v>44376.857569444444</v>
      </c>
      <c r="CB869" t="b">
        <v>0</v>
      </c>
      <c r="CC869" t="b">
        <v>1</v>
      </c>
      <c r="CF869">
        <v>35897</v>
      </c>
      <c r="CH869">
        <v>35897</v>
      </c>
      <c r="CI869">
        <v>100</v>
      </c>
      <c r="CJ869">
        <v>0</v>
      </c>
      <c r="CK869">
        <f>YEAR(tbl_Opportunity[[#This Row],[Close Date]])</f>
        <v>2018</v>
      </c>
    </row>
    <row r="870" spans="1:89">
      <c r="A870" t="s">
        <v>1187</v>
      </c>
      <c r="B870" t="b">
        <v>0</v>
      </c>
      <c r="D870" t="b">
        <v>0</v>
      </c>
      <c r="H870" s="1">
        <v>43187</v>
      </c>
      <c r="I870" t="b">
        <v>1</v>
      </c>
      <c r="J870" t="s">
        <v>193</v>
      </c>
      <c r="L870" t="s">
        <v>2470</v>
      </c>
      <c r="O870" t="s">
        <v>194</v>
      </c>
      <c r="P870" t="b">
        <v>1</v>
      </c>
      <c r="Q870" s="2">
        <v>42772.929988425924</v>
      </c>
      <c r="R870" s="1"/>
      <c r="S870" t="b">
        <v>0</v>
      </c>
      <c r="U870" s="1"/>
      <c r="V870" t="b">
        <v>0</v>
      </c>
      <c r="W870" s="1">
        <v>43101</v>
      </c>
      <c r="X870">
        <v>1</v>
      </c>
      <c r="Y870">
        <v>2018</v>
      </c>
      <c r="Z870" t="s">
        <v>90</v>
      </c>
      <c r="AA870" t="s">
        <v>90</v>
      </c>
      <c r="AB870" t="b">
        <v>0</v>
      </c>
      <c r="AC870" t="b">
        <v>0</v>
      </c>
      <c r="AE870" t="b">
        <v>0</v>
      </c>
      <c r="AF870" t="b">
        <v>0</v>
      </c>
      <c r="AG870" t="b">
        <v>0</v>
      </c>
      <c r="AH870" t="s">
        <v>185</v>
      </c>
      <c r="AI870" t="b">
        <v>0</v>
      </c>
      <c r="AK870" t="b">
        <v>0</v>
      </c>
      <c r="AL870" s="1"/>
      <c r="AM870" t="s">
        <v>162</v>
      </c>
      <c r="AN870" s="2">
        <v>44296.959062499998</v>
      </c>
      <c r="AP870" s="2">
        <v>43187.653599537036</v>
      </c>
      <c r="AQ870" s="1"/>
      <c r="AS870" t="b">
        <v>0</v>
      </c>
      <c r="AU870" t="s">
        <v>247</v>
      </c>
      <c r="AV870" t="s">
        <v>93</v>
      </c>
      <c r="BB870" t="s">
        <v>2471</v>
      </c>
      <c r="BD870" t="b">
        <v>0</v>
      </c>
      <c r="BH870" t="s">
        <v>215</v>
      </c>
      <c r="BJ870" t="s">
        <v>250</v>
      </c>
      <c r="BL870" t="s">
        <v>2470</v>
      </c>
      <c r="BM870" t="s">
        <v>202</v>
      </c>
      <c r="BN870" t="s">
        <v>203</v>
      </c>
      <c r="BQ870" t="s">
        <v>204</v>
      </c>
      <c r="BR870" t="b">
        <v>0</v>
      </c>
      <c r="BT870" t="b">
        <v>0</v>
      </c>
      <c r="BW870" t="s">
        <v>97</v>
      </c>
      <c r="BX870" t="b">
        <v>0</v>
      </c>
      <c r="BY870" s="2">
        <v>44376.857569444444</v>
      </c>
      <c r="BZ870" t="s">
        <v>217</v>
      </c>
      <c r="CB870" t="b">
        <v>0</v>
      </c>
      <c r="CC870" t="b">
        <v>0</v>
      </c>
      <c r="CI870">
        <v>0</v>
      </c>
      <c r="CJ870">
        <v>0</v>
      </c>
      <c r="CK870">
        <f>YEAR(tbl_Opportunity[[#This Row],[Close Date]])</f>
        <v>2018</v>
      </c>
    </row>
    <row r="871" spans="1:89">
      <c r="A871" t="s">
        <v>2472</v>
      </c>
      <c r="B871" t="b">
        <v>0</v>
      </c>
      <c r="D871" t="b">
        <v>0</v>
      </c>
      <c r="E871" t="s">
        <v>1521</v>
      </c>
      <c r="H871" s="1">
        <v>43189</v>
      </c>
      <c r="I871" t="b">
        <v>1</v>
      </c>
      <c r="J871" t="s">
        <v>105</v>
      </c>
      <c r="L871" t="s">
        <v>2473</v>
      </c>
      <c r="O871" t="s">
        <v>194</v>
      </c>
      <c r="P871" t="b">
        <v>1</v>
      </c>
      <c r="Q871" s="2">
        <v>42772.941238425927</v>
      </c>
      <c r="R871" s="1"/>
      <c r="S871" t="b">
        <v>0</v>
      </c>
      <c r="U871" s="1"/>
      <c r="V871" t="b">
        <v>0</v>
      </c>
      <c r="W871" s="1">
        <v>43101</v>
      </c>
      <c r="X871">
        <v>1</v>
      </c>
      <c r="Y871">
        <v>2018</v>
      </c>
      <c r="Z871" t="s">
        <v>90</v>
      </c>
      <c r="AA871" t="s">
        <v>90</v>
      </c>
      <c r="AB871" t="b">
        <v>0</v>
      </c>
      <c r="AC871" t="b">
        <v>0</v>
      </c>
      <c r="AE871" t="b">
        <v>0</v>
      </c>
      <c r="AF871" t="b">
        <v>0</v>
      </c>
      <c r="AG871" t="b">
        <v>0</v>
      </c>
      <c r="AH871" t="s">
        <v>185</v>
      </c>
      <c r="AI871" t="b">
        <v>0</v>
      </c>
      <c r="AK871" t="b">
        <v>0</v>
      </c>
      <c r="AL871" s="1"/>
      <c r="AM871" t="s">
        <v>162</v>
      </c>
      <c r="AN871" s="2">
        <v>44297.856377314813</v>
      </c>
      <c r="AP871" s="2">
        <v>43179.920289351852</v>
      </c>
      <c r="AQ871" s="1"/>
      <c r="AS871" t="b">
        <v>0</v>
      </c>
      <c r="AU871" t="s">
        <v>247</v>
      </c>
      <c r="AV871" t="s">
        <v>176</v>
      </c>
      <c r="BB871" t="s">
        <v>2474</v>
      </c>
      <c r="BD871" t="b">
        <v>0</v>
      </c>
      <c r="BH871" t="s">
        <v>260</v>
      </c>
      <c r="BJ871" t="s">
        <v>250</v>
      </c>
      <c r="BL871" t="s">
        <v>2473</v>
      </c>
      <c r="BN871" t="s">
        <v>203</v>
      </c>
      <c r="BQ871" t="s">
        <v>204</v>
      </c>
      <c r="BR871" t="b">
        <v>0</v>
      </c>
      <c r="BT871" t="b">
        <v>0</v>
      </c>
      <c r="BW871" t="s">
        <v>97</v>
      </c>
      <c r="BX871" t="b">
        <v>0</v>
      </c>
      <c r="BY871" s="2">
        <v>44376.857569444444</v>
      </c>
      <c r="CB871" t="b">
        <v>0</v>
      </c>
      <c r="CC871" t="b">
        <v>0</v>
      </c>
      <c r="CI871">
        <v>0</v>
      </c>
      <c r="CJ871">
        <v>0</v>
      </c>
      <c r="CK871">
        <f>YEAR(tbl_Opportunity[[#This Row],[Close Date]])</f>
        <v>2018</v>
      </c>
    </row>
    <row r="872" spans="1:89">
      <c r="A872" t="s">
        <v>306</v>
      </c>
      <c r="B872" t="b">
        <v>0</v>
      </c>
      <c r="D872" t="b">
        <v>0</v>
      </c>
      <c r="E872" t="s">
        <v>2459</v>
      </c>
      <c r="H872" s="1">
        <v>44013</v>
      </c>
      <c r="I872" t="b">
        <v>1</v>
      </c>
      <c r="J872" t="s">
        <v>105</v>
      </c>
      <c r="L872" t="s">
        <v>2475</v>
      </c>
      <c r="O872" t="s">
        <v>194</v>
      </c>
      <c r="P872" t="b">
        <v>1</v>
      </c>
      <c r="Q872" s="2">
        <v>42772.948298611111</v>
      </c>
      <c r="R872" s="1"/>
      <c r="S872" t="b">
        <v>0</v>
      </c>
      <c r="U872" s="1"/>
      <c r="V872" t="b">
        <v>0</v>
      </c>
      <c r="W872" s="1">
        <v>43891</v>
      </c>
      <c r="X872">
        <v>3</v>
      </c>
      <c r="Y872">
        <v>2020</v>
      </c>
      <c r="Z872" t="s">
        <v>90</v>
      </c>
      <c r="AA872" t="s">
        <v>90</v>
      </c>
      <c r="AB872" t="b">
        <v>0</v>
      </c>
      <c r="AC872" t="b">
        <v>0</v>
      </c>
      <c r="AE872" t="b">
        <v>1</v>
      </c>
      <c r="AF872" t="b">
        <v>0</v>
      </c>
      <c r="AG872" t="b">
        <v>0</v>
      </c>
      <c r="AH872" t="s">
        <v>185</v>
      </c>
      <c r="AI872" t="b">
        <v>0</v>
      </c>
      <c r="AK872" t="b">
        <v>0</v>
      </c>
      <c r="AL872" s="1">
        <v>43618</v>
      </c>
      <c r="AM872" t="s">
        <v>162</v>
      </c>
      <c r="AN872" s="2">
        <v>44297.853321759256</v>
      </c>
      <c r="AP872" s="2">
        <v>43887.694560185184</v>
      </c>
      <c r="AQ872" s="1"/>
      <c r="AS872" t="b">
        <v>0</v>
      </c>
      <c r="AU872" t="s">
        <v>196</v>
      </c>
      <c r="AV872" t="s">
        <v>176</v>
      </c>
      <c r="BB872" t="s">
        <v>2476</v>
      </c>
      <c r="BD872" t="b">
        <v>0</v>
      </c>
      <c r="BH872" t="s">
        <v>406</v>
      </c>
      <c r="BI872" t="s">
        <v>200</v>
      </c>
      <c r="BJ872" t="s">
        <v>196</v>
      </c>
      <c r="BL872" t="s">
        <v>2475</v>
      </c>
      <c r="BM872" t="s">
        <v>202</v>
      </c>
      <c r="BN872" t="s">
        <v>203</v>
      </c>
      <c r="BQ872" t="s">
        <v>204</v>
      </c>
      <c r="BR872" t="b">
        <v>0</v>
      </c>
      <c r="BT872" t="b">
        <v>0</v>
      </c>
      <c r="BW872" t="s">
        <v>97</v>
      </c>
      <c r="BX872" t="b">
        <v>0</v>
      </c>
      <c r="BY872" s="2">
        <v>44376.857569444444</v>
      </c>
      <c r="CB872" t="b">
        <v>0</v>
      </c>
      <c r="CC872" t="b">
        <v>0</v>
      </c>
      <c r="CF872">
        <v>54805</v>
      </c>
      <c r="CH872">
        <v>0</v>
      </c>
      <c r="CI872">
        <v>0</v>
      </c>
      <c r="CJ872">
        <v>0</v>
      </c>
      <c r="CK872">
        <f>YEAR(tbl_Opportunity[[#This Row],[Close Date]])</f>
        <v>2020</v>
      </c>
    </row>
    <row r="873" spans="1:89">
      <c r="A873" t="s">
        <v>2477</v>
      </c>
      <c r="B873" t="b">
        <v>0</v>
      </c>
      <c r="D873" t="b">
        <v>0</v>
      </c>
      <c r="H873" s="1">
        <v>42825</v>
      </c>
      <c r="I873" t="b">
        <v>1</v>
      </c>
      <c r="J873" t="s">
        <v>193</v>
      </c>
      <c r="L873" t="s">
        <v>2478</v>
      </c>
      <c r="O873" t="s">
        <v>194</v>
      </c>
      <c r="P873" t="b">
        <v>1</v>
      </c>
      <c r="Q873" s="2">
        <v>42772.951006944444</v>
      </c>
      <c r="R873" s="1"/>
      <c r="S873" t="b">
        <v>0</v>
      </c>
      <c r="U873" s="1"/>
      <c r="V873" t="b">
        <v>0</v>
      </c>
      <c r="W873" s="1">
        <v>42736</v>
      </c>
      <c r="X873">
        <v>1</v>
      </c>
      <c r="Y873">
        <v>2017</v>
      </c>
      <c r="Z873" t="s">
        <v>90</v>
      </c>
      <c r="AA873" t="s">
        <v>90</v>
      </c>
      <c r="AB873" t="b">
        <v>0</v>
      </c>
      <c r="AC873" t="b">
        <v>0</v>
      </c>
      <c r="AE873" t="b">
        <v>0</v>
      </c>
      <c r="AF873" t="b">
        <v>0</v>
      </c>
      <c r="AG873" t="b">
        <v>0</v>
      </c>
      <c r="AH873" t="s">
        <v>185</v>
      </c>
      <c r="AI873" t="b">
        <v>0</v>
      </c>
      <c r="AJ873" t="s">
        <v>211</v>
      </c>
      <c r="AK873" t="b">
        <v>0</v>
      </c>
      <c r="AL873" s="1">
        <v>43578</v>
      </c>
      <c r="AM873" t="s">
        <v>162</v>
      </c>
      <c r="AN873" s="2">
        <v>44296.959062499998</v>
      </c>
      <c r="AP873" s="2">
        <v>43627.822627314818</v>
      </c>
      <c r="AQ873" s="1"/>
      <c r="AS873" t="b">
        <v>0</v>
      </c>
      <c r="AU873" t="s">
        <v>216</v>
      </c>
      <c r="AV873" t="s">
        <v>93</v>
      </c>
      <c r="BB873" t="s">
        <v>2479</v>
      </c>
      <c r="BD873" t="b">
        <v>0</v>
      </c>
      <c r="BH873" t="s">
        <v>199</v>
      </c>
      <c r="BJ873" t="s">
        <v>216</v>
      </c>
      <c r="BL873" t="s">
        <v>2478</v>
      </c>
      <c r="BM873" t="s">
        <v>202</v>
      </c>
      <c r="BN873" t="s">
        <v>203</v>
      </c>
      <c r="BQ873" t="s">
        <v>204</v>
      </c>
      <c r="BR873" t="b">
        <v>0</v>
      </c>
      <c r="BT873" t="b">
        <v>0</v>
      </c>
      <c r="BW873" t="s">
        <v>97</v>
      </c>
      <c r="BX873" t="b">
        <v>0</v>
      </c>
      <c r="BY873" s="2">
        <v>44376.857569444444</v>
      </c>
      <c r="CB873" t="b">
        <v>0</v>
      </c>
      <c r="CC873" t="b">
        <v>0</v>
      </c>
      <c r="CI873">
        <v>0</v>
      </c>
      <c r="CJ873">
        <v>0</v>
      </c>
      <c r="CK873">
        <f>YEAR(tbl_Opportunity[[#This Row],[Close Date]])</f>
        <v>2017</v>
      </c>
    </row>
    <row r="874" spans="1:89">
      <c r="A874" t="s">
        <v>1220</v>
      </c>
      <c r="B874" t="b">
        <v>0</v>
      </c>
      <c r="D874" t="b">
        <v>0</v>
      </c>
      <c r="E874" t="s">
        <v>1813</v>
      </c>
      <c r="H874" s="1">
        <v>43920</v>
      </c>
      <c r="I874" t="b">
        <v>1</v>
      </c>
      <c r="J874" t="s">
        <v>193</v>
      </c>
      <c r="L874" t="s">
        <v>2480</v>
      </c>
      <c r="O874" t="s">
        <v>194</v>
      </c>
      <c r="P874" t="b">
        <v>1</v>
      </c>
      <c r="Q874" s="2">
        <v>42772.952685185184</v>
      </c>
      <c r="R874" s="1"/>
      <c r="S874" t="b">
        <v>0</v>
      </c>
      <c r="U874" s="1"/>
      <c r="V874" t="b">
        <v>0</v>
      </c>
      <c r="W874" s="1">
        <v>43831</v>
      </c>
      <c r="X874">
        <v>1</v>
      </c>
      <c r="Y874">
        <v>2020</v>
      </c>
      <c r="Z874" t="s">
        <v>90</v>
      </c>
      <c r="AA874" t="s">
        <v>90</v>
      </c>
      <c r="AB874" t="b">
        <v>0</v>
      </c>
      <c r="AC874" t="b">
        <v>0</v>
      </c>
      <c r="AE874" t="b">
        <v>0</v>
      </c>
      <c r="AF874" t="b">
        <v>0</v>
      </c>
      <c r="AG874" t="b">
        <v>0</v>
      </c>
      <c r="AH874" t="s">
        <v>185</v>
      </c>
      <c r="AI874" t="b">
        <v>0</v>
      </c>
      <c r="AK874" t="b">
        <v>0</v>
      </c>
      <c r="AL874" s="1">
        <v>43606</v>
      </c>
      <c r="AM874" t="s">
        <v>162</v>
      </c>
      <c r="AN874" s="2">
        <v>44296.959062499998</v>
      </c>
      <c r="AP874" s="2">
        <v>43847.20721064815</v>
      </c>
      <c r="AQ874" s="1"/>
      <c r="AS874" t="b">
        <v>0</v>
      </c>
      <c r="AV874" t="s">
        <v>176</v>
      </c>
      <c r="BB874" t="s">
        <v>2481</v>
      </c>
      <c r="BD874" t="b">
        <v>0</v>
      </c>
      <c r="BH874" t="s">
        <v>406</v>
      </c>
      <c r="BJ874" t="s">
        <v>216</v>
      </c>
      <c r="BL874" t="s">
        <v>2480</v>
      </c>
      <c r="BM874" t="s">
        <v>202</v>
      </c>
      <c r="BN874" t="s">
        <v>203</v>
      </c>
      <c r="BQ874" t="s">
        <v>204</v>
      </c>
      <c r="BR874" t="b">
        <v>0</v>
      </c>
      <c r="BT874" t="b">
        <v>0</v>
      </c>
      <c r="BW874" t="s">
        <v>97</v>
      </c>
      <c r="BX874" t="b">
        <v>0</v>
      </c>
      <c r="BY874" s="2">
        <v>44376.857569444444</v>
      </c>
      <c r="CB874" t="b">
        <v>0</v>
      </c>
      <c r="CC874" t="b">
        <v>0</v>
      </c>
      <c r="CI874">
        <v>0</v>
      </c>
      <c r="CJ874">
        <v>0</v>
      </c>
      <c r="CK874">
        <f>YEAR(tbl_Opportunity[[#This Row],[Close Date]])</f>
        <v>2020</v>
      </c>
    </row>
    <row r="875" spans="1:89">
      <c r="A875" t="s">
        <v>465</v>
      </c>
      <c r="B875" t="b">
        <v>0</v>
      </c>
      <c r="D875" t="b">
        <v>0</v>
      </c>
      <c r="E875" t="s">
        <v>1813</v>
      </c>
      <c r="H875" s="1">
        <v>43189</v>
      </c>
      <c r="I875" t="b">
        <v>1</v>
      </c>
      <c r="J875" t="s">
        <v>235</v>
      </c>
      <c r="L875" t="s">
        <v>2482</v>
      </c>
      <c r="O875" t="s">
        <v>194</v>
      </c>
      <c r="P875" t="b">
        <v>1</v>
      </c>
      <c r="Q875" s="2">
        <v>42772.954652777778</v>
      </c>
      <c r="R875" s="1"/>
      <c r="S875" t="b">
        <v>0</v>
      </c>
      <c r="U875" s="1"/>
      <c r="V875" t="b">
        <v>0</v>
      </c>
      <c r="W875" s="1">
        <v>43101</v>
      </c>
      <c r="X875">
        <v>1</v>
      </c>
      <c r="Y875">
        <v>2018</v>
      </c>
      <c r="Z875" t="s">
        <v>90</v>
      </c>
      <c r="AA875" t="s">
        <v>90</v>
      </c>
      <c r="AB875" t="b">
        <v>0</v>
      </c>
      <c r="AC875" t="b">
        <v>0</v>
      </c>
      <c r="AE875" t="b">
        <v>0</v>
      </c>
      <c r="AF875" t="b">
        <v>0</v>
      </c>
      <c r="AG875" t="b">
        <v>0</v>
      </c>
      <c r="AH875" t="s">
        <v>185</v>
      </c>
      <c r="AI875" t="b">
        <v>0</v>
      </c>
      <c r="AK875" t="b">
        <v>0</v>
      </c>
      <c r="AL875" s="1">
        <v>42969</v>
      </c>
      <c r="AM875" t="s">
        <v>162</v>
      </c>
      <c r="AN875" s="2">
        <v>44296.959062499998</v>
      </c>
      <c r="AP875" s="2">
        <v>43179.9137962963</v>
      </c>
      <c r="AQ875" s="1"/>
      <c r="AS875" t="b">
        <v>0</v>
      </c>
      <c r="AU875" t="s">
        <v>216</v>
      </c>
      <c r="AV875" t="s">
        <v>176</v>
      </c>
      <c r="BB875" t="s">
        <v>2483</v>
      </c>
      <c r="BD875" t="b">
        <v>0</v>
      </c>
      <c r="BH875" t="s">
        <v>260</v>
      </c>
      <c r="BJ875" t="s">
        <v>216</v>
      </c>
      <c r="BL875" t="s">
        <v>2482</v>
      </c>
      <c r="BM875" t="s">
        <v>202</v>
      </c>
      <c r="BN875" t="s">
        <v>203</v>
      </c>
      <c r="BQ875" t="s">
        <v>204</v>
      </c>
      <c r="BR875" t="b">
        <v>0</v>
      </c>
      <c r="BT875" t="b">
        <v>0</v>
      </c>
      <c r="BW875" t="s">
        <v>97</v>
      </c>
      <c r="BX875" t="b">
        <v>0</v>
      </c>
      <c r="BY875" s="2">
        <v>44376.857569444444</v>
      </c>
      <c r="CB875" t="b">
        <v>0</v>
      </c>
      <c r="CC875" t="b">
        <v>0</v>
      </c>
      <c r="CI875">
        <v>0</v>
      </c>
      <c r="CJ875">
        <v>0</v>
      </c>
      <c r="CK875">
        <f>YEAR(tbl_Opportunity[[#This Row],[Close Date]])</f>
        <v>2018</v>
      </c>
    </row>
    <row r="876" spans="1:89">
      <c r="A876" t="s">
        <v>453</v>
      </c>
      <c r="B876" t="b">
        <v>0</v>
      </c>
      <c r="D876" t="b">
        <v>0</v>
      </c>
      <c r="E876" t="s">
        <v>1813</v>
      </c>
      <c r="H876" s="1">
        <v>42825</v>
      </c>
      <c r="I876" t="b">
        <v>1</v>
      </c>
      <c r="J876" t="s">
        <v>193</v>
      </c>
      <c r="L876" t="s">
        <v>2484</v>
      </c>
      <c r="O876" t="s">
        <v>194</v>
      </c>
      <c r="P876" t="b">
        <v>1</v>
      </c>
      <c r="Q876" s="2">
        <v>42772.95590277778</v>
      </c>
      <c r="R876" s="1"/>
      <c r="S876" t="b">
        <v>0</v>
      </c>
      <c r="U876" s="1"/>
      <c r="V876" t="b">
        <v>0</v>
      </c>
      <c r="W876" s="1">
        <v>42736</v>
      </c>
      <c r="X876">
        <v>1</v>
      </c>
      <c r="Y876">
        <v>2017</v>
      </c>
      <c r="Z876" t="s">
        <v>90</v>
      </c>
      <c r="AA876" t="s">
        <v>90</v>
      </c>
      <c r="AB876" t="b">
        <v>0</v>
      </c>
      <c r="AC876" t="b">
        <v>0</v>
      </c>
      <c r="AE876" t="b">
        <v>0</v>
      </c>
      <c r="AF876" t="b">
        <v>0</v>
      </c>
      <c r="AG876" t="b">
        <v>0</v>
      </c>
      <c r="AH876" t="s">
        <v>185</v>
      </c>
      <c r="AI876" t="b">
        <v>0</v>
      </c>
      <c r="AK876" t="b">
        <v>0</v>
      </c>
      <c r="AL876" s="1"/>
      <c r="AM876" t="s">
        <v>162</v>
      </c>
      <c r="AN876" s="2">
        <v>44296.959062499998</v>
      </c>
      <c r="AP876" s="2">
        <v>43627.79550925926</v>
      </c>
      <c r="AQ876" s="1"/>
      <c r="AS876" t="b">
        <v>0</v>
      </c>
      <c r="AU876" t="s">
        <v>216</v>
      </c>
      <c r="AV876" t="s">
        <v>176</v>
      </c>
      <c r="BB876" t="s">
        <v>2485</v>
      </c>
      <c r="BD876" t="b">
        <v>0</v>
      </c>
      <c r="BH876" t="s">
        <v>199</v>
      </c>
      <c r="BJ876" t="s">
        <v>216</v>
      </c>
      <c r="BL876" t="s">
        <v>2484</v>
      </c>
      <c r="BM876" t="s">
        <v>202</v>
      </c>
      <c r="BN876" t="s">
        <v>203</v>
      </c>
      <c r="BQ876" t="s">
        <v>204</v>
      </c>
      <c r="BR876" t="b">
        <v>0</v>
      </c>
      <c r="BT876" t="b">
        <v>0</v>
      </c>
      <c r="BW876" t="s">
        <v>97</v>
      </c>
      <c r="BX876" t="b">
        <v>0</v>
      </c>
      <c r="BY876" s="2">
        <v>44376.857569444444</v>
      </c>
      <c r="CB876" t="b">
        <v>0</v>
      </c>
      <c r="CC876" t="b">
        <v>0</v>
      </c>
      <c r="CI876">
        <v>0</v>
      </c>
      <c r="CJ876">
        <v>0</v>
      </c>
      <c r="CK876">
        <f>YEAR(tbl_Opportunity[[#This Row],[Close Date]])</f>
        <v>2017</v>
      </c>
    </row>
    <row r="877" spans="1:89">
      <c r="A877" t="s">
        <v>2486</v>
      </c>
      <c r="B877" t="b">
        <v>0</v>
      </c>
      <c r="D877" t="b">
        <v>0</v>
      </c>
      <c r="E877" t="s">
        <v>1813</v>
      </c>
      <c r="H877" s="1">
        <v>43922</v>
      </c>
      <c r="I877" t="b">
        <v>1</v>
      </c>
      <c r="J877" t="s">
        <v>193</v>
      </c>
      <c r="L877" t="s">
        <v>2487</v>
      </c>
      <c r="O877" t="s">
        <v>194</v>
      </c>
      <c r="P877" t="b">
        <v>1</v>
      </c>
      <c r="Q877" s="2">
        <v>42772.96166666667</v>
      </c>
      <c r="R877" s="1"/>
      <c r="S877" t="b">
        <v>0</v>
      </c>
      <c r="U877" s="1"/>
      <c r="V877" t="b">
        <v>0</v>
      </c>
      <c r="W877" s="1">
        <v>43862</v>
      </c>
      <c r="X877">
        <v>2</v>
      </c>
      <c r="Y877">
        <v>2020</v>
      </c>
      <c r="Z877" t="s">
        <v>90</v>
      </c>
      <c r="AA877" t="s">
        <v>90</v>
      </c>
      <c r="AB877" t="b">
        <v>0</v>
      </c>
      <c r="AC877" t="b">
        <v>0</v>
      </c>
      <c r="AE877" t="b">
        <v>0</v>
      </c>
      <c r="AF877" t="b">
        <v>0</v>
      </c>
      <c r="AG877" t="b">
        <v>0</v>
      </c>
      <c r="AH877" t="s">
        <v>185</v>
      </c>
      <c r="AI877" t="b">
        <v>0</v>
      </c>
      <c r="AK877" t="b">
        <v>0</v>
      </c>
      <c r="AL877" s="1">
        <v>43872</v>
      </c>
      <c r="AM877" t="s">
        <v>162</v>
      </c>
      <c r="AN877" s="2">
        <v>44296.959062499998</v>
      </c>
      <c r="AP877" s="2">
        <v>43874.227719907409</v>
      </c>
      <c r="AQ877" s="1"/>
      <c r="AS877" t="b">
        <v>0</v>
      </c>
      <c r="AV877" t="s">
        <v>176</v>
      </c>
      <c r="BB877" t="s">
        <v>2488</v>
      </c>
      <c r="BD877" t="b">
        <v>0</v>
      </c>
      <c r="BH877" t="s">
        <v>406</v>
      </c>
      <c r="BJ877" t="s">
        <v>105</v>
      </c>
      <c r="BL877" t="s">
        <v>2487</v>
      </c>
      <c r="BM877" t="s">
        <v>202</v>
      </c>
      <c r="BN877" t="s">
        <v>203</v>
      </c>
      <c r="BQ877" t="s">
        <v>204</v>
      </c>
      <c r="BR877" t="b">
        <v>0</v>
      </c>
      <c r="BT877" t="b">
        <v>0</v>
      </c>
      <c r="BW877" t="s">
        <v>97</v>
      </c>
      <c r="BX877" t="b">
        <v>0</v>
      </c>
      <c r="BY877" s="2">
        <v>44376.857569444444</v>
      </c>
      <c r="CB877" t="b">
        <v>0</v>
      </c>
      <c r="CC877" t="b">
        <v>0</v>
      </c>
      <c r="CI877">
        <v>0</v>
      </c>
      <c r="CJ877">
        <v>0</v>
      </c>
      <c r="CK877">
        <f>YEAR(tbl_Opportunity[[#This Row],[Close Date]])</f>
        <v>2020</v>
      </c>
    </row>
    <row r="878" spans="1:89">
      <c r="A878" t="s">
        <v>2040</v>
      </c>
      <c r="B878" t="b">
        <v>0</v>
      </c>
      <c r="D878" t="b">
        <v>0</v>
      </c>
      <c r="H878" s="1">
        <v>44926</v>
      </c>
      <c r="I878" t="b">
        <v>0</v>
      </c>
      <c r="O878" t="s">
        <v>114</v>
      </c>
      <c r="P878" t="b">
        <v>0</v>
      </c>
      <c r="Q878" s="2">
        <v>42772.967013888891</v>
      </c>
      <c r="R878" s="1"/>
      <c r="S878" t="b">
        <v>0</v>
      </c>
      <c r="U878" s="1"/>
      <c r="V878" t="b">
        <v>0</v>
      </c>
      <c r="W878" s="1">
        <v>44652</v>
      </c>
      <c r="X878">
        <v>4</v>
      </c>
      <c r="Y878">
        <v>2022</v>
      </c>
      <c r="Z878" t="s">
        <v>161</v>
      </c>
      <c r="AA878" t="s">
        <v>161</v>
      </c>
      <c r="AB878" t="b">
        <v>0</v>
      </c>
      <c r="AC878" t="b">
        <v>0</v>
      </c>
      <c r="AE878" t="b">
        <v>1</v>
      </c>
      <c r="AF878" t="b">
        <v>0</v>
      </c>
      <c r="AG878" t="b">
        <v>0</v>
      </c>
      <c r="AH878" t="s">
        <v>185</v>
      </c>
      <c r="AI878" t="b">
        <v>0</v>
      </c>
      <c r="AK878" t="b">
        <v>0</v>
      </c>
      <c r="AL878" s="1"/>
      <c r="AM878" t="s">
        <v>114</v>
      </c>
      <c r="AN878" s="2">
        <v>44361.852233796293</v>
      </c>
      <c r="AP878" s="2">
        <v>43927.579317129632</v>
      </c>
      <c r="AQ878" s="1"/>
      <c r="AS878" t="b">
        <v>0</v>
      </c>
      <c r="AV878" t="s">
        <v>213</v>
      </c>
      <c r="BB878" t="s">
        <v>2489</v>
      </c>
      <c r="BD878" t="b">
        <v>0</v>
      </c>
      <c r="BH878" t="s">
        <v>114</v>
      </c>
      <c r="BI878" t="s">
        <v>155</v>
      </c>
      <c r="BN878" t="s">
        <v>415</v>
      </c>
      <c r="BQ878" t="s">
        <v>96</v>
      </c>
      <c r="BR878" t="b">
        <v>0</v>
      </c>
      <c r="BT878" t="b">
        <v>0</v>
      </c>
      <c r="BW878" t="s">
        <v>166</v>
      </c>
      <c r="BX878" t="b">
        <v>0</v>
      </c>
      <c r="BY878" s="2">
        <v>44376.857569444444</v>
      </c>
      <c r="CB878" t="b">
        <v>0</v>
      </c>
      <c r="CC878" t="b">
        <v>0</v>
      </c>
      <c r="CD878">
        <v>0</v>
      </c>
      <c r="CE878">
        <v>0</v>
      </c>
      <c r="CF878">
        <v>56542.75</v>
      </c>
      <c r="CH878">
        <v>5654.28</v>
      </c>
      <c r="CI878">
        <v>10</v>
      </c>
      <c r="CJ878">
        <v>0</v>
      </c>
      <c r="CK878">
        <f>YEAR(tbl_Opportunity[[#This Row],[Close Date]])</f>
        <v>2022</v>
      </c>
    </row>
    <row r="879" spans="1:89">
      <c r="A879" t="s">
        <v>2490</v>
      </c>
      <c r="B879" t="b">
        <v>0</v>
      </c>
      <c r="D879" t="b">
        <v>0</v>
      </c>
      <c r="H879" s="1">
        <v>43830</v>
      </c>
      <c r="I879" t="b">
        <v>1</v>
      </c>
      <c r="J879" t="s">
        <v>193</v>
      </c>
      <c r="L879" t="s">
        <v>2491</v>
      </c>
      <c r="O879" t="s">
        <v>194</v>
      </c>
      <c r="P879" t="b">
        <v>1</v>
      </c>
      <c r="Q879" s="2">
        <v>42773.506053240744</v>
      </c>
      <c r="R879" s="1"/>
      <c r="S879" t="b">
        <v>0</v>
      </c>
      <c r="U879" s="1"/>
      <c r="V879" t="b">
        <v>0</v>
      </c>
      <c r="W879" s="1">
        <v>43556</v>
      </c>
      <c r="X879">
        <v>4</v>
      </c>
      <c r="Y879">
        <v>2019</v>
      </c>
      <c r="Z879" t="s">
        <v>90</v>
      </c>
      <c r="AA879" t="s">
        <v>90</v>
      </c>
      <c r="AB879" t="b">
        <v>0</v>
      </c>
      <c r="AC879" t="b">
        <v>0</v>
      </c>
      <c r="AE879" t="b">
        <v>1</v>
      </c>
      <c r="AF879" t="b">
        <v>0</v>
      </c>
      <c r="AG879" t="b">
        <v>0</v>
      </c>
      <c r="AH879" t="s">
        <v>210</v>
      </c>
      <c r="AI879" t="b">
        <v>0</v>
      </c>
      <c r="AJ879" t="s">
        <v>195</v>
      </c>
      <c r="AK879" t="b">
        <v>0</v>
      </c>
      <c r="AL879" s="1"/>
      <c r="AM879" t="s">
        <v>162</v>
      </c>
      <c r="AN879" s="2">
        <v>44296.959062499998</v>
      </c>
      <c r="AP879" s="2">
        <v>43711.524444444447</v>
      </c>
      <c r="AQ879" s="1"/>
      <c r="AS879" t="b">
        <v>0</v>
      </c>
      <c r="AU879" t="s">
        <v>1046</v>
      </c>
      <c r="AV879" t="s">
        <v>93</v>
      </c>
      <c r="BB879" t="s">
        <v>2492</v>
      </c>
      <c r="BD879" t="b">
        <v>0</v>
      </c>
      <c r="BH879" t="s">
        <v>260</v>
      </c>
      <c r="BI879" t="s">
        <v>200</v>
      </c>
      <c r="BJ879" t="s">
        <v>250</v>
      </c>
      <c r="BL879" t="s">
        <v>2493</v>
      </c>
      <c r="BM879" t="s">
        <v>202</v>
      </c>
      <c r="BN879" t="s">
        <v>203</v>
      </c>
      <c r="BQ879" t="s">
        <v>204</v>
      </c>
      <c r="BR879" t="b">
        <v>0</v>
      </c>
      <c r="BT879" t="b">
        <v>0</v>
      </c>
      <c r="BW879" t="s">
        <v>97</v>
      </c>
      <c r="BX879" t="b">
        <v>0</v>
      </c>
      <c r="BY879" s="2">
        <v>44376.857569444444</v>
      </c>
      <c r="CB879" t="b">
        <v>0</v>
      </c>
      <c r="CC879" t="b">
        <v>0</v>
      </c>
      <c r="CF879">
        <v>52336</v>
      </c>
      <c r="CH879">
        <v>0</v>
      </c>
      <c r="CI879">
        <v>0</v>
      </c>
      <c r="CJ879">
        <v>0</v>
      </c>
      <c r="CK879">
        <f>YEAR(tbl_Opportunity[[#This Row],[Close Date]])</f>
        <v>2019</v>
      </c>
    </row>
    <row r="880" spans="1:89">
      <c r="A880" t="s">
        <v>2494</v>
      </c>
      <c r="B880" t="b">
        <v>0</v>
      </c>
      <c r="D880" t="b">
        <v>0</v>
      </c>
      <c r="E880" t="s">
        <v>2459</v>
      </c>
      <c r="H880" s="1">
        <v>43164</v>
      </c>
      <c r="I880" t="b">
        <v>1</v>
      </c>
      <c r="J880" t="s">
        <v>235</v>
      </c>
      <c r="L880" t="s">
        <v>2495</v>
      </c>
      <c r="O880" t="s">
        <v>194</v>
      </c>
      <c r="P880" t="b">
        <v>1</v>
      </c>
      <c r="Q880" s="2">
        <v>42773.509247685186</v>
      </c>
      <c r="R880" s="1"/>
      <c r="S880" t="b">
        <v>0</v>
      </c>
      <c r="U880" s="1"/>
      <c r="V880" t="b">
        <v>0</v>
      </c>
      <c r="W880" s="1">
        <v>43101</v>
      </c>
      <c r="X880">
        <v>1</v>
      </c>
      <c r="Y880">
        <v>2018</v>
      </c>
      <c r="Z880" t="s">
        <v>90</v>
      </c>
      <c r="AA880" t="s">
        <v>90</v>
      </c>
      <c r="AB880" t="b">
        <v>0</v>
      </c>
      <c r="AC880" t="b">
        <v>0</v>
      </c>
      <c r="AE880" t="b">
        <v>1</v>
      </c>
      <c r="AF880" t="b">
        <v>0</v>
      </c>
      <c r="AG880" t="b">
        <v>0</v>
      </c>
      <c r="AH880" t="s">
        <v>210</v>
      </c>
      <c r="AI880" t="b">
        <v>0</v>
      </c>
      <c r="AK880" t="b">
        <v>0</v>
      </c>
      <c r="AL880" s="1">
        <v>42971</v>
      </c>
      <c r="AM880" t="s">
        <v>162</v>
      </c>
      <c r="AN880" s="2">
        <v>44296.959062499998</v>
      </c>
      <c r="AP880" s="2">
        <v>43179.911307870374</v>
      </c>
      <c r="AQ880" s="1"/>
      <c r="AS880" t="b">
        <v>0</v>
      </c>
      <c r="AU880" t="s">
        <v>247</v>
      </c>
      <c r="AV880" t="s">
        <v>176</v>
      </c>
      <c r="BB880" t="s">
        <v>2496</v>
      </c>
      <c r="BD880" t="b">
        <v>0</v>
      </c>
      <c r="BH880" t="s">
        <v>260</v>
      </c>
      <c r="BI880" t="s">
        <v>200</v>
      </c>
      <c r="BJ880" t="s">
        <v>250</v>
      </c>
      <c r="BL880" t="s">
        <v>2495</v>
      </c>
      <c r="BM880" t="s">
        <v>202</v>
      </c>
      <c r="BN880" t="s">
        <v>203</v>
      </c>
      <c r="BQ880" t="s">
        <v>204</v>
      </c>
      <c r="BR880" t="b">
        <v>0</v>
      </c>
      <c r="BT880" t="b">
        <v>0</v>
      </c>
      <c r="BW880" t="s">
        <v>97</v>
      </c>
      <c r="BX880" t="b">
        <v>0</v>
      </c>
      <c r="BY880" s="2">
        <v>44376.857569444444</v>
      </c>
      <c r="CB880" t="b">
        <v>0</v>
      </c>
      <c r="CC880" t="b">
        <v>0</v>
      </c>
      <c r="CF880">
        <v>54805</v>
      </c>
      <c r="CH880">
        <v>0</v>
      </c>
      <c r="CI880">
        <v>0</v>
      </c>
      <c r="CJ880">
        <v>0</v>
      </c>
      <c r="CK880">
        <f>YEAR(tbl_Opportunity[[#This Row],[Close Date]])</f>
        <v>2018</v>
      </c>
    </row>
    <row r="881" spans="1:89">
      <c r="A881" t="s">
        <v>2456</v>
      </c>
      <c r="B881" t="b">
        <v>0</v>
      </c>
      <c r="D881" t="b">
        <v>0</v>
      </c>
      <c r="H881" s="1">
        <v>42774</v>
      </c>
      <c r="I881" t="b">
        <v>1</v>
      </c>
      <c r="O881" t="s">
        <v>2137</v>
      </c>
      <c r="P881" t="b">
        <v>0</v>
      </c>
      <c r="Q881" s="2">
        <v>42774.735972222225</v>
      </c>
      <c r="R881" s="1"/>
      <c r="S881" t="b">
        <v>0</v>
      </c>
      <c r="U881" s="1"/>
      <c r="V881" t="b">
        <v>0</v>
      </c>
      <c r="W881" s="1">
        <v>42736</v>
      </c>
      <c r="X881">
        <v>1</v>
      </c>
      <c r="Y881">
        <v>2017</v>
      </c>
      <c r="Z881" t="s">
        <v>8</v>
      </c>
      <c r="AA881" t="s">
        <v>8</v>
      </c>
      <c r="AB881" t="b">
        <v>0</v>
      </c>
      <c r="AC881" t="b">
        <v>0</v>
      </c>
      <c r="AE881" t="b">
        <v>1</v>
      </c>
      <c r="AF881" t="b">
        <v>0</v>
      </c>
      <c r="AG881" t="b">
        <v>0</v>
      </c>
      <c r="AH881" t="s">
        <v>210</v>
      </c>
      <c r="AI881" t="b">
        <v>0</v>
      </c>
      <c r="AK881" t="b">
        <v>0</v>
      </c>
      <c r="AL881" s="1"/>
      <c r="AM881" t="s">
        <v>162</v>
      </c>
      <c r="AN881" s="2">
        <v>44297.835520833331</v>
      </c>
      <c r="AP881" s="2">
        <v>43169.630393518521</v>
      </c>
      <c r="AQ881" s="1"/>
      <c r="AS881" t="b">
        <v>0</v>
      </c>
      <c r="AV881" t="s">
        <v>105</v>
      </c>
      <c r="BB881" t="s">
        <v>2497</v>
      </c>
      <c r="BD881" t="b">
        <v>0</v>
      </c>
      <c r="BH881" t="s">
        <v>272</v>
      </c>
      <c r="BI881" t="s">
        <v>200</v>
      </c>
      <c r="BJ881" t="s">
        <v>105</v>
      </c>
      <c r="BM881" t="s">
        <v>291</v>
      </c>
      <c r="BN881" t="s">
        <v>203</v>
      </c>
      <c r="BQ881" t="s">
        <v>204</v>
      </c>
      <c r="BR881" t="b">
        <v>0</v>
      </c>
      <c r="BT881" t="b">
        <v>0</v>
      </c>
      <c r="BW881" t="s">
        <v>103</v>
      </c>
      <c r="BX881" t="b">
        <v>0</v>
      </c>
      <c r="BY881" s="2">
        <v>44376.857569444444</v>
      </c>
      <c r="CB881" t="b">
        <v>0</v>
      </c>
      <c r="CC881" t="b">
        <v>1</v>
      </c>
      <c r="CF881">
        <v>3850</v>
      </c>
      <c r="CH881">
        <v>3850</v>
      </c>
      <c r="CI881">
        <v>100</v>
      </c>
      <c r="CJ881">
        <v>0</v>
      </c>
      <c r="CK881">
        <f>YEAR(tbl_Opportunity[[#This Row],[Close Date]])</f>
        <v>2017</v>
      </c>
    </row>
    <row r="882" spans="1:89">
      <c r="A882" t="s">
        <v>2317</v>
      </c>
      <c r="B882" t="b">
        <v>0</v>
      </c>
      <c r="D882" t="b">
        <v>0</v>
      </c>
      <c r="H882" s="1">
        <v>44557</v>
      </c>
      <c r="I882" t="b">
        <v>0</v>
      </c>
      <c r="L882" t="s">
        <v>2498</v>
      </c>
      <c r="M882" t="s">
        <v>2499</v>
      </c>
      <c r="N882" t="s">
        <v>345</v>
      </c>
      <c r="O882" t="s">
        <v>2137</v>
      </c>
      <c r="P882" t="b">
        <v>1</v>
      </c>
      <c r="Q882" s="2">
        <v>42776.816157407404</v>
      </c>
      <c r="R882" s="1"/>
      <c r="S882" t="b">
        <v>0</v>
      </c>
      <c r="U882" s="1"/>
      <c r="V882" t="b">
        <v>0</v>
      </c>
      <c r="W882" s="1">
        <v>44287</v>
      </c>
      <c r="X882">
        <v>4</v>
      </c>
      <c r="Y882">
        <v>2021</v>
      </c>
      <c r="Z882" t="s">
        <v>161</v>
      </c>
      <c r="AA882" t="s">
        <v>161</v>
      </c>
      <c r="AB882" t="b">
        <v>0</v>
      </c>
      <c r="AC882" t="b">
        <v>0</v>
      </c>
      <c r="AE882" t="b">
        <v>0</v>
      </c>
      <c r="AF882" t="b">
        <v>0</v>
      </c>
      <c r="AG882" t="b">
        <v>0</v>
      </c>
      <c r="AH882" t="s">
        <v>210</v>
      </c>
      <c r="AI882" t="b">
        <v>0</v>
      </c>
      <c r="AJ882" t="s">
        <v>574</v>
      </c>
      <c r="AK882" t="b">
        <v>0</v>
      </c>
      <c r="AL882" s="1">
        <v>44246</v>
      </c>
      <c r="AM882" t="s">
        <v>162</v>
      </c>
      <c r="AN882" s="2">
        <v>44348.796666666669</v>
      </c>
      <c r="AP882" s="2">
        <v>44277.486145833333</v>
      </c>
      <c r="AQ882" s="1"/>
      <c r="AS882" t="b">
        <v>0</v>
      </c>
      <c r="AU882" t="s">
        <v>196</v>
      </c>
      <c r="AV882" t="s">
        <v>93</v>
      </c>
      <c r="AY882" t="s">
        <v>1407</v>
      </c>
      <c r="AZ882" t="s">
        <v>2500</v>
      </c>
      <c r="BB882" t="s">
        <v>2501</v>
      </c>
      <c r="BD882" t="b">
        <v>0</v>
      </c>
      <c r="BH882" t="s">
        <v>194</v>
      </c>
      <c r="BI882" t="s">
        <v>2055</v>
      </c>
      <c r="BJ882" t="s">
        <v>196</v>
      </c>
      <c r="BL882" t="s">
        <v>2498</v>
      </c>
      <c r="BM882" t="s">
        <v>202</v>
      </c>
      <c r="BN882" t="s">
        <v>203</v>
      </c>
      <c r="BQ882" t="s">
        <v>204</v>
      </c>
      <c r="BR882" t="b">
        <v>0</v>
      </c>
      <c r="BT882" t="b">
        <v>0</v>
      </c>
      <c r="BW882" t="s">
        <v>313</v>
      </c>
      <c r="BX882" t="b">
        <v>0</v>
      </c>
      <c r="BY882" s="2">
        <v>44376.857569444444</v>
      </c>
      <c r="BZ882" t="s">
        <v>265</v>
      </c>
      <c r="CB882" t="b">
        <v>0</v>
      </c>
      <c r="CC882" t="b">
        <v>0</v>
      </c>
      <c r="CF882">
        <v>91549</v>
      </c>
      <c r="CH882">
        <v>4577.45</v>
      </c>
      <c r="CI882">
        <v>5</v>
      </c>
      <c r="CJ882">
        <v>0</v>
      </c>
      <c r="CK882">
        <f>YEAR(tbl_Opportunity[[#This Row],[Close Date]])</f>
        <v>2021</v>
      </c>
    </row>
    <row r="883" spans="1:89">
      <c r="A883" t="s">
        <v>712</v>
      </c>
      <c r="B883" t="b">
        <v>0</v>
      </c>
      <c r="D883" t="b">
        <v>0</v>
      </c>
      <c r="H883" s="1">
        <v>43578</v>
      </c>
      <c r="I883" t="b">
        <v>1</v>
      </c>
      <c r="J883" t="s">
        <v>235</v>
      </c>
      <c r="L883" t="s">
        <v>2502</v>
      </c>
      <c r="O883" t="s">
        <v>2137</v>
      </c>
      <c r="P883" t="b">
        <v>1</v>
      </c>
      <c r="Q883" s="2">
        <v>42776.83189814815</v>
      </c>
      <c r="R883" s="1"/>
      <c r="S883" t="b">
        <v>0</v>
      </c>
      <c r="U883" s="1"/>
      <c r="V883" t="b">
        <v>0</v>
      </c>
      <c r="W883" s="1">
        <v>43497</v>
      </c>
      <c r="X883">
        <v>2</v>
      </c>
      <c r="Y883">
        <v>2019</v>
      </c>
      <c r="Z883" t="s">
        <v>90</v>
      </c>
      <c r="AA883" t="s">
        <v>90</v>
      </c>
      <c r="AB883" t="b">
        <v>0</v>
      </c>
      <c r="AC883" t="b">
        <v>0</v>
      </c>
      <c r="AE883" t="b">
        <v>1</v>
      </c>
      <c r="AF883" t="b">
        <v>0</v>
      </c>
      <c r="AG883" t="b">
        <v>0</v>
      </c>
      <c r="AH883" t="s">
        <v>210</v>
      </c>
      <c r="AI883" t="b">
        <v>0</v>
      </c>
      <c r="AJ883" t="s">
        <v>211</v>
      </c>
      <c r="AK883" t="b">
        <v>0</v>
      </c>
      <c r="AL883" s="1"/>
      <c r="AM883" t="s">
        <v>162</v>
      </c>
      <c r="AN883" s="2">
        <v>44296.959062499998</v>
      </c>
      <c r="AP883" s="2">
        <v>43578.707384259258</v>
      </c>
      <c r="AQ883" s="1"/>
      <c r="AS883" t="b">
        <v>0</v>
      </c>
      <c r="AU883" t="s">
        <v>216</v>
      </c>
      <c r="AV883" t="s">
        <v>93</v>
      </c>
      <c r="BB883" t="s">
        <v>2503</v>
      </c>
      <c r="BD883" t="b">
        <v>0</v>
      </c>
      <c r="BH883" t="s">
        <v>199</v>
      </c>
      <c r="BI883" t="s">
        <v>200</v>
      </c>
      <c r="BJ883" t="s">
        <v>216</v>
      </c>
      <c r="BL883" t="s">
        <v>2502</v>
      </c>
      <c r="BM883" t="s">
        <v>202</v>
      </c>
      <c r="BN883" t="s">
        <v>203</v>
      </c>
      <c r="BQ883" t="s">
        <v>204</v>
      </c>
      <c r="BR883" t="b">
        <v>0</v>
      </c>
      <c r="BT883" t="b">
        <v>0</v>
      </c>
      <c r="BW883" t="s">
        <v>97</v>
      </c>
      <c r="BX883" t="b">
        <v>0</v>
      </c>
      <c r="BY883" s="2">
        <v>44376.857569444444</v>
      </c>
      <c r="CB883" t="b">
        <v>0</v>
      </c>
      <c r="CC883" t="b">
        <v>0</v>
      </c>
      <c r="CF883">
        <v>54805</v>
      </c>
      <c r="CH883">
        <v>0</v>
      </c>
      <c r="CI883">
        <v>0</v>
      </c>
      <c r="CJ883">
        <v>0</v>
      </c>
      <c r="CK883">
        <f>YEAR(tbl_Opportunity[[#This Row],[Close Date]])</f>
        <v>2019</v>
      </c>
    </row>
    <row r="884" spans="1:89">
      <c r="A884" t="s">
        <v>2504</v>
      </c>
      <c r="B884" t="b">
        <v>0</v>
      </c>
      <c r="D884" t="b">
        <v>0</v>
      </c>
      <c r="H884" s="1">
        <v>43098</v>
      </c>
      <c r="I884" t="b">
        <v>1</v>
      </c>
      <c r="J884" t="s">
        <v>193</v>
      </c>
      <c r="L884" t="s">
        <v>2505</v>
      </c>
      <c r="O884" t="s">
        <v>2137</v>
      </c>
      <c r="P884" t="b">
        <v>1</v>
      </c>
      <c r="Q884" s="2">
        <v>42776.839537037034</v>
      </c>
      <c r="R884" s="1"/>
      <c r="S884" t="b">
        <v>0</v>
      </c>
      <c r="U884" s="1"/>
      <c r="V884" t="b">
        <v>0</v>
      </c>
      <c r="W884" s="1">
        <v>42826</v>
      </c>
      <c r="X884">
        <v>4</v>
      </c>
      <c r="Y884">
        <v>2017</v>
      </c>
      <c r="Z884" t="s">
        <v>90</v>
      </c>
      <c r="AA884" t="s">
        <v>90</v>
      </c>
      <c r="AB884" t="b">
        <v>0</v>
      </c>
      <c r="AC884" t="b">
        <v>0</v>
      </c>
      <c r="AE884" t="b">
        <v>0</v>
      </c>
      <c r="AF884" t="b">
        <v>0</v>
      </c>
      <c r="AG884" t="b">
        <v>0</v>
      </c>
      <c r="AH884" t="s">
        <v>175</v>
      </c>
      <c r="AI884" t="b">
        <v>0</v>
      </c>
      <c r="AK884" t="b">
        <v>0</v>
      </c>
      <c r="AL884" s="1"/>
      <c r="AM884" t="s">
        <v>162</v>
      </c>
      <c r="AN884" s="2">
        <v>44296.959062499998</v>
      </c>
      <c r="AP884" s="2">
        <v>43201.826412037037</v>
      </c>
      <c r="AQ884" s="1"/>
      <c r="AS884" t="b">
        <v>0</v>
      </c>
      <c r="AU884" t="s">
        <v>196</v>
      </c>
      <c r="AV884" t="s">
        <v>93</v>
      </c>
      <c r="BB884" t="s">
        <v>2506</v>
      </c>
      <c r="BD884" t="b">
        <v>0</v>
      </c>
      <c r="BH884" t="s">
        <v>272</v>
      </c>
      <c r="BJ884" t="s">
        <v>196</v>
      </c>
      <c r="BL884" t="s">
        <v>2505</v>
      </c>
      <c r="BM884" t="s">
        <v>202</v>
      </c>
      <c r="BN884" t="s">
        <v>203</v>
      </c>
      <c r="BQ884" t="s">
        <v>204</v>
      </c>
      <c r="BR884" t="b">
        <v>0</v>
      </c>
      <c r="BT884" t="b">
        <v>0</v>
      </c>
      <c r="BW884" t="s">
        <v>97</v>
      </c>
      <c r="BX884" t="b">
        <v>0</v>
      </c>
      <c r="BY884" s="2">
        <v>44376.857569444444</v>
      </c>
      <c r="CB884" t="b">
        <v>0</v>
      </c>
      <c r="CC884" t="b">
        <v>0</v>
      </c>
      <c r="CI884">
        <v>0</v>
      </c>
      <c r="CJ884">
        <v>0</v>
      </c>
      <c r="CK884">
        <f>YEAR(tbl_Opportunity[[#This Row],[Close Date]])</f>
        <v>2017</v>
      </c>
    </row>
    <row r="885" spans="1:89">
      <c r="A885" t="s">
        <v>2507</v>
      </c>
      <c r="B885" t="b">
        <v>0</v>
      </c>
      <c r="D885" t="b">
        <v>0</v>
      </c>
      <c r="E885" t="s">
        <v>1005</v>
      </c>
      <c r="H885" s="1">
        <v>44651</v>
      </c>
      <c r="I885" t="b">
        <v>1</v>
      </c>
      <c r="J885" t="s">
        <v>193</v>
      </c>
      <c r="L885" t="s">
        <v>2508</v>
      </c>
      <c r="O885" t="s">
        <v>2137</v>
      </c>
      <c r="P885" t="b">
        <v>1</v>
      </c>
      <c r="Q885" s="2">
        <v>42776.844351851854</v>
      </c>
      <c r="R885" s="1"/>
      <c r="S885" t="b">
        <v>0</v>
      </c>
      <c r="U885" s="1"/>
      <c r="V885" t="b">
        <v>0</v>
      </c>
      <c r="W885" s="1">
        <v>44562</v>
      </c>
      <c r="X885">
        <v>1</v>
      </c>
      <c r="Y885">
        <v>2022</v>
      </c>
      <c r="Z885" t="s">
        <v>90</v>
      </c>
      <c r="AA885" t="s">
        <v>90</v>
      </c>
      <c r="AB885" t="b">
        <v>0</v>
      </c>
      <c r="AC885" t="b">
        <v>0</v>
      </c>
      <c r="AE885" t="b">
        <v>0</v>
      </c>
      <c r="AF885" t="b">
        <v>0</v>
      </c>
      <c r="AG885" t="b">
        <v>0</v>
      </c>
      <c r="AH885" t="s">
        <v>179</v>
      </c>
      <c r="AI885" t="b">
        <v>0</v>
      </c>
      <c r="AJ885" t="s">
        <v>195</v>
      </c>
      <c r="AK885" t="b">
        <v>0</v>
      </c>
      <c r="AL885" s="1"/>
      <c r="AM885" t="s">
        <v>162</v>
      </c>
      <c r="AN885" s="2">
        <v>44296.959062499998</v>
      </c>
      <c r="AP885" s="2">
        <v>44152.654814814814</v>
      </c>
      <c r="AQ885" s="1"/>
      <c r="AS885" t="b">
        <v>0</v>
      </c>
      <c r="AU885" t="s">
        <v>216</v>
      </c>
      <c r="AV885" t="s">
        <v>176</v>
      </c>
      <c r="BB885" t="s">
        <v>2509</v>
      </c>
      <c r="BD885" t="b">
        <v>0</v>
      </c>
      <c r="BH885" t="s">
        <v>194</v>
      </c>
      <c r="BI885" t="s">
        <v>1668</v>
      </c>
      <c r="BJ885" t="s">
        <v>216</v>
      </c>
      <c r="BL885" t="s">
        <v>2508</v>
      </c>
      <c r="BM885" t="s">
        <v>202</v>
      </c>
      <c r="BN885" t="s">
        <v>203</v>
      </c>
      <c r="BQ885" t="s">
        <v>204</v>
      </c>
      <c r="BR885" t="b">
        <v>0</v>
      </c>
      <c r="BT885" t="b">
        <v>0</v>
      </c>
      <c r="BW885" t="s">
        <v>97</v>
      </c>
      <c r="BX885" t="b">
        <v>0</v>
      </c>
      <c r="BY885" s="2">
        <v>44376.857569444444</v>
      </c>
      <c r="BZ885" t="s">
        <v>265</v>
      </c>
      <c r="CB885" t="b">
        <v>0</v>
      </c>
      <c r="CC885" t="b">
        <v>0</v>
      </c>
      <c r="CF885">
        <v>47655</v>
      </c>
      <c r="CH885">
        <v>0</v>
      </c>
      <c r="CI885">
        <v>0</v>
      </c>
      <c r="CJ885">
        <v>0</v>
      </c>
      <c r="CK885">
        <f>YEAR(tbl_Opportunity[[#This Row],[Close Date]])</f>
        <v>2022</v>
      </c>
    </row>
    <row r="886" spans="1:89">
      <c r="A886" t="s">
        <v>2510</v>
      </c>
      <c r="B886" t="b">
        <v>0</v>
      </c>
      <c r="D886" t="b">
        <v>0</v>
      </c>
      <c r="E886" t="s">
        <v>1521</v>
      </c>
      <c r="H886" s="1">
        <v>43166</v>
      </c>
      <c r="I886" t="b">
        <v>1</v>
      </c>
      <c r="J886" t="s">
        <v>105</v>
      </c>
      <c r="L886" t="s">
        <v>2511</v>
      </c>
      <c r="O886" t="s">
        <v>2137</v>
      </c>
      <c r="P886" t="b">
        <v>1</v>
      </c>
      <c r="Q886" s="2">
        <v>42776.846412037034</v>
      </c>
      <c r="R886" s="1"/>
      <c r="S886" t="b">
        <v>0</v>
      </c>
      <c r="U886" s="1"/>
      <c r="V886" t="b">
        <v>0</v>
      </c>
      <c r="W886" s="1">
        <v>43101</v>
      </c>
      <c r="X886">
        <v>1</v>
      </c>
      <c r="Y886">
        <v>2018</v>
      </c>
      <c r="Z886" t="s">
        <v>90</v>
      </c>
      <c r="AA886" t="s">
        <v>90</v>
      </c>
      <c r="AB886" t="b">
        <v>0</v>
      </c>
      <c r="AC886" t="b">
        <v>0</v>
      </c>
      <c r="AE886" t="b">
        <v>0</v>
      </c>
      <c r="AF886" t="b">
        <v>0</v>
      </c>
      <c r="AG886" t="b">
        <v>0</v>
      </c>
      <c r="AH886" t="s">
        <v>179</v>
      </c>
      <c r="AI886" t="b">
        <v>0</v>
      </c>
      <c r="AK886" t="b">
        <v>0</v>
      </c>
      <c r="AL886" s="1"/>
      <c r="AM886" t="s">
        <v>162</v>
      </c>
      <c r="AN886" s="2">
        <v>44297.853321759256</v>
      </c>
      <c r="AP886" s="2">
        <v>43174.748217592591</v>
      </c>
      <c r="AQ886" s="1"/>
      <c r="AS886" t="b">
        <v>0</v>
      </c>
      <c r="AU886" t="s">
        <v>247</v>
      </c>
      <c r="AV886" t="s">
        <v>176</v>
      </c>
      <c r="BB886" t="s">
        <v>2512</v>
      </c>
      <c r="BD886" t="b">
        <v>0</v>
      </c>
      <c r="BH886" t="s">
        <v>260</v>
      </c>
      <c r="BJ886" t="s">
        <v>250</v>
      </c>
      <c r="BL886" t="s">
        <v>2511</v>
      </c>
      <c r="BM886" t="s">
        <v>202</v>
      </c>
      <c r="BN886" t="s">
        <v>203</v>
      </c>
      <c r="BQ886" t="s">
        <v>204</v>
      </c>
      <c r="BR886" t="b">
        <v>0</v>
      </c>
      <c r="BT886" t="b">
        <v>0</v>
      </c>
      <c r="BW886" t="s">
        <v>97</v>
      </c>
      <c r="BX886" t="b">
        <v>0</v>
      </c>
      <c r="BY886" s="2">
        <v>44376.857569444444</v>
      </c>
      <c r="CB886" t="b">
        <v>0</v>
      </c>
      <c r="CC886" t="b">
        <v>0</v>
      </c>
      <c r="CI886">
        <v>0</v>
      </c>
      <c r="CJ886">
        <v>0</v>
      </c>
      <c r="CK886">
        <f>YEAR(tbl_Opportunity[[#This Row],[Close Date]])</f>
        <v>2018</v>
      </c>
    </row>
    <row r="887" spans="1:89">
      <c r="A887" t="s">
        <v>2513</v>
      </c>
      <c r="B887" t="b">
        <v>0</v>
      </c>
      <c r="D887" t="b">
        <v>0</v>
      </c>
      <c r="E887" t="s">
        <v>1521</v>
      </c>
      <c r="H887" s="1">
        <v>43922</v>
      </c>
      <c r="I887" t="b">
        <v>1</v>
      </c>
      <c r="J887" t="s">
        <v>193</v>
      </c>
      <c r="L887" t="s">
        <v>2514</v>
      </c>
      <c r="O887" t="s">
        <v>2137</v>
      </c>
      <c r="P887" t="b">
        <v>1</v>
      </c>
      <c r="Q887" s="2">
        <v>42776.851099537038</v>
      </c>
      <c r="R887" s="1"/>
      <c r="S887" t="b">
        <v>0</v>
      </c>
      <c r="U887" s="1"/>
      <c r="V887" t="b">
        <v>0</v>
      </c>
      <c r="W887" s="1">
        <v>43862</v>
      </c>
      <c r="X887">
        <v>2</v>
      </c>
      <c r="Y887">
        <v>2020</v>
      </c>
      <c r="Z887" t="s">
        <v>90</v>
      </c>
      <c r="AA887" t="s">
        <v>90</v>
      </c>
      <c r="AB887" t="b">
        <v>0</v>
      </c>
      <c r="AC887" t="b">
        <v>0</v>
      </c>
      <c r="AE887" t="b">
        <v>1</v>
      </c>
      <c r="AF887" t="b">
        <v>0</v>
      </c>
      <c r="AG887" t="b">
        <v>0</v>
      </c>
      <c r="AH887" t="s">
        <v>179</v>
      </c>
      <c r="AI887" t="b">
        <v>0</v>
      </c>
      <c r="AK887" t="b">
        <v>0</v>
      </c>
      <c r="AL887" s="1">
        <v>43872</v>
      </c>
      <c r="AM887" t="s">
        <v>162</v>
      </c>
      <c r="AN887" s="2">
        <v>44296.959062499998</v>
      </c>
      <c r="AP887" s="2">
        <v>43874.233680555553</v>
      </c>
      <c r="AQ887" s="1"/>
      <c r="AS887" t="b">
        <v>0</v>
      </c>
      <c r="AU887" t="s">
        <v>196</v>
      </c>
      <c r="AV887" t="s">
        <v>176</v>
      </c>
      <c r="BB887" t="s">
        <v>2515</v>
      </c>
      <c r="BD887" t="b">
        <v>0</v>
      </c>
      <c r="BH887" t="s">
        <v>406</v>
      </c>
      <c r="BI887" t="s">
        <v>200</v>
      </c>
      <c r="BJ887" t="s">
        <v>196</v>
      </c>
      <c r="BL887" t="s">
        <v>2514</v>
      </c>
      <c r="BM887" t="s">
        <v>202</v>
      </c>
      <c r="BN887" t="s">
        <v>203</v>
      </c>
      <c r="BQ887" t="s">
        <v>204</v>
      </c>
      <c r="BR887" t="b">
        <v>0</v>
      </c>
      <c r="BT887" t="b">
        <v>0</v>
      </c>
      <c r="BW887" t="s">
        <v>97</v>
      </c>
      <c r="BX887" t="b">
        <v>0</v>
      </c>
      <c r="BY887" s="2">
        <v>44376.857569444444</v>
      </c>
      <c r="CB887" t="b">
        <v>0</v>
      </c>
      <c r="CC887" t="b">
        <v>0</v>
      </c>
      <c r="CF887">
        <v>54805</v>
      </c>
      <c r="CH887">
        <v>0</v>
      </c>
      <c r="CI887">
        <v>0</v>
      </c>
      <c r="CJ887">
        <v>0</v>
      </c>
      <c r="CK887">
        <f>YEAR(tbl_Opportunity[[#This Row],[Close Date]])</f>
        <v>2020</v>
      </c>
    </row>
    <row r="888" spans="1:89">
      <c r="A888" t="s">
        <v>2516</v>
      </c>
      <c r="B888" t="b">
        <v>0</v>
      </c>
      <c r="D888" t="b">
        <v>0</v>
      </c>
      <c r="E888" t="s">
        <v>1005</v>
      </c>
      <c r="H888" s="1">
        <v>44651</v>
      </c>
      <c r="I888" t="b">
        <v>0</v>
      </c>
      <c r="L888" t="s">
        <v>2517</v>
      </c>
      <c r="O888" t="s">
        <v>2137</v>
      </c>
      <c r="P888" t="b">
        <v>1</v>
      </c>
      <c r="Q888" s="2">
        <v>42776.853391203702</v>
      </c>
      <c r="R888" s="1"/>
      <c r="S888" t="b">
        <v>0</v>
      </c>
      <c r="U888" s="1"/>
      <c r="V888" t="b">
        <v>0</v>
      </c>
      <c r="W888" s="1">
        <v>44562</v>
      </c>
      <c r="X888">
        <v>1</v>
      </c>
      <c r="Y888">
        <v>2022</v>
      </c>
      <c r="Z888" t="s">
        <v>161</v>
      </c>
      <c r="AA888" t="s">
        <v>161</v>
      </c>
      <c r="AB888" t="b">
        <v>0</v>
      </c>
      <c r="AC888" t="b">
        <v>0</v>
      </c>
      <c r="AE888" t="b">
        <v>0</v>
      </c>
      <c r="AF888" t="b">
        <v>0</v>
      </c>
      <c r="AG888" t="b">
        <v>0</v>
      </c>
      <c r="AH888" t="s">
        <v>179</v>
      </c>
      <c r="AI888" t="b">
        <v>0</v>
      </c>
      <c r="AJ888" t="s">
        <v>211</v>
      </c>
      <c r="AK888" t="b">
        <v>0</v>
      </c>
      <c r="AL888" s="1">
        <v>42977</v>
      </c>
      <c r="AM888" t="s">
        <v>162</v>
      </c>
      <c r="AN888" s="2">
        <v>44348.796666666669</v>
      </c>
      <c r="AP888" s="2">
        <v>44063.465787037036</v>
      </c>
      <c r="AQ888" s="1"/>
      <c r="AS888" t="b">
        <v>0</v>
      </c>
      <c r="AU888" t="s">
        <v>247</v>
      </c>
      <c r="AV888" t="s">
        <v>176</v>
      </c>
      <c r="BB888" t="s">
        <v>2518</v>
      </c>
      <c r="BD888" t="b">
        <v>0</v>
      </c>
      <c r="BH888" t="s">
        <v>194</v>
      </c>
      <c r="BJ888" t="s">
        <v>250</v>
      </c>
      <c r="BL888" t="s">
        <v>2517</v>
      </c>
      <c r="BM888" t="s">
        <v>202</v>
      </c>
      <c r="BN888" t="s">
        <v>203</v>
      </c>
      <c r="BQ888" t="s">
        <v>204</v>
      </c>
      <c r="BR888" t="b">
        <v>0</v>
      </c>
      <c r="BT888" t="b">
        <v>0</v>
      </c>
      <c r="BW888" t="s">
        <v>313</v>
      </c>
      <c r="BX888" t="b">
        <v>0</v>
      </c>
      <c r="BY888" s="2">
        <v>44376.857569444444</v>
      </c>
      <c r="BZ888" t="s">
        <v>265</v>
      </c>
      <c r="CB888" t="b">
        <v>0</v>
      </c>
      <c r="CC888" t="b">
        <v>0</v>
      </c>
      <c r="CI888">
        <v>5</v>
      </c>
      <c r="CJ888">
        <v>0</v>
      </c>
      <c r="CK888">
        <f>YEAR(tbl_Opportunity[[#This Row],[Close Date]])</f>
        <v>2022</v>
      </c>
    </row>
    <row r="889" spans="1:89">
      <c r="A889" t="s">
        <v>2519</v>
      </c>
      <c r="B889" t="b">
        <v>0</v>
      </c>
      <c r="D889" t="b">
        <v>0</v>
      </c>
      <c r="E889" t="s">
        <v>1521</v>
      </c>
      <c r="H889" s="1">
        <v>43098</v>
      </c>
      <c r="I889" t="b">
        <v>1</v>
      </c>
      <c r="J889" t="s">
        <v>193</v>
      </c>
      <c r="L889" t="s">
        <v>2520</v>
      </c>
      <c r="O889" t="s">
        <v>2137</v>
      </c>
      <c r="P889" t="b">
        <v>1</v>
      </c>
      <c r="Q889" s="2">
        <v>42776.856539351851</v>
      </c>
      <c r="R889" s="1"/>
      <c r="S889" t="b">
        <v>0</v>
      </c>
      <c r="U889" s="1"/>
      <c r="V889" t="b">
        <v>0</v>
      </c>
      <c r="W889" s="1">
        <v>42826</v>
      </c>
      <c r="X889">
        <v>4</v>
      </c>
      <c r="Y889">
        <v>2017</v>
      </c>
      <c r="Z889" t="s">
        <v>90</v>
      </c>
      <c r="AA889" t="s">
        <v>90</v>
      </c>
      <c r="AB889" t="b">
        <v>0</v>
      </c>
      <c r="AC889" t="b">
        <v>0</v>
      </c>
      <c r="AE889" t="b">
        <v>0</v>
      </c>
      <c r="AF889" t="b">
        <v>0</v>
      </c>
      <c r="AG889" t="b">
        <v>0</v>
      </c>
      <c r="AH889" t="s">
        <v>179</v>
      </c>
      <c r="AI889" t="b">
        <v>0</v>
      </c>
      <c r="AK889" t="b">
        <v>0</v>
      </c>
      <c r="AL889" s="1">
        <v>43578</v>
      </c>
      <c r="AM889" t="s">
        <v>162</v>
      </c>
      <c r="AN889" s="2">
        <v>44296.959062499998</v>
      </c>
      <c r="AP889" s="2">
        <v>43627.813020833331</v>
      </c>
      <c r="AQ889" s="1"/>
      <c r="AS889" t="b">
        <v>0</v>
      </c>
      <c r="AU889" t="s">
        <v>247</v>
      </c>
      <c r="AV889" t="s">
        <v>176</v>
      </c>
      <c r="BB889" t="s">
        <v>2521</v>
      </c>
      <c r="BD889" t="b">
        <v>0</v>
      </c>
      <c r="BH889" t="s">
        <v>199</v>
      </c>
      <c r="BJ889" t="s">
        <v>250</v>
      </c>
      <c r="BL889" t="s">
        <v>2520</v>
      </c>
      <c r="BM889" t="s">
        <v>202</v>
      </c>
      <c r="BN889" t="s">
        <v>203</v>
      </c>
      <c r="BQ889" t="s">
        <v>204</v>
      </c>
      <c r="BR889" t="b">
        <v>0</v>
      </c>
      <c r="BT889" t="b">
        <v>0</v>
      </c>
      <c r="BW889" t="s">
        <v>97</v>
      </c>
      <c r="BX889" t="b">
        <v>0</v>
      </c>
      <c r="BY889" s="2">
        <v>44376.857569444444</v>
      </c>
      <c r="CB889" t="b">
        <v>0</v>
      </c>
      <c r="CC889" t="b">
        <v>0</v>
      </c>
      <c r="CI889">
        <v>0</v>
      </c>
      <c r="CJ889">
        <v>0</v>
      </c>
      <c r="CK889">
        <f>YEAR(tbl_Opportunity[[#This Row],[Close Date]])</f>
        <v>2017</v>
      </c>
    </row>
    <row r="890" spans="1:89">
      <c r="A890" t="s">
        <v>1422</v>
      </c>
      <c r="B890" t="b">
        <v>0</v>
      </c>
      <c r="D890" t="b">
        <v>0</v>
      </c>
      <c r="E890" t="s">
        <v>1521</v>
      </c>
      <c r="H890" s="1">
        <v>43826</v>
      </c>
      <c r="I890" t="b">
        <v>1</v>
      </c>
      <c r="J890" t="s">
        <v>193</v>
      </c>
      <c r="L890" t="s">
        <v>2522</v>
      </c>
      <c r="O890" t="s">
        <v>2137</v>
      </c>
      <c r="P890" t="b">
        <v>1</v>
      </c>
      <c r="Q890" s="2">
        <v>42776.858287037037</v>
      </c>
      <c r="R890" s="1"/>
      <c r="S890" t="b">
        <v>0</v>
      </c>
      <c r="U890" s="1"/>
      <c r="V890" t="b">
        <v>0</v>
      </c>
      <c r="W890" s="1">
        <v>43556</v>
      </c>
      <c r="X890">
        <v>4</v>
      </c>
      <c r="Y890">
        <v>2019</v>
      </c>
      <c r="Z890" t="s">
        <v>90</v>
      </c>
      <c r="AA890" t="s">
        <v>90</v>
      </c>
      <c r="AB890" t="b">
        <v>0</v>
      </c>
      <c r="AC890" t="b">
        <v>0</v>
      </c>
      <c r="AE890" t="b">
        <v>0</v>
      </c>
      <c r="AF890" t="b">
        <v>0</v>
      </c>
      <c r="AG890" t="b">
        <v>0</v>
      </c>
      <c r="AH890" t="s">
        <v>179</v>
      </c>
      <c r="AI890" t="b">
        <v>0</v>
      </c>
      <c r="AK890" t="b">
        <v>0</v>
      </c>
      <c r="AL890" s="1">
        <v>43780</v>
      </c>
      <c r="AM890" t="s">
        <v>162</v>
      </c>
      <c r="AN890" s="2">
        <v>44296.959062499998</v>
      </c>
      <c r="AP890" s="2">
        <v>43780.66673611111</v>
      </c>
      <c r="AQ890" s="1"/>
      <c r="AS890" t="b">
        <v>0</v>
      </c>
      <c r="AU890" t="s">
        <v>247</v>
      </c>
      <c r="AV890" t="s">
        <v>176</v>
      </c>
      <c r="BB890" t="s">
        <v>2523</v>
      </c>
      <c r="BD890" t="b">
        <v>0</v>
      </c>
      <c r="BH890" t="s">
        <v>406</v>
      </c>
      <c r="BJ890" t="s">
        <v>250</v>
      </c>
      <c r="BL890" t="s">
        <v>2522</v>
      </c>
      <c r="BM890" t="s">
        <v>202</v>
      </c>
      <c r="BN890" t="s">
        <v>203</v>
      </c>
      <c r="BQ890" t="s">
        <v>204</v>
      </c>
      <c r="BR890" t="b">
        <v>0</v>
      </c>
      <c r="BT890" t="b">
        <v>0</v>
      </c>
      <c r="BW890" t="s">
        <v>97</v>
      </c>
      <c r="BX890" t="b">
        <v>0</v>
      </c>
      <c r="BY890" s="2">
        <v>44376.857569444444</v>
      </c>
      <c r="CB890" t="b">
        <v>0</v>
      </c>
      <c r="CC890" t="b">
        <v>0</v>
      </c>
      <c r="CI890">
        <v>0</v>
      </c>
      <c r="CJ890">
        <v>0</v>
      </c>
      <c r="CK890">
        <f>YEAR(tbl_Opportunity[[#This Row],[Close Date]])</f>
        <v>2019</v>
      </c>
    </row>
    <row r="891" spans="1:89">
      <c r="A891" t="s">
        <v>2524</v>
      </c>
      <c r="B891" t="b">
        <v>0</v>
      </c>
      <c r="D891" t="b">
        <v>0</v>
      </c>
      <c r="E891" t="s">
        <v>1521</v>
      </c>
      <c r="H891" s="1">
        <v>44561</v>
      </c>
      <c r="I891" t="b">
        <v>1</v>
      </c>
      <c r="J891" t="s">
        <v>235</v>
      </c>
      <c r="L891" t="s">
        <v>2525</v>
      </c>
      <c r="O891" t="s">
        <v>2137</v>
      </c>
      <c r="P891" t="b">
        <v>1</v>
      </c>
      <c r="Q891" s="2">
        <v>42776.859930555554</v>
      </c>
      <c r="R891" s="1"/>
      <c r="S891" t="b">
        <v>0</v>
      </c>
      <c r="U891" s="1"/>
      <c r="V891" t="b">
        <v>0</v>
      </c>
      <c r="W891" s="1">
        <v>44287</v>
      </c>
      <c r="X891">
        <v>4</v>
      </c>
      <c r="Y891">
        <v>2021</v>
      </c>
      <c r="Z891" t="s">
        <v>90</v>
      </c>
      <c r="AA891" t="s">
        <v>90</v>
      </c>
      <c r="AB891" t="b">
        <v>0</v>
      </c>
      <c r="AC891" t="b">
        <v>0</v>
      </c>
      <c r="AE891" t="b">
        <v>1</v>
      </c>
      <c r="AF891" t="b">
        <v>0</v>
      </c>
      <c r="AG891" t="b">
        <v>0</v>
      </c>
      <c r="AH891" t="s">
        <v>179</v>
      </c>
      <c r="AI891" t="b">
        <v>0</v>
      </c>
      <c r="AJ891" t="s">
        <v>211</v>
      </c>
      <c r="AK891" t="b">
        <v>0</v>
      </c>
      <c r="AL891" s="1"/>
      <c r="AM891" t="s">
        <v>162</v>
      </c>
      <c r="AN891" s="2">
        <v>44296.959062499998</v>
      </c>
      <c r="AP891" s="2">
        <v>43944.441435185188</v>
      </c>
      <c r="AQ891" s="1"/>
      <c r="AS891" t="b">
        <v>0</v>
      </c>
      <c r="AU891" t="s">
        <v>247</v>
      </c>
      <c r="AV891" t="s">
        <v>176</v>
      </c>
      <c r="BB891" t="s">
        <v>2526</v>
      </c>
      <c r="BD891" t="b">
        <v>0</v>
      </c>
      <c r="BH891" t="s">
        <v>194</v>
      </c>
      <c r="BI891" t="s">
        <v>200</v>
      </c>
      <c r="BJ891" t="s">
        <v>250</v>
      </c>
      <c r="BL891" t="s">
        <v>2525</v>
      </c>
      <c r="BM891" t="s">
        <v>202</v>
      </c>
      <c r="BN891" t="s">
        <v>203</v>
      </c>
      <c r="BQ891" t="s">
        <v>204</v>
      </c>
      <c r="BR891" t="b">
        <v>0</v>
      </c>
      <c r="BT891" t="b">
        <v>0</v>
      </c>
      <c r="BW891" t="s">
        <v>97</v>
      </c>
      <c r="BX891" t="b">
        <v>0</v>
      </c>
      <c r="BY891" s="2">
        <v>44376.857569444444</v>
      </c>
      <c r="BZ891" t="s">
        <v>265</v>
      </c>
      <c r="CB891" t="b">
        <v>0</v>
      </c>
      <c r="CC891" t="b">
        <v>0</v>
      </c>
      <c r="CF891">
        <v>54805</v>
      </c>
      <c r="CH891">
        <v>0</v>
      </c>
      <c r="CI891">
        <v>0</v>
      </c>
      <c r="CJ891">
        <v>0</v>
      </c>
      <c r="CK891">
        <f>YEAR(tbl_Opportunity[[#This Row],[Close Date]])</f>
        <v>2021</v>
      </c>
    </row>
    <row r="892" spans="1:89">
      <c r="A892" t="s">
        <v>2527</v>
      </c>
      <c r="B892" t="b">
        <v>0</v>
      </c>
      <c r="D892" t="b">
        <v>0</v>
      </c>
      <c r="H892" s="1">
        <v>44463</v>
      </c>
      <c r="I892" t="b">
        <v>0</v>
      </c>
      <c r="L892" t="s">
        <v>2528</v>
      </c>
      <c r="N892" t="s">
        <v>345</v>
      </c>
      <c r="O892" t="s">
        <v>2137</v>
      </c>
      <c r="P892" t="b">
        <v>1</v>
      </c>
      <c r="Q892" s="2">
        <v>42776.86378472222</v>
      </c>
      <c r="R892" s="1"/>
      <c r="S892" t="b">
        <v>0</v>
      </c>
      <c r="U892" s="1"/>
      <c r="V892" t="b">
        <v>0</v>
      </c>
      <c r="W892" s="1">
        <v>44256</v>
      </c>
      <c r="X892">
        <v>3</v>
      </c>
      <c r="Y892">
        <v>2021</v>
      </c>
      <c r="Z892" t="s">
        <v>161</v>
      </c>
      <c r="AA892" t="s">
        <v>161</v>
      </c>
      <c r="AB892" t="b">
        <v>0</v>
      </c>
      <c r="AC892" t="b">
        <v>0</v>
      </c>
      <c r="AE892" t="b">
        <v>1</v>
      </c>
      <c r="AF892" t="b">
        <v>0</v>
      </c>
      <c r="AG892" t="b">
        <v>0</v>
      </c>
      <c r="AH892" t="s">
        <v>179</v>
      </c>
      <c r="AI892" t="b">
        <v>0</v>
      </c>
      <c r="AJ892" t="s">
        <v>211</v>
      </c>
      <c r="AK892" t="b">
        <v>0</v>
      </c>
      <c r="AL892" s="1"/>
      <c r="AM892" t="s">
        <v>194</v>
      </c>
      <c r="AN892" s="2">
        <v>44375.448344907411</v>
      </c>
      <c r="AP892" s="2">
        <v>44246.654444444444</v>
      </c>
      <c r="AQ892" s="1"/>
      <c r="AS892" t="b">
        <v>0</v>
      </c>
      <c r="AV892" t="s">
        <v>93</v>
      </c>
      <c r="AY892" t="s">
        <v>236</v>
      </c>
      <c r="AZ892" t="s">
        <v>300</v>
      </c>
      <c r="BB892" t="s">
        <v>2529</v>
      </c>
      <c r="BD892" t="b">
        <v>0</v>
      </c>
      <c r="BH892" t="s">
        <v>194</v>
      </c>
      <c r="BI892" t="s">
        <v>2055</v>
      </c>
      <c r="BJ892" t="s">
        <v>196</v>
      </c>
      <c r="BL892" t="s">
        <v>2528</v>
      </c>
      <c r="BM892" t="s">
        <v>202</v>
      </c>
      <c r="BN892" t="s">
        <v>203</v>
      </c>
      <c r="BQ892" t="s">
        <v>204</v>
      </c>
      <c r="BR892" t="b">
        <v>0</v>
      </c>
      <c r="BT892" t="b">
        <v>0</v>
      </c>
      <c r="BW892" t="s">
        <v>349</v>
      </c>
      <c r="BX892" t="b">
        <v>0</v>
      </c>
      <c r="BY892" s="2">
        <v>44376.857569444444</v>
      </c>
      <c r="BZ892" t="s">
        <v>265</v>
      </c>
      <c r="CB892" t="b">
        <v>0</v>
      </c>
      <c r="CC892" t="b">
        <v>0</v>
      </c>
      <c r="CD892">
        <v>0</v>
      </c>
      <c r="CF892">
        <v>102727</v>
      </c>
      <c r="CH892">
        <v>30818.1</v>
      </c>
      <c r="CI892">
        <v>30</v>
      </c>
      <c r="CJ892">
        <v>0</v>
      </c>
      <c r="CK892">
        <f>YEAR(tbl_Opportunity[[#This Row],[Close Date]])</f>
        <v>2021</v>
      </c>
    </row>
    <row r="893" spans="1:89">
      <c r="A893" t="s">
        <v>2530</v>
      </c>
      <c r="B893" t="b">
        <v>0</v>
      </c>
      <c r="D893" t="b">
        <v>0</v>
      </c>
      <c r="E893" t="s">
        <v>1521</v>
      </c>
      <c r="H893" s="1">
        <v>43187</v>
      </c>
      <c r="I893" t="b">
        <v>1</v>
      </c>
      <c r="J893" t="s">
        <v>429</v>
      </c>
      <c r="L893" t="s">
        <v>2531</v>
      </c>
      <c r="O893" t="s">
        <v>2137</v>
      </c>
      <c r="P893" t="b">
        <v>1</v>
      </c>
      <c r="Q893" s="2">
        <v>42776.866030092591</v>
      </c>
      <c r="R893" s="1"/>
      <c r="S893" t="b">
        <v>0</v>
      </c>
      <c r="U893" s="1"/>
      <c r="V893" t="b">
        <v>0</v>
      </c>
      <c r="W893" s="1">
        <v>43101</v>
      </c>
      <c r="X893">
        <v>1</v>
      </c>
      <c r="Y893">
        <v>2018</v>
      </c>
      <c r="Z893" t="s">
        <v>90</v>
      </c>
      <c r="AA893" t="s">
        <v>90</v>
      </c>
      <c r="AB893" t="b">
        <v>0</v>
      </c>
      <c r="AC893" t="b">
        <v>0</v>
      </c>
      <c r="AE893" t="b">
        <v>1</v>
      </c>
      <c r="AF893" t="b">
        <v>0</v>
      </c>
      <c r="AG893" t="b">
        <v>0</v>
      </c>
      <c r="AH893" t="s">
        <v>179</v>
      </c>
      <c r="AI893" t="b">
        <v>0</v>
      </c>
      <c r="AJ893" t="s">
        <v>574</v>
      </c>
      <c r="AK893" t="b">
        <v>0</v>
      </c>
      <c r="AL893" s="1"/>
      <c r="AM893" t="s">
        <v>162</v>
      </c>
      <c r="AN893" s="2">
        <v>44297.853877314818</v>
      </c>
      <c r="AP893" s="2">
        <v>43187.656030092592</v>
      </c>
      <c r="AQ893" s="1"/>
      <c r="AS893" t="b">
        <v>0</v>
      </c>
      <c r="AU893" t="s">
        <v>196</v>
      </c>
      <c r="AV893" t="s">
        <v>176</v>
      </c>
      <c r="AY893" t="s">
        <v>1407</v>
      </c>
      <c r="BB893" t="s">
        <v>2532</v>
      </c>
      <c r="BD893" t="b">
        <v>0</v>
      </c>
      <c r="BH893" t="s">
        <v>260</v>
      </c>
      <c r="BI893" t="s">
        <v>200</v>
      </c>
      <c r="BJ893" t="s">
        <v>196</v>
      </c>
      <c r="BL893" t="s">
        <v>2531</v>
      </c>
      <c r="BM893" t="s">
        <v>202</v>
      </c>
      <c r="BN893" t="s">
        <v>203</v>
      </c>
      <c r="BQ893" t="s">
        <v>204</v>
      </c>
      <c r="BR893" t="b">
        <v>0</v>
      </c>
      <c r="BT893" t="b">
        <v>0</v>
      </c>
      <c r="BW893" t="s">
        <v>97</v>
      </c>
      <c r="BX893" t="b">
        <v>0</v>
      </c>
      <c r="BY893" s="2">
        <v>44376.857569444444</v>
      </c>
      <c r="CB893" t="b">
        <v>0</v>
      </c>
      <c r="CC893" t="b">
        <v>0</v>
      </c>
      <c r="CF893">
        <v>54805</v>
      </c>
      <c r="CH893">
        <v>0</v>
      </c>
      <c r="CI893">
        <v>0</v>
      </c>
      <c r="CJ893">
        <v>0</v>
      </c>
      <c r="CK893">
        <f>YEAR(tbl_Opportunity[[#This Row],[Close Date]])</f>
        <v>2018</v>
      </c>
    </row>
    <row r="894" spans="1:89">
      <c r="A894" t="s">
        <v>1184</v>
      </c>
      <c r="B894" t="b">
        <v>0</v>
      </c>
      <c r="D894" t="b">
        <v>0</v>
      </c>
      <c r="E894" t="s">
        <v>2533</v>
      </c>
      <c r="H894" s="1">
        <v>43140</v>
      </c>
      <c r="I894" t="b">
        <v>1</v>
      </c>
      <c r="J894" t="s">
        <v>140</v>
      </c>
      <c r="L894" t="s">
        <v>2534</v>
      </c>
      <c r="O894" t="s">
        <v>2137</v>
      </c>
      <c r="P894" t="b">
        <v>1</v>
      </c>
      <c r="Q894" s="2">
        <v>42776.877465277779</v>
      </c>
      <c r="R894" s="1"/>
      <c r="S894" t="b">
        <v>0</v>
      </c>
      <c r="U894" s="1"/>
      <c r="V894" t="b">
        <v>0</v>
      </c>
      <c r="W894" s="1">
        <v>43101</v>
      </c>
      <c r="X894">
        <v>1</v>
      </c>
      <c r="Y894">
        <v>2018</v>
      </c>
      <c r="Z894" t="s">
        <v>90</v>
      </c>
      <c r="AA894" t="s">
        <v>90</v>
      </c>
      <c r="AB894" t="b">
        <v>0</v>
      </c>
      <c r="AC894" t="b">
        <v>0</v>
      </c>
      <c r="AE894" t="b">
        <v>1</v>
      </c>
      <c r="AF894" t="b">
        <v>0</v>
      </c>
      <c r="AG894" t="b">
        <v>0</v>
      </c>
      <c r="AH894" t="s">
        <v>179</v>
      </c>
      <c r="AI894" t="b">
        <v>0</v>
      </c>
      <c r="AK894" t="b">
        <v>0</v>
      </c>
      <c r="AL894" s="1">
        <v>43573</v>
      </c>
      <c r="AM894" t="s">
        <v>162</v>
      </c>
      <c r="AN894" s="2">
        <v>44296.959062499998</v>
      </c>
      <c r="AP894" s="2">
        <v>43174.749143518522</v>
      </c>
      <c r="AQ894" s="1"/>
      <c r="AS894" t="b">
        <v>0</v>
      </c>
      <c r="AU894" t="s">
        <v>316</v>
      </c>
      <c r="AV894" t="s">
        <v>93</v>
      </c>
      <c r="BB894" t="s">
        <v>2535</v>
      </c>
      <c r="BD894" t="b">
        <v>0</v>
      </c>
      <c r="BH894" t="s">
        <v>260</v>
      </c>
      <c r="BI894" t="s">
        <v>200</v>
      </c>
      <c r="BJ894" t="s">
        <v>196</v>
      </c>
      <c r="BL894" t="s">
        <v>2536</v>
      </c>
      <c r="BM894" t="s">
        <v>202</v>
      </c>
      <c r="BN894" t="s">
        <v>203</v>
      </c>
      <c r="BQ894" t="s">
        <v>204</v>
      </c>
      <c r="BR894" t="b">
        <v>0</v>
      </c>
      <c r="BT894" t="b">
        <v>0</v>
      </c>
      <c r="BW894" t="s">
        <v>97</v>
      </c>
      <c r="BX894" t="b">
        <v>0</v>
      </c>
      <c r="BY894" s="2">
        <v>44376.857569444444</v>
      </c>
      <c r="CB894" t="b">
        <v>0</v>
      </c>
      <c r="CC894" t="b">
        <v>0</v>
      </c>
      <c r="CF894">
        <v>47655</v>
      </c>
      <c r="CH894">
        <v>0</v>
      </c>
      <c r="CI894">
        <v>0</v>
      </c>
      <c r="CJ894">
        <v>0</v>
      </c>
      <c r="CK894">
        <f>YEAR(tbl_Opportunity[[#This Row],[Close Date]])</f>
        <v>2018</v>
      </c>
    </row>
    <row r="895" spans="1:89">
      <c r="A895" t="s">
        <v>432</v>
      </c>
      <c r="B895" t="b">
        <v>0</v>
      </c>
      <c r="D895" t="b">
        <v>0</v>
      </c>
      <c r="E895" t="s">
        <v>1221</v>
      </c>
      <c r="H895" s="1">
        <v>43736</v>
      </c>
      <c r="I895" t="b">
        <v>1</v>
      </c>
      <c r="J895" t="s">
        <v>111</v>
      </c>
      <c r="L895" t="s">
        <v>2537</v>
      </c>
      <c r="O895" t="s">
        <v>2137</v>
      </c>
      <c r="P895" t="b">
        <v>1</v>
      </c>
      <c r="Q895" s="2">
        <v>42776.879733796297</v>
      </c>
      <c r="R895" s="1"/>
      <c r="S895" t="b">
        <v>0</v>
      </c>
      <c r="U895" s="1"/>
      <c r="V895" t="b">
        <v>0</v>
      </c>
      <c r="W895" s="1">
        <v>43525</v>
      </c>
      <c r="X895">
        <v>3</v>
      </c>
      <c r="Y895">
        <v>2019</v>
      </c>
      <c r="Z895" t="s">
        <v>90</v>
      </c>
      <c r="AA895" t="s">
        <v>90</v>
      </c>
      <c r="AB895" t="b">
        <v>0</v>
      </c>
      <c r="AC895" t="b">
        <v>0</v>
      </c>
      <c r="AE895" t="b">
        <v>1</v>
      </c>
      <c r="AF895" t="b">
        <v>0</v>
      </c>
      <c r="AG895" t="b">
        <v>0</v>
      </c>
      <c r="AH895" t="s">
        <v>185</v>
      </c>
      <c r="AI895" t="b">
        <v>0</v>
      </c>
      <c r="AK895" t="b">
        <v>0</v>
      </c>
      <c r="AL895" s="1">
        <v>43663</v>
      </c>
      <c r="AM895" t="s">
        <v>162</v>
      </c>
      <c r="AN895" s="2">
        <v>44296.959062499998</v>
      </c>
      <c r="AP895" s="2">
        <v>43663.454965277779</v>
      </c>
      <c r="AQ895" s="1"/>
      <c r="AS895" t="b">
        <v>0</v>
      </c>
      <c r="AV895" t="s">
        <v>176</v>
      </c>
      <c r="BB895" t="s">
        <v>2538</v>
      </c>
      <c r="BD895" t="b">
        <v>0</v>
      </c>
      <c r="BH895" t="s">
        <v>215</v>
      </c>
      <c r="BI895" t="s">
        <v>200</v>
      </c>
      <c r="BJ895" t="s">
        <v>250</v>
      </c>
      <c r="BL895" t="s">
        <v>2537</v>
      </c>
      <c r="BM895" t="s">
        <v>202</v>
      </c>
      <c r="BN895" t="s">
        <v>203</v>
      </c>
      <c r="BQ895" t="s">
        <v>204</v>
      </c>
      <c r="BR895" t="b">
        <v>0</v>
      </c>
      <c r="BT895" t="b">
        <v>0</v>
      </c>
      <c r="BW895" t="s">
        <v>97</v>
      </c>
      <c r="BX895" t="b">
        <v>0</v>
      </c>
      <c r="BY895" s="2">
        <v>44376.857569444444</v>
      </c>
      <c r="BZ895" t="s">
        <v>217</v>
      </c>
      <c r="CB895" t="b">
        <v>0</v>
      </c>
      <c r="CC895" t="b">
        <v>0</v>
      </c>
      <c r="CF895">
        <v>64310</v>
      </c>
      <c r="CH895">
        <v>0</v>
      </c>
      <c r="CI895">
        <v>0</v>
      </c>
      <c r="CJ895">
        <v>0</v>
      </c>
      <c r="CK895">
        <f>YEAR(tbl_Opportunity[[#This Row],[Close Date]])</f>
        <v>2019</v>
      </c>
    </row>
    <row r="896" spans="1:89">
      <c r="A896" t="s">
        <v>2539</v>
      </c>
      <c r="B896" t="b">
        <v>0</v>
      </c>
      <c r="D896" t="b">
        <v>0</v>
      </c>
      <c r="E896" t="s">
        <v>1521</v>
      </c>
      <c r="H896" s="1">
        <v>43166</v>
      </c>
      <c r="I896" t="b">
        <v>1</v>
      </c>
      <c r="J896" t="s">
        <v>235</v>
      </c>
      <c r="L896" t="s">
        <v>2540</v>
      </c>
      <c r="O896" t="s">
        <v>2137</v>
      </c>
      <c r="P896" t="b">
        <v>1</v>
      </c>
      <c r="Q896" s="2">
        <v>42776.884687500002</v>
      </c>
      <c r="R896" s="1"/>
      <c r="S896" t="b">
        <v>0</v>
      </c>
      <c r="U896" s="1"/>
      <c r="V896" t="b">
        <v>0</v>
      </c>
      <c r="W896" s="1">
        <v>43101</v>
      </c>
      <c r="X896">
        <v>1</v>
      </c>
      <c r="Y896">
        <v>2018</v>
      </c>
      <c r="Z896" t="s">
        <v>90</v>
      </c>
      <c r="AA896" t="s">
        <v>90</v>
      </c>
      <c r="AB896" t="b">
        <v>0</v>
      </c>
      <c r="AC896" t="b">
        <v>0</v>
      </c>
      <c r="AE896" t="b">
        <v>0</v>
      </c>
      <c r="AF896" t="b">
        <v>0</v>
      </c>
      <c r="AG896" t="b">
        <v>0</v>
      </c>
      <c r="AH896" t="s">
        <v>185</v>
      </c>
      <c r="AI896" t="b">
        <v>0</v>
      </c>
      <c r="AK896" t="b">
        <v>0</v>
      </c>
      <c r="AL896" s="1"/>
      <c r="AM896" t="s">
        <v>162</v>
      </c>
      <c r="AN896" s="2">
        <v>44296.959062499998</v>
      </c>
      <c r="AP896" s="2">
        <v>43174.748622685183</v>
      </c>
      <c r="AQ896" s="1"/>
      <c r="AS896" t="b">
        <v>0</v>
      </c>
      <c r="AV896" t="s">
        <v>176</v>
      </c>
      <c r="BB896" t="s">
        <v>2541</v>
      </c>
      <c r="BD896" t="b">
        <v>0</v>
      </c>
      <c r="BH896" t="s">
        <v>260</v>
      </c>
      <c r="BJ896" t="s">
        <v>250</v>
      </c>
      <c r="BL896" t="s">
        <v>2540</v>
      </c>
      <c r="BM896" t="s">
        <v>202</v>
      </c>
      <c r="BN896" t="s">
        <v>203</v>
      </c>
      <c r="BQ896" t="s">
        <v>204</v>
      </c>
      <c r="BR896" t="b">
        <v>0</v>
      </c>
      <c r="BT896" t="b">
        <v>0</v>
      </c>
      <c r="BW896" t="s">
        <v>97</v>
      </c>
      <c r="BX896" t="b">
        <v>0</v>
      </c>
      <c r="BY896" s="2">
        <v>44376.857569444444</v>
      </c>
      <c r="CB896" t="b">
        <v>0</v>
      </c>
      <c r="CC896" t="b">
        <v>0</v>
      </c>
      <c r="CI896">
        <v>0</v>
      </c>
      <c r="CJ896">
        <v>0</v>
      </c>
      <c r="CK896">
        <f>YEAR(tbl_Opportunity[[#This Row],[Close Date]])</f>
        <v>2018</v>
      </c>
    </row>
    <row r="897" spans="1:89">
      <c r="A897" t="s">
        <v>2542</v>
      </c>
      <c r="B897" t="b">
        <v>0</v>
      </c>
      <c r="D897" t="b">
        <v>0</v>
      </c>
      <c r="H897" s="1">
        <v>43100</v>
      </c>
      <c r="I897" t="b">
        <v>1</v>
      </c>
      <c r="J897" t="s">
        <v>111</v>
      </c>
      <c r="O897" t="s">
        <v>332</v>
      </c>
      <c r="P897" t="b">
        <v>0</v>
      </c>
      <c r="Q897" s="2">
        <v>42778.161041666666</v>
      </c>
      <c r="R897" s="1"/>
      <c r="S897" t="b">
        <v>0</v>
      </c>
      <c r="U897" s="1"/>
      <c r="V897" t="b">
        <v>0</v>
      </c>
      <c r="W897" s="1">
        <v>42826</v>
      </c>
      <c r="X897">
        <v>4</v>
      </c>
      <c r="Y897">
        <v>2017</v>
      </c>
      <c r="Z897" t="s">
        <v>90</v>
      </c>
      <c r="AA897" t="s">
        <v>90</v>
      </c>
      <c r="AB897" t="b">
        <v>0</v>
      </c>
      <c r="AC897" t="b">
        <v>0</v>
      </c>
      <c r="AE897" t="b">
        <v>1</v>
      </c>
      <c r="AF897" t="b">
        <v>0</v>
      </c>
      <c r="AG897" t="b">
        <v>0</v>
      </c>
      <c r="AH897" t="s">
        <v>185</v>
      </c>
      <c r="AI897" t="b">
        <v>0</v>
      </c>
      <c r="AK897" t="b">
        <v>0</v>
      </c>
      <c r="AL897" s="1"/>
      <c r="AM897" t="s">
        <v>92</v>
      </c>
      <c r="AN897" s="2">
        <v>43836.76290509259</v>
      </c>
      <c r="AP897" s="2">
        <v>43836.76290509259</v>
      </c>
      <c r="AQ897" s="1"/>
      <c r="AS897" t="b">
        <v>0</v>
      </c>
      <c r="AV897" t="s">
        <v>176</v>
      </c>
      <c r="BB897" t="s">
        <v>2543</v>
      </c>
      <c r="BD897" t="b">
        <v>0</v>
      </c>
      <c r="BH897" t="s">
        <v>332</v>
      </c>
      <c r="BI897" t="s">
        <v>150</v>
      </c>
      <c r="BQ897" t="s">
        <v>96</v>
      </c>
      <c r="BR897" t="b">
        <v>0</v>
      </c>
      <c r="BT897" t="b">
        <v>0</v>
      </c>
      <c r="BW897" t="s">
        <v>97</v>
      </c>
      <c r="BX897" t="b">
        <v>0</v>
      </c>
      <c r="BY897" s="2">
        <v>44376.857569444444</v>
      </c>
      <c r="CB897" t="b">
        <v>0</v>
      </c>
      <c r="CC897" t="b">
        <v>0</v>
      </c>
      <c r="CF897">
        <v>340620</v>
      </c>
      <c r="CH897">
        <v>0</v>
      </c>
      <c r="CI897">
        <v>0</v>
      </c>
      <c r="CJ897">
        <v>0</v>
      </c>
      <c r="CK897">
        <f>YEAR(tbl_Opportunity[[#This Row],[Close Date]])</f>
        <v>2017</v>
      </c>
    </row>
    <row r="898" spans="1:89">
      <c r="A898" t="s">
        <v>1140</v>
      </c>
      <c r="B898" t="b">
        <v>0</v>
      </c>
      <c r="D898" t="b">
        <v>0</v>
      </c>
      <c r="H898" s="1">
        <v>43462</v>
      </c>
      <c r="I898" t="b">
        <v>1</v>
      </c>
      <c r="J898" t="s">
        <v>193</v>
      </c>
      <c r="L898" t="s">
        <v>2544</v>
      </c>
      <c r="O898" t="s">
        <v>2137</v>
      </c>
      <c r="P898" t="b">
        <v>1</v>
      </c>
      <c r="Q898" s="2">
        <v>42793.790694444448</v>
      </c>
      <c r="R898" s="1"/>
      <c r="S898" t="b">
        <v>0</v>
      </c>
      <c r="U898" s="1"/>
      <c r="V898" t="b">
        <v>0</v>
      </c>
      <c r="W898" s="1">
        <v>43191</v>
      </c>
      <c r="X898">
        <v>4</v>
      </c>
      <c r="Y898">
        <v>2018</v>
      </c>
      <c r="Z898" t="s">
        <v>90</v>
      </c>
      <c r="AA898" t="s">
        <v>90</v>
      </c>
      <c r="AB898" t="b">
        <v>0</v>
      </c>
      <c r="AC898" t="b">
        <v>0</v>
      </c>
      <c r="AE898" t="b">
        <v>1</v>
      </c>
      <c r="AF898" t="b">
        <v>0</v>
      </c>
      <c r="AG898" t="b">
        <v>0</v>
      </c>
      <c r="AH898" t="s">
        <v>185</v>
      </c>
      <c r="AI898" t="b">
        <v>0</v>
      </c>
      <c r="AJ898" t="s">
        <v>211</v>
      </c>
      <c r="AK898" t="b">
        <v>0</v>
      </c>
      <c r="AL898" s="1">
        <v>43578</v>
      </c>
      <c r="AM898" t="s">
        <v>162</v>
      </c>
      <c r="AN898" s="2">
        <v>44297.83829861111</v>
      </c>
      <c r="AP898" s="2">
        <v>43627.831597222219</v>
      </c>
      <c r="AQ898" s="1"/>
      <c r="AS898" t="b">
        <v>0</v>
      </c>
      <c r="AU898" t="s">
        <v>216</v>
      </c>
      <c r="AV898" t="s">
        <v>213</v>
      </c>
      <c r="BB898" t="s">
        <v>2545</v>
      </c>
      <c r="BD898" t="b">
        <v>0</v>
      </c>
      <c r="BH898" t="s">
        <v>199</v>
      </c>
      <c r="BI898" t="s">
        <v>200</v>
      </c>
      <c r="BJ898" t="s">
        <v>216</v>
      </c>
      <c r="BL898" t="s">
        <v>2544</v>
      </c>
      <c r="BM898" t="s">
        <v>202</v>
      </c>
      <c r="BN898" t="s">
        <v>203</v>
      </c>
      <c r="BQ898" t="s">
        <v>204</v>
      </c>
      <c r="BR898" t="b">
        <v>0</v>
      </c>
      <c r="BT898" t="b">
        <v>0</v>
      </c>
      <c r="BW898" t="s">
        <v>97</v>
      </c>
      <c r="BX898" t="b">
        <v>0</v>
      </c>
      <c r="BY898" s="2">
        <v>44376.857569444444</v>
      </c>
      <c r="CB898" t="b">
        <v>0</v>
      </c>
      <c r="CC898" t="b">
        <v>0</v>
      </c>
      <c r="CF898">
        <v>54805</v>
      </c>
      <c r="CH898">
        <v>0</v>
      </c>
      <c r="CI898">
        <v>0</v>
      </c>
      <c r="CJ898">
        <v>0</v>
      </c>
      <c r="CK898">
        <f>YEAR(tbl_Opportunity[[#This Row],[Close Date]])</f>
        <v>2018</v>
      </c>
    </row>
    <row r="899" spans="1:89">
      <c r="A899" t="s">
        <v>1140</v>
      </c>
      <c r="B899" t="b">
        <v>0</v>
      </c>
      <c r="D899" t="b">
        <v>0</v>
      </c>
      <c r="H899" s="1">
        <v>43465</v>
      </c>
      <c r="I899" t="b">
        <v>1</v>
      </c>
      <c r="J899" t="s">
        <v>193</v>
      </c>
      <c r="L899" t="s">
        <v>2546</v>
      </c>
      <c r="O899" t="s">
        <v>2137</v>
      </c>
      <c r="P899" t="b">
        <v>1</v>
      </c>
      <c r="Q899" s="2">
        <v>42793.795555555553</v>
      </c>
      <c r="R899" s="1"/>
      <c r="S899" t="b">
        <v>0</v>
      </c>
      <c r="U899" s="1"/>
      <c r="V899" t="b">
        <v>0</v>
      </c>
      <c r="W899" s="1">
        <v>43191</v>
      </c>
      <c r="X899">
        <v>4</v>
      </c>
      <c r="Y899">
        <v>2018</v>
      </c>
      <c r="Z899" t="s">
        <v>90</v>
      </c>
      <c r="AA899" t="s">
        <v>90</v>
      </c>
      <c r="AB899" t="b">
        <v>0</v>
      </c>
      <c r="AC899" t="b">
        <v>0</v>
      </c>
      <c r="AE899" t="b">
        <v>1</v>
      </c>
      <c r="AF899" t="b">
        <v>0</v>
      </c>
      <c r="AG899" t="b">
        <v>0</v>
      </c>
      <c r="AH899" t="s">
        <v>185</v>
      </c>
      <c r="AI899" t="b">
        <v>0</v>
      </c>
      <c r="AJ899" t="s">
        <v>211</v>
      </c>
      <c r="AK899" t="b">
        <v>0</v>
      </c>
      <c r="AL899" s="1">
        <v>43578</v>
      </c>
      <c r="AM899" t="s">
        <v>162</v>
      </c>
      <c r="AN899" s="2">
        <v>44296.959062499998</v>
      </c>
      <c r="AP899" s="2">
        <v>43627.835358796299</v>
      </c>
      <c r="AQ899" s="1"/>
      <c r="AS899" t="b">
        <v>0</v>
      </c>
      <c r="AU899" t="s">
        <v>216</v>
      </c>
      <c r="AV899" t="s">
        <v>176</v>
      </c>
      <c r="BB899" t="s">
        <v>2547</v>
      </c>
      <c r="BD899" t="b">
        <v>0</v>
      </c>
      <c r="BH899" t="s">
        <v>199</v>
      </c>
      <c r="BI899" t="s">
        <v>200</v>
      </c>
      <c r="BJ899" t="s">
        <v>216</v>
      </c>
      <c r="BL899" t="s">
        <v>2546</v>
      </c>
      <c r="BM899" t="s">
        <v>202</v>
      </c>
      <c r="BN899" t="s">
        <v>203</v>
      </c>
      <c r="BQ899" t="s">
        <v>204</v>
      </c>
      <c r="BR899" t="b">
        <v>0</v>
      </c>
      <c r="BT899" t="b">
        <v>0</v>
      </c>
      <c r="BW899" t="s">
        <v>97</v>
      </c>
      <c r="BX899" t="b">
        <v>0</v>
      </c>
      <c r="BY899" s="2">
        <v>44376.857569444444</v>
      </c>
      <c r="CB899" t="b">
        <v>0</v>
      </c>
      <c r="CC899" t="b">
        <v>0</v>
      </c>
      <c r="CF899">
        <v>54805</v>
      </c>
      <c r="CH899">
        <v>0</v>
      </c>
      <c r="CI899">
        <v>0</v>
      </c>
      <c r="CJ899">
        <v>0</v>
      </c>
      <c r="CK899">
        <f>YEAR(tbl_Opportunity[[#This Row],[Close Date]])</f>
        <v>2018</v>
      </c>
    </row>
    <row r="900" spans="1:89">
      <c r="A900" t="s">
        <v>2408</v>
      </c>
      <c r="B900" t="b">
        <v>0</v>
      </c>
      <c r="D900" t="b">
        <v>0</v>
      </c>
      <c r="H900" s="1">
        <v>44651</v>
      </c>
      <c r="I900" t="b">
        <v>1</v>
      </c>
      <c r="J900" t="s">
        <v>140</v>
      </c>
      <c r="L900" t="s">
        <v>2548</v>
      </c>
      <c r="O900" t="s">
        <v>2137</v>
      </c>
      <c r="P900" t="b">
        <v>1</v>
      </c>
      <c r="Q900" s="2">
        <v>42793.883680555555</v>
      </c>
      <c r="R900" s="1"/>
      <c r="S900" t="b">
        <v>0</v>
      </c>
      <c r="U900" s="1"/>
      <c r="V900" t="b">
        <v>0</v>
      </c>
      <c r="W900" s="1">
        <v>44562</v>
      </c>
      <c r="X900">
        <v>1</v>
      </c>
      <c r="Y900">
        <v>2022</v>
      </c>
      <c r="Z900" t="s">
        <v>90</v>
      </c>
      <c r="AA900" t="s">
        <v>90</v>
      </c>
      <c r="AB900" t="b">
        <v>0</v>
      </c>
      <c r="AC900" t="b">
        <v>0</v>
      </c>
      <c r="AE900" t="b">
        <v>1</v>
      </c>
      <c r="AF900" t="b">
        <v>0</v>
      </c>
      <c r="AG900" t="b">
        <v>0</v>
      </c>
      <c r="AH900" t="s">
        <v>185</v>
      </c>
      <c r="AI900" t="b">
        <v>0</v>
      </c>
      <c r="AJ900" t="s">
        <v>211</v>
      </c>
      <c r="AK900" t="b">
        <v>0</v>
      </c>
      <c r="AL900" s="1">
        <v>44043</v>
      </c>
      <c r="AM900" t="s">
        <v>162</v>
      </c>
      <c r="AN900" s="2">
        <v>44296.959062499998</v>
      </c>
      <c r="AP900" s="2">
        <v>44149.683599537035</v>
      </c>
      <c r="AQ900" s="1"/>
      <c r="AS900" t="b">
        <v>0</v>
      </c>
      <c r="AU900" t="s">
        <v>212</v>
      </c>
      <c r="AV900" t="s">
        <v>248</v>
      </c>
      <c r="AY900" t="s">
        <v>236</v>
      </c>
      <c r="AZ900" t="s">
        <v>300</v>
      </c>
      <c r="BB900" t="s">
        <v>2549</v>
      </c>
      <c r="BD900" t="b">
        <v>0</v>
      </c>
      <c r="BH900" t="s">
        <v>194</v>
      </c>
      <c r="BI900" t="s">
        <v>1668</v>
      </c>
      <c r="BJ900" t="s">
        <v>216</v>
      </c>
      <c r="BL900" t="s">
        <v>2550</v>
      </c>
      <c r="BM900" t="s">
        <v>202</v>
      </c>
      <c r="BN900" t="s">
        <v>203</v>
      </c>
      <c r="BQ900" t="s">
        <v>204</v>
      </c>
      <c r="BR900" t="b">
        <v>0</v>
      </c>
      <c r="BT900" t="b">
        <v>0</v>
      </c>
      <c r="BW900" t="s">
        <v>97</v>
      </c>
      <c r="BX900" t="b">
        <v>0</v>
      </c>
      <c r="BY900" s="2">
        <v>44376.857569444444</v>
      </c>
      <c r="BZ900" t="s">
        <v>265</v>
      </c>
      <c r="CB900" t="b">
        <v>0</v>
      </c>
      <c r="CC900" t="b">
        <v>0</v>
      </c>
      <c r="CF900">
        <v>99945</v>
      </c>
      <c r="CH900">
        <v>0</v>
      </c>
      <c r="CI900">
        <v>0</v>
      </c>
      <c r="CJ900">
        <v>0</v>
      </c>
      <c r="CK900">
        <f>YEAR(tbl_Opportunity[[#This Row],[Close Date]])</f>
        <v>2022</v>
      </c>
    </row>
    <row r="901" spans="1:89">
      <c r="A901" t="s">
        <v>623</v>
      </c>
      <c r="B901" t="b">
        <v>0</v>
      </c>
      <c r="D901" t="b">
        <v>0</v>
      </c>
      <c r="H901" s="1">
        <v>43026</v>
      </c>
      <c r="I901" t="b">
        <v>1</v>
      </c>
      <c r="O901" t="s">
        <v>2137</v>
      </c>
      <c r="P901" t="b">
        <v>0</v>
      </c>
      <c r="Q901" s="2">
        <v>42794.796076388891</v>
      </c>
      <c r="R901" s="1"/>
      <c r="S901" t="b">
        <v>0</v>
      </c>
      <c r="U901" s="1"/>
      <c r="V901" t="b">
        <v>0</v>
      </c>
      <c r="W901" s="1">
        <v>42826</v>
      </c>
      <c r="X901">
        <v>4</v>
      </c>
      <c r="Y901">
        <v>2017</v>
      </c>
      <c r="Z901" t="s">
        <v>8</v>
      </c>
      <c r="AA901" t="s">
        <v>8</v>
      </c>
      <c r="AB901" t="b">
        <v>0</v>
      </c>
      <c r="AC901" t="b">
        <v>0</v>
      </c>
      <c r="AE901" t="b">
        <v>1</v>
      </c>
      <c r="AF901" t="b">
        <v>0</v>
      </c>
      <c r="AG901" t="b">
        <v>0</v>
      </c>
      <c r="AH901" t="s">
        <v>185</v>
      </c>
      <c r="AI901" t="b">
        <v>0</v>
      </c>
      <c r="AJ901" t="s">
        <v>211</v>
      </c>
      <c r="AK901" t="b">
        <v>0</v>
      </c>
      <c r="AL901" s="1"/>
      <c r="AM901" t="s">
        <v>162</v>
      </c>
      <c r="AN901" s="2">
        <v>44297.835520833331</v>
      </c>
      <c r="AP901" s="2">
        <v>43169.630393518521</v>
      </c>
      <c r="AQ901" s="1"/>
      <c r="AS901" t="b">
        <v>0</v>
      </c>
      <c r="AU901" t="s">
        <v>216</v>
      </c>
      <c r="AV901" t="s">
        <v>105</v>
      </c>
      <c r="BB901" t="s">
        <v>2551</v>
      </c>
      <c r="BD901" t="b">
        <v>0</v>
      </c>
      <c r="BH901" t="s">
        <v>215</v>
      </c>
      <c r="BI901" t="s">
        <v>200</v>
      </c>
      <c r="BJ901" t="s">
        <v>216</v>
      </c>
      <c r="BL901" t="s">
        <v>626</v>
      </c>
      <c r="BM901" t="s">
        <v>202</v>
      </c>
      <c r="BN901" t="s">
        <v>203</v>
      </c>
      <c r="BQ901" t="s">
        <v>204</v>
      </c>
      <c r="BR901" t="b">
        <v>0</v>
      </c>
      <c r="BT901" t="b">
        <v>0</v>
      </c>
      <c r="BW901" t="s">
        <v>103</v>
      </c>
      <c r="BX901" t="b">
        <v>0</v>
      </c>
      <c r="BY901" s="2">
        <v>44376.857569444444</v>
      </c>
      <c r="BZ901" t="s">
        <v>217</v>
      </c>
      <c r="CB901" t="b">
        <v>0</v>
      </c>
      <c r="CC901" t="b">
        <v>1</v>
      </c>
      <c r="CF901">
        <v>19948.009999999998</v>
      </c>
      <c r="CH901">
        <v>19948.009999999998</v>
      </c>
      <c r="CI901">
        <v>100</v>
      </c>
      <c r="CJ901">
        <v>0</v>
      </c>
      <c r="CK901">
        <f>YEAR(tbl_Opportunity[[#This Row],[Close Date]])</f>
        <v>2017</v>
      </c>
    </row>
    <row r="902" spans="1:89">
      <c r="A902" t="s">
        <v>623</v>
      </c>
      <c r="B902" t="b">
        <v>0</v>
      </c>
      <c r="D902" t="b">
        <v>0</v>
      </c>
      <c r="H902" s="1">
        <v>43098</v>
      </c>
      <c r="I902" t="b">
        <v>1</v>
      </c>
      <c r="J902" t="s">
        <v>235</v>
      </c>
      <c r="L902" t="s">
        <v>2552</v>
      </c>
      <c r="O902" t="s">
        <v>2137</v>
      </c>
      <c r="P902" t="b">
        <v>0</v>
      </c>
      <c r="Q902" s="2">
        <v>42795.576365740744</v>
      </c>
      <c r="R902" s="1"/>
      <c r="S902" t="b">
        <v>0</v>
      </c>
      <c r="U902" s="1"/>
      <c r="V902" t="b">
        <v>0</v>
      </c>
      <c r="W902" s="1">
        <v>42826</v>
      </c>
      <c r="X902">
        <v>4</v>
      </c>
      <c r="Y902">
        <v>2017</v>
      </c>
      <c r="Z902" t="s">
        <v>90</v>
      </c>
      <c r="AA902" t="s">
        <v>90</v>
      </c>
      <c r="AB902" t="b">
        <v>0</v>
      </c>
      <c r="AC902" t="b">
        <v>0</v>
      </c>
      <c r="AE902" t="b">
        <v>1</v>
      </c>
      <c r="AF902" t="b">
        <v>0</v>
      </c>
      <c r="AG902" t="b">
        <v>0</v>
      </c>
      <c r="AH902" t="s">
        <v>185</v>
      </c>
      <c r="AI902" t="b">
        <v>0</v>
      </c>
      <c r="AK902" t="b">
        <v>0</v>
      </c>
      <c r="AL902" s="1">
        <v>43578</v>
      </c>
      <c r="AM902" t="s">
        <v>162</v>
      </c>
      <c r="AN902" s="2">
        <v>44297.837673611109</v>
      </c>
      <c r="AP902" s="2">
        <v>43627.812592592592</v>
      </c>
      <c r="AQ902" s="1"/>
      <c r="AS902" t="b">
        <v>0</v>
      </c>
      <c r="AU902" t="s">
        <v>216</v>
      </c>
      <c r="AV902" t="s">
        <v>213</v>
      </c>
      <c r="BB902" t="s">
        <v>2553</v>
      </c>
      <c r="BD902" t="b">
        <v>0</v>
      </c>
      <c r="BH902" t="s">
        <v>199</v>
      </c>
      <c r="BI902" t="s">
        <v>200</v>
      </c>
      <c r="BJ902" t="s">
        <v>216</v>
      </c>
      <c r="BL902" t="s">
        <v>2552</v>
      </c>
      <c r="BM902" t="s">
        <v>202</v>
      </c>
      <c r="BN902" t="s">
        <v>203</v>
      </c>
      <c r="BQ902" t="s">
        <v>204</v>
      </c>
      <c r="BR902" t="b">
        <v>0</v>
      </c>
      <c r="BT902" t="b">
        <v>0</v>
      </c>
      <c r="BW902" t="s">
        <v>97</v>
      </c>
      <c r="BX902" t="b">
        <v>0</v>
      </c>
      <c r="BY902" s="2">
        <v>44376.857569444444</v>
      </c>
      <c r="CB902" t="b">
        <v>0</v>
      </c>
      <c r="CC902" t="b">
        <v>0</v>
      </c>
      <c r="CF902">
        <v>54805</v>
      </c>
      <c r="CH902">
        <v>0</v>
      </c>
      <c r="CI902">
        <v>0</v>
      </c>
      <c r="CJ902">
        <v>0</v>
      </c>
      <c r="CK902">
        <f>YEAR(tbl_Opportunity[[#This Row],[Close Date]])</f>
        <v>2017</v>
      </c>
    </row>
    <row r="903" spans="1:89">
      <c r="A903" t="s">
        <v>274</v>
      </c>
      <c r="B903" t="b">
        <v>0</v>
      </c>
      <c r="D903" t="b">
        <v>0</v>
      </c>
      <c r="H903" s="1">
        <v>43161</v>
      </c>
      <c r="I903" t="b">
        <v>1</v>
      </c>
      <c r="J903" t="s">
        <v>111</v>
      </c>
      <c r="L903" t="s">
        <v>2554</v>
      </c>
      <c r="O903" t="s">
        <v>194</v>
      </c>
      <c r="P903" t="b">
        <v>0</v>
      </c>
      <c r="Q903" s="2">
        <v>42795.678680555553</v>
      </c>
      <c r="R903" s="1"/>
      <c r="S903" t="b">
        <v>0</v>
      </c>
      <c r="U903" s="1"/>
      <c r="V903" t="b">
        <v>0</v>
      </c>
      <c r="W903" s="1">
        <v>43101</v>
      </c>
      <c r="X903">
        <v>1</v>
      </c>
      <c r="Y903">
        <v>2018</v>
      </c>
      <c r="Z903" t="s">
        <v>90</v>
      </c>
      <c r="AA903" t="s">
        <v>90</v>
      </c>
      <c r="AB903" t="b">
        <v>0</v>
      </c>
      <c r="AC903" t="b">
        <v>0</v>
      </c>
      <c r="AE903" t="b">
        <v>1</v>
      </c>
      <c r="AF903" t="b">
        <v>0</v>
      </c>
      <c r="AG903" t="b">
        <v>0</v>
      </c>
      <c r="AH903" t="s">
        <v>185</v>
      </c>
      <c r="AI903" t="b">
        <v>0</v>
      </c>
      <c r="AK903" t="b">
        <v>0</v>
      </c>
      <c r="AL903" s="1">
        <v>43161</v>
      </c>
      <c r="AM903" t="s">
        <v>162</v>
      </c>
      <c r="AN903" s="2">
        <v>44297.837673611109</v>
      </c>
      <c r="AP903" s="2">
        <v>43174.747743055559</v>
      </c>
      <c r="AQ903" s="1"/>
      <c r="AS903" t="b">
        <v>0</v>
      </c>
      <c r="AU903" t="s">
        <v>472</v>
      </c>
      <c r="AV903" t="s">
        <v>213</v>
      </c>
      <c r="BB903" t="s">
        <v>2555</v>
      </c>
      <c r="BD903" t="b">
        <v>0</v>
      </c>
      <c r="BH903" t="s">
        <v>260</v>
      </c>
      <c r="BI903" t="s">
        <v>200</v>
      </c>
      <c r="BJ903" t="s">
        <v>216</v>
      </c>
      <c r="BN903" t="s">
        <v>203</v>
      </c>
      <c r="BQ903" t="s">
        <v>204</v>
      </c>
      <c r="BR903" t="b">
        <v>0</v>
      </c>
      <c r="BT903" t="b">
        <v>0</v>
      </c>
      <c r="BW903" t="s">
        <v>97</v>
      </c>
      <c r="BX903" t="b">
        <v>0</v>
      </c>
      <c r="BY903" s="2">
        <v>44376.857569444444</v>
      </c>
      <c r="CB903" t="b">
        <v>0</v>
      </c>
      <c r="CC903" t="b">
        <v>0</v>
      </c>
      <c r="CF903">
        <v>54805</v>
      </c>
      <c r="CH903">
        <v>0</v>
      </c>
      <c r="CI903">
        <v>0</v>
      </c>
      <c r="CJ903">
        <v>0</v>
      </c>
      <c r="CK903">
        <f>YEAR(tbl_Opportunity[[#This Row],[Close Date]])</f>
        <v>2018</v>
      </c>
    </row>
    <row r="904" spans="1:89">
      <c r="A904" t="s">
        <v>623</v>
      </c>
      <c r="B904" t="b">
        <v>0</v>
      </c>
      <c r="D904" t="b">
        <v>0</v>
      </c>
      <c r="H904" s="1">
        <v>43098</v>
      </c>
      <c r="I904" t="b">
        <v>1</v>
      </c>
      <c r="J904" t="s">
        <v>193</v>
      </c>
      <c r="L904" t="s">
        <v>2556</v>
      </c>
      <c r="O904" t="s">
        <v>2137</v>
      </c>
      <c r="P904" t="b">
        <v>0</v>
      </c>
      <c r="Q904" s="2">
        <v>42795.687418981484</v>
      </c>
      <c r="R904" s="1"/>
      <c r="S904" t="b">
        <v>0</v>
      </c>
      <c r="U904" s="1"/>
      <c r="V904" t="b">
        <v>0</v>
      </c>
      <c r="W904" s="1">
        <v>42826</v>
      </c>
      <c r="X904">
        <v>4</v>
      </c>
      <c r="Y904">
        <v>2017</v>
      </c>
      <c r="Z904" t="s">
        <v>90</v>
      </c>
      <c r="AA904" t="s">
        <v>90</v>
      </c>
      <c r="AB904" t="b">
        <v>0</v>
      </c>
      <c r="AC904" t="b">
        <v>0</v>
      </c>
      <c r="AE904" t="b">
        <v>1</v>
      </c>
      <c r="AF904" t="b">
        <v>0</v>
      </c>
      <c r="AG904" t="b">
        <v>0</v>
      </c>
      <c r="AH904" t="s">
        <v>185</v>
      </c>
      <c r="AI904" t="b">
        <v>0</v>
      </c>
      <c r="AK904" t="b">
        <v>0</v>
      </c>
      <c r="AL904" s="1">
        <v>43578</v>
      </c>
      <c r="AM904" t="s">
        <v>162</v>
      </c>
      <c r="AN904" s="2">
        <v>44297.837673611109</v>
      </c>
      <c r="AP904" s="2">
        <v>43627.801296296297</v>
      </c>
      <c r="AQ904" s="1"/>
      <c r="AS904" t="b">
        <v>0</v>
      </c>
      <c r="AU904" t="s">
        <v>216</v>
      </c>
      <c r="AV904" t="s">
        <v>213</v>
      </c>
      <c r="BB904" t="s">
        <v>2557</v>
      </c>
      <c r="BD904" t="b">
        <v>0</v>
      </c>
      <c r="BH904" t="s">
        <v>199</v>
      </c>
      <c r="BI904" t="s">
        <v>200</v>
      </c>
      <c r="BJ904" t="s">
        <v>216</v>
      </c>
      <c r="BL904" t="s">
        <v>2556</v>
      </c>
      <c r="BM904" t="s">
        <v>202</v>
      </c>
      <c r="BN904" t="s">
        <v>203</v>
      </c>
      <c r="BQ904" t="s">
        <v>204</v>
      </c>
      <c r="BR904" t="b">
        <v>0</v>
      </c>
      <c r="BT904" t="b">
        <v>0</v>
      </c>
      <c r="BW904" t="s">
        <v>97</v>
      </c>
      <c r="BX904" t="b">
        <v>0</v>
      </c>
      <c r="BY904" s="2">
        <v>44376.857569444444</v>
      </c>
      <c r="CB904" t="b">
        <v>0</v>
      </c>
      <c r="CC904" t="b">
        <v>0</v>
      </c>
      <c r="CF904">
        <v>54805</v>
      </c>
      <c r="CH904">
        <v>0</v>
      </c>
      <c r="CI904">
        <v>0</v>
      </c>
      <c r="CJ904">
        <v>0</v>
      </c>
      <c r="CK904">
        <f>YEAR(tbl_Opportunity[[#This Row],[Close Date]])</f>
        <v>2017</v>
      </c>
    </row>
    <row r="905" spans="1:89">
      <c r="A905" t="s">
        <v>623</v>
      </c>
      <c r="B905" t="b">
        <v>0</v>
      </c>
      <c r="D905" t="b">
        <v>0</v>
      </c>
      <c r="H905" s="1">
        <v>43098</v>
      </c>
      <c r="I905" t="b">
        <v>1</v>
      </c>
      <c r="J905" t="s">
        <v>193</v>
      </c>
      <c r="L905" t="s">
        <v>2558</v>
      </c>
      <c r="O905" t="s">
        <v>2137</v>
      </c>
      <c r="P905" t="b">
        <v>0</v>
      </c>
      <c r="Q905" s="2">
        <v>42795.690567129626</v>
      </c>
      <c r="R905" s="1"/>
      <c r="S905" t="b">
        <v>0</v>
      </c>
      <c r="U905" s="1"/>
      <c r="V905" t="b">
        <v>0</v>
      </c>
      <c r="W905" s="1">
        <v>42826</v>
      </c>
      <c r="X905">
        <v>4</v>
      </c>
      <c r="Y905">
        <v>2017</v>
      </c>
      <c r="Z905" t="s">
        <v>90</v>
      </c>
      <c r="AA905" t="s">
        <v>90</v>
      </c>
      <c r="AB905" t="b">
        <v>0</v>
      </c>
      <c r="AC905" t="b">
        <v>0</v>
      </c>
      <c r="AE905" t="b">
        <v>1</v>
      </c>
      <c r="AF905" t="b">
        <v>0</v>
      </c>
      <c r="AG905" t="b">
        <v>0</v>
      </c>
      <c r="AH905" t="s">
        <v>185</v>
      </c>
      <c r="AI905" t="b">
        <v>0</v>
      </c>
      <c r="AK905" t="b">
        <v>0</v>
      </c>
      <c r="AL905" s="1">
        <v>43578</v>
      </c>
      <c r="AM905" t="s">
        <v>162</v>
      </c>
      <c r="AN905" s="2">
        <v>44297.837673611109</v>
      </c>
      <c r="AP905" s="2">
        <v>43627.812118055554</v>
      </c>
      <c r="AQ905" s="1"/>
      <c r="AS905" t="b">
        <v>0</v>
      </c>
      <c r="AU905" t="s">
        <v>216</v>
      </c>
      <c r="AV905" t="s">
        <v>213</v>
      </c>
      <c r="BB905" t="s">
        <v>2559</v>
      </c>
      <c r="BD905" t="b">
        <v>0</v>
      </c>
      <c r="BH905" t="s">
        <v>199</v>
      </c>
      <c r="BI905" t="s">
        <v>200</v>
      </c>
      <c r="BJ905" t="s">
        <v>216</v>
      </c>
      <c r="BL905" t="s">
        <v>2558</v>
      </c>
      <c r="BM905" t="s">
        <v>202</v>
      </c>
      <c r="BN905" t="s">
        <v>203</v>
      </c>
      <c r="BQ905" t="s">
        <v>204</v>
      </c>
      <c r="BR905" t="b">
        <v>0</v>
      </c>
      <c r="BT905" t="b">
        <v>0</v>
      </c>
      <c r="BW905" t="s">
        <v>97</v>
      </c>
      <c r="BX905" t="b">
        <v>0</v>
      </c>
      <c r="BY905" s="2">
        <v>44376.857569444444</v>
      </c>
      <c r="CB905" t="b">
        <v>0</v>
      </c>
      <c r="CC905" t="b">
        <v>0</v>
      </c>
      <c r="CF905">
        <v>54805</v>
      </c>
      <c r="CH905">
        <v>0</v>
      </c>
      <c r="CI905">
        <v>0</v>
      </c>
      <c r="CJ905">
        <v>0</v>
      </c>
      <c r="CK905">
        <f>YEAR(tbl_Opportunity[[#This Row],[Close Date]])</f>
        <v>2017</v>
      </c>
    </row>
    <row r="906" spans="1:89">
      <c r="A906" t="s">
        <v>623</v>
      </c>
      <c r="B906" t="b">
        <v>0</v>
      </c>
      <c r="D906" t="b">
        <v>0</v>
      </c>
      <c r="H906" s="1">
        <v>43098</v>
      </c>
      <c r="I906" t="b">
        <v>1</v>
      </c>
      <c r="J906" t="s">
        <v>193</v>
      </c>
      <c r="L906" t="s">
        <v>2560</v>
      </c>
      <c r="O906" t="s">
        <v>2137</v>
      </c>
      <c r="P906" t="b">
        <v>0</v>
      </c>
      <c r="Q906" s="2">
        <v>42795.692175925928</v>
      </c>
      <c r="R906" s="1"/>
      <c r="S906" t="b">
        <v>0</v>
      </c>
      <c r="U906" s="1"/>
      <c r="V906" t="b">
        <v>0</v>
      </c>
      <c r="W906" s="1">
        <v>42826</v>
      </c>
      <c r="X906">
        <v>4</v>
      </c>
      <c r="Y906">
        <v>2017</v>
      </c>
      <c r="Z906" t="s">
        <v>90</v>
      </c>
      <c r="AA906" t="s">
        <v>90</v>
      </c>
      <c r="AB906" t="b">
        <v>0</v>
      </c>
      <c r="AC906" t="b">
        <v>0</v>
      </c>
      <c r="AE906" t="b">
        <v>1</v>
      </c>
      <c r="AF906" t="b">
        <v>0</v>
      </c>
      <c r="AG906" t="b">
        <v>0</v>
      </c>
      <c r="AH906" t="s">
        <v>185</v>
      </c>
      <c r="AI906" t="b">
        <v>0</v>
      </c>
      <c r="AK906" t="b">
        <v>0</v>
      </c>
      <c r="AL906" s="1">
        <v>43578</v>
      </c>
      <c r="AM906" t="s">
        <v>162</v>
      </c>
      <c r="AN906" s="2">
        <v>44297.837673611109</v>
      </c>
      <c r="AP906" s="2">
        <v>43627.803136574075</v>
      </c>
      <c r="AQ906" s="1"/>
      <c r="AS906" t="b">
        <v>0</v>
      </c>
      <c r="AU906" t="s">
        <v>216</v>
      </c>
      <c r="AV906" t="s">
        <v>213</v>
      </c>
      <c r="BB906" t="s">
        <v>2561</v>
      </c>
      <c r="BD906" t="b">
        <v>0</v>
      </c>
      <c r="BH906" t="s">
        <v>199</v>
      </c>
      <c r="BI906" t="s">
        <v>200</v>
      </c>
      <c r="BJ906" t="s">
        <v>216</v>
      </c>
      <c r="BL906" t="s">
        <v>2560</v>
      </c>
      <c r="BM906" t="s">
        <v>202</v>
      </c>
      <c r="BN906" t="s">
        <v>203</v>
      </c>
      <c r="BQ906" t="s">
        <v>204</v>
      </c>
      <c r="BR906" t="b">
        <v>0</v>
      </c>
      <c r="BT906" t="b">
        <v>0</v>
      </c>
      <c r="BW906" t="s">
        <v>97</v>
      </c>
      <c r="BX906" t="b">
        <v>0</v>
      </c>
      <c r="BY906" s="2">
        <v>44376.857569444444</v>
      </c>
      <c r="CB906" t="b">
        <v>0</v>
      </c>
      <c r="CC906" t="b">
        <v>0</v>
      </c>
      <c r="CF906">
        <v>54805</v>
      </c>
      <c r="CH906">
        <v>0</v>
      </c>
      <c r="CI906">
        <v>0</v>
      </c>
      <c r="CJ906">
        <v>0</v>
      </c>
      <c r="CK906">
        <f>YEAR(tbl_Opportunity[[#This Row],[Close Date]])</f>
        <v>2017</v>
      </c>
    </row>
    <row r="907" spans="1:89">
      <c r="A907" t="s">
        <v>2562</v>
      </c>
      <c r="B907" t="b">
        <v>0</v>
      </c>
      <c r="D907" t="b">
        <v>0</v>
      </c>
      <c r="H907" s="1">
        <v>42825</v>
      </c>
      <c r="I907" t="b">
        <v>0</v>
      </c>
      <c r="L907" t="s">
        <v>2563</v>
      </c>
      <c r="O907" t="s">
        <v>228</v>
      </c>
      <c r="P907" t="b">
        <v>0</v>
      </c>
      <c r="Q907" s="2">
        <v>42796.078402777777</v>
      </c>
      <c r="R907" s="1"/>
      <c r="S907" t="b">
        <v>0</v>
      </c>
      <c r="U907" s="1"/>
      <c r="V907" t="b">
        <v>0</v>
      </c>
      <c r="W907" s="1">
        <v>42736</v>
      </c>
      <c r="X907">
        <v>1</v>
      </c>
      <c r="Y907">
        <v>2017</v>
      </c>
      <c r="Z907" t="s">
        <v>2564</v>
      </c>
      <c r="AA907" t="s">
        <v>2565</v>
      </c>
      <c r="AB907" t="b">
        <v>0</v>
      </c>
      <c r="AC907" t="b">
        <v>0</v>
      </c>
      <c r="AE907" t="b">
        <v>0</v>
      </c>
      <c r="AF907" t="b">
        <v>0</v>
      </c>
      <c r="AG907" t="b">
        <v>0</v>
      </c>
      <c r="AH907" t="s">
        <v>185</v>
      </c>
      <c r="AI907" t="b">
        <v>0</v>
      </c>
      <c r="AK907" t="b">
        <v>0</v>
      </c>
      <c r="AL907" s="1"/>
      <c r="AM907" t="s">
        <v>162</v>
      </c>
      <c r="AN907" s="2">
        <v>44297.841840277775</v>
      </c>
      <c r="AP907" s="2"/>
      <c r="AQ907" s="1"/>
      <c r="AS907" t="b">
        <v>0</v>
      </c>
      <c r="AV907" t="s">
        <v>248</v>
      </c>
      <c r="BB907" t="s">
        <v>2566</v>
      </c>
      <c r="BD907" t="b">
        <v>0</v>
      </c>
      <c r="BH907" t="s">
        <v>228</v>
      </c>
      <c r="BI907" t="s">
        <v>229</v>
      </c>
      <c r="BQ907" t="s">
        <v>165</v>
      </c>
      <c r="BR907" t="b">
        <v>0</v>
      </c>
      <c r="BT907" t="b">
        <v>0</v>
      </c>
      <c r="BW907" t="s">
        <v>2567</v>
      </c>
      <c r="BX907" t="b">
        <v>0</v>
      </c>
      <c r="BY907" s="2">
        <v>44376.857569444444</v>
      </c>
      <c r="CB907" t="b">
        <v>0</v>
      </c>
      <c r="CC907" t="b">
        <v>0</v>
      </c>
      <c r="CF907">
        <v>0</v>
      </c>
      <c r="CH907">
        <v>0</v>
      </c>
      <c r="CI907">
        <v>90</v>
      </c>
      <c r="CJ907">
        <v>0</v>
      </c>
      <c r="CK907">
        <f>YEAR(tbl_Opportunity[[#This Row],[Close Date]])</f>
        <v>2017</v>
      </c>
    </row>
    <row r="908" spans="1:89">
      <c r="A908" t="s">
        <v>2568</v>
      </c>
      <c r="B908" t="b">
        <v>0</v>
      </c>
      <c r="D908" t="b">
        <v>0</v>
      </c>
      <c r="H908" s="1">
        <v>42825</v>
      </c>
      <c r="I908" t="b">
        <v>0</v>
      </c>
      <c r="L908" t="s">
        <v>2569</v>
      </c>
      <c r="O908" t="s">
        <v>228</v>
      </c>
      <c r="P908" t="b">
        <v>1</v>
      </c>
      <c r="Q908" s="2">
        <v>42796.402974537035</v>
      </c>
      <c r="R908" s="1"/>
      <c r="S908" t="b">
        <v>0</v>
      </c>
      <c r="U908" s="1"/>
      <c r="V908" t="b">
        <v>0</v>
      </c>
      <c r="W908" s="1">
        <v>42736</v>
      </c>
      <c r="X908">
        <v>1</v>
      </c>
      <c r="Y908">
        <v>2017</v>
      </c>
      <c r="Z908" t="s">
        <v>161</v>
      </c>
      <c r="AA908" t="s">
        <v>161</v>
      </c>
      <c r="AB908" t="b">
        <v>0</v>
      </c>
      <c r="AC908" t="b">
        <v>0</v>
      </c>
      <c r="AE908" t="b">
        <v>0</v>
      </c>
      <c r="AF908" t="b">
        <v>0</v>
      </c>
      <c r="AG908" t="b">
        <v>0</v>
      </c>
      <c r="AH908" t="s">
        <v>185</v>
      </c>
      <c r="AI908" t="b">
        <v>0</v>
      </c>
      <c r="AK908" t="b">
        <v>0</v>
      </c>
      <c r="AL908" s="1"/>
      <c r="AM908" t="s">
        <v>162</v>
      </c>
      <c r="AN908" s="2">
        <v>44320.674305555556</v>
      </c>
      <c r="AP908" s="2"/>
      <c r="AQ908" s="1"/>
      <c r="AS908" t="b">
        <v>0</v>
      </c>
      <c r="AV908" t="s">
        <v>93</v>
      </c>
      <c r="BB908" t="s">
        <v>2570</v>
      </c>
      <c r="BD908" t="b">
        <v>0</v>
      </c>
      <c r="BH908" t="s">
        <v>228</v>
      </c>
      <c r="BL908" t="s">
        <v>2569</v>
      </c>
      <c r="BQ908" t="s">
        <v>165</v>
      </c>
      <c r="BR908" t="b">
        <v>0</v>
      </c>
      <c r="BT908" t="b">
        <v>0</v>
      </c>
      <c r="BW908" t="s">
        <v>166</v>
      </c>
      <c r="BX908" t="b">
        <v>0</v>
      </c>
      <c r="BY908" s="2">
        <v>44376.857569444444</v>
      </c>
      <c r="CB908" t="b">
        <v>0</v>
      </c>
      <c r="CC908" t="b">
        <v>0</v>
      </c>
      <c r="CJ908">
        <v>0</v>
      </c>
      <c r="CK908">
        <f>YEAR(tbl_Opportunity[[#This Row],[Close Date]])</f>
        <v>2017</v>
      </c>
    </row>
    <row r="909" spans="1:89">
      <c r="A909" t="s">
        <v>2571</v>
      </c>
      <c r="B909" t="b">
        <v>0</v>
      </c>
      <c r="D909" t="b">
        <v>0</v>
      </c>
      <c r="E909" t="s">
        <v>1005</v>
      </c>
      <c r="H909" s="1">
        <v>44834</v>
      </c>
      <c r="I909" t="b">
        <v>0</v>
      </c>
      <c r="L909" t="s">
        <v>2572</v>
      </c>
      <c r="O909" t="s">
        <v>2137</v>
      </c>
      <c r="P909" t="b">
        <v>1</v>
      </c>
      <c r="Q909" s="2">
        <v>42796.873854166668</v>
      </c>
      <c r="R909" s="1"/>
      <c r="S909" t="b">
        <v>0</v>
      </c>
      <c r="U909" s="1"/>
      <c r="V909" t="b">
        <v>0</v>
      </c>
      <c r="W909" s="1">
        <v>44621</v>
      </c>
      <c r="X909">
        <v>3</v>
      </c>
      <c r="Y909">
        <v>2022</v>
      </c>
      <c r="Z909" t="s">
        <v>161</v>
      </c>
      <c r="AA909" t="s">
        <v>161</v>
      </c>
      <c r="AB909" t="b">
        <v>0</v>
      </c>
      <c r="AC909" t="b">
        <v>0</v>
      </c>
      <c r="AE909" t="b">
        <v>0</v>
      </c>
      <c r="AF909" t="b">
        <v>0</v>
      </c>
      <c r="AG909" t="b">
        <v>0</v>
      </c>
      <c r="AH909" t="s">
        <v>210</v>
      </c>
      <c r="AI909" t="b">
        <v>0</v>
      </c>
      <c r="AJ909" t="s">
        <v>211</v>
      </c>
      <c r="AK909" t="b">
        <v>0</v>
      </c>
      <c r="AL909" s="1"/>
      <c r="AM909" t="s">
        <v>162</v>
      </c>
      <c r="AN909" s="2">
        <v>44348.796666666669</v>
      </c>
      <c r="AP909" s="2">
        <v>44063.491226851853</v>
      </c>
      <c r="AQ909" s="1"/>
      <c r="AS909" t="b">
        <v>0</v>
      </c>
      <c r="AU909" t="s">
        <v>196</v>
      </c>
      <c r="AV909" t="s">
        <v>176</v>
      </c>
      <c r="BB909" t="s">
        <v>2573</v>
      </c>
      <c r="BD909" t="b">
        <v>0</v>
      </c>
      <c r="BH909" t="s">
        <v>194</v>
      </c>
      <c r="BI909" t="s">
        <v>1668</v>
      </c>
      <c r="BJ909" t="s">
        <v>196</v>
      </c>
      <c r="BL909" t="s">
        <v>2572</v>
      </c>
      <c r="BM909" t="s">
        <v>202</v>
      </c>
      <c r="BN909" t="s">
        <v>203</v>
      </c>
      <c r="BQ909" t="s">
        <v>204</v>
      </c>
      <c r="BR909" t="b">
        <v>0</v>
      </c>
      <c r="BT909" t="b">
        <v>0</v>
      </c>
      <c r="BW909" t="s">
        <v>313</v>
      </c>
      <c r="BX909" t="b">
        <v>0</v>
      </c>
      <c r="BY909" s="2">
        <v>44376.857569444444</v>
      </c>
      <c r="BZ909" t="s">
        <v>265</v>
      </c>
      <c r="CB909" t="b">
        <v>0</v>
      </c>
      <c r="CC909" t="b">
        <v>0</v>
      </c>
      <c r="CF909">
        <v>57394</v>
      </c>
      <c r="CH909">
        <v>2869.7</v>
      </c>
      <c r="CI909">
        <v>5</v>
      </c>
      <c r="CJ909">
        <v>0</v>
      </c>
      <c r="CK909">
        <f>YEAR(tbl_Opportunity[[#This Row],[Close Date]])</f>
        <v>2022</v>
      </c>
    </row>
    <row r="910" spans="1:89">
      <c r="A910" t="s">
        <v>2317</v>
      </c>
      <c r="B910" t="b">
        <v>0</v>
      </c>
      <c r="D910" t="b">
        <v>0</v>
      </c>
      <c r="E910" t="s">
        <v>1005</v>
      </c>
      <c r="H910" s="1">
        <v>44561</v>
      </c>
      <c r="I910" t="b">
        <v>1</v>
      </c>
      <c r="J910" t="s">
        <v>140</v>
      </c>
      <c r="L910" t="s">
        <v>2574</v>
      </c>
      <c r="O910" t="s">
        <v>2137</v>
      </c>
      <c r="P910" t="b">
        <v>1</v>
      </c>
      <c r="Q910" s="2">
        <v>42796.876180555555</v>
      </c>
      <c r="R910" s="1"/>
      <c r="S910" t="b">
        <v>0</v>
      </c>
      <c r="U910" s="1"/>
      <c r="V910" t="b">
        <v>0</v>
      </c>
      <c r="W910" s="1">
        <v>44287</v>
      </c>
      <c r="X910">
        <v>4</v>
      </c>
      <c r="Y910">
        <v>2021</v>
      </c>
      <c r="Z910" t="s">
        <v>90</v>
      </c>
      <c r="AA910" t="s">
        <v>90</v>
      </c>
      <c r="AB910" t="b">
        <v>0</v>
      </c>
      <c r="AC910" t="b">
        <v>0</v>
      </c>
      <c r="AE910" t="b">
        <v>1</v>
      </c>
      <c r="AF910" t="b">
        <v>0</v>
      </c>
      <c r="AG910" t="b">
        <v>0</v>
      </c>
      <c r="AH910" t="s">
        <v>210</v>
      </c>
      <c r="AI910" t="b">
        <v>0</v>
      </c>
      <c r="AK910" t="b">
        <v>0</v>
      </c>
      <c r="AL910" s="1"/>
      <c r="AM910" t="s">
        <v>162</v>
      </c>
      <c r="AN910" s="2">
        <v>44296.959062499998</v>
      </c>
      <c r="AP910" s="2">
        <v>43914.843981481485</v>
      </c>
      <c r="AQ910" s="1"/>
      <c r="AS910" t="b">
        <v>0</v>
      </c>
      <c r="AU910" t="s">
        <v>216</v>
      </c>
      <c r="AV910" t="s">
        <v>176</v>
      </c>
      <c r="BB910" t="s">
        <v>2575</v>
      </c>
      <c r="BD910" t="b">
        <v>0</v>
      </c>
      <c r="BH910" t="s">
        <v>194</v>
      </c>
      <c r="BI910" t="s">
        <v>200</v>
      </c>
      <c r="BJ910" t="s">
        <v>216</v>
      </c>
      <c r="BL910" t="s">
        <v>2576</v>
      </c>
      <c r="BM910" t="s">
        <v>202</v>
      </c>
      <c r="BN910" t="s">
        <v>203</v>
      </c>
      <c r="BQ910" t="s">
        <v>204</v>
      </c>
      <c r="BR910" t="b">
        <v>0</v>
      </c>
      <c r="BT910" t="b">
        <v>0</v>
      </c>
      <c r="BW910" t="s">
        <v>97</v>
      </c>
      <c r="BX910" t="b">
        <v>0</v>
      </c>
      <c r="BY910" s="2">
        <v>44376.857569444444</v>
      </c>
      <c r="BZ910" t="s">
        <v>265</v>
      </c>
      <c r="CB910" t="b">
        <v>0</v>
      </c>
      <c r="CC910" t="b">
        <v>0</v>
      </c>
      <c r="CF910">
        <v>49590</v>
      </c>
      <c r="CH910">
        <v>0</v>
      </c>
      <c r="CI910">
        <v>0</v>
      </c>
      <c r="CJ910">
        <v>0</v>
      </c>
      <c r="CK910">
        <f>YEAR(tbl_Opportunity[[#This Row],[Close Date]])</f>
        <v>2021</v>
      </c>
    </row>
    <row r="911" spans="1:89">
      <c r="A911" t="s">
        <v>2577</v>
      </c>
      <c r="B911" t="b">
        <v>0</v>
      </c>
      <c r="D911" t="b">
        <v>0</v>
      </c>
      <c r="H911" s="1">
        <v>43875</v>
      </c>
      <c r="I911" t="b">
        <v>1</v>
      </c>
      <c r="J911" t="s">
        <v>235</v>
      </c>
      <c r="L911" t="s">
        <v>2578</v>
      </c>
      <c r="O911" t="s">
        <v>2137</v>
      </c>
      <c r="P911" t="b">
        <v>1</v>
      </c>
      <c r="Q911" s="2">
        <v>42796.879305555558</v>
      </c>
      <c r="R911" s="1"/>
      <c r="S911" t="b">
        <v>0</v>
      </c>
      <c r="U911" s="1"/>
      <c r="V911" t="b">
        <v>0</v>
      </c>
      <c r="W911" s="1">
        <v>43831</v>
      </c>
      <c r="X911">
        <v>1</v>
      </c>
      <c r="Y911">
        <v>2020</v>
      </c>
      <c r="Z911" t="s">
        <v>90</v>
      </c>
      <c r="AA911" t="s">
        <v>90</v>
      </c>
      <c r="AB911" t="b">
        <v>0</v>
      </c>
      <c r="AC911" t="b">
        <v>0</v>
      </c>
      <c r="AE911" t="b">
        <v>0</v>
      </c>
      <c r="AF911" t="b">
        <v>0</v>
      </c>
      <c r="AG911" t="b">
        <v>0</v>
      </c>
      <c r="AH911" t="s">
        <v>210</v>
      </c>
      <c r="AI911" t="b">
        <v>0</v>
      </c>
      <c r="AK911" t="b">
        <v>0</v>
      </c>
      <c r="AL911" s="1"/>
      <c r="AM911" t="s">
        <v>162</v>
      </c>
      <c r="AN911" s="2">
        <v>44296.959062499998</v>
      </c>
      <c r="AP911" s="2">
        <v>43875.586145833331</v>
      </c>
      <c r="AQ911" s="1"/>
      <c r="AS911" t="b">
        <v>0</v>
      </c>
      <c r="AV911" t="s">
        <v>93</v>
      </c>
      <c r="BB911" t="s">
        <v>2579</v>
      </c>
      <c r="BD911" t="b">
        <v>0</v>
      </c>
      <c r="BH911" t="s">
        <v>194</v>
      </c>
      <c r="BJ911" t="s">
        <v>105</v>
      </c>
      <c r="BL911" t="s">
        <v>2578</v>
      </c>
      <c r="BM911" t="s">
        <v>202</v>
      </c>
      <c r="BN911" t="s">
        <v>203</v>
      </c>
      <c r="BQ911" t="s">
        <v>204</v>
      </c>
      <c r="BR911" t="b">
        <v>0</v>
      </c>
      <c r="BT911" t="b">
        <v>0</v>
      </c>
      <c r="BW911" t="s">
        <v>97</v>
      </c>
      <c r="BX911" t="b">
        <v>0</v>
      </c>
      <c r="BY911" s="2">
        <v>44376.857569444444</v>
      </c>
      <c r="BZ911" t="s">
        <v>265</v>
      </c>
      <c r="CB911" t="b">
        <v>0</v>
      </c>
      <c r="CC911" t="b">
        <v>0</v>
      </c>
      <c r="CI911">
        <v>0</v>
      </c>
      <c r="CJ911">
        <v>0</v>
      </c>
      <c r="CK911">
        <f>YEAR(tbl_Opportunity[[#This Row],[Close Date]])</f>
        <v>2020</v>
      </c>
    </row>
    <row r="912" spans="1:89">
      <c r="A912" t="s">
        <v>2580</v>
      </c>
      <c r="B912" t="b">
        <v>0</v>
      </c>
      <c r="D912" t="b">
        <v>0</v>
      </c>
      <c r="E912" t="s">
        <v>1813</v>
      </c>
      <c r="H912" s="1">
        <v>44377</v>
      </c>
      <c r="I912" t="b">
        <v>1</v>
      </c>
      <c r="J912" t="s">
        <v>235</v>
      </c>
      <c r="O912" t="s">
        <v>2137</v>
      </c>
      <c r="P912" t="b">
        <v>1</v>
      </c>
      <c r="Q912" s="2">
        <v>42796.884791666664</v>
      </c>
      <c r="R912" s="1"/>
      <c r="S912" t="b">
        <v>0</v>
      </c>
      <c r="U912" s="1"/>
      <c r="V912" t="b">
        <v>0</v>
      </c>
      <c r="W912" s="1">
        <v>44228</v>
      </c>
      <c r="X912">
        <v>2</v>
      </c>
      <c r="Y912">
        <v>2021</v>
      </c>
      <c r="Z912" t="s">
        <v>90</v>
      </c>
      <c r="AA912" t="s">
        <v>90</v>
      </c>
      <c r="AB912" t="b">
        <v>0</v>
      </c>
      <c r="AC912" t="b">
        <v>0</v>
      </c>
      <c r="AE912" t="b">
        <v>0</v>
      </c>
      <c r="AF912" t="b">
        <v>0</v>
      </c>
      <c r="AG912" t="b">
        <v>0</v>
      </c>
      <c r="AH912" t="s">
        <v>210</v>
      </c>
      <c r="AI912" t="b">
        <v>0</v>
      </c>
      <c r="AK912" t="b">
        <v>0</v>
      </c>
      <c r="AL912" s="1">
        <v>42969</v>
      </c>
      <c r="AM912" t="s">
        <v>162</v>
      </c>
      <c r="AN912" s="2">
        <v>44296.959062499998</v>
      </c>
      <c r="AP912" s="2">
        <v>43914.82099537037</v>
      </c>
      <c r="AQ912" s="1"/>
      <c r="AS912" t="b">
        <v>0</v>
      </c>
      <c r="AU912" t="s">
        <v>216</v>
      </c>
      <c r="AV912" t="s">
        <v>176</v>
      </c>
      <c r="BB912" t="s">
        <v>2581</v>
      </c>
      <c r="BD912" t="b">
        <v>0</v>
      </c>
      <c r="BH912" t="s">
        <v>194</v>
      </c>
      <c r="BJ912" t="s">
        <v>216</v>
      </c>
      <c r="BM912" t="s">
        <v>202</v>
      </c>
      <c r="BN912" t="s">
        <v>203</v>
      </c>
      <c r="BQ912" t="s">
        <v>204</v>
      </c>
      <c r="BR912" t="b">
        <v>0</v>
      </c>
      <c r="BT912" t="b">
        <v>0</v>
      </c>
      <c r="BW912" t="s">
        <v>97</v>
      </c>
      <c r="BX912" t="b">
        <v>0</v>
      </c>
      <c r="BY912" s="2">
        <v>44376.857569444444</v>
      </c>
      <c r="BZ912" t="s">
        <v>265</v>
      </c>
      <c r="CB912" t="b">
        <v>0</v>
      </c>
      <c r="CC912" t="b">
        <v>0</v>
      </c>
      <c r="CI912">
        <v>0</v>
      </c>
      <c r="CJ912">
        <v>0</v>
      </c>
      <c r="CK912">
        <f>YEAR(tbl_Opportunity[[#This Row],[Close Date]])</f>
        <v>2021</v>
      </c>
    </row>
    <row r="913" spans="1:89">
      <c r="A913" t="s">
        <v>1786</v>
      </c>
      <c r="B913" t="b">
        <v>0</v>
      </c>
      <c r="D913" t="b">
        <v>0</v>
      </c>
      <c r="H913" s="1">
        <v>44012</v>
      </c>
      <c r="I913" t="b">
        <v>1</v>
      </c>
      <c r="J913" t="s">
        <v>105</v>
      </c>
      <c r="L913" t="s">
        <v>2582</v>
      </c>
      <c r="O913" t="s">
        <v>2137</v>
      </c>
      <c r="P913" t="b">
        <v>1</v>
      </c>
      <c r="Q913" s="2">
        <v>42800.585717592592</v>
      </c>
      <c r="R913" s="1"/>
      <c r="S913" t="b">
        <v>0</v>
      </c>
      <c r="U913" s="1"/>
      <c r="V913" t="b">
        <v>0</v>
      </c>
      <c r="W913" s="1">
        <v>43862</v>
      </c>
      <c r="X913">
        <v>2</v>
      </c>
      <c r="Y913">
        <v>2020</v>
      </c>
      <c r="Z913" t="s">
        <v>90</v>
      </c>
      <c r="AA913" t="s">
        <v>90</v>
      </c>
      <c r="AB913" t="b">
        <v>0</v>
      </c>
      <c r="AC913" t="b">
        <v>0</v>
      </c>
      <c r="AE913" t="b">
        <v>1</v>
      </c>
      <c r="AF913" t="b">
        <v>0</v>
      </c>
      <c r="AG913" t="b">
        <v>0</v>
      </c>
      <c r="AH913" t="s">
        <v>210</v>
      </c>
      <c r="AI913" t="b">
        <v>0</v>
      </c>
      <c r="AJ913" t="s">
        <v>195</v>
      </c>
      <c r="AK913" t="b">
        <v>0</v>
      </c>
      <c r="AL913" s="1">
        <v>43922</v>
      </c>
      <c r="AM913" t="s">
        <v>162</v>
      </c>
      <c r="AN913" s="2">
        <v>44297.856377314813</v>
      </c>
      <c r="AP913" s="2">
        <v>43922.901307870372</v>
      </c>
      <c r="AQ913" s="1"/>
      <c r="AS913" t="b">
        <v>0</v>
      </c>
      <c r="AU913" t="s">
        <v>247</v>
      </c>
      <c r="AV913" t="s">
        <v>93</v>
      </c>
      <c r="BB913" t="s">
        <v>2583</v>
      </c>
      <c r="BD913" t="b">
        <v>0</v>
      </c>
      <c r="BH913" t="s">
        <v>215</v>
      </c>
      <c r="BI913" t="s">
        <v>200</v>
      </c>
      <c r="BJ913" t="s">
        <v>250</v>
      </c>
      <c r="BL913" t="s">
        <v>2582</v>
      </c>
      <c r="BM913" t="s">
        <v>202</v>
      </c>
      <c r="BN913" t="s">
        <v>203</v>
      </c>
      <c r="BQ913" t="s">
        <v>204</v>
      </c>
      <c r="BR913" t="b">
        <v>0</v>
      </c>
      <c r="BT913" t="b">
        <v>0</v>
      </c>
      <c r="BW913" t="s">
        <v>97</v>
      </c>
      <c r="BX913" t="b">
        <v>0</v>
      </c>
      <c r="BY913" s="2">
        <v>44376.857569444444</v>
      </c>
      <c r="BZ913" t="s">
        <v>217</v>
      </c>
      <c r="CB913" t="b">
        <v>0</v>
      </c>
      <c r="CC913" t="b">
        <v>0</v>
      </c>
      <c r="CF913">
        <v>54805</v>
      </c>
      <c r="CH913">
        <v>0</v>
      </c>
      <c r="CI913">
        <v>0</v>
      </c>
      <c r="CJ913">
        <v>0</v>
      </c>
      <c r="CK913">
        <f>YEAR(tbl_Opportunity[[#This Row],[Close Date]])</f>
        <v>2020</v>
      </c>
    </row>
    <row r="914" spans="1:89">
      <c r="A914" t="s">
        <v>2584</v>
      </c>
      <c r="B914" t="b">
        <v>0</v>
      </c>
      <c r="D914" t="b">
        <v>0</v>
      </c>
      <c r="H914" s="1">
        <v>43721</v>
      </c>
      <c r="I914" t="b">
        <v>1</v>
      </c>
      <c r="L914" t="s">
        <v>2585</v>
      </c>
      <c r="O914" t="s">
        <v>142</v>
      </c>
      <c r="P914" t="b">
        <v>0</v>
      </c>
      <c r="Q914" s="2">
        <v>42801.775150462963</v>
      </c>
      <c r="R914" s="1"/>
      <c r="S914" t="b">
        <v>0</v>
      </c>
      <c r="U914" s="1"/>
      <c r="V914" t="b">
        <v>0</v>
      </c>
      <c r="W914" s="1">
        <v>43525</v>
      </c>
      <c r="X914">
        <v>3</v>
      </c>
      <c r="Y914">
        <v>2019</v>
      </c>
      <c r="Z914" t="s">
        <v>8</v>
      </c>
      <c r="AA914" t="s">
        <v>8</v>
      </c>
      <c r="AB914" t="b">
        <v>0</v>
      </c>
      <c r="AC914" t="b">
        <v>0</v>
      </c>
      <c r="AE914" t="b">
        <v>1</v>
      </c>
      <c r="AF914" t="b">
        <v>0</v>
      </c>
      <c r="AG914" t="b">
        <v>0</v>
      </c>
      <c r="AH914" t="s">
        <v>210</v>
      </c>
      <c r="AI914" t="b">
        <v>0</v>
      </c>
      <c r="AK914" t="b">
        <v>0</v>
      </c>
      <c r="AL914" s="1">
        <v>43987</v>
      </c>
      <c r="AM914" t="s">
        <v>162</v>
      </c>
      <c r="AN914" s="2">
        <v>44297.8278587963</v>
      </c>
      <c r="AP914" s="2">
        <v>43836.762627314813</v>
      </c>
      <c r="AQ914" s="1"/>
      <c r="AS914" t="b">
        <v>0</v>
      </c>
      <c r="AV914" t="s">
        <v>153</v>
      </c>
      <c r="BB914" t="s">
        <v>2586</v>
      </c>
      <c r="BD914" t="b">
        <v>1</v>
      </c>
      <c r="BH914" t="s">
        <v>142</v>
      </c>
      <c r="BI914" t="s">
        <v>150</v>
      </c>
      <c r="BJ914" t="s">
        <v>95</v>
      </c>
      <c r="BK914" t="s">
        <v>95</v>
      </c>
      <c r="BQ914" t="s">
        <v>96</v>
      </c>
      <c r="BR914" t="b">
        <v>0</v>
      </c>
      <c r="BT914" t="b">
        <v>0</v>
      </c>
      <c r="BW914" t="s">
        <v>103</v>
      </c>
      <c r="BX914" t="b">
        <v>0</v>
      </c>
      <c r="BY914" s="2">
        <v>44376.857569444444</v>
      </c>
      <c r="CB914" t="b">
        <v>0</v>
      </c>
      <c r="CC914" t="b">
        <v>1</v>
      </c>
      <c r="CF914">
        <v>314340</v>
      </c>
      <c r="CH914">
        <v>314340</v>
      </c>
      <c r="CI914">
        <v>100</v>
      </c>
      <c r="CJ914">
        <v>0</v>
      </c>
      <c r="CK914">
        <f>YEAR(tbl_Opportunity[[#This Row],[Close Date]])</f>
        <v>2019</v>
      </c>
    </row>
    <row r="915" spans="1:89">
      <c r="A915" t="s">
        <v>2317</v>
      </c>
      <c r="B915" t="b">
        <v>0</v>
      </c>
      <c r="D915" t="b">
        <v>0</v>
      </c>
      <c r="H915" s="1">
        <v>44557</v>
      </c>
      <c r="I915" t="b">
        <v>0</v>
      </c>
      <c r="L915" t="s">
        <v>2587</v>
      </c>
      <c r="O915" t="s">
        <v>2137</v>
      </c>
      <c r="P915" t="b">
        <v>0</v>
      </c>
      <c r="Q915" s="2">
        <v>42803.802152777775</v>
      </c>
      <c r="R915" s="1"/>
      <c r="S915" t="b">
        <v>0</v>
      </c>
      <c r="U915" s="1"/>
      <c r="V915" t="b">
        <v>0</v>
      </c>
      <c r="W915" s="1">
        <v>44287</v>
      </c>
      <c r="X915">
        <v>4</v>
      </c>
      <c r="Y915">
        <v>2021</v>
      </c>
      <c r="Z915" t="s">
        <v>161</v>
      </c>
      <c r="AA915" t="s">
        <v>161</v>
      </c>
      <c r="AB915" t="b">
        <v>0</v>
      </c>
      <c r="AC915" t="b">
        <v>0</v>
      </c>
      <c r="AE915" t="b">
        <v>1</v>
      </c>
      <c r="AF915" t="b">
        <v>0</v>
      </c>
      <c r="AG915" t="b">
        <v>0</v>
      </c>
      <c r="AH915" t="s">
        <v>210</v>
      </c>
      <c r="AI915" t="b">
        <v>0</v>
      </c>
      <c r="AJ915" t="s">
        <v>433</v>
      </c>
      <c r="AK915" t="b">
        <v>0</v>
      </c>
      <c r="AL915" s="1">
        <v>44113</v>
      </c>
      <c r="AM915" t="s">
        <v>162</v>
      </c>
      <c r="AN915" s="2">
        <v>44348.796666666669</v>
      </c>
      <c r="AP915" s="2">
        <v>44239.48940972222</v>
      </c>
      <c r="AQ915" s="1"/>
      <c r="AS915" t="b">
        <v>0</v>
      </c>
      <c r="AU915" t="s">
        <v>346</v>
      </c>
      <c r="AV915" t="s">
        <v>213</v>
      </c>
      <c r="AY915" t="s">
        <v>236</v>
      </c>
      <c r="AZ915" t="s">
        <v>435</v>
      </c>
      <c r="BB915" t="s">
        <v>2588</v>
      </c>
      <c r="BD915" t="b">
        <v>0</v>
      </c>
      <c r="BH915" t="s">
        <v>194</v>
      </c>
      <c r="BI915" t="s">
        <v>2055</v>
      </c>
      <c r="BJ915" t="s">
        <v>216</v>
      </c>
      <c r="BL915" t="s">
        <v>2587</v>
      </c>
      <c r="BM915" t="s">
        <v>202</v>
      </c>
      <c r="BN915" t="s">
        <v>203</v>
      </c>
      <c r="BQ915" t="s">
        <v>204</v>
      </c>
      <c r="BR915" t="b">
        <v>0</v>
      </c>
      <c r="BT915" t="b">
        <v>0</v>
      </c>
      <c r="BW915" t="s">
        <v>313</v>
      </c>
      <c r="BX915" t="b">
        <v>0</v>
      </c>
      <c r="BY915" s="2">
        <v>44376.857569444444</v>
      </c>
      <c r="BZ915" t="s">
        <v>265</v>
      </c>
      <c r="CB915" t="b">
        <v>0</v>
      </c>
      <c r="CC915" t="b">
        <v>0</v>
      </c>
      <c r="CD915">
        <v>0</v>
      </c>
      <c r="CE915">
        <v>0</v>
      </c>
      <c r="CF915">
        <v>98134</v>
      </c>
      <c r="CH915">
        <v>4906.7</v>
      </c>
      <c r="CI915">
        <v>5</v>
      </c>
      <c r="CJ915">
        <v>0</v>
      </c>
      <c r="CK915">
        <f>YEAR(tbl_Opportunity[[#This Row],[Close Date]])</f>
        <v>2021</v>
      </c>
    </row>
    <row r="916" spans="1:89">
      <c r="A916" t="s">
        <v>328</v>
      </c>
      <c r="B916" t="b">
        <v>0</v>
      </c>
      <c r="D916" t="b">
        <v>0</v>
      </c>
      <c r="E916" t="s">
        <v>1813</v>
      </c>
      <c r="H916" s="1">
        <v>43164</v>
      </c>
      <c r="I916" t="b">
        <v>1</v>
      </c>
      <c r="J916" t="s">
        <v>193</v>
      </c>
      <c r="L916" t="s">
        <v>2589</v>
      </c>
      <c r="O916" t="s">
        <v>1776</v>
      </c>
      <c r="P916" t="b">
        <v>1</v>
      </c>
      <c r="Q916" s="2">
        <v>42804.06521990741</v>
      </c>
      <c r="R916" s="1"/>
      <c r="S916" t="b">
        <v>0</v>
      </c>
      <c r="U916" s="1"/>
      <c r="V916" t="b">
        <v>0</v>
      </c>
      <c r="W916" s="1">
        <v>43101</v>
      </c>
      <c r="X916">
        <v>1</v>
      </c>
      <c r="Y916">
        <v>2018</v>
      </c>
      <c r="Z916" t="s">
        <v>90</v>
      </c>
      <c r="AA916" t="s">
        <v>90</v>
      </c>
      <c r="AB916" t="b">
        <v>0</v>
      </c>
      <c r="AC916" t="b">
        <v>0</v>
      </c>
      <c r="AE916" t="b">
        <v>1</v>
      </c>
      <c r="AF916" t="b">
        <v>0</v>
      </c>
      <c r="AG916" t="b">
        <v>0</v>
      </c>
      <c r="AH916" t="s">
        <v>210</v>
      </c>
      <c r="AI916" t="b">
        <v>0</v>
      </c>
      <c r="AK916" t="b">
        <v>0</v>
      </c>
      <c r="AL916" s="1"/>
      <c r="AM916" t="s">
        <v>162</v>
      </c>
      <c r="AN916" s="2">
        <v>44296.959062499998</v>
      </c>
      <c r="AP916" s="2">
        <v>43174.746296296296</v>
      </c>
      <c r="AQ916" s="1"/>
      <c r="AS916" t="b">
        <v>0</v>
      </c>
      <c r="AU916" t="s">
        <v>472</v>
      </c>
      <c r="AV916" t="s">
        <v>176</v>
      </c>
      <c r="BB916" t="s">
        <v>2590</v>
      </c>
      <c r="BD916" t="b">
        <v>0</v>
      </c>
      <c r="BH916" t="s">
        <v>260</v>
      </c>
      <c r="BI916" t="s">
        <v>200</v>
      </c>
      <c r="BJ916" t="s">
        <v>216</v>
      </c>
      <c r="BL916" t="s">
        <v>2589</v>
      </c>
      <c r="BM916" t="s">
        <v>202</v>
      </c>
      <c r="BN916" t="s">
        <v>203</v>
      </c>
      <c r="BQ916" t="s">
        <v>204</v>
      </c>
      <c r="BR916" t="b">
        <v>0</v>
      </c>
      <c r="BT916" t="b">
        <v>0</v>
      </c>
      <c r="BW916" t="s">
        <v>97</v>
      </c>
      <c r="BX916" t="b">
        <v>0</v>
      </c>
      <c r="BY916" s="2">
        <v>44376.857569444444</v>
      </c>
      <c r="CB916" t="b">
        <v>0</v>
      </c>
      <c r="CC916" t="b">
        <v>0</v>
      </c>
      <c r="CF916">
        <v>57394</v>
      </c>
      <c r="CH916">
        <v>0</v>
      </c>
      <c r="CI916">
        <v>0</v>
      </c>
      <c r="CJ916">
        <v>0</v>
      </c>
      <c r="CK916">
        <f>YEAR(tbl_Opportunity[[#This Row],[Close Date]])</f>
        <v>2018</v>
      </c>
    </row>
    <row r="917" spans="1:89">
      <c r="A917" t="s">
        <v>328</v>
      </c>
      <c r="B917" t="b">
        <v>0</v>
      </c>
      <c r="D917" t="b">
        <v>0</v>
      </c>
      <c r="E917" t="s">
        <v>1813</v>
      </c>
      <c r="H917" s="1">
        <v>43147</v>
      </c>
      <c r="I917" t="b">
        <v>1</v>
      </c>
      <c r="J917" t="s">
        <v>111</v>
      </c>
      <c r="L917" t="s">
        <v>2591</v>
      </c>
      <c r="O917" t="s">
        <v>1776</v>
      </c>
      <c r="P917" t="b">
        <v>1</v>
      </c>
      <c r="Q917" s="2">
        <v>42804.06863425926</v>
      </c>
      <c r="R917" s="1"/>
      <c r="S917" t="b">
        <v>0</v>
      </c>
      <c r="U917" s="1"/>
      <c r="V917" t="b">
        <v>0</v>
      </c>
      <c r="W917" s="1">
        <v>43101</v>
      </c>
      <c r="X917">
        <v>1</v>
      </c>
      <c r="Y917">
        <v>2018</v>
      </c>
      <c r="Z917" t="s">
        <v>90</v>
      </c>
      <c r="AA917" t="s">
        <v>90</v>
      </c>
      <c r="AB917" t="b">
        <v>0</v>
      </c>
      <c r="AC917" t="b">
        <v>0</v>
      </c>
      <c r="AE917" t="b">
        <v>1</v>
      </c>
      <c r="AF917" t="b">
        <v>0</v>
      </c>
      <c r="AG917" t="b">
        <v>0</v>
      </c>
      <c r="AH917" t="s">
        <v>210</v>
      </c>
      <c r="AI917" t="b">
        <v>0</v>
      </c>
      <c r="AK917" t="b">
        <v>0</v>
      </c>
      <c r="AL917" s="1"/>
      <c r="AM917" t="s">
        <v>162</v>
      </c>
      <c r="AN917" s="2">
        <v>44296.959062499998</v>
      </c>
      <c r="AP917" s="2">
        <v>43174.746527777781</v>
      </c>
      <c r="AQ917" s="1"/>
      <c r="AS917" t="b">
        <v>0</v>
      </c>
      <c r="AU917" t="s">
        <v>216</v>
      </c>
      <c r="AV917" t="s">
        <v>176</v>
      </c>
      <c r="BB917" t="s">
        <v>2592</v>
      </c>
      <c r="BD917" t="b">
        <v>0</v>
      </c>
      <c r="BH917" t="s">
        <v>260</v>
      </c>
      <c r="BI917" t="s">
        <v>200</v>
      </c>
      <c r="BJ917" t="s">
        <v>216</v>
      </c>
      <c r="BL917" t="s">
        <v>2591</v>
      </c>
      <c r="BM917" t="s">
        <v>202</v>
      </c>
      <c r="BN917" t="s">
        <v>203</v>
      </c>
      <c r="BQ917" t="s">
        <v>204</v>
      </c>
      <c r="BR917" t="b">
        <v>0</v>
      </c>
      <c r="BT917" t="b">
        <v>0</v>
      </c>
      <c r="BW917" t="s">
        <v>97</v>
      </c>
      <c r="BX917" t="b">
        <v>0</v>
      </c>
      <c r="BY917" s="2">
        <v>44376.857569444444</v>
      </c>
      <c r="CB917" t="b">
        <v>0</v>
      </c>
      <c r="CC917" t="b">
        <v>0</v>
      </c>
      <c r="CF917">
        <v>57394</v>
      </c>
      <c r="CH917">
        <v>0</v>
      </c>
      <c r="CI917">
        <v>0</v>
      </c>
      <c r="CJ917">
        <v>0</v>
      </c>
      <c r="CK917">
        <f>YEAR(tbl_Opportunity[[#This Row],[Close Date]])</f>
        <v>2018</v>
      </c>
    </row>
    <row r="918" spans="1:89">
      <c r="A918" t="s">
        <v>281</v>
      </c>
      <c r="B918" t="b">
        <v>0</v>
      </c>
      <c r="D918" t="b">
        <v>0</v>
      </c>
      <c r="H918" s="1">
        <v>42823</v>
      </c>
      <c r="I918" t="b">
        <v>1</v>
      </c>
      <c r="O918" t="s">
        <v>2137</v>
      </c>
      <c r="P918" t="b">
        <v>0</v>
      </c>
      <c r="Q918" s="2">
        <v>42807.553472222222</v>
      </c>
      <c r="R918" s="1"/>
      <c r="S918" t="b">
        <v>0</v>
      </c>
      <c r="U918" s="1"/>
      <c r="V918" t="b">
        <v>0</v>
      </c>
      <c r="W918" s="1">
        <v>42736</v>
      </c>
      <c r="X918">
        <v>1</v>
      </c>
      <c r="Y918">
        <v>2017</v>
      </c>
      <c r="Z918" t="s">
        <v>8</v>
      </c>
      <c r="AA918" t="s">
        <v>8</v>
      </c>
      <c r="AB918" t="b">
        <v>0</v>
      </c>
      <c r="AC918" t="b">
        <v>0</v>
      </c>
      <c r="AE918" t="b">
        <v>1</v>
      </c>
      <c r="AF918" t="b">
        <v>0</v>
      </c>
      <c r="AG918" t="b">
        <v>0</v>
      </c>
      <c r="AH918" t="s">
        <v>210</v>
      </c>
      <c r="AI918" t="b">
        <v>0</v>
      </c>
      <c r="AK918" t="b">
        <v>0</v>
      </c>
      <c r="AL918" s="1"/>
      <c r="AM918" t="s">
        <v>162</v>
      </c>
      <c r="AN918" s="2">
        <v>44297.835520833331</v>
      </c>
      <c r="AP918" s="2">
        <v>43169.630393518521</v>
      </c>
      <c r="AQ918" s="1"/>
      <c r="AS918" t="b">
        <v>0</v>
      </c>
      <c r="AU918" t="s">
        <v>247</v>
      </c>
      <c r="AV918" t="s">
        <v>105</v>
      </c>
      <c r="BB918" t="s">
        <v>2593</v>
      </c>
      <c r="BD918" t="b">
        <v>0</v>
      </c>
      <c r="BH918" t="s">
        <v>215</v>
      </c>
      <c r="BI918" t="s">
        <v>200</v>
      </c>
      <c r="BJ918" t="s">
        <v>250</v>
      </c>
      <c r="BM918" t="s">
        <v>291</v>
      </c>
      <c r="BN918" t="s">
        <v>203</v>
      </c>
      <c r="BQ918" t="s">
        <v>204</v>
      </c>
      <c r="BR918" t="b">
        <v>0</v>
      </c>
      <c r="BT918" t="b">
        <v>0</v>
      </c>
      <c r="BW918" t="s">
        <v>103</v>
      </c>
      <c r="BX918" t="b">
        <v>0</v>
      </c>
      <c r="BY918" s="2">
        <v>44376.857569444444</v>
      </c>
      <c r="BZ918" t="s">
        <v>217</v>
      </c>
      <c r="CB918" t="b">
        <v>0</v>
      </c>
      <c r="CC918" t="b">
        <v>1</v>
      </c>
      <c r="CF918">
        <v>2000</v>
      </c>
      <c r="CH918">
        <v>2000</v>
      </c>
      <c r="CI918">
        <v>100</v>
      </c>
      <c r="CJ918">
        <v>0</v>
      </c>
      <c r="CK918">
        <f>YEAR(tbl_Opportunity[[#This Row],[Close Date]])</f>
        <v>2017</v>
      </c>
    </row>
    <row r="919" spans="1:89">
      <c r="A919" t="s">
        <v>281</v>
      </c>
      <c r="B919" t="b">
        <v>0</v>
      </c>
      <c r="D919" t="b">
        <v>0</v>
      </c>
      <c r="E919" t="s">
        <v>1005</v>
      </c>
      <c r="H919" s="1">
        <v>44010</v>
      </c>
      <c r="I919" t="b">
        <v>1</v>
      </c>
      <c r="J919" t="s">
        <v>140</v>
      </c>
      <c r="L919" t="s">
        <v>1062</v>
      </c>
      <c r="O919" t="s">
        <v>2137</v>
      </c>
      <c r="P919" t="b">
        <v>0</v>
      </c>
      <c r="Q919" s="2">
        <v>42807.556990740741</v>
      </c>
      <c r="R919" s="1"/>
      <c r="S919" t="b">
        <v>0</v>
      </c>
      <c r="U919" s="1"/>
      <c r="V919" t="b">
        <v>0</v>
      </c>
      <c r="W919" s="1">
        <v>43862</v>
      </c>
      <c r="X919">
        <v>2</v>
      </c>
      <c r="Y919">
        <v>2020</v>
      </c>
      <c r="Z919" t="s">
        <v>90</v>
      </c>
      <c r="AA919" t="s">
        <v>90</v>
      </c>
      <c r="AB919" t="b">
        <v>0</v>
      </c>
      <c r="AC919" t="b">
        <v>0</v>
      </c>
      <c r="AE919" t="b">
        <v>1</v>
      </c>
      <c r="AF919" t="b">
        <v>0</v>
      </c>
      <c r="AG919" t="b">
        <v>0</v>
      </c>
      <c r="AH919" t="s">
        <v>210</v>
      </c>
      <c r="AI919" t="b">
        <v>0</v>
      </c>
      <c r="AK919" t="b">
        <v>0</v>
      </c>
      <c r="AL919" s="1"/>
      <c r="AM919" t="s">
        <v>162</v>
      </c>
      <c r="AN919" s="2">
        <v>44296.959062499998</v>
      </c>
      <c r="AP919" s="2">
        <v>43602.517511574071</v>
      </c>
      <c r="AQ919" s="1"/>
      <c r="AS919" t="b">
        <v>0</v>
      </c>
      <c r="AU919" t="s">
        <v>247</v>
      </c>
      <c r="AV919" t="s">
        <v>176</v>
      </c>
      <c r="BB919" t="s">
        <v>2594</v>
      </c>
      <c r="BD919" t="b">
        <v>0</v>
      </c>
      <c r="BH919" t="s">
        <v>215</v>
      </c>
      <c r="BI919" t="s">
        <v>200</v>
      </c>
      <c r="BJ919" t="s">
        <v>250</v>
      </c>
      <c r="BL919" t="s">
        <v>1062</v>
      </c>
      <c r="BM919" t="s">
        <v>291</v>
      </c>
      <c r="BN919" t="s">
        <v>203</v>
      </c>
      <c r="BQ919" t="s">
        <v>204</v>
      </c>
      <c r="BR919" t="b">
        <v>0</v>
      </c>
      <c r="BT919" t="b">
        <v>0</v>
      </c>
      <c r="BW919" t="s">
        <v>97</v>
      </c>
      <c r="BX919" t="b">
        <v>0</v>
      </c>
      <c r="BY919" s="2">
        <v>44376.857569444444</v>
      </c>
      <c r="BZ919" t="s">
        <v>217</v>
      </c>
      <c r="CB919" t="b">
        <v>0</v>
      </c>
      <c r="CC919" t="b">
        <v>0</v>
      </c>
      <c r="CF919">
        <v>2000</v>
      </c>
      <c r="CH919">
        <v>0</v>
      </c>
      <c r="CI919">
        <v>0</v>
      </c>
      <c r="CJ919">
        <v>0</v>
      </c>
      <c r="CK919">
        <f>YEAR(tbl_Opportunity[[#This Row],[Close Date]])</f>
        <v>2020</v>
      </c>
    </row>
    <row r="920" spans="1:89">
      <c r="A920" t="s">
        <v>2595</v>
      </c>
      <c r="B920" t="b">
        <v>0</v>
      </c>
      <c r="D920" t="b">
        <v>0</v>
      </c>
      <c r="H920" s="1">
        <v>43875</v>
      </c>
      <c r="I920" t="b">
        <v>1</v>
      </c>
      <c r="J920" t="s">
        <v>105</v>
      </c>
      <c r="L920" t="s">
        <v>2596</v>
      </c>
      <c r="O920" t="s">
        <v>194</v>
      </c>
      <c r="P920" t="b">
        <v>1</v>
      </c>
      <c r="Q920" s="2">
        <v>42807.82640046296</v>
      </c>
      <c r="R920" s="1"/>
      <c r="S920" t="b">
        <v>0</v>
      </c>
      <c r="U920" s="1"/>
      <c r="V920" t="b">
        <v>0</v>
      </c>
      <c r="W920" s="1">
        <v>43831</v>
      </c>
      <c r="X920">
        <v>1</v>
      </c>
      <c r="Y920">
        <v>2020</v>
      </c>
      <c r="Z920" t="s">
        <v>90</v>
      </c>
      <c r="AA920" t="s">
        <v>90</v>
      </c>
      <c r="AB920" t="b">
        <v>0</v>
      </c>
      <c r="AC920" t="b">
        <v>0</v>
      </c>
      <c r="AE920" t="b">
        <v>1</v>
      </c>
      <c r="AF920" t="b">
        <v>0</v>
      </c>
      <c r="AG920" t="b">
        <v>0</v>
      </c>
      <c r="AH920" t="s">
        <v>210</v>
      </c>
      <c r="AI920" t="b">
        <v>0</v>
      </c>
      <c r="AK920" t="b">
        <v>0</v>
      </c>
      <c r="AL920" s="1">
        <v>42968</v>
      </c>
      <c r="AM920" t="s">
        <v>162</v>
      </c>
      <c r="AN920" s="2">
        <v>44297.856377314813</v>
      </c>
      <c r="AP920" s="2">
        <v>43875.678055555552</v>
      </c>
      <c r="AQ920" s="1"/>
      <c r="AS920" t="b">
        <v>0</v>
      </c>
      <c r="AU920" t="s">
        <v>316</v>
      </c>
      <c r="AV920" t="s">
        <v>93</v>
      </c>
      <c r="BB920" t="s">
        <v>2597</v>
      </c>
      <c r="BD920" t="b">
        <v>0</v>
      </c>
      <c r="BH920" t="s">
        <v>194</v>
      </c>
      <c r="BI920" t="s">
        <v>200</v>
      </c>
      <c r="BJ920" t="s">
        <v>250</v>
      </c>
      <c r="BL920" t="s">
        <v>2596</v>
      </c>
      <c r="BM920" t="s">
        <v>202</v>
      </c>
      <c r="BN920" t="s">
        <v>203</v>
      </c>
      <c r="BQ920" t="s">
        <v>204</v>
      </c>
      <c r="BR920" t="b">
        <v>0</v>
      </c>
      <c r="BT920" t="b">
        <v>0</v>
      </c>
      <c r="BW920" t="s">
        <v>97</v>
      </c>
      <c r="BX920" t="b">
        <v>0</v>
      </c>
      <c r="BY920" s="2">
        <v>44376.857569444444</v>
      </c>
      <c r="BZ920" t="s">
        <v>265</v>
      </c>
      <c r="CB920" t="b">
        <v>0</v>
      </c>
      <c r="CC920" t="b">
        <v>0</v>
      </c>
      <c r="CF920">
        <v>54805</v>
      </c>
      <c r="CH920">
        <v>0</v>
      </c>
      <c r="CI920">
        <v>0</v>
      </c>
      <c r="CJ920">
        <v>0</v>
      </c>
      <c r="CK920">
        <f>YEAR(tbl_Opportunity[[#This Row],[Close Date]])</f>
        <v>2020</v>
      </c>
    </row>
    <row r="921" spans="1:89">
      <c r="A921" t="s">
        <v>2598</v>
      </c>
      <c r="B921" t="b">
        <v>0</v>
      </c>
      <c r="D921" t="b">
        <v>0</v>
      </c>
      <c r="H921" s="1">
        <v>44651</v>
      </c>
      <c r="I921" t="b">
        <v>0</v>
      </c>
      <c r="L921" t="s">
        <v>2599</v>
      </c>
      <c r="O921" t="s">
        <v>194</v>
      </c>
      <c r="P921" t="b">
        <v>0</v>
      </c>
      <c r="Q921" s="2">
        <v>42807.852696759262</v>
      </c>
      <c r="R921" s="1"/>
      <c r="S921" t="b">
        <v>0</v>
      </c>
      <c r="U921" s="1"/>
      <c r="V921" t="b">
        <v>0</v>
      </c>
      <c r="W921" s="1">
        <v>44562</v>
      </c>
      <c r="X921">
        <v>1</v>
      </c>
      <c r="Y921">
        <v>2022</v>
      </c>
      <c r="Z921" t="s">
        <v>161</v>
      </c>
      <c r="AA921" t="s">
        <v>161</v>
      </c>
      <c r="AB921" t="b">
        <v>0</v>
      </c>
      <c r="AC921" t="b">
        <v>0</v>
      </c>
      <c r="AE921" t="b">
        <v>1</v>
      </c>
      <c r="AF921" t="b">
        <v>0</v>
      </c>
      <c r="AG921" t="b">
        <v>0</v>
      </c>
      <c r="AH921" t="s">
        <v>210</v>
      </c>
      <c r="AI921" t="b">
        <v>0</v>
      </c>
      <c r="AJ921" t="s">
        <v>211</v>
      </c>
      <c r="AK921" t="b">
        <v>0</v>
      </c>
      <c r="AL921" s="1"/>
      <c r="AM921" t="s">
        <v>162</v>
      </c>
      <c r="AN921" s="2">
        <v>44348.796666666669</v>
      </c>
      <c r="AP921" s="2">
        <v>43997.493206018517</v>
      </c>
      <c r="AQ921" s="1"/>
      <c r="AS921" t="b">
        <v>0</v>
      </c>
      <c r="AU921" t="s">
        <v>1046</v>
      </c>
      <c r="AV921" t="s">
        <v>93</v>
      </c>
      <c r="BB921" t="s">
        <v>2600</v>
      </c>
      <c r="BD921" t="b">
        <v>0</v>
      </c>
      <c r="BH921" t="s">
        <v>194</v>
      </c>
      <c r="BI921" t="s">
        <v>2055</v>
      </c>
      <c r="BJ921" t="s">
        <v>250</v>
      </c>
      <c r="BL921" t="s">
        <v>2599</v>
      </c>
      <c r="BM921" t="s">
        <v>202</v>
      </c>
      <c r="BN921" t="s">
        <v>203</v>
      </c>
      <c r="BQ921" t="s">
        <v>204</v>
      </c>
      <c r="BR921" t="b">
        <v>0</v>
      </c>
      <c r="BT921" t="b">
        <v>0</v>
      </c>
      <c r="BW921" t="s">
        <v>313</v>
      </c>
      <c r="BX921" t="b">
        <v>0</v>
      </c>
      <c r="BY921" s="2">
        <v>44376.857569444444</v>
      </c>
      <c r="BZ921" t="s">
        <v>265</v>
      </c>
      <c r="CB921" t="b">
        <v>0</v>
      </c>
      <c r="CC921" t="b">
        <v>0</v>
      </c>
      <c r="CF921">
        <v>98134</v>
      </c>
      <c r="CH921">
        <v>4906.7</v>
      </c>
      <c r="CI921">
        <v>5</v>
      </c>
      <c r="CJ921">
        <v>0</v>
      </c>
      <c r="CK921">
        <f>YEAR(tbl_Opportunity[[#This Row],[Close Date]])</f>
        <v>2022</v>
      </c>
    </row>
    <row r="922" spans="1:89">
      <c r="A922" t="s">
        <v>2601</v>
      </c>
      <c r="B922" t="b">
        <v>0</v>
      </c>
      <c r="D922" t="b">
        <v>0</v>
      </c>
      <c r="H922" s="1">
        <v>43187</v>
      </c>
      <c r="I922" t="b">
        <v>1</v>
      </c>
      <c r="J922" t="s">
        <v>105</v>
      </c>
      <c r="L922" t="s">
        <v>2602</v>
      </c>
      <c r="O922" t="s">
        <v>194</v>
      </c>
      <c r="P922" t="b">
        <v>1</v>
      </c>
      <c r="Q922" s="2">
        <v>42807.866296296299</v>
      </c>
      <c r="R922" s="1"/>
      <c r="S922" t="b">
        <v>0</v>
      </c>
      <c r="U922" s="1"/>
      <c r="V922" t="b">
        <v>0</v>
      </c>
      <c r="W922" s="1">
        <v>43101</v>
      </c>
      <c r="X922">
        <v>1</v>
      </c>
      <c r="Y922">
        <v>2018</v>
      </c>
      <c r="Z922" t="s">
        <v>90</v>
      </c>
      <c r="AA922" t="s">
        <v>90</v>
      </c>
      <c r="AB922" t="b">
        <v>0</v>
      </c>
      <c r="AC922" t="b">
        <v>0</v>
      </c>
      <c r="AE922" t="b">
        <v>0</v>
      </c>
      <c r="AF922" t="b">
        <v>0</v>
      </c>
      <c r="AG922" t="b">
        <v>0</v>
      </c>
      <c r="AH922" t="s">
        <v>210</v>
      </c>
      <c r="AI922" t="b">
        <v>0</v>
      </c>
      <c r="AK922" t="b">
        <v>0</v>
      </c>
      <c r="AL922" s="1"/>
      <c r="AM922" t="s">
        <v>162</v>
      </c>
      <c r="AN922" s="2">
        <v>44297.856377314813</v>
      </c>
      <c r="AP922" s="2">
        <v>43187.659259259257</v>
      </c>
      <c r="AQ922" s="1"/>
      <c r="AS922" t="b">
        <v>0</v>
      </c>
      <c r="AV922" t="s">
        <v>93</v>
      </c>
      <c r="BB922" t="s">
        <v>2603</v>
      </c>
      <c r="BD922" t="b">
        <v>0</v>
      </c>
      <c r="BH922" t="s">
        <v>260</v>
      </c>
      <c r="BJ922" t="s">
        <v>216</v>
      </c>
      <c r="BL922" t="s">
        <v>2602</v>
      </c>
      <c r="BM922" t="s">
        <v>202</v>
      </c>
      <c r="BN922" t="s">
        <v>203</v>
      </c>
      <c r="BQ922" t="s">
        <v>204</v>
      </c>
      <c r="BR922" t="b">
        <v>0</v>
      </c>
      <c r="BT922" t="b">
        <v>0</v>
      </c>
      <c r="BW922" t="s">
        <v>97</v>
      </c>
      <c r="BX922" t="b">
        <v>0</v>
      </c>
      <c r="BY922" s="2">
        <v>44376.857569444444</v>
      </c>
      <c r="CB922" t="b">
        <v>0</v>
      </c>
      <c r="CC922" t="b">
        <v>0</v>
      </c>
      <c r="CI922">
        <v>0</v>
      </c>
      <c r="CJ922">
        <v>0</v>
      </c>
      <c r="CK922">
        <f>YEAR(tbl_Opportunity[[#This Row],[Close Date]])</f>
        <v>2018</v>
      </c>
    </row>
    <row r="923" spans="1:89">
      <c r="A923" t="s">
        <v>2604</v>
      </c>
      <c r="B923" t="b">
        <v>0</v>
      </c>
      <c r="D923" t="b">
        <v>0</v>
      </c>
      <c r="H923" s="1">
        <v>44651</v>
      </c>
      <c r="I923" t="b">
        <v>0</v>
      </c>
      <c r="L923" t="s">
        <v>2605</v>
      </c>
      <c r="O923" t="s">
        <v>194</v>
      </c>
      <c r="P923" t="b">
        <v>1</v>
      </c>
      <c r="Q923" s="2">
        <v>42807.873483796298</v>
      </c>
      <c r="R923" s="1"/>
      <c r="S923" t="b">
        <v>0</v>
      </c>
      <c r="U923" s="1"/>
      <c r="V923" t="b">
        <v>0</v>
      </c>
      <c r="W923" s="1">
        <v>44562</v>
      </c>
      <c r="X923">
        <v>1</v>
      </c>
      <c r="Y923">
        <v>2022</v>
      </c>
      <c r="Z923" t="s">
        <v>161</v>
      </c>
      <c r="AA923" t="s">
        <v>161</v>
      </c>
      <c r="AB923" t="b">
        <v>0</v>
      </c>
      <c r="AC923" t="b">
        <v>0</v>
      </c>
      <c r="AE923" t="b">
        <v>0</v>
      </c>
      <c r="AF923" t="b">
        <v>0</v>
      </c>
      <c r="AG923" t="b">
        <v>0</v>
      </c>
      <c r="AH923" t="s">
        <v>636</v>
      </c>
      <c r="AI923" t="b">
        <v>0</v>
      </c>
      <c r="AK923" t="b">
        <v>0</v>
      </c>
      <c r="AL923" s="1"/>
      <c r="AM923" t="s">
        <v>162</v>
      </c>
      <c r="AN923" s="2">
        <v>44348.796666666669</v>
      </c>
      <c r="AP923" s="2">
        <v>43169.618263888886</v>
      </c>
      <c r="AQ923" s="1"/>
      <c r="AS923" t="b">
        <v>0</v>
      </c>
      <c r="AV923" t="s">
        <v>93</v>
      </c>
      <c r="BB923" t="s">
        <v>2606</v>
      </c>
      <c r="BD923" t="b">
        <v>0</v>
      </c>
      <c r="BH923" t="s">
        <v>272</v>
      </c>
      <c r="BJ923" t="s">
        <v>105</v>
      </c>
      <c r="BL923" t="s">
        <v>2605</v>
      </c>
      <c r="BM923" t="s">
        <v>202</v>
      </c>
      <c r="BN923" t="s">
        <v>203</v>
      </c>
      <c r="BQ923" t="s">
        <v>204</v>
      </c>
      <c r="BR923" t="b">
        <v>0</v>
      </c>
      <c r="BT923" t="b">
        <v>0</v>
      </c>
      <c r="BW923" t="s">
        <v>313</v>
      </c>
      <c r="BX923" t="b">
        <v>0</v>
      </c>
      <c r="BY923" s="2">
        <v>44376.857569444444</v>
      </c>
      <c r="BZ923" t="s">
        <v>314</v>
      </c>
      <c r="CB923" t="b">
        <v>0</v>
      </c>
      <c r="CC923" t="b">
        <v>0</v>
      </c>
      <c r="CI923">
        <v>5</v>
      </c>
      <c r="CJ923">
        <v>0</v>
      </c>
      <c r="CK923">
        <f>YEAR(tbl_Opportunity[[#This Row],[Close Date]])</f>
        <v>2022</v>
      </c>
    </row>
    <row r="924" spans="1:89">
      <c r="A924" t="s">
        <v>132</v>
      </c>
      <c r="B924" t="b">
        <v>0</v>
      </c>
      <c r="D924" t="b">
        <v>0</v>
      </c>
      <c r="H924" s="1">
        <v>42947</v>
      </c>
      <c r="I924" t="b">
        <v>1</v>
      </c>
      <c r="O924" t="s">
        <v>89</v>
      </c>
      <c r="P924" t="b">
        <v>0</v>
      </c>
      <c r="Q924" s="2">
        <v>42808.988703703704</v>
      </c>
      <c r="R924" s="1"/>
      <c r="S924" t="b">
        <v>0</v>
      </c>
      <c r="U924" s="1"/>
      <c r="V924" t="b">
        <v>0</v>
      </c>
      <c r="W924" s="1">
        <v>42795</v>
      </c>
      <c r="X924">
        <v>3</v>
      </c>
      <c r="Y924">
        <v>2017</v>
      </c>
      <c r="Z924" t="s">
        <v>8</v>
      </c>
      <c r="AA924" t="s">
        <v>8</v>
      </c>
      <c r="AB924" t="b">
        <v>0</v>
      </c>
      <c r="AC924" t="b">
        <v>0</v>
      </c>
      <c r="AE924" t="b">
        <v>1</v>
      </c>
      <c r="AF924" t="b">
        <v>0</v>
      </c>
      <c r="AG924" t="b">
        <v>0</v>
      </c>
      <c r="AH924" t="s">
        <v>636</v>
      </c>
      <c r="AI924" t="b">
        <v>0</v>
      </c>
      <c r="AK924" t="b">
        <v>0</v>
      </c>
      <c r="AL924" s="1"/>
      <c r="AM924" t="s">
        <v>162</v>
      </c>
      <c r="AN924" s="2">
        <v>44297.838888888888</v>
      </c>
      <c r="AP924" s="2">
        <v>43836.762627314813</v>
      </c>
      <c r="AQ924" s="1"/>
      <c r="AS924" t="b">
        <v>0</v>
      </c>
      <c r="AV924" t="s">
        <v>213</v>
      </c>
      <c r="BB924" t="s">
        <v>2607</v>
      </c>
      <c r="BD924" t="b">
        <v>1</v>
      </c>
      <c r="BH924" t="s">
        <v>89</v>
      </c>
      <c r="BI924" t="s">
        <v>150</v>
      </c>
      <c r="BQ924" t="s">
        <v>96</v>
      </c>
      <c r="BR924" t="b">
        <v>0</v>
      </c>
      <c r="BT924" t="b">
        <v>0</v>
      </c>
      <c r="BW924" t="s">
        <v>103</v>
      </c>
      <c r="BX924" t="b">
        <v>0</v>
      </c>
      <c r="BY924" s="2">
        <v>44376.857569444444</v>
      </c>
      <c r="CB924" t="b">
        <v>0</v>
      </c>
      <c r="CC924" t="b">
        <v>1</v>
      </c>
      <c r="CF924">
        <v>329250</v>
      </c>
      <c r="CH924">
        <v>329250</v>
      </c>
      <c r="CI924">
        <v>100</v>
      </c>
      <c r="CJ924">
        <v>0</v>
      </c>
      <c r="CK924">
        <f>YEAR(tbl_Opportunity[[#This Row],[Close Date]])</f>
        <v>2017</v>
      </c>
    </row>
    <row r="925" spans="1:89">
      <c r="A925" t="s">
        <v>2608</v>
      </c>
      <c r="B925" t="b">
        <v>0</v>
      </c>
      <c r="D925" t="b">
        <v>0</v>
      </c>
      <c r="H925" s="1">
        <v>42825</v>
      </c>
      <c r="I925" t="b">
        <v>1</v>
      </c>
      <c r="L925" t="s">
        <v>2609</v>
      </c>
      <c r="O925" t="s">
        <v>332</v>
      </c>
      <c r="P925" t="b">
        <v>1</v>
      </c>
      <c r="Q925" s="2">
        <v>42809.204085648147</v>
      </c>
      <c r="R925" s="1"/>
      <c r="S925" t="b">
        <v>0</v>
      </c>
      <c r="U925" s="1"/>
      <c r="V925" t="b">
        <v>0</v>
      </c>
      <c r="W925" s="1">
        <v>42736</v>
      </c>
      <c r="X925">
        <v>1</v>
      </c>
      <c r="Y925">
        <v>2017</v>
      </c>
      <c r="Z925" t="s">
        <v>90</v>
      </c>
      <c r="AA925" t="s">
        <v>90</v>
      </c>
      <c r="AB925" t="b">
        <v>0</v>
      </c>
      <c r="AC925" t="b">
        <v>0</v>
      </c>
      <c r="AE925" t="b">
        <v>0</v>
      </c>
      <c r="AF925" t="b">
        <v>0</v>
      </c>
      <c r="AG925" t="b">
        <v>0</v>
      </c>
      <c r="AH925" t="s">
        <v>636</v>
      </c>
      <c r="AI925" t="b">
        <v>0</v>
      </c>
      <c r="AK925" t="b">
        <v>0</v>
      </c>
      <c r="AL925" s="1"/>
      <c r="AM925" t="s">
        <v>92</v>
      </c>
      <c r="AN925" s="2">
        <v>44091.617268518516</v>
      </c>
      <c r="AP925" s="2">
        <v>43836.76290509259</v>
      </c>
      <c r="AQ925" s="1"/>
      <c r="AS925" t="b">
        <v>0</v>
      </c>
      <c r="AV925" t="s">
        <v>93</v>
      </c>
      <c r="BB925" t="s">
        <v>2610</v>
      </c>
      <c r="BD925" t="b">
        <v>0</v>
      </c>
      <c r="BH925" t="s">
        <v>332</v>
      </c>
      <c r="BL925" t="s">
        <v>2609</v>
      </c>
      <c r="BQ925" t="s">
        <v>96</v>
      </c>
      <c r="BR925" t="b">
        <v>0</v>
      </c>
      <c r="BT925" t="b">
        <v>0</v>
      </c>
      <c r="BW925" t="s">
        <v>97</v>
      </c>
      <c r="BX925" t="b">
        <v>0</v>
      </c>
      <c r="BY925" s="2">
        <v>44376.857569444444</v>
      </c>
      <c r="CB925" t="b">
        <v>0</v>
      </c>
      <c r="CC925" t="b">
        <v>0</v>
      </c>
      <c r="CI925">
        <v>0</v>
      </c>
      <c r="CJ925">
        <v>0</v>
      </c>
      <c r="CK925">
        <f>YEAR(tbl_Opportunity[[#This Row],[Close Date]])</f>
        <v>2017</v>
      </c>
    </row>
    <row r="926" spans="1:89">
      <c r="A926" t="s">
        <v>2608</v>
      </c>
      <c r="B926" t="b">
        <v>0</v>
      </c>
      <c r="D926" t="b">
        <v>0</v>
      </c>
      <c r="H926" s="1">
        <v>44196</v>
      </c>
      <c r="I926" t="b">
        <v>0</v>
      </c>
      <c r="O926" t="s">
        <v>332</v>
      </c>
      <c r="P926" t="b">
        <v>0</v>
      </c>
      <c r="Q926" s="2">
        <v>42809.205405092594</v>
      </c>
      <c r="R926" s="1"/>
      <c r="S926" t="b">
        <v>0</v>
      </c>
      <c r="U926" s="1"/>
      <c r="V926" t="b">
        <v>0</v>
      </c>
      <c r="W926" s="1">
        <v>43922</v>
      </c>
      <c r="X926">
        <v>4</v>
      </c>
      <c r="Y926">
        <v>2020</v>
      </c>
      <c r="Z926" t="s">
        <v>161</v>
      </c>
      <c r="AA926" t="s">
        <v>161</v>
      </c>
      <c r="AB926" t="b">
        <v>0</v>
      </c>
      <c r="AC926" t="b">
        <v>0</v>
      </c>
      <c r="AE926" t="b">
        <v>1</v>
      </c>
      <c r="AF926" t="b">
        <v>0</v>
      </c>
      <c r="AG926" t="b">
        <v>0</v>
      </c>
      <c r="AH926" t="s">
        <v>636</v>
      </c>
      <c r="AI926" t="b">
        <v>0</v>
      </c>
      <c r="AK926" t="b">
        <v>0</v>
      </c>
      <c r="AL926" s="1">
        <v>43971</v>
      </c>
      <c r="AM926" t="s">
        <v>162</v>
      </c>
      <c r="AN926" s="2">
        <v>44297.8278587963</v>
      </c>
      <c r="AP926" s="2">
        <v>43836.762569444443</v>
      </c>
      <c r="AQ926" s="1"/>
      <c r="AS926" t="b">
        <v>0</v>
      </c>
      <c r="AV926" t="s">
        <v>153</v>
      </c>
      <c r="BB926" t="s">
        <v>2611</v>
      </c>
      <c r="BD926" t="b">
        <v>0</v>
      </c>
      <c r="BH926" t="s">
        <v>332</v>
      </c>
      <c r="BI926" t="s">
        <v>150</v>
      </c>
      <c r="BQ926" t="s">
        <v>96</v>
      </c>
      <c r="BR926" t="b">
        <v>0</v>
      </c>
      <c r="BT926" t="b">
        <v>0</v>
      </c>
      <c r="BW926" t="s">
        <v>166</v>
      </c>
      <c r="BX926" t="b">
        <v>0</v>
      </c>
      <c r="BY926" s="2">
        <v>44376.857569444444</v>
      </c>
      <c r="CB926" t="b">
        <v>0</v>
      </c>
      <c r="CC926" t="b">
        <v>0</v>
      </c>
      <c r="CF926">
        <v>136937</v>
      </c>
      <c r="CH926">
        <v>13693.7</v>
      </c>
      <c r="CI926">
        <v>10</v>
      </c>
      <c r="CJ926">
        <v>0</v>
      </c>
      <c r="CK926">
        <f>YEAR(tbl_Opportunity[[#This Row],[Close Date]])</f>
        <v>2020</v>
      </c>
    </row>
    <row r="927" spans="1:89">
      <c r="A927" t="s">
        <v>2612</v>
      </c>
      <c r="B927" t="b">
        <v>0</v>
      </c>
      <c r="D927" t="b">
        <v>0</v>
      </c>
      <c r="H927" s="1">
        <v>43100</v>
      </c>
      <c r="I927" t="b">
        <v>1</v>
      </c>
      <c r="J927" t="s">
        <v>111</v>
      </c>
      <c r="L927" t="s">
        <v>2613</v>
      </c>
      <c r="O927" t="s">
        <v>114</v>
      </c>
      <c r="P927" t="b">
        <v>0</v>
      </c>
      <c r="Q927" s="2">
        <v>42809.634699074071</v>
      </c>
      <c r="R927" s="1"/>
      <c r="S927" t="b">
        <v>0</v>
      </c>
      <c r="U927" s="1"/>
      <c r="V927" t="b">
        <v>0</v>
      </c>
      <c r="W927" s="1">
        <v>42826</v>
      </c>
      <c r="X927">
        <v>4</v>
      </c>
      <c r="Y927">
        <v>2017</v>
      </c>
      <c r="Z927" t="s">
        <v>90</v>
      </c>
      <c r="AA927" t="s">
        <v>90</v>
      </c>
      <c r="AB927" t="b">
        <v>0</v>
      </c>
      <c r="AC927" t="b">
        <v>0</v>
      </c>
      <c r="AE927" t="b">
        <v>1</v>
      </c>
      <c r="AF927" t="b">
        <v>0</v>
      </c>
      <c r="AG927" t="b">
        <v>0</v>
      </c>
      <c r="AH927" t="s">
        <v>636</v>
      </c>
      <c r="AI927" t="b">
        <v>0</v>
      </c>
      <c r="AK927" t="b">
        <v>0</v>
      </c>
      <c r="AL927" s="1"/>
      <c r="AM927" t="s">
        <v>162</v>
      </c>
      <c r="AN927" s="2">
        <v>44297.838888888888</v>
      </c>
      <c r="AP927" s="2">
        <v>44074.575509259259</v>
      </c>
      <c r="AQ927" s="1"/>
      <c r="AS927" t="b">
        <v>0</v>
      </c>
      <c r="AV927" t="s">
        <v>213</v>
      </c>
      <c r="BB927" t="s">
        <v>2614</v>
      </c>
      <c r="BD927" t="b">
        <v>0</v>
      </c>
      <c r="BH927" t="s">
        <v>114</v>
      </c>
      <c r="BI927" t="s">
        <v>150</v>
      </c>
      <c r="BQ927" t="s">
        <v>96</v>
      </c>
      <c r="BR927" t="b">
        <v>0</v>
      </c>
      <c r="BT927" t="b">
        <v>0</v>
      </c>
      <c r="BW927" t="s">
        <v>97</v>
      </c>
      <c r="BX927" t="b">
        <v>0</v>
      </c>
      <c r="BY927" s="2">
        <v>44376.857569444444</v>
      </c>
      <c r="CB927" t="b">
        <v>0</v>
      </c>
      <c r="CC927" t="b">
        <v>0</v>
      </c>
      <c r="CF927">
        <v>72699</v>
      </c>
      <c r="CH927">
        <v>0</v>
      </c>
      <c r="CI927">
        <v>0</v>
      </c>
      <c r="CJ927">
        <v>0</v>
      </c>
      <c r="CK927">
        <f>YEAR(tbl_Opportunity[[#This Row],[Close Date]])</f>
        <v>2017</v>
      </c>
    </row>
    <row r="928" spans="1:89">
      <c r="A928" t="s">
        <v>1866</v>
      </c>
      <c r="B928" t="b">
        <v>0</v>
      </c>
      <c r="D928" t="b">
        <v>0</v>
      </c>
      <c r="H928" s="1">
        <v>42926</v>
      </c>
      <c r="I928" t="b">
        <v>1</v>
      </c>
      <c r="L928" t="s">
        <v>1867</v>
      </c>
      <c r="O928" t="s">
        <v>2137</v>
      </c>
      <c r="P928" t="b">
        <v>0</v>
      </c>
      <c r="Q928" s="2">
        <v>42809.839490740742</v>
      </c>
      <c r="R928" s="1"/>
      <c r="S928" t="b">
        <v>0</v>
      </c>
      <c r="U928" s="1"/>
      <c r="V928" t="b">
        <v>0</v>
      </c>
      <c r="W928" s="1">
        <v>42795</v>
      </c>
      <c r="X928">
        <v>3</v>
      </c>
      <c r="Y928">
        <v>2017</v>
      </c>
      <c r="Z928" t="s">
        <v>8</v>
      </c>
      <c r="AA928" t="s">
        <v>8</v>
      </c>
      <c r="AB928" t="b">
        <v>0</v>
      </c>
      <c r="AC928" t="b">
        <v>0</v>
      </c>
      <c r="AE928" t="b">
        <v>1</v>
      </c>
      <c r="AF928" t="b">
        <v>0</v>
      </c>
      <c r="AG928" t="b">
        <v>0</v>
      </c>
      <c r="AH928" t="s">
        <v>699</v>
      </c>
      <c r="AI928" t="b">
        <v>0</v>
      </c>
      <c r="AK928" t="b">
        <v>0</v>
      </c>
      <c r="AL928" s="1"/>
      <c r="AM928" t="s">
        <v>162</v>
      </c>
      <c r="AN928" s="2">
        <v>44297.835520833331</v>
      </c>
      <c r="AP928" s="2">
        <v>43169.630393518521</v>
      </c>
      <c r="AQ928" s="1"/>
      <c r="AS928" t="b">
        <v>0</v>
      </c>
      <c r="AU928" t="s">
        <v>216</v>
      </c>
      <c r="AV928" t="s">
        <v>105</v>
      </c>
      <c r="BB928" t="s">
        <v>2615</v>
      </c>
      <c r="BD928" t="b">
        <v>0</v>
      </c>
      <c r="BH928" t="s">
        <v>215</v>
      </c>
      <c r="BI928" t="s">
        <v>200</v>
      </c>
      <c r="BJ928" t="s">
        <v>216</v>
      </c>
      <c r="BM928" t="s">
        <v>291</v>
      </c>
      <c r="BN928" t="s">
        <v>203</v>
      </c>
      <c r="BQ928" t="s">
        <v>204</v>
      </c>
      <c r="BR928" t="b">
        <v>0</v>
      </c>
      <c r="BT928" t="b">
        <v>0</v>
      </c>
      <c r="BW928" t="s">
        <v>103</v>
      </c>
      <c r="BX928" t="b">
        <v>0</v>
      </c>
      <c r="BY928" s="2">
        <v>44376.857569444444</v>
      </c>
      <c r="BZ928" t="s">
        <v>217</v>
      </c>
      <c r="CB928" t="b">
        <v>0</v>
      </c>
      <c r="CC928" t="b">
        <v>1</v>
      </c>
      <c r="CF928">
        <v>3350</v>
      </c>
      <c r="CH928">
        <v>3350</v>
      </c>
      <c r="CI928">
        <v>100</v>
      </c>
      <c r="CJ928">
        <v>0</v>
      </c>
      <c r="CK928">
        <f>YEAR(tbl_Opportunity[[#This Row],[Close Date]])</f>
        <v>2017</v>
      </c>
    </row>
    <row r="929" spans="1:89">
      <c r="A929" t="s">
        <v>2616</v>
      </c>
      <c r="B929" t="b">
        <v>0</v>
      </c>
      <c r="D929" t="b">
        <v>0</v>
      </c>
      <c r="H929" s="1">
        <v>43465</v>
      </c>
      <c r="I929" t="b">
        <v>1</v>
      </c>
      <c r="J929" t="s">
        <v>140</v>
      </c>
      <c r="L929" t="s">
        <v>2617</v>
      </c>
      <c r="O929" t="s">
        <v>142</v>
      </c>
      <c r="P929" t="b">
        <v>0</v>
      </c>
      <c r="Q929" s="2">
        <v>42814.58153935185</v>
      </c>
      <c r="R929" s="1"/>
      <c r="S929" t="b">
        <v>0</v>
      </c>
      <c r="T929" t="s">
        <v>2618</v>
      </c>
      <c r="U929" s="1">
        <v>43465</v>
      </c>
      <c r="V929" t="b">
        <v>0</v>
      </c>
      <c r="W929" s="1">
        <v>43191</v>
      </c>
      <c r="X929">
        <v>4</v>
      </c>
      <c r="Y929">
        <v>2018</v>
      </c>
      <c r="Z929" t="s">
        <v>90</v>
      </c>
      <c r="AA929" t="s">
        <v>90</v>
      </c>
      <c r="AB929" t="b">
        <v>0</v>
      </c>
      <c r="AC929" t="b">
        <v>0</v>
      </c>
      <c r="AE929" t="b">
        <v>1</v>
      </c>
      <c r="AF929" t="b">
        <v>0</v>
      </c>
      <c r="AG929" t="b">
        <v>0</v>
      </c>
      <c r="AH929" t="s">
        <v>699</v>
      </c>
      <c r="AI929" t="b">
        <v>0</v>
      </c>
      <c r="AK929" t="b">
        <v>0</v>
      </c>
      <c r="AL929" s="1">
        <v>43746</v>
      </c>
      <c r="AM929" t="s">
        <v>162</v>
      </c>
      <c r="AN929" s="2">
        <v>44297.837673611109</v>
      </c>
      <c r="AP929" s="2">
        <v>43836.76290509259</v>
      </c>
      <c r="AQ929" s="1"/>
      <c r="AS929" t="b">
        <v>0</v>
      </c>
      <c r="AV929" t="s">
        <v>213</v>
      </c>
      <c r="BB929" t="s">
        <v>2619</v>
      </c>
      <c r="BD929" t="b">
        <v>0</v>
      </c>
      <c r="BH929" t="s">
        <v>142</v>
      </c>
      <c r="BI929" t="s">
        <v>150</v>
      </c>
      <c r="BQ929" t="s">
        <v>96</v>
      </c>
      <c r="BR929" t="b">
        <v>0</v>
      </c>
      <c r="BT929" t="b">
        <v>0</v>
      </c>
      <c r="BW929" t="s">
        <v>97</v>
      </c>
      <c r="BX929" t="b">
        <v>0</v>
      </c>
      <c r="BY929" s="2">
        <v>44376.857569444444</v>
      </c>
      <c r="CB929" t="b">
        <v>0</v>
      </c>
      <c r="CC929" t="b">
        <v>0</v>
      </c>
      <c r="CF929">
        <v>71500</v>
      </c>
      <c r="CH929">
        <v>0</v>
      </c>
      <c r="CI929">
        <v>0</v>
      </c>
      <c r="CJ929">
        <v>0</v>
      </c>
      <c r="CK929">
        <f>YEAR(tbl_Opportunity[[#This Row],[Close Date]])</f>
        <v>2018</v>
      </c>
    </row>
    <row r="930" spans="1:89">
      <c r="A930" t="s">
        <v>2620</v>
      </c>
      <c r="B930" t="b">
        <v>0</v>
      </c>
      <c r="D930" t="b">
        <v>0</v>
      </c>
      <c r="H930" s="1">
        <v>43555</v>
      </c>
      <c r="I930" t="b">
        <v>1</v>
      </c>
      <c r="J930" t="s">
        <v>140</v>
      </c>
      <c r="L930" t="s">
        <v>2621</v>
      </c>
      <c r="O930" t="s">
        <v>142</v>
      </c>
      <c r="P930" t="b">
        <v>0</v>
      </c>
      <c r="Q930" s="2">
        <v>42815.48878472222</v>
      </c>
      <c r="R930" s="1"/>
      <c r="S930" t="b">
        <v>0</v>
      </c>
      <c r="U930" s="1"/>
      <c r="V930" t="b">
        <v>0</v>
      </c>
      <c r="W930" s="1">
        <v>43466</v>
      </c>
      <c r="X930">
        <v>1</v>
      </c>
      <c r="Y930">
        <v>2019</v>
      </c>
      <c r="Z930" t="s">
        <v>90</v>
      </c>
      <c r="AA930" t="s">
        <v>90</v>
      </c>
      <c r="AB930" t="b">
        <v>0</v>
      </c>
      <c r="AC930" t="b">
        <v>0</v>
      </c>
      <c r="AE930" t="b">
        <v>1</v>
      </c>
      <c r="AF930" t="b">
        <v>0</v>
      </c>
      <c r="AG930" t="b">
        <v>0</v>
      </c>
      <c r="AH930" t="s">
        <v>699</v>
      </c>
      <c r="AI930" t="b">
        <v>0</v>
      </c>
      <c r="AK930" t="b">
        <v>0</v>
      </c>
      <c r="AL930" s="1"/>
      <c r="AM930" t="s">
        <v>162</v>
      </c>
      <c r="AN930" s="2">
        <v>44297.837673611109</v>
      </c>
      <c r="AP930" s="2">
        <v>43836.76290509259</v>
      </c>
      <c r="AQ930" s="1"/>
      <c r="AS930" t="b">
        <v>0</v>
      </c>
      <c r="AV930" t="s">
        <v>213</v>
      </c>
      <c r="BB930" t="s">
        <v>2622</v>
      </c>
      <c r="BD930" t="b">
        <v>0</v>
      </c>
      <c r="BH930" t="s">
        <v>387</v>
      </c>
      <c r="BI930" t="s">
        <v>150</v>
      </c>
      <c r="BQ930" t="s">
        <v>96</v>
      </c>
      <c r="BR930" t="b">
        <v>0</v>
      </c>
      <c r="BT930" t="b">
        <v>0</v>
      </c>
      <c r="BW930" t="s">
        <v>97</v>
      </c>
      <c r="BX930" t="b">
        <v>0</v>
      </c>
      <c r="BY930" s="2">
        <v>44376.857569444444</v>
      </c>
      <c r="CB930" t="b">
        <v>0</v>
      </c>
      <c r="CC930" t="b">
        <v>0</v>
      </c>
      <c r="CF930">
        <v>71500</v>
      </c>
      <c r="CH930">
        <v>0</v>
      </c>
      <c r="CI930">
        <v>0</v>
      </c>
      <c r="CJ930">
        <v>0</v>
      </c>
      <c r="CK930">
        <f>YEAR(tbl_Opportunity[[#This Row],[Close Date]])</f>
        <v>2019</v>
      </c>
    </row>
    <row r="931" spans="1:89">
      <c r="A931" t="s">
        <v>1866</v>
      </c>
      <c r="B931" t="b">
        <v>0</v>
      </c>
      <c r="D931" t="b">
        <v>0</v>
      </c>
      <c r="E931" t="s">
        <v>1737</v>
      </c>
      <c r="H931" s="1">
        <v>42816</v>
      </c>
      <c r="I931" t="b">
        <v>1</v>
      </c>
      <c r="L931" t="s">
        <v>2623</v>
      </c>
      <c r="O931" t="s">
        <v>2137</v>
      </c>
      <c r="P931" t="b">
        <v>0</v>
      </c>
      <c r="Q931" s="2">
        <v>42816.633784722224</v>
      </c>
      <c r="R931" s="1"/>
      <c r="S931" t="b">
        <v>0</v>
      </c>
      <c r="U931" s="1"/>
      <c r="V931" t="b">
        <v>0</v>
      </c>
      <c r="W931" s="1">
        <v>42736</v>
      </c>
      <c r="X931">
        <v>1</v>
      </c>
      <c r="Y931">
        <v>2017</v>
      </c>
      <c r="Z931" t="s">
        <v>8</v>
      </c>
      <c r="AA931" t="s">
        <v>8</v>
      </c>
      <c r="AB931" t="b">
        <v>0</v>
      </c>
      <c r="AC931" t="b">
        <v>0</v>
      </c>
      <c r="AE931" t="b">
        <v>1</v>
      </c>
      <c r="AF931" t="b">
        <v>0</v>
      </c>
      <c r="AG931" t="b">
        <v>0</v>
      </c>
      <c r="AH931" t="s">
        <v>699</v>
      </c>
      <c r="AI931" t="b">
        <v>0</v>
      </c>
      <c r="AK931" t="b">
        <v>0</v>
      </c>
      <c r="AL931" s="1"/>
      <c r="AM931" t="s">
        <v>162</v>
      </c>
      <c r="AN931" s="2">
        <v>44296.95826388889</v>
      </c>
      <c r="AP931" s="2">
        <v>43169.630393518521</v>
      </c>
      <c r="AQ931" s="1"/>
      <c r="AS931" t="b">
        <v>0</v>
      </c>
      <c r="AU931" t="s">
        <v>216</v>
      </c>
      <c r="AV931" t="s">
        <v>538</v>
      </c>
      <c r="BB931" t="s">
        <v>2624</v>
      </c>
      <c r="BD931" t="b">
        <v>0</v>
      </c>
      <c r="BH931" t="s">
        <v>215</v>
      </c>
      <c r="BI931" t="s">
        <v>200</v>
      </c>
      <c r="BJ931" t="s">
        <v>216</v>
      </c>
      <c r="BM931" t="s">
        <v>291</v>
      </c>
      <c r="BN931" t="s">
        <v>203</v>
      </c>
      <c r="BQ931" t="s">
        <v>204</v>
      </c>
      <c r="BR931" t="b">
        <v>0</v>
      </c>
      <c r="BT931" t="b">
        <v>0</v>
      </c>
      <c r="BW931" t="s">
        <v>103</v>
      </c>
      <c r="BX931" t="b">
        <v>0</v>
      </c>
      <c r="BY931" s="2">
        <v>44376.857569444444</v>
      </c>
      <c r="BZ931" t="s">
        <v>217</v>
      </c>
      <c r="CB931" t="b">
        <v>0</v>
      </c>
      <c r="CC931" t="b">
        <v>1</v>
      </c>
      <c r="CF931">
        <v>2750</v>
      </c>
      <c r="CH931">
        <v>2750</v>
      </c>
      <c r="CI931">
        <v>100</v>
      </c>
      <c r="CJ931">
        <v>0</v>
      </c>
      <c r="CK931">
        <f>YEAR(tbl_Opportunity[[#This Row],[Close Date]])</f>
        <v>2017</v>
      </c>
    </row>
    <row r="932" spans="1:89">
      <c r="A932" t="s">
        <v>2625</v>
      </c>
      <c r="B932" t="b">
        <v>0</v>
      </c>
      <c r="D932" t="b">
        <v>0</v>
      </c>
      <c r="H932" s="1">
        <v>43465</v>
      </c>
      <c r="I932" t="b">
        <v>1</v>
      </c>
      <c r="J932" t="s">
        <v>140</v>
      </c>
      <c r="L932" t="s">
        <v>2626</v>
      </c>
      <c r="O932" t="s">
        <v>142</v>
      </c>
      <c r="P932" t="b">
        <v>0</v>
      </c>
      <c r="Q932" s="2">
        <v>42816.722939814812</v>
      </c>
      <c r="R932" s="1"/>
      <c r="S932" t="b">
        <v>0</v>
      </c>
      <c r="U932" s="1"/>
      <c r="V932" t="b">
        <v>0</v>
      </c>
      <c r="W932" s="1">
        <v>43191</v>
      </c>
      <c r="X932">
        <v>4</v>
      </c>
      <c r="Y932">
        <v>2018</v>
      </c>
      <c r="Z932" t="s">
        <v>90</v>
      </c>
      <c r="AA932" t="s">
        <v>90</v>
      </c>
      <c r="AB932" t="b">
        <v>0</v>
      </c>
      <c r="AC932" t="b">
        <v>0</v>
      </c>
      <c r="AE932" t="b">
        <v>1</v>
      </c>
      <c r="AF932" t="b">
        <v>0</v>
      </c>
      <c r="AG932" t="b">
        <v>0</v>
      </c>
      <c r="AH932" t="s">
        <v>699</v>
      </c>
      <c r="AI932" t="b">
        <v>0</v>
      </c>
      <c r="AK932" t="b">
        <v>0</v>
      </c>
      <c r="AL932" s="1"/>
      <c r="AM932" t="s">
        <v>92</v>
      </c>
      <c r="AN932" s="2">
        <v>43836.76290509259</v>
      </c>
      <c r="AP932" s="2">
        <v>43836.76290509259</v>
      </c>
      <c r="AQ932" s="1"/>
      <c r="AS932" t="b">
        <v>0</v>
      </c>
      <c r="AV932" t="s">
        <v>93</v>
      </c>
      <c r="BB932" t="s">
        <v>2627</v>
      </c>
      <c r="BD932" t="b">
        <v>0</v>
      </c>
      <c r="BH932" t="s">
        <v>142</v>
      </c>
      <c r="BI932" t="s">
        <v>150</v>
      </c>
      <c r="BQ932" t="s">
        <v>96</v>
      </c>
      <c r="BR932" t="b">
        <v>0</v>
      </c>
      <c r="BT932" t="b">
        <v>0</v>
      </c>
      <c r="BW932" t="s">
        <v>97</v>
      </c>
      <c r="BX932" t="b">
        <v>0</v>
      </c>
      <c r="BY932" s="2">
        <v>44376.857569444444</v>
      </c>
      <c r="CB932" t="b">
        <v>0</v>
      </c>
      <c r="CC932" t="b">
        <v>0</v>
      </c>
      <c r="CF932">
        <v>71500</v>
      </c>
      <c r="CH932">
        <v>0</v>
      </c>
      <c r="CI932">
        <v>0</v>
      </c>
      <c r="CJ932">
        <v>0</v>
      </c>
      <c r="CK932">
        <f>YEAR(tbl_Opportunity[[#This Row],[Close Date]])</f>
        <v>2018</v>
      </c>
    </row>
    <row r="933" spans="1:89">
      <c r="A933" t="s">
        <v>2628</v>
      </c>
      <c r="B933" t="b">
        <v>0</v>
      </c>
      <c r="D933" t="b">
        <v>0</v>
      </c>
      <c r="H933" s="1">
        <v>42916</v>
      </c>
      <c r="I933" t="b">
        <v>1</v>
      </c>
      <c r="J933" t="s">
        <v>2629</v>
      </c>
      <c r="L933" t="s">
        <v>2630</v>
      </c>
      <c r="O933" t="s">
        <v>142</v>
      </c>
      <c r="P933" t="b">
        <v>0</v>
      </c>
      <c r="Q933" s="2">
        <v>42817.985034722224</v>
      </c>
      <c r="R933" s="1"/>
      <c r="S933" t="b">
        <v>0</v>
      </c>
      <c r="U933" s="1"/>
      <c r="V933" t="b">
        <v>0</v>
      </c>
      <c r="W933" s="1">
        <v>42767</v>
      </c>
      <c r="X933">
        <v>2</v>
      </c>
      <c r="Y933">
        <v>2017</v>
      </c>
      <c r="Z933" t="s">
        <v>90</v>
      </c>
      <c r="AA933" t="s">
        <v>90</v>
      </c>
      <c r="AB933" t="b">
        <v>0</v>
      </c>
      <c r="AC933" t="b">
        <v>0</v>
      </c>
      <c r="AE933" t="b">
        <v>1</v>
      </c>
      <c r="AF933" t="b">
        <v>0</v>
      </c>
      <c r="AG933" t="b">
        <v>0</v>
      </c>
      <c r="AH933" t="s">
        <v>210</v>
      </c>
      <c r="AI933" t="b">
        <v>0</v>
      </c>
      <c r="AK933" t="b">
        <v>0</v>
      </c>
      <c r="AL933" s="1"/>
      <c r="AM933" t="s">
        <v>162</v>
      </c>
      <c r="AN933" s="2">
        <v>44297.837673611109</v>
      </c>
      <c r="AP933" s="2">
        <v>43836.76290509259</v>
      </c>
      <c r="AQ933" s="1"/>
      <c r="AS933" t="b">
        <v>0</v>
      </c>
      <c r="AV933" t="s">
        <v>213</v>
      </c>
      <c r="BB933" t="s">
        <v>2631</v>
      </c>
      <c r="BD933" t="b">
        <v>0</v>
      </c>
      <c r="BH933" t="s">
        <v>142</v>
      </c>
      <c r="BI933" t="s">
        <v>150</v>
      </c>
      <c r="BQ933" t="s">
        <v>96</v>
      </c>
      <c r="BR933" t="b">
        <v>0</v>
      </c>
      <c r="BT933" t="b">
        <v>0</v>
      </c>
      <c r="BW933" t="s">
        <v>97</v>
      </c>
      <c r="BX933" t="b">
        <v>0</v>
      </c>
      <c r="BY933" s="2">
        <v>44376.857569444444</v>
      </c>
      <c r="CB933" t="b">
        <v>0</v>
      </c>
      <c r="CC933" t="b">
        <v>0</v>
      </c>
      <c r="CF933">
        <v>66500</v>
      </c>
      <c r="CH933">
        <v>0</v>
      </c>
      <c r="CI933">
        <v>0</v>
      </c>
      <c r="CJ933">
        <v>0</v>
      </c>
      <c r="CK933">
        <f>YEAR(tbl_Opportunity[[#This Row],[Close Date]])</f>
        <v>2017</v>
      </c>
    </row>
    <row r="934" spans="1:89">
      <c r="A934" t="s">
        <v>1199</v>
      </c>
      <c r="B934" t="b">
        <v>0</v>
      </c>
      <c r="D934" t="b">
        <v>0</v>
      </c>
      <c r="E934" t="s">
        <v>2632</v>
      </c>
      <c r="H934" s="1">
        <v>43157</v>
      </c>
      <c r="I934" t="b">
        <v>1</v>
      </c>
      <c r="J934" t="s">
        <v>193</v>
      </c>
      <c r="L934" t="s">
        <v>2633</v>
      </c>
      <c r="O934" t="s">
        <v>2137</v>
      </c>
      <c r="P934" t="b">
        <v>1</v>
      </c>
      <c r="Q934" s="2">
        <v>42818.626666666663</v>
      </c>
      <c r="R934" s="1"/>
      <c r="S934" t="b">
        <v>0</v>
      </c>
      <c r="U934" s="1"/>
      <c r="V934" t="b">
        <v>0</v>
      </c>
      <c r="W934" s="1">
        <v>43101</v>
      </c>
      <c r="X934">
        <v>1</v>
      </c>
      <c r="Y934">
        <v>2018</v>
      </c>
      <c r="Z934" t="s">
        <v>90</v>
      </c>
      <c r="AA934" t="s">
        <v>90</v>
      </c>
      <c r="AB934" t="b">
        <v>0</v>
      </c>
      <c r="AC934" t="b">
        <v>0</v>
      </c>
      <c r="AE934" t="b">
        <v>1</v>
      </c>
      <c r="AF934" t="b">
        <v>0</v>
      </c>
      <c r="AG934" t="b">
        <v>0</v>
      </c>
      <c r="AH934" t="s">
        <v>210</v>
      </c>
      <c r="AI934" t="b">
        <v>0</v>
      </c>
      <c r="AK934" t="b">
        <v>0</v>
      </c>
      <c r="AL934" s="1"/>
      <c r="AM934" t="s">
        <v>162</v>
      </c>
      <c r="AN934" s="2">
        <v>44296.959062499998</v>
      </c>
      <c r="AP934" s="2">
        <v>43174.745810185188</v>
      </c>
      <c r="AQ934" s="1"/>
      <c r="AS934" t="b">
        <v>0</v>
      </c>
      <c r="AU934" t="s">
        <v>316</v>
      </c>
      <c r="AV934" t="s">
        <v>176</v>
      </c>
      <c r="BB934" t="s">
        <v>2634</v>
      </c>
      <c r="BD934" t="b">
        <v>0</v>
      </c>
      <c r="BH934" t="s">
        <v>260</v>
      </c>
      <c r="BI934" t="s">
        <v>200</v>
      </c>
      <c r="BJ934" t="s">
        <v>196</v>
      </c>
      <c r="BL934" t="s">
        <v>2633</v>
      </c>
      <c r="BM934" t="s">
        <v>202</v>
      </c>
      <c r="BN934" t="s">
        <v>203</v>
      </c>
      <c r="BQ934" t="s">
        <v>204</v>
      </c>
      <c r="BR934" t="b">
        <v>0</v>
      </c>
      <c r="BT934" t="b">
        <v>0</v>
      </c>
      <c r="BW934" t="s">
        <v>97</v>
      </c>
      <c r="BX934" t="b">
        <v>0</v>
      </c>
      <c r="BY934" s="2">
        <v>44376.857569444444</v>
      </c>
      <c r="CB934" t="b">
        <v>0</v>
      </c>
      <c r="CC934" t="b">
        <v>0</v>
      </c>
      <c r="CF934">
        <v>54805</v>
      </c>
      <c r="CH934">
        <v>0</v>
      </c>
      <c r="CI934">
        <v>0</v>
      </c>
      <c r="CJ934">
        <v>0</v>
      </c>
      <c r="CK934">
        <f>YEAR(tbl_Opportunity[[#This Row],[Close Date]])</f>
        <v>2018</v>
      </c>
    </row>
    <row r="935" spans="1:89">
      <c r="A935" t="s">
        <v>2635</v>
      </c>
      <c r="B935" t="b">
        <v>0</v>
      </c>
      <c r="D935" t="b">
        <v>0</v>
      </c>
      <c r="E935" t="s">
        <v>2632</v>
      </c>
      <c r="H935" s="1">
        <v>43920</v>
      </c>
      <c r="I935" t="b">
        <v>1</v>
      </c>
      <c r="J935" t="s">
        <v>1504</v>
      </c>
      <c r="L935" t="s">
        <v>2636</v>
      </c>
      <c r="O935" t="s">
        <v>2137</v>
      </c>
      <c r="P935" t="b">
        <v>1</v>
      </c>
      <c r="Q935" s="2">
        <v>42818.628067129626</v>
      </c>
      <c r="R935" s="1"/>
      <c r="S935" t="b">
        <v>0</v>
      </c>
      <c r="U935" s="1"/>
      <c r="V935" t="b">
        <v>0</v>
      </c>
      <c r="W935" s="1">
        <v>43831</v>
      </c>
      <c r="X935">
        <v>1</v>
      </c>
      <c r="Y935">
        <v>2020</v>
      </c>
      <c r="Z935" t="s">
        <v>90</v>
      </c>
      <c r="AA935" t="s">
        <v>90</v>
      </c>
      <c r="AB935" t="b">
        <v>0</v>
      </c>
      <c r="AC935" t="b">
        <v>0</v>
      </c>
      <c r="AE935" t="b">
        <v>1</v>
      </c>
      <c r="AF935" t="b">
        <v>0</v>
      </c>
      <c r="AG935" t="b">
        <v>0</v>
      </c>
      <c r="AH935" t="s">
        <v>210</v>
      </c>
      <c r="AI935" t="b">
        <v>0</v>
      </c>
      <c r="AK935" t="b">
        <v>0</v>
      </c>
      <c r="AL935" s="1">
        <v>43633</v>
      </c>
      <c r="AM935" t="s">
        <v>162</v>
      </c>
      <c r="AN935" s="2">
        <v>44296.959062499998</v>
      </c>
      <c r="AP935" s="2">
        <v>43633.622476851851</v>
      </c>
      <c r="AQ935" s="1"/>
      <c r="AS935" t="b">
        <v>0</v>
      </c>
      <c r="AU935" t="s">
        <v>247</v>
      </c>
      <c r="AV935" t="s">
        <v>176</v>
      </c>
      <c r="BB935" t="s">
        <v>2637</v>
      </c>
      <c r="BD935" t="b">
        <v>0</v>
      </c>
      <c r="BH935" t="s">
        <v>406</v>
      </c>
      <c r="BI935" t="s">
        <v>200</v>
      </c>
      <c r="BJ935" t="s">
        <v>250</v>
      </c>
      <c r="BL935" t="s">
        <v>2636</v>
      </c>
      <c r="BM935" t="s">
        <v>202</v>
      </c>
      <c r="BN935" t="s">
        <v>203</v>
      </c>
      <c r="BQ935" t="s">
        <v>204</v>
      </c>
      <c r="BR935" t="b">
        <v>0</v>
      </c>
      <c r="BT935" t="b">
        <v>0</v>
      </c>
      <c r="BW935" t="s">
        <v>97</v>
      </c>
      <c r="BX935" t="b">
        <v>0</v>
      </c>
      <c r="BY935" s="2">
        <v>44376.857569444444</v>
      </c>
      <c r="CB935" t="b">
        <v>0</v>
      </c>
      <c r="CC935" t="b">
        <v>0</v>
      </c>
      <c r="CF935">
        <v>54805</v>
      </c>
      <c r="CH935">
        <v>0</v>
      </c>
      <c r="CI935">
        <v>0</v>
      </c>
      <c r="CJ935">
        <v>0</v>
      </c>
      <c r="CK935">
        <f>YEAR(tbl_Opportunity[[#This Row],[Close Date]])</f>
        <v>2020</v>
      </c>
    </row>
    <row r="936" spans="1:89">
      <c r="A936" t="s">
        <v>328</v>
      </c>
      <c r="B936" t="b">
        <v>0</v>
      </c>
      <c r="D936" t="b">
        <v>0</v>
      </c>
      <c r="E936" t="s">
        <v>2632</v>
      </c>
      <c r="H936" s="1">
        <v>43187</v>
      </c>
      <c r="I936" t="b">
        <v>1</v>
      </c>
      <c r="J936" t="s">
        <v>193</v>
      </c>
      <c r="L936" t="s">
        <v>2638</v>
      </c>
      <c r="O936" t="s">
        <v>2137</v>
      </c>
      <c r="P936" t="b">
        <v>1</v>
      </c>
      <c r="Q936" s="2">
        <v>42818.630231481482</v>
      </c>
      <c r="R936" s="1"/>
      <c r="S936" t="b">
        <v>0</v>
      </c>
      <c r="U936" s="1"/>
      <c r="V936" t="b">
        <v>0</v>
      </c>
      <c r="W936" s="1">
        <v>43101</v>
      </c>
      <c r="X936">
        <v>1</v>
      </c>
      <c r="Y936">
        <v>2018</v>
      </c>
      <c r="Z936" t="s">
        <v>90</v>
      </c>
      <c r="AA936" t="s">
        <v>90</v>
      </c>
      <c r="AB936" t="b">
        <v>0</v>
      </c>
      <c r="AC936" t="b">
        <v>0</v>
      </c>
      <c r="AE936" t="b">
        <v>1</v>
      </c>
      <c r="AF936" t="b">
        <v>0</v>
      </c>
      <c r="AG936" t="b">
        <v>0</v>
      </c>
      <c r="AH936" t="s">
        <v>210</v>
      </c>
      <c r="AI936" t="b">
        <v>0</v>
      </c>
      <c r="AK936" t="b">
        <v>0</v>
      </c>
      <c r="AL936" s="1"/>
      <c r="AM936" t="s">
        <v>162</v>
      </c>
      <c r="AN936" s="2">
        <v>44296.959062499998</v>
      </c>
      <c r="AP936" s="2">
        <v>43187.659826388888</v>
      </c>
      <c r="AQ936" s="1"/>
      <c r="AS936" t="b">
        <v>0</v>
      </c>
      <c r="AU936" t="s">
        <v>247</v>
      </c>
      <c r="AV936" t="s">
        <v>176</v>
      </c>
      <c r="BB936" t="s">
        <v>2639</v>
      </c>
      <c r="BD936" t="b">
        <v>0</v>
      </c>
      <c r="BH936" t="s">
        <v>260</v>
      </c>
      <c r="BI936" t="s">
        <v>200</v>
      </c>
      <c r="BJ936" t="s">
        <v>250</v>
      </c>
      <c r="BL936" t="s">
        <v>2638</v>
      </c>
      <c r="BM936" t="s">
        <v>202</v>
      </c>
      <c r="BN936" t="s">
        <v>203</v>
      </c>
      <c r="BQ936" t="s">
        <v>204</v>
      </c>
      <c r="BR936" t="b">
        <v>0</v>
      </c>
      <c r="BT936" t="b">
        <v>0</v>
      </c>
      <c r="BW936" t="s">
        <v>97</v>
      </c>
      <c r="BX936" t="b">
        <v>0</v>
      </c>
      <c r="BY936" s="2">
        <v>44376.857569444444</v>
      </c>
      <c r="CB936" t="b">
        <v>0</v>
      </c>
      <c r="CC936" t="b">
        <v>0</v>
      </c>
      <c r="CF936">
        <v>54805</v>
      </c>
      <c r="CH936">
        <v>0</v>
      </c>
      <c r="CI936">
        <v>0</v>
      </c>
      <c r="CJ936">
        <v>0</v>
      </c>
      <c r="CK936">
        <f>YEAR(tbl_Opportunity[[#This Row],[Close Date]])</f>
        <v>2018</v>
      </c>
    </row>
    <row r="937" spans="1:89">
      <c r="A937" t="s">
        <v>1184</v>
      </c>
      <c r="B937" t="b">
        <v>0</v>
      </c>
      <c r="D937" t="b">
        <v>0</v>
      </c>
      <c r="E937" t="s">
        <v>2632</v>
      </c>
      <c r="H937" s="1">
        <v>43157</v>
      </c>
      <c r="I937" t="b">
        <v>1</v>
      </c>
      <c r="J937" t="s">
        <v>235</v>
      </c>
      <c r="L937" t="s">
        <v>2640</v>
      </c>
      <c r="O937" t="s">
        <v>2137</v>
      </c>
      <c r="P937" t="b">
        <v>1</v>
      </c>
      <c r="Q937" s="2">
        <v>42818.631678240738</v>
      </c>
      <c r="R937" s="1"/>
      <c r="S937" t="b">
        <v>0</v>
      </c>
      <c r="U937" s="1"/>
      <c r="V937" t="b">
        <v>0</v>
      </c>
      <c r="W937" s="1">
        <v>43101</v>
      </c>
      <c r="X937">
        <v>1</v>
      </c>
      <c r="Y937">
        <v>2018</v>
      </c>
      <c r="Z937" t="s">
        <v>90</v>
      </c>
      <c r="AA937" t="s">
        <v>90</v>
      </c>
      <c r="AB937" t="b">
        <v>0</v>
      </c>
      <c r="AC937" t="b">
        <v>0</v>
      </c>
      <c r="AE937" t="b">
        <v>1</v>
      </c>
      <c r="AF937" t="b">
        <v>0</v>
      </c>
      <c r="AG937" t="b">
        <v>0</v>
      </c>
      <c r="AH937" t="s">
        <v>210</v>
      </c>
      <c r="AI937" t="b">
        <v>0</v>
      </c>
      <c r="AK937" t="b">
        <v>0</v>
      </c>
      <c r="AL937" s="1"/>
      <c r="AM937" t="s">
        <v>162</v>
      </c>
      <c r="AN937" s="2">
        <v>44296.959062499998</v>
      </c>
      <c r="AP937" s="2">
        <v>43174.746018518519</v>
      </c>
      <c r="AQ937" s="1"/>
      <c r="AS937" t="b">
        <v>0</v>
      </c>
      <c r="AU937" t="s">
        <v>316</v>
      </c>
      <c r="AV937" t="s">
        <v>176</v>
      </c>
      <c r="BB937" t="s">
        <v>2641</v>
      </c>
      <c r="BD937" t="b">
        <v>0</v>
      </c>
      <c r="BH937" t="s">
        <v>260</v>
      </c>
      <c r="BI937" t="s">
        <v>200</v>
      </c>
      <c r="BJ937" t="s">
        <v>196</v>
      </c>
      <c r="BL937" t="s">
        <v>2640</v>
      </c>
      <c r="BM937" t="s">
        <v>202</v>
      </c>
      <c r="BN937" t="s">
        <v>203</v>
      </c>
      <c r="BQ937" t="s">
        <v>204</v>
      </c>
      <c r="BR937" t="b">
        <v>0</v>
      </c>
      <c r="BT937" t="b">
        <v>0</v>
      </c>
      <c r="BW937" t="s">
        <v>97</v>
      </c>
      <c r="BX937" t="b">
        <v>0</v>
      </c>
      <c r="BY937" s="2">
        <v>44376.857569444444</v>
      </c>
      <c r="CB937" t="b">
        <v>0</v>
      </c>
      <c r="CC937" t="b">
        <v>0</v>
      </c>
      <c r="CF937">
        <v>54805</v>
      </c>
      <c r="CH937">
        <v>0</v>
      </c>
      <c r="CI937">
        <v>0</v>
      </c>
      <c r="CJ937">
        <v>0</v>
      </c>
      <c r="CK937">
        <f>YEAR(tbl_Opportunity[[#This Row],[Close Date]])</f>
        <v>2018</v>
      </c>
    </row>
    <row r="938" spans="1:89">
      <c r="A938" t="s">
        <v>2642</v>
      </c>
      <c r="B938" t="b">
        <v>0</v>
      </c>
      <c r="D938" t="b">
        <v>0</v>
      </c>
      <c r="E938" t="s">
        <v>2632</v>
      </c>
      <c r="H938" s="1">
        <v>43165</v>
      </c>
      <c r="I938" t="b">
        <v>1</v>
      </c>
      <c r="J938" t="s">
        <v>235</v>
      </c>
      <c r="L938" t="s">
        <v>2643</v>
      </c>
      <c r="O938" t="s">
        <v>2137</v>
      </c>
      <c r="P938" t="b">
        <v>1</v>
      </c>
      <c r="Q938" s="2">
        <v>42818.632847222223</v>
      </c>
      <c r="R938" s="1"/>
      <c r="S938" t="b">
        <v>0</v>
      </c>
      <c r="U938" s="1"/>
      <c r="V938" t="b">
        <v>0</v>
      </c>
      <c r="W938" s="1">
        <v>43101</v>
      </c>
      <c r="X938">
        <v>1</v>
      </c>
      <c r="Y938">
        <v>2018</v>
      </c>
      <c r="Z938" t="s">
        <v>90</v>
      </c>
      <c r="AA938" t="s">
        <v>90</v>
      </c>
      <c r="AB938" t="b">
        <v>0</v>
      </c>
      <c r="AC938" t="b">
        <v>0</v>
      </c>
      <c r="AE938" t="b">
        <v>1</v>
      </c>
      <c r="AF938" t="b">
        <v>0</v>
      </c>
      <c r="AG938" t="b">
        <v>0</v>
      </c>
      <c r="AH938" t="s">
        <v>210</v>
      </c>
      <c r="AI938" t="b">
        <v>0</v>
      </c>
      <c r="AK938" t="b">
        <v>0</v>
      </c>
      <c r="AL938" s="1"/>
      <c r="AM938" t="s">
        <v>162</v>
      </c>
      <c r="AN938" s="2">
        <v>44296.959062499998</v>
      </c>
      <c r="AP938" s="2">
        <v>43174.745428240742</v>
      </c>
      <c r="AQ938" s="1"/>
      <c r="AS938" t="b">
        <v>0</v>
      </c>
      <c r="AV938" t="s">
        <v>176</v>
      </c>
      <c r="BB938" t="s">
        <v>2644</v>
      </c>
      <c r="BD938" t="b">
        <v>0</v>
      </c>
      <c r="BH938" t="s">
        <v>260</v>
      </c>
      <c r="BI938" t="s">
        <v>200</v>
      </c>
      <c r="BJ938" t="s">
        <v>105</v>
      </c>
      <c r="BL938" t="s">
        <v>2643</v>
      </c>
      <c r="BM938" t="s">
        <v>202</v>
      </c>
      <c r="BN938" t="s">
        <v>203</v>
      </c>
      <c r="BQ938" t="s">
        <v>204</v>
      </c>
      <c r="BR938" t="b">
        <v>0</v>
      </c>
      <c r="BT938" t="b">
        <v>0</v>
      </c>
      <c r="BW938" t="s">
        <v>97</v>
      </c>
      <c r="BX938" t="b">
        <v>0</v>
      </c>
      <c r="BY938" s="2">
        <v>44376.857569444444</v>
      </c>
      <c r="CB938" t="b">
        <v>0</v>
      </c>
      <c r="CC938" t="b">
        <v>0</v>
      </c>
      <c r="CF938">
        <v>54805</v>
      </c>
      <c r="CH938">
        <v>0</v>
      </c>
      <c r="CI938">
        <v>0</v>
      </c>
      <c r="CJ938">
        <v>0</v>
      </c>
      <c r="CK938">
        <f>YEAR(tbl_Opportunity[[#This Row],[Close Date]])</f>
        <v>2018</v>
      </c>
    </row>
    <row r="939" spans="1:89">
      <c r="A939" t="s">
        <v>192</v>
      </c>
      <c r="B939" t="b">
        <v>0</v>
      </c>
      <c r="D939" t="b">
        <v>0</v>
      </c>
      <c r="E939" t="s">
        <v>2632</v>
      </c>
      <c r="H939" s="1">
        <v>43462</v>
      </c>
      <c r="I939" t="b">
        <v>1</v>
      </c>
      <c r="J939" t="s">
        <v>193</v>
      </c>
      <c r="L939" t="s">
        <v>2645</v>
      </c>
      <c r="O939" t="s">
        <v>2137</v>
      </c>
      <c r="P939" t="b">
        <v>1</v>
      </c>
      <c r="Q939" s="2">
        <v>42818.634293981479</v>
      </c>
      <c r="R939" s="1"/>
      <c r="S939" t="b">
        <v>0</v>
      </c>
      <c r="U939" s="1"/>
      <c r="V939" t="b">
        <v>0</v>
      </c>
      <c r="W939" s="1">
        <v>43191</v>
      </c>
      <c r="X939">
        <v>4</v>
      </c>
      <c r="Y939">
        <v>2018</v>
      </c>
      <c r="Z939" t="s">
        <v>90</v>
      </c>
      <c r="AA939" t="s">
        <v>90</v>
      </c>
      <c r="AB939" t="b">
        <v>0</v>
      </c>
      <c r="AC939" t="b">
        <v>0</v>
      </c>
      <c r="AE939" t="b">
        <v>1</v>
      </c>
      <c r="AF939" t="b">
        <v>0</v>
      </c>
      <c r="AG939" t="b">
        <v>0</v>
      </c>
      <c r="AH939" t="s">
        <v>210</v>
      </c>
      <c r="AI939" t="b">
        <v>0</v>
      </c>
      <c r="AK939" t="b">
        <v>0</v>
      </c>
      <c r="AL939" s="1">
        <v>43574</v>
      </c>
      <c r="AM939" t="s">
        <v>162</v>
      </c>
      <c r="AN939" s="2">
        <v>44296.959062499998</v>
      </c>
      <c r="AP939" s="2">
        <v>43627.846516203703</v>
      </c>
      <c r="AQ939" s="1"/>
      <c r="AS939" t="b">
        <v>0</v>
      </c>
      <c r="AU939" t="s">
        <v>316</v>
      </c>
      <c r="AV939" t="s">
        <v>176</v>
      </c>
      <c r="BB939" t="s">
        <v>2646</v>
      </c>
      <c r="BD939" t="b">
        <v>0</v>
      </c>
      <c r="BH939" t="s">
        <v>199</v>
      </c>
      <c r="BI939" t="s">
        <v>200</v>
      </c>
      <c r="BJ939" t="s">
        <v>196</v>
      </c>
      <c r="BL939" t="s">
        <v>2645</v>
      </c>
      <c r="BM939" t="s">
        <v>202</v>
      </c>
      <c r="BN939" t="s">
        <v>203</v>
      </c>
      <c r="BQ939" t="s">
        <v>204</v>
      </c>
      <c r="BR939" t="b">
        <v>0</v>
      </c>
      <c r="BT939" t="b">
        <v>0</v>
      </c>
      <c r="BW939" t="s">
        <v>97</v>
      </c>
      <c r="BX939" t="b">
        <v>0</v>
      </c>
      <c r="BY939" s="2">
        <v>44376.857569444444</v>
      </c>
      <c r="CB939" t="b">
        <v>0</v>
      </c>
      <c r="CC939" t="b">
        <v>0</v>
      </c>
      <c r="CF939">
        <v>54805</v>
      </c>
      <c r="CH939">
        <v>0</v>
      </c>
      <c r="CI939">
        <v>0</v>
      </c>
      <c r="CJ939">
        <v>0</v>
      </c>
      <c r="CK939">
        <f>YEAR(tbl_Opportunity[[#This Row],[Close Date]])</f>
        <v>2018</v>
      </c>
    </row>
    <row r="940" spans="1:89">
      <c r="A940" t="s">
        <v>2647</v>
      </c>
      <c r="B940" t="b">
        <v>0</v>
      </c>
      <c r="D940" t="b">
        <v>0</v>
      </c>
      <c r="E940" t="s">
        <v>2632</v>
      </c>
      <c r="H940" s="1">
        <v>43187</v>
      </c>
      <c r="I940" t="b">
        <v>1</v>
      </c>
      <c r="J940" t="s">
        <v>235</v>
      </c>
      <c r="L940" t="s">
        <v>2648</v>
      </c>
      <c r="O940" t="s">
        <v>2137</v>
      </c>
      <c r="P940" t="b">
        <v>1</v>
      </c>
      <c r="Q940" s="2">
        <v>42818.636018518519</v>
      </c>
      <c r="R940" s="1"/>
      <c r="S940" t="b">
        <v>0</v>
      </c>
      <c r="U940" s="1"/>
      <c r="V940" t="b">
        <v>0</v>
      </c>
      <c r="W940" s="1">
        <v>43101</v>
      </c>
      <c r="X940">
        <v>1</v>
      </c>
      <c r="Y940">
        <v>2018</v>
      </c>
      <c r="Z940" t="s">
        <v>90</v>
      </c>
      <c r="AA940" t="s">
        <v>90</v>
      </c>
      <c r="AB940" t="b">
        <v>0</v>
      </c>
      <c r="AC940" t="b">
        <v>0</v>
      </c>
      <c r="AE940" t="b">
        <v>1</v>
      </c>
      <c r="AF940" t="b">
        <v>0</v>
      </c>
      <c r="AG940" t="b">
        <v>0</v>
      </c>
      <c r="AH940" t="s">
        <v>210</v>
      </c>
      <c r="AI940" t="b">
        <v>0</v>
      </c>
      <c r="AK940" t="b">
        <v>0</v>
      </c>
      <c r="AL940" s="1"/>
      <c r="AM940" t="s">
        <v>162</v>
      </c>
      <c r="AN940" s="2">
        <v>44296.959062499998</v>
      </c>
      <c r="AP940" s="2">
        <v>43174.745613425926</v>
      </c>
      <c r="AQ940" s="1"/>
      <c r="AS940" t="b">
        <v>0</v>
      </c>
      <c r="AU940" t="s">
        <v>247</v>
      </c>
      <c r="AV940" t="s">
        <v>176</v>
      </c>
      <c r="BB940" t="s">
        <v>2649</v>
      </c>
      <c r="BD940" t="b">
        <v>0</v>
      </c>
      <c r="BH940" t="s">
        <v>260</v>
      </c>
      <c r="BI940" t="s">
        <v>200</v>
      </c>
      <c r="BJ940" t="s">
        <v>250</v>
      </c>
      <c r="BL940" t="s">
        <v>2648</v>
      </c>
      <c r="BM940" t="s">
        <v>202</v>
      </c>
      <c r="BN940" t="s">
        <v>203</v>
      </c>
      <c r="BQ940" t="s">
        <v>204</v>
      </c>
      <c r="BR940" t="b">
        <v>0</v>
      </c>
      <c r="BT940" t="b">
        <v>0</v>
      </c>
      <c r="BW940" t="s">
        <v>97</v>
      </c>
      <c r="BX940" t="b">
        <v>0</v>
      </c>
      <c r="BY940" s="2">
        <v>44376.857569444444</v>
      </c>
      <c r="CB940" t="b">
        <v>0</v>
      </c>
      <c r="CC940" t="b">
        <v>0</v>
      </c>
      <c r="CF940">
        <v>54805</v>
      </c>
      <c r="CH940">
        <v>0</v>
      </c>
      <c r="CI940">
        <v>0</v>
      </c>
      <c r="CJ940">
        <v>0</v>
      </c>
      <c r="CK940">
        <f>YEAR(tbl_Opportunity[[#This Row],[Close Date]])</f>
        <v>2018</v>
      </c>
    </row>
    <row r="941" spans="1:89">
      <c r="A941" t="s">
        <v>1297</v>
      </c>
      <c r="B941" t="b">
        <v>0</v>
      </c>
      <c r="D941" t="b">
        <v>0</v>
      </c>
      <c r="E941" t="s">
        <v>2632</v>
      </c>
      <c r="H941" s="1">
        <v>43462</v>
      </c>
      <c r="I941" t="b">
        <v>1</v>
      </c>
      <c r="J941" t="s">
        <v>193</v>
      </c>
      <c r="L941" t="s">
        <v>2650</v>
      </c>
      <c r="O941" t="s">
        <v>2137</v>
      </c>
      <c r="P941" t="b">
        <v>1</v>
      </c>
      <c r="Q941" s="2">
        <v>42821.541990740741</v>
      </c>
      <c r="R941" s="1"/>
      <c r="S941" t="b">
        <v>0</v>
      </c>
      <c r="U941" s="1"/>
      <c r="V941" t="b">
        <v>0</v>
      </c>
      <c r="W941" s="1">
        <v>43191</v>
      </c>
      <c r="X941">
        <v>4</v>
      </c>
      <c r="Y941">
        <v>2018</v>
      </c>
      <c r="Z941" t="s">
        <v>90</v>
      </c>
      <c r="AA941" t="s">
        <v>90</v>
      </c>
      <c r="AB941" t="b">
        <v>0</v>
      </c>
      <c r="AC941" t="b">
        <v>0</v>
      </c>
      <c r="AE941" t="b">
        <v>1</v>
      </c>
      <c r="AF941" t="b">
        <v>0</v>
      </c>
      <c r="AG941" t="b">
        <v>0</v>
      </c>
      <c r="AH941" t="s">
        <v>210</v>
      </c>
      <c r="AI941" t="b">
        <v>0</v>
      </c>
      <c r="AK941" t="b">
        <v>0</v>
      </c>
      <c r="AL941" s="1">
        <v>43578</v>
      </c>
      <c r="AM941" t="s">
        <v>162</v>
      </c>
      <c r="AN941" s="2">
        <v>44296.959062499998</v>
      </c>
      <c r="AP941" s="2">
        <v>43627.830995370372</v>
      </c>
      <c r="AQ941" s="1"/>
      <c r="AS941" t="b">
        <v>0</v>
      </c>
      <c r="AU941" t="s">
        <v>1046</v>
      </c>
      <c r="AV941" t="s">
        <v>176</v>
      </c>
      <c r="BB941" t="s">
        <v>2651</v>
      </c>
      <c r="BD941" t="b">
        <v>0</v>
      </c>
      <c r="BH941" t="s">
        <v>199</v>
      </c>
      <c r="BI941" t="s">
        <v>200</v>
      </c>
      <c r="BJ941" t="s">
        <v>250</v>
      </c>
      <c r="BL941" t="s">
        <v>2650</v>
      </c>
      <c r="BM941" t="s">
        <v>202</v>
      </c>
      <c r="BN941" t="s">
        <v>203</v>
      </c>
      <c r="BQ941" t="s">
        <v>204</v>
      </c>
      <c r="BR941" t="b">
        <v>0</v>
      </c>
      <c r="BT941" t="b">
        <v>0</v>
      </c>
      <c r="BW941" t="s">
        <v>97</v>
      </c>
      <c r="BX941" t="b">
        <v>0</v>
      </c>
      <c r="BY941" s="2">
        <v>44376.857569444444</v>
      </c>
      <c r="CB941" t="b">
        <v>0</v>
      </c>
      <c r="CC941" t="b">
        <v>0</v>
      </c>
      <c r="CF941">
        <v>57394</v>
      </c>
      <c r="CH941">
        <v>0</v>
      </c>
      <c r="CI941">
        <v>0</v>
      </c>
      <c r="CJ941">
        <v>0</v>
      </c>
      <c r="CK941">
        <f>YEAR(tbl_Opportunity[[#This Row],[Close Date]])</f>
        <v>2018</v>
      </c>
    </row>
    <row r="942" spans="1:89">
      <c r="A942" t="s">
        <v>591</v>
      </c>
      <c r="B942" t="b">
        <v>0</v>
      </c>
      <c r="D942" t="b">
        <v>0</v>
      </c>
      <c r="E942" t="s">
        <v>2632</v>
      </c>
      <c r="H942" s="1">
        <v>43920</v>
      </c>
      <c r="I942" t="b">
        <v>1</v>
      </c>
      <c r="J942" t="s">
        <v>193</v>
      </c>
      <c r="L942" t="s">
        <v>2652</v>
      </c>
      <c r="O942" t="s">
        <v>2137</v>
      </c>
      <c r="P942" t="b">
        <v>1</v>
      </c>
      <c r="Q942" s="2">
        <v>42821.553888888891</v>
      </c>
      <c r="R942" s="1"/>
      <c r="S942" t="b">
        <v>0</v>
      </c>
      <c r="U942" s="1"/>
      <c r="V942" t="b">
        <v>0</v>
      </c>
      <c r="W942" s="1">
        <v>43831</v>
      </c>
      <c r="X942">
        <v>1</v>
      </c>
      <c r="Y942">
        <v>2020</v>
      </c>
      <c r="Z942" t="s">
        <v>90</v>
      </c>
      <c r="AA942" t="s">
        <v>90</v>
      </c>
      <c r="AB942" t="b">
        <v>0</v>
      </c>
      <c r="AC942" t="b">
        <v>0</v>
      </c>
      <c r="AE942" t="b">
        <v>1</v>
      </c>
      <c r="AF942" t="b">
        <v>0</v>
      </c>
      <c r="AG942" t="b">
        <v>0</v>
      </c>
      <c r="AH942" t="s">
        <v>699</v>
      </c>
      <c r="AI942" t="b">
        <v>0</v>
      </c>
      <c r="AK942" t="b">
        <v>0</v>
      </c>
      <c r="AL942" s="1">
        <v>43618</v>
      </c>
      <c r="AM942" t="s">
        <v>162</v>
      </c>
      <c r="AN942" s="2">
        <v>44296.959062499998</v>
      </c>
      <c r="AP942" s="2">
        <v>43847.202337962961</v>
      </c>
      <c r="AQ942" s="1"/>
      <c r="AS942" t="b">
        <v>0</v>
      </c>
      <c r="AU942" t="s">
        <v>316</v>
      </c>
      <c r="AV942" t="s">
        <v>176</v>
      </c>
      <c r="BB942" t="s">
        <v>2653</v>
      </c>
      <c r="BD942" t="b">
        <v>0</v>
      </c>
      <c r="BH942" t="s">
        <v>406</v>
      </c>
      <c r="BI942" t="s">
        <v>200</v>
      </c>
      <c r="BJ942" t="s">
        <v>196</v>
      </c>
      <c r="BL942" t="s">
        <v>2652</v>
      </c>
      <c r="BM942" t="s">
        <v>202</v>
      </c>
      <c r="BN942" t="s">
        <v>203</v>
      </c>
      <c r="BQ942" t="s">
        <v>204</v>
      </c>
      <c r="BR942" t="b">
        <v>0</v>
      </c>
      <c r="BT942" t="b">
        <v>0</v>
      </c>
      <c r="BW942" t="s">
        <v>97</v>
      </c>
      <c r="BX942" t="b">
        <v>0</v>
      </c>
      <c r="BY942" s="2">
        <v>44376.857569444444</v>
      </c>
      <c r="CB942" t="b">
        <v>0</v>
      </c>
      <c r="CC942" t="b">
        <v>0</v>
      </c>
      <c r="CF942">
        <v>54805</v>
      </c>
      <c r="CH942">
        <v>0</v>
      </c>
      <c r="CI942">
        <v>0</v>
      </c>
      <c r="CJ942">
        <v>0</v>
      </c>
      <c r="CK942">
        <f>YEAR(tbl_Opportunity[[#This Row],[Close Date]])</f>
        <v>2020</v>
      </c>
    </row>
    <row r="943" spans="1:89">
      <c r="A943" t="s">
        <v>2635</v>
      </c>
      <c r="B943" t="b">
        <v>0</v>
      </c>
      <c r="D943" t="b">
        <v>0</v>
      </c>
      <c r="E943" t="s">
        <v>2632</v>
      </c>
      <c r="H943" s="1">
        <v>43920</v>
      </c>
      <c r="I943" t="b">
        <v>1</v>
      </c>
      <c r="J943" t="s">
        <v>193</v>
      </c>
      <c r="L943" t="s">
        <v>2654</v>
      </c>
      <c r="O943" t="s">
        <v>2137</v>
      </c>
      <c r="P943" t="b">
        <v>1</v>
      </c>
      <c r="Q943" s="2">
        <v>42821.555300925924</v>
      </c>
      <c r="R943" s="1"/>
      <c r="S943" t="b">
        <v>0</v>
      </c>
      <c r="U943" s="1"/>
      <c r="V943" t="b">
        <v>0</v>
      </c>
      <c r="W943" s="1">
        <v>43831</v>
      </c>
      <c r="X943">
        <v>1</v>
      </c>
      <c r="Y943">
        <v>2020</v>
      </c>
      <c r="Z943" t="s">
        <v>90</v>
      </c>
      <c r="AA943" t="s">
        <v>90</v>
      </c>
      <c r="AB943" t="b">
        <v>0</v>
      </c>
      <c r="AC943" t="b">
        <v>0</v>
      </c>
      <c r="AE943" t="b">
        <v>1</v>
      </c>
      <c r="AF943" t="b">
        <v>0</v>
      </c>
      <c r="AG943" t="b">
        <v>0</v>
      </c>
      <c r="AH943" t="s">
        <v>699</v>
      </c>
      <c r="AI943" t="b">
        <v>0</v>
      </c>
      <c r="AK943" t="b">
        <v>0</v>
      </c>
      <c r="AL943" s="1">
        <v>43618</v>
      </c>
      <c r="AM943" t="s">
        <v>162</v>
      </c>
      <c r="AN943" s="2">
        <v>44296.959062499998</v>
      </c>
      <c r="AP943" s="2">
        <v>43852.23064814815</v>
      </c>
      <c r="AQ943" s="1"/>
      <c r="AS943" t="b">
        <v>0</v>
      </c>
      <c r="AU943" t="s">
        <v>1046</v>
      </c>
      <c r="AV943" t="s">
        <v>176</v>
      </c>
      <c r="BB943" t="s">
        <v>2655</v>
      </c>
      <c r="BD943" t="b">
        <v>0</v>
      </c>
      <c r="BH943" t="s">
        <v>406</v>
      </c>
      <c r="BI943" t="s">
        <v>200</v>
      </c>
      <c r="BJ943" t="s">
        <v>250</v>
      </c>
      <c r="BL943" t="s">
        <v>2654</v>
      </c>
      <c r="BM943" t="s">
        <v>202</v>
      </c>
      <c r="BN943" t="s">
        <v>203</v>
      </c>
      <c r="BQ943" t="s">
        <v>204</v>
      </c>
      <c r="BR943" t="b">
        <v>0</v>
      </c>
      <c r="BT943" t="b">
        <v>0</v>
      </c>
      <c r="BW943" t="s">
        <v>97</v>
      </c>
      <c r="BX943" t="b">
        <v>0</v>
      </c>
      <c r="BY943" s="2">
        <v>44376.857569444444</v>
      </c>
      <c r="CB943" t="b">
        <v>0</v>
      </c>
      <c r="CC943" t="b">
        <v>0</v>
      </c>
      <c r="CF943">
        <v>57394</v>
      </c>
      <c r="CH943">
        <v>0</v>
      </c>
      <c r="CI943">
        <v>0</v>
      </c>
      <c r="CJ943">
        <v>0</v>
      </c>
      <c r="CK943">
        <f>YEAR(tbl_Opportunity[[#This Row],[Close Date]])</f>
        <v>2020</v>
      </c>
    </row>
    <row r="944" spans="1:89">
      <c r="A944" t="s">
        <v>2656</v>
      </c>
      <c r="B944" t="b">
        <v>0</v>
      </c>
      <c r="D944" t="b">
        <v>0</v>
      </c>
      <c r="E944" t="s">
        <v>2632</v>
      </c>
      <c r="H944" s="1">
        <v>43875</v>
      </c>
      <c r="I944" t="b">
        <v>1</v>
      </c>
      <c r="J944" t="s">
        <v>235</v>
      </c>
      <c r="L944" t="s">
        <v>2657</v>
      </c>
      <c r="O944" t="s">
        <v>2137</v>
      </c>
      <c r="P944" t="b">
        <v>1</v>
      </c>
      <c r="Q944" s="2">
        <v>42821.556631944448</v>
      </c>
      <c r="R944" s="1"/>
      <c r="S944" t="b">
        <v>0</v>
      </c>
      <c r="U944" s="1"/>
      <c r="V944" t="b">
        <v>0</v>
      </c>
      <c r="W944" s="1">
        <v>43831</v>
      </c>
      <c r="X944">
        <v>1</v>
      </c>
      <c r="Y944">
        <v>2020</v>
      </c>
      <c r="Z944" t="s">
        <v>90</v>
      </c>
      <c r="AA944" t="s">
        <v>90</v>
      </c>
      <c r="AB944" t="b">
        <v>0</v>
      </c>
      <c r="AC944" t="b">
        <v>0</v>
      </c>
      <c r="AE944" t="b">
        <v>1</v>
      </c>
      <c r="AF944" t="b">
        <v>0</v>
      </c>
      <c r="AG944" t="b">
        <v>0</v>
      </c>
      <c r="AH944" t="s">
        <v>699</v>
      </c>
      <c r="AI944" t="b">
        <v>0</v>
      </c>
      <c r="AK944" t="b">
        <v>0</v>
      </c>
      <c r="AL944" s="1"/>
      <c r="AM944" t="s">
        <v>162</v>
      </c>
      <c r="AN944" s="2">
        <v>44296.959062499998</v>
      </c>
      <c r="AP944" s="2">
        <v>43875.508553240739</v>
      </c>
      <c r="AQ944" s="1"/>
      <c r="AS944" t="b">
        <v>0</v>
      </c>
      <c r="AU944" t="s">
        <v>247</v>
      </c>
      <c r="AV944" t="s">
        <v>176</v>
      </c>
      <c r="BB944" t="s">
        <v>2658</v>
      </c>
      <c r="BD944" t="b">
        <v>0</v>
      </c>
      <c r="BH944" t="s">
        <v>194</v>
      </c>
      <c r="BI944" t="s">
        <v>200</v>
      </c>
      <c r="BJ944" t="s">
        <v>250</v>
      </c>
      <c r="BL944" t="s">
        <v>2657</v>
      </c>
      <c r="BM944" t="s">
        <v>202</v>
      </c>
      <c r="BN944" t="s">
        <v>203</v>
      </c>
      <c r="BQ944" t="s">
        <v>204</v>
      </c>
      <c r="BR944" t="b">
        <v>0</v>
      </c>
      <c r="BT944" t="b">
        <v>0</v>
      </c>
      <c r="BW944" t="s">
        <v>97</v>
      </c>
      <c r="BX944" t="b">
        <v>0</v>
      </c>
      <c r="BY944" s="2">
        <v>44376.857569444444</v>
      </c>
      <c r="BZ944" t="s">
        <v>265</v>
      </c>
      <c r="CB944" t="b">
        <v>0</v>
      </c>
      <c r="CC944" t="b">
        <v>0</v>
      </c>
      <c r="CF944">
        <v>54805</v>
      </c>
      <c r="CH944">
        <v>0</v>
      </c>
      <c r="CI944">
        <v>0</v>
      </c>
      <c r="CJ944">
        <v>0</v>
      </c>
      <c r="CK944">
        <f>YEAR(tbl_Opportunity[[#This Row],[Close Date]])</f>
        <v>2020</v>
      </c>
    </row>
    <row r="945" spans="1:89">
      <c r="A945" t="s">
        <v>2659</v>
      </c>
      <c r="B945" t="b">
        <v>0</v>
      </c>
      <c r="D945" t="b">
        <v>0</v>
      </c>
      <c r="E945" t="s">
        <v>2632</v>
      </c>
      <c r="H945" s="1">
        <v>43187</v>
      </c>
      <c r="I945" t="b">
        <v>1</v>
      </c>
      <c r="J945" t="s">
        <v>193</v>
      </c>
      <c r="L945" t="s">
        <v>2660</v>
      </c>
      <c r="O945" t="s">
        <v>2137</v>
      </c>
      <c r="P945" t="b">
        <v>1</v>
      </c>
      <c r="Q945" s="2">
        <v>42821.557546296295</v>
      </c>
      <c r="R945" s="1"/>
      <c r="S945" t="b">
        <v>0</v>
      </c>
      <c r="U945" s="1"/>
      <c r="V945" t="b">
        <v>0</v>
      </c>
      <c r="W945" s="1">
        <v>43101</v>
      </c>
      <c r="X945">
        <v>1</v>
      </c>
      <c r="Y945">
        <v>2018</v>
      </c>
      <c r="Z945" t="s">
        <v>90</v>
      </c>
      <c r="AA945" t="s">
        <v>90</v>
      </c>
      <c r="AB945" t="b">
        <v>0</v>
      </c>
      <c r="AC945" t="b">
        <v>0</v>
      </c>
      <c r="AE945" t="b">
        <v>1</v>
      </c>
      <c r="AF945" t="b">
        <v>0</v>
      </c>
      <c r="AG945" t="b">
        <v>0</v>
      </c>
      <c r="AH945" t="s">
        <v>699</v>
      </c>
      <c r="AI945" t="b">
        <v>0</v>
      </c>
      <c r="AK945" t="b">
        <v>0</v>
      </c>
      <c r="AL945" s="1"/>
      <c r="AM945" t="s">
        <v>162</v>
      </c>
      <c r="AN945" s="2">
        <v>44296.959062499998</v>
      </c>
      <c r="AP945" s="2">
        <v>43187.662789351853</v>
      </c>
      <c r="AQ945" s="1"/>
      <c r="AS945" t="b">
        <v>0</v>
      </c>
      <c r="AU945" t="s">
        <v>247</v>
      </c>
      <c r="AV945" t="s">
        <v>176</v>
      </c>
      <c r="BB945" t="s">
        <v>2661</v>
      </c>
      <c r="BD945" t="b">
        <v>0</v>
      </c>
      <c r="BH945" t="s">
        <v>260</v>
      </c>
      <c r="BI945" t="s">
        <v>200</v>
      </c>
      <c r="BJ945" t="s">
        <v>250</v>
      </c>
      <c r="BL945" t="s">
        <v>2660</v>
      </c>
      <c r="BM945" t="s">
        <v>202</v>
      </c>
      <c r="BN945" t="s">
        <v>203</v>
      </c>
      <c r="BQ945" t="s">
        <v>204</v>
      </c>
      <c r="BR945" t="b">
        <v>0</v>
      </c>
      <c r="BT945" t="b">
        <v>0</v>
      </c>
      <c r="BW945" t="s">
        <v>97</v>
      </c>
      <c r="BX945" t="b">
        <v>0</v>
      </c>
      <c r="BY945" s="2">
        <v>44376.857569444444</v>
      </c>
      <c r="CB945" t="b">
        <v>0</v>
      </c>
      <c r="CC945" t="b">
        <v>0</v>
      </c>
      <c r="CF945">
        <v>54805</v>
      </c>
      <c r="CH945">
        <v>0</v>
      </c>
      <c r="CI945">
        <v>0</v>
      </c>
      <c r="CJ945">
        <v>0</v>
      </c>
      <c r="CK945">
        <f>YEAR(tbl_Opportunity[[#This Row],[Close Date]])</f>
        <v>2018</v>
      </c>
    </row>
    <row r="946" spans="1:89">
      <c r="A946" t="s">
        <v>1202</v>
      </c>
      <c r="B946" t="b">
        <v>0</v>
      </c>
      <c r="D946" t="b">
        <v>0</v>
      </c>
      <c r="E946" t="s">
        <v>2632</v>
      </c>
      <c r="H946" s="1">
        <v>44074</v>
      </c>
      <c r="I946" t="b">
        <v>1</v>
      </c>
      <c r="J946" t="s">
        <v>193</v>
      </c>
      <c r="L946" t="s">
        <v>2662</v>
      </c>
      <c r="N946" t="s">
        <v>345</v>
      </c>
      <c r="O946" t="s">
        <v>2137</v>
      </c>
      <c r="P946" t="b">
        <v>1</v>
      </c>
      <c r="Q946" s="2">
        <v>42821.570150462961</v>
      </c>
      <c r="R946" s="1"/>
      <c r="S946" t="b">
        <v>0</v>
      </c>
      <c r="U946" s="1"/>
      <c r="V946" t="b">
        <v>0</v>
      </c>
      <c r="W946" s="1">
        <v>43891</v>
      </c>
      <c r="X946">
        <v>3</v>
      </c>
      <c r="Y946">
        <v>2020</v>
      </c>
      <c r="Z946" t="s">
        <v>90</v>
      </c>
      <c r="AA946" t="s">
        <v>90</v>
      </c>
      <c r="AB946" t="b">
        <v>0</v>
      </c>
      <c r="AC946" t="b">
        <v>0</v>
      </c>
      <c r="AE946" t="b">
        <v>1</v>
      </c>
      <c r="AF946" t="b">
        <v>0</v>
      </c>
      <c r="AG946" t="b">
        <v>0</v>
      </c>
      <c r="AH946" t="s">
        <v>699</v>
      </c>
      <c r="AI946" t="b">
        <v>0</v>
      </c>
      <c r="AJ946" t="s">
        <v>211</v>
      </c>
      <c r="AK946" t="b">
        <v>0</v>
      </c>
      <c r="AL946" s="1"/>
      <c r="AM946" t="s">
        <v>162</v>
      </c>
      <c r="AN946" s="2">
        <v>44296.959062499998</v>
      </c>
      <c r="AP946" s="2">
        <v>43969.429027777776</v>
      </c>
      <c r="AQ946" s="1"/>
      <c r="AS946" t="b">
        <v>0</v>
      </c>
      <c r="AU946" t="s">
        <v>316</v>
      </c>
      <c r="AV946" t="s">
        <v>176</v>
      </c>
      <c r="BB946" t="s">
        <v>2663</v>
      </c>
      <c r="BD946" t="b">
        <v>0</v>
      </c>
      <c r="BH946" t="s">
        <v>215</v>
      </c>
      <c r="BI946" t="s">
        <v>200</v>
      </c>
      <c r="BJ946" t="s">
        <v>196</v>
      </c>
      <c r="BL946" t="s">
        <v>2662</v>
      </c>
      <c r="BM946" t="s">
        <v>202</v>
      </c>
      <c r="BN946" t="s">
        <v>203</v>
      </c>
      <c r="BQ946" t="s">
        <v>204</v>
      </c>
      <c r="BR946" t="b">
        <v>0</v>
      </c>
      <c r="BT946" t="b">
        <v>0</v>
      </c>
      <c r="BW946" t="s">
        <v>97</v>
      </c>
      <c r="BX946" t="b">
        <v>0</v>
      </c>
      <c r="BY946" s="2">
        <v>44376.857569444444</v>
      </c>
      <c r="BZ946" t="s">
        <v>217</v>
      </c>
      <c r="CB946" t="b">
        <v>0</v>
      </c>
      <c r="CC946" t="b">
        <v>0</v>
      </c>
      <c r="CF946">
        <v>54805</v>
      </c>
      <c r="CH946">
        <v>0</v>
      </c>
      <c r="CI946">
        <v>0</v>
      </c>
      <c r="CJ946">
        <v>0</v>
      </c>
      <c r="CK946">
        <f>YEAR(tbl_Opportunity[[#This Row],[Close Date]])</f>
        <v>2020</v>
      </c>
    </row>
    <row r="947" spans="1:89">
      <c r="A947" t="s">
        <v>1044</v>
      </c>
      <c r="B947" t="b">
        <v>0</v>
      </c>
      <c r="D947" t="b">
        <v>0</v>
      </c>
      <c r="E947" t="s">
        <v>2632</v>
      </c>
      <c r="H947" s="1">
        <v>43920</v>
      </c>
      <c r="I947" t="b">
        <v>1</v>
      </c>
      <c r="J947" t="s">
        <v>105</v>
      </c>
      <c r="L947" t="s">
        <v>2664</v>
      </c>
      <c r="O947" t="s">
        <v>2137</v>
      </c>
      <c r="P947" t="b">
        <v>1</v>
      </c>
      <c r="Q947" s="2">
        <v>42821.572731481479</v>
      </c>
      <c r="R947" s="1"/>
      <c r="S947" t="b">
        <v>0</v>
      </c>
      <c r="U947" s="1"/>
      <c r="V947" t="b">
        <v>0</v>
      </c>
      <c r="W947" s="1">
        <v>43831</v>
      </c>
      <c r="X947">
        <v>1</v>
      </c>
      <c r="Y947">
        <v>2020</v>
      </c>
      <c r="Z947" t="s">
        <v>90</v>
      </c>
      <c r="AA947" t="s">
        <v>90</v>
      </c>
      <c r="AB947" t="b">
        <v>0</v>
      </c>
      <c r="AC947" t="b">
        <v>0</v>
      </c>
      <c r="AE947" t="b">
        <v>1</v>
      </c>
      <c r="AF947" t="b">
        <v>0</v>
      </c>
      <c r="AG947" t="b">
        <v>0</v>
      </c>
      <c r="AH947" t="s">
        <v>699</v>
      </c>
      <c r="AI947" t="b">
        <v>0</v>
      </c>
      <c r="AK947" t="b">
        <v>0</v>
      </c>
      <c r="AL947" s="1"/>
      <c r="AM947" t="s">
        <v>162</v>
      </c>
      <c r="AN947" s="2">
        <v>44297.853321759256</v>
      </c>
      <c r="AP947" s="2">
        <v>43816.829305555555</v>
      </c>
      <c r="AQ947" s="1"/>
      <c r="AS947" t="b">
        <v>0</v>
      </c>
      <c r="AU947" t="s">
        <v>247</v>
      </c>
      <c r="AV947" t="s">
        <v>176</v>
      </c>
      <c r="BB947" t="s">
        <v>2665</v>
      </c>
      <c r="BD947" t="b">
        <v>0</v>
      </c>
      <c r="BH947" t="s">
        <v>406</v>
      </c>
      <c r="BI947" t="s">
        <v>200</v>
      </c>
      <c r="BJ947" t="s">
        <v>250</v>
      </c>
      <c r="BL947" t="s">
        <v>2664</v>
      </c>
      <c r="BM947" t="s">
        <v>202</v>
      </c>
      <c r="BN947" t="s">
        <v>203</v>
      </c>
      <c r="BQ947" t="s">
        <v>204</v>
      </c>
      <c r="BR947" t="b">
        <v>0</v>
      </c>
      <c r="BT947" t="b">
        <v>0</v>
      </c>
      <c r="BW947" t="s">
        <v>97</v>
      </c>
      <c r="BX947" t="b">
        <v>0</v>
      </c>
      <c r="BY947" s="2">
        <v>44376.857569444444</v>
      </c>
      <c r="CB947" t="b">
        <v>0</v>
      </c>
      <c r="CC947" t="b">
        <v>0</v>
      </c>
      <c r="CF947">
        <v>54805</v>
      </c>
      <c r="CH947">
        <v>0</v>
      </c>
      <c r="CI947">
        <v>0</v>
      </c>
      <c r="CJ947">
        <v>0</v>
      </c>
      <c r="CK947">
        <f>YEAR(tbl_Opportunity[[#This Row],[Close Date]])</f>
        <v>2020</v>
      </c>
    </row>
    <row r="948" spans="1:89">
      <c r="A948" t="s">
        <v>2666</v>
      </c>
      <c r="B948" t="b">
        <v>0</v>
      </c>
      <c r="D948" t="b">
        <v>0</v>
      </c>
      <c r="E948" t="s">
        <v>2632</v>
      </c>
      <c r="H948" s="1">
        <v>43187</v>
      </c>
      <c r="I948" t="b">
        <v>1</v>
      </c>
      <c r="J948" t="s">
        <v>193</v>
      </c>
      <c r="L948" t="s">
        <v>2667</v>
      </c>
      <c r="O948" t="s">
        <v>2137</v>
      </c>
      <c r="P948" t="b">
        <v>1</v>
      </c>
      <c r="Q948" s="2">
        <v>42821.575648148151</v>
      </c>
      <c r="R948" s="1"/>
      <c r="S948" t="b">
        <v>0</v>
      </c>
      <c r="U948" s="1"/>
      <c r="V948" t="b">
        <v>0</v>
      </c>
      <c r="W948" s="1">
        <v>43101</v>
      </c>
      <c r="X948">
        <v>1</v>
      </c>
      <c r="Y948">
        <v>2018</v>
      </c>
      <c r="Z948" t="s">
        <v>90</v>
      </c>
      <c r="AA948" t="s">
        <v>90</v>
      </c>
      <c r="AB948" t="b">
        <v>0</v>
      </c>
      <c r="AC948" t="b">
        <v>0</v>
      </c>
      <c r="AE948" t="b">
        <v>1</v>
      </c>
      <c r="AF948" t="b">
        <v>0</v>
      </c>
      <c r="AG948" t="b">
        <v>0</v>
      </c>
      <c r="AH948" t="s">
        <v>699</v>
      </c>
      <c r="AI948" t="b">
        <v>0</v>
      </c>
      <c r="AK948" t="b">
        <v>0</v>
      </c>
      <c r="AL948" s="1"/>
      <c r="AM948" t="s">
        <v>162</v>
      </c>
      <c r="AN948" s="2">
        <v>44296.959062499998</v>
      </c>
      <c r="AP948" s="2">
        <v>43187.66337962963</v>
      </c>
      <c r="AQ948" s="1"/>
      <c r="AS948" t="b">
        <v>0</v>
      </c>
      <c r="AU948" t="s">
        <v>247</v>
      </c>
      <c r="AV948" t="s">
        <v>176</v>
      </c>
      <c r="BB948" t="s">
        <v>2668</v>
      </c>
      <c r="BD948" t="b">
        <v>0</v>
      </c>
      <c r="BH948" t="s">
        <v>260</v>
      </c>
      <c r="BI948" t="s">
        <v>200</v>
      </c>
      <c r="BJ948" t="s">
        <v>250</v>
      </c>
      <c r="BL948" t="s">
        <v>2667</v>
      </c>
      <c r="BM948" t="s">
        <v>202</v>
      </c>
      <c r="BN948" t="s">
        <v>203</v>
      </c>
      <c r="BQ948" t="s">
        <v>204</v>
      </c>
      <c r="BR948" t="b">
        <v>0</v>
      </c>
      <c r="BT948" t="b">
        <v>0</v>
      </c>
      <c r="BW948" t="s">
        <v>97</v>
      </c>
      <c r="BX948" t="b">
        <v>0</v>
      </c>
      <c r="BY948" s="2">
        <v>44376.857569444444</v>
      </c>
      <c r="CB948" t="b">
        <v>0</v>
      </c>
      <c r="CC948" t="b">
        <v>0</v>
      </c>
      <c r="CF948">
        <v>54805</v>
      </c>
      <c r="CH948">
        <v>0</v>
      </c>
      <c r="CI948">
        <v>0</v>
      </c>
      <c r="CJ948">
        <v>0</v>
      </c>
      <c r="CK948">
        <f>YEAR(tbl_Opportunity[[#This Row],[Close Date]])</f>
        <v>2018</v>
      </c>
    </row>
    <row r="949" spans="1:89">
      <c r="A949" t="s">
        <v>1613</v>
      </c>
      <c r="B949" t="b">
        <v>0</v>
      </c>
      <c r="D949" t="b">
        <v>0</v>
      </c>
      <c r="E949" t="s">
        <v>2632</v>
      </c>
      <c r="H949" s="1">
        <v>43920</v>
      </c>
      <c r="I949" t="b">
        <v>1</v>
      </c>
      <c r="J949" t="s">
        <v>193</v>
      </c>
      <c r="L949" t="s">
        <v>2669</v>
      </c>
      <c r="O949" t="s">
        <v>2137</v>
      </c>
      <c r="P949" t="b">
        <v>1</v>
      </c>
      <c r="Q949" s="2">
        <v>42821.578784722224</v>
      </c>
      <c r="R949" s="1"/>
      <c r="S949" t="b">
        <v>0</v>
      </c>
      <c r="U949" s="1"/>
      <c r="V949" t="b">
        <v>0</v>
      </c>
      <c r="W949" s="1">
        <v>43831</v>
      </c>
      <c r="X949">
        <v>1</v>
      </c>
      <c r="Y949">
        <v>2020</v>
      </c>
      <c r="Z949" t="s">
        <v>90</v>
      </c>
      <c r="AA949" t="s">
        <v>90</v>
      </c>
      <c r="AB949" t="b">
        <v>0</v>
      </c>
      <c r="AC949" t="b">
        <v>0</v>
      </c>
      <c r="AE949" t="b">
        <v>1</v>
      </c>
      <c r="AF949" t="b">
        <v>0</v>
      </c>
      <c r="AG949" t="b">
        <v>0</v>
      </c>
      <c r="AH949" t="s">
        <v>699</v>
      </c>
      <c r="AI949" t="b">
        <v>0</v>
      </c>
      <c r="AK949" t="b">
        <v>0</v>
      </c>
      <c r="AL949" s="1"/>
      <c r="AM949" t="s">
        <v>162</v>
      </c>
      <c r="AN949" s="2">
        <v>44296.959062499998</v>
      </c>
      <c r="AP949" s="2">
        <v>43852.23238425926</v>
      </c>
      <c r="AQ949" s="1"/>
      <c r="AS949" t="b">
        <v>0</v>
      </c>
      <c r="AU949" t="s">
        <v>247</v>
      </c>
      <c r="AV949" t="s">
        <v>176</v>
      </c>
      <c r="BB949" t="s">
        <v>2670</v>
      </c>
      <c r="BD949" t="b">
        <v>0</v>
      </c>
      <c r="BH949" t="s">
        <v>406</v>
      </c>
      <c r="BI949" t="s">
        <v>200</v>
      </c>
      <c r="BJ949" t="s">
        <v>250</v>
      </c>
      <c r="BL949" t="s">
        <v>2669</v>
      </c>
      <c r="BM949" t="s">
        <v>202</v>
      </c>
      <c r="BN949" t="s">
        <v>203</v>
      </c>
      <c r="BQ949" t="s">
        <v>204</v>
      </c>
      <c r="BR949" t="b">
        <v>0</v>
      </c>
      <c r="BT949" t="b">
        <v>0</v>
      </c>
      <c r="BW949" t="s">
        <v>97</v>
      </c>
      <c r="BX949" t="b">
        <v>0</v>
      </c>
      <c r="BY949" s="2">
        <v>44376.857569444444</v>
      </c>
      <c r="CB949" t="b">
        <v>0</v>
      </c>
      <c r="CC949" t="b">
        <v>0</v>
      </c>
      <c r="CF949">
        <v>54805</v>
      </c>
      <c r="CH949">
        <v>0</v>
      </c>
      <c r="CI949">
        <v>0</v>
      </c>
      <c r="CJ949">
        <v>0</v>
      </c>
      <c r="CK949">
        <f>YEAR(tbl_Opportunity[[#This Row],[Close Date]])</f>
        <v>2020</v>
      </c>
    </row>
    <row r="950" spans="1:89">
      <c r="A950" t="s">
        <v>2671</v>
      </c>
      <c r="B950" t="b">
        <v>0</v>
      </c>
      <c r="D950" t="b">
        <v>0</v>
      </c>
      <c r="E950" t="s">
        <v>2632</v>
      </c>
      <c r="H950" s="1">
        <v>43373</v>
      </c>
      <c r="I950" t="b">
        <v>1</v>
      </c>
      <c r="J950" t="s">
        <v>105</v>
      </c>
      <c r="L950" t="s">
        <v>2672</v>
      </c>
      <c r="O950" t="s">
        <v>2137</v>
      </c>
      <c r="P950" t="b">
        <v>1</v>
      </c>
      <c r="Q950" s="2">
        <v>42821.58284722222</v>
      </c>
      <c r="R950" s="1"/>
      <c r="S950" t="b">
        <v>0</v>
      </c>
      <c r="U950" s="1"/>
      <c r="V950" t="b">
        <v>0</v>
      </c>
      <c r="W950" s="1">
        <v>43160</v>
      </c>
      <c r="X950">
        <v>3</v>
      </c>
      <c r="Y950">
        <v>2018</v>
      </c>
      <c r="Z950" t="s">
        <v>90</v>
      </c>
      <c r="AA950" t="s">
        <v>90</v>
      </c>
      <c r="AB950" t="b">
        <v>0</v>
      </c>
      <c r="AC950" t="b">
        <v>0</v>
      </c>
      <c r="AE950" t="b">
        <v>1</v>
      </c>
      <c r="AF950" t="b">
        <v>0</v>
      </c>
      <c r="AG950" t="b">
        <v>0</v>
      </c>
      <c r="AH950" t="s">
        <v>699</v>
      </c>
      <c r="AI950" t="b">
        <v>0</v>
      </c>
      <c r="AK950" t="b">
        <v>0</v>
      </c>
      <c r="AL950" s="1">
        <v>43308</v>
      </c>
      <c r="AM950" t="s">
        <v>162</v>
      </c>
      <c r="AN950" s="2">
        <v>44296.959062499998</v>
      </c>
      <c r="AP950" s="2">
        <v>43388.171527777777</v>
      </c>
      <c r="AQ950" s="1"/>
      <c r="AS950" t="b">
        <v>0</v>
      </c>
      <c r="AU950" t="s">
        <v>247</v>
      </c>
      <c r="AV950" t="s">
        <v>176</v>
      </c>
      <c r="BB950" t="s">
        <v>2673</v>
      </c>
      <c r="BD950" t="b">
        <v>0</v>
      </c>
      <c r="BE950" t="s">
        <v>2674</v>
      </c>
      <c r="BH950" t="s">
        <v>260</v>
      </c>
      <c r="BI950" t="s">
        <v>200</v>
      </c>
      <c r="BJ950" t="s">
        <v>250</v>
      </c>
      <c r="BL950" t="s">
        <v>2672</v>
      </c>
      <c r="BM950" t="s">
        <v>202</v>
      </c>
      <c r="BN950" t="s">
        <v>203</v>
      </c>
      <c r="BQ950" t="s">
        <v>204</v>
      </c>
      <c r="BR950" t="b">
        <v>0</v>
      </c>
      <c r="BT950" t="b">
        <v>0</v>
      </c>
      <c r="BW950" t="s">
        <v>97</v>
      </c>
      <c r="BX950" t="b">
        <v>0</v>
      </c>
      <c r="BY950" s="2">
        <v>44376.857569444444</v>
      </c>
      <c r="CB950" t="b">
        <v>0</v>
      </c>
      <c r="CC950" t="b">
        <v>0</v>
      </c>
      <c r="CF950">
        <v>54805</v>
      </c>
      <c r="CH950">
        <v>0</v>
      </c>
      <c r="CI950">
        <v>0</v>
      </c>
      <c r="CJ950">
        <v>0</v>
      </c>
      <c r="CK950">
        <f>YEAR(tbl_Opportunity[[#This Row],[Close Date]])</f>
        <v>2018</v>
      </c>
    </row>
    <row r="951" spans="1:89">
      <c r="A951" t="s">
        <v>208</v>
      </c>
      <c r="B951" t="b">
        <v>0</v>
      </c>
      <c r="D951" t="b">
        <v>0</v>
      </c>
      <c r="H951" s="1">
        <v>42832</v>
      </c>
      <c r="I951" t="b">
        <v>1</v>
      </c>
      <c r="O951" t="s">
        <v>2137</v>
      </c>
      <c r="P951" t="b">
        <v>0</v>
      </c>
      <c r="Q951" s="2">
        <v>42821.804178240738</v>
      </c>
      <c r="R951" s="1"/>
      <c r="S951" t="b">
        <v>0</v>
      </c>
      <c r="U951" s="1"/>
      <c r="V951" t="b">
        <v>0</v>
      </c>
      <c r="W951" s="1">
        <v>42767</v>
      </c>
      <c r="X951">
        <v>2</v>
      </c>
      <c r="Y951">
        <v>2017</v>
      </c>
      <c r="Z951" t="s">
        <v>8</v>
      </c>
      <c r="AA951" t="s">
        <v>8</v>
      </c>
      <c r="AB951" t="b">
        <v>0</v>
      </c>
      <c r="AC951" t="b">
        <v>0</v>
      </c>
      <c r="AE951" t="b">
        <v>1</v>
      </c>
      <c r="AF951" t="b">
        <v>0</v>
      </c>
      <c r="AG951" t="b">
        <v>0</v>
      </c>
      <c r="AH951" t="s">
        <v>699</v>
      </c>
      <c r="AI951" t="b">
        <v>0</v>
      </c>
      <c r="AK951" t="b">
        <v>0</v>
      </c>
      <c r="AL951" s="1"/>
      <c r="AM951" t="s">
        <v>162</v>
      </c>
      <c r="AN951" s="2">
        <v>44297.835520833331</v>
      </c>
      <c r="AP951" s="2">
        <v>43169.630393518521</v>
      </c>
      <c r="AQ951" s="1"/>
      <c r="AS951" t="b">
        <v>0</v>
      </c>
      <c r="AU951" t="s">
        <v>216</v>
      </c>
      <c r="AV951" t="s">
        <v>105</v>
      </c>
      <c r="BB951" t="s">
        <v>2675</v>
      </c>
      <c r="BD951" t="b">
        <v>0</v>
      </c>
      <c r="BH951" t="s">
        <v>215</v>
      </c>
      <c r="BI951" t="s">
        <v>200</v>
      </c>
      <c r="BJ951" t="s">
        <v>216</v>
      </c>
      <c r="BM951" t="s">
        <v>291</v>
      </c>
      <c r="BN951" t="s">
        <v>203</v>
      </c>
      <c r="BQ951" t="s">
        <v>204</v>
      </c>
      <c r="BR951" t="b">
        <v>0</v>
      </c>
      <c r="BT951" t="b">
        <v>0</v>
      </c>
      <c r="BW951" t="s">
        <v>103</v>
      </c>
      <c r="BX951" t="b">
        <v>0</v>
      </c>
      <c r="BY951" s="2">
        <v>44376.857569444444</v>
      </c>
      <c r="BZ951" t="s">
        <v>217</v>
      </c>
      <c r="CB951" t="b">
        <v>0</v>
      </c>
      <c r="CC951" t="b">
        <v>1</v>
      </c>
      <c r="CF951">
        <v>5250</v>
      </c>
      <c r="CH951">
        <v>5250</v>
      </c>
      <c r="CI951">
        <v>100</v>
      </c>
      <c r="CJ951">
        <v>0</v>
      </c>
      <c r="CK951">
        <f>YEAR(tbl_Opportunity[[#This Row],[Close Date]])</f>
        <v>2017</v>
      </c>
    </row>
    <row r="952" spans="1:89">
      <c r="A952" t="s">
        <v>2676</v>
      </c>
      <c r="B952" t="b">
        <v>0</v>
      </c>
      <c r="D952" t="b">
        <v>0</v>
      </c>
      <c r="H952" s="1">
        <v>44407</v>
      </c>
      <c r="I952" t="b">
        <v>1</v>
      </c>
      <c r="J952" t="s">
        <v>111</v>
      </c>
      <c r="L952" t="s">
        <v>2677</v>
      </c>
      <c r="O952" t="s">
        <v>142</v>
      </c>
      <c r="P952" t="b">
        <v>0</v>
      </c>
      <c r="Q952" s="2">
        <v>42822.036539351851</v>
      </c>
      <c r="R952" s="1"/>
      <c r="S952" t="b">
        <v>0</v>
      </c>
      <c r="U952" s="1"/>
      <c r="V952" t="b">
        <v>0</v>
      </c>
      <c r="W952" s="1">
        <v>44256</v>
      </c>
      <c r="X952">
        <v>3</v>
      </c>
      <c r="Y952">
        <v>2021</v>
      </c>
      <c r="Z952" t="s">
        <v>90</v>
      </c>
      <c r="AA952" t="s">
        <v>90</v>
      </c>
      <c r="AB952" t="b">
        <v>0</v>
      </c>
      <c r="AC952" t="b">
        <v>0</v>
      </c>
      <c r="AE952" t="b">
        <v>1</v>
      </c>
      <c r="AF952" t="b">
        <v>0</v>
      </c>
      <c r="AG952" t="b">
        <v>0</v>
      </c>
      <c r="AH952" t="s">
        <v>699</v>
      </c>
      <c r="AI952" t="b">
        <v>0</v>
      </c>
      <c r="AK952" t="b">
        <v>0</v>
      </c>
      <c r="AL952" s="1"/>
      <c r="AM952" t="s">
        <v>162</v>
      </c>
      <c r="AN952" s="2">
        <v>44297.837673611109</v>
      </c>
      <c r="AP952" s="2">
        <v>43836.76290509259</v>
      </c>
      <c r="AQ952" s="1"/>
      <c r="AS952" t="b">
        <v>0</v>
      </c>
      <c r="AV952" t="s">
        <v>213</v>
      </c>
      <c r="BB952" t="s">
        <v>2678</v>
      </c>
      <c r="BD952" t="b">
        <v>0</v>
      </c>
      <c r="BH952" t="s">
        <v>387</v>
      </c>
      <c r="BI952" t="s">
        <v>150</v>
      </c>
      <c r="BQ952" t="s">
        <v>96</v>
      </c>
      <c r="BR952" t="b">
        <v>0</v>
      </c>
      <c r="BT952" t="b">
        <v>0</v>
      </c>
      <c r="BW952" t="s">
        <v>97</v>
      </c>
      <c r="BX952" t="b">
        <v>0</v>
      </c>
      <c r="BY952" s="2">
        <v>44376.857569444444</v>
      </c>
      <c r="CB952" t="b">
        <v>0</v>
      </c>
      <c r="CC952" t="b">
        <v>0</v>
      </c>
      <c r="CF952">
        <v>71021.259999999995</v>
      </c>
      <c r="CH952">
        <v>0</v>
      </c>
      <c r="CI952">
        <v>0</v>
      </c>
      <c r="CJ952">
        <v>0</v>
      </c>
      <c r="CK952">
        <f>YEAR(tbl_Opportunity[[#This Row],[Close Date]])</f>
        <v>2021</v>
      </c>
    </row>
    <row r="953" spans="1:89">
      <c r="A953" t="s">
        <v>208</v>
      </c>
      <c r="B953" t="b">
        <v>0</v>
      </c>
      <c r="D953" t="b">
        <v>0</v>
      </c>
      <c r="H953" s="1">
        <v>42878</v>
      </c>
      <c r="I953" t="b">
        <v>1</v>
      </c>
      <c r="O953" t="s">
        <v>2137</v>
      </c>
      <c r="P953" t="b">
        <v>0</v>
      </c>
      <c r="Q953" s="2">
        <v>42822.528356481482</v>
      </c>
      <c r="R953" s="1"/>
      <c r="S953" t="b">
        <v>0</v>
      </c>
      <c r="U953" s="1"/>
      <c r="V953" t="b">
        <v>0</v>
      </c>
      <c r="W953" s="1">
        <v>42767</v>
      </c>
      <c r="X953">
        <v>2</v>
      </c>
      <c r="Y953">
        <v>2017</v>
      </c>
      <c r="Z953" t="s">
        <v>8</v>
      </c>
      <c r="AA953" t="s">
        <v>8</v>
      </c>
      <c r="AB953" t="b">
        <v>0</v>
      </c>
      <c r="AC953" t="b">
        <v>0</v>
      </c>
      <c r="AE953" t="b">
        <v>1</v>
      </c>
      <c r="AF953" t="b">
        <v>0</v>
      </c>
      <c r="AG953" t="b">
        <v>0</v>
      </c>
      <c r="AH953" t="s">
        <v>368</v>
      </c>
      <c r="AI953" t="b">
        <v>0</v>
      </c>
      <c r="AJ953" t="s">
        <v>211</v>
      </c>
      <c r="AK953" t="b">
        <v>0</v>
      </c>
      <c r="AL953" s="1">
        <v>42965</v>
      </c>
      <c r="AM953" t="s">
        <v>162</v>
      </c>
      <c r="AN953" s="2">
        <v>44297.835520833331</v>
      </c>
      <c r="AP953" s="2">
        <v>43169.630393518521</v>
      </c>
      <c r="AQ953" s="1"/>
      <c r="AS953" t="b">
        <v>0</v>
      </c>
      <c r="AU953" t="s">
        <v>1378</v>
      </c>
      <c r="AV953" t="s">
        <v>105</v>
      </c>
      <c r="BB953" t="s">
        <v>2679</v>
      </c>
      <c r="BD953" t="b">
        <v>0</v>
      </c>
      <c r="BH953" t="s">
        <v>215</v>
      </c>
      <c r="BI953" t="s">
        <v>200</v>
      </c>
      <c r="BJ953" t="s">
        <v>216</v>
      </c>
      <c r="BM953" t="s">
        <v>202</v>
      </c>
      <c r="BN953" t="s">
        <v>203</v>
      </c>
      <c r="BQ953" t="s">
        <v>204</v>
      </c>
      <c r="BR953" t="b">
        <v>0</v>
      </c>
      <c r="BT953" t="b">
        <v>0</v>
      </c>
      <c r="BW953" t="s">
        <v>103</v>
      </c>
      <c r="BX953" t="b">
        <v>0</v>
      </c>
      <c r="BY953" s="2">
        <v>44376.857569444444</v>
      </c>
      <c r="BZ953" t="s">
        <v>217</v>
      </c>
      <c r="CB953" t="b">
        <v>0</v>
      </c>
      <c r="CC953" t="b">
        <v>1</v>
      </c>
      <c r="CF953">
        <v>20055</v>
      </c>
      <c r="CH953">
        <v>20055</v>
      </c>
      <c r="CI953">
        <v>100</v>
      </c>
      <c r="CJ953">
        <v>0</v>
      </c>
      <c r="CK953">
        <f>YEAR(tbl_Opportunity[[#This Row],[Close Date]])</f>
        <v>2017</v>
      </c>
    </row>
    <row r="954" spans="1:89">
      <c r="A954" t="s">
        <v>1485</v>
      </c>
      <c r="B954" t="b">
        <v>0</v>
      </c>
      <c r="D954" t="b">
        <v>0</v>
      </c>
      <c r="H954" s="1">
        <v>42916</v>
      </c>
      <c r="I954" t="b">
        <v>1</v>
      </c>
      <c r="L954" t="s">
        <v>2680</v>
      </c>
      <c r="O954" t="s">
        <v>131</v>
      </c>
      <c r="P954" t="b">
        <v>1</v>
      </c>
      <c r="Q954" s="2">
        <v>42822.621099537035</v>
      </c>
      <c r="R954" s="1"/>
      <c r="S954" t="b">
        <v>0</v>
      </c>
      <c r="U954" s="1"/>
      <c r="V954" t="b">
        <v>0</v>
      </c>
      <c r="W954" s="1">
        <v>42767</v>
      </c>
      <c r="X954">
        <v>2</v>
      </c>
      <c r="Y954">
        <v>2017</v>
      </c>
      <c r="Z954" t="s">
        <v>8</v>
      </c>
      <c r="AA954" t="s">
        <v>8</v>
      </c>
      <c r="AB954" t="b">
        <v>0</v>
      </c>
      <c r="AC954" t="b">
        <v>0</v>
      </c>
      <c r="AE954" t="b">
        <v>1</v>
      </c>
      <c r="AF954" t="b">
        <v>0</v>
      </c>
      <c r="AG954" t="b">
        <v>0</v>
      </c>
      <c r="AH954" t="s">
        <v>368</v>
      </c>
      <c r="AI954" t="b">
        <v>0</v>
      </c>
      <c r="AK954" t="b">
        <v>0</v>
      </c>
      <c r="AL954" s="1">
        <v>42822</v>
      </c>
      <c r="AM954" t="s">
        <v>162</v>
      </c>
      <c r="AN954" s="2">
        <v>44297.837673611109</v>
      </c>
      <c r="AP954" s="2">
        <v>43836.762627314813</v>
      </c>
      <c r="AQ954" s="1"/>
      <c r="AS954" t="b">
        <v>0</v>
      </c>
      <c r="AV954" t="s">
        <v>213</v>
      </c>
      <c r="BB954" t="s">
        <v>2681</v>
      </c>
      <c r="BD954" t="b">
        <v>1</v>
      </c>
      <c r="BH954" t="s">
        <v>131</v>
      </c>
      <c r="BI954" t="s">
        <v>150</v>
      </c>
      <c r="BJ954" t="s">
        <v>102</v>
      </c>
      <c r="BK954" t="s">
        <v>102</v>
      </c>
      <c r="BL954" t="s">
        <v>2680</v>
      </c>
      <c r="BP954" t="s">
        <v>2682</v>
      </c>
      <c r="BQ954" t="s">
        <v>96</v>
      </c>
      <c r="BR954" t="b">
        <v>0</v>
      </c>
      <c r="BS954" t="s">
        <v>157</v>
      </c>
      <c r="BT954" t="b">
        <v>0</v>
      </c>
      <c r="BW954" t="s">
        <v>103</v>
      </c>
      <c r="BX954" t="b">
        <v>0</v>
      </c>
      <c r="BY954" s="2">
        <v>44376.857569444444</v>
      </c>
      <c r="CB954" t="b">
        <v>0</v>
      </c>
      <c r="CC954" t="b">
        <v>1</v>
      </c>
      <c r="CF954">
        <v>65972</v>
      </c>
      <c r="CH954">
        <v>65972</v>
      </c>
      <c r="CI954">
        <v>100</v>
      </c>
      <c r="CJ954">
        <v>0</v>
      </c>
      <c r="CK954">
        <f>YEAR(tbl_Opportunity[[#This Row],[Close Date]])</f>
        <v>2017</v>
      </c>
    </row>
    <row r="955" spans="1:89">
      <c r="A955" t="s">
        <v>2683</v>
      </c>
      <c r="B955" t="b">
        <v>0</v>
      </c>
      <c r="D955" t="b">
        <v>0</v>
      </c>
      <c r="H955" s="1">
        <v>43039</v>
      </c>
      <c r="I955" t="b">
        <v>0</v>
      </c>
      <c r="L955" t="s">
        <v>2684</v>
      </c>
      <c r="O955" t="s">
        <v>99</v>
      </c>
      <c r="P955" t="b">
        <v>0</v>
      </c>
      <c r="Q955" s="2">
        <v>42822.832754629628</v>
      </c>
      <c r="R955" s="1"/>
      <c r="S955" t="b">
        <v>0</v>
      </c>
      <c r="U955" s="1"/>
      <c r="V955" t="b">
        <v>0</v>
      </c>
      <c r="W955" s="1">
        <v>42826</v>
      </c>
      <c r="X955">
        <v>4</v>
      </c>
      <c r="Y955">
        <v>2017</v>
      </c>
      <c r="Z955" t="s">
        <v>161</v>
      </c>
      <c r="AA955" t="s">
        <v>161</v>
      </c>
      <c r="AB955" t="b">
        <v>0</v>
      </c>
      <c r="AC955" t="b">
        <v>0</v>
      </c>
      <c r="AE955" t="b">
        <v>0</v>
      </c>
      <c r="AF955" t="b">
        <v>0</v>
      </c>
      <c r="AG955" t="b">
        <v>0</v>
      </c>
      <c r="AH955" t="s">
        <v>699</v>
      </c>
      <c r="AI955" t="b">
        <v>0</v>
      </c>
      <c r="AK955" t="b">
        <v>0</v>
      </c>
      <c r="AL955" s="1"/>
      <c r="AM955" t="s">
        <v>92</v>
      </c>
      <c r="AN955" s="2">
        <v>43836.661909722221</v>
      </c>
      <c r="AP955" s="2"/>
      <c r="AQ955" s="1"/>
      <c r="AS955" t="b">
        <v>0</v>
      </c>
      <c r="AV955" t="s">
        <v>248</v>
      </c>
      <c r="BB955" t="s">
        <v>2685</v>
      </c>
      <c r="BD955" t="b">
        <v>0</v>
      </c>
      <c r="BH955" t="s">
        <v>228</v>
      </c>
      <c r="BI955" t="s">
        <v>229</v>
      </c>
      <c r="BQ955" t="s">
        <v>165</v>
      </c>
      <c r="BR955" t="b">
        <v>0</v>
      </c>
      <c r="BT955" t="b">
        <v>0</v>
      </c>
      <c r="BW955" t="s">
        <v>166</v>
      </c>
      <c r="BX955" t="b">
        <v>0</v>
      </c>
      <c r="BY955" s="2">
        <v>44376.857569444444</v>
      </c>
      <c r="CB955" t="b">
        <v>0</v>
      </c>
      <c r="CC955" t="b">
        <v>0</v>
      </c>
      <c r="CF955">
        <v>70000</v>
      </c>
      <c r="CJ955">
        <v>0</v>
      </c>
      <c r="CK955">
        <f>YEAR(tbl_Opportunity[[#This Row],[Close Date]])</f>
        <v>2017</v>
      </c>
    </row>
    <row r="956" spans="1:89">
      <c r="A956" t="s">
        <v>2686</v>
      </c>
      <c r="B956" t="b">
        <v>0</v>
      </c>
      <c r="D956" t="b">
        <v>0</v>
      </c>
      <c r="H956" s="1">
        <v>43465</v>
      </c>
      <c r="I956" t="b">
        <v>1</v>
      </c>
      <c r="J956" t="s">
        <v>1504</v>
      </c>
      <c r="L956" t="s">
        <v>2687</v>
      </c>
      <c r="O956" t="s">
        <v>142</v>
      </c>
      <c r="P956" t="b">
        <v>0</v>
      </c>
      <c r="Q956" s="2">
        <v>42823.929189814815</v>
      </c>
      <c r="R956" s="1"/>
      <c r="S956" t="b">
        <v>0</v>
      </c>
      <c r="U956" s="1"/>
      <c r="V956" t="b">
        <v>0</v>
      </c>
      <c r="W956" s="1">
        <v>43191</v>
      </c>
      <c r="X956">
        <v>4</v>
      </c>
      <c r="Y956">
        <v>2018</v>
      </c>
      <c r="Z956" t="s">
        <v>90</v>
      </c>
      <c r="AA956" t="s">
        <v>90</v>
      </c>
      <c r="AB956" t="b">
        <v>0</v>
      </c>
      <c r="AC956" t="b">
        <v>0</v>
      </c>
      <c r="AE956" t="b">
        <v>1</v>
      </c>
      <c r="AF956" t="b">
        <v>0</v>
      </c>
      <c r="AG956" t="b">
        <v>0</v>
      </c>
      <c r="AH956" t="s">
        <v>699</v>
      </c>
      <c r="AI956" t="b">
        <v>0</v>
      </c>
      <c r="AK956" t="b">
        <v>0</v>
      </c>
      <c r="AL956" s="1">
        <v>43250</v>
      </c>
      <c r="AM956" t="s">
        <v>162</v>
      </c>
      <c r="AN956" s="2">
        <v>44297.837673611109</v>
      </c>
      <c r="AP956" s="2">
        <v>43836.76290509259</v>
      </c>
      <c r="AQ956" s="1"/>
      <c r="AS956" t="b">
        <v>0</v>
      </c>
      <c r="AV956" t="s">
        <v>213</v>
      </c>
      <c r="BB956" t="s">
        <v>2688</v>
      </c>
      <c r="BD956" t="b">
        <v>0</v>
      </c>
      <c r="BH956" t="s">
        <v>142</v>
      </c>
      <c r="BI956" t="s">
        <v>150</v>
      </c>
      <c r="BQ956" t="s">
        <v>96</v>
      </c>
      <c r="BR956" t="b">
        <v>0</v>
      </c>
      <c r="BT956" t="b">
        <v>0</v>
      </c>
      <c r="BW956" t="s">
        <v>97</v>
      </c>
      <c r="BX956" t="b">
        <v>0</v>
      </c>
      <c r="BY956" s="2">
        <v>44376.857569444444</v>
      </c>
      <c r="CB956" t="b">
        <v>0</v>
      </c>
      <c r="CC956" t="b">
        <v>0</v>
      </c>
      <c r="CF956">
        <v>71500</v>
      </c>
      <c r="CH956">
        <v>0</v>
      </c>
      <c r="CI956">
        <v>0</v>
      </c>
      <c r="CJ956">
        <v>0</v>
      </c>
      <c r="CK956">
        <f>YEAR(tbl_Opportunity[[#This Row],[Close Date]])</f>
        <v>2018</v>
      </c>
    </row>
    <row r="957" spans="1:89">
      <c r="A957" t="s">
        <v>1789</v>
      </c>
      <c r="B957" t="b">
        <v>0</v>
      </c>
      <c r="D957" t="b">
        <v>0</v>
      </c>
      <c r="H957" s="1">
        <v>42818</v>
      </c>
      <c r="I957" t="b">
        <v>1</v>
      </c>
      <c r="L957" t="s">
        <v>1790</v>
      </c>
      <c r="O957" t="s">
        <v>2137</v>
      </c>
      <c r="P957" t="b">
        <v>0</v>
      </c>
      <c r="Q957" s="2">
        <v>42824.598749999997</v>
      </c>
      <c r="R957" s="1"/>
      <c r="S957" t="b">
        <v>0</v>
      </c>
      <c r="U957" s="1"/>
      <c r="V957" t="b">
        <v>0</v>
      </c>
      <c r="W957" s="1">
        <v>42736</v>
      </c>
      <c r="X957">
        <v>1</v>
      </c>
      <c r="Y957">
        <v>2017</v>
      </c>
      <c r="Z957" t="s">
        <v>8</v>
      </c>
      <c r="AA957" t="s">
        <v>8</v>
      </c>
      <c r="AB957" t="b">
        <v>0</v>
      </c>
      <c r="AC957" t="b">
        <v>0</v>
      </c>
      <c r="AE957" t="b">
        <v>1</v>
      </c>
      <c r="AF957" t="b">
        <v>0</v>
      </c>
      <c r="AG957" t="b">
        <v>0</v>
      </c>
      <c r="AH957" t="s">
        <v>699</v>
      </c>
      <c r="AI957" t="b">
        <v>0</v>
      </c>
      <c r="AK957" t="b">
        <v>0</v>
      </c>
      <c r="AL957" s="1"/>
      <c r="AM957" t="s">
        <v>162</v>
      </c>
      <c r="AN957" s="2">
        <v>44297.835520833331</v>
      </c>
      <c r="AP957" s="2">
        <v>43169.630393518521</v>
      </c>
      <c r="AQ957" s="1"/>
      <c r="AS957" t="b">
        <v>0</v>
      </c>
      <c r="AV957" t="s">
        <v>105</v>
      </c>
      <c r="BB957" t="s">
        <v>2689</v>
      </c>
      <c r="BD957" t="b">
        <v>0</v>
      </c>
      <c r="BH957" t="s">
        <v>272</v>
      </c>
      <c r="BI957" t="s">
        <v>200</v>
      </c>
      <c r="BJ957" t="s">
        <v>105</v>
      </c>
      <c r="BM957" t="s">
        <v>202</v>
      </c>
      <c r="BN957" t="s">
        <v>203</v>
      </c>
      <c r="BQ957" t="s">
        <v>204</v>
      </c>
      <c r="BR957" t="b">
        <v>0</v>
      </c>
      <c r="BT957" t="b">
        <v>0</v>
      </c>
      <c r="BW957" t="s">
        <v>103</v>
      </c>
      <c r="BX957" t="b">
        <v>0</v>
      </c>
      <c r="BY957" s="2">
        <v>44376.857569444444</v>
      </c>
      <c r="BZ957" t="s">
        <v>1792</v>
      </c>
      <c r="CB957" t="b">
        <v>0</v>
      </c>
      <c r="CC957" t="b">
        <v>1</v>
      </c>
      <c r="CF957">
        <v>47954</v>
      </c>
      <c r="CH957">
        <v>47954</v>
      </c>
      <c r="CI957">
        <v>100</v>
      </c>
      <c r="CJ957">
        <v>0</v>
      </c>
      <c r="CK957">
        <f>YEAR(tbl_Opportunity[[#This Row],[Close Date]])</f>
        <v>2017</v>
      </c>
    </row>
    <row r="958" spans="1:89">
      <c r="A958" t="s">
        <v>2690</v>
      </c>
      <c r="B958" t="b">
        <v>0</v>
      </c>
      <c r="D958" t="b">
        <v>0</v>
      </c>
      <c r="H958" s="1">
        <v>43815</v>
      </c>
      <c r="I958" t="b">
        <v>1</v>
      </c>
      <c r="L958" t="s">
        <v>2691</v>
      </c>
      <c r="O958" t="s">
        <v>142</v>
      </c>
      <c r="P958" t="b">
        <v>0</v>
      </c>
      <c r="Q958" s="2">
        <v>42824.64230324074</v>
      </c>
      <c r="R958" s="1"/>
      <c r="S958" t="b">
        <v>0</v>
      </c>
      <c r="U958" s="1"/>
      <c r="V958" t="b">
        <v>0</v>
      </c>
      <c r="W958" s="1">
        <v>43556</v>
      </c>
      <c r="X958">
        <v>4</v>
      </c>
      <c r="Y958">
        <v>2019</v>
      </c>
      <c r="Z958" t="s">
        <v>8</v>
      </c>
      <c r="AA958" t="s">
        <v>8</v>
      </c>
      <c r="AB958" t="b">
        <v>0</v>
      </c>
      <c r="AC958" t="b">
        <v>0</v>
      </c>
      <c r="AE958" t="b">
        <v>1</v>
      </c>
      <c r="AF958" t="b">
        <v>0</v>
      </c>
      <c r="AG958" t="b">
        <v>0</v>
      </c>
      <c r="AH958" t="s">
        <v>699</v>
      </c>
      <c r="AI958" t="b">
        <v>0</v>
      </c>
      <c r="AK958" t="b">
        <v>0</v>
      </c>
      <c r="AL958" s="1">
        <v>43811</v>
      </c>
      <c r="AM958" t="s">
        <v>99</v>
      </c>
      <c r="AN958" s="2">
        <v>44205.814502314817</v>
      </c>
      <c r="AP958" s="2">
        <v>43836.762627314813</v>
      </c>
      <c r="AQ958" s="1"/>
      <c r="AS958" t="b">
        <v>0</v>
      </c>
      <c r="AV958" t="s">
        <v>93</v>
      </c>
      <c r="BB958" t="s">
        <v>2692</v>
      </c>
      <c r="BD958" t="b">
        <v>1</v>
      </c>
      <c r="BH958" t="s">
        <v>142</v>
      </c>
      <c r="BI958" t="s">
        <v>150</v>
      </c>
      <c r="BJ958" t="s">
        <v>95</v>
      </c>
      <c r="BK958" t="s">
        <v>95</v>
      </c>
      <c r="BQ958" t="s">
        <v>96</v>
      </c>
      <c r="BR958" t="b">
        <v>0</v>
      </c>
      <c r="BT958" t="b">
        <v>0</v>
      </c>
      <c r="BW958" t="s">
        <v>103</v>
      </c>
      <c r="BX958" t="b">
        <v>0</v>
      </c>
      <c r="BY958" s="2">
        <v>44376.857569444444</v>
      </c>
      <c r="CB958" t="b">
        <v>0</v>
      </c>
      <c r="CC958" t="b">
        <v>1</v>
      </c>
      <c r="CF958">
        <v>71500</v>
      </c>
      <c r="CH958">
        <v>71500</v>
      </c>
      <c r="CI958">
        <v>100</v>
      </c>
      <c r="CJ958">
        <v>0</v>
      </c>
      <c r="CK958">
        <f>YEAR(tbl_Opportunity[[#This Row],[Close Date]])</f>
        <v>2019</v>
      </c>
    </row>
    <row r="959" spans="1:89">
      <c r="A959" t="s">
        <v>2693</v>
      </c>
      <c r="B959" t="b">
        <v>0</v>
      </c>
      <c r="D959" t="b">
        <v>0</v>
      </c>
      <c r="H959" s="1">
        <v>43100</v>
      </c>
      <c r="I959" t="b">
        <v>1</v>
      </c>
      <c r="J959" t="s">
        <v>140</v>
      </c>
      <c r="L959" t="s">
        <v>2694</v>
      </c>
      <c r="O959" t="s">
        <v>142</v>
      </c>
      <c r="P959" t="b">
        <v>0</v>
      </c>
      <c r="Q959" s="2">
        <v>42824.666886574072</v>
      </c>
      <c r="R959" s="1"/>
      <c r="S959" t="b">
        <v>0</v>
      </c>
      <c r="U959" s="1"/>
      <c r="V959" t="b">
        <v>0</v>
      </c>
      <c r="W959" s="1">
        <v>42826</v>
      </c>
      <c r="X959">
        <v>4</v>
      </c>
      <c r="Y959">
        <v>2017</v>
      </c>
      <c r="Z959" t="s">
        <v>90</v>
      </c>
      <c r="AA959" t="s">
        <v>90</v>
      </c>
      <c r="AB959" t="b">
        <v>0</v>
      </c>
      <c r="AC959" t="b">
        <v>0</v>
      </c>
      <c r="AE959" t="b">
        <v>1</v>
      </c>
      <c r="AF959" t="b">
        <v>0</v>
      </c>
      <c r="AG959" t="b">
        <v>0</v>
      </c>
      <c r="AH959" t="s">
        <v>699</v>
      </c>
      <c r="AI959" t="b">
        <v>0</v>
      </c>
      <c r="AK959" t="b">
        <v>0</v>
      </c>
      <c r="AL959" s="1"/>
      <c r="AM959" t="s">
        <v>162</v>
      </c>
      <c r="AN959" s="2">
        <v>44297.837673611109</v>
      </c>
      <c r="AP959" s="2">
        <v>43836.76290509259</v>
      </c>
      <c r="AQ959" s="1"/>
      <c r="AS959" t="b">
        <v>0</v>
      </c>
      <c r="AV959" t="s">
        <v>213</v>
      </c>
      <c r="BB959" t="s">
        <v>2695</v>
      </c>
      <c r="BD959" t="b">
        <v>0</v>
      </c>
      <c r="BH959" t="s">
        <v>142</v>
      </c>
      <c r="BI959" t="s">
        <v>150</v>
      </c>
      <c r="BQ959" t="s">
        <v>96</v>
      </c>
      <c r="BR959" t="b">
        <v>0</v>
      </c>
      <c r="BT959" t="b">
        <v>0</v>
      </c>
      <c r="BW959" t="s">
        <v>97</v>
      </c>
      <c r="BX959" t="b">
        <v>0</v>
      </c>
      <c r="BY959" s="2">
        <v>44376.857569444444</v>
      </c>
      <c r="CB959" t="b">
        <v>0</v>
      </c>
      <c r="CC959" t="b">
        <v>0</v>
      </c>
      <c r="CF959">
        <v>71500</v>
      </c>
      <c r="CH959">
        <v>0</v>
      </c>
      <c r="CI959">
        <v>0</v>
      </c>
      <c r="CJ959">
        <v>0</v>
      </c>
      <c r="CK959">
        <f>YEAR(tbl_Opportunity[[#This Row],[Close Date]])</f>
        <v>2017</v>
      </c>
    </row>
    <row r="960" spans="1:89">
      <c r="A960" t="s">
        <v>223</v>
      </c>
      <c r="B960" t="b">
        <v>0</v>
      </c>
      <c r="D960" t="b">
        <v>0</v>
      </c>
      <c r="H960" s="1">
        <v>43462</v>
      </c>
      <c r="I960" t="b">
        <v>1</v>
      </c>
      <c r="J960" t="s">
        <v>235</v>
      </c>
      <c r="L960" t="s">
        <v>2696</v>
      </c>
      <c r="O960" t="s">
        <v>2137</v>
      </c>
      <c r="P960" t="b">
        <v>0</v>
      </c>
      <c r="Q960" s="2">
        <v>42825.608726851853</v>
      </c>
      <c r="R960" s="1"/>
      <c r="S960" t="b">
        <v>0</v>
      </c>
      <c r="U960" s="1"/>
      <c r="V960" t="b">
        <v>0</v>
      </c>
      <c r="W960" s="1">
        <v>43191</v>
      </c>
      <c r="X960">
        <v>4</v>
      </c>
      <c r="Y960">
        <v>2018</v>
      </c>
      <c r="Z960" t="s">
        <v>90</v>
      </c>
      <c r="AA960" t="s">
        <v>90</v>
      </c>
      <c r="AB960" t="b">
        <v>0</v>
      </c>
      <c r="AC960" t="b">
        <v>0</v>
      </c>
      <c r="AE960" t="b">
        <v>1</v>
      </c>
      <c r="AF960" t="b">
        <v>0</v>
      </c>
      <c r="AG960" t="b">
        <v>0</v>
      </c>
      <c r="AH960" t="s">
        <v>699</v>
      </c>
      <c r="AI960" t="b">
        <v>0</v>
      </c>
      <c r="AK960" t="b">
        <v>0</v>
      </c>
      <c r="AL960" s="1">
        <v>43574</v>
      </c>
      <c r="AM960" t="s">
        <v>162</v>
      </c>
      <c r="AN960" s="2">
        <v>44297.837673611109</v>
      </c>
      <c r="AP960" s="2">
        <v>43627.841168981482</v>
      </c>
      <c r="AQ960" s="1"/>
      <c r="AS960" t="b">
        <v>0</v>
      </c>
      <c r="AU960" t="s">
        <v>196</v>
      </c>
      <c r="AV960" t="s">
        <v>213</v>
      </c>
      <c r="BB960" t="s">
        <v>2697</v>
      </c>
      <c r="BD960" t="b">
        <v>0</v>
      </c>
      <c r="BH960" t="s">
        <v>199</v>
      </c>
      <c r="BI960" t="s">
        <v>200</v>
      </c>
      <c r="BJ960" t="s">
        <v>196</v>
      </c>
      <c r="BL960" t="s">
        <v>2696</v>
      </c>
      <c r="BM960" t="s">
        <v>202</v>
      </c>
      <c r="BN960" t="s">
        <v>203</v>
      </c>
      <c r="BQ960" t="s">
        <v>204</v>
      </c>
      <c r="BR960" t="b">
        <v>0</v>
      </c>
      <c r="BT960" t="b">
        <v>0</v>
      </c>
      <c r="BW960" t="s">
        <v>97</v>
      </c>
      <c r="BX960" t="b">
        <v>0</v>
      </c>
      <c r="BY960" s="2">
        <v>44376.857569444444</v>
      </c>
      <c r="CB960" t="b">
        <v>0</v>
      </c>
      <c r="CC960" t="b">
        <v>0</v>
      </c>
      <c r="CF960">
        <v>57394</v>
      </c>
      <c r="CH960">
        <v>0</v>
      </c>
      <c r="CI960">
        <v>0</v>
      </c>
      <c r="CJ960">
        <v>0</v>
      </c>
      <c r="CK960">
        <f>YEAR(tbl_Opportunity[[#This Row],[Close Date]])</f>
        <v>2018</v>
      </c>
    </row>
    <row r="961" spans="1:89">
      <c r="A961" t="s">
        <v>2698</v>
      </c>
      <c r="B961" t="b">
        <v>0</v>
      </c>
      <c r="D961" t="b">
        <v>0</v>
      </c>
      <c r="E961" t="s">
        <v>2632</v>
      </c>
      <c r="H961" s="1">
        <v>43462</v>
      </c>
      <c r="I961" t="b">
        <v>1</v>
      </c>
      <c r="J961" t="s">
        <v>193</v>
      </c>
      <c r="L961" t="s">
        <v>2699</v>
      </c>
      <c r="O961" t="s">
        <v>2137</v>
      </c>
      <c r="P961" t="b">
        <v>1</v>
      </c>
      <c r="Q961" s="2">
        <v>42828.513645833336</v>
      </c>
      <c r="R961" s="1"/>
      <c r="S961" t="b">
        <v>0</v>
      </c>
      <c r="U961" s="1"/>
      <c r="V961" t="b">
        <v>0</v>
      </c>
      <c r="W961" s="1">
        <v>43191</v>
      </c>
      <c r="X961">
        <v>4</v>
      </c>
      <c r="Y961">
        <v>2018</v>
      </c>
      <c r="Z961" t="s">
        <v>90</v>
      </c>
      <c r="AA961" t="s">
        <v>90</v>
      </c>
      <c r="AB961" t="b">
        <v>0</v>
      </c>
      <c r="AC961" t="b">
        <v>0</v>
      </c>
      <c r="AE961" t="b">
        <v>1</v>
      </c>
      <c r="AF961" t="b">
        <v>0</v>
      </c>
      <c r="AG961" t="b">
        <v>0</v>
      </c>
      <c r="AH961" t="s">
        <v>699</v>
      </c>
      <c r="AI961" t="b">
        <v>0</v>
      </c>
      <c r="AK961" t="b">
        <v>0</v>
      </c>
      <c r="AL961" s="1">
        <v>43574</v>
      </c>
      <c r="AM961" t="s">
        <v>162</v>
      </c>
      <c r="AN961" s="2">
        <v>44296.959062499998</v>
      </c>
      <c r="AP961" s="2">
        <v>43627.847268518519</v>
      </c>
      <c r="AQ961" s="1"/>
      <c r="AS961" t="b">
        <v>0</v>
      </c>
      <c r="AU961" t="s">
        <v>434</v>
      </c>
      <c r="AV961" t="s">
        <v>176</v>
      </c>
      <c r="BB961" t="s">
        <v>2700</v>
      </c>
      <c r="BD961" t="b">
        <v>0</v>
      </c>
      <c r="BH961" t="s">
        <v>199</v>
      </c>
      <c r="BI961" t="s">
        <v>200</v>
      </c>
      <c r="BJ961" t="s">
        <v>250</v>
      </c>
      <c r="BL961" t="s">
        <v>2699</v>
      </c>
      <c r="BM961" t="s">
        <v>202</v>
      </c>
      <c r="BN961" t="s">
        <v>203</v>
      </c>
      <c r="BQ961" t="s">
        <v>204</v>
      </c>
      <c r="BR961" t="b">
        <v>0</v>
      </c>
      <c r="BT961" t="b">
        <v>0</v>
      </c>
      <c r="BW961" t="s">
        <v>97</v>
      </c>
      <c r="BX961" t="b">
        <v>0</v>
      </c>
      <c r="BY961" s="2">
        <v>44376.857569444444</v>
      </c>
      <c r="CB961" t="b">
        <v>0</v>
      </c>
      <c r="CC961" t="b">
        <v>0</v>
      </c>
      <c r="CF961">
        <v>57394</v>
      </c>
      <c r="CH961">
        <v>0</v>
      </c>
      <c r="CI961">
        <v>0</v>
      </c>
      <c r="CJ961">
        <v>0</v>
      </c>
      <c r="CK961">
        <f>YEAR(tbl_Opportunity[[#This Row],[Close Date]])</f>
        <v>2018</v>
      </c>
    </row>
    <row r="962" spans="1:89">
      <c r="A962" t="s">
        <v>2456</v>
      </c>
      <c r="B962" t="b">
        <v>0</v>
      </c>
      <c r="D962" t="b">
        <v>0</v>
      </c>
      <c r="H962" s="1">
        <v>42828</v>
      </c>
      <c r="I962" t="b">
        <v>1</v>
      </c>
      <c r="L962" t="s">
        <v>1790</v>
      </c>
      <c r="O962" t="s">
        <v>2137</v>
      </c>
      <c r="P962" t="b">
        <v>0</v>
      </c>
      <c r="Q962" s="2">
        <v>42828.695972222224</v>
      </c>
      <c r="R962" s="1"/>
      <c r="S962" t="b">
        <v>0</v>
      </c>
      <c r="U962" s="1"/>
      <c r="V962" t="b">
        <v>0</v>
      </c>
      <c r="W962" s="1">
        <v>42767</v>
      </c>
      <c r="X962">
        <v>2</v>
      </c>
      <c r="Y962">
        <v>2017</v>
      </c>
      <c r="Z962" t="s">
        <v>8</v>
      </c>
      <c r="AA962" t="s">
        <v>8</v>
      </c>
      <c r="AB962" t="b">
        <v>0</v>
      </c>
      <c r="AC962" t="b">
        <v>0</v>
      </c>
      <c r="AE962" t="b">
        <v>1</v>
      </c>
      <c r="AF962" t="b">
        <v>0</v>
      </c>
      <c r="AG962" t="b">
        <v>0</v>
      </c>
      <c r="AH962" t="s">
        <v>699</v>
      </c>
      <c r="AI962" t="b">
        <v>0</v>
      </c>
      <c r="AK962" t="b">
        <v>0</v>
      </c>
      <c r="AL962" s="1"/>
      <c r="AM962" t="s">
        <v>162</v>
      </c>
      <c r="AN962" s="2">
        <v>44297.835520833331</v>
      </c>
      <c r="AP962" s="2">
        <v>43169.630393518521</v>
      </c>
      <c r="AQ962" s="1"/>
      <c r="AS962" t="b">
        <v>0</v>
      </c>
      <c r="AV962" t="s">
        <v>105</v>
      </c>
      <c r="BB962" t="s">
        <v>2701</v>
      </c>
      <c r="BD962" t="b">
        <v>0</v>
      </c>
      <c r="BH962" t="s">
        <v>272</v>
      </c>
      <c r="BI962" t="s">
        <v>200</v>
      </c>
      <c r="BJ962" t="s">
        <v>105</v>
      </c>
      <c r="BM962" t="s">
        <v>291</v>
      </c>
      <c r="BN962" t="s">
        <v>203</v>
      </c>
      <c r="BQ962" t="s">
        <v>204</v>
      </c>
      <c r="BR962" t="b">
        <v>0</v>
      </c>
      <c r="BT962" t="b">
        <v>0</v>
      </c>
      <c r="BW962" t="s">
        <v>103</v>
      </c>
      <c r="BX962" t="b">
        <v>0</v>
      </c>
      <c r="BY962" s="2">
        <v>44376.857569444444</v>
      </c>
      <c r="CB962" t="b">
        <v>0</v>
      </c>
      <c r="CC962" t="b">
        <v>1</v>
      </c>
      <c r="CF962">
        <v>1960</v>
      </c>
      <c r="CH962">
        <v>1960</v>
      </c>
      <c r="CI962">
        <v>100</v>
      </c>
      <c r="CJ962">
        <v>0</v>
      </c>
      <c r="CK962">
        <f>YEAR(tbl_Opportunity[[#This Row],[Close Date]])</f>
        <v>2017</v>
      </c>
    </row>
    <row r="963" spans="1:89">
      <c r="A963" t="s">
        <v>449</v>
      </c>
      <c r="B963" t="b">
        <v>0</v>
      </c>
      <c r="D963" t="b">
        <v>0</v>
      </c>
      <c r="H963" s="1">
        <v>42959</v>
      </c>
      <c r="I963" t="b">
        <v>1</v>
      </c>
      <c r="L963" t="s">
        <v>2702</v>
      </c>
      <c r="O963" t="s">
        <v>2137</v>
      </c>
      <c r="P963" t="b">
        <v>0</v>
      </c>
      <c r="Q963" s="2">
        <v>42830.837569444448</v>
      </c>
      <c r="R963" s="1"/>
      <c r="S963" t="b">
        <v>0</v>
      </c>
      <c r="U963" s="1"/>
      <c r="V963" t="b">
        <v>0</v>
      </c>
      <c r="W963" s="1">
        <v>42795</v>
      </c>
      <c r="X963">
        <v>3</v>
      </c>
      <c r="Y963">
        <v>2017</v>
      </c>
      <c r="Z963" t="s">
        <v>8</v>
      </c>
      <c r="AA963" t="s">
        <v>8</v>
      </c>
      <c r="AB963" t="b">
        <v>0</v>
      </c>
      <c r="AC963" t="b">
        <v>0</v>
      </c>
      <c r="AE963" t="b">
        <v>1</v>
      </c>
      <c r="AF963" t="b">
        <v>0</v>
      </c>
      <c r="AG963" t="b">
        <v>0</v>
      </c>
      <c r="AH963" t="s">
        <v>699</v>
      </c>
      <c r="AI963" t="b">
        <v>0</v>
      </c>
      <c r="AJ963" t="s">
        <v>211</v>
      </c>
      <c r="AK963" t="b">
        <v>0</v>
      </c>
      <c r="AL963" s="1"/>
      <c r="AM963" t="s">
        <v>162</v>
      </c>
      <c r="AN963" s="2">
        <v>44297.837673611109</v>
      </c>
      <c r="AP963" s="2">
        <v>43169.630393518521</v>
      </c>
      <c r="AQ963" s="1"/>
      <c r="AS963" t="b">
        <v>0</v>
      </c>
      <c r="AU963" t="s">
        <v>216</v>
      </c>
      <c r="AV963" t="s">
        <v>213</v>
      </c>
      <c r="BB963" t="s">
        <v>2703</v>
      </c>
      <c r="BD963" t="b">
        <v>0</v>
      </c>
      <c r="BH963" t="s">
        <v>215</v>
      </c>
      <c r="BI963" t="s">
        <v>200</v>
      </c>
      <c r="BJ963" t="s">
        <v>216</v>
      </c>
      <c r="BL963" t="s">
        <v>2702</v>
      </c>
      <c r="BM963" t="s">
        <v>202</v>
      </c>
      <c r="BN963" t="s">
        <v>203</v>
      </c>
      <c r="BQ963" t="s">
        <v>204</v>
      </c>
      <c r="BR963" t="b">
        <v>0</v>
      </c>
      <c r="BT963" t="b">
        <v>0</v>
      </c>
      <c r="BW963" t="s">
        <v>103</v>
      </c>
      <c r="BX963" t="b">
        <v>1</v>
      </c>
      <c r="BY963" s="2">
        <v>44376.857569444444</v>
      </c>
      <c r="BZ963" t="s">
        <v>217</v>
      </c>
      <c r="CB963" t="b">
        <v>0</v>
      </c>
      <c r="CC963" t="b">
        <v>1</v>
      </c>
      <c r="CF963">
        <v>57394</v>
      </c>
      <c r="CH963">
        <v>57394</v>
      </c>
      <c r="CI963">
        <v>100</v>
      </c>
      <c r="CJ963">
        <v>0</v>
      </c>
      <c r="CK963">
        <f>YEAR(tbl_Opportunity[[#This Row],[Close Date]])</f>
        <v>2017</v>
      </c>
    </row>
    <row r="964" spans="1:89">
      <c r="A964" t="s">
        <v>2704</v>
      </c>
      <c r="B964" t="b">
        <v>0</v>
      </c>
      <c r="D964" t="b">
        <v>0</v>
      </c>
      <c r="H964" s="1">
        <v>44196</v>
      </c>
      <c r="I964" t="b">
        <v>0</v>
      </c>
      <c r="O964" t="s">
        <v>332</v>
      </c>
      <c r="P964" t="b">
        <v>0</v>
      </c>
      <c r="Q964" s="2">
        <v>42837.096689814818</v>
      </c>
      <c r="R964" s="1"/>
      <c r="S964" t="b">
        <v>0</v>
      </c>
      <c r="U964" s="1"/>
      <c r="V964" t="b">
        <v>0</v>
      </c>
      <c r="W964" s="1">
        <v>43922</v>
      </c>
      <c r="X964">
        <v>4</v>
      </c>
      <c r="Y964">
        <v>2020</v>
      </c>
      <c r="Z964" t="s">
        <v>161</v>
      </c>
      <c r="AA964" t="s">
        <v>161</v>
      </c>
      <c r="AB964" t="b">
        <v>0</v>
      </c>
      <c r="AC964" t="b">
        <v>0</v>
      </c>
      <c r="AE964" t="b">
        <v>1</v>
      </c>
      <c r="AF964" t="b">
        <v>0</v>
      </c>
      <c r="AG964" t="b">
        <v>0</v>
      </c>
      <c r="AH964" t="s">
        <v>699</v>
      </c>
      <c r="AI964" t="b">
        <v>0</v>
      </c>
      <c r="AK964" t="b">
        <v>0</v>
      </c>
      <c r="AL964" s="1"/>
      <c r="AM964" t="s">
        <v>92</v>
      </c>
      <c r="AN964" s="2">
        <v>43836.76258101852</v>
      </c>
      <c r="AP964" s="2">
        <v>43836.762569444443</v>
      </c>
      <c r="AQ964" s="1"/>
      <c r="AS964" t="b">
        <v>0</v>
      </c>
      <c r="AV964" t="s">
        <v>176</v>
      </c>
      <c r="BB964" t="s">
        <v>2705</v>
      </c>
      <c r="BD964" t="b">
        <v>0</v>
      </c>
      <c r="BH964" t="s">
        <v>332</v>
      </c>
      <c r="BI964" t="s">
        <v>150</v>
      </c>
      <c r="BQ964" t="s">
        <v>96</v>
      </c>
      <c r="BR964" t="b">
        <v>0</v>
      </c>
      <c r="BT964" t="b">
        <v>0</v>
      </c>
      <c r="BW964" t="s">
        <v>166</v>
      </c>
      <c r="BX964" t="b">
        <v>0</v>
      </c>
      <c r="BY964" s="2">
        <v>44376.857569444444</v>
      </c>
      <c r="CB964" t="b">
        <v>0</v>
      </c>
      <c r="CC964" t="b">
        <v>0</v>
      </c>
      <c r="CF964">
        <v>79995</v>
      </c>
      <c r="CH964">
        <v>7999.5</v>
      </c>
      <c r="CI964">
        <v>10</v>
      </c>
      <c r="CJ964">
        <v>0</v>
      </c>
      <c r="CK964">
        <f>YEAR(tbl_Opportunity[[#This Row],[Close Date]])</f>
        <v>2020</v>
      </c>
    </row>
    <row r="965" spans="1:89">
      <c r="A965" t="s">
        <v>2706</v>
      </c>
      <c r="B965" t="b">
        <v>0</v>
      </c>
      <c r="D965" t="b">
        <v>0</v>
      </c>
      <c r="H965" s="1">
        <v>42916</v>
      </c>
      <c r="I965" t="b">
        <v>1</v>
      </c>
      <c r="L965" t="s">
        <v>2707</v>
      </c>
      <c r="O965" t="s">
        <v>332</v>
      </c>
      <c r="P965" t="b">
        <v>1</v>
      </c>
      <c r="Q965" s="2">
        <v>42837.673194444447</v>
      </c>
      <c r="R965" s="1"/>
      <c r="S965" t="b">
        <v>0</v>
      </c>
      <c r="U965" s="1"/>
      <c r="V965" t="b">
        <v>0</v>
      </c>
      <c r="W965" s="1">
        <v>42767</v>
      </c>
      <c r="X965">
        <v>2</v>
      </c>
      <c r="Y965">
        <v>2017</v>
      </c>
      <c r="Z965" t="s">
        <v>90</v>
      </c>
      <c r="AA965" t="s">
        <v>90</v>
      </c>
      <c r="AB965" t="b">
        <v>0</v>
      </c>
      <c r="AC965" t="b">
        <v>0</v>
      </c>
      <c r="AE965" t="b">
        <v>0</v>
      </c>
      <c r="AF965" t="b">
        <v>0</v>
      </c>
      <c r="AG965" t="b">
        <v>0</v>
      </c>
      <c r="AH965" t="s">
        <v>699</v>
      </c>
      <c r="AI965" t="b">
        <v>0</v>
      </c>
      <c r="AK965" t="b">
        <v>0</v>
      </c>
      <c r="AL965" s="1"/>
      <c r="AM965" t="s">
        <v>92</v>
      </c>
      <c r="AN965" s="2">
        <v>44091.617268518516</v>
      </c>
      <c r="AP965" s="2">
        <v>43836.76290509259</v>
      </c>
      <c r="AQ965" s="1"/>
      <c r="AS965" t="b">
        <v>0</v>
      </c>
      <c r="AV965" t="s">
        <v>105</v>
      </c>
      <c r="BB965" t="s">
        <v>2708</v>
      </c>
      <c r="BD965" t="b">
        <v>0</v>
      </c>
      <c r="BH965" t="s">
        <v>332</v>
      </c>
      <c r="BJ965" t="s">
        <v>157</v>
      </c>
      <c r="BL965" t="s">
        <v>2707</v>
      </c>
      <c r="BQ965" t="s">
        <v>96</v>
      </c>
      <c r="BR965" t="b">
        <v>0</v>
      </c>
      <c r="BT965" t="b">
        <v>0</v>
      </c>
      <c r="BW965" t="s">
        <v>97</v>
      </c>
      <c r="BX965" t="b">
        <v>0</v>
      </c>
      <c r="BY965" s="2">
        <v>44376.857569444444</v>
      </c>
      <c r="CB965" t="b">
        <v>0</v>
      </c>
      <c r="CC965" t="b">
        <v>0</v>
      </c>
      <c r="CI965">
        <v>0</v>
      </c>
      <c r="CJ965">
        <v>0</v>
      </c>
      <c r="CK965">
        <f>YEAR(tbl_Opportunity[[#This Row],[Close Date]])</f>
        <v>2017</v>
      </c>
    </row>
    <row r="966" spans="1:89">
      <c r="A966" t="s">
        <v>2706</v>
      </c>
      <c r="B966" t="b">
        <v>0</v>
      </c>
      <c r="D966" t="b">
        <v>0</v>
      </c>
      <c r="H966" s="1">
        <v>42916</v>
      </c>
      <c r="I966" t="b">
        <v>1</v>
      </c>
      <c r="O966" t="s">
        <v>332</v>
      </c>
      <c r="P966" t="b">
        <v>0</v>
      </c>
      <c r="Q966" s="2">
        <v>42837.673831018517</v>
      </c>
      <c r="R966" s="1"/>
      <c r="S966" t="b">
        <v>0</v>
      </c>
      <c r="U966" s="1"/>
      <c r="V966" t="b">
        <v>0</v>
      </c>
      <c r="W966" s="1">
        <v>42767</v>
      </c>
      <c r="X966">
        <v>2</v>
      </c>
      <c r="Y966">
        <v>2017</v>
      </c>
      <c r="Z966" t="s">
        <v>90</v>
      </c>
      <c r="AA966" t="s">
        <v>90</v>
      </c>
      <c r="AB966" t="b">
        <v>0</v>
      </c>
      <c r="AC966" t="b">
        <v>0</v>
      </c>
      <c r="AE966" t="b">
        <v>1</v>
      </c>
      <c r="AF966" t="b">
        <v>0</v>
      </c>
      <c r="AG966" t="b">
        <v>0</v>
      </c>
      <c r="AH966" t="s">
        <v>699</v>
      </c>
      <c r="AI966" t="b">
        <v>0</v>
      </c>
      <c r="AK966" t="b">
        <v>0</v>
      </c>
      <c r="AL966" s="1"/>
      <c r="AM966" t="s">
        <v>92</v>
      </c>
      <c r="AN966" s="2">
        <v>43836.76290509259</v>
      </c>
      <c r="AP966" s="2">
        <v>43836.76290509259</v>
      </c>
      <c r="AQ966" s="1"/>
      <c r="AS966" t="b">
        <v>0</v>
      </c>
      <c r="AV966" t="s">
        <v>105</v>
      </c>
      <c r="BB966" t="s">
        <v>2709</v>
      </c>
      <c r="BD966" t="b">
        <v>0</v>
      </c>
      <c r="BH966" t="s">
        <v>332</v>
      </c>
      <c r="BI966" t="s">
        <v>150</v>
      </c>
      <c r="BQ966" t="s">
        <v>96</v>
      </c>
      <c r="BR966" t="b">
        <v>0</v>
      </c>
      <c r="BT966" t="b">
        <v>0</v>
      </c>
      <c r="BW966" t="s">
        <v>97</v>
      </c>
      <c r="BX966" t="b">
        <v>0</v>
      </c>
      <c r="BY966" s="2">
        <v>44376.857569444444</v>
      </c>
      <c r="CB966" t="b">
        <v>0</v>
      </c>
      <c r="CC966" t="b">
        <v>0</v>
      </c>
      <c r="CF966">
        <v>79995</v>
      </c>
      <c r="CH966">
        <v>0</v>
      </c>
      <c r="CI966">
        <v>0</v>
      </c>
      <c r="CJ966">
        <v>0</v>
      </c>
      <c r="CK966">
        <f>YEAR(tbl_Opportunity[[#This Row],[Close Date]])</f>
        <v>2017</v>
      </c>
    </row>
    <row r="967" spans="1:89">
      <c r="A967" t="s">
        <v>2710</v>
      </c>
      <c r="B967" t="b">
        <v>0</v>
      </c>
      <c r="D967" t="b">
        <v>0</v>
      </c>
      <c r="H967" s="1">
        <v>44196</v>
      </c>
      <c r="I967" t="b">
        <v>0</v>
      </c>
      <c r="O967" t="s">
        <v>332</v>
      </c>
      <c r="P967" t="b">
        <v>0</v>
      </c>
      <c r="Q967" s="2">
        <v>42837.765509259261</v>
      </c>
      <c r="R967" s="1"/>
      <c r="S967" t="b">
        <v>0</v>
      </c>
      <c r="U967" s="1"/>
      <c r="V967" t="b">
        <v>0</v>
      </c>
      <c r="W967" s="1">
        <v>43922</v>
      </c>
      <c r="X967">
        <v>4</v>
      </c>
      <c r="Y967">
        <v>2020</v>
      </c>
      <c r="Z967" t="s">
        <v>161</v>
      </c>
      <c r="AA967" t="s">
        <v>161</v>
      </c>
      <c r="AB967" t="b">
        <v>0</v>
      </c>
      <c r="AC967" t="b">
        <v>0</v>
      </c>
      <c r="AE967" t="b">
        <v>1</v>
      </c>
      <c r="AF967" t="b">
        <v>0</v>
      </c>
      <c r="AG967" t="b">
        <v>0</v>
      </c>
      <c r="AH967" t="s">
        <v>699</v>
      </c>
      <c r="AI967" t="b">
        <v>0</v>
      </c>
      <c r="AK967" t="b">
        <v>0</v>
      </c>
      <c r="AL967" s="1"/>
      <c r="AM967" t="s">
        <v>162</v>
      </c>
      <c r="AN967" s="2">
        <v>44297.8278587963</v>
      </c>
      <c r="AP967" s="2">
        <v>43836.762569444443</v>
      </c>
      <c r="AQ967" s="1"/>
      <c r="AS967" t="b">
        <v>0</v>
      </c>
      <c r="AV967" t="s">
        <v>153</v>
      </c>
      <c r="BB967" t="s">
        <v>2711</v>
      </c>
      <c r="BD967" t="b">
        <v>0</v>
      </c>
      <c r="BH967" t="s">
        <v>332</v>
      </c>
      <c r="BI967" t="s">
        <v>150</v>
      </c>
      <c r="BJ967" t="s">
        <v>95</v>
      </c>
      <c r="BQ967" t="s">
        <v>96</v>
      </c>
      <c r="BR967" t="b">
        <v>0</v>
      </c>
      <c r="BT967" t="b">
        <v>0</v>
      </c>
      <c r="BW967" t="s">
        <v>166</v>
      </c>
      <c r="BX967" t="b">
        <v>0</v>
      </c>
      <c r="BY967" s="2">
        <v>44376.857569444444</v>
      </c>
      <c r="CB967" t="b">
        <v>0</v>
      </c>
      <c r="CC967" t="b">
        <v>0</v>
      </c>
      <c r="CF967">
        <v>79995</v>
      </c>
      <c r="CH967">
        <v>7999.5</v>
      </c>
      <c r="CI967">
        <v>10</v>
      </c>
      <c r="CJ967">
        <v>0</v>
      </c>
      <c r="CK967">
        <f>YEAR(tbl_Opportunity[[#This Row],[Close Date]])</f>
        <v>2020</v>
      </c>
    </row>
    <row r="968" spans="1:89">
      <c r="A968" t="s">
        <v>2712</v>
      </c>
      <c r="B968" t="b">
        <v>0</v>
      </c>
      <c r="D968" t="b">
        <v>0</v>
      </c>
      <c r="H968" s="1">
        <v>43465</v>
      </c>
      <c r="I968" t="b">
        <v>1</v>
      </c>
      <c r="J968" t="s">
        <v>140</v>
      </c>
      <c r="L968" t="s">
        <v>2713</v>
      </c>
      <c r="O968" t="s">
        <v>142</v>
      </c>
      <c r="P968" t="b">
        <v>0</v>
      </c>
      <c r="Q968" s="2">
        <v>42838.582731481481</v>
      </c>
      <c r="R968" s="1"/>
      <c r="S968" t="b">
        <v>0</v>
      </c>
      <c r="U968" s="1"/>
      <c r="V968" t="b">
        <v>0</v>
      </c>
      <c r="W968" s="1">
        <v>43191</v>
      </c>
      <c r="X968">
        <v>4</v>
      </c>
      <c r="Y968">
        <v>2018</v>
      </c>
      <c r="Z968" t="s">
        <v>90</v>
      </c>
      <c r="AA968" t="s">
        <v>90</v>
      </c>
      <c r="AB968" t="b">
        <v>0</v>
      </c>
      <c r="AC968" t="b">
        <v>0</v>
      </c>
      <c r="AE968" t="b">
        <v>1</v>
      </c>
      <c r="AF968" t="b">
        <v>0</v>
      </c>
      <c r="AG968" t="b">
        <v>0</v>
      </c>
      <c r="AH968" t="s">
        <v>699</v>
      </c>
      <c r="AI968" t="b">
        <v>0</v>
      </c>
      <c r="AK968" t="b">
        <v>0</v>
      </c>
      <c r="AL968" s="1"/>
      <c r="AM968" t="s">
        <v>162</v>
      </c>
      <c r="AN968" s="2">
        <v>44297.837673611109</v>
      </c>
      <c r="AP968" s="2">
        <v>43836.76290509259</v>
      </c>
      <c r="AQ968" s="1"/>
      <c r="AS968" t="b">
        <v>0</v>
      </c>
      <c r="AV968" t="s">
        <v>213</v>
      </c>
      <c r="BB968" t="s">
        <v>2714</v>
      </c>
      <c r="BD968" t="b">
        <v>0</v>
      </c>
      <c r="BH968" t="s">
        <v>142</v>
      </c>
      <c r="BI968" t="s">
        <v>150</v>
      </c>
      <c r="BQ968" t="s">
        <v>96</v>
      </c>
      <c r="BR968" t="b">
        <v>0</v>
      </c>
      <c r="BT968" t="b">
        <v>0</v>
      </c>
      <c r="BW968" t="s">
        <v>97</v>
      </c>
      <c r="BX968" t="b">
        <v>0</v>
      </c>
      <c r="BY968" s="2">
        <v>44376.857569444444</v>
      </c>
      <c r="CB968" t="b">
        <v>0</v>
      </c>
      <c r="CC968" t="b">
        <v>0</v>
      </c>
      <c r="CF968">
        <v>71500</v>
      </c>
      <c r="CH968">
        <v>0</v>
      </c>
      <c r="CI968">
        <v>0</v>
      </c>
      <c r="CJ968">
        <v>0</v>
      </c>
      <c r="CK968">
        <f>YEAR(tbl_Opportunity[[#This Row],[Close Date]])</f>
        <v>2018</v>
      </c>
    </row>
    <row r="969" spans="1:89">
      <c r="A969" t="s">
        <v>2715</v>
      </c>
      <c r="B969" t="b">
        <v>0</v>
      </c>
      <c r="D969" t="b">
        <v>0</v>
      </c>
      <c r="E969" t="s">
        <v>1005</v>
      </c>
      <c r="H969" s="1">
        <v>43187</v>
      </c>
      <c r="I969" t="b">
        <v>1</v>
      </c>
      <c r="J969" t="s">
        <v>429</v>
      </c>
      <c r="L969" t="s">
        <v>2716</v>
      </c>
      <c r="O969" t="s">
        <v>1776</v>
      </c>
      <c r="P969" t="b">
        <v>0</v>
      </c>
      <c r="Q969" s="2">
        <v>42838.643437500003</v>
      </c>
      <c r="R969" s="1"/>
      <c r="S969" t="b">
        <v>0</v>
      </c>
      <c r="U969" s="1"/>
      <c r="V969" t="b">
        <v>0</v>
      </c>
      <c r="W969" s="1">
        <v>43101</v>
      </c>
      <c r="X969">
        <v>1</v>
      </c>
      <c r="Y969">
        <v>2018</v>
      </c>
      <c r="Z969" t="s">
        <v>90</v>
      </c>
      <c r="AA969" t="s">
        <v>90</v>
      </c>
      <c r="AB969" t="b">
        <v>0</v>
      </c>
      <c r="AC969" t="b">
        <v>0</v>
      </c>
      <c r="AE969" t="b">
        <v>1</v>
      </c>
      <c r="AF969" t="b">
        <v>0</v>
      </c>
      <c r="AG969" t="b">
        <v>0</v>
      </c>
      <c r="AH969" t="s">
        <v>699</v>
      </c>
      <c r="AI969" t="b">
        <v>0</v>
      </c>
      <c r="AJ969" t="s">
        <v>574</v>
      </c>
      <c r="AK969" t="b">
        <v>0</v>
      </c>
      <c r="AL969" s="1"/>
      <c r="AM969" t="s">
        <v>162</v>
      </c>
      <c r="AN969" s="2">
        <v>44297.853877314818</v>
      </c>
      <c r="AP969" s="2">
        <v>43187.666354166664</v>
      </c>
      <c r="AQ969" s="1"/>
      <c r="AS969" t="b">
        <v>0</v>
      </c>
      <c r="AU969" t="s">
        <v>247</v>
      </c>
      <c r="AV969" t="s">
        <v>176</v>
      </c>
      <c r="AY969" t="s">
        <v>1407</v>
      </c>
      <c r="BB969" t="s">
        <v>2717</v>
      </c>
      <c r="BD969" t="b">
        <v>0</v>
      </c>
      <c r="BH969" t="s">
        <v>260</v>
      </c>
      <c r="BI969" t="s">
        <v>200</v>
      </c>
      <c r="BJ969" t="s">
        <v>250</v>
      </c>
      <c r="BN969" t="s">
        <v>203</v>
      </c>
      <c r="BQ969" t="s">
        <v>204</v>
      </c>
      <c r="BR969" t="b">
        <v>0</v>
      </c>
      <c r="BT969" t="b">
        <v>0</v>
      </c>
      <c r="BW969" t="s">
        <v>97</v>
      </c>
      <c r="BX969" t="b">
        <v>0</v>
      </c>
      <c r="BY969" s="2">
        <v>44376.857569444444</v>
      </c>
      <c r="CB969" t="b">
        <v>0</v>
      </c>
      <c r="CC969" t="b">
        <v>0</v>
      </c>
      <c r="CF969">
        <v>53355</v>
      </c>
      <c r="CH969">
        <v>0</v>
      </c>
      <c r="CI969">
        <v>0</v>
      </c>
      <c r="CJ969">
        <v>0</v>
      </c>
      <c r="CK969">
        <f>YEAR(tbl_Opportunity[[#This Row],[Close Date]])</f>
        <v>2018</v>
      </c>
    </row>
    <row r="970" spans="1:89">
      <c r="A970" t="s">
        <v>2718</v>
      </c>
      <c r="B970" t="b">
        <v>0</v>
      </c>
      <c r="D970" t="b">
        <v>0</v>
      </c>
      <c r="H970" s="1">
        <v>42916</v>
      </c>
      <c r="I970" t="b">
        <v>1</v>
      </c>
      <c r="J970" t="s">
        <v>111</v>
      </c>
      <c r="L970" t="s">
        <v>2719</v>
      </c>
      <c r="O970" t="s">
        <v>332</v>
      </c>
      <c r="P970" t="b">
        <v>1</v>
      </c>
      <c r="Q970" s="2">
        <v>42839.175509259258</v>
      </c>
      <c r="R970" s="1"/>
      <c r="S970" t="b">
        <v>0</v>
      </c>
      <c r="U970" s="1"/>
      <c r="V970" t="b">
        <v>0</v>
      </c>
      <c r="W970" s="1">
        <v>42767</v>
      </c>
      <c r="X970">
        <v>2</v>
      </c>
      <c r="Y970">
        <v>2017</v>
      </c>
      <c r="Z970" t="s">
        <v>90</v>
      </c>
      <c r="AA970" t="s">
        <v>90</v>
      </c>
      <c r="AB970" t="b">
        <v>0</v>
      </c>
      <c r="AC970" t="b">
        <v>0</v>
      </c>
      <c r="AE970" t="b">
        <v>0</v>
      </c>
      <c r="AF970" t="b">
        <v>0</v>
      </c>
      <c r="AG970" t="b">
        <v>0</v>
      </c>
      <c r="AH970" t="s">
        <v>368</v>
      </c>
      <c r="AI970" t="b">
        <v>0</v>
      </c>
      <c r="AK970" t="b">
        <v>0</v>
      </c>
      <c r="AL970" s="1"/>
      <c r="AM970" t="s">
        <v>99</v>
      </c>
      <c r="AN970" s="2">
        <v>44250.760914351849</v>
      </c>
      <c r="AP970" s="2">
        <v>43836.76290509259</v>
      </c>
      <c r="AQ970" s="1"/>
      <c r="AS970" t="b">
        <v>0</v>
      </c>
      <c r="AV970" t="s">
        <v>176</v>
      </c>
      <c r="BB970" t="s">
        <v>2720</v>
      </c>
      <c r="BD970" t="b">
        <v>0</v>
      </c>
      <c r="BH970" t="s">
        <v>332</v>
      </c>
      <c r="BJ970" t="s">
        <v>102</v>
      </c>
      <c r="BL970" t="s">
        <v>2719</v>
      </c>
      <c r="BQ970" t="s">
        <v>96</v>
      </c>
      <c r="BR970" t="b">
        <v>0</v>
      </c>
      <c r="BT970" t="b">
        <v>0</v>
      </c>
      <c r="BW970" t="s">
        <v>97</v>
      </c>
      <c r="BX970" t="b">
        <v>0</v>
      </c>
      <c r="BY970" s="2">
        <v>44376.857569444444</v>
      </c>
      <c r="CB970" t="b">
        <v>0</v>
      </c>
      <c r="CC970" t="b">
        <v>0</v>
      </c>
      <c r="CI970">
        <v>0</v>
      </c>
      <c r="CJ970">
        <v>0</v>
      </c>
      <c r="CK970">
        <f>YEAR(tbl_Opportunity[[#This Row],[Close Date]])</f>
        <v>2017</v>
      </c>
    </row>
    <row r="971" spans="1:89">
      <c r="A971" t="s">
        <v>2718</v>
      </c>
      <c r="B971" t="b">
        <v>0</v>
      </c>
      <c r="D971" t="b">
        <v>0</v>
      </c>
      <c r="H971" s="1">
        <v>42916</v>
      </c>
      <c r="I971" t="b">
        <v>1</v>
      </c>
      <c r="J971" t="s">
        <v>105</v>
      </c>
      <c r="O971" t="s">
        <v>332</v>
      </c>
      <c r="P971" t="b">
        <v>0</v>
      </c>
      <c r="Q971" s="2">
        <v>42839.175902777781</v>
      </c>
      <c r="R971" s="1"/>
      <c r="S971" t="b">
        <v>0</v>
      </c>
      <c r="U971" s="1"/>
      <c r="V971" t="b">
        <v>0</v>
      </c>
      <c r="W971" s="1">
        <v>42767</v>
      </c>
      <c r="X971">
        <v>2</v>
      </c>
      <c r="Y971">
        <v>2017</v>
      </c>
      <c r="Z971" t="s">
        <v>90</v>
      </c>
      <c r="AA971" t="s">
        <v>90</v>
      </c>
      <c r="AB971" t="b">
        <v>0</v>
      </c>
      <c r="AC971" t="b">
        <v>0</v>
      </c>
      <c r="AE971" t="b">
        <v>1</v>
      </c>
      <c r="AF971" t="b">
        <v>0</v>
      </c>
      <c r="AG971" t="b">
        <v>0</v>
      </c>
      <c r="AH971" t="s">
        <v>368</v>
      </c>
      <c r="AI971" t="b">
        <v>0</v>
      </c>
      <c r="AK971" t="b">
        <v>0</v>
      </c>
      <c r="AL971" s="1"/>
      <c r="AM971" t="s">
        <v>114</v>
      </c>
      <c r="AN971" s="2">
        <v>43983.803611111114</v>
      </c>
      <c r="AP971" s="2">
        <v>43983.803611111114</v>
      </c>
      <c r="AQ971" s="1"/>
      <c r="AS971" t="b">
        <v>0</v>
      </c>
      <c r="AV971" t="s">
        <v>176</v>
      </c>
      <c r="BB971" t="s">
        <v>2721</v>
      </c>
      <c r="BD971" t="b">
        <v>0</v>
      </c>
      <c r="BE971" t="s">
        <v>2722</v>
      </c>
      <c r="BH971" t="s">
        <v>332</v>
      </c>
      <c r="BI971" t="s">
        <v>150</v>
      </c>
      <c r="BQ971" t="s">
        <v>96</v>
      </c>
      <c r="BR971" t="b">
        <v>0</v>
      </c>
      <c r="BT971" t="b">
        <v>0</v>
      </c>
      <c r="BW971" t="s">
        <v>97</v>
      </c>
      <c r="BX971" t="b">
        <v>0</v>
      </c>
      <c r="BY971" s="2">
        <v>44376.857569444444</v>
      </c>
      <c r="CB971" t="b">
        <v>0</v>
      </c>
      <c r="CC971" t="b">
        <v>0</v>
      </c>
      <c r="CF971">
        <v>152490</v>
      </c>
      <c r="CH971">
        <v>0</v>
      </c>
      <c r="CI971">
        <v>0</v>
      </c>
      <c r="CJ971">
        <v>0</v>
      </c>
      <c r="CK971">
        <f>YEAR(tbl_Opportunity[[#This Row],[Close Date]])</f>
        <v>2017</v>
      </c>
    </row>
    <row r="972" spans="1:89">
      <c r="A972" t="s">
        <v>132</v>
      </c>
      <c r="B972" t="b">
        <v>0</v>
      </c>
      <c r="D972" t="b">
        <v>0</v>
      </c>
      <c r="H972" s="1">
        <v>42886</v>
      </c>
      <c r="I972" t="b">
        <v>1</v>
      </c>
      <c r="J972" t="s">
        <v>111</v>
      </c>
      <c r="L972" t="s">
        <v>158</v>
      </c>
      <c r="O972" t="s">
        <v>142</v>
      </c>
      <c r="P972" t="b">
        <v>0</v>
      </c>
      <c r="Q972" s="2">
        <v>42839.702997685185</v>
      </c>
      <c r="R972" s="1"/>
      <c r="S972" t="b">
        <v>0</v>
      </c>
      <c r="U972" s="1"/>
      <c r="V972" t="b">
        <v>0</v>
      </c>
      <c r="W972" s="1">
        <v>42767</v>
      </c>
      <c r="X972">
        <v>2</v>
      </c>
      <c r="Y972">
        <v>2017</v>
      </c>
      <c r="Z972" t="s">
        <v>90</v>
      </c>
      <c r="AA972" t="s">
        <v>90</v>
      </c>
      <c r="AB972" t="b">
        <v>0</v>
      </c>
      <c r="AC972" t="b">
        <v>0</v>
      </c>
      <c r="AE972" t="b">
        <v>1</v>
      </c>
      <c r="AF972" t="b">
        <v>0</v>
      </c>
      <c r="AG972" t="b">
        <v>0</v>
      </c>
      <c r="AH972" t="s">
        <v>368</v>
      </c>
      <c r="AI972" t="b">
        <v>0</v>
      </c>
      <c r="AK972" t="b">
        <v>0</v>
      </c>
      <c r="AL972" s="1">
        <v>43199</v>
      </c>
      <c r="AM972" t="s">
        <v>162</v>
      </c>
      <c r="AN972" s="2">
        <v>44297.837673611109</v>
      </c>
      <c r="AP972" s="2">
        <v>43836.76290509259</v>
      </c>
      <c r="AQ972" s="1"/>
      <c r="AS972" t="b">
        <v>0</v>
      </c>
      <c r="AV972" t="s">
        <v>213</v>
      </c>
      <c r="BB972" t="s">
        <v>2723</v>
      </c>
      <c r="BD972" t="b">
        <v>0</v>
      </c>
      <c r="BH972" t="s">
        <v>142</v>
      </c>
      <c r="BI972" t="s">
        <v>150</v>
      </c>
      <c r="BQ972" t="s">
        <v>96</v>
      </c>
      <c r="BR972" t="b">
        <v>0</v>
      </c>
      <c r="BT972" t="b">
        <v>0</v>
      </c>
      <c r="BW972" t="s">
        <v>97</v>
      </c>
      <c r="BX972" t="b">
        <v>0</v>
      </c>
      <c r="BY972" s="2">
        <v>44376.857569444444</v>
      </c>
      <c r="CB972" t="b">
        <v>0</v>
      </c>
      <c r="CC972" t="b">
        <v>0</v>
      </c>
      <c r="CF972">
        <v>56500</v>
      </c>
      <c r="CH972">
        <v>0</v>
      </c>
      <c r="CI972">
        <v>0</v>
      </c>
      <c r="CJ972">
        <v>0</v>
      </c>
      <c r="CK972">
        <f>YEAR(tbl_Opportunity[[#This Row],[Close Date]])</f>
        <v>2017</v>
      </c>
    </row>
    <row r="973" spans="1:89">
      <c r="A973" t="s">
        <v>1657</v>
      </c>
      <c r="B973" t="b">
        <v>0</v>
      </c>
      <c r="D973" t="b">
        <v>0</v>
      </c>
      <c r="H973" s="1">
        <v>43644</v>
      </c>
      <c r="I973" t="b">
        <v>1</v>
      </c>
      <c r="J973" t="s">
        <v>105</v>
      </c>
      <c r="L973" t="s">
        <v>2724</v>
      </c>
      <c r="O973" t="s">
        <v>194</v>
      </c>
      <c r="P973" t="b">
        <v>1</v>
      </c>
      <c r="Q973" s="2">
        <v>42842.680486111109</v>
      </c>
      <c r="R973" s="1"/>
      <c r="S973" t="b">
        <v>0</v>
      </c>
      <c r="U973" s="1"/>
      <c r="V973" t="b">
        <v>0</v>
      </c>
      <c r="W973" s="1">
        <v>43497</v>
      </c>
      <c r="X973">
        <v>2</v>
      </c>
      <c r="Y973">
        <v>2019</v>
      </c>
      <c r="Z973" t="s">
        <v>90</v>
      </c>
      <c r="AA973" t="s">
        <v>90</v>
      </c>
      <c r="AB973" t="b">
        <v>0</v>
      </c>
      <c r="AC973" t="b">
        <v>0</v>
      </c>
      <c r="AE973" t="b">
        <v>1</v>
      </c>
      <c r="AF973" t="b">
        <v>0</v>
      </c>
      <c r="AG973" t="b">
        <v>0</v>
      </c>
      <c r="AH973" t="s">
        <v>368</v>
      </c>
      <c r="AI973" t="b">
        <v>0</v>
      </c>
      <c r="AJ973" t="s">
        <v>211</v>
      </c>
      <c r="AK973" t="b">
        <v>0</v>
      </c>
      <c r="AL973" s="1"/>
      <c r="AM973" t="s">
        <v>162</v>
      </c>
      <c r="AN973" s="2">
        <v>44296.959062499998</v>
      </c>
      <c r="AP973" s="2">
        <v>43584.544999999998</v>
      </c>
      <c r="AQ973" s="1"/>
      <c r="AS973" t="b">
        <v>0</v>
      </c>
      <c r="AU973" t="s">
        <v>216</v>
      </c>
      <c r="AV973" t="s">
        <v>93</v>
      </c>
      <c r="BB973" t="s">
        <v>2725</v>
      </c>
      <c r="BD973" t="b">
        <v>0</v>
      </c>
      <c r="BE973" t="s">
        <v>2726</v>
      </c>
      <c r="BH973" t="s">
        <v>215</v>
      </c>
      <c r="BI973" t="s">
        <v>200</v>
      </c>
      <c r="BJ973" t="s">
        <v>216</v>
      </c>
      <c r="BL973" t="s">
        <v>2724</v>
      </c>
      <c r="BM973" t="s">
        <v>202</v>
      </c>
      <c r="BN973" t="s">
        <v>203</v>
      </c>
      <c r="BQ973" t="s">
        <v>204</v>
      </c>
      <c r="BR973" t="b">
        <v>0</v>
      </c>
      <c r="BT973" t="b">
        <v>0</v>
      </c>
      <c r="BW973" t="s">
        <v>97</v>
      </c>
      <c r="BX973" t="b">
        <v>0</v>
      </c>
      <c r="BY973" s="2">
        <v>44376.857569444444</v>
      </c>
      <c r="BZ973" t="s">
        <v>217</v>
      </c>
      <c r="CB973" t="b">
        <v>0</v>
      </c>
      <c r="CC973" t="b">
        <v>0</v>
      </c>
      <c r="CF973">
        <v>82600</v>
      </c>
      <c r="CH973">
        <v>0</v>
      </c>
      <c r="CI973">
        <v>0</v>
      </c>
      <c r="CJ973">
        <v>0</v>
      </c>
      <c r="CK973">
        <f>YEAR(tbl_Opportunity[[#This Row],[Close Date]])</f>
        <v>2019</v>
      </c>
    </row>
    <row r="974" spans="1:89">
      <c r="A974" t="s">
        <v>1033</v>
      </c>
      <c r="B974" t="b">
        <v>0</v>
      </c>
      <c r="D974" t="b">
        <v>0</v>
      </c>
      <c r="H974" s="1">
        <v>44927</v>
      </c>
      <c r="I974" t="b">
        <v>1</v>
      </c>
      <c r="J974" t="s">
        <v>140</v>
      </c>
      <c r="L974" t="s">
        <v>2727</v>
      </c>
      <c r="O974" t="s">
        <v>2137</v>
      </c>
      <c r="P974" t="b">
        <v>0</v>
      </c>
      <c r="Q974" s="2">
        <v>42844.842222222222</v>
      </c>
      <c r="R974" s="1"/>
      <c r="S974" t="b">
        <v>0</v>
      </c>
      <c r="U974" s="1"/>
      <c r="V974" t="b">
        <v>0</v>
      </c>
      <c r="W974" s="1">
        <v>44927</v>
      </c>
      <c r="X974">
        <v>1</v>
      </c>
      <c r="Y974">
        <v>2023</v>
      </c>
      <c r="Z974" t="s">
        <v>90</v>
      </c>
      <c r="AA974" t="s">
        <v>90</v>
      </c>
      <c r="AB974" t="b">
        <v>0</v>
      </c>
      <c r="AC974" t="b">
        <v>0</v>
      </c>
      <c r="AE974" t="b">
        <v>1</v>
      </c>
      <c r="AF974" t="b">
        <v>0</v>
      </c>
      <c r="AG974" t="b">
        <v>0</v>
      </c>
      <c r="AH974" t="s">
        <v>368</v>
      </c>
      <c r="AI974" t="b">
        <v>0</v>
      </c>
      <c r="AJ974" t="s">
        <v>195</v>
      </c>
      <c r="AK974" t="b">
        <v>0</v>
      </c>
      <c r="AL974" s="1">
        <v>44176</v>
      </c>
      <c r="AM974" t="s">
        <v>162</v>
      </c>
      <c r="AN974" s="2">
        <v>44296.959062499998</v>
      </c>
      <c r="AP974" s="2">
        <v>44181.866493055553</v>
      </c>
      <c r="AQ974" s="1"/>
      <c r="AS974" t="b">
        <v>0</v>
      </c>
      <c r="AU974" t="s">
        <v>212</v>
      </c>
      <c r="AV974" t="s">
        <v>248</v>
      </c>
      <c r="BB974" t="s">
        <v>2728</v>
      </c>
      <c r="BD974" t="b">
        <v>0</v>
      </c>
      <c r="BH974" t="s">
        <v>375</v>
      </c>
      <c r="BI974" t="s">
        <v>200</v>
      </c>
      <c r="BJ974" t="s">
        <v>216</v>
      </c>
      <c r="BL974" t="s">
        <v>2727</v>
      </c>
      <c r="BM974" t="s">
        <v>202</v>
      </c>
      <c r="BN974" t="s">
        <v>203</v>
      </c>
      <c r="BQ974" t="s">
        <v>204</v>
      </c>
      <c r="BR974" t="b">
        <v>0</v>
      </c>
      <c r="BT974" t="b">
        <v>0</v>
      </c>
      <c r="BW974" t="s">
        <v>97</v>
      </c>
      <c r="BX974" t="b">
        <v>0</v>
      </c>
      <c r="BY974" s="2">
        <v>44376.857569444444</v>
      </c>
      <c r="BZ974" t="s">
        <v>377</v>
      </c>
      <c r="CB974" t="b">
        <v>0</v>
      </c>
      <c r="CC974" t="b">
        <v>0</v>
      </c>
      <c r="CF974">
        <v>56177.14</v>
      </c>
      <c r="CH974">
        <v>0</v>
      </c>
      <c r="CI974">
        <v>0</v>
      </c>
      <c r="CJ974">
        <v>0</v>
      </c>
      <c r="CK974">
        <f>YEAR(tbl_Opportunity[[#This Row],[Close Date]])</f>
        <v>2023</v>
      </c>
    </row>
    <row r="975" spans="1:89">
      <c r="A975" t="s">
        <v>2729</v>
      </c>
      <c r="B975" t="b">
        <v>0</v>
      </c>
      <c r="D975" t="b">
        <v>0</v>
      </c>
      <c r="H975" s="1">
        <v>44368</v>
      </c>
      <c r="I975" t="b">
        <v>1</v>
      </c>
      <c r="O975" t="s">
        <v>114</v>
      </c>
      <c r="P975" t="b">
        <v>0</v>
      </c>
      <c r="Q975" s="2">
        <v>42844.860092592593</v>
      </c>
      <c r="R975" s="1">
        <v>44368</v>
      </c>
      <c r="S975" t="b">
        <v>0</v>
      </c>
      <c r="U975" s="1"/>
      <c r="V975" t="b">
        <v>0</v>
      </c>
      <c r="W975" s="1">
        <v>44228</v>
      </c>
      <c r="X975">
        <v>2</v>
      </c>
      <c r="Y975">
        <v>2021</v>
      </c>
      <c r="Z975" t="s">
        <v>90</v>
      </c>
      <c r="AA975" t="s">
        <v>90</v>
      </c>
      <c r="AB975" t="b">
        <v>0</v>
      </c>
      <c r="AC975" t="b">
        <v>0</v>
      </c>
      <c r="AE975" t="b">
        <v>1</v>
      </c>
      <c r="AF975" t="b">
        <v>0</v>
      </c>
      <c r="AG975" t="b">
        <v>0</v>
      </c>
      <c r="AH975" t="s">
        <v>368</v>
      </c>
      <c r="AI975" t="b">
        <v>0</v>
      </c>
      <c r="AK975" t="b">
        <v>0</v>
      </c>
      <c r="AL975" s="1"/>
      <c r="AM975" t="s">
        <v>114</v>
      </c>
      <c r="AN975" s="2">
        <v>44368.84888888889</v>
      </c>
      <c r="AP975" s="2">
        <v>44368.848865740743</v>
      </c>
      <c r="AQ975" s="1">
        <v>44368</v>
      </c>
      <c r="AS975" t="b">
        <v>0</v>
      </c>
      <c r="AV975" t="s">
        <v>176</v>
      </c>
      <c r="BB975" t="s">
        <v>2730</v>
      </c>
      <c r="BD975" t="b">
        <v>0</v>
      </c>
      <c r="BH975" t="s">
        <v>114</v>
      </c>
      <c r="BI975" t="s">
        <v>155</v>
      </c>
      <c r="BQ975" t="s">
        <v>96</v>
      </c>
      <c r="BR975" t="b">
        <v>0</v>
      </c>
      <c r="BT975" t="b">
        <v>0</v>
      </c>
      <c r="BW975" t="s">
        <v>97</v>
      </c>
      <c r="BX975" t="b">
        <v>0</v>
      </c>
      <c r="BY975" s="2">
        <v>44376.857569444444</v>
      </c>
      <c r="CB975" t="b">
        <v>0</v>
      </c>
      <c r="CC975" t="b">
        <v>0</v>
      </c>
      <c r="CF975">
        <v>202875</v>
      </c>
      <c r="CH975">
        <v>0</v>
      </c>
      <c r="CI975">
        <v>0</v>
      </c>
      <c r="CJ975">
        <v>0</v>
      </c>
      <c r="CK975">
        <f>YEAR(tbl_Opportunity[[#This Row],[Close Date]])</f>
        <v>2021</v>
      </c>
    </row>
    <row r="976" spans="1:89">
      <c r="A976" t="s">
        <v>1789</v>
      </c>
      <c r="B976" t="b">
        <v>0</v>
      </c>
      <c r="D976" t="b">
        <v>0</v>
      </c>
      <c r="H976" s="1">
        <v>43098</v>
      </c>
      <c r="I976" t="b">
        <v>1</v>
      </c>
      <c r="J976" t="s">
        <v>105</v>
      </c>
      <c r="O976" t="s">
        <v>2137</v>
      </c>
      <c r="P976" t="b">
        <v>0</v>
      </c>
      <c r="Q976" s="2">
        <v>42846.574340277781</v>
      </c>
      <c r="R976" s="1"/>
      <c r="S976" t="b">
        <v>0</v>
      </c>
      <c r="U976" s="1"/>
      <c r="V976" t="b">
        <v>0</v>
      </c>
      <c r="W976" s="1">
        <v>42826</v>
      </c>
      <c r="X976">
        <v>4</v>
      </c>
      <c r="Y976">
        <v>2017</v>
      </c>
      <c r="Z976" t="s">
        <v>90</v>
      </c>
      <c r="AA976" t="s">
        <v>90</v>
      </c>
      <c r="AB976" t="b">
        <v>0</v>
      </c>
      <c r="AC976" t="b">
        <v>0</v>
      </c>
      <c r="AE976" t="b">
        <v>1</v>
      </c>
      <c r="AF976" t="b">
        <v>0</v>
      </c>
      <c r="AG976" t="b">
        <v>0</v>
      </c>
      <c r="AH976" t="s">
        <v>368</v>
      </c>
      <c r="AI976" t="b">
        <v>0</v>
      </c>
      <c r="AK976" t="b">
        <v>0</v>
      </c>
      <c r="AL976" s="1"/>
      <c r="AM976" t="s">
        <v>162</v>
      </c>
      <c r="AN976" s="2">
        <v>44297.835520833331</v>
      </c>
      <c r="AP976" s="2">
        <v>43169.636817129627</v>
      </c>
      <c r="AQ976" s="1"/>
      <c r="AS976" t="b">
        <v>0</v>
      </c>
      <c r="AV976" t="s">
        <v>105</v>
      </c>
      <c r="BB976" t="s">
        <v>2731</v>
      </c>
      <c r="BD976" t="b">
        <v>0</v>
      </c>
      <c r="BE976" t="s">
        <v>2732</v>
      </c>
      <c r="BH976" t="s">
        <v>272</v>
      </c>
      <c r="BI976" t="s">
        <v>200</v>
      </c>
      <c r="BJ976" t="s">
        <v>105</v>
      </c>
      <c r="BN976" t="s">
        <v>203</v>
      </c>
      <c r="BQ976" t="s">
        <v>204</v>
      </c>
      <c r="BR976" t="b">
        <v>0</v>
      </c>
      <c r="BT976" t="b">
        <v>0</v>
      </c>
      <c r="BW976" t="s">
        <v>97</v>
      </c>
      <c r="BX976" t="b">
        <v>0</v>
      </c>
      <c r="BY976" s="2">
        <v>44376.857569444444</v>
      </c>
      <c r="BZ976" t="s">
        <v>1792</v>
      </c>
      <c r="CB976" t="b">
        <v>0</v>
      </c>
      <c r="CC976" t="b">
        <v>0</v>
      </c>
      <c r="CF976">
        <v>74969</v>
      </c>
      <c r="CH976">
        <v>0</v>
      </c>
      <c r="CI976">
        <v>0</v>
      </c>
      <c r="CJ976">
        <v>0</v>
      </c>
      <c r="CK976">
        <f>YEAR(tbl_Opportunity[[#This Row],[Close Date]])</f>
        <v>2017</v>
      </c>
    </row>
    <row r="977" spans="1:89">
      <c r="A977" t="s">
        <v>2733</v>
      </c>
      <c r="B977" t="b">
        <v>0</v>
      </c>
      <c r="D977" t="b">
        <v>0</v>
      </c>
      <c r="H977" s="1">
        <v>42916</v>
      </c>
      <c r="I977" t="b">
        <v>1</v>
      </c>
      <c r="J977" t="s">
        <v>111</v>
      </c>
      <c r="L977" t="s">
        <v>2734</v>
      </c>
      <c r="O977" t="s">
        <v>332</v>
      </c>
      <c r="P977" t="b">
        <v>1</v>
      </c>
      <c r="Q977" s="2">
        <v>42846.599340277775</v>
      </c>
      <c r="R977" s="1"/>
      <c r="S977" t="b">
        <v>0</v>
      </c>
      <c r="U977" s="1"/>
      <c r="V977" t="b">
        <v>0</v>
      </c>
      <c r="W977" s="1">
        <v>42767</v>
      </c>
      <c r="X977">
        <v>2</v>
      </c>
      <c r="Y977">
        <v>2017</v>
      </c>
      <c r="Z977" t="s">
        <v>90</v>
      </c>
      <c r="AA977" t="s">
        <v>90</v>
      </c>
      <c r="AB977" t="b">
        <v>0</v>
      </c>
      <c r="AC977" t="b">
        <v>0</v>
      </c>
      <c r="AE977" t="b">
        <v>0</v>
      </c>
      <c r="AF977" t="b">
        <v>0</v>
      </c>
      <c r="AG977" t="b">
        <v>0</v>
      </c>
      <c r="AH977" t="s">
        <v>368</v>
      </c>
      <c r="AI977" t="b">
        <v>0</v>
      </c>
      <c r="AK977" t="b">
        <v>0</v>
      </c>
      <c r="AL977" s="1">
        <v>42855</v>
      </c>
      <c r="AM977" t="s">
        <v>92</v>
      </c>
      <c r="AN977" s="2">
        <v>44091.617268518516</v>
      </c>
      <c r="AP977" s="2">
        <v>43836.76290509259</v>
      </c>
      <c r="AQ977" s="1"/>
      <c r="AS977" t="b">
        <v>0</v>
      </c>
      <c r="AV977" t="s">
        <v>105</v>
      </c>
      <c r="BB977" t="s">
        <v>2735</v>
      </c>
      <c r="BD977" t="b">
        <v>0</v>
      </c>
      <c r="BH977" t="s">
        <v>332</v>
      </c>
      <c r="BJ977" t="s">
        <v>95</v>
      </c>
      <c r="BL977" t="s">
        <v>2734</v>
      </c>
      <c r="BQ977" t="s">
        <v>96</v>
      </c>
      <c r="BR977" t="b">
        <v>0</v>
      </c>
      <c r="BT977" t="b">
        <v>0</v>
      </c>
      <c r="BW977" t="s">
        <v>97</v>
      </c>
      <c r="BX977" t="b">
        <v>0</v>
      </c>
      <c r="BY977" s="2">
        <v>44376.857569444444</v>
      </c>
      <c r="CB977" t="b">
        <v>0</v>
      </c>
      <c r="CC977" t="b">
        <v>0</v>
      </c>
      <c r="CI977">
        <v>0</v>
      </c>
      <c r="CJ977">
        <v>0</v>
      </c>
      <c r="CK977">
        <f>YEAR(tbl_Opportunity[[#This Row],[Close Date]])</f>
        <v>2017</v>
      </c>
    </row>
    <row r="978" spans="1:89">
      <c r="A978" t="s">
        <v>303</v>
      </c>
      <c r="B978" t="b">
        <v>0</v>
      </c>
      <c r="D978" t="b">
        <v>0</v>
      </c>
      <c r="H978" s="1">
        <v>42849</v>
      </c>
      <c r="I978" t="b">
        <v>1</v>
      </c>
      <c r="O978" t="s">
        <v>2137</v>
      </c>
      <c r="P978" t="b">
        <v>0</v>
      </c>
      <c r="Q978" s="2">
        <v>42846.781099537038</v>
      </c>
      <c r="R978" s="1"/>
      <c r="S978" t="b">
        <v>0</v>
      </c>
      <c r="U978" s="1"/>
      <c r="V978" t="b">
        <v>0</v>
      </c>
      <c r="W978" s="1">
        <v>42767</v>
      </c>
      <c r="X978">
        <v>2</v>
      </c>
      <c r="Y978">
        <v>2017</v>
      </c>
      <c r="Z978" t="s">
        <v>8</v>
      </c>
      <c r="AA978" t="s">
        <v>8</v>
      </c>
      <c r="AB978" t="b">
        <v>0</v>
      </c>
      <c r="AC978" t="b">
        <v>0</v>
      </c>
      <c r="AE978" t="b">
        <v>1</v>
      </c>
      <c r="AF978" t="b">
        <v>0</v>
      </c>
      <c r="AG978" t="b">
        <v>0</v>
      </c>
      <c r="AH978" t="s">
        <v>382</v>
      </c>
      <c r="AI978" t="b">
        <v>0</v>
      </c>
      <c r="AK978" t="b">
        <v>0</v>
      </c>
      <c r="AL978" s="1"/>
      <c r="AM978" t="s">
        <v>162</v>
      </c>
      <c r="AN978" s="2">
        <v>44297.835520833331</v>
      </c>
      <c r="AP978" s="2">
        <v>43169.630393518521</v>
      </c>
      <c r="AQ978" s="1"/>
      <c r="AS978" t="b">
        <v>0</v>
      </c>
      <c r="AU978" t="s">
        <v>1046</v>
      </c>
      <c r="AV978" t="s">
        <v>105</v>
      </c>
      <c r="BB978" t="s">
        <v>2736</v>
      </c>
      <c r="BD978" t="b">
        <v>0</v>
      </c>
      <c r="BH978" t="s">
        <v>215</v>
      </c>
      <c r="BI978" t="s">
        <v>200</v>
      </c>
      <c r="BJ978" t="s">
        <v>250</v>
      </c>
      <c r="BM978" t="s">
        <v>291</v>
      </c>
      <c r="BN978" t="s">
        <v>203</v>
      </c>
      <c r="BQ978" t="s">
        <v>204</v>
      </c>
      <c r="BR978" t="b">
        <v>0</v>
      </c>
      <c r="BT978" t="b">
        <v>0</v>
      </c>
      <c r="BW978" t="s">
        <v>103</v>
      </c>
      <c r="BX978" t="b">
        <v>0</v>
      </c>
      <c r="BY978" s="2">
        <v>44376.857569444444</v>
      </c>
      <c r="BZ978" t="s">
        <v>217</v>
      </c>
      <c r="CB978" t="b">
        <v>0</v>
      </c>
      <c r="CC978" t="b">
        <v>1</v>
      </c>
      <c r="CF978">
        <v>2750</v>
      </c>
      <c r="CH978">
        <v>2750</v>
      </c>
      <c r="CI978">
        <v>100</v>
      </c>
      <c r="CJ978">
        <v>0</v>
      </c>
      <c r="CK978">
        <f>YEAR(tbl_Opportunity[[#This Row],[Close Date]])</f>
        <v>2017</v>
      </c>
    </row>
    <row r="979" spans="1:89">
      <c r="A979" t="s">
        <v>2737</v>
      </c>
      <c r="B979" t="b">
        <v>0</v>
      </c>
      <c r="D979" t="b">
        <v>0</v>
      </c>
      <c r="H979" s="1">
        <v>43830</v>
      </c>
      <c r="I979" t="b">
        <v>1</v>
      </c>
      <c r="J979" t="s">
        <v>140</v>
      </c>
      <c r="L979" t="s">
        <v>2738</v>
      </c>
      <c r="O979" t="s">
        <v>142</v>
      </c>
      <c r="P979" t="b">
        <v>0</v>
      </c>
      <c r="Q979" s="2">
        <v>42849.586909722224</v>
      </c>
      <c r="R979" s="1"/>
      <c r="S979" t="b">
        <v>0</v>
      </c>
      <c r="U979" s="1"/>
      <c r="V979" t="b">
        <v>0</v>
      </c>
      <c r="W979" s="1">
        <v>43556</v>
      </c>
      <c r="X979">
        <v>4</v>
      </c>
      <c r="Y979">
        <v>2019</v>
      </c>
      <c r="Z979" t="s">
        <v>90</v>
      </c>
      <c r="AA979" t="s">
        <v>90</v>
      </c>
      <c r="AB979" t="b">
        <v>0</v>
      </c>
      <c r="AC979" t="b">
        <v>0</v>
      </c>
      <c r="AE979" t="b">
        <v>1</v>
      </c>
      <c r="AF979" t="b">
        <v>0</v>
      </c>
      <c r="AG979" t="b">
        <v>0</v>
      </c>
      <c r="AH979" t="s">
        <v>382</v>
      </c>
      <c r="AI979" t="b">
        <v>0</v>
      </c>
      <c r="AK979" t="b">
        <v>0</v>
      </c>
      <c r="AL979" s="1">
        <v>44172</v>
      </c>
      <c r="AM979" t="s">
        <v>162</v>
      </c>
      <c r="AN979" s="2">
        <v>44297.837673611109</v>
      </c>
      <c r="AP979" s="2">
        <v>44172.858171296299</v>
      </c>
      <c r="AQ979" s="1"/>
      <c r="AS979" t="b">
        <v>0</v>
      </c>
      <c r="AV979" t="s">
        <v>213</v>
      </c>
      <c r="BB979" t="s">
        <v>2739</v>
      </c>
      <c r="BD979" t="b">
        <v>0</v>
      </c>
      <c r="BH979" t="s">
        <v>142</v>
      </c>
      <c r="BI979" t="s">
        <v>150</v>
      </c>
      <c r="BQ979" t="s">
        <v>96</v>
      </c>
      <c r="BR979" t="b">
        <v>0</v>
      </c>
      <c r="BT979" t="b">
        <v>0</v>
      </c>
      <c r="BW979" t="s">
        <v>97</v>
      </c>
      <c r="BX979" t="b">
        <v>0</v>
      </c>
      <c r="BY979" s="2">
        <v>44376.857569444444</v>
      </c>
      <c r="CB979" t="b">
        <v>0</v>
      </c>
      <c r="CC979" t="b">
        <v>0</v>
      </c>
      <c r="CF979">
        <v>71500</v>
      </c>
      <c r="CH979">
        <v>0</v>
      </c>
      <c r="CI979">
        <v>0</v>
      </c>
      <c r="CJ979">
        <v>0</v>
      </c>
      <c r="CK979">
        <f>YEAR(tbl_Opportunity[[#This Row],[Close Date]])</f>
        <v>2019</v>
      </c>
    </row>
    <row r="980" spans="1:89">
      <c r="A980" t="s">
        <v>2562</v>
      </c>
      <c r="B980" t="b">
        <v>0</v>
      </c>
      <c r="D980" t="b">
        <v>0</v>
      </c>
      <c r="H980" s="1">
        <v>42846</v>
      </c>
      <c r="I980" t="b">
        <v>1</v>
      </c>
      <c r="L980" t="s">
        <v>2740</v>
      </c>
      <c r="O980" t="s">
        <v>228</v>
      </c>
      <c r="P980" t="b">
        <v>0</v>
      </c>
      <c r="Q980" s="2">
        <v>42849.689895833333</v>
      </c>
      <c r="R980" s="1"/>
      <c r="S980" t="b">
        <v>0</v>
      </c>
      <c r="U980" s="1"/>
      <c r="V980" t="b">
        <v>0</v>
      </c>
      <c r="W980" s="1">
        <v>42767</v>
      </c>
      <c r="X980">
        <v>2</v>
      </c>
      <c r="Y980">
        <v>2017</v>
      </c>
      <c r="Z980" t="s">
        <v>8</v>
      </c>
      <c r="AA980" t="s">
        <v>8</v>
      </c>
      <c r="AB980" t="b">
        <v>0</v>
      </c>
      <c r="AC980" t="b">
        <v>0</v>
      </c>
      <c r="AE980" t="b">
        <v>0</v>
      </c>
      <c r="AF980" t="b">
        <v>0</v>
      </c>
      <c r="AG980" t="b">
        <v>0</v>
      </c>
      <c r="AH980" t="s">
        <v>382</v>
      </c>
      <c r="AI980" t="b">
        <v>0</v>
      </c>
      <c r="AK980" t="b">
        <v>0</v>
      </c>
      <c r="AL980" s="1"/>
      <c r="AM980" t="s">
        <v>162</v>
      </c>
      <c r="AN980" s="2">
        <v>44297.835520833331</v>
      </c>
      <c r="AP980" s="2">
        <v>43836.762627314813</v>
      </c>
      <c r="AQ980" s="1"/>
      <c r="AS980" t="b">
        <v>0</v>
      </c>
      <c r="AV980" t="s">
        <v>105</v>
      </c>
      <c r="BB980" t="s">
        <v>2741</v>
      </c>
      <c r="BD980" t="b">
        <v>1</v>
      </c>
      <c r="BH980" t="s">
        <v>228</v>
      </c>
      <c r="BI980" t="s">
        <v>229</v>
      </c>
      <c r="BQ980" t="s">
        <v>96</v>
      </c>
      <c r="BR980" t="b">
        <v>0</v>
      </c>
      <c r="BT980" t="b">
        <v>0</v>
      </c>
      <c r="BW980" t="s">
        <v>103</v>
      </c>
      <c r="BX980" t="b">
        <v>0</v>
      </c>
      <c r="BY980" s="2">
        <v>44376.857569444444</v>
      </c>
      <c r="CB980" t="b">
        <v>0</v>
      </c>
      <c r="CC980" t="b">
        <v>1</v>
      </c>
      <c r="CF980">
        <v>59500</v>
      </c>
      <c r="CH980">
        <v>59500</v>
      </c>
      <c r="CI980">
        <v>100</v>
      </c>
      <c r="CJ980">
        <v>0</v>
      </c>
      <c r="CK980">
        <f>YEAR(tbl_Opportunity[[#This Row],[Close Date]])</f>
        <v>2017</v>
      </c>
    </row>
    <row r="981" spans="1:89">
      <c r="A981" t="s">
        <v>2733</v>
      </c>
      <c r="B981" t="b">
        <v>0</v>
      </c>
      <c r="D981" t="b">
        <v>0</v>
      </c>
      <c r="H981" s="1">
        <v>42916</v>
      </c>
      <c r="I981" t="b">
        <v>1</v>
      </c>
      <c r="J981" t="s">
        <v>111</v>
      </c>
      <c r="L981" t="s">
        <v>2734</v>
      </c>
      <c r="O981" t="s">
        <v>332</v>
      </c>
      <c r="P981" t="b">
        <v>0</v>
      </c>
      <c r="Q981" s="2">
        <v>42850.839849537035</v>
      </c>
      <c r="R981" s="1"/>
      <c r="S981" t="b">
        <v>0</v>
      </c>
      <c r="U981" s="1"/>
      <c r="V981" t="b">
        <v>0</v>
      </c>
      <c r="W981" s="1">
        <v>42767</v>
      </c>
      <c r="X981">
        <v>2</v>
      </c>
      <c r="Y981">
        <v>2017</v>
      </c>
      <c r="Z981" t="s">
        <v>90</v>
      </c>
      <c r="AA981" t="s">
        <v>90</v>
      </c>
      <c r="AB981" t="b">
        <v>0</v>
      </c>
      <c r="AC981" t="b">
        <v>0</v>
      </c>
      <c r="AE981" t="b">
        <v>0</v>
      </c>
      <c r="AF981" t="b">
        <v>0</v>
      </c>
      <c r="AG981" t="b">
        <v>0</v>
      </c>
      <c r="AH981" t="s">
        <v>382</v>
      </c>
      <c r="AI981" t="b">
        <v>0</v>
      </c>
      <c r="AK981" t="b">
        <v>0</v>
      </c>
      <c r="AL981" s="1"/>
      <c r="AM981" t="s">
        <v>92</v>
      </c>
      <c r="AN981" s="2">
        <v>43836.76290509259</v>
      </c>
      <c r="AP981" s="2">
        <v>43836.76290509259</v>
      </c>
      <c r="AQ981" s="1"/>
      <c r="AS981" t="b">
        <v>0</v>
      </c>
      <c r="AV981" t="s">
        <v>105</v>
      </c>
      <c r="BB981" t="s">
        <v>2742</v>
      </c>
      <c r="BD981" t="b">
        <v>0</v>
      </c>
      <c r="BH981" t="s">
        <v>332</v>
      </c>
      <c r="BI981" t="s">
        <v>229</v>
      </c>
      <c r="BQ981" t="s">
        <v>96</v>
      </c>
      <c r="BR981" t="b">
        <v>0</v>
      </c>
      <c r="BT981" t="b">
        <v>0</v>
      </c>
      <c r="BW981" t="s">
        <v>97</v>
      </c>
      <c r="BX981" t="b">
        <v>0</v>
      </c>
      <c r="BY981" s="2">
        <v>44376.857569444444</v>
      </c>
      <c r="CB981" t="b">
        <v>0</v>
      </c>
      <c r="CC981" t="b">
        <v>0</v>
      </c>
      <c r="CI981">
        <v>0</v>
      </c>
      <c r="CJ981">
        <v>0</v>
      </c>
      <c r="CK981">
        <f>YEAR(tbl_Opportunity[[#This Row],[Close Date]])</f>
        <v>2017</v>
      </c>
    </row>
    <row r="982" spans="1:89">
      <c r="A982" t="s">
        <v>2743</v>
      </c>
      <c r="B982" t="b">
        <v>0</v>
      </c>
      <c r="D982" t="b">
        <v>0</v>
      </c>
      <c r="H982" s="1">
        <v>42908</v>
      </c>
      <c r="I982" t="b">
        <v>1</v>
      </c>
      <c r="L982" t="s">
        <v>2744</v>
      </c>
      <c r="O982" t="s">
        <v>332</v>
      </c>
      <c r="P982" t="b">
        <v>1</v>
      </c>
      <c r="Q982" s="2">
        <v>42850.888148148151</v>
      </c>
      <c r="R982" s="1"/>
      <c r="S982" t="b">
        <v>0</v>
      </c>
      <c r="U982" s="1"/>
      <c r="V982" t="b">
        <v>0</v>
      </c>
      <c r="W982" s="1">
        <v>42767</v>
      </c>
      <c r="X982">
        <v>2</v>
      </c>
      <c r="Y982">
        <v>2017</v>
      </c>
      <c r="Z982" t="s">
        <v>8</v>
      </c>
      <c r="AA982" t="s">
        <v>8</v>
      </c>
      <c r="AB982" t="b">
        <v>0</v>
      </c>
      <c r="AC982" t="b">
        <v>0</v>
      </c>
      <c r="AE982" t="b">
        <v>1</v>
      </c>
      <c r="AF982" t="b">
        <v>0</v>
      </c>
      <c r="AG982" t="b">
        <v>0</v>
      </c>
      <c r="AH982" t="s">
        <v>91</v>
      </c>
      <c r="AI982" t="b">
        <v>0</v>
      </c>
      <c r="AK982" t="b">
        <v>0</v>
      </c>
      <c r="AL982" s="1"/>
      <c r="AM982" t="s">
        <v>99</v>
      </c>
      <c r="AN982" s="2">
        <v>44180.599004629628</v>
      </c>
      <c r="AP982" s="2">
        <v>43971.577013888891</v>
      </c>
      <c r="AQ982" s="1"/>
      <c r="AS982" t="b">
        <v>0</v>
      </c>
      <c r="AV982" t="s">
        <v>105</v>
      </c>
      <c r="BB982" t="s">
        <v>2745</v>
      </c>
      <c r="BD982" t="b">
        <v>1</v>
      </c>
      <c r="BH982" t="s">
        <v>332</v>
      </c>
      <c r="BI982" t="s">
        <v>150</v>
      </c>
      <c r="BK982" t="s">
        <v>95</v>
      </c>
      <c r="BL982" t="s">
        <v>2744</v>
      </c>
      <c r="BQ982" t="s">
        <v>96</v>
      </c>
      <c r="BR982" t="b">
        <v>0</v>
      </c>
      <c r="BT982" t="b">
        <v>0</v>
      </c>
      <c r="BW982" t="s">
        <v>103</v>
      </c>
      <c r="BX982" t="b">
        <v>0</v>
      </c>
      <c r="BY982" s="2">
        <v>44376.857569444444</v>
      </c>
      <c r="CB982" t="b">
        <v>0</v>
      </c>
      <c r="CC982" t="b">
        <v>1</v>
      </c>
      <c r="CF982">
        <v>65000</v>
      </c>
      <c r="CH982">
        <v>65000</v>
      </c>
      <c r="CI982">
        <v>100</v>
      </c>
      <c r="CJ982">
        <v>0</v>
      </c>
      <c r="CK982">
        <f>YEAR(tbl_Opportunity[[#This Row],[Close Date]])</f>
        <v>2017</v>
      </c>
    </row>
    <row r="983" spans="1:89">
      <c r="A983" t="s">
        <v>2743</v>
      </c>
      <c r="B983" t="b">
        <v>0</v>
      </c>
      <c r="D983" t="b">
        <v>0</v>
      </c>
      <c r="H983" s="1">
        <v>44196</v>
      </c>
      <c r="I983" t="b">
        <v>0</v>
      </c>
      <c r="O983" t="s">
        <v>332</v>
      </c>
      <c r="P983" t="b">
        <v>0</v>
      </c>
      <c r="Q983" s="2">
        <v>42850.888981481483</v>
      </c>
      <c r="R983" s="1"/>
      <c r="S983" t="b">
        <v>0</v>
      </c>
      <c r="U983" s="1"/>
      <c r="V983" t="b">
        <v>0</v>
      </c>
      <c r="W983" s="1">
        <v>43922</v>
      </c>
      <c r="X983">
        <v>4</v>
      </c>
      <c r="Y983">
        <v>2020</v>
      </c>
      <c r="Z983" t="s">
        <v>161</v>
      </c>
      <c r="AA983" t="s">
        <v>161</v>
      </c>
      <c r="AB983" t="b">
        <v>0</v>
      </c>
      <c r="AC983" t="b">
        <v>0</v>
      </c>
      <c r="AE983" t="b">
        <v>1</v>
      </c>
      <c r="AF983" t="b">
        <v>0</v>
      </c>
      <c r="AG983" t="b">
        <v>0</v>
      </c>
      <c r="AH983" t="s">
        <v>91</v>
      </c>
      <c r="AI983" t="b">
        <v>0</v>
      </c>
      <c r="AK983" t="b">
        <v>0</v>
      </c>
      <c r="AL983" s="1"/>
      <c r="AM983" t="s">
        <v>162</v>
      </c>
      <c r="AN983" s="2">
        <v>44297.837673611109</v>
      </c>
      <c r="AP983" s="2">
        <v>43836.762569444443</v>
      </c>
      <c r="AQ983" s="1"/>
      <c r="AS983" t="b">
        <v>0</v>
      </c>
      <c r="AV983" t="s">
        <v>213</v>
      </c>
      <c r="BB983" t="s">
        <v>2746</v>
      </c>
      <c r="BD983" t="b">
        <v>0</v>
      </c>
      <c r="BH983" t="s">
        <v>332</v>
      </c>
      <c r="BI983" t="s">
        <v>150</v>
      </c>
      <c r="BQ983" t="s">
        <v>96</v>
      </c>
      <c r="BR983" t="b">
        <v>0</v>
      </c>
      <c r="BT983" t="b">
        <v>0</v>
      </c>
      <c r="BW983" t="s">
        <v>166</v>
      </c>
      <c r="BX983" t="b">
        <v>0</v>
      </c>
      <c r="BY983" s="2">
        <v>44376.857569444444</v>
      </c>
      <c r="CB983" t="b">
        <v>0</v>
      </c>
      <c r="CC983" t="b">
        <v>0</v>
      </c>
      <c r="CF983">
        <v>65995</v>
      </c>
      <c r="CH983">
        <v>6599.5</v>
      </c>
      <c r="CI983">
        <v>10</v>
      </c>
      <c r="CJ983">
        <v>0</v>
      </c>
      <c r="CK983">
        <f>YEAR(tbl_Opportunity[[#This Row],[Close Date]])</f>
        <v>2020</v>
      </c>
    </row>
    <row r="984" spans="1:89">
      <c r="A984" t="s">
        <v>104</v>
      </c>
      <c r="B984" t="b">
        <v>0</v>
      </c>
      <c r="D984" t="b">
        <v>0</v>
      </c>
      <c r="H984" s="1">
        <v>42942</v>
      </c>
      <c r="I984" t="b">
        <v>1</v>
      </c>
      <c r="J984" t="s">
        <v>105</v>
      </c>
      <c r="L984" t="s">
        <v>2747</v>
      </c>
      <c r="O984" t="s">
        <v>114</v>
      </c>
      <c r="P984" t="b">
        <v>0</v>
      </c>
      <c r="Q984" s="2">
        <v>42851.653877314813</v>
      </c>
      <c r="R984" s="1"/>
      <c r="S984" t="b">
        <v>0</v>
      </c>
      <c r="U984" s="1"/>
      <c r="V984" t="b">
        <v>0</v>
      </c>
      <c r="W984" s="1">
        <v>42795</v>
      </c>
      <c r="X984">
        <v>3</v>
      </c>
      <c r="Y984">
        <v>2017</v>
      </c>
      <c r="Z984" t="s">
        <v>90</v>
      </c>
      <c r="AA984" t="s">
        <v>90</v>
      </c>
      <c r="AB984" t="b">
        <v>0</v>
      </c>
      <c r="AC984" t="b">
        <v>0</v>
      </c>
      <c r="AE984" t="b">
        <v>1</v>
      </c>
      <c r="AF984" t="b">
        <v>0</v>
      </c>
      <c r="AG984" t="b">
        <v>0</v>
      </c>
      <c r="AH984" t="s">
        <v>91</v>
      </c>
      <c r="AI984" t="b">
        <v>0</v>
      </c>
      <c r="AK984" t="b">
        <v>0</v>
      </c>
      <c r="AL984" s="1"/>
      <c r="AM984" t="s">
        <v>162</v>
      </c>
      <c r="AN984" s="2">
        <v>44297.853321759256</v>
      </c>
      <c r="AP984" s="2">
        <v>43836.894108796296</v>
      </c>
      <c r="AQ984" s="1"/>
      <c r="AS984" t="b">
        <v>0</v>
      </c>
      <c r="AV984" t="s">
        <v>213</v>
      </c>
      <c r="BB984" t="s">
        <v>2748</v>
      </c>
      <c r="BD984" t="b">
        <v>0</v>
      </c>
      <c r="BH984" t="s">
        <v>114</v>
      </c>
      <c r="BI984" t="s">
        <v>150</v>
      </c>
      <c r="BQ984" t="s">
        <v>96</v>
      </c>
      <c r="BR984" t="b">
        <v>0</v>
      </c>
      <c r="BT984" t="b">
        <v>0</v>
      </c>
      <c r="BW984" t="s">
        <v>97</v>
      </c>
      <c r="BX984" t="b">
        <v>0</v>
      </c>
      <c r="BY984" s="2">
        <v>44376.857569444444</v>
      </c>
      <c r="CB984" t="b">
        <v>0</v>
      </c>
      <c r="CC984" t="b">
        <v>0</v>
      </c>
      <c r="CF984">
        <v>115000</v>
      </c>
      <c r="CH984">
        <v>0</v>
      </c>
      <c r="CI984">
        <v>0</v>
      </c>
      <c r="CJ984">
        <v>0</v>
      </c>
      <c r="CK984">
        <f>YEAR(tbl_Opportunity[[#This Row],[Close Date]])</f>
        <v>2017</v>
      </c>
    </row>
    <row r="985" spans="1:89">
      <c r="A985" t="s">
        <v>598</v>
      </c>
      <c r="B985" t="b">
        <v>0</v>
      </c>
      <c r="D985" t="b">
        <v>0</v>
      </c>
      <c r="H985" s="1">
        <v>42957</v>
      </c>
      <c r="I985" t="b">
        <v>1</v>
      </c>
      <c r="L985" t="s">
        <v>2749</v>
      </c>
      <c r="O985" t="s">
        <v>2137</v>
      </c>
      <c r="P985" t="b">
        <v>0</v>
      </c>
      <c r="Q985" s="2">
        <v>42856.541851851849</v>
      </c>
      <c r="R985" s="1"/>
      <c r="S985" t="b">
        <v>0</v>
      </c>
      <c r="U985" s="1"/>
      <c r="V985" t="b">
        <v>0</v>
      </c>
      <c r="W985" s="1">
        <v>42795</v>
      </c>
      <c r="X985">
        <v>3</v>
      </c>
      <c r="Y985">
        <v>2017</v>
      </c>
      <c r="Z985" t="s">
        <v>8</v>
      </c>
      <c r="AA985" t="s">
        <v>8</v>
      </c>
      <c r="AB985" t="b">
        <v>0</v>
      </c>
      <c r="AC985" t="b">
        <v>0</v>
      </c>
      <c r="AE985" t="b">
        <v>1</v>
      </c>
      <c r="AF985" t="b">
        <v>0</v>
      </c>
      <c r="AG985" t="b">
        <v>0</v>
      </c>
      <c r="AH985" t="s">
        <v>91</v>
      </c>
      <c r="AI985" t="b">
        <v>0</v>
      </c>
      <c r="AK985" t="b">
        <v>0</v>
      </c>
      <c r="AL985" s="1"/>
      <c r="AM985" t="s">
        <v>162</v>
      </c>
      <c r="AN985" s="2">
        <v>44297.835520833331</v>
      </c>
      <c r="AP985" s="2">
        <v>43169.630393518521</v>
      </c>
      <c r="AQ985" s="1"/>
      <c r="AS985" t="b">
        <v>0</v>
      </c>
      <c r="AU985" t="s">
        <v>216</v>
      </c>
      <c r="AV985" t="s">
        <v>105</v>
      </c>
      <c r="BB985" t="s">
        <v>2750</v>
      </c>
      <c r="BD985" t="b">
        <v>0</v>
      </c>
      <c r="BH985" t="s">
        <v>215</v>
      </c>
      <c r="BI985" t="s">
        <v>200</v>
      </c>
      <c r="BJ985" t="s">
        <v>216</v>
      </c>
      <c r="BM985" t="s">
        <v>291</v>
      </c>
      <c r="BN985" t="s">
        <v>203</v>
      </c>
      <c r="BQ985" t="s">
        <v>204</v>
      </c>
      <c r="BR985" t="b">
        <v>0</v>
      </c>
      <c r="BT985" t="b">
        <v>0</v>
      </c>
      <c r="BW985" t="s">
        <v>103</v>
      </c>
      <c r="BX985" t="b">
        <v>0</v>
      </c>
      <c r="BY985" s="2">
        <v>44376.857569444444</v>
      </c>
      <c r="BZ985" t="s">
        <v>217</v>
      </c>
      <c r="CB985" t="b">
        <v>0</v>
      </c>
      <c r="CC985" t="b">
        <v>1</v>
      </c>
      <c r="CF985">
        <v>2750</v>
      </c>
      <c r="CH985">
        <v>2750</v>
      </c>
      <c r="CI985">
        <v>100</v>
      </c>
      <c r="CJ985">
        <v>0</v>
      </c>
      <c r="CK985">
        <f>YEAR(tbl_Opportunity[[#This Row],[Close Date]])</f>
        <v>2017</v>
      </c>
    </row>
    <row r="986" spans="1:89">
      <c r="A986" t="s">
        <v>274</v>
      </c>
      <c r="B986" t="b">
        <v>0</v>
      </c>
      <c r="D986" t="b">
        <v>0</v>
      </c>
      <c r="H986" s="1">
        <v>42863</v>
      </c>
      <c r="I986" t="b">
        <v>1</v>
      </c>
      <c r="L986" t="s">
        <v>2751</v>
      </c>
      <c r="O986" t="s">
        <v>1776</v>
      </c>
      <c r="P986" t="b">
        <v>0</v>
      </c>
      <c r="Q986" s="2">
        <v>42859.841469907406</v>
      </c>
      <c r="R986" s="1"/>
      <c r="S986" t="b">
        <v>0</v>
      </c>
      <c r="U986" s="1"/>
      <c r="V986" t="b">
        <v>0</v>
      </c>
      <c r="W986" s="1">
        <v>42767</v>
      </c>
      <c r="X986">
        <v>2</v>
      </c>
      <c r="Y986">
        <v>2017</v>
      </c>
      <c r="Z986" t="s">
        <v>8</v>
      </c>
      <c r="AA986" t="s">
        <v>8</v>
      </c>
      <c r="AB986" t="b">
        <v>0</v>
      </c>
      <c r="AC986" t="b">
        <v>0</v>
      </c>
      <c r="AE986" t="b">
        <v>1</v>
      </c>
      <c r="AF986" t="b">
        <v>0</v>
      </c>
      <c r="AG986" t="b">
        <v>0</v>
      </c>
      <c r="AH986" t="s">
        <v>121</v>
      </c>
      <c r="AI986" t="b">
        <v>0</v>
      </c>
      <c r="AK986" t="b">
        <v>0</v>
      </c>
      <c r="AL986" s="1"/>
      <c r="AM986" t="s">
        <v>162</v>
      </c>
      <c r="AN986" s="2">
        <v>44297.837673611109</v>
      </c>
      <c r="AP986" s="2">
        <v>43169.630393518521</v>
      </c>
      <c r="AQ986" s="1"/>
      <c r="AS986" t="b">
        <v>0</v>
      </c>
      <c r="AU986" t="s">
        <v>212</v>
      </c>
      <c r="AV986" t="s">
        <v>213</v>
      </c>
      <c r="BB986" t="s">
        <v>2752</v>
      </c>
      <c r="BD986" t="b">
        <v>0</v>
      </c>
      <c r="BH986" t="s">
        <v>272</v>
      </c>
      <c r="BI986" t="s">
        <v>200</v>
      </c>
      <c r="BJ986" t="s">
        <v>216</v>
      </c>
      <c r="BM986" t="s">
        <v>291</v>
      </c>
      <c r="BN986" t="s">
        <v>203</v>
      </c>
      <c r="BQ986" t="s">
        <v>204</v>
      </c>
      <c r="BR986" t="b">
        <v>0</v>
      </c>
      <c r="BT986" t="b">
        <v>0</v>
      </c>
      <c r="BW986" t="s">
        <v>103</v>
      </c>
      <c r="BX986" t="b">
        <v>0</v>
      </c>
      <c r="BY986" s="2">
        <v>44376.857569444444</v>
      </c>
      <c r="CB986" t="b">
        <v>0</v>
      </c>
      <c r="CC986" t="b">
        <v>1</v>
      </c>
      <c r="CF986">
        <v>900</v>
      </c>
      <c r="CH986">
        <v>900</v>
      </c>
      <c r="CI986">
        <v>100</v>
      </c>
      <c r="CJ986">
        <v>0</v>
      </c>
      <c r="CK986">
        <f>YEAR(tbl_Opportunity[[#This Row],[Close Date]])</f>
        <v>2017</v>
      </c>
    </row>
    <row r="987" spans="1:89">
      <c r="A987" t="s">
        <v>465</v>
      </c>
      <c r="B987" t="b">
        <v>0</v>
      </c>
      <c r="D987" t="b">
        <v>0</v>
      </c>
      <c r="H987" s="1">
        <v>43133</v>
      </c>
      <c r="I987" t="b">
        <v>1</v>
      </c>
      <c r="J987" t="s">
        <v>111</v>
      </c>
      <c r="O987" t="s">
        <v>2137</v>
      </c>
      <c r="P987" t="b">
        <v>0</v>
      </c>
      <c r="Q987" s="2">
        <v>42864.759884259256</v>
      </c>
      <c r="R987" s="1"/>
      <c r="S987" t="b">
        <v>0</v>
      </c>
      <c r="U987" s="1"/>
      <c r="V987" t="b">
        <v>0</v>
      </c>
      <c r="W987" s="1">
        <v>43101</v>
      </c>
      <c r="X987">
        <v>1</v>
      </c>
      <c r="Y987">
        <v>2018</v>
      </c>
      <c r="Z987" t="s">
        <v>90</v>
      </c>
      <c r="AA987" t="s">
        <v>90</v>
      </c>
      <c r="AB987" t="b">
        <v>0</v>
      </c>
      <c r="AC987" t="b">
        <v>0</v>
      </c>
      <c r="AE987" t="b">
        <v>1</v>
      </c>
      <c r="AF987" t="b">
        <v>0</v>
      </c>
      <c r="AG987" t="b">
        <v>0</v>
      </c>
      <c r="AH987" t="s">
        <v>121</v>
      </c>
      <c r="AI987" t="b">
        <v>0</v>
      </c>
      <c r="AK987" t="b">
        <v>0</v>
      </c>
      <c r="AL987" s="1">
        <v>43124</v>
      </c>
      <c r="AM987" t="s">
        <v>162</v>
      </c>
      <c r="AN987" s="2">
        <v>44296.959062499998</v>
      </c>
      <c r="AP987" s="2">
        <v>43174.745162037034</v>
      </c>
      <c r="AQ987" s="1"/>
      <c r="AS987" t="b">
        <v>0</v>
      </c>
      <c r="AU987" t="s">
        <v>247</v>
      </c>
      <c r="AV987" t="s">
        <v>248</v>
      </c>
      <c r="BB987" t="s">
        <v>2753</v>
      </c>
      <c r="BD987" t="b">
        <v>0</v>
      </c>
      <c r="BH987" t="s">
        <v>260</v>
      </c>
      <c r="BI987" t="s">
        <v>200</v>
      </c>
      <c r="BJ987" t="s">
        <v>250</v>
      </c>
      <c r="BN987" t="s">
        <v>203</v>
      </c>
      <c r="BP987" t="s">
        <v>2754</v>
      </c>
      <c r="BQ987" t="s">
        <v>204</v>
      </c>
      <c r="BR987" t="b">
        <v>0</v>
      </c>
      <c r="BT987" t="b">
        <v>0</v>
      </c>
      <c r="BW987" t="s">
        <v>97</v>
      </c>
      <c r="BX987" t="b">
        <v>0</v>
      </c>
      <c r="BY987" s="2">
        <v>44376.857569444444</v>
      </c>
      <c r="CB987" t="b">
        <v>0</v>
      </c>
      <c r="CC987" t="b">
        <v>0</v>
      </c>
      <c r="CF987">
        <v>24700</v>
      </c>
      <c r="CH987">
        <v>0</v>
      </c>
      <c r="CI987">
        <v>0</v>
      </c>
      <c r="CJ987">
        <v>0</v>
      </c>
      <c r="CK987">
        <f>YEAR(tbl_Opportunity[[#This Row],[Close Date]])</f>
        <v>2018</v>
      </c>
    </row>
    <row r="988" spans="1:89">
      <c r="A988" t="s">
        <v>2755</v>
      </c>
      <c r="B988" t="b">
        <v>0</v>
      </c>
      <c r="D988" t="b">
        <v>0</v>
      </c>
      <c r="E988" t="s">
        <v>2756</v>
      </c>
      <c r="H988" s="1">
        <v>43462</v>
      </c>
      <c r="I988" t="b">
        <v>1</v>
      </c>
      <c r="J988" t="s">
        <v>193</v>
      </c>
      <c r="L988" t="s">
        <v>2757</v>
      </c>
      <c r="O988" t="s">
        <v>2137</v>
      </c>
      <c r="P988" t="b">
        <v>1</v>
      </c>
      <c r="Q988" s="2">
        <v>42864.772824074076</v>
      </c>
      <c r="R988" s="1"/>
      <c r="S988" t="b">
        <v>0</v>
      </c>
      <c r="U988" s="1"/>
      <c r="V988" t="b">
        <v>0</v>
      </c>
      <c r="W988" s="1">
        <v>43191</v>
      </c>
      <c r="X988">
        <v>4</v>
      </c>
      <c r="Y988">
        <v>2018</v>
      </c>
      <c r="Z988" t="s">
        <v>90</v>
      </c>
      <c r="AA988" t="s">
        <v>90</v>
      </c>
      <c r="AB988" t="b">
        <v>0</v>
      </c>
      <c r="AC988" t="b">
        <v>0</v>
      </c>
      <c r="AE988" t="b">
        <v>0</v>
      </c>
      <c r="AF988" t="b">
        <v>0</v>
      </c>
      <c r="AG988" t="b">
        <v>0</v>
      </c>
      <c r="AH988" t="s">
        <v>121</v>
      </c>
      <c r="AI988" t="b">
        <v>0</v>
      </c>
      <c r="AK988" t="b">
        <v>0</v>
      </c>
      <c r="AL988" s="1"/>
      <c r="AM988" t="s">
        <v>162</v>
      </c>
      <c r="AN988" s="2">
        <v>44296.959062499998</v>
      </c>
      <c r="AP988" s="2">
        <v>43627.842152777775</v>
      </c>
      <c r="AQ988" s="1"/>
      <c r="AS988" t="b">
        <v>0</v>
      </c>
      <c r="AU988" t="s">
        <v>216</v>
      </c>
      <c r="AV988" t="s">
        <v>176</v>
      </c>
      <c r="BB988" t="s">
        <v>2758</v>
      </c>
      <c r="BD988" t="b">
        <v>0</v>
      </c>
      <c r="BH988" t="s">
        <v>199</v>
      </c>
      <c r="BI988" t="s">
        <v>200</v>
      </c>
      <c r="BJ988" t="s">
        <v>216</v>
      </c>
      <c r="BL988" t="s">
        <v>2757</v>
      </c>
      <c r="BM988" t="s">
        <v>202</v>
      </c>
      <c r="BN988" t="s">
        <v>203</v>
      </c>
      <c r="BQ988" t="s">
        <v>204</v>
      </c>
      <c r="BR988" t="b">
        <v>0</v>
      </c>
      <c r="BT988" t="b">
        <v>0</v>
      </c>
      <c r="BW988" t="s">
        <v>97</v>
      </c>
      <c r="BX988" t="b">
        <v>0</v>
      </c>
      <c r="BY988" s="2">
        <v>44376.857569444444</v>
      </c>
      <c r="CB988" t="b">
        <v>0</v>
      </c>
      <c r="CC988" t="b">
        <v>0</v>
      </c>
      <c r="CI988">
        <v>0</v>
      </c>
      <c r="CJ988">
        <v>0</v>
      </c>
      <c r="CK988">
        <f>YEAR(tbl_Opportunity[[#This Row],[Close Date]])</f>
        <v>2018</v>
      </c>
    </row>
    <row r="989" spans="1:89">
      <c r="A989" t="s">
        <v>104</v>
      </c>
      <c r="B989" t="b">
        <v>0</v>
      </c>
      <c r="D989" t="b">
        <v>0</v>
      </c>
      <c r="H989" s="1">
        <v>44368</v>
      </c>
      <c r="I989" t="b">
        <v>1</v>
      </c>
      <c r="L989" t="s">
        <v>2747</v>
      </c>
      <c r="O989" t="s">
        <v>114</v>
      </c>
      <c r="P989" t="b">
        <v>0</v>
      </c>
      <c r="Q989" s="2">
        <v>42865.858807870369</v>
      </c>
      <c r="R989" s="1">
        <v>44368</v>
      </c>
      <c r="S989" t="b">
        <v>0</v>
      </c>
      <c r="U989" s="1"/>
      <c r="V989" t="b">
        <v>0</v>
      </c>
      <c r="W989" s="1">
        <v>44228</v>
      </c>
      <c r="X989">
        <v>2</v>
      </c>
      <c r="Y989">
        <v>2021</v>
      </c>
      <c r="Z989" t="s">
        <v>90</v>
      </c>
      <c r="AA989" t="s">
        <v>90</v>
      </c>
      <c r="AB989" t="b">
        <v>0</v>
      </c>
      <c r="AC989" t="b">
        <v>0</v>
      </c>
      <c r="AE989" t="b">
        <v>1</v>
      </c>
      <c r="AF989" t="b">
        <v>0</v>
      </c>
      <c r="AG989" t="b">
        <v>0</v>
      </c>
      <c r="AH989" t="s">
        <v>121</v>
      </c>
      <c r="AI989" t="b">
        <v>0</v>
      </c>
      <c r="AK989" t="b">
        <v>0</v>
      </c>
      <c r="AL989" s="1"/>
      <c r="AM989" t="s">
        <v>114</v>
      </c>
      <c r="AN989" s="2">
        <v>44368.849456018521</v>
      </c>
      <c r="AP989" s="2">
        <v>44368.849305555559</v>
      </c>
      <c r="AQ989" s="1">
        <v>44368</v>
      </c>
      <c r="AS989" t="b">
        <v>0</v>
      </c>
      <c r="AV989" t="s">
        <v>153</v>
      </c>
      <c r="BB989" t="s">
        <v>2759</v>
      </c>
      <c r="BD989" t="b">
        <v>0</v>
      </c>
      <c r="BH989" t="s">
        <v>114</v>
      </c>
      <c r="BI989" t="s">
        <v>150</v>
      </c>
      <c r="BQ989" t="s">
        <v>96</v>
      </c>
      <c r="BR989" t="b">
        <v>0</v>
      </c>
      <c r="BT989" t="b">
        <v>0</v>
      </c>
      <c r="BW989" t="s">
        <v>97</v>
      </c>
      <c r="BX989" t="b">
        <v>0</v>
      </c>
      <c r="BY989" s="2">
        <v>44376.857569444444</v>
      </c>
      <c r="CB989" t="b">
        <v>0</v>
      </c>
      <c r="CC989" t="b">
        <v>0</v>
      </c>
      <c r="CF989">
        <v>20000</v>
      </c>
      <c r="CH989">
        <v>0</v>
      </c>
      <c r="CI989">
        <v>0</v>
      </c>
      <c r="CJ989">
        <v>0</v>
      </c>
      <c r="CK989">
        <f>YEAR(tbl_Opportunity[[#This Row],[Close Date]])</f>
        <v>2021</v>
      </c>
    </row>
    <row r="990" spans="1:89">
      <c r="A990" t="s">
        <v>252</v>
      </c>
      <c r="B990" t="b">
        <v>0</v>
      </c>
      <c r="D990" t="b">
        <v>0</v>
      </c>
      <c r="H990" s="1">
        <v>42958</v>
      </c>
      <c r="I990" t="b">
        <v>1</v>
      </c>
      <c r="L990" t="s">
        <v>2760</v>
      </c>
      <c r="O990" t="s">
        <v>142</v>
      </c>
      <c r="P990" t="b">
        <v>0</v>
      </c>
      <c r="Q990" s="2">
        <v>42865.875601851854</v>
      </c>
      <c r="R990" s="1"/>
      <c r="S990" t="b">
        <v>0</v>
      </c>
      <c r="U990" s="1"/>
      <c r="V990" t="b">
        <v>0</v>
      </c>
      <c r="W990" s="1">
        <v>42795</v>
      </c>
      <c r="X990">
        <v>3</v>
      </c>
      <c r="Y990">
        <v>2017</v>
      </c>
      <c r="Z990" t="s">
        <v>8</v>
      </c>
      <c r="AA990" t="s">
        <v>8</v>
      </c>
      <c r="AB990" t="b">
        <v>0</v>
      </c>
      <c r="AC990" t="b">
        <v>0</v>
      </c>
      <c r="AE990" t="b">
        <v>1</v>
      </c>
      <c r="AF990" t="b">
        <v>0</v>
      </c>
      <c r="AG990" t="b">
        <v>0</v>
      </c>
      <c r="AH990" t="s">
        <v>121</v>
      </c>
      <c r="AI990" t="b">
        <v>0</v>
      </c>
      <c r="AK990" t="b">
        <v>0</v>
      </c>
      <c r="AL990" s="1"/>
      <c r="AM990" t="s">
        <v>162</v>
      </c>
      <c r="AN990" s="2">
        <v>44297.837673611109</v>
      </c>
      <c r="AP990" s="2">
        <v>43836.762627314813</v>
      </c>
      <c r="AQ990" s="1"/>
      <c r="AS990" t="b">
        <v>0</v>
      </c>
      <c r="AV990" t="s">
        <v>213</v>
      </c>
      <c r="BB990" t="s">
        <v>2761</v>
      </c>
      <c r="BD990" t="b">
        <v>1</v>
      </c>
      <c r="BH990" t="s">
        <v>142</v>
      </c>
      <c r="BI990" t="s">
        <v>150</v>
      </c>
      <c r="BJ990" t="s">
        <v>95</v>
      </c>
      <c r="BK990" t="s">
        <v>95</v>
      </c>
      <c r="BQ990" t="s">
        <v>96</v>
      </c>
      <c r="BR990" t="b">
        <v>0</v>
      </c>
      <c r="BT990" t="b">
        <v>0</v>
      </c>
      <c r="BW990" t="s">
        <v>103</v>
      </c>
      <c r="BX990" t="b">
        <v>0</v>
      </c>
      <c r="BY990" s="2">
        <v>44376.857569444444</v>
      </c>
      <c r="CB990" t="b">
        <v>0</v>
      </c>
      <c r="CC990" t="b">
        <v>1</v>
      </c>
      <c r="CF990">
        <v>42300</v>
      </c>
      <c r="CH990">
        <v>42300</v>
      </c>
      <c r="CI990">
        <v>100</v>
      </c>
      <c r="CJ990">
        <v>0</v>
      </c>
      <c r="CK990">
        <f>YEAR(tbl_Opportunity[[#This Row],[Close Date]])</f>
        <v>2017</v>
      </c>
    </row>
    <row r="991" spans="1:89">
      <c r="A991" t="s">
        <v>274</v>
      </c>
      <c r="B991" t="b">
        <v>0</v>
      </c>
      <c r="D991" t="b">
        <v>0</v>
      </c>
      <c r="H991" s="1">
        <v>42871</v>
      </c>
      <c r="I991" t="b">
        <v>1</v>
      </c>
      <c r="L991" t="s">
        <v>2751</v>
      </c>
      <c r="O991" t="s">
        <v>1776</v>
      </c>
      <c r="P991" t="b">
        <v>0</v>
      </c>
      <c r="Q991" s="2">
        <v>42867.812418981484</v>
      </c>
      <c r="R991" s="1"/>
      <c r="S991" t="b">
        <v>0</v>
      </c>
      <c r="U991" s="1"/>
      <c r="V991" t="b">
        <v>0</v>
      </c>
      <c r="W991" s="1">
        <v>42767</v>
      </c>
      <c r="X991">
        <v>2</v>
      </c>
      <c r="Y991">
        <v>2017</v>
      </c>
      <c r="Z991" t="s">
        <v>8</v>
      </c>
      <c r="AA991" t="s">
        <v>8</v>
      </c>
      <c r="AB991" t="b">
        <v>0</v>
      </c>
      <c r="AC991" t="b">
        <v>0</v>
      </c>
      <c r="AE991" t="b">
        <v>1</v>
      </c>
      <c r="AF991" t="b">
        <v>0</v>
      </c>
      <c r="AG991" t="b">
        <v>0</v>
      </c>
      <c r="AH991" t="s">
        <v>121</v>
      </c>
      <c r="AI991" t="b">
        <v>0</v>
      </c>
      <c r="AK991" t="b">
        <v>0</v>
      </c>
      <c r="AL991" s="1">
        <v>42871</v>
      </c>
      <c r="AM991" t="s">
        <v>162</v>
      </c>
      <c r="AN991" s="2">
        <v>44297.837673611109</v>
      </c>
      <c r="AP991" s="2">
        <v>43169.630393518521</v>
      </c>
      <c r="AQ991" s="1"/>
      <c r="AS991" t="b">
        <v>0</v>
      </c>
      <c r="AU991" t="s">
        <v>212</v>
      </c>
      <c r="AV991" t="s">
        <v>213</v>
      </c>
      <c r="BB991" t="s">
        <v>2762</v>
      </c>
      <c r="BD991" t="b">
        <v>0</v>
      </c>
      <c r="BH991" t="s">
        <v>272</v>
      </c>
      <c r="BI991" t="s">
        <v>200</v>
      </c>
      <c r="BJ991" t="s">
        <v>216</v>
      </c>
      <c r="BM991" t="s">
        <v>291</v>
      </c>
      <c r="BN991" t="s">
        <v>203</v>
      </c>
      <c r="BQ991" t="s">
        <v>204</v>
      </c>
      <c r="BR991" t="b">
        <v>0</v>
      </c>
      <c r="BT991" t="b">
        <v>0</v>
      </c>
      <c r="BW991" t="s">
        <v>103</v>
      </c>
      <c r="BX991" t="b">
        <v>0</v>
      </c>
      <c r="BY991" s="2">
        <v>44376.857569444444</v>
      </c>
      <c r="CB991" t="b">
        <v>0</v>
      </c>
      <c r="CC991" t="b">
        <v>1</v>
      </c>
      <c r="CF991">
        <v>2750</v>
      </c>
      <c r="CH991">
        <v>2750</v>
      </c>
      <c r="CI991">
        <v>100</v>
      </c>
      <c r="CJ991">
        <v>0</v>
      </c>
      <c r="CK991">
        <f>YEAR(tbl_Opportunity[[#This Row],[Close Date]])</f>
        <v>2017</v>
      </c>
    </row>
    <row r="992" spans="1:89">
      <c r="A992" t="s">
        <v>2763</v>
      </c>
      <c r="B992" t="b">
        <v>0</v>
      </c>
      <c r="D992" t="b">
        <v>0</v>
      </c>
      <c r="H992" s="1">
        <v>44368</v>
      </c>
      <c r="I992" t="b">
        <v>1</v>
      </c>
      <c r="L992" t="s">
        <v>2764</v>
      </c>
      <c r="O992" t="s">
        <v>114</v>
      </c>
      <c r="P992" t="b">
        <v>0</v>
      </c>
      <c r="Q992" s="2">
        <v>42870.797106481485</v>
      </c>
      <c r="R992" s="1">
        <v>44368</v>
      </c>
      <c r="S992" t="b">
        <v>0</v>
      </c>
      <c r="U992" s="1"/>
      <c r="V992" t="b">
        <v>0</v>
      </c>
      <c r="W992" s="1">
        <v>44228</v>
      </c>
      <c r="X992">
        <v>2</v>
      </c>
      <c r="Y992">
        <v>2021</v>
      </c>
      <c r="Z992" t="s">
        <v>90</v>
      </c>
      <c r="AA992" t="s">
        <v>90</v>
      </c>
      <c r="AB992" t="b">
        <v>0</v>
      </c>
      <c r="AC992" t="b">
        <v>0</v>
      </c>
      <c r="AE992" t="b">
        <v>1</v>
      </c>
      <c r="AF992" t="b">
        <v>0</v>
      </c>
      <c r="AG992" t="b">
        <v>0</v>
      </c>
      <c r="AH992" t="s">
        <v>121</v>
      </c>
      <c r="AI992" t="b">
        <v>0</v>
      </c>
      <c r="AK992" t="b">
        <v>0</v>
      </c>
      <c r="AL992" s="1">
        <v>42871</v>
      </c>
      <c r="AM992" t="s">
        <v>114</v>
      </c>
      <c r="AN992" s="2">
        <v>44368.849814814814</v>
      </c>
      <c r="AP992" s="2">
        <v>44368.849814814814</v>
      </c>
      <c r="AQ992" s="1">
        <v>44368</v>
      </c>
      <c r="AS992" t="b">
        <v>0</v>
      </c>
      <c r="AV992" t="s">
        <v>153</v>
      </c>
      <c r="BB992" t="s">
        <v>2765</v>
      </c>
      <c r="BD992" t="b">
        <v>0</v>
      </c>
      <c r="BH992" t="s">
        <v>114</v>
      </c>
      <c r="BI992" t="s">
        <v>150</v>
      </c>
      <c r="BQ992" t="s">
        <v>96</v>
      </c>
      <c r="BR992" t="b">
        <v>0</v>
      </c>
      <c r="BT992" t="b">
        <v>0</v>
      </c>
      <c r="BW992" t="s">
        <v>97</v>
      </c>
      <c r="BX992" t="b">
        <v>0</v>
      </c>
      <c r="BY992" s="2">
        <v>44376.857569444444</v>
      </c>
      <c r="CB992" t="b">
        <v>0</v>
      </c>
      <c r="CC992" t="b">
        <v>0</v>
      </c>
      <c r="CF992">
        <v>65000</v>
      </c>
      <c r="CH992">
        <v>0</v>
      </c>
      <c r="CI992">
        <v>0</v>
      </c>
      <c r="CJ992">
        <v>0</v>
      </c>
      <c r="CK992">
        <f>YEAR(tbl_Opportunity[[#This Row],[Close Date]])</f>
        <v>2021</v>
      </c>
    </row>
    <row r="993" spans="1:89">
      <c r="A993" t="s">
        <v>274</v>
      </c>
      <c r="B993" t="b">
        <v>0</v>
      </c>
      <c r="D993" t="b">
        <v>0</v>
      </c>
      <c r="H993" s="1">
        <v>42873</v>
      </c>
      <c r="I993" t="b">
        <v>1</v>
      </c>
      <c r="L993" t="s">
        <v>2751</v>
      </c>
      <c r="O993" t="s">
        <v>2137</v>
      </c>
      <c r="P993" t="b">
        <v>0</v>
      </c>
      <c r="Q993" s="2">
        <v>42873.61619212963</v>
      </c>
      <c r="R993" s="1"/>
      <c r="S993" t="b">
        <v>0</v>
      </c>
      <c r="U993" s="1"/>
      <c r="V993" t="b">
        <v>0</v>
      </c>
      <c r="W993" s="1">
        <v>42767</v>
      </c>
      <c r="X993">
        <v>2</v>
      </c>
      <c r="Y993">
        <v>2017</v>
      </c>
      <c r="Z993" t="s">
        <v>8</v>
      </c>
      <c r="AA993" t="s">
        <v>8</v>
      </c>
      <c r="AB993" t="b">
        <v>0</v>
      </c>
      <c r="AC993" t="b">
        <v>0</v>
      </c>
      <c r="AE993" t="b">
        <v>1</v>
      </c>
      <c r="AF993" t="b">
        <v>0</v>
      </c>
      <c r="AG993" t="b">
        <v>0</v>
      </c>
      <c r="AH993" t="s">
        <v>121</v>
      </c>
      <c r="AI993" t="b">
        <v>0</v>
      </c>
      <c r="AK993" t="b">
        <v>0</v>
      </c>
      <c r="AL993" s="1"/>
      <c r="AM993" t="s">
        <v>162</v>
      </c>
      <c r="AN993" s="2">
        <v>44297.835520833331</v>
      </c>
      <c r="AP993" s="2">
        <v>43169.630393518521</v>
      </c>
      <c r="AQ993" s="1"/>
      <c r="AS993" t="b">
        <v>0</v>
      </c>
      <c r="AU993" t="s">
        <v>212</v>
      </c>
      <c r="AV993" t="s">
        <v>105</v>
      </c>
      <c r="BB993" t="s">
        <v>2766</v>
      </c>
      <c r="BD993" t="b">
        <v>0</v>
      </c>
      <c r="BH993" t="s">
        <v>272</v>
      </c>
      <c r="BI993" t="s">
        <v>200</v>
      </c>
      <c r="BJ993" t="s">
        <v>216</v>
      </c>
      <c r="BM993" t="s">
        <v>291</v>
      </c>
      <c r="BN993" t="s">
        <v>203</v>
      </c>
      <c r="BQ993" t="s">
        <v>204</v>
      </c>
      <c r="BR993" t="b">
        <v>0</v>
      </c>
      <c r="BT993" t="b">
        <v>0</v>
      </c>
      <c r="BW993" t="s">
        <v>103</v>
      </c>
      <c r="BX993" t="b">
        <v>0</v>
      </c>
      <c r="BY993" s="2">
        <v>44376.857569444444</v>
      </c>
      <c r="CB993" t="b">
        <v>0</v>
      </c>
      <c r="CC993" t="b">
        <v>1</v>
      </c>
      <c r="CF993">
        <v>2750</v>
      </c>
      <c r="CH993">
        <v>2750</v>
      </c>
      <c r="CI993">
        <v>100</v>
      </c>
      <c r="CJ993">
        <v>0</v>
      </c>
      <c r="CK993">
        <f>YEAR(tbl_Opportunity[[#This Row],[Close Date]])</f>
        <v>2017</v>
      </c>
    </row>
    <row r="994" spans="1:89">
      <c r="A994" t="s">
        <v>2456</v>
      </c>
      <c r="B994" t="b">
        <v>0</v>
      </c>
      <c r="D994" t="b">
        <v>0</v>
      </c>
      <c r="H994" s="1">
        <v>42872</v>
      </c>
      <c r="I994" t="b">
        <v>1</v>
      </c>
      <c r="O994" t="s">
        <v>2137</v>
      </c>
      <c r="P994" t="b">
        <v>0</v>
      </c>
      <c r="Q994" s="2">
        <v>42873.618391203701</v>
      </c>
      <c r="R994" s="1"/>
      <c r="S994" t="b">
        <v>0</v>
      </c>
      <c r="U994" s="1"/>
      <c r="V994" t="b">
        <v>0</v>
      </c>
      <c r="W994" s="1">
        <v>42767</v>
      </c>
      <c r="X994">
        <v>2</v>
      </c>
      <c r="Y994">
        <v>2017</v>
      </c>
      <c r="Z994" t="s">
        <v>8</v>
      </c>
      <c r="AA994" t="s">
        <v>8</v>
      </c>
      <c r="AB994" t="b">
        <v>0</v>
      </c>
      <c r="AC994" t="b">
        <v>0</v>
      </c>
      <c r="AE994" t="b">
        <v>1</v>
      </c>
      <c r="AF994" t="b">
        <v>0</v>
      </c>
      <c r="AG994" t="b">
        <v>0</v>
      </c>
      <c r="AH994" t="s">
        <v>121</v>
      </c>
      <c r="AI994" t="b">
        <v>0</v>
      </c>
      <c r="AK994" t="b">
        <v>0</v>
      </c>
      <c r="AL994" s="1">
        <v>42872</v>
      </c>
      <c r="AM994" t="s">
        <v>162</v>
      </c>
      <c r="AN994" s="2">
        <v>44297.835520833331</v>
      </c>
      <c r="AP994" s="2">
        <v>43169.630393518521</v>
      </c>
      <c r="AQ994" s="1"/>
      <c r="AS994" t="b">
        <v>0</v>
      </c>
      <c r="AV994" t="s">
        <v>105</v>
      </c>
      <c r="BB994" t="s">
        <v>2767</v>
      </c>
      <c r="BD994" t="b">
        <v>0</v>
      </c>
      <c r="BH994" t="s">
        <v>272</v>
      </c>
      <c r="BI994" t="s">
        <v>200</v>
      </c>
      <c r="BJ994" t="s">
        <v>105</v>
      </c>
      <c r="BM994" t="s">
        <v>291</v>
      </c>
      <c r="BN994" t="s">
        <v>203</v>
      </c>
      <c r="BQ994" t="s">
        <v>204</v>
      </c>
      <c r="BR994" t="b">
        <v>0</v>
      </c>
      <c r="BT994" t="b">
        <v>0</v>
      </c>
      <c r="BW994" t="s">
        <v>103</v>
      </c>
      <c r="BX994" t="b">
        <v>0</v>
      </c>
      <c r="BY994" s="2">
        <v>44376.857569444444</v>
      </c>
      <c r="CB994" t="b">
        <v>0</v>
      </c>
      <c r="CC994" t="b">
        <v>1</v>
      </c>
      <c r="CF994">
        <v>1925</v>
      </c>
      <c r="CH994">
        <v>1925</v>
      </c>
      <c r="CI994">
        <v>100</v>
      </c>
      <c r="CJ994">
        <v>0</v>
      </c>
      <c r="CK994">
        <f>YEAR(tbl_Opportunity[[#This Row],[Close Date]])</f>
        <v>2017</v>
      </c>
    </row>
    <row r="995" spans="1:89">
      <c r="A995" t="s">
        <v>132</v>
      </c>
      <c r="B995" t="b">
        <v>0</v>
      </c>
      <c r="D995" t="b">
        <v>0</v>
      </c>
      <c r="H995" s="1">
        <v>43008</v>
      </c>
      <c r="I995" t="b">
        <v>1</v>
      </c>
      <c r="O995" t="s">
        <v>332</v>
      </c>
      <c r="P995" t="b">
        <v>0</v>
      </c>
      <c r="Q995" s="2">
        <v>42873.690462962964</v>
      </c>
      <c r="R995" s="1"/>
      <c r="S995" t="b">
        <v>0</v>
      </c>
      <c r="U995" s="1"/>
      <c r="V995" t="b">
        <v>0</v>
      </c>
      <c r="W995" s="1">
        <v>42795</v>
      </c>
      <c r="X995">
        <v>3</v>
      </c>
      <c r="Y995">
        <v>2017</v>
      </c>
      <c r="Z995" t="s">
        <v>8</v>
      </c>
      <c r="AA995" t="s">
        <v>8</v>
      </c>
      <c r="AB995" t="b">
        <v>0</v>
      </c>
      <c r="AC995" t="b">
        <v>0</v>
      </c>
      <c r="AE995" t="b">
        <v>1</v>
      </c>
      <c r="AF995" t="b">
        <v>0</v>
      </c>
      <c r="AG995" t="b">
        <v>0</v>
      </c>
      <c r="AH995" t="s">
        <v>121</v>
      </c>
      <c r="AI995" t="b">
        <v>0</v>
      </c>
      <c r="AK995" t="b">
        <v>0</v>
      </c>
      <c r="AL995" s="1"/>
      <c r="AM995" t="s">
        <v>162</v>
      </c>
      <c r="AN995" s="2">
        <v>44297.838888888888</v>
      </c>
      <c r="AP995" s="2">
        <v>43836.762627314813</v>
      </c>
      <c r="AQ995" s="1"/>
      <c r="AS995" t="b">
        <v>0</v>
      </c>
      <c r="AV995" t="s">
        <v>213</v>
      </c>
      <c r="BB995" t="s">
        <v>2768</v>
      </c>
      <c r="BD995" t="b">
        <v>1</v>
      </c>
      <c r="BH995" t="s">
        <v>332</v>
      </c>
      <c r="BI995" t="s">
        <v>150</v>
      </c>
      <c r="BQ995" t="s">
        <v>96</v>
      </c>
      <c r="BR995" t="b">
        <v>0</v>
      </c>
      <c r="BT995" t="b">
        <v>0</v>
      </c>
      <c r="BW995" t="s">
        <v>103</v>
      </c>
      <c r="BX995" t="b">
        <v>0</v>
      </c>
      <c r="BY995" s="2">
        <v>44376.857569444444</v>
      </c>
      <c r="CB995" t="b">
        <v>0</v>
      </c>
      <c r="CC995" t="b">
        <v>1</v>
      </c>
      <c r="CF995">
        <v>280898</v>
      </c>
      <c r="CH995">
        <v>280898</v>
      </c>
      <c r="CI995">
        <v>100</v>
      </c>
      <c r="CJ995">
        <v>0</v>
      </c>
      <c r="CK995">
        <f>YEAR(tbl_Opportunity[[#This Row],[Close Date]])</f>
        <v>2017</v>
      </c>
    </row>
    <row r="996" spans="1:89">
      <c r="A996" t="s">
        <v>1642</v>
      </c>
      <c r="B996" t="b">
        <v>0</v>
      </c>
      <c r="D996" t="b">
        <v>0</v>
      </c>
      <c r="H996" s="1">
        <v>43100</v>
      </c>
      <c r="I996" t="b">
        <v>1</v>
      </c>
      <c r="J996" t="s">
        <v>111</v>
      </c>
      <c r="L996" t="s">
        <v>2769</v>
      </c>
      <c r="O996" t="s">
        <v>142</v>
      </c>
      <c r="P996" t="b">
        <v>0</v>
      </c>
      <c r="Q996" s="2">
        <v>42984.988703703704</v>
      </c>
      <c r="R996" s="1"/>
      <c r="S996" t="b">
        <v>0</v>
      </c>
      <c r="U996" s="1"/>
      <c r="V996" t="b">
        <v>0</v>
      </c>
      <c r="W996" s="1">
        <v>42826</v>
      </c>
      <c r="X996">
        <v>4</v>
      </c>
      <c r="Y996">
        <v>2017</v>
      </c>
      <c r="Z996" t="s">
        <v>90</v>
      </c>
      <c r="AA996" t="s">
        <v>90</v>
      </c>
      <c r="AB996" t="b">
        <v>0</v>
      </c>
      <c r="AC996" t="b">
        <v>0</v>
      </c>
      <c r="AE996" t="b">
        <v>1</v>
      </c>
      <c r="AF996" t="b">
        <v>0</v>
      </c>
      <c r="AG996" t="b">
        <v>0</v>
      </c>
      <c r="AH996" t="s">
        <v>121</v>
      </c>
      <c r="AI996" t="b">
        <v>0</v>
      </c>
      <c r="AK996" t="b">
        <v>0</v>
      </c>
      <c r="AL996" s="1">
        <v>43409</v>
      </c>
      <c r="AM996" t="s">
        <v>162</v>
      </c>
      <c r="AN996" s="2">
        <v>44297.837673611109</v>
      </c>
      <c r="AP996" s="2">
        <v>43836.76290509259</v>
      </c>
      <c r="AQ996" s="1"/>
      <c r="AS996" t="b">
        <v>0</v>
      </c>
      <c r="AV996" t="s">
        <v>213</v>
      </c>
      <c r="BB996" t="s">
        <v>2770</v>
      </c>
      <c r="BD996" t="b">
        <v>0</v>
      </c>
      <c r="BH996" t="s">
        <v>142</v>
      </c>
      <c r="BI996" t="s">
        <v>150</v>
      </c>
      <c r="BQ996" t="s">
        <v>96</v>
      </c>
      <c r="BR996" t="b">
        <v>0</v>
      </c>
      <c r="BT996" t="b">
        <v>0</v>
      </c>
      <c r="BW996" t="s">
        <v>97</v>
      </c>
      <c r="BX996" t="b">
        <v>0</v>
      </c>
      <c r="BY996" s="2">
        <v>44376.857569444444</v>
      </c>
      <c r="CB996" t="b">
        <v>0</v>
      </c>
      <c r="CC996" t="b">
        <v>0</v>
      </c>
      <c r="CF996">
        <v>60000</v>
      </c>
      <c r="CH996">
        <v>0</v>
      </c>
      <c r="CI996">
        <v>0</v>
      </c>
      <c r="CJ996">
        <v>0</v>
      </c>
      <c r="CK996">
        <f>YEAR(tbl_Opportunity[[#This Row],[Close Date]])</f>
        <v>2017</v>
      </c>
    </row>
    <row r="997" spans="1:89">
      <c r="A997" t="s">
        <v>2771</v>
      </c>
      <c r="B997" t="b">
        <v>0</v>
      </c>
      <c r="D997" t="b">
        <v>0</v>
      </c>
      <c r="H997" s="1">
        <v>44469</v>
      </c>
      <c r="I997" t="b">
        <v>0</v>
      </c>
      <c r="L997" t="s">
        <v>2772</v>
      </c>
      <c r="O997" t="s">
        <v>89</v>
      </c>
      <c r="P997" t="b">
        <v>1</v>
      </c>
      <c r="Q997" s="2">
        <v>42986.092037037037</v>
      </c>
      <c r="R997" s="1"/>
      <c r="S997" t="b">
        <v>0</v>
      </c>
      <c r="T997" t="s">
        <v>2773</v>
      </c>
      <c r="U997" s="1">
        <v>44469</v>
      </c>
      <c r="V997" t="b">
        <v>0</v>
      </c>
      <c r="W997" s="1">
        <v>44256</v>
      </c>
      <c r="X997">
        <v>3</v>
      </c>
      <c r="Y997">
        <v>2021</v>
      </c>
      <c r="Z997" t="s">
        <v>161</v>
      </c>
      <c r="AA997" t="s">
        <v>161</v>
      </c>
      <c r="AB997" t="b">
        <v>0</v>
      </c>
      <c r="AC997" t="b">
        <v>0</v>
      </c>
      <c r="AE997" t="b">
        <v>1</v>
      </c>
      <c r="AF997" t="b">
        <v>0</v>
      </c>
      <c r="AG997" t="b">
        <v>0</v>
      </c>
      <c r="AH997" t="s">
        <v>121</v>
      </c>
      <c r="AI997" t="b">
        <v>0</v>
      </c>
      <c r="AK997" t="b">
        <v>0</v>
      </c>
      <c r="AL997" s="1">
        <v>44288</v>
      </c>
      <c r="AM997" t="s">
        <v>162</v>
      </c>
      <c r="AN997" s="2">
        <v>44300.834421296298</v>
      </c>
      <c r="AP997" s="2">
        <v>43871.597986111112</v>
      </c>
      <c r="AQ997" s="1"/>
      <c r="AS997" t="b">
        <v>1</v>
      </c>
      <c r="AU997" t="s">
        <v>336</v>
      </c>
      <c r="AV997" t="s">
        <v>213</v>
      </c>
      <c r="BB997" t="s">
        <v>2774</v>
      </c>
      <c r="BD997" t="b">
        <v>0</v>
      </c>
      <c r="BH997" t="s">
        <v>131</v>
      </c>
      <c r="BI997" t="s">
        <v>150</v>
      </c>
      <c r="BL997" t="s">
        <v>2772</v>
      </c>
      <c r="BN997" t="s">
        <v>415</v>
      </c>
      <c r="BQ997" t="s">
        <v>96</v>
      </c>
      <c r="BR997" t="b">
        <v>0</v>
      </c>
      <c r="BT997" t="b">
        <v>0</v>
      </c>
      <c r="BW997" t="s">
        <v>166</v>
      </c>
      <c r="BX997" t="b">
        <v>0</v>
      </c>
      <c r="BY997" s="2">
        <v>44376.857569444444</v>
      </c>
      <c r="CB997" t="b">
        <v>0</v>
      </c>
      <c r="CC997" t="b">
        <v>0</v>
      </c>
      <c r="CF997">
        <v>2600000</v>
      </c>
      <c r="CH997">
        <v>260000</v>
      </c>
      <c r="CI997">
        <v>10</v>
      </c>
      <c r="CJ997">
        <v>0</v>
      </c>
      <c r="CK997">
        <f>YEAR(tbl_Opportunity[[#This Row],[Close Date]])</f>
        <v>2021</v>
      </c>
    </row>
    <row r="998" spans="1:89">
      <c r="A998" t="s">
        <v>2771</v>
      </c>
      <c r="B998" t="b">
        <v>0</v>
      </c>
      <c r="D998" t="b">
        <v>0</v>
      </c>
      <c r="E998" t="s">
        <v>2775</v>
      </c>
      <c r="H998" s="1">
        <v>43008</v>
      </c>
      <c r="I998" t="b">
        <v>1</v>
      </c>
      <c r="J998" t="s">
        <v>111</v>
      </c>
      <c r="L998" t="s">
        <v>2776</v>
      </c>
      <c r="O998" t="s">
        <v>89</v>
      </c>
      <c r="P998" t="b">
        <v>1</v>
      </c>
      <c r="Q998" s="2">
        <v>42986.093900462962</v>
      </c>
      <c r="R998" s="1"/>
      <c r="S998" t="b">
        <v>0</v>
      </c>
      <c r="U998" s="1"/>
      <c r="V998" t="b">
        <v>0</v>
      </c>
      <c r="W998" s="1">
        <v>42795</v>
      </c>
      <c r="X998">
        <v>3</v>
      </c>
      <c r="Y998">
        <v>2017</v>
      </c>
      <c r="Z998" t="s">
        <v>90</v>
      </c>
      <c r="AA998" t="s">
        <v>90</v>
      </c>
      <c r="AB998" t="b">
        <v>0</v>
      </c>
      <c r="AC998" t="b">
        <v>0</v>
      </c>
      <c r="AE998" t="b">
        <v>0</v>
      </c>
      <c r="AF998" t="b">
        <v>0</v>
      </c>
      <c r="AG998" t="b">
        <v>0</v>
      </c>
      <c r="AH998" t="s">
        <v>219</v>
      </c>
      <c r="AI998" t="b">
        <v>0</v>
      </c>
      <c r="AK998" t="b">
        <v>0</v>
      </c>
      <c r="AL998" s="1"/>
      <c r="AM998" t="s">
        <v>92</v>
      </c>
      <c r="AN998" s="2">
        <v>44091.617268518516</v>
      </c>
      <c r="AP998" s="2">
        <v>43836.76290509259</v>
      </c>
      <c r="AQ998" s="1"/>
      <c r="AS998" t="b">
        <v>0</v>
      </c>
      <c r="AV998" t="s">
        <v>176</v>
      </c>
      <c r="BB998" t="s">
        <v>2777</v>
      </c>
      <c r="BD998" t="b">
        <v>0</v>
      </c>
      <c r="BH998" t="s">
        <v>131</v>
      </c>
      <c r="BJ998" t="s">
        <v>102</v>
      </c>
      <c r="BL998" t="s">
        <v>2776</v>
      </c>
      <c r="BQ998" t="s">
        <v>96</v>
      </c>
      <c r="BR998" t="b">
        <v>0</v>
      </c>
      <c r="BT998" t="b">
        <v>0</v>
      </c>
      <c r="BW998" t="s">
        <v>97</v>
      </c>
      <c r="BX998" t="b">
        <v>0</v>
      </c>
      <c r="BY998" s="2">
        <v>44376.857569444444</v>
      </c>
      <c r="CB998" t="b">
        <v>0</v>
      </c>
      <c r="CC998" t="b">
        <v>0</v>
      </c>
      <c r="CI998">
        <v>0</v>
      </c>
      <c r="CJ998">
        <v>0</v>
      </c>
      <c r="CK998">
        <f>YEAR(tbl_Opportunity[[#This Row],[Close Date]])</f>
        <v>2017</v>
      </c>
    </row>
    <row r="999" spans="1:89">
      <c r="A999" t="s">
        <v>2771</v>
      </c>
      <c r="B999" t="b">
        <v>0</v>
      </c>
      <c r="D999" t="b">
        <v>0</v>
      </c>
      <c r="E999" t="s">
        <v>2775</v>
      </c>
      <c r="H999" s="1">
        <v>43008</v>
      </c>
      <c r="I999" t="b">
        <v>1</v>
      </c>
      <c r="J999" t="s">
        <v>111</v>
      </c>
      <c r="L999" t="s">
        <v>2778</v>
      </c>
      <c r="O999" t="s">
        <v>89</v>
      </c>
      <c r="P999" t="b">
        <v>1</v>
      </c>
      <c r="Q999" s="2">
        <v>42986.094097222223</v>
      </c>
      <c r="R999" s="1"/>
      <c r="S999" t="b">
        <v>0</v>
      </c>
      <c r="U999" s="1"/>
      <c r="V999" t="b">
        <v>0</v>
      </c>
      <c r="W999" s="1">
        <v>42795</v>
      </c>
      <c r="X999">
        <v>3</v>
      </c>
      <c r="Y999">
        <v>2017</v>
      </c>
      <c r="Z999" t="s">
        <v>90</v>
      </c>
      <c r="AA999" t="s">
        <v>90</v>
      </c>
      <c r="AB999" t="b">
        <v>0</v>
      </c>
      <c r="AC999" t="b">
        <v>0</v>
      </c>
      <c r="AE999" t="b">
        <v>0</v>
      </c>
      <c r="AF999" t="b">
        <v>0</v>
      </c>
      <c r="AG999" t="b">
        <v>0</v>
      </c>
      <c r="AH999" t="s">
        <v>219</v>
      </c>
      <c r="AI999" t="b">
        <v>0</v>
      </c>
      <c r="AK999" t="b">
        <v>0</v>
      </c>
      <c r="AL999" s="1"/>
      <c r="AM999" t="s">
        <v>92</v>
      </c>
      <c r="AN999" s="2">
        <v>44091.617268518516</v>
      </c>
      <c r="AP999" s="2">
        <v>43836.76290509259</v>
      </c>
      <c r="AQ999" s="1"/>
      <c r="AS999" t="b">
        <v>0</v>
      </c>
      <c r="AV999" t="s">
        <v>176</v>
      </c>
      <c r="BB999" t="s">
        <v>2779</v>
      </c>
      <c r="BD999" t="b">
        <v>0</v>
      </c>
      <c r="BH999" t="s">
        <v>131</v>
      </c>
      <c r="BJ999" t="s">
        <v>102</v>
      </c>
      <c r="BL999" t="s">
        <v>2778</v>
      </c>
      <c r="BQ999" t="s">
        <v>96</v>
      </c>
      <c r="BR999" t="b">
        <v>0</v>
      </c>
      <c r="BT999" t="b">
        <v>0</v>
      </c>
      <c r="BW999" t="s">
        <v>97</v>
      </c>
      <c r="BX999" t="b">
        <v>0</v>
      </c>
      <c r="BY999" s="2">
        <v>44376.857569444444</v>
      </c>
      <c r="CB999" t="b">
        <v>0</v>
      </c>
      <c r="CC999" t="b">
        <v>0</v>
      </c>
      <c r="CI999">
        <v>0</v>
      </c>
      <c r="CJ999">
        <v>0</v>
      </c>
      <c r="CK999">
        <f>YEAR(tbl_Opportunity[[#This Row],[Close Date]])</f>
        <v>2017</v>
      </c>
    </row>
    <row r="1000" spans="1:89">
      <c r="A1000" t="s">
        <v>2771</v>
      </c>
      <c r="B1000" t="b">
        <v>0</v>
      </c>
      <c r="D1000" t="b">
        <v>0</v>
      </c>
      <c r="E1000" t="s">
        <v>2775</v>
      </c>
      <c r="H1000" s="1">
        <v>43008</v>
      </c>
      <c r="I1000" t="b">
        <v>1</v>
      </c>
      <c r="J1000" t="s">
        <v>111</v>
      </c>
      <c r="L1000" t="s">
        <v>2780</v>
      </c>
      <c r="O1000" t="s">
        <v>89</v>
      </c>
      <c r="P1000" t="b">
        <v>1</v>
      </c>
      <c r="Q1000" s="2">
        <v>42986.094305555554</v>
      </c>
      <c r="R1000" s="1"/>
      <c r="S1000" t="b">
        <v>0</v>
      </c>
      <c r="U1000" s="1"/>
      <c r="V1000" t="b">
        <v>0</v>
      </c>
      <c r="W1000" s="1">
        <v>42795</v>
      </c>
      <c r="X1000">
        <v>3</v>
      </c>
      <c r="Y1000">
        <v>2017</v>
      </c>
      <c r="Z1000" t="s">
        <v>90</v>
      </c>
      <c r="AA1000" t="s">
        <v>90</v>
      </c>
      <c r="AB1000" t="b">
        <v>0</v>
      </c>
      <c r="AC1000" t="b">
        <v>0</v>
      </c>
      <c r="AE1000" t="b">
        <v>0</v>
      </c>
      <c r="AF1000" t="b">
        <v>0</v>
      </c>
      <c r="AG1000" t="b">
        <v>0</v>
      </c>
      <c r="AH1000" t="s">
        <v>219</v>
      </c>
      <c r="AI1000" t="b">
        <v>0</v>
      </c>
      <c r="AK1000" t="b">
        <v>0</v>
      </c>
      <c r="AL1000" s="1"/>
      <c r="AM1000" t="s">
        <v>92</v>
      </c>
      <c r="AN1000" s="2">
        <v>44091.617268518516</v>
      </c>
      <c r="AP1000" s="2">
        <v>43836.76290509259</v>
      </c>
      <c r="AQ1000" s="1"/>
      <c r="AS1000" t="b">
        <v>0</v>
      </c>
      <c r="AV1000" t="s">
        <v>176</v>
      </c>
      <c r="BB1000" t="s">
        <v>2781</v>
      </c>
      <c r="BD1000" t="b">
        <v>0</v>
      </c>
      <c r="BH1000" t="s">
        <v>131</v>
      </c>
      <c r="BJ1000" t="s">
        <v>102</v>
      </c>
      <c r="BL1000" t="s">
        <v>2780</v>
      </c>
      <c r="BQ1000" t="s">
        <v>96</v>
      </c>
      <c r="BR1000" t="b">
        <v>0</v>
      </c>
      <c r="BT1000" t="b">
        <v>0</v>
      </c>
      <c r="BW1000" t="s">
        <v>97</v>
      </c>
      <c r="BX1000" t="b">
        <v>0</v>
      </c>
      <c r="BY1000" s="2">
        <v>44376.857569444444</v>
      </c>
      <c r="CB1000" t="b">
        <v>0</v>
      </c>
      <c r="CC1000" t="b">
        <v>0</v>
      </c>
      <c r="CI1000">
        <v>0</v>
      </c>
      <c r="CJ1000">
        <v>0</v>
      </c>
      <c r="CK1000">
        <f>YEAR(tbl_Opportunity[[#This Row],[Close Date]])</f>
        <v>2017</v>
      </c>
    </row>
    <row r="1001" spans="1:89">
      <c r="A1001" t="s">
        <v>2782</v>
      </c>
      <c r="B1001" t="b">
        <v>0</v>
      </c>
      <c r="D1001" t="b">
        <v>0</v>
      </c>
      <c r="H1001" s="1">
        <v>44469</v>
      </c>
      <c r="I1001" t="b">
        <v>0</v>
      </c>
      <c r="L1001" t="s">
        <v>2783</v>
      </c>
      <c r="O1001" t="s">
        <v>89</v>
      </c>
      <c r="P1001" t="b">
        <v>1</v>
      </c>
      <c r="Q1001" s="2">
        <v>42986.150868055556</v>
      </c>
      <c r="R1001" s="1"/>
      <c r="S1001" t="b">
        <v>0</v>
      </c>
      <c r="U1001" s="1"/>
      <c r="V1001" t="b">
        <v>0</v>
      </c>
      <c r="W1001" s="1">
        <v>44256</v>
      </c>
      <c r="X1001">
        <v>3</v>
      </c>
      <c r="Y1001">
        <v>2021</v>
      </c>
      <c r="Z1001" t="s">
        <v>161</v>
      </c>
      <c r="AA1001" t="s">
        <v>161</v>
      </c>
      <c r="AB1001" t="b">
        <v>0</v>
      </c>
      <c r="AC1001" t="b">
        <v>0</v>
      </c>
      <c r="AE1001" t="b">
        <v>1</v>
      </c>
      <c r="AF1001" t="b">
        <v>0</v>
      </c>
      <c r="AG1001" t="b">
        <v>0</v>
      </c>
      <c r="AH1001" t="s">
        <v>219</v>
      </c>
      <c r="AI1001" t="b">
        <v>0</v>
      </c>
      <c r="AK1001" t="b">
        <v>0</v>
      </c>
      <c r="AL1001" s="1"/>
      <c r="AM1001" t="s">
        <v>162</v>
      </c>
      <c r="AN1001" s="2">
        <v>44300.834421296298</v>
      </c>
      <c r="AP1001" s="2">
        <v>43871.594861111109</v>
      </c>
      <c r="AQ1001" s="1"/>
      <c r="AS1001" t="b">
        <v>1</v>
      </c>
      <c r="AV1001" t="s">
        <v>105</v>
      </c>
      <c r="BB1001" t="s">
        <v>2784</v>
      </c>
      <c r="BD1001" t="b">
        <v>0</v>
      </c>
      <c r="BH1001" t="s">
        <v>131</v>
      </c>
      <c r="BI1001" t="s">
        <v>150</v>
      </c>
      <c r="BJ1001" t="s">
        <v>102</v>
      </c>
      <c r="BL1001" t="s">
        <v>2783</v>
      </c>
      <c r="BN1001" t="s">
        <v>415</v>
      </c>
      <c r="BQ1001" t="s">
        <v>96</v>
      </c>
      <c r="BR1001" t="b">
        <v>0</v>
      </c>
      <c r="BT1001" t="b">
        <v>0</v>
      </c>
      <c r="BW1001" t="s">
        <v>166</v>
      </c>
      <c r="BX1001" t="b">
        <v>0</v>
      </c>
      <c r="BY1001" s="2">
        <v>44376.857569444444</v>
      </c>
      <c r="CB1001" t="b">
        <v>0</v>
      </c>
      <c r="CC1001" t="b">
        <v>0</v>
      </c>
      <c r="CF1001">
        <v>2600000</v>
      </c>
      <c r="CH1001">
        <v>260000</v>
      </c>
      <c r="CI1001">
        <v>10</v>
      </c>
      <c r="CJ1001">
        <v>0</v>
      </c>
      <c r="CK1001">
        <f>YEAR(tbl_Opportunity[[#This Row],[Close Date]])</f>
        <v>2021</v>
      </c>
    </row>
    <row r="1002" spans="1:89">
      <c r="A1002" t="s">
        <v>2785</v>
      </c>
      <c r="B1002" t="b">
        <v>0</v>
      </c>
      <c r="D1002" t="b">
        <v>0</v>
      </c>
      <c r="H1002" s="1">
        <v>44651</v>
      </c>
      <c r="I1002" t="b">
        <v>0</v>
      </c>
      <c r="L1002" t="s">
        <v>2786</v>
      </c>
      <c r="O1002" t="s">
        <v>194</v>
      </c>
      <c r="P1002" t="b">
        <v>0</v>
      </c>
      <c r="Q1002" s="2">
        <v>43391.393611111111</v>
      </c>
      <c r="R1002" s="1"/>
      <c r="S1002" t="b">
        <v>0</v>
      </c>
      <c r="U1002" s="1"/>
      <c r="V1002" t="b">
        <v>0</v>
      </c>
      <c r="W1002" s="1">
        <v>44562</v>
      </c>
      <c r="X1002">
        <v>1</v>
      </c>
      <c r="Y1002">
        <v>2022</v>
      </c>
      <c r="Z1002" t="s">
        <v>161</v>
      </c>
      <c r="AA1002" t="s">
        <v>161</v>
      </c>
      <c r="AB1002" t="b">
        <v>0</v>
      </c>
      <c r="AC1002" t="b">
        <v>0</v>
      </c>
      <c r="AE1002" t="b">
        <v>0</v>
      </c>
      <c r="AF1002" t="b">
        <v>0</v>
      </c>
      <c r="AG1002" t="b">
        <v>0</v>
      </c>
      <c r="AH1002" t="s">
        <v>219</v>
      </c>
      <c r="AI1002" t="b">
        <v>0</v>
      </c>
      <c r="AK1002" t="b">
        <v>0</v>
      </c>
      <c r="AL1002" s="1"/>
      <c r="AM1002" t="s">
        <v>162</v>
      </c>
      <c r="AN1002" s="2">
        <v>44348.796666666669</v>
      </c>
      <c r="AP1002" s="2">
        <v>43551.667800925927</v>
      </c>
      <c r="AQ1002" s="1"/>
      <c r="AS1002" t="b">
        <v>0</v>
      </c>
      <c r="AV1002" t="s">
        <v>213</v>
      </c>
      <c r="BB1002" t="s">
        <v>2787</v>
      </c>
      <c r="BD1002" t="b">
        <v>0</v>
      </c>
      <c r="BF1002" t="s">
        <v>2788</v>
      </c>
      <c r="BH1002" t="s">
        <v>194</v>
      </c>
      <c r="BL1002" t="s">
        <v>2786</v>
      </c>
      <c r="BM1002" t="s">
        <v>202</v>
      </c>
      <c r="BN1002" t="s">
        <v>203</v>
      </c>
      <c r="BQ1002" t="s">
        <v>204</v>
      </c>
      <c r="BR1002" t="b">
        <v>0</v>
      </c>
      <c r="BT1002" t="b">
        <v>0</v>
      </c>
      <c r="BW1002" t="s">
        <v>313</v>
      </c>
      <c r="BX1002" t="b">
        <v>0</v>
      </c>
      <c r="BY1002" s="2">
        <v>44376.857569444444</v>
      </c>
      <c r="BZ1002" t="s">
        <v>265</v>
      </c>
      <c r="CB1002" t="b">
        <v>0</v>
      </c>
      <c r="CC1002" t="b">
        <v>0</v>
      </c>
      <c r="CI1002">
        <v>5</v>
      </c>
      <c r="CJ1002">
        <v>0</v>
      </c>
      <c r="CK1002">
        <f>YEAR(tbl_Opportunity[[#This Row],[Close Date]])</f>
        <v>2022</v>
      </c>
    </row>
    <row r="1003" spans="1:89">
      <c r="A1003" t="s">
        <v>2789</v>
      </c>
      <c r="B1003" t="b">
        <v>0</v>
      </c>
      <c r="D1003" t="b">
        <v>0</v>
      </c>
      <c r="H1003" s="1">
        <v>44651</v>
      </c>
      <c r="I1003" t="b">
        <v>0</v>
      </c>
      <c r="L1003" t="s">
        <v>2790</v>
      </c>
      <c r="O1003" t="s">
        <v>194</v>
      </c>
      <c r="P1003" t="b">
        <v>0</v>
      </c>
      <c r="Q1003" s="2">
        <v>43935.563611111109</v>
      </c>
      <c r="R1003" s="1"/>
      <c r="S1003" t="b">
        <v>0</v>
      </c>
      <c r="U1003" s="1"/>
      <c r="V1003" t="b">
        <v>0</v>
      </c>
      <c r="W1003" s="1">
        <v>44562</v>
      </c>
      <c r="X1003">
        <v>1</v>
      </c>
      <c r="Y1003">
        <v>2022</v>
      </c>
      <c r="Z1003" t="s">
        <v>161</v>
      </c>
      <c r="AA1003" t="s">
        <v>161</v>
      </c>
      <c r="AB1003" t="b">
        <v>0</v>
      </c>
      <c r="AC1003" t="b">
        <v>0</v>
      </c>
      <c r="AE1003" t="b">
        <v>0</v>
      </c>
      <c r="AF1003" t="b">
        <v>0</v>
      </c>
      <c r="AG1003" t="b">
        <v>0</v>
      </c>
      <c r="AH1003" t="s">
        <v>219</v>
      </c>
      <c r="AI1003" t="b">
        <v>0</v>
      </c>
      <c r="AK1003" t="b">
        <v>0</v>
      </c>
      <c r="AL1003" s="1"/>
      <c r="AM1003" t="s">
        <v>162</v>
      </c>
      <c r="AN1003" s="2">
        <v>44348.796793981484</v>
      </c>
      <c r="AP1003" s="2"/>
      <c r="AQ1003" s="1"/>
      <c r="AS1003" t="b">
        <v>0</v>
      </c>
      <c r="AV1003" t="s">
        <v>213</v>
      </c>
      <c r="BB1003" t="s">
        <v>2791</v>
      </c>
      <c r="BD1003" t="b">
        <v>0</v>
      </c>
      <c r="BH1003" t="s">
        <v>194</v>
      </c>
      <c r="BL1003" t="s">
        <v>2790</v>
      </c>
      <c r="BM1003" t="s">
        <v>202</v>
      </c>
      <c r="BN1003" t="s">
        <v>203</v>
      </c>
      <c r="BQ1003" t="s">
        <v>204</v>
      </c>
      <c r="BR1003" t="b">
        <v>0</v>
      </c>
      <c r="BT1003" t="b">
        <v>0</v>
      </c>
      <c r="BW1003" t="s">
        <v>313</v>
      </c>
      <c r="BX1003" t="b">
        <v>0</v>
      </c>
      <c r="BY1003" s="2">
        <v>44376.857581018521</v>
      </c>
      <c r="BZ1003" t="s">
        <v>265</v>
      </c>
      <c r="CB1003" t="b">
        <v>0</v>
      </c>
      <c r="CC1003" t="b">
        <v>0</v>
      </c>
      <c r="CI1003">
        <v>5</v>
      </c>
      <c r="CJ1003">
        <v>0</v>
      </c>
      <c r="CK1003">
        <f>YEAR(tbl_Opportunity[[#This Row],[Close Date]])</f>
        <v>2022</v>
      </c>
    </row>
    <row r="1004" spans="1:89">
      <c r="A1004" t="s">
        <v>2792</v>
      </c>
      <c r="B1004" t="b">
        <v>0</v>
      </c>
      <c r="D1004" t="b">
        <v>0</v>
      </c>
      <c r="H1004" s="1">
        <v>44651</v>
      </c>
      <c r="I1004" t="b">
        <v>0</v>
      </c>
      <c r="L1004" t="s">
        <v>2793</v>
      </c>
      <c r="O1004" t="s">
        <v>194</v>
      </c>
      <c r="P1004" t="b">
        <v>0</v>
      </c>
      <c r="Q1004" s="2">
        <v>43917.45103009259</v>
      </c>
      <c r="R1004" s="1"/>
      <c r="S1004" t="b">
        <v>0</v>
      </c>
      <c r="U1004" s="1"/>
      <c r="V1004" t="b">
        <v>0</v>
      </c>
      <c r="W1004" s="1">
        <v>44562</v>
      </c>
      <c r="X1004">
        <v>1</v>
      </c>
      <c r="Y1004">
        <v>2022</v>
      </c>
      <c r="Z1004" t="s">
        <v>161</v>
      </c>
      <c r="AA1004" t="s">
        <v>161</v>
      </c>
      <c r="AB1004" t="b">
        <v>0</v>
      </c>
      <c r="AC1004" t="b">
        <v>0</v>
      </c>
      <c r="AE1004" t="b">
        <v>0</v>
      </c>
      <c r="AF1004" t="b">
        <v>0</v>
      </c>
      <c r="AG1004" t="b">
        <v>0</v>
      </c>
      <c r="AH1004" t="s">
        <v>219</v>
      </c>
      <c r="AI1004" t="b">
        <v>0</v>
      </c>
      <c r="AJ1004" t="s">
        <v>211</v>
      </c>
      <c r="AK1004" t="b">
        <v>0</v>
      </c>
      <c r="AL1004" s="1"/>
      <c r="AM1004" t="s">
        <v>162</v>
      </c>
      <c r="AN1004" s="2">
        <v>44348.796597222223</v>
      </c>
      <c r="AP1004" s="2"/>
      <c r="AQ1004" s="1"/>
      <c r="AS1004" t="b">
        <v>0</v>
      </c>
      <c r="AV1004" t="s">
        <v>93</v>
      </c>
      <c r="BB1004" t="s">
        <v>2794</v>
      </c>
      <c r="BD1004" t="b">
        <v>0</v>
      </c>
      <c r="BH1004" t="s">
        <v>194</v>
      </c>
      <c r="BJ1004" t="s">
        <v>216</v>
      </c>
      <c r="BL1004" t="s">
        <v>2793</v>
      </c>
      <c r="BM1004" t="s">
        <v>202</v>
      </c>
      <c r="BN1004" t="s">
        <v>203</v>
      </c>
      <c r="BQ1004" t="s">
        <v>204</v>
      </c>
      <c r="BR1004" t="b">
        <v>0</v>
      </c>
      <c r="BT1004" t="b">
        <v>0</v>
      </c>
      <c r="BW1004" t="s">
        <v>313</v>
      </c>
      <c r="BX1004" t="b">
        <v>0</v>
      </c>
      <c r="BY1004" s="2">
        <v>44376.857581018521</v>
      </c>
      <c r="BZ1004" t="s">
        <v>265</v>
      </c>
      <c r="CB1004" t="b">
        <v>0</v>
      </c>
      <c r="CC1004" t="b">
        <v>0</v>
      </c>
      <c r="CI1004">
        <v>5</v>
      </c>
      <c r="CJ1004">
        <v>0</v>
      </c>
      <c r="CK1004">
        <f>YEAR(tbl_Opportunity[[#This Row],[Close Date]])</f>
        <v>2022</v>
      </c>
    </row>
    <row r="1005" spans="1:89">
      <c r="A1005" t="s">
        <v>2795</v>
      </c>
      <c r="B1005" t="b">
        <v>0</v>
      </c>
      <c r="D1005" t="b">
        <v>0</v>
      </c>
      <c r="E1005" t="s">
        <v>2796</v>
      </c>
      <c r="H1005" s="1">
        <v>45016</v>
      </c>
      <c r="I1005" t="b">
        <v>0</v>
      </c>
      <c r="L1005" t="s">
        <v>2797</v>
      </c>
      <c r="O1005" t="s">
        <v>406</v>
      </c>
      <c r="P1005" t="b">
        <v>0</v>
      </c>
      <c r="Q1005" s="2">
        <v>43647.600208333337</v>
      </c>
      <c r="R1005" s="1"/>
      <c r="S1005" t="b">
        <v>0</v>
      </c>
      <c r="U1005" s="1"/>
      <c r="V1005" t="b">
        <v>0</v>
      </c>
      <c r="W1005" s="1">
        <v>44927</v>
      </c>
      <c r="X1005">
        <v>1</v>
      </c>
      <c r="Y1005">
        <v>2023</v>
      </c>
      <c r="Z1005" t="s">
        <v>161</v>
      </c>
      <c r="AA1005" t="s">
        <v>161</v>
      </c>
      <c r="AB1005" t="b">
        <v>0</v>
      </c>
      <c r="AC1005" t="b">
        <v>0</v>
      </c>
      <c r="AE1005" t="b">
        <v>0</v>
      </c>
      <c r="AF1005" t="b">
        <v>0</v>
      </c>
      <c r="AG1005" t="b">
        <v>0</v>
      </c>
      <c r="AH1005" t="s">
        <v>219</v>
      </c>
      <c r="AI1005" t="b">
        <v>0</v>
      </c>
      <c r="AJ1005" t="s">
        <v>2359</v>
      </c>
      <c r="AK1005" t="b">
        <v>0</v>
      </c>
      <c r="AL1005" s="1">
        <v>44238</v>
      </c>
      <c r="AM1005" t="s">
        <v>162</v>
      </c>
      <c r="AN1005" s="2">
        <v>44348.796724537038</v>
      </c>
      <c r="AP1005" s="2"/>
      <c r="AQ1005" s="1"/>
      <c r="AS1005" t="b">
        <v>0</v>
      </c>
      <c r="AV1005" t="s">
        <v>176</v>
      </c>
      <c r="AY1005" t="s">
        <v>2360</v>
      </c>
      <c r="AZ1005" t="s">
        <v>2361</v>
      </c>
      <c r="BB1005" t="s">
        <v>2798</v>
      </c>
      <c r="BD1005" t="b">
        <v>0</v>
      </c>
      <c r="BH1005" t="s">
        <v>311</v>
      </c>
      <c r="BJ1005" t="s">
        <v>2799</v>
      </c>
      <c r="BL1005" t="s">
        <v>2797</v>
      </c>
      <c r="BM1005" t="s">
        <v>202</v>
      </c>
      <c r="BN1005" t="s">
        <v>203</v>
      </c>
      <c r="BQ1005" t="s">
        <v>204</v>
      </c>
      <c r="BR1005" t="b">
        <v>0</v>
      </c>
      <c r="BT1005" t="b">
        <v>0</v>
      </c>
      <c r="BW1005" t="s">
        <v>349</v>
      </c>
      <c r="BX1005" t="b">
        <v>0</v>
      </c>
      <c r="BY1005" s="2">
        <v>44376.857569444444</v>
      </c>
      <c r="BZ1005" t="s">
        <v>314</v>
      </c>
      <c r="CB1005" t="b">
        <v>0</v>
      </c>
      <c r="CC1005" t="b">
        <v>0</v>
      </c>
      <c r="CF1005">
        <v>85000</v>
      </c>
      <c r="CH1005">
        <v>25500</v>
      </c>
      <c r="CI1005">
        <v>30</v>
      </c>
      <c r="CJ1005">
        <v>0</v>
      </c>
      <c r="CK1005">
        <f>YEAR(tbl_Opportunity[[#This Row],[Close Date]])</f>
        <v>2023</v>
      </c>
    </row>
    <row r="1006" spans="1:89">
      <c r="A1006" t="s">
        <v>2800</v>
      </c>
      <c r="B1006" t="b">
        <v>0</v>
      </c>
      <c r="D1006" t="b">
        <v>0</v>
      </c>
      <c r="H1006" s="1">
        <v>44651</v>
      </c>
      <c r="I1006" t="b">
        <v>0</v>
      </c>
      <c r="L1006" t="s">
        <v>2801</v>
      </c>
      <c r="O1006" t="s">
        <v>194</v>
      </c>
      <c r="P1006" t="b">
        <v>0</v>
      </c>
      <c r="Q1006" s="2">
        <v>43402.463287037041</v>
      </c>
      <c r="R1006" s="1"/>
      <c r="S1006" t="b">
        <v>0</v>
      </c>
      <c r="U1006" s="1"/>
      <c r="V1006" t="b">
        <v>0</v>
      </c>
      <c r="W1006" s="1">
        <v>44562</v>
      </c>
      <c r="X1006">
        <v>1</v>
      </c>
      <c r="Y1006">
        <v>2022</v>
      </c>
      <c r="Z1006" t="s">
        <v>161</v>
      </c>
      <c r="AA1006" t="s">
        <v>161</v>
      </c>
      <c r="AB1006" t="b">
        <v>0</v>
      </c>
      <c r="AC1006" t="b">
        <v>0</v>
      </c>
      <c r="AE1006" t="b">
        <v>0</v>
      </c>
      <c r="AF1006" t="b">
        <v>0</v>
      </c>
      <c r="AG1006" t="b">
        <v>0</v>
      </c>
      <c r="AH1006" t="s">
        <v>219</v>
      </c>
      <c r="AI1006" t="b">
        <v>0</v>
      </c>
      <c r="AJ1006" t="s">
        <v>211</v>
      </c>
      <c r="AK1006" t="b">
        <v>0</v>
      </c>
      <c r="AL1006" s="1"/>
      <c r="AM1006" t="s">
        <v>162</v>
      </c>
      <c r="AN1006" s="2">
        <v>44348.796666666669</v>
      </c>
      <c r="AP1006" s="2">
        <v>44279.722731481481</v>
      </c>
      <c r="AQ1006" s="1"/>
      <c r="AS1006" t="b">
        <v>0</v>
      </c>
      <c r="AV1006" t="s">
        <v>248</v>
      </c>
      <c r="AY1006" t="s">
        <v>236</v>
      </c>
      <c r="AZ1006" t="s">
        <v>237</v>
      </c>
      <c r="BB1006" t="s">
        <v>2802</v>
      </c>
      <c r="BD1006" t="b">
        <v>0</v>
      </c>
      <c r="BH1006" t="s">
        <v>194</v>
      </c>
      <c r="BI1006" t="s">
        <v>2055</v>
      </c>
      <c r="BJ1006" t="s">
        <v>216</v>
      </c>
      <c r="BL1006" t="s">
        <v>2801</v>
      </c>
      <c r="BM1006" t="s">
        <v>202</v>
      </c>
      <c r="BN1006" t="s">
        <v>203</v>
      </c>
      <c r="BQ1006" t="s">
        <v>204</v>
      </c>
      <c r="BR1006" t="b">
        <v>0</v>
      </c>
      <c r="BT1006" t="b">
        <v>0</v>
      </c>
      <c r="BW1006" t="s">
        <v>313</v>
      </c>
      <c r="BX1006" t="b">
        <v>0</v>
      </c>
      <c r="BY1006" s="2">
        <v>44376.857569444444</v>
      </c>
      <c r="BZ1006" t="s">
        <v>265</v>
      </c>
      <c r="CB1006" t="b">
        <v>0</v>
      </c>
      <c r="CC1006" t="b">
        <v>0</v>
      </c>
      <c r="CI1006">
        <v>5</v>
      </c>
      <c r="CJ1006">
        <v>0</v>
      </c>
      <c r="CK1006">
        <f>YEAR(tbl_Opportunity[[#This Row],[Close Date]])</f>
        <v>2022</v>
      </c>
    </row>
    <row r="1007" spans="1:89">
      <c r="A1007" t="s">
        <v>2803</v>
      </c>
      <c r="B1007" t="b">
        <v>0</v>
      </c>
      <c r="D1007" t="b">
        <v>0</v>
      </c>
      <c r="H1007" s="1">
        <v>44651</v>
      </c>
      <c r="I1007" t="b">
        <v>0</v>
      </c>
      <c r="L1007" t="s">
        <v>2804</v>
      </c>
      <c r="O1007" t="s">
        <v>194</v>
      </c>
      <c r="P1007" t="b">
        <v>0</v>
      </c>
      <c r="Q1007" s="2">
        <v>43403.666006944448</v>
      </c>
      <c r="R1007" s="1"/>
      <c r="S1007" t="b">
        <v>0</v>
      </c>
      <c r="U1007" s="1"/>
      <c r="V1007" t="b">
        <v>0</v>
      </c>
      <c r="W1007" s="1">
        <v>44562</v>
      </c>
      <c r="X1007">
        <v>1</v>
      </c>
      <c r="Y1007">
        <v>2022</v>
      </c>
      <c r="Z1007" t="s">
        <v>161</v>
      </c>
      <c r="AA1007" t="s">
        <v>161</v>
      </c>
      <c r="AB1007" t="b">
        <v>0</v>
      </c>
      <c r="AC1007" t="b">
        <v>0</v>
      </c>
      <c r="AE1007" t="b">
        <v>0</v>
      </c>
      <c r="AF1007" t="b">
        <v>0</v>
      </c>
      <c r="AG1007" t="b">
        <v>0</v>
      </c>
      <c r="AH1007" t="s">
        <v>219</v>
      </c>
      <c r="AI1007" t="b">
        <v>0</v>
      </c>
      <c r="AJ1007" t="s">
        <v>211</v>
      </c>
      <c r="AK1007" t="b">
        <v>0</v>
      </c>
      <c r="AL1007" s="1"/>
      <c r="AM1007" t="s">
        <v>162</v>
      </c>
      <c r="AN1007" s="2">
        <v>44348.796666666669</v>
      </c>
      <c r="AP1007" s="2">
        <v>44279.722442129627</v>
      </c>
      <c r="AQ1007" s="1"/>
      <c r="AS1007" t="b">
        <v>0</v>
      </c>
      <c r="AV1007" t="s">
        <v>153</v>
      </c>
      <c r="AY1007" t="s">
        <v>236</v>
      </c>
      <c r="AZ1007" t="s">
        <v>237</v>
      </c>
      <c r="BB1007" t="s">
        <v>2805</v>
      </c>
      <c r="BD1007" t="b">
        <v>0</v>
      </c>
      <c r="BH1007" t="s">
        <v>194</v>
      </c>
      <c r="BI1007" t="s">
        <v>2055</v>
      </c>
      <c r="BJ1007" t="s">
        <v>216</v>
      </c>
      <c r="BL1007" t="s">
        <v>2804</v>
      </c>
      <c r="BM1007" t="s">
        <v>202</v>
      </c>
      <c r="BN1007" t="s">
        <v>203</v>
      </c>
      <c r="BQ1007" t="s">
        <v>204</v>
      </c>
      <c r="BR1007" t="b">
        <v>0</v>
      </c>
      <c r="BT1007" t="b">
        <v>0</v>
      </c>
      <c r="BW1007" t="s">
        <v>313</v>
      </c>
      <c r="BX1007" t="b">
        <v>0</v>
      </c>
      <c r="BY1007" s="2">
        <v>44376.857569444444</v>
      </c>
      <c r="BZ1007" t="s">
        <v>265</v>
      </c>
      <c r="CB1007" t="b">
        <v>0</v>
      </c>
      <c r="CC1007" t="b">
        <v>0</v>
      </c>
      <c r="CF1007">
        <v>56557.5</v>
      </c>
      <c r="CH1007">
        <v>2827.88</v>
      </c>
      <c r="CI1007">
        <v>5</v>
      </c>
      <c r="CJ1007">
        <v>0</v>
      </c>
      <c r="CK1007">
        <f>YEAR(tbl_Opportunity[[#This Row],[Close Date]])</f>
        <v>2022</v>
      </c>
    </row>
    <row r="1008" spans="1:89">
      <c r="A1008" t="s">
        <v>2806</v>
      </c>
      <c r="B1008" t="b">
        <v>0</v>
      </c>
      <c r="D1008" t="b">
        <v>0</v>
      </c>
      <c r="G1008" t="s">
        <v>2807</v>
      </c>
      <c r="H1008" s="1">
        <v>44742</v>
      </c>
      <c r="I1008" t="b">
        <v>0</v>
      </c>
      <c r="O1008" t="s">
        <v>2808</v>
      </c>
      <c r="P1008" t="b">
        <v>0</v>
      </c>
      <c r="Q1008" s="2">
        <v>44264.889351851853</v>
      </c>
      <c r="R1008" s="1"/>
      <c r="S1008" t="b">
        <v>0</v>
      </c>
      <c r="U1008" s="1"/>
      <c r="V1008" t="b">
        <v>0</v>
      </c>
      <c r="W1008" s="1">
        <v>44593</v>
      </c>
      <c r="X1008">
        <v>2</v>
      </c>
      <c r="Y1008">
        <v>2022</v>
      </c>
      <c r="Z1008" t="s">
        <v>161</v>
      </c>
      <c r="AA1008" t="s">
        <v>161</v>
      </c>
      <c r="AB1008" t="b">
        <v>0</v>
      </c>
      <c r="AC1008" t="b">
        <v>0</v>
      </c>
      <c r="AE1008" t="b">
        <v>0</v>
      </c>
      <c r="AF1008" t="b">
        <v>0</v>
      </c>
      <c r="AG1008" t="b">
        <v>0</v>
      </c>
      <c r="AH1008" t="s">
        <v>219</v>
      </c>
      <c r="AI1008" t="b">
        <v>0</v>
      </c>
      <c r="AK1008" t="b">
        <v>0</v>
      </c>
      <c r="AL1008" s="1"/>
      <c r="AM1008" t="s">
        <v>162</v>
      </c>
      <c r="AN1008" s="2">
        <v>44348.796666666669</v>
      </c>
      <c r="AP1008" s="2"/>
      <c r="AQ1008" s="1"/>
      <c r="AS1008" t="b">
        <v>0</v>
      </c>
      <c r="AV1008" t="s">
        <v>2809</v>
      </c>
      <c r="BB1008" t="s">
        <v>2810</v>
      </c>
      <c r="BD1008" t="b">
        <v>0</v>
      </c>
      <c r="BH1008" t="s">
        <v>2808</v>
      </c>
      <c r="BJ1008" t="s">
        <v>216</v>
      </c>
      <c r="BL1008" t="s">
        <v>2811</v>
      </c>
      <c r="BM1008" t="s">
        <v>202</v>
      </c>
      <c r="BN1008" t="s">
        <v>2414</v>
      </c>
      <c r="BQ1008" t="s">
        <v>204</v>
      </c>
      <c r="BR1008" t="b">
        <v>0</v>
      </c>
      <c r="BT1008" t="b">
        <v>0</v>
      </c>
      <c r="BW1008" t="s">
        <v>313</v>
      </c>
      <c r="BX1008" t="b">
        <v>0</v>
      </c>
      <c r="BY1008" s="2">
        <v>44376.857581018521</v>
      </c>
      <c r="BZ1008" t="s">
        <v>2812</v>
      </c>
      <c r="CB1008" t="b">
        <v>0</v>
      </c>
      <c r="CC1008" t="b">
        <v>0</v>
      </c>
      <c r="CF1008">
        <v>187462</v>
      </c>
      <c r="CH1008">
        <v>9373.1</v>
      </c>
      <c r="CI1008">
        <v>5</v>
      </c>
      <c r="CJ1008">
        <v>0</v>
      </c>
      <c r="CK1008">
        <f>YEAR(tbl_Opportunity[[#This Row],[Close Date]])</f>
        <v>2022</v>
      </c>
    </row>
    <row r="1009" spans="1:89">
      <c r="A1009" t="s">
        <v>2813</v>
      </c>
      <c r="B1009" t="b">
        <v>0</v>
      </c>
      <c r="D1009" t="b">
        <v>0</v>
      </c>
      <c r="H1009" s="1">
        <v>44469</v>
      </c>
      <c r="I1009" t="b">
        <v>0</v>
      </c>
      <c r="O1009" t="s">
        <v>152</v>
      </c>
      <c r="P1009" t="b">
        <v>0</v>
      </c>
      <c r="Q1009" s="2">
        <v>43649.36613425926</v>
      </c>
      <c r="R1009" s="1"/>
      <c r="S1009" t="b">
        <v>0</v>
      </c>
      <c r="U1009" s="1"/>
      <c r="V1009" t="b">
        <v>0</v>
      </c>
      <c r="W1009" s="1">
        <v>44256</v>
      </c>
      <c r="X1009">
        <v>3</v>
      </c>
      <c r="Y1009">
        <v>2021</v>
      </c>
      <c r="Z1009" t="s">
        <v>161</v>
      </c>
      <c r="AA1009" t="s">
        <v>161</v>
      </c>
      <c r="AB1009" t="b">
        <v>0</v>
      </c>
      <c r="AC1009" t="b">
        <v>0</v>
      </c>
      <c r="AE1009" t="b">
        <v>0</v>
      </c>
      <c r="AF1009" t="b">
        <v>0</v>
      </c>
      <c r="AG1009" t="b">
        <v>0</v>
      </c>
      <c r="AH1009" t="s">
        <v>219</v>
      </c>
      <c r="AI1009" t="b">
        <v>0</v>
      </c>
      <c r="AK1009" t="b">
        <v>0</v>
      </c>
      <c r="AL1009" s="1">
        <v>43891</v>
      </c>
      <c r="AM1009" t="s">
        <v>162</v>
      </c>
      <c r="AN1009" s="2">
        <v>44348.796793981484</v>
      </c>
      <c r="AP1009" s="2"/>
      <c r="AQ1009" s="1"/>
      <c r="AS1009" t="b">
        <v>0</v>
      </c>
      <c r="AV1009" t="s">
        <v>105</v>
      </c>
      <c r="AY1009" t="s">
        <v>605</v>
      </c>
      <c r="AZ1009" t="s">
        <v>2814</v>
      </c>
      <c r="BB1009" t="s">
        <v>2815</v>
      </c>
      <c r="BD1009" t="b">
        <v>0</v>
      </c>
      <c r="BF1009" t="s">
        <v>2816</v>
      </c>
      <c r="BG1009" t="s">
        <v>2817</v>
      </c>
      <c r="BH1009" t="s">
        <v>152</v>
      </c>
      <c r="BJ1009" t="s">
        <v>105</v>
      </c>
      <c r="BM1009" t="s">
        <v>202</v>
      </c>
      <c r="BN1009" t="s">
        <v>203</v>
      </c>
      <c r="BQ1009" t="s">
        <v>204</v>
      </c>
      <c r="BR1009" t="b">
        <v>0</v>
      </c>
      <c r="BT1009" t="b">
        <v>0</v>
      </c>
      <c r="BW1009" t="s">
        <v>166</v>
      </c>
      <c r="BX1009" t="b">
        <v>0</v>
      </c>
      <c r="BY1009" s="2">
        <v>44376.857569444444</v>
      </c>
      <c r="BZ1009" t="s">
        <v>314</v>
      </c>
      <c r="CB1009" t="b">
        <v>0</v>
      </c>
      <c r="CC1009" t="b">
        <v>0</v>
      </c>
      <c r="CJ1009">
        <v>0</v>
      </c>
      <c r="CK1009">
        <f>YEAR(tbl_Opportunity[[#This Row],[Close Date]])</f>
        <v>2021</v>
      </c>
    </row>
    <row r="1010" spans="1:89">
      <c r="A1010" t="s">
        <v>2818</v>
      </c>
      <c r="B1010" t="b">
        <v>0</v>
      </c>
      <c r="D1010" t="b">
        <v>0</v>
      </c>
      <c r="H1010" s="1">
        <v>44834</v>
      </c>
      <c r="I1010" t="b">
        <v>0</v>
      </c>
      <c r="L1010" t="s">
        <v>2819</v>
      </c>
      <c r="O1010" t="s">
        <v>194</v>
      </c>
      <c r="P1010" t="b">
        <v>0</v>
      </c>
      <c r="Q1010" s="2">
        <v>43375.521932870368</v>
      </c>
      <c r="R1010" s="1"/>
      <c r="S1010" t="b">
        <v>0</v>
      </c>
      <c r="U1010" s="1"/>
      <c r="V1010" t="b">
        <v>0</v>
      </c>
      <c r="W1010" s="1">
        <v>44621</v>
      </c>
      <c r="X1010">
        <v>3</v>
      </c>
      <c r="Y1010">
        <v>2022</v>
      </c>
      <c r="Z1010" t="s">
        <v>161</v>
      </c>
      <c r="AA1010" t="s">
        <v>161</v>
      </c>
      <c r="AB1010" t="b">
        <v>0</v>
      </c>
      <c r="AC1010" t="b">
        <v>0</v>
      </c>
      <c r="AE1010" t="b">
        <v>0</v>
      </c>
      <c r="AF1010" t="b">
        <v>0</v>
      </c>
      <c r="AG1010" t="b">
        <v>0</v>
      </c>
      <c r="AH1010" t="s">
        <v>219</v>
      </c>
      <c r="AI1010" t="b">
        <v>0</v>
      </c>
      <c r="AJ1010" t="s">
        <v>211</v>
      </c>
      <c r="AK1010" t="b">
        <v>0</v>
      </c>
      <c r="AL1010" s="1"/>
      <c r="AM1010" t="s">
        <v>162</v>
      </c>
      <c r="AN1010" s="2">
        <v>44348.796666666669</v>
      </c>
      <c r="AP1010" s="2">
        <v>44063.493321759262</v>
      </c>
      <c r="AQ1010" s="1"/>
      <c r="AS1010" t="b">
        <v>0</v>
      </c>
      <c r="AV1010" t="s">
        <v>2820</v>
      </c>
      <c r="AY1010" t="s">
        <v>236</v>
      </c>
      <c r="BB1010" t="s">
        <v>2821</v>
      </c>
      <c r="BD1010" t="b">
        <v>0</v>
      </c>
      <c r="BH1010" t="s">
        <v>194</v>
      </c>
      <c r="BL1010" t="s">
        <v>2819</v>
      </c>
      <c r="BM1010" t="s">
        <v>202</v>
      </c>
      <c r="BN1010" t="s">
        <v>203</v>
      </c>
      <c r="BQ1010" t="s">
        <v>204</v>
      </c>
      <c r="BR1010" t="b">
        <v>0</v>
      </c>
      <c r="BT1010" t="b">
        <v>0</v>
      </c>
      <c r="BW1010" t="s">
        <v>313</v>
      </c>
      <c r="BX1010" t="b">
        <v>0</v>
      </c>
      <c r="BY1010" s="2">
        <v>44376.857569444444</v>
      </c>
      <c r="BZ1010" t="s">
        <v>265</v>
      </c>
      <c r="CB1010" t="b">
        <v>0</v>
      </c>
      <c r="CC1010" t="b">
        <v>0</v>
      </c>
      <c r="CI1010">
        <v>5</v>
      </c>
      <c r="CJ1010">
        <v>0</v>
      </c>
      <c r="CK1010">
        <f>YEAR(tbl_Opportunity[[#This Row],[Close Date]])</f>
        <v>2022</v>
      </c>
    </row>
    <row r="1011" spans="1:89">
      <c r="A1011" t="s">
        <v>2822</v>
      </c>
      <c r="B1011" t="b">
        <v>0</v>
      </c>
      <c r="D1011" t="b">
        <v>0</v>
      </c>
      <c r="H1011" s="1">
        <v>44561</v>
      </c>
      <c r="I1011" t="b">
        <v>0</v>
      </c>
      <c r="L1011" t="s">
        <v>2823</v>
      </c>
      <c r="O1011" t="s">
        <v>194</v>
      </c>
      <c r="P1011" t="b">
        <v>0</v>
      </c>
      <c r="Q1011" s="2">
        <v>43544.699664351851</v>
      </c>
      <c r="R1011" s="1"/>
      <c r="S1011" t="b">
        <v>0</v>
      </c>
      <c r="U1011" s="1"/>
      <c r="V1011" t="b">
        <v>0</v>
      </c>
      <c r="W1011" s="1">
        <v>44287</v>
      </c>
      <c r="X1011">
        <v>4</v>
      </c>
      <c r="Y1011">
        <v>2021</v>
      </c>
      <c r="Z1011" t="s">
        <v>161</v>
      </c>
      <c r="AA1011" t="s">
        <v>161</v>
      </c>
      <c r="AB1011" t="b">
        <v>0</v>
      </c>
      <c r="AC1011" t="b">
        <v>0</v>
      </c>
      <c r="AE1011" t="b">
        <v>0</v>
      </c>
      <c r="AF1011" t="b">
        <v>0</v>
      </c>
      <c r="AG1011" t="b">
        <v>0</v>
      </c>
      <c r="AH1011" t="s">
        <v>219</v>
      </c>
      <c r="AI1011" t="b">
        <v>0</v>
      </c>
      <c r="AJ1011" t="s">
        <v>211</v>
      </c>
      <c r="AK1011" t="b">
        <v>0</v>
      </c>
      <c r="AL1011" s="1"/>
      <c r="AM1011" t="s">
        <v>162</v>
      </c>
      <c r="AN1011" s="2">
        <v>44348.796793981484</v>
      </c>
      <c r="AP1011" s="2">
        <v>44224.482997685183</v>
      </c>
      <c r="AQ1011" s="1"/>
      <c r="AS1011" t="b">
        <v>0</v>
      </c>
      <c r="AV1011" t="s">
        <v>176</v>
      </c>
      <c r="AY1011" t="s">
        <v>236</v>
      </c>
      <c r="AZ1011" t="s">
        <v>300</v>
      </c>
      <c r="BB1011" t="s">
        <v>2824</v>
      </c>
      <c r="BD1011" t="b">
        <v>0</v>
      </c>
      <c r="BH1011" t="s">
        <v>194</v>
      </c>
      <c r="BI1011" t="s">
        <v>1668</v>
      </c>
      <c r="BJ1011" t="s">
        <v>216</v>
      </c>
      <c r="BL1011" t="s">
        <v>2823</v>
      </c>
      <c r="BM1011" t="s">
        <v>202</v>
      </c>
      <c r="BN1011" t="s">
        <v>203</v>
      </c>
      <c r="BQ1011" t="s">
        <v>204</v>
      </c>
      <c r="BR1011" t="b">
        <v>0</v>
      </c>
      <c r="BT1011" t="b">
        <v>0</v>
      </c>
      <c r="BW1011" t="s">
        <v>313</v>
      </c>
      <c r="BX1011" t="b">
        <v>0</v>
      </c>
      <c r="BY1011" s="2">
        <v>44376.857569444444</v>
      </c>
      <c r="BZ1011" t="s">
        <v>265</v>
      </c>
      <c r="CB1011" t="b">
        <v>0</v>
      </c>
      <c r="CC1011" t="b">
        <v>0</v>
      </c>
      <c r="CI1011">
        <v>5</v>
      </c>
      <c r="CJ1011">
        <v>0</v>
      </c>
      <c r="CK1011">
        <f>YEAR(tbl_Opportunity[[#This Row],[Close Date]])</f>
        <v>2021</v>
      </c>
    </row>
    <row r="1012" spans="1:89">
      <c r="A1012" t="s">
        <v>2825</v>
      </c>
      <c r="B1012" t="b">
        <v>0</v>
      </c>
      <c r="D1012" t="b">
        <v>0</v>
      </c>
      <c r="E1012" t="s">
        <v>2826</v>
      </c>
      <c r="H1012" s="1">
        <v>44561</v>
      </c>
      <c r="I1012" t="b">
        <v>0</v>
      </c>
      <c r="L1012" t="s">
        <v>2827</v>
      </c>
      <c r="O1012" t="s">
        <v>194</v>
      </c>
      <c r="P1012" t="b">
        <v>0</v>
      </c>
      <c r="Q1012" s="2">
        <v>43957.561064814814</v>
      </c>
      <c r="R1012" s="1"/>
      <c r="S1012" t="b">
        <v>0</v>
      </c>
      <c r="U1012" s="1"/>
      <c r="V1012" t="b">
        <v>0</v>
      </c>
      <c r="W1012" s="1">
        <v>44287</v>
      </c>
      <c r="X1012">
        <v>4</v>
      </c>
      <c r="Y1012">
        <v>2021</v>
      </c>
      <c r="Z1012" t="s">
        <v>161</v>
      </c>
      <c r="AA1012" t="s">
        <v>161</v>
      </c>
      <c r="AB1012" t="b">
        <v>0</v>
      </c>
      <c r="AC1012" t="b">
        <v>0</v>
      </c>
      <c r="AE1012" t="b">
        <v>0</v>
      </c>
      <c r="AF1012" t="b">
        <v>0</v>
      </c>
      <c r="AG1012" t="b">
        <v>0</v>
      </c>
      <c r="AH1012" t="s">
        <v>219</v>
      </c>
      <c r="AI1012" t="b">
        <v>0</v>
      </c>
      <c r="AJ1012" t="s">
        <v>211</v>
      </c>
      <c r="AK1012" t="b">
        <v>0</v>
      </c>
      <c r="AL1012" s="1"/>
      <c r="AM1012" t="s">
        <v>162</v>
      </c>
      <c r="AN1012" s="2">
        <v>44348.796793981484</v>
      </c>
      <c r="AP1012" s="2">
        <v>44279.735567129632</v>
      </c>
      <c r="AQ1012" s="1"/>
      <c r="AS1012" t="b">
        <v>0</v>
      </c>
      <c r="AV1012" t="s">
        <v>2820</v>
      </c>
      <c r="AY1012" t="s">
        <v>236</v>
      </c>
      <c r="BB1012" t="s">
        <v>2828</v>
      </c>
      <c r="BD1012" t="b">
        <v>0</v>
      </c>
      <c r="BH1012" t="s">
        <v>194</v>
      </c>
      <c r="BI1012" t="s">
        <v>1668</v>
      </c>
      <c r="BJ1012" t="s">
        <v>216</v>
      </c>
      <c r="BL1012" t="s">
        <v>2827</v>
      </c>
      <c r="BM1012" t="s">
        <v>202</v>
      </c>
      <c r="BN1012" t="s">
        <v>203</v>
      </c>
      <c r="BQ1012" t="s">
        <v>204</v>
      </c>
      <c r="BR1012" t="b">
        <v>0</v>
      </c>
      <c r="BT1012" t="b">
        <v>0</v>
      </c>
      <c r="BW1012" t="s">
        <v>313</v>
      </c>
      <c r="BX1012" t="b">
        <v>0</v>
      </c>
      <c r="BY1012" s="2">
        <v>44376.857581018521</v>
      </c>
      <c r="BZ1012" t="s">
        <v>265</v>
      </c>
      <c r="CB1012" t="b">
        <v>0</v>
      </c>
      <c r="CC1012" t="b">
        <v>0</v>
      </c>
      <c r="CI1012">
        <v>5</v>
      </c>
      <c r="CJ1012">
        <v>0</v>
      </c>
      <c r="CK1012">
        <f>YEAR(tbl_Opportunity[[#This Row],[Close Date]])</f>
        <v>2021</v>
      </c>
    </row>
    <row r="1013" spans="1:89">
      <c r="A1013" t="s">
        <v>1657</v>
      </c>
      <c r="B1013" t="b">
        <v>0</v>
      </c>
      <c r="D1013" t="b">
        <v>0</v>
      </c>
      <c r="E1013" t="s">
        <v>2829</v>
      </c>
      <c r="H1013" s="1">
        <v>44547</v>
      </c>
      <c r="I1013" t="b">
        <v>0</v>
      </c>
      <c r="L1013" t="s">
        <v>2830</v>
      </c>
      <c r="N1013" t="s">
        <v>372</v>
      </c>
      <c r="O1013" t="s">
        <v>406</v>
      </c>
      <c r="P1013" t="b">
        <v>0</v>
      </c>
      <c r="Q1013" s="2">
        <v>43629.618402777778</v>
      </c>
      <c r="R1013" s="1"/>
      <c r="S1013" t="b">
        <v>0</v>
      </c>
      <c r="U1013" s="1"/>
      <c r="V1013" t="b">
        <v>0</v>
      </c>
      <c r="W1013" s="1">
        <v>44287</v>
      </c>
      <c r="X1013">
        <v>4</v>
      </c>
      <c r="Y1013">
        <v>2021</v>
      </c>
      <c r="Z1013" t="s">
        <v>161</v>
      </c>
      <c r="AA1013" t="s">
        <v>161</v>
      </c>
      <c r="AB1013" t="b">
        <v>0</v>
      </c>
      <c r="AC1013" t="b">
        <v>0</v>
      </c>
      <c r="AE1013" t="b">
        <v>0</v>
      </c>
      <c r="AF1013" t="b">
        <v>0</v>
      </c>
      <c r="AG1013" t="b">
        <v>0</v>
      </c>
      <c r="AH1013" t="s">
        <v>219</v>
      </c>
      <c r="AI1013" t="b">
        <v>0</v>
      </c>
      <c r="AJ1013" t="s">
        <v>211</v>
      </c>
      <c r="AK1013" t="b">
        <v>0</v>
      </c>
      <c r="AL1013" s="1">
        <v>44280</v>
      </c>
      <c r="AM1013" t="s">
        <v>162</v>
      </c>
      <c r="AN1013" s="2">
        <v>44348.796724537038</v>
      </c>
      <c r="AP1013" s="2"/>
      <c r="AQ1013" s="1"/>
      <c r="AS1013" t="b">
        <v>0</v>
      </c>
      <c r="AV1013" t="s">
        <v>176</v>
      </c>
      <c r="BB1013" t="s">
        <v>2831</v>
      </c>
      <c r="BD1013" t="b">
        <v>0</v>
      </c>
      <c r="BG1013" t="s">
        <v>2832</v>
      </c>
      <c r="BH1013" t="s">
        <v>311</v>
      </c>
      <c r="BI1013" t="s">
        <v>549</v>
      </c>
      <c r="BL1013" t="s">
        <v>2830</v>
      </c>
      <c r="BM1013" t="s">
        <v>202</v>
      </c>
      <c r="BN1013" t="s">
        <v>203</v>
      </c>
      <c r="BQ1013" t="s">
        <v>204</v>
      </c>
      <c r="BR1013" t="b">
        <v>0</v>
      </c>
      <c r="BT1013" t="b">
        <v>0</v>
      </c>
      <c r="BW1013" t="s">
        <v>313</v>
      </c>
      <c r="BX1013" t="b">
        <v>0</v>
      </c>
      <c r="BY1013" s="2">
        <v>44376.857569444444</v>
      </c>
      <c r="BZ1013" t="s">
        <v>314</v>
      </c>
      <c r="CB1013" t="b">
        <v>0</v>
      </c>
      <c r="CC1013" t="b">
        <v>0</v>
      </c>
      <c r="CF1013">
        <v>85000</v>
      </c>
      <c r="CH1013">
        <v>4250</v>
      </c>
      <c r="CI1013">
        <v>5</v>
      </c>
      <c r="CJ1013">
        <v>0</v>
      </c>
      <c r="CK1013">
        <f>YEAR(tbl_Opportunity[[#This Row],[Close Date]])</f>
        <v>2021</v>
      </c>
    </row>
    <row r="1014" spans="1:89">
      <c r="A1014" t="s">
        <v>2833</v>
      </c>
      <c r="B1014" t="b">
        <v>0</v>
      </c>
      <c r="D1014" t="b">
        <v>0</v>
      </c>
      <c r="H1014" s="1">
        <v>44561</v>
      </c>
      <c r="I1014" t="b">
        <v>0</v>
      </c>
      <c r="L1014" t="s">
        <v>2834</v>
      </c>
      <c r="N1014" t="s">
        <v>372</v>
      </c>
      <c r="O1014" t="s">
        <v>406</v>
      </c>
      <c r="P1014" t="b">
        <v>0</v>
      </c>
      <c r="Q1014" s="2">
        <v>43600.57708333333</v>
      </c>
      <c r="R1014" s="1"/>
      <c r="S1014" t="b">
        <v>0</v>
      </c>
      <c r="U1014" s="1"/>
      <c r="V1014" t="b">
        <v>0</v>
      </c>
      <c r="W1014" s="1">
        <v>44287</v>
      </c>
      <c r="X1014">
        <v>4</v>
      </c>
      <c r="Y1014">
        <v>2021</v>
      </c>
      <c r="Z1014" t="s">
        <v>161</v>
      </c>
      <c r="AA1014" t="s">
        <v>161</v>
      </c>
      <c r="AB1014" t="b">
        <v>0</v>
      </c>
      <c r="AC1014" t="b">
        <v>0</v>
      </c>
      <c r="AE1014" t="b">
        <v>0</v>
      </c>
      <c r="AF1014" t="b">
        <v>0</v>
      </c>
      <c r="AG1014" t="b">
        <v>0</v>
      </c>
      <c r="AH1014" t="s">
        <v>219</v>
      </c>
      <c r="AI1014" t="b">
        <v>0</v>
      </c>
      <c r="AJ1014" t="s">
        <v>574</v>
      </c>
      <c r="AK1014" t="b">
        <v>0</v>
      </c>
      <c r="AL1014" s="1">
        <v>44053</v>
      </c>
      <c r="AM1014" t="s">
        <v>162</v>
      </c>
      <c r="AN1014" s="2">
        <v>44348.796724537038</v>
      </c>
      <c r="AP1014" s="2">
        <v>43887.665671296294</v>
      </c>
      <c r="AQ1014" s="1"/>
      <c r="AS1014" t="b">
        <v>0</v>
      </c>
      <c r="AV1014" t="s">
        <v>213</v>
      </c>
      <c r="AY1014" t="s">
        <v>1407</v>
      </c>
      <c r="AZ1014" t="s">
        <v>2500</v>
      </c>
      <c r="BB1014" t="s">
        <v>2835</v>
      </c>
      <c r="BD1014" t="b">
        <v>0</v>
      </c>
      <c r="BG1014" t="s">
        <v>2836</v>
      </c>
      <c r="BH1014" t="s">
        <v>311</v>
      </c>
      <c r="BI1014" t="s">
        <v>549</v>
      </c>
      <c r="BJ1014" t="s">
        <v>250</v>
      </c>
      <c r="BL1014" t="s">
        <v>2834</v>
      </c>
      <c r="BM1014" t="s">
        <v>202</v>
      </c>
      <c r="BN1014" t="s">
        <v>203</v>
      </c>
      <c r="BQ1014" t="s">
        <v>204</v>
      </c>
      <c r="BR1014" t="b">
        <v>0</v>
      </c>
      <c r="BT1014" t="b">
        <v>0</v>
      </c>
      <c r="BW1014" t="s">
        <v>313</v>
      </c>
      <c r="BX1014" t="b">
        <v>0</v>
      </c>
      <c r="BY1014" s="2">
        <v>44376.857569444444</v>
      </c>
      <c r="BZ1014" t="s">
        <v>314</v>
      </c>
      <c r="CB1014" t="b">
        <v>0</v>
      </c>
      <c r="CC1014" t="b">
        <v>0</v>
      </c>
      <c r="CF1014">
        <v>80000</v>
      </c>
      <c r="CH1014">
        <v>4000</v>
      </c>
      <c r="CI1014">
        <v>5</v>
      </c>
      <c r="CJ1014">
        <v>0</v>
      </c>
      <c r="CK1014">
        <f>YEAR(tbl_Opportunity[[#This Row],[Close Date]])</f>
        <v>2021</v>
      </c>
    </row>
    <row r="1015" spans="1:89">
      <c r="A1015" t="s">
        <v>2837</v>
      </c>
      <c r="B1015" t="b">
        <v>0</v>
      </c>
      <c r="D1015" t="b">
        <v>0</v>
      </c>
      <c r="H1015" s="1">
        <v>44286</v>
      </c>
      <c r="I1015" t="b">
        <v>0</v>
      </c>
      <c r="O1015" t="s">
        <v>332</v>
      </c>
      <c r="P1015" t="b">
        <v>0</v>
      </c>
      <c r="Q1015" s="2">
        <v>44116.493738425925</v>
      </c>
      <c r="R1015" s="1"/>
      <c r="S1015" t="b">
        <v>0</v>
      </c>
      <c r="U1015" s="1"/>
      <c r="V1015" t="b">
        <v>0</v>
      </c>
      <c r="W1015" s="1">
        <v>44197</v>
      </c>
      <c r="X1015">
        <v>1</v>
      </c>
      <c r="Y1015">
        <v>2021</v>
      </c>
      <c r="Z1015" t="s">
        <v>161</v>
      </c>
      <c r="AA1015" t="s">
        <v>161</v>
      </c>
      <c r="AB1015" t="b">
        <v>0</v>
      </c>
      <c r="AC1015" t="b">
        <v>0</v>
      </c>
      <c r="AE1015" t="b">
        <v>0</v>
      </c>
      <c r="AF1015" t="b">
        <v>0</v>
      </c>
      <c r="AG1015" t="b">
        <v>0</v>
      </c>
      <c r="AH1015" t="s">
        <v>219</v>
      </c>
      <c r="AI1015" t="b">
        <v>0</v>
      </c>
      <c r="AK1015" t="b">
        <v>0</v>
      </c>
      <c r="AL1015" s="1"/>
      <c r="AM1015" t="s">
        <v>162</v>
      </c>
      <c r="AN1015" s="2">
        <v>44297.838888888888</v>
      </c>
      <c r="AP1015" s="2"/>
      <c r="AQ1015" s="1"/>
      <c r="AS1015" t="b">
        <v>0</v>
      </c>
      <c r="AV1015" t="s">
        <v>213</v>
      </c>
      <c r="BB1015" t="s">
        <v>2838</v>
      </c>
      <c r="BD1015" t="b">
        <v>0</v>
      </c>
      <c r="BH1015" t="s">
        <v>332</v>
      </c>
      <c r="BN1015" t="s">
        <v>415</v>
      </c>
      <c r="BQ1015" t="s">
        <v>96</v>
      </c>
      <c r="BR1015" t="b">
        <v>0</v>
      </c>
      <c r="BT1015" t="b">
        <v>0</v>
      </c>
      <c r="BW1015" t="s">
        <v>166</v>
      </c>
      <c r="BX1015" t="b">
        <v>0</v>
      </c>
      <c r="BY1015" s="2">
        <v>44376.857581018521</v>
      </c>
      <c r="CB1015" t="b">
        <v>0</v>
      </c>
      <c r="CC1015" t="b">
        <v>0</v>
      </c>
      <c r="CI1015">
        <v>10</v>
      </c>
      <c r="CJ1015">
        <v>0</v>
      </c>
      <c r="CK1015">
        <f>YEAR(tbl_Opportunity[[#This Row],[Close Date]])</f>
        <v>2021</v>
      </c>
    </row>
    <row r="1016" spans="1:89">
      <c r="A1016" t="s">
        <v>2839</v>
      </c>
      <c r="B1016" t="b">
        <v>0</v>
      </c>
      <c r="D1016" t="b">
        <v>0</v>
      </c>
      <c r="H1016" s="1">
        <v>44286</v>
      </c>
      <c r="I1016" t="b">
        <v>0</v>
      </c>
      <c r="O1016" t="s">
        <v>332</v>
      </c>
      <c r="P1016" t="b">
        <v>0</v>
      </c>
      <c r="Q1016" s="2">
        <v>44145.772928240738</v>
      </c>
      <c r="R1016" s="1"/>
      <c r="S1016" t="b">
        <v>0</v>
      </c>
      <c r="U1016" s="1"/>
      <c r="V1016" t="b">
        <v>0</v>
      </c>
      <c r="W1016" s="1">
        <v>44197</v>
      </c>
      <c r="X1016">
        <v>1</v>
      </c>
      <c r="Y1016">
        <v>2021</v>
      </c>
      <c r="Z1016" t="s">
        <v>161</v>
      </c>
      <c r="AA1016" t="s">
        <v>161</v>
      </c>
      <c r="AB1016" t="b">
        <v>0</v>
      </c>
      <c r="AC1016" t="b">
        <v>0</v>
      </c>
      <c r="AE1016" t="b">
        <v>0</v>
      </c>
      <c r="AF1016" t="b">
        <v>0</v>
      </c>
      <c r="AG1016" t="b">
        <v>0</v>
      </c>
      <c r="AH1016" t="s">
        <v>219</v>
      </c>
      <c r="AI1016" t="b">
        <v>0</v>
      </c>
      <c r="AK1016" t="b">
        <v>0</v>
      </c>
      <c r="AL1016" s="1"/>
      <c r="AM1016" t="s">
        <v>162</v>
      </c>
      <c r="AN1016" s="2">
        <v>44297.838888888888</v>
      </c>
      <c r="AP1016" s="2"/>
      <c r="AQ1016" s="1"/>
      <c r="AS1016" t="b">
        <v>0</v>
      </c>
      <c r="AV1016" t="s">
        <v>213</v>
      </c>
      <c r="BB1016" t="s">
        <v>2840</v>
      </c>
      <c r="BD1016" t="b">
        <v>0</v>
      </c>
      <c r="BH1016" t="s">
        <v>332</v>
      </c>
      <c r="BI1016" t="s">
        <v>150</v>
      </c>
      <c r="BN1016" t="s">
        <v>415</v>
      </c>
      <c r="BQ1016" t="s">
        <v>96</v>
      </c>
      <c r="BR1016" t="b">
        <v>0</v>
      </c>
      <c r="BT1016" t="b">
        <v>0</v>
      </c>
      <c r="BW1016" t="s">
        <v>166</v>
      </c>
      <c r="BX1016" t="b">
        <v>0</v>
      </c>
      <c r="BY1016" s="2">
        <v>44376.857581018521</v>
      </c>
      <c r="CB1016" t="b">
        <v>0</v>
      </c>
      <c r="CC1016" t="b">
        <v>0</v>
      </c>
      <c r="CI1016">
        <v>10</v>
      </c>
      <c r="CJ1016">
        <v>0</v>
      </c>
      <c r="CK1016">
        <f>YEAR(tbl_Opportunity[[#This Row],[Close Date]])</f>
        <v>2021</v>
      </c>
    </row>
    <row r="1017" spans="1:89">
      <c r="A1017" t="s">
        <v>2841</v>
      </c>
      <c r="B1017" t="b">
        <v>0</v>
      </c>
      <c r="D1017" t="b">
        <v>0</v>
      </c>
      <c r="H1017" s="1">
        <v>44408</v>
      </c>
      <c r="I1017" t="b">
        <v>0</v>
      </c>
      <c r="O1017" t="s">
        <v>114</v>
      </c>
      <c r="P1017" t="b">
        <v>0</v>
      </c>
      <c r="Q1017" s="2">
        <v>44018.690370370372</v>
      </c>
      <c r="R1017" s="1"/>
      <c r="S1017" t="b">
        <v>0</v>
      </c>
      <c r="U1017" s="1"/>
      <c r="V1017" t="b">
        <v>0</v>
      </c>
      <c r="W1017" s="1">
        <v>44256</v>
      </c>
      <c r="X1017">
        <v>3</v>
      </c>
      <c r="Y1017">
        <v>2021</v>
      </c>
      <c r="Z1017" t="s">
        <v>1659</v>
      </c>
      <c r="AA1017" t="s">
        <v>1660</v>
      </c>
      <c r="AB1017" t="b">
        <v>0</v>
      </c>
      <c r="AC1017" t="b">
        <v>0</v>
      </c>
      <c r="AE1017" t="b">
        <v>0</v>
      </c>
      <c r="AF1017" t="b">
        <v>0</v>
      </c>
      <c r="AG1017" t="b">
        <v>0</v>
      </c>
      <c r="AH1017" t="s">
        <v>243</v>
      </c>
      <c r="AI1017" t="b">
        <v>0</v>
      </c>
      <c r="AK1017" t="b">
        <v>0</v>
      </c>
      <c r="AL1017" s="1"/>
      <c r="AM1017" t="s">
        <v>2842</v>
      </c>
      <c r="AN1017" s="2">
        <v>44364.871238425927</v>
      </c>
      <c r="AP1017" s="2">
        <v>44364.870462962965</v>
      </c>
      <c r="AQ1017" s="1">
        <v>44364</v>
      </c>
      <c r="AS1017" t="b">
        <v>0</v>
      </c>
      <c r="AV1017" t="s">
        <v>213</v>
      </c>
      <c r="BB1017" t="s">
        <v>2843</v>
      </c>
      <c r="BD1017" t="b">
        <v>0</v>
      </c>
      <c r="BH1017" t="s">
        <v>2842</v>
      </c>
      <c r="BJ1017" t="s">
        <v>384</v>
      </c>
      <c r="BK1017" t="s">
        <v>384</v>
      </c>
      <c r="BL1017" t="s">
        <v>2844</v>
      </c>
      <c r="BN1017" t="s">
        <v>415</v>
      </c>
      <c r="BQ1017" t="s">
        <v>96</v>
      </c>
      <c r="BR1017" t="b">
        <v>0</v>
      </c>
      <c r="BT1017" t="b">
        <v>0</v>
      </c>
      <c r="BW1017" t="s">
        <v>2845</v>
      </c>
      <c r="BX1017" t="b">
        <v>0</v>
      </c>
      <c r="BY1017" s="2">
        <v>44376.857581018521</v>
      </c>
      <c r="CB1017" t="b">
        <v>0</v>
      </c>
      <c r="CC1017" t="b">
        <v>0</v>
      </c>
      <c r="CF1017">
        <v>58500</v>
      </c>
      <c r="CH1017">
        <v>40950</v>
      </c>
      <c r="CI1017">
        <v>70</v>
      </c>
      <c r="CJ1017">
        <v>0</v>
      </c>
      <c r="CK1017">
        <f>YEAR(tbl_Opportunity[[#This Row],[Close Date]])</f>
        <v>2021</v>
      </c>
    </row>
    <row r="1018" spans="1:89">
      <c r="A1018" t="s">
        <v>650</v>
      </c>
      <c r="B1018" t="b">
        <v>0</v>
      </c>
      <c r="D1018" t="b">
        <v>0</v>
      </c>
      <c r="H1018" s="1">
        <v>44469</v>
      </c>
      <c r="I1018" t="b">
        <v>0</v>
      </c>
      <c r="L1018" t="s">
        <v>2846</v>
      </c>
      <c r="O1018" t="s">
        <v>99</v>
      </c>
      <c r="P1018" t="b">
        <v>0</v>
      </c>
      <c r="Q1018" s="2">
        <v>43733.806215277778</v>
      </c>
      <c r="R1018" s="1"/>
      <c r="S1018" t="b">
        <v>0</v>
      </c>
      <c r="U1018" s="1"/>
      <c r="V1018" t="b">
        <v>0</v>
      </c>
      <c r="W1018" s="1">
        <v>44256</v>
      </c>
      <c r="X1018">
        <v>3</v>
      </c>
      <c r="Y1018">
        <v>2021</v>
      </c>
      <c r="Z1018" t="s">
        <v>161</v>
      </c>
      <c r="AA1018" t="s">
        <v>161</v>
      </c>
      <c r="AB1018" t="b">
        <v>0</v>
      </c>
      <c r="AC1018" t="b">
        <v>0</v>
      </c>
      <c r="AE1018" t="b">
        <v>0</v>
      </c>
      <c r="AF1018" t="b">
        <v>0</v>
      </c>
      <c r="AG1018" t="b">
        <v>0</v>
      </c>
      <c r="AH1018" t="s">
        <v>243</v>
      </c>
      <c r="AI1018" t="b">
        <v>0</v>
      </c>
      <c r="AK1018" t="b">
        <v>0</v>
      </c>
      <c r="AL1018" s="1"/>
      <c r="AM1018" t="s">
        <v>162</v>
      </c>
      <c r="AN1018" s="2">
        <v>44300.834421296298</v>
      </c>
      <c r="AP1018" s="2">
        <v>43836.762627314813</v>
      </c>
      <c r="AQ1018" s="1"/>
      <c r="AS1018" t="b">
        <v>0</v>
      </c>
      <c r="AV1018" t="s">
        <v>213</v>
      </c>
      <c r="BB1018" t="s">
        <v>2847</v>
      </c>
      <c r="BD1018" t="b">
        <v>0</v>
      </c>
      <c r="BH1018" t="s">
        <v>131</v>
      </c>
      <c r="BI1018" t="s">
        <v>150</v>
      </c>
      <c r="BJ1018" t="s">
        <v>2848</v>
      </c>
      <c r="BN1018" t="s">
        <v>415</v>
      </c>
      <c r="BQ1018" t="s">
        <v>96</v>
      </c>
      <c r="BR1018" t="b">
        <v>0</v>
      </c>
      <c r="BT1018" t="b">
        <v>0</v>
      </c>
      <c r="BW1018" t="s">
        <v>339</v>
      </c>
      <c r="BX1018" t="b">
        <v>0</v>
      </c>
      <c r="BY1018" s="2">
        <v>44376.857569444444</v>
      </c>
      <c r="CB1018" t="b">
        <v>0</v>
      </c>
      <c r="CC1018" t="b">
        <v>0</v>
      </c>
      <c r="CI1018">
        <v>30</v>
      </c>
      <c r="CJ1018">
        <v>0</v>
      </c>
      <c r="CK1018">
        <f>YEAR(tbl_Opportunity[[#This Row],[Close Date]])</f>
        <v>2021</v>
      </c>
    </row>
    <row r="1019" spans="1:89">
      <c r="A1019" t="s">
        <v>2849</v>
      </c>
      <c r="B1019" t="b">
        <v>0</v>
      </c>
      <c r="D1019" t="b">
        <v>0</v>
      </c>
      <c r="H1019" s="1">
        <v>44561</v>
      </c>
      <c r="I1019" t="b">
        <v>0</v>
      </c>
      <c r="L1019" t="s">
        <v>2850</v>
      </c>
      <c r="O1019" t="s">
        <v>387</v>
      </c>
      <c r="P1019" t="b">
        <v>0</v>
      </c>
      <c r="Q1019" s="2">
        <v>43523.748206018521</v>
      </c>
      <c r="R1019" s="1"/>
      <c r="S1019" t="b">
        <v>0</v>
      </c>
      <c r="U1019" s="1"/>
      <c r="V1019" t="b">
        <v>0</v>
      </c>
      <c r="W1019" s="1">
        <v>44287</v>
      </c>
      <c r="X1019">
        <v>4</v>
      </c>
      <c r="Y1019">
        <v>2021</v>
      </c>
      <c r="Z1019" t="s">
        <v>161</v>
      </c>
      <c r="AA1019" t="s">
        <v>161</v>
      </c>
      <c r="AB1019" t="b">
        <v>0</v>
      </c>
      <c r="AC1019" t="b">
        <v>0</v>
      </c>
      <c r="AE1019" t="b">
        <v>0</v>
      </c>
      <c r="AF1019" t="b">
        <v>0</v>
      </c>
      <c r="AG1019" t="b">
        <v>0</v>
      </c>
      <c r="AH1019" t="s">
        <v>243</v>
      </c>
      <c r="AI1019" t="b">
        <v>0</v>
      </c>
      <c r="AK1019" t="b">
        <v>0</v>
      </c>
      <c r="AL1019" s="1">
        <v>43523</v>
      </c>
      <c r="AM1019" t="s">
        <v>162</v>
      </c>
      <c r="AN1019" s="2">
        <v>44358.587465277778</v>
      </c>
      <c r="AP1019" s="2">
        <v>44193.250543981485</v>
      </c>
      <c r="AQ1019" s="1"/>
      <c r="AS1019" t="b">
        <v>0</v>
      </c>
      <c r="AU1019" t="s">
        <v>105</v>
      </c>
      <c r="AV1019" t="s">
        <v>93</v>
      </c>
      <c r="BB1019" t="s">
        <v>2851</v>
      </c>
      <c r="BD1019" t="b">
        <v>0</v>
      </c>
      <c r="BH1019" t="s">
        <v>387</v>
      </c>
      <c r="BJ1019" t="s">
        <v>2852</v>
      </c>
      <c r="BL1019" t="s">
        <v>2850</v>
      </c>
      <c r="BN1019" t="s">
        <v>415</v>
      </c>
      <c r="BQ1019" t="s">
        <v>96</v>
      </c>
      <c r="BR1019" t="b">
        <v>0</v>
      </c>
      <c r="BT1019" t="b">
        <v>0</v>
      </c>
      <c r="BW1019" t="s">
        <v>313</v>
      </c>
      <c r="BX1019" t="b">
        <v>0</v>
      </c>
      <c r="BY1019" s="2">
        <v>44376.857569444444</v>
      </c>
      <c r="CB1019" t="b">
        <v>0</v>
      </c>
      <c r="CC1019" t="b">
        <v>0</v>
      </c>
      <c r="CI1019">
        <v>5</v>
      </c>
      <c r="CJ1019">
        <v>0</v>
      </c>
      <c r="CK1019">
        <f>YEAR(tbl_Opportunity[[#This Row],[Close Date]])</f>
        <v>2021</v>
      </c>
    </row>
    <row r="1020" spans="1:89">
      <c r="A1020" t="s">
        <v>2853</v>
      </c>
      <c r="B1020" t="b">
        <v>0</v>
      </c>
      <c r="D1020" t="b">
        <v>0</v>
      </c>
      <c r="H1020" s="1">
        <v>44561</v>
      </c>
      <c r="I1020" t="b">
        <v>0</v>
      </c>
      <c r="L1020" t="s">
        <v>2854</v>
      </c>
      <c r="O1020" t="s">
        <v>99</v>
      </c>
      <c r="P1020" t="b">
        <v>0</v>
      </c>
      <c r="Q1020" s="2">
        <v>44281.557638888888</v>
      </c>
      <c r="R1020" s="1"/>
      <c r="S1020" t="b">
        <v>0</v>
      </c>
      <c r="T1020" t="s">
        <v>412</v>
      </c>
      <c r="U1020" s="1">
        <v>44561</v>
      </c>
      <c r="V1020" t="b">
        <v>0</v>
      </c>
      <c r="W1020" s="1">
        <v>44287</v>
      </c>
      <c r="X1020">
        <v>4</v>
      </c>
      <c r="Y1020">
        <v>2021</v>
      </c>
      <c r="Z1020" t="s">
        <v>161</v>
      </c>
      <c r="AA1020" t="s">
        <v>161</v>
      </c>
      <c r="AB1020" t="b">
        <v>0</v>
      </c>
      <c r="AC1020" t="b">
        <v>0</v>
      </c>
      <c r="AE1020" t="b">
        <v>0</v>
      </c>
      <c r="AF1020" t="b">
        <v>0</v>
      </c>
      <c r="AG1020" t="b">
        <v>0</v>
      </c>
      <c r="AH1020" t="s">
        <v>243</v>
      </c>
      <c r="AI1020" t="b">
        <v>0</v>
      </c>
      <c r="AK1020" t="b">
        <v>0</v>
      </c>
      <c r="AL1020" s="1"/>
      <c r="AM1020" t="s">
        <v>162</v>
      </c>
      <c r="AN1020" s="2">
        <v>44297.838888888888</v>
      </c>
      <c r="AP1020" s="2"/>
      <c r="AQ1020" s="1"/>
      <c r="AS1020" t="b">
        <v>0</v>
      </c>
      <c r="AV1020" t="s">
        <v>213</v>
      </c>
      <c r="BB1020" t="s">
        <v>2855</v>
      </c>
      <c r="BD1020" t="b">
        <v>0</v>
      </c>
      <c r="BH1020" t="s">
        <v>142</v>
      </c>
      <c r="BN1020" t="s">
        <v>415</v>
      </c>
      <c r="BQ1020" t="s">
        <v>96</v>
      </c>
      <c r="BR1020" t="b">
        <v>0</v>
      </c>
      <c r="BT1020" t="b">
        <v>0</v>
      </c>
      <c r="BW1020" t="s">
        <v>313</v>
      </c>
      <c r="BX1020" t="b">
        <v>0</v>
      </c>
      <c r="BY1020" s="2">
        <v>44376.857581018521</v>
      </c>
      <c r="CB1020" t="b">
        <v>0</v>
      </c>
      <c r="CC1020" t="b">
        <v>0</v>
      </c>
      <c r="CI1020">
        <v>5</v>
      </c>
      <c r="CJ1020">
        <v>0</v>
      </c>
      <c r="CK1020">
        <f>YEAR(tbl_Opportunity[[#This Row],[Close Date]])</f>
        <v>2021</v>
      </c>
    </row>
    <row r="1021" spans="1:89">
      <c r="A1021" t="s">
        <v>2856</v>
      </c>
      <c r="B1021" t="b">
        <v>0</v>
      </c>
      <c r="D1021" t="b">
        <v>0</v>
      </c>
      <c r="H1021" s="1">
        <v>44926</v>
      </c>
      <c r="I1021" t="b">
        <v>0</v>
      </c>
      <c r="O1021" t="s">
        <v>99</v>
      </c>
      <c r="P1021" t="b">
        <v>0</v>
      </c>
      <c r="Q1021" s="2">
        <v>44260.92900462963</v>
      </c>
      <c r="R1021" s="1"/>
      <c r="S1021" t="b">
        <v>0</v>
      </c>
      <c r="T1021" t="s">
        <v>412</v>
      </c>
      <c r="U1021" s="1">
        <v>44561</v>
      </c>
      <c r="V1021" t="b">
        <v>0</v>
      </c>
      <c r="W1021" s="1">
        <v>44652</v>
      </c>
      <c r="X1021">
        <v>4</v>
      </c>
      <c r="Y1021">
        <v>2022</v>
      </c>
      <c r="Z1021" t="s">
        <v>161</v>
      </c>
      <c r="AA1021" t="s">
        <v>161</v>
      </c>
      <c r="AB1021" t="b">
        <v>0</v>
      </c>
      <c r="AC1021" t="b">
        <v>0</v>
      </c>
      <c r="AE1021" t="b">
        <v>0</v>
      </c>
      <c r="AF1021" t="b">
        <v>0</v>
      </c>
      <c r="AG1021" t="b">
        <v>0</v>
      </c>
      <c r="AH1021" t="s">
        <v>243</v>
      </c>
      <c r="AI1021" t="b">
        <v>0</v>
      </c>
      <c r="AK1021" t="b">
        <v>0</v>
      </c>
      <c r="AL1021" s="1"/>
      <c r="AM1021" t="s">
        <v>162</v>
      </c>
      <c r="AN1021" s="2">
        <v>44297.838888888888</v>
      </c>
      <c r="AP1021" s="2"/>
      <c r="AQ1021" s="1"/>
      <c r="AS1021" t="b">
        <v>0</v>
      </c>
      <c r="AV1021" t="s">
        <v>213</v>
      </c>
      <c r="BB1021" t="s">
        <v>2857</v>
      </c>
      <c r="BD1021" t="b">
        <v>0</v>
      </c>
      <c r="BH1021" t="s">
        <v>142</v>
      </c>
      <c r="BN1021" t="s">
        <v>415</v>
      </c>
      <c r="BQ1021" t="s">
        <v>96</v>
      </c>
      <c r="BR1021" t="b">
        <v>0</v>
      </c>
      <c r="BT1021" t="b">
        <v>0</v>
      </c>
      <c r="BW1021" t="s">
        <v>313</v>
      </c>
      <c r="BX1021" t="b">
        <v>0</v>
      </c>
      <c r="BY1021" s="2">
        <v>44376.857581018521</v>
      </c>
      <c r="CB1021" t="b">
        <v>0</v>
      </c>
      <c r="CC1021" t="b">
        <v>0</v>
      </c>
      <c r="CI1021">
        <v>5</v>
      </c>
      <c r="CJ1021">
        <v>0</v>
      </c>
      <c r="CK1021">
        <f>YEAR(tbl_Opportunity[[#This Row],[Close Date]])</f>
        <v>2022</v>
      </c>
    </row>
    <row r="1022" spans="1:89">
      <c r="A1022" t="s">
        <v>2858</v>
      </c>
      <c r="B1022" t="b">
        <v>0</v>
      </c>
      <c r="D1022" t="b">
        <v>0</v>
      </c>
      <c r="H1022" s="1">
        <v>44561</v>
      </c>
      <c r="I1022" t="b">
        <v>0</v>
      </c>
      <c r="O1022" t="s">
        <v>114</v>
      </c>
      <c r="P1022" t="b">
        <v>0</v>
      </c>
      <c r="Q1022" s="2">
        <v>43817.679155092592</v>
      </c>
      <c r="R1022" s="1"/>
      <c r="S1022" t="b">
        <v>0</v>
      </c>
      <c r="U1022" s="1"/>
      <c r="V1022" t="b">
        <v>0</v>
      </c>
      <c r="W1022" s="1">
        <v>44287</v>
      </c>
      <c r="X1022">
        <v>4</v>
      </c>
      <c r="Y1022">
        <v>2021</v>
      </c>
      <c r="Z1022" t="s">
        <v>161</v>
      </c>
      <c r="AA1022" t="s">
        <v>161</v>
      </c>
      <c r="AB1022" t="b">
        <v>0</v>
      </c>
      <c r="AC1022" t="b">
        <v>0</v>
      </c>
      <c r="AE1022" t="b">
        <v>0</v>
      </c>
      <c r="AF1022" t="b">
        <v>0</v>
      </c>
      <c r="AG1022" t="b">
        <v>0</v>
      </c>
      <c r="AH1022" t="s">
        <v>243</v>
      </c>
      <c r="AI1022" t="b">
        <v>0</v>
      </c>
      <c r="AK1022" t="b">
        <v>0</v>
      </c>
      <c r="AL1022" s="1"/>
      <c r="AM1022" t="s">
        <v>2842</v>
      </c>
      <c r="AN1022" s="2">
        <v>44364.600624999999</v>
      </c>
      <c r="AP1022" s="2">
        <v>44193.930034722223</v>
      </c>
      <c r="AQ1022" s="1"/>
      <c r="AS1022" t="b">
        <v>0</v>
      </c>
      <c r="AV1022" t="s">
        <v>213</v>
      </c>
      <c r="BB1022" t="s">
        <v>2859</v>
      </c>
      <c r="BD1022" t="b">
        <v>0</v>
      </c>
      <c r="BH1022" t="s">
        <v>2842</v>
      </c>
      <c r="BJ1022" t="s">
        <v>95</v>
      </c>
      <c r="BK1022" t="s">
        <v>95</v>
      </c>
      <c r="BL1022" t="s">
        <v>2844</v>
      </c>
      <c r="BN1022" t="s">
        <v>415</v>
      </c>
      <c r="BQ1022" t="s">
        <v>96</v>
      </c>
      <c r="BR1022" t="b">
        <v>0</v>
      </c>
      <c r="BT1022" t="b">
        <v>0</v>
      </c>
      <c r="BW1022" t="s">
        <v>313</v>
      </c>
      <c r="BX1022" t="b">
        <v>0</v>
      </c>
      <c r="BY1022" s="2">
        <v>44376.857581018521</v>
      </c>
      <c r="CB1022" t="b">
        <v>0</v>
      </c>
      <c r="CC1022" t="b">
        <v>0</v>
      </c>
      <c r="CF1022">
        <v>49079.63</v>
      </c>
      <c r="CH1022">
        <v>2453.98</v>
      </c>
      <c r="CI1022">
        <v>5</v>
      </c>
      <c r="CJ1022">
        <v>0</v>
      </c>
      <c r="CK1022">
        <f>YEAR(tbl_Opportunity[[#This Row],[Close Date]])</f>
        <v>2021</v>
      </c>
    </row>
    <row r="1023" spans="1:89">
      <c r="A1023" t="s">
        <v>2860</v>
      </c>
      <c r="B1023" t="b">
        <v>0</v>
      </c>
      <c r="D1023" t="b">
        <v>0</v>
      </c>
      <c r="H1023" s="1">
        <v>44561</v>
      </c>
      <c r="I1023" t="b">
        <v>0</v>
      </c>
      <c r="O1023" t="s">
        <v>89</v>
      </c>
      <c r="P1023" t="b">
        <v>0</v>
      </c>
      <c r="Q1023" s="2">
        <v>44273.924166666664</v>
      </c>
      <c r="R1023" s="1"/>
      <c r="S1023" t="b">
        <v>0</v>
      </c>
      <c r="U1023" s="1"/>
      <c r="V1023" t="b">
        <v>0</v>
      </c>
      <c r="W1023" s="1">
        <v>44287</v>
      </c>
      <c r="X1023">
        <v>4</v>
      </c>
      <c r="Y1023">
        <v>2021</v>
      </c>
      <c r="Z1023" t="s">
        <v>1659</v>
      </c>
      <c r="AA1023" t="s">
        <v>1660</v>
      </c>
      <c r="AB1023" t="b">
        <v>0</v>
      </c>
      <c r="AC1023" t="b">
        <v>0</v>
      </c>
      <c r="AD1023" t="s">
        <v>2861</v>
      </c>
      <c r="AE1023" t="b">
        <v>0</v>
      </c>
      <c r="AF1023" t="b">
        <v>0</v>
      </c>
      <c r="AG1023" t="b">
        <v>0</v>
      </c>
      <c r="AH1023" t="s">
        <v>129</v>
      </c>
      <c r="AI1023" t="b">
        <v>0</v>
      </c>
      <c r="AK1023" t="b">
        <v>0</v>
      </c>
      <c r="AL1023" s="1"/>
      <c r="AM1023" t="s">
        <v>162</v>
      </c>
      <c r="AN1023" s="2">
        <v>44297.838888888888</v>
      </c>
      <c r="AP1023" s="2"/>
      <c r="AQ1023" s="1"/>
      <c r="AS1023" t="b">
        <v>1</v>
      </c>
      <c r="AV1023" t="s">
        <v>213</v>
      </c>
      <c r="BB1023" t="s">
        <v>2862</v>
      </c>
      <c r="BD1023" t="b">
        <v>0</v>
      </c>
      <c r="BH1023" t="s">
        <v>89</v>
      </c>
      <c r="BK1023" t="s">
        <v>384</v>
      </c>
      <c r="BN1023" t="s">
        <v>415</v>
      </c>
      <c r="BQ1023" t="s">
        <v>96</v>
      </c>
      <c r="BR1023" t="b">
        <v>0</v>
      </c>
      <c r="BS1023" t="s">
        <v>95</v>
      </c>
      <c r="BT1023" t="b">
        <v>0</v>
      </c>
      <c r="BW1023" t="s">
        <v>2863</v>
      </c>
      <c r="BX1023" t="b">
        <v>0</v>
      </c>
      <c r="BY1023" s="2">
        <v>44376.857581018521</v>
      </c>
      <c r="CB1023" t="b">
        <v>0</v>
      </c>
      <c r="CC1023" t="b">
        <v>0</v>
      </c>
      <c r="CI1023">
        <v>50</v>
      </c>
      <c r="CJ1023">
        <v>0</v>
      </c>
      <c r="CK1023">
        <f>YEAR(tbl_Opportunity[[#This Row],[Close Date]])</f>
        <v>2021</v>
      </c>
    </row>
    <row r="1024" spans="1:89">
      <c r="A1024" t="s">
        <v>2864</v>
      </c>
      <c r="B1024" t="b">
        <v>0</v>
      </c>
      <c r="D1024" t="b">
        <v>0</v>
      </c>
      <c r="E1024" t="s">
        <v>2829</v>
      </c>
      <c r="H1024" s="1">
        <v>44651</v>
      </c>
      <c r="I1024" t="b">
        <v>0</v>
      </c>
      <c r="L1024" t="s">
        <v>2865</v>
      </c>
      <c r="O1024" t="s">
        <v>272</v>
      </c>
      <c r="P1024" t="b">
        <v>1</v>
      </c>
      <c r="Q1024" s="2">
        <v>43649.595590277779</v>
      </c>
      <c r="R1024" s="1"/>
      <c r="S1024" t="b">
        <v>0</v>
      </c>
      <c r="U1024" s="1"/>
      <c r="V1024" t="b">
        <v>0</v>
      </c>
      <c r="W1024" s="1">
        <v>44562</v>
      </c>
      <c r="X1024">
        <v>1</v>
      </c>
      <c r="Y1024">
        <v>2022</v>
      </c>
      <c r="Z1024" t="s">
        <v>161</v>
      </c>
      <c r="AA1024" t="s">
        <v>161</v>
      </c>
      <c r="AB1024" t="b">
        <v>0</v>
      </c>
      <c r="AC1024" t="b">
        <v>0</v>
      </c>
      <c r="AE1024" t="b">
        <v>0</v>
      </c>
      <c r="AF1024" t="b">
        <v>0</v>
      </c>
      <c r="AG1024" t="b">
        <v>0</v>
      </c>
      <c r="AH1024" t="s">
        <v>129</v>
      </c>
      <c r="AI1024" t="b">
        <v>0</v>
      </c>
      <c r="AK1024" t="b">
        <v>0</v>
      </c>
      <c r="AL1024" s="1">
        <v>43648</v>
      </c>
      <c r="AM1024" t="s">
        <v>162</v>
      </c>
      <c r="AN1024" s="2">
        <v>44348.796793981484</v>
      </c>
      <c r="AP1024" s="2">
        <v>43910.490601851852</v>
      </c>
      <c r="AQ1024" s="1"/>
      <c r="AS1024" t="b">
        <v>0</v>
      </c>
      <c r="AV1024" t="s">
        <v>176</v>
      </c>
      <c r="BB1024" t="s">
        <v>2866</v>
      </c>
      <c r="BD1024" t="b">
        <v>0</v>
      </c>
      <c r="BH1024" t="s">
        <v>194</v>
      </c>
      <c r="BL1024" t="s">
        <v>2865</v>
      </c>
      <c r="BM1024" t="s">
        <v>202</v>
      </c>
      <c r="BN1024" t="s">
        <v>203</v>
      </c>
      <c r="BQ1024" t="s">
        <v>204</v>
      </c>
      <c r="BR1024" t="b">
        <v>0</v>
      </c>
      <c r="BT1024" t="b">
        <v>0</v>
      </c>
      <c r="BW1024" t="s">
        <v>313</v>
      </c>
      <c r="BX1024" t="b">
        <v>0</v>
      </c>
      <c r="BY1024" s="2">
        <v>44376.857569444444</v>
      </c>
      <c r="BZ1024" t="s">
        <v>265</v>
      </c>
      <c r="CB1024" t="b">
        <v>0</v>
      </c>
      <c r="CC1024" t="b">
        <v>0</v>
      </c>
      <c r="CI1024">
        <v>5</v>
      </c>
      <c r="CJ1024">
        <v>0</v>
      </c>
      <c r="CK1024">
        <f>YEAR(tbl_Opportunity[[#This Row],[Close Date]])</f>
        <v>2022</v>
      </c>
    </row>
    <row r="1025" spans="1:89">
      <c r="A1025" t="s">
        <v>2867</v>
      </c>
      <c r="B1025" t="b">
        <v>0</v>
      </c>
      <c r="D1025" t="b">
        <v>0</v>
      </c>
      <c r="E1025" t="s">
        <v>2868</v>
      </c>
      <c r="H1025" s="1">
        <v>44651</v>
      </c>
      <c r="I1025" t="b">
        <v>0</v>
      </c>
      <c r="L1025" t="s">
        <v>2869</v>
      </c>
      <c r="O1025" t="s">
        <v>194</v>
      </c>
      <c r="P1025" t="b">
        <v>1</v>
      </c>
      <c r="Q1025" s="2">
        <v>43689.529097222221</v>
      </c>
      <c r="R1025" s="1"/>
      <c r="S1025" t="b">
        <v>0</v>
      </c>
      <c r="U1025" s="1"/>
      <c r="V1025" t="b">
        <v>0</v>
      </c>
      <c r="W1025" s="1">
        <v>44562</v>
      </c>
      <c r="X1025">
        <v>1</v>
      </c>
      <c r="Y1025">
        <v>2022</v>
      </c>
      <c r="Z1025" t="s">
        <v>161</v>
      </c>
      <c r="AA1025" t="s">
        <v>161</v>
      </c>
      <c r="AB1025" t="b">
        <v>0</v>
      </c>
      <c r="AC1025" t="b">
        <v>0</v>
      </c>
      <c r="AE1025" t="b">
        <v>0</v>
      </c>
      <c r="AF1025" t="b">
        <v>0</v>
      </c>
      <c r="AG1025" t="b">
        <v>0</v>
      </c>
      <c r="AH1025" t="s">
        <v>129</v>
      </c>
      <c r="AI1025" t="b">
        <v>0</v>
      </c>
      <c r="AK1025" t="b">
        <v>0</v>
      </c>
      <c r="AL1025" s="1">
        <v>43599</v>
      </c>
      <c r="AM1025" t="s">
        <v>162</v>
      </c>
      <c r="AN1025" s="2">
        <v>44348.796793981484</v>
      </c>
      <c r="AP1025" s="2">
        <v>44063.428749999999</v>
      </c>
      <c r="AQ1025" s="1"/>
      <c r="AS1025" t="b">
        <v>0</v>
      </c>
      <c r="AV1025" t="s">
        <v>2870</v>
      </c>
      <c r="BB1025" t="s">
        <v>2871</v>
      </c>
      <c r="BD1025" t="b">
        <v>0</v>
      </c>
      <c r="BH1025" t="s">
        <v>194</v>
      </c>
      <c r="BL1025" t="s">
        <v>2869</v>
      </c>
      <c r="BM1025" t="s">
        <v>202</v>
      </c>
      <c r="BN1025" t="s">
        <v>203</v>
      </c>
      <c r="BQ1025" t="s">
        <v>204</v>
      </c>
      <c r="BR1025" t="b">
        <v>0</v>
      </c>
      <c r="BT1025" t="b">
        <v>0</v>
      </c>
      <c r="BW1025" t="s">
        <v>313</v>
      </c>
      <c r="BX1025" t="b">
        <v>0</v>
      </c>
      <c r="BY1025" s="2">
        <v>44376.857569444444</v>
      </c>
      <c r="BZ1025" t="s">
        <v>265</v>
      </c>
      <c r="CB1025" t="b">
        <v>0</v>
      </c>
      <c r="CC1025" t="b">
        <v>0</v>
      </c>
      <c r="CI1025">
        <v>5</v>
      </c>
      <c r="CJ1025">
        <v>0</v>
      </c>
      <c r="CK1025">
        <f>YEAR(tbl_Opportunity[[#This Row],[Close Date]])</f>
        <v>2022</v>
      </c>
    </row>
    <row r="1026" spans="1:89">
      <c r="A1026" t="s">
        <v>2872</v>
      </c>
      <c r="B1026" t="b">
        <v>0</v>
      </c>
      <c r="D1026" t="b">
        <v>0</v>
      </c>
      <c r="E1026" t="s">
        <v>2873</v>
      </c>
      <c r="H1026" s="1">
        <v>44651</v>
      </c>
      <c r="I1026" t="b">
        <v>0</v>
      </c>
      <c r="L1026" t="s">
        <v>2874</v>
      </c>
      <c r="O1026" t="s">
        <v>194</v>
      </c>
      <c r="P1026" t="b">
        <v>1</v>
      </c>
      <c r="Q1026" s="2">
        <v>43788.706273148149</v>
      </c>
      <c r="R1026" s="1"/>
      <c r="S1026" t="b">
        <v>0</v>
      </c>
      <c r="U1026" s="1"/>
      <c r="V1026" t="b">
        <v>0</v>
      </c>
      <c r="W1026" s="1">
        <v>44562</v>
      </c>
      <c r="X1026">
        <v>1</v>
      </c>
      <c r="Y1026">
        <v>2022</v>
      </c>
      <c r="Z1026" t="s">
        <v>161</v>
      </c>
      <c r="AA1026" t="s">
        <v>161</v>
      </c>
      <c r="AB1026" t="b">
        <v>0</v>
      </c>
      <c r="AC1026" t="b">
        <v>0</v>
      </c>
      <c r="AE1026" t="b">
        <v>0</v>
      </c>
      <c r="AF1026" t="b">
        <v>0</v>
      </c>
      <c r="AG1026" t="b">
        <v>0</v>
      </c>
      <c r="AH1026" t="s">
        <v>129</v>
      </c>
      <c r="AI1026" t="b">
        <v>0</v>
      </c>
      <c r="AJ1026" t="s">
        <v>211</v>
      </c>
      <c r="AK1026" t="b">
        <v>0</v>
      </c>
      <c r="AL1026" s="1">
        <v>43788</v>
      </c>
      <c r="AM1026" t="s">
        <v>162</v>
      </c>
      <c r="AN1026" s="2">
        <v>44348.796793981484</v>
      </c>
      <c r="AP1026" s="2">
        <v>44280.450092592589</v>
      </c>
      <c r="AQ1026" s="1"/>
      <c r="AS1026" t="b">
        <v>0</v>
      </c>
      <c r="AV1026" t="s">
        <v>2820</v>
      </c>
      <c r="BB1026" t="s">
        <v>2875</v>
      </c>
      <c r="BD1026" t="b">
        <v>0</v>
      </c>
      <c r="BH1026" t="s">
        <v>194</v>
      </c>
      <c r="BJ1026" t="s">
        <v>216</v>
      </c>
      <c r="BL1026" t="s">
        <v>2874</v>
      </c>
      <c r="BM1026" t="s">
        <v>202</v>
      </c>
      <c r="BN1026" t="s">
        <v>203</v>
      </c>
      <c r="BQ1026" t="s">
        <v>204</v>
      </c>
      <c r="BR1026" t="b">
        <v>0</v>
      </c>
      <c r="BT1026" t="b">
        <v>0</v>
      </c>
      <c r="BW1026" t="s">
        <v>313</v>
      </c>
      <c r="BX1026" t="b">
        <v>0</v>
      </c>
      <c r="BY1026" s="2">
        <v>44376.857581018521</v>
      </c>
      <c r="BZ1026" t="s">
        <v>265</v>
      </c>
      <c r="CB1026" t="b">
        <v>0</v>
      </c>
      <c r="CC1026" t="b">
        <v>0</v>
      </c>
      <c r="CI1026">
        <v>5</v>
      </c>
      <c r="CJ1026">
        <v>0</v>
      </c>
      <c r="CK1026">
        <f>YEAR(tbl_Opportunity[[#This Row],[Close Date]])</f>
        <v>2022</v>
      </c>
    </row>
    <row r="1027" spans="1:89">
      <c r="A1027" t="s">
        <v>2876</v>
      </c>
      <c r="B1027" t="b">
        <v>0</v>
      </c>
      <c r="D1027" t="b">
        <v>0</v>
      </c>
      <c r="E1027" t="s">
        <v>2829</v>
      </c>
      <c r="H1027" s="1">
        <v>44651</v>
      </c>
      <c r="I1027" t="b">
        <v>0</v>
      </c>
      <c r="L1027" t="s">
        <v>2877</v>
      </c>
      <c r="O1027" t="s">
        <v>194</v>
      </c>
      <c r="P1027" t="b">
        <v>1</v>
      </c>
      <c r="Q1027" s="2">
        <v>43802.482928240737</v>
      </c>
      <c r="R1027" s="1"/>
      <c r="S1027" t="b">
        <v>0</v>
      </c>
      <c r="U1027" s="1"/>
      <c r="V1027" t="b">
        <v>0</v>
      </c>
      <c r="W1027" s="1">
        <v>44562</v>
      </c>
      <c r="X1027">
        <v>1</v>
      </c>
      <c r="Y1027">
        <v>2022</v>
      </c>
      <c r="Z1027" t="s">
        <v>161</v>
      </c>
      <c r="AA1027" t="s">
        <v>161</v>
      </c>
      <c r="AB1027" t="b">
        <v>0</v>
      </c>
      <c r="AC1027" t="b">
        <v>0</v>
      </c>
      <c r="AE1027" t="b">
        <v>0</v>
      </c>
      <c r="AF1027" t="b">
        <v>0</v>
      </c>
      <c r="AG1027" t="b">
        <v>0</v>
      </c>
      <c r="AH1027" t="s">
        <v>129</v>
      </c>
      <c r="AI1027" t="b">
        <v>0</v>
      </c>
      <c r="AJ1027" t="s">
        <v>2359</v>
      </c>
      <c r="AK1027" t="b">
        <v>0</v>
      </c>
      <c r="AL1027" s="1">
        <v>43657</v>
      </c>
      <c r="AM1027" t="s">
        <v>162</v>
      </c>
      <c r="AN1027" s="2">
        <v>44348.796724537038</v>
      </c>
      <c r="AP1027" s="2">
        <v>44281.765300925923</v>
      </c>
      <c r="AQ1027" s="1"/>
      <c r="AS1027" t="b">
        <v>0</v>
      </c>
      <c r="AV1027" t="s">
        <v>176</v>
      </c>
      <c r="AY1027" t="s">
        <v>2360</v>
      </c>
      <c r="BB1027" t="s">
        <v>2878</v>
      </c>
      <c r="BD1027" t="b">
        <v>0</v>
      </c>
      <c r="BH1027" t="s">
        <v>194</v>
      </c>
      <c r="BI1027" t="s">
        <v>2055</v>
      </c>
      <c r="BJ1027" t="s">
        <v>216</v>
      </c>
      <c r="BL1027" t="s">
        <v>2877</v>
      </c>
      <c r="BM1027" t="s">
        <v>202</v>
      </c>
      <c r="BN1027" t="s">
        <v>203</v>
      </c>
      <c r="BQ1027" t="s">
        <v>204</v>
      </c>
      <c r="BR1027" t="b">
        <v>0</v>
      </c>
      <c r="BT1027" t="b">
        <v>0</v>
      </c>
      <c r="BW1027" t="s">
        <v>313</v>
      </c>
      <c r="BX1027" t="b">
        <v>0</v>
      </c>
      <c r="BY1027" s="2">
        <v>44376.857581018521</v>
      </c>
      <c r="BZ1027" t="s">
        <v>265</v>
      </c>
      <c r="CB1027" t="b">
        <v>0</v>
      </c>
      <c r="CC1027" t="b">
        <v>0</v>
      </c>
      <c r="CI1027">
        <v>5</v>
      </c>
      <c r="CJ1027">
        <v>0</v>
      </c>
      <c r="CK1027">
        <f>YEAR(tbl_Opportunity[[#This Row],[Close Date]])</f>
        <v>2022</v>
      </c>
    </row>
    <row r="1028" spans="1:89">
      <c r="A1028" t="s">
        <v>2879</v>
      </c>
      <c r="B1028" t="b">
        <v>0</v>
      </c>
      <c r="D1028" t="b">
        <v>0</v>
      </c>
      <c r="H1028" s="1">
        <v>44651</v>
      </c>
      <c r="I1028" t="b">
        <v>0</v>
      </c>
      <c r="L1028" t="s">
        <v>2880</v>
      </c>
      <c r="O1028" t="s">
        <v>272</v>
      </c>
      <c r="P1028" t="b">
        <v>1</v>
      </c>
      <c r="Q1028" s="2">
        <v>43698.624710648146</v>
      </c>
      <c r="R1028" s="1"/>
      <c r="S1028" t="b">
        <v>0</v>
      </c>
      <c r="U1028" s="1"/>
      <c r="V1028" t="b">
        <v>0</v>
      </c>
      <c r="W1028" s="1">
        <v>44562</v>
      </c>
      <c r="X1028">
        <v>1</v>
      </c>
      <c r="Y1028">
        <v>2022</v>
      </c>
      <c r="Z1028" t="s">
        <v>161</v>
      </c>
      <c r="AA1028" t="s">
        <v>161</v>
      </c>
      <c r="AB1028" t="b">
        <v>0</v>
      </c>
      <c r="AC1028" t="b">
        <v>0</v>
      </c>
      <c r="AE1028" t="b">
        <v>0</v>
      </c>
      <c r="AF1028" t="b">
        <v>0</v>
      </c>
      <c r="AG1028" t="b">
        <v>0</v>
      </c>
      <c r="AH1028" t="s">
        <v>129</v>
      </c>
      <c r="AI1028" t="b">
        <v>0</v>
      </c>
      <c r="AK1028" t="b">
        <v>0</v>
      </c>
      <c r="AL1028" s="1">
        <v>43698</v>
      </c>
      <c r="AM1028" t="s">
        <v>162</v>
      </c>
      <c r="AN1028" s="2">
        <v>44348.796793981484</v>
      </c>
      <c r="AP1028" s="2">
        <v>44063.470659722225</v>
      </c>
      <c r="AQ1028" s="1"/>
      <c r="AS1028" t="b">
        <v>0</v>
      </c>
      <c r="AV1028" t="s">
        <v>93</v>
      </c>
      <c r="AY1028" t="s">
        <v>236</v>
      </c>
      <c r="AZ1028" t="s">
        <v>237</v>
      </c>
      <c r="BB1028" t="s">
        <v>2881</v>
      </c>
      <c r="BD1028" t="b">
        <v>0</v>
      </c>
      <c r="BH1028" t="s">
        <v>194</v>
      </c>
      <c r="BI1028" t="s">
        <v>2055</v>
      </c>
      <c r="BJ1028" t="s">
        <v>216</v>
      </c>
      <c r="BL1028" t="s">
        <v>2880</v>
      </c>
      <c r="BM1028" t="s">
        <v>202</v>
      </c>
      <c r="BN1028" t="s">
        <v>203</v>
      </c>
      <c r="BQ1028" t="s">
        <v>204</v>
      </c>
      <c r="BR1028" t="b">
        <v>0</v>
      </c>
      <c r="BT1028" t="b">
        <v>0</v>
      </c>
      <c r="BW1028" t="s">
        <v>313</v>
      </c>
      <c r="BX1028" t="b">
        <v>0</v>
      </c>
      <c r="BY1028" s="2">
        <v>44376.857569444444</v>
      </c>
      <c r="BZ1028" t="s">
        <v>265</v>
      </c>
      <c r="CB1028" t="b">
        <v>0</v>
      </c>
      <c r="CC1028" t="b">
        <v>0</v>
      </c>
      <c r="CI1028">
        <v>5</v>
      </c>
      <c r="CJ1028">
        <v>0</v>
      </c>
      <c r="CK1028">
        <f>YEAR(tbl_Opportunity[[#This Row],[Close Date]])</f>
        <v>2022</v>
      </c>
    </row>
    <row r="1029" spans="1:89">
      <c r="A1029" t="s">
        <v>2317</v>
      </c>
      <c r="B1029" t="b">
        <v>0</v>
      </c>
      <c r="D1029" t="b">
        <v>0</v>
      </c>
      <c r="E1029" t="s">
        <v>2882</v>
      </c>
      <c r="H1029" s="1">
        <v>44651</v>
      </c>
      <c r="I1029" t="b">
        <v>0</v>
      </c>
      <c r="L1029" t="s">
        <v>2883</v>
      </c>
      <c r="O1029" t="s">
        <v>194</v>
      </c>
      <c r="P1029" t="b">
        <v>1</v>
      </c>
      <c r="Q1029" s="2">
        <v>43517.450787037036</v>
      </c>
      <c r="R1029" s="1"/>
      <c r="S1029" t="b">
        <v>0</v>
      </c>
      <c r="U1029" s="1"/>
      <c r="V1029" t="b">
        <v>0</v>
      </c>
      <c r="W1029" s="1">
        <v>44562</v>
      </c>
      <c r="X1029">
        <v>1</v>
      </c>
      <c r="Y1029">
        <v>2022</v>
      </c>
      <c r="Z1029" t="s">
        <v>161</v>
      </c>
      <c r="AA1029" t="s">
        <v>161</v>
      </c>
      <c r="AB1029" t="b">
        <v>0</v>
      </c>
      <c r="AC1029" t="b">
        <v>0</v>
      </c>
      <c r="AE1029" t="b">
        <v>0</v>
      </c>
      <c r="AF1029" t="b">
        <v>0</v>
      </c>
      <c r="AG1029" t="b">
        <v>0</v>
      </c>
      <c r="AH1029" t="s">
        <v>129</v>
      </c>
      <c r="AI1029" t="b">
        <v>0</v>
      </c>
      <c r="AJ1029" t="s">
        <v>211</v>
      </c>
      <c r="AK1029" t="b">
        <v>0</v>
      </c>
      <c r="AL1029" s="1">
        <v>43515</v>
      </c>
      <c r="AM1029" t="s">
        <v>162</v>
      </c>
      <c r="AN1029" s="2">
        <v>44348.796724537038</v>
      </c>
      <c r="AP1029" s="2">
        <v>44167.573344907411</v>
      </c>
      <c r="AQ1029" s="1"/>
      <c r="AS1029" t="b">
        <v>0</v>
      </c>
      <c r="AV1029" t="s">
        <v>176</v>
      </c>
      <c r="AY1029" t="s">
        <v>236</v>
      </c>
      <c r="AZ1029" t="s">
        <v>300</v>
      </c>
      <c r="BB1029" t="s">
        <v>2884</v>
      </c>
      <c r="BD1029" t="b">
        <v>0</v>
      </c>
      <c r="BH1029" t="s">
        <v>194</v>
      </c>
      <c r="BI1029" t="s">
        <v>1668</v>
      </c>
      <c r="BJ1029" t="s">
        <v>216</v>
      </c>
      <c r="BL1029" t="s">
        <v>2883</v>
      </c>
      <c r="BM1029" t="s">
        <v>202</v>
      </c>
      <c r="BN1029" t="s">
        <v>203</v>
      </c>
      <c r="BQ1029" t="s">
        <v>204</v>
      </c>
      <c r="BR1029" t="b">
        <v>0</v>
      </c>
      <c r="BT1029" t="b">
        <v>0</v>
      </c>
      <c r="BW1029" t="s">
        <v>313</v>
      </c>
      <c r="BX1029" t="b">
        <v>0</v>
      </c>
      <c r="BY1029" s="2">
        <v>44376.857569444444</v>
      </c>
      <c r="BZ1029" t="s">
        <v>265</v>
      </c>
      <c r="CB1029" t="b">
        <v>0</v>
      </c>
      <c r="CC1029" t="b">
        <v>0</v>
      </c>
      <c r="CI1029">
        <v>5</v>
      </c>
      <c r="CJ1029">
        <v>0</v>
      </c>
      <c r="CK1029">
        <f>YEAR(tbl_Opportunity[[#This Row],[Close Date]])</f>
        <v>2022</v>
      </c>
    </row>
    <row r="1030" spans="1:89">
      <c r="A1030" t="s">
        <v>2571</v>
      </c>
      <c r="B1030" t="b">
        <v>0</v>
      </c>
      <c r="D1030" t="b">
        <v>0</v>
      </c>
      <c r="H1030" s="1">
        <v>44651</v>
      </c>
      <c r="I1030" t="b">
        <v>0</v>
      </c>
      <c r="L1030" t="s">
        <v>2885</v>
      </c>
      <c r="O1030" t="s">
        <v>272</v>
      </c>
      <c r="P1030" t="b">
        <v>1</v>
      </c>
      <c r="Q1030" s="2">
        <v>43613.794745370367</v>
      </c>
      <c r="R1030" s="1"/>
      <c r="S1030" t="b">
        <v>0</v>
      </c>
      <c r="U1030" s="1"/>
      <c r="V1030" t="b">
        <v>0</v>
      </c>
      <c r="W1030" s="1">
        <v>44562</v>
      </c>
      <c r="X1030">
        <v>1</v>
      </c>
      <c r="Y1030">
        <v>2022</v>
      </c>
      <c r="Z1030" t="s">
        <v>161</v>
      </c>
      <c r="AA1030" t="s">
        <v>161</v>
      </c>
      <c r="AB1030" t="b">
        <v>0</v>
      </c>
      <c r="AC1030" t="b">
        <v>0</v>
      </c>
      <c r="AE1030" t="b">
        <v>0</v>
      </c>
      <c r="AF1030" t="b">
        <v>0</v>
      </c>
      <c r="AG1030" t="b">
        <v>0</v>
      </c>
      <c r="AH1030" t="s">
        <v>129</v>
      </c>
      <c r="AI1030" t="b">
        <v>0</v>
      </c>
      <c r="AJ1030" t="s">
        <v>211</v>
      </c>
      <c r="AK1030" t="b">
        <v>0</v>
      </c>
      <c r="AL1030" s="1"/>
      <c r="AM1030" t="s">
        <v>162</v>
      </c>
      <c r="AN1030" s="2">
        <v>44348.796724537038</v>
      </c>
      <c r="AP1030" s="2">
        <v>43614.317835648151</v>
      </c>
      <c r="AQ1030" s="1"/>
      <c r="AS1030" t="b">
        <v>0</v>
      </c>
      <c r="AU1030" t="s">
        <v>250</v>
      </c>
      <c r="AV1030" t="s">
        <v>93</v>
      </c>
      <c r="AY1030" t="s">
        <v>236</v>
      </c>
      <c r="AZ1030" t="s">
        <v>300</v>
      </c>
      <c r="BB1030" t="s">
        <v>2886</v>
      </c>
      <c r="BD1030" t="b">
        <v>0</v>
      </c>
      <c r="BG1030" t="s">
        <v>2887</v>
      </c>
      <c r="BH1030" t="s">
        <v>194</v>
      </c>
      <c r="BI1030" t="s">
        <v>2055</v>
      </c>
      <c r="BJ1030" t="s">
        <v>196</v>
      </c>
      <c r="BL1030" t="s">
        <v>2885</v>
      </c>
      <c r="BM1030" t="s">
        <v>202</v>
      </c>
      <c r="BN1030" t="s">
        <v>203</v>
      </c>
      <c r="BQ1030" t="s">
        <v>204</v>
      </c>
      <c r="BR1030" t="b">
        <v>0</v>
      </c>
      <c r="BT1030" t="b">
        <v>0</v>
      </c>
      <c r="BW1030" t="s">
        <v>313</v>
      </c>
      <c r="BX1030" t="b">
        <v>0</v>
      </c>
      <c r="BY1030" s="2">
        <v>44376.857569444444</v>
      </c>
      <c r="BZ1030" t="s">
        <v>265</v>
      </c>
      <c r="CB1030" t="b">
        <v>0</v>
      </c>
      <c r="CC1030" t="b">
        <v>0</v>
      </c>
      <c r="CI1030">
        <v>5</v>
      </c>
      <c r="CJ1030">
        <v>0</v>
      </c>
      <c r="CK1030">
        <f>YEAR(tbl_Opportunity[[#This Row],[Close Date]])</f>
        <v>2022</v>
      </c>
    </row>
    <row r="1031" spans="1:89">
      <c r="A1031" t="s">
        <v>2486</v>
      </c>
      <c r="B1031" t="b">
        <v>0</v>
      </c>
      <c r="D1031" t="b">
        <v>0</v>
      </c>
      <c r="E1031" t="s">
        <v>2888</v>
      </c>
      <c r="H1031" s="1">
        <v>44651</v>
      </c>
      <c r="I1031" t="b">
        <v>0</v>
      </c>
      <c r="L1031" t="s">
        <v>2889</v>
      </c>
      <c r="M1031" t="s">
        <v>2890</v>
      </c>
      <c r="N1031" t="s">
        <v>345</v>
      </c>
      <c r="O1031" t="s">
        <v>375</v>
      </c>
      <c r="P1031" t="b">
        <v>1</v>
      </c>
      <c r="Q1031" s="2">
        <v>43983.756157407406</v>
      </c>
      <c r="R1031" s="1"/>
      <c r="S1031" t="b">
        <v>0</v>
      </c>
      <c r="U1031" s="1"/>
      <c r="V1031" t="b">
        <v>0</v>
      </c>
      <c r="W1031" s="1">
        <v>44562</v>
      </c>
      <c r="X1031">
        <v>1</v>
      </c>
      <c r="Y1031">
        <v>2022</v>
      </c>
      <c r="Z1031" t="s">
        <v>161</v>
      </c>
      <c r="AA1031" t="s">
        <v>161</v>
      </c>
      <c r="AB1031" t="b">
        <v>0</v>
      </c>
      <c r="AC1031" t="b">
        <v>0</v>
      </c>
      <c r="AE1031" t="b">
        <v>0</v>
      </c>
      <c r="AF1031" t="b">
        <v>0</v>
      </c>
      <c r="AG1031" t="b">
        <v>0</v>
      </c>
      <c r="AH1031" t="s">
        <v>129</v>
      </c>
      <c r="AI1031" t="b">
        <v>0</v>
      </c>
      <c r="AJ1031" t="s">
        <v>462</v>
      </c>
      <c r="AK1031" t="b">
        <v>0</v>
      </c>
      <c r="AL1031" s="1">
        <v>44226</v>
      </c>
      <c r="AM1031" t="s">
        <v>162</v>
      </c>
      <c r="AN1031" s="2">
        <v>44348.796724537038</v>
      </c>
      <c r="AP1031" s="2"/>
      <c r="AQ1031" s="1"/>
      <c r="AS1031" t="b">
        <v>0</v>
      </c>
      <c r="AV1031" t="s">
        <v>2820</v>
      </c>
      <c r="BB1031" t="s">
        <v>2891</v>
      </c>
      <c r="BD1031" t="b">
        <v>0</v>
      </c>
      <c r="BH1031" t="s">
        <v>311</v>
      </c>
      <c r="BJ1031" t="s">
        <v>216</v>
      </c>
      <c r="BL1031" t="s">
        <v>2889</v>
      </c>
      <c r="BM1031" t="s">
        <v>202</v>
      </c>
      <c r="BN1031" t="s">
        <v>203</v>
      </c>
      <c r="BQ1031" t="s">
        <v>204</v>
      </c>
      <c r="BR1031" t="b">
        <v>0</v>
      </c>
      <c r="BT1031" t="b">
        <v>0</v>
      </c>
      <c r="BW1031" t="s">
        <v>313</v>
      </c>
      <c r="BX1031" t="b">
        <v>0</v>
      </c>
      <c r="BY1031" s="2">
        <v>44376.857581018521</v>
      </c>
      <c r="BZ1031" t="s">
        <v>314</v>
      </c>
      <c r="CB1031" t="b">
        <v>0</v>
      </c>
      <c r="CC1031" t="b">
        <v>0</v>
      </c>
      <c r="CF1031">
        <v>93000</v>
      </c>
      <c r="CH1031">
        <v>4650</v>
      </c>
      <c r="CI1031">
        <v>5</v>
      </c>
      <c r="CJ1031">
        <v>0</v>
      </c>
      <c r="CK1031">
        <f>YEAR(tbl_Opportunity[[#This Row],[Close Date]])</f>
        <v>2022</v>
      </c>
    </row>
    <row r="1032" spans="1:89">
      <c r="A1032" t="s">
        <v>2892</v>
      </c>
      <c r="B1032" t="b">
        <v>0</v>
      </c>
      <c r="D1032" t="b">
        <v>0</v>
      </c>
      <c r="H1032" s="1">
        <v>44012</v>
      </c>
      <c r="I1032" t="b">
        <v>0</v>
      </c>
      <c r="L1032" t="s">
        <v>2893</v>
      </c>
      <c r="O1032" t="s">
        <v>2894</v>
      </c>
      <c r="P1032" t="b">
        <v>1</v>
      </c>
      <c r="Q1032" s="2">
        <v>43969.908379629633</v>
      </c>
      <c r="R1032" s="1"/>
      <c r="S1032" t="b">
        <v>0</v>
      </c>
      <c r="U1032" s="1"/>
      <c r="V1032" t="b">
        <v>0</v>
      </c>
      <c r="W1032" s="1">
        <v>43862</v>
      </c>
      <c r="X1032">
        <v>2</v>
      </c>
      <c r="Y1032">
        <v>2020</v>
      </c>
      <c r="Z1032" t="s">
        <v>161</v>
      </c>
      <c r="AA1032" t="s">
        <v>161</v>
      </c>
      <c r="AB1032" t="b">
        <v>0</v>
      </c>
      <c r="AC1032" t="b">
        <v>0</v>
      </c>
      <c r="AE1032" t="b">
        <v>0</v>
      </c>
      <c r="AF1032" t="b">
        <v>0</v>
      </c>
      <c r="AG1032" t="b">
        <v>0</v>
      </c>
      <c r="AH1032" t="s">
        <v>145</v>
      </c>
      <c r="AI1032" t="b">
        <v>0</v>
      </c>
      <c r="AK1032" t="b">
        <v>0</v>
      </c>
      <c r="AL1032" s="1"/>
      <c r="AM1032" t="s">
        <v>162</v>
      </c>
      <c r="AN1032" s="2">
        <v>44348.796805555554</v>
      </c>
      <c r="AP1032" s="2"/>
      <c r="AQ1032" s="1"/>
      <c r="AS1032" t="b">
        <v>0</v>
      </c>
      <c r="AV1032" t="s">
        <v>153</v>
      </c>
      <c r="BB1032" t="s">
        <v>2895</v>
      </c>
      <c r="BD1032" t="b">
        <v>0</v>
      </c>
      <c r="BH1032" t="s">
        <v>2894</v>
      </c>
      <c r="BL1032" t="s">
        <v>2893</v>
      </c>
      <c r="BM1032" t="s">
        <v>202</v>
      </c>
      <c r="BN1032" t="s">
        <v>2414</v>
      </c>
      <c r="BQ1032" t="s">
        <v>204</v>
      </c>
      <c r="BR1032" t="b">
        <v>0</v>
      </c>
      <c r="BT1032" t="b">
        <v>0</v>
      </c>
      <c r="BW1032" t="s">
        <v>313</v>
      </c>
      <c r="BX1032" t="b">
        <v>0</v>
      </c>
      <c r="BY1032" s="2">
        <v>44376.857581018521</v>
      </c>
      <c r="BZ1032" t="s">
        <v>314</v>
      </c>
      <c r="CB1032" t="b">
        <v>0</v>
      </c>
      <c r="CC1032" t="b">
        <v>0</v>
      </c>
      <c r="CI1032">
        <v>5</v>
      </c>
      <c r="CJ1032">
        <v>0</v>
      </c>
      <c r="CK1032">
        <f>YEAR(tbl_Opportunity[[#This Row],[Close Date]])</f>
        <v>2020</v>
      </c>
    </row>
    <row r="1033" spans="1:89">
      <c r="A1033" t="s">
        <v>2892</v>
      </c>
      <c r="B1033" t="b">
        <v>0</v>
      </c>
      <c r="D1033" t="b">
        <v>0</v>
      </c>
      <c r="H1033" s="1">
        <v>44012</v>
      </c>
      <c r="I1033" t="b">
        <v>0</v>
      </c>
      <c r="L1033" t="s">
        <v>2896</v>
      </c>
      <c r="O1033" t="s">
        <v>2894</v>
      </c>
      <c r="P1033" t="b">
        <v>1</v>
      </c>
      <c r="Q1033" s="2">
        <v>43969.925856481481</v>
      </c>
      <c r="R1033" s="1"/>
      <c r="S1033" t="b">
        <v>0</v>
      </c>
      <c r="U1033" s="1"/>
      <c r="V1033" t="b">
        <v>0</v>
      </c>
      <c r="W1033" s="1">
        <v>43862</v>
      </c>
      <c r="X1033">
        <v>2</v>
      </c>
      <c r="Y1033">
        <v>2020</v>
      </c>
      <c r="Z1033" t="s">
        <v>161</v>
      </c>
      <c r="AA1033" t="s">
        <v>161</v>
      </c>
      <c r="AB1033" t="b">
        <v>0</v>
      </c>
      <c r="AC1033" t="b">
        <v>0</v>
      </c>
      <c r="AE1033" t="b">
        <v>0</v>
      </c>
      <c r="AF1033" t="b">
        <v>0</v>
      </c>
      <c r="AG1033" t="b">
        <v>0</v>
      </c>
      <c r="AH1033" t="s">
        <v>145</v>
      </c>
      <c r="AI1033" t="b">
        <v>0</v>
      </c>
      <c r="AK1033" t="b">
        <v>0</v>
      </c>
      <c r="AL1033" s="1">
        <v>43969</v>
      </c>
      <c r="AM1033" t="s">
        <v>162</v>
      </c>
      <c r="AN1033" s="2">
        <v>44348.796840277777</v>
      </c>
      <c r="AP1033" s="2"/>
      <c r="AQ1033" s="1"/>
      <c r="AS1033" t="b">
        <v>0</v>
      </c>
      <c r="AV1033" t="s">
        <v>153</v>
      </c>
      <c r="BB1033" t="s">
        <v>2897</v>
      </c>
      <c r="BD1033" t="b">
        <v>0</v>
      </c>
      <c r="BH1033" t="s">
        <v>2894</v>
      </c>
      <c r="BL1033" t="s">
        <v>2896</v>
      </c>
      <c r="BM1033" t="s">
        <v>202</v>
      </c>
      <c r="BN1033" t="s">
        <v>2414</v>
      </c>
      <c r="BQ1033" t="s">
        <v>204</v>
      </c>
      <c r="BR1033" t="b">
        <v>0</v>
      </c>
      <c r="BT1033" t="b">
        <v>0</v>
      </c>
      <c r="BW1033" t="s">
        <v>313</v>
      </c>
      <c r="BX1033" t="b">
        <v>0</v>
      </c>
      <c r="BY1033" s="2">
        <v>44376.857581018521</v>
      </c>
      <c r="BZ1033" t="s">
        <v>314</v>
      </c>
      <c r="CB1033" t="b">
        <v>0</v>
      </c>
      <c r="CC1033" t="b">
        <v>0</v>
      </c>
      <c r="CI1033">
        <v>5</v>
      </c>
      <c r="CJ1033">
        <v>0</v>
      </c>
      <c r="CK1033">
        <f>YEAR(tbl_Opportunity[[#This Row],[Close Date]])</f>
        <v>2020</v>
      </c>
    </row>
    <row r="1034" spans="1:89">
      <c r="A1034" t="s">
        <v>2898</v>
      </c>
      <c r="B1034" t="b">
        <v>0</v>
      </c>
      <c r="D1034" t="b">
        <v>0</v>
      </c>
      <c r="E1034" t="s">
        <v>2868</v>
      </c>
      <c r="H1034" s="1">
        <v>44834</v>
      </c>
      <c r="I1034" t="b">
        <v>0</v>
      </c>
      <c r="L1034" t="s">
        <v>2899</v>
      </c>
      <c r="O1034" t="s">
        <v>194</v>
      </c>
      <c r="P1034" t="b">
        <v>1</v>
      </c>
      <c r="Q1034" s="2">
        <v>43689.520196759258</v>
      </c>
      <c r="R1034" s="1"/>
      <c r="S1034" t="b">
        <v>0</v>
      </c>
      <c r="U1034" s="1"/>
      <c r="V1034" t="b">
        <v>0</v>
      </c>
      <c r="W1034" s="1">
        <v>44621</v>
      </c>
      <c r="X1034">
        <v>3</v>
      </c>
      <c r="Y1034">
        <v>2022</v>
      </c>
      <c r="Z1034" t="s">
        <v>161</v>
      </c>
      <c r="AA1034" t="s">
        <v>161</v>
      </c>
      <c r="AB1034" t="b">
        <v>0</v>
      </c>
      <c r="AC1034" t="b">
        <v>0</v>
      </c>
      <c r="AE1034" t="b">
        <v>0</v>
      </c>
      <c r="AF1034" t="b">
        <v>0</v>
      </c>
      <c r="AG1034" t="b">
        <v>0</v>
      </c>
      <c r="AH1034" t="s">
        <v>145</v>
      </c>
      <c r="AI1034" t="b">
        <v>0</v>
      </c>
      <c r="AK1034" t="b">
        <v>0</v>
      </c>
      <c r="AL1034" s="1">
        <v>43605</v>
      </c>
      <c r="AM1034" t="s">
        <v>162</v>
      </c>
      <c r="AN1034" s="2">
        <v>44348.796793981484</v>
      </c>
      <c r="AP1034" s="2">
        <v>44063.487569444442</v>
      </c>
      <c r="AQ1034" s="1"/>
      <c r="AS1034" t="b">
        <v>0</v>
      </c>
      <c r="AV1034" t="s">
        <v>2870</v>
      </c>
      <c r="BB1034" t="s">
        <v>2900</v>
      </c>
      <c r="BD1034" t="b">
        <v>0</v>
      </c>
      <c r="BH1034" t="s">
        <v>194</v>
      </c>
      <c r="BJ1034" t="s">
        <v>216</v>
      </c>
      <c r="BL1034" t="s">
        <v>2899</v>
      </c>
      <c r="BM1034" t="s">
        <v>202</v>
      </c>
      <c r="BN1034" t="s">
        <v>203</v>
      </c>
      <c r="BQ1034" t="s">
        <v>204</v>
      </c>
      <c r="BR1034" t="b">
        <v>0</v>
      </c>
      <c r="BT1034" t="b">
        <v>0</v>
      </c>
      <c r="BW1034" t="s">
        <v>313</v>
      </c>
      <c r="BX1034" t="b">
        <v>0</v>
      </c>
      <c r="BY1034" s="2">
        <v>44376.857569444444</v>
      </c>
      <c r="BZ1034" t="s">
        <v>265</v>
      </c>
      <c r="CB1034" t="b">
        <v>0</v>
      </c>
      <c r="CC1034" t="b">
        <v>0</v>
      </c>
      <c r="CI1034">
        <v>5</v>
      </c>
      <c r="CJ1034">
        <v>0</v>
      </c>
      <c r="CK1034">
        <f>YEAR(tbl_Opportunity[[#This Row],[Close Date]])</f>
        <v>2022</v>
      </c>
    </row>
    <row r="1035" spans="1:89">
      <c r="A1035" t="s">
        <v>2901</v>
      </c>
      <c r="B1035" t="b">
        <v>0</v>
      </c>
      <c r="D1035" t="b">
        <v>0</v>
      </c>
      <c r="E1035" t="s">
        <v>2902</v>
      </c>
      <c r="H1035" s="1">
        <v>44834</v>
      </c>
      <c r="I1035" t="b">
        <v>0</v>
      </c>
      <c r="L1035" t="s">
        <v>2903</v>
      </c>
      <c r="O1035" t="s">
        <v>272</v>
      </c>
      <c r="P1035" t="b">
        <v>1</v>
      </c>
      <c r="Q1035" s="2">
        <v>43567.654421296298</v>
      </c>
      <c r="R1035" s="1"/>
      <c r="S1035" t="b">
        <v>0</v>
      </c>
      <c r="U1035" s="1"/>
      <c r="V1035" t="b">
        <v>0</v>
      </c>
      <c r="W1035" s="1">
        <v>44621</v>
      </c>
      <c r="X1035">
        <v>3</v>
      </c>
      <c r="Y1035">
        <v>2022</v>
      </c>
      <c r="Z1035" t="s">
        <v>161</v>
      </c>
      <c r="AA1035" t="s">
        <v>161</v>
      </c>
      <c r="AB1035" t="b">
        <v>0</v>
      </c>
      <c r="AC1035" t="b">
        <v>0</v>
      </c>
      <c r="AE1035" t="b">
        <v>0</v>
      </c>
      <c r="AF1035" t="b">
        <v>0</v>
      </c>
      <c r="AG1035" t="b">
        <v>0</v>
      </c>
      <c r="AH1035" t="s">
        <v>145</v>
      </c>
      <c r="AI1035" t="b">
        <v>0</v>
      </c>
      <c r="AJ1035" t="s">
        <v>211</v>
      </c>
      <c r="AK1035" t="b">
        <v>0</v>
      </c>
      <c r="AL1035" s="1">
        <v>43563</v>
      </c>
      <c r="AM1035" t="s">
        <v>162</v>
      </c>
      <c r="AN1035" s="2">
        <v>44348.796724537038</v>
      </c>
      <c r="AP1035" s="2">
        <v>44063.674085648148</v>
      </c>
      <c r="AQ1035" s="1"/>
      <c r="AS1035" t="b">
        <v>0</v>
      </c>
      <c r="AV1035" t="s">
        <v>176</v>
      </c>
      <c r="BB1035" t="s">
        <v>2904</v>
      </c>
      <c r="BD1035" t="b">
        <v>0</v>
      </c>
      <c r="BH1035" t="s">
        <v>194</v>
      </c>
      <c r="BL1035" t="s">
        <v>2903</v>
      </c>
      <c r="BM1035" t="s">
        <v>202</v>
      </c>
      <c r="BN1035" t="s">
        <v>203</v>
      </c>
      <c r="BQ1035" t="s">
        <v>204</v>
      </c>
      <c r="BR1035" t="b">
        <v>0</v>
      </c>
      <c r="BT1035" t="b">
        <v>0</v>
      </c>
      <c r="BW1035" t="s">
        <v>313</v>
      </c>
      <c r="BX1035" t="b">
        <v>0</v>
      </c>
      <c r="BY1035" s="2">
        <v>44376.857569444444</v>
      </c>
      <c r="BZ1035" t="s">
        <v>265</v>
      </c>
      <c r="CB1035" t="b">
        <v>0</v>
      </c>
      <c r="CC1035" t="b">
        <v>0</v>
      </c>
      <c r="CI1035">
        <v>5</v>
      </c>
      <c r="CJ1035">
        <v>0</v>
      </c>
      <c r="CK1035">
        <f>YEAR(tbl_Opportunity[[#This Row],[Close Date]])</f>
        <v>2022</v>
      </c>
    </row>
    <row r="1036" spans="1:89">
      <c r="A1036" t="s">
        <v>2892</v>
      </c>
      <c r="B1036" t="b">
        <v>0</v>
      </c>
      <c r="D1036" t="b">
        <v>0</v>
      </c>
      <c r="E1036" t="s">
        <v>2868</v>
      </c>
      <c r="H1036" s="1">
        <v>44560</v>
      </c>
      <c r="I1036" t="b">
        <v>0</v>
      </c>
      <c r="L1036" t="s">
        <v>2905</v>
      </c>
      <c r="O1036" t="s">
        <v>1776</v>
      </c>
      <c r="P1036" t="b">
        <v>1</v>
      </c>
      <c r="Q1036" s="2">
        <v>43649.242361111108</v>
      </c>
      <c r="R1036" s="1"/>
      <c r="S1036" t="b">
        <v>0</v>
      </c>
      <c r="U1036" s="1"/>
      <c r="V1036" t="b">
        <v>0</v>
      </c>
      <c r="W1036" s="1">
        <v>44287</v>
      </c>
      <c r="X1036">
        <v>4</v>
      </c>
      <c r="Y1036">
        <v>2021</v>
      </c>
      <c r="Z1036" t="s">
        <v>161</v>
      </c>
      <c r="AA1036" t="s">
        <v>161</v>
      </c>
      <c r="AB1036" t="b">
        <v>0</v>
      </c>
      <c r="AC1036" t="b">
        <v>0</v>
      </c>
      <c r="AE1036" t="b">
        <v>0</v>
      </c>
      <c r="AF1036" t="b">
        <v>0</v>
      </c>
      <c r="AG1036" t="b">
        <v>0</v>
      </c>
      <c r="AH1036" t="s">
        <v>145</v>
      </c>
      <c r="AI1036" t="b">
        <v>0</v>
      </c>
      <c r="AK1036" t="b">
        <v>0</v>
      </c>
      <c r="AL1036" s="1">
        <v>43648</v>
      </c>
      <c r="AM1036" t="s">
        <v>162</v>
      </c>
      <c r="AN1036" s="2">
        <v>44348.796793981484</v>
      </c>
      <c r="AP1036" s="2">
        <v>43836.692569444444</v>
      </c>
      <c r="AQ1036" s="1"/>
      <c r="AS1036" t="b">
        <v>0</v>
      </c>
      <c r="AV1036" t="s">
        <v>176</v>
      </c>
      <c r="BB1036" t="s">
        <v>2906</v>
      </c>
      <c r="BD1036" t="b">
        <v>0</v>
      </c>
      <c r="BH1036" t="s">
        <v>272</v>
      </c>
      <c r="BL1036" t="s">
        <v>2905</v>
      </c>
      <c r="BM1036" t="s">
        <v>202</v>
      </c>
      <c r="BN1036" t="s">
        <v>203</v>
      </c>
      <c r="BQ1036" t="s">
        <v>204</v>
      </c>
      <c r="BR1036" t="b">
        <v>0</v>
      </c>
      <c r="BT1036" t="b">
        <v>0</v>
      </c>
      <c r="BW1036" t="s">
        <v>313</v>
      </c>
      <c r="BX1036" t="b">
        <v>0</v>
      </c>
      <c r="BY1036" s="2">
        <v>44376.857569444444</v>
      </c>
      <c r="BZ1036" t="s">
        <v>314</v>
      </c>
      <c r="CB1036" t="b">
        <v>0</v>
      </c>
      <c r="CC1036" t="b">
        <v>0</v>
      </c>
      <c r="CI1036">
        <v>5</v>
      </c>
      <c r="CJ1036">
        <v>0</v>
      </c>
      <c r="CK1036">
        <f>YEAR(tbl_Opportunity[[#This Row],[Close Date]])</f>
        <v>2021</v>
      </c>
    </row>
    <row r="1037" spans="1:89">
      <c r="A1037" t="s">
        <v>2907</v>
      </c>
      <c r="B1037" t="b">
        <v>0</v>
      </c>
      <c r="D1037" t="b">
        <v>0</v>
      </c>
      <c r="E1037" t="s">
        <v>2908</v>
      </c>
      <c r="H1037" s="1">
        <v>44561</v>
      </c>
      <c r="I1037" t="b">
        <v>0</v>
      </c>
      <c r="L1037" t="s">
        <v>2909</v>
      </c>
      <c r="O1037" t="s">
        <v>194</v>
      </c>
      <c r="P1037" t="b">
        <v>1</v>
      </c>
      <c r="Q1037" s="2">
        <v>44159.637754629628</v>
      </c>
      <c r="R1037" s="1"/>
      <c r="S1037" t="b">
        <v>0</v>
      </c>
      <c r="U1037" s="1"/>
      <c r="V1037" t="b">
        <v>0</v>
      </c>
      <c r="W1037" s="1">
        <v>44287</v>
      </c>
      <c r="X1037">
        <v>4</v>
      </c>
      <c r="Y1037">
        <v>2021</v>
      </c>
      <c r="Z1037" t="s">
        <v>161</v>
      </c>
      <c r="AA1037" t="s">
        <v>161</v>
      </c>
      <c r="AB1037" t="b">
        <v>0</v>
      </c>
      <c r="AC1037" t="b">
        <v>0</v>
      </c>
      <c r="AE1037" t="b">
        <v>0</v>
      </c>
      <c r="AF1037" t="b">
        <v>0</v>
      </c>
      <c r="AG1037" t="b">
        <v>0</v>
      </c>
      <c r="AH1037" t="s">
        <v>145</v>
      </c>
      <c r="AI1037" t="b">
        <v>0</v>
      </c>
      <c r="AK1037" t="b">
        <v>0</v>
      </c>
      <c r="AL1037" s="1"/>
      <c r="AM1037" t="s">
        <v>162</v>
      </c>
      <c r="AN1037" s="2">
        <v>44348.796793981484</v>
      </c>
      <c r="AP1037" s="2"/>
      <c r="AQ1037" s="1"/>
      <c r="AS1037" t="b">
        <v>0</v>
      </c>
      <c r="AV1037" t="s">
        <v>176</v>
      </c>
      <c r="BB1037" t="s">
        <v>2910</v>
      </c>
      <c r="BD1037" t="b">
        <v>0</v>
      </c>
      <c r="BH1037" t="s">
        <v>194</v>
      </c>
      <c r="BL1037" t="s">
        <v>2909</v>
      </c>
      <c r="BM1037" t="s">
        <v>202</v>
      </c>
      <c r="BN1037" t="s">
        <v>203</v>
      </c>
      <c r="BQ1037" t="s">
        <v>204</v>
      </c>
      <c r="BR1037" t="b">
        <v>0</v>
      </c>
      <c r="BT1037" t="b">
        <v>0</v>
      </c>
      <c r="BW1037" t="s">
        <v>313</v>
      </c>
      <c r="BX1037" t="b">
        <v>0</v>
      </c>
      <c r="BY1037" s="2">
        <v>44376.857581018521</v>
      </c>
      <c r="BZ1037" t="s">
        <v>1792</v>
      </c>
      <c r="CB1037" t="b">
        <v>0</v>
      </c>
      <c r="CC1037" t="b">
        <v>0</v>
      </c>
      <c r="CI1037">
        <v>5</v>
      </c>
      <c r="CJ1037">
        <v>0</v>
      </c>
      <c r="CK1037">
        <f>YEAR(tbl_Opportunity[[#This Row],[Close Date]])</f>
        <v>2021</v>
      </c>
    </row>
    <row r="1038" spans="1:89">
      <c r="A1038" t="s">
        <v>2911</v>
      </c>
      <c r="B1038" t="b">
        <v>0</v>
      </c>
      <c r="D1038" t="b">
        <v>0</v>
      </c>
      <c r="E1038" t="s">
        <v>2912</v>
      </c>
      <c r="H1038" s="1">
        <v>44561</v>
      </c>
      <c r="I1038" t="b">
        <v>0</v>
      </c>
      <c r="L1038" t="s">
        <v>2913</v>
      </c>
      <c r="O1038" t="s">
        <v>194</v>
      </c>
      <c r="P1038" t="b">
        <v>1</v>
      </c>
      <c r="Q1038" s="2">
        <v>43698.583148148151</v>
      </c>
      <c r="R1038" s="1"/>
      <c r="S1038" t="b">
        <v>0</v>
      </c>
      <c r="U1038" s="1"/>
      <c r="V1038" t="b">
        <v>0</v>
      </c>
      <c r="W1038" s="1">
        <v>44287</v>
      </c>
      <c r="X1038">
        <v>4</v>
      </c>
      <c r="Y1038">
        <v>2021</v>
      </c>
      <c r="Z1038" t="s">
        <v>161</v>
      </c>
      <c r="AA1038" t="s">
        <v>161</v>
      </c>
      <c r="AB1038" t="b">
        <v>0</v>
      </c>
      <c r="AC1038" t="b">
        <v>0</v>
      </c>
      <c r="AE1038" t="b">
        <v>0</v>
      </c>
      <c r="AF1038" t="b">
        <v>0</v>
      </c>
      <c r="AG1038" t="b">
        <v>0</v>
      </c>
      <c r="AH1038" t="s">
        <v>145</v>
      </c>
      <c r="AI1038" t="b">
        <v>0</v>
      </c>
      <c r="AK1038" t="b">
        <v>0</v>
      </c>
      <c r="AL1038" s="1">
        <v>43572</v>
      </c>
      <c r="AM1038" t="s">
        <v>162</v>
      </c>
      <c r="AN1038" s="2">
        <v>44348.796793981484</v>
      </c>
      <c r="AP1038" s="2">
        <v>43804.624965277777</v>
      </c>
      <c r="AQ1038" s="1"/>
      <c r="AS1038" t="b">
        <v>0</v>
      </c>
      <c r="AV1038" t="s">
        <v>2870</v>
      </c>
      <c r="BB1038" t="s">
        <v>2914</v>
      </c>
      <c r="BD1038" t="b">
        <v>0</v>
      </c>
      <c r="BH1038" t="s">
        <v>194</v>
      </c>
      <c r="BL1038" t="s">
        <v>2913</v>
      </c>
      <c r="BM1038" t="s">
        <v>202</v>
      </c>
      <c r="BN1038" t="s">
        <v>203</v>
      </c>
      <c r="BQ1038" t="s">
        <v>204</v>
      </c>
      <c r="BR1038" t="b">
        <v>0</v>
      </c>
      <c r="BT1038" t="b">
        <v>0</v>
      </c>
      <c r="BW1038" t="s">
        <v>313</v>
      </c>
      <c r="BX1038" t="b">
        <v>0</v>
      </c>
      <c r="BY1038" s="2">
        <v>44376.857569444444</v>
      </c>
      <c r="BZ1038" t="s">
        <v>265</v>
      </c>
      <c r="CB1038" t="b">
        <v>0</v>
      </c>
      <c r="CC1038" t="b">
        <v>0</v>
      </c>
      <c r="CI1038">
        <v>5</v>
      </c>
      <c r="CJ1038">
        <v>0</v>
      </c>
      <c r="CK1038">
        <f>YEAR(tbl_Opportunity[[#This Row],[Close Date]])</f>
        <v>2021</v>
      </c>
    </row>
    <row r="1039" spans="1:89">
      <c r="A1039" t="s">
        <v>2915</v>
      </c>
      <c r="B1039" t="b">
        <v>0</v>
      </c>
      <c r="D1039" t="b">
        <v>0</v>
      </c>
      <c r="E1039" t="s">
        <v>2908</v>
      </c>
      <c r="H1039" s="1">
        <v>44561</v>
      </c>
      <c r="I1039" t="b">
        <v>0</v>
      </c>
      <c r="L1039" t="s">
        <v>2916</v>
      </c>
      <c r="O1039" t="s">
        <v>194</v>
      </c>
      <c r="P1039" t="b">
        <v>1</v>
      </c>
      <c r="Q1039" s="2">
        <v>44159.639849537038</v>
      </c>
      <c r="R1039" s="1"/>
      <c r="S1039" t="b">
        <v>0</v>
      </c>
      <c r="U1039" s="1"/>
      <c r="V1039" t="b">
        <v>0</v>
      </c>
      <c r="W1039" s="1">
        <v>44287</v>
      </c>
      <c r="X1039">
        <v>4</v>
      </c>
      <c r="Y1039">
        <v>2021</v>
      </c>
      <c r="Z1039" t="s">
        <v>161</v>
      </c>
      <c r="AA1039" t="s">
        <v>161</v>
      </c>
      <c r="AB1039" t="b">
        <v>0</v>
      </c>
      <c r="AC1039" t="b">
        <v>0</v>
      </c>
      <c r="AE1039" t="b">
        <v>0</v>
      </c>
      <c r="AF1039" t="b">
        <v>0</v>
      </c>
      <c r="AG1039" t="b">
        <v>0</v>
      </c>
      <c r="AH1039" t="s">
        <v>145</v>
      </c>
      <c r="AI1039" t="b">
        <v>0</v>
      </c>
      <c r="AK1039" t="b">
        <v>0</v>
      </c>
      <c r="AL1039" s="1">
        <v>44225</v>
      </c>
      <c r="AM1039" t="s">
        <v>162</v>
      </c>
      <c r="AN1039" s="2">
        <v>44348.796793981484</v>
      </c>
      <c r="AP1039" s="2"/>
      <c r="AQ1039" s="1"/>
      <c r="AS1039" t="b">
        <v>0</v>
      </c>
      <c r="AV1039" t="s">
        <v>176</v>
      </c>
      <c r="BB1039" t="s">
        <v>2917</v>
      </c>
      <c r="BD1039" t="b">
        <v>0</v>
      </c>
      <c r="BH1039" t="s">
        <v>194</v>
      </c>
      <c r="BL1039" t="s">
        <v>2916</v>
      </c>
      <c r="BM1039" t="s">
        <v>202</v>
      </c>
      <c r="BN1039" t="s">
        <v>203</v>
      </c>
      <c r="BQ1039" t="s">
        <v>204</v>
      </c>
      <c r="BR1039" t="b">
        <v>0</v>
      </c>
      <c r="BT1039" t="b">
        <v>0</v>
      </c>
      <c r="BW1039" t="s">
        <v>313</v>
      </c>
      <c r="BX1039" t="b">
        <v>0</v>
      </c>
      <c r="BY1039" s="2">
        <v>44376.857581018521</v>
      </c>
      <c r="BZ1039" t="s">
        <v>265</v>
      </c>
      <c r="CB1039" t="b">
        <v>0</v>
      </c>
      <c r="CC1039" t="b">
        <v>0</v>
      </c>
      <c r="CI1039">
        <v>5</v>
      </c>
      <c r="CJ1039">
        <v>0</v>
      </c>
      <c r="CK1039">
        <f>YEAR(tbl_Opportunity[[#This Row],[Close Date]])</f>
        <v>2021</v>
      </c>
    </row>
    <row r="1040" spans="1:89">
      <c r="A1040" t="s">
        <v>2918</v>
      </c>
      <c r="B1040" t="b">
        <v>0</v>
      </c>
      <c r="D1040" t="b">
        <v>0</v>
      </c>
      <c r="E1040" t="s">
        <v>2868</v>
      </c>
      <c r="H1040" s="1">
        <v>44561</v>
      </c>
      <c r="I1040" t="b">
        <v>0</v>
      </c>
      <c r="L1040" t="s">
        <v>2919</v>
      </c>
      <c r="O1040" t="s">
        <v>194</v>
      </c>
      <c r="P1040" t="b">
        <v>1</v>
      </c>
      <c r="Q1040" s="2">
        <v>43689.499351851853</v>
      </c>
      <c r="R1040" s="1"/>
      <c r="S1040" t="b">
        <v>0</v>
      </c>
      <c r="U1040" s="1"/>
      <c r="V1040" t="b">
        <v>0</v>
      </c>
      <c r="W1040" s="1">
        <v>44287</v>
      </c>
      <c r="X1040">
        <v>4</v>
      </c>
      <c r="Y1040">
        <v>2021</v>
      </c>
      <c r="Z1040" t="s">
        <v>161</v>
      </c>
      <c r="AA1040" t="s">
        <v>161</v>
      </c>
      <c r="AB1040" t="b">
        <v>0</v>
      </c>
      <c r="AC1040" t="b">
        <v>0</v>
      </c>
      <c r="AE1040" t="b">
        <v>0</v>
      </c>
      <c r="AF1040" t="b">
        <v>0</v>
      </c>
      <c r="AG1040" t="b">
        <v>0</v>
      </c>
      <c r="AH1040" t="s">
        <v>175</v>
      </c>
      <c r="AI1040" t="b">
        <v>0</v>
      </c>
      <c r="AK1040" t="b">
        <v>0</v>
      </c>
      <c r="AL1040" s="1">
        <v>43605</v>
      </c>
      <c r="AM1040" t="s">
        <v>162</v>
      </c>
      <c r="AN1040" s="2">
        <v>44348.796793981484</v>
      </c>
      <c r="AP1040" s="2">
        <v>44063.425266203703</v>
      </c>
      <c r="AQ1040" s="1"/>
      <c r="AS1040" t="b">
        <v>0</v>
      </c>
      <c r="AV1040" t="s">
        <v>2870</v>
      </c>
      <c r="BB1040" t="s">
        <v>2920</v>
      </c>
      <c r="BD1040" t="b">
        <v>0</v>
      </c>
      <c r="BH1040" t="s">
        <v>194</v>
      </c>
      <c r="BJ1040" t="s">
        <v>216</v>
      </c>
      <c r="BL1040" t="s">
        <v>2919</v>
      </c>
      <c r="BM1040" t="s">
        <v>202</v>
      </c>
      <c r="BN1040" t="s">
        <v>203</v>
      </c>
      <c r="BQ1040" t="s">
        <v>204</v>
      </c>
      <c r="BR1040" t="b">
        <v>0</v>
      </c>
      <c r="BT1040" t="b">
        <v>0</v>
      </c>
      <c r="BW1040" t="s">
        <v>313</v>
      </c>
      <c r="BX1040" t="b">
        <v>0</v>
      </c>
      <c r="BY1040" s="2">
        <v>44376.857569444444</v>
      </c>
      <c r="BZ1040" t="s">
        <v>265</v>
      </c>
      <c r="CB1040" t="b">
        <v>0</v>
      </c>
      <c r="CC1040" t="b">
        <v>0</v>
      </c>
      <c r="CI1040">
        <v>5</v>
      </c>
      <c r="CJ1040">
        <v>0</v>
      </c>
      <c r="CK1040">
        <f>YEAR(tbl_Opportunity[[#This Row],[Close Date]])</f>
        <v>2021</v>
      </c>
    </row>
    <row r="1041" spans="1:89">
      <c r="A1041" t="s">
        <v>2921</v>
      </c>
      <c r="B1041" t="b">
        <v>0</v>
      </c>
      <c r="D1041" t="b">
        <v>0</v>
      </c>
      <c r="E1041" t="s">
        <v>2902</v>
      </c>
      <c r="H1041" s="1">
        <v>44561</v>
      </c>
      <c r="I1041" t="b">
        <v>0</v>
      </c>
      <c r="L1041" t="s">
        <v>2922</v>
      </c>
      <c r="O1041" t="s">
        <v>272</v>
      </c>
      <c r="P1041" t="b">
        <v>1</v>
      </c>
      <c r="Q1041" s="2">
        <v>43563.898993055554</v>
      </c>
      <c r="R1041" s="1"/>
      <c r="S1041" t="b">
        <v>0</v>
      </c>
      <c r="U1041" s="1"/>
      <c r="V1041" t="b">
        <v>0</v>
      </c>
      <c r="W1041" s="1">
        <v>44287</v>
      </c>
      <c r="X1041">
        <v>4</v>
      </c>
      <c r="Y1041">
        <v>2021</v>
      </c>
      <c r="Z1041" t="s">
        <v>161</v>
      </c>
      <c r="AA1041" t="s">
        <v>161</v>
      </c>
      <c r="AB1041" t="b">
        <v>0</v>
      </c>
      <c r="AC1041" t="b">
        <v>0</v>
      </c>
      <c r="AE1041" t="b">
        <v>0</v>
      </c>
      <c r="AF1041" t="b">
        <v>0</v>
      </c>
      <c r="AG1041" t="b">
        <v>0</v>
      </c>
      <c r="AH1041" t="s">
        <v>175</v>
      </c>
      <c r="AI1041" t="b">
        <v>0</v>
      </c>
      <c r="AJ1041" t="s">
        <v>211</v>
      </c>
      <c r="AK1041" t="b">
        <v>0</v>
      </c>
      <c r="AL1041" s="1">
        <v>44280</v>
      </c>
      <c r="AM1041" t="s">
        <v>162</v>
      </c>
      <c r="AN1041" s="2">
        <v>44348.796724537038</v>
      </c>
      <c r="AP1041" s="2">
        <v>44064.395543981482</v>
      </c>
      <c r="AQ1041" s="1"/>
      <c r="AS1041" t="b">
        <v>0</v>
      </c>
      <c r="AV1041" t="s">
        <v>176</v>
      </c>
      <c r="BB1041" t="s">
        <v>2923</v>
      </c>
      <c r="BD1041" t="b">
        <v>0</v>
      </c>
      <c r="BH1041" t="s">
        <v>194</v>
      </c>
      <c r="BL1041" t="s">
        <v>2922</v>
      </c>
      <c r="BM1041" t="s">
        <v>202</v>
      </c>
      <c r="BN1041" t="s">
        <v>203</v>
      </c>
      <c r="BQ1041" t="s">
        <v>204</v>
      </c>
      <c r="BR1041" t="b">
        <v>0</v>
      </c>
      <c r="BT1041" t="b">
        <v>0</v>
      </c>
      <c r="BW1041" t="s">
        <v>313</v>
      </c>
      <c r="BX1041" t="b">
        <v>0</v>
      </c>
      <c r="BY1041" s="2">
        <v>44376.857569444444</v>
      </c>
      <c r="BZ1041" t="s">
        <v>265</v>
      </c>
      <c r="CB1041" t="b">
        <v>0</v>
      </c>
      <c r="CC1041" t="b">
        <v>0</v>
      </c>
      <c r="CI1041">
        <v>5</v>
      </c>
      <c r="CJ1041">
        <v>0</v>
      </c>
      <c r="CK1041">
        <f>YEAR(tbl_Opportunity[[#This Row],[Close Date]])</f>
        <v>2021</v>
      </c>
    </row>
    <row r="1042" spans="1:89">
      <c r="A1042" t="s">
        <v>554</v>
      </c>
      <c r="B1042" t="b">
        <v>0</v>
      </c>
      <c r="D1042" t="b">
        <v>0</v>
      </c>
      <c r="E1042" t="s">
        <v>2924</v>
      </c>
      <c r="H1042" s="1">
        <v>44519</v>
      </c>
      <c r="I1042" t="b">
        <v>0</v>
      </c>
      <c r="L1042" t="s">
        <v>2925</v>
      </c>
      <c r="O1042" t="s">
        <v>375</v>
      </c>
      <c r="P1042" t="b">
        <v>1</v>
      </c>
      <c r="Q1042" s="2">
        <v>44035.937604166669</v>
      </c>
      <c r="R1042" s="1"/>
      <c r="S1042" t="b">
        <v>0</v>
      </c>
      <c r="U1042" s="1"/>
      <c r="V1042" t="b">
        <v>0</v>
      </c>
      <c r="W1042" s="1">
        <v>44287</v>
      </c>
      <c r="X1042">
        <v>4</v>
      </c>
      <c r="Y1042">
        <v>2021</v>
      </c>
      <c r="Z1042" t="s">
        <v>161</v>
      </c>
      <c r="AA1042" t="s">
        <v>161</v>
      </c>
      <c r="AB1042" t="b">
        <v>0</v>
      </c>
      <c r="AC1042" t="b">
        <v>0</v>
      </c>
      <c r="AE1042" t="b">
        <v>0</v>
      </c>
      <c r="AF1042" t="b">
        <v>0</v>
      </c>
      <c r="AG1042" t="b">
        <v>0</v>
      </c>
      <c r="AH1042" t="s">
        <v>175</v>
      </c>
      <c r="AI1042" t="b">
        <v>0</v>
      </c>
      <c r="AJ1042" t="s">
        <v>574</v>
      </c>
      <c r="AK1042" t="b">
        <v>0</v>
      </c>
      <c r="AL1042" s="1">
        <v>44302</v>
      </c>
      <c r="AM1042" t="s">
        <v>162</v>
      </c>
      <c r="AN1042" s="2">
        <v>44348.796724537038</v>
      </c>
      <c r="AP1042" s="2"/>
      <c r="AQ1042" s="1"/>
      <c r="AS1042" t="b">
        <v>0</v>
      </c>
      <c r="AU1042" t="s">
        <v>216</v>
      </c>
      <c r="AV1042" t="s">
        <v>2820</v>
      </c>
      <c r="AY1042" t="s">
        <v>1407</v>
      </c>
      <c r="BB1042" t="s">
        <v>2926</v>
      </c>
      <c r="BD1042" t="b">
        <v>0</v>
      </c>
      <c r="BG1042" t="s">
        <v>2927</v>
      </c>
      <c r="BH1042" t="s">
        <v>311</v>
      </c>
      <c r="BJ1042" t="s">
        <v>216</v>
      </c>
      <c r="BL1042" t="s">
        <v>2925</v>
      </c>
      <c r="BM1042" t="s">
        <v>202</v>
      </c>
      <c r="BN1042" t="s">
        <v>203</v>
      </c>
      <c r="BQ1042" t="s">
        <v>204</v>
      </c>
      <c r="BR1042" t="b">
        <v>0</v>
      </c>
      <c r="BT1042" t="b">
        <v>0</v>
      </c>
      <c r="BW1042" t="s">
        <v>313</v>
      </c>
      <c r="BX1042" t="b">
        <v>0</v>
      </c>
      <c r="BY1042" s="2">
        <v>44376.857581018521</v>
      </c>
      <c r="BZ1042" t="s">
        <v>314</v>
      </c>
      <c r="CB1042" t="b">
        <v>0</v>
      </c>
      <c r="CC1042" t="b">
        <v>0</v>
      </c>
      <c r="CF1042">
        <v>93085</v>
      </c>
      <c r="CH1042">
        <v>4654.25</v>
      </c>
      <c r="CI1042">
        <v>5</v>
      </c>
      <c r="CJ1042">
        <v>0</v>
      </c>
      <c r="CK1042">
        <f>YEAR(tbl_Opportunity[[#This Row],[Close Date]])</f>
        <v>2021</v>
      </c>
    </row>
    <row r="1043" spans="1:89">
      <c r="A1043" t="s">
        <v>2928</v>
      </c>
      <c r="B1043" t="b">
        <v>0</v>
      </c>
      <c r="D1043" t="b">
        <v>0</v>
      </c>
      <c r="E1043" t="s">
        <v>2929</v>
      </c>
      <c r="H1043" s="1">
        <v>44561</v>
      </c>
      <c r="I1043" t="b">
        <v>0</v>
      </c>
      <c r="L1043" t="s">
        <v>2930</v>
      </c>
      <c r="O1043" t="s">
        <v>215</v>
      </c>
      <c r="P1043" t="b">
        <v>1</v>
      </c>
      <c r="Q1043" s="2">
        <v>44235.959814814814</v>
      </c>
      <c r="R1043" s="1"/>
      <c r="S1043" t="b">
        <v>0</v>
      </c>
      <c r="U1043" s="1"/>
      <c r="V1043" t="b">
        <v>0</v>
      </c>
      <c r="W1043" s="1">
        <v>44287</v>
      </c>
      <c r="X1043">
        <v>4</v>
      </c>
      <c r="Y1043">
        <v>2021</v>
      </c>
      <c r="Z1043" t="s">
        <v>161</v>
      </c>
      <c r="AA1043" t="s">
        <v>161</v>
      </c>
      <c r="AB1043" t="b">
        <v>0</v>
      </c>
      <c r="AC1043" t="b">
        <v>0</v>
      </c>
      <c r="AE1043" t="b">
        <v>0</v>
      </c>
      <c r="AF1043" t="b">
        <v>0</v>
      </c>
      <c r="AG1043" t="b">
        <v>0</v>
      </c>
      <c r="AH1043" t="s">
        <v>175</v>
      </c>
      <c r="AI1043" t="b">
        <v>0</v>
      </c>
      <c r="AJ1043" t="s">
        <v>2931</v>
      </c>
      <c r="AK1043" t="b">
        <v>0</v>
      </c>
      <c r="AL1043" s="1">
        <v>44291</v>
      </c>
      <c r="AM1043" t="s">
        <v>162</v>
      </c>
      <c r="AN1043" s="2">
        <v>44348.796851851854</v>
      </c>
      <c r="AP1043" s="2">
        <v>44235.960555555554</v>
      </c>
      <c r="AQ1043" s="1"/>
      <c r="AS1043" t="b">
        <v>0</v>
      </c>
      <c r="AV1043" t="s">
        <v>93</v>
      </c>
      <c r="AY1043" t="s">
        <v>1407</v>
      </c>
      <c r="AZ1043" t="s">
        <v>2932</v>
      </c>
      <c r="BB1043" t="s">
        <v>2933</v>
      </c>
      <c r="BD1043" t="b">
        <v>0</v>
      </c>
      <c r="BF1043" t="s">
        <v>2934</v>
      </c>
      <c r="BH1043" t="s">
        <v>1053</v>
      </c>
      <c r="BI1043" t="s">
        <v>1072</v>
      </c>
      <c r="BJ1043" t="s">
        <v>216</v>
      </c>
      <c r="BL1043" t="s">
        <v>2930</v>
      </c>
      <c r="BM1043" t="s">
        <v>202</v>
      </c>
      <c r="BN1043" t="s">
        <v>203</v>
      </c>
      <c r="BQ1043" t="s">
        <v>204</v>
      </c>
      <c r="BR1043" t="b">
        <v>0</v>
      </c>
      <c r="BT1043" t="b">
        <v>0</v>
      </c>
      <c r="BW1043" t="s">
        <v>313</v>
      </c>
      <c r="BX1043" t="b">
        <v>0</v>
      </c>
      <c r="BY1043" s="2">
        <v>44376.857581018521</v>
      </c>
      <c r="BZ1043" t="s">
        <v>377</v>
      </c>
      <c r="CB1043" t="b">
        <v>0</v>
      </c>
      <c r="CC1043" t="b">
        <v>0</v>
      </c>
      <c r="CI1043">
        <v>5</v>
      </c>
      <c r="CJ1043">
        <v>0</v>
      </c>
      <c r="CK1043">
        <f>YEAR(tbl_Opportunity[[#This Row],[Close Date]])</f>
        <v>2021</v>
      </c>
    </row>
    <row r="1044" spans="1:89">
      <c r="A1044" t="s">
        <v>2935</v>
      </c>
      <c r="B1044" t="b">
        <v>0</v>
      </c>
      <c r="D1044" t="b">
        <v>0</v>
      </c>
      <c r="E1044" t="s">
        <v>2936</v>
      </c>
      <c r="H1044" s="1">
        <v>44561</v>
      </c>
      <c r="I1044" t="b">
        <v>0</v>
      </c>
      <c r="L1044" t="s">
        <v>2937</v>
      </c>
      <c r="O1044" t="s">
        <v>194</v>
      </c>
      <c r="P1044" t="b">
        <v>1</v>
      </c>
      <c r="Q1044" s="2">
        <v>43689.510196759256</v>
      </c>
      <c r="R1044" s="1"/>
      <c r="S1044" t="b">
        <v>0</v>
      </c>
      <c r="U1044" s="1"/>
      <c r="V1044" t="b">
        <v>0</v>
      </c>
      <c r="W1044" s="1">
        <v>44287</v>
      </c>
      <c r="X1044">
        <v>4</v>
      </c>
      <c r="Y1044">
        <v>2021</v>
      </c>
      <c r="Z1044" t="s">
        <v>161</v>
      </c>
      <c r="AA1044" t="s">
        <v>161</v>
      </c>
      <c r="AB1044" t="b">
        <v>0</v>
      </c>
      <c r="AC1044" t="b">
        <v>0</v>
      </c>
      <c r="AE1044" t="b">
        <v>0</v>
      </c>
      <c r="AF1044" t="b">
        <v>0</v>
      </c>
      <c r="AG1044" t="b">
        <v>0</v>
      </c>
      <c r="AH1044" t="s">
        <v>175</v>
      </c>
      <c r="AI1044" t="b">
        <v>0</v>
      </c>
      <c r="AJ1044" t="s">
        <v>211</v>
      </c>
      <c r="AK1044" t="b">
        <v>0</v>
      </c>
      <c r="AL1044" s="1">
        <v>44148</v>
      </c>
      <c r="AM1044" t="s">
        <v>162</v>
      </c>
      <c r="AN1044" s="2">
        <v>44348.796793981484</v>
      </c>
      <c r="AP1044" s="2">
        <v>44063.607777777775</v>
      </c>
      <c r="AQ1044" s="1"/>
      <c r="AS1044" t="b">
        <v>0</v>
      </c>
      <c r="AV1044" t="s">
        <v>2820</v>
      </c>
      <c r="AY1044" t="s">
        <v>236</v>
      </c>
      <c r="AZ1044" t="s">
        <v>300</v>
      </c>
      <c r="BB1044" t="s">
        <v>2938</v>
      </c>
      <c r="BD1044" t="b">
        <v>0</v>
      </c>
      <c r="BH1044" t="s">
        <v>194</v>
      </c>
      <c r="BI1044" t="s">
        <v>1668</v>
      </c>
      <c r="BJ1044" t="s">
        <v>216</v>
      </c>
      <c r="BL1044" t="s">
        <v>2937</v>
      </c>
      <c r="BM1044" t="s">
        <v>202</v>
      </c>
      <c r="BN1044" t="s">
        <v>203</v>
      </c>
      <c r="BQ1044" t="s">
        <v>204</v>
      </c>
      <c r="BR1044" t="b">
        <v>0</v>
      </c>
      <c r="BT1044" t="b">
        <v>0</v>
      </c>
      <c r="BW1044" t="s">
        <v>313</v>
      </c>
      <c r="BX1044" t="b">
        <v>0</v>
      </c>
      <c r="BY1044" s="2">
        <v>44376.857569444444</v>
      </c>
      <c r="BZ1044" t="s">
        <v>265</v>
      </c>
      <c r="CB1044" t="b">
        <v>0</v>
      </c>
      <c r="CC1044" t="b">
        <v>0</v>
      </c>
      <c r="CI1044">
        <v>5</v>
      </c>
      <c r="CJ1044">
        <v>0</v>
      </c>
      <c r="CK1044">
        <f>YEAR(tbl_Opportunity[[#This Row],[Close Date]])</f>
        <v>2021</v>
      </c>
    </row>
    <row r="1045" spans="1:89">
      <c r="A1045" t="s">
        <v>2939</v>
      </c>
      <c r="B1045" t="b">
        <v>0</v>
      </c>
      <c r="D1045" t="b">
        <v>0</v>
      </c>
      <c r="H1045" s="1">
        <v>44651</v>
      </c>
      <c r="I1045" t="b">
        <v>0</v>
      </c>
      <c r="L1045" t="s">
        <v>2940</v>
      </c>
      <c r="O1045" t="s">
        <v>387</v>
      </c>
      <c r="P1045" t="b">
        <v>1</v>
      </c>
      <c r="Q1045" s="2">
        <v>43783.844039351854</v>
      </c>
      <c r="R1045" s="1"/>
      <c r="S1045" t="b">
        <v>0</v>
      </c>
      <c r="U1045" s="1"/>
      <c r="V1045" t="b">
        <v>0</v>
      </c>
      <c r="W1045" s="1">
        <v>44562</v>
      </c>
      <c r="X1045">
        <v>1</v>
      </c>
      <c r="Y1045">
        <v>2022</v>
      </c>
      <c r="Z1045" t="s">
        <v>161</v>
      </c>
      <c r="AA1045" t="s">
        <v>161</v>
      </c>
      <c r="AB1045" t="b">
        <v>0</v>
      </c>
      <c r="AC1045" t="b">
        <v>0</v>
      </c>
      <c r="AE1045" t="b">
        <v>0</v>
      </c>
      <c r="AF1045" t="b">
        <v>0</v>
      </c>
      <c r="AG1045" t="b">
        <v>0</v>
      </c>
      <c r="AH1045" t="s">
        <v>175</v>
      </c>
      <c r="AI1045" t="b">
        <v>0</v>
      </c>
      <c r="AK1045" t="b">
        <v>0</v>
      </c>
      <c r="AL1045" s="1">
        <v>43783</v>
      </c>
      <c r="AM1045" t="s">
        <v>387</v>
      </c>
      <c r="AN1045" s="2">
        <v>44354.269247685188</v>
      </c>
      <c r="AP1045" s="2"/>
      <c r="AQ1045" s="1"/>
      <c r="AS1045" t="b">
        <v>0</v>
      </c>
      <c r="AU1045" t="s">
        <v>95</v>
      </c>
      <c r="AV1045" t="s">
        <v>176</v>
      </c>
      <c r="BB1045" t="s">
        <v>2941</v>
      </c>
      <c r="BD1045" t="b">
        <v>0</v>
      </c>
      <c r="BH1045" t="s">
        <v>387</v>
      </c>
      <c r="BJ1045" t="s">
        <v>95</v>
      </c>
      <c r="BL1045" t="s">
        <v>2940</v>
      </c>
      <c r="BN1045" t="s">
        <v>415</v>
      </c>
      <c r="BQ1045" t="s">
        <v>96</v>
      </c>
      <c r="BR1045" t="b">
        <v>0</v>
      </c>
      <c r="BT1045" t="b">
        <v>0</v>
      </c>
      <c r="BW1045" t="s">
        <v>166</v>
      </c>
      <c r="BX1045" t="b">
        <v>0</v>
      </c>
      <c r="BY1045" s="2">
        <v>44376.857581018521</v>
      </c>
      <c r="CB1045" t="b">
        <v>0</v>
      </c>
      <c r="CC1045" t="b">
        <v>0</v>
      </c>
      <c r="CD1045">
        <v>0</v>
      </c>
      <c r="CE1045">
        <v>0</v>
      </c>
      <c r="CI1045">
        <v>10</v>
      </c>
      <c r="CJ1045">
        <v>0</v>
      </c>
      <c r="CK1045">
        <f>YEAR(tbl_Opportunity[[#This Row],[Close Date]])</f>
        <v>2022</v>
      </c>
    </row>
    <row r="1046" spans="1:89">
      <c r="A1046" t="s">
        <v>2942</v>
      </c>
      <c r="B1046" t="b">
        <v>0</v>
      </c>
      <c r="D1046" t="b">
        <v>0</v>
      </c>
      <c r="E1046" t="s">
        <v>2943</v>
      </c>
      <c r="H1046" s="1">
        <v>44012</v>
      </c>
      <c r="I1046" t="b">
        <v>0</v>
      </c>
      <c r="L1046" t="s">
        <v>2944</v>
      </c>
      <c r="O1046" t="s">
        <v>99</v>
      </c>
      <c r="P1046" t="b">
        <v>1</v>
      </c>
      <c r="Q1046" s="2">
        <v>43965.636030092595</v>
      </c>
      <c r="R1046" s="1"/>
      <c r="S1046" t="b">
        <v>0</v>
      </c>
      <c r="U1046" s="1"/>
      <c r="V1046" t="b">
        <v>0</v>
      </c>
      <c r="W1046" s="1">
        <v>43862</v>
      </c>
      <c r="X1046">
        <v>2</v>
      </c>
      <c r="Y1046">
        <v>2020</v>
      </c>
      <c r="Z1046" t="s">
        <v>161</v>
      </c>
      <c r="AA1046" t="s">
        <v>161</v>
      </c>
      <c r="AB1046" t="b">
        <v>0</v>
      </c>
      <c r="AC1046" t="b">
        <v>0</v>
      </c>
      <c r="AE1046" t="b">
        <v>0</v>
      </c>
      <c r="AF1046" t="b">
        <v>0</v>
      </c>
      <c r="AG1046" t="b">
        <v>0</v>
      </c>
      <c r="AH1046" t="s">
        <v>175</v>
      </c>
      <c r="AI1046" t="b">
        <v>0</v>
      </c>
      <c r="AK1046" t="b">
        <v>0</v>
      </c>
      <c r="AL1046" s="1">
        <v>43740</v>
      </c>
      <c r="AM1046" t="s">
        <v>162</v>
      </c>
      <c r="AN1046" s="2">
        <v>44302.595810185187</v>
      </c>
      <c r="AP1046" s="2">
        <v>43978.550092592595</v>
      </c>
      <c r="AQ1046" s="1"/>
      <c r="AS1046" t="b">
        <v>0</v>
      </c>
      <c r="AV1046" t="s">
        <v>197</v>
      </c>
      <c r="BB1046" t="s">
        <v>2945</v>
      </c>
      <c r="BD1046" t="b">
        <v>0</v>
      </c>
      <c r="BH1046" t="s">
        <v>332</v>
      </c>
      <c r="BJ1046" t="s">
        <v>95</v>
      </c>
      <c r="BL1046" t="s">
        <v>2944</v>
      </c>
      <c r="BQ1046" t="s">
        <v>96</v>
      </c>
      <c r="BR1046" t="b">
        <v>0</v>
      </c>
      <c r="BT1046" t="b">
        <v>0</v>
      </c>
      <c r="BW1046" t="s">
        <v>166</v>
      </c>
      <c r="BX1046" t="b">
        <v>0</v>
      </c>
      <c r="BY1046" s="2">
        <v>44376.857581018521</v>
      </c>
      <c r="CB1046" t="b">
        <v>0</v>
      </c>
      <c r="CC1046" t="b">
        <v>0</v>
      </c>
      <c r="CI1046">
        <v>10</v>
      </c>
      <c r="CJ1046">
        <v>0</v>
      </c>
      <c r="CK1046">
        <f>YEAR(tbl_Opportunity[[#This Row],[Close Date]])</f>
        <v>2020</v>
      </c>
    </row>
    <row r="1047" spans="1:89">
      <c r="A1047" t="s">
        <v>2946</v>
      </c>
      <c r="B1047" t="b">
        <v>0</v>
      </c>
      <c r="D1047" t="b">
        <v>0</v>
      </c>
      <c r="E1047" t="s">
        <v>2947</v>
      </c>
      <c r="H1047" s="1">
        <v>44742</v>
      </c>
      <c r="I1047" t="b">
        <v>0</v>
      </c>
      <c r="L1047" t="s">
        <v>2948</v>
      </c>
      <c r="O1047" t="s">
        <v>387</v>
      </c>
      <c r="P1047" t="b">
        <v>1</v>
      </c>
      <c r="Q1047" s="2">
        <v>44230.678333333337</v>
      </c>
      <c r="R1047" s="1"/>
      <c r="S1047" t="b">
        <v>0</v>
      </c>
      <c r="U1047" s="1"/>
      <c r="V1047" t="b">
        <v>0</v>
      </c>
      <c r="W1047" s="1">
        <v>44593</v>
      </c>
      <c r="X1047">
        <v>2</v>
      </c>
      <c r="Y1047">
        <v>2022</v>
      </c>
      <c r="Z1047" t="s">
        <v>161</v>
      </c>
      <c r="AA1047" t="s">
        <v>161</v>
      </c>
      <c r="AB1047" t="b">
        <v>0</v>
      </c>
      <c r="AC1047" t="b">
        <v>0</v>
      </c>
      <c r="AE1047" t="b">
        <v>0</v>
      </c>
      <c r="AF1047" t="b">
        <v>0</v>
      </c>
      <c r="AG1047" t="b">
        <v>0</v>
      </c>
      <c r="AH1047" t="s">
        <v>175</v>
      </c>
      <c r="AI1047" t="b">
        <v>0</v>
      </c>
      <c r="AK1047" t="b">
        <v>0</v>
      </c>
      <c r="AL1047" s="1">
        <v>44230</v>
      </c>
      <c r="AM1047" t="s">
        <v>162</v>
      </c>
      <c r="AN1047" s="2">
        <v>44296.960509259261</v>
      </c>
      <c r="AP1047" s="2"/>
      <c r="AQ1047" s="1"/>
      <c r="AS1047" t="b">
        <v>0</v>
      </c>
      <c r="AV1047" t="s">
        <v>93</v>
      </c>
      <c r="BB1047" t="s">
        <v>2949</v>
      </c>
      <c r="BD1047" t="b">
        <v>0</v>
      </c>
      <c r="BH1047" t="s">
        <v>387</v>
      </c>
      <c r="BJ1047" t="s">
        <v>384</v>
      </c>
      <c r="BL1047" t="s">
        <v>2948</v>
      </c>
      <c r="BN1047" t="s">
        <v>415</v>
      </c>
      <c r="BQ1047" t="s">
        <v>96</v>
      </c>
      <c r="BR1047" t="b">
        <v>0</v>
      </c>
      <c r="BT1047" t="b">
        <v>0</v>
      </c>
      <c r="BW1047" t="s">
        <v>313</v>
      </c>
      <c r="BX1047" t="b">
        <v>0</v>
      </c>
      <c r="BY1047" s="2">
        <v>44376.857581018521</v>
      </c>
      <c r="CB1047" t="b">
        <v>0</v>
      </c>
      <c r="CC1047" t="b">
        <v>0</v>
      </c>
      <c r="CI1047">
        <v>5</v>
      </c>
      <c r="CJ1047">
        <v>0</v>
      </c>
      <c r="CK1047">
        <f>YEAR(tbl_Opportunity[[#This Row],[Close Date]])</f>
        <v>2022</v>
      </c>
    </row>
    <row r="1048" spans="1:89">
      <c r="A1048" t="s">
        <v>2950</v>
      </c>
      <c r="B1048" t="b">
        <v>0</v>
      </c>
      <c r="D1048" t="b">
        <v>0</v>
      </c>
      <c r="E1048" t="s">
        <v>2951</v>
      </c>
      <c r="H1048" s="1">
        <v>44377</v>
      </c>
      <c r="I1048" t="b">
        <v>0</v>
      </c>
      <c r="L1048" t="s">
        <v>2952</v>
      </c>
      <c r="O1048" t="s">
        <v>514</v>
      </c>
      <c r="P1048" t="b">
        <v>1</v>
      </c>
      <c r="Q1048" s="2">
        <v>44308.626736111109</v>
      </c>
      <c r="R1048" s="1"/>
      <c r="S1048" t="b">
        <v>0</v>
      </c>
      <c r="U1048" s="1"/>
      <c r="V1048" t="b">
        <v>0</v>
      </c>
      <c r="W1048" s="1">
        <v>44228</v>
      </c>
      <c r="X1048">
        <v>2</v>
      </c>
      <c r="Y1048">
        <v>2021</v>
      </c>
      <c r="Z1048" t="s">
        <v>161</v>
      </c>
      <c r="AA1048" t="s">
        <v>161</v>
      </c>
      <c r="AB1048" t="b">
        <v>0</v>
      </c>
      <c r="AC1048" t="b">
        <v>0</v>
      </c>
      <c r="AE1048" t="b">
        <v>0</v>
      </c>
      <c r="AF1048" t="b">
        <v>0</v>
      </c>
      <c r="AG1048" t="b">
        <v>0</v>
      </c>
      <c r="AH1048" t="s">
        <v>175</v>
      </c>
      <c r="AI1048" t="b">
        <v>0</v>
      </c>
      <c r="AK1048" t="b">
        <v>0</v>
      </c>
      <c r="AL1048" s="1">
        <v>44302</v>
      </c>
      <c r="AM1048" t="s">
        <v>162</v>
      </c>
      <c r="AN1048" s="2">
        <v>44329.8981712963</v>
      </c>
      <c r="AP1048" s="2">
        <v>44308.655486111114</v>
      </c>
      <c r="AQ1048" s="1"/>
      <c r="AS1048" t="b">
        <v>0</v>
      </c>
      <c r="AV1048" t="s">
        <v>93</v>
      </c>
      <c r="BB1048" t="s">
        <v>2953</v>
      </c>
      <c r="BD1048" t="b">
        <v>0</v>
      </c>
      <c r="BH1048" t="s">
        <v>332</v>
      </c>
      <c r="BJ1048" t="s">
        <v>95</v>
      </c>
      <c r="BL1048" t="s">
        <v>2952</v>
      </c>
      <c r="BN1048" t="s">
        <v>415</v>
      </c>
      <c r="BQ1048" t="s">
        <v>96</v>
      </c>
      <c r="BR1048" t="b">
        <v>0</v>
      </c>
      <c r="BT1048" t="b">
        <v>0</v>
      </c>
      <c r="BW1048" t="s">
        <v>166</v>
      </c>
      <c r="BX1048" t="b">
        <v>0</v>
      </c>
      <c r="BY1048" s="2">
        <v>44376.857581018521</v>
      </c>
      <c r="CB1048" t="b">
        <v>0</v>
      </c>
      <c r="CC1048" t="b">
        <v>0</v>
      </c>
      <c r="CI1048">
        <v>10</v>
      </c>
      <c r="CJ1048">
        <v>0</v>
      </c>
      <c r="CK1048">
        <f>YEAR(tbl_Opportunity[[#This Row],[Close Date]])</f>
        <v>2021</v>
      </c>
    </row>
    <row r="1049" spans="1:89">
      <c r="A1049" t="s">
        <v>2954</v>
      </c>
      <c r="B1049" t="b">
        <v>0</v>
      </c>
      <c r="D1049" t="b">
        <v>0</v>
      </c>
      <c r="H1049" s="1">
        <v>44680</v>
      </c>
      <c r="I1049" t="b">
        <v>0</v>
      </c>
      <c r="L1049" t="s">
        <v>2955</v>
      </c>
      <c r="O1049" t="s">
        <v>387</v>
      </c>
      <c r="P1049" t="b">
        <v>1</v>
      </c>
      <c r="Q1049" s="2">
        <v>44023.165625000001</v>
      </c>
      <c r="R1049" s="1"/>
      <c r="S1049" t="b">
        <v>0</v>
      </c>
      <c r="U1049" s="1"/>
      <c r="V1049" t="b">
        <v>0</v>
      </c>
      <c r="W1049" s="1">
        <v>44593</v>
      </c>
      <c r="X1049">
        <v>2</v>
      </c>
      <c r="Y1049">
        <v>2022</v>
      </c>
      <c r="Z1049" t="s">
        <v>161</v>
      </c>
      <c r="AA1049" t="s">
        <v>161</v>
      </c>
      <c r="AB1049" t="b">
        <v>0</v>
      </c>
      <c r="AC1049" t="b">
        <v>0</v>
      </c>
      <c r="AE1049" t="b">
        <v>0</v>
      </c>
      <c r="AF1049" t="b">
        <v>0</v>
      </c>
      <c r="AG1049" t="b">
        <v>0</v>
      </c>
      <c r="AH1049" t="s">
        <v>175</v>
      </c>
      <c r="AI1049" t="b">
        <v>0</v>
      </c>
      <c r="AK1049" t="b">
        <v>0</v>
      </c>
      <c r="AL1049" s="1">
        <v>44022</v>
      </c>
      <c r="AM1049" t="s">
        <v>162</v>
      </c>
      <c r="AN1049" s="2">
        <v>44297.827094907407</v>
      </c>
      <c r="AP1049" s="2"/>
      <c r="AQ1049" s="1"/>
      <c r="AS1049" t="b">
        <v>0</v>
      </c>
      <c r="AV1049" t="s">
        <v>2956</v>
      </c>
      <c r="BB1049" t="s">
        <v>2957</v>
      </c>
      <c r="BD1049" t="b">
        <v>0</v>
      </c>
      <c r="BH1049" t="s">
        <v>387</v>
      </c>
      <c r="BJ1049" t="s">
        <v>95</v>
      </c>
      <c r="BL1049" t="s">
        <v>2955</v>
      </c>
      <c r="BN1049" t="s">
        <v>415</v>
      </c>
      <c r="BQ1049" t="s">
        <v>96</v>
      </c>
      <c r="BR1049" t="b">
        <v>0</v>
      </c>
      <c r="BT1049" t="b">
        <v>0</v>
      </c>
      <c r="BW1049" t="s">
        <v>313</v>
      </c>
      <c r="BX1049" t="b">
        <v>0</v>
      </c>
      <c r="BY1049" s="2">
        <v>44376.857581018521</v>
      </c>
      <c r="CB1049" t="b">
        <v>0</v>
      </c>
      <c r="CC1049" t="b">
        <v>0</v>
      </c>
      <c r="CI1049">
        <v>5</v>
      </c>
      <c r="CJ1049">
        <v>0</v>
      </c>
      <c r="CK1049">
        <f>YEAR(tbl_Opportunity[[#This Row],[Close Date]])</f>
        <v>2022</v>
      </c>
    </row>
    <row r="1050" spans="1:89">
      <c r="A1050" t="s">
        <v>2958</v>
      </c>
      <c r="B1050" t="b">
        <v>0</v>
      </c>
      <c r="D1050" t="b">
        <v>0</v>
      </c>
      <c r="H1050" s="1">
        <v>44742</v>
      </c>
      <c r="I1050" t="b">
        <v>0</v>
      </c>
      <c r="L1050" t="s">
        <v>2959</v>
      </c>
      <c r="O1050" t="s">
        <v>387</v>
      </c>
      <c r="P1050" t="b">
        <v>1</v>
      </c>
      <c r="Q1050" s="2">
        <v>44281.765243055554</v>
      </c>
      <c r="R1050" s="1"/>
      <c r="S1050" t="b">
        <v>0</v>
      </c>
      <c r="U1050" s="1"/>
      <c r="V1050" t="b">
        <v>0</v>
      </c>
      <c r="W1050" s="1">
        <v>44593</v>
      </c>
      <c r="X1050">
        <v>2</v>
      </c>
      <c r="Y1050">
        <v>2022</v>
      </c>
      <c r="Z1050" t="s">
        <v>161</v>
      </c>
      <c r="AA1050" t="s">
        <v>161</v>
      </c>
      <c r="AB1050" t="b">
        <v>0</v>
      </c>
      <c r="AC1050" t="b">
        <v>0</v>
      </c>
      <c r="AE1050" t="b">
        <v>0</v>
      </c>
      <c r="AF1050" t="b">
        <v>0</v>
      </c>
      <c r="AG1050" t="b">
        <v>0</v>
      </c>
      <c r="AH1050" t="s">
        <v>175</v>
      </c>
      <c r="AI1050" t="b">
        <v>0</v>
      </c>
      <c r="AK1050" t="b">
        <v>0</v>
      </c>
      <c r="AL1050" s="1">
        <v>44281</v>
      </c>
      <c r="AM1050" t="s">
        <v>162</v>
      </c>
      <c r="AN1050" s="2">
        <v>44297.8278587963</v>
      </c>
      <c r="AP1050" s="2"/>
      <c r="AQ1050" s="1"/>
      <c r="AS1050" t="b">
        <v>0</v>
      </c>
      <c r="AV1050" t="s">
        <v>153</v>
      </c>
      <c r="BB1050" t="s">
        <v>2960</v>
      </c>
      <c r="BD1050" t="b">
        <v>0</v>
      </c>
      <c r="BH1050" t="s">
        <v>387</v>
      </c>
      <c r="BJ1050" t="s">
        <v>384</v>
      </c>
      <c r="BL1050" t="s">
        <v>2959</v>
      </c>
      <c r="BN1050" t="s">
        <v>415</v>
      </c>
      <c r="BQ1050" t="s">
        <v>96</v>
      </c>
      <c r="BR1050" t="b">
        <v>0</v>
      </c>
      <c r="BT1050" t="b">
        <v>0</v>
      </c>
      <c r="BW1050" t="s">
        <v>313</v>
      </c>
      <c r="BX1050" t="b">
        <v>0</v>
      </c>
      <c r="BY1050" s="2">
        <v>44376.857581018521</v>
      </c>
      <c r="CB1050" t="b">
        <v>0</v>
      </c>
      <c r="CC1050" t="b">
        <v>0</v>
      </c>
      <c r="CI1050">
        <v>5</v>
      </c>
      <c r="CJ1050">
        <v>0</v>
      </c>
      <c r="CK1050">
        <f>YEAR(tbl_Opportunity[[#This Row],[Close Date]])</f>
        <v>2022</v>
      </c>
    </row>
    <row r="1051" spans="1:89">
      <c r="A1051" t="s">
        <v>2961</v>
      </c>
      <c r="B1051" t="b">
        <v>0</v>
      </c>
      <c r="D1051" t="b">
        <v>0</v>
      </c>
      <c r="E1051" t="s">
        <v>2947</v>
      </c>
      <c r="H1051" s="1">
        <v>44742</v>
      </c>
      <c r="I1051" t="b">
        <v>0</v>
      </c>
      <c r="L1051" t="s">
        <v>2962</v>
      </c>
      <c r="O1051" t="s">
        <v>387</v>
      </c>
      <c r="P1051" t="b">
        <v>1</v>
      </c>
      <c r="Q1051" s="2">
        <v>44281.773159722223</v>
      </c>
      <c r="R1051" s="1"/>
      <c r="S1051" t="b">
        <v>0</v>
      </c>
      <c r="U1051" s="1"/>
      <c r="V1051" t="b">
        <v>0</v>
      </c>
      <c r="W1051" s="1">
        <v>44593</v>
      </c>
      <c r="X1051">
        <v>2</v>
      </c>
      <c r="Y1051">
        <v>2022</v>
      </c>
      <c r="Z1051" t="s">
        <v>161</v>
      </c>
      <c r="AA1051" t="s">
        <v>161</v>
      </c>
      <c r="AB1051" t="b">
        <v>0</v>
      </c>
      <c r="AC1051" t="b">
        <v>0</v>
      </c>
      <c r="AE1051" t="b">
        <v>0</v>
      </c>
      <c r="AF1051" t="b">
        <v>0</v>
      </c>
      <c r="AG1051" t="b">
        <v>0</v>
      </c>
      <c r="AH1051" t="s">
        <v>175</v>
      </c>
      <c r="AI1051" t="b">
        <v>0</v>
      </c>
      <c r="AK1051" t="b">
        <v>0</v>
      </c>
      <c r="AL1051" s="1">
        <v>44281</v>
      </c>
      <c r="AM1051" t="s">
        <v>162</v>
      </c>
      <c r="AN1051" s="2">
        <v>44296.964768518519</v>
      </c>
      <c r="AP1051" s="2"/>
      <c r="AQ1051" s="1"/>
      <c r="AS1051" t="b">
        <v>0</v>
      </c>
      <c r="AV1051" t="s">
        <v>93</v>
      </c>
      <c r="BB1051" t="s">
        <v>2963</v>
      </c>
      <c r="BD1051" t="b">
        <v>0</v>
      </c>
      <c r="BH1051" t="s">
        <v>387</v>
      </c>
      <c r="BJ1051" t="s">
        <v>384</v>
      </c>
      <c r="BL1051" t="s">
        <v>2962</v>
      </c>
      <c r="BN1051" t="s">
        <v>415</v>
      </c>
      <c r="BQ1051" t="s">
        <v>96</v>
      </c>
      <c r="BR1051" t="b">
        <v>0</v>
      </c>
      <c r="BT1051" t="b">
        <v>0</v>
      </c>
      <c r="BW1051" t="s">
        <v>313</v>
      </c>
      <c r="BX1051" t="b">
        <v>0</v>
      </c>
      <c r="BY1051" s="2">
        <v>44376.857581018521</v>
      </c>
      <c r="CB1051" t="b">
        <v>0</v>
      </c>
      <c r="CC1051" t="b">
        <v>0</v>
      </c>
      <c r="CI1051">
        <v>5</v>
      </c>
      <c r="CJ1051">
        <v>0</v>
      </c>
      <c r="CK1051">
        <f>YEAR(tbl_Opportunity[[#This Row],[Close Date]])</f>
        <v>2022</v>
      </c>
    </row>
    <row r="1052" spans="1:89">
      <c r="A1052" t="s">
        <v>2964</v>
      </c>
      <c r="B1052" t="b">
        <v>0</v>
      </c>
      <c r="D1052" t="b">
        <v>0</v>
      </c>
      <c r="E1052" t="s">
        <v>2965</v>
      </c>
      <c r="H1052" s="1">
        <v>44742</v>
      </c>
      <c r="I1052" t="b">
        <v>0</v>
      </c>
      <c r="L1052" t="s">
        <v>2966</v>
      </c>
      <c r="O1052" t="s">
        <v>387</v>
      </c>
      <c r="P1052" t="b">
        <v>1</v>
      </c>
      <c r="Q1052" s="2">
        <v>43787.920763888891</v>
      </c>
      <c r="R1052" s="1"/>
      <c r="S1052" t="b">
        <v>0</v>
      </c>
      <c r="U1052" s="1"/>
      <c r="V1052" t="b">
        <v>0</v>
      </c>
      <c r="W1052" s="1">
        <v>44593</v>
      </c>
      <c r="X1052">
        <v>2</v>
      </c>
      <c r="Y1052">
        <v>2022</v>
      </c>
      <c r="Z1052" t="s">
        <v>161</v>
      </c>
      <c r="AA1052" t="s">
        <v>161</v>
      </c>
      <c r="AB1052" t="b">
        <v>0</v>
      </c>
      <c r="AC1052" t="b">
        <v>0</v>
      </c>
      <c r="AE1052" t="b">
        <v>0</v>
      </c>
      <c r="AF1052" t="b">
        <v>0</v>
      </c>
      <c r="AG1052" t="b">
        <v>0</v>
      </c>
      <c r="AH1052" t="s">
        <v>175</v>
      </c>
      <c r="AI1052" t="b">
        <v>0</v>
      </c>
      <c r="AK1052" t="b">
        <v>0</v>
      </c>
      <c r="AL1052" s="1">
        <v>43787</v>
      </c>
      <c r="AM1052" t="s">
        <v>387</v>
      </c>
      <c r="AN1052" s="2">
        <v>44306.227881944447</v>
      </c>
      <c r="AP1052" s="2">
        <v>43836.762569444443</v>
      </c>
      <c r="AQ1052" s="1"/>
      <c r="AS1052" t="b">
        <v>0</v>
      </c>
      <c r="AV1052" t="s">
        <v>153</v>
      </c>
      <c r="BB1052" t="s">
        <v>2967</v>
      </c>
      <c r="BD1052" t="b">
        <v>0</v>
      </c>
      <c r="BH1052" t="s">
        <v>387</v>
      </c>
      <c r="BJ1052" t="s">
        <v>384</v>
      </c>
      <c r="BL1052" t="s">
        <v>2966</v>
      </c>
      <c r="BN1052" t="s">
        <v>415</v>
      </c>
      <c r="BQ1052" t="s">
        <v>96</v>
      </c>
      <c r="BR1052" t="b">
        <v>0</v>
      </c>
      <c r="BT1052" t="b">
        <v>0</v>
      </c>
      <c r="BW1052" t="s">
        <v>166</v>
      </c>
      <c r="BX1052" t="b">
        <v>0</v>
      </c>
      <c r="BY1052" s="2">
        <v>44376.857581018521</v>
      </c>
      <c r="CB1052" t="b">
        <v>0</v>
      </c>
      <c r="CC1052" t="b">
        <v>0</v>
      </c>
      <c r="CI1052">
        <v>10</v>
      </c>
      <c r="CJ1052">
        <v>0</v>
      </c>
      <c r="CK1052">
        <f>YEAR(tbl_Opportunity[[#This Row],[Close Date]])</f>
        <v>2022</v>
      </c>
    </row>
    <row r="1053" spans="1:89">
      <c r="A1053" t="s">
        <v>2968</v>
      </c>
      <c r="B1053" t="b">
        <v>0</v>
      </c>
      <c r="D1053" t="b">
        <v>0</v>
      </c>
      <c r="E1053" t="s">
        <v>2969</v>
      </c>
      <c r="H1053" s="1">
        <v>44742</v>
      </c>
      <c r="I1053" t="b">
        <v>0</v>
      </c>
      <c r="L1053" t="s">
        <v>2970</v>
      </c>
      <c r="O1053" t="s">
        <v>387</v>
      </c>
      <c r="P1053" t="b">
        <v>1</v>
      </c>
      <c r="Q1053" s="2">
        <v>44271.203842592593</v>
      </c>
      <c r="R1053" s="1"/>
      <c r="S1053" t="b">
        <v>0</v>
      </c>
      <c r="U1053" s="1"/>
      <c r="V1053" t="b">
        <v>0</v>
      </c>
      <c r="W1053" s="1">
        <v>44593</v>
      </c>
      <c r="X1053">
        <v>2</v>
      </c>
      <c r="Y1053">
        <v>2022</v>
      </c>
      <c r="Z1053" t="s">
        <v>161</v>
      </c>
      <c r="AA1053" t="s">
        <v>161</v>
      </c>
      <c r="AB1053" t="b">
        <v>0</v>
      </c>
      <c r="AC1053" t="b">
        <v>0</v>
      </c>
      <c r="AE1053" t="b">
        <v>0</v>
      </c>
      <c r="AF1053" t="b">
        <v>0</v>
      </c>
      <c r="AG1053" t="b">
        <v>0</v>
      </c>
      <c r="AH1053" t="s">
        <v>175</v>
      </c>
      <c r="AI1053" t="b">
        <v>0</v>
      </c>
      <c r="AK1053" t="b">
        <v>0</v>
      </c>
      <c r="AL1053" s="1">
        <v>44270</v>
      </c>
      <c r="AM1053" t="s">
        <v>162</v>
      </c>
      <c r="AN1053" s="2">
        <v>44296.964768518519</v>
      </c>
      <c r="AP1053" s="2"/>
      <c r="AQ1053" s="1"/>
      <c r="AS1053" t="b">
        <v>0</v>
      </c>
      <c r="AU1053" t="s">
        <v>102</v>
      </c>
      <c r="AV1053" t="s">
        <v>176</v>
      </c>
      <c r="BB1053" t="s">
        <v>2971</v>
      </c>
      <c r="BD1053" t="b">
        <v>0</v>
      </c>
      <c r="BH1053" t="s">
        <v>387</v>
      </c>
      <c r="BJ1053" t="s">
        <v>95</v>
      </c>
      <c r="BL1053" t="s">
        <v>2970</v>
      </c>
      <c r="BN1053" t="s">
        <v>415</v>
      </c>
      <c r="BQ1053" t="s">
        <v>96</v>
      </c>
      <c r="BR1053" t="b">
        <v>0</v>
      </c>
      <c r="BT1053" t="b">
        <v>0</v>
      </c>
      <c r="BW1053" t="s">
        <v>313</v>
      </c>
      <c r="BX1053" t="b">
        <v>0</v>
      </c>
      <c r="BY1053" s="2">
        <v>44376.857581018521</v>
      </c>
      <c r="CB1053" t="b">
        <v>0</v>
      </c>
      <c r="CC1053" t="b">
        <v>0</v>
      </c>
      <c r="CI1053">
        <v>5</v>
      </c>
      <c r="CJ1053">
        <v>0</v>
      </c>
      <c r="CK1053">
        <f>YEAR(tbl_Opportunity[[#This Row],[Close Date]])</f>
        <v>2022</v>
      </c>
    </row>
    <row r="1054" spans="1:89">
      <c r="A1054" t="s">
        <v>2972</v>
      </c>
      <c r="B1054" t="b">
        <v>0</v>
      </c>
      <c r="D1054" t="b">
        <v>0</v>
      </c>
      <c r="H1054" s="1">
        <v>44742</v>
      </c>
      <c r="I1054" t="b">
        <v>0</v>
      </c>
      <c r="L1054" t="s">
        <v>2973</v>
      </c>
      <c r="O1054" t="s">
        <v>387</v>
      </c>
      <c r="P1054" t="b">
        <v>1</v>
      </c>
      <c r="Q1054" s="2">
        <v>43749.571377314816</v>
      </c>
      <c r="R1054" s="1"/>
      <c r="S1054" t="b">
        <v>0</v>
      </c>
      <c r="U1054" s="1"/>
      <c r="V1054" t="b">
        <v>0</v>
      </c>
      <c r="W1054" s="1">
        <v>44593</v>
      </c>
      <c r="X1054">
        <v>2</v>
      </c>
      <c r="Y1054">
        <v>2022</v>
      </c>
      <c r="Z1054" t="s">
        <v>161</v>
      </c>
      <c r="AA1054" t="s">
        <v>161</v>
      </c>
      <c r="AB1054" t="b">
        <v>0</v>
      </c>
      <c r="AC1054" t="b">
        <v>0</v>
      </c>
      <c r="AE1054" t="b">
        <v>0</v>
      </c>
      <c r="AF1054" t="b">
        <v>0</v>
      </c>
      <c r="AG1054" t="b">
        <v>0</v>
      </c>
      <c r="AH1054" t="s">
        <v>175</v>
      </c>
      <c r="AI1054" t="b">
        <v>0</v>
      </c>
      <c r="AK1054" t="b">
        <v>0</v>
      </c>
      <c r="AL1054" s="1">
        <v>43749</v>
      </c>
      <c r="AM1054" t="s">
        <v>387</v>
      </c>
      <c r="AN1054" s="2">
        <v>44312.151458333334</v>
      </c>
      <c r="AP1054" s="2">
        <v>44193.221319444441</v>
      </c>
      <c r="AQ1054" s="1"/>
      <c r="AS1054" t="b">
        <v>0</v>
      </c>
      <c r="AV1054" t="s">
        <v>93</v>
      </c>
      <c r="BB1054" t="s">
        <v>2974</v>
      </c>
      <c r="BC1054" t="s">
        <v>2975</v>
      </c>
      <c r="BD1054" t="b">
        <v>0</v>
      </c>
      <c r="BH1054" t="s">
        <v>387</v>
      </c>
      <c r="BJ1054" t="s">
        <v>384</v>
      </c>
      <c r="BL1054" t="s">
        <v>2973</v>
      </c>
      <c r="BN1054" t="s">
        <v>415</v>
      </c>
      <c r="BQ1054" t="s">
        <v>96</v>
      </c>
      <c r="BR1054" t="b">
        <v>0</v>
      </c>
      <c r="BT1054" t="b">
        <v>0</v>
      </c>
      <c r="BW1054" t="s">
        <v>313</v>
      </c>
      <c r="BX1054" t="b">
        <v>0</v>
      </c>
      <c r="BY1054" s="2">
        <v>44376.857569444444</v>
      </c>
      <c r="CB1054" t="b">
        <v>0</v>
      </c>
      <c r="CC1054" t="b">
        <v>0</v>
      </c>
      <c r="CI1054">
        <v>5</v>
      </c>
      <c r="CJ1054">
        <v>0</v>
      </c>
      <c r="CK1054">
        <f>YEAR(tbl_Opportunity[[#This Row],[Close Date]])</f>
        <v>2022</v>
      </c>
    </row>
    <row r="1055" spans="1:89">
      <c r="A1055" t="s">
        <v>2976</v>
      </c>
      <c r="B1055" t="b">
        <v>0</v>
      </c>
      <c r="D1055" t="b">
        <v>0</v>
      </c>
      <c r="E1055" t="s">
        <v>2977</v>
      </c>
      <c r="H1055" s="1">
        <v>44834</v>
      </c>
      <c r="I1055" t="b">
        <v>0</v>
      </c>
      <c r="L1055" t="s">
        <v>2978</v>
      </c>
      <c r="O1055" t="s">
        <v>387</v>
      </c>
      <c r="P1055" t="b">
        <v>1</v>
      </c>
      <c r="Q1055" s="2">
        <v>44022.135393518518</v>
      </c>
      <c r="R1055" s="1"/>
      <c r="S1055" t="b">
        <v>0</v>
      </c>
      <c r="U1055" s="1"/>
      <c r="V1055" t="b">
        <v>0</v>
      </c>
      <c r="W1055" s="1">
        <v>44621</v>
      </c>
      <c r="X1055">
        <v>3</v>
      </c>
      <c r="Y1055">
        <v>2022</v>
      </c>
      <c r="Z1055" t="s">
        <v>161</v>
      </c>
      <c r="AA1055" t="s">
        <v>161</v>
      </c>
      <c r="AB1055" t="b">
        <v>0</v>
      </c>
      <c r="AC1055" t="b">
        <v>0</v>
      </c>
      <c r="AE1055" t="b">
        <v>0</v>
      </c>
      <c r="AF1055" t="b">
        <v>0</v>
      </c>
      <c r="AG1055" t="b">
        <v>0</v>
      </c>
      <c r="AH1055" t="s">
        <v>175</v>
      </c>
      <c r="AI1055" t="b">
        <v>0</v>
      </c>
      <c r="AK1055" t="b">
        <v>0</v>
      </c>
      <c r="AL1055" s="1">
        <v>44021</v>
      </c>
      <c r="AM1055" t="s">
        <v>162</v>
      </c>
      <c r="AN1055" s="2">
        <v>44296.960509259261</v>
      </c>
      <c r="AP1055" s="2"/>
      <c r="AQ1055" s="1"/>
      <c r="AS1055" t="b">
        <v>0</v>
      </c>
      <c r="AV1055" t="s">
        <v>176</v>
      </c>
      <c r="BB1055" t="s">
        <v>2979</v>
      </c>
      <c r="BD1055" t="b">
        <v>0</v>
      </c>
      <c r="BH1055" t="s">
        <v>387</v>
      </c>
      <c r="BJ1055" t="s">
        <v>2980</v>
      </c>
      <c r="BL1055" t="s">
        <v>2978</v>
      </c>
      <c r="BQ1055" t="s">
        <v>96</v>
      </c>
      <c r="BR1055" t="b">
        <v>0</v>
      </c>
      <c r="BT1055" t="b">
        <v>0</v>
      </c>
      <c r="BW1055" t="s">
        <v>313</v>
      </c>
      <c r="BX1055" t="b">
        <v>0</v>
      </c>
      <c r="BY1055" s="2">
        <v>44376.857581018521</v>
      </c>
      <c r="CB1055" t="b">
        <v>0</v>
      </c>
      <c r="CC1055" t="b">
        <v>0</v>
      </c>
      <c r="CI1055">
        <v>5</v>
      </c>
      <c r="CJ1055">
        <v>0</v>
      </c>
      <c r="CK1055">
        <f>YEAR(tbl_Opportunity[[#This Row],[Close Date]])</f>
        <v>2022</v>
      </c>
    </row>
    <row r="1056" spans="1:89">
      <c r="A1056" t="s">
        <v>2981</v>
      </c>
      <c r="B1056" t="b">
        <v>0</v>
      </c>
      <c r="D1056" t="b">
        <v>0</v>
      </c>
      <c r="H1056" s="1">
        <v>44104</v>
      </c>
      <c r="I1056" t="b">
        <v>0</v>
      </c>
      <c r="L1056" t="s">
        <v>2982</v>
      </c>
      <c r="O1056" t="s">
        <v>89</v>
      </c>
      <c r="P1056" t="b">
        <v>1</v>
      </c>
      <c r="Q1056" s="2">
        <v>42998.697488425925</v>
      </c>
      <c r="R1056" s="1"/>
      <c r="S1056" t="b">
        <v>0</v>
      </c>
      <c r="U1056" s="1"/>
      <c r="V1056" t="b">
        <v>0</v>
      </c>
      <c r="W1056" s="1">
        <v>43891</v>
      </c>
      <c r="X1056">
        <v>3</v>
      </c>
      <c r="Y1056">
        <v>2020</v>
      </c>
      <c r="Z1056" t="s">
        <v>161</v>
      </c>
      <c r="AA1056" t="s">
        <v>161</v>
      </c>
      <c r="AB1056" t="b">
        <v>0</v>
      </c>
      <c r="AC1056" t="b">
        <v>0</v>
      </c>
      <c r="AE1056" t="b">
        <v>0</v>
      </c>
      <c r="AF1056" t="b">
        <v>0</v>
      </c>
      <c r="AG1056" t="b">
        <v>0</v>
      </c>
      <c r="AH1056" t="s">
        <v>175</v>
      </c>
      <c r="AI1056" t="b">
        <v>0</v>
      </c>
      <c r="AK1056" t="b">
        <v>0</v>
      </c>
      <c r="AL1056" s="1"/>
      <c r="AM1056" t="s">
        <v>162</v>
      </c>
      <c r="AN1056" s="2">
        <v>44297.904502314814</v>
      </c>
      <c r="AP1056" s="2">
        <v>43836.762627314813</v>
      </c>
      <c r="AQ1056" s="1"/>
      <c r="AS1056" t="b">
        <v>0</v>
      </c>
      <c r="AU1056" t="s">
        <v>2983</v>
      </c>
      <c r="AV1056" t="s">
        <v>176</v>
      </c>
      <c r="BB1056" t="s">
        <v>2984</v>
      </c>
      <c r="BD1056" t="b">
        <v>0</v>
      </c>
      <c r="BH1056" t="s">
        <v>332</v>
      </c>
      <c r="BJ1056" t="s">
        <v>95</v>
      </c>
      <c r="BL1056" t="s">
        <v>2982</v>
      </c>
      <c r="BQ1056" t="s">
        <v>96</v>
      </c>
      <c r="BR1056" t="b">
        <v>0</v>
      </c>
      <c r="BT1056" t="b">
        <v>0</v>
      </c>
      <c r="BW1056" t="s">
        <v>166</v>
      </c>
      <c r="BX1056" t="b">
        <v>0</v>
      </c>
      <c r="BY1056" s="2">
        <v>44376.857569444444</v>
      </c>
      <c r="CB1056" t="b">
        <v>0</v>
      </c>
      <c r="CC1056" t="b">
        <v>0</v>
      </c>
      <c r="CI1056">
        <v>10</v>
      </c>
      <c r="CJ1056">
        <v>0</v>
      </c>
      <c r="CK1056">
        <f>YEAR(tbl_Opportunity[[#This Row],[Close Date]])</f>
        <v>2020</v>
      </c>
    </row>
    <row r="1057" spans="1:89">
      <c r="A1057" t="s">
        <v>2985</v>
      </c>
      <c r="B1057" t="b">
        <v>0</v>
      </c>
      <c r="D1057" t="b">
        <v>0</v>
      </c>
      <c r="H1057" s="1">
        <v>44834</v>
      </c>
      <c r="I1057" t="b">
        <v>0</v>
      </c>
      <c r="L1057" t="s">
        <v>2986</v>
      </c>
      <c r="O1057" t="s">
        <v>387</v>
      </c>
      <c r="P1057" t="b">
        <v>1</v>
      </c>
      <c r="Q1057" s="2">
        <v>44103.168946759259</v>
      </c>
      <c r="R1057" s="1"/>
      <c r="S1057" t="b">
        <v>0</v>
      </c>
      <c r="U1057" s="1"/>
      <c r="V1057" t="b">
        <v>0</v>
      </c>
      <c r="W1057" s="1">
        <v>44621</v>
      </c>
      <c r="X1057">
        <v>3</v>
      </c>
      <c r="Y1057">
        <v>2022</v>
      </c>
      <c r="Z1057" t="s">
        <v>161</v>
      </c>
      <c r="AA1057" t="s">
        <v>161</v>
      </c>
      <c r="AB1057" t="b">
        <v>0</v>
      </c>
      <c r="AC1057" t="b">
        <v>0</v>
      </c>
      <c r="AE1057" t="b">
        <v>0</v>
      </c>
      <c r="AF1057" t="b">
        <v>0</v>
      </c>
      <c r="AG1057" t="b">
        <v>0</v>
      </c>
      <c r="AH1057" t="s">
        <v>179</v>
      </c>
      <c r="AI1057" t="b">
        <v>0</v>
      </c>
      <c r="AK1057" t="b">
        <v>0</v>
      </c>
      <c r="AL1057" s="1">
        <v>44102</v>
      </c>
      <c r="AM1057" t="s">
        <v>162</v>
      </c>
      <c r="AN1057" s="2">
        <v>44297.838888888888</v>
      </c>
      <c r="AP1057" s="2">
        <v>44252.717523148145</v>
      </c>
      <c r="AQ1057" s="1"/>
      <c r="AS1057" t="b">
        <v>0</v>
      </c>
      <c r="AV1057" t="s">
        <v>213</v>
      </c>
      <c r="BB1057" t="s">
        <v>2987</v>
      </c>
      <c r="BD1057" t="b">
        <v>0</v>
      </c>
      <c r="BH1057" t="s">
        <v>387</v>
      </c>
      <c r="BJ1057" t="s">
        <v>157</v>
      </c>
      <c r="BK1057" t="s">
        <v>157</v>
      </c>
      <c r="BL1057" t="s">
        <v>2986</v>
      </c>
      <c r="BN1057" t="s">
        <v>415</v>
      </c>
      <c r="BQ1057" t="s">
        <v>96</v>
      </c>
      <c r="BR1057" t="b">
        <v>0</v>
      </c>
      <c r="BT1057" t="b">
        <v>0</v>
      </c>
      <c r="BW1057" t="s">
        <v>166</v>
      </c>
      <c r="BX1057" t="b">
        <v>0</v>
      </c>
      <c r="BY1057" s="2">
        <v>44376.857581018521</v>
      </c>
      <c r="CB1057" t="b">
        <v>0</v>
      </c>
      <c r="CC1057" t="b">
        <v>0</v>
      </c>
      <c r="CI1057">
        <v>10</v>
      </c>
      <c r="CJ1057">
        <v>0</v>
      </c>
      <c r="CK1057">
        <f>YEAR(tbl_Opportunity[[#This Row],[Close Date]])</f>
        <v>2022</v>
      </c>
    </row>
    <row r="1058" spans="1:89">
      <c r="A1058" t="s">
        <v>2988</v>
      </c>
      <c r="B1058" t="b">
        <v>0</v>
      </c>
      <c r="D1058" t="b">
        <v>0</v>
      </c>
      <c r="E1058" t="s">
        <v>2929</v>
      </c>
      <c r="H1058" s="1">
        <v>44469</v>
      </c>
      <c r="I1058" t="b">
        <v>0</v>
      </c>
      <c r="L1058" t="s">
        <v>2989</v>
      </c>
      <c r="O1058" t="s">
        <v>131</v>
      </c>
      <c r="P1058" t="b">
        <v>1</v>
      </c>
      <c r="Q1058" s="2">
        <v>44216.674444444441</v>
      </c>
      <c r="R1058" s="1"/>
      <c r="S1058" t="b">
        <v>0</v>
      </c>
      <c r="U1058" s="1"/>
      <c r="V1058" t="b">
        <v>0</v>
      </c>
      <c r="W1058" s="1">
        <v>44256</v>
      </c>
      <c r="X1058">
        <v>3</v>
      </c>
      <c r="Y1058">
        <v>2021</v>
      </c>
      <c r="Z1058" t="s">
        <v>161</v>
      </c>
      <c r="AA1058" t="s">
        <v>161</v>
      </c>
      <c r="AB1058" t="b">
        <v>0</v>
      </c>
      <c r="AC1058" t="b">
        <v>0</v>
      </c>
      <c r="AE1058" t="b">
        <v>0</v>
      </c>
      <c r="AF1058" t="b">
        <v>0</v>
      </c>
      <c r="AG1058" t="b">
        <v>0</v>
      </c>
      <c r="AH1058" t="s">
        <v>179</v>
      </c>
      <c r="AI1058" t="b">
        <v>0</v>
      </c>
      <c r="AK1058" t="b">
        <v>0</v>
      </c>
      <c r="AL1058" s="1"/>
      <c r="AM1058" t="s">
        <v>131</v>
      </c>
      <c r="AN1058" s="2">
        <v>44364.861168981479</v>
      </c>
      <c r="AP1058" s="2">
        <v>44270.527557870373</v>
      </c>
      <c r="AQ1058" s="1"/>
      <c r="AS1058" t="b">
        <v>0</v>
      </c>
      <c r="AV1058" t="s">
        <v>93</v>
      </c>
      <c r="BB1058" t="s">
        <v>2990</v>
      </c>
      <c r="BD1058" t="b">
        <v>0</v>
      </c>
      <c r="BH1058" t="s">
        <v>2991</v>
      </c>
      <c r="BJ1058" t="s">
        <v>2992</v>
      </c>
      <c r="BK1058" t="s">
        <v>102</v>
      </c>
      <c r="BL1058" t="s">
        <v>2989</v>
      </c>
      <c r="BM1058" t="s">
        <v>202</v>
      </c>
      <c r="BN1058" t="s">
        <v>415</v>
      </c>
      <c r="BQ1058" t="s">
        <v>96</v>
      </c>
      <c r="BR1058" t="b">
        <v>0</v>
      </c>
      <c r="BS1058" t="s">
        <v>384</v>
      </c>
      <c r="BT1058" t="b">
        <v>0</v>
      </c>
      <c r="BW1058" t="s">
        <v>339</v>
      </c>
      <c r="BX1058" t="b">
        <v>0</v>
      </c>
      <c r="BY1058" s="2">
        <v>44376.857581018521</v>
      </c>
      <c r="CB1058" t="b">
        <v>0</v>
      </c>
      <c r="CC1058" t="b">
        <v>0</v>
      </c>
      <c r="CF1058">
        <v>65000</v>
      </c>
      <c r="CH1058">
        <v>19500</v>
      </c>
      <c r="CI1058">
        <v>30</v>
      </c>
      <c r="CJ1058">
        <v>0</v>
      </c>
      <c r="CK1058">
        <f>YEAR(tbl_Opportunity[[#This Row],[Close Date]])</f>
        <v>2021</v>
      </c>
    </row>
    <row r="1059" spans="1:89">
      <c r="A1059" t="s">
        <v>2993</v>
      </c>
      <c r="B1059" t="b">
        <v>0</v>
      </c>
      <c r="D1059" t="b">
        <v>0</v>
      </c>
      <c r="E1059" t="s">
        <v>2947</v>
      </c>
      <c r="H1059" s="1">
        <v>44834</v>
      </c>
      <c r="I1059" t="b">
        <v>0</v>
      </c>
      <c r="L1059" t="s">
        <v>2994</v>
      </c>
      <c r="O1059" t="s">
        <v>142</v>
      </c>
      <c r="P1059" t="b">
        <v>1</v>
      </c>
      <c r="Q1059" s="2">
        <v>44320.867534722223</v>
      </c>
      <c r="R1059" s="1"/>
      <c r="S1059" t="b">
        <v>0</v>
      </c>
      <c r="U1059" s="1"/>
      <c r="V1059" t="b">
        <v>0</v>
      </c>
      <c r="W1059" s="1">
        <v>44621</v>
      </c>
      <c r="X1059">
        <v>3</v>
      </c>
      <c r="Y1059">
        <v>2022</v>
      </c>
      <c r="Z1059" t="s">
        <v>161</v>
      </c>
      <c r="AA1059" t="s">
        <v>161</v>
      </c>
      <c r="AB1059" t="b">
        <v>0</v>
      </c>
      <c r="AC1059" t="b">
        <v>0</v>
      </c>
      <c r="AE1059" t="b">
        <v>0</v>
      </c>
      <c r="AF1059" t="b">
        <v>0</v>
      </c>
      <c r="AG1059" t="b">
        <v>0</v>
      </c>
      <c r="AH1059" t="s">
        <v>179</v>
      </c>
      <c r="AI1059" t="b">
        <v>0</v>
      </c>
      <c r="AK1059" t="b">
        <v>0</v>
      </c>
      <c r="AL1059" s="1">
        <v>44364</v>
      </c>
      <c r="AM1059" t="s">
        <v>142</v>
      </c>
      <c r="AN1059" s="2">
        <v>44364.557013888887</v>
      </c>
      <c r="AP1059" s="2"/>
      <c r="AQ1059" s="1"/>
      <c r="AS1059" t="b">
        <v>0</v>
      </c>
      <c r="AV1059" t="s">
        <v>93</v>
      </c>
      <c r="BB1059" t="s">
        <v>2995</v>
      </c>
      <c r="BD1059" t="b">
        <v>0</v>
      </c>
      <c r="BH1059" t="s">
        <v>142</v>
      </c>
      <c r="BJ1059" t="s">
        <v>384</v>
      </c>
      <c r="BK1059" t="s">
        <v>384</v>
      </c>
      <c r="BL1059" t="s">
        <v>2994</v>
      </c>
      <c r="BN1059" t="s">
        <v>415</v>
      </c>
      <c r="BQ1059" t="s">
        <v>96</v>
      </c>
      <c r="BR1059" t="b">
        <v>0</v>
      </c>
      <c r="BT1059" t="b">
        <v>0</v>
      </c>
      <c r="BW1059" t="s">
        <v>313</v>
      </c>
      <c r="BX1059" t="b">
        <v>0</v>
      </c>
      <c r="BY1059" s="2">
        <v>44376.857581018521</v>
      </c>
      <c r="CB1059" t="b">
        <v>0</v>
      </c>
      <c r="CC1059" t="b">
        <v>0</v>
      </c>
      <c r="CD1059">
        <v>1</v>
      </c>
      <c r="CE1059">
        <v>1</v>
      </c>
      <c r="CI1059">
        <v>5</v>
      </c>
      <c r="CJ1059">
        <v>0</v>
      </c>
      <c r="CK1059">
        <f>YEAR(tbl_Opportunity[[#This Row],[Close Date]])</f>
        <v>2022</v>
      </c>
    </row>
    <row r="1060" spans="1:89">
      <c r="A1060" t="s">
        <v>2996</v>
      </c>
      <c r="B1060" t="b">
        <v>0</v>
      </c>
      <c r="D1060" t="b">
        <v>0</v>
      </c>
      <c r="H1060" s="1">
        <v>44196</v>
      </c>
      <c r="I1060" t="b">
        <v>0</v>
      </c>
      <c r="L1060" t="s">
        <v>2997</v>
      </c>
      <c r="O1060" t="s">
        <v>332</v>
      </c>
      <c r="P1060" t="b">
        <v>1</v>
      </c>
      <c r="Q1060" s="2">
        <v>42948.25204861111</v>
      </c>
      <c r="R1060" s="1"/>
      <c r="S1060" t="b">
        <v>0</v>
      </c>
      <c r="U1060" s="1"/>
      <c r="V1060" t="b">
        <v>0</v>
      </c>
      <c r="W1060" s="1">
        <v>43922</v>
      </c>
      <c r="X1060">
        <v>4</v>
      </c>
      <c r="Y1060">
        <v>2020</v>
      </c>
      <c r="Z1060" t="s">
        <v>161</v>
      </c>
      <c r="AA1060" t="s">
        <v>161</v>
      </c>
      <c r="AB1060" t="b">
        <v>0</v>
      </c>
      <c r="AC1060" t="b">
        <v>0</v>
      </c>
      <c r="AE1060" t="b">
        <v>0</v>
      </c>
      <c r="AF1060" t="b">
        <v>0</v>
      </c>
      <c r="AG1060" t="b">
        <v>0</v>
      </c>
      <c r="AH1060" t="s">
        <v>179</v>
      </c>
      <c r="AI1060" t="b">
        <v>0</v>
      </c>
      <c r="AK1060" t="b">
        <v>0</v>
      </c>
      <c r="AL1060" s="1"/>
      <c r="AM1060" t="s">
        <v>162</v>
      </c>
      <c r="AN1060" s="2">
        <v>44297.904502314814</v>
      </c>
      <c r="AP1060" s="2">
        <v>43836.762569444443</v>
      </c>
      <c r="AQ1060" s="1"/>
      <c r="AS1060" t="b">
        <v>0</v>
      </c>
      <c r="AU1060" t="s">
        <v>105</v>
      </c>
      <c r="AV1060" t="s">
        <v>213</v>
      </c>
      <c r="BB1060" t="s">
        <v>2998</v>
      </c>
      <c r="BD1060" t="b">
        <v>0</v>
      </c>
      <c r="BH1060" t="s">
        <v>332</v>
      </c>
      <c r="BJ1060" t="s">
        <v>95</v>
      </c>
      <c r="BQ1060" t="s">
        <v>96</v>
      </c>
      <c r="BR1060" t="b">
        <v>0</v>
      </c>
      <c r="BT1060" t="b">
        <v>0</v>
      </c>
      <c r="BW1060" t="s">
        <v>166</v>
      </c>
      <c r="BX1060" t="b">
        <v>0</v>
      </c>
      <c r="BY1060" s="2">
        <v>44376.857569444444</v>
      </c>
      <c r="CB1060" t="b">
        <v>0</v>
      </c>
      <c r="CC1060" t="b">
        <v>0</v>
      </c>
      <c r="CI1060">
        <v>10</v>
      </c>
      <c r="CJ1060">
        <v>0</v>
      </c>
      <c r="CK1060">
        <f>YEAR(tbl_Opportunity[[#This Row],[Close Date]])</f>
        <v>2020</v>
      </c>
    </row>
    <row r="1061" spans="1:89">
      <c r="A1061" t="s">
        <v>2999</v>
      </c>
      <c r="B1061" t="b">
        <v>0</v>
      </c>
      <c r="D1061" t="b">
        <v>0</v>
      </c>
      <c r="H1061" s="1">
        <v>44196</v>
      </c>
      <c r="I1061" t="b">
        <v>0</v>
      </c>
      <c r="L1061" t="s">
        <v>3000</v>
      </c>
      <c r="O1061" t="s">
        <v>332</v>
      </c>
      <c r="P1061" t="b">
        <v>1</v>
      </c>
      <c r="Q1061" s="2">
        <v>43130.585219907407</v>
      </c>
      <c r="R1061" s="1"/>
      <c r="S1061" t="b">
        <v>0</v>
      </c>
      <c r="U1061" s="1"/>
      <c r="V1061" t="b">
        <v>0</v>
      </c>
      <c r="W1061" s="1">
        <v>43922</v>
      </c>
      <c r="X1061">
        <v>4</v>
      </c>
      <c r="Y1061">
        <v>2020</v>
      </c>
      <c r="Z1061" t="s">
        <v>161</v>
      </c>
      <c r="AA1061" t="s">
        <v>161</v>
      </c>
      <c r="AB1061" t="b">
        <v>0</v>
      </c>
      <c r="AC1061" t="b">
        <v>0</v>
      </c>
      <c r="AE1061" t="b">
        <v>0</v>
      </c>
      <c r="AF1061" t="b">
        <v>0</v>
      </c>
      <c r="AG1061" t="b">
        <v>0</v>
      </c>
      <c r="AH1061" t="s">
        <v>179</v>
      </c>
      <c r="AI1061" t="b">
        <v>0</v>
      </c>
      <c r="AK1061" t="b">
        <v>0</v>
      </c>
      <c r="AL1061" s="1"/>
      <c r="AM1061" t="s">
        <v>162</v>
      </c>
      <c r="AN1061" s="2">
        <v>44297.904502314814</v>
      </c>
      <c r="AP1061" s="2">
        <v>43836.762569444443</v>
      </c>
      <c r="AQ1061" s="1"/>
      <c r="AS1061" t="b">
        <v>0</v>
      </c>
      <c r="AV1061" t="s">
        <v>93</v>
      </c>
      <c r="BB1061" t="s">
        <v>3001</v>
      </c>
      <c r="BD1061" t="b">
        <v>0</v>
      </c>
      <c r="BH1061" t="s">
        <v>332</v>
      </c>
      <c r="BL1061" t="s">
        <v>3000</v>
      </c>
      <c r="BQ1061" t="s">
        <v>96</v>
      </c>
      <c r="BR1061" t="b">
        <v>0</v>
      </c>
      <c r="BT1061" t="b">
        <v>0</v>
      </c>
      <c r="BW1061" t="s">
        <v>166</v>
      </c>
      <c r="BX1061" t="b">
        <v>0</v>
      </c>
      <c r="BY1061" s="2">
        <v>44376.857569444444</v>
      </c>
      <c r="CB1061" t="b">
        <v>0</v>
      </c>
      <c r="CC1061" t="b">
        <v>0</v>
      </c>
      <c r="CI1061">
        <v>10</v>
      </c>
      <c r="CJ1061">
        <v>0</v>
      </c>
      <c r="CK1061">
        <f>YEAR(tbl_Opportunity[[#This Row],[Close Date]])</f>
        <v>2020</v>
      </c>
    </row>
    <row r="1062" spans="1:89">
      <c r="A1062" t="s">
        <v>3002</v>
      </c>
      <c r="B1062" t="b">
        <v>0</v>
      </c>
      <c r="D1062" t="b">
        <v>0</v>
      </c>
      <c r="E1062" t="s">
        <v>2947</v>
      </c>
      <c r="H1062" s="1">
        <v>44498</v>
      </c>
      <c r="I1062" t="b">
        <v>0</v>
      </c>
      <c r="L1062" t="s">
        <v>3003</v>
      </c>
      <c r="O1062" t="s">
        <v>387</v>
      </c>
      <c r="P1062" t="b">
        <v>1</v>
      </c>
      <c r="Q1062" s="2">
        <v>44092.938344907408</v>
      </c>
      <c r="R1062" s="1"/>
      <c r="S1062" t="b">
        <v>0</v>
      </c>
      <c r="U1062" s="1"/>
      <c r="V1062" t="b">
        <v>0</v>
      </c>
      <c r="W1062" s="1">
        <v>44287</v>
      </c>
      <c r="X1062">
        <v>4</v>
      </c>
      <c r="Y1062">
        <v>2021</v>
      </c>
      <c r="Z1062" t="s">
        <v>161</v>
      </c>
      <c r="AA1062" t="s">
        <v>161</v>
      </c>
      <c r="AB1062" t="b">
        <v>0</v>
      </c>
      <c r="AC1062" t="b">
        <v>0</v>
      </c>
      <c r="AE1062" t="b">
        <v>0</v>
      </c>
      <c r="AF1062" t="b">
        <v>0</v>
      </c>
      <c r="AG1062" t="b">
        <v>0</v>
      </c>
      <c r="AH1062" t="s">
        <v>179</v>
      </c>
      <c r="AI1062" t="b">
        <v>0</v>
      </c>
      <c r="AK1062" t="b">
        <v>0</v>
      </c>
      <c r="AL1062" s="1">
        <v>44092</v>
      </c>
      <c r="AM1062" t="s">
        <v>99</v>
      </c>
      <c r="AN1062" s="2">
        <v>44168.695717592593</v>
      </c>
      <c r="AP1062" s="2">
        <v>44168.695717592593</v>
      </c>
      <c r="AQ1062" s="1"/>
      <c r="AS1062" t="b">
        <v>0</v>
      </c>
      <c r="AV1062" t="s">
        <v>93</v>
      </c>
      <c r="BB1062" t="s">
        <v>3004</v>
      </c>
      <c r="BD1062" t="b">
        <v>0</v>
      </c>
      <c r="BH1062" t="s">
        <v>387</v>
      </c>
      <c r="BJ1062" t="s">
        <v>95</v>
      </c>
      <c r="BL1062" t="s">
        <v>3003</v>
      </c>
      <c r="BN1062" t="s">
        <v>415</v>
      </c>
      <c r="BQ1062" t="s">
        <v>96</v>
      </c>
      <c r="BR1062" t="b">
        <v>0</v>
      </c>
      <c r="BT1062" t="b">
        <v>0</v>
      </c>
      <c r="BW1062" t="s">
        <v>166</v>
      </c>
      <c r="BX1062" t="b">
        <v>0</v>
      </c>
      <c r="BY1062" s="2">
        <v>44376.857581018521</v>
      </c>
      <c r="CB1062" t="b">
        <v>0</v>
      </c>
      <c r="CC1062" t="b">
        <v>0</v>
      </c>
      <c r="CI1062">
        <v>10</v>
      </c>
      <c r="CJ1062">
        <v>0</v>
      </c>
      <c r="CK1062">
        <f>YEAR(tbl_Opportunity[[#This Row],[Close Date]])</f>
        <v>2021</v>
      </c>
    </row>
    <row r="1063" spans="1:89">
      <c r="A1063" t="s">
        <v>3005</v>
      </c>
      <c r="B1063" t="b">
        <v>0</v>
      </c>
      <c r="D1063" t="b">
        <v>0</v>
      </c>
      <c r="E1063" t="s">
        <v>2947</v>
      </c>
      <c r="H1063" s="1">
        <v>44561</v>
      </c>
      <c r="I1063" t="b">
        <v>0</v>
      </c>
      <c r="L1063" t="s">
        <v>3006</v>
      </c>
      <c r="O1063" t="s">
        <v>387</v>
      </c>
      <c r="P1063" t="b">
        <v>1</v>
      </c>
      <c r="Q1063" s="2">
        <v>44117.938773148147</v>
      </c>
      <c r="R1063" s="1"/>
      <c r="S1063" t="b">
        <v>0</v>
      </c>
      <c r="U1063" s="1"/>
      <c r="V1063" t="b">
        <v>0</v>
      </c>
      <c r="W1063" s="1">
        <v>44287</v>
      </c>
      <c r="X1063">
        <v>4</v>
      </c>
      <c r="Y1063">
        <v>2021</v>
      </c>
      <c r="Z1063" t="s">
        <v>161</v>
      </c>
      <c r="AA1063" t="s">
        <v>161</v>
      </c>
      <c r="AB1063" t="b">
        <v>0</v>
      </c>
      <c r="AC1063" t="b">
        <v>0</v>
      </c>
      <c r="AE1063" t="b">
        <v>0</v>
      </c>
      <c r="AF1063" t="b">
        <v>0</v>
      </c>
      <c r="AG1063" t="b">
        <v>0</v>
      </c>
      <c r="AH1063" t="s">
        <v>179</v>
      </c>
      <c r="AI1063" t="b">
        <v>0</v>
      </c>
      <c r="AK1063" t="b">
        <v>0</v>
      </c>
      <c r="AL1063" s="1">
        <v>44117</v>
      </c>
      <c r="AM1063" t="s">
        <v>162</v>
      </c>
      <c r="AN1063" s="2">
        <v>44296.964768518519</v>
      </c>
      <c r="AP1063" s="2">
        <v>44193.244768518518</v>
      </c>
      <c r="AQ1063" s="1"/>
      <c r="AS1063" t="b">
        <v>0</v>
      </c>
      <c r="AV1063" t="s">
        <v>93</v>
      </c>
      <c r="BB1063" t="s">
        <v>3007</v>
      </c>
      <c r="BD1063" t="b">
        <v>0</v>
      </c>
      <c r="BH1063" t="s">
        <v>387</v>
      </c>
      <c r="BJ1063" t="s">
        <v>384</v>
      </c>
      <c r="BL1063" t="s">
        <v>3006</v>
      </c>
      <c r="BN1063" t="s">
        <v>415</v>
      </c>
      <c r="BQ1063" t="s">
        <v>96</v>
      </c>
      <c r="BR1063" t="b">
        <v>0</v>
      </c>
      <c r="BT1063" t="b">
        <v>0</v>
      </c>
      <c r="BW1063" t="s">
        <v>313</v>
      </c>
      <c r="BX1063" t="b">
        <v>0</v>
      </c>
      <c r="BY1063" s="2">
        <v>44376.857581018521</v>
      </c>
      <c r="CB1063" t="b">
        <v>0</v>
      </c>
      <c r="CC1063" t="b">
        <v>0</v>
      </c>
      <c r="CI1063">
        <v>5</v>
      </c>
      <c r="CJ1063">
        <v>0</v>
      </c>
      <c r="CK1063">
        <f>YEAR(tbl_Opportunity[[#This Row],[Close Date]])</f>
        <v>2021</v>
      </c>
    </row>
    <row r="1064" spans="1:89">
      <c r="A1064" t="s">
        <v>3008</v>
      </c>
      <c r="B1064" t="b">
        <v>0</v>
      </c>
      <c r="D1064" t="b">
        <v>0</v>
      </c>
      <c r="E1064" t="s">
        <v>2947</v>
      </c>
      <c r="H1064" s="1">
        <v>44561</v>
      </c>
      <c r="I1064" t="b">
        <v>0</v>
      </c>
      <c r="L1064" t="s">
        <v>3009</v>
      </c>
      <c r="O1064" t="s">
        <v>387</v>
      </c>
      <c r="P1064" t="b">
        <v>1</v>
      </c>
      <c r="Q1064" s="2">
        <v>44225.91615740741</v>
      </c>
      <c r="R1064" s="1"/>
      <c r="S1064" t="b">
        <v>0</v>
      </c>
      <c r="U1064" s="1"/>
      <c r="V1064" t="b">
        <v>0</v>
      </c>
      <c r="W1064" s="1">
        <v>44287</v>
      </c>
      <c r="X1064">
        <v>4</v>
      </c>
      <c r="Y1064">
        <v>2021</v>
      </c>
      <c r="Z1064" t="s">
        <v>161</v>
      </c>
      <c r="AA1064" t="s">
        <v>161</v>
      </c>
      <c r="AB1064" t="b">
        <v>0</v>
      </c>
      <c r="AC1064" t="b">
        <v>0</v>
      </c>
      <c r="AE1064" t="b">
        <v>0</v>
      </c>
      <c r="AF1064" t="b">
        <v>0</v>
      </c>
      <c r="AG1064" t="b">
        <v>0</v>
      </c>
      <c r="AH1064" t="s">
        <v>179</v>
      </c>
      <c r="AI1064" t="b">
        <v>0</v>
      </c>
      <c r="AK1064" t="b">
        <v>0</v>
      </c>
      <c r="AL1064" s="1">
        <v>44225</v>
      </c>
      <c r="AM1064" t="s">
        <v>162</v>
      </c>
      <c r="AN1064" s="2">
        <v>44296.960509259261</v>
      </c>
      <c r="AP1064" s="2"/>
      <c r="AQ1064" s="1"/>
      <c r="AS1064" t="b">
        <v>0</v>
      </c>
      <c r="AV1064" t="s">
        <v>93</v>
      </c>
      <c r="BB1064" t="s">
        <v>3010</v>
      </c>
      <c r="BD1064" t="b">
        <v>0</v>
      </c>
      <c r="BH1064" t="s">
        <v>387</v>
      </c>
      <c r="BJ1064" t="s">
        <v>95</v>
      </c>
      <c r="BL1064" t="s">
        <v>3009</v>
      </c>
      <c r="BN1064" t="s">
        <v>415</v>
      </c>
      <c r="BQ1064" t="s">
        <v>96</v>
      </c>
      <c r="BR1064" t="b">
        <v>0</v>
      </c>
      <c r="BT1064" t="b">
        <v>0</v>
      </c>
      <c r="BW1064" t="s">
        <v>313</v>
      </c>
      <c r="BX1064" t="b">
        <v>0</v>
      </c>
      <c r="BY1064" s="2">
        <v>44376.857581018521</v>
      </c>
      <c r="CB1064" t="b">
        <v>0</v>
      </c>
      <c r="CC1064" t="b">
        <v>0</v>
      </c>
      <c r="CI1064">
        <v>5</v>
      </c>
      <c r="CJ1064">
        <v>0</v>
      </c>
      <c r="CK1064">
        <f>YEAR(tbl_Opportunity[[#This Row],[Close Date]])</f>
        <v>2021</v>
      </c>
    </row>
    <row r="1065" spans="1:89">
      <c r="A1065" t="s">
        <v>3011</v>
      </c>
      <c r="B1065" t="b">
        <v>0</v>
      </c>
      <c r="D1065" t="b">
        <v>0</v>
      </c>
      <c r="E1065" t="s">
        <v>3012</v>
      </c>
      <c r="H1065" s="1">
        <v>44561</v>
      </c>
      <c r="I1065" t="b">
        <v>0</v>
      </c>
      <c r="L1065" t="s">
        <v>3013</v>
      </c>
      <c r="O1065" t="s">
        <v>387</v>
      </c>
      <c r="P1065" t="b">
        <v>1</v>
      </c>
      <c r="Q1065" s="2">
        <v>44307.879305555558</v>
      </c>
      <c r="R1065" s="1"/>
      <c r="S1065" t="b">
        <v>0</v>
      </c>
      <c r="U1065" s="1"/>
      <c r="V1065" t="b">
        <v>0</v>
      </c>
      <c r="W1065" s="1">
        <v>44287</v>
      </c>
      <c r="X1065">
        <v>4</v>
      </c>
      <c r="Y1065">
        <v>2021</v>
      </c>
      <c r="Z1065" t="s">
        <v>161</v>
      </c>
      <c r="AA1065" t="s">
        <v>161</v>
      </c>
      <c r="AB1065" t="b">
        <v>0</v>
      </c>
      <c r="AC1065" t="b">
        <v>0</v>
      </c>
      <c r="AE1065" t="b">
        <v>0</v>
      </c>
      <c r="AF1065" t="b">
        <v>0</v>
      </c>
      <c r="AG1065" t="b">
        <v>0</v>
      </c>
      <c r="AH1065" t="s">
        <v>179</v>
      </c>
      <c r="AI1065" t="b">
        <v>0</v>
      </c>
      <c r="AK1065" t="b">
        <v>0</v>
      </c>
      <c r="AL1065" s="1">
        <v>44306</v>
      </c>
      <c r="AM1065" t="s">
        <v>162</v>
      </c>
      <c r="AN1065" s="2">
        <v>44329.897118055553</v>
      </c>
      <c r="AP1065" s="2"/>
      <c r="AQ1065" s="1"/>
      <c r="AS1065" t="b">
        <v>0</v>
      </c>
      <c r="AV1065" t="s">
        <v>176</v>
      </c>
      <c r="BB1065" t="s">
        <v>3014</v>
      </c>
      <c r="BD1065" t="b">
        <v>0</v>
      </c>
      <c r="BH1065" t="s">
        <v>387</v>
      </c>
      <c r="BJ1065" t="s">
        <v>384</v>
      </c>
      <c r="BL1065" t="s">
        <v>3013</v>
      </c>
      <c r="BN1065" t="s">
        <v>415</v>
      </c>
      <c r="BQ1065" t="s">
        <v>96</v>
      </c>
      <c r="BR1065" t="b">
        <v>0</v>
      </c>
      <c r="BT1065" t="b">
        <v>0</v>
      </c>
      <c r="BW1065" t="s">
        <v>313</v>
      </c>
      <c r="BX1065" t="b">
        <v>0</v>
      </c>
      <c r="BY1065" s="2">
        <v>44376.857581018521</v>
      </c>
      <c r="CB1065" t="b">
        <v>0</v>
      </c>
      <c r="CC1065" t="b">
        <v>0</v>
      </c>
      <c r="CI1065">
        <v>5</v>
      </c>
      <c r="CJ1065">
        <v>0</v>
      </c>
      <c r="CK1065">
        <f>YEAR(tbl_Opportunity[[#This Row],[Close Date]])</f>
        <v>2021</v>
      </c>
    </row>
    <row r="1066" spans="1:89">
      <c r="A1066" t="s">
        <v>3015</v>
      </c>
      <c r="B1066" t="b">
        <v>0</v>
      </c>
      <c r="D1066" t="b">
        <v>0</v>
      </c>
      <c r="E1066" t="s">
        <v>3016</v>
      </c>
      <c r="H1066" s="1">
        <v>44561</v>
      </c>
      <c r="I1066" t="b">
        <v>0</v>
      </c>
      <c r="L1066" t="s">
        <v>3017</v>
      </c>
      <c r="O1066" t="s">
        <v>387</v>
      </c>
      <c r="P1066" t="b">
        <v>1</v>
      </c>
      <c r="Q1066" s="2">
        <v>43969.831435185188</v>
      </c>
      <c r="R1066" s="1"/>
      <c r="S1066" t="b">
        <v>0</v>
      </c>
      <c r="U1066" s="1"/>
      <c r="V1066" t="b">
        <v>0</v>
      </c>
      <c r="W1066" s="1">
        <v>44287</v>
      </c>
      <c r="X1066">
        <v>4</v>
      </c>
      <c r="Y1066">
        <v>2021</v>
      </c>
      <c r="Z1066" t="s">
        <v>161</v>
      </c>
      <c r="AA1066" t="s">
        <v>161</v>
      </c>
      <c r="AB1066" t="b">
        <v>0</v>
      </c>
      <c r="AC1066" t="b">
        <v>0</v>
      </c>
      <c r="AE1066" t="b">
        <v>0</v>
      </c>
      <c r="AF1066" t="b">
        <v>0</v>
      </c>
      <c r="AG1066" t="b">
        <v>0</v>
      </c>
      <c r="AH1066" t="s">
        <v>179</v>
      </c>
      <c r="AI1066" t="b">
        <v>0</v>
      </c>
      <c r="AK1066" t="b">
        <v>0</v>
      </c>
      <c r="AL1066" s="1">
        <v>43969</v>
      </c>
      <c r="AM1066" t="s">
        <v>99</v>
      </c>
      <c r="AN1066" s="2">
        <v>44168.695717592593</v>
      </c>
      <c r="AP1066" s="2">
        <v>44168.695717592593</v>
      </c>
      <c r="AQ1066" s="1"/>
      <c r="AS1066" t="b">
        <v>0</v>
      </c>
      <c r="AV1066" t="s">
        <v>2820</v>
      </c>
      <c r="BB1066" t="s">
        <v>3018</v>
      </c>
      <c r="BD1066" t="b">
        <v>0</v>
      </c>
      <c r="BH1066" t="s">
        <v>387</v>
      </c>
      <c r="BJ1066" t="s">
        <v>95</v>
      </c>
      <c r="BL1066" t="s">
        <v>3017</v>
      </c>
      <c r="BN1066" t="s">
        <v>415</v>
      </c>
      <c r="BQ1066" t="s">
        <v>96</v>
      </c>
      <c r="BR1066" t="b">
        <v>0</v>
      </c>
      <c r="BT1066" t="b">
        <v>0</v>
      </c>
      <c r="BW1066" t="s">
        <v>166</v>
      </c>
      <c r="BX1066" t="b">
        <v>0</v>
      </c>
      <c r="BY1066" s="2">
        <v>44376.857581018521</v>
      </c>
      <c r="CB1066" t="b">
        <v>0</v>
      </c>
      <c r="CC1066" t="b">
        <v>0</v>
      </c>
      <c r="CI1066">
        <v>10</v>
      </c>
      <c r="CJ1066">
        <v>0</v>
      </c>
      <c r="CK1066">
        <f>YEAR(tbl_Opportunity[[#This Row],[Close Date]])</f>
        <v>2021</v>
      </c>
    </row>
    <row r="1067" spans="1:89">
      <c r="A1067" t="s">
        <v>3019</v>
      </c>
      <c r="B1067" t="b">
        <v>0</v>
      </c>
      <c r="D1067" t="b">
        <v>0</v>
      </c>
      <c r="E1067" t="s">
        <v>3020</v>
      </c>
      <c r="H1067" s="1">
        <v>44561</v>
      </c>
      <c r="I1067" t="b">
        <v>0</v>
      </c>
      <c r="L1067" t="s">
        <v>3021</v>
      </c>
      <c r="O1067" t="s">
        <v>387</v>
      </c>
      <c r="P1067" t="b">
        <v>1</v>
      </c>
      <c r="Q1067" s="2">
        <v>44057.986458333333</v>
      </c>
      <c r="R1067" s="1"/>
      <c r="S1067" t="b">
        <v>0</v>
      </c>
      <c r="U1067" s="1"/>
      <c r="V1067" t="b">
        <v>0</v>
      </c>
      <c r="W1067" s="1">
        <v>44287</v>
      </c>
      <c r="X1067">
        <v>4</v>
      </c>
      <c r="Y1067">
        <v>2021</v>
      </c>
      <c r="Z1067" t="s">
        <v>161</v>
      </c>
      <c r="AA1067" t="s">
        <v>161</v>
      </c>
      <c r="AB1067" t="b">
        <v>0</v>
      </c>
      <c r="AC1067" t="b">
        <v>0</v>
      </c>
      <c r="AE1067" t="b">
        <v>0</v>
      </c>
      <c r="AF1067" t="b">
        <v>0</v>
      </c>
      <c r="AG1067" t="b">
        <v>0</v>
      </c>
      <c r="AH1067" t="s">
        <v>185</v>
      </c>
      <c r="AI1067" t="b">
        <v>0</v>
      </c>
      <c r="AK1067" t="b">
        <v>0</v>
      </c>
      <c r="AL1067" s="1">
        <v>44057</v>
      </c>
      <c r="AM1067" t="s">
        <v>99</v>
      </c>
      <c r="AN1067" s="2">
        <v>44168.695717592593</v>
      </c>
      <c r="AP1067" s="2">
        <v>44168.695717592593</v>
      </c>
      <c r="AQ1067" s="1"/>
      <c r="AS1067" t="b">
        <v>0</v>
      </c>
      <c r="AV1067" t="s">
        <v>2820</v>
      </c>
      <c r="BB1067" t="s">
        <v>3022</v>
      </c>
      <c r="BD1067" t="b">
        <v>0</v>
      </c>
      <c r="BH1067" t="s">
        <v>387</v>
      </c>
      <c r="BJ1067" t="s">
        <v>95</v>
      </c>
      <c r="BL1067" t="s">
        <v>3021</v>
      </c>
      <c r="BN1067" t="s">
        <v>415</v>
      </c>
      <c r="BQ1067" t="s">
        <v>96</v>
      </c>
      <c r="BR1067" t="b">
        <v>0</v>
      </c>
      <c r="BT1067" t="b">
        <v>0</v>
      </c>
      <c r="BW1067" t="s">
        <v>166</v>
      </c>
      <c r="BX1067" t="b">
        <v>0</v>
      </c>
      <c r="BY1067" s="2">
        <v>44376.857581018521</v>
      </c>
      <c r="CB1067" t="b">
        <v>0</v>
      </c>
      <c r="CC1067" t="b">
        <v>0</v>
      </c>
      <c r="CI1067">
        <v>10</v>
      </c>
      <c r="CJ1067">
        <v>0</v>
      </c>
      <c r="CK1067">
        <f>YEAR(tbl_Opportunity[[#This Row],[Close Date]])</f>
        <v>2021</v>
      </c>
    </row>
    <row r="1068" spans="1:89">
      <c r="A1068" t="s">
        <v>3023</v>
      </c>
      <c r="B1068" t="b">
        <v>0</v>
      </c>
      <c r="D1068" t="b">
        <v>0</v>
      </c>
      <c r="E1068" t="s">
        <v>3024</v>
      </c>
      <c r="H1068" s="1">
        <v>44561</v>
      </c>
      <c r="I1068" t="b">
        <v>0</v>
      </c>
      <c r="L1068" t="s">
        <v>3025</v>
      </c>
      <c r="O1068" t="s">
        <v>387</v>
      </c>
      <c r="P1068" t="b">
        <v>1</v>
      </c>
      <c r="Q1068" s="2">
        <v>44111.755787037036</v>
      </c>
      <c r="R1068" s="1"/>
      <c r="S1068" t="b">
        <v>0</v>
      </c>
      <c r="U1068" s="1"/>
      <c r="V1068" t="b">
        <v>0</v>
      </c>
      <c r="W1068" s="1">
        <v>44287</v>
      </c>
      <c r="X1068">
        <v>4</v>
      </c>
      <c r="Y1068">
        <v>2021</v>
      </c>
      <c r="Z1068" t="s">
        <v>161</v>
      </c>
      <c r="AA1068" t="s">
        <v>161</v>
      </c>
      <c r="AB1068" t="b">
        <v>0</v>
      </c>
      <c r="AC1068" t="b">
        <v>0</v>
      </c>
      <c r="AE1068" t="b">
        <v>0</v>
      </c>
      <c r="AF1068" t="b">
        <v>0</v>
      </c>
      <c r="AG1068" t="b">
        <v>0</v>
      </c>
      <c r="AH1068" t="s">
        <v>185</v>
      </c>
      <c r="AI1068" t="b">
        <v>0</v>
      </c>
      <c r="AK1068" t="b">
        <v>0</v>
      </c>
      <c r="AL1068" s="1">
        <v>44111</v>
      </c>
      <c r="AM1068" t="s">
        <v>99</v>
      </c>
      <c r="AN1068" s="2">
        <v>44168.695717592593</v>
      </c>
      <c r="AP1068" s="2">
        <v>44168.695717592593</v>
      </c>
      <c r="AQ1068" s="1"/>
      <c r="AS1068" t="b">
        <v>0</v>
      </c>
      <c r="AV1068" t="s">
        <v>112</v>
      </c>
      <c r="BB1068" t="s">
        <v>3026</v>
      </c>
      <c r="BD1068" t="b">
        <v>0</v>
      </c>
      <c r="BH1068" t="s">
        <v>387</v>
      </c>
      <c r="BJ1068" t="s">
        <v>384</v>
      </c>
      <c r="BL1068" t="s">
        <v>3025</v>
      </c>
      <c r="BN1068" t="s">
        <v>415</v>
      </c>
      <c r="BQ1068" t="s">
        <v>96</v>
      </c>
      <c r="BR1068" t="b">
        <v>0</v>
      </c>
      <c r="BT1068" t="b">
        <v>0</v>
      </c>
      <c r="BW1068" t="s">
        <v>166</v>
      </c>
      <c r="BX1068" t="b">
        <v>0</v>
      </c>
      <c r="BY1068" s="2">
        <v>44376.857581018521</v>
      </c>
      <c r="CB1068" t="b">
        <v>0</v>
      </c>
      <c r="CC1068" t="b">
        <v>0</v>
      </c>
      <c r="CI1068">
        <v>10</v>
      </c>
      <c r="CJ1068">
        <v>0</v>
      </c>
      <c r="CK1068">
        <f>YEAR(tbl_Opportunity[[#This Row],[Close Date]])</f>
        <v>2021</v>
      </c>
    </row>
    <row r="1069" spans="1:89">
      <c r="A1069" t="s">
        <v>3027</v>
      </c>
      <c r="B1069" t="b">
        <v>0</v>
      </c>
      <c r="D1069" t="b">
        <v>0</v>
      </c>
      <c r="E1069" t="s">
        <v>3028</v>
      </c>
      <c r="H1069" s="1">
        <v>44561</v>
      </c>
      <c r="I1069" t="b">
        <v>0</v>
      </c>
      <c r="L1069" t="s">
        <v>3029</v>
      </c>
      <c r="O1069" t="s">
        <v>387</v>
      </c>
      <c r="P1069" t="b">
        <v>1</v>
      </c>
      <c r="Q1069" s="2">
        <v>44130.758750000001</v>
      </c>
      <c r="R1069" s="1"/>
      <c r="S1069" t="b">
        <v>0</v>
      </c>
      <c r="U1069" s="1"/>
      <c r="V1069" t="b">
        <v>0</v>
      </c>
      <c r="W1069" s="1">
        <v>44287</v>
      </c>
      <c r="X1069">
        <v>4</v>
      </c>
      <c r="Y1069">
        <v>2021</v>
      </c>
      <c r="Z1069" t="s">
        <v>161</v>
      </c>
      <c r="AA1069" t="s">
        <v>161</v>
      </c>
      <c r="AB1069" t="b">
        <v>0</v>
      </c>
      <c r="AC1069" t="b">
        <v>0</v>
      </c>
      <c r="AE1069" t="b">
        <v>0</v>
      </c>
      <c r="AF1069" t="b">
        <v>0</v>
      </c>
      <c r="AG1069" t="b">
        <v>0</v>
      </c>
      <c r="AH1069" t="s">
        <v>185</v>
      </c>
      <c r="AI1069" t="b">
        <v>0</v>
      </c>
      <c r="AK1069" t="b">
        <v>0</v>
      </c>
      <c r="AL1069" s="1">
        <v>44130</v>
      </c>
      <c r="AM1069" t="s">
        <v>162</v>
      </c>
      <c r="AN1069" s="2">
        <v>44300.834421296298</v>
      </c>
      <c r="AP1069" s="2">
        <v>44168.70579861111</v>
      </c>
      <c r="AQ1069" s="1"/>
      <c r="AS1069" t="b">
        <v>0</v>
      </c>
      <c r="AV1069" t="s">
        <v>153</v>
      </c>
      <c r="BB1069" t="s">
        <v>3030</v>
      </c>
      <c r="BD1069" t="b">
        <v>0</v>
      </c>
      <c r="BH1069" t="s">
        <v>387</v>
      </c>
      <c r="BJ1069" t="s">
        <v>384</v>
      </c>
      <c r="BL1069" t="s">
        <v>3029</v>
      </c>
      <c r="BN1069" t="s">
        <v>415</v>
      </c>
      <c r="BQ1069" t="s">
        <v>96</v>
      </c>
      <c r="BR1069" t="b">
        <v>0</v>
      </c>
      <c r="BT1069" t="b">
        <v>0</v>
      </c>
      <c r="BW1069" t="s">
        <v>166</v>
      </c>
      <c r="BX1069" t="b">
        <v>0</v>
      </c>
      <c r="BY1069" s="2">
        <v>44376.857581018521</v>
      </c>
      <c r="CB1069" t="b">
        <v>0</v>
      </c>
      <c r="CC1069" t="b">
        <v>0</v>
      </c>
      <c r="CI1069">
        <v>10</v>
      </c>
      <c r="CJ1069">
        <v>0</v>
      </c>
      <c r="CK1069">
        <f>YEAR(tbl_Opportunity[[#This Row],[Close Date]])</f>
        <v>2021</v>
      </c>
    </row>
    <row r="1070" spans="1:89">
      <c r="A1070" t="s">
        <v>3031</v>
      </c>
      <c r="B1070" t="b">
        <v>0</v>
      </c>
      <c r="D1070" t="b">
        <v>0</v>
      </c>
      <c r="E1070" t="s">
        <v>3032</v>
      </c>
      <c r="H1070" s="1">
        <v>44561</v>
      </c>
      <c r="I1070" t="b">
        <v>0</v>
      </c>
      <c r="L1070" t="s">
        <v>3033</v>
      </c>
      <c r="O1070" t="s">
        <v>387</v>
      </c>
      <c r="P1070" t="b">
        <v>1</v>
      </c>
      <c r="Q1070" s="2">
        <v>44201.657638888886</v>
      </c>
      <c r="R1070" s="1"/>
      <c r="S1070" t="b">
        <v>0</v>
      </c>
      <c r="U1070" s="1"/>
      <c r="V1070" t="b">
        <v>0</v>
      </c>
      <c r="W1070" s="1">
        <v>44287</v>
      </c>
      <c r="X1070">
        <v>4</v>
      </c>
      <c r="Y1070">
        <v>2021</v>
      </c>
      <c r="Z1070" t="s">
        <v>161</v>
      </c>
      <c r="AA1070" t="s">
        <v>161</v>
      </c>
      <c r="AB1070" t="b">
        <v>0</v>
      </c>
      <c r="AC1070" t="b">
        <v>0</v>
      </c>
      <c r="AE1070" t="b">
        <v>0</v>
      </c>
      <c r="AF1070" t="b">
        <v>0</v>
      </c>
      <c r="AG1070" t="b">
        <v>0</v>
      </c>
      <c r="AH1070" t="s">
        <v>185</v>
      </c>
      <c r="AI1070" t="b">
        <v>0</v>
      </c>
      <c r="AK1070" t="b">
        <v>0</v>
      </c>
      <c r="AL1070" s="1">
        <v>43986</v>
      </c>
      <c r="AM1070" t="s">
        <v>99</v>
      </c>
      <c r="AN1070" s="2">
        <v>44215.851354166669</v>
      </c>
      <c r="AP1070" s="2">
        <v>44215.851354166669</v>
      </c>
      <c r="AQ1070" s="1"/>
      <c r="AS1070" t="b">
        <v>0</v>
      </c>
      <c r="AV1070" t="s">
        <v>176</v>
      </c>
      <c r="BB1070" t="s">
        <v>3034</v>
      </c>
      <c r="BD1070" t="b">
        <v>0</v>
      </c>
      <c r="BH1070" t="s">
        <v>387</v>
      </c>
      <c r="BJ1070" t="s">
        <v>95</v>
      </c>
      <c r="BL1070" t="s">
        <v>3033</v>
      </c>
      <c r="BN1070" t="s">
        <v>415</v>
      </c>
      <c r="BQ1070" t="s">
        <v>96</v>
      </c>
      <c r="BR1070" t="b">
        <v>0</v>
      </c>
      <c r="BT1070" t="b">
        <v>0</v>
      </c>
      <c r="BW1070" t="s">
        <v>166</v>
      </c>
      <c r="BX1070" t="b">
        <v>0</v>
      </c>
      <c r="BY1070" s="2">
        <v>44376.857581018521</v>
      </c>
      <c r="CB1070" t="b">
        <v>0</v>
      </c>
      <c r="CC1070" t="b">
        <v>0</v>
      </c>
      <c r="CI1070">
        <v>10</v>
      </c>
      <c r="CJ1070">
        <v>0</v>
      </c>
      <c r="CK1070">
        <f>YEAR(tbl_Opportunity[[#This Row],[Close Date]])</f>
        <v>2021</v>
      </c>
    </row>
    <row r="1071" spans="1:89">
      <c r="A1071" t="s">
        <v>3035</v>
      </c>
      <c r="B1071" t="b">
        <v>0</v>
      </c>
      <c r="D1071" t="b">
        <v>0</v>
      </c>
      <c r="E1071" t="s">
        <v>3036</v>
      </c>
      <c r="H1071" s="1">
        <v>44561</v>
      </c>
      <c r="I1071" t="b">
        <v>0</v>
      </c>
      <c r="L1071" t="s">
        <v>3037</v>
      </c>
      <c r="O1071" t="s">
        <v>387</v>
      </c>
      <c r="P1071" t="b">
        <v>1</v>
      </c>
      <c r="Q1071" s="2">
        <v>44060.843287037038</v>
      </c>
      <c r="R1071" s="1"/>
      <c r="S1071" t="b">
        <v>0</v>
      </c>
      <c r="U1071" s="1"/>
      <c r="V1071" t="b">
        <v>0</v>
      </c>
      <c r="W1071" s="1">
        <v>44287</v>
      </c>
      <c r="X1071">
        <v>4</v>
      </c>
      <c r="Y1071">
        <v>2021</v>
      </c>
      <c r="Z1071" t="s">
        <v>161</v>
      </c>
      <c r="AA1071" t="s">
        <v>161</v>
      </c>
      <c r="AB1071" t="b">
        <v>0</v>
      </c>
      <c r="AC1071" t="b">
        <v>0</v>
      </c>
      <c r="AE1071" t="b">
        <v>0</v>
      </c>
      <c r="AF1071" t="b">
        <v>0</v>
      </c>
      <c r="AG1071" t="b">
        <v>0</v>
      </c>
      <c r="AH1071" t="s">
        <v>185</v>
      </c>
      <c r="AI1071" t="b">
        <v>0</v>
      </c>
      <c r="AK1071" t="b">
        <v>0</v>
      </c>
      <c r="AL1071" s="1">
        <v>44060</v>
      </c>
      <c r="AM1071" t="s">
        <v>162</v>
      </c>
      <c r="AN1071" s="2">
        <v>44300.834131944444</v>
      </c>
      <c r="AP1071" s="2">
        <v>44193.245381944442</v>
      </c>
      <c r="AQ1071" s="1"/>
      <c r="AS1071" t="b">
        <v>0</v>
      </c>
      <c r="AU1071" t="s">
        <v>384</v>
      </c>
      <c r="AV1071" t="s">
        <v>153</v>
      </c>
      <c r="BB1071" t="s">
        <v>3038</v>
      </c>
      <c r="BD1071" t="b">
        <v>0</v>
      </c>
      <c r="BH1071" t="s">
        <v>387</v>
      </c>
      <c r="BJ1071" t="s">
        <v>384</v>
      </c>
      <c r="BL1071" t="s">
        <v>3037</v>
      </c>
      <c r="BN1071" t="s">
        <v>415</v>
      </c>
      <c r="BQ1071" t="s">
        <v>96</v>
      </c>
      <c r="BR1071" t="b">
        <v>0</v>
      </c>
      <c r="BT1071" t="b">
        <v>0</v>
      </c>
      <c r="BW1071" t="s">
        <v>339</v>
      </c>
      <c r="BX1071" t="b">
        <v>0</v>
      </c>
      <c r="BY1071" s="2">
        <v>44376.857581018521</v>
      </c>
      <c r="CB1071" t="b">
        <v>0</v>
      </c>
      <c r="CC1071" t="b">
        <v>0</v>
      </c>
      <c r="CI1071">
        <v>30</v>
      </c>
      <c r="CJ1071">
        <v>0</v>
      </c>
      <c r="CK1071">
        <f>YEAR(tbl_Opportunity[[#This Row],[Close Date]])</f>
        <v>2021</v>
      </c>
    </row>
    <row r="1072" spans="1:89">
      <c r="A1072" t="s">
        <v>3039</v>
      </c>
      <c r="B1072" t="b">
        <v>0</v>
      </c>
      <c r="D1072" t="b">
        <v>0</v>
      </c>
      <c r="E1072" t="s">
        <v>3040</v>
      </c>
      <c r="H1072" s="1">
        <v>44561</v>
      </c>
      <c r="I1072" t="b">
        <v>0</v>
      </c>
      <c r="L1072" t="s">
        <v>3041</v>
      </c>
      <c r="O1072" t="s">
        <v>332</v>
      </c>
      <c r="P1072" t="b">
        <v>1</v>
      </c>
      <c r="Q1072" s="2">
        <v>42905.573437500003</v>
      </c>
      <c r="R1072" s="1"/>
      <c r="S1072" t="b">
        <v>0</v>
      </c>
      <c r="U1072" s="1"/>
      <c r="V1072" t="b">
        <v>0</v>
      </c>
      <c r="W1072" s="1">
        <v>44287</v>
      </c>
      <c r="X1072">
        <v>4</v>
      </c>
      <c r="Y1072">
        <v>2021</v>
      </c>
      <c r="Z1072" t="s">
        <v>161</v>
      </c>
      <c r="AA1072" t="s">
        <v>161</v>
      </c>
      <c r="AB1072" t="b">
        <v>0</v>
      </c>
      <c r="AC1072" t="b">
        <v>0</v>
      </c>
      <c r="AE1072" t="b">
        <v>0</v>
      </c>
      <c r="AF1072" t="b">
        <v>0</v>
      </c>
      <c r="AG1072" t="b">
        <v>0</v>
      </c>
      <c r="AH1072" t="s">
        <v>185</v>
      </c>
      <c r="AI1072" t="b">
        <v>0</v>
      </c>
      <c r="AK1072" t="b">
        <v>0</v>
      </c>
      <c r="AL1072" s="1"/>
      <c r="AM1072" t="s">
        <v>162</v>
      </c>
      <c r="AN1072" s="2">
        <v>44300.834421296298</v>
      </c>
      <c r="AP1072" s="2">
        <v>44189.062824074077</v>
      </c>
      <c r="AQ1072" s="1"/>
      <c r="AS1072" t="b">
        <v>0</v>
      </c>
      <c r="AV1072" t="s">
        <v>176</v>
      </c>
      <c r="BB1072" t="s">
        <v>3042</v>
      </c>
      <c r="BD1072" t="b">
        <v>0</v>
      </c>
      <c r="BH1072" t="s">
        <v>332</v>
      </c>
      <c r="BL1072" t="s">
        <v>3041</v>
      </c>
      <c r="BN1072" t="s">
        <v>415</v>
      </c>
      <c r="BQ1072" t="s">
        <v>96</v>
      </c>
      <c r="BR1072" t="b">
        <v>0</v>
      </c>
      <c r="BT1072" t="b">
        <v>0</v>
      </c>
      <c r="BW1072" t="s">
        <v>313</v>
      </c>
      <c r="BX1072" t="b">
        <v>0</v>
      </c>
      <c r="BY1072" s="2">
        <v>44376.857569444444</v>
      </c>
      <c r="CB1072" t="b">
        <v>0</v>
      </c>
      <c r="CC1072" t="b">
        <v>0</v>
      </c>
      <c r="CI1072">
        <v>5</v>
      </c>
      <c r="CJ1072">
        <v>0</v>
      </c>
      <c r="CK1072">
        <f>YEAR(tbl_Opportunity[[#This Row],[Close Date]])</f>
        <v>2021</v>
      </c>
    </row>
    <row r="1073" spans="1:89">
      <c r="A1073" t="s">
        <v>3043</v>
      </c>
      <c r="B1073" t="b">
        <v>0</v>
      </c>
      <c r="D1073" t="b">
        <v>0</v>
      </c>
      <c r="E1073" t="s">
        <v>3044</v>
      </c>
      <c r="H1073" s="1">
        <v>44561</v>
      </c>
      <c r="I1073" t="b">
        <v>0</v>
      </c>
      <c r="L1073" t="s">
        <v>3045</v>
      </c>
      <c r="O1073" t="s">
        <v>387</v>
      </c>
      <c r="P1073" t="b">
        <v>1</v>
      </c>
      <c r="Q1073" s="2">
        <v>44145.797743055555</v>
      </c>
      <c r="R1073" s="1"/>
      <c r="S1073" t="b">
        <v>0</v>
      </c>
      <c r="T1073" t="s">
        <v>417</v>
      </c>
      <c r="U1073" s="1">
        <v>44510</v>
      </c>
      <c r="V1073" t="b">
        <v>0</v>
      </c>
      <c r="W1073" s="1">
        <v>44287</v>
      </c>
      <c r="X1073">
        <v>4</v>
      </c>
      <c r="Y1073">
        <v>2021</v>
      </c>
      <c r="Z1073" t="s">
        <v>161</v>
      </c>
      <c r="AA1073" t="s">
        <v>161</v>
      </c>
      <c r="AB1073" t="b">
        <v>0</v>
      </c>
      <c r="AC1073" t="b">
        <v>0</v>
      </c>
      <c r="AE1073" t="b">
        <v>0</v>
      </c>
      <c r="AF1073" t="b">
        <v>0</v>
      </c>
      <c r="AG1073" t="b">
        <v>0</v>
      </c>
      <c r="AH1073" t="s">
        <v>185</v>
      </c>
      <c r="AI1073" t="b">
        <v>0</v>
      </c>
      <c r="AK1073" t="b">
        <v>0</v>
      </c>
      <c r="AL1073" s="1">
        <v>44145</v>
      </c>
      <c r="AM1073" t="s">
        <v>162</v>
      </c>
      <c r="AN1073" s="2">
        <v>44300.834421296298</v>
      </c>
      <c r="AP1073" s="2">
        <v>44193.249988425923</v>
      </c>
      <c r="AQ1073" s="1"/>
      <c r="AS1073" t="b">
        <v>0</v>
      </c>
      <c r="AV1073" t="s">
        <v>2820</v>
      </c>
      <c r="BB1073" t="s">
        <v>3046</v>
      </c>
      <c r="BD1073" t="b">
        <v>0</v>
      </c>
      <c r="BH1073" t="s">
        <v>387</v>
      </c>
      <c r="BJ1073" t="s">
        <v>95</v>
      </c>
      <c r="BL1073" t="s">
        <v>3045</v>
      </c>
      <c r="BN1073" t="s">
        <v>415</v>
      </c>
      <c r="BQ1073" t="s">
        <v>96</v>
      </c>
      <c r="BR1073" t="b">
        <v>0</v>
      </c>
      <c r="BT1073" t="b">
        <v>0</v>
      </c>
      <c r="BW1073" t="s">
        <v>313</v>
      </c>
      <c r="BX1073" t="b">
        <v>0</v>
      </c>
      <c r="BY1073" s="2">
        <v>44376.857581018521</v>
      </c>
      <c r="CB1073" t="b">
        <v>0</v>
      </c>
      <c r="CC1073" t="b">
        <v>0</v>
      </c>
      <c r="CI1073">
        <v>5</v>
      </c>
      <c r="CJ1073">
        <v>0</v>
      </c>
      <c r="CK1073">
        <f>YEAR(tbl_Opportunity[[#This Row],[Close Date]])</f>
        <v>2021</v>
      </c>
    </row>
    <row r="1074" spans="1:89">
      <c r="A1074" t="s">
        <v>3047</v>
      </c>
      <c r="B1074" t="b">
        <v>0</v>
      </c>
      <c r="D1074" t="b">
        <v>0</v>
      </c>
      <c r="H1074" s="1">
        <v>44561</v>
      </c>
      <c r="I1074" t="b">
        <v>0</v>
      </c>
      <c r="L1074" t="s">
        <v>3048</v>
      </c>
      <c r="O1074" t="s">
        <v>387</v>
      </c>
      <c r="P1074" t="b">
        <v>1</v>
      </c>
      <c r="Q1074" s="2">
        <v>44027.735243055555</v>
      </c>
      <c r="R1074" s="1"/>
      <c r="S1074" t="b">
        <v>0</v>
      </c>
      <c r="U1074" s="1"/>
      <c r="V1074" t="b">
        <v>0</v>
      </c>
      <c r="W1074" s="1">
        <v>44287</v>
      </c>
      <c r="X1074">
        <v>4</v>
      </c>
      <c r="Y1074">
        <v>2021</v>
      </c>
      <c r="Z1074" t="s">
        <v>161</v>
      </c>
      <c r="AA1074" t="s">
        <v>161</v>
      </c>
      <c r="AB1074" t="b">
        <v>0</v>
      </c>
      <c r="AC1074" t="b">
        <v>0</v>
      </c>
      <c r="AE1074" t="b">
        <v>0</v>
      </c>
      <c r="AF1074" t="b">
        <v>0</v>
      </c>
      <c r="AG1074" t="b">
        <v>0</v>
      </c>
      <c r="AH1074" t="s">
        <v>185</v>
      </c>
      <c r="AI1074" t="b">
        <v>0</v>
      </c>
      <c r="AK1074" t="b">
        <v>0</v>
      </c>
      <c r="AL1074" s="1">
        <v>44027</v>
      </c>
      <c r="AM1074" t="s">
        <v>162</v>
      </c>
      <c r="AN1074" s="2">
        <v>44297.838888888888</v>
      </c>
      <c r="AP1074" s="2">
        <v>44168.695717592593</v>
      </c>
      <c r="AQ1074" s="1"/>
      <c r="AS1074" t="b">
        <v>0</v>
      </c>
      <c r="AU1074" t="s">
        <v>102</v>
      </c>
      <c r="AV1074" t="s">
        <v>213</v>
      </c>
      <c r="BB1074" t="s">
        <v>3049</v>
      </c>
      <c r="BD1074" t="b">
        <v>0</v>
      </c>
      <c r="BH1074" t="s">
        <v>387</v>
      </c>
      <c r="BJ1074" t="s">
        <v>95</v>
      </c>
      <c r="BL1074" t="s">
        <v>3048</v>
      </c>
      <c r="BM1074" t="s">
        <v>202</v>
      </c>
      <c r="BN1074" t="s">
        <v>415</v>
      </c>
      <c r="BQ1074" t="s">
        <v>96</v>
      </c>
      <c r="BR1074" t="b">
        <v>0</v>
      </c>
      <c r="BT1074" t="b">
        <v>0</v>
      </c>
      <c r="BW1074" t="s">
        <v>166</v>
      </c>
      <c r="BX1074" t="b">
        <v>0</v>
      </c>
      <c r="BY1074" s="2">
        <v>44376.857581018521</v>
      </c>
      <c r="CB1074" t="b">
        <v>0</v>
      </c>
      <c r="CC1074" t="b">
        <v>0</v>
      </c>
      <c r="CI1074">
        <v>10</v>
      </c>
      <c r="CJ1074">
        <v>0</v>
      </c>
      <c r="CK1074">
        <f>YEAR(tbl_Opportunity[[#This Row],[Close Date]])</f>
        <v>2021</v>
      </c>
    </row>
    <row r="1075" spans="1:89">
      <c r="A1075" t="s">
        <v>3050</v>
      </c>
      <c r="B1075" t="b">
        <v>0</v>
      </c>
      <c r="D1075" t="b">
        <v>0</v>
      </c>
      <c r="H1075" s="1">
        <v>44561</v>
      </c>
      <c r="I1075" t="b">
        <v>0</v>
      </c>
      <c r="L1075" t="s">
        <v>3051</v>
      </c>
      <c r="O1075" t="s">
        <v>387</v>
      </c>
      <c r="P1075" t="b">
        <v>1</v>
      </c>
      <c r="Q1075" s="2">
        <v>43796.893136574072</v>
      </c>
      <c r="R1075" s="1"/>
      <c r="S1075" t="b">
        <v>0</v>
      </c>
      <c r="U1075" s="1"/>
      <c r="V1075" t="b">
        <v>0</v>
      </c>
      <c r="W1075" s="1">
        <v>44287</v>
      </c>
      <c r="X1075">
        <v>4</v>
      </c>
      <c r="Y1075">
        <v>2021</v>
      </c>
      <c r="Z1075" t="s">
        <v>161</v>
      </c>
      <c r="AA1075" t="s">
        <v>161</v>
      </c>
      <c r="AB1075" t="b">
        <v>0</v>
      </c>
      <c r="AC1075" t="b">
        <v>0</v>
      </c>
      <c r="AE1075" t="b">
        <v>0</v>
      </c>
      <c r="AF1075" t="b">
        <v>0</v>
      </c>
      <c r="AG1075" t="b">
        <v>0</v>
      </c>
      <c r="AH1075" t="s">
        <v>185</v>
      </c>
      <c r="AI1075" t="b">
        <v>0</v>
      </c>
      <c r="AK1075" t="b">
        <v>0</v>
      </c>
      <c r="AL1075" s="1"/>
      <c r="AM1075" t="s">
        <v>162</v>
      </c>
      <c r="AN1075" s="2">
        <v>44296.964768518519</v>
      </c>
      <c r="AP1075" s="2">
        <v>44193.248715277776</v>
      </c>
      <c r="AQ1075" s="1"/>
      <c r="AS1075" t="b">
        <v>0</v>
      </c>
      <c r="AU1075" t="s">
        <v>105</v>
      </c>
      <c r="AV1075" t="s">
        <v>93</v>
      </c>
      <c r="BB1075" t="s">
        <v>3052</v>
      </c>
      <c r="BD1075" t="b">
        <v>0</v>
      </c>
      <c r="BH1075" t="s">
        <v>387</v>
      </c>
      <c r="BJ1075" t="s">
        <v>105</v>
      </c>
      <c r="BL1075" t="s">
        <v>3051</v>
      </c>
      <c r="BN1075" t="s">
        <v>203</v>
      </c>
      <c r="BQ1075" t="s">
        <v>96</v>
      </c>
      <c r="BR1075" t="b">
        <v>0</v>
      </c>
      <c r="BT1075" t="b">
        <v>0</v>
      </c>
      <c r="BW1075" t="s">
        <v>313</v>
      </c>
      <c r="BX1075" t="b">
        <v>0</v>
      </c>
      <c r="BY1075" s="2">
        <v>44376.857569444444</v>
      </c>
      <c r="CB1075" t="b">
        <v>0</v>
      </c>
      <c r="CC1075" t="b">
        <v>0</v>
      </c>
      <c r="CI1075">
        <v>5</v>
      </c>
      <c r="CJ1075">
        <v>0</v>
      </c>
      <c r="CK1075">
        <f>YEAR(tbl_Opportunity[[#This Row],[Close Date]])</f>
        <v>2021</v>
      </c>
    </row>
    <row r="1076" spans="1:89">
      <c r="A1076" t="s">
        <v>3053</v>
      </c>
      <c r="B1076" t="b">
        <v>0</v>
      </c>
      <c r="D1076" t="b">
        <v>0</v>
      </c>
      <c r="E1076" t="s">
        <v>3054</v>
      </c>
      <c r="H1076" s="1">
        <v>44561</v>
      </c>
      <c r="I1076" t="b">
        <v>0</v>
      </c>
      <c r="L1076" t="s">
        <v>3055</v>
      </c>
      <c r="O1076" t="s">
        <v>387</v>
      </c>
      <c r="P1076" t="b">
        <v>1</v>
      </c>
      <c r="Q1076" s="2">
        <v>43637.693252314813</v>
      </c>
      <c r="R1076" s="1"/>
      <c r="S1076" t="b">
        <v>0</v>
      </c>
      <c r="U1076" s="1"/>
      <c r="V1076" t="b">
        <v>0</v>
      </c>
      <c r="W1076" s="1">
        <v>44287</v>
      </c>
      <c r="X1076">
        <v>4</v>
      </c>
      <c r="Y1076">
        <v>2021</v>
      </c>
      <c r="Z1076" t="s">
        <v>161</v>
      </c>
      <c r="AA1076" t="s">
        <v>161</v>
      </c>
      <c r="AB1076" t="b">
        <v>0</v>
      </c>
      <c r="AC1076" t="b">
        <v>0</v>
      </c>
      <c r="AE1076" t="b">
        <v>0</v>
      </c>
      <c r="AF1076" t="b">
        <v>0</v>
      </c>
      <c r="AG1076" t="b">
        <v>0</v>
      </c>
      <c r="AH1076" t="s">
        <v>185</v>
      </c>
      <c r="AI1076" t="b">
        <v>0</v>
      </c>
      <c r="AK1076" t="b">
        <v>0</v>
      </c>
      <c r="AL1076" s="1">
        <v>43793</v>
      </c>
      <c r="AM1076" t="s">
        <v>162</v>
      </c>
      <c r="AN1076" s="2">
        <v>44300.834421296298</v>
      </c>
      <c r="AP1076" s="2">
        <v>43836.762569444443</v>
      </c>
      <c r="AQ1076" s="1"/>
      <c r="AS1076" t="b">
        <v>0</v>
      </c>
      <c r="AU1076" t="s">
        <v>95</v>
      </c>
      <c r="AV1076" t="s">
        <v>153</v>
      </c>
      <c r="BB1076" t="s">
        <v>3056</v>
      </c>
      <c r="BC1076" t="s">
        <v>2975</v>
      </c>
      <c r="BD1076" t="b">
        <v>0</v>
      </c>
      <c r="BH1076" t="s">
        <v>387</v>
      </c>
      <c r="BJ1076" t="s">
        <v>95</v>
      </c>
      <c r="BL1076" t="s">
        <v>3055</v>
      </c>
      <c r="BN1076" t="s">
        <v>415</v>
      </c>
      <c r="BQ1076" t="s">
        <v>96</v>
      </c>
      <c r="BR1076" t="b">
        <v>0</v>
      </c>
      <c r="BT1076" t="b">
        <v>0</v>
      </c>
      <c r="BW1076" t="s">
        <v>166</v>
      </c>
      <c r="BX1076" t="b">
        <v>0</v>
      </c>
      <c r="BY1076" s="2">
        <v>44376.857569444444</v>
      </c>
      <c r="CB1076" t="b">
        <v>0</v>
      </c>
      <c r="CC1076" t="b">
        <v>0</v>
      </c>
      <c r="CI1076">
        <v>10</v>
      </c>
      <c r="CJ1076">
        <v>0</v>
      </c>
      <c r="CK1076">
        <f>YEAR(tbl_Opportunity[[#This Row],[Close Date]])</f>
        <v>2021</v>
      </c>
    </row>
    <row r="1077" spans="1:89">
      <c r="A1077" t="s">
        <v>3057</v>
      </c>
      <c r="B1077" t="b">
        <v>0</v>
      </c>
      <c r="D1077" t="b">
        <v>0</v>
      </c>
      <c r="E1077" t="s">
        <v>3054</v>
      </c>
      <c r="H1077" s="1">
        <v>44561</v>
      </c>
      <c r="I1077" t="b">
        <v>0</v>
      </c>
      <c r="L1077" t="s">
        <v>3058</v>
      </c>
      <c r="O1077" t="s">
        <v>387</v>
      </c>
      <c r="P1077" t="b">
        <v>1</v>
      </c>
      <c r="Q1077" s="2">
        <v>43581.85659722222</v>
      </c>
      <c r="R1077" s="1"/>
      <c r="S1077" t="b">
        <v>0</v>
      </c>
      <c r="U1077" s="1"/>
      <c r="V1077" t="b">
        <v>0</v>
      </c>
      <c r="W1077" s="1">
        <v>44287</v>
      </c>
      <c r="X1077">
        <v>4</v>
      </c>
      <c r="Y1077">
        <v>2021</v>
      </c>
      <c r="Z1077" t="s">
        <v>161</v>
      </c>
      <c r="AA1077" t="s">
        <v>161</v>
      </c>
      <c r="AB1077" t="b">
        <v>0</v>
      </c>
      <c r="AC1077" t="b">
        <v>0</v>
      </c>
      <c r="AE1077" t="b">
        <v>0</v>
      </c>
      <c r="AF1077" t="b">
        <v>0</v>
      </c>
      <c r="AG1077" t="b">
        <v>0</v>
      </c>
      <c r="AH1077" t="s">
        <v>185</v>
      </c>
      <c r="AI1077" t="b">
        <v>0</v>
      </c>
      <c r="AK1077" t="b">
        <v>0</v>
      </c>
      <c r="AL1077" s="1">
        <v>43581</v>
      </c>
      <c r="AM1077" t="s">
        <v>162</v>
      </c>
      <c r="AN1077" s="2">
        <v>44300.834421296298</v>
      </c>
      <c r="AP1077" s="2">
        <v>43836.762569444443</v>
      </c>
      <c r="AQ1077" s="1"/>
      <c r="AS1077" t="b">
        <v>0</v>
      </c>
      <c r="AV1077" t="s">
        <v>153</v>
      </c>
      <c r="BB1077" t="s">
        <v>3059</v>
      </c>
      <c r="BC1077" t="s">
        <v>2975</v>
      </c>
      <c r="BD1077" t="b">
        <v>0</v>
      </c>
      <c r="BH1077" t="s">
        <v>387</v>
      </c>
      <c r="BJ1077" t="s">
        <v>95</v>
      </c>
      <c r="BL1077" t="s">
        <v>3058</v>
      </c>
      <c r="BN1077" t="s">
        <v>415</v>
      </c>
      <c r="BQ1077" t="s">
        <v>96</v>
      </c>
      <c r="BR1077" t="b">
        <v>0</v>
      </c>
      <c r="BT1077" t="b">
        <v>0</v>
      </c>
      <c r="BW1077" t="s">
        <v>166</v>
      </c>
      <c r="BX1077" t="b">
        <v>0</v>
      </c>
      <c r="BY1077" s="2">
        <v>44376.857569444444</v>
      </c>
      <c r="CB1077" t="b">
        <v>0</v>
      </c>
      <c r="CC1077" t="b">
        <v>0</v>
      </c>
      <c r="CI1077">
        <v>10</v>
      </c>
      <c r="CJ1077">
        <v>0</v>
      </c>
      <c r="CK1077">
        <f>YEAR(tbl_Opportunity[[#This Row],[Close Date]])</f>
        <v>2021</v>
      </c>
    </row>
    <row r="1078" spans="1:89">
      <c r="A1078" t="s">
        <v>3060</v>
      </c>
      <c r="B1078" t="b">
        <v>0</v>
      </c>
      <c r="D1078" t="b">
        <v>0</v>
      </c>
      <c r="H1078" s="1">
        <v>44561</v>
      </c>
      <c r="I1078" t="b">
        <v>0</v>
      </c>
      <c r="L1078" t="s">
        <v>3061</v>
      </c>
      <c r="O1078" t="s">
        <v>387</v>
      </c>
      <c r="P1078" t="b">
        <v>1</v>
      </c>
      <c r="Q1078" s="2">
        <v>43728.867905092593</v>
      </c>
      <c r="R1078" s="1"/>
      <c r="S1078" t="b">
        <v>0</v>
      </c>
      <c r="U1078" s="1"/>
      <c r="V1078" t="b">
        <v>0</v>
      </c>
      <c r="W1078" s="1">
        <v>44287</v>
      </c>
      <c r="X1078">
        <v>4</v>
      </c>
      <c r="Y1078">
        <v>2021</v>
      </c>
      <c r="Z1078" t="s">
        <v>161</v>
      </c>
      <c r="AA1078" t="s">
        <v>161</v>
      </c>
      <c r="AB1078" t="b">
        <v>0</v>
      </c>
      <c r="AC1078" t="b">
        <v>0</v>
      </c>
      <c r="AE1078" t="b">
        <v>0</v>
      </c>
      <c r="AF1078" t="b">
        <v>0</v>
      </c>
      <c r="AG1078" t="b">
        <v>0</v>
      </c>
      <c r="AH1078" t="s">
        <v>185</v>
      </c>
      <c r="AI1078" t="b">
        <v>0</v>
      </c>
      <c r="AK1078" t="b">
        <v>0</v>
      </c>
      <c r="AL1078" s="1">
        <v>43728</v>
      </c>
      <c r="AM1078" t="s">
        <v>162</v>
      </c>
      <c r="AN1078" s="2">
        <v>44300.834421296298</v>
      </c>
      <c r="AP1078" s="2">
        <v>43836.762569444443</v>
      </c>
      <c r="AQ1078" s="1"/>
      <c r="AS1078" t="b">
        <v>0</v>
      </c>
      <c r="AV1078" t="s">
        <v>153</v>
      </c>
      <c r="BB1078" t="s">
        <v>3062</v>
      </c>
      <c r="BC1078" t="s">
        <v>2975</v>
      </c>
      <c r="BD1078" t="b">
        <v>0</v>
      </c>
      <c r="BH1078" t="s">
        <v>387</v>
      </c>
      <c r="BL1078" t="s">
        <v>3061</v>
      </c>
      <c r="BN1078" t="s">
        <v>415</v>
      </c>
      <c r="BQ1078" t="s">
        <v>96</v>
      </c>
      <c r="BR1078" t="b">
        <v>0</v>
      </c>
      <c r="BT1078" t="b">
        <v>0</v>
      </c>
      <c r="BW1078" t="s">
        <v>166</v>
      </c>
      <c r="BX1078" t="b">
        <v>0</v>
      </c>
      <c r="BY1078" s="2">
        <v>44376.857569444444</v>
      </c>
      <c r="CB1078" t="b">
        <v>0</v>
      </c>
      <c r="CC1078" t="b">
        <v>0</v>
      </c>
      <c r="CI1078">
        <v>10</v>
      </c>
      <c r="CJ1078">
        <v>0</v>
      </c>
      <c r="CK1078">
        <f>YEAR(tbl_Opportunity[[#This Row],[Close Date]])</f>
        <v>2021</v>
      </c>
    </row>
    <row r="1079" spans="1:89">
      <c r="A1079" t="s">
        <v>1135</v>
      </c>
      <c r="B1079" t="b">
        <v>0</v>
      </c>
      <c r="D1079" t="b">
        <v>0</v>
      </c>
      <c r="E1079" t="s">
        <v>3063</v>
      </c>
      <c r="H1079" s="1">
        <v>44925</v>
      </c>
      <c r="I1079" t="b">
        <v>0</v>
      </c>
      <c r="L1079" t="s">
        <v>3064</v>
      </c>
      <c r="O1079" t="s">
        <v>215</v>
      </c>
      <c r="P1079" t="b">
        <v>1</v>
      </c>
      <c r="Q1079" s="2">
        <v>43322.695625</v>
      </c>
      <c r="R1079" s="1"/>
      <c r="S1079" t="b">
        <v>0</v>
      </c>
      <c r="U1079" s="1"/>
      <c r="V1079" t="b">
        <v>0</v>
      </c>
      <c r="W1079" s="1">
        <v>44652</v>
      </c>
      <c r="X1079">
        <v>4</v>
      </c>
      <c r="Y1079">
        <v>2022</v>
      </c>
      <c r="Z1079" t="s">
        <v>161</v>
      </c>
      <c r="AA1079" t="s">
        <v>161</v>
      </c>
      <c r="AB1079" t="b">
        <v>0</v>
      </c>
      <c r="AC1079" t="b">
        <v>0</v>
      </c>
      <c r="AE1079" t="b">
        <v>0</v>
      </c>
      <c r="AF1079" t="b">
        <v>1</v>
      </c>
      <c r="AG1079" t="b">
        <v>1</v>
      </c>
      <c r="AH1079" t="s">
        <v>185</v>
      </c>
      <c r="AI1079" t="b">
        <v>0</v>
      </c>
      <c r="AK1079" t="b">
        <v>0</v>
      </c>
      <c r="AL1079" s="1">
        <v>43557</v>
      </c>
      <c r="AM1079" t="s">
        <v>215</v>
      </c>
      <c r="AN1079" s="2">
        <v>44364.602789351855</v>
      </c>
      <c r="AP1079" s="2">
        <v>43350.093460648146</v>
      </c>
      <c r="AQ1079" s="1"/>
      <c r="AS1079" t="b">
        <v>0</v>
      </c>
      <c r="AV1079" t="s">
        <v>176</v>
      </c>
      <c r="BB1079" t="s">
        <v>3065</v>
      </c>
      <c r="BD1079" t="b">
        <v>0</v>
      </c>
      <c r="BH1079" t="s">
        <v>215</v>
      </c>
      <c r="BL1079" t="s">
        <v>3064</v>
      </c>
      <c r="BM1079" t="s">
        <v>202</v>
      </c>
      <c r="BN1079" t="s">
        <v>203</v>
      </c>
      <c r="BQ1079" t="s">
        <v>204</v>
      </c>
      <c r="BR1079" t="b">
        <v>0</v>
      </c>
      <c r="BT1079" t="b">
        <v>0</v>
      </c>
      <c r="BW1079" t="s">
        <v>313</v>
      </c>
      <c r="BX1079" t="b">
        <v>0</v>
      </c>
      <c r="BY1079" s="2">
        <v>44376.857569444444</v>
      </c>
      <c r="BZ1079" t="s">
        <v>314</v>
      </c>
      <c r="CB1079" t="b">
        <v>0</v>
      </c>
      <c r="CC1079" t="b">
        <v>0</v>
      </c>
      <c r="CI1079">
        <v>5</v>
      </c>
      <c r="CJ1079">
        <v>0</v>
      </c>
      <c r="CK1079">
        <f>YEAR(tbl_Opportunity[[#This Row],[Close Date]])</f>
        <v>2022</v>
      </c>
    </row>
    <row r="1080" spans="1:89">
      <c r="A1080" t="s">
        <v>3066</v>
      </c>
      <c r="B1080" t="b">
        <v>0</v>
      </c>
      <c r="D1080" t="b">
        <v>0</v>
      </c>
      <c r="H1080" s="1">
        <v>44593</v>
      </c>
      <c r="I1080" t="b">
        <v>0</v>
      </c>
      <c r="L1080" t="s">
        <v>3067</v>
      </c>
      <c r="O1080" t="s">
        <v>272</v>
      </c>
      <c r="P1080" t="b">
        <v>0</v>
      </c>
      <c r="Q1080" s="2">
        <v>44263.586770833332</v>
      </c>
      <c r="R1080" s="1"/>
      <c r="S1080" t="b">
        <v>0</v>
      </c>
      <c r="U1080" s="1"/>
      <c r="V1080" t="b">
        <v>0</v>
      </c>
      <c r="W1080" s="1">
        <v>44562</v>
      </c>
      <c r="X1080">
        <v>1</v>
      </c>
      <c r="Y1080">
        <v>2022</v>
      </c>
      <c r="Z1080" t="s">
        <v>1659</v>
      </c>
      <c r="AA1080" t="s">
        <v>1660</v>
      </c>
      <c r="AB1080" t="b">
        <v>0</v>
      </c>
      <c r="AC1080" t="b">
        <v>0</v>
      </c>
      <c r="AE1080" t="b">
        <v>1</v>
      </c>
      <c r="AF1080" t="b">
        <v>0</v>
      </c>
      <c r="AG1080" t="b">
        <v>0</v>
      </c>
      <c r="AH1080" t="s">
        <v>210</v>
      </c>
      <c r="AI1080" t="b">
        <v>0</v>
      </c>
      <c r="AK1080" t="b">
        <v>0</v>
      </c>
      <c r="AL1080" s="1">
        <v>44263</v>
      </c>
      <c r="AM1080" t="s">
        <v>162</v>
      </c>
      <c r="AN1080" s="2">
        <v>44348.796666666669</v>
      </c>
      <c r="AP1080" s="2"/>
      <c r="AQ1080" s="1"/>
      <c r="AS1080" t="b">
        <v>0</v>
      </c>
      <c r="AV1080" t="s">
        <v>213</v>
      </c>
      <c r="BB1080" t="s">
        <v>3068</v>
      </c>
      <c r="BD1080" t="b">
        <v>0</v>
      </c>
      <c r="BH1080" t="s">
        <v>272</v>
      </c>
      <c r="BI1080" t="s">
        <v>1072</v>
      </c>
      <c r="BL1080" t="s">
        <v>3067</v>
      </c>
      <c r="BM1080" t="s">
        <v>3069</v>
      </c>
      <c r="BN1080" t="s">
        <v>2414</v>
      </c>
      <c r="BQ1080" t="s">
        <v>204</v>
      </c>
      <c r="BR1080" t="b">
        <v>0</v>
      </c>
      <c r="BT1080" t="b">
        <v>0</v>
      </c>
      <c r="BW1080" t="s">
        <v>1662</v>
      </c>
      <c r="BX1080" t="b">
        <v>0</v>
      </c>
      <c r="BY1080" s="2">
        <v>44376.857581018521</v>
      </c>
      <c r="BZ1080" t="s">
        <v>3070</v>
      </c>
      <c r="CB1080" t="b">
        <v>0</v>
      </c>
      <c r="CC1080" t="b">
        <v>0</v>
      </c>
      <c r="CF1080">
        <v>5950</v>
      </c>
      <c r="CH1080">
        <v>4165</v>
      </c>
      <c r="CI1080">
        <v>70</v>
      </c>
      <c r="CJ1080">
        <v>0</v>
      </c>
      <c r="CK1080">
        <f>YEAR(tbl_Opportunity[[#This Row],[Close Date]])</f>
        <v>2022</v>
      </c>
    </row>
    <row r="1081" spans="1:89">
      <c r="A1081" t="s">
        <v>475</v>
      </c>
      <c r="B1081" t="b">
        <v>0</v>
      </c>
      <c r="D1081" t="b">
        <v>0</v>
      </c>
      <c r="E1081" t="s">
        <v>2826</v>
      </c>
      <c r="H1081" s="1">
        <v>44620</v>
      </c>
      <c r="I1081" t="b">
        <v>0</v>
      </c>
      <c r="O1081" t="s">
        <v>215</v>
      </c>
      <c r="P1081" t="b">
        <v>0</v>
      </c>
      <c r="Q1081" s="2">
        <v>44320.515023148146</v>
      </c>
      <c r="R1081" s="1"/>
      <c r="S1081" t="b">
        <v>0</v>
      </c>
      <c r="U1081" s="1"/>
      <c r="V1081" t="b">
        <v>0</v>
      </c>
      <c r="W1081" s="1">
        <v>44562</v>
      </c>
      <c r="X1081">
        <v>1</v>
      </c>
      <c r="Y1081">
        <v>2022</v>
      </c>
      <c r="Z1081" t="s">
        <v>161</v>
      </c>
      <c r="AA1081" t="s">
        <v>161</v>
      </c>
      <c r="AB1081" t="b">
        <v>0</v>
      </c>
      <c r="AC1081" t="b">
        <v>0</v>
      </c>
      <c r="AE1081" t="b">
        <v>1</v>
      </c>
      <c r="AF1081" t="b">
        <v>0</v>
      </c>
      <c r="AG1081" t="b">
        <v>0</v>
      </c>
      <c r="AH1081" t="s">
        <v>210</v>
      </c>
      <c r="AI1081" t="b">
        <v>0</v>
      </c>
      <c r="AK1081" t="b">
        <v>0</v>
      </c>
      <c r="AL1081" s="1">
        <v>44321</v>
      </c>
      <c r="AM1081" t="s">
        <v>162</v>
      </c>
      <c r="AN1081" s="2">
        <v>44348.796736111108</v>
      </c>
      <c r="AP1081" s="2"/>
      <c r="AQ1081" s="1"/>
      <c r="AS1081" t="b">
        <v>0</v>
      </c>
      <c r="AV1081" t="s">
        <v>248</v>
      </c>
      <c r="BB1081" t="s">
        <v>3071</v>
      </c>
      <c r="BD1081" t="b">
        <v>0</v>
      </c>
      <c r="BH1081" t="s">
        <v>311</v>
      </c>
      <c r="BI1081" t="s">
        <v>1072</v>
      </c>
      <c r="BL1081" t="s">
        <v>477</v>
      </c>
      <c r="BM1081" t="s">
        <v>202</v>
      </c>
      <c r="BN1081" t="s">
        <v>2414</v>
      </c>
      <c r="BQ1081" t="s">
        <v>204</v>
      </c>
      <c r="BR1081" t="b">
        <v>0</v>
      </c>
      <c r="BT1081" t="b">
        <v>0</v>
      </c>
      <c r="BW1081" t="s">
        <v>313</v>
      </c>
      <c r="BX1081" t="b">
        <v>0</v>
      </c>
      <c r="BY1081" s="2">
        <v>44376.857581018521</v>
      </c>
      <c r="BZ1081" t="s">
        <v>3072</v>
      </c>
      <c r="CB1081" t="b">
        <v>0</v>
      </c>
      <c r="CC1081" t="b">
        <v>0</v>
      </c>
      <c r="CF1081">
        <v>230499.5</v>
      </c>
      <c r="CH1081">
        <v>11524.98</v>
      </c>
      <c r="CI1081">
        <v>5</v>
      </c>
      <c r="CJ1081">
        <v>0</v>
      </c>
      <c r="CK1081">
        <f>YEAR(tbl_Opportunity[[#This Row],[Close Date]])</f>
        <v>2022</v>
      </c>
    </row>
    <row r="1082" spans="1:89">
      <c r="A1082" t="s">
        <v>3073</v>
      </c>
      <c r="B1082" t="b">
        <v>0</v>
      </c>
      <c r="D1082" t="b">
        <v>0</v>
      </c>
      <c r="H1082" s="1">
        <v>44645</v>
      </c>
      <c r="I1082" t="b">
        <v>0</v>
      </c>
      <c r="L1082" t="s">
        <v>3074</v>
      </c>
      <c r="O1082" t="s">
        <v>215</v>
      </c>
      <c r="P1082" t="b">
        <v>0</v>
      </c>
      <c r="Q1082" s="2">
        <v>44098.555555555555</v>
      </c>
      <c r="R1082" s="1"/>
      <c r="S1082" t="b">
        <v>0</v>
      </c>
      <c r="U1082" s="1"/>
      <c r="V1082" t="b">
        <v>0</v>
      </c>
      <c r="W1082" s="1">
        <v>44562</v>
      </c>
      <c r="X1082">
        <v>1</v>
      </c>
      <c r="Y1082">
        <v>2022</v>
      </c>
      <c r="Z1082" t="s">
        <v>90</v>
      </c>
      <c r="AA1082" t="s">
        <v>90</v>
      </c>
      <c r="AB1082" t="b">
        <v>0</v>
      </c>
      <c r="AC1082" t="b">
        <v>0</v>
      </c>
      <c r="AE1082" t="b">
        <v>1</v>
      </c>
      <c r="AF1082" t="b">
        <v>0</v>
      </c>
      <c r="AG1082" t="b">
        <v>0</v>
      </c>
      <c r="AH1082" t="s">
        <v>210</v>
      </c>
      <c r="AI1082" t="b">
        <v>0</v>
      </c>
      <c r="AJ1082" t="s">
        <v>195</v>
      </c>
      <c r="AK1082" t="b">
        <v>0</v>
      </c>
      <c r="AL1082" s="1">
        <v>44370</v>
      </c>
      <c r="AM1082" t="s">
        <v>1053</v>
      </c>
      <c r="AN1082" s="2">
        <v>44370.959687499999</v>
      </c>
      <c r="AP1082" s="2">
        <v>44217.873460648145</v>
      </c>
      <c r="AQ1082" s="1"/>
      <c r="AS1082" t="b">
        <v>0</v>
      </c>
      <c r="AV1082" t="s">
        <v>105</v>
      </c>
      <c r="AY1082" t="s">
        <v>236</v>
      </c>
      <c r="AZ1082" t="s">
        <v>237</v>
      </c>
      <c r="BB1082" t="s">
        <v>3075</v>
      </c>
      <c r="BD1082" t="b">
        <v>0</v>
      </c>
      <c r="BH1082" t="s">
        <v>1053</v>
      </c>
      <c r="BI1082" t="s">
        <v>1243</v>
      </c>
      <c r="BJ1082" t="s">
        <v>216</v>
      </c>
      <c r="BL1082" t="s">
        <v>3074</v>
      </c>
      <c r="BM1082" t="s">
        <v>202</v>
      </c>
      <c r="BN1082" t="s">
        <v>203</v>
      </c>
      <c r="BQ1082" t="s">
        <v>204</v>
      </c>
      <c r="BR1082" t="b">
        <v>0</v>
      </c>
      <c r="BT1082" t="b">
        <v>0</v>
      </c>
      <c r="BU1082" t="s">
        <v>2350</v>
      </c>
      <c r="BW1082" t="s">
        <v>313</v>
      </c>
      <c r="BX1082" t="b">
        <v>0</v>
      </c>
      <c r="BY1082" s="2">
        <v>44376.857581018521</v>
      </c>
      <c r="BZ1082" t="s">
        <v>377</v>
      </c>
      <c r="CB1082" t="b">
        <v>0</v>
      </c>
      <c r="CC1082" t="b">
        <v>0</v>
      </c>
      <c r="CF1082">
        <v>75025</v>
      </c>
      <c r="CH1082">
        <v>3751.25</v>
      </c>
      <c r="CI1082">
        <v>5</v>
      </c>
      <c r="CJ1082">
        <v>0</v>
      </c>
      <c r="CK1082">
        <f>YEAR(tbl_Opportunity[[#This Row],[Close Date]])</f>
        <v>2022</v>
      </c>
    </row>
    <row r="1083" spans="1:89">
      <c r="A1083" t="s">
        <v>3076</v>
      </c>
      <c r="B1083" t="b">
        <v>0</v>
      </c>
      <c r="D1083" t="b">
        <v>0</v>
      </c>
      <c r="H1083" s="1">
        <v>44617</v>
      </c>
      <c r="I1083" t="b">
        <v>0</v>
      </c>
      <c r="L1083" t="s">
        <v>3077</v>
      </c>
      <c r="O1083" t="s">
        <v>215</v>
      </c>
      <c r="P1083" t="b">
        <v>0</v>
      </c>
      <c r="Q1083" s="2">
        <v>44145.623240740744</v>
      </c>
      <c r="R1083" s="1"/>
      <c r="S1083" t="b">
        <v>0</v>
      </c>
      <c r="U1083" s="1"/>
      <c r="V1083" t="b">
        <v>0</v>
      </c>
      <c r="W1083" s="1">
        <v>44562</v>
      </c>
      <c r="X1083">
        <v>1</v>
      </c>
      <c r="Y1083">
        <v>2022</v>
      </c>
      <c r="Z1083" t="s">
        <v>161</v>
      </c>
      <c r="AA1083" t="s">
        <v>161</v>
      </c>
      <c r="AB1083" t="b">
        <v>0</v>
      </c>
      <c r="AC1083" t="b">
        <v>0</v>
      </c>
      <c r="AE1083" t="b">
        <v>1</v>
      </c>
      <c r="AF1083" t="b">
        <v>0</v>
      </c>
      <c r="AG1083" t="b">
        <v>0</v>
      </c>
      <c r="AH1083" t="s">
        <v>210</v>
      </c>
      <c r="AI1083" t="b">
        <v>0</v>
      </c>
      <c r="AJ1083" t="s">
        <v>2359</v>
      </c>
      <c r="AK1083" t="b">
        <v>0</v>
      </c>
      <c r="AL1083" s="1">
        <v>44365</v>
      </c>
      <c r="AM1083" t="s">
        <v>1053</v>
      </c>
      <c r="AN1083" s="2">
        <v>44368.728125000001</v>
      </c>
      <c r="AP1083" s="2">
        <v>44153.909305555557</v>
      </c>
      <c r="AQ1083" s="1"/>
      <c r="AS1083" t="b">
        <v>0</v>
      </c>
      <c r="AV1083" t="s">
        <v>248</v>
      </c>
      <c r="BB1083" t="s">
        <v>3078</v>
      </c>
      <c r="BD1083" t="b">
        <v>0</v>
      </c>
      <c r="BH1083" t="s">
        <v>1053</v>
      </c>
      <c r="BI1083" t="s">
        <v>1243</v>
      </c>
      <c r="BL1083" t="s">
        <v>3077</v>
      </c>
      <c r="BM1083" t="s">
        <v>202</v>
      </c>
      <c r="BN1083" t="s">
        <v>203</v>
      </c>
      <c r="BQ1083" t="s">
        <v>204</v>
      </c>
      <c r="BR1083" t="b">
        <v>0</v>
      </c>
      <c r="BT1083" t="b">
        <v>0</v>
      </c>
      <c r="BW1083" t="s">
        <v>313</v>
      </c>
      <c r="BX1083" t="b">
        <v>0</v>
      </c>
      <c r="BY1083" s="2">
        <v>44376.857581018521</v>
      </c>
      <c r="BZ1083" t="s">
        <v>377</v>
      </c>
      <c r="CB1083" t="b">
        <v>0</v>
      </c>
      <c r="CC1083" t="b">
        <v>0</v>
      </c>
      <c r="CF1083">
        <v>82970</v>
      </c>
      <c r="CH1083">
        <v>4148.5</v>
      </c>
      <c r="CI1083">
        <v>5</v>
      </c>
      <c r="CJ1083">
        <v>0</v>
      </c>
      <c r="CK1083">
        <f>YEAR(tbl_Opportunity[[#This Row],[Close Date]])</f>
        <v>2022</v>
      </c>
    </row>
    <row r="1084" spans="1:89">
      <c r="A1084" t="s">
        <v>3079</v>
      </c>
      <c r="B1084" t="b">
        <v>0</v>
      </c>
      <c r="D1084" t="b">
        <v>0</v>
      </c>
      <c r="E1084" t="s">
        <v>1005</v>
      </c>
      <c r="H1084" s="1">
        <v>44927</v>
      </c>
      <c r="I1084" t="b">
        <v>0</v>
      </c>
      <c r="L1084" t="s">
        <v>3080</v>
      </c>
      <c r="O1084" t="s">
        <v>2137</v>
      </c>
      <c r="P1084" t="b">
        <v>0</v>
      </c>
      <c r="Q1084" s="2">
        <v>42906.624583333331</v>
      </c>
      <c r="R1084" s="1"/>
      <c r="S1084" t="b">
        <v>0</v>
      </c>
      <c r="U1084" s="1"/>
      <c r="V1084" t="b">
        <v>0</v>
      </c>
      <c r="W1084" s="1">
        <v>44927</v>
      </c>
      <c r="X1084">
        <v>1</v>
      </c>
      <c r="Y1084">
        <v>2023</v>
      </c>
      <c r="Z1084" t="s">
        <v>161</v>
      </c>
      <c r="AA1084" t="s">
        <v>161</v>
      </c>
      <c r="AB1084" t="b">
        <v>0</v>
      </c>
      <c r="AC1084" t="b">
        <v>0</v>
      </c>
      <c r="AE1084" t="b">
        <v>1</v>
      </c>
      <c r="AF1084" t="b">
        <v>0</v>
      </c>
      <c r="AG1084" t="b">
        <v>0</v>
      </c>
      <c r="AH1084" t="s">
        <v>210</v>
      </c>
      <c r="AI1084" t="b">
        <v>0</v>
      </c>
      <c r="AJ1084" t="s">
        <v>211</v>
      </c>
      <c r="AK1084" t="b">
        <v>0</v>
      </c>
      <c r="AL1084" s="1">
        <v>44176</v>
      </c>
      <c r="AM1084" t="s">
        <v>162</v>
      </c>
      <c r="AN1084" s="2">
        <v>44348.796666666669</v>
      </c>
      <c r="AP1084" s="2">
        <v>43175.699363425927</v>
      </c>
      <c r="AQ1084" s="1"/>
      <c r="AS1084" t="b">
        <v>0</v>
      </c>
      <c r="AU1084" t="s">
        <v>1046</v>
      </c>
      <c r="AV1084" t="s">
        <v>176</v>
      </c>
      <c r="BB1084" t="s">
        <v>3081</v>
      </c>
      <c r="BD1084" t="b">
        <v>0</v>
      </c>
      <c r="BH1084" t="s">
        <v>311</v>
      </c>
      <c r="BI1084" t="s">
        <v>200</v>
      </c>
      <c r="BJ1084" t="s">
        <v>250</v>
      </c>
      <c r="BL1084" t="s">
        <v>3080</v>
      </c>
      <c r="BM1084" t="s">
        <v>202</v>
      </c>
      <c r="BN1084" t="s">
        <v>203</v>
      </c>
      <c r="BQ1084" t="s">
        <v>204</v>
      </c>
      <c r="BR1084" t="b">
        <v>0</v>
      </c>
      <c r="BT1084" t="b">
        <v>0</v>
      </c>
      <c r="BW1084" t="s">
        <v>313</v>
      </c>
      <c r="BX1084" t="b">
        <v>0</v>
      </c>
      <c r="BY1084" s="2">
        <v>44376.857569444444</v>
      </c>
      <c r="BZ1084" t="s">
        <v>314</v>
      </c>
      <c r="CB1084" t="b">
        <v>0</v>
      </c>
      <c r="CC1084" t="b">
        <v>0</v>
      </c>
      <c r="CF1084">
        <v>57394</v>
      </c>
      <c r="CH1084">
        <v>2869.7</v>
      </c>
      <c r="CI1084">
        <v>5</v>
      </c>
      <c r="CJ1084">
        <v>0</v>
      </c>
      <c r="CK1084">
        <f>YEAR(tbl_Opportunity[[#This Row],[Close Date]])</f>
        <v>2023</v>
      </c>
    </row>
    <row r="1085" spans="1:89">
      <c r="A1085" t="s">
        <v>3082</v>
      </c>
      <c r="B1085" t="b">
        <v>0</v>
      </c>
      <c r="D1085" t="b">
        <v>0</v>
      </c>
      <c r="H1085" s="1">
        <v>44651</v>
      </c>
      <c r="I1085" t="b">
        <v>0</v>
      </c>
      <c r="L1085" t="s">
        <v>3083</v>
      </c>
      <c r="O1085" t="s">
        <v>194</v>
      </c>
      <c r="P1085" t="b">
        <v>0</v>
      </c>
      <c r="Q1085" s="2">
        <v>43409.642581018517</v>
      </c>
      <c r="R1085" s="1"/>
      <c r="S1085" t="b">
        <v>0</v>
      </c>
      <c r="U1085" s="1"/>
      <c r="V1085" t="b">
        <v>0</v>
      </c>
      <c r="W1085" s="1">
        <v>44562</v>
      </c>
      <c r="X1085">
        <v>1</v>
      </c>
      <c r="Y1085">
        <v>2022</v>
      </c>
      <c r="Z1085" t="s">
        <v>161</v>
      </c>
      <c r="AA1085" t="s">
        <v>161</v>
      </c>
      <c r="AB1085" t="b">
        <v>0</v>
      </c>
      <c r="AC1085" t="b">
        <v>0</v>
      </c>
      <c r="AE1085" t="b">
        <v>1</v>
      </c>
      <c r="AF1085" t="b">
        <v>0</v>
      </c>
      <c r="AG1085" t="b">
        <v>0</v>
      </c>
      <c r="AH1085" t="s">
        <v>210</v>
      </c>
      <c r="AI1085" t="b">
        <v>0</v>
      </c>
      <c r="AJ1085" t="s">
        <v>2359</v>
      </c>
      <c r="AK1085" t="b">
        <v>0</v>
      </c>
      <c r="AL1085" s="1"/>
      <c r="AM1085" t="s">
        <v>162</v>
      </c>
      <c r="AN1085" s="2">
        <v>44348.796666666669</v>
      </c>
      <c r="AP1085" s="2">
        <v>44279.487280092595</v>
      </c>
      <c r="AQ1085" s="1"/>
      <c r="AS1085" t="b">
        <v>0</v>
      </c>
      <c r="AV1085" t="s">
        <v>153</v>
      </c>
      <c r="AY1085" t="s">
        <v>2360</v>
      </c>
      <c r="BB1085" t="s">
        <v>3084</v>
      </c>
      <c r="BD1085" t="b">
        <v>0</v>
      </c>
      <c r="BG1085" t="s">
        <v>3085</v>
      </c>
      <c r="BH1085" t="s">
        <v>194</v>
      </c>
      <c r="BI1085" t="s">
        <v>2055</v>
      </c>
      <c r="BJ1085" t="s">
        <v>216</v>
      </c>
      <c r="BL1085" t="s">
        <v>3083</v>
      </c>
      <c r="BM1085" t="s">
        <v>202</v>
      </c>
      <c r="BN1085" t="s">
        <v>203</v>
      </c>
      <c r="BQ1085" t="s">
        <v>204</v>
      </c>
      <c r="BR1085" t="b">
        <v>0</v>
      </c>
      <c r="BT1085" t="b">
        <v>0</v>
      </c>
      <c r="BW1085" t="s">
        <v>313</v>
      </c>
      <c r="BX1085" t="b">
        <v>0</v>
      </c>
      <c r="BY1085" s="2">
        <v>44376.857569444444</v>
      </c>
      <c r="BZ1085" t="s">
        <v>265</v>
      </c>
      <c r="CB1085" t="b">
        <v>0</v>
      </c>
      <c r="CC1085" t="b">
        <v>0</v>
      </c>
      <c r="CF1085">
        <v>98134</v>
      </c>
      <c r="CH1085">
        <v>4906.7</v>
      </c>
      <c r="CI1085">
        <v>5</v>
      </c>
      <c r="CJ1085">
        <v>0</v>
      </c>
      <c r="CK1085">
        <f>YEAR(tbl_Opportunity[[#This Row],[Close Date]])</f>
        <v>2022</v>
      </c>
    </row>
    <row r="1086" spans="1:89">
      <c r="A1086" t="s">
        <v>3086</v>
      </c>
      <c r="B1086" t="b">
        <v>0</v>
      </c>
      <c r="D1086" t="b">
        <v>0</v>
      </c>
      <c r="E1086" t="s">
        <v>2902</v>
      </c>
      <c r="H1086" s="1">
        <v>44651</v>
      </c>
      <c r="I1086" t="b">
        <v>0</v>
      </c>
      <c r="L1086" t="s">
        <v>3087</v>
      </c>
      <c r="O1086" t="s">
        <v>194</v>
      </c>
      <c r="P1086" t="b">
        <v>0</v>
      </c>
      <c r="Q1086" s="2">
        <v>43796.451689814814</v>
      </c>
      <c r="R1086" s="1"/>
      <c r="S1086" t="b">
        <v>0</v>
      </c>
      <c r="U1086" s="1"/>
      <c r="V1086" t="b">
        <v>0</v>
      </c>
      <c r="W1086" s="1">
        <v>44562</v>
      </c>
      <c r="X1086">
        <v>1</v>
      </c>
      <c r="Y1086">
        <v>2022</v>
      </c>
      <c r="Z1086" t="s">
        <v>161</v>
      </c>
      <c r="AA1086" t="s">
        <v>161</v>
      </c>
      <c r="AB1086" t="b">
        <v>0</v>
      </c>
      <c r="AC1086" t="b">
        <v>0</v>
      </c>
      <c r="AE1086" t="b">
        <v>1</v>
      </c>
      <c r="AF1086" t="b">
        <v>0</v>
      </c>
      <c r="AG1086" t="b">
        <v>0</v>
      </c>
      <c r="AH1086" t="s">
        <v>210</v>
      </c>
      <c r="AI1086" t="b">
        <v>0</v>
      </c>
      <c r="AJ1086" t="s">
        <v>211</v>
      </c>
      <c r="AK1086" t="b">
        <v>0</v>
      </c>
      <c r="AL1086" s="1"/>
      <c r="AM1086" t="s">
        <v>162</v>
      </c>
      <c r="AN1086" s="2">
        <v>44348.796724537038</v>
      </c>
      <c r="AP1086" s="2">
        <v>44279.743275462963</v>
      </c>
      <c r="AQ1086" s="1"/>
      <c r="AS1086" t="b">
        <v>0</v>
      </c>
      <c r="AV1086" t="s">
        <v>176</v>
      </c>
      <c r="AY1086" t="s">
        <v>236</v>
      </c>
      <c r="BB1086" t="s">
        <v>3088</v>
      </c>
      <c r="BD1086" t="b">
        <v>0</v>
      </c>
      <c r="BG1086" t="s">
        <v>2048</v>
      </c>
      <c r="BH1086" t="s">
        <v>194</v>
      </c>
      <c r="BI1086" t="s">
        <v>2055</v>
      </c>
      <c r="BJ1086" t="s">
        <v>216</v>
      </c>
      <c r="BL1086" t="s">
        <v>3087</v>
      </c>
      <c r="BM1086" t="s">
        <v>202</v>
      </c>
      <c r="BN1086" t="s">
        <v>203</v>
      </c>
      <c r="BQ1086" t="s">
        <v>204</v>
      </c>
      <c r="BR1086" t="b">
        <v>0</v>
      </c>
      <c r="BT1086" t="b">
        <v>0</v>
      </c>
      <c r="BW1086" t="s">
        <v>313</v>
      </c>
      <c r="BX1086" t="b">
        <v>0</v>
      </c>
      <c r="BY1086" s="2">
        <v>44376.857569444444</v>
      </c>
      <c r="BZ1086" t="s">
        <v>265</v>
      </c>
      <c r="CB1086" t="b">
        <v>0</v>
      </c>
      <c r="CC1086" t="b">
        <v>0</v>
      </c>
      <c r="CF1086">
        <v>26950</v>
      </c>
      <c r="CH1086">
        <v>1347.5</v>
      </c>
      <c r="CI1086">
        <v>5</v>
      </c>
      <c r="CJ1086">
        <v>0</v>
      </c>
      <c r="CK1086">
        <f>YEAR(tbl_Opportunity[[#This Row],[Close Date]])</f>
        <v>2022</v>
      </c>
    </row>
    <row r="1087" spans="1:89">
      <c r="A1087" t="s">
        <v>3089</v>
      </c>
      <c r="B1087" t="b">
        <v>0</v>
      </c>
      <c r="D1087" t="b">
        <v>0</v>
      </c>
      <c r="E1087" t="s">
        <v>2829</v>
      </c>
      <c r="H1087" s="1">
        <v>44617</v>
      </c>
      <c r="I1087" t="b">
        <v>0</v>
      </c>
      <c r="L1087" t="s">
        <v>1406</v>
      </c>
      <c r="O1087" t="s">
        <v>272</v>
      </c>
      <c r="P1087" t="b">
        <v>0</v>
      </c>
      <c r="Q1087" s="2">
        <v>44042.800486111111</v>
      </c>
      <c r="R1087" s="1"/>
      <c r="S1087" t="b">
        <v>0</v>
      </c>
      <c r="U1087" s="1"/>
      <c r="V1087" t="b">
        <v>0</v>
      </c>
      <c r="W1087" s="1">
        <v>44562</v>
      </c>
      <c r="X1087">
        <v>1</v>
      </c>
      <c r="Y1087">
        <v>2022</v>
      </c>
      <c r="Z1087" t="s">
        <v>161</v>
      </c>
      <c r="AA1087" t="s">
        <v>161</v>
      </c>
      <c r="AB1087" t="b">
        <v>0</v>
      </c>
      <c r="AC1087" t="b">
        <v>0</v>
      </c>
      <c r="AE1087" t="b">
        <v>1</v>
      </c>
      <c r="AF1087" t="b">
        <v>0</v>
      </c>
      <c r="AG1087" t="b">
        <v>0</v>
      </c>
      <c r="AH1087" t="s">
        <v>210</v>
      </c>
      <c r="AI1087" t="b">
        <v>0</v>
      </c>
      <c r="AJ1087" t="s">
        <v>462</v>
      </c>
      <c r="AK1087" t="b">
        <v>0</v>
      </c>
      <c r="AL1087" s="1">
        <v>44285</v>
      </c>
      <c r="AM1087" t="s">
        <v>1053</v>
      </c>
      <c r="AN1087" s="2">
        <v>44372.843680555554</v>
      </c>
      <c r="AP1087" s="2"/>
      <c r="AQ1087" s="1"/>
      <c r="AS1087" t="b">
        <v>0</v>
      </c>
      <c r="AV1087" t="s">
        <v>176</v>
      </c>
      <c r="AY1087" t="s">
        <v>236</v>
      </c>
      <c r="AZ1087" t="s">
        <v>2814</v>
      </c>
      <c r="BB1087" t="s">
        <v>3090</v>
      </c>
      <c r="BD1087" t="b">
        <v>0</v>
      </c>
      <c r="BF1087" t="s">
        <v>3091</v>
      </c>
      <c r="BG1087" t="s">
        <v>3092</v>
      </c>
      <c r="BH1087" t="s">
        <v>1053</v>
      </c>
      <c r="BI1087" t="s">
        <v>1243</v>
      </c>
      <c r="BL1087" t="s">
        <v>1406</v>
      </c>
      <c r="BM1087" t="s">
        <v>202</v>
      </c>
      <c r="BN1087" t="s">
        <v>203</v>
      </c>
      <c r="BQ1087" t="s">
        <v>204</v>
      </c>
      <c r="BR1087" t="b">
        <v>0</v>
      </c>
      <c r="BT1087" t="b">
        <v>0</v>
      </c>
      <c r="BW1087" t="s">
        <v>313</v>
      </c>
      <c r="BX1087" t="b">
        <v>0</v>
      </c>
      <c r="BY1087" s="2">
        <v>44376.857581018521</v>
      </c>
      <c r="BZ1087" t="s">
        <v>377</v>
      </c>
      <c r="CB1087" t="b">
        <v>0</v>
      </c>
      <c r="CC1087" t="b">
        <v>0</v>
      </c>
      <c r="CF1087">
        <v>88780</v>
      </c>
      <c r="CH1087">
        <v>4439</v>
      </c>
      <c r="CI1087">
        <v>5</v>
      </c>
      <c r="CJ1087">
        <v>0</v>
      </c>
      <c r="CK1087">
        <f>YEAR(tbl_Opportunity[[#This Row],[Close Date]])</f>
        <v>2022</v>
      </c>
    </row>
    <row r="1088" spans="1:89">
      <c r="A1088" t="s">
        <v>3093</v>
      </c>
      <c r="B1088" t="b">
        <v>0</v>
      </c>
      <c r="D1088" t="b">
        <v>0</v>
      </c>
      <c r="H1088" s="1">
        <v>44651</v>
      </c>
      <c r="I1088" t="b">
        <v>0</v>
      </c>
      <c r="L1088" t="s">
        <v>3094</v>
      </c>
      <c r="O1088" t="s">
        <v>194</v>
      </c>
      <c r="P1088" t="b">
        <v>0</v>
      </c>
      <c r="Q1088" s="2">
        <v>43675.619930555556</v>
      </c>
      <c r="R1088" s="1"/>
      <c r="S1088" t="b">
        <v>0</v>
      </c>
      <c r="U1088" s="1"/>
      <c r="V1088" t="b">
        <v>0</v>
      </c>
      <c r="W1088" s="1">
        <v>44562</v>
      </c>
      <c r="X1088">
        <v>1</v>
      </c>
      <c r="Y1088">
        <v>2022</v>
      </c>
      <c r="Z1088" t="s">
        <v>161</v>
      </c>
      <c r="AA1088" t="s">
        <v>161</v>
      </c>
      <c r="AB1088" t="b">
        <v>0</v>
      </c>
      <c r="AC1088" t="b">
        <v>0</v>
      </c>
      <c r="AE1088" t="b">
        <v>1</v>
      </c>
      <c r="AF1088" t="b">
        <v>0</v>
      </c>
      <c r="AG1088" t="b">
        <v>0</v>
      </c>
      <c r="AH1088" t="s">
        <v>368</v>
      </c>
      <c r="AI1088" t="b">
        <v>0</v>
      </c>
      <c r="AJ1088" t="s">
        <v>462</v>
      </c>
      <c r="AK1088" t="b">
        <v>0</v>
      </c>
      <c r="AL1088" s="1"/>
      <c r="AM1088" t="s">
        <v>162</v>
      </c>
      <c r="AN1088" s="2">
        <v>44348.796724537038</v>
      </c>
      <c r="AP1088" s="2">
        <v>44063.662719907406</v>
      </c>
      <c r="AQ1088" s="1"/>
      <c r="AS1088" t="b">
        <v>0</v>
      </c>
      <c r="AV1088" t="s">
        <v>153</v>
      </c>
      <c r="AY1088" t="s">
        <v>236</v>
      </c>
      <c r="AZ1088" t="s">
        <v>435</v>
      </c>
      <c r="BB1088" t="s">
        <v>3095</v>
      </c>
      <c r="BD1088" t="b">
        <v>0</v>
      </c>
      <c r="BF1088" t="s">
        <v>2348</v>
      </c>
      <c r="BG1088" t="s">
        <v>3096</v>
      </c>
      <c r="BH1088" t="s">
        <v>194</v>
      </c>
      <c r="BI1088" t="s">
        <v>1668</v>
      </c>
      <c r="BJ1088" t="s">
        <v>216</v>
      </c>
      <c r="BL1088" t="s">
        <v>3094</v>
      </c>
      <c r="BM1088" t="s">
        <v>202</v>
      </c>
      <c r="BN1088" t="s">
        <v>203</v>
      </c>
      <c r="BQ1088" t="s">
        <v>204</v>
      </c>
      <c r="BR1088" t="b">
        <v>0</v>
      </c>
      <c r="BT1088" t="b">
        <v>0</v>
      </c>
      <c r="BW1088" t="s">
        <v>313</v>
      </c>
      <c r="BX1088" t="b">
        <v>0</v>
      </c>
      <c r="BY1088" s="2">
        <v>44376.857569444444</v>
      </c>
      <c r="BZ1088" t="s">
        <v>265</v>
      </c>
      <c r="CB1088" t="b">
        <v>0</v>
      </c>
      <c r="CC1088" t="b">
        <v>0</v>
      </c>
      <c r="CF1088">
        <v>95495</v>
      </c>
      <c r="CH1088">
        <v>4774.75</v>
      </c>
      <c r="CI1088">
        <v>5</v>
      </c>
      <c r="CJ1088">
        <v>0</v>
      </c>
      <c r="CK1088">
        <f>YEAR(tbl_Opportunity[[#This Row],[Close Date]])</f>
        <v>2022</v>
      </c>
    </row>
    <row r="1089" spans="1:89">
      <c r="A1089" t="s">
        <v>3086</v>
      </c>
      <c r="B1089" t="b">
        <v>0</v>
      </c>
      <c r="D1089" t="b">
        <v>0</v>
      </c>
      <c r="H1089" s="1">
        <v>44651</v>
      </c>
      <c r="I1089" t="b">
        <v>0</v>
      </c>
      <c r="L1089" t="s">
        <v>3097</v>
      </c>
      <c r="N1089" t="s">
        <v>372</v>
      </c>
      <c r="O1089" t="s">
        <v>194</v>
      </c>
      <c r="P1089" t="b">
        <v>0</v>
      </c>
      <c r="Q1089" s="2">
        <v>43416.653437499997</v>
      </c>
      <c r="R1089" s="1"/>
      <c r="S1089" t="b">
        <v>0</v>
      </c>
      <c r="U1089" s="1"/>
      <c r="V1089" t="b">
        <v>0</v>
      </c>
      <c r="W1089" s="1">
        <v>44562</v>
      </c>
      <c r="X1089">
        <v>1</v>
      </c>
      <c r="Y1089">
        <v>2022</v>
      </c>
      <c r="Z1089" t="s">
        <v>161</v>
      </c>
      <c r="AA1089" t="s">
        <v>161</v>
      </c>
      <c r="AB1089" t="b">
        <v>0</v>
      </c>
      <c r="AC1089" t="b">
        <v>0</v>
      </c>
      <c r="AE1089" t="b">
        <v>1</v>
      </c>
      <c r="AF1089" t="b">
        <v>0</v>
      </c>
      <c r="AG1089" t="b">
        <v>0</v>
      </c>
      <c r="AH1089" t="s">
        <v>368</v>
      </c>
      <c r="AI1089" t="b">
        <v>0</v>
      </c>
      <c r="AJ1089" t="s">
        <v>211</v>
      </c>
      <c r="AK1089" t="b">
        <v>0</v>
      </c>
      <c r="AL1089" s="1"/>
      <c r="AM1089" t="s">
        <v>162</v>
      </c>
      <c r="AN1089" s="2">
        <v>44348.796666666669</v>
      </c>
      <c r="AP1089" s="2">
        <v>44279.673807870371</v>
      </c>
      <c r="AQ1089" s="1"/>
      <c r="AS1089" t="b">
        <v>0</v>
      </c>
      <c r="AV1089" t="s">
        <v>213</v>
      </c>
      <c r="AY1089" t="s">
        <v>236</v>
      </c>
      <c r="BB1089" t="s">
        <v>3098</v>
      </c>
      <c r="BD1089" t="b">
        <v>0</v>
      </c>
      <c r="BG1089" t="s">
        <v>3099</v>
      </c>
      <c r="BH1089" t="s">
        <v>194</v>
      </c>
      <c r="BI1089" t="s">
        <v>2055</v>
      </c>
      <c r="BJ1089" t="s">
        <v>216</v>
      </c>
      <c r="BL1089" t="s">
        <v>3097</v>
      </c>
      <c r="BM1089" t="s">
        <v>202</v>
      </c>
      <c r="BN1089" t="s">
        <v>203</v>
      </c>
      <c r="BQ1089" t="s">
        <v>204</v>
      </c>
      <c r="BR1089" t="b">
        <v>0</v>
      </c>
      <c r="BT1089" t="b">
        <v>0</v>
      </c>
      <c r="BW1089" t="s">
        <v>313</v>
      </c>
      <c r="BX1089" t="b">
        <v>0</v>
      </c>
      <c r="BY1089" s="2">
        <v>44376.857569444444</v>
      </c>
      <c r="BZ1089" t="s">
        <v>265</v>
      </c>
      <c r="CB1089" t="b">
        <v>0</v>
      </c>
      <c r="CC1089" t="b">
        <v>0</v>
      </c>
      <c r="CF1089">
        <v>98134</v>
      </c>
      <c r="CH1089">
        <v>4906.7</v>
      </c>
      <c r="CI1089">
        <v>5</v>
      </c>
      <c r="CJ1089">
        <v>0</v>
      </c>
      <c r="CK1089">
        <f>YEAR(tbl_Opportunity[[#This Row],[Close Date]])</f>
        <v>2022</v>
      </c>
    </row>
    <row r="1090" spans="1:89">
      <c r="A1090" t="s">
        <v>3100</v>
      </c>
      <c r="B1090" t="b">
        <v>0</v>
      </c>
      <c r="D1090" t="b">
        <v>0</v>
      </c>
      <c r="G1090" t="s">
        <v>3101</v>
      </c>
      <c r="H1090" s="1">
        <v>44650</v>
      </c>
      <c r="I1090" t="b">
        <v>0</v>
      </c>
      <c r="O1090" t="s">
        <v>2808</v>
      </c>
      <c r="P1090" t="b">
        <v>0</v>
      </c>
      <c r="Q1090" s="2">
        <v>44245.862650462965</v>
      </c>
      <c r="R1090" s="1"/>
      <c r="S1090" t="b">
        <v>0</v>
      </c>
      <c r="U1090" s="1"/>
      <c r="V1090" t="b">
        <v>0</v>
      </c>
      <c r="W1090" s="1">
        <v>44562</v>
      </c>
      <c r="X1090">
        <v>1</v>
      </c>
      <c r="Y1090">
        <v>2022</v>
      </c>
      <c r="Z1090" t="s">
        <v>161</v>
      </c>
      <c r="AA1090" t="s">
        <v>161</v>
      </c>
      <c r="AB1090" t="b">
        <v>0</v>
      </c>
      <c r="AC1090" t="b">
        <v>0</v>
      </c>
      <c r="AE1090" t="b">
        <v>1</v>
      </c>
      <c r="AF1090" t="b">
        <v>0</v>
      </c>
      <c r="AG1090" t="b">
        <v>0</v>
      </c>
      <c r="AH1090" t="s">
        <v>368</v>
      </c>
      <c r="AI1090" t="b">
        <v>0</v>
      </c>
      <c r="AK1090" t="b">
        <v>0</v>
      </c>
      <c r="AL1090" s="1">
        <v>44354</v>
      </c>
      <c r="AM1090" t="s">
        <v>2808</v>
      </c>
      <c r="AN1090" s="2">
        <v>44368.401504629626</v>
      </c>
      <c r="AP1090" s="2">
        <v>44266.797129629631</v>
      </c>
      <c r="AQ1090" s="1"/>
      <c r="AS1090" t="b">
        <v>0</v>
      </c>
      <c r="AV1090" t="s">
        <v>213</v>
      </c>
      <c r="BB1090" t="s">
        <v>3102</v>
      </c>
      <c r="BD1090" t="b">
        <v>0</v>
      </c>
      <c r="BH1090" t="s">
        <v>2808</v>
      </c>
      <c r="BI1090" t="s">
        <v>2055</v>
      </c>
      <c r="BL1090" t="s">
        <v>3103</v>
      </c>
      <c r="BM1090" t="s">
        <v>202</v>
      </c>
      <c r="BN1090" t="s">
        <v>2414</v>
      </c>
      <c r="BQ1090" t="s">
        <v>204</v>
      </c>
      <c r="BR1090" t="b">
        <v>0</v>
      </c>
      <c r="BT1090" t="b">
        <v>0</v>
      </c>
      <c r="BW1090" t="s">
        <v>313</v>
      </c>
      <c r="BX1090" t="b">
        <v>0</v>
      </c>
      <c r="BY1090" s="2">
        <v>44376.857581018521</v>
      </c>
      <c r="BZ1090" t="s">
        <v>2812</v>
      </c>
      <c r="CB1090" t="b">
        <v>0</v>
      </c>
      <c r="CC1090" t="b">
        <v>0</v>
      </c>
      <c r="CF1090">
        <v>187462</v>
      </c>
      <c r="CH1090">
        <v>9373.1</v>
      </c>
      <c r="CI1090">
        <v>5</v>
      </c>
      <c r="CJ1090">
        <v>0</v>
      </c>
      <c r="CK1090">
        <f>YEAR(tbl_Opportunity[[#This Row],[Close Date]])</f>
        <v>2022</v>
      </c>
    </row>
    <row r="1091" spans="1:89">
      <c r="A1091" t="s">
        <v>1081</v>
      </c>
      <c r="B1091" t="b">
        <v>0</v>
      </c>
      <c r="D1091" t="b">
        <v>0</v>
      </c>
      <c r="E1091" t="s">
        <v>2829</v>
      </c>
      <c r="H1091" s="1">
        <v>44377</v>
      </c>
      <c r="I1091" t="b">
        <v>0</v>
      </c>
      <c r="L1091" t="s">
        <v>3104</v>
      </c>
      <c r="O1091" t="s">
        <v>272</v>
      </c>
      <c r="P1091" t="b">
        <v>0</v>
      </c>
      <c r="Q1091" s="2">
        <v>44235.594236111108</v>
      </c>
      <c r="R1091" s="1"/>
      <c r="S1091" t="b">
        <v>0</v>
      </c>
      <c r="U1091" s="1"/>
      <c r="V1091" t="b">
        <v>0</v>
      </c>
      <c r="W1091" s="1">
        <v>44228</v>
      </c>
      <c r="X1091">
        <v>2</v>
      </c>
      <c r="Y1091">
        <v>2021</v>
      </c>
      <c r="Z1091" t="s">
        <v>161</v>
      </c>
      <c r="AA1091" t="s">
        <v>161</v>
      </c>
      <c r="AB1091" t="b">
        <v>0</v>
      </c>
      <c r="AC1091" t="b">
        <v>0</v>
      </c>
      <c r="AE1091" t="b">
        <v>1</v>
      </c>
      <c r="AF1091" t="b">
        <v>0</v>
      </c>
      <c r="AG1091" t="b">
        <v>0</v>
      </c>
      <c r="AH1091" t="s">
        <v>368</v>
      </c>
      <c r="AI1091" t="b">
        <v>0</v>
      </c>
      <c r="AJ1091" t="s">
        <v>433</v>
      </c>
      <c r="AK1091" t="b">
        <v>0</v>
      </c>
      <c r="AL1091" s="1">
        <v>44356</v>
      </c>
      <c r="AM1091" t="s">
        <v>1053</v>
      </c>
      <c r="AN1091" s="2">
        <v>44372.885567129626</v>
      </c>
      <c r="AP1091" s="2">
        <v>44313.907442129632</v>
      </c>
      <c r="AQ1091" s="1"/>
      <c r="AS1091" t="b">
        <v>0</v>
      </c>
      <c r="AV1091" t="s">
        <v>176</v>
      </c>
      <c r="AY1091" t="s">
        <v>236</v>
      </c>
      <c r="AZ1091" t="s">
        <v>3105</v>
      </c>
      <c r="BB1091" t="s">
        <v>3106</v>
      </c>
      <c r="BD1091" t="b">
        <v>0</v>
      </c>
      <c r="BF1091" t="s">
        <v>3107</v>
      </c>
      <c r="BH1091" t="s">
        <v>1053</v>
      </c>
      <c r="BI1091" t="s">
        <v>1072</v>
      </c>
      <c r="BL1091" t="s">
        <v>3104</v>
      </c>
      <c r="BM1091" t="s">
        <v>202</v>
      </c>
      <c r="BN1091" t="s">
        <v>203</v>
      </c>
      <c r="BQ1091" t="s">
        <v>204</v>
      </c>
      <c r="BR1091" t="b">
        <v>0</v>
      </c>
      <c r="BT1091" t="b">
        <v>0</v>
      </c>
      <c r="BW1091" t="s">
        <v>313</v>
      </c>
      <c r="BX1091" t="b">
        <v>0</v>
      </c>
      <c r="BY1091" s="2">
        <v>44376.857581018521</v>
      </c>
      <c r="BZ1091" t="s">
        <v>377</v>
      </c>
      <c r="CB1091" t="b">
        <v>0</v>
      </c>
      <c r="CC1091" t="b">
        <v>0</v>
      </c>
      <c r="CD1091">
        <v>0</v>
      </c>
      <c r="CE1091">
        <v>0</v>
      </c>
      <c r="CF1091">
        <v>58250</v>
      </c>
      <c r="CH1091">
        <v>2912.5</v>
      </c>
      <c r="CI1091">
        <v>5</v>
      </c>
      <c r="CJ1091">
        <v>0</v>
      </c>
      <c r="CK1091">
        <f>YEAR(tbl_Opportunity[[#This Row],[Close Date]])</f>
        <v>2021</v>
      </c>
    </row>
    <row r="1092" spans="1:89">
      <c r="A1092" t="s">
        <v>3108</v>
      </c>
      <c r="B1092" t="b">
        <v>0</v>
      </c>
      <c r="C1092" t="s">
        <v>3109</v>
      </c>
      <c r="D1092" t="b">
        <v>0</v>
      </c>
      <c r="G1092" t="s">
        <v>3101</v>
      </c>
      <c r="H1092" s="1">
        <v>44681</v>
      </c>
      <c r="I1092" t="b">
        <v>0</v>
      </c>
      <c r="L1092" t="s">
        <v>3110</v>
      </c>
      <c r="O1092" t="s">
        <v>2808</v>
      </c>
      <c r="P1092" t="b">
        <v>0</v>
      </c>
      <c r="Q1092" s="2">
        <v>44258.450243055559</v>
      </c>
      <c r="R1092" s="1"/>
      <c r="S1092" t="b">
        <v>0</v>
      </c>
      <c r="U1092" s="1"/>
      <c r="V1092" t="b">
        <v>0</v>
      </c>
      <c r="W1092" s="1">
        <v>44593</v>
      </c>
      <c r="X1092">
        <v>2</v>
      </c>
      <c r="Y1092">
        <v>2022</v>
      </c>
      <c r="Z1092" t="s">
        <v>161</v>
      </c>
      <c r="AA1092" t="s">
        <v>161</v>
      </c>
      <c r="AB1092" t="b">
        <v>0</v>
      </c>
      <c r="AC1092" t="b">
        <v>0</v>
      </c>
      <c r="AE1092" t="b">
        <v>1</v>
      </c>
      <c r="AF1092" t="b">
        <v>0</v>
      </c>
      <c r="AG1092" t="b">
        <v>0</v>
      </c>
      <c r="AH1092" t="s">
        <v>368</v>
      </c>
      <c r="AI1092" t="b">
        <v>0</v>
      </c>
      <c r="AK1092" t="b">
        <v>0</v>
      </c>
      <c r="AL1092" s="1">
        <v>44348</v>
      </c>
      <c r="AM1092" t="s">
        <v>162</v>
      </c>
      <c r="AN1092" s="2">
        <v>44348.796666666669</v>
      </c>
      <c r="AP1092" s="2">
        <v>44314.474976851852</v>
      </c>
      <c r="AQ1092" s="1"/>
      <c r="AS1092" t="b">
        <v>0</v>
      </c>
      <c r="AV1092" t="s">
        <v>2809</v>
      </c>
      <c r="BB1092" t="s">
        <v>3111</v>
      </c>
      <c r="BD1092" t="b">
        <v>0</v>
      </c>
      <c r="BH1092" t="s">
        <v>2808</v>
      </c>
      <c r="BI1092" t="s">
        <v>2055</v>
      </c>
      <c r="BL1092" t="s">
        <v>3110</v>
      </c>
      <c r="BM1092" t="s">
        <v>202</v>
      </c>
      <c r="BN1092" t="s">
        <v>2414</v>
      </c>
      <c r="BQ1092" t="s">
        <v>204</v>
      </c>
      <c r="BR1092" t="b">
        <v>0</v>
      </c>
      <c r="BT1092" t="b">
        <v>0</v>
      </c>
      <c r="BW1092" t="s">
        <v>349</v>
      </c>
      <c r="BX1092" t="b">
        <v>0</v>
      </c>
      <c r="BY1092" s="2">
        <v>44376.857581018521</v>
      </c>
      <c r="BZ1092" t="s">
        <v>2812</v>
      </c>
      <c r="CB1092" t="b">
        <v>0</v>
      </c>
      <c r="CC1092" t="b">
        <v>0</v>
      </c>
      <c r="CD1092">
        <v>0</v>
      </c>
      <c r="CE1092">
        <v>0</v>
      </c>
      <c r="CF1092">
        <v>187462</v>
      </c>
      <c r="CH1092">
        <v>56238.6</v>
      </c>
      <c r="CI1092">
        <v>30</v>
      </c>
      <c r="CJ1092">
        <v>0</v>
      </c>
      <c r="CK1092">
        <f>YEAR(tbl_Opportunity[[#This Row],[Close Date]])</f>
        <v>2022</v>
      </c>
    </row>
    <row r="1093" spans="1:89">
      <c r="A1093" t="s">
        <v>3112</v>
      </c>
      <c r="B1093" t="b">
        <v>0</v>
      </c>
      <c r="D1093" t="b">
        <v>0</v>
      </c>
      <c r="H1093" s="1">
        <v>44408</v>
      </c>
      <c r="I1093" t="b">
        <v>0</v>
      </c>
      <c r="O1093" t="s">
        <v>272</v>
      </c>
      <c r="P1093" t="b">
        <v>0</v>
      </c>
      <c r="Q1093" s="2">
        <v>44137.920856481483</v>
      </c>
      <c r="R1093" s="1"/>
      <c r="S1093" t="b">
        <v>0</v>
      </c>
      <c r="U1093" s="1"/>
      <c r="V1093" t="b">
        <v>0</v>
      </c>
      <c r="W1093" s="1">
        <v>44256</v>
      </c>
      <c r="X1093">
        <v>3</v>
      </c>
      <c r="Y1093">
        <v>2021</v>
      </c>
      <c r="Z1093" t="s">
        <v>1659</v>
      </c>
      <c r="AA1093" t="s">
        <v>1660</v>
      </c>
      <c r="AB1093" t="b">
        <v>0</v>
      </c>
      <c r="AC1093" t="b">
        <v>0</v>
      </c>
      <c r="AE1093" t="b">
        <v>1</v>
      </c>
      <c r="AF1093" t="b">
        <v>0</v>
      </c>
      <c r="AG1093" t="b">
        <v>0</v>
      </c>
      <c r="AH1093" t="s">
        <v>368</v>
      </c>
      <c r="AI1093" t="b">
        <v>0</v>
      </c>
      <c r="AK1093" t="b">
        <v>0</v>
      </c>
      <c r="AL1093" s="1"/>
      <c r="AM1093" t="s">
        <v>162</v>
      </c>
      <c r="AN1093" s="2">
        <v>44348.796840277777</v>
      </c>
      <c r="AP1093" s="2"/>
      <c r="AQ1093" s="1"/>
      <c r="AS1093" t="b">
        <v>0</v>
      </c>
      <c r="AV1093" t="s">
        <v>213</v>
      </c>
      <c r="BB1093" t="s">
        <v>3113</v>
      </c>
      <c r="BD1093" t="b">
        <v>0</v>
      </c>
      <c r="BH1093" t="s">
        <v>272</v>
      </c>
      <c r="BI1093" t="s">
        <v>1668</v>
      </c>
      <c r="BL1093" t="s">
        <v>3114</v>
      </c>
      <c r="BM1093" t="s">
        <v>291</v>
      </c>
      <c r="BN1093" t="s">
        <v>2414</v>
      </c>
      <c r="BO1093" t="s">
        <v>3114</v>
      </c>
      <c r="BQ1093" t="s">
        <v>204</v>
      </c>
      <c r="BR1093" t="b">
        <v>0</v>
      </c>
      <c r="BT1093" t="b">
        <v>0</v>
      </c>
      <c r="BW1093" t="s">
        <v>1662</v>
      </c>
      <c r="BX1093" t="b">
        <v>0</v>
      </c>
      <c r="BY1093" s="2">
        <v>44376.857581018521</v>
      </c>
      <c r="BZ1093" t="s">
        <v>314</v>
      </c>
      <c r="CB1093" t="b">
        <v>0</v>
      </c>
      <c r="CC1093" t="b">
        <v>0</v>
      </c>
      <c r="CF1093">
        <v>47840</v>
      </c>
      <c r="CH1093">
        <v>33488</v>
      </c>
      <c r="CI1093">
        <v>70</v>
      </c>
      <c r="CJ1093">
        <v>0</v>
      </c>
      <c r="CK1093">
        <f>YEAR(tbl_Opportunity[[#This Row],[Close Date]])</f>
        <v>2021</v>
      </c>
    </row>
    <row r="1094" spans="1:89">
      <c r="A1094" t="s">
        <v>3115</v>
      </c>
      <c r="B1094" t="b">
        <v>0</v>
      </c>
      <c r="D1094" t="b">
        <v>0</v>
      </c>
      <c r="H1094" s="1">
        <v>44428</v>
      </c>
      <c r="I1094" t="b">
        <v>0</v>
      </c>
      <c r="L1094" t="s">
        <v>3116</v>
      </c>
      <c r="O1094" t="s">
        <v>272</v>
      </c>
      <c r="P1094" t="b">
        <v>0</v>
      </c>
      <c r="Q1094" s="2">
        <v>44186.899270833332</v>
      </c>
      <c r="R1094" s="1"/>
      <c r="S1094" t="b">
        <v>0</v>
      </c>
      <c r="U1094" s="1"/>
      <c r="V1094" t="b">
        <v>0</v>
      </c>
      <c r="W1094" s="1">
        <v>44256</v>
      </c>
      <c r="X1094">
        <v>3</v>
      </c>
      <c r="Y1094">
        <v>2021</v>
      </c>
      <c r="Z1094" t="s">
        <v>1659</v>
      </c>
      <c r="AA1094" t="s">
        <v>1660</v>
      </c>
      <c r="AB1094" t="b">
        <v>0</v>
      </c>
      <c r="AC1094" t="b">
        <v>0</v>
      </c>
      <c r="AE1094" t="b">
        <v>1</v>
      </c>
      <c r="AF1094" t="b">
        <v>0</v>
      </c>
      <c r="AG1094" t="b">
        <v>0</v>
      </c>
      <c r="AH1094" t="s">
        <v>368</v>
      </c>
      <c r="AI1094" t="b">
        <v>0</v>
      </c>
      <c r="AK1094" t="b">
        <v>0</v>
      </c>
      <c r="AL1094" s="1">
        <v>44186</v>
      </c>
      <c r="AM1094" t="s">
        <v>162</v>
      </c>
      <c r="AN1094" s="2">
        <v>44348.796805555554</v>
      </c>
      <c r="AP1094" s="2"/>
      <c r="AQ1094" s="1"/>
      <c r="AS1094" t="b">
        <v>0</v>
      </c>
      <c r="AV1094" t="s">
        <v>248</v>
      </c>
      <c r="BB1094" t="s">
        <v>3117</v>
      </c>
      <c r="BD1094" t="b">
        <v>0</v>
      </c>
      <c r="BH1094" t="s">
        <v>272</v>
      </c>
      <c r="BI1094" t="s">
        <v>1243</v>
      </c>
      <c r="BL1094" t="s">
        <v>3116</v>
      </c>
      <c r="BM1094" t="s">
        <v>3069</v>
      </c>
      <c r="BN1094" t="s">
        <v>2414</v>
      </c>
      <c r="BQ1094" t="s">
        <v>204</v>
      </c>
      <c r="BR1094" t="b">
        <v>0</v>
      </c>
      <c r="BT1094" t="b">
        <v>0</v>
      </c>
      <c r="BW1094" t="s">
        <v>1662</v>
      </c>
      <c r="BX1094" t="b">
        <v>0</v>
      </c>
      <c r="BY1094" s="2">
        <v>44376.857581018521</v>
      </c>
      <c r="BZ1094" t="s">
        <v>314</v>
      </c>
      <c r="CB1094" t="b">
        <v>0</v>
      </c>
      <c r="CC1094" t="b">
        <v>0</v>
      </c>
      <c r="CF1094">
        <v>19200</v>
      </c>
      <c r="CH1094">
        <v>13440</v>
      </c>
      <c r="CI1094">
        <v>70</v>
      </c>
      <c r="CJ1094">
        <v>0</v>
      </c>
      <c r="CK1094">
        <f>YEAR(tbl_Opportunity[[#This Row],[Close Date]])</f>
        <v>2021</v>
      </c>
    </row>
    <row r="1095" spans="1:89">
      <c r="A1095" t="s">
        <v>3118</v>
      </c>
      <c r="B1095" t="b">
        <v>0</v>
      </c>
      <c r="D1095" t="b">
        <v>0</v>
      </c>
      <c r="E1095" t="s">
        <v>3119</v>
      </c>
      <c r="H1095" s="1">
        <v>44467</v>
      </c>
      <c r="I1095" t="b">
        <v>0</v>
      </c>
      <c r="L1095" t="s">
        <v>3120</v>
      </c>
      <c r="O1095" t="s">
        <v>272</v>
      </c>
      <c r="P1095" t="b">
        <v>0</v>
      </c>
      <c r="Q1095" s="2">
        <v>44239.822569444441</v>
      </c>
      <c r="R1095" s="1"/>
      <c r="S1095" t="b">
        <v>0</v>
      </c>
      <c r="U1095" s="1"/>
      <c r="V1095" t="b">
        <v>0</v>
      </c>
      <c r="W1095" s="1">
        <v>44256</v>
      </c>
      <c r="X1095">
        <v>3</v>
      </c>
      <c r="Y1095">
        <v>2021</v>
      </c>
      <c r="Z1095" t="s">
        <v>1659</v>
      </c>
      <c r="AA1095" t="s">
        <v>1660</v>
      </c>
      <c r="AB1095" t="b">
        <v>0</v>
      </c>
      <c r="AC1095" t="b">
        <v>0</v>
      </c>
      <c r="AE1095" t="b">
        <v>1</v>
      </c>
      <c r="AF1095" t="b">
        <v>0</v>
      </c>
      <c r="AG1095" t="b">
        <v>0</v>
      </c>
      <c r="AH1095" t="s">
        <v>368</v>
      </c>
      <c r="AI1095" t="b">
        <v>0</v>
      </c>
      <c r="AK1095" t="b">
        <v>0</v>
      </c>
      <c r="AL1095" s="1">
        <v>44291</v>
      </c>
      <c r="AM1095" t="s">
        <v>162</v>
      </c>
      <c r="AN1095" s="2">
        <v>44348.796666666669</v>
      </c>
      <c r="AP1095" s="2"/>
      <c r="AQ1095" s="1"/>
      <c r="AS1095" t="b">
        <v>0</v>
      </c>
      <c r="AV1095" t="s">
        <v>93</v>
      </c>
      <c r="BB1095" t="s">
        <v>3121</v>
      </c>
      <c r="BD1095" t="b">
        <v>0</v>
      </c>
      <c r="BH1095" t="s">
        <v>272</v>
      </c>
      <c r="BI1095" t="s">
        <v>1072</v>
      </c>
      <c r="BL1095" t="s">
        <v>3120</v>
      </c>
      <c r="BM1095" t="s">
        <v>3069</v>
      </c>
      <c r="BN1095" t="s">
        <v>2414</v>
      </c>
      <c r="BQ1095" t="s">
        <v>204</v>
      </c>
      <c r="BR1095" t="b">
        <v>0</v>
      </c>
      <c r="BT1095" t="b">
        <v>0</v>
      </c>
      <c r="BW1095" t="s">
        <v>1662</v>
      </c>
      <c r="BX1095" t="b">
        <v>0</v>
      </c>
      <c r="BY1095" s="2">
        <v>44376.857581018521</v>
      </c>
      <c r="BZ1095" t="s">
        <v>314</v>
      </c>
      <c r="CB1095" t="b">
        <v>0</v>
      </c>
      <c r="CC1095" t="b">
        <v>0</v>
      </c>
      <c r="CF1095">
        <v>20160</v>
      </c>
      <c r="CH1095">
        <v>14112</v>
      </c>
      <c r="CI1095">
        <v>70</v>
      </c>
      <c r="CJ1095">
        <v>0</v>
      </c>
      <c r="CK1095">
        <f>YEAR(tbl_Opportunity[[#This Row],[Close Date]])</f>
        <v>2021</v>
      </c>
    </row>
    <row r="1096" spans="1:89">
      <c r="A1096" t="s">
        <v>3122</v>
      </c>
      <c r="B1096" t="b">
        <v>0</v>
      </c>
      <c r="D1096" t="b">
        <v>0</v>
      </c>
      <c r="E1096" t="s">
        <v>2947</v>
      </c>
      <c r="H1096" s="1">
        <v>44440</v>
      </c>
      <c r="I1096" t="b">
        <v>0</v>
      </c>
      <c r="L1096" t="s">
        <v>3123</v>
      </c>
      <c r="O1096" t="s">
        <v>272</v>
      </c>
      <c r="P1096" t="b">
        <v>0</v>
      </c>
      <c r="Q1096" s="2">
        <v>44120.818726851852</v>
      </c>
      <c r="R1096" s="1"/>
      <c r="S1096" t="b">
        <v>0</v>
      </c>
      <c r="U1096" s="1"/>
      <c r="V1096" t="b">
        <v>0</v>
      </c>
      <c r="W1096" s="1">
        <v>44256</v>
      </c>
      <c r="X1096">
        <v>3</v>
      </c>
      <c r="Y1096">
        <v>2021</v>
      </c>
      <c r="Z1096" t="s">
        <v>1659</v>
      </c>
      <c r="AA1096" t="s">
        <v>1660</v>
      </c>
      <c r="AB1096" t="b">
        <v>0</v>
      </c>
      <c r="AC1096" t="b">
        <v>0</v>
      </c>
      <c r="AE1096" t="b">
        <v>1</v>
      </c>
      <c r="AF1096" t="b">
        <v>0</v>
      </c>
      <c r="AG1096" t="b">
        <v>0</v>
      </c>
      <c r="AH1096" t="s">
        <v>368</v>
      </c>
      <c r="AI1096" t="b">
        <v>0</v>
      </c>
      <c r="AK1096" t="b">
        <v>0</v>
      </c>
      <c r="AL1096" s="1">
        <v>44120</v>
      </c>
      <c r="AM1096" t="s">
        <v>162</v>
      </c>
      <c r="AN1096" s="2">
        <v>44348.7966087963</v>
      </c>
      <c r="AP1096" s="2"/>
      <c r="AQ1096" s="1"/>
      <c r="AS1096" t="b">
        <v>0</v>
      </c>
      <c r="AV1096" t="s">
        <v>93</v>
      </c>
      <c r="BB1096" t="s">
        <v>3124</v>
      </c>
      <c r="BD1096" t="b">
        <v>0</v>
      </c>
      <c r="BH1096" t="s">
        <v>272</v>
      </c>
      <c r="BI1096" t="s">
        <v>1243</v>
      </c>
      <c r="BL1096" t="s">
        <v>3123</v>
      </c>
      <c r="BM1096" t="s">
        <v>3069</v>
      </c>
      <c r="BN1096" t="s">
        <v>2414</v>
      </c>
      <c r="BQ1096" t="s">
        <v>204</v>
      </c>
      <c r="BR1096" t="b">
        <v>0</v>
      </c>
      <c r="BT1096" t="b">
        <v>0</v>
      </c>
      <c r="BW1096" t="s">
        <v>1662</v>
      </c>
      <c r="BX1096" t="b">
        <v>0</v>
      </c>
      <c r="BY1096" s="2">
        <v>44376.857581018521</v>
      </c>
      <c r="BZ1096" t="s">
        <v>3070</v>
      </c>
      <c r="CB1096" t="b">
        <v>0</v>
      </c>
      <c r="CC1096" t="b">
        <v>0</v>
      </c>
      <c r="CF1096">
        <v>19200</v>
      </c>
      <c r="CH1096">
        <v>13440</v>
      </c>
      <c r="CI1096">
        <v>70</v>
      </c>
      <c r="CJ1096">
        <v>0</v>
      </c>
      <c r="CK1096">
        <f>YEAR(tbl_Opportunity[[#This Row],[Close Date]])</f>
        <v>2021</v>
      </c>
    </row>
    <row r="1097" spans="1:89">
      <c r="A1097" t="s">
        <v>3125</v>
      </c>
      <c r="B1097" t="b">
        <v>0</v>
      </c>
      <c r="D1097" t="b">
        <v>0</v>
      </c>
      <c r="E1097" t="s">
        <v>3126</v>
      </c>
      <c r="H1097" s="1">
        <v>44428</v>
      </c>
      <c r="I1097" t="b">
        <v>0</v>
      </c>
      <c r="L1097" t="s">
        <v>3127</v>
      </c>
      <c r="O1097" t="s">
        <v>311</v>
      </c>
      <c r="P1097" t="b">
        <v>0</v>
      </c>
      <c r="Q1097" s="2">
        <v>44315.656527777777</v>
      </c>
      <c r="R1097" s="1"/>
      <c r="S1097" t="b">
        <v>0</v>
      </c>
      <c r="U1097" s="1"/>
      <c r="V1097" t="b">
        <v>0</v>
      </c>
      <c r="W1097" s="1">
        <v>44256</v>
      </c>
      <c r="X1097">
        <v>3</v>
      </c>
      <c r="Y1097">
        <v>2021</v>
      </c>
      <c r="Z1097" t="s">
        <v>1659</v>
      </c>
      <c r="AA1097" t="s">
        <v>1660</v>
      </c>
      <c r="AB1097" t="b">
        <v>0</v>
      </c>
      <c r="AC1097" t="b">
        <v>0</v>
      </c>
      <c r="AE1097" t="b">
        <v>1</v>
      </c>
      <c r="AF1097" t="b">
        <v>0</v>
      </c>
      <c r="AG1097" t="b">
        <v>0</v>
      </c>
      <c r="AH1097" t="s">
        <v>368</v>
      </c>
      <c r="AI1097" t="b">
        <v>0</v>
      </c>
      <c r="AK1097" t="b">
        <v>0</v>
      </c>
      <c r="AL1097" s="1"/>
      <c r="AM1097" t="s">
        <v>162</v>
      </c>
      <c r="AN1097" s="2">
        <v>44348.796736111108</v>
      </c>
      <c r="AP1097" s="2"/>
      <c r="AQ1097" s="1"/>
      <c r="AS1097" t="b">
        <v>0</v>
      </c>
      <c r="AV1097" t="s">
        <v>213</v>
      </c>
      <c r="BB1097" t="s">
        <v>3128</v>
      </c>
      <c r="BD1097" t="b">
        <v>0</v>
      </c>
      <c r="BH1097" t="s">
        <v>311</v>
      </c>
      <c r="BI1097" t="s">
        <v>1072</v>
      </c>
      <c r="BL1097" t="s">
        <v>3127</v>
      </c>
      <c r="BM1097" t="s">
        <v>202</v>
      </c>
      <c r="BN1097" t="s">
        <v>2414</v>
      </c>
      <c r="BQ1097" t="s">
        <v>204</v>
      </c>
      <c r="BR1097" t="b">
        <v>0</v>
      </c>
      <c r="BT1097" t="b">
        <v>0</v>
      </c>
      <c r="BW1097" t="s">
        <v>1662</v>
      </c>
      <c r="BX1097" t="b">
        <v>0</v>
      </c>
      <c r="BY1097" s="2">
        <v>44376.857581018521</v>
      </c>
      <c r="BZ1097" t="s">
        <v>3072</v>
      </c>
      <c r="CB1097" t="b">
        <v>0</v>
      </c>
      <c r="CC1097" t="b">
        <v>0</v>
      </c>
      <c r="CF1097">
        <v>183010</v>
      </c>
      <c r="CH1097">
        <v>128107</v>
      </c>
      <c r="CI1097">
        <v>70</v>
      </c>
      <c r="CJ1097">
        <v>0</v>
      </c>
      <c r="CK1097">
        <f>YEAR(tbl_Opportunity[[#This Row],[Close Date]])</f>
        <v>2021</v>
      </c>
    </row>
    <row r="1098" spans="1:89">
      <c r="A1098" t="s">
        <v>2872</v>
      </c>
      <c r="B1098" t="b">
        <v>0</v>
      </c>
      <c r="D1098" t="b">
        <v>0</v>
      </c>
      <c r="H1098" s="1">
        <v>44454</v>
      </c>
      <c r="I1098" t="b">
        <v>0</v>
      </c>
      <c r="L1098" t="s">
        <v>3129</v>
      </c>
      <c r="O1098" t="s">
        <v>215</v>
      </c>
      <c r="P1098" t="b">
        <v>0</v>
      </c>
      <c r="Q1098" s="2">
        <v>44204.62394675926</v>
      </c>
      <c r="R1098" s="1"/>
      <c r="S1098" t="b">
        <v>0</v>
      </c>
      <c r="U1098" s="1"/>
      <c r="V1098" t="b">
        <v>0</v>
      </c>
      <c r="W1098" s="1">
        <v>44256</v>
      </c>
      <c r="X1098">
        <v>3</v>
      </c>
      <c r="Y1098">
        <v>2021</v>
      </c>
      <c r="Z1098" t="s">
        <v>2564</v>
      </c>
      <c r="AA1098" t="s">
        <v>2565</v>
      </c>
      <c r="AB1098" t="b">
        <v>0</v>
      </c>
      <c r="AC1098" t="b">
        <v>0</v>
      </c>
      <c r="AE1098" t="b">
        <v>1</v>
      </c>
      <c r="AF1098" t="b">
        <v>0</v>
      </c>
      <c r="AG1098" t="b">
        <v>0</v>
      </c>
      <c r="AH1098" t="s">
        <v>382</v>
      </c>
      <c r="AI1098" t="b">
        <v>0</v>
      </c>
      <c r="AK1098" t="b">
        <v>0</v>
      </c>
      <c r="AL1098" s="1">
        <v>44232</v>
      </c>
      <c r="AM1098" t="s">
        <v>2808</v>
      </c>
      <c r="AN1098" s="2">
        <v>44365.319432870368</v>
      </c>
      <c r="AP1098" s="2">
        <v>44362.816828703704</v>
      </c>
      <c r="AQ1098" s="1">
        <v>44362</v>
      </c>
      <c r="AS1098" t="b">
        <v>0</v>
      </c>
      <c r="AV1098" t="s">
        <v>93</v>
      </c>
      <c r="BB1098" t="s">
        <v>3130</v>
      </c>
      <c r="BD1098" t="b">
        <v>0</v>
      </c>
      <c r="BH1098" t="s">
        <v>2808</v>
      </c>
      <c r="BI1098" t="s">
        <v>2055</v>
      </c>
      <c r="BL1098" t="s">
        <v>3129</v>
      </c>
      <c r="BM1098" t="s">
        <v>202</v>
      </c>
      <c r="BN1098" t="s">
        <v>2414</v>
      </c>
      <c r="BP1098" t="s">
        <v>3131</v>
      </c>
      <c r="BQ1098" t="s">
        <v>204</v>
      </c>
      <c r="BR1098" t="b">
        <v>0</v>
      </c>
      <c r="BT1098" t="b">
        <v>0</v>
      </c>
      <c r="BW1098" t="s">
        <v>2565</v>
      </c>
      <c r="BX1098" t="b">
        <v>0</v>
      </c>
      <c r="BY1098" s="2">
        <v>44376.857581018521</v>
      </c>
      <c r="BZ1098" t="s">
        <v>2812</v>
      </c>
      <c r="CB1098" t="b">
        <v>0</v>
      </c>
      <c r="CC1098" t="b">
        <v>0</v>
      </c>
      <c r="CF1098">
        <v>159264.54</v>
      </c>
      <c r="CH1098">
        <v>143338.09</v>
      </c>
      <c r="CI1098">
        <v>90</v>
      </c>
      <c r="CJ1098">
        <v>0</v>
      </c>
      <c r="CK1098">
        <f>YEAR(tbl_Opportunity[[#This Row],[Close Date]])</f>
        <v>2021</v>
      </c>
    </row>
    <row r="1099" spans="1:89">
      <c r="A1099" t="s">
        <v>3132</v>
      </c>
      <c r="B1099" t="b">
        <v>0</v>
      </c>
      <c r="D1099" t="b">
        <v>0</v>
      </c>
      <c r="E1099" t="s">
        <v>3119</v>
      </c>
      <c r="H1099" s="1">
        <v>44440</v>
      </c>
      <c r="I1099" t="b">
        <v>0</v>
      </c>
      <c r="L1099" t="s">
        <v>3133</v>
      </c>
      <c r="O1099" t="s">
        <v>272</v>
      </c>
      <c r="P1099" t="b">
        <v>0</v>
      </c>
      <c r="Q1099" s="2">
        <v>44251.774375000001</v>
      </c>
      <c r="R1099" s="1"/>
      <c r="S1099" t="b">
        <v>0</v>
      </c>
      <c r="U1099" s="1"/>
      <c r="V1099" t="b">
        <v>0</v>
      </c>
      <c r="W1099" s="1">
        <v>44256</v>
      </c>
      <c r="X1099">
        <v>3</v>
      </c>
      <c r="Y1099">
        <v>2021</v>
      </c>
      <c r="Z1099" t="s">
        <v>161</v>
      </c>
      <c r="AA1099" t="s">
        <v>161</v>
      </c>
      <c r="AB1099" t="b">
        <v>0</v>
      </c>
      <c r="AC1099" t="b">
        <v>0</v>
      </c>
      <c r="AE1099" t="b">
        <v>1</v>
      </c>
      <c r="AF1099" t="b">
        <v>0</v>
      </c>
      <c r="AG1099" t="b">
        <v>0</v>
      </c>
      <c r="AH1099" t="s">
        <v>382</v>
      </c>
      <c r="AI1099" t="b">
        <v>0</v>
      </c>
      <c r="AK1099" t="b">
        <v>0</v>
      </c>
      <c r="AL1099" s="1">
        <v>44295</v>
      </c>
      <c r="AM1099" t="s">
        <v>162</v>
      </c>
      <c r="AN1099" s="2">
        <v>44348.7966087963</v>
      </c>
      <c r="AP1099" s="2"/>
      <c r="AQ1099" s="1"/>
      <c r="AS1099" t="b">
        <v>0</v>
      </c>
      <c r="AV1099" t="s">
        <v>2820</v>
      </c>
      <c r="BB1099" t="s">
        <v>3134</v>
      </c>
      <c r="BD1099" t="b">
        <v>0</v>
      </c>
      <c r="BH1099" t="s">
        <v>272</v>
      </c>
      <c r="BI1099" t="s">
        <v>1072</v>
      </c>
      <c r="BL1099" t="s">
        <v>3133</v>
      </c>
      <c r="BM1099" t="s">
        <v>3069</v>
      </c>
      <c r="BN1099" t="s">
        <v>2414</v>
      </c>
      <c r="BQ1099" t="s">
        <v>204</v>
      </c>
      <c r="BR1099" t="b">
        <v>0</v>
      </c>
      <c r="BT1099" t="b">
        <v>0</v>
      </c>
      <c r="BW1099" t="s">
        <v>313</v>
      </c>
      <c r="BX1099" t="b">
        <v>0</v>
      </c>
      <c r="BY1099" s="2">
        <v>44376.857581018521</v>
      </c>
      <c r="BZ1099" t="s">
        <v>314</v>
      </c>
      <c r="CB1099" t="b">
        <v>0</v>
      </c>
      <c r="CC1099" t="b">
        <v>0</v>
      </c>
      <c r="CF1099">
        <v>114106</v>
      </c>
      <c r="CH1099">
        <v>5705.3</v>
      </c>
      <c r="CI1099">
        <v>5</v>
      </c>
      <c r="CJ1099">
        <v>0</v>
      </c>
      <c r="CK1099">
        <f>YEAR(tbl_Opportunity[[#This Row],[Close Date]])</f>
        <v>2021</v>
      </c>
    </row>
    <row r="1100" spans="1:89">
      <c r="A1100" t="s">
        <v>3135</v>
      </c>
      <c r="B1100" t="b">
        <v>0</v>
      </c>
      <c r="D1100" t="b">
        <v>0</v>
      </c>
      <c r="H1100" s="1">
        <v>44428</v>
      </c>
      <c r="I1100" t="b">
        <v>0</v>
      </c>
      <c r="L1100" t="s">
        <v>3136</v>
      </c>
      <c r="M1100" t="s">
        <v>3137</v>
      </c>
      <c r="N1100" t="s">
        <v>345</v>
      </c>
      <c r="O1100" t="s">
        <v>2393</v>
      </c>
      <c r="P1100" t="b">
        <v>0</v>
      </c>
      <c r="Q1100" s="2">
        <v>43822.805115740739</v>
      </c>
      <c r="R1100" s="1"/>
      <c r="S1100" t="b">
        <v>0</v>
      </c>
      <c r="U1100" s="1"/>
      <c r="V1100" t="b">
        <v>0</v>
      </c>
      <c r="W1100" s="1">
        <v>44256</v>
      </c>
      <c r="X1100">
        <v>3</v>
      </c>
      <c r="Y1100">
        <v>2021</v>
      </c>
      <c r="Z1100" t="s">
        <v>161</v>
      </c>
      <c r="AA1100" t="s">
        <v>161</v>
      </c>
      <c r="AB1100" t="b">
        <v>0</v>
      </c>
      <c r="AC1100" t="b">
        <v>0</v>
      </c>
      <c r="AE1100" t="b">
        <v>1</v>
      </c>
      <c r="AF1100" t="b">
        <v>0</v>
      </c>
      <c r="AG1100" t="b">
        <v>0</v>
      </c>
      <c r="AH1100" t="s">
        <v>382</v>
      </c>
      <c r="AI1100" t="b">
        <v>0</v>
      </c>
      <c r="AK1100" t="b">
        <v>0</v>
      </c>
      <c r="AL1100" s="1">
        <v>43977</v>
      </c>
      <c r="AM1100" t="s">
        <v>162</v>
      </c>
      <c r="AN1100" s="2">
        <v>44348.796736111108</v>
      </c>
      <c r="AP1100" s="2">
        <v>43920.743715277778</v>
      </c>
      <c r="AQ1100" s="1"/>
      <c r="AS1100" t="b">
        <v>0</v>
      </c>
      <c r="AV1100" t="s">
        <v>213</v>
      </c>
      <c r="BB1100" t="s">
        <v>3138</v>
      </c>
      <c r="BD1100" t="b">
        <v>0</v>
      </c>
      <c r="BH1100" t="s">
        <v>3139</v>
      </c>
      <c r="BI1100" t="s">
        <v>1668</v>
      </c>
      <c r="BL1100" t="s">
        <v>3136</v>
      </c>
      <c r="BM1100" t="s">
        <v>202</v>
      </c>
      <c r="BN1100" t="s">
        <v>2414</v>
      </c>
      <c r="BQ1100" t="s">
        <v>204</v>
      </c>
      <c r="BR1100" t="b">
        <v>0</v>
      </c>
      <c r="BT1100" t="b">
        <v>0</v>
      </c>
      <c r="BW1100" t="s">
        <v>349</v>
      </c>
      <c r="BX1100" t="b">
        <v>0</v>
      </c>
      <c r="BY1100" s="2">
        <v>44376.857581018521</v>
      </c>
      <c r="BZ1100" t="s">
        <v>3140</v>
      </c>
      <c r="CB1100" t="b">
        <v>0</v>
      </c>
      <c r="CC1100" t="b">
        <v>0</v>
      </c>
      <c r="CF1100">
        <v>128340</v>
      </c>
      <c r="CH1100">
        <v>38502</v>
      </c>
      <c r="CI1100">
        <v>30</v>
      </c>
      <c r="CJ1100">
        <v>0</v>
      </c>
      <c r="CK1100">
        <f>YEAR(tbl_Opportunity[[#This Row],[Close Date]])</f>
        <v>2021</v>
      </c>
    </row>
    <row r="1101" spans="1:89">
      <c r="A1101" t="s">
        <v>3141</v>
      </c>
      <c r="B1101" t="b">
        <v>0</v>
      </c>
      <c r="D1101" t="b">
        <v>0</v>
      </c>
      <c r="E1101" t="s">
        <v>2947</v>
      </c>
      <c r="H1101" s="1">
        <v>44457</v>
      </c>
      <c r="I1101" t="b">
        <v>0</v>
      </c>
      <c r="L1101" t="s">
        <v>3142</v>
      </c>
      <c r="O1101" t="s">
        <v>272</v>
      </c>
      <c r="P1101" t="b">
        <v>0</v>
      </c>
      <c r="Q1101" s="2">
        <v>44222.679942129631</v>
      </c>
      <c r="R1101" s="1"/>
      <c r="S1101" t="b">
        <v>0</v>
      </c>
      <c r="U1101" s="1"/>
      <c r="V1101" t="b">
        <v>0</v>
      </c>
      <c r="W1101" s="1">
        <v>44256</v>
      </c>
      <c r="X1101">
        <v>3</v>
      </c>
      <c r="Y1101">
        <v>2021</v>
      </c>
      <c r="Z1101" t="s">
        <v>1659</v>
      </c>
      <c r="AA1101" t="s">
        <v>1660</v>
      </c>
      <c r="AB1101" t="b">
        <v>0</v>
      </c>
      <c r="AC1101" t="b">
        <v>0</v>
      </c>
      <c r="AE1101" t="b">
        <v>1</v>
      </c>
      <c r="AF1101" t="b">
        <v>0</v>
      </c>
      <c r="AG1101" t="b">
        <v>0</v>
      </c>
      <c r="AH1101" t="s">
        <v>382</v>
      </c>
      <c r="AI1101" t="b">
        <v>0</v>
      </c>
      <c r="AK1101" t="b">
        <v>0</v>
      </c>
      <c r="AL1101" s="1">
        <v>44258</v>
      </c>
      <c r="AM1101" t="s">
        <v>162</v>
      </c>
      <c r="AN1101" s="2">
        <v>44348.796597222223</v>
      </c>
      <c r="AP1101" s="2"/>
      <c r="AQ1101" s="1"/>
      <c r="AS1101" t="b">
        <v>0</v>
      </c>
      <c r="AV1101" t="s">
        <v>93</v>
      </c>
      <c r="BB1101" t="s">
        <v>3143</v>
      </c>
      <c r="BD1101" t="b">
        <v>0</v>
      </c>
      <c r="BH1101" t="s">
        <v>272</v>
      </c>
      <c r="BI1101" t="s">
        <v>1072</v>
      </c>
      <c r="BL1101" t="s">
        <v>3142</v>
      </c>
      <c r="BM1101" t="s">
        <v>3069</v>
      </c>
      <c r="BN1101" t="s">
        <v>203</v>
      </c>
      <c r="BQ1101" t="s">
        <v>204</v>
      </c>
      <c r="BR1101" t="b">
        <v>0</v>
      </c>
      <c r="BT1101" t="b">
        <v>0</v>
      </c>
      <c r="BW1101" t="s">
        <v>1662</v>
      </c>
      <c r="BX1101" t="b">
        <v>0</v>
      </c>
      <c r="BY1101" s="2">
        <v>44376.857581018521</v>
      </c>
      <c r="BZ1101" t="s">
        <v>314</v>
      </c>
      <c r="CB1101" t="b">
        <v>0</v>
      </c>
      <c r="CC1101" t="b">
        <v>0</v>
      </c>
      <c r="CF1101">
        <v>8950</v>
      </c>
      <c r="CH1101">
        <v>6265</v>
      </c>
      <c r="CI1101">
        <v>70</v>
      </c>
      <c r="CJ1101">
        <v>0</v>
      </c>
      <c r="CK1101">
        <f>YEAR(tbl_Opportunity[[#This Row],[Close Date]])</f>
        <v>2021</v>
      </c>
    </row>
    <row r="1102" spans="1:89">
      <c r="A1102" t="s">
        <v>2755</v>
      </c>
      <c r="B1102" t="b">
        <v>0</v>
      </c>
      <c r="D1102" t="b">
        <v>0</v>
      </c>
      <c r="E1102" t="s">
        <v>3144</v>
      </c>
      <c r="H1102" s="1">
        <v>44428</v>
      </c>
      <c r="I1102" t="b">
        <v>0</v>
      </c>
      <c r="L1102" t="s">
        <v>3145</v>
      </c>
      <c r="O1102" t="s">
        <v>272</v>
      </c>
      <c r="P1102" t="b">
        <v>0</v>
      </c>
      <c r="Q1102" s="2">
        <v>44223.828252314815</v>
      </c>
      <c r="R1102" s="1"/>
      <c r="S1102" t="b">
        <v>0</v>
      </c>
      <c r="U1102" s="1"/>
      <c r="V1102" t="b">
        <v>0</v>
      </c>
      <c r="W1102" s="1">
        <v>44256</v>
      </c>
      <c r="X1102">
        <v>3</v>
      </c>
      <c r="Y1102">
        <v>2021</v>
      </c>
      <c r="Z1102" t="s">
        <v>1659</v>
      </c>
      <c r="AA1102" t="s">
        <v>1660</v>
      </c>
      <c r="AB1102" t="b">
        <v>0</v>
      </c>
      <c r="AC1102" t="b">
        <v>0</v>
      </c>
      <c r="AE1102" t="b">
        <v>1</v>
      </c>
      <c r="AF1102" t="b">
        <v>0</v>
      </c>
      <c r="AG1102" t="b">
        <v>0</v>
      </c>
      <c r="AH1102" t="s">
        <v>382</v>
      </c>
      <c r="AI1102" t="b">
        <v>0</v>
      </c>
      <c r="AK1102" t="b">
        <v>0</v>
      </c>
      <c r="AL1102" s="1">
        <v>44327</v>
      </c>
      <c r="AM1102" t="s">
        <v>162</v>
      </c>
      <c r="AN1102" s="2">
        <v>44348.796597222223</v>
      </c>
      <c r="AP1102" s="2"/>
      <c r="AQ1102" s="1"/>
      <c r="AS1102" t="b">
        <v>0</v>
      </c>
      <c r="AV1102" t="s">
        <v>176</v>
      </c>
      <c r="BB1102" t="s">
        <v>3146</v>
      </c>
      <c r="BD1102" t="b">
        <v>0</v>
      </c>
      <c r="BH1102" t="s">
        <v>272</v>
      </c>
      <c r="BI1102" t="s">
        <v>1072</v>
      </c>
      <c r="BL1102" t="s">
        <v>3145</v>
      </c>
      <c r="BM1102" t="s">
        <v>3069</v>
      </c>
      <c r="BN1102" t="s">
        <v>203</v>
      </c>
      <c r="BQ1102" t="s">
        <v>204</v>
      </c>
      <c r="BR1102" t="b">
        <v>0</v>
      </c>
      <c r="BT1102" t="b">
        <v>0</v>
      </c>
      <c r="BW1102" t="s">
        <v>1662</v>
      </c>
      <c r="BX1102" t="b">
        <v>0</v>
      </c>
      <c r="BY1102" s="2">
        <v>44376.857581018521</v>
      </c>
      <c r="BZ1102" t="s">
        <v>314</v>
      </c>
      <c r="CB1102" t="b">
        <v>0</v>
      </c>
      <c r="CC1102" t="b">
        <v>0</v>
      </c>
      <c r="CF1102">
        <v>8950</v>
      </c>
      <c r="CH1102">
        <v>6265</v>
      </c>
      <c r="CI1102">
        <v>70</v>
      </c>
      <c r="CJ1102">
        <v>0</v>
      </c>
      <c r="CK1102">
        <f>YEAR(tbl_Opportunity[[#This Row],[Close Date]])</f>
        <v>2021</v>
      </c>
    </row>
    <row r="1103" spans="1:89">
      <c r="A1103" t="s">
        <v>3147</v>
      </c>
      <c r="B1103" t="b">
        <v>0</v>
      </c>
      <c r="D1103" t="b">
        <v>0</v>
      </c>
      <c r="H1103" s="1">
        <v>44454</v>
      </c>
      <c r="I1103" t="b">
        <v>0</v>
      </c>
      <c r="L1103" t="s">
        <v>3148</v>
      </c>
      <c r="O1103" t="s">
        <v>272</v>
      </c>
      <c r="P1103" t="b">
        <v>0</v>
      </c>
      <c r="Q1103" s="2">
        <v>44326.891921296294</v>
      </c>
      <c r="R1103" s="1"/>
      <c r="S1103" t="b">
        <v>0</v>
      </c>
      <c r="U1103" s="1"/>
      <c r="V1103" t="b">
        <v>0</v>
      </c>
      <c r="W1103" s="1">
        <v>44256</v>
      </c>
      <c r="X1103">
        <v>3</v>
      </c>
      <c r="Y1103">
        <v>2021</v>
      </c>
      <c r="Z1103" t="s">
        <v>161</v>
      </c>
      <c r="AA1103" t="s">
        <v>161</v>
      </c>
      <c r="AB1103" t="b">
        <v>0</v>
      </c>
      <c r="AC1103" t="b">
        <v>0</v>
      </c>
      <c r="AE1103" t="b">
        <v>1</v>
      </c>
      <c r="AF1103" t="b">
        <v>0</v>
      </c>
      <c r="AG1103" t="b">
        <v>0</v>
      </c>
      <c r="AH1103" t="s">
        <v>91</v>
      </c>
      <c r="AI1103" t="b">
        <v>0</v>
      </c>
      <c r="AK1103" t="b">
        <v>0</v>
      </c>
      <c r="AL1103" s="1">
        <v>44363</v>
      </c>
      <c r="AM1103" t="s">
        <v>162</v>
      </c>
      <c r="AN1103" s="2">
        <v>44348.796724537038</v>
      </c>
      <c r="AP1103" s="2"/>
      <c r="AQ1103" s="1"/>
      <c r="AS1103" t="b">
        <v>0</v>
      </c>
      <c r="AV1103" t="s">
        <v>93</v>
      </c>
      <c r="BB1103" t="s">
        <v>3149</v>
      </c>
      <c r="BD1103" t="b">
        <v>0</v>
      </c>
      <c r="BH1103" t="s">
        <v>272</v>
      </c>
      <c r="BI1103" t="s">
        <v>1072</v>
      </c>
      <c r="BL1103" t="s">
        <v>3148</v>
      </c>
      <c r="BM1103" t="s">
        <v>3069</v>
      </c>
      <c r="BN1103" t="s">
        <v>203</v>
      </c>
      <c r="BQ1103" t="s">
        <v>204</v>
      </c>
      <c r="BR1103" t="b">
        <v>0</v>
      </c>
      <c r="BT1103" t="b">
        <v>0</v>
      </c>
      <c r="BW1103" t="s">
        <v>349</v>
      </c>
      <c r="BX1103" t="b">
        <v>0</v>
      </c>
      <c r="BY1103" s="2">
        <v>44376.857581018521</v>
      </c>
      <c r="BZ1103" t="s">
        <v>314</v>
      </c>
      <c r="CB1103" t="b">
        <v>0</v>
      </c>
      <c r="CC1103" t="b">
        <v>0</v>
      </c>
      <c r="CF1103">
        <v>8950</v>
      </c>
      <c r="CH1103">
        <v>2685</v>
      </c>
      <c r="CI1103">
        <v>30</v>
      </c>
      <c r="CJ1103">
        <v>0</v>
      </c>
      <c r="CK1103">
        <f>YEAR(tbl_Opportunity[[#This Row],[Close Date]])</f>
        <v>2021</v>
      </c>
    </row>
    <row r="1104" spans="1:89">
      <c r="A1104" t="s">
        <v>3150</v>
      </c>
      <c r="B1104" t="b">
        <v>0</v>
      </c>
      <c r="D1104" t="b">
        <v>0</v>
      </c>
      <c r="H1104" s="1">
        <v>44469</v>
      </c>
      <c r="I1104" t="b">
        <v>0</v>
      </c>
      <c r="L1104" t="s">
        <v>3151</v>
      </c>
      <c r="O1104" t="s">
        <v>215</v>
      </c>
      <c r="P1104" t="b">
        <v>0</v>
      </c>
      <c r="Q1104" s="2">
        <v>43843.610023148147</v>
      </c>
      <c r="R1104" s="1"/>
      <c r="S1104" t="b">
        <v>0</v>
      </c>
      <c r="U1104" s="1"/>
      <c r="V1104" t="b">
        <v>0</v>
      </c>
      <c r="W1104" s="1">
        <v>44256</v>
      </c>
      <c r="X1104">
        <v>3</v>
      </c>
      <c r="Y1104">
        <v>2021</v>
      </c>
      <c r="Z1104" t="s">
        <v>161</v>
      </c>
      <c r="AA1104" t="s">
        <v>161</v>
      </c>
      <c r="AB1104" t="b">
        <v>0</v>
      </c>
      <c r="AC1104" t="b">
        <v>0</v>
      </c>
      <c r="AE1104" t="b">
        <v>1</v>
      </c>
      <c r="AF1104" t="b">
        <v>0</v>
      </c>
      <c r="AG1104" t="b">
        <v>0</v>
      </c>
      <c r="AH1104" t="s">
        <v>91</v>
      </c>
      <c r="AI1104" t="b">
        <v>0</v>
      </c>
      <c r="AJ1104" t="s">
        <v>574</v>
      </c>
      <c r="AK1104" t="b">
        <v>0</v>
      </c>
      <c r="AL1104" s="1">
        <v>44341</v>
      </c>
      <c r="AM1104" t="s">
        <v>162</v>
      </c>
      <c r="AN1104" s="2">
        <v>44348.796597222223</v>
      </c>
      <c r="AP1104" s="2"/>
      <c r="AQ1104" s="1"/>
      <c r="AS1104" t="b">
        <v>0</v>
      </c>
      <c r="AV1104" t="s">
        <v>93</v>
      </c>
      <c r="AY1104" t="s">
        <v>1407</v>
      </c>
      <c r="BB1104" t="s">
        <v>3152</v>
      </c>
      <c r="BD1104" t="b">
        <v>0</v>
      </c>
      <c r="BH1104" t="s">
        <v>272</v>
      </c>
      <c r="BI1104" t="s">
        <v>549</v>
      </c>
      <c r="BJ1104" t="s">
        <v>196</v>
      </c>
      <c r="BL1104" t="s">
        <v>3151</v>
      </c>
      <c r="BM1104" t="s">
        <v>3069</v>
      </c>
      <c r="BN1104" t="s">
        <v>203</v>
      </c>
      <c r="BQ1104" t="s">
        <v>204</v>
      </c>
      <c r="BR1104" t="b">
        <v>0</v>
      </c>
      <c r="BT1104" t="b">
        <v>0</v>
      </c>
      <c r="BW1104" t="s">
        <v>313</v>
      </c>
      <c r="BX1104" t="b">
        <v>0</v>
      </c>
      <c r="BY1104" s="2">
        <v>44376.857581018521</v>
      </c>
      <c r="BZ1104" t="s">
        <v>314</v>
      </c>
      <c r="CB1104" t="b">
        <v>0</v>
      </c>
      <c r="CC1104" t="b">
        <v>0</v>
      </c>
      <c r="CF1104">
        <v>35800</v>
      </c>
      <c r="CH1104">
        <v>1790</v>
      </c>
      <c r="CI1104">
        <v>5</v>
      </c>
      <c r="CJ1104">
        <v>0</v>
      </c>
      <c r="CK1104">
        <f>YEAR(tbl_Opportunity[[#This Row],[Close Date]])</f>
        <v>2021</v>
      </c>
    </row>
    <row r="1105" spans="1:89">
      <c r="A1105" t="s">
        <v>3153</v>
      </c>
      <c r="B1105" t="b">
        <v>0</v>
      </c>
      <c r="D1105" t="b">
        <v>0</v>
      </c>
      <c r="H1105" s="1">
        <v>44456</v>
      </c>
      <c r="I1105" t="b">
        <v>0</v>
      </c>
      <c r="L1105" t="s">
        <v>3154</v>
      </c>
      <c r="O1105" t="s">
        <v>2393</v>
      </c>
      <c r="P1105" t="b">
        <v>0</v>
      </c>
      <c r="Q1105" s="2">
        <v>43928.921215277776</v>
      </c>
      <c r="R1105" s="1"/>
      <c r="S1105" t="b">
        <v>0</v>
      </c>
      <c r="U1105" s="1"/>
      <c r="V1105" t="b">
        <v>0</v>
      </c>
      <c r="W1105" s="1">
        <v>44256</v>
      </c>
      <c r="X1105">
        <v>3</v>
      </c>
      <c r="Y1105">
        <v>2021</v>
      </c>
      <c r="Z1105" t="s">
        <v>161</v>
      </c>
      <c r="AA1105" t="s">
        <v>161</v>
      </c>
      <c r="AB1105" t="b">
        <v>0</v>
      </c>
      <c r="AC1105" t="b">
        <v>0</v>
      </c>
      <c r="AE1105" t="b">
        <v>1</v>
      </c>
      <c r="AF1105" t="b">
        <v>0</v>
      </c>
      <c r="AG1105" t="b">
        <v>0</v>
      </c>
      <c r="AH1105" t="s">
        <v>91</v>
      </c>
      <c r="AI1105" t="b">
        <v>0</v>
      </c>
      <c r="AJ1105" t="s">
        <v>574</v>
      </c>
      <c r="AK1105" t="b">
        <v>0</v>
      </c>
      <c r="AL1105" s="1">
        <v>43948</v>
      </c>
      <c r="AM1105" t="s">
        <v>162</v>
      </c>
      <c r="AN1105" s="2">
        <v>44348.796724537038</v>
      </c>
      <c r="AP1105" s="2"/>
      <c r="AQ1105" s="1"/>
      <c r="AS1105" t="b">
        <v>0</v>
      </c>
      <c r="AV1105" t="s">
        <v>105</v>
      </c>
      <c r="AY1105" t="s">
        <v>1407</v>
      </c>
      <c r="AZ1105" t="s">
        <v>2500</v>
      </c>
      <c r="BB1105" t="s">
        <v>3155</v>
      </c>
      <c r="BD1105" t="b">
        <v>0</v>
      </c>
      <c r="BG1105" t="s">
        <v>3156</v>
      </c>
      <c r="BH1105" t="s">
        <v>3139</v>
      </c>
      <c r="BI1105" t="s">
        <v>1668</v>
      </c>
      <c r="BL1105" t="s">
        <v>3154</v>
      </c>
      <c r="BM1105" t="s">
        <v>202</v>
      </c>
      <c r="BN1105" t="s">
        <v>203</v>
      </c>
      <c r="BQ1105" t="s">
        <v>204</v>
      </c>
      <c r="BR1105" t="b">
        <v>0</v>
      </c>
      <c r="BT1105" t="b">
        <v>0</v>
      </c>
      <c r="BW1105" t="s">
        <v>349</v>
      </c>
      <c r="BX1105" t="b">
        <v>0</v>
      </c>
      <c r="BY1105" s="2">
        <v>44376.857581018521</v>
      </c>
      <c r="BZ1105" t="s">
        <v>3140</v>
      </c>
      <c r="CB1105" t="b">
        <v>0</v>
      </c>
      <c r="CC1105" t="b">
        <v>0</v>
      </c>
      <c r="CF1105">
        <v>78046.5</v>
      </c>
      <c r="CH1105">
        <v>23413.95</v>
      </c>
      <c r="CI1105">
        <v>30</v>
      </c>
      <c r="CJ1105">
        <v>0</v>
      </c>
      <c r="CK1105">
        <f>YEAR(tbl_Opportunity[[#This Row],[Close Date]])</f>
        <v>2021</v>
      </c>
    </row>
    <row r="1106" spans="1:89">
      <c r="A1106" t="s">
        <v>3157</v>
      </c>
      <c r="B1106" t="b">
        <v>0</v>
      </c>
      <c r="D1106" t="b">
        <v>0</v>
      </c>
      <c r="H1106" s="1">
        <v>44469</v>
      </c>
      <c r="I1106" t="b">
        <v>0</v>
      </c>
      <c r="L1106" t="s">
        <v>3158</v>
      </c>
      <c r="O1106" t="s">
        <v>194</v>
      </c>
      <c r="P1106" t="b">
        <v>0</v>
      </c>
      <c r="Q1106" s="2">
        <v>43416.655162037037</v>
      </c>
      <c r="R1106" s="1"/>
      <c r="S1106" t="b">
        <v>0</v>
      </c>
      <c r="U1106" s="1"/>
      <c r="V1106" t="b">
        <v>0</v>
      </c>
      <c r="W1106" s="1">
        <v>44256</v>
      </c>
      <c r="X1106">
        <v>3</v>
      </c>
      <c r="Y1106">
        <v>2021</v>
      </c>
      <c r="Z1106" t="s">
        <v>161</v>
      </c>
      <c r="AA1106" t="s">
        <v>161</v>
      </c>
      <c r="AB1106" t="b">
        <v>0</v>
      </c>
      <c r="AC1106" t="b">
        <v>0</v>
      </c>
      <c r="AE1106" t="b">
        <v>1</v>
      </c>
      <c r="AF1106" t="b">
        <v>0</v>
      </c>
      <c r="AG1106" t="b">
        <v>0</v>
      </c>
      <c r="AH1106" t="s">
        <v>91</v>
      </c>
      <c r="AI1106" t="b">
        <v>0</v>
      </c>
      <c r="AJ1106" t="s">
        <v>211</v>
      </c>
      <c r="AK1106" t="b">
        <v>0</v>
      </c>
      <c r="AL1106" s="1">
        <v>44274</v>
      </c>
      <c r="AM1106" t="s">
        <v>162</v>
      </c>
      <c r="AN1106" s="2">
        <v>44348.796666666669</v>
      </c>
      <c r="AP1106" s="2">
        <v>44279.504849537036</v>
      </c>
      <c r="AQ1106" s="1"/>
      <c r="AS1106" t="b">
        <v>0</v>
      </c>
      <c r="AV1106" t="s">
        <v>213</v>
      </c>
      <c r="AY1106" t="s">
        <v>236</v>
      </c>
      <c r="AZ1106" t="s">
        <v>300</v>
      </c>
      <c r="BB1106" t="s">
        <v>3159</v>
      </c>
      <c r="BD1106" t="b">
        <v>0</v>
      </c>
      <c r="BH1106" t="s">
        <v>194</v>
      </c>
      <c r="BI1106" t="s">
        <v>2055</v>
      </c>
      <c r="BJ1106" t="s">
        <v>216</v>
      </c>
      <c r="BL1106" t="s">
        <v>3158</v>
      </c>
      <c r="BM1106" t="s">
        <v>202</v>
      </c>
      <c r="BN1106" t="s">
        <v>203</v>
      </c>
      <c r="BQ1106" t="s">
        <v>204</v>
      </c>
      <c r="BR1106" t="b">
        <v>0</v>
      </c>
      <c r="BT1106" t="b">
        <v>0</v>
      </c>
      <c r="BW1106" t="s">
        <v>313</v>
      </c>
      <c r="BX1106" t="b">
        <v>0</v>
      </c>
      <c r="BY1106" s="2">
        <v>44376.857569444444</v>
      </c>
      <c r="BZ1106" t="s">
        <v>265</v>
      </c>
      <c r="CB1106" t="b">
        <v>0</v>
      </c>
      <c r="CC1106" t="b">
        <v>0</v>
      </c>
      <c r="CF1106">
        <v>104701</v>
      </c>
      <c r="CH1106">
        <v>5235.05</v>
      </c>
      <c r="CI1106">
        <v>5</v>
      </c>
      <c r="CJ1106">
        <v>0</v>
      </c>
      <c r="CK1106">
        <f>YEAR(tbl_Opportunity[[#This Row],[Close Date]])</f>
        <v>2021</v>
      </c>
    </row>
    <row r="1107" spans="1:89">
      <c r="A1107" t="s">
        <v>3160</v>
      </c>
      <c r="B1107" t="b">
        <v>0</v>
      </c>
      <c r="D1107" t="b">
        <v>0</v>
      </c>
      <c r="H1107" s="1">
        <v>44469</v>
      </c>
      <c r="I1107" t="b">
        <v>0</v>
      </c>
      <c r="L1107" t="s">
        <v>3161</v>
      </c>
      <c r="O1107" t="s">
        <v>194</v>
      </c>
      <c r="P1107" t="b">
        <v>0</v>
      </c>
      <c r="Q1107" s="2">
        <v>43917.491238425922</v>
      </c>
      <c r="R1107" s="1"/>
      <c r="S1107" t="b">
        <v>0</v>
      </c>
      <c r="U1107" s="1"/>
      <c r="V1107" t="b">
        <v>0</v>
      </c>
      <c r="W1107" s="1">
        <v>44256</v>
      </c>
      <c r="X1107">
        <v>3</v>
      </c>
      <c r="Y1107">
        <v>2021</v>
      </c>
      <c r="Z1107" t="s">
        <v>161</v>
      </c>
      <c r="AA1107" t="s">
        <v>161</v>
      </c>
      <c r="AB1107" t="b">
        <v>0</v>
      </c>
      <c r="AC1107" t="b">
        <v>0</v>
      </c>
      <c r="AE1107" t="b">
        <v>1</v>
      </c>
      <c r="AF1107" t="b">
        <v>0</v>
      </c>
      <c r="AG1107" t="b">
        <v>0</v>
      </c>
      <c r="AH1107" t="s">
        <v>91</v>
      </c>
      <c r="AI1107" t="b">
        <v>0</v>
      </c>
      <c r="AJ1107" t="s">
        <v>211</v>
      </c>
      <c r="AK1107" t="b">
        <v>0</v>
      </c>
      <c r="AL1107" s="1">
        <v>44153</v>
      </c>
      <c r="AM1107" t="s">
        <v>194</v>
      </c>
      <c r="AN1107" s="2">
        <v>44365.625856481478</v>
      </c>
      <c r="AP1107" s="2">
        <v>44279.492881944447</v>
      </c>
      <c r="AQ1107" s="1"/>
      <c r="AS1107" t="b">
        <v>0</v>
      </c>
      <c r="AV1107" t="s">
        <v>213</v>
      </c>
      <c r="AY1107" t="s">
        <v>236</v>
      </c>
      <c r="BB1107" t="s">
        <v>3162</v>
      </c>
      <c r="BD1107" t="b">
        <v>0</v>
      </c>
      <c r="BF1107" t="s">
        <v>3163</v>
      </c>
      <c r="BG1107" t="s">
        <v>3164</v>
      </c>
      <c r="BH1107" t="s">
        <v>194</v>
      </c>
      <c r="BI1107" t="s">
        <v>2055</v>
      </c>
      <c r="BJ1107" t="s">
        <v>216</v>
      </c>
      <c r="BL1107" t="s">
        <v>3161</v>
      </c>
      <c r="BM1107" t="s">
        <v>202</v>
      </c>
      <c r="BN1107" t="s">
        <v>203</v>
      </c>
      <c r="BQ1107" t="s">
        <v>204</v>
      </c>
      <c r="BR1107" t="b">
        <v>0</v>
      </c>
      <c r="BT1107" t="b">
        <v>0</v>
      </c>
      <c r="BW1107" t="s">
        <v>313</v>
      </c>
      <c r="BX1107" t="b">
        <v>0</v>
      </c>
      <c r="BY1107" s="2">
        <v>44376.857581018521</v>
      </c>
      <c r="BZ1107" t="s">
        <v>265</v>
      </c>
      <c r="CB1107" t="b">
        <v>0</v>
      </c>
      <c r="CC1107" t="b">
        <v>0</v>
      </c>
      <c r="CF1107">
        <v>98134</v>
      </c>
      <c r="CH1107">
        <v>4906.7</v>
      </c>
      <c r="CI1107">
        <v>5</v>
      </c>
      <c r="CJ1107">
        <v>0</v>
      </c>
      <c r="CK1107">
        <f>YEAR(tbl_Opportunity[[#This Row],[Close Date]])</f>
        <v>2021</v>
      </c>
    </row>
    <row r="1108" spans="1:89">
      <c r="A1108" t="s">
        <v>3165</v>
      </c>
      <c r="B1108" t="b">
        <v>0</v>
      </c>
      <c r="D1108" t="b">
        <v>0</v>
      </c>
      <c r="H1108" s="1">
        <v>44469</v>
      </c>
      <c r="I1108" t="b">
        <v>0</v>
      </c>
      <c r="L1108" t="s">
        <v>3166</v>
      </c>
      <c r="O1108" t="s">
        <v>194</v>
      </c>
      <c r="P1108" t="b">
        <v>0</v>
      </c>
      <c r="Q1108" s="2">
        <v>44175.456666666665</v>
      </c>
      <c r="R1108" s="1"/>
      <c r="S1108" t="b">
        <v>0</v>
      </c>
      <c r="U1108" s="1"/>
      <c r="V1108" t="b">
        <v>0</v>
      </c>
      <c r="W1108" s="1">
        <v>44256</v>
      </c>
      <c r="X1108">
        <v>3</v>
      </c>
      <c r="Y1108">
        <v>2021</v>
      </c>
      <c r="Z1108" t="s">
        <v>161</v>
      </c>
      <c r="AA1108" t="s">
        <v>161</v>
      </c>
      <c r="AB1108" t="b">
        <v>0</v>
      </c>
      <c r="AC1108" t="b">
        <v>0</v>
      </c>
      <c r="AE1108" t="b">
        <v>1</v>
      </c>
      <c r="AF1108" t="b">
        <v>0</v>
      </c>
      <c r="AG1108" t="b">
        <v>0</v>
      </c>
      <c r="AH1108" t="s">
        <v>121</v>
      </c>
      <c r="AI1108" t="b">
        <v>0</v>
      </c>
      <c r="AJ1108" t="s">
        <v>211</v>
      </c>
      <c r="AK1108" t="b">
        <v>0</v>
      </c>
      <c r="AL1108" s="1">
        <v>44274</v>
      </c>
      <c r="AM1108" t="s">
        <v>162</v>
      </c>
      <c r="AN1108" s="2">
        <v>44348.796793981484</v>
      </c>
      <c r="AP1108" s="2">
        <v>44308.659421296295</v>
      </c>
      <c r="AQ1108" s="1"/>
      <c r="AS1108" t="b">
        <v>0</v>
      </c>
      <c r="AV1108" t="s">
        <v>153</v>
      </c>
      <c r="AY1108" t="s">
        <v>236</v>
      </c>
      <c r="AZ1108" t="s">
        <v>237</v>
      </c>
      <c r="BB1108" t="s">
        <v>3167</v>
      </c>
      <c r="BD1108" t="b">
        <v>0</v>
      </c>
      <c r="BF1108" t="s">
        <v>3168</v>
      </c>
      <c r="BH1108" t="s">
        <v>194</v>
      </c>
      <c r="BI1108" t="s">
        <v>2055</v>
      </c>
      <c r="BJ1108" t="s">
        <v>250</v>
      </c>
      <c r="BL1108" t="s">
        <v>3166</v>
      </c>
      <c r="BM1108" t="s">
        <v>202</v>
      </c>
      <c r="BN1108" t="s">
        <v>203</v>
      </c>
      <c r="BQ1108" t="s">
        <v>204</v>
      </c>
      <c r="BR1108" t="b">
        <v>0</v>
      </c>
      <c r="BT1108" t="b">
        <v>0</v>
      </c>
      <c r="BW1108" t="s">
        <v>313</v>
      </c>
      <c r="BX1108" t="b">
        <v>0</v>
      </c>
      <c r="BY1108" s="2">
        <v>44376.857581018521</v>
      </c>
      <c r="BZ1108" t="s">
        <v>265</v>
      </c>
      <c r="CB1108" t="b">
        <v>0</v>
      </c>
      <c r="CC1108" t="b">
        <v>0</v>
      </c>
      <c r="CF1108">
        <v>87639</v>
      </c>
      <c r="CH1108">
        <v>4381.95</v>
      </c>
      <c r="CI1108">
        <v>5</v>
      </c>
      <c r="CJ1108">
        <v>0</v>
      </c>
      <c r="CK1108">
        <f>YEAR(tbl_Opportunity[[#This Row],[Close Date]])</f>
        <v>2021</v>
      </c>
    </row>
    <row r="1109" spans="1:89">
      <c r="A1109" t="s">
        <v>2527</v>
      </c>
      <c r="B1109" t="b">
        <v>0</v>
      </c>
      <c r="D1109" t="b">
        <v>0</v>
      </c>
      <c r="H1109" s="1">
        <v>44463</v>
      </c>
      <c r="I1109" t="b">
        <v>0</v>
      </c>
      <c r="L1109" t="s">
        <v>3169</v>
      </c>
      <c r="O1109" t="s">
        <v>194</v>
      </c>
      <c r="P1109" t="b">
        <v>0</v>
      </c>
      <c r="Q1109" s="2">
        <v>44250.614016203705</v>
      </c>
      <c r="R1109" s="1"/>
      <c r="S1109" t="b">
        <v>0</v>
      </c>
      <c r="U1109" s="1"/>
      <c r="V1109" t="b">
        <v>0</v>
      </c>
      <c r="W1109" s="1">
        <v>44256</v>
      </c>
      <c r="X1109">
        <v>3</v>
      </c>
      <c r="Y1109">
        <v>2021</v>
      </c>
      <c r="Z1109" t="s">
        <v>161</v>
      </c>
      <c r="AA1109" t="s">
        <v>161</v>
      </c>
      <c r="AB1109" t="b">
        <v>0</v>
      </c>
      <c r="AC1109" t="b">
        <v>0</v>
      </c>
      <c r="AE1109" t="b">
        <v>1</v>
      </c>
      <c r="AF1109" t="b">
        <v>0</v>
      </c>
      <c r="AG1109" t="b">
        <v>0</v>
      </c>
      <c r="AH1109" t="s">
        <v>121</v>
      </c>
      <c r="AI1109" t="b">
        <v>0</v>
      </c>
      <c r="AJ1109" t="s">
        <v>462</v>
      </c>
      <c r="AK1109" t="b">
        <v>0</v>
      </c>
      <c r="AL1109" s="1"/>
      <c r="AM1109" t="s">
        <v>194</v>
      </c>
      <c r="AN1109" s="2">
        <v>44362.624768518515</v>
      </c>
      <c r="AP1109" s="2">
        <v>44330.645358796297</v>
      </c>
      <c r="AQ1109" s="1">
        <v>44330</v>
      </c>
      <c r="AS1109" t="b">
        <v>0</v>
      </c>
      <c r="AV1109" t="s">
        <v>153</v>
      </c>
      <c r="AY1109" t="s">
        <v>236</v>
      </c>
      <c r="AZ1109" t="s">
        <v>435</v>
      </c>
      <c r="BB1109" t="s">
        <v>3170</v>
      </c>
      <c r="BD1109" t="b">
        <v>0</v>
      </c>
      <c r="BH1109" t="s">
        <v>194</v>
      </c>
      <c r="BI1109" t="s">
        <v>2055</v>
      </c>
      <c r="BJ1109" t="s">
        <v>216</v>
      </c>
      <c r="BL1109" t="s">
        <v>3169</v>
      </c>
      <c r="BM1109" t="s">
        <v>202</v>
      </c>
      <c r="BN1109" t="s">
        <v>203</v>
      </c>
      <c r="BQ1109" t="s">
        <v>204</v>
      </c>
      <c r="BR1109" t="b">
        <v>0</v>
      </c>
      <c r="BT1109" t="b">
        <v>0</v>
      </c>
      <c r="BW1109" t="s">
        <v>349</v>
      </c>
      <c r="BX1109" t="b">
        <v>0</v>
      </c>
      <c r="BY1109" s="2">
        <v>44376.857581018521</v>
      </c>
      <c r="BZ1109" t="s">
        <v>265</v>
      </c>
      <c r="CB1109" t="b">
        <v>0</v>
      </c>
      <c r="CC1109" t="b">
        <v>0</v>
      </c>
      <c r="CF1109">
        <v>104701</v>
      </c>
      <c r="CH1109">
        <v>31410.3</v>
      </c>
      <c r="CI1109">
        <v>30</v>
      </c>
      <c r="CJ1109">
        <v>0</v>
      </c>
      <c r="CK1109">
        <f>YEAR(tbl_Opportunity[[#This Row],[Close Date]])</f>
        <v>2021</v>
      </c>
    </row>
    <row r="1110" spans="1:89">
      <c r="A1110" t="s">
        <v>3171</v>
      </c>
      <c r="B1110" t="b">
        <v>0</v>
      </c>
      <c r="D1110" t="b">
        <v>0</v>
      </c>
      <c r="H1110" s="1">
        <v>44469</v>
      </c>
      <c r="I1110" t="b">
        <v>0</v>
      </c>
      <c r="L1110" t="s">
        <v>3172</v>
      </c>
      <c r="N1110" t="s">
        <v>345</v>
      </c>
      <c r="O1110" t="s">
        <v>194</v>
      </c>
      <c r="P1110" t="b">
        <v>0</v>
      </c>
      <c r="Q1110" s="2">
        <v>43466.860532407409</v>
      </c>
      <c r="R1110" s="1"/>
      <c r="S1110" t="b">
        <v>0</v>
      </c>
      <c r="U1110" s="1"/>
      <c r="V1110" t="b">
        <v>0</v>
      </c>
      <c r="W1110" s="1">
        <v>44256</v>
      </c>
      <c r="X1110">
        <v>3</v>
      </c>
      <c r="Y1110">
        <v>2021</v>
      </c>
      <c r="Z1110" t="s">
        <v>161</v>
      </c>
      <c r="AA1110" t="s">
        <v>161</v>
      </c>
      <c r="AB1110" t="b">
        <v>0</v>
      </c>
      <c r="AC1110" t="b">
        <v>0</v>
      </c>
      <c r="AE1110" t="b">
        <v>1</v>
      </c>
      <c r="AF1110" t="b">
        <v>0</v>
      </c>
      <c r="AG1110" t="b">
        <v>0</v>
      </c>
      <c r="AH1110" t="s">
        <v>121</v>
      </c>
      <c r="AI1110" t="b">
        <v>0</v>
      </c>
      <c r="AJ1110" t="s">
        <v>211</v>
      </c>
      <c r="AK1110" t="b">
        <v>0</v>
      </c>
      <c r="AL1110" s="1"/>
      <c r="AM1110" t="s">
        <v>162</v>
      </c>
      <c r="AN1110" s="2">
        <v>44348.796724537038</v>
      </c>
      <c r="AP1110" s="2">
        <v>44279.507106481484</v>
      </c>
      <c r="AQ1110" s="1"/>
      <c r="AS1110" t="b">
        <v>0</v>
      </c>
      <c r="AV1110" t="s">
        <v>213</v>
      </c>
      <c r="AY1110" t="s">
        <v>236</v>
      </c>
      <c r="AZ1110" t="s">
        <v>237</v>
      </c>
      <c r="BB1110" t="s">
        <v>3173</v>
      </c>
      <c r="BD1110" t="b">
        <v>0</v>
      </c>
      <c r="BF1110" t="s">
        <v>3174</v>
      </c>
      <c r="BG1110" t="s">
        <v>3175</v>
      </c>
      <c r="BH1110" t="s">
        <v>194</v>
      </c>
      <c r="BI1110" t="s">
        <v>2055</v>
      </c>
      <c r="BJ1110" t="s">
        <v>216</v>
      </c>
      <c r="BL1110" t="s">
        <v>3172</v>
      </c>
      <c r="BM1110" t="s">
        <v>202</v>
      </c>
      <c r="BN1110" t="s">
        <v>203</v>
      </c>
      <c r="BQ1110" t="s">
        <v>204</v>
      </c>
      <c r="BR1110" t="b">
        <v>0</v>
      </c>
      <c r="BT1110" t="b">
        <v>0</v>
      </c>
      <c r="BW1110" t="s">
        <v>313</v>
      </c>
      <c r="BX1110" t="b">
        <v>0</v>
      </c>
      <c r="BY1110" s="2">
        <v>44376.857569444444</v>
      </c>
      <c r="BZ1110" t="s">
        <v>265</v>
      </c>
      <c r="CB1110" t="b">
        <v>0</v>
      </c>
      <c r="CC1110" t="b">
        <v>0</v>
      </c>
      <c r="CF1110">
        <v>98134</v>
      </c>
      <c r="CH1110">
        <v>4906.7</v>
      </c>
      <c r="CI1110">
        <v>5</v>
      </c>
      <c r="CJ1110">
        <v>0</v>
      </c>
      <c r="CK1110">
        <f>YEAR(tbl_Opportunity[[#This Row],[Close Date]])</f>
        <v>2021</v>
      </c>
    </row>
    <row r="1111" spans="1:89">
      <c r="A1111" t="s">
        <v>3176</v>
      </c>
      <c r="B1111" t="b">
        <v>0</v>
      </c>
      <c r="D1111" t="b">
        <v>0</v>
      </c>
      <c r="H1111" s="1">
        <v>44469</v>
      </c>
      <c r="I1111" t="b">
        <v>0</v>
      </c>
      <c r="L1111" t="s">
        <v>3177</v>
      </c>
      <c r="N1111" t="s">
        <v>345</v>
      </c>
      <c r="O1111" t="s">
        <v>272</v>
      </c>
      <c r="P1111" t="b">
        <v>0</v>
      </c>
      <c r="Q1111" s="2">
        <v>44012.563715277778</v>
      </c>
      <c r="R1111" s="1"/>
      <c r="S1111" t="b">
        <v>0</v>
      </c>
      <c r="U1111" s="1"/>
      <c r="V1111" t="b">
        <v>0</v>
      </c>
      <c r="W1111" s="1">
        <v>44256</v>
      </c>
      <c r="X1111">
        <v>3</v>
      </c>
      <c r="Y1111">
        <v>2021</v>
      </c>
      <c r="Z1111" t="s">
        <v>161</v>
      </c>
      <c r="AA1111" t="s">
        <v>161</v>
      </c>
      <c r="AB1111" t="b">
        <v>0</v>
      </c>
      <c r="AC1111" t="b">
        <v>0</v>
      </c>
      <c r="AE1111" t="b">
        <v>1</v>
      </c>
      <c r="AF1111" t="b">
        <v>0</v>
      </c>
      <c r="AG1111" t="b">
        <v>0</v>
      </c>
      <c r="AH1111" t="s">
        <v>219</v>
      </c>
      <c r="AI1111" t="b">
        <v>0</v>
      </c>
      <c r="AJ1111" t="s">
        <v>211</v>
      </c>
      <c r="AK1111" t="b">
        <v>0</v>
      </c>
      <c r="AL1111" s="1">
        <v>44014</v>
      </c>
      <c r="AM1111" t="s">
        <v>162</v>
      </c>
      <c r="AN1111" s="2">
        <v>44348.796793981484</v>
      </c>
      <c r="AP1111" s="2">
        <v>44186.465821759259</v>
      </c>
      <c r="AQ1111" s="1"/>
      <c r="AS1111" t="b">
        <v>0</v>
      </c>
      <c r="AV1111" t="s">
        <v>213</v>
      </c>
      <c r="AY1111" t="s">
        <v>236</v>
      </c>
      <c r="BB1111" t="s">
        <v>3178</v>
      </c>
      <c r="BD1111" t="b">
        <v>0</v>
      </c>
      <c r="BF1111" t="s">
        <v>3179</v>
      </c>
      <c r="BG1111" t="s">
        <v>3180</v>
      </c>
      <c r="BH1111" t="s">
        <v>194</v>
      </c>
      <c r="BI1111" t="s">
        <v>2055</v>
      </c>
      <c r="BJ1111" t="s">
        <v>346</v>
      </c>
      <c r="BL1111" t="s">
        <v>3177</v>
      </c>
      <c r="BM1111" t="s">
        <v>202</v>
      </c>
      <c r="BN1111" t="s">
        <v>203</v>
      </c>
      <c r="BQ1111" t="s">
        <v>204</v>
      </c>
      <c r="BR1111" t="b">
        <v>0</v>
      </c>
      <c r="BT1111" t="b">
        <v>0</v>
      </c>
      <c r="BW1111" t="s">
        <v>313</v>
      </c>
      <c r="BX1111" t="b">
        <v>0</v>
      </c>
      <c r="BY1111" s="2">
        <v>44376.857581018521</v>
      </c>
      <c r="BZ1111" t="s">
        <v>265</v>
      </c>
      <c r="CB1111" t="b">
        <v>0</v>
      </c>
      <c r="CC1111" t="b">
        <v>0</v>
      </c>
      <c r="CF1111">
        <v>104701</v>
      </c>
      <c r="CH1111">
        <v>5235.05</v>
      </c>
      <c r="CI1111">
        <v>5</v>
      </c>
      <c r="CJ1111">
        <v>0</v>
      </c>
      <c r="CK1111">
        <f>YEAR(tbl_Opportunity[[#This Row],[Close Date]])</f>
        <v>2021</v>
      </c>
    </row>
    <row r="1112" spans="1:89">
      <c r="A1112" t="s">
        <v>2408</v>
      </c>
      <c r="B1112" t="b">
        <v>0</v>
      </c>
      <c r="D1112" t="b">
        <v>0</v>
      </c>
      <c r="E1112" t="s">
        <v>2796</v>
      </c>
      <c r="H1112" s="1">
        <v>44468</v>
      </c>
      <c r="I1112" t="b">
        <v>0</v>
      </c>
      <c r="L1112" t="s">
        <v>3181</v>
      </c>
      <c r="M1112" t="s">
        <v>3182</v>
      </c>
      <c r="N1112" t="s">
        <v>345</v>
      </c>
      <c r="O1112" t="s">
        <v>194</v>
      </c>
      <c r="P1112" t="b">
        <v>0</v>
      </c>
      <c r="Q1112" s="2">
        <v>43983.444861111115</v>
      </c>
      <c r="R1112" s="1"/>
      <c r="S1112" t="b">
        <v>0</v>
      </c>
      <c r="U1112" s="1"/>
      <c r="V1112" t="b">
        <v>0</v>
      </c>
      <c r="W1112" s="1">
        <v>44256</v>
      </c>
      <c r="X1112">
        <v>3</v>
      </c>
      <c r="Y1112">
        <v>2021</v>
      </c>
      <c r="Z1112" t="s">
        <v>161</v>
      </c>
      <c r="AA1112" t="s">
        <v>161</v>
      </c>
      <c r="AB1112" t="b">
        <v>0</v>
      </c>
      <c r="AC1112" t="b">
        <v>0</v>
      </c>
      <c r="AE1112" t="b">
        <v>1</v>
      </c>
      <c r="AF1112" t="b">
        <v>0</v>
      </c>
      <c r="AG1112" t="b">
        <v>0</v>
      </c>
      <c r="AH1112" t="s">
        <v>219</v>
      </c>
      <c r="AI1112" t="b">
        <v>0</v>
      </c>
      <c r="AJ1112" t="s">
        <v>211</v>
      </c>
      <c r="AK1112" t="b">
        <v>0</v>
      </c>
      <c r="AL1112" s="1">
        <v>44278</v>
      </c>
      <c r="AM1112" t="s">
        <v>162</v>
      </c>
      <c r="AN1112" s="2">
        <v>44348.796666666669</v>
      </c>
      <c r="AP1112" s="2">
        <v>44033.401655092595</v>
      </c>
      <c r="AQ1112" s="1"/>
      <c r="AS1112" t="b">
        <v>0</v>
      </c>
      <c r="AV1112" t="s">
        <v>176</v>
      </c>
      <c r="AY1112" t="s">
        <v>236</v>
      </c>
      <c r="AZ1112" t="s">
        <v>300</v>
      </c>
      <c r="BB1112" t="s">
        <v>3183</v>
      </c>
      <c r="BD1112" t="b">
        <v>0</v>
      </c>
      <c r="BG1112" t="s">
        <v>3184</v>
      </c>
      <c r="BH1112" t="s">
        <v>194</v>
      </c>
      <c r="BI1112" t="s">
        <v>2055</v>
      </c>
      <c r="BJ1112" t="s">
        <v>216</v>
      </c>
      <c r="BL1112" t="s">
        <v>3181</v>
      </c>
      <c r="BM1112" t="s">
        <v>202</v>
      </c>
      <c r="BN1112" t="s">
        <v>203</v>
      </c>
      <c r="BQ1112" t="s">
        <v>204</v>
      </c>
      <c r="BR1112" t="b">
        <v>0</v>
      </c>
      <c r="BT1112" t="b">
        <v>0</v>
      </c>
      <c r="BW1112" t="s">
        <v>349</v>
      </c>
      <c r="BX1112" t="b">
        <v>0</v>
      </c>
      <c r="BY1112" s="2">
        <v>44376.857581018521</v>
      </c>
      <c r="BZ1112" t="s">
        <v>265</v>
      </c>
      <c r="CB1112" t="b">
        <v>0</v>
      </c>
      <c r="CC1112" t="b">
        <v>0</v>
      </c>
      <c r="CF1112">
        <v>83114</v>
      </c>
      <c r="CH1112">
        <v>24934.2</v>
      </c>
      <c r="CI1112">
        <v>30</v>
      </c>
      <c r="CJ1112">
        <v>0</v>
      </c>
      <c r="CK1112">
        <f>YEAR(tbl_Opportunity[[#This Row],[Close Date]])</f>
        <v>2021</v>
      </c>
    </row>
    <row r="1113" spans="1:89">
      <c r="A1113" t="s">
        <v>1422</v>
      </c>
      <c r="B1113" t="b">
        <v>0</v>
      </c>
      <c r="D1113" t="b">
        <v>0</v>
      </c>
      <c r="H1113" s="1">
        <v>44463</v>
      </c>
      <c r="I1113" t="b">
        <v>0</v>
      </c>
      <c r="L1113" t="s">
        <v>3185</v>
      </c>
      <c r="N1113" t="s">
        <v>372</v>
      </c>
      <c r="O1113" t="s">
        <v>406</v>
      </c>
      <c r="P1113" t="b">
        <v>0</v>
      </c>
      <c r="Q1113" s="2">
        <v>43675.763912037037</v>
      </c>
      <c r="R1113" s="1"/>
      <c r="S1113" t="b">
        <v>0</v>
      </c>
      <c r="U1113" s="1"/>
      <c r="V1113" t="b">
        <v>0</v>
      </c>
      <c r="W1113" s="1">
        <v>44256</v>
      </c>
      <c r="X1113">
        <v>3</v>
      </c>
      <c r="Y1113">
        <v>2021</v>
      </c>
      <c r="Z1113" t="s">
        <v>161</v>
      </c>
      <c r="AA1113" t="s">
        <v>161</v>
      </c>
      <c r="AB1113" t="b">
        <v>0</v>
      </c>
      <c r="AC1113" t="b">
        <v>0</v>
      </c>
      <c r="AE1113" t="b">
        <v>1</v>
      </c>
      <c r="AF1113" t="b">
        <v>0</v>
      </c>
      <c r="AG1113" t="b">
        <v>0</v>
      </c>
      <c r="AH1113" t="s">
        <v>219</v>
      </c>
      <c r="AI1113" t="b">
        <v>0</v>
      </c>
      <c r="AJ1113" t="s">
        <v>3186</v>
      </c>
      <c r="AK1113" t="b">
        <v>0</v>
      </c>
      <c r="AL1113" s="1">
        <v>44302</v>
      </c>
      <c r="AM1113" t="s">
        <v>162</v>
      </c>
      <c r="AN1113" s="2">
        <v>44348.796724537038</v>
      </c>
      <c r="AP1113" s="2">
        <v>43887.664120370369</v>
      </c>
      <c r="AQ1113" s="1"/>
      <c r="AS1113" t="b">
        <v>0</v>
      </c>
      <c r="AV1113" t="s">
        <v>213</v>
      </c>
      <c r="AY1113" t="s">
        <v>2360</v>
      </c>
      <c r="BB1113" t="s">
        <v>3187</v>
      </c>
      <c r="BD1113" t="b">
        <v>0</v>
      </c>
      <c r="BH1113" t="s">
        <v>311</v>
      </c>
      <c r="BI1113" t="s">
        <v>1243</v>
      </c>
      <c r="BJ1113" t="s">
        <v>2799</v>
      </c>
      <c r="BL1113" t="s">
        <v>3185</v>
      </c>
      <c r="BM1113" t="s">
        <v>202</v>
      </c>
      <c r="BN1113" t="s">
        <v>203</v>
      </c>
      <c r="BQ1113" t="s">
        <v>204</v>
      </c>
      <c r="BR1113" t="b">
        <v>0</v>
      </c>
      <c r="BT1113" t="b">
        <v>0</v>
      </c>
      <c r="BW1113" t="s">
        <v>349</v>
      </c>
      <c r="BX1113" t="b">
        <v>0</v>
      </c>
      <c r="BY1113" s="2">
        <v>44376.857569444444</v>
      </c>
      <c r="BZ1113" t="s">
        <v>314</v>
      </c>
      <c r="CB1113" t="b">
        <v>0</v>
      </c>
      <c r="CC1113" t="b">
        <v>0</v>
      </c>
      <c r="CF1113">
        <v>69590</v>
      </c>
      <c r="CH1113">
        <v>20877</v>
      </c>
      <c r="CI1113">
        <v>30</v>
      </c>
      <c r="CJ1113">
        <v>0</v>
      </c>
      <c r="CK1113">
        <f>YEAR(tbl_Opportunity[[#This Row],[Close Date]])</f>
        <v>2021</v>
      </c>
    </row>
    <row r="1114" spans="1:89">
      <c r="A1114" t="s">
        <v>3188</v>
      </c>
      <c r="B1114" t="b">
        <v>0</v>
      </c>
      <c r="D1114" t="b">
        <v>0</v>
      </c>
      <c r="H1114" s="1">
        <v>44469</v>
      </c>
      <c r="I1114" t="b">
        <v>0</v>
      </c>
      <c r="L1114" t="s">
        <v>3189</v>
      </c>
      <c r="M1114" t="s">
        <v>3190</v>
      </c>
      <c r="N1114" t="s">
        <v>372</v>
      </c>
      <c r="O1114" t="s">
        <v>194</v>
      </c>
      <c r="P1114" t="b">
        <v>0</v>
      </c>
      <c r="Q1114" s="2">
        <v>43802.493946759256</v>
      </c>
      <c r="R1114" s="1"/>
      <c r="S1114" t="b">
        <v>0</v>
      </c>
      <c r="U1114" s="1"/>
      <c r="V1114" t="b">
        <v>0</v>
      </c>
      <c r="W1114" s="1">
        <v>44256</v>
      </c>
      <c r="X1114">
        <v>3</v>
      </c>
      <c r="Y1114">
        <v>2021</v>
      </c>
      <c r="Z1114" t="s">
        <v>161</v>
      </c>
      <c r="AA1114" t="s">
        <v>161</v>
      </c>
      <c r="AB1114" t="b">
        <v>0</v>
      </c>
      <c r="AC1114" t="b">
        <v>0</v>
      </c>
      <c r="AE1114" t="b">
        <v>1</v>
      </c>
      <c r="AF1114" t="b">
        <v>0</v>
      </c>
      <c r="AG1114" t="b">
        <v>0</v>
      </c>
      <c r="AH1114" t="s">
        <v>219</v>
      </c>
      <c r="AI1114" t="b">
        <v>0</v>
      </c>
      <c r="AJ1114" t="s">
        <v>211</v>
      </c>
      <c r="AK1114" t="b">
        <v>0</v>
      </c>
      <c r="AL1114" s="1"/>
      <c r="AM1114" t="s">
        <v>162</v>
      </c>
      <c r="AN1114" s="2">
        <v>44348.796724537038</v>
      </c>
      <c r="AP1114" s="2">
        <v>44279.52070601852</v>
      </c>
      <c r="AQ1114" s="1"/>
      <c r="AS1114" t="b">
        <v>0</v>
      </c>
      <c r="AV1114" t="s">
        <v>2956</v>
      </c>
      <c r="AY1114" t="s">
        <v>374</v>
      </c>
      <c r="AZ1114" t="s">
        <v>3191</v>
      </c>
      <c r="BB1114" t="s">
        <v>3192</v>
      </c>
      <c r="BD1114" t="b">
        <v>0</v>
      </c>
      <c r="BG1114" t="s">
        <v>3193</v>
      </c>
      <c r="BH1114" t="s">
        <v>194</v>
      </c>
      <c r="BI1114" t="s">
        <v>2055</v>
      </c>
      <c r="BJ1114" t="s">
        <v>216</v>
      </c>
      <c r="BL1114" t="s">
        <v>3189</v>
      </c>
      <c r="BM1114" t="s">
        <v>202</v>
      </c>
      <c r="BN1114" t="s">
        <v>203</v>
      </c>
      <c r="BQ1114" t="s">
        <v>204</v>
      </c>
      <c r="BR1114" t="b">
        <v>0</v>
      </c>
      <c r="BT1114" t="b">
        <v>0</v>
      </c>
      <c r="BW1114" t="s">
        <v>313</v>
      </c>
      <c r="BX1114" t="b">
        <v>0</v>
      </c>
      <c r="BY1114" s="2">
        <v>44376.857581018521</v>
      </c>
      <c r="BZ1114" t="s">
        <v>265</v>
      </c>
      <c r="CB1114" t="b">
        <v>0</v>
      </c>
      <c r="CC1114" t="b">
        <v>0</v>
      </c>
      <c r="CF1114">
        <v>98134</v>
      </c>
      <c r="CH1114">
        <v>4906.7</v>
      </c>
      <c r="CI1114">
        <v>5</v>
      </c>
      <c r="CJ1114">
        <v>0</v>
      </c>
      <c r="CK1114">
        <f>YEAR(tbl_Opportunity[[#This Row],[Close Date]])</f>
        <v>2021</v>
      </c>
    </row>
    <row r="1115" spans="1:89">
      <c r="A1115" t="s">
        <v>3194</v>
      </c>
      <c r="B1115" t="b">
        <v>0</v>
      </c>
      <c r="D1115" t="b">
        <v>0</v>
      </c>
      <c r="H1115" s="1">
        <v>44407</v>
      </c>
      <c r="I1115" t="b">
        <v>0</v>
      </c>
      <c r="L1115" t="s">
        <v>3195</v>
      </c>
      <c r="O1115" t="s">
        <v>272</v>
      </c>
      <c r="P1115" t="b">
        <v>0</v>
      </c>
      <c r="Q1115" s="2">
        <v>44267.021550925929</v>
      </c>
      <c r="R1115" s="1"/>
      <c r="S1115" t="b">
        <v>0</v>
      </c>
      <c r="U1115" s="1"/>
      <c r="V1115" t="b">
        <v>0</v>
      </c>
      <c r="W1115" s="1">
        <v>44256</v>
      </c>
      <c r="X1115">
        <v>3</v>
      </c>
      <c r="Y1115">
        <v>2021</v>
      </c>
      <c r="Z1115" t="s">
        <v>1659</v>
      </c>
      <c r="AA1115" t="s">
        <v>1660</v>
      </c>
      <c r="AB1115" t="b">
        <v>0</v>
      </c>
      <c r="AC1115" t="b">
        <v>0</v>
      </c>
      <c r="AE1115" t="b">
        <v>1</v>
      </c>
      <c r="AF1115" t="b">
        <v>0</v>
      </c>
      <c r="AG1115" t="b">
        <v>0</v>
      </c>
      <c r="AH1115" t="s">
        <v>219</v>
      </c>
      <c r="AI1115" t="b">
        <v>0</v>
      </c>
      <c r="AK1115" t="b">
        <v>0</v>
      </c>
      <c r="AL1115" s="1">
        <v>44370</v>
      </c>
      <c r="AM1115" t="s">
        <v>272</v>
      </c>
      <c r="AN1115" s="2">
        <v>44375.868356481478</v>
      </c>
      <c r="AP1115" s="2"/>
      <c r="AQ1115" s="1"/>
      <c r="AS1115" t="b">
        <v>0</v>
      </c>
      <c r="AV1115" t="s">
        <v>105</v>
      </c>
      <c r="BB1115" t="s">
        <v>3196</v>
      </c>
      <c r="BD1115" t="b">
        <v>0</v>
      </c>
      <c r="BH1115" t="s">
        <v>272</v>
      </c>
      <c r="BI1115" t="s">
        <v>1072</v>
      </c>
      <c r="BL1115" t="s">
        <v>3195</v>
      </c>
      <c r="BM1115" t="s">
        <v>291</v>
      </c>
      <c r="BN1115" t="s">
        <v>2414</v>
      </c>
      <c r="BQ1115" t="s">
        <v>204</v>
      </c>
      <c r="BR1115" t="b">
        <v>0</v>
      </c>
      <c r="BT1115" t="b">
        <v>0</v>
      </c>
      <c r="BW1115" t="s">
        <v>1662</v>
      </c>
      <c r="BX1115" t="b">
        <v>0</v>
      </c>
      <c r="BY1115" s="2">
        <v>44376.857581018521</v>
      </c>
      <c r="BZ1115" t="s">
        <v>314</v>
      </c>
      <c r="CB1115" t="b">
        <v>0</v>
      </c>
      <c r="CC1115" t="b">
        <v>0</v>
      </c>
      <c r="CD1115">
        <v>1</v>
      </c>
      <c r="CE1115">
        <v>0</v>
      </c>
      <c r="CF1115">
        <v>22800</v>
      </c>
      <c r="CH1115">
        <v>15960</v>
      </c>
      <c r="CI1115">
        <v>70</v>
      </c>
      <c r="CJ1115">
        <v>0</v>
      </c>
      <c r="CK1115">
        <f>YEAR(tbl_Opportunity[[#This Row],[Close Date]])</f>
        <v>2021</v>
      </c>
    </row>
    <row r="1116" spans="1:89">
      <c r="A1116" t="s">
        <v>3197</v>
      </c>
      <c r="B1116" t="b">
        <v>0</v>
      </c>
      <c r="D1116" t="b">
        <v>0</v>
      </c>
      <c r="H1116" s="1">
        <v>44428</v>
      </c>
      <c r="I1116" t="b">
        <v>0</v>
      </c>
      <c r="L1116" t="s">
        <v>3198</v>
      </c>
      <c r="O1116" t="s">
        <v>215</v>
      </c>
      <c r="P1116" t="b">
        <v>0</v>
      </c>
      <c r="Q1116" s="2">
        <v>44063.718171296299</v>
      </c>
      <c r="R1116" s="1"/>
      <c r="S1116" t="b">
        <v>0</v>
      </c>
      <c r="U1116" s="1"/>
      <c r="V1116" t="b">
        <v>0</v>
      </c>
      <c r="W1116" s="1">
        <v>44256</v>
      </c>
      <c r="X1116">
        <v>3</v>
      </c>
      <c r="Y1116">
        <v>2021</v>
      </c>
      <c r="Z1116" t="s">
        <v>1659</v>
      </c>
      <c r="AA1116" t="s">
        <v>1660</v>
      </c>
      <c r="AB1116" t="b">
        <v>0</v>
      </c>
      <c r="AC1116" t="b">
        <v>0</v>
      </c>
      <c r="AE1116" t="b">
        <v>1</v>
      </c>
      <c r="AF1116" t="b">
        <v>0</v>
      </c>
      <c r="AG1116" t="b">
        <v>0</v>
      </c>
      <c r="AH1116" t="s">
        <v>219</v>
      </c>
      <c r="AI1116" t="b">
        <v>0</v>
      </c>
      <c r="AK1116" t="b">
        <v>0</v>
      </c>
      <c r="AL1116" s="1">
        <v>44375</v>
      </c>
      <c r="AM1116" t="s">
        <v>311</v>
      </c>
      <c r="AN1116" s="2">
        <v>44358.60533564815</v>
      </c>
      <c r="AP1116" s="2">
        <v>44302.141481481478</v>
      </c>
      <c r="AQ1116" s="1"/>
      <c r="AS1116" t="b">
        <v>0</v>
      </c>
      <c r="AV1116" t="s">
        <v>248</v>
      </c>
      <c r="BB1116" t="s">
        <v>3199</v>
      </c>
      <c r="BD1116" t="b">
        <v>0</v>
      </c>
      <c r="BH1116" t="s">
        <v>311</v>
      </c>
      <c r="BI1116" t="s">
        <v>1072</v>
      </c>
      <c r="BL1116" t="s">
        <v>3198</v>
      </c>
      <c r="BM1116" t="s">
        <v>202</v>
      </c>
      <c r="BN1116" t="s">
        <v>2414</v>
      </c>
      <c r="BQ1116" t="s">
        <v>204</v>
      </c>
      <c r="BR1116" t="b">
        <v>0</v>
      </c>
      <c r="BT1116" t="b">
        <v>0</v>
      </c>
      <c r="BW1116" t="s">
        <v>1662</v>
      </c>
      <c r="BX1116" t="b">
        <v>0</v>
      </c>
      <c r="BY1116" s="2">
        <v>44376.857581018521</v>
      </c>
      <c r="BZ1116" t="s">
        <v>3072</v>
      </c>
      <c r="CB1116" t="b">
        <v>0</v>
      </c>
      <c r="CC1116" t="b">
        <v>0</v>
      </c>
      <c r="CD1116">
        <v>0</v>
      </c>
      <c r="CE1116">
        <v>0</v>
      </c>
      <c r="CF1116">
        <v>175010</v>
      </c>
      <c r="CH1116">
        <v>122507</v>
      </c>
      <c r="CI1116">
        <v>70</v>
      </c>
      <c r="CJ1116">
        <v>0</v>
      </c>
      <c r="CK1116">
        <f>YEAR(tbl_Opportunity[[#This Row],[Close Date]])</f>
        <v>2021</v>
      </c>
    </row>
    <row r="1117" spans="1:89">
      <c r="A1117" t="s">
        <v>3200</v>
      </c>
      <c r="B1117" t="b">
        <v>0</v>
      </c>
      <c r="D1117" t="b">
        <v>0</v>
      </c>
      <c r="H1117" s="1">
        <v>44462</v>
      </c>
      <c r="I1117" t="b">
        <v>0</v>
      </c>
      <c r="L1117" t="s">
        <v>3201</v>
      </c>
      <c r="O1117" t="s">
        <v>272</v>
      </c>
      <c r="P1117" t="b">
        <v>0</v>
      </c>
      <c r="Q1117" s="2">
        <v>43682.887418981481</v>
      </c>
      <c r="R1117" s="1"/>
      <c r="S1117" t="b">
        <v>0</v>
      </c>
      <c r="U1117" s="1"/>
      <c r="V1117" t="b">
        <v>0</v>
      </c>
      <c r="W1117" s="1">
        <v>44256</v>
      </c>
      <c r="X1117">
        <v>3</v>
      </c>
      <c r="Y1117">
        <v>2021</v>
      </c>
      <c r="Z1117" t="s">
        <v>1659</v>
      </c>
      <c r="AA1117" t="s">
        <v>1660</v>
      </c>
      <c r="AB1117" t="b">
        <v>0</v>
      </c>
      <c r="AC1117" t="b">
        <v>0</v>
      </c>
      <c r="AE1117" t="b">
        <v>1</v>
      </c>
      <c r="AF1117" t="b">
        <v>0</v>
      </c>
      <c r="AG1117" t="b">
        <v>0</v>
      </c>
      <c r="AH1117" t="s">
        <v>219</v>
      </c>
      <c r="AI1117" t="b">
        <v>0</v>
      </c>
      <c r="AK1117" t="b">
        <v>0</v>
      </c>
      <c r="AL1117" s="1">
        <v>44364</v>
      </c>
      <c r="AM1117" t="s">
        <v>3202</v>
      </c>
      <c r="AN1117" s="2">
        <v>44371.602175925924</v>
      </c>
      <c r="AP1117" s="2">
        <v>44302.196631944447</v>
      </c>
      <c r="AQ1117" s="1"/>
      <c r="AS1117" t="b">
        <v>0</v>
      </c>
      <c r="AV1117" t="s">
        <v>93</v>
      </c>
      <c r="BB1117" t="s">
        <v>3203</v>
      </c>
      <c r="BD1117" t="b">
        <v>0</v>
      </c>
      <c r="BH1117" t="s">
        <v>3202</v>
      </c>
      <c r="BI1117" t="s">
        <v>1072</v>
      </c>
      <c r="BL1117" t="s">
        <v>3201</v>
      </c>
      <c r="BM1117" t="s">
        <v>202</v>
      </c>
      <c r="BN1117" t="s">
        <v>2414</v>
      </c>
      <c r="BQ1117" t="s">
        <v>204</v>
      </c>
      <c r="BR1117" t="b">
        <v>0</v>
      </c>
      <c r="BT1117" t="b">
        <v>0</v>
      </c>
      <c r="BW1117" t="s">
        <v>1662</v>
      </c>
      <c r="BX1117" t="b">
        <v>0</v>
      </c>
      <c r="BY1117" s="2">
        <v>44376.857569444444</v>
      </c>
      <c r="BZ1117" t="s">
        <v>3204</v>
      </c>
      <c r="CB1117" t="b">
        <v>0</v>
      </c>
      <c r="CC1117" t="b">
        <v>0</v>
      </c>
      <c r="CD1117">
        <v>0</v>
      </c>
      <c r="CE1117">
        <v>0</v>
      </c>
      <c r="CF1117">
        <v>162850</v>
      </c>
      <c r="CH1117">
        <v>113995</v>
      </c>
      <c r="CI1117">
        <v>70</v>
      </c>
      <c r="CJ1117">
        <v>0</v>
      </c>
      <c r="CK1117">
        <f>YEAR(tbl_Opportunity[[#This Row],[Close Date]])</f>
        <v>2021</v>
      </c>
    </row>
    <row r="1118" spans="1:89">
      <c r="A1118" t="s">
        <v>3205</v>
      </c>
      <c r="B1118" t="b">
        <v>0</v>
      </c>
      <c r="D1118" t="b">
        <v>0</v>
      </c>
      <c r="H1118" s="1">
        <v>44469</v>
      </c>
      <c r="I1118" t="b">
        <v>0</v>
      </c>
      <c r="L1118" t="s">
        <v>3206</v>
      </c>
      <c r="O1118" t="s">
        <v>3202</v>
      </c>
      <c r="P1118" t="b">
        <v>0</v>
      </c>
      <c r="Q1118" s="2">
        <v>43993.923530092594</v>
      </c>
      <c r="R1118" s="1"/>
      <c r="S1118" t="b">
        <v>0</v>
      </c>
      <c r="U1118" s="1"/>
      <c r="V1118" t="b">
        <v>0</v>
      </c>
      <c r="W1118" s="1">
        <v>44256</v>
      </c>
      <c r="X1118">
        <v>3</v>
      </c>
      <c r="Y1118">
        <v>2021</v>
      </c>
      <c r="Z1118" t="s">
        <v>161</v>
      </c>
      <c r="AA1118" t="s">
        <v>161</v>
      </c>
      <c r="AB1118" t="b">
        <v>0</v>
      </c>
      <c r="AC1118" t="b">
        <v>0</v>
      </c>
      <c r="AE1118" t="b">
        <v>1</v>
      </c>
      <c r="AF1118" t="b">
        <v>0</v>
      </c>
      <c r="AG1118" t="b">
        <v>0</v>
      </c>
      <c r="AH1118" t="s">
        <v>219</v>
      </c>
      <c r="AI1118" t="b">
        <v>0</v>
      </c>
      <c r="AK1118" t="b">
        <v>0</v>
      </c>
      <c r="AL1118" s="1">
        <v>44361</v>
      </c>
      <c r="AM1118" t="s">
        <v>215</v>
      </c>
      <c r="AN1118" s="2">
        <v>44364.591689814813</v>
      </c>
      <c r="AP1118" s="2">
        <v>44328.828842592593</v>
      </c>
      <c r="AQ1118" s="1">
        <v>44328</v>
      </c>
      <c r="AS1118" t="b">
        <v>0</v>
      </c>
      <c r="AV1118" t="s">
        <v>213</v>
      </c>
      <c r="BB1118" t="s">
        <v>3207</v>
      </c>
      <c r="BD1118" t="b">
        <v>0</v>
      </c>
      <c r="BH1118" t="s">
        <v>215</v>
      </c>
      <c r="BI1118" t="s">
        <v>1243</v>
      </c>
      <c r="BL1118" t="s">
        <v>3206</v>
      </c>
      <c r="BM1118" t="s">
        <v>202</v>
      </c>
      <c r="BN1118" t="s">
        <v>2414</v>
      </c>
      <c r="BQ1118" t="s">
        <v>204</v>
      </c>
      <c r="BR1118" t="b">
        <v>0</v>
      </c>
      <c r="BT1118" t="b">
        <v>0</v>
      </c>
      <c r="BW1118" t="s">
        <v>313</v>
      </c>
      <c r="BX1118" t="b">
        <v>0</v>
      </c>
      <c r="BY1118" s="2">
        <v>44376.857581018521</v>
      </c>
      <c r="BZ1118" t="s">
        <v>3070</v>
      </c>
      <c r="CB1118" t="b">
        <v>0</v>
      </c>
      <c r="CC1118" t="b">
        <v>0</v>
      </c>
      <c r="CD1118">
        <v>0</v>
      </c>
      <c r="CE1118">
        <v>0</v>
      </c>
      <c r="CF1118">
        <v>152000</v>
      </c>
      <c r="CH1118">
        <v>7600</v>
      </c>
      <c r="CI1118">
        <v>5</v>
      </c>
      <c r="CJ1118">
        <v>0</v>
      </c>
      <c r="CK1118">
        <f>YEAR(tbl_Opportunity[[#This Row],[Close Date]])</f>
        <v>2021</v>
      </c>
    </row>
    <row r="1119" spans="1:89">
      <c r="A1119" t="s">
        <v>3208</v>
      </c>
      <c r="B1119" t="b">
        <v>0</v>
      </c>
      <c r="D1119" t="b">
        <v>0</v>
      </c>
      <c r="H1119" s="1">
        <v>44469</v>
      </c>
      <c r="I1119" t="b">
        <v>0</v>
      </c>
      <c r="O1119" t="s">
        <v>215</v>
      </c>
      <c r="P1119" t="b">
        <v>0</v>
      </c>
      <c r="Q1119" s="2">
        <v>44277.632222222222</v>
      </c>
      <c r="R1119" s="1"/>
      <c r="S1119" t="b">
        <v>0</v>
      </c>
      <c r="U1119" s="1"/>
      <c r="V1119" t="b">
        <v>0</v>
      </c>
      <c r="W1119" s="1">
        <v>44256</v>
      </c>
      <c r="X1119">
        <v>3</v>
      </c>
      <c r="Y1119">
        <v>2021</v>
      </c>
      <c r="Z1119" t="s">
        <v>161</v>
      </c>
      <c r="AA1119" t="s">
        <v>161</v>
      </c>
      <c r="AB1119" t="b">
        <v>0</v>
      </c>
      <c r="AC1119" t="b">
        <v>0</v>
      </c>
      <c r="AE1119" t="b">
        <v>1</v>
      </c>
      <c r="AF1119" t="b">
        <v>0</v>
      </c>
      <c r="AG1119" t="b">
        <v>0</v>
      </c>
      <c r="AH1119" t="s">
        <v>219</v>
      </c>
      <c r="AI1119" t="b">
        <v>0</v>
      </c>
      <c r="AK1119" t="b">
        <v>0</v>
      </c>
      <c r="AL1119" s="1">
        <v>44361</v>
      </c>
      <c r="AM1119" t="s">
        <v>3209</v>
      </c>
      <c r="AN1119" s="2">
        <v>44358.397939814815</v>
      </c>
      <c r="AP1119" s="2">
        <v>44294.556562500002</v>
      </c>
      <c r="AQ1119" s="1"/>
      <c r="AS1119" t="b">
        <v>0</v>
      </c>
      <c r="AV1119" t="s">
        <v>248</v>
      </c>
      <c r="BB1119" t="s">
        <v>3210</v>
      </c>
      <c r="BD1119" t="b">
        <v>0</v>
      </c>
      <c r="BH1119" t="s">
        <v>3209</v>
      </c>
      <c r="BI1119" t="s">
        <v>2055</v>
      </c>
      <c r="BJ1119" t="s">
        <v>216</v>
      </c>
      <c r="BL1119" t="s">
        <v>3211</v>
      </c>
      <c r="BM1119" t="s">
        <v>202</v>
      </c>
      <c r="BN1119" t="s">
        <v>2414</v>
      </c>
      <c r="BQ1119" t="s">
        <v>204</v>
      </c>
      <c r="BR1119" t="b">
        <v>0</v>
      </c>
      <c r="BT1119" t="b">
        <v>0</v>
      </c>
      <c r="BW1119" t="s">
        <v>349</v>
      </c>
      <c r="BX1119" t="b">
        <v>0</v>
      </c>
      <c r="BY1119" s="2">
        <v>44376.857581018521</v>
      </c>
      <c r="BZ1119" t="s">
        <v>2812</v>
      </c>
      <c r="CB1119" t="b">
        <v>0</v>
      </c>
      <c r="CC1119" t="b">
        <v>0</v>
      </c>
      <c r="CD1119">
        <v>0</v>
      </c>
      <c r="CE1119">
        <v>0</v>
      </c>
      <c r="CF1119">
        <v>206662</v>
      </c>
      <c r="CH1119">
        <v>61998.6</v>
      </c>
      <c r="CI1119">
        <v>30</v>
      </c>
      <c r="CJ1119">
        <v>0</v>
      </c>
      <c r="CK1119">
        <f>YEAR(tbl_Opportunity[[#This Row],[Close Date]])</f>
        <v>2021</v>
      </c>
    </row>
    <row r="1120" spans="1:89">
      <c r="A1120" t="s">
        <v>598</v>
      </c>
      <c r="B1120" t="b">
        <v>0</v>
      </c>
      <c r="D1120" t="b">
        <v>0</v>
      </c>
      <c r="H1120" s="1">
        <v>44469</v>
      </c>
      <c r="I1120" t="b">
        <v>0</v>
      </c>
      <c r="O1120" t="s">
        <v>272</v>
      </c>
      <c r="P1120" t="b">
        <v>0</v>
      </c>
      <c r="Q1120" s="2">
        <v>44327.641921296294</v>
      </c>
      <c r="R1120" s="1"/>
      <c r="S1120" t="b">
        <v>0</v>
      </c>
      <c r="U1120" s="1"/>
      <c r="V1120" t="b">
        <v>0</v>
      </c>
      <c r="W1120" s="1">
        <v>44256</v>
      </c>
      <c r="X1120">
        <v>3</v>
      </c>
      <c r="Y1120">
        <v>2021</v>
      </c>
      <c r="Z1120" t="s">
        <v>161</v>
      </c>
      <c r="AA1120" t="s">
        <v>161</v>
      </c>
      <c r="AB1120" t="b">
        <v>0</v>
      </c>
      <c r="AC1120" t="b">
        <v>0</v>
      </c>
      <c r="AE1120" t="b">
        <v>1</v>
      </c>
      <c r="AF1120" t="b">
        <v>0</v>
      </c>
      <c r="AG1120" t="b">
        <v>0</v>
      </c>
      <c r="AH1120" t="s">
        <v>219</v>
      </c>
      <c r="AI1120" t="b">
        <v>0</v>
      </c>
      <c r="AK1120" t="b">
        <v>0</v>
      </c>
      <c r="AL1120" s="1"/>
      <c r="AM1120" t="s">
        <v>162</v>
      </c>
      <c r="AN1120" s="2">
        <v>44348.796724537038</v>
      </c>
      <c r="AP1120" s="2"/>
      <c r="AQ1120" s="1"/>
      <c r="AS1120" t="b">
        <v>0</v>
      </c>
      <c r="AV1120" t="s">
        <v>153</v>
      </c>
      <c r="BB1120" t="s">
        <v>3212</v>
      </c>
      <c r="BD1120" t="b">
        <v>0</v>
      </c>
      <c r="BH1120" t="s">
        <v>272</v>
      </c>
      <c r="BI1120" t="s">
        <v>1072</v>
      </c>
      <c r="BL1120" t="s">
        <v>3213</v>
      </c>
      <c r="BM1120" t="s">
        <v>3069</v>
      </c>
      <c r="BN1120" t="s">
        <v>203</v>
      </c>
      <c r="BQ1120" t="s">
        <v>204</v>
      </c>
      <c r="BR1120" t="b">
        <v>0</v>
      </c>
      <c r="BT1120" t="b">
        <v>0</v>
      </c>
      <c r="BW1120" t="s">
        <v>349</v>
      </c>
      <c r="BX1120" t="b">
        <v>0</v>
      </c>
      <c r="BY1120" s="2">
        <v>44376.857581018521</v>
      </c>
      <c r="BZ1120" t="s">
        <v>314</v>
      </c>
      <c r="CB1120" t="b">
        <v>0</v>
      </c>
      <c r="CC1120" t="b">
        <v>0</v>
      </c>
      <c r="CD1120">
        <v>0</v>
      </c>
      <c r="CE1120">
        <v>0</v>
      </c>
      <c r="CF1120">
        <v>8950</v>
      </c>
      <c r="CH1120">
        <v>2685</v>
      </c>
      <c r="CI1120">
        <v>30</v>
      </c>
      <c r="CJ1120">
        <v>0</v>
      </c>
      <c r="CK1120">
        <f>YEAR(tbl_Opportunity[[#This Row],[Close Date]])</f>
        <v>2021</v>
      </c>
    </row>
    <row r="1121" spans="1:89">
      <c r="A1121" t="s">
        <v>2800</v>
      </c>
      <c r="B1121" t="b">
        <v>0</v>
      </c>
      <c r="D1121" t="b">
        <v>0</v>
      </c>
      <c r="H1121" s="1">
        <v>44468</v>
      </c>
      <c r="I1121" t="b">
        <v>0</v>
      </c>
      <c r="L1121" t="s">
        <v>3214</v>
      </c>
      <c r="O1121" t="s">
        <v>194</v>
      </c>
      <c r="P1121" t="b">
        <v>0</v>
      </c>
      <c r="Q1121" s="2">
        <v>44293.588784722226</v>
      </c>
      <c r="R1121" s="1"/>
      <c r="S1121" t="b">
        <v>0</v>
      </c>
      <c r="U1121" s="1"/>
      <c r="V1121" t="b">
        <v>0</v>
      </c>
      <c r="W1121" s="1">
        <v>44256</v>
      </c>
      <c r="X1121">
        <v>3</v>
      </c>
      <c r="Y1121">
        <v>2021</v>
      </c>
      <c r="Z1121" t="s">
        <v>161</v>
      </c>
      <c r="AA1121" t="s">
        <v>161</v>
      </c>
      <c r="AB1121" t="b">
        <v>0</v>
      </c>
      <c r="AC1121" t="b">
        <v>0</v>
      </c>
      <c r="AE1121" t="b">
        <v>1</v>
      </c>
      <c r="AF1121" t="b">
        <v>0</v>
      </c>
      <c r="AG1121" t="b">
        <v>0</v>
      </c>
      <c r="AH1121" t="s">
        <v>219</v>
      </c>
      <c r="AI1121" t="b">
        <v>0</v>
      </c>
      <c r="AJ1121" t="s">
        <v>211</v>
      </c>
      <c r="AK1121" t="b">
        <v>0</v>
      </c>
      <c r="AL1121" s="1"/>
      <c r="AM1121" t="s">
        <v>162</v>
      </c>
      <c r="AN1121" s="2">
        <v>44348.796851851854</v>
      </c>
      <c r="AP1121" s="2">
        <v>44305.552118055559</v>
      </c>
      <c r="AQ1121" s="1"/>
      <c r="AS1121" t="b">
        <v>0</v>
      </c>
      <c r="AV1121" t="s">
        <v>213</v>
      </c>
      <c r="AY1121" t="s">
        <v>236</v>
      </c>
      <c r="AZ1121" t="s">
        <v>237</v>
      </c>
      <c r="BB1121" t="s">
        <v>3215</v>
      </c>
      <c r="BD1121" t="b">
        <v>0</v>
      </c>
      <c r="BH1121" t="s">
        <v>194</v>
      </c>
      <c r="BI1121" t="s">
        <v>2055</v>
      </c>
      <c r="BJ1121" t="s">
        <v>216</v>
      </c>
      <c r="BL1121" t="s">
        <v>3214</v>
      </c>
      <c r="BM1121" t="s">
        <v>202</v>
      </c>
      <c r="BN1121" t="s">
        <v>203</v>
      </c>
      <c r="BQ1121" t="s">
        <v>204</v>
      </c>
      <c r="BR1121" t="b">
        <v>0</v>
      </c>
      <c r="BT1121" t="b">
        <v>0</v>
      </c>
      <c r="BW1121" t="s">
        <v>349</v>
      </c>
      <c r="BX1121" t="b">
        <v>0</v>
      </c>
      <c r="BY1121" s="2">
        <v>44376.857581018521</v>
      </c>
      <c r="BZ1121" t="s">
        <v>265</v>
      </c>
      <c r="CB1121" t="b">
        <v>0</v>
      </c>
      <c r="CC1121" t="b">
        <v>0</v>
      </c>
      <c r="CD1121">
        <v>0</v>
      </c>
      <c r="CE1121">
        <v>0</v>
      </c>
      <c r="CF1121">
        <v>99465.95</v>
      </c>
      <c r="CH1121">
        <v>29839.78</v>
      </c>
      <c r="CI1121">
        <v>30</v>
      </c>
      <c r="CJ1121">
        <v>0</v>
      </c>
      <c r="CK1121">
        <f>YEAR(tbl_Opportunity[[#This Row],[Close Date]])</f>
        <v>2021</v>
      </c>
    </row>
    <row r="1122" spans="1:89">
      <c r="A1122" t="s">
        <v>2527</v>
      </c>
      <c r="B1122" t="b">
        <v>0</v>
      </c>
      <c r="D1122" t="b">
        <v>0</v>
      </c>
      <c r="H1122" s="1">
        <v>44463</v>
      </c>
      <c r="I1122" t="b">
        <v>0</v>
      </c>
      <c r="L1122" t="s">
        <v>3216</v>
      </c>
      <c r="O1122" t="s">
        <v>194</v>
      </c>
      <c r="P1122" t="b">
        <v>0</v>
      </c>
      <c r="Q1122" s="2">
        <v>44250.623148148145</v>
      </c>
      <c r="R1122" s="1"/>
      <c r="S1122" t="b">
        <v>0</v>
      </c>
      <c r="U1122" s="1"/>
      <c r="V1122" t="b">
        <v>0</v>
      </c>
      <c r="W1122" s="1">
        <v>44256</v>
      </c>
      <c r="X1122">
        <v>3</v>
      </c>
      <c r="Y1122">
        <v>2021</v>
      </c>
      <c r="Z1122" t="s">
        <v>161</v>
      </c>
      <c r="AA1122" t="s">
        <v>161</v>
      </c>
      <c r="AB1122" t="b">
        <v>0</v>
      </c>
      <c r="AC1122" t="b">
        <v>0</v>
      </c>
      <c r="AE1122" t="b">
        <v>1</v>
      </c>
      <c r="AF1122" t="b">
        <v>0</v>
      </c>
      <c r="AG1122" t="b">
        <v>0</v>
      </c>
      <c r="AH1122" t="s">
        <v>243</v>
      </c>
      <c r="AI1122" t="b">
        <v>0</v>
      </c>
      <c r="AJ1122" t="s">
        <v>211</v>
      </c>
      <c r="AK1122" t="b">
        <v>0</v>
      </c>
      <c r="AL1122" s="1"/>
      <c r="AM1122" t="s">
        <v>194</v>
      </c>
      <c r="AN1122" s="2">
        <v>44362.623263888891</v>
      </c>
      <c r="AP1122" s="2">
        <v>44340.513495370367</v>
      </c>
      <c r="AQ1122" s="1">
        <v>44340</v>
      </c>
      <c r="AS1122" t="b">
        <v>0</v>
      </c>
      <c r="AV1122" t="s">
        <v>213</v>
      </c>
      <c r="AY1122" t="s">
        <v>236</v>
      </c>
      <c r="AZ1122" t="s">
        <v>300</v>
      </c>
      <c r="BB1122" t="s">
        <v>3217</v>
      </c>
      <c r="BD1122" t="b">
        <v>0</v>
      </c>
      <c r="BH1122" t="s">
        <v>194</v>
      </c>
      <c r="BI1122" t="s">
        <v>2055</v>
      </c>
      <c r="BJ1122" t="s">
        <v>196</v>
      </c>
      <c r="BL1122" t="s">
        <v>3216</v>
      </c>
      <c r="BM1122" t="s">
        <v>202</v>
      </c>
      <c r="BN1122" t="s">
        <v>203</v>
      </c>
      <c r="BQ1122" t="s">
        <v>204</v>
      </c>
      <c r="BR1122" t="b">
        <v>0</v>
      </c>
      <c r="BT1122" t="b">
        <v>0</v>
      </c>
      <c r="BW1122" t="s">
        <v>349</v>
      </c>
      <c r="BX1122" t="b">
        <v>0</v>
      </c>
      <c r="BY1122" s="2">
        <v>44376.857581018521</v>
      </c>
      <c r="BZ1122" t="s">
        <v>265</v>
      </c>
      <c r="CB1122" t="b">
        <v>0</v>
      </c>
      <c r="CC1122" t="b">
        <v>0</v>
      </c>
      <c r="CD1122">
        <v>1</v>
      </c>
      <c r="CE1122">
        <v>0</v>
      </c>
      <c r="CF1122">
        <v>102727</v>
      </c>
      <c r="CH1122">
        <v>30818.1</v>
      </c>
      <c r="CI1122">
        <v>30</v>
      </c>
      <c r="CJ1122">
        <v>0</v>
      </c>
      <c r="CK1122">
        <f>YEAR(tbl_Opportunity[[#This Row],[Close Date]])</f>
        <v>2021</v>
      </c>
    </row>
    <row r="1123" spans="1:89">
      <c r="A1123" t="s">
        <v>2317</v>
      </c>
      <c r="B1123" t="b">
        <v>0</v>
      </c>
      <c r="D1123" t="b">
        <v>0</v>
      </c>
      <c r="E1123" t="s">
        <v>2826</v>
      </c>
      <c r="H1123" s="1">
        <v>44469</v>
      </c>
      <c r="I1123" t="b">
        <v>0</v>
      </c>
      <c r="L1123" t="s">
        <v>3218</v>
      </c>
      <c r="N1123" t="s">
        <v>345</v>
      </c>
      <c r="O1123" t="s">
        <v>194</v>
      </c>
      <c r="P1123" t="b">
        <v>0</v>
      </c>
      <c r="Q1123" s="2">
        <v>43984.431875000002</v>
      </c>
      <c r="R1123" s="1"/>
      <c r="S1123" t="b">
        <v>0</v>
      </c>
      <c r="U1123" s="1"/>
      <c r="V1123" t="b">
        <v>0</v>
      </c>
      <c r="W1123" s="1">
        <v>44256</v>
      </c>
      <c r="X1123">
        <v>3</v>
      </c>
      <c r="Y1123">
        <v>2021</v>
      </c>
      <c r="Z1123" t="s">
        <v>161</v>
      </c>
      <c r="AA1123" t="s">
        <v>161</v>
      </c>
      <c r="AB1123" t="b">
        <v>0</v>
      </c>
      <c r="AC1123" t="b">
        <v>0</v>
      </c>
      <c r="AE1123" t="b">
        <v>1</v>
      </c>
      <c r="AF1123" t="b">
        <v>0</v>
      </c>
      <c r="AG1123" t="b">
        <v>0</v>
      </c>
      <c r="AH1123" t="s">
        <v>243</v>
      </c>
      <c r="AI1123" t="b">
        <v>0</v>
      </c>
      <c r="AJ1123" t="s">
        <v>211</v>
      </c>
      <c r="AK1123" t="b">
        <v>0</v>
      </c>
      <c r="AL1123" s="1"/>
      <c r="AM1123" t="s">
        <v>162</v>
      </c>
      <c r="AN1123" s="2">
        <v>44348.796597222223</v>
      </c>
      <c r="AP1123" s="2">
        <v>44329.381701388891</v>
      </c>
      <c r="AQ1123" s="1">
        <v>44329</v>
      </c>
      <c r="AS1123" t="b">
        <v>0</v>
      </c>
      <c r="AV1123" t="s">
        <v>213</v>
      </c>
      <c r="AY1123" t="s">
        <v>236</v>
      </c>
      <c r="BB1123" t="s">
        <v>3219</v>
      </c>
      <c r="BD1123" t="b">
        <v>0</v>
      </c>
      <c r="BG1123" t="s">
        <v>3220</v>
      </c>
      <c r="BH1123" t="s">
        <v>194</v>
      </c>
      <c r="BI1123" t="s">
        <v>2055</v>
      </c>
      <c r="BJ1123" t="s">
        <v>216</v>
      </c>
      <c r="BL1123" t="s">
        <v>3218</v>
      </c>
      <c r="BM1123" t="s">
        <v>291</v>
      </c>
      <c r="BN1123" t="s">
        <v>203</v>
      </c>
      <c r="BQ1123" t="s">
        <v>204</v>
      </c>
      <c r="BR1123" t="b">
        <v>0</v>
      </c>
      <c r="BT1123" t="b">
        <v>0</v>
      </c>
      <c r="BW1123" t="s">
        <v>349</v>
      </c>
      <c r="BX1123" t="b">
        <v>0</v>
      </c>
      <c r="BY1123" s="2">
        <v>44376.857581018521</v>
      </c>
      <c r="BZ1123" t="s">
        <v>265</v>
      </c>
      <c r="CB1123" t="b">
        <v>0</v>
      </c>
      <c r="CC1123" t="b">
        <v>0</v>
      </c>
      <c r="CD1123">
        <v>1</v>
      </c>
      <c r="CE1123">
        <v>0</v>
      </c>
      <c r="CF1123">
        <v>15808</v>
      </c>
      <c r="CH1123">
        <v>4742.3999999999996</v>
      </c>
      <c r="CI1123">
        <v>30</v>
      </c>
      <c r="CJ1123">
        <v>0</v>
      </c>
      <c r="CK1123">
        <f>YEAR(tbl_Opportunity[[#This Row],[Close Date]])</f>
        <v>2021</v>
      </c>
    </row>
    <row r="1124" spans="1:89">
      <c r="A1124" t="s">
        <v>3221</v>
      </c>
      <c r="B1124" t="b">
        <v>0</v>
      </c>
      <c r="D1124" t="b">
        <v>0</v>
      </c>
      <c r="H1124" s="1">
        <v>44442</v>
      </c>
      <c r="I1124" t="b">
        <v>0</v>
      </c>
      <c r="O1124" t="s">
        <v>215</v>
      </c>
      <c r="P1124" t="b">
        <v>0</v>
      </c>
      <c r="Q1124" s="2">
        <v>44193.573680555557</v>
      </c>
      <c r="R1124" s="1"/>
      <c r="S1124" t="b">
        <v>0</v>
      </c>
      <c r="U1124" s="1"/>
      <c r="V1124" t="b">
        <v>0</v>
      </c>
      <c r="W1124" s="1">
        <v>44256</v>
      </c>
      <c r="X1124">
        <v>3</v>
      </c>
      <c r="Y1124">
        <v>2021</v>
      </c>
      <c r="Z1124" t="s">
        <v>161</v>
      </c>
      <c r="AA1124" t="s">
        <v>161</v>
      </c>
      <c r="AB1124" t="b">
        <v>0</v>
      </c>
      <c r="AC1124" t="b">
        <v>0</v>
      </c>
      <c r="AE1124" t="b">
        <v>1</v>
      </c>
      <c r="AF1124" t="b">
        <v>0</v>
      </c>
      <c r="AG1124" t="b">
        <v>0</v>
      </c>
      <c r="AH1124" t="s">
        <v>243</v>
      </c>
      <c r="AI1124" t="b">
        <v>0</v>
      </c>
      <c r="AJ1124" t="s">
        <v>211</v>
      </c>
      <c r="AK1124" t="b">
        <v>0</v>
      </c>
      <c r="AL1124" s="1">
        <v>44356</v>
      </c>
      <c r="AM1124" t="s">
        <v>1053</v>
      </c>
      <c r="AN1124" s="2">
        <v>44372.854259259257</v>
      </c>
      <c r="AP1124" s="2">
        <v>44301.872465277775</v>
      </c>
      <c r="AQ1124" s="1"/>
      <c r="AS1124" t="b">
        <v>0</v>
      </c>
      <c r="AV1124" t="s">
        <v>248</v>
      </c>
      <c r="AY1124" t="s">
        <v>1407</v>
      </c>
      <c r="AZ1124" t="s">
        <v>1408</v>
      </c>
      <c r="BB1124" t="s">
        <v>3222</v>
      </c>
      <c r="BD1124" t="b">
        <v>0</v>
      </c>
      <c r="BF1124" t="s">
        <v>3223</v>
      </c>
      <c r="BH1124" t="s">
        <v>1053</v>
      </c>
      <c r="BI1124" t="s">
        <v>1072</v>
      </c>
      <c r="BJ1124" t="s">
        <v>196</v>
      </c>
      <c r="BL1124" t="s">
        <v>3224</v>
      </c>
      <c r="BM1124" t="s">
        <v>202</v>
      </c>
      <c r="BN1124" t="s">
        <v>203</v>
      </c>
      <c r="BQ1124" t="s">
        <v>204</v>
      </c>
      <c r="BR1124" t="b">
        <v>0</v>
      </c>
      <c r="BT1124" t="b">
        <v>0</v>
      </c>
      <c r="BW1124" t="s">
        <v>349</v>
      </c>
      <c r="BX1124" t="b">
        <v>0</v>
      </c>
      <c r="BY1124" s="2">
        <v>44376.857581018521</v>
      </c>
      <c r="BZ1124" t="s">
        <v>377</v>
      </c>
      <c r="CB1124" t="b">
        <v>0</v>
      </c>
      <c r="CC1124" t="b">
        <v>0</v>
      </c>
      <c r="CD1124">
        <v>1</v>
      </c>
      <c r="CE1124">
        <v>1</v>
      </c>
      <c r="CF1124">
        <v>95745</v>
      </c>
      <c r="CH1124">
        <v>28723.5</v>
      </c>
      <c r="CI1124">
        <v>30</v>
      </c>
      <c r="CJ1124">
        <v>0</v>
      </c>
      <c r="CK1124">
        <f>YEAR(tbl_Opportunity[[#This Row],[Close Date]])</f>
        <v>2021</v>
      </c>
    </row>
    <row r="1125" spans="1:89">
      <c r="A1125" t="s">
        <v>2408</v>
      </c>
      <c r="B1125" t="b">
        <v>0</v>
      </c>
      <c r="D1125" t="b">
        <v>0</v>
      </c>
      <c r="E1125" t="s">
        <v>3063</v>
      </c>
      <c r="H1125" s="1">
        <v>44466</v>
      </c>
      <c r="I1125" t="b">
        <v>0</v>
      </c>
      <c r="L1125" t="s">
        <v>3225</v>
      </c>
      <c r="O1125" t="s">
        <v>194</v>
      </c>
      <c r="P1125" t="b">
        <v>0</v>
      </c>
      <c r="Q1125" s="2">
        <v>43307.65252314815</v>
      </c>
      <c r="R1125" s="1"/>
      <c r="S1125" t="b">
        <v>0</v>
      </c>
      <c r="U1125" s="1"/>
      <c r="V1125" t="b">
        <v>0</v>
      </c>
      <c r="W1125" s="1">
        <v>44256</v>
      </c>
      <c r="X1125">
        <v>3</v>
      </c>
      <c r="Y1125">
        <v>2021</v>
      </c>
      <c r="Z1125" t="s">
        <v>161</v>
      </c>
      <c r="AA1125" t="s">
        <v>161</v>
      </c>
      <c r="AB1125" t="b">
        <v>0</v>
      </c>
      <c r="AC1125" t="b">
        <v>0</v>
      </c>
      <c r="AE1125" t="b">
        <v>1</v>
      </c>
      <c r="AF1125" t="b">
        <v>0</v>
      </c>
      <c r="AG1125" t="b">
        <v>0</v>
      </c>
      <c r="AH1125" t="s">
        <v>243</v>
      </c>
      <c r="AI1125" t="b">
        <v>0</v>
      </c>
      <c r="AJ1125" t="s">
        <v>462</v>
      </c>
      <c r="AK1125" t="b">
        <v>0</v>
      </c>
      <c r="AL1125" s="1">
        <v>43970</v>
      </c>
      <c r="AM1125" t="s">
        <v>194</v>
      </c>
      <c r="AN1125" s="2">
        <v>44372.307893518519</v>
      </c>
      <c r="AP1125" s="2">
        <v>44369.566504629627</v>
      </c>
      <c r="AQ1125" s="1">
        <v>44369</v>
      </c>
      <c r="AS1125" t="b">
        <v>0</v>
      </c>
      <c r="AV1125" t="s">
        <v>176</v>
      </c>
      <c r="AY1125" t="s">
        <v>2360</v>
      </c>
      <c r="AZ1125" t="s">
        <v>2361</v>
      </c>
      <c r="BB1125" t="s">
        <v>3226</v>
      </c>
      <c r="BD1125" t="b">
        <v>0</v>
      </c>
      <c r="BH1125" t="s">
        <v>194</v>
      </c>
      <c r="BI1125" t="s">
        <v>2055</v>
      </c>
      <c r="BJ1125" t="s">
        <v>216</v>
      </c>
      <c r="BL1125" t="s">
        <v>3225</v>
      </c>
      <c r="BM1125" t="s">
        <v>202</v>
      </c>
      <c r="BN1125" t="s">
        <v>203</v>
      </c>
      <c r="BQ1125" t="s">
        <v>204</v>
      </c>
      <c r="BR1125" t="b">
        <v>0</v>
      </c>
      <c r="BT1125" t="b">
        <v>0</v>
      </c>
      <c r="BW1125" t="s">
        <v>349</v>
      </c>
      <c r="BX1125" t="b">
        <v>0</v>
      </c>
      <c r="BY1125" s="2">
        <v>44376.857569444444</v>
      </c>
      <c r="BZ1125" t="s">
        <v>265</v>
      </c>
      <c r="CB1125" t="b">
        <v>0</v>
      </c>
      <c r="CC1125" t="b">
        <v>0</v>
      </c>
      <c r="CD1125">
        <v>4</v>
      </c>
      <c r="CE1125">
        <v>1</v>
      </c>
      <c r="CF1125">
        <v>52222.5</v>
      </c>
      <c r="CH1125">
        <v>15666.75</v>
      </c>
      <c r="CI1125">
        <v>30</v>
      </c>
      <c r="CJ1125">
        <v>0</v>
      </c>
      <c r="CK1125">
        <f>YEAR(tbl_Opportunity[[#This Row],[Close Date]])</f>
        <v>2021</v>
      </c>
    </row>
    <row r="1126" spans="1:89">
      <c r="A1126" t="s">
        <v>3227</v>
      </c>
      <c r="B1126" t="b">
        <v>0</v>
      </c>
      <c r="D1126" t="b">
        <v>0</v>
      </c>
      <c r="E1126" t="s">
        <v>3228</v>
      </c>
      <c r="H1126" s="1">
        <v>44561</v>
      </c>
      <c r="I1126" t="b">
        <v>0</v>
      </c>
      <c r="L1126" t="s">
        <v>3229</v>
      </c>
      <c r="O1126" t="s">
        <v>3202</v>
      </c>
      <c r="P1126" t="b">
        <v>0</v>
      </c>
      <c r="Q1126" s="2">
        <v>44019.795532407406</v>
      </c>
      <c r="R1126" s="1"/>
      <c r="S1126" t="b">
        <v>0</v>
      </c>
      <c r="U1126" s="1"/>
      <c r="V1126" t="b">
        <v>0</v>
      </c>
      <c r="W1126" s="1">
        <v>44287</v>
      </c>
      <c r="X1126">
        <v>4</v>
      </c>
      <c r="Y1126">
        <v>2021</v>
      </c>
      <c r="Z1126" t="s">
        <v>161</v>
      </c>
      <c r="AA1126" t="s">
        <v>161</v>
      </c>
      <c r="AB1126" t="b">
        <v>0</v>
      </c>
      <c r="AC1126" t="b">
        <v>0</v>
      </c>
      <c r="AE1126" t="b">
        <v>1</v>
      </c>
      <c r="AF1126" t="b">
        <v>0</v>
      </c>
      <c r="AG1126" t="b">
        <v>0</v>
      </c>
      <c r="AH1126" t="s">
        <v>243</v>
      </c>
      <c r="AI1126" t="b">
        <v>0</v>
      </c>
      <c r="AK1126" t="b">
        <v>0</v>
      </c>
      <c r="AL1126" s="1">
        <v>44228</v>
      </c>
      <c r="AM1126" t="s">
        <v>162</v>
      </c>
      <c r="AN1126" s="2">
        <v>44348.796840277777</v>
      </c>
      <c r="AP1126" s="2"/>
      <c r="AQ1126" s="1"/>
      <c r="AS1126" t="b">
        <v>0</v>
      </c>
      <c r="AV1126" t="s">
        <v>176</v>
      </c>
      <c r="BB1126" t="s">
        <v>3230</v>
      </c>
      <c r="BD1126" t="b">
        <v>0</v>
      </c>
      <c r="BH1126" t="s">
        <v>3202</v>
      </c>
      <c r="BI1126" t="s">
        <v>1072</v>
      </c>
      <c r="BL1126" t="s">
        <v>3229</v>
      </c>
      <c r="BM1126" t="s">
        <v>202</v>
      </c>
      <c r="BN1126" t="s">
        <v>2414</v>
      </c>
      <c r="BQ1126" t="s">
        <v>204</v>
      </c>
      <c r="BR1126" t="b">
        <v>0</v>
      </c>
      <c r="BT1126" t="b">
        <v>0</v>
      </c>
      <c r="BW1126" t="s">
        <v>313</v>
      </c>
      <c r="BX1126" t="b">
        <v>0</v>
      </c>
      <c r="BY1126" s="2">
        <v>44376.857581018521</v>
      </c>
      <c r="BZ1126" t="s">
        <v>3204</v>
      </c>
      <c r="CB1126" t="b">
        <v>0</v>
      </c>
      <c r="CC1126" t="b">
        <v>0</v>
      </c>
      <c r="CF1126">
        <v>162850</v>
      </c>
      <c r="CH1126">
        <v>8142.5</v>
      </c>
      <c r="CI1126">
        <v>5</v>
      </c>
      <c r="CJ1126">
        <v>0</v>
      </c>
      <c r="CK1126">
        <f>YEAR(tbl_Opportunity[[#This Row],[Close Date]])</f>
        <v>2021</v>
      </c>
    </row>
    <row r="1127" spans="1:89">
      <c r="A1127" t="s">
        <v>1247</v>
      </c>
      <c r="B1127" t="b">
        <v>0</v>
      </c>
      <c r="D1127" t="b">
        <v>0</v>
      </c>
      <c r="H1127" s="1">
        <v>44561</v>
      </c>
      <c r="I1127" t="b">
        <v>0</v>
      </c>
      <c r="L1127" t="s">
        <v>3231</v>
      </c>
      <c r="O1127" t="s">
        <v>272</v>
      </c>
      <c r="P1127" t="b">
        <v>0</v>
      </c>
      <c r="Q1127" s="2">
        <v>43700.775092592594</v>
      </c>
      <c r="R1127" s="1"/>
      <c r="S1127" t="b">
        <v>0</v>
      </c>
      <c r="U1127" s="1"/>
      <c r="V1127" t="b">
        <v>0</v>
      </c>
      <c r="W1127" s="1">
        <v>44287</v>
      </c>
      <c r="X1127">
        <v>4</v>
      </c>
      <c r="Y1127">
        <v>2021</v>
      </c>
      <c r="Z1127" t="s">
        <v>161</v>
      </c>
      <c r="AA1127" t="s">
        <v>161</v>
      </c>
      <c r="AB1127" t="b">
        <v>0</v>
      </c>
      <c r="AC1127" t="b">
        <v>0</v>
      </c>
      <c r="AE1127" t="b">
        <v>1</v>
      </c>
      <c r="AF1127" t="b">
        <v>0</v>
      </c>
      <c r="AG1127" t="b">
        <v>0</v>
      </c>
      <c r="AH1127" t="s">
        <v>243</v>
      </c>
      <c r="AI1127" t="b">
        <v>0</v>
      </c>
      <c r="AK1127" t="b">
        <v>0</v>
      </c>
      <c r="AL1127" s="1">
        <v>44068</v>
      </c>
      <c r="AM1127" t="s">
        <v>162</v>
      </c>
      <c r="AN1127" s="2">
        <v>44348.796805555554</v>
      </c>
      <c r="AP1127" s="2"/>
      <c r="AQ1127" s="1"/>
      <c r="AS1127" t="b">
        <v>0</v>
      </c>
      <c r="AV1127" t="s">
        <v>153</v>
      </c>
      <c r="BB1127" t="s">
        <v>3232</v>
      </c>
      <c r="BD1127" t="b">
        <v>0</v>
      </c>
      <c r="BH1127" t="s">
        <v>215</v>
      </c>
      <c r="BI1127" t="s">
        <v>1243</v>
      </c>
      <c r="BL1127" t="s">
        <v>3231</v>
      </c>
      <c r="BM1127" t="s">
        <v>202</v>
      </c>
      <c r="BN1127" t="s">
        <v>2414</v>
      </c>
      <c r="BQ1127" t="s">
        <v>204</v>
      </c>
      <c r="BR1127" t="b">
        <v>0</v>
      </c>
      <c r="BT1127" t="b">
        <v>0</v>
      </c>
      <c r="BW1127" t="s">
        <v>313</v>
      </c>
      <c r="BX1127" t="b">
        <v>0</v>
      </c>
      <c r="BY1127" s="2">
        <v>44376.857569444444</v>
      </c>
      <c r="BZ1127" t="s">
        <v>3070</v>
      </c>
      <c r="CB1127" t="b">
        <v>0</v>
      </c>
      <c r="CC1127" t="b">
        <v>0</v>
      </c>
      <c r="CF1127">
        <v>140000</v>
      </c>
      <c r="CH1127">
        <v>7000</v>
      </c>
      <c r="CI1127">
        <v>5</v>
      </c>
      <c r="CJ1127">
        <v>0</v>
      </c>
      <c r="CK1127">
        <f>YEAR(tbl_Opportunity[[#This Row],[Close Date]])</f>
        <v>2021</v>
      </c>
    </row>
    <row r="1128" spans="1:89">
      <c r="A1128" t="s">
        <v>3233</v>
      </c>
      <c r="B1128" t="b">
        <v>0</v>
      </c>
      <c r="D1128" t="b">
        <v>0</v>
      </c>
      <c r="H1128" s="1">
        <v>44530</v>
      </c>
      <c r="I1128" t="b">
        <v>0</v>
      </c>
      <c r="L1128" t="s">
        <v>3234</v>
      </c>
      <c r="O1128" t="s">
        <v>215</v>
      </c>
      <c r="P1128" t="b">
        <v>0</v>
      </c>
      <c r="Q1128" s="2">
        <v>44280.535902777781</v>
      </c>
      <c r="R1128" s="1"/>
      <c r="S1128" t="b">
        <v>0</v>
      </c>
      <c r="U1128" s="1"/>
      <c r="V1128" t="b">
        <v>0</v>
      </c>
      <c r="W1128" s="1">
        <v>44287</v>
      </c>
      <c r="X1128">
        <v>4</v>
      </c>
      <c r="Y1128">
        <v>2021</v>
      </c>
      <c r="Z1128" t="s">
        <v>161</v>
      </c>
      <c r="AA1128" t="s">
        <v>161</v>
      </c>
      <c r="AB1128" t="b">
        <v>0</v>
      </c>
      <c r="AC1128" t="b">
        <v>0</v>
      </c>
      <c r="AE1128" t="b">
        <v>1</v>
      </c>
      <c r="AF1128" t="b">
        <v>0</v>
      </c>
      <c r="AG1128" t="b">
        <v>0</v>
      </c>
      <c r="AH1128" t="s">
        <v>243</v>
      </c>
      <c r="AI1128" t="b">
        <v>0</v>
      </c>
      <c r="AK1128" t="b">
        <v>0</v>
      </c>
      <c r="AL1128" s="1">
        <v>44280</v>
      </c>
      <c r="AM1128" t="s">
        <v>162</v>
      </c>
      <c r="AN1128" s="2">
        <v>44348.796840277777</v>
      </c>
      <c r="AP1128" s="2"/>
      <c r="AQ1128" s="1"/>
      <c r="AS1128" t="b">
        <v>0</v>
      </c>
      <c r="AV1128" t="s">
        <v>93</v>
      </c>
      <c r="BB1128" t="s">
        <v>3235</v>
      </c>
      <c r="BD1128" t="b">
        <v>0</v>
      </c>
      <c r="BH1128" t="s">
        <v>215</v>
      </c>
      <c r="BI1128" t="s">
        <v>1072</v>
      </c>
      <c r="BL1128" t="s">
        <v>3234</v>
      </c>
      <c r="BM1128" t="s">
        <v>202</v>
      </c>
      <c r="BN1128" t="s">
        <v>2414</v>
      </c>
      <c r="BQ1128" t="s">
        <v>204</v>
      </c>
      <c r="BR1128" t="b">
        <v>0</v>
      </c>
      <c r="BT1128" t="b">
        <v>0</v>
      </c>
      <c r="BW1128" t="s">
        <v>313</v>
      </c>
      <c r="BX1128" t="b">
        <v>0</v>
      </c>
      <c r="BY1128" s="2">
        <v>44376.857581018521</v>
      </c>
      <c r="BZ1128" t="s">
        <v>3070</v>
      </c>
      <c r="CB1128" t="b">
        <v>0</v>
      </c>
      <c r="CC1128" t="b">
        <v>0</v>
      </c>
      <c r="CF1128">
        <v>282154</v>
      </c>
      <c r="CH1128">
        <v>14107.7</v>
      </c>
      <c r="CI1128">
        <v>5</v>
      </c>
      <c r="CJ1128">
        <v>0</v>
      </c>
      <c r="CK1128">
        <f>YEAR(tbl_Opportunity[[#This Row],[Close Date]])</f>
        <v>2021</v>
      </c>
    </row>
    <row r="1129" spans="1:89">
      <c r="A1129" t="s">
        <v>465</v>
      </c>
      <c r="B1129" t="b">
        <v>0</v>
      </c>
      <c r="D1129" t="b">
        <v>0</v>
      </c>
      <c r="E1129" t="s">
        <v>2947</v>
      </c>
      <c r="H1129" s="1">
        <v>44561</v>
      </c>
      <c r="I1129" t="b">
        <v>0</v>
      </c>
      <c r="L1129" t="s">
        <v>3236</v>
      </c>
      <c r="O1129" t="s">
        <v>272</v>
      </c>
      <c r="P1129" t="b">
        <v>0</v>
      </c>
      <c r="Q1129" s="2">
        <v>44202.87222222222</v>
      </c>
      <c r="R1129" s="1"/>
      <c r="S1129" t="b">
        <v>0</v>
      </c>
      <c r="U1129" s="1"/>
      <c r="V1129" t="b">
        <v>0</v>
      </c>
      <c r="W1129" s="1">
        <v>44287</v>
      </c>
      <c r="X1129">
        <v>4</v>
      </c>
      <c r="Y1129">
        <v>2021</v>
      </c>
      <c r="Z1129" t="s">
        <v>1659</v>
      </c>
      <c r="AA1129" t="s">
        <v>1660</v>
      </c>
      <c r="AB1129" t="b">
        <v>0</v>
      </c>
      <c r="AC1129" t="b">
        <v>0</v>
      </c>
      <c r="AE1129" t="b">
        <v>1</v>
      </c>
      <c r="AF1129" t="b">
        <v>0</v>
      </c>
      <c r="AG1129" t="b">
        <v>0</v>
      </c>
      <c r="AH1129" t="s">
        <v>243</v>
      </c>
      <c r="AI1129" t="b">
        <v>0</v>
      </c>
      <c r="AK1129" t="b">
        <v>0</v>
      </c>
      <c r="AL1129" s="1">
        <v>44224</v>
      </c>
      <c r="AM1129" t="s">
        <v>162</v>
      </c>
      <c r="AN1129" s="2">
        <v>44348.7966087963</v>
      </c>
      <c r="AP1129" s="2"/>
      <c r="AQ1129" s="1"/>
      <c r="AS1129" t="b">
        <v>0</v>
      </c>
      <c r="AV1129" t="s">
        <v>93</v>
      </c>
      <c r="BB1129" t="s">
        <v>3237</v>
      </c>
      <c r="BD1129" t="b">
        <v>0</v>
      </c>
      <c r="BH1129" t="s">
        <v>272</v>
      </c>
      <c r="BI1129" t="s">
        <v>1243</v>
      </c>
      <c r="BL1129" t="s">
        <v>3236</v>
      </c>
      <c r="BM1129" t="s">
        <v>291</v>
      </c>
      <c r="BN1129" t="s">
        <v>203</v>
      </c>
      <c r="BQ1129" t="s">
        <v>204</v>
      </c>
      <c r="BR1129" t="b">
        <v>0</v>
      </c>
      <c r="BT1129" t="b">
        <v>0</v>
      </c>
      <c r="BW1129" t="s">
        <v>1662</v>
      </c>
      <c r="BX1129" t="b">
        <v>0</v>
      </c>
      <c r="BY1129" s="2">
        <v>44376.857581018521</v>
      </c>
      <c r="BZ1129" t="s">
        <v>314</v>
      </c>
      <c r="CB1129" t="b">
        <v>0</v>
      </c>
      <c r="CC1129" t="b">
        <v>0</v>
      </c>
      <c r="CF1129">
        <v>30155</v>
      </c>
      <c r="CH1129">
        <v>21108.5</v>
      </c>
      <c r="CI1129">
        <v>70</v>
      </c>
      <c r="CJ1129">
        <v>0</v>
      </c>
      <c r="CK1129">
        <f>YEAR(tbl_Opportunity[[#This Row],[Close Date]])</f>
        <v>2021</v>
      </c>
    </row>
    <row r="1130" spans="1:89">
      <c r="A1130" t="s">
        <v>3238</v>
      </c>
      <c r="B1130" t="b">
        <v>0</v>
      </c>
      <c r="D1130" t="b">
        <v>0</v>
      </c>
      <c r="H1130" s="1">
        <v>44561</v>
      </c>
      <c r="I1130" t="b">
        <v>0</v>
      </c>
      <c r="L1130" t="s">
        <v>3239</v>
      </c>
      <c r="O1130" t="s">
        <v>194</v>
      </c>
      <c r="P1130" t="b">
        <v>0</v>
      </c>
      <c r="Q1130" s="2">
        <v>44230.608159722222</v>
      </c>
      <c r="R1130" s="1"/>
      <c r="S1130" t="b">
        <v>0</v>
      </c>
      <c r="U1130" s="1"/>
      <c r="V1130" t="b">
        <v>0</v>
      </c>
      <c r="W1130" s="1">
        <v>44287</v>
      </c>
      <c r="X1130">
        <v>4</v>
      </c>
      <c r="Y1130">
        <v>2021</v>
      </c>
      <c r="Z1130" t="s">
        <v>1659</v>
      </c>
      <c r="AA1130" t="s">
        <v>1660</v>
      </c>
      <c r="AB1130" t="b">
        <v>0</v>
      </c>
      <c r="AC1130" t="b">
        <v>0</v>
      </c>
      <c r="AE1130" t="b">
        <v>1</v>
      </c>
      <c r="AF1130" t="b">
        <v>0</v>
      </c>
      <c r="AG1130" t="b">
        <v>0</v>
      </c>
      <c r="AH1130" t="s">
        <v>129</v>
      </c>
      <c r="AI1130" t="b">
        <v>0</v>
      </c>
      <c r="AJ1130" t="s">
        <v>211</v>
      </c>
      <c r="AK1130" t="b">
        <v>0</v>
      </c>
      <c r="AL1130" s="1"/>
      <c r="AM1130" t="s">
        <v>162</v>
      </c>
      <c r="AN1130" s="2">
        <v>44348.796666666669</v>
      </c>
      <c r="AP1130" s="2">
        <v>44322.561493055553</v>
      </c>
      <c r="AQ1130" s="1"/>
      <c r="AS1130" t="b">
        <v>0</v>
      </c>
      <c r="AV1130" t="s">
        <v>213</v>
      </c>
      <c r="AY1130" t="s">
        <v>236</v>
      </c>
      <c r="AZ1130" t="s">
        <v>237</v>
      </c>
      <c r="BB1130" t="s">
        <v>3240</v>
      </c>
      <c r="BD1130" t="b">
        <v>0</v>
      </c>
      <c r="BF1130" t="s">
        <v>3241</v>
      </c>
      <c r="BG1130" t="s">
        <v>3242</v>
      </c>
      <c r="BH1130" t="s">
        <v>194</v>
      </c>
      <c r="BI1130" t="s">
        <v>2055</v>
      </c>
      <c r="BL1130" t="s">
        <v>3239</v>
      </c>
      <c r="BM1130" t="s">
        <v>291</v>
      </c>
      <c r="BN1130" t="s">
        <v>203</v>
      </c>
      <c r="BQ1130" t="s">
        <v>204</v>
      </c>
      <c r="BR1130" t="b">
        <v>0</v>
      </c>
      <c r="BT1130" t="b">
        <v>0</v>
      </c>
      <c r="BW1130" t="s">
        <v>1662</v>
      </c>
      <c r="BX1130" t="b">
        <v>0</v>
      </c>
      <c r="BY1130" s="2">
        <v>44376.857581018521</v>
      </c>
      <c r="BZ1130" t="s">
        <v>265</v>
      </c>
      <c r="CB1130" t="b">
        <v>0</v>
      </c>
      <c r="CC1130" t="b">
        <v>0</v>
      </c>
      <c r="CF1130">
        <v>3850</v>
      </c>
      <c r="CH1130">
        <v>2695</v>
      </c>
      <c r="CI1130">
        <v>70</v>
      </c>
      <c r="CJ1130">
        <v>0</v>
      </c>
      <c r="CK1130">
        <f>YEAR(tbl_Opportunity[[#This Row],[Close Date]])</f>
        <v>2021</v>
      </c>
    </row>
    <row r="1131" spans="1:89">
      <c r="A1131" t="s">
        <v>3243</v>
      </c>
      <c r="B1131" t="b">
        <v>0</v>
      </c>
      <c r="D1131" t="b">
        <v>0</v>
      </c>
      <c r="E1131" t="s">
        <v>2947</v>
      </c>
      <c r="H1131" s="1">
        <v>44516</v>
      </c>
      <c r="I1131" t="b">
        <v>0</v>
      </c>
      <c r="L1131" t="s">
        <v>3244</v>
      </c>
      <c r="O1131" t="s">
        <v>272</v>
      </c>
      <c r="P1131" t="b">
        <v>0</v>
      </c>
      <c r="Q1131" s="2">
        <v>44175.895497685182</v>
      </c>
      <c r="R1131" s="1"/>
      <c r="S1131" t="b">
        <v>0</v>
      </c>
      <c r="U1131" s="1"/>
      <c r="V1131" t="b">
        <v>0</v>
      </c>
      <c r="W1131" s="1">
        <v>44287</v>
      </c>
      <c r="X1131">
        <v>4</v>
      </c>
      <c r="Y1131">
        <v>2021</v>
      </c>
      <c r="Z1131" t="s">
        <v>1659</v>
      </c>
      <c r="AA1131" t="s">
        <v>1660</v>
      </c>
      <c r="AB1131" t="b">
        <v>0</v>
      </c>
      <c r="AC1131" t="b">
        <v>0</v>
      </c>
      <c r="AE1131" t="b">
        <v>1</v>
      </c>
      <c r="AF1131" t="b">
        <v>0</v>
      </c>
      <c r="AG1131" t="b">
        <v>0</v>
      </c>
      <c r="AH1131" t="s">
        <v>129</v>
      </c>
      <c r="AI1131" t="b">
        <v>0</v>
      </c>
      <c r="AK1131" t="b">
        <v>0</v>
      </c>
      <c r="AL1131" s="1">
        <v>44308</v>
      </c>
      <c r="AM1131" t="s">
        <v>162</v>
      </c>
      <c r="AN1131" s="2">
        <v>44348.796597222223</v>
      </c>
      <c r="AP1131" s="2"/>
      <c r="AQ1131" s="1"/>
      <c r="AS1131" t="b">
        <v>0</v>
      </c>
      <c r="AV1131" t="s">
        <v>2820</v>
      </c>
      <c r="BB1131" t="s">
        <v>3245</v>
      </c>
      <c r="BD1131" t="b">
        <v>0</v>
      </c>
      <c r="BH1131" t="s">
        <v>272</v>
      </c>
      <c r="BI1131" t="s">
        <v>1243</v>
      </c>
      <c r="BL1131" t="s">
        <v>3244</v>
      </c>
      <c r="BM1131" t="s">
        <v>3069</v>
      </c>
      <c r="BN1131" t="s">
        <v>203</v>
      </c>
      <c r="BQ1131" t="s">
        <v>204</v>
      </c>
      <c r="BR1131" t="b">
        <v>0</v>
      </c>
      <c r="BT1131" t="b">
        <v>0</v>
      </c>
      <c r="BW1131" t="s">
        <v>1662</v>
      </c>
      <c r="BX1131" t="b">
        <v>0</v>
      </c>
      <c r="BY1131" s="2">
        <v>44376.857581018521</v>
      </c>
      <c r="BZ1131" t="s">
        <v>314</v>
      </c>
      <c r="CB1131" t="b">
        <v>0</v>
      </c>
      <c r="CC1131" t="b">
        <v>0</v>
      </c>
      <c r="CF1131">
        <v>6500</v>
      </c>
      <c r="CH1131">
        <v>4550</v>
      </c>
      <c r="CI1131">
        <v>70</v>
      </c>
      <c r="CJ1131">
        <v>0</v>
      </c>
      <c r="CK1131">
        <f>YEAR(tbl_Opportunity[[#This Row],[Close Date]])</f>
        <v>2021</v>
      </c>
    </row>
    <row r="1132" spans="1:89">
      <c r="A1132" t="s">
        <v>3246</v>
      </c>
      <c r="B1132" t="b">
        <v>0</v>
      </c>
      <c r="D1132" t="b">
        <v>0</v>
      </c>
      <c r="H1132" s="1">
        <v>44489</v>
      </c>
      <c r="I1132" t="b">
        <v>0</v>
      </c>
      <c r="L1132" t="s">
        <v>3247</v>
      </c>
      <c r="O1132" t="s">
        <v>272</v>
      </c>
      <c r="P1132" t="b">
        <v>0</v>
      </c>
      <c r="Q1132" s="2">
        <v>44204.770300925928</v>
      </c>
      <c r="R1132" s="1"/>
      <c r="S1132" t="b">
        <v>0</v>
      </c>
      <c r="U1132" s="1"/>
      <c r="V1132" t="b">
        <v>0</v>
      </c>
      <c r="W1132" s="1">
        <v>44287</v>
      </c>
      <c r="X1132">
        <v>4</v>
      </c>
      <c r="Y1132">
        <v>2021</v>
      </c>
      <c r="Z1132" t="s">
        <v>1659</v>
      </c>
      <c r="AA1132" t="s">
        <v>1660</v>
      </c>
      <c r="AB1132" t="b">
        <v>0</v>
      </c>
      <c r="AC1132" t="b">
        <v>0</v>
      </c>
      <c r="AE1132" t="b">
        <v>1</v>
      </c>
      <c r="AF1132" t="b">
        <v>0</v>
      </c>
      <c r="AG1132" t="b">
        <v>0</v>
      </c>
      <c r="AH1132" t="s">
        <v>129</v>
      </c>
      <c r="AI1132" t="b">
        <v>0</v>
      </c>
      <c r="AK1132" t="b">
        <v>0</v>
      </c>
      <c r="AL1132" s="1">
        <v>44319</v>
      </c>
      <c r="AM1132" t="s">
        <v>162</v>
      </c>
      <c r="AN1132" s="2">
        <v>44348.7966087963</v>
      </c>
      <c r="AP1132" s="2"/>
      <c r="AQ1132" s="1"/>
      <c r="AS1132" t="b">
        <v>0</v>
      </c>
      <c r="AV1132" t="s">
        <v>176</v>
      </c>
      <c r="BB1132" t="s">
        <v>3248</v>
      </c>
      <c r="BD1132" t="b">
        <v>0</v>
      </c>
      <c r="BH1132" t="s">
        <v>272</v>
      </c>
      <c r="BI1132" t="s">
        <v>1243</v>
      </c>
      <c r="BL1132" t="s">
        <v>3247</v>
      </c>
      <c r="BM1132" t="s">
        <v>3069</v>
      </c>
      <c r="BN1132" t="s">
        <v>203</v>
      </c>
      <c r="BQ1132" t="s">
        <v>204</v>
      </c>
      <c r="BR1132" t="b">
        <v>0</v>
      </c>
      <c r="BT1132" t="b">
        <v>0</v>
      </c>
      <c r="BW1132" t="s">
        <v>1662</v>
      </c>
      <c r="BX1132" t="b">
        <v>0</v>
      </c>
      <c r="BY1132" s="2">
        <v>44376.857581018521</v>
      </c>
      <c r="BZ1132" t="s">
        <v>314</v>
      </c>
      <c r="CB1132" t="b">
        <v>0</v>
      </c>
      <c r="CC1132" t="b">
        <v>0</v>
      </c>
      <c r="CF1132">
        <v>8950</v>
      </c>
      <c r="CH1132">
        <v>6265</v>
      </c>
      <c r="CI1132">
        <v>70</v>
      </c>
      <c r="CJ1132">
        <v>0</v>
      </c>
      <c r="CK1132">
        <f>YEAR(tbl_Opportunity[[#This Row],[Close Date]])</f>
        <v>2021</v>
      </c>
    </row>
    <row r="1133" spans="1:89">
      <c r="A1133" t="s">
        <v>2326</v>
      </c>
      <c r="B1133" t="b">
        <v>0</v>
      </c>
      <c r="D1133" t="b">
        <v>0</v>
      </c>
      <c r="H1133" s="1">
        <v>44561</v>
      </c>
      <c r="I1133" t="b">
        <v>0</v>
      </c>
      <c r="L1133" t="s">
        <v>3249</v>
      </c>
      <c r="O1133" t="s">
        <v>194</v>
      </c>
      <c r="P1133" t="b">
        <v>0</v>
      </c>
      <c r="Q1133" s="2">
        <v>43468.59715277778</v>
      </c>
      <c r="R1133" s="1"/>
      <c r="S1133" t="b">
        <v>0</v>
      </c>
      <c r="U1133" s="1"/>
      <c r="V1133" t="b">
        <v>0</v>
      </c>
      <c r="W1133" s="1">
        <v>44287</v>
      </c>
      <c r="X1133">
        <v>4</v>
      </c>
      <c r="Y1133">
        <v>2021</v>
      </c>
      <c r="Z1133" t="s">
        <v>161</v>
      </c>
      <c r="AA1133" t="s">
        <v>161</v>
      </c>
      <c r="AB1133" t="b">
        <v>0</v>
      </c>
      <c r="AC1133" t="b">
        <v>0</v>
      </c>
      <c r="AE1133" t="b">
        <v>1</v>
      </c>
      <c r="AF1133" t="b">
        <v>0</v>
      </c>
      <c r="AG1133" t="b">
        <v>0</v>
      </c>
      <c r="AH1133" t="s">
        <v>129</v>
      </c>
      <c r="AI1133" t="b">
        <v>0</v>
      </c>
      <c r="AJ1133" t="s">
        <v>211</v>
      </c>
      <c r="AK1133" t="b">
        <v>0</v>
      </c>
      <c r="AL1133" s="1"/>
      <c r="AM1133" t="s">
        <v>162</v>
      </c>
      <c r="AN1133" s="2">
        <v>44348.796724537038</v>
      </c>
      <c r="AP1133" s="2">
        <v>44281.753634259258</v>
      </c>
      <c r="AQ1133" s="1"/>
      <c r="AS1133" t="b">
        <v>0</v>
      </c>
      <c r="AV1133" t="s">
        <v>153</v>
      </c>
      <c r="BB1133" t="s">
        <v>3250</v>
      </c>
      <c r="BD1133" t="b">
        <v>0</v>
      </c>
      <c r="BH1133" t="s">
        <v>194</v>
      </c>
      <c r="BI1133" t="s">
        <v>2055</v>
      </c>
      <c r="BJ1133" t="s">
        <v>216</v>
      </c>
      <c r="BL1133" t="s">
        <v>3249</v>
      </c>
      <c r="BM1133" t="s">
        <v>202</v>
      </c>
      <c r="BN1133" t="s">
        <v>203</v>
      </c>
      <c r="BQ1133" t="s">
        <v>204</v>
      </c>
      <c r="BR1133" t="b">
        <v>0</v>
      </c>
      <c r="BT1133" t="b">
        <v>0</v>
      </c>
      <c r="BW1133" t="s">
        <v>313</v>
      </c>
      <c r="BX1133" t="b">
        <v>0</v>
      </c>
      <c r="BY1133" s="2">
        <v>44376.857569444444</v>
      </c>
      <c r="BZ1133" t="s">
        <v>265</v>
      </c>
      <c r="CB1133" t="b">
        <v>0</v>
      </c>
      <c r="CC1133" t="b">
        <v>0</v>
      </c>
      <c r="CF1133">
        <v>98134</v>
      </c>
      <c r="CH1133">
        <v>4906.7</v>
      </c>
      <c r="CI1133">
        <v>5</v>
      </c>
      <c r="CJ1133">
        <v>0</v>
      </c>
      <c r="CK1133">
        <f>YEAR(tbl_Opportunity[[#This Row],[Close Date]])</f>
        <v>2021</v>
      </c>
    </row>
    <row r="1134" spans="1:89">
      <c r="A1134" t="s">
        <v>2317</v>
      </c>
      <c r="B1134" t="b">
        <v>0</v>
      </c>
      <c r="D1134" t="b">
        <v>0</v>
      </c>
      <c r="H1134" s="1">
        <v>44557</v>
      </c>
      <c r="I1134" t="b">
        <v>0</v>
      </c>
      <c r="L1134" t="s">
        <v>3251</v>
      </c>
      <c r="O1134" t="s">
        <v>194</v>
      </c>
      <c r="P1134" t="b">
        <v>0</v>
      </c>
      <c r="Q1134" s="2">
        <v>43637.398831018516</v>
      </c>
      <c r="R1134" s="1"/>
      <c r="S1134" t="b">
        <v>0</v>
      </c>
      <c r="U1134" s="1"/>
      <c r="V1134" t="b">
        <v>0</v>
      </c>
      <c r="W1134" s="1">
        <v>44287</v>
      </c>
      <c r="X1134">
        <v>4</v>
      </c>
      <c r="Y1134">
        <v>2021</v>
      </c>
      <c r="Z1134" t="s">
        <v>161</v>
      </c>
      <c r="AA1134" t="s">
        <v>161</v>
      </c>
      <c r="AB1134" t="b">
        <v>0</v>
      </c>
      <c r="AC1134" t="b">
        <v>0</v>
      </c>
      <c r="AE1134" t="b">
        <v>1</v>
      </c>
      <c r="AF1134" t="b">
        <v>0</v>
      </c>
      <c r="AG1134" t="b">
        <v>0</v>
      </c>
      <c r="AH1134" t="s">
        <v>129</v>
      </c>
      <c r="AI1134" t="b">
        <v>0</v>
      </c>
      <c r="AJ1134" t="s">
        <v>574</v>
      </c>
      <c r="AK1134" t="b">
        <v>0</v>
      </c>
      <c r="AL1134" s="1"/>
      <c r="AM1134" t="s">
        <v>162</v>
      </c>
      <c r="AN1134" s="2">
        <v>44348.796724537038</v>
      </c>
      <c r="AP1134" s="2">
        <v>44231.475613425922</v>
      </c>
      <c r="AQ1134" s="1"/>
      <c r="AS1134" t="b">
        <v>0</v>
      </c>
      <c r="AV1134" t="s">
        <v>213</v>
      </c>
      <c r="AY1134" t="s">
        <v>1407</v>
      </c>
      <c r="AZ1134" t="s">
        <v>2500</v>
      </c>
      <c r="BB1134" t="s">
        <v>3252</v>
      </c>
      <c r="BD1134" t="b">
        <v>0</v>
      </c>
      <c r="BG1134" t="s">
        <v>2065</v>
      </c>
      <c r="BH1134" t="s">
        <v>194</v>
      </c>
      <c r="BI1134" t="s">
        <v>2055</v>
      </c>
      <c r="BL1134" t="s">
        <v>3251</v>
      </c>
      <c r="BM1134" t="s">
        <v>202</v>
      </c>
      <c r="BN1134" t="s">
        <v>203</v>
      </c>
      <c r="BQ1134" t="s">
        <v>204</v>
      </c>
      <c r="BR1134" t="b">
        <v>0</v>
      </c>
      <c r="BT1134" t="b">
        <v>0</v>
      </c>
      <c r="BW1134" t="s">
        <v>313</v>
      </c>
      <c r="BX1134" t="b">
        <v>0</v>
      </c>
      <c r="BY1134" s="2">
        <v>44376.857569444444</v>
      </c>
      <c r="BZ1134" t="s">
        <v>265</v>
      </c>
      <c r="CB1134" t="b">
        <v>0</v>
      </c>
      <c r="CC1134" t="b">
        <v>0</v>
      </c>
      <c r="CF1134">
        <v>102727</v>
      </c>
      <c r="CH1134">
        <v>5136.3500000000004</v>
      </c>
      <c r="CI1134">
        <v>5</v>
      </c>
      <c r="CJ1134">
        <v>0</v>
      </c>
      <c r="CK1134">
        <f>YEAR(tbl_Opportunity[[#This Row],[Close Date]])</f>
        <v>2021</v>
      </c>
    </row>
    <row r="1135" spans="1:89">
      <c r="A1135" t="s">
        <v>3253</v>
      </c>
      <c r="B1135" t="b">
        <v>0</v>
      </c>
      <c r="D1135" t="b">
        <v>0</v>
      </c>
      <c r="H1135" s="1">
        <v>44561</v>
      </c>
      <c r="I1135" t="b">
        <v>0</v>
      </c>
      <c r="L1135" t="s">
        <v>3254</v>
      </c>
      <c r="O1135" t="s">
        <v>194</v>
      </c>
      <c r="P1135" t="b">
        <v>0</v>
      </c>
      <c r="Q1135" s="2">
        <v>43601.450983796298</v>
      </c>
      <c r="R1135" s="1"/>
      <c r="S1135" t="b">
        <v>0</v>
      </c>
      <c r="U1135" s="1"/>
      <c r="V1135" t="b">
        <v>0</v>
      </c>
      <c r="W1135" s="1">
        <v>44287</v>
      </c>
      <c r="X1135">
        <v>4</v>
      </c>
      <c r="Y1135">
        <v>2021</v>
      </c>
      <c r="Z1135" t="s">
        <v>161</v>
      </c>
      <c r="AA1135" t="s">
        <v>161</v>
      </c>
      <c r="AB1135" t="b">
        <v>0</v>
      </c>
      <c r="AC1135" t="b">
        <v>0</v>
      </c>
      <c r="AE1135" t="b">
        <v>1</v>
      </c>
      <c r="AF1135" t="b">
        <v>0</v>
      </c>
      <c r="AG1135" t="b">
        <v>0</v>
      </c>
      <c r="AH1135" t="s">
        <v>129</v>
      </c>
      <c r="AI1135" t="b">
        <v>0</v>
      </c>
      <c r="AJ1135" t="s">
        <v>211</v>
      </c>
      <c r="AK1135" t="b">
        <v>0</v>
      </c>
      <c r="AL1135" s="1"/>
      <c r="AM1135" t="s">
        <v>162</v>
      </c>
      <c r="AN1135" s="2">
        <v>44348.796724537038</v>
      </c>
      <c r="AP1135" s="2">
        <v>44279.505960648145</v>
      </c>
      <c r="AQ1135" s="1"/>
      <c r="AS1135" t="b">
        <v>0</v>
      </c>
      <c r="AV1135" t="s">
        <v>213</v>
      </c>
      <c r="AY1135" t="s">
        <v>236</v>
      </c>
      <c r="AZ1135" t="s">
        <v>300</v>
      </c>
      <c r="BB1135" t="s">
        <v>3255</v>
      </c>
      <c r="BD1135" t="b">
        <v>0</v>
      </c>
      <c r="BG1135" t="s">
        <v>3256</v>
      </c>
      <c r="BH1135" t="s">
        <v>194</v>
      </c>
      <c r="BI1135" t="s">
        <v>2055</v>
      </c>
      <c r="BJ1135" t="s">
        <v>216</v>
      </c>
      <c r="BL1135" t="s">
        <v>3254</v>
      </c>
      <c r="BM1135" t="s">
        <v>202</v>
      </c>
      <c r="BN1135" t="s">
        <v>203</v>
      </c>
      <c r="BQ1135" t="s">
        <v>204</v>
      </c>
      <c r="BR1135" t="b">
        <v>0</v>
      </c>
      <c r="BT1135" t="b">
        <v>0</v>
      </c>
      <c r="BW1135" t="s">
        <v>313</v>
      </c>
      <c r="BX1135" t="b">
        <v>0</v>
      </c>
      <c r="BY1135" s="2">
        <v>44376.857569444444</v>
      </c>
      <c r="BZ1135" t="s">
        <v>265</v>
      </c>
      <c r="CB1135" t="b">
        <v>0</v>
      </c>
      <c r="CC1135" t="b">
        <v>0</v>
      </c>
      <c r="CF1135">
        <v>98134</v>
      </c>
      <c r="CH1135">
        <v>4906.7</v>
      </c>
      <c r="CI1135">
        <v>5</v>
      </c>
      <c r="CJ1135">
        <v>0</v>
      </c>
      <c r="CK1135">
        <f>YEAR(tbl_Opportunity[[#This Row],[Close Date]])</f>
        <v>2021</v>
      </c>
    </row>
    <row r="1136" spans="1:89">
      <c r="A1136" t="s">
        <v>2872</v>
      </c>
      <c r="B1136" t="b">
        <v>0</v>
      </c>
      <c r="D1136" t="b">
        <v>0</v>
      </c>
      <c r="H1136" s="1">
        <v>44561</v>
      </c>
      <c r="I1136" t="b">
        <v>0</v>
      </c>
      <c r="L1136" t="s">
        <v>3257</v>
      </c>
      <c r="O1136" t="s">
        <v>194</v>
      </c>
      <c r="P1136" t="b">
        <v>0</v>
      </c>
      <c r="Q1136" s="2">
        <v>43609.30746527778</v>
      </c>
      <c r="R1136" s="1"/>
      <c r="S1136" t="b">
        <v>0</v>
      </c>
      <c r="U1136" s="1"/>
      <c r="V1136" t="b">
        <v>0</v>
      </c>
      <c r="W1136" s="1">
        <v>44287</v>
      </c>
      <c r="X1136">
        <v>4</v>
      </c>
      <c r="Y1136">
        <v>2021</v>
      </c>
      <c r="Z1136" t="s">
        <v>161</v>
      </c>
      <c r="AA1136" t="s">
        <v>161</v>
      </c>
      <c r="AB1136" t="b">
        <v>0</v>
      </c>
      <c r="AC1136" t="b">
        <v>0</v>
      </c>
      <c r="AE1136" t="b">
        <v>1</v>
      </c>
      <c r="AF1136" t="b">
        <v>0</v>
      </c>
      <c r="AG1136" t="b">
        <v>0</v>
      </c>
      <c r="AH1136" t="s">
        <v>129</v>
      </c>
      <c r="AI1136" t="b">
        <v>0</v>
      </c>
      <c r="AJ1136" t="s">
        <v>211</v>
      </c>
      <c r="AK1136" t="b">
        <v>0</v>
      </c>
      <c r="AL1136" s="1"/>
      <c r="AM1136" t="s">
        <v>162</v>
      </c>
      <c r="AN1136" s="2">
        <v>44348.796724537038</v>
      </c>
      <c r="AP1136" s="2">
        <v>44063.49554398148</v>
      </c>
      <c r="AQ1136" s="1"/>
      <c r="AS1136" t="b">
        <v>0</v>
      </c>
      <c r="AV1136" t="s">
        <v>248</v>
      </c>
      <c r="AY1136" t="s">
        <v>236</v>
      </c>
      <c r="AZ1136" t="s">
        <v>300</v>
      </c>
      <c r="BB1136" t="s">
        <v>3258</v>
      </c>
      <c r="BD1136" t="b">
        <v>0</v>
      </c>
      <c r="BG1136" t="s">
        <v>3259</v>
      </c>
      <c r="BH1136" t="s">
        <v>194</v>
      </c>
      <c r="BI1136" t="s">
        <v>2055</v>
      </c>
      <c r="BJ1136" t="s">
        <v>216</v>
      </c>
      <c r="BL1136" t="s">
        <v>3257</v>
      </c>
      <c r="BM1136" t="s">
        <v>202</v>
      </c>
      <c r="BN1136" t="s">
        <v>203</v>
      </c>
      <c r="BQ1136" t="s">
        <v>204</v>
      </c>
      <c r="BR1136" t="b">
        <v>0</v>
      </c>
      <c r="BT1136" t="b">
        <v>0</v>
      </c>
      <c r="BW1136" t="s">
        <v>313</v>
      </c>
      <c r="BX1136" t="b">
        <v>0</v>
      </c>
      <c r="BY1136" s="2">
        <v>44376.857569444444</v>
      </c>
      <c r="BZ1136" t="s">
        <v>265</v>
      </c>
      <c r="CB1136" t="b">
        <v>0</v>
      </c>
      <c r="CC1136" t="b">
        <v>0</v>
      </c>
      <c r="CF1136">
        <v>98134</v>
      </c>
      <c r="CH1136">
        <v>4906.7</v>
      </c>
      <c r="CI1136">
        <v>5</v>
      </c>
      <c r="CJ1136">
        <v>0</v>
      </c>
      <c r="CK1136">
        <f>YEAR(tbl_Opportunity[[#This Row],[Close Date]])</f>
        <v>2021</v>
      </c>
    </row>
    <row r="1137" spans="1:89">
      <c r="A1137" t="s">
        <v>2867</v>
      </c>
      <c r="B1137" t="b">
        <v>0</v>
      </c>
      <c r="D1137" t="b">
        <v>0</v>
      </c>
      <c r="H1137" s="1">
        <v>44561</v>
      </c>
      <c r="I1137" t="b">
        <v>0</v>
      </c>
      <c r="L1137" t="s">
        <v>3260</v>
      </c>
      <c r="O1137" t="s">
        <v>194</v>
      </c>
      <c r="P1137" t="b">
        <v>0</v>
      </c>
      <c r="Q1137" s="2">
        <v>43544.722604166665</v>
      </c>
      <c r="R1137" s="1"/>
      <c r="S1137" t="b">
        <v>0</v>
      </c>
      <c r="U1137" s="1"/>
      <c r="V1137" t="b">
        <v>0</v>
      </c>
      <c r="W1137" s="1">
        <v>44287</v>
      </c>
      <c r="X1137">
        <v>4</v>
      </c>
      <c r="Y1137">
        <v>2021</v>
      </c>
      <c r="Z1137" t="s">
        <v>161</v>
      </c>
      <c r="AA1137" t="s">
        <v>161</v>
      </c>
      <c r="AB1137" t="b">
        <v>0</v>
      </c>
      <c r="AC1137" t="b">
        <v>0</v>
      </c>
      <c r="AE1137" t="b">
        <v>1</v>
      </c>
      <c r="AF1137" t="b">
        <v>0</v>
      </c>
      <c r="AG1137" t="b">
        <v>0</v>
      </c>
      <c r="AH1137" t="s">
        <v>129</v>
      </c>
      <c r="AI1137" t="b">
        <v>0</v>
      </c>
      <c r="AJ1137" t="s">
        <v>211</v>
      </c>
      <c r="AK1137" t="b">
        <v>0</v>
      </c>
      <c r="AL1137" s="1"/>
      <c r="AM1137" t="s">
        <v>162</v>
      </c>
      <c r="AN1137" s="2">
        <v>44348.796793981484</v>
      </c>
      <c r="AP1137" s="2">
        <v>44279.521689814814</v>
      </c>
      <c r="AQ1137" s="1"/>
      <c r="AS1137" t="b">
        <v>0</v>
      </c>
      <c r="AV1137" t="s">
        <v>176</v>
      </c>
      <c r="AY1137" t="s">
        <v>236</v>
      </c>
      <c r="AZ1137" t="s">
        <v>300</v>
      </c>
      <c r="BB1137" t="s">
        <v>3261</v>
      </c>
      <c r="BD1137" t="b">
        <v>0</v>
      </c>
      <c r="BH1137" t="s">
        <v>194</v>
      </c>
      <c r="BI1137" t="s">
        <v>1668</v>
      </c>
      <c r="BJ1137" t="s">
        <v>216</v>
      </c>
      <c r="BL1137" t="s">
        <v>3260</v>
      </c>
      <c r="BM1137" t="s">
        <v>202</v>
      </c>
      <c r="BN1137" t="s">
        <v>203</v>
      </c>
      <c r="BQ1137" t="s">
        <v>204</v>
      </c>
      <c r="BR1137" t="b">
        <v>0</v>
      </c>
      <c r="BT1137" t="b">
        <v>0</v>
      </c>
      <c r="BW1137" t="s">
        <v>313</v>
      </c>
      <c r="BX1137" t="b">
        <v>0</v>
      </c>
      <c r="BY1137" s="2">
        <v>44376.857569444444</v>
      </c>
      <c r="BZ1137" t="s">
        <v>265</v>
      </c>
      <c r="CB1137" t="b">
        <v>0</v>
      </c>
      <c r="CC1137" t="b">
        <v>0</v>
      </c>
      <c r="CF1137">
        <v>101755</v>
      </c>
      <c r="CH1137">
        <v>5087.75</v>
      </c>
      <c r="CI1137">
        <v>5</v>
      </c>
      <c r="CJ1137">
        <v>0</v>
      </c>
      <c r="CK1137">
        <f>YEAR(tbl_Opportunity[[#This Row],[Close Date]])</f>
        <v>2021</v>
      </c>
    </row>
    <row r="1138" spans="1:89">
      <c r="A1138" t="s">
        <v>3262</v>
      </c>
      <c r="B1138" t="b">
        <v>0</v>
      </c>
      <c r="D1138" t="b">
        <v>0</v>
      </c>
      <c r="H1138" s="1">
        <v>44560</v>
      </c>
      <c r="I1138" t="b">
        <v>0</v>
      </c>
      <c r="L1138" t="s">
        <v>3263</v>
      </c>
      <c r="O1138" t="s">
        <v>194</v>
      </c>
      <c r="P1138" t="b">
        <v>0</v>
      </c>
      <c r="Q1138" s="2">
        <v>43600.550486111111</v>
      </c>
      <c r="R1138" s="1"/>
      <c r="S1138" t="b">
        <v>0</v>
      </c>
      <c r="U1138" s="1"/>
      <c r="V1138" t="b">
        <v>0</v>
      </c>
      <c r="W1138" s="1">
        <v>44287</v>
      </c>
      <c r="X1138">
        <v>4</v>
      </c>
      <c r="Y1138">
        <v>2021</v>
      </c>
      <c r="Z1138" t="s">
        <v>161</v>
      </c>
      <c r="AA1138" t="s">
        <v>161</v>
      </c>
      <c r="AB1138" t="b">
        <v>0</v>
      </c>
      <c r="AC1138" t="b">
        <v>0</v>
      </c>
      <c r="AE1138" t="b">
        <v>1</v>
      </c>
      <c r="AF1138" t="b">
        <v>0</v>
      </c>
      <c r="AG1138" t="b">
        <v>0</v>
      </c>
      <c r="AH1138" t="s">
        <v>129</v>
      </c>
      <c r="AI1138" t="b">
        <v>0</v>
      </c>
      <c r="AJ1138" t="s">
        <v>211</v>
      </c>
      <c r="AK1138" t="b">
        <v>0</v>
      </c>
      <c r="AL1138" s="1"/>
      <c r="AM1138" t="s">
        <v>162</v>
      </c>
      <c r="AN1138" s="2">
        <v>44348.796724537038</v>
      </c>
      <c r="AP1138" s="2">
        <v>44063.685844907406</v>
      </c>
      <c r="AQ1138" s="1"/>
      <c r="AS1138" t="b">
        <v>0</v>
      </c>
      <c r="AV1138" t="s">
        <v>176</v>
      </c>
      <c r="AY1138" t="s">
        <v>236</v>
      </c>
      <c r="AZ1138" t="s">
        <v>300</v>
      </c>
      <c r="BB1138" t="s">
        <v>3264</v>
      </c>
      <c r="BD1138" t="b">
        <v>0</v>
      </c>
      <c r="BH1138" t="s">
        <v>194</v>
      </c>
      <c r="BI1138" t="s">
        <v>2055</v>
      </c>
      <c r="BJ1138" t="s">
        <v>216</v>
      </c>
      <c r="BL1138" t="s">
        <v>3263</v>
      </c>
      <c r="BM1138" t="s">
        <v>202</v>
      </c>
      <c r="BN1138" t="s">
        <v>203</v>
      </c>
      <c r="BQ1138" t="s">
        <v>204</v>
      </c>
      <c r="BR1138" t="b">
        <v>0</v>
      </c>
      <c r="BT1138" t="b">
        <v>0</v>
      </c>
      <c r="BW1138" t="s">
        <v>313</v>
      </c>
      <c r="BX1138" t="b">
        <v>0</v>
      </c>
      <c r="BY1138" s="2">
        <v>44376.857569444444</v>
      </c>
      <c r="BZ1138" t="s">
        <v>265</v>
      </c>
      <c r="CB1138" t="b">
        <v>0</v>
      </c>
      <c r="CC1138" t="b">
        <v>0</v>
      </c>
      <c r="CF1138">
        <v>98134</v>
      </c>
      <c r="CH1138">
        <v>4906.7</v>
      </c>
      <c r="CI1138">
        <v>5</v>
      </c>
      <c r="CJ1138">
        <v>0</v>
      </c>
      <c r="CK1138">
        <f>YEAR(tbl_Opportunity[[#This Row],[Close Date]])</f>
        <v>2021</v>
      </c>
    </row>
    <row r="1139" spans="1:89">
      <c r="A1139" t="s">
        <v>3265</v>
      </c>
      <c r="B1139" t="b">
        <v>0</v>
      </c>
      <c r="D1139" t="b">
        <v>0</v>
      </c>
      <c r="H1139" s="1">
        <v>44561</v>
      </c>
      <c r="I1139" t="b">
        <v>0</v>
      </c>
      <c r="L1139" t="s">
        <v>3266</v>
      </c>
      <c r="O1139" t="s">
        <v>194</v>
      </c>
      <c r="P1139" t="b">
        <v>0</v>
      </c>
      <c r="Q1139" s="2">
        <v>43601.394085648149</v>
      </c>
      <c r="R1139" s="1"/>
      <c r="S1139" t="b">
        <v>0</v>
      </c>
      <c r="U1139" s="1"/>
      <c r="V1139" t="b">
        <v>0</v>
      </c>
      <c r="W1139" s="1">
        <v>44287</v>
      </c>
      <c r="X1139">
        <v>4</v>
      </c>
      <c r="Y1139">
        <v>2021</v>
      </c>
      <c r="Z1139" t="s">
        <v>161</v>
      </c>
      <c r="AA1139" t="s">
        <v>161</v>
      </c>
      <c r="AB1139" t="b">
        <v>0</v>
      </c>
      <c r="AC1139" t="b">
        <v>0</v>
      </c>
      <c r="AE1139" t="b">
        <v>1</v>
      </c>
      <c r="AF1139" t="b">
        <v>0</v>
      </c>
      <c r="AG1139" t="b">
        <v>0</v>
      </c>
      <c r="AH1139" t="s">
        <v>129</v>
      </c>
      <c r="AI1139" t="b">
        <v>0</v>
      </c>
      <c r="AJ1139" t="s">
        <v>211</v>
      </c>
      <c r="AK1139" t="b">
        <v>0</v>
      </c>
      <c r="AL1139" s="1"/>
      <c r="AM1139" t="s">
        <v>162</v>
      </c>
      <c r="AN1139" s="2">
        <v>44348.796724537038</v>
      </c>
      <c r="AP1139" s="2">
        <v>44280.460162037038</v>
      </c>
      <c r="AQ1139" s="1"/>
      <c r="AS1139" t="b">
        <v>0</v>
      </c>
      <c r="AV1139" t="s">
        <v>213</v>
      </c>
      <c r="AY1139" t="s">
        <v>236</v>
      </c>
      <c r="BB1139" t="s">
        <v>3267</v>
      </c>
      <c r="BD1139" t="b">
        <v>0</v>
      </c>
      <c r="BH1139" t="s">
        <v>194</v>
      </c>
      <c r="BI1139" t="s">
        <v>2055</v>
      </c>
      <c r="BL1139" t="s">
        <v>3266</v>
      </c>
      <c r="BM1139" t="s">
        <v>202</v>
      </c>
      <c r="BN1139" t="s">
        <v>203</v>
      </c>
      <c r="BQ1139" t="s">
        <v>204</v>
      </c>
      <c r="BR1139" t="b">
        <v>0</v>
      </c>
      <c r="BT1139" t="b">
        <v>0</v>
      </c>
      <c r="BW1139" t="s">
        <v>313</v>
      </c>
      <c r="BX1139" t="b">
        <v>0</v>
      </c>
      <c r="BY1139" s="2">
        <v>44376.857569444444</v>
      </c>
      <c r="BZ1139" t="s">
        <v>265</v>
      </c>
      <c r="CB1139" t="b">
        <v>0</v>
      </c>
      <c r="CC1139" t="b">
        <v>0</v>
      </c>
      <c r="CF1139">
        <v>98134</v>
      </c>
      <c r="CH1139">
        <v>4906.7</v>
      </c>
      <c r="CI1139">
        <v>5</v>
      </c>
      <c r="CJ1139">
        <v>0</v>
      </c>
      <c r="CK1139">
        <f>YEAR(tbl_Opportunity[[#This Row],[Close Date]])</f>
        <v>2021</v>
      </c>
    </row>
    <row r="1140" spans="1:89">
      <c r="A1140" t="s">
        <v>3268</v>
      </c>
      <c r="B1140" t="b">
        <v>0</v>
      </c>
      <c r="D1140" t="b">
        <v>0</v>
      </c>
      <c r="H1140" s="1">
        <v>44519</v>
      </c>
      <c r="I1140" t="b">
        <v>0</v>
      </c>
      <c r="L1140" t="s">
        <v>3269</v>
      </c>
      <c r="O1140" t="s">
        <v>272</v>
      </c>
      <c r="P1140" t="b">
        <v>0</v>
      </c>
      <c r="Q1140" s="2">
        <v>43643.832094907404</v>
      </c>
      <c r="R1140" s="1"/>
      <c r="S1140" t="b">
        <v>0</v>
      </c>
      <c r="U1140" s="1"/>
      <c r="V1140" t="b">
        <v>0</v>
      </c>
      <c r="W1140" s="1">
        <v>44287</v>
      </c>
      <c r="X1140">
        <v>4</v>
      </c>
      <c r="Y1140">
        <v>2021</v>
      </c>
      <c r="Z1140" t="s">
        <v>161</v>
      </c>
      <c r="AA1140" t="s">
        <v>161</v>
      </c>
      <c r="AB1140" t="b">
        <v>0</v>
      </c>
      <c r="AC1140" t="b">
        <v>0</v>
      </c>
      <c r="AE1140" t="b">
        <v>1</v>
      </c>
      <c r="AF1140" t="b">
        <v>0</v>
      </c>
      <c r="AG1140" t="b">
        <v>0</v>
      </c>
      <c r="AH1140" t="s">
        <v>129</v>
      </c>
      <c r="AI1140" t="b">
        <v>0</v>
      </c>
      <c r="AJ1140" t="s">
        <v>462</v>
      </c>
      <c r="AK1140" t="b">
        <v>0</v>
      </c>
      <c r="AL1140" s="1">
        <v>44294</v>
      </c>
      <c r="AM1140" t="s">
        <v>162</v>
      </c>
      <c r="AN1140" s="2">
        <v>44348.796724537038</v>
      </c>
      <c r="AP1140" s="2"/>
      <c r="AQ1140" s="1"/>
      <c r="AS1140" t="b">
        <v>0</v>
      </c>
      <c r="AV1140" t="s">
        <v>93</v>
      </c>
      <c r="AY1140" t="s">
        <v>236</v>
      </c>
      <c r="AZ1140" t="s">
        <v>435</v>
      </c>
      <c r="BB1140" t="s">
        <v>3270</v>
      </c>
      <c r="BD1140" t="b">
        <v>0</v>
      </c>
      <c r="BG1140" t="s">
        <v>3271</v>
      </c>
      <c r="BH1140" t="s">
        <v>311</v>
      </c>
      <c r="BI1140" t="s">
        <v>1243</v>
      </c>
      <c r="BJ1140" t="s">
        <v>250</v>
      </c>
      <c r="BL1140" t="s">
        <v>3269</v>
      </c>
      <c r="BM1140" t="s">
        <v>202</v>
      </c>
      <c r="BN1140" t="s">
        <v>203</v>
      </c>
      <c r="BQ1140" t="s">
        <v>204</v>
      </c>
      <c r="BR1140" t="b">
        <v>0</v>
      </c>
      <c r="BT1140" t="b">
        <v>0</v>
      </c>
      <c r="BW1140" t="s">
        <v>313</v>
      </c>
      <c r="BX1140" t="b">
        <v>0</v>
      </c>
      <c r="BY1140" s="2">
        <v>44376.857569444444</v>
      </c>
      <c r="BZ1140" t="s">
        <v>314</v>
      </c>
      <c r="CB1140" t="b">
        <v>0</v>
      </c>
      <c r="CC1140" t="b">
        <v>0</v>
      </c>
      <c r="CF1140">
        <v>86700</v>
      </c>
      <c r="CH1140">
        <v>4335</v>
      </c>
      <c r="CI1140">
        <v>5</v>
      </c>
      <c r="CJ1140">
        <v>0</v>
      </c>
      <c r="CK1140">
        <f>YEAR(tbl_Opportunity[[#This Row],[Close Date]])</f>
        <v>2021</v>
      </c>
    </row>
    <row r="1141" spans="1:89">
      <c r="A1141" t="s">
        <v>288</v>
      </c>
      <c r="B1141" t="b">
        <v>0</v>
      </c>
      <c r="D1141" t="b">
        <v>0</v>
      </c>
      <c r="H1141" s="1">
        <v>44561</v>
      </c>
      <c r="I1141" t="b">
        <v>0</v>
      </c>
      <c r="L1141" t="s">
        <v>3272</v>
      </c>
      <c r="M1141" t="s">
        <v>3273</v>
      </c>
      <c r="N1141" t="s">
        <v>345</v>
      </c>
      <c r="O1141" t="s">
        <v>215</v>
      </c>
      <c r="P1141" t="b">
        <v>0</v>
      </c>
      <c r="Q1141" s="2">
        <v>43404.800879629627</v>
      </c>
      <c r="R1141" s="1"/>
      <c r="S1141" t="b">
        <v>0</v>
      </c>
      <c r="U1141" s="1"/>
      <c r="V1141" t="b">
        <v>0</v>
      </c>
      <c r="W1141" s="1">
        <v>44287</v>
      </c>
      <c r="X1141">
        <v>4</v>
      </c>
      <c r="Y1141">
        <v>2021</v>
      </c>
      <c r="Z1141" t="s">
        <v>161</v>
      </c>
      <c r="AA1141" t="s">
        <v>161</v>
      </c>
      <c r="AB1141" t="b">
        <v>0</v>
      </c>
      <c r="AC1141" t="b">
        <v>0</v>
      </c>
      <c r="AE1141" t="b">
        <v>1</v>
      </c>
      <c r="AF1141" t="b">
        <v>0</v>
      </c>
      <c r="AG1141" t="b">
        <v>0</v>
      </c>
      <c r="AH1141" t="s">
        <v>129</v>
      </c>
      <c r="AI1141" t="b">
        <v>0</v>
      </c>
      <c r="AJ1141" t="s">
        <v>211</v>
      </c>
      <c r="AK1141" t="b">
        <v>0</v>
      </c>
      <c r="AL1141" s="1">
        <v>44291</v>
      </c>
      <c r="AM1141" t="s">
        <v>162</v>
      </c>
      <c r="AN1141" s="2">
        <v>44348.796666666669</v>
      </c>
      <c r="AP1141" s="2">
        <v>43934.575601851851</v>
      </c>
      <c r="AQ1141" s="1"/>
      <c r="AS1141" t="b">
        <v>0</v>
      </c>
      <c r="AV1141" t="s">
        <v>248</v>
      </c>
      <c r="BB1141" t="s">
        <v>3274</v>
      </c>
      <c r="BD1141" t="b">
        <v>0</v>
      </c>
      <c r="BH1141" t="s">
        <v>215</v>
      </c>
      <c r="BI1141" t="s">
        <v>200</v>
      </c>
      <c r="BL1141" t="s">
        <v>3272</v>
      </c>
      <c r="BM1141" t="s">
        <v>202</v>
      </c>
      <c r="BN1141" t="s">
        <v>203</v>
      </c>
      <c r="BQ1141" t="s">
        <v>204</v>
      </c>
      <c r="BR1141" t="b">
        <v>0</v>
      </c>
      <c r="BT1141" t="b">
        <v>0</v>
      </c>
      <c r="BW1141" t="s">
        <v>313</v>
      </c>
      <c r="BX1141" t="b">
        <v>0</v>
      </c>
      <c r="BY1141" s="2">
        <v>44376.857569444444</v>
      </c>
      <c r="BZ1141" t="s">
        <v>314</v>
      </c>
      <c r="CB1141" t="b">
        <v>0</v>
      </c>
      <c r="CC1141" t="b">
        <v>0</v>
      </c>
      <c r="CF1141">
        <v>64550</v>
      </c>
      <c r="CH1141">
        <v>3227.5</v>
      </c>
      <c r="CI1141">
        <v>5</v>
      </c>
      <c r="CJ1141">
        <v>0</v>
      </c>
      <c r="CK1141">
        <f>YEAR(tbl_Opportunity[[#This Row],[Close Date]])</f>
        <v>2021</v>
      </c>
    </row>
    <row r="1142" spans="1:89">
      <c r="A1142" t="s">
        <v>306</v>
      </c>
      <c r="B1142" t="b">
        <v>0</v>
      </c>
      <c r="D1142" t="b">
        <v>0</v>
      </c>
      <c r="H1142" s="1">
        <v>44547</v>
      </c>
      <c r="I1142" t="b">
        <v>0</v>
      </c>
      <c r="L1142" t="s">
        <v>1138</v>
      </c>
      <c r="M1142" t="s">
        <v>3275</v>
      </c>
      <c r="N1142" t="s">
        <v>345</v>
      </c>
      <c r="O1142" t="s">
        <v>406</v>
      </c>
      <c r="P1142" t="b">
        <v>0</v>
      </c>
      <c r="Q1142" s="2">
        <v>43740.532002314816</v>
      </c>
      <c r="R1142" s="1"/>
      <c r="S1142" t="b">
        <v>0</v>
      </c>
      <c r="U1142" s="1"/>
      <c r="V1142" t="b">
        <v>0</v>
      </c>
      <c r="W1142" s="1">
        <v>44287</v>
      </c>
      <c r="X1142">
        <v>4</v>
      </c>
      <c r="Y1142">
        <v>2021</v>
      </c>
      <c r="Z1142" t="s">
        <v>161</v>
      </c>
      <c r="AA1142" t="s">
        <v>161</v>
      </c>
      <c r="AB1142" t="b">
        <v>0</v>
      </c>
      <c r="AC1142" t="b">
        <v>0</v>
      </c>
      <c r="AE1142" t="b">
        <v>1</v>
      </c>
      <c r="AF1142" t="b">
        <v>0</v>
      </c>
      <c r="AG1142" t="b">
        <v>0</v>
      </c>
      <c r="AH1142" t="s">
        <v>129</v>
      </c>
      <c r="AI1142" t="b">
        <v>0</v>
      </c>
      <c r="AJ1142" t="s">
        <v>2359</v>
      </c>
      <c r="AK1142" t="b">
        <v>0</v>
      </c>
      <c r="AL1142" s="1">
        <v>44370</v>
      </c>
      <c r="AM1142" t="s">
        <v>311</v>
      </c>
      <c r="AN1142" s="2">
        <v>44370.755729166667</v>
      </c>
      <c r="AP1142" s="2">
        <v>43843.625300925924</v>
      </c>
      <c r="AQ1142" s="1"/>
      <c r="AS1142" t="b">
        <v>0</v>
      </c>
      <c r="AV1142" t="s">
        <v>105</v>
      </c>
      <c r="AY1142" t="s">
        <v>2360</v>
      </c>
      <c r="AZ1142" t="s">
        <v>2361</v>
      </c>
      <c r="BB1142" t="s">
        <v>3276</v>
      </c>
      <c r="BD1142" t="b">
        <v>0</v>
      </c>
      <c r="BH1142" t="s">
        <v>311</v>
      </c>
      <c r="BI1142" t="s">
        <v>549</v>
      </c>
      <c r="BL1142" t="s">
        <v>1138</v>
      </c>
      <c r="BM1142" t="s">
        <v>202</v>
      </c>
      <c r="BN1142" t="s">
        <v>203</v>
      </c>
      <c r="BQ1142" t="s">
        <v>204</v>
      </c>
      <c r="BR1142" t="b">
        <v>0</v>
      </c>
      <c r="BT1142" t="b">
        <v>0</v>
      </c>
      <c r="BW1142" t="s">
        <v>349</v>
      </c>
      <c r="BX1142" t="b">
        <v>0</v>
      </c>
      <c r="BY1142" s="2">
        <v>44376.857569444444</v>
      </c>
      <c r="BZ1142" t="s">
        <v>314</v>
      </c>
      <c r="CB1142" t="b">
        <v>0</v>
      </c>
      <c r="CC1142" t="b">
        <v>0</v>
      </c>
      <c r="CF1142">
        <v>95895</v>
      </c>
      <c r="CH1142">
        <v>28768.5</v>
      </c>
      <c r="CI1142">
        <v>30</v>
      </c>
      <c r="CJ1142">
        <v>0</v>
      </c>
      <c r="CK1142">
        <f>YEAR(tbl_Opportunity[[#This Row],[Close Date]])</f>
        <v>2021</v>
      </c>
    </row>
    <row r="1143" spans="1:89">
      <c r="A1143" t="s">
        <v>3277</v>
      </c>
      <c r="B1143" t="b">
        <v>0</v>
      </c>
      <c r="D1143" t="b">
        <v>0</v>
      </c>
      <c r="H1143" s="1">
        <v>44498</v>
      </c>
      <c r="I1143" t="b">
        <v>0</v>
      </c>
      <c r="L1143" t="s">
        <v>3278</v>
      </c>
      <c r="M1143" t="s">
        <v>3279</v>
      </c>
      <c r="N1143" t="s">
        <v>345</v>
      </c>
      <c r="O1143" t="s">
        <v>272</v>
      </c>
      <c r="P1143" t="b">
        <v>0</v>
      </c>
      <c r="Q1143" s="2">
        <v>43538.783194444448</v>
      </c>
      <c r="R1143" s="1"/>
      <c r="S1143" t="b">
        <v>0</v>
      </c>
      <c r="U1143" s="1"/>
      <c r="V1143" t="b">
        <v>0</v>
      </c>
      <c r="W1143" s="1">
        <v>44287</v>
      </c>
      <c r="X1143">
        <v>4</v>
      </c>
      <c r="Y1143">
        <v>2021</v>
      </c>
      <c r="Z1143" t="s">
        <v>161</v>
      </c>
      <c r="AA1143" t="s">
        <v>161</v>
      </c>
      <c r="AB1143" t="b">
        <v>0</v>
      </c>
      <c r="AC1143" t="b">
        <v>0</v>
      </c>
      <c r="AE1143" t="b">
        <v>1</v>
      </c>
      <c r="AF1143" t="b">
        <v>0</v>
      </c>
      <c r="AG1143" t="b">
        <v>0</v>
      </c>
      <c r="AH1143" t="s">
        <v>129</v>
      </c>
      <c r="AI1143" t="b">
        <v>0</v>
      </c>
      <c r="AJ1143" t="s">
        <v>211</v>
      </c>
      <c r="AK1143" t="b">
        <v>0</v>
      </c>
      <c r="AL1143" s="1">
        <v>44284</v>
      </c>
      <c r="AM1143" t="s">
        <v>162</v>
      </c>
      <c r="AN1143" s="2">
        <v>44348.796851851854</v>
      </c>
      <c r="AP1143" s="2">
        <v>44301.68304398148</v>
      </c>
      <c r="AQ1143" s="1"/>
      <c r="AS1143" t="b">
        <v>0</v>
      </c>
      <c r="AV1143" t="s">
        <v>213</v>
      </c>
      <c r="AY1143" t="s">
        <v>236</v>
      </c>
      <c r="AZ1143" t="s">
        <v>237</v>
      </c>
      <c r="BB1143" t="s">
        <v>3280</v>
      </c>
      <c r="BD1143" t="b">
        <v>0</v>
      </c>
      <c r="BH1143" t="s">
        <v>1053</v>
      </c>
      <c r="BI1143" t="s">
        <v>1243</v>
      </c>
      <c r="BJ1143" t="s">
        <v>250</v>
      </c>
      <c r="BL1143" t="s">
        <v>3278</v>
      </c>
      <c r="BM1143" t="s">
        <v>202</v>
      </c>
      <c r="BN1143" t="s">
        <v>203</v>
      </c>
      <c r="BQ1143" t="s">
        <v>204</v>
      </c>
      <c r="BR1143" t="b">
        <v>0</v>
      </c>
      <c r="BT1143" t="b">
        <v>0</v>
      </c>
      <c r="BW1143" t="s">
        <v>313</v>
      </c>
      <c r="BX1143" t="b">
        <v>0</v>
      </c>
      <c r="BY1143" s="2">
        <v>44376.857569444444</v>
      </c>
      <c r="BZ1143" t="s">
        <v>377</v>
      </c>
      <c r="CB1143" t="b">
        <v>0</v>
      </c>
      <c r="CC1143" t="b">
        <v>0</v>
      </c>
      <c r="CF1143">
        <v>93085</v>
      </c>
      <c r="CH1143">
        <v>4654.25</v>
      </c>
      <c r="CI1143">
        <v>5</v>
      </c>
      <c r="CJ1143">
        <v>0</v>
      </c>
      <c r="CK1143">
        <f>YEAR(tbl_Opportunity[[#This Row],[Close Date]])</f>
        <v>2021</v>
      </c>
    </row>
    <row r="1144" spans="1:89">
      <c r="A1144" t="s">
        <v>1170</v>
      </c>
      <c r="B1144" t="b">
        <v>0</v>
      </c>
      <c r="D1144" t="b">
        <v>0</v>
      </c>
      <c r="H1144" s="1">
        <v>44561</v>
      </c>
      <c r="I1144" t="b">
        <v>0</v>
      </c>
      <c r="L1144" t="s">
        <v>3281</v>
      </c>
      <c r="N1144" t="s">
        <v>345</v>
      </c>
      <c r="O1144" t="s">
        <v>375</v>
      </c>
      <c r="P1144" t="b">
        <v>0</v>
      </c>
      <c r="Q1144" s="2">
        <v>44035.582071759258</v>
      </c>
      <c r="R1144" s="1"/>
      <c r="S1144" t="b">
        <v>0</v>
      </c>
      <c r="U1144" s="1"/>
      <c r="V1144" t="b">
        <v>0</v>
      </c>
      <c r="W1144" s="1">
        <v>44287</v>
      </c>
      <c r="X1144">
        <v>4</v>
      </c>
      <c r="Y1144">
        <v>2021</v>
      </c>
      <c r="Z1144" t="s">
        <v>161</v>
      </c>
      <c r="AA1144" t="s">
        <v>161</v>
      </c>
      <c r="AB1144" t="b">
        <v>0</v>
      </c>
      <c r="AC1144" t="b">
        <v>0</v>
      </c>
      <c r="AE1144" t="b">
        <v>1</v>
      </c>
      <c r="AF1144" t="b">
        <v>0</v>
      </c>
      <c r="AG1144" t="b">
        <v>0</v>
      </c>
      <c r="AH1144" t="s">
        <v>129</v>
      </c>
      <c r="AI1144" t="b">
        <v>0</v>
      </c>
      <c r="AJ1144" t="s">
        <v>462</v>
      </c>
      <c r="AK1144" t="b">
        <v>0</v>
      </c>
      <c r="AL1144" s="1">
        <v>44216</v>
      </c>
      <c r="AM1144" t="s">
        <v>162</v>
      </c>
      <c r="AN1144" s="2">
        <v>44348.796793981484</v>
      </c>
      <c r="AP1144" s="2"/>
      <c r="AQ1144" s="1"/>
      <c r="AS1144" t="b">
        <v>0</v>
      </c>
      <c r="AV1144" t="s">
        <v>153</v>
      </c>
      <c r="AY1144" t="s">
        <v>236</v>
      </c>
      <c r="BB1144" t="s">
        <v>3282</v>
      </c>
      <c r="BD1144" t="b">
        <v>0</v>
      </c>
      <c r="BH1144" t="s">
        <v>311</v>
      </c>
      <c r="BI1144" t="s">
        <v>1243</v>
      </c>
      <c r="BJ1144" t="s">
        <v>216</v>
      </c>
      <c r="BL1144" t="s">
        <v>3281</v>
      </c>
      <c r="BM1144" t="s">
        <v>202</v>
      </c>
      <c r="BN1144" t="s">
        <v>203</v>
      </c>
      <c r="BQ1144" t="s">
        <v>204</v>
      </c>
      <c r="BR1144" t="b">
        <v>0</v>
      </c>
      <c r="BT1144" t="b">
        <v>0</v>
      </c>
      <c r="BW1144" t="s">
        <v>313</v>
      </c>
      <c r="BX1144" t="b">
        <v>0</v>
      </c>
      <c r="BY1144" s="2">
        <v>44376.857581018521</v>
      </c>
      <c r="BZ1144" t="s">
        <v>314</v>
      </c>
      <c r="CB1144" t="b">
        <v>0</v>
      </c>
      <c r="CC1144" t="b">
        <v>0</v>
      </c>
      <c r="CF1144">
        <v>79995</v>
      </c>
      <c r="CH1144">
        <v>3999.75</v>
      </c>
      <c r="CI1144">
        <v>5</v>
      </c>
      <c r="CJ1144">
        <v>0</v>
      </c>
      <c r="CK1144">
        <f>YEAR(tbl_Opportunity[[#This Row],[Close Date]])</f>
        <v>2021</v>
      </c>
    </row>
    <row r="1145" spans="1:89">
      <c r="A1145" t="s">
        <v>3283</v>
      </c>
      <c r="B1145" t="b">
        <v>0</v>
      </c>
      <c r="D1145" t="b">
        <v>0</v>
      </c>
      <c r="H1145" s="1">
        <v>44561</v>
      </c>
      <c r="I1145" t="b">
        <v>0</v>
      </c>
      <c r="L1145" t="s">
        <v>3284</v>
      </c>
      <c r="M1145" t="s">
        <v>3285</v>
      </c>
      <c r="N1145" t="s">
        <v>372</v>
      </c>
      <c r="O1145" t="s">
        <v>194</v>
      </c>
      <c r="P1145" t="b">
        <v>0</v>
      </c>
      <c r="Q1145" s="2">
        <v>43676.660046296296</v>
      </c>
      <c r="R1145" s="1"/>
      <c r="S1145" t="b">
        <v>0</v>
      </c>
      <c r="U1145" s="1"/>
      <c r="V1145" t="b">
        <v>0</v>
      </c>
      <c r="W1145" s="1">
        <v>44287</v>
      </c>
      <c r="X1145">
        <v>4</v>
      </c>
      <c r="Y1145">
        <v>2021</v>
      </c>
      <c r="Z1145" t="s">
        <v>161</v>
      </c>
      <c r="AA1145" t="s">
        <v>161</v>
      </c>
      <c r="AB1145" t="b">
        <v>0</v>
      </c>
      <c r="AC1145" t="b">
        <v>0</v>
      </c>
      <c r="AE1145" t="b">
        <v>1</v>
      </c>
      <c r="AF1145" t="b">
        <v>0</v>
      </c>
      <c r="AG1145" t="b">
        <v>0</v>
      </c>
      <c r="AH1145" t="s">
        <v>129</v>
      </c>
      <c r="AI1145" t="b">
        <v>0</v>
      </c>
      <c r="AJ1145" t="s">
        <v>211</v>
      </c>
      <c r="AK1145" t="b">
        <v>0</v>
      </c>
      <c r="AL1145" s="1">
        <v>43985</v>
      </c>
      <c r="AM1145" t="s">
        <v>162</v>
      </c>
      <c r="AN1145" s="2">
        <v>44348.796724537038</v>
      </c>
      <c r="AP1145" s="2">
        <v>44279.52103009259</v>
      </c>
      <c r="AQ1145" s="1"/>
      <c r="AS1145" t="b">
        <v>0</v>
      </c>
      <c r="AV1145" t="s">
        <v>176</v>
      </c>
      <c r="AY1145" t="s">
        <v>236</v>
      </c>
      <c r="AZ1145" t="s">
        <v>300</v>
      </c>
      <c r="BB1145" t="s">
        <v>3286</v>
      </c>
      <c r="BD1145" t="b">
        <v>0</v>
      </c>
      <c r="BF1145" t="s">
        <v>3287</v>
      </c>
      <c r="BG1145" t="s">
        <v>3288</v>
      </c>
      <c r="BH1145" t="s">
        <v>194</v>
      </c>
      <c r="BI1145" t="s">
        <v>1668</v>
      </c>
      <c r="BL1145" t="s">
        <v>3284</v>
      </c>
      <c r="BM1145" t="s">
        <v>202</v>
      </c>
      <c r="BN1145" t="s">
        <v>203</v>
      </c>
      <c r="BQ1145" t="s">
        <v>204</v>
      </c>
      <c r="BR1145" t="b">
        <v>0</v>
      </c>
      <c r="BT1145" t="b">
        <v>0</v>
      </c>
      <c r="BW1145" t="s">
        <v>313</v>
      </c>
      <c r="BX1145" t="b">
        <v>0</v>
      </c>
      <c r="BY1145" s="2">
        <v>44376.857569444444</v>
      </c>
      <c r="BZ1145" t="s">
        <v>265</v>
      </c>
      <c r="CB1145" t="b">
        <v>0</v>
      </c>
      <c r="CC1145" t="b">
        <v>0</v>
      </c>
      <c r="CF1145">
        <v>91549</v>
      </c>
      <c r="CH1145">
        <v>4577.45</v>
      </c>
      <c r="CI1145">
        <v>5</v>
      </c>
      <c r="CJ1145">
        <v>0</v>
      </c>
      <c r="CK1145">
        <f>YEAR(tbl_Opportunity[[#This Row],[Close Date]])</f>
        <v>2021</v>
      </c>
    </row>
    <row r="1146" spans="1:89">
      <c r="A1146" t="s">
        <v>3289</v>
      </c>
      <c r="B1146" t="b">
        <v>0</v>
      </c>
      <c r="D1146" t="b">
        <v>0</v>
      </c>
      <c r="H1146" s="1">
        <v>44561</v>
      </c>
      <c r="I1146" t="b">
        <v>0</v>
      </c>
      <c r="L1146" t="s">
        <v>3290</v>
      </c>
      <c r="N1146" t="s">
        <v>372</v>
      </c>
      <c r="O1146" t="s">
        <v>194</v>
      </c>
      <c r="P1146" t="b">
        <v>0</v>
      </c>
      <c r="Q1146" s="2">
        <v>43917.475081018521</v>
      </c>
      <c r="R1146" s="1"/>
      <c r="S1146" t="b">
        <v>0</v>
      </c>
      <c r="U1146" s="1"/>
      <c r="V1146" t="b">
        <v>0</v>
      </c>
      <c r="W1146" s="1">
        <v>44287</v>
      </c>
      <c r="X1146">
        <v>4</v>
      </c>
      <c r="Y1146">
        <v>2021</v>
      </c>
      <c r="Z1146" t="s">
        <v>161</v>
      </c>
      <c r="AA1146" t="s">
        <v>161</v>
      </c>
      <c r="AB1146" t="b">
        <v>0</v>
      </c>
      <c r="AC1146" t="b">
        <v>0</v>
      </c>
      <c r="AE1146" t="b">
        <v>1</v>
      </c>
      <c r="AF1146" t="b">
        <v>0</v>
      </c>
      <c r="AG1146" t="b">
        <v>0</v>
      </c>
      <c r="AH1146" t="s">
        <v>129</v>
      </c>
      <c r="AI1146" t="b">
        <v>0</v>
      </c>
      <c r="AJ1146" t="s">
        <v>211</v>
      </c>
      <c r="AK1146" t="b">
        <v>0</v>
      </c>
      <c r="AL1146" s="1"/>
      <c r="AM1146" t="s">
        <v>162</v>
      </c>
      <c r="AN1146" s="2">
        <v>44348.796597222223</v>
      </c>
      <c r="AP1146" s="2">
        <v>44279.518946759257</v>
      </c>
      <c r="AQ1146" s="1"/>
      <c r="AS1146" t="b">
        <v>0</v>
      </c>
      <c r="AV1146" t="s">
        <v>93</v>
      </c>
      <c r="AY1146" t="s">
        <v>236</v>
      </c>
      <c r="BB1146" t="s">
        <v>3291</v>
      </c>
      <c r="BD1146" t="b">
        <v>0</v>
      </c>
      <c r="BH1146" t="s">
        <v>194</v>
      </c>
      <c r="BI1146" t="s">
        <v>2055</v>
      </c>
      <c r="BJ1146" t="s">
        <v>216</v>
      </c>
      <c r="BL1146" t="s">
        <v>3290</v>
      </c>
      <c r="BM1146" t="s">
        <v>202</v>
      </c>
      <c r="BN1146" t="s">
        <v>203</v>
      </c>
      <c r="BQ1146" t="s">
        <v>204</v>
      </c>
      <c r="BR1146" t="b">
        <v>0</v>
      </c>
      <c r="BT1146" t="b">
        <v>0</v>
      </c>
      <c r="BW1146" t="s">
        <v>313</v>
      </c>
      <c r="BX1146" t="b">
        <v>0</v>
      </c>
      <c r="BY1146" s="2">
        <v>44376.857581018521</v>
      </c>
      <c r="BZ1146" t="s">
        <v>265</v>
      </c>
      <c r="CB1146" t="b">
        <v>0</v>
      </c>
      <c r="CC1146" t="b">
        <v>0</v>
      </c>
      <c r="CF1146">
        <v>98134</v>
      </c>
      <c r="CH1146">
        <v>4906.7</v>
      </c>
      <c r="CI1146">
        <v>5</v>
      </c>
      <c r="CJ1146">
        <v>0</v>
      </c>
      <c r="CK1146">
        <f>YEAR(tbl_Opportunity[[#This Row],[Close Date]])</f>
        <v>2021</v>
      </c>
    </row>
    <row r="1147" spans="1:89">
      <c r="A1147" t="s">
        <v>3292</v>
      </c>
      <c r="B1147" t="b">
        <v>0</v>
      </c>
      <c r="D1147" t="b">
        <v>0</v>
      </c>
      <c r="H1147" s="1">
        <v>44561</v>
      </c>
      <c r="I1147" t="b">
        <v>0</v>
      </c>
      <c r="L1147" t="s">
        <v>3293</v>
      </c>
      <c r="M1147" t="s">
        <v>3294</v>
      </c>
      <c r="N1147" t="s">
        <v>372</v>
      </c>
      <c r="O1147" t="s">
        <v>194</v>
      </c>
      <c r="P1147" t="b">
        <v>0</v>
      </c>
      <c r="Q1147" s="2">
        <v>43949.654826388891</v>
      </c>
      <c r="R1147" s="1"/>
      <c r="S1147" t="b">
        <v>0</v>
      </c>
      <c r="U1147" s="1"/>
      <c r="V1147" t="b">
        <v>0</v>
      </c>
      <c r="W1147" s="1">
        <v>44287</v>
      </c>
      <c r="X1147">
        <v>4</v>
      </c>
      <c r="Y1147">
        <v>2021</v>
      </c>
      <c r="Z1147" t="s">
        <v>161</v>
      </c>
      <c r="AA1147" t="s">
        <v>161</v>
      </c>
      <c r="AB1147" t="b">
        <v>0</v>
      </c>
      <c r="AC1147" t="b">
        <v>0</v>
      </c>
      <c r="AE1147" t="b">
        <v>1</v>
      </c>
      <c r="AF1147" t="b">
        <v>0</v>
      </c>
      <c r="AG1147" t="b">
        <v>0</v>
      </c>
      <c r="AH1147" t="s">
        <v>129</v>
      </c>
      <c r="AI1147" t="b">
        <v>0</v>
      </c>
      <c r="AJ1147" t="s">
        <v>211</v>
      </c>
      <c r="AK1147" t="b">
        <v>0</v>
      </c>
      <c r="AL1147" s="1"/>
      <c r="AM1147" t="s">
        <v>162</v>
      </c>
      <c r="AN1147" s="2">
        <v>44348.796597222223</v>
      </c>
      <c r="AP1147" s="2">
        <v>44279.486770833333</v>
      </c>
      <c r="AQ1147" s="1"/>
      <c r="AS1147" t="b">
        <v>0</v>
      </c>
      <c r="AV1147" t="s">
        <v>213</v>
      </c>
      <c r="AY1147" t="s">
        <v>236</v>
      </c>
      <c r="AZ1147" t="s">
        <v>300</v>
      </c>
      <c r="BB1147" t="s">
        <v>3295</v>
      </c>
      <c r="BD1147" t="b">
        <v>0</v>
      </c>
      <c r="BH1147" t="s">
        <v>194</v>
      </c>
      <c r="BI1147" t="s">
        <v>2055</v>
      </c>
      <c r="BJ1147" t="s">
        <v>216</v>
      </c>
      <c r="BL1147" t="s">
        <v>3293</v>
      </c>
      <c r="BM1147" t="s">
        <v>202</v>
      </c>
      <c r="BN1147" t="s">
        <v>203</v>
      </c>
      <c r="BQ1147" t="s">
        <v>204</v>
      </c>
      <c r="BR1147" t="b">
        <v>0</v>
      </c>
      <c r="BT1147" t="b">
        <v>0</v>
      </c>
      <c r="BW1147" t="s">
        <v>313</v>
      </c>
      <c r="BX1147" t="b">
        <v>0</v>
      </c>
      <c r="BY1147" s="2">
        <v>44376.857581018521</v>
      </c>
      <c r="BZ1147" t="s">
        <v>265</v>
      </c>
      <c r="CB1147" t="b">
        <v>0</v>
      </c>
      <c r="CC1147" t="b">
        <v>0</v>
      </c>
      <c r="CF1147">
        <v>98134</v>
      </c>
      <c r="CH1147">
        <v>4906.7</v>
      </c>
      <c r="CI1147">
        <v>5</v>
      </c>
      <c r="CJ1147">
        <v>0</v>
      </c>
      <c r="CK1147">
        <f>YEAR(tbl_Opportunity[[#This Row],[Close Date]])</f>
        <v>2021</v>
      </c>
    </row>
    <row r="1148" spans="1:89">
      <c r="A1148" t="s">
        <v>3296</v>
      </c>
      <c r="B1148" t="b">
        <v>0</v>
      </c>
      <c r="D1148" t="b">
        <v>0</v>
      </c>
      <c r="E1148" t="s">
        <v>3297</v>
      </c>
      <c r="H1148" s="1">
        <v>44560</v>
      </c>
      <c r="I1148" t="b">
        <v>0</v>
      </c>
      <c r="L1148" t="s">
        <v>3298</v>
      </c>
      <c r="N1148" t="s">
        <v>372</v>
      </c>
      <c r="O1148" t="s">
        <v>194</v>
      </c>
      <c r="P1148" t="b">
        <v>0</v>
      </c>
      <c r="Q1148" s="2">
        <v>43983.547361111108</v>
      </c>
      <c r="R1148" s="1"/>
      <c r="S1148" t="b">
        <v>0</v>
      </c>
      <c r="U1148" s="1"/>
      <c r="V1148" t="b">
        <v>0</v>
      </c>
      <c r="W1148" s="1">
        <v>44287</v>
      </c>
      <c r="X1148">
        <v>4</v>
      </c>
      <c r="Y1148">
        <v>2021</v>
      </c>
      <c r="Z1148" t="s">
        <v>161</v>
      </c>
      <c r="AA1148" t="s">
        <v>161</v>
      </c>
      <c r="AB1148" t="b">
        <v>0</v>
      </c>
      <c r="AC1148" t="b">
        <v>0</v>
      </c>
      <c r="AE1148" t="b">
        <v>1</v>
      </c>
      <c r="AF1148" t="b">
        <v>0</v>
      </c>
      <c r="AG1148" t="b">
        <v>0</v>
      </c>
      <c r="AH1148" t="s">
        <v>129</v>
      </c>
      <c r="AI1148" t="b">
        <v>0</v>
      </c>
      <c r="AJ1148" t="s">
        <v>211</v>
      </c>
      <c r="AK1148" t="b">
        <v>0</v>
      </c>
      <c r="AL1148" s="1">
        <v>44239</v>
      </c>
      <c r="AM1148" t="s">
        <v>162</v>
      </c>
      <c r="AN1148" s="2">
        <v>44348.796724537038</v>
      </c>
      <c r="AP1148" s="2">
        <v>44322.615335648145</v>
      </c>
      <c r="AQ1148" s="1"/>
      <c r="AS1148" t="b">
        <v>0</v>
      </c>
      <c r="AV1148" t="s">
        <v>176</v>
      </c>
      <c r="AY1148" t="s">
        <v>236</v>
      </c>
      <c r="AZ1148" t="s">
        <v>300</v>
      </c>
      <c r="BB1148" t="s">
        <v>3299</v>
      </c>
      <c r="BD1148" t="b">
        <v>0</v>
      </c>
      <c r="BH1148" t="s">
        <v>194</v>
      </c>
      <c r="BI1148" t="s">
        <v>2055</v>
      </c>
      <c r="BJ1148" t="s">
        <v>216</v>
      </c>
      <c r="BL1148" t="s">
        <v>3298</v>
      </c>
      <c r="BM1148" t="s">
        <v>202</v>
      </c>
      <c r="BN1148" t="s">
        <v>203</v>
      </c>
      <c r="BQ1148" t="s">
        <v>204</v>
      </c>
      <c r="BR1148" t="b">
        <v>0</v>
      </c>
      <c r="BT1148" t="b">
        <v>0</v>
      </c>
      <c r="BW1148" t="s">
        <v>349</v>
      </c>
      <c r="BX1148" t="b">
        <v>0</v>
      </c>
      <c r="BY1148" s="2">
        <v>44376.857581018521</v>
      </c>
      <c r="BZ1148" t="s">
        <v>265</v>
      </c>
      <c r="CB1148" t="b">
        <v>0</v>
      </c>
      <c r="CC1148" t="b">
        <v>0</v>
      </c>
      <c r="CD1148">
        <v>0</v>
      </c>
      <c r="CF1148">
        <v>104701</v>
      </c>
      <c r="CH1148">
        <v>31410.3</v>
      </c>
      <c r="CI1148">
        <v>30</v>
      </c>
      <c r="CJ1148">
        <v>0</v>
      </c>
      <c r="CK1148">
        <f>YEAR(tbl_Opportunity[[#This Row],[Close Date]])</f>
        <v>2021</v>
      </c>
    </row>
    <row r="1149" spans="1:89">
      <c r="A1149" t="s">
        <v>3300</v>
      </c>
      <c r="B1149" t="b">
        <v>0</v>
      </c>
      <c r="D1149" t="b">
        <v>0</v>
      </c>
      <c r="H1149" s="1">
        <v>44866</v>
      </c>
      <c r="I1149" t="b">
        <v>0</v>
      </c>
      <c r="O1149" t="s">
        <v>2808</v>
      </c>
      <c r="P1149" t="b">
        <v>0</v>
      </c>
      <c r="Q1149" s="2">
        <v>44245.871550925927</v>
      </c>
      <c r="R1149" s="1"/>
      <c r="S1149" t="b">
        <v>0</v>
      </c>
      <c r="U1149" s="1"/>
      <c r="V1149" t="b">
        <v>0</v>
      </c>
      <c r="W1149" s="1">
        <v>44652</v>
      </c>
      <c r="X1149">
        <v>4</v>
      </c>
      <c r="Y1149">
        <v>2022</v>
      </c>
      <c r="Z1149" t="s">
        <v>161</v>
      </c>
      <c r="AA1149" t="s">
        <v>161</v>
      </c>
      <c r="AB1149" t="b">
        <v>0</v>
      </c>
      <c r="AC1149" t="b">
        <v>0</v>
      </c>
      <c r="AE1149" t="b">
        <v>1</v>
      </c>
      <c r="AF1149" t="b">
        <v>0</v>
      </c>
      <c r="AG1149" t="b">
        <v>0</v>
      </c>
      <c r="AH1149" t="s">
        <v>129</v>
      </c>
      <c r="AI1149" t="b">
        <v>0</v>
      </c>
      <c r="AK1149" t="b">
        <v>0</v>
      </c>
      <c r="AL1149" s="1"/>
      <c r="AM1149" t="s">
        <v>2808</v>
      </c>
      <c r="AN1149" s="2">
        <v>44370.342499999999</v>
      </c>
      <c r="AP1149" s="2"/>
      <c r="AQ1149" s="1"/>
      <c r="AS1149" t="b">
        <v>0</v>
      </c>
      <c r="AV1149" t="s">
        <v>248</v>
      </c>
      <c r="BB1149" t="s">
        <v>3301</v>
      </c>
      <c r="BD1149" t="b">
        <v>0</v>
      </c>
      <c r="BH1149" t="s">
        <v>2808</v>
      </c>
      <c r="BI1149" t="s">
        <v>2055</v>
      </c>
      <c r="BL1149" t="s">
        <v>3302</v>
      </c>
      <c r="BM1149" t="s">
        <v>202</v>
      </c>
      <c r="BN1149" t="s">
        <v>2414</v>
      </c>
      <c r="BQ1149" t="s">
        <v>204</v>
      </c>
      <c r="BR1149" t="b">
        <v>0</v>
      </c>
      <c r="BT1149" t="b">
        <v>0</v>
      </c>
      <c r="BW1149" t="s">
        <v>313</v>
      </c>
      <c r="BX1149" t="b">
        <v>0</v>
      </c>
      <c r="BY1149" s="2">
        <v>44376.857581018521</v>
      </c>
      <c r="BZ1149" t="s">
        <v>2812</v>
      </c>
      <c r="CB1149" t="b">
        <v>0</v>
      </c>
      <c r="CC1149" t="b">
        <v>0</v>
      </c>
      <c r="CD1149">
        <v>0</v>
      </c>
      <c r="CE1149">
        <v>0</v>
      </c>
      <c r="CF1149">
        <v>196662</v>
      </c>
      <c r="CH1149">
        <v>9833.1</v>
      </c>
      <c r="CI1149">
        <v>5</v>
      </c>
      <c r="CJ1149">
        <v>0</v>
      </c>
      <c r="CK1149">
        <f>YEAR(tbl_Opportunity[[#This Row],[Close Date]])</f>
        <v>2022</v>
      </c>
    </row>
    <row r="1150" spans="1:89">
      <c r="A1150" t="s">
        <v>3303</v>
      </c>
      <c r="B1150" t="b">
        <v>0</v>
      </c>
      <c r="D1150" t="b">
        <v>0</v>
      </c>
      <c r="H1150" s="1">
        <v>44895</v>
      </c>
      <c r="I1150" t="b">
        <v>0</v>
      </c>
      <c r="L1150" t="s">
        <v>3304</v>
      </c>
      <c r="N1150" t="s">
        <v>1070</v>
      </c>
      <c r="O1150" t="s">
        <v>215</v>
      </c>
      <c r="P1150" t="b">
        <v>0</v>
      </c>
      <c r="Q1150" s="2">
        <v>43943.788055555553</v>
      </c>
      <c r="R1150" s="1"/>
      <c r="S1150" t="b">
        <v>0</v>
      </c>
      <c r="U1150" s="1"/>
      <c r="V1150" t="b">
        <v>0</v>
      </c>
      <c r="W1150" s="1">
        <v>44652</v>
      </c>
      <c r="X1150">
        <v>4</v>
      </c>
      <c r="Y1150">
        <v>2022</v>
      </c>
      <c r="Z1150" t="s">
        <v>161</v>
      </c>
      <c r="AA1150" t="s">
        <v>161</v>
      </c>
      <c r="AB1150" t="b">
        <v>0</v>
      </c>
      <c r="AC1150" t="b">
        <v>0</v>
      </c>
      <c r="AE1150" t="b">
        <v>1</v>
      </c>
      <c r="AF1150" t="b">
        <v>0</v>
      </c>
      <c r="AG1150" t="b">
        <v>0</v>
      </c>
      <c r="AH1150" t="s">
        <v>175</v>
      </c>
      <c r="AI1150" t="b">
        <v>0</v>
      </c>
      <c r="AK1150" t="b">
        <v>0</v>
      </c>
      <c r="AL1150" s="1">
        <v>43943</v>
      </c>
      <c r="AM1150" t="s">
        <v>2808</v>
      </c>
      <c r="AN1150" s="2">
        <v>44370.342210648145</v>
      </c>
      <c r="AP1150" s="2">
        <v>43943.788414351853</v>
      </c>
      <c r="AQ1150" s="1"/>
      <c r="AS1150" t="b">
        <v>0</v>
      </c>
      <c r="AV1150" t="s">
        <v>93</v>
      </c>
      <c r="BB1150" t="s">
        <v>3305</v>
      </c>
      <c r="BD1150" t="b">
        <v>0</v>
      </c>
      <c r="BH1150" t="s">
        <v>2808</v>
      </c>
      <c r="BI1150" t="s">
        <v>1668</v>
      </c>
      <c r="BJ1150" t="s">
        <v>216</v>
      </c>
      <c r="BL1150" t="s">
        <v>3304</v>
      </c>
      <c r="BM1150" t="s">
        <v>202</v>
      </c>
      <c r="BN1150" t="s">
        <v>2414</v>
      </c>
      <c r="BQ1150" t="s">
        <v>204</v>
      </c>
      <c r="BR1150" t="b">
        <v>0</v>
      </c>
      <c r="BT1150" t="b">
        <v>0</v>
      </c>
      <c r="BW1150" t="s">
        <v>313</v>
      </c>
      <c r="BX1150" t="b">
        <v>0</v>
      </c>
      <c r="BY1150" s="2">
        <v>44376.857581018521</v>
      </c>
      <c r="BZ1150" t="s">
        <v>2812</v>
      </c>
      <c r="CB1150" t="b">
        <v>0</v>
      </c>
      <c r="CC1150" t="b">
        <v>0</v>
      </c>
      <c r="CD1150">
        <v>0</v>
      </c>
      <c r="CE1150">
        <v>0</v>
      </c>
      <c r="CF1150">
        <v>174800</v>
      </c>
      <c r="CH1150">
        <v>8740</v>
      </c>
      <c r="CI1150">
        <v>5</v>
      </c>
      <c r="CJ1150">
        <v>0</v>
      </c>
      <c r="CK1150">
        <f>YEAR(tbl_Opportunity[[#This Row],[Close Date]])</f>
        <v>2022</v>
      </c>
    </row>
    <row r="1151" spans="1:89">
      <c r="A1151" t="s">
        <v>3246</v>
      </c>
      <c r="B1151" t="b">
        <v>0</v>
      </c>
      <c r="D1151" t="b">
        <v>0</v>
      </c>
      <c r="H1151" s="1">
        <v>44500</v>
      </c>
      <c r="I1151" t="b">
        <v>0</v>
      </c>
      <c r="L1151" t="s">
        <v>3306</v>
      </c>
      <c r="O1151" t="s">
        <v>215</v>
      </c>
      <c r="P1151" t="b">
        <v>0</v>
      </c>
      <c r="Q1151" s="2">
        <v>44035.825613425928</v>
      </c>
      <c r="R1151" s="1"/>
      <c r="S1151" t="b">
        <v>0</v>
      </c>
      <c r="U1151" s="1"/>
      <c r="V1151" t="b">
        <v>0</v>
      </c>
      <c r="W1151" s="1">
        <v>44287</v>
      </c>
      <c r="X1151">
        <v>4</v>
      </c>
      <c r="Y1151">
        <v>2021</v>
      </c>
      <c r="Z1151" t="s">
        <v>161</v>
      </c>
      <c r="AA1151" t="s">
        <v>161</v>
      </c>
      <c r="AB1151" t="b">
        <v>0</v>
      </c>
      <c r="AC1151" t="b">
        <v>0</v>
      </c>
      <c r="AE1151" t="b">
        <v>1</v>
      </c>
      <c r="AF1151" t="b">
        <v>0</v>
      </c>
      <c r="AG1151" t="b">
        <v>0</v>
      </c>
      <c r="AH1151" t="s">
        <v>185</v>
      </c>
      <c r="AI1151" t="b">
        <v>0</v>
      </c>
      <c r="AJ1151" t="s">
        <v>462</v>
      </c>
      <c r="AK1151" t="b">
        <v>0</v>
      </c>
      <c r="AL1151" s="1">
        <v>44320</v>
      </c>
      <c r="AM1151" t="s">
        <v>1053</v>
      </c>
      <c r="AN1151" s="2">
        <v>44372.856296296297</v>
      </c>
      <c r="AP1151" s="2"/>
      <c r="AQ1151" s="1"/>
      <c r="AS1151" t="b">
        <v>0</v>
      </c>
      <c r="AV1151" t="s">
        <v>248</v>
      </c>
      <c r="BB1151" t="s">
        <v>3307</v>
      </c>
      <c r="BD1151" t="b">
        <v>0</v>
      </c>
      <c r="BH1151" t="s">
        <v>1053</v>
      </c>
      <c r="BI1151" t="s">
        <v>1243</v>
      </c>
      <c r="BL1151" t="s">
        <v>3306</v>
      </c>
      <c r="BM1151" t="s">
        <v>202</v>
      </c>
      <c r="BN1151" t="s">
        <v>203</v>
      </c>
      <c r="BQ1151" t="s">
        <v>204</v>
      </c>
      <c r="BR1151" t="b">
        <v>0</v>
      </c>
      <c r="BT1151" t="b">
        <v>0</v>
      </c>
      <c r="BW1151" t="s">
        <v>313</v>
      </c>
      <c r="BX1151" t="b">
        <v>0</v>
      </c>
      <c r="BY1151" s="2">
        <v>44376.857581018521</v>
      </c>
      <c r="BZ1151" t="s">
        <v>314</v>
      </c>
      <c r="CB1151" t="b">
        <v>0</v>
      </c>
      <c r="CC1151" t="b">
        <v>0</v>
      </c>
      <c r="CD1151">
        <v>0</v>
      </c>
      <c r="CE1151">
        <v>0</v>
      </c>
      <c r="CF1151">
        <v>137635</v>
      </c>
      <c r="CH1151">
        <v>6881.75</v>
      </c>
      <c r="CI1151">
        <v>5</v>
      </c>
      <c r="CJ1151">
        <v>0</v>
      </c>
      <c r="CK1151">
        <f>YEAR(tbl_Opportunity[[#This Row],[Close Date]])</f>
        <v>2021</v>
      </c>
    </row>
    <row r="1152" spans="1:89">
      <c r="A1152" t="s">
        <v>3157</v>
      </c>
      <c r="B1152" t="b">
        <v>0</v>
      </c>
      <c r="D1152" t="b">
        <v>0</v>
      </c>
      <c r="H1152" s="1">
        <v>44561</v>
      </c>
      <c r="I1152" t="b">
        <v>0</v>
      </c>
      <c r="L1152" t="s">
        <v>3308</v>
      </c>
      <c r="O1152" t="s">
        <v>194</v>
      </c>
      <c r="P1152" t="b">
        <v>0</v>
      </c>
      <c r="Q1152" s="2">
        <v>43543.373553240737</v>
      </c>
      <c r="R1152" s="1"/>
      <c r="S1152" t="b">
        <v>0</v>
      </c>
      <c r="U1152" s="1"/>
      <c r="V1152" t="b">
        <v>0</v>
      </c>
      <c r="W1152" s="1">
        <v>44287</v>
      </c>
      <c r="X1152">
        <v>4</v>
      </c>
      <c r="Y1152">
        <v>2021</v>
      </c>
      <c r="Z1152" t="s">
        <v>161</v>
      </c>
      <c r="AA1152" t="s">
        <v>161</v>
      </c>
      <c r="AB1152" t="b">
        <v>0</v>
      </c>
      <c r="AC1152" t="b">
        <v>0</v>
      </c>
      <c r="AE1152" t="b">
        <v>1</v>
      </c>
      <c r="AF1152" t="b">
        <v>0</v>
      </c>
      <c r="AG1152" t="b">
        <v>0</v>
      </c>
      <c r="AH1152" t="s">
        <v>699</v>
      </c>
      <c r="AI1152" t="b">
        <v>0</v>
      </c>
      <c r="AJ1152" t="s">
        <v>211</v>
      </c>
      <c r="AK1152" t="b">
        <v>0</v>
      </c>
      <c r="AL1152" s="1"/>
      <c r="AM1152" t="s">
        <v>162</v>
      </c>
      <c r="AN1152" s="2">
        <v>44348.796724537038</v>
      </c>
      <c r="AP1152" s="2">
        <v>44279.506666666668</v>
      </c>
      <c r="AQ1152" s="1"/>
      <c r="AS1152" t="b">
        <v>0</v>
      </c>
      <c r="AV1152" t="s">
        <v>176</v>
      </c>
      <c r="AY1152" t="s">
        <v>236</v>
      </c>
      <c r="AZ1152" t="s">
        <v>237</v>
      </c>
      <c r="BB1152" t="s">
        <v>3309</v>
      </c>
      <c r="BD1152" t="b">
        <v>0</v>
      </c>
      <c r="BH1152" t="s">
        <v>194</v>
      </c>
      <c r="BI1152" t="s">
        <v>2055</v>
      </c>
      <c r="BJ1152" t="s">
        <v>216</v>
      </c>
      <c r="BL1152" t="s">
        <v>3308</v>
      </c>
      <c r="BM1152" t="s">
        <v>202</v>
      </c>
      <c r="BN1152" t="s">
        <v>203</v>
      </c>
      <c r="BQ1152" t="s">
        <v>204</v>
      </c>
      <c r="BR1152" t="b">
        <v>0</v>
      </c>
      <c r="BT1152" t="b">
        <v>0</v>
      </c>
      <c r="BW1152" t="s">
        <v>313</v>
      </c>
      <c r="BX1152" t="b">
        <v>0</v>
      </c>
      <c r="BY1152" s="2">
        <v>44376.857569444444</v>
      </c>
      <c r="BZ1152" t="s">
        <v>265</v>
      </c>
      <c r="CB1152" t="b">
        <v>0</v>
      </c>
      <c r="CC1152" t="b">
        <v>0</v>
      </c>
      <c r="CD1152">
        <v>0</v>
      </c>
      <c r="CE1152">
        <v>0</v>
      </c>
      <c r="CF1152">
        <v>98134</v>
      </c>
      <c r="CH1152">
        <v>4906.7</v>
      </c>
      <c r="CI1152">
        <v>5</v>
      </c>
      <c r="CJ1152">
        <v>0</v>
      </c>
      <c r="CK1152">
        <f>YEAR(tbl_Opportunity[[#This Row],[Close Date]])</f>
        <v>2021</v>
      </c>
    </row>
    <row r="1153" spans="1:89">
      <c r="A1153" t="s">
        <v>3310</v>
      </c>
      <c r="B1153" t="b">
        <v>0</v>
      </c>
      <c r="D1153" t="b">
        <v>0</v>
      </c>
      <c r="H1153" s="1">
        <v>44561</v>
      </c>
      <c r="I1153" t="b">
        <v>0</v>
      </c>
      <c r="L1153" t="s">
        <v>3311</v>
      </c>
      <c r="O1153" t="s">
        <v>194</v>
      </c>
      <c r="P1153" t="b">
        <v>0</v>
      </c>
      <c r="Q1153" s="2">
        <v>43937.603530092594</v>
      </c>
      <c r="R1153" s="1"/>
      <c r="S1153" t="b">
        <v>0</v>
      </c>
      <c r="U1153" s="1"/>
      <c r="V1153" t="b">
        <v>0</v>
      </c>
      <c r="W1153" s="1">
        <v>44287</v>
      </c>
      <c r="X1153">
        <v>4</v>
      </c>
      <c r="Y1153">
        <v>2021</v>
      </c>
      <c r="Z1153" t="s">
        <v>161</v>
      </c>
      <c r="AA1153" t="s">
        <v>161</v>
      </c>
      <c r="AB1153" t="b">
        <v>0</v>
      </c>
      <c r="AC1153" t="b">
        <v>0</v>
      </c>
      <c r="AE1153" t="b">
        <v>1</v>
      </c>
      <c r="AF1153" t="b">
        <v>0</v>
      </c>
      <c r="AG1153" t="b">
        <v>0</v>
      </c>
      <c r="AH1153" t="s">
        <v>210</v>
      </c>
      <c r="AI1153" t="b">
        <v>0</v>
      </c>
      <c r="AJ1153" t="s">
        <v>211</v>
      </c>
      <c r="AK1153" t="b">
        <v>0</v>
      </c>
      <c r="AL1153" s="1"/>
      <c r="AM1153" t="s">
        <v>162</v>
      </c>
      <c r="AN1153" s="2">
        <v>44348.796851851854</v>
      </c>
      <c r="AP1153" s="2">
        <v>44063.692604166667</v>
      </c>
      <c r="AQ1153" s="1"/>
      <c r="AS1153" t="b">
        <v>0</v>
      </c>
      <c r="AV1153" t="s">
        <v>197</v>
      </c>
      <c r="AY1153" t="s">
        <v>236</v>
      </c>
      <c r="AZ1153" t="s">
        <v>300</v>
      </c>
      <c r="BB1153" t="s">
        <v>3312</v>
      </c>
      <c r="BD1153" t="b">
        <v>0</v>
      </c>
      <c r="BH1153" t="s">
        <v>194</v>
      </c>
      <c r="BI1153" t="s">
        <v>2055</v>
      </c>
      <c r="BJ1153" t="s">
        <v>216</v>
      </c>
      <c r="BL1153" t="s">
        <v>3311</v>
      </c>
      <c r="BM1153" t="s">
        <v>202</v>
      </c>
      <c r="BN1153" t="s">
        <v>203</v>
      </c>
      <c r="BQ1153" t="s">
        <v>204</v>
      </c>
      <c r="BR1153" t="b">
        <v>0</v>
      </c>
      <c r="BT1153" t="b">
        <v>0</v>
      </c>
      <c r="BW1153" t="s">
        <v>313</v>
      </c>
      <c r="BX1153" t="b">
        <v>0</v>
      </c>
      <c r="BY1153" s="2">
        <v>44376.857581018521</v>
      </c>
      <c r="BZ1153" t="s">
        <v>265</v>
      </c>
      <c r="CB1153" t="b">
        <v>0</v>
      </c>
      <c r="CC1153" t="b">
        <v>0</v>
      </c>
      <c r="CD1153">
        <v>0</v>
      </c>
      <c r="CE1153">
        <v>0</v>
      </c>
      <c r="CF1153">
        <v>104701</v>
      </c>
      <c r="CH1153">
        <v>5235.05</v>
      </c>
      <c r="CI1153">
        <v>5</v>
      </c>
      <c r="CJ1153">
        <v>0</v>
      </c>
      <c r="CK1153">
        <f>YEAR(tbl_Opportunity[[#This Row],[Close Date]])</f>
        <v>2021</v>
      </c>
    </row>
    <row r="1154" spans="1:89">
      <c r="A1154" t="s">
        <v>2580</v>
      </c>
      <c r="B1154" t="b">
        <v>0</v>
      </c>
      <c r="D1154" t="b">
        <v>0</v>
      </c>
      <c r="H1154" s="1">
        <v>44561</v>
      </c>
      <c r="I1154" t="b">
        <v>0</v>
      </c>
      <c r="L1154" t="s">
        <v>3313</v>
      </c>
      <c r="O1154" t="s">
        <v>194</v>
      </c>
      <c r="P1154" t="b">
        <v>0</v>
      </c>
      <c r="Q1154" s="2">
        <v>43956.676631944443</v>
      </c>
      <c r="R1154" s="1"/>
      <c r="S1154" t="b">
        <v>0</v>
      </c>
      <c r="U1154" s="1"/>
      <c r="V1154" t="b">
        <v>0</v>
      </c>
      <c r="W1154" s="1">
        <v>44287</v>
      </c>
      <c r="X1154">
        <v>4</v>
      </c>
      <c r="Y1154">
        <v>2021</v>
      </c>
      <c r="Z1154" t="s">
        <v>161</v>
      </c>
      <c r="AA1154" t="s">
        <v>161</v>
      </c>
      <c r="AB1154" t="b">
        <v>0</v>
      </c>
      <c r="AC1154" t="b">
        <v>0</v>
      </c>
      <c r="AE1154" t="b">
        <v>1</v>
      </c>
      <c r="AF1154" t="b">
        <v>0</v>
      </c>
      <c r="AG1154" t="b">
        <v>0</v>
      </c>
      <c r="AH1154" t="s">
        <v>636</v>
      </c>
      <c r="AI1154" t="b">
        <v>0</v>
      </c>
      <c r="AJ1154" t="s">
        <v>211</v>
      </c>
      <c r="AK1154" t="b">
        <v>0</v>
      </c>
      <c r="AL1154" s="1"/>
      <c r="AM1154" t="s">
        <v>162</v>
      </c>
      <c r="AN1154" s="2">
        <v>44348.796793981484</v>
      </c>
      <c r="AP1154" s="2">
        <v>44231.477881944447</v>
      </c>
      <c r="AQ1154" s="1"/>
      <c r="AS1154" t="b">
        <v>0</v>
      </c>
      <c r="AV1154" t="s">
        <v>213</v>
      </c>
      <c r="AY1154" t="s">
        <v>236</v>
      </c>
      <c r="BB1154" t="s">
        <v>3314</v>
      </c>
      <c r="BD1154" t="b">
        <v>0</v>
      </c>
      <c r="BH1154" t="s">
        <v>194</v>
      </c>
      <c r="BI1154" t="s">
        <v>2055</v>
      </c>
      <c r="BJ1154" t="s">
        <v>216</v>
      </c>
      <c r="BL1154" t="s">
        <v>3313</v>
      </c>
      <c r="BM1154" t="s">
        <v>202</v>
      </c>
      <c r="BN1154" t="s">
        <v>203</v>
      </c>
      <c r="BQ1154" t="s">
        <v>204</v>
      </c>
      <c r="BR1154" t="b">
        <v>0</v>
      </c>
      <c r="BT1154" t="b">
        <v>0</v>
      </c>
      <c r="BW1154" t="s">
        <v>313</v>
      </c>
      <c r="BX1154" t="b">
        <v>0</v>
      </c>
      <c r="BY1154" s="2">
        <v>44376.857581018521</v>
      </c>
      <c r="BZ1154" t="s">
        <v>265</v>
      </c>
      <c r="CB1154" t="b">
        <v>0</v>
      </c>
      <c r="CC1154" t="b">
        <v>0</v>
      </c>
      <c r="CD1154">
        <v>0</v>
      </c>
      <c r="CE1154">
        <v>0</v>
      </c>
      <c r="CF1154">
        <v>98134</v>
      </c>
      <c r="CH1154">
        <v>4906.7</v>
      </c>
      <c r="CI1154">
        <v>5</v>
      </c>
      <c r="CJ1154">
        <v>0</v>
      </c>
      <c r="CK1154">
        <f>YEAR(tbl_Opportunity[[#This Row],[Close Date]])</f>
        <v>2021</v>
      </c>
    </row>
    <row r="1155" spans="1:89">
      <c r="A1155" t="s">
        <v>3315</v>
      </c>
      <c r="B1155" t="b">
        <v>0</v>
      </c>
      <c r="D1155" t="b">
        <v>0</v>
      </c>
      <c r="H1155" s="1">
        <v>44558</v>
      </c>
      <c r="I1155" t="b">
        <v>0</v>
      </c>
      <c r="L1155" t="s">
        <v>3316</v>
      </c>
      <c r="O1155" t="s">
        <v>194</v>
      </c>
      <c r="P1155" t="b">
        <v>0</v>
      </c>
      <c r="Q1155" s="2">
        <v>44260.641458333332</v>
      </c>
      <c r="R1155" s="1"/>
      <c r="S1155" t="b">
        <v>0</v>
      </c>
      <c r="U1155" s="1"/>
      <c r="V1155" t="b">
        <v>0</v>
      </c>
      <c r="W1155" s="1">
        <v>44287</v>
      </c>
      <c r="X1155">
        <v>4</v>
      </c>
      <c r="Y1155">
        <v>2021</v>
      </c>
      <c r="Z1155" t="s">
        <v>161</v>
      </c>
      <c r="AA1155" t="s">
        <v>161</v>
      </c>
      <c r="AB1155" t="b">
        <v>0</v>
      </c>
      <c r="AC1155" t="b">
        <v>0</v>
      </c>
      <c r="AE1155" t="b">
        <v>1</v>
      </c>
      <c r="AF1155" t="b">
        <v>0</v>
      </c>
      <c r="AG1155" t="b">
        <v>0</v>
      </c>
      <c r="AH1155" t="s">
        <v>636</v>
      </c>
      <c r="AI1155" t="b">
        <v>0</v>
      </c>
      <c r="AJ1155" t="s">
        <v>211</v>
      </c>
      <c r="AK1155" t="b">
        <v>0</v>
      </c>
      <c r="AL1155" s="1"/>
      <c r="AM1155" t="s">
        <v>162</v>
      </c>
      <c r="AN1155" s="2">
        <v>44348.796666666669</v>
      </c>
      <c r="AP1155" s="2">
        <v>44279.499386574076</v>
      </c>
      <c r="AQ1155" s="1"/>
      <c r="AS1155" t="b">
        <v>0</v>
      </c>
      <c r="AV1155" t="s">
        <v>153</v>
      </c>
      <c r="AY1155" t="s">
        <v>236</v>
      </c>
      <c r="BB1155" t="s">
        <v>3317</v>
      </c>
      <c r="BD1155" t="b">
        <v>0</v>
      </c>
      <c r="BH1155" t="s">
        <v>194</v>
      </c>
      <c r="BI1155" t="s">
        <v>2055</v>
      </c>
      <c r="BJ1155" t="s">
        <v>216</v>
      </c>
      <c r="BL1155" t="s">
        <v>3318</v>
      </c>
      <c r="BM1155" t="s">
        <v>202</v>
      </c>
      <c r="BN1155" t="s">
        <v>203</v>
      </c>
      <c r="BQ1155" t="s">
        <v>204</v>
      </c>
      <c r="BR1155" t="b">
        <v>0</v>
      </c>
      <c r="BT1155" t="b">
        <v>0</v>
      </c>
      <c r="BW1155" t="s">
        <v>313</v>
      </c>
      <c r="BX1155" t="b">
        <v>0</v>
      </c>
      <c r="BY1155" s="2">
        <v>44376.857581018521</v>
      </c>
      <c r="BZ1155" t="s">
        <v>265</v>
      </c>
      <c r="CB1155" t="b">
        <v>0</v>
      </c>
      <c r="CC1155" t="b">
        <v>0</v>
      </c>
      <c r="CD1155">
        <v>0</v>
      </c>
      <c r="CE1155">
        <v>0</v>
      </c>
      <c r="CF1155">
        <v>104701</v>
      </c>
      <c r="CH1155">
        <v>5235.05</v>
      </c>
      <c r="CI1155">
        <v>5</v>
      </c>
      <c r="CJ1155">
        <v>0</v>
      </c>
      <c r="CK1155">
        <f>YEAR(tbl_Opportunity[[#This Row],[Close Date]])</f>
        <v>2021</v>
      </c>
    </row>
    <row r="1156" spans="1:89">
      <c r="A1156" t="s">
        <v>2408</v>
      </c>
      <c r="B1156" t="b">
        <v>0</v>
      </c>
      <c r="D1156" t="b">
        <v>0</v>
      </c>
      <c r="H1156" s="1">
        <v>44561</v>
      </c>
      <c r="I1156" t="b">
        <v>0</v>
      </c>
      <c r="L1156" t="s">
        <v>3319</v>
      </c>
      <c r="O1156" t="s">
        <v>194</v>
      </c>
      <c r="P1156" t="b">
        <v>0</v>
      </c>
      <c r="Q1156" s="2">
        <v>43822.681076388886</v>
      </c>
      <c r="R1156" s="1"/>
      <c r="S1156" t="b">
        <v>0</v>
      </c>
      <c r="U1156" s="1"/>
      <c r="V1156" t="b">
        <v>0</v>
      </c>
      <c r="W1156" s="1">
        <v>44287</v>
      </c>
      <c r="X1156">
        <v>4</v>
      </c>
      <c r="Y1156">
        <v>2021</v>
      </c>
      <c r="Z1156" t="s">
        <v>161</v>
      </c>
      <c r="AA1156" t="s">
        <v>161</v>
      </c>
      <c r="AB1156" t="b">
        <v>0</v>
      </c>
      <c r="AC1156" t="b">
        <v>0</v>
      </c>
      <c r="AE1156" t="b">
        <v>1</v>
      </c>
      <c r="AF1156" t="b">
        <v>0</v>
      </c>
      <c r="AG1156" t="b">
        <v>0</v>
      </c>
      <c r="AH1156" t="s">
        <v>636</v>
      </c>
      <c r="AI1156" t="b">
        <v>0</v>
      </c>
      <c r="AJ1156" t="s">
        <v>211</v>
      </c>
      <c r="AK1156" t="b">
        <v>0</v>
      </c>
      <c r="AL1156" s="1"/>
      <c r="AM1156" t="s">
        <v>162</v>
      </c>
      <c r="AN1156" s="2">
        <v>44348.796724537038</v>
      </c>
      <c r="AP1156" s="2">
        <v>44279.492048611108</v>
      </c>
      <c r="AQ1156" s="1"/>
      <c r="AS1156" t="b">
        <v>0</v>
      </c>
      <c r="AV1156" t="s">
        <v>213</v>
      </c>
      <c r="AY1156" t="s">
        <v>236</v>
      </c>
      <c r="AZ1156" t="s">
        <v>300</v>
      </c>
      <c r="BB1156" t="s">
        <v>3320</v>
      </c>
      <c r="BD1156" t="b">
        <v>0</v>
      </c>
      <c r="BH1156" t="s">
        <v>194</v>
      </c>
      <c r="BI1156" t="s">
        <v>2055</v>
      </c>
      <c r="BJ1156" t="s">
        <v>216</v>
      </c>
      <c r="BL1156" t="s">
        <v>3319</v>
      </c>
      <c r="BM1156" t="s">
        <v>202</v>
      </c>
      <c r="BN1156" t="s">
        <v>203</v>
      </c>
      <c r="BQ1156" t="s">
        <v>204</v>
      </c>
      <c r="BR1156" t="b">
        <v>0</v>
      </c>
      <c r="BT1156" t="b">
        <v>0</v>
      </c>
      <c r="BW1156" t="s">
        <v>313</v>
      </c>
      <c r="BX1156" t="b">
        <v>0</v>
      </c>
      <c r="BY1156" s="2">
        <v>44376.857581018521</v>
      </c>
      <c r="BZ1156" t="s">
        <v>265</v>
      </c>
      <c r="CB1156" t="b">
        <v>0</v>
      </c>
      <c r="CC1156" t="b">
        <v>0</v>
      </c>
      <c r="CD1156">
        <v>0</v>
      </c>
      <c r="CE1156">
        <v>0</v>
      </c>
      <c r="CF1156">
        <v>98134</v>
      </c>
      <c r="CH1156">
        <v>4906.7</v>
      </c>
      <c r="CI1156">
        <v>5</v>
      </c>
      <c r="CJ1156">
        <v>0</v>
      </c>
      <c r="CK1156">
        <f>YEAR(tbl_Opportunity[[#This Row],[Close Date]])</f>
        <v>2021</v>
      </c>
    </row>
    <row r="1157" spans="1:89">
      <c r="A1157" t="s">
        <v>3262</v>
      </c>
      <c r="B1157" t="b">
        <v>0</v>
      </c>
      <c r="D1157" t="b">
        <v>0</v>
      </c>
      <c r="H1157" s="1">
        <v>44553</v>
      </c>
      <c r="I1157" t="b">
        <v>0</v>
      </c>
      <c r="L1157" t="s">
        <v>3321</v>
      </c>
      <c r="O1157" t="s">
        <v>194</v>
      </c>
      <c r="P1157" t="b">
        <v>0</v>
      </c>
      <c r="Q1157" s="2">
        <v>44294.561354166668</v>
      </c>
      <c r="R1157" s="1"/>
      <c r="S1157" t="b">
        <v>0</v>
      </c>
      <c r="U1157" s="1"/>
      <c r="V1157" t="b">
        <v>0</v>
      </c>
      <c r="W1157" s="1">
        <v>44287</v>
      </c>
      <c r="X1157">
        <v>4</v>
      </c>
      <c r="Y1157">
        <v>2021</v>
      </c>
      <c r="Z1157" t="s">
        <v>161</v>
      </c>
      <c r="AA1157" t="s">
        <v>161</v>
      </c>
      <c r="AB1157" t="b">
        <v>0</v>
      </c>
      <c r="AC1157" t="b">
        <v>0</v>
      </c>
      <c r="AE1157" t="b">
        <v>1</v>
      </c>
      <c r="AF1157" t="b">
        <v>0</v>
      </c>
      <c r="AG1157" t="b">
        <v>0</v>
      </c>
      <c r="AH1157" t="s">
        <v>699</v>
      </c>
      <c r="AI1157" t="b">
        <v>0</v>
      </c>
      <c r="AJ1157" t="s">
        <v>211</v>
      </c>
      <c r="AK1157" t="b">
        <v>0</v>
      </c>
      <c r="AL1157" s="1"/>
      <c r="AM1157" t="s">
        <v>194</v>
      </c>
      <c r="AN1157" s="2">
        <v>44372.642314814817</v>
      </c>
      <c r="AP1157" s="2"/>
      <c r="AQ1157" s="1"/>
      <c r="AS1157" t="b">
        <v>0</v>
      </c>
      <c r="AV1157" t="s">
        <v>213</v>
      </c>
      <c r="AY1157" t="s">
        <v>236</v>
      </c>
      <c r="AZ1157" t="s">
        <v>300</v>
      </c>
      <c r="BB1157" t="s">
        <v>3322</v>
      </c>
      <c r="BD1157" t="b">
        <v>0</v>
      </c>
      <c r="BH1157" t="s">
        <v>194</v>
      </c>
      <c r="BI1157" t="s">
        <v>2055</v>
      </c>
      <c r="BJ1157" t="s">
        <v>216</v>
      </c>
      <c r="BL1157" t="s">
        <v>3321</v>
      </c>
      <c r="BM1157" t="s">
        <v>202</v>
      </c>
      <c r="BN1157" t="s">
        <v>203</v>
      </c>
      <c r="BQ1157" t="s">
        <v>204</v>
      </c>
      <c r="BR1157" t="b">
        <v>0</v>
      </c>
      <c r="BT1157" t="b">
        <v>0</v>
      </c>
      <c r="BW1157" t="s">
        <v>313</v>
      </c>
      <c r="BX1157" t="b">
        <v>0</v>
      </c>
      <c r="BY1157" s="2">
        <v>44376.857581018521</v>
      </c>
      <c r="BZ1157" t="s">
        <v>265</v>
      </c>
      <c r="CB1157" t="b">
        <v>0</v>
      </c>
      <c r="CC1157" t="b">
        <v>0</v>
      </c>
      <c r="CD1157">
        <v>0</v>
      </c>
      <c r="CE1157">
        <v>0</v>
      </c>
      <c r="CF1157">
        <v>98134</v>
      </c>
      <c r="CH1157">
        <v>4906.7</v>
      </c>
      <c r="CI1157">
        <v>5</v>
      </c>
      <c r="CJ1157">
        <v>0</v>
      </c>
      <c r="CK1157">
        <f>YEAR(tbl_Opportunity[[#This Row],[Close Date]])</f>
        <v>2021</v>
      </c>
    </row>
    <row r="1158" spans="1:89">
      <c r="A1158" t="s">
        <v>3323</v>
      </c>
      <c r="B1158" t="b">
        <v>0</v>
      </c>
      <c r="D1158" t="b">
        <v>0</v>
      </c>
      <c r="E1158" t="s">
        <v>2947</v>
      </c>
      <c r="H1158" s="1">
        <v>44554</v>
      </c>
      <c r="I1158" t="b">
        <v>0</v>
      </c>
      <c r="L1158" t="s">
        <v>3324</v>
      </c>
      <c r="O1158" t="s">
        <v>194</v>
      </c>
      <c r="P1158" t="b">
        <v>0</v>
      </c>
      <c r="Q1158" s="2">
        <v>44327.321064814816</v>
      </c>
      <c r="R1158" s="1"/>
      <c r="S1158" t="b">
        <v>0</v>
      </c>
      <c r="U1158" s="1"/>
      <c r="V1158" t="b">
        <v>0</v>
      </c>
      <c r="W1158" s="1">
        <v>44287</v>
      </c>
      <c r="X1158">
        <v>4</v>
      </c>
      <c r="Y1158">
        <v>2021</v>
      </c>
      <c r="Z1158" t="s">
        <v>161</v>
      </c>
      <c r="AA1158" t="s">
        <v>161</v>
      </c>
      <c r="AB1158" t="b">
        <v>0</v>
      </c>
      <c r="AC1158" t="b">
        <v>0</v>
      </c>
      <c r="AE1158" t="b">
        <v>1</v>
      </c>
      <c r="AF1158" t="b">
        <v>0</v>
      </c>
      <c r="AG1158" t="b">
        <v>0</v>
      </c>
      <c r="AH1158" t="s">
        <v>699</v>
      </c>
      <c r="AI1158" t="b">
        <v>0</v>
      </c>
      <c r="AJ1158" t="s">
        <v>211</v>
      </c>
      <c r="AK1158" t="b">
        <v>0</v>
      </c>
      <c r="AL1158" s="1"/>
      <c r="AM1158" t="s">
        <v>194</v>
      </c>
      <c r="AN1158" s="2">
        <v>44358.661365740743</v>
      </c>
      <c r="AP1158" s="2">
        <v>44329.462754629632</v>
      </c>
      <c r="AQ1158" s="1">
        <v>44329</v>
      </c>
      <c r="AS1158" t="b">
        <v>0</v>
      </c>
      <c r="AV1158" t="s">
        <v>93</v>
      </c>
      <c r="AY1158" t="s">
        <v>374</v>
      </c>
      <c r="AZ1158" t="s">
        <v>2814</v>
      </c>
      <c r="BB1158" t="s">
        <v>3325</v>
      </c>
      <c r="BD1158" t="b">
        <v>0</v>
      </c>
      <c r="BH1158" t="s">
        <v>194</v>
      </c>
      <c r="BI1158" t="s">
        <v>2055</v>
      </c>
      <c r="BJ1158" t="s">
        <v>196</v>
      </c>
      <c r="BL1158" t="s">
        <v>3324</v>
      </c>
      <c r="BM1158" t="s">
        <v>202</v>
      </c>
      <c r="BN1158" t="s">
        <v>203</v>
      </c>
      <c r="BQ1158" t="s">
        <v>204</v>
      </c>
      <c r="BR1158" t="b">
        <v>0</v>
      </c>
      <c r="BT1158" t="b">
        <v>0</v>
      </c>
      <c r="BW1158" t="s">
        <v>349</v>
      </c>
      <c r="BX1158" t="b">
        <v>0</v>
      </c>
      <c r="BY1158" s="2">
        <v>44376.857581018521</v>
      </c>
      <c r="BZ1158" t="s">
        <v>265</v>
      </c>
      <c r="CB1158" t="b">
        <v>0</v>
      </c>
      <c r="CC1158" t="b">
        <v>0</v>
      </c>
      <c r="CD1158">
        <v>0</v>
      </c>
      <c r="CE1158">
        <v>0</v>
      </c>
      <c r="CF1158">
        <v>102727</v>
      </c>
      <c r="CH1158">
        <v>30818.1</v>
      </c>
      <c r="CI1158">
        <v>30</v>
      </c>
      <c r="CJ1158">
        <v>0</v>
      </c>
      <c r="CK1158">
        <f>YEAR(tbl_Opportunity[[#This Row],[Close Date]])</f>
        <v>2021</v>
      </c>
    </row>
    <row r="1159" spans="1:89">
      <c r="A1159" t="s">
        <v>274</v>
      </c>
      <c r="B1159" t="b">
        <v>0</v>
      </c>
      <c r="D1159" t="b">
        <v>0</v>
      </c>
      <c r="E1159" t="s">
        <v>2947</v>
      </c>
      <c r="H1159" s="1">
        <v>44561</v>
      </c>
      <c r="I1159" t="b">
        <v>0</v>
      </c>
      <c r="L1159" t="s">
        <v>3326</v>
      </c>
      <c r="M1159" t="s">
        <v>3327</v>
      </c>
      <c r="N1159" t="s">
        <v>345</v>
      </c>
      <c r="O1159" t="s">
        <v>272</v>
      </c>
      <c r="P1159" t="b">
        <v>0</v>
      </c>
      <c r="Q1159" s="2">
        <v>44095.617048611108</v>
      </c>
      <c r="R1159" s="1"/>
      <c r="S1159" t="b">
        <v>0</v>
      </c>
      <c r="U1159" s="1"/>
      <c r="V1159" t="b">
        <v>0</v>
      </c>
      <c r="W1159" s="1">
        <v>44287</v>
      </c>
      <c r="X1159">
        <v>4</v>
      </c>
      <c r="Y1159">
        <v>2021</v>
      </c>
      <c r="Z1159" t="s">
        <v>161</v>
      </c>
      <c r="AA1159" t="s">
        <v>161</v>
      </c>
      <c r="AB1159" t="b">
        <v>0</v>
      </c>
      <c r="AC1159" t="b">
        <v>0</v>
      </c>
      <c r="AE1159" t="b">
        <v>1</v>
      </c>
      <c r="AF1159" t="b">
        <v>0</v>
      </c>
      <c r="AG1159" t="b">
        <v>0</v>
      </c>
      <c r="AH1159" t="s">
        <v>699</v>
      </c>
      <c r="AI1159" t="b">
        <v>0</v>
      </c>
      <c r="AK1159" t="b">
        <v>0</v>
      </c>
      <c r="AL1159" s="1">
        <v>44343</v>
      </c>
      <c r="AM1159" t="s">
        <v>1053</v>
      </c>
      <c r="AN1159" s="2">
        <v>44372.857557870368</v>
      </c>
      <c r="AP1159" s="2"/>
      <c r="AQ1159" s="1"/>
      <c r="AS1159" t="b">
        <v>0</v>
      </c>
      <c r="AV1159" t="s">
        <v>2870</v>
      </c>
      <c r="BB1159" t="s">
        <v>3328</v>
      </c>
      <c r="BD1159" t="b">
        <v>0</v>
      </c>
      <c r="BH1159" t="s">
        <v>1053</v>
      </c>
      <c r="BI1159" t="s">
        <v>1243</v>
      </c>
      <c r="BL1159" t="s">
        <v>3326</v>
      </c>
      <c r="BM1159" t="s">
        <v>202</v>
      </c>
      <c r="BN1159" t="s">
        <v>203</v>
      </c>
      <c r="BQ1159" t="s">
        <v>204</v>
      </c>
      <c r="BR1159" t="b">
        <v>0</v>
      </c>
      <c r="BT1159" t="b">
        <v>0</v>
      </c>
      <c r="BW1159" t="s">
        <v>313</v>
      </c>
      <c r="BX1159" t="b">
        <v>0</v>
      </c>
      <c r="BY1159" s="2">
        <v>44376.857581018521</v>
      </c>
      <c r="BZ1159" t="s">
        <v>377</v>
      </c>
      <c r="CB1159" t="b">
        <v>0</v>
      </c>
      <c r="CC1159" t="b">
        <v>0</v>
      </c>
      <c r="CD1159">
        <v>0</v>
      </c>
      <c r="CE1159">
        <v>0</v>
      </c>
      <c r="CF1159">
        <v>80000</v>
      </c>
      <c r="CH1159">
        <v>4000</v>
      </c>
      <c r="CI1159">
        <v>5</v>
      </c>
      <c r="CJ1159">
        <v>0</v>
      </c>
      <c r="CK1159">
        <f>YEAR(tbl_Opportunity[[#This Row],[Close Date]])</f>
        <v>2021</v>
      </c>
    </row>
    <row r="1160" spans="1:89">
      <c r="A1160" t="s">
        <v>3329</v>
      </c>
      <c r="B1160" t="b">
        <v>0</v>
      </c>
      <c r="D1160" t="b">
        <v>0</v>
      </c>
      <c r="E1160" t="s">
        <v>1521</v>
      </c>
      <c r="H1160" s="1">
        <v>44561</v>
      </c>
      <c r="I1160" t="b">
        <v>0</v>
      </c>
      <c r="M1160" t="s">
        <v>3330</v>
      </c>
      <c r="N1160" t="s">
        <v>345</v>
      </c>
      <c r="O1160" t="s">
        <v>215</v>
      </c>
      <c r="P1160" t="b">
        <v>0</v>
      </c>
      <c r="Q1160" s="2">
        <v>43390.48746527778</v>
      </c>
      <c r="R1160" s="1"/>
      <c r="S1160" t="b">
        <v>0</v>
      </c>
      <c r="U1160" s="1"/>
      <c r="V1160" t="b">
        <v>0</v>
      </c>
      <c r="W1160" s="1">
        <v>44287</v>
      </c>
      <c r="X1160">
        <v>4</v>
      </c>
      <c r="Y1160">
        <v>2021</v>
      </c>
      <c r="Z1160" t="s">
        <v>161</v>
      </c>
      <c r="AA1160" t="s">
        <v>161</v>
      </c>
      <c r="AB1160" t="b">
        <v>0</v>
      </c>
      <c r="AC1160" t="b">
        <v>0</v>
      </c>
      <c r="AE1160" t="b">
        <v>1</v>
      </c>
      <c r="AF1160" t="b">
        <v>0</v>
      </c>
      <c r="AG1160" t="b">
        <v>0</v>
      </c>
      <c r="AH1160" t="s">
        <v>699</v>
      </c>
      <c r="AI1160" t="b">
        <v>0</v>
      </c>
      <c r="AJ1160" t="s">
        <v>3186</v>
      </c>
      <c r="AK1160" t="b">
        <v>0</v>
      </c>
      <c r="AL1160" s="1">
        <v>44202</v>
      </c>
      <c r="AM1160" t="s">
        <v>215</v>
      </c>
      <c r="AN1160" s="2">
        <v>44372.102986111109</v>
      </c>
      <c r="AP1160" s="2">
        <v>43962.723680555559</v>
      </c>
      <c r="AQ1160" s="1"/>
      <c r="AS1160" t="b">
        <v>0</v>
      </c>
      <c r="AV1160" t="s">
        <v>176</v>
      </c>
      <c r="BB1160" t="s">
        <v>3331</v>
      </c>
      <c r="BD1160" t="b">
        <v>0</v>
      </c>
      <c r="BH1160" t="s">
        <v>215</v>
      </c>
      <c r="BI1160" t="s">
        <v>1072</v>
      </c>
      <c r="BJ1160" t="s">
        <v>216</v>
      </c>
      <c r="BL1160" t="s">
        <v>3332</v>
      </c>
      <c r="BM1160" t="s">
        <v>202</v>
      </c>
      <c r="BN1160" t="s">
        <v>203</v>
      </c>
      <c r="BQ1160" t="s">
        <v>204</v>
      </c>
      <c r="BR1160" t="b">
        <v>0</v>
      </c>
      <c r="BT1160" t="b">
        <v>0</v>
      </c>
      <c r="BW1160" t="s">
        <v>349</v>
      </c>
      <c r="BX1160" t="b">
        <v>0</v>
      </c>
      <c r="BY1160" s="2">
        <v>44376.857569444444</v>
      </c>
      <c r="BZ1160" t="s">
        <v>314</v>
      </c>
      <c r="CB1160" t="b">
        <v>0</v>
      </c>
      <c r="CC1160" t="b">
        <v>0</v>
      </c>
      <c r="CD1160">
        <v>0</v>
      </c>
      <c r="CE1160">
        <v>0</v>
      </c>
      <c r="CF1160">
        <v>67995</v>
      </c>
      <c r="CH1160">
        <v>20398.5</v>
      </c>
      <c r="CI1160">
        <v>30</v>
      </c>
      <c r="CJ1160">
        <v>0</v>
      </c>
      <c r="CK1160">
        <f>YEAR(tbl_Opportunity[[#This Row],[Close Date]])</f>
        <v>2021</v>
      </c>
    </row>
    <row r="1161" spans="1:89">
      <c r="A1161" t="s">
        <v>3333</v>
      </c>
      <c r="B1161" t="b">
        <v>0</v>
      </c>
      <c r="D1161" t="b">
        <v>0</v>
      </c>
      <c r="H1161" s="1">
        <v>44561</v>
      </c>
      <c r="I1161" t="b">
        <v>0</v>
      </c>
      <c r="L1161" t="s">
        <v>3334</v>
      </c>
      <c r="N1161" t="s">
        <v>345</v>
      </c>
      <c r="O1161" t="s">
        <v>194</v>
      </c>
      <c r="P1161" t="b">
        <v>0</v>
      </c>
      <c r="Q1161" s="2">
        <v>43538.392025462963</v>
      </c>
      <c r="R1161" s="1"/>
      <c r="S1161" t="b">
        <v>0</v>
      </c>
      <c r="U1161" s="1"/>
      <c r="V1161" t="b">
        <v>0</v>
      </c>
      <c r="W1161" s="1">
        <v>44287</v>
      </c>
      <c r="X1161">
        <v>4</v>
      </c>
      <c r="Y1161">
        <v>2021</v>
      </c>
      <c r="Z1161" t="s">
        <v>161</v>
      </c>
      <c r="AA1161" t="s">
        <v>161</v>
      </c>
      <c r="AB1161" t="b">
        <v>0</v>
      </c>
      <c r="AC1161" t="b">
        <v>0</v>
      </c>
      <c r="AE1161" t="b">
        <v>1</v>
      </c>
      <c r="AF1161" t="b">
        <v>0</v>
      </c>
      <c r="AG1161" t="b">
        <v>0</v>
      </c>
      <c r="AH1161" t="s">
        <v>699</v>
      </c>
      <c r="AI1161" t="b">
        <v>0</v>
      </c>
      <c r="AJ1161" t="s">
        <v>211</v>
      </c>
      <c r="AK1161" t="b">
        <v>0</v>
      </c>
      <c r="AL1161" s="1">
        <v>44279</v>
      </c>
      <c r="AM1161" t="s">
        <v>162</v>
      </c>
      <c r="AN1161" s="2">
        <v>44348.796793981484</v>
      </c>
      <c r="AP1161" s="2">
        <v>44279.490069444444</v>
      </c>
      <c r="AQ1161" s="1"/>
      <c r="AS1161" t="b">
        <v>0</v>
      </c>
      <c r="AV1161" t="s">
        <v>176</v>
      </c>
      <c r="AY1161" t="s">
        <v>236</v>
      </c>
      <c r="AZ1161" t="s">
        <v>300</v>
      </c>
      <c r="BB1161" t="s">
        <v>3335</v>
      </c>
      <c r="BD1161" t="b">
        <v>0</v>
      </c>
      <c r="BH1161" t="s">
        <v>194</v>
      </c>
      <c r="BI1161" t="s">
        <v>2055</v>
      </c>
      <c r="BJ1161" t="s">
        <v>216</v>
      </c>
      <c r="BL1161" t="s">
        <v>3334</v>
      </c>
      <c r="BM1161" t="s">
        <v>202</v>
      </c>
      <c r="BN1161" t="s">
        <v>203</v>
      </c>
      <c r="BQ1161" t="s">
        <v>204</v>
      </c>
      <c r="BR1161" t="b">
        <v>0</v>
      </c>
      <c r="BT1161" t="b">
        <v>0</v>
      </c>
      <c r="BW1161" t="s">
        <v>313</v>
      </c>
      <c r="BX1161" t="b">
        <v>0</v>
      </c>
      <c r="BY1161" s="2">
        <v>44376.857569444444</v>
      </c>
      <c r="BZ1161" t="s">
        <v>265</v>
      </c>
      <c r="CB1161" t="b">
        <v>0</v>
      </c>
      <c r="CC1161" t="b">
        <v>0</v>
      </c>
      <c r="CD1161">
        <v>0</v>
      </c>
      <c r="CE1161">
        <v>0</v>
      </c>
      <c r="CF1161">
        <v>104701</v>
      </c>
      <c r="CH1161">
        <v>5235.05</v>
      </c>
      <c r="CI1161">
        <v>5</v>
      </c>
      <c r="CJ1161">
        <v>0</v>
      </c>
      <c r="CK1161">
        <f>YEAR(tbl_Opportunity[[#This Row],[Close Date]])</f>
        <v>2021</v>
      </c>
    </row>
    <row r="1162" spans="1:89">
      <c r="A1162" t="s">
        <v>3333</v>
      </c>
      <c r="B1162" t="b">
        <v>0</v>
      </c>
      <c r="D1162" t="b">
        <v>0</v>
      </c>
      <c r="H1162" s="1">
        <v>44561</v>
      </c>
      <c r="I1162" t="b">
        <v>0</v>
      </c>
      <c r="L1162" t="s">
        <v>3336</v>
      </c>
      <c r="M1162" t="s">
        <v>3337</v>
      </c>
      <c r="N1162" t="s">
        <v>345</v>
      </c>
      <c r="O1162" t="s">
        <v>194</v>
      </c>
      <c r="P1162" t="b">
        <v>0</v>
      </c>
      <c r="Q1162" s="2">
        <v>43370.473240740743</v>
      </c>
      <c r="R1162" s="1"/>
      <c r="S1162" t="b">
        <v>0</v>
      </c>
      <c r="U1162" s="1"/>
      <c r="V1162" t="b">
        <v>0</v>
      </c>
      <c r="W1162" s="1">
        <v>44287</v>
      </c>
      <c r="X1162">
        <v>4</v>
      </c>
      <c r="Y1162">
        <v>2021</v>
      </c>
      <c r="Z1162" t="s">
        <v>161</v>
      </c>
      <c r="AA1162" t="s">
        <v>161</v>
      </c>
      <c r="AB1162" t="b">
        <v>0</v>
      </c>
      <c r="AC1162" t="b">
        <v>0</v>
      </c>
      <c r="AE1162" t="b">
        <v>1</v>
      </c>
      <c r="AF1162" t="b">
        <v>0</v>
      </c>
      <c r="AG1162" t="b">
        <v>0</v>
      </c>
      <c r="AH1162" t="s">
        <v>699</v>
      </c>
      <c r="AI1162" t="b">
        <v>0</v>
      </c>
      <c r="AJ1162" t="s">
        <v>211</v>
      </c>
      <c r="AK1162" t="b">
        <v>0</v>
      </c>
      <c r="AL1162" s="1"/>
      <c r="AM1162" t="s">
        <v>162</v>
      </c>
      <c r="AN1162" s="2">
        <v>44348.796666666669</v>
      </c>
      <c r="AP1162" s="2">
        <v>44279.489016203705</v>
      </c>
      <c r="AQ1162" s="1"/>
      <c r="AS1162" t="b">
        <v>0</v>
      </c>
      <c r="AV1162" t="s">
        <v>248</v>
      </c>
      <c r="AY1162" t="s">
        <v>236</v>
      </c>
      <c r="BB1162" t="s">
        <v>3338</v>
      </c>
      <c r="BD1162" t="b">
        <v>0</v>
      </c>
      <c r="BH1162" t="s">
        <v>194</v>
      </c>
      <c r="BI1162" t="s">
        <v>2055</v>
      </c>
      <c r="BJ1162" t="s">
        <v>216</v>
      </c>
      <c r="BL1162" t="s">
        <v>3336</v>
      </c>
      <c r="BM1162" t="s">
        <v>202</v>
      </c>
      <c r="BN1162" t="s">
        <v>203</v>
      </c>
      <c r="BQ1162" t="s">
        <v>204</v>
      </c>
      <c r="BR1162" t="b">
        <v>0</v>
      </c>
      <c r="BT1162" t="b">
        <v>0</v>
      </c>
      <c r="BW1162" t="s">
        <v>313</v>
      </c>
      <c r="BX1162" t="b">
        <v>0</v>
      </c>
      <c r="BY1162" s="2">
        <v>44376.857569444444</v>
      </c>
      <c r="BZ1162" t="s">
        <v>265</v>
      </c>
      <c r="CB1162" t="b">
        <v>0</v>
      </c>
      <c r="CC1162" t="b">
        <v>0</v>
      </c>
      <c r="CD1162">
        <v>0</v>
      </c>
      <c r="CE1162">
        <v>0</v>
      </c>
      <c r="CF1162">
        <v>98134</v>
      </c>
      <c r="CH1162">
        <v>4906.7</v>
      </c>
      <c r="CI1162">
        <v>5</v>
      </c>
      <c r="CJ1162">
        <v>0</v>
      </c>
      <c r="CK1162">
        <f>YEAR(tbl_Opportunity[[#This Row],[Close Date]])</f>
        <v>2021</v>
      </c>
    </row>
    <row r="1163" spans="1:89">
      <c r="A1163" t="s">
        <v>3339</v>
      </c>
      <c r="B1163" t="b">
        <v>0</v>
      </c>
      <c r="D1163" t="b">
        <v>0</v>
      </c>
      <c r="H1163" s="1">
        <v>44561</v>
      </c>
      <c r="I1163" t="b">
        <v>0</v>
      </c>
      <c r="L1163" t="s">
        <v>3340</v>
      </c>
      <c r="M1163" t="s">
        <v>3341</v>
      </c>
      <c r="N1163" t="s">
        <v>345</v>
      </c>
      <c r="O1163" t="s">
        <v>194</v>
      </c>
      <c r="P1163" t="b">
        <v>0</v>
      </c>
      <c r="Q1163" s="2">
        <v>43571.322812500002</v>
      </c>
      <c r="R1163" s="1"/>
      <c r="S1163" t="b">
        <v>0</v>
      </c>
      <c r="U1163" s="1"/>
      <c r="V1163" t="b">
        <v>0</v>
      </c>
      <c r="W1163" s="1">
        <v>44287</v>
      </c>
      <c r="X1163">
        <v>4</v>
      </c>
      <c r="Y1163">
        <v>2021</v>
      </c>
      <c r="Z1163" t="s">
        <v>161</v>
      </c>
      <c r="AA1163" t="s">
        <v>161</v>
      </c>
      <c r="AB1163" t="b">
        <v>0</v>
      </c>
      <c r="AC1163" t="b">
        <v>0</v>
      </c>
      <c r="AE1163" t="b">
        <v>1</v>
      </c>
      <c r="AF1163" t="b">
        <v>0</v>
      </c>
      <c r="AG1163" t="b">
        <v>0</v>
      </c>
      <c r="AH1163" t="s">
        <v>699</v>
      </c>
      <c r="AI1163" t="b">
        <v>0</v>
      </c>
      <c r="AJ1163" t="s">
        <v>211</v>
      </c>
      <c r="AK1163" t="b">
        <v>0</v>
      </c>
      <c r="AL1163" s="1">
        <v>44225</v>
      </c>
      <c r="AM1163" t="s">
        <v>162</v>
      </c>
      <c r="AN1163" s="2">
        <v>44348.796597222223</v>
      </c>
      <c r="AP1163" s="2">
        <v>44186.463194444441</v>
      </c>
      <c r="AQ1163" s="1"/>
      <c r="AS1163" t="b">
        <v>0</v>
      </c>
      <c r="AV1163" t="s">
        <v>176</v>
      </c>
      <c r="AY1163" t="s">
        <v>236</v>
      </c>
      <c r="AZ1163" t="s">
        <v>3342</v>
      </c>
      <c r="BB1163" t="s">
        <v>3343</v>
      </c>
      <c r="BD1163" t="b">
        <v>0</v>
      </c>
      <c r="BF1163" t="s">
        <v>3287</v>
      </c>
      <c r="BG1163" t="s">
        <v>3344</v>
      </c>
      <c r="BH1163" t="s">
        <v>194</v>
      </c>
      <c r="BI1163" t="s">
        <v>2055</v>
      </c>
      <c r="BJ1163" t="s">
        <v>216</v>
      </c>
      <c r="BL1163" t="s">
        <v>3340</v>
      </c>
      <c r="BM1163" t="s">
        <v>202</v>
      </c>
      <c r="BN1163" t="s">
        <v>203</v>
      </c>
      <c r="BQ1163" t="s">
        <v>204</v>
      </c>
      <c r="BR1163" t="b">
        <v>0</v>
      </c>
      <c r="BT1163" t="b">
        <v>0</v>
      </c>
      <c r="BW1163" t="s">
        <v>313</v>
      </c>
      <c r="BX1163" t="b">
        <v>0</v>
      </c>
      <c r="BY1163" s="2">
        <v>44376.857569444444</v>
      </c>
      <c r="BZ1163" t="s">
        <v>265</v>
      </c>
      <c r="CB1163" t="b">
        <v>0</v>
      </c>
      <c r="CC1163" t="b">
        <v>0</v>
      </c>
      <c r="CD1163">
        <v>0</v>
      </c>
      <c r="CE1163">
        <v>0</v>
      </c>
      <c r="CF1163">
        <v>98134</v>
      </c>
      <c r="CH1163">
        <v>4906.7</v>
      </c>
      <c r="CI1163">
        <v>5</v>
      </c>
      <c r="CJ1163">
        <v>0</v>
      </c>
      <c r="CK1163">
        <f>YEAR(tbl_Opportunity[[#This Row],[Close Date]])</f>
        <v>2021</v>
      </c>
    </row>
    <row r="1164" spans="1:89">
      <c r="A1164" t="s">
        <v>3345</v>
      </c>
      <c r="B1164" t="b">
        <v>0</v>
      </c>
      <c r="D1164" t="b">
        <v>0</v>
      </c>
      <c r="H1164" s="1">
        <v>44561</v>
      </c>
      <c r="I1164" t="b">
        <v>0</v>
      </c>
      <c r="L1164" t="s">
        <v>3346</v>
      </c>
      <c r="N1164" t="s">
        <v>1070</v>
      </c>
      <c r="O1164" t="s">
        <v>375</v>
      </c>
      <c r="P1164" t="b">
        <v>0</v>
      </c>
      <c r="Q1164" s="2">
        <v>44134.86582175926</v>
      </c>
      <c r="R1164" s="1"/>
      <c r="S1164" t="b">
        <v>0</v>
      </c>
      <c r="U1164" s="1"/>
      <c r="V1164" t="b">
        <v>0</v>
      </c>
      <c r="W1164" s="1">
        <v>44287</v>
      </c>
      <c r="X1164">
        <v>4</v>
      </c>
      <c r="Y1164">
        <v>2021</v>
      </c>
      <c r="Z1164" t="s">
        <v>161</v>
      </c>
      <c r="AA1164" t="s">
        <v>161</v>
      </c>
      <c r="AB1164" t="b">
        <v>0</v>
      </c>
      <c r="AC1164" t="b">
        <v>0</v>
      </c>
      <c r="AE1164" t="b">
        <v>1</v>
      </c>
      <c r="AF1164" t="b">
        <v>0</v>
      </c>
      <c r="AG1164" t="b">
        <v>0</v>
      </c>
      <c r="AH1164" t="s">
        <v>699</v>
      </c>
      <c r="AI1164" t="b">
        <v>0</v>
      </c>
      <c r="AJ1164" t="s">
        <v>462</v>
      </c>
      <c r="AK1164" t="b">
        <v>0</v>
      </c>
      <c r="AL1164" s="1">
        <v>44351</v>
      </c>
      <c r="AM1164" t="s">
        <v>215</v>
      </c>
      <c r="AN1164" s="2">
        <v>44351.128275462965</v>
      </c>
      <c r="AP1164" s="2"/>
      <c r="AQ1164" s="1"/>
      <c r="AS1164" t="b">
        <v>0</v>
      </c>
      <c r="AV1164" t="s">
        <v>153</v>
      </c>
      <c r="AY1164" t="s">
        <v>236</v>
      </c>
      <c r="AZ1164" t="s">
        <v>435</v>
      </c>
      <c r="BB1164" t="s">
        <v>3347</v>
      </c>
      <c r="BD1164" t="b">
        <v>0</v>
      </c>
      <c r="BH1164" t="s">
        <v>215</v>
      </c>
      <c r="BI1164" t="s">
        <v>1243</v>
      </c>
      <c r="BJ1164" t="s">
        <v>216</v>
      </c>
      <c r="BL1164" t="s">
        <v>3346</v>
      </c>
      <c r="BM1164" t="s">
        <v>202</v>
      </c>
      <c r="BN1164" t="s">
        <v>203</v>
      </c>
      <c r="BQ1164" t="s">
        <v>204</v>
      </c>
      <c r="BR1164" t="b">
        <v>0</v>
      </c>
      <c r="BT1164" t="b">
        <v>0</v>
      </c>
      <c r="BW1164" t="s">
        <v>313</v>
      </c>
      <c r="BX1164" t="b">
        <v>0</v>
      </c>
      <c r="BY1164" s="2">
        <v>44376.857581018521</v>
      </c>
      <c r="BZ1164" t="s">
        <v>314</v>
      </c>
      <c r="CB1164" t="b">
        <v>0</v>
      </c>
      <c r="CC1164" t="b">
        <v>0</v>
      </c>
      <c r="CD1164">
        <v>0</v>
      </c>
      <c r="CE1164">
        <v>0</v>
      </c>
      <c r="CF1164">
        <v>90685</v>
      </c>
      <c r="CH1164">
        <v>4534.25</v>
      </c>
      <c r="CI1164">
        <v>5</v>
      </c>
      <c r="CJ1164">
        <v>0</v>
      </c>
      <c r="CK1164">
        <f>YEAR(tbl_Opportunity[[#This Row],[Close Date]])</f>
        <v>2021</v>
      </c>
    </row>
    <row r="1165" spans="1:89">
      <c r="A1165" t="s">
        <v>2580</v>
      </c>
      <c r="B1165" t="b">
        <v>0</v>
      </c>
      <c r="D1165" t="b">
        <v>0</v>
      </c>
      <c r="H1165" s="1">
        <v>44561</v>
      </c>
      <c r="I1165" t="b">
        <v>0</v>
      </c>
      <c r="L1165" t="s">
        <v>3348</v>
      </c>
      <c r="N1165" t="s">
        <v>372</v>
      </c>
      <c r="O1165" t="s">
        <v>194</v>
      </c>
      <c r="P1165" t="b">
        <v>0</v>
      </c>
      <c r="Q1165" s="2">
        <v>43956.654166666667</v>
      </c>
      <c r="R1165" s="1"/>
      <c r="S1165" t="b">
        <v>0</v>
      </c>
      <c r="U1165" s="1"/>
      <c r="V1165" t="b">
        <v>0</v>
      </c>
      <c r="W1165" s="1">
        <v>44287</v>
      </c>
      <c r="X1165">
        <v>4</v>
      </c>
      <c r="Y1165">
        <v>2021</v>
      </c>
      <c r="Z1165" t="s">
        <v>161</v>
      </c>
      <c r="AA1165" t="s">
        <v>161</v>
      </c>
      <c r="AB1165" t="b">
        <v>0</v>
      </c>
      <c r="AC1165" t="b">
        <v>0</v>
      </c>
      <c r="AE1165" t="b">
        <v>1</v>
      </c>
      <c r="AF1165" t="b">
        <v>0</v>
      </c>
      <c r="AG1165" t="b">
        <v>0</v>
      </c>
      <c r="AH1165" t="s">
        <v>699</v>
      </c>
      <c r="AI1165" t="b">
        <v>0</v>
      </c>
      <c r="AJ1165" t="s">
        <v>211</v>
      </c>
      <c r="AK1165" t="b">
        <v>0</v>
      </c>
      <c r="AL1165" s="1"/>
      <c r="AM1165" t="s">
        <v>162</v>
      </c>
      <c r="AN1165" s="2">
        <v>44348.796793981484</v>
      </c>
      <c r="AP1165" s="2">
        <v>44063.497534722221</v>
      </c>
      <c r="AQ1165" s="1"/>
      <c r="AS1165" t="b">
        <v>0</v>
      </c>
      <c r="AV1165" t="s">
        <v>213</v>
      </c>
      <c r="AY1165" t="s">
        <v>236</v>
      </c>
      <c r="BB1165" t="s">
        <v>3349</v>
      </c>
      <c r="BD1165" t="b">
        <v>0</v>
      </c>
      <c r="BH1165" t="s">
        <v>194</v>
      </c>
      <c r="BI1165" t="s">
        <v>2055</v>
      </c>
      <c r="BJ1165" t="s">
        <v>216</v>
      </c>
      <c r="BL1165" t="s">
        <v>3348</v>
      </c>
      <c r="BM1165" t="s">
        <v>202</v>
      </c>
      <c r="BN1165" t="s">
        <v>203</v>
      </c>
      <c r="BQ1165" t="s">
        <v>204</v>
      </c>
      <c r="BR1165" t="b">
        <v>0</v>
      </c>
      <c r="BT1165" t="b">
        <v>0</v>
      </c>
      <c r="BW1165" t="s">
        <v>313</v>
      </c>
      <c r="BX1165" t="b">
        <v>0</v>
      </c>
      <c r="BY1165" s="2">
        <v>44376.857581018521</v>
      </c>
      <c r="BZ1165" t="s">
        <v>265</v>
      </c>
      <c r="CB1165" t="b">
        <v>0</v>
      </c>
      <c r="CC1165" t="b">
        <v>0</v>
      </c>
      <c r="CD1165">
        <v>0</v>
      </c>
      <c r="CE1165">
        <v>0</v>
      </c>
      <c r="CF1165">
        <v>104701</v>
      </c>
      <c r="CH1165">
        <v>5235.05</v>
      </c>
      <c r="CI1165">
        <v>5</v>
      </c>
      <c r="CJ1165">
        <v>0</v>
      </c>
      <c r="CK1165">
        <f>YEAR(tbl_Opportunity[[#This Row],[Close Date]])</f>
        <v>2021</v>
      </c>
    </row>
    <row r="1166" spans="1:89">
      <c r="A1166" t="s">
        <v>2806</v>
      </c>
      <c r="B1166" t="b">
        <v>0</v>
      </c>
      <c r="D1166" t="b">
        <v>0</v>
      </c>
      <c r="G1166" t="s">
        <v>2807</v>
      </c>
      <c r="H1166" s="1">
        <v>44531</v>
      </c>
      <c r="I1166" t="b">
        <v>0</v>
      </c>
      <c r="L1166" t="s">
        <v>2811</v>
      </c>
      <c r="O1166" t="s">
        <v>2808</v>
      </c>
      <c r="P1166" t="b">
        <v>0</v>
      </c>
      <c r="Q1166" s="2">
        <v>44264.880879629629</v>
      </c>
      <c r="R1166" s="1"/>
      <c r="S1166" t="b">
        <v>0</v>
      </c>
      <c r="U1166" s="1"/>
      <c r="V1166" t="b">
        <v>0</v>
      </c>
      <c r="W1166" s="1">
        <v>44287</v>
      </c>
      <c r="X1166">
        <v>4</v>
      </c>
      <c r="Y1166">
        <v>2021</v>
      </c>
      <c r="Z1166" t="s">
        <v>161</v>
      </c>
      <c r="AA1166" t="s">
        <v>161</v>
      </c>
      <c r="AB1166" t="b">
        <v>0</v>
      </c>
      <c r="AC1166" t="b">
        <v>0</v>
      </c>
      <c r="AE1166" t="b">
        <v>1</v>
      </c>
      <c r="AF1166" t="b">
        <v>0</v>
      </c>
      <c r="AG1166" t="b">
        <v>0</v>
      </c>
      <c r="AH1166" t="s">
        <v>699</v>
      </c>
      <c r="AI1166" t="b">
        <v>0</v>
      </c>
      <c r="AK1166" t="b">
        <v>0</v>
      </c>
      <c r="AL1166" s="1">
        <v>44341</v>
      </c>
      <c r="AM1166" t="s">
        <v>2808</v>
      </c>
      <c r="AN1166" s="2">
        <v>44372.384710648148</v>
      </c>
      <c r="AP1166" s="2">
        <v>44314.478750000002</v>
      </c>
      <c r="AQ1166" s="1"/>
      <c r="AS1166" t="b">
        <v>0</v>
      </c>
      <c r="AV1166" t="s">
        <v>2809</v>
      </c>
      <c r="BB1166" t="s">
        <v>3350</v>
      </c>
      <c r="BD1166" t="b">
        <v>0</v>
      </c>
      <c r="BH1166" t="s">
        <v>2808</v>
      </c>
      <c r="BI1166" t="s">
        <v>2055</v>
      </c>
      <c r="BJ1166" t="s">
        <v>216</v>
      </c>
      <c r="BL1166" t="s">
        <v>2811</v>
      </c>
      <c r="BM1166" t="s">
        <v>202</v>
      </c>
      <c r="BN1166" t="s">
        <v>2414</v>
      </c>
      <c r="BQ1166" t="s">
        <v>204</v>
      </c>
      <c r="BR1166" t="b">
        <v>0</v>
      </c>
      <c r="BT1166" t="b">
        <v>0</v>
      </c>
      <c r="BW1166" t="s">
        <v>349</v>
      </c>
      <c r="BX1166" t="b">
        <v>0</v>
      </c>
      <c r="BY1166" s="2">
        <v>44376.857581018521</v>
      </c>
      <c r="BZ1166" t="s">
        <v>2812</v>
      </c>
      <c r="CB1166" t="b">
        <v>0</v>
      </c>
      <c r="CC1166" t="b">
        <v>0</v>
      </c>
      <c r="CD1166">
        <v>0</v>
      </c>
      <c r="CE1166">
        <v>0</v>
      </c>
      <c r="CF1166">
        <v>187462</v>
      </c>
      <c r="CH1166">
        <v>56238.6</v>
      </c>
      <c r="CI1166">
        <v>30</v>
      </c>
      <c r="CJ1166">
        <v>0</v>
      </c>
      <c r="CK1166">
        <f>YEAR(tbl_Opportunity[[#This Row],[Close Date]])</f>
        <v>2021</v>
      </c>
    </row>
    <row r="1167" spans="1:89">
      <c r="A1167" t="s">
        <v>2408</v>
      </c>
      <c r="B1167" t="b">
        <v>0</v>
      </c>
      <c r="D1167" t="b">
        <v>0</v>
      </c>
      <c r="E1167" t="s">
        <v>3351</v>
      </c>
      <c r="H1167" s="1">
        <v>44498</v>
      </c>
      <c r="I1167" t="b">
        <v>0</v>
      </c>
      <c r="L1167" t="s">
        <v>3352</v>
      </c>
      <c r="O1167" t="s">
        <v>194</v>
      </c>
      <c r="P1167" t="b">
        <v>0</v>
      </c>
      <c r="Q1167" s="2">
        <v>44246.637870370374</v>
      </c>
      <c r="R1167" s="1"/>
      <c r="S1167" t="b">
        <v>0</v>
      </c>
      <c r="U1167" s="1"/>
      <c r="V1167" t="b">
        <v>0</v>
      </c>
      <c r="W1167" s="1">
        <v>44287</v>
      </c>
      <c r="X1167">
        <v>4</v>
      </c>
      <c r="Y1167">
        <v>2021</v>
      </c>
      <c r="Z1167" t="s">
        <v>161</v>
      </c>
      <c r="AA1167" t="s">
        <v>161</v>
      </c>
      <c r="AB1167" t="b">
        <v>0</v>
      </c>
      <c r="AC1167" t="b">
        <v>0</v>
      </c>
      <c r="AE1167" t="b">
        <v>1</v>
      </c>
      <c r="AF1167" t="b">
        <v>0</v>
      </c>
      <c r="AG1167" t="b">
        <v>0</v>
      </c>
      <c r="AH1167" t="s">
        <v>699</v>
      </c>
      <c r="AI1167" t="b">
        <v>0</v>
      </c>
      <c r="AJ1167" t="s">
        <v>462</v>
      </c>
      <c r="AK1167" t="b">
        <v>0</v>
      </c>
      <c r="AL1167" s="1">
        <v>44277</v>
      </c>
      <c r="AM1167" t="s">
        <v>194</v>
      </c>
      <c r="AN1167" s="2">
        <v>44372.309502314813</v>
      </c>
      <c r="AP1167" s="2">
        <v>44322.378113425926</v>
      </c>
      <c r="AQ1167" s="1"/>
      <c r="AS1167" t="b">
        <v>0</v>
      </c>
      <c r="AV1167" t="s">
        <v>93</v>
      </c>
      <c r="AY1167" t="s">
        <v>236</v>
      </c>
      <c r="AZ1167" t="s">
        <v>435</v>
      </c>
      <c r="BB1167" t="s">
        <v>3353</v>
      </c>
      <c r="BD1167" t="b">
        <v>0</v>
      </c>
      <c r="BH1167" t="s">
        <v>194</v>
      </c>
      <c r="BI1167" t="s">
        <v>2055</v>
      </c>
      <c r="BJ1167" t="s">
        <v>216</v>
      </c>
      <c r="BL1167" t="s">
        <v>3352</v>
      </c>
      <c r="BM1167" t="s">
        <v>202</v>
      </c>
      <c r="BN1167" t="s">
        <v>203</v>
      </c>
      <c r="BQ1167" t="s">
        <v>204</v>
      </c>
      <c r="BR1167" t="b">
        <v>0</v>
      </c>
      <c r="BT1167" t="b">
        <v>0</v>
      </c>
      <c r="BW1167" t="s">
        <v>349</v>
      </c>
      <c r="BX1167" t="b">
        <v>0</v>
      </c>
      <c r="BY1167" s="2">
        <v>44376.857581018521</v>
      </c>
      <c r="BZ1167" t="s">
        <v>265</v>
      </c>
      <c r="CB1167" t="b">
        <v>0</v>
      </c>
      <c r="CC1167" t="b">
        <v>0</v>
      </c>
      <c r="CD1167">
        <v>1</v>
      </c>
      <c r="CE1167">
        <v>1</v>
      </c>
      <c r="CF1167">
        <v>58025</v>
      </c>
      <c r="CH1167">
        <v>17407.5</v>
      </c>
      <c r="CI1167">
        <v>30</v>
      </c>
      <c r="CJ1167">
        <v>0</v>
      </c>
      <c r="CK1167">
        <f>YEAR(tbl_Opportunity[[#This Row],[Close Date]])</f>
        <v>2021</v>
      </c>
    </row>
    <row r="1168" spans="1:89">
      <c r="A1168" t="s">
        <v>727</v>
      </c>
      <c r="B1168" t="b">
        <v>0</v>
      </c>
      <c r="D1168" t="b">
        <v>0</v>
      </c>
      <c r="H1168" s="1">
        <v>43008</v>
      </c>
      <c r="I1168" t="b">
        <v>0</v>
      </c>
      <c r="L1168" t="s">
        <v>3354</v>
      </c>
      <c r="O1168" t="s">
        <v>99</v>
      </c>
      <c r="P1168" t="b">
        <v>0</v>
      </c>
      <c r="Q1168" s="2">
        <v>42947.665520833332</v>
      </c>
      <c r="R1168" s="1"/>
      <c r="S1168" t="b">
        <v>0</v>
      </c>
      <c r="U1168" s="1"/>
      <c r="V1168" t="b">
        <v>0</v>
      </c>
      <c r="W1168" s="1">
        <v>42795</v>
      </c>
      <c r="X1168">
        <v>3</v>
      </c>
      <c r="Y1168">
        <v>2017</v>
      </c>
      <c r="Z1168" t="s">
        <v>1659</v>
      </c>
      <c r="AA1168" t="s">
        <v>1660</v>
      </c>
      <c r="AB1168" t="b">
        <v>0</v>
      </c>
      <c r="AC1168" t="b">
        <v>0</v>
      </c>
      <c r="AE1168" t="b">
        <v>1</v>
      </c>
      <c r="AF1168" t="b">
        <v>0</v>
      </c>
      <c r="AG1168" t="b">
        <v>0</v>
      </c>
      <c r="AH1168" t="s">
        <v>699</v>
      </c>
      <c r="AI1168" t="b">
        <v>0</v>
      </c>
      <c r="AK1168" t="b">
        <v>0</v>
      </c>
      <c r="AL1168" s="1"/>
      <c r="AM1168" t="s">
        <v>162</v>
      </c>
      <c r="AN1168" s="2">
        <v>44297.837673611109</v>
      </c>
      <c r="AP1168" s="2">
        <v>43272.586331018516</v>
      </c>
      <c r="AQ1168" s="1"/>
      <c r="AS1168" t="b">
        <v>0</v>
      </c>
      <c r="AU1168" t="s">
        <v>3355</v>
      </c>
      <c r="AV1168" t="s">
        <v>213</v>
      </c>
      <c r="BB1168" t="s">
        <v>3356</v>
      </c>
      <c r="BD1168" t="b">
        <v>0</v>
      </c>
      <c r="BH1168" t="s">
        <v>228</v>
      </c>
      <c r="BI1168" t="s">
        <v>229</v>
      </c>
      <c r="BQ1168" t="s">
        <v>165</v>
      </c>
      <c r="BR1168" t="b">
        <v>0</v>
      </c>
      <c r="BT1168" t="b">
        <v>0</v>
      </c>
      <c r="BW1168" t="s">
        <v>2863</v>
      </c>
      <c r="BX1168" t="b">
        <v>0</v>
      </c>
      <c r="BY1168" s="2">
        <v>44376.857569444444</v>
      </c>
      <c r="CB1168" t="b">
        <v>0</v>
      </c>
      <c r="CC1168" t="b">
        <v>0</v>
      </c>
      <c r="CF1168">
        <v>79300</v>
      </c>
      <c r="CJ1168">
        <v>0</v>
      </c>
      <c r="CK1168">
        <f>YEAR(tbl_Opportunity[[#This Row],[Close Date]])</f>
        <v>2017</v>
      </c>
    </row>
    <row r="1169" spans="1:89">
      <c r="A1169" t="s">
        <v>3357</v>
      </c>
      <c r="B1169" t="b">
        <v>0</v>
      </c>
      <c r="D1169" t="b">
        <v>0</v>
      </c>
      <c r="H1169" s="1">
        <v>43889</v>
      </c>
      <c r="I1169" t="b">
        <v>0</v>
      </c>
      <c r="L1169" t="s">
        <v>3358</v>
      </c>
      <c r="O1169" t="s">
        <v>131</v>
      </c>
      <c r="P1169" t="b">
        <v>0</v>
      </c>
      <c r="Q1169" s="2">
        <v>43861.852939814817</v>
      </c>
      <c r="R1169" s="1"/>
      <c r="S1169" t="b">
        <v>0</v>
      </c>
      <c r="U1169" s="1"/>
      <c r="V1169" t="b">
        <v>0</v>
      </c>
      <c r="W1169" s="1">
        <v>43831</v>
      </c>
      <c r="X1169">
        <v>1</v>
      </c>
      <c r="Y1169">
        <v>2020</v>
      </c>
      <c r="Z1169" t="s">
        <v>2564</v>
      </c>
      <c r="AA1169" t="s">
        <v>2565</v>
      </c>
      <c r="AB1169" t="b">
        <v>0</v>
      </c>
      <c r="AC1169" t="b">
        <v>0</v>
      </c>
      <c r="AE1169" t="b">
        <v>1</v>
      </c>
      <c r="AF1169" t="b">
        <v>0</v>
      </c>
      <c r="AG1169" t="b">
        <v>0</v>
      </c>
      <c r="AH1169" t="s">
        <v>699</v>
      </c>
      <c r="AI1169" t="b">
        <v>0</v>
      </c>
      <c r="AK1169" t="b">
        <v>0</v>
      </c>
      <c r="AL1169" s="1"/>
      <c r="AM1169" t="s">
        <v>162</v>
      </c>
      <c r="AN1169" s="2">
        <v>44297.838888888888</v>
      </c>
      <c r="AP1169" s="2"/>
      <c r="AQ1169" s="1"/>
      <c r="AS1169" t="b">
        <v>0</v>
      </c>
      <c r="AV1169" t="s">
        <v>213</v>
      </c>
      <c r="BB1169" t="s">
        <v>3359</v>
      </c>
      <c r="BD1169" t="b">
        <v>0</v>
      </c>
      <c r="BH1169" t="s">
        <v>131</v>
      </c>
      <c r="BI1169" t="s">
        <v>150</v>
      </c>
      <c r="BN1169" t="s">
        <v>415</v>
      </c>
      <c r="BQ1169" t="s">
        <v>96</v>
      </c>
      <c r="BR1169" t="b">
        <v>0</v>
      </c>
      <c r="BT1169" t="b">
        <v>0</v>
      </c>
      <c r="BW1169" t="s">
        <v>3360</v>
      </c>
      <c r="BX1169" t="b">
        <v>0</v>
      </c>
      <c r="BY1169" s="2">
        <v>44376.857581018521</v>
      </c>
      <c r="CB1169" t="b">
        <v>0</v>
      </c>
      <c r="CC1169" t="b">
        <v>0</v>
      </c>
      <c r="CF1169">
        <v>2985</v>
      </c>
      <c r="CH1169">
        <v>2686.5</v>
      </c>
      <c r="CI1169">
        <v>90</v>
      </c>
      <c r="CJ1169">
        <v>0</v>
      </c>
      <c r="CK1169">
        <f>YEAR(tbl_Opportunity[[#This Row],[Close Date]])</f>
        <v>2020</v>
      </c>
    </row>
    <row r="1170" spans="1:89">
      <c r="A1170" t="s">
        <v>3361</v>
      </c>
      <c r="B1170" t="b">
        <v>0</v>
      </c>
      <c r="D1170" t="b">
        <v>0</v>
      </c>
      <c r="H1170" s="1">
        <v>44651</v>
      </c>
      <c r="I1170" t="b">
        <v>0</v>
      </c>
      <c r="L1170" t="s">
        <v>3362</v>
      </c>
      <c r="O1170" t="s">
        <v>387</v>
      </c>
      <c r="P1170" t="b">
        <v>0</v>
      </c>
      <c r="Q1170" s="2">
        <v>44064.946215277778</v>
      </c>
      <c r="R1170" s="1"/>
      <c r="S1170" t="b">
        <v>0</v>
      </c>
      <c r="U1170" s="1"/>
      <c r="V1170" t="b">
        <v>0</v>
      </c>
      <c r="W1170" s="1">
        <v>44562</v>
      </c>
      <c r="X1170">
        <v>1</v>
      </c>
      <c r="Y1170">
        <v>2022</v>
      </c>
      <c r="Z1170" t="s">
        <v>161</v>
      </c>
      <c r="AA1170" t="s">
        <v>161</v>
      </c>
      <c r="AB1170" t="b">
        <v>0</v>
      </c>
      <c r="AC1170" t="b">
        <v>0</v>
      </c>
      <c r="AD1170" t="s">
        <v>2861</v>
      </c>
      <c r="AE1170" t="b">
        <v>1</v>
      </c>
      <c r="AF1170" t="b">
        <v>0</v>
      </c>
      <c r="AG1170" t="b">
        <v>0</v>
      </c>
      <c r="AH1170" t="s">
        <v>145</v>
      </c>
      <c r="AI1170" t="b">
        <v>0</v>
      </c>
      <c r="AK1170" t="b">
        <v>0</v>
      </c>
      <c r="AL1170" s="1"/>
      <c r="AM1170" t="s">
        <v>162</v>
      </c>
      <c r="AN1170" s="2">
        <v>44297.838888888888</v>
      </c>
      <c r="AP1170" s="2"/>
      <c r="AQ1170" s="1"/>
      <c r="AS1170" t="b">
        <v>0</v>
      </c>
      <c r="AV1170" t="s">
        <v>213</v>
      </c>
      <c r="BB1170" t="s">
        <v>3363</v>
      </c>
      <c r="BD1170" t="b">
        <v>0</v>
      </c>
      <c r="BH1170" t="s">
        <v>387</v>
      </c>
      <c r="BI1170" t="s">
        <v>150</v>
      </c>
      <c r="BN1170" t="s">
        <v>415</v>
      </c>
      <c r="BQ1170" t="s">
        <v>96</v>
      </c>
      <c r="BR1170" t="b">
        <v>0</v>
      </c>
      <c r="BT1170" t="b">
        <v>0</v>
      </c>
      <c r="BW1170" t="s">
        <v>166</v>
      </c>
      <c r="BX1170" t="b">
        <v>0</v>
      </c>
      <c r="BY1170" s="2">
        <v>44376.857581018521</v>
      </c>
      <c r="CB1170" t="b">
        <v>0</v>
      </c>
      <c r="CC1170" t="b">
        <v>0</v>
      </c>
      <c r="CF1170">
        <v>71421.56</v>
      </c>
      <c r="CH1170">
        <v>7142.16</v>
      </c>
      <c r="CI1170">
        <v>10</v>
      </c>
      <c r="CJ1170">
        <v>0</v>
      </c>
      <c r="CK1170">
        <f>YEAR(tbl_Opportunity[[#This Row],[Close Date]])</f>
        <v>2022</v>
      </c>
    </row>
    <row r="1171" spans="1:89">
      <c r="A1171" t="s">
        <v>3364</v>
      </c>
      <c r="B1171" t="b">
        <v>0</v>
      </c>
      <c r="D1171" t="b">
        <v>0</v>
      </c>
      <c r="H1171" s="1">
        <v>44651</v>
      </c>
      <c r="I1171" t="b">
        <v>0</v>
      </c>
      <c r="O1171" t="s">
        <v>99</v>
      </c>
      <c r="P1171" t="b">
        <v>0</v>
      </c>
      <c r="Q1171" s="2">
        <v>44259.963090277779</v>
      </c>
      <c r="R1171" s="1"/>
      <c r="S1171" t="b">
        <v>0</v>
      </c>
      <c r="T1171" t="s">
        <v>412</v>
      </c>
      <c r="U1171" s="1">
        <v>44561</v>
      </c>
      <c r="V1171" t="b">
        <v>0</v>
      </c>
      <c r="W1171" s="1">
        <v>44562</v>
      </c>
      <c r="X1171">
        <v>1</v>
      </c>
      <c r="Y1171">
        <v>2022</v>
      </c>
      <c r="Z1171" t="s">
        <v>161</v>
      </c>
      <c r="AA1171" t="s">
        <v>161</v>
      </c>
      <c r="AB1171" t="b">
        <v>0</v>
      </c>
      <c r="AC1171" t="b">
        <v>0</v>
      </c>
      <c r="AE1171" t="b">
        <v>1</v>
      </c>
      <c r="AF1171" t="b">
        <v>0</v>
      </c>
      <c r="AG1171" t="b">
        <v>0</v>
      </c>
      <c r="AH1171" t="s">
        <v>145</v>
      </c>
      <c r="AI1171" t="b">
        <v>0</v>
      </c>
      <c r="AK1171" t="b">
        <v>0</v>
      </c>
      <c r="AL1171" s="1"/>
      <c r="AM1171" t="s">
        <v>162</v>
      </c>
      <c r="AN1171" s="2">
        <v>44297.8278587963</v>
      </c>
      <c r="AP1171" s="2"/>
      <c r="AQ1171" s="1"/>
      <c r="AS1171" t="b">
        <v>0</v>
      </c>
      <c r="AV1171" t="s">
        <v>153</v>
      </c>
      <c r="BB1171" t="s">
        <v>3365</v>
      </c>
      <c r="BD1171" t="b">
        <v>0</v>
      </c>
      <c r="BH1171" t="s">
        <v>387</v>
      </c>
      <c r="BI1171" t="s">
        <v>150</v>
      </c>
      <c r="BK1171" t="s">
        <v>95</v>
      </c>
      <c r="BN1171" t="s">
        <v>415</v>
      </c>
      <c r="BQ1171" t="s">
        <v>96</v>
      </c>
      <c r="BR1171" t="b">
        <v>0</v>
      </c>
      <c r="BT1171" t="b">
        <v>0</v>
      </c>
      <c r="BW1171" t="s">
        <v>166</v>
      </c>
      <c r="BX1171" t="b">
        <v>0</v>
      </c>
      <c r="BY1171" s="2">
        <v>44376.857581018521</v>
      </c>
      <c r="CB1171" t="b">
        <v>0</v>
      </c>
      <c r="CC1171" t="b">
        <v>0</v>
      </c>
      <c r="CF1171">
        <v>59072.4</v>
      </c>
      <c r="CH1171">
        <v>5907.24</v>
      </c>
      <c r="CI1171">
        <v>10</v>
      </c>
      <c r="CJ1171">
        <v>0</v>
      </c>
      <c r="CK1171">
        <f>YEAR(tbl_Opportunity[[#This Row],[Close Date]])</f>
        <v>2022</v>
      </c>
    </row>
    <row r="1172" spans="1:89">
      <c r="A1172" t="s">
        <v>3366</v>
      </c>
      <c r="B1172" t="b">
        <v>0</v>
      </c>
      <c r="D1172" t="b">
        <v>0</v>
      </c>
      <c r="H1172" s="1">
        <v>44651</v>
      </c>
      <c r="I1172" t="b">
        <v>0</v>
      </c>
      <c r="O1172" t="s">
        <v>2842</v>
      </c>
      <c r="P1172" t="b">
        <v>0</v>
      </c>
      <c r="Q1172" s="2">
        <v>44298.541585648149</v>
      </c>
      <c r="R1172" s="1"/>
      <c r="S1172" t="b">
        <v>0</v>
      </c>
      <c r="U1172" s="1"/>
      <c r="V1172" t="b">
        <v>0</v>
      </c>
      <c r="W1172" s="1">
        <v>44562</v>
      </c>
      <c r="X1172">
        <v>1</v>
      </c>
      <c r="Y1172">
        <v>2022</v>
      </c>
      <c r="Z1172" t="s">
        <v>161</v>
      </c>
      <c r="AA1172" t="s">
        <v>161</v>
      </c>
      <c r="AB1172" t="b">
        <v>0</v>
      </c>
      <c r="AC1172" t="b">
        <v>0</v>
      </c>
      <c r="AE1172" t="b">
        <v>1</v>
      </c>
      <c r="AF1172" t="b">
        <v>0</v>
      </c>
      <c r="AG1172" t="b">
        <v>0</v>
      </c>
      <c r="AH1172" t="s">
        <v>175</v>
      </c>
      <c r="AI1172" t="b">
        <v>0</v>
      </c>
      <c r="AK1172" t="b">
        <v>0</v>
      </c>
      <c r="AL1172" s="1"/>
      <c r="AM1172" t="s">
        <v>2842</v>
      </c>
      <c r="AN1172" s="2">
        <v>44298.541875000003</v>
      </c>
      <c r="AP1172" s="2"/>
      <c r="AQ1172" s="1"/>
      <c r="AS1172" t="b">
        <v>0</v>
      </c>
      <c r="AV1172" t="s">
        <v>213</v>
      </c>
      <c r="BB1172" t="s">
        <v>3367</v>
      </c>
      <c r="BD1172" t="b">
        <v>0</v>
      </c>
      <c r="BH1172" t="s">
        <v>2842</v>
      </c>
      <c r="BI1172" t="s">
        <v>155</v>
      </c>
      <c r="BK1172" t="s">
        <v>102</v>
      </c>
      <c r="BL1172" t="s">
        <v>3368</v>
      </c>
      <c r="BN1172" t="s">
        <v>415</v>
      </c>
      <c r="BQ1172" t="s">
        <v>96</v>
      </c>
      <c r="BR1172" t="b">
        <v>0</v>
      </c>
      <c r="BT1172" t="b">
        <v>0</v>
      </c>
      <c r="BW1172" t="s">
        <v>339</v>
      </c>
      <c r="BX1172" t="b">
        <v>0</v>
      </c>
      <c r="BY1172" s="2">
        <v>44376.857581018521</v>
      </c>
      <c r="CB1172" t="b">
        <v>0</v>
      </c>
      <c r="CC1172" t="b">
        <v>0</v>
      </c>
      <c r="CF1172">
        <v>3250</v>
      </c>
      <c r="CH1172">
        <v>975</v>
      </c>
      <c r="CI1172">
        <v>30</v>
      </c>
      <c r="CJ1172">
        <v>0</v>
      </c>
      <c r="CK1172">
        <f>YEAR(tbl_Opportunity[[#This Row],[Close Date]])</f>
        <v>2022</v>
      </c>
    </row>
    <row r="1173" spans="1:89">
      <c r="A1173" t="s">
        <v>3369</v>
      </c>
      <c r="B1173" t="b">
        <v>0</v>
      </c>
      <c r="D1173" t="b">
        <v>0</v>
      </c>
      <c r="H1173" s="1">
        <v>44651</v>
      </c>
      <c r="I1173" t="b">
        <v>0</v>
      </c>
      <c r="O1173" t="s">
        <v>2842</v>
      </c>
      <c r="P1173" t="b">
        <v>0</v>
      </c>
      <c r="Q1173" s="2">
        <v>44319.443391203706</v>
      </c>
      <c r="R1173" s="1"/>
      <c r="S1173" t="b">
        <v>0</v>
      </c>
      <c r="U1173" s="1"/>
      <c r="V1173" t="b">
        <v>0</v>
      </c>
      <c r="W1173" s="1">
        <v>44562</v>
      </c>
      <c r="X1173">
        <v>1</v>
      </c>
      <c r="Y1173">
        <v>2022</v>
      </c>
      <c r="Z1173" t="s">
        <v>161</v>
      </c>
      <c r="AA1173" t="s">
        <v>161</v>
      </c>
      <c r="AB1173" t="b">
        <v>0</v>
      </c>
      <c r="AC1173" t="b">
        <v>0</v>
      </c>
      <c r="AE1173" t="b">
        <v>1</v>
      </c>
      <c r="AF1173" t="b">
        <v>0</v>
      </c>
      <c r="AG1173" t="b">
        <v>0</v>
      </c>
      <c r="AH1173" t="s">
        <v>175</v>
      </c>
      <c r="AI1173" t="b">
        <v>0</v>
      </c>
      <c r="AK1173" t="b">
        <v>0</v>
      </c>
      <c r="AL1173" s="1"/>
      <c r="AM1173" t="s">
        <v>2842</v>
      </c>
      <c r="AN1173" s="2">
        <v>44361.665185185186</v>
      </c>
      <c r="AP1173" s="2"/>
      <c r="AQ1173" s="1"/>
      <c r="AS1173" t="b">
        <v>0</v>
      </c>
      <c r="AV1173" t="s">
        <v>213</v>
      </c>
      <c r="BB1173" t="s">
        <v>3370</v>
      </c>
      <c r="BD1173" t="b">
        <v>0</v>
      </c>
      <c r="BH1173" t="s">
        <v>2842</v>
      </c>
      <c r="BI1173" t="s">
        <v>155</v>
      </c>
      <c r="BK1173" t="s">
        <v>384</v>
      </c>
      <c r="BL1173" t="s">
        <v>3371</v>
      </c>
      <c r="BN1173" t="s">
        <v>415</v>
      </c>
      <c r="BQ1173" t="s">
        <v>96</v>
      </c>
      <c r="BR1173" t="b">
        <v>0</v>
      </c>
      <c r="BT1173" t="b">
        <v>0</v>
      </c>
      <c r="BW1173" t="s">
        <v>313</v>
      </c>
      <c r="BX1173" t="b">
        <v>0</v>
      </c>
      <c r="BY1173" s="2">
        <v>44376.857581018521</v>
      </c>
      <c r="CB1173" t="b">
        <v>0</v>
      </c>
      <c r="CC1173" t="b">
        <v>0</v>
      </c>
      <c r="CF1173">
        <v>146250</v>
      </c>
      <c r="CH1173">
        <v>7312.5</v>
      </c>
      <c r="CI1173">
        <v>5</v>
      </c>
      <c r="CJ1173">
        <v>0</v>
      </c>
      <c r="CK1173">
        <f>YEAR(tbl_Opportunity[[#This Row],[Close Date]])</f>
        <v>2022</v>
      </c>
    </row>
    <row r="1174" spans="1:89">
      <c r="A1174" t="s">
        <v>3372</v>
      </c>
      <c r="B1174" t="b">
        <v>0</v>
      </c>
      <c r="D1174" t="b">
        <v>0</v>
      </c>
      <c r="H1174" s="1">
        <v>44650</v>
      </c>
      <c r="I1174" t="b">
        <v>0</v>
      </c>
      <c r="O1174" t="s">
        <v>387</v>
      </c>
      <c r="P1174" t="b">
        <v>0</v>
      </c>
      <c r="Q1174" s="2">
        <v>44319.765717592592</v>
      </c>
      <c r="R1174" s="1"/>
      <c r="S1174" t="b">
        <v>0</v>
      </c>
      <c r="T1174" t="s">
        <v>2618</v>
      </c>
      <c r="U1174" s="1"/>
      <c r="V1174" t="b">
        <v>0</v>
      </c>
      <c r="W1174" s="1">
        <v>44562</v>
      </c>
      <c r="X1174">
        <v>1</v>
      </c>
      <c r="Y1174">
        <v>2022</v>
      </c>
      <c r="Z1174" t="s">
        <v>161</v>
      </c>
      <c r="AA1174" t="s">
        <v>161</v>
      </c>
      <c r="AB1174" t="b">
        <v>0</v>
      </c>
      <c r="AC1174" t="b">
        <v>0</v>
      </c>
      <c r="AD1174" t="s">
        <v>654</v>
      </c>
      <c r="AE1174" t="b">
        <v>1</v>
      </c>
      <c r="AF1174" t="b">
        <v>0</v>
      </c>
      <c r="AG1174" t="b">
        <v>0</v>
      </c>
      <c r="AH1174" t="s">
        <v>175</v>
      </c>
      <c r="AI1174" t="b">
        <v>0</v>
      </c>
      <c r="AK1174" t="b">
        <v>0</v>
      </c>
      <c r="AL1174" s="1"/>
      <c r="AM1174" t="s">
        <v>387</v>
      </c>
      <c r="AN1174" s="2">
        <v>44320.747488425928</v>
      </c>
      <c r="AP1174" s="2"/>
      <c r="AQ1174" s="1"/>
      <c r="AS1174" t="b">
        <v>0</v>
      </c>
      <c r="AV1174" t="s">
        <v>213</v>
      </c>
      <c r="BB1174" t="s">
        <v>3373</v>
      </c>
      <c r="BD1174" t="b">
        <v>0</v>
      </c>
      <c r="BH1174" t="s">
        <v>387</v>
      </c>
      <c r="BI1174" t="s">
        <v>150</v>
      </c>
      <c r="BN1174" t="s">
        <v>415</v>
      </c>
      <c r="BQ1174" t="s">
        <v>96</v>
      </c>
      <c r="BR1174" t="b">
        <v>0</v>
      </c>
      <c r="BS1174" t="s">
        <v>95</v>
      </c>
      <c r="BT1174" t="b">
        <v>0</v>
      </c>
      <c r="BW1174" t="s">
        <v>339</v>
      </c>
      <c r="BX1174" t="b">
        <v>0</v>
      </c>
      <c r="BY1174" s="2">
        <v>44376.857581018521</v>
      </c>
      <c r="CB1174" t="b">
        <v>0</v>
      </c>
      <c r="CC1174" t="b">
        <v>0</v>
      </c>
      <c r="CF1174">
        <v>72821.7</v>
      </c>
      <c r="CH1174">
        <v>21846.51</v>
      </c>
      <c r="CI1174">
        <v>30</v>
      </c>
      <c r="CJ1174">
        <v>0</v>
      </c>
      <c r="CK1174">
        <f>YEAR(tbl_Opportunity[[#This Row],[Close Date]])</f>
        <v>2022</v>
      </c>
    </row>
    <row r="1175" spans="1:89">
      <c r="A1175" t="s">
        <v>3374</v>
      </c>
      <c r="B1175" t="b">
        <v>0</v>
      </c>
      <c r="D1175" t="b">
        <v>0</v>
      </c>
      <c r="H1175" s="1">
        <v>44651</v>
      </c>
      <c r="I1175" t="b">
        <v>0</v>
      </c>
      <c r="O1175" t="s">
        <v>2842</v>
      </c>
      <c r="P1175" t="b">
        <v>0</v>
      </c>
      <c r="Q1175" s="2">
        <v>44256.572916666664</v>
      </c>
      <c r="R1175" s="1"/>
      <c r="S1175" t="b">
        <v>0</v>
      </c>
      <c r="U1175" s="1"/>
      <c r="V1175" t="b">
        <v>0</v>
      </c>
      <c r="W1175" s="1">
        <v>44562</v>
      </c>
      <c r="X1175">
        <v>1</v>
      </c>
      <c r="Y1175">
        <v>2022</v>
      </c>
      <c r="Z1175" t="s">
        <v>161</v>
      </c>
      <c r="AA1175" t="s">
        <v>161</v>
      </c>
      <c r="AB1175" t="b">
        <v>0</v>
      </c>
      <c r="AC1175" t="b">
        <v>0</v>
      </c>
      <c r="AE1175" t="b">
        <v>1</v>
      </c>
      <c r="AF1175" t="b">
        <v>0</v>
      </c>
      <c r="AG1175" t="b">
        <v>0</v>
      </c>
      <c r="AH1175" t="s">
        <v>175</v>
      </c>
      <c r="AI1175" t="b">
        <v>0</v>
      </c>
      <c r="AK1175" t="b">
        <v>0</v>
      </c>
      <c r="AL1175" s="1"/>
      <c r="AM1175" t="s">
        <v>2842</v>
      </c>
      <c r="AN1175" s="2">
        <v>44364.649421296293</v>
      </c>
      <c r="AP1175" s="2"/>
      <c r="AQ1175" s="1"/>
      <c r="AS1175" t="b">
        <v>0</v>
      </c>
      <c r="AV1175" t="s">
        <v>213</v>
      </c>
      <c r="BB1175" t="s">
        <v>3375</v>
      </c>
      <c r="BD1175" t="b">
        <v>0</v>
      </c>
      <c r="BH1175" t="s">
        <v>2842</v>
      </c>
      <c r="BI1175" t="s">
        <v>155</v>
      </c>
      <c r="BK1175" t="s">
        <v>384</v>
      </c>
      <c r="BL1175" t="s">
        <v>3376</v>
      </c>
      <c r="BN1175" t="s">
        <v>415</v>
      </c>
      <c r="BQ1175" t="s">
        <v>96</v>
      </c>
      <c r="BR1175" t="b">
        <v>0</v>
      </c>
      <c r="BS1175" t="s">
        <v>95</v>
      </c>
      <c r="BT1175" t="b">
        <v>0</v>
      </c>
      <c r="BW1175" t="s">
        <v>166</v>
      </c>
      <c r="BX1175" t="b">
        <v>0</v>
      </c>
      <c r="BY1175" s="2">
        <v>44376.857581018521</v>
      </c>
      <c r="CB1175" t="b">
        <v>0</v>
      </c>
      <c r="CC1175" t="b">
        <v>0</v>
      </c>
      <c r="CF1175">
        <v>104000</v>
      </c>
      <c r="CH1175">
        <v>10400</v>
      </c>
      <c r="CI1175">
        <v>10</v>
      </c>
      <c r="CJ1175">
        <v>0</v>
      </c>
      <c r="CK1175">
        <f>YEAR(tbl_Opportunity[[#This Row],[Close Date]])</f>
        <v>2022</v>
      </c>
    </row>
    <row r="1176" spans="1:89">
      <c r="A1176" t="s">
        <v>3377</v>
      </c>
      <c r="B1176" t="b">
        <v>0</v>
      </c>
      <c r="D1176" t="b">
        <v>0</v>
      </c>
      <c r="H1176" s="1">
        <v>44651</v>
      </c>
      <c r="I1176" t="b">
        <v>0</v>
      </c>
      <c r="O1176" t="s">
        <v>2842</v>
      </c>
      <c r="P1176" t="b">
        <v>0</v>
      </c>
      <c r="Q1176" s="2">
        <v>44253.515231481484</v>
      </c>
      <c r="R1176" s="1"/>
      <c r="S1176" t="b">
        <v>0</v>
      </c>
      <c r="U1176" s="1"/>
      <c r="V1176" t="b">
        <v>0</v>
      </c>
      <c r="W1176" s="1">
        <v>44562</v>
      </c>
      <c r="X1176">
        <v>1</v>
      </c>
      <c r="Y1176">
        <v>2022</v>
      </c>
      <c r="Z1176" t="s">
        <v>161</v>
      </c>
      <c r="AA1176" t="s">
        <v>161</v>
      </c>
      <c r="AB1176" t="b">
        <v>0</v>
      </c>
      <c r="AC1176" t="b">
        <v>0</v>
      </c>
      <c r="AE1176" t="b">
        <v>1</v>
      </c>
      <c r="AF1176" t="b">
        <v>0</v>
      </c>
      <c r="AG1176" t="b">
        <v>0</v>
      </c>
      <c r="AH1176" t="s">
        <v>175</v>
      </c>
      <c r="AI1176" t="b">
        <v>0</v>
      </c>
      <c r="AK1176" t="b">
        <v>0</v>
      </c>
      <c r="AL1176" s="1"/>
      <c r="AM1176" t="s">
        <v>2842</v>
      </c>
      <c r="AN1176" s="2">
        <v>44364.640555555554</v>
      </c>
      <c r="AP1176" s="2">
        <v>44364.640555555554</v>
      </c>
      <c r="AQ1176" s="1">
        <v>44364</v>
      </c>
      <c r="AS1176" t="b">
        <v>0</v>
      </c>
      <c r="AV1176" t="s">
        <v>213</v>
      </c>
      <c r="BB1176" t="s">
        <v>3378</v>
      </c>
      <c r="BD1176" t="b">
        <v>0</v>
      </c>
      <c r="BH1176" t="s">
        <v>2842</v>
      </c>
      <c r="BI1176" t="s">
        <v>155</v>
      </c>
      <c r="BK1176" t="s">
        <v>157</v>
      </c>
      <c r="BL1176" t="s">
        <v>3379</v>
      </c>
      <c r="BN1176" t="s">
        <v>415</v>
      </c>
      <c r="BQ1176" t="s">
        <v>96</v>
      </c>
      <c r="BR1176" t="b">
        <v>0</v>
      </c>
      <c r="BS1176" t="s">
        <v>102</v>
      </c>
      <c r="BT1176" t="b">
        <v>0</v>
      </c>
      <c r="BW1176" t="s">
        <v>313</v>
      </c>
      <c r="BX1176" t="b">
        <v>0</v>
      </c>
      <c r="BY1176" s="2">
        <v>44376.857581018521</v>
      </c>
      <c r="CB1176" t="b">
        <v>0</v>
      </c>
      <c r="CC1176" t="b">
        <v>0</v>
      </c>
      <c r="CF1176">
        <v>97500</v>
      </c>
      <c r="CH1176">
        <v>4875</v>
      </c>
      <c r="CI1176">
        <v>5</v>
      </c>
      <c r="CJ1176">
        <v>0</v>
      </c>
      <c r="CK1176">
        <f>YEAR(tbl_Opportunity[[#This Row],[Close Date]])</f>
        <v>2022</v>
      </c>
    </row>
    <row r="1177" spans="1:89">
      <c r="A1177" t="s">
        <v>3380</v>
      </c>
      <c r="B1177" t="b">
        <v>0</v>
      </c>
      <c r="D1177" t="b">
        <v>0</v>
      </c>
      <c r="H1177" s="1">
        <v>44651</v>
      </c>
      <c r="I1177" t="b">
        <v>0</v>
      </c>
      <c r="O1177" t="s">
        <v>3381</v>
      </c>
      <c r="P1177" t="b">
        <v>0</v>
      </c>
      <c r="Q1177" s="2">
        <v>44326.742939814816</v>
      </c>
      <c r="R1177" s="1"/>
      <c r="S1177" t="b">
        <v>0</v>
      </c>
      <c r="U1177" s="1"/>
      <c r="V1177" t="b">
        <v>0</v>
      </c>
      <c r="W1177" s="1">
        <v>44562</v>
      </c>
      <c r="X1177">
        <v>1</v>
      </c>
      <c r="Y1177">
        <v>2022</v>
      </c>
      <c r="Z1177" t="s">
        <v>161</v>
      </c>
      <c r="AA1177" t="s">
        <v>161</v>
      </c>
      <c r="AB1177" t="b">
        <v>0</v>
      </c>
      <c r="AC1177" t="b">
        <v>0</v>
      </c>
      <c r="AE1177" t="b">
        <v>1</v>
      </c>
      <c r="AF1177" t="b">
        <v>0</v>
      </c>
      <c r="AG1177" t="b">
        <v>0</v>
      </c>
      <c r="AH1177" t="s">
        <v>699</v>
      </c>
      <c r="AI1177" t="b">
        <v>0</v>
      </c>
      <c r="AK1177" t="b">
        <v>0</v>
      </c>
      <c r="AL1177" s="1"/>
      <c r="AM1177" t="s">
        <v>3381</v>
      </c>
      <c r="AN1177" s="2">
        <v>44326.750902777778</v>
      </c>
      <c r="AP1177" s="2"/>
      <c r="AQ1177" s="1"/>
      <c r="AS1177" t="b">
        <v>0</v>
      </c>
      <c r="AV1177" t="s">
        <v>213</v>
      </c>
      <c r="BB1177" t="s">
        <v>3382</v>
      </c>
      <c r="BD1177" t="b">
        <v>0</v>
      </c>
      <c r="BH1177" t="s">
        <v>3381</v>
      </c>
      <c r="BI1177" t="s">
        <v>155</v>
      </c>
      <c r="BK1177" t="s">
        <v>95</v>
      </c>
      <c r="BL1177" t="s">
        <v>3383</v>
      </c>
      <c r="BN1177" t="s">
        <v>415</v>
      </c>
      <c r="BQ1177" t="s">
        <v>96</v>
      </c>
      <c r="BR1177" t="b">
        <v>0</v>
      </c>
      <c r="BS1177" t="s">
        <v>384</v>
      </c>
      <c r="BT1177" t="b">
        <v>0</v>
      </c>
      <c r="BW1177" t="s">
        <v>313</v>
      </c>
      <c r="BX1177" t="b">
        <v>0</v>
      </c>
      <c r="BY1177" s="2">
        <v>44376.857581018521</v>
      </c>
      <c r="CB1177" t="b">
        <v>0</v>
      </c>
      <c r="CC1177" t="b">
        <v>0</v>
      </c>
      <c r="CF1177">
        <v>52577.75</v>
      </c>
      <c r="CH1177">
        <v>2628.89</v>
      </c>
      <c r="CI1177">
        <v>5</v>
      </c>
      <c r="CJ1177">
        <v>0</v>
      </c>
      <c r="CK1177">
        <f>YEAR(tbl_Opportunity[[#This Row],[Close Date]])</f>
        <v>2022</v>
      </c>
    </row>
    <row r="1178" spans="1:89">
      <c r="A1178" t="s">
        <v>3384</v>
      </c>
      <c r="B1178" t="b">
        <v>0</v>
      </c>
      <c r="D1178" t="b">
        <v>0</v>
      </c>
      <c r="H1178" s="1">
        <v>44255</v>
      </c>
      <c r="I1178" t="b">
        <v>0</v>
      </c>
      <c r="O1178" t="s">
        <v>99</v>
      </c>
      <c r="P1178" t="b">
        <v>0</v>
      </c>
      <c r="Q1178" s="2">
        <v>44229.716979166667</v>
      </c>
      <c r="R1178" s="1"/>
      <c r="S1178" t="b">
        <v>0</v>
      </c>
      <c r="U1178" s="1"/>
      <c r="V1178" t="b">
        <v>0</v>
      </c>
      <c r="W1178" s="1">
        <v>44197</v>
      </c>
      <c r="X1178">
        <v>1</v>
      </c>
      <c r="Y1178">
        <v>2021</v>
      </c>
      <c r="Z1178" t="s">
        <v>161</v>
      </c>
      <c r="AA1178" t="s">
        <v>161</v>
      </c>
      <c r="AB1178" t="b">
        <v>0</v>
      </c>
      <c r="AC1178" t="b">
        <v>0</v>
      </c>
      <c r="AE1178" t="b">
        <v>1</v>
      </c>
      <c r="AF1178" t="b">
        <v>0</v>
      </c>
      <c r="AG1178" t="b">
        <v>0</v>
      </c>
      <c r="AH1178" t="s">
        <v>699</v>
      </c>
      <c r="AI1178" t="b">
        <v>0</v>
      </c>
      <c r="AK1178" t="b">
        <v>0</v>
      </c>
      <c r="AL1178" s="1">
        <v>44230</v>
      </c>
      <c r="AM1178" t="s">
        <v>162</v>
      </c>
      <c r="AN1178" s="2">
        <v>44297.8278587963</v>
      </c>
      <c r="AP1178" s="2"/>
      <c r="AQ1178" s="1"/>
      <c r="AS1178" t="b">
        <v>0</v>
      </c>
      <c r="AV1178" t="s">
        <v>153</v>
      </c>
      <c r="BB1178" t="s">
        <v>3385</v>
      </c>
      <c r="BD1178" t="b">
        <v>0</v>
      </c>
      <c r="BH1178" t="s">
        <v>332</v>
      </c>
      <c r="BI1178" t="s">
        <v>150</v>
      </c>
      <c r="BK1178" t="s">
        <v>102</v>
      </c>
      <c r="BN1178" t="s">
        <v>415</v>
      </c>
      <c r="BQ1178" t="s">
        <v>96</v>
      </c>
      <c r="BR1178" t="b">
        <v>0</v>
      </c>
      <c r="BS1178" t="s">
        <v>384</v>
      </c>
      <c r="BT1178" t="b">
        <v>0</v>
      </c>
      <c r="BW1178" t="s">
        <v>313</v>
      </c>
      <c r="BX1178" t="b">
        <v>0</v>
      </c>
      <c r="BY1178" s="2">
        <v>44376.857581018521</v>
      </c>
      <c r="CB1178" t="b">
        <v>0</v>
      </c>
      <c r="CC1178" t="b">
        <v>0</v>
      </c>
      <c r="CF1178">
        <v>328180</v>
      </c>
      <c r="CH1178">
        <v>16409</v>
      </c>
      <c r="CI1178">
        <v>5</v>
      </c>
      <c r="CJ1178">
        <v>0</v>
      </c>
      <c r="CK1178">
        <f>YEAR(tbl_Opportunity[[#This Row],[Close Date]])</f>
        <v>2021</v>
      </c>
    </row>
    <row r="1179" spans="1:89">
      <c r="A1179" t="s">
        <v>3386</v>
      </c>
      <c r="B1179" t="b">
        <v>0</v>
      </c>
      <c r="D1179" t="b">
        <v>0</v>
      </c>
      <c r="H1179" s="1">
        <v>44255</v>
      </c>
      <c r="I1179" t="b">
        <v>0</v>
      </c>
      <c r="O1179" t="s">
        <v>99</v>
      </c>
      <c r="P1179" t="b">
        <v>0</v>
      </c>
      <c r="Q1179" s="2">
        <v>44229.724224537036</v>
      </c>
      <c r="R1179" s="1"/>
      <c r="S1179" t="b">
        <v>0</v>
      </c>
      <c r="U1179" s="1"/>
      <c r="V1179" t="b">
        <v>0</v>
      </c>
      <c r="W1179" s="1">
        <v>44197</v>
      </c>
      <c r="X1179">
        <v>1</v>
      </c>
      <c r="Y1179">
        <v>2021</v>
      </c>
      <c r="Z1179" t="s">
        <v>161</v>
      </c>
      <c r="AA1179" t="s">
        <v>161</v>
      </c>
      <c r="AB1179" t="b">
        <v>0</v>
      </c>
      <c r="AC1179" t="b">
        <v>0</v>
      </c>
      <c r="AE1179" t="b">
        <v>1</v>
      </c>
      <c r="AF1179" t="b">
        <v>0</v>
      </c>
      <c r="AG1179" t="b">
        <v>0</v>
      </c>
      <c r="AH1179" t="s">
        <v>699</v>
      </c>
      <c r="AI1179" t="b">
        <v>0</v>
      </c>
      <c r="AK1179" t="b">
        <v>0</v>
      </c>
      <c r="AL1179" s="1">
        <v>44230</v>
      </c>
      <c r="AM1179" t="s">
        <v>162</v>
      </c>
      <c r="AN1179" s="2">
        <v>44297.8278587963</v>
      </c>
      <c r="AP1179" s="2"/>
      <c r="AQ1179" s="1"/>
      <c r="AS1179" t="b">
        <v>0</v>
      </c>
      <c r="AV1179" t="s">
        <v>153</v>
      </c>
      <c r="BB1179" t="s">
        <v>3387</v>
      </c>
      <c r="BD1179" t="b">
        <v>0</v>
      </c>
      <c r="BH1179" t="s">
        <v>332</v>
      </c>
      <c r="BI1179" t="s">
        <v>150</v>
      </c>
      <c r="BK1179" t="s">
        <v>102</v>
      </c>
      <c r="BN1179" t="s">
        <v>415</v>
      </c>
      <c r="BQ1179" t="s">
        <v>96</v>
      </c>
      <c r="BR1179" t="b">
        <v>0</v>
      </c>
      <c r="BS1179" t="s">
        <v>384</v>
      </c>
      <c r="BT1179" t="b">
        <v>0</v>
      </c>
      <c r="BW1179" t="s">
        <v>313</v>
      </c>
      <c r="BX1179" t="b">
        <v>0</v>
      </c>
      <c r="BY1179" s="2">
        <v>44376.857581018521</v>
      </c>
      <c r="CB1179" t="b">
        <v>0</v>
      </c>
      <c r="CC1179" t="b">
        <v>0</v>
      </c>
      <c r="CF1179">
        <v>328180</v>
      </c>
      <c r="CH1179">
        <v>16409</v>
      </c>
      <c r="CI1179">
        <v>5</v>
      </c>
      <c r="CJ1179">
        <v>0</v>
      </c>
      <c r="CK1179">
        <f>YEAR(tbl_Opportunity[[#This Row],[Close Date]])</f>
        <v>2021</v>
      </c>
    </row>
    <row r="1180" spans="1:89">
      <c r="A1180" t="s">
        <v>3388</v>
      </c>
      <c r="B1180" t="b">
        <v>0</v>
      </c>
      <c r="D1180" t="b">
        <v>0</v>
      </c>
      <c r="H1180" s="1">
        <v>44650</v>
      </c>
      <c r="I1180" t="b">
        <v>0</v>
      </c>
      <c r="O1180" t="s">
        <v>99</v>
      </c>
      <c r="P1180" t="b">
        <v>0</v>
      </c>
      <c r="Q1180" s="2">
        <v>44279.814606481479</v>
      </c>
      <c r="R1180" s="1"/>
      <c r="S1180" t="b">
        <v>0</v>
      </c>
      <c r="U1180" s="1"/>
      <c r="V1180" t="b">
        <v>0</v>
      </c>
      <c r="W1180" s="1">
        <v>44562</v>
      </c>
      <c r="X1180">
        <v>1</v>
      </c>
      <c r="Y1180">
        <v>2022</v>
      </c>
      <c r="Z1180" t="s">
        <v>1659</v>
      </c>
      <c r="AA1180" t="s">
        <v>1660</v>
      </c>
      <c r="AB1180" t="b">
        <v>0</v>
      </c>
      <c r="AC1180" t="b">
        <v>0</v>
      </c>
      <c r="AE1180" t="b">
        <v>1</v>
      </c>
      <c r="AF1180" t="b">
        <v>0</v>
      </c>
      <c r="AG1180" t="b">
        <v>0</v>
      </c>
      <c r="AH1180" t="s">
        <v>699</v>
      </c>
      <c r="AI1180" t="b">
        <v>0</v>
      </c>
      <c r="AK1180" t="b">
        <v>0</v>
      </c>
      <c r="AL1180" s="1">
        <v>44279</v>
      </c>
      <c r="AM1180" t="s">
        <v>332</v>
      </c>
      <c r="AN1180" s="2">
        <v>44356.137928240743</v>
      </c>
      <c r="AP1180" s="2">
        <v>44356.137928240743</v>
      </c>
      <c r="AQ1180" s="1">
        <v>44355</v>
      </c>
      <c r="AS1180" t="b">
        <v>0</v>
      </c>
      <c r="AV1180" t="s">
        <v>213</v>
      </c>
      <c r="BB1180" t="s">
        <v>3389</v>
      </c>
      <c r="BD1180" t="b">
        <v>0</v>
      </c>
      <c r="BH1180" t="s">
        <v>332</v>
      </c>
      <c r="BI1180" t="s">
        <v>155</v>
      </c>
      <c r="BK1180" t="s">
        <v>102</v>
      </c>
      <c r="BN1180" t="s">
        <v>415</v>
      </c>
      <c r="BP1180" t="s">
        <v>3390</v>
      </c>
      <c r="BQ1180" t="s">
        <v>96</v>
      </c>
      <c r="BR1180" t="b">
        <v>0</v>
      </c>
      <c r="BT1180" t="b">
        <v>0</v>
      </c>
      <c r="BW1180" t="s">
        <v>2863</v>
      </c>
      <c r="BX1180" t="b">
        <v>0</v>
      </c>
      <c r="BY1180" s="2">
        <v>44376.857581018521</v>
      </c>
      <c r="CB1180" t="b">
        <v>0</v>
      </c>
      <c r="CC1180" t="b">
        <v>0</v>
      </c>
      <c r="CD1180">
        <v>0</v>
      </c>
      <c r="CE1180">
        <v>0</v>
      </c>
      <c r="CF1180">
        <v>125476.68</v>
      </c>
      <c r="CH1180">
        <v>62738.34</v>
      </c>
      <c r="CI1180">
        <v>50</v>
      </c>
      <c r="CJ1180">
        <v>0</v>
      </c>
      <c r="CK1180">
        <f>YEAR(tbl_Opportunity[[#This Row],[Close Date]])</f>
        <v>2022</v>
      </c>
    </row>
    <row r="1181" spans="1:89">
      <c r="A1181" t="s">
        <v>3391</v>
      </c>
      <c r="B1181" t="b">
        <v>0</v>
      </c>
      <c r="D1181" t="b">
        <v>0</v>
      </c>
      <c r="H1181" s="1">
        <v>44651</v>
      </c>
      <c r="I1181" t="b">
        <v>0</v>
      </c>
      <c r="O1181" t="s">
        <v>99</v>
      </c>
      <c r="P1181" t="b">
        <v>0</v>
      </c>
      <c r="Q1181" s="2">
        <v>44028.845185185186</v>
      </c>
      <c r="R1181" s="1"/>
      <c r="S1181" t="b">
        <v>0</v>
      </c>
      <c r="U1181" s="1"/>
      <c r="V1181" t="b">
        <v>0</v>
      </c>
      <c r="W1181" s="1">
        <v>44562</v>
      </c>
      <c r="X1181">
        <v>1</v>
      </c>
      <c r="Y1181">
        <v>2022</v>
      </c>
      <c r="Z1181" t="s">
        <v>161</v>
      </c>
      <c r="AA1181" t="s">
        <v>161</v>
      </c>
      <c r="AB1181" t="b">
        <v>0</v>
      </c>
      <c r="AC1181" t="b">
        <v>0</v>
      </c>
      <c r="AE1181" t="b">
        <v>1</v>
      </c>
      <c r="AF1181" t="b">
        <v>0</v>
      </c>
      <c r="AG1181" t="b">
        <v>0</v>
      </c>
      <c r="AH1181" t="s">
        <v>699</v>
      </c>
      <c r="AI1181" t="b">
        <v>0</v>
      </c>
      <c r="AK1181" t="b">
        <v>0</v>
      </c>
      <c r="AL1181" s="1">
        <v>44034</v>
      </c>
      <c r="AM1181" t="s">
        <v>332</v>
      </c>
      <c r="AN1181" s="2">
        <v>44356.136886574073</v>
      </c>
      <c r="AP1181" s="2">
        <v>44356.136863425927</v>
      </c>
      <c r="AQ1181" s="1">
        <v>44355</v>
      </c>
      <c r="AS1181" t="b">
        <v>0</v>
      </c>
      <c r="AV1181" t="s">
        <v>213</v>
      </c>
      <c r="BB1181" t="s">
        <v>3392</v>
      </c>
      <c r="BD1181" t="b">
        <v>0</v>
      </c>
      <c r="BH1181" t="s">
        <v>332</v>
      </c>
      <c r="BI1181" t="s">
        <v>155</v>
      </c>
      <c r="BJ1181" t="s">
        <v>2983</v>
      </c>
      <c r="BN1181" t="s">
        <v>415</v>
      </c>
      <c r="BQ1181" t="s">
        <v>96</v>
      </c>
      <c r="BR1181" t="b">
        <v>0</v>
      </c>
      <c r="BT1181" t="b">
        <v>0</v>
      </c>
      <c r="BW1181" t="s">
        <v>166</v>
      </c>
      <c r="BX1181" t="b">
        <v>0</v>
      </c>
      <c r="BY1181" s="2">
        <v>44376.857581018521</v>
      </c>
      <c r="CB1181" t="b">
        <v>0</v>
      </c>
      <c r="CC1181" t="b">
        <v>0</v>
      </c>
      <c r="CD1181">
        <v>0</v>
      </c>
      <c r="CE1181">
        <v>0</v>
      </c>
      <c r="CF1181">
        <v>149898</v>
      </c>
      <c r="CH1181">
        <v>14989.8</v>
      </c>
      <c r="CI1181">
        <v>10</v>
      </c>
      <c r="CJ1181">
        <v>0</v>
      </c>
      <c r="CK1181">
        <f>YEAR(tbl_Opportunity[[#This Row],[Close Date]])</f>
        <v>2022</v>
      </c>
    </row>
    <row r="1182" spans="1:89">
      <c r="A1182" t="s">
        <v>3393</v>
      </c>
      <c r="B1182" t="b">
        <v>0</v>
      </c>
      <c r="D1182" t="b">
        <v>0</v>
      </c>
      <c r="H1182" s="1">
        <v>44651</v>
      </c>
      <c r="I1182" t="b">
        <v>0</v>
      </c>
      <c r="O1182" t="s">
        <v>114</v>
      </c>
      <c r="P1182" t="b">
        <v>0</v>
      </c>
      <c r="Q1182" s="2">
        <v>44041.884467592594</v>
      </c>
      <c r="R1182" s="1"/>
      <c r="S1182" t="b">
        <v>0</v>
      </c>
      <c r="U1182" s="1"/>
      <c r="V1182" t="b">
        <v>0</v>
      </c>
      <c r="W1182" s="1">
        <v>44562</v>
      </c>
      <c r="X1182">
        <v>1</v>
      </c>
      <c r="Y1182">
        <v>2022</v>
      </c>
      <c r="Z1182" t="s">
        <v>161</v>
      </c>
      <c r="AA1182" t="s">
        <v>161</v>
      </c>
      <c r="AB1182" t="b">
        <v>0</v>
      </c>
      <c r="AC1182" t="b">
        <v>0</v>
      </c>
      <c r="AE1182" t="b">
        <v>1</v>
      </c>
      <c r="AF1182" t="b">
        <v>0</v>
      </c>
      <c r="AG1182" t="b">
        <v>0</v>
      </c>
      <c r="AH1182" t="s">
        <v>699</v>
      </c>
      <c r="AI1182" t="b">
        <v>0</v>
      </c>
      <c r="AK1182" t="b">
        <v>0</v>
      </c>
      <c r="AL1182" s="1">
        <v>44249</v>
      </c>
      <c r="AM1182" t="s">
        <v>332</v>
      </c>
      <c r="AN1182" s="2">
        <v>44368.845324074071</v>
      </c>
      <c r="AP1182" s="2"/>
      <c r="AQ1182" s="1"/>
      <c r="AS1182" t="b">
        <v>0</v>
      </c>
      <c r="AV1182" t="s">
        <v>213</v>
      </c>
      <c r="BB1182" t="s">
        <v>3394</v>
      </c>
      <c r="BD1182" t="b">
        <v>0</v>
      </c>
      <c r="BH1182" t="s">
        <v>332</v>
      </c>
      <c r="BI1182" t="s">
        <v>155</v>
      </c>
      <c r="BN1182" t="s">
        <v>415</v>
      </c>
      <c r="BP1182" t="s">
        <v>3395</v>
      </c>
      <c r="BQ1182" t="s">
        <v>96</v>
      </c>
      <c r="BR1182" t="b">
        <v>0</v>
      </c>
      <c r="BT1182" t="b">
        <v>0</v>
      </c>
      <c r="BW1182" t="s">
        <v>166</v>
      </c>
      <c r="BX1182" t="b">
        <v>0</v>
      </c>
      <c r="BY1182" s="2">
        <v>44376.857581018521</v>
      </c>
      <c r="CB1182" t="b">
        <v>0</v>
      </c>
      <c r="CC1182" t="b">
        <v>0</v>
      </c>
      <c r="CD1182">
        <v>0</v>
      </c>
      <c r="CE1182">
        <v>0</v>
      </c>
      <c r="CF1182">
        <v>66488.34</v>
      </c>
      <c r="CH1182">
        <v>6648.83</v>
      </c>
      <c r="CI1182">
        <v>10</v>
      </c>
      <c r="CJ1182">
        <v>0</v>
      </c>
      <c r="CK1182">
        <f>YEAR(tbl_Opportunity[[#This Row],[Close Date]])</f>
        <v>2022</v>
      </c>
    </row>
    <row r="1183" spans="1:89">
      <c r="A1183" t="s">
        <v>3396</v>
      </c>
      <c r="B1183" t="b">
        <v>0</v>
      </c>
      <c r="D1183" t="b">
        <v>0</v>
      </c>
      <c r="H1183" s="1">
        <v>44651</v>
      </c>
      <c r="I1183" t="b">
        <v>0</v>
      </c>
      <c r="L1183" t="s">
        <v>3397</v>
      </c>
      <c r="O1183" t="s">
        <v>99</v>
      </c>
      <c r="P1183" t="b">
        <v>0</v>
      </c>
      <c r="Q1183" s="2">
        <v>43523.654131944444</v>
      </c>
      <c r="R1183" s="1"/>
      <c r="S1183" t="b">
        <v>0</v>
      </c>
      <c r="U1183" s="1"/>
      <c r="V1183" t="b">
        <v>0</v>
      </c>
      <c r="W1183" s="1">
        <v>44562</v>
      </c>
      <c r="X1183">
        <v>1</v>
      </c>
      <c r="Y1183">
        <v>2022</v>
      </c>
      <c r="Z1183" t="s">
        <v>161</v>
      </c>
      <c r="AA1183" t="s">
        <v>161</v>
      </c>
      <c r="AB1183" t="b">
        <v>0</v>
      </c>
      <c r="AC1183" t="b">
        <v>0</v>
      </c>
      <c r="AE1183" t="b">
        <v>1</v>
      </c>
      <c r="AF1183" t="b">
        <v>0</v>
      </c>
      <c r="AG1183" t="b">
        <v>0</v>
      </c>
      <c r="AH1183" t="s">
        <v>699</v>
      </c>
      <c r="AI1183" t="b">
        <v>0</v>
      </c>
      <c r="AK1183" t="b">
        <v>0</v>
      </c>
      <c r="AL1183" s="1"/>
      <c r="AM1183" t="s">
        <v>332</v>
      </c>
      <c r="AN1183" s="2">
        <v>44354.43712962963</v>
      </c>
      <c r="AP1183" s="2">
        <v>44354.43712962963</v>
      </c>
      <c r="AQ1183" s="1">
        <v>44354</v>
      </c>
      <c r="AS1183" t="b">
        <v>0</v>
      </c>
      <c r="AV1183" t="s">
        <v>213</v>
      </c>
      <c r="BB1183" t="s">
        <v>3398</v>
      </c>
      <c r="BD1183" t="b">
        <v>0</v>
      </c>
      <c r="BH1183" t="s">
        <v>332</v>
      </c>
      <c r="BI1183" t="s">
        <v>150</v>
      </c>
      <c r="BJ1183" t="s">
        <v>336</v>
      </c>
      <c r="BN1183" t="s">
        <v>415</v>
      </c>
      <c r="BQ1183" t="s">
        <v>96</v>
      </c>
      <c r="BR1183" t="b">
        <v>0</v>
      </c>
      <c r="BT1183" t="b">
        <v>0</v>
      </c>
      <c r="BW1183" t="s">
        <v>339</v>
      </c>
      <c r="BX1183" t="b">
        <v>0</v>
      </c>
      <c r="BY1183" s="2">
        <v>44376.857569444444</v>
      </c>
      <c r="CB1183" t="b">
        <v>0</v>
      </c>
      <c r="CC1183" t="b">
        <v>0</v>
      </c>
      <c r="CD1183">
        <v>0</v>
      </c>
      <c r="CE1183">
        <v>0</v>
      </c>
      <c r="CF1183">
        <v>327821.52</v>
      </c>
      <c r="CH1183">
        <v>98346.46</v>
      </c>
      <c r="CI1183">
        <v>30</v>
      </c>
      <c r="CJ1183">
        <v>0</v>
      </c>
      <c r="CK1183">
        <f>YEAR(tbl_Opportunity[[#This Row],[Close Date]])</f>
        <v>2022</v>
      </c>
    </row>
    <row r="1184" spans="1:89">
      <c r="A1184" t="s">
        <v>3399</v>
      </c>
      <c r="B1184" t="b">
        <v>0</v>
      </c>
      <c r="D1184" t="b">
        <v>0</v>
      </c>
      <c r="H1184" s="1">
        <v>44651</v>
      </c>
      <c r="I1184" t="b">
        <v>0</v>
      </c>
      <c r="O1184" t="s">
        <v>99</v>
      </c>
      <c r="P1184" t="b">
        <v>0</v>
      </c>
      <c r="Q1184" s="2">
        <v>43523.665335648147</v>
      </c>
      <c r="R1184" s="1"/>
      <c r="S1184" t="b">
        <v>0</v>
      </c>
      <c r="U1184" s="1"/>
      <c r="V1184" t="b">
        <v>0</v>
      </c>
      <c r="W1184" s="1">
        <v>44562</v>
      </c>
      <c r="X1184">
        <v>1</v>
      </c>
      <c r="Y1184">
        <v>2022</v>
      </c>
      <c r="Z1184" t="s">
        <v>161</v>
      </c>
      <c r="AA1184" t="s">
        <v>161</v>
      </c>
      <c r="AB1184" t="b">
        <v>0</v>
      </c>
      <c r="AC1184" t="b">
        <v>0</v>
      </c>
      <c r="AE1184" t="b">
        <v>1</v>
      </c>
      <c r="AF1184" t="b">
        <v>0</v>
      </c>
      <c r="AG1184" t="b">
        <v>0</v>
      </c>
      <c r="AH1184" t="s">
        <v>699</v>
      </c>
      <c r="AI1184" t="b">
        <v>0</v>
      </c>
      <c r="AK1184" t="b">
        <v>0</v>
      </c>
      <c r="AL1184" s="1"/>
      <c r="AM1184" t="s">
        <v>332</v>
      </c>
      <c r="AN1184" s="2">
        <v>44349.190706018519</v>
      </c>
      <c r="AP1184" s="2">
        <v>43969.55064814815</v>
      </c>
      <c r="AQ1184" s="1"/>
      <c r="AS1184" t="b">
        <v>0</v>
      </c>
      <c r="AV1184" t="s">
        <v>213</v>
      </c>
      <c r="BB1184" t="s">
        <v>3400</v>
      </c>
      <c r="BD1184" t="b">
        <v>0</v>
      </c>
      <c r="BH1184" t="s">
        <v>332</v>
      </c>
      <c r="BI1184" t="s">
        <v>150</v>
      </c>
      <c r="BJ1184" t="s">
        <v>336</v>
      </c>
      <c r="BN1184" t="s">
        <v>415</v>
      </c>
      <c r="BQ1184" t="s">
        <v>96</v>
      </c>
      <c r="BR1184" t="b">
        <v>0</v>
      </c>
      <c r="BT1184" t="b">
        <v>0</v>
      </c>
      <c r="BW1184" t="s">
        <v>339</v>
      </c>
      <c r="BX1184" t="b">
        <v>0</v>
      </c>
      <c r="BY1184" s="2">
        <v>44376.857569444444</v>
      </c>
      <c r="CB1184" t="b">
        <v>0</v>
      </c>
      <c r="CC1184" t="b">
        <v>0</v>
      </c>
      <c r="CD1184">
        <v>0</v>
      </c>
      <c r="CE1184">
        <v>0</v>
      </c>
      <c r="CF1184">
        <v>384250.64</v>
      </c>
      <c r="CH1184">
        <v>115275.19</v>
      </c>
      <c r="CI1184">
        <v>30</v>
      </c>
      <c r="CJ1184">
        <v>0</v>
      </c>
      <c r="CK1184">
        <f>YEAR(tbl_Opportunity[[#This Row],[Close Date]])</f>
        <v>2022</v>
      </c>
    </row>
    <row r="1185" spans="1:89">
      <c r="A1185" t="s">
        <v>3401</v>
      </c>
      <c r="B1185" t="b">
        <v>0</v>
      </c>
      <c r="D1185" t="b">
        <v>0</v>
      </c>
      <c r="H1185" s="1">
        <v>44651</v>
      </c>
      <c r="I1185" t="b">
        <v>0</v>
      </c>
      <c r="O1185" t="s">
        <v>114</v>
      </c>
      <c r="P1185" t="b">
        <v>0</v>
      </c>
      <c r="Q1185" s="2">
        <v>43812.810046296298</v>
      </c>
      <c r="R1185" s="1"/>
      <c r="S1185" t="b">
        <v>0</v>
      </c>
      <c r="U1185" s="1"/>
      <c r="V1185" t="b">
        <v>0</v>
      </c>
      <c r="W1185" s="1">
        <v>44562</v>
      </c>
      <c r="X1185">
        <v>1</v>
      </c>
      <c r="Y1185">
        <v>2022</v>
      </c>
      <c r="Z1185" t="s">
        <v>161</v>
      </c>
      <c r="AA1185" t="s">
        <v>161</v>
      </c>
      <c r="AB1185" t="b">
        <v>0</v>
      </c>
      <c r="AC1185" t="b">
        <v>0</v>
      </c>
      <c r="AE1185" t="b">
        <v>1</v>
      </c>
      <c r="AF1185" t="b">
        <v>0</v>
      </c>
      <c r="AG1185" t="b">
        <v>0</v>
      </c>
      <c r="AH1185" t="s">
        <v>699</v>
      </c>
      <c r="AI1185" t="b">
        <v>0</v>
      </c>
      <c r="AK1185" t="b">
        <v>0</v>
      </c>
      <c r="AL1185" s="1"/>
      <c r="AM1185" t="s">
        <v>332</v>
      </c>
      <c r="AN1185" s="2">
        <v>44354.442916666667</v>
      </c>
      <c r="AP1185" s="2">
        <v>43836.762627314813</v>
      </c>
      <c r="AQ1185" s="1"/>
      <c r="AS1185" t="b">
        <v>0</v>
      </c>
      <c r="AV1185" t="s">
        <v>213</v>
      </c>
      <c r="BB1185" t="s">
        <v>3402</v>
      </c>
      <c r="BD1185" t="b">
        <v>0</v>
      </c>
      <c r="BH1185" t="s">
        <v>332</v>
      </c>
      <c r="BI1185" t="s">
        <v>155</v>
      </c>
      <c r="BJ1185" t="s">
        <v>95</v>
      </c>
      <c r="BN1185" t="s">
        <v>415</v>
      </c>
      <c r="BQ1185" t="s">
        <v>96</v>
      </c>
      <c r="BR1185" t="b">
        <v>0</v>
      </c>
      <c r="BT1185" t="b">
        <v>0</v>
      </c>
      <c r="BW1185" t="s">
        <v>339</v>
      </c>
      <c r="BX1185" t="b">
        <v>0</v>
      </c>
      <c r="BY1185" s="2">
        <v>44376.857581018521</v>
      </c>
      <c r="CB1185" t="b">
        <v>0</v>
      </c>
      <c r="CC1185" t="b">
        <v>0</v>
      </c>
      <c r="CD1185">
        <v>0</v>
      </c>
      <c r="CE1185">
        <v>0</v>
      </c>
      <c r="CF1185">
        <v>59977.599999999999</v>
      </c>
      <c r="CH1185">
        <v>17993.28</v>
      </c>
      <c r="CI1185">
        <v>30</v>
      </c>
      <c r="CJ1185">
        <v>0</v>
      </c>
      <c r="CK1185">
        <f>YEAR(tbl_Opportunity[[#This Row],[Close Date]])</f>
        <v>2022</v>
      </c>
    </row>
    <row r="1186" spans="1:89">
      <c r="A1186" t="s">
        <v>3403</v>
      </c>
      <c r="B1186" t="b">
        <v>0</v>
      </c>
      <c r="D1186" t="b">
        <v>0</v>
      </c>
      <c r="H1186" s="1">
        <v>44651</v>
      </c>
      <c r="I1186" t="b">
        <v>0</v>
      </c>
      <c r="O1186" t="s">
        <v>99</v>
      </c>
      <c r="P1186" t="b">
        <v>0</v>
      </c>
      <c r="Q1186" s="2">
        <v>43906.572083333333</v>
      </c>
      <c r="R1186" s="1"/>
      <c r="S1186" t="b">
        <v>0</v>
      </c>
      <c r="U1186" s="1"/>
      <c r="V1186" t="b">
        <v>0</v>
      </c>
      <c r="W1186" s="1">
        <v>44562</v>
      </c>
      <c r="X1186">
        <v>1</v>
      </c>
      <c r="Y1186">
        <v>2022</v>
      </c>
      <c r="Z1186" t="s">
        <v>161</v>
      </c>
      <c r="AA1186" t="s">
        <v>161</v>
      </c>
      <c r="AB1186" t="b">
        <v>0</v>
      </c>
      <c r="AC1186" t="b">
        <v>0</v>
      </c>
      <c r="AE1186" t="b">
        <v>1</v>
      </c>
      <c r="AF1186" t="b">
        <v>0</v>
      </c>
      <c r="AG1186" t="b">
        <v>0</v>
      </c>
      <c r="AH1186" t="s">
        <v>699</v>
      </c>
      <c r="AI1186" t="b">
        <v>0</v>
      </c>
      <c r="AK1186" t="b">
        <v>0</v>
      </c>
      <c r="AL1186" s="1"/>
      <c r="AM1186" t="s">
        <v>332</v>
      </c>
      <c r="AN1186" s="2">
        <v>44356.113229166665</v>
      </c>
      <c r="AP1186" s="2"/>
      <c r="AQ1186" s="1"/>
      <c r="AS1186" t="b">
        <v>0</v>
      </c>
      <c r="AV1186" t="s">
        <v>213</v>
      </c>
      <c r="BB1186" t="s">
        <v>3404</v>
      </c>
      <c r="BD1186" t="b">
        <v>0</v>
      </c>
      <c r="BH1186" t="s">
        <v>332</v>
      </c>
      <c r="BI1186" t="s">
        <v>155</v>
      </c>
      <c r="BN1186" t="s">
        <v>415</v>
      </c>
      <c r="BQ1186" t="s">
        <v>96</v>
      </c>
      <c r="BR1186" t="b">
        <v>0</v>
      </c>
      <c r="BT1186" t="b">
        <v>0</v>
      </c>
      <c r="BW1186" t="s">
        <v>339</v>
      </c>
      <c r="BX1186" t="b">
        <v>0</v>
      </c>
      <c r="BY1186" s="2">
        <v>44376.857581018521</v>
      </c>
      <c r="CB1186" t="b">
        <v>0</v>
      </c>
      <c r="CC1186" t="b">
        <v>0</v>
      </c>
      <c r="CD1186">
        <v>0</v>
      </c>
      <c r="CE1186">
        <v>0</v>
      </c>
      <c r="CF1186">
        <v>156000</v>
      </c>
      <c r="CH1186">
        <v>46800</v>
      </c>
      <c r="CI1186">
        <v>30</v>
      </c>
      <c r="CJ1186">
        <v>0</v>
      </c>
      <c r="CK1186">
        <f>YEAR(tbl_Opportunity[[#This Row],[Close Date]])</f>
        <v>2022</v>
      </c>
    </row>
    <row r="1187" spans="1:89">
      <c r="A1187" t="s">
        <v>3403</v>
      </c>
      <c r="B1187" t="b">
        <v>0</v>
      </c>
      <c r="D1187" t="b">
        <v>0</v>
      </c>
      <c r="H1187" s="1">
        <v>44651</v>
      </c>
      <c r="I1187" t="b">
        <v>0</v>
      </c>
      <c r="O1187" t="s">
        <v>99</v>
      </c>
      <c r="P1187" t="b">
        <v>0</v>
      </c>
      <c r="Q1187" s="2">
        <v>43906.579328703701</v>
      </c>
      <c r="R1187" s="1"/>
      <c r="S1187" t="b">
        <v>0</v>
      </c>
      <c r="U1187" s="1"/>
      <c r="V1187" t="b">
        <v>0</v>
      </c>
      <c r="W1187" s="1">
        <v>44562</v>
      </c>
      <c r="X1187">
        <v>1</v>
      </c>
      <c r="Y1187">
        <v>2022</v>
      </c>
      <c r="Z1187" t="s">
        <v>161</v>
      </c>
      <c r="AA1187" t="s">
        <v>161</v>
      </c>
      <c r="AB1187" t="b">
        <v>0</v>
      </c>
      <c r="AC1187" t="b">
        <v>0</v>
      </c>
      <c r="AE1187" t="b">
        <v>1</v>
      </c>
      <c r="AF1187" t="b">
        <v>0</v>
      </c>
      <c r="AG1187" t="b">
        <v>0</v>
      </c>
      <c r="AH1187" t="s">
        <v>699</v>
      </c>
      <c r="AI1187" t="b">
        <v>0</v>
      </c>
      <c r="AK1187" t="b">
        <v>0</v>
      </c>
      <c r="AL1187" s="1"/>
      <c r="AM1187" t="s">
        <v>332</v>
      </c>
      <c r="AN1187" s="2">
        <v>44356.114687499998</v>
      </c>
      <c r="AP1187" s="2"/>
      <c r="AQ1187" s="1"/>
      <c r="AS1187" t="b">
        <v>0</v>
      </c>
      <c r="AV1187" t="s">
        <v>213</v>
      </c>
      <c r="BB1187" t="s">
        <v>3405</v>
      </c>
      <c r="BD1187" t="b">
        <v>0</v>
      </c>
      <c r="BH1187" t="s">
        <v>332</v>
      </c>
      <c r="BI1187" t="s">
        <v>155</v>
      </c>
      <c r="BJ1187" t="s">
        <v>157</v>
      </c>
      <c r="BN1187" t="s">
        <v>415</v>
      </c>
      <c r="BQ1187" t="s">
        <v>96</v>
      </c>
      <c r="BR1187" t="b">
        <v>0</v>
      </c>
      <c r="BT1187" t="b">
        <v>0</v>
      </c>
      <c r="BW1187" t="s">
        <v>339</v>
      </c>
      <c r="BX1187" t="b">
        <v>0</v>
      </c>
      <c r="BY1187" s="2">
        <v>44376.857581018521</v>
      </c>
      <c r="CB1187" t="b">
        <v>0</v>
      </c>
      <c r="CC1187" t="b">
        <v>0</v>
      </c>
      <c r="CD1187">
        <v>0</v>
      </c>
      <c r="CE1187">
        <v>0</v>
      </c>
      <c r="CF1187">
        <v>312000</v>
      </c>
      <c r="CH1187">
        <v>93600</v>
      </c>
      <c r="CI1187">
        <v>30</v>
      </c>
      <c r="CJ1187">
        <v>0</v>
      </c>
      <c r="CK1187">
        <f>YEAR(tbl_Opportunity[[#This Row],[Close Date]])</f>
        <v>2022</v>
      </c>
    </row>
    <row r="1188" spans="1:89">
      <c r="A1188" t="s">
        <v>3403</v>
      </c>
      <c r="B1188" t="b">
        <v>0</v>
      </c>
      <c r="D1188" t="b">
        <v>0</v>
      </c>
      <c r="H1188" s="1">
        <v>44651</v>
      </c>
      <c r="I1188" t="b">
        <v>0</v>
      </c>
      <c r="O1188" t="s">
        <v>99</v>
      </c>
      <c r="P1188" t="b">
        <v>0</v>
      </c>
      <c r="Q1188" s="2">
        <v>43906.580451388887</v>
      </c>
      <c r="R1188" s="1"/>
      <c r="S1188" t="b">
        <v>0</v>
      </c>
      <c r="U1188" s="1"/>
      <c r="V1188" t="b">
        <v>0</v>
      </c>
      <c r="W1188" s="1">
        <v>44562</v>
      </c>
      <c r="X1188">
        <v>1</v>
      </c>
      <c r="Y1188">
        <v>2022</v>
      </c>
      <c r="Z1188" t="s">
        <v>161</v>
      </c>
      <c r="AA1188" t="s">
        <v>161</v>
      </c>
      <c r="AB1188" t="b">
        <v>0</v>
      </c>
      <c r="AC1188" t="b">
        <v>0</v>
      </c>
      <c r="AE1188" t="b">
        <v>1</v>
      </c>
      <c r="AF1188" t="b">
        <v>0</v>
      </c>
      <c r="AG1188" t="b">
        <v>0</v>
      </c>
      <c r="AH1188" t="s">
        <v>699</v>
      </c>
      <c r="AI1188" t="b">
        <v>0</v>
      </c>
      <c r="AK1188" t="b">
        <v>0</v>
      </c>
      <c r="AL1188" s="1"/>
      <c r="AM1188" t="s">
        <v>332</v>
      </c>
      <c r="AN1188" s="2">
        <v>44356.119247685187</v>
      </c>
      <c r="AP1188" s="2"/>
      <c r="AQ1188" s="1"/>
      <c r="AS1188" t="b">
        <v>0</v>
      </c>
      <c r="AV1188" t="s">
        <v>213</v>
      </c>
      <c r="BB1188" t="s">
        <v>3406</v>
      </c>
      <c r="BD1188" t="b">
        <v>0</v>
      </c>
      <c r="BH1188" t="s">
        <v>332</v>
      </c>
      <c r="BI1188" t="s">
        <v>155</v>
      </c>
      <c r="BN1188" t="s">
        <v>415</v>
      </c>
      <c r="BQ1188" t="s">
        <v>96</v>
      </c>
      <c r="BR1188" t="b">
        <v>0</v>
      </c>
      <c r="BT1188" t="b">
        <v>0</v>
      </c>
      <c r="BW1188" t="s">
        <v>339</v>
      </c>
      <c r="BX1188" t="b">
        <v>0</v>
      </c>
      <c r="BY1188" s="2">
        <v>44376.857581018521</v>
      </c>
      <c r="CB1188" t="b">
        <v>0</v>
      </c>
      <c r="CC1188" t="b">
        <v>0</v>
      </c>
      <c r="CD1188">
        <v>0</v>
      </c>
      <c r="CE1188">
        <v>0</v>
      </c>
      <c r="CF1188">
        <v>52000</v>
      </c>
      <c r="CH1188">
        <v>15600</v>
      </c>
      <c r="CI1188">
        <v>30</v>
      </c>
      <c r="CJ1188">
        <v>0</v>
      </c>
      <c r="CK1188">
        <f>YEAR(tbl_Opportunity[[#This Row],[Close Date]])</f>
        <v>2022</v>
      </c>
    </row>
    <row r="1189" spans="1:89">
      <c r="A1189" t="s">
        <v>3403</v>
      </c>
      <c r="B1189" t="b">
        <v>0</v>
      </c>
      <c r="D1189" t="b">
        <v>0</v>
      </c>
      <c r="H1189" s="1">
        <v>44651</v>
      </c>
      <c r="I1189" t="b">
        <v>0</v>
      </c>
      <c r="O1189" t="s">
        <v>99</v>
      </c>
      <c r="P1189" t="b">
        <v>0</v>
      </c>
      <c r="Q1189" s="2">
        <v>43906.583807870367</v>
      </c>
      <c r="R1189" s="1"/>
      <c r="S1189" t="b">
        <v>0</v>
      </c>
      <c r="U1189" s="1"/>
      <c r="V1189" t="b">
        <v>0</v>
      </c>
      <c r="W1189" s="1">
        <v>44562</v>
      </c>
      <c r="X1189">
        <v>1</v>
      </c>
      <c r="Y1189">
        <v>2022</v>
      </c>
      <c r="Z1189" t="s">
        <v>161</v>
      </c>
      <c r="AA1189" t="s">
        <v>161</v>
      </c>
      <c r="AB1189" t="b">
        <v>0</v>
      </c>
      <c r="AC1189" t="b">
        <v>0</v>
      </c>
      <c r="AE1189" t="b">
        <v>1</v>
      </c>
      <c r="AF1189" t="b">
        <v>0</v>
      </c>
      <c r="AG1189" t="b">
        <v>0</v>
      </c>
      <c r="AH1189" t="s">
        <v>699</v>
      </c>
      <c r="AI1189" t="b">
        <v>0</v>
      </c>
      <c r="AK1189" t="b">
        <v>0</v>
      </c>
      <c r="AL1189" s="1"/>
      <c r="AM1189" t="s">
        <v>332</v>
      </c>
      <c r="AN1189" s="2">
        <v>44356.114930555559</v>
      </c>
      <c r="AP1189" s="2"/>
      <c r="AQ1189" s="1"/>
      <c r="AS1189" t="b">
        <v>0</v>
      </c>
      <c r="AV1189" t="s">
        <v>213</v>
      </c>
      <c r="BB1189" t="s">
        <v>3407</v>
      </c>
      <c r="BD1189" t="b">
        <v>0</v>
      </c>
      <c r="BH1189" t="s">
        <v>332</v>
      </c>
      <c r="BI1189" t="s">
        <v>155</v>
      </c>
      <c r="BJ1189" t="s">
        <v>384</v>
      </c>
      <c r="BN1189" t="s">
        <v>415</v>
      </c>
      <c r="BQ1189" t="s">
        <v>96</v>
      </c>
      <c r="BR1189" t="b">
        <v>0</v>
      </c>
      <c r="BT1189" t="b">
        <v>0</v>
      </c>
      <c r="BW1189" t="s">
        <v>339</v>
      </c>
      <c r="BX1189" t="b">
        <v>0</v>
      </c>
      <c r="BY1189" s="2">
        <v>44376.857581018521</v>
      </c>
      <c r="CB1189" t="b">
        <v>0</v>
      </c>
      <c r="CC1189" t="b">
        <v>0</v>
      </c>
      <c r="CD1189">
        <v>0</v>
      </c>
      <c r="CE1189">
        <v>0</v>
      </c>
      <c r="CF1189">
        <v>156000</v>
      </c>
      <c r="CH1189">
        <v>46800</v>
      </c>
      <c r="CI1189">
        <v>30</v>
      </c>
      <c r="CJ1189">
        <v>0</v>
      </c>
      <c r="CK1189">
        <f>YEAR(tbl_Opportunity[[#This Row],[Close Date]])</f>
        <v>2022</v>
      </c>
    </row>
    <row r="1190" spans="1:89">
      <c r="A1190" t="s">
        <v>3408</v>
      </c>
      <c r="B1190" t="b">
        <v>0</v>
      </c>
      <c r="D1190" t="b">
        <v>0</v>
      </c>
      <c r="H1190" s="1">
        <v>44651</v>
      </c>
      <c r="I1190" t="b">
        <v>0</v>
      </c>
      <c r="O1190" t="s">
        <v>114</v>
      </c>
      <c r="P1190" t="b">
        <v>0</v>
      </c>
      <c r="Q1190" s="2">
        <v>44041.87699074074</v>
      </c>
      <c r="R1190" s="1"/>
      <c r="S1190" t="b">
        <v>0</v>
      </c>
      <c r="U1190" s="1"/>
      <c r="V1190" t="b">
        <v>0</v>
      </c>
      <c r="W1190" s="1">
        <v>44562</v>
      </c>
      <c r="X1190">
        <v>1</v>
      </c>
      <c r="Y1190">
        <v>2022</v>
      </c>
      <c r="Z1190" t="s">
        <v>161</v>
      </c>
      <c r="AA1190" t="s">
        <v>161</v>
      </c>
      <c r="AB1190" t="b">
        <v>0</v>
      </c>
      <c r="AC1190" t="b">
        <v>0</v>
      </c>
      <c r="AE1190" t="b">
        <v>1</v>
      </c>
      <c r="AF1190" t="b">
        <v>0</v>
      </c>
      <c r="AG1190" t="b">
        <v>0</v>
      </c>
      <c r="AH1190" t="s">
        <v>699</v>
      </c>
      <c r="AI1190" t="b">
        <v>0</v>
      </c>
      <c r="AK1190" t="b">
        <v>0</v>
      </c>
      <c r="AL1190" s="1"/>
      <c r="AM1190" t="s">
        <v>332</v>
      </c>
      <c r="AN1190" s="2">
        <v>44354.445613425924</v>
      </c>
      <c r="AP1190" s="2">
        <v>44186.595821759256</v>
      </c>
      <c r="AQ1190" s="1"/>
      <c r="AS1190" t="b">
        <v>0</v>
      </c>
      <c r="AV1190" t="s">
        <v>213</v>
      </c>
      <c r="BB1190" t="s">
        <v>3409</v>
      </c>
      <c r="BD1190" t="b">
        <v>0</v>
      </c>
      <c r="BH1190" t="s">
        <v>332</v>
      </c>
      <c r="BI1190" t="s">
        <v>155</v>
      </c>
      <c r="BJ1190" t="s">
        <v>102</v>
      </c>
      <c r="BN1190" t="s">
        <v>415</v>
      </c>
      <c r="BQ1190" t="s">
        <v>96</v>
      </c>
      <c r="BR1190" t="b">
        <v>0</v>
      </c>
      <c r="BT1190" t="b">
        <v>0</v>
      </c>
      <c r="BW1190" t="s">
        <v>339</v>
      </c>
      <c r="BX1190" t="b">
        <v>0</v>
      </c>
      <c r="BY1190" s="2">
        <v>44376.857581018521</v>
      </c>
      <c r="CB1190" t="b">
        <v>0</v>
      </c>
      <c r="CC1190" t="b">
        <v>0</v>
      </c>
      <c r="CD1190">
        <v>0</v>
      </c>
      <c r="CE1190">
        <v>0</v>
      </c>
      <c r="CF1190">
        <v>170541</v>
      </c>
      <c r="CH1190">
        <v>51162.3</v>
      </c>
      <c r="CI1190">
        <v>30</v>
      </c>
      <c r="CJ1190">
        <v>0</v>
      </c>
      <c r="CK1190">
        <f>YEAR(tbl_Opportunity[[#This Row],[Close Date]])</f>
        <v>2022</v>
      </c>
    </row>
    <row r="1191" spans="1:89">
      <c r="A1191" t="s">
        <v>3410</v>
      </c>
      <c r="B1191" t="b">
        <v>0</v>
      </c>
      <c r="D1191" t="b">
        <v>0</v>
      </c>
      <c r="H1191" s="1">
        <v>44651</v>
      </c>
      <c r="I1191" t="b">
        <v>0</v>
      </c>
      <c r="O1191" t="s">
        <v>99</v>
      </c>
      <c r="P1191" t="b">
        <v>0</v>
      </c>
      <c r="Q1191" s="2">
        <v>44057.731990740744</v>
      </c>
      <c r="R1191" s="1"/>
      <c r="S1191" t="b">
        <v>0</v>
      </c>
      <c r="U1191" s="1"/>
      <c r="V1191" t="b">
        <v>0</v>
      </c>
      <c r="W1191" s="1">
        <v>44562</v>
      </c>
      <c r="X1191">
        <v>1</v>
      </c>
      <c r="Y1191">
        <v>2022</v>
      </c>
      <c r="Z1191" t="s">
        <v>161</v>
      </c>
      <c r="AA1191" t="s">
        <v>161</v>
      </c>
      <c r="AB1191" t="b">
        <v>0</v>
      </c>
      <c r="AC1191" t="b">
        <v>0</v>
      </c>
      <c r="AE1191" t="b">
        <v>1</v>
      </c>
      <c r="AF1191" t="b">
        <v>0</v>
      </c>
      <c r="AG1191" t="b">
        <v>0</v>
      </c>
      <c r="AH1191" t="s">
        <v>699</v>
      </c>
      <c r="AI1191" t="b">
        <v>0</v>
      </c>
      <c r="AK1191" t="b">
        <v>0</v>
      </c>
      <c r="AL1191" s="1"/>
      <c r="AM1191" t="s">
        <v>332</v>
      </c>
      <c r="AN1191" s="2">
        <v>44354.445277777777</v>
      </c>
      <c r="AP1191" s="2"/>
      <c r="AQ1191" s="1"/>
      <c r="AS1191" t="b">
        <v>0</v>
      </c>
      <c r="AV1191" t="s">
        <v>213</v>
      </c>
      <c r="BB1191" t="s">
        <v>3411</v>
      </c>
      <c r="BD1191" t="b">
        <v>0</v>
      </c>
      <c r="BH1191" t="s">
        <v>332</v>
      </c>
      <c r="BI1191" t="s">
        <v>155</v>
      </c>
      <c r="BJ1191" t="s">
        <v>102</v>
      </c>
      <c r="BN1191" t="s">
        <v>415</v>
      </c>
      <c r="BQ1191" t="s">
        <v>96</v>
      </c>
      <c r="BR1191" t="b">
        <v>0</v>
      </c>
      <c r="BT1191" t="b">
        <v>0</v>
      </c>
      <c r="BW1191" t="s">
        <v>339</v>
      </c>
      <c r="BX1191" t="b">
        <v>0</v>
      </c>
      <c r="BY1191" s="2">
        <v>44376.857581018521</v>
      </c>
      <c r="CB1191" t="b">
        <v>0</v>
      </c>
      <c r="CC1191" t="b">
        <v>0</v>
      </c>
      <c r="CD1191">
        <v>0</v>
      </c>
      <c r="CE1191">
        <v>0</v>
      </c>
      <c r="CF1191">
        <v>222133.36</v>
      </c>
      <c r="CH1191">
        <v>66640.009999999995</v>
      </c>
      <c r="CI1191">
        <v>30</v>
      </c>
      <c r="CJ1191">
        <v>0</v>
      </c>
      <c r="CK1191">
        <f>YEAR(tbl_Opportunity[[#This Row],[Close Date]])</f>
        <v>2022</v>
      </c>
    </row>
    <row r="1192" spans="1:89">
      <c r="A1192" t="s">
        <v>3403</v>
      </c>
      <c r="B1192" t="b">
        <v>0</v>
      </c>
      <c r="D1192" t="b">
        <v>0</v>
      </c>
      <c r="E1192" t="s">
        <v>3040</v>
      </c>
      <c r="H1192" s="1">
        <v>44651</v>
      </c>
      <c r="I1192" t="b">
        <v>0</v>
      </c>
      <c r="L1192" t="s">
        <v>3412</v>
      </c>
      <c r="O1192" t="s">
        <v>332</v>
      </c>
      <c r="P1192" t="b">
        <v>0</v>
      </c>
      <c r="Q1192" s="2">
        <v>42970.022916666669</v>
      </c>
      <c r="R1192" s="1"/>
      <c r="S1192" t="b">
        <v>0</v>
      </c>
      <c r="U1192" s="1"/>
      <c r="V1192" t="b">
        <v>0</v>
      </c>
      <c r="W1192" s="1">
        <v>44562</v>
      </c>
      <c r="X1192">
        <v>1</v>
      </c>
      <c r="Y1192">
        <v>2022</v>
      </c>
      <c r="Z1192" t="s">
        <v>161</v>
      </c>
      <c r="AA1192" t="s">
        <v>161</v>
      </c>
      <c r="AB1192" t="b">
        <v>0</v>
      </c>
      <c r="AC1192" t="b">
        <v>0</v>
      </c>
      <c r="AE1192" t="b">
        <v>1</v>
      </c>
      <c r="AF1192" t="b">
        <v>0</v>
      </c>
      <c r="AG1192" t="b">
        <v>0</v>
      </c>
      <c r="AH1192" t="s">
        <v>699</v>
      </c>
      <c r="AI1192" t="b">
        <v>0</v>
      </c>
      <c r="AK1192" t="b">
        <v>0</v>
      </c>
      <c r="AL1192" s="1"/>
      <c r="AM1192" t="s">
        <v>332</v>
      </c>
      <c r="AN1192" s="2">
        <v>44354.441666666666</v>
      </c>
      <c r="AP1192" s="2">
        <v>43922.96738425926</v>
      </c>
      <c r="AQ1192" s="1"/>
      <c r="AS1192" t="b">
        <v>0</v>
      </c>
      <c r="AV1192" t="s">
        <v>93</v>
      </c>
      <c r="BB1192" t="s">
        <v>3413</v>
      </c>
      <c r="BD1192" t="b">
        <v>0</v>
      </c>
      <c r="BH1192" t="s">
        <v>332</v>
      </c>
      <c r="BI1192" t="s">
        <v>150</v>
      </c>
      <c r="BN1192" t="s">
        <v>415</v>
      </c>
      <c r="BQ1192" t="s">
        <v>96</v>
      </c>
      <c r="BR1192" t="b">
        <v>0</v>
      </c>
      <c r="BT1192" t="b">
        <v>0</v>
      </c>
      <c r="BW1192" t="s">
        <v>339</v>
      </c>
      <c r="BX1192" t="b">
        <v>0</v>
      </c>
      <c r="BY1192" s="2">
        <v>44376.857569444444</v>
      </c>
      <c r="CB1192" t="b">
        <v>0</v>
      </c>
      <c r="CC1192" t="b">
        <v>0</v>
      </c>
      <c r="CD1192">
        <v>0</v>
      </c>
      <c r="CE1192">
        <v>0</v>
      </c>
      <c r="CF1192">
        <v>448440</v>
      </c>
      <c r="CH1192">
        <v>134532</v>
      </c>
      <c r="CI1192">
        <v>30</v>
      </c>
      <c r="CJ1192">
        <v>0</v>
      </c>
      <c r="CK1192">
        <f>YEAR(tbl_Opportunity[[#This Row],[Close Date]])</f>
        <v>2022</v>
      </c>
    </row>
    <row r="1193" spans="1:89">
      <c r="A1193" t="s">
        <v>132</v>
      </c>
      <c r="B1193" t="b">
        <v>0</v>
      </c>
      <c r="D1193" t="b">
        <v>0</v>
      </c>
      <c r="H1193" s="1">
        <v>44651</v>
      </c>
      <c r="I1193" t="b">
        <v>0</v>
      </c>
      <c r="L1193" t="s">
        <v>3414</v>
      </c>
      <c r="O1193" t="s">
        <v>99</v>
      </c>
      <c r="P1193" t="b">
        <v>0</v>
      </c>
      <c r="Q1193" s="2">
        <v>43735.786412037036</v>
      </c>
      <c r="R1193" s="1"/>
      <c r="S1193" t="b">
        <v>0</v>
      </c>
      <c r="T1193" t="s">
        <v>417</v>
      </c>
      <c r="U1193" s="1">
        <v>44196</v>
      </c>
      <c r="V1193" t="b">
        <v>0</v>
      </c>
      <c r="W1193" s="1">
        <v>44562</v>
      </c>
      <c r="X1193">
        <v>1</v>
      </c>
      <c r="Y1193">
        <v>2022</v>
      </c>
      <c r="Z1193" t="s">
        <v>161</v>
      </c>
      <c r="AA1193" t="s">
        <v>161</v>
      </c>
      <c r="AB1193" t="b">
        <v>0</v>
      </c>
      <c r="AC1193" t="b">
        <v>0</v>
      </c>
      <c r="AE1193" t="b">
        <v>1</v>
      </c>
      <c r="AF1193" t="b">
        <v>0</v>
      </c>
      <c r="AG1193" t="b">
        <v>0</v>
      </c>
      <c r="AH1193" t="s">
        <v>699</v>
      </c>
      <c r="AI1193" t="b">
        <v>0</v>
      </c>
      <c r="AK1193" t="b">
        <v>0</v>
      </c>
      <c r="AL1193" s="1">
        <v>43742</v>
      </c>
      <c r="AM1193" t="s">
        <v>332</v>
      </c>
      <c r="AN1193" s="2">
        <v>44361.616759259261</v>
      </c>
      <c r="AP1193" s="2">
        <v>44243.583136574074</v>
      </c>
      <c r="AQ1193" s="1"/>
      <c r="AS1193" t="b">
        <v>0</v>
      </c>
      <c r="AV1193" t="s">
        <v>213</v>
      </c>
      <c r="BB1193" t="s">
        <v>3415</v>
      </c>
      <c r="BD1193" t="b">
        <v>0</v>
      </c>
      <c r="BH1193" t="s">
        <v>332</v>
      </c>
      <c r="BI1193" t="s">
        <v>155</v>
      </c>
      <c r="BJ1193" t="s">
        <v>384</v>
      </c>
      <c r="BN1193" t="s">
        <v>415</v>
      </c>
      <c r="BQ1193" t="s">
        <v>96</v>
      </c>
      <c r="BR1193" t="b">
        <v>0</v>
      </c>
      <c r="BT1193" t="b">
        <v>0</v>
      </c>
      <c r="BW1193" t="s">
        <v>339</v>
      </c>
      <c r="BX1193" t="b">
        <v>0</v>
      </c>
      <c r="BY1193" s="2">
        <v>44376.857569444444</v>
      </c>
      <c r="CB1193" t="b">
        <v>0</v>
      </c>
      <c r="CC1193" t="b">
        <v>0</v>
      </c>
      <c r="CD1193">
        <v>0</v>
      </c>
      <c r="CE1193">
        <v>0</v>
      </c>
      <c r="CF1193">
        <v>373495</v>
      </c>
      <c r="CH1193">
        <v>112048.5</v>
      </c>
      <c r="CI1193">
        <v>30</v>
      </c>
      <c r="CJ1193">
        <v>0</v>
      </c>
      <c r="CK1193">
        <f>YEAR(tbl_Opportunity[[#This Row],[Close Date]])</f>
        <v>2022</v>
      </c>
    </row>
    <row r="1194" spans="1:89">
      <c r="A1194" t="s">
        <v>993</v>
      </c>
      <c r="B1194" t="b">
        <v>0</v>
      </c>
      <c r="D1194" t="b">
        <v>0</v>
      </c>
      <c r="H1194" s="1">
        <v>44632</v>
      </c>
      <c r="I1194" t="b">
        <v>0</v>
      </c>
      <c r="O1194" t="s">
        <v>114</v>
      </c>
      <c r="P1194" t="b">
        <v>0</v>
      </c>
      <c r="Q1194" s="2">
        <v>43811.129895833335</v>
      </c>
      <c r="R1194" s="1"/>
      <c r="S1194" t="b">
        <v>0</v>
      </c>
      <c r="U1194" s="1"/>
      <c r="V1194" t="b">
        <v>0</v>
      </c>
      <c r="W1194" s="1">
        <v>44562</v>
      </c>
      <c r="X1194">
        <v>1</v>
      </c>
      <c r="Y1194">
        <v>2022</v>
      </c>
      <c r="Z1194" t="s">
        <v>161</v>
      </c>
      <c r="AA1194" t="s">
        <v>161</v>
      </c>
      <c r="AB1194" t="b">
        <v>0</v>
      </c>
      <c r="AC1194" t="b">
        <v>0</v>
      </c>
      <c r="AE1194" t="b">
        <v>1</v>
      </c>
      <c r="AF1194" t="b">
        <v>0</v>
      </c>
      <c r="AG1194" t="b">
        <v>0</v>
      </c>
      <c r="AH1194" t="s">
        <v>368</v>
      </c>
      <c r="AI1194" t="b">
        <v>0</v>
      </c>
      <c r="AK1194" t="b">
        <v>0</v>
      </c>
      <c r="AL1194" s="1"/>
      <c r="AM1194" t="s">
        <v>114</v>
      </c>
      <c r="AN1194" s="2">
        <v>44348.576979166668</v>
      </c>
      <c r="AP1194" s="2">
        <v>44348.576435185183</v>
      </c>
      <c r="AQ1194" s="1">
        <v>44348</v>
      </c>
      <c r="AS1194" t="b">
        <v>0</v>
      </c>
      <c r="AV1194" t="s">
        <v>213</v>
      </c>
      <c r="BB1194" t="s">
        <v>3416</v>
      </c>
      <c r="BD1194" t="b">
        <v>0</v>
      </c>
      <c r="BH1194" t="s">
        <v>332</v>
      </c>
      <c r="BI1194" t="s">
        <v>155</v>
      </c>
      <c r="BK1194" t="s">
        <v>384</v>
      </c>
      <c r="BN1194" t="s">
        <v>415</v>
      </c>
      <c r="BP1194" t="s">
        <v>3417</v>
      </c>
      <c r="BQ1194" t="s">
        <v>96</v>
      </c>
      <c r="BR1194" t="b">
        <v>0</v>
      </c>
      <c r="BT1194" t="b">
        <v>0</v>
      </c>
      <c r="BW1194" t="s">
        <v>313</v>
      </c>
      <c r="BX1194" t="b">
        <v>0</v>
      </c>
      <c r="BY1194" s="2">
        <v>44376.857581018521</v>
      </c>
      <c r="CB1194" t="b">
        <v>0</v>
      </c>
      <c r="CC1194" t="b">
        <v>0</v>
      </c>
      <c r="CD1194">
        <v>0</v>
      </c>
      <c r="CE1194">
        <v>0</v>
      </c>
      <c r="CF1194">
        <v>665556</v>
      </c>
      <c r="CH1194">
        <v>33277.800000000003</v>
      </c>
      <c r="CI1194">
        <v>5</v>
      </c>
      <c r="CJ1194">
        <v>0</v>
      </c>
      <c r="CK1194">
        <f>YEAR(tbl_Opportunity[[#This Row],[Close Date]])</f>
        <v>2022</v>
      </c>
    </row>
    <row r="1195" spans="1:89">
      <c r="A1195" t="s">
        <v>507</v>
      </c>
      <c r="B1195" t="b">
        <v>0</v>
      </c>
      <c r="D1195" t="b">
        <v>0</v>
      </c>
      <c r="H1195" s="1">
        <v>44651</v>
      </c>
      <c r="I1195" t="b">
        <v>0</v>
      </c>
      <c r="O1195" t="s">
        <v>99</v>
      </c>
      <c r="P1195" t="b">
        <v>0</v>
      </c>
      <c r="Q1195" s="2">
        <v>44151.825810185182</v>
      </c>
      <c r="R1195" s="1"/>
      <c r="S1195" t="b">
        <v>0</v>
      </c>
      <c r="U1195" s="1"/>
      <c r="V1195" t="b">
        <v>0</v>
      </c>
      <c r="W1195" s="1">
        <v>44562</v>
      </c>
      <c r="X1195">
        <v>1</v>
      </c>
      <c r="Y1195">
        <v>2022</v>
      </c>
      <c r="Z1195" t="s">
        <v>161</v>
      </c>
      <c r="AA1195" t="s">
        <v>161</v>
      </c>
      <c r="AB1195" t="b">
        <v>0</v>
      </c>
      <c r="AC1195" t="b">
        <v>0</v>
      </c>
      <c r="AE1195" t="b">
        <v>1</v>
      </c>
      <c r="AF1195" t="b">
        <v>0</v>
      </c>
      <c r="AG1195" t="b">
        <v>0</v>
      </c>
      <c r="AH1195" t="s">
        <v>368</v>
      </c>
      <c r="AI1195" t="b">
        <v>0</v>
      </c>
      <c r="AK1195" t="b">
        <v>0</v>
      </c>
      <c r="AL1195" s="1"/>
      <c r="AM1195" t="s">
        <v>332</v>
      </c>
      <c r="AN1195" s="2">
        <v>44354.443738425929</v>
      </c>
      <c r="AP1195" s="2"/>
      <c r="AQ1195" s="1"/>
      <c r="AS1195" t="b">
        <v>0</v>
      </c>
      <c r="AV1195" t="s">
        <v>213</v>
      </c>
      <c r="BB1195" t="s">
        <v>3418</v>
      </c>
      <c r="BD1195" t="b">
        <v>0</v>
      </c>
      <c r="BH1195" t="s">
        <v>332</v>
      </c>
      <c r="BI1195" t="s">
        <v>155</v>
      </c>
      <c r="BK1195" t="s">
        <v>384</v>
      </c>
      <c r="BN1195" t="s">
        <v>415</v>
      </c>
      <c r="BQ1195" t="s">
        <v>96</v>
      </c>
      <c r="BR1195" t="b">
        <v>0</v>
      </c>
      <c r="BT1195" t="b">
        <v>0</v>
      </c>
      <c r="BW1195" t="s">
        <v>339</v>
      </c>
      <c r="BX1195" t="b">
        <v>0</v>
      </c>
      <c r="BY1195" s="2">
        <v>44376.857581018521</v>
      </c>
      <c r="CB1195" t="b">
        <v>0</v>
      </c>
      <c r="CC1195" t="b">
        <v>0</v>
      </c>
      <c r="CD1195">
        <v>0</v>
      </c>
      <c r="CE1195">
        <v>0</v>
      </c>
      <c r="CF1195">
        <v>63258.34</v>
      </c>
      <c r="CH1195">
        <v>18977.5</v>
      </c>
      <c r="CI1195">
        <v>30</v>
      </c>
      <c r="CJ1195">
        <v>0</v>
      </c>
      <c r="CK1195">
        <f>YEAR(tbl_Opportunity[[#This Row],[Close Date]])</f>
        <v>2022</v>
      </c>
    </row>
    <row r="1196" spans="1:89">
      <c r="A1196" t="s">
        <v>3419</v>
      </c>
      <c r="B1196" t="b">
        <v>0</v>
      </c>
      <c r="D1196" t="b">
        <v>0</v>
      </c>
      <c r="H1196" s="1">
        <v>44651</v>
      </c>
      <c r="I1196" t="b">
        <v>0</v>
      </c>
      <c r="O1196" t="s">
        <v>99</v>
      </c>
      <c r="P1196" t="b">
        <v>0</v>
      </c>
      <c r="Q1196" s="2">
        <v>44284.882187499999</v>
      </c>
      <c r="R1196" s="1"/>
      <c r="S1196" t="b">
        <v>0</v>
      </c>
      <c r="U1196" s="1"/>
      <c r="V1196" t="b">
        <v>0</v>
      </c>
      <c r="W1196" s="1">
        <v>44562</v>
      </c>
      <c r="X1196">
        <v>1</v>
      </c>
      <c r="Y1196">
        <v>2022</v>
      </c>
      <c r="Z1196" t="s">
        <v>161</v>
      </c>
      <c r="AA1196" t="s">
        <v>161</v>
      </c>
      <c r="AB1196" t="b">
        <v>0</v>
      </c>
      <c r="AC1196" t="b">
        <v>0</v>
      </c>
      <c r="AE1196" t="b">
        <v>1</v>
      </c>
      <c r="AF1196" t="b">
        <v>0</v>
      </c>
      <c r="AG1196" t="b">
        <v>0</v>
      </c>
      <c r="AH1196" t="s">
        <v>368</v>
      </c>
      <c r="AI1196" t="b">
        <v>0</v>
      </c>
      <c r="AK1196" t="b">
        <v>0</v>
      </c>
      <c r="AL1196" s="1">
        <v>44284</v>
      </c>
      <c r="AM1196" t="s">
        <v>332</v>
      </c>
      <c r="AN1196" s="2">
        <v>44354.442199074074</v>
      </c>
      <c r="AP1196" s="2"/>
      <c r="AQ1196" s="1"/>
      <c r="AS1196" t="b">
        <v>0</v>
      </c>
      <c r="AV1196" t="s">
        <v>213</v>
      </c>
      <c r="BB1196" t="s">
        <v>3420</v>
      </c>
      <c r="BD1196" t="b">
        <v>0</v>
      </c>
      <c r="BH1196" t="s">
        <v>332</v>
      </c>
      <c r="BI1196" t="s">
        <v>155</v>
      </c>
      <c r="BK1196" t="s">
        <v>384</v>
      </c>
      <c r="BN1196" t="s">
        <v>415</v>
      </c>
      <c r="BQ1196" t="s">
        <v>96</v>
      </c>
      <c r="BR1196" t="b">
        <v>0</v>
      </c>
      <c r="BT1196" t="b">
        <v>0</v>
      </c>
      <c r="BW1196" t="s">
        <v>339</v>
      </c>
      <c r="BX1196" t="b">
        <v>0</v>
      </c>
      <c r="BY1196" s="2">
        <v>44376.857581018521</v>
      </c>
      <c r="CB1196" t="b">
        <v>0</v>
      </c>
      <c r="CC1196" t="b">
        <v>0</v>
      </c>
      <c r="CD1196">
        <v>0</v>
      </c>
      <c r="CE1196">
        <v>0</v>
      </c>
      <c r="CF1196">
        <v>670133.4</v>
      </c>
      <c r="CH1196">
        <v>201040.02</v>
      </c>
      <c r="CI1196">
        <v>30</v>
      </c>
      <c r="CJ1196">
        <v>0</v>
      </c>
      <c r="CK1196">
        <f>YEAR(tbl_Opportunity[[#This Row],[Close Date]])</f>
        <v>2022</v>
      </c>
    </row>
    <row r="1197" spans="1:89">
      <c r="A1197" t="s">
        <v>3421</v>
      </c>
      <c r="B1197" t="b">
        <v>0</v>
      </c>
      <c r="D1197" t="b">
        <v>0</v>
      </c>
      <c r="H1197" s="1">
        <v>44651</v>
      </c>
      <c r="I1197" t="b">
        <v>0</v>
      </c>
      <c r="O1197" t="s">
        <v>114</v>
      </c>
      <c r="P1197" t="b">
        <v>0</v>
      </c>
      <c r="Q1197" s="2">
        <v>44139.932997685188</v>
      </c>
      <c r="R1197" s="1"/>
      <c r="S1197" t="b">
        <v>0</v>
      </c>
      <c r="U1197" s="1"/>
      <c r="V1197" t="b">
        <v>0</v>
      </c>
      <c r="W1197" s="1">
        <v>44562</v>
      </c>
      <c r="X1197">
        <v>1</v>
      </c>
      <c r="Y1197">
        <v>2022</v>
      </c>
      <c r="Z1197" t="s">
        <v>161</v>
      </c>
      <c r="AA1197" t="s">
        <v>161</v>
      </c>
      <c r="AB1197" t="b">
        <v>0</v>
      </c>
      <c r="AC1197" t="b">
        <v>0</v>
      </c>
      <c r="AE1197" t="b">
        <v>1</v>
      </c>
      <c r="AF1197" t="b">
        <v>0</v>
      </c>
      <c r="AG1197" t="b">
        <v>0</v>
      </c>
      <c r="AH1197" t="s">
        <v>368</v>
      </c>
      <c r="AI1197" t="b">
        <v>0</v>
      </c>
      <c r="AK1197" t="b">
        <v>0</v>
      </c>
      <c r="AL1197" s="1"/>
      <c r="AM1197" t="s">
        <v>332</v>
      </c>
      <c r="AN1197" s="2">
        <v>44356.138148148151</v>
      </c>
      <c r="AP1197" s="2"/>
      <c r="AQ1197" s="1"/>
      <c r="AS1197" t="b">
        <v>0</v>
      </c>
      <c r="AV1197" t="s">
        <v>213</v>
      </c>
      <c r="BB1197" t="s">
        <v>3422</v>
      </c>
      <c r="BD1197" t="b">
        <v>0</v>
      </c>
      <c r="BH1197" t="s">
        <v>332</v>
      </c>
      <c r="BI1197" t="s">
        <v>155</v>
      </c>
      <c r="BK1197" t="s">
        <v>384</v>
      </c>
      <c r="BN1197" t="s">
        <v>415</v>
      </c>
      <c r="BQ1197" t="s">
        <v>96</v>
      </c>
      <c r="BR1197" t="b">
        <v>0</v>
      </c>
      <c r="BS1197" t="s">
        <v>95</v>
      </c>
      <c r="BT1197" t="b">
        <v>0</v>
      </c>
      <c r="BW1197" t="s">
        <v>339</v>
      </c>
      <c r="BX1197" t="b">
        <v>0</v>
      </c>
      <c r="BY1197" s="2">
        <v>44376.857581018521</v>
      </c>
      <c r="CB1197" t="b">
        <v>0</v>
      </c>
      <c r="CC1197" t="b">
        <v>0</v>
      </c>
      <c r="CD1197">
        <v>0</v>
      </c>
      <c r="CE1197">
        <v>0</v>
      </c>
      <c r="CF1197">
        <v>65398</v>
      </c>
      <c r="CH1197">
        <v>19619.400000000001</v>
      </c>
      <c r="CI1197">
        <v>30</v>
      </c>
      <c r="CJ1197">
        <v>0</v>
      </c>
      <c r="CK1197">
        <f>YEAR(tbl_Opportunity[[#This Row],[Close Date]])</f>
        <v>2022</v>
      </c>
    </row>
    <row r="1198" spans="1:89">
      <c r="A1198" t="s">
        <v>240</v>
      </c>
      <c r="B1198" t="b">
        <v>0</v>
      </c>
      <c r="D1198" t="b">
        <v>0</v>
      </c>
      <c r="H1198" s="1">
        <v>44651</v>
      </c>
      <c r="I1198" t="b">
        <v>0</v>
      </c>
      <c r="O1198" t="s">
        <v>99</v>
      </c>
      <c r="P1198" t="b">
        <v>0</v>
      </c>
      <c r="Q1198" s="2">
        <v>43903.83934027778</v>
      </c>
      <c r="R1198" s="1"/>
      <c r="S1198" t="b">
        <v>0</v>
      </c>
      <c r="T1198" t="s">
        <v>2773</v>
      </c>
      <c r="U1198" s="1">
        <v>44286</v>
      </c>
      <c r="V1198" t="b">
        <v>0</v>
      </c>
      <c r="W1198" s="1">
        <v>44562</v>
      </c>
      <c r="X1198">
        <v>1</v>
      </c>
      <c r="Y1198">
        <v>2022</v>
      </c>
      <c r="Z1198" t="s">
        <v>161</v>
      </c>
      <c r="AA1198" t="s">
        <v>161</v>
      </c>
      <c r="AB1198" t="b">
        <v>0</v>
      </c>
      <c r="AC1198" t="b">
        <v>0</v>
      </c>
      <c r="AE1198" t="b">
        <v>1</v>
      </c>
      <c r="AF1198" t="b">
        <v>0</v>
      </c>
      <c r="AG1198" t="b">
        <v>0</v>
      </c>
      <c r="AH1198" t="s">
        <v>368</v>
      </c>
      <c r="AI1198" t="b">
        <v>0</v>
      </c>
      <c r="AK1198" t="b">
        <v>0</v>
      </c>
      <c r="AL1198" s="1">
        <v>43934</v>
      </c>
      <c r="AM1198" t="s">
        <v>332</v>
      </c>
      <c r="AN1198" s="2">
        <v>44361.841145833336</v>
      </c>
      <c r="AP1198" s="2">
        <v>44361.841145833336</v>
      </c>
      <c r="AQ1198" s="1">
        <v>44361</v>
      </c>
      <c r="AS1198" t="b">
        <v>0</v>
      </c>
      <c r="AV1198" t="s">
        <v>213</v>
      </c>
      <c r="BB1198" t="s">
        <v>3423</v>
      </c>
      <c r="BD1198" t="b">
        <v>0</v>
      </c>
      <c r="BH1198" t="s">
        <v>332</v>
      </c>
      <c r="BI1198" t="s">
        <v>150</v>
      </c>
      <c r="BJ1198" t="s">
        <v>3424</v>
      </c>
      <c r="BK1198" t="s">
        <v>102</v>
      </c>
      <c r="BN1198" t="s">
        <v>415</v>
      </c>
      <c r="BP1198" t="s">
        <v>3425</v>
      </c>
      <c r="BQ1198" t="s">
        <v>96</v>
      </c>
      <c r="BR1198" t="b">
        <v>0</v>
      </c>
      <c r="BS1198" t="s">
        <v>384</v>
      </c>
      <c r="BT1198" t="b">
        <v>0</v>
      </c>
      <c r="BW1198" t="s">
        <v>313</v>
      </c>
      <c r="BX1198" t="b">
        <v>0</v>
      </c>
      <c r="BY1198" s="2">
        <v>44376.857581018521</v>
      </c>
      <c r="CB1198" t="b">
        <v>0</v>
      </c>
      <c r="CC1198" t="b">
        <v>0</v>
      </c>
      <c r="CD1198">
        <v>0</v>
      </c>
      <c r="CE1198">
        <v>0</v>
      </c>
      <c r="CF1198">
        <v>278276.40000000002</v>
      </c>
      <c r="CH1198">
        <v>13913.82</v>
      </c>
      <c r="CI1198">
        <v>5</v>
      </c>
      <c r="CJ1198">
        <v>0</v>
      </c>
      <c r="CK1198">
        <f>YEAR(tbl_Opportunity[[#This Row],[Close Date]])</f>
        <v>2022</v>
      </c>
    </row>
    <row r="1199" spans="1:89">
      <c r="A1199" t="s">
        <v>3403</v>
      </c>
      <c r="B1199" t="b">
        <v>0</v>
      </c>
      <c r="D1199" t="b">
        <v>0</v>
      </c>
      <c r="H1199" s="1">
        <v>44651</v>
      </c>
      <c r="I1199" t="b">
        <v>0</v>
      </c>
      <c r="O1199" t="s">
        <v>99</v>
      </c>
      <c r="P1199" t="b">
        <v>0</v>
      </c>
      <c r="Q1199" s="2">
        <v>43906.568738425929</v>
      </c>
      <c r="R1199" s="1"/>
      <c r="S1199" t="b">
        <v>0</v>
      </c>
      <c r="U1199" s="1"/>
      <c r="V1199" t="b">
        <v>0</v>
      </c>
      <c r="W1199" s="1">
        <v>44562</v>
      </c>
      <c r="X1199">
        <v>1</v>
      </c>
      <c r="Y1199">
        <v>2022</v>
      </c>
      <c r="Z1199" t="s">
        <v>161</v>
      </c>
      <c r="AA1199" t="s">
        <v>161</v>
      </c>
      <c r="AB1199" t="b">
        <v>0</v>
      </c>
      <c r="AC1199" t="b">
        <v>0</v>
      </c>
      <c r="AE1199" t="b">
        <v>1</v>
      </c>
      <c r="AF1199" t="b">
        <v>0</v>
      </c>
      <c r="AG1199" t="b">
        <v>0</v>
      </c>
      <c r="AH1199" t="s">
        <v>368</v>
      </c>
      <c r="AI1199" t="b">
        <v>0</v>
      </c>
      <c r="AK1199" t="b">
        <v>0</v>
      </c>
      <c r="AL1199" s="1"/>
      <c r="AM1199" t="s">
        <v>332</v>
      </c>
      <c r="AN1199" s="2">
        <v>44356.112546296295</v>
      </c>
      <c r="AP1199" s="2"/>
      <c r="AQ1199" s="1"/>
      <c r="AS1199" t="b">
        <v>0</v>
      </c>
      <c r="AV1199" t="s">
        <v>213</v>
      </c>
      <c r="BB1199" t="s">
        <v>3426</v>
      </c>
      <c r="BD1199" t="b">
        <v>0</v>
      </c>
      <c r="BH1199" t="s">
        <v>332</v>
      </c>
      <c r="BI1199" t="s">
        <v>155</v>
      </c>
      <c r="BN1199" t="s">
        <v>415</v>
      </c>
      <c r="BQ1199" t="s">
        <v>96</v>
      </c>
      <c r="BR1199" t="b">
        <v>0</v>
      </c>
      <c r="BT1199" t="b">
        <v>0</v>
      </c>
      <c r="BW1199" t="s">
        <v>339</v>
      </c>
      <c r="BX1199" t="b">
        <v>0</v>
      </c>
      <c r="BY1199" s="2">
        <v>44376.857581018521</v>
      </c>
      <c r="CB1199" t="b">
        <v>0</v>
      </c>
      <c r="CC1199" t="b">
        <v>0</v>
      </c>
      <c r="CD1199">
        <v>1</v>
      </c>
      <c r="CE1199">
        <v>1</v>
      </c>
      <c r="CF1199">
        <v>260000</v>
      </c>
      <c r="CH1199">
        <v>78000</v>
      </c>
      <c r="CI1199">
        <v>30</v>
      </c>
      <c r="CJ1199">
        <v>0</v>
      </c>
      <c r="CK1199">
        <f>YEAR(tbl_Opportunity[[#This Row],[Close Date]])</f>
        <v>2022</v>
      </c>
    </row>
    <row r="1200" spans="1:89">
      <c r="A1200" t="s">
        <v>3427</v>
      </c>
      <c r="B1200" t="b">
        <v>0</v>
      </c>
      <c r="D1200" t="b">
        <v>0</v>
      </c>
      <c r="H1200" s="1">
        <v>44742</v>
      </c>
      <c r="I1200" t="b">
        <v>0</v>
      </c>
      <c r="L1200" t="s">
        <v>3428</v>
      </c>
      <c r="O1200" t="s">
        <v>387</v>
      </c>
      <c r="P1200" t="b">
        <v>0</v>
      </c>
      <c r="Q1200" s="2">
        <v>43683.75644675926</v>
      </c>
      <c r="R1200" s="1"/>
      <c r="S1200" t="b">
        <v>0</v>
      </c>
      <c r="U1200" s="1"/>
      <c r="V1200" t="b">
        <v>0</v>
      </c>
      <c r="W1200" s="1">
        <v>44593</v>
      </c>
      <c r="X1200">
        <v>2</v>
      </c>
      <c r="Y1200">
        <v>2022</v>
      </c>
      <c r="Z1200" t="s">
        <v>1659</v>
      </c>
      <c r="AA1200" t="s">
        <v>1660</v>
      </c>
      <c r="AB1200" t="b">
        <v>0</v>
      </c>
      <c r="AC1200" t="b">
        <v>0</v>
      </c>
      <c r="AE1200" t="b">
        <v>1</v>
      </c>
      <c r="AF1200" t="b">
        <v>0</v>
      </c>
      <c r="AG1200" t="b">
        <v>0</v>
      </c>
      <c r="AH1200" t="s">
        <v>368</v>
      </c>
      <c r="AI1200" t="b">
        <v>0</v>
      </c>
      <c r="AK1200" t="b">
        <v>0</v>
      </c>
      <c r="AL1200" s="1"/>
      <c r="AM1200" t="s">
        <v>162</v>
      </c>
      <c r="AN1200" s="2">
        <v>44438.601944444446</v>
      </c>
      <c r="AP1200" s="2">
        <v>43836.762627314813</v>
      </c>
      <c r="AQ1200" s="1"/>
      <c r="AS1200" t="b">
        <v>0</v>
      </c>
      <c r="AU1200" t="s">
        <v>3429</v>
      </c>
      <c r="AV1200" t="s">
        <v>248</v>
      </c>
      <c r="BB1200" t="s">
        <v>3430</v>
      </c>
      <c r="BD1200" t="b">
        <v>0</v>
      </c>
      <c r="BH1200" t="s">
        <v>387</v>
      </c>
      <c r="BI1200" t="s">
        <v>150</v>
      </c>
      <c r="BQ1200" t="s">
        <v>96</v>
      </c>
      <c r="BR1200" t="b">
        <v>0</v>
      </c>
      <c r="BT1200" t="b">
        <v>0</v>
      </c>
      <c r="BW1200" t="s">
        <v>2863</v>
      </c>
      <c r="BX1200" t="b">
        <v>0</v>
      </c>
      <c r="BY1200" s="2">
        <v>44438.601956018516</v>
      </c>
      <c r="CB1200" t="b">
        <v>0</v>
      </c>
      <c r="CC1200" t="b">
        <v>0</v>
      </c>
      <c r="CF1200">
        <v>82721.7</v>
      </c>
      <c r="CH1200">
        <v>41360.85</v>
      </c>
      <c r="CI1200">
        <v>50</v>
      </c>
      <c r="CJ1200">
        <v>0</v>
      </c>
      <c r="CK1200">
        <f>YEAR(tbl_Opportunity[[#This Row],[Close Date]])</f>
        <v>2022</v>
      </c>
    </row>
    <row r="1201" spans="1:89">
      <c r="A1201" t="s">
        <v>3431</v>
      </c>
      <c r="B1201" t="b">
        <v>0</v>
      </c>
      <c r="D1201" t="b">
        <v>0</v>
      </c>
      <c r="H1201" s="1">
        <v>44012</v>
      </c>
      <c r="I1201" t="b">
        <v>0</v>
      </c>
      <c r="L1201" t="s">
        <v>3432</v>
      </c>
      <c r="O1201" t="s">
        <v>99</v>
      </c>
      <c r="P1201" t="b">
        <v>0</v>
      </c>
      <c r="Q1201" s="2">
        <v>43711.75209490741</v>
      </c>
      <c r="R1201" s="1"/>
      <c r="S1201" t="b">
        <v>0</v>
      </c>
      <c r="U1201" s="1"/>
      <c r="V1201" t="b">
        <v>0</v>
      </c>
      <c r="W1201" s="1">
        <v>43862</v>
      </c>
      <c r="X1201">
        <v>2</v>
      </c>
      <c r="Y1201">
        <v>2020</v>
      </c>
      <c r="Z1201" t="s">
        <v>161</v>
      </c>
      <c r="AA1201" t="s">
        <v>161</v>
      </c>
      <c r="AB1201" t="b">
        <v>0</v>
      </c>
      <c r="AC1201" t="b">
        <v>0</v>
      </c>
      <c r="AE1201" t="b">
        <v>1</v>
      </c>
      <c r="AF1201" t="b">
        <v>0</v>
      </c>
      <c r="AG1201" t="b">
        <v>0</v>
      </c>
      <c r="AH1201" t="s">
        <v>368</v>
      </c>
      <c r="AI1201" t="b">
        <v>0</v>
      </c>
      <c r="AK1201" t="b">
        <v>0</v>
      </c>
      <c r="AL1201" s="1">
        <v>43741</v>
      </c>
      <c r="AM1201" t="s">
        <v>162</v>
      </c>
      <c r="AN1201" s="2">
        <v>44297.8278587963</v>
      </c>
      <c r="AP1201" s="2">
        <v>43836.762569444443</v>
      </c>
      <c r="AQ1201" s="1"/>
      <c r="AS1201" t="b">
        <v>0</v>
      </c>
      <c r="AV1201" t="s">
        <v>153</v>
      </c>
      <c r="BB1201" t="s">
        <v>3433</v>
      </c>
      <c r="BD1201" t="b">
        <v>0</v>
      </c>
      <c r="BH1201" t="s">
        <v>332</v>
      </c>
      <c r="BI1201" t="s">
        <v>155</v>
      </c>
      <c r="BJ1201" t="s">
        <v>2848</v>
      </c>
      <c r="BQ1201" t="s">
        <v>96</v>
      </c>
      <c r="BR1201" t="b">
        <v>0</v>
      </c>
      <c r="BT1201" t="b">
        <v>0</v>
      </c>
      <c r="BW1201" t="s">
        <v>166</v>
      </c>
      <c r="BX1201" t="b">
        <v>0</v>
      </c>
      <c r="BY1201" s="2">
        <v>44376.857569444444</v>
      </c>
      <c r="CB1201" t="b">
        <v>0</v>
      </c>
      <c r="CC1201" t="b">
        <v>0</v>
      </c>
      <c r="CF1201">
        <v>74699</v>
      </c>
      <c r="CH1201">
        <v>7469.9</v>
      </c>
      <c r="CI1201">
        <v>10</v>
      </c>
      <c r="CJ1201">
        <v>0</v>
      </c>
      <c r="CK1201">
        <f>YEAR(tbl_Opportunity[[#This Row],[Close Date]])</f>
        <v>2020</v>
      </c>
    </row>
    <row r="1202" spans="1:89">
      <c r="A1202" t="s">
        <v>3434</v>
      </c>
      <c r="B1202" t="b">
        <v>0</v>
      </c>
      <c r="D1202" t="b">
        <v>0</v>
      </c>
      <c r="H1202" s="1">
        <v>44012</v>
      </c>
      <c r="I1202" t="b">
        <v>0</v>
      </c>
      <c r="L1202" t="s">
        <v>3435</v>
      </c>
      <c r="O1202" t="s">
        <v>99</v>
      </c>
      <c r="P1202" t="b">
        <v>0</v>
      </c>
      <c r="Q1202" s="2">
        <v>43714.791296296295</v>
      </c>
      <c r="R1202" s="1"/>
      <c r="S1202" t="b">
        <v>0</v>
      </c>
      <c r="U1202" s="1"/>
      <c r="V1202" t="b">
        <v>0</v>
      </c>
      <c r="W1202" s="1">
        <v>43862</v>
      </c>
      <c r="X1202">
        <v>2</v>
      </c>
      <c r="Y1202">
        <v>2020</v>
      </c>
      <c r="Z1202" t="s">
        <v>161</v>
      </c>
      <c r="AA1202" t="s">
        <v>161</v>
      </c>
      <c r="AB1202" t="b">
        <v>0</v>
      </c>
      <c r="AC1202" t="b">
        <v>0</v>
      </c>
      <c r="AE1202" t="b">
        <v>1</v>
      </c>
      <c r="AF1202" t="b">
        <v>0</v>
      </c>
      <c r="AG1202" t="b">
        <v>0</v>
      </c>
      <c r="AH1202" t="s">
        <v>368</v>
      </c>
      <c r="AI1202" t="b">
        <v>0</v>
      </c>
      <c r="AK1202" t="b">
        <v>0</v>
      </c>
      <c r="AL1202" s="1">
        <v>43742</v>
      </c>
      <c r="AM1202" t="s">
        <v>162</v>
      </c>
      <c r="AN1202" s="2">
        <v>44297.8278587963</v>
      </c>
      <c r="AP1202" s="2">
        <v>43836.762569444443</v>
      </c>
      <c r="AQ1202" s="1"/>
      <c r="AS1202" t="b">
        <v>0</v>
      </c>
      <c r="AV1202" t="s">
        <v>153</v>
      </c>
      <c r="BB1202" t="s">
        <v>3436</v>
      </c>
      <c r="BD1202" t="b">
        <v>0</v>
      </c>
      <c r="BH1202" t="s">
        <v>332</v>
      </c>
      <c r="BI1202" t="s">
        <v>155</v>
      </c>
      <c r="BJ1202" t="s">
        <v>2848</v>
      </c>
      <c r="BQ1202" t="s">
        <v>96</v>
      </c>
      <c r="BR1202" t="b">
        <v>0</v>
      </c>
      <c r="BT1202" t="b">
        <v>0</v>
      </c>
      <c r="BW1202" t="s">
        <v>166</v>
      </c>
      <c r="BX1202" t="b">
        <v>0</v>
      </c>
      <c r="BY1202" s="2">
        <v>44376.857569444444</v>
      </c>
      <c r="CB1202" t="b">
        <v>0</v>
      </c>
      <c r="CC1202" t="b">
        <v>0</v>
      </c>
      <c r="CF1202">
        <v>74699</v>
      </c>
      <c r="CH1202">
        <v>7469.9</v>
      </c>
      <c r="CI1202">
        <v>10</v>
      </c>
      <c r="CJ1202">
        <v>0</v>
      </c>
      <c r="CK1202">
        <f>YEAR(tbl_Opportunity[[#This Row],[Close Date]])</f>
        <v>2020</v>
      </c>
    </row>
    <row r="1203" spans="1:89">
      <c r="A1203" t="s">
        <v>3403</v>
      </c>
      <c r="B1203" t="b">
        <v>0</v>
      </c>
      <c r="D1203" t="b">
        <v>0</v>
      </c>
      <c r="H1203" s="1">
        <v>44012</v>
      </c>
      <c r="I1203" t="b">
        <v>0</v>
      </c>
      <c r="O1203" t="s">
        <v>99</v>
      </c>
      <c r="P1203" t="b">
        <v>0</v>
      </c>
      <c r="Q1203" s="2">
        <v>43718.830555555556</v>
      </c>
      <c r="R1203" s="1"/>
      <c r="S1203" t="b">
        <v>0</v>
      </c>
      <c r="U1203" s="1"/>
      <c r="V1203" t="b">
        <v>0</v>
      </c>
      <c r="W1203" s="1">
        <v>43862</v>
      </c>
      <c r="X1203">
        <v>2</v>
      </c>
      <c r="Y1203">
        <v>2020</v>
      </c>
      <c r="Z1203" t="s">
        <v>161</v>
      </c>
      <c r="AA1203" t="s">
        <v>161</v>
      </c>
      <c r="AB1203" t="b">
        <v>0</v>
      </c>
      <c r="AC1203" t="b">
        <v>0</v>
      </c>
      <c r="AE1203" t="b">
        <v>1</v>
      </c>
      <c r="AF1203" t="b">
        <v>0</v>
      </c>
      <c r="AG1203" t="b">
        <v>0</v>
      </c>
      <c r="AH1203" t="s">
        <v>368</v>
      </c>
      <c r="AI1203" t="b">
        <v>0</v>
      </c>
      <c r="AK1203" t="b">
        <v>0</v>
      </c>
      <c r="AL1203" s="1">
        <v>43718</v>
      </c>
      <c r="AM1203" t="s">
        <v>162</v>
      </c>
      <c r="AN1203" s="2">
        <v>44297.838888888888</v>
      </c>
      <c r="AP1203" s="2">
        <v>43836.762569444443</v>
      </c>
      <c r="AQ1203" s="1"/>
      <c r="AS1203" t="b">
        <v>0</v>
      </c>
      <c r="AV1203" t="s">
        <v>213</v>
      </c>
      <c r="BB1203" t="s">
        <v>3437</v>
      </c>
      <c r="BD1203" t="b">
        <v>0</v>
      </c>
      <c r="BH1203" t="s">
        <v>332</v>
      </c>
      <c r="BI1203" t="s">
        <v>155</v>
      </c>
      <c r="BJ1203" t="s">
        <v>2848</v>
      </c>
      <c r="BQ1203" t="s">
        <v>96</v>
      </c>
      <c r="BR1203" t="b">
        <v>0</v>
      </c>
      <c r="BT1203" t="b">
        <v>0</v>
      </c>
      <c r="BW1203" t="s">
        <v>166</v>
      </c>
      <c r="BX1203" t="b">
        <v>0</v>
      </c>
      <c r="BY1203" s="2">
        <v>44376.857569444444</v>
      </c>
      <c r="CB1203" t="b">
        <v>0</v>
      </c>
      <c r="CC1203" t="b">
        <v>0</v>
      </c>
      <c r="CF1203">
        <v>39000</v>
      </c>
      <c r="CH1203">
        <v>3900</v>
      </c>
      <c r="CI1203">
        <v>10</v>
      </c>
      <c r="CJ1203">
        <v>0</v>
      </c>
      <c r="CK1203">
        <f>YEAR(tbl_Opportunity[[#This Row],[Close Date]])</f>
        <v>2020</v>
      </c>
    </row>
    <row r="1204" spans="1:89">
      <c r="A1204" t="s">
        <v>3438</v>
      </c>
      <c r="B1204" t="b">
        <v>0</v>
      </c>
      <c r="D1204" t="b">
        <v>0</v>
      </c>
      <c r="H1204" s="1">
        <v>43951</v>
      </c>
      <c r="I1204" t="b">
        <v>0</v>
      </c>
      <c r="L1204" t="s">
        <v>3439</v>
      </c>
      <c r="O1204" t="s">
        <v>99</v>
      </c>
      <c r="P1204" t="b">
        <v>0</v>
      </c>
      <c r="Q1204" s="2">
        <v>43721.599363425928</v>
      </c>
      <c r="R1204" s="1"/>
      <c r="S1204" t="b">
        <v>0</v>
      </c>
      <c r="U1204" s="1"/>
      <c r="V1204" t="b">
        <v>0</v>
      </c>
      <c r="W1204" s="1">
        <v>43862</v>
      </c>
      <c r="X1204">
        <v>2</v>
      </c>
      <c r="Y1204">
        <v>2020</v>
      </c>
      <c r="Z1204" t="s">
        <v>161</v>
      </c>
      <c r="AA1204" t="s">
        <v>161</v>
      </c>
      <c r="AB1204" t="b">
        <v>0</v>
      </c>
      <c r="AC1204" t="b">
        <v>0</v>
      </c>
      <c r="AE1204" t="b">
        <v>1</v>
      </c>
      <c r="AF1204" t="b">
        <v>0</v>
      </c>
      <c r="AG1204" t="b">
        <v>0</v>
      </c>
      <c r="AH1204" t="s">
        <v>368</v>
      </c>
      <c r="AI1204" t="b">
        <v>0</v>
      </c>
      <c r="AK1204" t="b">
        <v>0</v>
      </c>
      <c r="AL1204" s="1">
        <v>43742</v>
      </c>
      <c r="AM1204" t="s">
        <v>162</v>
      </c>
      <c r="AN1204" s="2">
        <v>44297.8278587963</v>
      </c>
      <c r="AP1204" s="2">
        <v>43836.762569444443</v>
      </c>
      <c r="AQ1204" s="1"/>
      <c r="AS1204" t="b">
        <v>0</v>
      </c>
      <c r="AV1204" t="s">
        <v>153</v>
      </c>
      <c r="BB1204" t="s">
        <v>3440</v>
      </c>
      <c r="BD1204" t="b">
        <v>0</v>
      </c>
      <c r="BH1204" t="s">
        <v>332</v>
      </c>
      <c r="BI1204" t="s">
        <v>155</v>
      </c>
      <c r="BJ1204" t="s">
        <v>2848</v>
      </c>
      <c r="BQ1204" t="s">
        <v>96</v>
      </c>
      <c r="BR1204" t="b">
        <v>0</v>
      </c>
      <c r="BT1204" t="b">
        <v>0</v>
      </c>
      <c r="BW1204" t="s">
        <v>166</v>
      </c>
      <c r="BX1204" t="b">
        <v>0</v>
      </c>
      <c r="BY1204" s="2">
        <v>44376.857569444444</v>
      </c>
      <c r="CB1204" t="b">
        <v>0</v>
      </c>
      <c r="CC1204" t="b">
        <v>0</v>
      </c>
      <c r="CF1204">
        <v>74699</v>
      </c>
      <c r="CH1204">
        <v>7469.9</v>
      </c>
      <c r="CI1204">
        <v>10</v>
      </c>
      <c r="CJ1204">
        <v>0</v>
      </c>
      <c r="CK1204">
        <f>YEAR(tbl_Opportunity[[#This Row],[Close Date]])</f>
        <v>2020</v>
      </c>
    </row>
    <row r="1205" spans="1:89">
      <c r="A1205" t="s">
        <v>3441</v>
      </c>
      <c r="B1205" t="b">
        <v>0</v>
      </c>
      <c r="D1205" t="b">
        <v>0</v>
      </c>
      <c r="H1205" s="1">
        <v>43951</v>
      </c>
      <c r="I1205" t="b">
        <v>0</v>
      </c>
      <c r="O1205" t="s">
        <v>99</v>
      </c>
      <c r="P1205" t="b">
        <v>0</v>
      </c>
      <c r="Q1205" s="2">
        <v>43725.69840277778</v>
      </c>
      <c r="R1205" s="1"/>
      <c r="S1205" t="b">
        <v>0</v>
      </c>
      <c r="U1205" s="1"/>
      <c r="V1205" t="b">
        <v>0</v>
      </c>
      <c r="W1205" s="1">
        <v>43862</v>
      </c>
      <c r="X1205">
        <v>2</v>
      </c>
      <c r="Y1205">
        <v>2020</v>
      </c>
      <c r="Z1205" t="s">
        <v>161</v>
      </c>
      <c r="AA1205" t="s">
        <v>161</v>
      </c>
      <c r="AB1205" t="b">
        <v>0</v>
      </c>
      <c r="AC1205" t="b">
        <v>0</v>
      </c>
      <c r="AE1205" t="b">
        <v>1</v>
      </c>
      <c r="AF1205" t="b">
        <v>0</v>
      </c>
      <c r="AG1205" t="b">
        <v>0</v>
      </c>
      <c r="AH1205" t="s">
        <v>368</v>
      </c>
      <c r="AI1205" t="b">
        <v>0</v>
      </c>
      <c r="AK1205" t="b">
        <v>0</v>
      </c>
      <c r="AL1205" s="1">
        <v>43742</v>
      </c>
      <c r="AM1205" t="s">
        <v>162</v>
      </c>
      <c r="AN1205" s="2">
        <v>44297.8278587963</v>
      </c>
      <c r="AP1205" s="2">
        <v>43836.762569444443</v>
      </c>
      <c r="AQ1205" s="1"/>
      <c r="AS1205" t="b">
        <v>0</v>
      </c>
      <c r="AV1205" t="s">
        <v>153</v>
      </c>
      <c r="BB1205" t="s">
        <v>3442</v>
      </c>
      <c r="BD1205" t="b">
        <v>0</v>
      </c>
      <c r="BH1205" t="s">
        <v>332</v>
      </c>
      <c r="BI1205" t="s">
        <v>155</v>
      </c>
      <c r="BJ1205" t="s">
        <v>2848</v>
      </c>
      <c r="BQ1205" t="s">
        <v>96</v>
      </c>
      <c r="BR1205" t="b">
        <v>0</v>
      </c>
      <c r="BT1205" t="b">
        <v>0</v>
      </c>
      <c r="BW1205" t="s">
        <v>166</v>
      </c>
      <c r="BX1205" t="b">
        <v>0</v>
      </c>
      <c r="BY1205" s="2">
        <v>44376.857569444444</v>
      </c>
      <c r="CB1205" t="b">
        <v>0</v>
      </c>
      <c r="CC1205" t="b">
        <v>0</v>
      </c>
      <c r="CF1205">
        <v>65199</v>
      </c>
      <c r="CH1205">
        <v>6519.9</v>
      </c>
      <c r="CI1205">
        <v>10</v>
      </c>
      <c r="CJ1205">
        <v>0</v>
      </c>
      <c r="CK1205">
        <f>YEAR(tbl_Opportunity[[#This Row],[Close Date]])</f>
        <v>2020</v>
      </c>
    </row>
    <row r="1206" spans="1:89">
      <c r="A1206" t="s">
        <v>3443</v>
      </c>
      <c r="B1206" t="b">
        <v>0</v>
      </c>
      <c r="D1206" t="b">
        <v>0</v>
      </c>
      <c r="H1206" s="1">
        <v>43951</v>
      </c>
      <c r="I1206" t="b">
        <v>0</v>
      </c>
      <c r="O1206" t="s">
        <v>99</v>
      </c>
      <c r="P1206" t="b">
        <v>0</v>
      </c>
      <c r="Q1206" s="2">
        <v>43735.583009259259</v>
      </c>
      <c r="R1206" s="1"/>
      <c r="S1206" t="b">
        <v>0</v>
      </c>
      <c r="U1206" s="1"/>
      <c r="V1206" t="b">
        <v>0</v>
      </c>
      <c r="W1206" s="1">
        <v>43862</v>
      </c>
      <c r="X1206">
        <v>2</v>
      </c>
      <c r="Y1206">
        <v>2020</v>
      </c>
      <c r="Z1206" t="s">
        <v>161</v>
      </c>
      <c r="AA1206" t="s">
        <v>161</v>
      </c>
      <c r="AB1206" t="b">
        <v>0</v>
      </c>
      <c r="AC1206" t="b">
        <v>0</v>
      </c>
      <c r="AE1206" t="b">
        <v>1</v>
      </c>
      <c r="AF1206" t="b">
        <v>0</v>
      </c>
      <c r="AG1206" t="b">
        <v>0</v>
      </c>
      <c r="AH1206" t="s">
        <v>368</v>
      </c>
      <c r="AI1206" t="b">
        <v>0</v>
      </c>
      <c r="AK1206" t="b">
        <v>0</v>
      </c>
      <c r="AL1206" s="1">
        <v>43854</v>
      </c>
      <c r="AM1206" t="s">
        <v>162</v>
      </c>
      <c r="AN1206" s="2">
        <v>44297.8278587963</v>
      </c>
      <c r="AP1206" s="2">
        <v>43836.762569444443</v>
      </c>
      <c r="AQ1206" s="1"/>
      <c r="AS1206" t="b">
        <v>0</v>
      </c>
      <c r="AV1206" t="s">
        <v>153</v>
      </c>
      <c r="BB1206" t="s">
        <v>3444</v>
      </c>
      <c r="BD1206" t="b">
        <v>0</v>
      </c>
      <c r="BH1206" t="s">
        <v>332</v>
      </c>
      <c r="BI1206" t="s">
        <v>155</v>
      </c>
      <c r="BJ1206" t="s">
        <v>95</v>
      </c>
      <c r="BQ1206" t="s">
        <v>96</v>
      </c>
      <c r="BR1206" t="b">
        <v>0</v>
      </c>
      <c r="BT1206" t="b">
        <v>0</v>
      </c>
      <c r="BW1206" t="s">
        <v>166</v>
      </c>
      <c r="BX1206" t="b">
        <v>0</v>
      </c>
      <c r="BY1206" s="2">
        <v>44376.857569444444</v>
      </c>
      <c r="CB1206" t="b">
        <v>0</v>
      </c>
      <c r="CC1206" t="b">
        <v>0</v>
      </c>
      <c r="CF1206">
        <v>78000</v>
      </c>
      <c r="CH1206">
        <v>7800</v>
      </c>
      <c r="CI1206">
        <v>10</v>
      </c>
      <c r="CJ1206">
        <v>0</v>
      </c>
      <c r="CK1206">
        <f>YEAR(tbl_Opportunity[[#This Row],[Close Date]])</f>
        <v>2020</v>
      </c>
    </row>
    <row r="1207" spans="1:89">
      <c r="A1207" t="s">
        <v>507</v>
      </c>
      <c r="B1207" t="b">
        <v>0</v>
      </c>
      <c r="D1207" t="b">
        <v>0</v>
      </c>
      <c r="H1207" s="1">
        <v>44012</v>
      </c>
      <c r="I1207" t="b">
        <v>0</v>
      </c>
      <c r="O1207" t="s">
        <v>99</v>
      </c>
      <c r="P1207" t="b">
        <v>0</v>
      </c>
      <c r="Q1207" s="2">
        <v>43762.871469907404</v>
      </c>
      <c r="R1207" s="1"/>
      <c r="S1207" t="b">
        <v>0</v>
      </c>
      <c r="U1207" s="1"/>
      <c r="V1207" t="b">
        <v>0</v>
      </c>
      <c r="W1207" s="1">
        <v>43862</v>
      </c>
      <c r="X1207">
        <v>2</v>
      </c>
      <c r="Y1207">
        <v>2020</v>
      </c>
      <c r="Z1207" t="s">
        <v>161</v>
      </c>
      <c r="AA1207" t="s">
        <v>161</v>
      </c>
      <c r="AB1207" t="b">
        <v>0</v>
      </c>
      <c r="AC1207" t="b">
        <v>0</v>
      </c>
      <c r="AE1207" t="b">
        <v>1</v>
      </c>
      <c r="AF1207" t="b">
        <v>0</v>
      </c>
      <c r="AG1207" t="b">
        <v>0</v>
      </c>
      <c r="AH1207" t="s">
        <v>368</v>
      </c>
      <c r="AI1207" t="b">
        <v>0</v>
      </c>
      <c r="AK1207" t="b">
        <v>0</v>
      </c>
      <c r="AL1207" s="1">
        <v>43773</v>
      </c>
      <c r="AM1207" t="s">
        <v>162</v>
      </c>
      <c r="AN1207" s="2">
        <v>44297.838888888888</v>
      </c>
      <c r="AP1207" s="2">
        <v>43836.762569444443</v>
      </c>
      <c r="AQ1207" s="1"/>
      <c r="AS1207" t="b">
        <v>0</v>
      </c>
      <c r="AV1207" t="s">
        <v>213</v>
      </c>
      <c r="BB1207" t="s">
        <v>3445</v>
      </c>
      <c r="BD1207" t="b">
        <v>0</v>
      </c>
      <c r="BH1207" t="s">
        <v>332</v>
      </c>
      <c r="BI1207" t="s">
        <v>155</v>
      </c>
      <c r="BJ1207" t="s">
        <v>2848</v>
      </c>
      <c r="BQ1207" t="s">
        <v>96</v>
      </c>
      <c r="BR1207" t="b">
        <v>0</v>
      </c>
      <c r="BT1207" t="b">
        <v>0</v>
      </c>
      <c r="BW1207" t="s">
        <v>166</v>
      </c>
      <c r="BX1207" t="b">
        <v>0</v>
      </c>
      <c r="BY1207" s="2">
        <v>44376.857569444444</v>
      </c>
      <c r="CB1207" t="b">
        <v>0</v>
      </c>
      <c r="CC1207" t="b">
        <v>0</v>
      </c>
      <c r="CF1207">
        <v>117293.04</v>
      </c>
      <c r="CH1207">
        <v>11729.3</v>
      </c>
      <c r="CI1207">
        <v>10</v>
      </c>
      <c r="CJ1207">
        <v>0</v>
      </c>
      <c r="CK1207">
        <f>YEAR(tbl_Opportunity[[#This Row],[Close Date]])</f>
        <v>2020</v>
      </c>
    </row>
    <row r="1208" spans="1:89">
      <c r="A1208" t="s">
        <v>3446</v>
      </c>
      <c r="B1208" t="b">
        <v>0</v>
      </c>
      <c r="D1208" t="b">
        <v>0</v>
      </c>
      <c r="H1208" s="1">
        <v>44742</v>
      </c>
      <c r="I1208" t="b">
        <v>0</v>
      </c>
      <c r="L1208" t="s">
        <v>3447</v>
      </c>
      <c r="O1208" t="s">
        <v>387</v>
      </c>
      <c r="P1208" t="b">
        <v>0</v>
      </c>
      <c r="Q1208" s="2">
        <v>43752.584479166668</v>
      </c>
      <c r="R1208" s="1"/>
      <c r="S1208" t="b">
        <v>0</v>
      </c>
      <c r="T1208" t="s">
        <v>1346</v>
      </c>
      <c r="U1208" s="1">
        <v>44196</v>
      </c>
      <c r="V1208" t="b">
        <v>0</v>
      </c>
      <c r="W1208" s="1">
        <v>44593</v>
      </c>
      <c r="X1208">
        <v>2</v>
      </c>
      <c r="Y1208">
        <v>2022</v>
      </c>
      <c r="Z1208" t="s">
        <v>161</v>
      </c>
      <c r="AA1208" t="s">
        <v>161</v>
      </c>
      <c r="AB1208" t="b">
        <v>0</v>
      </c>
      <c r="AC1208" t="b">
        <v>0</v>
      </c>
      <c r="AE1208" t="b">
        <v>1</v>
      </c>
      <c r="AF1208" t="b">
        <v>0</v>
      </c>
      <c r="AG1208" t="b">
        <v>0</v>
      </c>
      <c r="AH1208" t="s">
        <v>368</v>
      </c>
      <c r="AI1208" t="b">
        <v>0</v>
      </c>
      <c r="AK1208" t="b">
        <v>0</v>
      </c>
      <c r="AL1208" s="1"/>
      <c r="AM1208" t="s">
        <v>162</v>
      </c>
      <c r="AN1208" s="2">
        <v>44297.838888888888</v>
      </c>
      <c r="AP1208" s="2">
        <v>44278.93949074074</v>
      </c>
      <c r="AQ1208" s="1"/>
      <c r="AS1208" t="b">
        <v>0</v>
      </c>
      <c r="AV1208" t="s">
        <v>213</v>
      </c>
      <c r="BB1208" t="s">
        <v>3448</v>
      </c>
      <c r="BD1208" t="b">
        <v>0</v>
      </c>
      <c r="BH1208" t="s">
        <v>387</v>
      </c>
      <c r="BI1208" t="s">
        <v>150</v>
      </c>
      <c r="BK1208" t="s">
        <v>95</v>
      </c>
      <c r="BQ1208" t="s">
        <v>96</v>
      </c>
      <c r="BR1208" t="b">
        <v>0</v>
      </c>
      <c r="BT1208" t="b">
        <v>0</v>
      </c>
      <c r="BW1208" t="s">
        <v>339</v>
      </c>
      <c r="BX1208" t="b">
        <v>0</v>
      </c>
      <c r="BY1208" s="2">
        <v>44376.857569444444</v>
      </c>
      <c r="CB1208" t="b">
        <v>0</v>
      </c>
      <c r="CC1208" t="b">
        <v>0</v>
      </c>
      <c r="CF1208">
        <v>99596.01</v>
      </c>
      <c r="CH1208">
        <v>29878.799999999999</v>
      </c>
      <c r="CI1208">
        <v>30</v>
      </c>
      <c r="CJ1208">
        <v>0</v>
      </c>
      <c r="CK1208">
        <f>YEAR(tbl_Opportunity[[#This Row],[Close Date]])</f>
        <v>2022</v>
      </c>
    </row>
    <row r="1209" spans="1:89">
      <c r="A1209" t="s">
        <v>3449</v>
      </c>
      <c r="B1209" t="b">
        <v>0</v>
      </c>
      <c r="D1209" t="b">
        <v>0</v>
      </c>
      <c r="H1209" s="1">
        <v>44377</v>
      </c>
      <c r="I1209" t="b">
        <v>0</v>
      </c>
      <c r="O1209" t="s">
        <v>99</v>
      </c>
      <c r="P1209" t="b">
        <v>0</v>
      </c>
      <c r="Q1209" s="2">
        <v>44277.878692129627</v>
      </c>
      <c r="R1209" s="1"/>
      <c r="S1209" t="b">
        <v>0</v>
      </c>
      <c r="U1209" s="1"/>
      <c r="V1209" t="b">
        <v>0</v>
      </c>
      <c r="W1209" s="1">
        <v>44228</v>
      </c>
      <c r="X1209">
        <v>2</v>
      </c>
      <c r="Y1209">
        <v>2021</v>
      </c>
      <c r="Z1209" t="s">
        <v>2564</v>
      </c>
      <c r="AA1209" t="s">
        <v>2565</v>
      </c>
      <c r="AB1209" t="b">
        <v>0</v>
      </c>
      <c r="AC1209" t="b">
        <v>0</v>
      </c>
      <c r="AE1209" t="b">
        <v>1</v>
      </c>
      <c r="AF1209" t="b">
        <v>0</v>
      </c>
      <c r="AG1209" t="b">
        <v>0</v>
      </c>
      <c r="AH1209" t="s">
        <v>382</v>
      </c>
      <c r="AI1209" t="b">
        <v>0</v>
      </c>
      <c r="AK1209" t="b">
        <v>0</v>
      </c>
      <c r="AL1209" s="1">
        <v>44277</v>
      </c>
      <c r="AM1209" t="s">
        <v>2842</v>
      </c>
      <c r="AN1209" s="2">
        <v>44375.68340277778</v>
      </c>
      <c r="AP1209" s="2">
        <v>44375.68340277778</v>
      </c>
      <c r="AQ1209" s="1">
        <v>44375</v>
      </c>
      <c r="AS1209" t="b">
        <v>0</v>
      </c>
      <c r="AV1209" t="s">
        <v>213</v>
      </c>
      <c r="BB1209" t="s">
        <v>3450</v>
      </c>
      <c r="BD1209" t="b">
        <v>0</v>
      </c>
      <c r="BH1209" t="s">
        <v>2842</v>
      </c>
      <c r="BI1209" t="s">
        <v>155</v>
      </c>
      <c r="BK1209" t="s">
        <v>384</v>
      </c>
      <c r="BL1209" t="s">
        <v>3371</v>
      </c>
      <c r="BN1209" t="s">
        <v>415</v>
      </c>
      <c r="BQ1209" t="s">
        <v>96</v>
      </c>
      <c r="BR1209" t="b">
        <v>0</v>
      </c>
      <c r="BT1209" t="b">
        <v>0</v>
      </c>
      <c r="BW1209" t="s">
        <v>3360</v>
      </c>
      <c r="BX1209" t="b">
        <v>0</v>
      </c>
      <c r="BY1209" s="2">
        <v>44376.857581018521</v>
      </c>
      <c r="CB1209" t="b">
        <v>0</v>
      </c>
      <c r="CC1209" t="b">
        <v>0</v>
      </c>
      <c r="CF1209">
        <v>59700</v>
      </c>
      <c r="CH1209">
        <v>53730</v>
      </c>
      <c r="CI1209">
        <v>90</v>
      </c>
      <c r="CJ1209">
        <v>0</v>
      </c>
      <c r="CK1209">
        <f>YEAR(tbl_Opportunity[[#This Row],[Close Date]])</f>
        <v>2021</v>
      </c>
    </row>
    <row r="1210" spans="1:89">
      <c r="A1210" t="s">
        <v>2059</v>
      </c>
      <c r="B1210" t="b">
        <v>0</v>
      </c>
      <c r="D1210" t="b">
        <v>0</v>
      </c>
      <c r="H1210" s="1">
        <v>44742</v>
      </c>
      <c r="I1210" t="b">
        <v>0</v>
      </c>
      <c r="L1210" t="s">
        <v>3451</v>
      </c>
      <c r="O1210" t="s">
        <v>387</v>
      </c>
      <c r="P1210" t="b">
        <v>0</v>
      </c>
      <c r="Q1210" s="2">
        <v>43601.226030092592</v>
      </c>
      <c r="R1210" s="1"/>
      <c r="S1210" t="b">
        <v>0</v>
      </c>
      <c r="U1210" s="1"/>
      <c r="V1210" t="b">
        <v>0</v>
      </c>
      <c r="W1210" s="1">
        <v>44593</v>
      </c>
      <c r="X1210">
        <v>2</v>
      </c>
      <c r="Y1210">
        <v>2022</v>
      </c>
      <c r="Z1210" t="s">
        <v>161</v>
      </c>
      <c r="AA1210" t="s">
        <v>161</v>
      </c>
      <c r="AB1210" t="b">
        <v>0</v>
      </c>
      <c r="AC1210" t="b">
        <v>0</v>
      </c>
      <c r="AD1210" t="s">
        <v>3452</v>
      </c>
      <c r="AE1210" t="b">
        <v>1</v>
      </c>
      <c r="AF1210" t="b">
        <v>0</v>
      </c>
      <c r="AG1210" t="b">
        <v>0</v>
      </c>
      <c r="AH1210" t="s">
        <v>382</v>
      </c>
      <c r="AI1210" t="b">
        <v>0</v>
      </c>
      <c r="AK1210" t="b">
        <v>0</v>
      </c>
      <c r="AL1210" s="1"/>
      <c r="AM1210" t="s">
        <v>162</v>
      </c>
      <c r="AN1210" s="2">
        <v>44438.601944444446</v>
      </c>
      <c r="AP1210" s="2">
        <v>44193.211909722224</v>
      </c>
      <c r="AQ1210" s="1"/>
      <c r="AS1210" t="b">
        <v>0</v>
      </c>
      <c r="AV1210" t="s">
        <v>176</v>
      </c>
      <c r="BB1210" t="s">
        <v>3453</v>
      </c>
      <c r="BD1210" t="b">
        <v>0</v>
      </c>
      <c r="BH1210" t="s">
        <v>387</v>
      </c>
      <c r="BI1210" t="s">
        <v>150</v>
      </c>
      <c r="BN1210" t="s">
        <v>415</v>
      </c>
      <c r="BQ1210" t="s">
        <v>96</v>
      </c>
      <c r="BR1210" t="b">
        <v>0</v>
      </c>
      <c r="BT1210" t="b">
        <v>0</v>
      </c>
      <c r="BW1210" t="s">
        <v>166</v>
      </c>
      <c r="BX1210" t="b">
        <v>0</v>
      </c>
      <c r="BY1210" s="2">
        <v>44438.601956018516</v>
      </c>
      <c r="CB1210" t="b">
        <v>0</v>
      </c>
      <c r="CC1210" t="b">
        <v>0</v>
      </c>
      <c r="CF1210">
        <v>78476</v>
      </c>
      <c r="CH1210">
        <v>7847.6</v>
      </c>
      <c r="CI1210">
        <v>10</v>
      </c>
      <c r="CJ1210">
        <v>0</v>
      </c>
      <c r="CK1210">
        <f>YEAR(tbl_Opportunity[[#This Row],[Close Date]])</f>
        <v>2022</v>
      </c>
    </row>
    <row r="1211" spans="1:89">
      <c r="A1211" t="s">
        <v>3454</v>
      </c>
      <c r="B1211" t="b">
        <v>0</v>
      </c>
      <c r="D1211" t="b">
        <v>0</v>
      </c>
      <c r="H1211" s="1">
        <v>44377</v>
      </c>
      <c r="I1211" t="b">
        <v>0</v>
      </c>
      <c r="L1211" t="s">
        <v>3455</v>
      </c>
      <c r="O1211" t="s">
        <v>99</v>
      </c>
      <c r="P1211" t="b">
        <v>0</v>
      </c>
      <c r="Q1211" s="2">
        <v>44022.66982638889</v>
      </c>
      <c r="R1211" s="1"/>
      <c r="S1211" t="b">
        <v>0</v>
      </c>
      <c r="T1211" t="s">
        <v>417</v>
      </c>
      <c r="U1211" s="1">
        <v>44196</v>
      </c>
      <c r="V1211" t="b">
        <v>0</v>
      </c>
      <c r="W1211" s="1">
        <v>44228</v>
      </c>
      <c r="X1211">
        <v>2</v>
      </c>
      <c r="Y1211">
        <v>2021</v>
      </c>
      <c r="Z1211" t="s">
        <v>161</v>
      </c>
      <c r="AA1211" t="s">
        <v>161</v>
      </c>
      <c r="AB1211" t="b">
        <v>0</v>
      </c>
      <c r="AC1211" t="b">
        <v>0</v>
      </c>
      <c r="AD1211" t="s">
        <v>3456</v>
      </c>
      <c r="AE1211" t="b">
        <v>1</v>
      </c>
      <c r="AF1211" t="b">
        <v>0</v>
      </c>
      <c r="AG1211" t="b">
        <v>0</v>
      </c>
      <c r="AH1211" t="s">
        <v>382</v>
      </c>
      <c r="AI1211" t="b">
        <v>0</v>
      </c>
      <c r="AK1211" t="b">
        <v>0</v>
      </c>
      <c r="AL1211" s="1">
        <v>44022</v>
      </c>
      <c r="AM1211" t="s">
        <v>162</v>
      </c>
      <c r="AN1211" s="2">
        <v>44297.838888888888</v>
      </c>
      <c r="AP1211" s="2">
        <v>44256.670949074076</v>
      </c>
      <c r="AQ1211" s="1"/>
      <c r="AS1211" t="b">
        <v>0</v>
      </c>
      <c r="AV1211" t="s">
        <v>213</v>
      </c>
      <c r="BB1211" t="s">
        <v>3457</v>
      </c>
      <c r="BD1211" t="b">
        <v>0</v>
      </c>
      <c r="BH1211" t="s">
        <v>332</v>
      </c>
      <c r="BI1211" t="s">
        <v>150</v>
      </c>
      <c r="BJ1211" t="s">
        <v>384</v>
      </c>
      <c r="BN1211" t="s">
        <v>415</v>
      </c>
      <c r="BQ1211" t="s">
        <v>96</v>
      </c>
      <c r="BR1211" t="b">
        <v>0</v>
      </c>
      <c r="BT1211" t="b">
        <v>0</v>
      </c>
      <c r="BW1211" t="s">
        <v>166</v>
      </c>
      <c r="BX1211" t="b">
        <v>0</v>
      </c>
      <c r="BY1211" s="2">
        <v>44376.857581018521</v>
      </c>
      <c r="CB1211" t="b">
        <v>0</v>
      </c>
      <c r="CC1211" t="b">
        <v>0</v>
      </c>
      <c r="CF1211">
        <v>64743.3</v>
      </c>
      <c r="CH1211">
        <v>6474.33</v>
      </c>
      <c r="CI1211">
        <v>10</v>
      </c>
      <c r="CJ1211">
        <v>0</v>
      </c>
      <c r="CK1211">
        <f>YEAR(tbl_Opportunity[[#This Row],[Close Date]])</f>
        <v>2021</v>
      </c>
    </row>
    <row r="1212" spans="1:89">
      <c r="A1212" t="s">
        <v>3458</v>
      </c>
      <c r="B1212" t="b">
        <v>0</v>
      </c>
      <c r="D1212" t="b">
        <v>0</v>
      </c>
      <c r="H1212" s="1">
        <v>44742</v>
      </c>
      <c r="I1212" t="b">
        <v>0</v>
      </c>
      <c r="O1212" t="s">
        <v>2842</v>
      </c>
      <c r="P1212" t="b">
        <v>0</v>
      </c>
      <c r="Q1212" s="2">
        <v>44253.595925925925</v>
      </c>
      <c r="R1212" s="1"/>
      <c r="S1212" t="b">
        <v>0</v>
      </c>
      <c r="U1212" s="1"/>
      <c r="V1212" t="b">
        <v>0</v>
      </c>
      <c r="W1212" s="1">
        <v>44593</v>
      </c>
      <c r="X1212">
        <v>2</v>
      </c>
      <c r="Y1212">
        <v>2022</v>
      </c>
      <c r="Z1212" t="s">
        <v>161</v>
      </c>
      <c r="AA1212" t="s">
        <v>161</v>
      </c>
      <c r="AB1212" t="b">
        <v>0</v>
      </c>
      <c r="AC1212" t="b">
        <v>0</v>
      </c>
      <c r="AE1212" t="b">
        <v>1</v>
      </c>
      <c r="AF1212" t="b">
        <v>0</v>
      </c>
      <c r="AG1212" t="b">
        <v>0</v>
      </c>
      <c r="AH1212" t="s">
        <v>382</v>
      </c>
      <c r="AI1212" t="b">
        <v>0</v>
      </c>
      <c r="AK1212" t="b">
        <v>0</v>
      </c>
      <c r="AL1212" s="1"/>
      <c r="AM1212" t="s">
        <v>2842</v>
      </c>
      <c r="AN1212" s="2">
        <v>44364.641423611109</v>
      </c>
      <c r="AP1212" s="2">
        <v>44364.641423611109</v>
      </c>
      <c r="AQ1212" s="1">
        <v>44364</v>
      </c>
      <c r="AS1212" t="b">
        <v>0</v>
      </c>
      <c r="AV1212" t="s">
        <v>213</v>
      </c>
      <c r="BB1212" t="s">
        <v>3459</v>
      </c>
      <c r="BD1212" t="b">
        <v>0</v>
      </c>
      <c r="BH1212" t="s">
        <v>2842</v>
      </c>
      <c r="BI1212" t="s">
        <v>155</v>
      </c>
      <c r="BK1212" t="s">
        <v>95</v>
      </c>
      <c r="BL1212" t="s">
        <v>3379</v>
      </c>
      <c r="BN1212" t="s">
        <v>415</v>
      </c>
      <c r="BQ1212" t="s">
        <v>96</v>
      </c>
      <c r="BR1212" t="b">
        <v>0</v>
      </c>
      <c r="BT1212" t="b">
        <v>0</v>
      </c>
      <c r="BW1212" t="s">
        <v>313</v>
      </c>
      <c r="BX1212" t="b">
        <v>0</v>
      </c>
      <c r="BY1212" s="2">
        <v>44376.857581018521</v>
      </c>
      <c r="CB1212" t="b">
        <v>0</v>
      </c>
      <c r="CC1212" t="b">
        <v>0</v>
      </c>
      <c r="CF1212">
        <v>48750</v>
      </c>
      <c r="CH1212">
        <v>2437.5</v>
      </c>
      <c r="CI1212">
        <v>5</v>
      </c>
      <c r="CJ1212">
        <v>0</v>
      </c>
      <c r="CK1212">
        <f>YEAR(tbl_Opportunity[[#This Row],[Close Date]])</f>
        <v>2022</v>
      </c>
    </row>
    <row r="1213" spans="1:89">
      <c r="A1213" t="s">
        <v>3460</v>
      </c>
      <c r="B1213" t="b">
        <v>0</v>
      </c>
      <c r="D1213" t="b">
        <v>0</v>
      </c>
      <c r="H1213" s="1">
        <v>44742</v>
      </c>
      <c r="I1213" t="b">
        <v>0</v>
      </c>
      <c r="O1213" t="s">
        <v>387</v>
      </c>
      <c r="P1213" t="b">
        <v>0</v>
      </c>
      <c r="Q1213" s="2">
        <v>44270.92564814815</v>
      </c>
      <c r="R1213" s="1"/>
      <c r="S1213" t="b">
        <v>0</v>
      </c>
      <c r="T1213" t="s">
        <v>3461</v>
      </c>
      <c r="U1213" s="1">
        <v>44742</v>
      </c>
      <c r="V1213" t="b">
        <v>0</v>
      </c>
      <c r="W1213" s="1">
        <v>44593</v>
      </c>
      <c r="X1213">
        <v>2</v>
      </c>
      <c r="Y1213">
        <v>2022</v>
      </c>
      <c r="Z1213" t="s">
        <v>161</v>
      </c>
      <c r="AA1213" t="s">
        <v>161</v>
      </c>
      <c r="AB1213" t="b">
        <v>0</v>
      </c>
      <c r="AC1213" t="b">
        <v>0</v>
      </c>
      <c r="AD1213" t="s">
        <v>646</v>
      </c>
      <c r="AE1213" t="b">
        <v>1</v>
      </c>
      <c r="AF1213" t="b">
        <v>0</v>
      </c>
      <c r="AG1213" t="b">
        <v>0</v>
      </c>
      <c r="AH1213" t="s">
        <v>382</v>
      </c>
      <c r="AI1213" t="b">
        <v>0</v>
      </c>
      <c r="AK1213" t="b">
        <v>0</v>
      </c>
      <c r="AL1213" s="1"/>
      <c r="AM1213" t="s">
        <v>162</v>
      </c>
      <c r="AN1213" s="2">
        <v>44297.838888888888</v>
      </c>
      <c r="AP1213" s="2"/>
      <c r="AQ1213" s="1"/>
      <c r="AS1213" t="b">
        <v>0</v>
      </c>
      <c r="AV1213" t="s">
        <v>213</v>
      </c>
      <c r="BB1213" t="s">
        <v>3462</v>
      </c>
      <c r="BD1213" t="b">
        <v>0</v>
      </c>
      <c r="BH1213" t="s">
        <v>387</v>
      </c>
      <c r="BI1213" t="s">
        <v>150</v>
      </c>
      <c r="BK1213" t="s">
        <v>95</v>
      </c>
      <c r="BN1213" t="s">
        <v>415</v>
      </c>
      <c r="BQ1213" t="s">
        <v>96</v>
      </c>
      <c r="BR1213" t="b">
        <v>0</v>
      </c>
      <c r="BT1213" t="b">
        <v>0</v>
      </c>
      <c r="BW1213" t="s">
        <v>339</v>
      </c>
      <c r="BX1213" t="b">
        <v>0</v>
      </c>
      <c r="BY1213" s="2">
        <v>44376.857581018521</v>
      </c>
      <c r="CB1213" t="b">
        <v>0</v>
      </c>
      <c r="CC1213" t="b">
        <v>0</v>
      </c>
      <c r="CF1213">
        <v>59286.6</v>
      </c>
      <c r="CH1213">
        <v>17785.98</v>
      </c>
      <c r="CI1213">
        <v>30</v>
      </c>
      <c r="CJ1213">
        <v>0</v>
      </c>
      <c r="CK1213">
        <f>YEAR(tbl_Opportunity[[#This Row],[Close Date]])</f>
        <v>2022</v>
      </c>
    </row>
    <row r="1214" spans="1:89">
      <c r="A1214" t="s">
        <v>3463</v>
      </c>
      <c r="B1214" t="b">
        <v>0</v>
      </c>
      <c r="D1214" t="b">
        <v>0</v>
      </c>
      <c r="H1214" s="1">
        <v>43951</v>
      </c>
      <c r="I1214" t="b">
        <v>0</v>
      </c>
      <c r="L1214" t="s">
        <v>3464</v>
      </c>
      <c r="O1214" t="s">
        <v>99</v>
      </c>
      <c r="P1214" t="b">
        <v>0</v>
      </c>
      <c r="Q1214" s="2">
        <v>43748.57234953704</v>
      </c>
      <c r="R1214" s="1"/>
      <c r="S1214" t="b">
        <v>0</v>
      </c>
      <c r="U1214" s="1"/>
      <c r="V1214" t="b">
        <v>0</v>
      </c>
      <c r="W1214" s="1">
        <v>43862</v>
      </c>
      <c r="X1214">
        <v>2</v>
      </c>
      <c r="Y1214">
        <v>2020</v>
      </c>
      <c r="Z1214" t="s">
        <v>161</v>
      </c>
      <c r="AA1214" t="s">
        <v>161</v>
      </c>
      <c r="AB1214" t="b">
        <v>0</v>
      </c>
      <c r="AC1214" t="b">
        <v>0</v>
      </c>
      <c r="AE1214" t="b">
        <v>1</v>
      </c>
      <c r="AF1214" t="b">
        <v>0</v>
      </c>
      <c r="AG1214" t="b">
        <v>0</v>
      </c>
      <c r="AH1214" t="s">
        <v>382</v>
      </c>
      <c r="AI1214" t="b">
        <v>0</v>
      </c>
      <c r="AK1214" t="b">
        <v>0</v>
      </c>
      <c r="AL1214" s="1">
        <v>43748</v>
      </c>
      <c r="AM1214" t="s">
        <v>162</v>
      </c>
      <c r="AN1214" s="2">
        <v>44297.838888888888</v>
      </c>
      <c r="AP1214" s="2">
        <v>43836.762569444443</v>
      </c>
      <c r="AQ1214" s="1"/>
      <c r="AS1214" t="b">
        <v>0</v>
      </c>
      <c r="AV1214" t="s">
        <v>213</v>
      </c>
      <c r="BB1214" t="s">
        <v>3465</v>
      </c>
      <c r="BC1214" t="s">
        <v>2975</v>
      </c>
      <c r="BD1214" t="b">
        <v>0</v>
      </c>
      <c r="BH1214" t="s">
        <v>332</v>
      </c>
      <c r="BI1214" t="s">
        <v>155</v>
      </c>
      <c r="BJ1214" t="s">
        <v>384</v>
      </c>
      <c r="BQ1214" t="s">
        <v>96</v>
      </c>
      <c r="BR1214" t="b">
        <v>0</v>
      </c>
      <c r="BT1214" t="b">
        <v>0</v>
      </c>
      <c r="BW1214" t="s">
        <v>166</v>
      </c>
      <c r="BX1214" t="b">
        <v>0</v>
      </c>
      <c r="BY1214" s="2">
        <v>44376.857569444444</v>
      </c>
      <c r="CB1214" t="b">
        <v>0</v>
      </c>
      <c r="CC1214" t="b">
        <v>0</v>
      </c>
      <c r="CF1214">
        <v>74699</v>
      </c>
      <c r="CH1214">
        <v>7469.9</v>
      </c>
      <c r="CI1214">
        <v>10</v>
      </c>
      <c r="CJ1214">
        <v>0</v>
      </c>
      <c r="CK1214">
        <f>YEAR(tbl_Opportunity[[#This Row],[Close Date]])</f>
        <v>2020</v>
      </c>
    </row>
    <row r="1215" spans="1:89">
      <c r="A1215" t="s">
        <v>3466</v>
      </c>
      <c r="B1215" t="b">
        <v>0</v>
      </c>
      <c r="D1215" t="b">
        <v>0</v>
      </c>
      <c r="H1215" s="1">
        <v>44742</v>
      </c>
      <c r="I1215" t="b">
        <v>0</v>
      </c>
      <c r="O1215" t="s">
        <v>3381</v>
      </c>
      <c r="P1215" t="b">
        <v>0</v>
      </c>
      <c r="Q1215" s="2">
        <v>44285.039201388892</v>
      </c>
      <c r="R1215" s="1"/>
      <c r="S1215" t="b">
        <v>0</v>
      </c>
      <c r="U1215" s="1"/>
      <c r="V1215" t="b">
        <v>0</v>
      </c>
      <c r="W1215" s="1">
        <v>44593</v>
      </c>
      <c r="X1215">
        <v>2</v>
      </c>
      <c r="Y1215">
        <v>2022</v>
      </c>
      <c r="Z1215" t="s">
        <v>161</v>
      </c>
      <c r="AA1215" t="s">
        <v>161</v>
      </c>
      <c r="AB1215" t="b">
        <v>0</v>
      </c>
      <c r="AC1215" t="b">
        <v>0</v>
      </c>
      <c r="AE1215" t="b">
        <v>1</v>
      </c>
      <c r="AF1215" t="b">
        <v>0</v>
      </c>
      <c r="AG1215" t="b">
        <v>0</v>
      </c>
      <c r="AH1215" t="s">
        <v>382</v>
      </c>
      <c r="AI1215" t="b">
        <v>0</v>
      </c>
      <c r="AK1215" t="b">
        <v>0</v>
      </c>
      <c r="AL1215" s="1"/>
      <c r="AM1215" t="s">
        <v>3381</v>
      </c>
      <c r="AN1215" s="2">
        <v>44347.603182870371</v>
      </c>
      <c r="AP1215" s="2"/>
      <c r="AQ1215" s="1"/>
      <c r="AS1215" t="b">
        <v>0</v>
      </c>
      <c r="AV1215" t="s">
        <v>153</v>
      </c>
      <c r="BB1215" t="s">
        <v>3467</v>
      </c>
      <c r="BD1215" t="b">
        <v>0</v>
      </c>
      <c r="BH1215" t="s">
        <v>3381</v>
      </c>
      <c r="BI1215" t="s">
        <v>155</v>
      </c>
      <c r="BN1215" t="s">
        <v>415</v>
      </c>
      <c r="BQ1215" t="s">
        <v>96</v>
      </c>
      <c r="BR1215" t="b">
        <v>0</v>
      </c>
      <c r="BT1215" t="b">
        <v>0</v>
      </c>
      <c r="BW1215" t="s">
        <v>166</v>
      </c>
      <c r="BX1215" t="b">
        <v>0</v>
      </c>
      <c r="BY1215" s="2">
        <v>44376.857581018521</v>
      </c>
      <c r="CB1215" t="b">
        <v>0</v>
      </c>
      <c r="CC1215" t="b">
        <v>0</v>
      </c>
      <c r="CD1215">
        <v>0</v>
      </c>
      <c r="CE1215">
        <v>0</v>
      </c>
      <c r="CF1215">
        <v>53658.34</v>
      </c>
      <c r="CH1215">
        <v>5365.83</v>
      </c>
      <c r="CI1215">
        <v>10</v>
      </c>
      <c r="CJ1215">
        <v>0</v>
      </c>
      <c r="CK1215">
        <f>YEAR(tbl_Opportunity[[#This Row],[Close Date]])</f>
        <v>2022</v>
      </c>
    </row>
    <row r="1216" spans="1:89">
      <c r="A1216" t="s">
        <v>3396</v>
      </c>
      <c r="B1216" t="b">
        <v>0</v>
      </c>
      <c r="D1216" t="b">
        <v>0</v>
      </c>
      <c r="H1216" s="1">
        <v>44742</v>
      </c>
      <c r="I1216" t="b">
        <v>0</v>
      </c>
      <c r="O1216" t="s">
        <v>114</v>
      </c>
      <c r="P1216" t="b">
        <v>0</v>
      </c>
      <c r="Q1216" s="2">
        <v>43812.801076388889</v>
      </c>
      <c r="R1216" s="1"/>
      <c r="S1216" t="b">
        <v>0</v>
      </c>
      <c r="U1216" s="1"/>
      <c r="V1216" t="b">
        <v>0</v>
      </c>
      <c r="W1216" s="1">
        <v>44593</v>
      </c>
      <c r="X1216">
        <v>2</v>
      </c>
      <c r="Y1216">
        <v>2022</v>
      </c>
      <c r="Z1216" t="s">
        <v>161</v>
      </c>
      <c r="AA1216" t="s">
        <v>161</v>
      </c>
      <c r="AB1216" t="b">
        <v>0</v>
      </c>
      <c r="AC1216" t="b">
        <v>0</v>
      </c>
      <c r="AE1216" t="b">
        <v>1</v>
      </c>
      <c r="AF1216" t="b">
        <v>0</v>
      </c>
      <c r="AG1216" t="b">
        <v>0</v>
      </c>
      <c r="AH1216" t="s">
        <v>382</v>
      </c>
      <c r="AI1216" t="b">
        <v>0</v>
      </c>
      <c r="AK1216" t="b">
        <v>0</v>
      </c>
      <c r="AL1216" s="1"/>
      <c r="AM1216" t="s">
        <v>332</v>
      </c>
      <c r="AN1216" s="2">
        <v>44354.438437500001</v>
      </c>
      <c r="AP1216" s="2">
        <v>43836.762627314813</v>
      </c>
      <c r="AQ1216" s="1"/>
      <c r="AS1216" t="b">
        <v>0</v>
      </c>
      <c r="AV1216" t="s">
        <v>213</v>
      </c>
      <c r="BB1216" t="s">
        <v>3468</v>
      </c>
      <c r="BD1216" t="b">
        <v>0</v>
      </c>
      <c r="BH1216" t="s">
        <v>332</v>
      </c>
      <c r="BI1216" t="s">
        <v>155</v>
      </c>
      <c r="BJ1216" t="s">
        <v>3469</v>
      </c>
      <c r="BN1216" t="s">
        <v>415</v>
      </c>
      <c r="BQ1216" t="s">
        <v>96</v>
      </c>
      <c r="BR1216" t="b">
        <v>0</v>
      </c>
      <c r="BT1216" t="b">
        <v>0</v>
      </c>
      <c r="BW1216" t="s">
        <v>339</v>
      </c>
      <c r="BX1216" t="b">
        <v>0</v>
      </c>
      <c r="BY1216" s="2">
        <v>44376.857581018521</v>
      </c>
      <c r="CB1216" t="b">
        <v>0</v>
      </c>
      <c r="CC1216" t="b">
        <v>0</v>
      </c>
      <c r="CD1216">
        <v>0</v>
      </c>
      <c r="CE1216">
        <v>0</v>
      </c>
      <c r="CF1216">
        <v>219273.60000000001</v>
      </c>
      <c r="CH1216">
        <v>65782.080000000002</v>
      </c>
      <c r="CI1216">
        <v>30</v>
      </c>
      <c r="CJ1216">
        <v>0</v>
      </c>
      <c r="CK1216">
        <f>YEAR(tbl_Opportunity[[#This Row],[Close Date]])</f>
        <v>2022</v>
      </c>
    </row>
    <row r="1217" spans="1:89">
      <c r="A1217" t="s">
        <v>993</v>
      </c>
      <c r="B1217" t="b">
        <v>0</v>
      </c>
      <c r="D1217" t="b">
        <v>0</v>
      </c>
      <c r="H1217" s="1">
        <v>44742</v>
      </c>
      <c r="I1217" t="b">
        <v>0</v>
      </c>
      <c r="O1217" t="s">
        <v>114</v>
      </c>
      <c r="P1217" t="b">
        <v>0</v>
      </c>
      <c r="Q1217" s="2">
        <v>43815.609456018516</v>
      </c>
      <c r="R1217" s="1"/>
      <c r="S1217" t="b">
        <v>0</v>
      </c>
      <c r="U1217" s="1"/>
      <c r="V1217" t="b">
        <v>0</v>
      </c>
      <c r="W1217" s="1">
        <v>44593</v>
      </c>
      <c r="X1217">
        <v>2</v>
      </c>
      <c r="Y1217">
        <v>2022</v>
      </c>
      <c r="Z1217" t="s">
        <v>161</v>
      </c>
      <c r="AA1217" t="s">
        <v>161</v>
      </c>
      <c r="AB1217" t="b">
        <v>0</v>
      </c>
      <c r="AC1217" t="b">
        <v>0</v>
      </c>
      <c r="AE1217" t="b">
        <v>1</v>
      </c>
      <c r="AF1217" t="b">
        <v>0</v>
      </c>
      <c r="AG1217" t="b">
        <v>0</v>
      </c>
      <c r="AH1217" t="s">
        <v>91</v>
      </c>
      <c r="AI1217" t="b">
        <v>0</v>
      </c>
      <c r="AK1217" t="b">
        <v>0</v>
      </c>
      <c r="AL1217" s="1"/>
      <c r="AM1217" t="s">
        <v>114</v>
      </c>
      <c r="AN1217" s="2">
        <v>44348.579421296294</v>
      </c>
      <c r="AP1217" s="2">
        <v>43922.966122685182</v>
      </c>
      <c r="AQ1217" s="1"/>
      <c r="AS1217" t="b">
        <v>0</v>
      </c>
      <c r="AV1217" t="s">
        <v>213</v>
      </c>
      <c r="BB1217" t="s">
        <v>3470</v>
      </c>
      <c r="BD1217" t="b">
        <v>0</v>
      </c>
      <c r="BH1217" t="s">
        <v>332</v>
      </c>
      <c r="BI1217" t="s">
        <v>155</v>
      </c>
      <c r="BJ1217" t="s">
        <v>3469</v>
      </c>
      <c r="BN1217" t="s">
        <v>415</v>
      </c>
      <c r="BQ1217" t="s">
        <v>96</v>
      </c>
      <c r="BR1217" t="b">
        <v>0</v>
      </c>
      <c r="BT1217" t="b">
        <v>0</v>
      </c>
      <c r="BW1217" t="s">
        <v>339</v>
      </c>
      <c r="BX1217" t="b">
        <v>0</v>
      </c>
      <c r="BY1217" s="2">
        <v>44376.857581018521</v>
      </c>
      <c r="CB1217" t="b">
        <v>0</v>
      </c>
      <c r="CC1217" t="b">
        <v>0</v>
      </c>
      <c r="CD1217">
        <v>0</v>
      </c>
      <c r="CE1217">
        <v>0</v>
      </c>
      <c r="CF1217">
        <v>497985</v>
      </c>
      <c r="CH1217">
        <v>149395.5</v>
      </c>
      <c r="CI1217">
        <v>30</v>
      </c>
      <c r="CJ1217">
        <v>0</v>
      </c>
      <c r="CK1217">
        <f>YEAR(tbl_Opportunity[[#This Row],[Close Date]])</f>
        <v>2022</v>
      </c>
    </row>
    <row r="1218" spans="1:89">
      <c r="A1218" t="s">
        <v>1764</v>
      </c>
      <c r="B1218" t="b">
        <v>0</v>
      </c>
      <c r="D1218" t="b">
        <v>0</v>
      </c>
      <c r="H1218" s="1">
        <v>44742</v>
      </c>
      <c r="I1218" t="b">
        <v>0</v>
      </c>
      <c r="O1218" t="s">
        <v>114</v>
      </c>
      <c r="P1218" t="b">
        <v>0</v>
      </c>
      <c r="Q1218" s="2">
        <v>43879.815682870372</v>
      </c>
      <c r="R1218" s="1"/>
      <c r="S1218" t="b">
        <v>0</v>
      </c>
      <c r="U1218" s="1"/>
      <c r="V1218" t="b">
        <v>0</v>
      </c>
      <c r="W1218" s="1">
        <v>44593</v>
      </c>
      <c r="X1218">
        <v>2</v>
      </c>
      <c r="Y1218">
        <v>2022</v>
      </c>
      <c r="Z1218" t="s">
        <v>161</v>
      </c>
      <c r="AA1218" t="s">
        <v>161</v>
      </c>
      <c r="AB1218" t="b">
        <v>0</v>
      </c>
      <c r="AC1218" t="b">
        <v>0</v>
      </c>
      <c r="AE1218" t="b">
        <v>1</v>
      </c>
      <c r="AF1218" t="b">
        <v>0</v>
      </c>
      <c r="AG1218" t="b">
        <v>0</v>
      </c>
      <c r="AH1218" t="s">
        <v>210</v>
      </c>
      <c r="AI1218" t="b">
        <v>0</v>
      </c>
      <c r="AK1218" t="b">
        <v>0</v>
      </c>
      <c r="AL1218" s="1"/>
      <c r="AM1218" t="s">
        <v>114</v>
      </c>
      <c r="AN1218" s="2">
        <v>44348.520196759258</v>
      </c>
      <c r="AP1218" s="2"/>
      <c r="AQ1218" s="1"/>
      <c r="AS1218" t="b">
        <v>0</v>
      </c>
      <c r="AV1218" t="s">
        <v>213</v>
      </c>
      <c r="BB1218" t="s">
        <v>3471</v>
      </c>
      <c r="BD1218" t="b">
        <v>0</v>
      </c>
      <c r="BH1218" t="s">
        <v>114</v>
      </c>
      <c r="BI1218" t="s">
        <v>155</v>
      </c>
      <c r="BJ1218" t="s">
        <v>3472</v>
      </c>
      <c r="BN1218" t="s">
        <v>415</v>
      </c>
      <c r="BQ1218" t="s">
        <v>96</v>
      </c>
      <c r="BR1218" t="b">
        <v>0</v>
      </c>
      <c r="BT1218" t="b">
        <v>0</v>
      </c>
      <c r="BW1218" t="s">
        <v>339</v>
      </c>
      <c r="BX1218" t="b">
        <v>0</v>
      </c>
      <c r="BY1218" s="2">
        <v>44376.857581018521</v>
      </c>
      <c r="CB1218" t="b">
        <v>0</v>
      </c>
      <c r="CC1218" t="b">
        <v>0</v>
      </c>
      <c r="CD1218">
        <v>0</v>
      </c>
      <c r="CE1218">
        <v>0</v>
      </c>
      <c r="CF1218">
        <v>196791</v>
      </c>
      <c r="CH1218">
        <v>59037.3</v>
      </c>
      <c r="CI1218">
        <v>30</v>
      </c>
      <c r="CJ1218">
        <v>0</v>
      </c>
      <c r="CK1218">
        <f>YEAR(tbl_Opportunity[[#This Row],[Close Date]])</f>
        <v>2022</v>
      </c>
    </row>
    <row r="1219" spans="1:89">
      <c r="A1219" t="s">
        <v>3396</v>
      </c>
      <c r="B1219" t="b">
        <v>0</v>
      </c>
      <c r="D1219" t="b">
        <v>0</v>
      </c>
      <c r="H1219" s="1">
        <v>44742</v>
      </c>
      <c r="I1219" t="b">
        <v>0</v>
      </c>
      <c r="O1219" t="s">
        <v>114</v>
      </c>
      <c r="P1219" t="b">
        <v>0</v>
      </c>
      <c r="Q1219" s="2">
        <v>43922.960150462961</v>
      </c>
      <c r="R1219" s="1"/>
      <c r="S1219" t="b">
        <v>0</v>
      </c>
      <c r="U1219" s="1"/>
      <c r="V1219" t="b">
        <v>0</v>
      </c>
      <c r="W1219" s="1">
        <v>44593</v>
      </c>
      <c r="X1219">
        <v>2</v>
      </c>
      <c r="Y1219">
        <v>2022</v>
      </c>
      <c r="Z1219" t="s">
        <v>161</v>
      </c>
      <c r="AA1219" t="s">
        <v>161</v>
      </c>
      <c r="AB1219" t="b">
        <v>0</v>
      </c>
      <c r="AC1219" t="b">
        <v>0</v>
      </c>
      <c r="AE1219" t="b">
        <v>1</v>
      </c>
      <c r="AF1219" t="b">
        <v>0</v>
      </c>
      <c r="AG1219" t="b">
        <v>0</v>
      </c>
      <c r="AH1219" t="s">
        <v>210</v>
      </c>
      <c r="AI1219" t="b">
        <v>0</v>
      </c>
      <c r="AK1219" t="b">
        <v>0</v>
      </c>
      <c r="AL1219" s="1"/>
      <c r="AM1219" t="s">
        <v>332</v>
      </c>
      <c r="AN1219" s="2">
        <v>44356.119490740741</v>
      </c>
      <c r="AP1219" s="2"/>
      <c r="AQ1219" s="1"/>
      <c r="AS1219" t="b">
        <v>0</v>
      </c>
      <c r="AV1219" t="s">
        <v>213</v>
      </c>
      <c r="BB1219" t="s">
        <v>3473</v>
      </c>
      <c r="BD1219" t="b">
        <v>0</v>
      </c>
      <c r="BH1219" t="s">
        <v>332</v>
      </c>
      <c r="BI1219" t="s">
        <v>155</v>
      </c>
      <c r="BJ1219" t="s">
        <v>3469</v>
      </c>
      <c r="BN1219" t="s">
        <v>415</v>
      </c>
      <c r="BQ1219" t="s">
        <v>96</v>
      </c>
      <c r="BR1219" t="b">
        <v>0</v>
      </c>
      <c r="BT1219" t="b">
        <v>0</v>
      </c>
      <c r="BW1219" t="s">
        <v>339</v>
      </c>
      <c r="BX1219" t="b">
        <v>0</v>
      </c>
      <c r="BY1219" s="2">
        <v>44376.857581018521</v>
      </c>
      <c r="CB1219" t="b">
        <v>0</v>
      </c>
      <c r="CC1219" t="b">
        <v>0</v>
      </c>
      <c r="CD1219">
        <v>0</v>
      </c>
      <c r="CE1219">
        <v>0</v>
      </c>
      <c r="CF1219">
        <v>401316</v>
      </c>
      <c r="CH1219">
        <v>120394.8</v>
      </c>
      <c r="CI1219">
        <v>30</v>
      </c>
      <c r="CJ1219">
        <v>0</v>
      </c>
      <c r="CK1219">
        <f>YEAR(tbl_Opportunity[[#This Row],[Close Date]])</f>
        <v>2022</v>
      </c>
    </row>
    <row r="1220" spans="1:89">
      <c r="A1220" t="s">
        <v>1337</v>
      </c>
      <c r="B1220" t="b">
        <v>0</v>
      </c>
      <c r="D1220" t="b">
        <v>0</v>
      </c>
      <c r="H1220" s="1">
        <v>44742</v>
      </c>
      <c r="I1220" t="b">
        <v>0</v>
      </c>
      <c r="O1220" t="s">
        <v>99</v>
      </c>
      <c r="P1220" t="b">
        <v>0</v>
      </c>
      <c r="Q1220" s="2">
        <v>44281.751493055555</v>
      </c>
      <c r="R1220" s="1"/>
      <c r="S1220" t="b">
        <v>0</v>
      </c>
      <c r="U1220" s="1"/>
      <c r="V1220" t="b">
        <v>0</v>
      </c>
      <c r="W1220" s="1">
        <v>44593</v>
      </c>
      <c r="X1220">
        <v>2</v>
      </c>
      <c r="Y1220">
        <v>2022</v>
      </c>
      <c r="Z1220" t="s">
        <v>161</v>
      </c>
      <c r="AA1220" t="s">
        <v>161</v>
      </c>
      <c r="AB1220" t="b">
        <v>0</v>
      </c>
      <c r="AC1220" t="b">
        <v>0</v>
      </c>
      <c r="AE1220" t="b">
        <v>1</v>
      </c>
      <c r="AF1220" t="b">
        <v>0</v>
      </c>
      <c r="AG1220" t="b">
        <v>0</v>
      </c>
      <c r="AH1220" t="s">
        <v>210</v>
      </c>
      <c r="AI1220" t="b">
        <v>0</v>
      </c>
      <c r="AK1220" t="b">
        <v>0</v>
      </c>
      <c r="AL1220" s="1">
        <v>44281</v>
      </c>
      <c r="AM1220" t="s">
        <v>332</v>
      </c>
      <c r="AN1220" s="2">
        <v>44356.115416666667</v>
      </c>
      <c r="AP1220" s="2">
        <v>44356.115324074075</v>
      </c>
      <c r="AQ1220" s="1">
        <v>44355</v>
      </c>
      <c r="AS1220" t="b">
        <v>0</v>
      </c>
      <c r="AV1220" t="s">
        <v>213</v>
      </c>
      <c r="BB1220" t="s">
        <v>3474</v>
      </c>
      <c r="BD1220" t="b">
        <v>0</v>
      </c>
      <c r="BH1220" t="s">
        <v>332</v>
      </c>
      <c r="BI1220" t="s">
        <v>155</v>
      </c>
      <c r="BK1220" t="s">
        <v>102</v>
      </c>
      <c r="BN1220" t="s">
        <v>415</v>
      </c>
      <c r="BQ1220" t="s">
        <v>96</v>
      </c>
      <c r="BR1220" t="b">
        <v>0</v>
      </c>
      <c r="BT1220" t="b">
        <v>0</v>
      </c>
      <c r="BW1220" t="s">
        <v>166</v>
      </c>
      <c r="BX1220" t="b">
        <v>0</v>
      </c>
      <c r="BY1220" s="2">
        <v>44376.857581018521</v>
      </c>
      <c r="CB1220" t="b">
        <v>0</v>
      </c>
      <c r="CC1220" t="b">
        <v>0</v>
      </c>
      <c r="CD1220">
        <v>0</v>
      </c>
      <c r="CE1220">
        <v>0</v>
      </c>
      <c r="CF1220">
        <v>597383.4</v>
      </c>
      <c r="CH1220">
        <v>59738.34</v>
      </c>
      <c r="CI1220">
        <v>10</v>
      </c>
      <c r="CJ1220">
        <v>0</v>
      </c>
      <c r="CK1220">
        <f>YEAR(tbl_Opportunity[[#This Row],[Close Date]])</f>
        <v>2022</v>
      </c>
    </row>
    <row r="1221" spans="1:89">
      <c r="A1221" t="s">
        <v>3475</v>
      </c>
      <c r="B1221" t="b">
        <v>0</v>
      </c>
      <c r="D1221" t="b">
        <v>0</v>
      </c>
      <c r="H1221" s="1">
        <v>44742</v>
      </c>
      <c r="I1221" t="b">
        <v>0</v>
      </c>
      <c r="O1221" t="s">
        <v>99</v>
      </c>
      <c r="P1221" t="b">
        <v>0</v>
      </c>
      <c r="Q1221" s="2">
        <v>44229.787326388891</v>
      </c>
      <c r="R1221" s="1"/>
      <c r="S1221" t="b">
        <v>0</v>
      </c>
      <c r="U1221" s="1"/>
      <c r="V1221" t="b">
        <v>0</v>
      </c>
      <c r="W1221" s="1">
        <v>44593</v>
      </c>
      <c r="X1221">
        <v>2</v>
      </c>
      <c r="Y1221">
        <v>2022</v>
      </c>
      <c r="Z1221" t="s">
        <v>161</v>
      </c>
      <c r="AA1221" t="s">
        <v>161</v>
      </c>
      <c r="AB1221" t="b">
        <v>0</v>
      </c>
      <c r="AC1221" t="b">
        <v>0</v>
      </c>
      <c r="AE1221" t="b">
        <v>1</v>
      </c>
      <c r="AF1221" t="b">
        <v>0</v>
      </c>
      <c r="AG1221" t="b">
        <v>0</v>
      </c>
      <c r="AH1221" t="s">
        <v>210</v>
      </c>
      <c r="AI1221" t="b">
        <v>0</v>
      </c>
      <c r="AK1221" t="b">
        <v>0</v>
      </c>
      <c r="AL1221" s="1"/>
      <c r="AM1221" t="s">
        <v>332</v>
      </c>
      <c r="AN1221" s="2">
        <v>44356.116574074076</v>
      </c>
      <c r="AP1221" s="2">
        <v>44229.794687499998</v>
      </c>
      <c r="AQ1221" s="1"/>
      <c r="AS1221" t="b">
        <v>0</v>
      </c>
      <c r="AV1221" t="s">
        <v>213</v>
      </c>
      <c r="BB1221" t="s">
        <v>3476</v>
      </c>
      <c r="BD1221" t="b">
        <v>0</v>
      </c>
      <c r="BH1221" t="s">
        <v>332</v>
      </c>
      <c r="BI1221" t="s">
        <v>155</v>
      </c>
      <c r="BK1221" t="s">
        <v>384</v>
      </c>
      <c r="BN1221" t="s">
        <v>415</v>
      </c>
      <c r="BQ1221" t="s">
        <v>96</v>
      </c>
      <c r="BR1221" t="b">
        <v>0</v>
      </c>
      <c r="BT1221" t="b">
        <v>0</v>
      </c>
      <c r="BW1221" t="s">
        <v>166</v>
      </c>
      <c r="BX1221" t="b">
        <v>0</v>
      </c>
      <c r="BY1221" s="2">
        <v>44376.857581018521</v>
      </c>
      <c r="CB1221" t="b">
        <v>0</v>
      </c>
      <c r="CC1221" t="b">
        <v>0</v>
      </c>
      <c r="CD1221">
        <v>0</v>
      </c>
      <c r="CE1221">
        <v>0</v>
      </c>
      <c r="CF1221">
        <v>80867.7</v>
      </c>
      <c r="CH1221">
        <v>8086.77</v>
      </c>
      <c r="CI1221">
        <v>10</v>
      </c>
      <c r="CJ1221">
        <v>0</v>
      </c>
      <c r="CK1221">
        <f>YEAR(tbl_Opportunity[[#This Row],[Close Date]])</f>
        <v>2022</v>
      </c>
    </row>
    <row r="1222" spans="1:89">
      <c r="A1222" t="s">
        <v>507</v>
      </c>
      <c r="B1222" t="b">
        <v>0</v>
      </c>
      <c r="D1222" t="b">
        <v>0</v>
      </c>
      <c r="H1222" s="1">
        <v>44742</v>
      </c>
      <c r="I1222" t="b">
        <v>0</v>
      </c>
      <c r="O1222" t="s">
        <v>99</v>
      </c>
      <c r="P1222" t="b">
        <v>0</v>
      </c>
      <c r="Q1222" s="2">
        <v>44278.717870370368</v>
      </c>
      <c r="R1222" s="1"/>
      <c r="S1222" t="b">
        <v>0</v>
      </c>
      <c r="U1222" s="1"/>
      <c r="V1222" t="b">
        <v>0</v>
      </c>
      <c r="W1222" s="1">
        <v>44593</v>
      </c>
      <c r="X1222">
        <v>2</v>
      </c>
      <c r="Y1222">
        <v>2022</v>
      </c>
      <c r="Z1222" t="s">
        <v>161</v>
      </c>
      <c r="AA1222" t="s">
        <v>161</v>
      </c>
      <c r="AB1222" t="b">
        <v>0</v>
      </c>
      <c r="AC1222" t="b">
        <v>0</v>
      </c>
      <c r="AE1222" t="b">
        <v>1</v>
      </c>
      <c r="AF1222" t="b">
        <v>0</v>
      </c>
      <c r="AG1222" t="b">
        <v>0</v>
      </c>
      <c r="AH1222" t="s">
        <v>210</v>
      </c>
      <c r="AI1222" t="b">
        <v>0</v>
      </c>
      <c r="AK1222" t="b">
        <v>0</v>
      </c>
      <c r="AL1222" s="1"/>
      <c r="AM1222" t="s">
        <v>332</v>
      </c>
      <c r="AN1222" s="2">
        <v>44356.136377314811</v>
      </c>
      <c r="AP1222" s="2">
        <v>44356.136377314811</v>
      </c>
      <c r="AQ1222" s="1">
        <v>44355</v>
      </c>
      <c r="AS1222" t="b">
        <v>0</v>
      </c>
      <c r="AV1222" t="s">
        <v>213</v>
      </c>
      <c r="BB1222" t="s">
        <v>3477</v>
      </c>
      <c r="BD1222" t="b">
        <v>0</v>
      </c>
      <c r="BH1222" t="s">
        <v>332</v>
      </c>
      <c r="BI1222" t="s">
        <v>155</v>
      </c>
      <c r="BK1222" t="s">
        <v>384</v>
      </c>
      <c r="BN1222" t="s">
        <v>415</v>
      </c>
      <c r="BQ1222" t="s">
        <v>96</v>
      </c>
      <c r="BR1222" t="b">
        <v>0</v>
      </c>
      <c r="BT1222" t="b">
        <v>0</v>
      </c>
      <c r="BW1222" t="s">
        <v>166</v>
      </c>
      <c r="BX1222" t="b">
        <v>0</v>
      </c>
      <c r="BY1222" s="2">
        <v>44376.857581018521</v>
      </c>
      <c r="CB1222" t="b">
        <v>0</v>
      </c>
      <c r="CC1222" t="b">
        <v>0</v>
      </c>
      <c r="CD1222">
        <v>0</v>
      </c>
      <c r="CE1222">
        <v>0</v>
      </c>
      <c r="CF1222">
        <v>670133.4</v>
      </c>
      <c r="CH1222">
        <v>67013.34</v>
      </c>
      <c r="CI1222">
        <v>10</v>
      </c>
      <c r="CJ1222">
        <v>0</v>
      </c>
      <c r="CK1222">
        <f>YEAR(tbl_Opportunity[[#This Row],[Close Date]])</f>
        <v>2022</v>
      </c>
    </row>
    <row r="1223" spans="1:89">
      <c r="A1223" t="s">
        <v>2837</v>
      </c>
      <c r="B1223" t="b">
        <v>0</v>
      </c>
      <c r="D1223" t="b">
        <v>0</v>
      </c>
      <c r="H1223" s="1">
        <v>44742</v>
      </c>
      <c r="I1223" t="b">
        <v>0</v>
      </c>
      <c r="O1223" t="s">
        <v>99</v>
      </c>
      <c r="P1223" t="b">
        <v>0</v>
      </c>
      <c r="Q1223" s="2">
        <v>44278.905347222222</v>
      </c>
      <c r="R1223" s="1"/>
      <c r="S1223" t="b">
        <v>0</v>
      </c>
      <c r="U1223" s="1"/>
      <c r="V1223" t="b">
        <v>0</v>
      </c>
      <c r="W1223" s="1">
        <v>44593</v>
      </c>
      <c r="X1223">
        <v>2</v>
      </c>
      <c r="Y1223">
        <v>2022</v>
      </c>
      <c r="Z1223" t="s">
        <v>161</v>
      </c>
      <c r="AA1223" t="s">
        <v>161</v>
      </c>
      <c r="AB1223" t="b">
        <v>0</v>
      </c>
      <c r="AC1223" t="b">
        <v>0</v>
      </c>
      <c r="AE1223" t="b">
        <v>1</v>
      </c>
      <c r="AF1223" t="b">
        <v>0</v>
      </c>
      <c r="AG1223" t="b">
        <v>0</v>
      </c>
      <c r="AH1223" t="s">
        <v>210</v>
      </c>
      <c r="AI1223" t="b">
        <v>0</v>
      </c>
      <c r="AK1223" t="b">
        <v>0</v>
      </c>
      <c r="AL1223" s="1"/>
      <c r="AM1223" t="s">
        <v>332</v>
      </c>
      <c r="AN1223" s="2">
        <v>44354.444409722222</v>
      </c>
      <c r="AP1223" s="2"/>
      <c r="AQ1223" s="1"/>
      <c r="AS1223" t="b">
        <v>0</v>
      </c>
      <c r="AV1223" t="s">
        <v>213</v>
      </c>
      <c r="BB1223" t="s">
        <v>3478</v>
      </c>
      <c r="BD1223" t="b">
        <v>0</v>
      </c>
      <c r="BH1223" t="s">
        <v>332</v>
      </c>
      <c r="BI1223" t="s">
        <v>155</v>
      </c>
      <c r="BK1223" t="s">
        <v>384</v>
      </c>
      <c r="BN1223" t="s">
        <v>415</v>
      </c>
      <c r="BP1223" t="s">
        <v>3479</v>
      </c>
      <c r="BQ1223" t="s">
        <v>96</v>
      </c>
      <c r="BR1223" t="b">
        <v>0</v>
      </c>
      <c r="BT1223" t="b">
        <v>0</v>
      </c>
      <c r="BW1223" t="s">
        <v>339</v>
      </c>
      <c r="BX1223" t="b">
        <v>0</v>
      </c>
      <c r="BY1223" s="2">
        <v>44376.857581018521</v>
      </c>
      <c r="CB1223" t="b">
        <v>0</v>
      </c>
      <c r="CC1223" t="b">
        <v>0</v>
      </c>
      <c r="CD1223">
        <v>0</v>
      </c>
      <c r="CE1223">
        <v>0</v>
      </c>
      <c r="CF1223">
        <v>600883.4</v>
      </c>
      <c r="CH1223">
        <v>180265.02</v>
      </c>
      <c r="CI1223">
        <v>30</v>
      </c>
      <c r="CJ1223">
        <v>0</v>
      </c>
      <c r="CK1223">
        <f>YEAR(tbl_Opportunity[[#This Row],[Close Date]])</f>
        <v>2022</v>
      </c>
    </row>
    <row r="1224" spans="1:89">
      <c r="A1224" t="s">
        <v>3480</v>
      </c>
      <c r="B1224" t="b">
        <v>0</v>
      </c>
      <c r="D1224" t="b">
        <v>0</v>
      </c>
      <c r="H1224" s="1">
        <v>44742</v>
      </c>
      <c r="I1224" t="b">
        <v>0</v>
      </c>
      <c r="O1224" t="s">
        <v>114</v>
      </c>
      <c r="P1224" t="b">
        <v>0</v>
      </c>
      <c r="Q1224" s="2">
        <v>43840.702881944446</v>
      </c>
      <c r="R1224" s="1"/>
      <c r="S1224" t="b">
        <v>0</v>
      </c>
      <c r="U1224" s="1"/>
      <c r="V1224" t="b">
        <v>0</v>
      </c>
      <c r="W1224" s="1">
        <v>44593</v>
      </c>
      <c r="X1224">
        <v>2</v>
      </c>
      <c r="Y1224">
        <v>2022</v>
      </c>
      <c r="Z1224" t="s">
        <v>161</v>
      </c>
      <c r="AA1224" t="s">
        <v>161</v>
      </c>
      <c r="AB1224" t="b">
        <v>0</v>
      </c>
      <c r="AC1224" t="b">
        <v>0</v>
      </c>
      <c r="AE1224" t="b">
        <v>1</v>
      </c>
      <c r="AF1224" t="b">
        <v>0</v>
      </c>
      <c r="AG1224" t="b">
        <v>0</v>
      </c>
      <c r="AH1224" t="s">
        <v>210</v>
      </c>
      <c r="AI1224" t="b">
        <v>0</v>
      </c>
      <c r="AK1224" t="b">
        <v>0</v>
      </c>
      <c r="AL1224" s="1">
        <v>43846</v>
      </c>
      <c r="AM1224" t="s">
        <v>2842</v>
      </c>
      <c r="AN1224" s="2">
        <v>44364.617407407408</v>
      </c>
      <c r="AP1224" s="2">
        <v>43922.972581018519</v>
      </c>
      <c r="AQ1224" s="1"/>
      <c r="AS1224" t="b">
        <v>0</v>
      </c>
      <c r="AV1224" t="s">
        <v>213</v>
      </c>
      <c r="BB1224" t="s">
        <v>3481</v>
      </c>
      <c r="BD1224" t="b">
        <v>0</v>
      </c>
      <c r="BH1224" t="s">
        <v>2842</v>
      </c>
      <c r="BI1224" t="s">
        <v>155</v>
      </c>
      <c r="BK1224" t="s">
        <v>384</v>
      </c>
      <c r="BL1224" t="s">
        <v>2844</v>
      </c>
      <c r="BN1224" t="s">
        <v>415</v>
      </c>
      <c r="BQ1224" t="s">
        <v>96</v>
      </c>
      <c r="BR1224" t="b">
        <v>0</v>
      </c>
      <c r="BS1224" t="s">
        <v>157</v>
      </c>
      <c r="BT1224" t="b">
        <v>0</v>
      </c>
      <c r="BW1224" t="s">
        <v>166</v>
      </c>
      <c r="BX1224" t="b">
        <v>0</v>
      </c>
      <c r="BY1224" s="2">
        <v>44376.857581018521</v>
      </c>
      <c r="CB1224" t="b">
        <v>0</v>
      </c>
      <c r="CC1224" t="b">
        <v>0</v>
      </c>
      <c r="CD1224">
        <v>0</v>
      </c>
      <c r="CE1224">
        <v>0</v>
      </c>
      <c r="CF1224">
        <v>354384.25</v>
      </c>
      <c r="CH1224">
        <v>35438.43</v>
      </c>
      <c r="CI1224">
        <v>10</v>
      </c>
      <c r="CJ1224">
        <v>0</v>
      </c>
      <c r="CK1224">
        <f>YEAR(tbl_Opportunity[[#This Row],[Close Date]])</f>
        <v>2022</v>
      </c>
    </row>
    <row r="1225" spans="1:89">
      <c r="A1225" t="s">
        <v>3482</v>
      </c>
      <c r="B1225" t="b">
        <v>0</v>
      </c>
      <c r="D1225" t="b">
        <v>0</v>
      </c>
      <c r="H1225" s="1">
        <v>43708</v>
      </c>
      <c r="I1225" t="b">
        <v>0</v>
      </c>
      <c r="J1225" t="s">
        <v>193</v>
      </c>
      <c r="L1225" t="s">
        <v>3483</v>
      </c>
      <c r="O1225" t="s">
        <v>99</v>
      </c>
      <c r="P1225" t="b">
        <v>0</v>
      </c>
      <c r="Q1225" s="2">
        <v>43423.861481481479</v>
      </c>
      <c r="R1225" s="1"/>
      <c r="S1225" t="b">
        <v>0</v>
      </c>
      <c r="U1225" s="1"/>
      <c r="V1225" t="b">
        <v>0</v>
      </c>
      <c r="W1225" s="1">
        <v>43525</v>
      </c>
      <c r="X1225">
        <v>3</v>
      </c>
      <c r="Y1225">
        <v>2019</v>
      </c>
      <c r="Z1225" t="s">
        <v>2564</v>
      </c>
      <c r="AA1225" t="s">
        <v>2565</v>
      </c>
      <c r="AB1225" t="b">
        <v>0</v>
      </c>
      <c r="AC1225" t="b">
        <v>0</v>
      </c>
      <c r="AE1225" t="b">
        <v>1</v>
      </c>
      <c r="AF1225" t="b">
        <v>0</v>
      </c>
      <c r="AG1225" t="b">
        <v>0</v>
      </c>
      <c r="AH1225" t="s">
        <v>210</v>
      </c>
      <c r="AI1225" t="b">
        <v>0</v>
      </c>
      <c r="AK1225" t="b">
        <v>0</v>
      </c>
      <c r="AL1225" s="1"/>
      <c r="AM1225" t="s">
        <v>162</v>
      </c>
      <c r="AN1225" s="2">
        <v>44439.786898148152</v>
      </c>
      <c r="AP1225" s="2">
        <v>44439.786898148152</v>
      </c>
      <c r="AQ1225" s="1">
        <v>44439</v>
      </c>
      <c r="AS1225" t="b">
        <v>0</v>
      </c>
      <c r="AV1225" t="s">
        <v>153</v>
      </c>
      <c r="BB1225" t="s">
        <v>3484</v>
      </c>
      <c r="BD1225" t="b">
        <v>0</v>
      </c>
      <c r="BH1225" t="s">
        <v>99</v>
      </c>
      <c r="BI1225" t="s">
        <v>150</v>
      </c>
      <c r="BQ1225" t="s">
        <v>96</v>
      </c>
      <c r="BR1225" t="b">
        <v>0</v>
      </c>
      <c r="BT1225" t="b">
        <v>0</v>
      </c>
      <c r="BW1225" t="s">
        <v>3360</v>
      </c>
      <c r="BX1225" t="b">
        <v>0</v>
      </c>
      <c r="BY1225" s="2">
        <v>44439.786909722221</v>
      </c>
      <c r="CB1225" t="b">
        <v>0</v>
      </c>
      <c r="CC1225" t="b">
        <v>0</v>
      </c>
      <c r="CF1225">
        <v>8412</v>
      </c>
      <c r="CH1225">
        <v>7570.8</v>
      </c>
      <c r="CI1225">
        <v>90</v>
      </c>
      <c r="CJ1225">
        <v>0</v>
      </c>
      <c r="CK1225">
        <f>YEAR(tbl_Opportunity[[#This Row],[Close Date]])</f>
        <v>2019</v>
      </c>
    </row>
    <row r="1226" spans="1:89">
      <c r="A1226" t="s">
        <v>1487</v>
      </c>
      <c r="B1226" t="b">
        <v>0</v>
      </c>
      <c r="D1226" t="b">
        <v>0</v>
      </c>
      <c r="H1226" s="1">
        <v>44104</v>
      </c>
      <c r="I1226" t="b">
        <v>0</v>
      </c>
      <c r="L1226" t="s">
        <v>3485</v>
      </c>
      <c r="O1226" t="s">
        <v>99</v>
      </c>
      <c r="P1226" t="b">
        <v>0</v>
      </c>
      <c r="Q1226" s="2">
        <v>43564.892384259256</v>
      </c>
      <c r="R1226" s="1"/>
      <c r="S1226" t="b">
        <v>0</v>
      </c>
      <c r="U1226" s="1"/>
      <c r="V1226" t="b">
        <v>0</v>
      </c>
      <c r="W1226" s="1">
        <v>43891</v>
      </c>
      <c r="X1226">
        <v>3</v>
      </c>
      <c r="Y1226">
        <v>2020</v>
      </c>
      <c r="Z1226" t="s">
        <v>161</v>
      </c>
      <c r="AA1226" t="s">
        <v>161</v>
      </c>
      <c r="AB1226" t="b">
        <v>0</v>
      </c>
      <c r="AC1226" t="b">
        <v>0</v>
      </c>
      <c r="AE1226" t="b">
        <v>1</v>
      </c>
      <c r="AF1226" t="b">
        <v>0</v>
      </c>
      <c r="AG1226" t="b">
        <v>0</v>
      </c>
      <c r="AH1226" t="s">
        <v>210</v>
      </c>
      <c r="AI1226" t="b">
        <v>0</v>
      </c>
      <c r="AK1226" t="b">
        <v>0</v>
      </c>
      <c r="AL1226" s="1">
        <v>43863</v>
      </c>
      <c r="AM1226" t="s">
        <v>162</v>
      </c>
      <c r="AN1226" s="2">
        <v>44297.828460648147</v>
      </c>
      <c r="AP1226" s="2">
        <v>43836.762569444443</v>
      </c>
      <c r="AQ1226" s="1"/>
      <c r="AS1226" t="b">
        <v>0</v>
      </c>
      <c r="AV1226" t="s">
        <v>153</v>
      </c>
      <c r="BB1226" t="s">
        <v>3486</v>
      </c>
      <c r="BD1226" t="b">
        <v>0</v>
      </c>
      <c r="BH1226" t="s">
        <v>332</v>
      </c>
      <c r="BI1226" t="s">
        <v>150</v>
      </c>
      <c r="BJ1226" t="s">
        <v>2992</v>
      </c>
      <c r="BQ1226" t="s">
        <v>96</v>
      </c>
      <c r="BR1226" t="b">
        <v>0</v>
      </c>
      <c r="BT1226" t="b">
        <v>0</v>
      </c>
      <c r="BW1226" t="s">
        <v>166</v>
      </c>
      <c r="BX1226" t="b">
        <v>0</v>
      </c>
      <c r="BY1226" s="2">
        <v>44376.857569444444</v>
      </c>
      <c r="CB1226" t="b">
        <v>0</v>
      </c>
      <c r="CC1226" t="b">
        <v>0</v>
      </c>
      <c r="CF1226">
        <v>65636</v>
      </c>
      <c r="CH1226">
        <v>6563.6</v>
      </c>
      <c r="CI1226">
        <v>10</v>
      </c>
      <c r="CJ1226">
        <v>0</v>
      </c>
      <c r="CK1226">
        <f>YEAR(tbl_Opportunity[[#This Row],[Close Date]])</f>
        <v>2020</v>
      </c>
    </row>
    <row r="1227" spans="1:89">
      <c r="A1227" t="s">
        <v>3487</v>
      </c>
      <c r="B1227" t="b">
        <v>0</v>
      </c>
      <c r="D1227" t="b">
        <v>0</v>
      </c>
      <c r="H1227" s="1">
        <v>44104</v>
      </c>
      <c r="I1227" t="b">
        <v>0</v>
      </c>
      <c r="L1227" t="s">
        <v>3488</v>
      </c>
      <c r="O1227" t="s">
        <v>89</v>
      </c>
      <c r="P1227" t="b">
        <v>0</v>
      </c>
      <c r="Q1227" s="2">
        <v>43564.894826388889</v>
      </c>
      <c r="R1227" s="1"/>
      <c r="S1227" t="b">
        <v>0</v>
      </c>
      <c r="U1227" s="1"/>
      <c r="V1227" t="b">
        <v>0</v>
      </c>
      <c r="W1227" s="1">
        <v>43891</v>
      </c>
      <c r="X1227">
        <v>3</v>
      </c>
      <c r="Y1227">
        <v>2020</v>
      </c>
      <c r="Z1227" t="s">
        <v>161</v>
      </c>
      <c r="AA1227" t="s">
        <v>161</v>
      </c>
      <c r="AB1227" t="b">
        <v>0</v>
      </c>
      <c r="AC1227" t="b">
        <v>0</v>
      </c>
      <c r="AE1227" t="b">
        <v>1</v>
      </c>
      <c r="AF1227" t="b">
        <v>0</v>
      </c>
      <c r="AG1227" t="b">
        <v>0</v>
      </c>
      <c r="AH1227" t="s">
        <v>210</v>
      </c>
      <c r="AI1227" t="b">
        <v>0</v>
      </c>
      <c r="AK1227" t="b">
        <v>0</v>
      </c>
      <c r="AL1227" s="1"/>
      <c r="AM1227" t="s">
        <v>162</v>
      </c>
      <c r="AN1227" s="2">
        <v>44297.828460648147</v>
      </c>
      <c r="AP1227" s="2">
        <v>43836.762569444443</v>
      </c>
      <c r="AQ1227" s="1"/>
      <c r="AS1227" t="b">
        <v>0</v>
      </c>
      <c r="AV1227" t="s">
        <v>153</v>
      </c>
      <c r="BB1227" t="s">
        <v>3489</v>
      </c>
      <c r="BD1227" t="b">
        <v>0</v>
      </c>
      <c r="BH1227" t="s">
        <v>332</v>
      </c>
      <c r="BI1227" t="s">
        <v>150</v>
      </c>
      <c r="BJ1227" t="s">
        <v>3424</v>
      </c>
      <c r="BQ1227" t="s">
        <v>96</v>
      </c>
      <c r="BR1227" t="b">
        <v>0</v>
      </c>
      <c r="BT1227" t="b">
        <v>0</v>
      </c>
      <c r="BW1227" t="s">
        <v>166</v>
      </c>
      <c r="BX1227" t="b">
        <v>0</v>
      </c>
      <c r="BY1227" s="2">
        <v>44376.857569444444</v>
      </c>
      <c r="CB1227" t="b">
        <v>0</v>
      </c>
      <c r="CC1227" t="b">
        <v>0</v>
      </c>
      <c r="CF1227">
        <v>136500</v>
      </c>
      <c r="CH1227">
        <v>13650</v>
      </c>
      <c r="CI1227">
        <v>10</v>
      </c>
      <c r="CJ1227">
        <v>0</v>
      </c>
      <c r="CK1227">
        <f>YEAR(tbl_Opportunity[[#This Row],[Close Date]])</f>
        <v>2020</v>
      </c>
    </row>
    <row r="1228" spans="1:89">
      <c r="A1228" t="s">
        <v>2733</v>
      </c>
      <c r="B1228" t="b">
        <v>0</v>
      </c>
      <c r="D1228" t="b">
        <v>0</v>
      </c>
      <c r="H1228" s="1">
        <v>44075</v>
      </c>
      <c r="I1228" t="b">
        <v>0</v>
      </c>
      <c r="L1228" t="s">
        <v>3490</v>
      </c>
      <c r="O1228" t="s">
        <v>99</v>
      </c>
      <c r="P1228" t="b">
        <v>0</v>
      </c>
      <c r="Q1228" s="2">
        <v>43776.584675925929</v>
      </c>
      <c r="R1228" s="1"/>
      <c r="S1228" t="b">
        <v>0</v>
      </c>
      <c r="U1228" s="1"/>
      <c r="V1228" t="b">
        <v>0</v>
      </c>
      <c r="W1228" s="1">
        <v>43891</v>
      </c>
      <c r="X1228">
        <v>3</v>
      </c>
      <c r="Y1228">
        <v>2020</v>
      </c>
      <c r="Z1228" t="s">
        <v>161</v>
      </c>
      <c r="AA1228" t="s">
        <v>161</v>
      </c>
      <c r="AB1228" t="b">
        <v>0</v>
      </c>
      <c r="AC1228" t="b">
        <v>0</v>
      </c>
      <c r="AE1228" t="b">
        <v>1</v>
      </c>
      <c r="AF1228" t="b">
        <v>0</v>
      </c>
      <c r="AG1228" t="b">
        <v>0</v>
      </c>
      <c r="AH1228" t="s">
        <v>210</v>
      </c>
      <c r="AI1228" t="b">
        <v>0</v>
      </c>
      <c r="AK1228" t="b">
        <v>0</v>
      </c>
      <c r="AL1228" s="1">
        <v>43972</v>
      </c>
      <c r="AM1228" t="s">
        <v>162</v>
      </c>
      <c r="AN1228" s="2">
        <v>44297.838888888888</v>
      </c>
      <c r="AP1228" s="2">
        <v>43836.762569444443</v>
      </c>
      <c r="AQ1228" s="1"/>
      <c r="AS1228" t="b">
        <v>0</v>
      </c>
      <c r="AV1228" t="s">
        <v>213</v>
      </c>
      <c r="BB1228" t="s">
        <v>3491</v>
      </c>
      <c r="BD1228" t="b">
        <v>0</v>
      </c>
      <c r="BH1228" t="s">
        <v>332</v>
      </c>
      <c r="BI1228" t="s">
        <v>150</v>
      </c>
      <c r="BJ1228" t="s">
        <v>102</v>
      </c>
      <c r="BP1228" t="s">
        <v>3492</v>
      </c>
      <c r="BQ1228" t="s">
        <v>96</v>
      </c>
      <c r="BR1228" t="b">
        <v>0</v>
      </c>
      <c r="BT1228" t="b">
        <v>0</v>
      </c>
      <c r="BW1228" t="s">
        <v>166</v>
      </c>
      <c r="BX1228" t="b">
        <v>0</v>
      </c>
      <c r="BY1228" s="2">
        <v>44376.857581018521</v>
      </c>
      <c r="CB1228" t="b">
        <v>0</v>
      </c>
      <c r="CC1228" t="b">
        <v>0</v>
      </c>
      <c r="CF1228">
        <v>65636</v>
      </c>
      <c r="CH1228">
        <v>6563.6</v>
      </c>
      <c r="CI1228">
        <v>10</v>
      </c>
      <c r="CJ1228">
        <v>0</v>
      </c>
      <c r="CK1228">
        <f>YEAR(tbl_Opportunity[[#This Row],[Close Date]])</f>
        <v>2020</v>
      </c>
    </row>
    <row r="1229" spans="1:89">
      <c r="A1229" t="s">
        <v>3493</v>
      </c>
      <c r="B1229" t="b">
        <v>0</v>
      </c>
      <c r="D1229" t="b">
        <v>0</v>
      </c>
      <c r="H1229" s="1">
        <v>44469</v>
      </c>
      <c r="I1229" t="b">
        <v>0</v>
      </c>
      <c r="L1229" t="s">
        <v>3494</v>
      </c>
      <c r="O1229" t="s">
        <v>142</v>
      </c>
      <c r="P1229" t="b">
        <v>0</v>
      </c>
      <c r="Q1229" s="2">
        <v>43572.846539351849</v>
      </c>
      <c r="R1229" s="1"/>
      <c r="S1229" t="b">
        <v>0</v>
      </c>
      <c r="U1229" s="1"/>
      <c r="V1229" t="b">
        <v>0</v>
      </c>
      <c r="W1229" s="1">
        <v>44256</v>
      </c>
      <c r="X1229">
        <v>3</v>
      </c>
      <c r="Y1229">
        <v>2021</v>
      </c>
      <c r="Z1229" t="s">
        <v>1659</v>
      </c>
      <c r="AA1229" t="s">
        <v>1660</v>
      </c>
      <c r="AB1229" t="b">
        <v>0</v>
      </c>
      <c r="AC1229" t="b">
        <v>0</v>
      </c>
      <c r="AE1229" t="b">
        <v>1</v>
      </c>
      <c r="AF1229" t="b">
        <v>0</v>
      </c>
      <c r="AG1229" t="b">
        <v>0</v>
      </c>
      <c r="AH1229" t="s">
        <v>210</v>
      </c>
      <c r="AI1229" t="b">
        <v>0</v>
      </c>
      <c r="AK1229" t="b">
        <v>0</v>
      </c>
      <c r="AL1229" s="1">
        <v>44228</v>
      </c>
      <c r="AM1229" t="s">
        <v>142</v>
      </c>
      <c r="AN1229" s="2">
        <v>44309.643333333333</v>
      </c>
      <c r="AP1229" s="2">
        <v>43878.961608796293</v>
      </c>
      <c r="AQ1229" s="1"/>
      <c r="AS1229" t="b">
        <v>0</v>
      </c>
      <c r="AV1229" t="s">
        <v>213</v>
      </c>
      <c r="BB1229" t="s">
        <v>3495</v>
      </c>
      <c r="BD1229" t="b">
        <v>0</v>
      </c>
      <c r="BH1229" t="s">
        <v>142</v>
      </c>
      <c r="BI1229" t="s">
        <v>150</v>
      </c>
      <c r="BN1229" t="s">
        <v>415</v>
      </c>
      <c r="BQ1229" t="s">
        <v>96</v>
      </c>
      <c r="BR1229" t="b">
        <v>0</v>
      </c>
      <c r="BT1229" t="b">
        <v>0</v>
      </c>
      <c r="BW1229" t="s">
        <v>2863</v>
      </c>
      <c r="BX1229" t="b">
        <v>0</v>
      </c>
      <c r="BY1229" s="2">
        <v>44376.857569444444</v>
      </c>
      <c r="CB1229" t="b">
        <v>0</v>
      </c>
      <c r="CC1229" t="b">
        <v>0</v>
      </c>
      <c r="CF1229">
        <v>130597</v>
      </c>
      <c r="CH1229">
        <v>65298.5</v>
      </c>
      <c r="CI1229">
        <v>50</v>
      </c>
      <c r="CJ1229">
        <v>0</v>
      </c>
      <c r="CK1229">
        <f>YEAR(tbl_Opportunity[[#This Row],[Close Date]])</f>
        <v>2021</v>
      </c>
    </row>
    <row r="1230" spans="1:89">
      <c r="A1230" t="s">
        <v>652</v>
      </c>
      <c r="B1230" t="b">
        <v>0</v>
      </c>
      <c r="D1230" t="b">
        <v>0</v>
      </c>
      <c r="H1230" s="1">
        <v>44469</v>
      </c>
      <c r="I1230" t="b">
        <v>0</v>
      </c>
      <c r="O1230" t="s">
        <v>387</v>
      </c>
      <c r="P1230" t="b">
        <v>0</v>
      </c>
      <c r="Q1230" s="2">
        <v>43636.923576388886</v>
      </c>
      <c r="R1230" s="1"/>
      <c r="S1230" t="b">
        <v>0</v>
      </c>
      <c r="U1230" s="1"/>
      <c r="V1230" t="b">
        <v>0</v>
      </c>
      <c r="W1230" s="1">
        <v>44256</v>
      </c>
      <c r="X1230">
        <v>3</v>
      </c>
      <c r="Y1230">
        <v>2021</v>
      </c>
      <c r="Z1230" t="s">
        <v>1659</v>
      </c>
      <c r="AA1230" t="s">
        <v>1660</v>
      </c>
      <c r="AB1230" t="b">
        <v>0</v>
      </c>
      <c r="AC1230" t="b">
        <v>0</v>
      </c>
      <c r="AE1230" t="b">
        <v>1</v>
      </c>
      <c r="AF1230" t="b">
        <v>0</v>
      </c>
      <c r="AG1230" t="b">
        <v>0</v>
      </c>
      <c r="AH1230" t="s">
        <v>636</v>
      </c>
      <c r="AI1230" t="b">
        <v>0</v>
      </c>
      <c r="AK1230" t="b">
        <v>0</v>
      </c>
      <c r="AL1230" s="1"/>
      <c r="AM1230" t="s">
        <v>162</v>
      </c>
      <c r="AN1230" s="2">
        <v>44300.834421296298</v>
      </c>
      <c r="AP1230" s="2">
        <v>43836.762627314813</v>
      </c>
      <c r="AQ1230" s="1"/>
      <c r="AS1230" t="b">
        <v>0</v>
      </c>
      <c r="AV1230" t="s">
        <v>213</v>
      </c>
      <c r="BB1230" t="s">
        <v>3496</v>
      </c>
      <c r="BD1230" t="b">
        <v>0</v>
      </c>
      <c r="BH1230" t="s">
        <v>387</v>
      </c>
      <c r="BI1230" t="s">
        <v>150</v>
      </c>
      <c r="BN1230" t="s">
        <v>415</v>
      </c>
      <c r="BQ1230" t="s">
        <v>96</v>
      </c>
      <c r="BR1230" t="b">
        <v>0</v>
      </c>
      <c r="BT1230" t="b">
        <v>0</v>
      </c>
      <c r="BW1230" t="s">
        <v>2863</v>
      </c>
      <c r="BX1230" t="b">
        <v>0</v>
      </c>
      <c r="BY1230" s="2">
        <v>44376.857569444444</v>
      </c>
      <c r="CB1230" t="b">
        <v>0</v>
      </c>
      <c r="CC1230" t="b">
        <v>0</v>
      </c>
      <c r="CF1230">
        <v>99437.74</v>
      </c>
      <c r="CH1230">
        <v>49718.87</v>
      </c>
      <c r="CI1230">
        <v>50</v>
      </c>
      <c r="CJ1230">
        <v>0</v>
      </c>
      <c r="CK1230">
        <f>YEAR(tbl_Opportunity[[#This Row],[Close Date]])</f>
        <v>2021</v>
      </c>
    </row>
    <row r="1231" spans="1:89">
      <c r="A1231" t="s">
        <v>3408</v>
      </c>
      <c r="B1231" t="b">
        <v>0</v>
      </c>
      <c r="D1231" t="b">
        <v>0</v>
      </c>
      <c r="H1231" s="1">
        <v>44469</v>
      </c>
      <c r="I1231" t="b">
        <v>0</v>
      </c>
      <c r="O1231" t="s">
        <v>114</v>
      </c>
      <c r="P1231" t="b">
        <v>0</v>
      </c>
      <c r="Q1231" s="2">
        <v>43987.768171296295</v>
      </c>
      <c r="R1231" s="1"/>
      <c r="S1231" t="b">
        <v>0</v>
      </c>
      <c r="U1231" s="1"/>
      <c r="V1231" t="b">
        <v>0</v>
      </c>
      <c r="W1231" s="1">
        <v>44256</v>
      </c>
      <c r="X1231">
        <v>3</v>
      </c>
      <c r="Y1231">
        <v>2021</v>
      </c>
      <c r="Z1231" t="s">
        <v>1659</v>
      </c>
      <c r="AA1231" t="s">
        <v>1660</v>
      </c>
      <c r="AB1231" t="b">
        <v>0</v>
      </c>
      <c r="AC1231" t="b">
        <v>0</v>
      </c>
      <c r="AE1231" t="b">
        <v>1</v>
      </c>
      <c r="AF1231" t="b">
        <v>0</v>
      </c>
      <c r="AG1231" t="b">
        <v>0</v>
      </c>
      <c r="AH1231" t="s">
        <v>636</v>
      </c>
      <c r="AI1231" t="b">
        <v>0</v>
      </c>
      <c r="AK1231" t="b">
        <v>0</v>
      </c>
      <c r="AL1231" s="1"/>
      <c r="AM1231" t="s">
        <v>114</v>
      </c>
      <c r="AN1231" s="2">
        <v>44307.555104166669</v>
      </c>
      <c r="AP1231" s="2">
        <v>44151.610636574071</v>
      </c>
      <c r="AQ1231" s="1"/>
      <c r="AS1231" t="b">
        <v>0</v>
      </c>
      <c r="AV1231" t="s">
        <v>213</v>
      </c>
      <c r="BB1231" t="s">
        <v>3497</v>
      </c>
      <c r="BD1231" t="b">
        <v>0</v>
      </c>
      <c r="BH1231" t="s">
        <v>114</v>
      </c>
      <c r="BI1231" t="s">
        <v>155</v>
      </c>
      <c r="BJ1231" t="s">
        <v>3472</v>
      </c>
      <c r="BN1231" t="s">
        <v>415</v>
      </c>
      <c r="BQ1231" t="s">
        <v>96</v>
      </c>
      <c r="BR1231" t="b">
        <v>0</v>
      </c>
      <c r="BT1231" t="b">
        <v>0</v>
      </c>
      <c r="BW1231" t="s">
        <v>2863</v>
      </c>
      <c r="BX1231" t="b">
        <v>0</v>
      </c>
      <c r="BY1231" s="2">
        <v>44376.857581018521</v>
      </c>
      <c r="CB1231" t="b">
        <v>0</v>
      </c>
      <c r="CC1231" t="b">
        <v>0</v>
      </c>
      <c r="CF1231">
        <v>49108.88</v>
      </c>
      <c r="CH1231">
        <v>24554.44</v>
      </c>
      <c r="CI1231">
        <v>50</v>
      </c>
      <c r="CJ1231">
        <v>0</v>
      </c>
      <c r="CK1231">
        <f>YEAR(tbl_Opportunity[[#This Row],[Close Date]])</f>
        <v>2021</v>
      </c>
    </row>
    <row r="1232" spans="1:89">
      <c r="A1232" t="s">
        <v>3498</v>
      </c>
      <c r="B1232" t="b">
        <v>0</v>
      </c>
      <c r="D1232" t="b">
        <v>0</v>
      </c>
      <c r="H1232" s="1">
        <v>44469</v>
      </c>
      <c r="I1232" t="b">
        <v>0</v>
      </c>
      <c r="O1232" t="s">
        <v>114</v>
      </c>
      <c r="P1232" t="b">
        <v>0</v>
      </c>
      <c r="Q1232" s="2">
        <v>44223.750300925924</v>
      </c>
      <c r="R1232" s="1"/>
      <c r="S1232" t="b">
        <v>0</v>
      </c>
      <c r="U1232" s="1"/>
      <c r="V1232" t="b">
        <v>0</v>
      </c>
      <c r="W1232" s="1">
        <v>44256</v>
      </c>
      <c r="X1232">
        <v>3</v>
      </c>
      <c r="Y1232">
        <v>2021</v>
      </c>
      <c r="Z1232" t="s">
        <v>1659</v>
      </c>
      <c r="AA1232" t="s">
        <v>1660</v>
      </c>
      <c r="AB1232" t="b">
        <v>0</v>
      </c>
      <c r="AC1232" t="b">
        <v>0</v>
      </c>
      <c r="AE1232" t="b">
        <v>1</v>
      </c>
      <c r="AF1232" t="b">
        <v>0</v>
      </c>
      <c r="AG1232" t="b">
        <v>0</v>
      </c>
      <c r="AH1232" t="s">
        <v>636</v>
      </c>
      <c r="AI1232" t="b">
        <v>0</v>
      </c>
      <c r="AK1232" t="b">
        <v>0</v>
      </c>
      <c r="AL1232" s="1"/>
      <c r="AM1232" t="s">
        <v>162</v>
      </c>
      <c r="AN1232" s="2">
        <v>44297.838888888888</v>
      </c>
      <c r="AP1232" s="2">
        <v>44256.617118055554</v>
      </c>
      <c r="AQ1232" s="1"/>
      <c r="AS1232" t="b">
        <v>0</v>
      </c>
      <c r="AV1232" t="s">
        <v>213</v>
      </c>
      <c r="BB1232" t="s">
        <v>3499</v>
      </c>
      <c r="BD1232" t="b">
        <v>0</v>
      </c>
      <c r="BH1232" t="s">
        <v>114</v>
      </c>
      <c r="BI1232" t="s">
        <v>155</v>
      </c>
      <c r="BN1232" t="s">
        <v>415</v>
      </c>
      <c r="BQ1232" t="s">
        <v>96</v>
      </c>
      <c r="BR1232" t="b">
        <v>0</v>
      </c>
      <c r="BT1232" t="b">
        <v>0</v>
      </c>
      <c r="BW1232" t="s">
        <v>2863</v>
      </c>
      <c r="BX1232" t="b">
        <v>0</v>
      </c>
      <c r="BY1232" s="2">
        <v>44376.857581018521</v>
      </c>
      <c r="CB1232" t="b">
        <v>0</v>
      </c>
      <c r="CC1232" t="b">
        <v>0</v>
      </c>
      <c r="CF1232">
        <v>39000</v>
      </c>
      <c r="CH1232">
        <v>19500</v>
      </c>
      <c r="CI1232">
        <v>50</v>
      </c>
      <c r="CJ1232">
        <v>0</v>
      </c>
      <c r="CK1232">
        <f>YEAR(tbl_Opportunity[[#This Row],[Close Date]])</f>
        <v>2021</v>
      </c>
    </row>
    <row r="1233" spans="1:89">
      <c r="A1233" t="s">
        <v>3500</v>
      </c>
      <c r="B1233" t="b">
        <v>0</v>
      </c>
      <c r="D1233" t="b">
        <v>0</v>
      </c>
      <c r="E1233" t="s">
        <v>2947</v>
      </c>
      <c r="H1233" s="1">
        <v>44439</v>
      </c>
      <c r="I1233" t="b">
        <v>0</v>
      </c>
      <c r="L1233" t="s">
        <v>3501</v>
      </c>
      <c r="O1233" t="s">
        <v>99</v>
      </c>
      <c r="P1233" t="b">
        <v>0</v>
      </c>
      <c r="Q1233" s="2">
        <v>44314.78125</v>
      </c>
      <c r="R1233" s="1"/>
      <c r="S1233" t="b">
        <v>0</v>
      </c>
      <c r="U1233" s="1"/>
      <c r="V1233" t="b">
        <v>0</v>
      </c>
      <c r="W1233" s="1">
        <v>44256</v>
      </c>
      <c r="X1233">
        <v>3</v>
      </c>
      <c r="Y1233">
        <v>2021</v>
      </c>
      <c r="Z1233" t="s">
        <v>1659</v>
      </c>
      <c r="AA1233" t="s">
        <v>1660</v>
      </c>
      <c r="AB1233" t="b">
        <v>0</v>
      </c>
      <c r="AC1233" t="b">
        <v>0</v>
      </c>
      <c r="AE1233" t="b">
        <v>1</v>
      </c>
      <c r="AF1233" t="b">
        <v>0</v>
      </c>
      <c r="AG1233" t="b">
        <v>0</v>
      </c>
      <c r="AH1233" t="s">
        <v>636</v>
      </c>
      <c r="AI1233" t="b">
        <v>0</v>
      </c>
      <c r="AK1233" t="b">
        <v>0</v>
      </c>
      <c r="AL1233" s="1">
        <v>44354</v>
      </c>
      <c r="AM1233" t="s">
        <v>142</v>
      </c>
      <c r="AN1233" s="2">
        <v>44354.574120370373</v>
      </c>
      <c r="AP1233" s="2">
        <v>44351.74428240741</v>
      </c>
      <c r="AQ1233" s="1">
        <v>44351</v>
      </c>
      <c r="AS1233" t="b">
        <v>0</v>
      </c>
      <c r="AV1233" t="s">
        <v>93</v>
      </c>
      <c r="BB1233" t="s">
        <v>3502</v>
      </c>
      <c r="BD1233" t="b">
        <v>0</v>
      </c>
      <c r="BH1233" t="s">
        <v>142</v>
      </c>
      <c r="BI1233" t="s">
        <v>150</v>
      </c>
      <c r="BK1233" t="s">
        <v>384</v>
      </c>
      <c r="BL1233" t="s">
        <v>3501</v>
      </c>
      <c r="BN1233" t="s">
        <v>415</v>
      </c>
      <c r="BQ1233" t="s">
        <v>96</v>
      </c>
      <c r="BR1233" t="b">
        <v>0</v>
      </c>
      <c r="BT1233" t="b">
        <v>0</v>
      </c>
      <c r="BW1233" t="s">
        <v>2863</v>
      </c>
      <c r="BX1233" t="b">
        <v>0</v>
      </c>
      <c r="BY1233" s="2">
        <v>44376.857581018521</v>
      </c>
      <c r="CB1233" t="b">
        <v>0</v>
      </c>
      <c r="CC1233" t="b">
        <v>0</v>
      </c>
      <c r="CF1233">
        <v>65437</v>
      </c>
      <c r="CH1233">
        <v>32718.5</v>
      </c>
      <c r="CI1233">
        <v>50</v>
      </c>
      <c r="CJ1233">
        <v>0</v>
      </c>
      <c r="CK1233">
        <f>YEAR(tbl_Opportunity[[#This Row],[Close Date]])</f>
        <v>2021</v>
      </c>
    </row>
    <row r="1234" spans="1:89">
      <c r="A1234" t="s">
        <v>132</v>
      </c>
      <c r="B1234" t="b">
        <v>0</v>
      </c>
      <c r="D1234" t="b">
        <v>0</v>
      </c>
      <c r="H1234" s="1">
        <v>44439</v>
      </c>
      <c r="I1234" t="b">
        <v>0</v>
      </c>
      <c r="O1234" t="s">
        <v>514</v>
      </c>
      <c r="P1234" t="b">
        <v>0</v>
      </c>
      <c r="Q1234" s="2">
        <v>44265.706689814811</v>
      </c>
      <c r="R1234" s="1"/>
      <c r="S1234" t="b">
        <v>0</v>
      </c>
      <c r="T1234" t="s">
        <v>417</v>
      </c>
      <c r="U1234" s="1"/>
      <c r="V1234" t="b">
        <v>0</v>
      </c>
      <c r="W1234" s="1">
        <v>44256</v>
      </c>
      <c r="X1234">
        <v>3</v>
      </c>
      <c r="Y1234">
        <v>2021</v>
      </c>
      <c r="Z1234" t="s">
        <v>1659</v>
      </c>
      <c r="AA1234" t="s">
        <v>1660</v>
      </c>
      <c r="AB1234" t="b">
        <v>0</v>
      </c>
      <c r="AC1234" t="b">
        <v>0</v>
      </c>
      <c r="AE1234" t="b">
        <v>1</v>
      </c>
      <c r="AF1234" t="b">
        <v>0</v>
      </c>
      <c r="AG1234" t="b">
        <v>0</v>
      </c>
      <c r="AH1234" t="s">
        <v>699</v>
      </c>
      <c r="AI1234" t="b">
        <v>0</v>
      </c>
      <c r="AK1234" t="b">
        <v>0</v>
      </c>
      <c r="AL1234" s="1"/>
      <c r="AM1234" t="s">
        <v>131</v>
      </c>
      <c r="AN1234" s="2">
        <v>44368.659571759257</v>
      </c>
      <c r="AP1234" s="2">
        <v>44368.659363425926</v>
      </c>
      <c r="AQ1234" s="1">
        <v>44368</v>
      </c>
      <c r="AS1234" t="b">
        <v>0</v>
      </c>
      <c r="AV1234" t="s">
        <v>153</v>
      </c>
      <c r="BB1234" t="s">
        <v>3503</v>
      </c>
      <c r="BD1234" t="b">
        <v>0</v>
      </c>
      <c r="BH1234" t="s">
        <v>332</v>
      </c>
      <c r="BI1234" t="s">
        <v>150</v>
      </c>
      <c r="BK1234" t="s">
        <v>384</v>
      </c>
      <c r="BN1234" t="s">
        <v>415</v>
      </c>
      <c r="BQ1234" t="s">
        <v>96</v>
      </c>
      <c r="BR1234" t="b">
        <v>0</v>
      </c>
      <c r="BT1234" t="b">
        <v>0</v>
      </c>
      <c r="BW1234" t="s">
        <v>2845</v>
      </c>
      <c r="BX1234" t="b">
        <v>0</v>
      </c>
      <c r="BY1234" s="2">
        <v>44376.857581018521</v>
      </c>
      <c r="CB1234" t="b">
        <v>0</v>
      </c>
      <c r="CC1234" t="b">
        <v>0</v>
      </c>
      <c r="CF1234">
        <v>252480.6</v>
      </c>
      <c r="CH1234">
        <v>176736.42</v>
      </c>
      <c r="CI1234">
        <v>70</v>
      </c>
      <c r="CJ1234">
        <v>0</v>
      </c>
      <c r="CK1234">
        <f>YEAR(tbl_Opportunity[[#This Row],[Close Date]])</f>
        <v>2021</v>
      </c>
    </row>
    <row r="1235" spans="1:89">
      <c r="A1235" t="s">
        <v>3504</v>
      </c>
      <c r="B1235" t="b">
        <v>0</v>
      </c>
      <c r="D1235" t="b">
        <v>0</v>
      </c>
      <c r="H1235" s="1">
        <v>44469</v>
      </c>
      <c r="I1235" t="b">
        <v>0</v>
      </c>
      <c r="O1235" t="s">
        <v>99</v>
      </c>
      <c r="P1235" t="b">
        <v>0</v>
      </c>
      <c r="Q1235" s="2">
        <v>44207.845254629632</v>
      </c>
      <c r="R1235" s="1"/>
      <c r="S1235" t="b">
        <v>0</v>
      </c>
      <c r="U1235" s="1"/>
      <c r="V1235" t="b">
        <v>0</v>
      </c>
      <c r="W1235" s="1">
        <v>44256</v>
      </c>
      <c r="X1235">
        <v>3</v>
      </c>
      <c r="Y1235">
        <v>2021</v>
      </c>
      <c r="Z1235" t="s">
        <v>1659</v>
      </c>
      <c r="AA1235" t="s">
        <v>1660</v>
      </c>
      <c r="AB1235" t="b">
        <v>0</v>
      </c>
      <c r="AC1235" t="b">
        <v>0</v>
      </c>
      <c r="AE1235" t="b">
        <v>1</v>
      </c>
      <c r="AF1235" t="b">
        <v>0</v>
      </c>
      <c r="AG1235" t="b">
        <v>0</v>
      </c>
      <c r="AH1235" t="s">
        <v>699</v>
      </c>
      <c r="AI1235" t="b">
        <v>0</v>
      </c>
      <c r="AK1235" t="b">
        <v>0</v>
      </c>
      <c r="AL1235" s="1"/>
      <c r="AM1235" t="s">
        <v>131</v>
      </c>
      <c r="AN1235" s="2">
        <v>44368.674675925926</v>
      </c>
      <c r="AP1235" s="2">
        <v>44368.674675925926</v>
      </c>
      <c r="AQ1235" s="1">
        <v>44368</v>
      </c>
      <c r="AS1235" t="b">
        <v>0</v>
      </c>
      <c r="AV1235" t="s">
        <v>213</v>
      </c>
      <c r="BB1235" t="s">
        <v>3505</v>
      </c>
      <c r="BD1235" t="b">
        <v>0</v>
      </c>
      <c r="BH1235" t="s">
        <v>332</v>
      </c>
      <c r="BI1235" t="s">
        <v>150</v>
      </c>
      <c r="BK1235" t="s">
        <v>102</v>
      </c>
      <c r="BL1235" t="s">
        <v>3506</v>
      </c>
      <c r="BN1235" t="s">
        <v>415</v>
      </c>
      <c r="BP1235" t="s">
        <v>3507</v>
      </c>
      <c r="BQ1235" t="s">
        <v>96</v>
      </c>
      <c r="BR1235" t="b">
        <v>0</v>
      </c>
      <c r="BS1235" t="s">
        <v>95</v>
      </c>
      <c r="BT1235" t="b">
        <v>0</v>
      </c>
      <c r="BW1235" t="s">
        <v>2845</v>
      </c>
      <c r="BX1235" t="b">
        <v>0</v>
      </c>
      <c r="BY1235" s="2">
        <v>44376.857581018521</v>
      </c>
      <c r="CB1235" t="b">
        <v>0</v>
      </c>
      <c r="CC1235" t="b">
        <v>0</v>
      </c>
      <c r="CF1235">
        <v>570639.6</v>
      </c>
      <c r="CH1235">
        <v>399447.72</v>
      </c>
      <c r="CI1235">
        <v>70</v>
      </c>
      <c r="CJ1235">
        <v>0</v>
      </c>
      <c r="CK1235">
        <f>YEAR(tbl_Opportunity[[#This Row],[Close Date]])</f>
        <v>2021</v>
      </c>
    </row>
    <row r="1236" spans="1:89">
      <c r="A1236" t="s">
        <v>132</v>
      </c>
      <c r="B1236" t="b">
        <v>0</v>
      </c>
      <c r="D1236" t="b">
        <v>0</v>
      </c>
      <c r="H1236" s="1">
        <v>44407</v>
      </c>
      <c r="I1236" t="b">
        <v>0</v>
      </c>
      <c r="O1236" t="s">
        <v>514</v>
      </c>
      <c r="P1236" t="b">
        <v>0</v>
      </c>
      <c r="Q1236" s="2">
        <v>44322.551342592589</v>
      </c>
      <c r="R1236" s="1"/>
      <c r="S1236" t="b">
        <v>0</v>
      </c>
      <c r="U1236" s="1"/>
      <c r="V1236" t="b">
        <v>0</v>
      </c>
      <c r="W1236" s="1">
        <v>44256</v>
      </c>
      <c r="X1236">
        <v>3</v>
      </c>
      <c r="Y1236">
        <v>2021</v>
      </c>
      <c r="Z1236" t="s">
        <v>2564</v>
      </c>
      <c r="AA1236" t="s">
        <v>2565</v>
      </c>
      <c r="AB1236" t="b">
        <v>0</v>
      </c>
      <c r="AC1236" t="b">
        <v>0</v>
      </c>
      <c r="AE1236" t="b">
        <v>1</v>
      </c>
      <c r="AF1236" t="b">
        <v>0</v>
      </c>
      <c r="AG1236" t="b">
        <v>0</v>
      </c>
      <c r="AH1236" t="s">
        <v>699</v>
      </c>
      <c r="AI1236" t="b">
        <v>0</v>
      </c>
      <c r="AK1236" t="b">
        <v>0</v>
      </c>
      <c r="AL1236" s="1"/>
      <c r="AM1236" t="s">
        <v>131</v>
      </c>
      <c r="AN1236" s="2">
        <v>44368.611331018517</v>
      </c>
      <c r="AP1236" s="2">
        <v>44368.611331018517</v>
      </c>
      <c r="AQ1236" s="1">
        <v>44368</v>
      </c>
      <c r="AS1236" t="b">
        <v>0</v>
      </c>
      <c r="AV1236" t="s">
        <v>213</v>
      </c>
      <c r="BB1236" t="s">
        <v>3508</v>
      </c>
      <c r="BD1236" t="b">
        <v>0</v>
      </c>
      <c r="BH1236" t="s">
        <v>332</v>
      </c>
      <c r="BI1236" t="s">
        <v>150</v>
      </c>
      <c r="BL1236" t="s">
        <v>3509</v>
      </c>
      <c r="BN1236" t="s">
        <v>415</v>
      </c>
      <c r="BQ1236" t="s">
        <v>96</v>
      </c>
      <c r="BR1236" t="b">
        <v>0</v>
      </c>
      <c r="BT1236" t="b">
        <v>0</v>
      </c>
      <c r="BW1236" t="s">
        <v>3360</v>
      </c>
      <c r="BX1236" t="b">
        <v>0</v>
      </c>
      <c r="BY1236" s="2">
        <v>44376.857581018521</v>
      </c>
      <c r="CB1236" t="b">
        <v>0</v>
      </c>
      <c r="CC1236" t="b">
        <v>0</v>
      </c>
      <c r="CF1236">
        <v>213786.6</v>
      </c>
      <c r="CH1236">
        <v>192407.94</v>
      </c>
      <c r="CI1236">
        <v>90</v>
      </c>
      <c r="CJ1236">
        <v>0</v>
      </c>
      <c r="CK1236">
        <f>YEAR(tbl_Opportunity[[#This Row],[Close Date]])</f>
        <v>2021</v>
      </c>
    </row>
    <row r="1237" spans="1:89">
      <c r="A1237" t="s">
        <v>252</v>
      </c>
      <c r="B1237" t="b">
        <v>0</v>
      </c>
      <c r="D1237" t="b">
        <v>0</v>
      </c>
      <c r="E1237" t="s">
        <v>3510</v>
      </c>
      <c r="H1237" s="1">
        <v>44409</v>
      </c>
      <c r="I1237" t="b">
        <v>0</v>
      </c>
      <c r="O1237" t="s">
        <v>99</v>
      </c>
      <c r="P1237" t="b">
        <v>0</v>
      </c>
      <c r="Q1237" s="2">
        <v>44271.909675925926</v>
      </c>
      <c r="R1237" s="1"/>
      <c r="S1237" t="b">
        <v>0</v>
      </c>
      <c r="U1237" s="1"/>
      <c r="V1237" t="b">
        <v>0</v>
      </c>
      <c r="W1237" s="1">
        <v>44256</v>
      </c>
      <c r="X1237">
        <v>3</v>
      </c>
      <c r="Y1237">
        <v>2021</v>
      </c>
      <c r="Z1237" t="s">
        <v>2564</v>
      </c>
      <c r="AA1237" t="s">
        <v>2565</v>
      </c>
      <c r="AB1237" t="b">
        <v>0</v>
      </c>
      <c r="AC1237" t="b">
        <v>0</v>
      </c>
      <c r="AE1237" t="b">
        <v>1</v>
      </c>
      <c r="AF1237" t="b">
        <v>0</v>
      </c>
      <c r="AG1237" t="b">
        <v>0</v>
      </c>
      <c r="AH1237" t="s">
        <v>699</v>
      </c>
      <c r="AI1237" t="b">
        <v>0</v>
      </c>
      <c r="AK1237" t="b">
        <v>0</v>
      </c>
      <c r="AL1237" s="1">
        <v>44361</v>
      </c>
      <c r="AM1237" t="s">
        <v>99</v>
      </c>
      <c r="AN1237" s="2">
        <v>44364.850543981483</v>
      </c>
      <c r="AP1237" s="2">
        <v>44364.850543981483</v>
      </c>
      <c r="AQ1237" s="1">
        <v>44364</v>
      </c>
      <c r="AS1237" t="b">
        <v>0</v>
      </c>
      <c r="AV1237" t="s">
        <v>153</v>
      </c>
      <c r="BB1237" t="s">
        <v>3511</v>
      </c>
      <c r="BD1237" t="b">
        <v>0</v>
      </c>
      <c r="BH1237" t="s">
        <v>99</v>
      </c>
      <c r="BI1237" t="s">
        <v>150</v>
      </c>
      <c r="BK1237" t="s">
        <v>384</v>
      </c>
      <c r="BN1237" t="s">
        <v>415</v>
      </c>
      <c r="BQ1237" t="s">
        <v>96</v>
      </c>
      <c r="BR1237" t="b">
        <v>0</v>
      </c>
      <c r="BT1237" t="b">
        <v>0</v>
      </c>
      <c r="BW1237" t="s">
        <v>3360</v>
      </c>
      <c r="BX1237" t="b">
        <v>0</v>
      </c>
      <c r="BY1237" s="2">
        <v>44376.857581018521</v>
      </c>
      <c r="CB1237" t="b">
        <v>0</v>
      </c>
      <c r="CC1237" t="b">
        <v>0</v>
      </c>
      <c r="CF1237">
        <v>18525</v>
      </c>
      <c r="CH1237">
        <v>16672.5</v>
      </c>
      <c r="CI1237">
        <v>90</v>
      </c>
      <c r="CJ1237">
        <v>0</v>
      </c>
      <c r="CK1237">
        <f>YEAR(tbl_Opportunity[[#This Row],[Close Date]])</f>
        <v>2021</v>
      </c>
    </row>
    <row r="1238" spans="1:89">
      <c r="A1238" t="s">
        <v>3512</v>
      </c>
      <c r="B1238" t="b">
        <v>0</v>
      </c>
      <c r="D1238" t="b">
        <v>0</v>
      </c>
      <c r="H1238" s="1">
        <v>44469</v>
      </c>
      <c r="I1238" t="b">
        <v>0</v>
      </c>
      <c r="L1238" t="s">
        <v>3513</v>
      </c>
      <c r="O1238" t="s">
        <v>142</v>
      </c>
      <c r="P1238" t="b">
        <v>0</v>
      </c>
      <c r="Q1238" s="2">
        <v>43439.861574074072</v>
      </c>
      <c r="R1238" s="1"/>
      <c r="S1238" t="b">
        <v>0</v>
      </c>
      <c r="U1238" s="1"/>
      <c r="V1238" t="b">
        <v>0</v>
      </c>
      <c r="W1238" s="1">
        <v>44256</v>
      </c>
      <c r="X1238">
        <v>3</v>
      </c>
      <c r="Y1238">
        <v>2021</v>
      </c>
      <c r="Z1238" t="s">
        <v>161</v>
      </c>
      <c r="AA1238" t="s">
        <v>161</v>
      </c>
      <c r="AB1238" t="b">
        <v>0</v>
      </c>
      <c r="AC1238" t="b">
        <v>0</v>
      </c>
      <c r="AE1238" t="b">
        <v>1</v>
      </c>
      <c r="AF1238" t="b">
        <v>0</v>
      </c>
      <c r="AG1238" t="b">
        <v>0</v>
      </c>
      <c r="AH1238" t="s">
        <v>699</v>
      </c>
      <c r="AI1238" t="b">
        <v>0</v>
      </c>
      <c r="AK1238" t="b">
        <v>0</v>
      </c>
      <c r="AL1238" s="1">
        <v>44364</v>
      </c>
      <c r="AM1238" t="s">
        <v>142</v>
      </c>
      <c r="AN1238" s="2">
        <v>44309.624525462961</v>
      </c>
      <c r="AP1238" s="2">
        <v>44186.745254629626</v>
      </c>
      <c r="AQ1238" s="1"/>
      <c r="AS1238" t="b">
        <v>0</v>
      </c>
      <c r="AV1238" t="s">
        <v>93</v>
      </c>
      <c r="BB1238" t="s">
        <v>3514</v>
      </c>
      <c r="BD1238" t="b">
        <v>0</v>
      </c>
      <c r="BH1238" t="s">
        <v>142</v>
      </c>
      <c r="BI1238" t="s">
        <v>150</v>
      </c>
      <c r="BN1238" t="s">
        <v>415</v>
      </c>
      <c r="BQ1238" t="s">
        <v>96</v>
      </c>
      <c r="BR1238" t="b">
        <v>0</v>
      </c>
      <c r="BT1238" t="b">
        <v>0</v>
      </c>
      <c r="BW1238" t="s">
        <v>313</v>
      </c>
      <c r="BX1238" t="b">
        <v>0</v>
      </c>
      <c r="BY1238" s="2">
        <v>44376.857569444444</v>
      </c>
      <c r="CB1238" t="b">
        <v>0</v>
      </c>
      <c r="CC1238" t="b">
        <v>0</v>
      </c>
      <c r="CF1238">
        <v>78000</v>
      </c>
      <c r="CH1238">
        <v>3900</v>
      </c>
      <c r="CI1238">
        <v>5</v>
      </c>
      <c r="CJ1238">
        <v>0</v>
      </c>
      <c r="CK1238">
        <f>YEAR(tbl_Opportunity[[#This Row],[Close Date]])</f>
        <v>2021</v>
      </c>
    </row>
    <row r="1239" spans="1:89">
      <c r="A1239" t="s">
        <v>3515</v>
      </c>
      <c r="B1239" t="b">
        <v>0</v>
      </c>
      <c r="D1239" t="b">
        <v>0</v>
      </c>
      <c r="H1239" s="1">
        <v>44469</v>
      </c>
      <c r="I1239" t="b">
        <v>0</v>
      </c>
      <c r="L1239" t="s">
        <v>3516</v>
      </c>
      <c r="O1239" t="s">
        <v>99</v>
      </c>
      <c r="P1239" t="b">
        <v>0</v>
      </c>
      <c r="Q1239" s="2">
        <v>43819.655787037038</v>
      </c>
      <c r="R1239" s="1"/>
      <c r="S1239" t="b">
        <v>0</v>
      </c>
      <c r="U1239" s="1"/>
      <c r="V1239" t="b">
        <v>0</v>
      </c>
      <c r="W1239" s="1">
        <v>44256</v>
      </c>
      <c r="X1239">
        <v>3</v>
      </c>
      <c r="Y1239">
        <v>2021</v>
      </c>
      <c r="Z1239" t="s">
        <v>161</v>
      </c>
      <c r="AA1239" t="s">
        <v>161</v>
      </c>
      <c r="AB1239" t="b">
        <v>0</v>
      </c>
      <c r="AC1239" t="b">
        <v>0</v>
      </c>
      <c r="AE1239" t="b">
        <v>1</v>
      </c>
      <c r="AF1239" t="b">
        <v>0</v>
      </c>
      <c r="AG1239" t="b">
        <v>0</v>
      </c>
      <c r="AH1239" t="s">
        <v>699</v>
      </c>
      <c r="AI1239" t="b">
        <v>0</v>
      </c>
      <c r="AK1239" t="b">
        <v>0</v>
      </c>
      <c r="AL1239" s="1">
        <v>44228</v>
      </c>
      <c r="AM1239" t="s">
        <v>142</v>
      </c>
      <c r="AN1239" s="2">
        <v>44309.643460648149</v>
      </c>
      <c r="AP1239" s="2">
        <v>44215.816724537035</v>
      </c>
      <c r="AQ1239" s="1"/>
      <c r="AS1239" t="b">
        <v>0</v>
      </c>
      <c r="AV1239" t="s">
        <v>213</v>
      </c>
      <c r="BB1239" t="s">
        <v>3517</v>
      </c>
      <c r="BD1239" t="b">
        <v>0</v>
      </c>
      <c r="BH1239" t="s">
        <v>142</v>
      </c>
      <c r="BI1239" t="s">
        <v>150</v>
      </c>
      <c r="BN1239" t="s">
        <v>415</v>
      </c>
      <c r="BQ1239" t="s">
        <v>96</v>
      </c>
      <c r="BR1239" t="b">
        <v>0</v>
      </c>
      <c r="BT1239" t="b">
        <v>0</v>
      </c>
      <c r="BW1239" t="s">
        <v>313</v>
      </c>
      <c r="BX1239" t="b">
        <v>0</v>
      </c>
      <c r="BY1239" s="2">
        <v>44376.857581018521</v>
      </c>
      <c r="CB1239" t="b">
        <v>0</v>
      </c>
      <c r="CC1239" t="b">
        <v>0</v>
      </c>
      <c r="CF1239">
        <v>71120.12</v>
      </c>
      <c r="CH1239">
        <v>3556.01</v>
      </c>
      <c r="CI1239">
        <v>5</v>
      </c>
      <c r="CJ1239">
        <v>0</v>
      </c>
      <c r="CK1239">
        <f>YEAR(tbl_Opportunity[[#This Row],[Close Date]])</f>
        <v>2021</v>
      </c>
    </row>
    <row r="1240" spans="1:89">
      <c r="A1240" t="s">
        <v>2616</v>
      </c>
      <c r="B1240" t="b">
        <v>0</v>
      </c>
      <c r="D1240" t="b">
        <v>0</v>
      </c>
      <c r="H1240" s="1">
        <v>44469</v>
      </c>
      <c r="I1240" t="b">
        <v>0</v>
      </c>
      <c r="L1240" t="s">
        <v>3518</v>
      </c>
      <c r="O1240" t="s">
        <v>99</v>
      </c>
      <c r="P1240" t="b">
        <v>0</v>
      </c>
      <c r="Q1240" s="2">
        <v>43854.846400462964</v>
      </c>
      <c r="R1240" s="1"/>
      <c r="S1240" t="b">
        <v>0</v>
      </c>
      <c r="U1240" s="1"/>
      <c r="V1240" t="b">
        <v>0</v>
      </c>
      <c r="W1240" s="1">
        <v>44256</v>
      </c>
      <c r="X1240">
        <v>3</v>
      </c>
      <c r="Y1240">
        <v>2021</v>
      </c>
      <c r="Z1240" t="s">
        <v>161</v>
      </c>
      <c r="AA1240" t="s">
        <v>161</v>
      </c>
      <c r="AB1240" t="b">
        <v>0</v>
      </c>
      <c r="AC1240" t="b">
        <v>0</v>
      </c>
      <c r="AE1240" t="b">
        <v>1</v>
      </c>
      <c r="AF1240" t="b">
        <v>0</v>
      </c>
      <c r="AG1240" t="b">
        <v>0</v>
      </c>
      <c r="AH1240" t="s">
        <v>699</v>
      </c>
      <c r="AI1240" t="b">
        <v>0</v>
      </c>
      <c r="AK1240" t="b">
        <v>0</v>
      </c>
      <c r="AL1240" s="1">
        <v>44063</v>
      </c>
      <c r="AM1240" t="s">
        <v>142</v>
      </c>
      <c r="AN1240" s="2">
        <v>44309.644120370373</v>
      </c>
      <c r="AP1240" s="2">
        <v>44215.80228009259</v>
      </c>
      <c r="AQ1240" s="1"/>
      <c r="AS1240" t="b">
        <v>0</v>
      </c>
      <c r="AV1240" t="s">
        <v>213</v>
      </c>
      <c r="BB1240" t="s">
        <v>3519</v>
      </c>
      <c r="BD1240" t="b">
        <v>0</v>
      </c>
      <c r="BH1240" t="s">
        <v>142</v>
      </c>
      <c r="BI1240" t="s">
        <v>150</v>
      </c>
      <c r="BN1240" t="s">
        <v>415</v>
      </c>
      <c r="BQ1240" t="s">
        <v>96</v>
      </c>
      <c r="BR1240" t="b">
        <v>0</v>
      </c>
      <c r="BT1240" t="b">
        <v>0</v>
      </c>
      <c r="BW1240" t="s">
        <v>313</v>
      </c>
      <c r="BX1240" t="b">
        <v>0</v>
      </c>
      <c r="BY1240" s="2">
        <v>44376.857581018521</v>
      </c>
      <c r="CB1240" t="b">
        <v>0</v>
      </c>
      <c r="CC1240" t="b">
        <v>0</v>
      </c>
      <c r="CF1240">
        <v>68529.2</v>
      </c>
      <c r="CH1240">
        <v>3426.46</v>
      </c>
      <c r="CI1240">
        <v>5</v>
      </c>
      <c r="CJ1240">
        <v>0</v>
      </c>
      <c r="CK1240">
        <f>YEAR(tbl_Opportunity[[#This Row],[Close Date]])</f>
        <v>2021</v>
      </c>
    </row>
    <row r="1241" spans="1:89">
      <c r="A1241" t="s">
        <v>3520</v>
      </c>
      <c r="B1241" t="b">
        <v>0</v>
      </c>
      <c r="D1241" t="b">
        <v>0</v>
      </c>
      <c r="H1241" s="1">
        <v>44469</v>
      </c>
      <c r="I1241" t="b">
        <v>0</v>
      </c>
      <c r="L1241" t="s">
        <v>3521</v>
      </c>
      <c r="O1241" t="s">
        <v>99</v>
      </c>
      <c r="P1241" t="b">
        <v>0</v>
      </c>
      <c r="Q1241" s="2">
        <v>44033.891168981485</v>
      </c>
      <c r="R1241" s="1"/>
      <c r="S1241" t="b">
        <v>0</v>
      </c>
      <c r="U1241" s="1"/>
      <c r="V1241" t="b">
        <v>0</v>
      </c>
      <c r="W1241" s="1">
        <v>44256</v>
      </c>
      <c r="X1241">
        <v>3</v>
      </c>
      <c r="Y1241">
        <v>2021</v>
      </c>
      <c r="Z1241" t="s">
        <v>161</v>
      </c>
      <c r="AA1241" t="s">
        <v>161</v>
      </c>
      <c r="AB1241" t="b">
        <v>0</v>
      </c>
      <c r="AC1241" t="b">
        <v>0</v>
      </c>
      <c r="AE1241" t="b">
        <v>1</v>
      </c>
      <c r="AF1241" t="b">
        <v>0</v>
      </c>
      <c r="AG1241" t="b">
        <v>0</v>
      </c>
      <c r="AH1241" t="s">
        <v>699</v>
      </c>
      <c r="AI1241" t="b">
        <v>0</v>
      </c>
      <c r="AK1241" t="b">
        <v>0</v>
      </c>
      <c r="AL1241" s="1">
        <v>44102</v>
      </c>
      <c r="AM1241" t="s">
        <v>142</v>
      </c>
      <c r="AN1241" s="2">
        <v>44309.65425925926</v>
      </c>
      <c r="AP1241" s="2">
        <v>44215.817210648151</v>
      </c>
      <c r="AQ1241" s="1"/>
      <c r="AS1241" t="b">
        <v>0</v>
      </c>
      <c r="AV1241" t="s">
        <v>93</v>
      </c>
      <c r="BB1241" t="s">
        <v>3522</v>
      </c>
      <c r="BD1241" t="b">
        <v>0</v>
      </c>
      <c r="BH1241" t="s">
        <v>142</v>
      </c>
      <c r="BI1241" t="s">
        <v>150</v>
      </c>
      <c r="BN1241" t="s">
        <v>415</v>
      </c>
      <c r="BQ1241" t="s">
        <v>96</v>
      </c>
      <c r="BR1241" t="b">
        <v>0</v>
      </c>
      <c r="BT1241" t="b">
        <v>0</v>
      </c>
      <c r="BW1241" t="s">
        <v>313</v>
      </c>
      <c r="BX1241" t="b">
        <v>0</v>
      </c>
      <c r="BY1241" s="2">
        <v>44376.857581018521</v>
      </c>
      <c r="CB1241" t="b">
        <v>0</v>
      </c>
      <c r="CC1241" t="b">
        <v>0</v>
      </c>
      <c r="CF1241">
        <v>64685.120000000003</v>
      </c>
      <c r="CH1241">
        <v>3234.26</v>
      </c>
      <c r="CI1241">
        <v>5</v>
      </c>
      <c r="CJ1241">
        <v>0</v>
      </c>
      <c r="CK1241">
        <f>YEAR(tbl_Opportunity[[#This Row],[Close Date]])</f>
        <v>2021</v>
      </c>
    </row>
    <row r="1242" spans="1:89">
      <c r="A1242" t="s">
        <v>999</v>
      </c>
      <c r="B1242" t="b">
        <v>0</v>
      </c>
      <c r="D1242" t="b">
        <v>0</v>
      </c>
      <c r="H1242" s="1">
        <v>44104</v>
      </c>
      <c r="I1242" t="b">
        <v>0</v>
      </c>
      <c r="O1242" t="s">
        <v>99</v>
      </c>
      <c r="P1242" t="b">
        <v>0</v>
      </c>
      <c r="Q1242" s="2">
        <v>43901.564351851855</v>
      </c>
      <c r="R1242" s="1"/>
      <c r="S1242" t="b">
        <v>0</v>
      </c>
      <c r="U1242" s="1"/>
      <c r="V1242" t="b">
        <v>0</v>
      </c>
      <c r="W1242" s="1">
        <v>43891</v>
      </c>
      <c r="X1242">
        <v>3</v>
      </c>
      <c r="Y1242">
        <v>2020</v>
      </c>
      <c r="Z1242" t="s">
        <v>161</v>
      </c>
      <c r="AA1242" t="s">
        <v>161</v>
      </c>
      <c r="AB1242" t="b">
        <v>0</v>
      </c>
      <c r="AC1242" t="b">
        <v>0</v>
      </c>
      <c r="AE1242" t="b">
        <v>1</v>
      </c>
      <c r="AF1242" t="b">
        <v>0</v>
      </c>
      <c r="AG1242" t="b">
        <v>0</v>
      </c>
      <c r="AH1242" t="s">
        <v>699</v>
      </c>
      <c r="AI1242" t="b">
        <v>0</v>
      </c>
      <c r="AK1242" t="b">
        <v>0</v>
      </c>
      <c r="AL1242" s="1"/>
      <c r="AM1242" t="s">
        <v>162</v>
      </c>
      <c r="AN1242" s="2">
        <v>44297.8278587963</v>
      </c>
      <c r="AP1242" s="2">
        <v>43964.690983796296</v>
      </c>
      <c r="AQ1242" s="1"/>
      <c r="AS1242" t="b">
        <v>0</v>
      </c>
      <c r="AV1242" t="s">
        <v>153</v>
      </c>
      <c r="BB1242" t="s">
        <v>3523</v>
      </c>
      <c r="BD1242" t="b">
        <v>0</v>
      </c>
      <c r="BH1242" t="s">
        <v>332</v>
      </c>
      <c r="BI1242" t="s">
        <v>150</v>
      </c>
      <c r="BJ1242" t="s">
        <v>2983</v>
      </c>
      <c r="BN1242" t="s">
        <v>415</v>
      </c>
      <c r="BQ1242" t="s">
        <v>96</v>
      </c>
      <c r="BR1242" t="b">
        <v>0</v>
      </c>
      <c r="BT1242" t="b">
        <v>0</v>
      </c>
      <c r="BW1242" t="s">
        <v>166</v>
      </c>
      <c r="BX1242" t="b">
        <v>0</v>
      </c>
      <c r="BY1242" s="2">
        <v>44376.857581018521</v>
      </c>
      <c r="CB1242" t="b">
        <v>0</v>
      </c>
      <c r="CC1242" t="b">
        <v>0</v>
      </c>
      <c r="CF1242">
        <v>65437</v>
      </c>
      <c r="CH1242">
        <v>6543.7</v>
      </c>
      <c r="CI1242">
        <v>10</v>
      </c>
      <c r="CJ1242">
        <v>0</v>
      </c>
      <c r="CK1242">
        <f>YEAR(tbl_Opportunity[[#This Row],[Close Date]])</f>
        <v>2020</v>
      </c>
    </row>
    <row r="1243" spans="1:89">
      <c r="A1243" t="s">
        <v>3524</v>
      </c>
      <c r="B1243" t="b">
        <v>0</v>
      </c>
      <c r="D1243" t="b">
        <v>0</v>
      </c>
      <c r="H1243" s="1">
        <v>44104</v>
      </c>
      <c r="I1243" t="b">
        <v>0</v>
      </c>
      <c r="O1243" t="s">
        <v>131</v>
      </c>
      <c r="P1243" t="b">
        <v>0</v>
      </c>
      <c r="Q1243" s="2">
        <v>43942.522939814815</v>
      </c>
      <c r="R1243" s="1"/>
      <c r="S1243" t="b">
        <v>0</v>
      </c>
      <c r="U1243" s="1"/>
      <c r="V1243" t="b">
        <v>0</v>
      </c>
      <c r="W1243" s="1">
        <v>43891</v>
      </c>
      <c r="X1243">
        <v>3</v>
      </c>
      <c r="Y1243">
        <v>2020</v>
      </c>
      <c r="Z1243" t="s">
        <v>161</v>
      </c>
      <c r="AA1243" t="s">
        <v>161</v>
      </c>
      <c r="AB1243" t="b">
        <v>0</v>
      </c>
      <c r="AC1243" t="b">
        <v>0</v>
      </c>
      <c r="AE1243" t="b">
        <v>1</v>
      </c>
      <c r="AF1243" t="b">
        <v>0</v>
      </c>
      <c r="AG1243" t="b">
        <v>0</v>
      </c>
      <c r="AH1243" t="s">
        <v>699</v>
      </c>
      <c r="AI1243" t="b">
        <v>0</v>
      </c>
      <c r="AK1243" t="b">
        <v>0</v>
      </c>
      <c r="AL1243" s="1"/>
      <c r="AM1243" t="s">
        <v>162</v>
      </c>
      <c r="AN1243" s="2">
        <v>44297.838888888888</v>
      </c>
      <c r="AP1243" s="2">
        <v>44039.574363425927</v>
      </c>
      <c r="AQ1243" s="1"/>
      <c r="AS1243" t="b">
        <v>0</v>
      </c>
      <c r="AV1243" t="s">
        <v>213</v>
      </c>
      <c r="BB1243" t="s">
        <v>3525</v>
      </c>
      <c r="BD1243" t="b">
        <v>0</v>
      </c>
      <c r="BH1243" t="s">
        <v>131</v>
      </c>
      <c r="BI1243" t="s">
        <v>150</v>
      </c>
      <c r="BN1243" t="s">
        <v>415</v>
      </c>
      <c r="BQ1243" t="s">
        <v>96</v>
      </c>
      <c r="BR1243" t="b">
        <v>0</v>
      </c>
      <c r="BT1243" t="b">
        <v>0</v>
      </c>
      <c r="BW1243" t="s">
        <v>166</v>
      </c>
      <c r="BX1243" t="b">
        <v>0</v>
      </c>
      <c r="BY1243" s="2">
        <v>44376.857581018521</v>
      </c>
      <c r="CB1243" t="b">
        <v>0</v>
      </c>
      <c r="CC1243" t="b">
        <v>0</v>
      </c>
      <c r="CF1243">
        <v>195000</v>
      </c>
      <c r="CH1243">
        <v>19500</v>
      </c>
      <c r="CI1243">
        <v>10</v>
      </c>
      <c r="CJ1243">
        <v>0</v>
      </c>
      <c r="CK1243">
        <f>YEAR(tbl_Opportunity[[#This Row],[Close Date]])</f>
        <v>2020</v>
      </c>
    </row>
    <row r="1244" spans="1:89">
      <c r="A1244" t="s">
        <v>3526</v>
      </c>
      <c r="B1244" t="b">
        <v>0</v>
      </c>
      <c r="D1244" t="b">
        <v>0</v>
      </c>
      <c r="H1244" s="1">
        <v>44104</v>
      </c>
      <c r="I1244" t="b">
        <v>0</v>
      </c>
      <c r="L1244" t="s">
        <v>3527</v>
      </c>
      <c r="O1244" t="s">
        <v>99</v>
      </c>
      <c r="P1244" t="b">
        <v>0</v>
      </c>
      <c r="Q1244" s="2">
        <v>44000.825185185182</v>
      </c>
      <c r="R1244" s="1"/>
      <c r="S1244" t="b">
        <v>0</v>
      </c>
      <c r="U1244" s="1"/>
      <c r="V1244" t="b">
        <v>0</v>
      </c>
      <c r="W1244" s="1">
        <v>43891</v>
      </c>
      <c r="X1244">
        <v>3</v>
      </c>
      <c r="Y1244">
        <v>2020</v>
      </c>
      <c r="Z1244" t="s">
        <v>161</v>
      </c>
      <c r="AA1244" t="s">
        <v>161</v>
      </c>
      <c r="AB1244" t="b">
        <v>0</v>
      </c>
      <c r="AC1244" t="b">
        <v>0</v>
      </c>
      <c r="AE1244" t="b">
        <v>1</v>
      </c>
      <c r="AF1244" t="b">
        <v>0</v>
      </c>
      <c r="AG1244" t="b">
        <v>0</v>
      </c>
      <c r="AH1244" t="s">
        <v>699</v>
      </c>
      <c r="AI1244" t="b">
        <v>0</v>
      </c>
      <c r="AK1244" t="b">
        <v>0</v>
      </c>
      <c r="AL1244" s="1"/>
      <c r="AM1244" t="s">
        <v>162</v>
      </c>
      <c r="AN1244" s="2">
        <v>44297.838888888888</v>
      </c>
      <c r="AP1244" s="2">
        <v>44269.896678240744</v>
      </c>
      <c r="AQ1244" s="1"/>
      <c r="AS1244" t="b">
        <v>0</v>
      </c>
      <c r="AV1244" t="s">
        <v>213</v>
      </c>
      <c r="BB1244" t="s">
        <v>3528</v>
      </c>
      <c r="BD1244" t="b">
        <v>0</v>
      </c>
      <c r="BH1244" t="s">
        <v>332</v>
      </c>
      <c r="BI1244" t="s">
        <v>150</v>
      </c>
      <c r="BJ1244" t="s">
        <v>384</v>
      </c>
      <c r="BN1244" t="s">
        <v>415</v>
      </c>
      <c r="BQ1244" t="s">
        <v>96</v>
      </c>
      <c r="BR1244" t="b">
        <v>0</v>
      </c>
      <c r="BT1244" t="b">
        <v>0</v>
      </c>
      <c r="BW1244" t="s">
        <v>166</v>
      </c>
      <c r="BX1244" t="b">
        <v>0</v>
      </c>
      <c r="BY1244" s="2">
        <v>44376.857581018521</v>
      </c>
      <c r="CB1244" t="b">
        <v>0</v>
      </c>
      <c r="CC1244" t="b">
        <v>0</v>
      </c>
      <c r="CF1244">
        <v>392380</v>
      </c>
      <c r="CH1244">
        <v>39238</v>
      </c>
      <c r="CI1244">
        <v>10</v>
      </c>
      <c r="CJ1244">
        <v>0</v>
      </c>
      <c r="CK1244">
        <f>YEAR(tbl_Opportunity[[#This Row],[Close Date]])</f>
        <v>2020</v>
      </c>
    </row>
    <row r="1245" spans="1:89">
      <c r="A1245" t="s">
        <v>3529</v>
      </c>
      <c r="B1245" t="b">
        <v>0</v>
      </c>
      <c r="D1245" t="b">
        <v>0</v>
      </c>
      <c r="H1245" s="1">
        <v>44013</v>
      </c>
      <c r="I1245" t="b">
        <v>0</v>
      </c>
      <c r="L1245" t="s">
        <v>3530</v>
      </c>
      <c r="O1245" t="s">
        <v>99</v>
      </c>
      <c r="P1245" t="b">
        <v>0</v>
      </c>
      <c r="Q1245" s="2">
        <v>43885.818113425928</v>
      </c>
      <c r="R1245" s="1"/>
      <c r="S1245" t="b">
        <v>0</v>
      </c>
      <c r="U1245" s="1"/>
      <c r="V1245" t="b">
        <v>0</v>
      </c>
      <c r="W1245" s="1">
        <v>43891</v>
      </c>
      <c r="X1245">
        <v>3</v>
      </c>
      <c r="Y1245">
        <v>2020</v>
      </c>
      <c r="Z1245" t="s">
        <v>161</v>
      </c>
      <c r="AA1245" t="s">
        <v>161</v>
      </c>
      <c r="AB1245" t="b">
        <v>0</v>
      </c>
      <c r="AC1245" t="b">
        <v>0</v>
      </c>
      <c r="AE1245" t="b">
        <v>1</v>
      </c>
      <c r="AF1245" t="b">
        <v>0</v>
      </c>
      <c r="AG1245" t="b">
        <v>0</v>
      </c>
      <c r="AH1245" t="s">
        <v>699</v>
      </c>
      <c r="AI1245" t="b">
        <v>0</v>
      </c>
      <c r="AK1245" t="b">
        <v>0</v>
      </c>
      <c r="AL1245" s="1">
        <v>43887</v>
      </c>
      <c r="AM1245" t="s">
        <v>162</v>
      </c>
      <c r="AN1245" s="2">
        <v>44297.838888888888</v>
      </c>
      <c r="AP1245" s="2"/>
      <c r="AQ1245" s="1"/>
      <c r="AS1245" t="b">
        <v>0</v>
      </c>
      <c r="AV1245" t="s">
        <v>213</v>
      </c>
      <c r="BB1245" t="s">
        <v>3531</v>
      </c>
      <c r="BD1245" t="b">
        <v>0</v>
      </c>
      <c r="BH1245" t="s">
        <v>332</v>
      </c>
      <c r="BI1245" t="s">
        <v>155</v>
      </c>
      <c r="BN1245" t="s">
        <v>415</v>
      </c>
      <c r="BP1245" t="s">
        <v>3532</v>
      </c>
      <c r="BQ1245" t="s">
        <v>96</v>
      </c>
      <c r="BR1245" t="b">
        <v>0</v>
      </c>
      <c r="BT1245" t="b">
        <v>0</v>
      </c>
      <c r="BW1245" t="s">
        <v>166</v>
      </c>
      <c r="BX1245" t="b">
        <v>0</v>
      </c>
      <c r="BY1245" s="2">
        <v>44376.857581018521</v>
      </c>
      <c r="CB1245" t="b">
        <v>0</v>
      </c>
      <c r="CC1245" t="b">
        <v>0</v>
      </c>
      <c r="CF1245">
        <v>124206.75</v>
      </c>
      <c r="CH1245">
        <v>12420.68</v>
      </c>
      <c r="CI1245">
        <v>10</v>
      </c>
      <c r="CJ1245">
        <v>0</v>
      </c>
      <c r="CK1245">
        <f>YEAR(tbl_Opportunity[[#This Row],[Close Date]])</f>
        <v>2020</v>
      </c>
    </row>
    <row r="1246" spans="1:89">
      <c r="A1246" t="s">
        <v>3533</v>
      </c>
      <c r="B1246" t="b">
        <v>0</v>
      </c>
      <c r="D1246" t="b">
        <v>0</v>
      </c>
      <c r="H1246" s="1">
        <v>44469</v>
      </c>
      <c r="I1246" t="b">
        <v>0</v>
      </c>
      <c r="L1246" t="s">
        <v>3534</v>
      </c>
      <c r="O1246" t="s">
        <v>99</v>
      </c>
      <c r="P1246" t="b">
        <v>0</v>
      </c>
      <c r="Q1246" s="2">
        <v>43993.58184027778</v>
      </c>
      <c r="R1246" s="1"/>
      <c r="S1246" t="b">
        <v>0</v>
      </c>
      <c r="U1246" s="1"/>
      <c r="V1246" t="b">
        <v>0</v>
      </c>
      <c r="W1246" s="1">
        <v>44256</v>
      </c>
      <c r="X1246">
        <v>3</v>
      </c>
      <c r="Y1246">
        <v>2021</v>
      </c>
      <c r="Z1246" t="s">
        <v>161</v>
      </c>
      <c r="AA1246" t="s">
        <v>161</v>
      </c>
      <c r="AB1246" t="b">
        <v>0</v>
      </c>
      <c r="AC1246" t="b">
        <v>0</v>
      </c>
      <c r="AE1246" t="b">
        <v>1</v>
      </c>
      <c r="AF1246" t="b">
        <v>0</v>
      </c>
      <c r="AG1246" t="b">
        <v>0</v>
      </c>
      <c r="AH1246" t="s">
        <v>699</v>
      </c>
      <c r="AI1246" t="b">
        <v>0</v>
      </c>
      <c r="AK1246" t="b">
        <v>0</v>
      </c>
      <c r="AL1246" s="1">
        <v>44004</v>
      </c>
      <c r="AM1246" t="s">
        <v>162</v>
      </c>
      <c r="AN1246" s="2">
        <v>44297.838888888888</v>
      </c>
      <c r="AP1246" s="2">
        <v>44263.59883101852</v>
      </c>
      <c r="AQ1246" s="1"/>
      <c r="AS1246" t="b">
        <v>0</v>
      </c>
      <c r="AV1246" t="s">
        <v>213</v>
      </c>
      <c r="BB1246" t="s">
        <v>3535</v>
      </c>
      <c r="BD1246" t="b">
        <v>0</v>
      </c>
      <c r="BH1246" t="s">
        <v>332</v>
      </c>
      <c r="BI1246" t="s">
        <v>150</v>
      </c>
      <c r="BJ1246" t="s">
        <v>384</v>
      </c>
      <c r="BN1246" t="s">
        <v>415</v>
      </c>
      <c r="BP1246" t="s">
        <v>3536</v>
      </c>
      <c r="BQ1246" t="s">
        <v>96</v>
      </c>
      <c r="BR1246" t="b">
        <v>0</v>
      </c>
      <c r="BT1246" t="b">
        <v>0</v>
      </c>
      <c r="BW1246" t="s">
        <v>166</v>
      </c>
      <c r="BX1246" t="b">
        <v>0</v>
      </c>
      <c r="BY1246" s="2">
        <v>44376.857581018521</v>
      </c>
      <c r="CB1246" t="b">
        <v>0</v>
      </c>
      <c r="CC1246" t="b">
        <v>0</v>
      </c>
      <c r="CF1246">
        <v>392380</v>
      </c>
      <c r="CH1246">
        <v>39238</v>
      </c>
      <c r="CI1246">
        <v>10</v>
      </c>
      <c r="CJ1246">
        <v>0</v>
      </c>
      <c r="CK1246">
        <f>YEAR(tbl_Opportunity[[#This Row],[Close Date]])</f>
        <v>2021</v>
      </c>
    </row>
    <row r="1247" spans="1:89">
      <c r="A1247" t="s">
        <v>3537</v>
      </c>
      <c r="B1247" t="b">
        <v>0</v>
      </c>
      <c r="D1247" t="b">
        <v>0</v>
      </c>
      <c r="H1247" s="1">
        <v>44469</v>
      </c>
      <c r="I1247" t="b">
        <v>0</v>
      </c>
      <c r="O1247" t="s">
        <v>99</v>
      </c>
      <c r="P1247" t="b">
        <v>0</v>
      </c>
      <c r="Q1247" s="2">
        <v>44054.810486111113</v>
      </c>
      <c r="R1247" s="1"/>
      <c r="S1247" t="b">
        <v>0</v>
      </c>
      <c r="U1247" s="1"/>
      <c r="V1247" t="b">
        <v>0</v>
      </c>
      <c r="W1247" s="1">
        <v>44256</v>
      </c>
      <c r="X1247">
        <v>3</v>
      </c>
      <c r="Y1247">
        <v>2021</v>
      </c>
      <c r="Z1247" t="s">
        <v>161</v>
      </c>
      <c r="AA1247" t="s">
        <v>161</v>
      </c>
      <c r="AB1247" t="b">
        <v>0</v>
      </c>
      <c r="AC1247" t="b">
        <v>0</v>
      </c>
      <c r="AE1247" t="b">
        <v>1</v>
      </c>
      <c r="AF1247" t="b">
        <v>0</v>
      </c>
      <c r="AG1247" t="b">
        <v>0</v>
      </c>
      <c r="AH1247" t="s">
        <v>699</v>
      </c>
      <c r="AI1247" t="b">
        <v>0</v>
      </c>
      <c r="AK1247" t="b">
        <v>0</v>
      </c>
      <c r="AL1247" s="1">
        <v>44054</v>
      </c>
      <c r="AM1247" t="s">
        <v>131</v>
      </c>
      <c r="AN1247" s="2">
        <v>44306.543865740743</v>
      </c>
      <c r="AP1247" s="2">
        <v>44306.543865740743</v>
      </c>
      <c r="AQ1247" s="1"/>
      <c r="AS1247" t="b">
        <v>0</v>
      </c>
      <c r="AV1247" t="s">
        <v>153</v>
      </c>
      <c r="BB1247" t="s">
        <v>3538</v>
      </c>
      <c r="BD1247" t="b">
        <v>0</v>
      </c>
      <c r="BH1247" t="s">
        <v>332</v>
      </c>
      <c r="BI1247" t="s">
        <v>150</v>
      </c>
      <c r="BJ1247" t="s">
        <v>2983</v>
      </c>
      <c r="BN1247" t="s">
        <v>415</v>
      </c>
      <c r="BQ1247" t="s">
        <v>96</v>
      </c>
      <c r="BR1247" t="b">
        <v>0</v>
      </c>
      <c r="BT1247" t="b">
        <v>0</v>
      </c>
      <c r="BW1247" t="s">
        <v>166</v>
      </c>
      <c r="BX1247" t="b">
        <v>0</v>
      </c>
      <c r="BY1247" s="2">
        <v>44376.857581018521</v>
      </c>
      <c r="CB1247" t="b">
        <v>0</v>
      </c>
      <c r="CC1247" t="b">
        <v>0</v>
      </c>
      <c r="CF1247">
        <v>65437</v>
      </c>
      <c r="CH1247">
        <v>6543.7</v>
      </c>
      <c r="CI1247">
        <v>10</v>
      </c>
      <c r="CJ1247">
        <v>0</v>
      </c>
      <c r="CK1247">
        <f>YEAR(tbl_Opportunity[[#This Row],[Close Date]])</f>
        <v>2021</v>
      </c>
    </row>
    <row r="1248" spans="1:89">
      <c r="A1248" t="s">
        <v>3539</v>
      </c>
      <c r="B1248" t="b">
        <v>0</v>
      </c>
      <c r="D1248" t="b">
        <v>0</v>
      </c>
      <c r="H1248" s="1">
        <v>44469</v>
      </c>
      <c r="I1248" t="b">
        <v>0</v>
      </c>
      <c r="O1248" t="s">
        <v>514</v>
      </c>
      <c r="P1248" t="b">
        <v>0</v>
      </c>
      <c r="Q1248" s="2">
        <v>44322.525983796295</v>
      </c>
      <c r="R1248" s="1"/>
      <c r="S1248" t="b">
        <v>0</v>
      </c>
      <c r="U1248" s="1"/>
      <c r="V1248" t="b">
        <v>0</v>
      </c>
      <c r="W1248" s="1">
        <v>44256</v>
      </c>
      <c r="X1248">
        <v>3</v>
      </c>
      <c r="Y1248">
        <v>2021</v>
      </c>
      <c r="Z1248" t="s">
        <v>161</v>
      </c>
      <c r="AA1248" t="s">
        <v>161</v>
      </c>
      <c r="AB1248" t="b">
        <v>0</v>
      </c>
      <c r="AC1248" t="b">
        <v>0</v>
      </c>
      <c r="AE1248" t="b">
        <v>1</v>
      </c>
      <c r="AF1248" t="b">
        <v>0</v>
      </c>
      <c r="AG1248" t="b">
        <v>0</v>
      </c>
      <c r="AH1248" t="s">
        <v>699</v>
      </c>
      <c r="AI1248" t="b">
        <v>0</v>
      </c>
      <c r="AK1248" t="b">
        <v>0</v>
      </c>
      <c r="AL1248" s="1"/>
      <c r="AM1248" t="s">
        <v>514</v>
      </c>
      <c r="AN1248" s="2">
        <v>44354.611435185187</v>
      </c>
      <c r="AP1248" s="2"/>
      <c r="AQ1248" s="1"/>
      <c r="AS1248" t="b">
        <v>0</v>
      </c>
      <c r="AV1248" t="s">
        <v>213</v>
      </c>
      <c r="BB1248" t="s">
        <v>3540</v>
      </c>
      <c r="BD1248" t="b">
        <v>0</v>
      </c>
      <c r="BH1248" t="s">
        <v>332</v>
      </c>
      <c r="BI1248" t="s">
        <v>150</v>
      </c>
      <c r="BL1248" t="s">
        <v>3541</v>
      </c>
      <c r="BN1248" t="s">
        <v>415</v>
      </c>
      <c r="BQ1248" t="s">
        <v>96</v>
      </c>
      <c r="BR1248" t="b">
        <v>0</v>
      </c>
      <c r="BT1248" t="b">
        <v>0</v>
      </c>
      <c r="BW1248" t="s">
        <v>166</v>
      </c>
      <c r="BX1248" t="b">
        <v>0</v>
      </c>
      <c r="BY1248" s="2">
        <v>44376.857581018521</v>
      </c>
      <c r="CB1248" t="b">
        <v>0</v>
      </c>
      <c r="CC1248" t="b">
        <v>0</v>
      </c>
      <c r="CF1248">
        <v>1228311</v>
      </c>
      <c r="CH1248">
        <v>122831.1</v>
      </c>
      <c r="CI1248">
        <v>10</v>
      </c>
      <c r="CJ1248">
        <v>0</v>
      </c>
      <c r="CK1248">
        <f>YEAR(tbl_Opportunity[[#This Row],[Close Date]])</f>
        <v>2021</v>
      </c>
    </row>
    <row r="1249" spans="1:89">
      <c r="A1249" t="s">
        <v>3542</v>
      </c>
      <c r="B1249" t="b">
        <v>0</v>
      </c>
      <c r="D1249" t="b">
        <v>0</v>
      </c>
      <c r="H1249" s="1">
        <v>44771</v>
      </c>
      <c r="I1249" t="b">
        <v>0</v>
      </c>
      <c r="O1249" t="s">
        <v>387</v>
      </c>
      <c r="P1249" t="b">
        <v>0</v>
      </c>
      <c r="Q1249" s="2">
        <v>44222.014201388891</v>
      </c>
      <c r="R1249" s="1"/>
      <c r="S1249" t="b">
        <v>0</v>
      </c>
      <c r="U1249" s="1"/>
      <c r="V1249" t="b">
        <v>0</v>
      </c>
      <c r="W1249" s="1">
        <v>44621</v>
      </c>
      <c r="X1249">
        <v>3</v>
      </c>
      <c r="Y1249">
        <v>2022</v>
      </c>
      <c r="Z1249" t="s">
        <v>161</v>
      </c>
      <c r="AA1249" t="s">
        <v>161</v>
      </c>
      <c r="AB1249" t="b">
        <v>0</v>
      </c>
      <c r="AC1249" t="b">
        <v>0</v>
      </c>
      <c r="AE1249" t="b">
        <v>1</v>
      </c>
      <c r="AF1249" t="b">
        <v>0</v>
      </c>
      <c r="AG1249" t="b">
        <v>0</v>
      </c>
      <c r="AH1249" t="s">
        <v>699</v>
      </c>
      <c r="AI1249" t="b">
        <v>0</v>
      </c>
      <c r="AK1249" t="b">
        <v>0</v>
      </c>
      <c r="AL1249" s="1"/>
      <c r="AM1249" t="s">
        <v>162</v>
      </c>
      <c r="AN1249" s="2">
        <v>44297.828460648147</v>
      </c>
      <c r="AP1249" s="2"/>
      <c r="AQ1249" s="1"/>
      <c r="AS1249" t="b">
        <v>0</v>
      </c>
      <c r="AV1249" t="s">
        <v>153</v>
      </c>
      <c r="BB1249" t="s">
        <v>3543</v>
      </c>
      <c r="BD1249" t="b">
        <v>0</v>
      </c>
      <c r="BH1249" t="s">
        <v>387</v>
      </c>
      <c r="BI1249" t="s">
        <v>150</v>
      </c>
      <c r="BN1249" t="s">
        <v>415</v>
      </c>
      <c r="BQ1249" t="s">
        <v>96</v>
      </c>
      <c r="BR1249" t="b">
        <v>0</v>
      </c>
      <c r="BT1249" t="b">
        <v>0</v>
      </c>
      <c r="BW1249" t="s">
        <v>166</v>
      </c>
      <c r="BX1249" t="b">
        <v>0</v>
      </c>
      <c r="BY1249" s="2">
        <v>44376.857581018521</v>
      </c>
      <c r="CB1249" t="b">
        <v>0</v>
      </c>
      <c r="CC1249" t="b">
        <v>0</v>
      </c>
      <c r="CF1249">
        <v>65874</v>
      </c>
      <c r="CH1249">
        <v>6587.4</v>
      </c>
      <c r="CI1249">
        <v>10</v>
      </c>
      <c r="CJ1249">
        <v>0</v>
      </c>
      <c r="CK1249">
        <f>YEAR(tbl_Opportunity[[#This Row],[Close Date]])</f>
        <v>2022</v>
      </c>
    </row>
    <row r="1250" spans="1:89">
      <c r="A1250" t="s">
        <v>1485</v>
      </c>
      <c r="B1250" t="b">
        <v>0</v>
      </c>
      <c r="D1250" t="b">
        <v>0</v>
      </c>
      <c r="E1250" t="s">
        <v>3510</v>
      </c>
      <c r="H1250" s="1">
        <v>44409</v>
      </c>
      <c r="I1250" t="b">
        <v>0</v>
      </c>
      <c r="O1250" t="s">
        <v>99</v>
      </c>
      <c r="P1250" t="b">
        <v>0</v>
      </c>
      <c r="Q1250" s="2">
        <v>44246.81150462963</v>
      </c>
      <c r="R1250" s="1"/>
      <c r="S1250" t="b">
        <v>0</v>
      </c>
      <c r="U1250" s="1"/>
      <c r="V1250" t="b">
        <v>0</v>
      </c>
      <c r="W1250" s="1">
        <v>44256</v>
      </c>
      <c r="X1250">
        <v>3</v>
      </c>
      <c r="Y1250">
        <v>2021</v>
      </c>
      <c r="Z1250" t="s">
        <v>161</v>
      </c>
      <c r="AA1250" t="s">
        <v>161</v>
      </c>
      <c r="AB1250" t="b">
        <v>0</v>
      </c>
      <c r="AC1250" t="b">
        <v>0</v>
      </c>
      <c r="AE1250" t="b">
        <v>1</v>
      </c>
      <c r="AF1250" t="b">
        <v>0</v>
      </c>
      <c r="AG1250" t="b">
        <v>0</v>
      </c>
      <c r="AH1250" t="s">
        <v>699</v>
      </c>
      <c r="AI1250" t="b">
        <v>0</v>
      </c>
      <c r="AK1250" t="b">
        <v>0</v>
      </c>
      <c r="AL1250" s="1">
        <v>44377</v>
      </c>
      <c r="AM1250" t="s">
        <v>99</v>
      </c>
      <c r="AN1250" s="2">
        <v>44369.57545138889</v>
      </c>
      <c r="AP1250" s="2">
        <v>44369.57545138889</v>
      </c>
      <c r="AQ1250" s="1">
        <v>44369</v>
      </c>
      <c r="AS1250" t="b">
        <v>0</v>
      </c>
      <c r="AV1250" t="s">
        <v>153</v>
      </c>
      <c r="BB1250" t="s">
        <v>3544</v>
      </c>
      <c r="BD1250" t="b">
        <v>0</v>
      </c>
      <c r="BH1250" t="s">
        <v>99</v>
      </c>
      <c r="BI1250" t="s">
        <v>150</v>
      </c>
      <c r="BL1250" t="s">
        <v>3545</v>
      </c>
      <c r="BN1250" t="s">
        <v>415</v>
      </c>
      <c r="BQ1250" t="s">
        <v>96</v>
      </c>
      <c r="BR1250" t="b">
        <v>0</v>
      </c>
      <c r="BT1250" t="b">
        <v>0</v>
      </c>
      <c r="BW1250" t="s">
        <v>339</v>
      </c>
      <c r="BX1250" t="b">
        <v>0</v>
      </c>
      <c r="BY1250" s="2">
        <v>44376.857581018521</v>
      </c>
      <c r="CB1250" t="b">
        <v>0</v>
      </c>
      <c r="CC1250" t="b">
        <v>0</v>
      </c>
      <c r="CF1250">
        <v>13000</v>
      </c>
      <c r="CH1250">
        <v>3900</v>
      </c>
      <c r="CI1250">
        <v>30</v>
      </c>
      <c r="CJ1250">
        <v>0</v>
      </c>
      <c r="CK1250">
        <f>YEAR(tbl_Opportunity[[#This Row],[Close Date]])</f>
        <v>2021</v>
      </c>
    </row>
    <row r="1251" spans="1:89">
      <c r="A1251" t="s">
        <v>3546</v>
      </c>
      <c r="B1251" t="b">
        <v>0</v>
      </c>
      <c r="D1251" t="b">
        <v>0</v>
      </c>
      <c r="H1251" s="1">
        <v>44469</v>
      </c>
      <c r="I1251" t="b">
        <v>0</v>
      </c>
      <c r="O1251" t="s">
        <v>2842</v>
      </c>
      <c r="P1251" t="b">
        <v>0</v>
      </c>
      <c r="Q1251" s="2">
        <v>43839.693206018521</v>
      </c>
      <c r="R1251" s="1"/>
      <c r="S1251" t="b">
        <v>0</v>
      </c>
      <c r="U1251" s="1"/>
      <c r="V1251" t="b">
        <v>0</v>
      </c>
      <c r="W1251" s="1">
        <v>44256</v>
      </c>
      <c r="X1251">
        <v>3</v>
      </c>
      <c r="Y1251">
        <v>2021</v>
      </c>
      <c r="Z1251" t="s">
        <v>161</v>
      </c>
      <c r="AA1251" t="s">
        <v>161</v>
      </c>
      <c r="AB1251" t="b">
        <v>0</v>
      </c>
      <c r="AC1251" t="b">
        <v>0</v>
      </c>
      <c r="AE1251" t="b">
        <v>1</v>
      </c>
      <c r="AF1251" t="b">
        <v>0</v>
      </c>
      <c r="AG1251" t="b">
        <v>0</v>
      </c>
      <c r="AH1251" t="s">
        <v>699</v>
      </c>
      <c r="AI1251" t="b">
        <v>0</v>
      </c>
      <c r="AK1251" t="b">
        <v>0</v>
      </c>
      <c r="AL1251" s="1"/>
      <c r="AM1251" t="s">
        <v>2842</v>
      </c>
      <c r="AN1251" s="2">
        <v>44361.649444444447</v>
      </c>
      <c r="AP1251" s="2">
        <v>44034.617442129631</v>
      </c>
      <c r="AQ1251" s="1"/>
      <c r="AS1251" t="b">
        <v>0</v>
      </c>
      <c r="AV1251" t="s">
        <v>213</v>
      </c>
      <c r="BB1251" t="s">
        <v>3547</v>
      </c>
      <c r="BD1251" t="b">
        <v>0</v>
      </c>
      <c r="BH1251" t="s">
        <v>2842</v>
      </c>
      <c r="BI1251" t="s">
        <v>155</v>
      </c>
      <c r="BJ1251" t="s">
        <v>3548</v>
      </c>
      <c r="BL1251" t="s">
        <v>3368</v>
      </c>
      <c r="BN1251" t="s">
        <v>415</v>
      </c>
      <c r="BQ1251" t="s">
        <v>96</v>
      </c>
      <c r="BR1251" t="b">
        <v>0</v>
      </c>
      <c r="BT1251" t="b">
        <v>0</v>
      </c>
      <c r="BW1251" t="s">
        <v>339</v>
      </c>
      <c r="BX1251" t="b">
        <v>0</v>
      </c>
      <c r="BY1251" s="2">
        <v>44376.857581018521</v>
      </c>
      <c r="CB1251" t="b">
        <v>0</v>
      </c>
      <c r="CC1251" t="b">
        <v>0</v>
      </c>
      <c r="CF1251">
        <v>63750</v>
      </c>
      <c r="CH1251">
        <v>19125</v>
      </c>
      <c r="CI1251">
        <v>30</v>
      </c>
      <c r="CJ1251">
        <v>0</v>
      </c>
      <c r="CK1251">
        <f>YEAR(tbl_Opportunity[[#This Row],[Close Date]])</f>
        <v>2021</v>
      </c>
    </row>
    <row r="1252" spans="1:89">
      <c r="A1252" t="s">
        <v>3549</v>
      </c>
      <c r="B1252" t="b">
        <v>0</v>
      </c>
      <c r="D1252" t="b">
        <v>0</v>
      </c>
      <c r="H1252" s="1">
        <v>44469</v>
      </c>
      <c r="I1252" t="b">
        <v>0</v>
      </c>
      <c r="O1252" t="s">
        <v>2842</v>
      </c>
      <c r="P1252" t="b">
        <v>0</v>
      </c>
      <c r="Q1252" s="2">
        <v>43991.749374999999</v>
      </c>
      <c r="R1252" s="1"/>
      <c r="S1252" t="b">
        <v>0</v>
      </c>
      <c r="U1252" s="1"/>
      <c r="V1252" t="b">
        <v>0</v>
      </c>
      <c r="W1252" s="1">
        <v>44256</v>
      </c>
      <c r="X1252">
        <v>3</v>
      </c>
      <c r="Y1252">
        <v>2021</v>
      </c>
      <c r="Z1252" t="s">
        <v>161</v>
      </c>
      <c r="AA1252" t="s">
        <v>161</v>
      </c>
      <c r="AB1252" t="b">
        <v>0</v>
      </c>
      <c r="AC1252" t="b">
        <v>0</v>
      </c>
      <c r="AE1252" t="b">
        <v>1</v>
      </c>
      <c r="AF1252" t="b">
        <v>0</v>
      </c>
      <c r="AG1252" t="b">
        <v>0</v>
      </c>
      <c r="AH1252" t="s">
        <v>699</v>
      </c>
      <c r="AI1252" t="b">
        <v>0</v>
      </c>
      <c r="AK1252" t="b">
        <v>0</v>
      </c>
      <c r="AL1252" s="1"/>
      <c r="AM1252" t="s">
        <v>2842</v>
      </c>
      <c r="AN1252" s="2">
        <v>44361.654976851853</v>
      </c>
      <c r="AP1252" s="2">
        <v>44270.493958333333</v>
      </c>
      <c r="AQ1252" s="1"/>
      <c r="AS1252" t="b">
        <v>0</v>
      </c>
      <c r="AV1252" t="s">
        <v>93</v>
      </c>
      <c r="BB1252" t="s">
        <v>3550</v>
      </c>
      <c r="BD1252" t="b">
        <v>0</v>
      </c>
      <c r="BH1252" t="s">
        <v>2842</v>
      </c>
      <c r="BI1252" t="s">
        <v>155</v>
      </c>
      <c r="BL1252" t="s">
        <v>3551</v>
      </c>
      <c r="BN1252" t="s">
        <v>415</v>
      </c>
      <c r="BQ1252" t="s">
        <v>96</v>
      </c>
      <c r="BR1252" t="b">
        <v>0</v>
      </c>
      <c r="BT1252" t="b">
        <v>0</v>
      </c>
      <c r="BW1252" t="s">
        <v>339</v>
      </c>
      <c r="BX1252" t="b">
        <v>0</v>
      </c>
      <c r="BY1252" s="2">
        <v>44376.857581018521</v>
      </c>
      <c r="CB1252" t="b">
        <v>0</v>
      </c>
      <c r="CC1252" t="b">
        <v>0</v>
      </c>
      <c r="CF1252">
        <v>77116.36</v>
      </c>
      <c r="CH1252">
        <v>23134.91</v>
      </c>
      <c r="CI1252">
        <v>30</v>
      </c>
      <c r="CJ1252">
        <v>0</v>
      </c>
      <c r="CK1252">
        <f>YEAR(tbl_Opportunity[[#This Row],[Close Date]])</f>
        <v>2021</v>
      </c>
    </row>
    <row r="1253" spans="1:89">
      <c r="A1253" t="s">
        <v>3552</v>
      </c>
      <c r="B1253" t="b">
        <v>0</v>
      </c>
      <c r="D1253" t="b">
        <v>0</v>
      </c>
      <c r="H1253" s="1">
        <v>44469</v>
      </c>
      <c r="I1253" t="b">
        <v>0</v>
      </c>
      <c r="O1253" t="s">
        <v>114</v>
      </c>
      <c r="P1253" t="b">
        <v>0</v>
      </c>
      <c r="Q1253" s="2">
        <v>44144.630497685182</v>
      </c>
      <c r="R1253" s="1"/>
      <c r="S1253" t="b">
        <v>0</v>
      </c>
      <c r="U1253" s="1"/>
      <c r="V1253" t="b">
        <v>0</v>
      </c>
      <c r="W1253" s="1">
        <v>44256</v>
      </c>
      <c r="X1253">
        <v>3</v>
      </c>
      <c r="Y1253">
        <v>2021</v>
      </c>
      <c r="Z1253" t="s">
        <v>161</v>
      </c>
      <c r="AA1253" t="s">
        <v>161</v>
      </c>
      <c r="AB1253" t="b">
        <v>0</v>
      </c>
      <c r="AC1253" t="b">
        <v>0</v>
      </c>
      <c r="AE1253" t="b">
        <v>1</v>
      </c>
      <c r="AF1253" t="b">
        <v>0</v>
      </c>
      <c r="AG1253" t="b">
        <v>0</v>
      </c>
      <c r="AH1253" t="s">
        <v>699</v>
      </c>
      <c r="AI1253" t="b">
        <v>0</v>
      </c>
      <c r="AK1253" t="b">
        <v>0</v>
      </c>
      <c r="AL1253" s="1"/>
      <c r="AM1253" t="s">
        <v>162</v>
      </c>
      <c r="AN1253" s="2">
        <v>44297.838888888888</v>
      </c>
      <c r="AP1253" s="2">
        <v>44144.631516203706</v>
      </c>
      <c r="AQ1253" s="1"/>
      <c r="AS1253" t="b">
        <v>0</v>
      </c>
      <c r="AV1253" t="s">
        <v>213</v>
      </c>
      <c r="BB1253" t="s">
        <v>3553</v>
      </c>
      <c r="BD1253" t="b">
        <v>0</v>
      </c>
      <c r="BH1253" t="s">
        <v>114</v>
      </c>
      <c r="BI1253" t="s">
        <v>155</v>
      </c>
      <c r="BN1253" t="s">
        <v>415</v>
      </c>
      <c r="BQ1253" t="s">
        <v>96</v>
      </c>
      <c r="BR1253" t="b">
        <v>0</v>
      </c>
      <c r="BT1253" t="b">
        <v>0</v>
      </c>
      <c r="BW1253" t="s">
        <v>339</v>
      </c>
      <c r="BX1253" t="b">
        <v>0</v>
      </c>
      <c r="BY1253" s="2">
        <v>44376.857581018521</v>
      </c>
      <c r="CB1253" t="b">
        <v>0</v>
      </c>
      <c r="CC1253" t="b">
        <v>0</v>
      </c>
      <c r="CF1253">
        <v>98454</v>
      </c>
      <c r="CH1253">
        <v>29536.2</v>
      </c>
      <c r="CI1253">
        <v>30</v>
      </c>
      <c r="CJ1253">
        <v>0</v>
      </c>
      <c r="CK1253">
        <f>YEAR(tbl_Opportunity[[#This Row],[Close Date]])</f>
        <v>2021</v>
      </c>
    </row>
    <row r="1254" spans="1:89">
      <c r="A1254" t="s">
        <v>2693</v>
      </c>
      <c r="B1254" t="b">
        <v>0</v>
      </c>
      <c r="D1254" t="b">
        <v>0</v>
      </c>
      <c r="E1254" t="s">
        <v>3554</v>
      </c>
      <c r="H1254" s="1">
        <v>44469</v>
      </c>
      <c r="I1254" t="b">
        <v>0</v>
      </c>
      <c r="L1254" t="s">
        <v>2694</v>
      </c>
      <c r="O1254" t="s">
        <v>99</v>
      </c>
      <c r="P1254" t="b">
        <v>0</v>
      </c>
      <c r="Q1254" s="2">
        <v>43586.831678240742</v>
      </c>
      <c r="R1254" s="1"/>
      <c r="S1254" t="b">
        <v>0</v>
      </c>
      <c r="U1254" s="1"/>
      <c r="V1254" t="b">
        <v>0</v>
      </c>
      <c r="W1254" s="1">
        <v>44256</v>
      </c>
      <c r="X1254">
        <v>3</v>
      </c>
      <c r="Y1254">
        <v>2021</v>
      </c>
      <c r="Z1254" t="s">
        <v>161</v>
      </c>
      <c r="AA1254" t="s">
        <v>161</v>
      </c>
      <c r="AB1254" t="b">
        <v>0</v>
      </c>
      <c r="AC1254" t="b">
        <v>0</v>
      </c>
      <c r="AD1254" t="s">
        <v>413</v>
      </c>
      <c r="AE1254" t="b">
        <v>1</v>
      </c>
      <c r="AF1254" t="b">
        <v>0</v>
      </c>
      <c r="AG1254" t="b">
        <v>0</v>
      </c>
      <c r="AH1254" t="s">
        <v>699</v>
      </c>
      <c r="AI1254" t="b">
        <v>0</v>
      </c>
      <c r="AK1254" t="b">
        <v>0</v>
      </c>
      <c r="AL1254" s="1">
        <v>43900</v>
      </c>
      <c r="AM1254" t="s">
        <v>162</v>
      </c>
      <c r="AN1254" s="2">
        <v>44300.834421296298</v>
      </c>
      <c r="AP1254" s="2">
        <v>43901.859907407408</v>
      </c>
      <c r="AQ1254" s="1"/>
      <c r="AS1254" t="b">
        <v>0</v>
      </c>
      <c r="AV1254" t="s">
        <v>93</v>
      </c>
      <c r="BB1254" t="s">
        <v>3555</v>
      </c>
      <c r="BD1254" t="b">
        <v>0</v>
      </c>
      <c r="BH1254" t="s">
        <v>387</v>
      </c>
      <c r="BI1254" t="s">
        <v>150</v>
      </c>
      <c r="BN1254" t="s">
        <v>415</v>
      </c>
      <c r="BQ1254" t="s">
        <v>96</v>
      </c>
      <c r="BR1254" t="b">
        <v>0</v>
      </c>
      <c r="BT1254" t="b">
        <v>0</v>
      </c>
      <c r="BW1254" t="s">
        <v>339</v>
      </c>
      <c r="BX1254" t="b">
        <v>0</v>
      </c>
      <c r="BY1254" s="2">
        <v>44376.857569444444</v>
      </c>
      <c r="CB1254" t="b">
        <v>0</v>
      </c>
      <c r="CC1254" t="b">
        <v>0</v>
      </c>
      <c r="CF1254">
        <v>71143.92</v>
      </c>
      <c r="CH1254">
        <v>21343.18</v>
      </c>
      <c r="CI1254">
        <v>30</v>
      </c>
      <c r="CJ1254">
        <v>0</v>
      </c>
      <c r="CK1254">
        <f>YEAR(tbl_Opportunity[[#This Row],[Close Date]])</f>
        <v>2021</v>
      </c>
    </row>
    <row r="1255" spans="1:89">
      <c r="A1255" t="s">
        <v>3556</v>
      </c>
      <c r="B1255" t="b">
        <v>0</v>
      </c>
      <c r="D1255" t="b">
        <v>0</v>
      </c>
      <c r="E1255" t="s">
        <v>3557</v>
      </c>
      <c r="H1255" s="1">
        <v>44469</v>
      </c>
      <c r="I1255" t="b">
        <v>0</v>
      </c>
      <c r="L1255" t="s">
        <v>3558</v>
      </c>
      <c r="O1255" t="s">
        <v>142</v>
      </c>
      <c r="P1255" t="b">
        <v>0</v>
      </c>
      <c r="Q1255" s="2">
        <v>43902.63449074074</v>
      </c>
      <c r="R1255" s="1"/>
      <c r="S1255" t="b">
        <v>0</v>
      </c>
      <c r="U1255" s="1"/>
      <c r="V1255" t="b">
        <v>0</v>
      </c>
      <c r="W1255" s="1">
        <v>44256</v>
      </c>
      <c r="X1255">
        <v>3</v>
      </c>
      <c r="Y1255">
        <v>2021</v>
      </c>
      <c r="Z1255" t="s">
        <v>161</v>
      </c>
      <c r="AA1255" t="s">
        <v>161</v>
      </c>
      <c r="AB1255" t="b">
        <v>0</v>
      </c>
      <c r="AC1255" t="b">
        <v>0</v>
      </c>
      <c r="AD1255" t="s">
        <v>3456</v>
      </c>
      <c r="AE1255" t="b">
        <v>1</v>
      </c>
      <c r="AF1255" t="b">
        <v>0</v>
      </c>
      <c r="AG1255" t="b">
        <v>0</v>
      </c>
      <c r="AH1255" t="s">
        <v>699</v>
      </c>
      <c r="AI1255" t="b">
        <v>0</v>
      </c>
      <c r="AK1255" t="b">
        <v>0</v>
      </c>
      <c r="AL1255" s="1">
        <v>44228</v>
      </c>
      <c r="AM1255" t="s">
        <v>142</v>
      </c>
      <c r="AN1255" s="2">
        <v>44309.651504629626</v>
      </c>
      <c r="AP1255" s="2">
        <v>44215.819641203707</v>
      </c>
      <c r="AQ1255" s="1"/>
      <c r="AS1255" t="b">
        <v>0</v>
      </c>
      <c r="AV1255" t="s">
        <v>153</v>
      </c>
      <c r="BB1255" t="s">
        <v>3559</v>
      </c>
      <c r="BD1255" t="b">
        <v>0</v>
      </c>
      <c r="BH1255" t="s">
        <v>142</v>
      </c>
      <c r="BI1255" t="s">
        <v>150</v>
      </c>
      <c r="BN1255" t="s">
        <v>415</v>
      </c>
      <c r="BQ1255" t="s">
        <v>96</v>
      </c>
      <c r="BR1255" t="b">
        <v>0</v>
      </c>
      <c r="BT1255" t="b">
        <v>0</v>
      </c>
      <c r="BW1255" t="s">
        <v>313</v>
      </c>
      <c r="BX1255" t="b">
        <v>0</v>
      </c>
      <c r="BY1255" s="2">
        <v>44376.857581018521</v>
      </c>
      <c r="CB1255" t="b">
        <v>0</v>
      </c>
      <c r="CC1255" t="b">
        <v>0</v>
      </c>
      <c r="CF1255">
        <v>90955.26</v>
      </c>
      <c r="CH1255">
        <v>4547.76</v>
      </c>
      <c r="CI1255">
        <v>5</v>
      </c>
      <c r="CJ1255">
        <v>0</v>
      </c>
      <c r="CK1255">
        <f>YEAR(tbl_Opportunity[[#This Row],[Close Date]])</f>
        <v>2021</v>
      </c>
    </row>
    <row r="1256" spans="1:89">
      <c r="A1256" t="s">
        <v>3560</v>
      </c>
      <c r="B1256" t="b">
        <v>0</v>
      </c>
      <c r="D1256" t="b">
        <v>0</v>
      </c>
      <c r="H1256" s="1">
        <v>44469</v>
      </c>
      <c r="I1256" t="b">
        <v>0</v>
      </c>
      <c r="L1256" t="s">
        <v>3561</v>
      </c>
      <c r="O1256" t="s">
        <v>387</v>
      </c>
      <c r="P1256" t="b">
        <v>0</v>
      </c>
      <c r="Q1256" s="2">
        <v>44221.874872685185</v>
      </c>
      <c r="R1256" s="1"/>
      <c r="S1256" t="b">
        <v>0</v>
      </c>
      <c r="U1256" s="1"/>
      <c r="V1256" t="b">
        <v>0</v>
      </c>
      <c r="W1256" s="1">
        <v>44256</v>
      </c>
      <c r="X1256">
        <v>3</v>
      </c>
      <c r="Y1256">
        <v>2021</v>
      </c>
      <c r="Z1256" t="s">
        <v>161</v>
      </c>
      <c r="AA1256" t="s">
        <v>161</v>
      </c>
      <c r="AB1256" t="b">
        <v>0</v>
      </c>
      <c r="AC1256" t="b">
        <v>0</v>
      </c>
      <c r="AD1256" t="s">
        <v>3456</v>
      </c>
      <c r="AE1256" t="b">
        <v>1</v>
      </c>
      <c r="AF1256" t="b">
        <v>0</v>
      </c>
      <c r="AG1256" t="b">
        <v>0</v>
      </c>
      <c r="AH1256" t="s">
        <v>699</v>
      </c>
      <c r="AI1256" t="b">
        <v>0</v>
      </c>
      <c r="AK1256" t="b">
        <v>0</v>
      </c>
      <c r="AL1256" s="1">
        <v>44355</v>
      </c>
      <c r="AM1256" t="s">
        <v>387</v>
      </c>
      <c r="AN1256" s="2">
        <v>44361.176516203705</v>
      </c>
      <c r="AP1256" s="2"/>
      <c r="AQ1256" s="1"/>
      <c r="AS1256" t="b">
        <v>0</v>
      </c>
      <c r="AV1256" t="s">
        <v>153</v>
      </c>
      <c r="BB1256" t="s">
        <v>3562</v>
      </c>
      <c r="BD1256" t="b">
        <v>0</v>
      </c>
      <c r="BH1256" t="s">
        <v>387</v>
      </c>
      <c r="BI1256" t="s">
        <v>150</v>
      </c>
      <c r="BN1256" t="s">
        <v>415</v>
      </c>
      <c r="BQ1256" t="s">
        <v>96</v>
      </c>
      <c r="BR1256" t="b">
        <v>0</v>
      </c>
      <c r="BT1256" t="b">
        <v>0</v>
      </c>
      <c r="BW1256" t="s">
        <v>166</v>
      </c>
      <c r="BX1256" t="b">
        <v>0</v>
      </c>
      <c r="BY1256" s="2">
        <v>44376.857581018521</v>
      </c>
      <c r="CB1256" t="b">
        <v>0</v>
      </c>
      <c r="CC1256" t="b">
        <v>0</v>
      </c>
      <c r="CF1256">
        <v>130952</v>
      </c>
      <c r="CH1256">
        <v>13095.2</v>
      </c>
      <c r="CI1256">
        <v>10</v>
      </c>
      <c r="CJ1256">
        <v>0</v>
      </c>
      <c r="CK1256">
        <f>YEAR(tbl_Opportunity[[#This Row],[Close Date]])</f>
        <v>2021</v>
      </c>
    </row>
    <row r="1257" spans="1:89">
      <c r="A1257" t="s">
        <v>1996</v>
      </c>
      <c r="B1257" t="b">
        <v>0</v>
      </c>
      <c r="D1257" t="b">
        <v>0</v>
      </c>
      <c r="H1257" s="1">
        <v>44469</v>
      </c>
      <c r="I1257" t="b">
        <v>0</v>
      </c>
      <c r="O1257" t="s">
        <v>99</v>
      </c>
      <c r="P1257" t="b">
        <v>0</v>
      </c>
      <c r="Q1257" s="2">
        <v>44042.763761574075</v>
      </c>
      <c r="R1257" s="1"/>
      <c r="S1257" t="b">
        <v>0</v>
      </c>
      <c r="T1257" t="s">
        <v>417</v>
      </c>
      <c r="U1257" s="1">
        <v>44196</v>
      </c>
      <c r="V1257" t="b">
        <v>0</v>
      </c>
      <c r="W1257" s="1">
        <v>44256</v>
      </c>
      <c r="X1257">
        <v>3</v>
      </c>
      <c r="Y1257">
        <v>2021</v>
      </c>
      <c r="Z1257" t="s">
        <v>161</v>
      </c>
      <c r="AA1257" t="s">
        <v>161</v>
      </c>
      <c r="AB1257" t="b">
        <v>0</v>
      </c>
      <c r="AC1257" t="b">
        <v>0</v>
      </c>
      <c r="AE1257" t="b">
        <v>1</v>
      </c>
      <c r="AF1257" t="b">
        <v>0</v>
      </c>
      <c r="AG1257" t="b">
        <v>0</v>
      </c>
      <c r="AH1257" t="s">
        <v>368</v>
      </c>
      <c r="AI1257" t="b">
        <v>0</v>
      </c>
      <c r="AK1257" t="b">
        <v>0</v>
      </c>
      <c r="AL1257" s="1">
        <v>44042</v>
      </c>
      <c r="AM1257" t="s">
        <v>162</v>
      </c>
      <c r="AN1257" s="2">
        <v>44297.838888888888</v>
      </c>
      <c r="AP1257" s="2">
        <v>44082.845462962963</v>
      </c>
      <c r="AQ1257" s="1"/>
      <c r="AS1257" t="b">
        <v>0</v>
      </c>
      <c r="AV1257" t="s">
        <v>213</v>
      </c>
      <c r="BB1257" t="s">
        <v>3563</v>
      </c>
      <c r="BD1257" t="b">
        <v>0</v>
      </c>
      <c r="BH1257" t="s">
        <v>332</v>
      </c>
      <c r="BI1257" t="s">
        <v>150</v>
      </c>
      <c r="BJ1257" t="s">
        <v>336</v>
      </c>
      <c r="BN1257" t="s">
        <v>415</v>
      </c>
      <c r="BQ1257" t="s">
        <v>96</v>
      </c>
      <c r="BR1257" t="b">
        <v>0</v>
      </c>
      <c r="BT1257" t="b">
        <v>0</v>
      </c>
      <c r="BW1257" t="s">
        <v>166</v>
      </c>
      <c r="BX1257" t="b">
        <v>0</v>
      </c>
      <c r="BY1257" s="2">
        <v>44376.857581018521</v>
      </c>
      <c r="CB1257" t="b">
        <v>0</v>
      </c>
      <c r="CC1257" t="b">
        <v>0</v>
      </c>
      <c r="CF1257">
        <v>59286.6</v>
      </c>
      <c r="CH1257">
        <v>5928.66</v>
      </c>
      <c r="CI1257">
        <v>10</v>
      </c>
      <c r="CJ1257">
        <v>0</v>
      </c>
      <c r="CK1257">
        <f>YEAR(tbl_Opportunity[[#This Row],[Close Date]])</f>
        <v>2021</v>
      </c>
    </row>
    <row r="1258" spans="1:89">
      <c r="A1258" t="s">
        <v>132</v>
      </c>
      <c r="B1258" t="b">
        <v>0</v>
      </c>
      <c r="D1258" t="b">
        <v>0</v>
      </c>
      <c r="E1258" t="s">
        <v>2947</v>
      </c>
      <c r="H1258" s="1">
        <v>44469</v>
      </c>
      <c r="I1258" t="b">
        <v>0</v>
      </c>
      <c r="O1258" t="s">
        <v>99</v>
      </c>
      <c r="P1258" t="b">
        <v>0</v>
      </c>
      <c r="Q1258" s="2">
        <v>44288.652175925927</v>
      </c>
      <c r="R1258" s="1"/>
      <c r="S1258" t="b">
        <v>0</v>
      </c>
      <c r="T1258" t="s">
        <v>417</v>
      </c>
      <c r="U1258" s="1">
        <v>44469</v>
      </c>
      <c r="V1258" t="b">
        <v>0</v>
      </c>
      <c r="W1258" s="1">
        <v>44256</v>
      </c>
      <c r="X1258">
        <v>3</v>
      </c>
      <c r="Y1258">
        <v>2021</v>
      </c>
      <c r="Z1258" t="s">
        <v>161</v>
      </c>
      <c r="AA1258" t="s">
        <v>161</v>
      </c>
      <c r="AB1258" t="b">
        <v>0</v>
      </c>
      <c r="AC1258" t="b">
        <v>0</v>
      </c>
      <c r="AE1258" t="b">
        <v>1</v>
      </c>
      <c r="AF1258" t="b">
        <v>0</v>
      </c>
      <c r="AG1258" t="b">
        <v>0</v>
      </c>
      <c r="AH1258" t="s">
        <v>368</v>
      </c>
      <c r="AI1258" t="b">
        <v>0</v>
      </c>
      <c r="AK1258" t="b">
        <v>0</v>
      </c>
      <c r="AL1258" s="1">
        <v>44288</v>
      </c>
      <c r="AM1258" t="s">
        <v>99</v>
      </c>
      <c r="AN1258" s="2">
        <v>44288.65519675926</v>
      </c>
      <c r="AP1258" s="2"/>
      <c r="AQ1258" s="1"/>
      <c r="AS1258" t="b">
        <v>0</v>
      </c>
      <c r="AV1258" t="s">
        <v>93</v>
      </c>
      <c r="BB1258" t="s">
        <v>3564</v>
      </c>
      <c r="BD1258" t="b">
        <v>0</v>
      </c>
      <c r="BH1258" t="s">
        <v>332</v>
      </c>
      <c r="BI1258" t="s">
        <v>155</v>
      </c>
      <c r="BN1258" t="s">
        <v>415</v>
      </c>
      <c r="BQ1258" t="s">
        <v>96</v>
      </c>
      <c r="BR1258" t="b">
        <v>0</v>
      </c>
      <c r="BT1258" t="b">
        <v>0</v>
      </c>
      <c r="BW1258" t="s">
        <v>166</v>
      </c>
      <c r="BX1258" t="b">
        <v>0</v>
      </c>
      <c r="BY1258" s="2">
        <v>44376.857581018521</v>
      </c>
      <c r="CB1258" t="b">
        <v>0</v>
      </c>
      <c r="CC1258" t="b">
        <v>0</v>
      </c>
      <c r="CF1258">
        <v>202267.2</v>
      </c>
      <c r="CH1258">
        <v>20226.72</v>
      </c>
      <c r="CI1258">
        <v>10</v>
      </c>
      <c r="CJ1258">
        <v>0</v>
      </c>
      <c r="CK1258">
        <f>YEAR(tbl_Opportunity[[#This Row],[Close Date]])</f>
        <v>2021</v>
      </c>
    </row>
    <row r="1259" spans="1:89">
      <c r="A1259" t="s">
        <v>3565</v>
      </c>
      <c r="B1259" t="b">
        <v>0</v>
      </c>
      <c r="D1259" t="b">
        <v>0</v>
      </c>
      <c r="H1259" s="1">
        <v>44469</v>
      </c>
      <c r="I1259" t="b">
        <v>0</v>
      </c>
      <c r="L1259" t="s">
        <v>3566</v>
      </c>
      <c r="O1259" t="s">
        <v>99</v>
      </c>
      <c r="P1259" t="b">
        <v>0</v>
      </c>
      <c r="Q1259" s="2">
        <v>43558.701122685183</v>
      </c>
      <c r="R1259" s="1"/>
      <c r="S1259" t="b">
        <v>0</v>
      </c>
      <c r="T1259" t="s">
        <v>417</v>
      </c>
      <c r="U1259" s="1">
        <v>44196</v>
      </c>
      <c r="V1259" t="b">
        <v>0</v>
      </c>
      <c r="W1259" s="1">
        <v>44256</v>
      </c>
      <c r="X1259">
        <v>3</v>
      </c>
      <c r="Y1259">
        <v>2021</v>
      </c>
      <c r="Z1259" t="s">
        <v>161</v>
      </c>
      <c r="AA1259" t="s">
        <v>161</v>
      </c>
      <c r="AB1259" t="b">
        <v>0</v>
      </c>
      <c r="AC1259" t="b">
        <v>0</v>
      </c>
      <c r="AE1259" t="b">
        <v>1</v>
      </c>
      <c r="AF1259" t="b">
        <v>0</v>
      </c>
      <c r="AG1259" t="b">
        <v>0</v>
      </c>
      <c r="AH1259" t="s">
        <v>368</v>
      </c>
      <c r="AI1259" t="b">
        <v>0</v>
      </c>
      <c r="AK1259" t="b">
        <v>0</v>
      </c>
      <c r="AL1259" s="1">
        <v>43558</v>
      </c>
      <c r="AM1259" t="s">
        <v>162</v>
      </c>
      <c r="AN1259" s="2">
        <v>44302.595810185187</v>
      </c>
      <c r="AP1259" s="2">
        <v>44243.581747685188</v>
      </c>
      <c r="AQ1259" s="1"/>
      <c r="AS1259" t="b">
        <v>0</v>
      </c>
      <c r="AV1259" t="s">
        <v>197</v>
      </c>
      <c r="BB1259" t="s">
        <v>3567</v>
      </c>
      <c r="BD1259" t="b">
        <v>0</v>
      </c>
      <c r="BH1259" t="s">
        <v>332</v>
      </c>
      <c r="BI1259" t="s">
        <v>150</v>
      </c>
      <c r="BJ1259" t="s">
        <v>384</v>
      </c>
      <c r="BN1259" t="s">
        <v>415</v>
      </c>
      <c r="BQ1259" t="s">
        <v>96</v>
      </c>
      <c r="BR1259" t="b">
        <v>0</v>
      </c>
      <c r="BT1259" t="b">
        <v>0</v>
      </c>
      <c r="BW1259" t="s">
        <v>339</v>
      </c>
      <c r="BX1259" t="b">
        <v>0</v>
      </c>
      <c r="BY1259" s="2">
        <v>44376.857569444444</v>
      </c>
      <c r="CB1259" t="b">
        <v>0</v>
      </c>
      <c r="CC1259" t="b">
        <v>0</v>
      </c>
      <c r="CF1259">
        <v>65714</v>
      </c>
      <c r="CH1259">
        <v>19714.2</v>
      </c>
      <c r="CI1259">
        <v>30</v>
      </c>
      <c r="CJ1259">
        <v>0</v>
      </c>
      <c r="CK1259">
        <f>YEAR(tbl_Opportunity[[#This Row],[Close Date]])</f>
        <v>2021</v>
      </c>
    </row>
    <row r="1260" spans="1:89">
      <c r="A1260" t="s">
        <v>132</v>
      </c>
      <c r="B1260" t="b">
        <v>0</v>
      </c>
      <c r="D1260" t="b">
        <v>0</v>
      </c>
      <c r="H1260" s="1">
        <v>44469</v>
      </c>
      <c r="I1260" t="b">
        <v>0</v>
      </c>
      <c r="O1260" t="s">
        <v>99</v>
      </c>
      <c r="P1260" t="b">
        <v>0</v>
      </c>
      <c r="Q1260" s="2">
        <v>43992.764733796299</v>
      </c>
      <c r="R1260" s="1"/>
      <c r="S1260" t="b">
        <v>0</v>
      </c>
      <c r="T1260" t="s">
        <v>417</v>
      </c>
      <c r="U1260" s="1">
        <v>44196</v>
      </c>
      <c r="V1260" t="b">
        <v>0</v>
      </c>
      <c r="W1260" s="1">
        <v>44256</v>
      </c>
      <c r="X1260">
        <v>3</v>
      </c>
      <c r="Y1260">
        <v>2021</v>
      </c>
      <c r="Z1260" t="s">
        <v>161</v>
      </c>
      <c r="AA1260" t="s">
        <v>161</v>
      </c>
      <c r="AB1260" t="b">
        <v>0</v>
      </c>
      <c r="AC1260" t="b">
        <v>0</v>
      </c>
      <c r="AE1260" t="b">
        <v>1</v>
      </c>
      <c r="AF1260" t="b">
        <v>0</v>
      </c>
      <c r="AG1260" t="b">
        <v>0</v>
      </c>
      <c r="AH1260" t="s">
        <v>368</v>
      </c>
      <c r="AI1260" t="b">
        <v>0</v>
      </c>
      <c r="AK1260" t="b">
        <v>0</v>
      </c>
      <c r="AL1260" s="1"/>
      <c r="AM1260" t="s">
        <v>332</v>
      </c>
      <c r="AN1260" s="2">
        <v>44298.553414351853</v>
      </c>
      <c r="AP1260" s="2">
        <v>44298.553414351853</v>
      </c>
      <c r="AQ1260" s="1"/>
      <c r="AS1260" t="b">
        <v>0</v>
      </c>
      <c r="AV1260" t="s">
        <v>213</v>
      </c>
      <c r="BB1260" t="s">
        <v>3568</v>
      </c>
      <c r="BD1260" t="b">
        <v>0</v>
      </c>
      <c r="BH1260" t="s">
        <v>332</v>
      </c>
      <c r="BI1260" t="s">
        <v>150</v>
      </c>
      <c r="BJ1260" t="s">
        <v>102</v>
      </c>
      <c r="BN1260" t="s">
        <v>415</v>
      </c>
      <c r="BQ1260" t="s">
        <v>96</v>
      </c>
      <c r="BR1260" t="b">
        <v>0</v>
      </c>
      <c r="BT1260" t="b">
        <v>0</v>
      </c>
      <c r="BW1260" t="s">
        <v>339</v>
      </c>
      <c r="BX1260" t="b">
        <v>0</v>
      </c>
      <c r="BY1260" s="2">
        <v>44376.857581018521</v>
      </c>
      <c r="CB1260" t="b">
        <v>0</v>
      </c>
      <c r="CC1260" t="b">
        <v>0</v>
      </c>
      <c r="CF1260">
        <v>364650</v>
      </c>
      <c r="CH1260">
        <v>109395</v>
      </c>
      <c r="CI1260">
        <v>30</v>
      </c>
      <c r="CJ1260">
        <v>0</v>
      </c>
      <c r="CK1260">
        <f>YEAR(tbl_Opportunity[[#This Row],[Close Date]])</f>
        <v>2021</v>
      </c>
    </row>
    <row r="1261" spans="1:89">
      <c r="A1261" t="s">
        <v>3569</v>
      </c>
      <c r="B1261" t="b">
        <v>0</v>
      </c>
      <c r="D1261" t="b">
        <v>0</v>
      </c>
      <c r="E1261" t="s">
        <v>3570</v>
      </c>
      <c r="H1261" s="1">
        <v>44440</v>
      </c>
      <c r="I1261" t="b">
        <v>0</v>
      </c>
      <c r="L1261" t="s">
        <v>3571</v>
      </c>
      <c r="O1261" t="s">
        <v>99</v>
      </c>
      <c r="P1261" t="b">
        <v>0</v>
      </c>
      <c r="Q1261" s="2">
        <v>44294.830868055556</v>
      </c>
      <c r="R1261" s="1"/>
      <c r="S1261" t="b">
        <v>0</v>
      </c>
      <c r="U1261" s="1"/>
      <c r="V1261" t="b">
        <v>0</v>
      </c>
      <c r="W1261" s="1">
        <v>44256</v>
      </c>
      <c r="X1261">
        <v>3</v>
      </c>
      <c r="Y1261">
        <v>2021</v>
      </c>
      <c r="Z1261" t="s">
        <v>161</v>
      </c>
      <c r="AA1261" t="s">
        <v>161</v>
      </c>
      <c r="AB1261" t="b">
        <v>0</v>
      </c>
      <c r="AC1261" t="b">
        <v>0</v>
      </c>
      <c r="AE1261" t="b">
        <v>1</v>
      </c>
      <c r="AF1261" t="b">
        <v>0</v>
      </c>
      <c r="AG1261" t="b">
        <v>0</v>
      </c>
      <c r="AH1261" t="s">
        <v>368</v>
      </c>
      <c r="AI1261" t="b">
        <v>0</v>
      </c>
      <c r="AK1261" t="b">
        <v>0</v>
      </c>
      <c r="AL1261" s="1">
        <v>44308</v>
      </c>
      <c r="AM1261" t="s">
        <v>162</v>
      </c>
      <c r="AN1261" s="2">
        <v>44297.827094907407</v>
      </c>
      <c r="AP1261" s="2"/>
      <c r="AQ1261" s="1"/>
      <c r="AS1261" t="b">
        <v>0</v>
      </c>
      <c r="AV1261" t="s">
        <v>2956</v>
      </c>
      <c r="BB1261" t="s">
        <v>3572</v>
      </c>
      <c r="BD1261" t="b">
        <v>0</v>
      </c>
      <c r="BH1261" t="s">
        <v>99</v>
      </c>
      <c r="BI1261" t="s">
        <v>150</v>
      </c>
      <c r="BK1261" t="s">
        <v>95</v>
      </c>
      <c r="BN1261" t="s">
        <v>415</v>
      </c>
      <c r="BQ1261" t="s">
        <v>96</v>
      </c>
      <c r="BR1261" t="b">
        <v>0</v>
      </c>
      <c r="BT1261" t="b">
        <v>0</v>
      </c>
      <c r="BW1261" t="s">
        <v>313</v>
      </c>
      <c r="BX1261" t="b">
        <v>0</v>
      </c>
      <c r="BY1261" s="2">
        <v>44376.857581018521</v>
      </c>
      <c r="CB1261" t="b">
        <v>0</v>
      </c>
      <c r="CC1261" t="b">
        <v>0</v>
      </c>
      <c r="CF1261">
        <v>6500</v>
      </c>
      <c r="CH1261">
        <v>325</v>
      </c>
      <c r="CI1261">
        <v>5</v>
      </c>
      <c r="CJ1261">
        <v>0</v>
      </c>
      <c r="CK1261">
        <f>YEAR(tbl_Opportunity[[#This Row],[Close Date]])</f>
        <v>2021</v>
      </c>
    </row>
    <row r="1262" spans="1:89">
      <c r="A1262" t="s">
        <v>3573</v>
      </c>
      <c r="B1262" t="b">
        <v>0</v>
      </c>
      <c r="D1262" t="b">
        <v>0</v>
      </c>
      <c r="E1262" t="s">
        <v>2947</v>
      </c>
      <c r="H1262" s="1">
        <v>44440</v>
      </c>
      <c r="I1262" t="b">
        <v>0</v>
      </c>
      <c r="L1262" t="s">
        <v>3574</v>
      </c>
      <c r="O1262" t="s">
        <v>99</v>
      </c>
      <c r="P1262" t="b">
        <v>0</v>
      </c>
      <c r="Q1262" s="2">
        <v>44224.014537037037</v>
      </c>
      <c r="R1262" s="1"/>
      <c r="S1262" t="b">
        <v>0</v>
      </c>
      <c r="U1262" s="1"/>
      <c r="V1262" t="b">
        <v>0</v>
      </c>
      <c r="W1262" s="1">
        <v>44256</v>
      </c>
      <c r="X1262">
        <v>3</v>
      </c>
      <c r="Y1262">
        <v>2021</v>
      </c>
      <c r="Z1262" t="s">
        <v>161</v>
      </c>
      <c r="AA1262" t="s">
        <v>161</v>
      </c>
      <c r="AB1262" t="b">
        <v>0</v>
      </c>
      <c r="AC1262" t="b">
        <v>0</v>
      </c>
      <c r="AE1262" t="b">
        <v>1</v>
      </c>
      <c r="AF1262" t="b">
        <v>0</v>
      </c>
      <c r="AG1262" t="b">
        <v>0</v>
      </c>
      <c r="AH1262" t="s">
        <v>368</v>
      </c>
      <c r="AI1262" t="b">
        <v>0</v>
      </c>
      <c r="AK1262" t="b">
        <v>0</v>
      </c>
      <c r="AL1262" s="1">
        <v>44232</v>
      </c>
      <c r="AM1262" t="s">
        <v>142</v>
      </c>
      <c r="AN1262" s="2">
        <v>44224.067604166667</v>
      </c>
      <c r="AP1262" s="2"/>
      <c r="AQ1262" s="1"/>
      <c r="AS1262" t="b">
        <v>0</v>
      </c>
      <c r="AV1262" t="s">
        <v>93</v>
      </c>
      <c r="BB1262" t="s">
        <v>3575</v>
      </c>
      <c r="BD1262" t="b">
        <v>0</v>
      </c>
      <c r="BH1262" t="s">
        <v>142</v>
      </c>
      <c r="BI1262" t="s">
        <v>150</v>
      </c>
      <c r="BK1262" t="s">
        <v>95</v>
      </c>
      <c r="BN1262" t="s">
        <v>415</v>
      </c>
      <c r="BQ1262" t="s">
        <v>96</v>
      </c>
      <c r="BR1262" t="b">
        <v>0</v>
      </c>
      <c r="BT1262" t="b">
        <v>0</v>
      </c>
      <c r="BW1262" t="s">
        <v>166</v>
      </c>
      <c r="BX1262" t="b">
        <v>0</v>
      </c>
      <c r="BY1262" s="2">
        <v>44376.857581018521</v>
      </c>
      <c r="CB1262" t="b">
        <v>0</v>
      </c>
      <c r="CC1262" t="b">
        <v>0</v>
      </c>
      <c r="CF1262">
        <v>65636</v>
      </c>
      <c r="CH1262">
        <v>6563.6</v>
      </c>
      <c r="CI1262">
        <v>10</v>
      </c>
      <c r="CJ1262">
        <v>0</v>
      </c>
      <c r="CK1262">
        <f>YEAR(tbl_Opportunity[[#This Row],[Close Date]])</f>
        <v>2021</v>
      </c>
    </row>
    <row r="1263" spans="1:89">
      <c r="A1263" t="s">
        <v>3576</v>
      </c>
      <c r="B1263" t="b">
        <v>0</v>
      </c>
      <c r="D1263" t="b">
        <v>0</v>
      </c>
      <c r="E1263" t="s">
        <v>3570</v>
      </c>
      <c r="H1263" s="1">
        <v>44440</v>
      </c>
      <c r="I1263" t="b">
        <v>0</v>
      </c>
      <c r="L1263" t="s">
        <v>3577</v>
      </c>
      <c r="O1263" t="s">
        <v>99</v>
      </c>
      <c r="P1263" t="b">
        <v>0</v>
      </c>
      <c r="Q1263" s="2">
        <v>44294.547673611109</v>
      </c>
      <c r="R1263" s="1"/>
      <c r="S1263" t="b">
        <v>0</v>
      </c>
      <c r="U1263" s="1"/>
      <c r="V1263" t="b">
        <v>0</v>
      </c>
      <c r="W1263" s="1">
        <v>44256</v>
      </c>
      <c r="X1263">
        <v>3</v>
      </c>
      <c r="Y1263">
        <v>2021</v>
      </c>
      <c r="Z1263" t="s">
        <v>161</v>
      </c>
      <c r="AA1263" t="s">
        <v>161</v>
      </c>
      <c r="AB1263" t="b">
        <v>0</v>
      </c>
      <c r="AC1263" t="b">
        <v>0</v>
      </c>
      <c r="AE1263" t="b">
        <v>1</v>
      </c>
      <c r="AF1263" t="b">
        <v>0</v>
      </c>
      <c r="AG1263" t="b">
        <v>0</v>
      </c>
      <c r="AH1263" t="s">
        <v>368</v>
      </c>
      <c r="AI1263" t="b">
        <v>0</v>
      </c>
      <c r="AK1263" t="b">
        <v>0</v>
      </c>
      <c r="AL1263" s="1"/>
      <c r="AM1263" t="s">
        <v>162</v>
      </c>
      <c r="AN1263" s="2">
        <v>44297.827094907407</v>
      </c>
      <c r="AP1263" s="2">
        <v>44294.548298611109</v>
      </c>
      <c r="AQ1263" s="1"/>
      <c r="AS1263" t="b">
        <v>0</v>
      </c>
      <c r="AV1263" t="s">
        <v>2956</v>
      </c>
      <c r="BB1263" t="s">
        <v>3578</v>
      </c>
      <c r="BD1263" t="b">
        <v>0</v>
      </c>
      <c r="BH1263" t="s">
        <v>142</v>
      </c>
      <c r="BI1263" t="s">
        <v>150</v>
      </c>
      <c r="BK1263" t="s">
        <v>95</v>
      </c>
      <c r="BN1263" t="s">
        <v>415</v>
      </c>
      <c r="BQ1263" t="s">
        <v>96</v>
      </c>
      <c r="BR1263" t="b">
        <v>0</v>
      </c>
      <c r="BT1263" t="b">
        <v>0</v>
      </c>
      <c r="BW1263" t="s">
        <v>166</v>
      </c>
      <c r="BX1263" t="b">
        <v>0</v>
      </c>
      <c r="BY1263" s="2">
        <v>44376.857581018521</v>
      </c>
      <c r="CB1263" t="b">
        <v>0</v>
      </c>
      <c r="CC1263" t="b">
        <v>0</v>
      </c>
      <c r="CF1263">
        <v>6500</v>
      </c>
      <c r="CH1263">
        <v>650</v>
      </c>
      <c r="CI1263">
        <v>10</v>
      </c>
      <c r="CJ1263">
        <v>0</v>
      </c>
      <c r="CK1263">
        <f>YEAR(tbl_Opportunity[[#This Row],[Close Date]])</f>
        <v>2021</v>
      </c>
    </row>
    <row r="1264" spans="1:89">
      <c r="A1264" t="s">
        <v>3579</v>
      </c>
      <c r="B1264" t="b">
        <v>0</v>
      </c>
      <c r="D1264" t="b">
        <v>0</v>
      </c>
      <c r="E1264" t="s">
        <v>2947</v>
      </c>
      <c r="H1264" s="1">
        <v>44406</v>
      </c>
      <c r="I1264" t="b">
        <v>0</v>
      </c>
      <c r="L1264" t="s">
        <v>3580</v>
      </c>
      <c r="O1264" t="s">
        <v>131</v>
      </c>
      <c r="P1264" t="b">
        <v>0</v>
      </c>
      <c r="Q1264" s="2">
        <v>44315.915601851855</v>
      </c>
      <c r="R1264" s="1"/>
      <c r="S1264" t="b">
        <v>0</v>
      </c>
      <c r="U1264" s="1"/>
      <c r="V1264" t="b">
        <v>0</v>
      </c>
      <c r="W1264" s="1">
        <v>44256</v>
      </c>
      <c r="X1264">
        <v>3</v>
      </c>
      <c r="Y1264">
        <v>2021</v>
      </c>
      <c r="Z1264" t="s">
        <v>161</v>
      </c>
      <c r="AA1264" t="s">
        <v>161</v>
      </c>
      <c r="AB1264" t="b">
        <v>0</v>
      </c>
      <c r="AC1264" t="b">
        <v>0</v>
      </c>
      <c r="AE1264" t="b">
        <v>1</v>
      </c>
      <c r="AF1264" t="b">
        <v>0</v>
      </c>
      <c r="AG1264" t="b">
        <v>0</v>
      </c>
      <c r="AH1264" t="s">
        <v>368</v>
      </c>
      <c r="AI1264" t="b">
        <v>0</v>
      </c>
      <c r="AK1264" t="b">
        <v>0</v>
      </c>
      <c r="AL1264" s="1"/>
      <c r="AM1264" t="s">
        <v>131</v>
      </c>
      <c r="AN1264" s="2">
        <v>44315.917824074073</v>
      </c>
      <c r="AP1264" s="2"/>
      <c r="AQ1264" s="1"/>
      <c r="AS1264" t="b">
        <v>0</v>
      </c>
      <c r="AV1264" t="s">
        <v>213</v>
      </c>
      <c r="BB1264" t="s">
        <v>3581</v>
      </c>
      <c r="BD1264" t="b">
        <v>0</v>
      </c>
      <c r="BH1264" t="s">
        <v>131</v>
      </c>
      <c r="BI1264" t="s">
        <v>150</v>
      </c>
      <c r="BK1264" t="s">
        <v>95</v>
      </c>
      <c r="BL1264" t="s">
        <v>3580</v>
      </c>
      <c r="BN1264" t="s">
        <v>415</v>
      </c>
      <c r="BQ1264" t="s">
        <v>96</v>
      </c>
      <c r="BR1264" t="b">
        <v>0</v>
      </c>
      <c r="BT1264" t="b">
        <v>0</v>
      </c>
      <c r="BW1264" t="s">
        <v>166</v>
      </c>
      <c r="BX1264" t="b">
        <v>0</v>
      </c>
      <c r="BY1264" s="2">
        <v>44376.857581018521</v>
      </c>
      <c r="CB1264" t="b">
        <v>0</v>
      </c>
      <c r="CC1264" t="b">
        <v>0</v>
      </c>
      <c r="CF1264">
        <v>161380.29999999999</v>
      </c>
      <c r="CH1264">
        <v>16138.03</v>
      </c>
      <c r="CI1264">
        <v>10</v>
      </c>
      <c r="CJ1264">
        <v>0</v>
      </c>
      <c r="CK1264">
        <f>YEAR(tbl_Opportunity[[#This Row],[Close Date]])</f>
        <v>2021</v>
      </c>
    </row>
    <row r="1265" spans="1:89">
      <c r="A1265" t="s">
        <v>3582</v>
      </c>
      <c r="B1265" t="b">
        <v>0</v>
      </c>
      <c r="D1265" t="b">
        <v>0</v>
      </c>
      <c r="E1265" t="s">
        <v>3510</v>
      </c>
      <c r="H1265" s="1">
        <v>44409</v>
      </c>
      <c r="I1265" t="b">
        <v>0</v>
      </c>
      <c r="L1265" t="s">
        <v>3583</v>
      </c>
      <c r="O1265" t="s">
        <v>99</v>
      </c>
      <c r="P1265" t="b">
        <v>0</v>
      </c>
      <c r="Q1265" s="2">
        <v>44273.76284722222</v>
      </c>
      <c r="R1265" s="1"/>
      <c r="S1265" t="b">
        <v>0</v>
      </c>
      <c r="U1265" s="1"/>
      <c r="V1265" t="b">
        <v>0</v>
      </c>
      <c r="W1265" s="1">
        <v>44256</v>
      </c>
      <c r="X1265">
        <v>3</v>
      </c>
      <c r="Y1265">
        <v>2021</v>
      </c>
      <c r="Z1265" t="s">
        <v>161</v>
      </c>
      <c r="AA1265" t="s">
        <v>161</v>
      </c>
      <c r="AB1265" t="b">
        <v>0</v>
      </c>
      <c r="AC1265" t="b">
        <v>0</v>
      </c>
      <c r="AE1265" t="b">
        <v>1</v>
      </c>
      <c r="AF1265" t="b">
        <v>0</v>
      </c>
      <c r="AG1265" t="b">
        <v>0</v>
      </c>
      <c r="AH1265" t="s">
        <v>368</v>
      </c>
      <c r="AI1265" t="b">
        <v>0</v>
      </c>
      <c r="AK1265" t="b">
        <v>0</v>
      </c>
      <c r="AL1265" s="1">
        <v>44364</v>
      </c>
      <c r="AM1265" t="s">
        <v>99</v>
      </c>
      <c r="AN1265" s="2">
        <v>44364.787048611113</v>
      </c>
      <c r="AP1265" s="2"/>
      <c r="AQ1265" s="1"/>
      <c r="AS1265" t="b">
        <v>0</v>
      </c>
      <c r="AV1265" t="s">
        <v>213</v>
      </c>
      <c r="BB1265" t="s">
        <v>3584</v>
      </c>
      <c r="BD1265" t="b">
        <v>0</v>
      </c>
      <c r="BH1265" t="s">
        <v>99</v>
      </c>
      <c r="BI1265" t="s">
        <v>150</v>
      </c>
      <c r="BK1265" t="s">
        <v>95</v>
      </c>
      <c r="BN1265" t="s">
        <v>415</v>
      </c>
      <c r="BQ1265" t="s">
        <v>96</v>
      </c>
      <c r="BR1265" t="b">
        <v>0</v>
      </c>
      <c r="BT1265" t="b">
        <v>0</v>
      </c>
      <c r="BW1265" t="s">
        <v>339</v>
      </c>
      <c r="BX1265" t="b">
        <v>0</v>
      </c>
      <c r="BY1265" s="2">
        <v>44376.857581018521</v>
      </c>
      <c r="CB1265" t="b">
        <v>0</v>
      </c>
      <c r="CC1265" t="b">
        <v>0</v>
      </c>
      <c r="CF1265">
        <v>6500</v>
      </c>
      <c r="CH1265">
        <v>1950</v>
      </c>
      <c r="CI1265">
        <v>30</v>
      </c>
      <c r="CJ1265">
        <v>0</v>
      </c>
      <c r="CK1265">
        <f>YEAR(tbl_Opportunity[[#This Row],[Close Date]])</f>
        <v>2021</v>
      </c>
    </row>
    <row r="1266" spans="1:89">
      <c r="A1266" t="s">
        <v>3585</v>
      </c>
      <c r="B1266" t="b">
        <v>0</v>
      </c>
      <c r="D1266" t="b">
        <v>0</v>
      </c>
      <c r="H1266" s="1">
        <v>44469</v>
      </c>
      <c r="I1266" t="b">
        <v>0</v>
      </c>
      <c r="L1266" t="s">
        <v>3586</v>
      </c>
      <c r="O1266" t="s">
        <v>142</v>
      </c>
      <c r="P1266" t="b">
        <v>0</v>
      </c>
      <c r="Q1266" s="2">
        <v>44124.753032407411</v>
      </c>
      <c r="R1266" s="1"/>
      <c r="S1266" t="b">
        <v>0</v>
      </c>
      <c r="U1266" s="1"/>
      <c r="V1266" t="b">
        <v>0</v>
      </c>
      <c r="W1266" s="1">
        <v>44256</v>
      </c>
      <c r="X1266">
        <v>3</v>
      </c>
      <c r="Y1266">
        <v>2021</v>
      </c>
      <c r="Z1266" t="s">
        <v>161</v>
      </c>
      <c r="AA1266" t="s">
        <v>161</v>
      </c>
      <c r="AB1266" t="b">
        <v>0</v>
      </c>
      <c r="AC1266" t="b">
        <v>0</v>
      </c>
      <c r="AD1266" t="s">
        <v>2861</v>
      </c>
      <c r="AE1266" t="b">
        <v>1</v>
      </c>
      <c r="AF1266" t="b">
        <v>0</v>
      </c>
      <c r="AG1266" t="b">
        <v>0</v>
      </c>
      <c r="AH1266" t="s">
        <v>368</v>
      </c>
      <c r="AI1266" t="b">
        <v>0</v>
      </c>
      <c r="AK1266" t="b">
        <v>0</v>
      </c>
      <c r="AL1266" s="1">
        <v>44243</v>
      </c>
      <c r="AM1266" t="s">
        <v>142</v>
      </c>
      <c r="AN1266" s="2">
        <v>44309.654479166667</v>
      </c>
      <c r="AP1266" s="2">
        <v>44215.819374999999</v>
      </c>
      <c r="AQ1266" s="1"/>
      <c r="AS1266" t="b">
        <v>0</v>
      </c>
      <c r="AV1266" t="s">
        <v>213</v>
      </c>
      <c r="BB1266" t="s">
        <v>3587</v>
      </c>
      <c r="BD1266" t="b">
        <v>0</v>
      </c>
      <c r="BH1266" t="s">
        <v>142</v>
      </c>
      <c r="BI1266" t="s">
        <v>150</v>
      </c>
      <c r="BK1266" t="s">
        <v>95</v>
      </c>
      <c r="BN1266" t="s">
        <v>415</v>
      </c>
      <c r="BQ1266" t="s">
        <v>96</v>
      </c>
      <c r="BR1266" t="b">
        <v>0</v>
      </c>
      <c r="BT1266" t="b">
        <v>0</v>
      </c>
      <c r="BW1266" t="s">
        <v>313</v>
      </c>
      <c r="BX1266" t="b">
        <v>0</v>
      </c>
      <c r="BY1266" s="2">
        <v>44376.857581018521</v>
      </c>
      <c r="CB1266" t="b">
        <v>0</v>
      </c>
      <c r="CC1266" t="b">
        <v>0</v>
      </c>
      <c r="CF1266">
        <v>78636</v>
      </c>
      <c r="CH1266">
        <v>3931.8</v>
      </c>
      <c r="CI1266">
        <v>5</v>
      </c>
      <c r="CJ1266">
        <v>0</v>
      </c>
      <c r="CK1266">
        <f>YEAR(tbl_Opportunity[[#This Row],[Close Date]])</f>
        <v>2021</v>
      </c>
    </row>
    <row r="1267" spans="1:89">
      <c r="A1267" t="s">
        <v>3588</v>
      </c>
      <c r="B1267" t="b">
        <v>0</v>
      </c>
      <c r="D1267" t="b">
        <v>0</v>
      </c>
      <c r="H1267" s="1">
        <v>45170</v>
      </c>
      <c r="I1267" t="b">
        <v>0</v>
      </c>
      <c r="O1267" t="s">
        <v>99</v>
      </c>
      <c r="P1267" t="b">
        <v>0</v>
      </c>
      <c r="Q1267" s="2">
        <v>44316.814687500002</v>
      </c>
      <c r="R1267" s="1"/>
      <c r="S1267" t="b">
        <v>0</v>
      </c>
      <c r="T1267" t="s">
        <v>417</v>
      </c>
      <c r="U1267" s="1"/>
      <c r="V1267" t="b">
        <v>0</v>
      </c>
      <c r="W1267" s="1">
        <v>44986</v>
      </c>
      <c r="X1267">
        <v>3</v>
      </c>
      <c r="Y1267">
        <v>2023</v>
      </c>
      <c r="Z1267" t="s">
        <v>161</v>
      </c>
      <c r="AA1267" t="s">
        <v>161</v>
      </c>
      <c r="AB1267" t="b">
        <v>0</v>
      </c>
      <c r="AC1267" t="b">
        <v>0</v>
      </c>
      <c r="AD1267" t="s">
        <v>654</v>
      </c>
      <c r="AE1267" t="b">
        <v>1</v>
      </c>
      <c r="AF1267" t="b">
        <v>0</v>
      </c>
      <c r="AG1267" t="b">
        <v>0</v>
      </c>
      <c r="AH1267" t="s">
        <v>368</v>
      </c>
      <c r="AI1267" t="b">
        <v>0</v>
      </c>
      <c r="AK1267" t="b">
        <v>0</v>
      </c>
      <c r="AL1267" s="1">
        <v>44329</v>
      </c>
      <c r="AM1267" t="s">
        <v>142</v>
      </c>
      <c r="AN1267" s="2">
        <v>44343.700949074075</v>
      </c>
      <c r="AP1267" s="2">
        <v>44343.700949074075</v>
      </c>
      <c r="AQ1267" s="1">
        <v>44343</v>
      </c>
      <c r="AS1267" t="b">
        <v>0</v>
      </c>
      <c r="AV1267" t="s">
        <v>213</v>
      </c>
      <c r="BB1267" t="s">
        <v>3589</v>
      </c>
      <c r="BD1267" t="b">
        <v>0</v>
      </c>
      <c r="BH1267" t="s">
        <v>142</v>
      </c>
      <c r="BI1267" t="s">
        <v>150</v>
      </c>
      <c r="BK1267" t="s">
        <v>95</v>
      </c>
      <c r="BL1267" t="s">
        <v>3590</v>
      </c>
      <c r="BN1267" t="s">
        <v>415</v>
      </c>
      <c r="BQ1267" t="s">
        <v>96</v>
      </c>
      <c r="BR1267" t="b">
        <v>0</v>
      </c>
      <c r="BT1267" t="b">
        <v>0</v>
      </c>
      <c r="BW1267" t="s">
        <v>166</v>
      </c>
      <c r="BX1267" t="b">
        <v>0</v>
      </c>
      <c r="BY1267" s="2">
        <v>44376.857581018521</v>
      </c>
      <c r="CB1267" t="b">
        <v>0</v>
      </c>
      <c r="CC1267" t="b">
        <v>0</v>
      </c>
      <c r="CF1267">
        <v>71937</v>
      </c>
      <c r="CH1267">
        <v>7193.7</v>
      </c>
      <c r="CI1267">
        <v>10</v>
      </c>
      <c r="CJ1267">
        <v>0</v>
      </c>
      <c r="CK1267">
        <f>YEAR(tbl_Opportunity[[#This Row],[Close Date]])</f>
        <v>2023</v>
      </c>
    </row>
    <row r="1268" spans="1:89">
      <c r="A1268" t="s">
        <v>3591</v>
      </c>
      <c r="B1268" t="b">
        <v>0</v>
      </c>
      <c r="D1268" t="b">
        <v>0</v>
      </c>
      <c r="H1268" s="1">
        <v>44408</v>
      </c>
      <c r="I1268" t="b">
        <v>0</v>
      </c>
      <c r="O1268" t="s">
        <v>99</v>
      </c>
      <c r="P1268" t="b">
        <v>0</v>
      </c>
      <c r="Q1268" s="2">
        <v>44088.797037037039</v>
      </c>
      <c r="R1268" s="1"/>
      <c r="S1268" t="b">
        <v>0</v>
      </c>
      <c r="T1268" t="s">
        <v>2618</v>
      </c>
      <c r="U1268" s="1">
        <v>44378</v>
      </c>
      <c r="V1268" t="b">
        <v>0</v>
      </c>
      <c r="W1268" s="1">
        <v>44256</v>
      </c>
      <c r="X1268">
        <v>3</v>
      </c>
      <c r="Y1268">
        <v>2021</v>
      </c>
      <c r="Z1268" t="s">
        <v>161</v>
      </c>
      <c r="AA1268" t="s">
        <v>161</v>
      </c>
      <c r="AB1268" t="b">
        <v>0</v>
      </c>
      <c r="AC1268" t="b">
        <v>0</v>
      </c>
      <c r="AE1268" t="b">
        <v>1</v>
      </c>
      <c r="AF1268" t="b">
        <v>0</v>
      </c>
      <c r="AG1268" t="b">
        <v>0</v>
      </c>
      <c r="AH1268" t="s">
        <v>368</v>
      </c>
      <c r="AI1268" t="b">
        <v>0</v>
      </c>
      <c r="AK1268" t="b">
        <v>0</v>
      </c>
      <c r="AL1268" s="1">
        <v>44088</v>
      </c>
      <c r="AM1268" t="s">
        <v>142</v>
      </c>
      <c r="AN1268" s="2">
        <v>44364.553287037037</v>
      </c>
      <c r="AP1268" s="2">
        <v>44186.739571759259</v>
      </c>
      <c r="AQ1268" s="1"/>
      <c r="AS1268" t="b">
        <v>0</v>
      </c>
      <c r="AV1268" t="s">
        <v>213</v>
      </c>
      <c r="BB1268" t="s">
        <v>3592</v>
      </c>
      <c r="BD1268" t="b">
        <v>0</v>
      </c>
      <c r="BH1268" t="s">
        <v>142</v>
      </c>
      <c r="BI1268" t="s">
        <v>150</v>
      </c>
      <c r="BK1268" t="s">
        <v>95</v>
      </c>
      <c r="BN1268" t="s">
        <v>415</v>
      </c>
      <c r="BQ1268" t="s">
        <v>96</v>
      </c>
      <c r="BR1268" t="b">
        <v>0</v>
      </c>
      <c r="BT1268" t="b">
        <v>0</v>
      </c>
      <c r="BW1268" t="s">
        <v>313</v>
      </c>
      <c r="BX1268" t="b">
        <v>0</v>
      </c>
      <c r="BY1268" s="2">
        <v>44376.857581018521</v>
      </c>
      <c r="CB1268" t="b">
        <v>0</v>
      </c>
      <c r="CC1268" t="b">
        <v>0</v>
      </c>
      <c r="CF1268">
        <v>70593.3</v>
      </c>
      <c r="CH1268">
        <v>3529.67</v>
      </c>
      <c r="CI1268">
        <v>5</v>
      </c>
      <c r="CJ1268">
        <v>0</v>
      </c>
      <c r="CK1268">
        <f>YEAR(tbl_Opportunity[[#This Row],[Close Date]])</f>
        <v>2021</v>
      </c>
    </row>
    <row r="1269" spans="1:89">
      <c r="A1269" t="s">
        <v>132</v>
      </c>
      <c r="B1269" t="b">
        <v>0</v>
      </c>
      <c r="D1269" t="b">
        <v>0</v>
      </c>
      <c r="H1269" s="1">
        <v>44469</v>
      </c>
      <c r="I1269" t="b">
        <v>0</v>
      </c>
      <c r="O1269" t="s">
        <v>514</v>
      </c>
      <c r="P1269" t="b">
        <v>0</v>
      </c>
      <c r="Q1269" s="2">
        <v>44327.640185185184</v>
      </c>
      <c r="R1269" s="1"/>
      <c r="S1269" t="b">
        <v>0</v>
      </c>
      <c r="U1269" s="1"/>
      <c r="V1269" t="b">
        <v>0</v>
      </c>
      <c r="W1269" s="1">
        <v>44256</v>
      </c>
      <c r="X1269">
        <v>3</v>
      </c>
      <c r="Y1269">
        <v>2021</v>
      </c>
      <c r="Z1269" t="s">
        <v>161</v>
      </c>
      <c r="AA1269" t="s">
        <v>161</v>
      </c>
      <c r="AB1269" t="b">
        <v>0</v>
      </c>
      <c r="AC1269" t="b">
        <v>0</v>
      </c>
      <c r="AE1269" t="b">
        <v>1</v>
      </c>
      <c r="AF1269" t="b">
        <v>0</v>
      </c>
      <c r="AG1269" t="b">
        <v>0</v>
      </c>
      <c r="AH1269" t="s">
        <v>382</v>
      </c>
      <c r="AI1269" t="b">
        <v>0</v>
      </c>
      <c r="AK1269" t="b">
        <v>0</v>
      </c>
      <c r="AL1269" s="1"/>
      <c r="AM1269" t="s">
        <v>514</v>
      </c>
      <c r="AN1269" s="2">
        <v>44327.643263888887</v>
      </c>
      <c r="AP1269" s="2"/>
      <c r="AQ1269" s="1"/>
      <c r="AS1269" t="b">
        <v>0</v>
      </c>
      <c r="AV1269" t="s">
        <v>213</v>
      </c>
      <c r="BB1269" t="s">
        <v>3593</v>
      </c>
      <c r="BD1269" t="b">
        <v>0</v>
      </c>
      <c r="BH1269" t="s">
        <v>332</v>
      </c>
      <c r="BI1269" t="s">
        <v>150</v>
      </c>
      <c r="BK1269" t="s">
        <v>384</v>
      </c>
      <c r="BL1269" t="s">
        <v>3455</v>
      </c>
      <c r="BN1269" t="s">
        <v>415</v>
      </c>
      <c r="BP1269" t="s">
        <v>3594</v>
      </c>
      <c r="BQ1269" t="s">
        <v>96</v>
      </c>
      <c r="BR1269" t="b">
        <v>0</v>
      </c>
      <c r="BT1269" t="b">
        <v>0</v>
      </c>
      <c r="BW1269" t="s">
        <v>313</v>
      </c>
      <c r="BX1269" t="b">
        <v>0</v>
      </c>
      <c r="BY1269" s="2">
        <v>44376.857581018521</v>
      </c>
      <c r="CB1269" t="b">
        <v>0</v>
      </c>
      <c r="CC1269" t="b">
        <v>0</v>
      </c>
      <c r="CF1269">
        <v>5850</v>
      </c>
      <c r="CH1269">
        <v>292.5</v>
      </c>
      <c r="CI1269">
        <v>5</v>
      </c>
      <c r="CJ1269">
        <v>0</v>
      </c>
      <c r="CK1269">
        <f>YEAR(tbl_Opportunity[[#This Row],[Close Date]])</f>
        <v>2021</v>
      </c>
    </row>
    <row r="1270" spans="1:89">
      <c r="A1270" t="s">
        <v>3595</v>
      </c>
      <c r="B1270" t="b">
        <v>0</v>
      </c>
      <c r="D1270" t="b">
        <v>0</v>
      </c>
      <c r="H1270" s="1">
        <v>44469</v>
      </c>
      <c r="I1270" t="b">
        <v>0</v>
      </c>
      <c r="O1270" t="s">
        <v>2842</v>
      </c>
      <c r="P1270" t="b">
        <v>0</v>
      </c>
      <c r="Q1270" s="2">
        <v>43941.545208333337</v>
      </c>
      <c r="R1270" s="1"/>
      <c r="S1270" t="b">
        <v>0</v>
      </c>
      <c r="U1270" s="1"/>
      <c r="V1270" t="b">
        <v>0</v>
      </c>
      <c r="W1270" s="1">
        <v>44256</v>
      </c>
      <c r="X1270">
        <v>3</v>
      </c>
      <c r="Y1270">
        <v>2021</v>
      </c>
      <c r="Z1270" t="s">
        <v>161</v>
      </c>
      <c r="AA1270" t="s">
        <v>161</v>
      </c>
      <c r="AB1270" t="b">
        <v>0</v>
      </c>
      <c r="AC1270" t="b">
        <v>0</v>
      </c>
      <c r="AE1270" t="b">
        <v>1</v>
      </c>
      <c r="AF1270" t="b">
        <v>0</v>
      </c>
      <c r="AG1270" t="b">
        <v>0</v>
      </c>
      <c r="AH1270" t="s">
        <v>382</v>
      </c>
      <c r="AI1270" t="b">
        <v>0</v>
      </c>
      <c r="AK1270" t="b">
        <v>0</v>
      </c>
      <c r="AL1270" s="1"/>
      <c r="AM1270" t="s">
        <v>2842</v>
      </c>
      <c r="AN1270" s="2">
        <v>44358.818738425929</v>
      </c>
      <c r="AP1270" s="2">
        <v>44340.547395833331</v>
      </c>
      <c r="AQ1270" s="1">
        <v>44340</v>
      </c>
      <c r="AS1270" t="b">
        <v>0</v>
      </c>
      <c r="AV1270" t="s">
        <v>213</v>
      </c>
      <c r="BB1270" t="s">
        <v>3596</v>
      </c>
      <c r="BD1270" t="b">
        <v>0</v>
      </c>
      <c r="BH1270" t="s">
        <v>2842</v>
      </c>
      <c r="BI1270" t="s">
        <v>150</v>
      </c>
      <c r="BJ1270" t="s">
        <v>384</v>
      </c>
      <c r="BK1270" t="s">
        <v>384</v>
      </c>
      <c r="BL1270" t="s">
        <v>3597</v>
      </c>
      <c r="BN1270" t="s">
        <v>415</v>
      </c>
      <c r="BQ1270" t="s">
        <v>96</v>
      </c>
      <c r="BR1270" t="b">
        <v>0</v>
      </c>
      <c r="BT1270" t="b">
        <v>0</v>
      </c>
      <c r="BW1270" t="s">
        <v>166</v>
      </c>
      <c r="BX1270" t="b">
        <v>0</v>
      </c>
      <c r="BY1270" s="2">
        <v>44376.857581018521</v>
      </c>
      <c r="CB1270" t="b">
        <v>0</v>
      </c>
      <c r="CC1270" t="b">
        <v>0</v>
      </c>
      <c r="CF1270">
        <v>48750</v>
      </c>
      <c r="CH1270">
        <v>4875</v>
      </c>
      <c r="CI1270">
        <v>10</v>
      </c>
      <c r="CJ1270">
        <v>0</v>
      </c>
      <c r="CK1270">
        <f>YEAR(tbl_Opportunity[[#This Row],[Close Date]])</f>
        <v>2021</v>
      </c>
    </row>
    <row r="1271" spans="1:89">
      <c r="A1271" t="s">
        <v>3598</v>
      </c>
      <c r="B1271" t="b">
        <v>0</v>
      </c>
      <c r="D1271" t="b">
        <v>0</v>
      </c>
      <c r="H1271" s="1">
        <v>44469</v>
      </c>
      <c r="I1271" t="b">
        <v>0</v>
      </c>
      <c r="O1271" t="s">
        <v>2842</v>
      </c>
      <c r="P1271" t="b">
        <v>0</v>
      </c>
      <c r="Q1271" s="2">
        <v>44292.668229166666</v>
      </c>
      <c r="R1271" s="1"/>
      <c r="S1271" t="b">
        <v>0</v>
      </c>
      <c r="U1271" s="1"/>
      <c r="V1271" t="b">
        <v>0</v>
      </c>
      <c r="W1271" s="1">
        <v>44256</v>
      </c>
      <c r="X1271">
        <v>3</v>
      </c>
      <c r="Y1271">
        <v>2021</v>
      </c>
      <c r="Z1271" t="s">
        <v>161</v>
      </c>
      <c r="AA1271" t="s">
        <v>161</v>
      </c>
      <c r="AB1271" t="b">
        <v>0</v>
      </c>
      <c r="AC1271" t="b">
        <v>0</v>
      </c>
      <c r="AE1271" t="b">
        <v>1</v>
      </c>
      <c r="AF1271" t="b">
        <v>0</v>
      </c>
      <c r="AG1271" t="b">
        <v>0</v>
      </c>
      <c r="AH1271" t="s">
        <v>382</v>
      </c>
      <c r="AI1271" t="b">
        <v>0</v>
      </c>
      <c r="AK1271" t="b">
        <v>0</v>
      </c>
      <c r="AL1271" s="1"/>
      <c r="AM1271" t="s">
        <v>2842</v>
      </c>
      <c r="AN1271" s="2">
        <v>44361.613657407404</v>
      </c>
      <c r="AP1271" s="2">
        <v>44340.54787037037</v>
      </c>
      <c r="AQ1271" s="1">
        <v>44340</v>
      </c>
      <c r="AS1271" t="b">
        <v>0</v>
      </c>
      <c r="AV1271" t="s">
        <v>213</v>
      </c>
      <c r="BB1271" t="s">
        <v>3599</v>
      </c>
      <c r="BD1271" t="b">
        <v>0</v>
      </c>
      <c r="BH1271" t="s">
        <v>2842</v>
      </c>
      <c r="BI1271" t="s">
        <v>155</v>
      </c>
      <c r="BK1271" t="s">
        <v>384</v>
      </c>
      <c r="BL1271" t="s">
        <v>3597</v>
      </c>
      <c r="BN1271" t="s">
        <v>415</v>
      </c>
      <c r="BQ1271" t="s">
        <v>96</v>
      </c>
      <c r="BR1271" t="b">
        <v>0</v>
      </c>
      <c r="BT1271" t="b">
        <v>0</v>
      </c>
      <c r="BW1271" t="s">
        <v>166</v>
      </c>
      <c r="BX1271" t="b">
        <v>0</v>
      </c>
      <c r="BY1271" s="2">
        <v>44376.857581018521</v>
      </c>
      <c r="CB1271" t="b">
        <v>0</v>
      </c>
      <c r="CC1271" t="b">
        <v>0</v>
      </c>
      <c r="CF1271">
        <v>97500</v>
      </c>
      <c r="CH1271">
        <v>9750</v>
      </c>
      <c r="CI1271">
        <v>10</v>
      </c>
      <c r="CJ1271">
        <v>0</v>
      </c>
      <c r="CK1271">
        <f>YEAR(tbl_Opportunity[[#This Row],[Close Date]])</f>
        <v>2021</v>
      </c>
    </row>
    <row r="1272" spans="1:89">
      <c r="A1272" t="s">
        <v>3600</v>
      </c>
      <c r="B1272" t="b">
        <v>0</v>
      </c>
      <c r="D1272" t="b">
        <v>0</v>
      </c>
      <c r="H1272" s="1">
        <v>44469</v>
      </c>
      <c r="I1272" t="b">
        <v>0</v>
      </c>
      <c r="O1272" t="s">
        <v>2842</v>
      </c>
      <c r="P1272" t="b">
        <v>0</v>
      </c>
      <c r="Q1272" s="2">
        <v>44292.671655092592</v>
      </c>
      <c r="R1272" s="1"/>
      <c r="S1272" t="b">
        <v>0</v>
      </c>
      <c r="U1272" s="1"/>
      <c r="V1272" t="b">
        <v>0</v>
      </c>
      <c r="W1272" s="1">
        <v>44256</v>
      </c>
      <c r="X1272">
        <v>3</v>
      </c>
      <c r="Y1272">
        <v>2021</v>
      </c>
      <c r="Z1272" t="s">
        <v>161</v>
      </c>
      <c r="AA1272" t="s">
        <v>161</v>
      </c>
      <c r="AB1272" t="b">
        <v>0</v>
      </c>
      <c r="AC1272" t="b">
        <v>0</v>
      </c>
      <c r="AE1272" t="b">
        <v>1</v>
      </c>
      <c r="AF1272" t="b">
        <v>0</v>
      </c>
      <c r="AG1272" t="b">
        <v>0</v>
      </c>
      <c r="AH1272" t="s">
        <v>382</v>
      </c>
      <c r="AI1272" t="b">
        <v>0</v>
      </c>
      <c r="AK1272" t="b">
        <v>0</v>
      </c>
      <c r="AL1272" s="1"/>
      <c r="AM1272" t="s">
        <v>2842</v>
      </c>
      <c r="AN1272" s="2">
        <v>44361.612835648149</v>
      </c>
      <c r="AP1272" s="2">
        <v>44340.548449074071</v>
      </c>
      <c r="AQ1272" s="1">
        <v>44340</v>
      </c>
      <c r="AS1272" t="b">
        <v>0</v>
      </c>
      <c r="AV1272" t="s">
        <v>213</v>
      </c>
      <c r="BB1272" t="s">
        <v>3601</v>
      </c>
      <c r="BD1272" t="b">
        <v>0</v>
      </c>
      <c r="BH1272" t="s">
        <v>2842</v>
      </c>
      <c r="BI1272" t="s">
        <v>155</v>
      </c>
      <c r="BK1272" t="s">
        <v>384</v>
      </c>
      <c r="BL1272" t="s">
        <v>3597</v>
      </c>
      <c r="BN1272" t="s">
        <v>415</v>
      </c>
      <c r="BQ1272" t="s">
        <v>96</v>
      </c>
      <c r="BR1272" t="b">
        <v>0</v>
      </c>
      <c r="BT1272" t="b">
        <v>0</v>
      </c>
      <c r="BW1272" t="s">
        <v>166</v>
      </c>
      <c r="BX1272" t="b">
        <v>0</v>
      </c>
      <c r="BY1272" s="2">
        <v>44376.857581018521</v>
      </c>
      <c r="CB1272" t="b">
        <v>0</v>
      </c>
      <c r="CC1272" t="b">
        <v>0</v>
      </c>
      <c r="CF1272">
        <v>97500</v>
      </c>
      <c r="CH1272">
        <v>9750</v>
      </c>
      <c r="CI1272">
        <v>10</v>
      </c>
      <c r="CJ1272">
        <v>0</v>
      </c>
      <c r="CK1272">
        <f>YEAR(tbl_Opportunity[[#This Row],[Close Date]])</f>
        <v>2021</v>
      </c>
    </row>
    <row r="1273" spans="1:89">
      <c r="A1273" t="s">
        <v>3602</v>
      </c>
      <c r="B1273" t="b">
        <v>0</v>
      </c>
      <c r="D1273" t="b">
        <v>0</v>
      </c>
      <c r="H1273" s="1">
        <v>44469</v>
      </c>
      <c r="I1273" t="b">
        <v>0</v>
      </c>
      <c r="O1273" t="s">
        <v>2842</v>
      </c>
      <c r="P1273" t="b">
        <v>0</v>
      </c>
      <c r="Q1273" s="2">
        <v>44292.674270833333</v>
      </c>
      <c r="R1273" s="1"/>
      <c r="S1273" t="b">
        <v>0</v>
      </c>
      <c r="U1273" s="1"/>
      <c r="V1273" t="b">
        <v>0</v>
      </c>
      <c r="W1273" s="1">
        <v>44256</v>
      </c>
      <c r="X1273">
        <v>3</v>
      </c>
      <c r="Y1273">
        <v>2021</v>
      </c>
      <c r="Z1273" t="s">
        <v>161</v>
      </c>
      <c r="AA1273" t="s">
        <v>161</v>
      </c>
      <c r="AB1273" t="b">
        <v>0</v>
      </c>
      <c r="AC1273" t="b">
        <v>0</v>
      </c>
      <c r="AE1273" t="b">
        <v>1</v>
      </c>
      <c r="AF1273" t="b">
        <v>0</v>
      </c>
      <c r="AG1273" t="b">
        <v>0</v>
      </c>
      <c r="AH1273" t="s">
        <v>382</v>
      </c>
      <c r="AI1273" t="b">
        <v>0</v>
      </c>
      <c r="AK1273" t="b">
        <v>0</v>
      </c>
      <c r="AL1273" s="1"/>
      <c r="AM1273" t="s">
        <v>2842</v>
      </c>
      <c r="AN1273" s="2">
        <v>44364.652372685188</v>
      </c>
      <c r="AP1273" s="2">
        <v>44340.548854166664</v>
      </c>
      <c r="AQ1273" s="1">
        <v>44340</v>
      </c>
      <c r="AS1273" t="b">
        <v>0</v>
      </c>
      <c r="AV1273" t="s">
        <v>213</v>
      </c>
      <c r="BB1273" t="s">
        <v>3603</v>
      </c>
      <c r="BD1273" t="b">
        <v>0</v>
      </c>
      <c r="BH1273" t="s">
        <v>2842</v>
      </c>
      <c r="BI1273" t="s">
        <v>155</v>
      </c>
      <c r="BK1273" t="s">
        <v>384</v>
      </c>
      <c r="BL1273" t="s">
        <v>3597</v>
      </c>
      <c r="BN1273" t="s">
        <v>415</v>
      </c>
      <c r="BQ1273" t="s">
        <v>96</v>
      </c>
      <c r="BR1273" t="b">
        <v>0</v>
      </c>
      <c r="BT1273" t="b">
        <v>0</v>
      </c>
      <c r="BW1273" t="s">
        <v>166</v>
      </c>
      <c r="BX1273" t="b">
        <v>0</v>
      </c>
      <c r="BY1273" s="2">
        <v>44376.857581018521</v>
      </c>
      <c r="CB1273" t="b">
        <v>0</v>
      </c>
      <c r="CC1273" t="b">
        <v>0</v>
      </c>
      <c r="CF1273">
        <v>48750</v>
      </c>
      <c r="CH1273">
        <v>4875</v>
      </c>
      <c r="CI1273">
        <v>10</v>
      </c>
      <c r="CJ1273">
        <v>0</v>
      </c>
      <c r="CK1273">
        <f>YEAR(tbl_Opportunity[[#This Row],[Close Date]])</f>
        <v>2021</v>
      </c>
    </row>
    <row r="1274" spans="1:89">
      <c r="A1274" t="s">
        <v>3604</v>
      </c>
      <c r="B1274" t="b">
        <v>0</v>
      </c>
      <c r="D1274" t="b">
        <v>0</v>
      </c>
      <c r="H1274" s="1">
        <v>44469</v>
      </c>
      <c r="I1274" t="b">
        <v>0</v>
      </c>
      <c r="O1274" t="s">
        <v>2842</v>
      </c>
      <c r="P1274" t="b">
        <v>0</v>
      </c>
      <c r="Q1274" s="2">
        <v>44292.676030092596</v>
      </c>
      <c r="R1274" s="1"/>
      <c r="S1274" t="b">
        <v>0</v>
      </c>
      <c r="U1274" s="1"/>
      <c r="V1274" t="b">
        <v>0</v>
      </c>
      <c r="W1274" s="1">
        <v>44256</v>
      </c>
      <c r="X1274">
        <v>3</v>
      </c>
      <c r="Y1274">
        <v>2021</v>
      </c>
      <c r="Z1274" t="s">
        <v>161</v>
      </c>
      <c r="AA1274" t="s">
        <v>161</v>
      </c>
      <c r="AB1274" t="b">
        <v>0</v>
      </c>
      <c r="AC1274" t="b">
        <v>0</v>
      </c>
      <c r="AE1274" t="b">
        <v>1</v>
      </c>
      <c r="AF1274" t="b">
        <v>0</v>
      </c>
      <c r="AG1274" t="b">
        <v>0</v>
      </c>
      <c r="AH1274" t="s">
        <v>382</v>
      </c>
      <c r="AI1274" t="b">
        <v>0</v>
      </c>
      <c r="AK1274" t="b">
        <v>0</v>
      </c>
      <c r="AL1274" s="1"/>
      <c r="AM1274" t="s">
        <v>2842</v>
      </c>
      <c r="AN1274" s="2">
        <v>44361.608240740738</v>
      </c>
      <c r="AP1274" s="2">
        <v>44340.549212962964</v>
      </c>
      <c r="AQ1274" s="1">
        <v>44340</v>
      </c>
      <c r="AS1274" t="b">
        <v>0</v>
      </c>
      <c r="AV1274" t="s">
        <v>213</v>
      </c>
      <c r="BB1274" t="s">
        <v>3605</v>
      </c>
      <c r="BD1274" t="b">
        <v>0</v>
      </c>
      <c r="BH1274" t="s">
        <v>2842</v>
      </c>
      <c r="BI1274" t="s">
        <v>155</v>
      </c>
      <c r="BK1274" t="s">
        <v>384</v>
      </c>
      <c r="BL1274" t="s">
        <v>3597</v>
      </c>
      <c r="BN1274" t="s">
        <v>415</v>
      </c>
      <c r="BQ1274" t="s">
        <v>96</v>
      </c>
      <c r="BR1274" t="b">
        <v>0</v>
      </c>
      <c r="BT1274" t="b">
        <v>0</v>
      </c>
      <c r="BW1274" t="s">
        <v>166</v>
      </c>
      <c r="BX1274" t="b">
        <v>0</v>
      </c>
      <c r="BY1274" s="2">
        <v>44376.857581018521</v>
      </c>
      <c r="CB1274" t="b">
        <v>0</v>
      </c>
      <c r="CC1274" t="b">
        <v>0</v>
      </c>
      <c r="CF1274">
        <v>48750</v>
      </c>
      <c r="CH1274">
        <v>4875</v>
      </c>
      <c r="CI1274">
        <v>10</v>
      </c>
      <c r="CJ1274">
        <v>0</v>
      </c>
      <c r="CK1274">
        <f>YEAR(tbl_Opportunity[[#This Row],[Close Date]])</f>
        <v>2021</v>
      </c>
    </row>
    <row r="1275" spans="1:89">
      <c r="A1275" t="s">
        <v>3606</v>
      </c>
      <c r="B1275" t="b">
        <v>0</v>
      </c>
      <c r="D1275" t="b">
        <v>0</v>
      </c>
      <c r="H1275" s="1">
        <v>44469</v>
      </c>
      <c r="I1275" t="b">
        <v>0</v>
      </c>
      <c r="O1275" t="s">
        <v>2842</v>
      </c>
      <c r="P1275" t="b">
        <v>0</v>
      </c>
      <c r="Q1275" s="2">
        <v>44292.678159722222</v>
      </c>
      <c r="R1275" s="1"/>
      <c r="S1275" t="b">
        <v>0</v>
      </c>
      <c r="U1275" s="1"/>
      <c r="V1275" t="b">
        <v>0</v>
      </c>
      <c r="W1275" s="1">
        <v>44256</v>
      </c>
      <c r="X1275">
        <v>3</v>
      </c>
      <c r="Y1275">
        <v>2021</v>
      </c>
      <c r="Z1275" t="s">
        <v>161</v>
      </c>
      <c r="AA1275" t="s">
        <v>161</v>
      </c>
      <c r="AB1275" t="b">
        <v>0</v>
      </c>
      <c r="AC1275" t="b">
        <v>0</v>
      </c>
      <c r="AE1275" t="b">
        <v>1</v>
      </c>
      <c r="AF1275" t="b">
        <v>0</v>
      </c>
      <c r="AG1275" t="b">
        <v>0</v>
      </c>
      <c r="AH1275" t="s">
        <v>91</v>
      </c>
      <c r="AI1275" t="b">
        <v>0</v>
      </c>
      <c r="AK1275" t="b">
        <v>0</v>
      </c>
      <c r="AL1275" s="1"/>
      <c r="AM1275" t="s">
        <v>2842</v>
      </c>
      <c r="AN1275" s="2">
        <v>44361.606979166667</v>
      </c>
      <c r="AP1275" s="2">
        <v>44340.54959490741</v>
      </c>
      <c r="AQ1275" s="1">
        <v>44340</v>
      </c>
      <c r="AS1275" t="b">
        <v>0</v>
      </c>
      <c r="AV1275" t="s">
        <v>213</v>
      </c>
      <c r="BB1275" t="s">
        <v>3607</v>
      </c>
      <c r="BD1275" t="b">
        <v>0</v>
      </c>
      <c r="BH1275" t="s">
        <v>2842</v>
      </c>
      <c r="BI1275" t="s">
        <v>155</v>
      </c>
      <c r="BK1275" t="s">
        <v>384</v>
      </c>
      <c r="BL1275" t="s">
        <v>3597</v>
      </c>
      <c r="BN1275" t="s">
        <v>415</v>
      </c>
      <c r="BQ1275" t="s">
        <v>96</v>
      </c>
      <c r="BR1275" t="b">
        <v>0</v>
      </c>
      <c r="BT1275" t="b">
        <v>0</v>
      </c>
      <c r="BW1275" t="s">
        <v>166</v>
      </c>
      <c r="BX1275" t="b">
        <v>0</v>
      </c>
      <c r="BY1275" s="2">
        <v>44376.857581018521</v>
      </c>
      <c r="CB1275" t="b">
        <v>0</v>
      </c>
      <c r="CC1275" t="b">
        <v>0</v>
      </c>
      <c r="CF1275">
        <v>48750</v>
      </c>
      <c r="CH1275">
        <v>4875</v>
      </c>
      <c r="CI1275">
        <v>10</v>
      </c>
      <c r="CJ1275">
        <v>0</v>
      </c>
      <c r="CK1275">
        <f>YEAR(tbl_Opportunity[[#This Row],[Close Date]])</f>
        <v>2021</v>
      </c>
    </row>
    <row r="1276" spans="1:89">
      <c r="A1276" t="s">
        <v>3608</v>
      </c>
      <c r="B1276" t="b">
        <v>0</v>
      </c>
      <c r="D1276" t="b">
        <v>0</v>
      </c>
      <c r="H1276" s="1">
        <v>44469</v>
      </c>
      <c r="I1276" t="b">
        <v>0</v>
      </c>
      <c r="O1276" t="s">
        <v>2842</v>
      </c>
      <c r="P1276" t="b">
        <v>0</v>
      </c>
      <c r="Q1276" s="2">
        <v>44292.697164351855</v>
      </c>
      <c r="R1276" s="1"/>
      <c r="S1276" t="b">
        <v>0</v>
      </c>
      <c r="U1276" s="1"/>
      <c r="V1276" t="b">
        <v>0</v>
      </c>
      <c r="W1276" s="1">
        <v>44256</v>
      </c>
      <c r="X1276">
        <v>3</v>
      </c>
      <c r="Y1276">
        <v>2021</v>
      </c>
      <c r="Z1276" t="s">
        <v>161</v>
      </c>
      <c r="AA1276" t="s">
        <v>161</v>
      </c>
      <c r="AB1276" t="b">
        <v>0</v>
      </c>
      <c r="AC1276" t="b">
        <v>0</v>
      </c>
      <c r="AE1276" t="b">
        <v>1</v>
      </c>
      <c r="AF1276" t="b">
        <v>0</v>
      </c>
      <c r="AG1276" t="b">
        <v>0</v>
      </c>
      <c r="AH1276" t="s">
        <v>91</v>
      </c>
      <c r="AI1276" t="b">
        <v>0</v>
      </c>
      <c r="AK1276" t="b">
        <v>0</v>
      </c>
      <c r="AL1276" s="1"/>
      <c r="AM1276" t="s">
        <v>2842</v>
      </c>
      <c r="AN1276" s="2">
        <v>44361.605462962965</v>
      </c>
      <c r="AP1276" s="2">
        <v>44340.549988425926</v>
      </c>
      <c r="AQ1276" s="1">
        <v>44340</v>
      </c>
      <c r="AS1276" t="b">
        <v>0</v>
      </c>
      <c r="AV1276" t="s">
        <v>213</v>
      </c>
      <c r="BB1276" t="s">
        <v>3609</v>
      </c>
      <c r="BD1276" t="b">
        <v>0</v>
      </c>
      <c r="BH1276" t="s">
        <v>2842</v>
      </c>
      <c r="BI1276" t="s">
        <v>155</v>
      </c>
      <c r="BK1276" t="s">
        <v>384</v>
      </c>
      <c r="BL1276" t="s">
        <v>3597</v>
      </c>
      <c r="BN1276" t="s">
        <v>415</v>
      </c>
      <c r="BQ1276" t="s">
        <v>96</v>
      </c>
      <c r="BR1276" t="b">
        <v>0</v>
      </c>
      <c r="BT1276" t="b">
        <v>0</v>
      </c>
      <c r="BW1276" t="s">
        <v>166</v>
      </c>
      <c r="BX1276" t="b">
        <v>0</v>
      </c>
      <c r="BY1276" s="2">
        <v>44376.857581018521</v>
      </c>
      <c r="CB1276" t="b">
        <v>0</v>
      </c>
      <c r="CC1276" t="b">
        <v>0</v>
      </c>
      <c r="CF1276">
        <v>48750</v>
      </c>
      <c r="CH1276">
        <v>4875</v>
      </c>
      <c r="CI1276">
        <v>10</v>
      </c>
      <c r="CJ1276">
        <v>0</v>
      </c>
      <c r="CK1276">
        <f>YEAR(tbl_Opportunity[[#This Row],[Close Date]])</f>
        <v>2021</v>
      </c>
    </row>
    <row r="1277" spans="1:89">
      <c r="A1277" t="s">
        <v>3610</v>
      </c>
      <c r="B1277" t="b">
        <v>0</v>
      </c>
      <c r="D1277" t="b">
        <v>0</v>
      </c>
      <c r="H1277" s="1">
        <v>44469</v>
      </c>
      <c r="I1277" t="b">
        <v>0</v>
      </c>
      <c r="O1277" t="s">
        <v>2842</v>
      </c>
      <c r="P1277" t="b">
        <v>0</v>
      </c>
      <c r="Q1277" s="2">
        <v>44292.7656712963</v>
      </c>
      <c r="R1277" s="1"/>
      <c r="S1277" t="b">
        <v>0</v>
      </c>
      <c r="U1277" s="1"/>
      <c r="V1277" t="b">
        <v>0</v>
      </c>
      <c r="W1277" s="1">
        <v>44256</v>
      </c>
      <c r="X1277">
        <v>3</v>
      </c>
      <c r="Y1277">
        <v>2021</v>
      </c>
      <c r="Z1277" t="s">
        <v>161</v>
      </c>
      <c r="AA1277" t="s">
        <v>161</v>
      </c>
      <c r="AB1277" t="b">
        <v>0</v>
      </c>
      <c r="AC1277" t="b">
        <v>0</v>
      </c>
      <c r="AE1277" t="b">
        <v>1</v>
      </c>
      <c r="AF1277" t="b">
        <v>0</v>
      </c>
      <c r="AG1277" t="b">
        <v>0</v>
      </c>
      <c r="AH1277" t="s">
        <v>91</v>
      </c>
      <c r="AI1277" t="b">
        <v>0</v>
      </c>
      <c r="AK1277" t="b">
        <v>0</v>
      </c>
      <c r="AL1277" s="1"/>
      <c r="AM1277" t="s">
        <v>2842</v>
      </c>
      <c r="AN1277" s="2">
        <v>44361.604571759257</v>
      </c>
      <c r="AP1277" s="2">
        <v>44340.550254629627</v>
      </c>
      <c r="AQ1277" s="1">
        <v>44340</v>
      </c>
      <c r="AS1277" t="b">
        <v>0</v>
      </c>
      <c r="AV1277" t="s">
        <v>213</v>
      </c>
      <c r="BB1277" t="s">
        <v>3611</v>
      </c>
      <c r="BD1277" t="b">
        <v>0</v>
      </c>
      <c r="BH1277" t="s">
        <v>2842</v>
      </c>
      <c r="BI1277" t="s">
        <v>155</v>
      </c>
      <c r="BK1277" t="s">
        <v>384</v>
      </c>
      <c r="BL1277" t="s">
        <v>3597</v>
      </c>
      <c r="BN1277" t="s">
        <v>415</v>
      </c>
      <c r="BQ1277" t="s">
        <v>96</v>
      </c>
      <c r="BR1277" t="b">
        <v>0</v>
      </c>
      <c r="BT1277" t="b">
        <v>0</v>
      </c>
      <c r="BW1277" t="s">
        <v>166</v>
      </c>
      <c r="BX1277" t="b">
        <v>0</v>
      </c>
      <c r="BY1277" s="2">
        <v>44376.857581018521</v>
      </c>
      <c r="CB1277" t="b">
        <v>0</v>
      </c>
      <c r="CC1277" t="b">
        <v>0</v>
      </c>
      <c r="CF1277">
        <v>97500</v>
      </c>
      <c r="CH1277">
        <v>9750</v>
      </c>
      <c r="CI1277">
        <v>10</v>
      </c>
      <c r="CJ1277">
        <v>0</v>
      </c>
      <c r="CK1277">
        <f>YEAR(tbl_Opportunity[[#This Row],[Close Date]])</f>
        <v>2021</v>
      </c>
    </row>
    <row r="1278" spans="1:89">
      <c r="A1278" t="s">
        <v>3612</v>
      </c>
      <c r="B1278" t="b">
        <v>0</v>
      </c>
      <c r="D1278" t="b">
        <v>0</v>
      </c>
      <c r="H1278" s="1">
        <v>44469</v>
      </c>
      <c r="I1278" t="b">
        <v>0</v>
      </c>
      <c r="O1278" t="s">
        <v>2842</v>
      </c>
      <c r="P1278" t="b">
        <v>0</v>
      </c>
      <c r="Q1278" s="2">
        <v>44292.767557870371</v>
      </c>
      <c r="R1278" s="1"/>
      <c r="S1278" t="b">
        <v>0</v>
      </c>
      <c r="U1278" s="1"/>
      <c r="V1278" t="b">
        <v>0</v>
      </c>
      <c r="W1278" s="1">
        <v>44256</v>
      </c>
      <c r="X1278">
        <v>3</v>
      </c>
      <c r="Y1278">
        <v>2021</v>
      </c>
      <c r="Z1278" t="s">
        <v>161</v>
      </c>
      <c r="AA1278" t="s">
        <v>161</v>
      </c>
      <c r="AB1278" t="b">
        <v>0</v>
      </c>
      <c r="AC1278" t="b">
        <v>0</v>
      </c>
      <c r="AE1278" t="b">
        <v>1</v>
      </c>
      <c r="AF1278" t="b">
        <v>0</v>
      </c>
      <c r="AG1278" t="b">
        <v>0</v>
      </c>
      <c r="AH1278" t="s">
        <v>91</v>
      </c>
      <c r="AI1278" t="b">
        <v>0</v>
      </c>
      <c r="AK1278" t="b">
        <v>0</v>
      </c>
      <c r="AL1278" s="1"/>
      <c r="AM1278" t="s">
        <v>2842</v>
      </c>
      <c r="AN1278" s="2">
        <v>44361.60359953704</v>
      </c>
      <c r="AP1278" s="2">
        <v>44340.550555555557</v>
      </c>
      <c r="AQ1278" s="1">
        <v>44340</v>
      </c>
      <c r="AS1278" t="b">
        <v>0</v>
      </c>
      <c r="AV1278" t="s">
        <v>213</v>
      </c>
      <c r="BB1278" t="s">
        <v>3613</v>
      </c>
      <c r="BD1278" t="b">
        <v>0</v>
      </c>
      <c r="BH1278" t="s">
        <v>2842</v>
      </c>
      <c r="BI1278" t="s">
        <v>155</v>
      </c>
      <c r="BK1278" t="s">
        <v>384</v>
      </c>
      <c r="BL1278" t="s">
        <v>3597</v>
      </c>
      <c r="BN1278" t="s">
        <v>415</v>
      </c>
      <c r="BQ1278" t="s">
        <v>96</v>
      </c>
      <c r="BR1278" t="b">
        <v>0</v>
      </c>
      <c r="BT1278" t="b">
        <v>0</v>
      </c>
      <c r="BW1278" t="s">
        <v>166</v>
      </c>
      <c r="BX1278" t="b">
        <v>0</v>
      </c>
      <c r="BY1278" s="2">
        <v>44376.857581018521</v>
      </c>
      <c r="CB1278" t="b">
        <v>0</v>
      </c>
      <c r="CC1278" t="b">
        <v>0</v>
      </c>
      <c r="CF1278">
        <v>48750</v>
      </c>
      <c r="CH1278">
        <v>4875</v>
      </c>
      <c r="CI1278">
        <v>10</v>
      </c>
      <c r="CJ1278">
        <v>0</v>
      </c>
      <c r="CK1278">
        <f>YEAR(tbl_Opportunity[[#This Row],[Close Date]])</f>
        <v>2021</v>
      </c>
    </row>
    <row r="1279" spans="1:89">
      <c r="A1279" t="s">
        <v>3614</v>
      </c>
      <c r="B1279" t="b">
        <v>0</v>
      </c>
      <c r="D1279" t="b">
        <v>0</v>
      </c>
      <c r="H1279" s="1">
        <v>44469</v>
      </c>
      <c r="I1279" t="b">
        <v>0</v>
      </c>
      <c r="O1279" t="s">
        <v>2842</v>
      </c>
      <c r="P1279" t="b">
        <v>0</v>
      </c>
      <c r="Q1279" s="2">
        <v>44292.788831018515</v>
      </c>
      <c r="R1279" s="1"/>
      <c r="S1279" t="b">
        <v>0</v>
      </c>
      <c r="U1279" s="1"/>
      <c r="V1279" t="b">
        <v>0</v>
      </c>
      <c r="W1279" s="1">
        <v>44256</v>
      </c>
      <c r="X1279">
        <v>3</v>
      </c>
      <c r="Y1279">
        <v>2021</v>
      </c>
      <c r="Z1279" t="s">
        <v>161</v>
      </c>
      <c r="AA1279" t="s">
        <v>161</v>
      </c>
      <c r="AB1279" t="b">
        <v>0</v>
      </c>
      <c r="AC1279" t="b">
        <v>0</v>
      </c>
      <c r="AE1279" t="b">
        <v>1</v>
      </c>
      <c r="AF1279" t="b">
        <v>0</v>
      </c>
      <c r="AG1279" t="b">
        <v>0</v>
      </c>
      <c r="AH1279" t="s">
        <v>91</v>
      </c>
      <c r="AI1279" t="b">
        <v>0</v>
      </c>
      <c r="AK1279" t="b">
        <v>0</v>
      </c>
      <c r="AL1279" s="1"/>
      <c r="AM1279" t="s">
        <v>2842</v>
      </c>
      <c r="AN1279" s="2">
        <v>44358.878182870372</v>
      </c>
      <c r="AP1279" s="2">
        <v>44340.552766203706</v>
      </c>
      <c r="AQ1279" s="1">
        <v>44340</v>
      </c>
      <c r="AS1279" t="b">
        <v>0</v>
      </c>
      <c r="AV1279" t="s">
        <v>213</v>
      </c>
      <c r="BB1279" t="s">
        <v>3615</v>
      </c>
      <c r="BD1279" t="b">
        <v>0</v>
      </c>
      <c r="BH1279" t="s">
        <v>2842</v>
      </c>
      <c r="BI1279" t="s">
        <v>155</v>
      </c>
      <c r="BK1279" t="s">
        <v>384</v>
      </c>
      <c r="BL1279" t="s">
        <v>3597</v>
      </c>
      <c r="BN1279" t="s">
        <v>415</v>
      </c>
      <c r="BQ1279" t="s">
        <v>96</v>
      </c>
      <c r="BR1279" t="b">
        <v>0</v>
      </c>
      <c r="BT1279" t="b">
        <v>0</v>
      </c>
      <c r="BW1279" t="s">
        <v>166</v>
      </c>
      <c r="BX1279" t="b">
        <v>0</v>
      </c>
      <c r="BY1279" s="2">
        <v>44376.857581018521</v>
      </c>
      <c r="CB1279" t="b">
        <v>0</v>
      </c>
      <c r="CC1279" t="b">
        <v>0</v>
      </c>
      <c r="CF1279">
        <v>97500</v>
      </c>
      <c r="CH1279">
        <v>9750</v>
      </c>
      <c r="CI1279">
        <v>10</v>
      </c>
      <c r="CJ1279">
        <v>0</v>
      </c>
      <c r="CK1279">
        <f>YEAR(tbl_Opportunity[[#This Row],[Close Date]])</f>
        <v>2021</v>
      </c>
    </row>
    <row r="1280" spans="1:89">
      <c r="A1280" t="s">
        <v>3616</v>
      </c>
      <c r="B1280" t="b">
        <v>0</v>
      </c>
      <c r="D1280" t="b">
        <v>0</v>
      </c>
      <c r="H1280" s="1">
        <v>44469</v>
      </c>
      <c r="I1280" t="b">
        <v>0</v>
      </c>
      <c r="O1280" t="s">
        <v>2842</v>
      </c>
      <c r="P1280" t="b">
        <v>0</v>
      </c>
      <c r="Q1280" s="2">
        <v>44292.790289351855</v>
      </c>
      <c r="R1280" s="1"/>
      <c r="S1280" t="b">
        <v>0</v>
      </c>
      <c r="U1280" s="1"/>
      <c r="V1280" t="b">
        <v>0</v>
      </c>
      <c r="W1280" s="1">
        <v>44256</v>
      </c>
      <c r="X1280">
        <v>3</v>
      </c>
      <c r="Y1280">
        <v>2021</v>
      </c>
      <c r="Z1280" t="s">
        <v>161</v>
      </c>
      <c r="AA1280" t="s">
        <v>161</v>
      </c>
      <c r="AB1280" t="b">
        <v>0</v>
      </c>
      <c r="AC1280" t="b">
        <v>0</v>
      </c>
      <c r="AE1280" t="b">
        <v>1</v>
      </c>
      <c r="AF1280" t="b">
        <v>0</v>
      </c>
      <c r="AG1280" t="b">
        <v>0</v>
      </c>
      <c r="AH1280" t="s">
        <v>91</v>
      </c>
      <c r="AI1280" t="b">
        <v>0</v>
      </c>
      <c r="AK1280" t="b">
        <v>0</v>
      </c>
      <c r="AL1280" s="1"/>
      <c r="AM1280" t="s">
        <v>2842</v>
      </c>
      <c r="AN1280" s="2">
        <v>44369.797384259262</v>
      </c>
      <c r="AP1280" s="2">
        <v>44340.553032407406</v>
      </c>
      <c r="AQ1280" s="1">
        <v>44340</v>
      </c>
      <c r="AS1280" t="b">
        <v>0</v>
      </c>
      <c r="AV1280" t="s">
        <v>213</v>
      </c>
      <c r="BB1280" t="s">
        <v>3617</v>
      </c>
      <c r="BD1280" t="b">
        <v>0</v>
      </c>
      <c r="BH1280" t="s">
        <v>2842</v>
      </c>
      <c r="BI1280" t="s">
        <v>155</v>
      </c>
      <c r="BK1280" t="s">
        <v>384</v>
      </c>
      <c r="BL1280" t="s">
        <v>3597</v>
      </c>
      <c r="BN1280" t="s">
        <v>415</v>
      </c>
      <c r="BQ1280" t="s">
        <v>96</v>
      </c>
      <c r="BR1280" t="b">
        <v>0</v>
      </c>
      <c r="BT1280" t="b">
        <v>0</v>
      </c>
      <c r="BW1280" t="s">
        <v>166</v>
      </c>
      <c r="BX1280" t="b">
        <v>0</v>
      </c>
      <c r="BY1280" s="2">
        <v>44376.857581018521</v>
      </c>
      <c r="CB1280" t="b">
        <v>0</v>
      </c>
      <c r="CC1280" t="b">
        <v>0</v>
      </c>
      <c r="CF1280">
        <v>97500</v>
      </c>
      <c r="CH1280">
        <v>9750</v>
      </c>
      <c r="CI1280">
        <v>10</v>
      </c>
      <c r="CJ1280">
        <v>0</v>
      </c>
      <c r="CK1280">
        <f>YEAR(tbl_Opportunity[[#This Row],[Close Date]])</f>
        <v>2021</v>
      </c>
    </row>
    <row r="1281" spans="1:89">
      <c r="A1281" t="s">
        <v>3618</v>
      </c>
      <c r="B1281" t="b">
        <v>0</v>
      </c>
      <c r="D1281" t="b">
        <v>0</v>
      </c>
      <c r="H1281" s="1">
        <v>44469</v>
      </c>
      <c r="I1281" t="b">
        <v>0</v>
      </c>
      <c r="O1281" t="s">
        <v>2842</v>
      </c>
      <c r="P1281" t="b">
        <v>0</v>
      </c>
      <c r="Q1281" s="2">
        <v>44292.799224537041</v>
      </c>
      <c r="R1281" s="1"/>
      <c r="S1281" t="b">
        <v>0</v>
      </c>
      <c r="U1281" s="1"/>
      <c r="V1281" t="b">
        <v>0</v>
      </c>
      <c r="W1281" s="1">
        <v>44256</v>
      </c>
      <c r="X1281">
        <v>3</v>
      </c>
      <c r="Y1281">
        <v>2021</v>
      </c>
      <c r="Z1281" t="s">
        <v>161</v>
      </c>
      <c r="AA1281" t="s">
        <v>161</v>
      </c>
      <c r="AB1281" t="b">
        <v>0</v>
      </c>
      <c r="AC1281" t="b">
        <v>0</v>
      </c>
      <c r="AE1281" t="b">
        <v>1</v>
      </c>
      <c r="AF1281" t="b">
        <v>0</v>
      </c>
      <c r="AG1281" t="b">
        <v>0</v>
      </c>
      <c r="AH1281" t="s">
        <v>91</v>
      </c>
      <c r="AI1281" t="b">
        <v>0</v>
      </c>
      <c r="AK1281" t="b">
        <v>0</v>
      </c>
      <c r="AL1281" s="1"/>
      <c r="AM1281" t="s">
        <v>2842</v>
      </c>
      <c r="AN1281" s="2">
        <v>44364.651724537034</v>
      </c>
      <c r="AP1281" s="2">
        <v>44340.553935185184</v>
      </c>
      <c r="AQ1281" s="1">
        <v>44340</v>
      </c>
      <c r="AS1281" t="b">
        <v>0</v>
      </c>
      <c r="AV1281" t="s">
        <v>213</v>
      </c>
      <c r="BB1281" t="s">
        <v>3619</v>
      </c>
      <c r="BD1281" t="b">
        <v>0</v>
      </c>
      <c r="BH1281" t="s">
        <v>2842</v>
      </c>
      <c r="BI1281" t="s">
        <v>155</v>
      </c>
      <c r="BK1281" t="s">
        <v>384</v>
      </c>
      <c r="BL1281" t="s">
        <v>3597</v>
      </c>
      <c r="BN1281" t="s">
        <v>415</v>
      </c>
      <c r="BQ1281" t="s">
        <v>96</v>
      </c>
      <c r="BR1281" t="b">
        <v>0</v>
      </c>
      <c r="BT1281" t="b">
        <v>0</v>
      </c>
      <c r="BW1281" t="s">
        <v>166</v>
      </c>
      <c r="BX1281" t="b">
        <v>0</v>
      </c>
      <c r="BY1281" s="2">
        <v>44376.857581018521</v>
      </c>
      <c r="CB1281" t="b">
        <v>0</v>
      </c>
      <c r="CC1281" t="b">
        <v>0</v>
      </c>
      <c r="CF1281">
        <v>97500</v>
      </c>
      <c r="CH1281">
        <v>9750</v>
      </c>
      <c r="CI1281">
        <v>10</v>
      </c>
      <c r="CJ1281">
        <v>0</v>
      </c>
      <c r="CK1281">
        <f>YEAR(tbl_Opportunity[[#This Row],[Close Date]])</f>
        <v>2021</v>
      </c>
    </row>
    <row r="1282" spans="1:89">
      <c r="A1282" t="s">
        <v>3620</v>
      </c>
      <c r="B1282" t="b">
        <v>0</v>
      </c>
      <c r="D1282" t="b">
        <v>0</v>
      </c>
      <c r="H1282" s="1">
        <v>44469</v>
      </c>
      <c r="I1282" t="b">
        <v>0</v>
      </c>
      <c r="O1282" t="s">
        <v>3381</v>
      </c>
      <c r="P1282" t="b">
        <v>0</v>
      </c>
      <c r="Q1282" s="2">
        <v>44306.843206018515</v>
      </c>
      <c r="R1282" s="1"/>
      <c r="S1282" t="b">
        <v>0</v>
      </c>
      <c r="U1282" s="1"/>
      <c r="V1282" t="b">
        <v>0</v>
      </c>
      <c r="W1282" s="1">
        <v>44256</v>
      </c>
      <c r="X1282">
        <v>3</v>
      </c>
      <c r="Y1282">
        <v>2021</v>
      </c>
      <c r="Z1282" t="s">
        <v>161</v>
      </c>
      <c r="AA1282" t="s">
        <v>161</v>
      </c>
      <c r="AB1282" t="b">
        <v>0</v>
      </c>
      <c r="AC1282" t="b">
        <v>0</v>
      </c>
      <c r="AE1282" t="b">
        <v>1</v>
      </c>
      <c r="AF1282" t="b">
        <v>0</v>
      </c>
      <c r="AG1282" t="b">
        <v>0</v>
      </c>
      <c r="AH1282" t="s">
        <v>91</v>
      </c>
      <c r="AI1282" t="b">
        <v>0</v>
      </c>
      <c r="AK1282" t="b">
        <v>0</v>
      </c>
      <c r="AL1282" s="1"/>
      <c r="AM1282" t="s">
        <v>3381</v>
      </c>
      <c r="AN1282" s="2">
        <v>44324.15353009259</v>
      </c>
      <c r="AP1282" s="2"/>
      <c r="AQ1282" s="1"/>
      <c r="AS1282" t="b">
        <v>0</v>
      </c>
      <c r="AV1282" t="s">
        <v>213</v>
      </c>
      <c r="BB1282" t="s">
        <v>3621</v>
      </c>
      <c r="BD1282" t="b">
        <v>0</v>
      </c>
      <c r="BH1282" t="s">
        <v>3381</v>
      </c>
      <c r="BI1282" t="s">
        <v>155</v>
      </c>
      <c r="BK1282" t="s">
        <v>384</v>
      </c>
      <c r="BL1282" t="s">
        <v>3622</v>
      </c>
      <c r="BN1282" t="s">
        <v>415</v>
      </c>
      <c r="BQ1282" t="s">
        <v>96</v>
      </c>
      <c r="BR1282" t="b">
        <v>0</v>
      </c>
      <c r="BT1282" t="b">
        <v>0</v>
      </c>
      <c r="BW1282" t="s">
        <v>166</v>
      </c>
      <c r="BX1282" t="b">
        <v>0</v>
      </c>
      <c r="BY1282" s="2">
        <v>44376.857581018521</v>
      </c>
      <c r="CB1282" t="b">
        <v>0</v>
      </c>
      <c r="CC1282" t="b">
        <v>0</v>
      </c>
      <c r="CF1282">
        <v>80308.34</v>
      </c>
      <c r="CH1282">
        <v>8030.83</v>
      </c>
      <c r="CI1282">
        <v>10</v>
      </c>
      <c r="CJ1282">
        <v>0</v>
      </c>
      <c r="CK1282">
        <f>YEAR(tbl_Opportunity[[#This Row],[Close Date]])</f>
        <v>2021</v>
      </c>
    </row>
    <row r="1283" spans="1:89">
      <c r="A1283" t="s">
        <v>3380</v>
      </c>
      <c r="B1283" t="b">
        <v>0</v>
      </c>
      <c r="D1283" t="b">
        <v>0</v>
      </c>
      <c r="H1283" s="1">
        <v>44469</v>
      </c>
      <c r="I1283" t="b">
        <v>0</v>
      </c>
      <c r="O1283" t="s">
        <v>114</v>
      </c>
      <c r="P1283" t="b">
        <v>0</v>
      </c>
      <c r="Q1283" s="2">
        <v>44154.667500000003</v>
      </c>
      <c r="R1283" s="1"/>
      <c r="S1283" t="b">
        <v>0</v>
      </c>
      <c r="U1283" s="1"/>
      <c r="V1283" t="b">
        <v>0</v>
      </c>
      <c r="W1283" s="1">
        <v>44256</v>
      </c>
      <c r="X1283">
        <v>3</v>
      </c>
      <c r="Y1283">
        <v>2021</v>
      </c>
      <c r="Z1283" t="s">
        <v>161</v>
      </c>
      <c r="AA1283" t="s">
        <v>161</v>
      </c>
      <c r="AB1283" t="b">
        <v>0</v>
      </c>
      <c r="AC1283" t="b">
        <v>0</v>
      </c>
      <c r="AE1283" t="b">
        <v>1</v>
      </c>
      <c r="AF1283" t="b">
        <v>0</v>
      </c>
      <c r="AG1283" t="b">
        <v>0</v>
      </c>
      <c r="AH1283" t="s">
        <v>91</v>
      </c>
      <c r="AI1283" t="b">
        <v>0</v>
      </c>
      <c r="AK1283" t="b">
        <v>0</v>
      </c>
      <c r="AL1283" s="1"/>
      <c r="AM1283" t="s">
        <v>3381</v>
      </c>
      <c r="AN1283" s="2">
        <v>44326.598124999997</v>
      </c>
      <c r="AP1283" s="2">
        <v>44155.898252314815</v>
      </c>
      <c r="AQ1283" s="1"/>
      <c r="AS1283" t="b">
        <v>0</v>
      </c>
      <c r="AV1283" t="s">
        <v>213</v>
      </c>
      <c r="BB1283" t="s">
        <v>3623</v>
      </c>
      <c r="BD1283" t="b">
        <v>0</v>
      </c>
      <c r="BH1283" t="s">
        <v>3381</v>
      </c>
      <c r="BI1283" t="s">
        <v>155</v>
      </c>
      <c r="BK1283" t="s">
        <v>384</v>
      </c>
      <c r="BN1283" t="s">
        <v>415</v>
      </c>
      <c r="BQ1283" t="s">
        <v>96</v>
      </c>
      <c r="BR1283" t="b">
        <v>0</v>
      </c>
      <c r="BT1283" t="b">
        <v>0</v>
      </c>
      <c r="BW1283" t="s">
        <v>339</v>
      </c>
      <c r="BX1283" t="b">
        <v>0</v>
      </c>
      <c r="BY1283" s="2">
        <v>44376.857581018521</v>
      </c>
      <c r="CB1283" t="b">
        <v>0</v>
      </c>
      <c r="CC1283" t="b">
        <v>0</v>
      </c>
      <c r="CF1283">
        <v>105778.5</v>
      </c>
      <c r="CH1283">
        <v>31733.55</v>
      </c>
      <c r="CI1283">
        <v>30</v>
      </c>
      <c r="CJ1283">
        <v>0</v>
      </c>
      <c r="CK1283">
        <f>YEAR(tbl_Opportunity[[#This Row],[Close Date]])</f>
        <v>2021</v>
      </c>
    </row>
    <row r="1284" spans="1:89">
      <c r="A1284" t="s">
        <v>3624</v>
      </c>
      <c r="B1284" t="b">
        <v>0</v>
      </c>
      <c r="D1284" t="b">
        <v>0</v>
      </c>
      <c r="H1284" s="1">
        <v>44469</v>
      </c>
      <c r="I1284" t="b">
        <v>0</v>
      </c>
      <c r="O1284" t="s">
        <v>3625</v>
      </c>
      <c r="P1284" t="b">
        <v>0</v>
      </c>
      <c r="Q1284" s="2">
        <v>44308.657175925924</v>
      </c>
      <c r="R1284" s="1"/>
      <c r="S1284" t="b">
        <v>0</v>
      </c>
      <c r="T1284" t="s">
        <v>417</v>
      </c>
      <c r="U1284" s="1">
        <v>44561</v>
      </c>
      <c r="V1284" t="b">
        <v>0</v>
      </c>
      <c r="W1284" s="1">
        <v>44256</v>
      </c>
      <c r="X1284">
        <v>3</v>
      </c>
      <c r="Y1284">
        <v>2021</v>
      </c>
      <c r="Z1284" t="s">
        <v>161</v>
      </c>
      <c r="AA1284" t="s">
        <v>161</v>
      </c>
      <c r="AB1284" t="b">
        <v>0</v>
      </c>
      <c r="AC1284" t="b">
        <v>0</v>
      </c>
      <c r="AE1284" t="b">
        <v>1</v>
      </c>
      <c r="AF1284" t="b">
        <v>0</v>
      </c>
      <c r="AG1284" t="b">
        <v>0</v>
      </c>
      <c r="AH1284" t="s">
        <v>121</v>
      </c>
      <c r="AI1284" t="b">
        <v>0</v>
      </c>
      <c r="AK1284" t="b">
        <v>0</v>
      </c>
      <c r="AL1284" s="1"/>
      <c r="AM1284" t="s">
        <v>3625</v>
      </c>
      <c r="AN1284" s="2">
        <v>44312.722824074073</v>
      </c>
      <c r="AP1284" s="2"/>
      <c r="AQ1284" s="1"/>
      <c r="AS1284" t="b">
        <v>0</v>
      </c>
      <c r="AV1284" t="s">
        <v>213</v>
      </c>
      <c r="BB1284" t="s">
        <v>3626</v>
      </c>
      <c r="BD1284" t="b">
        <v>0</v>
      </c>
      <c r="BH1284" t="s">
        <v>3625</v>
      </c>
      <c r="BI1284" t="s">
        <v>150</v>
      </c>
      <c r="BK1284" t="s">
        <v>384</v>
      </c>
      <c r="BL1284" t="s">
        <v>3627</v>
      </c>
      <c r="BN1284" t="s">
        <v>415</v>
      </c>
      <c r="BQ1284" t="s">
        <v>96</v>
      </c>
      <c r="BR1284" t="b">
        <v>0</v>
      </c>
      <c r="BT1284" t="b">
        <v>0</v>
      </c>
      <c r="BW1284" t="s">
        <v>313</v>
      </c>
      <c r="BX1284" t="b">
        <v>0</v>
      </c>
      <c r="BY1284" s="2">
        <v>44376.857581018521</v>
      </c>
      <c r="CB1284" t="b">
        <v>0</v>
      </c>
      <c r="CC1284" t="b">
        <v>0</v>
      </c>
      <c r="CF1284">
        <v>75180</v>
      </c>
      <c r="CH1284">
        <v>3759</v>
      </c>
      <c r="CI1284">
        <v>5</v>
      </c>
      <c r="CJ1284">
        <v>0</v>
      </c>
      <c r="CK1284">
        <f>YEAR(tbl_Opportunity[[#This Row],[Close Date]])</f>
        <v>2021</v>
      </c>
    </row>
    <row r="1285" spans="1:89">
      <c r="A1285" t="s">
        <v>3628</v>
      </c>
      <c r="B1285" t="b">
        <v>0</v>
      </c>
      <c r="D1285" t="b">
        <v>0</v>
      </c>
      <c r="H1285" s="1">
        <v>44469</v>
      </c>
      <c r="I1285" t="b">
        <v>0</v>
      </c>
      <c r="O1285" t="s">
        <v>514</v>
      </c>
      <c r="P1285" t="b">
        <v>0</v>
      </c>
      <c r="Q1285" s="2">
        <v>44302.67523148148</v>
      </c>
      <c r="R1285" s="1"/>
      <c r="S1285" t="b">
        <v>0</v>
      </c>
      <c r="U1285" s="1"/>
      <c r="V1285" t="b">
        <v>0</v>
      </c>
      <c r="W1285" s="1">
        <v>44256</v>
      </c>
      <c r="X1285">
        <v>3</v>
      </c>
      <c r="Y1285">
        <v>2021</v>
      </c>
      <c r="Z1285" t="s">
        <v>161</v>
      </c>
      <c r="AA1285" t="s">
        <v>161</v>
      </c>
      <c r="AB1285" t="b">
        <v>0</v>
      </c>
      <c r="AC1285" t="b">
        <v>0</v>
      </c>
      <c r="AE1285" t="b">
        <v>1</v>
      </c>
      <c r="AF1285" t="b">
        <v>0</v>
      </c>
      <c r="AG1285" t="b">
        <v>0</v>
      </c>
      <c r="AH1285" t="s">
        <v>121</v>
      </c>
      <c r="AI1285" t="b">
        <v>0</v>
      </c>
      <c r="AK1285" t="b">
        <v>0</v>
      </c>
      <c r="AL1285" s="1"/>
      <c r="AM1285" t="s">
        <v>514</v>
      </c>
      <c r="AN1285" s="2">
        <v>44302.683692129627</v>
      </c>
      <c r="AP1285" s="2"/>
      <c r="AQ1285" s="1"/>
      <c r="AS1285" t="b">
        <v>0</v>
      </c>
      <c r="AV1285" t="s">
        <v>213</v>
      </c>
      <c r="BB1285" t="s">
        <v>3629</v>
      </c>
      <c r="BD1285" t="b">
        <v>0</v>
      </c>
      <c r="BH1285" t="s">
        <v>332</v>
      </c>
      <c r="BI1285" t="s">
        <v>150</v>
      </c>
      <c r="BK1285" t="s">
        <v>157</v>
      </c>
      <c r="BL1285" t="s">
        <v>3630</v>
      </c>
      <c r="BN1285" t="s">
        <v>415</v>
      </c>
      <c r="BQ1285" t="s">
        <v>96</v>
      </c>
      <c r="BR1285" t="b">
        <v>0</v>
      </c>
      <c r="BT1285" t="b">
        <v>0</v>
      </c>
      <c r="BW1285" t="s">
        <v>313</v>
      </c>
      <c r="BX1285" t="b">
        <v>0</v>
      </c>
      <c r="BY1285" s="2">
        <v>44376.857581018521</v>
      </c>
      <c r="CB1285" t="b">
        <v>0</v>
      </c>
      <c r="CC1285" t="b">
        <v>0</v>
      </c>
      <c r="CF1285">
        <v>82150</v>
      </c>
      <c r="CH1285">
        <v>4107.5</v>
      </c>
      <c r="CI1285">
        <v>5</v>
      </c>
      <c r="CJ1285">
        <v>0</v>
      </c>
      <c r="CK1285">
        <f>YEAR(tbl_Opportunity[[#This Row],[Close Date]])</f>
        <v>2021</v>
      </c>
    </row>
    <row r="1286" spans="1:89">
      <c r="A1286" t="s">
        <v>3631</v>
      </c>
      <c r="B1286" t="b">
        <v>0</v>
      </c>
      <c r="D1286" t="b">
        <v>0</v>
      </c>
      <c r="H1286" s="1">
        <v>44469</v>
      </c>
      <c r="I1286" t="b">
        <v>0</v>
      </c>
      <c r="O1286" t="s">
        <v>514</v>
      </c>
      <c r="P1286" t="b">
        <v>0</v>
      </c>
      <c r="Q1286" s="2">
        <v>44302.745937500003</v>
      </c>
      <c r="R1286" s="1"/>
      <c r="S1286" t="b">
        <v>0</v>
      </c>
      <c r="U1286" s="1"/>
      <c r="V1286" t="b">
        <v>0</v>
      </c>
      <c r="W1286" s="1">
        <v>44256</v>
      </c>
      <c r="X1286">
        <v>3</v>
      </c>
      <c r="Y1286">
        <v>2021</v>
      </c>
      <c r="Z1286" t="s">
        <v>161</v>
      </c>
      <c r="AA1286" t="s">
        <v>161</v>
      </c>
      <c r="AB1286" t="b">
        <v>0</v>
      </c>
      <c r="AC1286" t="b">
        <v>0</v>
      </c>
      <c r="AE1286" t="b">
        <v>1</v>
      </c>
      <c r="AF1286" t="b">
        <v>0</v>
      </c>
      <c r="AG1286" t="b">
        <v>0</v>
      </c>
      <c r="AH1286" t="s">
        <v>121</v>
      </c>
      <c r="AI1286" t="b">
        <v>0</v>
      </c>
      <c r="AK1286" t="b">
        <v>0</v>
      </c>
      <c r="AL1286" s="1"/>
      <c r="AM1286" t="s">
        <v>514</v>
      </c>
      <c r="AN1286" s="2">
        <v>44302.750567129631</v>
      </c>
      <c r="AP1286" s="2">
        <v>44302.750567129631</v>
      </c>
      <c r="AQ1286" s="1"/>
      <c r="AS1286" t="b">
        <v>0</v>
      </c>
      <c r="AV1286" t="s">
        <v>213</v>
      </c>
      <c r="BB1286" t="s">
        <v>3632</v>
      </c>
      <c r="BD1286" t="b">
        <v>0</v>
      </c>
      <c r="BH1286" t="s">
        <v>332</v>
      </c>
      <c r="BI1286" t="s">
        <v>150</v>
      </c>
      <c r="BK1286" t="s">
        <v>157</v>
      </c>
      <c r="BL1286" t="s">
        <v>3633</v>
      </c>
      <c r="BN1286" t="s">
        <v>415</v>
      </c>
      <c r="BQ1286" t="s">
        <v>96</v>
      </c>
      <c r="BR1286" t="b">
        <v>0</v>
      </c>
      <c r="BT1286" t="b">
        <v>0</v>
      </c>
      <c r="BW1286" t="s">
        <v>339</v>
      </c>
      <c r="BX1286" t="b">
        <v>0</v>
      </c>
      <c r="BY1286" s="2">
        <v>44376.857581018521</v>
      </c>
      <c r="CB1286" t="b">
        <v>0</v>
      </c>
      <c r="CC1286" t="b">
        <v>0</v>
      </c>
      <c r="CF1286">
        <v>6500</v>
      </c>
      <c r="CH1286">
        <v>1950</v>
      </c>
      <c r="CI1286">
        <v>30</v>
      </c>
      <c r="CJ1286">
        <v>0</v>
      </c>
      <c r="CK1286">
        <f>YEAR(tbl_Opportunity[[#This Row],[Close Date]])</f>
        <v>2021</v>
      </c>
    </row>
    <row r="1287" spans="1:89">
      <c r="A1287" t="s">
        <v>3634</v>
      </c>
      <c r="B1287" t="b">
        <v>0</v>
      </c>
      <c r="D1287" t="b">
        <v>0</v>
      </c>
      <c r="H1287" s="1">
        <v>44469</v>
      </c>
      <c r="I1287" t="b">
        <v>0</v>
      </c>
      <c r="L1287" t="s">
        <v>3635</v>
      </c>
      <c r="O1287" t="s">
        <v>99</v>
      </c>
      <c r="P1287" t="b">
        <v>0</v>
      </c>
      <c r="Q1287" s="2">
        <v>44207.83</v>
      </c>
      <c r="R1287" s="1"/>
      <c r="S1287" t="b">
        <v>0</v>
      </c>
      <c r="U1287" s="1"/>
      <c r="V1287" t="b">
        <v>0</v>
      </c>
      <c r="W1287" s="1">
        <v>44256</v>
      </c>
      <c r="X1287">
        <v>3</v>
      </c>
      <c r="Y1287">
        <v>2021</v>
      </c>
      <c r="Z1287" t="s">
        <v>161</v>
      </c>
      <c r="AA1287" t="s">
        <v>161</v>
      </c>
      <c r="AB1287" t="b">
        <v>0</v>
      </c>
      <c r="AC1287" t="b">
        <v>0</v>
      </c>
      <c r="AE1287" t="b">
        <v>1</v>
      </c>
      <c r="AF1287" t="b">
        <v>0</v>
      </c>
      <c r="AG1287" t="b">
        <v>0</v>
      </c>
      <c r="AH1287" t="s">
        <v>121</v>
      </c>
      <c r="AI1287" t="b">
        <v>0</v>
      </c>
      <c r="AK1287" t="b">
        <v>0</v>
      </c>
      <c r="AL1287" s="1">
        <v>44208</v>
      </c>
      <c r="AM1287" t="s">
        <v>162</v>
      </c>
      <c r="AN1287" s="2">
        <v>44297.838888888888</v>
      </c>
      <c r="AP1287" s="2">
        <v>44215.612187500003</v>
      </c>
      <c r="AQ1287" s="1"/>
      <c r="AS1287" t="b">
        <v>0</v>
      </c>
      <c r="AV1287" t="s">
        <v>213</v>
      </c>
      <c r="BB1287" t="s">
        <v>3636</v>
      </c>
      <c r="BD1287" t="b">
        <v>0</v>
      </c>
      <c r="BH1287" t="s">
        <v>332</v>
      </c>
      <c r="BI1287" t="s">
        <v>150</v>
      </c>
      <c r="BK1287" t="s">
        <v>102</v>
      </c>
      <c r="BN1287" t="s">
        <v>415</v>
      </c>
      <c r="BQ1287" t="s">
        <v>96</v>
      </c>
      <c r="BR1287" t="b">
        <v>0</v>
      </c>
      <c r="BS1287" t="s">
        <v>95</v>
      </c>
      <c r="BT1287" t="b">
        <v>0</v>
      </c>
      <c r="BW1287" t="s">
        <v>339</v>
      </c>
      <c r="BX1287" t="b">
        <v>0</v>
      </c>
      <c r="BY1287" s="2">
        <v>44376.857581018521</v>
      </c>
      <c r="CB1287" t="b">
        <v>0</v>
      </c>
      <c r="CC1287" t="b">
        <v>0</v>
      </c>
      <c r="CF1287">
        <v>390636</v>
      </c>
      <c r="CH1287">
        <v>117190.8</v>
      </c>
      <c r="CI1287">
        <v>30</v>
      </c>
      <c r="CJ1287">
        <v>0</v>
      </c>
      <c r="CK1287">
        <f>YEAR(tbl_Opportunity[[#This Row],[Close Date]])</f>
        <v>2021</v>
      </c>
    </row>
    <row r="1288" spans="1:89">
      <c r="A1288" t="s">
        <v>3637</v>
      </c>
      <c r="B1288" t="b">
        <v>0</v>
      </c>
      <c r="D1288" t="b">
        <v>0</v>
      </c>
      <c r="H1288" s="1">
        <v>44469</v>
      </c>
      <c r="I1288" t="b">
        <v>0</v>
      </c>
      <c r="O1288" t="s">
        <v>2842</v>
      </c>
      <c r="P1288" t="b">
        <v>0</v>
      </c>
      <c r="Q1288" s="2">
        <v>43839.754421296297</v>
      </c>
      <c r="R1288" s="1"/>
      <c r="S1288" t="b">
        <v>0</v>
      </c>
      <c r="U1288" s="1"/>
      <c r="V1288" t="b">
        <v>0</v>
      </c>
      <c r="W1288" s="1">
        <v>44256</v>
      </c>
      <c r="X1288">
        <v>3</v>
      </c>
      <c r="Y1288">
        <v>2021</v>
      </c>
      <c r="Z1288" t="s">
        <v>161</v>
      </c>
      <c r="AA1288" t="s">
        <v>161</v>
      </c>
      <c r="AB1288" t="b">
        <v>0</v>
      </c>
      <c r="AC1288" t="b">
        <v>0</v>
      </c>
      <c r="AE1288" t="b">
        <v>1</v>
      </c>
      <c r="AF1288" t="b">
        <v>0</v>
      </c>
      <c r="AG1288" t="b">
        <v>0</v>
      </c>
      <c r="AH1288" t="s">
        <v>121</v>
      </c>
      <c r="AI1288" t="b">
        <v>0</v>
      </c>
      <c r="AK1288" t="b">
        <v>0</v>
      </c>
      <c r="AL1288" s="1"/>
      <c r="AM1288" t="s">
        <v>2842</v>
      </c>
      <c r="AN1288" s="2">
        <v>44364.608946759261</v>
      </c>
      <c r="AP1288" s="2">
        <v>44034.616585648146</v>
      </c>
      <c r="AQ1288" s="1"/>
      <c r="AS1288" t="b">
        <v>0</v>
      </c>
      <c r="AV1288" t="s">
        <v>213</v>
      </c>
      <c r="BB1288" t="s">
        <v>3638</v>
      </c>
      <c r="BD1288" t="b">
        <v>0</v>
      </c>
      <c r="BH1288" t="s">
        <v>2842</v>
      </c>
      <c r="BI1288" t="s">
        <v>155</v>
      </c>
      <c r="BJ1288" t="s">
        <v>384</v>
      </c>
      <c r="BK1288" t="s">
        <v>384</v>
      </c>
      <c r="BL1288" t="s">
        <v>3368</v>
      </c>
      <c r="BN1288" t="s">
        <v>415</v>
      </c>
      <c r="BQ1288" t="s">
        <v>96</v>
      </c>
      <c r="BR1288" t="b">
        <v>0</v>
      </c>
      <c r="BS1288" t="s">
        <v>95</v>
      </c>
      <c r="BT1288" t="b">
        <v>0</v>
      </c>
      <c r="BW1288" t="s">
        <v>339</v>
      </c>
      <c r="BX1288" t="b">
        <v>0</v>
      </c>
      <c r="BY1288" s="2">
        <v>44376.857581018521</v>
      </c>
      <c r="CB1288" t="b">
        <v>0</v>
      </c>
      <c r="CC1288" t="b">
        <v>0</v>
      </c>
      <c r="CF1288">
        <v>71250</v>
      </c>
      <c r="CH1288">
        <v>21375</v>
      </c>
      <c r="CI1288">
        <v>30</v>
      </c>
      <c r="CJ1288">
        <v>0</v>
      </c>
      <c r="CK1288">
        <f>YEAR(tbl_Opportunity[[#This Row],[Close Date]])</f>
        <v>2021</v>
      </c>
    </row>
    <row r="1289" spans="1:89">
      <c r="A1289" t="s">
        <v>3639</v>
      </c>
      <c r="B1289" t="b">
        <v>0</v>
      </c>
      <c r="D1289" t="b">
        <v>0</v>
      </c>
      <c r="H1289" s="1">
        <v>44408</v>
      </c>
      <c r="I1289" t="b">
        <v>0</v>
      </c>
      <c r="L1289" t="s">
        <v>3640</v>
      </c>
      <c r="O1289" t="s">
        <v>99</v>
      </c>
      <c r="P1289" t="b">
        <v>0</v>
      </c>
      <c r="Q1289" s="2">
        <v>44141.675266203703</v>
      </c>
      <c r="R1289" s="1"/>
      <c r="S1289" t="b">
        <v>0</v>
      </c>
      <c r="T1289" t="s">
        <v>417</v>
      </c>
      <c r="U1289" s="1">
        <v>44286</v>
      </c>
      <c r="V1289" t="b">
        <v>0</v>
      </c>
      <c r="W1289" s="1">
        <v>44256</v>
      </c>
      <c r="X1289">
        <v>3</v>
      </c>
      <c r="Y1289">
        <v>2021</v>
      </c>
      <c r="Z1289" t="s">
        <v>161</v>
      </c>
      <c r="AA1289" t="s">
        <v>161</v>
      </c>
      <c r="AB1289" t="b">
        <v>0</v>
      </c>
      <c r="AC1289" t="b">
        <v>0</v>
      </c>
      <c r="AE1289" t="b">
        <v>1</v>
      </c>
      <c r="AF1289" t="b">
        <v>0</v>
      </c>
      <c r="AG1289" t="b">
        <v>0</v>
      </c>
      <c r="AH1289" t="s">
        <v>121</v>
      </c>
      <c r="AI1289" t="b">
        <v>0</v>
      </c>
      <c r="AK1289" t="b">
        <v>0</v>
      </c>
      <c r="AL1289" s="1">
        <v>44377</v>
      </c>
      <c r="AM1289" t="s">
        <v>142</v>
      </c>
      <c r="AN1289" s="2">
        <v>44364.551030092596</v>
      </c>
      <c r="AP1289" s="2"/>
      <c r="AQ1289" s="1"/>
      <c r="AS1289" t="b">
        <v>0</v>
      </c>
      <c r="AV1289" t="s">
        <v>213</v>
      </c>
      <c r="BB1289" t="s">
        <v>3641</v>
      </c>
      <c r="BD1289" t="b">
        <v>0</v>
      </c>
      <c r="BH1289" t="s">
        <v>142</v>
      </c>
      <c r="BI1289" t="s">
        <v>150</v>
      </c>
      <c r="BK1289" t="s">
        <v>384</v>
      </c>
      <c r="BN1289" t="s">
        <v>415</v>
      </c>
      <c r="BQ1289" t="s">
        <v>96</v>
      </c>
      <c r="BR1289" t="b">
        <v>0</v>
      </c>
      <c r="BS1289" t="s">
        <v>95</v>
      </c>
      <c r="BT1289" t="b">
        <v>0</v>
      </c>
      <c r="BW1289" t="s">
        <v>166</v>
      </c>
      <c r="BX1289" t="b">
        <v>0</v>
      </c>
      <c r="BY1289" s="2">
        <v>44376.857581018521</v>
      </c>
      <c r="CB1289" t="b">
        <v>0</v>
      </c>
      <c r="CC1289" t="b">
        <v>0</v>
      </c>
      <c r="CF1289">
        <v>59072.4</v>
      </c>
      <c r="CH1289">
        <v>5907.24</v>
      </c>
      <c r="CI1289">
        <v>10</v>
      </c>
      <c r="CJ1289">
        <v>0</v>
      </c>
      <c r="CK1289">
        <f>YEAR(tbl_Opportunity[[#This Row],[Close Date]])</f>
        <v>2021</v>
      </c>
    </row>
    <row r="1290" spans="1:89">
      <c r="A1290" t="s">
        <v>3642</v>
      </c>
      <c r="B1290" t="b">
        <v>0</v>
      </c>
      <c r="D1290" t="b">
        <v>0</v>
      </c>
      <c r="H1290" s="1">
        <v>44834</v>
      </c>
      <c r="I1290" t="b">
        <v>0</v>
      </c>
      <c r="O1290" t="s">
        <v>2842</v>
      </c>
      <c r="P1290" t="b">
        <v>0</v>
      </c>
      <c r="Q1290" s="2">
        <v>44187.907372685186</v>
      </c>
      <c r="R1290" s="1"/>
      <c r="S1290" t="b">
        <v>0</v>
      </c>
      <c r="U1290" s="1"/>
      <c r="V1290" t="b">
        <v>0</v>
      </c>
      <c r="W1290" s="1">
        <v>44621</v>
      </c>
      <c r="X1290">
        <v>3</v>
      </c>
      <c r="Y1290">
        <v>2022</v>
      </c>
      <c r="Z1290" t="s">
        <v>161</v>
      </c>
      <c r="AA1290" t="s">
        <v>161</v>
      </c>
      <c r="AB1290" t="b">
        <v>0</v>
      </c>
      <c r="AC1290" t="b">
        <v>0</v>
      </c>
      <c r="AE1290" t="b">
        <v>1</v>
      </c>
      <c r="AF1290" t="b">
        <v>0</v>
      </c>
      <c r="AG1290" t="b">
        <v>0</v>
      </c>
      <c r="AH1290" t="s">
        <v>219</v>
      </c>
      <c r="AI1290" t="b">
        <v>0</v>
      </c>
      <c r="AK1290" t="b">
        <v>0</v>
      </c>
      <c r="AL1290" s="1"/>
      <c r="AM1290" t="s">
        <v>2842</v>
      </c>
      <c r="AN1290" s="2">
        <v>44364.635034722225</v>
      </c>
      <c r="AP1290" s="2"/>
      <c r="AQ1290" s="1"/>
      <c r="AS1290" t="b">
        <v>0</v>
      </c>
      <c r="AV1290" t="s">
        <v>213</v>
      </c>
      <c r="BB1290" t="s">
        <v>3643</v>
      </c>
      <c r="BD1290" t="b">
        <v>0</v>
      </c>
      <c r="BH1290" t="s">
        <v>2842</v>
      </c>
      <c r="BI1290" t="s">
        <v>155</v>
      </c>
      <c r="BK1290" t="s">
        <v>157</v>
      </c>
      <c r="BL1290" t="s">
        <v>3379</v>
      </c>
      <c r="BN1290" t="s">
        <v>415</v>
      </c>
      <c r="BQ1290" t="s">
        <v>96</v>
      </c>
      <c r="BR1290" t="b">
        <v>0</v>
      </c>
      <c r="BS1290" t="s">
        <v>95</v>
      </c>
      <c r="BT1290" t="b">
        <v>0</v>
      </c>
      <c r="BW1290" t="s">
        <v>166</v>
      </c>
      <c r="BX1290" t="b">
        <v>0</v>
      </c>
      <c r="BY1290" s="2">
        <v>44376.857581018521</v>
      </c>
      <c r="CB1290" t="b">
        <v>0</v>
      </c>
      <c r="CC1290" t="b">
        <v>0</v>
      </c>
      <c r="CF1290">
        <v>195863.25</v>
      </c>
      <c r="CH1290">
        <v>19586.330000000002</v>
      </c>
      <c r="CI1290">
        <v>10</v>
      </c>
      <c r="CJ1290">
        <v>0</v>
      </c>
      <c r="CK1290">
        <f>YEAR(tbl_Opportunity[[#This Row],[Close Date]])</f>
        <v>2022</v>
      </c>
    </row>
    <row r="1291" spans="1:89">
      <c r="A1291" t="s">
        <v>3644</v>
      </c>
      <c r="B1291" t="b">
        <v>0</v>
      </c>
      <c r="D1291" t="b">
        <v>0</v>
      </c>
      <c r="H1291" s="1">
        <v>44469</v>
      </c>
      <c r="I1291" t="b">
        <v>0</v>
      </c>
      <c r="O1291" t="s">
        <v>114</v>
      </c>
      <c r="P1291" t="b">
        <v>0</v>
      </c>
      <c r="Q1291" s="2">
        <v>44085.862986111111</v>
      </c>
      <c r="R1291" s="1"/>
      <c r="S1291" t="b">
        <v>0</v>
      </c>
      <c r="U1291" s="1"/>
      <c r="V1291" t="b">
        <v>0</v>
      </c>
      <c r="W1291" s="1">
        <v>44256</v>
      </c>
      <c r="X1291">
        <v>3</v>
      </c>
      <c r="Y1291">
        <v>2021</v>
      </c>
      <c r="Z1291" t="s">
        <v>161</v>
      </c>
      <c r="AA1291" t="s">
        <v>161</v>
      </c>
      <c r="AB1291" t="b">
        <v>0</v>
      </c>
      <c r="AC1291" t="b">
        <v>0</v>
      </c>
      <c r="AE1291" t="b">
        <v>1</v>
      </c>
      <c r="AF1291" t="b">
        <v>0</v>
      </c>
      <c r="AG1291" t="b">
        <v>0</v>
      </c>
      <c r="AH1291" t="s">
        <v>219</v>
      </c>
      <c r="AI1291" t="b">
        <v>0</v>
      </c>
      <c r="AK1291" t="b">
        <v>0</v>
      </c>
      <c r="AL1291" s="1"/>
      <c r="AM1291" t="s">
        <v>114</v>
      </c>
      <c r="AN1291" s="2">
        <v>44361.848321759258</v>
      </c>
      <c r="AP1291" s="2"/>
      <c r="AQ1291" s="1"/>
      <c r="AS1291" t="b">
        <v>0</v>
      </c>
      <c r="AV1291" t="s">
        <v>213</v>
      </c>
      <c r="BB1291" t="s">
        <v>3645</v>
      </c>
      <c r="BD1291" t="b">
        <v>0</v>
      </c>
      <c r="BH1291" t="s">
        <v>114</v>
      </c>
      <c r="BI1291" t="s">
        <v>155</v>
      </c>
      <c r="BK1291" t="s">
        <v>384</v>
      </c>
      <c r="BL1291" t="s">
        <v>156</v>
      </c>
      <c r="BN1291" t="s">
        <v>415</v>
      </c>
      <c r="BQ1291" t="s">
        <v>96</v>
      </c>
      <c r="BR1291" t="b">
        <v>0</v>
      </c>
      <c r="BS1291" t="s">
        <v>102</v>
      </c>
      <c r="BT1291" t="b">
        <v>0</v>
      </c>
      <c r="BW1291" t="s">
        <v>339</v>
      </c>
      <c r="BX1291" t="b">
        <v>0</v>
      </c>
      <c r="BY1291" s="2">
        <v>44376.857581018521</v>
      </c>
      <c r="CB1291" t="b">
        <v>0</v>
      </c>
      <c r="CC1291" t="b">
        <v>0</v>
      </c>
      <c r="CF1291">
        <v>49077.75</v>
      </c>
      <c r="CH1291">
        <v>14723.32</v>
      </c>
      <c r="CI1291">
        <v>30</v>
      </c>
      <c r="CJ1291">
        <v>0</v>
      </c>
      <c r="CK1291">
        <f>YEAR(tbl_Opportunity[[#This Row],[Close Date]])</f>
        <v>2021</v>
      </c>
    </row>
    <row r="1292" spans="1:89">
      <c r="A1292" t="s">
        <v>1209</v>
      </c>
      <c r="B1292" t="b">
        <v>0</v>
      </c>
      <c r="D1292" t="b">
        <v>0</v>
      </c>
      <c r="H1292" s="1">
        <v>44469</v>
      </c>
      <c r="I1292" t="b">
        <v>0</v>
      </c>
      <c r="O1292" t="s">
        <v>2842</v>
      </c>
      <c r="P1292" t="b">
        <v>0</v>
      </c>
      <c r="Q1292" s="2">
        <v>44236.623657407406</v>
      </c>
      <c r="R1292" s="1"/>
      <c r="S1292" t="b">
        <v>0</v>
      </c>
      <c r="U1292" s="1"/>
      <c r="V1292" t="b">
        <v>0</v>
      </c>
      <c r="W1292" s="1">
        <v>44256</v>
      </c>
      <c r="X1292">
        <v>3</v>
      </c>
      <c r="Y1292">
        <v>2021</v>
      </c>
      <c r="Z1292" t="s">
        <v>161</v>
      </c>
      <c r="AA1292" t="s">
        <v>161</v>
      </c>
      <c r="AB1292" t="b">
        <v>0</v>
      </c>
      <c r="AC1292" t="b">
        <v>0</v>
      </c>
      <c r="AE1292" t="b">
        <v>1</v>
      </c>
      <c r="AF1292" t="b">
        <v>0</v>
      </c>
      <c r="AG1292" t="b">
        <v>0</v>
      </c>
      <c r="AH1292" t="s">
        <v>219</v>
      </c>
      <c r="AI1292" t="b">
        <v>0</v>
      </c>
      <c r="AK1292" t="b">
        <v>0</v>
      </c>
      <c r="AL1292" s="1"/>
      <c r="AM1292" t="s">
        <v>2842</v>
      </c>
      <c r="AN1292" s="2">
        <v>44364.707870370374</v>
      </c>
      <c r="AP1292" s="2"/>
      <c r="AQ1292" s="1"/>
      <c r="AS1292" t="b">
        <v>0</v>
      </c>
      <c r="AV1292" t="s">
        <v>213</v>
      </c>
      <c r="BB1292" t="s">
        <v>3646</v>
      </c>
      <c r="BD1292" t="b">
        <v>0</v>
      </c>
      <c r="BH1292" t="s">
        <v>2842</v>
      </c>
      <c r="BI1292" t="s">
        <v>155</v>
      </c>
      <c r="BK1292" t="s">
        <v>157</v>
      </c>
      <c r="BL1292" t="s">
        <v>3647</v>
      </c>
      <c r="BN1292" t="s">
        <v>415</v>
      </c>
      <c r="BQ1292" t="s">
        <v>96</v>
      </c>
      <c r="BR1292" t="b">
        <v>0</v>
      </c>
      <c r="BS1292" t="s">
        <v>102</v>
      </c>
      <c r="BT1292" t="b">
        <v>0</v>
      </c>
      <c r="BW1292" t="s">
        <v>313</v>
      </c>
      <c r="BX1292" t="b">
        <v>0</v>
      </c>
      <c r="BY1292" s="2">
        <v>44376.857581018521</v>
      </c>
      <c r="CB1292" t="b">
        <v>0</v>
      </c>
      <c r="CC1292" t="b">
        <v>0</v>
      </c>
      <c r="CF1292">
        <v>39000</v>
      </c>
      <c r="CH1292">
        <v>1950</v>
      </c>
      <c r="CI1292">
        <v>5</v>
      </c>
      <c r="CJ1292">
        <v>0</v>
      </c>
      <c r="CK1292">
        <f>YEAR(tbl_Opportunity[[#This Row],[Close Date]])</f>
        <v>2021</v>
      </c>
    </row>
    <row r="1293" spans="1:89">
      <c r="A1293" t="s">
        <v>3648</v>
      </c>
      <c r="B1293" t="b">
        <v>0</v>
      </c>
      <c r="D1293" t="b">
        <v>0</v>
      </c>
      <c r="H1293" s="1">
        <v>44834</v>
      </c>
      <c r="I1293" t="b">
        <v>0</v>
      </c>
      <c r="O1293" t="s">
        <v>2842</v>
      </c>
      <c r="P1293" t="b">
        <v>0</v>
      </c>
      <c r="Q1293" s="2">
        <v>44253.6018287037</v>
      </c>
      <c r="R1293" s="1"/>
      <c r="S1293" t="b">
        <v>0</v>
      </c>
      <c r="U1293" s="1"/>
      <c r="V1293" t="b">
        <v>0</v>
      </c>
      <c r="W1293" s="1">
        <v>44621</v>
      </c>
      <c r="X1293">
        <v>3</v>
      </c>
      <c r="Y1293">
        <v>2022</v>
      </c>
      <c r="Z1293" t="s">
        <v>161</v>
      </c>
      <c r="AA1293" t="s">
        <v>161</v>
      </c>
      <c r="AB1293" t="b">
        <v>0</v>
      </c>
      <c r="AC1293" t="b">
        <v>0</v>
      </c>
      <c r="AE1293" t="b">
        <v>1</v>
      </c>
      <c r="AF1293" t="b">
        <v>0</v>
      </c>
      <c r="AG1293" t="b">
        <v>0</v>
      </c>
      <c r="AH1293" t="s">
        <v>219</v>
      </c>
      <c r="AI1293" t="b">
        <v>0</v>
      </c>
      <c r="AK1293" t="b">
        <v>0</v>
      </c>
      <c r="AL1293" s="1"/>
      <c r="AM1293" t="s">
        <v>2842</v>
      </c>
      <c r="AN1293" s="2">
        <v>44364.64230324074</v>
      </c>
      <c r="AP1293" s="2">
        <v>44364.64230324074</v>
      </c>
      <c r="AQ1293" s="1">
        <v>44364</v>
      </c>
      <c r="AS1293" t="b">
        <v>0</v>
      </c>
      <c r="AV1293" t="s">
        <v>213</v>
      </c>
      <c r="BB1293" t="s">
        <v>3649</v>
      </c>
      <c r="BD1293" t="b">
        <v>0</v>
      </c>
      <c r="BH1293" t="s">
        <v>2842</v>
      </c>
      <c r="BI1293" t="s">
        <v>155</v>
      </c>
      <c r="BK1293" t="s">
        <v>157</v>
      </c>
      <c r="BL1293" t="s">
        <v>3379</v>
      </c>
      <c r="BN1293" t="s">
        <v>415</v>
      </c>
      <c r="BQ1293" t="s">
        <v>96</v>
      </c>
      <c r="BR1293" t="b">
        <v>0</v>
      </c>
      <c r="BS1293" t="s">
        <v>102</v>
      </c>
      <c r="BT1293" t="b">
        <v>0</v>
      </c>
      <c r="BW1293" t="s">
        <v>313</v>
      </c>
      <c r="BX1293" t="b">
        <v>0</v>
      </c>
      <c r="BY1293" s="2">
        <v>44376.857581018521</v>
      </c>
      <c r="CB1293" t="b">
        <v>0</v>
      </c>
      <c r="CC1293" t="b">
        <v>0</v>
      </c>
      <c r="CF1293">
        <v>243750</v>
      </c>
      <c r="CH1293">
        <v>12187.5</v>
      </c>
      <c r="CI1293">
        <v>5</v>
      </c>
      <c r="CJ1293">
        <v>0</v>
      </c>
      <c r="CK1293">
        <f>YEAR(tbl_Opportunity[[#This Row],[Close Date]])</f>
        <v>2022</v>
      </c>
    </row>
    <row r="1294" spans="1:89">
      <c r="A1294" t="s">
        <v>3650</v>
      </c>
      <c r="B1294" t="b">
        <v>0</v>
      </c>
      <c r="D1294" t="b">
        <v>0</v>
      </c>
      <c r="H1294" s="1">
        <v>44407</v>
      </c>
      <c r="I1294" t="b">
        <v>0</v>
      </c>
      <c r="O1294" t="s">
        <v>2842</v>
      </c>
      <c r="P1294" t="b">
        <v>0</v>
      </c>
      <c r="Q1294" s="2">
        <v>43969.561261574076</v>
      </c>
      <c r="R1294" s="1"/>
      <c r="S1294" t="b">
        <v>0</v>
      </c>
      <c r="U1294" s="1"/>
      <c r="V1294" t="b">
        <v>0</v>
      </c>
      <c r="W1294" s="1">
        <v>44256</v>
      </c>
      <c r="X1294">
        <v>3</v>
      </c>
      <c r="Y1294">
        <v>2021</v>
      </c>
      <c r="Z1294" t="s">
        <v>161</v>
      </c>
      <c r="AA1294" t="s">
        <v>161</v>
      </c>
      <c r="AB1294" t="b">
        <v>0</v>
      </c>
      <c r="AC1294" t="b">
        <v>0</v>
      </c>
      <c r="AE1294" t="b">
        <v>1</v>
      </c>
      <c r="AF1294" t="b">
        <v>0</v>
      </c>
      <c r="AG1294" t="b">
        <v>0</v>
      </c>
      <c r="AH1294" t="s">
        <v>219</v>
      </c>
      <c r="AI1294" t="b">
        <v>0</v>
      </c>
      <c r="AK1294" t="b">
        <v>0</v>
      </c>
      <c r="AL1294" s="1"/>
      <c r="AM1294" t="s">
        <v>2842</v>
      </c>
      <c r="AN1294" s="2">
        <v>44361.614861111113</v>
      </c>
      <c r="AP1294" s="2">
        <v>44214.951157407406</v>
      </c>
      <c r="AQ1294" s="1"/>
      <c r="AS1294" t="b">
        <v>0</v>
      </c>
      <c r="AV1294" t="s">
        <v>213</v>
      </c>
      <c r="BB1294" t="s">
        <v>3651</v>
      </c>
      <c r="BD1294" t="b">
        <v>0</v>
      </c>
      <c r="BH1294" t="s">
        <v>2842</v>
      </c>
      <c r="BI1294" t="s">
        <v>155</v>
      </c>
      <c r="BJ1294" t="s">
        <v>2983</v>
      </c>
      <c r="BK1294" t="s">
        <v>157</v>
      </c>
      <c r="BL1294" t="s">
        <v>3376</v>
      </c>
      <c r="BN1294" t="s">
        <v>415</v>
      </c>
      <c r="BQ1294" t="s">
        <v>96</v>
      </c>
      <c r="BR1294" t="b">
        <v>0</v>
      </c>
      <c r="BS1294" t="s">
        <v>102</v>
      </c>
      <c r="BT1294" t="b">
        <v>0</v>
      </c>
      <c r="BW1294" t="s">
        <v>339</v>
      </c>
      <c r="BX1294" t="b">
        <v>0</v>
      </c>
      <c r="BY1294" s="2">
        <v>44376.857581018521</v>
      </c>
      <c r="CB1294" t="b">
        <v>0</v>
      </c>
      <c r="CC1294" t="b">
        <v>0</v>
      </c>
      <c r="CF1294">
        <v>154709.5</v>
      </c>
      <c r="CH1294">
        <v>46412.85</v>
      </c>
      <c r="CI1294">
        <v>30</v>
      </c>
      <c r="CJ1294">
        <v>0</v>
      </c>
      <c r="CK1294">
        <f>YEAR(tbl_Opportunity[[#This Row],[Close Date]])</f>
        <v>2021</v>
      </c>
    </row>
    <row r="1295" spans="1:89">
      <c r="A1295" t="s">
        <v>3652</v>
      </c>
      <c r="B1295" t="b">
        <v>0</v>
      </c>
      <c r="D1295" t="b">
        <v>0</v>
      </c>
      <c r="H1295" s="1">
        <v>44469</v>
      </c>
      <c r="I1295" t="b">
        <v>0</v>
      </c>
      <c r="O1295" t="s">
        <v>514</v>
      </c>
      <c r="P1295" t="b">
        <v>0</v>
      </c>
      <c r="Q1295" s="2">
        <v>44319.653923611113</v>
      </c>
      <c r="R1295" s="1"/>
      <c r="S1295" t="b">
        <v>0</v>
      </c>
      <c r="U1295" s="1"/>
      <c r="V1295" t="b">
        <v>0</v>
      </c>
      <c r="W1295" s="1">
        <v>44256</v>
      </c>
      <c r="X1295">
        <v>3</v>
      </c>
      <c r="Y1295">
        <v>2021</v>
      </c>
      <c r="Z1295" t="s">
        <v>161</v>
      </c>
      <c r="AA1295" t="s">
        <v>161</v>
      </c>
      <c r="AB1295" t="b">
        <v>0</v>
      </c>
      <c r="AC1295" t="b">
        <v>0</v>
      </c>
      <c r="AE1295" t="b">
        <v>1</v>
      </c>
      <c r="AF1295" t="b">
        <v>0</v>
      </c>
      <c r="AG1295" t="b">
        <v>0</v>
      </c>
      <c r="AH1295" t="s">
        <v>219</v>
      </c>
      <c r="AI1295" t="b">
        <v>0</v>
      </c>
      <c r="AK1295" t="b">
        <v>0</v>
      </c>
      <c r="AL1295" s="1"/>
      <c r="AM1295" t="s">
        <v>514</v>
      </c>
      <c r="AN1295" s="2">
        <v>44319.655416666668</v>
      </c>
      <c r="AP1295" s="2"/>
      <c r="AQ1295" s="1"/>
      <c r="AS1295" t="b">
        <v>0</v>
      </c>
      <c r="AV1295" t="s">
        <v>213</v>
      </c>
      <c r="BB1295" t="s">
        <v>3653</v>
      </c>
      <c r="BD1295" t="b">
        <v>0</v>
      </c>
      <c r="BH1295" t="s">
        <v>332</v>
      </c>
      <c r="BI1295" t="s">
        <v>150</v>
      </c>
      <c r="BK1295" t="s">
        <v>102</v>
      </c>
      <c r="BL1295" t="s">
        <v>3654</v>
      </c>
      <c r="BN1295" t="s">
        <v>415</v>
      </c>
      <c r="BQ1295" t="s">
        <v>96</v>
      </c>
      <c r="BR1295" t="b">
        <v>0</v>
      </c>
      <c r="BS1295" t="s">
        <v>384</v>
      </c>
      <c r="BT1295" t="b">
        <v>0</v>
      </c>
      <c r="BW1295" t="s">
        <v>313</v>
      </c>
      <c r="BX1295" t="b">
        <v>0</v>
      </c>
      <c r="BY1295" s="2">
        <v>44376.857581018521</v>
      </c>
      <c r="CB1295" t="b">
        <v>0</v>
      </c>
      <c r="CC1295" t="b">
        <v>0</v>
      </c>
      <c r="CF1295">
        <v>91636</v>
      </c>
      <c r="CH1295">
        <v>4581.8</v>
      </c>
      <c r="CI1295">
        <v>5</v>
      </c>
      <c r="CJ1295">
        <v>0</v>
      </c>
      <c r="CK1295">
        <f>YEAR(tbl_Opportunity[[#This Row],[Close Date]])</f>
        <v>2021</v>
      </c>
    </row>
    <row r="1296" spans="1:89">
      <c r="A1296" t="s">
        <v>3655</v>
      </c>
      <c r="B1296" t="b">
        <v>0</v>
      </c>
      <c r="D1296" t="b">
        <v>0</v>
      </c>
      <c r="H1296" s="1">
        <v>44469</v>
      </c>
      <c r="I1296" t="b">
        <v>0</v>
      </c>
      <c r="O1296" t="s">
        <v>514</v>
      </c>
      <c r="P1296" t="b">
        <v>0</v>
      </c>
      <c r="Q1296" s="2">
        <v>44319.687650462962</v>
      </c>
      <c r="R1296" s="1"/>
      <c r="S1296" t="b">
        <v>0</v>
      </c>
      <c r="U1296" s="1"/>
      <c r="V1296" t="b">
        <v>0</v>
      </c>
      <c r="W1296" s="1">
        <v>44256</v>
      </c>
      <c r="X1296">
        <v>3</v>
      </c>
      <c r="Y1296">
        <v>2021</v>
      </c>
      <c r="Z1296" t="s">
        <v>161</v>
      </c>
      <c r="AA1296" t="s">
        <v>161</v>
      </c>
      <c r="AB1296" t="b">
        <v>0</v>
      </c>
      <c r="AC1296" t="b">
        <v>0</v>
      </c>
      <c r="AE1296" t="b">
        <v>1</v>
      </c>
      <c r="AF1296" t="b">
        <v>0</v>
      </c>
      <c r="AG1296" t="b">
        <v>0</v>
      </c>
      <c r="AH1296" t="s">
        <v>219</v>
      </c>
      <c r="AI1296" t="b">
        <v>0</v>
      </c>
      <c r="AK1296" t="b">
        <v>0</v>
      </c>
      <c r="AL1296" s="1"/>
      <c r="AM1296" t="s">
        <v>514</v>
      </c>
      <c r="AN1296" s="2">
        <v>44319.689131944448</v>
      </c>
      <c r="AP1296" s="2"/>
      <c r="AQ1296" s="1"/>
      <c r="AS1296" t="b">
        <v>0</v>
      </c>
      <c r="AV1296" t="s">
        <v>213</v>
      </c>
      <c r="BB1296" t="s">
        <v>3656</v>
      </c>
      <c r="BD1296" t="b">
        <v>0</v>
      </c>
      <c r="BH1296" t="s">
        <v>332</v>
      </c>
      <c r="BI1296" t="s">
        <v>150</v>
      </c>
      <c r="BK1296" t="s">
        <v>102</v>
      </c>
      <c r="BL1296" t="s">
        <v>3657</v>
      </c>
      <c r="BN1296" t="s">
        <v>415</v>
      </c>
      <c r="BQ1296" t="s">
        <v>96</v>
      </c>
      <c r="BR1296" t="b">
        <v>0</v>
      </c>
      <c r="BS1296" t="s">
        <v>384</v>
      </c>
      <c r="BT1296" t="b">
        <v>0</v>
      </c>
      <c r="BW1296" t="s">
        <v>313</v>
      </c>
      <c r="BX1296" t="b">
        <v>0</v>
      </c>
      <c r="BY1296" s="2">
        <v>44376.857581018521</v>
      </c>
      <c r="CB1296" t="b">
        <v>0</v>
      </c>
      <c r="CC1296" t="b">
        <v>0</v>
      </c>
      <c r="CF1296">
        <v>91636</v>
      </c>
      <c r="CH1296">
        <v>4581.8</v>
      </c>
      <c r="CI1296">
        <v>5</v>
      </c>
      <c r="CJ1296">
        <v>0</v>
      </c>
      <c r="CK1296">
        <f>YEAR(tbl_Opportunity[[#This Row],[Close Date]])</f>
        <v>2021</v>
      </c>
    </row>
    <row r="1297" spans="1:89">
      <c r="A1297" t="s">
        <v>3658</v>
      </c>
      <c r="B1297" t="b">
        <v>0</v>
      </c>
      <c r="D1297" t="b">
        <v>0</v>
      </c>
      <c r="H1297" s="1">
        <v>44469</v>
      </c>
      <c r="I1297" t="b">
        <v>0</v>
      </c>
      <c r="O1297" t="s">
        <v>514</v>
      </c>
      <c r="P1297" t="b">
        <v>0</v>
      </c>
      <c r="Q1297" s="2">
        <v>44293.852916666663</v>
      </c>
      <c r="R1297" s="1"/>
      <c r="S1297" t="b">
        <v>0</v>
      </c>
      <c r="U1297" s="1"/>
      <c r="V1297" t="b">
        <v>0</v>
      </c>
      <c r="W1297" s="1">
        <v>44256</v>
      </c>
      <c r="X1297">
        <v>3</v>
      </c>
      <c r="Y1297">
        <v>2021</v>
      </c>
      <c r="Z1297" t="s">
        <v>161</v>
      </c>
      <c r="AA1297" t="s">
        <v>161</v>
      </c>
      <c r="AB1297" t="b">
        <v>0</v>
      </c>
      <c r="AC1297" t="b">
        <v>0</v>
      </c>
      <c r="AE1297" t="b">
        <v>1</v>
      </c>
      <c r="AF1297" t="b">
        <v>0</v>
      </c>
      <c r="AG1297" t="b">
        <v>0</v>
      </c>
      <c r="AH1297" t="s">
        <v>219</v>
      </c>
      <c r="AI1297" t="b">
        <v>0</v>
      </c>
      <c r="AK1297" t="b">
        <v>0</v>
      </c>
      <c r="AL1297" s="1"/>
      <c r="AM1297" t="s">
        <v>162</v>
      </c>
      <c r="AN1297" s="2">
        <v>44296.964768518519</v>
      </c>
      <c r="AP1297" s="2"/>
      <c r="AQ1297" s="1"/>
      <c r="AS1297" t="b">
        <v>0</v>
      </c>
      <c r="AV1297" t="s">
        <v>176</v>
      </c>
      <c r="BB1297" t="s">
        <v>3659</v>
      </c>
      <c r="BD1297" t="b">
        <v>0</v>
      </c>
      <c r="BH1297" t="s">
        <v>332</v>
      </c>
      <c r="BI1297" t="s">
        <v>150</v>
      </c>
      <c r="BK1297" t="s">
        <v>102</v>
      </c>
      <c r="BN1297" t="s">
        <v>415</v>
      </c>
      <c r="BQ1297" t="s">
        <v>96</v>
      </c>
      <c r="BR1297" t="b">
        <v>0</v>
      </c>
      <c r="BS1297" t="s">
        <v>157</v>
      </c>
      <c r="BT1297" t="b">
        <v>0</v>
      </c>
      <c r="BW1297" t="s">
        <v>313</v>
      </c>
      <c r="BX1297" t="b">
        <v>0</v>
      </c>
      <c r="BY1297" s="2">
        <v>44376.857581018521</v>
      </c>
      <c r="CB1297" t="b">
        <v>0</v>
      </c>
      <c r="CC1297" t="b">
        <v>0</v>
      </c>
      <c r="CF1297">
        <v>98136</v>
      </c>
      <c r="CH1297">
        <v>4906.8</v>
      </c>
      <c r="CI1297">
        <v>5</v>
      </c>
      <c r="CJ1297">
        <v>0</v>
      </c>
      <c r="CK1297">
        <f>YEAR(tbl_Opportunity[[#This Row],[Close Date]])</f>
        <v>2021</v>
      </c>
    </row>
    <row r="1298" spans="1:89">
      <c r="A1298" t="s">
        <v>3660</v>
      </c>
      <c r="B1298" t="b">
        <v>0</v>
      </c>
      <c r="D1298" t="b">
        <v>0</v>
      </c>
      <c r="H1298" s="1">
        <v>44469</v>
      </c>
      <c r="I1298" t="b">
        <v>0</v>
      </c>
      <c r="O1298" t="s">
        <v>2842</v>
      </c>
      <c r="P1298" t="b">
        <v>0</v>
      </c>
      <c r="Q1298" s="2">
        <v>43839.753067129626</v>
      </c>
      <c r="R1298" s="1"/>
      <c r="S1298" t="b">
        <v>0</v>
      </c>
      <c r="U1298" s="1"/>
      <c r="V1298" t="b">
        <v>0</v>
      </c>
      <c r="W1298" s="1">
        <v>44256</v>
      </c>
      <c r="X1298">
        <v>3</v>
      </c>
      <c r="Y1298">
        <v>2021</v>
      </c>
      <c r="Z1298" t="s">
        <v>161</v>
      </c>
      <c r="AA1298" t="s">
        <v>161</v>
      </c>
      <c r="AB1298" t="b">
        <v>0</v>
      </c>
      <c r="AC1298" t="b">
        <v>0</v>
      </c>
      <c r="AE1298" t="b">
        <v>1</v>
      </c>
      <c r="AF1298" t="b">
        <v>0</v>
      </c>
      <c r="AG1298" t="b">
        <v>0</v>
      </c>
      <c r="AH1298" t="s">
        <v>219</v>
      </c>
      <c r="AI1298" t="b">
        <v>0</v>
      </c>
      <c r="AK1298" t="b">
        <v>0</v>
      </c>
      <c r="AL1298" s="1"/>
      <c r="AM1298" t="s">
        <v>2842</v>
      </c>
      <c r="AN1298" s="2">
        <v>44364.607870370368</v>
      </c>
      <c r="AP1298" s="2">
        <v>44194.639166666668</v>
      </c>
      <c r="AQ1298" s="1"/>
      <c r="AS1298" t="b">
        <v>0</v>
      </c>
      <c r="AV1298" t="s">
        <v>213</v>
      </c>
      <c r="BB1298" t="s">
        <v>3661</v>
      </c>
      <c r="BD1298" t="b">
        <v>0</v>
      </c>
      <c r="BH1298" t="s">
        <v>2842</v>
      </c>
      <c r="BI1298" t="s">
        <v>155</v>
      </c>
      <c r="BJ1298" t="s">
        <v>3548</v>
      </c>
      <c r="BK1298" t="s">
        <v>102</v>
      </c>
      <c r="BL1298" t="s">
        <v>3368</v>
      </c>
      <c r="BN1298" t="s">
        <v>415</v>
      </c>
      <c r="BQ1298" t="s">
        <v>96</v>
      </c>
      <c r="BR1298" t="b">
        <v>0</v>
      </c>
      <c r="BS1298" t="s">
        <v>157</v>
      </c>
      <c r="BT1298" t="b">
        <v>0</v>
      </c>
      <c r="BW1298" t="s">
        <v>313</v>
      </c>
      <c r="BX1298" t="b">
        <v>0</v>
      </c>
      <c r="BY1298" s="2">
        <v>44376.857581018521</v>
      </c>
      <c r="CB1298" t="b">
        <v>0</v>
      </c>
      <c r="CC1298" t="b">
        <v>0</v>
      </c>
      <c r="CF1298">
        <v>97500</v>
      </c>
      <c r="CH1298">
        <v>4875</v>
      </c>
      <c r="CI1298">
        <v>5</v>
      </c>
      <c r="CJ1298">
        <v>0</v>
      </c>
      <c r="CK1298">
        <f>YEAR(tbl_Opportunity[[#This Row],[Close Date]])</f>
        <v>2021</v>
      </c>
    </row>
    <row r="1299" spans="1:89">
      <c r="A1299" t="s">
        <v>1872</v>
      </c>
      <c r="B1299" t="b">
        <v>0</v>
      </c>
      <c r="D1299" t="b">
        <v>0</v>
      </c>
      <c r="H1299" s="1">
        <v>44469</v>
      </c>
      <c r="I1299" t="b">
        <v>0</v>
      </c>
      <c r="O1299" t="s">
        <v>114</v>
      </c>
      <c r="P1299" t="b">
        <v>0</v>
      </c>
      <c r="Q1299" s="2">
        <v>44253.781817129631</v>
      </c>
      <c r="R1299" s="1"/>
      <c r="S1299" t="b">
        <v>0</v>
      </c>
      <c r="U1299" s="1"/>
      <c r="V1299" t="b">
        <v>0</v>
      </c>
      <c r="W1299" s="1">
        <v>44256</v>
      </c>
      <c r="X1299">
        <v>3</v>
      </c>
      <c r="Y1299">
        <v>2021</v>
      </c>
      <c r="Z1299" t="s">
        <v>161</v>
      </c>
      <c r="AA1299" t="s">
        <v>161</v>
      </c>
      <c r="AB1299" t="b">
        <v>0</v>
      </c>
      <c r="AC1299" t="b">
        <v>0</v>
      </c>
      <c r="AE1299" t="b">
        <v>1</v>
      </c>
      <c r="AF1299" t="b">
        <v>0</v>
      </c>
      <c r="AG1299" t="b">
        <v>0</v>
      </c>
      <c r="AH1299" t="s">
        <v>219</v>
      </c>
      <c r="AI1299" t="b">
        <v>0</v>
      </c>
      <c r="AK1299" t="b">
        <v>0</v>
      </c>
      <c r="AL1299" s="1"/>
      <c r="AM1299" t="s">
        <v>162</v>
      </c>
      <c r="AN1299" s="2">
        <v>44297.838888888888</v>
      </c>
      <c r="AP1299" s="2"/>
      <c r="AQ1299" s="1"/>
      <c r="AS1299" t="b">
        <v>0</v>
      </c>
      <c r="AV1299" t="s">
        <v>213</v>
      </c>
      <c r="BB1299" t="s">
        <v>3662</v>
      </c>
      <c r="BD1299" t="b">
        <v>0</v>
      </c>
      <c r="BH1299" t="s">
        <v>114</v>
      </c>
      <c r="BI1299" t="s">
        <v>155</v>
      </c>
      <c r="BK1299" t="s">
        <v>102</v>
      </c>
      <c r="BN1299" t="s">
        <v>415</v>
      </c>
      <c r="BQ1299" t="s">
        <v>96</v>
      </c>
      <c r="BR1299" t="b">
        <v>0</v>
      </c>
      <c r="BS1299" t="s">
        <v>157</v>
      </c>
      <c r="BT1299" t="b">
        <v>0</v>
      </c>
      <c r="BW1299" t="s">
        <v>2863</v>
      </c>
      <c r="BX1299" t="b">
        <v>0</v>
      </c>
      <c r="BY1299" s="2">
        <v>44376.857581018521</v>
      </c>
      <c r="CB1299" t="b">
        <v>0</v>
      </c>
      <c r="CC1299" t="b">
        <v>0</v>
      </c>
      <c r="CF1299">
        <v>49227</v>
      </c>
      <c r="CH1299">
        <v>24613.5</v>
      </c>
      <c r="CI1299">
        <v>50</v>
      </c>
      <c r="CJ1299">
        <v>0</v>
      </c>
      <c r="CK1299">
        <f>YEAR(tbl_Opportunity[[#This Row],[Close Date]])</f>
        <v>2021</v>
      </c>
    </row>
    <row r="1300" spans="1:89">
      <c r="A1300" t="s">
        <v>1872</v>
      </c>
      <c r="B1300" t="b">
        <v>0</v>
      </c>
      <c r="D1300" t="b">
        <v>0</v>
      </c>
      <c r="H1300" s="1">
        <v>44469</v>
      </c>
      <c r="I1300" t="b">
        <v>0</v>
      </c>
      <c r="O1300" t="s">
        <v>114</v>
      </c>
      <c r="P1300" t="b">
        <v>0</v>
      </c>
      <c r="Q1300" s="2">
        <v>44187.739953703705</v>
      </c>
      <c r="R1300" s="1"/>
      <c r="S1300" t="b">
        <v>0</v>
      </c>
      <c r="U1300" s="1"/>
      <c r="V1300" t="b">
        <v>0</v>
      </c>
      <c r="W1300" s="1">
        <v>44256</v>
      </c>
      <c r="X1300">
        <v>3</v>
      </c>
      <c r="Y1300">
        <v>2021</v>
      </c>
      <c r="Z1300" t="s">
        <v>161</v>
      </c>
      <c r="AA1300" t="s">
        <v>161</v>
      </c>
      <c r="AB1300" t="b">
        <v>0</v>
      </c>
      <c r="AC1300" t="b">
        <v>0</v>
      </c>
      <c r="AE1300" t="b">
        <v>1</v>
      </c>
      <c r="AF1300" t="b">
        <v>0</v>
      </c>
      <c r="AG1300" t="b">
        <v>0</v>
      </c>
      <c r="AH1300" t="s">
        <v>219</v>
      </c>
      <c r="AI1300" t="b">
        <v>0</v>
      </c>
      <c r="AK1300" t="b">
        <v>0</v>
      </c>
      <c r="AL1300" s="1"/>
      <c r="AM1300" t="s">
        <v>162</v>
      </c>
      <c r="AN1300" s="2">
        <v>44297.838888888888</v>
      </c>
      <c r="AP1300" s="2"/>
      <c r="AQ1300" s="1"/>
      <c r="AS1300" t="b">
        <v>0</v>
      </c>
      <c r="AV1300" t="s">
        <v>213</v>
      </c>
      <c r="BB1300" t="s">
        <v>3663</v>
      </c>
      <c r="BD1300" t="b">
        <v>0</v>
      </c>
      <c r="BH1300" t="s">
        <v>114</v>
      </c>
      <c r="BI1300" t="s">
        <v>155</v>
      </c>
      <c r="BK1300" t="s">
        <v>384</v>
      </c>
      <c r="BN1300" t="s">
        <v>415</v>
      </c>
      <c r="BQ1300" t="s">
        <v>96</v>
      </c>
      <c r="BR1300" t="b">
        <v>0</v>
      </c>
      <c r="BS1300" t="s">
        <v>157</v>
      </c>
      <c r="BT1300" t="b">
        <v>0</v>
      </c>
      <c r="BW1300" t="s">
        <v>166</v>
      </c>
      <c r="BX1300" t="b">
        <v>0</v>
      </c>
      <c r="BY1300" s="2">
        <v>44376.857581018521</v>
      </c>
      <c r="CB1300" t="b">
        <v>0</v>
      </c>
      <c r="CC1300" t="b">
        <v>0</v>
      </c>
      <c r="CF1300">
        <v>49077.75</v>
      </c>
      <c r="CH1300">
        <v>4907.78</v>
      </c>
      <c r="CI1300">
        <v>10</v>
      </c>
      <c r="CJ1300">
        <v>0</v>
      </c>
      <c r="CK1300">
        <f>YEAR(tbl_Opportunity[[#This Row],[Close Date]])</f>
        <v>2021</v>
      </c>
    </row>
    <row r="1301" spans="1:89">
      <c r="A1301" t="s">
        <v>3664</v>
      </c>
      <c r="B1301" t="b">
        <v>0</v>
      </c>
      <c r="D1301" t="b">
        <v>0</v>
      </c>
      <c r="H1301" s="1">
        <v>44469</v>
      </c>
      <c r="I1301" t="b">
        <v>0</v>
      </c>
      <c r="O1301" t="s">
        <v>2842</v>
      </c>
      <c r="P1301" t="b">
        <v>0</v>
      </c>
      <c r="Q1301" s="2">
        <v>44292.771597222221</v>
      </c>
      <c r="R1301" s="1"/>
      <c r="S1301" t="b">
        <v>0</v>
      </c>
      <c r="U1301" s="1"/>
      <c r="V1301" t="b">
        <v>0</v>
      </c>
      <c r="W1301" s="1">
        <v>44256</v>
      </c>
      <c r="X1301">
        <v>3</v>
      </c>
      <c r="Y1301">
        <v>2021</v>
      </c>
      <c r="Z1301" t="s">
        <v>161</v>
      </c>
      <c r="AA1301" t="s">
        <v>161</v>
      </c>
      <c r="AB1301" t="b">
        <v>0</v>
      </c>
      <c r="AC1301" t="b">
        <v>0</v>
      </c>
      <c r="AE1301" t="b">
        <v>1</v>
      </c>
      <c r="AF1301" t="b">
        <v>0</v>
      </c>
      <c r="AG1301" t="b">
        <v>0</v>
      </c>
      <c r="AH1301" t="s">
        <v>219</v>
      </c>
      <c r="AI1301" t="b">
        <v>0</v>
      </c>
      <c r="AK1301" t="b">
        <v>0</v>
      </c>
      <c r="AL1301" s="1"/>
      <c r="AM1301" t="s">
        <v>2842</v>
      </c>
      <c r="AN1301" s="2">
        <v>44369.819004629629</v>
      </c>
      <c r="AP1301" s="2">
        <v>44340.55091435185</v>
      </c>
      <c r="AQ1301" s="1">
        <v>44340</v>
      </c>
      <c r="AS1301" t="b">
        <v>0</v>
      </c>
      <c r="AV1301" t="s">
        <v>213</v>
      </c>
      <c r="BB1301" t="s">
        <v>3665</v>
      </c>
      <c r="BD1301" t="b">
        <v>0</v>
      </c>
      <c r="BH1301" t="s">
        <v>2842</v>
      </c>
      <c r="BI1301" t="s">
        <v>155</v>
      </c>
      <c r="BK1301" t="s">
        <v>384</v>
      </c>
      <c r="BL1301" t="s">
        <v>3597</v>
      </c>
      <c r="BN1301" t="s">
        <v>415</v>
      </c>
      <c r="BQ1301" t="s">
        <v>96</v>
      </c>
      <c r="BR1301" t="b">
        <v>0</v>
      </c>
      <c r="BS1301" t="s">
        <v>157</v>
      </c>
      <c r="BT1301" t="b">
        <v>0</v>
      </c>
      <c r="BW1301" t="s">
        <v>166</v>
      </c>
      <c r="BX1301" t="b">
        <v>0</v>
      </c>
      <c r="BY1301" s="2">
        <v>44376.857581018521</v>
      </c>
      <c r="CB1301" t="b">
        <v>0</v>
      </c>
      <c r="CC1301" t="b">
        <v>0</v>
      </c>
      <c r="CF1301">
        <v>48750</v>
      </c>
      <c r="CH1301">
        <v>4875</v>
      </c>
      <c r="CI1301">
        <v>10</v>
      </c>
      <c r="CJ1301">
        <v>0</v>
      </c>
      <c r="CK1301">
        <f>YEAR(tbl_Opportunity[[#This Row],[Close Date]])</f>
        <v>2021</v>
      </c>
    </row>
    <row r="1302" spans="1:89">
      <c r="A1302" t="s">
        <v>3666</v>
      </c>
      <c r="B1302" t="b">
        <v>0</v>
      </c>
      <c r="D1302" t="b">
        <v>0</v>
      </c>
      <c r="H1302" s="1">
        <v>44469</v>
      </c>
      <c r="I1302" t="b">
        <v>0</v>
      </c>
      <c r="O1302" t="s">
        <v>2842</v>
      </c>
      <c r="P1302" t="b">
        <v>0</v>
      </c>
      <c r="Q1302" s="2">
        <v>44292.772986111115</v>
      </c>
      <c r="R1302" s="1"/>
      <c r="S1302" t="b">
        <v>0</v>
      </c>
      <c r="U1302" s="1"/>
      <c r="V1302" t="b">
        <v>0</v>
      </c>
      <c r="W1302" s="1">
        <v>44256</v>
      </c>
      <c r="X1302">
        <v>3</v>
      </c>
      <c r="Y1302">
        <v>2021</v>
      </c>
      <c r="Z1302" t="s">
        <v>161</v>
      </c>
      <c r="AA1302" t="s">
        <v>161</v>
      </c>
      <c r="AB1302" t="b">
        <v>0</v>
      </c>
      <c r="AC1302" t="b">
        <v>0</v>
      </c>
      <c r="AE1302" t="b">
        <v>1</v>
      </c>
      <c r="AF1302" t="b">
        <v>0</v>
      </c>
      <c r="AG1302" t="b">
        <v>0</v>
      </c>
      <c r="AH1302" t="s">
        <v>219</v>
      </c>
      <c r="AI1302" t="b">
        <v>0</v>
      </c>
      <c r="AK1302" t="b">
        <v>0</v>
      </c>
      <c r="AL1302" s="1"/>
      <c r="AM1302" t="s">
        <v>2842</v>
      </c>
      <c r="AN1302" s="2">
        <v>44361.602118055554</v>
      </c>
      <c r="AP1302" s="2">
        <v>44340.551180555558</v>
      </c>
      <c r="AQ1302" s="1">
        <v>44340</v>
      </c>
      <c r="AS1302" t="b">
        <v>0</v>
      </c>
      <c r="AV1302" t="s">
        <v>213</v>
      </c>
      <c r="BB1302" t="s">
        <v>3667</v>
      </c>
      <c r="BD1302" t="b">
        <v>0</v>
      </c>
      <c r="BH1302" t="s">
        <v>2842</v>
      </c>
      <c r="BI1302" t="s">
        <v>155</v>
      </c>
      <c r="BK1302" t="s">
        <v>384</v>
      </c>
      <c r="BL1302" t="s">
        <v>3597</v>
      </c>
      <c r="BN1302" t="s">
        <v>415</v>
      </c>
      <c r="BQ1302" t="s">
        <v>96</v>
      </c>
      <c r="BR1302" t="b">
        <v>0</v>
      </c>
      <c r="BS1302" t="s">
        <v>157</v>
      </c>
      <c r="BT1302" t="b">
        <v>0</v>
      </c>
      <c r="BW1302" t="s">
        <v>166</v>
      </c>
      <c r="BX1302" t="b">
        <v>0</v>
      </c>
      <c r="BY1302" s="2">
        <v>44376.857581018521</v>
      </c>
      <c r="CB1302" t="b">
        <v>0</v>
      </c>
      <c r="CC1302" t="b">
        <v>0</v>
      </c>
      <c r="CF1302">
        <v>48750</v>
      </c>
      <c r="CH1302">
        <v>4875</v>
      </c>
      <c r="CI1302">
        <v>10</v>
      </c>
      <c r="CJ1302">
        <v>0</v>
      </c>
      <c r="CK1302">
        <f>YEAR(tbl_Opportunity[[#This Row],[Close Date]])</f>
        <v>2021</v>
      </c>
    </row>
    <row r="1303" spans="1:89">
      <c r="A1303" t="s">
        <v>3668</v>
      </c>
      <c r="B1303" t="b">
        <v>0</v>
      </c>
      <c r="D1303" t="b">
        <v>0</v>
      </c>
      <c r="H1303" s="1">
        <v>44469</v>
      </c>
      <c r="I1303" t="b">
        <v>0</v>
      </c>
      <c r="O1303" t="s">
        <v>2842</v>
      </c>
      <c r="P1303" t="b">
        <v>0</v>
      </c>
      <c r="Q1303" s="2">
        <v>44292.775949074072</v>
      </c>
      <c r="R1303" s="1"/>
      <c r="S1303" t="b">
        <v>0</v>
      </c>
      <c r="U1303" s="1"/>
      <c r="V1303" t="b">
        <v>0</v>
      </c>
      <c r="W1303" s="1">
        <v>44256</v>
      </c>
      <c r="X1303">
        <v>3</v>
      </c>
      <c r="Y1303">
        <v>2021</v>
      </c>
      <c r="Z1303" t="s">
        <v>161</v>
      </c>
      <c r="AA1303" t="s">
        <v>161</v>
      </c>
      <c r="AB1303" t="b">
        <v>0</v>
      </c>
      <c r="AC1303" t="b">
        <v>0</v>
      </c>
      <c r="AE1303" t="b">
        <v>1</v>
      </c>
      <c r="AF1303" t="b">
        <v>0</v>
      </c>
      <c r="AG1303" t="b">
        <v>0</v>
      </c>
      <c r="AH1303" t="s">
        <v>219</v>
      </c>
      <c r="AI1303" t="b">
        <v>0</v>
      </c>
      <c r="AK1303" t="b">
        <v>0</v>
      </c>
      <c r="AL1303" s="1"/>
      <c r="AM1303" t="s">
        <v>2842</v>
      </c>
      <c r="AN1303" s="2">
        <v>44361.601087962961</v>
      </c>
      <c r="AP1303" s="2">
        <v>44340.551469907405</v>
      </c>
      <c r="AQ1303" s="1">
        <v>44340</v>
      </c>
      <c r="AS1303" t="b">
        <v>0</v>
      </c>
      <c r="AV1303" t="s">
        <v>213</v>
      </c>
      <c r="BB1303" t="s">
        <v>3669</v>
      </c>
      <c r="BD1303" t="b">
        <v>0</v>
      </c>
      <c r="BH1303" t="s">
        <v>2842</v>
      </c>
      <c r="BI1303" t="s">
        <v>155</v>
      </c>
      <c r="BK1303" t="s">
        <v>384</v>
      </c>
      <c r="BL1303" t="s">
        <v>3597</v>
      </c>
      <c r="BN1303" t="s">
        <v>415</v>
      </c>
      <c r="BQ1303" t="s">
        <v>96</v>
      </c>
      <c r="BR1303" t="b">
        <v>0</v>
      </c>
      <c r="BS1303" t="s">
        <v>157</v>
      </c>
      <c r="BT1303" t="b">
        <v>0</v>
      </c>
      <c r="BW1303" t="s">
        <v>166</v>
      </c>
      <c r="BX1303" t="b">
        <v>0</v>
      </c>
      <c r="BY1303" s="2">
        <v>44376.857581018521</v>
      </c>
      <c r="CB1303" t="b">
        <v>0</v>
      </c>
      <c r="CC1303" t="b">
        <v>0</v>
      </c>
      <c r="CF1303">
        <v>97500</v>
      </c>
      <c r="CH1303">
        <v>9750</v>
      </c>
      <c r="CI1303">
        <v>10</v>
      </c>
      <c r="CJ1303">
        <v>0</v>
      </c>
      <c r="CK1303">
        <f>YEAR(tbl_Opportunity[[#This Row],[Close Date]])</f>
        <v>2021</v>
      </c>
    </row>
    <row r="1304" spans="1:89">
      <c r="A1304" t="s">
        <v>3670</v>
      </c>
      <c r="B1304" t="b">
        <v>0</v>
      </c>
      <c r="D1304" t="b">
        <v>0</v>
      </c>
      <c r="H1304" s="1">
        <v>44469</v>
      </c>
      <c r="I1304" t="b">
        <v>0</v>
      </c>
      <c r="O1304" t="s">
        <v>2842</v>
      </c>
      <c r="P1304" t="b">
        <v>0</v>
      </c>
      <c r="Q1304" s="2">
        <v>44292.780775462961</v>
      </c>
      <c r="R1304" s="1"/>
      <c r="S1304" t="b">
        <v>0</v>
      </c>
      <c r="U1304" s="1"/>
      <c r="V1304" t="b">
        <v>0</v>
      </c>
      <c r="W1304" s="1">
        <v>44256</v>
      </c>
      <c r="X1304">
        <v>3</v>
      </c>
      <c r="Y1304">
        <v>2021</v>
      </c>
      <c r="Z1304" t="s">
        <v>161</v>
      </c>
      <c r="AA1304" t="s">
        <v>161</v>
      </c>
      <c r="AB1304" t="b">
        <v>0</v>
      </c>
      <c r="AC1304" t="b">
        <v>0</v>
      </c>
      <c r="AE1304" t="b">
        <v>1</v>
      </c>
      <c r="AF1304" t="b">
        <v>0</v>
      </c>
      <c r="AG1304" t="b">
        <v>0</v>
      </c>
      <c r="AH1304" t="s">
        <v>219</v>
      </c>
      <c r="AI1304" t="b">
        <v>0</v>
      </c>
      <c r="AK1304" t="b">
        <v>0</v>
      </c>
      <c r="AL1304" s="1"/>
      <c r="AM1304" t="s">
        <v>2842</v>
      </c>
      <c r="AN1304" s="2">
        <v>44361.600138888891</v>
      </c>
      <c r="AP1304" s="2">
        <v>44340.551828703705</v>
      </c>
      <c r="AQ1304" s="1">
        <v>44340</v>
      </c>
      <c r="AS1304" t="b">
        <v>0</v>
      </c>
      <c r="AV1304" t="s">
        <v>213</v>
      </c>
      <c r="BB1304" t="s">
        <v>3671</v>
      </c>
      <c r="BD1304" t="b">
        <v>0</v>
      </c>
      <c r="BH1304" t="s">
        <v>2842</v>
      </c>
      <c r="BI1304" t="s">
        <v>155</v>
      </c>
      <c r="BK1304" t="s">
        <v>384</v>
      </c>
      <c r="BL1304" t="s">
        <v>3597</v>
      </c>
      <c r="BN1304" t="s">
        <v>415</v>
      </c>
      <c r="BQ1304" t="s">
        <v>96</v>
      </c>
      <c r="BR1304" t="b">
        <v>0</v>
      </c>
      <c r="BS1304" t="s">
        <v>157</v>
      </c>
      <c r="BT1304" t="b">
        <v>0</v>
      </c>
      <c r="BW1304" t="s">
        <v>166</v>
      </c>
      <c r="BX1304" t="b">
        <v>0</v>
      </c>
      <c r="BY1304" s="2">
        <v>44376.857581018521</v>
      </c>
      <c r="CB1304" t="b">
        <v>0</v>
      </c>
      <c r="CC1304" t="b">
        <v>0</v>
      </c>
      <c r="CF1304">
        <v>97500</v>
      </c>
      <c r="CH1304">
        <v>9750</v>
      </c>
      <c r="CI1304">
        <v>10</v>
      </c>
      <c r="CJ1304">
        <v>0</v>
      </c>
      <c r="CK1304">
        <f>YEAR(tbl_Opportunity[[#This Row],[Close Date]])</f>
        <v>2021</v>
      </c>
    </row>
    <row r="1305" spans="1:89">
      <c r="A1305" t="s">
        <v>3672</v>
      </c>
      <c r="B1305" t="b">
        <v>0</v>
      </c>
      <c r="D1305" t="b">
        <v>0</v>
      </c>
      <c r="H1305" s="1">
        <v>44469</v>
      </c>
      <c r="I1305" t="b">
        <v>0</v>
      </c>
      <c r="O1305" t="s">
        <v>2842</v>
      </c>
      <c r="P1305" t="b">
        <v>0</v>
      </c>
      <c r="Q1305" s="2">
        <v>44292.782361111109</v>
      </c>
      <c r="R1305" s="1"/>
      <c r="S1305" t="b">
        <v>0</v>
      </c>
      <c r="U1305" s="1"/>
      <c r="V1305" t="b">
        <v>0</v>
      </c>
      <c r="W1305" s="1">
        <v>44256</v>
      </c>
      <c r="X1305">
        <v>3</v>
      </c>
      <c r="Y1305">
        <v>2021</v>
      </c>
      <c r="Z1305" t="s">
        <v>161</v>
      </c>
      <c r="AA1305" t="s">
        <v>161</v>
      </c>
      <c r="AB1305" t="b">
        <v>0</v>
      </c>
      <c r="AC1305" t="b">
        <v>0</v>
      </c>
      <c r="AE1305" t="b">
        <v>1</v>
      </c>
      <c r="AF1305" t="b">
        <v>0</v>
      </c>
      <c r="AG1305" t="b">
        <v>0</v>
      </c>
      <c r="AH1305" t="s">
        <v>219</v>
      </c>
      <c r="AI1305" t="b">
        <v>0</v>
      </c>
      <c r="AK1305" t="b">
        <v>0</v>
      </c>
      <c r="AL1305" s="1"/>
      <c r="AM1305" t="s">
        <v>2842</v>
      </c>
      <c r="AN1305" s="2">
        <v>44361.599027777775</v>
      </c>
      <c r="AP1305" s="2">
        <v>44340.552094907405</v>
      </c>
      <c r="AQ1305" s="1">
        <v>44340</v>
      </c>
      <c r="AS1305" t="b">
        <v>0</v>
      </c>
      <c r="AV1305" t="s">
        <v>213</v>
      </c>
      <c r="BB1305" t="s">
        <v>3673</v>
      </c>
      <c r="BD1305" t="b">
        <v>0</v>
      </c>
      <c r="BH1305" t="s">
        <v>2842</v>
      </c>
      <c r="BI1305" t="s">
        <v>155</v>
      </c>
      <c r="BK1305" t="s">
        <v>384</v>
      </c>
      <c r="BL1305" t="s">
        <v>3597</v>
      </c>
      <c r="BN1305" t="s">
        <v>415</v>
      </c>
      <c r="BQ1305" t="s">
        <v>96</v>
      </c>
      <c r="BR1305" t="b">
        <v>0</v>
      </c>
      <c r="BS1305" t="s">
        <v>157</v>
      </c>
      <c r="BT1305" t="b">
        <v>0</v>
      </c>
      <c r="BW1305" t="s">
        <v>166</v>
      </c>
      <c r="BX1305" t="b">
        <v>0</v>
      </c>
      <c r="BY1305" s="2">
        <v>44376.857581018521</v>
      </c>
      <c r="CB1305" t="b">
        <v>0</v>
      </c>
      <c r="CC1305" t="b">
        <v>0</v>
      </c>
      <c r="CF1305">
        <v>48750</v>
      </c>
      <c r="CH1305">
        <v>4875</v>
      </c>
      <c r="CI1305">
        <v>10</v>
      </c>
      <c r="CJ1305">
        <v>0</v>
      </c>
      <c r="CK1305">
        <f>YEAR(tbl_Opportunity[[#This Row],[Close Date]])</f>
        <v>2021</v>
      </c>
    </row>
    <row r="1306" spans="1:89">
      <c r="A1306" t="s">
        <v>3674</v>
      </c>
      <c r="B1306" t="b">
        <v>0</v>
      </c>
      <c r="D1306" t="b">
        <v>0</v>
      </c>
      <c r="H1306" s="1">
        <v>44469</v>
      </c>
      <c r="I1306" t="b">
        <v>0</v>
      </c>
      <c r="O1306" t="s">
        <v>2842</v>
      </c>
      <c r="P1306" t="b">
        <v>0</v>
      </c>
      <c r="Q1306" s="2">
        <v>44292.786747685182</v>
      </c>
      <c r="R1306" s="1"/>
      <c r="S1306" t="b">
        <v>0</v>
      </c>
      <c r="U1306" s="1"/>
      <c r="V1306" t="b">
        <v>0</v>
      </c>
      <c r="W1306" s="1">
        <v>44256</v>
      </c>
      <c r="X1306">
        <v>3</v>
      </c>
      <c r="Y1306">
        <v>2021</v>
      </c>
      <c r="Z1306" t="s">
        <v>161</v>
      </c>
      <c r="AA1306" t="s">
        <v>161</v>
      </c>
      <c r="AB1306" t="b">
        <v>0</v>
      </c>
      <c r="AC1306" t="b">
        <v>0</v>
      </c>
      <c r="AE1306" t="b">
        <v>1</v>
      </c>
      <c r="AF1306" t="b">
        <v>0</v>
      </c>
      <c r="AG1306" t="b">
        <v>0</v>
      </c>
      <c r="AH1306" t="s">
        <v>219</v>
      </c>
      <c r="AI1306" t="b">
        <v>0</v>
      </c>
      <c r="AK1306" t="b">
        <v>0</v>
      </c>
      <c r="AL1306" s="1"/>
      <c r="AM1306" t="s">
        <v>2842</v>
      </c>
      <c r="AN1306" s="2">
        <v>44361.59710648148</v>
      </c>
      <c r="AP1306" s="2">
        <v>44340.552384259259</v>
      </c>
      <c r="AQ1306" s="1">
        <v>44340</v>
      </c>
      <c r="AS1306" t="b">
        <v>0</v>
      </c>
      <c r="AV1306" t="s">
        <v>213</v>
      </c>
      <c r="BB1306" t="s">
        <v>3675</v>
      </c>
      <c r="BD1306" t="b">
        <v>0</v>
      </c>
      <c r="BH1306" t="s">
        <v>2842</v>
      </c>
      <c r="BI1306" t="s">
        <v>155</v>
      </c>
      <c r="BK1306" t="s">
        <v>384</v>
      </c>
      <c r="BL1306" t="s">
        <v>3597</v>
      </c>
      <c r="BN1306" t="s">
        <v>415</v>
      </c>
      <c r="BQ1306" t="s">
        <v>96</v>
      </c>
      <c r="BR1306" t="b">
        <v>0</v>
      </c>
      <c r="BS1306" t="s">
        <v>157</v>
      </c>
      <c r="BT1306" t="b">
        <v>0</v>
      </c>
      <c r="BW1306" t="s">
        <v>166</v>
      </c>
      <c r="BX1306" t="b">
        <v>0</v>
      </c>
      <c r="BY1306" s="2">
        <v>44376.857581018521</v>
      </c>
      <c r="CB1306" t="b">
        <v>0</v>
      </c>
      <c r="CC1306" t="b">
        <v>0</v>
      </c>
      <c r="CF1306">
        <v>48750</v>
      </c>
      <c r="CH1306">
        <v>4875</v>
      </c>
      <c r="CI1306">
        <v>10</v>
      </c>
      <c r="CJ1306">
        <v>0</v>
      </c>
      <c r="CK1306">
        <f>YEAR(tbl_Opportunity[[#This Row],[Close Date]])</f>
        <v>2021</v>
      </c>
    </row>
    <row r="1307" spans="1:89">
      <c r="A1307" t="s">
        <v>3676</v>
      </c>
      <c r="B1307" t="b">
        <v>0</v>
      </c>
      <c r="D1307" t="b">
        <v>0</v>
      </c>
      <c r="H1307" s="1">
        <v>44469</v>
      </c>
      <c r="I1307" t="b">
        <v>0</v>
      </c>
      <c r="O1307" t="s">
        <v>2842</v>
      </c>
      <c r="P1307" t="b">
        <v>0</v>
      </c>
      <c r="Q1307" s="2">
        <v>44292.796793981484</v>
      </c>
      <c r="R1307" s="1"/>
      <c r="S1307" t="b">
        <v>0</v>
      </c>
      <c r="U1307" s="1"/>
      <c r="V1307" t="b">
        <v>0</v>
      </c>
      <c r="W1307" s="1">
        <v>44256</v>
      </c>
      <c r="X1307">
        <v>3</v>
      </c>
      <c r="Y1307">
        <v>2021</v>
      </c>
      <c r="Z1307" t="s">
        <v>161</v>
      </c>
      <c r="AA1307" t="s">
        <v>161</v>
      </c>
      <c r="AB1307" t="b">
        <v>0</v>
      </c>
      <c r="AC1307" t="b">
        <v>0</v>
      </c>
      <c r="AE1307" t="b">
        <v>1</v>
      </c>
      <c r="AF1307" t="b">
        <v>0</v>
      </c>
      <c r="AG1307" t="b">
        <v>0</v>
      </c>
      <c r="AH1307" t="s">
        <v>219</v>
      </c>
      <c r="AI1307" t="b">
        <v>0</v>
      </c>
      <c r="AK1307" t="b">
        <v>0</v>
      </c>
      <c r="AL1307" s="1"/>
      <c r="AM1307" t="s">
        <v>2842</v>
      </c>
      <c r="AN1307" s="2">
        <v>44358.876087962963</v>
      </c>
      <c r="AP1307" s="2">
        <v>44340.553576388891</v>
      </c>
      <c r="AQ1307" s="1">
        <v>44340</v>
      </c>
      <c r="AS1307" t="b">
        <v>0</v>
      </c>
      <c r="AV1307" t="s">
        <v>213</v>
      </c>
      <c r="BB1307" t="s">
        <v>3677</v>
      </c>
      <c r="BD1307" t="b">
        <v>0</v>
      </c>
      <c r="BH1307" t="s">
        <v>2842</v>
      </c>
      <c r="BI1307" t="s">
        <v>155</v>
      </c>
      <c r="BK1307" t="s">
        <v>384</v>
      </c>
      <c r="BL1307" t="s">
        <v>3597</v>
      </c>
      <c r="BN1307" t="s">
        <v>415</v>
      </c>
      <c r="BQ1307" t="s">
        <v>96</v>
      </c>
      <c r="BR1307" t="b">
        <v>0</v>
      </c>
      <c r="BS1307" t="s">
        <v>157</v>
      </c>
      <c r="BT1307" t="b">
        <v>0</v>
      </c>
      <c r="BW1307" t="s">
        <v>166</v>
      </c>
      <c r="BX1307" t="b">
        <v>0</v>
      </c>
      <c r="BY1307" s="2">
        <v>44376.857581018521</v>
      </c>
      <c r="CB1307" t="b">
        <v>0</v>
      </c>
      <c r="CC1307" t="b">
        <v>0</v>
      </c>
      <c r="CF1307">
        <v>48750</v>
      </c>
      <c r="CH1307">
        <v>4875</v>
      </c>
      <c r="CI1307">
        <v>10</v>
      </c>
      <c r="CJ1307">
        <v>0</v>
      </c>
      <c r="CK1307">
        <f>YEAR(tbl_Opportunity[[#This Row],[Close Date]])</f>
        <v>2021</v>
      </c>
    </row>
    <row r="1308" spans="1:89">
      <c r="A1308" t="s">
        <v>3678</v>
      </c>
      <c r="B1308" t="b">
        <v>0</v>
      </c>
      <c r="D1308" t="b">
        <v>0</v>
      </c>
      <c r="H1308" s="1">
        <v>44469</v>
      </c>
      <c r="I1308" t="b">
        <v>0</v>
      </c>
      <c r="O1308" t="s">
        <v>131</v>
      </c>
      <c r="P1308" t="b">
        <v>0</v>
      </c>
      <c r="Q1308" s="2">
        <v>44210.842939814815</v>
      </c>
      <c r="R1308" s="1"/>
      <c r="S1308" t="b">
        <v>0</v>
      </c>
      <c r="T1308" t="s">
        <v>417</v>
      </c>
      <c r="U1308" s="1"/>
      <c r="V1308" t="b">
        <v>0</v>
      </c>
      <c r="W1308" s="1">
        <v>44256</v>
      </c>
      <c r="X1308">
        <v>3</v>
      </c>
      <c r="Y1308">
        <v>2021</v>
      </c>
      <c r="Z1308" t="s">
        <v>161</v>
      </c>
      <c r="AA1308" t="s">
        <v>161</v>
      </c>
      <c r="AB1308" t="b">
        <v>0</v>
      </c>
      <c r="AC1308" t="b">
        <v>0</v>
      </c>
      <c r="AE1308" t="b">
        <v>1</v>
      </c>
      <c r="AF1308" t="b">
        <v>0</v>
      </c>
      <c r="AG1308" t="b">
        <v>0</v>
      </c>
      <c r="AH1308" t="s">
        <v>219</v>
      </c>
      <c r="AI1308" t="b">
        <v>0</v>
      </c>
      <c r="AK1308" t="b">
        <v>0</v>
      </c>
      <c r="AL1308" s="1"/>
      <c r="AM1308" t="s">
        <v>162</v>
      </c>
      <c r="AN1308" s="2">
        <v>44297.838888888888</v>
      </c>
      <c r="AP1308" s="2"/>
      <c r="AQ1308" s="1"/>
      <c r="AS1308" t="b">
        <v>0</v>
      </c>
      <c r="AV1308" t="s">
        <v>213</v>
      </c>
      <c r="BB1308" t="s">
        <v>3679</v>
      </c>
      <c r="BD1308" t="b">
        <v>0</v>
      </c>
      <c r="BH1308" t="s">
        <v>131</v>
      </c>
      <c r="BI1308" t="s">
        <v>150</v>
      </c>
      <c r="BK1308" t="s">
        <v>384</v>
      </c>
      <c r="BN1308" t="s">
        <v>415</v>
      </c>
      <c r="BQ1308" t="s">
        <v>96</v>
      </c>
      <c r="BR1308" t="b">
        <v>0</v>
      </c>
      <c r="BS1308" t="s">
        <v>157</v>
      </c>
      <c r="BT1308" t="b">
        <v>0</v>
      </c>
      <c r="BW1308" t="s">
        <v>339</v>
      </c>
      <c r="BX1308" t="b">
        <v>0</v>
      </c>
      <c r="BY1308" s="2">
        <v>44376.857581018521</v>
      </c>
      <c r="CB1308" t="b">
        <v>0</v>
      </c>
      <c r="CC1308" t="b">
        <v>0</v>
      </c>
      <c r="CF1308">
        <v>208000</v>
      </c>
      <c r="CH1308">
        <v>62400</v>
      </c>
      <c r="CI1308">
        <v>30</v>
      </c>
      <c r="CJ1308">
        <v>0</v>
      </c>
      <c r="CK1308">
        <f>YEAR(tbl_Opportunity[[#This Row],[Close Date]])</f>
        <v>2021</v>
      </c>
    </row>
    <row r="1309" spans="1:89">
      <c r="A1309" t="s">
        <v>3680</v>
      </c>
      <c r="B1309" t="b">
        <v>0</v>
      </c>
      <c r="D1309" t="b">
        <v>0</v>
      </c>
      <c r="E1309" t="s">
        <v>3681</v>
      </c>
      <c r="H1309" s="1">
        <v>44440</v>
      </c>
      <c r="I1309" t="b">
        <v>0</v>
      </c>
      <c r="L1309" t="s">
        <v>3682</v>
      </c>
      <c r="O1309" t="s">
        <v>99</v>
      </c>
      <c r="P1309" t="b">
        <v>0</v>
      </c>
      <c r="Q1309" s="2">
        <v>43896.591157407405</v>
      </c>
      <c r="R1309" s="1"/>
      <c r="S1309" t="b">
        <v>0</v>
      </c>
      <c r="U1309" s="1"/>
      <c r="V1309" t="b">
        <v>0</v>
      </c>
      <c r="W1309" s="1">
        <v>44256</v>
      </c>
      <c r="X1309">
        <v>3</v>
      </c>
      <c r="Y1309">
        <v>2021</v>
      </c>
      <c r="Z1309" t="s">
        <v>1659</v>
      </c>
      <c r="AA1309" t="s">
        <v>1660</v>
      </c>
      <c r="AB1309" t="b">
        <v>0</v>
      </c>
      <c r="AC1309" t="b">
        <v>0</v>
      </c>
      <c r="AE1309" t="b">
        <v>1</v>
      </c>
      <c r="AF1309" t="b">
        <v>0</v>
      </c>
      <c r="AG1309" t="b">
        <v>0</v>
      </c>
      <c r="AH1309" t="s">
        <v>219</v>
      </c>
      <c r="AI1309" t="b">
        <v>0</v>
      </c>
      <c r="AK1309" t="b">
        <v>0</v>
      </c>
      <c r="AL1309" s="1">
        <v>44370</v>
      </c>
      <c r="AM1309" t="s">
        <v>99</v>
      </c>
      <c r="AN1309" s="2">
        <v>44370.614282407405</v>
      </c>
      <c r="AP1309" s="2">
        <v>44370.581180555557</v>
      </c>
      <c r="AQ1309" s="1">
        <v>44370</v>
      </c>
      <c r="AS1309" t="b">
        <v>0</v>
      </c>
      <c r="AV1309" t="s">
        <v>213</v>
      </c>
      <c r="BB1309" t="s">
        <v>3683</v>
      </c>
      <c r="BD1309" t="b">
        <v>0</v>
      </c>
      <c r="BH1309" t="s">
        <v>99</v>
      </c>
      <c r="BI1309" t="s">
        <v>150</v>
      </c>
      <c r="BN1309" t="s">
        <v>415</v>
      </c>
      <c r="BP1309" t="s">
        <v>3684</v>
      </c>
      <c r="BQ1309" t="s">
        <v>96</v>
      </c>
      <c r="BR1309" t="b">
        <v>0</v>
      </c>
      <c r="BT1309" t="b">
        <v>0</v>
      </c>
      <c r="BW1309" t="s">
        <v>2863</v>
      </c>
      <c r="BX1309" t="b">
        <v>0</v>
      </c>
      <c r="BY1309" s="2">
        <v>44376.857581018521</v>
      </c>
      <c r="CB1309" t="b">
        <v>0</v>
      </c>
      <c r="CC1309" t="b">
        <v>0</v>
      </c>
      <c r="CD1309">
        <v>0</v>
      </c>
      <c r="CE1309">
        <v>0</v>
      </c>
      <c r="CF1309">
        <v>13000</v>
      </c>
      <c r="CH1309">
        <v>6500</v>
      </c>
      <c r="CI1309">
        <v>50</v>
      </c>
      <c r="CJ1309">
        <v>0</v>
      </c>
      <c r="CK1309">
        <f>YEAR(tbl_Opportunity[[#This Row],[Close Date]])</f>
        <v>2021</v>
      </c>
    </row>
    <row r="1310" spans="1:89">
      <c r="A1310" t="s">
        <v>3685</v>
      </c>
      <c r="B1310" t="b">
        <v>0</v>
      </c>
      <c r="D1310" t="b">
        <v>0</v>
      </c>
      <c r="H1310" s="1">
        <v>44469</v>
      </c>
      <c r="I1310" t="b">
        <v>0</v>
      </c>
      <c r="O1310" t="s">
        <v>3381</v>
      </c>
      <c r="P1310" t="b">
        <v>0</v>
      </c>
      <c r="Q1310" s="2">
        <v>44244.579791666663</v>
      </c>
      <c r="R1310" s="1"/>
      <c r="S1310" t="b">
        <v>0</v>
      </c>
      <c r="U1310" s="1"/>
      <c r="V1310" t="b">
        <v>0</v>
      </c>
      <c r="W1310" s="1">
        <v>44256</v>
      </c>
      <c r="X1310">
        <v>3</v>
      </c>
      <c r="Y1310">
        <v>2021</v>
      </c>
      <c r="Z1310" t="s">
        <v>1659</v>
      </c>
      <c r="AA1310" t="s">
        <v>1660</v>
      </c>
      <c r="AB1310" t="b">
        <v>0</v>
      </c>
      <c r="AC1310" t="b">
        <v>0</v>
      </c>
      <c r="AD1310" t="s">
        <v>3452</v>
      </c>
      <c r="AE1310" t="b">
        <v>1</v>
      </c>
      <c r="AF1310" t="b">
        <v>0</v>
      </c>
      <c r="AG1310" t="b">
        <v>0</v>
      </c>
      <c r="AH1310" t="s">
        <v>243</v>
      </c>
      <c r="AI1310" t="b">
        <v>0</v>
      </c>
      <c r="AK1310" t="b">
        <v>0</v>
      </c>
      <c r="AL1310" s="1"/>
      <c r="AM1310" t="s">
        <v>114</v>
      </c>
      <c r="AN1310" s="2">
        <v>44364.601087962961</v>
      </c>
      <c r="AP1310" s="2">
        <v>44284.591481481482</v>
      </c>
      <c r="AQ1310" s="1"/>
      <c r="AS1310" t="b">
        <v>0</v>
      </c>
      <c r="AV1310" t="s">
        <v>3686</v>
      </c>
      <c r="BB1310" t="s">
        <v>3687</v>
      </c>
      <c r="BD1310" t="b">
        <v>0</v>
      </c>
      <c r="BH1310" t="s">
        <v>3381</v>
      </c>
      <c r="BI1310" t="s">
        <v>155</v>
      </c>
      <c r="BN1310" t="s">
        <v>415</v>
      </c>
      <c r="BP1310" t="s">
        <v>3688</v>
      </c>
      <c r="BQ1310" t="s">
        <v>96</v>
      </c>
      <c r="BR1310" t="b">
        <v>0</v>
      </c>
      <c r="BT1310" t="b">
        <v>0</v>
      </c>
      <c r="BW1310" t="s">
        <v>2863</v>
      </c>
      <c r="BX1310" t="b">
        <v>0</v>
      </c>
      <c r="BY1310" s="2">
        <v>44376.857581018521</v>
      </c>
      <c r="CB1310" t="b">
        <v>0</v>
      </c>
      <c r="CC1310" t="b">
        <v>0</v>
      </c>
      <c r="CD1310">
        <v>0</v>
      </c>
      <c r="CE1310">
        <v>0</v>
      </c>
      <c r="CF1310">
        <v>63652.800000000003</v>
      </c>
      <c r="CH1310">
        <v>31826.400000000001</v>
      </c>
      <c r="CI1310">
        <v>50</v>
      </c>
      <c r="CJ1310">
        <v>0</v>
      </c>
      <c r="CK1310">
        <f>YEAR(tbl_Opportunity[[#This Row],[Close Date]])</f>
        <v>2021</v>
      </c>
    </row>
    <row r="1311" spans="1:89">
      <c r="A1311" t="s">
        <v>3689</v>
      </c>
      <c r="B1311" t="b">
        <v>0</v>
      </c>
      <c r="D1311" t="b">
        <v>0</v>
      </c>
      <c r="H1311" s="1">
        <v>44439</v>
      </c>
      <c r="I1311" t="b">
        <v>0</v>
      </c>
      <c r="L1311" t="s">
        <v>3690</v>
      </c>
      <c r="O1311" t="s">
        <v>142</v>
      </c>
      <c r="P1311" t="b">
        <v>0</v>
      </c>
      <c r="Q1311" s="2">
        <v>43852.596168981479</v>
      </c>
      <c r="R1311" s="1"/>
      <c r="S1311" t="b">
        <v>0</v>
      </c>
      <c r="T1311" t="s">
        <v>417</v>
      </c>
      <c r="U1311" s="1">
        <v>43981</v>
      </c>
      <c r="V1311" t="b">
        <v>0</v>
      </c>
      <c r="W1311" s="1">
        <v>44256</v>
      </c>
      <c r="X1311">
        <v>3</v>
      </c>
      <c r="Y1311">
        <v>2021</v>
      </c>
      <c r="Z1311" t="s">
        <v>1659</v>
      </c>
      <c r="AA1311" t="s">
        <v>1660</v>
      </c>
      <c r="AB1311" t="b">
        <v>0</v>
      </c>
      <c r="AC1311" t="b">
        <v>0</v>
      </c>
      <c r="AE1311" t="b">
        <v>1</v>
      </c>
      <c r="AF1311" t="b">
        <v>0</v>
      </c>
      <c r="AG1311" t="b">
        <v>0</v>
      </c>
      <c r="AH1311" t="s">
        <v>243</v>
      </c>
      <c r="AI1311" t="b">
        <v>0</v>
      </c>
      <c r="AK1311" t="b">
        <v>0</v>
      </c>
      <c r="AL1311" s="1">
        <v>43777</v>
      </c>
      <c r="AM1311" t="s">
        <v>142</v>
      </c>
      <c r="AN1311" s="2">
        <v>44354.574467592596</v>
      </c>
      <c r="AP1311" s="2">
        <v>44166.751504629632</v>
      </c>
      <c r="AQ1311" s="1"/>
      <c r="AS1311" t="b">
        <v>0</v>
      </c>
      <c r="AV1311" t="s">
        <v>153</v>
      </c>
      <c r="BB1311" t="s">
        <v>3691</v>
      </c>
      <c r="BD1311" t="b">
        <v>0</v>
      </c>
      <c r="BH1311" t="s">
        <v>142</v>
      </c>
      <c r="BI1311" t="s">
        <v>150</v>
      </c>
      <c r="BN1311" t="s">
        <v>415</v>
      </c>
      <c r="BQ1311" t="s">
        <v>96</v>
      </c>
      <c r="BR1311" t="b">
        <v>0</v>
      </c>
      <c r="BT1311" t="b">
        <v>0</v>
      </c>
      <c r="BW1311" t="s">
        <v>2863</v>
      </c>
      <c r="BX1311" t="b">
        <v>0</v>
      </c>
      <c r="BY1311" s="2">
        <v>44376.857581018521</v>
      </c>
      <c r="CB1311" t="b">
        <v>0</v>
      </c>
      <c r="CC1311" t="b">
        <v>0</v>
      </c>
      <c r="CD1311">
        <v>0</v>
      </c>
      <c r="CE1311">
        <v>0</v>
      </c>
      <c r="CF1311">
        <v>58500</v>
      </c>
      <c r="CH1311">
        <v>29250</v>
      </c>
      <c r="CI1311">
        <v>50</v>
      </c>
      <c r="CJ1311">
        <v>0</v>
      </c>
      <c r="CK1311">
        <f>YEAR(tbl_Opportunity[[#This Row],[Close Date]])</f>
        <v>2021</v>
      </c>
    </row>
    <row r="1312" spans="1:89">
      <c r="A1312" t="s">
        <v>3692</v>
      </c>
      <c r="B1312" t="b">
        <v>0</v>
      </c>
      <c r="D1312" t="b">
        <v>0</v>
      </c>
      <c r="E1312" t="s">
        <v>3510</v>
      </c>
      <c r="H1312" s="1">
        <v>44409</v>
      </c>
      <c r="I1312" t="b">
        <v>0</v>
      </c>
      <c r="L1312" t="s">
        <v>3693</v>
      </c>
      <c r="O1312" t="s">
        <v>99</v>
      </c>
      <c r="P1312" t="b">
        <v>0</v>
      </c>
      <c r="Q1312" s="2">
        <v>44207.672337962962</v>
      </c>
      <c r="R1312" s="1"/>
      <c r="S1312" t="b">
        <v>0</v>
      </c>
      <c r="U1312" s="1"/>
      <c r="V1312" t="b">
        <v>0</v>
      </c>
      <c r="W1312" s="1">
        <v>44256</v>
      </c>
      <c r="X1312">
        <v>3</v>
      </c>
      <c r="Y1312">
        <v>2021</v>
      </c>
      <c r="Z1312" t="s">
        <v>1659</v>
      </c>
      <c r="AA1312" t="s">
        <v>1660</v>
      </c>
      <c r="AB1312" t="b">
        <v>0</v>
      </c>
      <c r="AC1312" t="b">
        <v>0</v>
      </c>
      <c r="AE1312" t="b">
        <v>1</v>
      </c>
      <c r="AF1312" t="b">
        <v>0</v>
      </c>
      <c r="AG1312" t="b">
        <v>0</v>
      </c>
      <c r="AH1312" t="s">
        <v>243</v>
      </c>
      <c r="AI1312" t="b">
        <v>0</v>
      </c>
      <c r="AK1312" t="b">
        <v>0</v>
      </c>
      <c r="AL1312" s="1">
        <v>44372</v>
      </c>
      <c r="AM1312" t="s">
        <v>99</v>
      </c>
      <c r="AN1312" s="2">
        <v>44375.562604166669</v>
      </c>
      <c r="AP1312" s="2">
        <v>44372.723680555559</v>
      </c>
      <c r="AQ1312" s="1">
        <v>44372</v>
      </c>
      <c r="AS1312" t="b">
        <v>0</v>
      </c>
      <c r="AV1312" t="s">
        <v>153</v>
      </c>
      <c r="BB1312" t="s">
        <v>3694</v>
      </c>
      <c r="BD1312" t="b">
        <v>0</v>
      </c>
      <c r="BH1312" t="s">
        <v>99</v>
      </c>
      <c r="BI1312" t="s">
        <v>150</v>
      </c>
      <c r="BK1312" t="s">
        <v>95</v>
      </c>
      <c r="BN1312" t="s">
        <v>415</v>
      </c>
      <c r="BP1312" t="s">
        <v>3695</v>
      </c>
      <c r="BQ1312" t="s">
        <v>96</v>
      </c>
      <c r="BR1312" t="b">
        <v>0</v>
      </c>
      <c r="BT1312" t="b">
        <v>0</v>
      </c>
      <c r="BW1312" t="s">
        <v>2845</v>
      </c>
      <c r="BX1312" t="b">
        <v>0</v>
      </c>
      <c r="BY1312" s="2">
        <v>44376.857581018521</v>
      </c>
      <c r="CB1312" t="b">
        <v>0</v>
      </c>
      <c r="CC1312" t="b">
        <v>0</v>
      </c>
      <c r="CD1312">
        <v>0</v>
      </c>
      <c r="CE1312">
        <v>0</v>
      </c>
      <c r="CF1312">
        <v>26000</v>
      </c>
      <c r="CH1312">
        <v>18200</v>
      </c>
      <c r="CI1312">
        <v>70</v>
      </c>
      <c r="CJ1312">
        <v>0</v>
      </c>
      <c r="CK1312">
        <f>YEAR(tbl_Opportunity[[#This Row],[Close Date]])</f>
        <v>2021</v>
      </c>
    </row>
    <row r="1313" spans="1:89">
      <c r="A1313" t="s">
        <v>3696</v>
      </c>
      <c r="B1313" t="b">
        <v>0</v>
      </c>
      <c r="D1313" t="b">
        <v>0</v>
      </c>
      <c r="E1313" t="s">
        <v>3510</v>
      </c>
      <c r="H1313" s="1">
        <v>44409</v>
      </c>
      <c r="I1313" t="b">
        <v>0</v>
      </c>
      <c r="O1313" t="s">
        <v>99</v>
      </c>
      <c r="P1313" t="b">
        <v>0</v>
      </c>
      <c r="Q1313" s="2">
        <v>44307.655775462961</v>
      </c>
      <c r="R1313" s="1"/>
      <c r="S1313" t="b">
        <v>0</v>
      </c>
      <c r="U1313" s="1"/>
      <c r="V1313" t="b">
        <v>0</v>
      </c>
      <c r="W1313" s="1">
        <v>44256</v>
      </c>
      <c r="X1313">
        <v>3</v>
      </c>
      <c r="Y1313">
        <v>2021</v>
      </c>
      <c r="Z1313" t="s">
        <v>1659</v>
      </c>
      <c r="AA1313" t="s">
        <v>1660</v>
      </c>
      <c r="AB1313" t="b">
        <v>0</v>
      </c>
      <c r="AC1313" t="b">
        <v>0</v>
      </c>
      <c r="AE1313" t="b">
        <v>1</v>
      </c>
      <c r="AF1313" t="b">
        <v>0</v>
      </c>
      <c r="AG1313" t="b">
        <v>0</v>
      </c>
      <c r="AH1313" t="s">
        <v>243</v>
      </c>
      <c r="AI1313" t="b">
        <v>0</v>
      </c>
      <c r="AK1313" t="b">
        <v>0</v>
      </c>
      <c r="AL1313" s="1">
        <v>44376</v>
      </c>
      <c r="AM1313" t="s">
        <v>99</v>
      </c>
      <c r="AN1313" s="2">
        <v>44375.560810185183</v>
      </c>
      <c r="AP1313" s="2">
        <v>44364.84878472222</v>
      </c>
      <c r="AQ1313" s="1">
        <v>44364</v>
      </c>
      <c r="AS1313" t="b">
        <v>0</v>
      </c>
      <c r="AV1313" t="s">
        <v>153</v>
      </c>
      <c r="BB1313" t="s">
        <v>3697</v>
      </c>
      <c r="BD1313" t="b">
        <v>0</v>
      </c>
      <c r="BH1313" t="s">
        <v>99</v>
      </c>
      <c r="BI1313" t="s">
        <v>150</v>
      </c>
      <c r="BK1313" t="s">
        <v>95</v>
      </c>
      <c r="BL1313" t="s">
        <v>3698</v>
      </c>
      <c r="BN1313" t="s">
        <v>415</v>
      </c>
      <c r="BQ1313" t="s">
        <v>96</v>
      </c>
      <c r="BR1313" t="b">
        <v>0</v>
      </c>
      <c r="BT1313" t="b">
        <v>0</v>
      </c>
      <c r="BW1313" t="s">
        <v>2845</v>
      </c>
      <c r="BX1313" t="b">
        <v>0</v>
      </c>
      <c r="BY1313" s="2">
        <v>44376.857581018521</v>
      </c>
      <c r="CB1313" t="b">
        <v>0</v>
      </c>
      <c r="CC1313" t="b">
        <v>0</v>
      </c>
      <c r="CD1313">
        <v>0</v>
      </c>
      <c r="CE1313">
        <v>0</v>
      </c>
      <c r="CF1313">
        <v>6500</v>
      </c>
      <c r="CH1313">
        <v>4550</v>
      </c>
      <c r="CI1313">
        <v>70</v>
      </c>
      <c r="CJ1313">
        <v>0</v>
      </c>
      <c r="CK1313">
        <f>YEAR(tbl_Opportunity[[#This Row],[Close Date]])</f>
        <v>2021</v>
      </c>
    </row>
    <row r="1314" spans="1:89">
      <c r="A1314" t="s">
        <v>3699</v>
      </c>
      <c r="B1314" t="b">
        <v>0</v>
      </c>
      <c r="D1314" t="b">
        <v>0</v>
      </c>
      <c r="E1314" t="s">
        <v>3028</v>
      </c>
      <c r="H1314" s="1">
        <v>44408</v>
      </c>
      <c r="I1314" t="b">
        <v>0</v>
      </c>
      <c r="L1314" t="s">
        <v>3700</v>
      </c>
      <c r="O1314" t="s">
        <v>142</v>
      </c>
      <c r="P1314" t="b">
        <v>0</v>
      </c>
      <c r="Q1314" s="2">
        <v>44174.649074074077</v>
      </c>
      <c r="R1314" s="1"/>
      <c r="S1314" t="b">
        <v>0</v>
      </c>
      <c r="U1314" s="1"/>
      <c r="V1314" t="b">
        <v>0</v>
      </c>
      <c r="W1314" s="1">
        <v>44256</v>
      </c>
      <c r="X1314">
        <v>3</v>
      </c>
      <c r="Y1314">
        <v>2021</v>
      </c>
      <c r="Z1314" t="s">
        <v>1659</v>
      </c>
      <c r="AA1314" t="s">
        <v>1660</v>
      </c>
      <c r="AB1314" t="b">
        <v>0</v>
      </c>
      <c r="AC1314" t="b">
        <v>0</v>
      </c>
      <c r="AD1314" t="s">
        <v>3452</v>
      </c>
      <c r="AE1314" t="b">
        <v>1</v>
      </c>
      <c r="AF1314" t="b">
        <v>0</v>
      </c>
      <c r="AG1314" t="b">
        <v>0</v>
      </c>
      <c r="AH1314" t="s">
        <v>243</v>
      </c>
      <c r="AI1314" t="b">
        <v>0</v>
      </c>
      <c r="AK1314" t="b">
        <v>0</v>
      </c>
      <c r="AL1314" s="1">
        <v>44328</v>
      </c>
      <c r="AM1314" t="s">
        <v>142</v>
      </c>
      <c r="AN1314" s="2">
        <v>44328.757847222223</v>
      </c>
      <c r="AP1314" s="2"/>
      <c r="AQ1314" s="1"/>
      <c r="AS1314" t="b">
        <v>0</v>
      </c>
      <c r="AV1314" t="s">
        <v>213</v>
      </c>
      <c r="BB1314" t="s">
        <v>3701</v>
      </c>
      <c r="BD1314" t="b">
        <v>0</v>
      </c>
      <c r="BH1314" t="s">
        <v>142</v>
      </c>
      <c r="BI1314" t="s">
        <v>150</v>
      </c>
      <c r="BK1314" t="s">
        <v>384</v>
      </c>
      <c r="BN1314" t="s">
        <v>415</v>
      </c>
      <c r="BQ1314" t="s">
        <v>96</v>
      </c>
      <c r="BR1314" t="b">
        <v>0</v>
      </c>
      <c r="BT1314" t="b">
        <v>0</v>
      </c>
      <c r="BW1314" t="s">
        <v>2863</v>
      </c>
      <c r="BX1314" t="b">
        <v>0</v>
      </c>
      <c r="BY1314" s="2">
        <v>44376.857581018521</v>
      </c>
      <c r="CB1314" t="b">
        <v>0</v>
      </c>
      <c r="CC1314" t="b">
        <v>0</v>
      </c>
      <c r="CD1314">
        <v>0</v>
      </c>
      <c r="CE1314">
        <v>0</v>
      </c>
      <c r="CF1314">
        <v>64782.63</v>
      </c>
      <c r="CH1314">
        <v>32391.31</v>
      </c>
      <c r="CI1314">
        <v>50</v>
      </c>
      <c r="CJ1314">
        <v>0</v>
      </c>
      <c r="CK1314">
        <f>YEAR(tbl_Opportunity[[#This Row],[Close Date]])</f>
        <v>2021</v>
      </c>
    </row>
    <row r="1315" spans="1:89">
      <c r="A1315" t="s">
        <v>3702</v>
      </c>
      <c r="B1315" t="b">
        <v>0</v>
      </c>
      <c r="D1315" t="b">
        <v>0</v>
      </c>
      <c r="E1315" t="s">
        <v>3510</v>
      </c>
      <c r="H1315" s="1">
        <v>44391</v>
      </c>
      <c r="I1315" t="b">
        <v>0</v>
      </c>
      <c r="O1315" t="s">
        <v>99</v>
      </c>
      <c r="P1315" t="b">
        <v>0</v>
      </c>
      <c r="Q1315" s="2">
        <v>44288.627974537034</v>
      </c>
      <c r="R1315" s="1"/>
      <c r="S1315" t="b">
        <v>0</v>
      </c>
      <c r="U1315" s="1"/>
      <c r="V1315" t="b">
        <v>0</v>
      </c>
      <c r="W1315" s="1">
        <v>44256</v>
      </c>
      <c r="X1315">
        <v>3</v>
      </c>
      <c r="Y1315">
        <v>2021</v>
      </c>
      <c r="Z1315" t="s">
        <v>2564</v>
      </c>
      <c r="AA1315" t="s">
        <v>2565</v>
      </c>
      <c r="AB1315" t="b">
        <v>0</v>
      </c>
      <c r="AC1315" t="b">
        <v>0</v>
      </c>
      <c r="AE1315" t="b">
        <v>1</v>
      </c>
      <c r="AF1315" t="b">
        <v>0</v>
      </c>
      <c r="AG1315" t="b">
        <v>0</v>
      </c>
      <c r="AH1315" t="s">
        <v>243</v>
      </c>
      <c r="AI1315" t="b">
        <v>0</v>
      </c>
      <c r="AK1315" t="b">
        <v>0</v>
      </c>
      <c r="AL1315" s="1">
        <v>44340</v>
      </c>
      <c r="AM1315" t="s">
        <v>99</v>
      </c>
      <c r="AN1315" s="2">
        <v>44364.658993055556</v>
      </c>
      <c r="AP1315" s="2">
        <v>44335.879687499997</v>
      </c>
      <c r="AQ1315" s="1">
        <v>44335</v>
      </c>
      <c r="AS1315" t="b">
        <v>0</v>
      </c>
      <c r="AV1315" t="s">
        <v>213</v>
      </c>
      <c r="BB1315" t="s">
        <v>3703</v>
      </c>
      <c r="BD1315" t="b">
        <v>0</v>
      </c>
      <c r="BH1315" t="s">
        <v>99</v>
      </c>
      <c r="BI1315" t="s">
        <v>150</v>
      </c>
      <c r="BK1315" t="s">
        <v>384</v>
      </c>
      <c r="BL1315" t="s">
        <v>3704</v>
      </c>
      <c r="BN1315" t="s">
        <v>415</v>
      </c>
      <c r="BQ1315" t="s">
        <v>96</v>
      </c>
      <c r="BR1315" t="b">
        <v>0</v>
      </c>
      <c r="BT1315" t="b">
        <v>0</v>
      </c>
      <c r="BW1315" t="s">
        <v>3360</v>
      </c>
      <c r="BX1315" t="b">
        <v>0</v>
      </c>
      <c r="BY1315" s="2">
        <v>44376.857581018521</v>
      </c>
      <c r="CB1315" t="b">
        <v>0</v>
      </c>
      <c r="CC1315" t="b">
        <v>0</v>
      </c>
      <c r="CD1315">
        <v>0</v>
      </c>
      <c r="CE1315">
        <v>0</v>
      </c>
      <c r="CF1315">
        <v>49920</v>
      </c>
      <c r="CH1315">
        <v>44928</v>
      </c>
      <c r="CI1315">
        <v>90</v>
      </c>
      <c r="CJ1315">
        <v>0</v>
      </c>
      <c r="CK1315">
        <f>YEAR(tbl_Opportunity[[#This Row],[Close Date]])</f>
        <v>2021</v>
      </c>
    </row>
    <row r="1316" spans="1:89">
      <c r="A1316" t="s">
        <v>3380</v>
      </c>
      <c r="B1316" t="b">
        <v>0</v>
      </c>
      <c r="D1316" t="b">
        <v>0</v>
      </c>
      <c r="H1316" s="1">
        <v>44469</v>
      </c>
      <c r="I1316" t="b">
        <v>0</v>
      </c>
      <c r="O1316" t="s">
        <v>3381</v>
      </c>
      <c r="P1316" t="b">
        <v>0</v>
      </c>
      <c r="Q1316" s="2">
        <v>44292.846331018518</v>
      </c>
      <c r="R1316" s="1"/>
      <c r="S1316" t="b">
        <v>0</v>
      </c>
      <c r="U1316" s="1"/>
      <c r="V1316" t="b">
        <v>0</v>
      </c>
      <c r="W1316" s="1">
        <v>44256</v>
      </c>
      <c r="X1316">
        <v>3</v>
      </c>
      <c r="Y1316">
        <v>2021</v>
      </c>
      <c r="Z1316" t="s">
        <v>90</v>
      </c>
      <c r="AA1316" t="s">
        <v>90</v>
      </c>
      <c r="AB1316" t="b">
        <v>0</v>
      </c>
      <c r="AC1316" t="b">
        <v>0</v>
      </c>
      <c r="AE1316" t="b">
        <v>1</v>
      </c>
      <c r="AF1316" t="b">
        <v>0</v>
      </c>
      <c r="AG1316" t="b">
        <v>0</v>
      </c>
      <c r="AH1316" t="s">
        <v>243</v>
      </c>
      <c r="AI1316" t="b">
        <v>0</v>
      </c>
      <c r="AK1316" t="b">
        <v>0</v>
      </c>
      <c r="AL1316" s="1"/>
      <c r="AM1316" t="s">
        <v>162</v>
      </c>
      <c r="AN1316" s="2">
        <v>44355.818356481483</v>
      </c>
      <c r="AP1316" s="2"/>
      <c r="AQ1316" s="1"/>
      <c r="AS1316" t="b">
        <v>0</v>
      </c>
      <c r="AV1316" t="s">
        <v>213</v>
      </c>
      <c r="BB1316" t="s">
        <v>3705</v>
      </c>
      <c r="BD1316" t="b">
        <v>0</v>
      </c>
      <c r="BH1316" t="s">
        <v>3381</v>
      </c>
      <c r="BI1316" t="s">
        <v>155</v>
      </c>
      <c r="BK1316" t="s">
        <v>384</v>
      </c>
      <c r="BN1316" t="s">
        <v>415</v>
      </c>
      <c r="BQ1316" t="s">
        <v>96</v>
      </c>
      <c r="BR1316" t="b">
        <v>0</v>
      </c>
      <c r="BT1316" t="b">
        <v>0</v>
      </c>
      <c r="BW1316" t="s">
        <v>166</v>
      </c>
      <c r="BX1316" t="b">
        <v>0</v>
      </c>
      <c r="BY1316" s="2">
        <v>44376.857581018521</v>
      </c>
      <c r="CB1316" t="b">
        <v>0</v>
      </c>
      <c r="CC1316" t="b">
        <v>0</v>
      </c>
      <c r="CD1316">
        <v>0</v>
      </c>
      <c r="CE1316">
        <v>0</v>
      </c>
      <c r="CF1316">
        <v>55413.5</v>
      </c>
      <c r="CH1316">
        <v>5541.35</v>
      </c>
      <c r="CI1316">
        <v>10</v>
      </c>
      <c r="CJ1316">
        <v>0</v>
      </c>
      <c r="CK1316">
        <f>YEAR(tbl_Opportunity[[#This Row],[Close Date]])</f>
        <v>2021</v>
      </c>
    </row>
    <row r="1317" spans="1:89">
      <c r="A1317" t="s">
        <v>3706</v>
      </c>
      <c r="B1317" t="b">
        <v>0</v>
      </c>
      <c r="D1317" t="b">
        <v>0</v>
      </c>
      <c r="H1317" s="1">
        <v>44469</v>
      </c>
      <c r="I1317" t="b">
        <v>0</v>
      </c>
      <c r="O1317" t="s">
        <v>99</v>
      </c>
      <c r="P1317" t="b">
        <v>0</v>
      </c>
      <c r="Q1317" s="2">
        <v>44281.741122685184</v>
      </c>
      <c r="R1317" s="1"/>
      <c r="S1317" t="b">
        <v>0</v>
      </c>
      <c r="U1317" s="1"/>
      <c r="V1317" t="b">
        <v>0</v>
      </c>
      <c r="W1317" s="1">
        <v>44256</v>
      </c>
      <c r="X1317">
        <v>3</v>
      </c>
      <c r="Y1317">
        <v>2021</v>
      </c>
      <c r="Z1317" t="s">
        <v>161</v>
      </c>
      <c r="AA1317" t="s">
        <v>161</v>
      </c>
      <c r="AB1317" t="b">
        <v>0</v>
      </c>
      <c r="AC1317" t="b">
        <v>0</v>
      </c>
      <c r="AE1317" t="b">
        <v>1</v>
      </c>
      <c r="AF1317" t="b">
        <v>0</v>
      </c>
      <c r="AG1317" t="b">
        <v>0</v>
      </c>
      <c r="AH1317" t="s">
        <v>129</v>
      </c>
      <c r="AI1317" t="b">
        <v>0</v>
      </c>
      <c r="AK1317" t="b">
        <v>0</v>
      </c>
      <c r="AL1317" s="1"/>
      <c r="AM1317" t="s">
        <v>332</v>
      </c>
      <c r="AN1317" s="2">
        <v>44334.447569444441</v>
      </c>
      <c r="AP1317" s="2">
        <v>44326.57099537037</v>
      </c>
      <c r="AQ1317" s="1"/>
      <c r="AS1317" t="b">
        <v>0</v>
      </c>
      <c r="AV1317" t="s">
        <v>213</v>
      </c>
      <c r="BB1317" t="s">
        <v>3707</v>
      </c>
      <c r="BD1317" t="b">
        <v>0</v>
      </c>
      <c r="BH1317" t="s">
        <v>332</v>
      </c>
      <c r="BI1317" t="s">
        <v>155</v>
      </c>
      <c r="BN1317" t="s">
        <v>415</v>
      </c>
      <c r="BQ1317" t="s">
        <v>96</v>
      </c>
      <c r="BR1317" t="b">
        <v>0</v>
      </c>
      <c r="BT1317" t="b">
        <v>0</v>
      </c>
      <c r="BW1317" t="s">
        <v>339</v>
      </c>
      <c r="BX1317" t="b">
        <v>0</v>
      </c>
      <c r="BY1317" s="2">
        <v>44376.857581018521</v>
      </c>
      <c r="CB1317" t="b">
        <v>0</v>
      </c>
      <c r="CC1317" t="b">
        <v>0</v>
      </c>
      <c r="CD1317">
        <v>0</v>
      </c>
      <c r="CE1317">
        <v>0</v>
      </c>
      <c r="CF1317">
        <v>45500</v>
      </c>
      <c r="CH1317">
        <v>13650</v>
      </c>
      <c r="CI1317">
        <v>30</v>
      </c>
      <c r="CJ1317">
        <v>0</v>
      </c>
      <c r="CK1317">
        <f>YEAR(tbl_Opportunity[[#This Row],[Close Date]])</f>
        <v>2021</v>
      </c>
    </row>
    <row r="1318" spans="1:89">
      <c r="A1318" t="s">
        <v>3708</v>
      </c>
      <c r="B1318" t="b">
        <v>0</v>
      </c>
      <c r="D1318" t="b">
        <v>0</v>
      </c>
      <c r="H1318" s="1">
        <v>44469</v>
      </c>
      <c r="I1318" t="b">
        <v>0</v>
      </c>
      <c r="L1318" t="s">
        <v>3709</v>
      </c>
      <c r="O1318" t="s">
        <v>142</v>
      </c>
      <c r="P1318" t="b">
        <v>0</v>
      </c>
      <c r="Q1318" s="2">
        <v>44018.716377314813</v>
      </c>
      <c r="R1318" s="1"/>
      <c r="S1318" t="b">
        <v>0</v>
      </c>
      <c r="U1318" s="1"/>
      <c r="V1318" t="b">
        <v>0</v>
      </c>
      <c r="W1318" s="1">
        <v>44256</v>
      </c>
      <c r="X1318">
        <v>3</v>
      </c>
      <c r="Y1318">
        <v>2021</v>
      </c>
      <c r="Z1318" t="s">
        <v>161</v>
      </c>
      <c r="AA1318" t="s">
        <v>161</v>
      </c>
      <c r="AB1318" t="b">
        <v>0</v>
      </c>
      <c r="AC1318" t="b">
        <v>0</v>
      </c>
      <c r="AD1318" t="s">
        <v>654</v>
      </c>
      <c r="AE1318" t="b">
        <v>1</v>
      </c>
      <c r="AF1318" t="b">
        <v>0</v>
      </c>
      <c r="AG1318" t="b">
        <v>0</v>
      </c>
      <c r="AH1318" t="s">
        <v>129</v>
      </c>
      <c r="AI1318" t="b">
        <v>0</v>
      </c>
      <c r="AK1318" t="b">
        <v>0</v>
      </c>
      <c r="AL1318" s="1">
        <v>44203</v>
      </c>
      <c r="AM1318" t="s">
        <v>142</v>
      </c>
      <c r="AN1318" s="2">
        <v>44350.634571759256</v>
      </c>
      <c r="AP1318" s="2"/>
      <c r="AQ1318" s="1"/>
      <c r="AS1318" t="b">
        <v>0</v>
      </c>
      <c r="AV1318" t="s">
        <v>213</v>
      </c>
      <c r="BB1318" t="s">
        <v>3710</v>
      </c>
      <c r="BD1318" t="b">
        <v>0</v>
      </c>
      <c r="BH1318" t="s">
        <v>142</v>
      </c>
      <c r="BI1318" t="s">
        <v>150</v>
      </c>
      <c r="BN1318" t="s">
        <v>415</v>
      </c>
      <c r="BQ1318" t="s">
        <v>96</v>
      </c>
      <c r="BR1318" t="b">
        <v>0</v>
      </c>
      <c r="BT1318" t="b">
        <v>0</v>
      </c>
      <c r="BW1318" t="s">
        <v>166</v>
      </c>
      <c r="BX1318" t="b">
        <v>0</v>
      </c>
      <c r="BY1318" s="2">
        <v>44376.857581018521</v>
      </c>
      <c r="CB1318" t="b">
        <v>0</v>
      </c>
      <c r="CC1318" t="b">
        <v>0</v>
      </c>
      <c r="CD1318">
        <v>0</v>
      </c>
      <c r="CE1318">
        <v>0</v>
      </c>
      <c r="CF1318">
        <v>71414.64</v>
      </c>
      <c r="CH1318">
        <v>7141.46</v>
      </c>
      <c r="CI1318">
        <v>10</v>
      </c>
      <c r="CJ1318">
        <v>0</v>
      </c>
      <c r="CK1318">
        <f>YEAR(tbl_Opportunity[[#This Row],[Close Date]])</f>
        <v>2021</v>
      </c>
    </row>
    <row r="1319" spans="1:89">
      <c r="A1319" t="s">
        <v>617</v>
      </c>
      <c r="B1319" t="b">
        <v>0</v>
      </c>
      <c r="D1319" t="b">
        <v>0</v>
      </c>
      <c r="E1319" t="s">
        <v>3554</v>
      </c>
      <c r="H1319" s="1">
        <v>44469</v>
      </c>
      <c r="I1319" t="b">
        <v>0</v>
      </c>
      <c r="O1319" t="s">
        <v>142</v>
      </c>
      <c r="P1319" t="b">
        <v>0</v>
      </c>
      <c r="Q1319" s="2">
        <v>44253.732465277775</v>
      </c>
      <c r="R1319" s="1"/>
      <c r="S1319" t="b">
        <v>0</v>
      </c>
      <c r="U1319" s="1"/>
      <c r="V1319" t="b">
        <v>0</v>
      </c>
      <c r="W1319" s="1">
        <v>44256</v>
      </c>
      <c r="X1319">
        <v>3</v>
      </c>
      <c r="Y1319">
        <v>2021</v>
      </c>
      <c r="Z1319" t="s">
        <v>161</v>
      </c>
      <c r="AA1319" t="s">
        <v>161</v>
      </c>
      <c r="AB1319" t="b">
        <v>0</v>
      </c>
      <c r="AC1319" t="b">
        <v>0</v>
      </c>
      <c r="AD1319" t="s">
        <v>646</v>
      </c>
      <c r="AE1319" t="b">
        <v>1</v>
      </c>
      <c r="AF1319" t="b">
        <v>0</v>
      </c>
      <c r="AG1319" t="b">
        <v>0</v>
      </c>
      <c r="AH1319" t="s">
        <v>129</v>
      </c>
      <c r="AI1319" t="b">
        <v>0</v>
      </c>
      <c r="AK1319" t="b">
        <v>0</v>
      </c>
      <c r="AL1319" s="1">
        <v>44328</v>
      </c>
      <c r="AM1319" t="s">
        <v>142</v>
      </c>
      <c r="AN1319" s="2">
        <v>44328.752604166664</v>
      </c>
      <c r="AP1319" s="2"/>
      <c r="AQ1319" s="1"/>
      <c r="AS1319" t="b">
        <v>0</v>
      </c>
      <c r="AV1319" t="s">
        <v>213</v>
      </c>
      <c r="BB1319" t="s">
        <v>3711</v>
      </c>
      <c r="BD1319" t="b">
        <v>0</v>
      </c>
      <c r="BH1319" t="s">
        <v>142</v>
      </c>
      <c r="BI1319" t="s">
        <v>150</v>
      </c>
      <c r="BK1319" t="s">
        <v>95</v>
      </c>
      <c r="BN1319" t="s">
        <v>415</v>
      </c>
      <c r="BQ1319" t="s">
        <v>96</v>
      </c>
      <c r="BR1319" t="b">
        <v>0</v>
      </c>
      <c r="BT1319" t="b">
        <v>0</v>
      </c>
      <c r="BW1319" t="s">
        <v>313</v>
      </c>
      <c r="BX1319" t="b">
        <v>0</v>
      </c>
      <c r="BY1319" s="2">
        <v>44376.857581018521</v>
      </c>
      <c r="CB1319" t="b">
        <v>0</v>
      </c>
      <c r="CC1319" t="b">
        <v>0</v>
      </c>
      <c r="CD1319">
        <v>0</v>
      </c>
      <c r="CE1319">
        <v>0</v>
      </c>
      <c r="CF1319">
        <v>69386</v>
      </c>
      <c r="CH1319">
        <v>3469.3</v>
      </c>
      <c r="CI1319">
        <v>5</v>
      </c>
      <c r="CJ1319">
        <v>0</v>
      </c>
      <c r="CK1319">
        <f>YEAR(tbl_Opportunity[[#This Row],[Close Date]])</f>
        <v>2021</v>
      </c>
    </row>
    <row r="1320" spans="1:89">
      <c r="A1320" t="s">
        <v>3712</v>
      </c>
      <c r="B1320" t="b">
        <v>0</v>
      </c>
      <c r="D1320" t="b">
        <v>0</v>
      </c>
      <c r="E1320" t="s">
        <v>3713</v>
      </c>
      <c r="H1320" s="1">
        <v>44469</v>
      </c>
      <c r="I1320" t="b">
        <v>0</v>
      </c>
      <c r="L1320" t="s">
        <v>3714</v>
      </c>
      <c r="O1320" t="s">
        <v>142</v>
      </c>
      <c r="P1320" t="b">
        <v>0</v>
      </c>
      <c r="Q1320" s="2">
        <v>44062.881828703707</v>
      </c>
      <c r="R1320" s="1"/>
      <c r="S1320" t="b">
        <v>0</v>
      </c>
      <c r="T1320" t="s">
        <v>1346</v>
      </c>
      <c r="U1320" s="1"/>
      <c r="V1320" t="b">
        <v>0</v>
      </c>
      <c r="W1320" s="1">
        <v>44256</v>
      </c>
      <c r="X1320">
        <v>3</v>
      </c>
      <c r="Y1320">
        <v>2021</v>
      </c>
      <c r="Z1320" t="s">
        <v>161</v>
      </c>
      <c r="AA1320" t="s">
        <v>161</v>
      </c>
      <c r="AB1320" t="b">
        <v>0</v>
      </c>
      <c r="AC1320" t="b">
        <v>0</v>
      </c>
      <c r="AE1320" t="b">
        <v>1</v>
      </c>
      <c r="AF1320" t="b">
        <v>0</v>
      </c>
      <c r="AG1320" t="b">
        <v>0</v>
      </c>
      <c r="AH1320" t="s">
        <v>243</v>
      </c>
      <c r="AI1320" t="b">
        <v>0</v>
      </c>
      <c r="AK1320" t="b">
        <v>0</v>
      </c>
      <c r="AL1320" s="1">
        <v>44329</v>
      </c>
      <c r="AM1320" t="s">
        <v>142</v>
      </c>
      <c r="AN1320" s="2">
        <v>44329.518865740742</v>
      </c>
      <c r="AP1320" s="2"/>
      <c r="AQ1320" s="1"/>
      <c r="AS1320" t="b">
        <v>0</v>
      </c>
      <c r="AV1320" t="s">
        <v>213</v>
      </c>
      <c r="BB1320" t="s">
        <v>3715</v>
      </c>
      <c r="BD1320" t="b">
        <v>0</v>
      </c>
      <c r="BH1320" t="s">
        <v>142</v>
      </c>
      <c r="BI1320" t="s">
        <v>150</v>
      </c>
      <c r="BK1320" t="s">
        <v>95</v>
      </c>
      <c r="BN1320" t="s">
        <v>415</v>
      </c>
      <c r="BQ1320" t="s">
        <v>96</v>
      </c>
      <c r="BR1320" t="b">
        <v>0</v>
      </c>
      <c r="BT1320" t="b">
        <v>0</v>
      </c>
      <c r="BW1320" t="s">
        <v>339</v>
      </c>
      <c r="BX1320" t="b">
        <v>0</v>
      </c>
      <c r="BY1320" s="2">
        <v>44376.857581018521</v>
      </c>
      <c r="CB1320" t="b">
        <v>0</v>
      </c>
      <c r="CC1320" t="b">
        <v>0</v>
      </c>
      <c r="CD1320">
        <v>0</v>
      </c>
      <c r="CE1320">
        <v>0</v>
      </c>
      <c r="CF1320">
        <v>64201.04</v>
      </c>
      <c r="CH1320">
        <v>19260.310000000001</v>
      </c>
      <c r="CI1320">
        <v>30</v>
      </c>
      <c r="CJ1320">
        <v>0</v>
      </c>
      <c r="CK1320">
        <f>YEAR(tbl_Opportunity[[#This Row],[Close Date]])</f>
        <v>2021</v>
      </c>
    </row>
    <row r="1321" spans="1:89">
      <c r="A1321" t="s">
        <v>3716</v>
      </c>
      <c r="B1321" t="b">
        <v>0</v>
      </c>
      <c r="D1321" t="b">
        <v>0</v>
      </c>
      <c r="H1321" s="1">
        <v>44469</v>
      </c>
      <c r="I1321" t="b">
        <v>0</v>
      </c>
      <c r="O1321" t="s">
        <v>114</v>
      </c>
      <c r="P1321" t="b">
        <v>0</v>
      </c>
      <c r="Q1321" s="2">
        <v>44172.938587962963</v>
      </c>
      <c r="R1321" s="1"/>
      <c r="S1321" t="b">
        <v>0</v>
      </c>
      <c r="U1321" s="1"/>
      <c r="V1321" t="b">
        <v>0</v>
      </c>
      <c r="W1321" s="1">
        <v>44256</v>
      </c>
      <c r="X1321">
        <v>3</v>
      </c>
      <c r="Y1321">
        <v>2021</v>
      </c>
      <c r="Z1321" t="s">
        <v>161</v>
      </c>
      <c r="AA1321" t="s">
        <v>161</v>
      </c>
      <c r="AB1321" t="b">
        <v>0</v>
      </c>
      <c r="AC1321" t="b">
        <v>0</v>
      </c>
      <c r="AE1321" t="b">
        <v>1</v>
      </c>
      <c r="AF1321" t="b">
        <v>0</v>
      </c>
      <c r="AG1321" t="b">
        <v>0</v>
      </c>
      <c r="AH1321" t="s">
        <v>219</v>
      </c>
      <c r="AI1321" t="b">
        <v>0</v>
      </c>
      <c r="AK1321" t="b">
        <v>0</v>
      </c>
      <c r="AL1321" s="1"/>
      <c r="AM1321" t="s">
        <v>114</v>
      </c>
      <c r="AN1321" s="2">
        <v>44368.855300925927</v>
      </c>
      <c r="AP1321" s="2"/>
      <c r="AQ1321" s="1"/>
      <c r="AS1321" t="b">
        <v>0</v>
      </c>
      <c r="AV1321" t="s">
        <v>176</v>
      </c>
      <c r="BB1321" t="s">
        <v>3717</v>
      </c>
      <c r="BD1321" t="b">
        <v>0</v>
      </c>
      <c r="BH1321" t="s">
        <v>114</v>
      </c>
      <c r="BI1321" t="s">
        <v>155</v>
      </c>
      <c r="BK1321" t="s">
        <v>384</v>
      </c>
      <c r="BL1321" t="s">
        <v>3718</v>
      </c>
      <c r="BN1321" t="s">
        <v>415</v>
      </c>
      <c r="BQ1321" t="s">
        <v>96</v>
      </c>
      <c r="BR1321" t="b">
        <v>0</v>
      </c>
      <c r="BT1321" t="b">
        <v>0</v>
      </c>
      <c r="BW1321" t="s">
        <v>166</v>
      </c>
      <c r="BX1321" t="b">
        <v>0</v>
      </c>
      <c r="BY1321" s="2">
        <v>44376.857581018521</v>
      </c>
      <c r="CB1321" t="b">
        <v>0</v>
      </c>
      <c r="CC1321" t="b">
        <v>0</v>
      </c>
      <c r="CD1321">
        <v>0</v>
      </c>
      <c r="CE1321">
        <v>0</v>
      </c>
      <c r="CF1321">
        <v>11250</v>
      </c>
      <c r="CH1321">
        <v>1125</v>
      </c>
      <c r="CI1321">
        <v>10</v>
      </c>
      <c r="CJ1321">
        <v>0</v>
      </c>
      <c r="CK1321">
        <f>YEAR(tbl_Opportunity[[#This Row],[Close Date]])</f>
        <v>2021</v>
      </c>
    </row>
    <row r="1322" spans="1:89">
      <c r="A1322" t="s">
        <v>3719</v>
      </c>
      <c r="B1322" t="b">
        <v>0</v>
      </c>
      <c r="D1322" t="b">
        <v>0</v>
      </c>
      <c r="H1322" s="1">
        <v>44469</v>
      </c>
      <c r="I1322" t="b">
        <v>0</v>
      </c>
      <c r="L1322" t="s">
        <v>3720</v>
      </c>
      <c r="O1322" t="s">
        <v>142</v>
      </c>
      <c r="P1322" t="b">
        <v>0</v>
      </c>
      <c r="Q1322" s="2">
        <v>44224.942708333336</v>
      </c>
      <c r="R1322" s="1"/>
      <c r="S1322" t="b">
        <v>0</v>
      </c>
      <c r="U1322" s="1"/>
      <c r="V1322" t="b">
        <v>0</v>
      </c>
      <c r="W1322" s="1">
        <v>44256</v>
      </c>
      <c r="X1322">
        <v>3</v>
      </c>
      <c r="Y1322">
        <v>2021</v>
      </c>
      <c r="Z1322" t="s">
        <v>161</v>
      </c>
      <c r="AA1322" t="s">
        <v>161</v>
      </c>
      <c r="AB1322" t="b">
        <v>0</v>
      </c>
      <c r="AC1322" t="b">
        <v>0</v>
      </c>
      <c r="AD1322" t="s">
        <v>3456</v>
      </c>
      <c r="AE1322" t="b">
        <v>1</v>
      </c>
      <c r="AF1322" t="b">
        <v>0</v>
      </c>
      <c r="AG1322" t="b">
        <v>0</v>
      </c>
      <c r="AH1322" t="s">
        <v>121</v>
      </c>
      <c r="AI1322" t="b">
        <v>0</v>
      </c>
      <c r="AK1322" t="b">
        <v>0</v>
      </c>
      <c r="AL1322" s="1">
        <v>44295</v>
      </c>
      <c r="AM1322" t="s">
        <v>142</v>
      </c>
      <c r="AN1322" s="2">
        <v>44328.764421296299</v>
      </c>
      <c r="AP1322" s="2"/>
      <c r="AQ1322" s="1"/>
      <c r="AS1322" t="b">
        <v>0</v>
      </c>
      <c r="AV1322" t="s">
        <v>2956</v>
      </c>
      <c r="BB1322" t="s">
        <v>3721</v>
      </c>
      <c r="BD1322" t="b">
        <v>0</v>
      </c>
      <c r="BH1322" t="s">
        <v>142</v>
      </c>
      <c r="BI1322" t="s">
        <v>150</v>
      </c>
      <c r="BK1322" t="s">
        <v>384</v>
      </c>
      <c r="BN1322" t="s">
        <v>415</v>
      </c>
      <c r="BQ1322" t="s">
        <v>96</v>
      </c>
      <c r="BR1322" t="b">
        <v>0</v>
      </c>
      <c r="BT1322" t="b">
        <v>0</v>
      </c>
      <c r="BW1322" t="s">
        <v>166</v>
      </c>
      <c r="BX1322" t="b">
        <v>0</v>
      </c>
      <c r="BY1322" s="2">
        <v>44376.857581018521</v>
      </c>
      <c r="CB1322" t="b">
        <v>0</v>
      </c>
      <c r="CC1322" t="b">
        <v>0</v>
      </c>
      <c r="CD1322">
        <v>0</v>
      </c>
      <c r="CE1322">
        <v>0</v>
      </c>
      <c r="CF1322">
        <v>64782.63</v>
      </c>
      <c r="CH1322">
        <v>6478.26</v>
      </c>
      <c r="CI1322">
        <v>10</v>
      </c>
      <c r="CJ1322">
        <v>0</v>
      </c>
      <c r="CK1322">
        <f>YEAR(tbl_Opportunity[[#This Row],[Close Date]])</f>
        <v>2021</v>
      </c>
    </row>
    <row r="1323" spans="1:89">
      <c r="A1323" t="s">
        <v>3722</v>
      </c>
      <c r="B1323" t="b">
        <v>0</v>
      </c>
      <c r="D1323" t="b">
        <v>0</v>
      </c>
      <c r="H1323" s="1">
        <v>44469</v>
      </c>
      <c r="I1323" t="b">
        <v>0</v>
      </c>
      <c r="L1323" t="s">
        <v>3723</v>
      </c>
      <c r="O1323" t="s">
        <v>142</v>
      </c>
      <c r="P1323" t="b">
        <v>0</v>
      </c>
      <c r="Q1323" s="2">
        <v>44202.721863425926</v>
      </c>
      <c r="R1323" s="1"/>
      <c r="S1323" t="b">
        <v>0</v>
      </c>
      <c r="T1323" t="s">
        <v>1346</v>
      </c>
      <c r="U1323" s="1">
        <v>44286</v>
      </c>
      <c r="V1323" t="b">
        <v>0</v>
      </c>
      <c r="W1323" s="1">
        <v>44256</v>
      </c>
      <c r="X1323">
        <v>3</v>
      </c>
      <c r="Y1323">
        <v>2021</v>
      </c>
      <c r="Z1323" t="s">
        <v>161</v>
      </c>
      <c r="AA1323" t="s">
        <v>161</v>
      </c>
      <c r="AB1323" t="b">
        <v>0</v>
      </c>
      <c r="AC1323" t="b">
        <v>0</v>
      </c>
      <c r="AD1323" t="s">
        <v>2861</v>
      </c>
      <c r="AE1323" t="b">
        <v>1</v>
      </c>
      <c r="AF1323" t="b">
        <v>0</v>
      </c>
      <c r="AG1323" t="b">
        <v>0</v>
      </c>
      <c r="AH1323" t="s">
        <v>175</v>
      </c>
      <c r="AI1323" t="b">
        <v>0</v>
      </c>
      <c r="AK1323" t="b">
        <v>0</v>
      </c>
      <c r="AL1323" s="1">
        <v>44336</v>
      </c>
      <c r="AM1323" t="s">
        <v>142</v>
      </c>
      <c r="AN1323" s="2">
        <v>44354.573622685188</v>
      </c>
      <c r="AP1323" s="2">
        <v>44354.573622685188</v>
      </c>
      <c r="AQ1323" s="1">
        <v>44354</v>
      </c>
      <c r="AS1323" t="b">
        <v>0</v>
      </c>
      <c r="AV1323" t="s">
        <v>213</v>
      </c>
      <c r="BB1323" t="s">
        <v>3724</v>
      </c>
      <c r="BD1323" t="b">
        <v>0</v>
      </c>
      <c r="BH1323" t="s">
        <v>142</v>
      </c>
      <c r="BI1323" t="s">
        <v>150</v>
      </c>
      <c r="BK1323" t="s">
        <v>384</v>
      </c>
      <c r="BN1323" t="s">
        <v>415</v>
      </c>
      <c r="BQ1323" t="s">
        <v>96</v>
      </c>
      <c r="BR1323" t="b">
        <v>0</v>
      </c>
      <c r="BT1323" t="b">
        <v>0</v>
      </c>
      <c r="BW1323" t="s">
        <v>339</v>
      </c>
      <c r="BX1323" t="b">
        <v>0</v>
      </c>
      <c r="BY1323" s="2">
        <v>44376.857581018521</v>
      </c>
      <c r="CB1323" t="b">
        <v>0</v>
      </c>
      <c r="CC1323" t="b">
        <v>0</v>
      </c>
      <c r="CD1323">
        <v>0</v>
      </c>
      <c r="CE1323">
        <v>0</v>
      </c>
      <c r="CF1323">
        <v>58238.93</v>
      </c>
      <c r="CH1323">
        <v>17471.68</v>
      </c>
      <c r="CI1323">
        <v>30</v>
      </c>
      <c r="CJ1323">
        <v>0</v>
      </c>
      <c r="CK1323">
        <f>YEAR(tbl_Opportunity[[#This Row],[Close Date]])</f>
        <v>2021</v>
      </c>
    </row>
    <row r="1324" spans="1:89">
      <c r="A1324" t="s">
        <v>3725</v>
      </c>
      <c r="B1324" t="b">
        <v>0</v>
      </c>
      <c r="D1324" t="b">
        <v>0</v>
      </c>
      <c r="H1324" s="1">
        <v>44439</v>
      </c>
      <c r="I1324" t="b">
        <v>0</v>
      </c>
      <c r="L1324" t="s">
        <v>3726</v>
      </c>
      <c r="O1324" t="s">
        <v>387</v>
      </c>
      <c r="P1324" t="b">
        <v>0</v>
      </c>
      <c r="Q1324" s="2">
        <v>43615.041354166664</v>
      </c>
      <c r="R1324" s="1"/>
      <c r="S1324" t="b">
        <v>0</v>
      </c>
      <c r="U1324" s="1">
        <v>44561</v>
      </c>
      <c r="V1324" t="b">
        <v>0</v>
      </c>
      <c r="W1324" s="1">
        <v>44256</v>
      </c>
      <c r="X1324">
        <v>3</v>
      </c>
      <c r="Y1324">
        <v>2021</v>
      </c>
      <c r="Z1324" t="s">
        <v>1659</v>
      </c>
      <c r="AA1324" t="s">
        <v>1660</v>
      </c>
      <c r="AB1324" t="b">
        <v>0</v>
      </c>
      <c r="AC1324" t="b">
        <v>0</v>
      </c>
      <c r="AD1324" t="s">
        <v>3727</v>
      </c>
      <c r="AE1324" t="b">
        <v>1</v>
      </c>
      <c r="AF1324" t="b">
        <v>0</v>
      </c>
      <c r="AG1324" t="b">
        <v>0</v>
      </c>
      <c r="AH1324" t="s">
        <v>219</v>
      </c>
      <c r="AI1324" t="b">
        <v>0</v>
      </c>
      <c r="AK1324" t="b">
        <v>0</v>
      </c>
      <c r="AL1324" s="1">
        <v>43642</v>
      </c>
      <c r="AM1324" t="s">
        <v>162</v>
      </c>
      <c r="AN1324" s="2">
        <v>44358.573240740741</v>
      </c>
      <c r="AP1324" s="2">
        <v>44256.643912037034</v>
      </c>
      <c r="AQ1324" s="1"/>
      <c r="AS1324" t="b">
        <v>0</v>
      </c>
      <c r="AV1324" t="s">
        <v>248</v>
      </c>
      <c r="BB1324" t="s">
        <v>3728</v>
      </c>
      <c r="BD1324" t="b">
        <v>0</v>
      </c>
      <c r="BH1324" t="s">
        <v>387</v>
      </c>
      <c r="BI1324" t="s">
        <v>150</v>
      </c>
      <c r="BN1324" t="s">
        <v>415</v>
      </c>
      <c r="BQ1324" t="s">
        <v>96</v>
      </c>
      <c r="BR1324" t="b">
        <v>0</v>
      </c>
      <c r="BT1324" t="b">
        <v>0</v>
      </c>
      <c r="BW1324" t="s">
        <v>2845</v>
      </c>
      <c r="BX1324" t="b">
        <v>0</v>
      </c>
      <c r="BY1324" s="2">
        <v>44376.857569444444</v>
      </c>
      <c r="CB1324" t="b">
        <v>0</v>
      </c>
      <c r="CC1324" t="b">
        <v>0</v>
      </c>
      <c r="CD1324">
        <v>1</v>
      </c>
      <c r="CE1324">
        <v>1</v>
      </c>
      <c r="CF1324">
        <v>82507.5</v>
      </c>
      <c r="CH1324">
        <v>57755.25</v>
      </c>
      <c r="CI1324">
        <v>70</v>
      </c>
      <c r="CJ1324">
        <v>0</v>
      </c>
      <c r="CK1324">
        <f>YEAR(tbl_Opportunity[[#This Row],[Close Date]])</f>
        <v>2021</v>
      </c>
    </row>
    <row r="1325" spans="1:89">
      <c r="A1325" t="s">
        <v>3729</v>
      </c>
      <c r="B1325" t="b">
        <v>0</v>
      </c>
      <c r="D1325" t="b">
        <v>0</v>
      </c>
      <c r="H1325" s="1">
        <v>44439</v>
      </c>
      <c r="I1325" t="b">
        <v>0</v>
      </c>
      <c r="L1325" t="s">
        <v>3730</v>
      </c>
      <c r="O1325" t="s">
        <v>142</v>
      </c>
      <c r="P1325" t="b">
        <v>0</v>
      </c>
      <c r="Q1325" s="2">
        <v>44013.74728009259</v>
      </c>
      <c r="R1325" s="1"/>
      <c r="S1325" t="b">
        <v>0</v>
      </c>
      <c r="T1325" t="s">
        <v>1346</v>
      </c>
      <c r="U1325" s="1">
        <v>44196</v>
      </c>
      <c r="V1325" t="b">
        <v>0</v>
      </c>
      <c r="W1325" s="1">
        <v>44256</v>
      </c>
      <c r="X1325">
        <v>3</v>
      </c>
      <c r="Y1325">
        <v>2021</v>
      </c>
      <c r="Z1325" t="s">
        <v>1659</v>
      </c>
      <c r="AA1325" t="s">
        <v>1660</v>
      </c>
      <c r="AB1325" t="b">
        <v>0</v>
      </c>
      <c r="AC1325" t="b">
        <v>0</v>
      </c>
      <c r="AD1325" t="s">
        <v>654</v>
      </c>
      <c r="AE1325" t="b">
        <v>1</v>
      </c>
      <c r="AF1325" t="b">
        <v>0</v>
      </c>
      <c r="AG1325" t="b">
        <v>0</v>
      </c>
      <c r="AH1325" t="s">
        <v>368</v>
      </c>
      <c r="AI1325" t="b">
        <v>0</v>
      </c>
      <c r="AK1325" t="b">
        <v>0</v>
      </c>
      <c r="AL1325" s="1">
        <v>44329</v>
      </c>
      <c r="AM1325" t="s">
        <v>142</v>
      </c>
      <c r="AN1325" s="2">
        <v>44354.575671296298</v>
      </c>
      <c r="AP1325" s="2">
        <v>44127.798831018517</v>
      </c>
      <c r="AQ1325" s="1"/>
      <c r="AS1325" t="b">
        <v>0</v>
      </c>
      <c r="AV1325" t="s">
        <v>213</v>
      </c>
      <c r="BB1325" t="s">
        <v>3731</v>
      </c>
      <c r="BD1325" t="b">
        <v>0</v>
      </c>
      <c r="BH1325" t="s">
        <v>142</v>
      </c>
      <c r="BI1325" t="s">
        <v>150</v>
      </c>
      <c r="BN1325" t="s">
        <v>415</v>
      </c>
      <c r="BQ1325" t="s">
        <v>96</v>
      </c>
      <c r="BR1325" t="b">
        <v>0</v>
      </c>
      <c r="BT1325" t="b">
        <v>0</v>
      </c>
      <c r="BW1325" t="s">
        <v>2845</v>
      </c>
      <c r="BX1325" t="b">
        <v>0</v>
      </c>
      <c r="BY1325" s="2">
        <v>44376.857581018521</v>
      </c>
      <c r="CB1325" t="b">
        <v>0</v>
      </c>
      <c r="CC1325" t="b">
        <v>0</v>
      </c>
      <c r="CD1325">
        <v>1</v>
      </c>
      <c r="CE1325">
        <v>1</v>
      </c>
      <c r="CF1325">
        <v>59072.4</v>
      </c>
      <c r="CH1325">
        <v>41350.68</v>
      </c>
      <c r="CI1325">
        <v>70</v>
      </c>
      <c r="CJ1325">
        <v>0</v>
      </c>
      <c r="CK1325">
        <f>YEAR(tbl_Opportunity[[#This Row],[Close Date]])</f>
        <v>2021</v>
      </c>
    </row>
    <row r="1326" spans="1:89">
      <c r="A1326" t="s">
        <v>3732</v>
      </c>
      <c r="B1326" t="b">
        <v>0</v>
      </c>
      <c r="D1326" t="b">
        <v>0</v>
      </c>
      <c r="H1326" s="1">
        <v>44439</v>
      </c>
      <c r="I1326" t="b">
        <v>0</v>
      </c>
      <c r="L1326" t="s">
        <v>3733</v>
      </c>
      <c r="O1326" t="s">
        <v>142</v>
      </c>
      <c r="P1326" t="b">
        <v>0</v>
      </c>
      <c r="Q1326" s="2">
        <v>43661.794247685182</v>
      </c>
      <c r="R1326" s="1"/>
      <c r="S1326" t="b">
        <v>0</v>
      </c>
      <c r="U1326" s="1"/>
      <c r="V1326" t="b">
        <v>0</v>
      </c>
      <c r="W1326" s="1">
        <v>44256</v>
      </c>
      <c r="X1326">
        <v>3</v>
      </c>
      <c r="Y1326">
        <v>2021</v>
      </c>
      <c r="Z1326" t="s">
        <v>1659</v>
      </c>
      <c r="AA1326" t="s">
        <v>1660</v>
      </c>
      <c r="AB1326" t="b">
        <v>0</v>
      </c>
      <c r="AC1326" t="b">
        <v>0</v>
      </c>
      <c r="AE1326" t="b">
        <v>1</v>
      </c>
      <c r="AF1326" t="b">
        <v>0</v>
      </c>
      <c r="AG1326" t="b">
        <v>0</v>
      </c>
      <c r="AH1326" t="s">
        <v>185</v>
      </c>
      <c r="AI1326" t="b">
        <v>0</v>
      </c>
      <c r="AK1326" t="b">
        <v>0</v>
      </c>
      <c r="AL1326" s="1">
        <v>44361</v>
      </c>
      <c r="AM1326" t="s">
        <v>142</v>
      </c>
      <c r="AN1326" s="2">
        <v>44361.561562499999</v>
      </c>
      <c r="AP1326" s="2">
        <v>44173.871249999997</v>
      </c>
      <c r="AQ1326" s="1"/>
      <c r="AS1326" t="b">
        <v>0</v>
      </c>
      <c r="AV1326" t="s">
        <v>153</v>
      </c>
      <c r="BB1326" t="s">
        <v>3734</v>
      </c>
      <c r="BD1326" t="b">
        <v>0</v>
      </c>
      <c r="BH1326" t="s">
        <v>142</v>
      </c>
      <c r="BI1326" t="s">
        <v>150</v>
      </c>
      <c r="BN1326" t="s">
        <v>415</v>
      </c>
      <c r="BQ1326" t="s">
        <v>96</v>
      </c>
      <c r="BR1326" t="b">
        <v>0</v>
      </c>
      <c r="BT1326" t="b">
        <v>0</v>
      </c>
      <c r="BW1326" t="s">
        <v>2845</v>
      </c>
      <c r="BX1326" t="b">
        <v>0</v>
      </c>
      <c r="BY1326" s="2">
        <v>44376.857569444444</v>
      </c>
      <c r="CB1326" t="b">
        <v>0</v>
      </c>
      <c r="CC1326" t="b">
        <v>0</v>
      </c>
      <c r="CD1326">
        <v>2</v>
      </c>
      <c r="CE1326">
        <v>1</v>
      </c>
      <c r="CF1326">
        <v>62229.64</v>
      </c>
      <c r="CH1326">
        <v>43560.75</v>
      </c>
      <c r="CI1326">
        <v>70</v>
      </c>
      <c r="CJ1326">
        <v>0</v>
      </c>
      <c r="CK1326">
        <f>YEAR(tbl_Opportunity[[#This Row],[Close Date]])</f>
        <v>2021</v>
      </c>
    </row>
    <row r="1327" spans="1:89">
      <c r="A1327" t="s">
        <v>3735</v>
      </c>
      <c r="B1327" t="b">
        <v>0</v>
      </c>
      <c r="D1327" t="b">
        <v>0</v>
      </c>
      <c r="H1327" s="1">
        <v>44439</v>
      </c>
      <c r="I1327" t="b">
        <v>0</v>
      </c>
      <c r="L1327" t="s">
        <v>3736</v>
      </c>
      <c r="O1327" t="s">
        <v>99</v>
      </c>
      <c r="P1327" t="b">
        <v>0</v>
      </c>
      <c r="Q1327" s="2">
        <v>43495.58834490741</v>
      </c>
      <c r="R1327" s="1"/>
      <c r="S1327" t="b">
        <v>0</v>
      </c>
      <c r="U1327" s="1"/>
      <c r="V1327" t="b">
        <v>0</v>
      </c>
      <c r="W1327" s="1">
        <v>44256</v>
      </c>
      <c r="X1327">
        <v>3</v>
      </c>
      <c r="Y1327">
        <v>2021</v>
      </c>
      <c r="Z1327" t="s">
        <v>1659</v>
      </c>
      <c r="AA1327" t="s">
        <v>1660</v>
      </c>
      <c r="AB1327" t="b">
        <v>0</v>
      </c>
      <c r="AC1327" t="b">
        <v>0</v>
      </c>
      <c r="AD1327" t="s">
        <v>654</v>
      </c>
      <c r="AE1327" t="b">
        <v>1</v>
      </c>
      <c r="AF1327" t="b">
        <v>0</v>
      </c>
      <c r="AG1327" t="b">
        <v>0</v>
      </c>
      <c r="AH1327" t="s">
        <v>636</v>
      </c>
      <c r="AI1327" t="b">
        <v>0</v>
      </c>
      <c r="AK1327" t="b">
        <v>0</v>
      </c>
      <c r="AL1327" s="1">
        <v>43553</v>
      </c>
      <c r="AM1327" t="s">
        <v>387</v>
      </c>
      <c r="AN1327" s="2">
        <v>44375.188750000001</v>
      </c>
      <c r="AP1327" s="2">
        <v>44111.915081018517</v>
      </c>
      <c r="AQ1327" s="1"/>
      <c r="AS1327" t="b">
        <v>0</v>
      </c>
      <c r="AV1327" t="s">
        <v>153</v>
      </c>
      <c r="BB1327" t="s">
        <v>3737</v>
      </c>
      <c r="BD1327" t="b">
        <v>0</v>
      </c>
      <c r="BH1327" t="s">
        <v>387</v>
      </c>
      <c r="BI1327" t="s">
        <v>150</v>
      </c>
      <c r="BK1327" t="s">
        <v>95</v>
      </c>
      <c r="BN1327" t="s">
        <v>415</v>
      </c>
      <c r="BQ1327" t="s">
        <v>96</v>
      </c>
      <c r="BR1327" t="b">
        <v>0</v>
      </c>
      <c r="BS1327" t="s">
        <v>95</v>
      </c>
      <c r="BT1327" t="b">
        <v>0</v>
      </c>
      <c r="BW1327" t="s">
        <v>2845</v>
      </c>
      <c r="BX1327" t="b">
        <v>0</v>
      </c>
      <c r="BY1327" s="2">
        <v>44376.857569444444</v>
      </c>
      <c r="CB1327" t="b">
        <v>0</v>
      </c>
      <c r="CC1327" t="b">
        <v>0</v>
      </c>
      <c r="CD1327">
        <v>1</v>
      </c>
      <c r="CE1327">
        <v>1</v>
      </c>
      <c r="CF1327">
        <v>181910.52</v>
      </c>
      <c r="CH1327">
        <v>127337.36</v>
      </c>
      <c r="CI1327">
        <v>70</v>
      </c>
      <c r="CJ1327">
        <v>0</v>
      </c>
      <c r="CK1327">
        <f>YEAR(tbl_Opportunity[[#This Row],[Close Date]])</f>
        <v>2021</v>
      </c>
    </row>
    <row r="1328" spans="1:89">
      <c r="A1328" t="s">
        <v>3738</v>
      </c>
      <c r="B1328" t="b">
        <v>0</v>
      </c>
      <c r="D1328" t="b">
        <v>0</v>
      </c>
      <c r="E1328" t="s">
        <v>3036</v>
      </c>
      <c r="H1328" s="1">
        <v>44469</v>
      </c>
      <c r="I1328" t="b">
        <v>0</v>
      </c>
      <c r="L1328" t="s">
        <v>3739</v>
      </c>
      <c r="O1328" t="s">
        <v>387</v>
      </c>
      <c r="P1328" t="b">
        <v>0</v>
      </c>
      <c r="Q1328" s="2">
        <v>43690.875879629632</v>
      </c>
      <c r="R1328" s="1"/>
      <c r="S1328" t="b">
        <v>0</v>
      </c>
      <c r="U1328" s="1"/>
      <c r="V1328" t="b">
        <v>0</v>
      </c>
      <c r="W1328" s="1">
        <v>44256</v>
      </c>
      <c r="X1328">
        <v>3</v>
      </c>
      <c r="Y1328">
        <v>2021</v>
      </c>
      <c r="Z1328" t="s">
        <v>161</v>
      </c>
      <c r="AA1328" t="s">
        <v>161</v>
      </c>
      <c r="AB1328" t="b">
        <v>0</v>
      </c>
      <c r="AC1328" t="b">
        <v>0</v>
      </c>
      <c r="AD1328" t="s">
        <v>3727</v>
      </c>
      <c r="AE1328" t="b">
        <v>1</v>
      </c>
      <c r="AF1328" t="b">
        <v>0</v>
      </c>
      <c r="AG1328" t="b">
        <v>0</v>
      </c>
      <c r="AH1328" t="s">
        <v>175</v>
      </c>
      <c r="AI1328" t="b">
        <v>0</v>
      </c>
      <c r="AK1328" t="b">
        <v>0</v>
      </c>
      <c r="AL1328" s="1">
        <v>43698</v>
      </c>
      <c r="AM1328" t="s">
        <v>387</v>
      </c>
      <c r="AN1328" s="2">
        <v>44340.171944444446</v>
      </c>
      <c r="AP1328" s="2">
        <v>44340.171944444446</v>
      </c>
      <c r="AQ1328" s="1">
        <v>44339</v>
      </c>
      <c r="AS1328" t="b">
        <v>0</v>
      </c>
      <c r="AV1328" t="s">
        <v>153</v>
      </c>
      <c r="BB1328" t="s">
        <v>3740</v>
      </c>
      <c r="BD1328" t="b">
        <v>0</v>
      </c>
      <c r="BH1328" t="s">
        <v>387</v>
      </c>
      <c r="BI1328" t="s">
        <v>150</v>
      </c>
      <c r="BN1328" t="s">
        <v>415</v>
      </c>
      <c r="BQ1328" t="s">
        <v>96</v>
      </c>
      <c r="BR1328" t="b">
        <v>0</v>
      </c>
      <c r="BT1328" t="b">
        <v>0</v>
      </c>
      <c r="BW1328" t="s">
        <v>339</v>
      </c>
      <c r="BX1328" t="b">
        <v>0</v>
      </c>
      <c r="BY1328" s="2">
        <v>44376.857569444444</v>
      </c>
      <c r="CB1328" t="b">
        <v>0</v>
      </c>
      <c r="CC1328" t="b">
        <v>0</v>
      </c>
      <c r="CD1328">
        <v>1</v>
      </c>
      <c r="CE1328">
        <v>1</v>
      </c>
      <c r="CF1328">
        <v>61734.5</v>
      </c>
      <c r="CH1328">
        <v>18520.349999999999</v>
      </c>
      <c r="CI1328">
        <v>30</v>
      </c>
      <c r="CJ1328">
        <v>0</v>
      </c>
      <c r="CK1328">
        <f>YEAR(tbl_Opportunity[[#This Row],[Close Date]])</f>
        <v>2021</v>
      </c>
    </row>
    <row r="1329" spans="1:89">
      <c r="A1329" t="s">
        <v>148</v>
      </c>
      <c r="B1329" t="b">
        <v>0</v>
      </c>
      <c r="D1329" t="b">
        <v>0</v>
      </c>
      <c r="E1329" t="s">
        <v>3741</v>
      </c>
      <c r="H1329" s="1">
        <v>44469</v>
      </c>
      <c r="I1329" t="b">
        <v>0</v>
      </c>
      <c r="L1329" t="s">
        <v>3742</v>
      </c>
      <c r="O1329" t="s">
        <v>142</v>
      </c>
      <c r="P1329" t="b">
        <v>0</v>
      </c>
      <c r="Q1329" s="2">
        <v>44154.786423611113</v>
      </c>
      <c r="R1329" s="1"/>
      <c r="S1329" t="b">
        <v>0</v>
      </c>
      <c r="U1329" s="1"/>
      <c r="V1329" t="b">
        <v>0</v>
      </c>
      <c r="W1329" s="1">
        <v>44256</v>
      </c>
      <c r="X1329">
        <v>3</v>
      </c>
      <c r="Y1329">
        <v>2021</v>
      </c>
      <c r="Z1329" t="s">
        <v>1659</v>
      </c>
      <c r="AA1329" t="s">
        <v>1660</v>
      </c>
      <c r="AB1329" t="b">
        <v>0</v>
      </c>
      <c r="AC1329" t="b">
        <v>0</v>
      </c>
      <c r="AD1329" t="s">
        <v>2861</v>
      </c>
      <c r="AE1329" t="b">
        <v>1</v>
      </c>
      <c r="AF1329" t="b">
        <v>0</v>
      </c>
      <c r="AG1329" t="b">
        <v>0</v>
      </c>
      <c r="AH1329" t="s">
        <v>129</v>
      </c>
      <c r="AI1329" t="b">
        <v>0</v>
      </c>
      <c r="AK1329" t="b">
        <v>0</v>
      </c>
      <c r="AL1329" s="1">
        <v>44354</v>
      </c>
      <c r="AM1329" t="s">
        <v>142</v>
      </c>
      <c r="AN1329" s="2">
        <v>44354.747534722221</v>
      </c>
      <c r="AP1329" s="2">
        <v>44329.554756944446</v>
      </c>
      <c r="AQ1329" s="1">
        <v>44329</v>
      </c>
      <c r="AS1329" t="b">
        <v>0</v>
      </c>
      <c r="AV1329" t="s">
        <v>153</v>
      </c>
      <c r="BB1329" t="s">
        <v>3743</v>
      </c>
      <c r="BD1329" t="b">
        <v>0</v>
      </c>
      <c r="BH1329" t="s">
        <v>142</v>
      </c>
      <c r="BI1329" t="s">
        <v>150</v>
      </c>
      <c r="BK1329" t="s">
        <v>384</v>
      </c>
      <c r="BN1329" t="s">
        <v>415</v>
      </c>
      <c r="BQ1329" t="s">
        <v>96</v>
      </c>
      <c r="BR1329" t="b">
        <v>0</v>
      </c>
      <c r="BT1329" t="b">
        <v>0</v>
      </c>
      <c r="BW1329" t="s">
        <v>2845</v>
      </c>
      <c r="BX1329" t="b">
        <v>0</v>
      </c>
      <c r="BY1329" s="2">
        <v>44376.857581018521</v>
      </c>
      <c r="CB1329" t="b">
        <v>0</v>
      </c>
      <c r="CC1329" t="b">
        <v>0</v>
      </c>
      <c r="CD1329">
        <v>2</v>
      </c>
      <c r="CE1329">
        <v>2</v>
      </c>
      <c r="CF1329">
        <v>74289.02</v>
      </c>
      <c r="CH1329">
        <v>52002.31</v>
      </c>
      <c r="CI1329">
        <v>70</v>
      </c>
      <c r="CJ1329">
        <v>0</v>
      </c>
      <c r="CK1329">
        <f>YEAR(tbl_Opportunity[[#This Row],[Close Date]])</f>
        <v>2021</v>
      </c>
    </row>
    <row r="1330" spans="1:89">
      <c r="A1330" t="s">
        <v>1011</v>
      </c>
      <c r="B1330" t="b">
        <v>0</v>
      </c>
      <c r="D1330" t="b">
        <v>0</v>
      </c>
      <c r="E1330" t="s">
        <v>3744</v>
      </c>
      <c r="H1330" s="1">
        <v>44196</v>
      </c>
      <c r="I1330" t="b">
        <v>0</v>
      </c>
      <c r="L1330" t="s">
        <v>3745</v>
      </c>
      <c r="O1330" t="s">
        <v>99</v>
      </c>
      <c r="P1330" t="b">
        <v>0</v>
      </c>
      <c r="Q1330" s="2">
        <v>43243.670092592591</v>
      </c>
      <c r="R1330" s="1"/>
      <c r="S1330" t="b">
        <v>0</v>
      </c>
      <c r="U1330" s="1"/>
      <c r="V1330" t="b">
        <v>0</v>
      </c>
      <c r="W1330" s="1">
        <v>43922</v>
      </c>
      <c r="X1330">
        <v>4</v>
      </c>
      <c r="Y1330">
        <v>2020</v>
      </c>
      <c r="Z1330" t="s">
        <v>161</v>
      </c>
      <c r="AA1330" t="s">
        <v>161</v>
      </c>
      <c r="AB1330" t="b">
        <v>0</v>
      </c>
      <c r="AC1330" t="b">
        <v>0</v>
      </c>
      <c r="AE1330" t="b">
        <v>1</v>
      </c>
      <c r="AF1330" t="b">
        <v>0</v>
      </c>
      <c r="AG1330" t="b">
        <v>0</v>
      </c>
      <c r="AH1330" t="s">
        <v>129</v>
      </c>
      <c r="AI1330" t="b">
        <v>0</v>
      </c>
      <c r="AK1330" t="b">
        <v>0</v>
      </c>
      <c r="AL1330" s="1">
        <v>43546</v>
      </c>
      <c r="AM1330" t="s">
        <v>162</v>
      </c>
      <c r="AN1330" s="2">
        <v>44297.8278587963</v>
      </c>
      <c r="AP1330" s="2">
        <v>43885.576319444444</v>
      </c>
      <c r="AQ1330" s="1"/>
      <c r="AS1330" t="b">
        <v>0</v>
      </c>
      <c r="AV1330" t="s">
        <v>153</v>
      </c>
      <c r="BB1330" t="s">
        <v>3746</v>
      </c>
      <c r="BD1330" t="b">
        <v>0</v>
      </c>
      <c r="BH1330" t="s">
        <v>332</v>
      </c>
      <c r="BI1330" t="s">
        <v>150</v>
      </c>
      <c r="BJ1330" t="s">
        <v>384</v>
      </c>
      <c r="BQ1330" t="s">
        <v>96</v>
      </c>
      <c r="BR1330" t="b">
        <v>0</v>
      </c>
      <c r="BT1330" t="b">
        <v>0</v>
      </c>
      <c r="BW1330" t="s">
        <v>166</v>
      </c>
      <c r="BX1330" t="b">
        <v>0</v>
      </c>
      <c r="BY1330" s="2">
        <v>44376.857569444444</v>
      </c>
      <c r="CB1330" t="b">
        <v>0</v>
      </c>
      <c r="CC1330" t="b">
        <v>0</v>
      </c>
      <c r="CF1330">
        <v>66389</v>
      </c>
      <c r="CH1330">
        <v>6638.9</v>
      </c>
      <c r="CI1330">
        <v>10</v>
      </c>
      <c r="CJ1330">
        <v>0</v>
      </c>
      <c r="CK1330">
        <f>YEAR(tbl_Opportunity[[#This Row],[Close Date]])</f>
        <v>2020</v>
      </c>
    </row>
    <row r="1331" spans="1:89">
      <c r="A1331" t="s">
        <v>3747</v>
      </c>
      <c r="B1331" t="b">
        <v>0</v>
      </c>
      <c r="D1331" t="b">
        <v>0</v>
      </c>
      <c r="H1331" s="1">
        <v>44196</v>
      </c>
      <c r="I1331" t="b">
        <v>0</v>
      </c>
      <c r="L1331" t="s">
        <v>3748</v>
      </c>
      <c r="O1331" t="s">
        <v>99</v>
      </c>
      <c r="P1331" t="b">
        <v>0</v>
      </c>
      <c r="Q1331" s="2">
        <v>43364.731504629628</v>
      </c>
      <c r="R1331" s="1"/>
      <c r="S1331" t="b">
        <v>0</v>
      </c>
      <c r="U1331" s="1"/>
      <c r="V1331" t="b">
        <v>0</v>
      </c>
      <c r="W1331" s="1">
        <v>43922</v>
      </c>
      <c r="X1331">
        <v>4</v>
      </c>
      <c r="Y1331">
        <v>2020</v>
      </c>
      <c r="Z1331" t="s">
        <v>161</v>
      </c>
      <c r="AA1331" t="s">
        <v>161</v>
      </c>
      <c r="AB1331" t="b">
        <v>0</v>
      </c>
      <c r="AC1331" t="b">
        <v>0</v>
      </c>
      <c r="AE1331" t="b">
        <v>1</v>
      </c>
      <c r="AF1331" t="b">
        <v>0</v>
      </c>
      <c r="AG1331" t="b">
        <v>0</v>
      </c>
      <c r="AH1331" t="s">
        <v>129</v>
      </c>
      <c r="AI1331" t="b">
        <v>0</v>
      </c>
      <c r="AK1331" t="b">
        <v>0</v>
      </c>
      <c r="AL1331" s="1"/>
      <c r="AM1331" t="s">
        <v>162</v>
      </c>
      <c r="AN1331" s="2">
        <v>44297.828460648147</v>
      </c>
      <c r="AP1331" s="2">
        <v>43836.762569444443</v>
      </c>
      <c r="AQ1331" s="1"/>
      <c r="AS1331" t="b">
        <v>0</v>
      </c>
      <c r="AV1331" t="s">
        <v>153</v>
      </c>
      <c r="BB1331" t="s">
        <v>3749</v>
      </c>
      <c r="BD1331" t="b">
        <v>0</v>
      </c>
      <c r="BH1331" t="s">
        <v>332</v>
      </c>
      <c r="BI1331" t="s">
        <v>150</v>
      </c>
      <c r="BJ1331" t="s">
        <v>2992</v>
      </c>
      <c r="BQ1331" t="s">
        <v>96</v>
      </c>
      <c r="BR1331" t="b">
        <v>0</v>
      </c>
      <c r="BT1331" t="b">
        <v>0</v>
      </c>
      <c r="BW1331" t="s">
        <v>166</v>
      </c>
      <c r="BX1331" t="b">
        <v>0</v>
      </c>
      <c r="BY1331" s="2">
        <v>44376.857569444444</v>
      </c>
      <c r="CB1331" t="b">
        <v>0</v>
      </c>
      <c r="CC1331" t="b">
        <v>0</v>
      </c>
      <c r="CF1331">
        <v>65398</v>
      </c>
      <c r="CH1331">
        <v>6539.8</v>
      </c>
      <c r="CI1331">
        <v>10</v>
      </c>
      <c r="CJ1331">
        <v>0</v>
      </c>
      <c r="CK1331">
        <f>YEAR(tbl_Opportunity[[#This Row],[Close Date]])</f>
        <v>2020</v>
      </c>
    </row>
    <row r="1332" spans="1:89">
      <c r="A1332" t="s">
        <v>3750</v>
      </c>
      <c r="B1332" t="b">
        <v>0</v>
      </c>
      <c r="D1332" t="b">
        <v>0</v>
      </c>
      <c r="E1332" t="s">
        <v>3744</v>
      </c>
      <c r="H1332" s="1">
        <v>44165</v>
      </c>
      <c r="I1332" t="b">
        <v>0</v>
      </c>
      <c r="L1332" t="s">
        <v>3751</v>
      </c>
      <c r="O1332" t="s">
        <v>99</v>
      </c>
      <c r="P1332" t="b">
        <v>0</v>
      </c>
      <c r="Q1332" s="2">
        <v>43417.572592592594</v>
      </c>
      <c r="R1332" s="1"/>
      <c r="S1332" t="b">
        <v>0</v>
      </c>
      <c r="U1332" s="1"/>
      <c r="V1332" t="b">
        <v>0</v>
      </c>
      <c r="W1332" s="1">
        <v>43922</v>
      </c>
      <c r="X1332">
        <v>4</v>
      </c>
      <c r="Y1332">
        <v>2020</v>
      </c>
      <c r="Z1332" t="s">
        <v>161</v>
      </c>
      <c r="AA1332" t="s">
        <v>161</v>
      </c>
      <c r="AB1332" t="b">
        <v>0</v>
      </c>
      <c r="AC1332" t="b">
        <v>0</v>
      </c>
      <c r="AE1332" t="b">
        <v>1</v>
      </c>
      <c r="AF1332" t="b">
        <v>0</v>
      </c>
      <c r="AG1332" t="b">
        <v>0</v>
      </c>
      <c r="AH1332" t="s">
        <v>129</v>
      </c>
      <c r="AI1332" t="b">
        <v>0</v>
      </c>
      <c r="AK1332" t="b">
        <v>0</v>
      </c>
      <c r="AL1332" s="1">
        <v>43433</v>
      </c>
      <c r="AM1332" t="s">
        <v>332</v>
      </c>
      <c r="AN1332" s="2">
        <v>43871.625405092593</v>
      </c>
      <c r="AP1332" s="2">
        <v>43871.625405092593</v>
      </c>
      <c r="AQ1332" s="1"/>
      <c r="AS1332" t="b">
        <v>0</v>
      </c>
      <c r="AV1332" t="s">
        <v>93</v>
      </c>
      <c r="BB1332" t="s">
        <v>3752</v>
      </c>
      <c r="BD1332" t="b">
        <v>0</v>
      </c>
      <c r="BH1332" t="s">
        <v>332</v>
      </c>
      <c r="BI1332" t="s">
        <v>150</v>
      </c>
      <c r="BJ1332" t="s">
        <v>95</v>
      </c>
      <c r="BQ1332" t="s">
        <v>96</v>
      </c>
      <c r="BR1332" t="b">
        <v>0</v>
      </c>
      <c r="BT1332" t="b">
        <v>0</v>
      </c>
      <c r="BW1332" t="s">
        <v>166</v>
      </c>
      <c r="BX1332" t="b">
        <v>0</v>
      </c>
      <c r="BY1332" s="2">
        <v>44376.857569444444</v>
      </c>
      <c r="CB1332" t="b">
        <v>0</v>
      </c>
      <c r="CC1332" t="b">
        <v>0</v>
      </c>
      <c r="CF1332">
        <v>117336.8</v>
      </c>
      <c r="CH1332">
        <v>11733.68</v>
      </c>
      <c r="CI1332">
        <v>10</v>
      </c>
      <c r="CJ1332">
        <v>0</v>
      </c>
      <c r="CK1332">
        <f>YEAR(tbl_Opportunity[[#This Row],[Close Date]])</f>
        <v>2020</v>
      </c>
    </row>
    <row r="1333" spans="1:89">
      <c r="A1333" t="s">
        <v>3753</v>
      </c>
      <c r="B1333" t="b">
        <v>0</v>
      </c>
      <c r="D1333" t="b">
        <v>0</v>
      </c>
      <c r="H1333" s="1">
        <v>44105</v>
      </c>
      <c r="I1333" t="b">
        <v>0</v>
      </c>
      <c r="L1333" t="s">
        <v>3754</v>
      </c>
      <c r="O1333" t="s">
        <v>99</v>
      </c>
      <c r="P1333" t="b">
        <v>0</v>
      </c>
      <c r="Q1333" s="2">
        <v>43517.710219907407</v>
      </c>
      <c r="R1333" s="1"/>
      <c r="S1333" t="b">
        <v>0</v>
      </c>
      <c r="U1333" s="1"/>
      <c r="V1333" t="b">
        <v>0</v>
      </c>
      <c r="W1333" s="1">
        <v>43922</v>
      </c>
      <c r="X1333">
        <v>4</v>
      </c>
      <c r="Y1333">
        <v>2020</v>
      </c>
      <c r="Z1333" t="s">
        <v>161</v>
      </c>
      <c r="AA1333" t="s">
        <v>161</v>
      </c>
      <c r="AB1333" t="b">
        <v>0</v>
      </c>
      <c r="AC1333" t="b">
        <v>0</v>
      </c>
      <c r="AE1333" t="b">
        <v>1</v>
      </c>
      <c r="AF1333" t="b">
        <v>0</v>
      </c>
      <c r="AG1333" t="b">
        <v>0</v>
      </c>
      <c r="AH1333" t="s">
        <v>129</v>
      </c>
      <c r="AI1333" t="b">
        <v>0</v>
      </c>
      <c r="AK1333" t="b">
        <v>0</v>
      </c>
      <c r="AL1333" s="1">
        <v>43517</v>
      </c>
      <c r="AM1333" t="s">
        <v>162</v>
      </c>
      <c r="AN1333" s="2">
        <v>44297.838888888888</v>
      </c>
      <c r="AP1333" s="2">
        <v>43836.762569444443</v>
      </c>
      <c r="AQ1333" s="1"/>
      <c r="AS1333" t="b">
        <v>0</v>
      </c>
      <c r="AV1333" t="s">
        <v>213</v>
      </c>
      <c r="BB1333" t="s">
        <v>3755</v>
      </c>
      <c r="BD1333" t="b">
        <v>0</v>
      </c>
      <c r="BH1333" t="s">
        <v>332</v>
      </c>
      <c r="BI1333" t="s">
        <v>150</v>
      </c>
      <c r="BJ1333" t="s">
        <v>2848</v>
      </c>
      <c r="BQ1333" t="s">
        <v>96</v>
      </c>
      <c r="BR1333" t="b">
        <v>0</v>
      </c>
      <c r="BT1333" t="b">
        <v>0</v>
      </c>
      <c r="BW1333" t="s">
        <v>166</v>
      </c>
      <c r="BX1333" t="b">
        <v>0</v>
      </c>
      <c r="BY1333" s="2">
        <v>44376.857569444444</v>
      </c>
      <c r="CB1333" t="b">
        <v>0</v>
      </c>
      <c r="CC1333" t="b">
        <v>0</v>
      </c>
      <c r="CF1333">
        <v>115079.08</v>
      </c>
      <c r="CH1333">
        <v>11507.91</v>
      </c>
      <c r="CI1333">
        <v>10</v>
      </c>
      <c r="CJ1333">
        <v>0</v>
      </c>
      <c r="CK1333">
        <f>YEAR(tbl_Opportunity[[#This Row],[Close Date]])</f>
        <v>2020</v>
      </c>
    </row>
    <row r="1334" spans="1:89">
      <c r="A1334" t="s">
        <v>3756</v>
      </c>
      <c r="B1334" t="b">
        <v>0</v>
      </c>
      <c r="D1334" t="b">
        <v>0</v>
      </c>
      <c r="H1334" s="1">
        <v>44196</v>
      </c>
      <c r="I1334" t="b">
        <v>0</v>
      </c>
      <c r="L1334" t="s">
        <v>3757</v>
      </c>
      <c r="O1334" t="s">
        <v>99</v>
      </c>
      <c r="P1334" t="b">
        <v>0</v>
      </c>
      <c r="Q1334" s="2">
        <v>43455.775682870371</v>
      </c>
      <c r="R1334" s="1"/>
      <c r="S1334" t="b">
        <v>0</v>
      </c>
      <c r="U1334" s="1"/>
      <c r="V1334" t="b">
        <v>0</v>
      </c>
      <c r="W1334" s="1">
        <v>43922</v>
      </c>
      <c r="X1334">
        <v>4</v>
      </c>
      <c r="Y1334">
        <v>2020</v>
      </c>
      <c r="Z1334" t="s">
        <v>161</v>
      </c>
      <c r="AA1334" t="s">
        <v>161</v>
      </c>
      <c r="AB1334" t="b">
        <v>0</v>
      </c>
      <c r="AC1334" t="b">
        <v>0</v>
      </c>
      <c r="AE1334" t="b">
        <v>1</v>
      </c>
      <c r="AF1334" t="b">
        <v>0</v>
      </c>
      <c r="AG1334" t="b">
        <v>0</v>
      </c>
      <c r="AH1334" t="s">
        <v>129</v>
      </c>
      <c r="AI1334" t="b">
        <v>0</v>
      </c>
      <c r="AK1334" t="b">
        <v>0</v>
      </c>
      <c r="AL1334" s="1">
        <v>43845</v>
      </c>
      <c r="AM1334" t="s">
        <v>162</v>
      </c>
      <c r="AN1334" s="2">
        <v>44297.838888888888</v>
      </c>
      <c r="AP1334" s="2">
        <v>43836.762569444443</v>
      </c>
      <c r="AQ1334" s="1"/>
      <c r="AS1334" t="b">
        <v>0</v>
      </c>
      <c r="AV1334" t="s">
        <v>213</v>
      </c>
      <c r="BB1334" t="s">
        <v>3758</v>
      </c>
      <c r="BD1334" t="b">
        <v>0</v>
      </c>
      <c r="BH1334" t="s">
        <v>332</v>
      </c>
      <c r="BI1334" t="s">
        <v>150</v>
      </c>
      <c r="BJ1334" t="s">
        <v>102</v>
      </c>
      <c r="BQ1334" t="s">
        <v>96</v>
      </c>
      <c r="BR1334" t="b">
        <v>0</v>
      </c>
      <c r="BT1334" t="b">
        <v>0</v>
      </c>
      <c r="BW1334" t="s">
        <v>166</v>
      </c>
      <c r="BX1334" t="b">
        <v>0</v>
      </c>
      <c r="BY1334" s="2">
        <v>44376.857569444444</v>
      </c>
      <c r="CB1334" t="b">
        <v>0</v>
      </c>
      <c r="CC1334" t="b">
        <v>0</v>
      </c>
      <c r="CF1334">
        <v>144477.6</v>
      </c>
      <c r="CH1334">
        <v>14447.76</v>
      </c>
      <c r="CI1334">
        <v>10</v>
      </c>
      <c r="CJ1334">
        <v>0</v>
      </c>
      <c r="CK1334">
        <f>YEAR(tbl_Opportunity[[#This Row],[Close Date]])</f>
        <v>2020</v>
      </c>
    </row>
    <row r="1335" spans="1:89">
      <c r="A1335" t="s">
        <v>3759</v>
      </c>
      <c r="B1335" t="b">
        <v>0</v>
      </c>
      <c r="D1335" t="b">
        <v>0</v>
      </c>
      <c r="H1335" s="1">
        <v>44196</v>
      </c>
      <c r="I1335" t="b">
        <v>0</v>
      </c>
      <c r="O1335" t="s">
        <v>99</v>
      </c>
      <c r="P1335" t="b">
        <v>0</v>
      </c>
      <c r="Q1335" s="2">
        <v>43721.632118055553</v>
      </c>
      <c r="R1335" s="1"/>
      <c r="S1335" t="b">
        <v>0</v>
      </c>
      <c r="U1335" s="1"/>
      <c r="V1335" t="b">
        <v>0</v>
      </c>
      <c r="W1335" s="1">
        <v>43922</v>
      </c>
      <c r="X1335">
        <v>4</v>
      </c>
      <c r="Y1335">
        <v>2020</v>
      </c>
      <c r="Z1335" t="s">
        <v>161</v>
      </c>
      <c r="AA1335" t="s">
        <v>161</v>
      </c>
      <c r="AB1335" t="b">
        <v>0</v>
      </c>
      <c r="AC1335" t="b">
        <v>0</v>
      </c>
      <c r="AE1335" t="b">
        <v>1</v>
      </c>
      <c r="AF1335" t="b">
        <v>0</v>
      </c>
      <c r="AG1335" t="b">
        <v>0</v>
      </c>
      <c r="AH1335" t="s">
        <v>129</v>
      </c>
      <c r="AI1335" t="b">
        <v>0</v>
      </c>
      <c r="AK1335" t="b">
        <v>0</v>
      </c>
      <c r="AL1335" s="1">
        <v>43721</v>
      </c>
      <c r="AM1335" t="s">
        <v>162</v>
      </c>
      <c r="AN1335" s="2">
        <v>44297.838888888888</v>
      </c>
      <c r="AP1335" s="2">
        <v>43836.762569444443</v>
      </c>
      <c r="AQ1335" s="1"/>
      <c r="AS1335" t="b">
        <v>0</v>
      </c>
      <c r="AV1335" t="s">
        <v>213</v>
      </c>
      <c r="BB1335" t="s">
        <v>3760</v>
      </c>
      <c r="BD1335" t="b">
        <v>0</v>
      </c>
      <c r="BH1335" t="s">
        <v>332</v>
      </c>
      <c r="BI1335" t="s">
        <v>150</v>
      </c>
      <c r="BJ1335" t="s">
        <v>2980</v>
      </c>
      <c r="BQ1335" t="s">
        <v>96</v>
      </c>
      <c r="BR1335" t="b">
        <v>0</v>
      </c>
      <c r="BT1335" t="b">
        <v>0</v>
      </c>
      <c r="BW1335" t="s">
        <v>166</v>
      </c>
      <c r="BX1335" t="b">
        <v>0</v>
      </c>
      <c r="BY1335" s="2">
        <v>44376.857569444444</v>
      </c>
      <c r="CB1335" t="b">
        <v>0</v>
      </c>
      <c r="CC1335" t="b">
        <v>0</v>
      </c>
      <c r="CF1335">
        <v>198781</v>
      </c>
      <c r="CH1335">
        <v>19878.099999999999</v>
      </c>
      <c r="CI1335">
        <v>10</v>
      </c>
      <c r="CJ1335">
        <v>0</v>
      </c>
      <c r="CK1335">
        <f>YEAR(tbl_Opportunity[[#This Row],[Close Date]])</f>
        <v>2020</v>
      </c>
    </row>
    <row r="1336" spans="1:89">
      <c r="A1336" t="s">
        <v>240</v>
      </c>
      <c r="B1336" t="b">
        <v>0</v>
      </c>
      <c r="D1336" t="b">
        <v>0</v>
      </c>
      <c r="H1336" s="1">
        <v>44196</v>
      </c>
      <c r="I1336" t="b">
        <v>0</v>
      </c>
      <c r="L1336" t="s">
        <v>3580</v>
      </c>
      <c r="O1336" t="s">
        <v>99</v>
      </c>
      <c r="P1336" t="b">
        <v>0</v>
      </c>
      <c r="Q1336" s="2">
        <v>43769.684155092589</v>
      </c>
      <c r="R1336" s="1"/>
      <c r="S1336" t="b">
        <v>0</v>
      </c>
      <c r="U1336" s="1"/>
      <c r="V1336" t="b">
        <v>0</v>
      </c>
      <c r="W1336" s="1">
        <v>43922</v>
      </c>
      <c r="X1336">
        <v>4</v>
      </c>
      <c r="Y1336">
        <v>2020</v>
      </c>
      <c r="Z1336" t="s">
        <v>161</v>
      </c>
      <c r="AA1336" t="s">
        <v>161</v>
      </c>
      <c r="AB1336" t="b">
        <v>0</v>
      </c>
      <c r="AC1336" t="b">
        <v>0</v>
      </c>
      <c r="AE1336" t="b">
        <v>1</v>
      </c>
      <c r="AF1336" t="b">
        <v>0</v>
      </c>
      <c r="AG1336" t="b">
        <v>0</v>
      </c>
      <c r="AH1336" t="s">
        <v>129</v>
      </c>
      <c r="AI1336" t="b">
        <v>0</v>
      </c>
      <c r="AK1336" t="b">
        <v>0</v>
      </c>
      <c r="AL1336" s="1">
        <v>43921</v>
      </c>
      <c r="AM1336" t="s">
        <v>162</v>
      </c>
      <c r="AN1336" s="2">
        <v>44297.8278587963</v>
      </c>
      <c r="AP1336" s="2">
        <v>43836.762569444443</v>
      </c>
      <c r="AQ1336" s="1"/>
      <c r="AS1336" t="b">
        <v>0</v>
      </c>
      <c r="AV1336" t="s">
        <v>153</v>
      </c>
      <c r="BB1336" t="s">
        <v>3761</v>
      </c>
      <c r="BD1336" t="b">
        <v>0</v>
      </c>
      <c r="BH1336" t="s">
        <v>332</v>
      </c>
      <c r="BI1336" t="s">
        <v>150</v>
      </c>
      <c r="BJ1336" t="s">
        <v>2848</v>
      </c>
      <c r="BP1336" t="s">
        <v>3762</v>
      </c>
      <c r="BQ1336" t="s">
        <v>96</v>
      </c>
      <c r="BR1336" t="b">
        <v>0</v>
      </c>
      <c r="BT1336" t="b">
        <v>0</v>
      </c>
      <c r="BW1336" t="s">
        <v>166</v>
      </c>
      <c r="BX1336" t="b">
        <v>0</v>
      </c>
      <c r="BY1336" s="2">
        <v>44376.857581018521</v>
      </c>
      <c r="CB1336" t="b">
        <v>0</v>
      </c>
      <c r="CC1336" t="b">
        <v>0</v>
      </c>
      <c r="CF1336">
        <v>11515.15</v>
      </c>
      <c r="CH1336">
        <v>1151.52</v>
      </c>
      <c r="CI1336">
        <v>10</v>
      </c>
      <c r="CJ1336">
        <v>0</v>
      </c>
      <c r="CK1336">
        <f>YEAR(tbl_Opportunity[[#This Row],[Close Date]])</f>
        <v>2020</v>
      </c>
    </row>
    <row r="1337" spans="1:89">
      <c r="A1337" t="s">
        <v>3763</v>
      </c>
      <c r="B1337" t="b">
        <v>0</v>
      </c>
      <c r="D1337" t="b">
        <v>0</v>
      </c>
      <c r="H1337" s="1">
        <v>44196</v>
      </c>
      <c r="I1337" t="b">
        <v>0</v>
      </c>
      <c r="L1337" t="s">
        <v>3764</v>
      </c>
      <c r="O1337" t="s">
        <v>99</v>
      </c>
      <c r="P1337" t="b">
        <v>0</v>
      </c>
      <c r="Q1337" s="2">
        <v>43783.651944444442</v>
      </c>
      <c r="R1337" s="1"/>
      <c r="S1337" t="b">
        <v>0</v>
      </c>
      <c r="U1337" s="1"/>
      <c r="V1337" t="b">
        <v>0</v>
      </c>
      <c r="W1337" s="1">
        <v>43922</v>
      </c>
      <c r="X1337">
        <v>4</v>
      </c>
      <c r="Y1337">
        <v>2020</v>
      </c>
      <c r="Z1337" t="s">
        <v>161</v>
      </c>
      <c r="AA1337" t="s">
        <v>161</v>
      </c>
      <c r="AB1337" t="b">
        <v>0</v>
      </c>
      <c r="AC1337" t="b">
        <v>0</v>
      </c>
      <c r="AE1337" t="b">
        <v>1</v>
      </c>
      <c r="AF1337" t="b">
        <v>0</v>
      </c>
      <c r="AG1337" t="b">
        <v>0</v>
      </c>
      <c r="AH1337" t="s">
        <v>129</v>
      </c>
      <c r="AI1337" t="b">
        <v>0</v>
      </c>
      <c r="AK1337" t="b">
        <v>0</v>
      </c>
      <c r="AL1337" s="1"/>
      <c r="AM1337" t="s">
        <v>162</v>
      </c>
      <c r="AN1337" s="2">
        <v>44297.838888888888</v>
      </c>
      <c r="AP1337" s="2">
        <v>43836.762569444443</v>
      </c>
      <c r="AQ1337" s="1"/>
      <c r="AS1337" t="b">
        <v>0</v>
      </c>
      <c r="AV1337" t="s">
        <v>213</v>
      </c>
      <c r="BB1337" t="s">
        <v>3765</v>
      </c>
      <c r="BD1337" t="b">
        <v>0</v>
      </c>
      <c r="BH1337" t="s">
        <v>332</v>
      </c>
      <c r="BI1337" t="s">
        <v>150</v>
      </c>
      <c r="BQ1337" t="s">
        <v>96</v>
      </c>
      <c r="BR1337" t="b">
        <v>0</v>
      </c>
      <c r="BT1337" t="b">
        <v>0</v>
      </c>
      <c r="BW1337" t="s">
        <v>166</v>
      </c>
      <c r="BX1337" t="b">
        <v>0</v>
      </c>
      <c r="BY1337" s="2">
        <v>44376.857581018521</v>
      </c>
      <c r="CB1337" t="b">
        <v>0</v>
      </c>
      <c r="CC1337" t="b">
        <v>0</v>
      </c>
      <c r="CF1337">
        <v>4569</v>
      </c>
      <c r="CH1337">
        <v>456.9</v>
      </c>
      <c r="CI1337">
        <v>10</v>
      </c>
      <c r="CJ1337">
        <v>0</v>
      </c>
      <c r="CK1337">
        <f>YEAR(tbl_Opportunity[[#This Row],[Close Date]])</f>
        <v>2020</v>
      </c>
    </row>
    <row r="1338" spans="1:89">
      <c r="A1338" t="s">
        <v>507</v>
      </c>
      <c r="B1338" t="b">
        <v>0</v>
      </c>
      <c r="D1338" t="b">
        <v>0</v>
      </c>
      <c r="H1338" s="1">
        <v>44196</v>
      </c>
      <c r="I1338" t="b">
        <v>0</v>
      </c>
      <c r="O1338" t="s">
        <v>99</v>
      </c>
      <c r="P1338" t="b">
        <v>0</v>
      </c>
      <c r="Q1338" s="2">
        <v>43273.547280092593</v>
      </c>
      <c r="R1338" s="1"/>
      <c r="S1338" t="b">
        <v>0</v>
      </c>
      <c r="U1338" s="1"/>
      <c r="V1338" t="b">
        <v>0</v>
      </c>
      <c r="W1338" s="1">
        <v>43922</v>
      </c>
      <c r="X1338">
        <v>4</v>
      </c>
      <c r="Y1338">
        <v>2020</v>
      </c>
      <c r="Z1338" t="s">
        <v>161</v>
      </c>
      <c r="AA1338" t="s">
        <v>161</v>
      </c>
      <c r="AB1338" t="b">
        <v>0</v>
      </c>
      <c r="AC1338" t="b">
        <v>0</v>
      </c>
      <c r="AE1338" t="b">
        <v>1</v>
      </c>
      <c r="AF1338" t="b">
        <v>0</v>
      </c>
      <c r="AG1338" t="b">
        <v>0</v>
      </c>
      <c r="AH1338" t="s">
        <v>129</v>
      </c>
      <c r="AI1338" t="b">
        <v>0</v>
      </c>
      <c r="AK1338" t="b">
        <v>0</v>
      </c>
      <c r="AL1338" s="1"/>
      <c r="AM1338" t="s">
        <v>92</v>
      </c>
      <c r="AN1338" s="2">
        <v>43836.76258101852</v>
      </c>
      <c r="AP1338" s="2">
        <v>43836.762569444443</v>
      </c>
      <c r="AQ1338" s="1"/>
      <c r="AS1338" t="b">
        <v>0</v>
      </c>
      <c r="AV1338" t="s">
        <v>105</v>
      </c>
      <c r="BB1338" t="s">
        <v>3766</v>
      </c>
      <c r="BD1338" t="b">
        <v>0</v>
      </c>
      <c r="BH1338" t="s">
        <v>332</v>
      </c>
      <c r="BI1338" t="s">
        <v>155</v>
      </c>
      <c r="BJ1338" t="s">
        <v>95</v>
      </c>
      <c r="BQ1338" t="s">
        <v>96</v>
      </c>
      <c r="BR1338" t="b">
        <v>0</v>
      </c>
      <c r="BT1338" t="b">
        <v>0</v>
      </c>
      <c r="BW1338" t="s">
        <v>166</v>
      </c>
      <c r="BX1338" t="b">
        <v>0</v>
      </c>
      <c r="BY1338" s="2">
        <v>44376.857569444444</v>
      </c>
      <c r="CB1338" t="b">
        <v>0</v>
      </c>
      <c r="CC1338" t="b">
        <v>0</v>
      </c>
      <c r="CF1338">
        <v>39318.400000000001</v>
      </c>
      <c r="CH1338">
        <v>3931.84</v>
      </c>
      <c r="CI1338">
        <v>10</v>
      </c>
      <c r="CJ1338">
        <v>0</v>
      </c>
      <c r="CK1338">
        <f>YEAR(tbl_Opportunity[[#This Row],[Close Date]])</f>
        <v>2020</v>
      </c>
    </row>
    <row r="1339" spans="1:89">
      <c r="A1339" t="s">
        <v>132</v>
      </c>
      <c r="B1339" t="b">
        <v>0</v>
      </c>
      <c r="D1339" t="b">
        <v>0</v>
      </c>
      <c r="H1339" s="1">
        <v>44112</v>
      </c>
      <c r="I1339" t="b">
        <v>0</v>
      </c>
      <c r="L1339" t="s">
        <v>3767</v>
      </c>
      <c r="O1339" t="s">
        <v>99</v>
      </c>
      <c r="P1339" t="b">
        <v>0</v>
      </c>
      <c r="Q1339" s="2">
        <v>43746.733043981483</v>
      </c>
      <c r="R1339" s="1"/>
      <c r="S1339" t="b">
        <v>0</v>
      </c>
      <c r="U1339" s="1"/>
      <c r="V1339" t="b">
        <v>0</v>
      </c>
      <c r="W1339" s="1">
        <v>43922</v>
      </c>
      <c r="X1339">
        <v>4</v>
      </c>
      <c r="Y1339">
        <v>2020</v>
      </c>
      <c r="Z1339" t="s">
        <v>161</v>
      </c>
      <c r="AA1339" t="s">
        <v>161</v>
      </c>
      <c r="AB1339" t="b">
        <v>0</v>
      </c>
      <c r="AC1339" t="b">
        <v>0</v>
      </c>
      <c r="AE1339" t="b">
        <v>1</v>
      </c>
      <c r="AF1339" t="b">
        <v>0</v>
      </c>
      <c r="AG1339" t="b">
        <v>0</v>
      </c>
      <c r="AH1339" t="s">
        <v>129</v>
      </c>
      <c r="AI1339" t="b">
        <v>0</v>
      </c>
      <c r="AK1339" t="b">
        <v>0</v>
      </c>
      <c r="AL1339" s="1">
        <v>43796</v>
      </c>
      <c r="AM1339" t="s">
        <v>162</v>
      </c>
      <c r="AN1339" s="2">
        <v>44297.8278587963</v>
      </c>
      <c r="AP1339" s="2">
        <v>43836.762569444443</v>
      </c>
      <c r="AQ1339" s="1"/>
      <c r="AS1339" t="b">
        <v>0</v>
      </c>
      <c r="AV1339" t="s">
        <v>153</v>
      </c>
      <c r="BB1339" t="s">
        <v>3768</v>
      </c>
      <c r="BD1339" t="b">
        <v>0</v>
      </c>
      <c r="BH1339" t="s">
        <v>332</v>
      </c>
      <c r="BI1339" t="s">
        <v>155</v>
      </c>
      <c r="BJ1339" t="s">
        <v>102</v>
      </c>
      <c r="BQ1339" t="s">
        <v>96</v>
      </c>
      <c r="BR1339" t="b">
        <v>0</v>
      </c>
      <c r="BT1339" t="b">
        <v>0</v>
      </c>
      <c r="BW1339" t="s">
        <v>166</v>
      </c>
      <c r="BX1339" t="b">
        <v>0</v>
      </c>
      <c r="BY1339" s="2">
        <v>44376.857569444444</v>
      </c>
      <c r="CB1339" t="b">
        <v>0</v>
      </c>
      <c r="CC1339" t="b">
        <v>0</v>
      </c>
      <c r="CF1339">
        <v>64922.400000000001</v>
      </c>
      <c r="CH1339">
        <v>6492.24</v>
      </c>
      <c r="CI1339">
        <v>10</v>
      </c>
      <c r="CJ1339">
        <v>0</v>
      </c>
      <c r="CK1339">
        <f>YEAR(tbl_Opportunity[[#This Row],[Close Date]])</f>
        <v>2020</v>
      </c>
    </row>
    <row r="1340" spans="1:89">
      <c r="A1340" t="s">
        <v>2996</v>
      </c>
      <c r="B1340" t="b">
        <v>0</v>
      </c>
      <c r="D1340" t="b">
        <v>0</v>
      </c>
      <c r="H1340" s="1">
        <v>44196</v>
      </c>
      <c r="I1340" t="b">
        <v>0</v>
      </c>
      <c r="O1340" t="s">
        <v>332</v>
      </c>
      <c r="P1340" t="b">
        <v>0</v>
      </c>
      <c r="Q1340" s="2">
        <v>42948.252939814818</v>
      </c>
      <c r="R1340" s="1"/>
      <c r="S1340" t="b">
        <v>0</v>
      </c>
      <c r="U1340" s="1"/>
      <c r="V1340" t="b">
        <v>0</v>
      </c>
      <c r="W1340" s="1">
        <v>43922</v>
      </c>
      <c r="X1340">
        <v>4</v>
      </c>
      <c r="Y1340">
        <v>2020</v>
      </c>
      <c r="Z1340" t="s">
        <v>161</v>
      </c>
      <c r="AA1340" t="s">
        <v>161</v>
      </c>
      <c r="AB1340" t="b">
        <v>0</v>
      </c>
      <c r="AC1340" t="b">
        <v>0</v>
      </c>
      <c r="AE1340" t="b">
        <v>1</v>
      </c>
      <c r="AF1340" t="b">
        <v>0</v>
      </c>
      <c r="AG1340" t="b">
        <v>0</v>
      </c>
      <c r="AH1340" t="s">
        <v>129</v>
      </c>
      <c r="AI1340" t="b">
        <v>0</v>
      </c>
      <c r="AK1340" t="b">
        <v>0</v>
      </c>
      <c r="AL1340" s="1"/>
      <c r="AM1340" t="s">
        <v>162</v>
      </c>
      <c r="AN1340" s="2">
        <v>44297.8278587963</v>
      </c>
      <c r="AP1340" s="2">
        <v>43836.762569444443</v>
      </c>
      <c r="AQ1340" s="1"/>
      <c r="AS1340" t="b">
        <v>0</v>
      </c>
      <c r="AV1340" t="s">
        <v>153</v>
      </c>
      <c r="BB1340" t="s">
        <v>3769</v>
      </c>
      <c r="BD1340" t="b">
        <v>0</v>
      </c>
      <c r="BH1340" t="s">
        <v>332</v>
      </c>
      <c r="BI1340" t="s">
        <v>150</v>
      </c>
      <c r="BQ1340" t="s">
        <v>96</v>
      </c>
      <c r="BR1340" t="b">
        <v>0</v>
      </c>
      <c r="BT1340" t="b">
        <v>0</v>
      </c>
      <c r="BW1340" t="s">
        <v>166</v>
      </c>
      <c r="BX1340" t="b">
        <v>0</v>
      </c>
      <c r="BY1340" s="2">
        <v>44376.857569444444</v>
      </c>
      <c r="CB1340" t="b">
        <v>0</v>
      </c>
      <c r="CC1340" t="b">
        <v>0</v>
      </c>
      <c r="CF1340">
        <v>65995</v>
      </c>
      <c r="CH1340">
        <v>6599.5</v>
      </c>
      <c r="CI1340">
        <v>10</v>
      </c>
      <c r="CJ1340">
        <v>0</v>
      </c>
      <c r="CK1340">
        <f>YEAR(tbl_Opportunity[[#This Row],[Close Date]])</f>
        <v>2020</v>
      </c>
    </row>
    <row r="1341" spans="1:89">
      <c r="A1341" t="s">
        <v>507</v>
      </c>
      <c r="B1341" t="b">
        <v>0</v>
      </c>
      <c r="D1341" t="b">
        <v>0</v>
      </c>
      <c r="H1341" s="1">
        <v>44196</v>
      </c>
      <c r="I1341" t="b">
        <v>0</v>
      </c>
      <c r="O1341" t="s">
        <v>332</v>
      </c>
      <c r="P1341" t="b">
        <v>0</v>
      </c>
      <c r="Q1341" s="2">
        <v>43037.148796296293</v>
      </c>
      <c r="R1341" s="1"/>
      <c r="S1341" t="b">
        <v>0</v>
      </c>
      <c r="U1341" s="1"/>
      <c r="V1341" t="b">
        <v>0</v>
      </c>
      <c r="W1341" s="1">
        <v>43922</v>
      </c>
      <c r="X1341">
        <v>4</v>
      </c>
      <c r="Y1341">
        <v>2020</v>
      </c>
      <c r="Z1341" t="s">
        <v>161</v>
      </c>
      <c r="AA1341" t="s">
        <v>161</v>
      </c>
      <c r="AB1341" t="b">
        <v>0</v>
      </c>
      <c r="AC1341" t="b">
        <v>0</v>
      </c>
      <c r="AE1341" t="b">
        <v>1</v>
      </c>
      <c r="AF1341" t="b">
        <v>0</v>
      </c>
      <c r="AG1341" t="b">
        <v>0</v>
      </c>
      <c r="AH1341" t="s">
        <v>129</v>
      </c>
      <c r="AI1341" t="b">
        <v>0</v>
      </c>
      <c r="AK1341" t="b">
        <v>0</v>
      </c>
      <c r="AL1341" s="1"/>
      <c r="AM1341" t="s">
        <v>162</v>
      </c>
      <c r="AN1341" s="2">
        <v>44297.8278587963</v>
      </c>
      <c r="AP1341" s="2">
        <v>43836.762569444443</v>
      </c>
      <c r="AQ1341" s="1"/>
      <c r="AS1341" t="b">
        <v>0</v>
      </c>
      <c r="AV1341" t="s">
        <v>153</v>
      </c>
      <c r="BB1341" t="s">
        <v>3770</v>
      </c>
      <c r="BD1341" t="b">
        <v>0</v>
      </c>
      <c r="BH1341" t="s">
        <v>332</v>
      </c>
      <c r="BI1341" t="s">
        <v>150</v>
      </c>
      <c r="BQ1341" t="s">
        <v>96</v>
      </c>
      <c r="BR1341" t="b">
        <v>0</v>
      </c>
      <c r="BT1341" t="b">
        <v>0</v>
      </c>
      <c r="BW1341" t="s">
        <v>166</v>
      </c>
      <c r="BX1341" t="b">
        <v>0</v>
      </c>
      <c r="BY1341" s="2">
        <v>44376.857569444444</v>
      </c>
      <c r="CB1341" t="b">
        <v>0</v>
      </c>
      <c r="CC1341" t="b">
        <v>0</v>
      </c>
      <c r="CF1341">
        <v>424164</v>
      </c>
      <c r="CH1341">
        <v>42416.4</v>
      </c>
      <c r="CI1341">
        <v>10</v>
      </c>
      <c r="CJ1341">
        <v>0</v>
      </c>
      <c r="CK1341">
        <f>YEAR(tbl_Opportunity[[#This Row],[Close Date]])</f>
        <v>2020</v>
      </c>
    </row>
    <row r="1342" spans="1:89">
      <c r="A1342" t="s">
        <v>507</v>
      </c>
      <c r="B1342" t="b">
        <v>0</v>
      </c>
      <c r="D1342" t="b">
        <v>0</v>
      </c>
      <c r="H1342" s="1">
        <v>44196</v>
      </c>
      <c r="I1342" t="b">
        <v>0</v>
      </c>
      <c r="O1342" t="s">
        <v>114</v>
      </c>
      <c r="P1342" t="b">
        <v>0</v>
      </c>
      <c r="Q1342" s="2">
        <v>43202.407986111109</v>
      </c>
      <c r="R1342" s="1"/>
      <c r="S1342" t="b">
        <v>0</v>
      </c>
      <c r="U1342" s="1"/>
      <c r="V1342" t="b">
        <v>0</v>
      </c>
      <c r="W1342" s="1">
        <v>43922</v>
      </c>
      <c r="X1342">
        <v>4</v>
      </c>
      <c r="Y1342">
        <v>2020</v>
      </c>
      <c r="Z1342" t="s">
        <v>161</v>
      </c>
      <c r="AA1342" t="s">
        <v>161</v>
      </c>
      <c r="AB1342" t="b">
        <v>0</v>
      </c>
      <c r="AC1342" t="b">
        <v>0</v>
      </c>
      <c r="AE1342" t="b">
        <v>1</v>
      </c>
      <c r="AF1342" t="b">
        <v>0</v>
      </c>
      <c r="AG1342" t="b">
        <v>0</v>
      </c>
      <c r="AH1342" t="s">
        <v>129</v>
      </c>
      <c r="AI1342" t="b">
        <v>0</v>
      </c>
      <c r="AK1342" t="b">
        <v>0</v>
      </c>
      <c r="AL1342" s="1"/>
      <c r="AM1342" t="s">
        <v>92</v>
      </c>
      <c r="AN1342" s="2">
        <v>43836.76258101852</v>
      </c>
      <c r="AP1342" s="2">
        <v>43836.762569444443</v>
      </c>
      <c r="AQ1342" s="1"/>
      <c r="AS1342" t="b">
        <v>0</v>
      </c>
      <c r="AV1342" t="s">
        <v>105</v>
      </c>
      <c r="BB1342" t="s">
        <v>3771</v>
      </c>
      <c r="BD1342" t="b">
        <v>0</v>
      </c>
      <c r="BH1342" t="s">
        <v>332</v>
      </c>
      <c r="BI1342" t="s">
        <v>155</v>
      </c>
      <c r="BQ1342" t="s">
        <v>96</v>
      </c>
      <c r="BR1342" t="b">
        <v>0</v>
      </c>
      <c r="BT1342" t="b">
        <v>0</v>
      </c>
      <c r="BW1342" t="s">
        <v>166</v>
      </c>
      <c r="BX1342" t="b">
        <v>0</v>
      </c>
      <c r="BY1342" s="2">
        <v>44376.857569444444</v>
      </c>
      <c r="CB1342" t="b">
        <v>0</v>
      </c>
      <c r="CC1342" t="b">
        <v>0</v>
      </c>
      <c r="CF1342">
        <v>273244.40000000002</v>
      </c>
      <c r="CH1342">
        <v>27324.44</v>
      </c>
      <c r="CI1342">
        <v>10</v>
      </c>
      <c r="CJ1342">
        <v>0</v>
      </c>
      <c r="CK1342">
        <f>YEAR(tbl_Opportunity[[#This Row],[Close Date]])</f>
        <v>2020</v>
      </c>
    </row>
    <row r="1343" spans="1:89">
      <c r="A1343" t="s">
        <v>3772</v>
      </c>
      <c r="B1343" t="b">
        <v>0</v>
      </c>
      <c r="D1343" t="b">
        <v>0</v>
      </c>
      <c r="H1343" s="1">
        <v>44561</v>
      </c>
      <c r="I1343" t="b">
        <v>0</v>
      </c>
      <c r="O1343" t="s">
        <v>142</v>
      </c>
      <c r="P1343" t="b">
        <v>0</v>
      </c>
      <c r="Q1343" s="2">
        <v>43392.983483796299</v>
      </c>
      <c r="R1343" s="1"/>
      <c r="S1343" t="b">
        <v>0</v>
      </c>
      <c r="U1343" s="1"/>
      <c r="V1343" t="b">
        <v>0</v>
      </c>
      <c r="W1343" s="1">
        <v>44287</v>
      </c>
      <c r="X1343">
        <v>4</v>
      </c>
      <c r="Y1343">
        <v>2021</v>
      </c>
      <c r="Z1343" t="s">
        <v>1659</v>
      </c>
      <c r="AA1343" t="s">
        <v>1660</v>
      </c>
      <c r="AB1343" t="b">
        <v>0</v>
      </c>
      <c r="AC1343" t="b">
        <v>0</v>
      </c>
      <c r="AE1343" t="b">
        <v>1</v>
      </c>
      <c r="AF1343" t="b">
        <v>0</v>
      </c>
      <c r="AG1343" t="b">
        <v>0</v>
      </c>
      <c r="AH1343" t="s">
        <v>129</v>
      </c>
      <c r="AI1343" t="b">
        <v>0</v>
      </c>
      <c r="AK1343" t="b">
        <v>0</v>
      </c>
      <c r="AL1343" s="1"/>
      <c r="AM1343" t="s">
        <v>162</v>
      </c>
      <c r="AN1343" s="2">
        <v>44358.539872685185</v>
      </c>
      <c r="AP1343" s="2">
        <v>44261.006643518522</v>
      </c>
      <c r="AQ1343" s="1"/>
      <c r="AS1343" t="b">
        <v>0</v>
      </c>
      <c r="AV1343" t="s">
        <v>213</v>
      </c>
      <c r="BB1343" t="s">
        <v>3773</v>
      </c>
      <c r="BD1343" t="b">
        <v>0</v>
      </c>
      <c r="BH1343" t="s">
        <v>387</v>
      </c>
      <c r="BI1343" t="s">
        <v>150</v>
      </c>
      <c r="BN1343" t="s">
        <v>415</v>
      </c>
      <c r="BQ1343" t="s">
        <v>96</v>
      </c>
      <c r="BR1343" t="b">
        <v>0</v>
      </c>
      <c r="BT1343" t="b">
        <v>0</v>
      </c>
      <c r="BW1343" t="s">
        <v>2863</v>
      </c>
      <c r="BX1343" t="b">
        <v>0</v>
      </c>
      <c r="BY1343" s="2">
        <v>44376.857569444444</v>
      </c>
      <c r="CB1343" t="b">
        <v>0</v>
      </c>
      <c r="CC1343" t="b">
        <v>0</v>
      </c>
      <c r="CF1343">
        <v>99596.01</v>
      </c>
      <c r="CH1343">
        <v>49798</v>
      </c>
      <c r="CI1343">
        <v>50</v>
      </c>
      <c r="CJ1343">
        <v>0</v>
      </c>
      <c r="CK1343">
        <f>YEAR(tbl_Opportunity[[#This Row],[Close Date]])</f>
        <v>2021</v>
      </c>
    </row>
    <row r="1344" spans="1:89">
      <c r="A1344" t="s">
        <v>252</v>
      </c>
      <c r="B1344" t="b">
        <v>0</v>
      </c>
      <c r="D1344" t="b">
        <v>0</v>
      </c>
      <c r="H1344" s="1">
        <v>44561</v>
      </c>
      <c r="I1344" t="b">
        <v>0</v>
      </c>
      <c r="O1344" t="s">
        <v>387</v>
      </c>
      <c r="P1344" t="b">
        <v>0</v>
      </c>
      <c r="Q1344" s="2">
        <v>43880.896585648145</v>
      </c>
      <c r="R1344" s="1"/>
      <c r="S1344" t="b">
        <v>0</v>
      </c>
      <c r="U1344" s="1"/>
      <c r="V1344" t="b">
        <v>0</v>
      </c>
      <c r="W1344" s="1">
        <v>44287</v>
      </c>
      <c r="X1344">
        <v>4</v>
      </c>
      <c r="Y1344">
        <v>2021</v>
      </c>
      <c r="Z1344" t="s">
        <v>1659</v>
      </c>
      <c r="AA1344" t="s">
        <v>1660</v>
      </c>
      <c r="AB1344" t="b">
        <v>0</v>
      </c>
      <c r="AC1344" t="b">
        <v>0</v>
      </c>
      <c r="AD1344" t="s">
        <v>413</v>
      </c>
      <c r="AE1344" t="b">
        <v>1</v>
      </c>
      <c r="AF1344" t="b">
        <v>0</v>
      </c>
      <c r="AG1344" t="b">
        <v>0</v>
      </c>
      <c r="AH1344" t="s">
        <v>129</v>
      </c>
      <c r="AI1344" t="b">
        <v>0</v>
      </c>
      <c r="AK1344" t="b">
        <v>0</v>
      </c>
      <c r="AL1344" s="1"/>
      <c r="AM1344" t="s">
        <v>162</v>
      </c>
      <c r="AN1344" s="2">
        <v>44297.8278587963</v>
      </c>
      <c r="AP1344" s="2">
        <v>44193.209675925929</v>
      </c>
      <c r="AQ1344" s="1"/>
      <c r="AS1344" t="b">
        <v>0</v>
      </c>
      <c r="AV1344" t="s">
        <v>153</v>
      </c>
      <c r="BB1344" t="s">
        <v>3774</v>
      </c>
      <c r="BD1344" t="b">
        <v>0</v>
      </c>
      <c r="BH1344" t="s">
        <v>387</v>
      </c>
      <c r="BI1344" t="s">
        <v>150</v>
      </c>
      <c r="BN1344" t="s">
        <v>415</v>
      </c>
      <c r="BQ1344" t="s">
        <v>96</v>
      </c>
      <c r="BR1344" t="b">
        <v>0</v>
      </c>
      <c r="BT1344" t="b">
        <v>0</v>
      </c>
      <c r="BW1344" t="s">
        <v>2863</v>
      </c>
      <c r="BX1344" t="b">
        <v>0</v>
      </c>
      <c r="BY1344" s="2">
        <v>44376.857581018521</v>
      </c>
      <c r="CB1344" t="b">
        <v>0</v>
      </c>
      <c r="CC1344" t="b">
        <v>0</v>
      </c>
      <c r="CF1344">
        <v>2380</v>
      </c>
      <c r="CH1344">
        <v>1190</v>
      </c>
      <c r="CI1344">
        <v>50</v>
      </c>
      <c r="CJ1344">
        <v>0</v>
      </c>
      <c r="CK1344">
        <f>YEAR(tbl_Opportunity[[#This Row],[Close Date]])</f>
        <v>2021</v>
      </c>
    </row>
    <row r="1345" spans="1:89">
      <c r="A1345" t="s">
        <v>3775</v>
      </c>
      <c r="B1345" t="b">
        <v>0</v>
      </c>
      <c r="D1345" t="b">
        <v>0</v>
      </c>
      <c r="H1345" s="1">
        <v>44561</v>
      </c>
      <c r="I1345" t="b">
        <v>0</v>
      </c>
      <c r="O1345" t="s">
        <v>387</v>
      </c>
      <c r="P1345" t="b">
        <v>0</v>
      </c>
      <c r="Q1345" s="2">
        <v>44181.680868055555</v>
      </c>
      <c r="R1345" s="1"/>
      <c r="S1345" t="b">
        <v>0</v>
      </c>
      <c r="U1345" s="1"/>
      <c r="V1345" t="b">
        <v>0</v>
      </c>
      <c r="W1345" s="1">
        <v>44287</v>
      </c>
      <c r="X1345">
        <v>4</v>
      </c>
      <c r="Y1345">
        <v>2021</v>
      </c>
      <c r="Z1345" t="s">
        <v>1659</v>
      </c>
      <c r="AA1345" t="s">
        <v>1660</v>
      </c>
      <c r="AB1345" t="b">
        <v>0</v>
      </c>
      <c r="AC1345" t="b">
        <v>0</v>
      </c>
      <c r="AD1345" t="s">
        <v>646</v>
      </c>
      <c r="AE1345" t="b">
        <v>1</v>
      </c>
      <c r="AF1345" t="b">
        <v>0</v>
      </c>
      <c r="AG1345" t="b">
        <v>0</v>
      </c>
      <c r="AH1345" t="s">
        <v>145</v>
      </c>
      <c r="AI1345" t="b">
        <v>0</v>
      </c>
      <c r="AK1345" t="b">
        <v>0</v>
      </c>
      <c r="AL1345" s="1"/>
      <c r="AM1345" t="s">
        <v>162</v>
      </c>
      <c r="AN1345" s="2">
        <v>44297.838888888888</v>
      </c>
      <c r="AP1345" s="2"/>
      <c r="AQ1345" s="1"/>
      <c r="AS1345" t="b">
        <v>0</v>
      </c>
      <c r="AV1345" t="s">
        <v>213</v>
      </c>
      <c r="BB1345" t="s">
        <v>3776</v>
      </c>
      <c r="BD1345" t="b">
        <v>0</v>
      </c>
      <c r="BH1345" t="s">
        <v>387</v>
      </c>
      <c r="BI1345" t="s">
        <v>150</v>
      </c>
      <c r="BN1345" t="s">
        <v>415</v>
      </c>
      <c r="BQ1345" t="s">
        <v>96</v>
      </c>
      <c r="BR1345" t="b">
        <v>0</v>
      </c>
      <c r="BT1345" t="b">
        <v>0</v>
      </c>
      <c r="BW1345" t="s">
        <v>2863</v>
      </c>
      <c r="BX1345" t="b">
        <v>0</v>
      </c>
      <c r="BY1345" s="2">
        <v>44376.857581018521</v>
      </c>
      <c r="CB1345" t="b">
        <v>0</v>
      </c>
      <c r="CC1345" t="b">
        <v>0</v>
      </c>
      <c r="CF1345">
        <v>283841.15000000002</v>
      </c>
      <c r="CH1345">
        <v>141920.57999999999</v>
      </c>
      <c r="CI1345">
        <v>50</v>
      </c>
      <c r="CJ1345">
        <v>0</v>
      </c>
      <c r="CK1345">
        <f>YEAR(tbl_Opportunity[[#This Row],[Close Date]])</f>
        <v>2021</v>
      </c>
    </row>
    <row r="1346" spans="1:89">
      <c r="A1346" t="s">
        <v>1345</v>
      </c>
      <c r="B1346" t="b">
        <v>0</v>
      </c>
      <c r="D1346" t="b">
        <v>0</v>
      </c>
      <c r="E1346" t="s">
        <v>3510</v>
      </c>
      <c r="H1346" s="1">
        <v>44470</v>
      </c>
      <c r="I1346" t="b">
        <v>0</v>
      </c>
      <c r="O1346" t="s">
        <v>99</v>
      </c>
      <c r="P1346" t="b">
        <v>0</v>
      </c>
      <c r="Q1346" s="2">
        <v>44298.645578703705</v>
      </c>
      <c r="R1346" s="1"/>
      <c r="S1346" t="b">
        <v>0</v>
      </c>
      <c r="U1346" s="1"/>
      <c r="V1346" t="b">
        <v>0</v>
      </c>
      <c r="W1346" s="1">
        <v>44287</v>
      </c>
      <c r="X1346">
        <v>4</v>
      </c>
      <c r="Y1346">
        <v>2021</v>
      </c>
      <c r="Z1346" t="s">
        <v>1659</v>
      </c>
      <c r="AA1346" t="s">
        <v>1660</v>
      </c>
      <c r="AB1346" t="b">
        <v>0</v>
      </c>
      <c r="AC1346" t="b">
        <v>0</v>
      </c>
      <c r="AD1346" t="s">
        <v>654</v>
      </c>
      <c r="AE1346" t="b">
        <v>1</v>
      </c>
      <c r="AF1346" t="b">
        <v>0</v>
      </c>
      <c r="AG1346" t="b">
        <v>0</v>
      </c>
      <c r="AH1346" t="s">
        <v>145</v>
      </c>
      <c r="AI1346" t="b">
        <v>0</v>
      </c>
      <c r="AK1346" t="b">
        <v>0</v>
      </c>
      <c r="AL1346" s="1">
        <v>44300</v>
      </c>
      <c r="AM1346" t="s">
        <v>99</v>
      </c>
      <c r="AN1346" s="2">
        <v>44375.561712962961</v>
      </c>
      <c r="AP1346" s="2">
        <v>44375.561712962961</v>
      </c>
      <c r="AQ1346" s="1">
        <v>44375</v>
      </c>
      <c r="AS1346" t="b">
        <v>0</v>
      </c>
      <c r="AV1346" t="s">
        <v>153</v>
      </c>
      <c r="BB1346" t="s">
        <v>3777</v>
      </c>
      <c r="BD1346" t="b">
        <v>0</v>
      </c>
      <c r="BH1346" t="s">
        <v>99</v>
      </c>
      <c r="BI1346" t="s">
        <v>150</v>
      </c>
      <c r="BK1346" t="s">
        <v>95</v>
      </c>
      <c r="BL1346" t="s">
        <v>3778</v>
      </c>
      <c r="BN1346" t="s">
        <v>415</v>
      </c>
      <c r="BP1346" t="s">
        <v>3779</v>
      </c>
      <c r="BQ1346" t="s">
        <v>96</v>
      </c>
      <c r="BR1346" t="b">
        <v>0</v>
      </c>
      <c r="BT1346" t="b">
        <v>0</v>
      </c>
      <c r="BW1346" t="s">
        <v>2863</v>
      </c>
      <c r="BX1346" t="b">
        <v>0</v>
      </c>
      <c r="BY1346" s="2">
        <v>44376.857581018521</v>
      </c>
      <c r="CB1346" t="b">
        <v>0</v>
      </c>
      <c r="CC1346" t="b">
        <v>0</v>
      </c>
      <c r="CF1346">
        <v>6500</v>
      </c>
      <c r="CH1346">
        <v>3250</v>
      </c>
      <c r="CI1346">
        <v>50</v>
      </c>
      <c r="CJ1346">
        <v>0</v>
      </c>
      <c r="CK1346">
        <f>YEAR(tbl_Opportunity[[#This Row],[Close Date]])</f>
        <v>2021</v>
      </c>
    </row>
    <row r="1347" spans="1:89">
      <c r="A1347" t="s">
        <v>3454</v>
      </c>
      <c r="B1347" t="b">
        <v>0</v>
      </c>
      <c r="D1347" t="b">
        <v>0</v>
      </c>
      <c r="E1347" t="s">
        <v>3510</v>
      </c>
      <c r="H1347" s="1">
        <v>44484</v>
      </c>
      <c r="I1347" t="b">
        <v>0</v>
      </c>
      <c r="L1347" t="s">
        <v>3780</v>
      </c>
      <c r="O1347" t="s">
        <v>99</v>
      </c>
      <c r="P1347" t="b">
        <v>0</v>
      </c>
      <c r="Q1347" s="2">
        <v>44270.853391203702</v>
      </c>
      <c r="R1347" s="1"/>
      <c r="S1347" t="b">
        <v>0</v>
      </c>
      <c r="U1347" s="1"/>
      <c r="V1347" t="b">
        <v>0</v>
      </c>
      <c r="W1347" s="1">
        <v>44287</v>
      </c>
      <c r="X1347">
        <v>4</v>
      </c>
      <c r="Y1347">
        <v>2021</v>
      </c>
      <c r="Z1347" t="s">
        <v>1659</v>
      </c>
      <c r="AA1347" t="s">
        <v>1660</v>
      </c>
      <c r="AB1347" t="b">
        <v>0</v>
      </c>
      <c r="AC1347" t="b">
        <v>0</v>
      </c>
      <c r="AE1347" t="b">
        <v>1</v>
      </c>
      <c r="AF1347" t="b">
        <v>0</v>
      </c>
      <c r="AG1347" t="b">
        <v>0</v>
      </c>
      <c r="AH1347" t="s">
        <v>145</v>
      </c>
      <c r="AI1347" t="b">
        <v>0</v>
      </c>
      <c r="AK1347" t="b">
        <v>0</v>
      </c>
      <c r="AL1347" s="1">
        <v>44295</v>
      </c>
      <c r="AM1347" t="s">
        <v>99</v>
      </c>
      <c r="AN1347" s="2">
        <v>44326.798449074071</v>
      </c>
      <c r="AP1347" s="2">
        <v>44295.870312500003</v>
      </c>
      <c r="AQ1347" s="1"/>
      <c r="AS1347" t="b">
        <v>0</v>
      </c>
      <c r="AV1347" t="s">
        <v>153</v>
      </c>
      <c r="BB1347" t="s">
        <v>3781</v>
      </c>
      <c r="BD1347" t="b">
        <v>0</v>
      </c>
      <c r="BH1347" t="s">
        <v>99</v>
      </c>
      <c r="BI1347" t="s">
        <v>150</v>
      </c>
      <c r="BK1347" t="s">
        <v>384</v>
      </c>
      <c r="BN1347" t="s">
        <v>415</v>
      </c>
      <c r="BQ1347" t="s">
        <v>96</v>
      </c>
      <c r="BR1347" t="b">
        <v>0</v>
      </c>
      <c r="BT1347" t="b">
        <v>0</v>
      </c>
      <c r="BW1347" t="s">
        <v>2863</v>
      </c>
      <c r="BX1347" t="b">
        <v>0</v>
      </c>
      <c r="BY1347" s="2">
        <v>44376.857581018521</v>
      </c>
      <c r="CB1347" t="b">
        <v>0</v>
      </c>
      <c r="CC1347" t="b">
        <v>0</v>
      </c>
      <c r="CF1347">
        <v>6500</v>
      </c>
      <c r="CH1347">
        <v>3250</v>
      </c>
      <c r="CI1347">
        <v>50</v>
      </c>
      <c r="CJ1347">
        <v>0</v>
      </c>
      <c r="CK1347">
        <f>YEAR(tbl_Opportunity[[#This Row],[Close Date]])</f>
        <v>2021</v>
      </c>
    </row>
    <row r="1348" spans="1:89">
      <c r="A1348" t="s">
        <v>3782</v>
      </c>
      <c r="B1348" t="b">
        <v>0</v>
      </c>
      <c r="D1348" t="b">
        <v>0</v>
      </c>
      <c r="H1348" s="1">
        <v>44500</v>
      </c>
      <c r="I1348" t="b">
        <v>0</v>
      </c>
      <c r="O1348" t="s">
        <v>114</v>
      </c>
      <c r="P1348" t="b">
        <v>0</v>
      </c>
      <c r="Q1348" s="2">
        <v>44004.586215277777</v>
      </c>
      <c r="R1348" s="1"/>
      <c r="S1348" t="b">
        <v>0</v>
      </c>
      <c r="U1348" s="1"/>
      <c r="V1348" t="b">
        <v>0</v>
      </c>
      <c r="W1348" s="1">
        <v>44287</v>
      </c>
      <c r="X1348">
        <v>4</v>
      </c>
      <c r="Y1348">
        <v>2021</v>
      </c>
      <c r="Z1348" t="s">
        <v>1659</v>
      </c>
      <c r="AA1348" t="s">
        <v>1660</v>
      </c>
      <c r="AB1348" t="b">
        <v>0</v>
      </c>
      <c r="AC1348" t="b">
        <v>0</v>
      </c>
      <c r="AE1348" t="b">
        <v>1</v>
      </c>
      <c r="AF1348" t="b">
        <v>0</v>
      </c>
      <c r="AG1348" t="b">
        <v>0</v>
      </c>
      <c r="AH1348" t="s">
        <v>145</v>
      </c>
      <c r="AI1348" t="b">
        <v>0</v>
      </c>
      <c r="AK1348" t="b">
        <v>0</v>
      </c>
      <c r="AL1348" s="1"/>
      <c r="AM1348" t="s">
        <v>162</v>
      </c>
      <c r="AN1348" s="2">
        <v>44355.574166666665</v>
      </c>
      <c r="AP1348" s="2">
        <v>44085.84920138889</v>
      </c>
      <c r="AQ1348" s="1"/>
      <c r="AS1348" t="b">
        <v>0</v>
      </c>
      <c r="AV1348" t="s">
        <v>213</v>
      </c>
      <c r="BB1348" t="s">
        <v>3783</v>
      </c>
      <c r="BD1348" t="b">
        <v>0</v>
      </c>
      <c r="BH1348" t="s">
        <v>114</v>
      </c>
      <c r="BI1348" t="s">
        <v>155</v>
      </c>
      <c r="BJ1348" t="s">
        <v>2983</v>
      </c>
      <c r="BK1348" t="s">
        <v>384</v>
      </c>
      <c r="BL1348" t="s">
        <v>3784</v>
      </c>
      <c r="BN1348" t="s">
        <v>415</v>
      </c>
      <c r="BQ1348" t="s">
        <v>96</v>
      </c>
      <c r="BR1348" t="b">
        <v>0</v>
      </c>
      <c r="BT1348" t="b">
        <v>0</v>
      </c>
      <c r="BW1348" t="s">
        <v>2863</v>
      </c>
      <c r="BX1348" t="b">
        <v>0</v>
      </c>
      <c r="BY1348" s="2">
        <v>44376.857581018521</v>
      </c>
      <c r="CB1348" t="b">
        <v>0</v>
      </c>
      <c r="CC1348" t="b">
        <v>0</v>
      </c>
      <c r="CF1348">
        <v>147233.25</v>
      </c>
      <c r="CH1348">
        <v>73616.63</v>
      </c>
      <c r="CI1348">
        <v>50</v>
      </c>
      <c r="CJ1348">
        <v>0</v>
      </c>
      <c r="CK1348">
        <f>YEAR(tbl_Opportunity[[#This Row],[Close Date]])</f>
        <v>2021</v>
      </c>
    </row>
    <row r="1349" spans="1:89">
      <c r="A1349" t="s">
        <v>3785</v>
      </c>
      <c r="B1349" t="b">
        <v>0</v>
      </c>
      <c r="D1349" t="b">
        <v>0</v>
      </c>
      <c r="H1349" s="1">
        <v>44561</v>
      </c>
      <c r="I1349" t="b">
        <v>0</v>
      </c>
      <c r="O1349" t="s">
        <v>131</v>
      </c>
      <c r="P1349" t="b">
        <v>0</v>
      </c>
      <c r="Q1349" s="2">
        <v>44207.629745370374</v>
      </c>
      <c r="R1349" s="1"/>
      <c r="S1349" t="b">
        <v>0</v>
      </c>
      <c r="U1349" s="1"/>
      <c r="V1349" t="b">
        <v>0</v>
      </c>
      <c r="W1349" s="1">
        <v>44287</v>
      </c>
      <c r="X1349">
        <v>4</v>
      </c>
      <c r="Y1349">
        <v>2021</v>
      </c>
      <c r="Z1349" t="s">
        <v>1659</v>
      </c>
      <c r="AA1349" t="s">
        <v>1660</v>
      </c>
      <c r="AB1349" t="b">
        <v>0</v>
      </c>
      <c r="AC1349" t="b">
        <v>0</v>
      </c>
      <c r="AE1349" t="b">
        <v>1</v>
      </c>
      <c r="AF1349" t="b">
        <v>0</v>
      </c>
      <c r="AG1349" t="b">
        <v>0</v>
      </c>
      <c r="AH1349" t="s">
        <v>145</v>
      </c>
      <c r="AI1349" t="b">
        <v>0</v>
      </c>
      <c r="AK1349" t="b">
        <v>0</v>
      </c>
      <c r="AL1349" s="1"/>
      <c r="AM1349" t="s">
        <v>332</v>
      </c>
      <c r="AN1349" s="2">
        <v>44298.553981481484</v>
      </c>
      <c r="AP1349" s="2">
        <v>44298.553981481484</v>
      </c>
      <c r="AQ1349" s="1"/>
      <c r="AS1349" t="b">
        <v>0</v>
      </c>
      <c r="AV1349" t="s">
        <v>213</v>
      </c>
      <c r="BB1349" t="s">
        <v>3786</v>
      </c>
      <c r="BD1349" t="b">
        <v>0</v>
      </c>
      <c r="BH1349" t="s">
        <v>332</v>
      </c>
      <c r="BI1349" t="s">
        <v>150</v>
      </c>
      <c r="BK1349" t="s">
        <v>102</v>
      </c>
      <c r="BN1349" t="s">
        <v>415</v>
      </c>
      <c r="BQ1349" t="s">
        <v>96</v>
      </c>
      <c r="BR1349" t="b">
        <v>0</v>
      </c>
      <c r="BS1349" t="s">
        <v>384</v>
      </c>
      <c r="BT1349" t="b">
        <v>0</v>
      </c>
      <c r="BW1349" t="s">
        <v>2863</v>
      </c>
      <c r="BX1349" t="b">
        <v>0</v>
      </c>
      <c r="BY1349" s="2">
        <v>44376.857581018521</v>
      </c>
      <c r="CB1349" t="b">
        <v>0</v>
      </c>
      <c r="CC1349" t="b">
        <v>0</v>
      </c>
      <c r="CF1349">
        <v>520000</v>
      </c>
      <c r="CH1349">
        <v>260000</v>
      </c>
      <c r="CI1349">
        <v>50</v>
      </c>
      <c r="CJ1349">
        <v>0</v>
      </c>
      <c r="CK1349">
        <f>YEAR(tbl_Opportunity[[#This Row],[Close Date]])</f>
        <v>2021</v>
      </c>
    </row>
    <row r="1350" spans="1:89">
      <c r="A1350" t="s">
        <v>3787</v>
      </c>
      <c r="B1350" t="b">
        <v>0</v>
      </c>
      <c r="D1350" t="b">
        <v>0</v>
      </c>
      <c r="H1350" s="1">
        <v>44561</v>
      </c>
      <c r="I1350" t="b">
        <v>0</v>
      </c>
      <c r="O1350" t="s">
        <v>3381</v>
      </c>
      <c r="P1350" t="b">
        <v>0</v>
      </c>
      <c r="Q1350" s="2">
        <v>44306.691377314812</v>
      </c>
      <c r="R1350" s="1"/>
      <c r="S1350" t="b">
        <v>0</v>
      </c>
      <c r="U1350" s="1"/>
      <c r="V1350" t="b">
        <v>0</v>
      </c>
      <c r="W1350" s="1">
        <v>44287</v>
      </c>
      <c r="X1350">
        <v>4</v>
      </c>
      <c r="Y1350">
        <v>2021</v>
      </c>
      <c r="Z1350" t="s">
        <v>90</v>
      </c>
      <c r="AA1350" t="s">
        <v>90</v>
      </c>
      <c r="AB1350" t="b">
        <v>0</v>
      </c>
      <c r="AC1350" t="b">
        <v>0</v>
      </c>
      <c r="AE1350" t="b">
        <v>1</v>
      </c>
      <c r="AF1350" t="b">
        <v>0</v>
      </c>
      <c r="AG1350" t="b">
        <v>0</v>
      </c>
      <c r="AH1350" t="s">
        <v>699</v>
      </c>
      <c r="AI1350" t="b">
        <v>0</v>
      </c>
      <c r="AK1350" t="b">
        <v>0</v>
      </c>
      <c r="AL1350" s="1"/>
      <c r="AM1350" t="s">
        <v>3381</v>
      </c>
      <c r="AN1350" s="2">
        <v>44306.739074074074</v>
      </c>
      <c r="AP1350" s="2"/>
      <c r="AQ1350" s="1"/>
      <c r="AS1350" t="b">
        <v>0</v>
      </c>
      <c r="AV1350" t="s">
        <v>213</v>
      </c>
      <c r="BB1350" t="s">
        <v>3788</v>
      </c>
      <c r="BD1350" t="b">
        <v>0</v>
      </c>
      <c r="BH1350" t="s">
        <v>3381</v>
      </c>
      <c r="BI1350" t="s">
        <v>155</v>
      </c>
      <c r="BK1350" t="s">
        <v>384</v>
      </c>
      <c r="BL1350" t="s">
        <v>3789</v>
      </c>
      <c r="BN1350" t="s">
        <v>415</v>
      </c>
      <c r="BQ1350" t="s">
        <v>96</v>
      </c>
      <c r="BR1350" t="b">
        <v>0</v>
      </c>
      <c r="BS1350" t="s">
        <v>157</v>
      </c>
      <c r="BT1350" t="b">
        <v>0</v>
      </c>
      <c r="BW1350" t="s">
        <v>166</v>
      </c>
      <c r="BX1350" t="b">
        <v>0</v>
      </c>
      <c r="BY1350" s="2">
        <v>44376.857581018521</v>
      </c>
      <c r="CB1350" t="b">
        <v>0</v>
      </c>
      <c r="CC1350" t="b">
        <v>0</v>
      </c>
      <c r="CF1350">
        <v>59658.34</v>
      </c>
      <c r="CH1350">
        <v>5965.83</v>
      </c>
      <c r="CI1350">
        <v>10</v>
      </c>
      <c r="CJ1350">
        <v>0</v>
      </c>
      <c r="CK1350">
        <f>YEAR(tbl_Opportunity[[#This Row],[Close Date]])</f>
        <v>2021</v>
      </c>
    </row>
    <row r="1351" spans="1:89">
      <c r="A1351" t="s">
        <v>3790</v>
      </c>
      <c r="B1351" t="b">
        <v>0</v>
      </c>
      <c r="D1351" t="b">
        <v>0</v>
      </c>
      <c r="H1351" s="1">
        <v>44561</v>
      </c>
      <c r="I1351" t="b">
        <v>0</v>
      </c>
      <c r="L1351" t="s">
        <v>3791</v>
      </c>
      <c r="O1351" t="s">
        <v>387</v>
      </c>
      <c r="P1351" t="b">
        <v>0</v>
      </c>
      <c r="Q1351" s="2">
        <v>43693.52103009259</v>
      </c>
      <c r="R1351" s="1"/>
      <c r="S1351" t="b">
        <v>0</v>
      </c>
      <c r="U1351" s="1"/>
      <c r="V1351" t="b">
        <v>0</v>
      </c>
      <c r="W1351" s="1">
        <v>44287</v>
      </c>
      <c r="X1351">
        <v>4</v>
      </c>
      <c r="Y1351">
        <v>2021</v>
      </c>
      <c r="Z1351" t="s">
        <v>161</v>
      </c>
      <c r="AA1351" t="s">
        <v>161</v>
      </c>
      <c r="AB1351" t="b">
        <v>0</v>
      </c>
      <c r="AC1351" t="b">
        <v>0</v>
      </c>
      <c r="AE1351" t="b">
        <v>1</v>
      </c>
      <c r="AF1351" t="b">
        <v>0</v>
      </c>
      <c r="AG1351" t="b">
        <v>0</v>
      </c>
      <c r="AH1351" t="s">
        <v>210</v>
      </c>
      <c r="AI1351" t="b">
        <v>0</v>
      </c>
      <c r="AK1351" t="b">
        <v>0</v>
      </c>
      <c r="AL1351" s="1"/>
      <c r="AM1351" t="s">
        <v>162</v>
      </c>
      <c r="AN1351" s="2">
        <v>44300.834421296298</v>
      </c>
      <c r="AP1351" s="2">
        <v>44193.240416666667</v>
      </c>
      <c r="AQ1351" s="1"/>
      <c r="AS1351" t="b">
        <v>0</v>
      </c>
      <c r="AV1351" t="s">
        <v>213</v>
      </c>
      <c r="BB1351" t="s">
        <v>3792</v>
      </c>
      <c r="BD1351" t="b">
        <v>0</v>
      </c>
      <c r="BH1351" t="s">
        <v>387</v>
      </c>
      <c r="BI1351" t="s">
        <v>150</v>
      </c>
      <c r="BN1351" t="s">
        <v>415</v>
      </c>
      <c r="BQ1351" t="s">
        <v>96</v>
      </c>
      <c r="BR1351" t="b">
        <v>0</v>
      </c>
      <c r="BT1351" t="b">
        <v>0</v>
      </c>
      <c r="BW1351" t="s">
        <v>313</v>
      </c>
      <c r="BX1351" t="b">
        <v>0</v>
      </c>
      <c r="BY1351" s="2">
        <v>44376.857569444444</v>
      </c>
      <c r="CB1351" t="b">
        <v>0</v>
      </c>
      <c r="CC1351" t="b">
        <v>0</v>
      </c>
      <c r="CF1351">
        <v>70422.009999999995</v>
      </c>
      <c r="CH1351">
        <v>3521.1</v>
      </c>
      <c r="CI1351">
        <v>5</v>
      </c>
      <c r="CJ1351">
        <v>0</v>
      </c>
      <c r="CK1351">
        <f>YEAR(tbl_Opportunity[[#This Row],[Close Date]])</f>
        <v>2021</v>
      </c>
    </row>
    <row r="1352" spans="1:89">
      <c r="A1352" t="s">
        <v>3793</v>
      </c>
      <c r="B1352" t="b">
        <v>0</v>
      </c>
      <c r="D1352" t="b">
        <v>0</v>
      </c>
      <c r="H1352" s="1">
        <v>44561</v>
      </c>
      <c r="I1352" t="b">
        <v>0</v>
      </c>
      <c r="O1352" t="s">
        <v>387</v>
      </c>
      <c r="P1352" t="b">
        <v>0</v>
      </c>
      <c r="Q1352" s="2">
        <v>43889.985150462962</v>
      </c>
      <c r="R1352" s="1"/>
      <c r="S1352" t="b">
        <v>0</v>
      </c>
      <c r="U1352" s="1"/>
      <c r="V1352" t="b">
        <v>0</v>
      </c>
      <c r="W1352" s="1">
        <v>44287</v>
      </c>
      <c r="X1352">
        <v>4</v>
      </c>
      <c r="Y1352">
        <v>2021</v>
      </c>
      <c r="Z1352" t="s">
        <v>161</v>
      </c>
      <c r="AA1352" t="s">
        <v>161</v>
      </c>
      <c r="AB1352" t="b">
        <v>0</v>
      </c>
      <c r="AC1352" t="b">
        <v>0</v>
      </c>
      <c r="AE1352" t="b">
        <v>1</v>
      </c>
      <c r="AF1352" t="b">
        <v>0</v>
      </c>
      <c r="AG1352" t="b">
        <v>0</v>
      </c>
      <c r="AH1352" t="s">
        <v>179</v>
      </c>
      <c r="AI1352" t="b">
        <v>0</v>
      </c>
      <c r="AK1352" t="b">
        <v>0</v>
      </c>
      <c r="AL1352" s="1"/>
      <c r="AM1352" t="s">
        <v>162</v>
      </c>
      <c r="AN1352" s="2">
        <v>44297.838888888888</v>
      </c>
      <c r="AP1352" s="2">
        <v>44193.215995370374</v>
      </c>
      <c r="AQ1352" s="1"/>
      <c r="AS1352" t="b">
        <v>0</v>
      </c>
      <c r="AV1352" t="s">
        <v>213</v>
      </c>
      <c r="BB1352" t="s">
        <v>3794</v>
      </c>
      <c r="BD1352" t="b">
        <v>0</v>
      </c>
      <c r="BH1352" t="s">
        <v>387</v>
      </c>
      <c r="BI1352" t="s">
        <v>150</v>
      </c>
      <c r="BN1352" t="s">
        <v>415</v>
      </c>
      <c r="BQ1352" t="s">
        <v>96</v>
      </c>
      <c r="BR1352" t="b">
        <v>0</v>
      </c>
      <c r="BT1352" t="b">
        <v>0</v>
      </c>
      <c r="BW1352" t="s">
        <v>313</v>
      </c>
      <c r="BX1352" t="b">
        <v>0</v>
      </c>
      <c r="BY1352" s="2">
        <v>44376.857581018521</v>
      </c>
      <c r="CB1352" t="b">
        <v>0</v>
      </c>
      <c r="CC1352" t="b">
        <v>0</v>
      </c>
      <c r="CF1352">
        <v>65675</v>
      </c>
      <c r="CH1352">
        <v>3283.75</v>
      </c>
      <c r="CI1352">
        <v>5</v>
      </c>
      <c r="CJ1352">
        <v>0</v>
      </c>
      <c r="CK1352">
        <f>YEAR(tbl_Opportunity[[#This Row],[Close Date]])</f>
        <v>2021</v>
      </c>
    </row>
    <row r="1353" spans="1:89">
      <c r="A1353" t="s">
        <v>989</v>
      </c>
      <c r="B1353" t="b">
        <v>0</v>
      </c>
      <c r="D1353" t="b">
        <v>0</v>
      </c>
      <c r="H1353" s="1">
        <v>44196</v>
      </c>
      <c r="I1353" t="b">
        <v>0</v>
      </c>
      <c r="O1353" t="s">
        <v>99</v>
      </c>
      <c r="P1353" t="b">
        <v>0</v>
      </c>
      <c r="Q1353" s="2">
        <v>43971.755219907405</v>
      </c>
      <c r="R1353" s="1"/>
      <c r="S1353" t="b">
        <v>0</v>
      </c>
      <c r="U1353" s="1"/>
      <c r="V1353" t="b">
        <v>0</v>
      </c>
      <c r="W1353" s="1">
        <v>43922</v>
      </c>
      <c r="X1353">
        <v>4</v>
      </c>
      <c r="Y1353">
        <v>2020</v>
      </c>
      <c r="Z1353" t="s">
        <v>161</v>
      </c>
      <c r="AA1353" t="s">
        <v>161</v>
      </c>
      <c r="AB1353" t="b">
        <v>0</v>
      </c>
      <c r="AC1353" t="b">
        <v>0</v>
      </c>
      <c r="AE1353" t="b">
        <v>1</v>
      </c>
      <c r="AF1353" t="b">
        <v>0</v>
      </c>
      <c r="AG1353" t="b">
        <v>0</v>
      </c>
      <c r="AH1353" t="s">
        <v>699</v>
      </c>
      <c r="AI1353" t="b">
        <v>0</v>
      </c>
      <c r="AK1353" t="b">
        <v>0</v>
      </c>
      <c r="AL1353" s="1">
        <v>43971</v>
      </c>
      <c r="AM1353" t="s">
        <v>162</v>
      </c>
      <c r="AN1353" s="2">
        <v>44297.838888888888</v>
      </c>
      <c r="AP1353" s="2"/>
      <c r="AQ1353" s="1"/>
      <c r="AS1353" t="b">
        <v>0</v>
      </c>
      <c r="AV1353" t="s">
        <v>213</v>
      </c>
      <c r="BB1353" t="s">
        <v>3795</v>
      </c>
      <c r="BD1353" t="b">
        <v>0</v>
      </c>
      <c r="BH1353" t="s">
        <v>332</v>
      </c>
      <c r="BI1353" t="s">
        <v>150</v>
      </c>
      <c r="BJ1353" t="s">
        <v>3472</v>
      </c>
      <c r="BN1353" t="s">
        <v>415</v>
      </c>
      <c r="BQ1353" t="s">
        <v>96</v>
      </c>
      <c r="BR1353" t="b">
        <v>0</v>
      </c>
      <c r="BT1353" t="b">
        <v>0</v>
      </c>
      <c r="BW1353" t="s">
        <v>166</v>
      </c>
      <c r="BX1353" t="b">
        <v>0</v>
      </c>
      <c r="BY1353" s="2">
        <v>44376.857581018521</v>
      </c>
      <c r="CB1353" t="b">
        <v>0</v>
      </c>
      <c r="CC1353" t="b">
        <v>0</v>
      </c>
      <c r="CF1353">
        <v>65636</v>
      </c>
      <c r="CH1353">
        <v>6563.6</v>
      </c>
      <c r="CI1353">
        <v>10</v>
      </c>
      <c r="CJ1353">
        <v>0</v>
      </c>
      <c r="CK1353">
        <f>YEAR(tbl_Opportunity[[#This Row],[Close Date]])</f>
        <v>2020</v>
      </c>
    </row>
    <row r="1354" spans="1:89">
      <c r="A1354" t="s">
        <v>982</v>
      </c>
      <c r="B1354" t="b">
        <v>0</v>
      </c>
      <c r="D1354" t="b">
        <v>0</v>
      </c>
      <c r="H1354" s="1">
        <v>44196</v>
      </c>
      <c r="I1354" t="b">
        <v>0</v>
      </c>
      <c r="O1354" t="s">
        <v>99</v>
      </c>
      <c r="P1354" t="b">
        <v>0</v>
      </c>
      <c r="Q1354" s="2">
        <v>43977.642222222225</v>
      </c>
      <c r="R1354" s="1"/>
      <c r="S1354" t="b">
        <v>0</v>
      </c>
      <c r="U1354" s="1"/>
      <c r="V1354" t="b">
        <v>0</v>
      </c>
      <c r="W1354" s="1">
        <v>43922</v>
      </c>
      <c r="X1354">
        <v>4</v>
      </c>
      <c r="Y1354">
        <v>2020</v>
      </c>
      <c r="Z1354" t="s">
        <v>161</v>
      </c>
      <c r="AA1354" t="s">
        <v>161</v>
      </c>
      <c r="AB1354" t="b">
        <v>0</v>
      </c>
      <c r="AC1354" t="b">
        <v>0</v>
      </c>
      <c r="AE1354" t="b">
        <v>1</v>
      </c>
      <c r="AF1354" t="b">
        <v>0</v>
      </c>
      <c r="AG1354" t="b">
        <v>0</v>
      </c>
      <c r="AH1354" t="s">
        <v>219</v>
      </c>
      <c r="AI1354" t="b">
        <v>0</v>
      </c>
      <c r="AK1354" t="b">
        <v>0</v>
      </c>
      <c r="AL1354" s="1">
        <v>43977</v>
      </c>
      <c r="AM1354" t="s">
        <v>162</v>
      </c>
      <c r="AN1354" s="2">
        <v>44297.838888888888</v>
      </c>
      <c r="AP1354" s="2"/>
      <c r="AQ1354" s="1"/>
      <c r="AS1354" t="b">
        <v>0</v>
      </c>
      <c r="AV1354" t="s">
        <v>213</v>
      </c>
      <c r="BB1354" t="s">
        <v>3796</v>
      </c>
      <c r="BD1354" t="b">
        <v>0</v>
      </c>
      <c r="BH1354" t="s">
        <v>332</v>
      </c>
      <c r="BI1354" t="s">
        <v>150</v>
      </c>
      <c r="BJ1354" t="s">
        <v>2848</v>
      </c>
      <c r="BN1354" t="s">
        <v>415</v>
      </c>
      <c r="BQ1354" t="s">
        <v>96</v>
      </c>
      <c r="BR1354" t="b">
        <v>0</v>
      </c>
      <c r="BT1354" t="b">
        <v>0</v>
      </c>
      <c r="BW1354" t="s">
        <v>166</v>
      </c>
      <c r="BX1354" t="b">
        <v>0</v>
      </c>
      <c r="BY1354" s="2">
        <v>44376.857581018521</v>
      </c>
      <c r="CB1354" t="b">
        <v>0</v>
      </c>
      <c r="CC1354" t="b">
        <v>0</v>
      </c>
      <c r="CF1354">
        <v>65437</v>
      </c>
      <c r="CH1354">
        <v>6543.7</v>
      </c>
      <c r="CI1354">
        <v>10</v>
      </c>
      <c r="CJ1354">
        <v>0</v>
      </c>
      <c r="CK1354">
        <f>YEAR(tbl_Opportunity[[#This Row],[Close Date]])</f>
        <v>2020</v>
      </c>
    </row>
    <row r="1355" spans="1:89">
      <c r="A1355" t="s">
        <v>390</v>
      </c>
      <c r="B1355" t="b">
        <v>0</v>
      </c>
      <c r="D1355" t="b">
        <v>0</v>
      </c>
      <c r="H1355" s="1">
        <v>44196</v>
      </c>
      <c r="I1355" t="b">
        <v>0</v>
      </c>
      <c r="O1355" t="s">
        <v>99</v>
      </c>
      <c r="P1355" t="b">
        <v>0</v>
      </c>
      <c r="Q1355" s="2">
        <v>43977.672939814816</v>
      </c>
      <c r="R1355" s="1"/>
      <c r="S1355" t="b">
        <v>0</v>
      </c>
      <c r="U1355" s="1"/>
      <c r="V1355" t="b">
        <v>0</v>
      </c>
      <c r="W1355" s="1">
        <v>43922</v>
      </c>
      <c r="X1355">
        <v>4</v>
      </c>
      <c r="Y1355">
        <v>2020</v>
      </c>
      <c r="Z1355" t="s">
        <v>161</v>
      </c>
      <c r="AA1355" t="s">
        <v>161</v>
      </c>
      <c r="AB1355" t="b">
        <v>0</v>
      </c>
      <c r="AC1355" t="b">
        <v>0</v>
      </c>
      <c r="AE1355" t="b">
        <v>1</v>
      </c>
      <c r="AF1355" t="b">
        <v>0</v>
      </c>
      <c r="AG1355" t="b">
        <v>0</v>
      </c>
      <c r="AH1355" t="s">
        <v>219</v>
      </c>
      <c r="AI1355" t="b">
        <v>0</v>
      </c>
      <c r="AK1355" t="b">
        <v>0</v>
      </c>
      <c r="AL1355" s="1">
        <v>43977</v>
      </c>
      <c r="AM1355" t="s">
        <v>162</v>
      </c>
      <c r="AN1355" s="2">
        <v>44297.838888888888</v>
      </c>
      <c r="AP1355" s="2"/>
      <c r="AQ1355" s="1"/>
      <c r="AS1355" t="b">
        <v>0</v>
      </c>
      <c r="AV1355" t="s">
        <v>213</v>
      </c>
      <c r="BB1355" t="s">
        <v>3797</v>
      </c>
      <c r="BD1355" t="b">
        <v>0</v>
      </c>
      <c r="BH1355" t="s">
        <v>332</v>
      </c>
      <c r="BI1355" t="s">
        <v>150</v>
      </c>
      <c r="BJ1355" t="s">
        <v>2848</v>
      </c>
      <c r="BN1355" t="s">
        <v>415</v>
      </c>
      <c r="BQ1355" t="s">
        <v>96</v>
      </c>
      <c r="BR1355" t="b">
        <v>0</v>
      </c>
      <c r="BT1355" t="b">
        <v>0</v>
      </c>
      <c r="BW1355" t="s">
        <v>166</v>
      </c>
      <c r="BX1355" t="b">
        <v>0</v>
      </c>
      <c r="BY1355" s="2">
        <v>44376.857581018521</v>
      </c>
      <c r="CB1355" t="b">
        <v>0</v>
      </c>
      <c r="CC1355" t="b">
        <v>0</v>
      </c>
      <c r="CF1355">
        <v>65437</v>
      </c>
      <c r="CH1355">
        <v>6543.7</v>
      </c>
      <c r="CI1355">
        <v>10</v>
      </c>
      <c r="CJ1355">
        <v>0</v>
      </c>
      <c r="CK1355">
        <f>YEAR(tbl_Opportunity[[#This Row],[Close Date]])</f>
        <v>2020</v>
      </c>
    </row>
    <row r="1356" spans="1:89">
      <c r="A1356" t="s">
        <v>1515</v>
      </c>
      <c r="B1356" t="b">
        <v>0</v>
      </c>
      <c r="D1356" t="b">
        <v>0</v>
      </c>
      <c r="H1356" s="1">
        <v>44196</v>
      </c>
      <c r="I1356" t="b">
        <v>0</v>
      </c>
      <c r="O1356" t="s">
        <v>99</v>
      </c>
      <c r="P1356" t="b">
        <v>0</v>
      </c>
      <c r="Q1356" s="2">
        <v>43977.772048611114</v>
      </c>
      <c r="R1356" s="1"/>
      <c r="S1356" t="b">
        <v>0</v>
      </c>
      <c r="U1356" s="1"/>
      <c r="V1356" t="b">
        <v>0</v>
      </c>
      <c r="W1356" s="1">
        <v>43922</v>
      </c>
      <c r="X1356">
        <v>4</v>
      </c>
      <c r="Y1356">
        <v>2020</v>
      </c>
      <c r="Z1356" t="s">
        <v>161</v>
      </c>
      <c r="AA1356" t="s">
        <v>161</v>
      </c>
      <c r="AB1356" t="b">
        <v>0</v>
      </c>
      <c r="AC1356" t="b">
        <v>0</v>
      </c>
      <c r="AE1356" t="b">
        <v>1</v>
      </c>
      <c r="AF1356" t="b">
        <v>0</v>
      </c>
      <c r="AG1356" t="b">
        <v>0</v>
      </c>
      <c r="AH1356" t="s">
        <v>219</v>
      </c>
      <c r="AI1356" t="b">
        <v>0</v>
      </c>
      <c r="AK1356" t="b">
        <v>0</v>
      </c>
      <c r="AL1356" s="1"/>
      <c r="AM1356" t="s">
        <v>162</v>
      </c>
      <c r="AN1356" s="2">
        <v>44297.838888888888</v>
      </c>
      <c r="AP1356" s="2"/>
      <c r="AQ1356" s="1"/>
      <c r="AS1356" t="b">
        <v>0</v>
      </c>
      <c r="AV1356" t="s">
        <v>213</v>
      </c>
      <c r="BB1356" t="s">
        <v>3798</v>
      </c>
      <c r="BD1356" t="b">
        <v>0</v>
      </c>
      <c r="BH1356" t="s">
        <v>332</v>
      </c>
      <c r="BI1356" t="s">
        <v>150</v>
      </c>
      <c r="BJ1356" t="s">
        <v>336</v>
      </c>
      <c r="BN1356" t="s">
        <v>415</v>
      </c>
      <c r="BP1356" t="s">
        <v>3799</v>
      </c>
      <c r="BQ1356" t="s">
        <v>96</v>
      </c>
      <c r="BR1356" t="b">
        <v>0</v>
      </c>
      <c r="BT1356" t="b">
        <v>0</v>
      </c>
      <c r="BW1356" t="s">
        <v>166</v>
      </c>
      <c r="BX1356" t="b">
        <v>0</v>
      </c>
      <c r="BY1356" s="2">
        <v>44376.857581018521</v>
      </c>
      <c r="CB1356" t="b">
        <v>0</v>
      </c>
      <c r="CC1356" t="b">
        <v>0</v>
      </c>
      <c r="CF1356">
        <v>65636</v>
      </c>
      <c r="CH1356">
        <v>6563.6</v>
      </c>
      <c r="CI1356">
        <v>10</v>
      </c>
      <c r="CJ1356">
        <v>0</v>
      </c>
      <c r="CK1356">
        <f>YEAR(tbl_Opportunity[[#This Row],[Close Date]])</f>
        <v>2020</v>
      </c>
    </row>
    <row r="1357" spans="1:89">
      <c r="A1357" t="s">
        <v>782</v>
      </c>
      <c r="B1357" t="b">
        <v>0</v>
      </c>
      <c r="D1357" t="b">
        <v>0</v>
      </c>
      <c r="H1357" s="1">
        <v>44196</v>
      </c>
      <c r="I1357" t="b">
        <v>0</v>
      </c>
      <c r="O1357" t="s">
        <v>99</v>
      </c>
      <c r="P1357" t="b">
        <v>0</v>
      </c>
      <c r="Q1357" s="2">
        <v>43977.777118055557</v>
      </c>
      <c r="R1357" s="1"/>
      <c r="S1357" t="b">
        <v>0</v>
      </c>
      <c r="U1357" s="1"/>
      <c r="V1357" t="b">
        <v>0</v>
      </c>
      <c r="W1357" s="1">
        <v>43922</v>
      </c>
      <c r="X1357">
        <v>4</v>
      </c>
      <c r="Y1357">
        <v>2020</v>
      </c>
      <c r="Z1357" t="s">
        <v>161</v>
      </c>
      <c r="AA1357" t="s">
        <v>161</v>
      </c>
      <c r="AB1357" t="b">
        <v>0</v>
      </c>
      <c r="AC1357" t="b">
        <v>0</v>
      </c>
      <c r="AE1357" t="b">
        <v>1</v>
      </c>
      <c r="AF1357" t="b">
        <v>0</v>
      </c>
      <c r="AG1357" t="b">
        <v>0</v>
      </c>
      <c r="AH1357" t="s">
        <v>219</v>
      </c>
      <c r="AI1357" t="b">
        <v>0</v>
      </c>
      <c r="AK1357" t="b">
        <v>0</v>
      </c>
      <c r="AL1357" s="1"/>
      <c r="AM1357" t="s">
        <v>162</v>
      </c>
      <c r="AN1357" s="2">
        <v>44297.838888888888</v>
      </c>
      <c r="AP1357" s="2"/>
      <c r="AQ1357" s="1"/>
      <c r="AS1357" t="b">
        <v>0</v>
      </c>
      <c r="AV1357" t="s">
        <v>213</v>
      </c>
      <c r="BB1357" t="s">
        <v>3800</v>
      </c>
      <c r="BD1357" t="b">
        <v>0</v>
      </c>
      <c r="BH1357" t="s">
        <v>332</v>
      </c>
      <c r="BI1357" t="s">
        <v>150</v>
      </c>
      <c r="BJ1357" t="s">
        <v>336</v>
      </c>
      <c r="BN1357" t="s">
        <v>415</v>
      </c>
      <c r="BQ1357" t="s">
        <v>96</v>
      </c>
      <c r="BR1357" t="b">
        <v>0</v>
      </c>
      <c r="BT1357" t="b">
        <v>0</v>
      </c>
      <c r="BW1357" t="s">
        <v>166</v>
      </c>
      <c r="BX1357" t="b">
        <v>0</v>
      </c>
      <c r="BY1357" s="2">
        <v>44376.857581018521</v>
      </c>
      <c r="CB1357" t="b">
        <v>0</v>
      </c>
      <c r="CC1357" t="b">
        <v>0</v>
      </c>
      <c r="CF1357">
        <v>65636</v>
      </c>
      <c r="CH1357">
        <v>6563.6</v>
      </c>
      <c r="CI1357">
        <v>10</v>
      </c>
      <c r="CJ1357">
        <v>0</v>
      </c>
      <c r="CK1357">
        <f>YEAR(tbl_Opportunity[[#This Row],[Close Date]])</f>
        <v>2020</v>
      </c>
    </row>
    <row r="1358" spans="1:89">
      <c r="A1358" t="s">
        <v>1217</v>
      </c>
      <c r="B1358" t="b">
        <v>0</v>
      </c>
      <c r="D1358" t="b">
        <v>0</v>
      </c>
      <c r="H1358" s="1">
        <v>44196</v>
      </c>
      <c r="I1358" t="b">
        <v>0</v>
      </c>
      <c r="O1358" t="s">
        <v>99</v>
      </c>
      <c r="P1358" t="b">
        <v>0</v>
      </c>
      <c r="Q1358" s="2">
        <v>43977.800057870372</v>
      </c>
      <c r="R1358" s="1"/>
      <c r="S1358" t="b">
        <v>0</v>
      </c>
      <c r="U1358" s="1"/>
      <c r="V1358" t="b">
        <v>0</v>
      </c>
      <c r="W1358" s="1">
        <v>43922</v>
      </c>
      <c r="X1358">
        <v>4</v>
      </c>
      <c r="Y1358">
        <v>2020</v>
      </c>
      <c r="Z1358" t="s">
        <v>161</v>
      </c>
      <c r="AA1358" t="s">
        <v>161</v>
      </c>
      <c r="AB1358" t="b">
        <v>0</v>
      </c>
      <c r="AC1358" t="b">
        <v>0</v>
      </c>
      <c r="AE1358" t="b">
        <v>1</v>
      </c>
      <c r="AF1358" t="b">
        <v>0</v>
      </c>
      <c r="AG1358" t="b">
        <v>0</v>
      </c>
      <c r="AH1358" t="s">
        <v>219</v>
      </c>
      <c r="AI1358" t="b">
        <v>0</v>
      </c>
      <c r="AK1358" t="b">
        <v>0</v>
      </c>
      <c r="AL1358" s="1"/>
      <c r="AM1358" t="s">
        <v>162</v>
      </c>
      <c r="AN1358" s="2">
        <v>44297.838888888888</v>
      </c>
      <c r="AP1358" s="2"/>
      <c r="AQ1358" s="1"/>
      <c r="AS1358" t="b">
        <v>0</v>
      </c>
      <c r="AV1358" t="s">
        <v>213</v>
      </c>
      <c r="BB1358" t="s">
        <v>3801</v>
      </c>
      <c r="BD1358" t="b">
        <v>0</v>
      </c>
      <c r="BH1358" t="s">
        <v>332</v>
      </c>
      <c r="BI1358" t="s">
        <v>150</v>
      </c>
      <c r="BJ1358" t="s">
        <v>336</v>
      </c>
      <c r="BN1358" t="s">
        <v>415</v>
      </c>
      <c r="BQ1358" t="s">
        <v>96</v>
      </c>
      <c r="BR1358" t="b">
        <v>0</v>
      </c>
      <c r="BT1358" t="b">
        <v>0</v>
      </c>
      <c r="BW1358" t="s">
        <v>166</v>
      </c>
      <c r="BX1358" t="b">
        <v>0</v>
      </c>
      <c r="BY1358" s="2">
        <v>44376.857581018521</v>
      </c>
      <c r="CB1358" t="b">
        <v>0</v>
      </c>
      <c r="CC1358" t="b">
        <v>0</v>
      </c>
      <c r="CF1358">
        <v>65636</v>
      </c>
      <c r="CH1358">
        <v>6563.6</v>
      </c>
      <c r="CI1358">
        <v>10</v>
      </c>
      <c r="CJ1358">
        <v>0</v>
      </c>
      <c r="CK1358">
        <f>YEAR(tbl_Opportunity[[#This Row],[Close Date]])</f>
        <v>2020</v>
      </c>
    </row>
    <row r="1359" spans="1:89">
      <c r="A1359" t="s">
        <v>3802</v>
      </c>
      <c r="B1359" t="b">
        <v>0</v>
      </c>
      <c r="D1359" t="b">
        <v>0</v>
      </c>
      <c r="H1359" s="1">
        <v>44196</v>
      </c>
      <c r="I1359" t="b">
        <v>0</v>
      </c>
      <c r="L1359" t="s">
        <v>3803</v>
      </c>
      <c r="O1359" t="s">
        <v>99</v>
      </c>
      <c r="P1359" t="b">
        <v>0</v>
      </c>
      <c r="Q1359" s="2">
        <v>44054.861909722225</v>
      </c>
      <c r="R1359" s="1"/>
      <c r="S1359" t="b">
        <v>0</v>
      </c>
      <c r="U1359" s="1"/>
      <c r="V1359" t="b">
        <v>0</v>
      </c>
      <c r="W1359" s="1">
        <v>43922</v>
      </c>
      <c r="X1359">
        <v>4</v>
      </c>
      <c r="Y1359">
        <v>2020</v>
      </c>
      <c r="Z1359" t="s">
        <v>161</v>
      </c>
      <c r="AA1359" t="s">
        <v>161</v>
      </c>
      <c r="AB1359" t="b">
        <v>0</v>
      </c>
      <c r="AC1359" t="b">
        <v>0</v>
      </c>
      <c r="AE1359" t="b">
        <v>1</v>
      </c>
      <c r="AF1359" t="b">
        <v>0</v>
      </c>
      <c r="AG1359" t="b">
        <v>0</v>
      </c>
      <c r="AH1359" t="s">
        <v>219</v>
      </c>
      <c r="AI1359" t="b">
        <v>0</v>
      </c>
      <c r="AK1359" t="b">
        <v>0</v>
      </c>
      <c r="AL1359" s="1">
        <v>44054</v>
      </c>
      <c r="AM1359" t="s">
        <v>162</v>
      </c>
      <c r="AN1359" s="2">
        <v>44297.8278587963</v>
      </c>
      <c r="AP1359" s="2"/>
      <c r="AQ1359" s="1"/>
      <c r="AS1359" t="b">
        <v>0</v>
      </c>
      <c r="AV1359" t="s">
        <v>153</v>
      </c>
      <c r="BB1359" t="s">
        <v>3804</v>
      </c>
      <c r="BD1359" t="b">
        <v>0</v>
      </c>
      <c r="BH1359" t="s">
        <v>332</v>
      </c>
      <c r="BI1359" t="s">
        <v>150</v>
      </c>
      <c r="BN1359" t="s">
        <v>415</v>
      </c>
      <c r="BQ1359" t="s">
        <v>96</v>
      </c>
      <c r="BR1359" t="b">
        <v>0</v>
      </c>
      <c r="BT1359" t="b">
        <v>0</v>
      </c>
      <c r="BW1359" t="s">
        <v>166</v>
      </c>
      <c r="BX1359" t="b">
        <v>0</v>
      </c>
      <c r="BY1359" s="2">
        <v>44376.857581018521</v>
      </c>
      <c r="CB1359" t="b">
        <v>0</v>
      </c>
      <c r="CC1359" t="b">
        <v>0</v>
      </c>
      <c r="CF1359">
        <v>65636</v>
      </c>
      <c r="CH1359">
        <v>6563.6</v>
      </c>
      <c r="CI1359">
        <v>10</v>
      </c>
      <c r="CJ1359">
        <v>0</v>
      </c>
      <c r="CK1359">
        <f>YEAR(tbl_Opportunity[[#This Row],[Close Date]])</f>
        <v>2020</v>
      </c>
    </row>
    <row r="1360" spans="1:89">
      <c r="A1360" t="s">
        <v>3805</v>
      </c>
      <c r="B1360" t="b">
        <v>0</v>
      </c>
      <c r="D1360" t="b">
        <v>0</v>
      </c>
      <c r="E1360" t="s">
        <v>2929</v>
      </c>
      <c r="H1360" s="1">
        <v>44196</v>
      </c>
      <c r="I1360" t="b">
        <v>0</v>
      </c>
      <c r="O1360" t="s">
        <v>99</v>
      </c>
      <c r="P1360" t="b">
        <v>0</v>
      </c>
      <c r="Q1360" s="2">
        <v>44070.849791666667</v>
      </c>
      <c r="R1360" s="1"/>
      <c r="S1360" t="b">
        <v>0</v>
      </c>
      <c r="U1360" s="1"/>
      <c r="V1360" t="b">
        <v>0</v>
      </c>
      <c r="W1360" s="1">
        <v>43922</v>
      </c>
      <c r="X1360">
        <v>4</v>
      </c>
      <c r="Y1360">
        <v>2020</v>
      </c>
      <c r="Z1360" t="s">
        <v>161</v>
      </c>
      <c r="AA1360" t="s">
        <v>161</v>
      </c>
      <c r="AB1360" t="b">
        <v>0</v>
      </c>
      <c r="AC1360" t="b">
        <v>0</v>
      </c>
      <c r="AE1360" t="b">
        <v>1</v>
      </c>
      <c r="AF1360" t="b">
        <v>0</v>
      </c>
      <c r="AG1360" t="b">
        <v>0</v>
      </c>
      <c r="AH1360" t="s">
        <v>219</v>
      </c>
      <c r="AI1360" t="b">
        <v>0</v>
      </c>
      <c r="AK1360" t="b">
        <v>0</v>
      </c>
      <c r="AL1360" s="1">
        <v>44070</v>
      </c>
      <c r="AM1360" t="s">
        <v>99</v>
      </c>
      <c r="AN1360" s="2">
        <v>44070.84988425926</v>
      </c>
      <c r="AP1360" s="2"/>
      <c r="AQ1360" s="1"/>
      <c r="AS1360" t="b">
        <v>0</v>
      </c>
      <c r="AV1360" t="s">
        <v>93</v>
      </c>
      <c r="BB1360" t="s">
        <v>3806</v>
      </c>
      <c r="BD1360" t="b">
        <v>0</v>
      </c>
      <c r="BH1360" t="s">
        <v>332</v>
      </c>
      <c r="BI1360" t="s">
        <v>150</v>
      </c>
      <c r="BJ1360" t="s">
        <v>384</v>
      </c>
      <c r="BN1360" t="s">
        <v>415</v>
      </c>
      <c r="BQ1360" t="s">
        <v>96</v>
      </c>
      <c r="BR1360" t="b">
        <v>0</v>
      </c>
      <c r="BT1360" t="b">
        <v>0</v>
      </c>
      <c r="BW1360" t="s">
        <v>166</v>
      </c>
      <c r="BX1360" t="b">
        <v>0</v>
      </c>
      <c r="BY1360" s="2">
        <v>44376.857581018521</v>
      </c>
      <c r="CB1360" t="b">
        <v>0</v>
      </c>
      <c r="CC1360" t="b">
        <v>0</v>
      </c>
      <c r="CF1360">
        <v>405437</v>
      </c>
      <c r="CH1360">
        <v>40543.699999999997</v>
      </c>
      <c r="CI1360">
        <v>10</v>
      </c>
      <c r="CJ1360">
        <v>0</v>
      </c>
      <c r="CK1360">
        <f>YEAR(tbl_Opportunity[[#This Row],[Close Date]])</f>
        <v>2020</v>
      </c>
    </row>
    <row r="1361" spans="1:89">
      <c r="A1361" t="s">
        <v>3807</v>
      </c>
      <c r="B1361" t="b">
        <v>0</v>
      </c>
      <c r="D1361" t="b">
        <v>0</v>
      </c>
      <c r="H1361" s="1">
        <v>44196</v>
      </c>
      <c r="I1361" t="b">
        <v>0</v>
      </c>
      <c r="O1361" t="s">
        <v>99</v>
      </c>
      <c r="P1361" t="b">
        <v>0</v>
      </c>
      <c r="Q1361" s="2">
        <v>43836.84878472222</v>
      </c>
      <c r="R1361" s="1"/>
      <c r="S1361" t="b">
        <v>0</v>
      </c>
      <c r="U1361" s="1"/>
      <c r="V1361" t="b">
        <v>0</v>
      </c>
      <c r="W1361" s="1">
        <v>43922</v>
      </c>
      <c r="X1361">
        <v>4</v>
      </c>
      <c r="Y1361">
        <v>2020</v>
      </c>
      <c r="Z1361" t="s">
        <v>161</v>
      </c>
      <c r="AA1361" t="s">
        <v>161</v>
      </c>
      <c r="AB1361" t="b">
        <v>0</v>
      </c>
      <c r="AC1361" t="b">
        <v>0</v>
      </c>
      <c r="AE1361" t="b">
        <v>1</v>
      </c>
      <c r="AF1361" t="b">
        <v>0</v>
      </c>
      <c r="AG1361" t="b">
        <v>0</v>
      </c>
      <c r="AH1361" t="s">
        <v>219</v>
      </c>
      <c r="AI1361" t="b">
        <v>0</v>
      </c>
      <c r="AK1361" t="b">
        <v>0</v>
      </c>
      <c r="AL1361" s="1">
        <v>43836</v>
      </c>
      <c r="AM1361" t="s">
        <v>162</v>
      </c>
      <c r="AN1361" s="2">
        <v>44297.838888888888</v>
      </c>
      <c r="AP1361" s="2"/>
      <c r="AQ1361" s="1"/>
      <c r="AS1361" t="b">
        <v>0</v>
      </c>
      <c r="AV1361" t="s">
        <v>213</v>
      </c>
      <c r="BB1361" t="s">
        <v>3808</v>
      </c>
      <c r="BD1361" t="b">
        <v>0</v>
      </c>
      <c r="BH1361" t="s">
        <v>332</v>
      </c>
      <c r="BI1361" t="s">
        <v>155</v>
      </c>
      <c r="BJ1361" t="s">
        <v>157</v>
      </c>
      <c r="BN1361" t="s">
        <v>415</v>
      </c>
      <c r="BQ1361" t="s">
        <v>96</v>
      </c>
      <c r="BR1361" t="b">
        <v>0</v>
      </c>
      <c r="BT1361" t="b">
        <v>0</v>
      </c>
      <c r="BW1361" t="s">
        <v>166</v>
      </c>
      <c r="BX1361" t="b">
        <v>0</v>
      </c>
      <c r="BY1361" s="2">
        <v>44376.857581018521</v>
      </c>
      <c r="CB1361" t="b">
        <v>0</v>
      </c>
      <c r="CC1361" t="b">
        <v>0</v>
      </c>
      <c r="CF1361">
        <v>112199.2</v>
      </c>
      <c r="CH1361">
        <v>11219.92</v>
      </c>
      <c r="CI1361">
        <v>10</v>
      </c>
      <c r="CJ1361">
        <v>0</v>
      </c>
      <c r="CK1361">
        <f>YEAR(tbl_Opportunity[[#This Row],[Close Date]])</f>
        <v>2020</v>
      </c>
    </row>
    <row r="1362" spans="1:89">
      <c r="A1362" t="s">
        <v>3809</v>
      </c>
      <c r="B1362" t="b">
        <v>0</v>
      </c>
      <c r="D1362" t="b">
        <v>0</v>
      </c>
      <c r="H1362" s="1">
        <v>44196</v>
      </c>
      <c r="I1362" t="b">
        <v>0</v>
      </c>
      <c r="O1362" t="s">
        <v>99</v>
      </c>
      <c r="P1362" t="b">
        <v>0</v>
      </c>
      <c r="Q1362" s="2">
        <v>43902.65011574074</v>
      </c>
      <c r="R1362" s="1"/>
      <c r="S1362" t="b">
        <v>0</v>
      </c>
      <c r="U1362" s="1"/>
      <c r="V1362" t="b">
        <v>0</v>
      </c>
      <c r="W1362" s="1">
        <v>43922</v>
      </c>
      <c r="X1362">
        <v>4</v>
      </c>
      <c r="Y1362">
        <v>2020</v>
      </c>
      <c r="Z1362" t="s">
        <v>161</v>
      </c>
      <c r="AA1362" t="s">
        <v>161</v>
      </c>
      <c r="AB1362" t="b">
        <v>0</v>
      </c>
      <c r="AC1362" t="b">
        <v>0</v>
      </c>
      <c r="AE1362" t="b">
        <v>1</v>
      </c>
      <c r="AF1362" t="b">
        <v>0</v>
      </c>
      <c r="AG1362" t="b">
        <v>0</v>
      </c>
      <c r="AH1362" t="s">
        <v>219</v>
      </c>
      <c r="AI1362" t="b">
        <v>0</v>
      </c>
      <c r="AK1362" t="b">
        <v>0</v>
      </c>
      <c r="AL1362" s="1"/>
      <c r="AM1362" t="s">
        <v>162</v>
      </c>
      <c r="AN1362" s="2">
        <v>44297.838888888888</v>
      </c>
      <c r="AP1362" s="2"/>
      <c r="AQ1362" s="1"/>
      <c r="AS1362" t="b">
        <v>0</v>
      </c>
      <c r="AV1362" t="s">
        <v>213</v>
      </c>
      <c r="BB1362" t="s">
        <v>3810</v>
      </c>
      <c r="BD1362" t="b">
        <v>0</v>
      </c>
      <c r="BH1362" t="s">
        <v>332</v>
      </c>
      <c r="BI1362" t="s">
        <v>155</v>
      </c>
      <c r="BJ1362" t="s">
        <v>2848</v>
      </c>
      <c r="BN1362" t="s">
        <v>415</v>
      </c>
      <c r="BP1362" t="s">
        <v>3811</v>
      </c>
      <c r="BQ1362" t="s">
        <v>96</v>
      </c>
      <c r="BR1362" t="b">
        <v>0</v>
      </c>
      <c r="BT1362" t="b">
        <v>0</v>
      </c>
      <c r="BW1362" t="s">
        <v>166</v>
      </c>
      <c r="BX1362" t="b">
        <v>0</v>
      </c>
      <c r="BY1362" s="2">
        <v>44376.857581018521</v>
      </c>
      <c r="CB1362" t="b">
        <v>0</v>
      </c>
      <c r="CC1362" t="b">
        <v>0</v>
      </c>
      <c r="CF1362">
        <v>98750</v>
      </c>
      <c r="CH1362">
        <v>9875</v>
      </c>
      <c r="CI1362">
        <v>10</v>
      </c>
      <c r="CJ1362">
        <v>0</v>
      </c>
      <c r="CK1362">
        <f>YEAR(tbl_Opportunity[[#This Row],[Close Date]])</f>
        <v>2020</v>
      </c>
    </row>
    <row r="1363" spans="1:89">
      <c r="A1363" t="s">
        <v>3388</v>
      </c>
      <c r="B1363" t="b">
        <v>0</v>
      </c>
      <c r="D1363" t="b">
        <v>0</v>
      </c>
      <c r="H1363" s="1">
        <v>44196</v>
      </c>
      <c r="I1363" t="b">
        <v>0</v>
      </c>
      <c r="O1363" t="s">
        <v>99</v>
      </c>
      <c r="P1363" t="b">
        <v>0</v>
      </c>
      <c r="Q1363" s="2">
        <v>43937.726886574077</v>
      </c>
      <c r="R1363" s="1"/>
      <c r="S1363" t="b">
        <v>0</v>
      </c>
      <c r="U1363" s="1"/>
      <c r="V1363" t="b">
        <v>0</v>
      </c>
      <c r="W1363" s="1">
        <v>43922</v>
      </c>
      <c r="X1363">
        <v>4</v>
      </c>
      <c r="Y1363">
        <v>2020</v>
      </c>
      <c r="Z1363" t="s">
        <v>161</v>
      </c>
      <c r="AA1363" t="s">
        <v>161</v>
      </c>
      <c r="AB1363" t="b">
        <v>0</v>
      </c>
      <c r="AC1363" t="b">
        <v>0</v>
      </c>
      <c r="AE1363" t="b">
        <v>1</v>
      </c>
      <c r="AF1363" t="b">
        <v>0</v>
      </c>
      <c r="AG1363" t="b">
        <v>0</v>
      </c>
      <c r="AH1363" t="s">
        <v>219</v>
      </c>
      <c r="AI1363" t="b">
        <v>0</v>
      </c>
      <c r="AK1363" t="b">
        <v>0</v>
      </c>
      <c r="AL1363" s="1"/>
      <c r="AM1363" t="s">
        <v>162</v>
      </c>
      <c r="AN1363" s="2">
        <v>44297.838888888888</v>
      </c>
      <c r="AP1363" s="2"/>
      <c r="AQ1363" s="1"/>
      <c r="AS1363" t="b">
        <v>0</v>
      </c>
      <c r="AV1363" t="s">
        <v>213</v>
      </c>
      <c r="BB1363" t="s">
        <v>3812</v>
      </c>
      <c r="BD1363" t="b">
        <v>0</v>
      </c>
      <c r="BH1363" t="s">
        <v>332</v>
      </c>
      <c r="BI1363" t="s">
        <v>155</v>
      </c>
      <c r="BN1363" t="s">
        <v>415</v>
      </c>
      <c r="BQ1363" t="s">
        <v>96</v>
      </c>
      <c r="BR1363" t="b">
        <v>0</v>
      </c>
      <c r="BT1363" t="b">
        <v>0</v>
      </c>
      <c r="BW1363" t="s">
        <v>166</v>
      </c>
      <c r="BX1363" t="b">
        <v>0</v>
      </c>
      <c r="BY1363" s="2">
        <v>44376.857581018521</v>
      </c>
      <c r="CB1363" t="b">
        <v>0</v>
      </c>
      <c r="CC1363" t="b">
        <v>0</v>
      </c>
      <c r="CF1363">
        <v>4875</v>
      </c>
      <c r="CH1363">
        <v>487.5</v>
      </c>
      <c r="CI1363">
        <v>10</v>
      </c>
      <c r="CJ1363">
        <v>0</v>
      </c>
      <c r="CK1363">
        <f>YEAR(tbl_Opportunity[[#This Row],[Close Date]])</f>
        <v>2020</v>
      </c>
    </row>
    <row r="1364" spans="1:89">
      <c r="A1364" t="s">
        <v>3813</v>
      </c>
      <c r="B1364" t="b">
        <v>0</v>
      </c>
      <c r="D1364" t="b">
        <v>0</v>
      </c>
      <c r="H1364" s="1">
        <v>44196</v>
      </c>
      <c r="I1364" t="b">
        <v>0</v>
      </c>
      <c r="L1364" t="s">
        <v>3814</v>
      </c>
      <c r="O1364" t="s">
        <v>99</v>
      </c>
      <c r="P1364" t="b">
        <v>0</v>
      </c>
      <c r="Q1364" s="2">
        <v>43957.719571759262</v>
      </c>
      <c r="R1364" s="1"/>
      <c r="S1364" t="b">
        <v>0</v>
      </c>
      <c r="U1364" s="1"/>
      <c r="V1364" t="b">
        <v>0</v>
      </c>
      <c r="W1364" s="1">
        <v>43922</v>
      </c>
      <c r="X1364">
        <v>4</v>
      </c>
      <c r="Y1364">
        <v>2020</v>
      </c>
      <c r="Z1364" t="s">
        <v>161</v>
      </c>
      <c r="AA1364" t="s">
        <v>161</v>
      </c>
      <c r="AB1364" t="b">
        <v>0</v>
      </c>
      <c r="AC1364" t="b">
        <v>0</v>
      </c>
      <c r="AE1364" t="b">
        <v>1</v>
      </c>
      <c r="AF1364" t="b">
        <v>0</v>
      </c>
      <c r="AG1364" t="b">
        <v>0</v>
      </c>
      <c r="AH1364" t="s">
        <v>219</v>
      </c>
      <c r="AI1364" t="b">
        <v>0</v>
      </c>
      <c r="AK1364" t="b">
        <v>0</v>
      </c>
      <c r="AL1364" s="1">
        <v>43958</v>
      </c>
      <c r="AM1364" t="s">
        <v>162</v>
      </c>
      <c r="AN1364" s="2">
        <v>44297.838888888888</v>
      </c>
      <c r="AP1364" s="2"/>
      <c r="AQ1364" s="1"/>
      <c r="AS1364" t="b">
        <v>0</v>
      </c>
      <c r="AV1364" t="s">
        <v>213</v>
      </c>
      <c r="BB1364" t="s">
        <v>3815</v>
      </c>
      <c r="BD1364" t="b">
        <v>0</v>
      </c>
      <c r="BH1364" t="s">
        <v>332</v>
      </c>
      <c r="BI1364" t="s">
        <v>155</v>
      </c>
      <c r="BN1364" t="s">
        <v>415</v>
      </c>
      <c r="BP1364" t="s">
        <v>3816</v>
      </c>
      <c r="BQ1364" t="s">
        <v>96</v>
      </c>
      <c r="BR1364" t="b">
        <v>0</v>
      </c>
      <c r="BT1364" t="b">
        <v>0</v>
      </c>
      <c r="BW1364" t="s">
        <v>166</v>
      </c>
      <c r="BX1364" t="b">
        <v>0</v>
      </c>
      <c r="BY1364" s="2">
        <v>44376.857581018521</v>
      </c>
      <c r="CB1364" t="b">
        <v>0</v>
      </c>
      <c r="CC1364" t="b">
        <v>0</v>
      </c>
      <c r="CF1364">
        <v>66200</v>
      </c>
      <c r="CH1364">
        <v>6620</v>
      </c>
      <c r="CI1364">
        <v>10</v>
      </c>
      <c r="CJ1364">
        <v>0</v>
      </c>
      <c r="CK1364">
        <f>YEAR(tbl_Opportunity[[#This Row],[Close Date]])</f>
        <v>2020</v>
      </c>
    </row>
    <row r="1365" spans="1:89">
      <c r="A1365" t="s">
        <v>3039</v>
      </c>
      <c r="B1365" t="b">
        <v>0</v>
      </c>
      <c r="D1365" t="b">
        <v>0</v>
      </c>
      <c r="E1365" t="s">
        <v>2947</v>
      </c>
      <c r="H1365" s="1">
        <v>44196</v>
      </c>
      <c r="I1365" t="b">
        <v>0</v>
      </c>
      <c r="L1365" t="s">
        <v>3041</v>
      </c>
      <c r="O1365" t="s">
        <v>99</v>
      </c>
      <c r="P1365" t="b">
        <v>0</v>
      </c>
      <c r="Q1365" s="2">
        <v>44049.56994212963</v>
      </c>
      <c r="R1365" s="1"/>
      <c r="S1365" t="b">
        <v>0</v>
      </c>
      <c r="U1365" s="1"/>
      <c r="V1365" t="b">
        <v>0</v>
      </c>
      <c r="W1365" s="1">
        <v>43922</v>
      </c>
      <c r="X1365">
        <v>4</v>
      </c>
      <c r="Y1365">
        <v>2020</v>
      </c>
      <c r="Z1365" t="s">
        <v>161</v>
      </c>
      <c r="AA1365" t="s">
        <v>161</v>
      </c>
      <c r="AB1365" t="b">
        <v>0</v>
      </c>
      <c r="AC1365" t="b">
        <v>0</v>
      </c>
      <c r="AE1365" t="b">
        <v>1</v>
      </c>
      <c r="AF1365" t="b">
        <v>0</v>
      </c>
      <c r="AG1365" t="b">
        <v>0</v>
      </c>
      <c r="AH1365" t="s">
        <v>243</v>
      </c>
      <c r="AI1365" t="b">
        <v>0</v>
      </c>
      <c r="AK1365" t="b">
        <v>0</v>
      </c>
      <c r="AL1365" s="1">
        <v>44049</v>
      </c>
      <c r="AM1365" t="s">
        <v>99</v>
      </c>
      <c r="AN1365" s="2">
        <v>44050.827905092592</v>
      </c>
      <c r="AP1365" s="2"/>
      <c r="AQ1365" s="1"/>
      <c r="AS1365" t="b">
        <v>0</v>
      </c>
      <c r="AV1365" t="s">
        <v>176</v>
      </c>
      <c r="BB1365" t="s">
        <v>3817</v>
      </c>
      <c r="BD1365" t="b">
        <v>0</v>
      </c>
      <c r="BH1365" t="s">
        <v>332</v>
      </c>
      <c r="BI1365" t="s">
        <v>155</v>
      </c>
      <c r="BJ1365" t="s">
        <v>157</v>
      </c>
      <c r="BN1365" t="s">
        <v>415</v>
      </c>
      <c r="BP1365" t="s">
        <v>3818</v>
      </c>
      <c r="BQ1365" t="s">
        <v>96</v>
      </c>
      <c r="BR1365" t="b">
        <v>0</v>
      </c>
      <c r="BT1365" t="b">
        <v>0</v>
      </c>
      <c r="BW1365" t="s">
        <v>166</v>
      </c>
      <c r="BX1365" t="b">
        <v>0</v>
      </c>
      <c r="BY1365" s="2">
        <v>44376.857581018521</v>
      </c>
      <c r="CB1365" t="b">
        <v>0</v>
      </c>
      <c r="CC1365" t="b">
        <v>0</v>
      </c>
      <c r="CF1365">
        <v>215699</v>
      </c>
      <c r="CH1365">
        <v>21569.9</v>
      </c>
      <c r="CI1365">
        <v>10</v>
      </c>
      <c r="CJ1365">
        <v>0</v>
      </c>
      <c r="CK1365">
        <f>YEAR(tbl_Opportunity[[#This Row],[Close Date]])</f>
        <v>2020</v>
      </c>
    </row>
    <row r="1366" spans="1:89">
      <c r="A1366" t="s">
        <v>3819</v>
      </c>
      <c r="B1366" t="b">
        <v>0</v>
      </c>
      <c r="D1366" t="b">
        <v>0</v>
      </c>
      <c r="E1366" t="s">
        <v>2947</v>
      </c>
      <c r="H1366" s="1">
        <v>44196</v>
      </c>
      <c r="I1366" t="b">
        <v>0</v>
      </c>
      <c r="L1366" t="s">
        <v>3820</v>
      </c>
      <c r="O1366" t="s">
        <v>99</v>
      </c>
      <c r="P1366" t="b">
        <v>0</v>
      </c>
      <c r="Q1366" s="2">
        <v>44089.843668981484</v>
      </c>
      <c r="R1366" s="1"/>
      <c r="S1366" t="b">
        <v>0</v>
      </c>
      <c r="U1366" s="1"/>
      <c r="V1366" t="b">
        <v>0</v>
      </c>
      <c r="W1366" s="1">
        <v>43922</v>
      </c>
      <c r="X1366">
        <v>4</v>
      </c>
      <c r="Y1366">
        <v>2020</v>
      </c>
      <c r="Z1366" t="s">
        <v>161</v>
      </c>
      <c r="AA1366" t="s">
        <v>161</v>
      </c>
      <c r="AB1366" t="b">
        <v>0</v>
      </c>
      <c r="AC1366" t="b">
        <v>0</v>
      </c>
      <c r="AE1366" t="b">
        <v>1</v>
      </c>
      <c r="AF1366" t="b">
        <v>0</v>
      </c>
      <c r="AG1366" t="b">
        <v>0</v>
      </c>
      <c r="AH1366" t="s">
        <v>243</v>
      </c>
      <c r="AI1366" t="b">
        <v>0</v>
      </c>
      <c r="AK1366" t="b">
        <v>0</v>
      </c>
      <c r="AL1366" s="1">
        <v>44089</v>
      </c>
      <c r="AM1366" t="s">
        <v>99</v>
      </c>
      <c r="AN1366" s="2">
        <v>44089.845138888886</v>
      </c>
      <c r="AP1366" s="2"/>
      <c r="AQ1366" s="1"/>
      <c r="AS1366" t="b">
        <v>0</v>
      </c>
      <c r="AV1366" t="s">
        <v>93</v>
      </c>
      <c r="BB1366" t="s">
        <v>3821</v>
      </c>
      <c r="BD1366" t="b">
        <v>0</v>
      </c>
      <c r="BH1366" t="s">
        <v>332</v>
      </c>
      <c r="BI1366" t="s">
        <v>155</v>
      </c>
      <c r="BN1366" t="s">
        <v>415</v>
      </c>
      <c r="BQ1366" t="s">
        <v>96</v>
      </c>
      <c r="BR1366" t="b">
        <v>0</v>
      </c>
      <c r="BT1366" t="b">
        <v>0</v>
      </c>
      <c r="BW1366" t="s">
        <v>166</v>
      </c>
      <c r="BX1366" t="b">
        <v>0</v>
      </c>
      <c r="BY1366" s="2">
        <v>44376.857581018521</v>
      </c>
      <c r="CB1366" t="b">
        <v>0</v>
      </c>
      <c r="CC1366" t="b">
        <v>0</v>
      </c>
      <c r="CF1366">
        <v>72500</v>
      </c>
      <c r="CH1366">
        <v>7250</v>
      </c>
      <c r="CI1366">
        <v>10</v>
      </c>
      <c r="CJ1366">
        <v>0</v>
      </c>
      <c r="CK1366">
        <f>YEAR(tbl_Opportunity[[#This Row],[Close Date]])</f>
        <v>2020</v>
      </c>
    </row>
    <row r="1367" spans="1:89">
      <c r="A1367" t="s">
        <v>648</v>
      </c>
      <c r="B1367" t="b">
        <v>0</v>
      </c>
      <c r="D1367" t="b">
        <v>0</v>
      </c>
      <c r="H1367" s="1">
        <v>44561</v>
      </c>
      <c r="I1367" t="b">
        <v>0</v>
      </c>
      <c r="O1367" t="s">
        <v>99</v>
      </c>
      <c r="P1367" t="b">
        <v>0</v>
      </c>
      <c r="Q1367" s="2">
        <v>43350.730173611111</v>
      </c>
      <c r="R1367" s="1"/>
      <c r="S1367" t="b">
        <v>0</v>
      </c>
      <c r="U1367" s="1"/>
      <c r="V1367" t="b">
        <v>0</v>
      </c>
      <c r="W1367" s="1">
        <v>44287</v>
      </c>
      <c r="X1367">
        <v>4</v>
      </c>
      <c r="Y1367">
        <v>2021</v>
      </c>
      <c r="Z1367" t="s">
        <v>161</v>
      </c>
      <c r="AA1367" t="s">
        <v>161</v>
      </c>
      <c r="AB1367" t="b">
        <v>0</v>
      </c>
      <c r="AC1367" t="b">
        <v>0</v>
      </c>
      <c r="AE1367" t="b">
        <v>1</v>
      </c>
      <c r="AF1367" t="b">
        <v>0</v>
      </c>
      <c r="AG1367" t="b">
        <v>0</v>
      </c>
      <c r="AH1367" t="s">
        <v>243</v>
      </c>
      <c r="AI1367" t="b">
        <v>0</v>
      </c>
      <c r="AK1367" t="b">
        <v>0</v>
      </c>
      <c r="AL1367" s="1">
        <v>43350</v>
      </c>
      <c r="AM1367" t="s">
        <v>162</v>
      </c>
      <c r="AN1367" s="2">
        <v>44300.834421296298</v>
      </c>
      <c r="AP1367" s="2">
        <v>44256.669930555552</v>
      </c>
      <c r="AQ1367" s="1"/>
      <c r="AS1367" t="b">
        <v>0</v>
      </c>
      <c r="AV1367" t="s">
        <v>213</v>
      </c>
      <c r="BB1367" t="s">
        <v>3822</v>
      </c>
      <c r="BD1367" t="b">
        <v>0</v>
      </c>
      <c r="BH1367" t="s">
        <v>332</v>
      </c>
      <c r="BI1367" t="s">
        <v>150</v>
      </c>
      <c r="BJ1367" t="s">
        <v>95</v>
      </c>
      <c r="BN1367" t="s">
        <v>415</v>
      </c>
      <c r="BQ1367" t="s">
        <v>96</v>
      </c>
      <c r="BR1367" t="b">
        <v>0</v>
      </c>
      <c r="BT1367" t="b">
        <v>0</v>
      </c>
      <c r="BW1367" t="s">
        <v>166</v>
      </c>
      <c r="BX1367" t="b">
        <v>0</v>
      </c>
      <c r="BY1367" s="2">
        <v>44376.857569444444</v>
      </c>
      <c r="CB1367" t="b">
        <v>0</v>
      </c>
      <c r="CC1367" t="b">
        <v>0</v>
      </c>
      <c r="CF1367">
        <v>65835</v>
      </c>
      <c r="CH1367">
        <v>6583.5</v>
      </c>
      <c r="CI1367">
        <v>10</v>
      </c>
      <c r="CJ1367">
        <v>0</v>
      </c>
      <c r="CK1367">
        <f>YEAR(tbl_Opportunity[[#This Row],[Close Date]])</f>
        <v>2021</v>
      </c>
    </row>
    <row r="1368" spans="1:89">
      <c r="A1368" t="s">
        <v>660</v>
      </c>
      <c r="B1368" t="b">
        <v>0</v>
      </c>
      <c r="D1368" t="b">
        <v>0</v>
      </c>
      <c r="H1368" s="1">
        <v>44561</v>
      </c>
      <c r="I1368" t="b">
        <v>0</v>
      </c>
      <c r="L1368" t="s">
        <v>3823</v>
      </c>
      <c r="O1368" t="s">
        <v>387</v>
      </c>
      <c r="P1368" t="b">
        <v>0</v>
      </c>
      <c r="Q1368" s="2">
        <v>43682.727129629631</v>
      </c>
      <c r="R1368" s="1"/>
      <c r="S1368" t="b">
        <v>0</v>
      </c>
      <c r="U1368" s="1"/>
      <c r="V1368" t="b">
        <v>0</v>
      </c>
      <c r="W1368" s="1">
        <v>44287</v>
      </c>
      <c r="X1368">
        <v>4</v>
      </c>
      <c r="Y1368">
        <v>2021</v>
      </c>
      <c r="Z1368" t="s">
        <v>161</v>
      </c>
      <c r="AA1368" t="s">
        <v>161</v>
      </c>
      <c r="AB1368" t="b">
        <v>0</v>
      </c>
      <c r="AC1368" t="b">
        <v>0</v>
      </c>
      <c r="AE1368" t="b">
        <v>1</v>
      </c>
      <c r="AF1368" t="b">
        <v>0</v>
      </c>
      <c r="AG1368" t="b">
        <v>0</v>
      </c>
      <c r="AH1368" t="s">
        <v>243</v>
      </c>
      <c r="AI1368" t="b">
        <v>0</v>
      </c>
      <c r="AK1368" t="b">
        <v>0</v>
      </c>
      <c r="AL1368" s="1"/>
      <c r="AM1368" t="s">
        <v>162</v>
      </c>
      <c r="AN1368" s="2">
        <v>44355.849479166667</v>
      </c>
      <c r="AP1368" s="2">
        <v>44193.236250000002</v>
      </c>
      <c r="AQ1368" s="1"/>
      <c r="AS1368" t="b">
        <v>0</v>
      </c>
      <c r="AU1368" t="s">
        <v>157</v>
      </c>
      <c r="AV1368" t="s">
        <v>213</v>
      </c>
      <c r="BB1368" t="s">
        <v>3824</v>
      </c>
      <c r="BD1368" t="b">
        <v>0</v>
      </c>
      <c r="BH1368" t="s">
        <v>387</v>
      </c>
      <c r="BI1368" t="s">
        <v>150</v>
      </c>
      <c r="BN1368" t="s">
        <v>415</v>
      </c>
      <c r="BQ1368" t="s">
        <v>96</v>
      </c>
      <c r="BR1368" t="b">
        <v>0</v>
      </c>
      <c r="BT1368" t="b">
        <v>0</v>
      </c>
      <c r="BW1368" t="s">
        <v>166</v>
      </c>
      <c r="BX1368" t="b">
        <v>0</v>
      </c>
      <c r="BY1368" s="2">
        <v>44376.857569444444</v>
      </c>
      <c r="CB1368" t="b">
        <v>0</v>
      </c>
      <c r="CC1368" t="b">
        <v>0</v>
      </c>
      <c r="CF1368">
        <v>99817.52</v>
      </c>
      <c r="CH1368">
        <v>9981.75</v>
      </c>
      <c r="CI1368">
        <v>10</v>
      </c>
      <c r="CJ1368">
        <v>0</v>
      </c>
      <c r="CK1368">
        <f>YEAR(tbl_Opportunity[[#This Row],[Close Date]])</f>
        <v>2021</v>
      </c>
    </row>
    <row r="1369" spans="1:89">
      <c r="A1369" t="s">
        <v>3825</v>
      </c>
      <c r="B1369" t="b">
        <v>0</v>
      </c>
      <c r="D1369" t="b">
        <v>0</v>
      </c>
      <c r="H1369" s="1">
        <v>44561</v>
      </c>
      <c r="I1369" t="b">
        <v>0</v>
      </c>
      <c r="L1369" t="s">
        <v>3826</v>
      </c>
      <c r="O1369" t="s">
        <v>99</v>
      </c>
      <c r="P1369" t="b">
        <v>0</v>
      </c>
      <c r="Q1369" s="2">
        <v>44049.54478009259</v>
      </c>
      <c r="R1369" s="1"/>
      <c r="S1369" t="b">
        <v>0</v>
      </c>
      <c r="U1369" s="1"/>
      <c r="V1369" t="b">
        <v>0</v>
      </c>
      <c r="W1369" s="1">
        <v>44287</v>
      </c>
      <c r="X1369">
        <v>4</v>
      </c>
      <c r="Y1369">
        <v>2021</v>
      </c>
      <c r="Z1369" t="s">
        <v>161</v>
      </c>
      <c r="AA1369" t="s">
        <v>161</v>
      </c>
      <c r="AB1369" t="b">
        <v>0</v>
      </c>
      <c r="AC1369" t="b">
        <v>0</v>
      </c>
      <c r="AE1369" t="b">
        <v>1</v>
      </c>
      <c r="AF1369" t="b">
        <v>0</v>
      </c>
      <c r="AG1369" t="b">
        <v>0</v>
      </c>
      <c r="AH1369" t="s">
        <v>243</v>
      </c>
      <c r="AI1369" t="b">
        <v>0</v>
      </c>
      <c r="AK1369" t="b">
        <v>0</v>
      </c>
      <c r="AL1369" s="1">
        <v>44049</v>
      </c>
      <c r="AM1369" t="s">
        <v>162</v>
      </c>
      <c r="AN1369" s="2">
        <v>44297.838888888888</v>
      </c>
      <c r="AP1369" s="2">
        <v>44256.672083333331</v>
      </c>
      <c r="AQ1369" s="1"/>
      <c r="AS1369" t="b">
        <v>0</v>
      </c>
      <c r="AV1369" t="s">
        <v>213</v>
      </c>
      <c r="BB1369" t="s">
        <v>3827</v>
      </c>
      <c r="BD1369" t="b">
        <v>0</v>
      </c>
      <c r="BH1369" t="s">
        <v>332</v>
      </c>
      <c r="BI1369" t="s">
        <v>150</v>
      </c>
      <c r="BJ1369" t="s">
        <v>2983</v>
      </c>
      <c r="BN1369" t="s">
        <v>415</v>
      </c>
      <c r="BQ1369" t="s">
        <v>96</v>
      </c>
      <c r="BR1369" t="b">
        <v>0</v>
      </c>
      <c r="BT1369" t="b">
        <v>0</v>
      </c>
      <c r="BW1369" t="s">
        <v>166</v>
      </c>
      <c r="BX1369" t="b">
        <v>0</v>
      </c>
      <c r="BY1369" s="2">
        <v>44376.857581018521</v>
      </c>
      <c r="CB1369" t="b">
        <v>0</v>
      </c>
      <c r="CC1369" t="b">
        <v>0</v>
      </c>
      <c r="CF1369">
        <v>65437</v>
      </c>
      <c r="CH1369">
        <v>6543.7</v>
      </c>
      <c r="CI1369">
        <v>10</v>
      </c>
      <c r="CJ1369">
        <v>0</v>
      </c>
      <c r="CK1369">
        <f>YEAR(tbl_Opportunity[[#This Row],[Close Date]])</f>
        <v>2021</v>
      </c>
    </row>
    <row r="1370" spans="1:89">
      <c r="A1370" t="s">
        <v>3828</v>
      </c>
      <c r="B1370" t="b">
        <v>0</v>
      </c>
      <c r="D1370" t="b">
        <v>0</v>
      </c>
      <c r="E1370" t="s">
        <v>3119</v>
      </c>
      <c r="H1370" s="1">
        <v>44561</v>
      </c>
      <c r="I1370" t="b">
        <v>0</v>
      </c>
      <c r="L1370" t="s">
        <v>3829</v>
      </c>
      <c r="O1370" t="s">
        <v>99</v>
      </c>
      <c r="P1370" t="b">
        <v>0</v>
      </c>
      <c r="Q1370" s="2">
        <v>44054.582083333335</v>
      </c>
      <c r="R1370" s="1"/>
      <c r="S1370" t="b">
        <v>0</v>
      </c>
      <c r="U1370" s="1"/>
      <c r="V1370" t="b">
        <v>0</v>
      </c>
      <c r="W1370" s="1">
        <v>44287</v>
      </c>
      <c r="X1370">
        <v>4</v>
      </c>
      <c r="Y1370">
        <v>2021</v>
      </c>
      <c r="Z1370" t="s">
        <v>161</v>
      </c>
      <c r="AA1370" t="s">
        <v>161</v>
      </c>
      <c r="AB1370" t="b">
        <v>0</v>
      </c>
      <c r="AC1370" t="b">
        <v>0</v>
      </c>
      <c r="AE1370" t="b">
        <v>1</v>
      </c>
      <c r="AF1370" t="b">
        <v>0</v>
      </c>
      <c r="AG1370" t="b">
        <v>0</v>
      </c>
      <c r="AH1370" t="s">
        <v>243</v>
      </c>
      <c r="AI1370" t="b">
        <v>0</v>
      </c>
      <c r="AK1370" t="b">
        <v>0</v>
      </c>
      <c r="AL1370" s="1">
        <v>44054</v>
      </c>
      <c r="AM1370" t="s">
        <v>332</v>
      </c>
      <c r="AN1370" s="2">
        <v>44263.597754629627</v>
      </c>
      <c r="AP1370" s="2">
        <v>44263.597754629627</v>
      </c>
      <c r="AQ1370" s="1"/>
      <c r="AS1370" t="b">
        <v>0</v>
      </c>
      <c r="AV1370" t="s">
        <v>93</v>
      </c>
      <c r="BB1370" t="s">
        <v>3830</v>
      </c>
      <c r="BD1370" t="b">
        <v>0</v>
      </c>
      <c r="BH1370" t="s">
        <v>332</v>
      </c>
      <c r="BI1370" t="s">
        <v>150</v>
      </c>
      <c r="BJ1370" t="s">
        <v>336</v>
      </c>
      <c r="BN1370" t="s">
        <v>415</v>
      </c>
      <c r="BP1370" t="s">
        <v>3831</v>
      </c>
      <c r="BQ1370" t="s">
        <v>96</v>
      </c>
      <c r="BR1370" t="b">
        <v>0</v>
      </c>
      <c r="BT1370" t="b">
        <v>0</v>
      </c>
      <c r="BW1370" t="s">
        <v>166</v>
      </c>
      <c r="BX1370" t="b">
        <v>0</v>
      </c>
      <c r="BY1370" s="2">
        <v>44376.857581018521</v>
      </c>
      <c r="CB1370" t="b">
        <v>0</v>
      </c>
      <c r="CC1370" t="b">
        <v>0</v>
      </c>
      <c r="CF1370">
        <v>73893.3</v>
      </c>
      <c r="CH1370">
        <v>7389.33</v>
      </c>
      <c r="CI1370">
        <v>10</v>
      </c>
      <c r="CJ1370">
        <v>0</v>
      </c>
      <c r="CK1370">
        <f>YEAR(tbl_Opportunity[[#This Row],[Close Date]])</f>
        <v>2021</v>
      </c>
    </row>
    <row r="1371" spans="1:89">
      <c r="A1371" t="s">
        <v>3832</v>
      </c>
      <c r="B1371" t="b">
        <v>0</v>
      </c>
      <c r="D1371" t="b">
        <v>0</v>
      </c>
      <c r="E1371" t="s">
        <v>3510</v>
      </c>
      <c r="H1371" s="1">
        <v>44470</v>
      </c>
      <c r="I1371" t="b">
        <v>0</v>
      </c>
      <c r="L1371" t="s">
        <v>3833</v>
      </c>
      <c r="O1371" t="s">
        <v>99</v>
      </c>
      <c r="P1371" t="b">
        <v>0</v>
      </c>
      <c r="Q1371" s="2">
        <v>44133.774768518517</v>
      </c>
      <c r="R1371" s="1"/>
      <c r="S1371" t="b">
        <v>0</v>
      </c>
      <c r="U1371" s="1"/>
      <c r="V1371" t="b">
        <v>0</v>
      </c>
      <c r="W1371" s="1">
        <v>44287</v>
      </c>
      <c r="X1371">
        <v>4</v>
      </c>
      <c r="Y1371">
        <v>2021</v>
      </c>
      <c r="Z1371" t="s">
        <v>161</v>
      </c>
      <c r="AA1371" t="s">
        <v>161</v>
      </c>
      <c r="AB1371" t="b">
        <v>0</v>
      </c>
      <c r="AC1371" t="b">
        <v>0</v>
      </c>
      <c r="AE1371" t="b">
        <v>1</v>
      </c>
      <c r="AF1371" t="b">
        <v>0</v>
      </c>
      <c r="AG1371" t="b">
        <v>0</v>
      </c>
      <c r="AH1371" t="s">
        <v>243</v>
      </c>
      <c r="AI1371" t="b">
        <v>0</v>
      </c>
      <c r="AK1371" t="b">
        <v>0</v>
      </c>
      <c r="AL1371" s="1">
        <v>44133</v>
      </c>
      <c r="AM1371" t="s">
        <v>162</v>
      </c>
      <c r="AN1371" s="2">
        <v>44297.828460648147</v>
      </c>
      <c r="AP1371" s="2"/>
      <c r="AQ1371" s="1"/>
      <c r="AS1371" t="b">
        <v>0</v>
      </c>
      <c r="AV1371" t="s">
        <v>153</v>
      </c>
      <c r="BB1371" t="s">
        <v>3834</v>
      </c>
      <c r="BD1371" t="b">
        <v>0</v>
      </c>
      <c r="BH1371" t="s">
        <v>99</v>
      </c>
      <c r="BI1371" t="s">
        <v>150</v>
      </c>
      <c r="BN1371" t="s">
        <v>415</v>
      </c>
      <c r="BQ1371" t="s">
        <v>96</v>
      </c>
      <c r="BR1371" t="b">
        <v>0</v>
      </c>
      <c r="BT1371" t="b">
        <v>0</v>
      </c>
      <c r="BW1371" t="s">
        <v>166</v>
      </c>
      <c r="BX1371" t="b">
        <v>0</v>
      </c>
      <c r="BY1371" s="2">
        <v>44376.857581018521</v>
      </c>
      <c r="CB1371" t="b">
        <v>0</v>
      </c>
      <c r="CC1371" t="b">
        <v>0</v>
      </c>
      <c r="CF1371">
        <v>6500</v>
      </c>
      <c r="CH1371">
        <v>650</v>
      </c>
      <c r="CI1371">
        <v>10</v>
      </c>
      <c r="CJ1371">
        <v>0</v>
      </c>
      <c r="CK1371">
        <f>YEAR(tbl_Opportunity[[#This Row],[Close Date]])</f>
        <v>2021</v>
      </c>
    </row>
    <row r="1372" spans="1:89">
      <c r="A1372" t="s">
        <v>507</v>
      </c>
      <c r="B1372" t="b">
        <v>0</v>
      </c>
      <c r="D1372" t="b">
        <v>0</v>
      </c>
      <c r="H1372" s="1">
        <v>44561</v>
      </c>
      <c r="I1372" t="b">
        <v>0</v>
      </c>
      <c r="O1372" t="s">
        <v>99</v>
      </c>
      <c r="P1372" t="b">
        <v>0</v>
      </c>
      <c r="Q1372" s="2">
        <v>43565.764803240738</v>
      </c>
      <c r="R1372" s="1"/>
      <c r="S1372" t="b">
        <v>0</v>
      </c>
      <c r="U1372" s="1"/>
      <c r="V1372" t="b">
        <v>0</v>
      </c>
      <c r="W1372" s="1">
        <v>44287</v>
      </c>
      <c r="X1372">
        <v>4</v>
      </c>
      <c r="Y1372">
        <v>2021</v>
      </c>
      <c r="Z1372" t="s">
        <v>161</v>
      </c>
      <c r="AA1372" t="s">
        <v>161</v>
      </c>
      <c r="AB1372" t="b">
        <v>0</v>
      </c>
      <c r="AC1372" t="b">
        <v>0</v>
      </c>
      <c r="AE1372" t="b">
        <v>1</v>
      </c>
      <c r="AF1372" t="b">
        <v>0</v>
      </c>
      <c r="AG1372" t="b">
        <v>0</v>
      </c>
      <c r="AH1372" t="s">
        <v>129</v>
      </c>
      <c r="AI1372" t="b">
        <v>0</v>
      </c>
      <c r="AK1372" t="b">
        <v>0</v>
      </c>
      <c r="AL1372" s="1">
        <v>43663</v>
      </c>
      <c r="AM1372" t="s">
        <v>332</v>
      </c>
      <c r="AN1372" s="2">
        <v>44319.577673611115</v>
      </c>
      <c r="AP1372" s="2">
        <v>44319.577557870369</v>
      </c>
      <c r="AQ1372" s="1"/>
      <c r="AS1372" t="b">
        <v>0</v>
      </c>
      <c r="AV1372" t="s">
        <v>213</v>
      </c>
      <c r="BB1372" t="s">
        <v>3835</v>
      </c>
      <c r="BD1372" t="b">
        <v>0</v>
      </c>
      <c r="BH1372" t="s">
        <v>332</v>
      </c>
      <c r="BI1372" t="s">
        <v>155</v>
      </c>
      <c r="BJ1372" t="s">
        <v>3836</v>
      </c>
      <c r="BN1372" t="s">
        <v>415</v>
      </c>
      <c r="BQ1372" t="s">
        <v>96</v>
      </c>
      <c r="BR1372" t="b">
        <v>0</v>
      </c>
      <c r="BT1372" t="b">
        <v>0</v>
      </c>
      <c r="BW1372" t="s">
        <v>166</v>
      </c>
      <c r="BX1372" t="b">
        <v>0</v>
      </c>
      <c r="BY1372" s="2">
        <v>44376.857569444444</v>
      </c>
      <c r="CB1372" t="b">
        <v>0</v>
      </c>
      <c r="CC1372" t="b">
        <v>0</v>
      </c>
      <c r="CF1372">
        <v>169639.54</v>
      </c>
      <c r="CH1372">
        <v>16963.95</v>
      </c>
      <c r="CI1372">
        <v>10</v>
      </c>
      <c r="CJ1372">
        <v>0</v>
      </c>
      <c r="CK1372">
        <f>YEAR(tbl_Opportunity[[#This Row],[Close Date]])</f>
        <v>2021</v>
      </c>
    </row>
    <row r="1373" spans="1:89">
      <c r="A1373" t="s">
        <v>3837</v>
      </c>
      <c r="B1373" t="b">
        <v>0</v>
      </c>
      <c r="D1373" t="b">
        <v>0</v>
      </c>
      <c r="E1373" t="s">
        <v>3510</v>
      </c>
      <c r="H1373" s="1">
        <v>44561</v>
      </c>
      <c r="I1373" t="b">
        <v>0</v>
      </c>
      <c r="L1373" t="s">
        <v>3838</v>
      </c>
      <c r="O1373" t="s">
        <v>99</v>
      </c>
      <c r="P1373" t="b">
        <v>0</v>
      </c>
      <c r="Q1373" s="2">
        <v>44020.575312499997</v>
      </c>
      <c r="R1373" s="1"/>
      <c r="S1373" t="b">
        <v>0</v>
      </c>
      <c r="U1373" s="1"/>
      <c r="V1373" t="b">
        <v>0</v>
      </c>
      <c r="W1373" s="1">
        <v>44287</v>
      </c>
      <c r="X1373">
        <v>4</v>
      </c>
      <c r="Y1373">
        <v>2021</v>
      </c>
      <c r="Z1373" t="s">
        <v>161</v>
      </c>
      <c r="AA1373" t="s">
        <v>161</v>
      </c>
      <c r="AB1373" t="b">
        <v>0</v>
      </c>
      <c r="AC1373" t="b">
        <v>0</v>
      </c>
      <c r="AE1373" t="b">
        <v>1</v>
      </c>
      <c r="AF1373" t="b">
        <v>0</v>
      </c>
      <c r="AG1373" t="b">
        <v>0</v>
      </c>
      <c r="AH1373" t="s">
        <v>129</v>
      </c>
      <c r="AI1373" t="b">
        <v>0</v>
      </c>
      <c r="AK1373" t="b">
        <v>0</v>
      </c>
      <c r="AL1373" s="1">
        <v>44315</v>
      </c>
      <c r="AM1373" t="s">
        <v>99</v>
      </c>
      <c r="AN1373" s="2">
        <v>44315.670648148145</v>
      </c>
      <c r="AP1373" s="2">
        <v>44315.658553240741</v>
      </c>
      <c r="AQ1373" s="1"/>
      <c r="AS1373" t="b">
        <v>0</v>
      </c>
      <c r="AV1373" t="s">
        <v>213</v>
      </c>
      <c r="BB1373" t="s">
        <v>3839</v>
      </c>
      <c r="BD1373" t="b">
        <v>0</v>
      </c>
      <c r="BH1373" t="s">
        <v>99</v>
      </c>
      <c r="BI1373" t="s">
        <v>155</v>
      </c>
      <c r="BJ1373" t="s">
        <v>384</v>
      </c>
      <c r="BN1373" t="s">
        <v>415</v>
      </c>
      <c r="BQ1373" t="s">
        <v>96</v>
      </c>
      <c r="BR1373" t="b">
        <v>0</v>
      </c>
      <c r="BT1373" t="b">
        <v>0</v>
      </c>
      <c r="BW1373" t="s">
        <v>166</v>
      </c>
      <c r="BX1373" t="b">
        <v>0</v>
      </c>
      <c r="BY1373" s="2">
        <v>44376.857581018521</v>
      </c>
      <c r="CB1373" t="b">
        <v>0</v>
      </c>
      <c r="CC1373" t="b">
        <v>0</v>
      </c>
      <c r="CF1373">
        <v>4875</v>
      </c>
      <c r="CH1373">
        <v>487.5</v>
      </c>
      <c r="CI1373">
        <v>10</v>
      </c>
      <c r="CJ1373">
        <v>0</v>
      </c>
      <c r="CK1373">
        <f>YEAR(tbl_Opportunity[[#This Row],[Close Date]])</f>
        <v>2021</v>
      </c>
    </row>
    <row r="1374" spans="1:89">
      <c r="A1374" t="s">
        <v>3408</v>
      </c>
      <c r="B1374" t="b">
        <v>0</v>
      </c>
      <c r="D1374" t="b">
        <v>0</v>
      </c>
      <c r="H1374" s="1">
        <v>44561</v>
      </c>
      <c r="I1374" t="b">
        <v>0</v>
      </c>
      <c r="O1374" t="s">
        <v>99</v>
      </c>
      <c r="P1374" t="b">
        <v>0</v>
      </c>
      <c r="Q1374" s="2">
        <v>44020.735000000001</v>
      </c>
      <c r="R1374" s="1"/>
      <c r="S1374" t="b">
        <v>0</v>
      </c>
      <c r="U1374" s="1"/>
      <c r="V1374" t="b">
        <v>0</v>
      </c>
      <c r="W1374" s="1">
        <v>44287</v>
      </c>
      <c r="X1374">
        <v>4</v>
      </c>
      <c r="Y1374">
        <v>2021</v>
      </c>
      <c r="Z1374" t="s">
        <v>161</v>
      </c>
      <c r="AA1374" t="s">
        <v>161</v>
      </c>
      <c r="AB1374" t="b">
        <v>0</v>
      </c>
      <c r="AC1374" t="b">
        <v>0</v>
      </c>
      <c r="AE1374" t="b">
        <v>1</v>
      </c>
      <c r="AF1374" t="b">
        <v>0</v>
      </c>
      <c r="AG1374" t="b">
        <v>0</v>
      </c>
      <c r="AH1374" t="s">
        <v>129</v>
      </c>
      <c r="AI1374" t="b">
        <v>0</v>
      </c>
      <c r="AK1374" t="b">
        <v>0</v>
      </c>
      <c r="AL1374" s="1">
        <v>44025</v>
      </c>
      <c r="AM1374" t="s">
        <v>162</v>
      </c>
      <c r="AN1374" s="2">
        <v>44297.838888888888</v>
      </c>
      <c r="AP1374" s="2"/>
      <c r="AQ1374" s="1"/>
      <c r="AS1374" t="b">
        <v>0</v>
      </c>
      <c r="AV1374" t="s">
        <v>213</v>
      </c>
      <c r="BB1374" t="s">
        <v>3840</v>
      </c>
      <c r="BD1374" t="b">
        <v>0</v>
      </c>
      <c r="BH1374" t="s">
        <v>114</v>
      </c>
      <c r="BI1374" t="s">
        <v>155</v>
      </c>
      <c r="BN1374" t="s">
        <v>415</v>
      </c>
      <c r="BQ1374" t="s">
        <v>96</v>
      </c>
      <c r="BR1374" t="b">
        <v>0</v>
      </c>
      <c r="BT1374" t="b">
        <v>0</v>
      </c>
      <c r="BW1374" t="s">
        <v>166</v>
      </c>
      <c r="BX1374" t="b">
        <v>0</v>
      </c>
      <c r="BY1374" s="2">
        <v>44376.857581018521</v>
      </c>
      <c r="CB1374" t="b">
        <v>0</v>
      </c>
      <c r="CC1374" t="b">
        <v>0</v>
      </c>
      <c r="CF1374">
        <v>48750</v>
      </c>
      <c r="CH1374">
        <v>4875</v>
      </c>
      <c r="CI1374">
        <v>10</v>
      </c>
      <c r="CJ1374">
        <v>0</v>
      </c>
      <c r="CK1374">
        <f>YEAR(tbl_Opportunity[[#This Row],[Close Date]])</f>
        <v>2021</v>
      </c>
    </row>
    <row r="1375" spans="1:89">
      <c r="A1375" t="s">
        <v>507</v>
      </c>
      <c r="B1375" t="b">
        <v>0</v>
      </c>
      <c r="D1375" t="b">
        <v>0</v>
      </c>
      <c r="H1375" s="1">
        <v>44561</v>
      </c>
      <c r="I1375" t="b">
        <v>0</v>
      </c>
      <c r="O1375" t="s">
        <v>99</v>
      </c>
      <c r="P1375" t="b">
        <v>0</v>
      </c>
      <c r="Q1375" s="2">
        <v>44228.89947916667</v>
      </c>
      <c r="R1375" s="1"/>
      <c r="S1375" t="b">
        <v>0</v>
      </c>
      <c r="U1375" s="1"/>
      <c r="V1375" t="b">
        <v>0</v>
      </c>
      <c r="W1375" s="1">
        <v>44287</v>
      </c>
      <c r="X1375">
        <v>4</v>
      </c>
      <c r="Y1375">
        <v>2021</v>
      </c>
      <c r="Z1375" t="s">
        <v>161</v>
      </c>
      <c r="AA1375" t="s">
        <v>161</v>
      </c>
      <c r="AB1375" t="b">
        <v>0</v>
      </c>
      <c r="AC1375" t="b">
        <v>0</v>
      </c>
      <c r="AE1375" t="b">
        <v>1</v>
      </c>
      <c r="AF1375" t="b">
        <v>0</v>
      </c>
      <c r="AG1375" t="b">
        <v>0</v>
      </c>
      <c r="AH1375" t="s">
        <v>129</v>
      </c>
      <c r="AI1375" t="b">
        <v>0</v>
      </c>
      <c r="AK1375" t="b">
        <v>0</v>
      </c>
      <c r="AL1375" s="1">
        <v>44229</v>
      </c>
      <c r="AM1375" t="s">
        <v>162</v>
      </c>
      <c r="AN1375" s="2">
        <v>44297.838888888888</v>
      </c>
      <c r="AP1375" s="2"/>
      <c r="AQ1375" s="1"/>
      <c r="AS1375" t="b">
        <v>0</v>
      </c>
      <c r="AV1375" t="s">
        <v>213</v>
      </c>
      <c r="BB1375" t="s">
        <v>3841</v>
      </c>
      <c r="BD1375" t="b">
        <v>0</v>
      </c>
      <c r="BH1375" t="s">
        <v>332</v>
      </c>
      <c r="BI1375" t="s">
        <v>155</v>
      </c>
      <c r="BN1375" t="s">
        <v>415</v>
      </c>
      <c r="BQ1375" t="s">
        <v>96</v>
      </c>
      <c r="BR1375" t="b">
        <v>0</v>
      </c>
      <c r="BT1375" t="b">
        <v>0</v>
      </c>
      <c r="BW1375" t="s">
        <v>166</v>
      </c>
      <c r="BX1375" t="b">
        <v>0</v>
      </c>
      <c r="BY1375" s="2">
        <v>44376.857581018521</v>
      </c>
      <c r="CB1375" t="b">
        <v>0</v>
      </c>
      <c r="CC1375" t="b">
        <v>0</v>
      </c>
      <c r="CF1375">
        <v>39000</v>
      </c>
      <c r="CH1375">
        <v>3900</v>
      </c>
      <c r="CI1375">
        <v>10</v>
      </c>
      <c r="CJ1375">
        <v>0</v>
      </c>
      <c r="CK1375">
        <f>YEAR(tbl_Opportunity[[#This Row],[Close Date]])</f>
        <v>2021</v>
      </c>
    </row>
    <row r="1376" spans="1:89">
      <c r="A1376" t="s">
        <v>3842</v>
      </c>
      <c r="B1376" t="b">
        <v>0</v>
      </c>
      <c r="D1376" t="b">
        <v>0</v>
      </c>
      <c r="E1376" t="s">
        <v>3510</v>
      </c>
      <c r="H1376" s="1">
        <v>44561</v>
      </c>
      <c r="I1376" t="b">
        <v>0</v>
      </c>
      <c r="L1376" t="s">
        <v>3843</v>
      </c>
      <c r="O1376" t="s">
        <v>99</v>
      </c>
      <c r="P1376" t="b">
        <v>0</v>
      </c>
      <c r="Q1376" s="2">
        <v>44239.885833333334</v>
      </c>
      <c r="R1376" s="1"/>
      <c r="S1376" t="b">
        <v>0</v>
      </c>
      <c r="U1376" s="1"/>
      <c r="V1376" t="b">
        <v>0</v>
      </c>
      <c r="W1376" s="1">
        <v>44287</v>
      </c>
      <c r="X1376">
        <v>4</v>
      </c>
      <c r="Y1376">
        <v>2021</v>
      </c>
      <c r="Z1376" t="s">
        <v>161</v>
      </c>
      <c r="AA1376" t="s">
        <v>161</v>
      </c>
      <c r="AB1376" t="b">
        <v>0</v>
      </c>
      <c r="AC1376" t="b">
        <v>0</v>
      </c>
      <c r="AE1376" t="b">
        <v>1</v>
      </c>
      <c r="AF1376" t="b">
        <v>0</v>
      </c>
      <c r="AG1376" t="b">
        <v>0</v>
      </c>
      <c r="AH1376" t="s">
        <v>129</v>
      </c>
      <c r="AI1376" t="b">
        <v>0</v>
      </c>
      <c r="AK1376" t="b">
        <v>0</v>
      </c>
      <c r="AL1376" s="1">
        <v>44239</v>
      </c>
      <c r="AM1376" t="s">
        <v>162</v>
      </c>
      <c r="AN1376" s="2">
        <v>44297.838888888888</v>
      </c>
      <c r="AP1376" s="2"/>
      <c r="AQ1376" s="1"/>
      <c r="AS1376" t="b">
        <v>0</v>
      </c>
      <c r="AV1376" t="s">
        <v>213</v>
      </c>
      <c r="BB1376" t="s">
        <v>3844</v>
      </c>
      <c r="BD1376" t="b">
        <v>0</v>
      </c>
      <c r="BH1376" t="s">
        <v>332</v>
      </c>
      <c r="BI1376" t="s">
        <v>155</v>
      </c>
      <c r="BN1376" t="s">
        <v>415</v>
      </c>
      <c r="BP1376" t="s">
        <v>3845</v>
      </c>
      <c r="BQ1376" t="s">
        <v>96</v>
      </c>
      <c r="BR1376" t="b">
        <v>0</v>
      </c>
      <c r="BT1376" t="b">
        <v>0</v>
      </c>
      <c r="BW1376" t="s">
        <v>166</v>
      </c>
      <c r="BX1376" t="b">
        <v>0</v>
      </c>
      <c r="BY1376" s="2">
        <v>44376.857581018521</v>
      </c>
      <c r="CB1376" t="b">
        <v>0</v>
      </c>
      <c r="CC1376" t="b">
        <v>0</v>
      </c>
      <c r="CF1376">
        <v>20800</v>
      </c>
      <c r="CH1376">
        <v>2080</v>
      </c>
      <c r="CI1376">
        <v>10</v>
      </c>
      <c r="CJ1376">
        <v>0</v>
      </c>
      <c r="CK1376">
        <f>YEAR(tbl_Opportunity[[#This Row],[Close Date]])</f>
        <v>2021</v>
      </c>
    </row>
    <row r="1377" spans="1:89">
      <c r="A1377" t="s">
        <v>3846</v>
      </c>
      <c r="B1377" t="b">
        <v>0</v>
      </c>
      <c r="D1377" t="b">
        <v>0</v>
      </c>
      <c r="H1377" s="1">
        <v>44530</v>
      </c>
      <c r="I1377" t="b">
        <v>0</v>
      </c>
      <c r="O1377" t="s">
        <v>3381</v>
      </c>
      <c r="P1377" t="b">
        <v>0</v>
      </c>
      <c r="Q1377" s="2">
        <v>44284.617719907408</v>
      </c>
      <c r="R1377" s="1"/>
      <c r="S1377" t="b">
        <v>0</v>
      </c>
      <c r="U1377" s="1"/>
      <c r="V1377" t="b">
        <v>0</v>
      </c>
      <c r="W1377" s="1">
        <v>44287</v>
      </c>
      <c r="X1377">
        <v>4</v>
      </c>
      <c r="Y1377">
        <v>2021</v>
      </c>
      <c r="Z1377" t="s">
        <v>161</v>
      </c>
      <c r="AA1377" t="s">
        <v>161</v>
      </c>
      <c r="AB1377" t="b">
        <v>0</v>
      </c>
      <c r="AC1377" t="b">
        <v>0</v>
      </c>
      <c r="AE1377" t="b">
        <v>1</v>
      </c>
      <c r="AF1377" t="b">
        <v>0</v>
      </c>
      <c r="AG1377" t="b">
        <v>0</v>
      </c>
      <c r="AH1377" t="s">
        <v>129</v>
      </c>
      <c r="AI1377" t="b">
        <v>0</v>
      </c>
      <c r="AK1377" t="b">
        <v>0</v>
      </c>
      <c r="AL1377" s="1"/>
      <c r="AM1377" t="s">
        <v>3381</v>
      </c>
      <c r="AN1377" s="2">
        <v>44370.730520833335</v>
      </c>
      <c r="AP1377" s="2"/>
      <c r="AQ1377" s="1"/>
      <c r="AS1377" t="b">
        <v>0</v>
      </c>
      <c r="AV1377" t="s">
        <v>153</v>
      </c>
      <c r="BB1377" t="s">
        <v>3847</v>
      </c>
      <c r="BD1377" t="b">
        <v>0</v>
      </c>
      <c r="BH1377" t="s">
        <v>3381</v>
      </c>
      <c r="BI1377" t="s">
        <v>155</v>
      </c>
      <c r="BN1377" t="s">
        <v>415</v>
      </c>
      <c r="BP1377" t="s">
        <v>3848</v>
      </c>
      <c r="BQ1377" t="s">
        <v>96</v>
      </c>
      <c r="BR1377" t="b">
        <v>0</v>
      </c>
      <c r="BT1377" t="b">
        <v>0</v>
      </c>
      <c r="BW1377" t="s">
        <v>166</v>
      </c>
      <c r="BX1377" t="b">
        <v>0</v>
      </c>
      <c r="BY1377" s="2">
        <v>44376.857581018521</v>
      </c>
      <c r="CB1377" t="b">
        <v>0</v>
      </c>
      <c r="CC1377" t="b">
        <v>0</v>
      </c>
      <c r="CF1377">
        <v>26176.1</v>
      </c>
      <c r="CH1377">
        <v>2617.61</v>
      </c>
      <c r="CI1377">
        <v>10</v>
      </c>
      <c r="CJ1377">
        <v>0</v>
      </c>
      <c r="CK1377">
        <f>YEAR(tbl_Opportunity[[#This Row],[Close Date]])</f>
        <v>2021</v>
      </c>
    </row>
    <row r="1378" spans="1:89">
      <c r="A1378" t="s">
        <v>3849</v>
      </c>
      <c r="B1378" t="b">
        <v>0</v>
      </c>
      <c r="D1378" t="b">
        <v>0</v>
      </c>
      <c r="H1378" s="1">
        <v>44561</v>
      </c>
      <c r="I1378" t="b">
        <v>0</v>
      </c>
      <c r="O1378" t="s">
        <v>387</v>
      </c>
      <c r="P1378" t="b">
        <v>0</v>
      </c>
      <c r="Q1378" s="2">
        <v>43800.999074074076</v>
      </c>
      <c r="R1378" s="1"/>
      <c r="S1378" t="b">
        <v>0</v>
      </c>
      <c r="U1378" s="1"/>
      <c r="V1378" t="b">
        <v>0</v>
      </c>
      <c r="W1378" s="1">
        <v>44287</v>
      </c>
      <c r="X1378">
        <v>4</v>
      </c>
      <c r="Y1378">
        <v>2021</v>
      </c>
      <c r="Z1378" t="s">
        <v>161</v>
      </c>
      <c r="AA1378" t="s">
        <v>161</v>
      </c>
      <c r="AB1378" t="b">
        <v>0</v>
      </c>
      <c r="AC1378" t="b">
        <v>0</v>
      </c>
      <c r="AE1378" t="b">
        <v>1</v>
      </c>
      <c r="AF1378" t="b">
        <v>0</v>
      </c>
      <c r="AG1378" t="b">
        <v>0</v>
      </c>
      <c r="AH1378" t="s">
        <v>129</v>
      </c>
      <c r="AI1378" t="b">
        <v>0</v>
      </c>
      <c r="AK1378" t="b">
        <v>0</v>
      </c>
      <c r="AL1378" s="1">
        <v>44284</v>
      </c>
      <c r="AM1378" t="s">
        <v>387</v>
      </c>
      <c r="AN1378" s="2">
        <v>44328.739606481482</v>
      </c>
      <c r="AP1378" s="2">
        <v>43836.762627314813</v>
      </c>
      <c r="AQ1378" s="1"/>
      <c r="AS1378" t="b">
        <v>0</v>
      </c>
      <c r="AV1378" t="s">
        <v>153</v>
      </c>
      <c r="BB1378" t="s">
        <v>3850</v>
      </c>
      <c r="BD1378" t="b">
        <v>0</v>
      </c>
      <c r="BH1378" t="s">
        <v>387</v>
      </c>
      <c r="BI1378" t="s">
        <v>150</v>
      </c>
      <c r="BN1378" t="s">
        <v>415</v>
      </c>
      <c r="BQ1378" t="s">
        <v>96</v>
      </c>
      <c r="BR1378" t="b">
        <v>0</v>
      </c>
      <c r="BT1378" t="b">
        <v>0</v>
      </c>
      <c r="BW1378" t="s">
        <v>339</v>
      </c>
      <c r="BX1378" t="b">
        <v>0</v>
      </c>
      <c r="BY1378" s="2">
        <v>44376.857569444444</v>
      </c>
      <c r="CB1378" t="b">
        <v>0</v>
      </c>
      <c r="CC1378" t="b">
        <v>0</v>
      </c>
      <c r="CF1378">
        <v>96788</v>
      </c>
      <c r="CH1378">
        <v>29036.400000000001</v>
      </c>
      <c r="CI1378">
        <v>30</v>
      </c>
      <c r="CJ1378">
        <v>0</v>
      </c>
      <c r="CK1378">
        <f>YEAR(tbl_Opportunity[[#This Row],[Close Date]])</f>
        <v>2021</v>
      </c>
    </row>
    <row r="1379" spans="1:89">
      <c r="A1379" t="s">
        <v>3851</v>
      </c>
      <c r="B1379" t="b">
        <v>0</v>
      </c>
      <c r="D1379" t="b">
        <v>0</v>
      </c>
      <c r="H1379" s="1">
        <v>44561</v>
      </c>
      <c r="I1379" t="b">
        <v>0</v>
      </c>
      <c r="O1379" t="s">
        <v>2842</v>
      </c>
      <c r="P1379" t="b">
        <v>0</v>
      </c>
      <c r="Q1379" s="2">
        <v>43977.46675925926</v>
      </c>
      <c r="R1379" s="1"/>
      <c r="S1379" t="b">
        <v>0</v>
      </c>
      <c r="U1379" s="1"/>
      <c r="V1379" t="b">
        <v>0</v>
      </c>
      <c r="W1379" s="1">
        <v>44287</v>
      </c>
      <c r="X1379">
        <v>4</v>
      </c>
      <c r="Y1379">
        <v>2021</v>
      </c>
      <c r="Z1379" t="s">
        <v>161</v>
      </c>
      <c r="AA1379" t="s">
        <v>161</v>
      </c>
      <c r="AB1379" t="b">
        <v>0</v>
      </c>
      <c r="AC1379" t="b">
        <v>0</v>
      </c>
      <c r="AE1379" t="b">
        <v>1</v>
      </c>
      <c r="AF1379" t="b">
        <v>0</v>
      </c>
      <c r="AG1379" t="b">
        <v>0</v>
      </c>
      <c r="AH1379" t="s">
        <v>129</v>
      </c>
      <c r="AI1379" t="b">
        <v>0</v>
      </c>
      <c r="AK1379" t="b">
        <v>0</v>
      </c>
      <c r="AL1379" s="1"/>
      <c r="AM1379" t="s">
        <v>2842</v>
      </c>
      <c r="AN1379" s="2">
        <v>44361.663553240738</v>
      </c>
      <c r="AP1379" s="2">
        <v>44200.600624999999</v>
      </c>
      <c r="AQ1379" s="1"/>
      <c r="AS1379" t="b">
        <v>0</v>
      </c>
      <c r="AV1379" t="s">
        <v>213</v>
      </c>
      <c r="BB1379" t="s">
        <v>3852</v>
      </c>
      <c r="BD1379" t="b">
        <v>0</v>
      </c>
      <c r="BH1379" t="s">
        <v>2842</v>
      </c>
      <c r="BI1379" t="s">
        <v>150</v>
      </c>
      <c r="BJ1379" t="s">
        <v>157</v>
      </c>
      <c r="BL1379" t="s">
        <v>3371</v>
      </c>
      <c r="BN1379" t="s">
        <v>415</v>
      </c>
      <c r="BQ1379" t="s">
        <v>96</v>
      </c>
      <c r="BR1379" t="b">
        <v>0</v>
      </c>
      <c r="BT1379" t="b">
        <v>0</v>
      </c>
      <c r="BW1379" t="s">
        <v>339</v>
      </c>
      <c r="BX1379" t="b">
        <v>0</v>
      </c>
      <c r="BY1379" s="2">
        <v>44376.857581018521</v>
      </c>
      <c r="CB1379" t="b">
        <v>0</v>
      </c>
      <c r="CC1379" t="b">
        <v>0</v>
      </c>
      <c r="CF1379">
        <v>495000</v>
      </c>
      <c r="CH1379">
        <v>148500</v>
      </c>
      <c r="CI1379">
        <v>30</v>
      </c>
      <c r="CJ1379">
        <v>0</v>
      </c>
      <c r="CK1379">
        <f>YEAR(tbl_Opportunity[[#This Row],[Close Date]])</f>
        <v>2021</v>
      </c>
    </row>
    <row r="1380" spans="1:89">
      <c r="A1380" t="s">
        <v>3853</v>
      </c>
      <c r="B1380" t="b">
        <v>0</v>
      </c>
      <c r="D1380" t="b">
        <v>0</v>
      </c>
      <c r="E1380" t="s">
        <v>3510</v>
      </c>
      <c r="H1380" s="1">
        <v>44501</v>
      </c>
      <c r="I1380" t="b">
        <v>0</v>
      </c>
      <c r="L1380" t="s">
        <v>3854</v>
      </c>
      <c r="O1380" t="s">
        <v>99</v>
      </c>
      <c r="P1380" t="b">
        <v>0</v>
      </c>
      <c r="Q1380" s="2">
        <v>44007.667268518519</v>
      </c>
      <c r="R1380" s="1"/>
      <c r="S1380" t="b">
        <v>0</v>
      </c>
      <c r="U1380" s="1"/>
      <c r="V1380" t="b">
        <v>0</v>
      </c>
      <c r="W1380" s="1">
        <v>44287</v>
      </c>
      <c r="X1380">
        <v>4</v>
      </c>
      <c r="Y1380">
        <v>2021</v>
      </c>
      <c r="Z1380" t="s">
        <v>161</v>
      </c>
      <c r="AA1380" t="s">
        <v>161</v>
      </c>
      <c r="AB1380" t="b">
        <v>0</v>
      </c>
      <c r="AC1380" t="b">
        <v>0</v>
      </c>
      <c r="AE1380" t="b">
        <v>1</v>
      </c>
      <c r="AF1380" t="b">
        <v>0</v>
      </c>
      <c r="AG1380" t="b">
        <v>0</v>
      </c>
      <c r="AH1380" t="s">
        <v>129</v>
      </c>
      <c r="AI1380" t="b">
        <v>0</v>
      </c>
      <c r="AK1380" t="b">
        <v>0</v>
      </c>
      <c r="AL1380" s="1">
        <v>44235</v>
      </c>
      <c r="AM1380" t="s">
        <v>99</v>
      </c>
      <c r="AN1380" s="2">
        <v>44306.603449074071</v>
      </c>
      <c r="AP1380" s="2">
        <v>44054.748668981483</v>
      </c>
      <c r="AQ1380" s="1"/>
      <c r="AS1380" t="b">
        <v>0</v>
      </c>
      <c r="AV1380" t="s">
        <v>153</v>
      </c>
      <c r="BB1380" t="s">
        <v>3855</v>
      </c>
      <c r="BD1380" t="b">
        <v>0</v>
      </c>
      <c r="BH1380" t="s">
        <v>99</v>
      </c>
      <c r="BI1380" t="s">
        <v>150</v>
      </c>
      <c r="BJ1380" t="s">
        <v>95</v>
      </c>
      <c r="BN1380" t="s">
        <v>415</v>
      </c>
      <c r="BP1380" t="s">
        <v>3856</v>
      </c>
      <c r="BQ1380" t="s">
        <v>96</v>
      </c>
      <c r="BR1380" t="b">
        <v>0</v>
      </c>
      <c r="BT1380" t="b">
        <v>0</v>
      </c>
      <c r="BW1380" t="s">
        <v>339</v>
      </c>
      <c r="BX1380" t="b">
        <v>0</v>
      </c>
      <c r="BY1380" s="2">
        <v>44376.857581018521</v>
      </c>
      <c r="CB1380" t="b">
        <v>0</v>
      </c>
      <c r="CC1380" t="b">
        <v>0</v>
      </c>
      <c r="CF1380">
        <v>6500</v>
      </c>
      <c r="CH1380">
        <v>1950</v>
      </c>
      <c r="CI1380">
        <v>30</v>
      </c>
      <c r="CJ1380">
        <v>0</v>
      </c>
      <c r="CK1380">
        <f>YEAR(tbl_Opportunity[[#This Row],[Close Date]])</f>
        <v>2021</v>
      </c>
    </row>
    <row r="1381" spans="1:89">
      <c r="A1381" t="s">
        <v>1872</v>
      </c>
      <c r="B1381" t="b">
        <v>0</v>
      </c>
      <c r="D1381" t="b">
        <v>0</v>
      </c>
      <c r="H1381" s="1">
        <v>44561</v>
      </c>
      <c r="I1381" t="b">
        <v>0</v>
      </c>
      <c r="O1381" t="s">
        <v>114</v>
      </c>
      <c r="P1381" t="b">
        <v>0</v>
      </c>
      <c r="Q1381" s="2">
        <v>43811.094236111108</v>
      </c>
      <c r="R1381" s="1"/>
      <c r="S1381" t="b">
        <v>0</v>
      </c>
      <c r="U1381" s="1"/>
      <c r="V1381" t="b">
        <v>0</v>
      </c>
      <c r="W1381" s="1">
        <v>44287</v>
      </c>
      <c r="X1381">
        <v>4</v>
      </c>
      <c r="Y1381">
        <v>2021</v>
      </c>
      <c r="Z1381" t="s">
        <v>161</v>
      </c>
      <c r="AA1381" t="s">
        <v>161</v>
      </c>
      <c r="AB1381" t="b">
        <v>0</v>
      </c>
      <c r="AC1381" t="b">
        <v>0</v>
      </c>
      <c r="AE1381" t="b">
        <v>1</v>
      </c>
      <c r="AF1381" t="b">
        <v>0</v>
      </c>
      <c r="AG1381" t="b">
        <v>0</v>
      </c>
      <c r="AH1381" t="s">
        <v>129</v>
      </c>
      <c r="AI1381" t="b">
        <v>0</v>
      </c>
      <c r="AK1381" t="b">
        <v>0</v>
      </c>
      <c r="AL1381" s="1">
        <v>43844</v>
      </c>
      <c r="AM1381" t="s">
        <v>114</v>
      </c>
      <c r="AN1381" s="2">
        <v>44319.601458333331</v>
      </c>
      <c r="AP1381" s="2">
        <v>43836.762627314813</v>
      </c>
      <c r="AQ1381" s="1"/>
      <c r="AS1381" t="b">
        <v>0</v>
      </c>
      <c r="AV1381" t="s">
        <v>213</v>
      </c>
      <c r="BB1381" t="s">
        <v>3857</v>
      </c>
      <c r="BD1381" t="b">
        <v>0</v>
      </c>
      <c r="BH1381" t="s">
        <v>114</v>
      </c>
      <c r="BI1381" t="s">
        <v>155</v>
      </c>
      <c r="BJ1381" t="s">
        <v>3469</v>
      </c>
      <c r="BN1381" t="s">
        <v>415</v>
      </c>
      <c r="BQ1381" t="s">
        <v>96</v>
      </c>
      <c r="BR1381" t="b">
        <v>0</v>
      </c>
      <c r="BT1381" t="b">
        <v>0</v>
      </c>
      <c r="BW1381" t="s">
        <v>339</v>
      </c>
      <c r="BX1381" t="b">
        <v>0</v>
      </c>
      <c r="BY1381" s="2">
        <v>44376.857581018521</v>
      </c>
      <c r="CB1381" t="b">
        <v>0</v>
      </c>
      <c r="CC1381" t="b">
        <v>0</v>
      </c>
      <c r="CF1381">
        <v>48899.25</v>
      </c>
      <c r="CH1381">
        <v>14669.77</v>
      </c>
      <c r="CI1381">
        <v>30</v>
      </c>
      <c r="CJ1381">
        <v>0</v>
      </c>
      <c r="CK1381">
        <f>YEAR(tbl_Opportunity[[#This Row],[Close Date]])</f>
        <v>2021</v>
      </c>
    </row>
    <row r="1382" spans="1:89">
      <c r="A1382" t="s">
        <v>1872</v>
      </c>
      <c r="B1382" t="b">
        <v>0</v>
      </c>
      <c r="D1382" t="b">
        <v>0</v>
      </c>
      <c r="H1382" s="1">
        <v>44561</v>
      </c>
      <c r="I1382" t="b">
        <v>0</v>
      </c>
      <c r="O1382" t="s">
        <v>114</v>
      </c>
      <c r="P1382" t="b">
        <v>0</v>
      </c>
      <c r="Q1382" s="2">
        <v>43815.089687500003</v>
      </c>
      <c r="R1382" s="1"/>
      <c r="S1382" t="b">
        <v>0</v>
      </c>
      <c r="U1382" s="1"/>
      <c r="V1382" t="b">
        <v>0</v>
      </c>
      <c r="W1382" s="1">
        <v>44287</v>
      </c>
      <c r="X1382">
        <v>4</v>
      </c>
      <c r="Y1382">
        <v>2021</v>
      </c>
      <c r="Z1382" t="s">
        <v>161</v>
      </c>
      <c r="AA1382" t="s">
        <v>161</v>
      </c>
      <c r="AB1382" t="b">
        <v>0</v>
      </c>
      <c r="AC1382" t="b">
        <v>0</v>
      </c>
      <c r="AE1382" t="b">
        <v>1</v>
      </c>
      <c r="AF1382" t="b">
        <v>0</v>
      </c>
      <c r="AG1382" t="b">
        <v>0</v>
      </c>
      <c r="AH1382" t="s">
        <v>129</v>
      </c>
      <c r="AI1382" t="b">
        <v>0</v>
      </c>
      <c r="AK1382" t="b">
        <v>0</v>
      </c>
      <c r="AL1382" s="1"/>
      <c r="AM1382" t="s">
        <v>114</v>
      </c>
      <c r="AN1382" s="2">
        <v>44323.576770833337</v>
      </c>
      <c r="AP1382" s="2">
        <v>44151.598553240743</v>
      </c>
      <c r="AQ1382" s="1"/>
      <c r="AS1382" t="b">
        <v>0</v>
      </c>
      <c r="AV1382" t="s">
        <v>213</v>
      </c>
      <c r="BB1382" t="s">
        <v>3858</v>
      </c>
      <c r="BD1382" t="b">
        <v>0</v>
      </c>
      <c r="BH1382" t="s">
        <v>114</v>
      </c>
      <c r="BI1382" t="s">
        <v>155</v>
      </c>
      <c r="BJ1382" t="s">
        <v>3859</v>
      </c>
      <c r="BN1382" t="s">
        <v>415</v>
      </c>
      <c r="BQ1382" t="s">
        <v>96</v>
      </c>
      <c r="BR1382" t="b">
        <v>0</v>
      </c>
      <c r="BT1382" t="b">
        <v>0</v>
      </c>
      <c r="BW1382" t="s">
        <v>339</v>
      </c>
      <c r="BX1382" t="b">
        <v>0</v>
      </c>
      <c r="BY1382" s="2">
        <v>44376.857581018521</v>
      </c>
      <c r="CB1382" t="b">
        <v>0</v>
      </c>
      <c r="CC1382" t="b">
        <v>0</v>
      </c>
      <c r="CF1382">
        <v>100270.5</v>
      </c>
      <c r="CH1382">
        <v>30081.15</v>
      </c>
      <c r="CI1382">
        <v>30</v>
      </c>
      <c r="CJ1382">
        <v>0</v>
      </c>
      <c r="CK1382">
        <f>YEAR(tbl_Opportunity[[#This Row],[Close Date]])</f>
        <v>2021</v>
      </c>
    </row>
    <row r="1383" spans="1:89">
      <c r="A1383" t="s">
        <v>1872</v>
      </c>
      <c r="B1383" t="b">
        <v>0</v>
      </c>
      <c r="D1383" t="b">
        <v>0</v>
      </c>
      <c r="H1383" s="1">
        <v>44561</v>
      </c>
      <c r="I1383" t="b">
        <v>0</v>
      </c>
      <c r="O1383" t="s">
        <v>114</v>
      </c>
      <c r="P1383" t="b">
        <v>0</v>
      </c>
      <c r="Q1383" s="2">
        <v>43815.095405092594</v>
      </c>
      <c r="R1383" s="1"/>
      <c r="S1383" t="b">
        <v>0</v>
      </c>
      <c r="U1383" s="1"/>
      <c r="V1383" t="b">
        <v>0</v>
      </c>
      <c r="W1383" s="1">
        <v>44287</v>
      </c>
      <c r="X1383">
        <v>4</v>
      </c>
      <c r="Y1383">
        <v>2021</v>
      </c>
      <c r="Z1383" t="s">
        <v>161</v>
      </c>
      <c r="AA1383" t="s">
        <v>161</v>
      </c>
      <c r="AB1383" t="b">
        <v>0</v>
      </c>
      <c r="AC1383" t="b">
        <v>0</v>
      </c>
      <c r="AE1383" t="b">
        <v>1</v>
      </c>
      <c r="AF1383" t="b">
        <v>0</v>
      </c>
      <c r="AG1383" t="b">
        <v>0</v>
      </c>
      <c r="AH1383" t="s">
        <v>145</v>
      </c>
      <c r="AI1383" t="b">
        <v>0</v>
      </c>
      <c r="AK1383" t="b">
        <v>0</v>
      </c>
      <c r="AL1383" s="1"/>
      <c r="AM1383" t="s">
        <v>162</v>
      </c>
      <c r="AN1383" s="2">
        <v>44297.838888888888</v>
      </c>
      <c r="AP1383" s="2">
        <v>43836.762627314813</v>
      </c>
      <c r="AQ1383" s="1"/>
      <c r="AS1383" t="b">
        <v>0</v>
      </c>
      <c r="AV1383" t="s">
        <v>213</v>
      </c>
      <c r="BB1383" t="s">
        <v>3860</v>
      </c>
      <c r="BD1383" t="b">
        <v>0</v>
      </c>
      <c r="BH1383" t="s">
        <v>114</v>
      </c>
      <c r="BI1383" t="s">
        <v>155</v>
      </c>
      <c r="BJ1383" t="s">
        <v>95</v>
      </c>
      <c r="BN1383" t="s">
        <v>415</v>
      </c>
      <c r="BQ1383" t="s">
        <v>96</v>
      </c>
      <c r="BR1383" t="b">
        <v>0</v>
      </c>
      <c r="BT1383" t="b">
        <v>0</v>
      </c>
      <c r="BW1383" t="s">
        <v>339</v>
      </c>
      <c r="BX1383" t="b">
        <v>0</v>
      </c>
      <c r="BY1383" s="2">
        <v>44376.857581018521</v>
      </c>
      <c r="CB1383" t="b">
        <v>0</v>
      </c>
      <c r="CC1383" t="b">
        <v>0</v>
      </c>
      <c r="CF1383">
        <v>98097</v>
      </c>
      <c r="CH1383">
        <v>29429.1</v>
      </c>
      <c r="CI1383">
        <v>30</v>
      </c>
      <c r="CJ1383">
        <v>0</v>
      </c>
      <c r="CK1383">
        <f>YEAR(tbl_Opportunity[[#This Row],[Close Date]])</f>
        <v>2021</v>
      </c>
    </row>
    <row r="1384" spans="1:89">
      <c r="A1384" t="s">
        <v>3861</v>
      </c>
      <c r="B1384" t="b">
        <v>0</v>
      </c>
      <c r="D1384" t="b">
        <v>0</v>
      </c>
      <c r="H1384" s="1">
        <v>44561</v>
      </c>
      <c r="I1384" t="b">
        <v>0</v>
      </c>
      <c r="L1384" t="s">
        <v>3862</v>
      </c>
      <c r="O1384" t="s">
        <v>387</v>
      </c>
      <c r="P1384" t="b">
        <v>0</v>
      </c>
      <c r="Q1384" s="2">
        <v>43903.879756944443</v>
      </c>
      <c r="R1384" s="1"/>
      <c r="S1384" t="b">
        <v>0</v>
      </c>
      <c r="U1384" s="1"/>
      <c r="V1384" t="b">
        <v>0</v>
      </c>
      <c r="W1384" s="1">
        <v>44287</v>
      </c>
      <c r="X1384">
        <v>4</v>
      </c>
      <c r="Y1384">
        <v>2021</v>
      </c>
      <c r="Z1384" t="s">
        <v>161</v>
      </c>
      <c r="AA1384" t="s">
        <v>161</v>
      </c>
      <c r="AB1384" t="b">
        <v>0</v>
      </c>
      <c r="AC1384" t="b">
        <v>0</v>
      </c>
      <c r="AD1384" t="s">
        <v>3863</v>
      </c>
      <c r="AE1384" t="b">
        <v>1</v>
      </c>
      <c r="AF1384" t="b">
        <v>0</v>
      </c>
      <c r="AG1384" t="b">
        <v>0</v>
      </c>
      <c r="AH1384" t="s">
        <v>145</v>
      </c>
      <c r="AI1384" t="b">
        <v>0</v>
      </c>
      <c r="AK1384" t="b">
        <v>0</v>
      </c>
      <c r="AL1384" s="1"/>
      <c r="AM1384" t="s">
        <v>162</v>
      </c>
      <c r="AN1384" s="2">
        <v>44297.838888888888</v>
      </c>
      <c r="AP1384" s="2">
        <v>44193.237326388888</v>
      </c>
      <c r="AQ1384" s="1"/>
      <c r="AS1384" t="b">
        <v>0</v>
      </c>
      <c r="AV1384" t="s">
        <v>213</v>
      </c>
      <c r="BB1384" t="s">
        <v>3864</v>
      </c>
      <c r="BD1384" t="b">
        <v>0</v>
      </c>
      <c r="BH1384" t="s">
        <v>387</v>
      </c>
      <c r="BI1384" t="s">
        <v>150</v>
      </c>
      <c r="BN1384" t="s">
        <v>415</v>
      </c>
      <c r="BQ1384" t="s">
        <v>96</v>
      </c>
      <c r="BR1384" t="b">
        <v>0</v>
      </c>
      <c r="BT1384" t="b">
        <v>0</v>
      </c>
      <c r="BW1384" t="s">
        <v>313</v>
      </c>
      <c r="BX1384" t="b">
        <v>0</v>
      </c>
      <c r="BY1384" s="2">
        <v>44376.857581018521</v>
      </c>
      <c r="CB1384" t="b">
        <v>0</v>
      </c>
      <c r="CC1384" t="b">
        <v>0</v>
      </c>
      <c r="CF1384">
        <v>70550.39</v>
      </c>
      <c r="CH1384">
        <v>3527.52</v>
      </c>
      <c r="CI1384">
        <v>5</v>
      </c>
      <c r="CJ1384">
        <v>0</v>
      </c>
      <c r="CK1384">
        <f>YEAR(tbl_Opportunity[[#This Row],[Close Date]])</f>
        <v>2021</v>
      </c>
    </row>
    <row r="1385" spans="1:89">
      <c r="A1385" t="s">
        <v>252</v>
      </c>
      <c r="B1385" t="b">
        <v>0</v>
      </c>
      <c r="D1385" t="b">
        <v>0</v>
      </c>
      <c r="E1385" t="s">
        <v>3865</v>
      </c>
      <c r="H1385" s="1">
        <v>44561</v>
      </c>
      <c r="I1385" t="b">
        <v>0</v>
      </c>
      <c r="O1385" t="s">
        <v>387</v>
      </c>
      <c r="P1385" t="b">
        <v>0</v>
      </c>
      <c r="Q1385" s="2">
        <v>43951.009039351855</v>
      </c>
      <c r="R1385" s="1"/>
      <c r="S1385" t="b">
        <v>0</v>
      </c>
      <c r="U1385" s="1"/>
      <c r="V1385" t="b">
        <v>0</v>
      </c>
      <c r="W1385" s="1">
        <v>44287</v>
      </c>
      <c r="X1385">
        <v>4</v>
      </c>
      <c r="Y1385">
        <v>2021</v>
      </c>
      <c r="Z1385" t="s">
        <v>161</v>
      </c>
      <c r="AA1385" t="s">
        <v>161</v>
      </c>
      <c r="AB1385" t="b">
        <v>0</v>
      </c>
      <c r="AC1385" t="b">
        <v>0</v>
      </c>
      <c r="AD1385" t="s">
        <v>3727</v>
      </c>
      <c r="AE1385" t="b">
        <v>1</v>
      </c>
      <c r="AF1385" t="b">
        <v>0</v>
      </c>
      <c r="AG1385" t="b">
        <v>0</v>
      </c>
      <c r="AH1385" t="s">
        <v>145</v>
      </c>
      <c r="AI1385" t="b">
        <v>0</v>
      </c>
      <c r="AK1385" t="b">
        <v>0</v>
      </c>
      <c r="AL1385" s="1"/>
      <c r="AM1385" t="s">
        <v>162</v>
      </c>
      <c r="AN1385" s="2">
        <v>44302.595810185187</v>
      </c>
      <c r="AP1385" s="2">
        <v>44193.243321759262</v>
      </c>
      <c r="AQ1385" s="1"/>
      <c r="AS1385" t="b">
        <v>0</v>
      </c>
      <c r="AV1385" t="s">
        <v>197</v>
      </c>
      <c r="BB1385" t="s">
        <v>3866</v>
      </c>
      <c r="BD1385" t="b">
        <v>0</v>
      </c>
      <c r="BH1385" t="s">
        <v>387</v>
      </c>
      <c r="BI1385" t="s">
        <v>150</v>
      </c>
      <c r="BN1385" t="s">
        <v>415</v>
      </c>
      <c r="BQ1385" t="s">
        <v>96</v>
      </c>
      <c r="BR1385" t="b">
        <v>0</v>
      </c>
      <c r="BT1385" t="b">
        <v>0</v>
      </c>
      <c r="BW1385" t="s">
        <v>313</v>
      </c>
      <c r="BX1385" t="b">
        <v>0</v>
      </c>
      <c r="BY1385" s="2">
        <v>44376.857581018521</v>
      </c>
      <c r="CB1385" t="b">
        <v>0</v>
      </c>
      <c r="CC1385" t="b">
        <v>0</v>
      </c>
      <c r="CF1385">
        <v>65675</v>
      </c>
      <c r="CH1385">
        <v>3283.75</v>
      </c>
      <c r="CI1385">
        <v>5</v>
      </c>
      <c r="CJ1385">
        <v>0</v>
      </c>
      <c r="CK1385">
        <f>YEAR(tbl_Opportunity[[#This Row],[Close Date]])</f>
        <v>2021</v>
      </c>
    </row>
    <row r="1386" spans="1:89">
      <c r="A1386" t="s">
        <v>3867</v>
      </c>
      <c r="B1386" t="b">
        <v>0</v>
      </c>
      <c r="D1386" t="b">
        <v>0</v>
      </c>
      <c r="H1386" s="1">
        <v>44561</v>
      </c>
      <c r="I1386" t="b">
        <v>0</v>
      </c>
      <c r="L1386" t="s">
        <v>3868</v>
      </c>
      <c r="O1386" t="s">
        <v>387</v>
      </c>
      <c r="P1386" t="b">
        <v>0</v>
      </c>
      <c r="Q1386" s="2">
        <v>43886.868067129632</v>
      </c>
      <c r="R1386" s="1"/>
      <c r="S1386" t="b">
        <v>0</v>
      </c>
      <c r="U1386" s="1"/>
      <c r="V1386" t="b">
        <v>0</v>
      </c>
      <c r="W1386" s="1">
        <v>44287</v>
      </c>
      <c r="X1386">
        <v>4</v>
      </c>
      <c r="Y1386">
        <v>2021</v>
      </c>
      <c r="Z1386" t="s">
        <v>161</v>
      </c>
      <c r="AA1386" t="s">
        <v>161</v>
      </c>
      <c r="AB1386" t="b">
        <v>0</v>
      </c>
      <c r="AC1386" t="b">
        <v>0</v>
      </c>
      <c r="AD1386" t="s">
        <v>3727</v>
      </c>
      <c r="AE1386" t="b">
        <v>1</v>
      </c>
      <c r="AF1386" t="b">
        <v>0</v>
      </c>
      <c r="AG1386" t="b">
        <v>0</v>
      </c>
      <c r="AH1386" t="s">
        <v>145</v>
      </c>
      <c r="AI1386" t="b">
        <v>0</v>
      </c>
      <c r="AK1386" t="b">
        <v>0</v>
      </c>
      <c r="AL1386" s="1"/>
      <c r="AM1386" t="s">
        <v>162</v>
      </c>
      <c r="AN1386" s="2">
        <v>44297.8278587963</v>
      </c>
      <c r="AP1386" s="2">
        <v>44193.255787037036</v>
      </c>
      <c r="AQ1386" s="1"/>
      <c r="AS1386" t="b">
        <v>0</v>
      </c>
      <c r="AV1386" t="s">
        <v>153</v>
      </c>
      <c r="BB1386" t="s">
        <v>3869</v>
      </c>
      <c r="BD1386" t="b">
        <v>0</v>
      </c>
      <c r="BH1386" t="s">
        <v>387</v>
      </c>
      <c r="BI1386" t="s">
        <v>150</v>
      </c>
      <c r="BN1386" t="s">
        <v>415</v>
      </c>
      <c r="BQ1386" t="s">
        <v>96</v>
      </c>
      <c r="BR1386" t="b">
        <v>0</v>
      </c>
      <c r="BT1386" t="b">
        <v>0</v>
      </c>
      <c r="BW1386" t="s">
        <v>339</v>
      </c>
      <c r="BX1386" t="b">
        <v>0</v>
      </c>
      <c r="BY1386" s="2">
        <v>44376.857581018521</v>
      </c>
      <c r="CB1386" t="b">
        <v>0</v>
      </c>
      <c r="CC1386" t="b">
        <v>0</v>
      </c>
      <c r="CF1386">
        <v>65018.25</v>
      </c>
      <c r="CH1386">
        <v>19505.47</v>
      </c>
      <c r="CI1386">
        <v>30</v>
      </c>
      <c r="CJ1386">
        <v>0</v>
      </c>
      <c r="CK1386">
        <f>YEAR(tbl_Opportunity[[#This Row],[Close Date]])</f>
        <v>2021</v>
      </c>
    </row>
    <row r="1387" spans="1:89">
      <c r="A1387" t="s">
        <v>3870</v>
      </c>
      <c r="B1387" t="b">
        <v>0</v>
      </c>
      <c r="D1387" t="b">
        <v>0</v>
      </c>
      <c r="H1387" s="1">
        <v>44561</v>
      </c>
      <c r="I1387" t="b">
        <v>0</v>
      </c>
      <c r="L1387" t="s">
        <v>3871</v>
      </c>
      <c r="O1387" t="s">
        <v>387</v>
      </c>
      <c r="P1387" t="b">
        <v>0</v>
      </c>
      <c r="Q1387" s="2">
        <v>43634.807500000003</v>
      </c>
      <c r="R1387" s="1"/>
      <c r="S1387" t="b">
        <v>0</v>
      </c>
      <c r="U1387" s="1"/>
      <c r="V1387" t="b">
        <v>0</v>
      </c>
      <c r="W1387" s="1">
        <v>44287</v>
      </c>
      <c r="X1387">
        <v>4</v>
      </c>
      <c r="Y1387">
        <v>2021</v>
      </c>
      <c r="Z1387" t="s">
        <v>161</v>
      </c>
      <c r="AA1387" t="s">
        <v>161</v>
      </c>
      <c r="AB1387" t="b">
        <v>0</v>
      </c>
      <c r="AC1387" t="b">
        <v>0</v>
      </c>
      <c r="AE1387" t="b">
        <v>1</v>
      </c>
      <c r="AF1387" t="b">
        <v>0</v>
      </c>
      <c r="AG1387" t="b">
        <v>0</v>
      </c>
      <c r="AH1387" t="s">
        <v>145</v>
      </c>
      <c r="AI1387" t="b">
        <v>0</v>
      </c>
      <c r="AK1387" t="b">
        <v>0</v>
      </c>
      <c r="AL1387" s="1">
        <v>43634</v>
      </c>
      <c r="AM1387" t="s">
        <v>162</v>
      </c>
      <c r="AN1387" s="2">
        <v>44300.834421296298</v>
      </c>
      <c r="AP1387" s="2">
        <v>44193.247152777774</v>
      </c>
      <c r="AQ1387" s="1"/>
      <c r="AS1387" t="b">
        <v>0</v>
      </c>
      <c r="AU1387" t="s">
        <v>95</v>
      </c>
      <c r="AV1387" t="s">
        <v>93</v>
      </c>
      <c r="BB1387" t="s">
        <v>3872</v>
      </c>
      <c r="BD1387" t="b">
        <v>0</v>
      </c>
      <c r="BH1387" t="s">
        <v>387</v>
      </c>
      <c r="BI1387" t="s">
        <v>150</v>
      </c>
      <c r="BJ1387" t="s">
        <v>95</v>
      </c>
      <c r="BL1387" t="s">
        <v>3871</v>
      </c>
      <c r="BN1387" t="s">
        <v>415</v>
      </c>
      <c r="BQ1387" t="s">
        <v>96</v>
      </c>
      <c r="BR1387" t="b">
        <v>0</v>
      </c>
      <c r="BT1387" t="b">
        <v>0</v>
      </c>
      <c r="BW1387" t="s">
        <v>313</v>
      </c>
      <c r="BX1387" t="b">
        <v>0</v>
      </c>
      <c r="BY1387" s="2">
        <v>44376.857569444444</v>
      </c>
      <c r="CB1387" t="b">
        <v>0</v>
      </c>
      <c r="CC1387" t="b">
        <v>0</v>
      </c>
      <c r="CF1387">
        <v>65675</v>
      </c>
      <c r="CH1387">
        <v>3283.75</v>
      </c>
      <c r="CI1387">
        <v>5</v>
      </c>
      <c r="CJ1387">
        <v>0</v>
      </c>
      <c r="CK1387">
        <f>YEAR(tbl_Opportunity[[#This Row],[Close Date]])</f>
        <v>2021</v>
      </c>
    </row>
    <row r="1388" spans="1:89">
      <c r="A1388" t="s">
        <v>1494</v>
      </c>
      <c r="B1388" t="b">
        <v>0</v>
      </c>
      <c r="D1388" t="b">
        <v>0</v>
      </c>
      <c r="H1388" s="1">
        <v>44196</v>
      </c>
      <c r="I1388" t="b">
        <v>0</v>
      </c>
      <c r="O1388" t="s">
        <v>99</v>
      </c>
      <c r="P1388" t="b">
        <v>0</v>
      </c>
      <c r="Q1388" s="2">
        <v>43977.739340277774</v>
      </c>
      <c r="R1388" s="1"/>
      <c r="S1388" t="b">
        <v>0</v>
      </c>
      <c r="U1388" s="1"/>
      <c r="V1388" t="b">
        <v>0</v>
      </c>
      <c r="W1388" s="1">
        <v>43922</v>
      </c>
      <c r="X1388">
        <v>4</v>
      </c>
      <c r="Y1388">
        <v>2020</v>
      </c>
      <c r="Z1388" t="s">
        <v>161</v>
      </c>
      <c r="AA1388" t="s">
        <v>161</v>
      </c>
      <c r="AB1388" t="b">
        <v>0</v>
      </c>
      <c r="AC1388" t="b">
        <v>0</v>
      </c>
      <c r="AE1388" t="b">
        <v>1</v>
      </c>
      <c r="AF1388" t="b">
        <v>0</v>
      </c>
      <c r="AG1388" t="b">
        <v>0</v>
      </c>
      <c r="AH1388" t="s">
        <v>145</v>
      </c>
      <c r="AI1388" t="b">
        <v>0</v>
      </c>
      <c r="AK1388" t="b">
        <v>0</v>
      </c>
      <c r="AL1388" s="1"/>
      <c r="AM1388" t="s">
        <v>162</v>
      </c>
      <c r="AN1388" s="2">
        <v>44297.838888888888</v>
      </c>
      <c r="AP1388" s="2"/>
      <c r="AQ1388" s="1"/>
      <c r="AS1388" t="b">
        <v>0</v>
      </c>
      <c r="AV1388" t="s">
        <v>213</v>
      </c>
      <c r="BB1388" t="s">
        <v>3873</v>
      </c>
      <c r="BD1388" t="b">
        <v>0</v>
      </c>
      <c r="BH1388" t="s">
        <v>332</v>
      </c>
      <c r="BI1388" t="s">
        <v>150</v>
      </c>
      <c r="BJ1388" t="s">
        <v>336</v>
      </c>
      <c r="BL1388" t="s">
        <v>3874</v>
      </c>
      <c r="BN1388" t="s">
        <v>415</v>
      </c>
      <c r="BQ1388" t="s">
        <v>96</v>
      </c>
      <c r="BR1388" t="b">
        <v>0</v>
      </c>
      <c r="BT1388" t="b">
        <v>0</v>
      </c>
      <c r="BW1388" t="s">
        <v>166</v>
      </c>
      <c r="BX1388" t="b">
        <v>0</v>
      </c>
      <c r="BY1388" s="2">
        <v>44376.857581018521</v>
      </c>
      <c r="CB1388" t="b">
        <v>0</v>
      </c>
      <c r="CC1388" t="b">
        <v>0</v>
      </c>
      <c r="CF1388">
        <v>72136</v>
      </c>
      <c r="CH1388">
        <v>7213.6</v>
      </c>
      <c r="CI1388">
        <v>10</v>
      </c>
      <c r="CJ1388">
        <v>0</v>
      </c>
      <c r="CK1388">
        <f>YEAR(tbl_Opportunity[[#This Row],[Close Date]])</f>
        <v>2020</v>
      </c>
    </row>
    <row r="1389" spans="1:89">
      <c r="A1389" t="s">
        <v>3875</v>
      </c>
      <c r="B1389" t="b">
        <v>0</v>
      </c>
      <c r="D1389" t="b">
        <v>0</v>
      </c>
      <c r="H1389" s="1">
        <v>44561</v>
      </c>
      <c r="I1389" t="b">
        <v>0</v>
      </c>
      <c r="L1389" t="s">
        <v>3876</v>
      </c>
      <c r="O1389" t="s">
        <v>142</v>
      </c>
      <c r="P1389" t="b">
        <v>0</v>
      </c>
      <c r="Q1389" s="2">
        <v>43213.571886574071</v>
      </c>
      <c r="R1389" s="1"/>
      <c r="S1389" t="b">
        <v>0</v>
      </c>
      <c r="U1389" s="1"/>
      <c r="V1389" t="b">
        <v>0</v>
      </c>
      <c r="W1389" s="1">
        <v>44287</v>
      </c>
      <c r="X1389">
        <v>4</v>
      </c>
      <c r="Y1389">
        <v>2021</v>
      </c>
      <c r="Z1389" t="s">
        <v>161</v>
      </c>
      <c r="AA1389" t="s">
        <v>161</v>
      </c>
      <c r="AB1389" t="b">
        <v>0</v>
      </c>
      <c r="AC1389" t="b">
        <v>0</v>
      </c>
      <c r="AE1389" t="b">
        <v>1</v>
      </c>
      <c r="AF1389" t="b">
        <v>0</v>
      </c>
      <c r="AG1389" t="b">
        <v>0</v>
      </c>
      <c r="AH1389" t="s">
        <v>145</v>
      </c>
      <c r="AI1389" t="b">
        <v>0</v>
      </c>
      <c r="AK1389" t="b">
        <v>0</v>
      </c>
      <c r="AL1389" s="1">
        <v>43389</v>
      </c>
      <c r="AM1389" t="s">
        <v>162</v>
      </c>
      <c r="AN1389" s="2">
        <v>44300.834421296298</v>
      </c>
      <c r="AP1389" s="2">
        <v>44193.244247685187</v>
      </c>
      <c r="AQ1389" s="1"/>
      <c r="AS1389" t="b">
        <v>0</v>
      </c>
      <c r="AV1389" t="s">
        <v>93</v>
      </c>
      <c r="BB1389" t="s">
        <v>3877</v>
      </c>
      <c r="BD1389" t="b">
        <v>0</v>
      </c>
      <c r="BH1389" t="s">
        <v>387</v>
      </c>
      <c r="BI1389" t="s">
        <v>150</v>
      </c>
      <c r="BJ1389" t="s">
        <v>384</v>
      </c>
      <c r="BN1389" t="s">
        <v>415</v>
      </c>
      <c r="BQ1389" t="s">
        <v>96</v>
      </c>
      <c r="BR1389" t="b">
        <v>0</v>
      </c>
      <c r="BT1389" t="b">
        <v>0</v>
      </c>
      <c r="BW1389" t="s">
        <v>313</v>
      </c>
      <c r="BX1389" t="b">
        <v>0</v>
      </c>
      <c r="BY1389" s="2">
        <v>44376.857569444444</v>
      </c>
      <c r="CB1389" t="b">
        <v>0</v>
      </c>
      <c r="CC1389" t="b">
        <v>0</v>
      </c>
      <c r="CF1389">
        <v>65000</v>
      </c>
      <c r="CH1389">
        <v>3250</v>
      </c>
      <c r="CI1389">
        <v>5</v>
      </c>
      <c r="CJ1389">
        <v>0</v>
      </c>
      <c r="CK1389">
        <f>YEAR(tbl_Opportunity[[#This Row],[Close Date]])</f>
        <v>2021</v>
      </c>
    </row>
    <row r="1390" spans="1:89">
      <c r="A1390" t="s">
        <v>3878</v>
      </c>
      <c r="B1390" t="b">
        <v>0</v>
      </c>
      <c r="D1390" t="b">
        <v>0</v>
      </c>
      <c r="H1390" s="1">
        <v>44561</v>
      </c>
      <c r="I1390" t="b">
        <v>0</v>
      </c>
      <c r="O1390" t="s">
        <v>387</v>
      </c>
      <c r="P1390" t="b">
        <v>0</v>
      </c>
      <c r="Q1390" s="2">
        <v>44014.624374999999</v>
      </c>
      <c r="R1390" s="1"/>
      <c r="S1390" t="b">
        <v>0</v>
      </c>
      <c r="T1390" t="s">
        <v>3461</v>
      </c>
      <c r="U1390" s="1">
        <v>44233</v>
      </c>
      <c r="V1390" t="b">
        <v>0</v>
      </c>
      <c r="W1390" s="1">
        <v>44287</v>
      </c>
      <c r="X1390">
        <v>4</v>
      </c>
      <c r="Y1390">
        <v>2021</v>
      </c>
      <c r="Z1390" t="s">
        <v>161</v>
      </c>
      <c r="AA1390" t="s">
        <v>161</v>
      </c>
      <c r="AB1390" t="b">
        <v>0</v>
      </c>
      <c r="AC1390" t="b">
        <v>0</v>
      </c>
      <c r="AE1390" t="b">
        <v>1</v>
      </c>
      <c r="AF1390" t="b">
        <v>0</v>
      </c>
      <c r="AG1390" t="b">
        <v>0</v>
      </c>
      <c r="AH1390" t="s">
        <v>175</v>
      </c>
      <c r="AI1390" t="b">
        <v>0</v>
      </c>
      <c r="AK1390" t="b">
        <v>0</v>
      </c>
      <c r="AL1390" s="1"/>
      <c r="AM1390" t="s">
        <v>387</v>
      </c>
      <c r="AN1390" s="2">
        <v>44312.161724537036</v>
      </c>
      <c r="AP1390" s="2"/>
      <c r="AQ1390" s="1"/>
      <c r="AS1390" t="b">
        <v>0</v>
      </c>
      <c r="AV1390" t="s">
        <v>213</v>
      </c>
      <c r="BB1390" t="s">
        <v>3879</v>
      </c>
      <c r="BD1390" t="b">
        <v>0</v>
      </c>
      <c r="BH1390" t="s">
        <v>387</v>
      </c>
      <c r="BI1390" t="s">
        <v>150</v>
      </c>
      <c r="BN1390" t="s">
        <v>415</v>
      </c>
      <c r="BQ1390" t="s">
        <v>96</v>
      </c>
      <c r="BR1390" t="b">
        <v>0</v>
      </c>
      <c r="BT1390" t="b">
        <v>0</v>
      </c>
      <c r="BW1390" t="s">
        <v>339</v>
      </c>
      <c r="BX1390" t="b">
        <v>0</v>
      </c>
      <c r="BY1390" s="2">
        <v>44376.857581018521</v>
      </c>
      <c r="CB1390" t="b">
        <v>0</v>
      </c>
      <c r="CC1390" t="b">
        <v>0</v>
      </c>
      <c r="CF1390">
        <v>59286.6</v>
      </c>
      <c r="CH1390">
        <v>17785.98</v>
      </c>
      <c r="CI1390">
        <v>30</v>
      </c>
      <c r="CJ1390">
        <v>0</v>
      </c>
      <c r="CK1390">
        <f>YEAR(tbl_Opportunity[[#This Row],[Close Date]])</f>
        <v>2021</v>
      </c>
    </row>
    <row r="1391" spans="1:89">
      <c r="A1391" t="s">
        <v>3880</v>
      </c>
      <c r="B1391" t="b">
        <v>0</v>
      </c>
      <c r="D1391" t="b">
        <v>0</v>
      </c>
      <c r="H1391" s="1">
        <v>44135</v>
      </c>
      <c r="I1391" t="b">
        <v>0</v>
      </c>
      <c r="L1391" t="s">
        <v>3881</v>
      </c>
      <c r="O1391" t="s">
        <v>99</v>
      </c>
      <c r="P1391" t="b">
        <v>0</v>
      </c>
      <c r="Q1391" s="2">
        <v>44049.559351851851</v>
      </c>
      <c r="R1391" s="1"/>
      <c r="S1391" t="b">
        <v>0</v>
      </c>
      <c r="T1391" t="s">
        <v>417</v>
      </c>
      <c r="U1391" s="1">
        <v>44196</v>
      </c>
      <c r="V1391" t="b">
        <v>0</v>
      </c>
      <c r="W1391" s="1">
        <v>43922</v>
      </c>
      <c r="X1391">
        <v>4</v>
      </c>
      <c r="Y1391">
        <v>2020</v>
      </c>
      <c r="Z1391" t="s">
        <v>161</v>
      </c>
      <c r="AA1391" t="s">
        <v>161</v>
      </c>
      <c r="AB1391" t="b">
        <v>0</v>
      </c>
      <c r="AC1391" t="b">
        <v>0</v>
      </c>
      <c r="AE1391" t="b">
        <v>1</v>
      </c>
      <c r="AF1391" t="b">
        <v>0</v>
      </c>
      <c r="AG1391" t="b">
        <v>0</v>
      </c>
      <c r="AH1391" t="s">
        <v>175</v>
      </c>
      <c r="AI1391" t="b">
        <v>0</v>
      </c>
      <c r="AK1391" t="b">
        <v>0</v>
      </c>
      <c r="AL1391" s="1">
        <v>44049</v>
      </c>
      <c r="AM1391" t="s">
        <v>162</v>
      </c>
      <c r="AN1391" s="2">
        <v>44297.838888888888</v>
      </c>
      <c r="AP1391" s="2">
        <v>44049.737974537034</v>
      </c>
      <c r="AQ1391" s="1"/>
      <c r="AS1391" t="b">
        <v>0</v>
      </c>
      <c r="AV1391" t="s">
        <v>213</v>
      </c>
      <c r="BB1391" t="s">
        <v>3882</v>
      </c>
      <c r="BD1391" t="b">
        <v>0</v>
      </c>
      <c r="BH1391" t="s">
        <v>332</v>
      </c>
      <c r="BI1391" t="s">
        <v>150</v>
      </c>
      <c r="BJ1391" t="s">
        <v>384</v>
      </c>
      <c r="BN1391" t="s">
        <v>415</v>
      </c>
      <c r="BQ1391" t="s">
        <v>96</v>
      </c>
      <c r="BR1391" t="b">
        <v>0</v>
      </c>
      <c r="BT1391" t="b">
        <v>0</v>
      </c>
      <c r="BW1391" t="s">
        <v>166</v>
      </c>
      <c r="BX1391" t="b">
        <v>0</v>
      </c>
      <c r="BY1391" s="2">
        <v>44376.857581018521</v>
      </c>
      <c r="CB1391" t="b">
        <v>0</v>
      </c>
      <c r="CC1391" t="b">
        <v>0</v>
      </c>
      <c r="CF1391">
        <v>145380</v>
      </c>
      <c r="CH1391">
        <v>14538</v>
      </c>
      <c r="CI1391">
        <v>10</v>
      </c>
      <c r="CJ1391">
        <v>0</v>
      </c>
      <c r="CK1391">
        <f>YEAR(tbl_Opportunity[[#This Row],[Close Date]])</f>
        <v>2020</v>
      </c>
    </row>
    <row r="1392" spans="1:89">
      <c r="A1392" t="s">
        <v>3883</v>
      </c>
      <c r="B1392" t="b">
        <v>0</v>
      </c>
      <c r="D1392" t="b">
        <v>0</v>
      </c>
      <c r="H1392" s="1">
        <v>44196</v>
      </c>
      <c r="I1392" t="b">
        <v>0</v>
      </c>
      <c r="L1392" t="s">
        <v>3884</v>
      </c>
      <c r="O1392" t="s">
        <v>99</v>
      </c>
      <c r="P1392" t="b">
        <v>0</v>
      </c>
      <c r="Q1392" s="2">
        <v>43977.546331018515</v>
      </c>
      <c r="R1392" s="1"/>
      <c r="S1392" t="b">
        <v>0</v>
      </c>
      <c r="T1392" t="s">
        <v>417</v>
      </c>
      <c r="U1392" s="1">
        <v>44196</v>
      </c>
      <c r="V1392" t="b">
        <v>0</v>
      </c>
      <c r="W1392" s="1">
        <v>43922</v>
      </c>
      <c r="X1392">
        <v>4</v>
      </c>
      <c r="Y1392">
        <v>2020</v>
      </c>
      <c r="Z1392" t="s">
        <v>161</v>
      </c>
      <c r="AA1392" t="s">
        <v>161</v>
      </c>
      <c r="AB1392" t="b">
        <v>0</v>
      </c>
      <c r="AC1392" t="b">
        <v>0</v>
      </c>
      <c r="AE1392" t="b">
        <v>1</v>
      </c>
      <c r="AF1392" t="b">
        <v>0</v>
      </c>
      <c r="AG1392" t="b">
        <v>0</v>
      </c>
      <c r="AH1392" t="s">
        <v>175</v>
      </c>
      <c r="AI1392" t="b">
        <v>0</v>
      </c>
      <c r="AK1392" t="b">
        <v>0</v>
      </c>
      <c r="AL1392" s="1">
        <v>43978</v>
      </c>
      <c r="AM1392" t="s">
        <v>162</v>
      </c>
      <c r="AN1392" s="2">
        <v>44297.838888888888</v>
      </c>
      <c r="AP1392" s="2"/>
      <c r="AQ1392" s="1"/>
      <c r="AS1392" t="b">
        <v>0</v>
      </c>
      <c r="AV1392" t="s">
        <v>213</v>
      </c>
      <c r="BB1392" t="s">
        <v>3885</v>
      </c>
      <c r="BD1392" t="b">
        <v>0</v>
      </c>
      <c r="BH1392" t="s">
        <v>332</v>
      </c>
      <c r="BI1392" t="s">
        <v>155</v>
      </c>
      <c r="BJ1392" t="s">
        <v>384</v>
      </c>
      <c r="BN1392" t="s">
        <v>415</v>
      </c>
      <c r="BP1392" t="s">
        <v>3886</v>
      </c>
      <c r="BQ1392" t="s">
        <v>96</v>
      </c>
      <c r="BR1392" t="b">
        <v>0</v>
      </c>
      <c r="BT1392" t="b">
        <v>0</v>
      </c>
      <c r="BW1392" t="s">
        <v>166</v>
      </c>
      <c r="BX1392" t="b">
        <v>0</v>
      </c>
      <c r="BY1392" s="2">
        <v>44376.857581018521</v>
      </c>
      <c r="CB1392" t="b">
        <v>0</v>
      </c>
      <c r="CC1392" t="b">
        <v>0</v>
      </c>
      <c r="CF1392">
        <v>136986.6</v>
      </c>
      <c r="CH1392">
        <v>13698.66</v>
      </c>
      <c r="CI1392">
        <v>10</v>
      </c>
      <c r="CJ1392">
        <v>0</v>
      </c>
      <c r="CK1392">
        <f>YEAR(tbl_Opportunity[[#This Row],[Close Date]])</f>
        <v>2020</v>
      </c>
    </row>
    <row r="1393" spans="1:89">
      <c r="A1393" t="s">
        <v>3887</v>
      </c>
      <c r="B1393" t="b">
        <v>0</v>
      </c>
      <c r="D1393" t="b">
        <v>0</v>
      </c>
      <c r="H1393" s="1">
        <v>44561</v>
      </c>
      <c r="I1393" t="b">
        <v>0</v>
      </c>
      <c r="O1393" t="s">
        <v>114</v>
      </c>
      <c r="P1393" t="b">
        <v>0</v>
      </c>
      <c r="Q1393" s="2">
        <v>43817.677673611113</v>
      </c>
      <c r="R1393" s="1"/>
      <c r="S1393" t="b">
        <v>0</v>
      </c>
      <c r="U1393" s="1"/>
      <c r="V1393" t="b">
        <v>0</v>
      </c>
      <c r="W1393" s="1">
        <v>44287</v>
      </c>
      <c r="X1393">
        <v>4</v>
      </c>
      <c r="Y1393">
        <v>2021</v>
      </c>
      <c r="Z1393" t="s">
        <v>161</v>
      </c>
      <c r="AA1393" t="s">
        <v>161</v>
      </c>
      <c r="AB1393" t="b">
        <v>0</v>
      </c>
      <c r="AC1393" t="b">
        <v>0</v>
      </c>
      <c r="AE1393" t="b">
        <v>1</v>
      </c>
      <c r="AF1393" t="b">
        <v>0</v>
      </c>
      <c r="AG1393" t="b">
        <v>0</v>
      </c>
      <c r="AH1393" t="s">
        <v>175</v>
      </c>
      <c r="AI1393" t="b">
        <v>0</v>
      </c>
      <c r="AK1393" t="b">
        <v>0</v>
      </c>
      <c r="AL1393" s="1"/>
      <c r="AM1393" t="s">
        <v>2842</v>
      </c>
      <c r="AN1393" s="2">
        <v>44364.599490740744</v>
      </c>
      <c r="AP1393" s="2">
        <v>44194.644155092596</v>
      </c>
      <c r="AQ1393" s="1"/>
      <c r="AS1393" t="b">
        <v>0</v>
      </c>
      <c r="AV1393" t="s">
        <v>213</v>
      </c>
      <c r="BB1393" t="s">
        <v>3888</v>
      </c>
      <c r="BD1393" t="b">
        <v>0</v>
      </c>
      <c r="BH1393" t="s">
        <v>2842</v>
      </c>
      <c r="BI1393" t="s">
        <v>155</v>
      </c>
      <c r="BJ1393" t="s">
        <v>95</v>
      </c>
      <c r="BK1393" t="s">
        <v>95</v>
      </c>
      <c r="BL1393" t="s">
        <v>2844</v>
      </c>
      <c r="BN1393" t="s">
        <v>415</v>
      </c>
      <c r="BQ1393" t="s">
        <v>96</v>
      </c>
      <c r="BR1393" t="b">
        <v>0</v>
      </c>
      <c r="BT1393" t="b">
        <v>0</v>
      </c>
      <c r="BW1393" t="s">
        <v>313</v>
      </c>
      <c r="BX1393" t="b">
        <v>0</v>
      </c>
      <c r="BY1393" s="2">
        <v>44376.857581018521</v>
      </c>
      <c r="CB1393" t="b">
        <v>0</v>
      </c>
      <c r="CC1393" t="b">
        <v>0</v>
      </c>
      <c r="CF1393">
        <v>49079.63</v>
      </c>
      <c r="CH1393">
        <v>2453.98</v>
      </c>
      <c r="CI1393">
        <v>5</v>
      </c>
      <c r="CJ1393">
        <v>0</v>
      </c>
      <c r="CK1393">
        <f>YEAR(tbl_Opportunity[[#This Row],[Close Date]])</f>
        <v>2021</v>
      </c>
    </row>
    <row r="1394" spans="1:89">
      <c r="A1394" t="s">
        <v>3889</v>
      </c>
      <c r="B1394" t="b">
        <v>0</v>
      </c>
      <c r="D1394" t="b">
        <v>0</v>
      </c>
      <c r="E1394" t="s">
        <v>2947</v>
      </c>
      <c r="H1394" s="1">
        <v>44470</v>
      </c>
      <c r="I1394" t="b">
        <v>0</v>
      </c>
      <c r="L1394" t="s">
        <v>3890</v>
      </c>
      <c r="O1394" t="s">
        <v>99</v>
      </c>
      <c r="P1394" t="b">
        <v>0</v>
      </c>
      <c r="Q1394" s="2">
        <v>44245.561550925922</v>
      </c>
      <c r="R1394" s="1"/>
      <c r="S1394" t="b">
        <v>0</v>
      </c>
      <c r="U1394" s="1"/>
      <c r="V1394" t="b">
        <v>0</v>
      </c>
      <c r="W1394" s="1">
        <v>44287</v>
      </c>
      <c r="X1394">
        <v>4</v>
      </c>
      <c r="Y1394">
        <v>2021</v>
      </c>
      <c r="Z1394" t="s">
        <v>161</v>
      </c>
      <c r="AA1394" t="s">
        <v>161</v>
      </c>
      <c r="AB1394" t="b">
        <v>0</v>
      </c>
      <c r="AC1394" t="b">
        <v>0</v>
      </c>
      <c r="AE1394" t="b">
        <v>1</v>
      </c>
      <c r="AF1394" t="b">
        <v>0</v>
      </c>
      <c r="AG1394" t="b">
        <v>0</v>
      </c>
      <c r="AH1394" t="s">
        <v>175</v>
      </c>
      <c r="AI1394" t="b">
        <v>0</v>
      </c>
      <c r="AK1394" t="b">
        <v>0</v>
      </c>
      <c r="AL1394" s="1">
        <v>44364</v>
      </c>
      <c r="AM1394" t="s">
        <v>142</v>
      </c>
      <c r="AN1394" s="2">
        <v>44364.55541666667</v>
      </c>
      <c r="AP1394" s="2"/>
      <c r="AQ1394" s="1"/>
      <c r="AS1394" t="b">
        <v>0</v>
      </c>
      <c r="AV1394" t="s">
        <v>93</v>
      </c>
      <c r="BB1394" t="s">
        <v>3891</v>
      </c>
      <c r="BD1394" t="b">
        <v>0</v>
      </c>
      <c r="BH1394" t="s">
        <v>142</v>
      </c>
      <c r="BI1394" t="s">
        <v>150</v>
      </c>
      <c r="BK1394" t="s">
        <v>95</v>
      </c>
      <c r="BN1394" t="s">
        <v>415</v>
      </c>
      <c r="BQ1394" t="s">
        <v>96</v>
      </c>
      <c r="BR1394" t="b">
        <v>0</v>
      </c>
      <c r="BT1394" t="b">
        <v>0</v>
      </c>
      <c r="BW1394" t="s">
        <v>166</v>
      </c>
      <c r="BX1394" t="b">
        <v>0</v>
      </c>
      <c r="BY1394" s="2">
        <v>44376.857581018521</v>
      </c>
      <c r="CB1394" t="b">
        <v>0</v>
      </c>
      <c r="CC1394" t="b">
        <v>0</v>
      </c>
      <c r="CF1394">
        <v>64782.63</v>
      </c>
      <c r="CH1394">
        <v>6478.26</v>
      </c>
      <c r="CI1394">
        <v>10</v>
      </c>
      <c r="CJ1394">
        <v>0</v>
      </c>
      <c r="CK1394">
        <f>YEAR(tbl_Opportunity[[#This Row],[Close Date]])</f>
        <v>2021</v>
      </c>
    </row>
    <row r="1395" spans="1:89">
      <c r="A1395" t="s">
        <v>3892</v>
      </c>
      <c r="B1395" t="b">
        <v>0</v>
      </c>
      <c r="D1395" t="b">
        <v>0</v>
      </c>
      <c r="E1395" t="s">
        <v>3893</v>
      </c>
      <c r="H1395" s="1">
        <v>44561</v>
      </c>
      <c r="I1395" t="b">
        <v>0</v>
      </c>
      <c r="O1395" t="s">
        <v>99</v>
      </c>
      <c r="P1395" t="b">
        <v>0</v>
      </c>
      <c r="Q1395" s="2">
        <v>44273.583287037036</v>
      </c>
      <c r="R1395" s="1"/>
      <c r="S1395" t="b">
        <v>0</v>
      </c>
      <c r="U1395" s="1"/>
      <c r="V1395" t="b">
        <v>0</v>
      </c>
      <c r="W1395" s="1">
        <v>44287</v>
      </c>
      <c r="X1395">
        <v>4</v>
      </c>
      <c r="Y1395">
        <v>2021</v>
      </c>
      <c r="Z1395" t="s">
        <v>161</v>
      </c>
      <c r="AA1395" t="s">
        <v>161</v>
      </c>
      <c r="AB1395" t="b">
        <v>0</v>
      </c>
      <c r="AC1395" t="b">
        <v>0</v>
      </c>
      <c r="AE1395" t="b">
        <v>1</v>
      </c>
      <c r="AF1395" t="b">
        <v>0</v>
      </c>
      <c r="AG1395" t="b">
        <v>0</v>
      </c>
      <c r="AH1395" t="s">
        <v>175</v>
      </c>
      <c r="AI1395" t="b">
        <v>0</v>
      </c>
      <c r="AK1395" t="b">
        <v>0</v>
      </c>
      <c r="AL1395" s="1"/>
      <c r="AM1395" t="s">
        <v>162</v>
      </c>
      <c r="AN1395" s="2">
        <v>44297.838888888888</v>
      </c>
      <c r="AP1395" s="2"/>
      <c r="AQ1395" s="1"/>
      <c r="AS1395" t="b">
        <v>0</v>
      </c>
      <c r="AV1395" t="s">
        <v>213</v>
      </c>
      <c r="BB1395" t="s">
        <v>3894</v>
      </c>
      <c r="BD1395" t="b">
        <v>0</v>
      </c>
      <c r="BH1395" t="s">
        <v>142</v>
      </c>
      <c r="BI1395" t="s">
        <v>150</v>
      </c>
      <c r="BK1395" t="s">
        <v>95</v>
      </c>
      <c r="BN1395" t="s">
        <v>415</v>
      </c>
      <c r="BP1395" t="s">
        <v>3895</v>
      </c>
      <c r="BQ1395" t="s">
        <v>96</v>
      </c>
      <c r="BR1395" t="b">
        <v>0</v>
      </c>
      <c r="BT1395" t="b">
        <v>0</v>
      </c>
      <c r="BW1395" t="s">
        <v>166</v>
      </c>
      <c r="BX1395" t="b">
        <v>0</v>
      </c>
      <c r="BY1395" s="2">
        <v>44376.857581018521</v>
      </c>
      <c r="CB1395" t="b">
        <v>0</v>
      </c>
      <c r="CC1395" t="b">
        <v>0</v>
      </c>
      <c r="CF1395">
        <v>71414.64</v>
      </c>
      <c r="CH1395">
        <v>7141.46</v>
      </c>
      <c r="CI1395">
        <v>10</v>
      </c>
      <c r="CJ1395">
        <v>0</v>
      </c>
      <c r="CK1395">
        <f>YEAR(tbl_Opportunity[[#This Row],[Close Date]])</f>
        <v>2021</v>
      </c>
    </row>
    <row r="1396" spans="1:89">
      <c r="A1396" t="s">
        <v>3896</v>
      </c>
      <c r="B1396" t="b">
        <v>0</v>
      </c>
      <c r="D1396" t="b">
        <v>0</v>
      </c>
      <c r="H1396" s="1">
        <v>44561</v>
      </c>
      <c r="I1396" t="b">
        <v>0</v>
      </c>
      <c r="O1396" t="s">
        <v>2842</v>
      </c>
      <c r="P1396" t="b">
        <v>0</v>
      </c>
      <c r="Q1396" s="2">
        <v>44140.630879629629</v>
      </c>
      <c r="R1396" s="1"/>
      <c r="S1396" t="b">
        <v>0</v>
      </c>
      <c r="U1396" s="1"/>
      <c r="V1396" t="b">
        <v>0</v>
      </c>
      <c r="W1396" s="1">
        <v>44287</v>
      </c>
      <c r="X1396">
        <v>4</v>
      </c>
      <c r="Y1396">
        <v>2021</v>
      </c>
      <c r="Z1396" t="s">
        <v>161</v>
      </c>
      <c r="AA1396" t="s">
        <v>161</v>
      </c>
      <c r="AB1396" t="b">
        <v>0</v>
      </c>
      <c r="AC1396" t="b">
        <v>0</v>
      </c>
      <c r="AE1396" t="b">
        <v>1</v>
      </c>
      <c r="AF1396" t="b">
        <v>0</v>
      </c>
      <c r="AG1396" t="b">
        <v>0</v>
      </c>
      <c r="AH1396" t="s">
        <v>175</v>
      </c>
      <c r="AI1396" t="b">
        <v>0</v>
      </c>
      <c r="AK1396" t="b">
        <v>0</v>
      </c>
      <c r="AL1396" s="1"/>
      <c r="AM1396" t="s">
        <v>2842</v>
      </c>
      <c r="AN1396" s="2">
        <v>44361.662453703706</v>
      </c>
      <c r="AP1396" s="2">
        <v>44326.431759259256</v>
      </c>
      <c r="AQ1396" s="1"/>
      <c r="AS1396" t="b">
        <v>0</v>
      </c>
      <c r="AV1396" t="s">
        <v>213</v>
      </c>
      <c r="BB1396" t="s">
        <v>3897</v>
      </c>
      <c r="BD1396" t="b">
        <v>0</v>
      </c>
      <c r="BH1396" t="s">
        <v>2842</v>
      </c>
      <c r="BI1396" t="s">
        <v>155</v>
      </c>
      <c r="BK1396" t="s">
        <v>95</v>
      </c>
      <c r="BL1396" t="s">
        <v>3551</v>
      </c>
      <c r="BN1396" t="s">
        <v>415</v>
      </c>
      <c r="BQ1396" t="s">
        <v>96</v>
      </c>
      <c r="BR1396" t="b">
        <v>0</v>
      </c>
      <c r="BT1396" t="b">
        <v>0</v>
      </c>
      <c r="BW1396" t="s">
        <v>166</v>
      </c>
      <c r="BX1396" t="b">
        <v>0</v>
      </c>
      <c r="BY1396" s="2">
        <v>44376.857581018521</v>
      </c>
      <c r="CB1396" t="b">
        <v>0</v>
      </c>
      <c r="CC1396" t="b">
        <v>0</v>
      </c>
      <c r="CF1396">
        <v>89410</v>
      </c>
      <c r="CH1396">
        <v>8941</v>
      </c>
      <c r="CI1396">
        <v>10</v>
      </c>
      <c r="CJ1396">
        <v>0</v>
      </c>
      <c r="CK1396">
        <f>YEAR(tbl_Opportunity[[#This Row],[Close Date]])</f>
        <v>2021</v>
      </c>
    </row>
    <row r="1397" spans="1:89">
      <c r="A1397" t="s">
        <v>3898</v>
      </c>
      <c r="B1397" t="b">
        <v>0</v>
      </c>
      <c r="D1397" t="b">
        <v>0</v>
      </c>
      <c r="H1397" s="1">
        <v>44561</v>
      </c>
      <c r="I1397" t="b">
        <v>0</v>
      </c>
      <c r="O1397" t="s">
        <v>99</v>
      </c>
      <c r="P1397" t="b">
        <v>0</v>
      </c>
      <c r="Q1397" s="2">
        <v>44276.899942129632</v>
      </c>
      <c r="R1397" s="1"/>
      <c r="S1397" t="b">
        <v>0</v>
      </c>
      <c r="U1397" s="1"/>
      <c r="V1397" t="b">
        <v>0</v>
      </c>
      <c r="W1397" s="1">
        <v>44287</v>
      </c>
      <c r="X1397">
        <v>4</v>
      </c>
      <c r="Y1397">
        <v>2021</v>
      </c>
      <c r="Z1397" t="s">
        <v>161</v>
      </c>
      <c r="AA1397" t="s">
        <v>161</v>
      </c>
      <c r="AB1397" t="b">
        <v>0</v>
      </c>
      <c r="AC1397" t="b">
        <v>0</v>
      </c>
      <c r="AE1397" t="b">
        <v>1</v>
      </c>
      <c r="AF1397" t="b">
        <v>0</v>
      </c>
      <c r="AG1397" t="b">
        <v>0</v>
      </c>
      <c r="AH1397" t="s">
        <v>175</v>
      </c>
      <c r="AI1397" t="b">
        <v>0</v>
      </c>
      <c r="AK1397" t="b">
        <v>0</v>
      </c>
      <c r="AL1397" s="1">
        <v>44276</v>
      </c>
      <c r="AM1397" t="s">
        <v>332</v>
      </c>
      <c r="AN1397" s="2">
        <v>44298.552164351851</v>
      </c>
      <c r="AP1397" s="2">
        <v>44298.552164351851</v>
      </c>
      <c r="AQ1397" s="1"/>
      <c r="AS1397" t="b">
        <v>0</v>
      </c>
      <c r="AV1397" t="s">
        <v>213</v>
      </c>
      <c r="BB1397" t="s">
        <v>3899</v>
      </c>
      <c r="BD1397" t="b">
        <v>0</v>
      </c>
      <c r="BH1397" t="s">
        <v>332</v>
      </c>
      <c r="BI1397" t="s">
        <v>155</v>
      </c>
      <c r="BK1397" t="s">
        <v>95</v>
      </c>
      <c r="BN1397" t="s">
        <v>415</v>
      </c>
      <c r="BQ1397" t="s">
        <v>96</v>
      </c>
      <c r="BR1397" t="b">
        <v>0</v>
      </c>
      <c r="BT1397" t="b">
        <v>0</v>
      </c>
      <c r="BW1397" t="s">
        <v>166</v>
      </c>
      <c r="BX1397" t="b">
        <v>0</v>
      </c>
      <c r="BY1397" s="2">
        <v>44376.857581018521</v>
      </c>
      <c r="CB1397" t="b">
        <v>0</v>
      </c>
      <c r="CC1397" t="b">
        <v>0</v>
      </c>
      <c r="CF1397">
        <v>57626.25</v>
      </c>
      <c r="CH1397">
        <v>5762.63</v>
      </c>
      <c r="CI1397">
        <v>10</v>
      </c>
      <c r="CJ1397">
        <v>0</v>
      </c>
      <c r="CK1397">
        <f>YEAR(tbl_Opportunity[[#This Row],[Close Date]])</f>
        <v>2021</v>
      </c>
    </row>
    <row r="1398" spans="1:89">
      <c r="A1398" t="s">
        <v>3900</v>
      </c>
      <c r="B1398" t="b">
        <v>0</v>
      </c>
      <c r="D1398" t="b">
        <v>0</v>
      </c>
      <c r="E1398" t="s">
        <v>3054</v>
      </c>
      <c r="H1398" s="1">
        <v>44561</v>
      </c>
      <c r="I1398" t="b">
        <v>0</v>
      </c>
      <c r="L1398" t="s">
        <v>3901</v>
      </c>
      <c r="O1398" t="s">
        <v>142</v>
      </c>
      <c r="P1398" t="b">
        <v>0</v>
      </c>
      <c r="Q1398" s="2">
        <v>43470.769236111111</v>
      </c>
      <c r="R1398" s="1"/>
      <c r="S1398" t="b">
        <v>0</v>
      </c>
      <c r="U1398" s="1"/>
      <c r="V1398" t="b">
        <v>0</v>
      </c>
      <c r="W1398" s="1">
        <v>44287</v>
      </c>
      <c r="X1398">
        <v>4</v>
      </c>
      <c r="Y1398">
        <v>2021</v>
      </c>
      <c r="Z1398" t="s">
        <v>161</v>
      </c>
      <c r="AA1398" t="s">
        <v>161</v>
      </c>
      <c r="AB1398" t="b">
        <v>0</v>
      </c>
      <c r="AC1398" t="b">
        <v>0</v>
      </c>
      <c r="AE1398" t="b">
        <v>1</v>
      </c>
      <c r="AF1398" t="b">
        <v>0</v>
      </c>
      <c r="AG1398" t="b">
        <v>0</v>
      </c>
      <c r="AH1398" t="s">
        <v>175</v>
      </c>
      <c r="AI1398" t="b">
        <v>0</v>
      </c>
      <c r="AK1398" t="b">
        <v>0</v>
      </c>
      <c r="AL1398" s="1">
        <v>43641</v>
      </c>
      <c r="AM1398" t="s">
        <v>387</v>
      </c>
      <c r="AN1398" s="2">
        <v>44312.178668981483</v>
      </c>
      <c r="AP1398" s="2">
        <v>43836.762627314813</v>
      </c>
      <c r="AQ1398" s="1"/>
      <c r="AS1398" t="b">
        <v>0</v>
      </c>
      <c r="AV1398" t="s">
        <v>153</v>
      </c>
      <c r="BB1398" t="s">
        <v>3902</v>
      </c>
      <c r="BD1398" t="b">
        <v>0</v>
      </c>
      <c r="BH1398" t="s">
        <v>387</v>
      </c>
      <c r="BI1398" t="s">
        <v>150</v>
      </c>
      <c r="BK1398" t="s">
        <v>95</v>
      </c>
      <c r="BN1398" t="s">
        <v>415</v>
      </c>
      <c r="BQ1398" t="s">
        <v>96</v>
      </c>
      <c r="BR1398" t="b">
        <v>0</v>
      </c>
      <c r="BT1398" t="b">
        <v>0</v>
      </c>
      <c r="BW1398" t="s">
        <v>339</v>
      </c>
      <c r="BX1398" t="b">
        <v>0</v>
      </c>
      <c r="BY1398" s="2">
        <v>44376.857569444444</v>
      </c>
      <c r="CB1398" t="b">
        <v>0</v>
      </c>
      <c r="CC1398" t="b">
        <v>0</v>
      </c>
      <c r="CF1398">
        <v>71518.899999999994</v>
      </c>
      <c r="CH1398">
        <v>21455.67</v>
      </c>
      <c r="CI1398">
        <v>30</v>
      </c>
      <c r="CJ1398">
        <v>0</v>
      </c>
      <c r="CK1398">
        <f>YEAR(tbl_Opportunity[[#This Row],[Close Date]])</f>
        <v>2021</v>
      </c>
    </row>
    <row r="1399" spans="1:89">
      <c r="A1399" t="s">
        <v>3903</v>
      </c>
      <c r="B1399" t="b">
        <v>0</v>
      </c>
      <c r="D1399" t="b">
        <v>0</v>
      </c>
      <c r="E1399" t="s">
        <v>3510</v>
      </c>
      <c r="H1399" s="1">
        <v>44501</v>
      </c>
      <c r="I1399" t="b">
        <v>0</v>
      </c>
      <c r="L1399" t="s">
        <v>3904</v>
      </c>
      <c r="O1399" t="s">
        <v>142</v>
      </c>
      <c r="P1399" t="b">
        <v>0</v>
      </c>
      <c r="Q1399" s="2">
        <v>44113.622569444444</v>
      </c>
      <c r="R1399" s="1"/>
      <c r="S1399" t="b">
        <v>0</v>
      </c>
      <c r="U1399" s="1"/>
      <c r="V1399" t="b">
        <v>0</v>
      </c>
      <c r="W1399" s="1">
        <v>44287</v>
      </c>
      <c r="X1399">
        <v>4</v>
      </c>
      <c r="Y1399">
        <v>2021</v>
      </c>
      <c r="Z1399" t="s">
        <v>161</v>
      </c>
      <c r="AA1399" t="s">
        <v>161</v>
      </c>
      <c r="AB1399" t="b">
        <v>0</v>
      </c>
      <c r="AC1399" t="b">
        <v>0</v>
      </c>
      <c r="AE1399" t="b">
        <v>1</v>
      </c>
      <c r="AF1399" t="b">
        <v>0</v>
      </c>
      <c r="AG1399" t="b">
        <v>0</v>
      </c>
      <c r="AH1399" t="s">
        <v>210</v>
      </c>
      <c r="AI1399" t="b">
        <v>0</v>
      </c>
      <c r="AK1399" t="b">
        <v>0</v>
      </c>
      <c r="AL1399" s="1">
        <v>44306</v>
      </c>
      <c r="AM1399" t="s">
        <v>162</v>
      </c>
      <c r="AN1399" s="2">
        <v>44321.580671296295</v>
      </c>
      <c r="AP1399" s="2">
        <v>44319.557905092595</v>
      </c>
      <c r="AQ1399" s="1"/>
      <c r="AS1399" t="b">
        <v>0</v>
      </c>
      <c r="AV1399" t="s">
        <v>213</v>
      </c>
      <c r="BB1399" t="s">
        <v>3905</v>
      </c>
      <c r="BD1399" t="b">
        <v>0</v>
      </c>
      <c r="BH1399" t="s">
        <v>99</v>
      </c>
      <c r="BI1399" t="s">
        <v>150</v>
      </c>
      <c r="BK1399" t="s">
        <v>95</v>
      </c>
      <c r="BN1399" t="s">
        <v>415</v>
      </c>
      <c r="BQ1399" t="s">
        <v>96</v>
      </c>
      <c r="BR1399" t="b">
        <v>0</v>
      </c>
      <c r="BT1399" t="b">
        <v>0</v>
      </c>
      <c r="BW1399" t="s">
        <v>339</v>
      </c>
      <c r="BX1399" t="b">
        <v>0</v>
      </c>
      <c r="BY1399" s="2">
        <v>44376.857581018521</v>
      </c>
      <c r="CB1399" t="b">
        <v>0</v>
      </c>
      <c r="CC1399" t="b">
        <v>0</v>
      </c>
      <c r="CF1399">
        <v>25740</v>
      </c>
      <c r="CH1399">
        <v>7722</v>
      </c>
      <c r="CI1399">
        <v>30</v>
      </c>
      <c r="CJ1399">
        <v>0</v>
      </c>
      <c r="CK1399">
        <f>YEAR(tbl_Opportunity[[#This Row],[Close Date]])</f>
        <v>2021</v>
      </c>
    </row>
    <row r="1400" spans="1:89">
      <c r="A1400" t="s">
        <v>3906</v>
      </c>
      <c r="B1400" t="b">
        <v>0</v>
      </c>
      <c r="D1400" t="b">
        <v>0</v>
      </c>
      <c r="E1400" t="s">
        <v>3510</v>
      </c>
      <c r="H1400" s="1">
        <v>44470</v>
      </c>
      <c r="I1400" t="b">
        <v>0</v>
      </c>
      <c r="L1400" t="s">
        <v>3907</v>
      </c>
      <c r="O1400" t="s">
        <v>99</v>
      </c>
      <c r="P1400" t="b">
        <v>0</v>
      </c>
      <c r="Q1400" s="2">
        <v>44134.56559027778</v>
      </c>
      <c r="R1400" s="1"/>
      <c r="S1400" t="b">
        <v>0</v>
      </c>
      <c r="U1400" s="1"/>
      <c r="V1400" t="b">
        <v>0</v>
      </c>
      <c r="W1400" s="1">
        <v>44287</v>
      </c>
      <c r="X1400">
        <v>4</v>
      </c>
      <c r="Y1400">
        <v>2021</v>
      </c>
      <c r="Z1400" t="s">
        <v>161</v>
      </c>
      <c r="AA1400" t="s">
        <v>161</v>
      </c>
      <c r="AB1400" t="b">
        <v>0</v>
      </c>
      <c r="AC1400" t="b">
        <v>0</v>
      </c>
      <c r="AE1400" t="b">
        <v>1</v>
      </c>
      <c r="AF1400" t="b">
        <v>0</v>
      </c>
      <c r="AG1400" t="b">
        <v>0</v>
      </c>
      <c r="AH1400" t="s">
        <v>210</v>
      </c>
      <c r="AI1400" t="b">
        <v>0</v>
      </c>
      <c r="AK1400" t="b">
        <v>0</v>
      </c>
      <c r="AL1400" s="1">
        <v>44319</v>
      </c>
      <c r="AM1400" t="s">
        <v>99</v>
      </c>
      <c r="AN1400" s="2">
        <v>44375.568553240744</v>
      </c>
      <c r="AP1400" s="2">
        <v>44319.565636574072</v>
      </c>
      <c r="AQ1400" s="1"/>
      <c r="AS1400" t="b">
        <v>0</v>
      </c>
      <c r="AV1400" t="s">
        <v>153</v>
      </c>
      <c r="BB1400" t="s">
        <v>3908</v>
      </c>
      <c r="BD1400" t="b">
        <v>0</v>
      </c>
      <c r="BH1400" t="s">
        <v>99</v>
      </c>
      <c r="BI1400" t="s">
        <v>150</v>
      </c>
      <c r="BK1400" t="s">
        <v>95</v>
      </c>
      <c r="BN1400" t="s">
        <v>415</v>
      </c>
      <c r="BP1400" t="s">
        <v>3909</v>
      </c>
      <c r="BQ1400" t="s">
        <v>96</v>
      </c>
      <c r="BR1400" t="b">
        <v>0</v>
      </c>
      <c r="BT1400" t="b">
        <v>0</v>
      </c>
      <c r="BW1400" t="s">
        <v>339</v>
      </c>
      <c r="BX1400" t="b">
        <v>0</v>
      </c>
      <c r="BY1400" s="2">
        <v>44376.857581018521</v>
      </c>
      <c r="CB1400" t="b">
        <v>0</v>
      </c>
      <c r="CC1400" t="b">
        <v>0</v>
      </c>
      <c r="CF1400">
        <v>6435</v>
      </c>
      <c r="CH1400">
        <v>1930.5</v>
      </c>
      <c r="CI1400">
        <v>30</v>
      </c>
      <c r="CJ1400">
        <v>0</v>
      </c>
      <c r="CK1400">
        <f>YEAR(tbl_Opportunity[[#This Row],[Close Date]])</f>
        <v>2021</v>
      </c>
    </row>
    <row r="1401" spans="1:89">
      <c r="A1401" t="s">
        <v>3910</v>
      </c>
      <c r="B1401" t="b">
        <v>0</v>
      </c>
      <c r="D1401" t="b">
        <v>0</v>
      </c>
      <c r="E1401" t="s">
        <v>2947</v>
      </c>
      <c r="H1401" s="1">
        <v>44561</v>
      </c>
      <c r="I1401" t="b">
        <v>0</v>
      </c>
      <c r="L1401" t="s">
        <v>3911</v>
      </c>
      <c r="O1401" t="s">
        <v>99</v>
      </c>
      <c r="P1401" t="b">
        <v>0</v>
      </c>
      <c r="Q1401" s="2">
        <v>44222.880011574074</v>
      </c>
      <c r="R1401" s="1"/>
      <c r="S1401" t="b">
        <v>0</v>
      </c>
      <c r="U1401" s="1"/>
      <c r="V1401" t="b">
        <v>0</v>
      </c>
      <c r="W1401" s="1">
        <v>44287</v>
      </c>
      <c r="X1401">
        <v>4</v>
      </c>
      <c r="Y1401">
        <v>2021</v>
      </c>
      <c r="Z1401" t="s">
        <v>161</v>
      </c>
      <c r="AA1401" t="s">
        <v>161</v>
      </c>
      <c r="AB1401" t="b">
        <v>0</v>
      </c>
      <c r="AC1401" t="b">
        <v>0</v>
      </c>
      <c r="AE1401" t="b">
        <v>1</v>
      </c>
      <c r="AF1401" t="b">
        <v>0</v>
      </c>
      <c r="AG1401" t="b">
        <v>0</v>
      </c>
      <c r="AH1401" t="s">
        <v>210</v>
      </c>
      <c r="AI1401" t="b">
        <v>0</v>
      </c>
      <c r="AK1401" t="b">
        <v>0</v>
      </c>
      <c r="AL1401" s="1">
        <v>44361</v>
      </c>
      <c r="AM1401" t="s">
        <v>162</v>
      </c>
      <c r="AN1401" s="2">
        <v>44297.838888888888</v>
      </c>
      <c r="AP1401" s="2"/>
      <c r="AQ1401" s="1"/>
      <c r="AS1401" t="b">
        <v>0</v>
      </c>
      <c r="AV1401" t="s">
        <v>213</v>
      </c>
      <c r="BB1401" t="s">
        <v>3912</v>
      </c>
      <c r="BD1401" t="b">
        <v>0</v>
      </c>
      <c r="BH1401" t="s">
        <v>99</v>
      </c>
      <c r="BI1401" t="s">
        <v>150</v>
      </c>
      <c r="BK1401" t="s">
        <v>95</v>
      </c>
      <c r="BN1401" t="s">
        <v>415</v>
      </c>
      <c r="BQ1401" t="s">
        <v>96</v>
      </c>
      <c r="BR1401" t="b">
        <v>0</v>
      </c>
      <c r="BT1401" t="b">
        <v>0</v>
      </c>
      <c r="BW1401" t="s">
        <v>339</v>
      </c>
      <c r="BX1401" t="b">
        <v>0</v>
      </c>
      <c r="BY1401" s="2">
        <v>44376.857581018521</v>
      </c>
      <c r="CB1401" t="b">
        <v>0</v>
      </c>
      <c r="CC1401" t="b">
        <v>0</v>
      </c>
      <c r="CF1401">
        <v>6500</v>
      </c>
      <c r="CH1401">
        <v>1950</v>
      </c>
      <c r="CI1401">
        <v>30</v>
      </c>
      <c r="CJ1401">
        <v>0</v>
      </c>
      <c r="CK1401">
        <f>YEAR(tbl_Opportunity[[#This Row],[Close Date]])</f>
        <v>2021</v>
      </c>
    </row>
    <row r="1402" spans="1:89">
      <c r="A1402" t="s">
        <v>3913</v>
      </c>
      <c r="B1402" t="b">
        <v>0</v>
      </c>
      <c r="D1402" t="b">
        <v>0</v>
      </c>
      <c r="E1402" t="s">
        <v>3510</v>
      </c>
      <c r="H1402" s="1">
        <v>44470</v>
      </c>
      <c r="I1402" t="b">
        <v>0</v>
      </c>
      <c r="L1402" t="s">
        <v>3914</v>
      </c>
      <c r="O1402" t="s">
        <v>99</v>
      </c>
      <c r="P1402" t="b">
        <v>0</v>
      </c>
      <c r="Q1402" s="2">
        <v>44287.634918981479</v>
      </c>
      <c r="R1402" s="1"/>
      <c r="S1402" t="b">
        <v>0</v>
      </c>
      <c r="U1402" s="1"/>
      <c r="V1402" t="b">
        <v>0</v>
      </c>
      <c r="W1402" s="1">
        <v>44287</v>
      </c>
      <c r="X1402">
        <v>4</v>
      </c>
      <c r="Y1402">
        <v>2021</v>
      </c>
      <c r="Z1402" t="s">
        <v>161</v>
      </c>
      <c r="AA1402" t="s">
        <v>161</v>
      </c>
      <c r="AB1402" t="b">
        <v>0</v>
      </c>
      <c r="AC1402" t="b">
        <v>0</v>
      </c>
      <c r="AE1402" t="b">
        <v>1</v>
      </c>
      <c r="AF1402" t="b">
        <v>0</v>
      </c>
      <c r="AG1402" t="b">
        <v>0</v>
      </c>
      <c r="AH1402" t="s">
        <v>210</v>
      </c>
      <c r="AI1402" t="b">
        <v>0</v>
      </c>
      <c r="AK1402" t="b">
        <v>0</v>
      </c>
      <c r="AL1402" s="1">
        <v>44376</v>
      </c>
      <c r="AM1402" t="s">
        <v>99</v>
      </c>
      <c r="AN1402" s="2">
        <v>44376.646168981482</v>
      </c>
      <c r="AP1402" s="2"/>
      <c r="AQ1402" s="1"/>
      <c r="AS1402" t="b">
        <v>0</v>
      </c>
      <c r="AV1402" t="s">
        <v>153</v>
      </c>
      <c r="BB1402" t="s">
        <v>3915</v>
      </c>
      <c r="BD1402" t="b">
        <v>0</v>
      </c>
      <c r="BH1402" t="s">
        <v>99</v>
      </c>
      <c r="BI1402" t="s">
        <v>150</v>
      </c>
      <c r="BK1402" t="s">
        <v>95</v>
      </c>
      <c r="BL1402" t="s">
        <v>3916</v>
      </c>
      <c r="BN1402" t="s">
        <v>415</v>
      </c>
      <c r="BP1402" t="s">
        <v>3917</v>
      </c>
      <c r="BQ1402" t="s">
        <v>96</v>
      </c>
      <c r="BR1402" t="b">
        <v>0</v>
      </c>
      <c r="BT1402" t="b">
        <v>0</v>
      </c>
      <c r="BW1402" t="s">
        <v>339</v>
      </c>
      <c r="BX1402" t="b">
        <v>0</v>
      </c>
      <c r="BY1402" s="2">
        <v>44376.857581018521</v>
      </c>
      <c r="CB1402" t="b">
        <v>0</v>
      </c>
      <c r="CC1402" t="b">
        <v>0</v>
      </c>
      <c r="CF1402">
        <v>6500</v>
      </c>
      <c r="CH1402">
        <v>1950</v>
      </c>
      <c r="CI1402">
        <v>30</v>
      </c>
      <c r="CJ1402">
        <v>0</v>
      </c>
      <c r="CK1402">
        <f>YEAR(tbl_Opportunity[[#This Row],[Close Date]])</f>
        <v>2021</v>
      </c>
    </row>
    <row r="1403" spans="1:89">
      <c r="A1403" t="s">
        <v>3498</v>
      </c>
      <c r="B1403" t="b">
        <v>0</v>
      </c>
      <c r="D1403" t="b">
        <v>0</v>
      </c>
      <c r="H1403" s="1">
        <v>44561</v>
      </c>
      <c r="I1403" t="b">
        <v>0</v>
      </c>
      <c r="O1403" t="s">
        <v>114</v>
      </c>
      <c r="P1403" t="b">
        <v>0</v>
      </c>
      <c r="Q1403" s="2">
        <v>44212.103668981479</v>
      </c>
      <c r="R1403" s="1"/>
      <c r="S1403" t="b">
        <v>0</v>
      </c>
      <c r="U1403" s="1"/>
      <c r="V1403" t="b">
        <v>0</v>
      </c>
      <c r="W1403" s="1">
        <v>44287</v>
      </c>
      <c r="X1403">
        <v>4</v>
      </c>
      <c r="Y1403">
        <v>2021</v>
      </c>
      <c r="Z1403" t="s">
        <v>161</v>
      </c>
      <c r="AA1403" t="s">
        <v>161</v>
      </c>
      <c r="AB1403" t="b">
        <v>0</v>
      </c>
      <c r="AC1403" t="b">
        <v>0</v>
      </c>
      <c r="AE1403" t="b">
        <v>1</v>
      </c>
      <c r="AF1403" t="b">
        <v>0</v>
      </c>
      <c r="AG1403" t="b">
        <v>0</v>
      </c>
      <c r="AH1403" t="s">
        <v>210</v>
      </c>
      <c r="AI1403" t="b">
        <v>0</v>
      </c>
      <c r="AK1403" t="b">
        <v>0</v>
      </c>
      <c r="AL1403" s="1"/>
      <c r="AM1403" t="s">
        <v>162</v>
      </c>
      <c r="AN1403" s="2">
        <v>44297.838888888888</v>
      </c>
      <c r="AP1403" s="2">
        <v>44249.639456018522</v>
      </c>
      <c r="AQ1403" s="1"/>
      <c r="AS1403" t="b">
        <v>0</v>
      </c>
      <c r="AV1403" t="s">
        <v>213</v>
      </c>
      <c r="BB1403" t="s">
        <v>3918</v>
      </c>
      <c r="BD1403" t="b">
        <v>0</v>
      </c>
      <c r="BH1403" t="s">
        <v>114</v>
      </c>
      <c r="BI1403" t="s">
        <v>155</v>
      </c>
      <c r="BK1403" t="s">
        <v>95</v>
      </c>
      <c r="BN1403" t="s">
        <v>415</v>
      </c>
      <c r="BQ1403" t="s">
        <v>96</v>
      </c>
      <c r="BR1403" t="b">
        <v>0</v>
      </c>
      <c r="BT1403" t="b">
        <v>0</v>
      </c>
      <c r="BW1403" t="s">
        <v>339</v>
      </c>
      <c r="BX1403" t="b">
        <v>0</v>
      </c>
      <c r="BY1403" s="2">
        <v>44376.857581018521</v>
      </c>
      <c r="CB1403" t="b">
        <v>0</v>
      </c>
      <c r="CC1403" t="b">
        <v>0</v>
      </c>
      <c r="CF1403">
        <v>49197.75</v>
      </c>
      <c r="CH1403">
        <v>14759.32</v>
      </c>
      <c r="CI1403">
        <v>30</v>
      </c>
      <c r="CJ1403">
        <v>0</v>
      </c>
      <c r="CK1403">
        <f>YEAR(tbl_Opportunity[[#This Row],[Close Date]])</f>
        <v>2021</v>
      </c>
    </row>
    <row r="1404" spans="1:89">
      <c r="A1404" t="s">
        <v>3919</v>
      </c>
      <c r="B1404" t="b">
        <v>0</v>
      </c>
      <c r="D1404" t="b">
        <v>0</v>
      </c>
      <c r="H1404" s="1">
        <v>44561</v>
      </c>
      <c r="I1404" t="b">
        <v>0</v>
      </c>
      <c r="L1404" t="s">
        <v>3920</v>
      </c>
      <c r="O1404" t="s">
        <v>142</v>
      </c>
      <c r="P1404" t="b">
        <v>0</v>
      </c>
      <c r="Q1404" s="2">
        <v>44299.660879629628</v>
      </c>
      <c r="R1404" s="1"/>
      <c r="S1404" t="b">
        <v>0</v>
      </c>
      <c r="U1404" s="1"/>
      <c r="V1404" t="b">
        <v>0</v>
      </c>
      <c r="W1404" s="1">
        <v>44287</v>
      </c>
      <c r="X1404">
        <v>4</v>
      </c>
      <c r="Y1404">
        <v>2021</v>
      </c>
      <c r="Z1404" t="s">
        <v>161</v>
      </c>
      <c r="AA1404" t="s">
        <v>161</v>
      </c>
      <c r="AB1404" t="b">
        <v>0</v>
      </c>
      <c r="AC1404" t="b">
        <v>0</v>
      </c>
      <c r="AD1404" t="s">
        <v>654</v>
      </c>
      <c r="AE1404" t="b">
        <v>1</v>
      </c>
      <c r="AF1404" t="b">
        <v>0</v>
      </c>
      <c r="AG1404" t="b">
        <v>0</v>
      </c>
      <c r="AH1404" t="s">
        <v>210</v>
      </c>
      <c r="AI1404" t="b">
        <v>0</v>
      </c>
      <c r="AK1404" t="b">
        <v>0</v>
      </c>
      <c r="AL1404" s="1">
        <v>44313</v>
      </c>
      <c r="AM1404" t="s">
        <v>142</v>
      </c>
      <c r="AN1404" s="2">
        <v>44300.672581018516</v>
      </c>
      <c r="AP1404" s="2"/>
      <c r="AQ1404" s="1"/>
      <c r="AS1404" t="b">
        <v>0</v>
      </c>
      <c r="AV1404" t="s">
        <v>248</v>
      </c>
      <c r="BB1404" t="s">
        <v>3921</v>
      </c>
      <c r="BD1404" t="b">
        <v>0</v>
      </c>
      <c r="BH1404" t="s">
        <v>142</v>
      </c>
      <c r="BI1404" t="s">
        <v>150</v>
      </c>
      <c r="BK1404" t="s">
        <v>95</v>
      </c>
      <c r="BL1404" t="s">
        <v>3920</v>
      </c>
      <c r="BN1404" t="s">
        <v>415</v>
      </c>
      <c r="BQ1404" t="s">
        <v>96</v>
      </c>
      <c r="BR1404" t="b">
        <v>0</v>
      </c>
      <c r="BT1404" t="b">
        <v>0</v>
      </c>
      <c r="BW1404" t="s">
        <v>313</v>
      </c>
      <c r="BX1404" t="b">
        <v>0</v>
      </c>
      <c r="BY1404" s="2">
        <v>44376.857581018521</v>
      </c>
      <c r="CB1404" t="b">
        <v>0</v>
      </c>
      <c r="CC1404" t="b">
        <v>0</v>
      </c>
      <c r="CF1404">
        <v>64979.64</v>
      </c>
      <c r="CH1404">
        <v>3248.98</v>
      </c>
      <c r="CI1404">
        <v>5</v>
      </c>
      <c r="CJ1404">
        <v>0</v>
      </c>
      <c r="CK1404">
        <f>YEAR(tbl_Opportunity[[#This Row],[Close Date]])</f>
        <v>2021</v>
      </c>
    </row>
    <row r="1405" spans="1:89">
      <c r="A1405" t="s">
        <v>182</v>
      </c>
      <c r="B1405" t="b">
        <v>0</v>
      </c>
      <c r="D1405" t="b">
        <v>0</v>
      </c>
      <c r="E1405" t="s">
        <v>3570</v>
      </c>
      <c r="H1405" s="1">
        <v>44561</v>
      </c>
      <c r="I1405" t="b">
        <v>0</v>
      </c>
      <c r="L1405" t="s">
        <v>1510</v>
      </c>
      <c r="O1405" t="s">
        <v>142</v>
      </c>
      <c r="P1405" t="b">
        <v>0</v>
      </c>
      <c r="Q1405" s="2">
        <v>44293.757291666669</v>
      </c>
      <c r="R1405" s="1"/>
      <c r="S1405" t="b">
        <v>0</v>
      </c>
      <c r="U1405" s="1"/>
      <c r="V1405" t="b">
        <v>0</v>
      </c>
      <c r="W1405" s="1">
        <v>44287</v>
      </c>
      <c r="X1405">
        <v>4</v>
      </c>
      <c r="Y1405">
        <v>2021</v>
      </c>
      <c r="Z1405" t="s">
        <v>161</v>
      </c>
      <c r="AA1405" t="s">
        <v>161</v>
      </c>
      <c r="AB1405" t="b">
        <v>0</v>
      </c>
      <c r="AC1405" t="b">
        <v>0</v>
      </c>
      <c r="AD1405" t="s">
        <v>2861</v>
      </c>
      <c r="AE1405" t="b">
        <v>1</v>
      </c>
      <c r="AF1405" t="b">
        <v>0</v>
      </c>
      <c r="AG1405" t="b">
        <v>0</v>
      </c>
      <c r="AH1405" t="s">
        <v>210</v>
      </c>
      <c r="AI1405" t="b">
        <v>0</v>
      </c>
      <c r="AK1405" t="b">
        <v>0</v>
      </c>
      <c r="AL1405" s="1">
        <v>44294</v>
      </c>
      <c r="AM1405" t="s">
        <v>162</v>
      </c>
      <c r="AN1405" s="2">
        <v>44296.964768518519</v>
      </c>
      <c r="AP1405" s="2"/>
      <c r="AQ1405" s="1"/>
      <c r="AS1405" t="b">
        <v>0</v>
      </c>
      <c r="AV1405" t="s">
        <v>3922</v>
      </c>
      <c r="BB1405" t="s">
        <v>3923</v>
      </c>
      <c r="BD1405" t="b">
        <v>0</v>
      </c>
      <c r="BH1405" t="s">
        <v>142</v>
      </c>
      <c r="BI1405" t="s">
        <v>150</v>
      </c>
      <c r="BK1405" t="s">
        <v>95</v>
      </c>
      <c r="BN1405" t="s">
        <v>415</v>
      </c>
      <c r="BQ1405" t="s">
        <v>96</v>
      </c>
      <c r="BR1405" t="b">
        <v>0</v>
      </c>
      <c r="BT1405" t="b">
        <v>0</v>
      </c>
      <c r="BW1405" t="s">
        <v>313</v>
      </c>
      <c r="BX1405" t="b">
        <v>0</v>
      </c>
      <c r="BY1405" s="2">
        <v>44376.857581018521</v>
      </c>
      <c r="CB1405" t="b">
        <v>0</v>
      </c>
      <c r="CC1405" t="b">
        <v>0</v>
      </c>
      <c r="CF1405">
        <v>91000</v>
      </c>
      <c r="CH1405">
        <v>4550</v>
      </c>
      <c r="CI1405">
        <v>5</v>
      </c>
      <c r="CJ1405">
        <v>0</v>
      </c>
      <c r="CK1405">
        <f>YEAR(tbl_Opportunity[[#This Row],[Close Date]])</f>
        <v>2021</v>
      </c>
    </row>
    <row r="1406" spans="1:89">
      <c r="A1406" t="s">
        <v>444</v>
      </c>
      <c r="B1406" t="b">
        <v>0</v>
      </c>
      <c r="D1406" t="b">
        <v>0</v>
      </c>
      <c r="E1406" t="s">
        <v>3570</v>
      </c>
      <c r="H1406" s="1">
        <v>44561</v>
      </c>
      <c r="I1406" t="b">
        <v>0</v>
      </c>
      <c r="O1406" t="s">
        <v>142</v>
      </c>
      <c r="P1406" t="b">
        <v>0</v>
      </c>
      <c r="Q1406" s="2">
        <v>44293.683020833334</v>
      </c>
      <c r="R1406" s="1"/>
      <c r="S1406" t="b">
        <v>0</v>
      </c>
      <c r="U1406" s="1"/>
      <c r="V1406" t="b">
        <v>0</v>
      </c>
      <c r="W1406" s="1">
        <v>44287</v>
      </c>
      <c r="X1406">
        <v>4</v>
      </c>
      <c r="Y1406">
        <v>2021</v>
      </c>
      <c r="Z1406" t="s">
        <v>161</v>
      </c>
      <c r="AA1406" t="s">
        <v>161</v>
      </c>
      <c r="AB1406" t="b">
        <v>0</v>
      </c>
      <c r="AC1406" t="b">
        <v>0</v>
      </c>
      <c r="AD1406" t="s">
        <v>646</v>
      </c>
      <c r="AE1406" t="b">
        <v>1</v>
      </c>
      <c r="AF1406" t="b">
        <v>0</v>
      </c>
      <c r="AG1406" t="b">
        <v>0</v>
      </c>
      <c r="AH1406" t="s">
        <v>210</v>
      </c>
      <c r="AI1406" t="b">
        <v>0</v>
      </c>
      <c r="AK1406" t="b">
        <v>0</v>
      </c>
      <c r="AL1406" s="1">
        <v>44294</v>
      </c>
      <c r="AM1406" t="s">
        <v>162</v>
      </c>
      <c r="AN1406" s="2">
        <v>44297.8278587963</v>
      </c>
      <c r="AP1406" s="2"/>
      <c r="AQ1406" s="1"/>
      <c r="AS1406" t="b">
        <v>0</v>
      </c>
      <c r="AV1406" t="s">
        <v>153</v>
      </c>
      <c r="BB1406" t="s">
        <v>3924</v>
      </c>
      <c r="BD1406" t="b">
        <v>0</v>
      </c>
      <c r="BH1406" t="s">
        <v>142</v>
      </c>
      <c r="BI1406" t="s">
        <v>150</v>
      </c>
      <c r="BK1406" t="s">
        <v>95</v>
      </c>
      <c r="BN1406" t="s">
        <v>415</v>
      </c>
      <c r="BQ1406" t="s">
        <v>96</v>
      </c>
      <c r="BR1406" t="b">
        <v>0</v>
      </c>
      <c r="BT1406" t="b">
        <v>0</v>
      </c>
      <c r="BW1406" t="s">
        <v>313</v>
      </c>
      <c r="BX1406" t="b">
        <v>0</v>
      </c>
      <c r="BY1406" s="2">
        <v>44376.857581018521</v>
      </c>
      <c r="CB1406" t="b">
        <v>0</v>
      </c>
      <c r="CC1406" t="b">
        <v>0</v>
      </c>
      <c r="CF1406">
        <v>6500</v>
      </c>
      <c r="CH1406">
        <v>325</v>
      </c>
      <c r="CI1406">
        <v>5</v>
      </c>
      <c r="CJ1406">
        <v>0</v>
      </c>
      <c r="CK1406">
        <f>YEAR(tbl_Opportunity[[#This Row],[Close Date]])</f>
        <v>2021</v>
      </c>
    </row>
    <row r="1407" spans="1:89">
      <c r="A1407" t="s">
        <v>3925</v>
      </c>
      <c r="B1407" t="b">
        <v>0</v>
      </c>
      <c r="D1407" t="b">
        <v>0</v>
      </c>
      <c r="H1407" s="1">
        <v>44561</v>
      </c>
      <c r="I1407" t="b">
        <v>0</v>
      </c>
      <c r="L1407" t="s">
        <v>3926</v>
      </c>
      <c r="O1407" t="s">
        <v>142</v>
      </c>
      <c r="P1407" t="b">
        <v>0</v>
      </c>
      <c r="Q1407" s="2">
        <v>43224.930659722224</v>
      </c>
      <c r="R1407" s="1"/>
      <c r="S1407" t="b">
        <v>0</v>
      </c>
      <c r="U1407" s="1"/>
      <c r="V1407" t="b">
        <v>0</v>
      </c>
      <c r="W1407" s="1">
        <v>44287</v>
      </c>
      <c r="X1407">
        <v>4</v>
      </c>
      <c r="Y1407">
        <v>2021</v>
      </c>
      <c r="Z1407" t="s">
        <v>161</v>
      </c>
      <c r="AA1407" t="s">
        <v>161</v>
      </c>
      <c r="AB1407" t="b">
        <v>0</v>
      </c>
      <c r="AC1407" t="b">
        <v>0</v>
      </c>
      <c r="AD1407" t="s">
        <v>646</v>
      </c>
      <c r="AE1407" t="b">
        <v>1</v>
      </c>
      <c r="AF1407" t="b">
        <v>0</v>
      </c>
      <c r="AG1407" t="b">
        <v>0</v>
      </c>
      <c r="AH1407" t="s">
        <v>210</v>
      </c>
      <c r="AI1407" t="b">
        <v>0</v>
      </c>
      <c r="AK1407" t="b">
        <v>0</v>
      </c>
      <c r="AL1407" s="1">
        <v>43546</v>
      </c>
      <c r="AM1407" t="s">
        <v>387</v>
      </c>
      <c r="AN1407" s="2">
        <v>44327.722974537035</v>
      </c>
      <c r="AP1407" s="2">
        <v>43836.762627314813</v>
      </c>
      <c r="AQ1407" s="1"/>
      <c r="AS1407" t="b">
        <v>0</v>
      </c>
      <c r="AV1407" t="s">
        <v>93</v>
      </c>
      <c r="BB1407" t="s">
        <v>3927</v>
      </c>
      <c r="BD1407" t="b">
        <v>0</v>
      </c>
      <c r="BH1407" t="s">
        <v>387</v>
      </c>
      <c r="BI1407" t="s">
        <v>150</v>
      </c>
      <c r="BJ1407" t="s">
        <v>95</v>
      </c>
      <c r="BK1407" t="s">
        <v>95</v>
      </c>
      <c r="BN1407" t="s">
        <v>415</v>
      </c>
      <c r="BQ1407" t="s">
        <v>96</v>
      </c>
      <c r="BR1407" t="b">
        <v>0</v>
      </c>
      <c r="BT1407" t="b">
        <v>0</v>
      </c>
      <c r="BW1407" t="s">
        <v>339</v>
      </c>
      <c r="BX1407" t="b">
        <v>0</v>
      </c>
      <c r="BY1407" s="2">
        <v>44376.857569444444</v>
      </c>
      <c r="CB1407" t="b">
        <v>0</v>
      </c>
      <c r="CC1407" t="b">
        <v>0</v>
      </c>
      <c r="CF1407">
        <v>444645.87</v>
      </c>
      <c r="CH1407">
        <v>133393.76</v>
      </c>
      <c r="CI1407">
        <v>30</v>
      </c>
      <c r="CJ1407">
        <v>0</v>
      </c>
      <c r="CK1407">
        <f>YEAR(tbl_Opportunity[[#This Row],[Close Date]])</f>
        <v>2021</v>
      </c>
    </row>
    <row r="1408" spans="1:89">
      <c r="A1408" t="s">
        <v>3928</v>
      </c>
      <c r="B1408" t="b">
        <v>0</v>
      </c>
      <c r="D1408" t="b">
        <v>0</v>
      </c>
      <c r="H1408" s="1">
        <v>44835</v>
      </c>
      <c r="I1408" t="b">
        <v>0</v>
      </c>
      <c r="L1408" t="s">
        <v>3929</v>
      </c>
      <c r="O1408" t="s">
        <v>387</v>
      </c>
      <c r="P1408" t="b">
        <v>0</v>
      </c>
      <c r="Q1408" s="2">
        <v>44112.667928240742</v>
      </c>
      <c r="R1408" s="1"/>
      <c r="S1408" t="b">
        <v>0</v>
      </c>
      <c r="T1408" t="s">
        <v>3461</v>
      </c>
      <c r="U1408" s="1">
        <v>44477</v>
      </c>
      <c r="V1408" t="b">
        <v>0</v>
      </c>
      <c r="W1408" s="1">
        <v>44652</v>
      </c>
      <c r="X1408">
        <v>4</v>
      </c>
      <c r="Y1408">
        <v>2022</v>
      </c>
      <c r="Z1408" t="s">
        <v>161</v>
      </c>
      <c r="AA1408" t="s">
        <v>161</v>
      </c>
      <c r="AB1408" t="b">
        <v>0</v>
      </c>
      <c r="AC1408" t="b">
        <v>0</v>
      </c>
      <c r="AE1408" t="b">
        <v>1</v>
      </c>
      <c r="AF1408" t="b">
        <v>0</v>
      </c>
      <c r="AG1408" t="b">
        <v>0</v>
      </c>
      <c r="AH1408" t="s">
        <v>210</v>
      </c>
      <c r="AI1408" t="b">
        <v>0</v>
      </c>
      <c r="AK1408" t="b">
        <v>0</v>
      </c>
      <c r="AL1408" s="1">
        <v>44125</v>
      </c>
      <c r="AM1408" t="s">
        <v>99</v>
      </c>
      <c r="AN1408" s="2">
        <v>44316.8672337963</v>
      </c>
      <c r="AP1408" s="2">
        <v>44125.644375000003</v>
      </c>
      <c r="AQ1408" s="1"/>
      <c r="AS1408" t="b">
        <v>0</v>
      </c>
      <c r="AV1408" t="s">
        <v>213</v>
      </c>
      <c r="BB1408" t="s">
        <v>3930</v>
      </c>
      <c r="BD1408" t="b">
        <v>0</v>
      </c>
      <c r="BH1408" t="s">
        <v>99</v>
      </c>
      <c r="BI1408" t="s">
        <v>150</v>
      </c>
      <c r="BK1408" t="s">
        <v>95</v>
      </c>
      <c r="BN1408" t="s">
        <v>415</v>
      </c>
      <c r="BQ1408" t="s">
        <v>96</v>
      </c>
      <c r="BR1408" t="b">
        <v>0</v>
      </c>
      <c r="BT1408" t="b">
        <v>0</v>
      </c>
      <c r="BW1408" t="s">
        <v>339</v>
      </c>
      <c r="BX1408" t="b">
        <v>0</v>
      </c>
      <c r="BY1408" s="2">
        <v>44376.857581018521</v>
      </c>
      <c r="CB1408" t="b">
        <v>0</v>
      </c>
      <c r="CC1408" t="b">
        <v>0</v>
      </c>
      <c r="CF1408">
        <v>5850</v>
      </c>
      <c r="CH1408">
        <v>1755</v>
      </c>
      <c r="CI1408">
        <v>30</v>
      </c>
      <c r="CJ1408">
        <v>0</v>
      </c>
      <c r="CK1408">
        <f>YEAR(tbl_Opportunity[[#This Row],[Close Date]])</f>
        <v>2022</v>
      </c>
    </row>
    <row r="1409" spans="1:89">
      <c r="A1409" t="s">
        <v>3931</v>
      </c>
      <c r="B1409" t="b">
        <v>0</v>
      </c>
      <c r="D1409" t="b">
        <v>0</v>
      </c>
      <c r="H1409" s="1">
        <v>44561</v>
      </c>
      <c r="I1409" t="b">
        <v>0</v>
      </c>
      <c r="L1409" t="s">
        <v>3932</v>
      </c>
      <c r="O1409" t="s">
        <v>142</v>
      </c>
      <c r="P1409" t="b">
        <v>0</v>
      </c>
      <c r="Q1409" s="2">
        <v>44300.647488425922</v>
      </c>
      <c r="R1409" s="1"/>
      <c r="S1409" t="b">
        <v>0</v>
      </c>
      <c r="T1409" t="s">
        <v>2618</v>
      </c>
      <c r="U1409" s="1">
        <v>44561</v>
      </c>
      <c r="V1409" t="b">
        <v>0</v>
      </c>
      <c r="W1409" s="1">
        <v>44287</v>
      </c>
      <c r="X1409">
        <v>4</v>
      </c>
      <c r="Y1409">
        <v>2021</v>
      </c>
      <c r="Z1409" t="s">
        <v>161</v>
      </c>
      <c r="AA1409" t="s">
        <v>161</v>
      </c>
      <c r="AB1409" t="b">
        <v>0</v>
      </c>
      <c r="AC1409" t="b">
        <v>0</v>
      </c>
      <c r="AD1409" t="s">
        <v>654</v>
      </c>
      <c r="AE1409" t="b">
        <v>1</v>
      </c>
      <c r="AF1409" t="b">
        <v>0</v>
      </c>
      <c r="AG1409" t="b">
        <v>0</v>
      </c>
      <c r="AH1409" t="s">
        <v>210</v>
      </c>
      <c r="AI1409" t="b">
        <v>0</v>
      </c>
      <c r="AK1409" t="b">
        <v>0</v>
      </c>
      <c r="AL1409" s="1">
        <v>44362</v>
      </c>
      <c r="AM1409" t="s">
        <v>142</v>
      </c>
      <c r="AN1409" s="2">
        <v>44300.655347222222</v>
      </c>
      <c r="AP1409" s="2"/>
      <c r="AQ1409" s="1"/>
      <c r="AS1409" t="b">
        <v>0</v>
      </c>
      <c r="AV1409" t="s">
        <v>2956</v>
      </c>
      <c r="BB1409" t="s">
        <v>3933</v>
      </c>
      <c r="BD1409" t="b">
        <v>0</v>
      </c>
      <c r="BH1409" t="s">
        <v>142</v>
      </c>
      <c r="BI1409" t="s">
        <v>150</v>
      </c>
      <c r="BK1409" t="s">
        <v>95</v>
      </c>
      <c r="BL1409" t="s">
        <v>3932</v>
      </c>
      <c r="BN1409" t="s">
        <v>415</v>
      </c>
      <c r="BQ1409" t="s">
        <v>96</v>
      </c>
      <c r="BR1409" t="b">
        <v>0</v>
      </c>
      <c r="BT1409" t="b">
        <v>0</v>
      </c>
      <c r="BW1409" t="s">
        <v>313</v>
      </c>
      <c r="BX1409" t="b">
        <v>0</v>
      </c>
      <c r="BY1409" s="2">
        <v>44376.857581018521</v>
      </c>
      <c r="CB1409" t="b">
        <v>0</v>
      </c>
      <c r="CC1409" t="b">
        <v>0</v>
      </c>
      <c r="CF1409">
        <v>59072.4</v>
      </c>
      <c r="CH1409">
        <v>2953.62</v>
      </c>
      <c r="CI1409">
        <v>5</v>
      </c>
      <c r="CJ1409">
        <v>0</v>
      </c>
      <c r="CK1409">
        <f>YEAR(tbl_Opportunity[[#This Row],[Close Date]])</f>
        <v>2021</v>
      </c>
    </row>
    <row r="1410" spans="1:89">
      <c r="A1410" t="s">
        <v>3934</v>
      </c>
      <c r="B1410" t="b">
        <v>0</v>
      </c>
      <c r="D1410" t="b">
        <v>0</v>
      </c>
      <c r="E1410" t="s">
        <v>3935</v>
      </c>
      <c r="H1410" s="1">
        <v>44561</v>
      </c>
      <c r="I1410" t="b">
        <v>0</v>
      </c>
      <c r="L1410" t="s">
        <v>3936</v>
      </c>
      <c r="O1410" t="s">
        <v>99</v>
      </c>
      <c r="P1410" t="b">
        <v>0</v>
      </c>
      <c r="Q1410" s="2">
        <v>44125.565532407411</v>
      </c>
      <c r="R1410" s="1"/>
      <c r="S1410" t="b">
        <v>0</v>
      </c>
      <c r="U1410" s="1"/>
      <c r="V1410" t="b">
        <v>0</v>
      </c>
      <c r="W1410" s="1">
        <v>44287</v>
      </c>
      <c r="X1410">
        <v>4</v>
      </c>
      <c r="Y1410">
        <v>2021</v>
      </c>
      <c r="Z1410" t="s">
        <v>161</v>
      </c>
      <c r="AA1410" t="s">
        <v>161</v>
      </c>
      <c r="AB1410" t="b">
        <v>0</v>
      </c>
      <c r="AC1410" t="b">
        <v>0</v>
      </c>
      <c r="AE1410" t="b">
        <v>1</v>
      </c>
      <c r="AF1410" t="b">
        <v>0</v>
      </c>
      <c r="AG1410" t="b">
        <v>0</v>
      </c>
      <c r="AH1410" t="s">
        <v>210</v>
      </c>
      <c r="AI1410" t="b">
        <v>0</v>
      </c>
      <c r="AK1410" t="b">
        <v>0</v>
      </c>
      <c r="AL1410" s="1"/>
      <c r="AM1410" t="s">
        <v>99</v>
      </c>
      <c r="AN1410" s="2">
        <v>44297.904687499999</v>
      </c>
      <c r="AP1410" s="2">
        <v>44188.714907407404</v>
      </c>
      <c r="AQ1410" s="1"/>
      <c r="AS1410" t="b">
        <v>0</v>
      </c>
      <c r="AV1410" t="s">
        <v>213</v>
      </c>
      <c r="BB1410" t="s">
        <v>3937</v>
      </c>
      <c r="BD1410" t="b">
        <v>0</v>
      </c>
      <c r="BH1410" t="s">
        <v>332</v>
      </c>
      <c r="BI1410" t="s">
        <v>150</v>
      </c>
      <c r="BK1410" t="s">
        <v>102</v>
      </c>
      <c r="BN1410" t="s">
        <v>415</v>
      </c>
      <c r="BQ1410" t="s">
        <v>96</v>
      </c>
      <c r="BR1410" t="b">
        <v>0</v>
      </c>
      <c r="BT1410" t="b">
        <v>0</v>
      </c>
      <c r="BW1410" t="s">
        <v>313</v>
      </c>
      <c r="BX1410" t="b">
        <v>0</v>
      </c>
      <c r="BY1410" s="2">
        <v>44376.857581018521</v>
      </c>
      <c r="CB1410" t="b">
        <v>0</v>
      </c>
      <c r="CC1410" t="b">
        <v>0</v>
      </c>
      <c r="CF1410">
        <v>39000</v>
      </c>
      <c r="CH1410">
        <v>1950</v>
      </c>
      <c r="CI1410">
        <v>5</v>
      </c>
      <c r="CJ1410">
        <v>0</v>
      </c>
      <c r="CK1410">
        <f>YEAR(tbl_Opportunity[[#This Row],[Close Date]])</f>
        <v>2021</v>
      </c>
    </row>
    <row r="1411" spans="1:89">
      <c r="A1411" t="s">
        <v>3388</v>
      </c>
      <c r="B1411" t="b">
        <v>0</v>
      </c>
      <c r="D1411" t="b">
        <v>0</v>
      </c>
      <c r="H1411" s="1">
        <v>44561</v>
      </c>
      <c r="I1411" t="b">
        <v>0</v>
      </c>
      <c r="L1411" t="s">
        <v>3938</v>
      </c>
      <c r="O1411" t="s">
        <v>99</v>
      </c>
      <c r="P1411" t="b">
        <v>0</v>
      </c>
      <c r="Q1411" s="2">
        <v>44229.608449074076</v>
      </c>
      <c r="R1411" s="1"/>
      <c r="S1411" t="b">
        <v>0</v>
      </c>
      <c r="U1411" s="1"/>
      <c r="V1411" t="b">
        <v>0</v>
      </c>
      <c r="W1411" s="1">
        <v>44287</v>
      </c>
      <c r="X1411">
        <v>4</v>
      </c>
      <c r="Y1411">
        <v>2021</v>
      </c>
      <c r="Z1411" t="s">
        <v>161</v>
      </c>
      <c r="AA1411" t="s">
        <v>161</v>
      </c>
      <c r="AB1411" t="b">
        <v>0</v>
      </c>
      <c r="AC1411" t="b">
        <v>0</v>
      </c>
      <c r="AE1411" t="b">
        <v>1</v>
      </c>
      <c r="AF1411" t="b">
        <v>0</v>
      </c>
      <c r="AG1411" t="b">
        <v>0</v>
      </c>
      <c r="AH1411" t="s">
        <v>636</v>
      </c>
      <c r="AI1411" t="b">
        <v>0</v>
      </c>
      <c r="AK1411" t="b">
        <v>0</v>
      </c>
      <c r="AL1411" s="1"/>
      <c r="AM1411" t="s">
        <v>162</v>
      </c>
      <c r="AN1411" s="2">
        <v>44297.838888888888</v>
      </c>
      <c r="AP1411" s="2"/>
      <c r="AQ1411" s="1"/>
      <c r="AS1411" t="b">
        <v>0</v>
      </c>
      <c r="AV1411" t="s">
        <v>213</v>
      </c>
      <c r="BB1411" t="s">
        <v>3939</v>
      </c>
      <c r="BD1411" t="b">
        <v>0</v>
      </c>
      <c r="BH1411" t="s">
        <v>332</v>
      </c>
      <c r="BI1411" t="s">
        <v>155</v>
      </c>
      <c r="BK1411" t="s">
        <v>102</v>
      </c>
      <c r="BN1411" t="s">
        <v>415</v>
      </c>
      <c r="BP1411" t="s">
        <v>3940</v>
      </c>
      <c r="BQ1411" t="s">
        <v>96</v>
      </c>
      <c r="BR1411" t="b">
        <v>0</v>
      </c>
      <c r="BT1411" t="b">
        <v>0</v>
      </c>
      <c r="BW1411" t="s">
        <v>166</v>
      </c>
      <c r="BX1411" t="b">
        <v>0</v>
      </c>
      <c r="BY1411" s="2">
        <v>44376.857581018521</v>
      </c>
      <c r="CB1411" t="b">
        <v>0</v>
      </c>
      <c r="CC1411" t="b">
        <v>0</v>
      </c>
      <c r="CF1411">
        <v>66488.34</v>
      </c>
      <c r="CH1411">
        <v>6648.83</v>
      </c>
      <c r="CI1411">
        <v>10</v>
      </c>
      <c r="CJ1411">
        <v>0</v>
      </c>
      <c r="CK1411">
        <f>YEAR(tbl_Opportunity[[#This Row],[Close Date]])</f>
        <v>2021</v>
      </c>
    </row>
    <row r="1412" spans="1:89">
      <c r="A1412" t="s">
        <v>3941</v>
      </c>
      <c r="B1412" t="b">
        <v>0</v>
      </c>
      <c r="D1412" t="b">
        <v>0</v>
      </c>
      <c r="H1412" s="1">
        <v>44561</v>
      </c>
      <c r="I1412" t="b">
        <v>0</v>
      </c>
      <c r="O1412" t="s">
        <v>99</v>
      </c>
      <c r="P1412" t="b">
        <v>0</v>
      </c>
      <c r="Q1412" s="2">
        <v>44229.625300925924</v>
      </c>
      <c r="R1412" s="1"/>
      <c r="S1412" t="b">
        <v>0</v>
      </c>
      <c r="U1412" s="1"/>
      <c r="V1412" t="b">
        <v>0</v>
      </c>
      <c r="W1412" s="1">
        <v>44287</v>
      </c>
      <c r="X1412">
        <v>4</v>
      </c>
      <c r="Y1412">
        <v>2021</v>
      </c>
      <c r="Z1412" t="s">
        <v>161</v>
      </c>
      <c r="AA1412" t="s">
        <v>161</v>
      </c>
      <c r="AB1412" t="b">
        <v>0</v>
      </c>
      <c r="AC1412" t="b">
        <v>0</v>
      </c>
      <c r="AE1412" t="b">
        <v>1</v>
      </c>
      <c r="AF1412" t="b">
        <v>0</v>
      </c>
      <c r="AG1412" t="b">
        <v>0</v>
      </c>
      <c r="AH1412" t="s">
        <v>636</v>
      </c>
      <c r="AI1412" t="b">
        <v>0</v>
      </c>
      <c r="AK1412" t="b">
        <v>0</v>
      </c>
      <c r="AL1412" s="1"/>
      <c r="AM1412" t="s">
        <v>162</v>
      </c>
      <c r="AN1412" s="2">
        <v>44297.838888888888</v>
      </c>
      <c r="AP1412" s="2"/>
      <c r="AQ1412" s="1"/>
      <c r="AS1412" t="b">
        <v>0</v>
      </c>
      <c r="AV1412" t="s">
        <v>213</v>
      </c>
      <c r="BB1412" t="s">
        <v>3942</v>
      </c>
      <c r="BD1412" t="b">
        <v>0</v>
      </c>
      <c r="BH1412" t="s">
        <v>332</v>
      </c>
      <c r="BI1412" t="s">
        <v>155</v>
      </c>
      <c r="BK1412" t="s">
        <v>102</v>
      </c>
      <c r="BN1412" t="s">
        <v>415</v>
      </c>
      <c r="BQ1412" t="s">
        <v>96</v>
      </c>
      <c r="BR1412" t="b">
        <v>0</v>
      </c>
      <c r="BT1412" t="b">
        <v>0</v>
      </c>
      <c r="BW1412" t="s">
        <v>166</v>
      </c>
      <c r="BX1412" t="b">
        <v>0</v>
      </c>
      <c r="BY1412" s="2">
        <v>44376.857581018521</v>
      </c>
      <c r="CB1412" t="b">
        <v>0</v>
      </c>
      <c r="CC1412" t="b">
        <v>0</v>
      </c>
      <c r="CF1412">
        <v>79437</v>
      </c>
      <c r="CH1412">
        <v>7943.7</v>
      </c>
      <c r="CI1412">
        <v>10</v>
      </c>
      <c r="CJ1412">
        <v>0</v>
      </c>
      <c r="CK1412">
        <f>YEAR(tbl_Opportunity[[#This Row],[Close Date]])</f>
        <v>2021</v>
      </c>
    </row>
    <row r="1413" spans="1:89">
      <c r="A1413" t="s">
        <v>3408</v>
      </c>
      <c r="B1413" t="b">
        <v>0</v>
      </c>
      <c r="D1413" t="b">
        <v>0</v>
      </c>
      <c r="H1413" s="1">
        <v>44561</v>
      </c>
      <c r="I1413" t="b">
        <v>0</v>
      </c>
      <c r="O1413" t="s">
        <v>114</v>
      </c>
      <c r="P1413" t="b">
        <v>0</v>
      </c>
      <c r="Q1413" s="2">
        <v>44113.581689814811</v>
      </c>
      <c r="R1413" s="1"/>
      <c r="S1413" t="b">
        <v>0</v>
      </c>
      <c r="U1413" s="1"/>
      <c r="V1413" t="b">
        <v>0</v>
      </c>
      <c r="W1413" s="1">
        <v>44287</v>
      </c>
      <c r="X1413">
        <v>4</v>
      </c>
      <c r="Y1413">
        <v>2021</v>
      </c>
      <c r="Z1413" t="s">
        <v>161</v>
      </c>
      <c r="AA1413" t="s">
        <v>161</v>
      </c>
      <c r="AB1413" t="b">
        <v>0</v>
      </c>
      <c r="AC1413" t="b">
        <v>0</v>
      </c>
      <c r="AE1413" t="b">
        <v>1</v>
      </c>
      <c r="AF1413" t="b">
        <v>0</v>
      </c>
      <c r="AG1413" t="b">
        <v>0</v>
      </c>
      <c r="AH1413" t="s">
        <v>636</v>
      </c>
      <c r="AI1413" t="b">
        <v>0</v>
      </c>
      <c r="AK1413" t="b">
        <v>0</v>
      </c>
      <c r="AL1413" s="1"/>
      <c r="AM1413" t="s">
        <v>114</v>
      </c>
      <c r="AN1413" s="2">
        <v>44326.564212962963</v>
      </c>
      <c r="AP1413" s="2"/>
      <c r="AQ1413" s="1"/>
      <c r="AS1413" t="b">
        <v>0</v>
      </c>
      <c r="AV1413" t="s">
        <v>213</v>
      </c>
      <c r="BB1413" t="s">
        <v>3943</v>
      </c>
      <c r="BD1413" t="b">
        <v>0</v>
      </c>
      <c r="BH1413" t="s">
        <v>114</v>
      </c>
      <c r="BI1413" t="s">
        <v>155</v>
      </c>
      <c r="BK1413" t="s">
        <v>102</v>
      </c>
      <c r="BN1413" t="s">
        <v>415</v>
      </c>
      <c r="BQ1413" t="s">
        <v>96</v>
      </c>
      <c r="BR1413" t="b">
        <v>0</v>
      </c>
      <c r="BT1413" t="b">
        <v>0</v>
      </c>
      <c r="BW1413" t="s">
        <v>339</v>
      </c>
      <c r="BX1413" t="b">
        <v>0</v>
      </c>
      <c r="BY1413" s="2">
        <v>44376.857581018521</v>
      </c>
      <c r="CB1413" t="b">
        <v>0</v>
      </c>
      <c r="CC1413" t="b">
        <v>0</v>
      </c>
      <c r="CF1413">
        <v>49197.75</v>
      </c>
      <c r="CH1413">
        <v>14759.32</v>
      </c>
      <c r="CI1413">
        <v>30</v>
      </c>
      <c r="CJ1413">
        <v>0</v>
      </c>
      <c r="CK1413">
        <f>YEAR(tbl_Opportunity[[#This Row],[Close Date]])</f>
        <v>2021</v>
      </c>
    </row>
    <row r="1414" spans="1:89">
      <c r="A1414" t="s">
        <v>1872</v>
      </c>
      <c r="B1414" t="b">
        <v>0</v>
      </c>
      <c r="D1414" t="b">
        <v>0</v>
      </c>
      <c r="H1414" s="1">
        <v>44561</v>
      </c>
      <c r="I1414" t="b">
        <v>0</v>
      </c>
      <c r="O1414" t="s">
        <v>114</v>
      </c>
      <c r="P1414" t="b">
        <v>0</v>
      </c>
      <c r="Q1414" s="2">
        <v>44253.840497685182</v>
      </c>
      <c r="R1414" s="1"/>
      <c r="S1414" t="b">
        <v>0</v>
      </c>
      <c r="U1414" s="1"/>
      <c r="V1414" t="b">
        <v>0</v>
      </c>
      <c r="W1414" s="1">
        <v>44287</v>
      </c>
      <c r="X1414">
        <v>4</v>
      </c>
      <c r="Y1414">
        <v>2021</v>
      </c>
      <c r="Z1414" t="s">
        <v>161</v>
      </c>
      <c r="AA1414" t="s">
        <v>161</v>
      </c>
      <c r="AB1414" t="b">
        <v>0</v>
      </c>
      <c r="AC1414" t="b">
        <v>0</v>
      </c>
      <c r="AE1414" t="b">
        <v>1</v>
      </c>
      <c r="AF1414" t="b">
        <v>0</v>
      </c>
      <c r="AG1414" t="b">
        <v>0</v>
      </c>
      <c r="AH1414" t="s">
        <v>91</v>
      </c>
      <c r="AI1414" t="b">
        <v>0</v>
      </c>
      <c r="AK1414" t="b">
        <v>0</v>
      </c>
      <c r="AL1414" s="1"/>
      <c r="AM1414" t="s">
        <v>162</v>
      </c>
      <c r="AN1414" s="2">
        <v>44297.838888888888</v>
      </c>
      <c r="AP1414" s="2"/>
      <c r="AQ1414" s="1"/>
      <c r="AS1414" t="b">
        <v>0</v>
      </c>
      <c r="AV1414" t="s">
        <v>213</v>
      </c>
      <c r="BB1414" t="s">
        <v>3944</v>
      </c>
      <c r="BD1414" t="b">
        <v>0</v>
      </c>
      <c r="BH1414" t="s">
        <v>114</v>
      </c>
      <c r="BI1414" t="s">
        <v>155</v>
      </c>
      <c r="BK1414" t="s">
        <v>102</v>
      </c>
      <c r="BN1414" t="s">
        <v>415</v>
      </c>
      <c r="BQ1414" t="s">
        <v>96</v>
      </c>
      <c r="BR1414" t="b">
        <v>0</v>
      </c>
      <c r="BT1414" t="b">
        <v>0</v>
      </c>
      <c r="BW1414" t="s">
        <v>339</v>
      </c>
      <c r="BX1414" t="b">
        <v>0</v>
      </c>
      <c r="BY1414" s="2">
        <v>44376.857581018521</v>
      </c>
      <c r="CB1414" t="b">
        <v>0</v>
      </c>
      <c r="CC1414" t="b">
        <v>0</v>
      </c>
      <c r="CF1414">
        <v>48750</v>
      </c>
      <c r="CH1414">
        <v>14625</v>
      </c>
      <c r="CI1414">
        <v>30</v>
      </c>
      <c r="CJ1414">
        <v>0</v>
      </c>
      <c r="CK1414">
        <f>YEAR(tbl_Opportunity[[#This Row],[Close Date]])</f>
        <v>2021</v>
      </c>
    </row>
    <row r="1415" spans="1:89">
      <c r="A1415" t="s">
        <v>507</v>
      </c>
      <c r="B1415" t="b">
        <v>0</v>
      </c>
      <c r="D1415" t="b">
        <v>0</v>
      </c>
      <c r="H1415" s="1">
        <v>44561</v>
      </c>
      <c r="I1415" t="b">
        <v>0</v>
      </c>
      <c r="O1415" t="s">
        <v>99</v>
      </c>
      <c r="P1415" t="b">
        <v>0</v>
      </c>
      <c r="Q1415" s="2">
        <v>44307.829108796293</v>
      </c>
      <c r="R1415" s="1"/>
      <c r="S1415" t="b">
        <v>0</v>
      </c>
      <c r="U1415" s="1"/>
      <c r="V1415" t="b">
        <v>0</v>
      </c>
      <c r="W1415" s="1">
        <v>44287</v>
      </c>
      <c r="X1415">
        <v>4</v>
      </c>
      <c r="Y1415">
        <v>2021</v>
      </c>
      <c r="Z1415" t="s">
        <v>161</v>
      </c>
      <c r="AA1415" t="s">
        <v>161</v>
      </c>
      <c r="AB1415" t="b">
        <v>0</v>
      </c>
      <c r="AC1415" t="b">
        <v>0</v>
      </c>
      <c r="AE1415" t="b">
        <v>1</v>
      </c>
      <c r="AF1415" t="b">
        <v>0</v>
      </c>
      <c r="AG1415" t="b">
        <v>0</v>
      </c>
      <c r="AH1415" t="s">
        <v>91</v>
      </c>
      <c r="AI1415" t="b">
        <v>0</v>
      </c>
      <c r="AK1415" t="b">
        <v>0</v>
      </c>
      <c r="AL1415" s="1">
        <v>44307</v>
      </c>
      <c r="AM1415" t="s">
        <v>99</v>
      </c>
      <c r="AN1415" s="2">
        <v>44330.811192129629</v>
      </c>
      <c r="AP1415" s="2"/>
      <c r="AQ1415" s="1"/>
      <c r="AS1415" t="b">
        <v>0</v>
      </c>
      <c r="AV1415" t="s">
        <v>213</v>
      </c>
      <c r="BB1415" t="s">
        <v>3945</v>
      </c>
      <c r="BD1415" t="b">
        <v>0</v>
      </c>
      <c r="BH1415" t="s">
        <v>332</v>
      </c>
      <c r="BI1415" t="s">
        <v>155</v>
      </c>
      <c r="BK1415" t="s">
        <v>102</v>
      </c>
      <c r="BN1415" t="s">
        <v>415</v>
      </c>
      <c r="BP1415" t="s">
        <v>3946</v>
      </c>
      <c r="BQ1415" t="s">
        <v>96</v>
      </c>
      <c r="BR1415" t="b">
        <v>0</v>
      </c>
      <c r="BT1415" t="b">
        <v>0</v>
      </c>
      <c r="BW1415" t="s">
        <v>339</v>
      </c>
      <c r="BX1415" t="b">
        <v>0</v>
      </c>
      <c r="BY1415" s="2">
        <v>44376.857581018521</v>
      </c>
      <c r="CB1415" t="b">
        <v>0</v>
      </c>
      <c r="CC1415" t="b">
        <v>0</v>
      </c>
      <c r="CF1415">
        <v>127218.34</v>
      </c>
      <c r="CH1415">
        <v>38165.5</v>
      </c>
      <c r="CI1415">
        <v>30</v>
      </c>
      <c r="CJ1415">
        <v>0</v>
      </c>
      <c r="CK1415">
        <f>YEAR(tbl_Opportunity[[#This Row],[Close Date]])</f>
        <v>2021</v>
      </c>
    </row>
    <row r="1416" spans="1:89">
      <c r="A1416" t="s">
        <v>507</v>
      </c>
      <c r="B1416" t="b">
        <v>0</v>
      </c>
      <c r="D1416" t="b">
        <v>0</v>
      </c>
      <c r="H1416" s="1">
        <v>44926</v>
      </c>
      <c r="I1416" t="b">
        <v>0</v>
      </c>
      <c r="O1416" t="s">
        <v>99</v>
      </c>
      <c r="P1416" t="b">
        <v>0</v>
      </c>
      <c r="Q1416" s="2">
        <v>44307.837754629632</v>
      </c>
      <c r="R1416" s="1"/>
      <c r="S1416" t="b">
        <v>0</v>
      </c>
      <c r="U1416" s="1"/>
      <c r="V1416" t="b">
        <v>0</v>
      </c>
      <c r="W1416" s="1">
        <v>44652</v>
      </c>
      <c r="X1416">
        <v>4</v>
      </c>
      <c r="Y1416">
        <v>2022</v>
      </c>
      <c r="Z1416" t="s">
        <v>161</v>
      </c>
      <c r="AA1416" t="s">
        <v>161</v>
      </c>
      <c r="AB1416" t="b">
        <v>0</v>
      </c>
      <c r="AC1416" t="b">
        <v>0</v>
      </c>
      <c r="AE1416" t="b">
        <v>1</v>
      </c>
      <c r="AF1416" t="b">
        <v>0</v>
      </c>
      <c r="AG1416" t="b">
        <v>0</v>
      </c>
      <c r="AH1416" t="s">
        <v>91</v>
      </c>
      <c r="AI1416" t="b">
        <v>0</v>
      </c>
      <c r="AK1416" t="b">
        <v>0</v>
      </c>
      <c r="AL1416" s="1"/>
      <c r="AM1416" t="s">
        <v>332</v>
      </c>
      <c r="AN1416" s="2">
        <v>44354.437696759262</v>
      </c>
      <c r="AP1416" s="2"/>
      <c r="AQ1416" s="1"/>
      <c r="AS1416" t="b">
        <v>0</v>
      </c>
      <c r="AV1416" t="s">
        <v>213</v>
      </c>
      <c r="BB1416" t="s">
        <v>3947</v>
      </c>
      <c r="BD1416" t="b">
        <v>0</v>
      </c>
      <c r="BH1416" t="s">
        <v>332</v>
      </c>
      <c r="BI1416" t="s">
        <v>155</v>
      </c>
      <c r="BK1416" t="s">
        <v>102</v>
      </c>
      <c r="BN1416" t="s">
        <v>415</v>
      </c>
      <c r="BP1416" t="s">
        <v>3948</v>
      </c>
      <c r="BQ1416" t="s">
        <v>96</v>
      </c>
      <c r="BR1416" t="b">
        <v>0</v>
      </c>
      <c r="BT1416" t="b">
        <v>0</v>
      </c>
      <c r="BW1416" t="s">
        <v>339</v>
      </c>
      <c r="BX1416" t="b">
        <v>0</v>
      </c>
      <c r="BY1416" s="2">
        <v>44376.857581018521</v>
      </c>
      <c r="CB1416" t="b">
        <v>0</v>
      </c>
      <c r="CC1416" t="b">
        <v>0</v>
      </c>
      <c r="CF1416">
        <v>127218.34</v>
      </c>
      <c r="CH1416">
        <v>38165.5</v>
      </c>
      <c r="CI1416">
        <v>30</v>
      </c>
      <c r="CJ1416">
        <v>0</v>
      </c>
      <c r="CK1416">
        <f>YEAR(tbl_Opportunity[[#This Row],[Close Date]])</f>
        <v>2022</v>
      </c>
    </row>
    <row r="1417" spans="1:89">
      <c r="A1417" t="s">
        <v>3949</v>
      </c>
      <c r="B1417" t="b">
        <v>0</v>
      </c>
      <c r="D1417" t="b">
        <v>0</v>
      </c>
      <c r="H1417" s="1">
        <v>44561</v>
      </c>
      <c r="I1417" t="b">
        <v>0</v>
      </c>
      <c r="L1417" t="s">
        <v>3950</v>
      </c>
      <c r="O1417" t="s">
        <v>142</v>
      </c>
      <c r="P1417" t="b">
        <v>0</v>
      </c>
      <c r="Q1417" s="2">
        <v>44138.65079861111</v>
      </c>
      <c r="R1417" s="1"/>
      <c r="S1417" t="b">
        <v>0</v>
      </c>
      <c r="U1417" s="1"/>
      <c r="V1417" t="b">
        <v>0</v>
      </c>
      <c r="W1417" s="1">
        <v>44287</v>
      </c>
      <c r="X1417">
        <v>4</v>
      </c>
      <c r="Y1417">
        <v>2021</v>
      </c>
      <c r="Z1417" t="s">
        <v>161</v>
      </c>
      <c r="AA1417" t="s">
        <v>161</v>
      </c>
      <c r="AB1417" t="b">
        <v>0</v>
      </c>
      <c r="AC1417" t="b">
        <v>0</v>
      </c>
      <c r="AE1417" t="b">
        <v>1</v>
      </c>
      <c r="AF1417" t="b">
        <v>0</v>
      </c>
      <c r="AG1417" t="b">
        <v>0</v>
      </c>
      <c r="AH1417" t="s">
        <v>121</v>
      </c>
      <c r="AI1417" t="b">
        <v>0</v>
      </c>
      <c r="AK1417" t="b">
        <v>0</v>
      </c>
      <c r="AL1417" s="1">
        <v>44144</v>
      </c>
      <c r="AM1417" t="s">
        <v>162</v>
      </c>
      <c r="AN1417" s="2">
        <v>44297.838888888888</v>
      </c>
      <c r="AP1417" s="2">
        <v>44186.739085648151</v>
      </c>
      <c r="AQ1417" s="1"/>
      <c r="AS1417" t="b">
        <v>0</v>
      </c>
      <c r="AV1417" t="s">
        <v>213</v>
      </c>
      <c r="BB1417" t="s">
        <v>3951</v>
      </c>
      <c r="BD1417" t="b">
        <v>0</v>
      </c>
      <c r="BH1417" t="s">
        <v>142</v>
      </c>
      <c r="BI1417" t="s">
        <v>150</v>
      </c>
      <c r="BK1417" t="s">
        <v>384</v>
      </c>
      <c r="BN1417" t="s">
        <v>415</v>
      </c>
      <c r="BQ1417" t="s">
        <v>96</v>
      </c>
      <c r="BR1417" t="b">
        <v>0</v>
      </c>
      <c r="BT1417" t="b">
        <v>0</v>
      </c>
      <c r="BW1417" t="s">
        <v>313</v>
      </c>
      <c r="BX1417" t="b">
        <v>0</v>
      </c>
      <c r="BY1417" s="2">
        <v>44376.857581018521</v>
      </c>
      <c r="CB1417" t="b">
        <v>0</v>
      </c>
      <c r="CC1417" t="b">
        <v>0</v>
      </c>
      <c r="CF1417">
        <v>64547.01</v>
      </c>
      <c r="CH1417">
        <v>3227.35</v>
      </c>
      <c r="CI1417">
        <v>5</v>
      </c>
      <c r="CJ1417">
        <v>0</v>
      </c>
      <c r="CK1417">
        <f>YEAR(tbl_Opportunity[[#This Row],[Close Date]])</f>
        <v>2021</v>
      </c>
    </row>
    <row r="1418" spans="1:89">
      <c r="A1418" t="s">
        <v>3952</v>
      </c>
      <c r="B1418" t="b">
        <v>0</v>
      </c>
      <c r="D1418" t="b">
        <v>0</v>
      </c>
      <c r="H1418" s="1">
        <v>44926</v>
      </c>
      <c r="I1418" t="b">
        <v>0</v>
      </c>
      <c r="O1418" t="s">
        <v>2842</v>
      </c>
      <c r="P1418" t="b">
        <v>0</v>
      </c>
      <c r="Q1418" s="2">
        <v>44253.637592592589</v>
      </c>
      <c r="R1418" s="1"/>
      <c r="S1418" t="b">
        <v>0</v>
      </c>
      <c r="U1418" s="1"/>
      <c r="V1418" t="b">
        <v>0</v>
      </c>
      <c r="W1418" s="1">
        <v>44652</v>
      </c>
      <c r="X1418">
        <v>4</v>
      </c>
      <c r="Y1418">
        <v>2022</v>
      </c>
      <c r="Z1418" t="s">
        <v>161</v>
      </c>
      <c r="AA1418" t="s">
        <v>161</v>
      </c>
      <c r="AB1418" t="b">
        <v>0</v>
      </c>
      <c r="AC1418" t="b">
        <v>0</v>
      </c>
      <c r="AE1418" t="b">
        <v>1</v>
      </c>
      <c r="AF1418" t="b">
        <v>0</v>
      </c>
      <c r="AG1418" t="b">
        <v>0</v>
      </c>
      <c r="AH1418" t="s">
        <v>121</v>
      </c>
      <c r="AI1418" t="b">
        <v>0</v>
      </c>
      <c r="AK1418" t="b">
        <v>0</v>
      </c>
      <c r="AL1418" s="1"/>
      <c r="AM1418" t="s">
        <v>2842</v>
      </c>
      <c r="AN1418" s="2">
        <v>44369.826817129629</v>
      </c>
      <c r="AP1418" s="2"/>
      <c r="AQ1418" s="1"/>
      <c r="AS1418" t="b">
        <v>0</v>
      </c>
      <c r="AV1418" t="s">
        <v>213</v>
      </c>
      <c r="BB1418" t="s">
        <v>3953</v>
      </c>
      <c r="BD1418" t="b">
        <v>0</v>
      </c>
      <c r="BH1418" t="s">
        <v>2842</v>
      </c>
      <c r="BI1418" t="s">
        <v>155</v>
      </c>
      <c r="BK1418" t="s">
        <v>384</v>
      </c>
      <c r="BL1418" t="s">
        <v>3379</v>
      </c>
      <c r="BN1418" t="s">
        <v>415</v>
      </c>
      <c r="BQ1418" t="s">
        <v>96</v>
      </c>
      <c r="BR1418" t="b">
        <v>0</v>
      </c>
      <c r="BT1418" t="b">
        <v>0</v>
      </c>
      <c r="BW1418" t="s">
        <v>313</v>
      </c>
      <c r="BX1418" t="b">
        <v>0</v>
      </c>
      <c r="BY1418" s="2">
        <v>44376.857581018521</v>
      </c>
      <c r="CB1418" t="b">
        <v>0</v>
      </c>
      <c r="CC1418" t="b">
        <v>0</v>
      </c>
      <c r="CF1418">
        <v>97500</v>
      </c>
      <c r="CH1418">
        <v>4875</v>
      </c>
      <c r="CI1418">
        <v>5</v>
      </c>
      <c r="CJ1418">
        <v>0</v>
      </c>
      <c r="CK1418">
        <f>YEAR(tbl_Opportunity[[#This Row],[Close Date]])</f>
        <v>2022</v>
      </c>
    </row>
    <row r="1419" spans="1:89">
      <c r="A1419" t="s">
        <v>3954</v>
      </c>
      <c r="B1419" t="b">
        <v>0</v>
      </c>
      <c r="D1419" t="b">
        <v>0</v>
      </c>
      <c r="H1419" s="1">
        <v>44926</v>
      </c>
      <c r="I1419" t="b">
        <v>0</v>
      </c>
      <c r="O1419" t="s">
        <v>2842</v>
      </c>
      <c r="P1419" t="b">
        <v>0</v>
      </c>
      <c r="Q1419" s="2">
        <v>44253.639652777776</v>
      </c>
      <c r="R1419" s="1"/>
      <c r="S1419" t="b">
        <v>0</v>
      </c>
      <c r="U1419" s="1"/>
      <c r="V1419" t="b">
        <v>0</v>
      </c>
      <c r="W1419" s="1">
        <v>44652</v>
      </c>
      <c r="X1419">
        <v>4</v>
      </c>
      <c r="Y1419">
        <v>2022</v>
      </c>
      <c r="Z1419" t="s">
        <v>161</v>
      </c>
      <c r="AA1419" t="s">
        <v>161</v>
      </c>
      <c r="AB1419" t="b">
        <v>0</v>
      </c>
      <c r="AC1419" t="b">
        <v>0</v>
      </c>
      <c r="AE1419" t="b">
        <v>1</v>
      </c>
      <c r="AF1419" t="b">
        <v>0</v>
      </c>
      <c r="AG1419" t="b">
        <v>0</v>
      </c>
      <c r="AH1419" t="s">
        <v>121</v>
      </c>
      <c r="AI1419" t="b">
        <v>0</v>
      </c>
      <c r="AK1419" t="b">
        <v>0</v>
      </c>
      <c r="AL1419" s="1"/>
      <c r="AM1419" t="s">
        <v>2842</v>
      </c>
      <c r="AN1419" s="2">
        <v>44364.643738425926</v>
      </c>
      <c r="AP1419" s="2"/>
      <c r="AQ1419" s="1"/>
      <c r="AS1419" t="b">
        <v>0</v>
      </c>
      <c r="AV1419" t="s">
        <v>213</v>
      </c>
      <c r="BB1419" t="s">
        <v>3955</v>
      </c>
      <c r="BD1419" t="b">
        <v>0</v>
      </c>
      <c r="BH1419" t="s">
        <v>2842</v>
      </c>
      <c r="BI1419" t="s">
        <v>155</v>
      </c>
      <c r="BK1419" t="s">
        <v>384</v>
      </c>
      <c r="BL1419" t="s">
        <v>3379</v>
      </c>
      <c r="BN1419" t="s">
        <v>415</v>
      </c>
      <c r="BQ1419" t="s">
        <v>96</v>
      </c>
      <c r="BR1419" t="b">
        <v>0</v>
      </c>
      <c r="BT1419" t="b">
        <v>0</v>
      </c>
      <c r="BW1419" t="s">
        <v>313</v>
      </c>
      <c r="BX1419" t="b">
        <v>0</v>
      </c>
      <c r="BY1419" s="2">
        <v>44376.857581018521</v>
      </c>
      <c r="CB1419" t="b">
        <v>0</v>
      </c>
      <c r="CC1419" t="b">
        <v>0</v>
      </c>
      <c r="CF1419">
        <v>243750</v>
      </c>
      <c r="CH1419">
        <v>12187.5</v>
      </c>
      <c r="CI1419">
        <v>5</v>
      </c>
      <c r="CJ1419">
        <v>0</v>
      </c>
      <c r="CK1419">
        <f>YEAR(tbl_Opportunity[[#This Row],[Close Date]])</f>
        <v>2022</v>
      </c>
    </row>
    <row r="1420" spans="1:89">
      <c r="A1420" t="s">
        <v>3956</v>
      </c>
      <c r="B1420" t="b">
        <v>0</v>
      </c>
      <c r="D1420" t="b">
        <v>0</v>
      </c>
      <c r="H1420" s="1">
        <v>44926</v>
      </c>
      <c r="I1420" t="b">
        <v>0</v>
      </c>
      <c r="O1420" t="s">
        <v>2842</v>
      </c>
      <c r="P1420" t="b">
        <v>0</v>
      </c>
      <c r="Q1420" s="2">
        <v>44253.65179398148</v>
      </c>
      <c r="R1420" s="1"/>
      <c r="S1420" t="b">
        <v>0</v>
      </c>
      <c r="U1420" s="1"/>
      <c r="V1420" t="b">
        <v>0</v>
      </c>
      <c r="W1420" s="1">
        <v>44652</v>
      </c>
      <c r="X1420">
        <v>4</v>
      </c>
      <c r="Y1420">
        <v>2022</v>
      </c>
      <c r="Z1420" t="s">
        <v>161</v>
      </c>
      <c r="AA1420" t="s">
        <v>161</v>
      </c>
      <c r="AB1420" t="b">
        <v>0</v>
      </c>
      <c r="AC1420" t="b">
        <v>0</v>
      </c>
      <c r="AE1420" t="b">
        <v>1</v>
      </c>
      <c r="AF1420" t="b">
        <v>0</v>
      </c>
      <c r="AG1420" t="b">
        <v>0</v>
      </c>
      <c r="AH1420" t="s">
        <v>121</v>
      </c>
      <c r="AI1420" t="b">
        <v>0</v>
      </c>
      <c r="AK1420" t="b">
        <v>0</v>
      </c>
      <c r="AL1420" s="1"/>
      <c r="AM1420" t="s">
        <v>2842</v>
      </c>
      <c r="AN1420" s="2">
        <v>44364.648738425924</v>
      </c>
      <c r="AP1420" s="2"/>
      <c r="AQ1420" s="1"/>
      <c r="AS1420" t="b">
        <v>0</v>
      </c>
      <c r="AV1420" t="s">
        <v>213</v>
      </c>
      <c r="BB1420" t="s">
        <v>3957</v>
      </c>
      <c r="BD1420" t="b">
        <v>0</v>
      </c>
      <c r="BH1420" t="s">
        <v>2842</v>
      </c>
      <c r="BI1420" t="s">
        <v>155</v>
      </c>
      <c r="BK1420" t="s">
        <v>384</v>
      </c>
      <c r="BL1420" t="s">
        <v>3379</v>
      </c>
      <c r="BN1420" t="s">
        <v>415</v>
      </c>
      <c r="BQ1420" t="s">
        <v>96</v>
      </c>
      <c r="BR1420" t="b">
        <v>0</v>
      </c>
      <c r="BT1420" t="b">
        <v>0</v>
      </c>
      <c r="BW1420" t="s">
        <v>313</v>
      </c>
      <c r="BX1420" t="b">
        <v>0</v>
      </c>
      <c r="BY1420" s="2">
        <v>44376.857581018521</v>
      </c>
      <c r="CB1420" t="b">
        <v>0</v>
      </c>
      <c r="CC1420" t="b">
        <v>0</v>
      </c>
      <c r="CF1420">
        <v>97500</v>
      </c>
      <c r="CH1420">
        <v>4875</v>
      </c>
      <c r="CI1420">
        <v>5</v>
      </c>
      <c r="CJ1420">
        <v>0</v>
      </c>
      <c r="CK1420">
        <f>YEAR(tbl_Opportunity[[#This Row],[Close Date]])</f>
        <v>2022</v>
      </c>
    </row>
    <row r="1421" spans="1:89">
      <c r="A1421" t="s">
        <v>3498</v>
      </c>
      <c r="B1421" t="b">
        <v>0</v>
      </c>
      <c r="D1421" t="b">
        <v>0</v>
      </c>
      <c r="H1421" s="1">
        <v>44561</v>
      </c>
      <c r="I1421" t="b">
        <v>0</v>
      </c>
      <c r="O1421" t="s">
        <v>114</v>
      </c>
      <c r="P1421" t="b">
        <v>0</v>
      </c>
      <c r="Q1421" s="2">
        <v>44109.555509259262</v>
      </c>
      <c r="R1421" s="1"/>
      <c r="S1421" t="b">
        <v>0</v>
      </c>
      <c r="U1421" s="1"/>
      <c r="V1421" t="b">
        <v>0</v>
      </c>
      <c r="W1421" s="1">
        <v>44287</v>
      </c>
      <c r="X1421">
        <v>4</v>
      </c>
      <c r="Y1421">
        <v>2021</v>
      </c>
      <c r="Z1421" t="s">
        <v>161</v>
      </c>
      <c r="AA1421" t="s">
        <v>161</v>
      </c>
      <c r="AB1421" t="b">
        <v>0</v>
      </c>
      <c r="AC1421" t="b">
        <v>0</v>
      </c>
      <c r="AE1421" t="b">
        <v>1</v>
      </c>
      <c r="AF1421" t="b">
        <v>0</v>
      </c>
      <c r="AG1421" t="b">
        <v>0</v>
      </c>
      <c r="AH1421" t="s">
        <v>219</v>
      </c>
      <c r="AI1421" t="b">
        <v>0</v>
      </c>
      <c r="AK1421" t="b">
        <v>0</v>
      </c>
      <c r="AL1421" s="1"/>
      <c r="AM1421" t="s">
        <v>162</v>
      </c>
      <c r="AN1421" s="2">
        <v>44297.8278587963</v>
      </c>
      <c r="AP1421" s="2"/>
      <c r="AQ1421" s="1"/>
      <c r="AS1421" t="b">
        <v>0</v>
      </c>
      <c r="AV1421" t="s">
        <v>153</v>
      </c>
      <c r="BB1421" t="s">
        <v>3958</v>
      </c>
      <c r="BD1421" t="b">
        <v>0</v>
      </c>
      <c r="BH1421" t="s">
        <v>114</v>
      </c>
      <c r="BI1421" t="s">
        <v>155</v>
      </c>
      <c r="BK1421" t="s">
        <v>384</v>
      </c>
      <c r="BN1421" t="s">
        <v>415</v>
      </c>
      <c r="BQ1421" t="s">
        <v>96</v>
      </c>
      <c r="BR1421" t="b">
        <v>0</v>
      </c>
      <c r="BT1421" t="b">
        <v>0</v>
      </c>
      <c r="BW1421" t="s">
        <v>166</v>
      </c>
      <c r="BX1421" t="b">
        <v>0</v>
      </c>
      <c r="BY1421" s="2">
        <v>44376.857581018521</v>
      </c>
      <c r="CB1421" t="b">
        <v>0</v>
      </c>
      <c r="CC1421" t="b">
        <v>0</v>
      </c>
      <c r="CF1421">
        <v>49077.75</v>
      </c>
      <c r="CH1421">
        <v>4907.78</v>
      </c>
      <c r="CI1421">
        <v>10</v>
      </c>
      <c r="CJ1421">
        <v>0</v>
      </c>
      <c r="CK1421">
        <f>YEAR(tbl_Opportunity[[#This Row],[Close Date]])</f>
        <v>2021</v>
      </c>
    </row>
    <row r="1422" spans="1:89">
      <c r="A1422" t="s">
        <v>3475</v>
      </c>
      <c r="B1422" t="b">
        <v>0</v>
      </c>
      <c r="D1422" t="b">
        <v>0</v>
      </c>
      <c r="H1422" s="1">
        <v>44561</v>
      </c>
      <c r="I1422" t="b">
        <v>0</v>
      </c>
      <c r="O1422" t="s">
        <v>99</v>
      </c>
      <c r="P1422" t="b">
        <v>0</v>
      </c>
      <c r="Q1422" s="2">
        <v>44229.784629629627</v>
      </c>
      <c r="R1422" s="1"/>
      <c r="S1422" t="b">
        <v>0</v>
      </c>
      <c r="U1422" s="1"/>
      <c r="V1422" t="b">
        <v>0</v>
      </c>
      <c r="W1422" s="1">
        <v>44287</v>
      </c>
      <c r="X1422">
        <v>4</v>
      </c>
      <c r="Y1422">
        <v>2021</v>
      </c>
      <c r="Z1422" t="s">
        <v>161</v>
      </c>
      <c r="AA1422" t="s">
        <v>161</v>
      </c>
      <c r="AB1422" t="b">
        <v>0</v>
      </c>
      <c r="AC1422" t="b">
        <v>0</v>
      </c>
      <c r="AE1422" t="b">
        <v>1</v>
      </c>
      <c r="AF1422" t="b">
        <v>0</v>
      </c>
      <c r="AG1422" t="b">
        <v>0</v>
      </c>
      <c r="AH1422" t="s">
        <v>219</v>
      </c>
      <c r="AI1422" t="b">
        <v>0</v>
      </c>
      <c r="AK1422" t="b">
        <v>0</v>
      </c>
      <c r="AL1422" s="1">
        <v>44229</v>
      </c>
      <c r="AM1422" t="s">
        <v>162</v>
      </c>
      <c r="AN1422" s="2">
        <v>44297.838888888888</v>
      </c>
      <c r="AP1422" s="2">
        <v>44229.794432870367</v>
      </c>
      <c r="AQ1422" s="1"/>
      <c r="AS1422" t="b">
        <v>0</v>
      </c>
      <c r="AV1422" t="s">
        <v>213</v>
      </c>
      <c r="BB1422" t="s">
        <v>3959</v>
      </c>
      <c r="BD1422" t="b">
        <v>0</v>
      </c>
      <c r="BH1422" t="s">
        <v>332</v>
      </c>
      <c r="BI1422" t="s">
        <v>155</v>
      </c>
      <c r="BK1422" t="s">
        <v>384</v>
      </c>
      <c r="BN1422" t="s">
        <v>415</v>
      </c>
      <c r="BQ1422" t="s">
        <v>96</v>
      </c>
      <c r="BR1422" t="b">
        <v>0</v>
      </c>
      <c r="BT1422" t="b">
        <v>0</v>
      </c>
      <c r="BW1422" t="s">
        <v>166</v>
      </c>
      <c r="BX1422" t="b">
        <v>0</v>
      </c>
      <c r="BY1422" s="2">
        <v>44376.857581018521</v>
      </c>
      <c r="CB1422" t="b">
        <v>0</v>
      </c>
      <c r="CC1422" t="b">
        <v>0</v>
      </c>
      <c r="CF1422">
        <v>604500</v>
      </c>
      <c r="CH1422">
        <v>60450</v>
      </c>
      <c r="CI1422">
        <v>10</v>
      </c>
      <c r="CJ1422">
        <v>0</v>
      </c>
      <c r="CK1422">
        <f>YEAR(tbl_Opportunity[[#This Row],[Close Date]])</f>
        <v>2021</v>
      </c>
    </row>
    <row r="1423" spans="1:89">
      <c r="A1423" t="s">
        <v>3960</v>
      </c>
      <c r="B1423" t="b">
        <v>0</v>
      </c>
      <c r="D1423" t="b">
        <v>0</v>
      </c>
      <c r="H1423" s="1">
        <v>44561</v>
      </c>
      <c r="I1423" t="b">
        <v>0</v>
      </c>
      <c r="O1423" t="s">
        <v>2842</v>
      </c>
      <c r="P1423" t="b">
        <v>0</v>
      </c>
      <c r="Q1423" s="2">
        <v>44292.801365740743</v>
      </c>
      <c r="R1423" s="1"/>
      <c r="S1423" t="b">
        <v>0</v>
      </c>
      <c r="U1423" s="1"/>
      <c r="V1423" t="b">
        <v>0</v>
      </c>
      <c r="W1423" s="1">
        <v>44287</v>
      </c>
      <c r="X1423">
        <v>4</v>
      </c>
      <c r="Y1423">
        <v>2021</v>
      </c>
      <c r="Z1423" t="s">
        <v>161</v>
      </c>
      <c r="AA1423" t="s">
        <v>161</v>
      </c>
      <c r="AB1423" t="b">
        <v>0</v>
      </c>
      <c r="AC1423" t="b">
        <v>0</v>
      </c>
      <c r="AE1423" t="b">
        <v>1</v>
      </c>
      <c r="AF1423" t="b">
        <v>0</v>
      </c>
      <c r="AG1423" t="b">
        <v>0</v>
      </c>
      <c r="AH1423" t="s">
        <v>219</v>
      </c>
      <c r="AI1423" t="b">
        <v>0</v>
      </c>
      <c r="AK1423" t="b">
        <v>0</v>
      </c>
      <c r="AL1423" s="1"/>
      <c r="AM1423" t="s">
        <v>2842</v>
      </c>
      <c r="AN1423" s="2">
        <v>44369.857858796298</v>
      </c>
      <c r="AP1423" s="2">
        <v>44340.554259259261</v>
      </c>
      <c r="AQ1423" s="1">
        <v>44340</v>
      </c>
      <c r="AS1423" t="b">
        <v>0</v>
      </c>
      <c r="AV1423" t="s">
        <v>213</v>
      </c>
      <c r="BB1423" t="s">
        <v>3961</v>
      </c>
      <c r="BD1423" t="b">
        <v>0</v>
      </c>
      <c r="BH1423" t="s">
        <v>2842</v>
      </c>
      <c r="BI1423" t="s">
        <v>155</v>
      </c>
      <c r="BK1423" t="s">
        <v>384</v>
      </c>
      <c r="BL1423" t="s">
        <v>3597</v>
      </c>
      <c r="BN1423" t="s">
        <v>415</v>
      </c>
      <c r="BQ1423" t="s">
        <v>96</v>
      </c>
      <c r="BR1423" t="b">
        <v>0</v>
      </c>
      <c r="BT1423" t="b">
        <v>0</v>
      </c>
      <c r="BW1423" t="s">
        <v>166</v>
      </c>
      <c r="BX1423" t="b">
        <v>0</v>
      </c>
      <c r="BY1423" s="2">
        <v>44376.857581018521</v>
      </c>
      <c r="CB1423" t="b">
        <v>0</v>
      </c>
      <c r="CC1423" t="b">
        <v>0</v>
      </c>
      <c r="CF1423">
        <v>97500</v>
      </c>
      <c r="CH1423">
        <v>9750</v>
      </c>
      <c r="CI1423">
        <v>10</v>
      </c>
      <c r="CJ1423">
        <v>0</v>
      </c>
      <c r="CK1423">
        <f>YEAR(tbl_Opportunity[[#This Row],[Close Date]])</f>
        <v>2021</v>
      </c>
    </row>
    <row r="1424" spans="1:89">
      <c r="A1424" t="s">
        <v>3962</v>
      </c>
      <c r="B1424" t="b">
        <v>0</v>
      </c>
      <c r="D1424" t="b">
        <v>0</v>
      </c>
      <c r="H1424" s="1">
        <v>44925</v>
      </c>
      <c r="I1424" t="b">
        <v>0</v>
      </c>
      <c r="L1424" t="s">
        <v>3963</v>
      </c>
      <c r="O1424" t="s">
        <v>387</v>
      </c>
      <c r="P1424" t="b">
        <v>0</v>
      </c>
      <c r="Q1424" s="2">
        <v>44274.186759259261</v>
      </c>
      <c r="R1424" s="1"/>
      <c r="S1424" t="b">
        <v>0</v>
      </c>
      <c r="U1424" s="1"/>
      <c r="V1424" t="b">
        <v>0</v>
      </c>
      <c r="W1424" s="1">
        <v>44652</v>
      </c>
      <c r="X1424">
        <v>4</v>
      </c>
      <c r="Y1424">
        <v>2022</v>
      </c>
      <c r="Z1424" t="s">
        <v>161</v>
      </c>
      <c r="AA1424" t="s">
        <v>161</v>
      </c>
      <c r="AB1424" t="b">
        <v>0</v>
      </c>
      <c r="AC1424" t="b">
        <v>0</v>
      </c>
      <c r="AE1424" t="b">
        <v>1</v>
      </c>
      <c r="AF1424" t="b">
        <v>0</v>
      </c>
      <c r="AG1424" t="b">
        <v>0</v>
      </c>
      <c r="AH1424" t="s">
        <v>179</v>
      </c>
      <c r="AI1424" t="b">
        <v>0</v>
      </c>
      <c r="AK1424" t="b">
        <v>0</v>
      </c>
      <c r="AL1424" s="1"/>
      <c r="AM1424" t="s">
        <v>162</v>
      </c>
      <c r="AN1424" s="2">
        <v>44297.8278587963</v>
      </c>
      <c r="AP1424" s="2"/>
      <c r="AQ1424" s="1"/>
      <c r="AS1424" t="b">
        <v>0</v>
      </c>
      <c r="AV1424" t="s">
        <v>153</v>
      </c>
      <c r="BB1424" t="s">
        <v>3964</v>
      </c>
      <c r="BD1424" t="b">
        <v>0</v>
      </c>
      <c r="BH1424" t="s">
        <v>387</v>
      </c>
      <c r="BI1424" t="s">
        <v>150</v>
      </c>
      <c r="BK1424" t="s">
        <v>384</v>
      </c>
      <c r="BN1424" t="s">
        <v>415</v>
      </c>
      <c r="BQ1424" t="s">
        <v>96</v>
      </c>
      <c r="BR1424" t="b">
        <v>0</v>
      </c>
      <c r="BT1424" t="b">
        <v>0</v>
      </c>
      <c r="BW1424" t="s">
        <v>166</v>
      </c>
      <c r="BX1424" t="b">
        <v>0</v>
      </c>
      <c r="BY1424" s="2">
        <v>44376.857581018521</v>
      </c>
      <c r="CB1424" t="b">
        <v>0</v>
      </c>
      <c r="CC1424" t="b">
        <v>0</v>
      </c>
      <c r="CF1424">
        <v>71489.919999999998</v>
      </c>
      <c r="CH1424">
        <v>7148.99</v>
      </c>
      <c r="CI1424">
        <v>10</v>
      </c>
      <c r="CJ1424">
        <v>0</v>
      </c>
      <c r="CK1424">
        <f>YEAR(tbl_Opportunity[[#This Row],[Close Date]])</f>
        <v>2022</v>
      </c>
    </row>
    <row r="1425" spans="1:89">
      <c r="A1425" t="s">
        <v>3965</v>
      </c>
      <c r="B1425" t="b">
        <v>0</v>
      </c>
      <c r="D1425" t="b">
        <v>0</v>
      </c>
      <c r="E1425" t="s">
        <v>3510</v>
      </c>
      <c r="H1425" s="1">
        <v>44470</v>
      </c>
      <c r="I1425" t="b">
        <v>0</v>
      </c>
      <c r="O1425" t="s">
        <v>99</v>
      </c>
      <c r="P1425" t="b">
        <v>0</v>
      </c>
      <c r="Q1425" s="2">
        <v>44271.930555555555</v>
      </c>
      <c r="R1425" s="1"/>
      <c r="S1425" t="b">
        <v>0</v>
      </c>
      <c r="U1425" s="1"/>
      <c r="V1425" t="b">
        <v>0</v>
      </c>
      <c r="W1425" s="1">
        <v>44287</v>
      </c>
      <c r="X1425">
        <v>4</v>
      </c>
      <c r="Y1425">
        <v>2021</v>
      </c>
      <c r="Z1425" t="s">
        <v>161</v>
      </c>
      <c r="AA1425" t="s">
        <v>161</v>
      </c>
      <c r="AB1425" t="b">
        <v>0</v>
      </c>
      <c r="AC1425" t="b">
        <v>0</v>
      </c>
      <c r="AE1425" t="b">
        <v>1</v>
      </c>
      <c r="AF1425" t="b">
        <v>0</v>
      </c>
      <c r="AG1425" t="b">
        <v>0</v>
      </c>
      <c r="AH1425" t="s">
        <v>179</v>
      </c>
      <c r="AI1425" t="b">
        <v>0</v>
      </c>
      <c r="AK1425" t="b">
        <v>0</v>
      </c>
      <c r="AL1425" s="1"/>
      <c r="AM1425" t="s">
        <v>162</v>
      </c>
      <c r="AN1425" s="2">
        <v>44297.8278587963</v>
      </c>
      <c r="AP1425" s="2"/>
      <c r="AQ1425" s="1"/>
      <c r="AS1425" t="b">
        <v>0</v>
      </c>
      <c r="AV1425" t="s">
        <v>153</v>
      </c>
      <c r="BB1425" t="s">
        <v>3966</v>
      </c>
      <c r="BD1425" t="b">
        <v>0</v>
      </c>
      <c r="BH1425" t="s">
        <v>99</v>
      </c>
      <c r="BI1425" t="s">
        <v>150</v>
      </c>
      <c r="BK1425" t="s">
        <v>384</v>
      </c>
      <c r="BN1425" t="s">
        <v>415</v>
      </c>
      <c r="BQ1425" t="s">
        <v>96</v>
      </c>
      <c r="BR1425" t="b">
        <v>0</v>
      </c>
      <c r="BT1425" t="b">
        <v>0</v>
      </c>
      <c r="BW1425" t="s">
        <v>339</v>
      </c>
      <c r="BX1425" t="b">
        <v>0</v>
      </c>
      <c r="BY1425" s="2">
        <v>44376.857581018521</v>
      </c>
      <c r="CB1425" t="b">
        <v>0</v>
      </c>
      <c r="CC1425" t="b">
        <v>0</v>
      </c>
      <c r="CF1425">
        <v>6500</v>
      </c>
      <c r="CH1425">
        <v>1950</v>
      </c>
      <c r="CI1425">
        <v>30</v>
      </c>
      <c r="CJ1425">
        <v>0</v>
      </c>
      <c r="CK1425">
        <f>YEAR(tbl_Opportunity[[#This Row],[Close Date]])</f>
        <v>2021</v>
      </c>
    </row>
    <row r="1426" spans="1:89">
      <c r="A1426" t="s">
        <v>3967</v>
      </c>
      <c r="B1426" t="b">
        <v>0</v>
      </c>
      <c r="D1426" t="b">
        <v>0</v>
      </c>
      <c r="H1426" s="1">
        <v>44561</v>
      </c>
      <c r="I1426" t="b">
        <v>0</v>
      </c>
      <c r="O1426" t="s">
        <v>114</v>
      </c>
      <c r="P1426" t="b">
        <v>0</v>
      </c>
      <c r="Q1426" s="2">
        <v>43269.709155092591</v>
      </c>
      <c r="R1426" s="1"/>
      <c r="S1426" t="b">
        <v>0</v>
      </c>
      <c r="U1426" s="1"/>
      <c r="V1426" t="b">
        <v>0</v>
      </c>
      <c r="W1426" s="1">
        <v>44287</v>
      </c>
      <c r="X1426">
        <v>4</v>
      </c>
      <c r="Y1426">
        <v>2021</v>
      </c>
      <c r="Z1426" t="s">
        <v>161</v>
      </c>
      <c r="AA1426" t="s">
        <v>161</v>
      </c>
      <c r="AB1426" t="b">
        <v>0</v>
      </c>
      <c r="AC1426" t="b">
        <v>0</v>
      </c>
      <c r="AE1426" t="b">
        <v>1</v>
      </c>
      <c r="AF1426" t="b">
        <v>0</v>
      </c>
      <c r="AG1426" t="b">
        <v>0</v>
      </c>
      <c r="AH1426" t="s">
        <v>179</v>
      </c>
      <c r="AI1426" t="b">
        <v>0</v>
      </c>
      <c r="AK1426" t="b">
        <v>0</v>
      </c>
      <c r="AL1426" s="1"/>
      <c r="AM1426" t="s">
        <v>2842</v>
      </c>
      <c r="AN1426" s="2">
        <v>44364.597395833334</v>
      </c>
      <c r="AP1426" s="2">
        <v>44194.632847222223</v>
      </c>
      <c r="AQ1426" s="1"/>
      <c r="AS1426" t="b">
        <v>0</v>
      </c>
      <c r="AV1426" t="s">
        <v>213</v>
      </c>
      <c r="BB1426" t="s">
        <v>3968</v>
      </c>
      <c r="BD1426" t="b">
        <v>0</v>
      </c>
      <c r="BH1426" t="s">
        <v>2842</v>
      </c>
      <c r="BI1426" t="s">
        <v>155</v>
      </c>
      <c r="BJ1426" t="s">
        <v>384</v>
      </c>
      <c r="BK1426" t="s">
        <v>384</v>
      </c>
      <c r="BL1426" t="s">
        <v>3368</v>
      </c>
      <c r="BN1426" t="s">
        <v>415</v>
      </c>
      <c r="BQ1426" t="s">
        <v>96</v>
      </c>
      <c r="BR1426" t="b">
        <v>0</v>
      </c>
      <c r="BS1426" t="s">
        <v>95</v>
      </c>
      <c r="BT1426" t="b">
        <v>0</v>
      </c>
      <c r="BW1426" t="s">
        <v>313</v>
      </c>
      <c r="BX1426" t="b">
        <v>0</v>
      </c>
      <c r="BY1426" s="2">
        <v>44376.857569444444</v>
      </c>
      <c r="CB1426" t="b">
        <v>0</v>
      </c>
      <c r="CC1426" t="b">
        <v>0</v>
      </c>
      <c r="CF1426">
        <v>398992.5</v>
      </c>
      <c r="CH1426">
        <v>19949.63</v>
      </c>
      <c r="CI1426">
        <v>5</v>
      </c>
      <c r="CJ1426">
        <v>0</v>
      </c>
      <c r="CK1426">
        <f>YEAR(tbl_Opportunity[[#This Row],[Close Date]])</f>
        <v>2021</v>
      </c>
    </row>
    <row r="1427" spans="1:89">
      <c r="A1427" t="s">
        <v>3969</v>
      </c>
      <c r="B1427" t="b">
        <v>0</v>
      </c>
      <c r="D1427" t="b">
        <v>0</v>
      </c>
      <c r="H1427" s="1">
        <v>44926</v>
      </c>
      <c r="I1427" t="b">
        <v>0</v>
      </c>
      <c r="O1427" t="s">
        <v>2842</v>
      </c>
      <c r="P1427" t="b">
        <v>0</v>
      </c>
      <c r="Q1427" s="2">
        <v>44253.650370370371</v>
      </c>
      <c r="R1427" s="1"/>
      <c r="S1427" t="b">
        <v>0</v>
      </c>
      <c r="U1427" s="1"/>
      <c r="V1427" t="b">
        <v>0</v>
      </c>
      <c r="W1427" s="1">
        <v>44652</v>
      </c>
      <c r="X1427">
        <v>4</v>
      </c>
      <c r="Y1427">
        <v>2022</v>
      </c>
      <c r="Z1427" t="s">
        <v>161</v>
      </c>
      <c r="AA1427" t="s">
        <v>161</v>
      </c>
      <c r="AB1427" t="b">
        <v>0</v>
      </c>
      <c r="AC1427" t="b">
        <v>0</v>
      </c>
      <c r="AE1427" t="b">
        <v>1</v>
      </c>
      <c r="AF1427" t="b">
        <v>0</v>
      </c>
      <c r="AG1427" t="b">
        <v>0</v>
      </c>
      <c r="AH1427" t="s">
        <v>179</v>
      </c>
      <c r="AI1427" t="b">
        <v>0</v>
      </c>
      <c r="AK1427" t="b">
        <v>0</v>
      </c>
      <c r="AL1427" s="1"/>
      <c r="AM1427" t="s">
        <v>2842</v>
      </c>
      <c r="AN1427" s="2">
        <v>44364.647905092592</v>
      </c>
      <c r="AP1427" s="2"/>
      <c r="AQ1427" s="1"/>
      <c r="AS1427" t="b">
        <v>0</v>
      </c>
      <c r="AV1427" t="s">
        <v>213</v>
      </c>
      <c r="BB1427" t="s">
        <v>3970</v>
      </c>
      <c r="BD1427" t="b">
        <v>0</v>
      </c>
      <c r="BH1427" t="s">
        <v>2842</v>
      </c>
      <c r="BI1427" t="s">
        <v>155</v>
      </c>
      <c r="BK1427" t="s">
        <v>384</v>
      </c>
      <c r="BL1427" t="s">
        <v>3379</v>
      </c>
      <c r="BN1427" t="s">
        <v>415</v>
      </c>
      <c r="BQ1427" t="s">
        <v>96</v>
      </c>
      <c r="BR1427" t="b">
        <v>0</v>
      </c>
      <c r="BS1427" t="s">
        <v>95</v>
      </c>
      <c r="BT1427" t="b">
        <v>0</v>
      </c>
      <c r="BW1427" t="s">
        <v>313</v>
      </c>
      <c r="BX1427" t="b">
        <v>0</v>
      </c>
      <c r="BY1427" s="2">
        <v>44376.857581018521</v>
      </c>
      <c r="CB1427" t="b">
        <v>0</v>
      </c>
      <c r="CC1427" t="b">
        <v>0</v>
      </c>
      <c r="CF1427">
        <v>243750</v>
      </c>
      <c r="CH1427">
        <v>12187.5</v>
      </c>
      <c r="CI1427">
        <v>5</v>
      </c>
      <c r="CJ1427">
        <v>0</v>
      </c>
      <c r="CK1427">
        <f>YEAR(tbl_Opportunity[[#This Row],[Close Date]])</f>
        <v>2022</v>
      </c>
    </row>
    <row r="1428" spans="1:89">
      <c r="A1428" t="s">
        <v>3971</v>
      </c>
      <c r="B1428" t="b">
        <v>0</v>
      </c>
      <c r="D1428" t="b">
        <v>0</v>
      </c>
      <c r="H1428" s="1">
        <v>44561</v>
      </c>
      <c r="I1428" t="b">
        <v>0</v>
      </c>
      <c r="O1428" t="s">
        <v>2842</v>
      </c>
      <c r="P1428" t="b">
        <v>0</v>
      </c>
      <c r="Q1428" s="2">
        <v>44187.89638888889</v>
      </c>
      <c r="R1428" s="1"/>
      <c r="S1428" t="b">
        <v>0</v>
      </c>
      <c r="U1428" s="1"/>
      <c r="V1428" t="b">
        <v>0</v>
      </c>
      <c r="W1428" s="1">
        <v>44287</v>
      </c>
      <c r="X1428">
        <v>4</v>
      </c>
      <c r="Y1428">
        <v>2021</v>
      </c>
      <c r="Z1428" t="s">
        <v>161</v>
      </c>
      <c r="AA1428" t="s">
        <v>161</v>
      </c>
      <c r="AB1428" t="b">
        <v>0</v>
      </c>
      <c r="AC1428" t="b">
        <v>0</v>
      </c>
      <c r="AE1428" t="b">
        <v>1</v>
      </c>
      <c r="AF1428" t="b">
        <v>0</v>
      </c>
      <c r="AG1428" t="b">
        <v>0</v>
      </c>
      <c r="AH1428" t="s">
        <v>179</v>
      </c>
      <c r="AI1428" t="b">
        <v>0</v>
      </c>
      <c r="AK1428" t="b">
        <v>0</v>
      </c>
      <c r="AL1428" s="1"/>
      <c r="AM1428" t="s">
        <v>2842</v>
      </c>
      <c r="AN1428" s="2">
        <v>44361.618287037039</v>
      </c>
      <c r="AP1428" s="2">
        <v>44253.482048611113</v>
      </c>
      <c r="AQ1428" s="1"/>
      <c r="AS1428" t="b">
        <v>0</v>
      </c>
      <c r="AV1428" t="s">
        <v>213</v>
      </c>
      <c r="BB1428" t="s">
        <v>3972</v>
      </c>
      <c r="BD1428" t="b">
        <v>0</v>
      </c>
      <c r="BH1428" t="s">
        <v>2842</v>
      </c>
      <c r="BI1428" t="s">
        <v>155</v>
      </c>
      <c r="BK1428" t="s">
        <v>384</v>
      </c>
      <c r="BL1428" t="s">
        <v>3379</v>
      </c>
      <c r="BN1428" t="s">
        <v>415</v>
      </c>
      <c r="BQ1428" t="s">
        <v>96</v>
      </c>
      <c r="BR1428" t="b">
        <v>0</v>
      </c>
      <c r="BS1428" t="s">
        <v>95</v>
      </c>
      <c r="BT1428" t="b">
        <v>0</v>
      </c>
      <c r="BW1428" t="s">
        <v>339</v>
      </c>
      <c r="BX1428" t="b">
        <v>0</v>
      </c>
      <c r="BY1428" s="2">
        <v>44376.857581018521</v>
      </c>
      <c r="CB1428" t="b">
        <v>0</v>
      </c>
      <c r="CC1428" t="b">
        <v>0</v>
      </c>
      <c r="CF1428">
        <v>146697.75</v>
      </c>
      <c r="CH1428">
        <v>44009.32</v>
      </c>
      <c r="CI1428">
        <v>30</v>
      </c>
      <c r="CJ1428">
        <v>0</v>
      </c>
      <c r="CK1428">
        <f>YEAR(tbl_Opportunity[[#This Row],[Close Date]])</f>
        <v>2021</v>
      </c>
    </row>
    <row r="1429" spans="1:89">
      <c r="A1429" t="s">
        <v>3973</v>
      </c>
      <c r="B1429" t="b">
        <v>0</v>
      </c>
      <c r="D1429" t="b">
        <v>0</v>
      </c>
      <c r="H1429" s="1">
        <v>44926</v>
      </c>
      <c r="I1429" t="b">
        <v>0</v>
      </c>
      <c r="O1429" t="s">
        <v>2842</v>
      </c>
      <c r="P1429" t="b">
        <v>0</v>
      </c>
      <c r="Q1429" s="2">
        <v>44253.641782407409</v>
      </c>
      <c r="R1429" s="1"/>
      <c r="S1429" t="b">
        <v>0</v>
      </c>
      <c r="U1429" s="1"/>
      <c r="V1429" t="b">
        <v>0</v>
      </c>
      <c r="W1429" s="1">
        <v>44652</v>
      </c>
      <c r="X1429">
        <v>4</v>
      </c>
      <c r="Y1429">
        <v>2022</v>
      </c>
      <c r="Z1429" t="s">
        <v>161</v>
      </c>
      <c r="AA1429" t="s">
        <v>161</v>
      </c>
      <c r="AB1429" t="b">
        <v>0</v>
      </c>
      <c r="AC1429" t="b">
        <v>0</v>
      </c>
      <c r="AE1429" t="b">
        <v>1</v>
      </c>
      <c r="AF1429" t="b">
        <v>0</v>
      </c>
      <c r="AG1429" t="b">
        <v>0</v>
      </c>
      <c r="AH1429" t="s">
        <v>179</v>
      </c>
      <c r="AI1429" t="b">
        <v>0</v>
      </c>
      <c r="AK1429" t="b">
        <v>0</v>
      </c>
      <c r="AL1429" s="1"/>
      <c r="AM1429" t="s">
        <v>2842</v>
      </c>
      <c r="AN1429" s="2">
        <v>44364.644479166665</v>
      </c>
      <c r="AP1429" s="2"/>
      <c r="AQ1429" s="1"/>
      <c r="AS1429" t="b">
        <v>0</v>
      </c>
      <c r="AV1429" t="s">
        <v>213</v>
      </c>
      <c r="BB1429" t="s">
        <v>3974</v>
      </c>
      <c r="BD1429" t="b">
        <v>0</v>
      </c>
      <c r="BH1429" t="s">
        <v>2842</v>
      </c>
      <c r="BI1429" t="s">
        <v>155</v>
      </c>
      <c r="BK1429" t="s">
        <v>157</v>
      </c>
      <c r="BL1429" t="s">
        <v>3379</v>
      </c>
      <c r="BN1429" t="s">
        <v>415</v>
      </c>
      <c r="BQ1429" t="s">
        <v>96</v>
      </c>
      <c r="BR1429" t="b">
        <v>0</v>
      </c>
      <c r="BS1429" t="s">
        <v>102</v>
      </c>
      <c r="BT1429" t="b">
        <v>0</v>
      </c>
      <c r="BW1429" t="s">
        <v>313</v>
      </c>
      <c r="BX1429" t="b">
        <v>0</v>
      </c>
      <c r="BY1429" s="2">
        <v>44376.857581018521</v>
      </c>
      <c r="CB1429" t="b">
        <v>0</v>
      </c>
      <c r="CC1429" t="b">
        <v>0</v>
      </c>
      <c r="CF1429">
        <v>146250</v>
      </c>
      <c r="CH1429">
        <v>7312.5</v>
      </c>
      <c r="CI1429">
        <v>5</v>
      </c>
      <c r="CJ1429">
        <v>0</v>
      </c>
      <c r="CK1429">
        <f>YEAR(tbl_Opportunity[[#This Row],[Close Date]])</f>
        <v>2022</v>
      </c>
    </row>
    <row r="1430" spans="1:89">
      <c r="A1430" t="s">
        <v>3975</v>
      </c>
      <c r="B1430" t="b">
        <v>0</v>
      </c>
      <c r="D1430" t="b">
        <v>0</v>
      </c>
      <c r="H1430" s="1">
        <v>44561</v>
      </c>
      <c r="I1430" t="b">
        <v>0</v>
      </c>
      <c r="O1430" t="s">
        <v>2842</v>
      </c>
      <c r="P1430" t="b">
        <v>0</v>
      </c>
      <c r="Q1430" s="2">
        <v>44027.6015625</v>
      </c>
      <c r="R1430" s="1"/>
      <c r="S1430" t="b">
        <v>0</v>
      </c>
      <c r="U1430" s="1"/>
      <c r="V1430" t="b">
        <v>0</v>
      </c>
      <c r="W1430" s="1">
        <v>44287</v>
      </c>
      <c r="X1430">
        <v>4</v>
      </c>
      <c r="Y1430">
        <v>2021</v>
      </c>
      <c r="Z1430" t="s">
        <v>161</v>
      </c>
      <c r="AA1430" t="s">
        <v>161</v>
      </c>
      <c r="AB1430" t="b">
        <v>0</v>
      </c>
      <c r="AC1430" t="b">
        <v>0</v>
      </c>
      <c r="AE1430" t="b">
        <v>1</v>
      </c>
      <c r="AF1430" t="b">
        <v>0</v>
      </c>
      <c r="AG1430" t="b">
        <v>0</v>
      </c>
      <c r="AH1430" t="s">
        <v>179</v>
      </c>
      <c r="AI1430" t="b">
        <v>0</v>
      </c>
      <c r="AK1430" t="b">
        <v>0</v>
      </c>
      <c r="AL1430" s="1"/>
      <c r="AM1430" t="s">
        <v>2842</v>
      </c>
      <c r="AN1430" s="2">
        <v>44364.632893518516</v>
      </c>
      <c r="AP1430" s="2"/>
      <c r="AQ1430" s="1"/>
      <c r="AS1430" t="b">
        <v>0</v>
      </c>
      <c r="AV1430" t="s">
        <v>213</v>
      </c>
      <c r="BB1430" t="s">
        <v>3976</v>
      </c>
      <c r="BD1430" t="b">
        <v>0</v>
      </c>
      <c r="BH1430" t="s">
        <v>2842</v>
      </c>
      <c r="BI1430" t="s">
        <v>155</v>
      </c>
      <c r="BJ1430" t="s">
        <v>157</v>
      </c>
      <c r="BK1430" t="s">
        <v>157</v>
      </c>
      <c r="BL1430" t="s">
        <v>3977</v>
      </c>
      <c r="BN1430" t="s">
        <v>415</v>
      </c>
      <c r="BQ1430" t="s">
        <v>96</v>
      </c>
      <c r="BR1430" t="b">
        <v>0</v>
      </c>
      <c r="BS1430" t="s">
        <v>102</v>
      </c>
      <c r="BT1430" t="b">
        <v>0</v>
      </c>
      <c r="BW1430" t="s">
        <v>166</v>
      </c>
      <c r="BX1430" t="b">
        <v>0</v>
      </c>
      <c r="BY1430" s="2">
        <v>44376.857581018521</v>
      </c>
      <c r="CB1430" t="b">
        <v>0</v>
      </c>
      <c r="CC1430" t="b">
        <v>0</v>
      </c>
      <c r="CF1430">
        <v>48750</v>
      </c>
      <c r="CH1430">
        <v>4875</v>
      </c>
      <c r="CI1430">
        <v>10</v>
      </c>
      <c r="CJ1430">
        <v>0</v>
      </c>
      <c r="CK1430">
        <f>YEAR(tbl_Opportunity[[#This Row],[Close Date]])</f>
        <v>2021</v>
      </c>
    </row>
    <row r="1431" spans="1:89">
      <c r="A1431" t="s">
        <v>3978</v>
      </c>
      <c r="B1431" t="b">
        <v>0</v>
      </c>
      <c r="D1431" t="b">
        <v>0</v>
      </c>
      <c r="H1431" s="1">
        <v>44561</v>
      </c>
      <c r="I1431" t="b">
        <v>0</v>
      </c>
      <c r="O1431" t="s">
        <v>2842</v>
      </c>
      <c r="P1431" t="b">
        <v>0</v>
      </c>
      <c r="Q1431" s="2">
        <v>44187.899814814817</v>
      </c>
      <c r="R1431" s="1"/>
      <c r="S1431" t="b">
        <v>0</v>
      </c>
      <c r="U1431" s="1"/>
      <c r="V1431" t="b">
        <v>0</v>
      </c>
      <c r="W1431" s="1">
        <v>44287</v>
      </c>
      <c r="X1431">
        <v>4</v>
      </c>
      <c r="Y1431">
        <v>2021</v>
      </c>
      <c r="Z1431" t="s">
        <v>161</v>
      </c>
      <c r="AA1431" t="s">
        <v>161</v>
      </c>
      <c r="AB1431" t="b">
        <v>0</v>
      </c>
      <c r="AC1431" t="b">
        <v>0</v>
      </c>
      <c r="AE1431" t="b">
        <v>1</v>
      </c>
      <c r="AF1431" t="b">
        <v>0</v>
      </c>
      <c r="AG1431" t="b">
        <v>0</v>
      </c>
      <c r="AH1431" t="s">
        <v>179</v>
      </c>
      <c r="AI1431" t="b">
        <v>0</v>
      </c>
      <c r="AK1431" t="b">
        <v>0</v>
      </c>
      <c r="AL1431" s="1"/>
      <c r="AM1431" t="s">
        <v>2842</v>
      </c>
      <c r="AN1431" s="2">
        <v>44369.810543981483</v>
      </c>
      <c r="AP1431" s="2"/>
      <c r="AQ1431" s="1"/>
      <c r="AS1431" t="b">
        <v>0</v>
      </c>
      <c r="AV1431" t="s">
        <v>213</v>
      </c>
      <c r="BB1431" t="s">
        <v>3979</v>
      </c>
      <c r="BD1431" t="b">
        <v>0</v>
      </c>
      <c r="BH1431" t="s">
        <v>2842</v>
      </c>
      <c r="BI1431" t="s">
        <v>155</v>
      </c>
      <c r="BK1431" t="s">
        <v>157</v>
      </c>
      <c r="BL1431" t="s">
        <v>3379</v>
      </c>
      <c r="BN1431" t="s">
        <v>415</v>
      </c>
      <c r="BQ1431" t="s">
        <v>96</v>
      </c>
      <c r="BR1431" t="b">
        <v>0</v>
      </c>
      <c r="BS1431" t="s">
        <v>102</v>
      </c>
      <c r="BT1431" t="b">
        <v>0</v>
      </c>
      <c r="BW1431" t="s">
        <v>166</v>
      </c>
      <c r="BX1431" t="b">
        <v>0</v>
      </c>
      <c r="BY1431" s="2">
        <v>44376.857581018521</v>
      </c>
      <c r="CB1431" t="b">
        <v>0</v>
      </c>
      <c r="CC1431" t="b">
        <v>0</v>
      </c>
      <c r="CF1431">
        <v>98035.5</v>
      </c>
      <c r="CH1431">
        <v>9803.5499999999993</v>
      </c>
      <c r="CI1431">
        <v>10</v>
      </c>
      <c r="CJ1431">
        <v>0</v>
      </c>
      <c r="CK1431">
        <f>YEAR(tbl_Opportunity[[#This Row],[Close Date]])</f>
        <v>2021</v>
      </c>
    </row>
    <row r="1432" spans="1:89">
      <c r="A1432" t="s">
        <v>3660</v>
      </c>
      <c r="B1432" t="b">
        <v>0</v>
      </c>
      <c r="D1432" t="b">
        <v>0</v>
      </c>
      <c r="H1432" s="1">
        <v>44561</v>
      </c>
      <c r="I1432" t="b">
        <v>0</v>
      </c>
      <c r="O1432" t="s">
        <v>2842</v>
      </c>
      <c r="P1432" t="b">
        <v>0</v>
      </c>
      <c r="Q1432" s="2">
        <v>44187.967372685183</v>
      </c>
      <c r="R1432" s="1"/>
      <c r="S1432" t="b">
        <v>0</v>
      </c>
      <c r="U1432" s="1"/>
      <c r="V1432" t="b">
        <v>0</v>
      </c>
      <c r="W1432" s="1">
        <v>44287</v>
      </c>
      <c r="X1432">
        <v>4</v>
      </c>
      <c r="Y1432">
        <v>2021</v>
      </c>
      <c r="Z1432" t="s">
        <v>161</v>
      </c>
      <c r="AA1432" t="s">
        <v>161</v>
      </c>
      <c r="AB1432" t="b">
        <v>0</v>
      </c>
      <c r="AC1432" t="b">
        <v>0</v>
      </c>
      <c r="AE1432" t="b">
        <v>1</v>
      </c>
      <c r="AF1432" t="b">
        <v>0</v>
      </c>
      <c r="AG1432" t="b">
        <v>0</v>
      </c>
      <c r="AH1432" t="s">
        <v>179</v>
      </c>
      <c r="AI1432" t="b">
        <v>0</v>
      </c>
      <c r="AK1432" t="b">
        <v>0</v>
      </c>
      <c r="AL1432" s="1"/>
      <c r="AM1432" t="s">
        <v>2842</v>
      </c>
      <c r="AN1432" s="2">
        <v>44364.635787037034</v>
      </c>
      <c r="AP1432" s="2"/>
      <c r="AQ1432" s="1"/>
      <c r="AS1432" t="b">
        <v>0</v>
      </c>
      <c r="AV1432" t="s">
        <v>213</v>
      </c>
      <c r="BB1432" t="s">
        <v>3980</v>
      </c>
      <c r="BD1432" t="b">
        <v>0</v>
      </c>
      <c r="BH1432" t="s">
        <v>2842</v>
      </c>
      <c r="BI1432" t="s">
        <v>155</v>
      </c>
      <c r="BK1432" t="s">
        <v>157</v>
      </c>
      <c r="BL1432" t="s">
        <v>3368</v>
      </c>
      <c r="BN1432" t="s">
        <v>415</v>
      </c>
      <c r="BQ1432" t="s">
        <v>96</v>
      </c>
      <c r="BR1432" t="b">
        <v>0</v>
      </c>
      <c r="BS1432" t="s">
        <v>102</v>
      </c>
      <c r="BT1432" t="b">
        <v>0</v>
      </c>
      <c r="BW1432" t="s">
        <v>166</v>
      </c>
      <c r="BX1432" t="b">
        <v>0</v>
      </c>
      <c r="BY1432" s="2">
        <v>44376.857581018521</v>
      </c>
      <c r="CB1432" t="b">
        <v>0</v>
      </c>
      <c r="CC1432" t="b">
        <v>0</v>
      </c>
      <c r="CF1432">
        <v>59155.5</v>
      </c>
      <c r="CH1432">
        <v>5915.55</v>
      </c>
      <c r="CI1432">
        <v>10</v>
      </c>
      <c r="CJ1432">
        <v>0</v>
      </c>
      <c r="CK1432">
        <f>YEAR(tbl_Opportunity[[#This Row],[Close Date]])</f>
        <v>2021</v>
      </c>
    </row>
    <row r="1433" spans="1:89">
      <c r="A1433" t="s">
        <v>3981</v>
      </c>
      <c r="B1433" t="b">
        <v>0</v>
      </c>
      <c r="D1433" t="b">
        <v>0</v>
      </c>
      <c r="H1433" s="1">
        <v>44561</v>
      </c>
      <c r="I1433" t="b">
        <v>0</v>
      </c>
      <c r="O1433" t="s">
        <v>2842</v>
      </c>
      <c r="P1433" t="b">
        <v>0</v>
      </c>
      <c r="Q1433" s="2">
        <v>44187.834270833337</v>
      </c>
      <c r="R1433" s="1"/>
      <c r="S1433" t="b">
        <v>0</v>
      </c>
      <c r="U1433" s="1"/>
      <c r="V1433" t="b">
        <v>0</v>
      </c>
      <c r="W1433" s="1">
        <v>44287</v>
      </c>
      <c r="X1433">
        <v>4</v>
      </c>
      <c r="Y1433">
        <v>2021</v>
      </c>
      <c r="Z1433" t="s">
        <v>161</v>
      </c>
      <c r="AA1433" t="s">
        <v>161</v>
      </c>
      <c r="AB1433" t="b">
        <v>0</v>
      </c>
      <c r="AC1433" t="b">
        <v>0</v>
      </c>
      <c r="AE1433" t="b">
        <v>1</v>
      </c>
      <c r="AF1433" t="b">
        <v>0</v>
      </c>
      <c r="AG1433" t="b">
        <v>0</v>
      </c>
      <c r="AH1433" t="s">
        <v>185</v>
      </c>
      <c r="AI1433" t="b">
        <v>0</v>
      </c>
      <c r="AK1433" t="b">
        <v>0</v>
      </c>
      <c r="AL1433" s="1"/>
      <c r="AM1433" t="s">
        <v>2842</v>
      </c>
      <c r="AN1433" s="2">
        <v>44361.650949074072</v>
      </c>
      <c r="AP1433" s="2"/>
      <c r="AQ1433" s="1"/>
      <c r="AS1433" t="b">
        <v>0</v>
      </c>
      <c r="AV1433" t="s">
        <v>213</v>
      </c>
      <c r="BB1433" t="s">
        <v>3982</v>
      </c>
      <c r="BD1433" t="b">
        <v>0</v>
      </c>
      <c r="BH1433" t="s">
        <v>2842</v>
      </c>
      <c r="BI1433" t="s">
        <v>155</v>
      </c>
      <c r="BK1433" t="s">
        <v>157</v>
      </c>
      <c r="BL1433" t="s">
        <v>3376</v>
      </c>
      <c r="BN1433" t="s">
        <v>415</v>
      </c>
      <c r="BQ1433" t="s">
        <v>96</v>
      </c>
      <c r="BR1433" t="b">
        <v>0</v>
      </c>
      <c r="BS1433" t="s">
        <v>102</v>
      </c>
      <c r="BT1433" t="b">
        <v>0</v>
      </c>
      <c r="BW1433" t="s">
        <v>339</v>
      </c>
      <c r="BX1433" t="b">
        <v>0</v>
      </c>
      <c r="BY1433" s="2">
        <v>44376.857581018521</v>
      </c>
      <c r="CB1433" t="b">
        <v>0</v>
      </c>
      <c r="CC1433" t="b">
        <v>0</v>
      </c>
      <c r="CF1433">
        <v>107905.44</v>
      </c>
      <c r="CH1433">
        <v>32371.63</v>
      </c>
      <c r="CI1433">
        <v>30</v>
      </c>
      <c r="CJ1433">
        <v>0</v>
      </c>
      <c r="CK1433">
        <f>YEAR(tbl_Opportunity[[#This Row],[Close Date]])</f>
        <v>2021</v>
      </c>
    </row>
    <row r="1434" spans="1:89">
      <c r="A1434" t="s">
        <v>3983</v>
      </c>
      <c r="B1434" t="b">
        <v>0</v>
      </c>
      <c r="D1434" t="b">
        <v>0</v>
      </c>
      <c r="H1434" s="1">
        <v>44561</v>
      </c>
      <c r="I1434" t="b">
        <v>0</v>
      </c>
      <c r="O1434" t="s">
        <v>2842</v>
      </c>
      <c r="P1434" t="b">
        <v>0</v>
      </c>
      <c r="Q1434" s="2">
        <v>44187.903865740744</v>
      </c>
      <c r="R1434" s="1"/>
      <c r="S1434" t="b">
        <v>0</v>
      </c>
      <c r="U1434" s="1"/>
      <c r="V1434" t="b">
        <v>0</v>
      </c>
      <c r="W1434" s="1">
        <v>44287</v>
      </c>
      <c r="X1434">
        <v>4</v>
      </c>
      <c r="Y1434">
        <v>2021</v>
      </c>
      <c r="Z1434" t="s">
        <v>161</v>
      </c>
      <c r="AA1434" t="s">
        <v>161</v>
      </c>
      <c r="AB1434" t="b">
        <v>0</v>
      </c>
      <c r="AC1434" t="b">
        <v>0</v>
      </c>
      <c r="AE1434" t="b">
        <v>1</v>
      </c>
      <c r="AF1434" t="b">
        <v>0</v>
      </c>
      <c r="AG1434" t="b">
        <v>0</v>
      </c>
      <c r="AH1434" t="s">
        <v>185</v>
      </c>
      <c r="AI1434" t="b">
        <v>0</v>
      </c>
      <c r="AK1434" t="b">
        <v>0</v>
      </c>
      <c r="AL1434" s="1"/>
      <c r="AM1434" t="s">
        <v>2842</v>
      </c>
      <c r="AN1434" s="2">
        <v>44361.643796296295</v>
      </c>
      <c r="AP1434" s="2">
        <v>44253.48033564815</v>
      </c>
      <c r="AQ1434" s="1"/>
      <c r="AS1434" t="b">
        <v>0</v>
      </c>
      <c r="AV1434" t="s">
        <v>213</v>
      </c>
      <c r="BB1434" t="s">
        <v>3984</v>
      </c>
      <c r="BD1434" t="b">
        <v>0</v>
      </c>
      <c r="BH1434" t="s">
        <v>2842</v>
      </c>
      <c r="BI1434" t="s">
        <v>155</v>
      </c>
      <c r="BK1434" t="s">
        <v>157</v>
      </c>
      <c r="BL1434" t="s">
        <v>3379</v>
      </c>
      <c r="BN1434" t="s">
        <v>415</v>
      </c>
      <c r="BQ1434" t="s">
        <v>96</v>
      </c>
      <c r="BR1434" t="b">
        <v>0</v>
      </c>
      <c r="BS1434" t="s">
        <v>102</v>
      </c>
      <c r="BT1434" t="b">
        <v>0</v>
      </c>
      <c r="BW1434" t="s">
        <v>339</v>
      </c>
      <c r="BX1434" t="b">
        <v>0</v>
      </c>
      <c r="BY1434" s="2">
        <v>44376.857581018521</v>
      </c>
      <c r="CB1434" t="b">
        <v>0</v>
      </c>
      <c r="CC1434" t="b">
        <v>0</v>
      </c>
      <c r="CF1434">
        <v>49077.75</v>
      </c>
      <c r="CH1434">
        <v>14723.32</v>
      </c>
      <c r="CI1434">
        <v>30</v>
      </c>
      <c r="CJ1434">
        <v>0</v>
      </c>
      <c r="CK1434">
        <f>YEAR(tbl_Opportunity[[#This Row],[Close Date]])</f>
        <v>2021</v>
      </c>
    </row>
    <row r="1435" spans="1:89">
      <c r="A1435" t="s">
        <v>3985</v>
      </c>
      <c r="B1435" t="b">
        <v>0</v>
      </c>
      <c r="D1435" t="b">
        <v>0</v>
      </c>
      <c r="H1435" s="1">
        <v>44926</v>
      </c>
      <c r="I1435" t="b">
        <v>0</v>
      </c>
      <c r="O1435" t="s">
        <v>2842</v>
      </c>
      <c r="P1435" t="b">
        <v>0</v>
      </c>
      <c r="Q1435" s="2">
        <v>44253.64508101852</v>
      </c>
      <c r="R1435" s="1"/>
      <c r="S1435" t="b">
        <v>0</v>
      </c>
      <c r="U1435" s="1"/>
      <c r="V1435" t="b">
        <v>0</v>
      </c>
      <c r="W1435" s="1">
        <v>44652</v>
      </c>
      <c r="X1435">
        <v>4</v>
      </c>
      <c r="Y1435">
        <v>2022</v>
      </c>
      <c r="Z1435" t="s">
        <v>161</v>
      </c>
      <c r="AA1435" t="s">
        <v>161</v>
      </c>
      <c r="AB1435" t="b">
        <v>0</v>
      </c>
      <c r="AC1435" t="b">
        <v>0</v>
      </c>
      <c r="AE1435" t="b">
        <v>1</v>
      </c>
      <c r="AF1435" t="b">
        <v>0</v>
      </c>
      <c r="AG1435" t="b">
        <v>0</v>
      </c>
      <c r="AH1435" t="s">
        <v>185</v>
      </c>
      <c r="AI1435" t="b">
        <v>0</v>
      </c>
      <c r="AK1435" t="b">
        <v>0</v>
      </c>
      <c r="AL1435" s="1"/>
      <c r="AM1435" t="s">
        <v>2842</v>
      </c>
      <c r="AN1435" s="2">
        <v>44364.64634259259</v>
      </c>
      <c r="AP1435" s="2"/>
      <c r="AQ1435" s="1"/>
      <c r="AS1435" t="b">
        <v>0</v>
      </c>
      <c r="AV1435" t="s">
        <v>213</v>
      </c>
      <c r="BB1435" t="s">
        <v>3986</v>
      </c>
      <c r="BD1435" t="b">
        <v>0</v>
      </c>
      <c r="BH1435" t="s">
        <v>2842</v>
      </c>
      <c r="BI1435" t="s">
        <v>155</v>
      </c>
      <c r="BK1435" t="s">
        <v>157</v>
      </c>
      <c r="BL1435" t="s">
        <v>3379</v>
      </c>
      <c r="BN1435" t="s">
        <v>415</v>
      </c>
      <c r="BQ1435" t="s">
        <v>96</v>
      </c>
      <c r="BR1435" t="b">
        <v>0</v>
      </c>
      <c r="BS1435" t="s">
        <v>384</v>
      </c>
      <c r="BT1435" t="b">
        <v>0</v>
      </c>
      <c r="BW1435" t="s">
        <v>313</v>
      </c>
      <c r="BX1435" t="b">
        <v>0</v>
      </c>
      <c r="BY1435" s="2">
        <v>44376.857581018521</v>
      </c>
      <c r="CB1435" t="b">
        <v>0</v>
      </c>
      <c r="CC1435" t="b">
        <v>0</v>
      </c>
      <c r="CF1435">
        <v>146250</v>
      </c>
      <c r="CH1435">
        <v>7312.5</v>
      </c>
      <c r="CI1435">
        <v>5</v>
      </c>
      <c r="CJ1435">
        <v>0</v>
      </c>
      <c r="CK1435">
        <f>YEAR(tbl_Opportunity[[#This Row],[Close Date]])</f>
        <v>2022</v>
      </c>
    </row>
    <row r="1436" spans="1:89">
      <c r="A1436" t="s">
        <v>3987</v>
      </c>
      <c r="B1436" t="b">
        <v>0</v>
      </c>
      <c r="D1436" t="b">
        <v>0</v>
      </c>
      <c r="H1436" s="1">
        <v>44561</v>
      </c>
      <c r="I1436" t="b">
        <v>0</v>
      </c>
      <c r="O1436" t="s">
        <v>2842</v>
      </c>
      <c r="P1436" t="b">
        <v>0</v>
      </c>
      <c r="Q1436" s="2">
        <v>44046.586377314816</v>
      </c>
      <c r="R1436" s="1"/>
      <c r="S1436" t="b">
        <v>0</v>
      </c>
      <c r="U1436" s="1"/>
      <c r="V1436" t="b">
        <v>0</v>
      </c>
      <c r="W1436" s="1">
        <v>44287</v>
      </c>
      <c r="X1436">
        <v>4</v>
      </c>
      <c r="Y1436">
        <v>2021</v>
      </c>
      <c r="Z1436" t="s">
        <v>161</v>
      </c>
      <c r="AA1436" t="s">
        <v>161</v>
      </c>
      <c r="AB1436" t="b">
        <v>0</v>
      </c>
      <c r="AC1436" t="b">
        <v>0</v>
      </c>
      <c r="AE1436" t="b">
        <v>1</v>
      </c>
      <c r="AF1436" t="b">
        <v>0</v>
      </c>
      <c r="AG1436" t="b">
        <v>0</v>
      </c>
      <c r="AH1436" t="s">
        <v>185</v>
      </c>
      <c r="AI1436" t="b">
        <v>0</v>
      </c>
      <c r="AK1436" t="b">
        <v>0</v>
      </c>
      <c r="AL1436" s="1"/>
      <c r="AM1436" t="s">
        <v>2842</v>
      </c>
      <c r="AN1436" s="2">
        <v>44364.634050925924</v>
      </c>
      <c r="AP1436" s="2">
        <v>44214.914907407408</v>
      </c>
      <c r="AQ1436" s="1"/>
      <c r="AS1436" t="b">
        <v>0</v>
      </c>
      <c r="AV1436" t="s">
        <v>213</v>
      </c>
      <c r="BB1436" t="s">
        <v>3988</v>
      </c>
      <c r="BD1436" t="b">
        <v>0</v>
      </c>
      <c r="BH1436" t="s">
        <v>2842</v>
      </c>
      <c r="BI1436" t="s">
        <v>155</v>
      </c>
      <c r="BJ1436" t="s">
        <v>3859</v>
      </c>
      <c r="BK1436" t="s">
        <v>95</v>
      </c>
      <c r="BL1436" t="s">
        <v>2844</v>
      </c>
      <c r="BN1436" t="s">
        <v>415</v>
      </c>
      <c r="BQ1436" t="s">
        <v>96</v>
      </c>
      <c r="BR1436" t="b">
        <v>0</v>
      </c>
      <c r="BS1436" t="s">
        <v>157</v>
      </c>
      <c r="BT1436" t="b">
        <v>0</v>
      </c>
      <c r="BW1436" t="s">
        <v>313</v>
      </c>
      <c r="BX1436" t="b">
        <v>0</v>
      </c>
      <c r="BY1436" s="2">
        <v>44376.857581018521</v>
      </c>
      <c r="CB1436" t="b">
        <v>0</v>
      </c>
      <c r="CC1436" t="b">
        <v>0</v>
      </c>
      <c r="CF1436">
        <v>97500</v>
      </c>
      <c r="CH1436">
        <v>4875</v>
      </c>
      <c r="CI1436">
        <v>5</v>
      </c>
      <c r="CJ1436">
        <v>0</v>
      </c>
      <c r="CK1436">
        <f>YEAR(tbl_Opportunity[[#This Row],[Close Date]])</f>
        <v>2021</v>
      </c>
    </row>
    <row r="1437" spans="1:89">
      <c r="A1437" t="s">
        <v>3989</v>
      </c>
      <c r="B1437" t="b">
        <v>0</v>
      </c>
      <c r="D1437" t="b">
        <v>0</v>
      </c>
      <c r="H1437" s="1">
        <v>44561</v>
      </c>
      <c r="I1437" t="b">
        <v>0</v>
      </c>
      <c r="O1437" t="s">
        <v>3381</v>
      </c>
      <c r="P1437" t="b">
        <v>0</v>
      </c>
      <c r="Q1437" s="2">
        <v>44253.647210648145</v>
      </c>
      <c r="R1437" s="1"/>
      <c r="S1437" t="b">
        <v>0</v>
      </c>
      <c r="U1437" s="1"/>
      <c r="V1437" t="b">
        <v>0</v>
      </c>
      <c r="W1437" s="1">
        <v>44287</v>
      </c>
      <c r="X1437">
        <v>4</v>
      </c>
      <c r="Y1437">
        <v>2021</v>
      </c>
      <c r="Z1437" t="s">
        <v>161</v>
      </c>
      <c r="AA1437" t="s">
        <v>161</v>
      </c>
      <c r="AB1437" t="b">
        <v>0</v>
      </c>
      <c r="AC1437" t="b">
        <v>0</v>
      </c>
      <c r="AE1437" t="b">
        <v>1</v>
      </c>
      <c r="AF1437" t="b">
        <v>0</v>
      </c>
      <c r="AG1437" t="b">
        <v>0</v>
      </c>
      <c r="AH1437" t="s">
        <v>185</v>
      </c>
      <c r="AI1437" t="b">
        <v>0</v>
      </c>
      <c r="AK1437" t="b">
        <v>0</v>
      </c>
      <c r="AL1437" s="1"/>
      <c r="AM1437" t="s">
        <v>3381</v>
      </c>
      <c r="AN1437" s="2">
        <v>44326.592465277776</v>
      </c>
      <c r="AP1437" s="2"/>
      <c r="AQ1437" s="1"/>
      <c r="AS1437" t="b">
        <v>0</v>
      </c>
      <c r="AV1437" t="s">
        <v>153</v>
      </c>
      <c r="BB1437" t="s">
        <v>3990</v>
      </c>
      <c r="BD1437" t="b">
        <v>0</v>
      </c>
      <c r="BH1437" t="s">
        <v>3381</v>
      </c>
      <c r="BI1437" t="s">
        <v>155</v>
      </c>
      <c r="BK1437" t="s">
        <v>95</v>
      </c>
      <c r="BN1437" t="s">
        <v>415</v>
      </c>
      <c r="BQ1437" t="s">
        <v>96</v>
      </c>
      <c r="BR1437" t="b">
        <v>0</v>
      </c>
      <c r="BS1437" t="s">
        <v>157</v>
      </c>
      <c r="BT1437" t="b">
        <v>0</v>
      </c>
      <c r="BW1437" t="s">
        <v>166</v>
      </c>
      <c r="BX1437" t="b">
        <v>0</v>
      </c>
      <c r="BY1437" s="2">
        <v>44376.857581018521</v>
      </c>
      <c r="CB1437" t="b">
        <v>0</v>
      </c>
      <c r="CC1437" t="b">
        <v>0</v>
      </c>
      <c r="CF1437">
        <v>62741.48</v>
      </c>
      <c r="CH1437">
        <v>6274.15</v>
      </c>
      <c r="CI1437">
        <v>10</v>
      </c>
      <c r="CJ1437">
        <v>0</v>
      </c>
      <c r="CK1437">
        <f>YEAR(tbl_Opportunity[[#This Row],[Close Date]])</f>
        <v>2021</v>
      </c>
    </row>
    <row r="1438" spans="1:89">
      <c r="A1438" t="s">
        <v>3991</v>
      </c>
      <c r="B1438" t="b">
        <v>0</v>
      </c>
      <c r="D1438" t="b">
        <v>0</v>
      </c>
      <c r="H1438" s="1">
        <v>44926</v>
      </c>
      <c r="I1438" t="b">
        <v>0</v>
      </c>
      <c r="O1438" t="s">
        <v>2842</v>
      </c>
      <c r="P1438" t="b">
        <v>0</v>
      </c>
      <c r="Q1438" s="2">
        <v>44253.643460648149</v>
      </c>
      <c r="R1438" s="1"/>
      <c r="S1438" t="b">
        <v>0</v>
      </c>
      <c r="U1438" s="1"/>
      <c r="V1438" t="b">
        <v>0</v>
      </c>
      <c r="W1438" s="1">
        <v>44652</v>
      </c>
      <c r="X1438">
        <v>4</v>
      </c>
      <c r="Y1438">
        <v>2022</v>
      </c>
      <c r="Z1438" t="s">
        <v>161</v>
      </c>
      <c r="AA1438" t="s">
        <v>161</v>
      </c>
      <c r="AB1438" t="b">
        <v>0</v>
      </c>
      <c r="AC1438" t="b">
        <v>0</v>
      </c>
      <c r="AE1438" t="b">
        <v>1</v>
      </c>
      <c r="AF1438" t="b">
        <v>0</v>
      </c>
      <c r="AG1438" t="b">
        <v>0</v>
      </c>
      <c r="AH1438" t="s">
        <v>185</v>
      </c>
      <c r="AI1438" t="b">
        <v>0</v>
      </c>
      <c r="AK1438" t="b">
        <v>0</v>
      </c>
      <c r="AL1438" s="1"/>
      <c r="AM1438" t="s">
        <v>2842</v>
      </c>
      <c r="AN1438" s="2">
        <v>44369.814733796295</v>
      </c>
      <c r="AP1438" s="2"/>
      <c r="AQ1438" s="1"/>
      <c r="AS1438" t="b">
        <v>0</v>
      </c>
      <c r="AV1438" t="s">
        <v>213</v>
      </c>
      <c r="BB1438" t="s">
        <v>3992</v>
      </c>
      <c r="BD1438" t="b">
        <v>0</v>
      </c>
      <c r="BH1438" t="s">
        <v>2842</v>
      </c>
      <c r="BI1438" t="s">
        <v>155</v>
      </c>
      <c r="BK1438" t="s">
        <v>384</v>
      </c>
      <c r="BL1438" t="s">
        <v>3379</v>
      </c>
      <c r="BN1438" t="s">
        <v>415</v>
      </c>
      <c r="BQ1438" t="s">
        <v>96</v>
      </c>
      <c r="BR1438" t="b">
        <v>0</v>
      </c>
      <c r="BS1438" t="s">
        <v>157</v>
      </c>
      <c r="BT1438" t="b">
        <v>0</v>
      </c>
      <c r="BW1438" t="s">
        <v>313</v>
      </c>
      <c r="BX1438" t="b">
        <v>0</v>
      </c>
      <c r="BY1438" s="2">
        <v>44376.857581018521</v>
      </c>
      <c r="CB1438" t="b">
        <v>0</v>
      </c>
      <c r="CC1438" t="b">
        <v>0</v>
      </c>
      <c r="CF1438">
        <v>146250</v>
      </c>
      <c r="CH1438">
        <v>7312.5</v>
      </c>
      <c r="CI1438">
        <v>5</v>
      </c>
      <c r="CJ1438">
        <v>0</v>
      </c>
      <c r="CK1438">
        <f>YEAR(tbl_Opportunity[[#This Row],[Close Date]])</f>
        <v>2022</v>
      </c>
    </row>
    <row r="1439" spans="1:89">
      <c r="A1439" t="s">
        <v>3993</v>
      </c>
      <c r="B1439" t="b">
        <v>0</v>
      </c>
      <c r="D1439" t="b">
        <v>0</v>
      </c>
      <c r="H1439" s="1">
        <v>44926</v>
      </c>
      <c r="I1439" t="b">
        <v>0</v>
      </c>
      <c r="O1439" t="s">
        <v>2842</v>
      </c>
      <c r="P1439" t="b">
        <v>0</v>
      </c>
      <c r="Q1439" s="2">
        <v>44253.646412037036</v>
      </c>
      <c r="R1439" s="1"/>
      <c r="S1439" t="b">
        <v>0</v>
      </c>
      <c r="U1439" s="1"/>
      <c r="V1439" t="b">
        <v>0</v>
      </c>
      <c r="W1439" s="1">
        <v>44652</v>
      </c>
      <c r="X1439">
        <v>4</v>
      </c>
      <c r="Y1439">
        <v>2022</v>
      </c>
      <c r="Z1439" t="s">
        <v>161</v>
      </c>
      <c r="AA1439" t="s">
        <v>161</v>
      </c>
      <c r="AB1439" t="b">
        <v>0</v>
      </c>
      <c r="AC1439" t="b">
        <v>0</v>
      </c>
      <c r="AE1439" t="b">
        <v>1</v>
      </c>
      <c r="AF1439" t="b">
        <v>0</v>
      </c>
      <c r="AG1439" t="b">
        <v>0</v>
      </c>
      <c r="AH1439" t="s">
        <v>185</v>
      </c>
      <c r="AI1439" t="b">
        <v>0</v>
      </c>
      <c r="AK1439" t="b">
        <v>0</v>
      </c>
      <c r="AL1439" s="1"/>
      <c r="AM1439" t="s">
        <v>2842</v>
      </c>
      <c r="AN1439" s="2">
        <v>44364.647083333337</v>
      </c>
      <c r="AP1439" s="2"/>
      <c r="AQ1439" s="1"/>
      <c r="AS1439" t="b">
        <v>0</v>
      </c>
      <c r="AV1439" t="s">
        <v>213</v>
      </c>
      <c r="BB1439" t="s">
        <v>3994</v>
      </c>
      <c r="BD1439" t="b">
        <v>0</v>
      </c>
      <c r="BH1439" t="s">
        <v>2842</v>
      </c>
      <c r="BI1439" t="s">
        <v>155</v>
      </c>
      <c r="BK1439" t="s">
        <v>384</v>
      </c>
      <c r="BL1439" t="s">
        <v>3379</v>
      </c>
      <c r="BN1439" t="s">
        <v>415</v>
      </c>
      <c r="BQ1439" t="s">
        <v>96</v>
      </c>
      <c r="BR1439" t="b">
        <v>0</v>
      </c>
      <c r="BS1439" t="s">
        <v>157</v>
      </c>
      <c r="BT1439" t="b">
        <v>0</v>
      </c>
      <c r="BW1439" t="s">
        <v>313</v>
      </c>
      <c r="BX1439" t="b">
        <v>0</v>
      </c>
      <c r="BY1439" s="2">
        <v>44376.857581018521</v>
      </c>
      <c r="CB1439" t="b">
        <v>0</v>
      </c>
      <c r="CC1439" t="b">
        <v>0</v>
      </c>
      <c r="CF1439">
        <v>146250</v>
      </c>
      <c r="CH1439">
        <v>7312.5</v>
      </c>
      <c r="CI1439">
        <v>5</v>
      </c>
      <c r="CJ1439">
        <v>0</v>
      </c>
      <c r="CK1439">
        <f>YEAR(tbl_Opportunity[[#This Row],[Close Date]])</f>
        <v>2022</v>
      </c>
    </row>
    <row r="1440" spans="1:89">
      <c r="A1440" t="s">
        <v>3995</v>
      </c>
      <c r="B1440" t="b">
        <v>0</v>
      </c>
      <c r="D1440" t="b">
        <v>0</v>
      </c>
      <c r="H1440" s="1">
        <v>44561</v>
      </c>
      <c r="I1440" t="b">
        <v>0</v>
      </c>
      <c r="O1440" t="s">
        <v>114</v>
      </c>
      <c r="P1440" t="b">
        <v>0</v>
      </c>
      <c r="Q1440" s="2">
        <v>44221.925405092596</v>
      </c>
      <c r="R1440" s="1"/>
      <c r="S1440" t="b">
        <v>0</v>
      </c>
      <c r="U1440" s="1"/>
      <c r="V1440" t="b">
        <v>0</v>
      </c>
      <c r="W1440" s="1">
        <v>44287</v>
      </c>
      <c r="X1440">
        <v>4</v>
      </c>
      <c r="Y1440">
        <v>2021</v>
      </c>
      <c r="Z1440" t="s">
        <v>161</v>
      </c>
      <c r="AA1440" t="s">
        <v>161</v>
      </c>
      <c r="AB1440" t="b">
        <v>0</v>
      </c>
      <c r="AC1440" t="b">
        <v>0</v>
      </c>
      <c r="AE1440" t="b">
        <v>1</v>
      </c>
      <c r="AF1440" t="b">
        <v>0</v>
      </c>
      <c r="AG1440" t="b">
        <v>0</v>
      </c>
      <c r="AH1440" t="s">
        <v>185</v>
      </c>
      <c r="AI1440" t="b">
        <v>0</v>
      </c>
      <c r="AK1440" t="b">
        <v>0</v>
      </c>
      <c r="AL1440" s="1"/>
      <c r="AM1440" t="s">
        <v>162</v>
      </c>
      <c r="AN1440" s="2">
        <v>44297.838888888888</v>
      </c>
      <c r="AP1440" s="2"/>
      <c r="AQ1440" s="1"/>
      <c r="AS1440" t="b">
        <v>0</v>
      </c>
      <c r="AV1440" t="s">
        <v>213</v>
      </c>
      <c r="BB1440" t="s">
        <v>3996</v>
      </c>
      <c r="BD1440" t="b">
        <v>0</v>
      </c>
      <c r="BH1440" t="s">
        <v>3381</v>
      </c>
      <c r="BI1440" t="s">
        <v>155</v>
      </c>
      <c r="BK1440" t="s">
        <v>384</v>
      </c>
      <c r="BN1440" t="s">
        <v>415</v>
      </c>
      <c r="BQ1440" t="s">
        <v>96</v>
      </c>
      <c r="BR1440" t="b">
        <v>0</v>
      </c>
      <c r="BS1440" t="s">
        <v>157</v>
      </c>
      <c r="BT1440" t="b">
        <v>0</v>
      </c>
      <c r="BW1440" t="s">
        <v>166</v>
      </c>
      <c r="BX1440" t="b">
        <v>0</v>
      </c>
      <c r="BY1440" s="2">
        <v>44376.857581018521</v>
      </c>
      <c r="CB1440" t="b">
        <v>0</v>
      </c>
      <c r="CC1440" t="b">
        <v>0</v>
      </c>
      <c r="CF1440">
        <v>53658.34</v>
      </c>
      <c r="CH1440">
        <v>5365.83</v>
      </c>
      <c r="CI1440">
        <v>10</v>
      </c>
      <c r="CJ1440">
        <v>0</v>
      </c>
      <c r="CK1440">
        <f>YEAR(tbl_Opportunity[[#This Row],[Close Date]])</f>
        <v>2021</v>
      </c>
    </row>
    <row r="1441" spans="1:89">
      <c r="A1441" t="s">
        <v>3995</v>
      </c>
      <c r="B1441" t="b">
        <v>0</v>
      </c>
      <c r="D1441" t="b">
        <v>0</v>
      </c>
      <c r="H1441" s="1">
        <v>44561</v>
      </c>
      <c r="I1441" t="b">
        <v>0</v>
      </c>
      <c r="O1441" t="s">
        <v>99</v>
      </c>
      <c r="P1441" t="b">
        <v>0</v>
      </c>
      <c r="Q1441" s="2">
        <v>44237.775555555556</v>
      </c>
      <c r="R1441" s="1"/>
      <c r="S1441" t="b">
        <v>0</v>
      </c>
      <c r="U1441" s="1"/>
      <c r="V1441" t="b">
        <v>0</v>
      </c>
      <c r="W1441" s="1">
        <v>44287</v>
      </c>
      <c r="X1441">
        <v>4</v>
      </c>
      <c r="Y1441">
        <v>2021</v>
      </c>
      <c r="Z1441" t="s">
        <v>161</v>
      </c>
      <c r="AA1441" t="s">
        <v>161</v>
      </c>
      <c r="AB1441" t="b">
        <v>0</v>
      </c>
      <c r="AC1441" t="b">
        <v>0</v>
      </c>
      <c r="AE1441" t="b">
        <v>1</v>
      </c>
      <c r="AF1441" t="b">
        <v>0</v>
      </c>
      <c r="AG1441" t="b">
        <v>0</v>
      </c>
      <c r="AH1441" t="s">
        <v>185</v>
      </c>
      <c r="AI1441" t="b">
        <v>0</v>
      </c>
      <c r="AK1441" t="b">
        <v>0</v>
      </c>
      <c r="AL1441" s="1"/>
      <c r="AM1441" t="s">
        <v>162</v>
      </c>
      <c r="AN1441" s="2">
        <v>44297.838888888888</v>
      </c>
      <c r="AP1441" s="2">
        <v>44237.77685185185</v>
      </c>
      <c r="AQ1441" s="1"/>
      <c r="AS1441" t="b">
        <v>0</v>
      </c>
      <c r="AV1441" t="s">
        <v>213</v>
      </c>
      <c r="BB1441" t="s">
        <v>3997</v>
      </c>
      <c r="BD1441" t="b">
        <v>0</v>
      </c>
      <c r="BH1441" t="s">
        <v>3381</v>
      </c>
      <c r="BI1441" t="s">
        <v>155</v>
      </c>
      <c r="BK1441" t="s">
        <v>384</v>
      </c>
      <c r="BN1441" t="s">
        <v>415</v>
      </c>
      <c r="BQ1441" t="s">
        <v>96</v>
      </c>
      <c r="BR1441" t="b">
        <v>0</v>
      </c>
      <c r="BS1441" t="s">
        <v>157</v>
      </c>
      <c r="BT1441" t="b">
        <v>0</v>
      </c>
      <c r="BW1441" t="s">
        <v>166</v>
      </c>
      <c r="BX1441" t="b">
        <v>0</v>
      </c>
      <c r="BY1441" s="2">
        <v>44376.857581018521</v>
      </c>
      <c r="CB1441" t="b">
        <v>0</v>
      </c>
      <c r="CC1441" t="b">
        <v>0</v>
      </c>
      <c r="CF1441">
        <v>26457.75</v>
      </c>
      <c r="CH1441">
        <v>2645.78</v>
      </c>
      <c r="CI1441">
        <v>10</v>
      </c>
      <c r="CJ1441">
        <v>0</v>
      </c>
      <c r="CK1441">
        <f>YEAR(tbl_Opportunity[[#This Row],[Close Date]])</f>
        <v>2021</v>
      </c>
    </row>
    <row r="1442" spans="1:89">
      <c r="A1442" t="s">
        <v>3995</v>
      </c>
      <c r="B1442" t="b">
        <v>0</v>
      </c>
      <c r="D1442" t="b">
        <v>0</v>
      </c>
      <c r="H1442" s="1">
        <v>44561</v>
      </c>
      <c r="I1442" t="b">
        <v>0</v>
      </c>
      <c r="O1442" t="s">
        <v>3381</v>
      </c>
      <c r="P1442" t="b">
        <v>0</v>
      </c>
      <c r="Q1442" s="2">
        <v>44253.532858796294</v>
      </c>
      <c r="R1442" s="1"/>
      <c r="S1442" t="b">
        <v>0</v>
      </c>
      <c r="U1442" s="1"/>
      <c r="V1442" t="b">
        <v>0</v>
      </c>
      <c r="W1442" s="1">
        <v>44287</v>
      </c>
      <c r="X1442">
        <v>4</v>
      </c>
      <c r="Y1442">
        <v>2021</v>
      </c>
      <c r="Z1442" t="s">
        <v>161</v>
      </c>
      <c r="AA1442" t="s">
        <v>161</v>
      </c>
      <c r="AB1442" t="b">
        <v>0</v>
      </c>
      <c r="AC1442" t="b">
        <v>0</v>
      </c>
      <c r="AE1442" t="b">
        <v>1</v>
      </c>
      <c r="AF1442" t="b">
        <v>0</v>
      </c>
      <c r="AG1442" t="b">
        <v>0</v>
      </c>
      <c r="AH1442" t="s">
        <v>185</v>
      </c>
      <c r="AI1442" t="b">
        <v>0</v>
      </c>
      <c r="AK1442" t="b">
        <v>0</v>
      </c>
      <c r="AL1442" s="1"/>
      <c r="AM1442" t="s">
        <v>162</v>
      </c>
      <c r="AN1442" s="2">
        <v>44297.838888888888</v>
      </c>
      <c r="AP1442" s="2"/>
      <c r="AQ1442" s="1"/>
      <c r="AS1442" t="b">
        <v>0</v>
      </c>
      <c r="AV1442" t="s">
        <v>213</v>
      </c>
      <c r="BB1442" t="s">
        <v>3998</v>
      </c>
      <c r="BD1442" t="b">
        <v>0</v>
      </c>
      <c r="BH1442" t="s">
        <v>3381</v>
      </c>
      <c r="BI1442" t="s">
        <v>155</v>
      </c>
      <c r="BK1442" t="s">
        <v>384</v>
      </c>
      <c r="BN1442" t="s">
        <v>415</v>
      </c>
      <c r="BQ1442" t="s">
        <v>96</v>
      </c>
      <c r="BR1442" t="b">
        <v>0</v>
      </c>
      <c r="BS1442" t="s">
        <v>157</v>
      </c>
      <c r="BT1442" t="b">
        <v>0</v>
      </c>
      <c r="BW1442" t="s">
        <v>166</v>
      </c>
      <c r="BX1442" t="b">
        <v>0</v>
      </c>
      <c r="BY1442" s="2">
        <v>44376.857581018521</v>
      </c>
      <c r="CB1442" t="b">
        <v>0</v>
      </c>
      <c r="CC1442" t="b">
        <v>0</v>
      </c>
      <c r="CF1442">
        <v>65437</v>
      </c>
      <c r="CH1442">
        <v>6543.7</v>
      </c>
      <c r="CI1442">
        <v>10</v>
      </c>
      <c r="CJ1442">
        <v>0</v>
      </c>
      <c r="CK1442">
        <f>YEAR(tbl_Opportunity[[#This Row],[Close Date]])</f>
        <v>2021</v>
      </c>
    </row>
    <row r="1443" spans="1:89">
      <c r="A1443" t="s">
        <v>3999</v>
      </c>
      <c r="B1443" t="b">
        <v>0</v>
      </c>
      <c r="D1443" t="b">
        <v>0</v>
      </c>
      <c r="H1443" s="1">
        <v>44561</v>
      </c>
      <c r="I1443" t="b">
        <v>0</v>
      </c>
      <c r="O1443" t="s">
        <v>2842</v>
      </c>
      <c r="P1443" t="b">
        <v>0</v>
      </c>
      <c r="Q1443" s="2">
        <v>44292.802858796298</v>
      </c>
      <c r="R1443" s="1"/>
      <c r="S1443" t="b">
        <v>0</v>
      </c>
      <c r="U1443" s="1"/>
      <c r="V1443" t="b">
        <v>0</v>
      </c>
      <c r="W1443" s="1">
        <v>44287</v>
      </c>
      <c r="X1443">
        <v>4</v>
      </c>
      <c r="Y1443">
        <v>2021</v>
      </c>
      <c r="Z1443" t="s">
        <v>161</v>
      </c>
      <c r="AA1443" t="s">
        <v>161</v>
      </c>
      <c r="AB1443" t="b">
        <v>0</v>
      </c>
      <c r="AC1443" t="b">
        <v>0</v>
      </c>
      <c r="AE1443" t="b">
        <v>1</v>
      </c>
      <c r="AF1443" t="b">
        <v>0</v>
      </c>
      <c r="AG1443" t="b">
        <v>0</v>
      </c>
      <c r="AH1443" t="s">
        <v>185</v>
      </c>
      <c r="AI1443" t="b">
        <v>0</v>
      </c>
      <c r="AK1443" t="b">
        <v>0</v>
      </c>
      <c r="AL1443" s="1"/>
      <c r="AM1443" t="s">
        <v>2842</v>
      </c>
      <c r="AN1443" s="2">
        <v>44358.872025462966</v>
      </c>
      <c r="AP1443" s="2">
        <v>44340.554548611108</v>
      </c>
      <c r="AQ1443" s="1">
        <v>44340</v>
      </c>
      <c r="AS1443" t="b">
        <v>0</v>
      </c>
      <c r="AV1443" t="s">
        <v>213</v>
      </c>
      <c r="BB1443" t="s">
        <v>4000</v>
      </c>
      <c r="BD1443" t="b">
        <v>0</v>
      </c>
      <c r="BH1443" t="s">
        <v>2842</v>
      </c>
      <c r="BI1443" t="s">
        <v>155</v>
      </c>
      <c r="BK1443" t="s">
        <v>384</v>
      </c>
      <c r="BL1443" t="s">
        <v>3597</v>
      </c>
      <c r="BN1443" t="s">
        <v>415</v>
      </c>
      <c r="BQ1443" t="s">
        <v>96</v>
      </c>
      <c r="BR1443" t="b">
        <v>0</v>
      </c>
      <c r="BS1443" t="s">
        <v>157</v>
      </c>
      <c r="BT1443" t="b">
        <v>0</v>
      </c>
      <c r="BW1443" t="s">
        <v>166</v>
      </c>
      <c r="BX1443" t="b">
        <v>0</v>
      </c>
      <c r="BY1443" s="2">
        <v>44376.857581018521</v>
      </c>
      <c r="CB1443" t="b">
        <v>0</v>
      </c>
      <c r="CC1443" t="b">
        <v>0</v>
      </c>
      <c r="CF1443">
        <v>97500</v>
      </c>
      <c r="CH1443">
        <v>9750</v>
      </c>
      <c r="CI1443">
        <v>10</v>
      </c>
      <c r="CJ1443">
        <v>0</v>
      </c>
      <c r="CK1443">
        <f>YEAR(tbl_Opportunity[[#This Row],[Close Date]])</f>
        <v>2021</v>
      </c>
    </row>
    <row r="1444" spans="1:89">
      <c r="A1444" t="s">
        <v>4001</v>
      </c>
      <c r="B1444" t="b">
        <v>0</v>
      </c>
      <c r="D1444" t="b">
        <v>0</v>
      </c>
      <c r="H1444" s="1">
        <v>44561</v>
      </c>
      <c r="I1444" t="b">
        <v>0</v>
      </c>
      <c r="O1444" t="s">
        <v>2842</v>
      </c>
      <c r="P1444" t="b">
        <v>0</v>
      </c>
      <c r="Q1444" s="2">
        <v>44292.804675925923</v>
      </c>
      <c r="R1444" s="1"/>
      <c r="S1444" t="b">
        <v>0</v>
      </c>
      <c r="U1444" s="1"/>
      <c r="V1444" t="b">
        <v>0</v>
      </c>
      <c r="W1444" s="1">
        <v>44287</v>
      </c>
      <c r="X1444">
        <v>4</v>
      </c>
      <c r="Y1444">
        <v>2021</v>
      </c>
      <c r="Z1444" t="s">
        <v>161</v>
      </c>
      <c r="AA1444" t="s">
        <v>161</v>
      </c>
      <c r="AB1444" t="b">
        <v>0</v>
      </c>
      <c r="AC1444" t="b">
        <v>0</v>
      </c>
      <c r="AE1444" t="b">
        <v>1</v>
      </c>
      <c r="AF1444" t="b">
        <v>0</v>
      </c>
      <c r="AG1444" t="b">
        <v>0</v>
      </c>
      <c r="AH1444" t="s">
        <v>185</v>
      </c>
      <c r="AI1444" t="b">
        <v>0</v>
      </c>
      <c r="AK1444" t="b">
        <v>0</v>
      </c>
      <c r="AL1444" s="1"/>
      <c r="AM1444" t="s">
        <v>2842</v>
      </c>
      <c r="AN1444" s="2">
        <v>44358.870636574073</v>
      </c>
      <c r="AP1444" s="2">
        <v>44340.554861111108</v>
      </c>
      <c r="AQ1444" s="1">
        <v>44340</v>
      </c>
      <c r="AS1444" t="b">
        <v>0</v>
      </c>
      <c r="AV1444" t="s">
        <v>213</v>
      </c>
      <c r="BB1444" t="s">
        <v>4002</v>
      </c>
      <c r="BD1444" t="b">
        <v>0</v>
      </c>
      <c r="BH1444" t="s">
        <v>2842</v>
      </c>
      <c r="BI1444" t="s">
        <v>155</v>
      </c>
      <c r="BK1444" t="s">
        <v>384</v>
      </c>
      <c r="BL1444" t="s">
        <v>3597</v>
      </c>
      <c r="BN1444" t="s">
        <v>415</v>
      </c>
      <c r="BQ1444" t="s">
        <v>96</v>
      </c>
      <c r="BR1444" t="b">
        <v>0</v>
      </c>
      <c r="BS1444" t="s">
        <v>157</v>
      </c>
      <c r="BT1444" t="b">
        <v>0</v>
      </c>
      <c r="BW1444" t="s">
        <v>166</v>
      </c>
      <c r="BX1444" t="b">
        <v>0</v>
      </c>
      <c r="BY1444" s="2">
        <v>44376.857581018521</v>
      </c>
      <c r="CB1444" t="b">
        <v>0</v>
      </c>
      <c r="CC1444" t="b">
        <v>0</v>
      </c>
      <c r="CF1444">
        <v>48750</v>
      </c>
      <c r="CH1444">
        <v>4875</v>
      </c>
      <c r="CI1444">
        <v>10</v>
      </c>
      <c r="CJ1444">
        <v>0</v>
      </c>
      <c r="CK1444">
        <f>YEAR(tbl_Opportunity[[#This Row],[Close Date]])</f>
        <v>2021</v>
      </c>
    </row>
    <row r="1445" spans="1:89">
      <c r="A1445" t="s">
        <v>3374</v>
      </c>
      <c r="B1445" t="b">
        <v>0</v>
      </c>
      <c r="D1445" t="b">
        <v>0</v>
      </c>
      <c r="H1445" s="1">
        <v>44561</v>
      </c>
      <c r="I1445" t="b">
        <v>0</v>
      </c>
      <c r="O1445" t="s">
        <v>2842</v>
      </c>
      <c r="P1445" t="b">
        <v>0</v>
      </c>
      <c r="Q1445" s="2">
        <v>43922.828738425924</v>
      </c>
      <c r="R1445" s="1"/>
      <c r="S1445" t="b">
        <v>0</v>
      </c>
      <c r="U1445" s="1"/>
      <c r="V1445" t="b">
        <v>0</v>
      </c>
      <c r="W1445" s="1">
        <v>44287</v>
      </c>
      <c r="X1445">
        <v>4</v>
      </c>
      <c r="Y1445">
        <v>2021</v>
      </c>
      <c r="Z1445" t="s">
        <v>161</v>
      </c>
      <c r="AA1445" t="s">
        <v>161</v>
      </c>
      <c r="AB1445" t="b">
        <v>0</v>
      </c>
      <c r="AC1445" t="b">
        <v>0</v>
      </c>
      <c r="AE1445" t="b">
        <v>1</v>
      </c>
      <c r="AF1445" t="b">
        <v>0</v>
      </c>
      <c r="AG1445" t="b">
        <v>0</v>
      </c>
      <c r="AH1445" t="s">
        <v>185</v>
      </c>
      <c r="AI1445" t="b">
        <v>0</v>
      </c>
      <c r="AK1445" t="b">
        <v>0</v>
      </c>
      <c r="AL1445" s="1"/>
      <c r="AM1445" t="s">
        <v>2842</v>
      </c>
      <c r="AN1445" s="2">
        <v>44364.618969907409</v>
      </c>
      <c r="AP1445" s="2">
        <v>44256.569699074076</v>
      </c>
      <c r="AQ1445" s="1"/>
      <c r="AS1445" t="b">
        <v>0</v>
      </c>
      <c r="AV1445" t="s">
        <v>213</v>
      </c>
      <c r="BB1445" t="s">
        <v>4003</v>
      </c>
      <c r="BD1445" t="b">
        <v>0</v>
      </c>
      <c r="BH1445" t="s">
        <v>2842</v>
      </c>
      <c r="BI1445" t="s">
        <v>155</v>
      </c>
      <c r="BJ1445" t="s">
        <v>384</v>
      </c>
      <c r="BK1445" t="s">
        <v>384</v>
      </c>
      <c r="BL1445" t="s">
        <v>3376</v>
      </c>
      <c r="BN1445" t="s">
        <v>415</v>
      </c>
      <c r="BQ1445" t="s">
        <v>96</v>
      </c>
      <c r="BR1445" t="b">
        <v>0</v>
      </c>
      <c r="BS1445" t="s">
        <v>157</v>
      </c>
      <c r="BT1445" t="b">
        <v>0</v>
      </c>
      <c r="BW1445" t="s">
        <v>339</v>
      </c>
      <c r="BX1445" t="b">
        <v>0</v>
      </c>
      <c r="BY1445" s="2">
        <v>44376.857581018521</v>
      </c>
      <c r="CB1445" t="b">
        <v>0</v>
      </c>
      <c r="CC1445" t="b">
        <v>0</v>
      </c>
      <c r="CF1445">
        <v>49048.5</v>
      </c>
      <c r="CH1445">
        <v>14714.55</v>
      </c>
      <c r="CI1445">
        <v>30</v>
      </c>
      <c r="CJ1445">
        <v>0</v>
      </c>
      <c r="CK1445">
        <f>YEAR(tbl_Opportunity[[#This Row],[Close Date]])</f>
        <v>2021</v>
      </c>
    </row>
    <row r="1446" spans="1:89">
      <c r="A1446" t="s">
        <v>3552</v>
      </c>
      <c r="B1446" t="b">
        <v>0</v>
      </c>
      <c r="D1446" t="b">
        <v>0</v>
      </c>
      <c r="E1446" t="s">
        <v>4004</v>
      </c>
      <c r="H1446" s="1">
        <v>44561</v>
      </c>
      <c r="I1446" t="b">
        <v>0</v>
      </c>
      <c r="O1446" t="s">
        <v>114</v>
      </c>
      <c r="P1446" t="b">
        <v>0</v>
      </c>
      <c r="Q1446" s="2">
        <v>44074.564803240741</v>
      </c>
      <c r="R1446" s="1"/>
      <c r="S1446" t="b">
        <v>0</v>
      </c>
      <c r="U1446" s="1"/>
      <c r="V1446" t="b">
        <v>0</v>
      </c>
      <c r="W1446" s="1">
        <v>44287</v>
      </c>
      <c r="X1446">
        <v>4</v>
      </c>
      <c r="Y1446">
        <v>2021</v>
      </c>
      <c r="Z1446" t="s">
        <v>161</v>
      </c>
      <c r="AA1446" t="s">
        <v>161</v>
      </c>
      <c r="AB1446" t="b">
        <v>0</v>
      </c>
      <c r="AC1446" t="b">
        <v>0</v>
      </c>
      <c r="AE1446" t="b">
        <v>1</v>
      </c>
      <c r="AF1446" t="b">
        <v>0</v>
      </c>
      <c r="AG1446" t="b">
        <v>0</v>
      </c>
      <c r="AH1446" t="s">
        <v>210</v>
      </c>
      <c r="AI1446" t="b">
        <v>0</v>
      </c>
      <c r="AK1446" t="b">
        <v>0</v>
      </c>
      <c r="AL1446" s="1"/>
      <c r="AM1446" t="s">
        <v>114</v>
      </c>
      <c r="AN1446" s="2">
        <v>44375.532071759262</v>
      </c>
      <c r="AP1446" s="2"/>
      <c r="AQ1446" s="1"/>
      <c r="AS1446" t="b">
        <v>0</v>
      </c>
      <c r="AV1446" t="s">
        <v>93</v>
      </c>
      <c r="BB1446" t="s">
        <v>4005</v>
      </c>
      <c r="BD1446" t="b">
        <v>0</v>
      </c>
      <c r="BH1446" t="s">
        <v>114</v>
      </c>
      <c r="BI1446" t="s">
        <v>155</v>
      </c>
      <c r="BN1446" t="s">
        <v>415</v>
      </c>
      <c r="BQ1446" t="s">
        <v>96</v>
      </c>
      <c r="BR1446" t="b">
        <v>0</v>
      </c>
      <c r="BT1446" t="b">
        <v>0</v>
      </c>
      <c r="BW1446" t="s">
        <v>166</v>
      </c>
      <c r="BX1446" t="b">
        <v>0</v>
      </c>
      <c r="BY1446" s="2">
        <v>44376.857581018521</v>
      </c>
      <c r="CB1446" t="b">
        <v>0</v>
      </c>
      <c r="CC1446" t="b">
        <v>0</v>
      </c>
      <c r="CD1446">
        <v>0</v>
      </c>
      <c r="CE1446">
        <v>0</v>
      </c>
      <c r="CF1446">
        <v>63677.599999999999</v>
      </c>
      <c r="CH1446">
        <v>6367.76</v>
      </c>
      <c r="CI1446">
        <v>10</v>
      </c>
      <c r="CJ1446">
        <v>0</v>
      </c>
      <c r="CK1446">
        <f>YEAR(tbl_Opportunity[[#This Row],[Close Date]])</f>
        <v>2021</v>
      </c>
    </row>
    <row r="1447" spans="1:89">
      <c r="A1447" t="s">
        <v>4006</v>
      </c>
      <c r="B1447" t="b">
        <v>0</v>
      </c>
      <c r="D1447" t="b">
        <v>0</v>
      </c>
      <c r="H1447" s="1">
        <v>44533</v>
      </c>
      <c r="I1447" t="b">
        <v>0</v>
      </c>
      <c r="L1447" t="s">
        <v>4007</v>
      </c>
      <c r="O1447" t="s">
        <v>387</v>
      </c>
      <c r="P1447" t="b">
        <v>0</v>
      </c>
      <c r="Q1447" s="2">
        <v>43685.674386574072</v>
      </c>
      <c r="R1447" s="1"/>
      <c r="S1447" t="b">
        <v>0</v>
      </c>
      <c r="U1447" s="1"/>
      <c r="V1447" t="b">
        <v>0</v>
      </c>
      <c r="W1447" s="1">
        <v>44287</v>
      </c>
      <c r="X1447">
        <v>4</v>
      </c>
      <c r="Y1447">
        <v>2021</v>
      </c>
      <c r="Z1447" t="s">
        <v>1659</v>
      </c>
      <c r="AA1447" t="s">
        <v>1660</v>
      </c>
      <c r="AB1447" t="b">
        <v>0</v>
      </c>
      <c r="AC1447" t="b">
        <v>0</v>
      </c>
      <c r="AD1447" t="s">
        <v>2861</v>
      </c>
      <c r="AE1447" t="b">
        <v>1</v>
      </c>
      <c r="AF1447" t="b">
        <v>0</v>
      </c>
      <c r="AG1447" t="b">
        <v>0</v>
      </c>
      <c r="AH1447" t="s">
        <v>210</v>
      </c>
      <c r="AI1447" t="b">
        <v>0</v>
      </c>
      <c r="AK1447" t="b">
        <v>0</v>
      </c>
      <c r="AL1447" s="1"/>
      <c r="AM1447" t="s">
        <v>162</v>
      </c>
      <c r="AN1447" s="2">
        <v>44358.560428240744</v>
      </c>
      <c r="AP1447" s="2">
        <v>44351.728645833333</v>
      </c>
      <c r="AQ1447" s="1">
        <v>44351</v>
      </c>
      <c r="AS1447" t="b">
        <v>0</v>
      </c>
      <c r="AV1447" t="s">
        <v>176</v>
      </c>
      <c r="BB1447" t="s">
        <v>4008</v>
      </c>
      <c r="BD1447" t="b">
        <v>0</v>
      </c>
      <c r="BH1447" t="s">
        <v>387</v>
      </c>
      <c r="BI1447" t="s">
        <v>150</v>
      </c>
      <c r="BJ1447" t="s">
        <v>384</v>
      </c>
      <c r="BN1447" t="s">
        <v>415</v>
      </c>
      <c r="BQ1447" t="s">
        <v>96</v>
      </c>
      <c r="BR1447" t="b">
        <v>0</v>
      </c>
      <c r="BT1447" t="b">
        <v>0</v>
      </c>
      <c r="BW1447" t="s">
        <v>2863</v>
      </c>
      <c r="BX1447" t="b">
        <v>0</v>
      </c>
      <c r="BY1447" s="2">
        <v>44376.857569444444</v>
      </c>
      <c r="CB1447" t="b">
        <v>0</v>
      </c>
      <c r="CC1447" t="b">
        <v>0</v>
      </c>
      <c r="CD1447">
        <v>0</v>
      </c>
      <c r="CE1447">
        <v>0</v>
      </c>
      <c r="CF1447">
        <v>70674.84</v>
      </c>
      <c r="CH1447">
        <v>35337.42</v>
      </c>
      <c r="CI1447">
        <v>50</v>
      </c>
      <c r="CJ1447">
        <v>0</v>
      </c>
      <c r="CK1447">
        <f>YEAR(tbl_Opportunity[[#This Row],[Close Date]])</f>
        <v>2021</v>
      </c>
    </row>
    <row r="1448" spans="1:89">
      <c r="A1448" t="s">
        <v>254</v>
      </c>
      <c r="B1448" t="b">
        <v>0</v>
      </c>
      <c r="D1448" t="b">
        <v>0</v>
      </c>
      <c r="E1448" t="s">
        <v>3510</v>
      </c>
      <c r="H1448" s="1">
        <v>44501</v>
      </c>
      <c r="I1448" t="b">
        <v>0</v>
      </c>
      <c r="L1448" t="s">
        <v>4009</v>
      </c>
      <c r="O1448" t="s">
        <v>99</v>
      </c>
      <c r="P1448" t="b">
        <v>0</v>
      </c>
      <c r="Q1448" s="2">
        <v>44243.579004629632</v>
      </c>
      <c r="R1448" s="1"/>
      <c r="S1448" t="b">
        <v>0</v>
      </c>
      <c r="U1448" s="1"/>
      <c r="V1448" t="b">
        <v>0</v>
      </c>
      <c r="W1448" s="1">
        <v>44287</v>
      </c>
      <c r="X1448">
        <v>4</v>
      </c>
      <c r="Y1448">
        <v>2021</v>
      </c>
      <c r="Z1448" t="s">
        <v>1659</v>
      </c>
      <c r="AA1448" t="s">
        <v>1660</v>
      </c>
      <c r="AB1448" t="b">
        <v>0</v>
      </c>
      <c r="AC1448" t="b">
        <v>0</v>
      </c>
      <c r="AE1448" t="b">
        <v>1</v>
      </c>
      <c r="AF1448" t="b">
        <v>0</v>
      </c>
      <c r="AG1448" t="b">
        <v>0</v>
      </c>
      <c r="AH1448" t="s">
        <v>210</v>
      </c>
      <c r="AI1448" t="b">
        <v>0</v>
      </c>
      <c r="AK1448" t="b">
        <v>0</v>
      </c>
      <c r="AL1448" s="1">
        <v>44265</v>
      </c>
      <c r="AM1448" t="s">
        <v>99</v>
      </c>
      <c r="AN1448" s="2">
        <v>44333.569930555554</v>
      </c>
      <c r="AP1448" s="2">
        <v>44306.58965277778</v>
      </c>
      <c r="AQ1448" s="1"/>
      <c r="AS1448" t="b">
        <v>0</v>
      </c>
      <c r="AV1448" t="s">
        <v>3069</v>
      </c>
      <c r="BB1448" t="s">
        <v>4010</v>
      </c>
      <c r="BD1448" t="b">
        <v>0</v>
      </c>
      <c r="BH1448" t="s">
        <v>99</v>
      </c>
      <c r="BI1448" t="s">
        <v>150</v>
      </c>
      <c r="BK1448" t="s">
        <v>95</v>
      </c>
      <c r="BN1448" t="s">
        <v>415</v>
      </c>
      <c r="BQ1448" t="s">
        <v>96</v>
      </c>
      <c r="BR1448" t="b">
        <v>0</v>
      </c>
      <c r="BT1448" t="b">
        <v>0</v>
      </c>
      <c r="BW1448" t="s">
        <v>2863</v>
      </c>
      <c r="BX1448" t="b">
        <v>0</v>
      </c>
      <c r="BY1448" s="2">
        <v>44376.857581018521</v>
      </c>
      <c r="CB1448" t="b">
        <v>0</v>
      </c>
      <c r="CC1448" t="b">
        <v>0</v>
      </c>
      <c r="CD1448">
        <v>0</v>
      </c>
      <c r="CE1448">
        <v>0</v>
      </c>
      <c r="CF1448">
        <v>6435</v>
      </c>
      <c r="CH1448">
        <v>3217.5</v>
      </c>
      <c r="CI1448">
        <v>50</v>
      </c>
      <c r="CJ1448">
        <v>0</v>
      </c>
      <c r="CK1448">
        <f>YEAR(tbl_Opportunity[[#This Row],[Close Date]])</f>
        <v>2021</v>
      </c>
    </row>
    <row r="1449" spans="1:89">
      <c r="A1449" t="s">
        <v>4011</v>
      </c>
      <c r="B1449" t="b">
        <v>0</v>
      </c>
      <c r="D1449" t="b">
        <v>0</v>
      </c>
      <c r="E1449" t="s">
        <v>3510</v>
      </c>
      <c r="H1449" s="1">
        <v>44501</v>
      </c>
      <c r="I1449" t="b">
        <v>0</v>
      </c>
      <c r="L1449" t="s">
        <v>4012</v>
      </c>
      <c r="O1449" t="s">
        <v>99</v>
      </c>
      <c r="P1449" t="b">
        <v>0</v>
      </c>
      <c r="Q1449" s="2">
        <v>44276.889907407407</v>
      </c>
      <c r="R1449" s="1"/>
      <c r="S1449" t="b">
        <v>0</v>
      </c>
      <c r="U1449" s="1"/>
      <c r="V1449" t="b">
        <v>0</v>
      </c>
      <c r="W1449" s="1">
        <v>44287</v>
      </c>
      <c r="X1449">
        <v>4</v>
      </c>
      <c r="Y1449">
        <v>2021</v>
      </c>
      <c r="Z1449" t="s">
        <v>1659</v>
      </c>
      <c r="AA1449" t="s">
        <v>1660</v>
      </c>
      <c r="AB1449" t="b">
        <v>0</v>
      </c>
      <c r="AC1449" t="b">
        <v>0</v>
      </c>
      <c r="AE1449" t="b">
        <v>1</v>
      </c>
      <c r="AF1449" t="b">
        <v>0</v>
      </c>
      <c r="AG1449" t="b">
        <v>0</v>
      </c>
      <c r="AH1449" t="s">
        <v>210</v>
      </c>
      <c r="AI1449" t="b">
        <v>0</v>
      </c>
      <c r="AK1449" t="b">
        <v>0</v>
      </c>
      <c r="AL1449" s="1">
        <v>44364</v>
      </c>
      <c r="AM1449" t="s">
        <v>99</v>
      </c>
      <c r="AN1449" s="2">
        <v>44375.565150462964</v>
      </c>
      <c r="AP1449" s="2">
        <v>44277.898310185185</v>
      </c>
      <c r="AQ1449" s="1"/>
      <c r="AS1449" t="b">
        <v>0</v>
      </c>
      <c r="AV1449" t="s">
        <v>213</v>
      </c>
      <c r="BB1449" t="s">
        <v>4013</v>
      </c>
      <c r="BD1449" t="b">
        <v>0</v>
      </c>
      <c r="BH1449" t="s">
        <v>99</v>
      </c>
      <c r="BI1449" t="s">
        <v>150</v>
      </c>
      <c r="BK1449" t="s">
        <v>95</v>
      </c>
      <c r="BL1449" t="s">
        <v>4012</v>
      </c>
      <c r="BN1449" t="s">
        <v>415</v>
      </c>
      <c r="BP1449" t="s">
        <v>4014</v>
      </c>
      <c r="BQ1449" t="s">
        <v>96</v>
      </c>
      <c r="BR1449" t="b">
        <v>0</v>
      </c>
      <c r="BT1449" t="b">
        <v>0</v>
      </c>
      <c r="BW1449" t="s">
        <v>2863</v>
      </c>
      <c r="BX1449" t="b">
        <v>0</v>
      </c>
      <c r="BY1449" s="2">
        <v>44376.857581018521</v>
      </c>
      <c r="CB1449" t="b">
        <v>0</v>
      </c>
      <c r="CC1449" t="b">
        <v>0</v>
      </c>
      <c r="CD1449">
        <v>0</v>
      </c>
      <c r="CE1449">
        <v>0</v>
      </c>
      <c r="CF1449">
        <v>3950</v>
      </c>
      <c r="CH1449">
        <v>1975</v>
      </c>
      <c r="CI1449">
        <v>50</v>
      </c>
      <c r="CJ1449">
        <v>0</v>
      </c>
      <c r="CK1449">
        <f>YEAR(tbl_Opportunity[[#This Row],[Close Date]])</f>
        <v>2021</v>
      </c>
    </row>
    <row r="1450" spans="1:89">
      <c r="A1450" t="s">
        <v>3380</v>
      </c>
      <c r="B1450" t="b">
        <v>0</v>
      </c>
      <c r="D1450" t="b">
        <v>0</v>
      </c>
      <c r="H1450" s="1">
        <v>44561</v>
      </c>
      <c r="I1450" t="b">
        <v>0</v>
      </c>
      <c r="O1450" t="s">
        <v>114</v>
      </c>
      <c r="P1450" t="b">
        <v>0</v>
      </c>
      <c r="Q1450" s="2">
        <v>44155.007905092592</v>
      </c>
      <c r="R1450" s="1"/>
      <c r="S1450" t="b">
        <v>0</v>
      </c>
      <c r="U1450" s="1"/>
      <c r="V1450" t="b">
        <v>0</v>
      </c>
      <c r="W1450" s="1">
        <v>44287</v>
      </c>
      <c r="X1450">
        <v>4</v>
      </c>
      <c r="Y1450">
        <v>2021</v>
      </c>
      <c r="Z1450" t="s">
        <v>90</v>
      </c>
      <c r="AA1450" t="s">
        <v>90</v>
      </c>
      <c r="AB1450" t="b">
        <v>0</v>
      </c>
      <c r="AC1450" t="b">
        <v>0</v>
      </c>
      <c r="AE1450" t="b">
        <v>1</v>
      </c>
      <c r="AF1450" t="b">
        <v>0</v>
      </c>
      <c r="AG1450" t="b">
        <v>0</v>
      </c>
      <c r="AH1450" t="s">
        <v>210</v>
      </c>
      <c r="AI1450" t="b">
        <v>0</v>
      </c>
      <c r="AK1450" t="b">
        <v>0</v>
      </c>
      <c r="AL1450" s="1"/>
      <c r="AM1450" t="s">
        <v>3381</v>
      </c>
      <c r="AN1450" s="2">
        <v>44354.58494212963</v>
      </c>
      <c r="AP1450" s="2"/>
      <c r="AQ1450" s="1"/>
      <c r="AS1450" t="b">
        <v>0</v>
      </c>
      <c r="AV1450" t="s">
        <v>213</v>
      </c>
      <c r="BB1450" t="s">
        <v>4015</v>
      </c>
      <c r="BD1450" t="b">
        <v>0</v>
      </c>
      <c r="BH1450" t="s">
        <v>114</v>
      </c>
      <c r="BI1450" t="s">
        <v>155</v>
      </c>
      <c r="BK1450" t="s">
        <v>384</v>
      </c>
      <c r="BN1450" t="s">
        <v>415</v>
      </c>
      <c r="BQ1450" t="s">
        <v>96</v>
      </c>
      <c r="BR1450" t="b">
        <v>0</v>
      </c>
      <c r="BT1450" t="b">
        <v>0</v>
      </c>
      <c r="BW1450" t="s">
        <v>166</v>
      </c>
      <c r="BX1450" t="b">
        <v>0</v>
      </c>
      <c r="BY1450" s="2">
        <v>44376.857581018521</v>
      </c>
      <c r="CB1450" t="b">
        <v>0</v>
      </c>
      <c r="CC1450" t="b">
        <v>0</v>
      </c>
      <c r="CD1450">
        <v>0</v>
      </c>
      <c r="CE1450">
        <v>0</v>
      </c>
      <c r="CF1450">
        <v>8278.5</v>
      </c>
      <c r="CH1450">
        <v>827.85</v>
      </c>
      <c r="CI1450">
        <v>10</v>
      </c>
      <c r="CJ1450">
        <v>0</v>
      </c>
      <c r="CK1450">
        <f>YEAR(tbl_Opportunity[[#This Row],[Close Date]])</f>
        <v>2021</v>
      </c>
    </row>
    <row r="1451" spans="1:89">
      <c r="A1451" t="s">
        <v>3842</v>
      </c>
      <c r="B1451" t="b">
        <v>0</v>
      </c>
      <c r="D1451" t="b">
        <v>0</v>
      </c>
      <c r="E1451" t="s">
        <v>3510</v>
      </c>
      <c r="H1451" s="1">
        <v>44561</v>
      </c>
      <c r="I1451" t="b">
        <v>0</v>
      </c>
      <c r="O1451" t="s">
        <v>99</v>
      </c>
      <c r="P1451" t="b">
        <v>0</v>
      </c>
      <c r="Q1451" s="2">
        <v>43930.634583333333</v>
      </c>
      <c r="R1451" s="1"/>
      <c r="S1451" t="b">
        <v>0</v>
      </c>
      <c r="U1451" s="1"/>
      <c r="V1451" t="b">
        <v>0</v>
      </c>
      <c r="W1451" s="1">
        <v>44287</v>
      </c>
      <c r="X1451">
        <v>4</v>
      </c>
      <c r="Y1451">
        <v>2021</v>
      </c>
      <c r="Z1451" t="s">
        <v>161</v>
      </c>
      <c r="AA1451" t="s">
        <v>161</v>
      </c>
      <c r="AB1451" t="b">
        <v>0</v>
      </c>
      <c r="AC1451" t="b">
        <v>0</v>
      </c>
      <c r="AE1451" t="b">
        <v>1</v>
      </c>
      <c r="AF1451" t="b">
        <v>0</v>
      </c>
      <c r="AG1451" t="b">
        <v>0</v>
      </c>
      <c r="AH1451" t="s">
        <v>210</v>
      </c>
      <c r="AI1451" t="b">
        <v>0</v>
      </c>
      <c r="AK1451" t="b">
        <v>0</v>
      </c>
      <c r="AL1451" s="1">
        <v>43930</v>
      </c>
      <c r="AM1451" t="s">
        <v>99</v>
      </c>
      <c r="AN1451" s="2">
        <v>44364.845763888887</v>
      </c>
      <c r="AP1451" s="2">
        <v>44181.685983796298</v>
      </c>
      <c r="AQ1451" s="1"/>
      <c r="AS1451" t="b">
        <v>0</v>
      </c>
      <c r="AV1451" t="s">
        <v>153</v>
      </c>
      <c r="BB1451" t="s">
        <v>4016</v>
      </c>
      <c r="BD1451" t="b">
        <v>0</v>
      </c>
      <c r="BH1451" t="s">
        <v>99</v>
      </c>
      <c r="BI1451" t="s">
        <v>155</v>
      </c>
      <c r="BN1451" t="s">
        <v>415</v>
      </c>
      <c r="BP1451" t="s">
        <v>4017</v>
      </c>
      <c r="BQ1451" t="s">
        <v>96</v>
      </c>
      <c r="BR1451" t="b">
        <v>0</v>
      </c>
      <c r="BT1451" t="b">
        <v>0</v>
      </c>
      <c r="BW1451" t="s">
        <v>313</v>
      </c>
      <c r="BX1451" t="b">
        <v>0</v>
      </c>
      <c r="BY1451" s="2">
        <v>44376.857581018521</v>
      </c>
      <c r="CB1451" t="b">
        <v>0</v>
      </c>
      <c r="CC1451" t="b">
        <v>0</v>
      </c>
      <c r="CD1451">
        <v>0</v>
      </c>
      <c r="CE1451">
        <v>0</v>
      </c>
      <c r="CF1451">
        <v>27000</v>
      </c>
      <c r="CH1451">
        <v>1350</v>
      </c>
      <c r="CI1451">
        <v>5</v>
      </c>
      <c r="CJ1451">
        <v>0</v>
      </c>
      <c r="CK1451">
        <f>YEAR(tbl_Opportunity[[#This Row],[Close Date]])</f>
        <v>2021</v>
      </c>
    </row>
    <row r="1452" spans="1:89">
      <c r="A1452" t="s">
        <v>4018</v>
      </c>
      <c r="B1452" t="b">
        <v>0</v>
      </c>
      <c r="D1452" t="b">
        <v>0</v>
      </c>
      <c r="H1452" s="1">
        <v>44925</v>
      </c>
      <c r="I1452" t="b">
        <v>0</v>
      </c>
      <c r="O1452" t="s">
        <v>387</v>
      </c>
      <c r="P1452" t="b">
        <v>0</v>
      </c>
      <c r="Q1452" s="2">
        <v>43928.743587962963</v>
      </c>
      <c r="R1452" s="1"/>
      <c r="S1452" t="b">
        <v>0</v>
      </c>
      <c r="U1452" s="1"/>
      <c r="V1452" t="b">
        <v>0</v>
      </c>
      <c r="W1452" s="1">
        <v>44652</v>
      </c>
      <c r="X1452">
        <v>4</v>
      </c>
      <c r="Y1452">
        <v>2022</v>
      </c>
      <c r="Z1452" t="s">
        <v>161</v>
      </c>
      <c r="AA1452" t="s">
        <v>161</v>
      </c>
      <c r="AB1452" t="b">
        <v>0</v>
      </c>
      <c r="AC1452" t="b">
        <v>0</v>
      </c>
      <c r="AE1452" t="b">
        <v>1</v>
      </c>
      <c r="AF1452" t="b">
        <v>0</v>
      </c>
      <c r="AG1452" t="b">
        <v>0</v>
      </c>
      <c r="AH1452" t="s">
        <v>210</v>
      </c>
      <c r="AI1452" t="b">
        <v>0</v>
      </c>
      <c r="AK1452" t="b">
        <v>0</v>
      </c>
      <c r="AL1452" s="1"/>
      <c r="AM1452" t="s">
        <v>387</v>
      </c>
      <c r="AN1452" s="2">
        <v>44354.265057870369</v>
      </c>
      <c r="AP1452" s="2">
        <v>44193.226215277777</v>
      </c>
      <c r="AQ1452" s="1"/>
      <c r="AS1452" t="b">
        <v>0</v>
      </c>
      <c r="AV1452" t="s">
        <v>93</v>
      </c>
      <c r="BB1452" t="s">
        <v>4019</v>
      </c>
      <c r="BD1452" t="b">
        <v>0</v>
      </c>
      <c r="BH1452" t="s">
        <v>387</v>
      </c>
      <c r="BI1452" t="s">
        <v>150</v>
      </c>
      <c r="BN1452" t="s">
        <v>415</v>
      </c>
      <c r="BQ1452" t="s">
        <v>96</v>
      </c>
      <c r="BR1452" t="b">
        <v>0</v>
      </c>
      <c r="BT1452" t="b">
        <v>0</v>
      </c>
      <c r="BW1452" t="s">
        <v>313</v>
      </c>
      <c r="BX1452" t="b">
        <v>0</v>
      </c>
      <c r="BY1452" s="2">
        <v>44376.857581018521</v>
      </c>
      <c r="CB1452" t="b">
        <v>0</v>
      </c>
      <c r="CC1452" t="b">
        <v>0</v>
      </c>
      <c r="CD1452">
        <v>0</v>
      </c>
      <c r="CE1452">
        <v>0</v>
      </c>
      <c r="CF1452">
        <v>70877.77</v>
      </c>
      <c r="CH1452">
        <v>3543.89</v>
      </c>
      <c r="CI1452">
        <v>5</v>
      </c>
      <c r="CJ1452">
        <v>0</v>
      </c>
      <c r="CK1452">
        <f>YEAR(tbl_Opportunity[[#This Row],[Close Date]])</f>
        <v>2022</v>
      </c>
    </row>
    <row r="1453" spans="1:89">
      <c r="A1453" t="s">
        <v>132</v>
      </c>
      <c r="B1453" t="b">
        <v>0</v>
      </c>
      <c r="D1453" t="b">
        <v>0</v>
      </c>
      <c r="H1453" s="1">
        <v>44561</v>
      </c>
      <c r="I1453" t="b">
        <v>0</v>
      </c>
      <c r="O1453" t="s">
        <v>99</v>
      </c>
      <c r="P1453" t="b">
        <v>0</v>
      </c>
      <c r="Q1453" s="2">
        <v>44249.786863425928</v>
      </c>
      <c r="R1453" s="1"/>
      <c r="S1453" t="b">
        <v>0</v>
      </c>
      <c r="U1453" s="1"/>
      <c r="V1453" t="b">
        <v>0</v>
      </c>
      <c r="W1453" s="1">
        <v>44287</v>
      </c>
      <c r="X1453">
        <v>4</v>
      </c>
      <c r="Y1453">
        <v>2021</v>
      </c>
      <c r="Z1453" t="s">
        <v>161</v>
      </c>
      <c r="AA1453" t="s">
        <v>161</v>
      </c>
      <c r="AB1453" t="b">
        <v>0</v>
      </c>
      <c r="AC1453" t="b">
        <v>0</v>
      </c>
      <c r="AE1453" t="b">
        <v>1</v>
      </c>
      <c r="AF1453" t="b">
        <v>0</v>
      </c>
      <c r="AG1453" t="b">
        <v>0</v>
      </c>
      <c r="AH1453" t="s">
        <v>210</v>
      </c>
      <c r="AI1453" t="b">
        <v>0</v>
      </c>
      <c r="AK1453" t="b">
        <v>0</v>
      </c>
      <c r="AL1453" s="1"/>
      <c r="AM1453" t="s">
        <v>332</v>
      </c>
      <c r="AN1453" s="2">
        <v>44340.596597222226</v>
      </c>
      <c r="AP1453" s="2"/>
      <c r="AQ1453" s="1"/>
      <c r="AS1453" t="b">
        <v>0</v>
      </c>
      <c r="AV1453" t="s">
        <v>213</v>
      </c>
      <c r="BB1453" t="s">
        <v>4020</v>
      </c>
      <c r="BD1453" t="b">
        <v>0</v>
      </c>
      <c r="BH1453" t="s">
        <v>332</v>
      </c>
      <c r="BI1453" t="s">
        <v>155</v>
      </c>
      <c r="BN1453" t="s">
        <v>415</v>
      </c>
      <c r="BQ1453" t="s">
        <v>96</v>
      </c>
      <c r="BR1453" t="b">
        <v>0</v>
      </c>
      <c r="BT1453" t="b">
        <v>0</v>
      </c>
      <c r="BW1453" t="s">
        <v>166</v>
      </c>
      <c r="BX1453" t="b">
        <v>0</v>
      </c>
      <c r="BY1453" s="2">
        <v>44376.857581018521</v>
      </c>
      <c r="CB1453" t="b">
        <v>0</v>
      </c>
      <c r="CC1453" t="b">
        <v>0</v>
      </c>
      <c r="CD1453">
        <v>0</v>
      </c>
      <c r="CE1453">
        <v>0</v>
      </c>
      <c r="CF1453">
        <v>352285.2</v>
      </c>
      <c r="CH1453">
        <v>35228.519999999997</v>
      </c>
      <c r="CI1453">
        <v>10</v>
      </c>
      <c r="CJ1453">
        <v>0</v>
      </c>
      <c r="CK1453">
        <f>YEAR(tbl_Opportunity[[#This Row],[Close Date]])</f>
        <v>2021</v>
      </c>
    </row>
    <row r="1454" spans="1:89">
      <c r="A1454" t="s">
        <v>2693</v>
      </c>
      <c r="B1454" t="b">
        <v>0</v>
      </c>
      <c r="D1454" t="b">
        <v>0</v>
      </c>
      <c r="H1454" s="1">
        <v>44561</v>
      </c>
      <c r="I1454" t="b">
        <v>0</v>
      </c>
      <c r="L1454" t="s">
        <v>4021</v>
      </c>
      <c r="O1454" t="s">
        <v>387</v>
      </c>
      <c r="P1454" t="b">
        <v>0</v>
      </c>
      <c r="Q1454" s="2">
        <v>43783.614733796298</v>
      </c>
      <c r="R1454" s="1"/>
      <c r="S1454" t="b">
        <v>0</v>
      </c>
      <c r="U1454" s="1"/>
      <c r="V1454" t="b">
        <v>0</v>
      </c>
      <c r="W1454" s="1">
        <v>44287</v>
      </c>
      <c r="X1454">
        <v>4</v>
      </c>
      <c r="Y1454">
        <v>2021</v>
      </c>
      <c r="Z1454" t="s">
        <v>161</v>
      </c>
      <c r="AA1454" t="s">
        <v>161</v>
      </c>
      <c r="AB1454" t="b">
        <v>0</v>
      </c>
      <c r="AC1454" t="b">
        <v>0</v>
      </c>
      <c r="AE1454" t="b">
        <v>1</v>
      </c>
      <c r="AF1454" t="b">
        <v>0</v>
      </c>
      <c r="AG1454" t="b">
        <v>0</v>
      </c>
      <c r="AH1454" t="s">
        <v>210</v>
      </c>
      <c r="AI1454" t="b">
        <v>0</v>
      </c>
      <c r="AK1454" t="b">
        <v>0</v>
      </c>
      <c r="AL1454" s="1"/>
      <c r="AM1454" t="s">
        <v>387</v>
      </c>
      <c r="AN1454" s="2">
        <v>44354.256597222222</v>
      </c>
      <c r="AP1454" s="2">
        <v>44103.882731481484</v>
      </c>
      <c r="AQ1454" s="1"/>
      <c r="AS1454" t="b">
        <v>0</v>
      </c>
      <c r="AV1454" t="s">
        <v>153</v>
      </c>
      <c r="BB1454" t="s">
        <v>4022</v>
      </c>
      <c r="BD1454" t="b">
        <v>0</v>
      </c>
      <c r="BH1454" t="s">
        <v>387</v>
      </c>
      <c r="BI1454" t="s">
        <v>150</v>
      </c>
      <c r="BN1454" t="s">
        <v>415</v>
      </c>
      <c r="BQ1454" t="s">
        <v>96</v>
      </c>
      <c r="BR1454" t="b">
        <v>0</v>
      </c>
      <c r="BT1454" t="b">
        <v>0</v>
      </c>
      <c r="BW1454" t="s">
        <v>339</v>
      </c>
      <c r="BX1454" t="b">
        <v>0</v>
      </c>
      <c r="BY1454" s="2">
        <v>44376.857581018521</v>
      </c>
      <c r="CB1454" t="b">
        <v>0</v>
      </c>
      <c r="CC1454" t="b">
        <v>0</v>
      </c>
      <c r="CD1454">
        <v>0</v>
      </c>
      <c r="CE1454">
        <v>0</v>
      </c>
      <c r="CF1454">
        <v>98966.88</v>
      </c>
      <c r="CH1454">
        <v>29690.06</v>
      </c>
      <c r="CI1454">
        <v>30</v>
      </c>
      <c r="CJ1454">
        <v>0</v>
      </c>
      <c r="CK1454">
        <f>YEAR(tbl_Opportunity[[#This Row],[Close Date]])</f>
        <v>2021</v>
      </c>
    </row>
    <row r="1455" spans="1:89">
      <c r="A1455" t="s">
        <v>1764</v>
      </c>
      <c r="B1455" t="b">
        <v>0</v>
      </c>
      <c r="D1455" t="b">
        <v>0</v>
      </c>
      <c r="H1455" s="1">
        <v>44926</v>
      </c>
      <c r="I1455" t="b">
        <v>0</v>
      </c>
      <c r="O1455" t="s">
        <v>114</v>
      </c>
      <c r="P1455" t="b">
        <v>0</v>
      </c>
      <c r="Q1455" s="2">
        <v>43811.121574074074</v>
      </c>
      <c r="R1455" s="1"/>
      <c r="S1455" t="b">
        <v>0</v>
      </c>
      <c r="U1455" s="1"/>
      <c r="V1455" t="b">
        <v>0</v>
      </c>
      <c r="W1455" s="1">
        <v>44652</v>
      </c>
      <c r="X1455">
        <v>4</v>
      </c>
      <c r="Y1455">
        <v>2022</v>
      </c>
      <c r="Z1455" t="s">
        <v>161</v>
      </c>
      <c r="AA1455" t="s">
        <v>161</v>
      </c>
      <c r="AB1455" t="b">
        <v>0</v>
      </c>
      <c r="AC1455" t="b">
        <v>0</v>
      </c>
      <c r="AE1455" t="b">
        <v>1</v>
      </c>
      <c r="AF1455" t="b">
        <v>0</v>
      </c>
      <c r="AG1455" t="b">
        <v>0</v>
      </c>
      <c r="AH1455" t="s">
        <v>210</v>
      </c>
      <c r="AI1455" t="b">
        <v>0</v>
      </c>
      <c r="AK1455" t="b">
        <v>0</v>
      </c>
      <c r="AL1455" s="1"/>
      <c r="AM1455" t="s">
        <v>114</v>
      </c>
      <c r="AN1455" s="2">
        <v>44361.625416666669</v>
      </c>
      <c r="AP1455" s="2">
        <v>43837.679270833331</v>
      </c>
      <c r="AQ1455" s="1"/>
      <c r="AS1455" t="b">
        <v>0</v>
      </c>
      <c r="AV1455" t="s">
        <v>213</v>
      </c>
      <c r="BB1455" t="s">
        <v>4023</v>
      </c>
      <c r="BD1455" t="b">
        <v>0</v>
      </c>
      <c r="BH1455" t="s">
        <v>114</v>
      </c>
      <c r="BI1455" t="s">
        <v>155</v>
      </c>
      <c r="BN1455" t="s">
        <v>415</v>
      </c>
      <c r="BQ1455" t="s">
        <v>96</v>
      </c>
      <c r="BR1455" t="b">
        <v>0</v>
      </c>
      <c r="BT1455" t="b">
        <v>0</v>
      </c>
      <c r="BW1455" t="s">
        <v>339</v>
      </c>
      <c r="BX1455" t="b">
        <v>0</v>
      </c>
      <c r="BY1455" s="2">
        <v>44376.857581018521</v>
      </c>
      <c r="CB1455" t="b">
        <v>0</v>
      </c>
      <c r="CC1455" t="b">
        <v>0</v>
      </c>
      <c r="CD1455">
        <v>0</v>
      </c>
      <c r="CE1455">
        <v>0</v>
      </c>
      <c r="CF1455">
        <v>50008.7</v>
      </c>
      <c r="CH1455">
        <v>15002.61</v>
      </c>
      <c r="CI1455">
        <v>30</v>
      </c>
      <c r="CJ1455">
        <v>0</v>
      </c>
      <c r="CK1455">
        <f>YEAR(tbl_Opportunity[[#This Row],[Close Date]])</f>
        <v>2022</v>
      </c>
    </row>
    <row r="1456" spans="1:89">
      <c r="A1456" t="s">
        <v>4024</v>
      </c>
      <c r="B1456" t="b">
        <v>0</v>
      </c>
      <c r="D1456" t="b">
        <v>0</v>
      </c>
      <c r="E1456" t="s">
        <v>4025</v>
      </c>
      <c r="H1456" s="1">
        <v>44561</v>
      </c>
      <c r="I1456" t="b">
        <v>0</v>
      </c>
      <c r="O1456" t="s">
        <v>387</v>
      </c>
      <c r="P1456" t="b">
        <v>0</v>
      </c>
      <c r="Q1456" s="2">
        <v>43895.012511574074</v>
      </c>
      <c r="R1456" s="1"/>
      <c r="S1456" t="b">
        <v>0</v>
      </c>
      <c r="U1456" s="1"/>
      <c r="V1456" t="b">
        <v>0</v>
      </c>
      <c r="W1456" s="1">
        <v>44287</v>
      </c>
      <c r="X1456">
        <v>4</v>
      </c>
      <c r="Y1456">
        <v>2021</v>
      </c>
      <c r="Z1456" t="s">
        <v>161</v>
      </c>
      <c r="AA1456" t="s">
        <v>161</v>
      </c>
      <c r="AB1456" t="b">
        <v>0</v>
      </c>
      <c r="AC1456" t="b">
        <v>0</v>
      </c>
      <c r="AD1456" t="s">
        <v>4026</v>
      </c>
      <c r="AE1456" t="b">
        <v>1</v>
      </c>
      <c r="AF1456" t="b">
        <v>0</v>
      </c>
      <c r="AG1456" t="b">
        <v>0</v>
      </c>
      <c r="AH1456" t="s">
        <v>210</v>
      </c>
      <c r="AI1456" t="b">
        <v>0</v>
      </c>
      <c r="AK1456" t="b">
        <v>0</v>
      </c>
      <c r="AL1456" s="1"/>
      <c r="AM1456" t="s">
        <v>387</v>
      </c>
      <c r="AN1456" s="2">
        <v>44354.266793981478</v>
      </c>
      <c r="AP1456" s="2"/>
      <c r="AQ1456" s="1"/>
      <c r="AS1456" t="b">
        <v>0</v>
      </c>
      <c r="AV1456" t="s">
        <v>93</v>
      </c>
      <c r="BB1456" t="s">
        <v>4027</v>
      </c>
      <c r="BD1456" t="b">
        <v>0</v>
      </c>
      <c r="BH1456" t="s">
        <v>387</v>
      </c>
      <c r="BI1456" t="s">
        <v>150</v>
      </c>
      <c r="BN1456" t="s">
        <v>415</v>
      </c>
      <c r="BQ1456" t="s">
        <v>96</v>
      </c>
      <c r="BR1456" t="b">
        <v>0</v>
      </c>
      <c r="BT1456" t="b">
        <v>0</v>
      </c>
      <c r="BW1456" t="s">
        <v>339</v>
      </c>
      <c r="BX1456" t="b">
        <v>0</v>
      </c>
      <c r="BY1456" s="2">
        <v>44376.857581018521</v>
      </c>
      <c r="CB1456" t="b">
        <v>0</v>
      </c>
      <c r="CC1456" t="b">
        <v>0</v>
      </c>
      <c r="CD1456">
        <v>0</v>
      </c>
      <c r="CE1456">
        <v>0</v>
      </c>
      <c r="CF1456">
        <v>91913</v>
      </c>
      <c r="CH1456">
        <v>27573.9</v>
      </c>
      <c r="CI1456">
        <v>30</v>
      </c>
      <c r="CJ1456">
        <v>0</v>
      </c>
      <c r="CK1456">
        <f>YEAR(tbl_Opportunity[[#This Row],[Close Date]])</f>
        <v>2021</v>
      </c>
    </row>
    <row r="1457" spans="1:89">
      <c r="A1457" t="s">
        <v>4028</v>
      </c>
      <c r="B1457" t="b">
        <v>0</v>
      </c>
      <c r="D1457" t="b">
        <v>0</v>
      </c>
      <c r="H1457" s="1">
        <v>44561</v>
      </c>
      <c r="I1457" t="b">
        <v>0</v>
      </c>
      <c r="O1457" t="s">
        <v>131</v>
      </c>
      <c r="P1457" t="b">
        <v>0</v>
      </c>
      <c r="Q1457" s="2">
        <v>43158.71675925926</v>
      </c>
      <c r="R1457" s="1"/>
      <c r="S1457" t="b">
        <v>0</v>
      </c>
      <c r="U1457" s="1"/>
      <c r="V1457" t="b">
        <v>0</v>
      </c>
      <c r="W1457" s="1">
        <v>44287</v>
      </c>
      <c r="X1457">
        <v>4</v>
      </c>
      <c r="Y1457">
        <v>2021</v>
      </c>
      <c r="Z1457" t="s">
        <v>161</v>
      </c>
      <c r="AA1457" t="s">
        <v>161</v>
      </c>
      <c r="AB1457" t="b">
        <v>0</v>
      </c>
      <c r="AC1457" t="b">
        <v>0</v>
      </c>
      <c r="AE1457" t="b">
        <v>1</v>
      </c>
      <c r="AF1457" t="b">
        <v>0</v>
      </c>
      <c r="AG1457" t="b">
        <v>0</v>
      </c>
      <c r="AH1457" t="s">
        <v>210</v>
      </c>
      <c r="AI1457" t="b">
        <v>0</v>
      </c>
      <c r="AK1457" t="b">
        <v>0</v>
      </c>
      <c r="AL1457" s="1"/>
      <c r="AM1457" t="s">
        <v>131</v>
      </c>
      <c r="AN1457" s="2">
        <v>44364.860763888886</v>
      </c>
      <c r="AP1457" s="2">
        <v>44158.613379629627</v>
      </c>
      <c r="AQ1457" s="1"/>
      <c r="AS1457" t="b">
        <v>0</v>
      </c>
      <c r="AU1457" t="s">
        <v>4029</v>
      </c>
      <c r="AV1457" t="s">
        <v>213</v>
      </c>
      <c r="BB1457" t="s">
        <v>4030</v>
      </c>
      <c r="BD1457" t="b">
        <v>0</v>
      </c>
      <c r="BH1457" t="s">
        <v>2991</v>
      </c>
      <c r="BI1457" t="s">
        <v>150</v>
      </c>
      <c r="BJ1457" t="s">
        <v>157</v>
      </c>
      <c r="BN1457" t="s">
        <v>415</v>
      </c>
      <c r="BQ1457" t="s">
        <v>96</v>
      </c>
      <c r="BR1457" t="b">
        <v>0</v>
      </c>
      <c r="BT1457" t="b">
        <v>0</v>
      </c>
      <c r="BW1457" t="s">
        <v>339</v>
      </c>
      <c r="BX1457" t="b">
        <v>0</v>
      </c>
      <c r="BY1457" s="2">
        <v>44376.857569444444</v>
      </c>
      <c r="CB1457" t="b">
        <v>0</v>
      </c>
      <c r="CC1457" t="b">
        <v>0</v>
      </c>
      <c r="CD1457">
        <v>0</v>
      </c>
      <c r="CE1457">
        <v>0</v>
      </c>
      <c r="CF1457">
        <v>58893.3</v>
      </c>
      <c r="CH1457">
        <v>17667.990000000002</v>
      </c>
      <c r="CI1457">
        <v>30</v>
      </c>
      <c r="CJ1457">
        <v>0</v>
      </c>
      <c r="CK1457">
        <f>YEAR(tbl_Opportunity[[#This Row],[Close Date]])</f>
        <v>2021</v>
      </c>
    </row>
    <row r="1458" spans="1:89">
      <c r="A1458" t="s">
        <v>4031</v>
      </c>
      <c r="B1458" t="b">
        <v>0</v>
      </c>
      <c r="D1458" t="b">
        <v>0</v>
      </c>
      <c r="E1458" t="s">
        <v>3510</v>
      </c>
      <c r="H1458" s="1">
        <v>44470</v>
      </c>
      <c r="I1458" t="b">
        <v>0</v>
      </c>
      <c r="O1458" t="s">
        <v>99</v>
      </c>
      <c r="P1458" t="b">
        <v>0</v>
      </c>
      <c r="Q1458" s="2">
        <v>44253.851064814815</v>
      </c>
      <c r="R1458" s="1"/>
      <c r="S1458" t="b">
        <v>0</v>
      </c>
      <c r="U1458" s="1"/>
      <c r="V1458" t="b">
        <v>0</v>
      </c>
      <c r="W1458" s="1">
        <v>44287</v>
      </c>
      <c r="X1458">
        <v>4</v>
      </c>
      <c r="Y1458">
        <v>2021</v>
      </c>
      <c r="Z1458" t="s">
        <v>161</v>
      </c>
      <c r="AA1458" t="s">
        <v>161</v>
      </c>
      <c r="AB1458" t="b">
        <v>0</v>
      </c>
      <c r="AC1458" t="b">
        <v>0</v>
      </c>
      <c r="AE1458" t="b">
        <v>1</v>
      </c>
      <c r="AF1458" t="b">
        <v>0</v>
      </c>
      <c r="AG1458" t="b">
        <v>0</v>
      </c>
      <c r="AH1458" t="s">
        <v>210</v>
      </c>
      <c r="AI1458" t="b">
        <v>0</v>
      </c>
      <c r="AK1458" t="b">
        <v>0</v>
      </c>
      <c r="AL1458" s="1">
        <v>44376</v>
      </c>
      <c r="AM1458" t="s">
        <v>99</v>
      </c>
      <c r="AN1458" s="2">
        <v>44364.665277777778</v>
      </c>
      <c r="AP1458" s="2"/>
      <c r="AQ1458" s="1"/>
      <c r="AS1458" t="b">
        <v>0</v>
      </c>
      <c r="AV1458" t="s">
        <v>213</v>
      </c>
      <c r="BB1458" t="s">
        <v>4032</v>
      </c>
      <c r="BD1458" t="b">
        <v>0</v>
      </c>
      <c r="BH1458" t="s">
        <v>99</v>
      </c>
      <c r="BI1458" t="s">
        <v>150</v>
      </c>
      <c r="BK1458" t="s">
        <v>384</v>
      </c>
      <c r="BN1458" t="s">
        <v>415</v>
      </c>
      <c r="BQ1458" t="s">
        <v>96</v>
      </c>
      <c r="BR1458" t="b">
        <v>0</v>
      </c>
      <c r="BT1458" t="b">
        <v>0</v>
      </c>
      <c r="BW1458" t="s">
        <v>166</v>
      </c>
      <c r="BX1458" t="b">
        <v>0</v>
      </c>
      <c r="BY1458" s="2">
        <v>44376.857581018521</v>
      </c>
      <c r="CB1458" t="b">
        <v>0</v>
      </c>
      <c r="CC1458" t="b">
        <v>0</v>
      </c>
      <c r="CD1458">
        <v>0</v>
      </c>
      <c r="CE1458">
        <v>0</v>
      </c>
      <c r="CF1458">
        <v>78000</v>
      </c>
      <c r="CH1458">
        <v>7800</v>
      </c>
      <c r="CI1458">
        <v>10</v>
      </c>
      <c r="CJ1458">
        <v>0</v>
      </c>
      <c r="CK1458">
        <f>YEAR(tbl_Opportunity[[#This Row],[Close Date]])</f>
        <v>2021</v>
      </c>
    </row>
    <row r="1459" spans="1:89">
      <c r="A1459" t="s">
        <v>4033</v>
      </c>
      <c r="B1459" t="b">
        <v>0</v>
      </c>
      <c r="D1459" t="b">
        <v>0</v>
      </c>
      <c r="H1459" s="1">
        <v>44926</v>
      </c>
      <c r="I1459" t="b">
        <v>0</v>
      </c>
      <c r="O1459" t="s">
        <v>3381</v>
      </c>
      <c r="P1459" t="b">
        <v>0</v>
      </c>
      <c r="Q1459" s="2">
        <v>44272.647499999999</v>
      </c>
      <c r="R1459" s="1"/>
      <c r="S1459" t="b">
        <v>0</v>
      </c>
      <c r="U1459" s="1"/>
      <c r="V1459" t="b">
        <v>0</v>
      </c>
      <c r="W1459" s="1">
        <v>44652</v>
      </c>
      <c r="X1459">
        <v>4</v>
      </c>
      <c r="Y1459">
        <v>2022</v>
      </c>
      <c r="Z1459" t="s">
        <v>161</v>
      </c>
      <c r="AA1459" t="s">
        <v>161</v>
      </c>
      <c r="AB1459" t="b">
        <v>0</v>
      </c>
      <c r="AC1459" t="b">
        <v>0</v>
      </c>
      <c r="AD1459" t="s">
        <v>3452</v>
      </c>
      <c r="AE1459" t="b">
        <v>1</v>
      </c>
      <c r="AF1459" t="b">
        <v>0</v>
      </c>
      <c r="AG1459" t="b">
        <v>0</v>
      </c>
      <c r="AH1459" t="s">
        <v>636</v>
      </c>
      <c r="AI1459" t="b">
        <v>0</v>
      </c>
      <c r="AK1459" t="b">
        <v>0</v>
      </c>
      <c r="AL1459" s="1"/>
      <c r="AM1459" t="s">
        <v>3381</v>
      </c>
      <c r="AN1459" s="2">
        <v>44347.602071759262</v>
      </c>
      <c r="AP1459" s="2"/>
      <c r="AQ1459" s="1"/>
      <c r="AS1459" t="b">
        <v>0</v>
      </c>
      <c r="AV1459" t="s">
        <v>213</v>
      </c>
      <c r="BB1459" t="s">
        <v>4034</v>
      </c>
      <c r="BD1459" t="b">
        <v>0</v>
      </c>
      <c r="BH1459" t="s">
        <v>3381</v>
      </c>
      <c r="BI1459" t="s">
        <v>155</v>
      </c>
      <c r="BK1459" t="s">
        <v>384</v>
      </c>
      <c r="BN1459" t="s">
        <v>415</v>
      </c>
      <c r="BQ1459" t="s">
        <v>96</v>
      </c>
      <c r="BR1459" t="b">
        <v>0</v>
      </c>
      <c r="BT1459" t="b">
        <v>0</v>
      </c>
      <c r="BW1459" t="s">
        <v>166</v>
      </c>
      <c r="BX1459" t="b">
        <v>0</v>
      </c>
      <c r="BY1459" s="2">
        <v>44376.857581018521</v>
      </c>
      <c r="CB1459" t="b">
        <v>0</v>
      </c>
      <c r="CC1459" t="b">
        <v>0</v>
      </c>
      <c r="CD1459">
        <v>0</v>
      </c>
      <c r="CE1459">
        <v>0</v>
      </c>
      <c r="CF1459">
        <v>53658.34</v>
      </c>
      <c r="CH1459">
        <v>5365.83</v>
      </c>
      <c r="CI1459">
        <v>10</v>
      </c>
      <c r="CJ1459">
        <v>0</v>
      </c>
      <c r="CK1459">
        <f>YEAR(tbl_Opportunity[[#This Row],[Close Date]])</f>
        <v>2022</v>
      </c>
    </row>
    <row r="1460" spans="1:89">
      <c r="A1460" t="s">
        <v>4035</v>
      </c>
      <c r="B1460" t="b">
        <v>0</v>
      </c>
      <c r="D1460" t="b">
        <v>0</v>
      </c>
      <c r="E1460" t="s">
        <v>3510</v>
      </c>
      <c r="H1460" s="1">
        <v>44531</v>
      </c>
      <c r="I1460" t="b">
        <v>0</v>
      </c>
      <c r="J1460" t="s">
        <v>193</v>
      </c>
      <c r="L1460" t="s">
        <v>4036</v>
      </c>
      <c r="O1460" t="s">
        <v>99</v>
      </c>
      <c r="P1460" t="b">
        <v>0</v>
      </c>
      <c r="Q1460" s="2">
        <v>44050.549490740741</v>
      </c>
      <c r="R1460" s="1"/>
      <c r="S1460" t="b">
        <v>0</v>
      </c>
      <c r="U1460" s="1"/>
      <c r="V1460" t="b">
        <v>0</v>
      </c>
      <c r="W1460" s="1">
        <v>44287</v>
      </c>
      <c r="X1460">
        <v>4</v>
      </c>
      <c r="Y1460">
        <v>2021</v>
      </c>
      <c r="Z1460" t="s">
        <v>161</v>
      </c>
      <c r="AA1460" t="s">
        <v>161</v>
      </c>
      <c r="AB1460" t="b">
        <v>0</v>
      </c>
      <c r="AC1460" t="b">
        <v>0</v>
      </c>
      <c r="AE1460" t="b">
        <v>1</v>
      </c>
      <c r="AF1460" t="b">
        <v>0</v>
      </c>
      <c r="AG1460" t="b">
        <v>0</v>
      </c>
      <c r="AH1460" t="s">
        <v>636</v>
      </c>
      <c r="AI1460" t="b">
        <v>0</v>
      </c>
      <c r="AK1460" t="b">
        <v>0</v>
      </c>
      <c r="AL1460" s="1">
        <v>44358</v>
      </c>
      <c r="AM1460" t="s">
        <v>99</v>
      </c>
      <c r="AN1460" s="2">
        <v>44358.868668981479</v>
      </c>
      <c r="AP1460" s="2">
        <v>44358.849282407406</v>
      </c>
      <c r="AQ1460" s="1">
        <v>44358</v>
      </c>
      <c r="AS1460" t="b">
        <v>0</v>
      </c>
      <c r="AV1460" t="s">
        <v>153</v>
      </c>
      <c r="BB1460" t="s">
        <v>4037</v>
      </c>
      <c r="BD1460" t="b">
        <v>0</v>
      </c>
      <c r="BH1460" t="s">
        <v>99</v>
      </c>
      <c r="BI1460" t="s">
        <v>150</v>
      </c>
      <c r="BK1460" t="s">
        <v>384</v>
      </c>
      <c r="BL1460" t="s">
        <v>4038</v>
      </c>
      <c r="BN1460" t="s">
        <v>415</v>
      </c>
      <c r="BP1460" t="s">
        <v>4039</v>
      </c>
      <c r="BQ1460" t="s">
        <v>96</v>
      </c>
      <c r="BR1460" t="b">
        <v>0</v>
      </c>
      <c r="BT1460" t="b">
        <v>0</v>
      </c>
      <c r="BW1460" t="s">
        <v>166</v>
      </c>
      <c r="BX1460" t="b">
        <v>0</v>
      </c>
      <c r="BY1460" s="2">
        <v>44376.857581018521</v>
      </c>
      <c r="CB1460" t="b">
        <v>0</v>
      </c>
      <c r="CC1460" t="b">
        <v>0</v>
      </c>
      <c r="CD1460">
        <v>0</v>
      </c>
      <c r="CE1460">
        <v>0</v>
      </c>
      <c r="CF1460">
        <v>6500</v>
      </c>
      <c r="CH1460">
        <v>650</v>
      </c>
      <c r="CI1460">
        <v>10</v>
      </c>
      <c r="CJ1460">
        <v>0</v>
      </c>
      <c r="CK1460">
        <f>YEAR(tbl_Opportunity[[#This Row],[Close Date]])</f>
        <v>2021</v>
      </c>
    </row>
    <row r="1461" spans="1:89">
      <c r="A1461" t="s">
        <v>4040</v>
      </c>
      <c r="B1461" t="b">
        <v>0</v>
      </c>
      <c r="D1461" t="b">
        <v>0</v>
      </c>
      <c r="H1461" s="1">
        <v>44561</v>
      </c>
      <c r="I1461" t="b">
        <v>0</v>
      </c>
      <c r="L1461" t="s">
        <v>4041</v>
      </c>
      <c r="O1461" t="s">
        <v>131</v>
      </c>
      <c r="P1461" t="b">
        <v>0</v>
      </c>
      <c r="Q1461" s="2">
        <v>43927.568645833337</v>
      </c>
      <c r="R1461" s="1"/>
      <c r="S1461" t="b">
        <v>0</v>
      </c>
      <c r="U1461" s="1">
        <v>44196</v>
      </c>
      <c r="V1461" t="b">
        <v>0</v>
      </c>
      <c r="W1461" s="1">
        <v>44287</v>
      </c>
      <c r="X1461">
        <v>4</v>
      </c>
      <c r="Y1461">
        <v>2021</v>
      </c>
      <c r="Z1461" t="s">
        <v>161</v>
      </c>
      <c r="AA1461" t="s">
        <v>161</v>
      </c>
      <c r="AB1461" t="b">
        <v>0</v>
      </c>
      <c r="AC1461" t="b">
        <v>0</v>
      </c>
      <c r="AE1461" t="b">
        <v>1</v>
      </c>
      <c r="AF1461" t="b">
        <v>0</v>
      </c>
      <c r="AG1461" t="b">
        <v>0</v>
      </c>
      <c r="AH1461" t="s">
        <v>636</v>
      </c>
      <c r="AI1461" t="b">
        <v>0</v>
      </c>
      <c r="AK1461" t="b">
        <v>0</v>
      </c>
      <c r="AL1461" s="1"/>
      <c r="AM1461" t="s">
        <v>332</v>
      </c>
      <c r="AN1461" s="2">
        <v>44375.539467592593</v>
      </c>
      <c r="AP1461" s="2"/>
      <c r="AQ1461" s="1"/>
      <c r="AS1461" t="b">
        <v>0</v>
      </c>
      <c r="AV1461" t="s">
        <v>153</v>
      </c>
      <c r="BB1461" t="s">
        <v>4042</v>
      </c>
      <c r="BD1461" t="b">
        <v>0</v>
      </c>
      <c r="BH1461" t="s">
        <v>332</v>
      </c>
      <c r="BI1461" t="s">
        <v>150</v>
      </c>
      <c r="BJ1461" t="s">
        <v>102</v>
      </c>
      <c r="BK1461" t="s">
        <v>102</v>
      </c>
      <c r="BN1461" t="s">
        <v>415</v>
      </c>
      <c r="BQ1461" t="s">
        <v>96</v>
      </c>
      <c r="BR1461" t="b">
        <v>0</v>
      </c>
      <c r="BS1461" t="s">
        <v>384</v>
      </c>
      <c r="BT1461" t="b">
        <v>0</v>
      </c>
      <c r="BW1461" t="s">
        <v>339</v>
      </c>
      <c r="BX1461" t="b">
        <v>0</v>
      </c>
      <c r="BY1461" s="2">
        <v>44376.857581018521</v>
      </c>
      <c r="CB1461" t="b">
        <v>0</v>
      </c>
      <c r="CC1461" t="b">
        <v>0</v>
      </c>
      <c r="CD1461">
        <v>0</v>
      </c>
      <c r="CE1461">
        <v>0</v>
      </c>
      <c r="CF1461">
        <v>585000</v>
      </c>
      <c r="CH1461">
        <v>175500</v>
      </c>
      <c r="CI1461">
        <v>30</v>
      </c>
      <c r="CJ1461">
        <v>0</v>
      </c>
      <c r="CK1461">
        <f>YEAR(tbl_Opportunity[[#This Row],[Close Date]])</f>
        <v>2021</v>
      </c>
    </row>
    <row r="1462" spans="1:89">
      <c r="A1462" t="s">
        <v>132</v>
      </c>
      <c r="B1462" t="b">
        <v>0</v>
      </c>
      <c r="D1462" t="b">
        <v>0</v>
      </c>
      <c r="H1462" s="1">
        <v>44561</v>
      </c>
      <c r="I1462" t="b">
        <v>0</v>
      </c>
      <c r="O1462" t="s">
        <v>514</v>
      </c>
      <c r="P1462" t="b">
        <v>0</v>
      </c>
      <c r="Q1462" s="2">
        <v>44319.695844907408</v>
      </c>
      <c r="R1462" s="1"/>
      <c r="S1462" t="b">
        <v>0</v>
      </c>
      <c r="U1462" s="1"/>
      <c r="V1462" t="b">
        <v>0</v>
      </c>
      <c r="W1462" s="1">
        <v>44287</v>
      </c>
      <c r="X1462">
        <v>4</v>
      </c>
      <c r="Y1462">
        <v>2021</v>
      </c>
      <c r="Z1462" t="s">
        <v>161</v>
      </c>
      <c r="AA1462" t="s">
        <v>161</v>
      </c>
      <c r="AB1462" t="b">
        <v>0</v>
      </c>
      <c r="AC1462" t="b">
        <v>0</v>
      </c>
      <c r="AE1462" t="b">
        <v>1</v>
      </c>
      <c r="AF1462" t="b">
        <v>0</v>
      </c>
      <c r="AG1462" t="b">
        <v>0</v>
      </c>
      <c r="AH1462" t="s">
        <v>636</v>
      </c>
      <c r="AI1462" t="b">
        <v>0</v>
      </c>
      <c r="AK1462" t="b">
        <v>0</v>
      </c>
      <c r="AL1462" s="1"/>
      <c r="AM1462" t="s">
        <v>332</v>
      </c>
      <c r="AN1462" s="2">
        <v>44354.434537037036</v>
      </c>
      <c r="AP1462" s="2">
        <v>44354.434537037036</v>
      </c>
      <c r="AQ1462" s="1">
        <v>44354</v>
      </c>
      <c r="AS1462" t="b">
        <v>0</v>
      </c>
      <c r="AV1462" t="s">
        <v>213</v>
      </c>
      <c r="BB1462" t="s">
        <v>4043</v>
      </c>
      <c r="BD1462" t="b">
        <v>0</v>
      </c>
      <c r="BH1462" t="s">
        <v>332</v>
      </c>
      <c r="BI1462" t="s">
        <v>150</v>
      </c>
      <c r="BK1462" t="s">
        <v>102</v>
      </c>
      <c r="BL1462" t="s">
        <v>3455</v>
      </c>
      <c r="BN1462" t="s">
        <v>415</v>
      </c>
      <c r="BQ1462" t="s">
        <v>96</v>
      </c>
      <c r="BR1462" t="b">
        <v>0</v>
      </c>
      <c r="BS1462" t="s">
        <v>384</v>
      </c>
      <c r="BT1462" t="b">
        <v>0</v>
      </c>
      <c r="BW1462" t="s">
        <v>339</v>
      </c>
      <c r="BX1462" t="b">
        <v>0</v>
      </c>
      <c r="BY1462" s="2">
        <v>44376.857581018521</v>
      </c>
      <c r="CB1462" t="b">
        <v>0</v>
      </c>
      <c r="CC1462" t="b">
        <v>0</v>
      </c>
      <c r="CD1462">
        <v>0</v>
      </c>
      <c r="CE1462">
        <v>0</v>
      </c>
      <c r="CF1462">
        <v>82472.399999999994</v>
      </c>
      <c r="CH1462">
        <v>24741.72</v>
      </c>
      <c r="CI1462">
        <v>30</v>
      </c>
      <c r="CJ1462">
        <v>0</v>
      </c>
      <c r="CK1462">
        <f>YEAR(tbl_Opportunity[[#This Row],[Close Date]])</f>
        <v>2021</v>
      </c>
    </row>
    <row r="1463" spans="1:89">
      <c r="A1463" t="s">
        <v>4044</v>
      </c>
      <c r="B1463" t="b">
        <v>0</v>
      </c>
      <c r="D1463" t="b">
        <v>0</v>
      </c>
      <c r="H1463" s="1">
        <v>44926</v>
      </c>
      <c r="I1463" t="b">
        <v>0</v>
      </c>
      <c r="O1463" t="s">
        <v>2842</v>
      </c>
      <c r="P1463" t="b">
        <v>0</v>
      </c>
      <c r="Q1463" s="2">
        <v>43839.726736111108</v>
      </c>
      <c r="R1463" s="1"/>
      <c r="S1463" t="b">
        <v>0</v>
      </c>
      <c r="U1463" s="1"/>
      <c r="V1463" t="b">
        <v>0</v>
      </c>
      <c r="W1463" s="1">
        <v>44652</v>
      </c>
      <c r="X1463">
        <v>4</v>
      </c>
      <c r="Y1463">
        <v>2022</v>
      </c>
      <c r="Z1463" t="s">
        <v>161</v>
      </c>
      <c r="AA1463" t="s">
        <v>161</v>
      </c>
      <c r="AB1463" t="b">
        <v>0</v>
      </c>
      <c r="AC1463" t="b">
        <v>0</v>
      </c>
      <c r="AE1463" t="b">
        <v>1</v>
      </c>
      <c r="AF1463" t="b">
        <v>0</v>
      </c>
      <c r="AG1463" t="b">
        <v>0</v>
      </c>
      <c r="AH1463" t="s">
        <v>636</v>
      </c>
      <c r="AI1463" t="b">
        <v>0</v>
      </c>
      <c r="AK1463" t="b">
        <v>0</v>
      </c>
      <c r="AL1463" s="1"/>
      <c r="AM1463" t="s">
        <v>2842</v>
      </c>
      <c r="AN1463" s="2">
        <v>44364.60361111111</v>
      </c>
      <c r="AP1463" s="2">
        <v>44194.629363425927</v>
      </c>
      <c r="AQ1463" s="1"/>
      <c r="AS1463" t="b">
        <v>0</v>
      </c>
      <c r="AV1463" t="s">
        <v>213</v>
      </c>
      <c r="BB1463" t="s">
        <v>4045</v>
      </c>
      <c r="BD1463" t="b">
        <v>0</v>
      </c>
      <c r="BH1463" t="s">
        <v>2842</v>
      </c>
      <c r="BI1463" t="s">
        <v>155</v>
      </c>
      <c r="BK1463" t="s">
        <v>102</v>
      </c>
      <c r="BL1463" t="s">
        <v>3368</v>
      </c>
      <c r="BN1463" t="s">
        <v>415</v>
      </c>
      <c r="BQ1463" t="s">
        <v>96</v>
      </c>
      <c r="BR1463" t="b">
        <v>0</v>
      </c>
      <c r="BS1463" t="s">
        <v>157</v>
      </c>
      <c r="BT1463" t="b">
        <v>0</v>
      </c>
      <c r="BW1463" t="s">
        <v>313</v>
      </c>
      <c r="BX1463" t="b">
        <v>0</v>
      </c>
      <c r="BY1463" s="2">
        <v>44376.857581018521</v>
      </c>
      <c r="CB1463" t="b">
        <v>0</v>
      </c>
      <c r="CC1463" t="b">
        <v>0</v>
      </c>
      <c r="CD1463">
        <v>0</v>
      </c>
      <c r="CE1463">
        <v>0</v>
      </c>
      <c r="CF1463">
        <v>487500</v>
      </c>
      <c r="CH1463">
        <v>24375</v>
      </c>
      <c r="CI1463">
        <v>5</v>
      </c>
      <c r="CJ1463">
        <v>0</v>
      </c>
      <c r="CK1463">
        <f>YEAR(tbl_Opportunity[[#This Row],[Close Date]])</f>
        <v>2022</v>
      </c>
    </row>
    <row r="1464" spans="1:89">
      <c r="A1464" t="s">
        <v>1872</v>
      </c>
      <c r="B1464" t="b">
        <v>0</v>
      </c>
      <c r="D1464" t="b">
        <v>0</v>
      </c>
      <c r="H1464" s="1">
        <v>44561</v>
      </c>
      <c r="I1464" t="b">
        <v>0</v>
      </c>
      <c r="O1464" t="s">
        <v>114</v>
      </c>
      <c r="P1464" t="b">
        <v>0</v>
      </c>
      <c r="Q1464" s="2">
        <v>43811.098344907405</v>
      </c>
      <c r="R1464" s="1"/>
      <c r="S1464" t="b">
        <v>0</v>
      </c>
      <c r="U1464" s="1"/>
      <c r="V1464" t="b">
        <v>0</v>
      </c>
      <c r="W1464" s="1">
        <v>44287</v>
      </c>
      <c r="X1464">
        <v>4</v>
      </c>
      <c r="Y1464">
        <v>2021</v>
      </c>
      <c r="Z1464" t="s">
        <v>161</v>
      </c>
      <c r="AA1464" t="s">
        <v>161</v>
      </c>
      <c r="AB1464" t="b">
        <v>0</v>
      </c>
      <c r="AC1464" t="b">
        <v>0</v>
      </c>
      <c r="AE1464" t="b">
        <v>1</v>
      </c>
      <c r="AF1464" t="b">
        <v>0</v>
      </c>
      <c r="AG1464" t="b">
        <v>0</v>
      </c>
      <c r="AH1464" t="s">
        <v>636</v>
      </c>
      <c r="AI1464" t="b">
        <v>0</v>
      </c>
      <c r="AK1464" t="b">
        <v>0</v>
      </c>
      <c r="AL1464" s="1"/>
      <c r="AM1464" t="s">
        <v>114</v>
      </c>
      <c r="AN1464" s="2">
        <v>44329.886053240742</v>
      </c>
      <c r="AP1464" s="2">
        <v>43836.762627314813</v>
      </c>
      <c r="AQ1464" s="1"/>
      <c r="AS1464" t="b">
        <v>0</v>
      </c>
      <c r="AV1464" t="s">
        <v>213</v>
      </c>
      <c r="BB1464" t="s">
        <v>4046</v>
      </c>
      <c r="BD1464" t="b">
        <v>0</v>
      </c>
      <c r="BH1464" t="s">
        <v>114</v>
      </c>
      <c r="BI1464" t="s">
        <v>155</v>
      </c>
      <c r="BK1464" t="s">
        <v>384</v>
      </c>
      <c r="BN1464" t="s">
        <v>415</v>
      </c>
      <c r="BQ1464" t="s">
        <v>96</v>
      </c>
      <c r="BR1464" t="b">
        <v>0</v>
      </c>
      <c r="BS1464" t="s">
        <v>157</v>
      </c>
      <c r="BT1464" t="b">
        <v>0</v>
      </c>
      <c r="BW1464" t="s">
        <v>166</v>
      </c>
      <c r="BX1464" t="b">
        <v>0</v>
      </c>
      <c r="BY1464" s="2">
        <v>44376.857581018521</v>
      </c>
      <c r="CB1464" t="b">
        <v>0</v>
      </c>
      <c r="CC1464" t="b">
        <v>0</v>
      </c>
      <c r="CD1464">
        <v>0</v>
      </c>
      <c r="CE1464">
        <v>0</v>
      </c>
      <c r="CF1464">
        <v>49048.5</v>
      </c>
      <c r="CH1464">
        <v>4904.8500000000004</v>
      </c>
      <c r="CI1464">
        <v>10</v>
      </c>
      <c r="CJ1464">
        <v>0</v>
      </c>
      <c r="CK1464">
        <f>YEAR(tbl_Opportunity[[#This Row],[Close Date]])</f>
        <v>2021</v>
      </c>
    </row>
    <row r="1465" spans="1:89">
      <c r="A1465" t="s">
        <v>4047</v>
      </c>
      <c r="B1465" t="b">
        <v>0</v>
      </c>
      <c r="D1465" t="b">
        <v>0</v>
      </c>
      <c r="E1465" t="s">
        <v>3119</v>
      </c>
      <c r="H1465" s="1">
        <v>44500</v>
      </c>
      <c r="I1465" t="b">
        <v>0</v>
      </c>
      <c r="L1465" t="s">
        <v>4048</v>
      </c>
      <c r="O1465" t="s">
        <v>99</v>
      </c>
      <c r="P1465" t="b">
        <v>0</v>
      </c>
      <c r="Q1465" s="2">
        <v>44251.907442129632</v>
      </c>
      <c r="R1465" s="1"/>
      <c r="S1465" t="b">
        <v>0</v>
      </c>
      <c r="U1465" s="1"/>
      <c r="V1465" t="b">
        <v>0</v>
      </c>
      <c r="W1465" s="1">
        <v>44287</v>
      </c>
      <c r="X1465">
        <v>4</v>
      </c>
      <c r="Y1465">
        <v>2021</v>
      </c>
      <c r="Z1465" t="s">
        <v>1659</v>
      </c>
      <c r="AA1465" t="s">
        <v>1660</v>
      </c>
      <c r="AB1465" t="b">
        <v>0</v>
      </c>
      <c r="AC1465" t="b">
        <v>0</v>
      </c>
      <c r="AE1465" t="b">
        <v>1</v>
      </c>
      <c r="AF1465" t="b">
        <v>0</v>
      </c>
      <c r="AG1465" t="b">
        <v>0</v>
      </c>
      <c r="AH1465" t="s">
        <v>699</v>
      </c>
      <c r="AI1465" t="b">
        <v>0</v>
      </c>
      <c r="AK1465" t="b">
        <v>0</v>
      </c>
      <c r="AL1465" s="1">
        <v>44350</v>
      </c>
      <c r="AM1465" t="s">
        <v>142</v>
      </c>
      <c r="AN1465" s="2">
        <v>44350.663645833331</v>
      </c>
      <c r="AP1465" s="2">
        <v>44350.663368055553</v>
      </c>
      <c r="AQ1465" s="1">
        <v>44350</v>
      </c>
      <c r="AS1465" t="b">
        <v>0</v>
      </c>
      <c r="AV1465" t="s">
        <v>93</v>
      </c>
      <c r="BB1465" t="s">
        <v>4049</v>
      </c>
      <c r="BD1465" t="b">
        <v>0</v>
      </c>
      <c r="BH1465" t="s">
        <v>142</v>
      </c>
      <c r="BI1465" t="s">
        <v>150</v>
      </c>
      <c r="BK1465" t="s">
        <v>384</v>
      </c>
      <c r="BN1465" t="s">
        <v>415</v>
      </c>
      <c r="BQ1465" t="s">
        <v>96</v>
      </c>
      <c r="BR1465" t="b">
        <v>0</v>
      </c>
      <c r="BT1465" t="b">
        <v>0</v>
      </c>
      <c r="BW1465" t="s">
        <v>2863</v>
      </c>
      <c r="BX1465" t="b">
        <v>0</v>
      </c>
      <c r="BY1465" s="2">
        <v>44376.857581018521</v>
      </c>
      <c r="CB1465" t="b">
        <v>0</v>
      </c>
      <c r="CC1465" t="b">
        <v>0</v>
      </c>
      <c r="CD1465">
        <v>1</v>
      </c>
      <c r="CE1465">
        <v>1</v>
      </c>
      <c r="CF1465">
        <v>64685.120000000003</v>
      </c>
      <c r="CH1465">
        <v>32342.560000000001</v>
      </c>
      <c r="CI1465">
        <v>50</v>
      </c>
      <c r="CJ1465">
        <v>0</v>
      </c>
      <c r="CK1465">
        <f>YEAR(tbl_Opportunity[[#This Row],[Close Date]])</f>
        <v>2021</v>
      </c>
    </row>
    <row r="1466" spans="1:89">
      <c r="A1466" t="s">
        <v>4050</v>
      </c>
      <c r="B1466" t="b">
        <v>0</v>
      </c>
      <c r="D1466" t="b">
        <v>0</v>
      </c>
      <c r="E1466" t="s">
        <v>3510</v>
      </c>
      <c r="H1466" s="1">
        <v>44470</v>
      </c>
      <c r="I1466" t="b">
        <v>0</v>
      </c>
      <c r="L1466" t="s">
        <v>4051</v>
      </c>
      <c r="O1466" t="s">
        <v>99</v>
      </c>
      <c r="P1466" t="b">
        <v>0</v>
      </c>
      <c r="Q1466" s="2">
        <v>44242.682164351849</v>
      </c>
      <c r="R1466" s="1"/>
      <c r="S1466" t="b">
        <v>0</v>
      </c>
      <c r="U1466" s="1"/>
      <c r="V1466" t="b">
        <v>0</v>
      </c>
      <c r="W1466" s="1">
        <v>44287</v>
      </c>
      <c r="X1466">
        <v>4</v>
      </c>
      <c r="Y1466">
        <v>2021</v>
      </c>
      <c r="Z1466" t="s">
        <v>161</v>
      </c>
      <c r="AA1466" t="s">
        <v>161</v>
      </c>
      <c r="AB1466" t="b">
        <v>0</v>
      </c>
      <c r="AC1466" t="b">
        <v>0</v>
      </c>
      <c r="AE1466" t="b">
        <v>1</v>
      </c>
      <c r="AF1466" t="b">
        <v>0</v>
      </c>
      <c r="AG1466" t="b">
        <v>0</v>
      </c>
      <c r="AH1466" t="s">
        <v>699</v>
      </c>
      <c r="AI1466" t="b">
        <v>0</v>
      </c>
      <c r="AK1466" t="b">
        <v>0</v>
      </c>
      <c r="AL1466" s="1">
        <v>44364</v>
      </c>
      <c r="AM1466" t="s">
        <v>99</v>
      </c>
      <c r="AN1466" s="2">
        <v>44364.839745370373</v>
      </c>
      <c r="AP1466" s="2">
        <v>44364.839745370373</v>
      </c>
      <c r="AQ1466" s="1">
        <v>44364</v>
      </c>
      <c r="AS1466" t="b">
        <v>0</v>
      </c>
      <c r="AV1466" t="s">
        <v>176</v>
      </c>
      <c r="BB1466" t="s">
        <v>4052</v>
      </c>
      <c r="BD1466" t="b">
        <v>0</v>
      </c>
      <c r="BH1466" t="s">
        <v>99</v>
      </c>
      <c r="BI1466" t="s">
        <v>150</v>
      </c>
      <c r="BK1466" t="s">
        <v>95</v>
      </c>
      <c r="BN1466" t="s">
        <v>415</v>
      </c>
      <c r="BQ1466" t="s">
        <v>96</v>
      </c>
      <c r="BR1466" t="b">
        <v>0</v>
      </c>
      <c r="BT1466" t="b">
        <v>0</v>
      </c>
      <c r="BW1466" t="s">
        <v>166</v>
      </c>
      <c r="BX1466" t="b">
        <v>0</v>
      </c>
      <c r="BY1466" s="2">
        <v>44376.857581018521</v>
      </c>
      <c r="CB1466" t="b">
        <v>0</v>
      </c>
      <c r="CC1466" t="b">
        <v>0</v>
      </c>
      <c r="CD1466">
        <v>1</v>
      </c>
      <c r="CE1466">
        <v>1</v>
      </c>
      <c r="CF1466">
        <v>6500</v>
      </c>
      <c r="CH1466">
        <v>650</v>
      </c>
      <c r="CI1466">
        <v>10</v>
      </c>
      <c r="CJ1466">
        <v>0</v>
      </c>
      <c r="CK1466">
        <f>YEAR(tbl_Opportunity[[#This Row],[Close Date]])</f>
        <v>2021</v>
      </c>
    </row>
    <row r="1467" spans="1:89">
      <c r="A1467" t="s">
        <v>4053</v>
      </c>
      <c r="B1467" t="b">
        <v>0</v>
      </c>
      <c r="D1467" t="b">
        <v>0</v>
      </c>
      <c r="H1467" s="1">
        <v>44561</v>
      </c>
      <c r="I1467" t="b">
        <v>0</v>
      </c>
      <c r="L1467" t="s">
        <v>4054</v>
      </c>
      <c r="O1467" t="s">
        <v>99</v>
      </c>
      <c r="P1467" t="b">
        <v>0</v>
      </c>
      <c r="Q1467" s="2">
        <v>44257.902372685188</v>
      </c>
      <c r="R1467" s="1"/>
      <c r="S1467" t="b">
        <v>0</v>
      </c>
      <c r="U1467" s="1"/>
      <c r="V1467" t="b">
        <v>0</v>
      </c>
      <c r="W1467" s="1">
        <v>44287</v>
      </c>
      <c r="X1467">
        <v>4</v>
      </c>
      <c r="Y1467">
        <v>2021</v>
      </c>
      <c r="Z1467" t="s">
        <v>161</v>
      </c>
      <c r="AA1467" t="s">
        <v>161</v>
      </c>
      <c r="AB1467" t="b">
        <v>0</v>
      </c>
      <c r="AC1467" t="b">
        <v>0</v>
      </c>
      <c r="AE1467" t="b">
        <v>1</v>
      </c>
      <c r="AF1467" t="b">
        <v>0</v>
      </c>
      <c r="AG1467" t="b">
        <v>0</v>
      </c>
      <c r="AH1467" t="s">
        <v>699</v>
      </c>
      <c r="AI1467" t="b">
        <v>0</v>
      </c>
      <c r="AK1467" t="b">
        <v>0</v>
      </c>
      <c r="AL1467" s="1">
        <v>44257</v>
      </c>
      <c r="AM1467" t="s">
        <v>162</v>
      </c>
      <c r="AN1467" s="2">
        <v>44543.726469907408</v>
      </c>
      <c r="AP1467" s="2"/>
      <c r="AQ1467" s="1"/>
      <c r="AS1467" t="b">
        <v>0</v>
      </c>
      <c r="AT1467" t="s">
        <v>4055</v>
      </c>
      <c r="AV1467" t="s">
        <v>213</v>
      </c>
      <c r="BB1467" t="s">
        <v>4056</v>
      </c>
      <c r="BD1467" t="b">
        <v>0</v>
      </c>
      <c r="BH1467" t="s">
        <v>142</v>
      </c>
      <c r="BI1467" t="s">
        <v>150</v>
      </c>
      <c r="BN1467" t="s">
        <v>415</v>
      </c>
      <c r="BQ1467" t="s">
        <v>96</v>
      </c>
      <c r="BR1467" t="b">
        <v>0</v>
      </c>
      <c r="BT1467" t="b">
        <v>0</v>
      </c>
      <c r="BW1467" t="s">
        <v>313</v>
      </c>
      <c r="BX1467" t="b">
        <v>0</v>
      </c>
      <c r="BY1467" s="2">
        <v>44543.726469907408</v>
      </c>
      <c r="CB1467" t="b">
        <v>0</v>
      </c>
      <c r="CC1467" t="b">
        <v>0</v>
      </c>
      <c r="CF1467">
        <v>65636</v>
      </c>
      <c r="CH1467">
        <v>3281.8</v>
      </c>
      <c r="CI1467">
        <v>5</v>
      </c>
      <c r="CJ1467">
        <v>0</v>
      </c>
      <c r="CK1467">
        <f>YEAR(tbl_Opportunity[[#This Row],[Close Date]])</f>
        <v>2021</v>
      </c>
    </row>
    <row r="1468" spans="1:89">
      <c r="A1468" t="s">
        <v>4057</v>
      </c>
      <c r="B1468" t="b">
        <v>0</v>
      </c>
      <c r="D1468" t="b">
        <v>0</v>
      </c>
      <c r="E1468" t="s">
        <v>4058</v>
      </c>
      <c r="H1468" s="1">
        <v>44561</v>
      </c>
      <c r="I1468" t="b">
        <v>0</v>
      </c>
      <c r="L1468" t="s">
        <v>4059</v>
      </c>
      <c r="O1468" t="s">
        <v>387</v>
      </c>
      <c r="P1468" t="b">
        <v>0</v>
      </c>
      <c r="Q1468" s="2">
        <v>44095.197314814817</v>
      </c>
      <c r="R1468" s="1"/>
      <c r="S1468" t="b">
        <v>0</v>
      </c>
      <c r="U1468" s="1"/>
      <c r="V1468" t="b">
        <v>0</v>
      </c>
      <c r="W1468" s="1">
        <v>44287</v>
      </c>
      <c r="X1468">
        <v>4</v>
      </c>
      <c r="Y1468">
        <v>2021</v>
      </c>
      <c r="Z1468" t="s">
        <v>1659</v>
      </c>
      <c r="AA1468" t="s">
        <v>1660</v>
      </c>
      <c r="AB1468" t="b">
        <v>0</v>
      </c>
      <c r="AC1468" t="b">
        <v>0</v>
      </c>
      <c r="AE1468" t="b">
        <v>1</v>
      </c>
      <c r="AF1468" t="b">
        <v>0</v>
      </c>
      <c r="AG1468" t="b">
        <v>0</v>
      </c>
      <c r="AH1468" t="s">
        <v>699</v>
      </c>
      <c r="AI1468" t="b">
        <v>0</v>
      </c>
      <c r="AK1468" t="b">
        <v>0</v>
      </c>
      <c r="AL1468" s="1"/>
      <c r="AM1468" t="s">
        <v>162</v>
      </c>
      <c r="AN1468" s="2">
        <v>44543.7262962963</v>
      </c>
      <c r="AP1468" s="2">
        <v>44193.20826388889</v>
      </c>
      <c r="AQ1468" s="1"/>
      <c r="AS1468" t="b">
        <v>0</v>
      </c>
      <c r="AT1468" t="s">
        <v>4060</v>
      </c>
      <c r="AV1468" t="s">
        <v>213</v>
      </c>
      <c r="BB1468" t="s">
        <v>4061</v>
      </c>
      <c r="BD1468" t="b">
        <v>0</v>
      </c>
      <c r="BH1468" t="s">
        <v>387</v>
      </c>
      <c r="BI1468" t="s">
        <v>150</v>
      </c>
      <c r="BK1468" t="s">
        <v>95</v>
      </c>
      <c r="BN1468" t="s">
        <v>415</v>
      </c>
      <c r="BQ1468" t="s">
        <v>96</v>
      </c>
      <c r="BR1468" t="b">
        <v>0</v>
      </c>
      <c r="BT1468" t="b">
        <v>0</v>
      </c>
      <c r="BW1468" t="s">
        <v>2863</v>
      </c>
      <c r="BX1468" t="b">
        <v>0</v>
      </c>
      <c r="BY1468" s="2">
        <v>44543.7262962963</v>
      </c>
      <c r="CB1468" t="b">
        <v>0</v>
      </c>
      <c r="CC1468" t="b">
        <v>0</v>
      </c>
      <c r="CF1468">
        <v>238</v>
      </c>
      <c r="CH1468">
        <v>119</v>
      </c>
      <c r="CI1468">
        <v>50</v>
      </c>
      <c r="CJ1468">
        <v>0</v>
      </c>
      <c r="CK1468">
        <f>YEAR(tbl_Opportunity[[#This Row],[Close Date]])</f>
        <v>2021</v>
      </c>
    </row>
    <row r="1469" spans="1:89">
      <c r="A1469" t="s">
        <v>4062</v>
      </c>
      <c r="B1469" t="b">
        <v>0</v>
      </c>
      <c r="D1469" t="b">
        <v>0</v>
      </c>
      <c r="E1469" t="s">
        <v>3893</v>
      </c>
      <c r="H1469" s="1">
        <v>44561</v>
      </c>
      <c r="I1469" t="b">
        <v>0</v>
      </c>
      <c r="L1469" t="s">
        <v>4063</v>
      </c>
      <c r="O1469" t="s">
        <v>99</v>
      </c>
      <c r="P1469" t="b">
        <v>0</v>
      </c>
      <c r="Q1469" s="2">
        <v>44293.875254629631</v>
      </c>
      <c r="R1469" s="1"/>
      <c r="S1469" t="b">
        <v>0</v>
      </c>
      <c r="U1469" s="1"/>
      <c r="V1469" t="b">
        <v>0</v>
      </c>
      <c r="W1469" s="1">
        <v>44287</v>
      </c>
      <c r="X1469">
        <v>4</v>
      </c>
      <c r="Y1469">
        <v>2021</v>
      </c>
      <c r="Z1469" t="s">
        <v>161</v>
      </c>
      <c r="AA1469" t="s">
        <v>161</v>
      </c>
      <c r="AB1469" t="b">
        <v>0</v>
      </c>
      <c r="AC1469" t="b">
        <v>0</v>
      </c>
      <c r="AD1469" t="s">
        <v>654</v>
      </c>
      <c r="AE1469" t="b">
        <v>1</v>
      </c>
      <c r="AF1469" t="b">
        <v>0</v>
      </c>
      <c r="AG1469" t="b">
        <v>0</v>
      </c>
      <c r="AH1469" t="s">
        <v>699</v>
      </c>
      <c r="AI1469" t="b">
        <v>0</v>
      </c>
      <c r="AK1469" t="b">
        <v>0</v>
      </c>
      <c r="AL1469" s="1">
        <v>44293</v>
      </c>
      <c r="AM1469" t="s">
        <v>162</v>
      </c>
      <c r="AN1469" s="2">
        <v>44543.726469907408</v>
      </c>
      <c r="AP1469" s="2">
        <v>44295.571782407409</v>
      </c>
      <c r="AQ1469" s="1"/>
      <c r="AS1469" t="b">
        <v>0</v>
      </c>
      <c r="AT1469" t="s">
        <v>4060</v>
      </c>
      <c r="AV1469" t="s">
        <v>93</v>
      </c>
      <c r="BB1469" t="s">
        <v>4064</v>
      </c>
      <c r="BD1469" t="b">
        <v>0</v>
      </c>
      <c r="BH1469" t="s">
        <v>142</v>
      </c>
      <c r="BI1469" t="s">
        <v>150</v>
      </c>
      <c r="BK1469" t="s">
        <v>95</v>
      </c>
      <c r="BN1469" t="s">
        <v>415</v>
      </c>
      <c r="BP1469" t="s">
        <v>4065</v>
      </c>
      <c r="BQ1469" t="s">
        <v>96</v>
      </c>
      <c r="BR1469" t="b">
        <v>0</v>
      </c>
      <c r="BS1469" t="s">
        <v>384</v>
      </c>
      <c r="BT1469" t="b">
        <v>0</v>
      </c>
      <c r="BW1469" t="s">
        <v>313</v>
      </c>
      <c r="BX1469" t="b">
        <v>0</v>
      </c>
      <c r="BY1469" s="2">
        <v>44543.726469907408</v>
      </c>
      <c r="CB1469" t="b">
        <v>0</v>
      </c>
      <c r="CC1469" t="b">
        <v>0</v>
      </c>
      <c r="CF1469">
        <v>90719.64</v>
      </c>
      <c r="CH1469">
        <v>4535.9799999999996</v>
      </c>
      <c r="CI1469">
        <v>5</v>
      </c>
      <c r="CJ1469">
        <v>0</v>
      </c>
      <c r="CK1469">
        <f>YEAR(tbl_Opportunity[[#This Row],[Close Date]])</f>
        <v>2021</v>
      </c>
    </row>
    <row r="1470" spans="1:89">
      <c r="A1470" t="s">
        <v>4066</v>
      </c>
      <c r="B1470" t="b">
        <v>0</v>
      </c>
      <c r="D1470" t="b">
        <v>0</v>
      </c>
      <c r="E1470" t="s">
        <v>3570</v>
      </c>
      <c r="H1470" s="1">
        <v>44561</v>
      </c>
      <c r="I1470" t="b">
        <v>0</v>
      </c>
      <c r="O1470" t="s">
        <v>99</v>
      </c>
      <c r="P1470" t="b">
        <v>0</v>
      </c>
      <c r="Q1470" s="2">
        <v>44293.741840277777</v>
      </c>
      <c r="R1470" s="1"/>
      <c r="S1470" t="b">
        <v>0</v>
      </c>
      <c r="U1470" s="1"/>
      <c r="V1470" t="b">
        <v>0</v>
      </c>
      <c r="W1470" s="1">
        <v>44287</v>
      </c>
      <c r="X1470">
        <v>4</v>
      </c>
      <c r="Y1470">
        <v>2021</v>
      </c>
      <c r="Z1470" t="s">
        <v>161</v>
      </c>
      <c r="AA1470" t="s">
        <v>161</v>
      </c>
      <c r="AB1470" t="b">
        <v>0</v>
      </c>
      <c r="AC1470" t="b">
        <v>0</v>
      </c>
      <c r="AE1470" t="b">
        <v>1</v>
      </c>
      <c r="AF1470" t="b">
        <v>0</v>
      </c>
      <c r="AG1470" t="b">
        <v>0</v>
      </c>
      <c r="AH1470" t="s">
        <v>699</v>
      </c>
      <c r="AI1470" t="b">
        <v>0</v>
      </c>
      <c r="AK1470" t="b">
        <v>0</v>
      </c>
      <c r="AL1470" s="1">
        <v>44293</v>
      </c>
      <c r="AM1470" t="s">
        <v>162</v>
      </c>
      <c r="AN1470" s="2">
        <v>44543.726469907408</v>
      </c>
      <c r="AP1470" s="2"/>
      <c r="AQ1470" s="1"/>
      <c r="AS1470" t="b">
        <v>0</v>
      </c>
      <c r="AT1470" t="s">
        <v>4067</v>
      </c>
      <c r="AV1470" t="s">
        <v>2956</v>
      </c>
      <c r="BB1470" t="s">
        <v>4068</v>
      </c>
      <c r="BD1470" t="b">
        <v>0</v>
      </c>
      <c r="BH1470" t="s">
        <v>142</v>
      </c>
      <c r="BI1470" t="s">
        <v>150</v>
      </c>
      <c r="BK1470" t="s">
        <v>95</v>
      </c>
      <c r="BN1470" t="s">
        <v>415</v>
      </c>
      <c r="BQ1470" t="s">
        <v>96</v>
      </c>
      <c r="BR1470" t="b">
        <v>0</v>
      </c>
      <c r="BT1470" t="b">
        <v>0</v>
      </c>
      <c r="BW1470" t="s">
        <v>313</v>
      </c>
      <c r="BX1470" t="b">
        <v>0</v>
      </c>
      <c r="BY1470" s="2">
        <v>44543.726469907408</v>
      </c>
      <c r="CB1470" t="b">
        <v>0</v>
      </c>
      <c r="CC1470" t="b">
        <v>0</v>
      </c>
      <c r="CF1470">
        <v>6500</v>
      </c>
      <c r="CH1470">
        <v>325</v>
      </c>
      <c r="CI1470">
        <v>5</v>
      </c>
      <c r="CJ1470">
        <v>0</v>
      </c>
      <c r="CK1470">
        <f>YEAR(tbl_Opportunity[[#This Row],[Close Date]])</f>
        <v>2021</v>
      </c>
    </row>
    <row r="1471" spans="1:89">
      <c r="A1471" t="s">
        <v>2028</v>
      </c>
      <c r="B1471" t="b">
        <v>0</v>
      </c>
      <c r="D1471" t="b">
        <v>0</v>
      </c>
      <c r="H1471" s="1">
        <v>44651</v>
      </c>
      <c r="I1471" t="b">
        <v>0</v>
      </c>
      <c r="L1471" t="s">
        <v>4069</v>
      </c>
      <c r="O1471" t="s">
        <v>215</v>
      </c>
      <c r="P1471" t="b">
        <v>0</v>
      </c>
      <c r="Q1471" s="2">
        <v>44021.623020833336</v>
      </c>
      <c r="R1471" s="1"/>
      <c r="S1471" t="b">
        <v>0</v>
      </c>
      <c r="U1471" s="1"/>
      <c r="V1471" t="b">
        <v>0</v>
      </c>
      <c r="W1471" s="1">
        <v>44562</v>
      </c>
      <c r="X1471">
        <v>1</v>
      </c>
      <c r="Y1471">
        <v>2022</v>
      </c>
      <c r="Z1471" t="s">
        <v>161</v>
      </c>
      <c r="AA1471" t="s">
        <v>161</v>
      </c>
      <c r="AB1471" t="b">
        <v>0</v>
      </c>
      <c r="AC1471" t="b">
        <v>0</v>
      </c>
      <c r="AE1471" t="b">
        <v>1</v>
      </c>
      <c r="AF1471" t="b">
        <v>1</v>
      </c>
      <c r="AG1471" t="b">
        <v>1</v>
      </c>
      <c r="AH1471" t="s">
        <v>699</v>
      </c>
      <c r="AI1471" t="b">
        <v>0</v>
      </c>
      <c r="AJ1471" t="s">
        <v>574</v>
      </c>
      <c r="AK1471" t="b">
        <v>0</v>
      </c>
      <c r="AL1471" s="1">
        <v>44292</v>
      </c>
      <c r="AM1471" t="s">
        <v>1053</v>
      </c>
      <c r="AN1471" s="2">
        <v>44370.951539351852</v>
      </c>
      <c r="AP1471" s="2"/>
      <c r="AQ1471" s="1"/>
      <c r="AS1471" t="b">
        <v>0</v>
      </c>
      <c r="AV1471" t="s">
        <v>248</v>
      </c>
      <c r="AY1471" t="s">
        <v>236</v>
      </c>
      <c r="BB1471" t="s">
        <v>4070</v>
      </c>
      <c r="BD1471" t="b">
        <v>0</v>
      </c>
      <c r="BH1471" t="s">
        <v>1053</v>
      </c>
      <c r="BI1471" t="s">
        <v>1243</v>
      </c>
      <c r="BJ1471" t="s">
        <v>216</v>
      </c>
      <c r="BL1471" t="s">
        <v>4069</v>
      </c>
      <c r="BM1471" t="s">
        <v>202</v>
      </c>
      <c r="BN1471" t="s">
        <v>203</v>
      </c>
      <c r="BQ1471" t="s">
        <v>204</v>
      </c>
      <c r="BR1471" t="b">
        <v>0</v>
      </c>
      <c r="BT1471" t="b">
        <v>0</v>
      </c>
      <c r="BW1471" t="s">
        <v>313</v>
      </c>
      <c r="BX1471" t="b">
        <v>0</v>
      </c>
      <c r="BY1471" s="2">
        <v>44376.857581018521</v>
      </c>
      <c r="BZ1471" t="s">
        <v>377</v>
      </c>
      <c r="CB1471" t="b">
        <v>0</v>
      </c>
      <c r="CC1471" t="b">
        <v>0</v>
      </c>
      <c r="CF1471">
        <v>93780</v>
      </c>
      <c r="CH1471">
        <v>4689</v>
      </c>
      <c r="CI1471">
        <v>5</v>
      </c>
      <c r="CJ1471">
        <v>0</v>
      </c>
      <c r="CK1471">
        <f>YEAR(tbl_Opportunity[[#This Row],[Close Date]])</f>
        <v>2022</v>
      </c>
    </row>
    <row r="1472" spans="1:89">
      <c r="A1472" t="s">
        <v>4071</v>
      </c>
      <c r="B1472" t="b">
        <v>0</v>
      </c>
      <c r="D1472" t="b">
        <v>0</v>
      </c>
      <c r="H1472" s="1">
        <v>44742</v>
      </c>
      <c r="I1472" t="b">
        <v>0</v>
      </c>
      <c r="L1472" t="s">
        <v>4072</v>
      </c>
      <c r="O1472" t="s">
        <v>194</v>
      </c>
      <c r="P1472" t="b">
        <v>0</v>
      </c>
      <c r="Q1472" s="2">
        <v>43857.580567129633</v>
      </c>
      <c r="R1472" s="1"/>
      <c r="S1472" t="b">
        <v>0</v>
      </c>
      <c r="U1472" s="1"/>
      <c r="V1472" t="b">
        <v>0</v>
      </c>
      <c r="W1472" s="1">
        <v>44593</v>
      </c>
      <c r="X1472">
        <v>2</v>
      </c>
      <c r="Y1472">
        <v>2022</v>
      </c>
      <c r="Z1472" t="s">
        <v>161</v>
      </c>
      <c r="AA1472" t="s">
        <v>161</v>
      </c>
      <c r="AB1472" t="b">
        <v>0</v>
      </c>
      <c r="AC1472" t="b">
        <v>0</v>
      </c>
      <c r="AE1472" t="b">
        <v>1</v>
      </c>
      <c r="AF1472" t="b">
        <v>1</v>
      </c>
      <c r="AG1472" t="b">
        <v>1</v>
      </c>
      <c r="AH1472" t="s">
        <v>699</v>
      </c>
      <c r="AI1472" t="b">
        <v>0</v>
      </c>
      <c r="AK1472" t="b">
        <v>0</v>
      </c>
      <c r="AL1472" s="1"/>
      <c r="AM1472" t="s">
        <v>4073</v>
      </c>
      <c r="AN1472" s="2">
        <v>44365.331377314818</v>
      </c>
      <c r="AP1472" s="2">
        <v>43857.580960648149</v>
      </c>
      <c r="AQ1472" s="1"/>
      <c r="AS1472" t="b">
        <v>0</v>
      </c>
      <c r="AV1472" t="s">
        <v>176</v>
      </c>
      <c r="BB1472" t="s">
        <v>4074</v>
      </c>
      <c r="BD1472" t="b">
        <v>0</v>
      </c>
      <c r="BH1472" t="s">
        <v>4073</v>
      </c>
      <c r="BI1472" t="s">
        <v>1243</v>
      </c>
      <c r="BL1472" t="s">
        <v>4072</v>
      </c>
      <c r="BM1472" t="s">
        <v>202</v>
      </c>
      <c r="BN1472" t="s">
        <v>2414</v>
      </c>
      <c r="BQ1472" t="s">
        <v>204</v>
      </c>
      <c r="BR1472" t="b">
        <v>0</v>
      </c>
      <c r="BT1472" t="b">
        <v>0</v>
      </c>
      <c r="BW1472" t="s">
        <v>313</v>
      </c>
      <c r="BX1472" t="b">
        <v>0</v>
      </c>
      <c r="BY1472" s="2">
        <v>44376.857581018521</v>
      </c>
      <c r="BZ1472" t="s">
        <v>2812</v>
      </c>
      <c r="CB1472" t="b">
        <v>0</v>
      </c>
      <c r="CC1472" t="b">
        <v>0</v>
      </c>
      <c r="CD1472">
        <v>0</v>
      </c>
      <c r="CE1472">
        <v>0</v>
      </c>
      <c r="CF1472">
        <v>140000</v>
      </c>
      <c r="CH1472">
        <v>7000</v>
      </c>
      <c r="CI1472">
        <v>5</v>
      </c>
      <c r="CJ1472">
        <v>0</v>
      </c>
      <c r="CK1472">
        <f>YEAR(tbl_Opportunity[[#This Row],[Close Date]])</f>
        <v>2022</v>
      </c>
    </row>
    <row r="1473" spans="1:89">
      <c r="A1473" t="s">
        <v>4075</v>
      </c>
      <c r="B1473" t="b">
        <v>0</v>
      </c>
      <c r="D1473" t="b">
        <v>0</v>
      </c>
      <c r="H1473" s="1">
        <v>44428</v>
      </c>
      <c r="I1473" t="b">
        <v>0</v>
      </c>
      <c r="L1473" t="s">
        <v>4076</v>
      </c>
      <c r="N1473" t="s">
        <v>1070</v>
      </c>
      <c r="O1473" t="s">
        <v>215</v>
      </c>
      <c r="P1473" t="b">
        <v>0</v>
      </c>
      <c r="Q1473" s="2">
        <v>43971.759444444448</v>
      </c>
      <c r="R1473" s="1"/>
      <c r="S1473" t="b">
        <v>0</v>
      </c>
      <c r="U1473" s="1"/>
      <c r="V1473" t="b">
        <v>0</v>
      </c>
      <c r="W1473" s="1">
        <v>44256</v>
      </c>
      <c r="X1473">
        <v>3</v>
      </c>
      <c r="Y1473">
        <v>2021</v>
      </c>
      <c r="Z1473" t="s">
        <v>161</v>
      </c>
      <c r="AA1473" t="s">
        <v>161</v>
      </c>
      <c r="AB1473" t="b">
        <v>0</v>
      </c>
      <c r="AC1473" t="b">
        <v>0</v>
      </c>
      <c r="AE1473" t="b">
        <v>1</v>
      </c>
      <c r="AF1473" t="b">
        <v>1</v>
      </c>
      <c r="AG1473" t="b">
        <v>1</v>
      </c>
      <c r="AH1473" t="s">
        <v>699</v>
      </c>
      <c r="AI1473" t="b">
        <v>0</v>
      </c>
      <c r="AK1473" t="b">
        <v>0</v>
      </c>
      <c r="AL1473" s="1">
        <v>44350</v>
      </c>
      <c r="AM1473" t="s">
        <v>311</v>
      </c>
      <c r="AN1473" s="2">
        <v>44372.558020833334</v>
      </c>
      <c r="AP1473" s="2">
        <v>44158.719826388886</v>
      </c>
      <c r="AQ1473" s="1"/>
      <c r="AS1473" t="b">
        <v>0</v>
      </c>
      <c r="AV1473" t="s">
        <v>105</v>
      </c>
      <c r="BB1473" t="s">
        <v>4077</v>
      </c>
      <c r="BD1473" t="b">
        <v>0</v>
      </c>
      <c r="BH1473" t="s">
        <v>311</v>
      </c>
      <c r="BI1473" t="s">
        <v>1072</v>
      </c>
      <c r="BJ1473" t="s">
        <v>216</v>
      </c>
      <c r="BL1473" t="s">
        <v>4076</v>
      </c>
      <c r="BM1473" t="s">
        <v>202</v>
      </c>
      <c r="BN1473" t="s">
        <v>2414</v>
      </c>
      <c r="BQ1473" t="s">
        <v>204</v>
      </c>
      <c r="BR1473" t="b">
        <v>0</v>
      </c>
      <c r="BT1473" t="b">
        <v>0</v>
      </c>
      <c r="BU1473" t="s">
        <v>2350</v>
      </c>
      <c r="BW1473" t="s">
        <v>349</v>
      </c>
      <c r="BX1473" t="b">
        <v>0</v>
      </c>
      <c r="BY1473" s="2">
        <v>44376.857581018521</v>
      </c>
      <c r="BZ1473" t="s">
        <v>3072</v>
      </c>
      <c r="CB1473" t="b">
        <v>0</v>
      </c>
      <c r="CC1473" t="b">
        <v>0</v>
      </c>
      <c r="CF1473">
        <v>154850</v>
      </c>
      <c r="CH1473">
        <v>46455</v>
      </c>
      <c r="CI1473">
        <v>30</v>
      </c>
      <c r="CJ1473">
        <v>0</v>
      </c>
      <c r="CK1473">
        <f>YEAR(tbl_Opportunity[[#This Row],[Close Date]])</f>
        <v>2021</v>
      </c>
    </row>
    <row r="1474" spans="1:89">
      <c r="A1474" t="s">
        <v>299</v>
      </c>
      <c r="B1474" t="b">
        <v>0</v>
      </c>
      <c r="D1474" t="b">
        <v>0</v>
      </c>
      <c r="E1474" t="s">
        <v>4078</v>
      </c>
      <c r="H1474" s="1">
        <v>44469</v>
      </c>
      <c r="I1474" t="b">
        <v>0</v>
      </c>
      <c r="L1474" t="s">
        <v>4079</v>
      </c>
      <c r="M1474" t="s">
        <v>4080</v>
      </c>
      <c r="N1474" t="s">
        <v>345</v>
      </c>
      <c r="O1474" t="s">
        <v>215</v>
      </c>
      <c r="P1474" t="b">
        <v>0</v>
      </c>
      <c r="Q1474" s="2">
        <v>43916.679386574076</v>
      </c>
      <c r="R1474" s="1"/>
      <c r="S1474" t="b">
        <v>0</v>
      </c>
      <c r="U1474" s="1"/>
      <c r="V1474" t="b">
        <v>0</v>
      </c>
      <c r="W1474" s="1">
        <v>44256</v>
      </c>
      <c r="X1474">
        <v>3</v>
      </c>
      <c r="Y1474">
        <v>2021</v>
      </c>
      <c r="Z1474" t="s">
        <v>161</v>
      </c>
      <c r="AA1474" t="s">
        <v>161</v>
      </c>
      <c r="AB1474" t="b">
        <v>0</v>
      </c>
      <c r="AC1474" t="b">
        <v>0</v>
      </c>
      <c r="AE1474" t="b">
        <v>1</v>
      </c>
      <c r="AF1474" t="b">
        <v>1</v>
      </c>
      <c r="AG1474" t="b">
        <v>1</v>
      </c>
      <c r="AH1474" t="s">
        <v>699</v>
      </c>
      <c r="AI1474" t="b">
        <v>0</v>
      </c>
      <c r="AJ1474" t="s">
        <v>211</v>
      </c>
      <c r="AK1474" t="b">
        <v>0</v>
      </c>
      <c r="AL1474" s="1">
        <v>44327</v>
      </c>
      <c r="AM1474" t="s">
        <v>215</v>
      </c>
      <c r="AN1474" s="2">
        <v>44372.677060185182</v>
      </c>
      <c r="AP1474" s="2">
        <v>44019.820625</v>
      </c>
      <c r="AQ1474" s="1"/>
      <c r="AS1474" t="b">
        <v>0</v>
      </c>
      <c r="AV1474" t="s">
        <v>2956</v>
      </c>
      <c r="BB1474" t="s">
        <v>4081</v>
      </c>
      <c r="BD1474" t="b">
        <v>0</v>
      </c>
      <c r="BH1474" t="s">
        <v>215</v>
      </c>
      <c r="BI1474" t="s">
        <v>1243</v>
      </c>
      <c r="BL1474" t="s">
        <v>4079</v>
      </c>
      <c r="BM1474" t="s">
        <v>202</v>
      </c>
      <c r="BN1474" t="s">
        <v>203</v>
      </c>
      <c r="BQ1474" t="s">
        <v>204</v>
      </c>
      <c r="BR1474" t="b">
        <v>0</v>
      </c>
      <c r="BT1474" t="b">
        <v>0</v>
      </c>
      <c r="BW1474" t="s">
        <v>313</v>
      </c>
      <c r="BX1474" t="b">
        <v>0</v>
      </c>
      <c r="BY1474" s="2">
        <v>44376.857581018521</v>
      </c>
      <c r="BZ1474" t="s">
        <v>314</v>
      </c>
      <c r="CB1474" t="b">
        <v>0</v>
      </c>
      <c r="CC1474" t="b">
        <v>0</v>
      </c>
      <c r="CD1474">
        <v>0</v>
      </c>
      <c r="CE1474">
        <v>0</v>
      </c>
      <c r="CF1474">
        <v>93085</v>
      </c>
      <c r="CH1474">
        <v>4654.25</v>
      </c>
      <c r="CI1474">
        <v>5</v>
      </c>
      <c r="CJ1474">
        <v>0</v>
      </c>
      <c r="CK1474">
        <f>YEAR(tbl_Opportunity[[#This Row],[Close Date]])</f>
        <v>2021</v>
      </c>
    </row>
    <row r="1475" spans="1:89">
      <c r="A1475" t="s">
        <v>4082</v>
      </c>
      <c r="B1475" t="b">
        <v>0</v>
      </c>
      <c r="D1475" t="b">
        <v>0</v>
      </c>
      <c r="H1475" s="1">
        <v>44651</v>
      </c>
      <c r="I1475" t="b">
        <v>0</v>
      </c>
      <c r="L1475" t="s">
        <v>4083</v>
      </c>
      <c r="O1475" t="s">
        <v>99</v>
      </c>
      <c r="P1475" t="b">
        <v>0</v>
      </c>
      <c r="Q1475" s="2">
        <v>44057.718495370369</v>
      </c>
      <c r="R1475" s="1"/>
      <c r="S1475" t="b">
        <v>0</v>
      </c>
      <c r="U1475" s="1"/>
      <c r="V1475" t="b">
        <v>0</v>
      </c>
      <c r="W1475" s="1">
        <v>44562</v>
      </c>
      <c r="X1475">
        <v>1</v>
      </c>
      <c r="Y1475">
        <v>2022</v>
      </c>
      <c r="Z1475" t="s">
        <v>161</v>
      </c>
      <c r="AA1475" t="s">
        <v>161</v>
      </c>
      <c r="AB1475" t="b">
        <v>0</v>
      </c>
      <c r="AC1475" t="b">
        <v>0</v>
      </c>
      <c r="AE1475" t="b">
        <v>1</v>
      </c>
      <c r="AF1475" t="b">
        <v>1</v>
      </c>
      <c r="AG1475" t="b">
        <v>1</v>
      </c>
      <c r="AH1475" t="s">
        <v>699</v>
      </c>
      <c r="AI1475" t="b">
        <v>0</v>
      </c>
      <c r="AK1475" t="b">
        <v>0</v>
      </c>
      <c r="AL1475" s="1"/>
      <c r="AM1475" t="s">
        <v>332</v>
      </c>
      <c r="AN1475" s="2">
        <v>44368.840289351851</v>
      </c>
      <c r="AP1475" s="2"/>
      <c r="AQ1475" s="1"/>
      <c r="AS1475" t="b">
        <v>0</v>
      </c>
      <c r="AV1475" t="s">
        <v>213</v>
      </c>
      <c r="BB1475" t="s">
        <v>4084</v>
      </c>
      <c r="BD1475" t="b">
        <v>0</v>
      </c>
      <c r="BH1475" t="s">
        <v>332</v>
      </c>
      <c r="BI1475" t="s">
        <v>155</v>
      </c>
      <c r="BJ1475" t="s">
        <v>95</v>
      </c>
      <c r="BN1475" t="s">
        <v>415</v>
      </c>
      <c r="BQ1475" t="s">
        <v>96</v>
      </c>
      <c r="BR1475" t="b">
        <v>0</v>
      </c>
      <c r="BT1475" t="b">
        <v>0</v>
      </c>
      <c r="BW1475" t="s">
        <v>166</v>
      </c>
      <c r="BX1475" t="b">
        <v>0</v>
      </c>
      <c r="BY1475" s="2">
        <v>44376.857581018521</v>
      </c>
      <c r="CB1475" t="b">
        <v>0</v>
      </c>
      <c r="CC1475" t="b">
        <v>0</v>
      </c>
      <c r="CD1475">
        <v>1</v>
      </c>
      <c r="CE1475">
        <v>1</v>
      </c>
      <c r="CF1475">
        <v>66464.5</v>
      </c>
      <c r="CH1475">
        <v>6646.45</v>
      </c>
      <c r="CI1475">
        <v>10</v>
      </c>
      <c r="CJ1475">
        <v>0</v>
      </c>
      <c r="CK1475">
        <f>YEAR(tbl_Opportunity[[#This Row],[Close Date]])</f>
        <v>2022</v>
      </c>
    </row>
    <row r="1476" spans="1:89">
      <c r="A1476" t="s">
        <v>4085</v>
      </c>
      <c r="B1476" t="b">
        <v>0</v>
      </c>
      <c r="D1476" t="b">
        <v>0</v>
      </c>
      <c r="E1476" t="s">
        <v>3510</v>
      </c>
      <c r="H1476" s="1">
        <v>44440</v>
      </c>
      <c r="I1476" t="b">
        <v>0</v>
      </c>
      <c r="O1476" t="s">
        <v>99</v>
      </c>
      <c r="P1476" t="b">
        <v>0</v>
      </c>
      <c r="Q1476" s="2">
        <v>44276.578657407408</v>
      </c>
      <c r="R1476" s="1"/>
      <c r="S1476" t="b">
        <v>0</v>
      </c>
      <c r="U1476" s="1"/>
      <c r="V1476" t="b">
        <v>0</v>
      </c>
      <c r="W1476" s="1">
        <v>44256</v>
      </c>
      <c r="X1476">
        <v>3</v>
      </c>
      <c r="Y1476">
        <v>2021</v>
      </c>
      <c r="Z1476" t="s">
        <v>1659</v>
      </c>
      <c r="AA1476" t="s">
        <v>1660</v>
      </c>
      <c r="AB1476" t="b">
        <v>0</v>
      </c>
      <c r="AC1476" t="b">
        <v>0</v>
      </c>
      <c r="AE1476" t="b">
        <v>1</v>
      </c>
      <c r="AF1476" t="b">
        <v>1</v>
      </c>
      <c r="AG1476" t="b">
        <v>1</v>
      </c>
      <c r="AH1476" t="s">
        <v>699</v>
      </c>
      <c r="AI1476" t="b">
        <v>0</v>
      </c>
      <c r="AK1476" t="b">
        <v>0</v>
      </c>
      <c r="AL1476" s="1">
        <v>44334</v>
      </c>
      <c r="AM1476" t="s">
        <v>99</v>
      </c>
      <c r="AN1476" s="2">
        <v>44364.840601851851</v>
      </c>
      <c r="AP1476" s="2">
        <v>44334.557754629626</v>
      </c>
      <c r="AQ1476" s="1">
        <v>44334</v>
      </c>
      <c r="AS1476" t="b">
        <v>0</v>
      </c>
      <c r="AV1476" t="s">
        <v>153</v>
      </c>
      <c r="BB1476" t="s">
        <v>4086</v>
      </c>
      <c r="BD1476" t="b">
        <v>0</v>
      </c>
      <c r="BH1476" t="s">
        <v>99</v>
      </c>
      <c r="BI1476" t="s">
        <v>150</v>
      </c>
      <c r="BK1476" t="s">
        <v>95</v>
      </c>
      <c r="BL1476" t="s">
        <v>4087</v>
      </c>
      <c r="BN1476" t="s">
        <v>415</v>
      </c>
      <c r="BQ1476" t="s">
        <v>96</v>
      </c>
      <c r="BR1476" t="b">
        <v>0</v>
      </c>
      <c r="BT1476" t="b">
        <v>0</v>
      </c>
      <c r="BW1476" t="s">
        <v>2863</v>
      </c>
      <c r="BX1476" t="b">
        <v>0</v>
      </c>
      <c r="BY1476" s="2">
        <v>44376.857581018521</v>
      </c>
      <c r="CB1476" t="b">
        <v>0</v>
      </c>
      <c r="CC1476" t="b">
        <v>0</v>
      </c>
      <c r="CF1476">
        <v>6500</v>
      </c>
      <c r="CH1476">
        <v>3250</v>
      </c>
      <c r="CI1476">
        <v>50</v>
      </c>
      <c r="CJ1476">
        <v>0</v>
      </c>
      <c r="CK1476">
        <f>YEAR(tbl_Opportunity[[#This Row],[Close Date]])</f>
        <v>2021</v>
      </c>
    </row>
    <row r="1477" spans="1:89">
      <c r="A1477" t="s">
        <v>4088</v>
      </c>
      <c r="B1477" t="b">
        <v>0</v>
      </c>
      <c r="D1477" t="b">
        <v>0</v>
      </c>
      <c r="E1477" t="s">
        <v>3510</v>
      </c>
      <c r="H1477" s="1">
        <v>44440</v>
      </c>
      <c r="I1477" t="b">
        <v>0</v>
      </c>
      <c r="O1477" t="s">
        <v>99</v>
      </c>
      <c r="P1477" t="b">
        <v>0</v>
      </c>
      <c r="Q1477" s="2">
        <v>44266.911817129629</v>
      </c>
      <c r="R1477" s="1"/>
      <c r="S1477" t="b">
        <v>0</v>
      </c>
      <c r="U1477" s="1"/>
      <c r="V1477" t="b">
        <v>0</v>
      </c>
      <c r="W1477" s="1">
        <v>44256</v>
      </c>
      <c r="X1477">
        <v>3</v>
      </c>
      <c r="Y1477">
        <v>2021</v>
      </c>
      <c r="Z1477" t="s">
        <v>161</v>
      </c>
      <c r="AA1477" t="s">
        <v>161</v>
      </c>
      <c r="AB1477" t="b">
        <v>0</v>
      </c>
      <c r="AC1477" t="b">
        <v>0</v>
      </c>
      <c r="AE1477" t="b">
        <v>1</v>
      </c>
      <c r="AF1477" t="b">
        <v>1</v>
      </c>
      <c r="AG1477" t="b">
        <v>1</v>
      </c>
      <c r="AH1477" t="s">
        <v>699</v>
      </c>
      <c r="AI1477" t="b">
        <v>0</v>
      </c>
      <c r="AK1477" t="b">
        <v>0</v>
      </c>
      <c r="AL1477" s="1">
        <v>44364</v>
      </c>
      <c r="AM1477" t="s">
        <v>99</v>
      </c>
      <c r="AN1477" s="2">
        <v>44376.626215277778</v>
      </c>
      <c r="AP1477" s="2"/>
      <c r="AQ1477" s="1"/>
      <c r="AS1477" t="b">
        <v>0</v>
      </c>
      <c r="AV1477" t="s">
        <v>153</v>
      </c>
      <c r="BB1477" t="s">
        <v>4089</v>
      </c>
      <c r="BD1477" t="b">
        <v>0</v>
      </c>
      <c r="BH1477" t="s">
        <v>99</v>
      </c>
      <c r="BI1477" t="s">
        <v>150</v>
      </c>
      <c r="BK1477" t="s">
        <v>95</v>
      </c>
      <c r="BL1477" t="s">
        <v>4090</v>
      </c>
      <c r="BN1477" t="s">
        <v>415</v>
      </c>
      <c r="BQ1477" t="s">
        <v>96</v>
      </c>
      <c r="BR1477" t="b">
        <v>0</v>
      </c>
      <c r="BT1477" t="b">
        <v>0</v>
      </c>
      <c r="BW1477" t="s">
        <v>339</v>
      </c>
      <c r="BX1477" t="b">
        <v>0</v>
      </c>
      <c r="BY1477" s="2">
        <v>44376.857581018521</v>
      </c>
      <c r="CB1477" t="b">
        <v>0</v>
      </c>
      <c r="CC1477" t="b">
        <v>0</v>
      </c>
      <c r="CD1477">
        <v>0</v>
      </c>
      <c r="CE1477">
        <v>0</v>
      </c>
      <c r="CF1477">
        <v>6500</v>
      </c>
      <c r="CH1477">
        <v>1950</v>
      </c>
      <c r="CI1477">
        <v>30</v>
      </c>
      <c r="CJ1477">
        <v>0</v>
      </c>
      <c r="CK1477">
        <f>YEAR(tbl_Opportunity[[#This Row],[Close Date]])</f>
        <v>2021</v>
      </c>
    </row>
    <row r="1478" spans="1:89">
      <c r="A1478" t="s">
        <v>519</v>
      </c>
      <c r="B1478" t="b">
        <v>0</v>
      </c>
      <c r="D1478" t="b">
        <v>0</v>
      </c>
      <c r="E1478" t="s">
        <v>3510</v>
      </c>
      <c r="H1478" s="1">
        <v>44501</v>
      </c>
      <c r="I1478" t="b">
        <v>0</v>
      </c>
      <c r="L1478" t="s">
        <v>4091</v>
      </c>
      <c r="O1478" t="s">
        <v>99</v>
      </c>
      <c r="P1478" t="b">
        <v>0</v>
      </c>
      <c r="Q1478" s="2">
        <v>44155.705601851849</v>
      </c>
      <c r="R1478" s="1"/>
      <c r="S1478" t="b">
        <v>0</v>
      </c>
      <c r="U1478" s="1"/>
      <c r="V1478" t="b">
        <v>0</v>
      </c>
      <c r="W1478" s="1">
        <v>44287</v>
      </c>
      <c r="X1478">
        <v>4</v>
      </c>
      <c r="Y1478">
        <v>2021</v>
      </c>
      <c r="Z1478" t="s">
        <v>161</v>
      </c>
      <c r="AA1478" t="s">
        <v>161</v>
      </c>
      <c r="AB1478" t="b">
        <v>0</v>
      </c>
      <c r="AC1478" t="b">
        <v>0</v>
      </c>
      <c r="AE1478" t="b">
        <v>1</v>
      </c>
      <c r="AF1478" t="b">
        <v>1</v>
      </c>
      <c r="AG1478" t="b">
        <v>1</v>
      </c>
      <c r="AH1478" t="s">
        <v>699</v>
      </c>
      <c r="AI1478" t="b">
        <v>0</v>
      </c>
      <c r="AK1478" t="b">
        <v>0</v>
      </c>
      <c r="AL1478" s="1">
        <v>44223</v>
      </c>
      <c r="AM1478" t="s">
        <v>99</v>
      </c>
      <c r="AN1478" s="2">
        <v>44369.758981481478</v>
      </c>
      <c r="AP1478" s="2">
        <v>44364.825821759259</v>
      </c>
      <c r="AQ1478" s="1">
        <v>44364</v>
      </c>
      <c r="AS1478" t="b">
        <v>0</v>
      </c>
      <c r="AV1478" t="s">
        <v>153</v>
      </c>
      <c r="BB1478" t="s">
        <v>4092</v>
      </c>
      <c r="BD1478" t="b">
        <v>0</v>
      </c>
      <c r="BH1478" t="s">
        <v>99</v>
      </c>
      <c r="BI1478" t="s">
        <v>150</v>
      </c>
      <c r="BK1478" t="s">
        <v>95</v>
      </c>
      <c r="BL1478" t="s">
        <v>521</v>
      </c>
      <c r="BN1478" t="s">
        <v>415</v>
      </c>
      <c r="BQ1478" t="s">
        <v>96</v>
      </c>
      <c r="BR1478" t="b">
        <v>0</v>
      </c>
      <c r="BT1478" t="b">
        <v>0</v>
      </c>
      <c r="BW1478" t="s">
        <v>313</v>
      </c>
      <c r="BX1478" t="b">
        <v>0</v>
      </c>
      <c r="BY1478" s="2">
        <v>44376.857581018521</v>
      </c>
      <c r="CB1478" t="b">
        <v>0</v>
      </c>
      <c r="CC1478" t="b">
        <v>0</v>
      </c>
      <c r="CD1478">
        <v>0</v>
      </c>
      <c r="CE1478">
        <v>0</v>
      </c>
      <c r="CF1478">
        <v>6500</v>
      </c>
      <c r="CH1478">
        <v>325</v>
      </c>
      <c r="CI1478">
        <v>5</v>
      </c>
      <c r="CJ1478">
        <v>0</v>
      </c>
      <c r="CK1478">
        <f>YEAR(tbl_Opportunity[[#This Row],[Close Date]])</f>
        <v>2021</v>
      </c>
    </row>
    <row r="1479" spans="1:89">
      <c r="A1479" t="s">
        <v>4093</v>
      </c>
      <c r="B1479" t="b">
        <v>0</v>
      </c>
      <c r="D1479" t="b">
        <v>0</v>
      </c>
      <c r="E1479" t="s">
        <v>3510</v>
      </c>
      <c r="H1479" s="1">
        <v>44484</v>
      </c>
      <c r="I1479" t="b">
        <v>0</v>
      </c>
      <c r="L1479" t="s">
        <v>4094</v>
      </c>
      <c r="O1479" t="s">
        <v>99</v>
      </c>
      <c r="P1479" t="b">
        <v>0</v>
      </c>
      <c r="Q1479" s="2">
        <v>44270.668645833335</v>
      </c>
      <c r="R1479" s="1"/>
      <c r="S1479" t="b">
        <v>0</v>
      </c>
      <c r="U1479" s="1"/>
      <c r="V1479" t="b">
        <v>0</v>
      </c>
      <c r="W1479" s="1">
        <v>44287</v>
      </c>
      <c r="X1479">
        <v>4</v>
      </c>
      <c r="Y1479">
        <v>2021</v>
      </c>
      <c r="Z1479" t="s">
        <v>161</v>
      </c>
      <c r="AA1479" t="s">
        <v>161</v>
      </c>
      <c r="AB1479" t="b">
        <v>0</v>
      </c>
      <c r="AC1479" t="b">
        <v>0</v>
      </c>
      <c r="AE1479" t="b">
        <v>1</v>
      </c>
      <c r="AF1479" t="b">
        <v>1</v>
      </c>
      <c r="AG1479" t="b">
        <v>1</v>
      </c>
      <c r="AH1479" t="s">
        <v>699</v>
      </c>
      <c r="AI1479" t="b">
        <v>0</v>
      </c>
      <c r="AK1479" t="b">
        <v>0</v>
      </c>
      <c r="AL1479" s="1">
        <v>44371</v>
      </c>
      <c r="AM1479" t="s">
        <v>99</v>
      </c>
      <c r="AN1479" s="2">
        <v>44375.570324074077</v>
      </c>
      <c r="AP1479" s="2"/>
      <c r="AQ1479" s="1"/>
      <c r="AS1479" t="b">
        <v>0</v>
      </c>
      <c r="AV1479" t="s">
        <v>213</v>
      </c>
      <c r="BB1479" t="s">
        <v>4095</v>
      </c>
      <c r="BD1479" t="b">
        <v>0</v>
      </c>
      <c r="BH1479" t="s">
        <v>99</v>
      </c>
      <c r="BI1479" t="s">
        <v>150</v>
      </c>
      <c r="BK1479" t="s">
        <v>95</v>
      </c>
      <c r="BL1479" t="s">
        <v>4094</v>
      </c>
      <c r="BN1479" t="s">
        <v>415</v>
      </c>
      <c r="BP1479" t="s">
        <v>4096</v>
      </c>
      <c r="BQ1479" t="s">
        <v>96</v>
      </c>
      <c r="BR1479" t="b">
        <v>0</v>
      </c>
      <c r="BT1479" t="b">
        <v>0</v>
      </c>
      <c r="BW1479" t="s">
        <v>339</v>
      </c>
      <c r="BX1479" t="b">
        <v>0</v>
      </c>
      <c r="BY1479" s="2">
        <v>44376.857581018521</v>
      </c>
      <c r="CB1479" t="b">
        <v>0</v>
      </c>
      <c r="CC1479" t="b">
        <v>0</v>
      </c>
      <c r="CD1479">
        <v>0</v>
      </c>
      <c r="CE1479">
        <v>0</v>
      </c>
      <c r="CF1479">
        <v>6500</v>
      </c>
      <c r="CH1479">
        <v>1950</v>
      </c>
      <c r="CI1479">
        <v>30</v>
      </c>
      <c r="CJ1479">
        <v>0</v>
      </c>
      <c r="CK1479">
        <f>YEAR(tbl_Opportunity[[#This Row],[Close Date]])</f>
        <v>2021</v>
      </c>
    </row>
    <row r="1480" spans="1:89">
      <c r="A1480" t="s">
        <v>3539</v>
      </c>
      <c r="B1480" t="b">
        <v>0</v>
      </c>
      <c r="D1480" t="b">
        <v>0</v>
      </c>
      <c r="H1480" s="1">
        <v>44286</v>
      </c>
      <c r="I1480" t="b">
        <v>0</v>
      </c>
      <c r="L1480" t="s">
        <v>4097</v>
      </c>
      <c r="O1480" t="s">
        <v>99</v>
      </c>
      <c r="P1480" t="b">
        <v>0</v>
      </c>
      <c r="Q1480" s="2">
        <v>44032.579305555555</v>
      </c>
      <c r="R1480" s="1"/>
      <c r="S1480" t="b">
        <v>0</v>
      </c>
      <c r="U1480" s="1"/>
      <c r="V1480" t="b">
        <v>0</v>
      </c>
      <c r="W1480" s="1">
        <v>44197</v>
      </c>
      <c r="X1480">
        <v>1</v>
      </c>
      <c r="Y1480">
        <v>2021</v>
      </c>
      <c r="Z1480" t="s">
        <v>161</v>
      </c>
      <c r="AA1480" t="s">
        <v>161</v>
      </c>
      <c r="AB1480" t="b">
        <v>0</v>
      </c>
      <c r="AC1480" t="b">
        <v>0</v>
      </c>
      <c r="AE1480" t="b">
        <v>1</v>
      </c>
      <c r="AF1480" t="b">
        <v>0</v>
      </c>
      <c r="AG1480" t="b">
        <v>0</v>
      </c>
      <c r="AH1480" t="s">
        <v>699</v>
      </c>
      <c r="AI1480" t="b">
        <v>0</v>
      </c>
      <c r="AK1480" t="b">
        <v>0</v>
      </c>
      <c r="AL1480" s="1">
        <v>44033</v>
      </c>
      <c r="AM1480" t="s">
        <v>162</v>
      </c>
      <c r="AN1480" s="2">
        <v>44297.8278587963</v>
      </c>
      <c r="AP1480" s="2">
        <v>44032.65865740741</v>
      </c>
      <c r="AQ1480" s="1"/>
      <c r="AS1480" t="b">
        <v>1</v>
      </c>
      <c r="AV1480" t="s">
        <v>153</v>
      </c>
      <c r="BB1480" t="s">
        <v>4098</v>
      </c>
      <c r="BD1480" t="b">
        <v>0</v>
      </c>
      <c r="BH1480" t="s">
        <v>332</v>
      </c>
      <c r="BI1480" t="s">
        <v>150</v>
      </c>
      <c r="BJ1480" t="s">
        <v>3472</v>
      </c>
      <c r="BN1480" t="s">
        <v>415</v>
      </c>
      <c r="BP1480" t="s">
        <v>4099</v>
      </c>
      <c r="BQ1480" t="s">
        <v>96</v>
      </c>
      <c r="BR1480" t="b">
        <v>0</v>
      </c>
      <c r="BT1480" t="b">
        <v>0</v>
      </c>
      <c r="BW1480" t="s">
        <v>166</v>
      </c>
      <c r="BX1480" t="b">
        <v>0</v>
      </c>
      <c r="BY1480" s="2">
        <v>44376.857581018521</v>
      </c>
      <c r="CB1480" t="b">
        <v>0</v>
      </c>
      <c r="CC1480" t="b">
        <v>0</v>
      </c>
      <c r="CF1480">
        <v>1186311</v>
      </c>
      <c r="CH1480">
        <v>118631.1</v>
      </c>
      <c r="CI1480">
        <v>10</v>
      </c>
      <c r="CJ1480">
        <v>0</v>
      </c>
      <c r="CK1480">
        <f>YEAR(tbl_Opportunity[[#This Row],[Close Date]])</f>
        <v>2021</v>
      </c>
    </row>
    <row r="1481" spans="1:89">
      <c r="A1481" t="s">
        <v>132</v>
      </c>
      <c r="B1481" t="b">
        <v>0</v>
      </c>
      <c r="D1481" t="b">
        <v>0</v>
      </c>
      <c r="H1481" s="1">
        <v>44286</v>
      </c>
      <c r="I1481" t="b">
        <v>0</v>
      </c>
      <c r="O1481" t="s">
        <v>99</v>
      </c>
      <c r="P1481" t="b">
        <v>0</v>
      </c>
      <c r="Q1481" s="2">
        <v>44032.713101851848</v>
      </c>
      <c r="R1481" s="1"/>
      <c r="S1481" t="b">
        <v>0</v>
      </c>
      <c r="U1481" s="1"/>
      <c r="V1481" t="b">
        <v>0</v>
      </c>
      <c r="W1481" s="1">
        <v>44197</v>
      </c>
      <c r="X1481">
        <v>1</v>
      </c>
      <c r="Y1481">
        <v>2021</v>
      </c>
      <c r="Z1481" t="s">
        <v>161</v>
      </c>
      <c r="AA1481" t="s">
        <v>161</v>
      </c>
      <c r="AB1481" t="b">
        <v>0</v>
      </c>
      <c r="AC1481" t="b">
        <v>0</v>
      </c>
      <c r="AE1481" t="b">
        <v>1</v>
      </c>
      <c r="AF1481" t="b">
        <v>0</v>
      </c>
      <c r="AG1481" t="b">
        <v>0</v>
      </c>
      <c r="AH1481" t="s">
        <v>699</v>
      </c>
      <c r="AI1481" t="b">
        <v>0</v>
      </c>
      <c r="AK1481" t="b">
        <v>0</v>
      </c>
      <c r="AL1481" s="1">
        <v>44033</v>
      </c>
      <c r="AM1481" t="s">
        <v>162</v>
      </c>
      <c r="AN1481" s="2">
        <v>44297.8278587963</v>
      </c>
      <c r="AP1481" s="2"/>
      <c r="AQ1481" s="1"/>
      <c r="AS1481" t="b">
        <v>1</v>
      </c>
      <c r="AV1481" t="s">
        <v>153</v>
      </c>
      <c r="BB1481" t="s">
        <v>4100</v>
      </c>
      <c r="BD1481" t="b">
        <v>0</v>
      </c>
      <c r="BH1481" t="s">
        <v>332</v>
      </c>
      <c r="BI1481" t="s">
        <v>150</v>
      </c>
      <c r="BJ1481" t="s">
        <v>3472</v>
      </c>
      <c r="BN1481" t="s">
        <v>415</v>
      </c>
      <c r="BQ1481" t="s">
        <v>96</v>
      </c>
      <c r="BR1481" t="b">
        <v>0</v>
      </c>
      <c r="BT1481" t="b">
        <v>0</v>
      </c>
      <c r="BW1481" t="s">
        <v>166</v>
      </c>
      <c r="BX1481" t="b">
        <v>0</v>
      </c>
      <c r="BY1481" s="2">
        <v>44376.857581018521</v>
      </c>
      <c r="CB1481" t="b">
        <v>0</v>
      </c>
      <c r="CC1481" t="b">
        <v>0</v>
      </c>
      <c r="CF1481">
        <v>1069179.8999999999</v>
      </c>
      <c r="CH1481">
        <v>106917.99</v>
      </c>
      <c r="CI1481">
        <v>10</v>
      </c>
      <c r="CJ1481">
        <v>0</v>
      </c>
      <c r="CK1481">
        <f>YEAR(tbl_Opportunity[[#This Row],[Close Date]])</f>
        <v>2021</v>
      </c>
    </row>
    <row r="1482" spans="1:89">
      <c r="A1482" t="s">
        <v>3403</v>
      </c>
      <c r="B1482" t="b">
        <v>0</v>
      </c>
      <c r="D1482" t="b">
        <v>0</v>
      </c>
      <c r="H1482" s="1">
        <v>44651</v>
      </c>
      <c r="I1482" t="b">
        <v>0</v>
      </c>
      <c r="O1482" t="s">
        <v>99</v>
      </c>
      <c r="P1482" t="b">
        <v>0</v>
      </c>
      <c r="Q1482" s="2">
        <v>43763.575937499998</v>
      </c>
      <c r="R1482" s="1"/>
      <c r="S1482" t="b">
        <v>0</v>
      </c>
      <c r="U1482" s="1"/>
      <c r="V1482" t="b">
        <v>0</v>
      </c>
      <c r="W1482" s="1">
        <v>44562</v>
      </c>
      <c r="X1482">
        <v>1</v>
      </c>
      <c r="Y1482">
        <v>2022</v>
      </c>
      <c r="Z1482" t="s">
        <v>161</v>
      </c>
      <c r="AA1482" t="s">
        <v>161</v>
      </c>
      <c r="AB1482" t="b">
        <v>0</v>
      </c>
      <c r="AC1482" t="b">
        <v>0</v>
      </c>
      <c r="AE1482" t="b">
        <v>1</v>
      </c>
      <c r="AF1482" t="b">
        <v>0</v>
      </c>
      <c r="AG1482" t="b">
        <v>0</v>
      </c>
      <c r="AH1482" t="s">
        <v>699</v>
      </c>
      <c r="AI1482" t="b">
        <v>0</v>
      </c>
      <c r="AK1482" t="b">
        <v>0</v>
      </c>
      <c r="AL1482" s="1"/>
      <c r="AM1482" t="s">
        <v>332</v>
      </c>
      <c r="AN1482" s="2">
        <v>44340.582372685189</v>
      </c>
      <c r="AP1482" s="2">
        <v>44340.582372685189</v>
      </c>
      <c r="AQ1482" s="1">
        <v>44340</v>
      </c>
      <c r="AS1482" t="b">
        <v>1</v>
      </c>
      <c r="AV1482" t="s">
        <v>213</v>
      </c>
      <c r="BB1482" t="s">
        <v>4101</v>
      </c>
      <c r="BD1482" t="b">
        <v>0</v>
      </c>
      <c r="BH1482" t="s">
        <v>332</v>
      </c>
      <c r="BI1482" t="s">
        <v>155</v>
      </c>
      <c r="BN1482" t="s">
        <v>415</v>
      </c>
      <c r="BQ1482" t="s">
        <v>96</v>
      </c>
      <c r="BR1482" t="b">
        <v>0</v>
      </c>
      <c r="BT1482" t="b">
        <v>0</v>
      </c>
      <c r="BW1482" t="s">
        <v>339</v>
      </c>
      <c r="BX1482" t="b">
        <v>0</v>
      </c>
      <c r="BY1482" s="2">
        <v>44376.857569444444</v>
      </c>
      <c r="CB1482" t="b">
        <v>0</v>
      </c>
      <c r="CC1482" t="b">
        <v>0</v>
      </c>
      <c r="CD1482">
        <v>0</v>
      </c>
      <c r="CE1482">
        <v>0</v>
      </c>
      <c r="CF1482">
        <v>635695.19999999995</v>
      </c>
      <c r="CH1482">
        <v>190708.56</v>
      </c>
      <c r="CI1482">
        <v>30</v>
      </c>
      <c r="CJ1482">
        <v>0</v>
      </c>
      <c r="CK1482">
        <f>YEAR(tbl_Opportunity[[#This Row],[Close Date]])</f>
        <v>2022</v>
      </c>
    </row>
    <row r="1483" spans="1:89">
      <c r="A1483" t="s">
        <v>3403</v>
      </c>
      <c r="B1483" t="b">
        <v>0</v>
      </c>
      <c r="D1483" t="b">
        <v>0</v>
      </c>
      <c r="H1483" s="1">
        <v>44651</v>
      </c>
      <c r="I1483" t="b">
        <v>0</v>
      </c>
      <c r="O1483" t="s">
        <v>99</v>
      </c>
      <c r="P1483" t="b">
        <v>0</v>
      </c>
      <c r="Q1483" s="2">
        <v>43906.576851851853</v>
      </c>
      <c r="R1483" s="1"/>
      <c r="S1483" t="b">
        <v>0</v>
      </c>
      <c r="U1483" s="1"/>
      <c r="V1483" t="b">
        <v>0</v>
      </c>
      <c r="W1483" s="1">
        <v>44562</v>
      </c>
      <c r="X1483">
        <v>1</v>
      </c>
      <c r="Y1483">
        <v>2022</v>
      </c>
      <c r="Z1483" t="s">
        <v>161</v>
      </c>
      <c r="AA1483" t="s">
        <v>161</v>
      </c>
      <c r="AB1483" t="b">
        <v>0</v>
      </c>
      <c r="AC1483" t="b">
        <v>0</v>
      </c>
      <c r="AE1483" t="b">
        <v>1</v>
      </c>
      <c r="AF1483" t="b">
        <v>0</v>
      </c>
      <c r="AG1483" t="b">
        <v>0</v>
      </c>
      <c r="AH1483" t="s">
        <v>699</v>
      </c>
      <c r="AI1483" t="b">
        <v>0</v>
      </c>
      <c r="AK1483" t="b">
        <v>0</v>
      </c>
      <c r="AL1483" s="1"/>
      <c r="AM1483" t="s">
        <v>332</v>
      </c>
      <c r="AN1483" s="2">
        <v>44354.444872685184</v>
      </c>
      <c r="AP1483" s="2"/>
      <c r="AQ1483" s="1"/>
      <c r="AS1483" t="b">
        <v>1</v>
      </c>
      <c r="AV1483" t="s">
        <v>213</v>
      </c>
      <c r="BB1483" t="s">
        <v>4102</v>
      </c>
      <c r="BD1483" t="b">
        <v>0</v>
      </c>
      <c r="BH1483" t="s">
        <v>332</v>
      </c>
      <c r="BI1483" t="s">
        <v>155</v>
      </c>
      <c r="BJ1483" t="s">
        <v>157</v>
      </c>
      <c r="BN1483" t="s">
        <v>415</v>
      </c>
      <c r="BQ1483" t="s">
        <v>96</v>
      </c>
      <c r="BR1483" t="b">
        <v>0</v>
      </c>
      <c r="BT1483" t="b">
        <v>0</v>
      </c>
      <c r="BW1483" t="s">
        <v>339</v>
      </c>
      <c r="BX1483" t="b">
        <v>0</v>
      </c>
      <c r="BY1483" s="2">
        <v>44376.857581018521</v>
      </c>
      <c r="CB1483" t="b">
        <v>0</v>
      </c>
      <c r="CC1483" t="b">
        <v>0</v>
      </c>
      <c r="CD1483">
        <v>0</v>
      </c>
      <c r="CE1483">
        <v>0</v>
      </c>
      <c r="CF1483">
        <v>1040000</v>
      </c>
      <c r="CH1483">
        <v>312000</v>
      </c>
      <c r="CI1483">
        <v>30</v>
      </c>
      <c r="CJ1483">
        <v>0</v>
      </c>
      <c r="CK1483">
        <f>YEAR(tbl_Opportunity[[#This Row],[Close Date]])</f>
        <v>2022</v>
      </c>
    </row>
    <row r="1484" spans="1:89">
      <c r="A1484" t="s">
        <v>3403</v>
      </c>
      <c r="B1484" t="b">
        <v>0</v>
      </c>
      <c r="D1484" t="b">
        <v>0</v>
      </c>
      <c r="H1484" s="1">
        <v>44651</v>
      </c>
      <c r="I1484" t="b">
        <v>0</v>
      </c>
      <c r="O1484" t="s">
        <v>99</v>
      </c>
      <c r="P1484" t="b">
        <v>0</v>
      </c>
      <c r="Q1484" s="2">
        <v>43906.577546296299</v>
      </c>
      <c r="R1484" s="1"/>
      <c r="S1484" t="b">
        <v>0</v>
      </c>
      <c r="U1484" s="1"/>
      <c r="V1484" t="b">
        <v>0</v>
      </c>
      <c r="W1484" s="1">
        <v>44562</v>
      </c>
      <c r="X1484">
        <v>1</v>
      </c>
      <c r="Y1484">
        <v>2022</v>
      </c>
      <c r="Z1484" t="s">
        <v>161</v>
      </c>
      <c r="AA1484" t="s">
        <v>161</v>
      </c>
      <c r="AB1484" t="b">
        <v>0</v>
      </c>
      <c r="AC1484" t="b">
        <v>0</v>
      </c>
      <c r="AE1484" t="b">
        <v>1</v>
      </c>
      <c r="AF1484" t="b">
        <v>0</v>
      </c>
      <c r="AG1484" t="b">
        <v>0</v>
      </c>
      <c r="AH1484" t="s">
        <v>368</v>
      </c>
      <c r="AI1484" t="b">
        <v>0</v>
      </c>
      <c r="AK1484" t="b">
        <v>0</v>
      </c>
      <c r="AL1484" s="1"/>
      <c r="AM1484" t="s">
        <v>332</v>
      </c>
      <c r="AN1484" s="2">
        <v>44354.443402777775</v>
      </c>
      <c r="AP1484" s="2"/>
      <c r="AQ1484" s="1"/>
      <c r="AS1484" t="b">
        <v>1</v>
      </c>
      <c r="AV1484" t="s">
        <v>213</v>
      </c>
      <c r="BB1484" t="s">
        <v>4103</v>
      </c>
      <c r="BD1484" t="b">
        <v>0</v>
      </c>
      <c r="BH1484" t="s">
        <v>332</v>
      </c>
      <c r="BI1484" t="s">
        <v>155</v>
      </c>
      <c r="BJ1484" t="s">
        <v>102</v>
      </c>
      <c r="BN1484" t="s">
        <v>415</v>
      </c>
      <c r="BQ1484" t="s">
        <v>96</v>
      </c>
      <c r="BR1484" t="b">
        <v>0</v>
      </c>
      <c r="BT1484" t="b">
        <v>0</v>
      </c>
      <c r="BW1484" t="s">
        <v>339</v>
      </c>
      <c r="BX1484" t="b">
        <v>0</v>
      </c>
      <c r="BY1484" s="2">
        <v>44376.857581018521</v>
      </c>
      <c r="CB1484" t="b">
        <v>0</v>
      </c>
      <c r="CC1484" t="b">
        <v>0</v>
      </c>
      <c r="CD1484">
        <v>0</v>
      </c>
      <c r="CE1484">
        <v>0</v>
      </c>
      <c r="CF1484">
        <v>520000</v>
      </c>
      <c r="CH1484">
        <v>156000</v>
      </c>
      <c r="CI1484">
        <v>30</v>
      </c>
      <c r="CJ1484">
        <v>0</v>
      </c>
      <c r="CK1484">
        <f>YEAR(tbl_Opportunity[[#This Row],[Close Date]])</f>
        <v>2022</v>
      </c>
    </row>
    <row r="1485" spans="1:89">
      <c r="A1485" t="s">
        <v>3403</v>
      </c>
      <c r="B1485" t="b">
        <v>0</v>
      </c>
      <c r="D1485" t="b">
        <v>0</v>
      </c>
      <c r="H1485" s="1">
        <v>44651</v>
      </c>
      <c r="I1485" t="b">
        <v>0</v>
      </c>
      <c r="O1485" t="s">
        <v>99</v>
      </c>
      <c r="P1485" t="b">
        <v>0</v>
      </c>
      <c r="Q1485" s="2">
        <v>43906.578668981485</v>
      </c>
      <c r="R1485" s="1"/>
      <c r="S1485" t="b">
        <v>0</v>
      </c>
      <c r="U1485" s="1"/>
      <c r="V1485" t="b">
        <v>0</v>
      </c>
      <c r="W1485" s="1">
        <v>44562</v>
      </c>
      <c r="X1485">
        <v>1</v>
      </c>
      <c r="Y1485">
        <v>2022</v>
      </c>
      <c r="Z1485" t="s">
        <v>161</v>
      </c>
      <c r="AA1485" t="s">
        <v>161</v>
      </c>
      <c r="AB1485" t="b">
        <v>0</v>
      </c>
      <c r="AC1485" t="b">
        <v>0</v>
      </c>
      <c r="AE1485" t="b">
        <v>1</v>
      </c>
      <c r="AF1485" t="b">
        <v>0</v>
      </c>
      <c r="AG1485" t="b">
        <v>0</v>
      </c>
      <c r="AH1485" t="s">
        <v>219</v>
      </c>
      <c r="AI1485" t="b">
        <v>0</v>
      </c>
      <c r="AK1485" t="b">
        <v>0</v>
      </c>
      <c r="AL1485" s="1"/>
      <c r="AM1485" t="s">
        <v>332</v>
      </c>
      <c r="AN1485" s="2">
        <v>44354.441458333335</v>
      </c>
      <c r="AP1485" s="2"/>
      <c r="AQ1485" s="1"/>
      <c r="AS1485" t="b">
        <v>1</v>
      </c>
      <c r="AV1485" t="s">
        <v>213</v>
      </c>
      <c r="BB1485" t="s">
        <v>4104</v>
      </c>
      <c r="BD1485" t="b">
        <v>0</v>
      </c>
      <c r="BH1485" t="s">
        <v>332</v>
      </c>
      <c r="BI1485" t="s">
        <v>155</v>
      </c>
      <c r="BN1485" t="s">
        <v>415</v>
      </c>
      <c r="BQ1485" t="s">
        <v>96</v>
      </c>
      <c r="BR1485" t="b">
        <v>0</v>
      </c>
      <c r="BT1485" t="b">
        <v>0</v>
      </c>
      <c r="BW1485" t="s">
        <v>339</v>
      </c>
      <c r="BX1485" t="b">
        <v>0</v>
      </c>
      <c r="BY1485" s="2">
        <v>44376.857581018521</v>
      </c>
      <c r="CB1485" t="b">
        <v>0</v>
      </c>
      <c r="CC1485" t="b">
        <v>0</v>
      </c>
      <c r="CD1485">
        <v>0</v>
      </c>
      <c r="CE1485">
        <v>0</v>
      </c>
      <c r="CF1485">
        <v>520000</v>
      </c>
      <c r="CH1485">
        <v>156000</v>
      </c>
      <c r="CI1485">
        <v>30</v>
      </c>
      <c r="CJ1485">
        <v>0</v>
      </c>
      <c r="CK1485">
        <f>YEAR(tbl_Opportunity[[#This Row],[Close Date]])</f>
        <v>2022</v>
      </c>
    </row>
    <row r="1486" spans="1:89">
      <c r="A1486" t="s">
        <v>3403</v>
      </c>
      <c r="B1486" t="b">
        <v>0</v>
      </c>
      <c r="D1486" t="b">
        <v>0</v>
      </c>
      <c r="H1486" s="1">
        <v>44651</v>
      </c>
      <c r="I1486" t="b">
        <v>0</v>
      </c>
      <c r="O1486" t="s">
        <v>99</v>
      </c>
      <c r="P1486" t="b">
        <v>0</v>
      </c>
      <c r="Q1486" s="2">
        <v>43906.581666666665</v>
      </c>
      <c r="R1486" s="1"/>
      <c r="S1486" t="b">
        <v>0</v>
      </c>
      <c r="U1486" s="1"/>
      <c r="V1486" t="b">
        <v>0</v>
      </c>
      <c r="W1486" s="1">
        <v>44562</v>
      </c>
      <c r="X1486">
        <v>1</v>
      </c>
      <c r="Y1486">
        <v>2022</v>
      </c>
      <c r="Z1486" t="s">
        <v>161</v>
      </c>
      <c r="AA1486" t="s">
        <v>161</v>
      </c>
      <c r="AB1486" t="b">
        <v>0</v>
      </c>
      <c r="AC1486" t="b">
        <v>0</v>
      </c>
      <c r="AE1486" t="b">
        <v>1</v>
      </c>
      <c r="AF1486" t="b">
        <v>0</v>
      </c>
      <c r="AG1486" t="b">
        <v>0</v>
      </c>
      <c r="AH1486" t="s">
        <v>219</v>
      </c>
      <c r="AI1486" t="b">
        <v>0</v>
      </c>
      <c r="AK1486" t="b">
        <v>0</v>
      </c>
      <c r="AL1486" s="1"/>
      <c r="AM1486" t="s">
        <v>332</v>
      </c>
      <c r="AN1486" s="2">
        <v>44354.441886574074</v>
      </c>
      <c r="AP1486" s="2"/>
      <c r="AQ1486" s="1"/>
      <c r="AS1486" t="b">
        <v>1</v>
      </c>
      <c r="AV1486" t="s">
        <v>213</v>
      </c>
      <c r="BB1486" t="s">
        <v>4105</v>
      </c>
      <c r="BD1486" t="b">
        <v>0</v>
      </c>
      <c r="BH1486" t="s">
        <v>332</v>
      </c>
      <c r="BI1486" t="s">
        <v>155</v>
      </c>
      <c r="BN1486" t="s">
        <v>415</v>
      </c>
      <c r="BQ1486" t="s">
        <v>96</v>
      </c>
      <c r="BR1486" t="b">
        <v>0</v>
      </c>
      <c r="BT1486" t="b">
        <v>0</v>
      </c>
      <c r="BW1486" t="s">
        <v>339</v>
      </c>
      <c r="BX1486" t="b">
        <v>0</v>
      </c>
      <c r="BY1486" s="2">
        <v>44376.857581018521</v>
      </c>
      <c r="CB1486" t="b">
        <v>0</v>
      </c>
      <c r="CC1486" t="b">
        <v>0</v>
      </c>
      <c r="CD1486">
        <v>0</v>
      </c>
      <c r="CE1486">
        <v>0</v>
      </c>
      <c r="CF1486">
        <v>520000</v>
      </c>
      <c r="CH1486">
        <v>156000</v>
      </c>
      <c r="CI1486">
        <v>30</v>
      </c>
      <c r="CJ1486">
        <v>0</v>
      </c>
      <c r="CK1486">
        <f>YEAR(tbl_Opportunity[[#This Row],[Close Date]])</f>
        <v>2022</v>
      </c>
    </row>
    <row r="1487" spans="1:89">
      <c r="A1487" t="s">
        <v>3403</v>
      </c>
      <c r="B1487" t="b">
        <v>0</v>
      </c>
      <c r="D1487" t="b">
        <v>0</v>
      </c>
      <c r="H1487" s="1">
        <v>44651</v>
      </c>
      <c r="I1487" t="b">
        <v>0</v>
      </c>
      <c r="O1487" t="s">
        <v>99</v>
      </c>
      <c r="P1487" t="b">
        <v>0</v>
      </c>
      <c r="Q1487" s="2">
        <v>43906.582442129627</v>
      </c>
      <c r="R1487" s="1"/>
      <c r="S1487" t="b">
        <v>0</v>
      </c>
      <c r="U1487" s="1"/>
      <c r="V1487" t="b">
        <v>0</v>
      </c>
      <c r="W1487" s="1">
        <v>44562</v>
      </c>
      <c r="X1487">
        <v>1</v>
      </c>
      <c r="Y1487">
        <v>2022</v>
      </c>
      <c r="Z1487" t="s">
        <v>161</v>
      </c>
      <c r="AA1487" t="s">
        <v>161</v>
      </c>
      <c r="AB1487" t="b">
        <v>0</v>
      </c>
      <c r="AC1487" t="b">
        <v>0</v>
      </c>
      <c r="AE1487" t="b">
        <v>1</v>
      </c>
      <c r="AF1487" t="b">
        <v>0</v>
      </c>
      <c r="AG1487" t="b">
        <v>0</v>
      </c>
      <c r="AH1487" t="s">
        <v>219</v>
      </c>
      <c r="AI1487" t="b">
        <v>0</v>
      </c>
      <c r="AK1487" t="b">
        <v>0</v>
      </c>
      <c r="AL1487" s="1"/>
      <c r="AM1487" t="s">
        <v>332</v>
      </c>
      <c r="AN1487" s="2">
        <v>44354.438726851855</v>
      </c>
      <c r="AP1487" s="2"/>
      <c r="AQ1487" s="1"/>
      <c r="AS1487" t="b">
        <v>1</v>
      </c>
      <c r="AV1487" t="s">
        <v>213</v>
      </c>
      <c r="BB1487" t="s">
        <v>4106</v>
      </c>
      <c r="BD1487" t="b">
        <v>0</v>
      </c>
      <c r="BH1487" t="s">
        <v>332</v>
      </c>
      <c r="BI1487" t="s">
        <v>155</v>
      </c>
      <c r="BN1487" t="s">
        <v>415</v>
      </c>
      <c r="BQ1487" t="s">
        <v>96</v>
      </c>
      <c r="BR1487" t="b">
        <v>0</v>
      </c>
      <c r="BT1487" t="b">
        <v>0</v>
      </c>
      <c r="BW1487" t="s">
        <v>339</v>
      </c>
      <c r="BX1487" t="b">
        <v>0</v>
      </c>
      <c r="BY1487" s="2">
        <v>44376.857581018521</v>
      </c>
      <c r="CB1487" t="b">
        <v>0</v>
      </c>
      <c r="CC1487" t="b">
        <v>0</v>
      </c>
      <c r="CD1487">
        <v>0</v>
      </c>
      <c r="CE1487">
        <v>0</v>
      </c>
      <c r="CF1487">
        <v>520000</v>
      </c>
      <c r="CH1487">
        <v>156000</v>
      </c>
      <c r="CI1487">
        <v>30</v>
      </c>
      <c r="CJ1487">
        <v>0</v>
      </c>
      <c r="CK1487">
        <f>YEAR(tbl_Opportunity[[#This Row],[Close Date]])</f>
        <v>2022</v>
      </c>
    </row>
    <row r="1488" spans="1:89">
      <c r="A1488" t="s">
        <v>3403</v>
      </c>
      <c r="B1488" t="b">
        <v>0</v>
      </c>
      <c r="D1488" t="b">
        <v>0</v>
      </c>
      <c r="H1488" s="1">
        <v>44651</v>
      </c>
      <c r="I1488" t="b">
        <v>0</v>
      </c>
      <c r="O1488" t="s">
        <v>99</v>
      </c>
      <c r="P1488" t="b">
        <v>0</v>
      </c>
      <c r="Q1488" s="2">
        <v>43906.584537037037</v>
      </c>
      <c r="R1488" s="1"/>
      <c r="S1488" t="b">
        <v>0</v>
      </c>
      <c r="U1488" s="1"/>
      <c r="V1488" t="b">
        <v>0</v>
      </c>
      <c r="W1488" s="1">
        <v>44562</v>
      </c>
      <c r="X1488">
        <v>1</v>
      </c>
      <c r="Y1488">
        <v>2022</v>
      </c>
      <c r="Z1488" t="s">
        <v>161</v>
      </c>
      <c r="AA1488" t="s">
        <v>161</v>
      </c>
      <c r="AB1488" t="b">
        <v>0</v>
      </c>
      <c r="AC1488" t="b">
        <v>0</v>
      </c>
      <c r="AE1488" t="b">
        <v>1</v>
      </c>
      <c r="AF1488" t="b">
        <v>0</v>
      </c>
      <c r="AG1488" t="b">
        <v>0</v>
      </c>
      <c r="AH1488" t="s">
        <v>219</v>
      </c>
      <c r="AI1488" t="b">
        <v>0</v>
      </c>
      <c r="AK1488" t="b">
        <v>0</v>
      </c>
      <c r="AL1488" s="1"/>
      <c r="AM1488" t="s">
        <v>332</v>
      </c>
      <c r="AN1488" s="2">
        <v>44349.192152777781</v>
      </c>
      <c r="AP1488" s="2"/>
      <c r="AQ1488" s="1"/>
      <c r="AS1488" t="b">
        <v>1</v>
      </c>
      <c r="AV1488" t="s">
        <v>213</v>
      </c>
      <c r="BB1488" t="s">
        <v>4107</v>
      </c>
      <c r="BD1488" t="b">
        <v>0</v>
      </c>
      <c r="BH1488" t="s">
        <v>332</v>
      </c>
      <c r="BI1488" t="s">
        <v>155</v>
      </c>
      <c r="BN1488" t="s">
        <v>415</v>
      </c>
      <c r="BQ1488" t="s">
        <v>96</v>
      </c>
      <c r="BR1488" t="b">
        <v>0</v>
      </c>
      <c r="BT1488" t="b">
        <v>0</v>
      </c>
      <c r="BW1488" t="s">
        <v>339</v>
      </c>
      <c r="BX1488" t="b">
        <v>0</v>
      </c>
      <c r="BY1488" s="2">
        <v>44376.857581018521</v>
      </c>
      <c r="CB1488" t="b">
        <v>0</v>
      </c>
      <c r="CC1488" t="b">
        <v>0</v>
      </c>
      <c r="CD1488">
        <v>0</v>
      </c>
      <c r="CE1488">
        <v>0</v>
      </c>
      <c r="CF1488">
        <v>1040000</v>
      </c>
      <c r="CH1488">
        <v>312000</v>
      </c>
      <c r="CI1488">
        <v>30</v>
      </c>
      <c r="CJ1488">
        <v>0</v>
      </c>
      <c r="CK1488">
        <f>YEAR(tbl_Opportunity[[#This Row],[Close Date]])</f>
        <v>2022</v>
      </c>
    </row>
    <row r="1489" spans="1:89">
      <c r="A1489" t="s">
        <v>507</v>
      </c>
      <c r="B1489" t="b">
        <v>0</v>
      </c>
      <c r="D1489" t="b">
        <v>0</v>
      </c>
      <c r="H1489" s="1">
        <v>44651</v>
      </c>
      <c r="I1489" t="b">
        <v>0</v>
      </c>
      <c r="O1489" t="s">
        <v>99</v>
      </c>
      <c r="P1489" t="b">
        <v>0</v>
      </c>
      <c r="Q1489" s="2">
        <v>44249.764131944445</v>
      </c>
      <c r="R1489" s="1"/>
      <c r="S1489" t="b">
        <v>0</v>
      </c>
      <c r="U1489" s="1"/>
      <c r="V1489" t="b">
        <v>0</v>
      </c>
      <c r="W1489" s="1">
        <v>44562</v>
      </c>
      <c r="X1489">
        <v>1</v>
      </c>
      <c r="Y1489">
        <v>2022</v>
      </c>
      <c r="Z1489" t="s">
        <v>161</v>
      </c>
      <c r="AA1489" t="s">
        <v>161</v>
      </c>
      <c r="AB1489" t="b">
        <v>0</v>
      </c>
      <c r="AC1489" t="b">
        <v>0</v>
      </c>
      <c r="AE1489" t="b">
        <v>1</v>
      </c>
      <c r="AF1489" t="b">
        <v>0</v>
      </c>
      <c r="AG1489" t="b">
        <v>0</v>
      </c>
      <c r="AH1489" t="s">
        <v>219</v>
      </c>
      <c r="AI1489" t="b">
        <v>0</v>
      </c>
      <c r="AK1489" t="b">
        <v>0</v>
      </c>
      <c r="AL1489" s="1"/>
      <c r="AM1489" t="s">
        <v>332</v>
      </c>
      <c r="AN1489" s="2">
        <v>44354.444062499999</v>
      </c>
      <c r="AP1489" s="2"/>
      <c r="AQ1489" s="1"/>
      <c r="AS1489" t="b">
        <v>1</v>
      </c>
      <c r="AV1489" t="s">
        <v>213</v>
      </c>
      <c r="BB1489" t="s">
        <v>4108</v>
      </c>
      <c r="BD1489" t="b">
        <v>0</v>
      </c>
      <c r="BH1489" t="s">
        <v>332</v>
      </c>
      <c r="BI1489" t="s">
        <v>155</v>
      </c>
      <c r="BK1489" t="s">
        <v>157</v>
      </c>
      <c r="BN1489" t="s">
        <v>415</v>
      </c>
      <c r="BP1489" t="s">
        <v>4109</v>
      </c>
      <c r="BQ1489" t="s">
        <v>96</v>
      </c>
      <c r="BR1489" t="b">
        <v>0</v>
      </c>
      <c r="BT1489" t="b">
        <v>0</v>
      </c>
      <c r="BW1489" t="s">
        <v>339</v>
      </c>
      <c r="BX1489" t="b">
        <v>0</v>
      </c>
      <c r="BY1489" s="2">
        <v>44376.857581018521</v>
      </c>
      <c r="CB1489" t="b">
        <v>0</v>
      </c>
      <c r="CC1489" t="b">
        <v>0</v>
      </c>
      <c r="CD1489">
        <v>0</v>
      </c>
      <c r="CE1489">
        <v>0</v>
      </c>
      <c r="CF1489">
        <v>599091.69999999995</v>
      </c>
      <c r="CH1489">
        <v>179727.51</v>
      </c>
      <c r="CI1489">
        <v>30</v>
      </c>
      <c r="CJ1489">
        <v>0</v>
      </c>
      <c r="CK1489">
        <f>YEAR(tbl_Opportunity[[#This Row],[Close Date]])</f>
        <v>2022</v>
      </c>
    </row>
    <row r="1490" spans="1:89">
      <c r="A1490" t="s">
        <v>1872</v>
      </c>
      <c r="B1490" t="b">
        <v>0</v>
      </c>
      <c r="D1490" t="b">
        <v>0</v>
      </c>
      <c r="H1490" s="1">
        <v>44651</v>
      </c>
      <c r="I1490" t="b">
        <v>0</v>
      </c>
      <c r="O1490" t="s">
        <v>114</v>
      </c>
      <c r="P1490" t="b">
        <v>0</v>
      </c>
      <c r="Q1490" s="2">
        <v>43815.87462962963</v>
      </c>
      <c r="R1490" s="1"/>
      <c r="S1490" t="b">
        <v>0</v>
      </c>
      <c r="U1490" s="1"/>
      <c r="V1490" t="b">
        <v>0</v>
      </c>
      <c r="W1490" s="1">
        <v>44562</v>
      </c>
      <c r="X1490">
        <v>1</v>
      </c>
      <c r="Y1490">
        <v>2022</v>
      </c>
      <c r="Z1490" t="s">
        <v>161</v>
      </c>
      <c r="AA1490" t="s">
        <v>161</v>
      </c>
      <c r="AB1490" t="b">
        <v>0</v>
      </c>
      <c r="AC1490" t="b">
        <v>0</v>
      </c>
      <c r="AE1490" t="b">
        <v>1</v>
      </c>
      <c r="AF1490" t="b">
        <v>0</v>
      </c>
      <c r="AG1490" t="b">
        <v>0</v>
      </c>
      <c r="AH1490" t="s">
        <v>219</v>
      </c>
      <c r="AI1490" t="b">
        <v>0</v>
      </c>
      <c r="AK1490" t="b">
        <v>0</v>
      </c>
      <c r="AL1490" s="1"/>
      <c r="AM1490" t="s">
        <v>114</v>
      </c>
      <c r="AN1490" s="2">
        <v>44348.517789351848</v>
      </c>
      <c r="AP1490" s="2">
        <v>44151.600104166668</v>
      </c>
      <c r="AQ1490" s="1"/>
      <c r="AS1490" t="b">
        <v>1</v>
      </c>
      <c r="AV1490" t="s">
        <v>213</v>
      </c>
      <c r="BB1490" t="s">
        <v>4110</v>
      </c>
      <c r="BD1490" t="b">
        <v>0</v>
      </c>
      <c r="BH1490" t="s">
        <v>114</v>
      </c>
      <c r="BI1490" t="s">
        <v>155</v>
      </c>
      <c r="BJ1490" t="s">
        <v>2992</v>
      </c>
      <c r="BK1490" t="s">
        <v>384</v>
      </c>
      <c r="BN1490" t="s">
        <v>415</v>
      </c>
      <c r="BQ1490" t="s">
        <v>96</v>
      </c>
      <c r="BR1490" t="b">
        <v>0</v>
      </c>
      <c r="BS1490" t="s">
        <v>157</v>
      </c>
      <c r="BT1490" t="b">
        <v>0</v>
      </c>
      <c r="BW1490" t="s">
        <v>339</v>
      </c>
      <c r="BX1490" t="b">
        <v>0</v>
      </c>
      <c r="BY1490" s="2">
        <v>44376.857581018521</v>
      </c>
      <c r="CB1490" t="b">
        <v>0</v>
      </c>
      <c r="CC1490" t="b">
        <v>0</v>
      </c>
      <c r="CD1490">
        <v>0</v>
      </c>
      <c r="CE1490">
        <v>0</v>
      </c>
      <c r="CF1490">
        <v>497040</v>
      </c>
      <c r="CH1490">
        <v>149112</v>
      </c>
      <c r="CI1490">
        <v>30</v>
      </c>
      <c r="CJ1490">
        <v>0</v>
      </c>
      <c r="CK1490">
        <f>YEAR(tbl_Opportunity[[#This Row],[Close Date]])</f>
        <v>2022</v>
      </c>
    </row>
    <row r="1491" spans="1:89">
      <c r="A1491" t="s">
        <v>3403</v>
      </c>
      <c r="B1491" t="b">
        <v>0</v>
      </c>
      <c r="D1491" t="b">
        <v>0</v>
      </c>
      <c r="H1491" s="1">
        <v>44651</v>
      </c>
      <c r="I1491" t="b">
        <v>0</v>
      </c>
      <c r="O1491" t="s">
        <v>99</v>
      </c>
      <c r="P1491" t="b">
        <v>0</v>
      </c>
      <c r="Q1491" s="2">
        <v>43906.575949074075</v>
      </c>
      <c r="R1491" s="1"/>
      <c r="S1491" t="b">
        <v>0</v>
      </c>
      <c r="U1491" s="1"/>
      <c r="V1491" t="b">
        <v>0</v>
      </c>
      <c r="W1491" s="1">
        <v>44562</v>
      </c>
      <c r="X1491">
        <v>1</v>
      </c>
      <c r="Y1491">
        <v>2022</v>
      </c>
      <c r="Z1491" t="s">
        <v>161</v>
      </c>
      <c r="AA1491" t="s">
        <v>161</v>
      </c>
      <c r="AB1491" t="b">
        <v>0</v>
      </c>
      <c r="AC1491" t="b">
        <v>0</v>
      </c>
      <c r="AE1491" t="b">
        <v>1</v>
      </c>
      <c r="AF1491" t="b">
        <v>0</v>
      </c>
      <c r="AG1491" t="b">
        <v>0</v>
      </c>
      <c r="AH1491" t="s">
        <v>219</v>
      </c>
      <c r="AI1491" t="b">
        <v>0</v>
      </c>
      <c r="AK1491" t="b">
        <v>0</v>
      </c>
      <c r="AL1491" s="1"/>
      <c r="AM1491" t="s">
        <v>332</v>
      </c>
      <c r="AN1491" s="2">
        <v>44354.443171296298</v>
      </c>
      <c r="AP1491" s="2">
        <v>44354.437314814815</v>
      </c>
      <c r="AQ1491" s="1">
        <v>44354</v>
      </c>
      <c r="AS1491" t="b">
        <v>1</v>
      </c>
      <c r="AV1491" t="s">
        <v>213</v>
      </c>
      <c r="BB1491" t="s">
        <v>4111</v>
      </c>
      <c r="BD1491" t="b">
        <v>0</v>
      </c>
      <c r="BH1491" t="s">
        <v>332</v>
      </c>
      <c r="BI1491" t="s">
        <v>155</v>
      </c>
      <c r="BN1491" t="s">
        <v>415</v>
      </c>
      <c r="BQ1491" t="s">
        <v>96</v>
      </c>
      <c r="BR1491" t="b">
        <v>0</v>
      </c>
      <c r="BT1491" t="b">
        <v>0</v>
      </c>
      <c r="BW1491" t="s">
        <v>339</v>
      </c>
      <c r="BX1491" t="b">
        <v>0</v>
      </c>
      <c r="BY1491" s="2">
        <v>44376.857581018521</v>
      </c>
      <c r="CB1491" t="b">
        <v>0</v>
      </c>
      <c r="CC1491" t="b">
        <v>0</v>
      </c>
      <c r="CD1491">
        <v>1</v>
      </c>
      <c r="CE1491">
        <v>1</v>
      </c>
      <c r="CF1491">
        <v>1040000</v>
      </c>
      <c r="CH1491">
        <v>312000</v>
      </c>
      <c r="CI1491">
        <v>30</v>
      </c>
      <c r="CJ1491">
        <v>0</v>
      </c>
      <c r="CK1491">
        <f>YEAR(tbl_Opportunity[[#This Row],[Close Date]])</f>
        <v>2022</v>
      </c>
    </row>
    <row r="1492" spans="1:89">
      <c r="A1492" t="s">
        <v>4112</v>
      </c>
      <c r="B1492" t="b">
        <v>0</v>
      </c>
      <c r="D1492" t="b">
        <v>0</v>
      </c>
      <c r="H1492" s="1">
        <v>44377</v>
      </c>
      <c r="I1492" t="b">
        <v>0</v>
      </c>
      <c r="L1492" t="s">
        <v>4113</v>
      </c>
      <c r="O1492" t="s">
        <v>99</v>
      </c>
      <c r="P1492" t="b">
        <v>0</v>
      </c>
      <c r="Q1492" s="2">
        <v>43812.936249999999</v>
      </c>
      <c r="R1492" s="1"/>
      <c r="S1492" t="b">
        <v>0</v>
      </c>
      <c r="T1492" t="s">
        <v>2773</v>
      </c>
      <c r="U1492" s="1">
        <v>44469</v>
      </c>
      <c r="V1492" t="b">
        <v>0</v>
      </c>
      <c r="W1492" s="1">
        <v>44228</v>
      </c>
      <c r="X1492">
        <v>2</v>
      </c>
      <c r="Y1492">
        <v>2021</v>
      </c>
      <c r="Z1492" t="s">
        <v>1659</v>
      </c>
      <c r="AA1492" t="s">
        <v>1660</v>
      </c>
      <c r="AB1492" t="b">
        <v>0</v>
      </c>
      <c r="AC1492" t="b">
        <v>0</v>
      </c>
      <c r="AE1492" t="b">
        <v>1</v>
      </c>
      <c r="AF1492" t="b">
        <v>0</v>
      </c>
      <c r="AG1492" t="b">
        <v>0</v>
      </c>
      <c r="AH1492" t="s">
        <v>219</v>
      </c>
      <c r="AI1492" t="b">
        <v>0</v>
      </c>
      <c r="AK1492" t="b">
        <v>0</v>
      </c>
      <c r="AL1492" s="1">
        <v>44368</v>
      </c>
      <c r="AM1492" t="s">
        <v>2991</v>
      </c>
      <c r="AN1492" s="2">
        <v>44369.552071759259</v>
      </c>
      <c r="AP1492" s="2">
        <v>44165.547303240739</v>
      </c>
      <c r="AQ1492" s="1"/>
      <c r="AS1492" t="b">
        <v>1</v>
      </c>
      <c r="AV1492" t="s">
        <v>213</v>
      </c>
      <c r="BB1492" t="s">
        <v>4114</v>
      </c>
      <c r="BD1492" t="b">
        <v>0</v>
      </c>
      <c r="BH1492" t="s">
        <v>2991</v>
      </c>
      <c r="BI1492" t="s">
        <v>150</v>
      </c>
      <c r="BJ1492" t="s">
        <v>336</v>
      </c>
      <c r="BK1492" t="s">
        <v>157</v>
      </c>
      <c r="BN1492" t="s">
        <v>415</v>
      </c>
      <c r="BQ1492" t="s">
        <v>96</v>
      </c>
      <c r="BR1492" t="b">
        <v>0</v>
      </c>
      <c r="BS1492" t="s">
        <v>102</v>
      </c>
      <c r="BT1492" t="b">
        <v>0</v>
      </c>
      <c r="BW1492" t="s">
        <v>2863</v>
      </c>
      <c r="BX1492" t="b">
        <v>0</v>
      </c>
      <c r="BY1492" s="2">
        <v>44376.857581018521</v>
      </c>
      <c r="CB1492" t="b">
        <v>0</v>
      </c>
      <c r="CC1492" t="b">
        <v>0</v>
      </c>
      <c r="CF1492">
        <v>1235000</v>
      </c>
      <c r="CH1492">
        <v>617500</v>
      </c>
      <c r="CI1492">
        <v>50</v>
      </c>
      <c r="CJ1492">
        <v>0</v>
      </c>
      <c r="CK1492">
        <f>YEAR(tbl_Opportunity[[#This Row],[Close Date]])</f>
        <v>2021</v>
      </c>
    </row>
    <row r="1493" spans="1:89">
      <c r="A1493" t="s">
        <v>132</v>
      </c>
      <c r="B1493" t="b">
        <v>0</v>
      </c>
      <c r="D1493" t="b">
        <v>0</v>
      </c>
      <c r="H1493" s="1">
        <v>44012</v>
      </c>
      <c r="I1493" t="b">
        <v>0</v>
      </c>
      <c r="L1493" t="s">
        <v>4115</v>
      </c>
      <c r="O1493" t="s">
        <v>99</v>
      </c>
      <c r="P1493" t="b">
        <v>0</v>
      </c>
      <c r="Q1493" s="2">
        <v>43987.816307870373</v>
      </c>
      <c r="R1493" s="1"/>
      <c r="S1493" t="b">
        <v>0</v>
      </c>
      <c r="U1493" s="1"/>
      <c r="V1493" t="b">
        <v>0</v>
      </c>
      <c r="W1493" s="1">
        <v>43862</v>
      </c>
      <c r="X1493">
        <v>2</v>
      </c>
      <c r="Y1493">
        <v>2020</v>
      </c>
      <c r="Z1493" t="s">
        <v>161</v>
      </c>
      <c r="AA1493" t="s">
        <v>161</v>
      </c>
      <c r="AB1493" t="b">
        <v>0</v>
      </c>
      <c r="AC1493" t="b">
        <v>0</v>
      </c>
      <c r="AE1493" t="b">
        <v>1</v>
      </c>
      <c r="AF1493" t="b">
        <v>0</v>
      </c>
      <c r="AG1493" t="b">
        <v>0</v>
      </c>
      <c r="AH1493" t="s">
        <v>219</v>
      </c>
      <c r="AI1493" t="b">
        <v>0</v>
      </c>
      <c r="AK1493" t="b">
        <v>0</v>
      </c>
      <c r="AL1493" s="1">
        <v>43992</v>
      </c>
      <c r="AM1493" t="s">
        <v>162</v>
      </c>
      <c r="AN1493" s="2">
        <v>44297.838888888888</v>
      </c>
      <c r="AP1493" s="2"/>
      <c r="AQ1493" s="1"/>
      <c r="AS1493" t="b">
        <v>1</v>
      </c>
      <c r="AV1493" t="s">
        <v>213</v>
      </c>
      <c r="BB1493" t="s">
        <v>4116</v>
      </c>
      <c r="BD1493" t="b">
        <v>0</v>
      </c>
      <c r="BH1493" t="s">
        <v>332</v>
      </c>
      <c r="BI1493" t="s">
        <v>150</v>
      </c>
      <c r="BJ1493" t="s">
        <v>2983</v>
      </c>
      <c r="BN1493" t="s">
        <v>415</v>
      </c>
      <c r="BP1493" t="s">
        <v>4117</v>
      </c>
      <c r="BQ1493" t="s">
        <v>96</v>
      </c>
      <c r="BR1493" t="b">
        <v>0</v>
      </c>
      <c r="BT1493" t="b">
        <v>0</v>
      </c>
      <c r="BW1493" t="s">
        <v>166</v>
      </c>
      <c r="BX1493" t="b">
        <v>0</v>
      </c>
      <c r="BY1493" s="2">
        <v>44376.857581018521</v>
      </c>
      <c r="CB1493" t="b">
        <v>0</v>
      </c>
      <c r="CC1493" t="b">
        <v>0</v>
      </c>
      <c r="CF1493">
        <v>878877</v>
      </c>
      <c r="CH1493">
        <v>87887.7</v>
      </c>
      <c r="CI1493">
        <v>10</v>
      </c>
      <c r="CJ1493">
        <v>0</v>
      </c>
      <c r="CK1493">
        <f>YEAR(tbl_Opportunity[[#This Row],[Close Date]])</f>
        <v>2020</v>
      </c>
    </row>
    <row r="1494" spans="1:89">
      <c r="A1494" t="s">
        <v>529</v>
      </c>
      <c r="B1494" t="b">
        <v>0</v>
      </c>
      <c r="D1494" t="b">
        <v>0</v>
      </c>
      <c r="H1494" s="1">
        <v>44012</v>
      </c>
      <c r="I1494" t="b">
        <v>0</v>
      </c>
      <c r="L1494" t="s">
        <v>4118</v>
      </c>
      <c r="O1494" t="s">
        <v>99</v>
      </c>
      <c r="P1494" t="b">
        <v>0</v>
      </c>
      <c r="Q1494" s="2">
        <v>43987.824641203704</v>
      </c>
      <c r="R1494" s="1"/>
      <c r="S1494" t="b">
        <v>0</v>
      </c>
      <c r="U1494" s="1"/>
      <c r="V1494" t="b">
        <v>0</v>
      </c>
      <c r="W1494" s="1">
        <v>43862</v>
      </c>
      <c r="X1494">
        <v>2</v>
      </c>
      <c r="Y1494">
        <v>2020</v>
      </c>
      <c r="Z1494" t="s">
        <v>161</v>
      </c>
      <c r="AA1494" t="s">
        <v>161</v>
      </c>
      <c r="AB1494" t="b">
        <v>0</v>
      </c>
      <c r="AC1494" t="b">
        <v>0</v>
      </c>
      <c r="AE1494" t="b">
        <v>1</v>
      </c>
      <c r="AF1494" t="b">
        <v>0</v>
      </c>
      <c r="AG1494" t="b">
        <v>0</v>
      </c>
      <c r="AH1494" t="s">
        <v>219</v>
      </c>
      <c r="AI1494" t="b">
        <v>0</v>
      </c>
      <c r="AK1494" t="b">
        <v>0</v>
      </c>
      <c r="AL1494" s="1">
        <v>43992</v>
      </c>
      <c r="AM1494" t="s">
        <v>162</v>
      </c>
      <c r="AN1494" s="2">
        <v>44297.838888888888</v>
      </c>
      <c r="AP1494" s="2"/>
      <c r="AQ1494" s="1"/>
      <c r="AS1494" t="b">
        <v>1</v>
      </c>
      <c r="AV1494" t="s">
        <v>213</v>
      </c>
      <c r="BB1494" t="s">
        <v>4119</v>
      </c>
      <c r="BD1494" t="b">
        <v>0</v>
      </c>
      <c r="BH1494" t="s">
        <v>332</v>
      </c>
      <c r="BI1494" t="s">
        <v>150</v>
      </c>
      <c r="BJ1494" t="s">
        <v>2983</v>
      </c>
      <c r="BN1494" t="s">
        <v>415</v>
      </c>
      <c r="BQ1494" t="s">
        <v>96</v>
      </c>
      <c r="BR1494" t="b">
        <v>0</v>
      </c>
      <c r="BT1494" t="b">
        <v>0</v>
      </c>
      <c r="BW1494" t="s">
        <v>166</v>
      </c>
      <c r="BX1494" t="b">
        <v>0</v>
      </c>
      <c r="BY1494" s="2">
        <v>44376.857581018521</v>
      </c>
      <c r="CB1494" t="b">
        <v>0</v>
      </c>
      <c r="CC1494" t="b">
        <v>0</v>
      </c>
      <c r="CF1494">
        <v>878877</v>
      </c>
      <c r="CH1494">
        <v>87887.7</v>
      </c>
      <c r="CI1494">
        <v>10</v>
      </c>
      <c r="CJ1494">
        <v>0</v>
      </c>
      <c r="CK1494">
        <f>YEAR(tbl_Opportunity[[#This Row],[Close Date]])</f>
        <v>2020</v>
      </c>
    </row>
    <row r="1495" spans="1:89">
      <c r="A1495" t="s">
        <v>4120</v>
      </c>
      <c r="B1495" t="b">
        <v>0</v>
      </c>
      <c r="D1495" t="b">
        <v>0</v>
      </c>
      <c r="H1495" s="1">
        <v>44012</v>
      </c>
      <c r="I1495" t="b">
        <v>0</v>
      </c>
      <c r="O1495" t="s">
        <v>99</v>
      </c>
      <c r="P1495" t="b">
        <v>0</v>
      </c>
      <c r="Q1495" s="2">
        <v>43987.826585648145</v>
      </c>
      <c r="R1495" s="1"/>
      <c r="S1495" t="b">
        <v>0</v>
      </c>
      <c r="U1495" s="1"/>
      <c r="V1495" t="b">
        <v>0</v>
      </c>
      <c r="W1495" s="1">
        <v>43862</v>
      </c>
      <c r="X1495">
        <v>2</v>
      </c>
      <c r="Y1495">
        <v>2020</v>
      </c>
      <c r="Z1495" t="s">
        <v>161</v>
      </c>
      <c r="AA1495" t="s">
        <v>161</v>
      </c>
      <c r="AB1495" t="b">
        <v>0</v>
      </c>
      <c r="AC1495" t="b">
        <v>0</v>
      </c>
      <c r="AE1495" t="b">
        <v>1</v>
      </c>
      <c r="AF1495" t="b">
        <v>0</v>
      </c>
      <c r="AG1495" t="b">
        <v>0</v>
      </c>
      <c r="AH1495" t="s">
        <v>219</v>
      </c>
      <c r="AI1495" t="b">
        <v>0</v>
      </c>
      <c r="AK1495" t="b">
        <v>0</v>
      </c>
      <c r="AL1495" s="1">
        <v>43992</v>
      </c>
      <c r="AM1495" t="s">
        <v>162</v>
      </c>
      <c r="AN1495" s="2">
        <v>44297.838888888888</v>
      </c>
      <c r="AP1495" s="2"/>
      <c r="AQ1495" s="1"/>
      <c r="AS1495" t="b">
        <v>1</v>
      </c>
      <c r="AV1495" t="s">
        <v>213</v>
      </c>
      <c r="BB1495" t="s">
        <v>4121</v>
      </c>
      <c r="BD1495" t="b">
        <v>0</v>
      </c>
      <c r="BH1495" t="s">
        <v>332</v>
      </c>
      <c r="BI1495" t="s">
        <v>150</v>
      </c>
      <c r="BJ1495" t="s">
        <v>2983</v>
      </c>
      <c r="BN1495" t="s">
        <v>415</v>
      </c>
      <c r="BP1495" t="s">
        <v>4122</v>
      </c>
      <c r="BQ1495" t="s">
        <v>96</v>
      </c>
      <c r="BR1495" t="b">
        <v>0</v>
      </c>
      <c r="BT1495" t="b">
        <v>0</v>
      </c>
      <c r="BW1495" t="s">
        <v>166</v>
      </c>
      <c r="BX1495" t="b">
        <v>0</v>
      </c>
      <c r="BY1495" s="2">
        <v>44376.857581018521</v>
      </c>
      <c r="CB1495" t="b">
        <v>0</v>
      </c>
      <c r="CC1495" t="b">
        <v>0</v>
      </c>
      <c r="CF1495">
        <v>878877</v>
      </c>
      <c r="CH1495">
        <v>87887.7</v>
      </c>
      <c r="CI1495">
        <v>10</v>
      </c>
      <c r="CJ1495">
        <v>0</v>
      </c>
      <c r="CK1495">
        <f>YEAR(tbl_Opportunity[[#This Row],[Close Date]])</f>
        <v>2020</v>
      </c>
    </row>
    <row r="1496" spans="1:89">
      <c r="A1496" t="s">
        <v>108</v>
      </c>
      <c r="B1496" t="b">
        <v>0</v>
      </c>
      <c r="D1496" t="b">
        <v>0</v>
      </c>
      <c r="H1496" s="1">
        <v>44012</v>
      </c>
      <c r="I1496" t="b">
        <v>0</v>
      </c>
      <c r="L1496" t="s">
        <v>4123</v>
      </c>
      <c r="O1496" t="s">
        <v>99</v>
      </c>
      <c r="P1496" t="b">
        <v>0</v>
      </c>
      <c r="Q1496" s="2">
        <v>43987.863599537035</v>
      </c>
      <c r="R1496" s="1"/>
      <c r="S1496" t="b">
        <v>0</v>
      </c>
      <c r="U1496" s="1"/>
      <c r="V1496" t="b">
        <v>0</v>
      </c>
      <c r="W1496" s="1">
        <v>43862</v>
      </c>
      <c r="X1496">
        <v>2</v>
      </c>
      <c r="Y1496">
        <v>2020</v>
      </c>
      <c r="Z1496" t="s">
        <v>161</v>
      </c>
      <c r="AA1496" t="s">
        <v>161</v>
      </c>
      <c r="AB1496" t="b">
        <v>0</v>
      </c>
      <c r="AC1496" t="b">
        <v>0</v>
      </c>
      <c r="AE1496" t="b">
        <v>1</v>
      </c>
      <c r="AF1496" t="b">
        <v>0</v>
      </c>
      <c r="AG1496" t="b">
        <v>0</v>
      </c>
      <c r="AH1496" t="s">
        <v>219</v>
      </c>
      <c r="AI1496" t="b">
        <v>0</v>
      </c>
      <c r="AK1496" t="b">
        <v>0</v>
      </c>
      <c r="AL1496" s="1">
        <v>43992</v>
      </c>
      <c r="AM1496" t="s">
        <v>162</v>
      </c>
      <c r="AN1496" s="2">
        <v>44297.838888888888</v>
      </c>
      <c r="AP1496" s="2"/>
      <c r="AQ1496" s="1"/>
      <c r="AS1496" t="b">
        <v>1</v>
      </c>
      <c r="AV1496" t="s">
        <v>213</v>
      </c>
      <c r="BB1496" t="s">
        <v>4124</v>
      </c>
      <c r="BD1496" t="b">
        <v>0</v>
      </c>
      <c r="BH1496" t="s">
        <v>332</v>
      </c>
      <c r="BI1496" t="s">
        <v>150</v>
      </c>
      <c r="BJ1496" t="s">
        <v>2983</v>
      </c>
      <c r="BN1496" t="s">
        <v>415</v>
      </c>
      <c r="BP1496" t="s">
        <v>4125</v>
      </c>
      <c r="BQ1496" t="s">
        <v>96</v>
      </c>
      <c r="BR1496" t="b">
        <v>0</v>
      </c>
      <c r="BT1496" t="b">
        <v>0</v>
      </c>
      <c r="BW1496" t="s">
        <v>166</v>
      </c>
      <c r="BX1496" t="b">
        <v>0</v>
      </c>
      <c r="BY1496" s="2">
        <v>44376.857581018521</v>
      </c>
      <c r="CB1496" t="b">
        <v>0</v>
      </c>
      <c r="CC1496" t="b">
        <v>0</v>
      </c>
      <c r="CF1496">
        <v>878877</v>
      </c>
      <c r="CH1496">
        <v>87887.7</v>
      </c>
      <c r="CI1496">
        <v>10</v>
      </c>
      <c r="CJ1496">
        <v>0</v>
      </c>
      <c r="CK1496">
        <f>YEAR(tbl_Opportunity[[#This Row],[Close Date]])</f>
        <v>2020</v>
      </c>
    </row>
    <row r="1497" spans="1:89">
      <c r="A1497" t="s">
        <v>242</v>
      </c>
      <c r="B1497" t="b">
        <v>0</v>
      </c>
      <c r="D1497" t="b">
        <v>0</v>
      </c>
      <c r="H1497" s="1">
        <v>44012</v>
      </c>
      <c r="I1497" t="b">
        <v>0</v>
      </c>
      <c r="O1497" t="s">
        <v>99</v>
      </c>
      <c r="P1497" t="b">
        <v>0</v>
      </c>
      <c r="Q1497" s="2">
        <v>43992.615266203706</v>
      </c>
      <c r="R1497" s="1"/>
      <c r="S1497" t="b">
        <v>0</v>
      </c>
      <c r="U1497" s="1"/>
      <c r="V1497" t="b">
        <v>0</v>
      </c>
      <c r="W1497" s="1">
        <v>43862</v>
      </c>
      <c r="X1497">
        <v>2</v>
      </c>
      <c r="Y1497">
        <v>2020</v>
      </c>
      <c r="Z1497" t="s">
        <v>161</v>
      </c>
      <c r="AA1497" t="s">
        <v>161</v>
      </c>
      <c r="AB1497" t="b">
        <v>0</v>
      </c>
      <c r="AC1497" t="b">
        <v>0</v>
      </c>
      <c r="AE1497" t="b">
        <v>1</v>
      </c>
      <c r="AF1497" t="b">
        <v>0</v>
      </c>
      <c r="AG1497" t="b">
        <v>0</v>
      </c>
      <c r="AH1497" t="s">
        <v>219</v>
      </c>
      <c r="AI1497" t="b">
        <v>0</v>
      </c>
      <c r="AK1497" t="b">
        <v>0</v>
      </c>
      <c r="AL1497" s="1">
        <v>43992</v>
      </c>
      <c r="AM1497" t="s">
        <v>162</v>
      </c>
      <c r="AN1497" s="2">
        <v>44297.838888888888</v>
      </c>
      <c r="AP1497" s="2"/>
      <c r="AQ1497" s="1"/>
      <c r="AS1497" t="b">
        <v>1</v>
      </c>
      <c r="AV1497" t="s">
        <v>213</v>
      </c>
      <c r="BB1497" t="s">
        <v>4126</v>
      </c>
      <c r="BD1497" t="b">
        <v>0</v>
      </c>
      <c r="BH1497" t="s">
        <v>332</v>
      </c>
      <c r="BI1497" t="s">
        <v>150</v>
      </c>
      <c r="BJ1497" t="s">
        <v>2983</v>
      </c>
      <c r="BN1497" t="s">
        <v>415</v>
      </c>
      <c r="BQ1497" t="s">
        <v>96</v>
      </c>
      <c r="BR1497" t="b">
        <v>0</v>
      </c>
      <c r="BT1497" t="b">
        <v>0</v>
      </c>
      <c r="BW1497" t="s">
        <v>166</v>
      </c>
      <c r="BX1497" t="b">
        <v>0</v>
      </c>
      <c r="BY1497" s="2">
        <v>44376.857581018521</v>
      </c>
      <c r="CB1497" t="b">
        <v>0</v>
      </c>
      <c r="CC1497" t="b">
        <v>0</v>
      </c>
      <c r="CF1497">
        <v>878877</v>
      </c>
      <c r="CH1497">
        <v>87887.7</v>
      </c>
      <c r="CI1497">
        <v>10</v>
      </c>
      <c r="CJ1497">
        <v>0</v>
      </c>
      <c r="CK1497">
        <f>YEAR(tbl_Opportunity[[#This Row],[Close Date]])</f>
        <v>2020</v>
      </c>
    </row>
    <row r="1498" spans="1:89">
      <c r="A1498" t="s">
        <v>507</v>
      </c>
      <c r="B1498" t="b">
        <v>0</v>
      </c>
      <c r="D1498" t="b">
        <v>0</v>
      </c>
      <c r="H1498" s="1">
        <v>44742</v>
      </c>
      <c r="I1498" t="b">
        <v>0</v>
      </c>
      <c r="O1498" t="s">
        <v>99</v>
      </c>
      <c r="P1498" t="b">
        <v>0</v>
      </c>
      <c r="Q1498" s="2">
        <v>44140.804027777776</v>
      </c>
      <c r="R1498" s="1"/>
      <c r="S1498" t="b">
        <v>0</v>
      </c>
      <c r="U1498" s="1"/>
      <c r="V1498" t="b">
        <v>0</v>
      </c>
      <c r="W1498" s="1">
        <v>44593</v>
      </c>
      <c r="X1498">
        <v>2</v>
      </c>
      <c r="Y1498">
        <v>2022</v>
      </c>
      <c r="Z1498" t="s">
        <v>161</v>
      </c>
      <c r="AA1498" t="s">
        <v>161</v>
      </c>
      <c r="AB1498" t="b">
        <v>0</v>
      </c>
      <c r="AC1498" t="b">
        <v>0</v>
      </c>
      <c r="AE1498" t="b">
        <v>1</v>
      </c>
      <c r="AF1498" t="b">
        <v>0</v>
      </c>
      <c r="AG1498" t="b">
        <v>0</v>
      </c>
      <c r="AH1498" t="s">
        <v>219</v>
      </c>
      <c r="AI1498" t="b">
        <v>0</v>
      </c>
      <c r="AK1498" t="b">
        <v>0</v>
      </c>
      <c r="AL1498" s="1">
        <v>44249</v>
      </c>
      <c r="AM1498" t="s">
        <v>332</v>
      </c>
      <c r="AN1498" s="2">
        <v>44356.137187499997</v>
      </c>
      <c r="AP1498" s="2">
        <v>44356.137187499997</v>
      </c>
      <c r="AQ1498" s="1">
        <v>44355</v>
      </c>
      <c r="AS1498" t="b">
        <v>1</v>
      </c>
      <c r="AV1498" t="s">
        <v>213</v>
      </c>
      <c r="BB1498" t="s">
        <v>4127</v>
      </c>
      <c r="BD1498" t="b">
        <v>0</v>
      </c>
      <c r="BH1498" t="s">
        <v>332</v>
      </c>
      <c r="BI1498" t="s">
        <v>155</v>
      </c>
      <c r="BK1498" t="s">
        <v>157</v>
      </c>
      <c r="BN1498" t="s">
        <v>415</v>
      </c>
      <c r="BP1498" t="s">
        <v>4128</v>
      </c>
      <c r="BQ1498" t="s">
        <v>96</v>
      </c>
      <c r="BR1498" t="b">
        <v>0</v>
      </c>
      <c r="BT1498" t="b">
        <v>0</v>
      </c>
      <c r="BW1498" t="s">
        <v>166</v>
      </c>
      <c r="BX1498" t="b">
        <v>0</v>
      </c>
      <c r="BY1498" s="2">
        <v>44376.857581018521</v>
      </c>
      <c r="CB1498" t="b">
        <v>0</v>
      </c>
      <c r="CC1498" t="b">
        <v>0</v>
      </c>
      <c r="CD1498">
        <v>0</v>
      </c>
      <c r="CE1498">
        <v>0</v>
      </c>
      <c r="CF1498">
        <v>599091.69999999995</v>
      </c>
      <c r="CH1498">
        <v>59909.17</v>
      </c>
      <c r="CI1498">
        <v>10</v>
      </c>
      <c r="CJ1498">
        <v>0</v>
      </c>
      <c r="CK1498">
        <f>YEAR(tbl_Opportunity[[#This Row],[Close Date]])</f>
        <v>2022</v>
      </c>
    </row>
    <row r="1499" spans="1:89">
      <c r="A1499" t="s">
        <v>4129</v>
      </c>
      <c r="B1499" t="b">
        <v>0</v>
      </c>
      <c r="D1499" t="b">
        <v>0</v>
      </c>
      <c r="E1499" t="s">
        <v>3020</v>
      </c>
      <c r="H1499" s="1">
        <v>44469</v>
      </c>
      <c r="I1499" t="b">
        <v>0</v>
      </c>
      <c r="L1499" t="s">
        <v>4130</v>
      </c>
      <c r="O1499" t="s">
        <v>514</v>
      </c>
      <c r="P1499" t="b">
        <v>0</v>
      </c>
      <c r="Q1499" s="2">
        <v>44222.823645833334</v>
      </c>
      <c r="R1499" s="1"/>
      <c r="S1499" t="b">
        <v>0</v>
      </c>
      <c r="U1499" s="1"/>
      <c r="V1499" t="b">
        <v>0</v>
      </c>
      <c r="W1499" s="1">
        <v>44256</v>
      </c>
      <c r="X1499">
        <v>3</v>
      </c>
      <c r="Y1499">
        <v>2021</v>
      </c>
      <c r="Z1499" t="s">
        <v>1659</v>
      </c>
      <c r="AA1499" t="s">
        <v>1660</v>
      </c>
      <c r="AB1499" t="b">
        <v>0</v>
      </c>
      <c r="AC1499" t="b">
        <v>0</v>
      </c>
      <c r="AE1499" t="b">
        <v>1</v>
      </c>
      <c r="AF1499" t="b">
        <v>0</v>
      </c>
      <c r="AG1499" t="b">
        <v>0</v>
      </c>
      <c r="AH1499" t="s">
        <v>145</v>
      </c>
      <c r="AI1499" t="b">
        <v>0</v>
      </c>
      <c r="AK1499" t="b">
        <v>0</v>
      </c>
      <c r="AL1499" s="1">
        <v>44223</v>
      </c>
      <c r="AM1499" t="s">
        <v>131</v>
      </c>
      <c r="AN1499" s="2">
        <v>44364.856030092589</v>
      </c>
      <c r="AP1499" s="2">
        <v>44222.835370370369</v>
      </c>
      <c r="AQ1499" s="1"/>
      <c r="AS1499" t="b">
        <v>1</v>
      </c>
      <c r="AV1499" t="s">
        <v>197</v>
      </c>
      <c r="BB1499" t="s">
        <v>4131</v>
      </c>
      <c r="BD1499" t="b">
        <v>0</v>
      </c>
      <c r="BH1499" t="s">
        <v>131</v>
      </c>
      <c r="BI1499" t="s">
        <v>150</v>
      </c>
      <c r="BK1499" t="s">
        <v>102</v>
      </c>
      <c r="BN1499" t="s">
        <v>415</v>
      </c>
      <c r="BP1499" t="s">
        <v>4132</v>
      </c>
      <c r="BQ1499" t="s">
        <v>96</v>
      </c>
      <c r="BR1499" t="b">
        <v>0</v>
      </c>
      <c r="BS1499" t="s">
        <v>157</v>
      </c>
      <c r="BT1499" t="b">
        <v>0</v>
      </c>
      <c r="BW1499" t="s">
        <v>2863</v>
      </c>
      <c r="BX1499" t="b">
        <v>0</v>
      </c>
      <c r="BY1499" s="2">
        <v>44376.857581018521</v>
      </c>
      <c r="CB1499" t="b">
        <v>0</v>
      </c>
      <c r="CC1499" t="b">
        <v>0</v>
      </c>
      <c r="CF1499">
        <v>1222929</v>
      </c>
      <c r="CH1499">
        <v>611464.5</v>
      </c>
      <c r="CI1499">
        <v>50</v>
      </c>
      <c r="CJ1499">
        <v>0</v>
      </c>
      <c r="CK1499">
        <f>YEAR(tbl_Opportunity[[#This Row],[Close Date]])</f>
        <v>2021</v>
      </c>
    </row>
    <row r="1500" spans="1:89">
      <c r="A1500" t="s">
        <v>4133</v>
      </c>
      <c r="B1500" t="b">
        <v>0</v>
      </c>
      <c r="D1500" t="b">
        <v>0</v>
      </c>
      <c r="H1500" s="1">
        <v>44027</v>
      </c>
      <c r="I1500" t="b">
        <v>0</v>
      </c>
      <c r="L1500" t="s">
        <v>4134</v>
      </c>
      <c r="O1500" t="s">
        <v>99</v>
      </c>
      <c r="P1500" t="b">
        <v>0</v>
      </c>
      <c r="Q1500" s="2">
        <v>43970.567499999997</v>
      </c>
      <c r="R1500" s="1"/>
      <c r="S1500" t="b">
        <v>0</v>
      </c>
      <c r="U1500" s="1"/>
      <c r="V1500" t="b">
        <v>0</v>
      </c>
      <c r="W1500" s="1">
        <v>43891</v>
      </c>
      <c r="X1500">
        <v>3</v>
      </c>
      <c r="Y1500">
        <v>2020</v>
      </c>
      <c r="Z1500" t="s">
        <v>161</v>
      </c>
      <c r="AA1500" t="s">
        <v>161</v>
      </c>
      <c r="AB1500" t="b">
        <v>0</v>
      </c>
      <c r="AC1500" t="b">
        <v>0</v>
      </c>
      <c r="AE1500" t="b">
        <v>1</v>
      </c>
      <c r="AF1500" t="b">
        <v>0</v>
      </c>
      <c r="AG1500" t="b">
        <v>0</v>
      </c>
      <c r="AH1500" t="s">
        <v>219</v>
      </c>
      <c r="AI1500" t="b">
        <v>0</v>
      </c>
      <c r="AK1500" t="b">
        <v>0</v>
      </c>
      <c r="AL1500" s="1">
        <v>43993</v>
      </c>
      <c r="AM1500" t="s">
        <v>162</v>
      </c>
      <c r="AN1500" s="2">
        <v>44297.8278587963</v>
      </c>
      <c r="AP1500" s="2"/>
      <c r="AQ1500" s="1"/>
      <c r="AS1500" t="b">
        <v>1</v>
      </c>
      <c r="AV1500" t="s">
        <v>153</v>
      </c>
      <c r="BB1500" t="s">
        <v>4135</v>
      </c>
      <c r="BD1500" t="b">
        <v>0</v>
      </c>
      <c r="BH1500" t="s">
        <v>89</v>
      </c>
      <c r="BI1500" t="s">
        <v>150</v>
      </c>
      <c r="BJ1500" t="s">
        <v>384</v>
      </c>
      <c r="BN1500" t="s">
        <v>415</v>
      </c>
      <c r="BP1500" t="s">
        <v>4136</v>
      </c>
      <c r="BQ1500" t="s">
        <v>96</v>
      </c>
      <c r="BR1500" t="b">
        <v>0</v>
      </c>
      <c r="BT1500" t="b">
        <v>0</v>
      </c>
      <c r="BW1500" t="s">
        <v>166</v>
      </c>
      <c r="BX1500" t="b">
        <v>0</v>
      </c>
      <c r="BY1500" s="2">
        <v>44376.857581018521</v>
      </c>
      <c r="CB1500" t="b">
        <v>0</v>
      </c>
      <c r="CC1500" t="b">
        <v>0</v>
      </c>
      <c r="CF1500">
        <v>1303013</v>
      </c>
      <c r="CH1500">
        <v>130301.3</v>
      </c>
      <c r="CI1500">
        <v>10</v>
      </c>
      <c r="CJ1500">
        <v>0</v>
      </c>
      <c r="CK1500">
        <f>YEAR(tbl_Opportunity[[#This Row],[Close Date]])</f>
        <v>2020</v>
      </c>
    </row>
    <row r="1501" spans="1:89">
      <c r="A1501" t="s">
        <v>4137</v>
      </c>
      <c r="B1501" t="b">
        <v>0</v>
      </c>
      <c r="D1501" t="b">
        <v>0</v>
      </c>
      <c r="H1501" s="1">
        <v>44027</v>
      </c>
      <c r="I1501" t="b">
        <v>0</v>
      </c>
      <c r="O1501" t="s">
        <v>99</v>
      </c>
      <c r="P1501" t="b">
        <v>0</v>
      </c>
      <c r="Q1501" s="2">
        <v>43970.684236111112</v>
      </c>
      <c r="R1501" s="1"/>
      <c r="S1501" t="b">
        <v>0</v>
      </c>
      <c r="U1501" s="1"/>
      <c r="V1501" t="b">
        <v>0</v>
      </c>
      <c r="W1501" s="1">
        <v>43891</v>
      </c>
      <c r="X1501">
        <v>3</v>
      </c>
      <c r="Y1501">
        <v>2020</v>
      </c>
      <c r="Z1501" t="s">
        <v>161</v>
      </c>
      <c r="AA1501" t="s">
        <v>161</v>
      </c>
      <c r="AB1501" t="b">
        <v>0</v>
      </c>
      <c r="AC1501" t="b">
        <v>0</v>
      </c>
      <c r="AE1501" t="b">
        <v>1</v>
      </c>
      <c r="AF1501" t="b">
        <v>0</v>
      </c>
      <c r="AG1501" t="b">
        <v>0</v>
      </c>
      <c r="AH1501" t="s">
        <v>219</v>
      </c>
      <c r="AI1501" t="b">
        <v>0</v>
      </c>
      <c r="AK1501" t="b">
        <v>0</v>
      </c>
      <c r="AL1501" s="1">
        <v>43970</v>
      </c>
      <c r="AM1501" t="s">
        <v>162</v>
      </c>
      <c r="AN1501" s="2">
        <v>44297.8278587963</v>
      </c>
      <c r="AP1501" s="2"/>
      <c r="AQ1501" s="1"/>
      <c r="AS1501" t="b">
        <v>1</v>
      </c>
      <c r="AV1501" t="s">
        <v>153</v>
      </c>
      <c r="BB1501" t="s">
        <v>4138</v>
      </c>
      <c r="BD1501" t="b">
        <v>0</v>
      </c>
      <c r="BH1501" t="s">
        <v>332</v>
      </c>
      <c r="BI1501" t="s">
        <v>150</v>
      </c>
      <c r="BJ1501" t="s">
        <v>384</v>
      </c>
      <c r="BN1501" t="s">
        <v>415</v>
      </c>
      <c r="BQ1501" t="s">
        <v>96</v>
      </c>
      <c r="BR1501" t="b">
        <v>0</v>
      </c>
      <c r="BT1501" t="b">
        <v>0</v>
      </c>
      <c r="BW1501" t="s">
        <v>166</v>
      </c>
      <c r="BX1501" t="b">
        <v>0</v>
      </c>
      <c r="BY1501" s="2">
        <v>44376.857581018521</v>
      </c>
      <c r="CB1501" t="b">
        <v>0</v>
      </c>
      <c r="CC1501" t="b">
        <v>0</v>
      </c>
      <c r="CF1501">
        <v>1303013</v>
      </c>
      <c r="CH1501">
        <v>130301.3</v>
      </c>
      <c r="CI1501">
        <v>10</v>
      </c>
      <c r="CJ1501">
        <v>0</v>
      </c>
      <c r="CK1501">
        <f>YEAR(tbl_Opportunity[[#This Row],[Close Date]])</f>
        <v>2020</v>
      </c>
    </row>
    <row r="1502" spans="1:89">
      <c r="A1502" t="s">
        <v>4139</v>
      </c>
      <c r="B1502" t="b">
        <v>0</v>
      </c>
      <c r="D1502" t="b">
        <v>0</v>
      </c>
      <c r="H1502" s="1">
        <v>44469</v>
      </c>
      <c r="I1502" t="b">
        <v>0</v>
      </c>
      <c r="L1502" t="s">
        <v>4140</v>
      </c>
      <c r="O1502" t="s">
        <v>99</v>
      </c>
      <c r="P1502" t="b">
        <v>0</v>
      </c>
      <c r="Q1502" s="2">
        <v>43586.738078703704</v>
      </c>
      <c r="R1502" s="1"/>
      <c r="S1502" t="b">
        <v>0</v>
      </c>
      <c r="U1502" s="1"/>
      <c r="V1502" t="b">
        <v>0</v>
      </c>
      <c r="W1502" s="1">
        <v>44256</v>
      </c>
      <c r="X1502">
        <v>3</v>
      </c>
      <c r="Y1502">
        <v>2021</v>
      </c>
      <c r="Z1502" t="s">
        <v>161</v>
      </c>
      <c r="AA1502" t="s">
        <v>161</v>
      </c>
      <c r="AB1502" t="b">
        <v>0</v>
      </c>
      <c r="AC1502" t="b">
        <v>0</v>
      </c>
      <c r="AE1502" t="b">
        <v>1</v>
      </c>
      <c r="AF1502" t="b">
        <v>0</v>
      </c>
      <c r="AG1502" t="b">
        <v>0</v>
      </c>
      <c r="AH1502" t="s">
        <v>243</v>
      </c>
      <c r="AI1502" t="b">
        <v>0</v>
      </c>
      <c r="AK1502" t="b">
        <v>0</v>
      </c>
      <c r="AL1502" s="1">
        <v>43640</v>
      </c>
      <c r="AM1502" t="s">
        <v>162</v>
      </c>
      <c r="AN1502" s="2">
        <v>44300.834421296298</v>
      </c>
      <c r="AP1502" s="2">
        <v>43964.681932870371</v>
      </c>
      <c r="AQ1502" s="1"/>
      <c r="AS1502" t="b">
        <v>1</v>
      </c>
      <c r="AV1502" t="s">
        <v>213</v>
      </c>
      <c r="BB1502" t="s">
        <v>4141</v>
      </c>
      <c r="BD1502" t="b">
        <v>0</v>
      </c>
      <c r="BH1502" t="s">
        <v>131</v>
      </c>
      <c r="BI1502" t="s">
        <v>150</v>
      </c>
      <c r="BJ1502" t="s">
        <v>2983</v>
      </c>
      <c r="BN1502" t="s">
        <v>415</v>
      </c>
      <c r="BQ1502" t="s">
        <v>96</v>
      </c>
      <c r="BR1502" t="b">
        <v>0</v>
      </c>
      <c r="BT1502" t="b">
        <v>0</v>
      </c>
      <c r="BW1502" t="s">
        <v>166</v>
      </c>
      <c r="BX1502" t="b">
        <v>0</v>
      </c>
      <c r="BY1502" s="2">
        <v>44376.857569444444</v>
      </c>
      <c r="CB1502" t="b">
        <v>0</v>
      </c>
      <c r="CC1502" t="b">
        <v>0</v>
      </c>
      <c r="CF1502">
        <v>2508736</v>
      </c>
      <c r="CH1502">
        <v>250873.60000000001</v>
      </c>
      <c r="CI1502">
        <v>10</v>
      </c>
      <c r="CJ1502">
        <v>0</v>
      </c>
      <c r="CK1502">
        <f>YEAR(tbl_Opportunity[[#This Row],[Close Date]])</f>
        <v>2021</v>
      </c>
    </row>
    <row r="1503" spans="1:89">
      <c r="A1503" t="s">
        <v>4142</v>
      </c>
      <c r="B1503" t="b">
        <v>0</v>
      </c>
      <c r="D1503" t="b">
        <v>0</v>
      </c>
      <c r="H1503" s="1">
        <v>44469</v>
      </c>
      <c r="I1503" t="b">
        <v>0</v>
      </c>
      <c r="L1503" t="s">
        <v>4143</v>
      </c>
      <c r="O1503" t="s">
        <v>99</v>
      </c>
      <c r="P1503" t="b">
        <v>0</v>
      </c>
      <c r="Q1503" s="2">
        <v>43812.939479166664</v>
      </c>
      <c r="R1503" s="1"/>
      <c r="S1503" t="b">
        <v>0</v>
      </c>
      <c r="U1503" s="1"/>
      <c r="V1503" t="b">
        <v>0</v>
      </c>
      <c r="W1503" s="1">
        <v>44256</v>
      </c>
      <c r="X1503">
        <v>3</v>
      </c>
      <c r="Y1503">
        <v>2021</v>
      </c>
      <c r="Z1503" t="s">
        <v>161</v>
      </c>
      <c r="AA1503" t="s">
        <v>161</v>
      </c>
      <c r="AB1503" t="b">
        <v>0</v>
      </c>
      <c r="AC1503" t="b">
        <v>0</v>
      </c>
      <c r="AE1503" t="b">
        <v>1</v>
      </c>
      <c r="AF1503" t="b">
        <v>0</v>
      </c>
      <c r="AG1503" t="b">
        <v>0</v>
      </c>
      <c r="AH1503" t="s">
        <v>243</v>
      </c>
      <c r="AI1503" t="b">
        <v>0</v>
      </c>
      <c r="AK1503" t="b">
        <v>0</v>
      </c>
      <c r="AL1503" s="1"/>
      <c r="AM1503" t="s">
        <v>99</v>
      </c>
      <c r="AN1503" s="2">
        <v>44173.876458333332</v>
      </c>
      <c r="AP1503" s="2">
        <v>43836.762569444443</v>
      </c>
      <c r="AQ1503" s="1"/>
      <c r="AS1503" t="b">
        <v>1</v>
      </c>
      <c r="AV1503" t="s">
        <v>105</v>
      </c>
      <c r="BB1503" t="s">
        <v>4144</v>
      </c>
      <c r="BD1503" t="b">
        <v>0</v>
      </c>
      <c r="BH1503" t="s">
        <v>89</v>
      </c>
      <c r="BI1503" t="s">
        <v>150</v>
      </c>
      <c r="BJ1503" t="s">
        <v>2848</v>
      </c>
      <c r="BN1503" t="s">
        <v>415</v>
      </c>
      <c r="BQ1503" t="s">
        <v>96</v>
      </c>
      <c r="BR1503" t="b">
        <v>0</v>
      </c>
      <c r="BT1503" t="b">
        <v>0</v>
      </c>
      <c r="BW1503" t="s">
        <v>166</v>
      </c>
      <c r="BX1503" t="b">
        <v>0</v>
      </c>
      <c r="BY1503" s="2">
        <v>44376.857581018521</v>
      </c>
      <c r="CB1503" t="b">
        <v>0</v>
      </c>
      <c r="CC1503" t="b">
        <v>0</v>
      </c>
      <c r="CF1503">
        <v>6500000</v>
      </c>
      <c r="CH1503">
        <v>650000</v>
      </c>
      <c r="CI1503">
        <v>10</v>
      </c>
      <c r="CJ1503">
        <v>0</v>
      </c>
      <c r="CK1503">
        <f>YEAR(tbl_Opportunity[[#This Row],[Close Date]])</f>
        <v>2021</v>
      </c>
    </row>
    <row r="1504" spans="1:89">
      <c r="A1504" t="s">
        <v>4145</v>
      </c>
      <c r="B1504" t="b">
        <v>0</v>
      </c>
      <c r="D1504" t="b">
        <v>0</v>
      </c>
      <c r="H1504" s="1">
        <v>44469</v>
      </c>
      <c r="I1504" t="b">
        <v>0</v>
      </c>
      <c r="L1504" t="s">
        <v>4146</v>
      </c>
      <c r="O1504" t="s">
        <v>99</v>
      </c>
      <c r="P1504" t="b">
        <v>0</v>
      </c>
      <c r="Q1504" s="2">
        <v>43812.950567129628</v>
      </c>
      <c r="R1504" s="1"/>
      <c r="S1504" t="b">
        <v>0</v>
      </c>
      <c r="U1504" s="1"/>
      <c r="V1504" t="b">
        <v>0</v>
      </c>
      <c r="W1504" s="1">
        <v>44256</v>
      </c>
      <c r="X1504">
        <v>3</v>
      </c>
      <c r="Y1504">
        <v>2021</v>
      </c>
      <c r="Z1504" t="s">
        <v>161</v>
      </c>
      <c r="AA1504" t="s">
        <v>161</v>
      </c>
      <c r="AB1504" t="b">
        <v>0</v>
      </c>
      <c r="AC1504" t="b">
        <v>0</v>
      </c>
      <c r="AE1504" t="b">
        <v>1</v>
      </c>
      <c r="AF1504" t="b">
        <v>0</v>
      </c>
      <c r="AG1504" t="b">
        <v>0</v>
      </c>
      <c r="AH1504" t="s">
        <v>243</v>
      </c>
      <c r="AI1504" t="b">
        <v>0</v>
      </c>
      <c r="AK1504" t="b">
        <v>0</v>
      </c>
      <c r="AL1504" s="1"/>
      <c r="AM1504" t="s">
        <v>162</v>
      </c>
      <c r="AN1504" s="2">
        <v>44297.838888888888</v>
      </c>
      <c r="AP1504" s="2">
        <v>43906.539664351854</v>
      </c>
      <c r="AQ1504" s="1"/>
      <c r="AS1504" t="b">
        <v>1</v>
      </c>
      <c r="AV1504" t="s">
        <v>213</v>
      </c>
      <c r="BB1504" t="s">
        <v>4147</v>
      </c>
      <c r="BD1504" t="b">
        <v>0</v>
      </c>
      <c r="BH1504" t="s">
        <v>131</v>
      </c>
      <c r="BI1504" t="s">
        <v>150</v>
      </c>
      <c r="BJ1504" t="s">
        <v>102</v>
      </c>
      <c r="BN1504" t="s">
        <v>415</v>
      </c>
      <c r="BQ1504" t="s">
        <v>96</v>
      </c>
      <c r="BR1504" t="b">
        <v>0</v>
      </c>
      <c r="BT1504" t="b">
        <v>0</v>
      </c>
      <c r="BW1504" t="s">
        <v>166</v>
      </c>
      <c r="BX1504" t="b">
        <v>0</v>
      </c>
      <c r="BY1504" s="2">
        <v>44376.857581018521</v>
      </c>
      <c r="CB1504" t="b">
        <v>0</v>
      </c>
      <c r="CC1504" t="b">
        <v>0</v>
      </c>
      <c r="CF1504">
        <v>1625000</v>
      </c>
      <c r="CH1504">
        <v>162500</v>
      </c>
      <c r="CI1504">
        <v>10</v>
      </c>
      <c r="CJ1504">
        <v>0</v>
      </c>
      <c r="CK1504">
        <f>YEAR(tbl_Opportunity[[#This Row],[Close Date]])</f>
        <v>2021</v>
      </c>
    </row>
    <row r="1505" spans="1:89">
      <c r="A1505" t="s">
        <v>4148</v>
      </c>
      <c r="B1505" t="b">
        <v>0</v>
      </c>
      <c r="D1505" t="b">
        <v>0</v>
      </c>
      <c r="H1505" s="1">
        <v>44469</v>
      </c>
      <c r="I1505" t="b">
        <v>0</v>
      </c>
      <c r="L1505" t="s">
        <v>4149</v>
      </c>
      <c r="O1505" t="s">
        <v>99</v>
      </c>
      <c r="P1505" t="b">
        <v>0</v>
      </c>
      <c r="Q1505" s="2">
        <v>43871.617199074077</v>
      </c>
      <c r="R1505" s="1"/>
      <c r="S1505" t="b">
        <v>0</v>
      </c>
      <c r="U1505" s="1"/>
      <c r="V1505" t="b">
        <v>0</v>
      </c>
      <c r="W1505" s="1">
        <v>44256</v>
      </c>
      <c r="X1505">
        <v>3</v>
      </c>
      <c r="Y1505">
        <v>2021</v>
      </c>
      <c r="Z1505" t="s">
        <v>161</v>
      </c>
      <c r="AA1505" t="s">
        <v>161</v>
      </c>
      <c r="AB1505" t="b">
        <v>0</v>
      </c>
      <c r="AC1505" t="b">
        <v>0</v>
      </c>
      <c r="AE1505" t="b">
        <v>1</v>
      </c>
      <c r="AF1505" t="b">
        <v>0</v>
      </c>
      <c r="AG1505" t="b">
        <v>0</v>
      </c>
      <c r="AH1505" t="s">
        <v>243</v>
      </c>
      <c r="AI1505" t="b">
        <v>0</v>
      </c>
      <c r="AK1505" t="b">
        <v>0</v>
      </c>
      <c r="AL1505" s="1">
        <v>44032</v>
      </c>
      <c r="AM1505" t="s">
        <v>332</v>
      </c>
      <c r="AN1505" s="2">
        <v>44326.573240740741</v>
      </c>
      <c r="AP1505" s="2">
        <v>44326.573240740741</v>
      </c>
      <c r="AQ1505" s="1"/>
      <c r="AS1505" t="b">
        <v>1</v>
      </c>
      <c r="AV1505" t="s">
        <v>213</v>
      </c>
      <c r="BB1505" t="s">
        <v>4150</v>
      </c>
      <c r="BD1505" t="b">
        <v>0</v>
      </c>
      <c r="BH1505" t="s">
        <v>332</v>
      </c>
      <c r="BI1505" t="s">
        <v>155</v>
      </c>
      <c r="BJ1505" t="s">
        <v>384</v>
      </c>
      <c r="BN1505" t="s">
        <v>415</v>
      </c>
      <c r="BP1505" t="s">
        <v>4151</v>
      </c>
      <c r="BQ1505" t="s">
        <v>96</v>
      </c>
      <c r="BR1505" t="b">
        <v>0</v>
      </c>
      <c r="BT1505" t="b">
        <v>0</v>
      </c>
      <c r="BW1505" t="s">
        <v>166</v>
      </c>
      <c r="BX1505" t="b">
        <v>0</v>
      </c>
      <c r="BY1505" s="2">
        <v>44376.857581018521</v>
      </c>
      <c r="CB1505" t="b">
        <v>0</v>
      </c>
      <c r="CC1505" t="b">
        <v>0</v>
      </c>
      <c r="CF1505">
        <v>3317910</v>
      </c>
      <c r="CH1505">
        <v>331791</v>
      </c>
      <c r="CI1505">
        <v>10</v>
      </c>
      <c r="CJ1505">
        <v>0</v>
      </c>
      <c r="CK1505">
        <f>YEAR(tbl_Opportunity[[#This Row],[Close Date]])</f>
        <v>2021</v>
      </c>
    </row>
    <row r="1506" spans="1:89">
      <c r="A1506" t="s">
        <v>4152</v>
      </c>
      <c r="B1506" t="b">
        <v>0</v>
      </c>
      <c r="D1506" t="b">
        <v>0</v>
      </c>
      <c r="H1506" s="1">
        <v>44469</v>
      </c>
      <c r="I1506" t="b">
        <v>0</v>
      </c>
      <c r="L1506" t="s">
        <v>4153</v>
      </c>
      <c r="O1506" t="s">
        <v>131</v>
      </c>
      <c r="P1506" t="b">
        <v>0</v>
      </c>
      <c r="Q1506" s="2">
        <v>43923.805763888886</v>
      </c>
      <c r="R1506" s="1"/>
      <c r="S1506" t="b">
        <v>0</v>
      </c>
      <c r="U1506" s="1"/>
      <c r="V1506" t="b">
        <v>0</v>
      </c>
      <c r="W1506" s="1">
        <v>44256</v>
      </c>
      <c r="X1506">
        <v>3</v>
      </c>
      <c r="Y1506">
        <v>2021</v>
      </c>
      <c r="Z1506" t="s">
        <v>161</v>
      </c>
      <c r="AA1506" t="s">
        <v>161</v>
      </c>
      <c r="AB1506" t="b">
        <v>0</v>
      </c>
      <c r="AC1506" t="b">
        <v>0</v>
      </c>
      <c r="AE1506" t="b">
        <v>1</v>
      </c>
      <c r="AF1506" t="b">
        <v>0</v>
      </c>
      <c r="AG1506" t="b">
        <v>0</v>
      </c>
      <c r="AH1506" t="s">
        <v>243</v>
      </c>
      <c r="AI1506" t="b">
        <v>0</v>
      </c>
      <c r="AK1506" t="b">
        <v>0</v>
      </c>
      <c r="AL1506" s="1">
        <v>44313</v>
      </c>
      <c r="AM1506" t="s">
        <v>162</v>
      </c>
      <c r="AN1506" s="2">
        <v>44297.838888888888</v>
      </c>
      <c r="AP1506" s="2">
        <v>44256.6716087963</v>
      </c>
      <c r="AQ1506" s="1"/>
      <c r="AS1506" t="b">
        <v>1</v>
      </c>
      <c r="AV1506" t="s">
        <v>213</v>
      </c>
      <c r="BB1506" t="s">
        <v>4154</v>
      </c>
      <c r="BD1506" t="b">
        <v>0</v>
      </c>
      <c r="BH1506" t="s">
        <v>332</v>
      </c>
      <c r="BI1506" t="s">
        <v>150</v>
      </c>
      <c r="BJ1506" t="s">
        <v>157</v>
      </c>
      <c r="BN1506" t="s">
        <v>415</v>
      </c>
      <c r="BQ1506" t="s">
        <v>96</v>
      </c>
      <c r="BR1506" t="b">
        <v>0</v>
      </c>
      <c r="BT1506" t="b">
        <v>0</v>
      </c>
      <c r="BW1506" t="s">
        <v>339</v>
      </c>
      <c r="BX1506" t="b">
        <v>0</v>
      </c>
      <c r="BY1506" s="2">
        <v>44376.857581018521</v>
      </c>
      <c r="CB1506" t="b">
        <v>0</v>
      </c>
      <c r="CC1506" t="b">
        <v>0</v>
      </c>
      <c r="CF1506">
        <v>1133728.68</v>
      </c>
      <c r="CH1506">
        <v>340118.6</v>
      </c>
      <c r="CI1506">
        <v>30</v>
      </c>
      <c r="CJ1506">
        <v>0</v>
      </c>
      <c r="CK1506">
        <f>YEAR(tbl_Opportunity[[#This Row],[Close Date]])</f>
        <v>2021</v>
      </c>
    </row>
    <row r="1507" spans="1:89">
      <c r="A1507" t="s">
        <v>4155</v>
      </c>
      <c r="B1507" t="b">
        <v>0</v>
      </c>
      <c r="D1507" t="b">
        <v>0</v>
      </c>
      <c r="H1507" s="1">
        <v>44408</v>
      </c>
      <c r="I1507" t="b">
        <v>0</v>
      </c>
      <c r="O1507" t="s">
        <v>2842</v>
      </c>
      <c r="P1507" t="b">
        <v>0</v>
      </c>
      <c r="Q1507" s="2">
        <v>44018.529328703706</v>
      </c>
      <c r="R1507" s="1"/>
      <c r="S1507" t="b">
        <v>0</v>
      </c>
      <c r="U1507" s="1"/>
      <c r="V1507" t="b">
        <v>0</v>
      </c>
      <c r="W1507" s="1">
        <v>44256</v>
      </c>
      <c r="X1507">
        <v>3</v>
      </c>
      <c r="Y1507">
        <v>2021</v>
      </c>
      <c r="Z1507" t="s">
        <v>161</v>
      </c>
      <c r="AA1507" t="s">
        <v>161</v>
      </c>
      <c r="AB1507" t="b">
        <v>0</v>
      </c>
      <c r="AC1507" t="b">
        <v>0</v>
      </c>
      <c r="AE1507" t="b">
        <v>1</v>
      </c>
      <c r="AF1507" t="b">
        <v>0</v>
      </c>
      <c r="AG1507" t="b">
        <v>0</v>
      </c>
      <c r="AH1507" t="s">
        <v>243</v>
      </c>
      <c r="AI1507" t="b">
        <v>0</v>
      </c>
      <c r="AK1507" t="b">
        <v>0</v>
      </c>
      <c r="AL1507" s="1"/>
      <c r="AM1507" t="s">
        <v>2842</v>
      </c>
      <c r="AN1507" s="2">
        <v>44358.813935185186</v>
      </c>
      <c r="AP1507" s="2">
        <v>44034.618113425924</v>
      </c>
      <c r="AQ1507" s="1"/>
      <c r="AS1507" t="b">
        <v>1</v>
      </c>
      <c r="AV1507" t="s">
        <v>213</v>
      </c>
      <c r="BB1507" t="s">
        <v>4156</v>
      </c>
      <c r="BD1507" t="b">
        <v>0</v>
      </c>
      <c r="BH1507" t="s">
        <v>2842</v>
      </c>
      <c r="BI1507" t="s">
        <v>155</v>
      </c>
      <c r="BJ1507" t="s">
        <v>384</v>
      </c>
      <c r="BK1507" t="s">
        <v>384</v>
      </c>
      <c r="BL1507" t="s">
        <v>2844</v>
      </c>
      <c r="BN1507" t="s">
        <v>415</v>
      </c>
      <c r="BQ1507" t="s">
        <v>96</v>
      </c>
      <c r="BR1507" t="b">
        <v>0</v>
      </c>
      <c r="BS1507" t="s">
        <v>157</v>
      </c>
      <c r="BT1507" t="b">
        <v>0</v>
      </c>
      <c r="BW1507" t="s">
        <v>339</v>
      </c>
      <c r="BX1507" t="b">
        <v>0</v>
      </c>
      <c r="BY1507" s="2">
        <v>44376.857581018521</v>
      </c>
      <c r="CB1507" t="b">
        <v>0</v>
      </c>
      <c r="CC1507" t="b">
        <v>0</v>
      </c>
      <c r="CF1507">
        <v>731250</v>
      </c>
      <c r="CH1507">
        <v>219375</v>
      </c>
      <c r="CI1507">
        <v>30</v>
      </c>
      <c r="CJ1507">
        <v>0</v>
      </c>
      <c r="CK1507">
        <f>YEAR(tbl_Opportunity[[#This Row],[Close Date]])</f>
        <v>2021</v>
      </c>
    </row>
    <row r="1508" spans="1:89">
      <c r="A1508" t="s">
        <v>1764</v>
      </c>
      <c r="B1508" t="b">
        <v>0</v>
      </c>
      <c r="D1508" t="b">
        <v>0</v>
      </c>
      <c r="H1508" s="1">
        <v>44469</v>
      </c>
      <c r="I1508" t="b">
        <v>0</v>
      </c>
      <c r="O1508" t="s">
        <v>114</v>
      </c>
      <c r="P1508" t="b">
        <v>0</v>
      </c>
      <c r="Q1508" s="2">
        <v>43840.824756944443</v>
      </c>
      <c r="R1508" s="1"/>
      <c r="S1508" t="b">
        <v>0</v>
      </c>
      <c r="U1508" s="1"/>
      <c r="V1508" t="b">
        <v>0</v>
      </c>
      <c r="W1508" s="1">
        <v>44256</v>
      </c>
      <c r="X1508">
        <v>3</v>
      </c>
      <c r="Y1508">
        <v>2021</v>
      </c>
      <c r="Z1508" t="s">
        <v>1659</v>
      </c>
      <c r="AA1508" t="s">
        <v>1660</v>
      </c>
      <c r="AB1508" t="b">
        <v>0</v>
      </c>
      <c r="AC1508" t="b">
        <v>0</v>
      </c>
      <c r="AE1508" t="b">
        <v>1</v>
      </c>
      <c r="AF1508" t="b">
        <v>0</v>
      </c>
      <c r="AG1508" t="b">
        <v>0</v>
      </c>
      <c r="AH1508" t="s">
        <v>243</v>
      </c>
      <c r="AI1508" t="b">
        <v>0</v>
      </c>
      <c r="AK1508" t="b">
        <v>0</v>
      </c>
      <c r="AL1508" s="1">
        <v>43879</v>
      </c>
      <c r="AM1508" t="s">
        <v>114</v>
      </c>
      <c r="AN1508" s="2">
        <v>44334.540486111109</v>
      </c>
      <c r="AP1508" s="2">
        <v>44334.540486111109</v>
      </c>
      <c r="AQ1508" s="1">
        <v>44334</v>
      </c>
      <c r="AS1508" t="b">
        <v>1</v>
      </c>
      <c r="AV1508" t="s">
        <v>213</v>
      </c>
      <c r="BB1508" t="s">
        <v>4157</v>
      </c>
      <c r="BD1508" t="b">
        <v>0</v>
      </c>
      <c r="BH1508" t="s">
        <v>114</v>
      </c>
      <c r="BI1508" t="s">
        <v>155</v>
      </c>
      <c r="BJ1508" t="s">
        <v>3472</v>
      </c>
      <c r="BN1508" t="s">
        <v>415</v>
      </c>
      <c r="BQ1508" t="s">
        <v>96</v>
      </c>
      <c r="BR1508" t="b">
        <v>0</v>
      </c>
      <c r="BT1508" t="b">
        <v>0</v>
      </c>
      <c r="BW1508" t="s">
        <v>2863</v>
      </c>
      <c r="BX1508" t="b">
        <v>0</v>
      </c>
      <c r="BY1508" s="2">
        <v>44376.857581018521</v>
      </c>
      <c r="CB1508" t="b">
        <v>0</v>
      </c>
      <c r="CC1508" t="b">
        <v>0</v>
      </c>
      <c r="CD1508">
        <v>0</v>
      </c>
      <c r="CE1508">
        <v>0</v>
      </c>
      <c r="CF1508">
        <v>1249510.24</v>
      </c>
      <c r="CH1508">
        <v>624755.12</v>
      </c>
      <c r="CI1508">
        <v>50</v>
      </c>
      <c r="CJ1508">
        <v>0</v>
      </c>
      <c r="CK1508">
        <f>YEAR(tbl_Opportunity[[#This Row],[Close Date]])</f>
        <v>2021</v>
      </c>
    </row>
    <row r="1509" spans="1:89">
      <c r="A1509" t="s">
        <v>4158</v>
      </c>
      <c r="B1509" t="b">
        <v>0</v>
      </c>
      <c r="D1509" t="b">
        <v>0</v>
      </c>
      <c r="H1509" s="1">
        <v>44469</v>
      </c>
      <c r="I1509" t="b">
        <v>0</v>
      </c>
      <c r="L1509" t="s">
        <v>4159</v>
      </c>
      <c r="O1509" t="s">
        <v>99</v>
      </c>
      <c r="P1509" t="b">
        <v>0</v>
      </c>
      <c r="Q1509" s="2">
        <v>43882.823611111111</v>
      </c>
      <c r="R1509" s="1"/>
      <c r="S1509" t="b">
        <v>0</v>
      </c>
      <c r="T1509" t="s">
        <v>2773</v>
      </c>
      <c r="U1509" s="1">
        <v>44469</v>
      </c>
      <c r="V1509" t="b">
        <v>0</v>
      </c>
      <c r="W1509" s="1">
        <v>44256</v>
      </c>
      <c r="X1509">
        <v>3</v>
      </c>
      <c r="Y1509">
        <v>2021</v>
      </c>
      <c r="Z1509" t="s">
        <v>1659</v>
      </c>
      <c r="AA1509" t="s">
        <v>1660</v>
      </c>
      <c r="AB1509" t="b">
        <v>0</v>
      </c>
      <c r="AC1509" t="b">
        <v>0</v>
      </c>
      <c r="AD1509" t="s">
        <v>2861</v>
      </c>
      <c r="AE1509" t="b">
        <v>1</v>
      </c>
      <c r="AF1509" t="b">
        <v>0</v>
      </c>
      <c r="AG1509" t="b">
        <v>0</v>
      </c>
      <c r="AH1509" t="s">
        <v>243</v>
      </c>
      <c r="AI1509" t="b">
        <v>0</v>
      </c>
      <c r="AK1509" t="b">
        <v>0</v>
      </c>
      <c r="AL1509" s="1">
        <v>44292</v>
      </c>
      <c r="AM1509" t="s">
        <v>2991</v>
      </c>
      <c r="AN1509" s="2">
        <v>44369.553842592592</v>
      </c>
      <c r="AP1509" s="2">
        <v>44123.594375000001</v>
      </c>
      <c r="AQ1509" s="1"/>
      <c r="AS1509" t="b">
        <v>1</v>
      </c>
      <c r="AV1509" t="s">
        <v>213</v>
      </c>
      <c r="BB1509" t="s">
        <v>4160</v>
      </c>
      <c r="BD1509" t="b">
        <v>0</v>
      </c>
      <c r="BH1509" t="s">
        <v>2991</v>
      </c>
      <c r="BI1509" t="s">
        <v>150</v>
      </c>
      <c r="BJ1509" t="s">
        <v>3469</v>
      </c>
      <c r="BK1509" t="s">
        <v>157</v>
      </c>
      <c r="BN1509" t="s">
        <v>415</v>
      </c>
      <c r="BQ1509" t="s">
        <v>96</v>
      </c>
      <c r="BR1509" t="b">
        <v>0</v>
      </c>
      <c r="BS1509" t="s">
        <v>384</v>
      </c>
      <c r="BT1509" t="b">
        <v>0</v>
      </c>
      <c r="BW1509" t="s">
        <v>2863</v>
      </c>
      <c r="BX1509" t="b">
        <v>0</v>
      </c>
      <c r="BY1509" s="2">
        <v>44376.857581018521</v>
      </c>
      <c r="CB1509" t="b">
        <v>0</v>
      </c>
      <c r="CC1509" t="b">
        <v>0</v>
      </c>
      <c r="CD1509">
        <v>0</v>
      </c>
      <c r="CE1509">
        <v>0</v>
      </c>
      <c r="CF1509">
        <v>5258990.5</v>
      </c>
      <c r="CH1509">
        <v>2629495.25</v>
      </c>
      <c r="CI1509">
        <v>50</v>
      </c>
      <c r="CJ1509">
        <v>0</v>
      </c>
      <c r="CK1509">
        <f>YEAR(tbl_Opportunity[[#This Row],[Close Date]])</f>
        <v>2021</v>
      </c>
    </row>
    <row r="1510" spans="1:89">
      <c r="A1510" t="s">
        <v>3853</v>
      </c>
      <c r="B1510" t="b">
        <v>0</v>
      </c>
      <c r="D1510" t="b">
        <v>0</v>
      </c>
      <c r="H1510" s="1">
        <v>44439</v>
      </c>
      <c r="I1510" t="b">
        <v>0</v>
      </c>
      <c r="L1510" t="s">
        <v>3854</v>
      </c>
      <c r="O1510" t="s">
        <v>99</v>
      </c>
      <c r="P1510" t="b">
        <v>0</v>
      </c>
      <c r="Q1510" s="2">
        <v>43537.577824074076</v>
      </c>
      <c r="R1510" s="1"/>
      <c r="S1510" t="b">
        <v>0</v>
      </c>
      <c r="U1510" s="1"/>
      <c r="V1510" t="b">
        <v>0</v>
      </c>
      <c r="W1510" s="1">
        <v>44256</v>
      </c>
      <c r="X1510">
        <v>3</v>
      </c>
      <c r="Y1510">
        <v>2021</v>
      </c>
      <c r="Z1510" t="s">
        <v>2564</v>
      </c>
      <c r="AA1510" t="s">
        <v>2565</v>
      </c>
      <c r="AB1510" t="b">
        <v>0</v>
      </c>
      <c r="AC1510" t="b">
        <v>0</v>
      </c>
      <c r="AE1510" t="b">
        <v>1</v>
      </c>
      <c r="AF1510" t="b">
        <v>0</v>
      </c>
      <c r="AG1510" t="b">
        <v>0</v>
      </c>
      <c r="AH1510" t="s">
        <v>243</v>
      </c>
      <c r="AI1510" t="b">
        <v>0</v>
      </c>
      <c r="AK1510" t="b">
        <v>0</v>
      </c>
      <c r="AL1510" s="1">
        <v>43537</v>
      </c>
      <c r="AM1510" t="s">
        <v>332</v>
      </c>
      <c r="AN1510" s="2">
        <v>44375.535868055558</v>
      </c>
      <c r="AP1510" s="2">
        <v>44368.610567129632</v>
      </c>
      <c r="AQ1510" s="1">
        <v>44368</v>
      </c>
      <c r="AS1510" t="b">
        <v>1</v>
      </c>
      <c r="AV1510" t="s">
        <v>213</v>
      </c>
      <c r="BB1510" t="s">
        <v>4161</v>
      </c>
      <c r="BD1510" t="b">
        <v>0</v>
      </c>
      <c r="BH1510" t="s">
        <v>332</v>
      </c>
      <c r="BI1510" t="s">
        <v>150</v>
      </c>
      <c r="BJ1510" t="s">
        <v>2983</v>
      </c>
      <c r="BN1510" t="s">
        <v>415</v>
      </c>
      <c r="BQ1510" t="s">
        <v>96</v>
      </c>
      <c r="BR1510" t="b">
        <v>0</v>
      </c>
      <c r="BT1510" t="b">
        <v>0</v>
      </c>
      <c r="BW1510" t="s">
        <v>3360</v>
      </c>
      <c r="BX1510" t="b">
        <v>0</v>
      </c>
      <c r="BY1510" s="2">
        <v>44376.857569444444</v>
      </c>
      <c r="CB1510" t="b">
        <v>0</v>
      </c>
      <c r="CC1510" t="b">
        <v>0</v>
      </c>
      <c r="CD1510">
        <v>1</v>
      </c>
      <c r="CE1510">
        <v>1</v>
      </c>
      <c r="CF1510">
        <v>65636</v>
      </c>
      <c r="CH1510">
        <v>59072.4</v>
      </c>
      <c r="CI1510">
        <v>90</v>
      </c>
      <c r="CJ1510">
        <v>0</v>
      </c>
      <c r="CK1510">
        <f>YEAR(tbl_Opportunity[[#This Row],[Close Date]])</f>
        <v>2021</v>
      </c>
    </row>
    <row r="1511" spans="1:89">
      <c r="A1511" t="s">
        <v>4162</v>
      </c>
      <c r="B1511" t="b">
        <v>0</v>
      </c>
      <c r="D1511" t="b">
        <v>0</v>
      </c>
      <c r="H1511" s="1">
        <v>44196</v>
      </c>
      <c r="I1511" t="b">
        <v>0</v>
      </c>
      <c r="L1511" t="s">
        <v>4163</v>
      </c>
      <c r="O1511" t="s">
        <v>99</v>
      </c>
      <c r="P1511" t="b">
        <v>0</v>
      </c>
      <c r="Q1511" s="2">
        <v>43648.537152777775</v>
      </c>
      <c r="R1511" s="1"/>
      <c r="S1511" t="b">
        <v>0</v>
      </c>
      <c r="U1511" s="1"/>
      <c r="V1511" t="b">
        <v>0</v>
      </c>
      <c r="W1511" s="1">
        <v>43922</v>
      </c>
      <c r="X1511">
        <v>4</v>
      </c>
      <c r="Y1511">
        <v>2020</v>
      </c>
      <c r="Z1511" t="s">
        <v>161</v>
      </c>
      <c r="AA1511" t="s">
        <v>161</v>
      </c>
      <c r="AB1511" t="b">
        <v>0</v>
      </c>
      <c r="AC1511" t="b">
        <v>0</v>
      </c>
      <c r="AE1511" t="b">
        <v>1</v>
      </c>
      <c r="AF1511" t="b">
        <v>0</v>
      </c>
      <c r="AG1511" t="b">
        <v>0</v>
      </c>
      <c r="AH1511" t="s">
        <v>243</v>
      </c>
      <c r="AI1511" t="b">
        <v>0</v>
      </c>
      <c r="AK1511" t="b">
        <v>0</v>
      </c>
      <c r="AL1511" s="1">
        <v>44050</v>
      </c>
      <c r="AM1511" t="s">
        <v>162</v>
      </c>
      <c r="AN1511" s="2">
        <v>44297.8278587963</v>
      </c>
      <c r="AP1511" s="2">
        <v>43885.579918981479</v>
      </c>
      <c r="AQ1511" s="1"/>
      <c r="AS1511" t="b">
        <v>1</v>
      </c>
      <c r="AV1511" t="s">
        <v>153</v>
      </c>
      <c r="BB1511" t="s">
        <v>4164</v>
      </c>
      <c r="BD1511" t="b">
        <v>0</v>
      </c>
      <c r="BH1511" t="s">
        <v>332</v>
      </c>
      <c r="BI1511" t="s">
        <v>150</v>
      </c>
      <c r="BJ1511" t="s">
        <v>384</v>
      </c>
      <c r="BP1511" t="s">
        <v>4165</v>
      </c>
      <c r="BQ1511" t="s">
        <v>96</v>
      </c>
      <c r="BR1511" t="b">
        <v>0</v>
      </c>
      <c r="BT1511" t="b">
        <v>0</v>
      </c>
      <c r="BW1511" t="s">
        <v>166</v>
      </c>
      <c r="BX1511" t="b">
        <v>0</v>
      </c>
      <c r="BY1511" s="2">
        <v>44376.857569444444</v>
      </c>
      <c r="CB1511" t="b">
        <v>0</v>
      </c>
      <c r="CC1511" t="b">
        <v>0</v>
      </c>
      <c r="CF1511">
        <v>523496</v>
      </c>
      <c r="CH1511">
        <v>52349.599999999999</v>
      </c>
      <c r="CI1511">
        <v>10</v>
      </c>
      <c r="CJ1511">
        <v>0</v>
      </c>
      <c r="CK1511">
        <f>YEAR(tbl_Opportunity[[#This Row],[Close Date]])</f>
        <v>2020</v>
      </c>
    </row>
    <row r="1512" spans="1:89">
      <c r="A1512" t="s">
        <v>3807</v>
      </c>
      <c r="B1512" t="b">
        <v>0</v>
      </c>
      <c r="D1512" t="b">
        <v>0</v>
      </c>
      <c r="H1512" s="1">
        <v>44196</v>
      </c>
      <c r="I1512" t="b">
        <v>0</v>
      </c>
      <c r="O1512" t="s">
        <v>99</v>
      </c>
      <c r="P1512" t="b">
        <v>0</v>
      </c>
      <c r="Q1512" s="2">
        <v>43711.529826388891</v>
      </c>
      <c r="R1512" s="1"/>
      <c r="S1512" t="b">
        <v>0</v>
      </c>
      <c r="U1512" s="1"/>
      <c r="V1512" t="b">
        <v>0</v>
      </c>
      <c r="W1512" s="1">
        <v>43922</v>
      </c>
      <c r="X1512">
        <v>4</v>
      </c>
      <c r="Y1512">
        <v>2020</v>
      </c>
      <c r="Z1512" t="s">
        <v>161</v>
      </c>
      <c r="AA1512" t="s">
        <v>161</v>
      </c>
      <c r="AB1512" t="b">
        <v>0</v>
      </c>
      <c r="AC1512" t="b">
        <v>0</v>
      </c>
      <c r="AE1512" t="b">
        <v>1</v>
      </c>
      <c r="AF1512" t="b">
        <v>0</v>
      </c>
      <c r="AG1512" t="b">
        <v>0</v>
      </c>
      <c r="AH1512" t="s">
        <v>243</v>
      </c>
      <c r="AI1512" t="b">
        <v>0</v>
      </c>
      <c r="AK1512" t="b">
        <v>0</v>
      </c>
      <c r="AL1512" s="1">
        <v>43711</v>
      </c>
      <c r="AM1512" t="s">
        <v>162</v>
      </c>
      <c r="AN1512" s="2">
        <v>44297.838888888888</v>
      </c>
      <c r="AP1512" s="2">
        <v>43836.762569444443</v>
      </c>
      <c r="AQ1512" s="1"/>
      <c r="AS1512" t="b">
        <v>1</v>
      </c>
      <c r="AV1512" t="s">
        <v>213</v>
      </c>
      <c r="BB1512" t="s">
        <v>4166</v>
      </c>
      <c r="BD1512" t="b">
        <v>0</v>
      </c>
      <c r="BH1512" t="s">
        <v>332</v>
      </c>
      <c r="BI1512" t="s">
        <v>155</v>
      </c>
      <c r="BJ1512" t="s">
        <v>157</v>
      </c>
      <c r="BQ1512" t="s">
        <v>96</v>
      </c>
      <c r="BR1512" t="b">
        <v>0</v>
      </c>
      <c r="BT1512" t="b">
        <v>0</v>
      </c>
      <c r="BW1512" t="s">
        <v>166</v>
      </c>
      <c r="BX1512" t="b">
        <v>0</v>
      </c>
      <c r="BY1512" s="2">
        <v>44376.857569444444</v>
      </c>
      <c r="CB1512" t="b">
        <v>0</v>
      </c>
      <c r="CC1512" t="b">
        <v>0</v>
      </c>
      <c r="CF1512">
        <v>1895909.2</v>
      </c>
      <c r="CH1512">
        <v>189590.92</v>
      </c>
      <c r="CI1512">
        <v>10</v>
      </c>
      <c r="CJ1512">
        <v>0</v>
      </c>
      <c r="CK1512">
        <f>YEAR(tbl_Opportunity[[#This Row],[Close Date]])</f>
        <v>2020</v>
      </c>
    </row>
    <row r="1513" spans="1:89">
      <c r="A1513" t="s">
        <v>3039</v>
      </c>
      <c r="B1513" t="b">
        <v>0</v>
      </c>
      <c r="D1513" t="b">
        <v>0</v>
      </c>
      <c r="H1513" s="1">
        <v>43100</v>
      </c>
      <c r="I1513" t="b">
        <v>0</v>
      </c>
      <c r="O1513" t="s">
        <v>332</v>
      </c>
      <c r="P1513" t="b">
        <v>0</v>
      </c>
      <c r="Q1513" s="2">
        <v>42905.57440972222</v>
      </c>
      <c r="R1513" s="1"/>
      <c r="S1513" t="b">
        <v>0</v>
      </c>
      <c r="U1513" s="1"/>
      <c r="V1513" t="b">
        <v>0</v>
      </c>
      <c r="W1513" s="1">
        <v>42826</v>
      </c>
      <c r="X1513">
        <v>4</v>
      </c>
      <c r="Y1513">
        <v>2017</v>
      </c>
      <c r="Z1513" t="s">
        <v>161</v>
      </c>
      <c r="AA1513" t="s">
        <v>161</v>
      </c>
      <c r="AB1513" t="b">
        <v>0</v>
      </c>
      <c r="AC1513" t="b">
        <v>0</v>
      </c>
      <c r="AE1513" t="b">
        <v>1</v>
      </c>
      <c r="AF1513" t="b">
        <v>0</v>
      </c>
      <c r="AG1513" t="b">
        <v>0</v>
      </c>
      <c r="AH1513" t="s">
        <v>129</v>
      </c>
      <c r="AI1513" t="b">
        <v>0</v>
      </c>
      <c r="AK1513" t="b">
        <v>0</v>
      </c>
      <c r="AL1513" s="1"/>
      <c r="AM1513" t="s">
        <v>162</v>
      </c>
      <c r="AN1513" s="2">
        <v>44297.8278587963</v>
      </c>
      <c r="AP1513" s="2">
        <v>43983.804340277777</v>
      </c>
      <c r="AQ1513" s="1"/>
      <c r="AS1513" t="b">
        <v>1</v>
      </c>
      <c r="AV1513" t="s">
        <v>153</v>
      </c>
      <c r="BB1513" t="s">
        <v>4167</v>
      </c>
      <c r="BD1513" t="b">
        <v>0</v>
      </c>
      <c r="BH1513" t="s">
        <v>332</v>
      </c>
      <c r="BI1513" t="s">
        <v>150</v>
      </c>
      <c r="BQ1513" t="s">
        <v>96</v>
      </c>
      <c r="BR1513" t="b">
        <v>0</v>
      </c>
      <c r="BT1513" t="b">
        <v>0</v>
      </c>
      <c r="BW1513" t="s">
        <v>166</v>
      </c>
      <c r="BX1513" t="b">
        <v>0</v>
      </c>
      <c r="BY1513" s="2">
        <v>44376.857569444444</v>
      </c>
      <c r="CB1513" t="b">
        <v>0</v>
      </c>
      <c r="CC1513" t="b">
        <v>0</v>
      </c>
      <c r="CF1513">
        <v>554296</v>
      </c>
      <c r="CH1513">
        <v>55429.599999999999</v>
      </c>
      <c r="CI1513">
        <v>10</v>
      </c>
      <c r="CJ1513">
        <v>0</v>
      </c>
      <c r="CK1513">
        <f>YEAR(tbl_Opportunity[[#This Row],[Close Date]])</f>
        <v>2017</v>
      </c>
    </row>
    <row r="1514" spans="1:89">
      <c r="A1514" t="s">
        <v>486</v>
      </c>
      <c r="B1514" t="b">
        <v>0</v>
      </c>
      <c r="D1514" t="b">
        <v>0</v>
      </c>
      <c r="H1514" s="1">
        <v>44196</v>
      </c>
      <c r="I1514" t="b">
        <v>0</v>
      </c>
      <c r="O1514" t="s">
        <v>332</v>
      </c>
      <c r="P1514" t="b">
        <v>0</v>
      </c>
      <c r="Q1514" s="2">
        <v>42977.167546296296</v>
      </c>
      <c r="R1514" s="1"/>
      <c r="S1514" t="b">
        <v>0</v>
      </c>
      <c r="U1514" s="1"/>
      <c r="V1514" t="b">
        <v>0</v>
      </c>
      <c r="W1514" s="1">
        <v>43922</v>
      </c>
      <c r="X1514">
        <v>4</v>
      </c>
      <c r="Y1514">
        <v>2020</v>
      </c>
      <c r="Z1514" t="s">
        <v>161</v>
      </c>
      <c r="AA1514" t="s">
        <v>161</v>
      </c>
      <c r="AB1514" t="b">
        <v>0</v>
      </c>
      <c r="AC1514" t="b">
        <v>0</v>
      </c>
      <c r="AE1514" t="b">
        <v>1</v>
      </c>
      <c r="AF1514" t="b">
        <v>0</v>
      </c>
      <c r="AG1514" t="b">
        <v>0</v>
      </c>
      <c r="AH1514" t="s">
        <v>129</v>
      </c>
      <c r="AI1514" t="b">
        <v>0</v>
      </c>
      <c r="AK1514" t="b">
        <v>0</v>
      </c>
      <c r="AL1514" s="1"/>
      <c r="AM1514" t="s">
        <v>162</v>
      </c>
      <c r="AN1514" s="2">
        <v>44297.8278587963</v>
      </c>
      <c r="AP1514" s="2">
        <v>43836.762569444443</v>
      </c>
      <c r="AQ1514" s="1"/>
      <c r="AS1514" t="b">
        <v>1</v>
      </c>
      <c r="AV1514" t="s">
        <v>153</v>
      </c>
      <c r="BB1514" t="s">
        <v>4168</v>
      </c>
      <c r="BD1514" t="b">
        <v>0</v>
      </c>
      <c r="BH1514" t="s">
        <v>332</v>
      </c>
      <c r="BI1514" t="s">
        <v>150</v>
      </c>
      <c r="BQ1514" t="s">
        <v>96</v>
      </c>
      <c r="BR1514" t="b">
        <v>0</v>
      </c>
      <c r="BT1514" t="b">
        <v>0</v>
      </c>
      <c r="BW1514" t="s">
        <v>166</v>
      </c>
      <c r="BX1514" t="b">
        <v>0</v>
      </c>
      <c r="BY1514" s="2">
        <v>44376.857569444444</v>
      </c>
      <c r="CB1514" t="b">
        <v>0</v>
      </c>
      <c r="CC1514" t="b">
        <v>0</v>
      </c>
      <c r="CF1514">
        <v>3475360</v>
      </c>
      <c r="CH1514">
        <v>347536</v>
      </c>
      <c r="CI1514">
        <v>10</v>
      </c>
      <c r="CJ1514">
        <v>0</v>
      </c>
      <c r="CK1514">
        <f>YEAR(tbl_Opportunity[[#This Row],[Close Date]])</f>
        <v>2020</v>
      </c>
    </row>
    <row r="1515" spans="1:89">
      <c r="A1515" t="s">
        <v>4120</v>
      </c>
      <c r="B1515" t="b">
        <v>0</v>
      </c>
      <c r="D1515" t="b">
        <v>0</v>
      </c>
      <c r="H1515" s="1">
        <v>44136</v>
      </c>
      <c r="I1515" t="b">
        <v>0</v>
      </c>
      <c r="L1515" t="s">
        <v>4169</v>
      </c>
      <c r="O1515" t="s">
        <v>99</v>
      </c>
      <c r="P1515" t="b">
        <v>0</v>
      </c>
      <c r="Q1515" s="2">
        <v>44067.702847222223</v>
      </c>
      <c r="R1515" s="1"/>
      <c r="S1515" t="b">
        <v>0</v>
      </c>
      <c r="U1515" s="1"/>
      <c r="V1515" t="b">
        <v>0</v>
      </c>
      <c r="W1515" s="1">
        <v>43922</v>
      </c>
      <c r="X1515">
        <v>4</v>
      </c>
      <c r="Y1515">
        <v>2020</v>
      </c>
      <c r="Z1515" t="s">
        <v>161</v>
      </c>
      <c r="AA1515" t="s">
        <v>161</v>
      </c>
      <c r="AB1515" t="b">
        <v>0</v>
      </c>
      <c r="AC1515" t="b">
        <v>0</v>
      </c>
      <c r="AE1515" t="b">
        <v>1</v>
      </c>
      <c r="AF1515" t="b">
        <v>0</v>
      </c>
      <c r="AG1515" t="b">
        <v>0</v>
      </c>
      <c r="AH1515" t="s">
        <v>129</v>
      </c>
      <c r="AI1515" t="b">
        <v>0</v>
      </c>
      <c r="AK1515" t="b">
        <v>0</v>
      </c>
      <c r="AL1515" s="1"/>
      <c r="AM1515" t="s">
        <v>162</v>
      </c>
      <c r="AN1515" s="2">
        <v>44297.838888888888</v>
      </c>
      <c r="AP1515" s="2"/>
      <c r="AQ1515" s="1"/>
      <c r="AS1515" t="b">
        <v>1</v>
      </c>
      <c r="AV1515" t="s">
        <v>213</v>
      </c>
      <c r="BB1515" t="s">
        <v>4170</v>
      </c>
      <c r="BD1515" t="b">
        <v>0</v>
      </c>
      <c r="BH1515" t="s">
        <v>131</v>
      </c>
      <c r="BI1515" t="s">
        <v>150</v>
      </c>
      <c r="BJ1515" t="s">
        <v>3469</v>
      </c>
      <c r="BN1515" t="s">
        <v>415</v>
      </c>
      <c r="BQ1515" t="s">
        <v>96</v>
      </c>
      <c r="BR1515" t="b">
        <v>0</v>
      </c>
      <c r="BT1515" t="b">
        <v>0</v>
      </c>
      <c r="BW1515" t="s">
        <v>166</v>
      </c>
      <c r="BX1515" t="b">
        <v>0</v>
      </c>
      <c r="BY1515" s="2">
        <v>44376.857581018521</v>
      </c>
      <c r="CB1515" t="b">
        <v>0</v>
      </c>
      <c r="CC1515" t="b">
        <v>0</v>
      </c>
      <c r="CF1515">
        <v>6355866</v>
      </c>
      <c r="CH1515">
        <v>635586.6</v>
      </c>
      <c r="CI1515">
        <v>10</v>
      </c>
      <c r="CJ1515">
        <v>0</v>
      </c>
      <c r="CK1515">
        <f>YEAR(tbl_Opportunity[[#This Row],[Close Date]])</f>
        <v>2020</v>
      </c>
    </row>
    <row r="1516" spans="1:89">
      <c r="A1516" t="s">
        <v>132</v>
      </c>
      <c r="B1516" t="b">
        <v>0</v>
      </c>
      <c r="D1516" t="b">
        <v>0</v>
      </c>
      <c r="H1516" s="1">
        <v>44136</v>
      </c>
      <c r="I1516" t="b">
        <v>0</v>
      </c>
      <c r="L1516" t="s">
        <v>4171</v>
      </c>
      <c r="O1516" t="s">
        <v>99</v>
      </c>
      <c r="P1516" t="b">
        <v>0</v>
      </c>
      <c r="Q1516" s="2">
        <v>44068.637372685182</v>
      </c>
      <c r="R1516" s="1"/>
      <c r="S1516" t="b">
        <v>0</v>
      </c>
      <c r="U1516" s="1"/>
      <c r="V1516" t="b">
        <v>0</v>
      </c>
      <c r="W1516" s="1">
        <v>43922</v>
      </c>
      <c r="X1516">
        <v>4</v>
      </c>
      <c r="Y1516">
        <v>2020</v>
      </c>
      <c r="Z1516" t="s">
        <v>161</v>
      </c>
      <c r="AA1516" t="s">
        <v>161</v>
      </c>
      <c r="AB1516" t="b">
        <v>0</v>
      </c>
      <c r="AC1516" t="b">
        <v>0</v>
      </c>
      <c r="AE1516" t="b">
        <v>1</v>
      </c>
      <c r="AF1516" t="b">
        <v>0</v>
      </c>
      <c r="AG1516" t="b">
        <v>0</v>
      </c>
      <c r="AH1516" t="s">
        <v>129</v>
      </c>
      <c r="AI1516" t="b">
        <v>0</v>
      </c>
      <c r="AK1516" t="b">
        <v>0</v>
      </c>
      <c r="AL1516" s="1">
        <v>44068</v>
      </c>
      <c r="AM1516" t="s">
        <v>162</v>
      </c>
      <c r="AN1516" s="2">
        <v>44297.838888888888</v>
      </c>
      <c r="AP1516" s="2"/>
      <c r="AQ1516" s="1"/>
      <c r="AS1516" t="b">
        <v>1</v>
      </c>
      <c r="AV1516" t="s">
        <v>213</v>
      </c>
      <c r="BB1516" t="s">
        <v>4172</v>
      </c>
      <c r="BD1516" t="b">
        <v>0</v>
      </c>
      <c r="BH1516" t="s">
        <v>131</v>
      </c>
      <c r="BI1516" t="s">
        <v>150</v>
      </c>
      <c r="BJ1516" t="s">
        <v>3469</v>
      </c>
      <c r="BN1516" t="s">
        <v>415</v>
      </c>
      <c r="BQ1516" t="s">
        <v>96</v>
      </c>
      <c r="BR1516" t="b">
        <v>0</v>
      </c>
      <c r="BT1516" t="b">
        <v>0</v>
      </c>
      <c r="BW1516" t="s">
        <v>166</v>
      </c>
      <c r="BX1516" t="b">
        <v>0</v>
      </c>
      <c r="BY1516" s="2">
        <v>44376.857581018521</v>
      </c>
      <c r="CB1516" t="b">
        <v>0</v>
      </c>
      <c r="CC1516" t="b">
        <v>0</v>
      </c>
      <c r="CF1516">
        <v>6355866</v>
      </c>
      <c r="CH1516">
        <v>635586.6</v>
      </c>
      <c r="CI1516">
        <v>10</v>
      </c>
      <c r="CJ1516">
        <v>0</v>
      </c>
      <c r="CK1516">
        <f>YEAR(tbl_Opportunity[[#This Row],[Close Date]])</f>
        <v>2020</v>
      </c>
    </row>
    <row r="1517" spans="1:89">
      <c r="A1517" t="s">
        <v>108</v>
      </c>
      <c r="B1517" t="b">
        <v>0</v>
      </c>
      <c r="D1517" t="b">
        <v>0</v>
      </c>
      <c r="H1517" s="1">
        <v>44136</v>
      </c>
      <c r="I1517" t="b">
        <v>0</v>
      </c>
      <c r="O1517" t="s">
        <v>99</v>
      </c>
      <c r="P1517" t="b">
        <v>0</v>
      </c>
      <c r="Q1517" s="2">
        <v>44068.643553240741</v>
      </c>
      <c r="R1517" s="1"/>
      <c r="S1517" t="b">
        <v>0</v>
      </c>
      <c r="U1517" s="1"/>
      <c r="V1517" t="b">
        <v>0</v>
      </c>
      <c r="W1517" s="1">
        <v>43922</v>
      </c>
      <c r="X1517">
        <v>4</v>
      </c>
      <c r="Y1517">
        <v>2020</v>
      </c>
      <c r="Z1517" t="s">
        <v>161</v>
      </c>
      <c r="AA1517" t="s">
        <v>161</v>
      </c>
      <c r="AB1517" t="b">
        <v>0</v>
      </c>
      <c r="AC1517" t="b">
        <v>0</v>
      </c>
      <c r="AE1517" t="b">
        <v>1</v>
      </c>
      <c r="AF1517" t="b">
        <v>0</v>
      </c>
      <c r="AG1517" t="b">
        <v>0</v>
      </c>
      <c r="AH1517" t="s">
        <v>129</v>
      </c>
      <c r="AI1517" t="b">
        <v>0</v>
      </c>
      <c r="AK1517" t="b">
        <v>0</v>
      </c>
      <c r="AL1517" s="1">
        <v>44068</v>
      </c>
      <c r="AM1517" t="s">
        <v>162</v>
      </c>
      <c r="AN1517" s="2">
        <v>44297.838888888888</v>
      </c>
      <c r="AP1517" s="2"/>
      <c r="AQ1517" s="1"/>
      <c r="AS1517" t="b">
        <v>1</v>
      </c>
      <c r="AV1517" t="s">
        <v>213</v>
      </c>
      <c r="BB1517" t="s">
        <v>4173</v>
      </c>
      <c r="BD1517" t="b">
        <v>0</v>
      </c>
      <c r="BH1517" t="s">
        <v>131</v>
      </c>
      <c r="BI1517" t="s">
        <v>150</v>
      </c>
      <c r="BJ1517" t="s">
        <v>3469</v>
      </c>
      <c r="BN1517" t="s">
        <v>415</v>
      </c>
      <c r="BQ1517" t="s">
        <v>96</v>
      </c>
      <c r="BR1517" t="b">
        <v>0</v>
      </c>
      <c r="BT1517" t="b">
        <v>0</v>
      </c>
      <c r="BW1517" t="s">
        <v>166</v>
      </c>
      <c r="BX1517" t="b">
        <v>0</v>
      </c>
      <c r="BY1517" s="2">
        <v>44376.857581018521</v>
      </c>
      <c r="CB1517" t="b">
        <v>0</v>
      </c>
      <c r="CC1517" t="b">
        <v>0</v>
      </c>
      <c r="CF1517">
        <v>6355866</v>
      </c>
      <c r="CH1517">
        <v>635586.6</v>
      </c>
      <c r="CI1517">
        <v>10</v>
      </c>
      <c r="CJ1517">
        <v>0</v>
      </c>
      <c r="CK1517">
        <f>YEAR(tbl_Opportunity[[#This Row],[Close Date]])</f>
        <v>2020</v>
      </c>
    </row>
    <row r="1518" spans="1:89">
      <c r="A1518" t="s">
        <v>242</v>
      </c>
      <c r="B1518" t="b">
        <v>0</v>
      </c>
      <c r="D1518" t="b">
        <v>0</v>
      </c>
      <c r="H1518" s="1">
        <v>44136</v>
      </c>
      <c r="I1518" t="b">
        <v>0</v>
      </c>
      <c r="L1518" t="s">
        <v>4174</v>
      </c>
      <c r="O1518" t="s">
        <v>99</v>
      </c>
      <c r="P1518" t="b">
        <v>0</v>
      </c>
      <c r="Q1518" s="2">
        <v>44068.647060185183</v>
      </c>
      <c r="R1518" s="1"/>
      <c r="S1518" t="b">
        <v>0</v>
      </c>
      <c r="U1518" s="1"/>
      <c r="V1518" t="b">
        <v>0</v>
      </c>
      <c r="W1518" s="1">
        <v>43922</v>
      </c>
      <c r="X1518">
        <v>4</v>
      </c>
      <c r="Y1518">
        <v>2020</v>
      </c>
      <c r="Z1518" t="s">
        <v>161</v>
      </c>
      <c r="AA1518" t="s">
        <v>161</v>
      </c>
      <c r="AB1518" t="b">
        <v>0</v>
      </c>
      <c r="AC1518" t="b">
        <v>0</v>
      </c>
      <c r="AE1518" t="b">
        <v>1</v>
      </c>
      <c r="AF1518" t="b">
        <v>0</v>
      </c>
      <c r="AG1518" t="b">
        <v>0</v>
      </c>
      <c r="AH1518" t="s">
        <v>129</v>
      </c>
      <c r="AI1518" t="b">
        <v>0</v>
      </c>
      <c r="AK1518" t="b">
        <v>0</v>
      </c>
      <c r="AL1518" s="1"/>
      <c r="AM1518" t="s">
        <v>162</v>
      </c>
      <c r="AN1518" s="2">
        <v>44297.838888888888</v>
      </c>
      <c r="AP1518" s="2"/>
      <c r="AQ1518" s="1"/>
      <c r="AS1518" t="b">
        <v>1</v>
      </c>
      <c r="AV1518" t="s">
        <v>213</v>
      </c>
      <c r="BB1518" t="s">
        <v>4175</v>
      </c>
      <c r="BD1518" t="b">
        <v>0</v>
      </c>
      <c r="BH1518" t="s">
        <v>131</v>
      </c>
      <c r="BI1518" t="s">
        <v>150</v>
      </c>
      <c r="BJ1518" t="s">
        <v>3469</v>
      </c>
      <c r="BN1518" t="s">
        <v>415</v>
      </c>
      <c r="BQ1518" t="s">
        <v>96</v>
      </c>
      <c r="BR1518" t="b">
        <v>0</v>
      </c>
      <c r="BT1518" t="b">
        <v>0</v>
      </c>
      <c r="BW1518" t="s">
        <v>166</v>
      </c>
      <c r="BX1518" t="b">
        <v>0</v>
      </c>
      <c r="BY1518" s="2">
        <v>44376.857581018521</v>
      </c>
      <c r="CB1518" t="b">
        <v>0</v>
      </c>
      <c r="CC1518" t="b">
        <v>0</v>
      </c>
      <c r="CF1518">
        <v>6355866</v>
      </c>
      <c r="CH1518">
        <v>635586.6</v>
      </c>
      <c r="CI1518">
        <v>10</v>
      </c>
      <c r="CJ1518">
        <v>0</v>
      </c>
      <c r="CK1518">
        <f>YEAR(tbl_Opportunity[[#This Row],[Close Date]])</f>
        <v>2020</v>
      </c>
    </row>
    <row r="1519" spans="1:89">
      <c r="A1519" t="s">
        <v>529</v>
      </c>
      <c r="B1519" t="b">
        <v>0</v>
      </c>
      <c r="D1519" t="b">
        <v>0</v>
      </c>
      <c r="H1519" s="1">
        <v>44136</v>
      </c>
      <c r="I1519" t="b">
        <v>0</v>
      </c>
      <c r="O1519" t="s">
        <v>99</v>
      </c>
      <c r="P1519" t="b">
        <v>0</v>
      </c>
      <c r="Q1519" s="2">
        <v>44068.653321759259</v>
      </c>
      <c r="R1519" s="1"/>
      <c r="S1519" t="b">
        <v>0</v>
      </c>
      <c r="U1519" s="1"/>
      <c r="V1519" t="b">
        <v>0</v>
      </c>
      <c r="W1519" s="1">
        <v>43922</v>
      </c>
      <c r="X1519">
        <v>4</v>
      </c>
      <c r="Y1519">
        <v>2020</v>
      </c>
      <c r="Z1519" t="s">
        <v>161</v>
      </c>
      <c r="AA1519" t="s">
        <v>161</v>
      </c>
      <c r="AB1519" t="b">
        <v>0</v>
      </c>
      <c r="AC1519" t="b">
        <v>0</v>
      </c>
      <c r="AE1519" t="b">
        <v>1</v>
      </c>
      <c r="AF1519" t="b">
        <v>0</v>
      </c>
      <c r="AG1519" t="b">
        <v>0</v>
      </c>
      <c r="AH1519" t="s">
        <v>129</v>
      </c>
      <c r="AI1519" t="b">
        <v>0</v>
      </c>
      <c r="AK1519" t="b">
        <v>0</v>
      </c>
      <c r="AL1519" s="1"/>
      <c r="AM1519" t="s">
        <v>162</v>
      </c>
      <c r="AN1519" s="2">
        <v>44297.838888888888</v>
      </c>
      <c r="AP1519" s="2"/>
      <c r="AQ1519" s="1"/>
      <c r="AS1519" t="b">
        <v>1</v>
      </c>
      <c r="AV1519" t="s">
        <v>213</v>
      </c>
      <c r="BB1519" t="s">
        <v>4176</v>
      </c>
      <c r="BD1519" t="b">
        <v>0</v>
      </c>
      <c r="BH1519" t="s">
        <v>131</v>
      </c>
      <c r="BI1519" t="s">
        <v>150</v>
      </c>
      <c r="BJ1519" t="s">
        <v>3469</v>
      </c>
      <c r="BN1519" t="s">
        <v>415</v>
      </c>
      <c r="BQ1519" t="s">
        <v>96</v>
      </c>
      <c r="BR1519" t="b">
        <v>0</v>
      </c>
      <c r="BT1519" t="b">
        <v>0</v>
      </c>
      <c r="BW1519" t="s">
        <v>166</v>
      </c>
      <c r="BX1519" t="b">
        <v>0</v>
      </c>
      <c r="BY1519" s="2">
        <v>44376.857581018521</v>
      </c>
      <c r="CB1519" t="b">
        <v>0</v>
      </c>
      <c r="CC1519" t="b">
        <v>0</v>
      </c>
      <c r="CF1519">
        <v>6355866</v>
      </c>
      <c r="CH1519">
        <v>635586.6</v>
      </c>
      <c r="CI1519">
        <v>10</v>
      </c>
      <c r="CJ1519">
        <v>0</v>
      </c>
      <c r="CK1519">
        <f>YEAR(tbl_Opportunity[[#This Row],[Close Date]])</f>
        <v>2020</v>
      </c>
    </row>
    <row r="1520" spans="1:89">
      <c r="A1520" t="s">
        <v>4177</v>
      </c>
      <c r="B1520" t="b">
        <v>0</v>
      </c>
      <c r="D1520" t="b">
        <v>0</v>
      </c>
      <c r="H1520" s="1">
        <v>44135</v>
      </c>
      <c r="I1520" t="b">
        <v>0</v>
      </c>
      <c r="O1520" t="s">
        <v>99</v>
      </c>
      <c r="P1520" t="b">
        <v>0</v>
      </c>
      <c r="Q1520" s="2">
        <v>43928.820567129631</v>
      </c>
      <c r="R1520" s="1"/>
      <c r="S1520" t="b">
        <v>0</v>
      </c>
      <c r="U1520" s="1"/>
      <c r="V1520" t="b">
        <v>0</v>
      </c>
      <c r="W1520" s="1">
        <v>43922</v>
      </c>
      <c r="X1520">
        <v>4</v>
      </c>
      <c r="Y1520">
        <v>2020</v>
      </c>
      <c r="Z1520" t="s">
        <v>161</v>
      </c>
      <c r="AA1520" t="s">
        <v>161</v>
      </c>
      <c r="AB1520" t="b">
        <v>0</v>
      </c>
      <c r="AC1520" t="b">
        <v>0</v>
      </c>
      <c r="AE1520" t="b">
        <v>1</v>
      </c>
      <c r="AF1520" t="b">
        <v>0</v>
      </c>
      <c r="AG1520" t="b">
        <v>0</v>
      </c>
      <c r="AH1520" t="s">
        <v>145</v>
      </c>
      <c r="AI1520" t="b">
        <v>0</v>
      </c>
      <c r="AK1520" t="b">
        <v>0</v>
      </c>
      <c r="AL1520" s="1">
        <v>43928</v>
      </c>
      <c r="AM1520" t="s">
        <v>162</v>
      </c>
      <c r="AN1520" s="2">
        <v>44297.8278587963</v>
      </c>
      <c r="AP1520" s="2"/>
      <c r="AQ1520" s="1"/>
      <c r="AS1520" t="b">
        <v>1</v>
      </c>
      <c r="AV1520" t="s">
        <v>153</v>
      </c>
      <c r="BB1520" t="s">
        <v>4178</v>
      </c>
      <c r="BD1520" t="b">
        <v>0</v>
      </c>
      <c r="BH1520" t="s">
        <v>332</v>
      </c>
      <c r="BI1520" t="s">
        <v>155</v>
      </c>
      <c r="BJ1520" t="s">
        <v>384</v>
      </c>
      <c r="BN1520" t="s">
        <v>415</v>
      </c>
      <c r="BP1520" t="s">
        <v>4179</v>
      </c>
      <c r="BQ1520" t="s">
        <v>96</v>
      </c>
      <c r="BR1520" t="b">
        <v>0</v>
      </c>
      <c r="BT1520" t="b">
        <v>0</v>
      </c>
      <c r="BW1520" t="s">
        <v>166</v>
      </c>
      <c r="BX1520" t="b">
        <v>0</v>
      </c>
      <c r="BY1520" s="2">
        <v>44376.857581018521</v>
      </c>
      <c r="CB1520" t="b">
        <v>0</v>
      </c>
      <c r="CC1520" t="b">
        <v>0</v>
      </c>
      <c r="CF1520">
        <v>655490</v>
      </c>
      <c r="CH1520">
        <v>65549</v>
      </c>
      <c r="CI1520">
        <v>10</v>
      </c>
      <c r="CJ1520">
        <v>0</v>
      </c>
      <c r="CK1520">
        <f>YEAR(tbl_Opportunity[[#This Row],[Close Date]])</f>
        <v>2020</v>
      </c>
    </row>
    <row r="1521" spans="1:89">
      <c r="A1521" t="s">
        <v>4180</v>
      </c>
      <c r="B1521" t="b">
        <v>0</v>
      </c>
      <c r="D1521" t="b">
        <v>0</v>
      </c>
      <c r="H1521" s="1">
        <v>44561</v>
      </c>
      <c r="I1521" t="b">
        <v>0</v>
      </c>
      <c r="O1521" t="s">
        <v>114</v>
      </c>
      <c r="P1521" t="b">
        <v>0</v>
      </c>
      <c r="Q1521" s="2">
        <v>43815.107094907406</v>
      </c>
      <c r="R1521" s="1"/>
      <c r="S1521" t="b">
        <v>0</v>
      </c>
      <c r="U1521" s="1"/>
      <c r="V1521" t="b">
        <v>0</v>
      </c>
      <c r="W1521" s="1">
        <v>44287</v>
      </c>
      <c r="X1521">
        <v>4</v>
      </c>
      <c r="Y1521">
        <v>2021</v>
      </c>
      <c r="Z1521" t="s">
        <v>161</v>
      </c>
      <c r="AA1521" t="s">
        <v>161</v>
      </c>
      <c r="AB1521" t="b">
        <v>0</v>
      </c>
      <c r="AC1521" t="b">
        <v>0</v>
      </c>
      <c r="AE1521" t="b">
        <v>1</v>
      </c>
      <c r="AF1521" t="b">
        <v>0</v>
      </c>
      <c r="AG1521" t="b">
        <v>0</v>
      </c>
      <c r="AH1521" t="s">
        <v>145</v>
      </c>
      <c r="AI1521" t="b">
        <v>0</v>
      </c>
      <c r="AK1521" t="b">
        <v>0</v>
      </c>
      <c r="AL1521" s="1"/>
      <c r="AM1521" t="s">
        <v>114</v>
      </c>
      <c r="AN1521" s="2">
        <v>44368.564502314817</v>
      </c>
      <c r="AP1521" s="2">
        <v>44151.599178240744</v>
      </c>
      <c r="AQ1521" s="1"/>
      <c r="AS1521" t="b">
        <v>1</v>
      </c>
      <c r="AV1521" t="s">
        <v>213</v>
      </c>
      <c r="BB1521" t="s">
        <v>4181</v>
      </c>
      <c r="BD1521" t="b">
        <v>0</v>
      </c>
      <c r="BH1521" t="s">
        <v>114</v>
      </c>
      <c r="BI1521" t="s">
        <v>155</v>
      </c>
      <c r="BJ1521" t="s">
        <v>102</v>
      </c>
      <c r="BL1521" t="s">
        <v>1873</v>
      </c>
      <c r="BN1521" t="s">
        <v>415</v>
      </c>
      <c r="BQ1521" t="s">
        <v>96</v>
      </c>
      <c r="BR1521" t="b">
        <v>0</v>
      </c>
      <c r="BT1521" t="b">
        <v>0</v>
      </c>
      <c r="BW1521" t="s">
        <v>339</v>
      </c>
      <c r="BX1521" t="b">
        <v>0</v>
      </c>
      <c r="BY1521" s="2">
        <v>44376.857581018521</v>
      </c>
      <c r="CB1521" t="b">
        <v>0</v>
      </c>
      <c r="CC1521" t="b">
        <v>0</v>
      </c>
      <c r="CF1521">
        <v>295186.5</v>
      </c>
      <c r="CH1521">
        <v>88555.95</v>
      </c>
      <c r="CI1521">
        <v>30</v>
      </c>
      <c r="CJ1521">
        <v>0</v>
      </c>
      <c r="CK1521">
        <f>YEAR(tbl_Opportunity[[#This Row],[Close Date]])</f>
        <v>2021</v>
      </c>
    </row>
    <row r="1522" spans="1:89">
      <c r="A1522" t="s">
        <v>4158</v>
      </c>
      <c r="B1522" t="b">
        <v>0</v>
      </c>
      <c r="D1522" t="b">
        <v>0</v>
      </c>
      <c r="H1522" s="1">
        <v>44196</v>
      </c>
      <c r="I1522" t="b">
        <v>0</v>
      </c>
      <c r="O1522" t="s">
        <v>99</v>
      </c>
      <c r="P1522" t="b">
        <v>0</v>
      </c>
      <c r="Q1522" s="2">
        <v>43972.847256944442</v>
      </c>
      <c r="R1522" s="1"/>
      <c r="S1522" t="b">
        <v>0</v>
      </c>
      <c r="T1522" t="s">
        <v>417</v>
      </c>
      <c r="U1522" s="1">
        <v>44196</v>
      </c>
      <c r="V1522" t="b">
        <v>0</v>
      </c>
      <c r="W1522" s="1">
        <v>43922</v>
      </c>
      <c r="X1522">
        <v>4</v>
      </c>
      <c r="Y1522">
        <v>2020</v>
      </c>
      <c r="Z1522" t="s">
        <v>161</v>
      </c>
      <c r="AA1522" t="s">
        <v>161</v>
      </c>
      <c r="AB1522" t="b">
        <v>0</v>
      </c>
      <c r="AC1522" t="b">
        <v>0</v>
      </c>
      <c r="AE1522" t="b">
        <v>1</v>
      </c>
      <c r="AF1522" t="b">
        <v>0</v>
      </c>
      <c r="AG1522" t="b">
        <v>0</v>
      </c>
      <c r="AH1522" t="s">
        <v>145</v>
      </c>
      <c r="AI1522" t="b">
        <v>0</v>
      </c>
      <c r="AK1522" t="b">
        <v>0</v>
      </c>
      <c r="AL1522" s="1">
        <v>43972</v>
      </c>
      <c r="AM1522" t="s">
        <v>162</v>
      </c>
      <c r="AN1522" s="2">
        <v>44297.838888888888</v>
      </c>
      <c r="AP1522" s="2">
        <v>44045.996990740743</v>
      </c>
      <c r="AQ1522" s="1"/>
      <c r="AS1522" t="b">
        <v>1</v>
      </c>
      <c r="AV1522" t="s">
        <v>213</v>
      </c>
      <c r="BB1522" t="s">
        <v>4182</v>
      </c>
      <c r="BD1522" t="b">
        <v>0</v>
      </c>
      <c r="BH1522" t="s">
        <v>131</v>
      </c>
      <c r="BI1522" t="s">
        <v>150</v>
      </c>
      <c r="BN1522" t="s">
        <v>415</v>
      </c>
      <c r="BQ1522" t="s">
        <v>96</v>
      </c>
      <c r="BR1522" t="b">
        <v>0</v>
      </c>
      <c r="BT1522" t="b">
        <v>0</v>
      </c>
      <c r="BW1522" t="s">
        <v>166</v>
      </c>
      <c r="BX1522" t="b">
        <v>0</v>
      </c>
      <c r="BY1522" s="2">
        <v>44376.857581018521</v>
      </c>
      <c r="CB1522" t="b">
        <v>0</v>
      </c>
      <c r="CC1522" t="b">
        <v>0</v>
      </c>
      <c r="CF1522">
        <v>1475175</v>
      </c>
      <c r="CH1522">
        <v>147517.5</v>
      </c>
      <c r="CI1522">
        <v>10</v>
      </c>
      <c r="CJ1522">
        <v>0</v>
      </c>
      <c r="CK1522">
        <f>YEAR(tbl_Opportunity[[#This Row],[Close Date]])</f>
        <v>2020</v>
      </c>
    </row>
    <row r="1523" spans="1:89">
      <c r="A1523" t="s">
        <v>507</v>
      </c>
      <c r="B1523" t="b">
        <v>0</v>
      </c>
      <c r="D1523" t="b">
        <v>0</v>
      </c>
      <c r="H1523" s="1">
        <v>44561</v>
      </c>
      <c r="I1523" t="b">
        <v>0</v>
      </c>
      <c r="O1523" t="s">
        <v>99</v>
      </c>
      <c r="P1523" t="b">
        <v>0</v>
      </c>
      <c r="Q1523" s="2">
        <v>44249.775636574072</v>
      </c>
      <c r="R1523" s="1"/>
      <c r="S1523" t="b">
        <v>0</v>
      </c>
      <c r="U1523" s="1"/>
      <c r="V1523" t="b">
        <v>0</v>
      </c>
      <c r="W1523" s="1">
        <v>44287</v>
      </c>
      <c r="X1523">
        <v>4</v>
      </c>
      <c r="Y1523">
        <v>2021</v>
      </c>
      <c r="Z1523" t="s">
        <v>161</v>
      </c>
      <c r="AA1523" t="s">
        <v>161</v>
      </c>
      <c r="AB1523" t="b">
        <v>0</v>
      </c>
      <c r="AC1523" t="b">
        <v>0</v>
      </c>
      <c r="AE1523" t="b">
        <v>1</v>
      </c>
      <c r="AF1523" t="b">
        <v>0</v>
      </c>
      <c r="AG1523" t="b">
        <v>0</v>
      </c>
      <c r="AH1523" t="s">
        <v>145</v>
      </c>
      <c r="AI1523" t="b">
        <v>0</v>
      </c>
      <c r="AK1523" t="b">
        <v>0</v>
      </c>
      <c r="AL1523" s="1">
        <v>44249</v>
      </c>
      <c r="AM1523" t="s">
        <v>162</v>
      </c>
      <c r="AN1523" s="2">
        <v>44297.838888888888</v>
      </c>
      <c r="AP1523" s="2">
        <v>44274.422962962963</v>
      </c>
      <c r="AQ1523" s="1"/>
      <c r="AS1523" t="b">
        <v>1</v>
      </c>
      <c r="AV1523" t="s">
        <v>213</v>
      </c>
      <c r="BB1523" t="s">
        <v>4183</v>
      </c>
      <c r="BD1523" t="b">
        <v>0</v>
      </c>
      <c r="BH1523" t="s">
        <v>332</v>
      </c>
      <c r="BI1523" t="s">
        <v>155</v>
      </c>
      <c r="BK1523" t="s">
        <v>157</v>
      </c>
      <c r="BN1523" t="s">
        <v>415</v>
      </c>
      <c r="BP1523" t="s">
        <v>4184</v>
      </c>
      <c r="BQ1523" t="s">
        <v>96</v>
      </c>
      <c r="BR1523" t="b">
        <v>0</v>
      </c>
      <c r="BT1523" t="b">
        <v>0</v>
      </c>
      <c r="BW1523" t="s">
        <v>166</v>
      </c>
      <c r="BX1523" t="b">
        <v>0</v>
      </c>
      <c r="BY1523" s="2">
        <v>44376.857581018521</v>
      </c>
      <c r="CB1523" t="b">
        <v>0</v>
      </c>
      <c r="CC1523" t="b">
        <v>0</v>
      </c>
      <c r="CF1523">
        <v>614091.69999999995</v>
      </c>
      <c r="CH1523">
        <v>61409.17</v>
      </c>
      <c r="CI1523">
        <v>10</v>
      </c>
      <c r="CJ1523">
        <v>0</v>
      </c>
      <c r="CK1523">
        <f>YEAR(tbl_Opportunity[[#This Row],[Close Date]])</f>
        <v>2021</v>
      </c>
    </row>
    <row r="1524" spans="1:89">
      <c r="A1524" t="s">
        <v>2860</v>
      </c>
      <c r="B1524" t="b">
        <v>0</v>
      </c>
      <c r="D1524" t="b">
        <v>0</v>
      </c>
      <c r="H1524" s="1">
        <v>44561</v>
      </c>
      <c r="I1524" t="b">
        <v>0</v>
      </c>
      <c r="O1524" t="s">
        <v>89</v>
      </c>
      <c r="P1524" t="b">
        <v>0</v>
      </c>
      <c r="Q1524" s="2">
        <v>44273.922986111109</v>
      </c>
      <c r="R1524" s="1"/>
      <c r="S1524" t="b">
        <v>0</v>
      </c>
      <c r="T1524" t="s">
        <v>417</v>
      </c>
      <c r="U1524" s="1">
        <v>44561</v>
      </c>
      <c r="V1524" t="b">
        <v>0</v>
      </c>
      <c r="W1524" s="1">
        <v>44287</v>
      </c>
      <c r="X1524">
        <v>4</v>
      </c>
      <c r="Y1524">
        <v>2021</v>
      </c>
      <c r="Z1524" t="s">
        <v>161</v>
      </c>
      <c r="AA1524" t="s">
        <v>161</v>
      </c>
      <c r="AB1524" t="b">
        <v>0</v>
      </c>
      <c r="AC1524" t="b">
        <v>0</v>
      </c>
      <c r="AD1524" t="s">
        <v>2861</v>
      </c>
      <c r="AE1524" t="b">
        <v>1</v>
      </c>
      <c r="AF1524" t="b">
        <v>0</v>
      </c>
      <c r="AG1524" t="b">
        <v>0</v>
      </c>
      <c r="AH1524" t="s">
        <v>145</v>
      </c>
      <c r="AI1524" t="b">
        <v>0</v>
      </c>
      <c r="AK1524" t="b">
        <v>0</v>
      </c>
      <c r="AL1524" s="1"/>
      <c r="AM1524" t="s">
        <v>131</v>
      </c>
      <c r="AN1524" s="2">
        <v>44306.574641203704</v>
      </c>
      <c r="AP1524" s="2">
        <v>44273.938750000001</v>
      </c>
      <c r="AQ1524" s="1"/>
      <c r="AS1524" t="b">
        <v>1</v>
      </c>
      <c r="AV1524" t="s">
        <v>213</v>
      </c>
      <c r="BB1524" t="s">
        <v>4185</v>
      </c>
      <c r="BD1524" t="b">
        <v>0</v>
      </c>
      <c r="BH1524" t="s">
        <v>332</v>
      </c>
      <c r="BI1524" t="s">
        <v>150</v>
      </c>
      <c r="BK1524" t="s">
        <v>384</v>
      </c>
      <c r="BN1524" t="s">
        <v>415</v>
      </c>
      <c r="BQ1524" t="s">
        <v>96</v>
      </c>
      <c r="BR1524" t="b">
        <v>0</v>
      </c>
      <c r="BS1524" t="s">
        <v>95</v>
      </c>
      <c r="BT1524" t="b">
        <v>0</v>
      </c>
      <c r="BW1524" t="s">
        <v>339</v>
      </c>
      <c r="BX1524" t="b">
        <v>0</v>
      </c>
      <c r="BY1524" s="2">
        <v>44376.857581018521</v>
      </c>
      <c r="CB1524" t="b">
        <v>0</v>
      </c>
      <c r="CC1524" t="b">
        <v>0</v>
      </c>
      <c r="CF1524">
        <v>3867500</v>
      </c>
      <c r="CH1524">
        <v>1160250</v>
      </c>
      <c r="CI1524">
        <v>30</v>
      </c>
      <c r="CJ1524">
        <v>0</v>
      </c>
      <c r="CK1524">
        <f>YEAR(tbl_Opportunity[[#This Row],[Close Date]])</f>
        <v>2021</v>
      </c>
    </row>
    <row r="1525" spans="1:89">
      <c r="A1525" t="s">
        <v>4186</v>
      </c>
      <c r="B1525" t="b">
        <v>0</v>
      </c>
      <c r="D1525" t="b">
        <v>0</v>
      </c>
      <c r="H1525" s="1">
        <v>44561</v>
      </c>
      <c r="I1525" t="b">
        <v>0</v>
      </c>
      <c r="O1525" t="s">
        <v>99</v>
      </c>
      <c r="P1525" t="b">
        <v>0</v>
      </c>
      <c r="Q1525" s="2">
        <v>43812.890601851854</v>
      </c>
      <c r="R1525" s="1"/>
      <c r="S1525" t="b">
        <v>0</v>
      </c>
      <c r="U1525" s="1"/>
      <c r="V1525" t="b">
        <v>0</v>
      </c>
      <c r="W1525" s="1">
        <v>44287</v>
      </c>
      <c r="X1525">
        <v>4</v>
      </c>
      <c r="Y1525">
        <v>2021</v>
      </c>
      <c r="Z1525" t="s">
        <v>161</v>
      </c>
      <c r="AA1525" t="s">
        <v>161</v>
      </c>
      <c r="AB1525" t="b">
        <v>0</v>
      </c>
      <c r="AC1525" t="b">
        <v>0</v>
      </c>
      <c r="AE1525" t="b">
        <v>1</v>
      </c>
      <c r="AF1525" t="b">
        <v>0</v>
      </c>
      <c r="AG1525" t="b">
        <v>0</v>
      </c>
      <c r="AH1525" t="s">
        <v>145</v>
      </c>
      <c r="AI1525" t="b">
        <v>0</v>
      </c>
      <c r="AK1525" t="b">
        <v>0</v>
      </c>
      <c r="AL1525" s="1"/>
      <c r="AM1525" t="s">
        <v>131</v>
      </c>
      <c r="AN1525" s="2">
        <v>44364.858888888892</v>
      </c>
      <c r="AP1525" s="2">
        <v>43923.814560185187</v>
      </c>
      <c r="AQ1525" s="1"/>
      <c r="AS1525" t="b">
        <v>1</v>
      </c>
      <c r="AV1525" t="s">
        <v>213</v>
      </c>
      <c r="BB1525" t="s">
        <v>4187</v>
      </c>
      <c r="BD1525" t="b">
        <v>0</v>
      </c>
      <c r="BH1525" t="s">
        <v>131</v>
      </c>
      <c r="BI1525" t="s">
        <v>150</v>
      </c>
      <c r="BK1525" t="s">
        <v>102</v>
      </c>
      <c r="BN1525" t="s">
        <v>415</v>
      </c>
      <c r="BQ1525" t="s">
        <v>96</v>
      </c>
      <c r="BR1525" t="b">
        <v>0</v>
      </c>
      <c r="BS1525" t="s">
        <v>384</v>
      </c>
      <c r="BT1525" t="b">
        <v>0</v>
      </c>
      <c r="BW1525" t="s">
        <v>339</v>
      </c>
      <c r="BX1525" t="b">
        <v>0</v>
      </c>
      <c r="BY1525" s="2">
        <v>44376.857581018521</v>
      </c>
      <c r="CB1525" t="b">
        <v>0</v>
      </c>
      <c r="CC1525" t="b">
        <v>0</v>
      </c>
      <c r="CF1525">
        <v>1625000</v>
      </c>
      <c r="CH1525">
        <v>487500</v>
      </c>
      <c r="CI1525">
        <v>30</v>
      </c>
      <c r="CJ1525">
        <v>0</v>
      </c>
      <c r="CK1525">
        <f>YEAR(tbl_Opportunity[[#This Row],[Close Date]])</f>
        <v>2021</v>
      </c>
    </row>
    <row r="1526" spans="1:89">
      <c r="A1526" t="s">
        <v>4188</v>
      </c>
      <c r="B1526" t="b">
        <v>0</v>
      </c>
      <c r="D1526" t="b">
        <v>0</v>
      </c>
      <c r="H1526" s="1">
        <v>44561</v>
      </c>
      <c r="I1526" t="b">
        <v>0</v>
      </c>
      <c r="L1526" t="s">
        <v>4189</v>
      </c>
      <c r="O1526" t="s">
        <v>89</v>
      </c>
      <c r="P1526" t="b">
        <v>0</v>
      </c>
      <c r="Q1526" s="2">
        <v>43091.812013888892</v>
      </c>
      <c r="R1526" s="1"/>
      <c r="S1526" t="b">
        <v>0</v>
      </c>
      <c r="T1526" t="s">
        <v>417</v>
      </c>
      <c r="U1526" s="1">
        <v>44561</v>
      </c>
      <c r="V1526" t="b">
        <v>0</v>
      </c>
      <c r="W1526" s="1">
        <v>44287</v>
      </c>
      <c r="X1526">
        <v>4</v>
      </c>
      <c r="Y1526">
        <v>2021</v>
      </c>
      <c r="Z1526" t="s">
        <v>161</v>
      </c>
      <c r="AA1526" t="s">
        <v>161</v>
      </c>
      <c r="AB1526" t="b">
        <v>0</v>
      </c>
      <c r="AC1526" t="b">
        <v>0</v>
      </c>
      <c r="AE1526" t="b">
        <v>1</v>
      </c>
      <c r="AF1526" t="b">
        <v>0</v>
      </c>
      <c r="AG1526" t="b">
        <v>0</v>
      </c>
      <c r="AH1526" t="s">
        <v>145</v>
      </c>
      <c r="AI1526" t="b">
        <v>0</v>
      </c>
      <c r="AK1526" t="b">
        <v>0</v>
      </c>
      <c r="AL1526" s="1"/>
      <c r="AM1526" t="s">
        <v>332</v>
      </c>
      <c r="AN1526" s="2">
        <v>44375.540358796294</v>
      </c>
      <c r="AP1526" s="2">
        <v>44300.622789351852</v>
      </c>
      <c r="AQ1526" s="1"/>
      <c r="AS1526" t="b">
        <v>1</v>
      </c>
      <c r="AV1526" t="s">
        <v>213</v>
      </c>
      <c r="BB1526" t="s">
        <v>4190</v>
      </c>
      <c r="BD1526" t="b">
        <v>0</v>
      </c>
      <c r="BH1526" t="s">
        <v>332</v>
      </c>
      <c r="BI1526" t="s">
        <v>150</v>
      </c>
      <c r="BK1526" t="s">
        <v>102</v>
      </c>
      <c r="BN1526" t="s">
        <v>415</v>
      </c>
      <c r="BQ1526" t="s">
        <v>96</v>
      </c>
      <c r="BR1526" t="b">
        <v>0</v>
      </c>
      <c r="BS1526" t="s">
        <v>384</v>
      </c>
      <c r="BT1526" t="b">
        <v>0</v>
      </c>
      <c r="BW1526" t="s">
        <v>339</v>
      </c>
      <c r="BX1526" t="b">
        <v>0</v>
      </c>
      <c r="BY1526" s="2">
        <v>44376.857569444444</v>
      </c>
      <c r="CB1526" t="b">
        <v>0</v>
      </c>
      <c r="CC1526" t="b">
        <v>0</v>
      </c>
      <c r="CF1526">
        <v>4030000</v>
      </c>
      <c r="CH1526">
        <v>1209000</v>
      </c>
      <c r="CI1526">
        <v>30</v>
      </c>
      <c r="CJ1526">
        <v>0</v>
      </c>
      <c r="CK1526">
        <f>YEAR(tbl_Opportunity[[#This Row],[Close Date]])</f>
        <v>2021</v>
      </c>
    </row>
    <row r="1527" spans="1:89">
      <c r="A1527" t="s">
        <v>4191</v>
      </c>
      <c r="B1527" t="b">
        <v>0</v>
      </c>
      <c r="D1527" t="b">
        <v>0</v>
      </c>
      <c r="H1527" s="1">
        <v>44561</v>
      </c>
      <c r="I1527" t="b">
        <v>0</v>
      </c>
      <c r="O1527" t="s">
        <v>114</v>
      </c>
      <c r="P1527" t="b">
        <v>0</v>
      </c>
      <c r="Q1527" s="2">
        <v>43916.626851851855</v>
      </c>
      <c r="R1527" s="1"/>
      <c r="S1527" t="b">
        <v>0</v>
      </c>
      <c r="U1527" s="1"/>
      <c r="V1527" t="b">
        <v>0</v>
      </c>
      <c r="W1527" s="1">
        <v>44287</v>
      </c>
      <c r="X1527">
        <v>4</v>
      </c>
      <c r="Y1527">
        <v>2021</v>
      </c>
      <c r="Z1527" t="s">
        <v>161</v>
      </c>
      <c r="AA1527" t="s">
        <v>161</v>
      </c>
      <c r="AB1527" t="b">
        <v>0</v>
      </c>
      <c r="AC1527" t="b">
        <v>0</v>
      </c>
      <c r="AE1527" t="b">
        <v>1</v>
      </c>
      <c r="AF1527" t="b">
        <v>0</v>
      </c>
      <c r="AG1527" t="b">
        <v>0</v>
      </c>
      <c r="AH1527" t="s">
        <v>175</v>
      </c>
      <c r="AI1527" t="b">
        <v>0</v>
      </c>
      <c r="AK1527" t="b">
        <v>0</v>
      </c>
      <c r="AL1527" s="1"/>
      <c r="AM1527" t="s">
        <v>114</v>
      </c>
      <c r="AN1527" s="2">
        <v>44375.544895833336</v>
      </c>
      <c r="AP1527" s="2">
        <v>44319.584791666668</v>
      </c>
      <c r="AQ1527" s="1"/>
      <c r="AS1527" t="b">
        <v>1</v>
      </c>
      <c r="AV1527" t="s">
        <v>213</v>
      </c>
      <c r="BB1527" t="s">
        <v>4192</v>
      </c>
      <c r="BD1527" t="b">
        <v>0</v>
      </c>
      <c r="BH1527" t="s">
        <v>114</v>
      </c>
      <c r="BI1527" t="s">
        <v>155</v>
      </c>
      <c r="BJ1527" t="s">
        <v>102</v>
      </c>
      <c r="BK1527" t="s">
        <v>102</v>
      </c>
      <c r="BL1527" t="s">
        <v>3784</v>
      </c>
      <c r="BN1527" t="s">
        <v>415</v>
      </c>
      <c r="BQ1527" t="s">
        <v>96</v>
      </c>
      <c r="BR1527" t="b">
        <v>0</v>
      </c>
      <c r="BS1527" t="s">
        <v>157</v>
      </c>
      <c r="BT1527" t="b">
        <v>0</v>
      </c>
      <c r="BW1527" t="s">
        <v>339</v>
      </c>
      <c r="BX1527" t="b">
        <v>0</v>
      </c>
      <c r="BY1527" s="2">
        <v>44376.857581018521</v>
      </c>
      <c r="CB1527" t="b">
        <v>0</v>
      </c>
      <c r="CC1527" t="b">
        <v>0</v>
      </c>
      <c r="CF1527">
        <v>548520</v>
      </c>
      <c r="CH1527">
        <v>164556</v>
      </c>
      <c r="CI1527">
        <v>30</v>
      </c>
      <c r="CJ1527">
        <v>0</v>
      </c>
      <c r="CK1527">
        <f>YEAR(tbl_Opportunity[[#This Row],[Close Date]])</f>
        <v>2021</v>
      </c>
    </row>
    <row r="1528" spans="1:89">
      <c r="A1528" t="s">
        <v>4193</v>
      </c>
      <c r="B1528" t="b">
        <v>0</v>
      </c>
      <c r="D1528" t="b">
        <v>0</v>
      </c>
      <c r="H1528" s="1">
        <v>44561</v>
      </c>
      <c r="I1528" t="b">
        <v>0</v>
      </c>
      <c r="O1528" t="s">
        <v>99</v>
      </c>
      <c r="P1528" t="b">
        <v>0</v>
      </c>
      <c r="Q1528" s="2">
        <v>43812.95516203704</v>
      </c>
      <c r="R1528" s="1"/>
      <c r="S1528" t="b">
        <v>0</v>
      </c>
      <c r="U1528" s="1"/>
      <c r="V1528" t="b">
        <v>0</v>
      </c>
      <c r="W1528" s="1">
        <v>44287</v>
      </c>
      <c r="X1528">
        <v>4</v>
      </c>
      <c r="Y1528">
        <v>2021</v>
      </c>
      <c r="Z1528" t="s">
        <v>161</v>
      </c>
      <c r="AA1528" t="s">
        <v>161</v>
      </c>
      <c r="AB1528" t="b">
        <v>0</v>
      </c>
      <c r="AC1528" t="b">
        <v>0</v>
      </c>
      <c r="AE1528" t="b">
        <v>1</v>
      </c>
      <c r="AF1528" t="b">
        <v>0</v>
      </c>
      <c r="AG1528" t="b">
        <v>0</v>
      </c>
      <c r="AH1528" t="s">
        <v>175</v>
      </c>
      <c r="AI1528" t="b">
        <v>0</v>
      </c>
      <c r="AK1528" t="b">
        <v>0</v>
      </c>
      <c r="AL1528" s="1"/>
      <c r="AM1528" t="s">
        <v>131</v>
      </c>
      <c r="AN1528" s="2">
        <v>44364.865671296298</v>
      </c>
      <c r="AP1528" s="2">
        <v>43836.762627314813</v>
      </c>
      <c r="AQ1528" s="1"/>
      <c r="AS1528" t="b">
        <v>1</v>
      </c>
      <c r="AV1528" t="s">
        <v>213</v>
      </c>
      <c r="BB1528" t="s">
        <v>4194</v>
      </c>
      <c r="BD1528" t="b">
        <v>0</v>
      </c>
      <c r="BH1528" t="s">
        <v>332</v>
      </c>
      <c r="BI1528" t="s">
        <v>150</v>
      </c>
      <c r="BJ1528" t="s">
        <v>2983</v>
      </c>
      <c r="BN1528" t="s">
        <v>415</v>
      </c>
      <c r="BQ1528" t="s">
        <v>96</v>
      </c>
      <c r="BR1528" t="b">
        <v>0</v>
      </c>
      <c r="BT1528" t="b">
        <v>0</v>
      </c>
      <c r="BW1528" t="s">
        <v>339</v>
      </c>
      <c r="BX1528" t="b">
        <v>0</v>
      </c>
      <c r="BY1528" s="2">
        <v>44376.857581018521</v>
      </c>
      <c r="CB1528" t="b">
        <v>0</v>
      </c>
      <c r="CC1528" t="b">
        <v>0</v>
      </c>
      <c r="CD1528">
        <v>0</v>
      </c>
      <c r="CE1528">
        <v>0</v>
      </c>
      <c r="CF1528">
        <v>1625000</v>
      </c>
      <c r="CH1528">
        <v>487500</v>
      </c>
      <c r="CI1528">
        <v>30</v>
      </c>
      <c r="CJ1528">
        <v>0</v>
      </c>
      <c r="CK1528">
        <f>YEAR(tbl_Opportunity[[#This Row],[Close Date]])</f>
        <v>2021</v>
      </c>
    </row>
    <row r="1529" spans="1:89">
      <c r="A1529" t="s">
        <v>2040</v>
      </c>
      <c r="B1529" t="b">
        <v>0</v>
      </c>
      <c r="D1529" t="b">
        <v>0</v>
      </c>
      <c r="H1529" s="1">
        <v>44926</v>
      </c>
      <c r="I1529" t="b">
        <v>0</v>
      </c>
      <c r="O1529" t="s">
        <v>114</v>
      </c>
      <c r="P1529" t="b">
        <v>0</v>
      </c>
      <c r="Q1529" s="2">
        <v>44074.584953703707</v>
      </c>
      <c r="R1529" s="1"/>
      <c r="S1529" t="b">
        <v>0</v>
      </c>
      <c r="U1529" s="1"/>
      <c r="V1529" t="b">
        <v>0</v>
      </c>
      <c r="W1529" s="1">
        <v>44652</v>
      </c>
      <c r="X1529">
        <v>4</v>
      </c>
      <c r="Y1529">
        <v>2022</v>
      </c>
      <c r="Z1529" t="s">
        <v>161</v>
      </c>
      <c r="AA1529" t="s">
        <v>161</v>
      </c>
      <c r="AB1529" t="b">
        <v>0</v>
      </c>
      <c r="AC1529" t="b">
        <v>0</v>
      </c>
      <c r="AE1529" t="b">
        <v>1</v>
      </c>
      <c r="AF1529" t="b">
        <v>0</v>
      </c>
      <c r="AG1529" t="b">
        <v>0</v>
      </c>
      <c r="AH1529" t="s">
        <v>175</v>
      </c>
      <c r="AI1529" t="b">
        <v>0</v>
      </c>
      <c r="AK1529" t="b">
        <v>0</v>
      </c>
      <c r="AL1529" s="1"/>
      <c r="AM1529" t="s">
        <v>114</v>
      </c>
      <c r="AN1529" s="2">
        <v>44334.829467592594</v>
      </c>
      <c r="AP1529" s="2"/>
      <c r="AQ1529" s="1"/>
      <c r="AS1529" t="b">
        <v>1</v>
      </c>
      <c r="AV1529" t="s">
        <v>213</v>
      </c>
      <c r="BB1529" t="s">
        <v>4195</v>
      </c>
      <c r="BD1529" t="b">
        <v>0</v>
      </c>
      <c r="BH1529" t="s">
        <v>114</v>
      </c>
      <c r="BI1529" t="s">
        <v>155</v>
      </c>
      <c r="BJ1529" t="s">
        <v>3472</v>
      </c>
      <c r="BN1529" t="s">
        <v>415</v>
      </c>
      <c r="BQ1529" t="s">
        <v>96</v>
      </c>
      <c r="BR1529" t="b">
        <v>0</v>
      </c>
      <c r="BT1529" t="b">
        <v>0</v>
      </c>
      <c r="BW1529" t="s">
        <v>339</v>
      </c>
      <c r="BX1529" t="b">
        <v>0</v>
      </c>
      <c r="BY1529" s="2">
        <v>44376.857581018521</v>
      </c>
      <c r="CB1529" t="b">
        <v>0</v>
      </c>
      <c r="CC1529" t="b">
        <v>0</v>
      </c>
      <c r="CD1529">
        <v>0</v>
      </c>
      <c r="CE1529">
        <v>0</v>
      </c>
      <c r="CF1529">
        <v>496110</v>
      </c>
      <c r="CH1529">
        <v>148833</v>
      </c>
      <c r="CI1529">
        <v>30</v>
      </c>
      <c r="CJ1529">
        <v>0</v>
      </c>
      <c r="CK1529">
        <f>YEAR(tbl_Opportunity[[#This Row],[Close Date]])</f>
        <v>2022</v>
      </c>
    </row>
    <row r="1530" spans="1:89">
      <c r="A1530" t="s">
        <v>2860</v>
      </c>
      <c r="B1530" t="b">
        <v>0</v>
      </c>
      <c r="D1530" t="b">
        <v>0</v>
      </c>
      <c r="H1530" s="1">
        <v>44561</v>
      </c>
      <c r="I1530" t="b">
        <v>0</v>
      </c>
      <c r="O1530" t="s">
        <v>89</v>
      </c>
      <c r="P1530" t="b">
        <v>0</v>
      </c>
      <c r="Q1530" s="2">
        <v>44273.919444444444</v>
      </c>
      <c r="R1530" s="1"/>
      <c r="S1530" t="b">
        <v>0</v>
      </c>
      <c r="T1530" t="s">
        <v>417</v>
      </c>
      <c r="U1530" s="1">
        <v>44561</v>
      </c>
      <c r="V1530" t="b">
        <v>0</v>
      </c>
      <c r="W1530" s="1">
        <v>44287</v>
      </c>
      <c r="X1530">
        <v>4</v>
      </c>
      <c r="Y1530">
        <v>2021</v>
      </c>
      <c r="Z1530" t="s">
        <v>161</v>
      </c>
      <c r="AA1530" t="s">
        <v>161</v>
      </c>
      <c r="AB1530" t="b">
        <v>0</v>
      </c>
      <c r="AC1530" t="b">
        <v>0</v>
      </c>
      <c r="AD1530" t="s">
        <v>2861</v>
      </c>
      <c r="AE1530" t="b">
        <v>1</v>
      </c>
      <c r="AF1530" t="b">
        <v>0</v>
      </c>
      <c r="AG1530" t="b">
        <v>0</v>
      </c>
      <c r="AH1530" t="s">
        <v>175</v>
      </c>
      <c r="AI1530" t="b">
        <v>0</v>
      </c>
      <c r="AK1530" t="b">
        <v>0</v>
      </c>
      <c r="AL1530" s="1"/>
      <c r="AM1530" t="s">
        <v>131</v>
      </c>
      <c r="AN1530" s="2">
        <v>44364.86645833333</v>
      </c>
      <c r="AP1530" s="2">
        <v>44273.938472222224</v>
      </c>
      <c r="AQ1530" s="1"/>
      <c r="AS1530" t="b">
        <v>1</v>
      </c>
      <c r="AV1530" t="s">
        <v>213</v>
      </c>
      <c r="BB1530" t="s">
        <v>4196</v>
      </c>
      <c r="BD1530" t="b">
        <v>0</v>
      </c>
      <c r="BH1530" t="s">
        <v>332</v>
      </c>
      <c r="BI1530" t="s">
        <v>150</v>
      </c>
      <c r="BK1530" t="s">
        <v>384</v>
      </c>
      <c r="BN1530" t="s">
        <v>415</v>
      </c>
      <c r="BQ1530" t="s">
        <v>96</v>
      </c>
      <c r="BR1530" t="b">
        <v>0</v>
      </c>
      <c r="BS1530" t="s">
        <v>95</v>
      </c>
      <c r="BT1530" t="b">
        <v>0</v>
      </c>
      <c r="BW1530" t="s">
        <v>339</v>
      </c>
      <c r="BX1530" t="b">
        <v>0</v>
      </c>
      <c r="BY1530" s="2">
        <v>44376.857581018521</v>
      </c>
      <c r="CB1530" t="b">
        <v>0</v>
      </c>
      <c r="CC1530" t="b">
        <v>0</v>
      </c>
      <c r="CD1530">
        <v>0</v>
      </c>
      <c r="CE1530">
        <v>0</v>
      </c>
      <c r="CF1530">
        <v>7735000</v>
      </c>
      <c r="CH1530">
        <v>2320500</v>
      </c>
      <c r="CI1530">
        <v>30</v>
      </c>
      <c r="CJ1530">
        <v>0</v>
      </c>
      <c r="CK1530">
        <f>YEAR(tbl_Opportunity[[#This Row],[Close Date]])</f>
        <v>2021</v>
      </c>
    </row>
    <row r="1531" spans="1:89">
      <c r="A1531" t="s">
        <v>4197</v>
      </c>
      <c r="B1531" t="b">
        <v>0</v>
      </c>
      <c r="D1531" t="b">
        <v>0</v>
      </c>
      <c r="H1531" s="1">
        <v>45290</v>
      </c>
      <c r="I1531" t="b">
        <v>0</v>
      </c>
      <c r="O1531" t="s">
        <v>2842</v>
      </c>
      <c r="P1531" t="b">
        <v>0</v>
      </c>
      <c r="Q1531" s="2">
        <v>43839.758796296293</v>
      </c>
      <c r="R1531" s="1"/>
      <c r="S1531" t="b">
        <v>0</v>
      </c>
      <c r="U1531" s="1"/>
      <c r="V1531" t="b">
        <v>0</v>
      </c>
      <c r="W1531" s="1">
        <v>45017</v>
      </c>
      <c r="X1531">
        <v>4</v>
      </c>
      <c r="Y1531">
        <v>2023</v>
      </c>
      <c r="Z1531" t="s">
        <v>161</v>
      </c>
      <c r="AA1531" t="s">
        <v>161</v>
      </c>
      <c r="AB1531" t="b">
        <v>0</v>
      </c>
      <c r="AC1531" t="b">
        <v>0</v>
      </c>
      <c r="AE1531" t="b">
        <v>1</v>
      </c>
      <c r="AF1531" t="b">
        <v>0</v>
      </c>
      <c r="AG1531" t="b">
        <v>0</v>
      </c>
      <c r="AH1531" t="s">
        <v>175</v>
      </c>
      <c r="AI1531" t="b">
        <v>0</v>
      </c>
      <c r="AK1531" t="b">
        <v>0</v>
      </c>
      <c r="AL1531" s="1"/>
      <c r="AM1531" t="s">
        <v>2842</v>
      </c>
      <c r="AN1531" s="2">
        <v>44364.612592592595</v>
      </c>
      <c r="AP1531" s="2">
        <v>44194.639965277776</v>
      </c>
      <c r="AQ1531" s="1"/>
      <c r="AS1531" t="b">
        <v>1</v>
      </c>
      <c r="AV1531" t="s">
        <v>213</v>
      </c>
      <c r="BB1531" t="s">
        <v>4198</v>
      </c>
      <c r="BD1531" t="b">
        <v>0</v>
      </c>
      <c r="BH1531" t="s">
        <v>2842</v>
      </c>
      <c r="BI1531" t="s">
        <v>155</v>
      </c>
      <c r="BJ1531" t="s">
        <v>2983</v>
      </c>
      <c r="BK1531" t="s">
        <v>157</v>
      </c>
      <c r="BL1531" t="s">
        <v>3368</v>
      </c>
      <c r="BN1531" t="s">
        <v>415</v>
      </c>
      <c r="BQ1531" t="s">
        <v>96</v>
      </c>
      <c r="BR1531" t="b">
        <v>0</v>
      </c>
      <c r="BS1531" t="s">
        <v>384</v>
      </c>
      <c r="BT1531" t="b">
        <v>0</v>
      </c>
      <c r="BW1531" t="s">
        <v>313</v>
      </c>
      <c r="BX1531" t="b">
        <v>0</v>
      </c>
      <c r="BY1531" s="2">
        <v>44376.857581018521</v>
      </c>
      <c r="CB1531" t="b">
        <v>0</v>
      </c>
      <c r="CC1531" t="b">
        <v>0</v>
      </c>
      <c r="CD1531">
        <v>0</v>
      </c>
      <c r="CE1531">
        <v>0</v>
      </c>
      <c r="CF1531">
        <v>2275000</v>
      </c>
      <c r="CH1531">
        <v>113750</v>
      </c>
      <c r="CI1531">
        <v>5</v>
      </c>
      <c r="CJ1531">
        <v>0</v>
      </c>
      <c r="CK1531">
        <f>YEAR(tbl_Opportunity[[#This Row],[Close Date]])</f>
        <v>2023</v>
      </c>
    </row>
    <row r="1532" spans="1:89">
      <c r="A1532" t="s">
        <v>4199</v>
      </c>
      <c r="B1532" t="b">
        <v>0</v>
      </c>
      <c r="D1532" t="b">
        <v>0</v>
      </c>
      <c r="H1532" s="1">
        <v>44561</v>
      </c>
      <c r="I1532" t="b">
        <v>0</v>
      </c>
      <c r="O1532" t="s">
        <v>131</v>
      </c>
      <c r="P1532" t="b">
        <v>0</v>
      </c>
      <c r="Q1532" s="2">
        <v>44222.842118055552</v>
      </c>
      <c r="R1532" s="1"/>
      <c r="S1532" t="b">
        <v>0</v>
      </c>
      <c r="T1532" t="s">
        <v>2773</v>
      </c>
      <c r="U1532" s="1">
        <v>44469</v>
      </c>
      <c r="V1532" t="b">
        <v>0</v>
      </c>
      <c r="W1532" s="1">
        <v>44287</v>
      </c>
      <c r="X1532">
        <v>4</v>
      </c>
      <c r="Y1532">
        <v>2021</v>
      </c>
      <c r="Z1532" t="s">
        <v>161</v>
      </c>
      <c r="AA1532" t="s">
        <v>161</v>
      </c>
      <c r="AB1532" t="b">
        <v>0</v>
      </c>
      <c r="AC1532" t="b">
        <v>0</v>
      </c>
      <c r="AE1532" t="b">
        <v>1</v>
      </c>
      <c r="AF1532" t="b">
        <v>0</v>
      </c>
      <c r="AG1532" t="b">
        <v>0</v>
      </c>
      <c r="AH1532" t="s">
        <v>175</v>
      </c>
      <c r="AI1532" t="b">
        <v>0</v>
      </c>
      <c r="AK1532" t="b">
        <v>0</v>
      </c>
      <c r="AL1532" s="1"/>
      <c r="AM1532" t="s">
        <v>131</v>
      </c>
      <c r="AN1532" s="2">
        <v>44375.593310185184</v>
      </c>
      <c r="AP1532" s="2">
        <v>44375.593310185184</v>
      </c>
      <c r="AQ1532" s="1">
        <v>44375</v>
      </c>
      <c r="AS1532" t="b">
        <v>1</v>
      </c>
      <c r="AV1532" t="s">
        <v>213</v>
      </c>
      <c r="BB1532" t="s">
        <v>4200</v>
      </c>
      <c r="BD1532" t="b">
        <v>0</v>
      </c>
      <c r="BH1532" t="s">
        <v>2991</v>
      </c>
      <c r="BI1532" t="s">
        <v>150</v>
      </c>
      <c r="BK1532" t="s">
        <v>102</v>
      </c>
      <c r="BN1532" t="s">
        <v>415</v>
      </c>
      <c r="BQ1532" t="s">
        <v>96</v>
      </c>
      <c r="BR1532" t="b">
        <v>0</v>
      </c>
      <c r="BS1532" t="s">
        <v>157</v>
      </c>
      <c r="BT1532" t="b">
        <v>0</v>
      </c>
      <c r="BW1532" t="s">
        <v>166</v>
      </c>
      <c r="BX1532" t="b">
        <v>0</v>
      </c>
      <c r="BY1532" s="2">
        <v>44376.857581018521</v>
      </c>
      <c r="CB1532" t="b">
        <v>0</v>
      </c>
      <c r="CC1532" t="b">
        <v>0</v>
      </c>
      <c r="CD1532">
        <v>0</v>
      </c>
      <c r="CE1532">
        <v>0</v>
      </c>
      <c r="CF1532">
        <v>1170000</v>
      </c>
      <c r="CH1532">
        <v>117000</v>
      </c>
      <c r="CI1532">
        <v>10</v>
      </c>
      <c r="CJ1532">
        <v>0</v>
      </c>
      <c r="CK1532">
        <f>YEAR(tbl_Opportunity[[#This Row],[Close Date]])</f>
        <v>2021</v>
      </c>
    </row>
    <row r="1533" spans="1:89">
      <c r="A1533" t="s">
        <v>4201</v>
      </c>
      <c r="B1533" t="b">
        <v>0</v>
      </c>
      <c r="D1533" t="b">
        <v>0</v>
      </c>
      <c r="H1533" s="1">
        <v>44651</v>
      </c>
      <c r="I1533" t="b">
        <v>0</v>
      </c>
      <c r="L1533" t="s">
        <v>4202</v>
      </c>
      <c r="O1533" t="s">
        <v>2393</v>
      </c>
      <c r="P1533" t="b">
        <v>1</v>
      </c>
      <c r="Q1533" s="2">
        <v>43914.723356481481</v>
      </c>
      <c r="R1533" s="1"/>
      <c r="S1533" t="b">
        <v>0</v>
      </c>
      <c r="U1533" s="1"/>
      <c r="V1533" t="b">
        <v>0</v>
      </c>
      <c r="W1533" s="1">
        <v>44562</v>
      </c>
      <c r="X1533">
        <v>1</v>
      </c>
      <c r="Y1533">
        <v>2022</v>
      </c>
      <c r="Z1533" t="s">
        <v>1659</v>
      </c>
      <c r="AA1533" t="s">
        <v>1660</v>
      </c>
      <c r="AB1533" t="b">
        <v>0</v>
      </c>
      <c r="AC1533" t="b">
        <v>0</v>
      </c>
      <c r="AE1533" t="b">
        <v>1</v>
      </c>
      <c r="AF1533" t="b">
        <v>0</v>
      </c>
      <c r="AG1533" t="b">
        <v>0</v>
      </c>
      <c r="AH1533" t="s">
        <v>175</v>
      </c>
      <c r="AI1533" t="b">
        <v>0</v>
      </c>
      <c r="AK1533" t="b">
        <v>0</v>
      </c>
      <c r="AL1533" s="1">
        <v>44126</v>
      </c>
      <c r="AM1533" t="s">
        <v>162</v>
      </c>
      <c r="AN1533" s="2">
        <v>44348.796805555554</v>
      </c>
      <c r="AP1533" s="2">
        <v>44152.801620370374</v>
      </c>
      <c r="AQ1533" s="1"/>
      <c r="AS1533" t="b">
        <v>0</v>
      </c>
      <c r="AV1533" t="s">
        <v>213</v>
      </c>
      <c r="BB1533" t="s">
        <v>4203</v>
      </c>
      <c r="BD1533" t="b">
        <v>0</v>
      </c>
      <c r="BH1533" t="s">
        <v>3139</v>
      </c>
      <c r="BI1533" t="s">
        <v>1668</v>
      </c>
      <c r="BJ1533" t="s">
        <v>216</v>
      </c>
      <c r="BL1533" t="s">
        <v>4202</v>
      </c>
      <c r="BM1533" t="s">
        <v>202</v>
      </c>
      <c r="BN1533" t="s">
        <v>2414</v>
      </c>
      <c r="BQ1533" t="s">
        <v>204</v>
      </c>
      <c r="BR1533" t="b">
        <v>0</v>
      </c>
      <c r="BT1533" t="b">
        <v>0</v>
      </c>
      <c r="BW1533" t="s">
        <v>1662</v>
      </c>
      <c r="BX1533" t="b">
        <v>0</v>
      </c>
      <c r="BY1533" s="2">
        <v>44376.857581018521</v>
      </c>
      <c r="BZ1533" t="s">
        <v>3140</v>
      </c>
      <c r="CB1533" t="b">
        <v>0</v>
      </c>
      <c r="CC1533" t="b">
        <v>0</v>
      </c>
      <c r="CF1533">
        <v>135240</v>
      </c>
      <c r="CH1533">
        <v>94668</v>
      </c>
      <c r="CI1533">
        <v>70</v>
      </c>
      <c r="CJ1533">
        <v>0</v>
      </c>
      <c r="CK1533">
        <f>YEAR(tbl_Opportunity[[#This Row],[Close Date]])</f>
        <v>2022</v>
      </c>
    </row>
    <row r="1534" spans="1:89">
      <c r="A1534" t="s">
        <v>4204</v>
      </c>
      <c r="B1534" t="b">
        <v>0</v>
      </c>
      <c r="D1534" t="b">
        <v>0</v>
      </c>
      <c r="H1534" s="1">
        <v>44651</v>
      </c>
      <c r="I1534" t="b">
        <v>0</v>
      </c>
      <c r="L1534" t="s">
        <v>4205</v>
      </c>
      <c r="O1534" t="s">
        <v>3202</v>
      </c>
      <c r="P1534" t="b">
        <v>1</v>
      </c>
      <c r="Q1534" s="2">
        <v>43977.705960648149</v>
      </c>
      <c r="R1534" s="1"/>
      <c r="S1534" t="b">
        <v>0</v>
      </c>
      <c r="U1534" s="1"/>
      <c r="V1534" t="b">
        <v>0</v>
      </c>
      <c r="W1534" s="1">
        <v>44562</v>
      </c>
      <c r="X1534">
        <v>1</v>
      </c>
      <c r="Y1534">
        <v>2022</v>
      </c>
      <c r="Z1534" t="s">
        <v>161</v>
      </c>
      <c r="AA1534" t="s">
        <v>161</v>
      </c>
      <c r="AB1534" t="b">
        <v>0</v>
      </c>
      <c r="AC1534" t="b">
        <v>0</v>
      </c>
      <c r="AE1534" t="b">
        <v>1</v>
      </c>
      <c r="AF1534" t="b">
        <v>0</v>
      </c>
      <c r="AG1534" t="b">
        <v>0</v>
      </c>
      <c r="AH1534" t="s">
        <v>175</v>
      </c>
      <c r="AI1534" t="b">
        <v>0</v>
      </c>
      <c r="AK1534" t="b">
        <v>0</v>
      </c>
      <c r="AL1534" s="1">
        <v>44370</v>
      </c>
      <c r="AM1534" t="s">
        <v>3202</v>
      </c>
      <c r="AN1534" s="2">
        <v>44369.730706018519</v>
      </c>
      <c r="AP1534" s="2">
        <v>43977.711064814815</v>
      </c>
      <c r="AQ1534" s="1"/>
      <c r="AS1534" t="b">
        <v>0</v>
      </c>
      <c r="AV1534" t="s">
        <v>93</v>
      </c>
      <c r="BB1534" t="s">
        <v>4206</v>
      </c>
      <c r="BD1534" t="b">
        <v>0</v>
      </c>
      <c r="BH1534" t="s">
        <v>3202</v>
      </c>
      <c r="BI1534" t="s">
        <v>1243</v>
      </c>
      <c r="BJ1534" t="s">
        <v>216</v>
      </c>
      <c r="BL1534" t="s">
        <v>4205</v>
      </c>
      <c r="BM1534" t="s">
        <v>202</v>
      </c>
      <c r="BN1534" t="s">
        <v>2414</v>
      </c>
      <c r="BQ1534" t="s">
        <v>204</v>
      </c>
      <c r="BR1534" t="b">
        <v>0</v>
      </c>
      <c r="BT1534" t="b">
        <v>0</v>
      </c>
      <c r="BW1534" t="s">
        <v>313</v>
      </c>
      <c r="BX1534" t="b">
        <v>0</v>
      </c>
      <c r="BY1534" s="2">
        <v>44376.857581018521</v>
      </c>
      <c r="BZ1534" t="s">
        <v>3204</v>
      </c>
      <c r="CB1534" t="b">
        <v>0</v>
      </c>
      <c r="CC1534" t="b">
        <v>0</v>
      </c>
      <c r="CF1534">
        <v>162000</v>
      </c>
      <c r="CH1534">
        <v>8100</v>
      </c>
      <c r="CI1534">
        <v>5</v>
      </c>
      <c r="CJ1534">
        <v>0</v>
      </c>
      <c r="CK1534">
        <f>YEAR(tbl_Opportunity[[#This Row],[Close Date]])</f>
        <v>2022</v>
      </c>
    </row>
    <row r="1535" spans="1:89">
      <c r="A1535" t="s">
        <v>4207</v>
      </c>
      <c r="B1535" t="b">
        <v>0</v>
      </c>
      <c r="D1535" t="b">
        <v>0</v>
      </c>
      <c r="E1535" t="s">
        <v>3119</v>
      </c>
      <c r="H1535" s="1">
        <v>44650</v>
      </c>
      <c r="I1535" t="b">
        <v>0</v>
      </c>
      <c r="L1535" t="s">
        <v>4208</v>
      </c>
      <c r="O1535" t="s">
        <v>3202</v>
      </c>
      <c r="P1535" t="b">
        <v>1</v>
      </c>
      <c r="Q1535" s="2">
        <v>44169.037048611113</v>
      </c>
      <c r="R1535" s="1"/>
      <c r="S1535" t="b">
        <v>0</v>
      </c>
      <c r="U1535" s="1"/>
      <c r="V1535" t="b">
        <v>0</v>
      </c>
      <c r="W1535" s="1">
        <v>44562</v>
      </c>
      <c r="X1535">
        <v>1</v>
      </c>
      <c r="Y1535">
        <v>2022</v>
      </c>
      <c r="Z1535" t="s">
        <v>161</v>
      </c>
      <c r="AA1535" t="s">
        <v>161</v>
      </c>
      <c r="AB1535" t="b">
        <v>0</v>
      </c>
      <c r="AC1535" t="b">
        <v>0</v>
      </c>
      <c r="AE1535" t="b">
        <v>1</v>
      </c>
      <c r="AF1535" t="b">
        <v>0</v>
      </c>
      <c r="AG1535" t="b">
        <v>0</v>
      </c>
      <c r="AH1535" t="s">
        <v>175</v>
      </c>
      <c r="AI1535" t="b">
        <v>0</v>
      </c>
      <c r="AK1535" t="b">
        <v>0</v>
      </c>
      <c r="AL1535" s="1">
        <v>44285</v>
      </c>
      <c r="AM1535" t="s">
        <v>162</v>
      </c>
      <c r="AN1535" s="2">
        <v>44348.7966087963</v>
      </c>
      <c r="AP1535" s="2">
        <v>44169.037928240738</v>
      </c>
      <c r="AQ1535" s="1"/>
      <c r="AS1535" t="b">
        <v>0</v>
      </c>
      <c r="AV1535" t="s">
        <v>93</v>
      </c>
      <c r="BB1535" t="s">
        <v>4209</v>
      </c>
      <c r="BD1535" t="b">
        <v>0</v>
      </c>
      <c r="BH1535" t="s">
        <v>3202</v>
      </c>
      <c r="BI1535" t="s">
        <v>1072</v>
      </c>
      <c r="BJ1535" t="s">
        <v>216</v>
      </c>
      <c r="BL1535" t="s">
        <v>4208</v>
      </c>
      <c r="BM1535" t="s">
        <v>202</v>
      </c>
      <c r="BN1535" t="s">
        <v>2414</v>
      </c>
      <c r="BQ1535" t="s">
        <v>204</v>
      </c>
      <c r="BR1535" t="b">
        <v>0</v>
      </c>
      <c r="BT1535" t="b">
        <v>0</v>
      </c>
      <c r="BW1535" t="s">
        <v>313</v>
      </c>
      <c r="BX1535" t="b">
        <v>0</v>
      </c>
      <c r="BY1535" s="2">
        <v>44376.857581018521</v>
      </c>
      <c r="BZ1535" t="s">
        <v>3204</v>
      </c>
      <c r="CB1535" t="b">
        <v>0</v>
      </c>
      <c r="CC1535" t="b">
        <v>0</v>
      </c>
      <c r="CF1535">
        <v>154850</v>
      </c>
      <c r="CH1535">
        <v>7742.5</v>
      </c>
      <c r="CI1535">
        <v>5</v>
      </c>
      <c r="CJ1535">
        <v>0</v>
      </c>
      <c r="CK1535">
        <f>YEAR(tbl_Opportunity[[#This Row],[Close Date]])</f>
        <v>2022</v>
      </c>
    </row>
    <row r="1536" spans="1:89">
      <c r="A1536" t="s">
        <v>4210</v>
      </c>
      <c r="B1536" t="b">
        <v>0</v>
      </c>
      <c r="D1536" t="b">
        <v>0</v>
      </c>
      <c r="E1536" t="s">
        <v>4211</v>
      </c>
      <c r="H1536" s="1">
        <v>44645</v>
      </c>
      <c r="I1536" t="b">
        <v>0</v>
      </c>
      <c r="L1536" t="s">
        <v>4212</v>
      </c>
      <c r="O1536" t="s">
        <v>311</v>
      </c>
      <c r="P1536" t="b">
        <v>1</v>
      </c>
      <c r="Q1536" s="2">
        <v>44307.127754629626</v>
      </c>
      <c r="R1536" s="1"/>
      <c r="S1536" t="b">
        <v>0</v>
      </c>
      <c r="U1536" s="1"/>
      <c r="V1536" t="b">
        <v>0</v>
      </c>
      <c r="W1536" s="1">
        <v>44562</v>
      </c>
      <c r="X1536">
        <v>1</v>
      </c>
      <c r="Y1536">
        <v>2022</v>
      </c>
      <c r="Z1536" t="s">
        <v>161</v>
      </c>
      <c r="AA1536" t="s">
        <v>161</v>
      </c>
      <c r="AB1536" t="b">
        <v>0</v>
      </c>
      <c r="AC1536" t="b">
        <v>0</v>
      </c>
      <c r="AE1536" t="b">
        <v>1</v>
      </c>
      <c r="AF1536" t="b">
        <v>0</v>
      </c>
      <c r="AG1536" t="b">
        <v>0</v>
      </c>
      <c r="AH1536" t="s">
        <v>175</v>
      </c>
      <c r="AI1536" t="b">
        <v>0</v>
      </c>
      <c r="AK1536" t="b">
        <v>0</v>
      </c>
      <c r="AL1536" s="1">
        <v>44301</v>
      </c>
      <c r="AM1536" t="s">
        <v>272</v>
      </c>
      <c r="AN1536" s="2">
        <v>44371.659467592595</v>
      </c>
      <c r="AP1536" s="2"/>
      <c r="AQ1536" s="1"/>
      <c r="AS1536" t="b">
        <v>0</v>
      </c>
      <c r="AV1536" t="s">
        <v>2820</v>
      </c>
      <c r="BB1536" t="s">
        <v>4213</v>
      </c>
      <c r="BD1536" t="b">
        <v>0</v>
      </c>
      <c r="BH1536" t="s">
        <v>311</v>
      </c>
      <c r="BI1536" t="s">
        <v>1072</v>
      </c>
      <c r="BL1536" t="s">
        <v>4212</v>
      </c>
      <c r="BM1536" t="s">
        <v>202</v>
      </c>
      <c r="BN1536" t="s">
        <v>2414</v>
      </c>
      <c r="BQ1536" t="s">
        <v>204</v>
      </c>
      <c r="BR1536" t="b">
        <v>0</v>
      </c>
      <c r="BT1536" t="b">
        <v>0</v>
      </c>
      <c r="BW1536" t="s">
        <v>313</v>
      </c>
      <c r="BX1536" t="b">
        <v>0</v>
      </c>
      <c r="BY1536" s="2">
        <v>44376.857581018521</v>
      </c>
      <c r="BZ1536" t="s">
        <v>3072</v>
      </c>
      <c r="CB1536" t="b">
        <v>0</v>
      </c>
      <c r="CC1536" t="b">
        <v>0</v>
      </c>
      <c r="CF1536">
        <v>183010</v>
      </c>
      <c r="CH1536">
        <v>9150.5</v>
      </c>
      <c r="CI1536">
        <v>5</v>
      </c>
      <c r="CJ1536">
        <v>0</v>
      </c>
      <c r="CK1536">
        <f>YEAR(tbl_Opportunity[[#This Row],[Close Date]])</f>
        <v>2022</v>
      </c>
    </row>
    <row r="1537" spans="1:89">
      <c r="A1537" t="s">
        <v>4214</v>
      </c>
      <c r="B1537" t="b">
        <v>0</v>
      </c>
      <c r="D1537" t="b">
        <v>0</v>
      </c>
      <c r="E1537" t="s">
        <v>2947</v>
      </c>
      <c r="H1537" s="1">
        <v>44650</v>
      </c>
      <c r="I1537" t="b">
        <v>0</v>
      </c>
      <c r="L1537" t="s">
        <v>4215</v>
      </c>
      <c r="O1537" t="s">
        <v>215</v>
      </c>
      <c r="P1537" t="b">
        <v>1</v>
      </c>
      <c r="Q1537" s="2">
        <v>44312.524826388886</v>
      </c>
      <c r="R1537" s="1"/>
      <c r="S1537" t="b">
        <v>0</v>
      </c>
      <c r="U1537" s="1"/>
      <c r="V1537" t="b">
        <v>0</v>
      </c>
      <c r="W1537" s="1">
        <v>44562</v>
      </c>
      <c r="X1537">
        <v>1</v>
      </c>
      <c r="Y1537">
        <v>2022</v>
      </c>
      <c r="Z1537" t="s">
        <v>161</v>
      </c>
      <c r="AA1537" t="s">
        <v>161</v>
      </c>
      <c r="AB1537" t="b">
        <v>0</v>
      </c>
      <c r="AC1537" t="b">
        <v>0</v>
      </c>
      <c r="AE1537" t="b">
        <v>1</v>
      </c>
      <c r="AF1537" t="b">
        <v>0</v>
      </c>
      <c r="AG1537" t="b">
        <v>0</v>
      </c>
      <c r="AH1537" t="s">
        <v>175</v>
      </c>
      <c r="AI1537" t="b">
        <v>0</v>
      </c>
      <c r="AK1537" t="b">
        <v>0</v>
      </c>
      <c r="AL1537" s="1">
        <v>44314</v>
      </c>
      <c r="AM1537" t="s">
        <v>162</v>
      </c>
      <c r="AN1537" s="2">
        <v>44348.796666666669</v>
      </c>
      <c r="AP1537" s="2"/>
      <c r="AQ1537" s="1"/>
      <c r="AS1537" t="b">
        <v>0</v>
      </c>
      <c r="AV1537" t="s">
        <v>93</v>
      </c>
      <c r="BB1537" t="s">
        <v>4216</v>
      </c>
      <c r="BD1537" t="b">
        <v>0</v>
      </c>
      <c r="BH1537" t="s">
        <v>215</v>
      </c>
      <c r="BI1537" t="s">
        <v>1072</v>
      </c>
      <c r="BJ1537" t="s">
        <v>216</v>
      </c>
      <c r="BL1537" t="s">
        <v>4215</v>
      </c>
      <c r="BM1537" t="s">
        <v>202</v>
      </c>
      <c r="BN1537" t="s">
        <v>2414</v>
      </c>
      <c r="BQ1537" t="s">
        <v>204</v>
      </c>
      <c r="BR1537" t="b">
        <v>0</v>
      </c>
      <c r="BT1537" t="b">
        <v>0</v>
      </c>
      <c r="BW1537" t="s">
        <v>313</v>
      </c>
      <c r="BX1537" t="b">
        <v>0</v>
      </c>
      <c r="BY1537" s="2">
        <v>44376.857581018521</v>
      </c>
      <c r="BZ1537" t="s">
        <v>3070</v>
      </c>
      <c r="CB1537" t="b">
        <v>0</v>
      </c>
      <c r="CC1537" t="b">
        <v>0</v>
      </c>
      <c r="CF1537">
        <v>150850</v>
      </c>
      <c r="CH1537">
        <v>7542.5</v>
      </c>
      <c r="CI1537">
        <v>5</v>
      </c>
      <c r="CJ1537">
        <v>0</v>
      </c>
      <c r="CK1537">
        <f>YEAR(tbl_Opportunity[[#This Row],[Close Date]])</f>
        <v>2022</v>
      </c>
    </row>
    <row r="1538" spans="1:89">
      <c r="A1538" t="s">
        <v>4217</v>
      </c>
      <c r="B1538" t="b">
        <v>0</v>
      </c>
      <c r="D1538" t="b">
        <v>0</v>
      </c>
      <c r="H1538" s="1">
        <v>44638</v>
      </c>
      <c r="I1538" t="b">
        <v>0</v>
      </c>
      <c r="L1538" t="s">
        <v>4218</v>
      </c>
      <c r="O1538" t="s">
        <v>2393</v>
      </c>
      <c r="P1538" t="b">
        <v>1</v>
      </c>
      <c r="Q1538" s="2">
        <v>43908.920127314814</v>
      </c>
      <c r="R1538" s="1"/>
      <c r="S1538" t="b">
        <v>0</v>
      </c>
      <c r="U1538" s="1"/>
      <c r="V1538" t="b">
        <v>0</v>
      </c>
      <c r="W1538" s="1">
        <v>44562</v>
      </c>
      <c r="X1538">
        <v>1</v>
      </c>
      <c r="Y1538">
        <v>2022</v>
      </c>
      <c r="Z1538" t="s">
        <v>161</v>
      </c>
      <c r="AA1538" t="s">
        <v>161</v>
      </c>
      <c r="AB1538" t="b">
        <v>0</v>
      </c>
      <c r="AC1538" t="b">
        <v>0</v>
      </c>
      <c r="AE1538" t="b">
        <v>1</v>
      </c>
      <c r="AF1538" t="b">
        <v>0</v>
      </c>
      <c r="AG1538" t="b">
        <v>0</v>
      </c>
      <c r="AH1538" t="s">
        <v>175</v>
      </c>
      <c r="AI1538" t="b">
        <v>0</v>
      </c>
      <c r="AK1538" t="b">
        <v>0</v>
      </c>
      <c r="AL1538" s="1">
        <v>43978</v>
      </c>
      <c r="AM1538" t="s">
        <v>162</v>
      </c>
      <c r="AN1538" s="2">
        <v>44348.796840277777</v>
      </c>
      <c r="AP1538" s="2">
        <v>44152.841863425929</v>
      </c>
      <c r="AQ1538" s="1"/>
      <c r="AS1538" t="b">
        <v>0</v>
      </c>
      <c r="AV1538" t="s">
        <v>213</v>
      </c>
      <c r="BB1538" t="s">
        <v>4219</v>
      </c>
      <c r="BD1538" t="b">
        <v>0</v>
      </c>
      <c r="BH1538" t="s">
        <v>3139</v>
      </c>
      <c r="BI1538" t="s">
        <v>1668</v>
      </c>
      <c r="BJ1538" t="s">
        <v>216</v>
      </c>
      <c r="BL1538" t="s">
        <v>4218</v>
      </c>
      <c r="BM1538" t="s">
        <v>202</v>
      </c>
      <c r="BN1538" t="s">
        <v>2414</v>
      </c>
      <c r="BQ1538" t="s">
        <v>204</v>
      </c>
      <c r="BR1538" t="b">
        <v>0</v>
      </c>
      <c r="BT1538" t="b">
        <v>0</v>
      </c>
      <c r="BW1538" t="s">
        <v>349</v>
      </c>
      <c r="BX1538" t="b">
        <v>0</v>
      </c>
      <c r="BY1538" s="2">
        <v>44376.857581018521</v>
      </c>
      <c r="BZ1538" t="s">
        <v>3140</v>
      </c>
      <c r="CB1538" t="b">
        <v>0</v>
      </c>
      <c r="CC1538" t="b">
        <v>0</v>
      </c>
      <c r="CF1538">
        <v>128340</v>
      </c>
      <c r="CH1538">
        <v>38502</v>
      </c>
      <c r="CI1538">
        <v>30</v>
      </c>
      <c r="CJ1538">
        <v>0</v>
      </c>
      <c r="CK1538">
        <f>YEAR(tbl_Opportunity[[#This Row],[Close Date]])</f>
        <v>2022</v>
      </c>
    </row>
    <row r="1539" spans="1:89">
      <c r="A1539" t="s">
        <v>4220</v>
      </c>
      <c r="B1539" t="b">
        <v>0</v>
      </c>
      <c r="D1539" t="b">
        <v>0</v>
      </c>
      <c r="H1539" s="1">
        <v>44651</v>
      </c>
      <c r="I1539" t="b">
        <v>0</v>
      </c>
      <c r="L1539" t="s">
        <v>4221</v>
      </c>
      <c r="O1539" t="s">
        <v>4222</v>
      </c>
      <c r="P1539" t="b">
        <v>1</v>
      </c>
      <c r="Q1539" s="2">
        <v>43697.134918981479</v>
      </c>
      <c r="R1539" s="1"/>
      <c r="S1539" t="b">
        <v>0</v>
      </c>
      <c r="U1539" s="1"/>
      <c r="V1539" t="b">
        <v>0</v>
      </c>
      <c r="W1539" s="1">
        <v>44562</v>
      </c>
      <c r="X1539">
        <v>1</v>
      </c>
      <c r="Y1539">
        <v>2022</v>
      </c>
      <c r="Z1539" t="s">
        <v>161</v>
      </c>
      <c r="AA1539" t="s">
        <v>161</v>
      </c>
      <c r="AB1539" t="b">
        <v>0</v>
      </c>
      <c r="AC1539" t="b">
        <v>0</v>
      </c>
      <c r="AE1539" t="b">
        <v>1</v>
      </c>
      <c r="AF1539" t="b">
        <v>0</v>
      </c>
      <c r="AG1539" t="b">
        <v>0</v>
      </c>
      <c r="AH1539" t="s">
        <v>175</v>
      </c>
      <c r="AI1539" t="b">
        <v>0</v>
      </c>
      <c r="AK1539" t="b">
        <v>0</v>
      </c>
      <c r="AL1539" s="1">
        <v>44364</v>
      </c>
      <c r="AM1539" t="s">
        <v>3202</v>
      </c>
      <c r="AN1539" s="2">
        <v>44364.988043981481</v>
      </c>
      <c r="AP1539" s="2">
        <v>44293.942164351851</v>
      </c>
      <c r="AQ1539" s="1"/>
      <c r="AS1539" t="b">
        <v>0</v>
      </c>
      <c r="AV1539" t="s">
        <v>93</v>
      </c>
      <c r="BB1539" t="s">
        <v>4223</v>
      </c>
      <c r="BD1539" t="b">
        <v>0</v>
      </c>
      <c r="BH1539" t="s">
        <v>3202</v>
      </c>
      <c r="BI1539" t="s">
        <v>1072</v>
      </c>
      <c r="BJ1539" t="s">
        <v>216</v>
      </c>
      <c r="BL1539" t="s">
        <v>4224</v>
      </c>
      <c r="BM1539" t="s">
        <v>202</v>
      </c>
      <c r="BN1539" t="s">
        <v>2414</v>
      </c>
      <c r="BQ1539" t="s">
        <v>204</v>
      </c>
      <c r="BR1539" t="b">
        <v>0</v>
      </c>
      <c r="BT1539" t="b">
        <v>0</v>
      </c>
      <c r="BW1539" t="s">
        <v>313</v>
      </c>
      <c r="BX1539" t="b">
        <v>0</v>
      </c>
      <c r="BY1539" s="2">
        <v>44376.857569444444</v>
      </c>
      <c r="BZ1539" t="s">
        <v>3204</v>
      </c>
      <c r="CB1539" t="b">
        <v>0</v>
      </c>
      <c r="CC1539" t="b">
        <v>0</v>
      </c>
      <c r="CF1539">
        <v>150850</v>
      </c>
      <c r="CH1539">
        <v>7542.5</v>
      </c>
      <c r="CI1539">
        <v>5</v>
      </c>
      <c r="CJ1539">
        <v>0</v>
      </c>
      <c r="CK1539">
        <f>YEAR(tbl_Opportunity[[#This Row],[Close Date]])</f>
        <v>2022</v>
      </c>
    </row>
    <row r="1540" spans="1:89">
      <c r="A1540" t="s">
        <v>4225</v>
      </c>
      <c r="B1540" t="b">
        <v>0</v>
      </c>
      <c r="D1540" t="b">
        <v>0</v>
      </c>
      <c r="E1540" t="s">
        <v>4226</v>
      </c>
      <c r="H1540" s="1">
        <v>44645</v>
      </c>
      <c r="I1540" t="b">
        <v>0</v>
      </c>
      <c r="L1540" t="s">
        <v>4227</v>
      </c>
      <c r="O1540" t="s">
        <v>311</v>
      </c>
      <c r="P1540" t="b">
        <v>1</v>
      </c>
      <c r="Q1540" s="2">
        <v>44266.001435185186</v>
      </c>
      <c r="R1540" s="1"/>
      <c r="S1540" t="b">
        <v>0</v>
      </c>
      <c r="U1540" s="1"/>
      <c r="V1540" t="b">
        <v>0</v>
      </c>
      <c r="W1540" s="1">
        <v>44562</v>
      </c>
      <c r="X1540">
        <v>1</v>
      </c>
      <c r="Y1540">
        <v>2022</v>
      </c>
      <c r="Z1540" t="s">
        <v>161</v>
      </c>
      <c r="AA1540" t="s">
        <v>161</v>
      </c>
      <c r="AB1540" t="b">
        <v>0</v>
      </c>
      <c r="AC1540" t="b">
        <v>0</v>
      </c>
      <c r="AE1540" t="b">
        <v>1</v>
      </c>
      <c r="AF1540" t="b">
        <v>0</v>
      </c>
      <c r="AG1540" t="b">
        <v>0</v>
      </c>
      <c r="AH1540" t="s">
        <v>175</v>
      </c>
      <c r="AI1540" t="b">
        <v>0</v>
      </c>
      <c r="AK1540" t="b">
        <v>0</v>
      </c>
      <c r="AL1540" s="1">
        <v>44314</v>
      </c>
      <c r="AM1540" t="s">
        <v>272</v>
      </c>
      <c r="AN1540" s="2">
        <v>44371.660590277781</v>
      </c>
      <c r="AP1540" s="2">
        <v>44266.004942129628</v>
      </c>
      <c r="AQ1540" s="1"/>
      <c r="AS1540" t="b">
        <v>0</v>
      </c>
      <c r="AV1540" t="s">
        <v>2820</v>
      </c>
      <c r="BB1540" t="s">
        <v>4228</v>
      </c>
      <c r="BD1540" t="b">
        <v>0</v>
      </c>
      <c r="BH1540" t="s">
        <v>311</v>
      </c>
      <c r="BI1540" t="s">
        <v>1072</v>
      </c>
      <c r="BL1540" t="s">
        <v>4227</v>
      </c>
      <c r="BM1540" t="s">
        <v>202</v>
      </c>
      <c r="BN1540" t="s">
        <v>2414</v>
      </c>
      <c r="BQ1540" t="s">
        <v>204</v>
      </c>
      <c r="BR1540" t="b">
        <v>0</v>
      </c>
      <c r="BT1540" t="b">
        <v>0</v>
      </c>
      <c r="BW1540" t="s">
        <v>313</v>
      </c>
      <c r="BX1540" t="b">
        <v>0</v>
      </c>
      <c r="BY1540" s="2">
        <v>44376.857581018521</v>
      </c>
      <c r="BZ1540" t="s">
        <v>3072</v>
      </c>
      <c r="CB1540" t="b">
        <v>0</v>
      </c>
      <c r="CC1540" t="b">
        <v>0</v>
      </c>
      <c r="CF1540">
        <v>175010</v>
      </c>
      <c r="CH1540">
        <v>8750.5</v>
      </c>
      <c r="CI1540">
        <v>5</v>
      </c>
      <c r="CJ1540">
        <v>0</v>
      </c>
      <c r="CK1540">
        <f>YEAR(tbl_Opportunity[[#This Row],[Close Date]])</f>
        <v>2022</v>
      </c>
    </row>
    <row r="1541" spans="1:89">
      <c r="A1541" t="s">
        <v>4229</v>
      </c>
      <c r="B1541" t="b">
        <v>0</v>
      </c>
      <c r="D1541" t="b">
        <v>0</v>
      </c>
      <c r="E1541" t="s">
        <v>2888</v>
      </c>
      <c r="H1541" s="1">
        <v>44651</v>
      </c>
      <c r="I1541" t="b">
        <v>0</v>
      </c>
      <c r="L1541" t="s">
        <v>4230</v>
      </c>
      <c r="O1541" t="s">
        <v>215</v>
      </c>
      <c r="P1541" t="b">
        <v>1</v>
      </c>
      <c r="Q1541" s="2">
        <v>43992.57534722222</v>
      </c>
      <c r="R1541" s="1"/>
      <c r="S1541" t="b">
        <v>0</v>
      </c>
      <c r="U1541" s="1"/>
      <c r="V1541" t="b">
        <v>0</v>
      </c>
      <c r="W1541" s="1">
        <v>44562</v>
      </c>
      <c r="X1541">
        <v>1</v>
      </c>
      <c r="Y1541">
        <v>2022</v>
      </c>
      <c r="Z1541" t="s">
        <v>161</v>
      </c>
      <c r="AA1541" t="s">
        <v>161</v>
      </c>
      <c r="AB1541" t="b">
        <v>0</v>
      </c>
      <c r="AC1541" t="b">
        <v>0</v>
      </c>
      <c r="AE1541" t="b">
        <v>1</v>
      </c>
      <c r="AF1541" t="b">
        <v>0</v>
      </c>
      <c r="AG1541" t="b">
        <v>0</v>
      </c>
      <c r="AH1541" t="s">
        <v>175</v>
      </c>
      <c r="AI1541" t="b">
        <v>0</v>
      </c>
      <c r="AK1541" t="b">
        <v>0</v>
      </c>
      <c r="AL1541" s="1">
        <v>44223</v>
      </c>
      <c r="AM1541" t="s">
        <v>162</v>
      </c>
      <c r="AN1541" s="2">
        <v>44348.796840277777</v>
      </c>
      <c r="AP1541" s="2">
        <v>44063.554467592592</v>
      </c>
      <c r="AQ1541" s="1"/>
      <c r="AS1541" t="b">
        <v>0</v>
      </c>
      <c r="AV1541" t="s">
        <v>2820</v>
      </c>
      <c r="BB1541" t="s">
        <v>4231</v>
      </c>
      <c r="BD1541" t="b">
        <v>0</v>
      </c>
      <c r="BH1541" t="s">
        <v>2808</v>
      </c>
      <c r="BI1541" t="s">
        <v>1668</v>
      </c>
      <c r="BJ1541" t="s">
        <v>216</v>
      </c>
      <c r="BL1541" t="s">
        <v>4232</v>
      </c>
      <c r="BM1541" t="s">
        <v>202</v>
      </c>
      <c r="BN1541" t="s">
        <v>2414</v>
      </c>
      <c r="BQ1541" t="s">
        <v>204</v>
      </c>
      <c r="BR1541" t="b">
        <v>0</v>
      </c>
      <c r="BT1541" t="b">
        <v>0</v>
      </c>
      <c r="BW1541" t="s">
        <v>313</v>
      </c>
      <c r="BX1541" t="b">
        <v>0</v>
      </c>
      <c r="BY1541" s="2">
        <v>44376.857581018521</v>
      </c>
      <c r="BZ1541" t="s">
        <v>2812</v>
      </c>
      <c r="CB1541" t="b">
        <v>0</v>
      </c>
      <c r="CC1541" t="b">
        <v>0</v>
      </c>
      <c r="CF1541">
        <v>174800</v>
      </c>
      <c r="CH1541">
        <v>8740</v>
      </c>
      <c r="CI1541">
        <v>5</v>
      </c>
      <c r="CJ1541">
        <v>0</v>
      </c>
      <c r="CK1541">
        <f>YEAR(tbl_Opportunity[[#This Row],[Close Date]])</f>
        <v>2022</v>
      </c>
    </row>
    <row r="1542" spans="1:89">
      <c r="A1542" t="s">
        <v>4233</v>
      </c>
      <c r="B1542" t="b">
        <v>0</v>
      </c>
      <c r="D1542" t="b">
        <v>0</v>
      </c>
      <c r="E1542" t="s">
        <v>3119</v>
      </c>
      <c r="H1542" s="1">
        <v>44651</v>
      </c>
      <c r="I1542" t="b">
        <v>0</v>
      </c>
      <c r="L1542" t="s">
        <v>4234</v>
      </c>
      <c r="O1542" t="s">
        <v>215</v>
      </c>
      <c r="P1542" t="b">
        <v>1</v>
      </c>
      <c r="Q1542" s="2">
        <v>44152.673090277778</v>
      </c>
      <c r="R1542" s="1"/>
      <c r="S1542" t="b">
        <v>0</v>
      </c>
      <c r="U1542" s="1"/>
      <c r="V1542" t="b">
        <v>0</v>
      </c>
      <c r="W1542" s="1">
        <v>44562</v>
      </c>
      <c r="X1542">
        <v>1</v>
      </c>
      <c r="Y1542">
        <v>2022</v>
      </c>
      <c r="Z1542" t="s">
        <v>161</v>
      </c>
      <c r="AA1542" t="s">
        <v>161</v>
      </c>
      <c r="AB1542" t="b">
        <v>0</v>
      </c>
      <c r="AC1542" t="b">
        <v>0</v>
      </c>
      <c r="AE1542" t="b">
        <v>1</v>
      </c>
      <c r="AF1542" t="b">
        <v>0</v>
      </c>
      <c r="AG1542" t="b">
        <v>0</v>
      </c>
      <c r="AH1542" t="s">
        <v>175</v>
      </c>
      <c r="AI1542" t="b">
        <v>0</v>
      </c>
      <c r="AK1542" t="b">
        <v>0</v>
      </c>
      <c r="AL1542" s="1">
        <v>44333</v>
      </c>
      <c r="AM1542" t="s">
        <v>4073</v>
      </c>
      <c r="AN1542" s="2">
        <v>44368.336087962962</v>
      </c>
      <c r="AP1542" s="2">
        <v>44167.780844907407</v>
      </c>
      <c r="AQ1542" s="1"/>
      <c r="AS1542" t="b">
        <v>0</v>
      </c>
      <c r="AV1542" t="s">
        <v>93</v>
      </c>
      <c r="BB1542" t="s">
        <v>4235</v>
      </c>
      <c r="BD1542" t="b">
        <v>0</v>
      </c>
      <c r="BH1542" t="s">
        <v>4073</v>
      </c>
      <c r="BI1542" t="s">
        <v>1668</v>
      </c>
      <c r="BJ1542" t="s">
        <v>216</v>
      </c>
      <c r="BL1542" t="s">
        <v>4236</v>
      </c>
      <c r="BM1542" t="s">
        <v>202</v>
      </c>
      <c r="BN1542" t="s">
        <v>2414</v>
      </c>
      <c r="BQ1542" t="s">
        <v>204</v>
      </c>
      <c r="BR1542" t="b">
        <v>0</v>
      </c>
      <c r="BT1542" t="b">
        <v>0</v>
      </c>
      <c r="BW1542" t="s">
        <v>313</v>
      </c>
      <c r="BX1542" t="b">
        <v>0</v>
      </c>
      <c r="BY1542" s="2">
        <v>44376.857581018521</v>
      </c>
      <c r="BZ1542" t="s">
        <v>2812</v>
      </c>
      <c r="CB1542" t="b">
        <v>0</v>
      </c>
      <c r="CC1542" t="b">
        <v>0</v>
      </c>
      <c r="CF1542">
        <v>161000</v>
      </c>
      <c r="CH1542">
        <v>8050</v>
      </c>
      <c r="CI1542">
        <v>5</v>
      </c>
      <c r="CJ1542">
        <v>0</v>
      </c>
      <c r="CK1542">
        <f>YEAR(tbl_Opportunity[[#This Row],[Close Date]])</f>
        <v>2022</v>
      </c>
    </row>
    <row r="1543" spans="1:89">
      <c r="A1543" t="s">
        <v>4237</v>
      </c>
      <c r="B1543" t="b">
        <v>0</v>
      </c>
      <c r="D1543" t="b">
        <v>0</v>
      </c>
      <c r="H1543" s="1">
        <v>44651</v>
      </c>
      <c r="I1543" t="b">
        <v>0</v>
      </c>
      <c r="L1543" t="s">
        <v>4238</v>
      </c>
      <c r="O1543" t="s">
        <v>272</v>
      </c>
      <c r="P1543" t="b">
        <v>1</v>
      </c>
      <c r="Q1543" s="2">
        <v>43718.814884259256</v>
      </c>
      <c r="R1543" s="1"/>
      <c r="S1543" t="b">
        <v>0</v>
      </c>
      <c r="U1543" s="1"/>
      <c r="V1543" t="b">
        <v>0</v>
      </c>
      <c r="W1543" s="1">
        <v>44562</v>
      </c>
      <c r="X1543">
        <v>1</v>
      </c>
      <c r="Y1543">
        <v>2022</v>
      </c>
      <c r="Z1543" t="s">
        <v>161</v>
      </c>
      <c r="AA1543" t="s">
        <v>161</v>
      </c>
      <c r="AB1543" t="b">
        <v>0</v>
      </c>
      <c r="AC1543" t="b">
        <v>0</v>
      </c>
      <c r="AE1543" t="b">
        <v>1</v>
      </c>
      <c r="AF1543" t="b">
        <v>0</v>
      </c>
      <c r="AG1543" t="b">
        <v>0</v>
      </c>
      <c r="AH1543" t="s">
        <v>175</v>
      </c>
      <c r="AI1543" t="b">
        <v>0</v>
      </c>
      <c r="AK1543" t="b">
        <v>0</v>
      </c>
      <c r="AL1543" s="1">
        <v>44256</v>
      </c>
      <c r="AM1543" t="s">
        <v>162</v>
      </c>
      <c r="AN1543" s="2">
        <v>44348.796736111108</v>
      </c>
      <c r="AP1543" s="2">
        <v>43721.684270833335</v>
      </c>
      <c r="AQ1543" s="1"/>
      <c r="AS1543" t="b">
        <v>0</v>
      </c>
      <c r="AV1543" t="s">
        <v>93</v>
      </c>
      <c r="BB1543" t="s">
        <v>4239</v>
      </c>
      <c r="BD1543" t="b">
        <v>0</v>
      </c>
      <c r="BH1543" t="s">
        <v>2808</v>
      </c>
      <c r="BI1543" t="s">
        <v>2055</v>
      </c>
      <c r="BJ1543" t="s">
        <v>105</v>
      </c>
      <c r="BL1543" t="s">
        <v>4240</v>
      </c>
      <c r="BM1543" t="s">
        <v>202</v>
      </c>
      <c r="BN1543" t="s">
        <v>2414</v>
      </c>
      <c r="BQ1543" t="s">
        <v>204</v>
      </c>
      <c r="BR1543" t="b">
        <v>0</v>
      </c>
      <c r="BT1543" t="b">
        <v>0</v>
      </c>
      <c r="BW1543" t="s">
        <v>349</v>
      </c>
      <c r="BX1543" t="b">
        <v>0</v>
      </c>
      <c r="BY1543" s="2">
        <v>44376.857569444444</v>
      </c>
      <c r="BZ1543" t="s">
        <v>2812</v>
      </c>
      <c r="CB1543" t="b">
        <v>0</v>
      </c>
      <c r="CC1543" t="b">
        <v>0</v>
      </c>
      <c r="CF1543">
        <v>187462</v>
      </c>
      <c r="CH1543">
        <v>56238.6</v>
      </c>
      <c r="CI1543">
        <v>30</v>
      </c>
      <c r="CJ1543">
        <v>0</v>
      </c>
      <c r="CK1543">
        <f>YEAR(tbl_Opportunity[[#This Row],[Close Date]])</f>
        <v>2022</v>
      </c>
    </row>
    <row r="1544" spans="1:89">
      <c r="A1544" t="s">
        <v>4241</v>
      </c>
      <c r="B1544" t="b">
        <v>0</v>
      </c>
      <c r="D1544" t="b">
        <v>0</v>
      </c>
      <c r="H1544" s="1">
        <v>44631</v>
      </c>
      <c r="I1544" t="b">
        <v>0</v>
      </c>
      <c r="L1544" t="s">
        <v>4242</v>
      </c>
      <c r="M1544" t="s">
        <v>4243</v>
      </c>
      <c r="N1544" t="s">
        <v>345</v>
      </c>
      <c r="O1544" t="s">
        <v>2393</v>
      </c>
      <c r="P1544" t="b">
        <v>1</v>
      </c>
      <c r="Q1544" s="2">
        <v>43956.807881944442</v>
      </c>
      <c r="R1544" s="1"/>
      <c r="S1544" t="b">
        <v>0</v>
      </c>
      <c r="U1544" s="1"/>
      <c r="V1544" t="b">
        <v>0</v>
      </c>
      <c r="W1544" s="1">
        <v>44562</v>
      </c>
      <c r="X1544">
        <v>1</v>
      </c>
      <c r="Y1544">
        <v>2022</v>
      </c>
      <c r="Z1544" t="s">
        <v>1659</v>
      </c>
      <c r="AA1544" t="s">
        <v>1660</v>
      </c>
      <c r="AB1544" t="b">
        <v>0</v>
      </c>
      <c r="AC1544" t="b">
        <v>0</v>
      </c>
      <c r="AE1544" t="b">
        <v>1</v>
      </c>
      <c r="AF1544" t="b">
        <v>0</v>
      </c>
      <c r="AG1544" t="b">
        <v>0</v>
      </c>
      <c r="AH1544" t="s">
        <v>175</v>
      </c>
      <c r="AI1544" t="b">
        <v>0</v>
      </c>
      <c r="AK1544" t="b">
        <v>0</v>
      </c>
      <c r="AL1544" s="1">
        <v>44260</v>
      </c>
      <c r="AM1544" t="s">
        <v>162</v>
      </c>
      <c r="AN1544" s="2">
        <v>44348.796805555554</v>
      </c>
      <c r="AP1544" s="2">
        <v>44165.944479166668</v>
      </c>
      <c r="AQ1544" s="1"/>
      <c r="AS1544" t="b">
        <v>0</v>
      </c>
      <c r="AV1544" t="s">
        <v>213</v>
      </c>
      <c r="BB1544" t="s">
        <v>4244</v>
      </c>
      <c r="BD1544" t="b">
        <v>0</v>
      </c>
      <c r="BH1544" t="s">
        <v>3139</v>
      </c>
      <c r="BI1544" t="s">
        <v>1668</v>
      </c>
      <c r="BJ1544" t="s">
        <v>216</v>
      </c>
      <c r="BL1544" t="s">
        <v>4242</v>
      </c>
      <c r="BM1544" t="s">
        <v>202</v>
      </c>
      <c r="BN1544" t="s">
        <v>2414</v>
      </c>
      <c r="BQ1544" t="s">
        <v>204</v>
      </c>
      <c r="BR1544" t="b">
        <v>0</v>
      </c>
      <c r="BT1544" t="b">
        <v>0</v>
      </c>
      <c r="BW1544" t="s">
        <v>1662</v>
      </c>
      <c r="BX1544" t="b">
        <v>0</v>
      </c>
      <c r="BY1544" s="2">
        <v>44376.857581018521</v>
      </c>
      <c r="BZ1544" t="s">
        <v>3140</v>
      </c>
      <c r="CB1544" t="b">
        <v>0</v>
      </c>
      <c r="CC1544" t="b">
        <v>0</v>
      </c>
      <c r="CF1544">
        <v>135240</v>
      </c>
      <c r="CH1544">
        <v>94668</v>
      </c>
      <c r="CI1544">
        <v>70</v>
      </c>
      <c r="CJ1544">
        <v>0</v>
      </c>
      <c r="CK1544">
        <f>YEAR(tbl_Opportunity[[#This Row],[Close Date]])</f>
        <v>2022</v>
      </c>
    </row>
    <row r="1545" spans="1:89">
      <c r="A1545" t="s">
        <v>4245</v>
      </c>
      <c r="B1545" t="b">
        <v>0</v>
      </c>
      <c r="D1545" t="b">
        <v>0</v>
      </c>
      <c r="E1545" t="s">
        <v>4246</v>
      </c>
      <c r="H1545" s="1">
        <v>44651</v>
      </c>
      <c r="I1545" t="b">
        <v>0</v>
      </c>
      <c r="L1545" t="s">
        <v>4247</v>
      </c>
      <c r="M1545" t="s">
        <v>4248</v>
      </c>
      <c r="N1545" t="s">
        <v>345</v>
      </c>
      <c r="O1545" t="s">
        <v>4222</v>
      </c>
      <c r="P1545" t="b">
        <v>1</v>
      </c>
      <c r="Q1545" s="2">
        <v>43697.842245370368</v>
      </c>
      <c r="R1545" s="1"/>
      <c r="S1545" t="b">
        <v>0</v>
      </c>
      <c r="U1545" s="1"/>
      <c r="V1545" t="b">
        <v>0</v>
      </c>
      <c r="W1545" s="1">
        <v>44562</v>
      </c>
      <c r="X1545">
        <v>1</v>
      </c>
      <c r="Y1545">
        <v>2022</v>
      </c>
      <c r="Z1545" t="s">
        <v>161</v>
      </c>
      <c r="AA1545" t="s">
        <v>161</v>
      </c>
      <c r="AB1545" t="b">
        <v>0</v>
      </c>
      <c r="AC1545" t="b">
        <v>0</v>
      </c>
      <c r="AE1545" t="b">
        <v>1</v>
      </c>
      <c r="AF1545" t="b">
        <v>0</v>
      </c>
      <c r="AG1545" t="b">
        <v>0</v>
      </c>
      <c r="AH1545" t="s">
        <v>175</v>
      </c>
      <c r="AI1545" t="b">
        <v>0</v>
      </c>
      <c r="AK1545" t="b">
        <v>0</v>
      </c>
      <c r="AL1545" s="1">
        <v>44272</v>
      </c>
      <c r="AM1545" t="s">
        <v>272</v>
      </c>
      <c r="AN1545" s="2">
        <v>44371.618657407409</v>
      </c>
      <c r="AP1545" s="2">
        <v>44046.690196759257</v>
      </c>
      <c r="AQ1545" s="1"/>
      <c r="AS1545" t="b">
        <v>0</v>
      </c>
      <c r="AV1545" t="s">
        <v>176</v>
      </c>
      <c r="BB1545" t="s">
        <v>4249</v>
      </c>
      <c r="BD1545" t="b">
        <v>0</v>
      </c>
      <c r="BH1545" t="s">
        <v>3202</v>
      </c>
      <c r="BI1545" t="s">
        <v>1243</v>
      </c>
      <c r="BL1545" t="s">
        <v>4250</v>
      </c>
      <c r="BM1545" t="s">
        <v>202</v>
      </c>
      <c r="BN1545" t="s">
        <v>2414</v>
      </c>
      <c r="BQ1545" t="s">
        <v>204</v>
      </c>
      <c r="BR1545" t="b">
        <v>0</v>
      </c>
      <c r="BT1545" t="b">
        <v>0</v>
      </c>
      <c r="BW1545" t="s">
        <v>313</v>
      </c>
      <c r="BX1545" t="b">
        <v>0</v>
      </c>
      <c r="BY1545" s="2">
        <v>44376.857569444444</v>
      </c>
      <c r="BZ1545" t="s">
        <v>3204</v>
      </c>
      <c r="CB1545" t="b">
        <v>0</v>
      </c>
      <c r="CC1545" t="b">
        <v>0</v>
      </c>
      <c r="CF1545">
        <v>140000</v>
      </c>
      <c r="CH1545">
        <v>7000</v>
      </c>
      <c r="CI1545">
        <v>5</v>
      </c>
      <c r="CJ1545">
        <v>0</v>
      </c>
      <c r="CK1545">
        <f>YEAR(tbl_Opportunity[[#This Row],[Close Date]])</f>
        <v>2022</v>
      </c>
    </row>
    <row r="1546" spans="1:89">
      <c r="A1546" t="s">
        <v>3292</v>
      </c>
      <c r="B1546" t="b">
        <v>0</v>
      </c>
      <c r="D1546" t="b">
        <v>0</v>
      </c>
      <c r="H1546" s="1">
        <v>44651</v>
      </c>
      <c r="I1546" t="b">
        <v>0</v>
      </c>
      <c r="L1546" t="s">
        <v>4251</v>
      </c>
      <c r="O1546" t="s">
        <v>272</v>
      </c>
      <c r="P1546" t="b">
        <v>1</v>
      </c>
      <c r="Q1546" s="2">
        <v>43741.593263888892</v>
      </c>
      <c r="R1546" s="1"/>
      <c r="S1546" t="b">
        <v>0</v>
      </c>
      <c r="U1546" s="1"/>
      <c r="V1546" t="b">
        <v>0</v>
      </c>
      <c r="W1546" s="1">
        <v>44562</v>
      </c>
      <c r="X1546">
        <v>1</v>
      </c>
      <c r="Y1546">
        <v>2022</v>
      </c>
      <c r="Z1546" t="s">
        <v>161</v>
      </c>
      <c r="AA1546" t="s">
        <v>161</v>
      </c>
      <c r="AB1546" t="b">
        <v>0</v>
      </c>
      <c r="AC1546" t="b">
        <v>0</v>
      </c>
      <c r="AE1546" t="b">
        <v>1</v>
      </c>
      <c r="AF1546" t="b">
        <v>0</v>
      </c>
      <c r="AG1546" t="b">
        <v>0</v>
      </c>
      <c r="AH1546" t="s">
        <v>175</v>
      </c>
      <c r="AI1546" t="b">
        <v>0</v>
      </c>
      <c r="AK1546" t="b">
        <v>0</v>
      </c>
      <c r="AL1546" s="1"/>
      <c r="AM1546" t="s">
        <v>162</v>
      </c>
      <c r="AN1546" s="2">
        <v>44348.796793981484</v>
      </c>
      <c r="AP1546" s="2">
        <v>44063.687210648146</v>
      </c>
      <c r="AQ1546" s="1"/>
      <c r="AS1546" t="b">
        <v>0</v>
      </c>
      <c r="AV1546" t="s">
        <v>93</v>
      </c>
      <c r="BB1546" t="s">
        <v>4252</v>
      </c>
      <c r="BD1546" t="b">
        <v>0</v>
      </c>
      <c r="BG1546" t="s">
        <v>4253</v>
      </c>
      <c r="BH1546" t="s">
        <v>194</v>
      </c>
      <c r="BI1546" t="s">
        <v>1668</v>
      </c>
      <c r="BJ1546" t="s">
        <v>216</v>
      </c>
      <c r="BL1546" t="s">
        <v>4251</v>
      </c>
      <c r="BM1546" t="s">
        <v>202</v>
      </c>
      <c r="BN1546" t="s">
        <v>203</v>
      </c>
      <c r="BQ1546" t="s">
        <v>204</v>
      </c>
      <c r="BR1546" t="b">
        <v>0</v>
      </c>
      <c r="BT1546" t="b">
        <v>0</v>
      </c>
      <c r="BW1546" t="s">
        <v>313</v>
      </c>
      <c r="BX1546" t="b">
        <v>0</v>
      </c>
      <c r="BY1546" s="2">
        <v>44376.857569444444</v>
      </c>
      <c r="BZ1546" t="s">
        <v>265</v>
      </c>
      <c r="CB1546" t="b">
        <v>0</v>
      </c>
      <c r="CC1546" t="b">
        <v>0</v>
      </c>
      <c r="CF1546">
        <v>91549</v>
      </c>
      <c r="CH1546">
        <v>4577.45</v>
      </c>
      <c r="CI1546">
        <v>5</v>
      </c>
      <c r="CJ1546">
        <v>0</v>
      </c>
      <c r="CK1546">
        <f>YEAR(tbl_Opportunity[[#This Row],[Close Date]])</f>
        <v>2022</v>
      </c>
    </row>
    <row r="1547" spans="1:89">
      <c r="A1547" t="s">
        <v>1793</v>
      </c>
      <c r="B1547" t="b">
        <v>0</v>
      </c>
      <c r="D1547" t="b">
        <v>0</v>
      </c>
      <c r="E1547" t="s">
        <v>2929</v>
      </c>
      <c r="H1547" s="1">
        <v>44617</v>
      </c>
      <c r="I1547" t="b">
        <v>0</v>
      </c>
      <c r="L1547" t="s">
        <v>4254</v>
      </c>
      <c r="O1547" t="s">
        <v>215</v>
      </c>
      <c r="P1547" t="b">
        <v>1</v>
      </c>
      <c r="Q1547" s="2">
        <v>44130.018217592595</v>
      </c>
      <c r="R1547" s="1"/>
      <c r="S1547" t="b">
        <v>0</v>
      </c>
      <c r="U1547" s="1"/>
      <c r="V1547" t="b">
        <v>0</v>
      </c>
      <c r="W1547" s="1">
        <v>44562</v>
      </c>
      <c r="X1547">
        <v>1</v>
      </c>
      <c r="Y1547">
        <v>2022</v>
      </c>
      <c r="Z1547" t="s">
        <v>161</v>
      </c>
      <c r="AA1547" t="s">
        <v>161</v>
      </c>
      <c r="AB1547" t="b">
        <v>0</v>
      </c>
      <c r="AC1547" t="b">
        <v>0</v>
      </c>
      <c r="AE1547" t="b">
        <v>1</v>
      </c>
      <c r="AF1547" t="b">
        <v>0</v>
      </c>
      <c r="AG1547" t="b">
        <v>0</v>
      </c>
      <c r="AH1547" t="s">
        <v>175</v>
      </c>
      <c r="AI1547" t="b">
        <v>0</v>
      </c>
      <c r="AJ1547" t="s">
        <v>211</v>
      </c>
      <c r="AK1547" t="b">
        <v>0</v>
      </c>
      <c r="AL1547" s="1">
        <v>44287</v>
      </c>
      <c r="AM1547" t="s">
        <v>162</v>
      </c>
      <c r="AN1547" s="2">
        <v>44348.796851851854</v>
      </c>
      <c r="AP1547" s="2">
        <v>44133.814386574071</v>
      </c>
      <c r="AQ1547" s="1"/>
      <c r="AS1547" t="b">
        <v>0</v>
      </c>
      <c r="AV1547" t="s">
        <v>93</v>
      </c>
      <c r="BB1547" t="s">
        <v>4255</v>
      </c>
      <c r="BD1547" t="b">
        <v>0</v>
      </c>
      <c r="BH1547" t="s">
        <v>1053</v>
      </c>
      <c r="BI1547" t="s">
        <v>1243</v>
      </c>
      <c r="BJ1547" t="s">
        <v>216</v>
      </c>
      <c r="BL1547" t="s">
        <v>4254</v>
      </c>
      <c r="BM1547" t="s">
        <v>202</v>
      </c>
      <c r="BN1547" t="s">
        <v>203</v>
      </c>
      <c r="BQ1547" t="s">
        <v>204</v>
      </c>
      <c r="BR1547" t="b">
        <v>0</v>
      </c>
      <c r="BT1547" t="b">
        <v>0</v>
      </c>
      <c r="BW1547" t="s">
        <v>313</v>
      </c>
      <c r="BX1547" t="b">
        <v>0</v>
      </c>
      <c r="BY1547" s="2">
        <v>44376.857581018521</v>
      </c>
      <c r="BZ1547" t="s">
        <v>377</v>
      </c>
      <c r="CB1547" t="b">
        <v>0</v>
      </c>
      <c r="CC1547" t="b">
        <v>0</v>
      </c>
      <c r="CF1547">
        <v>98775</v>
      </c>
      <c r="CH1547">
        <v>4938.75</v>
      </c>
      <c r="CI1547">
        <v>5</v>
      </c>
      <c r="CJ1547">
        <v>0</v>
      </c>
      <c r="CK1547">
        <f>YEAR(tbl_Opportunity[[#This Row],[Close Date]])</f>
        <v>2022</v>
      </c>
    </row>
    <row r="1548" spans="1:89">
      <c r="A1548" t="s">
        <v>4256</v>
      </c>
      <c r="B1548" t="b">
        <v>0</v>
      </c>
      <c r="D1548" t="b">
        <v>0</v>
      </c>
      <c r="H1548" s="1">
        <v>44651</v>
      </c>
      <c r="I1548" t="b">
        <v>0</v>
      </c>
      <c r="L1548" t="s">
        <v>4257</v>
      </c>
      <c r="O1548" t="s">
        <v>194</v>
      </c>
      <c r="P1548" t="b">
        <v>1</v>
      </c>
      <c r="Q1548" s="2">
        <v>43713.482557870368</v>
      </c>
      <c r="R1548" s="1"/>
      <c r="S1548" t="b">
        <v>0</v>
      </c>
      <c r="U1548" s="1"/>
      <c r="V1548" t="b">
        <v>0</v>
      </c>
      <c r="W1548" s="1">
        <v>44562</v>
      </c>
      <c r="X1548">
        <v>1</v>
      </c>
      <c r="Y1548">
        <v>2022</v>
      </c>
      <c r="Z1548" t="s">
        <v>161</v>
      </c>
      <c r="AA1548" t="s">
        <v>161</v>
      </c>
      <c r="AB1548" t="b">
        <v>0</v>
      </c>
      <c r="AC1548" t="b">
        <v>0</v>
      </c>
      <c r="AE1548" t="b">
        <v>1</v>
      </c>
      <c r="AF1548" t="b">
        <v>0</v>
      </c>
      <c r="AG1548" t="b">
        <v>0</v>
      </c>
      <c r="AH1548" t="s">
        <v>179</v>
      </c>
      <c r="AI1548" t="b">
        <v>0</v>
      </c>
      <c r="AJ1548" t="s">
        <v>211</v>
      </c>
      <c r="AK1548" t="b">
        <v>0</v>
      </c>
      <c r="AL1548" s="1">
        <v>43445</v>
      </c>
      <c r="AM1548" t="s">
        <v>162</v>
      </c>
      <c r="AN1548" s="2">
        <v>44348.796724537038</v>
      </c>
      <c r="AP1548" s="2">
        <v>44064.4062037037</v>
      </c>
      <c r="AQ1548" s="1"/>
      <c r="AS1548" t="b">
        <v>0</v>
      </c>
      <c r="AU1548" t="s">
        <v>250</v>
      </c>
      <c r="AV1548" t="s">
        <v>93</v>
      </c>
      <c r="BB1548" t="s">
        <v>4258</v>
      </c>
      <c r="BD1548" t="b">
        <v>0</v>
      </c>
      <c r="BH1548" t="s">
        <v>194</v>
      </c>
      <c r="BI1548" t="s">
        <v>1668</v>
      </c>
      <c r="BJ1548" t="s">
        <v>216</v>
      </c>
      <c r="BL1548" t="s">
        <v>4257</v>
      </c>
      <c r="BM1548" t="s">
        <v>202</v>
      </c>
      <c r="BN1548" t="s">
        <v>203</v>
      </c>
      <c r="BQ1548" t="s">
        <v>204</v>
      </c>
      <c r="BR1548" t="b">
        <v>0</v>
      </c>
      <c r="BT1548" t="b">
        <v>0</v>
      </c>
      <c r="BW1548" t="s">
        <v>313</v>
      </c>
      <c r="BX1548" t="b">
        <v>0</v>
      </c>
      <c r="BY1548" s="2">
        <v>44376.857569444444</v>
      </c>
      <c r="BZ1548" t="s">
        <v>265</v>
      </c>
      <c r="CB1548" t="b">
        <v>0</v>
      </c>
      <c r="CC1548" t="b">
        <v>0</v>
      </c>
      <c r="CF1548">
        <v>91549</v>
      </c>
      <c r="CH1548">
        <v>4577.45</v>
      </c>
      <c r="CI1548">
        <v>5</v>
      </c>
      <c r="CJ1548">
        <v>0</v>
      </c>
      <c r="CK1548">
        <f>YEAR(tbl_Opportunity[[#This Row],[Close Date]])</f>
        <v>2022</v>
      </c>
    </row>
    <row r="1549" spans="1:89">
      <c r="A1549" t="s">
        <v>2656</v>
      </c>
      <c r="B1549" t="b">
        <v>0</v>
      </c>
      <c r="D1549" t="b">
        <v>0</v>
      </c>
      <c r="E1549" t="s">
        <v>4259</v>
      </c>
      <c r="H1549" s="1">
        <v>44651</v>
      </c>
      <c r="I1549" t="b">
        <v>0</v>
      </c>
      <c r="L1549" t="s">
        <v>4260</v>
      </c>
      <c r="O1549" t="s">
        <v>194</v>
      </c>
      <c r="P1549" t="b">
        <v>1</v>
      </c>
      <c r="Q1549" s="2">
        <v>43689.490219907406</v>
      </c>
      <c r="R1549" s="1"/>
      <c r="S1549" t="b">
        <v>0</v>
      </c>
      <c r="U1549" s="1"/>
      <c r="V1549" t="b">
        <v>0</v>
      </c>
      <c r="W1549" s="1">
        <v>44562</v>
      </c>
      <c r="X1549">
        <v>1</v>
      </c>
      <c r="Y1549">
        <v>2022</v>
      </c>
      <c r="Z1549" t="s">
        <v>161</v>
      </c>
      <c r="AA1549" t="s">
        <v>161</v>
      </c>
      <c r="AB1549" t="b">
        <v>0</v>
      </c>
      <c r="AC1549" t="b">
        <v>0</v>
      </c>
      <c r="AE1549" t="b">
        <v>1</v>
      </c>
      <c r="AF1549" t="b">
        <v>0</v>
      </c>
      <c r="AG1549" t="b">
        <v>0</v>
      </c>
      <c r="AH1549" t="s">
        <v>179</v>
      </c>
      <c r="AI1549" t="b">
        <v>0</v>
      </c>
      <c r="AJ1549" t="s">
        <v>211</v>
      </c>
      <c r="AK1549" t="b">
        <v>0</v>
      </c>
      <c r="AL1549" s="1">
        <v>44280</v>
      </c>
      <c r="AM1549" t="s">
        <v>162</v>
      </c>
      <c r="AN1549" s="2">
        <v>44348.796793981484</v>
      </c>
      <c r="AP1549" s="2">
        <v>44063.687476851854</v>
      </c>
      <c r="AQ1549" s="1"/>
      <c r="AS1549" t="b">
        <v>0</v>
      </c>
      <c r="AV1549" t="s">
        <v>176</v>
      </c>
      <c r="AY1549" t="s">
        <v>236</v>
      </c>
      <c r="AZ1549" t="s">
        <v>300</v>
      </c>
      <c r="BB1549" t="s">
        <v>4261</v>
      </c>
      <c r="BD1549" t="b">
        <v>0</v>
      </c>
      <c r="BH1549" t="s">
        <v>194</v>
      </c>
      <c r="BI1549" t="s">
        <v>2055</v>
      </c>
      <c r="BJ1549" t="s">
        <v>216</v>
      </c>
      <c r="BL1549" t="s">
        <v>4260</v>
      </c>
      <c r="BM1549" t="s">
        <v>202</v>
      </c>
      <c r="BN1549" t="s">
        <v>203</v>
      </c>
      <c r="BQ1549" t="s">
        <v>204</v>
      </c>
      <c r="BR1549" t="b">
        <v>0</v>
      </c>
      <c r="BT1549" t="b">
        <v>0</v>
      </c>
      <c r="BW1549" t="s">
        <v>313</v>
      </c>
      <c r="BX1549" t="b">
        <v>0</v>
      </c>
      <c r="BY1549" s="2">
        <v>44376.857569444444</v>
      </c>
      <c r="BZ1549" t="s">
        <v>265</v>
      </c>
      <c r="CB1549" t="b">
        <v>0</v>
      </c>
      <c r="CC1549" t="b">
        <v>0</v>
      </c>
      <c r="CF1549">
        <v>98134</v>
      </c>
      <c r="CH1549">
        <v>4906.7</v>
      </c>
      <c r="CI1549">
        <v>5</v>
      </c>
      <c r="CJ1549">
        <v>0</v>
      </c>
      <c r="CK1549">
        <f>YEAR(tbl_Opportunity[[#This Row],[Close Date]])</f>
        <v>2022</v>
      </c>
    </row>
    <row r="1550" spans="1:89">
      <c r="A1550" t="s">
        <v>2438</v>
      </c>
      <c r="B1550" t="b">
        <v>0</v>
      </c>
      <c r="D1550" t="b">
        <v>0</v>
      </c>
      <c r="H1550" s="1">
        <v>44651</v>
      </c>
      <c r="I1550" t="b">
        <v>0</v>
      </c>
      <c r="L1550" t="s">
        <v>4262</v>
      </c>
      <c r="N1550" t="s">
        <v>345</v>
      </c>
      <c r="O1550" t="s">
        <v>194</v>
      </c>
      <c r="P1550" t="b">
        <v>1</v>
      </c>
      <c r="Q1550" s="2">
        <v>44018.538715277777</v>
      </c>
      <c r="R1550" s="1"/>
      <c r="S1550" t="b">
        <v>0</v>
      </c>
      <c r="U1550" s="1"/>
      <c r="V1550" t="b">
        <v>0</v>
      </c>
      <c r="W1550" s="1">
        <v>44562</v>
      </c>
      <c r="X1550">
        <v>1</v>
      </c>
      <c r="Y1550">
        <v>2022</v>
      </c>
      <c r="Z1550" t="s">
        <v>161</v>
      </c>
      <c r="AA1550" t="s">
        <v>161</v>
      </c>
      <c r="AB1550" t="b">
        <v>0</v>
      </c>
      <c r="AC1550" t="b">
        <v>0</v>
      </c>
      <c r="AE1550" t="b">
        <v>1</v>
      </c>
      <c r="AF1550" t="b">
        <v>0</v>
      </c>
      <c r="AG1550" t="b">
        <v>0</v>
      </c>
      <c r="AH1550" t="s">
        <v>219</v>
      </c>
      <c r="AI1550" t="b">
        <v>0</v>
      </c>
      <c r="AJ1550" t="s">
        <v>574</v>
      </c>
      <c r="AK1550" t="b">
        <v>0</v>
      </c>
      <c r="AL1550" s="1">
        <v>44020</v>
      </c>
      <c r="AM1550" t="s">
        <v>162</v>
      </c>
      <c r="AN1550" s="2">
        <v>44348.796851851854</v>
      </c>
      <c r="AP1550" s="2">
        <v>44279.521354166667</v>
      </c>
      <c r="AQ1550" s="1"/>
      <c r="AS1550" t="b">
        <v>0</v>
      </c>
      <c r="AV1550" t="s">
        <v>93</v>
      </c>
      <c r="AY1550" t="s">
        <v>1407</v>
      </c>
      <c r="AZ1550" t="s">
        <v>4263</v>
      </c>
      <c r="BB1550" t="s">
        <v>4264</v>
      </c>
      <c r="BD1550" t="b">
        <v>0</v>
      </c>
      <c r="BG1550" t="s">
        <v>4265</v>
      </c>
      <c r="BH1550" t="s">
        <v>194</v>
      </c>
      <c r="BI1550" t="s">
        <v>2055</v>
      </c>
      <c r="BJ1550" t="s">
        <v>196</v>
      </c>
      <c r="BL1550" t="s">
        <v>4262</v>
      </c>
      <c r="BM1550" t="s">
        <v>202</v>
      </c>
      <c r="BN1550" t="s">
        <v>203</v>
      </c>
      <c r="BQ1550" t="s">
        <v>204</v>
      </c>
      <c r="BR1550" t="b">
        <v>0</v>
      </c>
      <c r="BT1550" t="b">
        <v>0</v>
      </c>
      <c r="BW1550" t="s">
        <v>313</v>
      </c>
      <c r="BX1550" t="b">
        <v>0</v>
      </c>
      <c r="BY1550" s="2">
        <v>44376.857581018521</v>
      </c>
      <c r="BZ1550" t="s">
        <v>265</v>
      </c>
      <c r="CB1550" t="b">
        <v>0</v>
      </c>
      <c r="CC1550" t="b">
        <v>0</v>
      </c>
      <c r="CF1550">
        <v>98134</v>
      </c>
      <c r="CH1550">
        <v>4906.7</v>
      </c>
      <c r="CI1550">
        <v>5</v>
      </c>
      <c r="CJ1550">
        <v>0</v>
      </c>
      <c r="CK1550">
        <f>YEAR(tbl_Opportunity[[#This Row],[Close Date]])</f>
        <v>2022</v>
      </c>
    </row>
    <row r="1551" spans="1:89">
      <c r="A1551" t="s">
        <v>4266</v>
      </c>
      <c r="B1551" t="b">
        <v>0</v>
      </c>
      <c r="D1551" t="b">
        <v>0</v>
      </c>
      <c r="H1551" s="1">
        <v>44592</v>
      </c>
      <c r="I1551" t="b">
        <v>0</v>
      </c>
      <c r="L1551" t="s">
        <v>4267</v>
      </c>
      <c r="M1551" t="s">
        <v>4268</v>
      </c>
      <c r="N1551" t="s">
        <v>345</v>
      </c>
      <c r="O1551" t="s">
        <v>215</v>
      </c>
      <c r="P1551" t="b">
        <v>1</v>
      </c>
      <c r="Q1551" s="2">
        <v>43990.621145833335</v>
      </c>
      <c r="R1551" s="1"/>
      <c r="S1551" t="b">
        <v>0</v>
      </c>
      <c r="U1551" s="1"/>
      <c r="V1551" t="b">
        <v>0</v>
      </c>
      <c r="W1551" s="1">
        <v>44562</v>
      </c>
      <c r="X1551">
        <v>1</v>
      </c>
      <c r="Y1551">
        <v>2022</v>
      </c>
      <c r="Z1551" t="s">
        <v>161</v>
      </c>
      <c r="AA1551" t="s">
        <v>161</v>
      </c>
      <c r="AB1551" t="b">
        <v>0</v>
      </c>
      <c r="AC1551" t="b">
        <v>0</v>
      </c>
      <c r="AE1551" t="b">
        <v>1</v>
      </c>
      <c r="AF1551" t="b">
        <v>0</v>
      </c>
      <c r="AG1551" t="b">
        <v>0</v>
      </c>
      <c r="AH1551" t="s">
        <v>243</v>
      </c>
      <c r="AI1551" t="b">
        <v>0</v>
      </c>
      <c r="AJ1551" t="s">
        <v>2931</v>
      </c>
      <c r="AK1551" t="b">
        <v>0</v>
      </c>
      <c r="AL1551" s="1">
        <v>44286</v>
      </c>
      <c r="AM1551" t="s">
        <v>1053</v>
      </c>
      <c r="AN1551" s="2">
        <v>44372.847071759257</v>
      </c>
      <c r="AP1551" s="2">
        <v>43990.621319444443</v>
      </c>
      <c r="AQ1551" s="1"/>
      <c r="AS1551" t="b">
        <v>0</v>
      </c>
      <c r="AV1551" t="s">
        <v>176</v>
      </c>
      <c r="AY1551" t="s">
        <v>1407</v>
      </c>
      <c r="BB1551" t="s">
        <v>4269</v>
      </c>
      <c r="BD1551" t="b">
        <v>0</v>
      </c>
      <c r="BH1551" t="s">
        <v>1053</v>
      </c>
      <c r="BI1551" t="s">
        <v>1243</v>
      </c>
      <c r="BJ1551" t="s">
        <v>216</v>
      </c>
      <c r="BL1551" t="s">
        <v>4267</v>
      </c>
      <c r="BM1551" t="s">
        <v>202</v>
      </c>
      <c r="BN1551" t="s">
        <v>203</v>
      </c>
      <c r="BQ1551" t="s">
        <v>204</v>
      </c>
      <c r="BR1551" t="b">
        <v>0</v>
      </c>
      <c r="BT1551" t="b">
        <v>0</v>
      </c>
      <c r="BW1551" t="s">
        <v>313</v>
      </c>
      <c r="BX1551" t="b">
        <v>0</v>
      </c>
      <c r="BY1551" s="2">
        <v>44376.857581018521</v>
      </c>
      <c r="BZ1551" t="s">
        <v>377</v>
      </c>
      <c r="CB1551" t="b">
        <v>0</v>
      </c>
      <c r="CC1551" t="b">
        <v>0</v>
      </c>
      <c r="CF1551">
        <v>93085</v>
      </c>
      <c r="CH1551">
        <v>4654.25</v>
      </c>
      <c r="CI1551">
        <v>5</v>
      </c>
      <c r="CJ1551">
        <v>0</v>
      </c>
      <c r="CK1551">
        <f>YEAR(tbl_Opportunity[[#This Row],[Close Date]])</f>
        <v>2022</v>
      </c>
    </row>
    <row r="1552" spans="1:89">
      <c r="A1552" t="s">
        <v>3233</v>
      </c>
      <c r="B1552" t="b">
        <v>0</v>
      </c>
      <c r="D1552" t="b">
        <v>0</v>
      </c>
      <c r="H1552" s="1">
        <v>44651</v>
      </c>
      <c r="I1552" t="b">
        <v>0</v>
      </c>
      <c r="L1552" t="s">
        <v>4270</v>
      </c>
      <c r="N1552" t="s">
        <v>345</v>
      </c>
      <c r="O1552" t="s">
        <v>272</v>
      </c>
      <c r="P1552" t="b">
        <v>1</v>
      </c>
      <c r="Q1552" s="2">
        <v>43627.882523148146</v>
      </c>
      <c r="R1552" s="1"/>
      <c r="S1552" t="b">
        <v>0</v>
      </c>
      <c r="U1552" s="1"/>
      <c r="V1552" t="b">
        <v>0</v>
      </c>
      <c r="W1552" s="1">
        <v>44562</v>
      </c>
      <c r="X1552">
        <v>1</v>
      </c>
      <c r="Y1552">
        <v>2022</v>
      </c>
      <c r="Z1552" t="s">
        <v>161</v>
      </c>
      <c r="AA1552" t="s">
        <v>161</v>
      </c>
      <c r="AB1552" t="b">
        <v>0</v>
      </c>
      <c r="AC1552" t="b">
        <v>0</v>
      </c>
      <c r="AE1552" t="b">
        <v>1</v>
      </c>
      <c r="AF1552" t="b">
        <v>0</v>
      </c>
      <c r="AG1552" t="b">
        <v>0</v>
      </c>
      <c r="AH1552" t="s">
        <v>219</v>
      </c>
      <c r="AI1552" t="b">
        <v>0</v>
      </c>
      <c r="AJ1552" t="s">
        <v>195</v>
      </c>
      <c r="AK1552" t="b">
        <v>0</v>
      </c>
      <c r="AL1552" s="1">
        <v>44060</v>
      </c>
      <c r="AM1552" t="s">
        <v>162</v>
      </c>
      <c r="AN1552" s="2">
        <v>44348.796724537038</v>
      </c>
      <c r="AP1552" s="2">
        <v>43879.703194444446</v>
      </c>
      <c r="AQ1552" s="1"/>
      <c r="AS1552" t="b">
        <v>0</v>
      </c>
      <c r="AV1552" t="s">
        <v>176</v>
      </c>
      <c r="AY1552" t="s">
        <v>236</v>
      </c>
      <c r="AZ1552" t="s">
        <v>237</v>
      </c>
      <c r="BB1552" t="s">
        <v>4271</v>
      </c>
      <c r="BD1552" t="b">
        <v>0</v>
      </c>
      <c r="BH1552" t="s">
        <v>215</v>
      </c>
      <c r="BI1552" t="s">
        <v>1243</v>
      </c>
      <c r="BJ1552" t="s">
        <v>216</v>
      </c>
      <c r="BL1552" t="s">
        <v>4270</v>
      </c>
      <c r="BM1552" t="s">
        <v>202</v>
      </c>
      <c r="BN1552" t="s">
        <v>203</v>
      </c>
      <c r="BQ1552" t="s">
        <v>204</v>
      </c>
      <c r="BR1552" t="b">
        <v>0</v>
      </c>
      <c r="BT1552" t="b">
        <v>0</v>
      </c>
      <c r="BW1552" t="s">
        <v>313</v>
      </c>
      <c r="BX1552" t="b">
        <v>0</v>
      </c>
      <c r="BY1552" s="2">
        <v>44376.857569444444</v>
      </c>
      <c r="BZ1552" t="s">
        <v>314</v>
      </c>
      <c r="CB1552" t="b">
        <v>0</v>
      </c>
      <c r="CC1552" t="b">
        <v>0</v>
      </c>
      <c r="CF1552">
        <v>86695</v>
      </c>
      <c r="CH1552">
        <v>4334.75</v>
      </c>
      <c r="CI1552">
        <v>5</v>
      </c>
      <c r="CJ1552">
        <v>0</v>
      </c>
      <c r="CK1552">
        <f>YEAR(tbl_Opportunity[[#This Row],[Close Date]])</f>
        <v>2022</v>
      </c>
    </row>
    <row r="1553" spans="1:89">
      <c r="A1553" t="s">
        <v>3283</v>
      </c>
      <c r="B1553" t="b">
        <v>0</v>
      </c>
      <c r="D1553" t="b">
        <v>0</v>
      </c>
      <c r="H1553" s="1">
        <v>44651</v>
      </c>
      <c r="I1553" t="b">
        <v>0</v>
      </c>
      <c r="L1553" t="s">
        <v>4272</v>
      </c>
      <c r="N1553" t="s">
        <v>372</v>
      </c>
      <c r="O1553" t="s">
        <v>194</v>
      </c>
      <c r="P1553" t="b">
        <v>1</v>
      </c>
      <c r="Q1553" s="2">
        <v>43689.524710648147</v>
      </c>
      <c r="R1553" s="1"/>
      <c r="S1553" t="b">
        <v>0</v>
      </c>
      <c r="U1553" s="1"/>
      <c r="V1553" t="b">
        <v>0</v>
      </c>
      <c r="W1553" s="1">
        <v>44562</v>
      </c>
      <c r="X1553">
        <v>1</v>
      </c>
      <c r="Y1553">
        <v>2022</v>
      </c>
      <c r="Z1553" t="s">
        <v>161</v>
      </c>
      <c r="AA1553" t="s">
        <v>161</v>
      </c>
      <c r="AB1553" t="b">
        <v>0</v>
      </c>
      <c r="AC1553" t="b">
        <v>0</v>
      </c>
      <c r="AE1553" t="b">
        <v>1</v>
      </c>
      <c r="AF1553" t="b">
        <v>0</v>
      </c>
      <c r="AG1553" t="b">
        <v>0</v>
      </c>
      <c r="AH1553" t="s">
        <v>243</v>
      </c>
      <c r="AI1553" t="b">
        <v>0</v>
      </c>
      <c r="AJ1553" t="s">
        <v>211</v>
      </c>
      <c r="AK1553" t="b">
        <v>0</v>
      </c>
      <c r="AL1553" s="1">
        <v>43530</v>
      </c>
      <c r="AM1553" t="s">
        <v>162</v>
      </c>
      <c r="AN1553" s="2">
        <v>44348.796793981484</v>
      </c>
      <c r="AP1553" s="2">
        <v>44063.461238425924</v>
      </c>
      <c r="AQ1553" s="1"/>
      <c r="AS1553" t="b">
        <v>0</v>
      </c>
      <c r="AV1553" t="s">
        <v>93</v>
      </c>
      <c r="AY1553" t="s">
        <v>236</v>
      </c>
      <c r="BB1553" t="s">
        <v>4273</v>
      </c>
      <c r="BD1553" t="b">
        <v>0</v>
      </c>
      <c r="BH1553" t="s">
        <v>194</v>
      </c>
      <c r="BI1553" t="s">
        <v>2055</v>
      </c>
      <c r="BJ1553" t="s">
        <v>216</v>
      </c>
      <c r="BL1553" t="s">
        <v>4272</v>
      </c>
      <c r="BM1553" t="s">
        <v>202</v>
      </c>
      <c r="BN1553" t="s">
        <v>203</v>
      </c>
      <c r="BQ1553" t="s">
        <v>204</v>
      </c>
      <c r="BR1553" t="b">
        <v>0</v>
      </c>
      <c r="BT1553" t="b">
        <v>0</v>
      </c>
      <c r="BW1553" t="s">
        <v>313</v>
      </c>
      <c r="BX1553" t="b">
        <v>0</v>
      </c>
      <c r="BY1553" s="2">
        <v>44376.857569444444</v>
      </c>
      <c r="BZ1553" t="s">
        <v>265</v>
      </c>
      <c r="CB1553" t="b">
        <v>0</v>
      </c>
      <c r="CC1553" t="b">
        <v>0</v>
      </c>
      <c r="CF1553">
        <v>84975</v>
      </c>
      <c r="CH1553">
        <v>4248.75</v>
      </c>
      <c r="CI1553">
        <v>5</v>
      </c>
      <c r="CJ1553">
        <v>0</v>
      </c>
      <c r="CK1553">
        <f>YEAR(tbl_Opportunity[[#This Row],[Close Date]])</f>
        <v>2022</v>
      </c>
    </row>
    <row r="1554" spans="1:89">
      <c r="A1554" t="s">
        <v>2314</v>
      </c>
      <c r="B1554" t="b">
        <v>0</v>
      </c>
      <c r="D1554" t="b">
        <v>0</v>
      </c>
      <c r="E1554" t="s">
        <v>4259</v>
      </c>
      <c r="H1554" s="1">
        <v>44651</v>
      </c>
      <c r="I1554" t="b">
        <v>0</v>
      </c>
      <c r="L1554" t="s">
        <v>4274</v>
      </c>
      <c r="M1554" t="s">
        <v>4275</v>
      </c>
      <c r="N1554" t="s">
        <v>372</v>
      </c>
      <c r="O1554" t="s">
        <v>272</v>
      </c>
      <c r="P1554" t="b">
        <v>1</v>
      </c>
      <c r="Q1554" s="2">
        <v>43741.586168981485</v>
      </c>
      <c r="R1554" s="1"/>
      <c r="S1554" t="b">
        <v>0</v>
      </c>
      <c r="U1554" s="1"/>
      <c r="V1554" t="b">
        <v>0</v>
      </c>
      <c r="W1554" s="1">
        <v>44562</v>
      </c>
      <c r="X1554">
        <v>1</v>
      </c>
      <c r="Y1554">
        <v>2022</v>
      </c>
      <c r="Z1554" t="s">
        <v>161</v>
      </c>
      <c r="AA1554" t="s">
        <v>161</v>
      </c>
      <c r="AB1554" t="b">
        <v>0</v>
      </c>
      <c r="AC1554" t="b">
        <v>0</v>
      </c>
      <c r="AE1554" t="b">
        <v>1</v>
      </c>
      <c r="AF1554" t="b">
        <v>0</v>
      </c>
      <c r="AG1554" t="b">
        <v>0</v>
      </c>
      <c r="AH1554" t="s">
        <v>219</v>
      </c>
      <c r="AI1554" t="b">
        <v>0</v>
      </c>
      <c r="AJ1554" t="s">
        <v>211</v>
      </c>
      <c r="AK1554" t="b">
        <v>0</v>
      </c>
      <c r="AL1554" s="1">
        <v>44281</v>
      </c>
      <c r="AM1554" t="s">
        <v>162</v>
      </c>
      <c r="AN1554" s="2">
        <v>44348.796851851854</v>
      </c>
      <c r="AP1554" s="2">
        <v>44279.508125</v>
      </c>
      <c r="AQ1554" s="1"/>
      <c r="AS1554" t="b">
        <v>0</v>
      </c>
      <c r="AV1554" t="s">
        <v>176</v>
      </c>
      <c r="AY1554" t="s">
        <v>236</v>
      </c>
      <c r="AZ1554" t="s">
        <v>300</v>
      </c>
      <c r="BB1554" t="s">
        <v>4276</v>
      </c>
      <c r="BD1554" t="b">
        <v>0</v>
      </c>
      <c r="BG1554" t="s">
        <v>4277</v>
      </c>
      <c r="BH1554" t="s">
        <v>194</v>
      </c>
      <c r="BI1554" t="s">
        <v>2055</v>
      </c>
      <c r="BL1554" t="s">
        <v>4274</v>
      </c>
      <c r="BM1554" t="s">
        <v>202</v>
      </c>
      <c r="BN1554" t="s">
        <v>203</v>
      </c>
      <c r="BQ1554" t="s">
        <v>204</v>
      </c>
      <c r="BR1554" t="b">
        <v>0</v>
      </c>
      <c r="BT1554" t="b">
        <v>0</v>
      </c>
      <c r="BW1554" t="s">
        <v>313</v>
      </c>
      <c r="BX1554" t="b">
        <v>0</v>
      </c>
      <c r="BY1554" s="2">
        <v>44376.857569444444</v>
      </c>
      <c r="BZ1554" t="s">
        <v>265</v>
      </c>
      <c r="CB1554" t="b">
        <v>0</v>
      </c>
      <c r="CC1554" t="b">
        <v>0</v>
      </c>
      <c r="CF1554">
        <v>98134</v>
      </c>
      <c r="CH1554">
        <v>4906.7</v>
      </c>
      <c r="CI1554">
        <v>5</v>
      </c>
      <c r="CJ1554">
        <v>0</v>
      </c>
      <c r="CK1554">
        <f>YEAR(tbl_Opportunity[[#This Row],[Close Date]])</f>
        <v>2022</v>
      </c>
    </row>
    <row r="1555" spans="1:89">
      <c r="A1555" t="s">
        <v>2049</v>
      </c>
      <c r="B1555" t="b">
        <v>0</v>
      </c>
      <c r="C1555" t="s">
        <v>3109</v>
      </c>
      <c r="D1555" t="b">
        <v>0</v>
      </c>
      <c r="G1555" t="s">
        <v>4278</v>
      </c>
      <c r="H1555" s="1">
        <v>44621</v>
      </c>
      <c r="I1555" t="b">
        <v>0</v>
      </c>
      <c r="O1555" t="s">
        <v>2808</v>
      </c>
      <c r="P1555" t="b">
        <v>1</v>
      </c>
      <c r="Q1555" s="2">
        <v>44245.821111111109</v>
      </c>
      <c r="R1555" s="1"/>
      <c r="S1555" t="b">
        <v>0</v>
      </c>
      <c r="U1555" s="1"/>
      <c r="V1555" t="b">
        <v>0</v>
      </c>
      <c r="W1555" s="1">
        <v>44562</v>
      </c>
      <c r="X1555">
        <v>1</v>
      </c>
      <c r="Y1555">
        <v>2022</v>
      </c>
      <c r="Z1555" t="s">
        <v>161</v>
      </c>
      <c r="AA1555" t="s">
        <v>161</v>
      </c>
      <c r="AB1555" t="b">
        <v>0</v>
      </c>
      <c r="AC1555" t="b">
        <v>0</v>
      </c>
      <c r="AE1555" t="b">
        <v>1</v>
      </c>
      <c r="AF1555" t="b">
        <v>0</v>
      </c>
      <c r="AG1555" t="b">
        <v>0</v>
      </c>
      <c r="AH1555" t="s">
        <v>121</v>
      </c>
      <c r="AI1555" t="b">
        <v>0</v>
      </c>
      <c r="AK1555" t="b">
        <v>0</v>
      </c>
      <c r="AL1555" s="1">
        <v>44368</v>
      </c>
      <c r="AM1555" t="s">
        <v>2808</v>
      </c>
      <c r="AN1555" s="2">
        <v>44350.355428240742</v>
      </c>
      <c r="AP1555" s="2">
        <v>44342.651701388888</v>
      </c>
      <c r="AQ1555" s="1">
        <v>44342</v>
      </c>
      <c r="AS1555" t="b">
        <v>0</v>
      </c>
      <c r="AV1555" t="s">
        <v>213</v>
      </c>
      <c r="BB1555" t="s">
        <v>4279</v>
      </c>
      <c r="BD1555" t="b">
        <v>0</v>
      </c>
      <c r="BH1555" t="s">
        <v>2808</v>
      </c>
      <c r="BI1555" t="s">
        <v>2055</v>
      </c>
      <c r="BL1555" t="s">
        <v>4280</v>
      </c>
      <c r="BM1555" t="s">
        <v>202</v>
      </c>
      <c r="BN1555" t="s">
        <v>2414</v>
      </c>
      <c r="BQ1555" t="s">
        <v>204</v>
      </c>
      <c r="BR1555" t="b">
        <v>0</v>
      </c>
      <c r="BT1555" t="b">
        <v>0</v>
      </c>
      <c r="BW1555" t="s">
        <v>349</v>
      </c>
      <c r="BX1555" t="b">
        <v>0</v>
      </c>
      <c r="BY1555" s="2">
        <v>44376.857581018521</v>
      </c>
      <c r="BZ1555" t="s">
        <v>2812</v>
      </c>
      <c r="CB1555" t="b">
        <v>0</v>
      </c>
      <c r="CC1555" t="b">
        <v>0</v>
      </c>
      <c r="CF1555">
        <v>196662</v>
      </c>
      <c r="CH1555">
        <v>58998.6</v>
      </c>
      <c r="CI1555">
        <v>30</v>
      </c>
      <c r="CJ1555">
        <v>0</v>
      </c>
      <c r="CK1555">
        <f>YEAR(tbl_Opportunity[[#This Row],[Close Date]])</f>
        <v>2022</v>
      </c>
    </row>
    <row r="1556" spans="1:89">
      <c r="A1556" t="s">
        <v>4281</v>
      </c>
      <c r="B1556" t="b">
        <v>0</v>
      </c>
      <c r="D1556" t="b">
        <v>0</v>
      </c>
      <c r="H1556" s="1">
        <v>44638</v>
      </c>
      <c r="I1556" t="b">
        <v>0</v>
      </c>
      <c r="L1556" t="s">
        <v>4282</v>
      </c>
      <c r="O1556" t="s">
        <v>2393</v>
      </c>
      <c r="P1556" t="b">
        <v>1</v>
      </c>
      <c r="Q1556" s="2">
        <v>44173.742777777778</v>
      </c>
      <c r="R1556" s="1"/>
      <c r="S1556" t="b">
        <v>0</v>
      </c>
      <c r="U1556" s="1"/>
      <c r="V1556" t="b">
        <v>0</v>
      </c>
      <c r="W1556" s="1">
        <v>44562</v>
      </c>
      <c r="X1556">
        <v>1</v>
      </c>
      <c r="Y1556">
        <v>2022</v>
      </c>
      <c r="Z1556" t="s">
        <v>161</v>
      </c>
      <c r="AA1556" t="s">
        <v>161</v>
      </c>
      <c r="AB1556" t="b">
        <v>0</v>
      </c>
      <c r="AC1556" t="b">
        <v>0</v>
      </c>
      <c r="AE1556" t="b">
        <v>1</v>
      </c>
      <c r="AF1556" t="b">
        <v>0</v>
      </c>
      <c r="AG1556" t="b">
        <v>0</v>
      </c>
      <c r="AH1556" t="s">
        <v>219</v>
      </c>
      <c r="AI1556" t="b">
        <v>0</v>
      </c>
      <c r="AK1556" t="b">
        <v>0</v>
      </c>
      <c r="AL1556" s="1"/>
      <c r="AM1556" t="s">
        <v>162</v>
      </c>
      <c r="AN1556" s="2">
        <v>44348.7966087963</v>
      </c>
      <c r="AP1556" s="2">
        <v>44173.743784722225</v>
      </c>
      <c r="AQ1556" s="1"/>
      <c r="AS1556" t="b">
        <v>0</v>
      </c>
      <c r="AV1556" t="s">
        <v>213</v>
      </c>
      <c r="BB1556" t="s">
        <v>4283</v>
      </c>
      <c r="BD1556" t="b">
        <v>0</v>
      </c>
      <c r="BH1556" t="s">
        <v>3139</v>
      </c>
      <c r="BI1556" t="s">
        <v>1668</v>
      </c>
      <c r="BJ1556" t="s">
        <v>216</v>
      </c>
      <c r="BL1556" t="s">
        <v>4282</v>
      </c>
      <c r="BM1556" t="s">
        <v>202</v>
      </c>
      <c r="BN1556" t="s">
        <v>2414</v>
      </c>
      <c r="BQ1556" t="s">
        <v>204</v>
      </c>
      <c r="BR1556" t="b">
        <v>0</v>
      </c>
      <c r="BT1556" t="b">
        <v>0</v>
      </c>
      <c r="BW1556" t="s">
        <v>313</v>
      </c>
      <c r="BX1556" t="b">
        <v>0</v>
      </c>
      <c r="BY1556" s="2">
        <v>44376.857581018521</v>
      </c>
      <c r="BZ1556" t="s">
        <v>3140</v>
      </c>
      <c r="CB1556" t="b">
        <v>0</v>
      </c>
      <c r="CC1556" t="b">
        <v>0</v>
      </c>
      <c r="CD1556">
        <v>0</v>
      </c>
      <c r="CE1556">
        <v>0</v>
      </c>
      <c r="CF1556">
        <v>120750</v>
      </c>
      <c r="CH1556">
        <v>6037.5</v>
      </c>
      <c r="CI1556">
        <v>5</v>
      </c>
      <c r="CJ1556">
        <v>0</v>
      </c>
      <c r="CK1556">
        <f>YEAR(tbl_Opportunity[[#This Row],[Close Date]])</f>
        <v>2022</v>
      </c>
    </row>
    <row r="1557" spans="1:89">
      <c r="A1557" t="s">
        <v>4284</v>
      </c>
      <c r="B1557" t="b">
        <v>0</v>
      </c>
      <c r="D1557" t="b">
        <v>0</v>
      </c>
      <c r="H1557" s="1">
        <v>44638</v>
      </c>
      <c r="I1557" t="b">
        <v>0</v>
      </c>
      <c r="L1557" t="s">
        <v>4285</v>
      </c>
      <c r="O1557" t="s">
        <v>2393</v>
      </c>
      <c r="P1557" t="b">
        <v>1</v>
      </c>
      <c r="Q1557" s="2">
        <v>44173.82136574074</v>
      </c>
      <c r="R1557" s="1"/>
      <c r="S1557" t="b">
        <v>0</v>
      </c>
      <c r="U1557" s="1"/>
      <c r="V1557" t="b">
        <v>0</v>
      </c>
      <c r="W1557" s="1">
        <v>44562</v>
      </c>
      <c r="X1557">
        <v>1</v>
      </c>
      <c r="Y1557">
        <v>2022</v>
      </c>
      <c r="Z1557" t="s">
        <v>161</v>
      </c>
      <c r="AA1557" t="s">
        <v>161</v>
      </c>
      <c r="AB1557" t="b">
        <v>0</v>
      </c>
      <c r="AC1557" t="b">
        <v>0</v>
      </c>
      <c r="AE1557" t="b">
        <v>1</v>
      </c>
      <c r="AF1557" t="b">
        <v>0</v>
      </c>
      <c r="AG1557" t="b">
        <v>0</v>
      </c>
      <c r="AH1557" t="s">
        <v>382</v>
      </c>
      <c r="AI1557" t="b">
        <v>0</v>
      </c>
      <c r="AK1557" t="b">
        <v>0</v>
      </c>
      <c r="AL1557" s="1"/>
      <c r="AM1557" t="s">
        <v>162</v>
      </c>
      <c r="AN1557" s="2">
        <v>44348.796805555554</v>
      </c>
      <c r="AP1557" s="2">
        <v>44173.821562500001</v>
      </c>
      <c r="AQ1557" s="1"/>
      <c r="AS1557" t="b">
        <v>0</v>
      </c>
      <c r="AV1557" t="s">
        <v>213</v>
      </c>
      <c r="BB1557" t="s">
        <v>4286</v>
      </c>
      <c r="BD1557" t="b">
        <v>0</v>
      </c>
      <c r="BH1557" t="s">
        <v>3139</v>
      </c>
      <c r="BI1557" t="s">
        <v>1668</v>
      </c>
      <c r="BJ1557" t="s">
        <v>216</v>
      </c>
      <c r="BL1557" t="s">
        <v>4285</v>
      </c>
      <c r="BM1557" t="s">
        <v>202</v>
      </c>
      <c r="BN1557" t="s">
        <v>2414</v>
      </c>
      <c r="BQ1557" t="s">
        <v>204</v>
      </c>
      <c r="BR1557" t="b">
        <v>0</v>
      </c>
      <c r="BT1557" t="b">
        <v>0</v>
      </c>
      <c r="BW1557" t="s">
        <v>313</v>
      </c>
      <c r="BX1557" t="b">
        <v>0</v>
      </c>
      <c r="BY1557" s="2">
        <v>44376.857581018521</v>
      </c>
      <c r="BZ1557" t="s">
        <v>3140</v>
      </c>
      <c r="CB1557" t="b">
        <v>0</v>
      </c>
      <c r="CC1557" t="b">
        <v>0</v>
      </c>
      <c r="CD1557">
        <v>0</v>
      </c>
      <c r="CE1557">
        <v>0</v>
      </c>
      <c r="CF1557">
        <v>122820</v>
      </c>
      <c r="CH1557">
        <v>6141</v>
      </c>
      <c r="CI1557">
        <v>5</v>
      </c>
      <c r="CJ1557">
        <v>0</v>
      </c>
      <c r="CK1557">
        <f>YEAR(tbl_Opportunity[[#This Row],[Close Date]])</f>
        <v>2022</v>
      </c>
    </row>
    <row r="1558" spans="1:89">
      <c r="A1558" t="s">
        <v>4287</v>
      </c>
      <c r="B1558" t="b">
        <v>0</v>
      </c>
      <c r="D1558" t="b">
        <v>0</v>
      </c>
      <c r="H1558" s="1">
        <v>44610</v>
      </c>
      <c r="I1558" t="b">
        <v>0</v>
      </c>
      <c r="L1558" t="s">
        <v>4288</v>
      </c>
      <c r="O1558" t="s">
        <v>2393</v>
      </c>
      <c r="P1558" t="b">
        <v>1</v>
      </c>
      <c r="Q1558" s="2">
        <v>44153.746724537035</v>
      </c>
      <c r="R1558" s="1"/>
      <c r="S1558" t="b">
        <v>0</v>
      </c>
      <c r="U1558" s="1"/>
      <c r="V1558" t="b">
        <v>0</v>
      </c>
      <c r="W1558" s="1">
        <v>44562</v>
      </c>
      <c r="X1558">
        <v>1</v>
      </c>
      <c r="Y1558">
        <v>2022</v>
      </c>
      <c r="Z1558" t="s">
        <v>161</v>
      </c>
      <c r="AA1558" t="s">
        <v>161</v>
      </c>
      <c r="AB1558" t="b">
        <v>0</v>
      </c>
      <c r="AC1558" t="b">
        <v>0</v>
      </c>
      <c r="AE1558" t="b">
        <v>1</v>
      </c>
      <c r="AF1558" t="b">
        <v>0</v>
      </c>
      <c r="AG1558" t="b">
        <v>0</v>
      </c>
      <c r="AH1558" t="s">
        <v>219</v>
      </c>
      <c r="AI1558" t="b">
        <v>0</v>
      </c>
      <c r="AK1558" t="b">
        <v>0</v>
      </c>
      <c r="AL1558" s="1">
        <v>44329</v>
      </c>
      <c r="AM1558" t="s">
        <v>162</v>
      </c>
      <c r="AN1558" s="2">
        <v>44348.796840277777</v>
      </c>
      <c r="AP1558" s="2">
        <v>44153.747037037036</v>
      </c>
      <c r="AQ1558" s="1"/>
      <c r="AS1558" t="b">
        <v>0</v>
      </c>
      <c r="AV1558" t="s">
        <v>213</v>
      </c>
      <c r="BB1558" t="s">
        <v>4289</v>
      </c>
      <c r="BD1558" t="b">
        <v>0</v>
      </c>
      <c r="BH1558" t="s">
        <v>3139</v>
      </c>
      <c r="BI1558" t="s">
        <v>1668</v>
      </c>
      <c r="BJ1558" t="s">
        <v>216</v>
      </c>
      <c r="BL1558" t="s">
        <v>4288</v>
      </c>
      <c r="BM1558" t="s">
        <v>202</v>
      </c>
      <c r="BN1558" t="s">
        <v>2414</v>
      </c>
      <c r="BQ1558" t="s">
        <v>204</v>
      </c>
      <c r="BR1558" t="b">
        <v>0</v>
      </c>
      <c r="BT1558" t="b">
        <v>0</v>
      </c>
      <c r="BW1558" t="s">
        <v>313</v>
      </c>
      <c r="BX1558" t="b">
        <v>0</v>
      </c>
      <c r="BY1558" s="2">
        <v>44376.857581018521</v>
      </c>
      <c r="BZ1558" t="s">
        <v>3140</v>
      </c>
      <c r="CB1558" t="b">
        <v>0</v>
      </c>
      <c r="CC1558" t="b">
        <v>0</v>
      </c>
      <c r="CD1558">
        <v>0</v>
      </c>
      <c r="CE1558">
        <v>0</v>
      </c>
      <c r="CF1558">
        <v>119370</v>
      </c>
      <c r="CH1558">
        <v>5968.5</v>
      </c>
      <c r="CI1558">
        <v>5</v>
      </c>
      <c r="CJ1558">
        <v>0</v>
      </c>
      <c r="CK1558">
        <f>YEAR(tbl_Opportunity[[#This Row],[Close Date]])</f>
        <v>2022</v>
      </c>
    </row>
    <row r="1559" spans="1:89">
      <c r="A1559" t="s">
        <v>4290</v>
      </c>
      <c r="B1559" t="b">
        <v>0</v>
      </c>
      <c r="D1559" t="b">
        <v>0</v>
      </c>
      <c r="H1559" s="1">
        <v>44645</v>
      </c>
      <c r="I1559" t="b">
        <v>0</v>
      </c>
      <c r="L1559" t="s">
        <v>4291</v>
      </c>
      <c r="O1559" t="s">
        <v>311</v>
      </c>
      <c r="P1559" t="b">
        <v>1</v>
      </c>
      <c r="Q1559" s="2">
        <v>44158.617638888885</v>
      </c>
      <c r="R1559" s="1"/>
      <c r="S1559" t="b">
        <v>0</v>
      </c>
      <c r="U1559" s="1"/>
      <c r="V1559" t="b">
        <v>0</v>
      </c>
      <c r="W1559" s="1">
        <v>44562</v>
      </c>
      <c r="X1559">
        <v>1</v>
      </c>
      <c r="Y1559">
        <v>2022</v>
      </c>
      <c r="Z1559" t="s">
        <v>161</v>
      </c>
      <c r="AA1559" t="s">
        <v>161</v>
      </c>
      <c r="AB1559" t="b">
        <v>0</v>
      </c>
      <c r="AC1559" t="b">
        <v>0</v>
      </c>
      <c r="AE1559" t="b">
        <v>1</v>
      </c>
      <c r="AF1559" t="b">
        <v>0</v>
      </c>
      <c r="AG1559" t="b">
        <v>0</v>
      </c>
      <c r="AH1559" t="s">
        <v>145</v>
      </c>
      <c r="AI1559" t="b">
        <v>0</v>
      </c>
      <c r="AK1559" t="b">
        <v>0</v>
      </c>
      <c r="AL1559" s="1">
        <v>44343</v>
      </c>
      <c r="AM1559" t="s">
        <v>311</v>
      </c>
      <c r="AN1559" s="2">
        <v>44358.607291666667</v>
      </c>
      <c r="AP1559" s="2">
        <v>44158.618136574078</v>
      </c>
      <c r="AQ1559" s="1"/>
      <c r="AS1559" t="b">
        <v>0</v>
      </c>
      <c r="AV1559" t="s">
        <v>248</v>
      </c>
      <c r="BB1559" t="s">
        <v>4292</v>
      </c>
      <c r="BD1559" t="b">
        <v>0</v>
      </c>
      <c r="BH1559" t="s">
        <v>311</v>
      </c>
      <c r="BI1559" t="s">
        <v>1072</v>
      </c>
      <c r="BL1559" t="s">
        <v>4291</v>
      </c>
      <c r="BM1559" t="s">
        <v>202</v>
      </c>
      <c r="BN1559" t="s">
        <v>2414</v>
      </c>
      <c r="BQ1559" t="s">
        <v>204</v>
      </c>
      <c r="BR1559" t="b">
        <v>0</v>
      </c>
      <c r="BT1559" t="b">
        <v>0</v>
      </c>
      <c r="BW1559" t="s">
        <v>349</v>
      </c>
      <c r="BX1559" t="b">
        <v>0</v>
      </c>
      <c r="BY1559" s="2">
        <v>44376.857581018521</v>
      </c>
      <c r="BZ1559" t="s">
        <v>3072</v>
      </c>
      <c r="CB1559" t="b">
        <v>0</v>
      </c>
      <c r="CC1559" t="b">
        <v>0</v>
      </c>
      <c r="CD1559">
        <v>0</v>
      </c>
      <c r="CE1559">
        <v>0</v>
      </c>
      <c r="CF1559">
        <v>154850</v>
      </c>
      <c r="CH1559">
        <v>46455</v>
      </c>
      <c r="CI1559">
        <v>30</v>
      </c>
      <c r="CJ1559">
        <v>0</v>
      </c>
      <c r="CK1559">
        <f>YEAR(tbl_Opportunity[[#This Row],[Close Date]])</f>
        <v>2022</v>
      </c>
    </row>
    <row r="1560" spans="1:89">
      <c r="A1560" t="s">
        <v>4293</v>
      </c>
      <c r="B1560" t="b">
        <v>0</v>
      </c>
      <c r="D1560" t="b">
        <v>0</v>
      </c>
      <c r="E1560" t="s">
        <v>2929</v>
      </c>
      <c r="H1560" s="1">
        <v>44620</v>
      </c>
      <c r="I1560" t="b">
        <v>0</v>
      </c>
      <c r="L1560" t="s">
        <v>4294</v>
      </c>
      <c r="O1560" t="s">
        <v>215</v>
      </c>
      <c r="P1560" t="b">
        <v>1</v>
      </c>
      <c r="Q1560" s="2">
        <v>44088.822245370371</v>
      </c>
      <c r="R1560" s="1"/>
      <c r="S1560" t="b">
        <v>0</v>
      </c>
      <c r="U1560" s="1"/>
      <c r="V1560" t="b">
        <v>0</v>
      </c>
      <c r="W1560" s="1">
        <v>44562</v>
      </c>
      <c r="X1560">
        <v>1</v>
      </c>
      <c r="Y1560">
        <v>2022</v>
      </c>
      <c r="Z1560" t="s">
        <v>161</v>
      </c>
      <c r="AA1560" t="s">
        <v>161</v>
      </c>
      <c r="AB1560" t="b">
        <v>0</v>
      </c>
      <c r="AC1560" t="b">
        <v>0</v>
      </c>
      <c r="AE1560" t="b">
        <v>1</v>
      </c>
      <c r="AF1560" t="b">
        <v>0</v>
      </c>
      <c r="AG1560" t="b">
        <v>0</v>
      </c>
      <c r="AH1560" t="s">
        <v>210</v>
      </c>
      <c r="AI1560" t="b">
        <v>0</v>
      </c>
      <c r="AK1560" t="b">
        <v>0</v>
      </c>
      <c r="AL1560" s="1">
        <v>44288</v>
      </c>
      <c r="AM1560" t="s">
        <v>215</v>
      </c>
      <c r="AN1560" s="2">
        <v>44364.594247685185</v>
      </c>
      <c r="AP1560" s="2">
        <v>44088.822731481479</v>
      </c>
      <c r="AQ1560" s="1"/>
      <c r="AS1560" t="b">
        <v>0</v>
      </c>
      <c r="AV1560" t="s">
        <v>93</v>
      </c>
      <c r="BB1560" t="s">
        <v>4295</v>
      </c>
      <c r="BD1560" t="b">
        <v>0</v>
      </c>
      <c r="BH1560" t="s">
        <v>215</v>
      </c>
      <c r="BI1560" t="s">
        <v>1243</v>
      </c>
      <c r="BJ1560" t="s">
        <v>216</v>
      </c>
      <c r="BL1560" t="s">
        <v>4294</v>
      </c>
      <c r="BM1560" t="s">
        <v>202</v>
      </c>
      <c r="BN1560" t="s">
        <v>2414</v>
      </c>
      <c r="BQ1560" t="s">
        <v>204</v>
      </c>
      <c r="BR1560" t="b">
        <v>0</v>
      </c>
      <c r="BT1560" t="b">
        <v>0</v>
      </c>
      <c r="BW1560" t="s">
        <v>313</v>
      </c>
      <c r="BX1560" t="b">
        <v>0</v>
      </c>
      <c r="BY1560" s="2">
        <v>44376.857581018521</v>
      </c>
      <c r="BZ1560" t="s">
        <v>3070</v>
      </c>
      <c r="CB1560" t="b">
        <v>0</v>
      </c>
      <c r="CC1560" t="b">
        <v>0</v>
      </c>
      <c r="CD1560">
        <v>0</v>
      </c>
      <c r="CE1560">
        <v>0</v>
      </c>
      <c r="CF1560">
        <v>140000</v>
      </c>
      <c r="CH1560">
        <v>7000</v>
      </c>
      <c r="CI1560">
        <v>5</v>
      </c>
      <c r="CJ1560">
        <v>0</v>
      </c>
      <c r="CK1560">
        <f>YEAR(tbl_Opportunity[[#This Row],[Close Date]])</f>
        <v>2022</v>
      </c>
    </row>
    <row r="1561" spans="1:89">
      <c r="A1561" t="s">
        <v>4296</v>
      </c>
      <c r="B1561" t="b">
        <v>0</v>
      </c>
      <c r="D1561" t="b">
        <v>0</v>
      </c>
      <c r="H1561" s="1">
        <v>44638</v>
      </c>
      <c r="I1561" t="b">
        <v>0</v>
      </c>
      <c r="L1561" t="s">
        <v>4297</v>
      </c>
      <c r="O1561" t="s">
        <v>2393</v>
      </c>
      <c r="P1561" t="b">
        <v>1</v>
      </c>
      <c r="Q1561" s="2">
        <v>44159.839780092596</v>
      </c>
      <c r="R1561" s="1"/>
      <c r="S1561" t="b">
        <v>0</v>
      </c>
      <c r="U1561" s="1"/>
      <c r="V1561" t="b">
        <v>0</v>
      </c>
      <c r="W1561" s="1">
        <v>44562</v>
      </c>
      <c r="X1561">
        <v>1</v>
      </c>
      <c r="Y1561">
        <v>2022</v>
      </c>
      <c r="Z1561" t="s">
        <v>1659</v>
      </c>
      <c r="AA1561" t="s">
        <v>1660</v>
      </c>
      <c r="AB1561" t="b">
        <v>0</v>
      </c>
      <c r="AC1561" t="b">
        <v>0</v>
      </c>
      <c r="AE1561" t="b">
        <v>1</v>
      </c>
      <c r="AF1561" t="b">
        <v>0</v>
      </c>
      <c r="AG1561" t="b">
        <v>0</v>
      </c>
      <c r="AH1561" t="s">
        <v>243</v>
      </c>
      <c r="AI1561" t="b">
        <v>0</v>
      </c>
      <c r="AJ1561" t="s">
        <v>195</v>
      </c>
      <c r="AK1561" t="b">
        <v>0</v>
      </c>
      <c r="AL1561" s="1">
        <v>44298</v>
      </c>
      <c r="AM1561" t="s">
        <v>162</v>
      </c>
      <c r="AN1561" s="2">
        <v>44348.796793981484</v>
      </c>
      <c r="AP1561" s="2">
        <v>44159.843981481485</v>
      </c>
      <c r="AQ1561" s="1"/>
      <c r="AS1561" t="b">
        <v>0</v>
      </c>
      <c r="AV1561" t="s">
        <v>213</v>
      </c>
      <c r="AY1561" t="s">
        <v>236</v>
      </c>
      <c r="AZ1561" t="s">
        <v>237</v>
      </c>
      <c r="BB1561" t="s">
        <v>4298</v>
      </c>
      <c r="BD1561" t="b">
        <v>0</v>
      </c>
      <c r="BH1561" t="s">
        <v>3139</v>
      </c>
      <c r="BI1561" t="s">
        <v>1243</v>
      </c>
      <c r="BL1561" t="s">
        <v>4299</v>
      </c>
      <c r="BM1561" t="s">
        <v>202</v>
      </c>
      <c r="BN1561" t="s">
        <v>203</v>
      </c>
      <c r="BQ1561" t="s">
        <v>204</v>
      </c>
      <c r="BR1561" t="b">
        <v>0</v>
      </c>
      <c r="BT1561" t="b">
        <v>0</v>
      </c>
      <c r="BW1561" t="s">
        <v>1662</v>
      </c>
      <c r="BX1561" t="b">
        <v>0</v>
      </c>
      <c r="BY1561" s="2">
        <v>44376.857581018521</v>
      </c>
      <c r="BZ1561" t="s">
        <v>3140</v>
      </c>
      <c r="CB1561" t="b">
        <v>0</v>
      </c>
      <c r="CC1561" t="b">
        <v>0</v>
      </c>
      <c r="CD1561">
        <v>0</v>
      </c>
      <c r="CE1561">
        <v>0</v>
      </c>
      <c r="CF1561">
        <v>42933</v>
      </c>
      <c r="CH1561">
        <v>30053.1</v>
      </c>
      <c r="CI1561">
        <v>70</v>
      </c>
      <c r="CJ1561">
        <v>0</v>
      </c>
      <c r="CK1561">
        <f>YEAR(tbl_Opportunity[[#This Row],[Close Date]])</f>
        <v>2022</v>
      </c>
    </row>
    <row r="1562" spans="1:89">
      <c r="A1562" t="s">
        <v>328</v>
      </c>
      <c r="B1562" t="b">
        <v>0</v>
      </c>
      <c r="D1562" t="b">
        <v>0</v>
      </c>
      <c r="E1562" t="s">
        <v>4300</v>
      </c>
      <c r="H1562" s="1">
        <v>44651</v>
      </c>
      <c r="I1562" t="b">
        <v>0</v>
      </c>
      <c r="L1562" t="s">
        <v>4301</v>
      </c>
      <c r="O1562" t="s">
        <v>215</v>
      </c>
      <c r="P1562" t="b">
        <v>1</v>
      </c>
      <c r="Q1562" s="2">
        <v>44144.873020833336</v>
      </c>
      <c r="R1562" s="1"/>
      <c r="S1562" t="b">
        <v>0</v>
      </c>
      <c r="U1562" s="1"/>
      <c r="V1562" t="b">
        <v>0</v>
      </c>
      <c r="W1562" s="1">
        <v>44562</v>
      </c>
      <c r="X1562">
        <v>1</v>
      </c>
      <c r="Y1562">
        <v>2022</v>
      </c>
      <c r="Z1562" t="s">
        <v>161</v>
      </c>
      <c r="AA1562" t="s">
        <v>161</v>
      </c>
      <c r="AB1562" t="b">
        <v>0</v>
      </c>
      <c r="AC1562" t="b">
        <v>0</v>
      </c>
      <c r="AE1562" t="b">
        <v>1</v>
      </c>
      <c r="AF1562" t="b">
        <v>0</v>
      </c>
      <c r="AG1562" t="b">
        <v>0</v>
      </c>
      <c r="AH1562" t="s">
        <v>219</v>
      </c>
      <c r="AI1562" t="b">
        <v>0</v>
      </c>
      <c r="AJ1562" t="s">
        <v>211</v>
      </c>
      <c r="AK1562" t="b">
        <v>0</v>
      </c>
      <c r="AL1562" s="1">
        <v>44363</v>
      </c>
      <c r="AM1562" t="s">
        <v>1053</v>
      </c>
      <c r="AN1562" s="2">
        <v>44364.580092592594</v>
      </c>
      <c r="AP1562" s="2">
        <v>44200.674814814818</v>
      </c>
      <c r="AQ1562" s="1"/>
      <c r="AS1562" t="b">
        <v>0</v>
      </c>
      <c r="AV1562" t="s">
        <v>176</v>
      </c>
      <c r="AY1562" t="s">
        <v>236</v>
      </c>
      <c r="BB1562" t="s">
        <v>4302</v>
      </c>
      <c r="BD1562" t="b">
        <v>0</v>
      </c>
      <c r="BH1562" t="s">
        <v>1053</v>
      </c>
      <c r="BI1562" t="s">
        <v>1243</v>
      </c>
      <c r="BL1562" t="s">
        <v>4301</v>
      </c>
      <c r="BM1562" t="s">
        <v>202</v>
      </c>
      <c r="BN1562" t="s">
        <v>203</v>
      </c>
      <c r="BQ1562" t="s">
        <v>204</v>
      </c>
      <c r="BR1562" t="b">
        <v>0</v>
      </c>
      <c r="BT1562" t="b">
        <v>0</v>
      </c>
      <c r="BW1562" t="s">
        <v>313</v>
      </c>
      <c r="BX1562" t="b">
        <v>0</v>
      </c>
      <c r="BY1562" s="2">
        <v>44376.857581018521</v>
      </c>
      <c r="BZ1562" t="s">
        <v>377</v>
      </c>
      <c r="CB1562" t="b">
        <v>0</v>
      </c>
      <c r="CC1562" t="b">
        <v>0</v>
      </c>
      <c r="CD1562">
        <v>0</v>
      </c>
      <c r="CE1562">
        <v>0</v>
      </c>
      <c r="CF1562">
        <v>80000</v>
      </c>
      <c r="CH1562">
        <v>4000</v>
      </c>
      <c r="CI1562">
        <v>5</v>
      </c>
      <c r="CJ1562">
        <v>0</v>
      </c>
      <c r="CK1562">
        <f>YEAR(tbl_Opportunity[[#This Row],[Close Date]])</f>
        <v>2022</v>
      </c>
    </row>
    <row r="1563" spans="1:89">
      <c r="A1563" t="s">
        <v>3296</v>
      </c>
      <c r="B1563" t="b">
        <v>0</v>
      </c>
      <c r="D1563" t="b">
        <v>0</v>
      </c>
      <c r="H1563" s="1">
        <v>44651</v>
      </c>
      <c r="I1563" t="b">
        <v>0</v>
      </c>
      <c r="J1563" t="s">
        <v>111</v>
      </c>
      <c r="L1563" t="s">
        <v>4303</v>
      </c>
      <c r="N1563" t="s">
        <v>345</v>
      </c>
      <c r="O1563" t="s">
        <v>2137</v>
      </c>
      <c r="P1563" t="b">
        <v>1</v>
      </c>
      <c r="Q1563" s="2">
        <v>42926.639166666668</v>
      </c>
      <c r="R1563" s="1"/>
      <c r="S1563" t="b">
        <v>0</v>
      </c>
      <c r="U1563" s="1"/>
      <c r="V1563" t="b">
        <v>0</v>
      </c>
      <c r="W1563" s="1">
        <v>44562</v>
      </c>
      <c r="X1563">
        <v>1</v>
      </c>
      <c r="Y1563">
        <v>2022</v>
      </c>
      <c r="Z1563" t="s">
        <v>161</v>
      </c>
      <c r="AA1563" t="s">
        <v>161</v>
      </c>
      <c r="AB1563" t="b">
        <v>0</v>
      </c>
      <c r="AC1563" t="b">
        <v>0</v>
      </c>
      <c r="AE1563" t="b">
        <v>1</v>
      </c>
      <c r="AF1563" t="b">
        <v>0</v>
      </c>
      <c r="AG1563" t="b">
        <v>0</v>
      </c>
      <c r="AH1563" t="s">
        <v>219</v>
      </c>
      <c r="AI1563" t="b">
        <v>0</v>
      </c>
      <c r="AJ1563" t="s">
        <v>2359</v>
      </c>
      <c r="AK1563" t="b">
        <v>0</v>
      </c>
      <c r="AL1563" s="1">
        <v>44144</v>
      </c>
      <c r="AM1563" t="s">
        <v>162</v>
      </c>
      <c r="AN1563" s="2">
        <v>44348.796666666669</v>
      </c>
      <c r="AP1563" s="2">
        <v>44322.653321759259</v>
      </c>
      <c r="AQ1563" s="1"/>
      <c r="AS1563" t="b">
        <v>0</v>
      </c>
      <c r="AU1563" t="s">
        <v>472</v>
      </c>
      <c r="AV1563" t="s">
        <v>93</v>
      </c>
      <c r="AY1563" t="s">
        <v>2360</v>
      </c>
      <c r="AZ1563" t="s">
        <v>2361</v>
      </c>
      <c r="BB1563" t="s">
        <v>4304</v>
      </c>
      <c r="BD1563" t="b">
        <v>0</v>
      </c>
      <c r="BF1563" t="s">
        <v>4305</v>
      </c>
      <c r="BH1563" t="s">
        <v>194</v>
      </c>
      <c r="BI1563" t="s">
        <v>1668</v>
      </c>
      <c r="BJ1563" t="s">
        <v>216</v>
      </c>
      <c r="BL1563" t="s">
        <v>4303</v>
      </c>
      <c r="BM1563" t="s">
        <v>202</v>
      </c>
      <c r="BN1563" t="s">
        <v>203</v>
      </c>
      <c r="BQ1563" t="s">
        <v>204</v>
      </c>
      <c r="BR1563" t="b">
        <v>0</v>
      </c>
      <c r="BT1563" t="b">
        <v>0</v>
      </c>
      <c r="BW1563" t="s">
        <v>313</v>
      </c>
      <c r="BX1563" t="b">
        <v>0</v>
      </c>
      <c r="BY1563" s="2">
        <v>44376.857569444444</v>
      </c>
      <c r="BZ1563" t="s">
        <v>265</v>
      </c>
      <c r="CB1563" t="b">
        <v>0</v>
      </c>
      <c r="CC1563" t="b">
        <v>0</v>
      </c>
      <c r="CD1563">
        <v>0</v>
      </c>
      <c r="CE1563">
        <v>0</v>
      </c>
      <c r="CF1563">
        <v>101755</v>
      </c>
      <c r="CH1563">
        <v>5087.75</v>
      </c>
      <c r="CI1563">
        <v>5</v>
      </c>
      <c r="CJ1563">
        <v>0</v>
      </c>
      <c r="CK1563">
        <f>YEAR(tbl_Opportunity[[#This Row],[Close Date]])</f>
        <v>2022</v>
      </c>
    </row>
    <row r="1564" spans="1:89">
      <c r="A1564" t="s">
        <v>4306</v>
      </c>
      <c r="B1564" t="b">
        <v>0</v>
      </c>
      <c r="D1564" t="b">
        <v>0</v>
      </c>
      <c r="E1564" t="s">
        <v>2829</v>
      </c>
      <c r="H1564" s="1">
        <v>44645</v>
      </c>
      <c r="I1564" t="b">
        <v>0</v>
      </c>
      <c r="L1564" t="s">
        <v>4307</v>
      </c>
      <c r="O1564" t="s">
        <v>272</v>
      </c>
      <c r="P1564" t="b">
        <v>1</v>
      </c>
      <c r="Q1564" s="2">
        <v>43664.805648148147</v>
      </c>
      <c r="R1564" s="1"/>
      <c r="S1564" t="b">
        <v>0</v>
      </c>
      <c r="U1564" s="1"/>
      <c r="V1564" t="b">
        <v>0</v>
      </c>
      <c r="W1564" s="1">
        <v>44562</v>
      </c>
      <c r="X1564">
        <v>1</v>
      </c>
      <c r="Y1564">
        <v>2022</v>
      </c>
      <c r="Z1564" t="s">
        <v>161</v>
      </c>
      <c r="AA1564" t="s">
        <v>161</v>
      </c>
      <c r="AB1564" t="b">
        <v>0</v>
      </c>
      <c r="AC1564" t="b">
        <v>0</v>
      </c>
      <c r="AE1564" t="b">
        <v>1</v>
      </c>
      <c r="AF1564" t="b">
        <v>0</v>
      </c>
      <c r="AG1564" t="b">
        <v>0</v>
      </c>
      <c r="AH1564" t="s">
        <v>243</v>
      </c>
      <c r="AI1564" t="b">
        <v>0</v>
      </c>
      <c r="AJ1564" t="s">
        <v>195</v>
      </c>
      <c r="AK1564" t="b">
        <v>0</v>
      </c>
      <c r="AL1564" s="1">
        <v>44357</v>
      </c>
      <c r="AM1564" t="s">
        <v>1053</v>
      </c>
      <c r="AN1564" s="2">
        <v>44358.839050925926</v>
      </c>
      <c r="AP1564" s="2">
        <v>43683.771562499998</v>
      </c>
      <c r="AQ1564" s="1"/>
      <c r="AS1564" t="b">
        <v>0</v>
      </c>
      <c r="AU1564" t="s">
        <v>247</v>
      </c>
      <c r="AV1564" t="s">
        <v>176</v>
      </c>
      <c r="AY1564" t="s">
        <v>236</v>
      </c>
      <c r="AZ1564" t="s">
        <v>237</v>
      </c>
      <c r="BB1564" t="s">
        <v>4308</v>
      </c>
      <c r="BD1564" t="b">
        <v>0</v>
      </c>
      <c r="BH1564" t="s">
        <v>1053</v>
      </c>
      <c r="BI1564" t="s">
        <v>1243</v>
      </c>
      <c r="BJ1564" t="s">
        <v>250</v>
      </c>
      <c r="BL1564" t="s">
        <v>4307</v>
      </c>
      <c r="BM1564" t="s">
        <v>202</v>
      </c>
      <c r="BN1564" t="s">
        <v>203</v>
      </c>
      <c r="BQ1564" t="s">
        <v>204</v>
      </c>
      <c r="BR1564" t="b">
        <v>0</v>
      </c>
      <c r="BT1564" t="b">
        <v>0</v>
      </c>
      <c r="BW1564" t="s">
        <v>313</v>
      </c>
      <c r="BX1564" t="b">
        <v>0</v>
      </c>
      <c r="BY1564" s="2">
        <v>44376.857569444444</v>
      </c>
      <c r="BZ1564" t="s">
        <v>377</v>
      </c>
      <c r="CB1564" t="b">
        <v>0</v>
      </c>
      <c r="CC1564" t="b">
        <v>0</v>
      </c>
      <c r="CD1564">
        <v>1</v>
      </c>
      <c r="CE1564">
        <v>1</v>
      </c>
      <c r="CF1564">
        <v>69335</v>
      </c>
      <c r="CH1564">
        <v>3466.75</v>
      </c>
      <c r="CI1564">
        <v>5</v>
      </c>
      <c r="CJ1564">
        <v>0</v>
      </c>
      <c r="CK1564">
        <f>YEAR(tbl_Opportunity[[#This Row],[Close Date]])</f>
        <v>2022</v>
      </c>
    </row>
    <row r="1565" spans="1:89">
      <c r="A1565" t="s">
        <v>4309</v>
      </c>
      <c r="B1565" t="b">
        <v>0</v>
      </c>
      <c r="C1565" t="s">
        <v>105</v>
      </c>
      <c r="D1565" t="b">
        <v>0</v>
      </c>
      <c r="F1565" t="s">
        <v>2807</v>
      </c>
      <c r="G1565" t="s">
        <v>2807</v>
      </c>
      <c r="H1565" s="1">
        <v>44638</v>
      </c>
      <c r="I1565" t="b">
        <v>0</v>
      </c>
      <c r="L1565" t="s">
        <v>4310</v>
      </c>
      <c r="O1565" t="s">
        <v>2393</v>
      </c>
      <c r="P1565" t="b">
        <v>1</v>
      </c>
      <c r="Q1565" s="2">
        <v>44295.626701388886</v>
      </c>
      <c r="R1565" s="1"/>
      <c r="S1565" t="b">
        <v>0</v>
      </c>
      <c r="U1565" s="1"/>
      <c r="V1565" t="b">
        <v>0</v>
      </c>
      <c r="W1565" s="1">
        <v>44562</v>
      </c>
      <c r="X1565">
        <v>1</v>
      </c>
      <c r="Y1565">
        <v>2022</v>
      </c>
      <c r="Z1565" t="s">
        <v>161</v>
      </c>
      <c r="AA1565" t="s">
        <v>161</v>
      </c>
      <c r="AB1565" t="b">
        <v>0</v>
      </c>
      <c r="AC1565" t="b">
        <v>0</v>
      </c>
      <c r="AE1565" t="b">
        <v>1</v>
      </c>
      <c r="AF1565" t="b">
        <v>0</v>
      </c>
      <c r="AG1565" t="b">
        <v>0</v>
      </c>
      <c r="AH1565" t="s">
        <v>121</v>
      </c>
      <c r="AI1565" t="b">
        <v>0</v>
      </c>
      <c r="AK1565" t="b">
        <v>0</v>
      </c>
      <c r="AL1565" s="1">
        <v>44249</v>
      </c>
      <c r="AM1565" t="s">
        <v>162</v>
      </c>
      <c r="AN1565" s="2">
        <v>44348.796840277777</v>
      </c>
      <c r="AP1565" s="2"/>
      <c r="AQ1565" s="1"/>
      <c r="AS1565" t="b">
        <v>0</v>
      </c>
      <c r="AV1565" t="s">
        <v>213</v>
      </c>
      <c r="BB1565" t="s">
        <v>4311</v>
      </c>
      <c r="BD1565" t="b">
        <v>0</v>
      </c>
      <c r="BH1565" t="s">
        <v>3139</v>
      </c>
      <c r="BI1565" t="s">
        <v>2055</v>
      </c>
      <c r="BJ1565" t="s">
        <v>196</v>
      </c>
      <c r="BL1565" t="s">
        <v>4310</v>
      </c>
      <c r="BM1565" t="s">
        <v>202</v>
      </c>
      <c r="BN1565" t="s">
        <v>2414</v>
      </c>
      <c r="BQ1565" t="s">
        <v>204</v>
      </c>
      <c r="BR1565" t="b">
        <v>0</v>
      </c>
      <c r="BT1565" t="b">
        <v>0</v>
      </c>
      <c r="BW1565" t="s">
        <v>313</v>
      </c>
      <c r="BX1565" t="b">
        <v>0</v>
      </c>
      <c r="BY1565" s="2">
        <v>44376.857581018521</v>
      </c>
      <c r="BZ1565" t="s">
        <v>3140</v>
      </c>
      <c r="CB1565" t="b">
        <v>0</v>
      </c>
      <c r="CC1565" t="b">
        <v>0</v>
      </c>
      <c r="CD1565">
        <v>1</v>
      </c>
      <c r="CE1565">
        <v>1</v>
      </c>
      <c r="CF1565">
        <v>128216.7</v>
      </c>
      <c r="CH1565">
        <v>6410.84</v>
      </c>
      <c r="CI1565">
        <v>5</v>
      </c>
      <c r="CJ1565">
        <v>0</v>
      </c>
      <c r="CK1565">
        <f>YEAR(tbl_Opportunity[[#This Row],[Close Date]])</f>
        <v>2022</v>
      </c>
    </row>
    <row r="1566" spans="1:89">
      <c r="A1566" t="s">
        <v>4312</v>
      </c>
      <c r="B1566" t="b">
        <v>0</v>
      </c>
      <c r="D1566" t="b">
        <v>0</v>
      </c>
      <c r="H1566" s="1">
        <v>44681</v>
      </c>
      <c r="I1566" t="b">
        <v>0</v>
      </c>
      <c r="O1566" t="s">
        <v>2808</v>
      </c>
      <c r="P1566" t="b">
        <v>1</v>
      </c>
      <c r="Q1566" s="2">
        <v>44228.871354166666</v>
      </c>
      <c r="R1566" s="1"/>
      <c r="S1566" t="b">
        <v>0</v>
      </c>
      <c r="U1566" s="1"/>
      <c r="V1566" t="b">
        <v>0</v>
      </c>
      <c r="W1566" s="1">
        <v>44593</v>
      </c>
      <c r="X1566">
        <v>2</v>
      </c>
      <c r="Y1566">
        <v>2022</v>
      </c>
      <c r="Z1566" t="s">
        <v>161</v>
      </c>
      <c r="AA1566" t="s">
        <v>161</v>
      </c>
      <c r="AB1566" t="b">
        <v>0</v>
      </c>
      <c r="AC1566" t="b">
        <v>0</v>
      </c>
      <c r="AE1566" t="b">
        <v>1</v>
      </c>
      <c r="AF1566" t="b">
        <v>0</v>
      </c>
      <c r="AG1566" t="b">
        <v>0</v>
      </c>
      <c r="AH1566" t="s">
        <v>91</v>
      </c>
      <c r="AI1566" t="b">
        <v>0</v>
      </c>
      <c r="AK1566" t="b">
        <v>0</v>
      </c>
      <c r="AL1566" s="1">
        <v>44238</v>
      </c>
      <c r="AM1566" t="s">
        <v>162</v>
      </c>
      <c r="AN1566" s="2">
        <v>44348.796666666669</v>
      </c>
      <c r="AP1566" s="2">
        <v>44239.432106481479</v>
      </c>
      <c r="AQ1566" s="1"/>
      <c r="AS1566" t="b">
        <v>0</v>
      </c>
      <c r="AV1566" t="s">
        <v>213</v>
      </c>
      <c r="BB1566" t="s">
        <v>4313</v>
      </c>
      <c r="BD1566" t="b">
        <v>0</v>
      </c>
      <c r="BH1566" t="s">
        <v>2808</v>
      </c>
      <c r="BI1566" t="s">
        <v>2055</v>
      </c>
      <c r="BL1566" t="s">
        <v>4314</v>
      </c>
      <c r="BM1566" t="s">
        <v>202</v>
      </c>
      <c r="BN1566" t="s">
        <v>2414</v>
      </c>
      <c r="BQ1566" t="s">
        <v>204</v>
      </c>
      <c r="BR1566" t="b">
        <v>0</v>
      </c>
      <c r="BT1566" t="b">
        <v>0</v>
      </c>
      <c r="BW1566" t="s">
        <v>313</v>
      </c>
      <c r="BX1566" t="b">
        <v>0</v>
      </c>
      <c r="BY1566" s="2">
        <v>44376.857581018521</v>
      </c>
      <c r="BZ1566" t="s">
        <v>2812</v>
      </c>
      <c r="CB1566" t="b">
        <v>0</v>
      </c>
      <c r="CC1566" t="b">
        <v>0</v>
      </c>
      <c r="CF1566">
        <v>164278</v>
      </c>
      <c r="CH1566">
        <v>8213.9</v>
      </c>
      <c r="CI1566">
        <v>5</v>
      </c>
      <c r="CJ1566">
        <v>0</v>
      </c>
      <c r="CK1566">
        <f>YEAR(tbl_Opportunity[[#This Row],[Close Date]])</f>
        <v>2022</v>
      </c>
    </row>
    <row r="1567" spans="1:89">
      <c r="A1567" t="s">
        <v>4315</v>
      </c>
      <c r="B1567" t="b">
        <v>0</v>
      </c>
      <c r="D1567" t="b">
        <v>0</v>
      </c>
      <c r="H1567" s="1">
        <v>44742</v>
      </c>
      <c r="I1567" t="b">
        <v>0</v>
      </c>
      <c r="L1567" t="s">
        <v>4316</v>
      </c>
      <c r="O1567" t="s">
        <v>215</v>
      </c>
      <c r="P1567" t="b">
        <v>1</v>
      </c>
      <c r="Q1567" s="2">
        <v>44098.624189814815</v>
      </c>
      <c r="R1567" s="1"/>
      <c r="S1567" t="b">
        <v>0</v>
      </c>
      <c r="U1567" s="1"/>
      <c r="V1567" t="b">
        <v>0</v>
      </c>
      <c r="W1567" s="1">
        <v>44593</v>
      </c>
      <c r="X1567">
        <v>2</v>
      </c>
      <c r="Y1567">
        <v>2022</v>
      </c>
      <c r="Z1567" t="s">
        <v>161</v>
      </c>
      <c r="AA1567" t="s">
        <v>161</v>
      </c>
      <c r="AB1567" t="b">
        <v>0</v>
      </c>
      <c r="AC1567" t="b">
        <v>0</v>
      </c>
      <c r="AE1567" t="b">
        <v>1</v>
      </c>
      <c r="AF1567" t="b">
        <v>0</v>
      </c>
      <c r="AG1567" t="b">
        <v>0</v>
      </c>
      <c r="AH1567" t="s">
        <v>368</v>
      </c>
      <c r="AI1567" t="b">
        <v>0</v>
      </c>
      <c r="AK1567" t="b">
        <v>0</v>
      </c>
      <c r="AL1567" s="1">
        <v>44334</v>
      </c>
      <c r="AM1567" t="s">
        <v>162</v>
      </c>
      <c r="AN1567" s="2">
        <v>44348.7966087963</v>
      </c>
      <c r="AP1567" s="2">
        <v>44098.865879629629</v>
      </c>
      <c r="AQ1567" s="1"/>
      <c r="AS1567" t="b">
        <v>0</v>
      </c>
      <c r="AV1567" t="s">
        <v>176</v>
      </c>
      <c r="BB1567" t="s">
        <v>4317</v>
      </c>
      <c r="BD1567" t="b">
        <v>0</v>
      </c>
      <c r="BH1567" t="s">
        <v>2808</v>
      </c>
      <c r="BI1567" t="s">
        <v>1668</v>
      </c>
      <c r="BJ1567" t="s">
        <v>216</v>
      </c>
      <c r="BL1567" t="s">
        <v>4318</v>
      </c>
      <c r="BM1567" t="s">
        <v>202</v>
      </c>
      <c r="BN1567" t="s">
        <v>2414</v>
      </c>
      <c r="BQ1567" t="s">
        <v>204</v>
      </c>
      <c r="BR1567" t="b">
        <v>0</v>
      </c>
      <c r="BT1567" t="b">
        <v>0</v>
      </c>
      <c r="BW1567" t="s">
        <v>313</v>
      </c>
      <c r="BX1567" t="b">
        <v>0</v>
      </c>
      <c r="BY1567" s="2">
        <v>44376.857581018521</v>
      </c>
      <c r="BZ1567" t="s">
        <v>2812</v>
      </c>
      <c r="CB1567" t="b">
        <v>0</v>
      </c>
      <c r="CC1567" t="b">
        <v>0</v>
      </c>
      <c r="CF1567">
        <v>161000</v>
      </c>
      <c r="CH1567">
        <v>8050</v>
      </c>
      <c r="CI1567">
        <v>5</v>
      </c>
      <c r="CJ1567">
        <v>0</v>
      </c>
      <c r="CK1567">
        <f>YEAR(tbl_Opportunity[[#This Row],[Close Date]])</f>
        <v>2022</v>
      </c>
    </row>
    <row r="1568" spans="1:89">
      <c r="A1568" t="s">
        <v>3082</v>
      </c>
      <c r="B1568" t="b">
        <v>0</v>
      </c>
      <c r="D1568" t="b">
        <v>0</v>
      </c>
      <c r="E1568" t="s">
        <v>2947</v>
      </c>
      <c r="G1568" t="s">
        <v>3101</v>
      </c>
      <c r="H1568" s="1">
        <v>44681</v>
      </c>
      <c r="I1568" t="b">
        <v>0</v>
      </c>
      <c r="L1568" t="s">
        <v>4319</v>
      </c>
      <c r="O1568" t="s">
        <v>215</v>
      </c>
      <c r="P1568" t="b">
        <v>1</v>
      </c>
      <c r="Q1568" s="2">
        <v>44120.662962962961</v>
      </c>
      <c r="R1568" s="1"/>
      <c r="S1568" t="b">
        <v>0</v>
      </c>
      <c r="U1568" s="1"/>
      <c r="V1568" t="b">
        <v>0</v>
      </c>
      <c r="W1568" s="1">
        <v>44593</v>
      </c>
      <c r="X1568">
        <v>2</v>
      </c>
      <c r="Y1568">
        <v>2022</v>
      </c>
      <c r="Z1568" t="s">
        <v>161</v>
      </c>
      <c r="AA1568" t="s">
        <v>161</v>
      </c>
      <c r="AB1568" t="b">
        <v>0</v>
      </c>
      <c r="AC1568" t="b">
        <v>0</v>
      </c>
      <c r="AE1568" t="b">
        <v>1</v>
      </c>
      <c r="AF1568" t="b">
        <v>0</v>
      </c>
      <c r="AG1568" t="b">
        <v>0</v>
      </c>
      <c r="AH1568" t="s">
        <v>145</v>
      </c>
      <c r="AI1568" t="b">
        <v>0</v>
      </c>
      <c r="AK1568" t="b">
        <v>0</v>
      </c>
      <c r="AL1568" s="1">
        <v>44129</v>
      </c>
      <c r="AM1568" t="s">
        <v>162</v>
      </c>
      <c r="AN1568" s="2">
        <v>44348.7966087963</v>
      </c>
      <c r="AP1568" s="2">
        <v>44123.819768518515</v>
      </c>
      <c r="AQ1568" s="1"/>
      <c r="AS1568" t="b">
        <v>0</v>
      </c>
      <c r="AV1568" t="s">
        <v>93</v>
      </c>
      <c r="BB1568" t="s">
        <v>4320</v>
      </c>
      <c r="BD1568" t="b">
        <v>0</v>
      </c>
      <c r="BH1568" t="s">
        <v>2808</v>
      </c>
      <c r="BI1568" t="s">
        <v>1668</v>
      </c>
      <c r="BJ1568" t="s">
        <v>105</v>
      </c>
      <c r="BL1568" t="s">
        <v>4319</v>
      </c>
      <c r="BM1568" t="s">
        <v>202</v>
      </c>
      <c r="BN1568" t="s">
        <v>2414</v>
      </c>
      <c r="BQ1568" t="s">
        <v>204</v>
      </c>
      <c r="BR1568" t="b">
        <v>0</v>
      </c>
      <c r="BT1568" t="b">
        <v>0</v>
      </c>
      <c r="BW1568" t="s">
        <v>313</v>
      </c>
      <c r="BX1568" t="b">
        <v>0</v>
      </c>
      <c r="BY1568" s="2">
        <v>44376.857581018521</v>
      </c>
      <c r="BZ1568" t="s">
        <v>2812</v>
      </c>
      <c r="CB1568" t="b">
        <v>0</v>
      </c>
      <c r="CC1568" t="b">
        <v>0</v>
      </c>
      <c r="CF1568">
        <v>151800</v>
      </c>
      <c r="CH1568">
        <v>7590</v>
      </c>
      <c r="CI1568">
        <v>5</v>
      </c>
      <c r="CJ1568">
        <v>0</v>
      </c>
      <c r="CK1568">
        <f>YEAR(tbl_Opportunity[[#This Row],[Close Date]])</f>
        <v>2022</v>
      </c>
    </row>
    <row r="1569" spans="1:89">
      <c r="A1569" t="s">
        <v>4321</v>
      </c>
      <c r="B1569" t="b">
        <v>0</v>
      </c>
      <c r="D1569" t="b">
        <v>0</v>
      </c>
      <c r="E1569" t="s">
        <v>2947</v>
      </c>
      <c r="H1569" s="1">
        <v>44742</v>
      </c>
      <c r="I1569" t="b">
        <v>0</v>
      </c>
      <c r="L1569" t="s">
        <v>4322</v>
      </c>
      <c r="O1569" t="s">
        <v>215</v>
      </c>
      <c r="P1569" t="b">
        <v>1</v>
      </c>
      <c r="Q1569" s="2">
        <v>44127.517962962964</v>
      </c>
      <c r="R1569" s="1"/>
      <c r="S1569" t="b">
        <v>0</v>
      </c>
      <c r="U1569" s="1"/>
      <c r="V1569" t="b">
        <v>0</v>
      </c>
      <c r="W1569" s="1">
        <v>44593</v>
      </c>
      <c r="X1569">
        <v>2</v>
      </c>
      <c r="Y1569">
        <v>2022</v>
      </c>
      <c r="Z1569" t="s">
        <v>161</v>
      </c>
      <c r="AA1569" t="s">
        <v>161</v>
      </c>
      <c r="AB1569" t="b">
        <v>0</v>
      </c>
      <c r="AC1569" t="b">
        <v>0</v>
      </c>
      <c r="AE1569" t="b">
        <v>1</v>
      </c>
      <c r="AF1569" t="b">
        <v>0</v>
      </c>
      <c r="AG1569" t="b">
        <v>0</v>
      </c>
      <c r="AH1569" t="s">
        <v>210</v>
      </c>
      <c r="AI1569" t="b">
        <v>0</v>
      </c>
      <c r="AK1569" t="b">
        <v>0</v>
      </c>
      <c r="AL1569" s="1">
        <v>44334</v>
      </c>
      <c r="AM1569" t="s">
        <v>162</v>
      </c>
      <c r="AN1569" s="2">
        <v>44348.7966087963</v>
      </c>
      <c r="AP1569" s="2">
        <v>44348.543124999997</v>
      </c>
      <c r="AQ1569" s="1">
        <v>44348</v>
      </c>
      <c r="AS1569" t="b">
        <v>0</v>
      </c>
      <c r="AV1569" t="s">
        <v>93</v>
      </c>
      <c r="BB1569" t="s">
        <v>4323</v>
      </c>
      <c r="BD1569" t="b">
        <v>0</v>
      </c>
      <c r="BH1569" t="s">
        <v>2808</v>
      </c>
      <c r="BI1569" t="s">
        <v>2055</v>
      </c>
      <c r="BJ1569" t="s">
        <v>216</v>
      </c>
      <c r="BL1569" t="s">
        <v>4322</v>
      </c>
      <c r="BM1569" t="s">
        <v>202</v>
      </c>
      <c r="BN1569" t="s">
        <v>2414</v>
      </c>
      <c r="BQ1569" t="s">
        <v>204</v>
      </c>
      <c r="BR1569" t="b">
        <v>0</v>
      </c>
      <c r="BT1569" t="b">
        <v>0</v>
      </c>
      <c r="BW1569" t="s">
        <v>349</v>
      </c>
      <c r="BX1569" t="b">
        <v>0</v>
      </c>
      <c r="BY1569" s="2">
        <v>44376.857581018521</v>
      </c>
      <c r="BZ1569" t="s">
        <v>2812</v>
      </c>
      <c r="CB1569" t="b">
        <v>0</v>
      </c>
      <c r="CC1569" t="b">
        <v>0</v>
      </c>
      <c r="CD1569">
        <v>0</v>
      </c>
      <c r="CE1569">
        <v>0</v>
      </c>
      <c r="CF1569">
        <v>187462</v>
      </c>
      <c r="CH1569">
        <v>56238.6</v>
      </c>
      <c r="CI1569">
        <v>30</v>
      </c>
      <c r="CJ1569">
        <v>0</v>
      </c>
      <c r="CK1569">
        <f>YEAR(tbl_Opportunity[[#This Row],[Close Date]])</f>
        <v>2022</v>
      </c>
    </row>
    <row r="1570" spans="1:89">
      <c r="A1570" t="s">
        <v>4324</v>
      </c>
      <c r="B1570" t="b">
        <v>0</v>
      </c>
      <c r="D1570" t="b">
        <v>0</v>
      </c>
      <c r="H1570" s="1">
        <v>44736</v>
      </c>
      <c r="I1570" t="b">
        <v>0</v>
      </c>
      <c r="L1570" t="s">
        <v>4325</v>
      </c>
      <c r="M1570" t="s">
        <v>4326</v>
      </c>
      <c r="N1570" t="s">
        <v>345</v>
      </c>
      <c r="O1570" t="s">
        <v>2393</v>
      </c>
      <c r="P1570" t="b">
        <v>1</v>
      </c>
      <c r="Q1570" s="2">
        <v>43770.666180555556</v>
      </c>
      <c r="R1570" s="1"/>
      <c r="S1570" t="b">
        <v>0</v>
      </c>
      <c r="U1570" s="1"/>
      <c r="V1570" t="b">
        <v>0</v>
      </c>
      <c r="W1570" s="1">
        <v>44593</v>
      </c>
      <c r="X1570">
        <v>2</v>
      </c>
      <c r="Y1570">
        <v>2022</v>
      </c>
      <c r="Z1570" t="s">
        <v>161</v>
      </c>
      <c r="AA1570" t="s">
        <v>161</v>
      </c>
      <c r="AB1570" t="b">
        <v>0</v>
      </c>
      <c r="AC1570" t="b">
        <v>0</v>
      </c>
      <c r="AE1570" t="b">
        <v>1</v>
      </c>
      <c r="AF1570" t="b">
        <v>0</v>
      </c>
      <c r="AG1570" t="b">
        <v>0</v>
      </c>
      <c r="AH1570" t="s">
        <v>210</v>
      </c>
      <c r="AI1570" t="b">
        <v>0</v>
      </c>
      <c r="AK1570" t="b">
        <v>0</v>
      </c>
      <c r="AL1570" s="1">
        <v>43986</v>
      </c>
      <c r="AM1570" t="s">
        <v>311</v>
      </c>
      <c r="AN1570" s="2">
        <v>44372.163483796299</v>
      </c>
      <c r="AP1570" s="2">
        <v>43920.755046296297</v>
      </c>
      <c r="AQ1570" s="1"/>
      <c r="AS1570" t="b">
        <v>0</v>
      </c>
      <c r="AV1570" t="s">
        <v>93</v>
      </c>
      <c r="BB1570" t="s">
        <v>4327</v>
      </c>
      <c r="BD1570" t="b">
        <v>0</v>
      </c>
      <c r="BH1570" t="s">
        <v>311</v>
      </c>
      <c r="BI1570" t="s">
        <v>1243</v>
      </c>
      <c r="BJ1570" t="s">
        <v>105</v>
      </c>
      <c r="BL1570" t="s">
        <v>4325</v>
      </c>
      <c r="BM1570" t="s">
        <v>202</v>
      </c>
      <c r="BN1570" t="s">
        <v>2414</v>
      </c>
      <c r="BQ1570" t="s">
        <v>204</v>
      </c>
      <c r="BR1570" t="b">
        <v>0</v>
      </c>
      <c r="BT1570" t="b">
        <v>0</v>
      </c>
      <c r="BW1570" t="s">
        <v>349</v>
      </c>
      <c r="BX1570" t="b">
        <v>0</v>
      </c>
      <c r="BY1570" s="2">
        <v>44376.857581018521</v>
      </c>
      <c r="BZ1570" t="s">
        <v>3070</v>
      </c>
      <c r="CB1570" t="b">
        <v>0</v>
      </c>
      <c r="CC1570" t="b">
        <v>0</v>
      </c>
      <c r="CD1570">
        <v>0</v>
      </c>
      <c r="CE1570">
        <v>0</v>
      </c>
      <c r="CF1570">
        <v>140000</v>
      </c>
      <c r="CH1570">
        <v>42000</v>
      </c>
      <c r="CI1570">
        <v>30</v>
      </c>
      <c r="CJ1570">
        <v>0</v>
      </c>
      <c r="CK1570">
        <f>YEAR(tbl_Opportunity[[#This Row],[Close Date]])</f>
        <v>2022</v>
      </c>
    </row>
    <row r="1571" spans="1:89">
      <c r="A1571" t="s">
        <v>4328</v>
      </c>
      <c r="B1571" t="b">
        <v>0</v>
      </c>
      <c r="D1571" t="b">
        <v>0</v>
      </c>
      <c r="E1571" t="s">
        <v>3228</v>
      </c>
      <c r="H1571" s="1">
        <v>44469</v>
      </c>
      <c r="I1571" t="b">
        <v>0</v>
      </c>
      <c r="L1571" t="s">
        <v>4329</v>
      </c>
      <c r="O1571" t="s">
        <v>3202</v>
      </c>
      <c r="P1571" t="b">
        <v>1</v>
      </c>
      <c r="Q1571" s="2">
        <v>44088.794629629629</v>
      </c>
      <c r="R1571" s="1"/>
      <c r="S1571" t="b">
        <v>0</v>
      </c>
      <c r="U1571" s="1"/>
      <c r="V1571" t="b">
        <v>0</v>
      </c>
      <c r="W1571" s="1">
        <v>44256</v>
      </c>
      <c r="X1571">
        <v>3</v>
      </c>
      <c r="Y1571">
        <v>2021</v>
      </c>
      <c r="Z1571" t="s">
        <v>1659</v>
      </c>
      <c r="AA1571" t="s">
        <v>1660</v>
      </c>
      <c r="AB1571" t="b">
        <v>0</v>
      </c>
      <c r="AC1571" t="b">
        <v>0</v>
      </c>
      <c r="AE1571" t="b">
        <v>1</v>
      </c>
      <c r="AF1571" t="b">
        <v>0</v>
      </c>
      <c r="AG1571" t="b">
        <v>0</v>
      </c>
      <c r="AH1571" t="s">
        <v>219</v>
      </c>
      <c r="AI1571" t="b">
        <v>0</v>
      </c>
      <c r="AK1571" t="b">
        <v>0</v>
      </c>
      <c r="AL1571" s="1">
        <v>44363</v>
      </c>
      <c r="AM1571" t="s">
        <v>3202</v>
      </c>
      <c r="AN1571" s="2">
        <v>44371.633101851854</v>
      </c>
      <c r="AP1571" s="2">
        <v>44371.633090277777</v>
      </c>
      <c r="AQ1571" s="1">
        <v>44371</v>
      </c>
      <c r="AS1571" t="b">
        <v>0</v>
      </c>
      <c r="AV1571" t="s">
        <v>213</v>
      </c>
      <c r="BB1571" t="s">
        <v>4330</v>
      </c>
      <c r="BD1571" t="b">
        <v>0</v>
      </c>
      <c r="BH1571" t="s">
        <v>3202</v>
      </c>
      <c r="BI1571" t="s">
        <v>1072</v>
      </c>
      <c r="BL1571" t="s">
        <v>4329</v>
      </c>
      <c r="BM1571" t="s">
        <v>202</v>
      </c>
      <c r="BN1571" t="s">
        <v>2414</v>
      </c>
      <c r="BQ1571" t="s">
        <v>204</v>
      </c>
      <c r="BR1571" t="b">
        <v>0</v>
      </c>
      <c r="BT1571" t="b">
        <v>0</v>
      </c>
      <c r="BW1571" t="s">
        <v>1662</v>
      </c>
      <c r="BX1571" t="b">
        <v>0</v>
      </c>
      <c r="BY1571" s="2">
        <v>44376.857581018521</v>
      </c>
      <c r="BZ1571" t="s">
        <v>3204</v>
      </c>
      <c r="CB1571" t="b">
        <v>0</v>
      </c>
      <c r="CC1571" t="b">
        <v>0</v>
      </c>
      <c r="CF1571">
        <v>162850</v>
      </c>
      <c r="CH1571">
        <v>113995</v>
      </c>
      <c r="CI1571">
        <v>70</v>
      </c>
      <c r="CJ1571">
        <v>0</v>
      </c>
      <c r="CK1571">
        <f>YEAR(tbl_Opportunity[[#This Row],[Close Date]])</f>
        <v>2021</v>
      </c>
    </row>
    <row r="1572" spans="1:89">
      <c r="A1572" t="s">
        <v>4331</v>
      </c>
      <c r="B1572" t="b">
        <v>0</v>
      </c>
      <c r="D1572" t="b">
        <v>0</v>
      </c>
      <c r="E1572" t="s">
        <v>3119</v>
      </c>
      <c r="H1572" s="1">
        <v>44449</v>
      </c>
      <c r="I1572" t="b">
        <v>0</v>
      </c>
      <c r="L1572" t="s">
        <v>4332</v>
      </c>
      <c r="O1572" t="s">
        <v>3202</v>
      </c>
      <c r="P1572" t="b">
        <v>1</v>
      </c>
      <c r="Q1572" s="2">
        <v>44200.844131944446</v>
      </c>
      <c r="R1572" s="1"/>
      <c r="S1572" t="b">
        <v>0</v>
      </c>
      <c r="U1572" s="1"/>
      <c r="V1572" t="b">
        <v>0</v>
      </c>
      <c r="W1572" s="1">
        <v>44256</v>
      </c>
      <c r="X1572">
        <v>3</v>
      </c>
      <c r="Y1572">
        <v>2021</v>
      </c>
      <c r="Z1572" t="s">
        <v>1659</v>
      </c>
      <c r="AA1572" t="s">
        <v>1660</v>
      </c>
      <c r="AB1572" t="b">
        <v>0</v>
      </c>
      <c r="AC1572" t="b">
        <v>0</v>
      </c>
      <c r="AE1572" t="b">
        <v>1</v>
      </c>
      <c r="AF1572" t="b">
        <v>0</v>
      </c>
      <c r="AG1572" t="b">
        <v>0</v>
      </c>
      <c r="AH1572" t="s">
        <v>121</v>
      </c>
      <c r="AI1572" t="b">
        <v>0</v>
      </c>
      <c r="AK1572" t="b">
        <v>0</v>
      </c>
      <c r="AL1572" s="1">
        <v>44375</v>
      </c>
      <c r="AM1572" t="s">
        <v>3202</v>
      </c>
      <c r="AN1572" s="2">
        <v>44375.677812499998</v>
      </c>
      <c r="AP1572" s="2">
        <v>44371.631990740738</v>
      </c>
      <c r="AQ1572" s="1">
        <v>44371</v>
      </c>
      <c r="AS1572" t="b">
        <v>0</v>
      </c>
      <c r="AV1572" t="s">
        <v>93</v>
      </c>
      <c r="BB1572" t="s">
        <v>4333</v>
      </c>
      <c r="BD1572" t="b">
        <v>0</v>
      </c>
      <c r="BH1572" t="s">
        <v>3202</v>
      </c>
      <c r="BI1572" t="s">
        <v>1072</v>
      </c>
      <c r="BJ1572" t="s">
        <v>105</v>
      </c>
      <c r="BL1572" t="s">
        <v>4332</v>
      </c>
      <c r="BM1572" t="s">
        <v>202</v>
      </c>
      <c r="BN1572" t="s">
        <v>2414</v>
      </c>
      <c r="BQ1572" t="s">
        <v>204</v>
      </c>
      <c r="BR1572" t="b">
        <v>0</v>
      </c>
      <c r="BT1572" t="b">
        <v>0</v>
      </c>
      <c r="BW1572" t="s">
        <v>1662</v>
      </c>
      <c r="BX1572" t="b">
        <v>0</v>
      </c>
      <c r="BY1572" s="2">
        <v>44376.857581018521</v>
      </c>
      <c r="BZ1572" t="s">
        <v>3204</v>
      </c>
      <c r="CB1572" t="b">
        <v>0</v>
      </c>
      <c r="CC1572" t="b">
        <v>0</v>
      </c>
      <c r="CF1572">
        <v>121450</v>
      </c>
      <c r="CH1572">
        <v>85015</v>
      </c>
      <c r="CI1572">
        <v>70</v>
      </c>
      <c r="CJ1572">
        <v>0</v>
      </c>
      <c r="CK1572">
        <f>YEAR(tbl_Opportunity[[#This Row],[Close Date]])</f>
        <v>2021</v>
      </c>
    </row>
    <row r="1573" spans="1:89">
      <c r="A1573" t="s">
        <v>4334</v>
      </c>
      <c r="B1573" t="b">
        <v>0</v>
      </c>
      <c r="D1573" t="b">
        <v>0</v>
      </c>
      <c r="H1573" s="1">
        <v>44469</v>
      </c>
      <c r="I1573" t="b">
        <v>0</v>
      </c>
      <c r="L1573" t="s">
        <v>4335</v>
      </c>
      <c r="O1573" t="s">
        <v>2393</v>
      </c>
      <c r="P1573" t="b">
        <v>1</v>
      </c>
      <c r="Q1573" s="2">
        <v>43928.818518518521</v>
      </c>
      <c r="R1573" s="1"/>
      <c r="S1573" t="b">
        <v>0</v>
      </c>
      <c r="U1573" s="1"/>
      <c r="V1573" t="b">
        <v>0</v>
      </c>
      <c r="W1573" s="1">
        <v>44256</v>
      </c>
      <c r="X1573">
        <v>3</v>
      </c>
      <c r="Y1573">
        <v>2021</v>
      </c>
      <c r="Z1573" t="s">
        <v>1659</v>
      </c>
      <c r="AA1573" t="s">
        <v>1660</v>
      </c>
      <c r="AB1573" t="b">
        <v>0</v>
      </c>
      <c r="AC1573" t="b">
        <v>0</v>
      </c>
      <c r="AE1573" t="b">
        <v>1</v>
      </c>
      <c r="AF1573" t="b">
        <v>0</v>
      </c>
      <c r="AG1573" t="b">
        <v>0</v>
      </c>
      <c r="AH1573" t="s">
        <v>121</v>
      </c>
      <c r="AI1573" t="b">
        <v>0</v>
      </c>
      <c r="AK1573" t="b">
        <v>0</v>
      </c>
      <c r="AL1573" s="1">
        <v>44064</v>
      </c>
      <c r="AM1573" t="s">
        <v>162</v>
      </c>
      <c r="AN1573" s="2">
        <v>44348.796736111108</v>
      </c>
      <c r="AP1573" s="2">
        <v>44152.795787037037</v>
      </c>
      <c r="AQ1573" s="1"/>
      <c r="AS1573" t="b">
        <v>0</v>
      </c>
      <c r="AV1573" t="s">
        <v>213</v>
      </c>
      <c r="BB1573" t="s">
        <v>4336</v>
      </c>
      <c r="BD1573" t="b">
        <v>0</v>
      </c>
      <c r="BH1573" t="s">
        <v>3139</v>
      </c>
      <c r="BI1573" t="s">
        <v>1668</v>
      </c>
      <c r="BJ1573" t="s">
        <v>216</v>
      </c>
      <c r="BL1573" t="s">
        <v>4335</v>
      </c>
      <c r="BM1573" t="s">
        <v>202</v>
      </c>
      <c r="BN1573" t="s">
        <v>2414</v>
      </c>
      <c r="BQ1573" t="s">
        <v>204</v>
      </c>
      <c r="BR1573" t="b">
        <v>0</v>
      </c>
      <c r="BT1573" t="b">
        <v>0</v>
      </c>
      <c r="BW1573" t="s">
        <v>1662</v>
      </c>
      <c r="BX1573" t="b">
        <v>0</v>
      </c>
      <c r="BY1573" s="2">
        <v>44376.857581018521</v>
      </c>
      <c r="BZ1573" t="s">
        <v>3140</v>
      </c>
      <c r="CB1573" t="b">
        <v>0</v>
      </c>
      <c r="CC1573" t="b">
        <v>0</v>
      </c>
      <c r="CF1573">
        <v>128340</v>
      </c>
      <c r="CH1573">
        <v>89838</v>
      </c>
      <c r="CI1573">
        <v>70</v>
      </c>
      <c r="CJ1573">
        <v>0</v>
      </c>
      <c r="CK1573">
        <f>YEAR(tbl_Opportunity[[#This Row],[Close Date]])</f>
        <v>2021</v>
      </c>
    </row>
    <row r="1574" spans="1:89">
      <c r="A1574" t="s">
        <v>4337</v>
      </c>
      <c r="B1574" t="b">
        <v>0</v>
      </c>
      <c r="D1574" t="b">
        <v>0</v>
      </c>
      <c r="E1574" t="s">
        <v>3119</v>
      </c>
      <c r="H1574" s="1">
        <v>44435</v>
      </c>
      <c r="I1574" t="b">
        <v>0</v>
      </c>
      <c r="L1574" t="s">
        <v>4338</v>
      </c>
      <c r="O1574" t="s">
        <v>2393</v>
      </c>
      <c r="P1574" t="b">
        <v>1</v>
      </c>
      <c r="Q1574" s="2">
        <v>44168.030925925923</v>
      </c>
      <c r="R1574" s="1"/>
      <c r="S1574" t="b">
        <v>0</v>
      </c>
      <c r="U1574" s="1"/>
      <c r="V1574" t="b">
        <v>0</v>
      </c>
      <c r="W1574" s="1">
        <v>44256</v>
      </c>
      <c r="X1574">
        <v>3</v>
      </c>
      <c r="Y1574">
        <v>2021</v>
      </c>
      <c r="Z1574" t="s">
        <v>1659</v>
      </c>
      <c r="AA1574" t="s">
        <v>1660</v>
      </c>
      <c r="AB1574" t="b">
        <v>0</v>
      </c>
      <c r="AC1574" t="b">
        <v>0</v>
      </c>
      <c r="AE1574" t="b">
        <v>1</v>
      </c>
      <c r="AF1574" t="b">
        <v>0</v>
      </c>
      <c r="AG1574" t="b">
        <v>0</v>
      </c>
      <c r="AH1574" t="s">
        <v>219</v>
      </c>
      <c r="AI1574" t="b">
        <v>0</v>
      </c>
      <c r="AK1574" t="b">
        <v>0</v>
      </c>
      <c r="AL1574" s="1">
        <v>44168</v>
      </c>
      <c r="AM1574" t="s">
        <v>162</v>
      </c>
      <c r="AN1574" s="2">
        <v>44348.7966087963</v>
      </c>
      <c r="AP1574" s="2">
        <v>44168.033796296295</v>
      </c>
      <c r="AQ1574" s="1"/>
      <c r="AS1574" t="b">
        <v>0</v>
      </c>
      <c r="AV1574" t="s">
        <v>93</v>
      </c>
      <c r="BB1574" t="s">
        <v>4339</v>
      </c>
      <c r="BD1574" t="b">
        <v>0</v>
      </c>
      <c r="BH1574" t="s">
        <v>3139</v>
      </c>
      <c r="BI1574" t="s">
        <v>1668</v>
      </c>
      <c r="BJ1574" t="s">
        <v>196</v>
      </c>
      <c r="BL1574" t="s">
        <v>4338</v>
      </c>
      <c r="BM1574" t="s">
        <v>202</v>
      </c>
      <c r="BN1574" t="s">
        <v>2414</v>
      </c>
      <c r="BQ1574" t="s">
        <v>204</v>
      </c>
      <c r="BR1574" t="b">
        <v>0</v>
      </c>
      <c r="BT1574" t="b">
        <v>0</v>
      </c>
      <c r="BW1574" t="s">
        <v>1662</v>
      </c>
      <c r="BX1574" t="b">
        <v>0</v>
      </c>
      <c r="BY1574" s="2">
        <v>44376.857581018521</v>
      </c>
      <c r="BZ1574" t="s">
        <v>3140</v>
      </c>
      <c r="CB1574" t="b">
        <v>0</v>
      </c>
      <c r="CC1574" t="b">
        <v>0</v>
      </c>
      <c r="CF1574">
        <v>135240</v>
      </c>
      <c r="CH1574">
        <v>94668</v>
      </c>
      <c r="CI1574">
        <v>70</v>
      </c>
      <c r="CJ1574">
        <v>0</v>
      </c>
      <c r="CK1574">
        <f>YEAR(tbl_Opportunity[[#This Row],[Close Date]])</f>
        <v>2021</v>
      </c>
    </row>
    <row r="1575" spans="1:89">
      <c r="A1575" t="s">
        <v>4340</v>
      </c>
      <c r="B1575" t="b">
        <v>0</v>
      </c>
      <c r="D1575" t="b">
        <v>0</v>
      </c>
      <c r="E1575" t="s">
        <v>4341</v>
      </c>
      <c r="H1575" s="1">
        <v>44456</v>
      </c>
      <c r="I1575" t="b">
        <v>0</v>
      </c>
      <c r="L1575" t="s">
        <v>4342</v>
      </c>
      <c r="O1575" t="s">
        <v>2393</v>
      </c>
      <c r="P1575" t="b">
        <v>1</v>
      </c>
      <c r="Q1575" s="2">
        <v>44133.915914351855</v>
      </c>
      <c r="R1575" s="1"/>
      <c r="S1575" t="b">
        <v>0</v>
      </c>
      <c r="U1575" s="1"/>
      <c r="V1575" t="b">
        <v>0</v>
      </c>
      <c r="W1575" s="1">
        <v>44256</v>
      </c>
      <c r="X1575">
        <v>3</v>
      </c>
      <c r="Y1575">
        <v>2021</v>
      </c>
      <c r="Z1575" t="s">
        <v>1659</v>
      </c>
      <c r="AA1575" t="s">
        <v>1660</v>
      </c>
      <c r="AB1575" t="b">
        <v>0</v>
      </c>
      <c r="AC1575" t="b">
        <v>0</v>
      </c>
      <c r="AE1575" t="b">
        <v>1</v>
      </c>
      <c r="AF1575" t="b">
        <v>0</v>
      </c>
      <c r="AG1575" t="b">
        <v>0</v>
      </c>
      <c r="AH1575" t="s">
        <v>243</v>
      </c>
      <c r="AI1575" t="b">
        <v>0</v>
      </c>
      <c r="AK1575" t="b">
        <v>0</v>
      </c>
      <c r="AL1575" s="1">
        <v>44214</v>
      </c>
      <c r="AM1575" t="s">
        <v>162</v>
      </c>
      <c r="AN1575" s="2">
        <v>44348.7966087963</v>
      </c>
      <c r="AP1575" s="2">
        <v>44230.858969907407</v>
      </c>
      <c r="AQ1575" s="1"/>
      <c r="AS1575" t="b">
        <v>0</v>
      </c>
      <c r="AV1575" t="s">
        <v>2820</v>
      </c>
      <c r="BB1575" t="s">
        <v>4343</v>
      </c>
      <c r="BD1575" t="b">
        <v>0</v>
      </c>
      <c r="BH1575" t="s">
        <v>3139</v>
      </c>
      <c r="BI1575" t="s">
        <v>1668</v>
      </c>
      <c r="BL1575" t="s">
        <v>4342</v>
      </c>
      <c r="BM1575" t="s">
        <v>202</v>
      </c>
      <c r="BN1575" t="s">
        <v>2414</v>
      </c>
      <c r="BQ1575" t="s">
        <v>204</v>
      </c>
      <c r="BR1575" t="b">
        <v>0</v>
      </c>
      <c r="BT1575" t="b">
        <v>0</v>
      </c>
      <c r="BW1575" t="s">
        <v>1662</v>
      </c>
      <c r="BX1575" t="b">
        <v>0</v>
      </c>
      <c r="BY1575" s="2">
        <v>44376.857581018521</v>
      </c>
      <c r="BZ1575" t="s">
        <v>3140</v>
      </c>
      <c r="CB1575" t="b">
        <v>0</v>
      </c>
      <c r="CC1575" t="b">
        <v>0</v>
      </c>
      <c r="CF1575">
        <v>181700</v>
      </c>
      <c r="CH1575">
        <v>127190</v>
      </c>
      <c r="CI1575">
        <v>70</v>
      </c>
      <c r="CJ1575">
        <v>0</v>
      </c>
      <c r="CK1575">
        <f>YEAR(tbl_Opportunity[[#This Row],[Close Date]])</f>
        <v>2021</v>
      </c>
    </row>
    <row r="1576" spans="1:89">
      <c r="A1576" t="s">
        <v>4344</v>
      </c>
      <c r="B1576" t="b">
        <v>0</v>
      </c>
      <c r="D1576" t="b">
        <v>0</v>
      </c>
      <c r="H1576" s="1">
        <v>44462</v>
      </c>
      <c r="I1576" t="b">
        <v>0</v>
      </c>
      <c r="L1576" t="s">
        <v>4345</v>
      </c>
      <c r="O1576" t="s">
        <v>2393</v>
      </c>
      <c r="P1576" t="b">
        <v>1</v>
      </c>
      <c r="Q1576" s="2">
        <v>44153.959004629629</v>
      </c>
      <c r="R1576" s="1"/>
      <c r="S1576" t="b">
        <v>0</v>
      </c>
      <c r="U1576" s="1"/>
      <c r="V1576" t="b">
        <v>0</v>
      </c>
      <c r="W1576" s="1">
        <v>44256</v>
      </c>
      <c r="X1576">
        <v>3</v>
      </c>
      <c r="Y1576">
        <v>2021</v>
      </c>
      <c r="Z1576" t="s">
        <v>1659</v>
      </c>
      <c r="AA1576" t="s">
        <v>1660</v>
      </c>
      <c r="AB1576" t="b">
        <v>0</v>
      </c>
      <c r="AC1576" t="b">
        <v>0</v>
      </c>
      <c r="AE1576" t="b">
        <v>1</v>
      </c>
      <c r="AF1576" t="b">
        <v>0</v>
      </c>
      <c r="AG1576" t="b">
        <v>0</v>
      </c>
      <c r="AH1576" t="s">
        <v>219</v>
      </c>
      <c r="AI1576" t="b">
        <v>0</v>
      </c>
      <c r="AK1576" t="b">
        <v>0</v>
      </c>
      <c r="AL1576" s="1">
        <v>44180</v>
      </c>
      <c r="AM1576" t="s">
        <v>162</v>
      </c>
      <c r="AN1576" s="2">
        <v>44348.7966087963</v>
      </c>
      <c r="AP1576" s="2">
        <v>44153.959178240744</v>
      </c>
      <c r="AQ1576" s="1"/>
      <c r="AS1576" t="b">
        <v>0</v>
      </c>
      <c r="AV1576" t="s">
        <v>213</v>
      </c>
      <c r="BB1576" t="s">
        <v>4346</v>
      </c>
      <c r="BD1576" t="b">
        <v>0</v>
      </c>
      <c r="BH1576" t="s">
        <v>3139</v>
      </c>
      <c r="BI1576" t="s">
        <v>1668</v>
      </c>
      <c r="BJ1576" t="s">
        <v>216</v>
      </c>
      <c r="BL1576" t="s">
        <v>4345</v>
      </c>
      <c r="BM1576" t="s">
        <v>202</v>
      </c>
      <c r="BN1576" t="s">
        <v>2414</v>
      </c>
      <c r="BQ1576" t="s">
        <v>204</v>
      </c>
      <c r="BR1576" t="b">
        <v>0</v>
      </c>
      <c r="BT1576" t="b">
        <v>0</v>
      </c>
      <c r="BW1576" t="s">
        <v>1662</v>
      </c>
      <c r="BX1576" t="b">
        <v>0</v>
      </c>
      <c r="BY1576" s="2">
        <v>44376.857581018521</v>
      </c>
      <c r="BZ1576" t="s">
        <v>3140</v>
      </c>
      <c r="CB1576" t="b">
        <v>0</v>
      </c>
      <c r="CC1576" t="b">
        <v>0</v>
      </c>
      <c r="CF1576">
        <v>122820</v>
      </c>
      <c r="CH1576">
        <v>85974</v>
      </c>
      <c r="CI1576">
        <v>70</v>
      </c>
      <c r="CJ1576">
        <v>0</v>
      </c>
      <c r="CK1576">
        <f>YEAR(tbl_Opportunity[[#This Row],[Close Date]])</f>
        <v>2021</v>
      </c>
    </row>
    <row r="1577" spans="1:89">
      <c r="A1577" t="s">
        <v>4347</v>
      </c>
      <c r="B1577" t="b">
        <v>0</v>
      </c>
      <c r="D1577" t="b">
        <v>0</v>
      </c>
      <c r="H1577" s="1">
        <v>44428</v>
      </c>
      <c r="I1577" t="b">
        <v>0</v>
      </c>
      <c r="L1577" t="s">
        <v>4348</v>
      </c>
      <c r="O1577" t="s">
        <v>311</v>
      </c>
      <c r="P1577" t="b">
        <v>1</v>
      </c>
      <c r="Q1577" s="2">
        <v>44155.874722222223</v>
      </c>
      <c r="R1577" s="1"/>
      <c r="S1577" t="b">
        <v>0</v>
      </c>
      <c r="U1577" s="1"/>
      <c r="V1577" t="b">
        <v>0</v>
      </c>
      <c r="W1577" s="1">
        <v>44256</v>
      </c>
      <c r="X1577">
        <v>3</v>
      </c>
      <c r="Y1577">
        <v>2021</v>
      </c>
      <c r="Z1577" t="s">
        <v>1659</v>
      </c>
      <c r="AA1577" t="s">
        <v>1660</v>
      </c>
      <c r="AB1577" t="b">
        <v>0</v>
      </c>
      <c r="AC1577" t="b">
        <v>0</v>
      </c>
      <c r="AE1577" t="b">
        <v>1</v>
      </c>
      <c r="AF1577" t="b">
        <v>0</v>
      </c>
      <c r="AG1577" t="b">
        <v>0</v>
      </c>
      <c r="AH1577" t="s">
        <v>91</v>
      </c>
      <c r="AI1577" t="b">
        <v>0</v>
      </c>
      <c r="AK1577" t="b">
        <v>0</v>
      </c>
      <c r="AL1577" s="1">
        <v>44370</v>
      </c>
      <c r="AM1577" t="s">
        <v>311</v>
      </c>
      <c r="AN1577" s="2">
        <v>44362.761365740742</v>
      </c>
      <c r="AP1577" s="2">
        <v>44362.761365740742</v>
      </c>
      <c r="AQ1577" s="1">
        <v>44362</v>
      </c>
      <c r="AS1577" t="b">
        <v>0</v>
      </c>
      <c r="AV1577" t="s">
        <v>213</v>
      </c>
      <c r="BB1577" t="s">
        <v>4349</v>
      </c>
      <c r="BD1577" t="b">
        <v>0</v>
      </c>
      <c r="BH1577" t="s">
        <v>311</v>
      </c>
      <c r="BI1577" t="s">
        <v>1072</v>
      </c>
      <c r="BL1577" t="s">
        <v>4350</v>
      </c>
      <c r="BM1577" t="s">
        <v>202</v>
      </c>
      <c r="BN1577" t="s">
        <v>2414</v>
      </c>
      <c r="BQ1577" t="s">
        <v>204</v>
      </c>
      <c r="BR1577" t="b">
        <v>0</v>
      </c>
      <c r="BT1577" t="b">
        <v>0</v>
      </c>
      <c r="BW1577" t="s">
        <v>1662</v>
      </c>
      <c r="BX1577" t="b">
        <v>0</v>
      </c>
      <c r="BY1577" s="2">
        <v>44376.857581018521</v>
      </c>
      <c r="BZ1577" t="s">
        <v>3070</v>
      </c>
      <c r="CB1577" t="b">
        <v>0</v>
      </c>
      <c r="CC1577" t="b">
        <v>0</v>
      </c>
      <c r="CF1577">
        <v>154850</v>
      </c>
      <c r="CH1577">
        <v>108395</v>
      </c>
      <c r="CI1577">
        <v>70</v>
      </c>
      <c r="CJ1577">
        <v>0</v>
      </c>
      <c r="CK1577">
        <f>YEAR(tbl_Opportunity[[#This Row],[Close Date]])</f>
        <v>2021</v>
      </c>
    </row>
    <row r="1578" spans="1:89">
      <c r="A1578" t="s">
        <v>4351</v>
      </c>
      <c r="B1578" t="b">
        <v>0</v>
      </c>
      <c r="D1578" t="b">
        <v>0</v>
      </c>
      <c r="H1578" s="1">
        <v>44463</v>
      </c>
      <c r="I1578" t="b">
        <v>0</v>
      </c>
      <c r="L1578" t="s">
        <v>4352</v>
      </c>
      <c r="O1578" t="s">
        <v>311</v>
      </c>
      <c r="P1578" t="b">
        <v>1</v>
      </c>
      <c r="Q1578" s="2">
        <v>44209.629942129628</v>
      </c>
      <c r="R1578" s="1"/>
      <c r="S1578" t="b">
        <v>0</v>
      </c>
      <c r="U1578" s="1"/>
      <c r="V1578" t="b">
        <v>0</v>
      </c>
      <c r="W1578" s="1">
        <v>44256</v>
      </c>
      <c r="X1578">
        <v>3</v>
      </c>
      <c r="Y1578">
        <v>2021</v>
      </c>
      <c r="Z1578" t="s">
        <v>1659</v>
      </c>
      <c r="AA1578" t="s">
        <v>1660</v>
      </c>
      <c r="AB1578" t="b">
        <v>0</v>
      </c>
      <c r="AC1578" t="b">
        <v>0</v>
      </c>
      <c r="AE1578" t="b">
        <v>1</v>
      </c>
      <c r="AF1578" t="b">
        <v>0</v>
      </c>
      <c r="AG1578" t="b">
        <v>0</v>
      </c>
      <c r="AH1578" t="s">
        <v>145</v>
      </c>
      <c r="AI1578" t="b">
        <v>0</v>
      </c>
      <c r="AK1578" t="b">
        <v>0</v>
      </c>
      <c r="AL1578" s="1">
        <v>44239</v>
      </c>
      <c r="AM1578" t="s">
        <v>162</v>
      </c>
      <c r="AN1578" s="2">
        <v>44348.7966087963</v>
      </c>
      <c r="AP1578" s="2">
        <v>44215.683032407411</v>
      </c>
      <c r="AQ1578" s="1"/>
      <c r="AS1578" t="b">
        <v>0</v>
      </c>
      <c r="AV1578" t="s">
        <v>213</v>
      </c>
      <c r="BB1578" t="s">
        <v>4353</v>
      </c>
      <c r="BD1578" t="b">
        <v>0</v>
      </c>
      <c r="BH1578" t="s">
        <v>311</v>
      </c>
      <c r="BI1578" t="s">
        <v>1072</v>
      </c>
      <c r="BL1578" t="s">
        <v>4352</v>
      </c>
      <c r="BM1578" t="s">
        <v>202</v>
      </c>
      <c r="BN1578" t="s">
        <v>2414</v>
      </c>
      <c r="BQ1578" t="s">
        <v>204</v>
      </c>
      <c r="BR1578" t="b">
        <v>0</v>
      </c>
      <c r="BT1578" t="b">
        <v>0</v>
      </c>
      <c r="BW1578" t="s">
        <v>1662</v>
      </c>
      <c r="BX1578" t="b">
        <v>0</v>
      </c>
      <c r="BY1578" s="2">
        <v>44376.857581018521</v>
      </c>
      <c r="BZ1578" t="s">
        <v>3070</v>
      </c>
      <c r="CB1578" t="b">
        <v>0</v>
      </c>
      <c r="CC1578" t="b">
        <v>0</v>
      </c>
      <c r="CF1578">
        <v>138850</v>
      </c>
      <c r="CH1578">
        <v>97195</v>
      </c>
      <c r="CI1578">
        <v>70</v>
      </c>
      <c r="CJ1578">
        <v>0</v>
      </c>
      <c r="CK1578">
        <f>YEAR(tbl_Opportunity[[#This Row],[Close Date]])</f>
        <v>2021</v>
      </c>
    </row>
    <row r="1579" spans="1:89">
      <c r="A1579" t="s">
        <v>4354</v>
      </c>
      <c r="B1579" t="b">
        <v>0</v>
      </c>
      <c r="D1579" t="b">
        <v>0</v>
      </c>
      <c r="H1579" s="1">
        <v>44456</v>
      </c>
      <c r="I1579" t="b">
        <v>0</v>
      </c>
      <c r="L1579" t="s">
        <v>4355</v>
      </c>
      <c r="O1579" t="s">
        <v>2393</v>
      </c>
      <c r="P1579" t="b">
        <v>1</v>
      </c>
      <c r="Q1579" s="2">
        <v>43955.617708333331</v>
      </c>
      <c r="R1579" s="1"/>
      <c r="S1579" t="b">
        <v>0</v>
      </c>
      <c r="U1579" s="1"/>
      <c r="V1579" t="b">
        <v>0</v>
      </c>
      <c r="W1579" s="1">
        <v>44256</v>
      </c>
      <c r="X1579">
        <v>3</v>
      </c>
      <c r="Y1579">
        <v>2021</v>
      </c>
      <c r="Z1579" t="s">
        <v>2564</v>
      </c>
      <c r="AA1579" t="s">
        <v>2565</v>
      </c>
      <c r="AB1579" t="b">
        <v>0</v>
      </c>
      <c r="AC1579" t="b">
        <v>0</v>
      </c>
      <c r="AE1579" t="b">
        <v>1</v>
      </c>
      <c r="AF1579" t="b">
        <v>0</v>
      </c>
      <c r="AG1579" t="b">
        <v>0</v>
      </c>
      <c r="AH1579" t="s">
        <v>91</v>
      </c>
      <c r="AI1579" t="b">
        <v>0</v>
      </c>
      <c r="AK1579" t="b">
        <v>0</v>
      </c>
      <c r="AL1579" s="1">
        <v>44180</v>
      </c>
      <c r="AM1579" t="s">
        <v>162</v>
      </c>
      <c r="AN1579" s="2">
        <v>44348.7966087963</v>
      </c>
      <c r="AP1579" s="2">
        <v>44173.99077546296</v>
      </c>
      <c r="AQ1579" s="1"/>
      <c r="AS1579" t="b">
        <v>0</v>
      </c>
      <c r="AV1579" t="s">
        <v>213</v>
      </c>
      <c r="BB1579" t="s">
        <v>4356</v>
      </c>
      <c r="BD1579" t="b">
        <v>0</v>
      </c>
      <c r="BH1579" t="s">
        <v>3139</v>
      </c>
      <c r="BI1579" t="s">
        <v>1668</v>
      </c>
      <c r="BL1579" t="s">
        <v>4355</v>
      </c>
      <c r="BM1579" t="s">
        <v>202</v>
      </c>
      <c r="BN1579" t="s">
        <v>2414</v>
      </c>
      <c r="BQ1579" t="s">
        <v>204</v>
      </c>
      <c r="BR1579" t="b">
        <v>0</v>
      </c>
      <c r="BT1579" t="b">
        <v>0</v>
      </c>
      <c r="BW1579" t="s">
        <v>2565</v>
      </c>
      <c r="BX1579" t="b">
        <v>0</v>
      </c>
      <c r="BY1579" s="2">
        <v>44376.857581018521</v>
      </c>
      <c r="BZ1579" t="s">
        <v>3140</v>
      </c>
      <c r="CB1579" t="b">
        <v>0</v>
      </c>
      <c r="CC1579" t="b">
        <v>0</v>
      </c>
      <c r="CF1579">
        <v>128340</v>
      </c>
      <c r="CH1579">
        <v>115506</v>
      </c>
      <c r="CI1579">
        <v>90</v>
      </c>
      <c r="CJ1579">
        <v>0</v>
      </c>
      <c r="CK1579">
        <f>YEAR(tbl_Opportunity[[#This Row],[Close Date]])</f>
        <v>2021</v>
      </c>
    </row>
    <row r="1580" spans="1:89">
      <c r="A1580" t="s">
        <v>4357</v>
      </c>
      <c r="B1580" t="b">
        <v>0</v>
      </c>
      <c r="D1580" t="b">
        <v>0</v>
      </c>
      <c r="H1580" s="1">
        <v>44799</v>
      </c>
      <c r="I1580" t="b">
        <v>0</v>
      </c>
      <c r="L1580" t="s">
        <v>4358</v>
      </c>
      <c r="O1580" t="s">
        <v>2393</v>
      </c>
      <c r="P1580" t="b">
        <v>1</v>
      </c>
      <c r="Q1580" s="2">
        <v>44237.849062499998</v>
      </c>
      <c r="R1580" s="1"/>
      <c r="S1580" t="b">
        <v>0</v>
      </c>
      <c r="U1580" s="1"/>
      <c r="V1580" t="b">
        <v>0</v>
      </c>
      <c r="W1580" s="1">
        <v>44621</v>
      </c>
      <c r="X1580">
        <v>3</v>
      </c>
      <c r="Y1580">
        <v>2022</v>
      </c>
      <c r="Z1580" t="s">
        <v>2564</v>
      </c>
      <c r="AA1580" t="s">
        <v>2565</v>
      </c>
      <c r="AB1580" t="b">
        <v>0</v>
      </c>
      <c r="AC1580" t="b">
        <v>0</v>
      </c>
      <c r="AE1580" t="b">
        <v>1</v>
      </c>
      <c r="AF1580" t="b">
        <v>0</v>
      </c>
      <c r="AG1580" t="b">
        <v>0</v>
      </c>
      <c r="AH1580" t="s">
        <v>179</v>
      </c>
      <c r="AI1580" t="b">
        <v>0</v>
      </c>
      <c r="AK1580" t="b">
        <v>0</v>
      </c>
      <c r="AL1580" s="1"/>
      <c r="AM1580" t="s">
        <v>162</v>
      </c>
      <c r="AN1580" s="2">
        <v>44348.7966087963</v>
      </c>
      <c r="AP1580" s="2">
        <v>44237.850011574075</v>
      </c>
      <c r="AQ1580" s="1"/>
      <c r="AS1580" t="b">
        <v>0</v>
      </c>
      <c r="AV1580" t="s">
        <v>213</v>
      </c>
      <c r="BB1580" t="s">
        <v>4359</v>
      </c>
      <c r="BD1580" t="b">
        <v>0</v>
      </c>
      <c r="BH1580" t="s">
        <v>3139</v>
      </c>
      <c r="BI1580" t="s">
        <v>2055</v>
      </c>
      <c r="BL1580" t="s">
        <v>4358</v>
      </c>
      <c r="BM1580" t="s">
        <v>202</v>
      </c>
      <c r="BN1580" t="s">
        <v>2414</v>
      </c>
      <c r="BQ1580" t="s">
        <v>204</v>
      </c>
      <c r="BR1580" t="b">
        <v>0</v>
      </c>
      <c r="BT1580" t="b">
        <v>0</v>
      </c>
      <c r="BW1580" t="s">
        <v>2565</v>
      </c>
      <c r="BX1580" t="b">
        <v>0</v>
      </c>
      <c r="BY1580" s="2">
        <v>44376.857581018521</v>
      </c>
      <c r="BZ1580" t="s">
        <v>3140</v>
      </c>
      <c r="CB1580" t="b">
        <v>0</v>
      </c>
      <c r="CC1580" t="b">
        <v>0</v>
      </c>
      <c r="CF1580">
        <v>127382.04</v>
      </c>
      <c r="CH1580">
        <v>114643.84</v>
      </c>
      <c r="CI1580">
        <v>90</v>
      </c>
      <c r="CJ1580">
        <v>0</v>
      </c>
      <c r="CK1580">
        <f>YEAR(tbl_Opportunity[[#This Row],[Close Date]])</f>
        <v>2022</v>
      </c>
    </row>
    <row r="1581" spans="1:89">
      <c r="A1581" t="s">
        <v>4360</v>
      </c>
      <c r="B1581" t="b">
        <v>0</v>
      </c>
      <c r="D1581" t="b">
        <v>0</v>
      </c>
      <c r="E1581" t="s">
        <v>3119</v>
      </c>
      <c r="H1581" s="1">
        <v>44469</v>
      </c>
      <c r="I1581" t="b">
        <v>0</v>
      </c>
      <c r="L1581" t="s">
        <v>4361</v>
      </c>
      <c r="O1581" t="s">
        <v>3202</v>
      </c>
      <c r="P1581" t="b">
        <v>1</v>
      </c>
      <c r="Q1581" s="2">
        <v>44137.993391203701</v>
      </c>
      <c r="R1581" s="1"/>
      <c r="S1581" t="b">
        <v>0</v>
      </c>
      <c r="U1581" s="1"/>
      <c r="V1581" t="b">
        <v>0</v>
      </c>
      <c r="W1581" s="1">
        <v>44256</v>
      </c>
      <c r="X1581">
        <v>3</v>
      </c>
      <c r="Y1581">
        <v>2021</v>
      </c>
      <c r="Z1581" t="s">
        <v>161</v>
      </c>
      <c r="AA1581" t="s">
        <v>161</v>
      </c>
      <c r="AB1581" t="b">
        <v>0</v>
      </c>
      <c r="AC1581" t="b">
        <v>0</v>
      </c>
      <c r="AE1581" t="b">
        <v>1</v>
      </c>
      <c r="AF1581" t="b">
        <v>0</v>
      </c>
      <c r="AG1581" t="b">
        <v>0</v>
      </c>
      <c r="AH1581" t="s">
        <v>105</v>
      </c>
      <c r="AI1581" t="b">
        <v>0</v>
      </c>
      <c r="AK1581" t="b">
        <v>0</v>
      </c>
      <c r="AL1581" s="1">
        <v>44375</v>
      </c>
      <c r="AM1581" t="s">
        <v>3202</v>
      </c>
      <c r="AN1581" s="2">
        <v>44363.905891203707</v>
      </c>
      <c r="AP1581" s="2">
        <v>44137.996770833335</v>
      </c>
      <c r="AQ1581" s="1"/>
      <c r="AS1581" t="b">
        <v>0</v>
      </c>
      <c r="AV1581" t="s">
        <v>93</v>
      </c>
      <c r="BB1581" t="s">
        <v>4362</v>
      </c>
      <c r="BD1581" t="b">
        <v>0</v>
      </c>
      <c r="BH1581" t="s">
        <v>3202</v>
      </c>
      <c r="BI1581" t="s">
        <v>1243</v>
      </c>
      <c r="BJ1581" t="s">
        <v>105</v>
      </c>
      <c r="BL1581" t="s">
        <v>4363</v>
      </c>
      <c r="BM1581" t="s">
        <v>202</v>
      </c>
      <c r="BN1581" t="s">
        <v>2414</v>
      </c>
      <c r="BQ1581" t="s">
        <v>204</v>
      </c>
      <c r="BR1581" t="b">
        <v>0</v>
      </c>
      <c r="BT1581" t="b">
        <v>0</v>
      </c>
      <c r="BW1581" t="s">
        <v>313</v>
      </c>
      <c r="BX1581" t="b">
        <v>0</v>
      </c>
      <c r="BY1581" s="2">
        <v>44376.857581018521</v>
      </c>
      <c r="BZ1581" t="s">
        <v>3204</v>
      </c>
      <c r="CB1581" t="b">
        <v>0</v>
      </c>
      <c r="CC1581" t="b">
        <v>0</v>
      </c>
      <c r="CF1581">
        <v>181200</v>
      </c>
      <c r="CH1581">
        <v>9060</v>
      </c>
      <c r="CI1581">
        <v>5</v>
      </c>
      <c r="CJ1581">
        <v>0</v>
      </c>
      <c r="CK1581">
        <f>YEAR(tbl_Opportunity[[#This Row],[Close Date]])</f>
        <v>2021</v>
      </c>
    </row>
    <row r="1582" spans="1:89">
      <c r="A1582" t="s">
        <v>4364</v>
      </c>
      <c r="B1582" t="b">
        <v>0</v>
      </c>
      <c r="D1582" t="b">
        <v>0</v>
      </c>
      <c r="H1582" s="1">
        <v>44456</v>
      </c>
      <c r="I1582" t="b">
        <v>0</v>
      </c>
      <c r="L1582" t="s">
        <v>4365</v>
      </c>
      <c r="O1582" t="s">
        <v>2393</v>
      </c>
      <c r="P1582" t="b">
        <v>1</v>
      </c>
      <c r="Q1582" s="2">
        <v>44173.759733796294</v>
      </c>
      <c r="R1582" s="1"/>
      <c r="S1582" t="b">
        <v>0</v>
      </c>
      <c r="U1582" s="1"/>
      <c r="V1582" t="b">
        <v>0</v>
      </c>
      <c r="W1582" s="1">
        <v>44256</v>
      </c>
      <c r="X1582">
        <v>3</v>
      </c>
      <c r="Y1582">
        <v>2021</v>
      </c>
      <c r="Z1582" t="s">
        <v>161</v>
      </c>
      <c r="AA1582" t="s">
        <v>161</v>
      </c>
      <c r="AB1582" t="b">
        <v>0</v>
      </c>
      <c r="AC1582" t="b">
        <v>0</v>
      </c>
      <c r="AE1582" t="b">
        <v>1</v>
      </c>
      <c r="AF1582" t="b">
        <v>0</v>
      </c>
      <c r="AG1582" t="b">
        <v>0</v>
      </c>
      <c r="AH1582" t="s">
        <v>4366</v>
      </c>
      <c r="AI1582" t="b">
        <v>0</v>
      </c>
      <c r="AK1582" t="b">
        <v>0</v>
      </c>
      <c r="AL1582" s="1"/>
      <c r="AM1582" t="s">
        <v>162</v>
      </c>
      <c r="AN1582" s="2">
        <v>44348.7966087963</v>
      </c>
      <c r="AP1582" s="2">
        <v>44173.760011574072</v>
      </c>
      <c r="AQ1582" s="1"/>
      <c r="AS1582" t="b">
        <v>0</v>
      </c>
      <c r="AV1582" t="s">
        <v>213</v>
      </c>
      <c r="BB1582" t="s">
        <v>4367</v>
      </c>
      <c r="BD1582" t="b">
        <v>0</v>
      </c>
      <c r="BH1582" t="s">
        <v>3139</v>
      </c>
      <c r="BI1582" t="s">
        <v>1668</v>
      </c>
      <c r="BL1582" t="s">
        <v>4365</v>
      </c>
      <c r="BM1582" t="s">
        <v>202</v>
      </c>
      <c r="BN1582" t="s">
        <v>2414</v>
      </c>
      <c r="BQ1582" t="s">
        <v>204</v>
      </c>
      <c r="BR1582" t="b">
        <v>0</v>
      </c>
      <c r="BT1582" t="b">
        <v>0</v>
      </c>
      <c r="BW1582" t="s">
        <v>313</v>
      </c>
      <c r="BX1582" t="b">
        <v>0</v>
      </c>
      <c r="BY1582" s="2">
        <v>44376.857581018521</v>
      </c>
      <c r="BZ1582" t="s">
        <v>3140</v>
      </c>
      <c r="CB1582" t="b">
        <v>0</v>
      </c>
      <c r="CC1582" t="b">
        <v>0</v>
      </c>
      <c r="CF1582">
        <v>120750</v>
      </c>
      <c r="CH1582">
        <v>6037.5</v>
      </c>
      <c r="CI1582">
        <v>5</v>
      </c>
      <c r="CJ1582">
        <v>0</v>
      </c>
      <c r="CK1582">
        <f>YEAR(tbl_Opportunity[[#This Row],[Close Date]])</f>
        <v>2021</v>
      </c>
    </row>
    <row r="1583" spans="1:89">
      <c r="A1583" t="s">
        <v>4368</v>
      </c>
      <c r="B1583" t="b">
        <v>0</v>
      </c>
      <c r="D1583" t="b">
        <v>0</v>
      </c>
      <c r="H1583" s="1">
        <v>44468</v>
      </c>
      <c r="I1583" t="b">
        <v>0</v>
      </c>
      <c r="L1583" t="s">
        <v>4369</v>
      </c>
      <c r="O1583" t="s">
        <v>2393</v>
      </c>
      <c r="P1583" t="b">
        <v>1</v>
      </c>
      <c r="Q1583" s="2">
        <v>44126.904999999999</v>
      </c>
      <c r="R1583" s="1"/>
      <c r="S1583" t="b">
        <v>0</v>
      </c>
      <c r="U1583" s="1"/>
      <c r="V1583" t="b">
        <v>0</v>
      </c>
      <c r="W1583" s="1">
        <v>44256</v>
      </c>
      <c r="X1583">
        <v>3</v>
      </c>
      <c r="Y1583">
        <v>2021</v>
      </c>
      <c r="Z1583" t="s">
        <v>161</v>
      </c>
      <c r="AA1583" t="s">
        <v>161</v>
      </c>
      <c r="AB1583" t="b">
        <v>0</v>
      </c>
      <c r="AC1583" t="b">
        <v>0</v>
      </c>
      <c r="AE1583" t="b">
        <v>1</v>
      </c>
      <c r="AF1583" t="b">
        <v>0</v>
      </c>
      <c r="AG1583" t="b">
        <v>0</v>
      </c>
      <c r="AH1583" t="s">
        <v>4370</v>
      </c>
      <c r="AI1583" t="b">
        <v>0</v>
      </c>
      <c r="AK1583" t="b">
        <v>0</v>
      </c>
      <c r="AL1583" s="1"/>
      <c r="AM1583" t="s">
        <v>162</v>
      </c>
      <c r="AN1583" s="2">
        <v>44348.7966087963</v>
      </c>
      <c r="AP1583" s="2">
        <v>44152.788946759261</v>
      </c>
      <c r="AQ1583" s="1"/>
      <c r="AS1583" t="b">
        <v>0</v>
      </c>
      <c r="AV1583" t="s">
        <v>213</v>
      </c>
      <c r="BB1583" t="s">
        <v>4371</v>
      </c>
      <c r="BD1583" t="b">
        <v>0</v>
      </c>
      <c r="BH1583" t="s">
        <v>3139</v>
      </c>
      <c r="BI1583" t="s">
        <v>1668</v>
      </c>
      <c r="BL1583" t="s">
        <v>4369</v>
      </c>
      <c r="BM1583" t="s">
        <v>202</v>
      </c>
      <c r="BN1583" t="s">
        <v>2414</v>
      </c>
      <c r="BQ1583" t="s">
        <v>204</v>
      </c>
      <c r="BR1583" t="b">
        <v>0</v>
      </c>
      <c r="BT1583" t="b">
        <v>0</v>
      </c>
      <c r="BW1583" t="s">
        <v>313</v>
      </c>
      <c r="BX1583" t="b">
        <v>0</v>
      </c>
      <c r="BY1583" s="2">
        <v>44376.857581018521</v>
      </c>
      <c r="BZ1583" t="s">
        <v>3140</v>
      </c>
      <c r="CB1583" t="b">
        <v>0</v>
      </c>
      <c r="CC1583" t="b">
        <v>0</v>
      </c>
      <c r="CF1583">
        <v>122820</v>
      </c>
      <c r="CH1583">
        <v>6141</v>
      </c>
      <c r="CI1583">
        <v>5</v>
      </c>
      <c r="CJ1583">
        <v>0</v>
      </c>
      <c r="CK1583">
        <f>YEAR(tbl_Opportunity[[#This Row],[Close Date]])</f>
        <v>2021</v>
      </c>
    </row>
    <row r="1584" spans="1:89">
      <c r="A1584" t="s">
        <v>453</v>
      </c>
      <c r="B1584" t="b">
        <v>0</v>
      </c>
      <c r="D1584" t="b">
        <v>0</v>
      </c>
      <c r="E1584" t="s">
        <v>4372</v>
      </c>
      <c r="H1584" s="1">
        <v>44468</v>
      </c>
      <c r="I1584" t="b">
        <v>0</v>
      </c>
      <c r="L1584" t="s">
        <v>4373</v>
      </c>
      <c r="O1584" t="s">
        <v>215</v>
      </c>
      <c r="P1584" t="b">
        <v>1</v>
      </c>
      <c r="Q1584" s="2">
        <v>43874.582696759258</v>
      </c>
      <c r="R1584" s="1"/>
      <c r="S1584" t="b">
        <v>0</v>
      </c>
      <c r="U1584" s="1"/>
      <c r="V1584" t="b">
        <v>0</v>
      </c>
      <c r="W1584" s="1">
        <v>44256</v>
      </c>
      <c r="X1584">
        <v>3</v>
      </c>
      <c r="Y1584">
        <v>2021</v>
      </c>
      <c r="Z1584" t="s">
        <v>161</v>
      </c>
      <c r="AA1584" t="s">
        <v>161</v>
      </c>
      <c r="AB1584" t="b">
        <v>0</v>
      </c>
      <c r="AC1584" t="b">
        <v>0</v>
      </c>
      <c r="AE1584" t="b">
        <v>1</v>
      </c>
      <c r="AF1584" t="b">
        <v>0</v>
      </c>
      <c r="AG1584" t="b">
        <v>0</v>
      </c>
      <c r="AH1584" t="s">
        <v>105</v>
      </c>
      <c r="AI1584" t="b">
        <v>0</v>
      </c>
      <c r="AK1584" t="b">
        <v>0</v>
      </c>
      <c r="AL1584" s="1">
        <v>44369</v>
      </c>
      <c r="AM1584" t="s">
        <v>215</v>
      </c>
      <c r="AN1584" s="2">
        <v>44358.61546296296</v>
      </c>
      <c r="AP1584" s="2">
        <v>44358.614884259259</v>
      </c>
      <c r="AQ1584" s="1">
        <v>44358</v>
      </c>
      <c r="AS1584" t="b">
        <v>0</v>
      </c>
      <c r="AU1584" t="s">
        <v>216</v>
      </c>
      <c r="AV1584" t="s">
        <v>2820</v>
      </c>
      <c r="BB1584" t="s">
        <v>4374</v>
      </c>
      <c r="BD1584" t="b">
        <v>0</v>
      </c>
      <c r="BH1584" t="s">
        <v>215</v>
      </c>
      <c r="BI1584" t="s">
        <v>1243</v>
      </c>
      <c r="BJ1584" t="s">
        <v>216</v>
      </c>
      <c r="BL1584" t="s">
        <v>4375</v>
      </c>
      <c r="BM1584" t="s">
        <v>202</v>
      </c>
      <c r="BN1584" t="s">
        <v>2414</v>
      </c>
      <c r="BQ1584" t="s">
        <v>204</v>
      </c>
      <c r="BR1584" t="b">
        <v>0</v>
      </c>
      <c r="BT1584" t="b">
        <v>0</v>
      </c>
      <c r="BW1584" t="s">
        <v>313</v>
      </c>
      <c r="BX1584" t="b">
        <v>0</v>
      </c>
      <c r="BY1584" s="2">
        <v>44376.857581018521</v>
      </c>
      <c r="BZ1584" t="s">
        <v>3070</v>
      </c>
      <c r="CB1584" t="b">
        <v>0</v>
      </c>
      <c r="CC1584" t="b">
        <v>0</v>
      </c>
      <c r="CF1584">
        <v>140000</v>
      </c>
      <c r="CH1584">
        <v>7000</v>
      </c>
      <c r="CI1584">
        <v>5</v>
      </c>
      <c r="CJ1584">
        <v>0</v>
      </c>
      <c r="CK1584">
        <f>YEAR(tbl_Opportunity[[#This Row],[Close Date]])</f>
        <v>2021</v>
      </c>
    </row>
    <row r="1585" spans="1:89">
      <c r="A1585" t="s">
        <v>4376</v>
      </c>
      <c r="B1585" t="b">
        <v>0</v>
      </c>
      <c r="D1585" t="b">
        <v>0</v>
      </c>
      <c r="E1585" t="s">
        <v>2947</v>
      </c>
      <c r="H1585" s="1">
        <v>44469</v>
      </c>
      <c r="I1585" t="b">
        <v>0</v>
      </c>
      <c r="L1585" t="s">
        <v>4377</v>
      </c>
      <c r="O1585" t="s">
        <v>3202</v>
      </c>
      <c r="P1585" t="b">
        <v>1</v>
      </c>
      <c r="Q1585" s="2">
        <v>44232.038217592592</v>
      </c>
      <c r="R1585" s="1"/>
      <c r="S1585" t="b">
        <v>0</v>
      </c>
      <c r="U1585" s="1"/>
      <c r="V1585" t="b">
        <v>0</v>
      </c>
      <c r="W1585" s="1">
        <v>44256</v>
      </c>
      <c r="X1585">
        <v>3</v>
      </c>
      <c r="Y1585">
        <v>2021</v>
      </c>
      <c r="Z1585" t="s">
        <v>161</v>
      </c>
      <c r="AA1585" t="s">
        <v>161</v>
      </c>
      <c r="AB1585" t="b">
        <v>0</v>
      </c>
      <c r="AC1585" t="b">
        <v>0</v>
      </c>
      <c r="AE1585" t="b">
        <v>1</v>
      </c>
      <c r="AF1585" t="b">
        <v>0</v>
      </c>
      <c r="AG1585" t="b">
        <v>0</v>
      </c>
      <c r="AH1585" t="s">
        <v>4370</v>
      </c>
      <c r="AI1585" t="b">
        <v>0</v>
      </c>
      <c r="AK1585" t="b">
        <v>0</v>
      </c>
      <c r="AL1585" s="1">
        <v>44340</v>
      </c>
      <c r="AM1585" t="s">
        <v>272</v>
      </c>
      <c r="AN1585" s="2">
        <v>44370.691400462965</v>
      </c>
      <c r="AP1585" s="2">
        <v>44294.961782407408</v>
      </c>
      <c r="AQ1585" s="1"/>
      <c r="AS1585" t="b">
        <v>0</v>
      </c>
      <c r="AV1585" t="s">
        <v>93</v>
      </c>
      <c r="BB1585" t="s">
        <v>4378</v>
      </c>
      <c r="BD1585" t="b">
        <v>0</v>
      </c>
      <c r="BH1585" t="s">
        <v>4379</v>
      </c>
      <c r="BI1585" t="s">
        <v>1072</v>
      </c>
      <c r="BL1585" t="s">
        <v>4377</v>
      </c>
      <c r="BM1585" t="s">
        <v>202</v>
      </c>
      <c r="BN1585" t="s">
        <v>2414</v>
      </c>
      <c r="BQ1585" t="s">
        <v>204</v>
      </c>
      <c r="BR1585" t="b">
        <v>0</v>
      </c>
      <c r="BT1585" t="b">
        <v>0</v>
      </c>
      <c r="BW1585" t="s">
        <v>349</v>
      </c>
      <c r="BX1585" t="b">
        <v>0</v>
      </c>
      <c r="BY1585" s="2">
        <v>44376.857581018521</v>
      </c>
      <c r="BZ1585" t="s">
        <v>3204</v>
      </c>
      <c r="CB1585" t="b">
        <v>0</v>
      </c>
      <c r="CC1585" t="b">
        <v>0</v>
      </c>
      <c r="CF1585">
        <v>154850</v>
      </c>
      <c r="CH1585">
        <v>46455</v>
      </c>
      <c r="CI1585">
        <v>30</v>
      </c>
      <c r="CJ1585">
        <v>0</v>
      </c>
      <c r="CK1585">
        <f>YEAR(tbl_Opportunity[[#This Row],[Close Date]])</f>
        <v>2021</v>
      </c>
    </row>
    <row r="1586" spans="1:89">
      <c r="A1586" t="s">
        <v>4380</v>
      </c>
      <c r="B1586" t="b">
        <v>0</v>
      </c>
      <c r="D1586" t="b">
        <v>0</v>
      </c>
      <c r="H1586" s="1">
        <v>44456</v>
      </c>
      <c r="I1586" t="b">
        <v>0</v>
      </c>
      <c r="L1586" t="s">
        <v>4381</v>
      </c>
      <c r="O1586" t="s">
        <v>2393</v>
      </c>
      <c r="P1586" t="b">
        <v>1</v>
      </c>
      <c r="Q1586" s="2">
        <v>44174.00335648148</v>
      </c>
      <c r="R1586" s="1"/>
      <c r="S1586" t="b">
        <v>0</v>
      </c>
      <c r="U1586" s="1"/>
      <c r="V1586" t="b">
        <v>0</v>
      </c>
      <c r="W1586" s="1">
        <v>44256</v>
      </c>
      <c r="X1586">
        <v>3</v>
      </c>
      <c r="Y1586">
        <v>2021</v>
      </c>
      <c r="Z1586" t="s">
        <v>161</v>
      </c>
      <c r="AA1586" t="s">
        <v>161</v>
      </c>
      <c r="AB1586" t="b">
        <v>0</v>
      </c>
      <c r="AC1586" t="b">
        <v>0</v>
      </c>
      <c r="AE1586" t="b">
        <v>1</v>
      </c>
      <c r="AF1586" t="b">
        <v>0</v>
      </c>
      <c r="AG1586" t="b">
        <v>0</v>
      </c>
      <c r="AH1586" t="s">
        <v>4366</v>
      </c>
      <c r="AI1586" t="b">
        <v>0</v>
      </c>
      <c r="AK1586" t="b">
        <v>0</v>
      </c>
      <c r="AL1586" s="1">
        <v>44294</v>
      </c>
      <c r="AM1586" t="s">
        <v>162</v>
      </c>
      <c r="AN1586" s="2">
        <v>44348.7966087963</v>
      </c>
      <c r="AP1586" s="2">
        <v>44174.003946759258</v>
      </c>
      <c r="AQ1586" s="1"/>
      <c r="AS1586" t="b">
        <v>0</v>
      </c>
      <c r="AV1586" t="s">
        <v>213</v>
      </c>
      <c r="BB1586" t="s">
        <v>4382</v>
      </c>
      <c r="BD1586" t="b">
        <v>0</v>
      </c>
      <c r="BH1586" t="s">
        <v>3139</v>
      </c>
      <c r="BI1586" t="s">
        <v>1668</v>
      </c>
      <c r="BL1586" t="s">
        <v>4381</v>
      </c>
      <c r="BM1586" t="s">
        <v>202</v>
      </c>
      <c r="BN1586" t="s">
        <v>2414</v>
      </c>
      <c r="BQ1586" t="s">
        <v>204</v>
      </c>
      <c r="BR1586" t="b">
        <v>0</v>
      </c>
      <c r="BT1586" t="b">
        <v>0</v>
      </c>
      <c r="BW1586" t="s">
        <v>349</v>
      </c>
      <c r="BX1586" t="b">
        <v>0</v>
      </c>
      <c r="BY1586" s="2">
        <v>44376.857581018521</v>
      </c>
      <c r="BZ1586" t="s">
        <v>3140</v>
      </c>
      <c r="CB1586" t="b">
        <v>0</v>
      </c>
      <c r="CC1586" t="b">
        <v>0</v>
      </c>
      <c r="CF1586">
        <v>120750</v>
      </c>
      <c r="CH1586">
        <v>36225</v>
      </c>
      <c r="CI1586">
        <v>30</v>
      </c>
      <c r="CJ1586">
        <v>0</v>
      </c>
      <c r="CK1586">
        <f>YEAR(tbl_Opportunity[[#This Row],[Close Date]])</f>
        <v>2021</v>
      </c>
    </row>
    <row r="1587" spans="1:89">
      <c r="A1587" t="s">
        <v>306</v>
      </c>
      <c r="B1587" t="b">
        <v>0</v>
      </c>
      <c r="D1587" t="b">
        <v>0</v>
      </c>
      <c r="E1587" t="s">
        <v>4383</v>
      </c>
      <c r="H1587" s="1">
        <v>44456</v>
      </c>
      <c r="I1587" t="b">
        <v>0</v>
      </c>
      <c r="L1587" t="s">
        <v>4384</v>
      </c>
      <c r="O1587" t="s">
        <v>215</v>
      </c>
      <c r="P1587" t="b">
        <v>1</v>
      </c>
      <c r="Q1587" s="2">
        <v>44067.743495370371</v>
      </c>
      <c r="R1587" s="1"/>
      <c r="S1587" t="b">
        <v>0</v>
      </c>
      <c r="U1587" s="1"/>
      <c r="V1587" t="b">
        <v>0</v>
      </c>
      <c r="W1587" s="1">
        <v>44256</v>
      </c>
      <c r="X1587">
        <v>3</v>
      </c>
      <c r="Y1587">
        <v>2021</v>
      </c>
      <c r="Z1587" t="s">
        <v>161</v>
      </c>
      <c r="AA1587" t="s">
        <v>161</v>
      </c>
      <c r="AB1587" t="b">
        <v>0</v>
      </c>
      <c r="AC1587" t="b">
        <v>0</v>
      </c>
      <c r="AE1587" t="b">
        <v>1</v>
      </c>
      <c r="AF1587" t="b">
        <v>0</v>
      </c>
      <c r="AG1587" t="b">
        <v>0</v>
      </c>
      <c r="AH1587" t="s">
        <v>4366</v>
      </c>
      <c r="AI1587" t="b">
        <v>0</v>
      </c>
      <c r="AK1587" t="b">
        <v>0</v>
      </c>
      <c r="AL1587" s="1">
        <v>44357</v>
      </c>
      <c r="AM1587" t="s">
        <v>162</v>
      </c>
      <c r="AN1587" s="2">
        <v>44348.796736111108</v>
      </c>
      <c r="AP1587" s="2">
        <v>44272.122858796298</v>
      </c>
      <c r="AQ1587" s="1"/>
      <c r="AS1587" t="b">
        <v>0</v>
      </c>
      <c r="AV1587" t="s">
        <v>2809</v>
      </c>
      <c r="BB1587" t="s">
        <v>4385</v>
      </c>
      <c r="BD1587" t="b">
        <v>0</v>
      </c>
      <c r="BH1587" t="s">
        <v>311</v>
      </c>
      <c r="BI1587" t="s">
        <v>1072</v>
      </c>
      <c r="BL1587" t="s">
        <v>4384</v>
      </c>
      <c r="BM1587" t="s">
        <v>202</v>
      </c>
      <c r="BN1587" t="s">
        <v>2414</v>
      </c>
      <c r="BQ1587" t="s">
        <v>204</v>
      </c>
      <c r="BR1587" t="b">
        <v>0</v>
      </c>
      <c r="BT1587" t="b">
        <v>0</v>
      </c>
      <c r="BW1587" t="s">
        <v>349</v>
      </c>
      <c r="BX1587" t="b">
        <v>0</v>
      </c>
      <c r="BY1587" s="2">
        <v>44376.857581018521</v>
      </c>
      <c r="BZ1587" t="s">
        <v>3072</v>
      </c>
      <c r="CB1587" t="b">
        <v>0</v>
      </c>
      <c r="CC1587" t="b">
        <v>0</v>
      </c>
      <c r="CF1587">
        <v>154850</v>
      </c>
      <c r="CH1587">
        <v>46455</v>
      </c>
      <c r="CI1587">
        <v>30</v>
      </c>
      <c r="CJ1587">
        <v>0</v>
      </c>
      <c r="CK1587">
        <f>YEAR(tbl_Opportunity[[#This Row],[Close Date]])</f>
        <v>2021</v>
      </c>
    </row>
    <row r="1588" spans="1:89">
      <c r="A1588" t="s">
        <v>4386</v>
      </c>
      <c r="B1588" t="b">
        <v>0</v>
      </c>
      <c r="D1588" t="b">
        <v>0</v>
      </c>
      <c r="E1588" t="s">
        <v>4387</v>
      </c>
      <c r="H1588" s="1">
        <v>44463</v>
      </c>
      <c r="I1588" t="b">
        <v>0</v>
      </c>
      <c r="L1588" t="s">
        <v>4388</v>
      </c>
      <c r="O1588" t="s">
        <v>311</v>
      </c>
      <c r="P1588" t="b">
        <v>1</v>
      </c>
      <c r="Q1588" s="2">
        <v>44221.644837962966</v>
      </c>
      <c r="R1588" s="1"/>
      <c r="S1588" t="b">
        <v>0</v>
      </c>
      <c r="U1588" s="1"/>
      <c r="V1588" t="b">
        <v>0</v>
      </c>
      <c r="W1588" s="1">
        <v>44256</v>
      </c>
      <c r="X1588">
        <v>3</v>
      </c>
      <c r="Y1588">
        <v>2021</v>
      </c>
      <c r="Z1588" t="s">
        <v>161</v>
      </c>
      <c r="AA1588" t="s">
        <v>161</v>
      </c>
      <c r="AB1588" t="b">
        <v>0</v>
      </c>
      <c r="AC1588" t="b">
        <v>0</v>
      </c>
      <c r="AE1588" t="b">
        <v>1</v>
      </c>
      <c r="AF1588" t="b">
        <v>0</v>
      </c>
      <c r="AG1588" t="b">
        <v>0</v>
      </c>
      <c r="AH1588" t="s">
        <v>4366</v>
      </c>
      <c r="AI1588" t="b">
        <v>0</v>
      </c>
      <c r="AK1588" t="b">
        <v>0</v>
      </c>
      <c r="AL1588" s="1">
        <v>44221</v>
      </c>
      <c r="AM1588" t="s">
        <v>162</v>
      </c>
      <c r="AN1588" s="2">
        <v>44348.796666666669</v>
      </c>
      <c r="AP1588" s="2">
        <v>44313.967280092591</v>
      </c>
      <c r="AQ1588" s="1"/>
      <c r="AS1588" t="b">
        <v>0</v>
      </c>
      <c r="AV1588" t="s">
        <v>2809</v>
      </c>
      <c r="BB1588" t="s">
        <v>4389</v>
      </c>
      <c r="BD1588" t="b">
        <v>0</v>
      </c>
      <c r="BH1588" t="s">
        <v>311</v>
      </c>
      <c r="BI1588" t="s">
        <v>1072</v>
      </c>
      <c r="BL1588" t="s">
        <v>4388</v>
      </c>
      <c r="BM1588" t="s">
        <v>202</v>
      </c>
      <c r="BN1588" t="s">
        <v>2414</v>
      </c>
      <c r="BQ1588" t="s">
        <v>204</v>
      </c>
      <c r="BR1588" t="b">
        <v>0</v>
      </c>
      <c r="BT1588" t="b">
        <v>0</v>
      </c>
      <c r="BW1588" t="s">
        <v>349</v>
      </c>
      <c r="BX1588" t="b">
        <v>0</v>
      </c>
      <c r="BY1588" s="2">
        <v>44376.857581018521</v>
      </c>
      <c r="BZ1588" t="s">
        <v>3072</v>
      </c>
      <c r="CB1588" t="b">
        <v>0</v>
      </c>
      <c r="CC1588" t="b">
        <v>0</v>
      </c>
      <c r="CF1588">
        <v>171010</v>
      </c>
      <c r="CH1588">
        <v>51303</v>
      </c>
      <c r="CI1588">
        <v>30</v>
      </c>
      <c r="CJ1588">
        <v>0</v>
      </c>
      <c r="CK1588">
        <f>YEAR(tbl_Opportunity[[#This Row],[Close Date]])</f>
        <v>2021</v>
      </c>
    </row>
    <row r="1589" spans="1:89">
      <c r="A1589" t="s">
        <v>4390</v>
      </c>
      <c r="B1589" t="b">
        <v>0</v>
      </c>
      <c r="D1589" t="b">
        <v>0</v>
      </c>
      <c r="H1589" s="1">
        <v>44463</v>
      </c>
      <c r="I1589" t="b">
        <v>0</v>
      </c>
      <c r="L1589" t="s">
        <v>4391</v>
      </c>
      <c r="O1589" t="s">
        <v>311</v>
      </c>
      <c r="P1589" t="b">
        <v>1</v>
      </c>
      <c r="Q1589" s="2">
        <v>44274.854178240741</v>
      </c>
      <c r="R1589" s="1"/>
      <c r="S1589" t="b">
        <v>0</v>
      </c>
      <c r="U1589" s="1"/>
      <c r="V1589" t="b">
        <v>0</v>
      </c>
      <c r="W1589" s="1">
        <v>44256</v>
      </c>
      <c r="X1589">
        <v>3</v>
      </c>
      <c r="Y1589">
        <v>2021</v>
      </c>
      <c r="Z1589" t="s">
        <v>161</v>
      </c>
      <c r="AA1589" t="s">
        <v>161</v>
      </c>
      <c r="AB1589" t="b">
        <v>0</v>
      </c>
      <c r="AC1589" t="b">
        <v>0</v>
      </c>
      <c r="AE1589" t="b">
        <v>1</v>
      </c>
      <c r="AF1589" t="b">
        <v>0</v>
      </c>
      <c r="AG1589" t="b">
        <v>0</v>
      </c>
      <c r="AH1589" t="s">
        <v>4366</v>
      </c>
      <c r="AI1589" t="b">
        <v>0</v>
      </c>
      <c r="AK1589" t="b">
        <v>0</v>
      </c>
      <c r="AL1589" s="1"/>
      <c r="AM1589" t="s">
        <v>162</v>
      </c>
      <c r="AN1589" s="2">
        <v>44348.7966087963</v>
      </c>
      <c r="AP1589" s="2">
        <v>44294.925925925927</v>
      </c>
      <c r="AQ1589" s="1"/>
      <c r="AS1589" t="b">
        <v>0</v>
      </c>
      <c r="AV1589" t="s">
        <v>213</v>
      </c>
      <c r="BB1589" t="s">
        <v>4392</v>
      </c>
      <c r="BD1589" t="b">
        <v>0</v>
      </c>
      <c r="BH1589" t="s">
        <v>311</v>
      </c>
      <c r="BI1589" t="s">
        <v>1072</v>
      </c>
      <c r="BL1589" t="s">
        <v>4391</v>
      </c>
      <c r="BM1589" t="s">
        <v>202</v>
      </c>
      <c r="BN1589" t="s">
        <v>2414</v>
      </c>
      <c r="BQ1589" t="s">
        <v>204</v>
      </c>
      <c r="BR1589" t="b">
        <v>0</v>
      </c>
      <c r="BT1589" t="b">
        <v>0</v>
      </c>
      <c r="BW1589" t="s">
        <v>349</v>
      </c>
      <c r="BX1589" t="b">
        <v>0</v>
      </c>
      <c r="BY1589" s="2">
        <v>44376.857581018521</v>
      </c>
      <c r="BZ1589" t="s">
        <v>3072</v>
      </c>
      <c r="CB1589" t="b">
        <v>0</v>
      </c>
      <c r="CC1589" t="b">
        <v>0</v>
      </c>
      <c r="CF1589">
        <v>175010</v>
      </c>
      <c r="CH1589">
        <v>52503</v>
      </c>
      <c r="CI1589">
        <v>30</v>
      </c>
      <c r="CJ1589">
        <v>0</v>
      </c>
      <c r="CK1589">
        <f>YEAR(tbl_Opportunity[[#This Row],[Close Date]])</f>
        <v>2021</v>
      </c>
    </row>
    <row r="1590" spans="1:89">
      <c r="A1590" t="s">
        <v>4393</v>
      </c>
      <c r="B1590" t="b">
        <v>0</v>
      </c>
      <c r="D1590" t="b">
        <v>0</v>
      </c>
      <c r="H1590" s="1">
        <v>44456</v>
      </c>
      <c r="I1590" t="b">
        <v>0</v>
      </c>
      <c r="L1590" t="s">
        <v>4394</v>
      </c>
      <c r="O1590" t="s">
        <v>3202</v>
      </c>
      <c r="P1590" t="b">
        <v>1</v>
      </c>
      <c r="Q1590" s="2">
        <v>44279.746828703705</v>
      </c>
      <c r="R1590" s="1"/>
      <c r="S1590" t="b">
        <v>0</v>
      </c>
      <c r="U1590" s="1"/>
      <c r="V1590" t="b">
        <v>0</v>
      </c>
      <c r="W1590" s="1">
        <v>44256</v>
      </c>
      <c r="X1590">
        <v>3</v>
      </c>
      <c r="Y1590">
        <v>2021</v>
      </c>
      <c r="Z1590" t="s">
        <v>161</v>
      </c>
      <c r="AA1590" t="s">
        <v>161</v>
      </c>
      <c r="AB1590" t="b">
        <v>0</v>
      </c>
      <c r="AC1590" t="b">
        <v>0</v>
      </c>
      <c r="AE1590" t="b">
        <v>1</v>
      </c>
      <c r="AF1590" t="b">
        <v>0</v>
      </c>
      <c r="AG1590" t="b">
        <v>0</v>
      </c>
      <c r="AH1590" t="s">
        <v>4366</v>
      </c>
      <c r="AI1590" t="b">
        <v>0</v>
      </c>
      <c r="AK1590" t="b">
        <v>0</v>
      </c>
      <c r="AL1590" s="1">
        <v>44375</v>
      </c>
      <c r="AM1590" t="s">
        <v>162</v>
      </c>
      <c r="AN1590" s="2">
        <v>44348.796736111108</v>
      </c>
      <c r="AP1590" s="2">
        <v>44279.747349537036</v>
      </c>
      <c r="AQ1590" s="1"/>
      <c r="AS1590" t="b">
        <v>0</v>
      </c>
      <c r="AV1590" t="s">
        <v>213</v>
      </c>
      <c r="BB1590" t="s">
        <v>4395</v>
      </c>
      <c r="BD1590" t="b">
        <v>0</v>
      </c>
      <c r="BH1590" t="s">
        <v>311</v>
      </c>
      <c r="BI1590" t="s">
        <v>1072</v>
      </c>
      <c r="BL1590" t="s">
        <v>4394</v>
      </c>
      <c r="BM1590" t="s">
        <v>202</v>
      </c>
      <c r="BN1590" t="s">
        <v>2414</v>
      </c>
      <c r="BQ1590" t="s">
        <v>204</v>
      </c>
      <c r="BR1590" t="b">
        <v>0</v>
      </c>
      <c r="BT1590" t="b">
        <v>0</v>
      </c>
      <c r="BW1590" t="s">
        <v>349</v>
      </c>
      <c r="BX1590" t="b">
        <v>0</v>
      </c>
      <c r="BY1590" s="2">
        <v>44376.857581018521</v>
      </c>
      <c r="BZ1590" t="s">
        <v>3072</v>
      </c>
      <c r="CB1590" t="b">
        <v>0</v>
      </c>
      <c r="CC1590" t="b">
        <v>0</v>
      </c>
      <c r="CF1590">
        <v>175010</v>
      </c>
      <c r="CH1590">
        <v>52503</v>
      </c>
      <c r="CI1590">
        <v>30</v>
      </c>
      <c r="CJ1590">
        <v>0</v>
      </c>
      <c r="CK1590">
        <f>YEAR(tbl_Opportunity[[#This Row],[Close Date]])</f>
        <v>2021</v>
      </c>
    </row>
    <row r="1591" spans="1:89">
      <c r="A1591" t="s">
        <v>4396</v>
      </c>
      <c r="B1591" t="b">
        <v>0</v>
      </c>
      <c r="D1591" t="b">
        <v>0</v>
      </c>
      <c r="H1591" s="1">
        <v>44456</v>
      </c>
      <c r="I1591" t="b">
        <v>0</v>
      </c>
      <c r="L1591" t="s">
        <v>4397</v>
      </c>
      <c r="O1591" t="s">
        <v>4222</v>
      </c>
      <c r="P1591" t="b">
        <v>1</v>
      </c>
      <c r="Q1591" s="2">
        <v>43694.090196759258</v>
      </c>
      <c r="R1591" s="1"/>
      <c r="S1591" t="b">
        <v>0</v>
      </c>
      <c r="U1591" s="1"/>
      <c r="V1591" t="b">
        <v>0</v>
      </c>
      <c r="W1591" s="1">
        <v>44256</v>
      </c>
      <c r="X1591">
        <v>3</v>
      </c>
      <c r="Y1591">
        <v>2021</v>
      </c>
      <c r="Z1591" t="s">
        <v>161</v>
      </c>
      <c r="AA1591" t="s">
        <v>161</v>
      </c>
      <c r="AB1591" t="b">
        <v>0</v>
      </c>
      <c r="AC1591" t="b">
        <v>0</v>
      </c>
      <c r="AE1591" t="b">
        <v>1</v>
      </c>
      <c r="AF1591" t="b">
        <v>0</v>
      </c>
      <c r="AG1591" t="b">
        <v>0</v>
      </c>
      <c r="AH1591" t="s">
        <v>4366</v>
      </c>
      <c r="AI1591" t="b">
        <v>0</v>
      </c>
      <c r="AK1591" t="b">
        <v>0</v>
      </c>
      <c r="AL1591" s="1">
        <v>44280</v>
      </c>
      <c r="AM1591" t="s">
        <v>162</v>
      </c>
      <c r="AN1591" s="2">
        <v>44348.796736111108</v>
      </c>
      <c r="AP1591" s="2">
        <v>44223.115497685183</v>
      </c>
      <c r="AQ1591" s="1"/>
      <c r="AS1591" t="b">
        <v>0</v>
      </c>
      <c r="AV1591" t="s">
        <v>105</v>
      </c>
      <c r="BB1591" t="s">
        <v>4398</v>
      </c>
      <c r="BD1591" t="b">
        <v>0</v>
      </c>
      <c r="BH1591" t="s">
        <v>311</v>
      </c>
      <c r="BI1591" t="s">
        <v>1072</v>
      </c>
      <c r="BJ1591" t="s">
        <v>216</v>
      </c>
      <c r="BL1591" t="s">
        <v>4397</v>
      </c>
      <c r="BM1591" t="s">
        <v>202</v>
      </c>
      <c r="BN1591" t="s">
        <v>2414</v>
      </c>
      <c r="BQ1591" t="s">
        <v>204</v>
      </c>
      <c r="BR1591" t="b">
        <v>0</v>
      </c>
      <c r="BT1591" t="b">
        <v>0</v>
      </c>
      <c r="BW1591" t="s">
        <v>313</v>
      </c>
      <c r="BX1591" t="b">
        <v>0</v>
      </c>
      <c r="BY1591" s="2">
        <v>44376.857569444444</v>
      </c>
      <c r="BZ1591" t="s">
        <v>3070</v>
      </c>
      <c r="CB1591" t="b">
        <v>0</v>
      </c>
      <c r="CC1591" t="b">
        <v>0</v>
      </c>
      <c r="CF1591">
        <v>154850</v>
      </c>
      <c r="CH1591">
        <v>7742.5</v>
      </c>
      <c r="CI1591">
        <v>5</v>
      </c>
      <c r="CJ1591">
        <v>0</v>
      </c>
      <c r="CK1591">
        <f>YEAR(tbl_Opportunity[[#This Row],[Close Date]])</f>
        <v>2021</v>
      </c>
    </row>
    <row r="1592" spans="1:89">
      <c r="A1592" t="s">
        <v>4399</v>
      </c>
      <c r="B1592" t="b">
        <v>0</v>
      </c>
      <c r="D1592" t="b">
        <v>0</v>
      </c>
      <c r="E1592" t="s">
        <v>2947</v>
      </c>
      <c r="H1592" s="1">
        <v>44456</v>
      </c>
      <c r="I1592" t="b">
        <v>0</v>
      </c>
      <c r="L1592" t="s">
        <v>4400</v>
      </c>
      <c r="O1592" t="s">
        <v>2393</v>
      </c>
      <c r="P1592" t="b">
        <v>1</v>
      </c>
      <c r="Q1592" s="2">
        <v>44237.96298611111</v>
      </c>
      <c r="R1592" s="1"/>
      <c r="S1592" t="b">
        <v>0</v>
      </c>
      <c r="U1592" s="1"/>
      <c r="V1592" t="b">
        <v>0</v>
      </c>
      <c r="W1592" s="1">
        <v>44256</v>
      </c>
      <c r="X1592">
        <v>3</v>
      </c>
      <c r="Y1592">
        <v>2021</v>
      </c>
      <c r="Z1592" t="s">
        <v>161</v>
      </c>
      <c r="AA1592" t="s">
        <v>161</v>
      </c>
      <c r="AB1592" t="b">
        <v>0</v>
      </c>
      <c r="AC1592" t="b">
        <v>0</v>
      </c>
      <c r="AE1592" t="b">
        <v>1</v>
      </c>
      <c r="AF1592" t="b">
        <v>0</v>
      </c>
      <c r="AG1592" t="b">
        <v>0</v>
      </c>
      <c r="AH1592" t="s">
        <v>4366</v>
      </c>
      <c r="AI1592" t="b">
        <v>0</v>
      </c>
      <c r="AK1592" t="b">
        <v>0</v>
      </c>
      <c r="AL1592" s="1">
        <v>44231</v>
      </c>
      <c r="AM1592" t="s">
        <v>162</v>
      </c>
      <c r="AN1592" s="2">
        <v>44348.796666666669</v>
      </c>
      <c r="AP1592" s="2">
        <v>44237.973935185182</v>
      </c>
      <c r="AQ1592" s="1"/>
      <c r="AS1592" t="b">
        <v>0</v>
      </c>
      <c r="AU1592" t="s">
        <v>270</v>
      </c>
      <c r="AV1592" t="s">
        <v>93</v>
      </c>
      <c r="BB1592" t="s">
        <v>4401</v>
      </c>
      <c r="BD1592" t="b">
        <v>0</v>
      </c>
      <c r="BH1592" t="s">
        <v>3139</v>
      </c>
      <c r="BI1592" t="s">
        <v>2055</v>
      </c>
      <c r="BJ1592" t="s">
        <v>216</v>
      </c>
      <c r="BL1592" t="s">
        <v>4400</v>
      </c>
      <c r="BM1592" t="s">
        <v>202</v>
      </c>
      <c r="BN1592" t="s">
        <v>2414</v>
      </c>
      <c r="BQ1592" t="s">
        <v>204</v>
      </c>
      <c r="BR1592" t="b">
        <v>0</v>
      </c>
      <c r="BT1592" t="b">
        <v>0</v>
      </c>
      <c r="BW1592" t="s">
        <v>349</v>
      </c>
      <c r="BX1592" t="b">
        <v>0</v>
      </c>
      <c r="BY1592" s="2">
        <v>44376.857581018521</v>
      </c>
      <c r="BZ1592" t="s">
        <v>3140</v>
      </c>
      <c r="CB1592" t="b">
        <v>0</v>
      </c>
      <c r="CC1592" t="b">
        <v>0</v>
      </c>
      <c r="CF1592">
        <v>131054.39999999999</v>
      </c>
      <c r="CH1592">
        <v>39316.32</v>
      </c>
      <c r="CI1592">
        <v>30</v>
      </c>
      <c r="CJ1592">
        <v>0</v>
      </c>
      <c r="CK1592">
        <f>YEAR(tbl_Opportunity[[#This Row],[Close Date]])</f>
        <v>2021</v>
      </c>
    </row>
    <row r="1593" spans="1:89">
      <c r="A1593" t="s">
        <v>4402</v>
      </c>
      <c r="B1593" t="b">
        <v>0</v>
      </c>
      <c r="D1593" t="b">
        <v>0</v>
      </c>
      <c r="E1593" t="s">
        <v>2873</v>
      </c>
      <c r="H1593" s="1">
        <v>44469</v>
      </c>
      <c r="I1593" t="b">
        <v>0</v>
      </c>
      <c r="L1593" t="s">
        <v>4403</v>
      </c>
      <c r="M1593" t="s">
        <v>4404</v>
      </c>
      <c r="N1593" t="s">
        <v>345</v>
      </c>
      <c r="O1593" t="s">
        <v>3202</v>
      </c>
      <c r="P1593" t="b">
        <v>1</v>
      </c>
      <c r="Q1593" s="2">
        <v>43964.772800925923</v>
      </c>
      <c r="R1593" s="1"/>
      <c r="S1593" t="b">
        <v>0</v>
      </c>
      <c r="U1593" s="1"/>
      <c r="V1593" t="b">
        <v>0</v>
      </c>
      <c r="W1593" s="1">
        <v>44256</v>
      </c>
      <c r="X1593">
        <v>3</v>
      </c>
      <c r="Y1593">
        <v>2021</v>
      </c>
      <c r="Z1593" t="s">
        <v>1659</v>
      </c>
      <c r="AA1593" t="s">
        <v>1660</v>
      </c>
      <c r="AB1593" t="b">
        <v>0</v>
      </c>
      <c r="AC1593" t="b">
        <v>0</v>
      </c>
      <c r="AE1593" t="b">
        <v>1</v>
      </c>
      <c r="AF1593" t="b">
        <v>0</v>
      </c>
      <c r="AG1593" t="b">
        <v>0</v>
      </c>
      <c r="AH1593" t="s">
        <v>4366</v>
      </c>
      <c r="AI1593" t="b">
        <v>0</v>
      </c>
      <c r="AK1593" t="b">
        <v>0</v>
      </c>
      <c r="AL1593" s="1">
        <v>44371</v>
      </c>
      <c r="AM1593" t="s">
        <v>3202</v>
      </c>
      <c r="AN1593" s="2">
        <v>44371.846631944441</v>
      </c>
      <c r="AP1593" s="2">
        <v>44308.981377314813</v>
      </c>
      <c r="AQ1593" s="1"/>
      <c r="AS1593" t="b">
        <v>0</v>
      </c>
      <c r="AV1593" t="s">
        <v>2956</v>
      </c>
      <c r="BB1593" t="s">
        <v>4405</v>
      </c>
      <c r="BD1593" t="b">
        <v>0</v>
      </c>
      <c r="BH1593" t="s">
        <v>3202</v>
      </c>
      <c r="BI1593" t="s">
        <v>1072</v>
      </c>
      <c r="BL1593" t="s">
        <v>4403</v>
      </c>
      <c r="BM1593" t="s">
        <v>202</v>
      </c>
      <c r="BN1593" t="s">
        <v>2414</v>
      </c>
      <c r="BP1593" t="s">
        <v>4406</v>
      </c>
      <c r="BQ1593" t="s">
        <v>204</v>
      </c>
      <c r="BR1593" t="b">
        <v>0</v>
      </c>
      <c r="BT1593" t="b">
        <v>0</v>
      </c>
      <c r="BW1593" t="s">
        <v>1662</v>
      </c>
      <c r="BX1593" t="b">
        <v>0</v>
      </c>
      <c r="BY1593" s="2">
        <v>44376.857581018521</v>
      </c>
      <c r="BZ1593" t="s">
        <v>3204</v>
      </c>
      <c r="CB1593" t="b">
        <v>0</v>
      </c>
      <c r="CC1593" t="b">
        <v>0</v>
      </c>
      <c r="CF1593">
        <v>162850</v>
      </c>
      <c r="CH1593">
        <v>113995</v>
      </c>
      <c r="CI1593">
        <v>70</v>
      </c>
      <c r="CJ1593">
        <v>0</v>
      </c>
      <c r="CK1593">
        <f>YEAR(tbl_Opportunity[[#This Row],[Close Date]])</f>
        <v>2021</v>
      </c>
    </row>
    <row r="1594" spans="1:89">
      <c r="A1594" t="s">
        <v>4407</v>
      </c>
      <c r="B1594" t="b">
        <v>0</v>
      </c>
      <c r="D1594" t="b">
        <v>0</v>
      </c>
      <c r="H1594" s="1">
        <v>44456</v>
      </c>
      <c r="I1594" t="b">
        <v>0</v>
      </c>
      <c r="L1594" t="s">
        <v>4408</v>
      </c>
      <c r="M1594" t="s">
        <v>4409</v>
      </c>
      <c r="N1594" t="s">
        <v>345</v>
      </c>
      <c r="O1594" t="s">
        <v>2393</v>
      </c>
      <c r="P1594" t="b">
        <v>1</v>
      </c>
      <c r="Q1594" s="2">
        <v>43915.898344907408</v>
      </c>
      <c r="R1594" s="1"/>
      <c r="S1594" t="b">
        <v>0</v>
      </c>
      <c r="U1594" s="1"/>
      <c r="V1594" t="b">
        <v>0</v>
      </c>
      <c r="W1594" s="1">
        <v>44256</v>
      </c>
      <c r="X1594">
        <v>3</v>
      </c>
      <c r="Y1594">
        <v>2021</v>
      </c>
      <c r="Z1594" t="s">
        <v>1659</v>
      </c>
      <c r="AA1594" t="s">
        <v>1660</v>
      </c>
      <c r="AB1594" t="b">
        <v>0</v>
      </c>
      <c r="AC1594" t="b">
        <v>0</v>
      </c>
      <c r="AE1594" t="b">
        <v>1</v>
      </c>
      <c r="AF1594" t="b">
        <v>0</v>
      </c>
      <c r="AG1594" t="b">
        <v>0</v>
      </c>
      <c r="AH1594" t="s">
        <v>4366</v>
      </c>
      <c r="AI1594" t="b">
        <v>0</v>
      </c>
      <c r="AK1594" t="b">
        <v>0</v>
      </c>
      <c r="AL1594" s="1">
        <v>44137</v>
      </c>
      <c r="AM1594" t="s">
        <v>162</v>
      </c>
      <c r="AN1594" s="2">
        <v>44348.796805555554</v>
      </c>
      <c r="AP1594" s="2">
        <v>44152.806793981479</v>
      </c>
      <c r="AQ1594" s="1"/>
      <c r="AS1594" t="b">
        <v>0</v>
      </c>
      <c r="AV1594" t="s">
        <v>213</v>
      </c>
      <c r="BB1594" t="s">
        <v>4410</v>
      </c>
      <c r="BD1594" t="b">
        <v>0</v>
      </c>
      <c r="BH1594" t="s">
        <v>3139</v>
      </c>
      <c r="BI1594" t="s">
        <v>1668</v>
      </c>
      <c r="BJ1594" t="s">
        <v>216</v>
      </c>
      <c r="BL1594" t="s">
        <v>4408</v>
      </c>
      <c r="BM1594" t="s">
        <v>202</v>
      </c>
      <c r="BN1594" t="s">
        <v>2414</v>
      </c>
      <c r="BQ1594" t="s">
        <v>204</v>
      </c>
      <c r="BR1594" t="b">
        <v>0</v>
      </c>
      <c r="BT1594" t="b">
        <v>0</v>
      </c>
      <c r="BW1594" t="s">
        <v>1662</v>
      </c>
      <c r="BX1594" t="b">
        <v>0</v>
      </c>
      <c r="BY1594" s="2">
        <v>44376.857581018521</v>
      </c>
      <c r="BZ1594" t="s">
        <v>3140</v>
      </c>
      <c r="CB1594" t="b">
        <v>0</v>
      </c>
      <c r="CC1594" t="b">
        <v>0</v>
      </c>
      <c r="CF1594">
        <v>135240</v>
      </c>
      <c r="CH1594">
        <v>94668</v>
      </c>
      <c r="CI1594">
        <v>70</v>
      </c>
      <c r="CJ1594">
        <v>0</v>
      </c>
      <c r="CK1594">
        <f>YEAR(tbl_Opportunity[[#This Row],[Close Date]])</f>
        <v>2021</v>
      </c>
    </row>
    <row r="1595" spans="1:89">
      <c r="A1595" t="s">
        <v>4411</v>
      </c>
      <c r="B1595" t="b">
        <v>0</v>
      </c>
      <c r="D1595" t="b">
        <v>0</v>
      </c>
      <c r="H1595" s="1">
        <v>44456</v>
      </c>
      <c r="I1595" t="b">
        <v>0</v>
      </c>
      <c r="L1595" t="s">
        <v>4412</v>
      </c>
      <c r="M1595" t="s">
        <v>4413</v>
      </c>
      <c r="N1595" t="s">
        <v>345</v>
      </c>
      <c r="O1595" t="s">
        <v>272</v>
      </c>
      <c r="P1595" t="b">
        <v>1</v>
      </c>
      <c r="Q1595" s="2">
        <v>43832.949004629627</v>
      </c>
      <c r="R1595" s="1"/>
      <c r="S1595" t="b">
        <v>0</v>
      </c>
      <c r="U1595" s="1"/>
      <c r="V1595" t="b">
        <v>0</v>
      </c>
      <c r="W1595" s="1">
        <v>44256</v>
      </c>
      <c r="X1595">
        <v>3</v>
      </c>
      <c r="Y1595">
        <v>2021</v>
      </c>
      <c r="Z1595" t="s">
        <v>161</v>
      </c>
      <c r="AA1595" t="s">
        <v>161</v>
      </c>
      <c r="AB1595" t="b">
        <v>0</v>
      </c>
      <c r="AC1595" t="b">
        <v>0</v>
      </c>
      <c r="AE1595" t="b">
        <v>1</v>
      </c>
      <c r="AF1595" t="b">
        <v>0</v>
      </c>
      <c r="AG1595" t="b">
        <v>0</v>
      </c>
      <c r="AH1595" t="s">
        <v>4366</v>
      </c>
      <c r="AI1595" t="b">
        <v>0</v>
      </c>
      <c r="AK1595" t="b">
        <v>0</v>
      </c>
      <c r="AL1595" s="1">
        <v>44175</v>
      </c>
      <c r="AM1595" t="s">
        <v>162</v>
      </c>
      <c r="AN1595" s="2">
        <v>44348.796736111108</v>
      </c>
      <c r="AP1595" s="2">
        <v>43920.752060185187</v>
      </c>
      <c r="AQ1595" s="1"/>
      <c r="AS1595" t="b">
        <v>0</v>
      </c>
      <c r="AV1595" t="s">
        <v>93</v>
      </c>
      <c r="BB1595" t="s">
        <v>4414</v>
      </c>
      <c r="BD1595" t="b">
        <v>0</v>
      </c>
      <c r="BH1595" t="s">
        <v>3139</v>
      </c>
      <c r="BI1595" t="s">
        <v>1668</v>
      </c>
      <c r="BJ1595" t="s">
        <v>105</v>
      </c>
      <c r="BL1595" t="s">
        <v>4415</v>
      </c>
      <c r="BM1595" t="s">
        <v>202</v>
      </c>
      <c r="BN1595" t="s">
        <v>2414</v>
      </c>
      <c r="BQ1595" t="s">
        <v>204</v>
      </c>
      <c r="BR1595" t="b">
        <v>0</v>
      </c>
      <c r="BT1595" t="b">
        <v>0</v>
      </c>
      <c r="BW1595" t="s">
        <v>349</v>
      </c>
      <c r="BX1595" t="b">
        <v>0</v>
      </c>
      <c r="BY1595" s="2">
        <v>44376.857581018521</v>
      </c>
      <c r="BZ1595" t="s">
        <v>3140</v>
      </c>
      <c r="CB1595" t="b">
        <v>0</v>
      </c>
      <c r="CC1595" t="b">
        <v>0</v>
      </c>
      <c r="CF1595">
        <v>128340</v>
      </c>
      <c r="CH1595">
        <v>38502</v>
      </c>
      <c r="CI1595">
        <v>30</v>
      </c>
      <c r="CJ1595">
        <v>0</v>
      </c>
      <c r="CK1595">
        <f>YEAR(tbl_Opportunity[[#This Row],[Close Date]])</f>
        <v>2021</v>
      </c>
    </row>
    <row r="1596" spans="1:89">
      <c r="A1596" t="s">
        <v>4416</v>
      </c>
      <c r="B1596" t="b">
        <v>0</v>
      </c>
      <c r="D1596" t="b">
        <v>0</v>
      </c>
      <c r="H1596" s="1">
        <v>44469</v>
      </c>
      <c r="I1596" t="b">
        <v>0</v>
      </c>
      <c r="L1596" t="s">
        <v>4417</v>
      </c>
      <c r="N1596" t="s">
        <v>1070</v>
      </c>
      <c r="O1596" t="s">
        <v>3202</v>
      </c>
      <c r="P1596" t="b">
        <v>1</v>
      </c>
      <c r="Q1596" s="2">
        <v>43998.887314814812</v>
      </c>
      <c r="R1596" s="1"/>
      <c r="S1596" t="b">
        <v>0</v>
      </c>
      <c r="U1596" s="1"/>
      <c r="V1596" t="b">
        <v>0</v>
      </c>
      <c r="W1596" s="1">
        <v>44256</v>
      </c>
      <c r="X1596">
        <v>3</v>
      </c>
      <c r="Y1596">
        <v>2021</v>
      </c>
      <c r="Z1596" t="s">
        <v>161</v>
      </c>
      <c r="AA1596" t="s">
        <v>161</v>
      </c>
      <c r="AB1596" t="b">
        <v>0</v>
      </c>
      <c r="AC1596" t="b">
        <v>0</v>
      </c>
      <c r="AE1596" t="b">
        <v>1</v>
      </c>
      <c r="AF1596" t="b">
        <v>0</v>
      </c>
      <c r="AG1596" t="b">
        <v>0</v>
      </c>
      <c r="AH1596" t="s">
        <v>4366</v>
      </c>
      <c r="AI1596" t="b">
        <v>0</v>
      </c>
      <c r="AK1596" t="b">
        <v>0</v>
      </c>
      <c r="AL1596" s="1">
        <v>44371</v>
      </c>
      <c r="AM1596" t="s">
        <v>3202</v>
      </c>
      <c r="AN1596" s="2">
        <v>44371.83935185185</v>
      </c>
      <c r="AP1596" s="2">
        <v>44252.7033912037</v>
      </c>
      <c r="AQ1596" s="1"/>
      <c r="AS1596" t="b">
        <v>0</v>
      </c>
      <c r="AV1596" t="s">
        <v>93</v>
      </c>
      <c r="BB1596" t="s">
        <v>4418</v>
      </c>
      <c r="BD1596" t="b">
        <v>0</v>
      </c>
      <c r="BH1596" t="s">
        <v>3202</v>
      </c>
      <c r="BI1596" t="s">
        <v>1072</v>
      </c>
      <c r="BJ1596" t="s">
        <v>196</v>
      </c>
      <c r="BL1596" t="s">
        <v>4419</v>
      </c>
      <c r="BM1596" t="s">
        <v>202</v>
      </c>
      <c r="BN1596" t="s">
        <v>2414</v>
      </c>
      <c r="BP1596" t="s">
        <v>4420</v>
      </c>
      <c r="BQ1596" t="s">
        <v>204</v>
      </c>
      <c r="BR1596" t="b">
        <v>0</v>
      </c>
      <c r="BT1596" t="b">
        <v>0</v>
      </c>
      <c r="BW1596" t="s">
        <v>349</v>
      </c>
      <c r="BX1596" t="b">
        <v>0</v>
      </c>
      <c r="BY1596" s="2">
        <v>44376.857581018521</v>
      </c>
      <c r="BZ1596" t="s">
        <v>3204</v>
      </c>
      <c r="CB1596" t="b">
        <v>0</v>
      </c>
      <c r="CC1596" t="b">
        <v>0</v>
      </c>
      <c r="CF1596">
        <v>162850</v>
      </c>
      <c r="CH1596">
        <v>48855</v>
      </c>
      <c r="CI1596">
        <v>30</v>
      </c>
      <c r="CJ1596">
        <v>0</v>
      </c>
      <c r="CK1596">
        <f>YEAR(tbl_Opportunity[[#This Row],[Close Date]])</f>
        <v>2021</v>
      </c>
    </row>
    <row r="1597" spans="1:89">
      <c r="A1597" t="s">
        <v>2892</v>
      </c>
      <c r="B1597" t="b">
        <v>0</v>
      </c>
      <c r="D1597" t="b">
        <v>0</v>
      </c>
      <c r="H1597" s="1">
        <v>45565</v>
      </c>
      <c r="I1597" t="b">
        <v>0</v>
      </c>
      <c r="L1597" t="s">
        <v>2893</v>
      </c>
      <c r="O1597" t="s">
        <v>2894</v>
      </c>
      <c r="P1597" t="b">
        <v>1</v>
      </c>
      <c r="Q1597" s="2">
        <v>43315.915752314817</v>
      </c>
      <c r="R1597" s="1"/>
      <c r="S1597" t="b">
        <v>0</v>
      </c>
      <c r="U1597" s="1"/>
      <c r="V1597" t="b">
        <v>0</v>
      </c>
      <c r="W1597" s="1">
        <v>45352</v>
      </c>
      <c r="X1597">
        <v>3</v>
      </c>
      <c r="Y1597">
        <v>2024</v>
      </c>
      <c r="Z1597" t="s">
        <v>1659</v>
      </c>
      <c r="AA1597" t="s">
        <v>1660</v>
      </c>
      <c r="AB1597" t="b">
        <v>0</v>
      </c>
      <c r="AC1597" t="b">
        <v>0</v>
      </c>
      <c r="AE1597" t="b">
        <v>1</v>
      </c>
      <c r="AF1597" t="b">
        <v>0</v>
      </c>
      <c r="AG1597" t="b">
        <v>0</v>
      </c>
      <c r="AH1597" t="s">
        <v>4366</v>
      </c>
      <c r="AI1597" t="b">
        <v>0</v>
      </c>
      <c r="AK1597" t="b">
        <v>0</v>
      </c>
      <c r="AL1597" s="1">
        <v>43315</v>
      </c>
      <c r="AM1597" t="s">
        <v>162</v>
      </c>
      <c r="AN1597" s="2">
        <v>44348.796666666669</v>
      </c>
      <c r="AP1597" s="2">
        <v>43880.093506944446</v>
      </c>
      <c r="AQ1597" s="1"/>
      <c r="AS1597" t="b">
        <v>0</v>
      </c>
      <c r="AV1597" t="s">
        <v>153</v>
      </c>
      <c r="BB1597" t="s">
        <v>4421</v>
      </c>
      <c r="BD1597" t="b">
        <v>0</v>
      </c>
      <c r="BH1597" t="s">
        <v>272</v>
      </c>
      <c r="BI1597" t="s">
        <v>200</v>
      </c>
      <c r="BJ1597" t="s">
        <v>216</v>
      </c>
      <c r="BL1597" t="s">
        <v>2893</v>
      </c>
      <c r="BM1597" t="s">
        <v>291</v>
      </c>
      <c r="BN1597" t="s">
        <v>203</v>
      </c>
      <c r="BQ1597" t="s">
        <v>204</v>
      </c>
      <c r="BR1597" t="b">
        <v>0</v>
      </c>
      <c r="BT1597" t="b">
        <v>0</v>
      </c>
      <c r="BW1597" t="s">
        <v>1662</v>
      </c>
      <c r="BX1597" t="b">
        <v>0</v>
      </c>
      <c r="BY1597" s="2">
        <v>44376.857569444444</v>
      </c>
      <c r="BZ1597" t="s">
        <v>314</v>
      </c>
      <c r="CB1597" t="b">
        <v>0</v>
      </c>
      <c r="CC1597" t="b">
        <v>0</v>
      </c>
      <c r="CF1597">
        <v>73600</v>
      </c>
      <c r="CH1597">
        <v>51520</v>
      </c>
      <c r="CI1597">
        <v>70</v>
      </c>
      <c r="CJ1597">
        <v>0</v>
      </c>
      <c r="CK1597">
        <f>YEAR(tbl_Opportunity[[#This Row],[Close Date]])</f>
        <v>2024</v>
      </c>
    </row>
    <row r="1598" spans="1:89">
      <c r="A1598" t="s">
        <v>4422</v>
      </c>
      <c r="B1598" t="b">
        <v>0</v>
      </c>
      <c r="D1598" t="b">
        <v>0</v>
      </c>
      <c r="E1598" t="s">
        <v>2929</v>
      </c>
      <c r="H1598" s="1">
        <v>44456</v>
      </c>
      <c r="I1598" t="b">
        <v>0</v>
      </c>
      <c r="L1598" t="s">
        <v>4423</v>
      </c>
      <c r="O1598" t="s">
        <v>375</v>
      </c>
      <c r="P1598" t="b">
        <v>1</v>
      </c>
      <c r="Q1598" s="2">
        <v>44186.870081018518</v>
      </c>
      <c r="R1598" s="1"/>
      <c r="S1598" t="b">
        <v>0</v>
      </c>
      <c r="U1598" s="1"/>
      <c r="V1598" t="b">
        <v>0</v>
      </c>
      <c r="W1598" s="1">
        <v>44256</v>
      </c>
      <c r="X1598">
        <v>3</v>
      </c>
      <c r="Y1598">
        <v>2021</v>
      </c>
      <c r="Z1598" t="s">
        <v>161</v>
      </c>
      <c r="AA1598" t="s">
        <v>161</v>
      </c>
      <c r="AB1598" t="b">
        <v>0</v>
      </c>
      <c r="AC1598" t="b">
        <v>0</v>
      </c>
      <c r="AE1598" t="b">
        <v>1</v>
      </c>
      <c r="AF1598" t="b">
        <v>0</v>
      </c>
      <c r="AG1598" t="b">
        <v>0</v>
      </c>
      <c r="AH1598" t="s">
        <v>4366</v>
      </c>
      <c r="AI1598" t="b">
        <v>0</v>
      </c>
      <c r="AJ1598" t="s">
        <v>462</v>
      </c>
      <c r="AK1598" t="b">
        <v>0</v>
      </c>
      <c r="AL1598" s="1">
        <v>44232</v>
      </c>
      <c r="AM1598" t="s">
        <v>162</v>
      </c>
      <c r="AN1598" s="2">
        <v>44348.796793981484</v>
      </c>
      <c r="AP1598" s="2">
        <v>44280.658194444448</v>
      </c>
      <c r="AQ1598" s="1"/>
      <c r="AS1598" t="b">
        <v>0</v>
      </c>
      <c r="AV1598" t="s">
        <v>93</v>
      </c>
      <c r="BB1598" t="s">
        <v>4424</v>
      </c>
      <c r="BD1598" t="b">
        <v>0</v>
      </c>
      <c r="BH1598" t="s">
        <v>311</v>
      </c>
      <c r="BI1598" t="s">
        <v>1072</v>
      </c>
      <c r="BJ1598" t="s">
        <v>105</v>
      </c>
      <c r="BL1598" t="s">
        <v>4423</v>
      </c>
      <c r="BM1598" t="s">
        <v>202</v>
      </c>
      <c r="BN1598" t="s">
        <v>203</v>
      </c>
      <c r="BQ1598" t="s">
        <v>204</v>
      </c>
      <c r="BR1598" t="b">
        <v>0</v>
      </c>
      <c r="BT1598" t="b">
        <v>0</v>
      </c>
      <c r="BW1598" t="s">
        <v>313</v>
      </c>
      <c r="BX1598" t="b">
        <v>0</v>
      </c>
      <c r="BY1598" s="2">
        <v>44376.857581018521</v>
      </c>
      <c r="BZ1598" t="s">
        <v>314</v>
      </c>
      <c r="CB1598" t="b">
        <v>0</v>
      </c>
      <c r="CC1598" t="b">
        <v>0</v>
      </c>
      <c r="CF1598">
        <v>77250</v>
      </c>
      <c r="CH1598">
        <v>3862.5</v>
      </c>
      <c r="CI1598">
        <v>5</v>
      </c>
      <c r="CJ1598">
        <v>0</v>
      </c>
      <c r="CK1598">
        <f>YEAR(tbl_Opportunity[[#This Row],[Close Date]])</f>
        <v>2021</v>
      </c>
    </row>
    <row r="1599" spans="1:89">
      <c r="A1599" t="s">
        <v>4425</v>
      </c>
      <c r="B1599" t="b">
        <v>0</v>
      </c>
      <c r="D1599" t="b">
        <v>0</v>
      </c>
      <c r="E1599" t="s">
        <v>4426</v>
      </c>
      <c r="H1599" s="1">
        <v>44469</v>
      </c>
      <c r="I1599" t="b">
        <v>0</v>
      </c>
      <c r="L1599" t="s">
        <v>4427</v>
      </c>
      <c r="O1599" t="s">
        <v>272</v>
      </c>
      <c r="P1599" t="b">
        <v>1</v>
      </c>
      <c r="Q1599" s="2">
        <v>44053.531122685185</v>
      </c>
      <c r="R1599" s="1"/>
      <c r="S1599" t="b">
        <v>0</v>
      </c>
      <c r="U1599" s="1"/>
      <c r="V1599" t="b">
        <v>0</v>
      </c>
      <c r="W1599" s="1">
        <v>44256</v>
      </c>
      <c r="X1599">
        <v>3</v>
      </c>
      <c r="Y1599">
        <v>2021</v>
      </c>
      <c r="Z1599" t="s">
        <v>161</v>
      </c>
      <c r="AA1599" t="s">
        <v>161</v>
      </c>
      <c r="AB1599" t="b">
        <v>0</v>
      </c>
      <c r="AC1599" t="b">
        <v>0</v>
      </c>
      <c r="AE1599" t="b">
        <v>1</v>
      </c>
      <c r="AF1599" t="b">
        <v>0</v>
      </c>
      <c r="AG1599" t="b">
        <v>0</v>
      </c>
      <c r="AH1599" t="s">
        <v>3190</v>
      </c>
      <c r="AI1599" t="b">
        <v>0</v>
      </c>
      <c r="AJ1599" t="s">
        <v>574</v>
      </c>
      <c r="AK1599" t="b">
        <v>0</v>
      </c>
      <c r="AL1599" s="1">
        <v>44168</v>
      </c>
      <c r="AM1599" t="s">
        <v>162</v>
      </c>
      <c r="AN1599" s="2">
        <v>44348.796793981484</v>
      </c>
      <c r="AP1599" s="2">
        <v>44063.610266203701</v>
      </c>
      <c r="AQ1599" s="1"/>
      <c r="AS1599" t="b">
        <v>0</v>
      </c>
      <c r="AV1599" t="s">
        <v>2820</v>
      </c>
      <c r="AY1599" t="s">
        <v>1407</v>
      </c>
      <c r="BB1599" t="s">
        <v>4428</v>
      </c>
      <c r="BD1599" t="b">
        <v>0</v>
      </c>
      <c r="BH1599" t="s">
        <v>3139</v>
      </c>
      <c r="BI1599" t="s">
        <v>1668</v>
      </c>
      <c r="BJ1599" t="s">
        <v>247</v>
      </c>
      <c r="BL1599" t="s">
        <v>4427</v>
      </c>
      <c r="BM1599" t="s">
        <v>202</v>
      </c>
      <c r="BN1599" t="s">
        <v>203</v>
      </c>
      <c r="BQ1599" t="s">
        <v>204</v>
      </c>
      <c r="BR1599" t="b">
        <v>0</v>
      </c>
      <c r="BT1599" t="b">
        <v>0</v>
      </c>
      <c r="BW1599" t="s">
        <v>313</v>
      </c>
      <c r="BX1599" t="b">
        <v>0</v>
      </c>
      <c r="BY1599" s="2">
        <v>44376.857581018521</v>
      </c>
      <c r="BZ1599" t="s">
        <v>3140</v>
      </c>
      <c r="CB1599" t="b">
        <v>0</v>
      </c>
      <c r="CC1599" t="b">
        <v>0</v>
      </c>
      <c r="CF1599">
        <v>95495</v>
      </c>
      <c r="CH1599">
        <v>4774.75</v>
      </c>
      <c r="CI1599">
        <v>5</v>
      </c>
      <c r="CJ1599">
        <v>0</v>
      </c>
      <c r="CK1599">
        <f>YEAR(tbl_Opportunity[[#This Row],[Close Date]])</f>
        <v>2021</v>
      </c>
    </row>
    <row r="1600" spans="1:89">
      <c r="A1600" t="s">
        <v>4429</v>
      </c>
      <c r="B1600" t="b">
        <v>0</v>
      </c>
      <c r="D1600" t="b">
        <v>0</v>
      </c>
      <c r="H1600" s="1">
        <v>44456</v>
      </c>
      <c r="I1600" t="b">
        <v>0</v>
      </c>
      <c r="L1600" t="s">
        <v>4430</v>
      </c>
      <c r="O1600" t="s">
        <v>2393</v>
      </c>
      <c r="P1600" t="b">
        <v>1</v>
      </c>
      <c r="Q1600" s="2">
        <v>44160.858182870368</v>
      </c>
      <c r="R1600" s="1"/>
      <c r="S1600" t="b">
        <v>0</v>
      </c>
      <c r="U1600" s="1"/>
      <c r="V1600" t="b">
        <v>0</v>
      </c>
      <c r="W1600" s="1">
        <v>44256</v>
      </c>
      <c r="X1600">
        <v>3</v>
      </c>
      <c r="Y1600">
        <v>2021</v>
      </c>
      <c r="Z1600" t="s">
        <v>161</v>
      </c>
      <c r="AA1600" t="s">
        <v>161</v>
      </c>
      <c r="AB1600" t="b">
        <v>0</v>
      </c>
      <c r="AC1600" t="b">
        <v>0</v>
      </c>
      <c r="AE1600" t="b">
        <v>1</v>
      </c>
      <c r="AF1600" t="b">
        <v>0</v>
      </c>
      <c r="AG1600" t="b">
        <v>0</v>
      </c>
      <c r="AH1600" t="s">
        <v>3190</v>
      </c>
      <c r="AI1600" t="b">
        <v>0</v>
      </c>
      <c r="AJ1600" t="s">
        <v>211</v>
      </c>
      <c r="AK1600" t="b">
        <v>0</v>
      </c>
      <c r="AL1600" s="1"/>
      <c r="AM1600" t="s">
        <v>162</v>
      </c>
      <c r="AN1600" s="2">
        <v>44348.796597222223</v>
      </c>
      <c r="AP1600" s="2">
        <v>44160.858449074076</v>
      </c>
      <c r="AQ1600" s="1"/>
      <c r="AS1600" t="b">
        <v>0</v>
      </c>
      <c r="AV1600" t="s">
        <v>213</v>
      </c>
      <c r="AY1600" t="s">
        <v>236</v>
      </c>
      <c r="AZ1600" t="s">
        <v>300</v>
      </c>
      <c r="BB1600" t="s">
        <v>4431</v>
      </c>
      <c r="BD1600" t="b">
        <v>0</v>
      </c>
      <c r="BH1600" t="s">
        <v>3139</v>
      </c>
      <c r="BI1600" t="s">
        <v>1243</v>
      </c>
      <c r="BJ1600" t="s">
        <v>196</v>
      </c>
      <c r="BL1600" t="s">
        <v>4430</v>
      </c>
      <c r="BM1600" t="s">
        <v>202</v>
      </c>
      <c r="BN1600" t="s">
        <v>203</v>
      </c>
      <c r="BQ1600" t="s">
        <v>204</v>
      </c>
      <c r="BR1600" t="b">
        <v>0</v>
      </c>
      <c r="BT1600" t="b">
        <v>0</v>
      </c>
      <c r="BW1600" t="s">
        <v>313</v>
      </c>
      <c r="BX1600" t="b">
        <v>0</v>
      </c>
      <c r="BY1600" s="2">
        <v>44376.857581018521</v>
      </c>
      <c r="BZ1600" t="s">
        <v>3140</v>
      </c>
      <c r="CB1600" t="b">
        <v>0</v>
      </c>
      <c r="CC1600" t="b">
        <v>0</v>
      </c>
      <c r="CF1600">
        <v>60745.5</v>
      </c>
      <c r="CH1600">
        <v>3037.28</v>
      </c>
      <c r="CI1600">
        <v>5</v>
      </c>
      <c r="CJ1600">
        <v>0</v>
      </c>
      <c r="CK1600">
        <f>YEAR(tbl_Opportunity[[#This Row],[Close Date]])</f>
        <v>2021</v>
      </c>
    </row>
    <row r="1601" spans="1:89">
      <c r="A1601" t="s">
        <v>4354</v>
      </c>
      <c r="B1601" t="b">
        <v>0</v>
      </c>
      <c r="D1601" t="b">
        <v>0</v>
      </c>
      <c r="H1601" s="1">
        <v>44428</v>
      </c>
      <c r="I1601" t="b">
        <v>0</v>
      </c>
      <c r="L1601" t="s">
        <v>4432</v>
      </c>
      <c r="O1601" t="s">
        <v>2393</v>
      </c>
      <c r="P1601" t="b">
        <v>1</v>
      </c>
      <c r="Q1601" s="2">
        <v>44160.808611111112</v>
      </c>
      <c r="R1601" s="1"/>
      <c r="S1601" t="b">
        <v>0</v>
      </c>
      <c r="U1601" s="1"/>
      <c r="V1601" t="b">
        <v>0</v>
      </c>
      <c r="W1601" s="1">
        <v>44256</v>
      </c>
      <c r="X1601">
        <v>3</v>
      </c>
      <c r="Y1601">
        <v>2021</v>
      </c>
      <c r="Z1601" t="s">
        <v>161</v>
      </c>
      <c r="AA1601" t="s">
        <v>161</v>
      </c>
      <c r="AB1601" t="b">
        <v>0</v>
      </c>
      <c r="AC1601" t="b">
        <v>0</v>
      </c>
      <c r="AE1601" t="b">
        <v>1</v>
      </c>
      <c r="AF1601" t="b">
        <v>0</v>
      </c>
      <c r="AG1601" t="b">
        <v>0</v>
      </c>
      <c r="AH1601" t="s">
        <v>4366</v>
      </c>
      <c r="AI1601" t="b">
        <v>0</v>
      </c>
      <c r="AJ1601" t="s">
        <v>211</v>
      </c>
      <c r="AK1601" t="b">
        <v>0</v>
      </c>
      <c r="AL1601" s="1"/>
      <c r="AM1601" t="s">
        <v>162</v>
      </c>
      <c r="AN1601" s="2">
        <v>44348.796597222223</v>
      </c>
      <c r="AP1601" s="2">
        <v>44160.810416666667</v>
      </c>
      <c r="AQ1601" s="1"/>
      <c r="AS1601" t="b">
        <v>0</v>
      </c>
      <c r="AV1601" t="s">
        <v>213</v>
      </c>
      <c r="AY1601" t="s">
        <v>236</v>
      </c>
      <c r="AZ1601" t="s">
        <v>237</v>
      </c>
      <c r="BB1601" t="s">
        <v>4433</v>
      </c>
      <c r="BD1601" t="b">
        <v>0</v>
      </c>
      <c r="BH1601" t="s">
        <v>3139</v>
      </c>
      <c r="BI1601" t="s">
        <v>1243</v>
      </c>
      <c r="BJ1601" t="s">
        <v>250</v>
      </c>
      <c r="BL1601" t="s">
        <v>4432</v>
      </c>
      <c r="BM1601" t="s">
        <v>202</v>
      </c>
      <c r="BN1601" t="s">
        <v>203</v>
      </c>
      <c r="BQ1601" t="s">
        <v>204</v>
      </c>
      <c r="BR1601" t="b">
        <v>0</v>
      </c>
      <c r="BT1601" t="b">
        <v>0</v>
      </c>
      <c r="BW1601" t="s">
        <v>349</v>
      </c>
      <c r="BX1601" t="b">
        <v>0</v>
      </c>
      <c r="BY1601" s="2">
        <v>44376.857581018521</v>
      </c>
      <c r="BZ1601" t="s">
        <v>3140</v>
      </c>
      <c r="CB1601" t="b">
        <v>0</v>
      </c>
      <c r="CC1601" t="b">
        <v>0</v>
      </c>
      <c r="CF1601">
        <v>60745.5</v>
      </c>
      <c r="CH1601">
        <v>18223.650000000001</v>
      </c>
      <c r="CI1601">
        <v>30</v>
      </c>
      <c r="CJ1601">
        <v>0</v>
      </c>
      <c r="CK1601">
        <f>YEAR(tbl_Opportunity[[#This Row],[Close Date]])</f>
        <v>2021</v>
      </c>
    </row>
    <row r="1602" spans="1:89">
      <c r="A1602" t="s">
        <v>4357</v>
      </c>
      <c r="B1602" t="b">
        <v>0</v>
      </c>
      <c r="D1602" t="b">
        <v>0</v>
      </c>
      <c r="H1602" s="1">
        <v>44456</v>
      </c>
      <c r="I1602" t="b">
        <v>0</v>
      </c>
      <c r="L1602" t="s">
        <v>4434</v>
      </c>
      <c r="O1602" t="s">
        <v>2393</v>
      </c>
      <c r="P1602" t="b">
        <v>1</v>
      </c>
      <c r="Q1602" s="2">
        <v>44160.821886574071</v>
      </c>
      <c r="R1602" s="1"/>
      <c r="S1602" t="b">
        <v>0</v>
      </c>
      <c r="U1602" s="1"/>
      <c r="V1602" t="b">
        <v>0</v>
      </c>
      <c r="W1602" s="1">
        <v>44256</v>
      </c>
      <c r="X1602">
        <v>3</v>
      </c>
      <c r="Y1602">
        <v>2021</v>
      </c>
      <c r="Z1602" t="s">
        <v>161</v>
      </c>
      <c r="AA1602" t="s">
        <v>161</v>
      </c>
      <c r="AB1602" t="b">
        <v>0</v>
      </c>
      <c r="AC1602" t="b">
        <v>0</v>
      </c>
      <c r="AE1602" t="b">
        <v>1</v>
      </c>
      <c r="AF1602" t="b">
        <v>0</v>
      </c>
      <c r="AG1602" t="b">
        <v>0</v>
      </c>
      <c r="AH1602" t="s">
        <v>4366</v>
      </c>
      <c r="AI1602" t="b">
        <v>0</v>
      </c>
      <c r="AJ1602" t="s">
        <v>211</v>
      </c>
      <c r="AK1602" t="b">
        <v>0</v>
      </c>
      <c r="AL1602" s="1"/>
      <c r="AM1602" t="s">
        <v>162</v>
      </c>
      <c r="AN1602" s="2">
        <v>44348.796597222223</v>
      </c>
      <c r="AP1602" s="2">
        <v>44160.822418981479</v>
      </c>
      <c r="AQ1602" s="1"/>
      <c r="AS1602" t="b">
        <v>0</v>
      </c>
      <c r="AV1602" t="s">
        <v>213</v>
      </c>
      <c r="AY1602" t="s">
        <v>236</v>
      </c>
      <c r="BB1602" t="s">
        <v>4435</v>
      </c>
      <c r="BD1602" t="b">
        <v>0</v>
      </c>
      <c r="BH1602" t="s">
        <v>3139</v>
      </c>
      <c r="BI1602" t="s">
        <v>1243</v>
      </c>
      <c r="BJ1602" t="s">
        <v>250</v>
      </c>
      <c r="BL1602" t="s">
        <v>4434</v>
      </c>
      <c r="BM1602" t="s">
        <v>202</v>
      </c>
      <c r="BN1602" t="s">
        <v>203</v>
      </c>
      <c r="BQ1602" t="s">
        <v>204</v>
      </c>
      <c r="BR1602" t="b">
        <v>0</v>
      </c>
      <c r="BT1602" t="b">
        <v>0</v>
      </c>
      <c r="BW1602" t="s">
        <v>349</v>
      </c>
      <c r="BX1602" t="b">
        <v>0</v>
      </c>
      <c r="BY1602" s="2">
        <v>44376.857581018521</v>
      </c>
      <c r="BZ1602" t="s">
        <v>3140</v>
      </c>
      <c r="CB1602" t="b">
        <v>0</v>
      </c>
      <c r="CC1602" t="b">
        <v>0</v>
      </c>
      <c r="CF1602">
        <v>60745.5</v>
      </c>
      <c r="CH1602">
        <v>18223.650000000001</v>
      </c>
      <c r="CI1602">
        <v>30</v>
      </c>
      <c r="CJ1602">
        <v>0</v>
      </c>
      <c r="CK1602">
        <f>YEAR(tbl_Opportunity[[#This Row],[Close Date]])</f>
        <v>2021</v>
      </c>
    </row>
    <row r="1603" spans="1:89">
      <c r="A1603" t="s">
        <v>4436</v>
      </c>
      <c r="B1603" t="b">
        <v>0</v>
      </c>
      <c r="D1603" t="b">
        <v>0</v>
      </c>
      <c r="H1603" s="1">
        <v>44439</v>
      </c>
      <c r="I1603" t="b">
        <v>0</v>
      </c>
      <c r="L1603" t="s">
        <v>4437</v>
      </c>
      <c r="O1603" t="s">
        <v>2393</v>
      </c>
      <c r="P1603" t="b">
        <v>1</v>
      </c>
      <c r="Q1603" s="2">
        <v>44160.833993055552</v>
      </c>
      <c r="R1603" s="1"/>
      <c r="S1603" t="b">
        <v>0</v>
      </c>
      <c r="U1603" s="1"/>
      <c r="V1603" t="b">
        <v>0</v>
      </c>
      <c r="W1603" s="1">
        <v>44256</v>
      </c>
      <c r="X1603">
        <v>3</v>
      </c>
      <c r="Y1603">
        <v>2021</v>
      </c>
      <c r="Z1603" t="s">
        <v>161</v>
      </c>
      <c r="AA1603" t="s">
        <v>161</v>
      </c>
      <c r="AB1603" t="b">
        <v>0</v>
      </c>
      <c r="AC1603" t="b">
        <v>0</v>
      </c>
      <c r="AE1603" t="b">
        <v>1</v>
      </c>
      <c r="AF1603" t="b">
        <v>0</v>
      </c>
      <c r="AG1603" t="b">
        <v>0</v>
      </c>
      <c r="AH1603" t="s">
        <v>4366</v>
      </c>
      <c r="AI1603" t="b">
        <v>0</v>
      </c>
      <c r="AJ1603" t="s">
        <v>211</v>
      </c>
      <c r="AK1603" t="b">
        <v>0</v>
      </c>
      <c r="AL1603" s="1"/>
      <c r="AM1603" t="s">
        <v>162</v>
      </c>
      <c r="AN1603" s="2">
        <v>44348.796597222223</v>
      </c>
      <c r="AP1603" s="2">
        <v>44160.834756944445</v>
      </c>
      <c r="AQ1603" s="1"/>
      <c r="AS1603" t="b">
        <v>0</v>
      </c>
      <c r="AV1603" t="s">
        <v>213</v>
      </c>
      <c r="AY1603" t="s">
        <v>236</v>
      </c>
      <c r="AZ1603" t="s">
        <v>237</v>
      </c>
      <c r="BB1603" t="s">
        <v>4438</v>
      </c>
      <c r="BD1603" t="b">
        <v>0</v>
      </c>
      <c r="BH1603" t="s">
        <v>3139</v>
      </c>
      <c r="BI1603" t="s">
        <v>1243</v>
      </c>
      <c r="BJ1603" t="s">
        <v>196</v>
      </c>
      <c r="BL1603" t="s">
        <v>4437</v>
      </c>
      <c r="BM1603" t="s">
        <v>202</v>
      </c>
      <c r="BN1603" t="s">
        <v>203</v>
      </c>
      <c r="BQ1603" t="s">
        <v>204</v>
      </c>
      <c r="BR1603" t="b">
        <v>0</v>
      </c>
      <c r="BT1603" t="b">
        <v>0</v>
      </c>
      <c r="BW1603" t="s">
        <v>349</v>
      </c>
      <c r="BX1603" t="b">
        <v>0</v>
      </c>
      <c r="BY1603" s="2">
        <v>44376.857581018521</v>
      </c>
      <c r="BZ1603" t="s">
        <v>3140</v>
      </c>
      <c r="CB1603" t="b">
        <v>0</v>
      </c>
      <c r="CC1603" t="b">
        <v>0</v>
      </c>
      <c r="CF1603">
        <v>60745.5</v>
      </c>
      <c r="CH1603">
        <v>18223.650000000001</v>
      </c>
      <c r="CI1603">
        <v>30</v>
      </c>
      <c r="CJ1603">
        <v>0</v>
      </c>
      <c r="CK1603">
        <f>YEAR(tbl_Opportunity[[#This Row],[Close Date]])</f>
        <v>2021</v>
      </c>
    </row>
    <row r="1604" spans="1:89">
      <c r="A1604" t="s">
        <v>4201</v>
      </c>
      <c r="B1604" t="b">
        <v>0</v>
      </c>
      <c r="D1604" t="b">
        <v>0</v>
      </c>
      <c r="H1604" s="1">
        <v>44456</v>
      </c>
      <c r="I1604" t="b">
        <v>0</v>
      </c>
      <c r="L1604" t="s">
        <v>4439</v>
      </c>
      <c r="O1604" t="s">
        <v>2393</v>
      </c>
      <c r="P1604" t="b">
        <v>1</v>
      </c>
      <c r="Q1604" s="2">
        <v>44046.789733796293</v>
      </c>
      <c r="R1604" s="1"/>
      <c r="S1604" t="b">
        <v>0</v>
      </c>
      <c r="U1604" s="1"/>
      <c r="V1604" t="b">
        <v>0</v>
      </c>
      <c r="W1604" s="1">
        <v>44256</v>
      </c>
      <c r="X1604">
        <v>3</v>
      </c>
      <c r="Y1604">
        <v>2021</v>
      </c>
      <c r="Z1604" t="s">
        <v>161</v>
      </c>
      <c r="AA1604" t="s">
        <v>161</v>
      </c>
      <c r="AB1604" t="b">
        <v>0</v>
      </c>
      <c r="AC1604" t="b">
        <v>0</v>
      </c>
      <c r="AE1604" t="b">
        <v>1</v>
      </c>
      <c r="AF1604" t="b">
        <v>0</v>
      </c>
      <c r="AG1604" t="b">
        <v>0</v>
      </c>
      <c r="AH1604" t="s">
        <v>4366</v>
      </c>
      <c r="AI1604" t="b">
        <v>0</v>
      </c>
      <c r="AJ1604" t="s">
        <v>211</v>
      </c>
      <c r="AK1604" t="b">
        <v>0</v>
      </c>
      <c r="AL1604" s="1">
        <v>44214</v>
      </c>
      <c r="AM1604" t="s">
        <v>162</v>
      </c>
      <c r="AN1604" s="2">
        <v>44348.796793981484</v>
      </c>
      <c r="AP1604" s="2">
        <v>44046.790011574078</v>
      </c>
      <c r="AQ1604" s="1"/>
      <c r="AS1604" t="b">
        <v>0</v>
      </c>
      <c r="AV1604" t="s">
        <v>213</v>
      </c>
      <c r="AY1604" t="s">
        <v>236</v>
      </c>
      <c r="AZ1604" t="s">
        <v>237</v>
      </c>
      <c r="BB1604" t="s">
        <v>4440</v>
      </c>
      <c r="BD1604" t="b">
        <v>0</v>
      </c>
      <c r="BH1604" t="s">
        <v>3139</v>
      </c>
      <c r="BI1604" t="s">
        <v>1668</v>
      </c>
      <c r="BL1604" t="s">
        <v>4439</v>
      </c>
      <c r="BM1604" t="s">
        <v>202</v>
      </c>
      <c r="BN1604" t="s">
        <v>203</v>
      </c>
      <c r="BQ1604" t="s">
        <v>204</v>
      </c>
      <c r="BR1604" t="b">
        <v>0</v>
      </c>
      <c r="BT1604" t="b">
        <v>0</v>
      </c>
      <c r="BW1604" t="s">
        <v>349</v>
      </c>
      <c r="BX1604" t="b">
        <v>0</v>
      </c>
      <c r="BY1604" s="2">
        <v>44376.857581018521</v>
      </c>
      <c r="BZ1604" t="s">
        <v>3140</v>
      </c>
      <c r="CB1604" t="b">
        <v>0</v>
      </c>
      <c r="CC1604" t="b">
        <v>0</v>
      </c>
      <c r="CF1604">
        <v>61875</v>
      </c>
      <c r="CH1604">
        <v>18562.5</v>
      </c>
      <c r="CI1604">
        <v>30</v>
      </c>
      <c r="CJ1604">
        <v>0</v>
      </c>
      <c r="CK1604">
        <f>YEAR(tbl_Opportunity[[#This Row],[Close Date]])</f>
        <v>2021</v>
      </c>
    </row>
    <row r="1605" spans="1:89">
      <c r="A1605" t="s">
        <v>4441</v>
      </c>
      <c r="B1605" t="b">
        <v>0</v>
      </c>
      <c r="D1605" t="b">
        <v>0</v>
      </c>
      <c r="E1605" t="s">
        <v>2902</v>
      </c>
      <c r="H1605" s="1">
        <v>44834</v>
      </c>
      <c r="I1605" t="b">
        <v>0</v>
      </c>
      <c r="L1605" t="s">
        <v>4442</v>
      </c>
      <c r="O1605" t="s">
        <v>272</v>
      </c>
      <c r="P1605" t="b">
        <v>1</v>
      </c>
      <c r="Q1605" s="2">
        <v>43563.790092592593</v>
      </c>
      <c r="R1605" s="1"/>
      <c r="S1605" t="b">
        <v>0</v>
      </c>
      <c r="U1605" s="1"/>
      <c r="V1605" t="b">
        <v>0</v>
      </c>
      <c r="W1605" s="1">
        <v>44621</v>
      </c>
      <c r="X1605">
        <v>3</v>
      </c>
      <c r="Y1605">
        <v>2022</v>
      </c>
      <c r="Z1605" t="s">
        <v>161</v>
      </c>
      <c r="AA1605" t="s">
        <v>161</v>
      </c>
      <c r="AB1605" t="b">
        <v>0</v>
      </c>
      <c r="AC1605" t="b">
        <v>0</v>
      </c>
      <c r="AE1605" t="b">
        <v>1</v>
      </c>
      <c r="AF1605" t="b">
        <v>0</v>
      </c>
      <c r="AG1605" t="b">
        <v>0</v>
      </c>
      <c r="AH1605" t="s">
        <v>4366</v>
      </c>
      <c r="AI1605" t="b">
        <v>0</v>
      </c>
      <c r="AJ1605" t="s">
        <v>211</v>
      </c>
      <c r="AK1605" t="b">
        <v>0</v>
      </c>
      <c r="AL1605" s="1"/>
      <c r="AM1605" t="s">
        <v>162</v>
      </c>
      <c r="AN1605" s="2">
        <v>44348.796724537038</v>
      </c>
      <c r="AP1605" s="2">
        <v>44063.601666666669</v>
      </c>
      <c r="AQ1605" s="1"/>
      <c r="AS1605" t="b">
        <v>0</v>
      </c>
      <c r="AV1605" t="s">
        <v>176</v>
      </c>
      <c r="AY1605" t="s">
        <v>236</v>
      </c>
      <c r="AZ1605" t="s">
        <v>300</v>
      </c>
      <c r="BB1605" t="s">
        <v>4443</v>
      </c>
      <c r="BD1605" t="b">
        <v>0</v>
      </c>
      <c r="BH1605" t="s">
        <v>194</v>
      </c>
      <c r="BI1605" t="s">
        <v>2055</v>
      </c>
      <c r="BJ1605" t="s">
        <v>216</v>
      </c>
      <c r="BL1605" t="s">
        <v>4442</v>
      </c>
      <c r="BM1605" t="s">
        <v>202</v>
      </c>
      <c r="BN1605" t="s">
        <v>203</v>
      </c>
      <c r="BQ1605" t="s">
        <v>204</v>
      </c>
      <c r="BR1605" t="b">
        <v>0</v>
      </c>
      <c r="BT1605" t="b">
        <v>0</v>
      </c>
      <c r="BW1605" t="s">
        <v>313</v>
      </c>
      <c r="BX1605" t="b">
        <v>0</v>
      </c>
      <c r="BY1605" s="2">
        <v>44376.857569444444</v>
      </c>
      <c r="BZ1605" t="s">
        <v>265</v>
      </c>
      <c r="CB1605" t="b">
        <v>0</v>
      </c>
      <c r="CC1605" t="b">
        <v>0</v>
      </c>
      <c r="CF1605">
        <v>98134</v>
      </c>
      <c r="CH1605">
        <v>4906.7</v>
      </c>
      <c r="CI1605">
        <v>5</v>
      </c>
      <c r="CJ1605">
        <v>0</v>
      </c>
      <c r="CK1605">
        <f>YEAR(tbl_Opportunity[[#This Row],[Close Date]])</f>
        <v>2022</v>
      </c>
    </row>
    <row r="1606" spans="1:89">
      <c r="A1606" t="s">
        <v>2311</v>
      </c>
      <c r="B1606" t="b">
        <v>0</v>
      </c>
      <c r="D1606" t="b">
        <v>0</v>
      </c>
      <c r="E1606" t="s">
        <v>2947</v>
      </c>
      <c r="H1606" s="1">
        <v>44469</v>
      </c>
      <c r="I1606" t="b">
        <v>0</v>
      </c>
      <c r="L1606" t="s">
        <v>4444</v>
      </c>
      <c r="O1606" t="s">
        <v>194</v>
      </c>
      <c r="P1606" t="b">
        <v>1</v>
      </c>
      <c r="Q1606" s="2">
        <v>44186.45721064815</v>
      </c>
      <c r="R1606" s="1"/>
      <c r="S1606" t="b">
        <v>0</v>
      </c>
      <c r="U1606" s="1"/>
      <c r="V1606" t="b">
        <v>0</v>
      </c>
      <c r="W1606" s="1">
        <v>44256</v>
      </c>
      <c r="X1606">
        <v>3</v>
      </c>
      <c r="Y1606">
        <v>2021</v>
      </c>
      <c r="Z1606" t="s">
        <v>161</v>
      </c>
      <c r="AA1606" t="s">
        <v>161</v>
      </c>
      <c r="AB1606" t="b">
        <v>0</v>
      </c>
      <c r="AC1606" t="b">
        <v>0</v>
      </c>
      <c r="AE1606" t="b">
        <v>1</v>
      </c>
      <c r="AF1606" t="b">
        <v>0</v>
      </c>
      <c r="AG1606" t="b">
        <v>0</v>
      </c>
      <c r="AH1606" t="s">
        <v>3190</v>
      </c>
      <c r="AI1606" t="b">
        <v>0</v>
      </c>
      <c r="AJ1606" t="s">
        <v>211</v>
      </c>
      <c r="AK1606" t="b">
        <v>0</v>
      </c>
      <c r="AL1606" s="1">
        <v>44182</v>
      </c>
      <c r="AM1606" t="s">
        <v>162</v>
      </c>
      <c r="AN1606" s="2">
        <v>44348.796793981484</v>
      </c>
      <c r="AP1606" s="2">
        <v>44278.715451388889</v>
      </c>
      <c r="AQ1606" s="1"/>
      <c r="AS1606" t="b">
        <v>0</v>
      </c>
      <c r="AV1606" t="s">
        <v>93</v>
      </c>
      <c r="AY1606" t="s">
        <v>236</v>
      </c>
      <c r="AZ1606" t="s">
        <v>237</v>
      </c>
      <c r="BB1606" t="s">
        <v>4445</v>
      </c>
      <c r="BD1606" t="b">
        <v>0</v>
      </c>
      <c r="BF1606" t="s">
        <v>1407</v>
      </c>
      <c r="BG1606" t="s">
        <v>4446</v>
      </c>
      <c r="BH1606" t="s">
        <v>194</v>
      </c>
      <c r="BI1606" t="s">
        <v>2055</v>
      </c>
      <c r="BJ1606" t="s">
        <v>196</v>
      </c>
      <c r="BL1606" t="s">
        <v>4444</v>
      </c>
      <c r="BM1606" t="s">
        <v>202</v>
      </c>
      <c r="BN1606" t="s">
        <v>203</v>
      </c>
      <c r="BQ1606" t="s">
        <v>204</v>
      </c>
      <c r="BR1606" t="b">
        <v>0</v>
      </c>
      <c r="BT1606" t="b">
        <v>0</v>
      </c>
      <c r="BW1606" t="s">
        <v>313</v>
      </c>
      <c r="BX1606" t="b">
        <v>0</v>
      </c>
      <c r="BY1606" s="2">
        <v>44376.857581018521</v>
      </c>
      <c r="BZ1606" t="s">
        <v>265</v>
      </c>
      <c r="CB1606" t="b">
        <v>0</v>
      </c>
      <c r="CC1606" t="b">
        <v>0</v>
      </c>
      <c r="CF1606">
        <v>102727</v>
      </c>
      <c r="CH1606">
        <v>5136.3500000000004</v>
      </c>
      <c r="CI1606">
        <v>5</v>
      </c>
      <c r="CJ1606">
        <v>0</v>
      </c>
      <c r="CK1606">
        <f>YEAR(tbl_Opportunity[[#This Row],[Close Date]])</f>
        <v>2021</v>
      </c>
    </row>
    <row r="1607" spans="1:89">
      <c r="A1607" t="s">
        <v>4447</v>
      </c>
      <c r="B1607" t="b">
        <v>0</v>
      </c>
      <c r="D1607" t="b">
        <v>0</v>
      </c>
      <c r="E1607" t="s">
        <v>3119</v>
      </c>
      <c r="H1607" s="1">
        <v>44463</v>
      </c>
      <c r="I1607" t="b">
        <v>0</v>
      </c>
      <c r="L1607" t="s">
        <v>4448</v>
      </c>
      <c r="O1607" t="s">
        <v>311</v>
      </c>
      <c r="P1607" t="b">
        <v>1</v>
      </c>
      <c r="Q1607" s="2">
        <v>44287.623888888891</v>
      </c>
      <c r="R1607" s="1"/>
      <c r="S1607" t="b">
        <v>0</v>
      </c>
      <c r="U1607" s="1"/>
      <c r="V1607" t="b">
        <v>0</v>
      </c>
      <c r="W1607" s="1">
        <v>44256</v>
      </c>
      <c r="X1607">
        <v>3</v>
      </c>
      <c r="Y1607">
        <v>2021</v>
      </c>
      <c r="Z1607" t="s">
        <v>161</v>
      </c>
      <c r="AA1607" t="s">
        <v>161</v>
      </c>
      <c r="AB1607" t="b">
        <v>0</v>
      </c>
      <c r="AC1607" t="b">
        <v>0</v>
      </c>
      <c r="AE1607" t="b">
        <v>1</v>
      </c>
      <c r="AF1607" t="b">
        <v>0</v>
      </c>
      <c r="AG1607" t="b">
        <v>0</v>
      </c>
      <c r="AH1607" t="s">
        <v>4366</v>
      </c>
      <c r="AI1607" t="b">
        <v>0</v>
      </c>
      <c r="AJ1607" t="s">
        <v>462</v>
      </c>
      <c r="AK1607" t="b">
        <v>0</v>
      </c>
      <c r="AL1607" s="1">
        <v>44343</v>
      </c>
      <c r="AM1607" t="s">
        <v>162</v>
      </c>
      <c r="AN1607" s="2">
        <v>44348.796851851854</v>
      </c>
      <c r="AP1607" s="2">
        <v>44287.626261574071</v>
      </c>
      <c r="AQ1607" s="1"/>
      <c r="AS1607" t="b">
        <v>0</v>
      </c>
      <c r="AV1607" t="s">
        <v>93</v>
      </c>
      <c r="AY1607" t="s">
        <v>236</v>
      </c>
      <c r="BB1607" t="s">
        <v>4449</v>
      </c>
      <c r="BD1607" t="b">
        <v>0</v>
      </c>
      <c r="BH1607" t="s">
        <v>311</v>
      </c>
      <c r="BI1607" t="s">
        <v>1072</v>
      </c>
      <c r="BJ1607" t="s">
        <v>216</v>
      </c>
      <c r="BL1607" t="s">
        <v>4448</v>
      </c>
      <c r="BM1607" t="s">
        <v>202</v>
      </c>
      <c r="BN1607" t="s">
        <v>203</v>
      </c>
      <c r="BQ1607" t="s">
        <v>204</v>
      </c>
      <c r="BR1607" t="b">
        <v>0</v>
      </c>
      <c r="BT1607" t="b">
        <v>0</v>
      </c>
      <c r="BW1607" t="s">
        <v>313</v>
      </c>
      <c r="BX1607" t="b">
        <v>0</v>
      </c>
      <c r="BY1607" s="2">
        <v>44376.857581018521</v>
      </c>
      <c r="BZ1607" t="s">
        <v>314</v>
      </c>
      <c r="CB1607" t="b">
        <v>0</v>
      </c>
      <c r="CC1607" t="b">
        <v>0</v>
      </c>
      <c r="CF1607">
        <v>111390</v>
      </c>
      <c r="CH1607">
        <v>5569.5</v>
      </c>
      <c r="CI1607">
        <v>5</v>
      </c>
      <c r="CJ1607">
        <v>0</v>
      </c>
      <c r="CK1607">
        <f>YEAR(tbl_Opportunity[[#This Row],[Close Date]])</f>
        <v>2021</v>
      </c>
    </row>
    <row r="1608" spans="1:89">
      <c r="A1608" t="s">
        <v>4450</v>
      </c>
      <c r="B1608" t="b">
        <v>0</v>
      </c>
      <c r="D1608" t="b">
        <v>0</v>
      </c>
      <c r="H1608" s="1">
        <v>44456</v>
      </c>
      <c r="I1608" t="b">
        <v>0</v>
      </c>
      <c r="L1608" t="s">
        <v>4451</v>
      </c>
      <c r="O1608" t="s">
        <v>2393</v>
      </c>
      <c r="P1608" t="b">
        <v>1</v>
      </c>
      <c r="Q1608" s="2">
        <v>44046.771643518521</v>
      </c>
      <c r="R1608" s="1"/>
      <c r="S1608" t="b">
        <v>0</v>
      </c>
      <c r="U1608" s="1"/>
      <c r="V1608" t="b">
        <v>0</v>
      </c>
      <c r="W1608" s="1">
        <v>44256</v>
      </c>
      <c r="X1608">
        <v>3</v>
      </c>
      <c r="Y1608">
        <v>2021</v>
      </c>
      <c r="Z1608" t="s">
        <v>161</v>
      </c>
      <c r="AA1608" t="s">
        <v>161</v>
      </c>
      <c r="AB1608" t="b">
        <v>0</v>
      </c>
      <c r="AC1608" t="b">
        <v>0</v>
      </c>
      <c r="AE1608" t="b">
        <v>1</v>
      </c>
      <c r="AF1608" t="b">
        <v>0</v>
      </c>
      <c r="AG1608" t="b">
        <v>0</v>
      </c>
      <c r="AH1608" t="s">
        <v>4366</v>
      </c>
      <c r="AI1608" t="b">
        <v>0</v>
      </c>
      <c r="AJ1608" t="s">
        <v>462</v>
      </c>
      <c r="AK1608" t="b">
        <v>0</v>
      </c>
      <c r="AL1608" s="1"/>
      <c r="AM1608" t="s">
        <v>162</v>
      </c>
      <c r="AN1608" s="2">
        <v>44348.796851851854</v>
      </c>
      <c r="AP1608" s="2">
        <v>44046.773564814815</v>
      </c>
      <c r="AQ1608" s="1"/>
      <c r="AS1608" t="b">
        <v>0</v>
      </c>
      <c r="AV1608" t="s">
        <v>213</v>
      </c>
      <c r="AY1608" t="s">
        <v>236</v>
      </c>
      <c r="AZ1608" t="s">
        <v>237</v>
      </c>
      <c r="BB1608" t="s">
        <v>4452</v>
      </c>
      <c r="BD1608" t="b">
        <v>0</v>
      </c>
      <c r="BG1608" t="s">
        <v>4453</v>
      </c>
      <c r="BH1608" t="s">
        <v>3139</v>
      </c>
      <c r="BI1608" t="s">
        <v>1668</v>
      </c>
      <c r="BL1608" t="s">
        <v>4451</v>
      </c>
      <c r="BM1608" t="s">
        <v>202</v>
      </c>
      <c r="BN1608" t="s">
        <v>203</v>
      </c>
      <c r="BQ1608" t="s">
        <v>204</v>
      </c>
      <c r="BR1608" t="b">
        <v>0</v>
      </c>
      <c r="BT1608" t="b">
        <v>0</v>
      </c>
      <c r="BW1608" t="s">
        <v>349</v>
      </c>
      <c r="BX1608" t="b">
        <v>0</v>
      </c>
      <c r="BY1608" s="2">
        <v>44376.857581018521</v>
      </c>
      <c r="BZ1608" t="s">
        <v>3140</v>
      </c>
      <c r="CB1608" t="b">
        <v>0</v>
      </c>
      <c r="CC1608" t="b">
        <v>0</v>
      </c>
      <c r="CF1608">
        <v>70137</v>
      </c>
      <c r="CH1608">
        <v>21041.1</v>
      </c>
      <c r="CI1608">
        <v>30</v>
      </c>
      <c r="CJ1608">
        <v>0</v>
      </c>
      <c r="CK1608">
        <f>YEAR(tbl_Opportunity[[#This Row],[Close Date]])</f>
        <v>2021</v>
      </c>
    </row>
    <row r="1609" spans="1:89">
      <c r="A1609" t="s">
        <v>4454</v>
      </c>
      <c r="B1609" t="b">
        <v>0</v>
      </c>
      <c r="D1609" t="b">
        <v>0</v>
      </c>
      <c r="E1609" t="s">
        <v>2947</v>
      </c>
      <c r="H1609" s="1">
        <v>44469</v>
      </c>
      <c r="I1609" t="b">
        <v>0</v>
      </c>
      <c r="L1609" t="s">
        <v>4455</v>
      </c>
      <c r="O1609" t="s">
        <v>2393</v>
      </c>
      <c r="P1609" t="b">
        <v>1</v>
      </c>
      <c r="Q1609" s="2">
        <v>44117.740543981483</v>
      </c>
      <c r="R1609" s="1"/>
      <c r="S1609" t="b">
        <v>0</v>
      </c>
      <c r="U1609" s="1"/>
      <c r="V1609" t="b">
        <v>0</v>
      </c>
      <c r="W1609" s="1">
        <v>44256</v>
      </c>
      <c r="X1609">
        <v>3</v>
      </c>
      <c r="Y1609">
        <v>2021</v>
      </c>
      <c r="Z1609" t="s">
        <v>161</v>
      </c>
      <c r="AA1609" t="s">
        <v>161</v>
      </c>
      <c r="AB1609" t="b">
        <v>0</v>
      </c>
      <c r="AC1609" t="b">
        <v>0</v>
      </c>
      <c r="AE1609" t="b">
        <v>1</v>
      </c>
      <c r="AF1609" t="b">
        <v>0</v>
      </c>
      <c r="AG1609" t="b">
        <v>0</v>
      </c>
      <c r="AH1609" t="s">
        <v>3190</v>
      </c>
      <c r="AI1609" t="b">
        <v>0</v>
      </c>
      <c r="AJ1609" t="s">
        <v>462</v>
      </c>
      <c r="AK1609" t="b">
        <v>0</v>
      </c>
      <c r="AL1609" s="1">
        <v>44148</v>
      </c>
      <c r="AM1609" t="s">
        <v>162</v>
      </c>
      <c r="AN1609" s="2">
        <v>44348.796851851854</v>
      </c>
      <c r="AP1609" s="2">
        <v>44117.760983796295</v>
      </c>
      <c r="AQ1609" s="1"/>
      <c r="AS1609" t="b">
        <v>0</v>
      </c>
      <c r="AV1609" t="s">
        <v>93</v>
      </c>
      <c r="AY1609" t="s">
        <v>236</v>
      </c>
      <c r="AZ1609" t="s">
        <v>237</v>
      </c>
      <c r="BB1609" t="s">
        <v>4456</v>
      </c>
      <c r="BD1609" t="b">
        <v>0</v>
      </c>
      <c r="BH1609" t="s">
        <v>3139</v>
      </c>
      <c r="BI1609" t="s">
        <v>1668</v>
      </c>
      <c r="BJ1609" t="s">
        <v>250</v>
      </c>
      <c r="BL1609" t="s">
        <v>4455</v>
      </c>
      <c r="BM1609" t="s">
        <v>202</v>
      </c>
      <c r="BN1609" t="s">
        <v>203</v>
      </c>
      <c r="BQ1609" t="s">
        <v>204</v>
      </c>
      <c r="BR1609" t="b">
        <v>0</v>
      </c>
      <c r="BT1609" t="b">
        <v>0</v>
      </c>
      <c r="BW1609" t="s">
        <v>349</v>
      </c>
      <c r="BX1609" t="b">
        <v>0</v>
      </c>
      <c r="BY1609" s="2">
        <v>44376.857581018521</v>
      </c>
      <c r="BZ1609" t="s">
        <v>3140</v>
      </c>
      <c r="CB1609" t="b">
        <v>0</v>
      </c>
      <c r="CC1609" t="b">
        <v>0</v>
      </c>
      <c r="CF1609">
        <v>64165</v>
      </c>
      <c r="CH1609">
        <v>19249.5</v>
      </c>
      <c r="CI1609">
        <v>30</v>
      </c>
      <c r="CJ1609">
        <v>0</v>
      </c>
      <c r="CK1609">
        <f>YEAR(tbl_Opportunity[[#This Row],[Close Date]])</f>
        <v>2021</v>
      </c>
    </row>
    <row r="1610" spans="1:89">
      <c r="A1610" t="s">
        <v>2527</v>
      </c>
      <c r="B1610" t="b">
        <v>0</v>
      </c>
      <c r="D1610" t="b">
        <v>0</v>
      </c>
      <c r="H1610" s="1">
        <v>44463</v>
      </c>
      <c r="I1610" t="b">
        <v>0</v>
      </c>
      <c r="L1610" t="s">
        <v>4457</v>
      </c>
      <c r="O1610" t="s">
        <v>272</v>
      </c>
      <c r="P1610" t="b">
        <v>1</v>
      </c>
      <c r="Q1610" s="2">
        <v>43768.713564814818</v>
      </c>
      <c r="R1610" s="1"/>
      <c r="S1610" t="b">
        <v>0</v>
      </c>
      <c r="U1610" s="1"/>
      <c r="V1610" t="b">
        <v>0</v>
      </c>
      <c r="W1610" s="1">
        <v>44256</v>
      </c>
      <c r="X1610">
        <v>3</v>
      </c>
      <c r="Y1610">
        <v>2021</v>
      </c>
      <c r="Z1610" t="s">
        <v>161</v>
      </c>
      <c r="AA1610" t="s">
        <v>161</v>
      </c>
      <c r="AB1610" t="b">
        <v>0</v>
      </c>
      <c r="AC1610" t="b">
        <v>0</v>
      </c>
      <c r="AE1610" t="b">
        <v>1</v>
      </c>
      <c r="AF1610" t="b">
        <v>0</v>
      </c>
      <c r="AG1610" t="b">
        <v>0</v>
      </c>
      <c r="AH1610" t="s">
        <v>4366</v>
      </c>
      <c r="AI1610" t="b">
        <v>0</v>
      </c>
      <c r="AJ1610" t="s">
        <v>211</v>
      </c>
      <c r="AK1610" t="b">
        <v>0</v>
      </c>
      <c r="AL1610" s="1">
        <v>44246</v>
      </c>
      <c r="AM1610" t="s">
        <v>194</v>
      </c>
      <c r="AN1610" s="2">
        <v>44362.625578703701</v>
      </c>
      <c r="AP1610" s="2">
        <v>44330.652858796297</v>
      </c>
      <c r="AQ1610" s="1">
        <v>44330</v>
      </c>
      <c r="AS1610" t="b">
        <v>0</v>
      </c>
      <c r="AU1610" t="s">
        <v>105</v>
      </c>
      <c r="AV1610" t="s">
        <v>93</v>
      </c>
      <c r="AY1610" t="s">
        <v>236</v>
      </c>
      <c r="BB1610" t="s">
        <v>4458</v>
      </c>
      <c r="BD1610" t="b">
        <v>0</v>
      </c>
      <c r="BH1610" t="s">
        <v>194</v>
      </c>
      <c r="BI1610" t="s">
        <v>2055</v>
      </c>
      <c r="BJ1610" t="s">
        <v>196</v>
      </c>
      <c r="BL1610" t="s">
        <v>4457</v>
      </c>
      <c r="BM1610" t="s">
        <v>202</v>
      </c>
      <c r="BN1610" t="s">
        <v>203</v>
      </c>
      <c r="BQ1610" t="s">
        <v>204</v>
      </c>
      <c r="BR1610" t="b">
        <v>0</v>
      </c>
      <c r="BT1610" t="b">
        <v>0</v>
      </c>
      <c r="BW1610" t="s">
        <v>349</v>
      </c>
      <c r="BX1610" t="b">
        <v>0</v>
      </c>
      <c r="BY1610" s="2">
        <v>44376.857569444444</v>
      </c>
      <c r="BZ1610" t="s">
        <v>265</v>
      </c>
      <c r="CB1610" t="b">
        <v>0</v>
      </c>
      <c r="CC1610" t="b">
        <v>0</v>
      </c>
      <c r="CD1610">
        <v>0</v>
      </c>
      <c r="CF1610">
        <v>102727</v>
      </c>
      <c r="CH1610">
        <v>30818.1</v>
      </c>
      <c r="CI1610">
        <v>30</v>
      </c>
      <c r="CJ1610">
        <v>0</v>
      </c>
      <c r="CK1610">
        <f>YEAR(tbl_Opportunity[[#This Row],[Close Date]])</f>
        <v>2021</v>
      </c>
    </row>
    <row r="1611" spans="1:89">
      <c r="A1611" t="s">
        <v>4459</v>
      </c>
      <c r="B1611" t="b">
        <v>0</v>
      </c>
      <c r="D1611" t="b">
        <v>0</v>
      </c>
      <c r="H1611" s="1">
        <v>44456</v>
      </c>
      <c r="I1611" t="b">
        <v>0</v>
      </c>
      <c r="L1611" t="s">
        <v>4460</v>
      </c>
      <c r="M1611" t="s">
        <v>4461</v>
      </c>
      <c r="N1611" t="s">
        <v>345</v>
      </c>
      <c r="O1611" t="s">
        <v>2393</v>
      </c>
      <c r="P1611" t="b">
        <v>1</v>
      </c>
      <c r="Q1611" s="2">
        <v>43928.856886574074</v>
      </c>
      <c r="R1611" s="1"/>
      <c r="S1611" t="b">
        <v>0</v>
      </c>
      <c r="U1611" s="1"/>
      <c r="V1611" t="b">
        <v>0</v>
      </c>
      <c r="W1611" s="1">
        <v>44256</v>
      </c>
      <c r="X1611">
        <v>3</v>
      </c>
      <c r="Y1611">
        <v>2021</v>
      </c>
      <c r="Z1611" t="s">
        <v>1659</v>
      </c>
      <c r="AA1611" t="s">
        <v>1660</v>
      </c>
      <c r="AB1611" t="b">
        <v>0</v>
      </c>
      <c r="AC1611" t="b">
        <v>0</v>
      </c>
      <c r="AE1611" t="b">
        <v>1</v>
      </c>
      <c r="AF1611" t="b">
        <v>0</v>
      </c>
      <c r="AG1611" t="b">
        <v>0</v>
      </c>
      <c r="AH1611" t="s">
        <v>3190</v>
      </c>
      <c r="AI1611" t="b">
        <v>0</v>
      </c>
      <c r="AJ1611" t="s">
        <v>462</v>
      </c>
      <c r="AK1611" t="b">
        <v>0</v>
      </c>
      <c r="AL1611" s="1">
        <v>44126</v>
      </c>
      <c r="AM1611" t="s">
        <v>162</v>
      </c>
      <c r="AN1611" s="2">
        <v>44348.796712962961</v>
      </c>
      <c r="AP1611" s="2">
        <v>44327.687222222223</v>
      </c>
      <c r="AQ1611" s="1"/>
      <c r="AS1611" t="b">
        <v>0</v>
      </c>
      <c r="AV1611" t="s">
        <v>213</v>
      </c>
      <c r="AY1611" t="s">
        <v>236</v>
      </c>
      <c r="AZ1611" t="s">
        <v>237</v>
      </c>
      <c r="BB1611" t="s">
        <v>4462</v>
      </c>
      <c r="BD1611" t="b">
        <v>0</v>
      </c>
      <c r="BH1611" t="s">
        <v>3139</v>
      </c>
      <c r="BI1611" t="s">
        <v>1668</v>
      </c>
      <c r="BJ1611" t="s">
        <v>250</v>
      </c>
      <c r="BL1611" t="s">
        <v>4463</v>
      </c>
      <c r="BM1611" t="s">
        <v>202</v>
      </c>
      <c r="BN1611" t="s">
        <v>203</v>
      </c>
      <c r="BQ1611" t="s">
        <v>204</v>
      </c>
      <c r="BR1611" t="b">
        <v>0</v>
      </c>
      <c r="BT1611" t="b">
        <v>0</v>
      </c>
      <c r="BW1611" t="s">
        <v>1662</v>
      </c>
      <c r="BX1611" t="b">
        <v>0</v>
      </c>
      <c r="BY1611" s="2">
        <v>44376.857581018521</v>
      </c>
      <c r="BZ1611" t="s">
        <v>1792</v>
      </c>
      <c r="CB1611" t="b">
        <v>0</v>
      </c>
      <c r="CC1611" t="b">
        <v>0</v>
      </c>
      <c r="CF1611">
        <v>77920.5</v>
      </c>
      <c r="CH1611">
        <v>54544.35</v>
      </c>
      <c r="CI1611">
        <v>70</v>
      </c>
      <c r="CJ1611">
        <v>0</v>
      </c>
      <c r="CK1611">
        <f>YEAR(tbl_Opportunity[[#This Row],[Close Date]])</f>
        <v>2021</v>
      </c>
    </row>
    <row r="1612" spans="1:89">
      <c r="A1612" t="s">
        <v>234</v>
      </c>
      <c r="B1612" t="b">
        <v>0</v>
      </c>
      <c r="D1612" t="b">
        <v>0</v>
      </c>
      <c r="E1612" t="s">
        <v>2829</v>
      </c>
      <c r="H1612" s="1">
        <v>44469</v>
      </c>
      <c r="I1612" t="b">
        <v>0</v>
      </c>
      <c r="L1612" t="s">
        <v>4464</v>
      </c>
      <c r="M1612" t="s">
        <v>4465</v>
      </c>
      <c r="N1612" t="s">
        <v>345</v>
      </c>
      <c r="O1612" t="s">
        <v>272</v>
      </c>
      <c r="P1612" t="b">
        <v>1</v>
      </c>
      <c r="Q1612" s="2">
        <v>43642.712627314817</v>
      </c>
      <c r="R1612" s="1"/>
      <c r="S1612" t="b">
        <v>0</v>
      </c>
      <c r="U1612" s="1"/>
      <c r="V1612" t="b">
        <v>0</v>
      </c>
      <c r="W1612" s="1">
        <v>44256</v>
      </c>
      <c r="X1612">
        <v>3</v>
      </c>
      <c r="Y1612">
        <v>2021</v>
      </c>
      <c r="Z1612" t="s">
        <v>161</v>
      </c>
      <c r="AA1612" t="s">
        <v>161</v>
      </c>
      <c r="AB1612" t="b">
        <v>0</v>
      </c>
      <c r="AC1612" t="b">
        <v>0</v>
      </c>
      <c r="AE1612" t="b">
        <v>1</v>
      </c>
      <c r="AF1612" t="b">
        <v>0</v>
      </c>
      <c r="AG1612" t="b">
        <v>0</v>
      </c>
      <c r="AH1612" t="s">
        <v>4366</v>
      </c>
      <c r="AI1612" t="b">
        <v>0</v>
      </c>
      <c r="AJ1612" t="s">
        <v>2359</v>
      </c>
      <c r="AK1612" t="b">
        <v>0</v>
      </c>
      <c r="AL1612" s="1">
        <v>44176</v>
      </c>
      <c r="AM1612" t="s">
        <v>162</v>
      </c>
      <c r="AN1612" s="2">
        <v>44348.796724537038</v>
      </c>
      <c r="AP1612" s="2">
        <v>43642.714629629627</v>
      </c>
      <c r="AQ1612" s="1"/>
      <c r="AS1612" t="b">
        <v>0</v>
      </c>
      <c r="AV1612" t="s">
        <v>176</v>
      </c>
      <c r="AY1612" t="s">
        <v>2360</v>
      </c>
      <c r="BB1612" t="s">
        <v>4466</v>
      </c>
      <c r="BD1612" t="b">
        <v>0</v>
      </c>
      <c r="BF1612" t="s">
        <v>236</v>
      </c>
      <c r="BH1612" t="s">
        <v>215</v>
      </c>
      <c r="BI1612" t="s">
        <v>1243</v>
      </c>
      <c r="BJ1612" t="s">
        <v>216</v>
      </c>
      <c r="BL1612" t="s">
        <v>4464</v>
      </c>
      <c r="BM1612" t="s">
        <v>202</v>
      </c>
      <c r="BN1612" t="s">
        <v>203</v>
      </c>
      <c r="BQ1612" t="s">
        <v>204</v>
      </c>
      <c r="BR1612" t="b">
        <v>0</v>
      </c>
      <c r="BT1612" t="b">
        <v>0</v>
      </c>
      <c r="BW1612" t="s">
        <v>313</v>
      </c>
      <c r="BX1612" t="b">
        <v>0</v>
      </c>
      <c r="BY1612" s="2">
        <v>44376.857569444444</v>
      </c>
      <c r="BZ1612" t="s">
        <v>314</v>
      </c>
      <c r="CB1612" t="b">
        <v>0</v>
      </c>
      <c r="CC1612" t="b">
        <v>0</v>
      </c>
      <c r="CF1612">
        <v>93085</v>
      </c>
      <c r="CH1612">
        <v>4654.25</v>
      </c>
      <c r="CI1612">
        <v>5</v>
      </c>
      <c r="CJ1612">
        <v>0</v>
      </c>
      <c r="CK1612">
        <f>YEAR(tbl_Opportunity[[#This Row],[Close Date]])</f>
        <v>2021</v>
      </c>
    </row>
    <row r="1613" spans="1:89">
      <c r="A1613" t="s">
        <v>2800</v>
      </c>
      <c r="B1613" t="b">
        <v>0</v>
      </c>
      <c r="D1613" t="b">
        <v>0</v>
      </c>
      <c r="E1613" t="s">
        <v>2902</v>
      </c>
      <c r="H1613" s="1">
        <v>44469</v>
      </c>
      <c r="I1613" t="b">
        <v>0</v>
      </c>
      <c r="L1613" t="s">
        <v>4467</v>
      </c>
      <c r="M1613" t="s">
        <v>4468</v>
      </c>
      <c r="N1613" t="s">
        <v>345</v>
      </c>
      <c r="O1613" t="s">
        <v>272</v>
      </c>
      <c r="P1613" t="b">
        <v>1</v>
      </c>
      <c r="Q1613" s="2">
        <v>43564.792349537034</v>
      </c>
      <c r="R1613" s="1"/>
      <c r="S1613" t="b">
        <v>0</v>
      </c>
      <c r="U1613" s="1"/>
      <c r="V1613" t="b">
        <v>0</v>
      </c>
      <c r="W1613" s="1">
        <v>44256</v>
      </c>
      <c r="X1613">
        <v>3</v>
      </c>
      <c r="Y1613">
        <v>2021</v>
      </c>
      <c r="Z1613" t="s">
        <v>161</v>
      </c>
      <c r="AA1613" t="s">
        <v>161</v>
      </c>
      <c r="AB1613" t="b">
        <v>0</v>
      </c>
      <c r="AC1613" t="b">
        <v>0</v>
      </c>
      <c r="AE1613" t="b">
        <v>1</v>
      </c>
      <c r="AF1613" t="b">
        <v>0</v>
      </c>
      <c r="AG1613" t="b">
        <v>0</v>
      </c>
      <c r="AH1613" t="s">
        <v>4366</v>
      </c>
      <c r="AI1613" t="b">
        <v>0</v>
      </c>
      <c r="AJ1613" t="s">
        <v>211</v>
      </c>
      <c r="AK1613" t="b">
        <v>0</v>
      </c>
      <c r="AL1613" s="1">
        <v>44225</v>
      </c>
      <c r="AM1613" t="s">
        <v>162</v>
      </c>
      <c r="AN1613" s="2">
        <v>44348.796724537038</v>
      </c>
      <c r="AP1613" s="2">
        <v>44224.457025462965</v>
      </c>
      <c r="AQ1613" s="1"/>
      <c r="AS1613" t="b">
        <v>0</v>
      </c>
      <c r="AU1613" t="s">
        <v>216</v>
      </c>
      <c r="AV1613" t="s">
        <v>176</v>
      </c>
      <c r="AY1613" t="s">
        <v>236</v>
      </c>
      <c r="AZ1613" t="s">
        <v>237</v>
      </c>
      <c r="BB1613" t="s">
        <v>4469</v>
      </c>
      <c r="BD1613" t="b">
        <v>0</v>
      </c>
      <c r="BF1613" t="s">
        <v>4470</v>
      </c>
      <c r="BH1613" t="s">
        <v>194</v>
      </c>
      <c r="BI1613" t="s">
        <v>1668</v>
      </c>
      <c r="BJ1613" t="s">
        <v>216</v>
      </c>
      <c r="BL1613" t="s">
        <v>4471</v>
      </c>
      <c r="BM1613" t="s">
        <v>202</v>
      </c>
      <c r="BN1613" t="s">
        <v>203</v>
      </c>
      <c r="BQ1613" t="s">
        <v>204</v>
      </c>
      <c r="BR1613" t="b">
        <v>0</v>
      </c>
      <c r="BT1613" t="b">
        <v>0</v>
      </c>
      <c r="BW1613" t="s">
        <v>313</v>
      </c>
      <c r="BX1613" t="b">
        <v>0</v>
      </c>
      <c r="BY1613" s="2">
        <v>44376.857569444444</v>
      </c>
      <c r="BZ1613" t="s">
        <v>265</v>
      </c>
      <c r="CB1613" t="b">
        <v>0</v>
      </c>
      <c r="CC1613" t="b">
        <v>0</v>
      </c>
      <c r="CF1613">
        <v>101755</v>
      </c>
      <c r="CH1613">
        <v>5087.75</v>
      </c>
      <c r="CI1613">
        <v>5</v>
      </c>
      <c r="CJ1613">
        <v>0</v>
      </c>
      <c r="CK1613">
        <f>YEAR(tbl_Opportunity[[#This Row],[Close Date]])</f>
        <v>2021</v>
      </c>
    </row>
    <row r="1614" spans="1:89">
      <c r="A1614" t="s">
        <v>4472</v>
      </c>
      <c r="B1614" t="b">
        <v>0</v>
      </c>
      <c r="D1614" t="b">
        <v>0</v>
      </c>
      <c r="H1614" s="1">
        <v>44469</v>
      </c>
      <c r="I1614" t="b">
        <v>0</v>
      </c>
      <c r="L1614" t="s">
        <v>4473</v>
      </c>
      <c r="N1614" t="s">
        <v>345</v>
      </c>
      <c r="O1614" t="s">
        <v>215</v>
      </c>
      <c r="P1614" t="b">
        <v>1</v>
      </c>
      <c r="Q1614" s="2">
        <v>43349.592557870368</v>
      </c>
      <c r="R1614" s="1"/>
      <c r="S1614" t="b">
        <v>0</v>
      </c>
      <c r="U1614" s="1"/>
      <c r="V1614" t="b">
        <v>0</v>
      </c>
      <c r="W1614" s="1">
        <v>44256</v>
      </c>
      <c r="X1614">
        <v>3</v>
      </c>
      <c r="Y1614">
        <v>2021</v>
      </c>
      <c r="Z1614" t="s">
        <v>161</v>
      </c>
      <c r="AA1614" t="s">
        <v>161</v>
      </c>
      <c r="AB1614" t="b">
        <v>0</v>
      </c>
      <c r="AC1614" t="b">
        <v>0</v>
      </c>
      <c r="AE1614" t="b">
        <v>1</v>
      </c>
      <c r="AF1614" t="b">
        <v>0</v>
      </c>
      <c r="AG1614" t="b">
        <v>0</v>
      </c>
      <c r="AH1614" t="s">
        <v>4366</v>
      </c>
      <c r="AI1614" t="b">
        <v>0</v>
      </c>
      <c r="AJ1614" t="s">
        <v>211</v>
      </c>
      <c r="AK1614" t="b">
        <v>0</v>
      </c>
      <c r="AL1614" s="1">
        <v>44211</v>
      </c>
      <c r="AM1614" t="s">
        <v>162</v>
      </c>
      <c r="AN1614" s="2">
        <v>44348.796666666669</v>
      </c>
      <c r="AP1614" s="2">
        <v>43818.866041666668</v>
      </c>
      <c r="AQ1614" s="1"/>
      <c r="AS1614" t="b">
        <v>0</v>
      </c>
      <c r="AV1614" t="s">
        <v>2820</v>
      </c>
      <c r="AY1614" t="s">
        <v>236</v>
      </c>
      <c r="AZ1614" t="s">
        <v>237</v>
      </c>
      <c r="BB1614" t="s">
        <v>4474</v>
      </c>
      <c r="BD1614" t="b">
        <v>0</v>
      </c>
      <c r="BH1614" t="s">
        <v>311</v>
      </c>
      <c r="BI1614" t="s">
        <v>200</v>
      </c>
      <c r="BJ1614" t="s">
        <v>216</v>
      </c>
      <c r="BL1614" t="s">
        <v>4473</v>
      </c>
      <c r="BM1614" t="s">
        <v>202</v>
      </c>
      <c r="BN1614" t="s">
        <v>203</v>
      </c>
      <c r="BQ1614" t="s">
        <v>204</v>
      </c>
      <c r="BR1614" t="b">
        <v>0</v>
      </c>
      <c r="BT1614" t="b">
        <v>0</v>
      </c>
      <c r="BW1614" t="s">
        <v>313</v>
      </c>
      <c r="BX1614" t="b">
        <v>0</v>
      </c>
      <c r="BY1614" s="2">
        <v>44376.857569444444</v>
      </c>
      <c r="BZ1614" t="s">
        <v>314</v>
      </c>
      <c r="CB1614" t="b">
        <v>0</v>
      </c>
      <c r="CC1614" t="b">
        <v>0</v>
      </c>
      <c r="CF1614">
        <v>78900</v>
      </c>
      <c r="CH1614">
        <v>3945</v>
      </c>
      <c r="CI1614">
        <v>5</v>
      </c>
      <c r="CJ1614">
        <v>0</v>
      </c>
      <c r="CK1614">
        <f>YEAR(tbl_Opportunity[[#This Row],[Close Date]])</f>
        <v>2021</v>
      </c>
    </row>
    <row r="1615" spans="1:89">
      <c r="A1615" t="s">
        <v>4475</v>
      </c>
      <c r="B1615" t="b">
        <v>0</v>
      </c>
      <c r="D1615" t="b">
        <v>0</v>
      </c>
      <c r="H1615" s="1">
        <v>44408</v>
      </c>
      <c r="I1615" t="b">
        <v>0</v>
      </c>
      <c r="L1615" t="s">
        <v>4476</v>
      </c>
      <c r="N1615" t="s">
        <v>345</v>
      </c>
      <c r="O1615" t="s">
        <v>272</v>
      </c>
      <c r="P1615" t="b">
        <v>1</v>
      </c>
      <c r="Q1615" s="2">
        <v>43727.570393518516</v>
      </c>
      <c r="R1615" s="1"/>
      <c r="S1615" t="b">
        <v>0</v>
      </c>
      <c r="U1615" s="1"/>
      <c r="V1615" t="b">
        <v>0</v>
      </c>
      <c r="W1615" s="1">
        <v>44256</v>
      </c>
      <c r="X1615">
        <v>3</v>
      </c>
      <c r="Y1615">
        <v>2021</v>
      </c>
      <c r="Z1615" t="s">
        <v>161</v>
      </c>
      <c r="AA1615" t="s">
        <v>161</v>
      </c>
      <c r="AB1615" t="b">
        <v>0</v>
      </c>
      <c r="AC1615" t="b">
        <v>0</v>
      </c>
      <c r="AE1615" t="b">
        <v>1</v>
      </c>
      <c r="AF1615" t="b">
        <v>0</v>
      </c>
      <c r="AG1615" t="b">
        <v>0</v>
      </c>
      <c r="AH1615" t="s">
        <v>4366</v>
      </c>
      <c r="AI1615" t="b">
        <v>0</v>
      </c>
      <c r="AJ1615" t="s">
        <v>211</v>
      </c>
      <c r="AK1615" t="b">
        <v>0</v>
      </c>
      <c r="AL1615" s="1">
        <v>44105</v>
      </c>
      <c r="AM1615" t="s">
        <v>162</v>
      </c>
      <c r="AN1615" s="2">
        <v>44348.796793981484</v>
      </c>
      <c r="AP1615" s="2">
        <v>43727.571284722224</v>
      </c>
      <c r="AQ1615" s="1"/>
      <c r="AS1615" t="b">
        <v>0</v>
      </c>
      <c r="AV1615" t="s">
        <v>213</v>
      </c>
      <c r="AY1615" t="s">
        <v>236</v>
      </c>
      <c r="BB1615" t="s">
        <v>4477</v>
      </c>
      <c r="BD1615" t="b">
        <v>0</v>
      </c>
      <c r="BH1615" t="s">
        <v>215</v>
      </c>
      <c r="BI1615" t="s">
        <v>1243</v>
      </c>
      <c r="BJ1615" t="s">
        <v>250</v>
      </c>
      <c r="BL1615" t="s">
        <v>4476</v>
      </c>
      <c r="BM1615" t="s">
        <v>202</v>
      </c>
      <c r="BN1615" t="s">
        <v>203</v>
      </c>
      <c r="BQ1615" t="s">
        <v>204</v>
      </c>
      <c r="BR1615" t="b">
        <v>0</v>
      </c>
      <c r="BT1615" t="b">
        <v>0</v>
      </c>
      <c r="BW1615" t="s">
        <v>313</v>
      </c>
      <c r="BX1615" t="b">
        <v>0</v>
      </c>
      <c r="BY1615" s="2">
        <v>44376.857569444444</v>
      </c>
      <c r="BZ1615" t="s">
        <v>314</v>
      </c>
      <c r="CB1615" t="b">
        <v>0</v>
      </c>
      <c r="CC1615" t="b">
        <v>0</v>
      </c>
      <c r="CF1615">
        <v>81700</v>
      </c>
      <c r="CH1615">
        <v>4085</v>
      </c>
      <c r="CI1615">
        <v>5</v>
      </c>
      <c r="CJ1615">
        <v>0</v>
      </c>
      <c r="CK1615">
        <f>YEAR(tbl_Opportunity[[#This Row],[Close Date]])</f>
        <v>2021</v>
      </c>
    </row>
    <row r="1616" spans="1:89">
      <c r="A1616" t="s">
        <v>4478</v>
      </c>
      <c r="B1616" t="b">
        <v>0</v>
      </c>
      <c r="D1616" t="b">
        <v>0</v>
      </c>
      <c r="H1616" s="1">
        <v>44456</v>
      </c>
      <c r="I1616" t="b">
        <v>0</v>
      </c>
      <c r="L1616" t="s">
        <v>4479</v>
      </c>
      <c r="M1616" t="s">
        <v>4480</v>
      </c>
      <c r="N1616" t="s">
        <v>345</v>
      </c>
      <c r="O1616" t="s">
        <v>2393</v>
      </c>
      <c r="P1616" t="b">
        <v>1</v>
      </c>
      <c r="Q1616" s="2">
        <v>43928.92800925926</v>
      </c>
      <c r="R1616" s="1"/>
      <c r="S1616" t="b">
        <v>0</v>
      </c>
      <c r="U1616" s="1"/>
      <c r="V1616" t="b">
        <v>0</v>
      </c>
      <c r="W1616" s="1">
        <v>44256</v>
      </c>
      <c r="X1616">
        <v>3</v>
      </c>
      <c r="Y1616">
        <v>2021</v>
      </c>
      <c r="Z1616" t="s">
        <v>161</v>
      </c>
      <c r="AA1616" t="s">
        <v>161</v>
      </c>
      <c r="AB1616" t="b">
        <v>0</v>
      </c>
      <c r="AC1616" t="b">
        <v>0</v>
      </c>
      <c r="AE1616" t="b">
        <v>1</v>
      </c>
      <c r="AF1616" t="b">
        <v>0</v>
      </c>
      <c r="AG1616" t="b">
        <v>0</v>
      </c>
      <c r="AH1616" t="s">
        <v>3190</v>
      </c>
      <c r="AI1616" t="b">
        <v>0</v>
      </c>
      <c r="AJ1616" t="s">
        <v>211</v>
      </c>
      <c r="AK1616" t="b">
        <v>0</v>
      </c>
      <c r="AL1616" s="1">
        <v>43948</v>
      </c>
      <c r="AM1616" t="s">
        <v>162</v>
      </c>
      <c r="AN1616" s="2">
        <v>44348.796724537038</v>
      </c>
      <c r="AP1616" s="2">
        <v>43928.928298611114</v>
      </c>
      <c r="AQ1616" s="1"/>
      <c r="AS1616" t="b">
        <v>0</v>
      </c>
      <c r="AV1616" t="s">
        <v>213</v>
      </c>
      <c r="AY1616" t="s">
        <v>236</v>
      </c>
      <c r="AZ1616" t="s">
        <v>237</v>
      </c>
      <c r="BB1616" t="s">
        <v>4481</v>
      </c>
      <c r="BD1616" t="b">
        <v>0</v>
      </c>
      <c r="BG1616" t="s">
        <v>4482</v>
      </c>
      <c r="BH1616" t="s">
        <v>3139</v>
      </c>
      <c r="BI1616" t="s">
        <v>1668</v>
      </c>
      <c r="BL1616" t="s">
        <v>4479</v>
      </c>
      <c r="BM1616" t="s">
        <v>202</v>
      </c>
      <c r="BN1616" t="s">
        <v>203</v>
      </c>
      <c r="BQ1616" t="s">
        <v>204</v>
      </c>
      <c r="BR1616" t="b">
        <v>0</v>
      </c>
      <c r="BT1616" t="b">
        <v>0</v>
      </c>
      <c r="BW1616" t="s">
        <v>313</v>
      </c>
      <c r="BX1616" t="b">
        <v>0</v>
      </c>
      <c r="BY1616" s="2">
        <v>44376.857581018521</v>
      </c>
      <c r="BZ1616" t="s">
        <v>3140</v>
      </c>
      <c r="CB1616" t="b">
        <v>0</v>
      </c>
      <c r="CC1616" t="b">
        <v>0</v>
      </c>
      <c r="CF1616">
        <v>75492</v>
      </c>
      <c r="CH1616">
        <v>3774.6</v>
      </c>
      <c r="CI1616">
        <v>5</v>
      </c>
      <c r="CJ1616">
        <v>0</v>
      </c>
      <c r="CK1616">
        <f>YEAR(tbl_Opportunity[[#This Row],[Close Date]])</f>
        <v>2021</v>
      </c>
    </row>
    <row r="1617" spans="1:89">
      <c r="A1617" t="s">
        <v>4483</v>
      </c>
      <c r="B1617" t="b">
        <v>0</v>
      </c>
      <c r="D1617" t="b">
        <v>0</v>
      </c>
      <c r="H1617" s="1">
        <v>44428</v>
      </c>
      <c r="I1617" t="b">
        <v>0</v>
      </c>
      <c r="L1617" t="s">
        <v>4484</v>
      </c>
      <c r="M1617" t="s">
        <v>4485</v>
      </c>
      <c r="N1617" t="s">
        <v>345</v>
      </c>
      <c r="O1617" t="s">
        <v>375</v>
      </c>
      <c r="P1617" t="b">
        <v>1</v>
      </c>
      <c r="Q1617" s="2">
        <v>44077.702870370369</v>
      </c>
      <c r="R1617" s="1"/>
      <c r="S1617" t="b">
        <v>0</v>
      </c>
      <c r="U1617" s="1"/>
      <c r="V1617" t="b">
        <v>0</v>
      </c>
      <c r="W1617" s="1">
        <v>44256</v>
      </c>
      <c r="X1617">
        <v>3</v>
      </c>
      <c r="Y1617">
        <v>2021</v>
      </c>
      <c r="Z1617" t="s">
        <v>161</v>
      </c>
      <c r="AA1617" t="s">
        <v>161</v>
      </c>
      <c r="AB1617" t="b">
        <v>0</v>
      </c>
      <c r="AC1617" t="b">
        <v>0</v>
      </c>
      <c r="AE1617" t="b">
        <v>1</v>
      </c>
      <c r="AF1617" t="b">
        <v>0</v>
      </c>
      <c r="AG1617" t="b">
        <v>0</v>
      </c>
      <c r="AH1617" t="s">
        <v>4366</v>
      </c>
      <c r="AI1617" t="b">
        <v>0</v>
      </c>
      <c r="AJ1617" t="s">
        <v>462</v>
      </c>
      <c r="AK1617" t="b">
        <v>0</v>
      </c>
      <c r="AL1617" s="1">
        <v>44321</v>
      </c>
      <c r="AM1617" t="s">
        <v>162</v>
      </c>
      <c r="AN1617" s="2">
        <v>44348.796793981484</v>
      </c>
      <c r="AP1617" s="2">
        <v>44095.511678240742</v>
      </c>
      <c r="AQ1617" s="1"/>
      <c r="AS1617" t="b">
        <v>0</v>
      </c>
      <c r="AV1617" t="s">
        <v>2809</v>
      </c>
      <c r="AY1617" t="s">
        <v>236</v>
      </c>
      <c r="BB1617" t="s">
        <v>4486</v>
      </c>
      <c r="BD1617" t="b">
        <v>0</v>
      </c>
      <c r="BH1617" t="s">
        <v>311</v>
      </c>
      <c r="BI1617" t="s">
        <v>1243</v>
      </c>
      <c r="BJ1617" t="s">
        <v>250</v>
      </c>
      <c r="BL1617" t="s">
        <v>4484</v>
      </c>
      <c r="BM1617" t="s">
        <v>202</v>
      </c>
      <c r="BN1617" t="s">
        <v>203</v>
      </c>
      <c r="BQ1617" t="s">
        <v>204</v>
      </c>
      <c r="BR1617" t="b">
        <v>0</v>
      </c>
      <c r="BT1617" t="b">
        <v>0</v>
      </c>
      <c r="BW1617" t="s">
        <v>349</v>
      </c>
      <c r="BX1617" t="b">
        <v>0</v>
      </c>
      <c r="BY1617" s="2">
        <v>44376.857581018521</v>
      </c>
      <c r="BZ1617" t="s">
        <v>314</v>
      </c>
      <c r="CB1617" t="b">
        <v>0</v>
      </c>
      <c r="CC1617" t="b">
        <v>0</v>
      </c>
      <c r="CF1617">
        <v>82395</v>
      </c>
      <c r="CH1617">
        <v>24718.5</v>
      </c>
      <c r="CI1617">
        <v>30</v>
      </c>
      <c r="CJ1617">
        <v>0</v>
      </c>
      <c r="CK1617">
        <f>YEAR(tbl_Opportunity[[#This Row],[Close Date]])</f>
        <v>2021</v>
      </c>
    </row>
    <row r="1618" spans="1:89">
      <c r="A1618" t="s">
        <v>3315</v>
      </c>
      <c r="B1618" t="b">
        <v>0</v>
      </c>
      <c r="D1618" t="b">
        <v>0</v>
      </c>
      <c r="E1618" t="s">
        <v>2829</v>
      </c>
      <c r="H1618" s="1">
        <v>44410</v>
      </c>
      <c r="I1618" t="b">
        <v>0</v>
      </c>
      <c r="L1618" t="s">
        <v>4487</v>
      </c>
      <c r="M1618" t="s">
        <v>4488</v>
      </c>
      <c r="N1618" t="s">
        <v>345</v>
      </c>
      <c r="O1618" t="s">
        <v>194</v>
      </c>
      <c r="P1618" t="b">
        <v>1</v>
      </c>
      <c r="Q1618" s="2">
        <v>43650.314664351848</v>
      </c>
      <c r="R1618" s="1"/>
      <c r="S1618" t="b">
        <v>0</v>
      </c>
      <c r="U1618" s="1"/>
      <c r="V1618" t="b">
        <v>0</v>
      </c>
      <c r="W1618" s="1">
        <v>44256</v>
      </c>
      <c r="X1618">
        <v>3</v>
      </c>
      <c r="Y1618">
        <v>2021</v>
      </c>
      <c r="Z1618" t="s">
        <v>161</v>
      </c>
      <c r="AA1618" t="s">
        <v>161</v>
      </c>
      <c r="AB1618" t="b">
        <v>0</v>
      </c>
      <c r="AC1618" t="b">
        <v>0</v>
      </c>
      <c r="AE1618" t="b">
        <v>1</v>
      </c>
      <c r="AF1618" t="b">
        <v>0</v>
      </c>
      <c r="AG1618" t="b">
        <v>0</v>
      </c>
      <c r="AH1618" t="s">
        <v>4366</v>
      </c>
      <c r="AI1618" t="b">
        <v>0</v>
      </c>
      <c r="AJ1618" t="s">
        <v>462</v>
      </c>
      <c r="AK1618" t="b">
        <v>0</v>
      </c>
      <c r="AL1618" s="1">
        <v>44322</v>
      </c>
      <c r="AM1618" t="s">
        <v>194</v>
      </c>
      <c r="AN1618" s="2">
        <v>44372.646574074075</v>
      </c>
      <c r="AP1618" s="2">
        <v>44372.303483796299</v>
      </c>
      <c r="AQ1618" s="1">
        <v>44372</v>
      </c>
      <c r="AS1618" t="b">
        <v>0</v>
      </c>
      <c r="AV1618" t="s">
        <v>176</v>
      </c>
      <c r="AY1618" t="s">
        <v>236</v>
      </c>
      <c r="AZ1618" t="s">
        <v>3105</v>
      </c>
      <c r="BB1618" t="s">
        <v>4489</v>
      </c>
      <c r="BD1618" t="b">
        <v>0</v>
      </c>
      <c r="BF1618" t="s">
        <v>4490</v>
      </c>
      <c r="BG1618" t="s">
        <v>4491</v>
      </c>
      <c r="BH1618" t="s">
        <v>194</v>
      </c>
      <c r="BI1618" t="s">
        <v>2055</v>
      </c>
      <c r="BJ1618" t="s">
        <v>346</v>
      </c>
      <c r="BL1618" t="s">
        <v>4487</v>
      </c>
      <c r="BM1618" t="s">
        <v>202</v>
      </c>
      <c r="BN1618" t="s">
        <v>203</v>
      </c>
      <c r="BQ1618" t="s">
        <v>204</v>
      </c>
      <c r="BR1618" t="b">
        <v>0</v>
      </c>
      <c r="BT1618" t="b">
        <v>0</v>
      </c>
      <c r="BW1618" t="s">
        <v>349</v>
      </c>
      <c r="BX1618" t="b">
        <v>0</v>
      </c>
      <c r="BY1618" s="2">
        <v>44376.857569444444</v>
      </c>
      <c r="BZ1618" t="s">
        <v>265</v>
      </c>
      <c r="CB1618" t="b">
        <v>0</v>
      </c>
      <c r="CC1618" t="b">
        <v>0</v>
      </c>
      <c r="CD1618">
        <v>1</v>
      </c>
      <c r="CF1618">
        <v>98134</v>
      </c>
      <c r="CH1618">
        <v>29440.2</v>
      </c>
      <c r="CI1618">
        <v>30</v>
      </c>
      <c r="CJ1618">
        <v>0</v>
      </c>
      <c r="CK1618">
        <f>YEAR(tbl_Opportunity[[#This Row],[Close Date]])</f>
        <v>2021</v>
      </c>
    </row>
    <row r="1619" spans="1:89">
      <c r="A1619" t="s">
        <v>4492</v>
      </c>
      <c r="B1619" t="b">
        <v>0</v>
      </c>
      <c r="D1619" t="b">
        <v>0</v>
      </c>
      <c r="H1619" s="1">
        <v>44469</v>
      </c>
      <c r="I1619" t="b">
        <v>0</v>
      </c>
      <c r="L1619" t="s">
        <v>4493</v>
      </c>
      <c r="N1619" t="s">
        <v>372</v>
      </c>
      <c r="O1619" t="s">
        <v>272</v>
      </c>
      <c r="P1619" t="b">
        <v>1</v>
      </c>
      <c r="Q1619" s="2">
        <v>43816.898726851854</v>
      </c>
      <c r="R1619" s="1"/>
      <c r="S1619" t="b">
        <v>0</v>
      </c>
      <c r="U1619" s="1"/>
      <c r="V1619" t="b">
        <v>0</v>
      </c>
      <c r="W1619" s="1">
        <v>44256</v>
      </c>
      <c r="X1619">
        <v>3</v>
      </c>
      <c r="Y1619">
        <v>2021</v>
      </c>
      <c r="Z1619" t="s">
        <v>161</v>
      </c>
      <c r="AA1619" t="s">
        <v>161</v>
      </c>
      <c r="AB1619" t="b">
        <v>0</v>
      </c>
      <c r="AC1619" t="b">
        <v>0</v>
      </c>
      <c r="AE1619" t="b">
        <v>1</v>
      </c>
      <c r="AF1619" t="b">
        <v>0</v>
      </c>
      <c r="AG1619" t="b">
        <v>0</v>
      </c>
      <c r="AH1619" t="s">
        <v>3190</v>
      </c>
      <c r="AI1619" t="b">
        <v>0</v>
      </c>
      <c r="AJ1619" t="s">
        <v>211</v>
      </c>
      <c r="AK1619" t="b">
        <v>0</v>
      </c>
      <c r="AL1619" s="1">
        <v>44131</v>
      </c>
      <c r="AM1619" t="s">
        <v>162</v>
      </c>
      <c r="AN1619" s="2">
        <v>44348.796724537038</v>
      </c>
      <c r="AP1619" s="2">
        <v>44218.962500000001</v>
      </c>
      <c r="AQ1619" s="1"/>
      <c r="AS1619" t="b">
        <v>0</v>
      </c>
      <c r="AV1619" t="s">
        <v>93</v>
      </c>
      <c r="BB1619" t="s">
        <v>4494</v>
      </c>
      <c r="BD1619" t="b">
        <v>0</v>
      </c>
      <c r="BH1619" t="s">
        <v>311</v>
      </c>
      <c r="BI1619" t="s">
        <v>1243</v>
      </c>
      <c r="BJ1619" t="s">
        <v>250</v>
      </c>
      <c r="BL1619" t="s">
        <v>4493</v>
      </c>
      <c r="BM1619" t="s">
        <v>202</v>
      </c>
      <c r="BN1619" t="s">
        <v>203</v>
      </c>
      <c r="BQ1619" t="s">
        <v>204</v>
      </c>
      <c r="BR1619" t="b">
        <v>0</v>
      </c>
      <c r="BT1619" t="b">
        <v>0</v>
      </c>
      <c r="BW1619" t="s">
        <v>313</v>
      </c>
      <c r="BX1619" t="b">
        <v>0</v>
      </c>
      <c r="BY1619" s="2">
        <v>44376.857581018521</v>
      </c>
      <c r="BZ1619" t="s">
        <v>314</v>
      </c>
      <c r="CB1619" t="b">
        <v>0</v>
      </c>
      <c r="CC1619" t="b">
        <v>0</v>
      </c>
      <c r="CF1619">
        <v>85690</v>
      </c>
      <c r="CH1619">
        <v>4284.5</v>
      </c>
      <c r="CI1619">
        <v>5</v>
      </c>
      <c r="CJ1619">
        <v>0</v>
      </c>
      <c r="CK1619">
        <f>YEAR(tbl_Opportunity[[#This Row],[Close Date]])</f>
        <v>2021</v>
      </c>
    </row>
    <row r="1620" spans="1:89">
      <c r="A1620" t="s">
        <v>4495</v>
      </c>
      <c r="B1620" t="b">
        <v>0</v>
      </c>
      <c r="D1620" t="b">
        <v>0</v>
      </c>
      <c r="E1620" t="s">
        <v>4496</v>
      </c>
      <c r="H1620" s="1">
        <v>44469</v>
      </c>
      <c r="I1620" t="b">
        <v>0</v>
      </c>
      <c r="L1620" t="s">
        <v>4497</v>
      </c>
      <c r="N1620" t="s">
        <v>372</v>
      </c>
      <c r="O1620" t="s">
        <v>2137</v>
      </c>
      <c r="P1620" t="b">
        <v>1</v>
      </c>
      <c r="Q1620" s="2">
        <v>43020.623993055553</v>
      </c>
      <c r="R1620" s="1"/>
      <c r="S1620" t="b">
        <v>0</v>
      </c>
      <c r="U1620" s="1"/>
      <c r="V1620" t="b">
        <v>0</v>
      </c>
      <c r="W1620" s="1">
        <v>44256</v>
      </c>
      <c r="X1620">
        <v>3</v>
      </c>
      <c r="Y1620">
        <v>2021</v>
      </c>
      <c r="Z1620" t="s">
        <v>161</v>
      </c>
      <c r="AA1620" t="s">
        <v>161</v>
      </c>
      <c r="AB1620" t="b">
        <v>0</v>
      </c>
      <c r="AC1620" t="b">
        <v>0</v>
      </c>
      <c r="AE1620" t="b">
        <v>1</v>
      </c>
      <c r="AF1620" t="b">
        <v>0</v>
      </c>
      <c r="AG1620" t="b">
        <v>0</v>
      </c>
      <c r="AH1620" t="s">
        <v>4366</v>
      </c>
      <c r="AI1620" t="b">
        <v>0</v>
      </c>
      <c r="AJ1620" t="s">
        <v>211</v>
      </c>
      <c r="AK1620" t="b">
        <v>0</v>
      </c>
      <c r="AL1620" s="1">
        <v>44221</v>
      </c>
      <c r="AM1620" t="s">
        <v>162</v>
      </c>
      <c r="AN1620" s="2">
        <v>44348.796666666669</v>
      </c>
      <c r="AP1620" s="2">
        <v>43171.508946759262</v>
      </c>
      <c r="AQ1620" s="1"/>
      <c r="AS1620" t="b">
        <v>0</v>
      </c>
      <c r="AU1620" t="s">
        <v>216</v>
      </c>
      <c r="AV1620" t="s">
        <v>176</v>
      </c>
      <c r="AY1620" t="s">
        <v>236</v>
      </c>
      <c r="BB1620" t="s">
        <v>4498</v>
      </c>
      <c r="BD1620" t="b">
        <v>0</v>
      </c>
      <c r="BG1620" t="s">
        <v>2048</v>
      </c>
      <c r="BH1620" t="s">
        <v>311</v>
      </c>
      <c r="BI1620" t="s">
        <v>200</v>
      </c>
      <c r="BJ1620" t="s">
        <v>216</v>
      </c>
      <c r="BL1620" t="s">
        <v>4497</v>
      </c>
      <c r="BM1620" t="s">
        <v>202</v>
      </c>
      <c r="BN1620" t="s">
        <v>203</v>
      </c>
      <c r="BQ1620" t="s">
        <v>204</v>
      </c>
      <c r="BR1620" t="b">
        <v>0</v>
      </c>
      <c r="BT1620" t="b">
        <v>0</v>
      </c>
      <c r="BW1620" t="s">
        <v>313</v>
      </c>
      <c r="BX1620" t="b">
        <v>0</v>
      </c>
      <c r="BY1620" s="2">
        <v>44376.857569444444</v>
      </c>
      <c r="BZ1620" t="s">
        <v>314</v>
      </c>
      <c r="CB1620" t="b">
        <v>0</v>
      </c>
      <c r="CC1620" t="b">
        <v>0</v>
      </c>
      <c r="CF1620">
        <v>59150</v>
      </c>
      <c r="CH1620">
        <v>2957.5</v>
      </c>
      <c r="CI1620">
        <v>5</v>
      </c>
      <c r="CJ1620">
        <v>0</v>
      </c>
      <c r="CK1620">
        <f>YEAR(tbl_Opportunity[[#This Row],[Close Date]])</f>
        <v>2021</v>
      </c>
    </row>
    <row r="1621" spans="1:89">
      <c r="A1621" t="s">
        <v>4499</v>
      </c>
      <c r="B1621" t="b">
        <v>0</v>
      </c>
      <c r="D1621" t="b">
        <v>0</v>
      </c>
      <c r="E1621" t="s">
        <v>2912</v>
      </c>
      <c r="H1621" s="1">
        <v>44469</v>
      </c>
      <c r="I1621" t="b">
        <v>0</v>
      </c>
      <c r="L1621" t="s">
        <v>4500</v>
      </c>
      <c r="N1621" t="s">
        <v>372</v>
      </c>
      <c r="O1621" t="s">
        <v>194</v>
      </c>
      <c r="P1621" t="b">
        <v>1</v>
      </c>
      <c r="Q1621" s="2">
        <v>43689.511886574073</v>
      </c>
      <c r="R1621" s="1"/>
      <c r="S1621" t="b">
        <v>0</v>
      </c>
      <c r="U1621" s="1"/>
      <c r="V1621" t="b">
        <v>0</v>
      </c>
      <c r="W1621" s="1">
        <v>44256</v>
      </c>
      <c r="X1621">
        <v>3</v>
      </c>
      <c r="Y1621">
        <v>2021</v>
      </c>
      <c r="Z1621" t="s">
        <v>161</v>
      </c>
      <c r="AA1621" t="s">
        <v>161</v>
      </c>
      <c r="AB1621" t="b">
        <v>0</v>
      </c>
      <c r="AC1621" t="b">
        <v>0</v>
      </c>
      <c r="AE1621" t="b">
        <v>1</v>
      </c>
      <c r="AF1621" t="b">
        <v>0</v>
      </c>
      <c r="AG1621" t="b">
        <v>0</v>
      </c>
      <c r="AH1621" t="s">
        <v>4366</v>
      </c>
      <c r="AI1621" t="b">
        <v>0</v>
      </c>
      <c r="AJ1621" t="s">
        <v>211</v>
      </c>
      <c r="AK1621" t="b">
        <v>0</v>
      </c>
      <c r="AL1621" s="1">
        <v>44279</v>
      </c>
      <c r="AM1621" t="s">
        <v>162</v>
      </c>
      <c r="AN1621" s="2">
        <v>44348.796793981484</v>
      </c>
      <c r="AP1621" s="2">
        <v>44224.477337962962</v>
      </c>
      <c r="AQ1621" s="1"/>
      <c r="AS1621" t="b">
        <v>0</v>
      </c>
      <c r="AU1621" t="s">
        <v>216</v>
      </c>
      <c r="AV1621" t="s">
        <v>2956</v>
      </c>
      <c r="AY1621" t="s">
        <v>236</v>
      </c>
      <c r="AZ1621" t="s">
        <v>300</v>
      </c>
      <c r="BB1621" t="s">
        <v>4501</v>
      </c>
      <c r="BD1621" t="b">
        <v>0</v>
      </c>
      <c r="BH1621" t="s">
        <v>194</v>
      </c>
      <c r="BI1621" t="s">
        <v>2055</v>
      </c>
      <c r="BJ1621" t="s">
        <v>216</v>
      </c>
      <c r="BL1621" t="s">
        <v>4500</v>
      </c>
      <c r="BM1621" t="s">
        <v>202</v>
      </c>
      <c r="BN1621" t="s">
        <v>203</v>
      </c>
      <c r="BQ1621" t="s">
        <v>204</v>
      </c>
      <c r="BR1621" t="b">
        <v>0</v>
      </c>
      <c r="BT1621" t="b">
        <v>0</v>
      </c>
      <c r="BW1621" t="s">
        <v>313</v>
      </c>
      <c r="BX1621" t="b">
        <v>0</v>
      </c>
      <c r="BY1621" s="2">
        <v>44376.857569444444</v>
      </c>
      <c r="BZ1621" t="s">
        <v>265</v>
      </c>
      <c r="CB1621" t="b">
        <v>0</v>
      </c>
      <c r="CC1621" t="b">
        <v>0</v>
      </c>
      <c r="CF1621">
        <v>104701</v>
      </c>
      <c r="CH1621">
        <v>5235.05</v>
      </c>
      <c r="CI1621">
        <v>5</v>
      </c>
      <c r="CJ1621">
        <v>0</v>
      </c>
      <c r="CK1621">
        <f>YEAR(tbl_Opportunity[[#This Row],[Close Date]])</f>
        <v>2021</v>
      </c>
    </row>
    <row r="1622" spans="1:89">
      <c r="A1622" t="s">
        <v>4502</v>
      </c>
      <c r="B1622" t="b">
        <v>0</v>
      </c>
      <c r="D1622" t="b">
        <v>0</v>
      </c>
      <c r="G1622" t="s">
        <v>2807</v>
      </c>
      <c r="H1622" s="1">
        <v>44463</v>
      </c>
      <c r="I1622" t="b">
        <v>0</v>
      </c>
      <c r="L1622" t="s">
        <v>4503</v>
      </c>
      <c r="O1622" t="s">
        <v>2393</v>
      </c>
      <c r="P1622" t="b">
        <v>1</v>
      </c>
      <c r="Q1622" s="2">
        <v>44302.085185185184</v>
      </c>
      <c r="R1622" s="1"/>
      <c r="S1622" t="b">
        <v>0</v>
      </c>
      <c r="U1622" s="1"/>
      <c r="V1622" t="b">
        <v>0</v>
      </c>
      <c r="W1622" s="1">
        <v>44256</v>
      </c>
      <c r="X1622">
        <v>3</v>
      </c>
      <c r="Y1622">
        <v>2021</v>
      </c>
      <c r="Z1622" t="s">
        <v>1659</v>
      </c>
      <c r="AA1622" t="s">
        <v>1660</v>
      </c>
      <c r="AB1622" t="b">
        <v>0</v>
      </c>
      <c r="AC1622" t="b">
        <v>0</v>
      </c>
      <c r="AE1622" t="b">
        <v>1</v>
      </c>
      <c r="AF1622" t="b">
        <v>0</v>
      </c>
      <c r="AG1622" t="b">
        <v>0</v>
      </c>
      <c r="AH1622" t="s">
        <v>4366</v>
      </c>
      <c r="AI1622" t="b">
        <v>0</v>
      </c>
      <c r="AK1622" t="b">
        <v>0</v>
      </c>
      <c r="AL1622" s="1">
        <v>44335</v>
      </c>
      <c r="AM1622" t="s">
        <v>162</v>
      </c>
      <c r="AN1622" s="2">
        <v>44348.796666666669</v>
      </c>
      <c r="AP1622" s="2">
        <v>44336.661863425928</v>
      </c>
      <c r="AQ1622" s="1">
        <v>44336</v>
      </c>
      <c r="AS1622" t="b">
        <v>0</v>
      </c>
      <c r="AV1622" t="s">
        <v>105</v>
      </c>
      <c r="BB1622" t="s">
        <v>4504</v>
      </c>
      <c r="BD1622" t="b">
        <v>0</v>
      </c>
      <c r="BH1622" t="s">
        <v>3139</v>
      </c>
      <c r="BI1622" t="s">
        <v>2055</v>
      </c>
      <c r="BJ1622" t="s">
        <v>216</v>
      </c>
      <c r="BL1622" t="s">
        <v>4503</v>
      </c>
      <c r="BM1622" t="s">
        <v>202</v>
      </c>
      <c r="BN1622" t="s">
        <v>2414</v>
      </c>
      <c r="BQ1622" t="s">
        <v>204</v>
      </c>
      <c r="BR1622" t="b">
        <v>0</v>
      </c>
      <c r="BT1622" t="b">
        <v>0</v>
      </c>
      <c r="BW1622" t="s">
        <v>1662</v>
      </c>
      <c r="BX1622" t="b">
        <v>0</v>
      </c>
      <c r="BY1622" s="2">
        <v>44376.857581018521</v>
      </c>
      <c r="BZ1622" t="s">
        <v>3140</v>
      </c>
      <c r="CB1622" t="b">
        <v>0</v>
      </c>
      <c r="CC1622" t="b">
        <v>0</v>
      </c>
      <c r="CF1622">
        <v>132946.20000000001</v>
      </c>
      <c r="CH1622">
        <v>93062.34</v>
      </c>
      <c r="CI1622">
        <v>70</v>
      </c>
      <c r="CJ1622">
        <v>0</v>
      </c>
      <c r="CK1622">
        <f>YEAR(tbl_Opportunity[[#This Row],[Close Date]])</f>
        <v>2021</v>
      </c>
    </row>
    <row r="1623" spans="1:89">
      <c r="A1623" t="s">
        <v>4505</v>
      </c>
      <c r="B1623" t="b">
        <v>0</v>
      </c>
      <c r="D1623" t="b">
        <v>0</v>
      </c>
      <c r="G1623" t="s">
        <v>2807</v>
      </c>
      <c r="H1623" s="1">
        <v>44456</v>
      </c>
      <c r="I1623" t="b">
        <v>0</v>
      </c>
      <c r="L1623" t="s">
        <v>4506</v>
      </c>
      <c r="O1623" t="s">
        <v>215</v>
      </c>
      <c r="P1623" t="b">
        <v>1</v>
      </c>
      <c r="Q1623" s="2">
        <v>43696.643472222226</v>
      </c>
      <c r="R1623" s="1"/>
      <c r="S1623" t="b">
        <v>0</v>
      </c>
      <c r="U1623" s="1"/>
      <c r="V1623" t="b">
        <v>0</v>
      </c>
      <c r="W1623" s="1">
        <v>44256</v>
      </c>
      <c r="X1623">
        <v>3</v>
      </c>
      <c r="Y1623">
        <v>2021</v>
      </c>
      <c r="Z1623" t="s">
        <v>161</v>
      </c>
      <c r="AA1623" t="s">
        <v>161</v>
      </c>
      <c r="AB1623" t="b">
        <v>0</v>
      </c>
      <c r="AC1623" t="b">
        <v>0</v>
      </c>
      <c r="AE1623" t="b">
        <v>1</v>
      </c>
      <c r="AF1623" t="b">
        <v>0</v>
      </c>
      <c r="AG1623" t="b">
        <v>0</v>
      </c>
      <c r="AH1623" t="s">
        <v>4366</v>
      </c>
      <c r="AI1623" t="b">
        <v>0</v>
      </c>
      <c r="AK1623" t="b">
        <v>0</v>
      </c>
      <c r="AL1623" s="1">
        <v>44344</v>
      </c>
      <c r="AM1623" t="s">
        <v>162</v>
      </c>
      <c r="AN1623" s="2">
        <v>44348.796736111108</v>
      </c>
      <c r="AP1623" s="2">
        <v>44223.134444444448</v>
      </c>
      <c r="AQ1623" s="1"/>
      <c r="AS1623" t="b">
        <v>0</v>
      </c>
      <c r="AV1623" t="s">
        <v>93</v>
      </c>
      <c r="BB1623" t="s">
        <v>4507</v>
      </c>
      <c r="BD1623" t="b">
        <v>0</v>
      </c>
      <c r="BH1623" t="s">
        <v>311</v>
      </c>
      <c r="BI1623" t="s">
        <v>1072</v>
      </c>
      <c r="BL1623" t="s">
        <v>4506</v>
      </c>
      <c r="BM1623" t="s">
        <v>202</v>
      </c>
      <c r="BN1623" t="s">
        <v>2414</v>
      </c>
      <c r="BQ1623" t="s">
        <v>204</v>
      </c>
      <c r="BR1623" t="b">
        <v>0</v>
      </c>
      <c r="BT1623" t="b">
        <v>0</v>
      </c>
      <c r="BW1623" t="s">
        <v>349</v>
      </c>
      <c r="BX1623" t="b">
        <v>0</v>
      </c>
      <c r="BY1623" s="2">
        <v>44376.857569444444</v>
      </c>
      <c r="BZ1623" t="s">
        <v>3072</v>
      </c>
      <c r="CB1623" t="b">
        <v>0</v>
      </c>
      <c r="CC1623" t="b">
        <v>0</v>
      </c>
      <c r="CF1623">
        <v>154850</v>
      </c>
      <c r="CH1623">
        <v>46455</v>
      </c>
      <c r="CI1623">
        <v>30</v>
      </c>
      <c r="CJ1623">
        <v>0</v>
      </c>
      <c r="CK1623">
        <f>YEAR(tbl_Opportunity[[#This Row],[Close Date]])</f>
        <v>2021</v>
      </c>
    </row>
    <row r="1624" spans="1:89">
      <c r="A1624" t="s">
        <v>4508</v>
      </c>
      <c r="B1624" t="b">
        <v>0</v>
      </c>
      <c r="D1624" t="b">
        <v>0</v>
      </c>
      <c r="H1624" s="1">
        <v>44456</v>
      </c>
      <c r="I1624" t="b">
        <v>0</v>
      </c>
      <c r="L1624" t="s">
        <v>4509</v>
      </c>
      <c r="O1624" t="s">
        <v>2393</v>
      </c>
      <c r="P1624" t="b">
        <v>1</v>
      </c>
      <c r="Q1624" s="2">
        <v>44237.831250000003</v>
      </c>
      <c r="R1624" s="1"/>
      <c r="S1624" t="b">
        <v>0</v>
      </c>
      <c r="U1624" s="1"/>
      <c r="V1624" t="b">
        <v>0</v>
      </c>
      <c r="W1624" s="1">
        <v>44256</v>
      </c>
      <c r="X1624">
        <v>3</v>
      </c>
      <c r="Y1624">
        <v>2021</v>
      </c>
      <c r="Z1624" t="s">
        <v>161</v>
      </c>
      <c r="AA1624" t="s">
        <v>161</v>
      </c>
      <c r="AB1624" t="b">
        <v>0</v>
      </c>
      <c r="AC1624" t="b">
        <v>0</v>
      </c>
      <c r="AE1624" t="b">
        <v>1</v>
      </c>
      <c r="AF1624" t="b">
        <v>0</v>
      </c>
      <c r="AG1624" t="b">
        <v>0</v>
      </c>
      <c r="AH1624" t="s">
        <v>4366</v>
      </c>
      <c r="AI1624" t="b">
        <v>0</v>
      </c>
      <c r="AK1624" t="b">
        <v>0</v>
      </c>
      <c r="AL1624" s="1"/>
      <c r="AM1624" t="s">
        <v>162</v>
      </c>
      <c r="AN1624" s="2">
        <v>44348.7966087963</v>
      </c>
      <c r="AP1624" s="2">
        <v>44302.049074074072</v>
      </c>
      <c r="AQ1624" s="1"/>
      <c r="AS1624" t="b">
        <v>0</v>
      </c>
      <c r="AV1624" t="s">
        <v>213</v>
      </c>
      <c r="BB1624" t="s">
        <v>4510</v>
      </c>
      <c r="BD1624" t="b">
        <v>0</v>
      </c>
      <c r="BH1624" t="s">
        <v>3139</v>
      </c>
      <c r="BI1624" t="s">
        <v>2055</v>
      </c>
      <c r="BL1624" t="s">
        <v>4509</v>
      </c>
      <c r="BM1624" t="s">
        <v>202</v>
      </c>
      <c r="BN1624" t="s">
        <v>2414</v>
      </c>
      <c r="BQ1624" t="s">
        <v>204</v>
      </c>
      <c r="BR1624" t="b">
        <v>0</v>
      </c>
      <c r="BT1624" t="b">
        <v>0</v>
      </c>
      <c r="BW1624" t="s">
        <v>349</v>
      </c>
      <c r="BX1624" t="b">
        <v>0</v>
      </c>
      <c r="BY1624" s="2">
        <v>44376.857581018521</v>
      </c>
      <c r="BZ1624" t="s">
        <v>3140</v>
      </c>
      <c r="CB1624" t="b">
        <v>0</v>
      </c>
      <c r="CC1624" t="b">
        <v>0</v>
      </c>
      <c r="CD1624">
        <v>0</v>
      </c>
      <c r="CE1624">
        <v>0</v>
      </c>
      <c r="CF1624">
        <v>125312.04</v>
      </c>
      <c r="CH1624">
        <v>37593.61</v>
      </c>
      <c r="CI1624">
        <v>30</v>
      </c>
      <c r="CJ1624">
        <v>0</v>
      </c>
      <c r="CK1624">
        <f>YEAR(tbl_Opportunity[[#This Row],[Close Date]])</f>
        <v>2021</v>
      </c>
    </row>
    <row r="1625" spans="1:89">
      <c r="A1625" t="s">
        <v>4511</v>
      </c>
      <c r="B1625" t="b">
        <v>0</v>
      </c>
      <c r="D1625" t="b">
        <v>0</v>
      </c>
      <c r="H1625" s="1">
        <v>44456</v>
      </c>
      <c r="I1625" t="b">
        <v>0</v>
      </c>
      <c r="L1625" t="s">
        <v>4512</v>
      </c>
      <c r="O1625" t="s">
        <v>2393</v>
      </c>
      <c r="P1625" t="b">
        <v>1</v>
      </c>
      <c r="Q1625" s="2">
        <v>44237.837777777779</v>
      </c>
      <c r="R1625" s="1"/>
      <c r="S1625" t="b">
        <v>0</v>
      </c>
      <c r="U1625" s="1"/>
      <c r="V1625" t="b">
        <v>0</v>
      </c>
      <c r="W1625" s="1">
        <v>44256</v>
      </c>
      <c r="X1625">
        <v>3</v>
      </c>
      <c r="Y1625">
        <v>2021</v>
      </c>
      <c r="Z1625" t="s">
        <v>161</v>
      </c>
      <c r="AA1625" t="s">
        <v>161</v>
      </c>
      <c r="AB1625" t="b">
        <v>0</v>
      </c>
      <c r="AC1625" t="b">
        <v>0</v>
      </c>
      <c r="AE1625" t="b">
        <v>1</v>
      </c>
      <c r="AF1625" t="b">
        <v>0</v>
      </c>
      <c r="AG1625" t="b">
        <v>0</v>
      </c>
      <c r="AH1625" t="s">
        <v>4366</v>
      </c>
      <c r="AI1625" t="b">
        <v>0</v>
      </c>
      <c r="AK1625" t="b">
        <v>0</v>
      </c>
      <c r="AL1625" s="1"/>
      <c r="AM1625" t="s">
        <v>162</v>
      </c>
      <c r="AN1625" s="2">
        <v>44348.796840277777</v>
      </c>
      <c r="AP1625" s="2">
        <v>44237.838090277779</v>
      </c>
      <c r="AQ1625" s="1"/>
      <c r="AS1625" t="b">
        <v>0</v>
      </c>
      <c r="AV1625" t="s">
        <v>213</v>
      </c>
      <c r="BB1625" t="s">
        <v>4513</v>
      </c>
      <c r="BD1625" t="b">
        <v>0</v>
      </c>
      <c r="BH1625" t="s">
        <v>3139</v>
      </c>
      <c r="BI1625" t="s">
        <v>2055</v>
      </c>
      <c r="BL1625" t="s">
        <v>4512</v>
      </c>
      <c r="BM1625" t="s">
        <v>202</v>
      </c>
      <c r="BN1625" t="s">
        <v>2414</v>
      </c>
      <c r="BQ1625" t="s">
        <v>204</v>
      </c>
      <c r="BR1625" t="b">
        <v>0</v>
      </c>
      <c r="BT1625" t="b">
        <v>0</v>
      </c>
      <c r="BW1625" t="s">
        <v>349</v>
      </c>
      <c r="BX1625" t="b">
        <v>0</v>
      </c>
      <c r="BY1625" s="2">
        <v>44376.857581018521</v>
      </c>
      <c r="BZ1625" t="s">
        <v>3140</v>
      </c>
      <c r="CB1625" t="b">
        <v>0</v>
      </c>
      <c r="CC1625" t="b">
        <v>0</v>
      </c>
      <c r="CD1625">
        <v>0</v>
      </c>
      <c r="CE1625">
        <v>0</v>
      </c>
      <c r="CF1625">
        <v>125312.04</v>
      </c>
      <c r="CH1625">
        <v>37593.61</v>
      </c>
      <c r="CI1625">
        <v>30</v>
      </c>
      <c r="CJ1625">
        <v>0</v>
      </c>
      <c r="CK1625">
        <f>YEAR(tbl_Opportunity[[#This Row],[Close Date]])</f>
        <v>2021</v>
      </c>
    </row>
    <row r="1626" spans="1:89">
      <c r="A1626" t="s">
        <v>4514</v>
      </c>
      <c r="B1626" t="b">
        <v>0</v>
      </c>
      <c r="D1626" t="b">
        <v>0</v>
      </c>
      <c r="H1626" s="1">
        <v>44469</v>
      </c>
      <c r="I1626" t="b">
        <v>0</v>
      </c>
      <c r="L1626" t="s">
        <v>4515</v>
      </c>
      <c r="O1626" t="s">
        <v>215</v>
      </c>
      <c r="P1626" t="b">
        <v>1</v>
      </c>
      <c r="Q1626" s="2">
        <v>43980.712152777778</v>
      </c>
      <c r="R1626" s="1"/>
      <c r="S1626" t="b">
        <v>0</v>
      </c>
      <c r="U1626" s="1"/>
      <c r="V1626" t="b">
        <v>0</v>
      </c>
      <c r="W1626" s="1">
        <v>44256</v>
      </c>
      <c r="X1626">
        <v>3</v>
      </c>
      <c r="Y1626">
        <v>2021</v>
      </c>
      <c r="Z1626" t="s">
        <v>161</v>
      </c>
      <c r="AA1626" t="s">
        <v>161</v>
      </c>
      <c r="AB1626" t="b">
        <v>0</v>
      </c>
      <c r="AC1626" t="b">
        <v>0</v>
      </c>
      <c r="AE1626" t="b">
        <v>1</v>
      </c>
      <c r="AF1626" t="b">
        <v>0</v>
      </c>
      <c r="AG1626" t="b">
        <v>0</v>
      </c>
      <c r="AH1626" t="s">
        <v>4366</v>
      </c>
      <c r="AI1626" t="b">
        <v>0</v>
      </c>
      <c r="AK1626" t="b">
        <v>0</v>
      </c>
      <c r="AL1626" s="1">
        <v>44129</v>
      </c>
      <c r="AM1626" t="s">
        <v>3209</v>
      </c>
      <c r="AN1626" s="2">
        <v>44358.396736111114</v>
      </c>
      <c r="AP1626" s="2">
        <v>44252.149837962963</v>
      </c>
      <c r="AQ1626" s="1"/>
      <c r="AS1626" t="b">
        <v>0</v>
      </c>
      <c r="AV1626" t="s">
        <v>93</v>
      </c>
      <c r="BB1626" t="s">
        <v>4516</v>
      </c>
      <c r="BD1626" t="b">
        <v>0</v>
      </c>
      <c r="BH1626" t="s">
        <v>3209</v>
      </c>
      <c r="BI1626" t="s">
        <v>1668</v>
      </c>
      <c r="BJ1626" t="s">
        <v>216</v>
      </c>
      <c r="BL1626" t="s">
        <v>4515</v>
      </c>
      <c r="BM1626" t="s">
        <v>202</v>
      </c>
      <c r="BN1626" t="s">
        <v>2414</v>
      </c>
      <c r="BQ1626" t="s">
        <v>204</v>
      </c>
      <c r="BR1626" t="b">
        <v>0</v>
      </c>
      <c r="BT1626" t="b">
        <v>0</v>
      </c>
      <c r="BW1626" t="s">
        <v>313</v>
      </c>
      <c r="BX1626" t="b">
        <v>0</v>
      </c>
      <c r="BY1626" s="2">
        <v>44376.857581018521</v>
      </c>
      <c r="BZ1626" t="s">
        <v>2812</v>
      </c>
      <c r="CB1626" t="b">
        <v>0</v>
      </c>
      <c r="CC1626" t="b">
        <v>0</v>
      </c>
      <c r="CD1626">
        <v>0</v>
      </c>
      <c r="CE1626">
        <v>0</v>
      </c>
      <c r="CF1626">
        <v>174800</v>
      </c>
      <c r="CH1626">
        <v>8740</v>
      </c>
      <c r="CI1626">
        <v>5</v>
      </c>
      <c r="CJ1626">
        <v>0</v>
      </c>
      <c r="CK1626">
        <f>YEAR(tbl_Opportunity[[#This Row],[Close Date]])</f>
        <v>2021</v>
      </c>
    </row>
    <row r="1627" spans="1:89">
      <c r="A1627" t="s">
        <v>4517</v>
      </c>
      <c r="B1627" t="b">
        <v>0</v>
      </c>
      <c r="D1627" t="b">
        <v>0</v>
      </c>
      <c r="H1627" s="1">
        <v>44456</v>
      </c>
      <c r="I1627" t="b">
        <v>0</v>
      </c>
      <c r="L1627" t="s">
        <v>4518</v>
      </c>
      <c r="O1627" t="s">
        <v>2393</v>
      </c>
      <c r="P1627" t="b">
        <v>1</v>
      </c>
      <c r="Q1627" s="2">
        <v>44049.809733796297</v>
      </c>
      <c r="R1627" s="1"/>
      <c r="S1627" t="b">
        <v>0</v>
      </c>
      <c r="U1627" s="1"/>
      <c r="V1627" t="b">
        <v>0</v>
      </c>
      <c r="W1627" s="1">
        <v>44256</v>
      </c>
      <c r="X1627">
        <v>3</v>
      </c>
      <c r="Y1627">
        <v>2021</v>
      </c>
      <c r="Z1627" t="s">
        <v>1659</v>
      </c>
      <c r="AA1627" t="s">
        <v>1660</v>
      </c>
      <c r="AB1627" t="b">
        <v>0</v>
      </c>
      <c r="AC1627" t="b">
        <v>0</v>
      </c>
      <c r="AE1627" t="b">
        <v>1</v>
      </c>
      <c r="AF1627" t="b">
        <v>0</v>
      </c>
      <c r="AG1627" t="b">
        <v>0</v>
      </c>
      <c r="AH1627" t="s">
        <v>4366</v>
      </c>
      <c r="AI1627" t="b">
        <v>0</v>
      </c>
      <c r="AJ1627" t="s">
        <v>211</v>
      </c>
      <c r="AK1627" t="b">
        <v>0</v>
      </c>
      <c r="AL1627" s="1">
        <v>44298</v>
      </c>
      <c r="AM1627" t="s">
        <v>162</v>
      </c>
      <c r="AN1627" s="2">
        <v>44348.796793981484</v>
      </c>
      <c r="AP1627" s="2">
        <v>44302.053460648145</v>
      </c>
      <c r="AQ1627" s="1"/>
      <c r="AS1627" t="b">
        <v>0</v>
      </c>
      <c r="AV1627" t="s">
        <v>213</v>
      </c>
      <c r="AY1627" t="s">
        <v>236</v>
      </c>
      <c r="AZ1627" t="s">
        <v>237</v>
      </c>
      <c r="BB1627" t="s">
        <v>4519</v>
      </c>
      <c r="BD1627" t="b">
        <v>0</v>
      </c>
      <c r="BH1627" t="s">
        <v>3139</v>
      </c>
      <c r="BI1627" t="s">
        <v>1668</v>
      </c>
      <c r="BL1627" t="s">
        <v>4518</v>
      </c>
      <c r="BM1627" t="s">
        <v>202</v>
      </c>
      <c r="BN1627" t="s">
        <v>203</v>
      </c>
      <c r="BQ1627" t="s">
        <v>204</v>
      </c>
      <c r="BR1627" t="b">
        <v>0</v>
      </c>
      <c r="BT1627" t="b">
        <v>0</v>
      </c>
      <c r="BW1627" t="s">
        <v>1662</v>
      </c>
      <c r="BX1627" t="b">
        <v>0</v>
      </c>
      <c r="BY1627" s="2">
        <v>44376.857581018521</v>
      </c>
      <c r="BZ1627" t="s">
        <v>3140</v>
      </c>
      <c r="CB1627" t="b">
        <v>0</v>
      </c>
      <c r="CC1627" t="b">
        <v>0</v>
      </c>
      <c r="CD1627">
        <v>0</v>
      </c>
      <c r="CE1627">
        <v>0</v>
      </c>
      <c r="CF1627">
        <v>70137</v>
      </c>
      <c r="CH1627">
        <v>49095.9</v>
      </c>
      <c r="CI1627">
        <v>70</v>
      </c>
      <c r="CJ1627">
        <v>0</v>
      </c>
      <c r="CK1627">
        <f>YEAR(tbl_Opportunity[[#This Row],[Close Date]])</f>
        <v>2021</v>
      </c>
    </row>
    <row r="1628" spans="1:89">
      <c r="A1628" t="s">
        <v>3265</v>
      </c>
      <c r="B1628" t="b">
        <v>0</v>
      </c>
      <c r="D1628" t="b">
        <v>0</v>
      </c>
      <c r="H1628" s="1">
        <v>44468</v>
      </c>
      <c r="I1628" t="b">
        <v>0</v>
      </c>
      <c r="L1628" t="s">
        <v>4520</v>
      </c>
      <c r="M1628" t="s">
        <v>4521</v>
      </c>
      <c r="N1628" t="s">
        <v>345</v>
      </c>
      <c r="O1628" t="s">
        <v>272</v>
      </c>
      <c r="P1628" t="b">
        <v>1</v>
      </c>
      <c r="Q1628" s="2">
        <v>43985.574849537035</v>
      </c>
      <c r="R1628" s="1"/>
      <c r="S1628" t="b">
        <v>0</v>
      </c>
      <c r="U1628" s="1"/>
      <c r="V1628" t="b">
        <v>0</v>
      </c>
      <c r="W1628" s="1">
        <v>44256</v>
      </c>
      <c r="X1628">
        <v>3</v>
      </c>
      <c r="Y1628">
        <v>2021</v>
      </c>
      <c r="Z1628" t="s">
        <v>161</v>
      </c>
      <c r="AA1628" t="s">
        <v>161</v>
      </c>
      <c r="AB1628" t="b">
        <v>0</v>
      </c>
      <c r="AC1628" t="b">
        <v>0</v>
      </c>
      <c r="AE1628" t="b">
        <v>1</v>
      </c>
      <c r="AF1628" t="b">
        <v>0</v>
      </c>
      <c r="AG1628" t="b">
        <v>0</v>
      </c>
      <c r="AH1628" t="s">
        <v>4366</v>
      </c>
      <c r="AI1628" t="b">
        <v>0</v>
      </c>
      <c r="AJ1628" t="s">
        <v>211</v>
      </c>
      <c r="AK1628" t="b">
        <v>0</v>
      </c>
      <c r="AL1628" s="1">
        <v>44253</v>
      </c>
      <c r="AM1628" t="s">
        <v>162</v>
      </c>
      <c r="AN1628" s="2">
        <v>44348.796793981484</v>
      </c>
      <c r="AP1628" s="2">
        <v>44329.422881944447</v>
      </c>
      <c r="AQ1628" s="1">
        <v>44329</v>
      </c>
      <c r="AS1628" t="b">
        <v>0</v>
      </c>
      <c r="AV1628" t="s">
        <v>93</v>
      </c>
      <c r="AY1628" t="s">
        <v>236</v>
      </c>
      <c r="AZ1628" t="s">
        <v>237</v>
      </c>
      <c r="BB1628" t="s">
        <v>4522</v>
      </c>
      <c r="BD1628" t="b">
        <v>0</v>
      </c>
      <c r="BF1628" t="s">
        <v>4523</v>
      </c>
      <c r="BG1628" t="s">
        <v>4524</v>
      </c>
      <c r="BH1628" t="s">
        <v>194</v>
      </c>
      <c r="BI1628" t="s">
        <v>2055</v>
      </c>
      <c r="BJ1628" t="s">
        <v>196</v>
      </c>
      <c r="BL1628" t="s">
        <v>4520</v>
      </c>
      <c r="BM1628" t="s">
        <v>202</v>
      </c>
      <c r="BN1628" t="s">
        <v>203</v>
      </c>
      <c r="BQ1628" t="s">
        <v>204</v>
      </c>
      <c r="BR1628" t="b">
        <v>0</v>
      </c>
      <c r="BT1628" t="b">
        <v>0</v>
      </c>
      <c r="BW1628" t="s">
        <v>349</v>
      </c>
      <c r="BX1628" t="b">
        <v>0</v>
      </c>
      <c r="BY1628" s="2">
        <v>44376.857581018521</v>
      </c>
      <c r="BZ1628" t="s">
        <v>265</v>
      </c>
      <c r="CB1628" t="b">
        <v>0</v>
      </c>
      <c r="CC1628" t="b">
        <v>0</v>
      </c>
      <c r="CD1628">
        <v>0</v>
      </c>
      <c r="CE1628">
        <v>0</v>
      </c>
      <c r="CF1628">
        <v>102727</v>
      </c>
      <c r="CH1628">
        <v>30818.1</v>
      </c>
      <c r="CI1628">
        <v>30</v>
      </c>
      <c r="CJ1628">
        <v>0</v>
      </c>
      <c r="CK1628">
        <f>YEAR(tbl_Opportunity[[#This Row],[Close Date]])</f>
        <v>2021</v>
      </c>
    </row>
    <row r="1629" spans="1:89">
      <c r="A1629" t="s">
        <v>4525</v>
      </c>
      <c r="B1629" t="b">
        <v>0</v>
      </c>
      <c r="D1629" t="b">
        <v>0</v>
      </c>
      <c r="F1629" t="s">
        <v>2807</v>
      </c>
      <c r="G1629" t="s">
        <v>2807</v>
      </c>
      <c r="H1629" s="1">
        <v>44435</v>
      </c>
      <c r="I1629" t="b">
        <v>0</v>
      </c>
      <c r="L1629" t="s">
        <v>4526</v>
      </c>
      <c r="O1629" t="s">
        <v>311</v>
      </c>
      <c r="P1629" t="b">
        <v>1</v>
      </c>
      <c r="Q1629" s="2">
        <v>44306.962858796294</v>
      </c>
      <c r="R1629" s="1"/>
      <c r="S1629" t="b">
        <v>0</v>
      </c>
      <c r="U1629" s="1"/>
      <c r="V1629" t="b">
        <v>0</v>
      </c>
      <c r="W1629" s="1">
        <v>44256</v>
      </c>
      <c r="X1629">
        <v>3</v>
      </c>
      <c r="Y1629">
        <v>2021</v>
      </c>
      <c r="Z1629" t="s">
        <v>161</v>
      </c>
      <c r="AA1629" t="s">
        <v>161</v>
      </c>
      <c r="AB1629" t="b">
        <v>0</v>
      </c>
      <c r="AC1629" t="b">
        <v>0</v>
      </c>
      <c r="AE1629" t="b">
        <v>1</v>
      </c>
      <c r="AF1629" t="b">
        <v>0</v>
      </c>
      <c r="AG1629" t="b">
        <v>0</v>
      </c>
      <c r="AH1629" t="s">
        <v>4366</v>
      </c>
      <c r="AI1629" t="b">
        <v>0</v>
      </c>
      <c r="AK1629" t="b">
        <v>0</v>
      </c>
      <c r="AL1629" s="1">
        <v>44370</v>
      </c>
      <c r="AM1629" t="s">
        <v>311</v>
      </c>
      <c r="AN1629" s="2">
        <v>44358.606145833335</v>
      </c>
      <c r="AP1629" s="2">
        <v>44309.158414351848</v>
      </c>
      <c r="AQ1629" s="1"/>
      <c r="AS1629" t="b">
        <v>0</v>
      </c>
      <c r="AV1629" t="s">
        <v>213</v>
      </c>
      <c r="BB1629" t="s">
        <v>4527</v>
      </c>
      <c r="BD1629" t="b">
        <v>0</v>
      </c>
      <c r="BH1629" t="s">
        <v>311</v>
      </c>
      <c r="BI1629" t="s">
        <v>1072</v>
      </c>
      <c r="BL1629" t="s">
        <v>4526</v>
      </c>
      <c r="BM1629" t="s">
        <v>202</v>
      </c>
      <c r="BN1629" t="s">
        <v>2414</v>
      </c>
      <c r="BQ1629" t="s">
        <v>204</v>
      </c>
      <c r="BR1629" t="b">
        <v>0</v>
      </c>
      <c r="BT1629" t="b">
        <v>0</v>
      </c>
      <c r="BW1629" t="s">
        <v>349</v>
      </c>
      <c r="BX1629" t="b">
        <v>0</v>
      </c>
      <c r="BY1629" s="2">
        <v>44376.857581018521</v>
      </c>
      <c r="BZ1629" t="s">
        <v>3072</v>
      </c>
      <c r="CB1629" t="b">
        <v>0</v>
      </c>
      <c r="CC1629" t="b">
        <v>0</v>
      </c>
      <c r="CD1629">
        <v>0</v>
      </c>
      <c r="CE1629">
        <v>0</v>
      </c>
      <c r="CF1629">
        <v>179794</v>
      </c>
      <c r="CH1629">
        <v>53938.2</v>
      </c>
      <c r="CI1629">
        <v>30</v>
      </c>
      <c r="CJ1629">
        <v>0</v>
      </c>
      <c r="CK1629">
        <f>YEAR(tbl_Opportunity[[#This Row],[Close Date]])</f>
        <v>2021</v>
      </c>
    </row>
    <row r="1630" spans="1:89">
      <c r="A1630" t="s">
        <v>4528</v>
      </c>
      <c r="B1630" t="b">
        <v>0</v>
      </c>
      <c r="D1630" t="b">
        <v>0</v>
      </c>
      <c r="E1630" t="s">
        <v>4341</v>
      </c>
      <c r="H1630" s="1">
        <v>44463</v>
      </c>
      <c r="I1630" t="b">
        <v>0</v>
      </c>
      <c r="L1630" t="s">
        <v>4529</v>
      </c>
      <c r="O1630" t="s">
        <v>3202</v>
      </c>
      <c r="P1630" t="b">
        <v>1</v>
      </c>
      <c r="Q1630" s="2">
        <v>44151.730752314812</v>
      </c>
      <c r="R1630" s="1"/>
      <c r="S1630" t="b">
        <v>0</v>
      </c>
      <c r="U1630" s="1"/>
      <c r="V1630" t="b">
        <v>0</v>
      </c>
      <c r="W1630" s="1">
        <v>44256</v>
      </c>
      <c r="X1630">
        <v>3</v>
      </c>
      <c r="Y1630">
        <v>2021</v>
      </c>
      <c r="Z1630" t="s">
        <v>1659</v>
      </c>
      <c r="AA1630" t="s">
        <v>1660</v>
      </c>
      <c r="AB1630" t="b">
        <v>0</v>
      </c>
      <c r="AC1630" t="b">
        <v>0</v>
      </c>
      <c r="AE1630" t="b">
        <v>1</v>
      </c>
      <c r="AF1630" t="b">
        <v>0</v>
      </c>
      <c r="AG1630" t="b">
        <v>0</v>
      </c>
      <c r="AH1630" t="s">
        <v>4366</v>
      </c>
      <c r="AI1630" t="b">
        <v>0</v>
      </c>
      <c r="AK1630" t="b">
        <v>0</v>
      </c>
      <c r="AL1630" s="1">
        <v>44354</v>
      </c>
      <c r="AM1630" t="s">
        <v>3202</v>
      </c>
      <c r="AN1630" s="2">
        <v>44356.661782407406</v>
      </c>
      <c r="AP1630" s="2">
        <v>44224.946585648147</v>
      </c>
      <c r="AQ1630" s="1"/>
      <c r="AS1630" t="b">
        <v>0</v>
      </c>
      <c r="AV1630" t="s">
        <v>2820</v>
      </c>
      <c r="BB1630" t="s">
        <v>4530</v>
      </c>
      <c r="BD1630" t="b">
        <v>0</v>
      </c>
      <c r="BH1630" t="s">
        <v>3202</v>
      </c>
      <c r="BI1630" t="s">
        <v>1072</v>
      </c>
      <c r="BL1630" t="s">
        <v>4529</v>
      </c>
      <c r="BM1630" t="s">
        <v>202</v>
      </c>
      <c r="BN1630" t="s">
        <v>2414</v>
      </c>
      <c r="BQ1630" t="s">
        <v>204</v>
      </c>
      <c r="BR1630" t="b">
        <v>0</v>
      </c>
      <c r="BT1630" t="b">
        <v>0</v>
      </c>
      <c r="BW1630" t="s">
        <v>1662</v>
      </c>
      <c r="BX1630" t="b">
        <v>0</v>
      </c>
      <c r="BY1630" s="2">
        <v>44376.857581018521</v>
      </c>
      <c r="BZ1630" t="s">
        <v>3204</v>
      </c>
      <c r="CB1630" t="b">
        <v>0</v>
      </c>
      <c r="CC1630" t="b">
        <v>0</v>
      </c>
      <c r="CD1630">
        <v>1</v>
      </c>
      <c r="CE1630">
        <v>1</v>
      </c>
      <c r="CF1630">
        <v>162850</v>
      </c>
      <c r="CH1630">
        <v>113995</v>
      </c>
      <c r="CI1630">
        <v>70</v>
      </c>
      <c r="CJ1630">
        <v>0</v>
      </c>
      <c r="CK1630">
        <f>YEAR(tbl_Opportunity[[#This Row],[Close Date]])</f>
        <v>2021</v>
      </c>
    </row>
    <row r="1631" spans="1:89">
      <c r="A1631" t="s">
        <v>4531</v>
      </c>
      <c r="B1631" t="b">
        <v>0</v>
      </c>
      <c r="D1631" t="b">
        <v>0</v>
      </c>
      <c r="E1631" t="s">
        <v>4532</v>
      </c>
      <c r="H1631" s="1">
        <v>44467</v>
      </c>
      <c r="I1631" t="b">
        <v>0</v>
      </c>
      <c r="L1631" t="s">
        <v>4533</v>
      </c>
      <c r="O1631" t="s">
        <v>272</v>
      </c>
      <c r="P1631" t="b">
        <v>1</v>
      </c>
      <c r="Q1631" s="2">
        <v>44327.581261574072</v>
      </c>
      <c r="R1631" s="1"/>
      <c r="S1631" t="b">
        <v>0</v>
      </c>
      <c r="U1631" s="1"/>
      <c r="V1631" t="b">
        <v>0</v>
      </c>
      <c r="W1631" s="1">
        <v>44256</v>
      </c>
      <c r="X1631">
        <v>3</v>
      </c>
      <c r="Y1631">
        <v>2021</v>
      </c>
      <c r="Z1631" t="s">
        <v>161</v>
      </c>
      <c r="AA1631" t="s">
        <v>161</v>
      </c>
      <c r="AB1631" t="b">
        <v>0</v>
      </c>
      <c r="AC1631" t="b">
        <v>0</v>
      </c>
      <c r="AE1631" t="b">
        <v>1</v>
      </c>
      <c r="AF1631" t="b">
        <v>0</v>
      </c>
      <c r="AG1631" t="b">
        <v>0</v>
      </c>
      <c r="AH1631" t="s">
        <v>4366</v>
      </c>
      <c r="AI1631" t="b">
        <v>0</v>
      </c>
      <c r="AJ1631" t="s">
        <v>211</v>
      </c>
      <c r="AK1631" t="b">
        <v>0</v>
      </c>
      <c r="AL1631" s="1">
        <v>44300</v>
      </c>
      <c r="AM1631" t="s">
        <v>194</v>
      </c>
      <c r="AN1631" s="2">
        <v>44358.665081018517</v>
      </c>
      <c r="AP1631" s="2">
        <v>44335.420983796299</v>
      </c>
      <c r="AQ1631" s="1">
        <v>44335</v>
      </c>
      <c r="AS1631" t="b">
        <v>0</v>
      </c>
      <c r="AV1631" t="s">
        <v>2820</v>
      </c>
      <c r="AY1631" t="s">
        <v>236</v>
      </c>
      <c r="AZ1631" t="s">
        <v>237</v>
      </c>
      <c r="BB1631" t="s">
        <v>4534</v>
      </c>
      <c r="BD1631" t="b">
        <v>0</v>
      </c>
      <c r="BH1631" t="s">
        <v>194</v>
      </c>
      <c r="BI1631" t="s">
        <v>2055</v>
      </c>
      <c r="BJ1631" t="s">
        <v>196</v>
      </c>
      <c r="BL1631" t="s">
        <v>4533</v>
      </c>
      <c r="BM1631" t="s">
        <v>202</v>
      </c>
      <c r="BN1631" t="s">
        <v>203</v>
      </c>
      <c r="BQ1631" t="s">
        <v>204</v>
      </c>
      <c r="BR1631" t="b">
        <v>0</v>
      </c>
      <c r="BT1631" t="b">
        <v>0</v>
      </c>
      <c r="BW1631" t="s">
        <v>349</v>
      </c>
      <c r="BX1631" t="b">
        <v>0</v>
      </c>
      <c r="BY1631" s="2">
        <v>44376.857581018521</v>
      </c>
      <c r="BZ1631" t="s">
        <v>265</v>
      </c>
      <c r="CB1631" t="b">
        <v>0</v>
      </c>
      <c r="CC1631" t="b">
        <v>0</v>
      </c>
      <c r="CD1631">
        <v>1</v>
      </c>
      <c r="CE1631">
        <v>1</v>
      </c>
      <c r="CF1631">
        <v>102727</v>
      </c>
      <c r="CH1631">
        <v>30818.1</v>
      </c>
      <c r="CI1631">
        <v>30</v>
      </c>
      <c r="CJ1631">
        <v>0</v>
      </c>
      <c r="CK1631">
        <f>YEAR(tbl_Opportunity[[#This Row],[Close Date]])</f>
        <v>2021</v>
      </c>
    </row>
    <row r="1632" spans="1:89">
      <c r="A1632" t="s">
        <v>4535</v>
      </c>
      <c r="B1632" t="b">
        <v>0</v>
      </c>
      <c r="D1632" t="b">
        <v>0</v>
      </c>
      <c r="E1632" t="s">
        <v>4536</v>
      </c>
      <c r="H1632" s="1">
        <v>44466</v>
      </c>
      <c r="I1632" t="b">
        <v>0</v>
      </c>
      <c r="L1632" t="s">
        <v>4537</v>
      </c>
      <c r="O1632" t="s">
        <v>272</v>
      </c>
      <c r="P1632" t="b">
        <v>1</v>
      </c>
      <c r="Q1632" s="2">
        <v>44186.709560185183</v>
      </c>
      <c r="R1632" s="1"/>
      <c r="S1632" t="b">
        <v>0</v>
      </c>
      <c r="U1632" s="1"/>
      <c r="V1632" t="b">
        <v>0</v>
      </c>
      <c r="W1632" s="1">
        <v>44256</v>
      </c>
      <c r="X1632">
        <v>3</v>
      </c>
      <c r="Y1632">
        <v>2021</v>
      </c>
      <c r="Z1632" t="s">
        <v>161</v>
      </c>
      <c r="AA1632" t="s">
        <v>161</v>
      </c>
      <c r="AB1632" t="b">
        <v>0</v>
      </c>
      <c r="AC1632" t="b">
        <v>0</v>
      </c>
      <c r="AE1632" t="b">
        <v>1</v>
      </c>
      <c r="AF1632" t="b">
        <v>0</v>
      </c>
      <c r="AG1632" t="b">
        <v>0</v>
      </c>
      <c r="AH1632" t="s">
        <v>4366</v>
      </c>
      <c r="AI1632" t="b">
        <v>0</v>
      </c>
      <c r="AJ1632" t="s">
        <v>211</v>
      </c>
      <c r="AK1632" t="b">
        <v>0</v>
      </c>
      <c r="AL1632" s="1">
        <v>44293</v>
      </c>
      <c r="AM1632" t="s">
        <v>194</v>
      </c>
      <c r="AN1632" s="2">
        <v>44455.654108796298</v>
      </c>
      <c r="AP1632" s="2">
        <v>44355.410451388889</v>
      </c>
      <c r="AQ1632" s="1">
        <v>44355</v>
      </c>
      <c r="AS1632" t="b">
        <v>0</v>
      </c>
      <c r="AV1632" t="s">
        <v>93</v>
      </c>
      <c r="AY1632" t="s">
        <v>236</v>
      </c>
      <c r="AZ1632" t="s">
        <v>300</v>
      </c>
      <c r="BB1632" t="s">
        <v>4538</v>
      </c>
      <c r="BD1632" t="b">
        <v>0</v>
      </c>
      <c r="BH1632" t="s">
        <v>194</v>
      </c>
      <c r="BI1632" t="s">
        <v>2055</v>
      </c>
      <c r="BJ1632" t="s">
        <v>216</v>
      </c>
      <c r="BL1632" t="s">
        <v>4537</v>
      </c>
      <c r="BM1632" t="s">
        <v>202</v>
      </c>
      <c r="BN1632" t="s">
        <v>203</v>
      </c>
      <c r="BP1632" t="s">
        <v>4539</v>
      </c>
      <c r="BQ1632" t="s">
        <v>204</v>
      </c>
      <c r="BR1632" t="b">
        <v>0</v>
      </c>
      <c r="BT1632" t="b">
        <v>0</v>
      </c>
      <c r="BW1632" t="s">
        <v>349</v>
      </c>
      <c r="BX1632" t="b">
        <v>0</v>
      </c>
      <c r="BY1632" s="2">
        <v>44455.654108796298</v>
      </c>
      <c r="BZ1632" t="s">
        <v>265</v>
      </c>
      <c r="CB1632" t="b">
        <v>0</v>
      </c>
      <c r="CC1632" t="b">
        <v>0</v>
      </c>
      <c r="CD1632">
        <v>2</v>
      </c>
      <c r="CE1632">
        <v>2</v>
      </c>
      <c r="CF1632">
        <v>95264.4</v>
      </c>
      <c r="CH1632">
        <v>28579.32</v>
      </c>
      <c r="CI1632">
        <v>30</v>
      </c>
      <c r="CJ1632">
        <v>0</v>
      </c>
      <c r="CK1632">
        <f>YEAR(tbl_Opportunity[[#This Row],[Close Date]])</f>
        <v>2021</v>
      </c>
    </row>
    <row r="1633" spans="1:89">
      <c r="A1633" t="s">
        <v>245</v>
      </c>
      <c r="B1633" t="b">
        <v>0</v>
      </c>
      <c r="D1633" t="b">
        <v>0</v>
      </c>
      <c r="E1633" t="s">
        <v>3126</v>
      </c>
      <c r="H1633" s="1">
        <v>44547</v>
      </c>
      <c r="I1633" t="b">
        <v>0</v>
      </c>
      <c r="L1633" t="s">
        <v>4540</v>
      </c>
      <c r="O1633" t="s">
        <v>215</v>
      </c>
      <c r="P1633" t="b">
        <v>1</v>
      </c>
      <c r="Q1633" s="2">
        <v>43633.095601851855</v>
      </c>
      <c r="R1633" s="1"/>
      <c r="S1633" t="b">
        <v>0</v>
      </c>
      <c r="U1633" s="1"/>
      <c r="V1633" t="b">
        <v>0</v>
      </c>
      <c r="W1633" s="1">
        <v>44287</v>
      </c>
      <c r="X1633">
        <v>4</v>
      </c>
      <c r="Y1633">
        <v>2021</v>
      </c>
      <c r="Z1633" t="s">
        <v>161</v>
      </c>
      <c r="AA1633" t="s">
        <v>161</v>
      </c>
      <c r="AB1633" t="b">
        <v>0</v>
      </c>
      <c r="AC1633" t="b">
        <v>0</v>
      </c>
      <c r="AE1633" t="b">
        <v>1</v>
      </c>
      <c r="AF1633" t="b">
        <v>0</v>
      </c>
      <c r="AG1633" t="b">
        <v>0</v>
      </c>
      <c r="AH1633" t="s">
        <v>4366</v>
      </c>
      <c r="AI1633" t="b">
        <v>0</v>
      </c>
      <c r="AK1633" t="b">
        <v>0</v>
      </c>
      <c r="AL1633" s="1">
        <v>44307</v>
      </c>
      <c r="AM1633" t="s">
        <v>162</v>
      </c>
      <c r="AN1633" s="2">
        <v>44348.796736111108</v>
      </c>
      <c r="AP1633" s="2">
        <v>44223.143310185187</v>
      </c>
      <c r="AQ1633" s="1"/>
      <c r="AS1633" t="b">
        <v>0</v>
      </c>
      <c r="AV1633" t="s">
        <v>213</v>
      </c>
      <c r="BB1633" t="s">
        <v>4541</v>
      </c>
      <c r="BD1633" t="b">
        <v>0</v>
      </c>
      <c r="BH1633" t="s">
        <v>4222</v>
      </c>
      <c r="BI1633" t="s">
        <v>1243</v>
      </c>
      <c r="BL1633" t="s">
        <v>4540</v>
      </c>
      <c r="BM1633" t="s">
        <v>202</v>
      </c>
      <c r="BN1633" t="s">
        <v>2414</v>
      </c>
      <c r="BQ1633" t="s">
        <v>204</v>
      </c>
      <c r="BR1633" t="b">
        <v>0</v>
      </c>
      <c r="BT1633" t="b">
        <v>0</v>
      </c>
      <c r="BW1633" t="s">
        <v>313</v>
      </c>
      <c r="BX1633" t="b">
        <v>0</v>
      </c>
      <c r="BY1633" s="2">
        <v>44376.857569444444</v>
      </c>
      <c r="BZ1633" t="s">
        <v>314</v>
      </c>
      <c r="CB1633" t="b">
        <v>0</v>
      </c>
      <c r="CC1633" t="b">
        <v>0</v>
      </c>
      <c r="CF1633">
        <v>140000</v>
      </c>
      <c r="CH1633">
        <v>7000</v>
      </c>
      <c r="CI1633">
        <v>5</v>
      </c>
      <c r="CJ1633">
        <v>0</v>
      </c>
      <c r="CK1633">
        <f>YEAR(tbl_Opportunity[[#This Row],[Close Date]])</f>
        <v>2021</v>
      </c>
    </row>
    <row r="1634" spans="1:89">
      <c r="A1634" t="s">
        <v>4542</v>
      </c>
      <c r="B1634" t="b">
        <v>0</v>
      </c>
      <c r="D1634" t="b">
        <v>0</v>
      </c>
      <c r="E1634" t="s">
        <v>3119</v>
      </c>
      <c r="H1634" s="1">
        <v>44561</v>
      </c>
      <c r="I1634" t="b">
        <v>0</v>
      </c>
      <c r="L1634" t="s">
        <v>4543</v>
      </c>
      <c r="O1634" t="s">
        <v>3202</v>
      </c>
      <c r="P1634" t="b">
        <v>1</v>
      </c>
      <c r="Q1634" s="2">
        <v>44090.955439814818</v>
      </c>
      <c r="R1634" s="1"/>
      <c r="S1634" t="b">
        <v>0</v>
      </c>
      <c r="U1634" s="1"/>
      <c r="V1634" t="b">
        <v>0</v>
      </c>
      <c r="W1634" s="1">
        <v>44287</v>
      </c>
      <c r="X1634">
        <v>4</v>
      </c>
      <c r="Y1634">
        <v>2021</v>
      </c>
      <c r="Z1634" t="s">
        <v>161</v>
      </c>
      <c r="AA1634" t="s">
        <v>161</v>
      </c>
      <c r="AB1634" t="b">
        <v>0</v>
      </c>
      <c r="AC1634" t="b">
        <v>0</v>
      </c>
      <c r="AE1634" t="b">
        <v>1</v>
      </c>
      <c r="AF1634" t="b">
        <v>0</v>
      </c>
      <c r="AG1634" t="b">
        <v>0</v>
      </c>
      <c r="AH1634" t="s">
        <v>4366</v>
      </c>
      <c r="AI1634" t="b">
        <v>0</v>
      </c>
      <c r="AK1634" t="b">
        <v>0</v>
      </c>
      <c r="AL1634" s="1">
        <v>44222</v>
      </c>
      <c r="AM1634" t="s">
        <v>162</v>
      </c>
      <c r="AN1634" s="2">
        <v>44348.7966087963</v>
      </c>
      <c r="AP1634" s="2">
        <v>44090.955868055556</v>
      </c>
      <c r="AQ1634" s="1"/>
      <c r="AS1634" t="b">
        <v>0</v>
      </c>
      <c r="AV1634" t="s">
        <v>93</v>
      </c>
      <c r="BB1634" t="s">
        <v>4544</v>
      </c>
      <c r="BD1634" t="b">
        <v>0</v>
      </c>
      <c r="BH1634" t="s">
        <v>3202</v>
      </c>
      <c r="BI1634" t="s">
        <v>1072</v>
      </c>
      <c r="BJ1634" t="s">
        <v>216</v>
      </c>
      <c r="BL1634" t="s">
        <v>4543</v>
      </c>
      <c r="BM1634" t="s">
        <v>202</v>
      </c>
      <c r="BN1634" t="s">
        <v>2414</v>
      </c>
      <c r="BQ1634" t="s">
        <v>204</v>
      </c>
      <c r="BR1634" t="b">
        <v>0</v>
      </c>
      <c r="BT1634" t="b">
        <v>0</v>
      </c>
      <c r="BW1634" t="s">
        <v>313</v>
      </c>
      <c r="BX1634" t="b">
        <v>0</v>
      </c>
      <c r="BY1634" s="2">
        <v>44376.857581018521</v>
      </c>
      <c r="BZ1634" t="s">
        <v>3204</v>
      </c>
      <c r="CB1634" t="b">
        <v>0</v>
      </c>
      <c r="CC1634" t="b">
        <v>0</v>
      </c>
      <c r="CF1634">
        <v>162850</v>
      </c>
      <c r="CH1634">
        <v>8142.5</v>
      </c>
      <c r="CI1634">
        <v>5</v>
      </c>
      <c r="CJ1634">
        <v>0</v>
      </c>
      <c r="CK1634">
        <f>YEAR(tbl_Opportunity[[#This Row],[Close Date]])</f>
        <v>2021</v>
      </c>
    </row>
    <row r="1635" spans="1:89">
      <c r="A1635" t="s">
        <v>328</v>
      </c>
      <c r="B1635" t="b">
        <v>0</v>
      </c>
      <c r="D1635" t="b">
        <v>0</v>
      </c>
      <c r="H1635" s="1">
        <v>44561</v>
      </c>
      <c r="I1635" t="b">
        <v>0</v>
      </c>
      <c r="L1635" t="s">
        <v>4545</v>
      </c>
      <c r="O1635" t="s">
        <v>3202</v>
      </c>
      <c r="P1635" t="b">
        <v>1</v>
      </c>
      <c r="Q1635" s="2">
        <v>44092.789282407408</v>
      </c>
      <c r="R1635" s="1"/>
      <c r="S1635" t="b">
        <v>0</v>
      </c>
      <c r="U1635" s="1"/>
      <c r="V1635" t="b">
        <v>0</v>
      </c>
      <c r="W1635" s="1">
        <v>44287</v>
      </c>
      <c r="X1635">
        <v>4</v>
      </c>
      <c r="Y1635">
        <v>2021</v>
      </c>
      <c r="Z1635" t="s">
        <v>161</v>
      </c>
      <c r="AA1635" t="s">
        <v>161</v>
      </c>
      <c r="AB1635" t="b">
        <v>0</v>
      </c>
      <c r="AC1635" t="b">
        <v>0</v>
      </c>
      <c r="AE1635" t="b">
        <v>1</v>
      </c>
      <c r="AF1635" t="b">
        <v>0</v>
      </c>
      <c r="AG1635" t="b">
        <v>0</v>
      </c>
      <c r="AH1635" t="s">
        <v>4366</v>
      </c>
      <c r="AI1635" t="b">
        <v>0</v>
      </c>
      <c r="AK1635" t="b">
        <v>0</v>
      </c>
      <c r="AL1635" s="1">
        <v>44342</v>
      </c>
      <c r="AM1635" t="s">
        <v>162</v>
      </c>
      <c r="AN1635" s="2">
        <v>44348.796736111108</v>
      </c>
      <c r="AP1635" s="2">
        <v>44092.789444444446</v>
      </c>
      <c r="AQ1635" s="1"/>
      <c r="AS1635" t="b">
        <v>0</v>
      </c>
      <c r="AV1635" t="s">
        <v>213</v>
      </c>
      <c r="BB1635" t="s">
        <v>4546</v>
      </c>
      <c r="BD1635" t="b">
        <v>0</v>
      </c>
      <c r="BH1635" t="s">
        <v>3202</v>
      </c>
      <c r="BI1635" t="s">
        <v>1072</v>
      </c>
      <c r="BL1635" t="s">
        <v>4547</v>
      </c>
      <c r="BM1635" t="s">
        <v>202</v>
      </c>
      <c r="BN1635" t="s">
        <v>2414</v>
      </c>
      <c r="BQ1635" t="s">
        <v>204</v>
      </c>
      <c r="BR1635" t="b">
        <v>0</v>
      </c>
      <c r="BT1635" t="b">
        <v>0</v>
      </c>
      <c r="BW1635" t="s">
        <v>313</v>
      </c>
      <c r="BX1635" t="b">
        <v>0</v>
      </c>
      <c r="BY1635" s="2">
        <v>44376.857581018521</v>
      </c>
      <c r="BZ1635" t="s">
        <v>3204</v>
      </c>
      <c r="CB1635" t="b">
        <v>0</v>
      </c>
      <c r="CC1635" t="b">
        <v>0</v>
      </c>
      <c r="CF1635">
        <v>154850</v>
      </c>
      <c r="CH1635">
        <v>7742.5</v>
      </c>
      <c r="CI1635">
        <v>5</v>
      </c>
      <c r="CJ1635">
        <v>0</v>
      </c>
      <c r="CK1635">
        <f>YEAR(tbl_Opportunity[[#This Row],[Close Date]])</f>
        <v>2021</v>
      </c>
    </row>
    <row r="1636" spans="1:89">
      <c r="A1636" t="s">
        <v>4548</v>
      </c>
      <c r="B1636" t="b">
        <v>0</v>
      </c>
      <c r="D1636" t="b">
        <v>0</v>
      </c>
      <c r="E1636" t="s">
        <v>4226</v>
      </c>
      <c r="H1636" s="1">
        <v>44547</v>
      </c>
      <c r="I1636" t="b">
        <v>0</v>
      </c>
      <c r="L1636" t="s">
        <v>4549</v>
      </c>
      <c r="O1636" t="s">
        <v>3202</v>
      </c>
      <c r="P1636" t="b">
        <v>1</v>
      </c>
      <c r="Q1636" s="2">
        <v>44238.972337962965</v>
      </c>
      <c r="R1636" s="1"/>
      <c r="S1636" t="b">
        <v>0</v>
      </c>
      <c r="U1636" s="1"/>
      <c r="V1636" t="b">
        <v>0</v>
      </c>
      <c r="W1636" s="1">
        <v>44287</v>
      </c>
      <c r="X1636">
        <v>4</v>
      </c>
      <c r="Y1636">
        <v>2021</v>
      </c>
      <c r="Z1636" t="s">
        <v>161</v>
      </c>
      <c r="AA1636" t="s">
        <v>161</v>
      </c>
      <c r="AB1636" t="b">
        <v>0</v>
      </c>
      <c r="AC1636" t="b">
        <v>0</v>
      </c>
      <c r="AE1636" t="b">
        <v>1</v>
      </c>
      <c r="AF1636" t="b">
        <v>0</v>
      </c>
      <c r="AG1636" t="b">
        <v>0</v>
      </c>
      <c r="AH1636" t="s">
        <v>4366</v>
      </c>
      <c r="AI1636" t="b">
        <v>0</v>
      </c>
      <c r="AK1636" t="b">
        <v>0</v>
      </c>
      <c r="AL1636" s="1">
        <v>44266</v>
      </c>
      <c r="AM1636" t="s">
        <v>3202</v>
      </c>
      <c r="AN1636" s="2">
        <v>44357.91033564815</v>
      </c>
      <c r="AP1636" s="2"/>
      <c r="AQ1636" s="1"/>
      <c r="AS1636" t="b">
        <v>0</v>
      </c>
      <c r="AV1636" t="s">
        <v>2820</v>
      </c>
      <c r="BB1636" t="s">
        <v>4550</v>
      </c>
      <c r="BD1636" t="b">
        <v>0</v>
      </c>
      <c r="BH1636" t="s">
        <v>4379</v>
      </c>
      <c r="BI1636" t="s">
        <v>1072</v>
      </c>
      <c r="BL1636" t="s">
        <v>4549</v>
      </c>
      <c r="BM1636" t="s">
        <v>202</v>
      </c>
      <c r="BN1636" t="s">
        <v>2414</v>
      </c>
      <c r="BQ1636" t="s">
        <v>204</v>
      </c>
      <c r="BR1636" t="b">
        <v>0</v>
      </c>
      <c r="BT1636" t="b">
        <v>0</v>
      </c>
      <c r="BW1636" t="s">
        <v>313</v>
      </c>
      <c r="BX1636" t="b">
        <v>0</v>
      </c>
      <c r="BY1636" s="2">
        <v>44376.857581018521</v>
      </c>
      <c r="BZ1636" t="s">
        <v>3204</v>
      </c>
      <c r="CB1636" t="b">
        <v>0</v>
      </c>
      <c r="CC1636" t="b">
        <v>0</v>
      </c>
      <c r="CF1636">
        <v>154850</v>
      </c>
      <c r="CH1636">
        <v>7742.5</v>
      </c>
      <c r="CI1636">
        <v>5</v>
      </c>
      <c r="CJ1636">
        <v>0</v>
      </c>
      <c r="CK1636">
        <f>YEAR(tbl_Opportunity[[#This Row],[Close Date]])</f>
        <v>2021</v>
      </c>
    </row>
    <row r="1637" spans="1:89">
      <c r="A1637" t="s">
        <v>4551</v>
      </c>
      <c r="B1637" t="b">
        <v>0</v>
      </c>
      <c r="D1637" t="b">
        <v>0</v>
      </c>
      <c r="H1637" s="1">
        <v>44561</v>
      </c>
      <c r="I1637" t="b">
        <v>0</v>
      </c>
      <c r="L1637" t="s">
        <v>4552</v>
      </c>
      <c r="O1637" t="s">
        <v>3202</v>
      </c>
      <c r="P1637" t="b">
        <v>1</v>
      </c>
      <c r="Q1637" s="2">
        <v>44314.938923611109</v>
      </c>
      <c r="R1637" s="1"/>
      <c r="S1637" t="b">
        <v>0</v>
      </c>
      <c r="U1637" s="1"/>
      <c r="V1637" t="b">
        <v>0</v>
      </c>
      <c r="W1637" s="1">
        <v>44287</v>
      </c>
      <c r="X1637">
        <v>4</v>
      </c>
      <c r="Y1637">
        <v>2021</v>
      </c>
      <c r="Z1637" t="s">
        <v>161</v>
      </c>
      <c r="AA1637" t="s">
        <v>161</v>
      </c>
      <c r="AB1637" t="b">
        <v>0</v>
      </c>
      <c r="AC1637" t="b">
        <v>0</v>
      </c>
      <c r="AE1637" t="b">
        <v>1</v>
      </c>
      <c r="AF1637" t="b">
        <v>0</v>
      </c>
      <c r="AG1637" t="b">
        <v>0</v>
      </c>
      <c r="AH1637" t="s">
        <v>4366</v>
      </c>
      <c r="AI1637" t="b">
        <v>0</v>
      </c>
      <c r="AK1637" t="b">
        <v>0</v>
      </c>
      <c r="AL1637" s="1">
        <v>44365</v>
      </c>
      <c r="AM1637" t="s">
        <v>162</v>
      </c>
      <c r="AN1637" s="2">
        <v>44348.7966087963</v>
      </c>
      <c r="AP1637" s="2"/>
      <c r="AQ1637" s="1"/>
      <c r="AS1637" t="b">
        <v>0</v>
      </c>
      <c r="AV1637" t="s">
        <v>213</v>
      </c>
      <c r="BB1637" t="s">
        <v>4553</v>
      </c>
      <c r="BD1637" t="b">
        <v>0</v>
      </c>
      <c r="BH1637" t="s">
        <v>3202</v>
      </c>
      <c r="BI1637" t="s">
        <v>1072</v>
      </c>
      <c r="BL1637" t="s">
        <v>4552</v>
      </c>
      <c r="BM1637" t="s">
        <v>202</v>
      </c>
      <c r="BN1637" t="s">
        <v>2414</v>
      </c>
      <c r="BQ1637" t="s">
        <v>204</v>
      </c>
      <c r="BR1637" t="b">
        <v>0</v>
      </c>
      <c r="BT1637" t="b">
        <v>0</v>
      </c>
      <c r="BW1637" t="s">
        <v>313</v>
      </c>
      <c r="BX1637" t="b">
        <v>0</v>
      </c>
      <c r="BY1637" s="2">
        <v>44376.857581018521</v>
      </c>
      <c r="BZ1637" t="s">
        <v>3204</v>
      </c>
      <c r="CB1637" t="b">
        <v>0</v>
      </c>
      <c r="CC1637" t="b">
        <v>0</v>
      </c>
      <c r="CF1637">
        <v>154850</v>
      </c>
      <c r="CH1637">
        <v>7742.5</v>
      </c>
      <c r="CI1637">
        <v>5</v>
      </c>
      <c r="CJ1637">
        <v>0</v>
      </c>
      <c r="CK1637">
        <f>YEAR(tbl_Opportunity[[#This Row],[Close Date]])</f>
        <v>2021</v>
      </c>
    </row>
    <row r="1638" spans="1:89">
      <c r="A1638" t="s">
        <v>4554</v>
      </c>
      <c r="B1638" t="b">
        <v>0</v>
      </c>
      <c r="D1638" t="b">
        <v>0</v>
      </c>
      <c r="E1638" t="s">
        <v>4555</v>
      </c>
      <c r="H1638" s="1">
        <v>44526</v>
      </c>
      <c r="I1638" t="b">
        <v>0</v>
      </c>
      <c r="L1638" t="s">
        <v>4556</v>
      </c>
      <c r="O1638" t="s">
        <v>311</v>
      </c>
      <c r="P1638" t="b">
        <v>1</v>
      </c>
      <c r="Q1638" s="2">
        <v>44307.139664351853</v>
      </c>
      <c r="R1638" s="1"/>
      <c r="S1638" t="b">
        <v>0</v>
      </c>
      <c r="U1638" s="1"/>
      <c r="V1638" t="b">
        <v>0</v>
      </c>
      <c r="W1638" s="1">
        <v>44287</v>
      </c>
      <c r="X1638">
        <v>4</v>
      </c>
      <c r="Y1638">
        <v>2021</v>
      </c>
      <c r="Z1638" t="s">
        <v>161</v>
      </c>
      <c r="AA1638" t="s">
        <v>161</v>
      </c>
      <c r="AB1638" t="b">
        <v>0</v>
      </c>
      <c r="AC1638" t="b">
        <v>0</v>
      </c>
      <c r="AE1638" t="b">
        <v>1</v>
      </c>
      <c r="AF1638" t="b">
        <v>0</v>
      </c>
      <c r="AG1638" t="b">
        <v>0</v>
      </c>
      <c r="AH1638" t="s">
        <v>4366</v>
      </c>
      <c r="AI1638" t="b">
        <v>0</v>
      </c>
      <c r="AK1638" t="b">
        <v>0</v>
      </c>
      <c r="AL1638" s="1">
        <v>44298</v>
      </c>
      <c r="AM1638" t="s">
        <v>162</v>
      </c>
      <c r="AN1638" s="2">
        <v>44348.7966087963</v>
      </c>
      <c r="AP1638" s="2"/>
      <c r="AQ1638" s="1"/>
      <c r="AS1638" t="b">
        <v>0</v>
      </c>
      <c r="AV1638" t="s">
        <v>153</v>
      </c>
      <c r="BB1638" t="s">
        <v>4557</v>
      </c>
      <c r="BD1638" t="b">
        <v>0</v>
      </c>
      <c r="BH1638" t="s">
        <v>311</v>
      </c>
      <c r="BI1638" t="s">
        <v>1072</v>
      </c>
      <c r="BJ1638" t="s">
        <v>216</v>
      </c>
      <c r="BL1638" t="s">
        <v>4556</v>
      </c>
      <c r="BM1638" t="s">
        <v>202</v>
      </c>
      <c r="BN1638" t="s">
        <v>2414</v>
      </c>
      <c r="BQ1638" t="s">
        <v>204</v>
      </c>
      <c r="BR1638" t="b">
        <v>0</v>
      </c>
      <c r="BT1638" t="b">
        <v>0</v>
      </c>
      <c r="BW1638" t="s">
        <v>313</v>
      </c>
      <c r="BX1638" t="b">
        <v>0</v>
      </c>
      <c r="BY1638" s="2">
        <v>44376.857581018521</v>
      </c>
      <c r="BZ1638" t="s">
        <v>3072</v>
      </c>
      <c r="CB1638" t="b">
        <v>0</v>
      </c>
      <c r="CC1638" t="b">
        <v>0</v>
      </c>
      <c r="CF1638">
        <v>179794</v>
      </c>
      <c r="CH1638">
        <v>8989.7000000000007</v>
      </c>
      <c r="CI1638">
        <v>5</v>
      </c>
      <c r="CJ1638">
        <v>0</v>
      </c>
      <c r="CK1638">
        <f>YEAR(tbl_Opportunity[[#This Row],[Close Date]])</f>
        <v>2021</v>
      </c>
    </row>
    <row r="1639" spans="1:89">
      <c r="A1639" t="s">
        <v>4558</v>
      </c>
      <c r="B1639" t="b">
        <v>0</v>
      </c>
      <c r="D1639" t="b">
        <v>0</v>
      </c>
      <c r="H1639" s="1">
        <v>44561</v>
      </c>
      <c r="I1639" t="b">
        <v>0</v>
      </c>
      <c r="L1639" t="s">
        <v>4559</v>
      </c>
      <c r="O1639" t="s">
        <v>3202</v>
      </c>
      <c r="P1639" t="b">
        <v>1</v>
      </c>
      <c r="Q1639" s="2">
        <v>44172.820659722223</v>
      </c>
      <c r="R1639" s="1"/>
      <c r="S1639" t="b">
        <v>0</v>
      </c>
      <c r="U1639" s="1"/>
      <c r="V1639" t="b">
        <v>0</v>
      </c>
      <c r="W1639" s="1">
        <v>44287</v>
      </c>
      <c r="X1639">
        <v>4</v>
      </c>
      <c r="Y1639">
        <v>2021</v>
      </c>
      <c r="Z1639" t="s">
        <v>161</v>
      </c>
      <c r="AA1639" t="s">
        <v>161</v>
      </c>
      <c r="AB1639" t="b">
        <v>0</v>
      </c>
      <c r="AC1639" t="b">
        <v>0</v>
      </c>
      <c r="AE1639" t="b">
        <v>1</v>
      </c>
      <c r="AF1639" t="b">
        <v>0</v>
      </c>
      <c r="AG1639" t="b">
        <v>0</v>
      </c>
      <c r="AH1639" t="s">
        <v>4366</v>
      </c>
      <c r="AI1639" t="b">
        <v>0</v>
      </c>
      <c r="AK1639" t="b">
        <v>0</v>
      </c>
      <c r="AL1639" s="1">
        <v>44263</v>
      </c>
      <c r="AM1639" t="s">
        <v>272</v>
      </c>
      <c r="AN1639" s="2">
        <v>44371.660949074074</v>
      </c>
      <c r="AP1639" s="2">
        <v>44238.806620370371</v>
      </c>
      <c r="AQ1639" s="1"/>
      <c r="AS1639" t="b">
        <v>0</v>
      </c>
      <c r="AV1639" t="s">
        <v>213</v>
      </c>
      <c r="BB1639" t="s">
        <v>4560</v>
      </c>
      <c r="BD1639" t="b">
        <v>0</v>
      </c>
      <c r="BH1639" t="s">
        <v>215</v>
      </c>
      <c r="BI1639" t="s">
        <v>1243</v>
      </c>
      <c r="BL1639" t="s">
        <v>4561</v>
      </c>
      <c r="BM1639" t="s">
        <v>202</v>
      </c>
      <c r="BN1639" t="s">
        <v>2414</v>
      </c>
      <c r="BQ1639" t="s">
        <v>204</v>
      </c>
      <c r="BR1639" t="b">
        <v>0</v>
      </c>
      <c r="BT1639" t="b">
        <v>0</v>
      </c>
      <c r="BW1639" t="s">
        <v>313</v>
      </c>
      <c r="BX1639" t="b">
        <v>0</v>
      </c>
      <c r="BY1639" s="2">
        <v>44376.857581018521</v>
      </c>
      <c r="BZ1639" t="s">
        <v>3070</v>
      </c>
      <c r="CB1639" t="b">
        <v>0</v>
      </c>
      <c r="CC1639" t="b">
        <v>0</v>
      </c>
      <c r="CF1639">
        <v>202122</v>
      </c>
      <c r="CH1639">
        <v>10106.1</v>
      </c>
      <c r="CI1639">
        <v>5</v>
      </c>
      <c r="CJ1639">
        <v>0</v>
      </c>
      <c r="CK1639">
        <f>YEAR(tbl_Opportunity[[#This Row],[Close Date]])</f>
        <v>2021</v>
      </c>
    </row>
    <row r="1640" spans="1:89">
      <c r="A1640" t="s">
        <v>2892</v>
      </c>
      <c r="B1640" t="b">
        <v>0</v>
      </c>
      <c r="D1640" t="b">
        <v>0</v>
      </c>
      <c r="H1640" s="1">
        <v>44561</v>
      </c>
      <c r="I1640" t="b">
        <v>0</v>
      </c>
      <c r="L1640" t="s">
        <v>4562</v>
      </c>
      <c r="O1640" t="s">
        <v>2894</v>
      </c>
      <c r="P1640" t="b">
        <v>1</v>
      </c>
      <c r="Q1640" s="2">
        <v>43699.04614583333</v>
      </c>
      <c r="R1640" s="1"/>
      <c r="S1640" t="b">
        <v>0</v>
      </c>
      <c r="U1640" s="1"/>
      <c r="V1640" t="b">
        <v>0</v>
      </c>
      <c r="W1640" s="1">
        <v>44287</v>
      </c>
      <c r="X1640">
        <v>4</v>
      </c>
      <c r="Y1640">
        <v>2021</v>
      </c>
      <c r="Z1640" t="s">
        <v>161</v>
      </c>
      <c r="AA1640" t="s">
        <v>161</v>
      </c>
      <c r="AB1640" t="b">
        <v>0</v>
      </c>
      <c r="AC1640" t="b">
        <v>0</v>
      </c>
      <c r="AE1640" t="b">
        <v>1</v>
      </c>
      <c r="AF1640" t="b">
        <v>0</v>
      </c>
      <c r="AG1640" t="b">
        <v>0</v>
      </c>
      <c r="AH1640" t="s">
        <v>4366</v>
      </c>
      <c r="AI1640" t="b">
        <v>0</v>
      </c>
      <c r="AK1640" t="b">
        <v>0</v>
      </c>
      <c r="AL1640" s="1">
        <v>43969</v>
      </c>
      <c r="AM1640" t="s">
        <v>162</v>
      </c>
      <c r="AN1640" s="2">
        <v>44348.796805555554</v>
      </c>
      <c r="AP1640" s="2">
        <v>43929.046898148146</v>
      </c>
      <c r="AQ1640" s="1"/>
      <c r="AS1640" t="b">
        <v>0</v>
      </c>
      <c r="AV1640" t="s">
        <v>105</v>
      </c>
      <c r="BB1640" t="s">
        <v>4563</v>
      </c>
      <c r="BD1640" t="b">
        <v>0</v>
      </c>
      <c r="BH1640" t="s">
        <v>2894</v>
      </c>
      <c r="BI1640" t="s">
        <v>1243</v>
      </c>
      <c r="BL1640" t="s">
        <v>4562</v>
      </c>
      <c r="BM1640" t="s">
        <v>202</v>
      </c>
      <c r="BN1640" t="s">
        <v>2414</v>
      </c>
      <c r="BP1640" t="s">
        <v>4564</v>
      </c>
      <c r="BQ1640" t="s">
        <v>204</v>
      </c>
      <c r="BR1640" t="b">
        <v>0</v>
      </c>
      <c r="BT1640" t="b">
        <v>0</v>
      </c>
      <c r="BW1640" t="s">
        <v>349</v>
      </c>
      <c r="BX1640" t="b">
        <v>0</v>
      </c>
      <c r="BY1640" s="2">
        <v>44376.857569444444</v>
      </c>
      <c r="BZ1640" t="s">
        <v>314</v>
      </c>
      <c r="CB1640" t="b">
        <v>0</v>
      </c>
      <c r="CC1640" t="b">
        <v>0</v>
      </c>
      <c r="CF1640">
        <v>91275</v>
      </c>
      <c r="CH1640">
        <v>27382.5</v>
      </c>
      <c r="CI1640">
        <v>30</v>
      </c>
      <c r="CJ1640">
        <v>0</v>
      </c>
      <c r="CK1640">
        <f>YEAR(tbl_Opportunity[[#This Row],[Close Date]])</f>
        <v>2021</v>
      </c>
    </row>
    <row r="1641" spans="1:89">
      <c r="A1641" t="s">
        <v>4565</v>
      </c>
      <c r="B1641" t="b">
        <v>0</v>
      </c>
      <c r="D1641" t="b">
        <v>0</v>
      </c>
      <c r="E1641" t="s">
        <v>3119</v>
      </c>
      <c r="H1641" s="1">
        <v>44531</v>
      </c>
      <c r="I1641" t="b">
        <v>0</v>
      </c>
      <c r="L1641" t="s">
        <v>4566</v>
      </c>
      <c r="O1641" t="s">
        <v>2808</v>
      </c>
      <c r="P1641" t="b">
        <v>1</v>
      </c>
      <c r="Q1641" s="2">
        <v>44295.674872685187</v>
      </c>
      <c r="R1641" s="1"/>
      <c r="S1641" t="b">
        <v>0</v>
      </c>
      <c r="U1641" s="1"/>
      <c r="V1641" t="b">
        <v>0</v>
      </c>
      <c r="W1641" s="1">
        <v>44287</v>
      </c>
      <c r="X1641">
        <v>4</v>
      </c>
      <c r="Y1641">
        <v>2021</v>
      </c>
      <c r="Z1641" t="s">
        <v>161</v>
      </c>
      <c r="AA1641" t="s">
        <v>161</v>
      </c>
      <c r="AB1641" t="b">
        <v>0</v>
      </c>
      <c r="AC1641" t="b">
        <v>0</v>
      </c>
      <c r="AE1641" t="b">
        <v>1</v>
      </c>
      <c r="AF1641" t="b">
        <v>0</v>
      </c>
      <c r="AG1641" t="b">
        <v>0</v>
      </c>
      <c r="AH1641" t="s">
        <v>105</v>
      </c>
      <c r="AI1641" t="b">
        <v>0</v>
      </c>
      <c r="AK1641" t="b">
        <v>0</v>
      </c>
      <c r="AL1641" s="1">
        <v>44307</v>
      </c>
      <c r="AM1641" t="s">
        <v>162</v>
      </c>
      <c r="AN1641" s="2">
        <v>44348.796840277777</v>
      </c>
      <c r="AP1641" s="2">
        <v>44314.482743055552</v>
      </c>
      <c r="AQ1641" s="1"/>
      <c r="AS1641" t="b">
        <v>0</v>
      </c>
      <c r="AV1641" t="s">
        <v>93</v>
      </c>
      <c r="BB1641" t="s">
        <v>4567</v>
      </c>
      <c r="BD1641" t="b">
        <v>0</v>
      </c>
      <c r="BH1641" t="s">
        <v>2808</v>
      </c>
      <c r="BI1641" t="s">
        <v>2055</v>
      </c>
      <c r="BJ1641" t="s">
        <v>105</v>
      </c>
      <c r="BL1641" t="s">
        <v>4566</v>
      </c>
      <c r="BM1641" t="s">
        <v>202</v>
      </c>
      <c r="BN1641" t="s">
        <v>2414</v>
      </c>
      <c r="BQ1641" t="s">
        <v>204</v>
      </c>
      <c r="BR1641" t="b">
        <v>0</v>
      </c>
      <c r="BT1641" t="b">
        <v>0</v>
      </c>
      <c r="BW1641" t="s">
        <v>349</v>
      </c>
      <c r="BX1641" t="b">
        <v>0</v>
      </c>
      <c r="BY1641" s="2">
        <v>44376.857581018521</v>
      </c>
      <c r="BZ1641" t="s">
        <v>2812</v>
      </c>
      <c r="CB1641" t="b">
        <v>0</v>
      </c>
      <c r="CC1641" t="b">
        <v>0</v>
      </c>
      <c r="CF1641">
        <v>187462</v>
      </c>
      <c r="CH1641">
        <v>56238.6</v>
      </c>
      <c r="CI1641">
        <v>30</v>
      </c>
      <c r="CJ1641">
        <v>0</v>
      </c>
      <c r="CK1641">
        <f>YEAR(tbl_Opportunity[[#This Row],[Close Date]])</f>
        <v>2021</v>
      </c>
    </row>
    <row r="1642" spans="1:89">
      <c r="A1642" t="s">
        <v>4568</v>
      </c>
      <c r="B1642" t="b">
        <v>0</v>
      </c>
      <c r="D1642" t="b">
        <v>0</v>
      </c>
      <c r="E1642" t="s">
        <v>2929</v>
      </c>
      <c r="H1642" s="1">
        <v>44547</v>
      </c>
      <c r="I1642" t="b">
        <v>0</v>
      </c>
      <c r="L1642" t="s">
        <v>4569</v>
      </c>
      <c r="O1642" t="s">
        <v>3202</v>
      </c>
      <c r="P1642" t="b">
        <v>1</v>
      </c>
      <c r="Q1642" s="2">
        <v>44323.978483796294</v>
      </c>
      <c r="R1642" s="1"/>
      <c r="S1642" t="b">
        <v>0</v>
      </c>
      <c r="U1642" s="1"/>
      <c r="V1642" t="b">
        <v>0</v>
      </c>
      <c r="W1642" s="1">
        <v>44287</v>
      </c>
      <c r="X1642">
        <v>4</v>
      </c>
      <c r="Y1642">
        <v>2021</v>
      </c>
      <c r="Z1642" t="s">
        <v>161</v>
      </c>
      <c r="AA1642" t="s">
        <v>161</v>
      </c>
      <c r="AB1642" t="b">
        <v>0</v>
      </c>
      <c r="AC1642" t="b">
        <v>0</v>
      </c>
      <c r="AE1642" t="b">
        <v>1</v>
      </c>
      <c r="AF1642" t="b">
        <v>0</v>
      </c>
      <c r="AG1642" t="b">
        <v>0</v>
      </c>
      <c r="AH1642" t="s">
        <v>4370</v>
      </c>
      <c r="AI1642" t="b">
        <v>0</v>
      </c>
      <c r="AK1642" t="b">
        <v>0</v>
      </c>
      <c r="AL1642" s="1">
        <v>44342</v>
      </c>
      <c r="AM1642" t="s">
        <v>272</v>
      </c>
      <c r="AN1642" s="2">
        <v>44371.659166666665</v>
      </c>
      <c r="AP1642" s="2"/>
      <c r="AQ1642" s="1"/>
      <c r="AS1642" t="b">
        <v>0</v>
      </c>
      <c r="AV1642" t="s">
        <v>93</v>
      </c>
      <c r="BB1642" t="s">
        <v>4570</v>
      </c>
      <c r="BD1642" t="b">
        <v>0</v>
      </c>
      <c r="BH1642" t="s">
        <v>3202</v>
      </c>
      <c r="BI1642" t="s">
        <v>1072</v>
      </c>
      <c r="BL1642" t="s">
        <v>4569</v>
      </c>
      <c r="BM1642" t="s">
        <v>202</v>
      </c>
      <c r="BN1642" t="s">
        <v>2414</v>
      </c>
      <c r="BQ1642" t="s">
        <v>204</v>
      </c>
      <c r="BR1642" t="b">
        <v>0</v>
      </c>
      <c r="BT1642" t="b">
        <v>0</v>
      </c>
      <c r="BW1642" t="s">
        <v>313</v>
      </c>
      <c r="BX1642" t="b">
        <v>0</v>
      </c>
      <c r="BY1642" s="2">
        <v>44376.857581018521</v>
      </c>
      <c r="BZ1642" t="s">
        <v>3204</v>
      </c>
      <c r="CB1642" t="b">
        <v>0</v>
      </c>
      <c r="CC1642" t="b">
        <v>0</v>
      </c>
      <c r="CF1642">
        <v>154850</v>
      </c>
      <c r="CH1642">
        <v>7742.5</v>
      </c>
      <c r="CI1642">
        <v>5</v>
      </c>
      <c r="CJ1642">
        <v>0</v>
      </c>
      <c r="CK1642">
        <f>YEAR(tbl_Opportunity[[#This Row],[Close Date]])</f>
        <v>2021</v>
      </c>
    </row>
    <row r="1643" spans="1:89">
      <c r="A1643" t="s">
        <v>1051</v>
      </c>
      <c r="B1643" t="b">
        <v>0</v>
      </c>
      <c r="D1643" t="b">
        <v>0</v>
      </c>
      <c r="E1643" t="s">
        <v>3119</v>
      </c>
      <c r="H1643" s="1">
        <v>44540</v>
      </c>
      <c r="I1643" t="b">
        <v>0</v>
      </c>
      <c r="L1643" t="s">
        <v>4571</v>
      </c>
      <c r="O1643" t="s">
        <v>3202</v>
      </c>
      <c r="P1643" t="b">
        <v>1</v>
      </c>
      <c r="Q1643" s="2">
        <v>44176.788541666669</v>
      </c>
      <c r="R1643" s="1"/>
      <c r="S1643" t="b">
        <v>0</v>
      </c>
      <c r="U1643" s="1"/>
      <c r="V1643" t="b">
        <v>0</v>
      </c>
      <c r="W1643" s="1">
        <v>44287</v>
      </c>
      <c r="X1643">
        <v>4</v>
      </c>
      <c r="Y1643">
        <v>2021</v>
      </c>
      <c r="Z1643" t="s">
        <v>161</v>
      </c>
      <c r="AA1643" t="s">
        <v>161</v>
      </c>
      <c r="AB1643" t="b">
        <v>0</v>
      </c>
      <c r="AC1643" t="b">
        <v>0</v>
      </c>
      <c r="AE1643" t="b">
        <v>1</v>
      </c>
      <c r="AF1643" t="b">
        <v>0</v>
      </c>
      <c r="AG1643" t="b">
        <v>0</v>
      </c>
      <c r="AH1643" t="s">
        <v>3190</v>
      </c>
      <c r="AI1643" t="b">
        <v>0</v>
      </c>
      <c r="AK1643" t="b">
        <v>0</v>
      </c>
      <c r="AL1643" s="1">
        <v>44326</v>
      </c>
      <c r="AM1643" t="s">
        <v>162</v>
      </c>
      <c r="AN1643" s="2">
        <v>44348.7966087963</v>
      </c>
      <c r="AP1643" s="2">
        <v>44176.789074074077</v>
      </c>
      <c r="AQ1643" s="1"/>
      <c r="AS1643" t="b">
        <v>0</v>
      </c>
      <c r="AV1643" t="s">
        <v>93</v>
      </c>
      <c r="BB1643" t="s">
        <v>4572</v>
      </c>
      <c r="BD1643" t="b">
        <v>0</v>
      </c>
      <c r="BH1643" t="s">
        <v>3202</v>
      </c>
      <c r="BI1643" t="s">
        <v>4573</v>
      </c>
      <c r="BJ1643" t="s">
        <v>196</v>
      </c>
      <c r="BL1643" t="s">
        <v>4571</v>
      </c>
      <c r="BM1643" t="s">
        <v>202</v>
      </c>
      <c r="BN1643" t="s">
        <v>2414</v>
      </c>
      <c r="BQ1643" t="s">
        <v>204</v>
      </c>
      <c r="BR1643" t="b">
        <v>0</v>
      </c>
      <c r="BT1643" t="b">
        <v>0</v>
      </c>
      <c r="BW1643" t="s">
        <v>313</v>
      </c>
      <c r="BX1643" t="b">
        <v>0</v>
      </c>
      <c r="BY1643" s="2">
        <v>44376.857581018521</v>
      </c>
      <c r="BZ1643" t="s">
        <v>3204</v>
      </c>
      <c r="CB1643" t="b">
        <v>0</v>
      </c>
      <c r="CC1643" t="b">
        <v>0</v>
      </c>
      <c r="CF1643">
        <v>186816</v>
      </c>
      <c r="CH1643">
        <v>9340.7999999999993</v>
      </c>
      <c r="CI1643">
        <v>5</v>
      </c>
      <c r="CJ1643">
        <v>0</v>
      </c>
      <c r="CK1643">
        <f>YEAR(tbl_Opportunity[[#This Row],[Close Date]])</f>
        <v>2021</v>
      </c>
    </row>
    <row r="1644" spans="1:89">
      <c r="A1644" t="s">
        <v>4574</v>
      </c>
      <c r="B1644" t="b">
        <v>0</v>
      </c>
      <c r="D1644" t="b">
        <v>0</v>
      </c>
      <c r="E1644" t="s">
        <v>4575</v>
      </c>
      <c r="H1644" s="1">
        <v>44547</v>
      </c>
      <c r="I1644" t="b">
        <v>0</v>
      </c>
      <c r="L1644" t="s">
        <v>4576</v>
      </c>
      <c r="O1644" t="s">
        <v>215</v>
      </c>
      <c r="P1644" t="b">
        <v>1</v>
      </c>
      <c r="Q1644" s="2">
        <v>43867.546180555553</v>
      </c>
      <c r="R1644" s="1"/>
      <c r="S1644" t="b">
        <v>0</v>
      </c>
      <c r="U1644" s="1"/>
      <c r="V1644" t="b">
        <v>0</v>
      </c>
      <c r="W1644" s="1">
        <v>44287</v>
      </c>
      <c r="X1644">
        <v>4</v>
      </c>
      <c r="Y1644">
        <v>2021</v>
      </c>
      <c r="Z1644" t="s">
        <v>161</v>
      </c>
      <c r="AA1644" t="s">
        <v>161</v>
      </c>
      <c r="AB1644" t="b">
        <v>0</v>
      </c>
      <c r="AC1644" t="b">
        <v>0</v>
      </c>
      <c r="AE1644" t="b">
        <v>1</v>
      </c>
      <c r="AF1644" t="b">
        <v>0</v>
      </c>
      <c r="AG1644" t="b">
        <v>0</v>
      </c>
      <c r="AH1644" t="s">
        <v>4366</v>
      </c>
      <c r="AI1644" t="b">
        <v>0</v>
      </c>
      <c r="AK1644" t="b">
        <v>0</v>
      </c>
      <c r="AL1644" s="1">
        <v>44231</v>
      </c>
      <c r="AM1644" t="s">
        <v>162</v>
      </c>
      <c r="AN1644" s="2">
        <v>44348.796736111108</v>
      </c>
      <c r="AP1644" s="2"/>
      <c r="AQ1644" s="1"/>
      <c r="AS1644" t="b">
        <v>0</v>
      </c>
      <c r="AV1644" t="s">
        <v>176</v>
      </c>
      <c r="BB1644" t="s">
        <v>4577</v>
      </c>
      <c r="BD1644" t="b">
        <v>0</v>
      </c>
      <c r="BH1644" t="s">
        <v>311</v>
      </c>
      <c r="BI1644" t="s">
        <v>1243</v>
      </c>
      <c r="BL1644" t="s">
        <v>4576</v>
      </c>
      <c r="BM1644" t="s">
        <v>202</v>
      </c>
      <c r="BN1644" t="s">
        <v>2414</v>
      </c>
      <c r="BQ1644" t="s">
        <v>204</v>
      </c>
      <c r="BR1644" t="b">
        <v>0</v>
      </c>
      <c r="BT1644" t="b">
        <v>0</v>
      </c>
      <c r="BW1644" t="s">
        <v>313</v>
      </c>
      <c r="BX1644" t="b">
        <v>0</v>
      </c>
      <c r="BY1644" s="2">
        <v>44376.857581018521</v>
      </c>
      <c r="BZ1644" t="s">
        <v>3072</v>
      </c>
      <c r="CB1644" t="b">
        <v>0</v>
      </c>
      <c r="CC1644" t="b">
        <v>0</v>
      </c>
      <c r="CF1644">
        <v>140000</v>
      </c>
      <c r="CH1644">
        <v>7000</v>
      </c>
      <c r="CI1644">
        <v>5</v>
      </c>
      <c r="CJ1644">
        <v>0</v>
      </c>
      <c r="CK1644">
        <f>YEAR(tbl_Opportunity[[#This Row],[Close Date]])</f>
        <v>2021</v>
      </c>
    </row>
    <row r="1645" spans="1:89">
      <c r="A1645" t="s">
        <v>4578</v>
      </c>
      <c r="B1645" t="b">
        <v>0</v>
      </c>
      <c r="D1645" t="b">
        <v>0</v>
      </c>
      <c r="E1645" t="s">
        <v>4579</v>
      </c>
      <c r="H1645" s="1">
        <v>44560</v>
      </c>
      <c r="I1645" t="b">
        <v>0</v>
      </c>
      <c r="L1645" t="s">
        <v>4580</v>
      </c>
      <c r="O1645" t="s">
        <v>272</v>
      </c>
      <c r="P1645" t="b">
        <v>1</v>
      </c>
      <c r="Q1645" s="2">
        <v>44005.668715277781</v>
      </c>
      <c r="R1645" s="1"/>
      <c r="S1645" t="b">
        <v>0</v>
      </c>
      <c r="U1645" s="1"/>
      <c r="V1645" t="b">
        <v>0</v>
      </c>
      <c r="W1645" s="1">
        <v>44287</v>
      </c>
      <c r="X1645">
        <v>4</v>
      </c>
      <c r="Y1645">
        <v>2021</v>
      </c>
      <c r="Z1645" t="s">
        <v>161</v>
      </c>
      <c r="AA1645" t="s">
        <v>161</v>
      </c>
      <c r="AB1645" t="b">
        <v>0</v>
      </c>
      <c r="AC1645" t="b">
        <v>0</v>
      </c>
      <c r="AE1645" t="b">
        <v>1</v>
      </c>
      <c r="AF1645" t="b">
        <v>0</v>
      </c>
      <c r="AG1645" t="b">
        <v>0</v>
      </c>
      <c r="AH1645" t="s">
        <v>4366</v>
      </c>
      <c r="AI1645" t="b">
        <v>0</v>
      </c>
      <c r="AK1645" t="b">
        <v>0</v>
      </c>
      <c r="AL1645" s="1">
        <v>44287</v>
      </c>
      <c r="AM1645" t="s">
        <v>162</v>
      </c>
      <c r="AN1645" s="2">
        <v>44348.7966087963</v>
      </c>
      <c r="AP1645" s="2">
        <v>44012.812627314815</v>
      </c>
      <c r="AQ1645" s="1"/>
      <c r="AS1645" t="b">
        <v>0</v>
      </c>
      <c r="AV1645" t="s">
        <v>112</v>
      </c>
      <c r="BB1645" t="s">
        <v>4581</v>
      </c>
      <c r="BD1645" t="b">
        <v>0</v>
      </c>
      <c r="BH1645" t="s">
        <v>311</v>
      </c>
      <c r="BI1645" t="s">
        <v>1072</v>
      </c>
      <c r="BJ1645" t="s">
        <v>105</v>
      </c>
      <c r="BL1645" t="s">
        <v>4580</v>
      </c>
      <c r="BM1645" t="s">
        <v>202</v>
      </c>
      <c r="BN1645" t="s">
        <v>2414</v>
      </c>
      <c r="BQ1645" t="s">
        <v>204</v>
      </c>
      <c r="BR1645" t="b">
        <v>0</v>
      </c>
      <c r="BT1645" t="b">
        <v>0</v>
      </c>
      <c r="BW1645" t="s">
        <v>313</v>
      </c>
      <c r="BX1645" t="b">
        <v>0</v>
      </c>
      <c r="BY1645" s="2">
        <v>44376.857581018521</v>
      </c>
      <c r="BZ1645" t="s">
        <v>3070</v>
      </c>
      <c r="CB1645" t="b">
        <v>0</v>
      </c>
      <c r="CC1645" t="b">
        <v>0</v>
      </c>
      <c r="CF1645">
        <v>154850</v>
      </c>
      <c r="CH1645">
        <v>7742.5</v>
      </c>
      <c r="CI1645">
        <v>5</v>
      </c>
      <c r="CJ1645">
        <v>0</v>
      </c>
      <c r="CK1645">
        <f>YEAR(tbl_Opportunity[[#This Row],[Close Date]])</f>
        <v>2021</v>
      </c>
    </row>
    <row r="1646" spans="1:89">
      <c r="A1646" t="s">
        <v>4582</v>
      </c>
      <c r="B1646" t="b">
        <v>0</v>
      </c>
      <c r="D1646" t="b">
        <v>0</v>
      </c>
      <c r="E1646" t="s">
        <v>2929</v>
      </c>
      <c r="H1646" s="1">
        <v>44561</v>
      </c>
      <c r="I1646" t="b">
        <v>0</v>
      </c>
      <c r="L1646" t="s">
        <v>4583</v>
      </c>
      <c r="O1646" t="s">
        <v>215</v>
      </c>
      <c r="P1646" t="b">
        <v>1</v>
      </c>
      <c r="Q1646" s="2">
        <v>44280.656111111108</v>
      </c>
      <c r="R1646" s="1"/>
      <c r="S1646" t="b">
        <v>0</v>
      </c>
      <c r="U1646" s="1"/>
      <c r="V1646" t="b">
        <v>0</v>
      </c>
      <c r="W1646" s="1">
        <v>44287</v>
      </c>
      <c r="X1646">
        <v>4</v>
      </c>
      <c r="Y1646">
        <v>2021</v>
      </c>
      <c r="Z1646" t="s">
        <v>161</v>
      </c>
      <c r="AA1646" t="s">
        <v>161</v>
      </c>
      <c r="AB1646" t="b">
        <v>0</v>
      </c>
      <c r="AC1646" t="b">
        <v>0</v>
      </c>
      <c r="AE1646" t="b">
        <v>1</v>
      </c>
      <c r="AF1646" t="b">
        <v>0</v>
      </c>
      <c r="AG1646" t="b">
        <v>0</v>
      </c>
      <c r="AH1646" t="s">
        <v>4366</v>
      </c>
      <c r="AI1646" t="b">
        <v>0</v>
      </c>
      <c r="AK1646" t="b">
        <v>0</v>
      </c>
      <c r="AL1646" s="1">
        <v>44291</v>
      </c>
      <c r="AM1646" t="s">
        <v>162</v>
      </c>
      <c r="AN1646" s="2">
        <v>44348.796840277777</v>
      </c>
      <c r="AP1646" s="2"/>
      <c r="AQ1646" s="1"/>
      <c r="AS1646" t="b">
        <v>0</v>
      </c>
      <c r="AV1646" t="s">
        <v>93</v>
      </c>
      <c r="BB1646" t="s">
        <v>4584</v>
      </c>
      <c r="BD1646" t="b">
        <v>0</v>
      </c>
      <c r="BH1646" t="s">
        <v>215</v>
      </c>
      <c r="BI1646" t="s">
        <v>2055</v>
      </c>
      <c r="BJ1646" t="s">
        <v>216</v>
      </c>
      <c r="BL1646" t="s">
        <v>4583</v>
      </c>
      <c r="BM1646" t="s">
        <v>202</v>
      </c>
      <c r="BN1646" t="s">
        <v>2414</v>
      </c>
      <c r="BQ1646" t="s">
        <v>204</v>
      </c>
      <c r="BR1646" t="b">
        <v>0</v>
      </c>
      <c r="BT1646" t="b">
        <v>0</v>
      </c>
      <c r="BW1646" t="s">
        <v>313</v>
      </c>
      <c r="BX1646" t="b">
        <v>0</v>
      </c>
      <c r="BY1646" s="2">
        <v>44376.857581018521</v>
      </c>
      <c r="BZ1646" t="s">
        <v>3070</v>
      </c>
      <c r="CB1646" t="b">
        <v>0</v>
      </c>
      <c r="CC1646" t="b">
        <v>0</v>
      </c>
      <c r="CF1646">
        <v>222141.66</v>
      </c>
      <c r="CH1646">
        <v>11107.08</v>
      </c>
      <c r="CI1646">
        <v>5</v>
      </c>
      <c r="CJ1646">
        <v>0</v>
      </c>
      <c r="CK1646">
        <f>YEAR(tbl_Opportunity[[#This Row],[Close Date]])</f>
        <v>2021</v>
      </c>
    </row>
    <row r="1647" spans="1:89">
      <c r="A1647" t="s">
        <v>4585</v>
      </c>
      <c r="B1647" t="b">
        <v>0</v>
      </c>
      <c r="D1647" t="b">
        <v>0</v>
      </c>
      <c r="E1647" t="s">
        <v>2868</v>
      </c>
      <c r="H1647" s="1">
        <v>44561</v>
      </c>
      <c r="I1647" t="b">
        <v>0</v>
      </c>
      <c r="L1647" t="s">
        <v>4586</v>
      </c>
      <c r="O1647" t="s">
        <v>272</v>
      </c>
      <c r="P1647" t="b">
        <v>1</v>
      </c>
      <c r="Q1647" s="2">
        <v>43689.660393518519</v>
      </c>
      <c r="R1647" s="1"/>
      <c r="S1647" t="b">
        <v>0</v>
      </c>
      <c r="U1647" s="1"/>
      <c r="V1647" t="b">
        <v>0</v>
      </c>
      <c r="W1647" s="1">
        <v>44287</v>
      </c>
      <c r="X1647">
        <v>4</v>
      </c>
      <c r="Y1647">
        <v>2021</v>
      </c>
      <c r="Z1647" t="s">
        <v>161</v>
      </c>
      <c r="AA1647" t="s">
        <v>161</v>
      </c>
      <c r="AB1647" t="b">
        <v>0</v>
      </c>
      <c r="AC1647" t="b">
        <v>0</v>
      </c>
      <c r="AE1647" t="b">
        <v>1</v>
      </c>
      <c r="AF1647" t="b">
        <v>0</v>
      </c>
      <c r="AG1647" t="b">
        <v>0</v>
      </c>
      <c r="AH1647" t="s">
        <v>4366</v>
      </c>
      <c r="AI1647" t="b">
        <v>0</v>
      </c>
      <c r="AK1647" t="b">
        <v>0</v>
      </c>
      <c r="AL1647" s="1">
        <v>44375</v>
      </c>
      <c r="AM1647" t="s">
        <v>162</v>
      </c>
      <c r="AN1647" s="2">
        <v>44348.796805555554</v>
      </c>
      <c r="AP1647" s="2">
        <v>43875.402569444443</v>
      </c>
      <c r="AQ1647" s="1"/>
      <c r="AS1647" t="b">
        <v>0</v>
      </c>
      <c r="AV1647" t="s">
        <v>2870</v>
      </c>
      <c r="BB1647" t="s">
        <v>4587</v>
      </c>
      <c r="BD1647" t="b">
        <v>0</v>
      </c>
      <c r="BH1647" t="s">
        <v>3209</v>
      </c>
      <c r="BI1647" t="s">
        <v>1668</v>
      </c>
      <c r="BJ1647" t="s">
        <v>216</v>
      </c>
      <c r="BL1647" t="s">
        <v>4586</v>
      </c>
      <c r="BM1647" t="s">
        <v>202</v>
      </c>
      <c r="BN1647" t="s">
        <v>2414</v>
      </c>
      <c r="BQ1647" t="s">
        <v>204</v>
      </c>
      <c r="BR1647" t="b">
        <v>0</v>
      </c>
      <c r="BT1647" t="b">
        <v>0</v>
      </c>
      <c r="BW1647" t="s">
        <v>313</v>
      </c>
      <c r="BX1647" t="b">
        <v>0</v>
      </c>
      <c r="BY1647" s="2">
        <v>44376.857569444444</v>
      </c>
      <c r="BZ1647" t="s">
        <v>2812</v>
      </c>
      <c r="CB1647" t="b">
        <v>0</v>
      </c>
      <c r="CC1647" t="b">
        <v>0</v>
      </c>
      <c r="CF1647">
        <v>174800</v>
      </c>
      <c r="CH1647">
        <v>8740</v>
      </c>
      <c r="CI1647">
        <v>5</v>
      </c>
      <c r="CJ1647">
        <v>0</v>
      </c>
      <c r="CK1647">
        <f>YEAR(tbl_Opportunity[[#This Row],[Close Date]])</f>
        <v>2021</v>
      </c>
    </row>
    <row r="1648" spans="1:89">
      <c r="A1648" t="s">
        <v>4588</v>
      </c>
      <c r="B1648" t="b">
        <v>0</v>
      </c>
      <c r="D1648" t="b">
        <v>0</v>
      </c>
      <c r="E1648" t="s">
        <v>3119</v>
      </c>
      <c r="H1648" s="1">
        <v>44561</v>
      </c>
      <c r="I1648" t="b">
        <v>0</v>
      </c>
      <c r="L1648" t="s">
        <v>4589</v>
      </c>
      <c r="O1648" t="s">
        <v>215</v>
      </c>
      <c r="P1648" t="b">
        <v>1</v>
      </c>
      <c r="Q1648" s="2">
        <v>44130.785428240742</v>
      </c>
      <c r="R1648" s="1"/>
      <c r="S1648" t="b">
        <v>0</v>
      </c>
      <c r="U1648" s="1"/>
      <c r="V1648" t="b">
        <v>0</v>
      </c>
      <c r="W1648" s="1">
        <v>44287</v>
      </c>
      <c r="X1648">
        <v>4</v>
      </c>
      <c r="Y1648">
        <v>2021</v>
      </c>
      <c r="Z1648" t="s">
        <v>161</v>
      </c>
      <c r="AA1648" t="s">
        <v>161</v>
      </c>
      <c r="AB1648" t="b">
        <v>0</v>
      </c>
      <c r="AC1648" t="b">
        <v>0</v>
      </c>
      <c r="AE1648" t="b">
        <v>1</v>
      </c>
      <c r="AF1648" t="b">
        <v>0</v>
      </c>
      <c r="AG1648" t="b">
        <v>0</v>
      </c>
      <c r="AH1648" t="s">
        <v>4366</v>
      </c>
      <c r="AI1648" t="b">
        <v>0</v>
      </c>
      <c r="AK1648" t="b">
        <v>0</v>
      </c>
      <c r="AL1648" s="1">
        <v>44312</v>
      </c>
      <c r="AM1648" t="s">
        <v>3209</v>
      </c>
      <c r="AN1648" s="2">
        <v>44371.659687500003</v>
      </c>
      <c r="AP1648" s="2">
        <v>44202.735277777778</v>
      </c>
      <c r="AQ1648" s="1"/>
      <c r="AS1648" t="b">
        <v>0</v>
      </c>
      <c r="AV1648" t="s">
        <v>93</v>
      </c>
      <c r="BB1648" t="s">
        <v>4590</v>
      </c>
      <c r="BD1648" t="b">
        <v>0</v>
      </c>
      <c r="BH1648" t="s">
        <v>3209</v>
      </c>
      <c r="BI1648" t="s">
        <v>1668</v>
      </c>
      <c r="BJ1648" t="s">
        <v>216</v>
      </c>
      <c r="BL1648" t="s">
        <v>4589</v>
      </c>
      <c r="BM1648" t="s">
        <v>202</v>
      </c>
      <c r="BN1648" t="s">
        <v>2414</v>
      </c>
      <c r="BQ1648" t="s">
        <v>204</v>
      </c>
      <c r="BR1648" t="b">
        <v>0</v>
      </c>
      <c r="BT1648" t="b">
        <v>0</v>
      </c>
      <c r="BW1648" t="s">
        <v>313</v>
      </c>
      <c r="BX1648" t="b">
        <v>0</v>
      </c>
      <c r="BY1648" s="2">
        <v>44376.857581018521</v>
      </c>
      <c r="BZ1648" t="s">
        <v>2812</v>
      </c>
      <c r="CB1648" t="b">
        <v>0</v>
      </c>
      <c r="CC1648" t="b">
        <v>0</v>
      </c>
      <c r="CF1648">
        <v>161000</v>
      </c>
      <c r="CH1648">
        <v>8050</v>
      </c>
      <c r="CI1648">
        <v>5</v>
      </c>
      <c r="CJ1648">
        <v>0</v>
      </c>
      <c r="CK1648">
        <f>YEAR(tbl_Opportunity[[#This Row],[Close Date]])</f>
        <v>2021</v>
      </c>
    </row>
    <row r="1649" spans="1:89">
      <c r="A1649" t="s">
        <v>4591</v>
      </c>
      <c r="B1649" t="b">
        <v>0</v>
      </c>
      <c r="D1649" t="b">
        <v>0</v>
      </c>
      <c r="E1649" t="s">
        <v>2929</v>
      </c>
      <c r="H1649" s="1">
        <v>44530</v>
      </c>
      <c r="I1649" t="b">
        <v>0</v>
      </c>
      <c r="L1649" t="s">
        <v>4592</v>
      </c>
      <c r="O1649" t="s">
        <v>215</v>
      </c>
      <c r="P1649" t="b">
        <v>1</v>
      </c>
      <c r="Q1649" s="2">
        <v>44249.715057870373</v>
      </c>
      <c r="R1649" s="1"/>
      <c r="S1649" t="b">
        <v>0</v>
      </c>
      <c r="U1649" s="1"/>
      <c r="V1649" t="b">
        <v>0</v>
      </c>
      <c r="W1649" s="1">
        <v>44287</v>
      </c>
      <c r="X1649">
        <v>4</v>
      </c>
      <c r="Y1649">
        <v>2021</v>
      </c>
      <c r="Z1649" t="s">
        <v>161</v>
      </c>
      <c r="AA1649" t="s">
        <v>161</v>
      </c>
      <c r="AB1649" t="b">
        <v>0</v>
      </c>
      <c r="AC1649" t="b">
        <v>0</v>
      </c>
      <c r="AE1649" t="b">
        <v>1</v>
      </c>
      <c r="AF1649" t="b">
        <v>0</v>
      </c>
      <c r="AG1649" t="b">
        <v>0</v>
      </c>
      <c r="AH1649" t="s">
        <v>4366</v>
      </c>
      <c r="AI1649" t="b">
        <v>0</v>
      </c>
      <c r="AK1649" t="b">
        <v>0</v>
      </c>
      <c r="AL1649" s="1">
        <v>44355</v>
      </c>
      <c r="AM1649" t="s">
        <v>4073</v>
      </c>
      <c r="AN1649" s="2">
        <v>44368.335439814815</v>
      </c>
      <c r="AP1649" s="2"/>
      <c r="AQ1649" s="1"/>
      <c r="AS1649" t="b">
        <v>0</v>
      </c>
      <c r="AV1649" t="s">
        <v>93</v>
      </c>
      <c r="BB1649" t="s">
        <v>4593</v>
      </c>
      <c r="BD1649" t="b">
        <v>0</v>
      </c>
      <c r="BH1649" t="s">
        <v>4073</v>
      </c>
      <c r="BI1649" t="s">
        <v>2055</v>
      </c>
      <c r="BL1649" t="s">
        <v>4592</v>
      </c>
      <c r="BM1649" t="s">
        <v>202</v>
      </c>
      <c r="BN1649" t="s">
        <v>2414</v>
      </c>
      <c r="BQ1649" t="s">
        <v>204</v>
      </c>
      <c r="BR1649" t="b">
        <v>0</v>
      </c>
      <c r="BT1649" t="b">
        <v>0</v>
      </c>
      <c r="BW1649" t="s">
        <v>313</v>
      </c>
      <c r="BX1649" t="b">
        <v>0</v>
      </c>
      <c r="BY1649" s="2">
        <v>44376.857581018521</v>
      </c>
      <c r="BZ1649" t="s">
        <v>2812</v>
      </c>
      <c r="CB1649" t="b">
        <v>0</v>
      </c>
      <c r="CC1649" t="b">
        <v>0</v>
      </c>
      <c r="CF1649">
        <v>173478</v>
      </c>
      <c r="CH1649">
        <v>8673.9</v>
      </c>
      <c r="CI1649">
        <v>5</v>
      </c>
      <c r="CJ1649">
        <v>0</v>
      </c>
      <c r="CK1649">
        <f>YEAR(tbl_Opportunity[[#This Row],[Close Date]])</f>
        <v>2021</v>
      </c>
    </row>
    <row r="1650" spans="1:89">
      <c r="A1650" t="s">
        <v>1261</v>
      </c>
      <c r="B1650" t="b">
        <v>0</v>
      </c>
      <c r="D1650" t="b">
        <v>0</v>
      </c>
      <c r="H1650" s="1">
        <v>44547</v>
      </c>
      <c r="I1650" t="b">
        <v>0</v>
      </c>
      <c r="L1650" t="s">
        <v>4594</v>
      </c>
      <c r="O1650" t="s">
        <v>215</v>
      </c>
      <c r="P1650" t="b">
        <v>1</v>
      </c>
      <c r="Q1650" s="2">
        <v>43584.801481481481</v>
      </c>
      <c r="R1650" s="1"/>
      <c r="S1650" t="b">
        <v>0</v>
      </c>
      <c r="U1650" s="1"/>
      <c r="V1650" t="b">
        <v>0</v>
      </c>
      <c r="W1650" s="1">
        <v>44287</v>
      </c>
      <c r="X1650">
        <v>4</v>
      </c>
      <c r="Y1650">
        <v>2021</v>
      </c>
      <c r="Z1650" t="s">
        <v>161</v>
      </c>
      <c r="AA1650" t="s">
        <v>161</v>
      </c>
      <c r="AB1650" t="b">
        <v>0</v>
      </c>
      <c r="AC1650" t="b">
        <v>0</v>
      </c>
      <c r="AE1650" t="b">
        <v>1</v>
      </c>
      <c r="AF1650" t="b">
        <v>0</v>
      </c>
      <c r="AG1650" t="b">
        <v>0</v>
      </c>
      <c r="AH1650" t="s">
        <v>4366</v>
      </c>
      <c r="AI1650" t="b">
        <v>0</v>
      </c>
      <c r="AK1650" t="b">
        <v>0</v>
      </c>
      <c r="AL1650" s="1">
        <v>44300</v>
      </c>
      <c r="AM1650" t="s">
        <v>162</v>
      </c>
      <c r="AN1650" s="2">
        <v>44348.796805555554</v>
      </c>
      <c r="AP1650" s="2">
        <v>43845.629201388889</v>
      </c>
      <c r="AQ1650" s="1"/>
      <c r="AS1650" t="b">
        <v>0</v>
      </c>
      <c r="AV1650" t="s">
        <v>248</v>
      </c>
      <c r="AY1650" t="s">
        <v>236</v>
      </c>
      <c r="AZ1650" t="s">
        <v>237</v>
      </c>
      <c r="BB1650" t="s">
        <v>4595</v>
      </c>
      <c r="BD1650" t="b">
        <v>0</v>
      </c>
      <c r="BG1650" t="s">
        <v>4596</v>
      </c>
      <c r="BH1650" t="s">
        <v>311</v>
      </c>
      <c r="BI1650" t="s">
        <v>1072</v>
      </c>
      <c r="BJ1650" t="s">
        <v>216</v>
      </c>
      <c r="BL1650" t="s">
        <v>4594</v>
      </c>
      <c r="BM1650" t="s">
        <v>202</v>
      </c>
      <c r="BN1650" t="s">
        <v>2414</v>
      </c>
      <c r="BQ1650" t="s">
        <v>204</v>
      </c>
      <c r="BR1650" t="b">
        <v>0</v>
      </c>
      <c r="BT1650" t="b">
        <v>0</v>
      </c>
      <c r="BW1650" t="s">
        <v>349</v>
      </c>
      <c r="BX1650" t="b">
        <v>0</v>
      </c>
      <c r="BY1650" s="2">
        <v>44376.857569444444</v>
      </c>
      <c r="BZ1650" t="s">
        <v>3072</v>
      </c>
      <c r="CB1650" t="b">
        <v>0</v>
      </c>
      <c r="CC1650" t="b">
        <v>0</v>
      </c>
      <c r="CF1650">
        <v>154850</v>
      </c>
      <c r="CH1650">
        <v>46455</v>
      </c>
      <c r="CI1650">
        <v>30</v>
      </c>
      <c r="CJ1650">
        <v>0</v>
      </c>
      <c r="CK1650">
        <f>YEAR(tbl_Opportunity[[#This Row],[Close Date]])</f>
        <v>2021</v>
      </c>
    </row>
    <row r="1651" spans="1:89">
      <c r="A1651" t="s">
        <v>1645</v>
      </c>
      <c r="B1651" t="b">
        <v>0</v>
      </c>
      <c r="D1651" t="b">
        <v>0</v>
      </c>
      <c r="E1651" t="s">
        <v>3126</v>
      </c>
      <c r="H1651" s="1">
        <v>44547</v>
      </c>
      <c r="I1651" t="b">
        <v>0</v>
      </c>
      <c r="L1651" t="s">
        <v>4597</v>
      </c>
      <c r="M1651" t="s">
        <v>4598</v>
      </c>
      <c r="N1651" t="s">
        <v>345</v>
      </c>
      <c r="O1651" t="s">
        <v>215</v>
      </c>
      <c r="P1651" t="b">
        <v>1</v>
      </c>
      <c r="Q1651" s="2">
        <v>43633.078831018516</v>
      </c>
      <c r="R1651" s="1"/>
      <c r="S1651" t="b">
        <v>0</v>
      </c>
      <c r="U1651" s="1"/>
      <c r="V1651" t="b">
        <v>0</v>
      </c>
      <c r="W1651" s="1">
        <v>44287</v>
      </c>
      <c r="X1651">
        <v>4</v>
      </c>
      <c r="Y1651">
        <v>2021</v>
      </c>
      <c r="Z1651" t="s">
        <v>161</v>
      </c>
      <c r="AA1651" t="s">
        <v>161</v>
      </c>
      <c r="AB1651" t="b">
        <v>0</v>
      </c>
      <c r="AC1651" t="b">
        <v>0</v>
      </c>
      <c r="AE1651" t="b">
        <v>1</v>
      </c>
      <c r="AF1651" t="b">
        <v>0</v>
      </c>
      <c r="AG1651" t="b">
        <v>0</v>
      </c>
      <c r="AH1651" t="s">
        <v>4366</v>
      </c>
      <c r="AI1651" t="b">
        <v>0</v>
      </c>
      <c r="AK1651" t="b">
        <v>0</v>
      </c>
      <c r="AL1651" s="1">
        <v>44372</v>
      </c>
      <c r="AM1651" t="s">
        <v>311</v>
      </c>
      <c r="AN1651" s="2">
        <v>44370.768773148149</v>
      </c>
      <c r="AP1651" s="2">
        <v>44123.580960648149</v>
      </c>
      <c r="AQ1651" s="1"/>
      <c r="AS1651" t="b">
        <v>0</v>
      </c>
      <c r="AV1651" t="s">
        <v>213</v>
      </c>
      <c r="BB1651" t="s">
        <v>4599</v>
      </c>
      <c r="BD1651" t="b">
        <v>0</v>
      </c>
      <c r="BH1651" t="s">
        <v>311</v>
      </c>
      <c r="BI1651" t="s">
        <v>1072</v>
      </c>
      <c r="BL1651" t="s">
        <v>4597</v>
      </c>
      <c r="BM1651" t="s">
        <v>202</v>
      </c>
      <c r="BN1651" t="s">
        <v>2414</v>
      </c>
      <c r="BQ1651" t="s">
        <v>204</v>
      </c>
      <c r="BR1651" t="b">
        <v>0</v>
      </c>
      <c r="BT1651" t="b">
        <v>0</v>
      </c>
      <c r="BW1651" t="s">
        <v>349</v>
      </c>
      <c r="BX1651" t="b">
        <v>0</v>
      </c>
      <c r="BY1651" s="2">
        <v>44376.857569444444</v>
      </c>
      <c r="BZ1651" t="s">
        <v>3070</v>
      </c>
      <c r="CB1651" t="b">
        <v>0</v>
      </c>
      <c r="CC1651" t="b">
        <v>0</v>
      </c>
      <c r="CF1651">
        <v>154850</v>
      </c>
      <c r="CH1651">
        <v>46455</v>
      </c>
      <c r="CI1651">
        <v>30</v>
      </c>
      <c r="CJ1651">
        <v>0</v>
      </c>
      <c r="CK1651">
        <f>YEAR(tbl_Opportunity[[#This Row],[Close Date]])</f>
        <v>2021</v>
      </c>
    </row>
    <row r="1652" spans="1:89">
      <c r="A1652" t="s">
        <v>4600</v>
      </c>
      <c r="B1652" t="b">
        <v>0</v>
      </c>
      <c r="D1652" t="b">
        <v>0</v>
      </c>
      <c r="H1652" s="1">
        <v>44519</v>
      </c>
      <c r="I1652" t="b">
        <v>0</v>
      </c>
      <c r="L1652" t="s">
        <v>4601</v>
      </c>
      <c r="M1652" t="s">
        <v>4602</v>
      </c>
      <c r="N1652" t="s">
        <v>345</v>
      </c>
      <c r="O1652" t="s">
        <v>4222</v>
      </c>
      <c r="P1652" t="b">
        <v>1</v>
      </c>
      <c r="Q1652" s="2">
        <v>43805.790173611109</v>
      </c>
      <c r="R1652" s="1"/>
      <c r="S1652" t="b">
        <v>0</v>
      </c>
      <c r="U1652" s="1"/>
      <c r="V1652" t="b">
        <v>0</v>
      </c>
      <c r="W1652" s="1">
        <v>44287</v>
      </c>
      <c r="X1652">
        <v>4</v>
      </c>
      <c r="Y1652">
        <v>2021</v>
      </c>
      <c r="Z1652" t="s">
        <v>161</v>
      </c>
      <c r="AA1652" t="s">
        <v>161</v>
      </c>
      <c r="AB1652" t="b">
        <v>0</v>
      </c>
      <c r="AC1652" t="b">
        <v>0</v>
      </c>
      <c r="AE1652" t="b">
        <v>1</v>
      </c>
      <c r="AF1652" t="b">
        <v>0</v>
      </c>
      <c r="AG1652" t="b">
        <v>0</v>
      </c>
      <c r="AH1652" t="s">
        <v>4366</v>
      </c>
      <c r="AI1652" t="b">
        <v>0</v>
      </c>
      <c r="AK1652" t="b">
        <v>0</v>
      </c>
      <c r="AL1652" s="1">
        <v>44271</v>
      </c>
      <c r="AM1652" t="s">
        <v>162</v>
      </c>
      <c r="AN1652" s="2">
        <v>44348.796840277777</v>
      </c>
      <c r="AP1652" s="2">
        <v>44109.810428240744</v>
      </c>
      <c r="AQ1652" s="1"/>
      <c r="AS1652" t="b">
        <v>0</v>
      </c>
      <c r="AV1652" t="s">
        <v>176</v>
      </c>
      <c r="BB1652" t="s">
        <v>4603</v>
      </c>
      <c r="BD1652" t="b">
        <v>0</v>
      </c>
      <c r="BH1652" t="s">
        <v>311</v>
      </c>
      <c r="BI1652" t="s">
        <v>1072</v>
      </c>
      <c r="BJ1652" t="s">
        <v>216</v>
      </c>
      <c r="BL1652" t="s">
        <v>4601</v>
      </c>
      <c r="BM1652" t="s">
        <v>202</v>
      </c>
      <c r="BN1652" t="s">
        <v>2414</v>
      </c>
      <c r="BQ1652" t="s">
        <v>204</v>
      </c>
      <c r="BR1652" t="b">
        <v>0</v>
      </c>
      <c r="BT1652" t="b">
        <v>0</v>
      </c>
      <c r="BW1652" t="s">
        <v>349</v>
      </c>
      <c r="BX1652" t="b">
        <v>0</v>
      </c>
      <c r="BY1652" s="2">
        <v>44376.857581018521</v>
      </c>
      <c r="BZ1652" t="s">
        <v>3072</v>
      </c>
      <c r="CB1652" t="b">
        <v>0</v>
      </c>
      <c r="CC1652" t="b">
        <v>0</v>
      </c>
      <c r="CF1652">
        <v>154850</v>
      </c>
      <c r="CH1652">
        <v>46455</v>
      </c>
      <c r="CI1652">
        <v>30</v>
      </c>
      <c r="CJ1652">
        <v>0</v>
      </c>
      <c r="CK1652">
        <f>YEAR(tbl_Opportunity[[#This Row],[Close Date]])</f>
        <v>2021</v>
      </c>
    </row>
    <row r="1653" spans="1:89">
      <c r="A1653" t="s">
        <v>4604</v>
      </c>
      <c r="B1653" t="b">
        <v>0</v>
      </c>
      <c r="D1653" t="b">
        <v>0</v>
      </c>
      <c r="H1653" s="1">
        <v>44519</v>
      </c>
      <c r="I1653" t="b">
        <v>0</v>
      </c>
      <c r="L1653" t="s">
        <v>4605</v>
      </c>
      <c r="M1653" t="s">
        <v>4606</v>
      </c>
      <c r="N1653" t="s">
        <v>345</v>
      </c>
      <c r="O1653" t="s">
        <v>2393</v>
      </c>
      <c r="P1653" t="b">
        <v>1</v>
      </c>
      <c r="Q1653" s="2">
        <v>43767.652696759258</v>
      </c>
      <c r="R1653" s="1"/>
      <c r="S1653" t="b">
        <v>0</v>
      </c>
      <c r="U1653" s="1"/>
      <c r="V1653" t="b">
        <v>0</v>
      </c>
      <c r="W1653" s="1">
        <v>44287</v>
      </c>
      <c r="X1653">
        <v>4</v>
      </c>
      <c r="Y1653">
        <v>2021</v>
      </c>
      <c r="Z1653" t="s">
        <v>161</v>
      </c>
      <c r="AA1653" t="s">
        <v>161</v>
      </c>
      <c r="AB1653" t="b">
        <v>0</v>
      </c>
      <c r="AC1653" t="b">
        <v>0</v>
      </c>
      <c r="AE1653" t="b">
        <v>1</v>
      </c>
      <c r="AF1653" t="b">
        <v>0</v>
      </c>
      <c r="AG1653" t="b">
        <v>0</v>
      </c>
      <c r="AH1653" t="s">
        <v>4366</v>
      </c>
      <c r="AI1653" t="b">
        <v>0</v>
      </c>
      <c r="AK1653" t="b">
        <v>0</v>
      </c>
      <c r="AL1653" s="1">
        <v>44272</v>
      </c>
      <c r="AM1653" t="s">
        <v>311</v>
      </c>
      <c r="AN1653" s="2">
        <v>44370.707858796297</v>
      </c>
      <c r="AP1653" s="2">
        <v>43885.951678240737</v>
      </c>
      <c r="AQ1653" s="1"/>
      <c r="AS1653" t="b">
        <v>0</v>
      </c>
      <c r="AV1653" t="s">
        <v>176</v>
      </c>
      <c r="BB1653" t="s">
        <v>4607</v>
      </c>
      <c r="BD1653" t="b">
        <v>0</v>
      </c>
      <c r="BH1653" t="s">
        <v>311</v>
      </c>
      <c r="BI1653" t="s">
        <v>1072</v>
      </c>
      <c r="BJ1653" t="s">
        <v>216</v>
      </c>
      <c r="BL1653" t="s">
        <v>4605</v>
      </c>
      <c r="BM1653" t="s">
        <v>202</v>
      </c>
      <c r="BN1653" t="s">
        <v>2414</v>
      </c>
      <c r="BQ1653" t="s">
        <v>204</v>
      </c>
      <c r="BR1653" t="b">
        <v>0</v>
      </c>
      <c r="BT1653" t="b">
        <v>0</v>
      </c>
      <c r="BW1653" t="s">
        <v>349</v>
      </c>
      <c r="BX1653" t="b">
        <v>0</v>
      </c>
      <c r="BY1653" s="2">
        <v>44376.857569444444</v>
      </c>
      <c r="BZ1653" t="s">
        <v>3072</v>
      </c>
      <c r="CB1653" t="b">
        <v>0</v>
      </c>
      <c r="CC1653" t="b">
        <v>0</v>
      </c>
      <c r="CF1653">
        <v>154850</v>
      </c>
      <c r="CH1653">
        <v>46455</v>
      </c>
      <c r="CI1653">
        <v>30</v>
      </c>
      <c r="CJ1653">
        <v>0</v>
      </c>
      <c r="CK1653">
        <f>YEAR(tbl_Opportunity[[#This Row],[Close Date]])</f>
        <v>2021</v>
      </c>
    </row>
    <row r="1654" spans="1:89">
      <c r="A1654" t="s">
        <v>4608</v>
      </c>
      <c r="B1654" t="b">
        <v>0</v>
      </c>
      <c r="D1654" t="b">
        <v>0</v>
      </c>
      <c r="H1654" s="1">
        <v>44547</v>
      </c>
      <c r="I1654" t="b">
        <v>0</v>
      </c>
      <c r="L1654" t="s">
        <v>4609</v>
      </c>
      <c r="M1654" t="s">
        <v>4610</v>
      </c>
      <c r="N1654" t="s">
        <v>345</v>
      </c>
      <c r="O1654" t="s">
        <v>272</v>
      </c>
      <c r="P1654" t="b">
        <v>1</v>
      </c>
      <c r="Q1654" s="2">
        <v>43819.595127314817</v>
      </c>
      <c r="R1654" s="1"/>
      <c r="S1654" t="b">
        <v>0</v>
      </c>
      <c r="U1654" s="1"/>
      <c r="V1654" t="b">
        <v>0</v>
      </c>
      <c r="W1654" s="1">
        <v>44287</v>
      </c>
      <c r="X1654">
        <v>4</v>
      </c>
      <c r="Y1654">
        <v>2021</v>
      </c>
      <c r="Z1654" t="s">
        <v>161</v>
      </c>
      <c r="AA1654" t="s">
        <v>161</v>
      </c>
      <c r="AB1654" t="b">
        <v>0</v>
      </c>
      <c r="AC1654" t="b">
        <v>0</v>
      </c>
      <c r="AE1654" t="b">
        <v>1</v>
      </c>
      <c r="AF1654" t="b">
        <v>0</v>
      </c>
      <c r="AG1654" t="b">
        <v>0</v>
      </c>
      <c r="AH1654" t="s">
        <v>4366</v>
      </c>
      <c r="AI1654" t="b">
        <v>0</v>
      </c>
      <c r="AK1654" t="b">
        <v>0</v>
      </c>
      <c r="AL1654" s="1">
        <v>44172</v>
      </c>
      <c r="AM1654" t="s">
        <v>162</v>
      </c>
      <c r="AN1654" s="2">
        <v>44348.796805555554</v>
      </c>
      <c r="AP1654" s="2">
        <v>44152.810601851852</v>
      </c>
      <c r="AQ1654" s="1"/>
      <c r="AS1654" t="b">
        <v>0</v>
      </c>
      <c r="AV1654" t="s">
        <v>93</v>
      </c>
      <c r="BB1654" t="s">
        <v>4611</v>
      </c>
      <c r="BD1654" t="b">
        <v>0</v>
      </c>
      <c r="BH1654" t="s">
        <v>3139</v>
      </c>
      <c r="BI1654" t="s">
        <v>1668</v>
      </c>
      <c r="BJ1654" t="s">
        <v>216</v>
      </c>
      <c r="BL1654" t="s">
        <v>4609</v>
      </c>
      <c r="BM1654" t="s">
        <v>202</v>
      </c>
      <c r="BN1654" t="s">
        <v>2414</v>
      </c>
      <c r="BQ1654" t="s">
        <v>204</v>
      </c>
      <c r="BR1654" t="b">
        <v>0</v>
      </c>
      <c r="BT1654" t="b">
        <v>0</v>
      </c>
      <c r="BW1654" t="s">
        <v>313</v>
      </c>
      <c r="BX1654" t="b">
        <v>0</v>
      </c>
      <c r="BY1654" s="2">
        <v>44376.857581018521</v>
      </c>
      <c r="BZ1654" t="s">
        <v>3140</v>
      </c>
      <c r="CB1654" t="b">
        <v>0</v>
      </c>
      <c r="CC1654" t="b">
        <v>0</v>
      </c>
      <c r="CF1654">
        <v>122820</v>
      </c>
      <c r="CH1654">
        <v>6141</v>
      </c>
      <c r="CI1654">
        <v>5</v>
      </c>
      <c r="CJ1654">
        <v>0</v>
      </c>
      <c r="CK1654">
        <f>YEAR(tbl_Opportunity[[#This Row],[Close Date]])</f>
        <v>2021</v>
      </c>
    </row>
    <row r="1655" spans="1:89">
      <c r="A1655" t="s">
        <v>2635</v>
      </c>
      <c r="B1655" t="b">
        <v>0</v>
      </c>
      <c r="D1655" t="b">
        <v>0</v>
      </c>
      <c r="E1655" t="s">
        <v>4387</v>
      </c>
      <c r="H1655" s="1">
        <v>44526</v>
      </c>
      <c r="I1655" t="b">
        <v>0</v>
      </c>
      <c r="L1655" t="s">
        <v>4612</v>
      </c>
      <c r="M1655" t="s">
        <v>4613</v>
      </c>
      <c r="N1655" t="s">
        <v>345</v>
      </c>
      <c r="O1655" t="s">
        <v>215</v>
      </c>
      <c r="P1655" t="b">
        <v>1</v>
      </c>
      <c r="Q1655" s="2">
        <v>43936.893078703702</v>
      </c>
      <c r="R1655" s="1"/>
      <c r="S1655" t="b">
        <v>0</v>
      </c>
      <c r="U1655" s="1"/>
      <c r="V1655" t="b">
        <v>0</v>
      </c>
      <c r="W1655" s="1">
        <v>44287</v>
      </c>
      <c r="X1655">
        <v>4</v>
      </c>
      <c r="Y1655">
        <v>2021</v>
      </c>
      <c r="Z1655" t="s">
        <v>161</v>
      </c>
      <c r="AA1655" t="s">
        <v>161</v>
      </c>
      <c r="AB1655" t="b">
        <v>0</v>
      </c>
      <c r="AC1655" t="b">
        <v>0</v>
      </c>
      <c r="AE1655" t="b">
        <v>1</v>
      </c>
      <c r="AF1655" t="b">
        <v>0</v>
      </c>
      <c r="AG1655" t="b">
        <v>0</v>
      </c>
      <c r="AH1655" t="s">
        <v>4366</v>
      </c>
      <c r="AI1655" t="b">
        <v>0</v>
      </c>
      <c r="AK1655" t="b">
        <v>0</v>
      </c>
      <c r="AL1655" s="1">
        <v>44123</v>
      </c>
      <c r="AM1655" t="s">
        <v>162</v>
      </c>
      <c r="AN1655" s="2">
        <v>44348.796805555554</v>
      </c>
      <c r="AP1655" s="2">
        <v>44223.182106481479</v>
      </c>
      <c r="AQ1655" s="1"/>
      <c r="AS1655" t="b">
        <v>0</v>
      </c>
      <c r="AV1655" t="s">
        <v>2809</v>
      </c>
      <c r="BB1655" t="s">
        <v>4614</v>
      </c>
      <c r="BD1655" t="b">
        <v>0</v>
      </c>
      <c r="BH1655" t="s">
        <v>311</v>
      </c>
      <c r="BI1655" t="s">
        <v>1072</v>
      </c>
      <c r="BJ1655" t="s">
        <v>216</v>
      </c>
      <c r="BL1655" t="s">
        <v>4612</v>
      </c>
      <c r="BM1655" t="s">
        <v>202</v>
      </c>
      <c r="BN1655" t="s">
        <v>2414</v>
      </c>
      <c r="BQ1655" t="s">
        <v>204</v>
      </c>
      <c r="BR1655" t="b">
        <v>0</v>
      </c>
      <c r="BT1655" t="b">
        <v>0</v>
      </c>
      <c r="BU1655" t="s">
        <v>2350</v>
      </c>
      <c r="BW1655" t="s">
        <v>313</v>
      </c>
      <c r="BX1655" t="b">
        <v>0</v>
      </c>
      <c r="BY1655" s="2">
        <v>44376.857581018521</v>
      </c>
      <c r="BZ1655" t="s">
        <v>3072</v>
      </c>
      <c r="CB1655" t="b">
        <v>0</v>
      </c>
      <c r="CC1655" t="b">
        <v>0</v>
      </c>
      <c r="CF1655">
        <v>175010</v>
      </c>
      <c r="CH1655">
        <v>8750.5</v>
      </c>
      <c r="CI1655">
        <v>5</v>
      </c>
      <c r="CJ1655">
        <v>0</v>
      </c>
      <c r="CK1655">
        <f>YEAR(tbl_Opportunity[[#This Row],[Close Date]])</f>
        <v>2021</v>
      </c>
    </row>
    <row r="1656" spans="1:89">
      <c r="A1656" t="s">
        <v>4615</v>
      </c>
      <c r="B1656" t="b">
        <v>0</v>
      </c>
      <c r="D1656" t="b">
        <v>0</v>
      </c>
      <c r="E1656" t="s">
        <v>2929</v>
      </c>
      <c r="H1656" s="1">
        <v>44519</v>
      </c>
      <c r="I1656" t="b">
        <v>0</v>
      </c>
      <c r="L1656" t="s">
        <v>4616</v>
      </c>
      <c r="M1656" t="s">
        <v>4617</v>
      </c>
      <c r="N1656" t="s">
        <v>1070</v>
      </c>
      <c r="O1656" t="s">
        <v>3202</v>
      </c>
      <c r="P1656" t="b">
        <v>1</v>
      </c>
      <c r="Q1656" s="2">
        <v>44041.915393518517</v>
      </c>
      <c r="R1656" s="1"/>
      <c r="S1656" t="b">
        <v>0</v>
      </c>
      <c r="U1656" s="1"/>
      <c r="V1656" t="b">
        <v>0</v>
      </c>
      <c r="W1656" s="1">
        <v>44287</v>
      </c>
      <c r="X1656">
        <v>4</v>
      </c>
      <c r="Y1656">
        <v>2021</v>
      </c>
      <c r="Z1656" t="s">
        <v>161</v>
      </c>
      <c r="AA1656" t="s">
        <v>161</v>
      </c>
      <c r="AB1656" t="b">
        <v>0</v>
      </c>
      <c r="AC1656" t="b">
        <v>0</v>
      </c>
      <c r="AE1656" t="b">
        <v>1</v>
      </c>
      <c r="AF1656" t="b">
        <v>0</v>
      </c>
      <c r="AG1656" t="b">
        <v>0</v>
      </c>
      <c r="AH1656" t="s">
        <v>4366</v>
      </c>
      <c r="AI1656" t="b">
        <v>0</v>
      </c>
      <c r="AK1656" t="b">
        <v>0</v>
      </c>
      <c r="AL1656" s="1">
        <v>44350</v>
      </c>
      <c r="AM1656" t="s">
        <v>311</v>
      </c>
      <c r="AN1656" s="2">
        <v>44354.784224537034</v>
      </c>
      <c r="AP1656" s="2">
        <v>44048.97252314815</v>
      </c>
      <c r="AQ1656" s="1"/>
      <c r="AS1656" t="b">
        <v>0</v>
      </c>
      <c r="AV1656" t="s">
        <v>93</v>
      </c>
      <c r="BB1656" t="s">
        <v>4618</v>
      </c>
      <c r="BD1656" t="b">
        <v>0</v>
      </c>
      <c r="BH1656" t="s">
        <v>311</v>
      </c>
      <c r="BI1656" t="s">
        <v>4573</v>
      </c>
      <c r="BJ1656" t="s">
        <v>216</v>
      </c>
      <c r="BL1656" t="s">
        <v>4619</v>
      </c>
      <c r="BM1656" t="s">
        <v>202</v>
      </c>
      <c r="BN1656" t="s">
        <v>2414</v>
      </c>
      <c r="BQ1656" t="s">
        <v>204</v>
      </c>
      <c r="BR1656" t="b">
        <v>0</v>
      </c>
      <c r="BT1656" t="b">
        <v>0</v>
      </c>
      <c r="BW1656" t="s">
        <v>349</v>
      </c>
      <c r="BX1656" t="b">
        <v>0</v>
      </c>
      <c r="BY1656" s="2">
        <v>44376.857581018521</v>
      </c>
      <c r="BZ1656" t="s">
        <v>3072</v>
      </c>
      <c r="CB1656" t="b">
        <v>0</v>
      </c>
      <c r="CC1656" t="b">
        <v>0</v>
      </c>
      <c r="CF1656">
        <v>218412</v>
      </c>
      <c r="CH1656">
        <v>65523.6</v>
      </c>
      <c r="CI1656">
        <v>30</v>
      </c>
      <c r="CJ1656">
        <v>0</v>
      </c>
      <c r="CK1656">
        <f>YEAR(tbl_Opportunity[[#This Row],[Close Date]])</f>
        <v>2021</v>
      </c>
    </row>
    <row r="1657" spans="1:89">
      <c r="A1657" t="s">
        <v>4620</v>
      </c>
      <c r="B1657" t="b">
        <v>0</v>
      </c>
      <c r="D1657" t="b">
        <v>0</v>
      </c>
      <c r="H1657" s="1">
        <v>44561</v>
      </c>
      <c r="I1657" t="b">
        <v>0</v>
      </c>
      <c r="L1657" t="s">
        <v>4621</v>
      </c>
      <c r="O1657" t="s">
        <v>272</v>
      </c>
      <c r="P1657" t="b">
        <v>1</v>
      </c>
      <c r="Q1657" s="2">
        <v>44113.68445601852</v>
      </c>
      <c r="R1657" s="1"/>
      <c r="S1657" t="b">
        <v>0</v>
      </c>
      <c r="U1657" s="1"/>
      <c r="V1657" t="b">
        <v>0</v>
      </c>
      <c r="W1657" s="1">
        <v>44287</v>
      </c>
      <c r="X1657">
        <v>4</v>
      </c>
      <c r="Y1657">
        <v>2021</v>
      </c>
      <c r="Z1657" t="s">
        <v>1659</v>
      </c>
      <c r="AA1657" t="s">
        <v>1660</v>
      </c>
      <c r="AB1657" t="b">
        <v>0</v>
      </c>
      <c r="AC1657" t="b">
        <v>0</v>
      </c>
      <c r="AE1657" t="b">
        <v>1</v>
      </c>
      <c r="AF1657" t="b">
        <v>0</v>
      </c>
      <c r="AG1657" t="b">
        <v>0</v>
      </c>
      <c r="AH1657" t="s">
        <v>4366</v>
      </c>
      <c r="AI1657" t="b">
        <v>0</v>
      </c>
      <c r="AK1657" t="b">
        <v>0</v>
      </c>
      <c r="AL1657" s="1">
        <v>44113</v>
      </c>
      <c r="AM1657" t="s">
        <v>162</v>
      </c>
      <c r="AN1657" s="2">
        <v>44348.796793981484</v>
      </c>
      <c r="AP1657" s="2">
        <v>44140.853252314817</v>
      </c>
      <c r="AQ1657" s="1"/>
      <c r="AS1657" t="b">
        <v>0</v>
      </c>
      <c r="AV1657" t="s">
        <v>105</v>
      </c>
      <c r="BB1657" t="s">
        <v>4622</v>
      </c>
      <c r="BD1657" t="b">
        <v>0</v>
      </c>
      <c r="BH1657" t="s">
        <v>272</v>
      </c>
      <c r="BI1657" t="s">
        <v>1243</v>
      </c>
      <c r="BL1657" t="s">
        <v>4621</v>
      </c>
      <c r="BM1657" t="s">
        <v>3069</v>
      </c>
      <c r="BN1657" t="s">
        <v>203</v>
      </c>
      <c r="BQ1657" t="s">
        <v>204</v>
      </c>
      <c r="BR1657" t="b">
        <v>0</v>
      </c>
      <c r="BT1657" t="b">
        <v>0</v>
      </c>
      <c r="BW1657" t="s">
        <v>1662</v>
      </c>
      <c r="BX1657" t="b">
        <v>0</v>
      </c>
      <c r="BY1657" s="2">
        <v>44376.857581018521</v>
      </c>
      <c r="BZ1657" t="s">
        <v>314</v>
      </c>
      <c r="CB1657" t="b">
        <v>0</v>
      </c>
      <c r="CC1657" t="b">
        <v>0</v>
      </c>
      <c r="CF1657">
        <v>9995</v>
      </c>
      <c r="CH1657">
        <v>6996.5</v>
      </c>
      <c r="CI1657">
        <v>70</v>
      </c>
      <c r="CJ1657">
        <v>0</v>
      </c>
      <c r="CK1657">
        <f>YEAR(tbl_Opportunity[[#This Row],[Close Date]])</f>
        <v>2021</v>
      </c>
    </row>
    <row r="1658" spans="1:89">
      <c r="A1658" t="s">
        <v>4623</v>
      </c>
      <c r="B1658" t="b">
        <v>0</v>
      </c>
      <c r="D1658" t="b">
        <v>0</v>
      </c>
      <c r="E1658" t="s">
        <v>4624</v>
      </c>
      <c r="H1658" s="1">
        <v>44561</v>
      </c>
      <c r="I1658" t="b">
        <v>0</v>
      </c>
      <c r="L1658" t="s">
        <v>4625</v>
      </c>
      <c r="O1658" t="s">
        <v>194</v>
      </c>
      <c r="P1658" t="b">
        <v>1</v>
      </c>
      <c r="Q1658" s="2">
        <v>43698.58053240741</v>
      </c>
      <c r="R1658" s="1"/>
      <c r="S1658" t="b">
        <v>0</v>
      </c>
      <c r="U1658" s="1"/>
      <c r="V1658" t="b">
        <v>0</v>
      </c>
      <c r="W1658" s="1">
        <v>44287</v>
      </c>
      <c r="X1658">
        <v>4</v>
      </c>
      <c r="Y1658">
        <v>2021</v>
      </c>
      <c r="Z1658" t="s">
        <v>161</v>
      </c>
      <c r="AA1658" t="s">
        <v>161</v>
      </c>
      <c r="AB1658" t="b">
        <v>0</v>
      </c>
      <c r="AC1658" t="b">
        <v>0</v>
      </c>
      <c r="AE1658" t="b">
        <v>1</v>
      </c>
      <c r="AF1658" t="b">
        <v>0</v>
      </c>
      <c r="AG1658" t="b">
        <v>0</v>
      </c>
      <c r="AH1658" t="s">
        <v>4366</v>
      </c>
      <c r="AI1658" t="b">
        <v>0</v>
      </c>
      <c r="AK1658" t="b">
        <v>0</v>
      </c>
      <c r="AL1658" s="1">
        <v>43545</v>
      </c>
      <c r="AM1658" t="s">
        <v>162</v>
      </c>
      <c r="AN1658" s="2">
        <v>44348.796793981484</v>
      </c>
      <c r="AP1658" s="2">
        <v>44064.400069444448</v>
      </c>
      <c r="AQ1658" s="1"/>
      <c r="AS1658" t="b">
        <v>0</v>
      </c>
      <c r="AV1658" t="s">
        <v>176</v>
      </c>
      <c r="BB1658" t="s">
        <v>4626</v>
      </c>
      <c r="BD1658" t="b">
        <v>0</v>
      </c>
      <c r="BH1658" t="s">
        <v>194</v>
      </c>
      <c r="BI1658" t="s">
        <v>2055</v>
      </c>
      <c r="BL1658" t="s">
        <v>4625</v>
      </c>
      <c r="BM1658" t="s">
        <v>202</v>
      </c>
      <c r="BN1658" t="s">
        <v>203</v>
      </c>
      <c r="BQ1658" t="s">
        <v>204</v>
      </c>
      <c r="BR1658" t="b">
        <v>0</v>
      </c>
      <c r="BT1658" t="b">
        <v>0</v>
      </c>
      <c r="BW1658" t="s">
        <v>313</v>
      </c>
      <c r="BX1658" t="b">
        <v>0</v>
      </c>
      <c r="BY1658" s="2">
        <v>44376.857569444444</v>
      </c>
      <c r="BZ1658" t="s">
        <v>265</v>
      </c>
      <c r="CB1658" t="b">
        <v>0</v>
      </c>
      <c r="CC1658" t="b">
        <v>0</v>
      </c>
      <c r="CF1658">
        <v>34450</v>
      </c>
      <c r="CH1658">
        <v>1722.5</v>
      </c>
      <c r="CI1658">
        <v>5</v>
      </c>
      <c r="CJ1658">
        <v>0</v>
      </c>
      <c r="CK1658">
        <f>YEAR(tbl_Opportunity[[#This Row],[Close Date]])</f>
        <v>2021</v>
      </c>
    </row>
    <row r="1659" spans="1:89">
      <c r="A1659" t="s">
        <v>4627</v>
      </c>
      <c r="B1659" t="b">
        <v>0</v>
      </c>
      <c r="D1659" t="b">
        <v>0</v>
      </c>
      <c r="H1659" s="1">
        <v>44561</v>
      </c>
      <c r="I1659" t="b">
        <v>0</v>
      </c>
      <c r="L1659" t="s">
        <v>4628</v>
      </c>
      <c r="O1659" t="s">
        <v>2137</v>
      </c>
      <c r="P1659" t="b">
        <v>1</v>
      </c>
      <c r="Q1659" s="2">
        <v>43056.740925925929</v>
      </c>
      <c r="R1659" s="1"/>
      <c r="S1659" t="b">
        <v>0</v>
      </c>
      <c r="U1659" s="1"/>
      <c r="V1659" t="b">
        <v>0</v>
      </c>
      <c r="W1659" s="1">
        <v>44287</v>
      </c>
      <c r="X1659">
        <v>4</v>
      </c>
      <c r="Y1659">
        <v>2021</v>
      </c>
      <c r="Z1659" t="s">
        <v>161</v>
      </c>
      <c r="AA1659" t="s">
        <v>161</v>
      </c>
      <c r="AB1659" t="b">
        <v>0</v>
      </c>
      <c r="AC1659" t="b">
        <v>0</v>
      </c>
      <c r="AE1659" t="b">
        <v>1</v>
      </c>
      <c r="AF1659" t="b">
        <v>0</v>
      </c>
      <c r="AG1659" t="b">
        <v>0</v>
      </c>
      <c r="AH1659" t="s">
        <v>4366</v>
      </c>
      <c r="AI1659" t="b">
        <v>0</v>
      </c>
      <c r="AJ1659" t="s">
        <v>211</v>
      </c>
      <c r="AK1659" t="b">
        <v>0</v>
      </c>
      <c r="AL1659" s="1">
        <v>44322</v>
      </c>
      <c r="AM1659" t="s">
        <v>1053</v>
      </c>
      <c r="AN1659" s="2">
        <v>44372.861307870371</v>
      </c>
      <c r="AP1659" s="2">
        <v>43169.61824074074</v>
      </c>
      <c r="AQ1659" s="1"/>
      <c r="AS1659" t="b">
        <v>0</v>
      </c>
      <c r="AU1659" t="s">
        <v>216</v>
      </c>
      <c r="AV1659" t="s">
        <v>93</v>
      </c>
      <c r="BB1659" t="s">
        <v>4629</v>
      </c>
      <c r="BD1659" t="b">
        <v>0</v>
      </c>
      <c r="BH1659" t="s">
        <v>1053</v>
      </c>
      <c r="BI1659" t="s">
        <v>200</v>
      </c>
      <c r="BJ1659" t="s">
        <v>216</v>
      </c>
      <c r="BL1659" t="s">
        <v>4628</v>
      </c>
      <c r="BM1659" t="s">
        <v>202</v>
      </c>
      <c r="BN1659" t="s">
        <v>203</v>
      </c>
      <c r="BQ1659" t="s">
        <v>204</v>
      </c>
      <c r="BR1659" t="b">
        <v>0</v>
      </c>
      <c r="BT1659" t="b">
        <v>0</v>
      </c>
      <c r="BW1659" t="s">
        <v>313</v>
      </c>
      <c r="BX1659" t="b">
        <v>0</v>
      </c>
      <c r="BY1659" s="2">
        <v>44376.857569444444</v>
      </c>
      <c r="BZ1659" t="s">
        <v>377</v>
      </c>
      <c r="CB1659" t="b">
        <v>0</v>
      </c>
      <c r="CC1659" t="b">
        <v>0</v>
      </c>
      <c r="CF1659">
        <v>61450</v>
      </c>
      <c r="CH1659">
        <v>3072.5</v>
      </c>
      <c r="CI1659">
        <v>5</v>
      </c>
      <c r="CJ1659">
        <v>0</v>
      </c>
      <c r="CK1659">
        <f>YEAR(tbl_Opportunity[[#This Row],[Close Date]])</f>
        <v>2021</v>
      </c>
    </row>
    <row r="1660" spans="1:89">
      <c r="A1660" t="s">
        <v>2915</v>
      </c>
      <c r="B1660" t="b">
        <v>0</v>
      </c>
      <c r="D1660" t="b">
        <v>0</v>
      </c>
      <c r="E1660" t="s">
        <v>2908</v>
      </c>
      <c r="H1660" s="1">
        <v>44561</v>
      </c>
      <c r="I1660" t="b">
        <v>0</v>
      </c>
      <c r="L1660" t="s">
        <v>4630</v>
      </c>
      <c r="O1660" t="s">
        <v>194</v>
      </c>
      <c r="P1660" t="b">
        <v>1</v>
      </c>
      <c r="Q1660" s="2">
        <v>44159.64261574074</v>
      </c>
      <c r="R1660" s="1"/>
      <c r="S1660" t="b">
        <v>0</v>
      </c>
      <c r="U1660" s="1"/>
      <c r="V1660" t="b">
        <v>0</v>
      </c>
      <c r="W1660" s="1">
        <v>44287</v>
      </c>
      <c r="X1660">
        <v>4</v>
      </c>
      <c r="Y1660">
        <v>2021</v>
      </c>
      <c r="Z1660" t="s">
        <v>161</v>
      </c>
      <c r="AA1660" t="s">
        <v>161</v>
      </c>
      <c r="AB1660" t="b">
        <v>0</v>
      </c>
      <c r="AC1660" t="b">
        <v>0</v>
      </c>
      <c r="AE1660" t="b">
        <v>1</v>
      </c>
      <c r="AF1660" t="b">
        <v>0</v>
      </c>
      <c r="AG1660" t="b">
        <v>0</v>
      </c>
      <c r="AH1660" t="s">
        <v>4366</v>
      </c>
      <c r="AI1660" t="b">
        <v>0</v>
      </c>
      <c r="AJ1660" t="s">
        <v>211</v>
      </c>
      <c r="AK1660" t="b">
        <v>0</v>
      </c>
      <c r="AL1660" s="1"/>
      <c r="AM1660" t="s">
        <v>162</v>
      </c>
      <c r="AN1660" s="2">
        <v>44348.796793981484</v>
      </c>
      <c r="AP1660" s="2">
        <v>44279.49428240741</v>
      </c>
      <c r="AQ1660" s="1"/>
      <c r="AS1660" t="b">
        <v>0</v>
      </c>
      <c r="AV1660" t="s">
        <v>176</v>
      </c>
      <c r="BB1660" t="s">
        <v>4631</v>
      </c>
      <c r="BD1660" t="b">
        <v>0</v>
      </c>
      <c r="BH1660" t="s">
        <v>194</v>
      </c>
      <c r="BI1660" t="s">
        <v>2055</v>
      </c>
      <c r="BJ1660" t="s">
        <v>216</v>
      </c>
      <c r="BL1660" t="s">
        <v>4630</v>
      </c>
      <c r="BM1660" t="s">
        <v>202</v>
      </c>
      <c r="BN1660" t="s">
        <v>203</v>
      </c>
      <c r="BQ1660" t="s">
        <v>204</v>
      </c>
      <c r="BR1660" t="b">
        <v>0</v>
      </c>
      <c r="BT1660" t="b">
        <v>0</v>
      </c>
      <c r="BW1660" t="s">
        <v>313</v>
      </c>
      <c r="BX1660" t="b">
        <v>0</v>
      </c>
      <c r="BY1660" s="2">
        <v>44376.857581018521</v>
      </c>
      <c r="BZ1660" t="s">
        <v>265</v>
      </c>
      <c r="CB1660" t="b">
        <v>0</v>
      </c>
      <c r="CC1660" t="b">
        <v>0</v>
      </c>
      <c r="CF1660">
        <v>98134</v>
      </c>
      <c r="CH1660">
        <v>4906.7</v>
      </c>
      <c r="CI1660">
        <v>5</v>
      </c>
      <c r="CJ1660">
        <v>0</v>
      </c>
      <c r="CK1660">
        <f>YEAR(tbl_Opportunity[[#This Row],[Close Date]])</f>
        <v>2021</v>
      </c>
    </row>
    <row r="1661" spans="1:89">
      <c r="A1661" t="s">
        <v>4632</v>
      </c>
      <c r="B1661" t="b">
        <v>0</v>
      </c>
      <c r="D1661" t="b">
        <v>0</v>
      </c>
      <c r="E1661" t="s">
        <v>2868</v>
      </c>
      <c r="H1661" s="1">
        <v>44561</v>
      </c>
      <c r="I1661" t="b">
        <v>0</v>
      </c>
      <c r="L1661" t="s">
        <v>4633</v>
      </c>
      <c r="O1661" t="s">
        <v>194</v>
      </c>
      <c r="P1661" t="b">
        <v>1</v>
      </c>
      <c r="Q1661" s="2">
        <v>43689.538344907407</v>
      </c>
      <c r="R1661" s="1"/>
      <c r="S1661" t="b">
        <v>0</v>
      </c>
      <c r="U1661" s="1"/>
      <c r="V1661" t="b">
        <v>0</v>
      </c>
      <c r="W1661" s="1">
        <v>44287</v>
      </c>
      <c r="X1661">
        <v>4</v>
      </c>
      <c r="Y1661">
        <v>2021</v>
      </c>
      <c r="Z1661" t="s">
        <v>161</v>
      </c>
      <c r="AA1661" t="s">
        <v>161</v>
      </c>
      <c r="AB1661" t="b">
        <v>0</v>
      </c>
      <c r="AC1661" t="b">
        <v>0</v>
      </c>
      <c r="AE1661" t="b">
        <v>1</v>
      </c>
      <c r="AF1661" t="b">
        <v>0</v>
      </c>
      <c r="AG1661" t="b">
        <v>0</v>
      </c>
      <c r="AH1661" t="s">
        <v>4366</v>
      </c>
      <c r="AI1661" t="b">
        <v>0</v>
      </c>
      <c r="AJ1661" t="s">
        <v>211</v>
      </c>
      <c r="AK1661" t="b">
        <v>0</v>
      </c>
      <c r="AL1661" s="1">
        <v>43605</v>
      </c>
      <c r="AM1661" t="s">
        <v>162</v>
      </c>
      <c r="AN1661" s="2">
        <v>44348.796793981484</v>
      </c>
      <c r="AP1661" s="2">
        <v>44281.758946759262</v>
      </c>
      <c r="AQ1661" s="1"/>
      <c r="AS1661" t="b">
        <v>0</v>
      </c>
      <c r="AV1661" t="s">
        <v>2870</v>
      </c>
      <c r="BB1661" t="s">
        <v>4634</v>
      </c>
      <c r="BD1661" t="b">
        <v>0</v>
      </c>
      <c r="BH1661" t="s">
        <v>194</v>
      </c>
      <c r="BI1661" t="s">
        <v>2055</v>
      </c>
      <c r="BJ1661" t="s">
        <v>216</v>
      </c>
      <c r="BL1661" t="s">
        <v>4633</v>
      </c>
      <c r="BM1661" t="s">
        <v>202</v>
      </c>
      <c r="BN1661" t="s">
        <v>203</v>
      </c>
      <c r="BQ1661" t="s">
        <v>204</v>
      </c>
      <c r="BR1661" t="b">
        <v>0</v>
      </c>
      <c r="BT1661" t="b">
        <v>0</v>
      </c>
      <c r="BW1661" t="s">
        <v>313</v>
      </c>
      <c r="BX1661" t="b">
        <v>0</v>
      </c>
      <c r="BY1661" s="2">
        <v>44376.857569444444</v>
      </c>
      <c r="BZ1661" t="s">
        <v>265</v>
      </c>
      <c r="CB1661" t="b">
        <v>0</v>
      </c>
      <c r="CC1661" t="b">
        <v>0</v>
      </c>
      <c r="CF1661">
        <v>34450</v>
      </c>
      <c r="CH1661">
        <v>1722.5</v>
      </c>
      <c r="CI1661">
        <v>5</v>
      </c>
      <c r="CJ1661">
        <v>0</v>
      </c>
      <c r="CK1661">
        <f>YEAR(tbl_Opportunity[[#This Row],[Close Date]])</f>
        <v>2021</v>
      </c>
    </row>
    <row r="1662" spans="1:89">
      <c r="A1662" t="s">
        <v>4635</v>
      </c>
      <c r="B1662" t="b">
        <v>0</v>
      </c>
      <c r="D1662" t="b">
        <v>0</v>
      </c>
      <c r="E1662" t="s">
        <v>2947</v>
      </c>
      <c r="H1662" s="1">
        <v>44561</v>
      </c>
      <c r="I1662" t="b">
        <v>0</v>
      </c>
      <c r="L1662" t="s">
        <v>4636</v>
      </c>
      <c r="O1662" t="s">
        <v>215</v>
      </c>
      <c r="P1662" t="b">
        <v>1</v>
      </c>
      <c r="Q1662" s="2">
        <v>44049.566423611112</v>
      </c>
      <c r="R1662" s="1"/>
      <c r="S1662" t="b">
        <v>0</v>
      </c>
      <c r="U1662" s="1"/>
      <c r="V1662" t="b">
        <v>0</v>
      </c>
      <c r="W1662" s="1">
        <v>44287</v>
      </c>
      <c r="X1662">
        <v>4</v>
      </c>
      <c r="Y1662">
        <v>2021</v>
      </c>
      <c r="Z1662" t="s">
        <v>161</v>
      </c>
      <c r="AA1662" t="s">
        <v>161</v>
      </c>
      <c r="AB1662" t="b">
        <v>0</v>
      </c>
      <c r="AC1662" t="b">
        <v>0</v>
      </c>
      <c r="AE1662" t="b">
        <v>1</v>
      </c>
      <c r="AF1662" t="b">
        <v>0</v>
      </c>
      <c r="AG1662" t="b">
        <v>0</v>
      </c>
      <c r="AH1662" t="s">
        <v>4366</v>
      </c>
      <c r="AI1662" t="b">
        <v>0</v>
      </c>
      <c r="AJ1662" t="s">
        <v>574</v>
      </c>
      <c r="AK1662" t="b">
        <v>0</v>
      </c>
      <c r="AL1662" s="1">
        <v>44322</v>
      </c>
      <c r="AM1662" t="s">
        <v>1053</v>
      </c>
      <c r="AN1662" s="2">
        <v>44372.86309027778</v>
      </c>
      <c r="AP1662" s="2">
        <v>44074.783726851849</v>
      </c>
      <c r="AQ1662" s="1"/>
      <c r="AS1662" t="b">
        <v>0</v>
      </c>
      <c r="AV1662" t="s">
        <v>2820</v>
      </c>
      <c r="AY1662" t="s">
        <v>1407</v>
      </c>
      <c r="AZ1662" t="s">
        <v>2814</v>
      </c>
      <c r="BB1662" t="s">
        <v>4637</v>
      </c>
      <c r="BD1662" t="b">
        <v>0</v>
      </c>
      <c r="BF1662" t="s">
        <v>4638</v>
      </c>
      <c r="BH1662" t="s">
        <v>1053</v>
      </c>
      <c r="BI1662" t="s">
        <v>1243</v>
      </c>
      <c r="BJ1662" t="s">
        <v>216</v>
      </c>
      <c r="BL1662" t="s">
        <v>4636</v>
      </c>
      <c r="BM1662" t="s">
        <v>202</v>
      </c>
      <c r="BN1662" t="s">
        <v>203</v>
      </c>
      <c r="BQ1662" t="s">
        <v>204</v>
      </c>
      <c r="BR1662" t="b">
        <v>0</v>
      </c>
      <c r="BT1662" t="b">
        <v>0</v>
      </c>
      <c r="BW1662" t="s">
        <v>349</v>
      </c>
      <c r="BX1662" t="b">
        <v>0</v>
      </c>
      <c r="BY1662" s="2">
        <v>44376.857581018521</v>
      </c>
      <c r="BZ1662" t="s">
        <v>377</v>
      </c>
      <c r="CB1662" t="b">
        <v>0</v>
      </c>
      <c r="CC1662" t="b">
        <v>0</v>
      </c>
      <c r="CF1662">
        <v>98775</v>
      </c>
      <c r="CH1662">
        <v>29632.5</v>
      </c>
      <c r="CI1662">
        <v>30</v>
      </c>
      <c r="CJ1662">
        <v>0</v>
      </c>
      <c r="CK1662">
        <f>YEAR(tbl_Opportunity[[#This Row],[Close Date]])</f>
        <v>2021</v>
      </c>
    </row>
    <row r="1663" spans="1:89">
      <c r="A1663" t="s">
        <v>1664</v>
      </c>
      <c r="B1663" t="b">
        <v>0</v>
      </c>
      <c r="D1663" t="b">
        <v>0</v>
      </c>
      <c r="E1663" t="s">
        <v>4639</v>
      </c>
      <c r="H1663" s="1">
        <v>44561</v>
      </c>
      <c r="I1663" t="b">
        <v>0</v>
      </c>
      <c r="L1663" t="s">
        <v>4640</v>
      </c>
      <c r="O1663" t="s">
        <v>194</v>
      </c>
      <c r="P1663" t="b">
        <v>1</v>
      </c>
      <c r="Q1663" s="2">
        <v>43034.772569444445</v>
      </c>
      <c r="R1663" s="1"/>
      <c r="S1663" t="b">
        <v>0</v>
      </c>
      <c r="U1663" s="1"/>
      <c r="V1663" t="b">
        <v>0</v>
      </c>
      <c r="W1663" s="1">
        <v>44287</v>
      </c>
      <c r="X1663">
        <v>4</v>
      </c>
      <c r="Y1663">
        <v>2021</v>
      </c>
      <c r="Z1663" t="s">
        <v>161</v>
      </c>
      <c r="AA1663" t="s">
        <v>161</v>
      </c>
      <c r="AB1663" t="b">
        <v>0</v>
      </c>
      <c r="AC1663" t="b">
        <v>0</v>
      </c>
      <c r="AE1663" t="b">
        <v>1</v>
      </c>
      <c r="AF1663" t="b">
        <v>0</v>
      </c>
      <c r="AG1663" t="b">
        <v>0</v>
      </c>
      <c r="AH1663" t="s">
        <v>4366</v>
      </c>
      <c r="AI1663" t="b">
        <v>0</v>
      </c>
      <c r="AJ1663" t="s">
        <v>211</v>
      </c>
      <c r="AK1663" t="b">
        <v>0</v>
      </c>
      <c r="AL1663" s="1"/>
      <c r="AM1663" t="s">
        <v>162</v>
      </c>
      <c r="AN1663" s="2">
        <v>44348.796666666669</v>
      </c>
      <c r="AP1663" s="2">
        <v>44279.488136574073</v>
      </c>
      <c r="AQ1663" s="1"/>
      <c r="AS1663" t="b">
        <v>0</v>
      </c>
      <c r="AU1663" t="s">
        <v>216</v>
      </c>
      <c r="AV1663" t="s">
        <v>176</v>
      </c>
      <c r="AY1663" t="s">
        <v>236</v>
      </c>
      <c r="BB1663" t="s">
        <v>4641</v>
      </c>
      <c r="BD1663" t="b">
        <v>0</v>
      </c>
      <c r="BH1663" t="s">
        <v>194</v>
      </c>
      <c r="BI1663" t="s">
        <v>2055</v>
      </c>
      <c r="BJ1663" t="s">
        <v>216</v>
      </c>
      <c r="BL1663" t="s">
        <v>4640</v>
      </c>
      <c r="BM1663" t="s">
        <v>202</v>
      </c>
      <c r="BN1663" t="s">
        <v>203</v>
      </c>
      <c r="BQ1663" t="s">
        <v>204</v>
      </c>
      <c r="BR1663" t="b">
        <v>0</v>
      </c>
      <c r="BT1663" t="b">
        <v>0</v>
      </c>
      <c r="BW1663" t="s">
        <v>313</v>
      </c>
      <c r="BX1663" t="b">
        <v>0</v>
      </c>
      <c r="BY1663" s="2">
        <v>44376.857569444444</v>
      </c>
      <c r="BZ1663" t="s">
        <v>265</v>
      </c>
      <c r="CB1663" t="b">
        <v>0</v>
      </c>
      <c r="CC1663" t="b">
        <v>0</v>
      </c>
      <c r="CF1663">
        <v>98134</v>
      </c>
      <c r="CH1663">
        <v>4906.7</v>
      </c>
      <c r="CI1663">
        <v>5</v>
      </c>
      <c r="CJ1663">
        <v>0</v>
      </c>
      <c r="CK1663">
        <f>YEAR(tbl_Opportunity[[#This Row],[Close Date]])</f>
        <v>2021</v>
      </c>
    </row>
    <row r="1664" spans="1:89">
      <c r="A1664" t="s">
        <v>4642</v>
      </c>
      <c r="B1664" t="b">
        <v>0</v>
      </c>
      <c r="D1664" t="b">
        <v>0</v>
      </c>
      <c r="H1664" s="1">
        <v>44561</v>
      </c>
      <c r="I1664" t="b">
        <v>0</v>
      </c>
      <c r="L1664" t="s">
        <v>4643</v>
      </c>
      <c r="O1664" t="s">
        <v>272</v>
      </c>
      <c r="P1664" t="b">
        <v>1</v>
      </c>
      <c r="Q1664" s="2">
        <v>43929.555590277778</v>
      </c>
      <c r="R1664" s="1"/>
      <c r="S1664" t="b">
        <v>0</v>
      </c>
      <c r="U1664" s="1"/>
      <c r="V1664" t="b">
        <v>0</v>
      </c>
      <c r="W1664" s="1">
        <v>44287</v>
      </c>
      <c r="X1664">
        <v>4</v>
      </c>
      <c r="Y1664">
        <v>2021</v>
      </c>
      <c r="Z1664" t="s">
        <v>161</v>
      </c>
      <c r="AA1664" t="s">
        <v>161</v>
      </c>
      <c r="AB1664" t="b">
        <v>0</v>
      </c>
      <c r="AC1664" t="b">
        <v>0</v>
      </c>
      <c r="AE1664" t="b">
        <v>1</v>
      </c>
      <c r="AF1664" t="b">
        <v>0</v>
      </c>
      <c r="AG1664" t="b">
        <v>0</v>
      </c>
      <c r="AH1664" t="s">
        <v>3190</v>
      </c>
      <c r="AI1664" t="b">
        <v>0</v>
      </c>
      <c r="AJ1664" t="s">
        <v>211</v>
      </c>
      <c r="AK1664" t="b">
        <v>0</v>
      </c>
      <c r="AL1664" s="1"/>
      <c r="AM1664" t="s">
        <v>162</v>
      </c>
      <c r="AN1664" s="2">
        <v>44348.796724537038</v>
      </c>
      <c r="AP1664" s="2">
        <v>44063.46292824074</v>
      </c>
      <c r="AQ1664" s="1"/>
      <c r="AS1664" t="b">
        <v>0</v>
      </c>
      <c r="AV1664" t="s">
        <v>105</v>
      </c>
      <c r="AY1664" t="s">
        <v>236</v>
      </c>
      <c r="AZ1664" t="s">
        <v>2814</v>
      </c>
      <c r="BB1664" t="s">
        <v>4644</v>
      </c>
      <c r="BD1664" t="b">
        <v>0</v>
      </c>
      <c r="BF1664" t="s">
        <v>4645</v>
      </c>
      <c r="BG1664" t="s">
        <v>4646</v>
      </c>
      <c r="BH1664" t="s">
        <v>194</v>
      </c>
      <c r="BI1664" t="s">
        <v>1668</v>
      </c>
      <c r="BJ1664" t="s">
        <v>196</v>
      </c>
      <c r="BL1664" t="s">
        <v>4643</v>
      </c>
      <c r="BM1664" t="s">
        <v>202</v>
      </c>
      <c r="BN1664" t="s">
        <v>203</v>
      </c>
      <c r="BQ1664" t="s">
        <v>204</v>
      </c>
      <c r="BR1664" t="b">
        <v>0</v>
      </c>
      <c r="BT1664" t="b">
        <v>0</v>
      </c>
      <c r="BW1664" t="s">
        <v>313</v>
      </c>
      <c r="BX1664" t="b">
        <v>0</v>
      </c>
      <c r="BY1664" s="2">
        <v>44376.857581018521</v>
      </c>
      <c r="BZ1664" t="s">
        <v>265</v>
      </c>
      <c r="CB1664" t="b">
        <v>0</v>
      </c>
      <c r="CC1664" t="b">
        <v>0</v>
      </c>
      <c r="CF1664">
        <v>95999</v>
      </c>
      <c r="CH1664">
        <v>4799.95</v>
      </c>
      <c r="CI1664">
        <v>5</v>
      </c>
      <c r="CJ1664">
        <v>0</v>
      </c>
      <c r="CK1664">
        <f>YEAR(tbl_Opportunity[[#This Row],[Close Date]])</f>
        <v>2021</v>
      </c>
    </row>
    <row r="1665" spans="1:89">
      <c r="A1665" t="s">
        <v>4647</v>
      </c>
      <c r="B1665" t="b">
        <v>0</v>
      </c>
      <c r="D1665" t="b">
        <v>0</v>
      </c>
      <c r="H1665" s="1">
        <v>44547</v>
      </c>
      <c r="I1665" t="b">
        <v>0</v>
      </c>
      <c r="L1665" t="s">
        <v>4648</v>
      </c>
      <c r="O1665" t="s">
        <v>2393</v>
      </c>
      <c r="P1665" t="b">
        <v>1</v>
      </c>
      <c r="Q1665" s="2">
        <v>44160.784317129626</v>
      </c>
      <c r="R1665" s="1"/>
      <c r="S1665" t="b">
        <v>0</v>
      </c>
      <c r="U1665" s="1"/>
      <c r="V1665" t="b">
        <v>0</v>
      </c>
      <c r="W1665" s="1">
        <v>44287</v>
      </c>
      <c r="X1665">
        <v>4</v>
      </c>
      <c r="Y1665">
        <v>2021</v>
      </c>
      <c r="Z1665" t="s">
        <v>161</v>
      </c>
      <c r="AA1665" t="s">
        <v>161</v>
      </c>
      <c r="AB1665" t="b">
        <v>0</v>
      </c>
      <c r="AC1665" t="b">
        <v>0</v>
      </c>
      <c r="AE1665" t="b">
        <v>1</v>
      </c>
      <c r="AF1665" t="b">
        <v>0</v>
      </c>
      <c r="AG1665" t="b">
        <v>0</v>
      </c>
      <c r="AH1665" t="s">
        <v>105</v>
      </c>
      <c r="AI1665" t="b">
        <v>0</v>
      </c>
      <c r="AJ1665" t="s">
        <v>211</v>
      </c>
      <c r="AK1665" t="b">
        <v>0</v>
      </c>
      <c r="AL1665" s="1"/>
      <c r="AM1665" t="s">
        <v>162</v>
      </c>
      <c r="AN1665" s="2">
        <v>44348.796597222223</v>
      </c>
      <c r="AP1665" s="2">
        <v>44160.785092592596</v>
      </c>
      <c r="AQ1665" s="1"/>
      <c r="AS1665" t="b">
        <v>0</v>
      </c>
      <c r="AV1665" t="s">
        <v>213</v>
      </c>
      <c r="AY1665" t="s">
        <v>236</v>
      </c>
      <c r="AZ1665" t="s">
        <v>237</v>
      </c>
      <c r="BB1665" t="s">
        <v>4649</v>
      </c>
      <c r="BD1665" t="b">
        <v>0</v>
      </c>
      <c r="BH1665" t="s">
        <v>3139</v>
      </c>
      <c r="BI1665" t="s">
        <v>1243</v>
      </c>
      <c r="BJ1665" t="s">
        <v>250</v>
      </c>
      <c r="BL1665" t="s">
        <v>4648</v>
      </c>
      <c r="BM1665" t="s">
        <v>202</v>
      </c>
      <c r="BN1665" t="s">
        <v>203</v>
      </c>
      <c r="BQ1665" t="s">
        <v>204</v>
      </c>
      <c r="BR1665" t="b">
        <v>0</v>
      </c>
      <c r="BT1665" t="b">
        <v>0</v>
      </c>
      <c r="BW1665" t="s">
        <v>349</v>
      </c>
      <c r="BX1665" t="b">
        <v>0</v>
      </c>
      <c r="BY1665" s="2">
        <v>44376.857581018521</v>
      </c>
      <c r="BZ1665" t="s">
        <v>3140</v>
      </c>
      <c r="CB1665" t="b">
        <v>0</v>
      </c>
      <c r="CC1665" t="b">
        <v>0</v>
      </c>
      <c r="CF1665">
        <v>60745.5</v>
      </c>
      <c r="CH1665">
        <v>18223.650000000001</v>
      </c>
      <c r="CI1665">
        <v>30</v>
      </c>
      <c r="CJ1665">
        <v>0</v>
      </c>
      <c r="CK1665">
        <f>YEAR(tbl_Opportunity[[#This Row],[Close Date]])</f>
        <v>2021</v>
      </c>
    </row>
    <row r="1666" spans="1:89">
      <c r="A1666" t="s">
        <v>4650</v>
      </c>
      <c r="B1666" t="b">
        <v>0</v>
      </c>
      <c r="D1666" t="b">
        <v>0</v>
      </c>
      <c r="H1666" s="1">
        <v>44547</v>
      </c>
      <c r="I1666" t="b">
        <v>0</v>
      </c>
      <c r="L1666" t="s">
        <v>4651</v>
      </c>
      <c r="O1666" t="s">
        <v>2393</v>
      </c>
      <c r="P1666" t="b">
        <v>1</v>
      </c>
      <c r="Q1666" s="2">
        <v>44046.777187500003</v>
      </c>
      <c r="R1666" s="1"/>
      <c r="S1666" t="b">
        <v>0</v>
      </c>
      <c r="U1666" s="1"/>
      <c r="V1666" t="b">
        <v>0</v>
      </c>
      <c r="W1666" s="1">
        <v>44287</v>
      </c>
      <c r="X1666">
        <v>4</v>
      </c>
      <c r="Y1666">
        <v>2021</v>
      </c>
      <c r="Z1666" t="s">
        <v>161</v>
      </c>
      <c r="AA1666" t="s">
        <v>161</v>
      </c>
      <c r="AB1666" t="b">
        <v>0</v>
      </c>
      <c r="AC1666" t="b">
        <v>0</v>
      </c>
      <c r="AE1666" t="b">
        <v>1</v>
      </c>
      <c r="AF1666" t="b">
        <v>0</v>
      </c>
      <c r="AG1666" t="b">
        <v>0</v>
      </c>
      <c r="AH1666" t="s">
        <v>4366</v>
      </c>
      <c r="AI1666" t="b">
        <v>0</v>
      </c>
      <c r="AJ1666" t="s">
        <v>211</v>
      </c>
      <c r="AK1666" t="b">
        <v>0</v>
      </c>
      <c r="AL1666" s="1"/>
      <c r="AM1666" t="s">
        <v>162</v>
      </c>
      <c r="AN1666" s="2">
        <v>44348.796851851854</v>
      </c>
      <c r="AP1666" s="2">
        <v>44046.777430555558</v>
      </c>
      <c r="AQ1666" s="1"/>
      <c r="AS1666" t="b">
        <v>0</v>
      </c>
      <c r="AV1666" t="s">
        <v>213</v>
      </c>
      <c r="AY1666" t="s">
        <v>236</v>
      </c>
      <c r="AZ1666" t="s">
        <v>300</v>
      </c>
      <c r="BB1666" t="s">
        <v>4652</v>
      </c>
      <c r="BD1666" t="b">
        <v>0</v>
      </c>
      <c r="BH1666" t="s">
        <v>3139</v>
      </c>
      <c r="BI1666" t="s">
        <v>1668</v>
      </c>
      <c r="BL1666" t="s">
        <v>4651</v>
      </c>
      <c r="BM1666" t="s">
        <v>202</v>
      </c>
      <c r="BN1666" t="s">
        <v>203</v>
      </c>
      <c r="BQ1666" t="s">
        <v>204</v>
      </c>
      <c r="BR1666" t="b">
        <v>0</v>
      </c>
      <c r="BT1666" t="b">
        <v>0</v>
      </c>
      <c r="BW1666" t="s">
        <v>349</v>
      </c>
      <c r="BX1666" t="b">
        <v>0</v>
      </c>
      <c r="BY1666" s="2">
        <v>44376.857581018521</v>
      </c>
      <c r="BZ1666" t="s">
        <v>3140</v>
      </c>
      <c r="CB1666" t="b">
        <v>0</v>
      </c>
      <c r="CC1666" t="b">
        <v>0</v>
      </c>
      <c r="CF1666">
        <v>61875</v>
      </c>
      <c r="CH1666">
        <v>18562.5</v>
      </c>
      <c r="CI1666">
        <v>30</v>
      </c>
      <c r="CJ1666">
        <v>0</v>
      </c>
      <c r="CK1666">
        <f>YEAR(tbl_Opportunity[[#This Row],[Close Date]])</f>
        <v>2021</v>
      </c>
    </row>
    <row r="1667" spans="1:89">
      <c r="A1667" t="s">
        <v>4653</v>
      </c>
      <c r="B1667" t="b">
        <v>0</v>
      </c>
      <c r="D1667" t="b">
        <v>0</v>
      </c>
      <c r="H1667" s="1">
        <v>44547</v>
      </c>
      <c r="I1667" t="b">
        <v>0</v>
      </c>
      <c r="L1667" t="s">
        <v>4654</v>
      </c>
      <c r="O1667" t="s">
        <v>2393</v>
      </c>
      <c r="P1667" t="b">
        <v>1</v>
      </c>
      <c r="Q1667" s="2">
        <v>44046.803043981483</v>
      </c>
      <c r="R1667" s="1"/>
      <c r="S1667" t="b">
        <v>0</v>
      </c>
      <c r="U1667" s="1"/>
      <c r="V1667" t="b">
        <v>0</v>
      </c>
      <c r="W1667" s="1">
        <v>44287</v>
      </c>
      <c r="X1667">
        <v>4</v>
      </c>
      <c r="Y1667">
        <v>2021</v>
      </c>
      <c r="Z1667" t="s">
        <v>161</v>
      </c>
      <c r="AA1667" t="s">
        <v>161</v>
      </c>
      <c r="AB1667" t="b">
        <v>0</v>
      </c>
      <c r="AC1667" t="b">
        <v>0</v>
      </c>
      <c r="AE1667" t="b">
        <v>1</v>
      </c>
      <c r="AF1667" t="b">
        <v>0</v>
      </c>
      <c r="AG1667" t="b">
        <v>0</v>
      </c>
      <c r="AH1667" t="s">
        <v>4366</v>
      </c>
      <c r="AI1667" t="b">
        <v>0</v>
      </c>
      <c r="AJ1667" t="s">
        <v>211</v>
      </c>
      <c r="AK1667" t="b">
        <v>0</v>
      </c>
      <c r="AL1667" s="1"/>
      <c r="AM1667" t="s">
        <v>162</v>
      </c>
      <c r="AN1667" s="2">
        <v>44348.796851851854</v>
      </c>
      <c r="AP1667" s="2">
        <v>44160.851493055554</v>
      </c>
      <c r="AQ1667" s="1"/>
      <c r="AS1667" t="b">
        <v>0</v>
      </c>
      <c r="AV1667" t="s">
        <v>213</v>
      </c>
      <c r="AY1667" t="s">
        <v>236</v>
      </c>
      <c r="AZ1667" t="s">
        <v>300</v>
      </c>
      <c r="BB1667" t="s">
        <v>4655</v>
      </c>
      <c r="BD1667" t="b">
        <v>0</v>
      </c>
      <c r="BH1667" t="s">
        <v>3139</v>
      </c>
      <c r="BI1667" t="s">
        <v>1668</v>
      </c>
      <c r="BL1667" t="s">
        <v>4654</v>
      </c>
      <c r="BM1667" t="s">
        <v>202</v>
      </c>
      <c r="BN1667" t="s">
        <v>203</v>
      </c>
      <c r="BQ1667" t="s">
        <v>204</v>
      </c>
      <c r="BR1667" t="b">
        <v>0</v>
      </c>
      <c r="BT1667" t="b">
        <v>0</v>
      </c>
      <c r="BW1667" t="s">
        <v>349</v>
      </c>
      <c r="BX1667" t="b">
        <v>0</v>
      </c>
      <c r="BY1667" s="2">
        <v>44376.857581018521</v>
      </c>
      <c r="BZ1667" t="s">
        <v>3140</v>
      </c>
      <c r="CB1667" t="b">
        <v>0</v>
      </c>
      <c r="CC1667" t="b">
        <v>0</v>
      </c>
      <c r="CF1667">
        <v>70137</v>
      </c>
      <c r="CH1667">
        <v>21041.1</v>
      </c>
      <c r="CI1667">
        <v>30</v>
      </c>
      <c r="CJ1667">
        <v>0</v>
      </c>
      <c r="CK1667">
        <f>YEAR(tbl_Opportunity[[#This Row],[Close Date]])</f>
        <v>2021</v>
      </c>
    </row>
    <row r="1668" spans="1:89">
      <c r="A1668" t="s">
        <v>4656</v>
      </c>
      <c r="B1668" t="b">
        <v>0</v>
      </c>
      <c r="D1668" t="b">
        <v>0</v>
      </c>
      <c r="H1668" s="1">
        <v>44526</v>
      </c>
      <c r="I1668" t="b">
        <v>0</v>
      </c>
      <c r="L1668" t="s">
        <v>4657</v>
      </c>
      <c r="O1668" t="s">
        <v>260</v>
      </c>
      <c r="P1668" t="b">
        <v>1</v>
      </c>
      <c r="Q1668" s="2">
        <v>43781.969050925924</v>
      </c>
      <c r="R1668" s="1"/>
      <c r="S1668" t="b">
        <v>0</v>
      </c>
      <c r="U1668" s="1"/>
      <c r="V1668" t="b">
        <v>0</v>
      </c>
      <c r="W1668" s="1">
        <v>44287</v>
      </c>
      <c r="X1668">
        <v>4</v>
      </c>
      <c r="Y1668">
        <v>2021</v>
      </c>
      <c r="Z1668" t="s">
        <v>161</v>
      </c>
      <c r="AA1668" t="s">
        <v>161</v>
      </c>
      <c r="AB1668" t="b">
        <v>0</v>
      </c>
      <c r="AC1668" t="b">
        <v>0</v>
      </c>
      <c r="AE1668" t="b">
        <v>1</v>
      </c>
      <c r="AF1668" t="b">
        <v>0</v>
      </c>
      <c r="AG1668" t="b">
        <v>0</v>
      </c>
      <c r="AH1668" t="s">
        <v>4366</v>
      </c>
      <c r="AI1668" t="b">
        <v>0</v>
      </c>
      <c r="AJ1668" t="s">
        <v>211</v>
      </c>
      <c r="AK1668" t="b">
        <v>0</v>
      </c>
      <c r="AL1668" s="1">
        <v>44357</v>
      </c>
      <c r="AM1668" t="s">
        <v>1053</v>
      </c>
      <c r="AN1668" s="2">
        <v>44372.858530092592</v>
      </c>
      <c r="AP1668" s="2">
        <v>43973.849942129629</v>
      </c>
      <c r="AQ1668" s="1"/>
      <c r="AS1668" t="b">
        <v>0</v>
      </c>
      <c r="AV1668" t="s">
        <v>213</v>
      </c>
      <c r="AY1668" t="s">
        <v>236</v>
      </c>
      <c r="BB1668" t="s">
        <v>4658</v>
      </c>
      <c r="BD1668" t="b">
        <v>0</v>
      </c>
      <c r="BF1668" t="s">
        <v>4659</v>
      </c>
      <c r="BH1668" t="s">
        <v>1053</v>
      </c>
      <c r="BI1668" t="s">
        <v>549</v>
      </c>
      <c r="BJ1668" t="s">
        <v>216</v>
      </c>
      <c r="BL1668" t="s">
        <v>4660</v>
      </c>
      <c r="BM1668" t="s">
        <v>202</v>
      </c>
      <c r="BN1668" t="s">
        <v>203</v>
      </c>
      <c r="BQ1668" t="s">
        <v>204</v>
      </c>
      <c r="BR1668" t="b">
        <v>0</v>
      </c>
      <c r="BT1668" t="b">
        <v>0</v>
      </c>
      <c r="BW1668" t="s">
        <v>313</v>
      </c>
      <c r="BX1668" t="b">
        <v>0</v>
      </c>
      <c r="BY1668" s="2">
        <v>44376.857581018521</v>
      </c>
      <c r="BZ1668" t="s">
        <v>377</v>
      </c>
      <c r="CB1668" t="b">
        <v>0</v>
      </c>
      <c r="CC1668" t="b">
        <v>0</v>
      </c>
      <c r="CF1668">
        <v>95225</v>
      </c>
      <c r="CH1668">
        <v>4761.25</v>
      </c>
      <c r="CI1668">
        <v>5</v>
      </c>
      <c r="CJ1668">
        <v>0</v>
      </c>
      <c r="CK1668">
        <f>YEAR(tbl_Opportunity[[#This Row],[Close Date]])</f>
        <v>2021</v>
      </c>
    </row>
    <row r="1669" spans="1:89">
      <c r="A1669" t="s">
        <v>4661</v>
      </c>
      <c r="B1669" t="b">
        <v>0</v>
      </c>
      <c r="D1669" t="b">
        <v>0</v>
      </c>
      <c r="E1669" t="s">
        <v>2829</v>
      </c>
      <c r="H1669" s="1">
        <v>44561</v>
      </c>
      <c r="I1669" t="b">
        <v>0</v>
      </c>
      <c r="L1669" t="s">
        <v>4662</v>
      </c>
      <c r="O1669" t="s">
        <v>194</v>
      </c>
      <c r="P1669" t="b">
        <v>1</v>
      </c>
      <c r="Q1669" s="2">
        <v>43650.451585648145</v>
      </c>
      <c r="R1669" s="1"/>
      <c r="S1669" t="b">
        <v>0</v>
      </c>
      <c r="U1669" s="1"/>
      <c r="V1669" t="b">
        <v>0</v>
      </c>
      <c r="W1669" s="1">
        <v>44287</v>
      </c>
      <c r="X1669">
        <v>4</v>
      </c>
      <c r="Y1669">
        <v>2021</v>
      </c>
      <c r="Z1669" t="s">
        <v>161</v>
      </c>
      <c r="AA1669" t="s">
        <v>161</v>
      </c>
      <c r="AB1669" t="b">
        <v>0</v>
      </c>
      <c r="AC1669" t="b">
        <v>0</v>
      </c>
      <c r="AE1669" t="b">
        <v>1</v>
      </c>
      <c r="AF1669" t="b">
        <v>0</v>
      </c>
      <c r="AG1669" t="b">
        <v>0</v>
      </c>
      <c r="AH1669" t="s">
        <v>4366</v>
      </c>
      <c r="AI1669" t="b">
        <v>0</v>
      </c>
      <c r="AJ1669" t="s">
        <v>211</v>
      </c>
      <c r="AK1669" t="b">
        <v>0</v>
      </c>
      <c r="AL1669" s="1">
        <v>43633</v>
      </c>
      <c r="AM1669" t="s">
        <v>162</v>
      </c>
      <c r="AN1669" s="2">
        <v>44348.796793981484</v>
      </c>
      <c r="AP1669" s="2">
        <v>44063.464004629626</v>
      </c>
      <c r="AQ1669" s="1"/>
      <c r="AS1669" t="b">
        <v>0</v>
      </c>
      <c r="AV1669" t="s">
        <v>176</v>
      </c>
      <c r="AY1669" t="s">
        <v>236</v>
      </c>
      <c r="BB1669" t="s">
        <v>4663</v>
      </c>
      <c r="BD1669" t="b">
        <v>0</v>
      </c>
      <c r="BH1669" t="s">
        <v>194</v>
      </c>
      <c r="BI1669" t="s">
        <v>1668</v>
      </c>
      <c r="BJ1669" t="s">
        <v>216</v>
      </c>
      <c r="BL1669" t="s">
        <v>4662</v>
      </c>
      <c r="BM1669" t="s">
        <v>202</v>
      </c>
      <c r="BN1669" t="s">
        <v>203</v>
      </c>
      <c r="BQ1669" t="s">
        <v>204</v>
      </c>
      <c r="BR1669" t="b">
        <v>0</v>
      </c>
      <c r="BT1669" t="b">
        <v>0</v>
      </c>
      <c r="BW1669" t="s">
        <v>313</v>
      </c>
      <c r="BX1669" t="b">
        <v>0</v>
      </c>
      <c r="BY1669" s="2">
        <v>44376.857569444444</v>
      </c>
      <c r="BZ1669" t="s">
        <v>265</v>
      </c>
      <c r="CB1669" t="b">
        <v>0</v>
      </c>
      <c r="CC1669" t="b">
        <v>0</v>
      </c>
      <c r="CF1669">
        <v>91549</v>
      </c>
      <c r="CH1669">
        <v>4577.45</v>
      </c>
      <c r="CI1669">
        <v>5</v>
      </c>
      <c r="CJ1669">
        <v>0</v>
      </c>
      <c r="CK1669">
        <f>YEAR(tbl_Opportunity[[#This Row],[Close Date]])</f>
        <v>2021</v>
      </c>
    </row>
    <row r="1670" spans="1:89">
      <c r="A1670" t="s">
        <v>3296</v>
      </c>
      <c r="B1670" t="b">
        <v>0</v>
      </c>
      <c r="D1670" t="b">
        <v>0</v>
      </c>
      <c r="E1670" t="s">
        <v>4664</v>
      </c>
      <c r="H1670" s="1">
        <v>44561</v>
      </c>
      <c r="I1670" t="b">
        <v>0</v>
      </c>
      <c r="L1670" t="s">
        <v>4665</v>
      </c>
      <c r="O1670" t="s">
        <v>272</v>
      </c>
      <c r="P1670" t="b">
        <v>1</v>
      </c>
      <c r="Q1670" s="2">
        <v>43536.834027777775</v>
      </c>
      <c r="R1670" s="1"/>
      <c r="S1670" t="b">
        <v>0</v>
      </c>
      <c r="U1670" s="1"/>
      <c r="V1670" t="b">
        <v>0</v>
      </c>
      <c r="W1670" s="1">
        <v>44287</v>
      </c>
      <c r="X1670">
        <v>4</v>
      </c>
      <c r="Y1670">
        <v>2021</v>
      </c>
      <c r="Z1670" t="s">
        <v>161</v>
      </c>
      <c r="AA1670" t="s">
        <v>161</v>
      </c>
      <c r="AB1670" t="b">
        <v>0</v>
      </c>
      <c r="AC1670" t="b">
        <v>0</v>
      </c>
      <c r="AE1670" t="b">
        <v>1</v>
      </c>
      <c r="AF1670" t="b">
        <v>0</v>
      </c>
      <c r="AG1670" t="b">
        <v>0</v>
      </c>
      <c r="AH1670" t="s">
        <v>4366</v>
      </c>
      <c r="AI1670" t="b">
        <v>0</v>
      </c>
      <c r="AJ1670" t="s">
        <v>462</v>
      </c>
      <c r="AK1670" t="b">
        <v>0</v>
      </c>
      <c r="AL1670" s="1">
        <v>43535</v>
      </c>
      <c r="AM1670" t="s">
        <v>162</v>
      </c>
      <c r="AN1670" s="2">
        <v>44348.796724537038</v>
      </c>
      <c r="AP1670" s="2">
        <v>44231.403564814813</v>
      </c>
      <c r="AQ1670" s="1"/>
      <c r="AS1670" t="b">
        <v>0</v>
      </c>
      <c r="AU1670" t="s">
        <v>216</v>
      </c>
      <c r="AV1670" t="s">
        <v>2820</v>
      </c>
      <c r="AY1670" t="s">
        <v>236</v>
      </c>
      <c r="AZ1670" t="s">
        <v>2814</v>
      </c>
      <c r="BB1670" t="s">
        <v>4666</v>
      </c>
      <c r="BD1670" t="b">
        <v>0</v>
      </c>
      <c r="BF1670" t="s">
        <v>4667</v>
      </c>
      <c r="BH1670" t="s">
        <v>194</v>
      </c>
      <c r="BI1670" t="s">
        <v>1668</v>
      </c>
      <c r="BJ1670" t="s">
        <v>216</v>
      </c>
      <c r="BL1670" t="s">
        <v>4665</v>
      </c>
      <c r="BM1670" t="s">
        <v>202</v>
      </c>
      <c r="BN1670" t="s">
        <v>203</v>
      </c>
      <c r="BQ1670" t="s">
        <v>204</v>
      </c>
      <c r="BR1670" t="b">
        <v>0</v>
      </c>
      <c r="BT1670" t="b">
        <v>0</v>
      </c>
      <c r="BW1670" t="s">
        <v>313</v>
      </c>
      <c r="BX1670" t="b">
        <v>0</v>
      </c>
      <c r="BY1670" s="2">
        <v>44376.857569444444</v>
      </c>
      <c r="BZ1670" t="s">
        <v>265</v>
      </c>
      <c r="CB1670" t="b">
        <v>0</v>
      </c>
      <c r="CC1670" t="b">
        <v>0</v>
      </c>
      <c r="CF1670">
        <v>95495</v>
      </c>
      <c r="CH1670">
        <v>4774.75</v>
      </c>
      <c r="CI1670">
        <v>5</v>
      </c>
      <c r="CJ1670">
        <v>0</v>
      </c>
      <c r="CK1670">
        <f>YEAR(tbl_Opportunity[[#This Row],[Close Date]])</f>
        <v>2021</v>
      </c>
    </row>
    <row r="1671" spans="1:89">
      <c r="A1671" t="s">
        <v>2527</v>
      </c>
      <c r="B1671" t="b">
        <v>0</v>
      </c>
      <c r="D1671" t="b">
        <v>0</v>
      </c>
      <c r="E1671" t="s">
        <v>4664</v>
      </c>
      <c r="H1671" s="1">
        <v>44547</v>
      </c>
      <c r="I1671" t="b">
        <v>0</v>
      </c>
      <c r="L1671" t="s">
        <v>4668</v>
      </c>
      <c r="O1671" t="s">
        <v>194</v>
      </c>
      <c r="P1671" t="b">
        <v>1</v>
      </c>
      <c r="Q1671" s="2">
        <v>43571.630219907405</v>
      </c>
      <c r="R1671" s="1"/>
      <c r="S1671" t="b">
        <v>0</v>
      </c>
      <c r="U1671" s="1"/>
      <c r="V1671" t="b">
        <v>0</v>
      </c>
      <c r="W1671" s="1">
        <v>44287</v>
      </c>
      <c r="X1671">
        <v>4</v>
      </c>
      <c r="Y1671">
        <v>2021</v>
      </c>
      <c r="Z1671" t="s">
        <v>161</v>
      </c>
      <c r="AA1671" t="s">
        <v>161</v>
      </c>
      <c r="AB1671" t="b">
        <v>0</v>
      </c>
      <c r="AC1671" t="b">
        <v>0</v>
      </c>
      <c r="AE1671" t="b">
        <v>1</v>
      </c>
      <c r="AF1671" t="b">
        <v>0</v>
      </c>
      <c r="AG1671" t="b">
        <v>0</v>
      </c>
      <c r="AH1671" t="s">
        <v>4366</v>
      </c>
      <c r="AI1671" t="b">
        <v>0</v>
      </c>
      <c r="AJ1671" t="s">
        <v>211</v>
      </c>
      <c r="AK1671" t="b">
        <v>0</v>
      </c>
      <c r="AL1671" s="1">
        <v>43923</v>
      </c>
      <c r="AM1671" t="s">
        <v>162</v>
      </c>
      <c r="AN1671" s="2">
        <v>44348.796597222223</v>
      </c>
      <c r="AP1671" s="2">
        <v>44167.565046296295</v>
      </c>
      <c r="AQ1671" s="1"/>
      <c r="AS1671" t="b">
        <v>0</v>
      </c>
      <c r="AU1671" t="s">
        <v>247</v>
      </c>
      <c r="AV1671" t="s">
        <v>176</v>
      </c>
      <c r="AY1671" t="s">
        <v>236</v>
      </c>
      <c r="AZ1671" t="s">
        <v>300</v>
      </c>
      <c r="BB1671" t="s">
        <v>4669</v>
      </c>
      <c r="BD1671" t="b">
        <v>0</v>
      </c>
      <c r="BG1671" t="s">
        <v>4524</v>
      </c>
      <c r="BH1671" t="s">
        <v>194</v>
      </c>
      <c r="BI1671" t="s">
        <v>2055</v>
      </c>
      <c r="BJ1671" t="s">
        <v>196</v>
      </c>
      <c r="BL1671" t="s">
        <v>4668</v>
      </c>
      <c r="BM1671" t="s">
        <v>202</v>
      </c>
      <c r="BN1671" t="s">
        <v>203</v>
      </c>
      <c r="BQ1671" t="s">
        <v>204</v>
      </c>
      <c r="BR1671" t="b">
        <v>0</v>
      </c>
      <c r="BT1671" t="b">
        <v>0</v>
      </c>
      <c r="BW1671" t="s">
        <v>313</v>
      </c>
      <c r="BX1671" t="b">
        <v>0</v>
      </c>
      <c r="BY1671" s="2">
        <v>44376.857569444444</v>
      </c>
      <c r="BZ1671" t="s">
        <v>265</v>
      </c>
      <c r="CB1671" t="b">
        <v>0</v>
      </c>
      <c r="CC1671" t="b">
        <v>0</v>
      </c>
      <c r="CD1671">
        <v>0</v>
      </c>
      <c r="CF1671">
        <v>98134</v>
      </c>
      <c r="CH1671">
        <v>4906.7</v>
      </c>
      <c r="CI1671">
        <v>5</v>
      </c>
      <c r="CJ1671">
        <v>0</v>
      </c>
      <c r="CK1671">
        <f>YEAR(tbl_Opportunity[[#This Row],[Close Date]])</f>
        <v>2021</v>
      </c>
    </row>
    <row r="1672" spans="1:89">
      <c r="A1672" t="s">
        <v>4670</v>
      </c>
      <c r="B1672" t="b">
        <v>0</v>
      </c>
      <c r="D1672" t="b">
        <v>0</v>
      </c>
      <c r="H1672" s="1">
        <v>44501</v>
      </c>
      <c r="I1672" t="b">
        <v>0</v>
      </c>
      <c r="L1672" t="s">
        <v>4671</v>
      </c>
      <c r="M1672" t="s">
        <v>4672</v>
      </c>
      <c r="N1672" t="s">
        <v>345</v>
      </c>
      <c r="O1672" t="s">
        <v>2393</v>
      </c>
      <c r="P1672" t="b">
        <v>1</v>
      </c>
      <c r="Q1672" s="2">
        <v>44046.73710648148</v>
      </c>
      <c r="R1672" s="1"/>
      <c r="S1672" t="b">
        <v>0</v>
      </c>
      <c r="U1672" s="1"/>
      <c r="V1672" t="b">
        <v>0</v>
      </c>
      <c r="W1672" s="1">
        <v>44287</v>
      </c>
      <c r="X1672">
        <v>4</v>
      </c>
      <c r="Y1672">
        <v>2021</v>
      </c>
      <c r="Z1672" t="s">
        <v>1659</v>
      </c>
      <c r="AA1672" t="s">
        <v>1660</v>
      </c>
      <c r="AB1672" t="b">
        <v>0</v>
      </c>
      <c r="AC1672" t="b">
        <v>0</v>
      </c>
      <c r="AE1672" t="b">
        <v>1</v>
      </c>
      <c r="AF1672" t="b">
        <v>0</v>
      </c>
      <c r="AG1672" t="b">
        <v>0</v>
      </c>
      <c r="AH1672" t="s">
        <v>4366</v>
      </c>
      <c r="AI1672" t="b">
        <v>0</v>
      </c>
      <c r="AJ1672" t="s">
        <v>211</v>
      </c>
      <c r="AK1672" t="b">
        <v>0</v>
      </c>
      <c r="AL1672" s="1"/>
      <c r="AM1672" t="s">
        <v>162</v>
      </c>
      <c r="AN1672" s="2">
        <v>44348.796851851854</v>
      </c>
      <c r="AP1672" s="2">
        <v>44046.738877314812</v>
      </c>
      <c r="AQ1672" s="1"/>
      <c r="AS1672" t="b">
        <v>0</v>
      </c>
      <c r="AV1672" t="s">
        <v>213</v>
      </c>
      <c r="AY1672" t="s">
        <v>236</v>
      </c>
      <c r="AZ1672" t="s">
        <v>237</v>
      </c>
      <c r="BB1672" t="s">
        <v>4673</v>
      </c>
      <c r="BD1672" t="b">
        <v>0</v>
      </c>
      <c r="BH1672" t="s">
        <v>3139</v>
      </c>
      <c r="BI1672" t="s">
        <v>1668</v>
      </c>
      <c r="BL1672" t="s">
        <v>4671</v>
      </c>
      <c r="BM1672" t="s">
        <v>202</v>
      </c>
      <c r="BN1672" t="s">
        <v>203</v>
      </c>
      <c r="BQ1672" t="s">
        <v>204</v>
      </c>
      <c r="BR1672" t="b">
        <v>0</v>
      </c>
      <c r="BT1672" t="b">
        <v>0</v>
      </c>
      <c r="BW1672" t="s">
        <v>1662</v>
      </c>
      <c r="BX1672" t="b">
        <v>0</v>
      </c>
      <c r="BY1672" s="2">
        <v>44376.857581018521</v>
      </c>
      <c r="BZ1672" t="s">
        <v>3140</v>
      </c>
      <c r="CB1672" t="b">
        <v>0</v>
      </c>
      <c r="CC1672" t="b">
        <v>0</v>
      </c>
      <c r="CF1672">
        <v>61875</v>
      </c>
      <c r="CH1672">
        <v>43312.5</v>
      </c>
      <c r="CI1672">
        <v>70</v>
      </c>
      <c r="CJ1672">
        <v>0</v>
      </c>
      <c r="CK1672">
        <f>YEAR(tbl_Opportunity[[#This Row],[Close Date]])</f>
        <v>2021</v>
      </c>
    </row>
    <row r="1673" spans="1:89">
      <c r="A1673" t="s">
        <v>4674</v>
      </c>
      <c r="B1673" t="b">
        <v>0</v>
      </c>
      <c r="D1673" t="b">
        <v>0</v>
      </c>
      <c r="E1673" t="s">
        <v>3063</v>
      </c>
      <c r="H1673" s="1">
        <v>44519</v>
      </c>
      <c r="I1673" t="b">
        <v>0</v>
      </c>
      <c r="L1673" t="s">
        <v>4675</v>
      </c>
      <c r="M1673" t="s">
        <v>4676</v>
      </c>
      <c r="N1673" t="s">
        <v>345</v>
      </c>
      <c r="O1673" t="s">
        <v>272</v>
      </c>
      <c r="P1673" t="b">
        <v>1</v>
      </c>
      <c r="Q1673" s="2">
        <v>43374.692013888889</v>
      </c>
      <c r="R1673" s="1"/>
      <c r="S1673" t="b">
        <v>0</v>
      </c>
      <c r="U1673" s="1"/>
      <c r="V1673" t="b">
        <v>0</v>
      </c>
      <c r="W1673" s="1">
        <v>44287</v>
      </c>
      <c r="X1673">
        <v>4</v>
      </c>
      <c r="Y1673">
        <v>2021</v>
      </c>
      <c r="Z1673" t="s">
        <v>161</v>
      </c>
      <c r="AA1673" t="s">
        <v>161</v>
      </c>
      <c r="AB1673" t="b">
        <v>0</v>
      </c>
      <c r="AC1673" t="b">
        <v>0</v>
      </c>
      <c r="AE1673" t="b">
        <v>1</v>
      </c>
      <c r="AF1673" t="b">
        <v>0</v>
      </c>
      <c r="AG1673" t="b">
        <v>0</v>
      </c>
      <c r="AH1673" t="s">
        <v>4366</v>
      </c>
      <c r="AI1673" t="b">
        <v>0</v>
      </c>
      <c r="AJ1673" t="s">
        <v>211</v>
      </c>
      <c r="AK1673" t="b">
        <v>0</v>
      </c>
      <c r="AL1673" s="1">
        <v>44207</v>
      </c>
      <c r="AM1673" t="s">
        <v>162</v>
      </c>
      <c r="AN1673" s="2">
        <v>44348.796666666669</v>
      </c>
      <c r="AP1673" s="2">
        <v>43383.088148148148</v>
      </c>
      <c r="AQ1673" s="1"/>
      <c r="AS1673" t="b">
        <v>0</v>
      </c>
      <c r="AV1673" t="s">
        <v>176</v>
      </c>
      <c r="BB1673" t="s">
        <v>4677</v>
      </c>
      <c r="BD1673" t="b">
        <v>0</v>
      </c>
      <c r="BH1673" t="s">
        <v>311</v>
      </c>
      <c r="BI1673" t="s">
        <v>200</v>
      </c>
      <c r="BJ1673" t="s">
        <v>216</v>
      </c>
      <c r="BL1673" t="s">
        <v>4675</v>
      </c>
      <c r="BM1673" t="s">
        <v>202</v>
      </c>
      <c r="BN1673" t="s">
        <v>203</v>
      </c>
      <c r="BQ1673" t="s">
        <v>204</v>
      </c>
      <c r="BR1673" t="b">
        <v>0</v>
      </c>
      <c r="BT1673" t="b">
        <v>0</v>
      </c>
      <c r="BW1673" t="s">
        <v>313</v>
      </c>
      <c r="BX1673" t="b">
        <v>0</v>
      </c>
      <c r="BY1673" s="2">
        <v>44376.857569444444</v>
      </c>
      <c r="BZ1673" t="s">
        <v>314</v>
      </c>
      <c r="CB1673" t="b">
        <v>0</v>
      </c>
      <c r="CC1673" t="b">
        <v>0</v>
      </c>
      <c r="CF1673">
        <v>82600</v>
      </c>
      <c r="CH1673">
        <v>4130</v>
      </c>
      <c r="CI1673">
        <v>5</v>
      </c>
      <c r="CJ1673">
        <v>0</v>
      </c>
      <c r="CK1673">
        <f>YEAR(tbl_Opportunity[[#This Row],[Close Date]])</f>
        <v>2021</v>
      </c>
    </row>
    <row r="1674" spans="1:89">
      <c r="A1674" t="s">
        <v>4678</v>
      </c>
      <c r="B1674" t="b">
        <v>0</v>
      </c>
      <c r="D1674" t="b">
        <v>0</v>
      </c>
      <c r="E1674" t="s">
        <v>4679</v>
      </c>
      <c r="H1674" s="1">
        <v>44561</v>
      </c>
      <c r="I1674" t="b">
        <v>0</v>
      </c>
      <c r="L1674" t="s">
        <v>4680</v>
      </c>
      <c r="M1674" t="s">
        <v>4681</v>
      </c>
      <c r="N1674" t="s">
        <v>345</v>
      </c>
      <c r="O1674" t="s">
        <v>272</v>
      </c>
      <c r="P1674" t="b">
        <v>1</v>
      </c>
      <c r="Q1674" s="2">
        <v>43809.909328703703</v>
      </c>
      <c r="R1674" s="1"/>
      <c r="S1674" t="b">
        <v>0</v>
      </c>
      <c r="U1674" s="1"/>
      <c r="V1674" t="b">
        <v>0</v>
      </c>
      <c r="W1674" s="1">
        <v>44287</v>
      </c>
      <c r="X1674">
        <v>4</v>
      </c>
      <c r="Y1674">
        <v>2021</v>
      </c>
      <c r="Z1674" t="s">
        <v>161</v>
      </c>
      <c r="AA1674" t="s">
        <v>161</v>
      </c>
      <c r="AB1674" t="b">
        <v>0</v>
      </c>
      <c r="AC1674" t="b">
        <v>0</v>
      </c>
      <c r="AE1674" t="b">
        <v>1</v>
      </c>
      <c r="AF1674" t="b">
        <v>0</v>
      </c>
      <c r="AG1674" t="b">
        <v>0</v>
      </c>
      <c r="AH1674" t="s">
        <v>4366</v>
      </c>
      <c r="AI1674" t="b">
        <v>0</v>
      </c>
      <c r="AJ1674" t="s">
        <v>211</v>
      </c>
      <c r="AK1674" t="b">
        <v>0</v>
      </c>
      <c r="AL1674" s="1">
        <v>44232</v>
      </c>
      <c r="AM1674" t="s">
        <v>162</v>
      </c>
      <c r="AN1674" s="2">
        <v>44348.796724537038</v>
      </c>
      <c r="AP1674" s="2">
        <v>43887.669039351851</v>
      </c>
      <c r="AQ1674" s="1"/>
      <c r="AS1674" t="b">
        <v>0</v>
      </c>
      <c r="AV1674" t="s">
        <v>2820</v>
      </c>
      <c r="AY1674" t="s">
        <v>236</v>
      </c>
      <c r="AZ1674" t="s">
        <v>2814</v>
      </c>
      <c r="BB1674" t="s">
        <v>4682</v>
      </c>
      <c r="BD1674" t="b">
        <v>0</v>
      </c>
      <c r="BF1674" t="s">
        <v>4683</v>
      </c>
      <c r="BH1674" t="s">
        <v>311</v>
      </c>
      <c r="BI1674" t="s">
        <v>1243</v>
      </c>
      <c r="BJ1674" t="s">
        <v>2363</v>
      </c>
      <c r="BL1674" t="s">
        <v>4680</v>
      </c>
      <c r="BM1674" t="s">
        <v>202</v>
      </c>
      <c r="BN1674" t="s">
        <v>203</v>
      </c>
      <c r="BQ1674" t="s">
        <v>204</v>
      </c>
      <c r="BR1674" t="b">
        <v>0</v>
      </c>
      <c r="BT1674" t="b">
        <v>0</v>
      </c>
      <c r="BW1674" t="s">
        <v>313</v>
      </c>
      <c r="BX1674" t="b">
        <v>0</v>
      </c>
      <c r="BY1674" s="2">
        <v>44376.857581018521</v>
      </c>
      <c r="BZ1674" t="s">
        <v>314</v>
      </c>
      <c r="CB1674" t="b">
        <v>0</v>
      </c>
      <c r="CC1674" t="b">
        <v>0</v>
      </c>
      <c r="CF1674">
        <v>87395</v>
      </c>
      <c r="CH1674">
        <v>4369.75</v>
      </c>
      <c r="CI1674">
        <v>5</v>
      </c>
      <c r="CJ1674">
        <v>0</v>
      </c>
      <c r="CK1674">
        <f>YEAR(tbl_Opportunity[[#This Row],[Close Date]])</f>
        <v>2021</v>
      </c>
    </row>
    <row r="1675" spans="1:89">
      <c r="A1675" t="s">
        <v>4684</v>
      </c>
      <c r="B1675" t="b">
        <v>0</v>
      </c>
      <c r="D1675" t="b">
        <v>0</v>
      </c>
      <c r="H1675" s="1">
        <v>44547</v>
      </c>
      <c r="I1675" t="b">
        <v>0</v>
      </c>
      <c r="L1675" t="s">
        <v>4685</v>
      </c>
      <c r="M1675" t="s">
        <v>4686</v>
      </c>
      <c r="N1675" t="s">
        <v>345</v>
      </c>
      <c r="O1675" t="s">
        <v>2393</v>
      </c>
      <c r="P1675" t="b">
        <v>1</v>
      </c>
      <c r="Q1675" s="2">
        <v>43928.936307870368</v>
      </c>
      <c r="R1675" s="1"/>
      <c r="S1675" t="b">
        <v>0</v>
      </c>
      <c r="U1675" s="1"/>
      <c r="V1675" t="b">
        <v>0</v>
      </c>
      <c r="W1675" s="1">
        <v>44287</v>
      </c>
      <c r="X1675">
        <v>4</v>
      </c>
      <c r="Y1675">
        <v>2021</v>
      </c>
      <c r="Z1675" t="s">
        <v>161</v>
      </c>
      <c r="AA1675" t="s">
        <v>161</v>
      </c>
      <c r="AB1675" t="b">
        <v>0</v>
      </c>
      <c r="AC1675" t="b">
        <v>0</v>
      </c>
      <c r="AE1675" t="b">
        <v>1</v>
      </c>
      <c r="AF1675" t="b">
        <v>0</v>
      </c>
      <c r="AG1675" t="b">
        <v>0</v>
      </c>
      <c r="AH1675" t="s">
        <v>3190</v>
      </c>
      <c r="AI1675" t="b">
        <v>0</v>
      </c>
      <c r="AJ1675" t="s">
        <v>462</v>
      </c>
      <c r="AK1675" t="b">
        <v>0</v>
      </c>
      <c r="AL1675" s="1">
        <v>43948</v>
      </c>
      <c r="AM1675" t="s">
        <v>162</v>
      </c>
      <c r="AN1675" s="2">
        <v>44348.796724537038</v>
      </c>
      <c r="AP1675" s="2"/>
      <c r="AQ1675" s="1"/>
      <c r="AS1675" t="b">
        <v>0</v>
      </c>
      <c r="AV1675" t="s">
        <v>213</v>
      </c>
      <c r="AY1675" t="s">
        <v>236</v>
      </c>
      <c r="AZ1675" t="s">
        <v>237</v>
      </c>
      <c r="BB1675" t="s">
        <v>4687</v>
      </c>
      <c r="BD1675" t="b">
        <v>0</v>
      </c>
      <c r="BH1675" t="s">
        <v>3139</v>
      </c>
      <c r="BI1675" t="s">
        <v>1668</v>
      </c>
      <c r="BJ1675" t="s">
        <v>196</v>
      </c>
      <c r="BL1675" t="s">
        <v>4685</v>
      </c>
      <c r="BM1675" t="s">
        <v>202</v>
      </c>
      <c r="BN1675" t="s">
        <v>203</v>
      </c>
      <c r="BQ1675" t="s">
        <v>204</v>
      </c>
      <c r="BR1675" t="b">
        <v>0</v>
      </c>
      <c r="BT1675" t="b">
        <v>0</v>
      </c>
      <c r="BW1675" t="s">
        <v>313</v>
      </c>
      <c r="BX1675" t="b">
        <v>0</v>
      </c>
      <c r="BY1675" s="2">
        <v>44376.857581018521</v>
      </c>
      <c r="BZ1675" t="s">
        <v>3140</v>
      </c>
      <c r="CB1675" t="b">
        <v>0</v>
      </c>
      <c r="CC1675" t="b">
        <v>0</v>
      </c>
      <c r="CF1675">
        <v>85383</v>
      </c>
      <c r="CH1675">
        <v>4269.1499999999996</v>
      </c>
      <c r="CI1675">
        <v>5</v>
      </c>
      <c r="CJ1675">
        <v>0</v>
      </c>
      <c r="CK1675">
        <f>YEAR(tbl_Opportunity[[#This Row],[Close Date]])</f>
        <v>2021</v>
      </c>
    </row>
    <row r="1676" spans="1:89">
      <c r="A1676" t="s">
        <v>4688</v>
      </c>
      <c r="B1676" t="b">
        <v>0</v>
      </c>
      <c r="D1676" t="b">
        <v>0</v>
      </c>
      <c r="H1676" s="1">
        <v>44547</v>
      </c>
      <c r="I1676" t="b">
        <v>0</v>
      </c>
      <c r="L1676" t="s">
        <v>4689</v>
      </c>
      <c r="M1676" t="s">
        <v>4690</v>
      </c>
      <c r="N1676" t="s">
        <v>345</v>
      </c>
      <c r="O1676" t="s">
        <v>2393</v>
      </c>
      <c r="P1676" t="b">
        <v>1</v>
      </c>
      <c r="Q1676" s="2">
        <v>43928.86582175926</v>
      </c>
      <c r="R1676" s="1"/>
      <c r="S1676" t="b">
        <v>0</v>
      </c>
      <c r="U1676" s="1"/>
      <c r="V1676" t="b">
        <v>0</v>
      </c>
      <c r="W1676" s="1">
        <v>44287</v>
      </c>
      <c r="X1676">
        <v>4</v>
      </c>
      <c r="Y1676">
        <v>2021</v>
      </c>
      <c r="Z1676" t="s">
        <v>161</v>
      </c>
      <c r="AA1676" t="s">
        <v>161</v>
      </c>
      <c r="AB1676" t="b">
        <v>0</v>
      </c>
      <c r="AC1676" t="b">
        <v>0</v>
      </c>
      <c r="AE1676" t="b">
        <v>1</v>
      </c>
      <c r="AF1676" t="b">
        <v>0</v>
      </c>
      <c r="AG1676" t="b">
        <v>0</v>
      </c>
      <c r="AH1676" t="s">
        <v>3190</v>
      </c>
      <c r="AI1676" t="b">
        <v>0</v>
      </c>
      <c r="AJ1676" t="s">
        <v>462</v>
      </c>
      <c r="AK1676" t="b">
        <v>0</v>
      </c>
      <c r="AL1676" s="1">
        <v>44158</v>
      </c>
      <c r="AM1676" t="s">
        <v>162</v>
      </c>
      <c r="AN1676" s="2">
        <v>44348.796666666669</v>
      </c>
      <c r="AP1676" s="2">
        <v>43928.87023148148</v>
      </c>
      <c r="AQ1676" s="1"/>
      <c r="AS1676" t="b">
        <v>0</v>
      </c>
      <c r="AV1676" t="s">
        <v>93</v>
      </c>
      <c r="AY1676" t="s">
        <v>236</v>
      </c>
      <c r="AZ1676" t="s">
        <v>2814</v>
      </c>
      <c r="BB1676" t="s">
        <v>4691</v>
      </c>
      <c r="BD1676" t="b">
        <v>0</v>
      </c>
      <c r="BF1676" t="s">
        <v>4692</v>
      </c>
      <c r="BH1676" t="s">
        <v>3139</v>
      </c>
      <c r="BI1676" t="s">
        <v>1668</v>
      </c>
      <c r="BJ1676" t="s">
        <v>216</v>
      </c>
      <c r="BL1676" t="s">
        <v>4689</v>
      </c>
      <c r="BM1676" t="s">
        <v>202</v>
      </c>
      <c r="BN1676" t="s">
        <v>203</v>
      </c>
      <c r="BQ1676" t="s">
        <v>204</v>
      </c>
      <c r="BR1676" t="b">
        <v>0</v>
      </c>
      <c r="BT1676" t="b">
        <v>0</v>
      </c>
      <c r="BW1676" t="s">
        <v>349</v>
      </c>
      <c r="BX1676" t="b">
        <v>0</v>
      </c>
      <c r="BY1676" s="2">
        <v>44376.857581018521</v>
      </c>
      <c r="BZ1676" t="s">
        <v>3140</v>
      </c>
      <c r="CB1676" t="b">
        <v>0</v>
      </c>
      <c r="CC1676" t="b">
        <v>0</v>
      </c>
      <c r="CF1676">
        <v>76041.5</v>
      </c>
      <c r="CH1676">
        <v>22812.45</v>
      </c>
      <c r="CI1676">
        <v>30</v>
      </c>
      <c r="CJ1676">
        <v>0</v>
      </c>
      <c r="CK1676">
        <f>YEAR(tbl_Opportunity[[#This Row],[Close Date]])</f>
        <v>2021</v>
      </c>
    </row>
    <row r="1677" spans="1:89">
      <c r="A1677" t="s">
        <v>4693</v>
      </c>
      <c r="B1677" t="b">
        <v>0</v>
      </c>
      <c r="D1677" t="b">
        <v>0</v>
      </c>
      <c r="H1677" s="1">
        <v>44497</v>
      </c>
      <c r="I1677" t="b">
        <v>0</v>
      </c>
      <c r="L1677" t="s">
        <v>4694</v>
      </c>
      <c r="N1677" t="s">
        <v>372</v>
      </c>
      <c r="O1677" t="s">
        <v>272</v>
      </c>
      <c r="P1677" t="b">
        <v>1</v>
      </c>
      <c r="Q1677" s="2">
        <v>43775.586909722224</v>
      </c>
      <c r="R1677" s="1"/>
      <c r="S1677" t="b">
        <v>0</v>
      </c>
      <c r="U1677" s="1"/>
      <c r="V1677" t="b">
        <v>0</v>
      </c>
      <c r="W1677" s="1">
        <v>44287</v>
      </c>
      <c r="X1677">
        <v>4</v>
      </c>
      <c r="Y1677">
        <v>2021</v>
      </c>
      <c r="Z1677" t="s">
        <v>161</v>
      </c>
      <c r="AA1677" t="s">
        <v>161</v>
      </c>
      <c r="AB1677" t="b">
        <v>0</v>
      </c>
      <c r="AC1677" t="b">
        <v>0</v>
      </c>
      <c r="AE1677" t="b">
        <v>1</v>
      </c>
      <c r="AF1677" t="b">
        <v>0</v>
      </c>
      <c r="AG1677" t="b">
        <v>0</v>
      </c>
      <c r="AH1677" t="s">
        <v>4366</v>
      </c>
      <c r="AI1677" t="b">
        <v>0</v>
      </c>
      <c r="AJ1677" t="s">
        <v>211</v>
      </c>
      <c r="AK1677" t="b">
        <v>0</v>
      </c>
      <c r="AL1677" s="1">
        <v>44105</v>
      </c>
      <c r="AM1677" t="s">
        <v>162</v>
      </c>
      <c r="AN1677" s="2">
        <v>44348.796724537038</v>
      </c>
      <c r="AP1677" s="2">
        <v>43780.618368055555</v>
      </c>
      <c r="AQ1677" s="1"/>
      <c r="AS1677" t="b">
        <v>0</v>
      </c>
      <c r="AV1677" t="s">
        <v>93</v>
      </c>
      <c r="AY1677" t="s">
        <v>236</v>
      </c>
      <c r="AZ1677" t="s">
        <v>3342</v>
      </c>
      <c r="BB1677" t="s">
        <v>4695</v>
      </c>
      <c r="BD1677" t="b">
        <v>0</v>
      </c>
      <c r="BF1677" t="s">
        <v>4696</v>
      </c>
      <c r="BH1677" t="s">
        <v>272</v>
      </c>
      <c r="BI1677" t="s">
        <v>4697</v>
      </c>
      <c r="BJ1677" t="s">
        <v>216</v>
      </c>
      <c r="BL1677" t="s">
        <v>4694</v>
      </c>
      <c r="BM1677" t="s">
        <v>291</v>
      </c>
      <c r="BN1677" t="s">
        <v>203</v>
      </c>
      <c r="BQ1677" t="s">
        <v>204</v>
      </c>
      <c r="BR1677" t="b">
        <v>0</v>
      </c>
      <c r="BT1677" t="b">
        <v>0</v>
      </c>
      <c r="BW1677" t="s">
        <v>349</v>
      </c>
      <c r="BX1677" t="b">
        <v>0</v>
      </c>
      <c r="BY1677" s="2">
        <v>44376.857581018521</v>
      </c>
      <c r="BZ1677" t="s">
        <v>314</v>
      </c>
      <c r="CB1677" t="b">
        <v>0</v>
      </c>
      <c r="CC1677" t="b">
        <v>0</v>
      </c>
      <c r="CF1677">
        <v>18627</v>
      </c>
      <c r="CH1677">
        <v>5588.1</v>
      </c>
      <c r="CI1677">
        <v>30</v>
      </c>
      <c r="CJ1677">
        <v>0</v>
      </c>
      <c r="CK1677">
        <f>YEAR(tbl_Opportunity[[#This Row],[Close Date]])</f>
        <v>2021</v>
      </c>
    </row>
    <row r="1678" spans="1:89">
      <c r="A1678" t="s">
        <v>4698</v>
      </c>
      <c r="B1678" t="b">
        <v>0</v>
      </c>
      <c r="D1678" t="b">
        <v>0</v>
      </c>
      <c r="E1678" t="s">
        <v>4699</v>
      </c>
      <c r="H1678" s="1">
        <v>44561</v>
      </c>
      <c r="I1678" t="b">
        <v>0</v>
      </c>
      <c r="L1678" t="s">
        <v>4700</v>
      </c>
      <c r="N1678" t="s">
        <v>372</v>
      </c>
      <c r="O1678" t="s">
        <v>272</v>
      </c>
      <c r="P1678" t="b">
        <v>1</v>
      </c>
      <c r="Q1678" s="2">
        <v>43754.737002314818</v>
      </c>
      <c r="R1678" s="1"/>
      <c r="S1678" t="b">
        <v>0</v>
      </c>
      <c r="U1678" s="1"/>
      <c r="V1678" t="b">
        <v>0</v>
      </c>
      <c r="W1678" s="1">
        <v>44287</v>
      </c>
      <c r="X1678">
        <v>4</v>
      </c>
      <c r="Y1678">
        <v>2021</v>
      </c>
      <c r="Z1678" t="s">
        <v>161</v>
      </c>
      <c r="AA1678" t="s">
        <v>161</v>
      </c>
      <c r="AB1678" t="b">
        <v>0</v>
      </c>
      <c r="AC1678" t="b">
        <v>0</v>
      </c>
      <c r="AE1678" t="b">
        <v>1</v>
      </c>
      <c r="AF1678" t="b">
        <v>0</v>
      </c>
      <c r="AG1678" t="b">
        <v>0</v>
      </c>
      <c r="AH1678" t="s">
        <v>4366</v>
      </c>
      <c r="AI1678" t="b">
        <v>0</v>
      </c>
      <c r="AJ1678" t="s">
        <v>211</v>
      </c>
      <c r="AK1678" t="b">
        <v>0</v>
      </c>
      <c r="AL1678" s="1">
        <v>44076</v>
      </c>
      <c r="AM1678" t="s">
        <v>162</v>
      </c>
      <c r="AN1678" s="2">
        <v>44348.796793981484</v>
      </c>
      <c r="AP1678" s="2">
        <v>43754.737500000003</v>
      </c>
      <c r="AQ1678" s="1"/>
      <c r="AS1678" t="b">
        <v>0</v>
      </c>
      <c r="AV1678" t="s">
        <v>176</v>
      </c>
      <c r="BB1678" t="s">
        <v>4701</v>
      </c>
      <c r="BD1678" t="b">
        <v>0</v>
      </c>
      <c r="BH1678" t="s">
        <v>311</v>
      </c>
      <c r="BI1678" t="s">
        <v>1243</v>
      </c>
      <c r="BL1678" t="s">
        <v>4700</v>
      </c>
      <c r="BM1678" t="s">
        <v>202</v>
      </c>
      <c r="BN1678" t="s">
        <v>203</v>
      </c>
      <c r="BQ1678" t="s">
        <v>204</v>
      </c>
      <c r="BR1678" t="b">
        <v>0</v>
      </c>
      <c r="BT1678" t="b">
        <v>0</v>
      </c>
      <c r="BW1678" t="s">
        <v>313</v>
      </c>
      <c r="BX1678" t="b">
        <v>0</v>
      </c>
      <c r="BY1678" s="2">
        <v>44376.857569444444</v>
      </c>
      <c r="BZ1678" t="s">
        <v>314</v>
      </c>
      <c r="CB1678" t="b">
        <v>0</v>
      </c>
      <c r="CC1678" t="b">
        <v>0</v>
      </c>
      <c r="CF1678">
        <v>88345</v>
      </c>
      <c r="CH1678">
        <v>4417.25</v>
      </c>
      <c r="CI1678">
        <v>5</v>
      </c>
      <c r="CJ1678">
        <v>0</v>
      </c>
      <c r="CK1678">
        <f>YEAR(tbl_Opportunity[[#This Row],[Close Date]])</f>
        <v>2021</v>
      </c>
    </row>
    <row r="1679" spans="1:89">
      <c r="A1679" t="s">
        <v>2235</v>
      </c>
      <c r="B1679" t="b">
        <v>0</v>
      </c>
      <c r="D1679" t="b">
        <v>0</v>
      </c>
      <c r="E1679" t="s">
        <v>4702</v>
      </c>
      <c r="H1679" s="1">
        <v>44561</v>
      </c>
      <c r="I1679" t="b">
        <v>0</v>
      </c>
      <c r="L1679" t="s">
        <v>4703</v>
      </c>
      <c r="N1679" t="s">
        <v>372</v>
      </c>
      <c r="O1679" t="s">
        <v>272</v>
      </c>
      <c r="P1679" t="b">
        <v>1</v>
      </c>
      <c r="Q1679" s="2">
        <v>43335.832407407404</v>
      </c>
      <c r="R1679" s="1"/>
      <c r="S1679" t="b">
        <v>0</v>
      </c>
      <c r="U1679" s="1"/>
      <c r="V1679" t="b">
        <v>0</v>
      </c>
      <c r="W1679" s="1">
        <v>44287</v>
      </c>
      <c r="X1679">
        <v>4</v>
      </c>
      <c r="Y1679">
        <v>2021</v>
      </c>
      <c r="Z1679" t="s">
        <v>161</v>
      </c>
      <c r="AA1679" t="s">
        <v>161</v>
      </c>
      <c r="AB1679" t="b">
        <v>0</v>
      </c>
      <c r="AC1679" t="b">
        <v>0</v>
      </c>
      <c r="AE1679" t="b">
        <v>1</v>
      </c>
      <c r="AF1679" t="b">
        <v>0</v>
      </c>
      <c r="AG1679" t="b">
        <v>0</v>
      </c>
      <c r="AH1679" t="s">
        <v>4366</v>
      </c>
      <c r="AI1679" t="b">
        <v>0</v>
      </c>
      <c r="AJ1679" t="s">
        <v>574</v>
      </c>
      <c r="AK1679" t="b">
        <v>0</v>
      </c>
      <c r="AL1679" s="1">
        <v>44176</v>
      </c>
      <c r="AM1679" t="s">
        <v>162</v>
      </c>
      <c r="AN1679" s="2">
        <v>44348.796666666669</v>
      </c>
      <c r="AP1679" s="2">
        <v>43350.094155092593</v>
      </c>
      <c r="AQ1679" s="1"/>
      <c r="AS1679" t="b">
        <v>0</v>
      </c>
      <c r="AV1679" t="s">
        <v>176</v>
      </c>
      <c r="BB1679" t="s">
        <v>4704</v>
      </c>
      <c r="BD1679" t="b">
        <v>0</v>
      </c>
      <c r="BH1679" t="s">
        <v>311</v>
      </c>
      <c r="BI1679" t="s">
        <v>1243</v>
      </c>
      <c r="BJ1679" t="s">
        <v>216</v>
      </c>
      <c r="BL1679" t="s">
        <v>4703</v>
      </c>
      <c r="BM1679" t="s">
        <v>202</v>
      </c>
      <c r="BN1679" t="s">
        <v>203</v>
      </c>
      <c r="BQ1679" t="s">
        <v>204</v>
      </c>
      <c r="BR1679" t="b">
        <v>0</v>
      </c>
      <c r="BT1679" t="b">
        <v>0</v>
      </c>
      <c r="BW1679" t="s">
        <v>313</v>
      </c>
      <c r="BX1679" t="b">
        <v>0</v>
      </c>
      <c r="BY1679" s="2">
        <v>44376.857569444444</v>
      </c>
      <c r="BZ1679" t="s">
        <v>314</v>
      </c>
      <c r="CB1679" t="b">
        <v>0</v>
      </c>
      <c r="CC1679" t="b">
        <v>0</v>
      </c>
      <c r="CF1679">
        <v>86700</v>
      </c>
      <c r="CH1679">
        <v>4335</v>
      </c>
      <c r="CI1679">
        <v>5</v>
      </c>
      <c r="CJ1679">
        <v>0</v>
      </c>
      <c r="CK1679">
        <f>YEAR(tbl_Opportunity[[#This Row],[Close Date]])</f>
        <v>2021</v>
      </c>
    </row>
    <row r="1680" spans="1:89">
      <c r="A1680" t="s">
        <v>4705</v>
      </c>
      <c r="B1680" t="b">
        <v>0</v>
      </c>
      <c r="D1680" t="b">
        <v>0</v>
      </c>
      <c r="E1680" t="s">
        <v>4699</v>
      </c>
      <c r="H1680" s="1">
        <v>44519</v>
      </c>
      <c r="I1680" t="b">
        <v>0</v>
      </c>
      <c r="L1680" t="s">
        <v>4706</v>
      </c>
      <c r="N1680" t="s">
        <v>372</v>
      </c>
      <c r="O1680" t="s">
        <v>272</v>
      </c>
      <c r="P1680" t="b">
        <v>1</v>
      </c>
      <c r="Q1680" s="2">
        <v>43802.752939814818</v>
      </c>
      <c r="R1680" s="1"/>
      <c r="S1680" t="b">
        <v>0</v>
      </c>
      <c r="U1680" s="1"/>
      <c r="V1680" t="b">
        <v>0</v>
      </c>
      <c r="W1680" s="1">
        <v>44287</v>
      </c>
      <c r="X1680">
        <v>4</v>
      </c>
      <c r="Y1680">
        <v>2021</v>
      </c>
      <c r="Z1680" t="s">
        <v>161</v>
      </c>
      <c r="AA1680" t="s">
        <v>161</v>
      </c>
      <c r="AB1680" t="b">
        <v>0</v>
      </c>
      <c r="AC1680" t="b">
        <v>0</v>
      </c>
      <c r="AE1680" t="b">
        <v>1</v>
      </c>
      <c r="AF1680" t="b">
        <v>0</v>
      </c>
      <c r="AG1680" t="b">
        <v>0</v>
      </c>
      <c r="AH1680" t="s">
        <v>4366</v>
      </c>
      <c r="AI1680" t="b">
        <v>0</v>
      </c>
      <c r="AJ1680" t="s">
        <v>2359</v>
      </c>
      <c r="AK1680" t="b">
        <v>0</v>
      </c>
      <c r="AL1680" s="1">
        <v>44315</v>
      </c>
      <c r="AM1680" t="s">
        <v>162</v>
      </c>
      <c r="AN1680" s="2">
        <v>44348.796724537038</v>
      </c>
      <c r="AP1680" s="2">
        <v>43887.668124999997</v>
      </c>
      <c r="AQ1680" s="1"/>
      <c r="AS1680" t="b">
        <v>0</v>
      </c>
      <c r="AV1680" t="s">
        <v>176</v>
      </c>
      <c r="AY1680" t="s">
        <v>2360</v>
      </c>
      <c r="BB1680" t="s">
        <v>4707</v>
      </c>
      <c r="BD1680" t="b">
        <v>0</v>
      </c>
      <c r="BH1680" t="s">
        <v>311</v>
      </c>
      <c r="BI1680" t="s">
        <v>1243</v>
      </c>
      <c r="BJ1680" t="s">
        <v>216</v>
      </c>
      <c r="BL1680" t="s">
        <v>4706</v>
      </c>
      <c r="BM1680" t="s">
        <v>202</v>
      </c>
      <c r="BN1680" t="s">
        <v>203</v>
      </c>
      <c r="BQ1680" t="s">
        <v>204</v>
      </c>
      <c r="BR1680" t="b">
        <v>0</v>
      </c>
      <c r="BT1680" t="b">
        <v>0</v>
      </c>
      <c r="BW1680" t="s">
        <v>313</v>
      </c>
      <c r="BX1680" t="b">
        <v>0</v>
      </c>
      <c r="BY1680" s="2">
        <v>44376.857581018521</v>
      </c>
      <c r="BZ1680" t="s">
        <v>314</v>
      </c>
      <c r="CB1680" t="b">
        <v>0</v>
      </c>
      <c r="CC1680" t="b">
        <v>0</v>
      </c>
      <c r="CF1680">
        <v>92390</v>
      </c>
      <c r="CH1680">
        <v>4619.5</v>
      </c>
      <c r="CI1680">
        <v>5</v>
      </c>
      <c r="CJ1680">
        <v>0</v>
      </c>
      <c r="CK1680">
        <f>YEAR(tbl_Opportunity[[#This Row],[Close Date]])</f>
        <v>2021</v>
      </c>
    </row>
    <row r="1681" spans="1:89">
      <c r="A1681" t="s">
        <v>489</v>
      </c>
      <c r="B1681" t="b">
        <v>0</v>
      </c>
      <c r="D1681" t="b">
        <v>0</v>
      </c>
      <c r="E1681" t="s">
        <v>3063</v>
      </c>
      <c r="H1681" s="1">
        <v>44519</v>
      </c>
      <c r="I1681" t="b">
        <v>0</v>
      </c>
      <c r="L1681" t="s">
        <v>4708</v>
      </c>
      <c r="M1681" t="s">
        <v>4709</v>
      </c>
      <c r="N1681" t="s">
        <v>372</v>
      </c>
      <c r="O1681" t="s">
        <v>406</v>
      </c>
      <c r="P1681" t="b">
        <v>1</v>
      </c>
      <c r="Q1681" s="2">
        <v>43675.735289351855</v>
      </c>
      <c r="R1681" s="1"/>
      <c r="S1681" t="b">
        <v>0</v>
      </c>
      <c r="U1681" s="1"/>
      <c r="V1681" t="b">
        <v>0</v>
      </c>
      <c r="W1681" s="1">
        <v>44287</v>
      </c>
      <c r="X1681">
        <v>4</v>
      </c>
      <c r="Y1681">
        <v>2021</v>
      </c>
      <c r="Z1681" t="s">
        <v>161</v>
      </c>
      <c r="AA1681" t="s">
        <v>161</v>
      </c>
      <c r="AB1681" t="b">
        <v>0</v>
      </c>
      <c r="AC1681" t="b">
        <v>0</v>
      </c>
      <c r="AE1681" t="b">
        <v>1</v>
      </c>
      <c r="AF1681" t="b">
        <v>0</v>
      </c>
      <c r="AG1681" t="b">
        <v>0</v>
      </c>
      <c r="AH1681" t="s">
        <v>4710</v>
      </c>
      <c r="AI1681" t="b">
        <v>0</v>
      </c>
      <c r="AJ1681" t="s">
        <v>211</v>
      </c>
      <c r="AK1681" t="b">
        <v>0</v>
      </c>
      <c r="AL1681" s="1">
        <v>44314</v>
      </c>
      <c r="AM1681" t="s">
        <v>162</v>
      </c>
      <c r="AN1681" s="2">
        <v>44348.796724537038</v>
      </c>
      <c r="AP1681" s="2">
        <v>43923.734675925924</v>
      </c>
      <c r="AQ1681" s="1"/>
      <c r="AS1681" t="b">
        <v>0</v>
      </c>
      <c r="AV1681" t="s">
        <v>248</v>
      </c>
      <c r="AY1681" t="s">
        <v>1407</v>
      </c>
      <c r="AZ1681" t="s">
        <v>2932</v>
      </c>
      <c r="BB1681" t="s">
        <v>4711</v>
      </c>
      <c r="BD1681" t="b">
        <v>0</v>
      </c>
      <c r="BF1681" t="s">
        <v>4712</v>
      </c>
      <c r="BH1681" t="s">
        <v>311</v>
      </c>
      <c r="BI1681" t="s">
        <v>549</v>
      </c>
      <c r="BJ1681" t="s">
        <v>216</v>
      </c>
      <c r="BL1681" t="s">
        <v>4708</v>
      </c>
      <c r="BM1681" t="s">
        <v>202</v>
      </c>
      <c r="BN1681" t="s">
        <v>203</v>
      </c>
      <c r="BQ1681" t="s">
        <v>204</v>
      </c>
      <c r="BR1681" t="b">
        <v>0</v>
      </c>
      <c r="BT1681" t="b">
        <v>0</v>
      </c>
      <c r="BW1681" t="s">
        <v>313</v>
      </c>
      <c r="BX1681" t="b">
        <v>0</v>
      </c>
      <c r="BY1681" s="2">
        <v>44376.857569444444</v>
      </c>
      <c r="BZ1681" t="s">
        <v>314</v>
      </c>
      <c r="CB1681" t="b">
        <v>0</v>
      </c>
      <c r="CC1681" t="b">
        <v>0</v>
      </c>
      <c r="CF1681">
        <v>77950</v>
      </c>
      <c r="CH1681">
        <v>3897.5</v>
      </c>
      <c r="CI1681">
        <v>5</v>
      </c>
      <c r="CJ1681">
        <v>0</v>
      </c>
      <c r="CK1681">
        <f>YEAR(tbl_Opportunity[[#This Row],[Close Date]])</f>
        <v>2021</v>
      </c>
    </row>
    <row r="1682" spans="1:89">
      <c r="A1682" t="s">
        <v>4713</v>
      </c>
      <c r="B1682" t="b">
        <v>0</v>
      </c>
      <c r="D1682" t="b">
        <v>0</v>
      </c>
      <c r="H1682" s="1">
        <v>44561</v>
      </c>
      <c r="I1682" t="b">
        <v>0</v>
      </c>
      <c r="L1682" t="s">
        <v>4714</v>
      </c>
      <c r="N1682" t="s">
        <v>372</v>
      </c>
      <c r="O1682" t="s">
        <v>272</v>
      </c>
      <c r="P1682" t="b">
        <v>1</v>
      </c>
      <c r="Q1682" s="2">
        <v>43657.660810185182</v>
      </c>
      <c r="R1682" s="1"/>
      <c r="S1682" t="b">
        <v>0</v>
      </c>
      <c r="U1682" s="1"/>
      <c r="V1682" t="b">
        <v>0</v>
      </c>
      <c r="W1682" s="1">
        <v>44287</v>
      </c>
      <c r="X1682">
        <v>4</v>
      </c>
      <c r="Y1682">
        <v>2021</v>
      </c>
      <c r="Z1682" t="s">
        <v>161</v>
      </c>
      <c r="AA1682" t="s">
        <v>161</v>
      </c>
      <c r="AB1682" t="b">
        <v>0</v>
      </c>
      <c r="AC1682" t="b">
        <v>0</v>
      </c>
      <c r="AE1682" t="b">
        <v>1</v>
      </c>
      <c r="AF1682" t="b">
        <v>0</v>
      </c>
      <c r="AG1682" t="b">
        <v>0</v>
      </c>
      <c r="AH1682" t="s">
        <v>3190</v>
      </c>
      <c r="AI1682" t="b">
        <v>0</v>
      </c>
      <c r="AJ1682" t="s">
        <v>574</v>
      </c>
      <c r="AK1682" t="b">
        <v>0</v>
      </c>
      <c r="AL1682" s="1">
        <v>44060</v>
      </c>
      <c r="AM1682" t="s">
        <v>162</v>
      </c>
      <c r="AN1682" s="2">
        <v>44348.796793981484</v>
      </c>
      <c r="AP1682" s="2">
        <v>43804.628842592596</v>
      </c>
      <c r="AQ1682" s="1"/>
      <c r="AS1682" t="b">
        <v>0</v>
      </c>
      <c r="AU1682" t="s">
        <v>250</v>
      </c>
      <c r="AV1682" t="s">
        <v>93</v>
      </c>
      <c r="AY1682" t="s">
        <v>1407</v>
      </c>
      <c r="AZ1682" t="s">
        <v>2500</v>
      </c>
      <c r="BB1682" t="s">
        <v>4715</v>
      </c>
      <c r="BD1682" t="b">
        <v>0</v>
      </c>
      <c r="BH1682" t="s">
        <v>311</v>
      </c>
      <c r="BI1682" t="s">
        <v>1243</v>
      </c>
      <c r="BJ1682" t="s">
        <v>250</v>
      </c>
      <c r="BL1682" t="s">
        <v>4714</v>
      </c>
      <c r="BM1682" t="s">
        <v>202</v>
      </c>
      <c r="BN1682" t="s">
        <v>203</v>
      </c>
      <c r="BQ1682" t="s">
        <v>204</v>
      </c>
      <c r="BR1682" t="b">
        <v>0</v>
      </c>
      <c r="BT1682" t="b">
        <v>0</v>
      </c>
      <c r="BW1682" t="s">
        <v>313</v>
      </c>
      <c r="BX1682" t="b">
        <v>0</v>
      </c>
      <c r="BY1682" s="2">
        <v>44376.857569444444</v>
      </c>
      <c r="BZ1682" t="s">
        <v>314</v>
      </c>
      <c r="CB1682" t="b">
        <v>0</v>
      </c>
      <c r="CC1682" t="b">
        <v>0</v>
      </c>
      <c r="CF1682">
        <v>54281</v>
      </c>
      <c r="CH1682">
        <v>2714.05</v>
      </c>
      <c r="CI1682">
        <v>5</v>
      </c>
      <c r="CJ1682">
        <v>0</v>
      </c>
      <c r="CK1682">
        <f>YEAR(tbl_Opportunity[[#This Row],[Close Date]])</f>
        <v>2021</v>
      </c>
    </row>
    <row r="1683" spans="1:89">
      <c r="A1683" t="s">
        <v>4716</v>
      </c>
      <c r="B1683" t="b">
        <v>0</v>
      </c>
      <c r="D1683" t="b">
        <v>0</v>
      </c>
      <c r="G1683" t="s">
        <v>2807</v>
      </c>
      <c r="H1683" s="1">
        <v>44547</v>
      </c>
      <c r="I1683" t="b">
        <v>0</v>
      </c>
      <c r="L1683" t="s">
        <v>4717</v>
      </c>
      <c r="O1683" t="s">
        <v>272</v>
      </c>
      <c r="P1683" t="b">
        <v>1</v>
      </c>
      <c r="Q1683" s="2">
        <v>43761.595520833333</v>
      </c>
      <c r="R1683" s="1"/>
      <c r="S1683" t="b">
        <v>0</v>
      </c>
      <c r="U1683" s="1"/>
      <c r="V1683" t="b">
        <v>0</v>
      </c>
      <c r="W1683" s="1">
        <v>44287</v>
      </c>
      <c r="X1683">
        <v>4</v>
      </c>
      <c r="Y1683">
        <v>2021</v>
      </c>
      <c r="Z1683" t="s">
        <v>161</v>
      </c>
      <c r="AA1683" t="s">
        <v>161</v>
      </c>
      <c r="AB1683" t="b">
        <v>0</v>
      </c>
      <c r="AC1683" t="b">
        <v>0</v>
      </c>
      <c r="AE1683" t="b">
        <v>1</v>
      </c>
      <c r="AF1683" t="b">
        <v>0</v>
      </c>
      <c r="AG1683" t="b">
        <v>0</v>
      </c>
      <c r="AH1683" t="s">
        <v>4366</v>
      </c>
      <c r="AI1683" t="b">
        <v>0</v>
      </c>
      <c r="AK1683" t="b">
        <v>0</v>
      </c>
      <c r="AL1683" s="1">
        <v>44337</v>
      </c>
      <c r="AM1683" t="s">
        <v>272</v>
      </c>
      <c r="AN1683" s="2">
        <v>44371.659918981481</v>
      </c>
      <c r="AP1683" s="2">
        <v>43761.596493055556</v>
      </c>
      <c r="AQ1683" s="1"/>
      <c r="AS1683" t="b">
        <v>0</v>
      </c>
      <c r="AV1683" t="s">
        <v>93</v>
      </c>
      <c r="BB1683" t="s">
        <v>4718</v>
      </c>
      <c r="BD1683" t="b">
        <v>0</v>
      </c>
      <c r="BH1683" t="s">
        <v>311</v>
      </c>
      <c r="BI1683" t="s">
        <v>1072</v>
      </c>
      <c r="BJ1683" t="s">
        <v>105</v>
      </c>
      <c r="BL1683" t="s">
        <v>4719</v>
      </c>
      <c r="BM1683" t="s">
        <v>202</v>
      </c>
      <c r="BN1683" t="s">
        <v>2414</v>
      </c>
      <c r="BQ1683" t="s">
        <v>204</v>
      </c>
      <c r="BR1683" t="b">
        <v>0</v>
      </c>
      <c r="BT1683" t="b">
        <v>0</v>
      </c>
      <c r="BW1683" t="s">
        <v>313</v>
      </c>
      <c r="BX1683" t="b">
        <v>0</v>
      </c>
      <c r="BY1683" s="2">
        <v>44376.857569444444</v>
      </c>
      <c r="BZ1683" t="s">
        <v>3072</v>
      </c>
      <c r="CB1683" t="b">
        <v>0</v>
      </c>
      <c r="CC1683" t="b">
        <v>0</v>
      </c>
      <c r="CF1683">
        <v>154850</v>
      </c>
      <c r="CH1683">
        <v>7742.5</v>
      </c>
      <c r="CI1683">
        <v>5</v>
      </c>
      <c r="CJ1683">
        <v>0</v>
      </c>
      <c r="CK1683">
        <f>YEAR(tbl_Opportunity[[#This Row],[Close Date]])</f>
        <v>2021</v>
      </c>
    </row>
    <row r="1684" spans="1:89">
      <c r="A1684" t="s">
        <v>4720</v>
      </c>
      <c r="B1684" t="b">
        <v>0</v>
      </c>
      <c r="D1684" t="b">
        <v>0</v>
      </c>
      <c r="E1684" t="s">
        <v>4341</v>
      </c>
      <c r="G1684" t="s">
        <v>4278</v>
      </c>
      <c r="H1684" s="1">
        <v>44561</v>
      </c>
      <c r="I1684" t="b">
        <v>0</v>
      </c>
      <c r="L1684" t="s">
        <v>4721</v>
      </c>
      <c r="O1684" t="s">
        <v>3202</v>
      </c>
      <c r="P1684" t="b">
        <v>1</v>
      </c>
      <c r="Q1684" s="2">
        <v>44084.727349537039</v>
      </c>
      <c r="R1684" s="1"/>
      <c r="S1684" t="b">
        <v>0</v>
      </c>
      <c r="U1684" s="1"/>
      <c r="V1684" t="b">
        <v>0</v>
      </c>
      <c r="W1684" s="1">
        <v>44287</v>
      </c>
      <c r="X1684">
        <v>4</v>
      </c>
      <c r="Y1684">
        <v>2021</v>
      </c>
      <c r="Z1684" t="s">
        <v>161</v>
      </c>
      <c r="AA1684" t="s">
        <v>161</v>
      </c>
      <c r="AB1684" t="b">
        <v>0</v>
      </c>
      <c r="AC1684" t="b">
        <v>0</v>
      </c>
      <c r="AE1684" t="b">
        <v>1</v>
      </c>
      <c r="AF1684" t="b">
        <v>0</v>
      </c>
      <c r="AG1684" t="b">
        <v>0</v>
      </c>
      <c r="AH1684" t="s">
        <v>4366</v>
      </c>
      <c r="AI1684" t="b">
        <v>0</v>
      </c>
      <c r="AK1684" t="b">
        <v>0</v>
      </c>
      <c r="AL1684" s="1">
        <v>44245</v>
      </c>
      <c r="AM1684" t="s">
        <v>162</v>
      </c>
      <c r="AN1684" s="2">
        <v>44348.7966087963</v>
      </c>
      <c r="AP1684" s="2">
        <v>44084.727476851855</v>
      </c>
      <c r="AQ1684" s="1"/>
      <c r="AS1684" t="b">
        <v>0</v>
      </c>
      <c r="AV1684" t="s">
        <v>2820</v>
      </c>
      <c r="BB1684" t="s">
        <v>4722</v>
      </c>
      <c r="BD1684" t="b">
        <v>0</v>
      </c>
      <c r="BH1684" t="s">
        <v>3202</v>
      </c>
      <c r="BI1684" t="s">
        <v>1243</v>
      </c>
      <c r="BJ1684" t="s">
        <v>196</v>
      </c>
      <c r="BL1684" t="s">
        <v>4723</v>
      </c>
      <c r="BM1684" t="s">
        <v>202</v>
      </c>
      <c r="BN1684" t="s">
        <v>2414</v>
      </c>
      <c r="BQ1684" t="s">
        <v>204</v>
      </c>
      <c r="BR1684" t="b">
        <v>0</v>
      </c>
      <c r="BT1684" t="b">
        <v>0</v>
      </c>
      <c r="BW1684" t="s">
        <v>313</v>
      </c>
      <c r="BX1684" t="b">
        <v>0</v>
      </c>
      <c r="BY1684" s="2">
        <v>44376.857581018521</v>
      </c>
      <c r="BZ1684" t="s">
        <v>3204</v>
      </c>
      <c r="CB1684" t="b">
        <v>0</v>
      </c>
      <c r="CC1684" t="b">
        <v>0</v>
      </c>
      <c r="CF1684">
        <v>162000</v>
      </c>
      <c r="CH1684">
        <v>8100</v>
      </c>
      <c r="CI1684">
        <v>5</v>
      </c>
      <c r="CJ1684">
        <v>0</v>
      </c>
      <c r="CK1684">
        <f>YEAR(tbl_Opportunity[[#This Row],[Close Date]])</f>
        <v>2021</v>
      </c>
    </row>
    <row r="1685" spans="1:89">
      <c r="A1685" t="s">
        <v>4724</v>
      </c>
      <c r="B1685" t="b">
        <v>0</v>
      </c>
      <c r="D1685" t="b">
        <v>0</v>
      </c>
      <c r="E1685" t="s">
        <v>3119</v>
      </c>
      <c r="G1685" t="s">
        <v>4278</v>
      </c>
      <c r="H1685" s="1">
        <v>44547</v>
      </c>
      <c r="I1685" t="b">
        <v>0</v>
      </c>
      <c r="L1685" t="s">
        <v>4725</v>
      </c>
      <c r="O1685" t="s">
        <v>311</v>
      </c>
      <c r="P1685" t="b">
        <v>1</v>
      </c>
      <c r="Q1685" s="2">
        <v>44099.578194444446</v>
      </c>
      <c r="R1685" s="1"/>
      <c r="S1685" t="b">
        <v>0</v>
      </c>
      <c r="U1685" s="1"/>
      <c r="V1685" t="b">
        <v>0</v>
      </c>
      <c r="W1685" s="1">
        <v>44287</v>
      </c>
      <c r="X1685">
        <v>4</v>
      </c>
      <c r="Y1685">
        <v>2021</v>
      </c>
      <c r="Z1685" t="s">
        <v>161</v>
      </c>
      <c r="AA1685" t="s">
        <v>161</v>
      </c>
      <c r="AB1685" t="b">
        <v>0</v>
      </c>
      <c r="AC1685" t="b">
        <v>0</v>
      </c>
      <c r="AE1685" t="b">
        <v>1</v>
      </c>
      <c r="AF1685" t="b">
        <v>0</v>
      </c>
      <c r="AG1685" t="b">
        <v>0</v>
      </c>
      <c r="AH1685" t="s">
        <v>4366</v>
      </c>
      <c r="AI1685" t="b">
        <v>0</v>
      </c>
      <c r="AK1685" t="b">
        <v>0</v>
      </c>
      <c r="AL1685" s="1">
        <v>44099</v>
      </c>
      <c r="AM1685" t="s">
        <v>162</v>
      </c>
      <c r="AN1685" s="2">
        <v>44348.7966087963</v>
      </c>
      <c r="AP1685" s="2">
        <v>44102.507905092592</v>
      </c>
      <c r="AQ1685" s="1"/>
      <c r="AS1685" t="b">
        <v>0</v>
      </c>
      <c r="AV1685" t="s">
        <v>93</v>
      </c>
      <c r="BB1685" t="s">
        <v>4726</v>
      </c>
      <c r="BD1685" t="b">
        <v>0</v>
      </c>
      <c r="BH1685" t="s">
        <v>311</v>
      </c>
      <c r="BI1685" t="s">
        <v>1072</v>
      </c>
      <c r="BJ1685" t="s">
        <v>105</v>
      </c>
      <c r="BL1685" t="s">
        <v>4725</v>
      </c>
      <c r="BM1685" t="s">
        <v>202</v>
      </c>
      <c r="BN1685" t="s">
        <v>2414</v>
      </c>
      <c r="BQ1685" t="s">
        <v>204</v>
      </c>
      <c r="BR1685" t="b">
        <v>0</v>
      </c>
      <c r="BT1685" t="b">
        <v>0</v>
      </c>
      <c r="BW1685" t="s">
        <v>349</v>
      </c>
      <c r="BX1685" t="b">
        <v>0</v>
      </c>
      <c r="BY1685" s="2">
        <v>44376.857581018521</v>
      </c>
      <c r="BZ1685" t="s">
        <v>3070</v>
      </c>
      <c r="CB1685" t="b">
        <v>0</v>
      </c>
      <c r="CC1685" t="b">
        <v>0</v>
      </c>
      <c r="CF1685">
        <v>154850</v>
      </c>
      <c r="CH1685">
        <v>46455</v>
      </c>
      <c r="CI1685">
        <v>30</v>
      </c>
      <c r="CJ1685">
        <v>0</v>
      </c>
      <c r="CK1685">
        <f>YEAR(tbl_Opportunity[[#This Row],[Close Date]])</f>
        <v>2021</v>
      </c>
    </row>
    <row r="1686" spans="1:89">
      <c r="A1686" t="s">
        <v>4727</v>
      </c>
      <c r="B1686" t="b">
        <v>0</v>
      </c>
      <c r="D1686" t="b">
        <v>0</v>
      </c>
      <c r="F1686" t="s">
        <v>4728</v>
      </c>
      <c r="G1686" t="s">
        <v>2807</v>
      </c>
      <c r="H1686" s="1">
        <v>44547</v>
      </c>
      <c r="I1686" t="b">
        <v>0</v>
      </c>
      <c r="L1686" t="s">
        <v>4729</v>
      </c>
      <c r="O1686" t="s">
        <v>2393</v>
      </c>
      <c r="P1686" t="b">
        <v>1</v>
      </c>
      <c r="Q1686" s="2">
        <v>44095.81695601852</v>
      </c>
      <c r="R1686" s="1"/>
      <c r="S1686" t="b">
        <v>0</v>
      </c>
      <c r="U1686" s="1"/>
      <c r="V1686" t="b">
        <v>0</v>
      </c>
      <c r="W1686" s="1">
        <v>44287</v>
      </c>
      <c r="X1686">
        <v>4</v>
      </c>
      <c r="Y1686">
        <v>2021</v>
      </c>
      <c r="Z1686" t="s">
        <v>1659</v>
      </c>
      <c r="AA1686" t="s">
        <v>1660</v>
      </c>
      <c r="AB1686" t="b">
        <v>0</v>
      </c>
      <c r="AC1686" t="b">
        <v>0</v>
      </c>
      <c r="AE1686" t="b">
        <v>1</v>
      </c>
      <c r="AF1686" t="b">
        <v>0</v>
      </c>
      <c r="AG1686" t="b">
        <v>0</v>
      </c>
      <c r="AH1686" t="s">
        <v>4366</v>
      </c>
      <c r="AI1686" t="b">
        <v>0</v>
      </c>
      <c r="AK1686" t="b">
        <v>0</v>
      </c>
      <c r="AL1686" s="1"/>
      <c r="AM1686" t="s">
        <v>162</v>
      </c>
      <c r="AN1686" s="2">
        <v>44348.796736111108</v>
      </c>
      <c r="AP1686" s="2">
        <v>44152.828321759262</v>
      </c>
      <c r="AQ1686" s="1"/>
      <c r="AS1686" t="b">
        <v>0</v>
      </c>
      <c r="AV1686" t="s">
        <v>213</v>
      </c>
      <c r="BB1686" t="s">
        <v>4730</v>
      </c>
      <c r="BD1686" t="b">
        <v>0</v>
      </c>
      <c r="BH1686" t="s">
        <v>3139</v>
      </c>
      <c r="BI1686" t="s">
        <v>1668</v>
      </c>
      <c r="BJ1686" t="s">
        <v>216</v>
      </c>
      <c r="BL1686" t="s">
        <v>4729</v>
      </c>
      <c r="BM1686" t="s">
        <v>202</v>
      </c>
      <c r="BN1686" t="s">
        <v>2414</v>
      </c>
      <c r="BQ1686" t="s">
        <v>204</v>
      </c>
      <c r="BR1686" t="b">
        <v>0</v>
      </c>
      <c r="BT1686" t="b">
        <v>0</v>
      </c>
      <c r="BW1686" t="s">
        <v>1662</v>
      </c>
      <c r="BX1686" t="b">
        <v>0</v>
      </c>
      <c r="BY1686" s="2">
        <v>44376.857581018521</v>
      </c>
      <c r="BZ1686" t="s">
        <v>3140</v>
      </c>
      <c r="CB1686" t="b">
        <v>0</v>
      </c>
      <c r="CC1686" t="b">
        <v>0</v>
      </c>
      <c r="CF1686">
        <v>119370</v>
      </c>
      <c r="CH1686">
        <v>83559</v>
      </c>
      <c r="CI1686">
        <v>70</v>
      </c>
      <c r="CJ1686">
        <v>0</v>
      </c>
      <c r="CK1686">
        <f>YEAR(tbl_Opportunity[[#This Row],[Close Date]])</f>
        <v>2021</v>
      </c>
    </row>
    <row r="1687" spans="1:89">
      <c r="A1687" t="s">
        <v>4731</v>
      </c>
      <c r="B1687" t="b">
        <v>0</v>
      </c>
      <c r="C1687" t="s">
        <v>105</v>
      </c>
      <c r="D1687" t="b">
        <v>0</v>
      </c>
      <c r="F1687" t="s">
        <v>2807</v>
      </c>
      <c r="G1687" t="s">
        <v>2807</v>
      </c>
      <c r="H1687" s="1">
        <v>44526</v>
      </c>
      <c r="I1687" t="b">
        <v>0</v>
      </c>
      <c r="L1687" t="s">
        <v>4732</v>
      </c>
      <c r="M1687" t="s">
        <v>4733</v>
      </c>
      <c r="N1687" t="s">
        <v>1070</v>
      </c>
      <c r="O1687" t="s">
        <v>4222</v>
      </c>
      <c r="P1687" t="b">
        <v>1</v>
      </c>
      <c r="Q1687" s="2">
        <v>43871.743668981479</v>
      </c>
      <c r="R1687" s="1"/>
      <c r="S1687" t="b">
        <v>0</v>
      </c>
      <c r="U1687" s="1"/>
      <c r="V1687" t="b">
        <v>0</v>
      </c>
      <c r="W1687" s="1">
        <v>44287</v>
      </c>
      <c r="X1687">
        <v>4</v>
      </c>
      <c r="Y1687">
        <v>2021</v>
      </c>
      <c r="Z1687" t="s">
        <v>161</v>
      </c>
      <c r="AA1687" t="s">
        <v>161</v>
      </c>
      <c r="AB1687" t="b">
        <v>0</v>
      </c>
      <c r="AC1687" t="b">
        <v>0</v>
      </c>
      <c r="AE1687" t="b">
        <v>1</v>
      </c>
      <c r="AF1687" t="b">
        <v>0</v>
      </c>
      <c r="AG1687" t="b">
        <v>0</v>
      </c>
      <c r="AH1687" t="s">
        <v>3190</v>
      </c>
      <c r="AI1687" t="b">
        <v>0</v>
      </c>
      <c r="AK1687" t="b">
        <v>0</v>
      </c>
      <c r="AL1687" s="1">
        <v>44321</v>
      </c>
      <c r="AM1687" t="s">
        <v>162</v>
      </c>
      <c r="AN1687" s="2">
        <v>44348.796805555554</v>
      </c>
      <c r="AP1687" s="2">
        <v>44322.005671296298</v>
      </c>
      <c r="AQ1687" s="1"/>
      <c r="AS1687" t="b">
        <v>0</v>
      </c>
      <c r="AV1687" t="s">
        <v>4734</v>
      </c>
      <c r="BB1687" t="s">
        <v>4735</v>
      </c>
      <c r="BD1687" t="b">
        <v>0</v>
      </c>
      <c r="BH1687" t="s">
        <v>311</v>
      </c>
      <c r="BI1687" t="s">
        <v>1072</v>
      </c>
      <c r="BJ1687" t="s">
        <v>216</v>
      </c>
      <c r="BL1687" t="s">
        <v>4732</v>
      </c>
      <c r="BM1687" t="s">
        <v>202</v>
      </c>
      <c r="BN1687" t="s">
        <v>2414</v>
      </c>
      <c r="BQ1687" t="s">
        <v>204</v>
      </c>
      <c r="BR1687" t="b">
        <v>0</v>
      </c>
      <c r="BT1687" t="b">
        <v>0</v>
      </c>
      <c r="BW1687" t="s">
        <v>349</v>
      </c>
      <c r="BX1687" t="b">
        <v>0</v>
      </c>
      <c r="BY1687" s="2">
        <v>44376.857581018521</v>
      </c>
      <c r="BZ1687" t="s">
        <v>3072</v>
      </c>
      <c r="CB1687" t="b">
        <v>0</v>
      </c>
      <c r="CC1687" t="b">
        <v>0</v>
      </c>
      <c r="CF1687">
        <v>175010</v>
      </c>
      <c r="CH1687">
        <v>52503</v>
      </c>
      <c r="CI1687">
        <v>30</v>
      </c>
      <c r="CJ1687">
        <v>0</v>
      </c>
      <c r="CK1687">
        <f>YEAR(tbl_Opportunity[[#This Row],[Close Date]])</f>
        <v>2021</v>
      </c>
    </row>
    <row r="1688" spans="1:89">
      <c r="A1688" t="s">
        <v>4736</v>
      </c>
      <c r="B1688" t="b">
        <v>0</v>
      </c>
      <c r="C1688" t="s">
        <v>105</v>
      </c>
      <c r="D1688" t="b">
        <v>0</v>
      </c>
      <c r="E1688" t="s">
        <v>3119</v>
      </c>
      <c r="F1688" t="s">
        <v>4728</v>
      </c>
      <c r="G1688" t="s">
        <v>4278</v>
      </c>
      <c r="H1688" s="1">
        <v>44561</v>
      </c>
      <c r="I1688" t="b">
        <v>0</v>
      </c>
      <c r="L1688" t="s">
        <v>4737</v>
      </c>
      <c r="O1688" t="s">
        <v>3202</v>
      </c>
      <c r="P1688" t="b">
        <v>1</v>
      </c>
      <c r="Q1688" s="2">
        <v>44168.003807870373</v>
      </c>
      <c r="R1688" s="1"/>
      <c r="S1688" t="b">
        <v>0</v>
      </c>
      <c r="U1688" s="1"/>
      <c r="V1688" t="b">
        <v>0</v>
      </c>
      <c r="W1688" s="1">
        <v>44287</v>
      </c>
      <c r="X1688">
        <v>4</v>
      </c>
      <c r="Y1688">
        <v>2021</v>
      </c>
      <c r="Z1688" t="s">
        <v>161</v>
      </c>
      <c r="AA1688" t="s">
        <v>161</v>
      </c>
      <c r="AB1688" t="b">
        <v>0</v>
      </c>
      <c r="AC1688" t="b">
        <v>0</v>
      </c>
      <c r="AE1688" t="b">
        <v>1</v>
      </c>
      <c r="AF1688" t="b">
        <v>0</v>
      </c>
      <c r="AG1688" t="b">
        <v>0</v>
      </c>
      <c r="AH1688" t="s">
        <v>4366</v>
      </c>
      <c r="AI1688" t="b">
        <v>0</v>
      </c>
      <c r="AK1688" t="b">
        <v>0</v>
      </c>
      <c r="AL1688" s="1">
        <v>44166</v>
      </c>
      <c r="AM1688" t="s">
        <v>162</v>
      </c>
      <c r="AN1688" s="2">
        <v>44348.7966087963</v>
      </c>
      <c r="AP1688" s="2">
        <v>44168.00445601852</v>
      </c>
      <c r="AQ1688" s="1"/>
      <c r="AS1688" t="b">
        <v>0</v>
      </c>
      <c r="AV1688" t="s">
        <v>93</v>
      </c>
      <c r="BB1688" t="s">
        <v>4738</v>
      </c>
      <c r="BD1688" t="b">
        <v>0</v>
      </c>
      <c r="BH1688" t="s">
        <v>3202</v>
      </c>
      <c r="BI1688" t="s">
        <v>1243</v>
      </c>
      <c r="BJ1688" t="s">
        <v>216</v>
      </c>
      <c r="BL1688" t="s">
        <v>4737</v>
      </c>
      <c r="BM1688" t="s">
        <v>202</v>
      </c>
      <c r="BN1688" t="s">
        <v>2414</v>
      </c>
      <c r="BQ1688" t="s">
        <v>204</v>
      </c>
      <c r="BR1688" t="b">
        <v>0</v>
      </c>
      <c r="BT1688" t="b">
        <v>0</v>
      </c>
      <c r="BW1688" t="s">
        <v>313</v>
      </c>
      <c r="BX1688" t="b">
        <v>0</v>
      </c>
      <c r="BY1688" s="2">
        <v>44376.857581018521</v>
      </c>
      <c r="BZ1688" t="s">
        <v>3204</v>
      </c>
      <c r="CB1688" t="b">
        <v>0</v>
      </c>
      <c r="CC1688" t="b">
        <v>0</v>
      </c>
      <c r="CF1688">
        <v>152000</v>
      </c>
      <c r="CH1688">
        <v>7600</v>
      </c>
      <c r="CI1688">
        <v>5</v>
      </c>
      <c r="CJ1688">
        <v>0</v>
      </c>
      <c r="CK1688">
        <f>YEAR(tbl_Opportunity[[#This Row],[Close Date]])</f>
        <v>2021</v>
      </c>
    </row>
    <row r="1689" spans="1:89">
      <c r="A1689" t="s">
        <v>2822</v>
      </c>
      <c r="B1689" t="b">
        <v>0</v>
      </c>
      <c r="D1689" t="b">
        <v>0</v>
      </c>
      <c r="E1689" t="s">
        <v>3126</v>
      </c>
      <c r="H1689" s="1">
        <v>44864</v>
      </c>
      <c r="I1689" t="b">
        <v>0</v>
      </c>
      <c r="L1689" t="s">
        <v>4739</v>
      </c>
      <c r="O1689" t="s">
        <v>215</v>
      </c>
      <c r="P1689" t="b">
        <v>1</v>
      </c>
      <c r="Q1689" s="2">
        <v>43633.089155092595</v>
      </c>
      <c r="R1689" s="1"/>
      <c r="S1689" t="b">
        <v>0</v>
      </c>
      <c r="U1689" s="1"/>
      <c r="V1689" t="b">
        <v>0</v>
      </c>
      <c r="W1689" s="1">
        <v>44652</v>
      </c>
      <c r="X1689">
        <v>4</v>
      </c>
      <c r="Y1689">
        <v>2022</v>
      </c>
      <c r="Z1689" t="s">
        <v>161</v>
      </c>
      <c r="AA1689" t="s">
        <v>161</v>
      </c>
      <c r="AB1689" t="b">
        <v>0</v>
      </c>
      <c r="AC1689" t="b">
        <v>0</v>
      </c>
      <c r="AE1689" t="b">
        <v>1</v>
      </c>
      <c r="AF1689" t="b">
        <v>0</v>
      </c>
      <c r="AG1689" t="b">
        <v>0</v>
      </c>
      <c r="AH1689" t="s">
        <v>4366</v>
      </c>
      <c r="AI1689" t="b">
        <v>0</v>
      </c>
      <c r="AK1689" t="b">
        <v>0</v>
      </c>
      <c r="AL1689" s="1">
        <v>44137</v>
      </c>
      <c r="AM1689" t="s">
        <v>2808</v>
      </c>
      <c r="AN1689" s="2">
        <v>44370.342800925922</v>
      </c>
      <c r="AP1689" s="2">
        <v>43969.675497685188</v>
      </c>
      <c r="AQ1689" s="1"/>
      <c r="AS1689" t="b">
        <v>0</v>
      </c>
      <c r="AV1689" t="s">
        <v>213</v>
      </c>
      <c r="BB1689" t="s">
        <v>4740</v>
      </c>
      <c r="BD1689" t="b">
        <v>0</v>
      </c>
      <c r="BH1689" t="s">
        <v>2808</v>
      </c>
      <c r="BI1689" t="s">
        <v>1668</v>
      </c>
      <c r="BL1689" t="s">
        <v>4739</v>
      </c>
      <c r="BM1689" t="s">
        <v>202</v>
      </c>
      <c r="BN1689" t="s">
        <v>2414</v>
      </c>
      <c r="BQ1689" t="s">
        <v>204</v>
      </c>
      <c r="BR1689" t="b">
        <v>0</v>
      </c>
      <c r="BT1689" t="b">
        <v>0</v>
      </c>
      <c r="BW1689" t="s">
        <v>313</v>
      </c>
      <c r="BX1689" t="b">
        <v>0</v>
      </c>
      <c r="BY1689" s="2">
        <v>44376.857569444444</v>
      </c>
      <c r="BZ1689" t="s">
        <v>2812</v>
      </c>
      <c r="CB1689" t="b">
        <v>0</v>
      </c>
      <c r="CC1689" t="b">
        <v>0</v>
      </c>
      <c r="CD1689">
        <v>0</v>
      </c>
      <c r="CE1689">
        <v>0</v>
      </c>
      <c r="CF1689">
        <v>161000</v>
      </c>
      <c r="CH1689">
        <v>8050</v>
      </c>
      <c r="CI1689">
        <v>5</v>
      </c>
      <c r="CJ1689">
        <v>0</v>
      </c>
      <c r="CK1689">
        <f>YEAR(tbl_Opportunity[[#This Row],[Close Date]])</f>
        <v>2022</v>
      </c>
    </row>
    <row r="1690" spans="1:89">
      <c r="A1690" t="s">
        <v>4741</v>
      </c>
      <c r="B1690" t="b">
        <v>0</v>
      </c>
      <c r="D1690" t="b">
        <v>0</v>
      </c>
      <c r="H1690" s="1">
        <v>44561</v>
      </c>
      <c r="I1690" t="b">
        <v>0</v>
      </c>
      <c r="L1690" t="s">
        <v>4742</v>
      </c>
      <c r="O1690" t="s">
        <v>3202</v>
      </c>
      <c r="P1690" t="b">
        <v>1</v>
      </c>
      <c r="Q1690" s="2">
        <v>44235.858414351853</v>
      </c>
      <c r="R1690" s="1"/>
      <c r="S1690" t="b">
        <v>0</v>
      </c>
      <c r="U1690" s="1"/>
      <c r="V1690" t="b">
        <v>0</v>
      </c>
      <c r="W1690" s="1">
        <v>44287</v>
      </c>
      <c r="X1690">
        <v>4</v>
      </c>
      <c r="Y1690">
        <v>2021</v>
      </c>
      <c r="Z1690" t="s">
        <v>161</v>
      </c>
      <c r="AA1690" t="s">
        <v>161</v>
      </c>
      <c r="AB1690" t="b">
        <v>0</v>
      </c>
      <c r="AC1690" t="b">
        <v>0</v>
      </c>
      <c r="AE1690" t="b">
        <v>1</v>
      </c>
      <c r="AF1690" t="b">
        <v>0</v>
      </c>
      <c r="AG1690" t="b">
        <v>0</v>
      </c>
      <c r="AH1690" t="s">
        <v>105</v>
      </c>
      <c r="AI1690" t="b">
        <v>0</v>
      </c>
      <c r="AK1690" t="b">
        <v>0</v>
      </c>
      <c r="AL1690" s="1">
        <v>44295</v>
      </c>
      <c r="AM1690" t="s">
        <v>3202</v>
      </c>
      <c r="AN1690" s="2">
        <v>44371.839965277781</v>
      </c>
      <c r="AP1690" s="2"/>
      <c r="AQ1690" s="1"/>
      <c r="AS1690" t="b">
        <v>0</v>
      </c>
      <c r="AV1690" t="s">
        <v>213</v>
      </c>
      <c r="BB1690" t="s">
        <v>4743</v>
      </c>
      <c r="BD1690" t="b">
        <v>0</v>
      </c>
      <c r="BH1690" t="s">
        <v>3202</v>
      </c>
      <c r="BI1690" t="s">
        <v>1072</v>
      </c>
      <c r="BL1690" t="s">
        <v>4742</v>
      </c>
      <c r="BM1690" t="s">
        <v>202</v>
      </c>
      <c r="BN1690" t="s">
        <v>2414</v>
      </c>
      <c r="BQ1690" t="s">
        <v>204</v>
      </c>
      <c r="BR1690" t="b">
        <v>0</v>
      </c>
      <c r="BT1690" t="b">
        <v>0</v>
      </c>
      <c r="BW1690" t="s">
        <v>313</v>
      </c>
      <c r="BX1690" t="b">
        <v>0</v>
      </c>
      <c r="BY1690" s="2">
        <v>44376.857581018521</v>
      </c>
      <c r="BZ1690" t="s">
        <v>3204</v>
      </c>
      <c r="CB1690" t="b">
        <v>0</v>
      </c>
      <c r="CC1690" t="b">
        <v>0</v>
      </c>
      <c r="CD1690">
        <v>0</v>
      </c>
      <c r="CE1690">
        <v>0</v>
      </c>
      <c r="CF1690">
        <v>154850</v>
      </c>
      <c r="CH1690">
        <v>7742.5</v>
      </c>
      <c r="CI1690">
        <v>5</v>
      </c>
      <c r="CJ1690">
        <v>0</v>
      </c>
      <c r="CK1690">
        <f>YEAR(tbl_Opportunity[[#This Row],[Close Date]])</f>
        <v>2021</v>
      </c>
    </row>
    <row r="1691" spans="1:89">
      <c r="A1691" t="s">
        <v>4744</v>
      </c>
      <c r="B1691" t="b">
        <v>0</v>
      </c>
      <c r="D1691" t="b">
        <v>0</v>
      </c>
      <c r="H1691" s="1">
        <v>44561</v>
      </c>
      <c r="I1691" t="b">
        <v>0</v>
      </c>
      <c r="L1691" t="s">
        <v>4745</v>
      </c>
      <c r="O1691" t="s">
        <v>2393</v>
      </c>
      <c r="P1691" t="b">
        <v>1</v>
      </c>
      <c r="Q1691" s="2">
        <v>44173.766967592594</v>
      </c>
      <c r="R1691" s="1"/>
      <c r="S1691" t="b">
        <v>0</v>
      </c>
      <c r="U1691" s="1"/>
      <c r="V1691" t="b">
        <v>0</v>
      </c>
      <c r="W1691" s="1">
        <v>44287</v>
      </c>
      <c r="X1691">
        <v>4</v>
      </c>
      <c r="Y1691">
        <v>2021</v>
      </c>
      <c r="Z1691" t="s">
        <v>161</v>
      </c>
      <c r="AA1691" t="s">
        <v>161</v>
      </c>
      <c r="AB1691" t="b">
        <v>0</v>
      </c>
      <c r="AC1691" t="b">
        <v>0</v>
      </c>
      <c r="AE1691" t="b">
        <v>1</v>
      </c>
      <c r="AF1691" t="b">
        <v>0</v>
      </c>
      <c r="AG1691" t="b">
        <v>0</v>
      </c>
      <c r="AH1691" t="s">
        <v>4366</v>
      </c>
      <c r="AI1691" t="b">
        <v>0</v>
      </c>
      <c r="AK1691" t="b">
        <v>0</v>
      </c>
      <c r="AL1691" s="1">
        <v>44214</v>
      </c>
      <c r="AM1691" t="s">
        <v>162</v>
      </c>
      <c r="AN1691" s="2">
        <v>44348.796840277777</v>
      </c>
      <c r="AP1691" s="2">
        <v>44173.767314814817</v>
      </c>
      <c r="AQ1691" s="1"/>
      <c r="AS1691" t="b">
        <v>0</v>
      </c>
      <c r="AV1691" t="s">
        <v>213</v>
      </c>
      <c r="BB1691" t="s">
        <v>4746</v>
      </c>
      <c r="BD1691" t="b">
        <v>0</v>
      </c>
      <c r="BH1691" t="s">
        <v>3139</v>
      </c>
      <c r="BI1691" t="s">
        <v>1668</v>
      </c>
      <c r="BL1691" t="s">
        <v>4745</v>
      </c>
      <c r="BM1691" t="s">
        <v>202</v>
      </c>
      <c r="BN1691" t="s">
        <v>2414</v>
      </c>
      <c r="BQ1691" t="s">
        <v>204</v>
      </c>
      <c r="BR1691" t="b">
        <v>0</v>
      </c>
      <c r="BT1691" t="b">
        <v>0</v>
      </c>
      <c r="BW1691" t="s">
        <v>313</v>
      </c>
      <c r="BX1691" t="b">
        <v>0</v>
      </c>
      <c r="BY1691" s="2">
        <v>44376.857581018521</v>
      </c>
      <c r="BZ1691" t="s">
        <v>3140</v>
      </c>
      <c r="CB1691" t="b">
        <v>0</v>
      </c>
      <c r="CC1691" t="b">
        <v>0</v>
      </c>
      <c r="CD1691">
        <v>0</v>
      </c>
      <c r="CE1691">
        <v>0</v>
      </c>
      <c r="CF1691">
        <v>120750</v>
      </c>
      <c r="CH1691">
        <v>6037.5</v>
      </c>
      <c r="CI1691">
        <v>5</v>
      </c>
      <c r="CJ1691">
        <v>0</v>
      </c>
      <c r="CK1691">
        <f>YEAR(tbl_Opportunity[[#This Row],[Close Date]])</f>
        <v>2021</v>
      </c>
    </row>
    <row r="1692" spans="1:89">
      <c r="A1692" t="s">
        <v>4747</v>
      </c>
      <c r="B1692" t="b">
        <v>0</v>
      </c>
      <c r="D1692" t="b">
        <v>0</v>
      </c>
      <c r="E1692" t="s">
        <v>3119</v>
      </c>
      <c r="H1692" s="1">
        <v>44561</v>
      </c>
      <c r="I1692" t="b">
        <v>0</v>
      </c>
      <c r="L1692" t="s">
        <v>4748</v>
      </c>
      <c r="O1692" t="s">
        <v>215</v>
      </c>
      <c r="P1692" t="b">
        <v>1</v>
      </c>
      <c r="Q1692" s="2">
        <v>44273.645370370374</v>
      </c>
      <c r="R1692" s="1"/>
      <c r="S1692" t="b">
        <v>0</v>
      </c>
      <c r="U1692" s="1"/>
      <c r="V1692" t="b">
        <v>0</v>
      </c>
      <c r="W1692" s="1">
        <v>44287</v>
      </c>
      <c r="X1692">
        <v>4</v>
      </c>
      <c r="Y1692">
        <v>2021</v>
      </c>
      <c r="Z1692" t="s">
        <v>161</v>
      </c>
      <c r="AA1692" t="s">
        <v>161</v>
      </c>
      <c r="AB1692" t="b">
        <v>0</v>
      </c>
      <c r="AC1692" t="b">
        <v>0</v>
      </c>
      <c r="AE1692" t="b">
        <v>1</v>
      </c>
      <c r="AF1692" t="b">
        <v>0</v>
      </c>
      <c r="AG1692" t="b">
        <v>0</v>
      </c>
      <c r="AH1692" t="s">
        <v>4366</v>
      </c>
      <c r="AI1692" t="b">
        <v>0</v>
      </c>
      <c r="AK1692" t="b">
        <v>0</v>
      </c>
      <c r="AL1692" s="1">
        <v>44292</v>
      </c>
      <c r="AM1692" t="s">
        <v>215</v>
      </c>
      <c r="AN1692" s="2">
        <v>44369.821342592593</v>
      </c>
      <c r="AP1692" s="2">
        <v>44288.69321759259</v>
      </c>
      <c r="AQ1692" s="1"/>
      <c r="AS1692" t="b">
        <v>0</v>
      </c>
      <c r="AV1692" t="s">
        <v>93</v>
      </c>
      <c r="BB1692" t="s">
        <v>4749</v>
      </c>
      <c r="BD1692" t="b">
        <v>0</v>
      </c>
      <c r="BH1692" t="s">
        <v>215</v>
      </c>
      <c r="BI1692" t="s">
        <v>1072</v>
      </c>
      <c r="BJ1692" t="s">
        <v>216</v>
      </c>
      <c r="BL1692" t="s">
        <v>4748</v>
      </c>
      <c r="BM1692" t="s">
        <v>202</v>
      </c>
      <c r="BN1692" t="s">
        <v>2414</v>
      </c>
      <c r="BQ1692" t="s">
        <v>204</v>
      </c>
      <c r="BR1692" t="b">
        <v>0</v>
      </c>
      <c r="BT1692" t="b">
        <v>0</v>
      </c>
      <c r="BW1692" t="s">
        <v>313</v>
      </c>
      <c r="BX1692" t="b">
        <v>0</v>
      </c>
      <c r="BY1692" s="2">
        <v>44376.857581018521</v>
      </c>
      <c r="BZ1692" t="s">
        <v>3070</v>
      </c>
      <c r="CB1692" t="b">
        <v>0</v>
      </c>
      <c r="CC1692" t="b">
        <v>0</v>
      </c>
      <c r="CD1692">
        <v>0</v>
      </c>
      <c r="CE1692">
        <v>0</v>
      </c>
      <c r="CF1692">
        <v>168010</v>
      </c>
      <c r="CH1692">
        <v>8400.5</v>
      </c>
      <c r="CI1692">
        <v>5</v>
      </c>
      <c r="CJ1692">
        <v>0</v>
      </c>
      <c r="CK1692">
        <f>YEAR(tbl_Opportunity[[#This Row],[Close Date]])</f>
        <v>2021</v>
      </c>
    </row>
    <row r="1693" spans="1:89">
      <c r="A1693" t="s">
        <v>1220</v>
      </c>
      <c r="B1693" t="b">
        <v>0</v>
      </c>
      <c r="D1693" t="b">
        <v>0</v>
      </c>
      <c r="E1693" t="s">
        <v>3119</v>
      </c>
      <c r="H1693" s="1">
        <v>44547</v>
      </c>
      <c r="I1693" t="b">
        <v>0</v>
      </c>
      <c r="L1693" t="s">
        <v>4750</v>
      </c>
      <c r="O1693" t="s">
        <v>311</v>
      </c>
      <c r="P1693" t="b">
        <v>1</v>
      </c>
      <c r="Q1693" s="2">
        <v>44288.633402777778</v>
      </c>
      <c r="R1693" s="1"/>
      <c r="S1693" t="b">
        <v>0</v>
      </c>
      <c r="U1693" s="1"/>
      <c r="V1693" t="b">
        <v>0</v>
      </c>
      <c r="W1693" s="1">
        <v>44287</v>
      </c>
      <c r="X1693">
        <v>4</v>
      </c>
      <c r="Y1693">
        <v>2021</v>
      </c>
      <c r="Z1693" t="s">
        <v>161</v>
      </c>
      <c r="AA1693" t="s">
        <v>161</v>
      </c>
      <c r="AB1693" t="b">
        <v>0</v>
      </c>
      <c r="AC1693" t="b">
        <v>0</v>
      </c>
      <c r="AE1693" t="b">
        <v>1</v>
      </c>
      <c r="AF1693" t="b">
        <v>0</v>
      </c>
      <c r="AG1693" t="b">
        <v>0</v>
      </c>
      <c r="AH1693" t="s">
        <v>4366</v>
      </c>
      <c r="AI1693" t="b">
        <v>0</v>
      </c>
      <c r="AK1693" t="b">
        <v>0</v>
      </c>
      <c r="AL1693" s="1">
        <v>44350</v>
      </c>
      <c r="AM1693" t="s">
        <v>311</v>
      </c>
      <c r="AN1693" s="2">
        <v>44372.565439814818</v>
      </c>
      <c r="AP1693" s="2">
        <v>44288.634085648147</v>
      </c>
      <c r="AQ1693" s="1"/>
      <c r="AS1693" t="b">
        <v>0</v>
      </c>
      <c r="AV1693" t="s">
        <v>93</v>
      </c>
      <c r="BB1693" t="s">
        <v>4751</v>
      </c>
      <c r="BD1693" t="b">
        <v>0</v>
      </c>
      <c r="BH1693" t="s">
        <v>311</v>
      </c>
      <c r="BI1693" t="s">
        <v>1072</v>
      </c>
      <c r="BJ1693" t="s">
        <v>216</v>
      </c>
      <c r="BL1693" t="s">
        <v>4750</v>
      </c>
      <c r="BM1693" t="s">
        <v>202</v>
      </c>
      <c r="BN1693" t="s">
        <v>2414</v>
      </c>
      <c r="BQ1693" t="s">
        <v>204</v>
      </c>
      <c r="BR1693" t="b">
        <v>0</v>
      </c>
      <c r="BT1693" t="b">
        <v>0</v>
      </c>
      <c r="BW1693" t="s">
        <v>349</v>
      </c>
      <c r="BX1693" t="b">
        <v>0</v>
      </c>
      <c r="BY1693" s="2">
        <v>44376.857581018521</v>
      </c>
      <c r="BZ1693" t="s">
        <v>3070</v>
      </c>
      <c r="CB1693" t="b">
        <v>0</v>
      </c>
      <c r="CC1693" t="b">
        <v>0</v>
      </c>
      <c r="CD1693">
        <v>0</v>
      </c>
      <c r="CE1693">
        <v>0</v>
      </c>
      <c r="CF1693">
        <v>183010</v>
      </c>
      <c r="CH1693">
        <v>54903</v>
      </c>
      <c r="CI1693">
        <v>30</v>
      </c>
      <c r="CJ1693">
        <v>0</v>
      </c>
      <c r="CK1693">
        <f>YEAR(tbl_Opportunity[[#This Row],[Close Date]])</f>
        <v>2021</v>
      </c>
    </row>
    <row r="1694" spans="1:89">
      <c r="A1694" t="s">
        <v>4752</v>
      </c>
      <c r="B1694" t="b">
        <v>0</v>
      </c>
      <c r="D1694" t="b">
        <v>0</v>
      </c>
      <c r="H1694" s="1">
        <v>44530</v>
      </c>
      <c r="I1694" t="b">
        <v>0</v>
      </c>
      <c r="L1694" t="s">
        <v>4753</v>
      </c>
      <c r="O1694" t="s">
        <v>272</v>
      </c>
      <c r="P1694" t="b">
        <v>1</v>
      </c>
      <c r="Q1694" s="2">
        <v>43719.892743055556</v>
      </c>
      <c r="R1694" s="1"/>
      <c r="S1694" t="b">
        <v>0</v>
      </c>
      <c r="U1694" s="1"/>
      <c r="V1694" t="b">
        <v>0</v>
      </c>
      <c r="W1694" s="1">
        <v>44287</v>
      </c>
      <c r="X1694">
        <v>4</v>
      </c>
      <c r="Y1694">
        <v>2021</v>
      </c>
      <c r="Z1694" t="s">
        <v>161</v>
      </c>
      <c r="AA1694" t="s">
        <v>161</v>
      </c>
      <c r="AB1694" t="b">
        <v>0</v>
      </c>
      <c r="AC1694" t="b">
        <v>0</v>
      </c>
      <c r="AE1694" t="b">
        <v>1</v>
      </c>
      <c r="AF1694" t="b">
        <v>0</v>
      </c>
      <c r="AG1694" t="b">
        <v>0</v>
      </c>
      <c r="AH1694" t="s">
        <v>4366</v>
      </c>
      <c r="AI1694" t="b">
        <v>0</v>
      </c>
      <c r="AK1694" t="b">
        <v>0</v>
      </c>
      <c r="AL1694" s="1">
        <v>44287</v>
      </c>
      <c r="AM1694" t="s">
        <v>3209</v>
      </c>
      <c r="AN1694" s="2">
        <v>44358.398726851854</v>
      </c>
      <c r="AP1694" s="2">
        <v>43720.501064814816</v>
      </c>
      <c r="AQ1694" s="1"/>
      <c r="AS1694" t="b">
        <v>0</v>
      </c>
      <c r="AV1694" t="s">
        <v>93</v>
      </c>
      <c r="BB1694" t="s">
        <v>4754</v>
      </c>
      <c r="BD1694" t="b">
        <v>0</v>
      </c>
      <c r="BH1694" t="s">
        <v>3209</v>
      </c>
      <c r="BI1694" t="s">
        <v>4697</v>
      </c>
      <c r="BL1694" t="s">
        <v>4753</v>
      </c>
      <c r="BM1694" t="s">
        <v>202</v>
      </c>
      <c r="BN1694" t="s">
        <v>2414</v>
      </c>
      <c r="BQ1694" t="s">
        <v>204</v>
      </c>
      <c r="BR1694" t="b">
        <v>0</v>
      </c>
      <c r="BT1694" t="b">
        <v>0</v>
      </c>
      <c r="BW1694" t="s">
        <v>313</v>
      </c>
      <c r="BX1694" t="b">
        <v>0</v>
      </c>
      <c r="BY1694" s="2">
        <v>44376.857569444444</v>
      </c>
      <c r="BZ1694" t="s">
        <v>2812</v>
      </c>
      <c r="CB1694" t="b">
        <v>0</v>
      </c>
      <c r="CC1694" t="b">
        <v>0</v>
      </c>
      <c r="CD1694">
        <v>0</v>
      </c>
      <c r="CE1694">
        <v>0</v>
      </c>
      <c r="CF1694">
        <v>141450</v>
      </c>
      <c r="CH1694">
        <v>7072.5</v>
      </c>
      <c r="CI1694">
        <v>5</v>
      </c>
      <c r="CJ1694">
        <v>0</v>
      </c>
      <c r="CK1694">
        <f>YEAR(tbl_Opportunity[[#This Row],[Close Date]])</f>
        <v>2021</v>
      </c>
    </row>
    <row r="1695" spans="1:89">
      <c r="A1695" t="s">
        <v>4755</v>
      </c>
      <c r="B1695" t="b">
        <v>0</v>
      </c>
      <c r="D1695" t="b">
        <v>0</v>
      </c>
      <c r="E1695" t="s">
        <v>3119</v>
      </c>
      <c r="H1695" s="1">
        <v>44530</v>
      </c>
      <c r="I1695" t="b">
        <v>0</v>
      </c>
      <c r="L1695" t="s">
        <v>4756</v>
      </c>
      <c r="O1695" t="s">
        <v>215</v>
      </c>
      <c r="P1695" t="b">
        <v>1</v>
      </c>
      <c r="Q1695" s="2">
        <v>44057.768333333333</v>
      </c>
      <c r="R1695" s="1"/>
      <c r="S1695" t="b">
        <v>0</v>
      </c>
      <c r="U1695" s="1"/>
      <c r="V1695" t="b">
        <v>0</v>
      </c>
      <c r="W1695" s="1">
        <v>44287</v>
      </c>
      <c r="X1695">
        <v>4</v>
      </c>
      <c r="Y1695">
        <v>2021</v>
      </c>
      <c r="Z1695" t="s">
        <v>161</v>
      </c>
      <c r="AA1695" t="s">
        <v>161</v>
      </c>
      <c r="AB1695" t="b">
        <v>0</v>
      </c>
      <c r="AC1695" t="b">
        <v>0</v>
      </c>
      <c r="AE1695" t="b">
        <v>1</v>
      </c>
      <c r="AF1695" t="b">
        <v>0</v>
      </c>
      <c r="AG1695" t="b">
        <v>0</v>
      </c>
      <c r="AH1695" t="s">
        <v>105</v>
      </c>
      <c r="AI1695" t="b">
        <v>0</v>
      </c>
      <c r="AK1695" t="b">
        <v>0</v>
      </c>
      <c r="AL1695" s="1">
        <v>44336</v>
      </c>
      <c r="AM1695" t="s">
        <v>4757</v>
      </c>
      <c r="AN1695" s="2">
        <v>44375.590069444443</v>
      </c>
      <c r="AP1695" s="2"/>
      <c r="AQ1695" s="1"/>
      <c r="AS1695" t="b">
        <v>0</v>
      </c>
      <c r="AV1695" t="s">
        <v>93</v>
      </c>
      <c r="BB1695" t="s">
        <v>4758</v>
      </c>
      <c r="BD1695" t="b">
        <v>0</v>
      </c>
      <c r="BH1695" t="s">
        <v>4757</v>
      </c>
      <c r="BI1695" t="s">
        <v>1668</v>
      </c>
      <c r="BJ1695" t="s">
        <v>4759</v>
      </c>
      <c r="BL1695" t="s">
        <v>4756</v>
      </c>
      <c r="BM1695" t="s">
        <v>202</v>
      </c>
      <c r="BN1695" t="s">
        <v>2414</v>
      </c>
      <c r="BQ1695" t="s">
        <v>204</v>
      </c>
      <c r="BR1695" t="b">
        <v>0</v>
      </c>
      <c r="BT1695" t="b">
        <v>0</v>
      </c>
      <c r="BW1695" t="s">
        <v>313</v>
      </c>
      <c r="BX1695" t="b">
        <v>0</v>
      </c>
      <c r="BY1695" s="2">
        <v>44376.857581018521</v>
      </c>
      <c r="BZ1695" t="s">
        <v>2812</v>
      </c>
      <c r="CB1695" t="b">
        <v>0</v>
      </c>
      <c r="CC1695" t="b">
        <v>0</v>
      </c>
      <c r="CD1695">
        <v>0</v>
      </c>
      <c r="CE1695">
        <v>0</v>
      </c>
      <c r="CF1695">
        <v>174800</v>
      </c>
      <c r="CH1695">
        <v>8740</v>
      </c>
      <c r="CI1695">
        <v>5</v>
      </c>
      <c r="CJ1695">
        <v>0</v>
      </c>
      <c r="CK1695">
        <f>YEAR(tbl_Opportunity[[#This Row],[Close Date]])</f>
        <v>2021</v>
      </c>
    </row>
    <row r="1696" spans="1:89">
      <c r="A1696" t="s">
        <v>4760</v>
      </c>
      <c r="B1696" t="b">
        <v>0</v>
      </c>
      <c r="D1696" t="b">
        <v>0</v>
      </c>
      <c r="E1696" t="s">
        <v>4246</v>
      </c>
      <c r="H1696" s="1">
        <v>44526</v>
      </c>
      <c r="I1696" t="b">
        <v>0</v>
      </c>
      <c r="L1696" t="s">
        <v>4761</v>
      </c>
      <c r="M1696" t="s">
        <v>4762</v>
      </c>
      <c r="N1696" t="s">
        <v>345</v>
      </c>
      <c r="O1696" t="s">
        <v>215</v>
      </c>
      <c r="P1696" t="b">
        <v>1</v>
      </c>
      <c r="Q1696" s="2">
        <v>43909.655428240738</v>
      </c>
      <c r="R1696" s="1"/>
      <c r="S1696" t="b">
        <v>0</v>
      </c>
      <c r="U1696" s="1"/>
      <c r="V1696" t="b">
        <v>0</v>
      </c>
      <c r="W1696" s="1">
        <v>44287</v>
      </c>
      <c r="X1696">
        <v>4</v>
      </c>
      <c r="Y1696">
        <v>2021</v>
      </c>
      <c r="Z1696" t="s">
        <v>161</v>
      </c>
      <c r="AA1696" t="s">
        <v>161</v>
      </c>
      <c r="AB1696" t="b">
        <v>0</v>
      </c>
      <c r="AC1696" t="b">
        <v>0</v>
      </c>
      <c r="AE1696" t="b">
        <v>1</v>
      </c>
      <c r="AF1696" t="b">
        <v>0</v>
      </c>
      <c r="AG1696" t="b">
        <v>0</v>
      </c>
      <c r="AH1696" t="s">
        <v>4366</v>
      </c>
      <c r="AI1696" t="b">
        <v>0</v>
      </c>
      <c r="AK1696" t="b">
        <v>0</v>
      </c>
      <c r="AL1696" s="1">
        <v>44158</v>
      </c>
      <c r="AM1696" t="s">
        <v>311</v>
      </c>
      <c r="AN1696" s="2">
        <v>44358.606747685182</v>
      </c>
      <c r="AP1696" s="2">
        <v>43909.656817129631</v>
      </c>
      <c r="AQ1696" s="1"/>
      <c r="AS1696" t="b">
        <v>0</v>
      </c>
      <c r="AV1696" t="s">
        <v>176</v>
      </c>
      <c r="BB1696" t="s">
        <v>4763</v>
      </c>
      <c r="BD1696" t="b">
        <v>0</v>
      </c>
      <c r="BH1696" t="s">
        <v>311</v>
      </c>
      <c r="BI1696" t="s">
        <v>2055</v>
      </c>
      <c r="BJ1696" t="s">
        <v>216</v>
      </c>
      <c r="BL1696" t="s">
        <v>4761</v>
      </c>
      <c r="BM1696" t="s">
        <v>202</v>
      </c>
      <c r="BN1696" t="s">
        <v>2414</v>
      </c>
      <c r="BQ1696" t="s">
        <v>204</v>
      </c>
      <c r="BR1696" t="b">
        <v>0</v>
      </c>
      <c r="BT1696" t="b">
        <v>0</v>
      </c>
      <c r="BW1696" t="s">
        <v>313</v>
      </c>
      <c r="BX1696" t="b">
        <v>0</v>
      </c>
      <c r="BY1696" s="2">
        <v>44376.857581018521</v>
      </c>
      <c r="BZ1696" t="s">
        <v>3072</v>
      </c>
      <c r="CB1696" t="b">
        <v>0</v>
      </c>
      <c r="CC1696" t="b">
        <v>0</v>
      </c>
      <c r="CD1696">
        <v>0</v>
      </c>
      <c r="CE1696">
        <v>0</v>
      </c>
      <c r="CF1696">
        <v>178078</v>
      </c>
      <c r="CH1696">
        <v>8903.9</v>
      </c>
      <c r="CI1696">
        <v>5</v>
      </c>
      <c r="CJ1696">
        <v>0</v>
      </c>
      <c r="CK1696">
        <f>YEAR(tbl_Opportunity[[#This Row],[Close Date]])</f>
        <v>2021</v>
      </c>
    </row>
    <row r="1697" spans="1:89">
      <c r="A1697" t="s">
        <v>4764</v>
      </c>
      <c r="B1697" t="b">
        <v>0</v>
      </c>
      <c r="D1697" t="b">
        <v>0</v>
      </c>
      <c r="H1697" s="1">
        <v>44561</v>
      </c>
      <c r="I1697" t="b">
        <v>0</v>
      </c>
      <c r="L1697" t="s">
        <v>4765</v>
      </c>
      <c r="M1697" t="s">
        <v>4766</v>
      </c>
      <c r="N1697" t="s">
        <v>345</v>
      </c>
      <c r="O1697" t="s">
        <v>215</v>
      </c>
      <c r="P1697" t="b">
        <v>1</v>
      </c>
      <c r="Q1697" s="2">
        <v>43725.652800925927</v>
      </c>
      <c r="R1697" s="1"/>
      <c r="S1697" t="b">
        <v>0</v>
      </c>
      <c r="U1697" s="1"/>
      <c r="V1697" t="b">
        <v>0</v>
      </c>
      <c r="W1697" s="1">
        <v>44287</v>
      </c>
      <c r="X1697">
        <v>4</v>
      </c>
      <c r="Y1697">
        <v>2021</v>
      </c>
      <c r="Z1697" t="s">
        <v>161</v>
      </c>
      <c r="AA1697" t="s">
        <v>161</v>
      </c>
      <c r="AB1697" t="b">
        <v>0</v>
      </c>
      <c r="AC1697" t="b">
        <v>0</v>
      </c>
      <c r="AE1697" t="b">
        <v>1</v>
      </c>
      <c r="AF1697" t="b">
        <v>0</v>
      </c>
      <c r="AG1697" t="b">
        <v>0</v>
      </c>
      <c r="AH1697" t="s">
        <v>4366</v>
      </c>
      <c r="AI1697" t="b">
        <v>0</v>
      </c>
      <c r="AK1697" t="b">
        <v>0</v>
      </c>
      <c r="AL1697" s="1">
        <v>44320</v>
      </c>
      <c r="AM1697" t="s">
        <v>4073</v>
      </c>
      <c r="AN1697" s="2">
        <v>44354.520798611113</v>
      </c>
      <c r="AP1697" s="2">
        <v>43844.602523148147</v>
      </c>
      <c r="AQ1697" s="1"/>
      <c r="AS1697" t="b">
        <v>0</v>
      </c>
      <c r="AV1697" t="s">
        <v>93</v>
      </c>
      <c r="BB1697" t="s">
        <v>4767</v>
      </c>
      <c r="BD1697" t="b">
        <v>0</v>
      </c>
      <c r="BH1697" t="s">
        <v>4073</v>
      </c>
      <c r="BI1697" t="s">
        <v>4697</v>
      </c>
      <c r="BL1697" t="s">
        <v>4765</v>
      </c>
      <c r="BM1697" t="s">
        <v>202</v>
      </c>
      <c r="BN1697" t="s">
        <v>2414</v>
      </c>
      <c r="BQ1697" t="s">
        <v>204</v>
      </c>
      <c r="BR1697" t="b">
        <v>0</v>
      </c>
      <c r="BT1697" t="b">
        <v>0</v>
      </c>
      <c r="BW1697" t="s">
        <v>349</v>
      </c>
      <c r="BX1697" t="b">
        <v>0</v>
      </c>
      <c r="BY1697" s="2">
        <v>44376.857569444444</v>
      </c>
      <c r="BZ1697" t="s">
        <v>2812</v>
      </c>
      <c r="CB1697" t="b">
        <v>0</v>
      </c>
      <c r="CC1697" t="b">
        <v>0</v>
      </c>
      <c r="CD1697">
        <v>0</v>
      </c>
      <c r="CE1697">
        <v>0</v>
      </c>
      <c r="CF1697">
        <v>141450</v>
      </c>
      <c r="CH1697">
        <v>42435</v>
      </c>
      <c r="CI1697">
        <v>30</v>
      </c>
      <c r="CJ1697">
        <v>0</v>
      </c>
      <c r="CK1697">
        <f>YEAR(tbl_Opportunity[[#This Row],[Close Date]])</f>
        <v>2021</v>
      </c>
    </row>
    <row r="1698" spans="1:89">
      <c r="A1698" t="s">
        <v>4768</v>
      </c>
      <c r="B1698" t="b">
        <v>0</v>
      </c>
      <c r="D1698" t="b">
        <v>0</v>
      </c>
      <c r="H1698" s="1">
        <v>44561</v>
      </c>
      <c r="I1698" t="b">
        <v>0</v>
      </c>
      <c r="L1698" t="s">
        <v>4769</v>
      </c>
      <c r="N1698" t="s">
        <v>372</v>
      </c>
      <c r="O1698" t="s">
        <v>3202</v>
      </c>
      <c r="P1698" t="b">
        <v>1</v>
      </c>
      <c r="Q1698" s="2">
        <v>44005.859710648147</v>
      </c>
      <c r="R1698" s="1"/>
      <c r="S1698" t="b">
        <v>0</v>
      </c>
      <c r="U1698" s="1"/>
      <c r="V1698" t="b">
        <v>0</v>
      </c>
      <c r="W1698" s="1">
        <v>44287</v>
      </c>
      <c r="X1698">
        <v>4</v>
      </c>
      <c r="Y1698">
        <v>2021</v>
      </c>
      <c r="Z1698" t="s">
        <v>161</v>
      </c>
      <c r="AA1698" t="s">
        <v>161</v>
      </c>
      <c r="AB1698" t="b">
        <v>0</v>
      </c>
      <c r="AC1698" t="b">
        <v>0</v>
      </c>
      <c r="AE1698" t="b">
        <v>1</v>
      </c>
      <c r="AF1698" t="b">
        <v>0</v>
      </c>
      <c r="AG1698" t="b">
        <v>0</v>
      </c>
      <c r="AH1698" t="s">
        <v>4366</v>
      </c>
      <c r="AI1698" t="b">
        <v>0</v>
      </c>
      <c r="AK1698" t="b">
        <v>0</v>
      </c>
      <c r="AL1698" s="1">
        <v>44356</v>
      </c>
      <c r="AM1698" t="s">
        <v>3202</v>
      </c>
      <c r="AN1698" s="2">
        <v>44371.82613425926</v>
      </c>
      <c r="AP1698" s="2">
        <v>44313.748402777775</v>
      </c>
      <c r="AQ1698" s="1"/>
      <c r="AS1698" t="b">
        <v>0</v>
      </c>
      <c r="AV1698" t="s">
        <v>93</v>
      </c>
      <c r="BB1698" t="s">
        <v>4770</v>
      </c>
      <c r="BD1698" t="b">
        <v>0</v>
      </c>
      <c r="BH1698" t="s">
        <v>3202</v>
      </c>
      <c r="BI1698" t="s">
        <v>1243</v>
      </c>
      <c r="BJ1698" t="s">
        <v>216</v>
      </c>
      <c r="BL1698" t="s">
        <v>4769</v>
      </c>
      <c r="BM1698" t="s">
        <v>202</v>
      </c>
      <c r="BN1698" t="s">
        <v>2414</v>
      </c>
      <c r="BQ1698" t="s">
        <v>204</v>
      </c>
      <c r="BR1698" t="b">
        <v>0</v>
      </c>
      <c r="BT1698" t="b">
        <v>0</v>
      </c>
      <c r="BW1698" t="s">
        <v>313</v>
      </c>
      <c r="BX1698" t="b">
        <v>0</v>
      </c>
      <c r="BY1698" s="2">
        <v>44376.857581018521</v>
      </c>
      <c r="BZ1698" t="s">
        <v>3204</v>
      </c>
      <c r="CB1698" t="b">
        <v>0</v>
      </c>
      <c r="CC1698" t="b">
        <v>0</v>
      </c>
      <c r="CD1698">
        <v>0</v>
      </c>
      <c r="CE1698">
        <v>0</v>
      </c>
      <c r="CF1698">
        <v>152000</v>
      </c>
      <c r="CH1698">
        <v>7600</v>
      </c>
      <c r="CI1698">
        <v>5</v>
      </c>
      <c r="CJ1698">
        <v>0</v>
      </c>
      <c r="CK1698">
        <f>YEAR(tbl_Opportunity[[#This Row],[Close Date]])</f>
        <v>2021</v>
      </c>
    </row>
    <row r="1699" spans="1:89">
      <c r="A1699" t="s">
        <v>4771</v>
      </c>
      <c r="B1699" t="b">
        <v>0</v>
      </c>
      <c r="D1699" t="b">
        <v>0</v>
      </c>
      <c r="H1699" s="1">
        <v>44561</v>
      </c>
      <c r="I1699" t="b">
        <v>0</v>
      </c>
      <c r="L1699" t="s">
        <v>4772</v>
      </c>
      <c r="O1699" t="s">
        <v>194</v>
      </c>
      <c r="P1699" t="b">
        <v>1</v>
      </c>
      <c r="Q1699" s="2">
        <v>43689.521932870368</v>
      </c>
      <c r="R1699" s="1"/>
      <c r="S1699" t="b">
        <v>0</v>
      </c>
      <c r="U1699" s="1"/>
      <c r="V1699" t="b">
        <v>0</v>
      </c>
      <c r="W1699" s="1">
        <v>44287</v>
      </c>
      <c r="X1699">
        <v>4</v>
      </c>
      <c r="Y1699">
        <v>2021</v>
      </c>
      <c r="Z1699" t="s">
        <v>161</v>
      </c>
      <c r="AA1699" t="s">
        <v>161</v>
      </c>
      <c r="AB1699" t="b">
        <v>0</v>
      </c>
      <c r="AC1699" t="b">
        <v>0</v>
      </c>
      <c r="AE1699" t="b">
        <v>1</v>
      </c>
      <c r="AF1699" t="b">
        <v>0</v>
      </c>
      <c r="AG1699" t="b">
        <v>0</v>
      </c>
      <c r="AH1699" t="s">
        <v>4366</v>
      </c>
      <c r="AI1699" t="b">
        <v>0</v>
      </c>
      <c r="AJ1699" t="s">
        <v>211</v>
      </c>
      <c r="AK1699" t="b">
        <v>0</v>
      </c>
      <c r="AL1699" s="1">
        <v>43535</v>
      </c>
      <c r="AM1699" t="s">
        <v>162</v>
      </c>
      <c r="AN1699" s="2">
        <v>44348.796793981484</v>
      </c>
      <c r="AP1699" s="2">
        <v>44279.679675925923</v>
      </c>
      <c r="AQ1699" s="1"/>
      <c r="AS1699" t="b">
        <v>0</v>
      </c>
      <c r="AV1699" t="s">
        <v>93</v>
      </c>
      <c r="BB1699" t="s">
        <v>4773</v>
      </c>
      <c r="BD1699" t="b">
        <v>0</v>
      </c>
      <c r="BH1699" t="s">
        <v>194</v>
      </c>
      <c r="BI1699" t="s">
        <v>2055</v>
      </c>
      <c r="BJ1699" t="s">
        <v>216</v>
      </c>
      <c r="BL1699" t="s">
        <v>4772</v>
      </c>
      <c r="BM1699" t="s">
        <v>202</v>
      </c>
      <c r="BN1699" t="s">
        <v>203</v>
      </c>
      <c r="BQ1699" t="s">
        <v>204</v>
      </c>
      <c r="BR1699" t="b">
        <v>0</v>
      </c>
      <c r="BT1699" t="b">
        <v>0</v>
      </c>
      <c r="BW1699" t="s">
        <v>313</v>
      </c>
      <c r="BX1699" t="b">
        <v>0</v>
      </c>
      <c r="BY1699" s="2">
        <v>44376.857569444444</v>
      </c>
      <c r="BZ1699" t="s">
        <v>265</v>
      </c>
      <c r="CB1699" t="b">
        <v>0</v>
      </c>
      <c r="CC1699" t="b">
        <v>0</v>
      </c>
      <c r="CD1699">
        <v>0</v>
      </c>
      <c r="CE1699">
        <v>0</v>
      </c>
      <c r="CF1699">
        <v>98134</v>
      </c>
      <c r="CH1699">
        <v>4906.7</v>
      </c>
      <c r="CI1699">
        <v>5</v>
      </c>
      <c r="CJ1699">
        <v>0</v>
      </c>
      <c r="CK1699">
        <f>YEAR(tbl_Opportunity[[#This Row],[Close Date]])</f>
        <v>2021</v>
      </c>
    </row>
    <row r="1700" spans="1:89">
      <c r="A1700" t="s">
        <v>4774</v>
      </c>
      <c r="B1700" t="b">
        <v>0</v>
      </c>
      <c r="D1700" t="b">
        <v>0</v>
      </c>
      <c r="E1700" t="s">
        <v>2947</v>
      </c>
      <c r="H1700" s="1">
        <v>44551</v>
      </c>
      <c r="I1700" t="b">
        <v>0</v>
      </c>
      <c r="L1700" t="s">
        <v>4775</v>
      </c>
      <c r="O1700" t="s">
        <v>272</v>
      </c>
      <c r="P1700" t="b">
        <v>1</v>
      </c>
      <c r="Q1700" s="2">
        <v>44130.536238425928</v>
      </c>
      <c r="R1700" s="1"/>
      <c r="S1700" t="b">
        <v>0</v>
      </c>
      <c r="U1700" s="1"/>
      <c r="V1700" t="b">
        <v>0</v>
      </c>
      <c r="W1700" s="1">
        <v>44287</v>
      </c>
      <c r="X1700">
        <v>4</v>
      </c>
      <c r="Y1700">
        <v>2021</v>
      </c>
      <c r="Z1700" t="s">
        <v>161</v>
      </c>
      <c r="AA1700" t="s">
        <v>161</v>
      </c>
      <c r="AB1700" t="b">
        <v>0</v>
      </c>
      <c r="AC1700" t="b">
        <v>0</v>
      </c>
      <c r="AE1700" t="b">
        <v>1</v>
      </c>
      <c r="AF1700" t="b">
        <v>0</v>
      </c>
      <c r="AG1700" t="b">
        <v>0</v>
      </c>
      <c r="AH1700" t="s">
        <v>4366</v>
      </c>
      <c r="AI1700" t="b">
        <v>0</v>
      </c>
      <c r="AJ1700" t="s">
        <v>211</v>
      </c>
      <c r="AK1700" t="b">
        <v>0</v>
      </c>
      <c r="AL1700" s="1">
        <v>44131</v>
      </c>
      <c r="AM1700" t="s">
        <v>194</v>
      </c>
      <c r="AN1700" s="2">
        <v>44372.639374999999</v>
      </c>
      <c r="AP1700" s="2">
        <v>44231.464861111112</v>
      </c>
      <c r="AQ1700" s="1"/>
      <c r="AS1700" t="b">
        <v>0</v>
      </c>
      <c r="AU1700" t="s">
        <v>216</v>
      </c>
      <c r="AV1700" t="s">
        <v>93</v>
      </c>
      <c r="BB1700" t="s">
        <v>4776</v>
      </c>
      <c r="BD1700" t="b">
        <v>0</v>
      </c>
      <c r="BH1700" t="s">
        <v>194</v>
      </c>
      <c r="BI1700" t="s">
        <v>2055</v>
      </c>
      <c r="BJ1700" t="s">
        <v>216</v>
      </c>
      <c r="BL1700" t="s">
        <v>4775</v>
      </c>
      <c r="BM1700" t="s">
        <v>202</v>
      </c>
      <c r="BN1700" t="s">
        <v>203</v>
      </c>
      <c r="BQ1700" t="s">
        <v>204</v>
      </c>
      <c r="BR1700" t="b">
        <v>0</v>
      </c>
      <c r="BT1700" t="b">
        <v>0</v>
      </c>
      <c r="BW1700" t="s">
        <v>313</v>
      </c>
      <c r="BX1700" t="b">
        <v>0</v>
      </c>
      <c r="BY1700" s="2">
        <v>44376.857581018521</v>
      </c>
      <c r="BZ1700" t="s">
        <v>265</v>
      </c>
      <c r="CB1700" t="b">
        <v>0</v>
      </c>
      <c r="CC1700" t="b">
        <v>0</v>
      </c>
      <c r="CD1700">
        <v>0</v>
      </c>
      <c r="CE1700">
        <v>0</v>
      </c>
      <c r="CF1700">
        <v>98134</v>
      </c>
      <c r="CH1700">
        <v>4906.7</v>
      </c>
      <c r="CI1700">
        <v>5</v>
      </c>
      <c r="CJ1700">
        <v>0</v>
      </c>
      <c r="CK1700">
        <f>YEAR(tbl_Opportunity[[#This Row],[Close Date]])</f>
        <v>2021</v>
      </c>
    </row>
    <row r="1701" spans="1:89">
      <c r="A1701" t="s">
        <v>4777</v>
      </c>
      <c r="B1701" t="b">
        <v>0</v>
      </c>
      <c r="D1701" t="b">
        <v>0</v>
      </c>
      <c r="E1701" t="s">
        <v>2947</v>
      </c>
      <c r="H1701" s="1">
        <v>44561</v>
      </c>
      <c r="I1701" t="b">
        <v>0</v>
      </c>
      <c r="L1701" t="s">
        <v>4778</v>
      </c>
      <c r="O1701" t="s">
        <v>215</v>
      </c>
      <c r="P1701" t="b">
        <v>1</v>
      </c>
      <c r="Q1701" s="2">
        <v>44312.785682870373</v>
      </c>
      <c r="R1701" s="1"/>
      <c r="S1701" t="b">
        <v>0</v>
      </c>
      <c r="U1701" s="1"/>
      <c r="V1701" t="b">
        <v>0</v>
      </c>
      <c r="W1701" s="1">
        <v>44287</v>
      </c>
      <c r="X1701">
        <v>4</v>
      </c>
      <c r="Y1701">
        <v>2021</v>
      </c>
      <c r="Z1701" t="s">
        <v>161</v>
      </c>
      <c r="AA1701" t="s">
        <v>161</v>
      </c>
      <c r="AB1701" t="b">
        <v>0</v>
      </c>
      <c r="AC1701" t="b">
        <v>0</v>
      </c>
      <c r="AE1701" t="b">
        <v>1</v>
      </c>
      <c r="AF1701" t="b">
        <v>0</v>
      </c>
      <c r="AG1701" t="b">
        <v>0</v>
      </c>
      <c r="AH1701" t="s">
        <v>4366</v>
      </c>
      <c r="AI1701" t="b">
        <v>0</v>
      </c>
      <c r="AJ1701" t="s">
        <v>574</v>
      </c>
      <c r="AK1701" t="b">
        <v>0</v>
      </c>
      <c r="AL1701" s="1">
        <v>44327</v>
      </c>
      <c r="AM1701" t="s">
        <v>162</v>
      </c>
      <c r="AN1701" s="2">
        <v>44348.796724537038</v>
      </c>
      <c r="AP1701" s="2"/>
      <c r="AQ1701" s="1"/>
      <c r="AS1701" t="b">
        <v>0</v>
      </c>
      <c r="AV1701" t="s">
        <v>93</v>
      </c>
      <c r="BB1701" t="s">
        <v>4779</v>
      </c>
      <c r="BD1701" t="b">
        <v>0</v>
      </c>
      <c r="BH1701" t="s">
        <v>1053</v>
      </c>
      <c r="BI1701" t="s">
        <v>1072</v>
      </c>
      <c r="BJ1701" t="s">
        <v>105</v>
      </c>
      <c r="BL1701" t="s">
        <v>4778</v>
      </c>
      <c r="BM1701" t="s">
        <v>202</v>
      </c>
      <c r="BN1701" t="s">
        <v>203</v>
      </c>
      <c r="BQ1701" t="s">
        <v>204</v>
      </c>
      <c r="BR1701" t="b">
        <v>0</v>
      </c>
      <c r="BT1701" t="b">
        <v>0</v>
      </c>
      <c r="BW1701" t="s">
        <v>313</v>
      </c>
      <c r="BX1701" t="b">
        <v>0</v>
      </c>
      <c r="BY1701" s="2">
        <v>44376.857581018521</v>
      </c>
      <c r="BZ1701" t="s">
        <v>377</v>
      </c>
      <c r="CB1701" t="b">
        <v>0</v>
      </c>
      <c r="CC1701" t="b">
        <v>0</v>
      </c>
      <c r="CD1701">
        <v>0</v>
      </c>
      <c r="CE1701">
        <v>0</v>
      </c>
      <c r="CF1701">
        <v>96570</v>
      </c>
      <c r="CH1701">
        <v>4828.5</v>
      </c>
      <c r="CI1701">
        <v>5</v>
      </c>
      <c r="CJ1701">
        <v>0</v>
      </c>
      <c r="CK1701">
        <f>YEAR(tbl_Opportunity[[#This Row],[Close Date]])</f>
        <v>2021</v>
      </c>
    </row>
    <row r="1702" spans="1:89">
      <c r="A1702" t="s">
        <v>4780</v>
      </c>
      <c r="B1702" t="b">
        <v>0</v>
      </c>
      <c r="D1702" t="b">
        <v>0</v>
      </c>
      <c r="E1702" t="s">
        <v>2947</v>
      </c>
      <c r="H1702" s="1">
        <v>44561</v>
      </c>
      <c r="I1702" t="b">
        <v>0</v>
      </c>
      <c r="L1702" t="s">
        <v>4781</v>
      </c>
      <c r="O1702" t="s">
        <v>272</v>
      </c>
      <c r="P1702" t="b">
        <v>1</v>
      </c>
      <c r="Q1702" s="2">
        <v>44194.616435185184</v>
      </c>
      <c r="R1702" s="1"/>
      <c r="S1702" t="b">
        <v>0</v>
      </c>
      <c r="U1702" s="1"/>
      <c r="V1702" t="b">
        <v>0</v>
      </c>
      <c r="W1702" s="1">
        <v>44287</v>
      </c>
      <c r="X1702">
        <v>4</v>
      </c>
      <c r="Y1702">
        <v>2021</v>
      </c>
      <c r="Z1702" t="s">
        <v>161</v>
      </c>
      <c r="AA1702" t="s">
        <v>161</v>
      </c>
      <c r="AB1702" t="b">
        <v>0</v>
      </c>
      <c r="AC1702" t="b">
        <v>0</v>
      </c>
      <c r="AE1702" t="b">
        <v>1</v>
      </c>
      <c r="AF1702" t="b">
        <v>0</v>
      </c>
      <c r="AG1702" t="b">
        <v>0</v>
      </c>
      <c r="AH1702" t="s">
        <v>3190</v>
      </c>
      <c r="AI1702" t="b">
        <v>0</v>
      </c>
      <c r="AJ1702" t="s">
        <v>574</v>
      </c>
      <c r="AK1702" t="b">
        <v>0</v>
      </c>
      <c r="AL1702" s="1"/>
      <c r="AM1702" t="s">
        <v>162</v>
      </c>
      <c r="AN1702" s="2">
        <v>44350.540694444448</v>
      </c>
      <c r="AP1702" s="2">
        <v>44194.620798611111</v>
      </c>
      <c r="AQ1702" s="1"/>
      <c r="AS1702" t="b">
        <v>0</v>
      </c>
      <c r="AV1702" t="s">
        <v>2809</v>
      </c>
      <c r="AY1702" t="s">
        <v>1407</v>
      </c>
      <c r="AZ1702" t="s">
        <v>2814</v>
      </c>
      <c r="BB1702" t="s">
        <v>4782</v>
      </c>
      <c r="BD1702" t="b">
        <v>0</v>
      </c>
      <c r="BH1702" t="s">
        <v>3139</v>
      </c>
      <c r="BI1702" t="s">
        <v>2055</v>
      </c>
      <c r="BJ1702" t="s">
        <v>1156</v>
      </c>
      <c r="BL1702" t="s">
        <v>4781</v>
      </c>
      <c r="BM1702" t="s">
        <v>202</v>
      </c>
      <c r="BN1702" t="s">
        <v>203</v>
      </c>
      <c r="BQ1702" t="s">
        <v>204</v>
      </c>
      <c r="BR1702" t="b">
        <v>0</v>
      </c>
      <c r="BT1702" t="b">
        <v>0</v>
      </c>
      <c r="BW1702" t="s">
        <v>313</v>
      </c>
      <c r="BX1702" t="b">
        <v>0</v>
      </c>
      <c r="BY1702" s="2">
        <v>44376.857581018521</v>
      </c>
      <c r="BZ1702" t="s">
        <v>3140</v>
      </c>
      <c r="CB1702" t="b">
        <v>0</v>
      </c>
      <c r="CC1702" t="b">
        <v>0</v>
      </c>
      <c r="CD1702">
        <v>0</v>
      </c>
      <c r="CE1702">
        <v>0</v>
      </c>
      <c r="CF1702">
        <v>102727</v>
      </c>
      <c r="CH1702">
        <v>5136.3500000000004</v>
      </c>
      <c r="CI1702">
        <v>5</v>
      </c>
      <c r="CJ1702">
        <v>0</v>
      </c>
      <c r="CK1702">
        <f>YEAR(tbl_Opportunity[[#This Row],[Close Date]])</f>
        <v>2021</v>
      </c>
    </row>
    <row r="1703" spans="1:89">
      <c r="A1703" t="s">
        <v>4783</v>
      </c>
      <c r="B1703" t="b">
        <v>0</v>
      </c>
      <c r="D1703" t="b">
        <v>0</v>
      </c>
      <c r="E1703" t="s">
        <v>3144</v>
      </c>
      <c r="H1703" s="1">
        <v>44561</v>
      </c>
      <c r="I1703" t="b">
        <v>0</v>
      </c>
      <c r="L1703" t="s">
        <v>4784</v>
      </c>
      <c r="O1703" t="s">
        <v>194</v>
      </c>
      <c r="P1703" t="b">
        <v>1</v>
      </c>
      <c r="Q1703" s="2">
        <v>44236.44195601852</v>
      </c>
      <c r="R1703" s="1"/>
      <c r="S1703" t="b">
        <v>0</v>
      </c>
      <c r="U1703" s="1"/>
      <c r="V1703" t="b">
        <v>0</v>
      </c>
      <c r="W1703" s="1">
        <v>44287</v>
      </c>
      <c r="X1703">
        <v>4</v>
      </c>
      <c r="Y1703">
        <v>2021</v>
      </c>
      <c r="Z1703" t="s">
        <v>161</v>
      </c>
      <c r="AA1703" t="s">
        <v>161</v>
      </c>
      <c r="AB1703" t="b">
        <v>0</v>
      </c>
      <c r="AC1703" t="b">
        <v>0</v>
      </c>
      <c r="AE1703" t="b">
        <v>1</v>
      </c>
      <c r="AF1703" t="b">
        <v>0</v>
      </c>
      <c r="AG1703" t="b">
        <v>0</v>
      </c>
      <c r="AH1703" t="s">
        <v>4366</v>
      </c>
      <c r="AI1703" t="b">
        <v>0</v>
      </c>
      <c r="AJ1703" t="s">
        <v>574</v>
      </c>
      <c r="AK1703" t="b">
        <v>0</v>
      </c>
      <c r="AL1703" s="1">
        <v>44286</v>
      </c>
      <c r="AM1703" t="s">
        <v>162</v>
      </c>
      <c r="AN1703" s="2">
        <v>44348.796851851854</v>
      </c>
      <c r="AP1703" s="2"/>
      <c r="AQ1703" s="1"/>
      <c r="AS1703" t="b">
        <v>0</v>
      </c>
      <c r="AV1703" t="s">
        <v>2809</v>
      </c>
      <c r="AY1703" t="s">
        <v>1407</v>
      </c>
      <c r="BB1703" t="s">
        <v>4785</v>
      </c>
      <c r="BD1703" t="b">
        <v>0</v>
      </c>
      <c r="BH1703" t="s">
        <v>194</v>
      </c>
      <c r="BI1703" t="s">
        <v>2055</v>
      </c>
      <c r="BL1703" t="s">
        <v>4784</v>
      </c>
      <c r="BM1703" t="s">
        <v>202</v>
      </c>
      <c r="BN1703" t="s">
        <v>203</v>
      </c>
      <c r="BQ1703" t="s">
        <v>204</v>
      </c>
      <c r="BR1703" t="b">
        <v>0</v>
      </c>
      <c r="BT1703" t="b">
        <v>0</v>
      </c>
      <c r="BW1703" t="s">
        <v>313</v>
      </c>
      <c r="BX1703" t="b">
        <v>0</v>
      </c>
      <c r="BY1703" s="2">
        <v>44376.857581018521</v>
      </c>
      <c r="BZ1703" t="s">
        <v>265</v>
      </c>
      <c r="CB1703" t="b">
        <v>0</v>
      </c>
      <c r="CC1703" t="b">
        <v>0</v>
      </c>
      <c r="CD1703">
        <v>0</v>
      </c>
      <c r="CE1703">
        <v>0</v>
      </c>
      <c r="CF1703">
        <v>102727</v>
      </c>
      <c r="CH1703">
        <v>5136.3500000000004</v>
      </c>
      <c r="CI1703">
        <v>5</v>
      </c>
      <c r="CJ1703">
        <v>0</v>
      </c>
      <c r="CK1703">
        <f>YEAR(tbl_Opportunity[[#This Row],[Close Date]])</f>
        <v>2021</v>
      </c>
    </row>
    <row r="1704" spans="1:89">
      <c r="A1704" t="s">
        <v>4786</v>
      </c>
      <c r="B1704" t="b">
        <v>0</v>
      </c>
      <c r="D1704" t="b">
        <v>0</v>
      </c>
      <c r="E1704" t="s">
        <v>4078</v>
      </c>
      <c r="H1704" s="1">
        <v>44561</v>
      </c>
      <c r="I1704" t="b">
        <v>0</v>
      </c>
      <c r="L1704" t="s">
        <v>4787</v>
      </c>
      <c r="M1704" t="s">
        <v>4788</v>
      </c>
      <c r="N1704" t="s">
        <v>345</v>
      </c>
      <c r="O1704" t="s">
        <v>272</v>
      </c>
      <c r="P1704" t="b">
        <v>1</v>
      </c>
      <c r="Q1704" s="2">
        <v>43595.662604166668</v>
      </c>
      <c r="R1704" s="1"/>
      <c r="S1704" t="b">
        <v>0</v>
      </c>
      <c r="U1704" s="1"/>
      <c r="V1704" t="b">
        <v>0</v>
      </c>
      <c r="W1704" s="1">
        <v>44287</v>
      </c>
      <c r="X1704">
        <v>4</v>
      </c>
      <c r="Y1704">
        <v>2021</v>
      </c>
      <c r="Z1704" t="s">
        <v>161</v>
      </c>
      <c r="AA1704" t="s">
        <v>161</v>
      </c>
      <c r="AB1704" t="b">
        <v>0</v>
      </c>
      <c r="AC1704" t="b">
        <v>0</v>
      </c>
      <c r="AE1704" t="b">
        <v>1</v>
      </c>
      <c r="AF1704" t="b">
        <v>0</v>
      </c>
      <c r="AG1704" t="b">
        <v>0</v>
      </c>
      <c r="AH1704" t="s">
        <v>4366</v>
      </c>
      <c r="AI1704" t="b">
        <v>0</v>
      </c>
      <c r="AJ1704" t="s">
        <v>211</v>
      </c>
      <c r="AK1704" t="b">
        <v>0</v>
      </c>
      <c r="AL1704" s="1">
        <v>44358</v>
      </c>
      <c r="AM1704" t="s">
        <v>215</v>
      </c>
      <c r="AN1704" s="2">
        <v>44358.613865740743</v>
      </c>
      <c r="AP1704" s="2">
        <v>43602.580474537041</v>
      </c>
      <c r="AQ1704" s="1"/>
      <c r="AS1704" t="b">
        <v>0</v>
      </c>
      <c r="AV1704" t="s">
        <v>93</v>
      </c>
      <c r="BB1704" t="s">
        <v>4789</v>
      </c>
      <c r="BD1704" t="b">
        <v>0</v>
      </c>
      <c r="BH1704" t="s">
        <v>215</v>
      </c>
      <c r="BI1704" t="s">
        <v>1243</v>
      </c>
      <c r="BJ1704" t="s">
        <v>196</v>
      </c>
      <c r="BL1704" t="s">
        <v>4787</v>
      </c>
      <c r="BM1704" t="s">
        <v>202</v>
      </c>
      <c r="BN1704" t="s">
        <v>203</v>
      </c>
      <c r="BQ1704" t="s">
        <v>204</v>
      </c>
      <c r="BR1704" t="b">
        <v>0</v>
      </c>
      <c r="BT1704" t="b">
        <v>0</v>
      </c>
      <c r="BW1704" t="s">
        <v>313</v>
      </c>
      <c r="BX1704" t="b">
        <v>0</v>
      </c>
      <c r="BY1704" s="2">
        <v>44376.857569444444</v>
      </c>
      <c r="BZ1704" t="s">
        <v>314</v>
      </c>
      <c r="CB1704" t="b">
        <v>0</v>
      </c>
      <c r="CC1704" t="b">
        <v>0</v>
      </c>
      <c r="CD1704">
        <v>0</v>
      </c>
      <c r="CE1704">
        <v>0</v>
      </c>
      <c r="CF1704">
        <v>85000</v>
      </c>
      <c r="CH1704">
        <v>4250</v>
      </c>
      <c r="CI1704">
        <v>5</v>
      </c>
      <c r="CJ1704">
        <v>0</v>
      </c>
      <c r="CK1704">
        <f>YEAR(tbl_Opportunity[[#This Row],[Close Date]])</f>
        <v>2021</v>
      </c>
    </row>
    <row r="1705" spans="1:89">
      <c r="A1705" t="s">
        <v>2580</v>
      </c>
      <c r="B1705" t="b">
        <v>0</v>
      </c>
      <c r="D1705" t="b">
        <v>0</v>
      </c>
      <c r="E1705" t="s">
        <v>2902</v>
      </c>
      <c r="H1705" s="1">
        <v>44561</v>
      </c>
      <c r="I1705" t="b">
        <v>0</v>
      </c>
      <c r="L1705" t="s">
        <v>4790</v>
      </c>
      <c r="N1705" t="s">
        <v>345</v>
      </c>
      <c r="O1705" t="s">
        <v>194</v>
      </c>
      <c r="P1705" t="b">
        <v>1</v>
      </c>
      <c r="Q1705" s="2">
        <v>43678.780821759261</v>
      </c>
      <c r="R1705" s="1"/>
      <c r="S1705" t="b">
        <v>0</v>
      </c>
      <c r="U1705" s="1"/>
      <c r="V1705" t="b">
        <v>0</v>
      </c>
      <c r="W1705" s="1">
        <v>44287</v>
      </c>
      <c r="X1705">
        <v>4</v>
      </c>
      <c r="Y1705">
        <v>2021</v>
      </c>
      <c r="Z1705" t="s">
        <v>161</v>
      </c>
      <c r="AA1705" t="s">
        <v>161</v>
      </c>
      <c r="AB1705" t="b">
        <v>0</v>
      </c>
      <c r="AC1705" t="b">
        <v>0</v>
      </c>
      <c r="AE1705" t="b">
        <v>1</v>
      </c>
      <c r="AF1705" t="b">
        <v>0</v>
      </c>
      <c r="AG1705" t="b">
        <v>0</v>
      </c>
      <c r="AH1705" t="s">
        <v>4366</v>
      </c>
      <c r="AI1705" t="b">
        <v>0</v>
      </c>
      <c r="AJ1705" t="s">
        <v>211</v>
      </c>
      <c r="AK1705" t="b">
        <v>0</v>
      </c>
      <c r="AL1705" s="1">
        <v>44012</v>
      </c>
      <c r="AM1705" t="s">
        <v>162</v>
      </c>
      <c r="AN1705" s="2">
        <v>44348.796724537038</v>
      </c>
      <c r="AP1705" s="2">
        <v>44279.50072916667</v>
      </c>
      <c r="AQ1705" s="1"/>
      <c r="AS1705" t="b">
        <v>0</v>
      </c>
      <c r="AV1705" t="s">
        <v>176</v>
      </c>
      <c r="AY1705" t="s">
        <v>236</v>
      </c>
      <c r="BB1705" t="s">
        <v>4791</v>
      </c>
      <c r="BD1705" t="b">
        <v>0</v>
      </c>
      <c r="BF1705" t="s">
        <v>4792</v>
      </c>
      <c r="BH1705" t="s">
        <v>194</v>
      </c>
      <c r="BI1705" t="s">
        <v>2055</v>
      </c>
      <c r="BJ1705" t="s">
        <v>216</v>
      </c>
      <c r="BL1705" t="s">
        <v>4790</v>
      </c>
      <c r="BM1705" t="s">
        <v>202</v>
      </c>
      <c r="BN1705" t="s">
        <v>203</v>
      </c>
      <c r="BQ1705" t="s">
        <v>204</v>
      </c>
      <c r="BR1705" t="b">
        <v>0</v>
      </c>
      <c r="BT1705" t="b">
        <v>0</v>
      </c>
      <c r="BW1705" t="s">
        <v>313</v>
      </c>
      <c r="BX1705" t="b">
        <v>0</v>
      </c>
      <c r="BY1705" s="2">
        <v>44376.857569444444</v>
      </c>
      <c r="BZ1705" t="s">
        <v>265</v>
      </c>
      <c r="CB1705" t="b">
        <v>0</v>
      </c>
      <c r="CC1705" t="b">
        <v>0</v>
      </c>
      <c r="CD1705">
        <v>0</v>
      </c>
      <c r="CE1705">
        <v>0</v>
      </c>
      <c r="CF1705">
        <v>104701</v>
      </c>
      <c r="CH1705">
        <v>5235.05</v>
      </c>
      <c r="CI1705">
        <v>5</v>
      </c>
      <c r="CJ1705">
        <v>0</v>
      </c>
      <c r="CK1705">
        <f>YEAR(tbl_Opportunity[[#This Row],[Close Date]])</f>
        <v>2021</v>
      </c>
    </row>
    <row r="1706" spans="1:89">
      <c r="A1706" t="s">
        <v>4793</v>
      </c>
      <c r="B1706" t="b">
        <v>0</v>
      </c>
      <c r="D1706" t="b">
        <v>0</v>
      </c>
      <c r="E1706" t="s">
        <v>3063</v>
      </c>
      <c r="H1706" s="1">
        <v>44560</v>
      </c>
      <c r="I1706" t="b">
        <v>0</v>
      </c>
      <c r="L1706" t="s">
        <v>4794</v>
      </c>
      <c r="M1706" t="s">
        <v>4795</v>
      </c>
      <c r="N1706" t="s">
        <v>345</v>
      </c>
      <c r="O1706" t="s">
        <v>194</v>
      </c>
      <c r="P1706" t="b">
        <v>1</v>
      </c>
      <c r="Q1706" s="2">
        <v>43677.3356712963</v>
      </c>
      <c r="R1706" s="1"/>
      <c r="S1706" t="b">
        <v>0</v>
      </c>
      <c r="U1706" s="1"/>
      <c r="V1706" t="b">
        <v>0</v>
      </c>
      <c r="W1706" s="1">
        <v>44287</v>
      </c>
      <c r="X1706">
        <v>4</v>
      </c>
      <c r="Y1706">
        <v>2021</v>
      </c>
      <c r="Z1706" t="s">
        <v>161</v>
      </c>
      <c r="AA1706" t="s">
        <v>161</v>
      </c>
      <c r="AB1706" t="b">
        <v>0</v>
      </c>
      <c r="AC1706" t="b">
        <v>0</v>
      </c>
      <c r="AE1706" t="b">
        <v>1</v>
      </c>
      <c r="AF1706" t="b">
        <v>0</v>
      </c>
      <c r="AG1706" t="b">
        <v>0</v>
      </c>
      <c r="AH1706" t="s">
        <v>4366</v>
      </c>
      <c r="AI1706" t="b">
        <v>0</v>
      </c>
      <c r="AJ1706" t="s">
        <v>211</v>
      </c>
      <c r="AK1706" t="b">
        <v>0</v>
      </c>
      <c r="AL1706" s="1">
        <v>44015</v>
      </c>
      <c r="AM1706" t="s">
        <v>162</v>
      </c>
      <c r="AN1706" s="2">
        <v>44348.796724537038</v>
      </c>
      <c r="AP1706" s="2">
        <v>44279.507824074077</v>
      </c>
      <c r="AQ1706" s="1"/>
      <c r="AS1706" t="b">
        <v>0</v>
      </c>
      <c r="AV1706" t="s">
        <v>176</v>
      </c>
      <c r="AY1706" t="s">
        <v>236</v>
      </c>
      <c r="AZ1706" t="s">
        <v>3342</v>
      </c>
      <c r="BB1706" t="s">
        <v>4796</v>
      </c>
      <c r="BD1706" t="b">
        <v>0</v>
      </c>
      <c r="BF1706" t="s">
        <v>4797</v>
      </c>
      <c r="BG1706" t="s">
        <v>4798</v>
      </c>
      <c r="BH1706" t="s">
        <v>194</v>
      </c>
      <c r="BI1706" t="s">
        <v>1668</v>
      </c>
      <c r="BJ1706" t="s">
        <v>216</v>
      </c>
      <c r="BL1706" t="s">
        <v>4794</v>
      </c>
      <c r="BM1706" t="s">
        <v>202</v>
      </c>
      <c r="BN1706" t="s">
        <v>203</v>
      </c>
      <c r="BQ1706" t="s">
        <v>204</v>
      </c>
      <c r="BR1706" t="b">
        <v>0</v>
      </c>
      <c r="BT1706" t="b">
        <v>0</v>
      </c>
      <c r="BW1706" t="s">
        <v>313</v>
      </c>
      <c r="BX1706" t="b">
        <v>0</v>
      </c>
      <c r="BY1706" s="2">
        <v>44376.857569444444</v>
      </c>
      <c r="BZ1706" t="s">
        <v>265</v>
      </c>
      <c r="CB1706" t="b">
        <v>0</v>
      </c>
      <c r="CC1706" t="b">
        <v>0</v>
      </c>
      <c r="CD1706">
        <v>0</v>
      </c>
      <c r="CE1706">
        <v>0</v>
      </c>
      <c r="CF1706">
        <v>95495</v>
      </c>
      <c r="CH1706">
        <v>4774.75</v>
      </c>
      <c r="CI1706">
        <v>5</v>
      </c>
      <c r="CJ1706">
        <v>0</v>
      </c>
      <c r="CK1706">
        <f>YEAR(tbl_Opportunity[[#This Row],[Close Date]])</f>
        <v>2021</v>
      </c>
    </row>
    <row r="1707" spans="1:89">
      <c r="A1707" t="s">
        <v>4799</v>
      </c>
      <c r="B1707" t="b">
        <v>0</v>
      </c>
      <c r="D1707" t="b">
        <v>0</v>
      </c>
      <c r="E1707" t="s">
        <v>4800</v>
      </c>
      <c r="H1707" s="1">
        <v>44498</v>
      </c>
      <c r="I1707" t="b">
        <v>0</v>
      </c>
      <c r="L1707" t="s">
        <v>4801</v>
      </c>
      <c r="N1707" t="s">
        <v>1070</v>
      </c>
      <c r="O1707" t="s">
        <v>272</v>
      </c>
      <c r="P1707" t="b">
        <v>1</v>
      </c>
      <c r="Q1707" s="2">
        <v>43753.627974537034</v>
      </c>
      <c r="R1707" s="1"/>
      <c r="S1707" t="b">
        <v>0</v>
      </c>
      <c r="U1707" s="1"/>
      <c r="V1707" t="b">
        <v>0</v>
      </c>
      <c r="W1707" s="1">
        <v>44287</v>
      </c>
      <c r="X1707">
        <v>4</v>
      </c>
      <c r="Y1707">
        <v>2021</v>
      </c>
      <c r="Z1707" t="s">
        <v>161</v>
      </c>
      <c r="AA1707" t="s">
        <v>161</v>
      </c>
      <c r="AB1707" t="b">
        <v>0</v>
      </c>
      <c r="AC1707" t="b">
        <v>0</v>
      </c>
      <c r="AE1707" t="b">
        <v>1</v>
      </c>
      <c r="AF1707" t="b">
        <v>0</v>
      </c>
      <c r="AG1707" t="b">
        <v>0</v>
      </c>
      <c r="AH1707" t="s">
        <v>105</v>
      </c>
      <c r="AI1707" t="b">
        <v>0</v>
      </c>
      <c r="AK1707" t="b">
        <v>0</v>
      </c>
      <c r="AL1707" s="1">
        <v>44350</v>
      </c>
      <c r="AM1707" t="s">
        <v>1053</v>
      </c>
      <c r="AN1707" s="2">
        <v>44372.854513888888</v>
      </c>
      <c r="AP1707" s="2">
        <v>43930.552534722221</v>
      </c>
      <c r="AQ1707" s="1"/>
      <c r="AS1707" t="b">
        <v>0</v>
      </c>
      <c r="AU1707" t="s">
        <v>105</v>
      </c>
      <c r="AV1707" t="s">
        <v>2820</v>
      </c>
      <c r="AY1707" t="s">
        <v>236</v>
      </c>
      <c r="AZ1707" t="s">
        <v>300</v>
      </c>
      <c r="BB1707" t="s">
        <v>4802</v>
      </c>
      <c r="BD1707" t="b">
        <v>0</v>
      </c>
      <c r="BH1707" t="s">
        <v>1053</v>
      </c>
      <c r="BI1707" t="s">
        <v>1243</v>
      </c>
      <c r="BJ1707" t="s">
        <v>105</v>
      </c>
      <c r="BL1707" t="s">
        <v>4801</v>
      </c>
      <c r="BM1707" t="s">
        <v>202</v>
      </c>
      <c r="BN1707" t="s">
        <v>203</v>
      </c>
      <c r="BQ1707" t="s">
        <v>204</v>
      </c>
      <c r="BR1707" t="b">
        <v>0</v>
      </c>
      <c r="BT1707" t="b">
        <v>0</v>
      </c>
      <c r="BW1707" t="s">
        <v>313</v>
      </c>
      <c r="BX1707" t="b">
        <v>0</v>
      </c>
      <c r="BY1707" s="2">
        <v>44376.857569444444</v>
      </c>
      <c r="BZ1707" t="s">
        <v>314</v>
      </c>
      <c r="CB1707" t="b">
        <v>0</v>
      </c>
      <c r="CC1707" t="b">
        <v>0</v>
      </c>
      <c r="CD1707">
        <v>0</v>
      </c>
      <c r="CE1707">
        <v>0</v>
      </c>
      <c r="CF1707">
        <v>68640</v>
      </c>
      <c r="CH1707">
        <v>3432</v>
      </c>
      <c r="CI1707">
        <v>5</v>
      </c>
      <c r="CJ1707">
        <v>0</v>
      </c>
      <c r="CK1707">
        <f>YEAR(tbl_Opportunity[[#This Row],[Close Date]])</f>
        <v>2021</v>
      </c>
    </row>
    <row r="1708" spans="1:89">
      <c r="A1708" t="s">
        <v>4803</v>
      </c>
      <c r="B1708" t="b">
        <v>0</v>
      </c>
      <c r="D1708" t="b">
        <v>0</v>
      </c>
      <c r="H1708" s="1">
        <v>44553</v>
      </c>
      <c r="I1708" t="b">
        <v>0</v>
      </c>
      <c r="L1708" t="s">
        <v>4804</v>
      </c>
      <c r="N1708" t="s">
        <v>372</v>
      </c>
      <c r="O1708" t="s">
        <v>2137</v>
      </c>
      <c r="P1708" t="b">
        <v>1</v>
      </c>
      <c r="Q1708" s="2">
        <v>43300.556192129632</v>
      </c>
      <c r="R1708" s="1"/>
      <c r="S1708" t="b">
        <v>0</v>
      </c>
      <c r="U1708" s="1"/>
      <c r="V1708" t="b">
        <v>0</v>
      </c>
      <c r="W1708" s="1">
        <v>44287</v>
      </c>
      <c r="X1708">
        <v>4</v>
      </c>
      <c r="Y1708">
        <v>2021</v>
      </c>
      <c r="Z1708" t="s">
        <v>161</v>
      </c>
      <c r="AA1708" t="s">
        <v>161</v>
      </c>
      <c r="AB1708" t="b">
        <v>0</v>
      </c>
      <c r="AC1708" t="b">
        <v>0</v>
      </c>
      <c r="AE1708" t="b">
        <v>1</v>
      </c>
      <c r="AF1708" t="b">
        <v>0</v>
      </c>
      <c r="AG1708" t="b">
        <v>0</v>
      </c>
      <c r="AH1708" t="s">
        <v>4366</v>
      </c>
      <c r="AI1708" t="b">
        <v>0</v>
      </c>
      <c r="AJ1708" t="s">
        <v>211</v>
      </c>
      <c r="AK1708" t="b">
        <v>0</v>
      </c>
      <c r="AL1708" s="1"/>
      <c r="AM1708" t="s">
        <v>194</v>
      </c>
      <c r="AN1708" s="2">
        <v>44372.639826388891</v>
      </c>
      <c r="AP1708" s="2">
        <v>44279.505196759259</v>
      </c>
      <c r="AQ1708" s="1"/>
      <c r="AS1708" t="b">
        <v>0</v>
      </c>
      <c r="AU1708" t="s">
        <v>216</v>
      </c>
      <c r="AV1708" t="s">
        <v>93</v>
      </c>
      <c r="AY1708" t="s">
        <v>236</v>
      </c>
      <c r="AZ1708" t="s">
        <v>300</v>
      </c>
      <c r="BB1708" t="s">
        <v>4805</v>
      </c>
      <c r="BD1708" t="b">
        <v>0</v>
      </c>
      <c r="BH1708" t="s">
        <v>194</v>
      </c>
      <c r="BI1708" t="s">
        <v>2055</v>
      </c>
      <c r="BJ1708" t="s">
        <v>216</v>
      </c>
      <c r="BL1708" t="s">
        <v>4804</v>
      </c>
      <c r="BM1708" t="s">
        <v>202</v>
      </c>
      <c r="BN1708" t="s">
        <v>203</v>
      </c>
      <c r="BQ1708" t="s">
        <v>204</v>
      </c>
      <c r="BR1708" t="b">
        <v>0</v>
      </c>
      <c r="BT1708" t="b">
        <v>0</v>
      </c>
      <c r="BW1708" t="s">
        <v>313</v>
      </c>
      <c r="BX1708" t="b">
        <v>0</v>
      </c>
      <c r="BY1708" s="2">
        <v>44376.857569444444</v>
      </c>
      <c r="BZ1708" t="s">
        <v>265</v>
      </c>
      <c r="CB1708" t="b">
        <v>0</v>
      </c>
      <c r="CC1708" t="b">
        <v>0</v>
      </c>
      <c r="CD1708">
        <v>0</v>
      </c>
      <c r="CE1708">
        <v>0</v>
      </c>
      <c r="CF1708">
        <v>98134</v>
      </c>
      <c r="CH1708">
        <v>4906.7</v>
      </c>
      <c r="CI1708">
        <v>5</v>
      </c>
      <c r="CJ1708">
        <v>0</v>
      </c>
      <c r="CK1708">
        <f>YEAR(tbl_Opportunity[[#This Row],[Close Date]])</f>
        <v>2021</v>
      </c>
    </row>
    <row r="1709" spans="1:89">
      <c r="A1709" t="s">
        <v>4806</v>
      </c>
      <c r="B1709" t="b">
        <v>0</v>
      </c>
      <c r="D1709" t="b">
        <v>0</v>
      </c>
      <c r="E1709" t="s">
        <v>2947</v>
      </c>
      <c r="H1709" s="1">
        <v>44561</v>
      </c>
      <c r="I1709" t="b">
        <v>0</v>
      </c>
      <c r="L1709" t="s">
        <v>4807</v>
      </c>
      <c r="O1709" t="s">
        <v>387</v>
      </c>
      <c r="P1709" t="b">
        <v>1</v>
      </c>
      <c r="Q1709" s="2">
        <v>44165.874594907407</v>
      </c>
      <c r="R1709" s="1"/>
      <c r="S1709" t="b">
        <v>0</v>
      </c>
      <c r="U1709" s="1"/>
      <c r="V1709" t="b">
        <v>0</v>
      </c>
      <c r="W1709" s="1">
        <v>44287</v>
      </c>
      <c r="X1709">
        <v>4</v>
      </c>
      <c r="Y1709">
        <v>2021</v>
      </c>
      <c r="Z1709" t="s">
        <v>161</v>
      </c>
      <c r="AA1709" t="s">
        <v>161</v>
      </c>
      <c r="AB1709" t="b">
        <v>0</v>
      </c>
      <c r="AC1709" t="b">
        <v>0</v>
      </c>
      <c r="AE1709" t="b">
        <v>1</v>
      </c>
      <c r="AF1709" t="b">
        <v>0</v>
      </c>
      <c r="AG1709" t="b">
        <v>0</v>
      </c>
      <c r="AH1709" t="s">
        <v>4808</v>
      </c>
      <c r="AI1709" t="b">
        <v>0</v>
      </c>
      <c r="AK1709" t="b">
        <v>0</v>
      </c>
      <c r="AL1709" s="1">
        <v>44165</v>
      </c>
      <c r="AM1709" t="s">
        <v>99</v>
      </c>
      <c r="AN1709" s="2">
        <v>44168.695717592593</v>
      </c>
      <c r="AP1709" s="2">
        <v>44168.695717592593</v>
      </c>
      <c r="AQ1709" s="1"/>
      <c r="AS1709" t="b">
        <v>0</v>
      </c>
      <c r="AV1709" t="s">
        <v>93</v>
      </c>
      <c r="BB1709" t="s">
        <v>4809</v>
      </c>
      <c r="BD1709" t="b">
        <v>0</v>
      </c>
      <c r="BH1709" t="s">
        <v>387</v>
      </c>
      <c r="BI1709" t="s">
        <v>150</v>
      </c>
      <c r="BJ1709" t="s">
        <v>95</v>
      </c>
      <c r="BL1709" t="s">
        <v>4807</v>
      </c>
      <c r="BN1709" t="s">
        <v>415</v>
      </c>
      <c r="BQ1709" t="s">
        <v>165</v>
      </c>
      <c r="BR1709" t="b">
        <v>0</v>
      </c>
      <c r="BT1709" t="b">
        <v>0</v>
      </c>
      <c r="BW1709" t="s">
        <v>166</v>
      </c>
      <c r="BX1709" t="b">
        <v>0</v>
      </c>
      <c r="BY1709" s="2">
        <v>44376.857581018521</v>
      </c>
      <c r="CB1709" t="b">
        <v>0</v>
      </c>
      <c r="CC1709" t="b">
        <v>0</v>
      </c>
      <c r="CF1709">
        <v>72527.27</v>
      </c>
      <c r="CH1709">
        <v>7252.73</v>
      </c>
      <c r="CI1709">
        <v>10</v>
      </c>
      <c r="CJ1709">
        <v>0</v>
      </c>
      <c r="CK1709">
        <f>YEAR(tbl_Opportunity[[#This Row],[Close Date]])</f>
        <v>2021</v>
      </c>
    </row>
    <row r="1710" spans="1:89">
      <c r="A1710" t="s">
        <v>4810</v>
      </c>
      <c r="B1710" t="b">
        <v>0</v>
      </c>
      <c r="D1710" t="b">
        <v>0</v>
      </c>
      <c r="H1710" s="1">
        <v>44286</v>
      </c>
      <c r="I1710" t="b">
        <v>0</v>
      </c>
      <c r="L1710" t="s">
        <v>4811</v>
      </c>
      <c r="O1710" t="s">
        <v>514</v>
      </c>
      <c r="P1710" t="b">
        <v>1</v>
      </c>
      <c r="Q1710" s="2">
        <v>44259.802824074075</v>
      </c>
      <c r="R1710" s="1"/>
      <c r="S1710" t="b">
        <v>0</v>
      </c>
      <c r="U1710" s="1"/>
      <c r="V1710" t="b">
        <v>0</v>
      </c>
      <c r="W1710" s="1">
        <v>44197</v>
      </c>
      <c r="X1710">
        <v>1</v>
      </c>
      <c r="Y1710">
        <v>2021</v>
      </c>
      <c r="Z1710" t="s">
        <v>161</v>
      </c>
      <c r="AA1710" t="s">
        <v>161</v>
      </c>
      <c r="AB1710" t="b">
        <v>0</v>
      </c>
      <c r="AC1710" t="b">
        <v>0</v>
      </c>
      <c r="AE1710" t="b">
        <v>1</v>
      </c>
      <c r="AF1710" t="b">
        <v>0</v>
      </c>
      <c r="AG1710" t="b">
        <v>0</v>
      </c>
      <c r="AH1710" t="s">
        <v>4812</v>
      </c>
      <c r="AI1710" t="b">
        <v>0</v>
      </c>
      <c r="AK1710" t="b">
        <v>0</v>
      </c>
      <c r="AL1710" s="1"/>
      <c r="AM1710" t="s">
        <v>162</v>
      </c>
      <c r="AN1710" s="2">
        <v>44297.838888888888</v>
      </c>
      <c r="AP1710" s="2">
        <v>44260.003113425926</v>
      </c>
      <c r="AQ1710" s="1"/>
      <c r="AS1710" t="b">
        <v>0</v>
      </c>
      <c r="AV1710" t="s">
        <v>213</v>
      </c>
      <c r="BB1710" t="s">
        <v>4813</v>
      </c>
      <c r="BD1710" t="b">
        <v>0</v>
      </c>
      <c r="BH1710" t="s">
        <v>332</v>
      </c>
      <c r="BI1710" t="s">
        <v>150</v>
      </c>
      <c r="BL1710" t="s">
        <v>4811</v>
      </c>
      <c r="BN1710" t="s">
        <v>415</v>
      </c>
      <c r="BQ1710" t="s">
        <v>96</v>
      </c>
      <c r="BR1710" t="b">
        <v>0</v>
      </c>
      <c r="BT1710" t="b">
        <v>0</v>
      </c>
      <c r="BW1710" t="s">
        <v>313</v>
      </c>
      <c r="BX1710" t="b">
        <v>0</v>
      </c>
      <c r="BY1710" s="2">
        <v>44376.857581018521</v>
      </c>
      <c r="CB1710" t="b">
        <v>0</v>
      </c>
      <c r="CC1710" t="b">
        <v>0</v>
      </c>
      <c r="CF1710">
        <v>72136</v>
      </c>
      <c r="CH1710">
        <v>3606.8</v>
      </c>
      <c r="CI1710">
        <v>5</v>
      </c>
      <c r="CJ1710">
        <v>0</v>
      </c>
      <c r="CK1710">
        <f>YEAR(tbl_Opportunity[[#This Row],[Close Date]])</f>
        <v>2021</v>
      </c>
    </row>
    <row r="1711" spans="1:89">
      <c r="A1711" t="s">
        <v>4814</v>
      </c>
      <c r="B1711" t="b">
        <v>0</v>
      </c>
      <c r="D1711" t="b">
        <v>0</v>
      </c>
      <c r="E1711" t="s">
        <v>3119</v>
      </c>
      <c r="H1711" s="1">
        <v>44651</v>
      </c>
      <c r="I1711" t="b">
        <v>0</v>
      </c>
      <c r="L1711" t="s">
        <v>4815</v>
      </c>
      <c r="O1711" t="s">
        <v>387</v>
      </c>
      <c r="P1711" t="b">
        <v>1</v>
      </c>
      <c r="Q1711" s="2">
        <v>44250.866712962961</v>
      </c>
      <c r="R1711" s="1"/>
      <c r="S1711" t="b">
        <v>0</v>
      </c>
      <c r="U1711" s="1"/>
      <c r="V1711" t="b">
        <v>0</v>
      </c>
      <c r="W1711" s="1">
        <v>44562</v>
      </c>
      <c r="X1711">
        <v>1</v>
      </c>
      <c r="Y1711">
        <v>2022</v>
      </c>
      <c r="Z1711" t="s">
        <v>161</v>
      </c>
      <c r="AA1711" t="s">
        <v>161</v>
      </c>
      <c r="AB1711" t="b">
        <v>0</v>
      </c>
      <c r="AC1711" t="b">
        <v>0</v>
      </c>
      <c r="AE1711" t="b">
        <v>1</v>
      </c>
      <c r="AF1711" t="b">
        <v>0</v>
      </c>
      <c r="AG1711" t="b">
        <v>0</v>
      </c>
      <c r="AH1711" t="s">
        <v>4808</v>
      </c>
      <c r="AI1711" t="b">
        <v>0</v>
      </c>
      <c r="AK1711" t="b">
        <v>0</v>
      </c>
      <c r="AL1711" s="1">
        <v>44250</v>
      </c>
      <c r="AM1711" t="s">
        <v>162</v>
      </c>
      <c r="AN1711" s="2">
        <v>44296.960509259261</v>
      </c>
      <c r="AP1711" s="2"/>
      <c r="AQ1711" s="1"/>
      <c r="AS1711" t="b">
        <v>0</v>
      </c>
      <c r="AV1711" t="s">
        <v>93</v>
      </c>
      <c r="BB1711" t="s">
        <v>4816</v>
      </c>
      <c r="BD1711" t="b">
        <v>0</v>
      </c>
      <c r="BH1711" t="s">
        <v>387</v>
      </c>
      <c r="BI1711" t="s">
        <v>150</v>
      </c>
      <c r="BJ1711" t="s">
        <v>384</v>
      </c>
      <c r="BK1711" t="s">
        <v>384</v>
      </c>
      <c r="BL1711" t="s">
        <v>4815</v>
      </c>
      <c r="BN1711" t="s">
        <v>415</v>
      </c>
      <c r="BQ1711" t="s">
        <v>96</v>
      </c>
      <c r="BR1711" t="b">
        <v>0</v>
      </c>
      <c r="BS1711" t="s">
        <v>157</v>
      </c>
      <c r="BT1711" t="b">
        <v>0</v>
      </c>
      <c r="BW1711" t="s">
        <v>313</v>
      </c>
      <c r="BX1711" t="b">
        <v>0</v>
      </c>
      <c r="BY1711" s="2">
        <v>44376.857581018521</v>
      </c>
      <c r="CB1711" t="b">
        <v>0</v>
      </c>
      <c r="CC1711" t="b">
        <v>0</v>
      </c>
      <c r="CF1711">
        <v>71421.56</v>
      </c>
      <c r="CH1711">
        <v>3571.08</v>
      </c>
      <c r="CI1711">
        <v>5</v>
      </c>
      <c r="CJ1711">
        <v>0</v>
      </c>
      <c r="CK1711">
        <f>YEAR(tbl_Opportunity[[#This Row],[Close Date]])</f>
        <v>2022</v>
      </c>
    </row>
    <row r="1712" spans="1:89">
      <c r="A1712" t="s">
        <v>4817</v>
      </c>
      <c r="B1712" t="b">
        <v>0</v>
      </c>
      <c r="D1712" t="b">
        <v>0</v>
      </c>
      <c r="H1712" s="1">
        <v>44651</v>
      </c>
      <c r="I1712" t="b">
        <v>0</v>
      </c>
      <c r="L1712" t="s">
        <v>4818</v>
      </c>
      <c r="O1712" t="s">
        <v>99</v>
      </c>
      <c r="P1712" t="b">
        <v>1</v>
      </c>
      <c r="Q1712" s="2">
        <v>43454.80400462963</v>
      </c>
      <c r="R1712" s="1"/>
      <c r="S1712" t="b">
        <v>0</v>
      </c>
      <c r="U1712" s="1"/>
      <c r="V1712" t="b">
        <v>0</v>
      </c>
      <c r="W1712" s="1">
        <v>44562</v>
      </c>
      <c r="X1712">
        <v>1</v>
      </c>
      <c r="Y1712">
        <v>2022</v>
      </c>
      <c r="Z1712" t="s">
        <v>161</v>
      </c>
      <c r="AA1712" t="s">
        <v>161</v>
      </c>
      <c r="AB1712" t="b">
        <v>0</v>
      </c>
      <c r="AC1712" t="b">
        <v>0</v>
      </c>
      <c r="AE1712" t="b">
        <v>1</v>
      </c>
      <c r="AF1712" t="b">
        <v>0</v>
      </c>
      <c r="AG1712" t="b">
        <v>0</v>
      </c>
      <c r="AH1712" t="s">
        <v>4812</v>
      </c>
      <c r="AI1712" t="b">
        <v>0</v>
      </c>
      <c r="AK1712" t="b">
        <v>0</v>
      </c>
      <c r="AL1712" s="1">
        <v>43455</v>
      </c>
      <c r="AM1712" t="s">
        <v>332</v>
      </c>
      <c r="AN1712" s="2">
        <v>44361.616249999999</v>
      </c>
      <c r="AP1712" s="2">
        <v>43836.762627314813</v>
      </c>
      <c r="AQ1712" s="1"/>
      <c r="AS1712" t="b">
        <v>0</v>
      </c>
      <c r="AV1712" t="s">
        <v>213</v>
      </c>
      <c r="BB1712" t="s">
        <v>4819</v>
      </c>
      <c r="BC1712" t="s">
        <v>2975</v>
      </c>
      <c r="BD1712" t="b">
        <v>0</v>
      </c>
      <c r="BH1712" t="s">
        <v>332</v>
      </c>
      <c r="BI1712" t="s">
        <v>150</v>
      </c>
      <c r="BJ1712" t="s">
        <v>384</v>
      </c>
      <c r="BK1712" t="s">
        <v>384</v>
      </c>
      <c r="BL1712" t="s">
        <v>4818</v>
      </c>
      <c r="BN1712" t="s">
        <v>415</v>
      </c>
      <c r="BQ1712" t="s">
        <v>96</v>
      </c>
      <c r="BR1712" t="b">
        <v>0</v>
      </c>
      <c r="BT1712" t="b">
        <v>0</v>
      </c>
      <c r="BW1712" t="s">
        <v>339</v>
      </c>
      <c r="BX1712" t="b">
        <v>0</v>
      </c>
      <c r="BY1712" s="2">
        <v>44376.857569444444</v>
      </c>
      <c r="CB1712" t="b">
        <v>0</v>
      </c>
      <c r="CC1712" t="b">
        <v>0</v>
      </c>
      <c r="CD1712">
        <v>1</v>
      </c>
      <c r="CE1712">
        <v>1</v>
      </c>
      <c r="CF1712">
        <v>71699</v>
      </c>
      <c r="CH1712">
        <v>21509.7</v>
      </c>
      <c r="CI1712">
        <v>30</v>
      </c>
      <c r="CJ1712">
        <v>0</v>
      </c>
      <c r="CK1712">
        <f>YEAR(tbl_Opportunity[[#This Row],[Close Date]])</f>
        <v>2022</v>
      </c>
    </row>
    <row r="1713" spans="1:89">
      <c r="A1713" t="s">
        <v>4820</v>
      </c>
      <c r="B1713" t="b">
        <v>0</v>
      </c>
      <c r="D1713" t="b">
        <v>0</v>
      </c>
      <c r="H1713" s="1">
        <v>44012</v>
      </c>
      <c r="I1713" t="b">
        <v>0</v>
      </c>
      <c r="L1713" t="s">
        <v>4821</v>
      </c>
      <c r="O1713" t="s">
        <v>99</v>
      </c>
      <c r="P1713" t="b">
        <v>1</v>
      </c>
      <c r="Q1713" s="2">
        <v>43763.545590277776</v>
      </c>
      <c r="R1713" s="1"/>
      <c r="S1713" t="b">
        <v>0</v>
      </c>
      <c r="U1713" s="1"/>
      <c r="V1713" t="b">
        <v>0</v>
      </c>
      <c r="W1713" s="1">
        <v>43862</v>
      </c>
      <c r="X1713">
        <v>2</v>
      </c>
      <c r="Y1713">
        <v>2020</v>
      </c>
      <c r="Z1713" t="s">
        <v>161</v>
      </c>
      <c r="AA1713" t="s">
        <v>161</v>
      </c>
      <c r="AB1713" t="b">
        <v>0</v>
      </c>
      <c r="AC1713" t="b">
        <v>0</v>
      </c>
      <c r="AE1713" t="b">
        <v>1</v>
      </c>
      <c r="AF1713" t="b">
        <v>0</v>
      </c>
      <c r="AG1713" t="b">
        <v>0</v>
      </c>
      <c r="AH1713" t="s">
        <v>4812</v>
      </c>
      <c r="AI1713" t="b">
        <v>0</v>
      </c>
      <c r="AK1713" t="b">
        <v>0</v>
      </c>
      <c r="AL1713" s="1">
        <v>43763</v>
      </c>
      <c r="AM1713" t="s">
        <v>92</v>
      </c>
      <c r="AN1713" s="2">
        <v>44091.617395833331</v>
      </c>
      <c r="AP1713" s="2">
        <v>43836.762569444443</v>
      </c>
      <c r="AQ1713" s="1"/>
      <c r="AS1713" t="b">
        <v>0</v>
      </c>
      <c r="AV1713" t="s">
        <v>93</v>
      </c>
      <c r="BB1713" t="s">
        <v>4822</v>
      </c>
      <c r="BD1713" t="b">
        <v>0</v>
      </c>
      <c r="BH1713" t="s">
        <v>332</v>
      </c>
      <c r="BI1713" t="s">
        <v>150</v>
      </c>
      <c r="BJ1713" t="s">
        <v>384</v>
      </c>
      <c r="BL1713" t="s">
        <v>4821</v>
      </c>
      <c r="BQ1713" t="s">
        <v>96</v>
      </c>
      <c r="BR1713" t="b">
        <v>0</v>
      </c>
      <c r="BT1713" t="b">
        <v>0</v>
      </c>
      <c r="BW1713" t="s">
        <v>166</v>
      </c>
      <c r="BX1713" t="b">
        <v>0</v>
      </c>
      <c r="BY1713" s="2">
        <v>44376.857569444444</v>
      </c>
      <c r="CB1713" t="b">
        <v>0</v>
      </c>
      <c r="CC1713" t="b">
        <v>0</v>
      </c>
      <c r="CF1713">
        <v>65437</v>
      </c>
      <c r="CH1713">
        <v>6543.7</v>
      </c>
      <c r="CI1713">
        <v>10</v>
      </c>
      <c r="CJ1713">
        <v>0</v>
      </c>
      <c r="CK1713">
        <f>YEAR(tbl_Opportunity[[#This Row],[Close Date]])</f>
        <v>2020</v>
      </c>
    </row>
    <row r="1714" spans="1:89">
      <c r="A1714" t="s">
        <v>4823</v>
      </c>
      <c r="B1714" t="b">
        <v>0</v>
      </c>
      <c r="D1714" t="b">
        <v>0</v>
      </c>
      <c r="E1714" t="s">
        <v>3054</v>
      </c>
      <c r="H1714" s="1">
        <v>44742</v>
      </c>
      <c r="I1714" t="b">
        <v>0</v>
      </c>
      <c r="L1714" t="s">
        <v>4824</v>
      </c>
      <c r="O1714" t="s">
        <v>387</v>
      </c>
      <c r="P1714" t="b">
        <v>1</v>
      </c>
      <c r="Q1714" s="2">
        <v>43605.690196759257</v>
      </c>
      <c r="R1714" s="1"/>
      <c r="S1714" t="b">
        <v>0</v>
      </c>
      <c r="U1714" s="1"/>
      <c r="V1714" t="b">
        <v>0</v>
      </c>
      <c r="W1714" s="1">
        <v>44593</v>
      </c>
      <c r="X1714">
        <v>2</v>
      </c>
      <c r="Y1714">
        <v>2022</v>
      </c>
      <c r="Z1714" t="s">
        <v>161</v>
      </c>
      <c r="AA1714" t="s">
        <v>161</v>
      </c>
      <c r="AB1714" t="b">
        <v>0</v>
      </c>
      <c r="AC1714" t="b">
        <v>0</v>
      </c>
      <c r="AE1714" t="b">
        <v>1</v>
      </c>
      <c r="AF1714" t="b">
        <v>0</v>
      </c>
      <c r="AG1714" t="b">
        <v>0</v>
      </c>
      <c r="AH1714" t="s">
        <v>4808</v>
      </c>
      <c r="AI1714" t="b">
        <v>0</v>
      </c>
      <c r="AK1714" t="b">
        <v>0</v>
      </c>
      <c r="AL1714" s="1">
        <v>43600</v>
      </c>
      <c r="AM1714" t="s">
        <v>387</v>
      </c>
      <c r="AN1714" s="2">
        <v>44368.205196759256</v>
      </c>
      <c r="AP1714" s="2">
        <v>44193.252372685187</v>
      </c>
      <c r="AQ1714" s="1"/>
      <c r="AS1714" t="b">
        <v>0</v>
      </c>
      <c r="AV1714" t="s">
        <v>213</v>
      </c>
      <c r="BB1714" t="s">
        <v>4825</v>
      </c>
      <c r="BD1714" t="b">
        <v>0</v>
      </c>
      <c r="BH1714" t="s">
        <v>387</v>
      </c>
      <c r="BI1714" t="s">
        <v>150</v>
      </c>
      <c r="BJ1714" t="s">
        <v>95</v>
      </c>
      <c r="BL1714" t="s">
        <v>4824</v>
      </c>
      <c r="BQ1714" t="s">
        <v>96</v>
      </c>
      <c r="BR1714" t="b">
        <v>0</v>
      </c>
      <c r="BT1714" t="b">
        <v>0</v>
      </c>
      <c r="BW1714" t="s">
        <v>339</v>
      </c>
      <c r="BX1714" t="b">
        <v>0</v>
      </c>
      <c r="BY1714" s="2">
        <v>44376.857569444444</v>
      </c>
      <c r="CB1714" t="b">
        <v>0</v>
      </c>
      <c r="CC1714" t="b">
        <v>0</v>
      </c>
      <c r="CF1714">
        <v>99036.26</v>
      </c>
      <c r="CH1714">
        <v>29710.880000000001</v>
      </c>
      <c r="CI1714">
        <v>30</v>
      </c>
      <c r="CJ1714">
        <v>0</v>
      </c>
      <c r="CK1714">
        <f>YEAR(tbl_Opportunity[[#This Row],[Close Date]])</f>
        <v>2022</v>
      </c>
    </row>
    <row r="1715" spans="1:89">
      <c r="A1715" t="s">
        <v>4826</v>
      </c>
      <c r="B1715" t="b">
        <v>0</v>
      </c>
      <c r="D1715" t="b">
        <v>0</v>
      </c>
      <c r="H1715" s="1">
        <v>44742</v>
      </c>
      <c r="I1715" t="b">
        <v>0</v>
      </c>
      <c r="L1715" t="s">
        <v>4827</v>
      </c>
      <c r="O1715" t="s">
        <v>387</v>
      </c>
      <c r="P1715" t="b">
        <v>1</v>
      </c>
      <c r="Q1715" s="2">
        <v>43892.940138888887</v>
      </c>
      <c r="R1715" s="1"/>
      <c r="S1715" t="b">
        <v>0</v>
      </c>
      <c r="U1715" s="1"/>
      <c r="V1715" t="b">
        <v>0</v>
      </c>
      <c r="W1715" s="1">
        <v>44593</v>
      </c>
      <c r="X1715">
        <v>2</v>
      </c>
      <c r="Y1715">
        <v>2022</v>
      </c>
      <c r="Z1715" t="s">
        <v>161</v>
      </c>
      <c r="AA1715" t="s">
        <v>161</v>
      </c>
      <c r="AB1715" t="b">
        <v>0</v>
      </c>
      <c r="AC1715" t="b">
        <v>0</v>
      </c>
      <c r="AE1715" t="b">
        <v>1</v>
      </c>
      <c r="AF1715" t="b">
        <v>0</v>
      </c>
      <c r="AG1715" t="b">
        <v>0</v>
      </c>
      <c r="AH1715" t="s">
        <v>4808</v>
      </c>
      <c r="AI1715" t="b">
        <v>0</v>
      </c>
      <c r="AK1715" t="b">
        <v>0</v>
      </c>
      <c r="AL1715" s="1">
        <v>43892</v>
      </c>
      <c r="AM1715" t="s">
        <v>387</v>
      </c>
      <c r="AN1715" s="2">
        <v>44312.179340277777</v>
      </c>
      <c r="AP1715" s="2">
        <v>44193.213379629633</v>
      </c>
      <c r="AQ1715" s="1"/>
      <c r="AS1715" t="b">
        <v>0</v>
      </c>
      <c r="AV1715" t="s">
        <v>93</v>
      </c>
      <c r="BB1715" t="s">
        <v>4828</v>
      </c>
      <c r="BD1715" t="b">
        <v>0</v>
      </c>
      <c r="BH1715" t="s">
        <v>387</v>
      </c>
      <c r="BI1715" t="s">
        <v>150</v>
      </c>
      <c r="BJ1715" t="s">
        <v>384</v>
      </c>
      <c r="BL1715" t="s">
        <v>4827</v>
      </c>
      <c r="BN1715" t="s">
        <v>415</v>
      </c>
      <c r="BQ1715" t="s">
        <v>96</v>
      </c>
      <c r="BR1715" t="b">
        <v>0</v>
      </c>
      <c r="BT1715" t="b">
        <v>0</v>
      </c>
      <c r="BW1715" t="s">
        <v>313</v>
      </c>
      <c r="BX1715" t="b">
        <v>0</v>
      </c>
      <c r="BY1715" s="2">
        <v>44376.857581018521</v>
      </c>
      <c r="CB1715" t="b">
        <v>0</v>
      </c>
      <c r="CC1715" t="b">
        <v>0</v>
      </c>
      <c r="CF1715">
        <v>71717.100000000006</v>
      </c>
      <c r="CH1715">
        <v>3585.86</v>
      </c>
      <c r="CI1715">
        <v>5</v>
      </c>
      <c r="CJ1715">
        <v>0</v>
      </c>
      <c r="CK1715">
        <f>YEAR(tbl_Opportunity[[#This Row],[Close Date]])</f>
        <v>2022</v>
      </c>
    </row>
    <row r="1716" spans="1:89">
      <c r="A1716" t="s">
        <v>4829</v>
      </c>
      <c r="B1716" t="b">
        <v>0</v>
      </c>
      <c r="D1716" t="b">
        <v>0</v>
      </c>
      <c r="H1716" s="1">
        <v>44742</v>
      </c>
      <c r="I1716" t="b">
        <v>0</v>
      </c>
      <c r="L1716" t="s">
        <v>4830</v>
      </c>
      <c r="O1716" t="s">
        <v>387</v>
      </c>
      <c r="P1716" t="b">
        <v>1</v>
      </c>
      <c r="Q1716" s="2">
        <v>43907.136342592596</v>
      </c>
      <c r="R1716" s="1"/>
      <c r="S1716" t="b">
        <v>0</v>
      </c>
      <c r="U1716" s="1"/>
      <c r="V1716" t="b">
        <v>0</v>
      </c>
      <c r="W1716" s="1">
        <v>44593</v>
      </c>
      <c r="X1716">
        <v>2</v>
      </c>
      <c r="Y1716">
        <v>2022</v>
      </c>
      <c r="Z1716" t="s">
        <v>161</v>
      </c>
      <c r="AA1716" t="s">
        <v>161</v>
      </c>
      <c r="AB1716" t="b">
        <v>0</v>
      </c>
      <c r="AC1716" t="b">
        <v>0</v>
      </c>
      <c r="AE1716" t="b">
        <v>1</v>
      </c>
      <c r="AF1716" t="b">
        <v>0</v>
      </c>
      <c r="AG1716" t="b">
        <v>0</v>
      </c>
      <c r="AH1716" t="s">
        <v>4808</v>
      </c>
      <c r="AI1716" t="b">
        <v>0</v>
      </c>
      <c r="AK1716" t="b">
        <v>0</v>
      </c>
      <c r="AL1716" s="1">
        <v>43906</v>
      </c>
      <c r="AM1716" t="s">
        <v>387</v>
      </c>
      <c r="AN1716" s="2">
        <v>44312.174641203703</v>
      </c>
      <c r="AP1716" s="2">
        <v>44168.695717592593</v>
      </c>
      <c r="AQ1716" s="1"/>
      <c r="AS1716" t="b">
        <v>0</v>
      </c>
      <c r="AV1716" t="s">
        <v>93</v>
      </c>
      <c r="BB1716" t="s">
        <v>4831</v>
      </c>
      <c r="BD1716" t="b">
        <v>0</v>
      </c>
      <c r="BH1716" t="s">
        <v>387</v>
      </c>
      <c r="BI1716" t="s">
        <v>150</v>
      </c>
      <c r="BJ1716" t="s">
        <v>384</v>
      </c>
      <c r="BL1716" t="s">
        <v>4830</v>
      </c>
      <c r="BN1716" t="s">
        <v>415</v>
      </c>
      <c r="BQ1716" t="s">
        <v>96</v>
      </c>
      <c r="BR1716" t="b">
        <v>0</v>
      </c>
      <c r="BT1716" t="b">
        <v>0</v>
      </c>
      <c r="BW1716" t="s">
        <v>166</v>
      </c>
      <c r="BX1716" t="b">
        <v>0</v>
      </c>
      <c r="BY1716" s="2">
        <v>44376.857581018521</v>
      </c>
      <c r="CB1716" t="b">
        <v>0</v>
      </c>
      <c r="CC1716" t="b">
        <v>0</v>
      </c>
      <c r="CF1716">
        <v>71323.05</v>
      </c>
      <c r="CH1716">
        <v>7132.31</v>
      </c>
      <c r="CI1716">
        <v>10</v>
      </c>
      <c r="CJ1716">
        <v>0</v>
      </c>
      <c r="CK1716">
        <f>YEAR(tbl_Opportunity[[#This Row],[Close Date]])</f>
        <v>2022</v>
      </c>
    </row>
    <row r="1717" spans="1:89">
      <c r="A1717" t="s">
        <v>4832</v>
      </c>
      <c r="B1717" t="b">
        <v>0</v>
      </c>
      <c r="D1717" t="b">
        <v>0</v>
      </c>
      <c r="H1717" s="1">
        <v>44742</v>
      </c>
      <c r="I1717" t="b">
        <v>0</v>
      </c>
      <c r="L1717" t="s">
        <v>4833</v>
      </c>
      <c r="O1717" t="s">
        <v>387</v>
      </c>
      <c r="P1717" t="b">
        <v>1</v>
      </c>
      <c r="Q1717" s="2">
        <v>43802.815787037034</v>
      </c>
      <c r="R1717" s="1"/>
      <c r="S1717" t="b">
        <v>0</v>
      </c>
      <c r="U1717" s="1"/>
      <c r="V1717" t="b">
        <v>0</v>
      </c>
      <c r="W1717" s="1">
        <v>44593</v>
      </c>
      <c r="X1717">
        <v>2</v>
      </c>
      <c r="Y1717">
        <v>2022</v>
      </c>
      <c r="Z1717" t="s">
        <v>161</v>
      </c>
      <c r="AA1717" t="s">
        <v>161</v>
      </c>
      <c r="AB1717" t="b">
        <v>0</v>
      </c>
      <c r="AC1717" t="b">
        <v>0</v>
      </c>
      <c r="AE1717" t="b">
        <v>1</v>
      </c>
      <c r="AF1717" t="b">
        <v>0</v>
      </c>
      <c r="AG1717" t="b">
        <v>0</v>
      </c>
      <c r="AH1717" t="s">
        <v>4834</v>
      </c>
      <c r="AI1717" t="b">
        <v>0</v>
      </c>
      <c r="AK1717" t="b">
        <v>0</v>
      </c>
      <c r="AL1717" s="1">
        <v>44012</v>
      </c>
      <c r="AM1717" t="s">
        <v>387</v>
      </c>
      <c r="AN1717" s="2">
        <v>44312.177604166667</v>
      </c>
      <c r="AP1717" s="2">
        <v>44193.211643518516</v>
      </c>
      <c r="AQ1717" s="1"/>
      <c r="AS1717" t="b">
        <v>0</v>
      </c>
      <c r="AV1717" t="s">
        <v>93</v>
      </c>
      <c r="BB1717" t="s">
        <v>4835</v>
      </c>
      <c r="BD1717" t="b">
        <v>0</v>
      </c>
      <c r="BH1717" t="s">
        <v>387</v>
      </c>
      <c r="BI1717" t="s">
        <v>150</v>
      </c>
      <c r="BJ1717" t="s">
        <v>384</v>
      </c>
      <c r="BL1717" t="s">
        <v>4833</v>
      </c>
      <c r="BN1717" t="s">
        <v>415</v>
      </c>
      <c r="BQ1717" t="s">
        <v>96</v>
      </c>
      <c r="BR1717" t="b">
        <v>0</v>
      </c>
      <c r="BT1717" t="b">
        <v>0</v>
      </c>
      <c r="BW1717" t="s">
        <v>313</v>
      </c>
      <c r="BX1717" t="b">
        <v>0</v>
      </c>
      <c r="BY1717" s="2">
        <v>44376.857581018521</v>
      </c>
      <c r="CB1717" t="b">
        <v>0</v>
      </c>
      <c r="CC1717" t="b">
        <v>0</v>
      </c>
      <c r="CF1717">
        <v>71132.59</v>
      </c>
      <c r="CH1717">
        <v>3556.63</v>
      </c>
      <c r="CI1717">
        <v>5</v>
      </c>
      <c r="CJ1717">
        <v>0</v>
      </c>
      <c r="CK1717">
        <f>YEAR(tbl_Opportunity[[#This Row],[Close Date]])</f>
        <v>2022</v>
      </c>
    </row>
    <row r="1718" spans="1:89">
      <c r="A1718" t="s">
        <v>4836</v>
      </c>
      <c r="B1718" t="b">
        <v>0</v>
      </c>
      <c r="D1718" t="b">
        <v>0</v>
      </c>
      <c r="H1718" s="1">
        <v>44742</v>
      </c>
      <c r="I1718" t="b">
        <v>0</v>
      </c>
      <c r="L1718" t="s">
        <v>4837</v>
      </c>
      <c r="O1718" t="s">
        <v>387</v>
      </c>
      <c r="P1718" t="b">
        <v>1</v>
      </c>
      <c r="Q1718" s="2">
        <v>43782.657731481479</v>
      </c>
      <c r="R1718" s="1"/>
      <c r="S1718" t="b">
        <v>0</v>
      </c>
      <c r="U1718" s="1"/>
      <c r="V1718" t="b">
        <v>0</v>
      </c>
      <c r="W1718" s="1">
        <v>44593</v>
      </c>
      <c r="X1718">
        <v>2</v>
      </c>
      <c r="Y1718">
        <v>2022</v>
      </c>
      <c r="Z1718" t="s">
        <v>161</v>
      </c>
      <c r="AA1718" t="s">
        <v>161</v>
      </c>
      <c r="AB1718" t="b">
        <v>0</v>
      </c>
      <c r="AC1718" t="b">
        <v>0</v>
      </c>
      <c r="AE1718" t="b">
        <v>1</v>
      </c>
      <c r="AF1718" t="b">
        <v>0</v>
      </c>
      <c r="AG1718" t="b">
        <v>0</v>
      </c>
      <c r="AH1718" t="s">
        <v>4808</v>
      </c>
      <c r="AI1718" t="b">
        <v>0</v>
      </c>
      <c r="AK1718" t="b">
        <v>0</v>
      </c>
      <c r="AL1718" s="1">
        <v>43781</v>
      </c>
      <c r="AM1718" t="s">
        <v>387</v>
      </c>
      <c r="AN1718" s="2">
        <v>44312.180659722224</v>
      </c>
      <c r="AP1718" s="2">
        <v>44193.212187500001</v>
      </c>
      <c r="AQ1718" s="1"/>
      <c r="AS1718" t="b">
        <v>0</v>
      </c>
      <c r="AV1718" t="s">
        <v>153</v>
      </c>
      <c r="BB1718" t="s">
        <v>4838</v>
      </c>
      <c r="BD1718" t="b">
        <v>0</v>
      </c>
      <c r="BH1718" t="s">
        <v>387</v>
      </c>
      <c r="BI1718" t="s">
        <v>150</v>
      </c>
      <c r="BJ1718" t="s">
        <v>384</v>
      </c>
      <c r="BL1718" t="s">
        <v>4837</v>
      </c>
      <c r="BN1718" t="s">
        <v>415</v>
      </c>
      <c r="BQ1718" t="s">
        <v>96</v>
      </c>
      <c r="BR1718" t="b">
        <v>0</v>
      </c>
      <c r="BT1718" t="b">
        <v>0</v>
      </c>
      <c r="BW1718" t="s">
        <v>313</v>
      </c>
      <c r="BX1718" t="b">
        <v>0</v>
      </c>
      <c r="BY1718" s="2">
        <v>44376.857581018521</v>
      </c>
      <c r="CB1718" t="b">
        <v>0</v>
      </c>
      <c r="CC1718" t="b">
        <v>0</v>
      </c>
      <c r="CF1718">
        <v>72529.98</v>
      </c>
      <c r="CH1718">
        <v>3626.5</v>
      </c>
      <c r="CI1718">
        <v>5</v>
      </c>
      <c r="CJ1718">
        <v>0</v>
      </c>
      <c r="CK1718">
        <f>YEAR(tbl_Opportunity[[#This Row],[Close Date]])</f>
        <v>2022</v>
      </c>
    </row>
    <row r="1719" spans="1:89">
      <c r="A1719" t="s">
        <v>4839</v>
      </c>
      <c r="B1719" t="b">
        <v>0</v>
      </c>
      <c r="D1719" t="b">
        <v>0</v>
      </c>
      <c r="E1719" t="s">
        <v>4840</v>
      </c>
      <c r="H1719" s="1">
        <v>44742</v>
      </c>
      <c r="I1719" t="b">
        <v>0</v>
      </c>
      <c r="L1719" t="s">
        <v>4841</v>
      </c>
      <c r="O1719" t="s">
        <v>387</v>
      </c>
      <c r="P1719" t="b">
        <v>1</v>
      </c>
      <c r="Q1719" s="2">
        <v>44319.915856481479</v>
      </c>
      <c r="R1719" s="1"/>
      <c r="S1719" t="b">
        <v>0</v>
      </c>
      <c r="U1719" s="1"/>
      <c r="V1719" t="b">
        <v>0</v>
      </c>
      <c r="W1719" s="1">
        <v>44593</v>
      </c>
      <c r="X1719">
        <v>2</v>
      </c>
      <c r="Y1719">
        <v>2022</v>
      </c>
      <c r="Z1719" t="s">
        <v>161</v>
      </c>
      <c r="AA1719" t="s">
        <v>161</v>
      </c>
      <c r="AB1719" t="b">
        <v>0</v>
      </c>
      <c r="AC1719" t="b">
        <v>0</v>
      </c>
      <c r="AE1719" t="b">
        <v>1</v>
      </c>
      <c r="AF1719" t="b">
        <v>0</v>
      </c>
      <c r="AG1719" t="b">
        <v>0</v>
      </c>
      <c r="AH1719" t="s">
        <v>4808</v>
      </c>
      <c r="AI1719" t="b">
        <v>0</v>
      </c>
      <c r="AK1719" t="b">
        <v>0</v>
      </c>
      <c r="AL1719" s="1">
        <v>44098</v>
      </c>
      <c r="AM1719" t="s">
        <v>162</v>
      </c>
      <c r="AN1719" s="2">
        <v>44329.897905092592</v>
      </c>
      <c r="AP1719" s="2"/>
      <c r="AQ1719" s="1"/>
      <c r="AS1719" t="b">
        <v>0</v>
      </c>
      <c r="AV1719" t="s">
        <v>176</v>
      </c>
      <c r="BB1719" t="s">
        <v>4842</v>
      </c>
      <c r="BD1719" t="b">
        <v>0</v>
      </c>
      <c r="BH1719" t="s">
        <v>387</v>
      </c>
      <c r="BI1719" t="s">
        <v>150</v>
      </c>
      <c r="BJ1719" t="s">
        <v>384</v>
      </c>
      <c r="BL1719" t="s">
        <v>4841</v>
      </c>
      <c r="BN1719" t="s">
        <v>415</v>
      </c>
      <c r="BQ1719" t="s">
        <v>96</v>
      </c>
      <c r="BR1719" t="b">
        <v>0</v>
      </c>
      <c r="BT1719" t="b">
        <v>0</v>
      </c>
      <c r="BW1719" t="s">
        <v>313</v>
      </c>
      <c r="BX1719" t="b">
        <v>0</v>
      </c>
      <c r="BY1719" s="2">
        <v>44376.857581018521</v>
      </c>
      <c r="CB1719" t="b">
        <v>0</v>
      </c>
      <c r="CC1719" t="b">
        <v>0</v>
      </c>
      <c r="CF1719">
        <v>448195</v>
      </c>
      <c r="CH1719">
        <v>22409.75</v>
      </c>
      <c r="CI1719">
        <v>5</v>
      </c>
      <c r="CJ1719">
        <v>0</v>
      </c>
      <c r="CK1719">
        <f>YEAR(tbl_Opportunity[[#This Row],[Close Date]])</f>
        <v>2022</v>
      </c>
    </row>
    <row r="1720" spans="1:89">
      <c r="A1720" t="s">
        <v>4843</v>
      </c>
      <c r="B1720" t="b">
        <v>0</v>
      </c>
      <c r="D1720" t="b">
        <v>0</v>
      </c>
      <c r="E1720" t="s">
        <v>4844</v>
      </c>
      <c r="H1720" s="1">
        <v>44742</v>
      </c>
      <c r="I1720" t="b">
        <v>0</v>
      </c>
      <c r="L1720" t="s">
        <v>4845</v>
      </c>
      <c r="O1720" t="s">
        <v>387</v>
      </c>
      <c r="P1720" t="b">
        <v>1</v>
      </c>
      <c r="Q1720" s="2">
        <v>43867.8828125</v>
      </c>
      <c r="R1720" s="1"/>
      <c r="S1720" t="b">
        <v>0</v>
      </c>
      <c r="U1720" s="1"/>
      <c r="V1720" t="b">
        <v>0</v>
      </c>
      <c r="W1720" s="1">
        <v>44593</v>
      </c>
      <c r="X1720">
        <v>2</v>
      </c>
      <c r="Y1720">
        <v>2022</v>
      </c>
      <c r="Z1720" t="s">
        <v>161</v>
      </c>
      <c r="AA1720" t="s">
        <v>161</v>
      </c>
      <c r="AB1720" t="b">
        <v>0</v>
      </c>
      <c r="AC1720" t="b">
        <v>0</v>
      </c>
      <c r="AD1720" t="s">
        <v>3452</v>
      </c>
      <c r="AE1720" t="b">
        <v>1</v>
      </c>
      <c r="AF1720" t="b">
        <v>0</v>
      </c>
      <c r="AG1720" t="b">
        <v>0</v>
      </c>
      <c r="AH1720" t="s">
        <v>4808</v>
      </c>
      <c r="AI1720" t="b">
        <v>0</v>
      </c>
      <c r="AK1720" t="b">
        <v>0</v>
      </c>
      <c r="AL1720" s="1">
        <v>43867</v>
      </c>
      <c r="AM1720" t="s">
        <v>387</v>
      </c>
      <c r="AN1720" s="2">
        <v>44312.180046296293</v>
      </c>
      <c r="AP1720" s="2">
        <v>44028.787060185183</v>
      </c>
      <c r="AQ1720" s="1"/>
      <c r="AS1720" t="b">
        <v>0</v>
      </c>
      <c r="AV1720" t="s">
        <v>2956</v>
      </c>
      <c r="BB1720" t="s">
        <v>4846</v>
      </c>
      <c r="BD1720" t="b">
        <v>0</v>
      </c>
      <c r="BH1720" t="s">
        <v>387</v>
      </c>
      <c r="BI1720" t="s">
        <v>150</v>
      </c>
      <c r="BJ1720" t="s">
        <v>384</v>
      </c>
      <c r="BL1720" t="s">
        <v>4845</v>
      </c>
      <c r="BN1720" t="s">
        <v>415</v>
      </c>
      <c r="BQ1720" t="s">
        <v>96</v>
      </c>
      <c r="BR1720" t="b">
        <v>0</v>
      </c>
      <c r="BT1720" t="b">
        <v>0</v>
      </c>
      <c r="BW1720" t="s">
        <v>166</v>
      </c>
      <c r="BX1720" t="b">
        <v>0</v>
      </c>
      <c r="BY1720" s="2">
        <v>44376.857581018521</v>
      </c>
      <c r="CB1720" t="b">
        <v>0</v>
      </c>
      <c r="CC1720" t="b">
        <v>0</v>
      </c>
      <c r="CF1720">
        <v>72175</v>
      </c>
      <c r="CH1720">
        <v>7217.5</v>
      </c>
      <c r="CI1720">
        <v>10</v>
      </c>
      <c r="CJ1720">
        <v>0</v>
      </c>
      <c r="CK1720">
        <f>YEAR(tbl_Opportunity[[#This Row],[Close Date]])</f>
        <v>2022</v>
      </c>
    </row>
    <row r="1721" spans="1:89">
      <c r="A1721" t="s">
        <v>4847</v>
      </c>
      <c r="B1721" t="b">
        <v>0</v>
      </c>
      <c r="D1721" t="b">
        <v>0</v>
      </c>
      <c r="H1721" s="1">
        <v>44742</v>
      </c>
      <c r="I1721" t="b">
        <v>0</v>
      </c>
      <c r="L1721" t="s">
        <v>4848</v>
      </c>
      <c r="O1721" t="s">
        <v>387</v>
      </c>
      <c r="P1721" t="b">
        <v>1</v>
      </c>
      <c r="Q1721" s="2">
        <v>44270.930694444447</v>
      </c>
      <c r="R1721" s="1"/>
      <c r="S1721" t="b">
        <v>0</v>
      </c>
      <c r="T1721" t="s">
        <v>3461</v>
      </c>
      <c r="U1721" s="1">
        <v>44742</v>
      </c>
      <c r="V1721" t="b">
        <v>0</v>
      </c>
      <c r="W1721" s="1">
        <v>44593</v>
      </c>
      <c r="X1721">
        <v>2</v>
      </c>
      <c r="Y1721">
        <v>2022</v>
      </c>
      <c r="Z1721" t="s">
        <v>161</v>
      </c>
      <c r="AA1721" t="s">
        <v>161</v>
      </c>
      <c r="AB1721" t="b">
        <v>0</v>
      </c>
      <c r="AC1721" t="b">
        <v>0</v>
      </c>
      <c r="AD1721" t="s">
        <v>654</v>
      </c>
      <c r="AE1721" t="b">
        <v>1</v>
      </c>
      <c r="AF1721" t="b">
        <v>0</v>
      </c>
      <c r="AG1721" t="b">
        <v>0</v>
      </c>
      <c r="AH1721" t="s">
        <v>4808</v>
      </c>
      <c r="AI1721" t="b">
        <v>0</v>
      </c>
      <c r="AK1721" t="b">
        <v>0</v>
      </c>
      <c r="AL1721" s="1">
        <v>44270</v>
      </c>
      <c r="AM1721" t="s">
        <v>162</v>
      </c>
      <c r="AN1721" s="2">
        <v>44297.8278587963</v>
      </c>
      <c r="AP1721" s="2">
        <v>44270.934062499997</v>
      </c>
      <c r="AQ1721" s="1"/>
      <c r="AS1721" t="b">
        <v>0</v>
      </c>
      <c r="AV1721" t="s">
        <v>153</v>
      </c>
      <c r="BB1721" t="s">
        <v>4849</v>
      </c>
      <c r="BD1721" t="b">
        <v>0</v>
      </c>
      <c r="BH1721" t="s">
        <v>387</v>
      </c>
      <c r="BI1721" t="s">
        <v>150</v>
      </c>
      <c r="BJ1721" t="s">
        <v>95</v>
      </c>
      <c r="BK1721" t="s">
        <v>95</v>
      </c>
      <c r="BL1721" t="s">
        <v>4848</v>
      </c>
      <c r="BN1721" t="s">
        <v>415</v>
      </c>
      <c r="BQ1721" t="s">
        <v>96</v>
      </c>
      <c r="BR1721" t="b">
        <v>0</v>
      </c>
      <c r="BT1721" t="b">
        <v>0</v>
      </c>
      <c r="BW1721" t="s">
        <v>339</v>
      </c>
      <c r="BX1721" t="b">
        <v>0</v>
      </c>
      <c r="BY1721" s="2">
        <v>44376.857581018521</v>
      </c>
      <c r="CB1721" t="b">
        <v>0</v>
      </c>
      <c r="CC1721" t="b">
        <v>0</v>
      </c>
      <c r="CF1721">
        <v>59286.6</v>
      </c>
      <c r="CH1721">
        <v>17785.98</v>
      </c>
      <c r="CI1721">
        <v>30</v>
      </c>
      <c r="CJ1721">
        <v>0</v>
      </c>
      <c r="CK1721">
        <f>YEAR(tbl_Opportunity[[#This Row],[Close Date]])</f>
        <v>2022</v>
      </c>
    </row>
    <row r="1722" spans="1:89">
      <c r="A1722" t="s">
        <v>4850</v>
      </c>
      <c r="B1722" t="b">
        <v>0</v>
      </c>
      <c r="D1722" t="b">
        <v>0</v>
      </c>
      <c r="E1722" t="s">
        <v>4851</v>
      </c>
      <c r="H1722" s="1">
        <v>44742</v>
      </c>
      <c r="I1722" t="b">
        <v>0</v>
      </c>
      <c r="L1722" t="s">
        <v>4852</v>
      </c>
      <c r="O1722" t="s">
        <v>387</v>
      </c>
      <c r="P1722" t="b">
        <v>1</v>
      </c>
      <c r="Q1722" s="2">
        <v>43686.818379629629</v>
      </c>
      <c r="R1722" s="1"/>
      <c r="S1722" t="b">
        <v>0</v>
      </c>
      <c r="U1722" s="1"/>
      <c r="V1722" t="b">
        <v>0</v>
      </c>
      <c r="W1722" s="1">
        <v>44593</v>
      </c>
      <c r="X1722">
        <v>2</v>
      </c>
      <c r="Y1722">
        <v>2022</v>
      </c>
      <c r="Z1722" t="s">
        <v>161</v>
      </c>
      <c r="AA1722" t="s">
        <v>161</v>
      </c>
      <c r="AB1722" t="b">
        <v>0</v>
      </c>
      <c r="AC1722" t="b">
        <v>0</v>
      </c>
      <c r="AE1722" t="b">
        <v>1</v>
      </c>
      <c r="AF1722" t="b">
        <v>0</v>
      </c>
      <c r="AG1722" t="b">
        <v>0</v>
      </c>
      <c r="AH1722" t="s">
        <v>4808</v>
      </c>
      <c r="AI1722" t="b">
        <v>0</v>
      </c>
      <c r="AK1722" t="b">
        <v>0</v>
      </c>
      <c r="AL1722" s="1">
        <v>43685</v>
      </c>
      <c r="AM1722" t="s">
        <v>387</v>
      </c>
      <c r="AN1722" s="2">
        <v>44306.229259259257</v>
      </c>
      <c r="AP1722" s="2">
        <v>44193.213703703703</v>
      </c>
      <c r="AQ1722" s="1"/>
      <c r="AS1722" t="b">
        <v>0</v>
      </c>
      <c r="AV1722" t="s">
        <v>176</v>
      </c>
      <c r="BB1722" t="s">
        <v>4853</v>
      </c>
      <c r="BC1722" t="s">
        <v>2975</v>
      </c>
      <c r="BD1722" t="b">
        <v>0</v>
      </c>
      <c r="BH1722" t="s">
        <v>387</v>
      </c>
      <c r="BI1722" t="s">
        <v>150</v>
      </c>
      <c r="BJ1722" t="s">
        <v>2980</v>
      </c>
      <c r="BL1722" t="s">
        <v>4852</v>
      </c>
      <c r="BN1722" t="s">
        <v>415</v>
      </c>
      <c r="BQ1722" t="s">
        <v>96</v>
      </c>
      <c r="BR1722" t="b">
        <v>0</v>
      </c>
      <c r="BT1722" t="b">
        <v>0</v>
      </c>
      <c r="BW1722" t="s">
        <v>313</v>
      </c>
      <c r="BX1722" t="b">
        <v>0</v>
      </c>
      <c r="BY1722" s="2">
        <v>44376.857569444444</v>
      </c>
      <c r="CB1722" t="b">
        <v>0</v>
      </c>
      <c r="CC1722" t="b">
        <v>0</v>
      </c>
      <c r="CF1722">
        <v>71209.789999999994</v>
      </c>
      <c r="CH1722">
        <v>3560.49</v>
      </c>
      <c r="CI1722">
        <v>5</v>
      </c>
      <c r="CJ1722">
        <v>0</v>
      </c>
      <c r="CK1722">
        <f>YEAR(tbl_Opportunity[[#This Row],[Close Date]])</f>
        <v>2022</v>
      </c>
    </row>
    <row r="1723" spans="1:89">
      <c r="A1723" t="s">
        <v>4854</v>
      </c>
      <c r="B1723" t="b">
        <v>0</v>
      </c>
      <c r="D1723" t="b">
        <v>0</v>
      </c>
      <c r="E1723" t="s">
        <v>4855</v>
      </c>
      <c r="H1723" s="1">
        <v>44742</v>
      </c>
      <c r="I1723" t="b">
        <v>0</v>
      </c>
      <c r="L1723" t="s">
        <v>4856</v>
      </c>
      <c r="O1723" t="s">
        <v>387</v>
      </c>
      <c r="P1723" t="b">
        <v>1</v>
      </c>
      <c r="Q1723" s="2">
        <v>43695.968310185184</v>
      </c>
      <c r="R1723" s="1"/>
      <c r="S1723" t="b">
        <v>0</v>
      </c>
      <c r="U1723" s="1"/>
      <c r="V1723" t="b">
        <v>0</v>
      </c>
      <c r="W1723" s="1">
        <v>44593</v>
      </c>
      <c r="X1723">
        <v>2</v>
      </c>
      <c r="Y1723">
        <v>2022</v>
      </c>
      <c r="Z1723" t="s">
        <v>161</v>
      </c>
      <c r="AA1723" t="s">
        <v>161</v>
      </c>
      <c r="AB1723" t="b">
        <v>0</v>
      </c>
      <c r="AC1723" t="b">
        <v>0</v>
      </c>
      <c r="AE1723" t="b">
        <v>1</v>
      </c>
      <c r="AF1723" t="b">
        <v>0</v>
      </c>
      <c r="AG1723" t="b">
        <v>0</v>
      </c>
      <c r="AH1723" t="s">
        <v>4808</v>
      </c>
      <c r="AI1723" t="b">
        <v>0</v>
      </c>
      <c r="AK1723" t="b">
        <v>0</v>
      </c>
      <c r="AL1723" s="1">
        <v>43693</v>
      </c>
      <c r="AM1723" t="s">
        <v>387</v>
      </c>
      <c r="AN1723" s="2">
        <v>44312.176539351851</v>
      </c>
      <c r="AP1723" s="2">
        <v>44193.214085648149</v>
      </c>
      <c r="AQ1723" s="1"/>
      <c r="AS1723" t="b">
        <v>0</v>
      </c>
      <c r="AV1723" t="s">
        <v>176</v>
      </c>
      <c r="BB1723" t="s">
        <v>4857</v>
      </c>
      <c r="BC1723" t="s">
        <v>2975</v>
      </c>
      <c r="BD1723" t="b">
        <v>0</v>
      </c>
      <c r="BH1723" t="s">
        <v>387</v>
      </c>
      <c r="BI1723" t="s">
        <v>150</v>
      </c>
      <c r="BJ1723" t="s">
        <v>384</v>
      </c>
      <c r="BL1723" t="s">
        <v>4856</v>
      </c>
      <c r="BN1723" t="s">
        <v>415</v>
      </c>
      <c r="BQ1723" t="s">
        <v>96</v>
      </c>
      <c r="BR1723" t="b">
        <v>0</v>
      </c>
      <c r="BT1723" t="b">
        <v>0</v>
      </c>
      <c r="BW1723" t="s">
        <v>313</v>
      </c>
      <c r="BX1723" t="b">
        <v>0</v>
      </c>
      <c r="BY1723" s="2">
        <v>44376.857569444444</v>
      </c>
      <c r="CB1723" t="b">
        <v>0</v>
      </c>
      <c r="CC1723" t="b">
        <v>0</v>
      </c>
      <c r="CF1723">
        <v>70583.13</v>
      </c>
      <c r="CH1723">
        <v>3529.16</v>
      </c>
      <c r="CI1723">
        <v>5</v>
      </c>
      <c r="CJ1723">
        <v>0</v>
      </c>
      <c r="CK1723">
        <f>YEAR(tbl_Opportunity[[#This Row],[Close Date]])</f>
        <v>2022</v>
      </c>
    </row>
    <row r="1724" spans="1:89">
      <c r="A1724" t="s">
        <v>4858</v>
      </c>
      <c r="B1724" t="b">
        <v>0</v>
      </c>
      <c r="D1724" t="b">
        <v>0</v>
      </c>
      <c r="H1724" s="1">
        <v>44742</v>
      </c>
      <c r="I1724" t="b">
        <v>0</v>
      </c>
      <c r="L1724" t="s">
        <v>4859</v>
      </c>
      <c r="O1724" t="s">
        <v>387</v>
      </c>
      <c r="P1724" t="b">
        <v>1</v>
      </c>
      <c r="Q1724" s="2">
        <v>43865.688287037039</v>
      </c>
      <c r="R1724" s="1"/>
      <c r="S1724" t="b">
        <v>0</v>
      </c>
      <c r="U1724" s="1"/>
      <c r="V1724" t="b">
        <v>0</v>
      </c>
      <c r="W1724" s="1">
        <v>44593</v>
      </c>
      <c r="X1724">
        <v>2</v>
      </c>
      <c r="Y1724">
        <v>2022</v>
      </c>
      <c r="Z1724" t="s">
        <v>161</v>
      </c>
      <c r="AA1724" t="s">
        <v>161</v>
      </c>
      <c r="AB1724" t="b">
        <v>0</v>
      </c>
      <c r="AC1724" t="b">
        <v>0</v>
      </c>
      <c r="AE1724" t="b">
        <v>1</v>
      </c>
      <c r="AF1724" t="b">
        <v>0</v>
      </c>
      <c r="AG1724" t="b">
        <v>0</v>
      </c>
      <c r="AH1724" t="s">
        <v>4808</v>
      </c>
      <c r="AI1724" t="b">
        <v>0</v>
      </c>
      <c r="AK1724" t="b">
        <v>0</v>
      </c>
      <c r="AL1724" s="1">
        <v>43864</v>
      </c>
      <c r="AM1724" t="s">
        <v>387</v>
      </c>
      <c r="AN1724" s="2">
        <v>44354.265717592592</v>
      </c>
      <c r="AP1724" s="2">
        <v>44168.695717592593</v>
      </c>
      <c r="AQ1724" s="1"/>
      <c r="AS1724" t="b">
        <v>0</v>
      </c>
      <c r="AV1724" t="s">
        <v>93</v>
      </c>
      <c r="BB1724" t="s">
        <v>4860</v>
      </c>
      <c r="BD1724" t="b">
        <v>0</v>
      </c>
      <c r="BH1724" t="s">
        <v>387</v>
      </c>
      <c r="BI1724" t="s">
        <v>150</v>
      </c>
      <c r="BJ1724" t="s">
        <v>95</v>
      </c>
      <c r="BL1724" t="s">
        <v>4859</v>
      </c>
      <c r="BM1724" t="s">
        <v>202</v>
      </c>
      <c r="BN1724" t="s">
        <v>415</v>
      </c>
      <c r="BQ1724" t="s">
        <v>96</v>
      </c>
      <c r="BR1724" t="b">
        <v>0</v>
      </c>
      <c r="BT1724" t="b">
        <v>0</v>
      </c>
      <c r="BW1724" t="s">
        <v>166</v>
      </c>
      <c r="BX1724" t="b">
        <v>0</v>
      </c>
      <c r="BY1724" s="2">
        <v>44376.857581018521</v>
      </c>
      <c r="CB1724" t="b">
        <v>0</v>
      </c>
      <c r="CC1724" t="b">
        <v>0</v>
      </c>
      <c r="CD1724">
        <v>0</v>
      </c>
      <c r="CE1724">
        <v>0</v>
      </c>
      <c r="CF1724">
        <v>65913</v>
      </c>
      <c r="CH1724">
        <v>6591.3</v>
      </c>
      <c r="CI1724">
        <v>10</v>
      </c>
      <c r="CJ1724">
        <v>0</v>
      </c>
      <c r="CK1724">
        <f>YEAR(tbl_Opportunity[[#This Row],[Close Date]])</f>
        <v>2022</v>
      </c>
    </row>
    <row r="1725" spans="1:89">
      <c r="A1725" t="s">
        <v>4861</v>
      </c>
      <c r="B1725" t="b">
        <v>0</v>
      </c>
      <c r="D1725" t="b">
        <v>0</v>
      </c>
      <c r="H1725" s="1">
        <v>44104</v>
      </c>
      <c r="I1725" t="b">
        <v>0</v>
      </c>
      <c r="L1725" t="s">
        <v>4862</v>
      </c>
      <c r="O1725" t="s">
        <v>99</v>
      </c>
      <c r="P1725" t="b">
        <v>1</v>
      </c>
      <c r="Q1725" s="2">
        <v>43277.622997685183</v>
      </c>
      <c r="R1725" s="1"/>
      <c r="S1725" t="b">
        <v>0</v>
      </c>
      <c r="U1725" s="1"/>
      <c r="V1725" t="b">
        <v>0</v>
      </c>
      <c r="W1725" s="1">
        <v>43891</v>
      </c>
      <c r="X1725">
        <v>3</v>
      </c>
      <c r="Y1725">
        <v>2020</v>
      </c>
      <c r="Z1725" t="s">
        <v>161</v>
      </c>
      <c r="AA1725" t="s">
        <v>161</v>
      </c>
      <c r="AB1725" t="b">
        <v>0</v>
      </c>
      <c r="AC1725" t="b">
        <v>0</v>
      </c>
      <c r="AE1725" t="b">
        <v>1</v>
      </c>
      <c r="AF1725" t="b">
        <v>0</v>
      </c>
      <c r="AG1725" t="b">
        <v>0</v>
      </c>
      <c r="AH1725" t="s">
        <v>4863</v>
      </c>
      <c r="AI1725" t="b">
        <v>0</v>
      </c>
      <c r="AK1725" t="b">
        <v>0</v>
      </c>
      <c r="AL1725" s="1">
        <v>43277</v>
      </c>
      <c r="AM1725" t="s">
        <v>92</v>
      </c>
      <c r="AN1725" s="2">
        <v>44091.617314814815</v>
      </c>
      <c r="AP1725" s="2">
        <v>43836.762569444443</v>
      </c>
      <c r="AQ1725" s="1"/>
      <c r="AS1725" t="b">
        <v>0</v>
      </c>
      <c r="AU1725" t="s">
        <v>95</v>
      </c>
      <c r="AV1725" t="s">
        <v>93</v>
      </c>
      <c r="BB1725" t="s">
        <v>4864</v>
      </c>
      <c r="BD1725" t="b">
        <v>0</v>
      </c>
      <c r="BH1725" t="s">
        <v>131</v>
      </c>
      <c r="BI1725" t="s">
        <v>150</v>
      </c>
      <c r="BJ1725" t="s">
        <v>95</v>
      </c>
      <c r="BL1725" t="s">
        <v>4862</v>
      </c>
      <c r="BQ1725" t="s">
        <v>96</v>
      </c>
      <c r="BR1725" t="b">
        <v>0</v>
      </c>
      <c r="BT1725" t="b">
        <v>0</v>
      </c>
      <c r="BW1725" t="s">
        <v>166</v>
      </c>
      <c r="BX1725" t="b">
        <v>0</v>
      </c>
      <c r="BY1725" s="2">
        <v>44376.857569444444</v>
      </c>
      <c r="CB1725" t="b">
        <v>0</v>
      </c>
      <c r="CC1725" t="b">
        <v>0</v>
      </c>
      <c r="CF1725">
        <v>196791</v>
      </c>
      <c r="CH1725">
        <v>19679.099999999999</v>
      </c>
      <c r="CI1725">
        <v>10</v>
      </c>
      <c r="CJ1725">
        <v>0</v>
      </c>
      <c r="CK1725">
        <f>YEAR(tbl_Opportunity[[#This Row],[Close Date]])</f>
        <v>2020</v>
      </c>
    </row>
    <row r="1726" spans="1:89">
      <c r="A1726" t="s">
        <v>4865</v>
      </c>
      <c r="B1726" t="b">
        <v>0</v>
      </c>
      <c r="D1726" t="b">
        <v>0</v>
      </c>
      <c r="E1726" t="s">
        <v>3054</v>
      </c>
      <c r="H1726" s="1">
        <v>44104</v>
      </c>
      <c r="I1726" t="b">
        <v>0</v>
      </c>
      <c r="L1726" t="s">
        <v>4866</v>
      </c>
      <c r="O1726" t="s">
        <v>99</v>
      </c>
      <c r="P1726" t="b">
        <v>1</v>
      </c>
      <c r="Q1726" s="2">
        <v>43229.659872685188</v>
      </c>
      <c r="R1726" s="1"/>
      <c r="S1726" t="b">
        <v>0</v>
      </c>
      <c r="U1726" s="1"/>
      <c r="V1726" t="b">
        <v>0</v>
      </c>
      <c r="W1726" s="1">
        <v>43891</v>
      </c>
      <c r="X1726">
        <v>3</v>
      </c>
      <c r="Y1726">
        <v>2020</v>
      </c>
      <c r="Z1726" t="s">
        <v>161</v>
      </c>
      <c r="AA1726" t="s">
        <v>161</v>
      </c>
      <c r="AB1726" t="b">
        <v>0</v>
      </c>
      <c r="AC1726" t="b">
        <v>0</v>
      </c>
      <c r="AE1726" t="b">
        <v>1</v>
      </c>
      <c r="AF1726" t="b">
        <v>0</v>
      </c>
      <c r="AG1726" t="b">
        <v>0</v>
      </c>
      <c r="AH1726" t="s">
        <v>4863</v>
      </c>
      <c r="AI1726" t="b">
        <v>0</v>
      </c>
      <c r="AK1726" t="b">
        <v>0</v>
      </c>
      <c r="AL1726" s="1">
        <v>43977</v>
      </c>
      <c r="AM1726" t="s">
        <v>162</v>
      </c>
      <c r="AN1726" s="2">
        <v>44297.828460648147</v>
      </c>
      <c r="AP1726" s="2">
        <v>43836.762569444443</v>
      </c>
      <c r="AQ1726" s="1"/>
      <c r="AS1726" t="b">
        <v>0</v>
      </c>
      <c r="AV1726" t="s">
        <v>153</v>
      </c>
      <c r="BB1726" t="s">
        <v>4867</v>
      </c>
      <c r="BD1726" t="b">
        <v>0</v>
      </c>
      <c r="BH1726" t="s">
        <v>131</v>
      </c>
      <c r="BI1726" t="s">
        <v>150</v>
      </c>
      <c r="BJ1726" t="s">
        <v>95</v>
      </c>
      <c r="BL1726" t="s">
        <v>4866</v>
      </c>
      <c r="BP1726" t="s">
        <v>4868</v>
      </c>
      <c r="BQ1726" t="s">
        <v>96</v>
      </c>
      <c r="BR1726" t="b">
        <v>0</v>
      </c>
      <c r="BT1726" t="b">
        <v>0</v>
      </c>
      <c r="BW1726" t="s">
        <v>166</v>
      </c>
      <c r="BX1726" t="b">
        <v>0</v>
      </c>
      <c r="BY1726" s="2">
        <v>44376.857569444444</v>
      </c>
      <c r="CB1726" t="b">
        <v>0</v>
      </c>
      <c r="CC1726" t="b">
        <v>0</v>
      </c>
      <c r="CF1726">
        <v>66233</v>
      </c>
      <c r="CH1726">
        <v>6623.3</v>
      </c>
      <c r="CI1726">
        <v>10</v>
      </c>
      <c r="CJ1726">
        <v>0</v>
      </c>
      <c r="CK1726">
        <f>YEAR(tbl_Opportunity[[#This Row],[Close Date]])</f>
        <v>2020</v>
      </c>
    </row>
    <row r="1727" spans="1:89">
      <c r="A1727" t="s">
        <v>4869</v>
      </c>
      <c r="B1727" t="b">
        <v>0</v>
      </c>
      <c r="D1727" t="b">
        <v>0</v>
      </c>
      <c r="E1727" t="s">
        <v>4870</v>
      </c>
      <c r="H1727" s="1">
        <v>44043</v>
      </c>
      <c r="I1727" t="b">
        <v>0</v>
      </c>
      <c r="L1727" t="s">
        <v>4871</v>
      </c>
      <c r="O1727" t="s">
        <v>99</v>
      </c>
      <c r="P1727" t="b">
        <v>1</v>
      </c>
      <c r="Q1727" s="2">
        <v>43142.827708333331</v>
      </c>
      <c r="R1727" s="1"/>
      <c r="S1727" t="b">
        <v>0</v>
      </c>
      <c r="U1727" s="1"/>
      <c r="V1727" t="b">
        <v>0</v>
      </c>
      <c r="W1727" s="1">
        <v>43891</v>
      </c>
      <c r="X1727">
        <v>3</v>
      </c>
      <c r="Y1727">
        <v>2020</v>
      </c>
      <c r="Z1727" t="s">
        <v>161</v>
      </c>
      <c r="AA1727" t="s">
        <v>161</v>
      </c>
      <c r="AB1727" t="b">
        <v>0</v>
      </c>
      <c r="AC1727" t="b">
        <v>0</v>
      </c>
      <c r="AE1727" t="b">
        <v>1</v>
      </c>
      <c r="AF1727" t="b">
        <v>0</v>
      </c>
      <c r="AG1727" t="b">
        <v>0</v>
      </c>
      <c r="AH1727" t="s">
        <v>4812</v>
      </c>
      <c r="AI1727" t="b">
        <v>0</v>
      </c>
      <c r="AK1727" t="b">
        <v>0</v>
      </c>
      <c r="AL1727" s="1">
        <v>43971</v>
      </c>
      <c r="AM1727" t="s">
        <v>162</v>
      </c>
      <c r="AN1727" s="2">
        <v>44297.904502314814</v>
      </c>
      <c r="AP1727" s="2">
        <v>43836.762569444443</v>
      </c>
      <c r="AQ1727" s="1"/>
      <c r="AS1727" t="b">
        <v>0</v>
      </c>
      <c r="AV1727" t="s">
        <v>176</v>
      </c>
      <c r="BB1727" t="s">
        <v>4872</v>
      </c>
      <c r="BD1727" t="b">
        <v>0</v>
      </c>
      <c r="BH1727" t="s">
        <v>332</v>
      </c>
      <c r="BI1727" t="s">
        <v>150</v>
      </c>
      <c r="BJ1727" t="s">
        <v>102</v>
      </c>
      <c r="BL1727" t="s">
        <v>4871</v>
      </c>
      <c r="BP1727" t="s">
        <v>4873</v>
      </c>
      <c r="BQ1727" t="s">
        <v>96</v>
      </c>
      <c r="BR1727" t="b">
        <v>0</v>
      </c>
      <c r="BT1727" t="b">
        <v>0</v>
      </c>
      <c r="BW1727" t="s">
        <v>166</v>
      </c>
      <c r="BX1727" t="b">
        <v>0</v>
      </c>
      <c r="BY1727" s="2">
        <v>44376.857569444444</v>
      </c>
      <c r="CB1727" t="b">
        <v>0</v>
      </c>
      <c r="CC1727" t="b">
        <v>0</v>
      </c>
      <c r="CF1727">
        <v>66432</v>
      </c>
      <c r="CH1727">
        <v>6643.2</v>
      </c>
      <c r="CI1727">
        <v>10</v>
      </c>
      <c r="CJ1727">
        <v>0</v>
      </c>
      <c r="CK1727">
        <f>YEAR(tbl_Opportunity[[#This Row],[Close Date]])</f>
        <v>2020</v>
      </c>
    </row>
    <row r="1728" spans="1:89">
      <c r="A1728" t="s">
        <v>4874</v>
      </c>
      <c r="B1728" t="b">
        <v>0</v>
      </c>
      <c r="D1728" t="b">
        <v>0</v>
      </c>
      <c r="E1728" t="s">
        <v>4875</v>
      </c>
      <c r="H1728" s="1">
        <v>44469</v>
      </c>
      <c r="I1728" t="b">
        <v>0</v>
      </c>
      <c r="L1728" t="s">
        <v>4876</v>
      </c>
      <c r="O1728" t="s">
        <v>387</v>
      </c>
      <c r="P1728" t="b">
        <v>1</v>
      </c>
      <c r="Q1728" s="2">
        <v>44029.854131944441</v>
      </c>
      <c r="R1728" s="1"/>
      <c r="S1728" t="b">
        <v>0</v>
      </c>
      <c r="U1728" s="1"/>
      <c r="V1728" t="b">
        <v>0</v>
      </c>
      <c r="W1728" s="1">
        <v>44256</v>
      </c>
      <c r="X1728">
        <v>3</v>
      </c>
      <c r="Y1728">
        <v>2021</v>
      </c>
      <c r="Z1728" t="s">
        <v>1659</v>
      </c>
      <c r="AA1728" t="s">
        <v>1660</v>
      </c>
      <c r="AB1728" t="b">
        <v>0</v>
      </c>
      <c r="AC1728" t="b">
        <v>0</v>
      </c>
      <c r="AD1728" t="s">
        <v>3727</v>
      </c>
      <c r="AE1728" t="b">
        <v>1</v>
      </c>
      <c r="AF1728" t="b">
        <v>0</v>
      </c>
      <c r="AG1728" t="b">
        <v>0</v>
      </c>
      <c r="AH1728" t="s">
        <v>4808</v>
      </c>
      <c r="AI1728" t="b">
        <v>0</v>
      </c>
      <c r="AK1728" t="b">
        <v>0</v>
      </c>
      <c r="AL1728" s="1">
        <v>44025</v>
      </c>
      <c r="AM1728" t="s">
        <v>387</v>
      </c>
      <c r="AN1728" s="2">
        <v>44368.927986111114</v>
      </c>
      <c r="AP1728" s="2">
        <v>44368.924375000002</v>
      </c>
      <c r="AQ1728" s="1">
        <v>44368</v>
      </c>
      <c r="AS1728" t="b">
        <v>0</v>
      </c>
      <c r="AV1728" t="s">
        <v>112</v>
      </c>
      <c r="BB1728" t="s">
        <v>4877</v>
      </c>
      <c r="BD1728" t="b">
        <v>0</v>
      </c>
      <c r="BH1728" t="s">
        <v>387</v>
      </c>
      <c r="BI1728" t="s">
        <v>150</v>
      </c>
      <c r="BJ1728" t="s">
        <v>384</v>
      </c>
      <c r="BL1728" t="s">
        <v>4876</v>
      </c>
      <c r="BN1728" t="s">
        <v>415</v>
      </c>
      <c r="BQ1728" t="s">
        <v>96</v>
      </c>
      <c r="BR1728" t="b">
        <v>0</v>
      </c>
      <c r="BT1728" t="b">
        <v>0</v>
      </c>
      <c r="BW1728" t="s">
        <v>2845</v>
      </c>
      <c r="BX1728" t="b">
        <v>0</v>
      </c>
      <c r="BY1728" s="2">
        <v>44376.857581018521</v>
      </c>
      <c r="CB1728" t="b">
        <v>0</v>
      </c>
      <c r="CC1728" t="b">
        <v>0</v>
      </c>
      <c r="CF1728">
        <v>181987.74</v>
      </c>
      <c r="CH1728">
        <v>127391.42</v>
      </c>
      <c r="CI1728">
        <v>70</v>
      </c>
      <c r="CJ1728">
        <v>0</v>
      </c>
      <c r="CK1728">
        <f>YEAR(tbl_Opportunity[[#This Row],[Close Date]])</f>
        <v>2021</v>
      </c>
    </row>
    <row r="1729" spans="1:89">
      <c r="A1729" t="s">
        <v>4878</v>
      </c>
      <c r="B1729" t="b">
        <v>0</v>
      </c>
      <c r="D1729" t="b">
        <v>0</v>
      </c>
      <c r="E1729" t="s">
        <v>4879</v>
      </c>
      <c r="H1729" s="1">
        <v>44469</v>
      </c>
      <c r="I1729" t="b">
        <v>0</v>
      </c>
      <c r="L1729" t="s">
        <v>4880</v>
      </c>
      <c r="O1729" t="s">
        <v>387</v>
      </c>
      <c r="P1729" t="b">
        <v>1</v>
      </c>
      <c r="Q1729" s="2">
        <v>44228.899606481478</v>
      </c>
      <c r="R1729" s="1"/>
      <c r="S1729" t="b">
        <v>0</v>
      </c>
      <c r="U1729" s="1"/>
      <c r="V1729" t="b">
        <v>0</v>
      </c>
      <c r="W1729" s="1">
        <v>44256</v>
      </c>
      <c r="X1729">
        <v>3</v>
      </c>
      <c r="Y1729">
        <v>2021</v>
      </c>
      <c r="Z1729" t="s">
        <v>1659</v>
      </c>
      <c r="AA1729" t="s">
        <v>1660</v>
      </c>
      <c r="AB1729" t="b">
        <v>0</v>
      </c>
      <c r="AC1729" t="b">
        <v>0</v>
      </c>
      <c r="AD1729" t="s">
        <v>3456</v>
      </c>
      <c r="AE1729" t="b">
        <v>1</v>
      </c>
      <c r="AF1729" t="b">
        <v>0</v>
      </c>
      <c r="AG1729" t="b">
        <v>0</v>
      </c>
      <c r="AH1729" t="s">
        <v>4808</v>
      </c>
      <c r="AI1729" t="b">
        <v>0</v>
      </c>
      <c r="AK1729" t="b">
        <v>0</v>
      </c>
      <c r="AL1729" s="1">
        <v>44244</v>
      </c>
      <c r="AM1729" t="s">
        <v>162</v>
      </c>
      <c r="AN1729" s="2">
        <v>44297.904351851852</v>
      </c>
      <c r="AP1729" s="2">
        <v>44274.204629629632</v>
      </c>
      <c r="AQ1729" s="1"/>
      <c r="AS1729" t="b">
        <v>0</v>
      </c>
      <c r="AU1729" t="s">
        <v>384</v>
      </c>
      <c r="AV1729" t="s">
        <v>105</v>
      </c>
      <c r="BB1729" t="s">
        <v>4881</v>
      </c>
      <c r="BD1729" t="b">
        <v>0</v>
      </c>
      <c r="BH1729" t="s">
        <v>387</v>
      </c>
      <c r="BI1729" t="s">
        <v>150</v>
      </c>
      <c r="BJ1729" t="s">
        <v>384</v>
      </c>
      <c r="BL1729" t="s">
        <v>4880</v>
      </c>
      <c r="BN1729" t="s">
        <v>415</v>
      </c>
      <c r="BQ1729" t="s">
        <v>96</v>
      </c>
      <c r="BR1729" t="b">
        <v>0</v>
      </c>
      <c r="BT1729" t="b">
        <v>0</v>
      </c>
      <c r="BW1729" t="s">
        <v>2863</v>
      </c>
      <c r="BX1729" t="b">
        <v>0</v>
      </c>
      <c r="BY1729" s="2">
        <v>44376.857581018521</v>
      </c>
      <c r="CB1729" t="b">
        <v>0</v>
      </c>
      <c r="CC1729" t="b">
        <v>0</v>
      </c>
      <c r="CF1729">
        <v>65018.25</v>
      </c>
      <c r="CH1729">
        <v>32509.13</v>
      </c>
      <c r="CI1729">
        <v>50</v>
      </c>
      <c r="CJ1729">
        <v>0</v>
      </c>
      <c r="CK1729">
        <f>YEAR(tbl_Opportunity[[#This Row],[Close Date]])</f>
        <v>2021</v>
      </c>
    </row>
    <row r="1730" spans="1:89">
      <c r="A1730" t="s">
        <v>4882</v>
      </c>
      <c r="B1730" t="b">
        <v>0</v>
      </c>
      <c r="D1730" t="b">
        <v>0</v>
      </c>
      <c r="H1730" s="1">
        <v>44469</v>
      </c>
      <c r="I1730" t="b">
        <v>0</v>
      </c>
      <c r="L1730" t="s">
        <v>4883</v>
      </c>
      <c r="O1730" t="s">
        <v>387</v>
      </c>
      <c r="P1730" t="b">
        <v>1</v>
      </c>
      <c r="Q1730" s="2">
        <v>43654.688703703701</v>
      </c>
      <c r="R1730" s="1"/>
      <c r="S1730" t="b">
        <v>0</v>
      </c>
      <c r="U1730" s="1"/>
      <c r="V1730" t="b">
        <v>0</v>
      </c>
      <c r="W1730" s="1">
        <v>44256</v>
      </c>
      <c r="X1730">
        <v>3</v>
      </c>
      <c r="Y1730">
        <v>2021</v>
      </c>
      <c r="Z1730" t="s">
        <v>161</v>
      </c>
      <c r="AA1730" t="s">
        <v>161</v>
      </c>
      <c r="AB1730" t="b">
        <v>0</v>
      </c>
      <c r="AC1730" t="b">
        <v>0</v>
      </c>
      <c r="AE1730" t="b">
        <v>1</v>
      </c>
      <c r="AF1730" t="b">
        <v>0</v>
      </c>
      <c r="AG1730" t="b">
        <v>0</v>
      </c>
      <c r="AH1730" t="s">
        <v>4808</v>
      </c>
      <c r="AI1730" t="b">
        <v>0</v>
      </c>
      <c r="AK1730" t="b">
        <v>0</v>
      </c>
      <c r="AL1730" s="1">
        <v>43654</v>
      </c>
      <c r="AM1730" t="s">
        <v>162</v>
      </c>
      <c r="AN1730" s="2">
        <v>44300.834421296298</v>
      </c>
      <c r="AP1730" s="2">
        <v>43836.762569444443</v>
      </c>
      <c r="AQ1730" s="1"/>
      <c r="AS1730" t="b">
        <v>0</v>
      </c>
      <c r="AU1730" t="s">
        <v>384</v>
      </c>
      <c r="AV1730" t="s">
        <v>93</v>
      </c>
      <c r="BB1730" t="s">
        <v>4884</v>
      </c>
      <c r="BD1730" t="b">
        <v>0</v>
      </c>
      <c r="BH1730" t="s">
        <v>387</v>
      </c>
      <c r="BI1730" t="s">
        <v>150</v>
      </c>
      <c r="BJ1730" t="s">
        <v>384</v>
      </c>
      <c r="BL1730" t="s">
        <v>4883</v>
      </c>
      <c r="BN1730" t="s">
        <v>415</v>
      </c>
      <c r="BQ1730" t="s">
        <v>96</v>
      </c>
      <c r="BR1730" t="b">
        <v>0</v>
      </c>
      <c r="BT1730" t="b">
        <v>0</v>
      </c>
      <c r="BW1730" t="s">
        <v>166</v>
      </c>
      <c r="BX1730" t="b">
        <v>0</v>
      </c>
      <c r="BY1730" s="2">
        <v>44376.857569444444</v>
      </c>
      <c r="CB1730" t="b">
        <v>0</v>
      </c>
      <c r="CC1730" t="b">
        <v>0</v>
      </c>
      <c r="CF1730">
        <v>65476</v>
      </c>
      <c r="CH1730">
        <v>6547.6</v>
      </c>
      <c r="CI1730">
        <v>10</v>
      </c>
      <c r="CJ1730">
        <v>0</v>
      </c>
      <c r="CK1730">
        <f>YEAR(tbl_Opportunity[[#This Row],[Close Date]])</f>
        <v>2021</v>
      </c>
    </row>
    <row r="1731" spans="1:89">
      <c r="A1731" t="s">
        <v>4885</v>
      </c>
      <c r="B1731" t="b">
        <v>0</v>
      </c>
      <c r="D1731" t="b">
        <v>0</v>
      </c>
      <c r="H1731" s="1">
        <v>44469</v>
      </c>
      <c r="I1731" t="b">
        <v>0</v>
      </c>
      <c r="L1731" t="s">
        <v>4886</v>
      </c>
      <c r="O1731" t="s">
        <v>387</v>
      </c>
      <c r="P1731" t="b">
        <v>1</v>
      </c>
      <c r="Q1731" s="2">
        <v>43777.740995370368</v>
      </c>
      <c r="R1731" s="1"/>
      <c r="S1731" t="b">
        <v>0</v>
      </c>
      <c r="U1731" s="1"/>
      <c r="V1731" t="b">
        <v>0</v>
      </c>
      <c r="W1731" s="1">
        <v>44256</v>
      </c>
      <c r="X1731">
        <v>3</v>
      </c>
      <c r="Y1731">
        <v>2021</v>
      </c>
      <c r="Z1731" t="s">
        <v>161</v>
      </c>
      <c r="AA1731" t="s">
        <v>161</v>
      </c>
      <c r="AB1731" t="b">
        <v>0</v>
      </c>
      <c r="AC1731" t="b">
        <v>0</v>
      </c>
      <c r="AE1731" t="b">
        <v>1</v>
      </c>
      <c r="AF1731" t="b">
        <v>0</v>
      </c>
      <c r="AG1731" t="b">
        <v>0</v>
      </c>
      <c r="AH1731" t="s">
        <v>4808</v>
      </c>
      <c r="AI1731" t="b">
        <v>0</v>
      </c>
      <c r="AK1731" t="b">
        <v>0</v>
      </c>
      <c r="AL1731" s="1">
        <v>43777</v>
      </c>
      <c r="AM1731" t="s">
        <v>387</v>
      </c>
      <c r="AN1731" s="2">
        <v>44312.186203703706</v>
      </c>
      <c r="AP1731" s="2">
        <v>43836.762569444443</v>
      </c>
      <c r="AQ1731" s="1"/>
      <c r="AS1731" t="b">
        <v>0</v>
      </c>
      <c r="AU1731" t="s">
        <v>95</v>
      </c>
      <c r="AV1731" t="s">
        <v>93</v>
      </c>
      <c r="BB1731" t="s">
        <v>4887</v>
      </c>
      <c r="BD1731" t="b">
        <v>0</v>
      </c>
      <c r="BH1731" t="s">
        <v>387</v>
      </c>
      <c r="BI1731" t="s">
        <v>150</v>
      </c>
      <c r="BJ1731" t="s">
        <v>95</v>
      </c>
      <c r="BL1731" t="s">
        <v>4886</v>
      </c>
      <c r="BN1731" t="s">
        <v>415</v>
      </c>
      <c r="BQ1731" t="s">
        <v>96</v>
      </c>
      <c r="BR1731" t="b">
        <v>0</v>
      </c>
      <c r="BT1731" t="b">
        <v>0</v>
      </c>
      <c r="BW1731" t="s">
        <v>166</v>
      </c>
      <c r="BX1731" t="b">
        <v>0</v>
      </c>
      <c r="BY1731" s="2">
        <v>44376.857581018521</v>
      </c>
      <c r="CB1731" t="b">
        <v>0</v>
      </c>
      <c r="CC1731" t="b">
        <v>0</v>
      </c>
      <c r="CF1731">
        <v>99495.82</v>
      </c>
      <c r="CH1731">
        <v>9949.58</v>
      </c>
      <c r="CI1731">
        <v>10</v>
      </c>
      <c r="CJ1731">
        <v>0</v>
      </c>
      <c r="CK1731">
        <f>YEAR(tbl_Opportunity[[#This Row],[Close Date]])</f>
        <v>2021</v>
      </c>
    </row>
    <row r="1732" spans="1:89">
      <c r="A1732" t="s">
        <v>4888</v>
      </c>
      <c r="B1732" t="b">
        <v>0</v>
      </c>
      <c r="D1732" t="b">
        <v>0</v>
      </c>
      <c r="H1732" s="1">
        <v>44469</v>
      </c>
      <c r="I1732" t="b">
        <v>0</v>
      </c>
      <c r="L1732" t="s">
        <v>4889</v>
      </c>
      <c r="O1732" t="s">
        <v>387</v>
      </c>
      <c r="P1732" t="b">
        <v>1</v>
      </c>
      <c r="Q1732" s="2">
        <v>43846.695879629631</v>
      </c>
      <c r="R1732" s="1"/>
      <c r="S1732" t="b">
        <v>0</v>
      </c>
      <c r="U1732" s="1"/>
      <c r="V1732" t="b">
        <v>0</v>
      </c>
      <c r="W1732" s="1">
        <v>44256</v>
      </c>
      <c r="X1732">
        <v>3</v>
      </c>
      <c r="Y1732">
        <v>2021</v>
      </c>
      <c r="Z1732" t="s">
        <v>161</v>
      </c>
      <c r="AA1732" t="s">
        <v>161</v>
      </c>
      <c r="AB1732" t="b">
        <v>0</v>
      </c>
      <c r="AC1732" t="b">
        <v>0</v>
      </c>
      <c r="AD1732" t="s">
        <v>3727</v>
      </c>
      <c r="AE1732" t="b">
        <v>1</v>
      </c>
      <c r="AF1732" t="b">
        <v>0</v>
      </c>
      <c r="AG1732" t="b">
        <v>0</v>
      </c>
      <c r="AH1732" t="s">
        <v>4808</v>
      </c>
      <c r="AI1732" t="b">
        <v>0</v>
      </c>
      <c r="AK1732" t="b">
        <v>0</v>
      </c>
      <c r="AL1732" s="1">
        <v>43873</v>
      </c>
      <c r="AM1732" t="s">
        <v>92</v>
      </c>
      <c r="AN1732" s="2">
        <v>44091.617442129631</v>
      </c>
      <c r="AP1732" s="2">
        <v>43873.697696759256</v>
      </c>
      <c r="AQ1732" s="1"/>
      <c r="AS1732" t="b">
        <v>0</v>
      </c>
      <c r="AV1732" t="s">
        <v>93</v>
      </c>
      <c r="BB1732" t="s">
        <v>4890</v>
      </c>
      <c r="BD1732" t="b">
        <v>0</v>
      </c>
      <c r="BH1732" t="s">
        <v>387</v>
      </c>
      <c r="BI1732" t="s">
        <v>150</v>
      </c>
      <c r="BJ1732" t="s">
        <v>384</v>
      </c>
      <c r="BL1732" t="s">
        <v>4889</v>
      </c>
      <c r="BN1732" t="s">
        <v>415</v>
      </c>
      <c r="BQ1732" t="s">
        <v>96</v>
      </c>
      <c r="BR1732" t="b">
        <v>0</v>
      </c>
      <c r="BT1732" t="b">
        <v>0</v>
      </c>
      <c r="BW1732" t="s">
        <v>166</v>
      </c>
      <c r="BX1732" t="b">
        <v>0</v>
      </c>
      <c r="BY1732" s="2">
        <v>44376.857581018521</v>
      </c>
      <c r="CB1732" t="b">
        <v>0</v>
      </c>
      <c r="CC1732" t="b">
        <v>0</v>
      </c>
      <c r="CF1732">
        <v>65675</v>
      </c>
      <c r="CH1732">
        <v>6567.5</v>
      </c>
      <c r="CI1732">
        <v>10</v>
      </c>
      <c r="CJ1732">
        <v>0</v>
      </c>
      <c r="CK1732">
        <f>YEAR(tbl_Opportunity[[#This Row],[Close Date]])</f>
        <v>2021</v>
      </c>
    </row>
    <row r="1733" spans="1:89">
      <c r="A1733" t="s">
        <v>4891</v>
      </c>
      <c r="B1733" t="b">
        <v>0</v>
      </c>
      <c r="D1733" t="b">
        <v>0</v>
      </c>
      <c r="E1733" t="s">
        <v>2977</v>
      </c>
      <c r="H1733" s="1">
        <v>44469</v>
      </c>
      <c r="I1733" t="b">
        <v>0</v>
      </c>
      <c r="L1733" t="s">
        <v>4892</v>
      </c>
      <c r="O1733" t="s">
        <v>387</v>
      </c>
      <c r="P1733" t="b">
        <v>1</v>
      </c>
      <c r="Q1733" s="2">
        <v>44089.209537037037</v>
      </c>
      <c r="R1733" s="1"/>
      <c r="S1733" t="b">
        <v>0</v>
      </c>
      <c r="U1733" s="1"/>
      <c r="V1733" t="b">
        <v>0</v>
      </c>
      <c r="W1733" s="1">
        <v>44256</v>
      </c>
      <c r="X1733">
        <v>3</v>
      </c>
      <c r="Y1733">
        <v>2021</v>
      </c>
      <c r="Z1733" t="s">
        <v>161</v>
      </c>
      <c r="AA1733" t="s">
        <v>161</v>
      </c>
      <c r="AB1733" t="b">
        <v>0</v>
      </c>
      <c r="AC1733" t="b">
        <v>0</v>
      </c>
      <c r="AE1733" t="b">
        <v>1</v>
      </c>
      <c r="AF1733" t="b">
        <v>0</v>
      </c>
      <c r="AG1733" t="b">
        <v>0</v>
      </c>
      <c r="AH1733" t="s">
        <v>4808</v>
      </c>
      <c r="AI1733" t="b">
        <v>0</v>
      </c>
      <c r="AK1733" t="b">
        <v>0</v>
      </c>
      <c r="AL1733" s="1">
        <v>44088</v>
      </c>
      <c r="AM1733" t="s">
        <v>162</v>
      </c>
      <c r="AN1733" s="2">
        <v>44300.834421296298</v>
      </c>
      <c r="AP1733" s="2">
        <v>44168.695717592593</v>
      </c>
      <c r="AQ1733" s="1"/>
      <c r="AS1733" t="b">
        <v>0</v>
      </c>
      <c r="AV1733" t="s">
        <v>153</v>
      </c>
      <c r="BB1733" t="s">
        <v>4893</v>
      </c>
      <c r="BD1733" t="b">
        <v>0</v>
      </c>
      <c r="BH1733" t="s">
        <v>387</v>
      </c>
      <c r="BI1733" t="s">
        <v>150</v>
      </c>
      <c r="BJ1733" t="s">
        <v>384</v>
      </c>
      <c r="BL1733" t="s">
        <v>4892</v>
      </c>
      <c r="BN1733" t="s">
        <v>415</v>
      </c>
      <c r="BQ1733" t="s">
        <v>96</v>
      </c>
      <c r="BR1733" t="b">
        <v>0</v>
      </c>
      <c r="BT1733" t="b">
        <v>0</v>
      </c>
      <c r="BW1733" t="s">
        <v>166</v>
      </c>
      <c r="BX1733" t="b">
        <v>0</v>
      </c>
      <c r="BY1733" s="2">
        <v>44376.857581018521</v>
      </c>
      <c r="CB1733" t="b">
        <v>0</v>
      </c>
      <c r="CC1733" t="b">
        <v>0</v>
      </c>
      <c r="CF1733">
        <v>70986.600000000006</v>
      </c>
      <c r="CH1733">
        <v>7098.66</v>
      </c>
      <c r="CI1733">
        <v>10</v>
      </c>
      <c r="CJ1733">
        <v>0</v>
      </c>
      <c r="CK1733">
        <f>YEAR(tbl_Opportunity[[#This Row],[Close Date]])</f>
        <v>2021</v>
      </c>
    </row>
    <row r="1734" spans="1:89">
      <c r="A1734" t="s">
        <v>4894</v>
      </c>
      <c r="B1734" t="b">
        <v>0</v>
      </c>
      <c r="D1734" t="b">
        <v>0</v>
      </c>
      <c r="H1734" s="1">
        <v>44834</v>
      </c>
      <c r="I1734" t="b">
        <v>0</v>
      </c>
      <c r="L1734" t="s">
        <v>4895</v>
      </c>
      <c r="O1734" t="s">
        <v>387</v>
      </c>
      <c r="P1734" t="b">
        <v>1</v>
      </c>
      <c r="Q1734" s="2">
        <v>44278.94462962963</v>
      </c>
      <c r="R1734" s="1"/>
      <c r="S1734" t="b">
        <v>0</v>
      </c>
      <c r="U1734" s="1">
        <v>44286</v>
      </c>
      <c r="V1734" t="b">
        <v>0</v>
      </c>
      <c r="W1734" s="1">
        <v>44621</v>
      </c>
      <c r="X1734">
        <v>3</v>
      </c>
      <c r="Y1734">
        <v>2022</v>
      </c>
      <c r="Z1734" t="s">
        <v>161</v>
      </c>
      <c r="AA1734" t="s">
        <v>161</v>
      </c>
      <c r="AB1734" t="b">
        <v>0</v>
      </c>
      <c r="AC1734" t="b">
        <v>0</v>
      </c>
      <c r="AE1734" t="b">
        <v>1</v>
      </c>
      <c r="AF1734" t="b">
        <v>0</v>
      </c>
      <c r="AG1734" t="b">
        <v>0</v>
      </c>
      <c r="AH1734" t="s">
        <v>4808</v>
      </c>
      <c r="AI1734" t="b">
        <v>0</v>
      </c>
      <c r="AK1734" t="b">
        <v>0</v>
      </c>
      <c r="AL1734" s="1">
        <v>44277</v>
      </c>
      <c r="AM1734" t="s">
        <v>162</v>
      </c>
      <c r="AN1734" s="2">
        <v>44297.838888888888</v>
      </c>
      <c r="AP1734" s="2">
        <v>44278.946226851855</v>
      </c>
      <c r="AQ1734" s="1"/>
      <c r="AS1734" t="b">
        <v>0</v>
      </c>
      <c r="AV1734" t="s">
        <v>213</v>
      </c>
      <c r="BB1734" t="s">
        <v>4896</v>
      </c>
      <c r="BD1734" t="b">
        <v>0</v>
      </c>
      <c r="BH1734" t="s">
        <v>387</v>
      </c>
      <c r="BI1734" t="s">
        <v>150</v>
      </c>
      <c r="BJ1734" t="s">
        <v>95</v>
      </c>
      <c r="BL1734" t="s">
        <v>4895</v>
      </c>
      <c r="BN1734" t="s">
        <v>415</v>
      </c>
      <c r="BQ1734" t="s">
        <v>96</v>
      </c>
      <c r="BR1734" t="b">
        <v>0</v>
      </c>
      <c r="BT1734" t="b">
        <v>0</v>
      </c>
      <c r="BW1734" t="s">
        <v>166</v>
      </c>
      <c r="BX1734" t="b">
        <v>0</v>
      </c>
      <c r="BY1734" s="2">
        <v>44376.857581018521</v>
      </c>
      <c r="CB1734" t="b">
        <v>0</v>
      </c>
      <c r="CC1734" t="b">
        <v>0</v>
      </c>
      <c r="CF1734">
        <v>59465.7</v>
      </c>
      <c r="CH1734">
        <v>5946.57</v>
      </c>
      <c r="CI1734">
        <v>10</v>
      </c>
      <c r="CJ1734">
        <v>0</v>
      </c>
      <c r="CK1734">
        <f>YEAR(tbl_Opportunity[[#This Row],[Close Date]])</f>
        <v>2022</v>
      </c>
    </row>
    <row r="1735" spans="1:89">
      <c r="A1735" t="s">
        <v>4897</v>
      </c>
      <c r="B1735" t="b">
        <v>0</v>
      </c>
      <c r="D1735" t="b">
        <v>0</v>
      </c>
      <c r="E1735" t="s">
        <v>4879</v>
      </c>
      <c r="H1735" s="1">
        <v>44469</v>
      </c>
      <c r="I1735" t="b">
        <v>0</v>
      </c>
      <c r="L1735" t="s">
        <v>4898</v>
      </c>
      <c r="O1735" t="s">
        <v>387</v>
      </c>
      <c r="P1735" t="b">
        <v>1</v>
      </c>
      <c r="Q1735" s="2">
        <v>44069.791851851849</v>
      </c>
      <c r="R1735" s="1"/>
      <c r="S1735" t="b">
        <v>0</v>
      </c>
      <c r="U1735" s="1"/>
      <c r="V1735" t="b">
        <v>0</v>
      </c>
      <c r="W1735" s="1">
        <v>44256</v>
      </c>
      <c r="X1735">
        <v>3</v>
      </c>
      <c r="Y1735">
        <v>2021</v>
      </c>
      <c r="Z1735" t="s">
        <v>161</v>
      </c>
      <c r="AA1735" t="s">
        <v>161</v>
      </c>
      <c r="AB1735" t="b">
        <v>0</v>
      </c>
      <c r="AC1735" t="b">
        <v>0</v>
      </c>
      <c r="AD1735" t="s">
        <v>3456</v>
      </c>
      <c r="AE1735" t="b">
        <v>1</v>
      </c>
      <c r="AF1735" t="b">
        <v>0</v>
      </c>
      <c r="AG1735" t="b">
        <v>0</v>
      </c>
      <c r="AH1735" t="s">
        <v>4808</v>
      </c>
      <c r="AI1735" t="b">
        <v>0</v>
      </c>
      <c r="AK1735" t="b">
        <v>0</v>
      </c>
      <c r="AL1735" s="1">
        <v>43556</v>
      </c>
      <c r="AM1735" t="s">
        <v>162</v>
      </c>
      <c r="AN1735" s="2">
        <v>44300.834421296298</v>
      </c>
      <c r="AP1735" s="2">
        <v>44264.161493055559</v>
      </c>
      <c r="AQ1735" s="1"/>
      <c r="AS1735" t="b">
        <v>0</v>
      </c>
      <c r="AU1735" t="s">
        <v>384</v>
      </c>
      <c r="AV1735" t="s">
        <v>153</v>
      </c>
      <c r="BB1735" t="s">
        <v>4899</v>
      </c>
      <c r="BD1735" t="b">
        <v>0</v>
      </c>
      <c r="BH1735" t="s">
        <v>387</v>
      </c>
      <c r="BI1735" t="s">
        <v>150</v>
      </c>
      <c r="BJ1735" t="s">
        <v>384</v>
      </c>
      <c r="BL1735" t="s">
        <v>4898</v>
      </c>
      <c r="BN1735" t="s">
        <v>415</v>
      </c>
      <c r="BQ1735" t="s">
        <v>96</v>
      </c>
      <c r="BR1735" t="b">
        <v>0</v>
      </c>
      <c r="BT1735" t="b">
        <v>0</v>
      </c>
      <c r="BW1735" t="s">
        <v>339</v>
      </c>
      <c r="BX1735" t="b">
        <v>0</v>
      </c>
      <c r="BY1735" s="2">
        <v>44376.857581018521</v>
      </c>
      <c r="CB1735" t="b">
        <v>0</v>
      </c>
      <c r="CC1735" t="b">
        <v>0</v>
      </c>
      <c r="CF1735">
        <v>65018.25</v>
      </c>
      <c r="CH1735">
        <v>19505.47</v>
      </c>
      <c r="CI1735">
        <v>30</v>
      </c>
      <c r="CJ1735">
        <v>0</v>
      </c>
      <c r="CK1735">
        <f>YEAR(tbl_Opportunity[[#This Row],[Close Date]])</f>
        <v>2021</v>
      </c>
    </row>
    <row r="1736" spans="1:89">
      <c r="A1736" t="s">
        <v>4900</v>
      </c>
      <c r="B1736" t="b">
        <v>0</v>
      </c>
      <c r="D1736" t="b">
        <v>0</v>
      </c>
      <c r="E1736" t="s">
        <v>4901</v>
      </c>
      <c r="H1736" s="1">
        <v>44469</v>
      </c>
      <c r="I1736" t="b">
        <v>0</v>
      </c>
      <c r="L1736" t="s">
        <v>4902</v>
      </c>
      <c r="O1736" t="s">
        <v>387</v>
      </c>
      <c r="P1736" t="b">
        <v>1</v>
      </c>
      <c r="Q1736" s="2">
        <v>44159.805474537039</v>
      </c>
      <c r="R1736" s="1"/>
      <c r="S1736" t="b">
        <v>0</v>
      </c>
      <c r="U1736" s="1"/>
      <c r="V1736" t="b">
        <v>0</v>
      </c>
      <c r="W1736" s="1">
        <v>44256</v>
      </c>
      <c r="X1736">
        <v>3</v>
      </c>
      <c r="Y1736">
        <v>2021</v>
      </c>
      <c r="Z1736" t="s">
        <v>161</v>
      </c>
      <c r="AA1736" t="s">
        <v>161</v>
      </c>
      <c r="AB1736" t="b">
        <v>0</v>
      </c>
      <c r="AC1736" t="b">
        <v>0</v>
      </c>
      <c r="AE1736" t="b">
        <v>1</v>
      </c>
      <c r="AF1736" t="b">
        <v>0</v>
      </c>
      <c r="AG1736" t="b">
        <v>0</v>
      </c>
      <c r="AH1736" t="s">
        <v>4808</v>
      </c>
      <c r="AI1736" t="b">
        <v>0</v>
      </c>
      <c r="AK1736" t="b">
        <v>0</v>
      </c>
      <c r="AL1736" s="1">
        <v>44156</v>
      </c>
      <c r="AM1736" t="s">
        <v>162</v>
      </c>
      <c r="AN1736" s="2">
        <v>44300.834421296298</v>
      </c>
      <c r="AP1736" s="2">
        <v>44165.863576388889</v>
      </c>
      <c r="AQ1736" s="1"/>
      <c r="AS1736" t="b">
        <v>0</v>
      </c>
      <c r="AV1736" t="s">
        <v>176</v>
      </c>
      <c r="BB1736" t="s">
        <v>4903</v>
      </c>
      <c r="BD1736" t="b">
        <v>0</v>
      </c>
      <c r="BH1736" t="s">
        <v>387</v>
      </c>
      <c r="BI1736" t="s">
        <v>150</v>
      </c>
      <c r="BJ1736" t="s">
        <v>384</v>
      </c>
      <c r="BK1736" t="s">
        <v>384</v>
      </c>
      <c r="BL1736" t="s">
        <v>4902</v>
      </c>
      <c r="BN1736" t="s">
        <v>415</v>
      </c>
      <c r="BQ1736" t="s">
        <v>96</v>
      </c>
      <c r="BR1736" t="b">
        <v>0</v>
      </c>
      <c r="BT1736" t="b">
        <v>0</v>
      </c>
      <c r="BW1736" t="s">
        <v>166</v>
      </c>
      <c r="BX1736" t="b">
        <v>0</v>
      </c>
      <c r="BY1736" s="2">
        <v>44376.857581018521</v>
      </c>
      <c r="CB1736" t="b">
        <v>0</v>
      </c>
      <c r="CC1736" t="b">
        <v>0</v>
      </c>
      <c r="CF1736">
        <v>65018.25</v>
      </c>
      <c r="CH1736">
        <v>6501.83</v>
      </c>
      <c r="CI1736">
        <v>10</v>
      </c>
      <c r="CJ1736">
        <v>0</v>
      </c>
      <c r="CK1736">
        <f>YEAR(tbl_Opportunity[[#This Row],[Close Date]])</f>
        <v>2021</v>
      </c>
    </row>
    <row r="1737" spans="1:89">
      <c r="A1737" t="s">
        <v>4904</v>
      </c>
      <c r="B1737" t="b">
        <v>0</v>
      </c>
      <c r="D1737" t="b">
        <v>0</v>
      </c>
      <c r="H1737" s="1">
        <v>44469</v>
      </c>
      <c r="I1737" t="b">
        <v>0</v>
      </c>
      <c r="L1737" t="s">
        <v>4905</v>
      </c>
      <c r="O1737" t="s">
        <v>514</v>
      </c>
      <c r="P1737" t="b">
        <v>1</v>
      </c>
      <c r="Q1737" s="2">
        <v>44265.619062500002</v>
      </c>
      <c r="R1737" s="1"/>
      <c r="S1737" t="b">
        <v>0</v>
      </c>
      <c r="T1737" t="s">
        <v>417</v>
      </c>
      <c r="U1737" s="1">
        <v>44469</v>
      </c>
      <c r="V1737" t="b">
        <v>0</v>
      </c>
      <c r="W1737" s="1">
        <v>44256</v>
      </c>
      <c r="X1737">
        <v>3</v>
      </c>
      <c r="Y1737">
        <v>2021</v>
      </c>
      <c r="Z1737" t="s">
        <v>161</v>
      </c>
      <c r="AA1737" t="s">
        <v>161</v>
      </c>
      <c r="AB1737" t="b">
        <v>0</v>
      </c>
      <c r="AC1737" t="b">
        <v>0</v>
      </c>
      <c r="AE1737" t="b">
        <v>1</v>
      </c>
      <c r="AF1737" t="b">
        <v>0</v>
      </c>
      <c r="AG1737" t="b">
        <v>0</v>
      </c>
      <c r="AH1737" t="s">
        <v>4863</v>
      </c>
      <c r="AI1737" t="b">
        <v>0</v>
      </c>
      <c r="AK1737" t="b">
        <v>0</v>
      </c>
      <c r="AL1737" s="1">
        <v>44265</v>
      </c>
      <c r="AM1737" t="s">
        <v>131</v>
      </c>
      <c r="AN1737" s="2">
        <v>44364.867986111109</v>
      </c>
      <c r="AP1737" s="2">
        <v>44265.720347222225</v>
      </c>
      <c r="AQ1737" s="1"/>
      <c r="AS1737" t="b">
        <v>0</v>
      </c>
      <c r="AV1737" t="s">
        <v>153</v>
      </c>
      <c r="BB1737" t="s">
        <v>4906</v>
      </c>
      <c r="BD1737" t="b">
        <v>0</v>
      </c>
      <c r="BH1737" t="s">
        <v>2991</v>
      </c>
      <c r="BI1737" t="s">
        <v>150</v>
      </c>
      <c r="BJ1737" t="s">
        <v>95</v>
      </c>
      <c r="BK1737" t="s">
        <v>102</v>
      </c>
      <c r="BL1737" t="s">
        <v>4905</v>
      </c>
      <c r="BN1737" t="s">
        <v>415</v>
      </c>
      <c r="BQ1737" t="s">
        <v>96</v>
      </c>
      <c r="BR1737" t="b">
        <v>0</v>
      </c>
      <c r="BS1737" t="s">
        <v>384</v>
      </c>
      <c r="BT1737" t="b">
        <v>0</v>
      </c>
      <c r="BW1737" t="s">
        <v>166</v>
      </c>
      <c r="BX1737" t="b">
        <v>0</v>
      </c>
      <c r="BY1737" s="2">
        <v>44376.857581018521</v>
      </c>
      <c r="CB1737" t="b">
        <v>0</v>
      </c>
      <c r="CC1737" t="b">
        <v>0</v>
      </c>
      <c r="CF1737">
        <v>62580.3</v>
      </c>
      <c r="CH1737">
        <v>18774.09</v>
      </c>
      <c r="CI1737">
        <v>30</v>
      </c>
      <c r="CJ1737">
        <v>0</v>
      </c>
      <c r="CK1737">
        <f>YEAR(tbl_Opportunity[[#This Row],[Close Date]])</f>
        <v>2021</v>
      </c>
    </row>
    <row r="1738" spans="1:89">
      <c r="A1738" t="s">
        <v>4907</v>
      </c>
      <c r="B1738" t="b">
        <v>0</v>
      </c>
      <c r="D1738" t="b">
        <v>0</v>
      </c>
      <c r="H1738" s="1">
        <v>44104</v>
      </c>
      <c r="I1738" t="b">
        <v>0</v>
      </c>
      <c r="L1738" t="s">
        <v>4908</v>
      </c>
      <c r="O1738" t="s">
        <v>99</v>
      </c>
      <c r="P1738" t="b">
        <v>1</v>
      </c>
      <c r="Q1738" s="2">
        <v>43601.851203703707</v>
      </c>
      <c r="R1738" s="1"/>
      <c r="S1738" t="b">
        <v>0</v>
      </c>
      <c r="U1738" s="1"/>
      <c r="V1738" t="b">
        <v>0</v>
      </c>
      <c r="W1738" s="1">
        <v>43891</v>
      </c>
      <c r="X1738">
        <v>3</v>
      </c>
      <c r="Y1738">
        <v>2020</v>
      </c>
      <c r="Z1738" t="s">
        <v>161</v>
      </c>
      <c r="AA1738" t="s">
        <v>161</v>
      </c>
      <c r="AB1738" t="b">
        <v>0</v>
      </c>
      <c r="AC1738" t="b">
        <v>0</v>
      </c>
      <c r="AE1738" t="b">
        <v>1</v>
      </c>
      <c r="AF1738" t="b">
        <v>0</v>
      </c>
      <c r="AG1738" t="b">
        <v>0</v>
      </c>
      <c r="AH1738" t="s">
        <v>1016</v>
      </c>
      <c r="AI1738" t="b">
        <v>0</v>
      </c>
      <c r="AK1738" t="b">
        <v>0</v>
      </c>
      <c r="AL1738" s="1">
        <v>43642</v>
      </c>
      <c r="AM1738" t="s">
        <v>92</v>
      </c>
      <c r="AN1738" s="2">
        <v>44091.617349537039</v>
      </c>
      <c r="AP1738" s="2">
        <v>43836.762569444443</v>
      </c>
      <c r="AQ1738" s="1"/>
      <c r="AS1738" t="b">
        <v>0</v>
      </c>
      <c r="AV1738" t="s">
        <v>93</v>
      </c>
      <c r="BB1738" t="s">
        <v>4909</v>
      </c>
      <c r="BC1738" t="s">
        <v>2975</v>
      </c>
      <c r="BD1738" t="b">
        <v>0</v>
      </c>
      <c r="BH1738" t="s">
        <v>332</v>
      </c>
      <c r="BI1738" t="s">
        <v>155</v>
      </c>
      <c r="BJ1738" t="s">
        <v>2848</v>
      </c>
      <c r="BL1738" t="s">
        <v>4908</v>
      </c>
      <c r="BQ1738" t="s">
        <v>96</v>
      </c>
      <c r="BR1738" t="b">
        <v>0</v>
      </c>
      <c r="BT1738" t="b">
        <v>0</v>
      </c>
      <c r="BW1738" t="s">
        <v>166</v>
      </c>
      <c r="BX1738" t="b">
        <v>0</v>
      </c>
      <c r="BY1738" s="2">
        <v>44376.857569444444</v>
      </c>
      <c r="CB1738" t="b">
        <v>0</v>
      </c>
      <c r="CC1738" t="b">
        <v>0</v>
      </c>
      <c r="CF1738">
        <v>72898</v>
      </c>
      <c r="CH1738">
        <v>7289.8</v>
      </c>
      <c r="CI1738">
        <v>10</v>
      </c>
      <c r="CJ1738">
        <v>0</v>
      </c>
      <c r="CK1738">
        <f>YEAR(tbl_Opportunity[[#This Row],[Close Date]])</f>
        <v>2020</v>
      </c>
    </row>
    <row r="1739" spans="1:89">
      <c r="A1739" t="s">
        <v>4910</v>
      </c>
      <c r="B1739" t="b">
        <v>0</v>
      </c>
      <c r="D1739" t="b">
        <v>0</v>
      </c>
      <c r="H1739" s="1">
        <v>44104</v>
      </c>
      <c r="I1739" t="b">
        <v>0</v>
      </c>
      <c r="L1739" t="s">
        <v>4911</v>
      </c>
      <c r="O1739" t="s">
        <v>99</v>
      </c>
      <c r="P1739" t="b">
        <v>1</v>
      </c>
      <c r="Q1739" s="2">
        <v>43738.869745370372</v>
      </c>
      <c r="R1739" s="1"/>
      <c r="S1739" t="b">
        <v>0</v>
      </c>
      <c r="U1739" s="1"/>
      <c r="V1739" t="b">
        <v>0</v>
      </c>
      <c r="W1739" s="1">
        <v>43891</v>
      </c>
      <c r="X1739">
        <v>3</v>
      </c>
      <c r="Y1739">
        <v>2020</v>
      </c>
      <c r="Z1739" t="s">
        <v>161</v>
      </c>
      <c r="AA1739" t="s">
        <v>161</v>
      </c>
      <c r="AB1739" t="b">
        <v>0</v>
      </c>
      <c r="AC1739" t="b">
        <v>0</v>
      </c>
      <c r="AE1739" t="b">
        <v>1</v>
      </c>
      <c r="AF1739" t="b">
        <v>0</v>
      </c>
      <c r="AG1739" t="b">
        <v>0</v>
      </c>
      <c r="AH1739" t="s">
        <v>1016</v>
      </c>
      <c r="AI1739" t="b">
        <v>0</v>
      </c>
      <c r="AK1739" t="b">
        <v>0</v>
      </c>
      <c r="AL1739" s="1">
        <v>43738</v>
      </c>
      <c r="AM1739" t="s">
        <v>92</v>
      </c>
      <c r="AN1739" s="2">
        <v>44091.617395833331</v>
      </c>
      <c r="AP1739" s="2">
        <v>43836.762627314813</v>
      </c>
      <c r="AQ1739" s="1"/>
      <c r="AS1739" t="b">
        <v>0</v>
      </c>
      <c r="AU1739" t="s">
        <v>157</v>
      </c>
      <c r="AV1739" t="s">
        <v>93</v>
      </c>
      <c r="BB1739" t="s">
        <v>4912</v>
      </c>
      <c r="BC1739" t="s">
        <v>2975</v>
      </c>
      <c r="BD1739" t="b">
        <v>0</v>
      </c>
      <c r="BH1739" t="s">
        <v>332</v>
      </c>
      <c r="BI1739" t="s">
        <v>155</v>
      </c>
      <c r="BJ1739" t="s">
        <v>102</v>
      </c>
      <c r="BL1739" t="s">
        <v>4911</v>
      </c>
      <c r="BQ1739" t="s">
        <v>96</v>
      </c>
      <c r="BR1739" t="b">
        <v>0</v>
      </c>
      <c r="BT1739" t="b">
        <v>0</v>
      </c>
      <c r="BW1739" t="s">
        <v>166</v>
      </c>
      <c r="BX1739" t="b">
        <v>0</v>
      </c>
      <c r="BY1739" s="2">
        <v>44376.857569444444</v>
      </c>
      <c r="CB1739" t="b">
        <v>0</v>
      </c>
      <c r="CC1739" t="b">
        <v>0</v>
      </c>
      <c r="CF1739">
        <v>72699</v>
      </c>
      <c r="CH1739">
        <v>7269.9</v>
      </c>
      <c r="CI1739">
        <v>10</v>
      </c>
      <c r="CJ1739">
        <v>0</v>
      </c>
      <c r="CK1739">
        <f>YEAR(tbl_Opportunity[[#This Row],[Close Date]])</f>
        <v>2020</v>
      </c>
    </row>
    <row r="1740" spans="1:89">
      <c r="A1740" t="s">
        <v>4913</v>
      </c>
      <c r="B1740" t="b">
        <v>0</v>
      </c>
      <c r="D1740" t="b">
        <v>0</v>
      </c>
      <c r="H1740" s="1">
        <v>43738</v>
      </c>
      <c r="I1740" t="b">
        <v>0</v>
      </c>
      <c r="L1740" t="s">
        <v>4914</v>
      </c>
      <c r="O1740" t="s">
        <v>99</v>
      </c>
      <c r="P1740" t="b">
        <v>1</v>
      </c>
      <c r="Q1740" s="2">
        <v>43698.567997685182</v>
      </c>
      <c r="R1740" s="1"/>
      <c r="S1740" t="b">
        <v>0</v>
      </c>
      <c r="U1740" s="1"/>
      <c r="V1740" t="b">
        <v>0</v>
      </c>
      <c r="W1740" s="1">
        <v>43525</v>
      </c>
      <c r="X1740">
        <v>3</v>
      </c>
      <c r="Y1740">
        <v>2019</v>
      </c>
      <c r="Z1740" t="s">
        <v>161</v>
      </c>
      <c r="AA1740" t="s">
        <v>161</v>
      </c>
      <c r="AB1740" t="b">
        <v>0</v>
      </c>
      <c r="AC1740" t="b">
        <v>0</v>
      </c>
      <c r="AE1740" t="b">
        <v>1</v>
      </c>
      <c r="AF1740" t="b">
        <v>0</v>
      </c>
      <c r="AG1740" t="b">
        <v>0</v>
      </c>
      <c r="AH1740" t="s">
        <v>4915</v>
      </c>
      <c r="AI1740" t="b">
        <v>0</v>
      </c>
      <c r="AK1740" t="b">
        <v>0</v>
      </c>
      <c r="AL1740" s="1">
        <v>43698</v>
      </c>
      <c r="AM1740" t="s">
        <v>162</v>
      </c>
      <c r="AN1740" s="2">
        <v>44297.838888888888</v>
      </c>
      <c r="AP1740" s="2">
        <v>43836.762569444443</v>
      </c>
      <c r="AQ1740" s="1"/>
      <c r="AS1740" t="b">
        <v>0</v>
      </c>
      <c r="AV1740" t="s">
        <v>213</v>
      </c>
      <c r="BB1740" t="s">
        <v>4916</v>
      </c>
      <c r="BC1740" t="s">
        <v>2975</v>
      </c>
      <c r="BD1740" t="b">
        <v>0</v>
      </c>
      <c r="BH1740" t="s">
        <v>332</v>
      </c>
      <c r="BI1740" t="s">
        <v>150</v>
      </c>
      <c r="BJ1740" t="s">
        <v>2848</v>
      </c>
      <c r="BL1740" t="s">
        <v>4914</v>
      </c>
      <c r="BQ1740" t="s">
        <v>96</v>
      </c>
      <c r="BR1740" t="b">
        <v>0</v>
      </c>
      <c r="BT1740" t="b">
        <v>0</v>
      </c>
      <c r="BW1740" t="s">
        <v>166</v>
      </c>
      <c r="BX1740" t="b">
        <v>0</v>
      </c>
      <c r="BY1740" s="2">
        <v>44376.857569444444</v>
      </c>
      <c r="CB1740" t="b">
        <v>0</v>
      </c>
      <c r="CC1740" t="b">
        <v>0</v>
      </c>
      <c r="CF1740">
        <v>53821.52</v>
      </c>
      <c r="CH1740">
        <v>5382.15</v>
      </c>
      <c r="CI1740">
        <v>10</v>
      </c>
      <c r="CJ1740">
        <v>0</v>
      </c>
      <c r="CK1740">
        <f>YEAR(tbl_Opportunity[[#This Row],[Close Date]])</f>
        <v>2019</v>
      </c>
    </row>
    <row r="1741" spans="1:89">
      <c r="A1741" t="s">
        <v>4917</v>
      </c>
      <c r="B1741" t="b">
        <v>0</v>
      </c>
      <c r="D1741" t="b">
        <v>0</v>
      </c>
      <c r="H1741" s="1">
        <v>43738</v>
      </c>
      <c r="I1741" t="b">
        <v>0</v>
      </c>
      <c r="L1741" t="s">
        <v>4918</v>
      </c>
      <c r="O1741" t="s">
        <v>99</v>
      </c>
      <c r="P1741" t="b">
        <v>1</v>
      </c>
      <c r="Q1741" s="2">
        <v>43728.557685185187</v>
      </c>
      <c r="R1741" s="1"/>
      <c r="S1741" t="b">
        <v>0</v>
      </c>
      <c r="U1741" s="1"/>
      <c r="V1741" t="b">
        <v>0</v>
      </c>
      <c r="W1741" s="1">
        <v>43525</v>
      </c>
      <c r="X1741">
        <v>3</v>
      </c>
      <c r="Y1741">
        <v>2019</v>
      </c>
      <c r="Z1741" t="s">
        <v>161</v>
      </c>
      <c r="AA1741" t="s">
        <v>161</v>
      </c>
      <c r="AB1741" t="b">
        <v>0</v>
      </c>
      <c r="AC1741" t="b">
        <v>0</v>
      </c>
      <c r="AE1741" t="b">
        <v>1</v>
      </c>
      <c r="AF1741" t="b">
        <v>0</v>
      </c>
      <c r="AG1741" t="b">
        <v>0</v>
      </c>
      <c r="AH1741" t="s">
        <v>1016</v>
      </c>
      <c r="AI1741" t="b">
        <v>0</v>
      </c>
      <c r="AK1741" t="b">
        <v>0</v>
      </c>
      <c r="AL1741" s="1">
        <v>43728</v>
      </c>
      <c r="AM1741" t="s">
        <v>162</v>
      </c>
      <c r="AN1741" s="2">
        <v>44297.838888888888</v>
      </c>
      <c r="AP1741" s="2">
        <v>43836.762569444443</v>
      </c>
      <c r="AQ1741" s="1"/>
      <c r="AS1741" t="b">
        <v>0</v>
      </c>
      <c r="AV1741" t="s">
        <v>213</v>
      </c>
      <c r="BB1741" t="s">
        <v>4919</v>
      </c>
      <c r="BC1741" t="s">
        <v>2975</v>
      </c>
      <c r="BD1741" t="b">
        <v>0</v>
      </c>
      <c r="BH1741" t="s">
        <v>332</v>
      </c>
      <c r="BI1741" t="s">
        <v>155</v>
      </c>
      <c r="BJ1741" t="s">
        <v>3836</v>
      </c>
      <c r="BL1741" t="s">
        <v>4918</v>
      </c>
      <c r="BQ1741" t="s">
        <v>96</v>
      </c>
      <c r="BR1741" t="b">
        <v>0</v>
      </c>
      <c r="BT1741" t="b">
        <v>0</v>
      </c>
      <c r="BW1741" t="s">
        <v>166</v>
      </c>
      <c r="BX1741" t="b">
        <v>0</v>
      </c>
      <c r="BY1741" s="2">
        <v>44376.857569444444</v>
      </c>
      <c r="CB1741" t="b">
        <v>0</v>
      </c>
      <c r="CC1741" t="b">
        <v>0</v>
      </c>
      <c r="CF1741">
        <v>72500</v>
      </c>
      <c r="CH1741">
        <v>7250</v>
      </c>
      <c r="CI1741">
        <v>10</v>
      </c>
      <c r="CJ1741">
        <v>0</v>
      </c>
      <c r="CK1741">
        <f>YEAR(tbl_Opportunity[[#This Row],[Close Date]])</f>
        <v>2019</v>
      </c>
    </row>
    <row r="1742" spans="1:89">
      <c r="A1742" t="s">
        <v>4920</v>
      </c>
      <c r="B1742" t="b">
        <v>0</v>
      </c>
      <c r="D1742" t="b">
        <v>0</v>
      </c>
      <c r="H1742" s="1">
        <v>44104</v>
      </c>
      <c r="I1742" t="b">
        <v>0</v>
      </c>
      <c r="L1742" t="s">
        <v>4921</v>
      </c>
      <c r="O1742" t="s">
        <v>99</v>
      </c>
      <c r="P1742" t="b">
        <v>1</v>
      </c>
      <c r="Q1742" s="2">
        <v>43467.787766203706</v>
      </c>
      <c r="R1742" s="1"/>
      <c r="S1742" t="b">
        <v>0</v>
      </c>
      <c r="U1742" s="1"/>
      <c r="V1742" t="b">
        <v>0</v>
      </c>
      <c r="W1742" s="1">
        <v>43891</v>
      </c>
      <c r="X1742">
        <v>3</v>
      </c>
      <c r="Y1742">
        <v>2020</v>
      </c>
      <c r="Z1742" t="s">
        <v>161</v>
      </c>
      <c r="AA1742" t="s">
        <v>161</v>
      </c>
      <c r="AB1742" t="b">
        <v>0</v>
      </c>
      <c r="AC1742" t="b">
        <v>0</v>
      </c>
      <c r="AE1742" t="b">
        <v>1</v>
      </c>
      <c r="AF1742" t="b">
        <v>0</v>
      </c>
      <c r="AG1742" t="b">
        <v>0</v>
      </c>
      <c r="AH1742" t="s">
        <v>4834</v>
      </c>
      <c r="AI1742" t="b">
        <v>0</v>
      </c>
      <c r="AK1742" t="b">
        <v>0</v>
      </c>
      <c r="AL1742" s="1">
        <v>43455</v>
      </c>
      <c r="AM1742" t="s">
        <v>162</v>
      </c>
      <c r="AN1742" s="2">
        <v>44297.8278587963</v>
      </c>
      <c r="AP1742" s="2">
        <v>43836.762569444443</v>
      </c>
      <c r="AQ1742" s="1"/>
      <c r="AS1742" t="b">
        <v>0</v>
      </c>
      <c r="AV1742" t="s">
        <v>153</v>
      </c>
      <c r="BB1742" t="s">
        <v>4922</v>
      </c>
      <c r="BC1742" t="s">
        <v>2975</v>
      </c>
      <c r="BD1742" t="b">
        <v>0</v>
      </c>
      <c r="BH1742" t="s">
        <v>332</v>
      </c>
      <c r="BI1742" t="s">
        <v>150</v>
      </c>
      <c r="BJ1742" t="s">
        <v>157</v>
      </c>
      <c r="BL1742" t="s">
        <v>4921</v>
      </c>
      <c r="BQ1742" t="s">
        <v>96</v>
      </c>
      <c r="BR1742" t="b">
        <v>0</v>
      </c>
      <c r="BT1742" t="b">
        <v>0</v>
      </c>
      <c r="BW1742" t="s">
        <v>166</v>
      </c>
      <c r="BX1742" t="b">
        <v>0</v>
      </c>
      <c r="BY1742" s="2">
        <v>44376.857569444444</v>
      </c>
      <c r="CB1742" t="b">
        <v>0</v>
      </c>
      <c r="CC1742" t="b">
        <v>0</v>
      </c>
      <c r="CF1742">
        <v>137097</v>
      </c>
      <c r="CH1742">
        <v>13709.7</v>
      </c>
      <c r="CI1742">
        <v>10</v>
      </c>
      <c r="CJ1742">
        <v>0</v>
      </c>
      <c r="CK1742">
        <f>YEAR(tbl_Opportunity[[#This Row],[Close Date]])</f>
        <v>2020</v>
      </c>
    </row>
    <row r="1743" spans="1:89">
      <c r="A1743" t="s">
        <v>4923</v>
      </c>
      <c r="B1743" t="b">
        <v>0</v>
      </c>
      <c r="D1743" t="b">
        <v>0</v>
      </c>
      <c r="H1743" s="1">
        <v>44469</v>
      </c>
      <c r="I1743" t="b">
        <v>0</v>
      </c>
      <c r="L1743" t="s">
        <v>4924</v>
      </c>
      <c r="O1743" t="s">
        <v>99</v>
      </c>
      <c r="P1743" t="b">
        <v>1</v>
      </c>
      <c r="Q1743" s="2">
        <v>43719.751435185186</v>
      </c>
      <c r="R1743" s="1"/>
      <c r="S1743" t="b">
        <v>0</v>
      </c>
      <c r="U1743" s="1"/>
      <c r="V1743" t="b">
        <v>0</v>
      </c>
      <c r="W1743" s="1">
        <v>44256</v>
      </c>
      <c r="X1743">
        <v>3</v>
      </c>
      <c r="Y1743">
        <v>2021</v>
      </c>
      <c r="Z1743" t="s">
        <v>161</v>
      </c>
      <c r="AA1743" t="s">
        <v>161</v>
      </c>
      <c r="AB1743" t="b">
        <v>0</v>
      </c>
      <c r="AC1743" t="b">
        <v>0</v>
      </c>
      <c r="AE1743" t="b">
        <v>1</v>
      </c>
      <c r="AF1743" t="b">
        <v>0</v>
      </c>
      <c r="AG1743" t="b">
        <v>0</v>
      </c>
      <c r="AH1743" t="s">
        <v>4812</v>
      </c>
      <c r="AI1743" t="b">
        <v>0</v>
      </c>
      <c r="AK1743" t="b">
        <v>0</v>
      </c>
      <c r="AL1743" s="1">
        <v>43971</v>
      </c>
      <c r="AM1743" t="s">
        <v>162</v>
      </c>
      <c r="AN1743" s="2">
        <v>44300.834421296298</v>
      </c>
      <c r="AP1743" s="2">
        <v>44263.597638888888</v>
      </c>
      <c r="AQ1743" s="1"/>
      <c r="AS1743" t="b">
        <v>0</v>
      </c>
      <c r="AU1743" t="s">
        <v>105</v>
      </c>
      <c r="AV1743" t="s">
        <v>93</v>
      </c>
      <c r="BB1743" t="s">
        <v>4925</v>
      </c>
      <c r="BC1743" t="s">
        <v>2975</v>
      </c>
      <c r="BD1743" t="b">
        <v>0</v>
      </c>
      <c r="BH1743" t="s">
        <v>332</v>
      </c>
      <c r="BI1743" t="s">
        <v>150</v>
      </c>
      <c r="BJ1743" t="s">
        <v>4926</v>
      </c>
      <c r="BL1743" t="s">
        <v>4924</v>
      </c>
      <c r="BN1743" t="s">
        <v>415</v>
      </c>
      <c r="BP1743" t="s">
        <v>4927</v>
      </c>
      <c r="BQ1743" t="s">
        <v>96</v>
      </c>
      <c r="BR1743" t="b">
        <v>0</v>
      </c>
      <c r="BT1743" t="b">
        <v>0</v>
      </c>
      <c r="BW1743" t="s">
        <v>166</v>
      </c>
      <c r="BX1743" t="b">
        <v>0</v>
      </c>
      <c r="BY1743" s="2">
        <v>44376.857569444444</v>
      </c>
      <c r="CB1743" t="b">
        <v>0</v>
      </c>
      <c r="CC1743" t="b">
        <v>0</v>
      </c>
      <c r="CF1743">
        <v>80636</v>
      </c>
      <c r="CH1743">
        <v>8063.6</v>
      </c>
      <c r="CI1743">
        <v>10</v>
      </c>
      <c r="CJ1743">
        <v>0</v>
      </c>
      <c r="CK1743">
        <f>YEAR(tbl_Opportunity[[#This Row],[Close Date]])</f>
        <v>2021</v>
      </c>
    </row>
    <row r="1744" spans="1:89">
      <c r="A1744" t="s">
        <v>4928</v>
      </c>
      <c r="B1744" t="b">
        <v>0</v>
      </c>
      <c r="D1744" t="b">
        <v>0</v>
      </c>
      <c r="E1744" t="s">
        <v>4929</v>
      </c>
      <c r="H1744" s="1">
        <v>44469</v>
      </c>
      <c r="I1744" t="b">
        <v>0</v>
      </c>
      <c r="L1744" t="s">
        <v>4930</v>
      </c>
      <c r="O1744" t="s">
        <v>99</v>
      </c>
      <c r="P1744" t="b">
        <v>1</v>
      </c>
      <c r="Q1744" s="2">
        <v>43535.595277777778</v>
      </c>
      <c r="R1744" s="1"/>
      <c r="S1744" t="b">
        <v>0</v>
      </c>
      <c r="U1744" s="1"/>
      <c r="V1744" t="b">
        <v>0</v>
      </c>
      <c r="W1744" s="1">
        <v>44256</v>
      </c>
      <c r="X1744">
        <v>3</v>
      </c>
      <c r="Y1744">
        <v>2021</v>
      </c>
      <c r="Z1744" t="s">
        <v>161</v>
      </c>
      <c r="AA1744" t="s">
        <v>161</v>
      </c>
      <c r="AB1744" t="b">
        <v>0</v>
      </c>
      <c r="AC1744" t="b">
        <v>0</v>
      </c>
      <c r="AE1744" t="b">
        <v>1</v>
      </c>
      <c r="AF1744" t="b">
        <v>0</v>
      </c>
      <c r="AG1744" t="b">
        <v>0</v>
      </c>
      <c r="AH1744" t="s">
        <v>4808</v>
      </c>
      <c r="AI1744" t="b">
        <v>0</v>
      </c>
      <c r="AK1744" t="b">
        <v>0</v>
      </c>
      <c r="AL1744" s="1">
        <v>44368</v>
      </c>
      <c r="AM1744" t="s">
        <v>99</v>
      </c>
      <c r="AN1744" s="2">
        <v>44321.579062500001</v>
      </c>
      <c r="AP1744" s="2">
        <v>44188.708194444444</v>
      </c>
      <c r="AQ1744" s="1"/>
      <c r="AS1744" t="b">
        <v>0</v>
      </c>
      <c r="AV1744" t="s">
        <v>176</v>
      </c>
      <c r="BB1744" t="s">
        <v>4931</v>
      </c>
      <c r="BC1744" t="s">
        <v>2975</v>
      </c>
      <c r="BD1744" t="b">
        <v>0</v>
      </c>
      <c r="BH1744" t="s">
        <v>142</v>
      </c>
      <c r="BI1744" t="s">
        <v>150</v>
      </c>
      <c r="BJ1744" t="s">
        <v>2980</v>
      </c>
      <c r="BK1744" t="s">
        <v>95</v>
      </c>
      <c r="BL1744" t="s">
        <v>4930</v>
      </c>
      <c r="BN1744" t="s">
        <v>415</v>
      </c>
      <c r="BQ1744" t="s">
        <v>96</v>
      </c>
      <c r="BR1744" t="b">
        <v>0</v>
      </c>
      <c r="BT1744" t="b">
        <v>0</v>
      </c>
      <c r="BW1744" t="s">
        <v>313</v>
      </c>
      <c r="BX1744" t="b">
        <v>0</v>
      </c>
      <c r="BY1744" s="2">
        <v>44376.857569444444</v>
      </c>
      <c r="CB1744" t="b">
        <v>0</v>
      </c>
      <c r="CC1744" t="b">
        <v>0</v>
      </c>
      <c r="CF1744">
        <v>71937</v>
      </c>
      <c r="CH1744">
        <v>3596.85</v>
      </c>
      <c r="CI1744">
        <v>5</v>
      </c>
      <c r="CJ1744">
        <v>0</v>
      </c>
      <c r="CK1744">
        <f>YEAR(tbl_Opportunity[[#This Row],[Close Date]])</f>
        <v>2021</v>
      </c>
    </row>
    <row r="1745" spans="1:89">
      <c r="A1745" t="s">
        <v>4932</v>
      </c>
      <c r="B1745" t="b">
        <v>0</v>
      </c>
      <c r="D1745" t="b">
        <v>0</v>
      </c>
      <c r="H1745" s="1">
        <v>44440</v>
      </c>
      <c r="I1745" t="b">
        <v>0</v>
      </c>
      <c r="L1745" t="s">
        <v>4933</v>
      </c>
      <c r="O1745" t="s">
        <v>387</v>
      </c>
      <c r="P1745" t="b">
        <v>1</v>
      </c>
      <c r="Q1745" s="2">
        <v>43566.926944444444</v>
      </c>
      <c r="R1745" s="1"/>
      <c r="S1745" t="b">
        <v>0</v>
      </c>
      <c r="U1745" s="1"/>
      <c r="V1745" t="b">
        <v>0</v>
      </c>
      <c r="W1745" s="1">
        <v>44256</v>
      </c>
      <c r="X1745">
        <v>3</v>
      </c>
      <c r="Y1745">
        <v>2021</v>
      </c>
      <c r="Z1745" t="s">
        <v>161</v>
      </c>
      <c r="AA1745" t="s">
        <v>161</v>
      </c>
      <c r="AB1745" t="b">
        <v>0</v>
      </c>
      <c r="AC1745" t="b">
        <v>0</v>
      </c>
      <c r="AD1745" t="s">
        <v>2861</v>
      </c>
      <c r="AE1745" t="b">
        <v>1</v>
      </c>
      <c r="AF1745" t="b">
        <v>0</v>
      </c>
      <c r="AG1745" t="b">
        <v>0</v>
      </c>
      <c r="AH1745" t="s">
        <v>4808</v>
      </c>
      <c r="AI1745" t="b">
        <v>0</v>
      </c>
      <c r="AK1745" t="b">
        <v>0</v>
      </c>
      <c r="AL1745" s="1">
        <v>44299</v>
      </c>
      <c r="AM1745" t="s">
        <v>387</v>
      </c>
      <c r="AN1745" s="2">
        <v>44301.879224537035</v>
      </c>
      <c r="AP1745" s="2">
        <v>43836.762569444443</v>
      </c>
      <c r="AQ1745" s="1"/>
      <c r="AS1745" t="b">
        <v>0</v>
      </c>
      <c r="AV1745" t="s">
        <v>213</v>
      </c>
      <c r="BB1745" t="s">
        <v>4934</v>
      </c>
      <c r="BC1745" t="s">
        <v>2975</v>
      </c>
      <c r="BD1745" t="b">
        <v>0</v>
      </c>
      <c r="BH1745" t="s">
        <v>387</v>
      </c>
      <c r="BI1745" t="s">
        <v>150</v>
      </c>
      <c r="BJ1745" t="s">
        <v>384</v>
      </c>
      <c r="BK1745" t="s">
        <v>384</v>
      </c>
      <c r="BL1745" t="s">
        <v>4935</v>
      </c>
      <c r="BN1745" t="s">
        <v>415</v>
      </c>
      <c r="BP1745" t="s">
        <v>4936</v>
      </c>
      <c r="BQ1745" t="s">
        <v>96</v>
      </c>
      <c r="BR1745" t="b">
        <v>0</v>
      </c>
      <c r="BT1745" t="b">
        <v>0</v>
      </c>
      <c r="BW1745" t="s">
        <v>166</v>
      </c>
      <c r="BX1745" t="b">
        <v>0</v>
      </c>
      <c r="BY1745" s="2">
        <v>44376.857569444444</v>
      </c>
      <c r="CB1745" t="b">
        <v>0</v>
      </c>
      <c r="CC1745" t="b">
        <v>0</v>
      </c>
      <c r="CF1745">
        <v>86367.05</v>
      </c>
      <c r="CH1745">
        <v>8636.7000000000007</v>
      </c>
      <c r="CI1745">
        <v>10</v>
      </c>
      <c r="CJ1745">
        <v>0</v>
      </c>
      <c r="CK1745">
        <f>YEAR(tbl_Opportunity[[#This Row],[Close Date]])</f>
        <v>2021</v>
      </c>
    </row>
    <row r="1746" spans="1:89">
      <c r="A1746" t="s">
        <v>4937</v>
      </c>
      <c r="B1746" t="b">
        <v>0</v>
      </c>
      <c r="D1746" t="b">
        <v>0</v>
      </c>
      <c r="E1746" t="s">
        <v>4938</v>
      </c>
      <c r="H1746" s="1">
        <v>44439</v>
      </c>
      <c r="I1746" t="b">
        <v>0</v>
      </c>
      <c r="L1746" t="s">
        <v>4939</v>
      </c>
      <c r="O1746" t="s">
        <v>387</v>
      </c>
      <c r="P1746" t="b">
        <v>1</v>
      </c>
      <c r="Q1746" s="2">
        <v>44117.201145833336</v>
      </c>
      <c r="R1746" s="1"/>
      <c r="S1746" t="b">
        <v>0</v>
      </c>
      <c r="U1746" s="1"/>
      <c r="V1746" t="b">
        <v>0</v>
      </c>
      <c r="W1746" s="1">
        <v>44256</v>
      </c>
      <c r="X1746">
        <v>3</v>
      </c>
      <c r="Y1746">
        <v>2021</v>
      </c>
      <c r="Z1746" t="s">
        <v>1659</v>
      </c>
      <c r="AA1746" t="s">
        <v>1660</v>
      </c>
      <c r="AB1746" t="b">
        <v>0</v>
      </c>
      <c r="AC1746" t="b">
        <v>0</v>
      </c>
      <c r="AD1746" t="s">
        <v>413</v>
      </c>
      <c r="AE1746" t="b">
        <v>1</v>
      </c>
      <c r="AF1746" t="b">
        <v>0</v>
      </c>
      <c r="AG1746" t="b">
        <v>0</v>
      </c>
      <c r="AH1746" t="s">
        <v>4808</v>
      </c>
      <c r="AI1746" t="b">
        <v>0</v>
      </c>
      <c r="AK1746" t="b">
        <v>0</v>
      </c>
      <c r="AL1746" s="1">
        <v>44116</v>
      </c>
      <c r="AM1746" t="s">
        <v>387</v>
      </c>
      <c r="AN1746" s="2">
        <v>44354.166041666664</v>
      </c>
      <c r="AP1746" s="2">
        <v>44193.253194444442</v>
      </c>
      <c r="AQ1746" s="1"/>
      <c r="AS1746" t="b">
        <v>0</v>
      </c>
      <c r="AV1746" t="s">
        <v>93</v>
      </c>
      <c r="BB1746" t="s">
        <v>4940</v>
      </c>
      <c r="BD1746" t="b">
        <v>0</v>
      </c>
      <c r="BH1746" t="s">
        <v>387</v>
      </c>
      <c r="BI1746" t="s">
        <v>150</v>
      </c>
      <c r="BJ1746" t="s">
        <v>95</v>
      </c>
      <c r="BK1746" t="s">
        <v>95</v>
      </c>
      <c r="BL1746" t="s">
        <v>4939</v>
      </c>
      <c r="BN1746" t="s">
        <v>415</v>
      </c>
      <c r="BQ1746" t="s">
        <v>96</v>
      </c>
      <c r="BR1746" t="b">
        <v>0</v>
      </c>
      <c r="BT1746" t="b">
        <v>0</v>
      </c>
      <c r="BW1746" t="s">
        <v>2863</v>
      </c>
      <c r="BX1746" t="b">
        <v>0</v>
      </c>
      <c r="BY1746" s="2">
        <v>44376.857581018521</v>
      </c>
      <c r="CB1746" t="b">
        <v>0</v>
      </c>
      <c r="CC1746" t="b">
        <v>0</v>
      </c>
      <c r="CD1746">
        <v>0</v>
      </c>
      <c r="CE1746">
        <v>0</v>
      </c>
      <c r="CF1746">
        <v>71543.240000000005</v>
      </c>
      <c r="CH1746">
        <v>35771.620000000003</v>
      </c>
      <c r="CI1746">
        <v>50</v>
      </c>
      <c r="CJ1746">
        <v>0</v>
      </c>
      <c r="CK1746">
        <f>YEAR(tbl_Opportunity[[#This Row],[Close Date]])</f>
        <v>2021</v>
      </c>
    </row>
    <row r="1747" spans="1:89">
      <c r="A1747" t="s">
        <v>4941</v>
      </c>
      <c r="B1747" t="b">
        <v>0</v>
      </c>
      <c r="D1747" t="b">
        <v>0</v>
      </c>
      <c r="E1747" t="s">
        <v>4942</v>
      </c>
      <c r="H1747" s="1">
        <v>44469</v>
      </c>
      <c r="I1747" t="b">
        <v>0</v>
      </c>
      <c r="L1747" t="s">
        <v>4943</v>
      </c>
      <c r="O1747" t="s">
        <v>387</v>
      </c>
      <c r="P1747" t="b">
        <v>1</v>
      </c>
      <c r="Q1747" s="2">
        <v>43552.838518518518</v>
      </c>
      <c r="R1747" s="1"/>
      <c r="S1747" t="b">
        <v>0</v>
      </c>
      <c r="U1747" s="1"/>
      <c r="V1747" t="b">
        <v>0</v>
      </c>
      <c r="W1747" s="1">
        <v>44256</v>
      </c>
      <c r="X1747">
        <v>3</v>
      </c>
      <c r="Y1747">
        <v>2021</v>
      </c>
      <c r="Z1747" t="s">
        <v>1659</v>
      </c>
      <c r="AA1747" t="s">
        <v>1660</v>
      </c>
      <c r="AB1747" t="b">
        <v>0</v>
      </c>
      <c r="AC1747" t="b">
        <v>0</v>
      </c>
      <c r="AE1747" t="b">
        <v>1</v>
      </c>
      <c r="AF1747" t="b">
        <v>0</v>
      </c>
      <c r="AG1747" t="b">
        <v>0</v>
      </c>
      <c r="AH1747" t="s">
        <v>4808</v>
      </c>
      <c r="AI1747" t="b">
        <v>0</v>
      </c>
      <c r="AK1747" t="b">
        <v>0</v>
      </c>
      <c r="AL1747" s="1">
        <v>43545</v>
      </c>
      <c r="AM1747" t="s">
        <v>387</v>
      </c>
      <c r="AN1747" s="2">
        <v>44354.264722222222</v>
      </c>
      <c r="AP1747" s="2">
        <v>43836.762627314813</v>
      </c>
      <c r="AQ1747" s="1"/>
      <c r="AS1747" t="b">
        <v>0</v>
      </c>
      <c r="AV1747" t="s">
        <v>213</v>
      </c>
      <c r="BB1747" t="s">
        <v>4944</v>
      </c>
      <c r="BD1747" t="b">
        <v>0</v>
      </c>
      <c r="BH1747" t="s">
        <v>387</v>
      </c>
      <c r="BI1747" t="s">
        <v>150</v>
      </c>
      <c r="BJ1747" t="s">
        <v>384</v>
      </c>
      <c r="BL1747" t="s">
        <v>4943</v>
      </c>
      <c r="BN1747" t="s">
        <v>415</v>
      </c>
      <c r="BQ1747" t="s">
        <v>96</v>
      </c>
      <c r="BR1747" t="b">
        <v>0</v>
      </c>
      <c r="BT1747" t="b">
        <v>0</v>
      </c>
      <c r="BW1747" t="s">
        <v>2863</v>
      </c>
      <c r="BX1747" t="b">
        <v>0</v>
      </c>
      <c r="BY1747" s="2">
        <v>44376.857569444444</v>
      </c>
      <c r="CB1747" t="b">
        <v>0</v>
      </c>
      <c r="CC1747" t="b">
        <v>0</v>
      </c>
      <c r="CD1747">
        <v>1</v>
      </c>
      <c r="CE1747">
        <v>1</v>
      </c>
      <c r="CF1747">
        <v>71041.460000000006</v>
      </c>
      <c r="CH1747">
        <v>35520.730000000003</v>
      </c>
      <c r="CI1747">
        <v>50</v>
      </c>
      <c r="CJ1747">
        <v>0</v>
      </c>
      <c r="CK1747">
        <f>YEAR(tbl_Opportunity[[#This Row],[Close Date]])</f>
        <v>2021</v>
      </c>
    </row>
    <row r="1748" spans="1:89">
      <c r="A1748" t="s">
        <v>4945</v>
      </c>
      <c r="B1748" t="b">
        <v>0</v>
      </c>
      <c r="D1748" t="b">
        <v>0</v>
      </c>
      <c r="H1748" s="1">
        <v>44469</v>
      </c>
      <c r="I1748" t="b">
        <v>0</v>
      </c>
      <c r="L1748" t="s">
        <v>4946</v>
      </c>
      <c r="O1748" t="s">
        <v>387</v>
      </c>
      <c r="P1748" t="b">
        <v>1</v>
      </c>
      <c r="Q1748" s="2">
        <v>43889.77275462963</v>
      </c>
      <c r="R1748" s="1"/>
      <c r="S1748" t="b">
        <v>0</v>
      </c>
      <c r="U1748" s="1"/>
      <c r="V1748" t="b">
        <v>0</v>
      </c>
      <c r="W1748" s="1">
        <v>44256</v>
      </c>
      <c r="X1748">
        <v>3</v>
      </c>
      <c r="Y1748">
        <v>2021</v>
      </c>
      <c r="Z1748" t="s">
        <v>1659</v>
      </c>
      <c r="AA1748" t="s">
        <v>1660</v>
      </c>
      <c r="AB1748" t="b">
        <v>0</v>
      </c>
      <c r="AC1748" t="b">
        <v>0</v>
      </c>
      <c r="AD1748" t="s">
        <v>3456</v>
      </c>
      <c r="AE1748" t="b">
        <v>1</v>
      </c>
      <c r="AF1748" t="b">
        <v>0</v>
      </c>
      <c r="AG1748" t="b">
        <v>0</v>
      </c>
      <c r="AH1748" t="s">
        <v>4808</v>
      </c>
      <c r="AI1748" t="b">
        <v>0</v>
      </c>
      <c r="AK1748" t="b">
        <v>0</v>
      </c>
      <c r="AL1748" s="1">
        <v>43889</v>
      </c>
      <c r="AM1748" t="s">
        <v>387</v>
      </c>
      <c r="AN1748" s="2">
        <v>44361.177430555559</v>
      </c>
      <c r="AP1748" s="2">
        <v>44238.117025462961</v>
      </c>
      <c r="AQ1748" s="1"/>
      <c r="AS1748" t="b">
        <v>0</v>
      </c>
      <c r="AU1748" t="s">
        <v>384</v>
      </c>
      <c r="AV1748" t="s">
        <v>176</v>
      </c>
      <c r="BB1748" t="s">
        <v>4947</v>
      </c>
      <c r="BD1748" t="b">
        <v>0</v>
      </c>
      <c r="BH1748" t="s">
        <v>387</v>
      </c>
      <c r="BI1748" t="s">
        <v>150</v>
      </c>
      <c r="BJ1748" t="s">
        <v>384</v>
      </c>
      <c r="BK1748" t="s">
        <v>384</v>
      </c>
      <c r="BL1748" t="s">
        <v>4946</v>
      </c>
      <c r="BN1748" t="s">
        <v>415</v>
      </c>
      <c r="BQ1748" t="s">
        <v>96</v>
      </c>
      <c r="BR1748" t="b">
        <v>0</v>
      </c>
      <c r="BT1748" t="b">
        <v>0</v>
      </c>
      <c r="BW1748" t="s">
        <v>2863</v>
      </c>
      <c r="BX1748" t="b">
        <v>0</v>
      </c>
      <c r="BY1748" s="2">
        <v>44376.857581018521</v>
      </c>
      <c r="CB1748" t="b">
        <v>0</v>
      </c>
      <c r="CC1748" t="b">
        <v>0</v>
      </c>
      <c r="CD1748">
        <v>1</v>
      </c>
      <c r="CE1748">
        <v>1</v>
      </c>
      <c r="CF1748">
        <v>91675</v>
      </c>
      <c r="CH1748">
        <v>45837.5</v>
      </c>
      <c r="CI1748">
        <v>50</v>
      </c>
      <c r="CJ1748">
        <v>0</v>
      </c>
      <c r="CK1748">
        <f>YEAR(tbl_Opportunity[[#This Row],[Close Date]])</f>
        <v>2021</v>
      </c>
    </row>
    <row r="1749" spans="1:89">
      <c r="A1749" t="s">
        <v>4948</v>
      </c>
      <c r="B1749" t="b">
        <v>0</v>
      </c>
      <c r="D1749" t="b">
        <v>0</v>
      </c>
      <c r="H1749" s="1">
        <v>44772</v>
      </c>
      <c r="I1749" t="b">
        <v>0</v>
      </c>
      <c r="L1749" t="s">
        <v>4949</v>
      </c>
      <c r="O1749" t="s">
        <v>387</v>
      </c>
      <c r="P1749" t="b">
        <v>1</v>
      </c>
      <c r="Q1749" s="2">
        <v>43682.760462962964</v>
      </c>
      <c r="R1749" s="1"/>
      <c r="S1749" t="b">
        <v>0</v>
      </c>
      <c r="U1749" s="1"/>
      <c r="V1749" t="b">
        <v>0</v>
      </c>
      <c r="W1749" s="1">
        <v>44621</v>
      </c>
      <c r="X1749">
        <v>3</v>
      </c>
      <c r="Y1749">
        <v>2022</v>
      </c>
      <c r="Z1749" t="s">
        <v>161</v>
      </c>
      <c r="AA1749" t="s">
        <v>161</v>
      </c>
      <c r="AB1749" t="b">
        <v>0</v>
      </c>
      <c r="AC1749" t="b">
        <v>0</v>
      </c>
      <c r="AE1749" t="b">
        <v>1</v>
      </c>
      <c r="AF1749" t="b">
        <v>0</v>
      </c>
      <c r="AG1749" t="b">
        <v>0</v>
      </c>
      <c r="AH1749" t="s">
        <v>4808</v>
      </c>
      <c r="AI1749" t="b">
        <v>0</v>
      </c>
      <c r="AK1749" t="b">
        <v>0</v>
      </c>
      <c r="AL1749" s="1">
        <v>44113</v>
      </c>
      <c r="AM1749" t="s">
        <v>162</v>
      </c>
      <c r="AN1749" s="2">
        <v>44543.724398148152</v>
      </c>
      <c r="AP1749" s="2">
        <v>44193.252847222226</v>
      </c>
      <c r="AQ1749" s="1"/>
      <c r="AS1749" t="b">
        <v>0</v>
      </c>
      <c r="AT1749" t="s">
        <v>4055</v>
      </c>
      <c r="AU1749" t="s">
        <v>95</v>
      </c>
      <c r="AV1749" t="s">
        <v>93</v>
      </c>
      <c r="BB1749" t="s">
        <v>4950</v>
      </c>
      <c r="BD1749" t="b">
        <v>0</v>
      </c>
      <c r="BH1749" t="s">
        <v>387</v>
      </c>
      <c r="BI1749" t="s">
        <v>150</v>
      </c>
      <c r="BJ1749" t="s">
        <v>95</v>
      </c>
      <c r="BL1749" t="s">
        <v>4949</v>
      </c>
      <c r="BN1749" t="s">
        <v>415</v>
      </c>
      <c r="BQ1749" t="s">
        <v>96</v>
      </c>
      <c r="BR1749" t="b">
        <v>0</v>
      </c>
      <c r="BT1749" t="b">
        <v>0</v>
      </c>
      <c r="BW1749" t="s">
        <v>339</v>
      </c>
      <c r="BX1749" t="b">
        <v>0</v>
      </c>
      <c r="BY1749" s="2">
        <v>44543.724398148152</v>
      </c>
      <c r="CB1749" t="b">
        <v>0</v>
      </c>
      <c r="CC1749" t="b">
        <v>0</v>
      </c>
      <c r="CD1749">
        <v>0</v>
      </c>
      <c r="CE1749">
        <v>0</v>
      </c>
      <c r="CF1749">
        <v>100602.03</v>
      </c>
      <c r="CH1749">
        <v>30180.61</v>
      </c>
      <c r="CI1749">
        <v>30</v>
      </c>
      <c r="CJ1749">
        <v>0</v>
      </c>
      <c r="CK1749">
        <f>YEAR(tbl_Opportunity[[#This Row],[Close Date]])</f>
        <v>2022</v>
      </c>
    </row>
    <row r="1750" spans="1:89">
      <c r="A1750" t="s">
        <v>4951</v>
      </c>
      <c r="B1750" t="b">
        <v>0</v>
      </c>
      <c r="D1750" t="b">
        <v>0</v>
      </c>
      <c r="H1750" s="1">
        <v>44196</v>
      </c>
      <c r="I1750" t="b">
        <v>0</v>
      </c>
      <c r="L1750" t="s">
        <v>4952</v>
      </c>
      <c r="O1750" t="s">
        <v>99</v>
      </c>
      <c r="P1750" t="b">
        <v>1</v>
      </c>
      <c r="Q1750" s="2">
        <v>43388.758761574078</v>
      </c>
      <c r="R1750" s="1"/>
      <c r="S1750" t="b">
        <v>0</v>
      </c>
      <c r="U1750" s="1"/>
      <c r="V1750" t="b">
        <v>0</v>
      </c>
      <c r="W1750" s="1">
        <v>43922</v>
      </c>
      <c r="X1750">
        <v>4</v>
      </c>
      <c r="Y1750">
        <v>2020</v>
      </c>
      <c r="Z1750" t="s">
        <v>161</v>
      </c>
      <c r="AA1750" t="s">
        <v>161</v>
      </c>
      <c r="AB1750" t="b">
        <v>0</v>
      </c>
      <c r="AC1750" t="b">
        <v>0</v>
      </c>
      <c r="AE1750" t="b">
        <v>1</v>
      </c>
      <c r="AF1750" t="b">
        <v>0</v>
      </c>
      <c r="AG1750" t="b">
        <v>0</v>
      </c>
      <c r="AH1750" t="s">
        <v>4863</v>
      </c>
      <c r="AI1750" t="b">
        <v>0</v>
      </c>
      <c r="AK1750" t="b">
        <v>0</v>
      </c>
      <c r="AL1750" s="1">
        <v>43977</v>
      </c>
      <c r="AM1750" t="s">
        <v>162</v>
      </c>
      <c r="AN1750" s="2">
        <v>44297.904502314814</v>
      </c>
      <c r="AP1750" s="2">
        <v>43836.762569444443</v>
      </c>
      <c r="AQ1750" s="1"/>
      <c r="AS1750" t="b">
        <v>0</v>
      </c>
      <c r="AU1750" t="s">
        <v>384</v>
      </c>
      <c r="AV1750" t="s">
        <v>93</v>
      </c>
      <c r="BB1750" t="s">
        <v>4953</v>
      </c>
      <c r="BD1750" t="b">
        <v>0</v>
      </c>
      <c r="BH1750" t="s">
        <v>332</v>
      </c>
      <c r="BI1750" t="s">
        <v>150</v>
      </c>
      <c r="BJ1750" t="s">
        <v>95</v>
      </c>
      <c r="BL1750" t="s">
        <v>4952</v>
      </c>
      <c r="BQ1750" t="s">
        <v>96</v>
      </c>
      <c r="BR1750" t="b">
        <v>0</v>
      </c>
      <c r="BT1750" t="b">
        <v>0</v>
      </c>
      <c r="BW1750" t="s">
        <v>166</v>
      </c>
      <c r="BX1750" t="b">
        <v>0</v>
      </c>
      <c r="BY1750" s="2">
        <v>44376.857569444444</v>
      </c>
      <c r="CB1750" t="b">
        <v>0</v>
      </c>
      <c r="CC1750" t="b">
        <v>0</v>
      </c>
      <c r="CF1750">
        <v>65636</v>
      </c>
      <c r="CH1750">
        <v>6563.6</v>
      </c>
      <c r="CI1750">
        <v>10</v>
      </c>
      <c r="CJ1750">
        <v>0</v>
      </c>
      <c r="CK1750">
        <f>YEAR(tbl_Opportunity[[#This Row],[Close Date]])</f>
        <v>2020</v>
      </c>
    </row>
    <row r="1751" spans="1:89">
      <c r="A1751" t="s">
        <v>4954</v>
      </c>
      <c r="B1751" t="b">
        <v>0</v>
      </c>
      <c r="D1751" t="b">
        <v>0</v>
      </c>
      <c r="H1751" s="1">
        <v>44196</v>
      </c>
      <c r="I1751" t="b">
        <v>0</v>
      </c>
      <c r="L1751" t="s">
        <v>4955</v>
      </c>
      <c r="O1751" t="s">
        <v>99</v>
      </c>
      <c r="P1751" t="b">
        <v>1</v>
      </c>
      <c r="Q1751" s="2">
        <v>43171.833738425928</v>
      </c>
      <c r="R1751" s="1"/>
      <c r="S1751" t="b">
        <v>0</v>
      </c>
      <c r="U1751" s="1"/>
      <c r="V1751" t="b">
        <v>0</v>
      </c>
      <c r="W1751" s="1">
        <v>43922</v>
      </c>
      <c r="X1751">
        <v>4</v>
      </c>
      <c r="Y1751">
        <v>2020</v>
      </c>
      <c r="Z1751" t="s">
        <v>161</v>
      </c>
      <c r="AA1751" t="s">
        <v>161</v>
      </c>
      <c r="AB1751" t="b">
        <v>0</v>
      </c>
      <c r="AC1751" t="b">
        <v>0</v>
      </c>
      <c r="AE1751" t="b">
        <v>1</v>
      </c>
      <c r="AF1751" t="b">
        <v>0</v>
      </c>
      <c r="AG1751" t="b">
        <v>0</v>
      </c>
      <c r="AH1751" t="s">
        <v>4812</v>
      </c>
      <c r="AI1751" t="b">
        <v>0</v>
      </c>
      <c r="AK1751" t="b">
        <v>0</v>
      </c>
      <c r="AL1751" s="1">
        <v>43971</v>
      </c>
      <c r="AM1751" t="s">
        <v>92</v>
      </c>
      <c r="AN1751" s="2">
        <v>44091.617314814815</v>
      </c>
      <c r="AP1751" s="2">
        <v>43836.762569444443</v>
      </c>
      <c r="AQ1751" s="1"/>
      <c r="AS1751" t="b">
        <v>0</v>
      </c>
      <c r="AU1751" t="s">
        <v>384</v>
      </c>
      <c r="AV1751" t="s">
        <v>93</v>
      </c>
      <c r="BB1751" t="s">
        <v>4956</v>
      </c>
      <c r="BD1751" t="b">
        <v>0</v>
      </c>
      <c r="BH1751" t="s">
        <v>332</v>
      </c>
      <c r="BI1751" t="s">
        <v>150</v>
      </c>
      <c r="BJ1751" t="s">
        <v>384</v>
      </c>
      <c r="BL1751" t="s">
        <v>4955</v>
      </c>
      <c r="BQ1751" t="s">
        <v>96</v>
      </c>
      <c r="BR1751" t="b">
        <v>0</v>
      </c>
      <c r="BT1751" t="b">
        <v>0</v>
      </c>
      <c r="BW1751" t="s">
        <v>166</v>
      </c>
      <c r="BX1751" t="b">
        <v>0</v>
      </c>
      <c r="BY1751" s="2">
        <v>44376.857569444444</v>
      </c>
      <c r="CB1751" t="b">
        <v>0</v>
      </c>
      <c r="CC1751" t="b">
        <v>0</v>
      </c>
      <c r="CF1751">
        <v>137136</v>
      </c>
      <c r="CH1751">
        <v>13713.6</v>
      </c>
      <c r="CI1751">
        <v>10</v>
      </c>
      <c r="CJ1751">
        <v>0</v>
      </c>
      <c r="CK1751">
        <f>YEAR(tbl_Opportunity[[#This Row],[Close Date]])</f>
        <v>2020</v>
      </c>
    </row>
    <row r="1752" spans="1:89">
      <c r="A1752" t="s">
        <v>4957</v>
      </c>
      <c r="B1752" t="b">
        <v>0</v>
      </c>
      <c r="D1752" t="b">
        <v>0</v>
      </c>
      <c r="H1752" s="1">
        <v>44196</v>
      </c>
      <c r="I1752" t="b">
        <v>0</v>
      </c>
      <c r="L1752" t="s">
        <v>4958</v>
      </c>
      <c r="O1752" t="s">
        <v>99</v>
      </c>
      <c r="P1752" t="b">
        <v>1</v>
      </c>
      <c r="Q1752" s="2">
        <v>43136.569444444445</v>
      </c>
      <c r="R1752" s="1"/>
      <c r="S1752" t="b">
        <v>0</v>
      </c>
      <c r="U1752" s="1"/>
      <c r="V1752" t="b">
        <v>0</v>
      </c>
      <c r="W1752" s="1">
        <v>43922</v>
      </c>
      <c r="X1752">
        <v>4</v>
      </c>
      <c r="Y1752">
        <v>2020</v>
      </c>
      <c r="Z1752" t="s">
        <v>161</v>
      </c>
      <c r="AA1752" t="s">
        <v>161</v>
      </c>
      <c r="AB1752" t="b">
        <v>0</v>
      </c>
      <c r="AC1752" t="b">
        <v>0</v>
      </c>
      <c r="AE1752" t="b">
        <v>1</v>
      </c>
      <c r="AF1752" t="b">
        <v>0</v>
      </c>
      <c r="AG1752" t="b">
        <v>0</v>
      </c>
      <c r="AH1752" t="s">
        <v>1016</v>
      </c>
      <c r="AI1752" t="b">
        <v>0</v>
      </c>
      <c r="AK1752" t="b">
        <v>0</v>
      </c>
      <c r="AL1752" s="1"/>
      <c r="AM1752" t="s">
        <v>92</v>
      </c>
      <c r="AN1752" s="2">
        <v>44091.617314814815</v>
      </c>
      <c r="AP1752" s="2">
        <v>43836.762569444443</v>
      </c>
      <c r="AQ1752" s="1"/>
      <c r="AS1752" t="b">
        <v>0</v>
      </c>
      <c r="AU1752" t="s">
        <v>384</v>
      </c>
      <c r="AV1752" t="s">
        <v>93</v>
      </c>
      <c r="BB1752" t="s">
        <v>4959</v>
      </c>
      <c r="BD1752" t="b">
        <v>0</v>
      </c>
      <c r="BH1752" t="s">
        <v>332</v>
      </c>
      <c r="BI1752" t="s">
        <v>155</v>
      </c>
      <c r="BJ1752" t="s">
        <v>384</v>
      </c>
      <c r="BL1752" t="s">
        <v>4958</v>
      </c>
      <c r="BQ1752" t="s">
        <v>96</v>
      </c>
      <c r="BR1752" t="b">
        <v>0</v>
      </c>
      <c r="BT1752" t="b">
        <v>0</v>
      </c>
      <c r="BW1752" t="s">
        <v>166</v>
      </c>
      <c r="BX1752" t="b">
        <v>0</v>
      </c>
      <c r="BY1752" s="2">
        <v>44376.857569444444</v>
      </c>
      <c r="CB1752" t="b">
        <v>0</v>
      </c>
      <c r="CC1752" t="b">
        <v>0</v>
      </c>
      <c r="CF1752">
        <v>80194</v>
      </c>
      <c r="CH1752">
        <v>8019.4</v>
      </c>
      <c r="CI1752">
        <v>10</v>
      </c>
      <c r="CJ1752">
        <v>0</v>
      </c>
      <c r="CK1752">
        <f>YEAR(tbl_Opportunity[[#This Row],[Close Date]])</f>
        <v>2020</v>
      </c>
    </row>
    <row r="1753" spans="1:89">
      <c r="A1753" t="s">
        <v>4960</v>
      </c>
      <c r="B1753" t="b">
        <v>0</v>
      </c>
      <c r="D1753" t="b">
        <v>0</v>
      </c>
      <c r="H1753" s="1">
        <v>44196</v>
      </c>
      <c r="I1753" t="b">
        <v>0</v>
      </c>
      <c r="L1753" t="s">
        <v>4961</v>
      </c>
      <c r="O1753" t="s">
        <v>99</v>
      </c>
      <c r="P1753" t="b">
        <v>1</v>
      </c>
      <c r="Q1753" s="2">
        <v>43153.531851851854</v>
      </c>
      <c r="R1753" s="1"/>
      <c r="S1753" t="b">
        <v>0</v>
      </c>
      <c r="U1753" s="1"/>
      <c r="V1753" t="b">
        <v>0</v>
      </c>
      <c r="W1753" s="1">
        <v>43922</v>
      </c>
      <c r="X1753">
        <v>4</v>
      </c>
      <c r="Y1753">
        <v>2020</v>
      </c>
      <c r="Z1753" t="s">
        <v>161</v>
      </c>
      <c r="AA1753" t="s">
        <v>161</v>
      </c>
      <c r="AB1753" t="b">
        <v>0</v>
      </c>
      <c r="AC1753" t="b">
        <v>0</v>
      </c>
      <c r="AE1753" t="b">
        <v>1</v>
      </c>
      <c r="AF1753" t="b">
        <v>0</v>
      </c>
      <c r="AG1753" t="b">
        <v>0</v>
      </c>
      <c r="AH1753" t="s">
        <v>1016</v>
      </c>
      <c r="AI1753" t="b">
        <v>0</v>
      </c>
      <c r="AK1753" t="b">
        <v>0</v>
      </c>
      <c r="AL1753" s="1">
        <v>43153</v>
      </c>
      <c r="AM1753" t="s">
        <v>162</v>
      </c>
      <c r="AN1753" s="2">
        <v>44297.838888888888</v>
      </c>
      <c r="AP1753" s="2">
        <v>43836.762569444443</v>
      </c>
      <c r="AQ1753" s="1"/>
      <c r="AS1753" t="b">
        <v>0</v>
      </c>
      <c r="AU1753" t="s">
        <v>157</v>
      </c>
      <c r="AV1753" t="s">
        <v>213</v>
      </c>
      <c r="BB1753" t="s">
        <v>4962</v>
      </c>
      <c r="BD1753" t="b">
        <v>0</v>
      </c>
      <c r="BH1753" t="s">
        <v>332</v>
      </c>
      <c r="BI1753" t="s">
        <v>155</v>
      </c>
      <c r="BJ1753" t="s">
        <v>157</v>
      </c>
      <c r="BL1753" t="s">
        <v>4961</v>
      </c>
      <c r="BQ1753" t="s">
        <v>96</v>
      </c>
      <c r="BR1753" t="b">
        <v>0</v>
      </c>
      <c r="BT1753" t="b">
        <v>0</v>
      </c>
      <c r="BW1753" t="s">
        <v>166</v>
      </c>
      <c r="BX1753" t="b">
        <v>0</v>
      </c>
      <c r="BY1753" s="2">
        <v>44376.857569444444</v>
      </c>
      <c r="CB1753" t="b">
        <v>0</v>
      </c>
      <c r="CC1753" t="b">
        <v>0</v>
      </c>
      <c r="CF1753">
        <v>80194</v>
      </c>
      <c r="CH1753">
        <v>8019.4</v>
      </c>
      <c r="CI1753">
        <v>10</v>
      </c>
      <c r="CJ1753">
        <v>0</v>
      </c>
      <c r="CK1753">
        <f>YEAR(tbl_Opportunity[[#This Row],[Close Date]])</f>
        <v>2020</v>
      </c>
    </row>
    <row r="1754" spans="1:89">
      <c r="A1754" t="s">
        <v>2837</v>
      </c>
      <c r="B1754" t="b">
        <v>0</v>
      </c>
      <c r="D1754" t="b">
        <v>0</v>
      </c>
      <c r="E1754" t="s">
        <v>3040</v>
      </c>
      <c r="H1754" s="1">
        <v>44196</v>
      </c>
      <c r="I1754" t="b">
        <v>0</v>
      </c>
      <c r="L1754" t="s">
        <v>4963</v>
      </c>
      <c r="O1754" t="s">
        <v>99</v>
      </c>
      <c r="P1754" t="b">
        <v>1</v>
      </c>
      <c r="Q1754" s="2">
        <v>43833.910578703704</v>
      </c>
      <c r="R1754" s="1"/>
      <c r="S1754" t="b">
        <v>0</v>
      </c>
      <c r="U1754" s="1"/>
      <c r="V1754" t="b">
        <v>0</v>
      </c>
      <c r="W1754" s="1">
        <v>43922</v>
      </c>
      <c r="X1754">
        <v>4</v>
      </c>
      <c r="Y1754">
        <v>2020</v>
      </c>
      <c r="Z1754" t="s">
        <v>161</v>
      </c>
      <c r="AA1754" t="s">
        <v>161</v>
      </c>
      <c r="AB1754" t="b">
        <v>0</v>
      </c>
      <c r="AC1754" t="b">
        <v>0</v>
      </c>
      <c r="AE1754" t="b">
        <v>1</v>
      </c>
      <c r="AF1754" t="b">
        <v>0</v>
      </c>
      <c r="AG1754" t="b">
        <v>0</v>
      </c>
      <c r="AH1754" t="s">
        <v>1016</v>
      </c>
      <c r="AI1754" t="b">
        <v>0</v>
      </c>
      <c r="AK1754" t="b">
        <v>0</v>
      </c>
      <c r="AL1754" s="1">
        <v>43833</v>
      </c>
      <c r="AM1754" t="s">
        <v>332</v>
      </c>
      <c r="AN1754" s="2">
        <v>44200.574606481481</v>
      </c>
      <c r="AP1754" s="2">
        <v>43836.762627314813</v>
      </c>
      <c r="AQ1754" s="1"/>
      <c r="AS1754" t="b">
        <v>0</v>
      </c>
      <c r="AV1754" t="s">
        <v>176</v>
      </c>
      <c r="BB1754" t="s">
        <v>4964</v>
      </c>
      <c r="BD1754" t="b">
        <v>0</v>
      </c>
      <c r="BH1754" t="s">
        <v>332</v>
      </c>
      <c r="BI1754" t="s">
        <v>155</v>
      </c>
      <c r="BJ1754" t="s">
        <v>95</v>
      </c>
      <c r="BL1754" t="s">
        <v>4963</v>
      </c>
      <c r="BQ1754" t="s">
        <v>96</v>
      </c>
      <c r="BR1754" t="b">
        <v>0</v>
      </c>
      <c r="BT1754" t="b">
        <v>0</v>
      </c>
      <c r="BW1754" t="s">
        <v>166</v>
      </c>
      <c r="BX1754" t="b">
        <v>0</v>
      </c>
      <c r="BY1754" s="2">
        <v>44376.857581018521</v>
      </c>
      <c r="CB1754" t="b">
        <v>0</v>
      </c>
      <c r="CC1754" t="b">
        <v>0</v>
      </c>
      <c r="CF1754">
        <v>59880.800000000003</v>
      </c>
      <c r="CH1754">
        <v>5988.08</v>
      </c>
      <c r="CI1754">
        <v>10</v>
      </c>
      <c r="CJ1754">
        <v>0</v>
      </c>
      <c r="CK1754">
        <f>YEAR(tbl_Opportunity[[#This Row],[Close Date]])</f>
        <v>2020</v>
      </c>
    </row>
    <row r="1755" spans="1:89">
      <c r="A1755" t="s">
        <v>4965</v>
      </c>
      <c r="B1755" t="b">
        <v>0</v>
      </c>
      <c r="D1755" t="b">
        <v>0</v>
      </c>
      <c r="E1755" t="s">
        <v>4966</v>
      </c>
      <c r="H1755" s="1">
        <v>44561</v>
      </c>
      <c r="I1755" t="b">
        <v>0</v>
      </c>
      <c r="L1755" t="s">
        <v>4967</v>
      </c>
      <c r="O1755" t="s">
        <v>387</v>
      </c>
      <c r="P1755" t="b">
        <v>1</v>
      </c>
      <c r="Q1755" s="2">
        <v>43815.941840277781</v>
      </c>
      <c r="R1755" s="1"/>
      <c r="S1755" t="b">
        <v>0</v>
      </c>
      <c r="U1755" s="1"/>
      <c r="V1755" t="b">
        <v>0</v>
      </c>
      <c r="W1755" s="1">
        <v>44287</v>
      </c>
      <c r="X1755">
        <v>4</v>
      </c>
      <c r="Y1755">
        <v>2021</v>
      </c>
      <c r="Z1755" t="s">
        <v>161</v>
      </c>
      <c r="AA1755" t="s">
        <v>161</v>
      </c>
      <c r="AB1755" t="b">
        <v>0</v>
      </c>
      <c r="AC1755" t="b">
        <v>0</v>
      </c>
      <c r="AE1755" t="b">
        <v>1</v>
      </c>
      <c r="AF1755" t="b">
        <v>0</v>
      </c>
      <c r="AG1755" t="b">
        <v>0</v>
      </c>
      <c r="AH1755" t="s">
        <v>4808</v>
      </c>
      <c r="AI1755" t="b">
        <v>0</v>
      </c>
      <c r="AK1755" t="b">
        <v>0</v>
      </c>
      <c r="AL1755" s="1">
        <v>43815</v>
      </c>
      <c r="AM1755" t="s">
        <v>162</v>
      </c>
      <c r="AN1755" s="2">
        <v>44302.593217592592</v>
      </c>
      <c r="AP1755" s="2">
        <v>44193.240590277775</v>
      </c>
      <c r="AQ1755" s="1"/>
      <c r="AS1755" t="b">
        <v>0</v>
      </c>
      <c r="AV1755" t="s">
        <v>197</v>
      </c>
      <c r="BB1755" t="s">
        <v>4968</v>
      </c>
      <c r="BD1755" t="b">
        <v>0</v>
      </c>
      <c r="BH1755" t="s">
        <v>387</v>
      </c>
      <c r="BI1755" t="s">
        <v>150</v>
      </c>
      <c r="BJ1755" t="s">
        <v>384</v>
      </c>
      <c r="BL1755" t="s">
        <v>4967</v>
      </c>
      <c r="BN1755" t="s">
        <v>415</v>
      </c>
      <c r="BQ1755" t="s">
        <v>96</v>
      </c>
      <c r="BR1755" t="b">
        <v>0</v>
      </c>
      <c r="BT1755" t="b">
        <v>0</v>
      </c>
      <c r="BW1755" t="s">
        <v>313</v>
      </c>
      <c r="BX1755" t="b">
        <v>0</v>
      </c>
      <c r="BY1755" s="2">
        <v>44376.857581018521</v>
      </c>
      <c r="CB1755" t="b">
        <v>0</v>
      </c>
      <c r="CC1755" t="b">
        <v>0</v>
      </c>
      <c r="CF1755">
        <v>98779.81</v>
      </c>
      <c r="CH1755">
        <v>4938.99</v>
      </c>
      <c r="CI1755">
        <v>5</v>
      </c>
      <c r="CJ1755">
        <v>0</v>
      </c>
      <c r="CK1755">
        <f>YEAR(tbl_Opportunity[[#This Row],[Close Date]])</f>
        <v>2021</v>
      </c>
    </row>
    <row r="1756" spans="1:89">
      <c r="A1756" t="s">
        <v>4969</v>
      </c>
      <c r="B1756" t="b">
        <v>0</v>
      </c>
      <c r="D1756" t="b">
        <v>0</v>
      </c>
      <c r="H1756" s="1">
        <v>44561</v>
      </c>
      <c r="I1756" t="b">
        <v>0</v>
      </c>
      <c r="L1756" t="s">
        <v>4970</v>
      </c>
      <c r="O1756" t="s">
        <v>99</v>
      </c>
      <c r="P1756" t="b">
        <v>1</v>
      </c>
      <c r="Q1756" s="2">
        <v>43258.589363425926</v>
      </c>
      <c r="R1756" s="1"/>
      <c r="S1756" t="b">
        <v>0</v>
      </c>
      <c r="U1756" s="1"/>
      <c r="V1756" t="b">
        <v>0</v>
      </c>
      <c r="W1756" s="1">
        <v>44287</v>
      </c>
      <c r="X1756">
        <v>4</v>
      </c>
      <c r="Y1756">
        <v>2021</v>
      </c>
      <c r="Z1756" t="s">
        <v>161</v>
      </c>
      <c r="AA1756" t="s">
        <v>161</v>
      </c>
      <c r="AB1756" t="b">
        <v>0</v>
      </c>
      <c r="AC1756" t="b">
        <v>0</v>
      </c>
      <c r="AE1756" t="b">
        <v>1</v>
      </c>
      <c r="AF1756" t="b">
        <v>0</v>
      </c>
      <c r="AG1756" t="b">
        <v>0</v>
      </c>
      <c r="AH1756" t="s">
        <v>4808</v>
      </c>
      <c r="AI1756" t="b">
        <v>0</v>
      </c>
      <c r="AK1756" t="b">
        <v>0</v>
      </c>
      <c r="AL1756" s="1">
        <v>43503</v>
      </c>
      <c r="AM1756" t="s">
        <v>162</v>
      </c>
      <c r="AN1756" s="2">
        <v>44300.834421296298</v>
      </c>
      <c r="AP1756" s="2">
        <v>44193.250960648147</v>
      </c>
      <c r="AQ1756" s="1"/>
      <c r="AS1756" t="b">
        <v>0</v>
      </c>
      <c r="AU1756" t="s">
        <v>384</v>
      </c>
      <c r="AV1756" t="s">
        <v>93</v>
      </c>
      <c r="BB1756" t="s">
        <v>4971</v>
      </c>
      <c r="BD1756" t="b">
        <v>0</v>
      </c>
      <c r="BH1756" t="s">
        <v>387</v>
      </c>
      <c r="BI1756" t="s">
        <v>150</v>
      </c>
      <c r="BJ1756" t="s">
        <v>384</v>
      </c>
      <c r="BL1756" t="s">
        <v>4970</v>
      </c>
      <c r="BN1756" t="s">
        <v>415</v>
      </c>
      <c r="BQ1756" t="s">
        <v>96</v>
      </c>
      <c r="BR1756" t="b">
        <v>0</v>
      </c>
      <c r="BT1756" t="b">
        <v>0</v>
      </c>
      <c r="BW1756" t="s">
        <v>313</v>
      </c>
      <c r="BX1756" t="b">
        <v>0</v>
      </c>
      <c r="BY1756" s="2">
        <v>44376.857569444444</v>
      </c>
      <c r="CB1756" t="b">
        <v>0</v>
      </c>
      <c r="CC1756" t="b">
        <v>0</v>
      </c>
      <c r="CF1756">
        <v>65000</v>
      </c>
      <c r="CH1756">
        <v>3250</v>
      </c>
      <c r="CI1756">
        <v>5</v>
      </c>
      <c r="CJ1756">
        <v>0</v>
      </c>
      <c r="CK1756">
        <f>YEAR(tbl_Opportunity[[#This Row],[Close Date]])</f>
        <v>2021</v>
      </c>
    </row>
    <row r="1757" spans="1:89">
      <c r="A1757" t="s">
        <v>4972</v>
      </c>
      <c r="B1757" t="b">
        <v>0</v>
      </c>
      <c r="D1757" t="b">
        <v>0</v>
      </c>
      <c r="E1757" t="s">
        <v>2929</v>
      </c>
      <c r="H1757" s="1">
        <v>44561</v>
      </c>
      <c r="I1757" t="b">
        <v>0</v>
      </c>
      <c r="L1757" t="s">
        <v>4973</v>
      </c>
      <c r="O1757" t="s">
        <v>2842</v>
      </c>
      <c r="P1757" t="b">
        <v>1</v>
      </c>
      <c r="Q1757" s="2">
        <v>44129.909699074073</v>
      </c>
      <c r="R1757" s="1"/>
      <c r="S1757" t="b">
        <v>0</v>
      </c>
      <c r="U1757" s="1"/>
      <c r="V1757" t="b">
        <v>0</v>
      </c>
      <c r="W1757" s="1">
        <v>44287</v>
      </c>
      <c r="X1757">
        <v>4</v>
      </c>
      <c r="Y1757">
        <v>2021</v>
      </c>
      <c r="Z1757" t="s">
        <v>161</v>
      </c>
      <c r="AA1757" t="s">
        <v>161</v>
      </c>
      <c r="AB1757" t="b">
        <v>0</v>
      </c>
      <c r="AC1757" t="b">
        <v>0</v>
      </c>
      <c r="AE1757" t="b">
        <v>1</v>
      </c>
      <c r="AF1757" t="b">
        <v>0</v>
      </c>
      <c r="AG1757" t="b">
        <v>0</v>
      </c>
      <c r="AH1757" t="s">
        <v>4808</v>
      </c>
      <c r="AI1757" t="b">
        <v>0</v>
      </c>
      <c r="AK1757" t="b">
        <v>0</v>
      </c>
      <c r="AL1757" s="1"/>
      <c r="AM1757" t="s">
        <v>2842</v>
      </c>
      <c r="AN1757" s="2">
        <v>44326.431122685186</v>
      </c>
      <c r="AP1757" s="2">
        <v>44326.431122685186</v>
      </c>
      <c r="AQ1757" s="1"/>
      <c r="AS1757" t="b">
        <v>0</v>
      </c>
      <c r="AV1757" t="s">
        <v>93</v>
      </c>
      <c r="BB1757" t="s">
        <v>4974</v>
      </c>
      <c r="BD1757" t="b">
        <v>0</v>
      </c>
      <c r="BH1757" t="s">
        <v>2842</v>
      </c>
      <c r="BI1757" t="s">
        <v>155</v>
      </c>
      <c r="BJ1757" t="s">
        <v>95</v>
      </c>
      <c r="BL1757" t="s">
        <v>4973</v>
      </c>
      <c r="BN1757" t="s">
        <v>415</v>
      </c>
      <c r="BQ1757" t="s">
        <v>96</v>
      </c>
      <c r="BR1757" t="b">
        <v>0</v>
      </c>
      <c r="BT1757" t="b">
        <v>0</v>
      </c>
      <c r="BW1757" t="s">
        <v>313</v>
      </c>
      <c r="BX1757" t="b">
        <v>0</v>
      </c>
      <c r="BY1757" s="2">
        <v>44376.857581018521</v>
      </c>
      <c r="CB1757" t="b">
        <v>0</v>
      </c>
      <c r="CC1757" t="b">
        <v>0</v>
      </c>
      <c r="CF1757">
        <v>94426</v>
      </c>
      <c r="CH1757">
        <v>4721.3</v>
      </c>
      <c r="CI1757">
        <v>5</v>
      </c>
      <c r="CJ1757">
        <v>0</v>
      </c>
      <c r="CK1757">
        <f>YEAR(tbl_Opportunity[[#This Row],[Close Date]])</f>
        <v>2021</v>
      </c>
    </row>
    <row r="1758" spans="1:89">
      <c r="A1758" t="s">
        <v>4975</v>
      </c>
      <c r="B1758" t="b">
        <v>0</v>
      </c>
      <c r="D1758" t="b">
        <v>0</v>
      </c>
      <c r="H1758" s="1">
        <v>44926</v>
      </c>
      <c r="I1758" t="b">
        <v>0</v>
      </c>
      <c r="L1758" t="s">
        <v>4976</v>
      </c>
      <c r="O1758" t="s">
        <v>387</v>
      </c>
      <c r="P1758" t="b">
        <v>1</v>
      </c>
      <c r="Q1758" s="2">
        <v>43840.19902777778</v>
      </c>
      <c r="R1758" s="1"/>
      <c r="S1758" t="b">
        <v>0</v>
      </c>
      <c r="U1758" s="1"/>
      <c r="V1758" t="b">
        <v>0</v>
      </c>
      <c r="W1758" s="1">
        <v>44652</v>
      </c>
      <c r="X1758">
        <v>4</v>
      </c>
      <c r="Y1758">
        <v>2022</v>
      </c>
      <c r="Z1758" t="s">
        <v>161</v>
      </c>
      <c r="AA1758" t="s">
        <v>161</v>
      </c>
      <c r="AB1758" t="b">
        <v>0</v>
      </c>
      <c r="AC1758" t="b">
        <v>0</v>
      </c>
      <c r="AE1758" t="b">
        <v>1</v>
      </c>
      <c r="AF1758" t="b">
        <v>0</v>
      </c>
      <c r="AG1758" t="b">
        <v>0</v>
      </c>
      <c r="AH1758" t="s">
        <v>4808</v>
      </c>
      <c r="AI1758" t="b">
        <v>0</v>
      </c>
      <c r="AK1758" t="b">
        <v>0</v>
      </c>
      <c r="AL1758" s="1">
        <v>44210</v>
      </c>
      <c r="AM1758" t="s">
        <v>387</v>
      </c>
      <c r="AN1758" s="2">
        <v>44312.169641203705</v>
      </c>
      <c r="AP1758" s="2">
        <v>44193.215486111112</v>
      </c>
      <c r="AQ1758" s="1"/>
      <c r="AS1758" t="b">
        <v>0</v>
      </c>
      <c r="AU1758" t="s">
        <v>95</v>
      </c>
      <c r="AV1758" t="s">
        <v>93</v>
      </c>
      <c r="BB1758" t="s">
        <v>4977</v>
      </c>
      <c r="BD1758" t="b">
        <v>0</v>
      </c>
      <c r="BH1758" t="s">
        <v>387</v>
      </c>
      <c r="BI1758" t="s">
        <v>150</v>
      </c>
      <c r="BJ1758" t="s">
        <v>95</v>
      </c>
      <c r="BL1758" t="s">
        <v>4976</v>
      </c>
      <c r="BN1758" t="s">
        <v>415</v>
      </c>
      <c r="BQ1758" t="s">
        <v>96</v>
      </c>
      <c r="BR1758" t="b">
        <v>0</v>
      </c>
      <c r="BT1758" t="b">
        <v>0</v>
      </c>
      <c r="BW1758" t="s">
        <v>313</v>
      </c>
      <c r="BX1758" t="b">
        <v>0</v>
      </c>
      <c r="BY1758" s="2">
        <v>44376.857581018521</v>
      </c>
      <c r="CB1758" t="b">
        <v>0</v>
      </c>
      <c r="CC1758" t="b">
        <v>0</v>
      </c>
      <c r="CF1758">
        <v>65913</v>
      </c>
      <c r="CH1758">
        <v>3295.65</v>
      </c>
      <c r="CI1758">
        <v>5</v>
      </c>
      <c r="CJ1758">
        <v>0</v>
      </c>
      <c r="CK1758">
        <f>YEAR(tbl_Opportunity[[#This Row],[Close Date]])</f>
        <v>2022</v>
      </c>
    </row>
    <row r="1759" spans="1:89">
      <c r="A1759" t="s">
        <v>4978</v>
      </c>
      <c r="B1759" t="b">
        <v>0</v>
      </c>
      <c r="D1759" t="b">
        <v>0</v>
      </c>
      <c r="H1759" s="1">
        <v>44196</v>
      </c>
      <c r="I1759" t="b">
        <v>0</v>
      </c>
      <c r="L1759" t="s">
        <v>4979</v>
      </c>
      <c r="O1759" t="s">
        <v>99</v>
      </c>
      <c r="P1759" t="b">
        <v>1</v>
      </c>
      <c r="Q1759" s="2">
        <v>43819.857800925929</v>
      </c>
      <c r="R1759" s="1"/>
      <c r="S1759" t="b">
        <v>0</v>
      </c>
      <c r="U1759" s="1"/>
      <c r="V1759" t="b">
        <v>0</v>
      </c>
      <c r="W1759" s="1">
        <v>43922</v>
      </c>
      <c r="X1759">
        <v>4</v>
      </c>
      <c r="Y1759">
        <v>2020</v>
      </c>
      <c r="Z1759" t="s">
        <v>161</v>
      </c>
      <c r="AA1759" t="s">
        <v>161</v>
      </c>
      <c r="AB1759" t="b">
        <v>0</v>
      </c>
      <c r="AC1759" t="b">
        <v>0</v>
      </c>
      <c r="AE1759" t="b">
        <v>1</v>
      </c>
      <c r="AF1759" t="b">
        <v>0</v>
      </c>
      <c r="AG1759" t="b">
        <v>0</v>
      </c>
      <c r="AH1759" t="s">
        <v>4812</v>
      </c>
      <c r="AI1759" t="b">
        <v>0</v>
      </c>
      <c r="AK1759" t="b">
        <v>0</v>
      </c>
      <c r="AL1759" s="1">
        <v>43822</v>
      </c>
      <c r="AM1759" t="s">
        <v>92</v>
      </c>
      <c r="AN1759" s="2">
        <v>44091.617442129631</v>
      </c>
      <c r="AP1759" s="2">
        <v>43836.762569444443</v>
      </c>
      <c r="AQ1759" s="1"/>
      <c r="AS1759" t="b">
        <v>0</v>
      </c>
      <c r="AV1759" t="s">
        <v>93</v>
      </c>
      <c r="BB1759" t="s">
        <v>4980</v>
      </c>
      <c r="BD1759" t="b">
        <v>0</v>
      </c>
      <c r="BH1759" t="s">
        <v>332</v>
      </c>
      <c r="BI1759" t="s">
        <v>150</v>
      </c>
      <c r="BJ1759" t="s">
        <v>2848</v>
      </c>
      <c r="BL1759" t="s">
        <v>4979</v>
      </c>
      <c r="BN1759" t="s">
        <v>415</v>
      </c>
      <c r="BQ1759" t="s">
        <v>96</v>
      </c>
      <c r="BR1759" t="b">
        <v>0</v>
      </c>
      <c r="BT1759" t="b">
        <v>0</v>
      </c>
      <c r="BW1759" t="s">
        <v>166</v>
      </c>
      <c r="BX1759" t="b">
        <v>0</v>
      </c>
      <c r="BY1759" s="2">
        <v>44376.857581018521</v>
      </c>
      <c r="CB1759" t="b">
        <v>0</v>
      </c>
      <c r="CC1759" t="b">
        <v>0</v>
      </c>
      <c r="CF1759">
        <v>390636</v>
      </c>
      <c r="CH1759">
        <v>39063.599999999999</v>
      </c>
      <c r="CI1759">
        <v>10</v>
      </c>
      <c r="CJ1759">
        <v>0</v>
      </c>
      <c r="CK1759">
        <f>YEAR(tbl_Opportunity[[#This Row],[Close Date]])</f>
        <v>2020</v>
      </c>
    </row>
    <row r="1760" spans="1:89">
      <c r="A1760" t="s">
        <v>4981</v>
      </c>
      <c r="B1760" t="b">
        <v>0</v>
      </c>
      <c r="D1760" t="b">
        <v>0</v>
      </c>
      <c r="H1760" s="1">
        <v>44498</v>
      </c>
      <c r="I1760" t="b">
        <v>0</v>
      </c>
      <c r="L1760" t="s">
        <v>4982</v>
      </c>
      <c r="O1760" t="s">
        <v>387</v>
      </c>
      <c r="P1760" t="b">
        <v>1</v>
      </c>
      <c r="Q1760" s="2">
        <v>43675.917233796295</v>
      </c>
      <c r="R1760" s="1"/>
      <c r="S1760" t="b">
        <v>0</v>
      </c>
      <c r="U1760" s="1"/>
      <c r="V1760" t="b">
        <v>0</v>
      </c>
      <c r="W1760" s="1">
        <v>44287</v>
      </c>
      <c r="X1760">
        <v>4</v>
      </c>
      <c r="Y1760">
        <v>2021</v>
      </c>
      <c r="Z1760" t="s">
        <v>161</v>
      </c>
      <c r="AA1760" t="s">
        <v>161</v>
      </c>
      <c r="AB1760" t="b">
        <v>0</v>
      </c>
      <c r="AC1760" t="b">
        <v>0</v>
      </c>
      <c r="AE1760" t="b">
        <v>1</v>
      </c>
      <c r="AF1760" t="b">
        <v>0</v>
      </c>
      <c r="AG1760" t="b">
        <v>0</v>
      </c>
      <c r="AH1760" t="s">
        <v>4808</v>
      </c>
      <c r="AI1760" t="b">
        <v>0</v>
      </c>
      <c r="AK1760" t="b">
        <v>0</v>
      </c>
      <c r="AL1760" s="1">
        <v>43671</v>
      </c>
      <c r="AM1760" t="s">
        <v>387</v>
      </c>
      <c r="AN1760" s="2">
        <v>44312.186944444446</v>
      </c>
      <c r="AP1760" s="2">
        <v>44193.254999999997</v>
      </c>
      <c r="AQ1760" s="1"/>
      <c r="AS1760" t="b">
        <v>0</v>
      </c>
      <c r="AU1760" t="s">
        <v>95</v>
      </c>
      <c r="AV1760" t="s">
        <v>105</v>
      </c>
      <c r="BB1760" t="s">
        <v>4983</v>
      </c>
      <c r="BD1760" t="b">
        <v>0</v>
      </c>
      <c r="BH1760" t="s">
        <v>387</v>
      </c>
      <c r="BI1760" t="s">
        <v>150</v>
      </c>
      <c r="BJ1760" t="s">
        <v>95</v>
      </c>
      <c r="BL1760" t="s">
        <v>4982</v>
      </c>
      <c r="BN1760" t="s">
        <v>415</v>
      </c>
      <c r="BQ1760" t="s">
        <v>96</v>
      </c>
      <c r="BR1760" t="b">
        <v>0</v>
      </c>
      <c r="BT1760" t="b">
        <v>0</v>
      </c>
      <c r="BW1760" t="s">
        <v>339</v>
      </c>
      <c r="BX1760" t="b">
        <v>0</v>
      </c>
      <c r="BY1760" s="2">
        <v>44376.857569444444</v>
      </c>
      <c r="CB1760" t="b">
        <v>0</v>
      </c>
      <c r="CC1760" t="b">
        <v>0</v>
      </c>
      <c r="CF1760">
        <v>100644.74</v>
      </c>
      <c r="CH1760">
        <v>30193.42</v>
      </c>
      <c r="CI1760">
        <v>30</v>
      </c>
      <c r="CJ1760">
        <v>0</v>
      </c>
      <c r="CK1760">
        <f>YEAR(tbl_Opportunity[[#This Row],[Close Date]])</f>
        <v>2021</v>
      </c>
    </row>
    <row r="1761" spans="1:89">
      <c r="A1761" t="s">
        <v>4984</v>
      </c>
      <c r="B1761" t="b">
        <v>0</v>
      </c>
      <c r="D1761" t="b">
        <v>0</v>
      </c>
      <c r="H1761" s="1">
        <v>44561</v>
      </c>
      <c r="I1761" t="b">
        <v>0</v>
      </c>
      <c r="L1761" t="s">
        <v>4985</v>
      </c>
      <c r="O1761" t="s">
        <v>387</v>
      </c>
      <c r="P1761" t="b">
        <v>1</v>
      </c>
      <c r="Q1761" s="2">
        <v>43672.665046296293</v>
      </c>
      <c r="R1761" s="1"/>
      <c r="S1761" t="b">
        <v>0</v>
      </c>
      <c r="U1761" s="1"/>
      <c r="V1761" t="b">
        <v>0</v>
      </c>
      <c r="W1761" s="1">
        <v>44287</v>
      </c>
      <c r="X1761">
        <v>4</v>
      </c>
      <c r="Y1761">
        <v>2021</v>
      </c>
      <c r="Z1761" t="s">
        <v>161</v>
      </c>
      <c r="AA1761" t="s">
        <v>161</v>
      </c>
      <c r="AB1761" t="b">
        <v>0</v>
      </c>
      <c r="AC1761" t="b">
        <v>0</v>
      </c>
      <c r="AD1761" t="s">
        <v>654</v>
      </c>
      <c r="AE1761" t="b">
        <v>1</v>
      </c>
      <c r="AF1761" t="b">
        <v>0</v>
      </c>
      <c r="AG1761" t="b">
        <v>0</v>
      </c>
      <c r="AH1761" t="s">
        <v>4808</v>
      </c>
      <c r="AI1761" t="b">
        <v>0</v>
      </c>
      <c r="AK1761" t="b">
        <v>0</v>
      </c>
      <c r="AL1761" s="1">
        <v>43669</v>
      </c>
      <c r="AM1761" t="s">
        <v>387</v>
      </c>
      <c r="AN1761" s="2">
        <v>44312.173993055556</v>
      </c>
      <c r="AP1761" s="2">
        <v>43836.762569444443</v>
      </c>
      <c r="AQ1761" s="1"/>
      <c r="AS1761" t="b">
        <v>0</v>
      </c>
      <c r="AU1761" t="s">
        <v>95</v>
      </c>
      <c r="AV1761" t="s">
        <v>93</v>
      </c>
      <c r="BB1761" t="s">
        <v>4986</v>
      </c>
      <c r="BD1761" t="b">
        <v>0</v>
      </c>
      <c r="BH1761" t="s">
        <v>387</v>
      </c>
      <c r="BI1761" t="s">
        <v>150</v>
      </c>
      <c r="BJ1761" t="s">
        <v>95</v>
      </c>
      <c r="BL1761" t="s">
        <v>4985</v>
      </c>
      <c r="BN1761" t="s">
        <v>415</v>
      </c>
      <c r="BQ1761" t="s">
        <v>96</v>
      </c>
      <c r="BR1761" t="b">
        <v>0</v>
      </c>
      <c r="BT1761" t="b">
        <v>0</v>
      </c>
      <c r="BW1761" t="s">
        <v>166</v>
      </c>
      <c r="BX1761" t="b">
        <v>0</v>
      </c>
      <c r="BY1761" s="2">
        <v>44376.857569444444</v>
      </c>
      <c r="CB1761" t="b">
        <v>0</v>
      </c>
      <c r="CC1761" t="b">
        <v>0</v>
      </c>
      <c r="CF1761">
        <v>70691.69</v>
      </c>
      <c r="CH1761">
        <v>7069.17</v>
      </c>
      <c r="CI1761">
        <v>10</v>
      </c>
      <c r="CJ1761">
        <v>0</v>
      </c>
      <c r="CK1761">
        <f>YEAR(tbl_Opportunity[[#This Row],[Close Date]])</f>
        <v>2021</v>
      </c>
    </row>
    <row r="1762" spans="1:89">
      <c r="A1762" t="s">
        <v>4987</v>
      </c>
      <c r="B1762" t="b">
        <v>0</v>
      </c>
      <c r="D1762" t="b">
        <v>0</v>
      </c>
      <c r="E1762" t="s">
        <v>3713</v>
      </c>
      <c r="H1762" s="1">
        <v>44561</v>
      </c>
      <c r="I1762" t="b">
        <v>0</v>
      </c>
      <c r="L1762" t="s">
        <v>4988</v>
      </c>
      <c r="O1762" t="s">
        <v>387</v>
      </c>
      <c r="P1762" t="b">
        <v>1</v>
      </c>
      <c r="Q1762" s="2">
        <v>43895.01898148148</v>
      </c>
      <c r="R1762" s="1"/>
      <c r="S1762" t="b">
        <v>0</v>
      </c>
      <c r="U1762" s="1"/>
      <c r="V1762" t="b">
        <v>0</v>
      </c>
      <c r="W1762" s="1">
        <v>44287</v>
      </c>
      <c r="X1762">
        <v>4</v>
      </c>
      <c r="Y1762">
        <v>2021</v>
      </c>
      <c r="Z1762" t="s">
        <v>161</v>
      </c>
      <c r="AA1762" t="s">
        <v>161</v>
      </c>
      <c r="AB1762" t="b">
        <v>0</v>
      </c>
      <c r="AC1762" t="b">
        <v>0</v>
      </c>
      <c r="AE1762" t="b">
        <v>1</v>
      </c>
      <c r="AF1762" t="b">
        <v>0</v>
      </c>
      <c r="AG1762" t="b">
        <v>0</v>
      </c>
      <c r="AH1762" t="s">
        <v>4808</v>
      </c>
      <c r="AI1762" t="b">
        <v>0</v>
      </c>
      <c r="AK1762" t="b">
        <v>0</v>
      </c>
      <c r="AL1762" s="1">
        <v>43894</v>
      </c>
      <c r="AM1762" t="s">
        <v>162</v>
      </c>
      <c r="AN1762" s="2">
        <v>44300.834421296298</v>
      </c>
      <c r="AP1762" s="2">
        <v>44193.213113425925</v>
      </c>
      <c r="AQ1762" s="1"/>
      <c r="AS1762" t="b">
        <v>0</v>
      </c>
      <c r="AV1762" t="s">
        <v>153</v>
      </c>
      <c r="BB1762" t="s">
        <v>4989</v>
      </c>
      <c r="BD1762" t="b">
        <v>0</v>
      </c>
      <c r="BH1762" t="s">
        <v>387</v>
      </c>
      <c r="BI1762" t="s">
        <v>150</v>
      </c>
      <c r="BJ1762" t="s">
        <v>384</v>
      </c>
      <c r="BL1762" t="s">
        <v>4988</v>
      </c>
      <c r="BN1762" t="s">
        <v>415</v>
      </c>
      <c r="BQ1762" t="s">
        <v>96</v>
      </c>
      <c r="BR1762" t="b">
        <v>0</v>
      </c>
      <c r="BT1762" t="b">
        <v>0</v>
      </c>
      <c r="BW1762" t="s">
        <v>313</v>
      </c>
      <c r="BX1762" t="b">
        <v>0</v>
      </c>
      <c r="BY1762" s="2">
        <v>44376.857581018521</v>
      </c>
      <c r="CB1762" t="b">
        <v>0</v>
      </c>
      <c r="CC1762" t="b">
        <v>0</v>
      </c>
      <c r="CF1762">
        <v>91675</v>
      </c>
      <c r="CH1762">
        <v>4583.75</v>
      </c>
      <c r="CI1762">
        <v>5</v>
      </c>
      <c r="CJ1762">
        <v>0</v>
      </c>
      <c r="CK1762">
        <f>YEAR(tbl_Opportunity[[#This Row],[Close Date]])</f>
        <v>2021</v>
      </c>
    </row>
    <row r="1763" spans="1:89">
      <c r="A1763" t="s">
        <v>4990</v>
      </c>
      <c r="B1763" t="b">
        <v>0</v>
      </c>
      <c r="D1763" t="b">
        <v>0</v>
      </c>
      <c r="E1763" t="s">
        <v>3713</v>
      </c>
      <c r="H1763" s="1">
        <v>44895</v>
      </c>
      <c r="I1763" t="b">
        <v>0</v>
      </c>
      <c r="L1763" t="s">
        <v>4991</v>
      </c>
      <c r="O1763" t="s">
        <v>387</v>
      </c>
      <c r="P1763" t="b">
        <v>1</v>
      </c>
      <c r="Q1763" s="2">
        <v>43871.727175925924</v>
      </c>
      <c r="R1763" s="1"/>
      <c r="S1763" t="b">
        <v>0</v>
      </c>
      <c r="U1763" s="1"/>
      <c r="V1763" t="b">
        <v>0</v>
      </c>
      <c r="W1763" s="1">
        <v>44652</v>
      </c>
      <c r="X1763">
        <v>4</v>
      </c>
      <c r="Y1763">
        <v>2022</v>
      </c>
      <c r="Z1763" t="s">
        <v>161</v>
      </c>
      <c r="AA1763" t="s">
        <v>161</v>
      </c>
      <c r="AB1763" t="b">
        <v>0</v>
      </c>
      <c r="AC1763" t="b">
        <v>0</v>
      </c>
      <c r="AE1763" t="b">
        <v>1</v>
      </c>
      <c r="AF1763" t="b">
        <v>0</v>
      </c>
      <c r="AG1763" t="b">
        <v>0</v>
      </c>
      <c r="AH1763" t="s">
        <v>4808</v>
      </c>
      <c r="AI1763" t="b">
        <v>0</v>
      </c>
      <c r="AK1763" t="b">
        <v>0</v>
      </c>
      <c r="AL1763" s="1">
        <v>43871</v>
      </c>
      <c r="AM1763" t="s">
        <v>387</v>
      </c>
      <c r="AN1763" s="2">
        <v>44312.184513888889</v>
      </c>
      <c r="AP1763" s="2">
        <v>44193.212812500002</v>
      </c>
      <c r="AQ1763" s="1"/>
      <c r="AS1763" t="b">
        <v>0</v>
      </c>
      <c r="AV1763" t="s">
        <v>176</v>
      </c>
      <c r="BB1763" t="s">
        <v>4992</v>
      </c>
      <c r="BD1763" t="b">
        <v>0</v>
      </c>
      <c r="BH1763" t="s">
        <v>387</v>
      </c>
      <c r="BI1763" t="s">
        <v>150</v>
      </c>
      <c r="BJ1763" t="s">
        <v>95</v>
      </c>
      <c r="BL1763" t="s">
        <v>4991</v>
      </c>
      <c r="BN1763" t="s">
        <v>415</v>
      </c>
      <c r="BQ1763" t="s">
        <v>96</v>
      </c>
      <c r="BR1763" t="b">
        <v>0</v>
      </c>
      <c r="BT1763" t="b">
        <v>0</v>
      </c>
      <c r="BW1763" t="s">
        <v>313</v>
      </c>
      <c r="BX1763" t="b">
        <v>0</v>
      </c>
      <c r="BY1763" s="2">
        <v>44376.857581018521</v>
      </c>
      <c r="CB1763" t="b">
        <v>0</v>
      </c>
      <c r="CC1763" t="b">
        <v>0</v>
      </c>
      <c r="CF1763">
        <v>91913</v>
      </c>
      <c r="CH1763">
        <v>4595.6499999999996</v>
      </c>
      <c r="CI1763">
        <v>5</v>
      </c>
      <c r="CJ1763">
        <v>0</v>
      </c>
      <c r="CK1763">
        <f>YEAR(tbl_Opportunity[[#This Row],[Close Date]])</f>
        <v>2022</v>
      </c>
    </row>
    <row r="1764" spans="1:89">
      <c r="A1764" t="s">
        <v>4993</v>
      </c>
      <c r="B1764" t="b">
        <v>0</v>
      </c>
      <c r="D1764" t="b">
        <v>0</v>
      </c>
      <c r="H1764" s="1">
        <v>44196</v>
      </c>
      <c r="I1764" t="b">
        <v>0</v>
      </c>
      <c r="L1764" t="s">
        <v>4994</v>
      </c>
      <c r="O1764" t="s">
        <v>99</v>
      </c>
      <c r="P1764" t="b">
        <v>1</v>
      </c>
      <c r="Q1764" s="2">
        <v>43818.603321759256</v>
      </c>
      <c r="R1764" s="1"/>
      <c r="S1764" t="b">
        <v>0</v>
      </c>
      <c r="U1764" s="1"/>
      <c r="V1764" t="b">
        <v>0</v>
      </c>
      <c r="W1764" s="1">
        <v>43922</v>
      </c>
      <c r="X1764">
        <v>4</v>
      </c>
      <c r="Y1764">
        <v>2020</v>
      </c>
      <c r="Z1764" t="s">
        <v>161</v>
      </c>
      <c r="AA1764" t="s">
        <v>161</v>
      </c>
      <c r="AB1764" t="b">
        <v>0</v>
      </c>
      <c r="AC1764" t="b">
        <v>0</v>
      </c>
      <c r="AE1764" t="b">
        <v>1</v>
      </c>
      <c r="AF1764" t="b">
        <v>0</v>
      </c>
      <c r="AG1764" t="b">
        <v>0</v>
      </c>
      <c r="AH1764" t="s">
        <v>1016</v>
      </c>
      <c r="AI1764" t="b">
        <v>0</v>
      </c>
      <c r="AK1764" t="b">
        <v>0</v>
      </c>
      <c r="AL1764" s="1">
        <v>43818</v>
      </c>
      <c r="AM1764" t="s">
        <v>162</v>
      </c>
      <c r="AN1764" s="2">
        <v>44297.838888888888</v>
      </c>
      <c r="AP1764" s="2">
        <v>43836.762569444443</v>
      </c>
      <c r="AQ1764" s="1"/>
      <c r="AS1764" t="b">
        <v>0</v>
      </c>
      <c r="AV1764" t="s">
        <v>213</v>
      </c>
      <c r="BB1764" t="s">
        <v>4995</v>
      </c>
      <c r="BD1764" t="b">
        <v>0</v>
      </c>
      <c r="BH1764" t="s">
        <v>332</v>
      </c>
      <c r="BI1764" t="s">
        <v>155</v>
      </c>
      <c r="BJ1764" t="s">
        <v>3836</v>
      </c>
      <c r="BL1764" t="s">
        <v>4994</v>
      </c>
      <c r="BN1764" t="s">
        <v>415</v>
      </c>
      <c r="BQ1764" t="s">
        <v>96</v>
      </c>
      <c r="BR1764" t="b">
        <v>0</v>
      </c>
      <c r="BT1764" t="b">
        <v>0</v>
      </c>
      <c r="BW1764" t="s">
        <v>166</v>
      </c>
      <c r="BX1764" t="b">
        <v>0</v>
      </c>
      <c r="BY1764" s="2">
        <v>44376.857581018521</v>
      </c>
      <c r="CB1764" t="b">
        <v>0</v>
      </c>
      <c r="CC1764" t="b">
        <v>0</v>
      </c>
      <c r="CF1764">
        <v>55790.6</v>
      </c>
      <c r="CH1764">
        <v>5579.06</v>
      </c>
      <c r="CI1764">
        <v>10</v>
      </c>
      <c r="CJ1764">
        <v>0</v>
      </c>
      <c r="CK1764">
        <f>YEAR(tbl_Opportunity[[#This Row],[Close Date]])</f>
        <v>2020</v>
      </c>
    </row>
    <row r="1765" spans="1:89">
      <c r="A1765" t="s">
        <v>4996</v>
      </c>
      <c r="B1765" t="b">
        <v>0</v>
      </c>
      <c r="D1765" t="b">
        <v>0</v>
      </c>
      <c r="E1765" t="s">
        <v>3054</v>
      </c>
      <c r="H1765" s="1">
        <v>44561</v>
      </c>
      <c r="I1765" t="b">
        <v>0</v>
      </c>
      <c r="L1765" t="s">
        <v>4997</v>
      </c>
      <c r="O1765" t="s">
        <v>387</v>
      </c>
      <c r="P1765" t="b">
        <v>1</v>
      </c>
      <c r="Q1765" s="2">
        <v>43858.766782407409</v>
      </c>
      <c r="R1765" s="1"/>
      <c r="S1765" t="b">
        <v>0</v>
      </c>
      <c r="U1765" s="1"/>
      <c r="V1765" t="b">
        <v>0</v>
      </c>
      <c r="W1765" s="1">
        <v>44287</v>
      </c>
      <c r="X1765">
        <v>4</v>
      </c>
      <c r="Y1765">
        <v>2021</v>
      </c>
      <c r="Z1765" t="s">
        <v>161</v>
      </c>
      <c r="AA1765" t="s">
        <v>161</v>
      </c>
      <c r="AB1765" t="b">
        <v>0</v>
      </c>
      <c r="AC1765" t="b">
        <v>0</v>
      </c>
      <c r="AE1765" t="b">
        <v>1</v>
      </c>
      <c r="AF1765" t="b">
        <v>0</v>
      </c>
      <c r="AG1765" t="b">
        <v>0</v>
      </c>
      <c r="AH1765" t="s">
        <v>4808</v>
      </c>
      <c r="AI1765" t="b">
        <v>0</v>
      </c>
      <c r="AK1765" t="b">
        <v>0</v>
      </c>
      <c r="AL1765" s="1">
        <v>43838</v>
      </c>
      <c r="AM1765" t="s">
        <v>387</v>
      </c>
      <c r="AN1765" s="2">
        <v>44312.162372685183</v>
      </c>
      <c r="AP1765" s="2">
        <v>44168.695717592593</v>
      </c>
      <c r="AQ1765" s="1"/>
      <c r="AS1765" t="b">
        <v>0</v>
      </c>
      <c r="AV1765" t="s">
        <v>153</v>
      </c>
      <c r="BB1765" t="s">
        <v>4998</v>
      </c>
      <c r="BD1765" t="b">
        <v>0</v>
      </c>
      <c r="BH1765" t="s">
        <v>387</v>
      </c>
      <c r="BI1765" t="s">
        <v>150</v>
      </c>
      <c r="BJ1765" t="s">
        <v>95</v>
      </c>
      <c r="BL1765" t="s">
        <v>4997</v>
      </c>
      <c r="BN1765" t="s">
        <v>415</v>
      </c>
      <c r="BQ1765" t="s">
        <v>96</v>
      </c>
      <c r="BR1765" t="b">
        <v>0</v>
      </c>
      <c r="BT1765" t="b">
        <v>0</v>
      </c>
      <c r="BW1765" t="s">
        <v>166</v>
      </c>
      <c r="BX1765" t="b">
        <v>0</v>
      </c>
      <c r="BY1765" s="2">
        <v>44376.857581018521</v>
      </c>
      <c r="CB1765" t="b">
        <v>0</v>
      </c>
      <c r="CC1765" t="b">
        <v>0</v>
      </c>
      <c r="CF1765">
        <v>59321.7</v>
      </c>
      <c r="CH1765">
        <v>5932.17</v>
      </c>
      <c r="CI1765">
        <v>10</v>
      </c>
      <c r="CJ1765">
        <v>0</v>
      </c>
      <c r="CK1765">
        <f>YEAR(tbl_Opportunity[[#This Row],[Close Date]])</f>
        <v>2021</v>
      </c>
    </row>
    <row r="1766" spans="1:89">
      <c r="A1766" t="s">
        <v>4999</v>
      </c>
      <c r="B1766" t="b">
        <v>0</v>
      </c>
      <c r="D1766" t="b">
        <v>0</v>
      </c>
      <c r="E1766" t="s">
        <v>3713</v>
      </c>
      <c r="H1766" s="1">
        <v>44561</v>
      </c>
      <c r="I1766" t="b">
        <v>0</v>
      </c>
      <c r="L1766" t="s">
        <v>5000</v>
      </c>
      <c r="O1766" t="s">
        <v>99</v>
      </c>
      <c r="P1766" t="b">
        <v>1</v>
      </c>
      <c r="Q1766" s="2">
        <v>43875.924664351849</v>
      </c>
      <c r="R1766" s="1"/>
      <c r="S1766" t="b">
        <v>0</v>
      </c>
      <c r="U1766" s="1"/>
      <c r="V1766" t="b">
        <v>0</v>
      </c>
      <c r="W1766" s="1">
        <v>44287</v>
      </c>
      <c r="X1766">
        <v>4</v>
      </c>
      <c r="Y1766">
        <v>2021</v>
      </c>
      <c r="Z1766" t="s">
        <v>161</v>
      </c>
      <c r="AA1766" t="s">
        <v>161</v>
      </c>
      <c r="AB1766" t="b">
        <v>0</v>
      </c>
      <c r="AC1766" t="b">
        <v>0</v>
      </c>
      <c r="AE1766" t="b">
        <v>1</v>
      </c>
      <c r="AF1766" t="b">
        <v>0</v>
      </c>
      <c r="AG1766" t="b">
        <v>0</v>
      </c>
      <c r="AH1766" t="s">
        <v>4808</v>
      </c>
      <c r="AI1766" t="b">
        <v>0</v>
      </c>
      <c r="AK1766" t="b">
        <v>0</v>
      </c>
      <c r="AL1766" s="1">
        <v>43838</v>
      </c>
      <c r="AM1766" t="s">
        <v>162</v>
      </c>
      <c r="AN1766" s="2">
        <v>44300.834421296298</v>
      </c>
      <c r="AP1766" s="2">
        <v>44168.695717592593</v>
      </c>
      <c r="AQ1766" s="1"/>
      <c r="AS1766" t="b">
        <v>0</v>
      </c>
      <c r="AV1766" t="s">
        <v>176</v>
      </c>
      <c r="BB1766" t="s">
        <v>5001</v>
      </c>
      <c r="BD1766" t="b">
        <v>0</v>
      </c>
      <c r="BH1766" t="s">
        <v>387</v>
      </c>
      <c r="BI1766" t="s">
        <v>150</v>
      </c>
      <c r="BJ1766" t="s">
        <v>95</v>
      </c>
      <c r="BL1766" t="s">
        <v>5000</v>
      </c>
      <c r="BN1766" t="s">
        <v>415</v>
      </c>
      <c r="BQ1766" t="s">
        <v>96</v>
      </c>
      <c r="BR1766" t="b">
        <v>0</v>
      </c>
      <c r="BT1766" t="b">
        <v>0</v>
      </c>
      <c r="BW1766" t="s">
        <v>166</v>
      </c>
      <c r="BX1766" t="b">
        <v>0</v>
      </c>
      <c r="BY1766" s="2">
        <v>44376.857581018521</v>
      </c>
      <c r="CB1766" t="b">
        <v>0</v>
      </c>
      <c r="CC1766" t="b">
        <v>0</v>
      </c>
      <c r="CF1766">
        <v>65913</v>
      </c>
      <c r="CH1766">
        <v>6591.3</v>
      </c>
      <c r="CI1766">
        <v>10</v>
      </c>
      <c r="CJ1766">
        <v>0</v>
      </c>
      <c r="CK1766">
        <f>YEAR(tbl_Opportunity[[#This Row],[Close Date]])</f>
        <v>2021</v>
      </c>
    </row>
    <row r="1767" spans="1:89">
      <c r="A1767" t="s">
        <v>5002</v>
      </c>
      <c r="B1767" t="b">
        <v>0</v>
      </c>
      <c r="D1767" t="b">
        <v>0</v>
      </c>
      <c r="E1767" t="s">
        <v>3054</v>
      </c>
      <c r="H1767" s="1">
        <v>44561</v>
      </c>
      <c r="I1767" t="b">
        <v>0</v>
      </c>
      <c r="L1767" t="s">
        <v>5003</v>
      </c>
      <c r="O1767" t="s">
        <v>387</v>
      </c>
      <c r="P1767" t="b">
        <v>1</v>
      </c>
      <c r="Q1767" s="2">
        <v>44078.841990740744</v>
      </c>
      <c r="R1767" s="1"/>
      <c r="S1767" t="b">
        <v>0</v>
      </c>
      <c r="U1767" s="1"/>
      <c r="V1767" t="b">
        <v>0</v>
      </c>
      <c r="W1767" s="1">
        <v>44287</v>
      </c>
      <c r="X1767">
        <v>4</v>
      </c>
      <c r="Y1767">
        <v>2021</v>
      </c>
      <c r="Z1767" t="s">
        <v>161</v>
      </c>
      <c r="AA1767" t="s">
        <v>161</v>
      </c>
      <c r="AB1767" t="b">
        <v>0</v>
      </c>
      <c r="AC1767" t="b">
        <v>0</v>
      </c>
      <c r="AE1767" t="b">
        <v>1</v>
      </c>
      <c r="AF1767" t="b">
        <v>0</v>
      </c>
      <c r="AG1767" t="b">
        <v>0</v>
      </c>
      <c r="AH1767" t="s">
        <v>4808</v>
      </c>
      <c r="AI1767" t="b">
        <v>0</v>
      </c>
      <c r="AK1767" t="b">
        <v>0</v>
      </c>
      <c r="AL1767" s="1">
        <v>44074</v>
      </c>
      <c r="AM1767" t="s">
        <v>162</v>
      </c>
      <c r="AN1767" s="2">
        <v>44300.834421296298</v>
      </c>
      <c r="AP1767" s="2">
        <v>44168.695717592593</v>
      </c>
      <c r="AQ1767" s="1"/>
      <c r="AS1767" t="b">
        <v>0</v>
      </c>
      <c r="AV1767" t="s">
        <v>153</v>
      </c>
      <c r="BB1767" t="s">
        <v>5004</v>
      </c>
      <c r="BD1767" t="b">
        <v>0</v>
      </c>
      <c r="BH1767" t="s">
        <v>387</v>
      </c>
      <c r="BI1767" t="s">
        <v>150</v>
      </c>
      <c r="BJ1767" t="s">
        <v>2980</v>
      </c>
      <c r="BL1767" t="s">
        <v>5003</v>
      </c>
      <c r="BN1767" t="s">
        <v>415</v>
      </c>
      <c r="BQ1767" t="s">
        <v>96</v>
      </c>
      <c r="BR1767" t="b">
        <v>0</v>
      </c>
      <c r="BT1767" t="b">
        <v>0</v>
      </c>
      <c r="BW1767" t="s">
        <v>166</v>
      </c>
      <c r="BX1767" t="b">
        <v>0</v>
      </c>
      <c r="BY1767" s="2">
        <v>44376.857581018521</v>
      </c>
      <c r="CB1767" t="b">
        <v>0</v>
      </c>
      <c r="CC1767" t="b">
        <v>0</v>
      </c>
      <c r="CF1767">
        <v>65714</v>
      </c>
      <c r="CH1767">
        <v>6571.4</v>
      </c>
      <c r="CI1767">
        <v>10</v>
      </c>
      <c r="CJ1767">
        <v>0</v>
      </c>
      <c r="CK1767">
        <f>YEAR(tbl_Opportunity[[#This Row],[Close Date]])</f>
        <v>2021</v>
      </c>
    </row>
    <row r="1768" spans="1:89">
      <c r="A1768" t="s">
        <v>5005</v>
      </c>
      <c r="B1768" t="b">
        <v>0</v>
      </c>
      <c r="D1768" t="b">
        <v>0</v>
      </c>
      <c r="H1768" s="1">
        <v>44561</v>
      </c>
      <c r="I1768" t="b">
        <v>0</v>
      </c>
      <c r="L1768" t="s">
        <v>5006</v>
      </c>
      <c r="O1768" t="s">
        <v>387</v>
      </c>
      <c r="P1768" t="b">
        <v>1</v>
      </c>
      <c r="Q1768" s="2">
        <v>44141.956111111111</v>
      </c>
      <c r="R1768" s="1"/>
      <c r="S1768" t="b">
        <v>0</v>
      </c>
      <c r="U1768" s="1"/>
      <c r="V1768" t="b">
        <v>0</v>
      </c>
      <c r="W1768" s="1">
        <v>44287</v>
      </c>
      <c r="X1768">
        <v>4</v>
      </c>
      <c r="Y1768">
        <v>2021</v>
      </c>
      <c r="Z1768" t="s">
        <v>161</v>
      </c>
      <c r="AA1768" t="s">
        <v>161</v>
      </c>
      <c r="AB1768" t="b">
        <v>0</v>
      </c>
      <c r="AC1768" t="b">
        <v>0</v>
      </c>
      <c r="AE1768" t="b">
        <v>1</v>
      </c>
      <c r="AF1768" t="b">
        <v>0</v>
      </c>
      <c r="AG1768" t="b">
        <v>0</v>
      </c>
      <c r="AH1768" t="s">
        <v>4808</v>
      </c>
      <c r="AI1768" t="b">
        <v>0</v>
      </c>
      <c r="AK1768" t="b">
        <v>0</v>
      </c>
      <c r="AL1768" s="1">
        <v>44141</v>
      </c>
      <c r="AM1768" t="s">
        <v>387</v>
      </c>
      <c r="AN1768" s="2">
        <v>44349.897997685184</v>
      </c>
      <c r="AP1768" s="2">
        <v>44168.695717592593</v>
      </c>
      <c r="AQ1768" s="1"/>
      <c r="AS1768" t="b">
        <v>0</v>
      </c>
      <c r="AV1768" t="s">
        <v>153</v>
      </c>
      <c r="BB1768" t="s">
        <v>5007</v>
      </c>
      <c r="BD1768" t="b">
        <v>0</v>
      </c>
      <c r="BH1768" t="s">
        <v>387</v>
      </c>
      <c r="BI1768" t="s">
        <v>150</v>
      </c>
      <c r="BJ1768" t="s">
        <v>384</v>
      </c>
      <c r="BL1768" t="s">
        <v>5006</v>
      </c>
      <c r="BN1768" t="s">
        <v>415</v>
      </c>
      <c r="BQ1768" t="s">
        <v>96</v>
      </c>
      <c r="BR1768" t="b">
        <v>0</v>
      </c>
      <c r="BT1768" t="b">
        <v>0</v>
      </c>
      <c r="BW1768" t="s">
        <v>166</v>
      </c>
      <c r="BX1768" t="b">
        <v>0</v>
      </c>
      <c r="BY1768" s="2">
        <v>44376.857581018521</v>
      </c>
      <c r="CB1768" t="b">
        <v>0</v>
      </c>
      <c r="CC1768" t="b">
        <v>0</v>
      </c>
      <c r="CF1768">
        <v>324106.2</v>
      </c>
      <c r="CH1768">
        <v>32410.62</v>
      </c>
      <c r="CI1768">
        <v>10</v>
      </c>
      <c r="CJ1768">
        <v>0</v>
      </c>
      <c r="CK1768">
        <f>YEAR(tbl_Opportunity[[#This Row],[Close Date]])</f>
        <v>2021</v>
      </c>
    </row>
    <row r="1769" spans="1:89">
      <c r="A1769" t="s">
        <v>5008</v>
      </c>
      <c r="B1769" t="b">
        <v>0</v>
      </c>
      <c r="D1769" t="b">
        <v>0</v>
      </c>
      <c r="H1769" s="1">
        <v>44561</v>
      </c>
      <c r="I1769" t="b">
        <v>0</v>
      </c>
      <c r="L1769" t="s">
        <v>5009</v>
      </c>
      <c r="O1769" t="s">
        <v>99</v>
      </c>
      <c r="P1769" t="b">
        <v>1</v>
      </c>
      <c r="Q1769" s="2">
        <v>43493.946712962963</v>
      </c>
      <c r="R1769" s="1"/>
      <c r="S1769" t="b">
        <v>0</v>
      </c>
      <c r="U1769" s="1"/>
      <c r="V1769" t="b">
        <v>0</v>
      </c>
      <c r="W1769" s="1">
        <v>44287</v>
      </c>
      <c r="X1769">
        <v>4</v>
      </c>
      <c r="Y1769">
        <v>2021</v>
      </c>
      <c r="Z1769" t="s">
        <v>161</v>
      </c>
      <c r="AA1769" t="s">
        <v>161</v>
      </c>
      <c r="AB1769" t="b">
        <v>0</v>
      </c>
      <c r="AC1769" t="b">
        <v>0</v>
      </c>
      <c r="AE1769" t="b">
        <v>1</v>
      </c>
      <c r="AF1769" t="b">
        <v>0</v>
      </c>
      <c r="AG1769" t="b">
        <v>0</v>
      </c>
      <c r="AH1769" t="s">
        <v>4808</v>
      </c>
      <c r="AI1769" t="b">
        <v>0</v>
      </c>
      <c r="AK1769" t="b">
        <v>0</v>
      </c>
      <c r="AL1769" s="1"/>
      <c r="AM1769" t="s">
        <v>162</v>
      </c>
      <c r="AN1769" s="2">
        <v>44300.834421296298</v>
      </c>
      <c r="AP1769" s="2">
        <v>43836.762627314813</v>
      </c>
      <c r="AQ1769" s="1"/>
      <c r="AS1769" t="b">
        <v>0</v>
      </c>
      <c r="AV1769" t="s">
        <v>213</v>
      </c>
      <c r="BB1769" t="s">
        <v>5010</v>
      </c>
      <c r="BD1769" t="b">
        <v>0</v>
      </c>
      <c r="BH1769" t="s">
        <v>387</v>
      </c>
      <c r="BI1769" t="s">
        <v>150</v>
      </c>
      <c r="BJ1769" t="s">
        <v>95</v>
      </c>
      <c r="BL1769" t="s">
        <v>5009</v>
      </c>
      <c r="BN1769" t="s">
        <v>415</v>
      </c>
      <c r="BQ1769" t="s">
        <v>96</v>
      </c>
      <c r="BR1769" t="b">
        <v>0</v>
      </c>
      <c r="BT1769" t="b">
        <v>0</v>
      </c>
      <c r="BW1769" t="s">
        <v>339</v>
      </c>
      <c r="BX1769" t="b">
        <v>0</v>
      </c>
      <c r="BY1769" s="2">
        <v>44376.857569444444</v>
      </c>
      <c r="CB1769" t="b">
        <v>0</v>
      </c>
      <c r="CC1769" t="b">
        <v>0</v>
      </c>
      <c r="CF1769">
        <v>99876.55</v>
      </c>
      <c r="CH1769">
        <v>29962.97</v>
      </c>
      <c r="CI1769">
        <v>30</v>
      </c>
      <c r="CJ1769">
        <v>0</v>
      </c>
      <c r="CK1769">
        <f>YEAR(tbl_Opportunity[[#This Row],[Close Date]])</f>
        <v>2021</v>
      </c>
    </row>
    <row r="1770" spans="1:89">
      <c r="A1770" t="s">
        <v>5011</v>
      </c>
      <c r="B1770" t="b">
        <v>0</v>
      </c>
      <c r="D1770" t="b">
        <v>0</v>
      </c>
      <c r="E1770" t="s">
        <v>3036</v>
      </c>
      <c r="H1770" s="1">
        <v>44561</v>
      </c>
      <c r="I1770" t="b">
        <v>0</v>
      </c>
      <c r="L1770" t="s">
        <v>5012</v>
      </c>
      <c r="O1770" t="s">
        <v>387</v>
      </c>
      <c r="P1770" t="b">
        <v>1</v>
      </c>
      <c r="Q1770" s="2">
        <v>44076.168692129628</v>
      </c>
      <c r="R1770" s="1"/>
      <c r="S1770" t="b">
        <v>0</v>
      </c>
      <c r="U1770" s="1"/>
      <c r="V1770" t="b">
        <v>0</v>
      </c>
      <c r="W1770" s="1">
        <v>44287</v>
      </c>
      <c r="X1770">
        <v>4</v>
      </c>
      <c r="Y1770">
        <v>2021</v>
      </c>
      <c r="Z1770" t="s">
        <v>161</v>
      </c>
      <c r="AA1770" t="s">
        <v>161</v>
      </c>
      <c r="AB1770" t="b">
        <v>0</v>
      </c>
      <c r="AC1770" t="b">
        <v>0</v>
      </c>
      <c r="AE1770" t="b">
        <v>1</v>
      </c>
      <c r="AF1770" t="b">
        <v>0</v>
      </c>
      <c r="AG1770" t="b">
        <v>0</v>
      </c>
      <c r="AH1770" t="s">
        <v>4808</v>
      </c>
      <c r="AI1770" t="b">
        <v>0</v>
      </c>
      <c r="AK1770" t="b">
        <v>0</v>
      </c>
      <c r="AL1770" s="1">
        <v>44075</v>
      </c>
      <c r="AM1770" t="s">
        <v>162</v>
      </c>
      <c r="AN1770" s="2">
        <v>44297.828460648147</v>
      </c>
      <c r="AP1770" s="2">
        <v>44193.246712962966</v>
      </c>
      <c r="AQ1770" s="1"/>
      <c r="AS1770" t="b">
        <v>0</v>
      </c>
      <c r="AV1770" t="s">
        <v>153</v>
      </c>
      <c r="BB1770" t="s">
        <v>5013</v>
      </c>
      <c r="BD1770" t="b">
        <v>0</v>
      </c>
      <c r="BH1770" t="s">
        <v>387</v>
      </c>
      <c r="BI1770" t="s">
        <v>150</v>
      </c>
      <c r="BJ1770" t="s">
        <v>384</v>
      </c>
      <c r="BL1770" t="s">
        <v>5012</v>
      </c>
      <c r="BN1770" t="s">
        <v>415</v>
      </c>
      <c r="BQ1770" t="s">
        <v>96</v>
      </c>
      <c r="BR1770" t="b">
        <v>0</v>
      </c>
      <c r="BT1770" t="b">
        <v>0</v>
      </c>
      <c r="BW1770" t="s">
        <v>339</v>
      </c>
      <c r="BX1770" t="b">
        <v>0</v>
      </c>
      <c r="BY1770" s="2">
        <v>44376.857581018521</v>
      </c>
      <c r="CB1770" t="b">
        <v>0</v>
      </c>
      <c r="CC1770" t="b">
        <v>0</v>
      </c>
      <c r="CF1770">
        <v>65675</v>
      </c>
      <c r="CH1770">
        <v>19702.5</v>
      </c>
      <c r="CI1770">
        <v>30</v>
      </c>
      <c r="CJ1770">
        <v>0</v>
      </c>
      <c r="CK1770">
        <f>YEAR(tbl_Opportunity[[#This Row],[Close Date]])</f>
        <v>2021</v>
      </c>
    </row>
    <row r="1771" spans="1:89">
      <c r="A1771" t="s">
        <v>5014</v>
      </c>
      <c r="B1771" t="b">
        <v>0</v>
      </c>
      <c r="D1771" t="b">
        <v>0</v>
      </c>
      <c r="H1771" s="1">
        <v>44561</v>
      </c>
      <c r="I1771" t="b">
        <v>0</v>
      </c>
      <c r="L1771" t="s">
        <v>5015</v>
      </c>
      <c r="O1771" t="s">
        <v>387</v>
      </c>
      <c r="P1771" t="b">
        <v>1</v>
      </c>
      <c r="Q1771" s="2">
        <v>44078.813692129632</v>
      </c>
      <c r="R1771" s="1"/>
      <c r="S1771" t="b">
        <v>0</v>
      </c>
      <c r="U1771" s="1"/>
      <c r="V1771" t="b">
        <v>0</v>
      </c>
      <c r="W1771" s="1">
        <v>44287</v>
      </c>
      <c r="X1771">
        <v>4</v>
      </c>
      <c r="Y1771">
        <v>2021</v>
      </c>
      <c r="Z1771" t="s">
        <v>161</v>
      </c>
      <c r="AA1771" t="s">
        <v>161</v>
      </c>
      <c r="AB1771" t="b">
        <v>0</v>
      </c>
      <c r="AC1771" t="b">
        <v>0</v>
      </c>
      <c r="AD1771" t="s">
        <v>2861</v>
      </c>
      <c r="AE1771" t="b">
        <v>1</v>
      </c>
      <c r="AF1771" t="b">
        <v>0</v>
      </c>
      <c r="AG1771" t="b">
        <v>0</v>
      </c>
      <c r="AH1771" t="s">
        <v>4808</v>
      </c>
      <c r="AI1771" t="b">
        <v>0</v>
      </c>
      <c r="AK1771" t="b">
        <v>0</v>
      </c>
      <c r="AL1771" s="1">
        <v>44078</v>
      </c>
      <c r="AM1771" t="s">
        <v>162</v>
      </c>
      <c r="AN1771" s="2">
        <v>44297.838888888888</v>
      </c>
      <c r="AP1771" s="2">
        <v>44193.248379629629</v>
      </c>
      <c r="AQ1771" s="1"/>
      <c r="AS1771" t="b">
        <v>0</v>
      </c>
      <c r="AV1771" t="s">
        <v>213</v>
      </c>
      <c r="BB1771" t="s">
        <v>5016</v>
      </c>
      <c r="BD1771" t="b">
        <v>0</v>
      </c>
      <c r="BH1771" t="s">
        <v>387</v>
      </c>
      <c r="BI1771" t="s">
        <v>150</v>
      </c>
      <c r="BJ1771" t="s">
        <v>384</v>
      </c>
      <c r="BL1771" t="s">
        <v>5015</v>
      </c>
      <c r="BN1771" t="s">
        <v>415</v>
      </c>
      <c r="BQ1771" t="s">
        <v>96</v>
      </c>
      <c r="BR1771" t="b">
        <v>0</v>
      </c>
      <c r="BT1771" t="b">
        <v>0</v>
      </c>
      <c r="BW1771" t="s">
        <v>313</v>
      </c>
      <c r="BX1771" t="b">
        <v>0</v>
      </c>
      <c r="BY1771" s="2">
        <v>44376.857581018521</v>
      </c>
      <c r="CB1771" t="b">
        <v>0</v>
      </c>
      <c r="CC1771" t="b">
        <v>0</v>
      </c>
      <c r="CF1771">
        <v>65476</v>
      </c>
      <c r="CH1771">
        <v>3273.8</v>
      </c>
      <c r="CI1771">
        <v>5</v>
      </c>
      <c r="CJ1771">
        <v>0</v>
      </c>
      <c r="CK1771">
        <f>YEAR(tbl_Opportunity[[#This Row],[Close Date]])</f>
        <v>2021</v>
      </c>
    </row>
    <row r="1772" spans="1:89">
      <c r="A1772" t="s">
        <v>5017</v>
      </c>
      <c r="B1772" t="b">
        <v>0</v>
      </c>
      <c r="D1772" t="b">
        <v>0</v>
      </c>
      <c r="H1772" s="1">
        <v>44561</v>
      </c>
      <c r="I1772" t="b">
        <v>0</v>
      </c>
      <c r="L1772" t="s">
        <v>5018</v>
      </c>
      <c r="O1772" t="s">
        <v>387</v>
      </c>
      <c r="P1772" t="b">
        <v>1</v>
      </c>
      <c r="Q1772" s="2">
        <v>44083.161550925928</v>
      </c>
      <c r="R1772" s="1"/>
      <c r="S1772" t="b">
        <v>0</v>
      </c>
      <c r="U1772" s="1"/>
      <c r="V1772" t="b">
        <v>0</v>
      </c>
      <c r="W1772" s="1">
        <v>44287</v>
      </c>
      <c r="X1772">
        <v>4</v>
      </c>
      <c r="Y1772">
        <v>2021</v>
      </c>
      <c r="Z1772" t="s">
        <v>161</v>
      </c>
      <c r="AA1772" t="s">
        <v>161</v>
      </c>
      <c r="AB1772" t="b">
        <v>0</v>
      </c>
      <c r="AC1772" t="b">
        <v>0</v>
      </c>
      <c r="AD1772" t="s">
        <v>2861</v>
      </c>
      <c r="AE1772" t="b">
        <v>1</v>
      </c>
      <c r="AF1772" t="b">
        <v>0</v>
      </c>
      <c r="AG1772" t="b">
        <v>0</v>
      </c>
      <c r="AH1772" t="s">
        <v>4808</v>
      </c>
      <c r="AI1772" t="b">
        <v>0</v>
      </c>
      <c r="AK1772" t="b">
        <v>0</v>
      </c>
      <c r="AL1772" s="1">
        <v>44082</v>
      </c>
      <c r="AM1772" t="s">
        <v>387</v>
      </c>
      <c r="AN1772" s="2">
        <v>44312.183935185189</v>
      </c>
      <c r="AP1772" s="2">
        <v>44193.224942129629</v>
      </c>
      <c r="AQ1772" s="1"/>
      <c r="AS1772" t="b">
        <v>0</v>
      </c>
      <c r="AV1772" t="s">
        <v>213</v>
      </c>
      <c r="BB1772" t="s">
        <v>5019</v>
      </c>
      <c r="BD1772" t="b">
        <v>0</v>
      </c>
      <c r="BH1772" t="s">
        <v>387</v>
      </c>
      <c r="BI1772" t="s">
        <v>150</v>
      </c>
      <c r="BJ1772" t="s">
        <v>95</v>
      </c>
      <c r="BL1772" t="s">
        <v>5018</v>
      </c>
      <c r="BN1772" t="s">
        <v>415</v>
      </c>
      <c r="BQ1772" t="s">
        <v>96</v>
      </c>
      <c r="BR1772" t="b">
        <v>0</v>
      </c>
      <c r="BT1772" t="b">
        <v>0</v>
      </c>
      <c r="BW1772" t="s">
        <v>166</v>
      </c>
      <c r="BX1772" t="b">
        <v>0</v>
      </c>
      <c r="BY1772" s="2">
        <v>44376.857581018521</v>
      </c>
      <c r="CB1772" t="b">
        <v>0</v>
      </c>
      <c r="CC1772" t="b">
        <v>0</v>
      </c>
      <c r="CF1772">
        <v>91874</v>
      </c>
      <c r="CH1772">
        <v>9187.4</v>
      </c>
      <c r="CI1772">
        <v>10</v>
      </c>
      <c r="CJ1772">
        <v>0</v>
      </c>
      <c r="CK1772">
        <f>YEAR(tbl_Opportunity[[#This Row],[Close Date]])</f>
        <v>2021</v>
      </c>
    </row>
    <row r="1773" spans="1:89">
      <c r="A1773" t="s">
        <v>5020</v>
      </c>
      <c r="B1773" t="b">
        <v>0</v>
      </c>
      <c r="D1773" t="b">
        <v>0</v>
      </c>
      <c r="E1773" t="s">
        <v>4929</v>
      </c>
      <c r="H1773" s="1">
        <v>44561</v>
      </c>
      <c r="I1773" t="b">
        <v>0</v>
      </c>
      <c r="L1773" t="s">
        <v>5021</v>
      </c>
      <c r="O1773" t="s">
        <v>387</v>
      </c>
      <c r="P1773" t="b">
        <v>1</v>
      </c>
      <c r="Q1773" s="2">
        <v>43956.878136574072</v>
      </c>
      <c r="R1773" s="1"/>
      <c r="S1773" t="b">
        <v>0</v>
      </c>
      <c r="T1773" t="s">
        <v>417</v>
      </c>
      <c r="U1773" s="1">
        <v>44321</v>
      </c>
      <c r="V1773" t="b">
        <v>0</v>
      </c>
      <c r="W1773" s="1">
        <v>44287</v>
      </c>
      <c r="X1773">
        <v>4</v>
      </c>
      <c r="Y1773">
        <v>2021</v>
      </c>
      <c r="Z1773" t="s">
        <v>161</v>
      </c>
      <c r="AA1773" t="s">
        <v>161</v>
      </c>
      <c r="AB1773" t="b">
        <v>0</v>
      </c>
      <c r="AC1773" t="b">
        <v>0</v>
      </c>
      <c r="AD1773" t="s">
        <v>654</v>
      </c>
      <c r="AE1773" t="b">
        <v>1</v>
      </c>
      <c r="AF1773" t="b">
        <v>0</v>
      </c>
      <c r="AG1773" t="b">
        <v>0</v>
      </c>
      <c r="AH1773" t="s">
        <v>4808</v>
      </c>
      <c r="AI1773" t="b">
        <v>0</v>
      </c>
      <c r="AK1773" t="b">
        <v>0</v>
      </c>
      <c r="AL1773" s="1">
        <v>43956</v>
      </c>
      <c r="AM1773" t="s">
        <v>387</v>
      </c>
      <c r="AN1773" s="2">
        <v>44312.156354166669</v>
      </c>
      <c r="AP1773" s="2">
        <v>44193.225474537037</v>
      </c>
      <c r="AQ1773" s="1"/>
      <c r="AS1773" t="b">
        <v>0</v>
      </c>
      <c r="AV1773" t="s">
        <v>213</v>
      </c>
      <c r="BB1773" t="s">
        <v>5022</v>
      </c>
      <c r="BD1773" t="b">
        <v>0</v>
      </c>
      <c r="BH1773" t="s">
        <v>387</v>
      </c>
      <c r="BI1773" t="s">
        <v>150</v>
      </c>
      <c r="BJ1773" t="s">
        <v>95</v>
      </c>
      <c r="BL1773" t="s">
        <v>5021</v>
      </c>
      <c r="BN1773" t="s">
        <v>415</v>
      </c>
      <c r="BQ1773" t="s">
        <v>96</v>
      </c>
      <c r="BR1773" t="b">
        <v>0</v>
      </c>
      <c r="BT1773" t="b">
        <v>0</v>
      </c>
      <c r="BW1773" t="s">
        <v>166</v>
      </c>
      <c r="BX1773" t="b">
        <v>0</v>
      </c>
      <c r="BY1773" s="2">
        <v>44376.857581018521</v>
      </c>
      <c r="CB1773" t="b">
        <v>0</v>
      </c>
      <c r="CC1773" t="b">
        <v>0</v>
      </c>
      <c r="CF1773">
        <v>58500</v>
      </c>
      <c r="CH1773">
        <v>5850</v>
      </c>
      <c r="CI1773">
        <v>10</v>
      </c>
      <c r="CJ1773">
        <v>0</v>
      </c>
      <c r="CK1773">
        <f>YEAR(tbl_Opportunity[[#This Row],[Close Date]])</f>
        <v>2021</v>
      </c>
    </row>
    <row r="1774" spans="1:89">
      <c r="A1774" t="s">
        <v>5023</v>
      </c>
      <c r="B1774" t="b">
        <v>0</v>
      </c>
      <c r="D1774" t="b">
        <v>0</v>
      </c>
      <c r="H1774" s="1">
        <v>44560</v>
      </c>
      <c r="I1774" t="b">
        <v>0</v>
      </c>
      <c r="L1774" t="s">
        <v>5024</v>
      </c>
      <c r="O1774" t="s">
        <v>387</v>
      </c>
      <c r="P1774" t="b">
        <v>1</v>
      </c>
      <c r="Q1774" s="2">
        <v>43969.624548611115</v>
      </c>
      <c r="R1774" s="1"/>
      <c r="S1774" t="b">
        <v>0</v>
      </c>
      <c r="U1774" s="1"/>
      <c r="V1774" t="b">
        <v>0</v>
      </c>
      <c r="W1774" s="1">
        <v>44287</v>
      </c>
      <c r="X1774">
        <v>4</v>
      </c>
      <c r="Y1774">
        <v>2021</v>
      </c>
      <c r="Z1774" t="s">
        <v>161</v>
      </c>
      <c r="AA1774" t="s">
        <v>161</v>
      </c>
      <c r="AB1774" t="b">
        <v>0</v>
      </c>
      <c r="AC1774" t="b">
        <v>0</v>
      </c>
      <c r="AE1774" t="b">
        <v>1</v>
      </c>
      <c r="AF1774" t="b">
        <v>0</v>
      </c>
      <c r="AG1774" t="b">
        <v>0</v>
      </c>
      <c r="AH1774" t="s">
        <v>4808</v>
      </c>
      <c r="AI1774" t="b">
        <v>0</v>
      </c>
      <c r="AK1774" t="b">
        <v>0</v>
      </c>
      <c r="AL1774" s="1">
        <v>43966</v>
      </c>
      <c r="AM1774" t="s">
        <v>162</v>
      </c>
      <c r="AN1774" s="2">
        <v>44296.964768518519</v>
      </c>
      <c r="AP1774" s="2">
        <v>44193.238668981481</v>
      </c>
      <c r="AQ1774" s="1"/>
      <c r="AS1774" t="b">
        <v>0</v>
      </c>
      <c r="AV1774" t="s">
        <v>93</v>
      </c>
      <c r="BB1774" t="s">
        <v>5025</v>
      </c>
      <c r="BD1774" t="b">
        <v>0</v>
      </c>
      <c r="BH1774" t="s">
        <v>387</v>
      </c>
      <c r="BI1774" t="s">
        <v>150</v>
      </c>
      <c r="BJ1774" t="s">
        <v>95</v>
      </c>
      <c r="BL1774" t="s">
        <v>5024</v>
      </c>
      <c r="BM1774" t="s">
        <v>202</v>
      </c>
      <c r="BN1774" t="s">
        <v>415</v>
      </c>
      <c r="BQ1774" t="s">
        <v>96</v>
      </c>
      <c r="BR1774" t="b">
        <v>0</v>
      </c>
      <c r="BT1774" t="b">
        <v>0</v>
      </c>
      <c r="BW1774" t="s">
        <v>313</v>
      </c>
      <c r="BX1774" t="b">
        <v>0</v>
      </c>
      <c r="BY1774" s="2">
        <v>44376.857581018521</v>
      </c>
      <c r="CB1774" t="b">
        <v>0</v>
      </c>
      <c r="CC1774" t="b">
        <v>0</v>
      </c>
      <c r="CF1774">
        <v>70009.55</v>
      </c>
      <c r="CH1774">
        <v>3500.48</v>
      </c>
      <c r="CI1774">
        <v>5</v>
      </c>
      <c r="CJ1774">
        <v>0</v>
      </c>
      <c r="CK1774">
        <f>YEAR(tbl_Opportunity[[#This Row],[Close Date]])</f>
        <v>2021</v>
      </c>
    </row>
    <row r="1775" spans="1:89">
      <c r="A1775" t="s">
        <v>5026</v>
      </c>
      <c r="B1775" t="b">
        <v>0</v>
      </c>
      <c r="D1775" t="b">
        <v>0</v>
      </c>
      <c r="E1775" t="s">
        <v>2929</v>
      </c>
      <c r="H1775" s="1">
        <v>44561</v>
      </c>
      <c r="I1775" t="b">
        <v>0</v>
      </c>
      <c r="L1775" t="s">
        <v>5027</v>
      </c>
      <c r="O1775" t="s">
        <v>387</v>
      </c>
      <c r="P1775" t="b">
        <v>1</v>
      </c>
      <c r="Q1775" s="2">
        <v>44097.013483796298</v>
      </c>
      <c r="R1775" s="1"/>
      <c r="S1775" t="b">
        <v>0</v>
      </c>
      <c r="U1775" s="1"/>
      <c r="V1775" t="b">
        <v>0</v>
      </c>
      <c r="W1775" s="1">
        <v>44287</v>
      </c>
      <c r="X1775">
        <v>4</v>
      </c>
      <c r="Y1775">
        <v>2021</v>
      </c>
      <c r="Z1775" t="s">
        <v>161</v>
      </c>
      <c r="AA1775" t="s">
        <v>161</v>
      </c>
      <c r="AB1775" t="b">
        <v>0</v>
      </c>
      <c r="AC1775" t="b">
        <v>0</v>
      </c>
      <c r="AE1775" t="b">
        <v>1</v>
      </c>
      <c r="AF1775" t="b">
        <v>0</v>
      </c>
      <c r="AG1775" t="b">
        <v>0</v>
      </c>
      <c r="AH1775" t="s">
        <v>4808</v>
      </c>
      <c r="AI1775" t="b">
        <v>0</v>
      </c>
      <c r="AK1775" t="b">
        <v>0</v>
      </c>
      <c r="AL1775" s="1">
        <v>44092</v>
      </c>
      <c r="AM1775" t="s">
        <v>162</v>
      </c>
      <c r="AN1775" s="2">
        <v>44296.964768518519</v>
      </c>
      <c r="AP1775" s="2">
        <v>44193.239629629628</v>
      </c>
      <c r="AQ1775" s="1"/>
      <c r="AS1775" t="b">
        <v>0</v>
      </c>
      <c r="AV1775" t="s">
        <v>93</v>
      </c>
      <c r="BB1775" t="s">
        <v>5028</v>
      </c>
      <c r="BD1775" t="b">
        <v>0</v>
      </c>
      <c r="BH1775" t="s">
        <v>387</v>
      </c>
      <c r="BI1775" t="s">
        <v>150</v>
      </c>
      <c r="BJ1775" t="s">
        <v>95</v>
      </c>
      <c r="BL1775" t="s">
        <v>5027</v>
      </c>
      <c r="BM1775" t="s">
        <v>202</v>
      </c>
      <c r="BN1775" t="s">
        <v>415</v>
      </c>
      <c r="BQ1775" t="s">
        <v>96</v>
      </c>
      <c r="BR1775" t="b">
        <v>0</v>
      </c>
      <c r="BT1775" t="b">
        <v>0</v>
      </c>
      <c r="BW1775" t="s">
        <v>313</v>
      </c>
      <c r="BX1775" t="b">
        <v>0</v>
      </c>
      <c r="BY1775" s="2">
        <v>44376.857581018521</v>
      </c>
      <c r="CB1775" t="b">
        <v>0</v>
      </c>
      <c r="CC1775" t="b">
        <v>0</v>
      </c>
      <c r="CF1775">
        <v>71308.61</v>
      </c>
      <c r="CH1775">
        <v>3565.43</v>
      </c>
      <c r="CI1775">
        <v>5</v>
      </c>
      <c r="CJ1775">
        <v>0</v>
      </c>
      <c r="CK1775">
        <f>YEAR(tbl_Opportunity[[#This Row],[Close Date]])</f>
        <v>2021</v>
      </c>
    </row>
    <row r="1776" spans="1:89">
      <c r="A1776" t="s">
        <v>5029</v>
      </c>
      <c r="B1776" t="b">
        <v>0</v>
      </c>
      <c r="D1776" t="b">
        <v>0</v>
      </c>
      <c r="E1776" t="s">
        <v>5030</v>
      </c>
      <c r="H1776" s="1">
        <v>44561</v>
      </c>
      <c r="I1776" t="b">
        <v>0</v>
      </c>
      <c r="L1776" t="s">
        <v>5031</v>
      </c>
      <c r="O1776" t="s">
        <v>387</v>
      </c>
      <c r="P1776" t="b">
        <v>1</v>
      </c>
      <c r="Q1776" s="2">
        <v>43866.955069444448</v>
      </c>
      <c r="R1776" s="1"/>
      <c r="S1776" t="b">
        <v>0</v>
      </c>
      <c r="U1776" s="1"/>
      <c r="V1776" t="b">
        <v>0</v>
      </c>
      <c r="W1776" s="1">
        <v>44287</v>
      </c>
      <c r="X1776">
        <v>4</v>
      </c>
      <c r="Y1776">
        <v>2021</v>
      </c>
      <c r="Z1776" t="s">
        <v>161</v>
      </c>
      <c r="AA1776" t="s">
        <v>161</v>
      </c>
      <c r="AB1776" t="b">
        <v>0</v>
      </c>
      <c r="AC1776" t="b">
        <v>0</v>
      </c>
      <c r="AE1776" t="b">
        <v>1</v>
      </c>
      <c r="AF1776" t="b">
        <v>0</v>
      </c>
      <c r="AG1776" t="b">
        <v>0</v>
      </c>
      <c r="AH1776" t="s">
        <v>4808</v>
      </c>
      <c r="AI1776" t="b">
        <v>0</v>
      </c>
      <c r="AK1776" t="b">
        <v>0</v>
      </c>
      <c r="AL1776" s="1">
        <v>43866</v>
      </c>
      <c r="AM1776" t="s">
        <v>387</v>
      </c>
      <c r="AN1776" s="2">
        <v>44312.187488425923</v>
      </c>
      <c r="AP1776" s="2">
        <v>44168.695717592593</v>
      </c>
      <c r="AQ1776" s="1"/>
      <c r="AS1776" t="b">
        <v>0</v>
      </c>
      <c r="AV1776" t="s">
        <v>2956</v>
      </c>
      <c r="BB1776" t="s">
        <v>5032</v>
      </c>
      <c r="BD1776" t="b">
        <v>0</v>
      </c>
      <c r="BH1776" t="s">
        <v>387</v>
      </c>
      <c r="BI1776" t="s">
        <v>150</v>
      </c>
      <c r="BJ1776" t="s">
        <v>95</v>
      </c>
      <c r="BL1776" t="s">
        <v>5031</v>
      </c>
      <c r="BM1776" t="s">
        <v>202</v>
      </c>
      <c r="BN1776" t="s">
        <v>415</v>
      </c>
      <c r="BQ1776" t="s">
        <v>96</v>
      </c>
      <c r="BR1776" t="b">
        <v>0</v>
      </c>
      <c r="BT1776" t="b">
        <v>0</v>
      </c>
      <c r="BW1776" t="s">
        <v>166</v>
      </c>
      <c r="BX1776" t="b">
        <v>0</v>
      </c>
      <c r="BY1776" s="2">
        <v>44376.857581018521</v>
      </c>
      <c r="CB1776" t="b">
        <v>0</v>
      </c>
      <c r="CC1776" t="b">
        <v>0</v>
      </c>
      <c r="CF1776">
        <v>100277.08</v>
      </c>
      <c r="CH1776">
        <v>10027.709999999999</v>
      </c>
      <c r="CI1776">
        <v>10</v>
      </c>
      <c r="CJ1776">
        <v>0</v>
      </c>
      <c r="CK1776">
        <f>YEAR(tbl_Opportunity[[#This Row],[Close Date]])</f>
        <v>2021</v>
      </c>
    </row>
    <row r="1777" spans="1:89">
      <c r="A1777" t="s">
        <v>5033</v>
      </c>
      <c r="B1777" t="b">
        <v>0</v>
      </c>
      <c r="D1777" t="b">
        <v>0</v>
      </c>
      <c r="H1777" s="1">
        <v>44561</v>
      </c>
      <c r="I1777" t="b">
        <v>0</v>
      </c>
      <c r="L1777" t="s">
        <v>5034</v>
      </c>
      <c r="O1777" t="s">
        <v>387</v>
      </c>
      <c r="P1777" t="b">
        <v>1</v>
      </c>
      <c r="Q1777" s="2">
        <v>43899.966273148151</v>
      </c>
      <c r="R1777" s="1"/>
      <c r="S1777" t="b">
        <v>0</v>
      </c>
      <c r="U1777" s="1"/>
      <c r="V1777" t="b">
        <v>0</v>
      </c>
      <c r="W1777" s="1">
        <v>44287</v>
      </c>
      <c r="X1777">
        <v>4</v>
      </c>
      <c r="Y1777">
        <v>2021</v>
      </c>
      <c r="Z1777" t="s">
        <v>161</v>
      </c>
      <c r="AA1777" t="s">
        <v>161</v>
      </c>
      <c r="AB1777" t="b">
        <v>0</v>
      </c>
      <c r="AC1777" t="b">
        <v>0</v>
      </c>
      <c r="AE1777" t="b">
        <v>1</v>
      </c>
      <c r="AF1777" t="b">
        <v>0</v>
      </c>
      <c r="AG1777" t="b">
        <v>0</v>
      </c>
      <c r="AH1777" t="s">
        <v>4808</v>
      </c>
      <c r="AI1777" t="b">
        <v>0</v>
      </c>
      <c r="AK1777" t="b">
        <v>0</v>
      </c>
      <c r="AL1777" s="1">
        <v>43899</v>
      </c>
      <c r="AM1777" t="s">
        <v>387</v>
      </c>
      <c r="AN1777" s="2">
        <v>44312.183194444442</v>
      </c>
      <c r="AP1777" s="2">
        <v>44168.695717592593</v>
      </c>
      <c r="AQ1777" s="1"/>
      <c r="AS1777" t="b">
        <v>0</v>
      </c>
      <c r="AV1777" t="s">
        <v>93</v>
      </c>
      <c r="BB1777" t="s">
        <v>5035</v>
      </c>
      <c r="BD1777" t="b">
        <v>0</v>
      </c>
      <c r="BH1777" t="s">
        <v>387</v>
      </c>
      <c r="BI1777" t="s">
        <v>150</v>
      </c>
      <c r="BJ1777" t="s">
        <v>105</v>
      </c>
      <c r="BL1777" t="s">
        <v>5034</v>
      </c>
      <c r="BM1777" t="s">
        <v>202</v>
      </c>
      <c r="BN1777" t="s">
        <v>415</v>
      </c>
      <c r="BQ1777" t="s">
        <v>96</v>
      </c>
      <c r="BR1777" t="b">
        <v>0</v>
      </c>
      <c r="BT1777" t="b">
        <v>0</v>
      </c>
      <c r="BW1777" t="s">
        <v>166</v>
      </c>
      <c r="BX1777" t="b">
        <v>0</v>
      </c>
      <c r="BY1777" s="2">
        <v>44376.857581018521</v>
      </c>
      <c r="CB1777" t="b">
        <v>0</v>
      </c>
      <c r="CC1777" t="b">
        <v>0</v>
      </c>
      <c r="CF1777">
        <v>91675</v>
      </c>
      <c r="CH1777">
        <v>9167.5</v>
      </c>
      <c r="CI1777">
        <v>10</v>
      </c>
      <c r="CJ1777">
        <v>0</v>
      </c>
      <c r="CK1777">
        <f>YEAR(tbl_Opportunity[[#This Row],[Close Date]])</f>
        <v>2021</v>
      </c>
    </row>
    <row r="1778" spans="1:89">
      <c r="A1778" t="s">
        <v>5036</v>
      </c>
      <c r="B1778" t="b">
        <v>0</v>
      </c>
      <c r="D1778" t="b">
        <v>0</v>
      </c>
      <c r="E1778" t="s">
        <v>3036</v>
      </c>
      <c r="H1778" s="1">
        <v>44561</v>
      </c>
      <c r="I1778" t="b">
        <v>0</v>
      </c>
      <c r="L1778" t="s">
        <v>5037</v>
      </c>
      <c r="O1778" t="s">
        <v>387</v>
      </c>
      <c r="P1778" t="b">
        <v>1</v>
      </c>
      <c r="Q1778" s="2">
        <v>43998.638032407405</v>
      </c>
      <c r="R1778" s="1"/>
      <c r="S1778" t="b">
        <v>0</v>
      </c>
      <c r="U1778" s="1"/>
      <c r="V1778" t="b">
        <v>0</v>
      </c>
      <c r="W1778" s="1">
        <v>44287</v>
      </c>
      <c r="X1778">
        <v>4</v>
      </c>
      <c r="Y1778">
        <v>2021</v>
      </c>
      <c r="Z1778" t="s">
        <v>161</v>
      </c>
      <c r="AA1778" t="s">
        <v>161</v>
      </c>
      <c r="AB1778" t="b">
        <v>0</v>
      </c>
      <c r="AC1778" t="b">
        <v>0</v>
      </c>
      <c r="AE1778" t="b">
        <v>1</v>
      </c>
      <c r="AF1778" t="b">
        <v>0</v>
      </c>
      <c r="AG1778" t="b">
        <v>0</v>
      </c>
      <c r="AH1778" t="s">
        <v>4808</v>
      </c>
      <c r="AI1778" t="b">
        <v>0</v>
      </c>
      <c r="AK1778" t="b">
        <v>0</v>
      </c>
      <c r="AL1778" s="1">
        <v>43998</v>
      </c>
      <c r="AM1778" t="s">
        <v>387</v>
      </c>
      <c r="AN1778" s="2">
        <v>44312.16815972222</v>
      </c>
      <c r="AP1778" s="2">
        <v>44168.695717592593</v>
      </c>
      <c r="AQ1778" s="1"/>
      <c r="AS1778" t="b">
        <v>0</v>
      </c>
      <c r="AU1778" t="s">
        <v>384</v>
      </c>
      <c r="AV1778" t="s">
        <v>93</v>
      </c>
      <c r="BB1778" t="s">
        <v>5038</v>
      </c>
      <c r="BD1778" t="b">
        <v>0</v>
      </c>
      <c r="BH1778" t="s">
        <v>387</v>
      </c>
      <c r="BI1778" t="s">
        <v>150</v>
      </c>
      <c r="BJ1778" t="s">
        <v>384</v>
      </c>
      <c r="BL1778" t="s">
        <v>5037</v>
      </c>
      <c r="BM1778" t="s">
        <v>202</v>
      </c>
      <c r="BN1778" t="s">
        <v>415</v>
      </c>
      <c r="BQ1778" t="s">
        <v>96</v>
      </c>
      <c r="BR1778" t="b">
        <v>0</v>
      </c>
      <c r="BT1778" t="b">
        <v>0</v>
      </c>
      <c r="BW1778" t="s">
        <v>166</v>
      </c>
      <c r="BX1778" t="b">
        <v>0</v>
      </c>
      <c r="BY1778" s="2">
        <v>44376.857581018521</v>
      </c>
      <c r="CB1778" t="b">
        <v>0</v>
      </c>
      <c r="CC1778" t="b">
        <v>0</v>
      </c>
      <c r="CF1778">
        <v>65891.5</v>
      </c>
      <c r="CH1778">
        <v>6589.15</v>
      </c>
      <c r="CI1778">
        <v>10</v>
      </c>
      <c r="CJ1778">
        <v>0</v>
      </c>
      <c r="CK1778">
        <f>YEAR(tbl_Opportunity[[#This Row],[Close Date]])</f>
        <v>2021</v>
      </c>
    </row>
    <row r="1779" spans="1:89">
      <c r="A1779" t="s">
        <v>5039</v>
      </c>
      <c r="B1779" t="b">
        <v>0</v>
      </c>
      <c r="D1779" t="b">
        <v>0</v>
      </c>
      <c r="E1779" t="s">
        <v>3119</v>
      </c>
      <c r="H1779" s="1">
        <v>44561</v>
      </c>
      <c r="I1779" t="b">
        <v>0</v>
      </c>
      <c r="L1779" t="s">
        <v>5040</v>
      </c>
      <c r="O1779" t="s">
        <v>142</v>
      </c>
      <c r="P1779" t="b">
        <v>1</v>
      </c>
      <c r="Q1779" s="2">
        <v>44320.630497685182</v>
      </c>
      <c r="R1779" s="1"/>
      <c r="S1779" t="b">
        <v>0</v>
      </c>
      <c r="U1779" s="1"/>
      <c r="V1779" t="b">
        <v>0</v>
      </c>
      <c r="W1779" s="1">
        <v>44287</v>
      </c>
      <c r="X1779">
        <v>4</v>
      </c>
      <c r="Y1779">
        <v>2021</v>
      </c>
      <c r="Z1779" t="s">
        <v>161</v>
      </c>
      <c r="AA1779" t="s">
        <v>161</v>
      </c>
      <c r="AB1779" t="b">
        <v>0</v>
      </c>
      <c r="AC1779" t="b">
        <v>0</v>
      </c>
      <c r="AD1779" t="s">
        <v>654</v>
      </c>
      <c r="AE1779" t="b">
        <v>1</v>
      </c>
      <c r="AF1779" t="b">
        <v>0</v>
      </c>
      <c r="AG1779" t="b">
        <v>0</v>
      </c>
      <c r="AH1779" t="s">
        <v>4808</v>
      </c>
      <c r="AI1779" t="b">
        <v>0</v>
      </c>
      <c r="AK1779" t="b">
        <v>0</v>
      </c>
      <c r="AL1779" s="1">
        <v>44329</v>
      </c>
      <c r="AM1779" t="s">
        <v>142</v>
      </c>
      <c r="AN1779" s="2">
        <v>44320.632581018515</v>
      </c>
      <c r="AP1779" s="2"/>
      <c r="AQ1779" s="1"/>
      <c r="AS1779" t="b">
        <v>0</v>
      </c>
      <c r="AV1779" t="s">
        <v>93</v>
      </c>
      <c r="BB1779" t="s">
        <v>5041</v>
      </c>
      <c r="BD1779" t="b">
        <v>0</v>
      </c>
      <c r="BH1779" t="s">
        <v>142</v>
      </c>
      <c r="BI1779" t="s">
        <v>150</v>
      </c>
      <c r="BJ1779" t="s">
        <v>95</v>
      </c>
      <c r="BK1779" t="s">
        <v>95</v>
      </c>
      <c r="BL1779" t="s">
        <v>5040</v>
      </c>
      <c r="BN1779" t="s">
        <v>415</v>
      </c>
      <c r="BQ1779" t="s">
        <v>96</v>
      </c>
      <c r="BR1779" t="b">
        <v>0</v>
      </c>
      <c r="BT1779" t="b">
        <v>0</v>
      </c>
      <c r="BW1779" t="s">
        <v>313</v>
      </c>
      <c r="BX1779" t="b">
        <v>0</v>
      </c>
      <c r="BY1779" s="2">
        <v>44376.857581018521</v>
      </c>
      <c r="CB1779" t="b">
        <v>0</v>
      </c>
      <c r="CC1779" t="b">
        <v>0</v>
      </c>
      <c r="CF1779">
        <v>65636</v>
      </c>
      <c r="CH1779">
        <v>3281.8</v>
      </c>
      <c r="CI1779">
        <v>5</v>
      </c>
      <c r="CJ1779">
        <v>0</v>
      </c>
      <c r="CK1779">
        <f>YEAR(tbl_Opportunity[[#This Row],[Close Date]])</f>
        <v>2021</v>
      </c>
    </row>
    <row r="1780" spans="1:89">
      <c r="A1780" t="s">
        <v>5042</v>
      </c>
      <c r="B1780" t="b">
        <v>0</v>
      </c>
      <c r="D1780" t="b">
        <v>0</v>
      </c>
      <c r="H1780" s="1">
        <v>44561</v>
      </c>
      <c r="I1780" t="b">
        <v>0</v>
      </c>
      <c r="L1780" t="s">
        <v>5043</v>
      </c>
      <c r="O1780" t="s">
        <v>387</v>
      </c>
      <c r="P1780" t="b">
        <v>1</v>
      </c>
      <c r="Q1780" s="2">
        <v>43900.769953703704</v>
      </c>
      <c r="R1780" s="1"/>
      <c r="S1780" t="b">
        <v>0</v>
      </c>
      <c r="U1780" s="1"/>
      <c r="V1780" t="b">
        <v>0</v>
      </c>
      <c r="W1780" s="1">
        <v>44287</v>
      </c>
      <c r="X1780">
        <v>4</v>
      </c>
      <c r="Y1780">
        <v>2021</v>
      </c>
      <c r="Z1780" t="s">
        <v>161</v>
      </c>
      <c r="AA1780" t="s">
        <v>161</v>
      </c>
      <c r="AB1780" t="b">
        <v>0</v>
      </c>
      <c r="AC1780" t="b">
        <v>0</v>
      </c>
      <c r="AE1780" t="b">
        <v>1</v>
      </c>
      <c r="AF1780" t="b">
        <v>0</v>
      </c>
      <c r="AG1780" t="b">
        <v>0</v>
      </c>
      <c r="AH1780" t="s">
        <v>4808</v>
      </c>
      <c r="AI1780" t="b">
        <v>0</v>
      </c>
      <c r="AK1780" t="b">
        <v>0</v>
      </c>
      <c r="AL1780" s="1">
        <v>44273</v>
      </c>
      <c r="AM1780" t="s">
        <v>162</v>
      </c>
      <c r="AN1780" s="2">
        <v>44297.838888888888</v>
      </c>
      <c r="AP1780" s="2">
        <v>44193.215081018519</v>
      </c>
      <c r="AQ1780" s="1"/>
      <c r="AS1780" t="b">
        <v>0</v>
      </c>
      <c r="AU1780" t="s">
        <v>102</v>
      </c>
      <c r="AV1780" t="s">
        <v>213</v>
      </c>
      <c r="BB1780" t="s">
        <v>5044</v>
      </c>
      <c r="BD1780" t="b">
        <v>0</v>
      </c>
      <c r="BH1780" t="s">
        <v>387</v>
      </c>
      <c r="BI1780" t="s">
        <v>150</v>
      </c>
      <c r="BK1780" t="s">
        <v>95</v>
      </c>
      <c r="BL1780" t="s">
        <v>5043</v>
      </c>
      <c r="BM1780" t="s">
        <v>202</v>
      </c>
      <c r="BN1780" t="s">
        <v>415</v>
      </c>
      <c r="BQ1780" t="s">
        <v>96</v>
      </c>
      <c r="BR1780" t="b">
        <v>0</v>
      </c>
      <c r="BT1780" t="b">
        <v>0</v>
      </c>
      <c r="BW1780" t="s">
        <v>339</v>
      </c>
      <c r="BX1780" t="b">
        <v>0</v>
      </c>
      <c r="BY1780" s="2">
        <v>44376.857581018521</v>
      </c>
      <c r="CB1780" t="b">
        <v>0</v>
      </c>
      <c r="CC1780" t="b">
        <v>0</v>
      </c>
      <c r="CF1780">
        <v>71012.17</v>
      </c>
      <c r="CH1780">
        <v>21303.65</v>
      </c>
      <c r="CI1780">
        <v>30</v>
      </c>
      <c r="CJ1780">
        <v>0</v>
      </c>
      <c r="CK1780">
        <f>YEAR(tbl_Opportunity[[#This Row],[Close Date]])</f>
        <v>2021</v>
      </c>
    </row>
    <row r="1781" spans="1:89">
      <c r="A1781" t="s">
        <v>5045</v>
      </c>
      <c r="B1781" t="b">
        <v>0</v>
      </c>
      <c r="D1781" t="b">
        <v>0</v>
      </c>
      <c r="E1781" t="s">
        <v>3119</v>
      </c>
      <c r="H1781" s="1">
        <v>44470</v>
      </c>
      <c r="I1781" t="b">
        <v>0</v>
      </c>
      <c r="L1781" t="s">
        <v>5046</v>
      </c>
      <c r="O1781" t="s">
        <v>142</v>
      </c>
      <c r="P1781" t="b">
        <v>1</v>
      </c>
      <c r="Q1781" s="2">
        <v>44308.603680555556</v>
      </c>
      <c r="R1781" s="1"/>
      <c r="S1781" t="b">
        <v>0</v>
      </c>
      <c r="U1781" s="1"/>
      <c r="V1781" t="b">
        <v>0</v>
      </c>
      <c r="W1781" s="1">
        <v>44287</v>
      </c>
      <c r="X1781">
        <v>4</v>
      </c>
      <c r="Y1781">
        <v>2021</v>
      </c>
      <c r="Z1781" t="s">
        <v>161</v>
      </c>
      <c r="AA1781" t="s">
        <v>161</v>
      </c>
      <c r="AB1781" t="b">
        <v>0</v>
      </c>
      <c r="AC1781" t="b">
        <v>0</v>
      </c>
      <c r="AD1781" t="s">
        <v>2861</v>
      </c>
      <c r="AE1781" t="b">
        <v>1</v>
      </c>
      <c r="AF1781" t="b">
        <v>0</v>
      </c>
      <c r="AG1781" t="b">
        <v>0</v>
      </c>
      <c r="AH1781" t="s">
        <v>4808</v>
      </c>
      <c r="AI1781" t="b">
        <v>0</v>
      </c>
      <c r="AK1781" t="b">
        <v>0</v>
      </c>
      <c r="AL1781" s="1">
        <v>44348</v>
      </c>
      <c r="AM1781" t="s">
        <v>142</v>
      </c>
      <c r="AN1781" s="2">
        <v>44348.581111111111</v>
      </c>
      <c r="AP1781" s="2"/>
      <c r="AQ1781" s="1"/>
      <c r="AS1781" t="b">
        <v>0</v>
      </c>
      <c r="AV1781" t="s">
        <v>93</v>
      </c>
      <c r="BB1781" t="s">
        <v>5047</v>
      </c>
      <c r="BD1781" t="b">
        <v>0</v>
      </c>
      <c r="BH1781" t="s">
        <v>142</v>
      </c>
      <c r="BI1781" t="s">
        <v>150</v>
      </c>
      <c r="BJ1781" t="s">
        <v>384</v>
      </c>
      <c r="BK1781" t="s">
        <v>384</v>
      </c>
      <c r="BL1781" t="s">
        <v>5046</v>
      </c>
      <c r="BN1781" t="s">
        <v>415</v>
      </c>
      <c r="BQ1781" t="s">
        <v>96</v>
      </c>
      <c r="BR1781" t="b">
        <v>0</v>
      </c>
      <c r="BT1781" t="b">
        <v>0</v>
      </c>
      <c r="BW1781" t="s">
        <v>313</v>
      </c>
      <c r="BX1781" t="b">
        <v>0</v>
      </c>
      <c r="BY1781" s="2">
        <v>44376.857581018521</v>
      </c>
      <c r="CB1781" t="b">
        <v>0</v>
      </c>
      <c r="CC1781" t="b">
        <v>0</v>
      </c>
      <c r="CF1781">
        <v>64782.63</v>
      </c>
      <c r="CH1781">
        <v>3239.13</v>
      </c>
      <c r="CI1781">
        <v>5</v>
      </c>
      <c r="CJ1781">
        <v>0</v>
      </c>
      <c r="CK1781">
        <f>YEAR(tbl_Opportunity[[#This Row],[Close Date]])</f>
        <v>2021</v>
      </c>
    </row>
    <row r="1782" spans="1:89">
      <c r="A1782" t="s">
        <v>5048</v>
      </c>
      <c r="B1782" t="b">
        <v>0</v>
      </c>
      <c r="D1782" t="b">
        <v>0</v>
      </c>
      <c r="E1782" t="s">
        <v>4025</v>
      </c>
      <c r="H1782" s="1">
        <v>44498</v>
      </c>
      <c r="I1782" t="b">
        <v>0</v>
      </c>
      <c r="L1782" t="s">
        <v>5049</v>
      </c>
      <c r="O1782" t="s">
        <v>387</v>
      </c>
      <c r="P1782" t="b">
        <v>1</v>
      </c>
      <c r="Q1782" s="2">
        <v>43634.676527777781</v>
      </c>
      <c r="R1782" s="1"/>
      <c r="S1782" t="b">
        <v>0</v>
      </c>
      <c r="U1782" s="1"/>
      <c r="V1782" t="b">
        <v>0</v>
      </c>
      <c r="W1782" s="1">
        <v>44287</v>
      </c>
      <c r="X1782">
        <v>4</v>
      </c>
      <c r="Y1782">
        <v>2021</v>
      </c>
      <c r="Z1782" t="s">
        <v>161</v>
      </c>
      <c r="AA1782" t="s">
        <v>161</v>
      </c>
      <c r="AB1782" t="b">
        <v>0</v>
      </c>
      <c r="AC1782" t="b">
        <v>0</v>
      </c>
      <c r="AE1782" t="b">
        <v>1</v>
      </c>
      <c r="AF1782" t="b">
        <v>0</v>
      </c>
      <c r="AG1782" t="b">
        <v>0</v>
      </c>
      <c r="AH1782" t="s">
        <v>4808</v>
      </c>
      <c r="AI1782" t="b">
        <v>0</v>
      </c>
      <c r="AK1782" t="b">
        <v>0</v>
      </c>
      <c r="AL1782" s="1">
        <v>43627</v>
      </c>
      <c r="AM1782" t="s">
        <v>387</v>
      </c>
      <c r="AN1782" s="2">
        <v>44328.189120370371</v>
      </c>
      <c r="AP1782" s="2">
        <v>44141.776701388888</v>
      </c>
      <c r="AQ1782" s="1"/>
      <c r="AS1782" t="b">
        <v>0</v>
      </c>
      <c r="AV1782" t="s">
        <v>153</v>
      </c>
      <c r="BB1782" t="s">
        <v>5050</v>
      </c>
      <c r="BD1782" t="b">
        <v>0</v>
      </c>
      <c r="BH1782" t="s">
        <v>387</v>
      </c>
      <c r="BI1782" t="s">
        <v>150</v>
      </c>
      <c r="BJ1782" t="s">
        <v>157</v>
      </c>
      <c r="BK1782" t="s">
        <v>157</v>
      </c>
      <c r="BL1782" t="s">
        <v>5049</v>
      </c>
      <c r="BN1782" t="s">
        <v>415</v>
      </c>
      <c r="BQ1782" t="s">
        <v>96</v>
      </c>
      <c r="BR1782" t="b">
        <v>0</v>
      </c>
      <c r="BS1782" t="s">
        <v>95</v>
      </c>
      <c r="BT1782" t="b">
        <v>0</v>
      </c>
      <c r="BW1782" t="s">
        <v>339</v>
      </c>
      <c r="BX1782" t="b">
        <v>0</v>
      </c>
      <c r="BY1782" s="2">
        <v>44376.857569444444</v>
      </c>
      <c r="CB1782" t="b">
        <v>0</v>
      </c>
      <c r="CC1782" t="b">
        <v>0</v>
      </c>
      <c r="CF1782">
        <v>76338.44</v>
      </c>
      <c r="CH1782">
        <v>22901.53</v>
      </c>
      <c r="CI1782">
        <v>30</v>
      </c>
      <c r="CJ1782">
        <v>0</v>
      </c>
      <c r="CK1782">
        <f>YEAR(tbl_Opportunity[[#This Row],[Close Date]])</f>
        <v>2021</v>
      </c>
    </row>
    <row r="1783" spans="1:89">
      <c r="A1783" t="s">
        <v>2076</v>
      </c>
      <c r="B1783" t="b">
        <v>0</v>
      </c>
      <c r="D1783" t="b">
        <v>0</v>
      </c>
      <c r="H1783" s="1">
        <v>44196</v>
      </c>
      <c r="I1783" t="b">
        <v>0</v>
      </c>
      <c r="L1783" t="s">
        <v>5051</v>
      </c>
      <c r="O1783" t="s">
        <v>99</v>
      </c>
      <c r="P1783" t="b">
        <v>1</v>
      </c>
      <c r="Q1783" s="2">
        <v>43312.745370370372</v>
      </c>
      <c r="R1783" s="1"/>
      <c r="S1783" t="b">
        <v>0</v>
      </c>
      <c r="U1783" s="1"/>
      <c r="V1783" t="b">
        <v>0</v>
      </c>
      <c r="W1783" s="1">
        <v>43922</v>
      </c>
      <c r="X1783">
        <v>4</v>
      </c>
      <c r="Y1783">
        <v>2020</v>
      </c>
      <c r="Z1783" t="s">
        <v>161</v>
      </c>
      <c r="AA1783" t="s">
        <v>161</v>
      </c>
      <c r="AB1783" t="b">
        <v>0</v>
      </c>
      <c r="AC1783" t="b">
        <v>0</v>
      </c>
      <c r="AE1783" t="b">
        <v>1</v>
      </c>
      <c r="AF1783" t="b">
        <v>0</v>
      </c>
      <c r="AG1783" t="b">
        <v>0</v>
      </c>
      <c r="AH1783" t="s">
        <v>4812</v>
      </c>
      <c r="AI1783" t="b">
        <v>0</v>
      </c>
      <c r="AK1783" t="b">
        <v>0</v>
      </c>
      <c r="AL1783" s="1">
        <v>43971</v>
      </c>
      <c r="AM1783" t="s">
        <v>92</v>
      </c>
      <c r="AN1783" s="2">
        <v>44091.617314814815</v>
      </c>
      <c r="AP1783" s="2">
        <v>43836.762569444443</v>
      </c>
      <c r="AQ1783" s="1"/>
      <c r="AS1783" t="b">
        <v>0</v>
      </c>
      <c r="AU1783" t="s">
        <v>105</v>
      </c>
      <c r="AV1783" t="s">
        <v>93</v>
      </c>
      <c r="BB1783" t="s">
        <v>5052</v>
      </c>
      <c r="BC1783" t="s">
        <v>2975</v>
      </c>
      <c r="BD1783" t="b">
        <v>0</v>
      </c>
      <c r="BH1783" t="s">
        <v>332</v>
      </c>
      <c r="BI1783" t="s">
        <v>150</v>
      </c>
      <c r="BJ1783" t="s">
        <v>105</v>
      </c>
      <c r="BP1783" t="s">
        <v>5053</v>
      </c>
      <c r="BQ1783" t="s">
        <v>96</v>
      </c>
      <c r="BR1783" t="b">
        <v>0</v>
      </c>
      <c r="BT1783" t="b">
        <v>0</v>
      </c>
      <c r="BW1783" t="s">
        <v>166</v>
      </c>
      <c r="BX1783" t="b">
        <v>0</v>
      </c>
      <c r="BY1783" s="2">
        <v>44376.857569444444</v>
      </c>
      <c r="CB1783" t="b">
        <v>0</v>
      </c>
      <c r="CC1783" t="b">
        <v>0</v>
      </c>
      <c r="CF1783">
        <v>65636</v>
      </c>
      <c r="CH1783">
        <v>6563.6</v>
      </c>
      <c r="CI1783">
        <v>10</v>
      </c>
      <c r="CJ1783">
        <v>0</v>
      </c>
      <c r="CK1783">
        <f>YEAR(tbl_Opportunity[[#This Row],[Close Date]])</f>
        <v>2020</v>
      </c>
    </row>
    <row r="1784" spans="1:89">
      <c r="A1784" t="s">
        <v>381</v>
      </c>
      <c r="B1784" t="b">
        <v>0</v>
      </c>
      <c r="D1784" t="b">
        <v>0</v>
      </c>
      <c r="H1784" s="1">
        <v>44196</v>
      </c>
      <c r="I1784" t="b">
        <v>0</v>
      </c>
      <c r="O1784" t="s">
        <v>99</v>
      </c>
      <c r="P1784" t="b">
        <v>1</v>
      </c>
      <c r="Q1784" s="2">
        <v>43342.566840277781</v>
      </c>
      <c r="R1784" s="1"/>
      <c r="S1784" t="b">
        <v>0</v>
      </c>
      <c r="U1784" s="1"/>
      <c r="V1784" t="b">
        <v>0</v>
      </c>
      <c r="W1784" s="1">
        <v>43922</v>
      </c>
      <c r="X1784">
        <v>4</v>
      </c>
      <c r="Y1784">
        <v>2020</v>
      </c>
      <c r="Z1784" t="s">
        <v>161</v>
      </c>
      <c r="AA1784" t="s">
        <v>161</v>
      </c>
      <c r="AB1784" t="b">
        <v>0</v>
      </c>
      <c r="AC1784" t="b">
        <v>0</v>
      </c>
      <c r="AE1784" t="b">
        <v>1</v>
      </c>
      <c r="AF1784" t="b">
        <v>0</v>
      </c>
      <c r="AG1784" t="b">
        <v>0</v>
      </c>
      <c r="AH1784" t="s">
        <v>4812</v>
      </c>
      <c r="AI1784" t="b">
        <v>0</v>
      </c>
      <c r="AK1784" t="b">
        <v>0</v>
      </c>
      <c r="AL1784" s="1">
        <v>43342</v>
      </c>
      <c r="AM1784" t="s">
        <v>162</v>
      </c>
      <c r="AN1784" s="2">
        <v>44297.838888888888</v>
      </c>
      <c r="AP1784" s="2">
        <v>43836.762569444443</v>
      </c>
      <c r="AQ1784" s="1"/>
      <c r="AS1784" t="b">
        <v>0</v>
      </c>
      <c r="AU1784" t="s">
        <v>95</v>
      </c>
      <c r="AV1784" t="s">
        <v>213</v>
      </c>
      <c r="BB1784" t="s">
        <v>5054</v>
      </c>
      <c r="BC1784" t="s">
        <v>2975</v>
      </c>
      <c r="BD1784" t="b">
        <v>0</v>
      </c>
      <c r="BH1784" t="s">
        <v>332</v>
      </c>
      <c r="BI1784" t="s">
        <v>150</v>
      </c>
      <c r="BJ1784" t="s">
        <v>95</v>
      </c>
      <c r="BQ1784" t="s">
        <v>96</v>
      </c>
      <c r="BR1784" t="b">
        <v>0</v>
      </c>
      <c r="BT1784" t="b">
        <v>0</v>
      </c>
      <c r="BW1784" t="s">
        <v>166</v>
      </c>
      <c r="BX1784" t="b">
        <v>0</v>
      </c>
      <c r="BY1784" s="2">
        <v>44376.857569444444</v>
      </c>
      <c r="CB1784" t="b">
        <v>0</v>
      </c>
      <c r="CC1784" t="b">
        <v>0</v>
      </c>
      <c r="CF1784">
        <v>163097</v>
      </c>
      <c r="CH1784">
        <v>16309.7</v>
      </c>
      <c r="CI1784">
        <v>10</v>
      </c>
      <c r="CJ1784">
        <v>0</v>
      </c>
      <c r="CK1784">
        <f>YEAR(tbl_Opportunity[[#This Row],[Close Date]])</f>
        <v>2020</v>
      </c>
    </row>
    <row r="1785" spans="1:89">
      <c r="A1785" t="s">
        <v>5055</v>
      </c>
      <c r="B1785" t="b">
        <v>0</v>
      </c>
      <c r="D1785" t="b">
        <v>0</v>
      </c>
      <c r="H1785" s="1">
        <v>44196</v>
      </c>
      <c r="I1785" t="b">
        <v>0</v>
      </c>
      <c r="L1785" t="s">
        <v>5056</v>
      </c>
      <c r="O1785" t="s">
        <v>99</v>
      </c>
      <c r="P1785" t="b">
        <v>1</v>
      </c>
      <c r="Q1785" s="2">
        <v>43759.776967592596</v>
      </c>
      <c r="R1785" s="1"/>
      <c r="S1785" t="b">
        <v>0</v>
      </c>
      <c r="U1785" s="1"/>
      <c r="V1785" t="b">
        <v>0</v>
      </c>
      <c r="W1785" s="1">
        <v>43922</v>
      </c>
      <c r="X1785">
        <v>4</v>
      </c>
      <c r="Y1785">
        <v>2020</v>
      </c>
      <c r="Z1785" t="s">
        <v>161</v>
      </c>
      <c r="AA1785" t="s">
        <v>161</v>
      </c>
      <c r="AB1785" t="b">
        <v>0</v>
      </c>
      <c r="AC1785" t="b">
        <v>0</v>
      </c>
      <c r="AE1785" t="b">
        <v>1</v>
      </c>
      <c r="AF1785" t="b">
        <v>0</v>
      </c>
      <c r="AG1785" t="b">
        <v>0</v>
      </c>
      <c r="AH1785" t="s">
        <v>4812</v>
      </c>
      <c r="AI1785" t="b">
        <v>0</v>
      </c>
      <c r="AK1785" t="b">
        <v>0</v>
      </c>
      <c r="AL1785" s="1">
        <v>43759</v>
      </c>
      <c r="AM1785" t="s">
        <v>99</v>
      </c>
      <c r="AN1785" s="2">
        <v>44250.760671296295</v>
      </c>
      <c r="AP1785" s="2">
        <v>43836.762569444443</v>
      </c>
      <c r="AQ1785" s="1"/>
      <c r="AS1785" t="b">
        <v>0</v>
      </c>
      <c r="AU1785" t="s">
        <v>5057</v>
      </c>
      <c r="AV1785" t="s">
        <v>93</v>
      </c>
      <c r="BB1785" t="s">
        <v>5058</v>
      </c>
      <c r="BC1785" t="s">
        <v>2975</v>
      </c>
      <c r="BD1785" t="b">
        <v>0</v>
      </c>
      <c r="BH1785" t="s">
        <v>332</v>
      </c>
      <c r="BI1785" t="s">
        <v>150</v>
      </c>
      <c r="BJ1785" t="s">
        <v>102</v>
      </c>
      <c r="BL1785" t="s">
        <v>5056</v>
      </c>
      <c r="BQ1785" t="s">
        <v>96</v>
      </c>
      <c r="BR1785" t="b">
        <v>0</v>
      </c>
      <c r="BT1785" t="b">
        <v>0</v>
      </c>
      <c r="BW1785" t="s">
        <v>166</v>
      </c>
      <c r="BX1785" t="b">
        <v>0</v>
      </c>
      <c r="BY1785" s="2">
        <v>44376.857569444444</v>
      </c>
      <c r="CB1785" t="b">
        <v>0</v>
      </c>
      <c r="CC1785" t="b">
        <v>0</v>
      </c>
      <c r="CF1785">
        <v>152136</v>
      </c>
      <c r="CH1785">
        <v>15213.6</v>
      </c>
      <c r="CI1785">
        <v>10</v>
      </c>
      <c r="CJ1785">
        <v>0</v>
      </c>
      <c r="CK1785">
        <f>YEAR(tbl_Opportunity[[#This Row],[Close Date]])</f>
        <v>2020</v>
      </c>
    </row>
    <row r="1786" spans="1:89">
      <c r="A1786" t="s">
        <v>5059</v>
      </c>
      <c r="B1786" t="b">
        <v>0</v>
      </c>
      <c r="D1786" t="b">
        <v>0</v>
      </c>
      <c r="H1786" s="1">
        <v>44196</v>
      </c>
      <c r="I1786" t="b">
        <v>0</v>
      </c>
      <c r="L1786" t="s">
        <v>5060</v>
      </c>
      <c r="O1786" t="s">
        <v>99</v>
      </c>
      <c r="P1786" t="b">
        <v>1</v>
      </c>
      <c r="Q1786" s="2">
        <v>43556.650277777779</v>
      </c>
      <c r="R1786" s="1"/>
      <c r="S1786" t="b">
        <v>0</v>
      </c>
      <c r="U1786" s="1"/>
      <c r="V1786" t="b">
        <v>0</v>
      </c>
      <c r="W1786" s="1">
        <v>43922</v>
      </c>
      <c r="X1786">
        <v>4</v>
      </c>
      <c r="Y1786">
        <v>2020</v>
      </c>
      <c r="Z1786" t="s">
        <v>161</v>
      </c>
      <c r="AA1786" t="s">
        <v>161</v>
      </c>
      <c r="AB1786" t="b">
        <v>0</v>
      </c>
      <c r="AC1786" t="b">
        <v>0</v>
      </c>
      <c r="AE1786" t="b">
        <v>1</v>
      </c>
      <c r="AF1786" t="b">
        <v>0</v>
      </c>
      <c r="AG1786" t="b">
        <v>0</v>
      </c>
      <c r="AH1786" t="s">
        <v>1016</v>
      </c>
      <c r="AI1786" t="b">
        <v>0</v>
      </c>
      <c r="AK1786" t="b">
        <v>0</v>
      </c>
      <c r="AL1786" s="1">
        <v>43556</v>
      </c>
      <c r="AM1786" t="s">
        <v>99</v>
      </c>
      <c r="AN1786" s="2">
        <v>44265.709791666668</v>
      </c>
      <c r="AP1786" s="2">
        <v>43836.762569444443</v>
      </c>
      <c r="AQ1786" s="1"/>
      <c r="AS1786" t="b">
        <v>0</v>
      </c>
      <c r="AU1786" t="s">
        <v>95</v>
      </c>
      <c r="AV1786" t="s">
        <v>93</v>
      </c>
      <c r="BB1786" t="s">
        <v>5061</v>
      </c>
      <c r="BC1786" t="s">
        <v>2975</v>
      </c>
      <c r="BD1786" t="b">
        <v>0</v>
      </c>
      <c r="BH1786" t="s">
        <v>332</v>
      </c>
      <c r="BI1786" t="s">
        <v>155</v>
      </c>
      <c r="BJ1786" t="s">
        <v>95</v>
      </c>
      <c r="BL1786" t="s">
        <v>5060</v>
      </c>
      <c r="BQ1786" t="s">
        <v>96</v>
      </c>
      <c r="BR1786" t="b">
        <v>0</v>
      </c>
      <c r="BT1786" t="b">
        <v>0</v>
      </c>
      <c r="BW1786" t="s">
        <v>166</v>
      </c>
      <c r="BX1786" t="b">
        <v>0</v>
      </c>
      <c r="BY1786" s="2">
        <v>44376.857569444444</v>
      </c>
      <c r="CB1786" t="b">
        <v>0</v>
      </c>
      <c r="CC1786" t="b">
        <v>0</v>
      </c>
      <c r="CF1786">
        <v>134593.18</v>
      </c>
      <c r="CH1786">
        <v>13459.32</v>
      </c>
      <c r="CI1786">
        <v>10</v>
      </c>
      <c r="CJ1786">
        <v>0</v>
      </c>
      <c r="CK1786">
        <f>YEAR(tbl_Opportunity[[#This Row],[Close Date]])</f>
        <v>2020</v>
      </c>
    </row>
    <row r="1787" spans="1:89">
      <c r="A1787" t="s">
        <v>5062</v>
      </c>
      <c r="B1787" t="b">
        <v>0</v>
      </c>
      <c r="D1787" t="b">
        <v>0</v>
      </c>
      <c r="E1787" t="s">
        <v>3054</v>
      </c>
      <c r="H1787" s="1">
        <v>44561</v>
      </c>
      <c r="I1787" t="b">
        <v>0</v>
      </c>
      <c r="L1787" t="s">
        <v>5063</v>
      </c>
      <c r="O1787" t="s">
        <v>99</v>
      </c>
      <c r="P1787" t="b">
        <v>1</v>
      </c>
      <c r="Q1787" s="2">
        <v>43560.666562500002</v>
      </c>
      <c r="R1787" s="1"/>
      <c r="S1787" t="b">
        <v>0</v>
      </c>
      <c r="U1787" s="1"/>
      <c r="V1787" t="b">
        <v>0</v>
      </c>
      <c r="W1787" s="1">
        <v>44287</v>
      </c>
      <c r="X1787">
        <v>4</v>
      </c>
      <c r="Y1787">
        <v>2021</v>
      </c>
      <c r="Z1787" t="s">
        <v>1659</v>
      </c>
      <c r="AA1787" t="s">
        <v>1660</v>
      </c>
      <c r="AB1787" t="b">
        <v>0</v>
      </c>
      <c r="AC1787" t="b">
        <v>0</v>
      </c>
      <c r="AE1787" t="b">
        <v>1</v>
      </c>
      <c r="AF1787" t="b">
        <v>0</v>
      </c>
      <c r="AG1787" t="b">
        <v>0</v>
      </c>
      <c r="AH1787" t="s">
        <v>4808</v>
      </c>
      <c r="AI1787" t="b">
        <v>0</v>
      </c>
      <c r="AK1787" t="b">
        <v>0</v>
      </c>
      <c r="AL1787" s="1">
        <v>43614</v>
      </c>
      <c r="AM1787" t="s">
        <v>387</v>
      </c>
      <c r="AN1787" s="2">
        <v>44364.5393287037</v>
      </c>
      <c r="AP1787" s="2">
        <v>44302.619560185187</v>
      </c>
      <c r="AQ1787" s="1"/>
      <c r="AS1787" t="b">
        <v>0</v>
      </c>
      <c r="AV1787" t="s">
        <v>153</v>
      </c>
      <c r="BB1787" t="s">
        <v>5064</v>
      </c>
      <c r="BC1787" t="s">
        <v>2975</v>
      </c>
      <c r="BD1787" t="b">
        <v>0</v>
      </c>
      <c r="BH1787" t="s">
        <v>387</v>
      </c>
      <c r="BI1787" t="s">
        <v>150</v>
      </c>
      <c r="BJ1787" t="s">
        <v>384</v>
      </c>
      <c r="BK1787" t="s">
        <v>384</v>
      </c>
      <c r="BL1787" t="s">
        <v>5065</v>
      </c>
      <c r="BN1787" t="s">
        <v>415</v>
      </c>
      <c r="BQ1787" t="s">
        <v>96</v>
      </c>
      <c r="BR1787" t="b">
        <v>0</v>
      </c>
      <c r="BT1787" t="b">
        <v>0</v>
      </c>
      <c r="BW1787" t="s">
        <v>2863</v>
      </c>
      <c r="BX1787" t="b">
        <v>0</v>
      </c>
      <c r="BY1787" s="2">
        <v>44376.857569444444</v>
      </c>
      <c r="CB1787" t="b">
        <v>0</v>
      </c>
      <c r="CC1787" t="b">
        <v>0</v>
      </c>
      <c r="CF1787">
        <v>66990</v>
      </c>
      <c r="CH1787">
        <v>33495</v>
      </c>
      <c r="CI1787">
        <v>50</v>
      </c>
      <c r="CJ1787">
        <v>0</v>
      </c>
      <c r="CK1787">
        <f>YEAR(tbl_Opportunity[[#This Row],[Close Date]])</f>
        <v>2021</v>
      </c>
    </row>
    <row r="1788" spans="1:89">
      <c r="A1788" t="s">
        <v>5066</v>
      </c>
      <c r="B1788" t="b">
        <v>0</v>
      </c>
      <c r="D1788" t="b">
        <v>0</v>
      </c>
      <c r="H1788" s="1">
        <v>44561</v>
      </c>
      <c r="I1788" t="b">
        <v>0</v>
      </c>
      <c r="L1788" t="s">
        <v>5067</v>
      </c>
      <c r="O1788" t="s">
        <v>387</v>
      </c>
      <c r="P1788" t="b">
        <v>1</v>
      </c>
      <c r="Q1788" s="2">
        <v>43593.853692129633</v>
      </c>
      <c r="R1788" s="1"/>
      <c r="S1788" t="b">
        <v>0</v>
      </c>
      <c r="U1788" s="1"/>
      <c r="V1788" t="b">
        <v>0</v>
      </c>
      <c r="W1788" s="1">
        <v>44287</v>
      </c>
      <c r="X1788">
        <v>4</v>
      </c>
      <c r="Y1788">
        <v>2021</v>
      </c>
      <c r="Z1788" t="s">
        <v>161</v>
      </c>
      <c r="AA1788" t="s">
        <v>161</v>
      </c>
      <c r="AB1788" t="b">
        <v>0</v>
      </c>
      <c r="AC1788" t="b">
        <v>0</v>
      </c>
      <c r="AE1788" t="b">
        <v>1</v>
      </c>
      <c r="AF1788" t="b">
        <v>0</v>
      </c>
      <c r="AG1788" t="b">
        <v>0</v>
      </c>
      <c r="AH1788" t="s">
        <v>4808</v>
      </c>
      <c r="AI1788" t="b">
        <v>0</v>
      </c>
      <c r="AK1788" t="b">
        <v>0</v>
      </c>
      <c r="AL1788" s="1">
        <v>43593</v>
      </c>
      <c r="AM1788" t="s">
        <v>162</v>
      </c>
      <c r="AN1788" s="2">
        <v>44300.834421296298</v>
      </c>
      <c r="AP1788" s="2">
        <v>44193.243819444448</v>
      </c>
      <c r="AQ1788" s="1"/>
      <c r="AS1788" t="b">
        <v>0</v>
      </c>
      <c r="AU1788" t="s">
        <v>95</v>
      </c>
      <c r="AV1788" t="s">
        <v>93</v>
      </c>
      <c r="BB1788" t="s">
        <v>5068</v>
      </c>
      <c r="BC1788" t="s">
        <v>2975</v>
      </c>
      <c r="BD1788" t="b">
        <v>0</v>
      </c>
      <c r="BH1788" t="s">
        <v>387</v>
      </c>
      <c r="BI1788" t="s">
        <v>150</v>
      </c>
      <c r="BJ1788" t="s">
        <v>95</v>
      </c>
      <c r="BL1788" t="s">
        <v>5067</v>
      </c>
      <c r="BN1788" t="s">
        <v>415</v>
      </c>
      <c r="BQ1788" t="s">
        <v>96</v>
      </c>
      <c r="BR1788" t="b">
        <v>0</v>
      </c>
      <c r="BT1788" t="b">
        <v>0</v>
      </c>
      <c r="BW1788" t="s">
        <v>313</v>
      </c>
      <c r="BX1788" t="b">
        <v>0</v>
      </c>
      <c r="BY1788" s="2">
        <v>44376.857569444444</v>
      </c>
      <c r="CB1788" t="b">
        <v>0</v>
      </c>
      <c r="CC1788" t="b">
        <v>0</v>
      </c>
      <c r="CF1788">
        <v>65636</v>
      </c>
      <c r="CH1788">
        <v>3281.8</v>
      </c>
      <c r="CI1788">
        <v>5</v>
      </c>
      <c r="CJ1788">
        <v>0</v>
      </c>
      <c r="CK1788">
        <f>YEAR(tbl_Opportunity[[#This Row],[Close Date]])</f>
        <v>2021</v>
      </c>
    </row>
    <row r="1789" spans="1:89">
      <c r="A1789" t="s">
        <v>5069</v>
      </c>
      <c r="B1789" t="b">
        <v>0</v>
      </c>
      <c r="D1789" t="b">
        <v>0</v>
      </c>
      <c r="H1789" s="1">
        <v>44561</v>
      </c>
      <c r="I1789" t="b">
        <v>0</v>
      </c>
      <c r="L1789" t="s">
        <v>5070</v>
      </c>
      <c r="O1789" t="s">
        <v>387</v>
      </c>
      <c r="P1789" t="b">
        <v>1</v>
      </c>
      <c r="Q1789" s="2">
        <v>43605.706365740742</v>
      </c>
      <c r="R1789" s="1"/>
      <c r="S1789" t="b">
        <v>0</v>
      </c>
      <c r="U1789" s="1"/>
      <c r="V1789" t="b">
        <v>0</v>
      </c>
      <c r="W1789" s="1">
        <v>44287</v>
      </c>
      <c r="X1789">
        <v>4</v>
      </c>
      <c r="Y1789">
        <v>2021</v>
      </c>
      <c r="Z1789" t="s">
        <v>161</v>
      </c>
      <c r="AA1789" t="s">
        <v>161</v>
      </c>
      <c r="AB1789" t="b">
        <v>0</v>
      </c>
      <c r="AC1789" t="b">
        <v>0</v>
      </c>
      <c r="AE1789" t="b">
        <v>1</v>
      </c>
      <c r="AF1789" t="b">
        <v>0</v>
      </c>
      <c r="AG1789" t="b">
        <v>0</v>
      </c>
      <c r="AH1789" t="s">
        <v>4808</v>
      </c>
      <c r="AI1789" t="b">
        <v>0</v>
      </c>
      <c r="AK1789" t="b">
        <v>0</v>
      </c>
      <c r="AL1789" s="1">
        <v>43601</v>
      </c>
      <c r="AM1789" t="s">
        <v>162</v>
      </c>
      <c r="AN1789" s="2">
        <v>44300.834421296298</v>
      </c>
      <c r="AP1789" s="2">
        <v>44193.242268518516</v>
      </c>
      <c r="AQ1789" s="1"/>
      <c r="AS1789" t="b">
        <v>0</v>
      </c>
      <c r="AU1789" t="s">
        <v>384</v>
      </c>
      <c r="AV1789" t="s">
        <v>93</v>
      </c>
      <c r="BB1789" t="s">
        <v>5071</v>
      </c>
      <c r="BC1789" t="s">
        <v>2975</v>
      </c>
      <c r="BD1789" t="b">
        <v>0</v>
      </c>
      <c r="BH1789" t="s">
        <v>387</v>
      </c>
      <c r="BI1789" t="s">
        <v>150</v>
      </c>
      <c r="BL1789" t="s">
        <v>5070</v>
      </c>
      <c r="BN1789" t="s">
        <v>415</v>
      </c>
      <c r="BQ1789" t="s">
        <v>96</v>
      </c>
      <c r="BR1789" t="b">
        <v>0</v>
      </c>
      <c r="BT1789" t="b">
        <v>0</v>
      </c>
      <c r="BW1789" t="s">
        <v>313</v>
      </c>
      <c r="BX1789" t="b">
        <v>0</v>
      </c>
      <c r="BY1789" s="2">
        <v>44376.857569444444</v>
      </c>
      <c r="CB1789" t="b">
        <v>0</v>
      </c>
      <c r="CC1789" t="b">
        <v>0</v>
      </c>
      <c r="CF1789">
        <v>65675</v>
      </c>
      <c r="CH1789">
        <v>3283.75</v>
      </c>
      <c r="CI1789">
        <v>5</v>
      </c>
      <c r="CJ1789">
        <v>0</v>
      </c>
      <c r="CK1789">
        <f>YEAR(tbl_Opportunity[[#This Row],[Close Date]])</f>
        <v>2021</v>
      </c>
    </row>
    <row r="1790" spans="1:89">
      <c r="A1790" t="s">
        <v>5072</v>
      </c>
      <c r="B1790" t="b">
        <v>0</v>
      </c>
      <c r="D1790" t="b">
        <v>0</v>
      </c>
      <c r="H1790" s="1">
        <v>44561</v>
      </c>
      <c r="I1790" t="b">
        <v>0</v>
      </c>
      <c r="L1790" t="s">
        <v>5073</v>
      </c>
      <c r="O1790" t="s">
        <v>387</v>
      </c>
      <c r="P1790" t="b">
        <v>1</v>
      </c>
      <c r="Q1790" s="2">
        <v>43686.888425925928</v>
      </c>
      <c r="R1790" s="1"/>
      <c r="S1790" t="b">
        <v>0</v>
      </c>
      <c r="U1790" s="1"/>
      <c r="V1790" t="b">
        <v>0</v>
      </c>
      <c r="W1790" s="1">
        <v>44287</v>
      </c>
      <c r="X1790">
        <v>4</v>
      </c>
      <c r="Y1790">
        <v>2021</v>
      </c>
      <c r="Z1790" t="s">
        <v>161</v>
      </c>
      <c r="AA1790" t="s">
        <v>161</v>
      </c>
      <c r="AB1790" t="b">
        <v>0</v>
      </c>
      <c r="AC1790" t="b">
        <v>0</v>
      </c>
      <c r="AE1790" t="b">
        <v>1</v>
      </c>
      <c r="AF1790" t="b">
        <v>0</v>
      </c>
      <c r="AG1790" t="b">
        <v>0</v>
      </c>
      <c r="AH1790" t="s">
        <v>4808</v>
      </c>
      <c r="AI1790" t="b">
        <v>0</v>
      </c>
      <c r="AK1790" t="b">
        <v>0</v>
      </c>
      <c r="AL1790" s="1">
        <v>43686</v>
      </c>
      <c r="AM1790" t="s">
        <v>162</v>
      </c>
      <c r="AN1790" s="2">
        <v>44300.834421296298</v>
      </c>
      <c r="AP1790" s="2">
        <v>44193.242581018516</v>
      </c>
      <c r="AQ1790" s="1"/>
      <c r="AS1790" t="b">
        <v>0</v>
      </c>
      <c r="AV1790" t="s">
        <v>93</v>
      </c>
      <c r="BB1790" t="s">
        <v>5074</v>
      </c>
      <c r="BC1790" t="s">
        <v>2975</v>
      </c>
      <c r="BD1790" t="b">
        <v>0</v>
      </c>
      <c r="BH1790" t="s">
        <v>387</v>
      </c>
      <c r="BI1790" t="s">
        <v>150</v>
      </c>
      <c r="BJ1790" t="s">
        <v>95</v>
      </c>
      <c r="BL1790" t="s">
        <v>5073</v>
      </c>
      <c r="BN1790" t="s">
        <v>415</v>
      </c>
      <c r="BQ1790" t="s">
        <v>96</v>
      </c>
      <c r="BR1790" t="b">
        <v>0</v>
      </c>
      <c r="BT1790" t="b">
        <v>0</v>
      </c>
      <c r="BW1790" t="s">
        <v>313</v>
      </c>
      <c r="BX1790" t="b">
        <v>0</v>
      </c>
      <c r="BY1790" s="2">
        <v>44376.857569444444</v>
      </c>
      <c r="CB1790" t="b">
        <v>0</v>
      </c>
      <c r="CC1790" t="b">
        <v>0</v>
      </c>
      <c r="CF1790">
        <v>65913</v>
      </c>
      <c r="CH1790">
        <v>3295.65</v>
      </c>
      <c r="CI1790">
        <v>5</v>
      </c>
      <c r="CJ1790">
        <v>0</v>
      </c>
      <c r="CK1790">
        <f>YEAR(tbl_Opportunity[[#This Row],[Close Date]])</f>
        <v>2021</v>
      </c>
    </row>
    <row r="1791" spans="1:89">
      <c r="A1791" t="s">
        <v>5075</v>
      </c>
      <c r="B1791" t="b">
        <v>0</v>
      </c>
      <c r="D1791" t="b">
        <v>0</v>
      </c>
      <c r="H1791" s="1">
        <v>44561</v>
      </c>
      <c r="I1791" t="b">
        <v>0</v>
      </c>
      <c r="L1791" t="s">
        <v>5076</v>
      </c>
      <c r="O1791" t="s">
        <v>99</v>
      </c>
      <c r="P1791" t="b">
        <v>1</v>
      </c>
      <c r="Q1791" s="2">
        <v>43676.655474537038</v>
      </c>
      <c r="R1791" s="1"/>
      <c r="S1791" t="b">
        <v>0</v>
      </c>
      <c r="U1791" s="1"/>
      <c r="V1791" t="b">
        <v>0</v>
      </c>
      <c r="W1791" s="1">
        <v>44287</v>
      </c>
      <c r="X1791">
        <v>4</v>
      </c>
      <c r="Y1791">
        <v>2021</v>
      </c>
      <c r="Z1791" t="s">
        <v>161</v>
      </c>
      <c r="AA1791" t="s">
        <v>161</v>
      </c>
      <c r="AB1791" t="b">
        <v>0</v>
      </c>
      <c r="AC1791" t="b">
        <v>0</v>
      </c>
      <c r="AE1791" t="b">
        <v>1</v>
      </c>
      <c r="AF1791" t="b">
        <v>0</v>
      </c>
      <c r="AG1791" t="b">
        <v>0</v>
      </c>
      <c r="AH1791" t="s">
        <v>4812</v>
      </c>
      <c r="AI1791" t="b">
        <v>0</v>
      </c>
      <c r="AK1791" t="b">
        <v>0</v>
      </c>
      <c r="AL1791" s="1"/>
      <c r="AM1791" t="s">
        <v>162</v>
      </c>
      <c r="AN1791" s="2">
        <v>44300.834421296298</v>
      </c>
      <c r="AP1791" s="2">
        <v>44243.583437499998</v>
      </c>
      <c r="AQ1791" s="1"/>
      <c r="AS1791" t="b">
        <v>0</v>
      </c>
      <c r="AV1791" t="s">
        <v>93</v>
      </c>
      <c r="BB1791" t="s">
        <v>5077</v>
      </c>
      <c r="BC1791" t="s">
        <v>2975</v>
      </c>
      <c r="BD1791" t="b">
        <v>0</v>
      </c>
      <c r="BH1791" t="s">
        <v>332</v>
      </c>
      <c r="BI1791" t="s">
        <v>150</v>
      </c>
      <c r="BJ1791" t="s">
        <v>95</v>
      </c>
      <c r="BL1791" t="s">
        <v>5076</v>
      </c>
      <c r="BN1791" t="s">
        <v>415</v>
      </c>
      <c r="BQ1791" t="s">
        <v>96</v>
      </c>
      <c r="BR1791" t="b">
        <v>0</v>
      </c>
      <c r="BT1791" t="b">
        <v>0</v>
      </c>
      <c r="BW1791" t="s">
        <v>166</v>
      </c>
      <c r="BX1791" t="b">
        <v>0</v>
      </c>
      <c r="BY1791" s="2">
        <v>44376.857569444444</v>
      </c>
      <c r="CB1791" t="b">
        <v>0</v>
      </c>
      <c r="CC1791" t="b">
        <v>0</v>
      </c>
      <c r="CF1791">
        <v>55790.6</v>
      </c>
      <c r="CH1791">
        <v>5579.06</v>
      </c>
      <c r="CI1791">
        <v>10</v>
      </c>
      <c r="CJ1791">
        <v>0</v>
      </c>
      <c r="CK1791">
        <f>YEAR(tbl_Opportunity[[#This Row],[Close Date]])</f>
        <v>2021</v>
      </c>
    </row>
    <row r="1792" spans="1:89">
      <c r="A1792" t="s">
        <v>5078</v>
      </c>
      <c r="B1792" t="b">
        <v>0</v>
      </c>
      <c r="D1792" t="b">
        <v>0</v>
      </c>
      <c r="H1792" s="1">
        <v>44561</v>
      </c>
      <c r="I1792" t="b">
        <v>0</v>
      </c>
      <c r="L1792" t="s">
        <v>5079</v>
      </c>
      <c r="O1792" t="s">
        <v>99</v>
      </c>
      <c r="P1792" t="b">
        <v>1</v>
      </c>
      <c r="Q1792" s="2">
        <v>43441.60596064815</v>
      </c>
      <c r="R1792" s="1"/>
      <c r="S1792" t="b">
        <v>0</v>
      </c>
      <c r="U1792" s="1"/>
      <c r="V1792" t="b">
        <v>0</v>
      </c>
      <c r="W1792" s="1">
        <v>44287</v>
      </c>
      <c r="X1792">
        <v>4</v>
      </c>
      <c r="Y1792">
        <v>2021</v>
      </c>
      <c r="Z1792" t="s">
        <v>161</v>
      </c>
      <c r="AA1792" t="s">
        <v>161</v>
      </c>
      <c r="AB1792" t="b">
        <v>0</v>
      </c>
      <c r="AC1792" t="b">
        <v>0</v>
      </c>
      <c r="AE1792" t="b">
        <v>1</v>
      </c>
      <c r="AF1792" t="b">
        <v>0</v>
      </c>
      <c r="AG1792" t="b">
        <v>0</v>
      </c>
      <c r="AH1792" t="s">
        <v>4808</v>
      </c>
      <c r="AI1792" t="b">
        <v>0</v>
      </c>
      <c r="AK1792" t="b">
        <v>0</v>
      </c>
      <c r="AL1792" s="1">
        <v>43441</v>
      </c>
      <c r="AM1792" t="s">
        <v>162</v>
      </c>
      <c r="AN1792" s="2">
        <v>44300.834421296298</v>
      </c>
      <c r="AP1792" s="2">
        <v>44193.247939814813</v>
      </c>
      <c r="AQ1792" s="1"/>
      <c r="AS1792" t="b">
        <v>0</v>
      </c>
      <c r="AV1792" t="s">
        <v>153</v>
      </c>
      <c r="BB1792" t="s">
        <v>5080</v>
      </c>
      <c r="BC1792" t="s">
        <v>2975</v>
      </c>
      <c r="BD1792" t="b">
        <v>0</v>
      </c>
      <c r="BH1792" t="s">
        <v>387</v>
      </c>
      <c r="BI1792" t="s">
        <v>150</v>
      </c>
      <c r="BJ1792" t="s">
        <v>384</v>
      </c>
      <c r="BL1792" t="s">
        <v>5079</v>
      </c>
      <c r="BN1792" t="s">
        <v>415</v>
      </c>
      <c r="BQ1792" t="s">
        <v>96</v>
      </c>
      <c r="BR1792" t="b">
        <v>0</v>
      </c>
      <c r="BT1792" t="b">
        <v>0</v>
      </c>
      <c r="BW1792" t="s">
        <v>313</v>
      </c>
      <c r="BX1792" t="b">
        <v>0</v>
      </c>
      <c r="BY1792" s="2">
        <v>44376.857569444444</v>
      </c>
      <c r="CB1792" t="b">
        <v>0</v>
      </c>
      <c r="CC1792" t="b">
        <v>0</v>
      </c>
      <c r="CF1792">
        <v>65597</v>
      </c>
      <c r="CH1792">
        <v>3279.85</v>
      </c>
      <c r="CI1792">
        <v>5</v>
      </c>
      <c r="CJ1792">
        <v>0</v>
      </c>
      <c r="CK1792">
        <f>YEAR(tbl_Opportunity[[#This Row],[Close Date]])</f>
        <v>2021</v>
      </c>
    </row>
    <row r="1793" spans="1:89">
      <c r="A1793" t="s">
        <v>5081</v>
      </c>
      <c r="B1793" t="b">
        <v>0</v>
      </c>
      <c r="D1793" t="b">
        <v>0</v>
      </c>
      <c r="E1793" t="s">
        <v>3054</v>
      </c>
      <c r="H1793" s="1">
        <v>44561</v>
      </c>
      <c r="I1793" t="b">
        <v>0</v>
      </c>
      <c r="L1793" t="s">
        <v>5082</v>
      </c>
      <c r="O1793" t="s">
        <v>387</v>
      </c>
      <c r="P1793" t="b">
        <v>1</v>
      </c>
      <c r="Q1793" s="2">
        <v>43581.858414351853</v>
      </c>
      <c r="R1793" s="1"/>
      <c r="S1793" t="b">
        <v>0</v>
      </c>
      <c r="U1793" s="1"/>
      <c r="V1793" t="b">
        <v>0</v>
      </c>
      <c r="W1793" s="1">
        <v>44287</v>
      </c>
      <c r="X1793">
        <v>4</v>
      </c>
      <c r="Y1793">
        <v>2021</v>
      </c>
      <c r="Z1793" t="s">
        <v>161</v>
      </c>
      <c r="AA1793" t="s">
        <v>161</v>
      </c>
      <c r="AB1793" t="b">
        <v>0</v>
      </c>
      <c r="AC1793" t="b">
        <v>0</v>
      </c>
      <c r="AE1793" t="b">
        <v>1</v>
      </c>
      <c r="AF1793" t="b">
        <v>0</v>
      </c>
      <c r="AG1793" t="b">
        <v>0</v>
      </c>
      <c r="AH1793" t="s">
        <v>4808</v>
      </c>
      <c r="AI1793" t="b">
        <v>0</v>
      </c>
      <c r="AK1793" t="b">
        <v>0</v>
      </c>
      <c r="AL1793" s="1">
        <v>43581</v>
      </c>
      <c r="AM1793" t="s">
        <v>162</v>
      </c>
      <c r="AN1793" s="2">
        <v>44300.834421296298</v>
      </c>
      <c r="AP1793" s="2">
        <v>44193.241805555554</v>
      </c>
      <c r="AQ1793" s="1"/>
      <c r="AS1793" t="b">
        <v>0</v>
      </c>
      <c r="AV1793" t="s">
        <v>153</v>
      </c>
      <c r="BB1793" t="s">
        <v>5083</v>
      </c>
      <c r="BC1793" t="s">
        <v>2975</v>
      </c>
      <c r="BD1793" t="b">
        <v>0</v>
      </c>
      <c r="BH1793" t="s">
        <v>387</v>
      </c>
      <c r="BI1793" t="s">
        <v>150</v>
      </c>
      <c r="BJ1793" t="s">
        <v>95</v>
      </c>
      <c r="BL1793" t="s">
        <v>5082</v>
      </c>
      <c r="BN1793" t="s">
        <v>415</v>
      </c>
      <c r="BQ1793" t="s">
        <v>96</v>
      </c>
      <c r="BR1793" t="b">
        <v>0</v>
      </c>
      <c r="BT1793" t="b">
        <v>0</v>
      </c>
      <c r="BW1793" t="s">
        <v>313</v>
      </c>
      <c r="BX1793" t="b">
        <v>0</v>
      </c>
      <c r="BY1793" s="2">
        <v>44376.857569444444</v>
      </c>
      <c r="CB1793" t="b">
        <v>0</v>
      </c>
      <c r="CC1793" t="b">
        <v>0</v>
      </c>
      <c r="CF1793">
        <v>65675</v>
      </c>
      <c r="CH1793">
        <v>3283.75</v>
      </c>
      <c r="CI1793">
        <v>5</v>
      </c>
      <c r="CJ1793">
        <v>0</v>
      </c>
      <c r="CK1793">
        <f>YEAR(tbl_Opportunity[[#This Row],[Close Date]])</f>
        <v>2021</v>
      </c>
    </row>
    <row r="1794" spans="1:89">
      <c r="A1794" t="s">
        <v>5084</v>
      </c>
      <c r="B1794" t="b">
        <v>0</v>
      </c>
      <c r="D1794" t="b">
        <v>0</v>
      </c>
      <c r="E1794" t="s">
        <v>4025</v>
      </c>
      <c r="H1794" s="1">
        <v>44561</v>
      </c>
      <c r="I1794" t="b">
        <v>0</v>
      </c>
      <c r="L1794" t="s">
        <v>5085</v>
      </c>
      <c r="O1794" t="s">
        <v>387</v>
      </c>
      <c r="P1794" t="b">
        <v>1</v>
      </c>
      <c r="Q1794" s="2">
        <v>43627.744895833333</v>
      </c>
      <c r="R1794" s="1"/>
      <c r="S1794" t="b">
        <v>0</v>
      </c>
      <c r="U1794" s="1"/>
      <c r="V1794" t="b">
        <v>0</v>
      </c>
      <c r="W1794" s="1">
        <v>44287</v>
      </c>
      <c r="X1794">
        <v>4</v>
      </c>
      <c r="Y1794">
        <v>2021</v>
      </c>
      <c r="Z1794" t="s">
        <v>161</v>
      </c>
      <c r="AA1794" t="s">
        <v>161</v>
      </c>
      <c r="AB1794" t="b">
        <v>0</v>
      </c>
      <c r="AC1794" t="b">
        <v>0</v>
      </c>
      <c r="AE1794" t="b">
        <v>1</v>
      </c>
      <c r="AF1794" t="b">
        <v>0</v>
      </c>
      <c r="AG1794" t="b">
        <v>0</v>
      </c>
      <c r="AH1794" t="s">
        <v>4808</v>
      </c>
      <c r="AI1794" t="b">
        <v>0</v>
      </c>
      <c r="AK1794" t="b">
        <v>0</v>
      </c>
      <c r="AL1794" s="1">
        <v>43622</v>
      </c>
      <c r="AM1794" t="s">
        <v>162</v>
      </c>
      <c r="AN1794" s="2">
        <v>44300.834421296298</v>
      </c>
      <c r="AP1794" s="2">
        <v>44193.245983796296</v>
      </c>
      <c r="AQ1794" s="1"/>
      <c r="AS1794" t="b">
        <v>0</v>
      </c>
      <c r="AV1794" t="s">
        <v>153</v>
      </c>
      <c r="BB1794" t="s">
        <v>5086</v>
      </c>
      <c r="BC1794" t="s">
        <v>2975</v>
      </c>
      <c r="BD1794" t="b">
        <v>0</v>
      </c>
      <c r="BH1794" t="s">
        <v>387</v>
      </c>
      <c r="BI1794" t="s">
        <v>150</v>
      </c>
      <c r="BJ1794" t="s">
        <v>157</v>
      </c>
      <c r="BL1794" t="s">
        <v>5085</v>
      </c>
      <c r="BN1794" t="s">
        <v>415</v>
      </c>
      <c r="BQ1794" t="s">
        <v>96</v>
      </c>
      <c r="BR1794" t="b">
        <v>0</v>
      </c>
      <c r="BT1794" t="b">
        <v>0</v>
      </c>
      <c r="BW1794" t="s">
        <v>313</v>
      </c>
      <c r="BX1794" t="b">
        <v>0</v>
      </c>
      <c r="BY1794" s="2">
        <v>44376.857569444444</v>
      </c>
      <c r="CB1794" t="b">
        <v>0</v>
      </c>
      <c r="CC1794" t="b">
        <v>0</v>
      </c>
      <c r="CF1794">
        <v>65636</v>
      </c>
      <c r="CH1794">
        <v>3281.8</v>
      </c>
      <c r="CI1794">
        <v>5</v>
      </c>
      <c r="CJ1794">
        <v>0</v>
      </c>
      <c r="CK1794">
        <f>YEAR(tbl_Opportunity[[#This Row],[Close Date]])</f>
        <v>2021</v>
      </c>
    </row>
    <row r="1795" spans="1:89">
      <c r="A1795" t="s">
        <v>5087</v>
      </c>
      <c r="B1795" t="b">
        <v>0</v>
      </c>
      <c r="D1795" t="b">
        <v>0</v>
      </c>
      <c r="H1795" s="1">
        <v>44196</v>
      </c>
      <c r="I1795" t="b">
        <v>0</v>
      </c>
      <c r="L1795" t="s">
        <v>5088</v>
      </c>
      <c r="O1795" t="s">
        <v>99</v>
      </c>
      <c r="P1795" t="b">
        <v>1</v>
      </c>
      <c r="Q1795" s="2">
        <v>43742.639467592591</v>
      </c>
      <c r="R1795" s="1"/>
      <c r="S1795" t="b">
        <v>0</v>
      </c>
      <c r="U1795" s="1"/>
      <c r="V1795" t="b">
        <v>0</v>
      </c>
      <c r="W1795" s="1">
        <v>43922</v>
      </c>
      <c r="X1795">
        <v>4</v>
      </c>
      <c r="Y1795">
        <v>2020</v>
      </c>
      <c r="Z1795" t="s">
        <v>161</v>
      </c>
      <c r="AA1795" t="s">
        <v>161</v>
      </c>
      <c r="AB1795" t="b">
        <v>0</v>
      </c>
      <c r="AC1795" t="b">
        <v>0</v>
      </c>
      <c r="AE1795" t="b">
        <v>1</v>
      </c>
      <c r="AF1795" t="b">
        <v>0</v>
      </c>
      <c r="AG1795" t="b">
        <v>0</v>
      </c>
      <c r="AH1795" t="s">
        <v>1016</v>
      </c>
      <c r="AI1795" t="b">
        <v>0</v>
      </c>
      <c r="AK1795" t="b">
        <v>0</v>
      </c>
      <c r="AL1795" s="1">
        <v>43742</v>
      </c>
      <c r="AM1795" t="s">
        <v>162</v>
      </c>
      <c r="AN1795" s="2">
        <v>44329.896747685183</v>
      </c>
      <c r="AP1795" s="2">
        <v>43836.762569444443</v>
      </c>
      <c r="AQ1795" s="1"/>
      <c r="AS1795" t="b">
        <v>0</v>
      </c>
      <c r="AV1795" t="s">
        <v>176</v>
      </c>
      <c r="BB1795" t="s">
        <v>5089</v>
      </c>
      <c r="BC1795" t="s">
        <v>2975</v>
      </c>
      <c r="BD1795" t="b">
        <v>0</v>
      </c>
      <c r="BH1795" t="s">
        <v>332</v>
      </c>
      <c r="BI1795" t="s">
        <v>155</v>
      </c>
      <c r="BJ1795" t="s">
        <v>102</v>
      </c>
      <c r="BL1795" t="s">
        <v>5088</v>
      </c>
      <c r="BN1795" t="s">
        <v>415</v>
      </c>
      <c r="BQ1795" t="s">
        <v>96</v>
      </c>
      <c r="BR1795" t="b">
        <v>0</v>
      </c>
      <c r="BT1795" t="b">
        <v>0</v>
      </c>
      <c r="BW1795" t="s">
        <v>166</v>
      </c>
      <c r="BX1795" t="b">
        <v>0</v>
      </c>
      <c r="BY1795" s="2">
        <v>44376.857569444444</v>
      </c>
      <c r="CB1795" t="b">
        <v>0</v>
      </c>
      <c r="CC1795" t="b">
        <v>0</v>
      </c>
      <c r="CF1795">
        <v>88136</v>
      </c>
      <c r="CH1795">
        <v>8813.6</v>
      </c>
      <c r="CI1795">
        <v>10</v>
      </c>
      <c r="CJ1795">
        <v>0</v>
      </c>
      <c r="CK1795">
        <f>YEAR(tbl_Opportunity[[#This Row],[Close Date]])</f>
        <v>2020</v>
      </c>
    </row>
    <row r="1796" spans="1:89">
      <c r="A1796" t="s">
        <v>5090</v>
      </c>
      <c r="B1796" t="b">
        <v>0</v>
      </c>
      <c r="D1796" t="b">
        <v>0</v>
      </c>
      <c r="E1796" t="s">
        <v>3054</v>
      </c>
      <c r="H1796" s="1">
        <v>44561</v>
      </c>
      <c r="I1796" t="b">
        <v>0</v>
      </c>
      <c r="L1796" t="s">
        <v>5091</v>
      </c>
      <c r="O1796" t="s">
        <v>387</v>
      </c>
      <c r="P1796" t="b">
        <v>1</v>
      </c>
      <c r="Q1796" s="2">
        <v>43550.219837962963</v>
      </c>
      <c r="R1796" s="1"/>
      <c r="S1796" t="b">
        <v>0</v>
      </c>
      <c r="U1796" s="1"/>
      <c r="V1796" t="b">
        <v>0</v>
      </c>
      <c r="W1796" s="1">
        <v>44287</v>
      </c>
      <c r="X1796">
        <v>4</v>
      </c>
      <c r="Y1796">
        <v>2021</v>
      </c>
      <c r="Z1796" t="s">
        <v>161</v>
      </c>
      <c r="AA1796" t="s">
        <v>161</v>
      </c>
      <c r="AB1796" t="b">
        <v>0</v>
      </c>
      <c r="AC1796" t="b">
        <v>0</v>
      </c>
      <c r="AE1796" t="b">
        <v>1</v>
      </c>
      <c r="AF1796" t="b">
        <v>0</v>
      </c>
      <c r="AG1796" t="b">
        <v>0</v>
      </c>
      <c r="AH1796" t="s">
        <v>4808</v>
      </c>
      <c r="AI1796" t="b">
        <v>0</v>
      </c>
      <c r="AK1796" t="b">
        <v>0</v>
      </c>
      <c r="AL1796" s="1">
        <v>43549</v>
      </c>
      <c r="AM1796" t="s">
        <v>387</v>
      </c>
      <c r="AN1796" s="2">
        <v>44312.170347222222</v>
      </c>
      <c r="AP1796" s="2">
        <v>44193.214386574073</v>
      </c>
      <c r="AQ1796" s="1"/>
      <c r="AS1796" t="b">
        <v>0</v>
      </c>
      <c r="AV1796" t="s">
        <v>153</v>
      </c>
      <c r="BB1796" t="s">
        <v>5092</v>
      </c>
      <c r="BC1796" t="s">
        <v>2975</v>
      </c>
      <c r="BD1796" t="b">
        <v>0</v>
      </c>
      <c r="BH1796" t="s">
        <v>387</v>
      </c>
      <c r="BI1796" t="s">
        <v>150</v>
      </c>
      <c r="BJ1796" t="s">
        <v>384</v>
      </c>
      <c r="BL1796" t="s">
        <v>5091</v>
      </c>
      <c r="BN1796" t="s">
        <v>415</v>
      </c>
      <c r="BQ1796" t="s">
        <v>96</v>
      </c>
      <c r="BR1796" t="b">
        <v>0</v>
      </c>
      <c r="BT1796" t="b">
        <v>0</v>
      </c>
      <c r="BW1796" t="s">
        <v>166</v>
      </c>
      <c r="BX1796" t="b">
        <v>0</v>
      </c>
      <c r="BY1796" s="2">
        <v>44376.857569444444</v>
      </c>
      <c r="CB1796" t="b">
        <v>0</v>
      </c>
      <c r="CC1796" t="b">
        <v>0</v>
      </c>
      <c r="CF1796">
        <v>70139.360000000001</v>
      </c>
      <c r="CH1796">
        <v>7013.94</v>
      </c>
      <c r="CI1796">
        <v>10</v>
      </c>
      <c r="CJ1796">
        <v>0</v>
      </c>
      <c r="CK1796">
        <f>YEAR(tbl_Opportunity[[#This Row],[Close Date]])</f>
        <v>2021</v>
      </c>
    </row>
    <row r="1797" spans="1:89">
      <c r="A1797" t="s">
        <v>5093</v>
      </c>
      <c r="B1797" t="b">
        <v>0</v>
      </c>
      <c r="D1797" t="b">
        <v>0</v>
      </c>
      <c r="E1797" t="s">
        <v>4025</v>
      </c>
      <c r="H1797" s="1">
        <v>44561</v>
      </c>
      <c r="I1797" t="b">
        <v>0</v>
      </c>
      <c r="L1797" t="s">
        <v>5094</v>
      </c>
      <c r="O1797" t="s">
        <v>387</v>
      </c>
      <c r="P1797" t="b">
        <v>1</v>
      </c>
      <c r="Q1797" s="2">
        <v>43634.799641203703</v>
      </c>
      <c r="R1797" s="1"/>
      <c r="S1797" t="b">
        <v>0</v>
      </c>
      <c r="U1797" s="1"/>
      <c r="V1797" t="b">
        <v>0</v>
      </c>
      <c r="W1797" s="1">
        <v>44287</v>
      </c>
      <c r="X1797">
        <v>4</v>
      </c>
      <c r="Y1797">
        <v>2021</v>
      </c>
      <c r="Z1797" t="s">
        <v>161</v>
      </c>
      <c r="AA1797" t="s">
        <v>161</v>
      </c>
      <c r="AB1797" t="b">
        <v>0</v>
      </c>
      <c r="AC1797" t="b">
        <v>0</v>
      </c>
      <c r="AE1797" t="b">
        <v>1</v>
      </c>
      <c r="AF1797" t="b">
        <v>0</v>
      </c>
      <c r="AG1797" t="b">
        <v>0</v>
      </c>
      <c r="AH1797" t="s">
        <v>4808</v>
      </c>
      <c r="AI1797" t="b">
        <v>0</v>
      </c>
      <c r="AK1797" t="b">
        <v>0</v>
      </c>
      <c r="AL1797" s="1">
        <v>43636</v>
      </c>
      <c r="AM1797" t="s">
        <v>162</v>
      </c>
      <c r="AN1797" s="2">
        <v>44300.834421296298</v>
      </c>
      <c r="AP1797" s="2">
        <v>43836.762569444443</v>
      </c>
      <c r="AQ1797" s="1"/>
      <c r="AS1797" t="b">
        <v>0</v>
      </c>
      <c r="AV1797" t="s">
        <v>176</v>
      </c>
      <c r="BB1797" t="s">
        <v>5095</v>
      </c>
      <c r="BC1797" t="s">
        <v>2975</v>
      </c>
      <c r="BD1797" t="b">
        <v>0</v>
      </c>
      <c r="BH1797" t="s">
        <v>387</v>
      </c>
      <c r="BI1797" t="s">
        <v>150</v>
      </c>
      <c r="BJ1797" t="s">
        <v>384</v>
      </c>
      <c r="BL1797" t="s">
        <v>5094</v>
      </c>
      <c r="BN1797" t="s">
        <v>415</v>
      </c>
      <c r="BQ1797" t="s">
        <v>96</v>
      </c>
      <c r="BR1797" t="b">
        <v>0</v>
      </c>
      <c r="BT1797" t="b">
        <v>0</v>
      </c>
      <c r="BW1797" t="s">
        <v>166</v>
      </c>
      <c r="BX1797" t="b">
        <v>0</v>
      </c>
      <c r="BY1797" s="2">
        <v>44376.857569444444</v>
      </c>
      <c r="CB1797" t="b">
        <v>0</v>
      </c>
      <c r="CC1797" t="b">
        <v>0</v>
      </c>
      <c r="CF1797">
        <v>71489.919999999998</v>
      </c>
      <c r="CH1797">
        <v>7148.99</v>
      </c>
      <c r="CI1797">
        <v>10</v>
      </c>
      <c r="CJ1797">
        <v>0</v>
      </c>
      <c r="CK1797">
        <f>YEAR(tbl_Opportunity[[#This Row],[Close Date]])</f>
        <v>2021</v>
      </c>
    </row>
    <row r="1798" spans="1:89">
      <c r="A1798" t="s">
        <v>5096</v>
      </c>
      <c r="B1798" t="b">
        <v>0</v>
      </c>
      <c r="D1798" t="b">
        <v>0</v>
      </c>
      <c r="E1798" t="s">
        <v>3054</v>
      </c>
      <c r="H1798" s="1">
        <v>44561</v>
      </c>
      <c r="I1798" t="b">
        <v>0</v>
      </c>
      <c r="L1798" t="s">
        <v>5097</v>
      </c>
      <c r="O1798" t="s">
        <v>387</v>
      </c>
      <c r="P1798" t="b">
        <v>1</v>
      </c>
      <c r="Q1798" s="2">
        <v>43634.72855324074</v>
      </c>
      <c r="R1798" s="1"/>
      <c r="S1798" t="b">
        <v>0</v>
      </c>
      <c r="U1798" s="1"/>
      <c r="V1798" t="b">
        <v>0</v>
      </c>
      <c r="W1798" s="1">
        <v>44287</v>
      </c>
      <c r="X1798">
        <v>4</v>
      </c>
      <c r="Y1798">
        <v>2021</v>
      </c>
      <c r="Z1798" t="s">
        <v>161</v>
      </c>
      <c r="AA1798" t="s">
        <v>161</v>
      </c>
      <c r="AB1798" t="b">
        <v>0</v>
      </c>
      <c r="AC1798" t="b">
        <v>0</v>
      </c>
      <c r="AE1798" t="b">
        <v>1</v>
      </c>
      <c r="AF1798" t="b">
        <v>0</v>
      </c>
      <c r="AG1798" t="b">
        <v>0</v>
      </c>
      <c r="AH1798" t="s">
        <v>4808</v>
      </c>
      <c r="AI1798" t="b">
        <v>0</v>
      </c>
      <c r="AK1798" t="b">
        <v>0</v>
      </c>
      <c r="AL1798" s="1">
        <v>43627</v>
      </c>
      <c r="AM1798" t="s">
        <v>162</v>
      </c>
      <c r="AN1798" s="2">
        <v>44300.834421296298</v>
      </c>
      <c r="AP1798" s="2">
        <v>43836.762627314813</v>
      </c>
      <c r="AQ1798" s="1"/>
      <c r="AS1798" t="b">
        <v>0</v>
      </c>
      <c r="AV1798" t="s">
        <v>153</v>
      </c>
      <c r="BB1798" t="s">
        <v>5098</v>
      </c>
      <c r="BC1798" t="s">
        <v>2975</v>
      </c>
      <c r="BD1798" t="b">
        <v>0</v>
      </c>
      <c r="BH1798" t="s">
        <v>387</v>
      </c>
      <c r="BI1798" t="s">
        <v>150</v>
      </c>
      <c r="BJ1798" t="s">
        <v>95</v>
      </c>
      <c r="BL1798" t="s">
        <v>5097</v>
      </c>
      <c r="BN1798" t="s">
        <v>415</v>
      </c>
      <c r="BQ1798" t="s">
        <v>96</v>
      </c>
      <c r="BR1798" t="b">
        <v>0</v>
      </c>
      <c r="BT1798" t="b">
        <v>0</v>
      </c>
      <c r="BW1798" t="s">
        <v>339</v>
      </c>
      <c r="BX1798" t="b">
        <v>0</v>
      </c>
      <c r="BY1798" s="2">
        <v>44376.857569444444</v>
      </c>
      <c r="CB1798" t="b">
        <v>0</v>
      </c>
      <c r="CC1798" t="b">
        <v>0</v>
      </c>
      <c r="CF1798">
        <v>71637.98</v>
      </c>
      <c r="CH1798">
        <v>21491.39</v>
      </c>
      <c r="CI1798">
        <v>30</v>
      </c>
      <c r="CJ1798">
        <v>0</v>
      </c>
      <c r="CK1798">
        <f>YEAR(tbl_Opportunity[[#This Row],[Close Date]])</f>
        <v>2021</v>
      </c>
    </row>
    <row r="1799" spans="1:89">
      <c r="A1799" t="s">
        <v>3552</v>
      </c>
      <c r="B1799" t="b">
        <v>0</v>
      </c>
      <c r="D1799" t="b">
        <v>0</v>
      </c>
      <c r="E1799" t="s">
        <v>4004</v>
      </c>
      <c r="H1799" s="1">
        <v>44561</v>
      </c>
      <c r="I1799" t="b">
        <v>0</v>
      </c>
      <c r="L1799" t="s">
        <v>5099</v>
      </c>
      <c r="O1799" t="s">
        <v>114</v>
      </c>
      <c r="P1799" t="b">
        <v>1</v>
      </c>
      <c r="Q1799" s="2">
        <v>44070.83971064815</v>
      </c>
      <c r="R1799" s="1"/>
      <c r="S1799" t="b">
        <v>0</v>
      </c>
      <c r="U1799" s="1"/>
      <c r="V1799" t="b">
        <v>0</v>
      </c>
      <c r="W1799" s="1">
        <v>44287</v>
      </c>
      <c r="X1799">
        <v>4</v>
      </c>
      <c r="Y1799">
        <v>2021</v>
      </c>
      <c r="Z1799" t="s">
        <v>161</v>
      </c>
      <c r="AA1799" t="s">
        <v>161</v>
      </c>
      <c r="AB1799" t="b">
        <v>0</v>
      </c>
      <c r="AC1799" t="b">
        <v>0</v>
      </c>
      <c r="AE1799" t="b">
        <v>1</v>
      </c>
      <c r="AF1799" t="b">
        <v>0</v>
      </c>
      <c r="AG1799" t="b">
        <v>0</v>
      </c>
      <c r="AH1799" t="s">
        <v>1016</v>
      </c>
      <c r="AI1799" t="b">
        <v>0</v>
      </c>
      <c r="AK1799" t="b">
        <v>0</v>
      </c>
      <c r="AL1799" s="1">
        <v>43305</v>
      </c>
      <c r="AM1799" t="s">
        <v>114</v>
      </c>
      <c r="AN1799" s="2">
        <v>44375.532384259262</v>
      </c>
      <c r="AP1799" s="2">
        <v>44074.564571759256</v>
      </c>
      <c r="AQ1799" s="1"/>
      <c r="AS1799" t="b">
        <v>0</v>
      </c>
      <c r="AV1799" t="s">
        <v>93</v>
      </c>
      <c r="BB1799" t="s">
        <v>5100</v>
      </c>
      <c r="BD1799" t="b">
        <v>0</v>
      </c>
      <c r="BH1799" t="s">
        <v>114</v>
      </c>
      <c r="BI1799" t="s">
        <v>155</v>
      </c>
      <c r="BL1799" t="s">
        <v>5099</v>
      </c>
      <c r="BN1799" t="s">
        <v>415</v>
      </c>
      <c r="BQ1799" t="s">
        <v>96</v>
      </c>
      <c r="BR1799" t="b">
        <v>0</v>
      </c>
      <c r="BT1799" t="b">
        <v>0</v>
      </c>
      <c r="BW1799" t="s">
        <v>166</v>
      </c>
      <c r="BX1799" t="b">
        <v>0</v>
      </c>
      <c r="BY1799" s="2">
        <v>44376.857581018521</v>
      </c>
      <c r="CB1799" t="b">
        <v>0</v>
      </c>
      <c r="CC1799" t="b">
        <v>0</v>
      </c>
      <c r="CD1799">
        <v>0</v>
      </c>
      <c r="CE1799">
        <v>0</v>
      </c>
      <c r="CF1799">
        <v>63677.599999999999</v>
      </c>
      <c r="CH1799">
        <v>6367.76</v>
      </c>
      <c r="CI1799">
        <v>10</v>
      </c>
      <c r="CJ1799">
        <v>0</v>
      </c>
      <c r="CK1799">
        <f>YEAR(tbl_Opportunity[[#This Row],[Close Date]])</f>
        <v>2021</v>
      </c>
    </row>
    <row r="1800" spans="1:89">
      <c r="A1800" t="s">
        <v>5101</v>
      </c>
      <c r="B1800" t="b">
        <v>0</v>
      </c>
      <c r="D1800" t="b">
        <v>0</v>
      </c>
      <c r="H1800" s="1">
        <v>44560</v>
      </c>
      <c r="I1800" t="b">
        <v>0</v>
      </c>
      <c r="L1800" t="s">
        <v>5102</v>
      </c>
      <c r="O1800" t="s">
        <v>387</v>
      </c>
      <c r="P1800" t="b">
        <v>1</v>
      </c>
      <c r="Q1800" s="2">
        <v>44309.709930555553</v>
      </c>
      <c r="R1800" s="1"/>
      <c r="S1800" t="b">
        <v>0</v>
      </c>
      <c r="U1800" s="1"/>
      <c r="V1800" t="b">
        <v>0</v>
      </c>
      <c r="W1800" s="1">
        <v>44287</v>
      </c>
      <c r="X1800">
        <v>4</v>
      </c>
      <c r="Y1800">
        <v>2021</v>
      </c>
      <c r="Z1800" t="s">
        <v>161</v>
      </c>
      <c r="AA1800" t="s">
        <v>161</v>
      </c>
      <c r="AB1800" t="b">
        <v>0</v>
      </c>
      <c r="AC1800" t="b">
        <v>0</v>
      </c>
      <c r="AE1800" t="b">
        <v>1</v>
      </c>
      <c r="AF1800" t="b">
        <v>0</v>
      </c>
      <c r="AG1800" t="b">
        <v>0</v>
      </c>
      <c r="AH1800" t="s">
        <v>4808</v>
      </c>
      <c r="AI1800" t="b">
        <v>0</v>
      </c>
      <c r="AK1800" t="b">
        <v>0</v>
      </c>
      <c r="AL1800" s="1">
        <v>44306</v>
      </c>
      <c r="AM1800" t="s">
        <v>387</v>
      </c>
      <c r="AN1800" s="2">
        <v>44333.567766203705</v>
      </c>
      <c r="AP1800" s="2"/>
      <c r="AQ1800" s="1"/>
      <c r="AS1800" t="b">
        <v>0</v>
      </c>
      <c r="AV1800" t="s">
        <v>248</v>
      </c>
      <c r="BB1800" t="s">
        <v>5103</v>
      </c>
      <c r="BD1800" t="b">
        <v>0</v>
      </c>
      <c r="BH1800" t="s">
        <v>387</v>
      </c>
      <c r="BI1800" t="s">
        <v>150</v>
      </c>
      <c r="BJ1800" t="s">
        <v>384</v>
      </c>
      <c r="BL1800" t="s">
        <v>5102</v>
      </c>
      <c r="BN1800" t="s">
        <v>415</v>
      </c>
      <c r="BQ1800" t="s">
        <v>96</v>
      </c>
      <c r="BR1800" t="b">
        <v>0</v>
      </c>
      <c r="BT1800" t="b">
        <v>0</v>
      </c>
      <c r="BW1800" t="s">
        <v>313</v>
      </c>
      <c r="BX1800" t="b">
        <v>0</v>
      </c>
      <c r="BY1800" s="2">
        <v>44376.857581018521</v>
      </c>
      <c r="CB1800" t="b">
        <v>0</v>
      </c>
      <c r="CC1800" t="b">
        <v>0</v>
      </c>
      <c r="CD1800">
        <v>0</v>
      </c>
      <c r="CE1800">
        <v>0</v>
      </c>
      <c r="CF1800">
        <v>65675</v>
      </c>
      <c r="CH1800">
        <v>3283.75</v>
      </c>
      <c r="CI1800">
        <v>5</v>
      </c>
      <c r="CJ1800">
        <v>0</v>
      </c>
      <c r="CK1800">
        <f>YEAR(tbl_Opportunity[[#This Row],[Close Date]])</f>
        <v>2021</v>
      </c>
    </row>
    <row r="1801" spans="1:89">
      <c r="A1801" t="s">
        <v>5104</v>
      </c>
      <c r="B1801" t="b">
        <v>0</v>
      </c>
      <c r="D1801" t="b">
        <v>0</v>
      </c>
      <c r="E1801" t="s">
        <v>5105</v>
      </c>
      <c r="H1801" s="1">
        <v>44865</v>
      </c>
      <c r="I1801" t="b">
        <v>0</v>
      </c>
      <c r="L1801" t="s">
        <v>5106</v>
      </c>
      <c r="O1801" t="s">
        <v>387</v>
      </c>
      <c r="P1801" t="b">
        <v>1</v>
      </c>
      <c r="Q1801" s="2">
        <v>43910.612245370372</v>
      </c>
      <c r="R1801" s="1"/>
      <c r="S1801" t="b">
        <v>0</v>
      </c>
      <c r="U1801" s="1"/>
      <c r="V1801" t="b">
        <v>0</v>
      </c>
      <c r="W1801" s="1">
        <v>44652</v>
      </c>
      <c r="X1801">
        <v>4</v>
      </c>
      <c r="Y1801">
        <v>2022</v>
      </c>
      <c r="Z1801" t="s">
        <v>161</v>
      </c>
      <c r="AA1801" t="s">
        <v>161</v>
      </c>
      <c r="AB1801" t="b">
        <v>0</v>
      </c>
      <c r="AC1801" t="b">
        <v>0</v>
      </c>
      <c r="AE1801" t="b">
        <v>1</v>
      </c>
      <c r="AF1801" t="b">
        <v>0</v>
      </c>
      <c r="AG1801" t="b">
        <v>0</v>
      </c>
      <c r="AH1801" t="s">
        <v>4808</v>
      </c>
      <c r="AI1801" t="b">
        <v>0</v>
      </c>
      <c r="AK1801" t="b">
        <v>0</v>
      </c>
      <c r="AL1801" s="1">
        <v>43909</v>
      </c>
      <c r="AM1801" t="s">
        <v>387</v>
      </c>
      <c r="AN1801" s="2">
        <v>44354.266064814816</v>
      </c>
      <c r="AP1801" s="2">
        <v>44193.226446759261</v>
      </c>
      <c r="AQ1801" s="1"/>
      <c r="AS1801" t="b">
        <v>0</v>
      </c>
      <c r="AV1801" t="s">
        <v>112</v>
      </c>
      <c r="BB1801" t="s">
        <v>5107</v>
      </c>
      <c r="BD1801" t="b">
        <v>0</v>
      </c>
      <c r="BH1801" t="s">
        <v>387</v>
      </c>
      <c r="BI1801" t="s">
        <v>150</v>
      </c>
      <c r="BJ1801" t="s">
        <v>384</v>
      </c>
      <c r="BL1801" t="s">
        <v>5106</v>
      </c>
      <c r="BN1801" t="s">
        <v>415</v>
      </c>
      <c r="BQ1801" t="s">
        <v>96</v>
      </c>
      <c r="BR1801" t="b">
        <v>0</v>
      </c>
      <c r="BT1801" t="b">
        <v>0</v>
      </c>
      <c r="BW1801" t="s">
        <v>313</v>
      </c>
      <c r="BX1801" t="b">
        <v>0</v>
      </c>
      <c r="BY1801" s="2">
        <v>44376.857581018521</v>
      </c>
      <c r="CB1801" t="b">
        <v>0</v>
      </c>
      <c r="CC1801" t="b">
        <v>0</v>
      </c>
      <c r="CD1801">
        <v>0</v>
      </c>
      <c r="CE1801">
        <v>0</v>
      </c>
      <c r="CF1801">
        <v>65675</v>
      </c>
      <c r="CH1801">
        <v>3283.75</v>
      </c>
      <c r="CI1801">
        <v>5</v>
      </c>
      <c r="CJ1801">
        <v>0</v>
      </c>
      <c r="CK1801">
        <f>YEAR(tbl_Opportunity[[#This Row],[Close Date]])</f>
        <v>2022</v>
      </c>
    </row>
    <row r="1802" spans="1:89">
      <c r="A1802" t="s">
        <v>3361</v>
      </c>
      <c r="B1802" t="b">
        <v>0</v>
      </c>
      <c r="D1802" t="b">
        <v>0</v>
      </c>
      <c r="E1802" t="s">
        <v>5108</v>
      </c>
      <c r="H1802" s="1">
        <v>44561</v>
      </c>
      <c r="I1802" t="b">
        <v>0</v>
      </c>
      <c r="L1802" t="s">
        <v>5109</v>
      </c>
      <c r="O1802" t="s">
        <v>387</v>
      </c>
      <c r="P1802" t="b">
        <v>1</v>
      </c>
      <c r="Q1802" s="2">
        <v>43882.795381944445</v>
      </c>
      <c r="R1802" s="1"/>
      <c r="S1802" t="b">
        <v>0</v>
      </c>
      <c r="U1802" s="1"/>
      <c r="V1802" t="b">
        <v>0</v>
      </c>
      <c r="W1802" s="1">
        <v>44287</v>
      </c>
      <c r="X1802">
        <v>4</v>
      </c>
      <c r="Y1802">
        <v>2021</v>
      </c>
      <c r="Z1802" t="s">
        <v>161</v>
      </c>
      <c r="AA1802" t="s">
        <v>161</v>
      </c>
      <c r="AB1802" t="b">
        <v>0</v>
      </c>
      <c r="AC1802" t="b">
        <v>0</v>
      </c>
      <c r="AD1802" t="s">
        <v>413</v>
      </c>
      <c r="AE1802" t="b">
        <v>1</v>
      </c>
      <c r="AF1802" t="b">
        <v>0</v>
      </c>
      <c r="AG1802" t="b">
        <v>0</v>
      </c>
      <c r="AH1802" t="s">
        <v>4808</v>
      </c>
      <c r="AI1802" t="b">
        <v>0</v>
      </c>
      <c r="AK1802" t="b">
        <v>0</v>
      </c>
      <c r="AL1802" s="1">
        <v>43882</v>
      </c>
      <c r="AM1802" t="s">
        <v>387</v>
      </c>
      <c r="AN1802" s="2">
        <v>44354.256840277776</v>
      </c>
      <c r="AP1802" s="2">
        <v>44193.22792824074</v>
      </c>
      <c r="AQ1802" s="1"/>
      <c r="AS1802" t="b">
        <v>0</v>
      </c>
      <c r="AV1802" t="s">
        <v>197</v>
      </c>
      <c r="BB1802" t="s">
        <v>5110</v>
      </c>
      <c r="BD1802" t="b">
        <v>0</v>
      </c>
      <c r="BH1802" t="s">
        <v>387</v>
      </c>
      <c r="BI1802" t="s">
        <v>150</v>
      </c>
      <c r="BJ1802" t="s">
        <v>384</v>
      </c>
      <c r="BL1802" t="s">
        <v>5109</v>
      </c>
      <c r="BN1802" t="s">
        <v>415</v>
      </c>
      <c r="BQ1802" t="s">
        <v>96</v>
      </c>
      <c r="BR1802" t="b">
        <v>0</v>
      </c>
      <c r="BT1802" t="b">
        <v>0</v>
      </c>
      <c r="BW1802" t="s">
        <v>166</v>
      </c>
      <c r="BX1802" t="b">
        <v>0</v>
      </c>
      <c r="BY1802" s="2">
        <v>44376.857581018521</v>
      </c>
      <c r="CB1802" t="b">
        <v>0</v>
      </c>
      <c r="CC1802" t="b">
        <v>0</v>
      </c>
      <c r="CD1802">
        <v>0</v>
      </c>
      <c r="CE1802">
        <v>0</v>
      </c>
      <c r="CF1802">
        <v>99696.56</v>
      </c>
      <c r="CH1802">
        <v>9969.66</v>
      </c>
      <c r="CI1802">
        <v>10</v>
      </c>
      <c r="CJ1802">
        <v>0</v>
      </c>
      <c r="CK1802">
        <f>YEAR(tbl_Opportunity[[#This Row],[Close Date]])</f>
        <v>2021</v>
      </c>
    </row>
    <row r="1803" spans="1:89">
      <c r="A1803" t="s">
        <v>5111</v>
      </c>
      <c r="B1803" t="b">
        <v>0</v>
      </c>
      <c r="D1803" t="b">
        <v>0</v>
      </c>
      <c r="E1803" t="s">
        <v>3119</v>
      </c>
      <c r="H1803" s="1">
        <v>44925</v>
      </c>
      <c r="I1803" t="b">
        <v>0</v>
      </c>
      <c r="L1803" t="s">
        <v>5112</v>
      </c>
      <c r="O1803" t="s">
        <v>387</v>
      </c>
      <c r="P1803" t="b">
        <v>1</v>
      </c>
      <c r="Q1803" s="2">
        <v>44078.981805555559</v>
      </c>
      <c r="R1803" s="1"/>
      <c r="S1803" t="b">
        <v>0</v>
      </c>
      <c r="U1803" s="1"/>
      <c r="V1803" t="b">
        <v>0</v>
      </c>
      <c r="W1803" s="1">
        <v>44652</v>
      </c>
      <c r="X1803">
        <v>4</v>
      </c>
      <c r="Y1803">
        <v>2022</v>
      </c>
      <c r="Z1803" t="s">
        <v>161</v>
      </c>
      <c r="AA1803" t="s">
        <v>161</v>
      </c>
      <c r="AB1803" t="b">
        <v>0</v>
      </c>
      <c r="AC1803" t="b">
        <v>0</v>
      </c>
      <c r="AE1803" t="b">
        <v>1</v>
      </c>
      <c r="AF1803" t="b">
        <v>0</v>
      </c>
      <c r="AG1803" t="b">
        <v>0</v>
      </c>
      <c r="AH1803" t="s">
        <v>4808</v>
      </c>
      <c r="AI1803" t="b">
        <v>0</v>
      </c>
      <c r="AK1803" t="b">
        <v>0</v>
      </c>
      <c r="AL1803" s="1">
        <v>44078</v>
      </c>
      <c r="AM1803" t="s">
        <v>387</v>
      </c>
      <c r="AN1803" s="2">
        <v>44354.267418981479</v>
      </c>
      <c r="AP1803" s="2">
        <v>44193.229178240741</v>
      </c>
      <c r="AQ1803" s="1"/>
      <c r="AS1803" t="b">
        <v>0</v>
      </c>
      <c r="AV1803" t="s">
        <v>93</v>
      </c>
      <c r="BB1803" t="s">
        <v>5113</v>
      </c>
      <c r="BD1803" t="b">
        <v>0</v>
      </c>
      <c r="BH1803" t="s">
        <v>387</v>
      </c>
      <c r="BI1803" t="s">
        <v>150</v>
      </c>
      <c r="BJ1803" t="s">
        <v>384</v>
      </c>
      <c r="BL1803" t="s">
        <v>5112</v>
      </c>
      <c r="BM1803" t="s">
        <v>202</v>
      </c>
      <c r="BN1803" t="s">
        <v>415</v>
      </c>
      <c r="BQ1803" t="s">
        <v>96</v>
      </c>
      <c r="BR1803" t="b">
        <v>0</v>
      </c>
      <c r="BT1803" t="b">
        <v>0</v>
      </c>
      <c r="BW1803" t="s">
        <v>313</v>
      </c>
      <c r="BX1803" t="b">
        <v>0</v>
      </c>
      <c r="BY1803" s="2">
        <v>44376.857581018521</v>
      </c>
      <c r="CB1803" t="b">
        <v>0</v>
      </c>
      <c r="CC1803" t="b">
        <v>0</v>
      </c>
      <c r="CD1803">
        <v>0</v>
      </c>
      <c r="CE1803">
        <v>0</v>
      </c>
      <c r="CF1803">
        <v>70550.39</v>
      </c>
      <c r="CH1803">
        <v>3527.52</v>
      </c>
      <c r="CI1803">
        <v>5</v>
      </c>
      <c r="CJ1803">
        <v>0</v>
      </c>
      <c r="CK1803">
        <f>YEAR(tbl_Opportunity[[#This Row],[Close Date]])</f>
        <v>2022</v>
      </c>
    </row>
    <row r="1804" spans="1:89">
      <c r="A1804" t="s">
        <v>5114</v>
      </c>
      <c r="B1804" t="b">
        <v>0</v>
      </c>
      <c r="D1804" t="b">
        <v>0</v>
      </c>
      <c r="E1804" t="s">
        <v>3554</v>
      </c>
      <c r="H1804" s="1">
        <v>44926</v>
      </c>
      <c r="I1804" t="b">
        <v>0</v>
      </c>
      <c r="L1804" t="s">
        <v>5115</v>
      </c>
      <c r="O1804" t="s">
        <v>387</v>
      </c>
      <c r="P1804" t="b">
        <v>1</v>
      </c>
      <c r="Q1804" s="2">
        <v>43876.019826388889</v>
      </c>
      <c r="R1804" s="1"/>
      <c r="S1804" t="b">
        <v>0</v>
      </c>
      <c r="U1804" s="1"/>
      <c r="V1804" t="b">
        <v>0</v>
      </c>
      <c r="W1804" s="1">
        <v>44652</v>
      </c>
      <c r="X1804">
        <v>4</v>
      </c>
      <c r="Y1804">
        <v>2022</v>
      </c>
      <c r="Z1804" t="s">
        <v>161</v>
      </c>
      <c r="AA1804" t="s">
        <v>161</v>
      </c>
      <c r="AB1804" t="b">
        <v>0</v>
      </c>
      <c r="AC1804" t="b">
        <v>0</v>
      </c>
      <c r="AE1804" t="b">
        <v>1</v>
      </c>
      <c r="AF1804" t="b">
        <v>0</v>
      </c>
      <c r="AG1804" t="b">
        <v>0</v>
      </c>
      <c r="AH1804" t="s">
        <v>4808</v>
      </c>
      <c r="AI1804" t="b">
        <v>0</v>
      </c>
      <c r="AK1804" t="b">
        <v>0</v>
      </c>
      <c r="AL1804" s="1">
        <v>43875</v>
      </c>
      <c r="AM1804" t="s">
        <v>387</v>
      </c>
      <c r="AN1804" s="2">
        <v>44358.877800925926</v>
      </c>
      <c r="AP1804" s="2">
        <v>44193.231770833336</v>
      </c>
      <c r="AQ1804" s="1"/>
      <c r="AS1804" t="b">
        <v>0</v>
      </c>
      <c r="AV1804" t="s">
        <v>153</v>
      </c>
      <c r="BB1804" t="s">
        <v>5116</v>
      </c>
      <c r="BD1804" t="b">
        <v>0</v>
      </c>
      <c r="BH1804" t="s">
        <v>387</v>
      </c>
      <c r="BI1804" t="s">
        <v>150</v>
      </c>
      <c r="BJ1804" t="s">
        <v>384</v>
      </c>
      <c r="BL1804" t="s">
        <v>5115</v>
      </c>
      <c r="BN1804" t="s">
        <v>415</v>
      </c>
      <c r="BQ1804" t="s">
        <v>96</v>
      </c>
      <c r="BR1804" t="b">
        <v>0</v>
      </c>
      <c r="BT1804" t="b">
        <v>0</v>
      </c>
      <c r="BW1804" t="s">
        <v>313</v>
      </c>
      <c r="BX1804" t="b">
        <v>0</v>
      </c>
      <c r="BY1804" s="2">
        <v>44376.857581018521</v>
      </c>
      <c r="CB1804" t="b">
        <v>0</v>
      </c>
      <c r="CC1804" t="b">
        <v>0</v>
      </c>
      <c r="CD1804">
        <v>1</v>
      </c>
      <c r="CE1804">
        <v>1</v>
      </c>
      <c r="CF1804">
        <v>187436.44</v>
      </c>
      <c r="CH1804">
        <v>9371.82</v>
      </c>
      <c r="CI1804">
        <v>5</v>
      </c>
      <c r="CJ1804">
        <v>0</v>
      </c>
      <c r="CK1804">
        <f>YEAR(tbl_Opportunity[[#This Row],[Close Date]])</f>
        <v>2022</v>
      </c>
    </row>
    <row r="1805" spans="1:89">
      <c r="A1805" t="s">
        <v>5117</v>
      </c>
      <c r="B1805" t="b">
        <v>0</v>
      </c>
      <c r="D1805" t="b">
        <v>0</v>
      </c>
      <c r="E1805" t="s">
        <v>2947</v>
      </c>
      <c r="H1805" s="1">
        <v>44617</v>
      </c>
      <c r="I1805" t="b">
        <v>0</v>
      </c>
      <c r="L1805" t="s">
        <v>5118</v>
      </c>
      <c r="O1805" t="s">
        <v>215</v>
      </c>
      <c r="P1805" t="b">
        <v>1</v>
      </c>
      <c r="Q1805" s="2">
        <v>44062.868287037039</v>
      </c>
      <c r="R1805" s="1"/>
      <c r="S1805" t="b">
        <v>0</v>
      </c>
      <c r="U1805" s="1"/>
      <c r="V1805" t="b">
        <v>0</v>
      </c>
      <c r="W1805" s="1">
        <v>44562</v>
      </c>
      <c r="X1805">
        <v>1</v>
      </c>
      <c r="Y1805">
        <v>2022</v>
      </c>
      <c r="Z1805" t="s">
        <v>161</v>
      </c>
      <c r="AA1805" t="s">
        <v>161</v>
      </c>
      <c r="AB1805" t="b">
        <v>0</v>
      </c>
      <c r="AC1805" t="b">
        <v>0</v>
      </c>
      <c r="AE1805" t="b">
        <v>1</v>
      </c>
      <c r="AF1805" t="b">
        <v>1</v>
      </c>
      <c r="AG1805" t="b">
        <v>0</v>
      </c>
      <c r="AH1805" t="s">
        <v>105</v>
      </c>
      <c r="AI1805" t="b">
        <v>0</v>
      </c>
      <c r="AJ1805" t="s">
        <v>211</v>
      </c>
      <c r="AK1805" t="b">
        <v>0</v>
      </c>
      <c r="AL1805" s="1">
        <v>44343</v>
      </c>
      <c r="AM1805" t="s">
        <v>1053</v>
      </c>
      <c r="AN1805" s="2">
        <v>44369.662118055552</v>
      </c>
      <c r="AP1805" s="2">
        <v>44062.869317129633</v>
      </c>
      <c r="AQ1805" s="1"/>
      <c r="AS1805" t="b">
        <v>0</v>
      </c>
      <c r="AV1805" t="s">
        <v>93</v>
      </c>
      <c r="BB1805" t="s">
        <v>5119</v>
      </c>
      <c r="BD1805" t="b">
        <v>0</v>
      </c>
      <c r="BH1805" t="s">
        <v>1053</v>
      </c>
      <c r="BI1805" t="s">
        <v>1072</v>
      </c>
      <c r="BJ1805" t="s">
        <v>105</v>
      </c>
      <c r="BL1805" t="s">
        <v>5118</v>
      </c>
      <c r="BM1805" t="s">
        <v>202</v>
      </c>
      <c r="BN1805" t="s">
        <v>203</v>
      </c>
      <c r="BQ1805" t="s">
        <v>204</v>
      </c>
      <c r="BR1805" t="b">
        <v>0</v>
      </c>
      <c r="BT1805" t="b">
        <v>0</v>
      </c>
      <c r="BW1805" t="s">
        <v>313</v>
      </c>
      <c r="BX1805" t="b">
        <v>0</v>
      </c>
      <c r="BY1805" s="2">
        <v>44376.857581018521</v>
      </c>
      <c r="BZ1805" t="s">
        <v>377</v>
      </c>
      <c r="CB1805" t="b">
        <v>0</v>
      </c>
      <c r="CC1805" t="b">
        <v>0</v>
      </c>
      <c r="CD1805">
        <v>2</v>
      </c>
      <c r="CE1805">
        <v>2</v>
      </c>
      <c r="CF1805">
        <v>92945</v>
      </c>
      <c r="CH1805">
        <v>4647.25</v>
      </c>
      <c r="CI1805">
        <v>5</v>
      </c>
      <c r="CJ1805">
        <v>0</v>
      </c>
      <c r="CK1805">
        <f>YEAR(tbl_Opportunity[[#This Row],[Close Date]])</f>
        <v>2022</v>
      </c>
    </row>
    <row r="1806" spans="1:89">
      <c r="A1806" t="s">
        <v>5120</v>
      </c>
      <c r="B1806" t="b">
        <v>0</v>
      </c>
      <c r="D1806" t="b">
        <v>0</v>
      </c>
      <c r="E1806" t="s">
        <v>2947</v>
      </c>
      <c r="H1806" s="1">
        <v>44651</v>
      </c>
      <c r="I1806" t="b">
        <v>0</v>
      </c>
      <c r="L1806" t="s">
        <v>5121</v>
      </c>
      <c r="O1806" t="s">
        <v>3202</v>
      </c>
      <c r="P1806" t="b">
        <v>1</v>
      </c>
      <c r="Q1806" s="2">
        <v>44124.725416666668</v>
      </c>
      <c r="R1806" s="1"/>
      <c r="S1806" t="b">
        <v>0</v>
      </c>
      <c r="U1806" s="1"/>
      <c r="V1806" t="b">
        <v>0</v>
      </c>
      <c r="W1806" s="1">
        <v>44562</v>
      </c>
      <c r="X1806">
        <v>1</v>
      </c>
      <c r="Y1806">
        <v>2022</v>
      </c>
      <c r="Z1806" t="s">
        <v>161</v>
      </c>
      <c r="AA1806" t="s">
        <v>161</v>
      </c>
      <c r="AB1806" t="b">
        <v>0</v>
      </c>
      <c r="AC1806" t="b">
        <v>0</v>
      </c>
      <c r="AE1806" t="b">
        <v>1</v>
      </c>
      <c r="AF1806" t="b">
        <v>1</v>
      </c>
      <c r="AG1806" t="b">
        <v>1</v>
      </c>
      <c r="AH1806" t="s">
        <v>4366</v>
      </c>
      <c r="AI1806" t="b">
        <v>0</v>
      </c>
      <c r="AK1806" t="b">
        <v>0</v>
      </c>
      <c r="AL1806" s="1">
        <v>44292</v>
      </c>
      <c r="AM1806" t="s">
        <v>4379</v>
      </c>
      <c r="AN1806" s="2">
        <v>44371.608206018522</v>
      </c>
      <c r="AP1806" s="2">
        <v>44124.725925925923</v>
      </c>
      <c r="AQ1806" s="1"/>
      <c r="AS1806" t="b">
        <v>0</v>
      </c>
      <c r="AV1806" t="s">
        <v>176</v>
      </c>
      <c r="BB1806" t="s">
        <v>5122</v>
      </c>
      <c r="BD1806" t="b">
        <v>0</v>
      </c>
      <c r="BH1806" t="s">
        <v>4379</v>
      </c>
      <c r="BI1806" t="s">
        <v>1243</v>
      </c>
      <c r="BJ1806" t="s">
        <v>216</v>
      </c>
      <c r="BL1806" t="s">
        <v>5121</v>
      </c>
      <c r="BM1806" t="s">
        <v>202</v>
      </c>
      <c r="BN1806" t="s">
        <v>2414</v>
      </c>
      <c r="BQ1806" t="s">
        <v>204</v>
      </c>
      <c r="BR1806" t="b">
        <v>0</v>
      </c>
      <c r="BT1806" t="b">
        <v>0</v>
      </c>
      <c r="BW1806" t="s">
        <v>313</v>
      </c>
      <c r="BX1806" t="b">
        <v>0</v>
      </c>
      <c r="BY1806" s="2">
        <v>44376.857581018521</v>
      </c>
      <c r="BZ1806" t="s">
        <v>3204</v>
      </c>
      <c r="CB1806" t="b">
        <v>0</v>
      </c>
      <c r="CC1806" t="b">
        <v>0</v>
      </c>
      <c r="CF1806">
        <v>152000</v>
      </c>
      <c r="CH1806">
        <v>7600</v>
      </c>
      <c r="CI1806">
        <v>5</v>
      </c>
      <c r="CJ1806">
        <v>0</v>
      </c>
      <c r="CK1806">
        <f>YEAR(tbl_Opportunity[[#This Row],[Close Date]])</f>
        <v>2022</v>
      </c>
    </row>
    <row r="1807" spans="1:89">
      <c r="A1807" t="s">
        <v>5123</v>
      </c>
      <c r="B1807" t="b">
        <v>0</v>
      </c>
      <c r="D1807" t="b">
        <v>0</v>
      </c>
      <c r="E1807" t="s">
        <v>3119</v>
      </c>
      <c r="H1807" s="1">
        <v>44651</v>
      </c>
      <c r="I1807" t="b">
        <v>0</v>
      </c>
      <c r="L1807" t="s">
        <v>5124</v>
      </c>
      <c r="O1807" t="s">
        <v>215</v>
      </c>
      <c r="P1807" t="b">
        <v>1</v>
      </c>
      <c r="Q1807" s="2">
        <v>44152.614641203705</v>
      </c>
      <c r="R1807" s="1"/>
      <c r="S1807" t="b">
        <v>0</v>
      </c>
      <c r="U1807" s="1"/>
      <c r="V1807" t="b">
        <v>0</v>
      </c>
      <c r="W1807" s="1">
        <v>44562</v>
      </c>
      <c r="X1807">
        <v>1</v>
      </c>
      <c r="Y1807">
        <v>2022</v>
      </c>
      <c r="Z1807" t="s">
        <v>161</v>
      </c>
      <c r="AA1807" t="s">
        <v>161</v>
      </c>
      <c r="AB1807" t="b">
        <v>0</v>
      </c>
      <c r="AC1807" t="b">
        <v>0</v>
      </c>
      <c r="AE1807" t="b">
        <v>1</v>
      </c>
      <c r="AF1807" t="b">
        <v>1</v>
      </c>
      <c r="AG1807" t="b">
        <v>1</v>
      </c>
      <c r="AH1807" t="s">
        <v>4366</v>
      </c>
      <c r="AI1807" t="b">
        <v>0</v>
      </c>
      <c r="AK1807" t="b">
        <v>0</v>
      </c>
      <c r="AL1807" s="1">
        <v>44286</v>
      </c>
      <c r="AM1807" t="s">
        <v>2808</v>
      </c>
      <c r="AN1807" s="2">
        <v>44368.389803240738</v>
      </c>
      <c r="AP1807" s="2"/>
      <c r="AQ1807" s="1"/>
      <c r="AS1807" t="b">
        <v>0</v>
      </c>
      <c r="AV1807" t="s">
        <v>93</v>
      </c>
      <c r="BB1807" t="s">
        <v>5125</v>
      </c>
      <c r="BD1807" t="b">
        <v>0</v>
      </c>
      <c r="BH1807" t="s">
        <v>2808</v>
      </c>
      <c r="BI1807" t="s">
        <v>1668</v>
      </c>
      <c r="BJ1807" t="s">
        <v>216</v>
      </c>
      <c r="BL1807" t="s">
        <v>5124</v>
      </c>
      <c r="BM1807" t="s">
        <v>202</v>
      </c>
      <c r="BN1807" t="s">
        <v>2414</v>
      </c>
      <c r="BQ1807" t="s">
        <v>204</v>
      </c>
      <c r="BR1807" t="b">
        <v>0</v>
      </c>
      <c r="BT1807" t="b">
        <v>0</v>
      </c>
      <c r="BW1807" t="s">
        <v>313</v>
      </c>
      <c r="BX1807" t="b">
        <v>0</v>
      </c>
      <c r="BY1807" s="2">
        <v>44376.857581018521</v>
      </c>
      <c r="BZ1807" t="s">
        <v>2812</v>
      </c>
      <c r="CB1807" t="b">
        <v>0</v>
      </c>
      <c r="CC1807" t="b">
        <v>0</v>
      </c>
      <c r="CF1807">
        <v>161000</v>
      </c>
      <c r="CH1807">
        <v>8050</v>
      </c>
      <c r="CI1807">
        <v>5</v>
      </c>
      <c r="CJ1807">
        <v>0</v>
      </c>
      <c r="CK1807">
        <f>YEAR(tbl_Opportunity[[#This Row],[Close Date]])</f>
        <v>2022</v>
      </c>
    </row>
    <row r="1808" spans="1:89">
      <c r="A1808" t="s">
        <v>5126</v>
      </c>
      <c r="B1808" t="b">
        <v>0</v>
      </c>
      <c r="D1808" t="b">
        <v>0</v>
      </c>
      <c r="H1808" s="1">
        <v>44650</v>
      </c>
      <c r="I1808" t="b">
        <v>0</v>
      </c>
      <c r="L1808" t="s">
        <v>5127</v>
      </c>
      <c r="O1808" t="s">
        <v>215</v>
      </c>
      <c r="P1808" t="b">
        <v>1</v>
      </c>
      <c r="Q1808" s="2">
        <v>44000.567696759259</v>
      </c>
      <c r="R1808" s="1"/>
      <c r="S1808" t="b">
        <v>0</v>
      </c>
      <c r="U1808" s="1"/>
      <c r="V1808" t="b">
        <v>0</v>
      </c>
      <c r="W1808" s="1">
        <v>44562</v>
      </c>
      <c r="X1808">
        <v>1</v>
      </c>
      <c r="Y1808">
        <v>2022</v>
      </c>
      <c r="Z1808" t="s">
        <v>161</v>
      </c>
      <c r="AA1808" t="s">
        <v>161</v>
      </c>
      <c r="AB1808" t="b">
        <v>0</v>
      </c>
      <c r="AC1808" t="b">
        <v>0</v>
      </c>
      <c r="AE1808" t="b">
        <v>1</v>
      </c>
      <c r="AF1808" t="b">
        <v>1</v>
      </c>
      <c r="AG1808" t="b">
        <v>1</v>
      </c>
      <c r="AH1808" t="s">
        <v>4366</v>
      </c>
      <c r="AI1808" t="b">
        <v>0</v>
      </c>
      <c r="AK1808" t="b">
        <v>0</v>
      </c>
      <c r="AL1808" s="1">
        <v>44358</v>
      </c>
      <c r="AM1808" t="s">
        <v>2808</v>
      </c>
      <c r="AN1808" s="2">
        <v>44358.508900462963</v>
      </c>
      <c r="AP1808" s="2"/>
      <c r="AQ1808" s="1"/>
      <c r="AS1808" t="b">
        <v>0</v>
      </c>
      <c r="AV1808" t="s">
        <v>93</v>
      </c>
      <c r="BB1808" t="s">
        <v>5128</v>
      </c>
      <c r="BD1808" t="b">
        <v>0</v>
      </c>
      <c r="BH1808" t="s">
        <v>2808</v>
      </c>
      <c r="BI1808" t="s">
        <v>2055</v>
      </c>
      <c r="BJ1808" t="s">
        <v>216</v>
      </c>
      <c r="BL1808" t="s">
        <v>5127</v>
      </c>
      <c r="BM1808" t="s">
        <v>202</v>
      </c>
      <c r="BN1808" t="s">
        <v>2414</v>
      </c>
      <c r="BP1808" t="s">
        <v>5129</v>
      </c>
      <c r="BQ1808" t="s">
        <v>204</v>
      </c>
      <c r="BR1808" t="b">
        <v>0</v>
      </c>
      <c r="BT1808" t="b">
        <v>0</v>
      </c>
      <c r="BW1808" t="s">
        <v>313</v>
      </c>
      <c r="BX1808" t="b">
        <v>0</v>
      </c>
      <c r="BY1808" s="2">
        <v>44376.857581018521</v>
      </c>
      <c r="BZ1808" t="s">
        <v>2812</v>
      </c>
      <c r="CB1808" t="b">
        <v>0</v>
      </c>
      <c r="CC1808" t="b">
        <v>0</v>
      </c>
      <c r="CF1808">
        <v>152778.54</v>
      </c>
      <c r="CH1808">
        <v>7638.93</v>
      </c>
      <c r="CI1808">
        <v>5</v>
      </c>
      <c r="CJ1808">
        <v>0</v>
      </c>
      <c r="CK1808">
        <f>YEAR(tbl_Opportunity[[#This Row],[Close Date]])</f>
        <v>2022</v>
      </c>
    </row>
    <row r="1809" spans="1:89">
      <c r="A1809" t="s">
        <v>2580</v>
      </c>
      <c r="B1809" t="b">
        <v>0</v>
      </c>
      <c r="D1809" t="b">
        <v>0</v>
      </c>
      <c r="E1809" t="s">
        <v>4246</v>
      </c>
      <c r="H1809" s="1">
        <v>44651</v>
      </c>
      <c r="I1809" t="b">
        <v>0</v>
      </c>
      <c r="L1809" t="s">
        <v>5130</v>
      </c>
      <c r="O1809" t="s">
        <v>215</v>
      </c>
      <c r="P1809" t="b">
        <v>1</v>
      </c>
      <c r="Q1809" s="2">
        <v>43698.556689814817</v>
      </c>
      <c r="R1809" s="1"/>
      <c r="S1809" t="b">
        <v>0</v>
      </c>
      <c r="U1809" s="1"/>
      <c r="V1809" t="b">
        <v>0</v>
      </c>
      <c r="W1809" s="1">
        <v>44562</v>
      </c>
      <c r="X1809">
        <v>1</v>
      </c>
      <c r="Y1809">
        <v>2022</v>
      </c>
      <c r="Z1809" t="s">
        <v>1659</v>
      </c>
      <c r="AA1809" t="s">
        <v>1660</v>
      </c>
      <c r="AB1809" t="b">
        <v>0</v>
      </c>
      <c r="AC1809" t="b">
        <v>0</v>
      </c>
      <c r="AE1809" t="b">
        <v>1</v>
      </c>
      <c r="AF1809" t="b">
        <v>1</v>
      </c>
      <c r="AG1809" t="b">
        <v>1</v>
      </c>
      <c r="AH1809" t="s">
        <v>4366</v>
      </c>
      <c r="AI1809" t="b">
        <v>0</v>
      </c>
      <c r="AK1809" t="b">
        <v>0</v>
      </c>
      <c r="AL1809" s="1">
        <v>44368</v>
      </c>
      <c r="AM1809" t="s">
        <v>4073</v>
      </c>
      <c r="AN1809" s="2">
        <v>44371.602858796294</v>
      </c>
      <c r="AP1809" s="2">
        <v>44307.419618055559</v>
      </c>
      <c r="AQ1809" s="1"/>
      <c r="AS1809" t="b">
        <v>0</v>
      </c>
      <c r="AV1809" t="s">
        <v>176</v>
      </c>
      <c r="BB1809" t="s">
        <v>5131</v>
      </c>
      <c r="BD1809" t="b">
        <v>0</v>
      </c>
      <c r="BH1809" t="s">
        <v>4073</v>
      </c>
      <c r="BI1809" t="s">
        <v>2055</v>
      </c>
      <c r="BL1809" t="s">
        <v>5130</v>
      </c>
      <c r="BM1809" t="s">
        <v>202</v>
      </c>
      <c r="BN1809" t="s">
        <v>2414</v>
      </c>
      <c r="BQ1809" t="s">
        <v>204</v>
      </c>
      <c r="BR1809" t="b">
        <v>0</v>
      </c>
      <c r="BT1809" t="b">
        <v>0</v>
      </c>
      <c r="BW1809" t="s">
        <v>1662</v>
      </c>
      <c r="BX1809" t="b">
        <v>0</v>
      </c>
      <c r="BY1809" s="2">
        <v>44376.857569444444</v>
      </c>
      <c r="BZ1809" t="s">
        <v>2812</v>
      </c>
      <c r="CB1809" t="b">
        <v>0</v>
      </c>
      <c r="CC1809" t="b">
        <v>0</v>
      </c>
      <c r="CD1809">
        <v>0</v>
      </c>
      <c r="CE1809">
        <v>0</v>
      </c>
      <c r="CF1809">
        <v>174339.66</v>
      </c>
      <c r="CH1809">
        <v>122037.75999999999</v>
      </c>
      <c r="CI1809">
        <v>70</v>
      </c>
      <c r="CJ1809">
        <v>0</v>
      </c>
      <c r="CK1809">
        <f>YEAR(tbl_Opportunity[[#This Row],[Close Date]])</f>
        <v>2022</v>
      </c>
    </row>
    <row r="1810" spans="1:89">
      <c r="A1810" t="s">
        <v>5132</v>
      </c>
      <c r="B1810" t="b">
        <v>0</v>
      </c>
      <c r="D1810" t="b">
        <v>0</v>
      </c>
      <c r="H1810" s="1">
        <v>44742</v>
      </c>
      <c r="I1810" t="b">
        <v>0</v>
      </c>
      <c r="L1810" t="s">
        <v>5133</v>
      </c>
      <c r="M1810" t="s">
        <v>5134</v>
      </c>
      <c r="N1810" t="s">
        <v>345</v>
      </c>
      <c r="O1810" t="s">
        <v>215</v>
      </c>
      <c r="P1810" t="b">
        <v>1</v>
      </c>
      <c r="Q1810" s="2">
        <v>43894.590810185182</v>
      </c>
      <c r="R1810" s="1"/>
      <c r="S1810" t="b">
        <v>0</v>
      </c>
      <c r="U1810" s="1"/>
      <c r="V1810" t="b">
        <v>0</v>
      </c>
      <c r="W1810" s="1">
        <v>44593</v>
      </c>
      <c r="X1810">
        <v>2</v>
      </c>
      <c r="Y1810">
        <v>2022</v>
      </c>
      <c r="Z1810" t="s">
        <v>161</v>
      </c>
      <c r="AA1810" t="s">
        <v>161</v>
      </c>
      <c r="AB1810" t="b">
        <v>0</v>
      </c>
      <c r="AC1810" t="b">
        <v>0</v>
      </c>
      <c r="AE1810" t="b">
        <v>1</v>
      </c>
      <c r="AF1810" t="b">
        <v>1</v>
      </c>
      <c r="AG1810" t="b">
        <v>1</v>
      </c>
      <c r="AH1810" t="s">
        <v>4366</v>
      </c>
      <c r="AI1810" t="b">
        <v>0</v>
      </c>
      <c r="AK1810" t="b">
        <v>0</v>
      </c>
      <c r="AL1810" s="1">
        <v>44371</v>
      </c>
      <c r="AM1810" t="s">
        <v>2808</v>
      </c>
      <c r="AN1810" s="2">
        <v>44372.384305555555</v>
      </c>
      <c r="AP1810" s="2">
        <v>43909.939618055556</v>
      </c>
      <c r="AQ1810" s="1"/>
      <c r="AS1810" t="b">
        <v>0</v>
      </c>
      <c r="AV1810" t="s">
        <v>93</v>
      </c>
      <c r="BB1810" t="s">
        <v>5135</v>
      </c>
      <c r="BD1810" t="b">
        <v>0</v>
      </c>
      <c r="BH1810" t="s">
        <v>2808</v>
      </c>
      <c r="BI1810" t="s">
        <v>1668</v>
      </c>
      <c r="BJ1810" t="s">
        <v>216</v>
      </c>
      <c r="BL1810" t="s">
        <v>5133</v>
      </c>
      <c r="BM1810" t="s">
        <v>202</v>
      </c>
      <c r="BN1810" t="s">
        <v>2414</v>
      </c>
      <c r="BQ1810" t="s">
        <v>204</v>
      </c>
      <c r="BR1810" t="b">
        <v>0</v>
      </c>
      <c r="BT1810" t="b">
        <v>0</v>
      </c>
      <c r="BU1810" t="s">
        <v>2350</v>
      </c>
      <c r="BW1810" t="s">
        <v>313</v>
      </c>
      <c r="BX1810" t="b">
        <v>0</v>
      </c>
      <c r="BY1810" s="2">
        <v>44376.857581018521</v>
      </c>
      <c r="BZ1810" t="s">
        <v>2812</v>
      </c>
      <c r="CB1810" t="b">
        <v>0</v>
      </c>
      <c r="CC1810" t="b">
        <v>0</v>
      </c>
      <c r="CD1810">
        <v>0</v>
      </c>
      <c r="CE1810">
        <v>0</v>
      </c>
      <c r="CF1810">
        <v>161000</v>
      </c>
      <c r="CH1810">
        <v>8050</v>
      </c>
      <c r="CI1810">
        <v>5</v>
      </c>
      <c r="CJ1810">
        <v>0</v>
      </c>
      <c r="CK1810">
        <f>YEAR(tbl_Opportunity[[#This Row],[Close Date]])</f>
        <v>2022</v>
      </c>
    </row>
    <row r="1811" spans="1:89">
      <c r="A1811" t="s">
        <v>5136</v>
      </c>
      <c r="B1811" t="b">
        <v>0</v>
      </c>
      <c r="D1811" t="b">
        <v>0</v>
      </c>
      <c r="H1811" s="1">
        <v>44742</v>
      </c>
      <c r="I1811" t="b">
        <v>0</v>
      </c>
      <c r="L1811" t="s">
        <v>5137</v>
      </c>
      <c r="O1811" t="s">
        <v>215</v>
      </c>
      <c r="P1811" t="b">
        <v>1</v>
      </c>
      <c r="Q1811" s="2">
        <v>43965.546574074076</v>
      </c>
      <c r="R1811" s="1"/>
      <c r="S1811" t="b">
        <v>0</v>
      </c>
      <c r="U1811" s="1"/>
      <c r="V1811" t="b">
        <v>0</v>
      </c>
      <c r="W1811" s="1">
        <v>44593</v>
      </c>
      <c r="X1811">
        <v>2</v>
      </c>
      <c r="Y1811">
        <v>2022</v>
      </c>
      <c r="Z1811" t="s">
        <v>161</v>
      </c>
      <c r="AA1811" t="s">
        <v>161</v>
      </c>
      <c r="AB1811" t="b">
        <v>0</v>
      </c>
      <c r="AC1811" t="b">
        <v>0</v>
      </c>
      <c r="AE1811" t="b">
        <v>1</v>
      </c>
      <c r="AF1811" t="b">
        <v>1</v>
      </c>
      <c r="AG1811" t="b">
        <v>1</v>
      </c>
      <c r="AH1811" t="s">
        <v>4366</v>
      </c>
      <c r="AI1811" t="b">
        <v>0</v>
      </c>
      <c r="AK1811" t="b">
        <v>0</v>
      </c>
      <c r="AL1811" s="1">
        <v>44371</v>
      </c>
      <c r="AM1811" t="s">
        <v>4757</v>
      </c>
      <c r="AN1811" s="2">
        <v>44370.400636574072</v>
      </c>
      <c r="AP1811" s="2">
        <v>43971.753530092596</v>
      </c>
      <c r="AQ1811" s="1"/>
      <c r="AS1811" t="b">
        <v>0</v>
      </c>
      <c r="AV1811" t="s">
        <v>93</v>
      </c>
      <c r="BB1811" t="s">
        <v>5138</v>
      </c>
      <c r="BD1811" t="b">
        <v>0</v>
      </c>
      <c r="BH1811" t="s">
        <v>4757</v>
      </c>
      <c r="BI1811" t="s">
        <v>1668</v>
      </c>
      <c r="BJ1811" t="s">
        <v>216</v>
      </c>
      <c r="BL1811" t="s">
        <v>5137</v>
      </c>
      <c r="BM1811" t="s">
        <v>202</v>
      </c>
      <c r="BN1811" t="s">
        <v>2414</v>
      </c>
      <c r="BQ1811" t="s">
        <v>204</v>
      </c>
      <c r="BR1811" t="b">
        <v>0</v>
      </c>
      <c r="BT1811" t="b">
        <v>0</v>
      </c>
      <c r="BW1811" t="s">
        <v>313</v>
      </c>
      <c r="BX1811" t="b">
        <v>0</v>
      </c>
      <c r="BY1811" s="2">
        <v>44376.857581018521</v>
      </c>
      <c r="BZ1811" t="s">
        <v>2812</v>
      </c>
      <c r="CB1811" t="b">
        <v>0</v>
      </c>
      <c r="CC1811" t="b">
        <v>0</v>
      </c>
      <c r="CD1811">
        <v>1</v>
      </c>
      <c r="CE1811">
        <v>1</v>
      </c>
      <c r="CF1811">
        <v>131478</v>
      </c>
      <c r="CH1811">
        <v>6573.9</v>
      </c>
      <c r="CI1811">
        <v>5</v>
      </c>
      <c r="CJ1811">
        <v>0</v>
      </c>
      <c r="CK1811">
        <f>YEAR(tbl_Opportunity[[#This Row],[Close Date]])</f>
        <v>2022</v>
      </c>
    </row>
    <row r="1812" spans="1:89">
      <c r="A1812" t="s">
        <v>465</v>
      </c>
      <c r="B1812" t="b">
        <v>0</v>
      </c>
      <c r="D1812" t="b">
        <v>0</v>
      </c>
      <c r="E1812" t="s">
        <v>2947</v>
      </c>
      <c r="H1812" s="1">
        <v>44463</v>
      </c>
      <c r="I1812" t="b">
        <v>0</v>
      </c>
      <c r="L1812" t="s">
        <v>5139</v>
      </c>
      <c r="O1812" t="s">
        <v>311</v>
      </c>
      <c r="P1812" t="b">
        <v>1</v>
      </c>
      <c r="Q1812" s="2">
        <v>44265.997812499998</v>
      </c>
      <c r="R1812" s="1"/>
      <c r="S1812" t="b">
        <v>0</v>
      </c>
      <c r="U1812" s="1"/>
      <c r="V1812" t="b">
        <v>0</v>
      </c>
      <c r="W1812" s="1">
        <v>44256</v>
      </c>
      <c r="X1812">
        <v>3</v>
      </c>
      <c r="Y1812">
        <v>2021</v>
      </c>
      <c r="Z1812" t="s">
        <v>161</v>
      </c>
      <c r="AA1812" t="s">
        <v>161</v>
      </c>
      <c r="AB1812" t="b">
        <v>0</v>
      </c>
      <c r="AC1812" t="b">
        <v>0</v>
      </c>
      <c r="AE1812" t="b">
        <v>1</v>
      </c>
      <c r="AF1812" t="b">
        <v>1</v>
      </c>
      <c r="AG1812" t="b">
        <v>1</v>
      </c>
      <c r="AH1812" t="s">
        <v>4366</v>
      </c>
      <c r="AI1812" t="b">
        <v>0</v>
      </c>
      <c r="AK1812" t="b">
        <v>0</v>
      </c>
      <c r="AL1812" s="1">
        <v>44321</v>
      </c>
      <c r="AM1812" t="s">
        <v>311</v>
      </c>
      <c r="AN1812" s="2">
        <v>44372.154606481483</v>
      </c>
      <c r="AP1812" s="2">
        <v>44265.998738425929</v>
      </c>
      <c r="AQ1812" s="1"/>
      <c r="AS1812" t="b">
        <v>0</v>
      </c>
      <c r="AV1812" t="s">
        <v>2809</v>
      </c>
      <c r="BB1812" t="s">
        <v>5140</v>
      </c>
      <c r="BD1812" t="b">
        <v>0</v>
      </c>
      <c r="BH1812" t="s">
        <v>311</v>
      </c>
      <c r="BI1812" t="s">
        <v>1072</v>
      </c>
      <c r="BJ1812" t="s">
        <v>105</v>
      </c>
      <c r="BL1812" t="s">
        <v>5139</v>
      </c>
      <c r="BM1812" t="s">
        <v>202</v>
      </c>
      <c r="BN1812" t="s">
        <v>2414</v>
      </c>
      <c r="BQ1812" t="s">
        <v>204</v>
      </c>
      <c r="BR1812" t="b">
        <v>0</v>
      </c>
      <c r="BT1812" t="b">
        <v>0</v>
      </c>
      <c r="BW1812" t="s">
        <v>313</v>
      </c>
      <c r="BX1812" t="b">
        <v>0</v>
      </c>
      <c r="BY1812" s="2">
        <v>44376.857581018521</v>
      </c>
      <c r="BZ1812" t="s">
        <v>3072</v>
      </c>
      <c r="CB1812" t="b">
        <v>0</v>
      </c>
      <c r="CC1812" t="b">
        <v>0</v>
      </c>
      <c r="CF1812">
        <v>154850</v>
      </c>
      <c r="CH1812">
        <v>7742.5</v>
      </c>
      <c r="CI1812">
        <v>5</v>
      </c>
      <c r="CJ1812">
        <v>0</v>
      </c>
      <c r="CK1812">
        <f>YEAR(tbl_Opportunity[[#This Row],[Close Date]])</f>
        <v>2021</v>
      </c>
    </row>
    <row r="1813" spans="1:89">
      <c r="A1813" t="s">
        <v>5141</v>
      </c>
      <c r="B1813" t="b">
        <v>0</v>
      </c>
      <c r="D1813" t="b">
        <v>0</v>
      </c>
      <c r="E1813" t="s">
        <v>3119</v>
      </c>
      <c r="H1813" s="1">
        <v>44469</v>
      </c>
      <c r="I1813" t="b">
        <v>0</v>
      </c>
      <c r="L1813" t="s">
        <v>5142</v>
      </c>
      <c r="O1813" t="s">
        <v>215</v>
      </c>
      <c r="P1813" t="b">
        <v>1</v>
      </c>
      <c r="Q1813" s="2">
        <v>44312.492928240739</v>
      </c>
      <c r="R1813" s="1"/>
      <c r="S1813" t="b">
        <v>0</v>
      </c>
      <c r="U1813" s="1"/>
      <c r="V1813" t="b">
        <v>0</v>
      </c>
      <c r="W1813" s="1">
        <v>44256</v>
      </c>
      <c r="X1813">
        <v>3</v>
      </c>
      <c r="Y1813">
        <v>2021</v>
      </c>
      <c r="Z1813" t="s">
        <v>161</v>
      </c>
      <c r="AA1813" t="s">
        <v>161</v>
      </c>
      <c r="AB1813" t="b">
        <v>0</v>
      </c>
      <c r="AC1813" t="b">
        <v>0</v>
      </c>
      <c r="AE1813" t="b">
        <v>1</v>
      </c>
      <c r="AF1813" t="b">
        <v>1</v>
      </c>
      <c r="AG1813" t="b">
        <v>1</v>
      </c>
      <c r="AH1813" t="s">
        <v>4366</v>
      </c>
      <c r="AI1813" t="b">
        <v>0</v>
      </c>
      <c r="AK1813" t="b">
        <v>0</v>
      </c>
      <c r="AL1813" s="1">
        <v>44330</v>
      </c>
      <c r="AM1813" t="s">
        <v>215</v>
      </c>
      <c r="AN1813" s="2">
        <v>44372.106481481482</v>
      </c>
      <c r="AP1813" s="2"/>
      <c r="AQ1813" s="1"/>
      <c r="AS1813" t="b">
        <v>0</v>
      </c>
      <c r="AV1813" t="s">
        <v>93</v>
      </c>
      <c r="BB1813" t="s">
        <v>5143</v>
      </c>
      <c r="BD1813" t="b">
        <v>0</v>
      </c>
      <c r="BH1813" t="s">
        <v>215</v>
      </c>
      <c r="BI1813" t="s">
        <v>1072</v>
      </c>
      <c r="BJ1813" t="s">
        <v>216</v>
      </c>
      <c r="BL1813" t="s">
        <v>5142</v>
      </c>
      <c r="BM1813" t="s">
        <v>202</v>
      </c>
      <c r="BN1813" t="s">
        <v>2414</v>
      </c>
      <c r="BQ1813" t="s">
        <v>204</v>
      </c>
      <c r="BR1813" t="b">
        <v>0</v>
      </c>
      <c r="BT1813" t="b">
        <v>0</v>
      </c>
      <c r="BW1813" t="s">
        <v>313</v>
      </c>
      <c r="BX1813" t="b">
        <v>0</v>
      </c>
      <c r="BY1813" s="2">
        <v>44376.857581018521</v>
      </c>
      <c r="BZ1813" t="s">
        <v>3070</v>
      </c>
      <c r="CB1813" t="b">
        <v>0</v>
      </c>
      <c r="CC1813" t="b">
        <v>0</v>
      </c>
      <c r="CF1813">
        <v>150850</v>
      </c>
      <c r="CH1813">
        <v>7542.5</v>
      </c>
      <c r="CI1813">
        <v>5</v>
      </c>
      <c r="CJ1813">
        <v>0</v>
      </c>
      <c r="CK1813">
        <f>YEAR(tbl_Opportunity[[#This Row],[Close Date]])</f>
        <v>2021</v>
      </c>
    </row>
    <row r="1814" spans="1:89">
      <c r="A1814" t="s">
        <v>5144</v>
      </c>
      <c r="B1814" t="b">
        <v>0</v>
      </c>
      <c r="D1814" t="b">
        <v>0</v>
      </c>
      <c r="E1814" t="s">
        <v>3119</v>
      </c>
      <c r="H1814" s="1">
        <v>44469</v>
      </c>
      <c r="I1814" t="b">
        <v>0</v>
      </c>
      <c r="L1814" t="s">
        <v>5145</v>
      </c>
      <c r="O1814" t="s">
        <v>215</v>
      </c>
      <c r="P1814" t="b">
        <v>1</v>
      </c>
      <c r="Q1814" s="2">
        <v>44098.524189814816</v>
      </c>
      <c r="R1814" s="1"/>
      <c r="S1814" t="b">
        <v>0</v>
      </c>
      <c r="U1814" s="1"/>
      <c r="V1814" t="b">
        <v>0</v>
      </c>
      <c r="W1814" s="1">
        <v>44256</v>
      </c>
      <c r="X1814">
        <v>3</v>
      </c>
      <c r="Y1814">
        <v>2021</v>
      </c>
      <c r="Z1814" t="s">
        <v>161</v>
      </c>
      <c r="AA1814" t="s">
        <v>161</v>
      </c>
      <c r="AB1814" t="b">
        <v>0</v>
      </c>
      <c r="AC1814" t="b">
        <v>0</v>
      </c>
      <c r="AE1814" t="b">
        <v>1</v>
      </c>
      <c r="AF1814" t="b">
        <v>1</v>
      </c>
      <c r="AG1814" t="b">
        <v>1</v>
      </c>
      <c r="AH1814" t="s">
        <v>4366</v>
      </c>
      <c r="AI1814" t="b">
        <v>0</v>
      </c>
      <c r="AK1814" t="b">
        <v>0</v>
      </c>
      <c r="AL1814" s="1">
        <v>44322</v>
      </c>
      <c r="AM1814" t="s">
        <v>215</v>
      </c>
      <c r="AN1814" s="2">
        <v>44372.125405092593</v>
      </c>
      <c r="AP1814" s="2">
        <v>44098.525023148148</v>
      </c>
      <c r="AQ1814" s="1"/>
      <c r="AS1814" t="b">
        <v>0</v>
      </c>
      <c r="AV1814" t="s">
        <v>93</v>
      </c>
      <c r="BB1814" t="s">
        <v>5146</v>
      </c>
      <c r="BD1814" t="b">
        <v>0</v>
      </c>
      <c r="BH1814" t="s">
        <v>215</v>
      </c>
      <c r="BI1814" t="s">
        <v>1243</v>
      </c>
      <c r="BJ1814" t="s">
        <v>216</v>
      </c>
      <c r="BL1814" t="s">
        <v>5145</v>
      </c>
      <c r="BM1814" t="s">
        <v>202</v>
      </c>
      <c r="BN1814" t="s">
        <v>2414</v>
      </c>
      <c r="BQ1814" t="s">
        <v>204</v>
      </c>
      <c r="BR1814" t="b">
        <v>0</v>
      </c>
      <c r="BT1814" t="b">
        <v>0</v>
      </c>
      <c r="BW1814" t="s">
        <v>313</v>
      </c>
      <c r="BX1814" t="b">
        <v>0</v>
      </c>
      <c r="BY1814" s="2">
        <v>44376.857581018521</v>
      </c>
      <c r="BZ1814" t="s">
        <v>3070</v>
      </c>
      <c r="CB1814" t="b">
        <v>0</v>
      </c>
      <c r="CC1814" t="b">
        <v>0</v>
      </c>
      <c r="CF1814">
        <v>146750</v>
      </c>
      <c r="CH1814">
        <v>7337.5</v>
      </c>
      <c r="CI1814">
        <v>5</v>
      </c>
      <c r="CJ1814">
        <v>0</v>
      </c>
      <c r="CK1814">
        <f>YEAR(tbl_Opportunity[[#This Row],[Close Date]])</f>
        <v>2021</v>
      </c>
    </row>
    <row r="1815" spans="1:89">
      <c r="A1815" t="s">
        <v>3150</v>
      </c>
      <c r="B1815" t="b">
        <v>0</v>
      </c>
      <c r="D1815" t="b">
        <v>0</v>
      </c>
      <c r="H1815" s="1">
        <v>44469</v>
      </c>
      <c r="I1815" t="b">
        <v>0</v>
      </c>
      <c r="L1815" t="s">
        <v>3151</v>
      </c>
      <c r="N1815" t="s">
        <v>372</v>
      </c>
      <c r="O1815" t="s">
        <v>272</v>
      </c>
      <c r="P1815" t="b">
        <v>1</v>
      </c>
      <c r="Q1815" s="2">
        <v>43350.842210648145</v>
      </c>
      <c r="R1815" s="1"/>
      <c r="S1815" t="b">
        <v>0</v>
      </c>
      <c r="U1815" s="1"/>
      <c r="V1815" t="b">
        <v>0</v>
      </c>
      <c r="W1815" s="1">
        <v>44256</v>
      </c>
      <c r="X1815">
        <v>3</v>
      </c>
      <c r="Y1815">
        <v>2021</v>
      </c>
      <c r="Z1815" t="s">
        <v>161</v>
      </c>
      <c r="AA1815" t="s">
        <v>161</v>
      </c>
      <c r="AB1815" t="b">
        <v>0</v>
      </c>
      <c r="AC1815" t="b">
        <v>0</v>
      </c>
      <c r="AE1815" t="b">
        <v>1</v>
      </c>
      <c r="AF1815" t="b">
        <v>1</v>
      </c>
      <c r="AG1815" t="b">
        <v>1</v>
      </c>
      <c r="AH1815" t="s">
        <v>5147</v>
      </c>
      <c r="AI1815" t="b">
        <v>0</v>
      </c>
      <c r="AJ1815" t="s">
        <v>211</v>
      </c>
      <c r="AK1815" t="b">
        <v>0</v>
      </c>
      <c r="AL1815" s="1">
        <v>44355</v>
      </c>
      <c r="AM1815" t="s">
        <v>215</v>
      </c>
      <c r="AN1815" s="2">
        <v>44372.10460648148</v>
      </c>
      <c r="AP1815" s="2">
        <v>43735.834583333337</v>
      </c>
      <c r="AQ1815" s="1"/>
      <c r="AS1815" t="b">
        <v>0</v>
      </c>
      <c r="AU1815" t="s">
        <v>5057</v>
      </c>
      <c r="AV1815" t="s">
        <v>93</v>
      </c>
      <c r="BB1815" t="s">
        <v>5148</v>
      </c>
      <c r="BD1815" t="b">
        <v>0</v>
      </c>
      <c r="BH1815" t="s">
        <v>215</v>
      </c>
      <c r="BI1815" t="s">
        <v>549</v>
      </c>
      <c r="BJ1815" t="s">
        <v>250</v>
      </c>
      <c r="BL1815" t="s">
        <v>3151</v>
      </c>
      <c r="BM1815" t="s">
        <v>202</v>
      </c>
      <c r="BN1815" t="s">
        <v>203</v>
      </c>
      <c r="BQ1815" t="s">
        <v>204</v>
      </c>
      <c r="BR1815" t="b">
        <v>0</v>
      </c>
      <c r="BT1815" t="b">
        <v>0</v>
      </c>
      <c r="BW1815" t="s">
        <v>349</v>
      </c>
      <c r="BX1815" t="b">
        <v>0</v>
      </c>
      <c r="BY1815" s="2">
        <v>44376.857569444444</v>
      </c>
      <c r="BZ1815" t="s">
        <v>314</v>
      </c>
      <c r="CB1815" t="b">
        <v>0</v>
      </c>
      <c r="CC1815" t="b">
        <v>0</v>
      </c>
      <c r="CF1815">
        <v>104279</v>
      </c>
      <c r="CH1815">
        <v>31283.7</v>
      </c>
      <c r="CI1815">
        <v>30</v>
      </c>
      <c r="CJ1815">
        <v>0</v>
      </c>
      <c r="CK1815">
        <f>YEAR(tbl_Opportunity[[#This Row],[Close Date]])</f>
        <v>2021</v>
      </c>
    </row>
    <row r="1816" spans="1:89">
      <c r="A1816" t="s">
        <v>5149</v>
      </c>
      <c r="B1816" t="b">
        <v>0</v>
      </c>
      <c r="D1816" t="b">
        <v>0</v>
      </c>
      <c r="G1816" t="s">
        <v>3101</v>
      </c>
      <c r="H1816" s="1">
        <v>44455</v>
      </c>
      <c r="I1816" t="b">
        <v>0</v>
      </c>
      <c r="L1816" t="s">
        <v>5150</v>
      </c>
      <c r="O1816" t="s">
        <v>4757</v>
      </c>
      <c r="P1816" t="b">
        <v>1</v>
      </c>
      <c r="Q1816" s="2">
        <v>44326.605682870373</v>
      </c>
      <c r="R1816" s="1"/>
      <c r="S1816" t="b">
        <v>0</v>
      </c>
      <c r="U1816" s="1"/>
      <c r="V1816" t="b">
        <v>0</v>
      </c>
      <c r="W1816" s="1">
        <v>44256</v>
      </c>
      <c r="X1816">
        <v>3</v>
      </c>
      <c r="Y1816">
        <v>2021</v>
      </c>
      <c r="Z1816" t="s">
        <v>161</v>
      </c>
      <c r="AA1816" t="s">
        <v>161</v>
      </c>
      <c r="AB1816" t="b">
        <v>0</v>
      </c>
      <c r="AC1816" t="b">
        <v>0</v>
      </c>
      <c r="AE1816" t="b">
        <v>1</v>
      </c>
      <c r="AF1816" t="b">
        <v>1</v>
      </c>
      <c r="AG1816" t="b">
        <v>1</v>
      </c>
      <c r="AH1816" t="s">
        <v>105</v>
      </c>
      <c r="AI1816" t="b">
        <v>0</v>
      </c>
      <c r="AK1816" t="b">
        <v>0</v>
      </c>
      <c r="AL1816" s="1">
        <v>44336</v>
      </c>
      <c r="AM1816" t="s">
        <v>4757</v>
      </c>
      <c r="AN1816" s="2">
        <v>44354.493726851855</v>
      </c>
      <c r="AP1816" s="2">
        <v>44326.609895833331</v>
      </c>
      <c r="AQ1816" s="1"/>
      <c r="AS1816" t="b">
        <v>0</v>
      </c>
      <c r="AV1816" t="s">
        <v>213</v>
      </c>
      <c r="BB1816" t="s">
        <v>5151</v>
      </c>
      <c r="BD1816" t="b">
        <v>0</v>
      </c>
      <c r="BG1816" t="s">
        <v>5152</v>
      </c>
      <c r="BH1816" t="s">
        <v>4757</v>
      </c>
      <c r="BI1816" t="s">
        <v>2055</v>
      </c>
      <c r="BJ1816" t="s">
        <v>105</v>
      </c>
      <c r="BL1816" t="s">
        <v>5150</v>
      </c>
      <c r="BM1816" t="s">
        <v>202</v>
      </c>
      <c r="BN1816" t="s">
        <v>2414</v>
      </c>
      <c r="BQ1816" t="s">
        <v>204</v>
      </c>
      <c r="BR1816" t="b">
        <v>0</v>
      </c>
      <c r="BT1816" t="b">
        <v>0</v>
      </c>
      <c r="BW1816" t="s">
        <v>349</v>
      </c>
      <c r="BX1816" t="b">
        <v>0</v>
      </c>
      <c r="BY1816" s="2">
        <v>44376.857581018521</v>
      </c>
      <c r="BZ1816" t="s">
        <v>2812</v>
      </c>
      <c r="CB1816" t="b">
        <v>0</v>
      </c>
      <c r="CC1816" t="b">
        <v>0</v>
      </c>
      <c r="CF1816">
        <v>119758.5</v>
      </c>
      <c r="CH1816">
        <v>35927.550000000003</v>
      </c>
      <c r="CI1816">
        <v>30</v>
      </c>
      <c r="CJ1816">
        <v>0</v>
      </c>
      <c r="CK1816">
        <f>YEAR(tbl_Opportunity[[#This Row],[Close Date]])</f>
        <v>2021</v>
      </c>
    </row>
    <row r="1817" spans="1:89">
      <c r="A1817" t="s">
        <v>5153</v>
      </c>
      <c r="B1817" t="b">
        <v>0</v>
      </c>
      <c r="D1817" t="b">
        <v>0</v>
      </c>
      <c r="H1817" s="1">
        <v>44463</v>
      </c>
      <c r="I1817" t="b">
        <v>0</v>
      </c>
      <c r="L1817" t="s">
        <v>5154</v>
      </c>
      <c r="O1817" t="s">
        <v>3202</v>
      </c>
      <c r="P1817" t="b">
        <v>1</v>
      </c>
      <c r="Q1817" s="2">
        <v>44260.845509259256</v>
      </c>
      <c r="R1817" s="1"/>
      <c r="S1817" t="b">
        <v>0</v>
      </c>
      <c r="U1817" s="1"/>
      <c r="V1817" t="b">
        <v>0</v>
      </c>
      <c r="W1817" s="1">
        <v>44256</v>
      </c>
      <c r="X1817">
        <v>3</v>
      </c>
      <c r="Y1817">
        <v>2021</v>
      </c>
      <c r="Z1817" t="s">
        <v>161</v>
      </c>
      <c r="AA1817" t="s">
        <v>161</v>
      </c>
      <c r="AB1817" t="b">
        <v>0</v>
      </c>
      <c r="AC1817" t="b">
        <v>0</v>
      </c>
      <c r="AE1817" t="b">
        <v>1</v>
      </c>
      <c r="AF1817" t="b">
        <v>1</v>
      </c>
      <c r="AG1817" t="b">
        <v>1</v>
      </c>
      <c r="AH1817" t="s">
        <v>4366</v>
      </c>
      <c r="AI1817" t="b">
        <v>0</v>
      </c>
      <c r="AK1817" t="b">
        <v>0</v>
      </c>
      <c r="AL1817" s="1">
        <v>44362</v>
      </c>
      <c r="AM1817" t="s">
        <v>311</v>
      </c>
      <c r="AN1817" s="2">
        <v>44372.174942129626</v>
      </c>
      <c r="AP1817" s="2">
        <v>44272.135937500003</v>
      </c>
      <c r="AQ1817" s="1"/>
      <c r="AS1817" t="b">
        <v>0</v>
      </c>
      <c r="AV1817" t="s">
        <v>213</v>
      </c>
      <c r="BB1817" t="s">
        <v>5155</v>
      </c>
      <c r="BD1817" t="b">
        <v>0</v>
      </c>
      <c r="BH1817" t="s">
        <v>311</v>
      </c>
      <c r="BI1817" t="s">
        <v>1072</v>
      </c>
      <c r="BL1817" t="s">
        <v>5154</v>
      </c>
      <c r="BM1817" t="s">
        <v>202</v>
      </c>
      <c r="BN1817" t="s">
        <v>2414</v>
      </c>
      <c r="BQ1817" t="s">
        <v>204</v>
      </c>
      <c r="BR1817" t="b">
        <v>0</v>
      </c>
      <c r="BT1817" t="b">
        <v>0</v>
      </c>
      <c r="BW1817" t="s">
        <v>349</v>
      </c>
      <c r="BX1817" t="b">
        <v>0</v>
      </c>
      <c r="BY1817" s="2">
        <v>44376.857581018521</v>
      </c>
      <c r="BZ1817" t="s">
        <v>3072</v>
      </c>
      <c r="CB1817" t="b">
        <v>0</v>
      </c>
      <c r="CC1817" t="b">
        <v>0</v>
      </c>
      <c r="CD1817">
        <v>0</v>
      </c>
      <c r="CE1817">
        <v>0</v>
      </c>
      <c r="CF1817">
        <v>175010</v>
      </c>
      <c r="CH1817">
        <v>52503</v>
      </c>
      <c r="CI1817">
        <v>30</v>
      </c>
      <c r="CJ1817">
        <v>0</v>
      </c>
      <c r="CK1817">
        <f>YEAR(tbl_Opportunity[[#This Row],[Close Date]])</f>
        <v>2021</v>
      </c>
    </row>
    <row r="1818" spans="1:89">
      <c r="A1818" t="s">
        <v>5156</v>
      </c>
      <c r="B1818" t="b">
        <v>0</v>
      </c>
      <c r="D1818" t="b">
        <v>0</v>
      </c>
      <c r="H1818" s="1">
        <v>44469</v>
      </c>
      <c r="I1818" t="b">
        <v>0</v>
      </c>
      <c r="L1818" t="s">
        <v>5157</v>
      </c>
      <c r="O1818" t="s">
        <v>215</v>
      </c>
      <c r="P1818" t="b">
        <v>1</v>
      </c>
      <c r="Q1818" s="2">
        <v>43853.546249999999</v>
      </c>
      <c r="R1818" s="1"/>
      <c r="S1818" t="b">
        <v>0</v>
      </c>
      <c r="U1818" s="1"/>
      <c r="V1818" t="b">
        <v>0</v>
      </c>
      <c r="W1818" s="1">
        <v>44256</v>
      </c>
      <c r="X1818">
        <v>3</v>
      </c>
      <c r="Y1818">
        <v>2021</v>
      </c>
      <c r="Z1818" t="s">
        <v>161</v>
      </c>
      <c r="AA1818" t="s">
        <v>161</v>
      </c>
      <c r="AB1818" t="b">
        <v>0</v>
      </c>
      <c r="AC1818" t="b">
        <v>0</v>
      </c>
      <c r="AE1818" t="b">
        <v>1</v>
      </c>
      <c r="AF1818" t="b">
        <v>1</v>
      </c>
      <c r="AG1818" t="b">
        <v>1</v>
      </c>
      <c r="AH1818" t="s">
        <v>4366</v>
      </c>
      <c r="AI1818" t="b">
        <v>0</v>
      </c>
      <c r="AK1818" t="b">
        <v>0</v>
      </c>
      <c r="AL1818" s="1">
        <v>44370</v>
      </c>
      <c r="AM1818" t="s">
        <v>215</v>
      </c>
      <c r="AN1818" s="2">
        <v>44371.607638888891</v>
      </c>
      <c r="AP1818" s="2">
        <v>44005.87228009259</v>
      </c>
      <c r="AQ1818" s="1"/>
      <c r="AS1818" t="b">
        <v>0</v>
      </c>
      <c r="AV1818" t="s">
        <v>176</v>
      </c>
      <c r="BB1818" t="s">
        <v>5158</v>
      </c>
      <c r="BD1818" t="b">
        <v>0</v>
      </c>
      <c r="BH1818" t="s">
        <v>215</v>
      </c>
      <c r="BI1818" t="s">
        <v>1072</v>
      </c>
      <c r="BL1818" t="s">
        <v>5157</v>
      </c>
      <c r="BM1818" t="s">
        <v>202</v>
      </c>
      <c r="BN1818" t="s">
        <v>2414</v>
      </c>
      <c r="BQ1818" t="s">
        <v>204</v>
      </c>
      <c r="BR1818" t="b">
        <v>0</v>
      </c>
      <c r="BT1818" t="b">
        <v>0</v>
      </c>
      <c r="BW1818" t="s">
        <v>349</v>
      </c>
      <c r="BX1818" t="b">
        <v>0</v>
      </c>
      <c r="BY1818" s="2">
        <v>44376.857581018521</v>
      </c>
      <c r="BZ1818" t="s">
        <v>3070</v>
      </c>
      <c r="CB1818" t="b">
        <v>0</v>
      </c>
      <c r="CC1818" t="b">
        <v>0</v>
      </c>
      <c r="CD1818">
        <v>0</v>
      </c>
      <c r="CE1818">
        <v>0</v>
      </c>
      <c r="CF1818">
        <v>150850</v>
      </c>
      <c r="CH1818">
        <v>45255</v>
      </c>
      <c r="CI1818">
        <v>30</v>
      </c>
      <c r="CJ1818">
        <v>0</v>
      </c>
      <c r="CK1818">
        <f>YEAR(tbl_Opportunity[[#This Row],[Close Date]])</f>
        <v>2021</v>
      </c>
    </row>
    <row r="1819" spans="1:89">
      <c r="A1819" t="s">
        <v>5159</v>
      </c>
      <c r="B1819" t="b">
        <v>0</v>
      </c>
      <c r="D1819" t="b">
        <v>0</v>
      </c>
      <c r="E1819" t="s">
        <v>2929</v>
      </c>
      <c r="H1819" s="1">
        <v>44469</v>
      </c>
      <c r="I1819" t="b">
        <v>0</v>
      </c>
      <c r="L1819" t="s">
        <v>5160</v>
      </c>
      <c r="O1819" t="s">
        <v>215</v>
      </c>
      <c r="P1819" t="b">
        <v>1</v>
      </c>
      <c r="Q1819" s="2">
        <v>44153.901122685187</v>
      </c>
      <c r="R1819" s="1"/>
      <c r="S1819" t="b">
        <v>0</v>
      </c>
      <c r="U1819" s="1"/>
      <c r="V1819" t="b">
        <v>0</v>
      </c>
      <c r="W1819" s="1">
        <v>44256</v>
      </c>
      <c r="X1819">
        <v>3</v>
      </c>
      <c r="Y1819">
        <v>2021</v>
      </c>
      <c r="Z1819" t="s">
        <v>161</v>
      </c>
      <c r="AA1819" t="s">
        <v>161</v>
      </c>
      <c r="AB1819" t="b">
        <v>0</v>
      </c>
      <c r="AC1819" t="b">
        <v>0</v>
      </c>
      <c r="AE1819" t="b">
        <v>1</v>
      </c>
      <c r="AF1819" t="b">
        <v>1</v>
      </c>
      <c r="AG1819" t="b">
        <v>1</v>
      </c>
      <c r="AH1819" t="s">
        <v>105</v>
      </c>
      <c r="AI1819" t="b">
        <v>0</v>
      </c>
      <c r="AK1819" t="b">
        <v>0</v>
      </c>
      <c r="AL1819" s="1">
        <v>44362</v>
      </c>
      <c r="AM1819" t="s">
        <v>4073</v>
      </c>
      <c r="AN1819" s="2">
        <v>44361.401122685187</v>
      </c>
      <c r="AP1819" s="2">
        <v>44155.685416666667</v>
      </c>
      <c r="AQ1819" s="1"/>
      <c r="AS1819" t="b">
        <v>0</v>
      </c>
      <c r="AV1819" t="s">
        <v>93</v>
      </c>
      <c r="BB1819" t="s">
        <v>5161</v>
      </c>
      <c r="BD1819" t="b">
        <v>0</v>
      </c>
      <c r="BH1819" t="s">
        <v>4073</v>
      </c>
      <c r="BI1819" t="s">
        <v>5162</v>
      </c>
      <c r="BJ1819" t="s">
        <v>105</v>
      </c>
      <c r="BL1819" t="s">
        <v>5160</v>
      </c>
      <c r="BM1819" t="s">
        <v>202</v>
      </c>
      <c r="BN1819" t="s">
        <v>2414</v>
      </c>
      <c r="BQ1819" t="s">
        <v>204</v>
      </c>
      <c r="BR1819" t="b">
        <v>0</v>
      </c>
      <c r="BT1819" t="b">
        <v>0</v>
      </c>
      <c r="BU1819" t="s">
        <v>5163</v>
      </c>
      <c r="BW1819" t="s">
        <v>313</v>
      </c>
      <c r="BX1819" t="b">
        <v>0</v>
      </c>
      <c r="BY1819" s="2">
        <v>44376.857581018521</v>
      </c>
      <c r="BZ1819" t="s">
        <v>2812</v>
      </c>
      <c r="CB1819" t="b">
        <v>0</v>
      </c>
      <c r="CC1819" t="b">
        <v>0</v>
      </c>
      <c r="CD1819">
        <v>0</v>
      </c>
      <c r="CE1819">
        <v>0</v>
      </c>
      <c r="CF1819">
        <v>209431.35</v>
      </c>
      <c r="CH1819">
        <v>10471.57</v>
      </c>
      <c r="CI1819">
        <v>5</v>
      </c>
      <c r="CJ1819">
        <v>0</v>
      </c>
      <c r="CK1819">
        <f>YEAR(tbl_Opportunity[[#This Row],[Close Date]])</f>
        <v>2021</v>
      </c>
    </row>
    <row r="1820" spans="1:89">
      <c r="A1820" t="s">
        <v>5164</v>
      </c>
      <c r="B1820" t="b">
        <v>0</v>
      </c>
      <c r="D1820" t="b">
        <v>0</v>
      </c>
      <c r="E1820" t="s">
        <v>4536</v>
      </c>
      <c r="H1820" s="1">
        <v>44435</v>
      </c>
      <c r="I1820" t="b">
        <v>0</v>
      </c>
      <c r="L1820" t="s">
        <v>5165</v>
      </c>
      <c r="O1820" t="s">
        <v>311</v>
      </c>
      <c r="P1820" t="b">
        <v>1</v>
      </c>
      <c r="Q1820" s="2">
        <v>44312.862928240742</v>
      </c>
      <c r="R1820" s="1"/>
      <c r="S1820" t="b">
        <v>0</v>
      </c>
      <c r="U1820" s="1"/>
      <c r="V1820" t="b">
        <v>0</v>
      </c>
      <c r="W1820" s="1">
        <v>44256</v>
      </c>
      <c r="X1820">
        <v>3</v>
      </c>
      <c r="Y1820">
        <v>2021</v>
      </c>
      <c r="Z1820" t="s">
        <v>1659</v>
      </c>
      <c r="AA1820" t="s">
        <v>1660</v>
      </c>
      <c r="AB1820" t="b">
        <v>0</v>
      </c>
      <c r="AC1820" t="b">
        <v>0</v>
      </c>
      <c r="AE1820" t="b">
        <v>1</v>
      </c>
      <c r="AF1820" t="b">
        <v>1</v>
      </c>
      <c r="AG1820" t="b">
        <v>1</v>
      </c>
      <c r="AH1820" t="s">
        <v>4366</v>
      </c>
      <c r="AI1820" t="b">
        <v>0</v>
      </c>
      <c r="AJ1820" t="s">
        <v>462</v>
      </c>
      <c r="AK1820" t="b">
        <v>0</v>
      </c>
      <c r="AL1820" s="1">
        <v>44372</v>
      </c>
      <c r="AM1820" t="s">
        <v>311</v>
      </c>
      <c r="AN1820" s="2">
        <v>44372.173831018517</v>
      </c>
      <c r="AP1820" s="2">
        <v>44313.516550925924</v>
      </c>
      <c r="AQ1820" s="1"/>
      <c r="AS1820" t="b">
        <v>0</v>
      </c>
      <c r="AV1820" t="s">
        <v>93</v>
      </c>
      <c r="AY1820" t="s">
        <v>236</v>
      </c>
      <c r="AZ1820" t="s">
        <v>435</v>
      </c>
      <c r="BB1820" t="s">
        <v>5166</v>
      </c>
      <c r="BD1820" t="b">
        <v>0</v>
      </c>
      <c r="BF1820" t="s">
        <v>5167</v>
      </c>
      <c r="BH1820" t="s">
        <v>311</v>
      </c>
      <c r="BI1820" t="s">
        <v>1072</v>
      </c>
      <c r="BJ1820" t="s">
        <v>250</v>
      </c>
      <c r="BL1820" t="s">
        <v>5165</v>
      </c>
      <c r="BM1820" t="s">
        <v>202</v>
      </c>
      <c r="BN1820" t="s">
        <v>203</v>
      </c>
      <c r="BQ1820" t="s">
        <v>204</v>
      </c>
      <c r="BR1820" t="b">
        <v>0</v>
      </c>
      <c r="BT1820" t="b">
        <v>0</v>
      </c>
      <c r="BW1820" t="s">
        <v>1662</v>
      </c>
      <c r="BX1820" t="b">
        <v>0</v>
      </c>
      <c r="BY1820" s="2">
        <v>44376.857581018521</v>
      </c>
      <c r="BZ1820" t="s">
        <v>314</v>
      </c>
      <c r="CB1820" t="b">
        <v>0</v>
      </c>
      <c r="CC1820" t="b">
        <v>0</v>
      </c>
      <c r="CD1820">
        <v>0</v>
      </c>
      <c r="CE1820">
        <v>0</v>
      </c>
      <c r="CF1820">
        <v>111390</v>
      </c>
      <c r="CH1820">
        <v>77973</v>
      </c>
      <c r="CI1820">
        <v>70</v>
      </c>
      <c r="CJ1820">
        <v>0</v>
      </c>
      <c r="CK1820">
        <f>YEAR(tbl_Opportunity[[#This Row],[Close Date]])</f>
        <v>2021</v>
      </c>
    </row>
    <row r="1821" spans="1:89">
      <c r="A1821" t="s">
        <v>4214</v>
      </c>
      <c r="B1821" t="b">
        <v>0</v>
      </c>
      <c r="D1821" t="b">
        <v>0</v>
      </c>
      <c r="H1821" s="1">
        <v>44407</v>
      </c>
      <c r="I1821" t="b">
        <v>0</v>
      </c>
      <c r="L1821" t="s">
        <v>5168</v>
      </c>
      <c r="O1821" t="s">
        <v>215</v>
      </c>
      <c r="P1821" t="b">
        <v>1</v>
      </c>
      <c r="Q1821" s="2">
        <v>44312.527812499997</v>
      </c>
      <c r="R1821" s="1"/>
      <c r="S1821" t="b">
        <v>0</v>
      </c>
      <c r="U1821" s="1"/>
      <c r="V1821" t="b">
        <v>0</v>
      </c>
      <c r="W1821" s="1">
        <v>44256</v>
      </c>
      <c r="X1821">
        <v>3</v>
      </c>
      <c r="Y1821">
        <v>2021</v>
      </c>
      <c r="Z1821" t="s">
        <v>161</v>
      </c>
      <c r="AA1821" t="s">
        <v>161</v>
      </c>
      <c r="AB1821" t="b">
        <v>0</v>
      </c>
      <c r="AC1821" t="b">
        <v>0</v>
      </c>
      <c r="AE1821" t="b">
        <v>1</v>
      </c>
      <c r="AF1821" t="b">
        <v>1</v>
      </c>
      <c r="AG1821" t="b">
        <v>1</v>
      </c>
      <c r="AH1821" t="s">
        <v>4366</v>
      </c>
      <c r="AI1821" t="b">
        <v>0</v>
      </c>
      <c r="AK1821" t="b">
        <v>0</v>
      </c>
      <c r="AL1821" s="1">
        <v>44351</v>
      </c>
      <c r="AM1821" t="s">
        <v>215</v>
      </c>
      <c r="AN1821" s="2">
        <v>44372.675243055557</v>
      </c>
      <c r="AP1821" s="2">
        <v>44322.699548611112</v>
      </c>
      <c r="AQ1821" s="1"/>
      <c r="AS1821" t="b">
        <v>0</v>
      </c>
      <c r="AV1821" t="s">
        <v>153</v>
      </c>
      <c r="BB1821" t="s">
        <v>5169</v>
      </c>
      <c r="BD1821" t="b">
        <v>0</v>
      </c>
      <c r="BH1821" t="s">
        <v>215</v>
      </c>
      <c r="BI1821" t="s">
        <v>1072</v>
      </c>
      <c r="BJ1821" t="s">
        <v>216</v>
      </c>
      <c r="BL1821" t="s">
        <v>5168</v>
      </c>
      <c r="BM1821" t="s">
        <v>3069</v>
      </c>
      <c r="BN1821" t="s">
        <v>203</v>
      </c>
      <c r="BQ1821" t="s">
        <v>204</v>
      </c>
      <c r="BR1821" t="b">
        <v>0</v>
      </c>
      <c r="BT1821" t="b">
        <v>0</v>
      </c>
      <c r="BW1821" t="s">
        <v>349</v>
      </c>
      <c r="BX1821" t="b">
        <v>0</v>
      </c>
      <c r="BY1821" s="2">
        <v>44376.857581018521</v>
      </c>
      <c r="BZ1821" t="s">
        <v>314</v>
      </c>
      <c r="CB1821" t="b">
        <v>0</v>
      </c>
      <c r="CC1821" t="b">
        <v>0</v>
      </c>
      <c r="CD1821">
        <v>0</v>
      </c>
      <c r="CE1821">
        <v>0</v>
      </c>
      <c r="CF1821">
        <v>10000</v>
      </c>
      <c r="CH1821">
        <v>3000</v>
      </c>
      <c r="CI1821">
        <v>30</v>
      </c>
      <c r="CJ1821">
        <v>0</v>
      </c>
      <c r="CK1821">
        <f>YEAR(tbl_Opportunity[[#This Row],[Close Date]])</f>
        <v>2021</v>
      </c>
    </row>
    <row r="1822" spans="1:89">
      <c r="A1822" t="s">
        <v>5170</v>
      </c>
      <c r="B1822" t="b">
        <v>0</v>
      </c>
      <c r="D1822" t="b">
        <v>0</v>
      </c>
      <c r="E1822" t="s">
        <v>3126</v>
      </c>
      <c r="H1822" s="1">
        <v>44561</v>
      </c>
      <c r="I1822" t="b">
        <v>0</v>
      </c>
      <c r="L1822" t="s">
        <v>5171</v>
      </c>
      <c r="O1822" t="s">
        <v>215</v>
      </c>
      <c r="P1822" t="b">
        <v>1</v>
      </c>
      <c r="Q1822" s="2">
        <v>44064.770914351851</v>
      </c>
      <c r="R1822" s="1"/>
      <c r="S1822" t="b">
        <v>0</v>
      </c>
      <c r="U1822" s="1"/>
      <c r="V1822" t="b">
        <v>0</v>
      </c>
      <c r="W1822" s="1">
        <v>44287</v>
      </c>
      <c r="X1822">
        <v>4</v>
      </c>
      <c r="Y1822">
        <v>2021</v>
      </c>
      <c r="Z1822" t="s">
        <v>161</v>
      </c>
      <c r="AA1822" t="s">
        <v>161</v>
      </c>
      <c r="AB1822" t="b">
        <v>0</v>
      </c>
      <c r="AC1822" t="b">
        <v>0</v>
      </c>
      <c r="AE1822" t="b">
        <v>1</v>
      </c>
      <c r="AF1822" t="b">
        <v>1</v>
      </c>
      <c r="AG1822" t="b">
        <v>1</v>
      </c>
      <c r="AH1822" t="s">
        <v>4366</v>
      </c>
      <c r="AI1822" t="b">
        <v>0</v>
      </c>
      <c r="AK1822" t="b">
        <v>0</v>
      </c>
      <c r="AL1822" s="1">
        <v>44306</v>
      </c>
      <c r="AM1822" t="s">
        <v>215</v>
      </c>
      <c r="AN1822" s="2">
        <v>44364.599120370367</v>
      </c>
      <c r="AP1822" s="2"/>
      <c r="AQ1822" s="1"/>
      <c r="AS1822" t="b">
        <v>0</v>
      </c>
      <c r="AV1822" t="s">
        <v>213</v>
      </c>
      <c r="BB1822" t="s">
        <v>5172</v>
      </c>
      <c r="BD1822" t="b">
        <v>0</v>
      </c>
      <c r="BH1822" t="s">
        <v>215</v>
      </c>
      <c r="BI1822" t="s">
        <v>1243</v>
      </c>
      <c r="BL1822" t="s">
        <v>5171</v>
      </c>
      <c r="BM1822" t="s">
        <v>202</v>
      </c>
      <c r="BN1822" t="s">
        <v>2414</v>
      </c>
      <c r="BQ1822" t="s">
        <v>204</v>
      </c>
      <c r="BR1822" t="b">
        <v>0</v>
      </c>
      <c r="BT1822" t="b">
        <v>0</v>
      </c>
      <c r="BW1822" t="s">
        <v>313</v>
      </c>
      <c r="BX1822" t="b">
        <v>0</v>
      </c>
      <c r="BY1822" s="2">
        <v>44376.857581018521</v>
      </c>
      <c r="BZ1822" t="s">
        <v>3070</v>
      </c>
      <c r="CB1822" t="b">
        <v>0</v>
      </c>
      <c r="CC1822" t="b">
        <v>0</v>
      </c>
      <c r="CF1822">
        <v>152000</v>
      </c>
      <c r="CH1822">
        <v>7600</v>
      </c>
      <c r="CI1822">
        <v>5</v>
      </c>
      <c r="CJ1822">
        <v>0</v>
      </c>
      <c r="CK1822">
        <f>YEAR(tbl_Opportunity[[#This Row],[Close Date]])</f>
        <v>2021</v>
      </c>
    </row>
    <row r="1823" spans="1:89">
      <c r="A1823" t="s">
        <v>2317</v>
      </c>
      <c r="B1823" t="b">
        <v>0</v>
      </c>
      <c r="D1823" t="b">
        <v>0</v>
      </c>
      <c r="E1823" t="s">
        <v>2947</v>
      </c>
      <c r="H1823" s="1">
        <v>44561</v>
      </c>
      <c r="I1823" t="b">
        <v>0</v>
      </c>
      <c r="L1823" t="s">
        <v>5173</v>
      </c>
      <c r="O1823" t="s">
        <v>4073</v>
      </c>
      <c r="P1823" t="b">
        <v>1</v>
      </c>
      <c r="Q1823" s="2">
        <v>44319.57849537037</v>
      </c>
      <c r="R1823" s="1"/>
      <c r="S1823" t="b">
        <v>0</v>
      </c>
      <c r="U1823" s="1"/>
      <c r="V1823" t="b">
        <v>0</v>
      </c>
      <c r="W1823" s="1">
        <v>44287</v>
      </c>
      <c r="X1823">
        <v>4</v>
      </c>
      <c r="Y1823">
        <v>2021</v>
      </c>
      <c r="Z1823" t="s">
        <v>161</v>
      </c>
      <c r="AA1823" t="s">
        <v>161</v>
      </c>
      <c r="AB1823" t="b">
        <v>0</v>
      </c>
      <c r="AC1823" t="b">
        <v>0</v>
      </c>
      <c r="AE1823" t="b">
        <v>1</v>
      </c>
      <c r="AF1823" t="b">
        <v>1</v>
      </c>
      <c r="AG1823" t="b">
        <v>1</v>
      </c>
      <c r="AH1823" t="s">
        <v>4366</v>
      </c>
      <c r="AI1823" t="b">
        <v>0</v>
      </c>
      <c r="AK1823" t="b">
        <v>0</v>
      </c>
      <c r="AL1823" s="1">
        <v>44319</v>
      </c>
      <c r="AM1823" t="s">
        <v>4073</v>
      </c>
      <c r="AN1823" s="2">
        <v>44371.6094212963</v>
      </c>
      <c r="AP1823" s="2"/>
      <c r="AQ1823" s="1"/>
      <c r="AS1823" t="b">
        <v>0</v>
      </c>
      <c r="AV1823" t="s">
        <v>93</v>
      </c>
      <c r="BB1823" t="s">
        <v>5174</v>
      </c>
      <c r="BD1823" t="b">
        <v>0</v>
      </c>
      <c r="BH1823" t="s">
        <v>4073</v>
      </c>
      <c r="BI1823" t="s">
        <v>5162</v>
      </c>
      <c r="BJ1823" t="s">
        <v>216</v>
      </c>
      <c r="BL1823" t="s">
        <v>5173</v>
      </c>
      <c r="BM1823" t="s">
        <v>202</v>
      </c>
      <c r="BN1823" t="s">
        <v>2414</v>
      </c>
      <c r="BQ1823" t="s">
        <v>204</v>
      </c>
      <c r="BR1823" t="b">
        <v>0</v>
      </c>
      <c r="BT1823" t="b">
        <v>0</v>
      </c>
      <c r="BW1823" t="s">
        <v>313</v>
      </c>
      <c r="BX1823" t="b">
        <v>0</v>
      </c>
      <c r="BY1823" s="2">
        <v>44376.857581018521</v>
      </c>
      <c r="BZ1823" t="s">
        <v>2812</v>
      </c>
      <c r="CB1823" t="b">
        <v>0</v>
      </c>
      <c r="CC1823" t="b">
        <v>0</v>
      </c>
      <c r="CF1823">
        <v>209431.35</v>
      </c>
      <c r="CH1823">
        <v>10471.57</v>
      </c>
      <c r="CI1823">
        <v>5</v>
      </c>
      <c r="CJ1823">
        <v>0</v>
      </c>
      <c r="CK1823">
        <f>YEAR(tbl_Opportunity[[#This Row],[Close Date]])</f>
        <v>2021</v>
      </c>
    </row>
    <row r="1824" spans="1:89">
      <c r="A1824" t="s">
        <v>5175</v>
      </c>
      <c r="B1824" t="b">
        <v>0</v>
      </c>
      <c r="D1824" t="b">
        <v>0</v>
      </c>
      <c r="E1824" t="s">
        <v>3119</v>
      </c>
      <c r="H1824" s="1">
        <v>44500</v>
      </c>
      <c r="I1824" t="b">
        <v>0</v>
      </c>
      <c r="L1824" t="s">
        <v>5176</v>
      </c>
      <c r="O1824" t="s">
        <v>215</v>
      </c>
      <c r="P1824" t="b">
        <v>1</v>
      </c>
      <c r="Q1824" s="2">
        <v>44277.740752314814</v>
      </c>
      <c r="R1824" s="1"/>
      <c r="S1824" t="b">
        <v>0</v>
      </c>
      <c r="U1824" s="1"/>
      <c r="V1824" t="b">
        <v>0</v>
      </c>
      <c r="W1824" s="1">
        <v>44287</v>
      </c>
      <c r="X1824">
        <v>4</v>
      </c>
      <c r="Y1824">
        <v>2021</v>
      </c>
      <c r="Z1824" t="s">
        <v>161</v>
      </c>
      <c r="AA1824" t="s">
        <v>161</v>
      </c>
      <c r="AB1824" t="b">
        <v>0</v>
      </c>
      <c r="AC1824" t="b">
        <v>0</v>
      </c>
      <c r="AE1824" t="b">
        <v>1</v>
      </c>
      <c r="AF1824" t="b">
        <v>1</v>
      </c>
      <c r="AG1824" t="b">
        <v>1</v>
      </c>
      <c r="AH1824" t="s">
        <v>4366</v>
      </c>
      <c r="AI1824" t="b">
        <v>0</v>
      </c>
      <c r="AK1824" t="b">
        <v>0</v>
      </c>
      <c r="AL1824" s="1">
        <v>44272</v>
      </c>
      <c r="AM1824" t="s">
        <v>162</v>
      </c>
      <c r="AN1824" s="2">
        <v>44371.643819444442</v>
      </c>
      <c r="AP1824" s="2"/>
      <c r="AQ1824" s="1"/>
      <c r="AS1824" t="b">
        <v>0</v>
      </c>
      <c r="AV1824" t="s">
        <v>2809</v>
      </c>
      <c r="BB1824" t="s">
        <v>5177</v>
      </c>
      <c r="BD1824" t="b">
        <v>0</v>
      </c>
      <c r="BH1824" t="s">
        <v>215</v>
      </c>
      <c r="BI1824" t="s">
        <v>1072</v>
      </c>
      <c r="BJ1824" t="s">
        <v>216</v>
      </c>
      <c r="BL1824" t="s">
        <v>5176</v>
      </c>
      <c r="BM1824" t="s">
        <v>202</v>
      </c>
      <c r="BN1824" t="s">
        <v>2414</v>
      </c>
      <c r="BQ1824" t="s">
        <v>204</v>
      </c>
      <c r="BR1824" t="b">
        <v>0</v>
      </c>
      <c r="BT1824" t="b">
        <v>0</v>
      </c>
      <c r="BW1824" t="s">
        <v>313</v>
      </c>
      <c r="BX1824" t="b">
        <v>0</v>
      </c>
      <c r="BY1824" s="2">
        <v>44376.857581018521</v>
      </c>
      <c r="BZ1824" t="s">
        <v>3070</v>
      </c>
      <c r="CB1824" t="b">
        <v>0</v>
      </c>
      <c r="CC1824" t="b">
        <v>0</v>
      </c>
      <c r="CF1824">
        <v>150850</v>
      </c>
      <c r="CH1824">
        <v>7542.5</v>
      </c>
      <c r="CI1824">
        <v>5</v>
      </c>
      <c r="CJ1824">
        <v>0</v>
      </c>
      <c r="CK1824">
        <f>YEAR(tbl_Opportunity[[#This Row],[Close Date]])</f>
        <v>2021</v>
      </c>
    </row>
    <row r="1825" spans="1:89">
      <c r="A1825" t="s">
        <v>5178</v>
      </c>
      <c r="B1825" t="b">
        <v>0</v>
      </c>
      <c r="D1825" t="b">
        <v>0</v>
      </c>
      <c r="E1825" t="s">
        <v>5179</v>
      </c>
      <c r="H1825" s="1">
        <v>44926</v>
      </c>
      <c r="I1825" t="b">
        <v>0</v>
      </c>
      <c r="L1825" t="s">
        <v>5180</v>
      </c>
      <c r="O1825" t="s">
        <v>272</v>
      </c>
      <c r="P1825" t="b">
        <v>1</v>
      </c>
      <c r="Q1825" s="2">
        <v>43377.849178240744</v>
      </c>
      <c r="R1825" s="1"/>
      <c r="S1825" t="b">
        <v>0</v>
      </c>
      <c r="U1825" s="1"/>
      <c r="V1825" t="b">
        <v>0</v>
      </c>
      <c r="W1825" s="1">
        <v>44652</v>
      </c>
      <c r="X1825">
        <v>4</v>
      </c>
      <c r="Y1825">
        <v>2022</v>
      </c>
      <c r="Z1825" t="s">
        <v>161</v>
      </c>
      <c r="AA1825" t="s">
        <v>161</v>
      </c>
      <c r="AB1825" t="b">
        <v>0</v>
      </c>
      <c r="AC1825" t="b">
        <v>0</v>
      </c>
      <c r="AE1825" t="b">
        <v>1</v>
      </c>
      <c r="AF1825" t="b">
        <v>1</v>
      </c>
      <c r="AG1825" t="b">
        <v>1</v>
      </c>
      <c r="AH1825" t="s">
        <v>4366</v>
      </c>
      <c r="AI1825" t="b">
        <v>0</v>
      </c>
      <c r="AJ1825" t="s">
        <v>2931</v>
      </c>
      <c r="AK1825" t="b">
        <v>0</v>
      </c>
      <c r="AL1825" s="1">
        <v>44272</v>
      </c>
      <c r="AM1825" t="s">
        <v>1053</v>
      </c>
      <c r="AN1825" s="2">
        <v>44370.952361111114</v>
      </c>
      <c r="AP1825" s="2">
        <v>43525.680104166669</v>
      </c>
      <c r="AQ1825" s="1"/>
      <c r="AS1825" t="b">
        <v>0</v>
      </c>
      <c r="AV1825" t="s">
        <v>176</v>
      </c>
      <c r="BB1825" t="s">
        <v>5181</v>
      </c>
      <c r="BD1825" t="b">
        <v>0</v>
      </c>
      <c r="BH1825" t="s">
        <v>1053</v>
      </c>
      <c r="BI1825" t="s">
        <v>549</v>
      </c>
      <c r="BJ1825" t="s">
        <v>216</v>
      </c>
      <c r="BL1825" t="s">
        <v>5180</v>
      </c>
      <c r="BM1825" t="s">
        <v>202</v>
      </c>
      <c r="BN1825" t="s">
        <v>203</v>
      </c>
      <c r="BQ1825" t="s">
        <v>204</v>
      </c>
      <c r="BR1825" t="b">
        <v>0</v>
      </c>
      <c r="BT1825" t="b">
        <v>0</v>
      </c>
      <c r="BW1825" t="s">
        <v>313</v>
      </c>
      <c r="BX1825" t="b">
        <v>0</v>
      </c>
      <c r="BY1825" s="2">
        <v>44376.857569444444</v>
      </c>
      <c r="BZ1825" t="s">
        <v>377</v>
      </c>
      <c r="CB1825" t="b">
        <v>0</v>
      </c>
      <c r="CC1825" t="b">
        <v>0</v>
      </c>
      <c r="CF1825">
        <v>80730</v>
      </c>
      <c r="CH1825">
        <v>4036.5</v>
      </c>
      <c r="CI1825">
        <v>5</v>
      </c>
      <c r="CJ1825">
        <v>0</v>
      </c>
      <c r="CK1825">
        <f>YEAR(tbl_Opportunity[[#This Row],[Close Date]])</f>
        <v>2022</v>
      </c>
    </row>
    <row r="1826" spans="1:89">
      <c r="A1826" t="s">
        <v>5182</v>
      </c>
      <c r="B1826" t="b">
        <v>0</v>
      </c>
      <c r="C1826" t="s">
        <v>3109</v>
      </c>
      <c r="D1826" t="b">
        <v>0</v>
      </c>
      <c r="F1826" t="s">
        <v>4728</v>
      </c>
      <c r="G1826" t="s">
        <v>3101</v>
      </c>
      <c r="H1826" s="1">
        <v>44500</v>
      </c>
      <c r="I1826" t="b">
        <v>0</v>
      </c>
      <c r="L1826" t="s">
        <v>5183</v>
      </c>
      <c r="O1826" t="s">
        <v>2808</v>
      </c>
      <c r="P1826" t="b">
        <v>1</v>
      </c>
      <c r="Q1826" s="2">
        <v>44250.432905092595</v>
      </c>
      <c r="R1826" s="1"/>
      <c r="S1826" t="b">
        <v>0</v>
      </c>
      <c r="U1826" s="1"/>
      <c r="V1826" t="b">
        <v>0</v>
      </c>
      <c r="W1826" s="1">
        <v>44287</v>
      </c>
      <c r="X1826">
        <v>4</v>
      </c>
      <c r="Y1826">
        <v>2021</v>
      </c>
      <c r="Z1826" t="s">
        <v>161</v>
      </c>
      <c r="AA1826" t="s">
        <v>161</v>
      </c>
      <c r="AB1826" t="b">
        <v>0</v>
      </c>
      <c r="AC1826" t="b">
        <v>0</v>
      </c>
      <c r="AE1826" t="b">
        <v>1</v>
      </c>
      <c r="AF1826" t="b">
        <v>1</v>
      </c>
      <c r="AG1826" t="b">
        <v>1</v>
      </c>
      <c r="AH1826" t="s">
        <v>4366</v>
      </c>
      <c r="AI1826" t="b">
        <v>0</v>
      </c>
      <c r="AK1826" t="b">
        <v>0</v>
      </c>
      <c r="AL1826" s="1">
        <v>44287</v>
      </c>
      <c r="AM1826" t="s">
        <v>2808</v>
      </c>
      <c r="AN1826" s="2">
        <v>44365.564872685187</v>
      </c>
      <c r="AP1826" s="2">
        <v>44319.612592592595</v>
      </c>
      <c r="AQ1826" s="1"/>
      <c r="AS1826" t="b">
        <v>0</v>
      </c>
      <c r="AV1826" t="s">
        <v>213</v>
      </c>
      <c r="BB1826" t="s">
        <v>5184</v>
      </c>
      <c r="BD1826" t="b">
        <v>0</v>
      </c>
      <c r="BH1826" t="s">
        <v>2808</v>
      </c>
      <c r="BI1826" t="s">
        <v>2055</v>
      </c>
      <c r="BL1826" t="s">
        <v>5185</v>
      </c>
      <c r="BM1826" t="s">
        <v>202</v>
      </c>
      <c r="BN1826" t="s">
        <v>2414</v>
      </c>
      <c r="BQ1826" t="s">
        <v>204</v>
      </c>
      <c r="BR1826" t="b">
        <v>0</v>
      </c>
      <c r="BT1826" t="b">
        <v>0</v>
      </c>
      <c r="BW1826" t="s">
        <v>349</v>
      </c>
      <c r="BX1826" t="b">
        <v>0</v>
      </c>
      <c r="BY1826" s="2">
        <v>44376.857581018521</v>
      </c>
      <c r="BZ1826" t="s">
        <v>2812</v>
      </c>
      <c r="CB1826" t="b">
        <v>0</v>
      </c>
      <c r="CC1826" t="b">
        <v>0</v>
      </c>
      <c r="CF1826">
        <v>187462</v>
      </c>
      <c r="CH1826">
        <v>56238.6</v>
      </c>
      <c r="CI1826">
        <v>30</v>
      </c>
      <c r="CJ1826">
        <v>0</v>
      </c>
      <c r="CK1826">
        <f>YEAR(tbl_Opportunity[[#This Row],[Close Date]])</f>
        <v>2021</v>
      </c>
    </row>
    <row r="1827" spans="1:89">
      <c r="A1827" t="s">
        <v>5186</v>
      </c>
      <c r="B1827" t="b">
        <v>0</v>
      </c>
      <c r="D1827" t="b">
        <v>0</v>
      </c>
      <c r="E1827" t="s">
        <v>4579</v>
      </c>
      <c r="H1827" s="1">
        <v>44561</v>
      </c>
      <c r="I1827" t="b">
        <v>0</v>
      </c>
      <c r="L1827" t="s">
        <v>5187</v>
      </c>
      <c r="O1827" t="s">
        <v>215</v>
      </c>
      <c r="P1827" t="b">
        <v>1</v>
      </c>
      <c r="Q1827" s="2">
        <v>44183.797719907408</v>
      </c>
      <c r="R1827" s="1"/>
      <c r="S1827" t="b">
        <v>0</v>
      </c>
      <c r="U1827" s="1"/>
      <c r="V1827" t="b">
        <v>0</v>
      </c>
      <c r="W1827" s="1">
        <v>44287</v>
      </c>
      <c r="X1827">
        <v>4</v>
      </c>
      <c r="Y1827">
        <v>2021</v>
      </c>
      <c r="Z1827" t="s">
        <v>1659</v>
      </c>
      <c r="AA1827" t="s">
        <v>1660</v>
      </c>
      <c r="AB1827" t="b">
        <v>0</v>
      </c>
      <c r="AC1827" t="b">
        <v>0</v>
      </c>
      <c r="AE1827" t="b">
        <v>1</v>
      </c>
      <c r="AF1827" t="b">
        <v>1</v>
      </c>
      <c r="AG1827" t="b">
        <v>1</v>
      </c>
      <c r="AH1827" t="s">
        <v>4366</v>
      </c>
      <c r="AI1827" t="b">
        <v>0</v>
      </c>
      <c r="AK1827" t="b">
        <v>0</v>
      </c>
      <c r="AL1827" s="1">
        <v>44369</v>
      </c>
      <c r="AM1827" t="s">
        <v>215</v>
      </c>
      <c r="AN1827" s="2">
        <v>44369.625208333331</v>
      </c>
      <c r="AP1827" s="2">
        <v>44306.497893518521</v>
      </c>
      <c r="AQ1827" s="1"/>
      <c r="AS1827" t="b">
        <v>0</v>
      </c>
      <c r="AV1827" t="s">
        <v>112</v>
      </c>
      <c r="BB1827" t="s">
        <v>5188</v>
      </c>
      <c r="BD1827" t="b">
        <v>0</v>
      </c>
      <c r="BH1827" t="s">
        <v>215</v>
      </c>
      <c r="BI1827" t="s">
        <v>1072</v>
      </c>
      <c r="BL1827" t="s">
        <v>5187</v>
      </c>
      <c r="BM1827" t="s">
        <v>202</v>
      </c>
      <c r="BN1827" t="s">
        <v>2414</v>
      </c>
      <c r="BQ1827" t="s">
        <v>204</v>
      </c>
      <c r="BR1827" t="b">
        <v>0</v>
      </c>
      <c r="BT1827" t="b">
        <v>0</v>
      </c>
      <c r="BW1827" t="s">
        <v>1662</v>
      </c>
      <c r="BX1827" t="b">
        <v>0</v>
      </c>
      <c r="BY1827" s="2">
        <v>44376.857581018521</v>
      </c>
      <c r="BZ1827" t="s">
        <v>3070</v>
      </c>
      <c r="CB1827" t="b">
        <v>0</v>
      </c>
      <c r="CC1827" t="b">
        <v>0</v>
      </c>
      <c r="CD1827">
        <v>0</v>
      </c>
      <c r="CE1827">
        <v>0</v>
      </c>
      <c r="CF1827">
        <v>183010</v>
      </c>
      <c r="CH1827">
        <v>128107</v>
      </c>
      <c r="CI1827">
        <v>70</v>
      </c>
      <c r="CJ1827">
        <v>0</v>
      </c>
      <c r="CK1827">
        <f>YEAR(tbl_Opportunity[[#This Row],[Close Date]])</f>
        <v>2021</v>
      </c>
    </row>
    <row r="1828" spans="1:89">
      <c r="A1828" t="s">
        <v>5189</v>
      </c>
      <c r="B1828" t="b">
        <v>0</v>
      </c>
      <c r="D1828" t="b">
        <v>0</v>
      </c>
      <c r="E1828" t="s">
        <v>3119</v>
      </c>
      <c r="H1828" s="1">
        <v>44547</v>
      </c>
      <c r="I1828" t="b">
        <v>0</v>
      </c>
      <c r="L1828" t="s">
        <v>5190</v>
      </c>
      <c r="O1828" t="s">
        <v>311</v>
      </c>
      <c r="P1828" t="b">
        <v>1</v>
      </c>
      <c r="Q1828" s="2">
        <v>44215.856030092589</v>
      </c>
      <c r="R1828" s="1"/>
      <c r="S1828" t="b">
        <v>0</v>
      </c>
      <c r="U1828" s="1"/>
      <c r="V1828" t="b">
        <v>0</v>
      </c>
      <c r="W1828" s="1">
        <v>44287</v>
      </c>
      <c r="X1828">
        <v>4</v>
      </c>
      <c r="Y1828">
        <v>2021</v>
      </c>
      <c r="Z1828" t="s">
        <v>161</v>
      </c>
      <c r="AA1828" t="s">
        <v>161</v>
      </c>
      <c r="AB1828" t="b">
        <v>0</v>
      </c>
      <c r="AC1828" t="b">
        <v>0</v>
      </c>
      <c r="AE1828" t="b">
        <v>1</v>
      </c>
      <c r="AF1828" t="b">
        <v>1</v>
      </c>
      <c r="AG1828" t="b">
        <v>1</v>
      </c>
      <c r="AH1828" t="s">
        <v>4366</v>
      </c>
      <c r="AI1828" t="b">
        <v>0</v>
      </c>
      <c r="AK1828" t="b">
        <v>0</v>
      </c>
      <c r="AL1828" s="1">
        <v>44334</v>
      </c>
      <c r="AM1828" t="s">
        <v>311</v>
      </c>
      <c r="AN1828" s="2">
        <v>44372.560185185182</v>
      </c>
      <c r="AP1828" s="2">
        <v>44253.174710648149</v>
      </c>
      <c r="AQ1828" s="1"/>
      <c r="AS1828" t="b">
        <v>0</v>
      </c>
      <c r="AV1828" t="s">
        <v>93</v>
      </c>
      <c r="BB1828" t="s">
        <v>5191</v>
      </c>
      <c r="BD1828" t="b">
        <v>0</v>
      </c>
      <c r="BH1828" t="s">
        <v>311</v>
      </c>
      <c r="BI1828" t="s">
        <v>1072</v>
      </c>
      <c r="BJ1828" t="s">
        <v>216</v>
      </c>
      <c r="BL1828" t="s">
        <v>5190</v>
      </c>
      <c r="BM1828" t="s">
        <v>202</v>
      </c>
      <c r="BN1828" t="s">
        <v>2414</v>
      </c>
      <c r="BQ1828" t="s">
        <v>204</v>
      </c>
      <c r="BR1828" t="b">
        <v>0</v>
      </c>
      <c r="BT1828" t="b">
        <v>0</v>
      </c>
      <c r="BW1828" t="s">
        <v>349</v>
      </c>
      <c r="BX1828" t="b">
        <v>0</v>
      </c>
      <c r="BY1828" s="2">
        <v>44376.857581018521</v>
      </c>
      <c r="BZ1828" t="s">
        <v>3072</v>
      </c>
      <c r="CB1828" t="b">
        <v>0</v>
      </c>
      <c r="CC1828" t="b">
        <v>0</v>
      </c>
      <c r="CD1828">
        <v>0</v>
      </c>
      <c r="CE1828">
        <v>0</v>
      </c>
      <c r="CF1828">
        <v>154850</v>
      </c>
      <c r="CH1828">
        <v>46455</v>
      </c>
      <c r="CI1828">
        <v>30</v>
      </c>
      <c r="CJ1828">
        <v>0</v>
      </c>
      <c r="CK1828">
        <f>YEAR(tbl_Opportunity[[#This Row],[Close Date]])</f>
        <v>2021</v>
      </c>
    </row>
    <row r="1829" spans="1:89">
      <c r="A1829" t="s">
        <v>5192</v>
      </c>
      <c r="B1829" t="b">
        <v>0</v>
      </c>
      <c r="D1829" t="b">
        <v>0</v>
      </c>
      <c r="E1829" t="s">
        <v>2929</v>
      </c>
      <c r="H1829" s="1">
        <v>44546</v>
      </c>
      <c r="I1829" t="b">
        <v>0</v>
      </c>
      <c r="L1829" t="s">
        <v>5193</v>
      </c>
      <c r="O1829" t="s">
        <v>215</v>
      </c>
      <c r="P1829" t="b">
        <v>1</v>
      </c>
      <c r="Q1829" s="2">
        <v>44176.640925925924</v>
      </c>
      <c r="R1829" s="1"/>
      <c r="S1829" t="b">
        <v>0</v>
      </c>
      <c r="U1829" s="1"/>
      <c r="V1829" t="b">
        <v>0</v>
      </c>
      <c r="W1829" s="1">
        <v>44287</v>
      </c>
      <c r="X1829">
        <v>4</v>
      </c>
      <c r="Y1829">
        <v>2021</v>
      </c>
      <c r="Z1829" t="s">
        <v>161</v>
      </c>
      <c r="AA1829" t="s">
        <v>161</v>
      </c>
      <c r="AB1829" t="b">
        <v>0</v>
      </c>
      <c r="AC1829" t="b">
        <v>0</v>
      </c>
      <c r="AE1829" t="b">
        <v>1</v>
      </c>
      <c r="AF1829" t="b">
        <v>1</v>
      </c>
      <c r="AG1829" t="b">
        <v>1</v>
      </c>
      <c r="AH1829" t="s">
        <v>4366</v>
      </c>
      <c r="AI1829" t="b">
        <v>0</v>
      </c>
      <c r="AK1829" t="b">
        <v>0</v>
      </c>
      <c r="AL1829" s="1">
        <v>44336</v>
      </c>
      <c r="AM1829" t="s">
        <v>4757</v>
      </c>
      <c r="AN1829" s="2">
        <v>44371.56689814815</v>
      </c>
      <c r="AP1829" s="2">
        <v>44176.642048611109</v>
      </c>
      <c r="AQ1829" s="1"/>
      <c r="AS1829" t="b">
        <v>0</v>
      </c>
      <c r="AV1829" t="s">
        <v>93</v>
      </c>
      <c r="BB1829" t="s">
        <v>5194</v>
      </c>
      <c r="BD1829" t="b">
        <v>0</v>
      </c>
      <c r="BH1829" t="s">
        <v>4757</v>
      </c>
      <c r="BI1829" t="s">
        <v>1668</v>
      </c>
      <c r="BJ1829" t="s">
        <v>105</v>
      </c>
      <c r="BL1829" t="s">
        <v>5193</v>
      </c>
      <c r="BM1829" t="s">
        <v>202</v>
      </c>
      <c r="BN1829" t="s">
        <v>2414</v>
      </c>
      <c r="BQ1829" t="s">
        <v>204</v>
      </c>
      <c r="BR1829" t="b">
        <v>0</v>
      </c>
      <c r="BT1829" t="b">
        <v>0</v>
      </c>
      <c r="BW1829" t="s">
        <v>313</v>
      </c>
      <c r="BX1829" t="b">
        <v>0</v>
      </c>
      <c r="BY1829" s="2">
        <v>44376.857581018521</v>
      </c>
      <c r="BZ1829" t="s">
        <v>2812</v>
      </c>
      <c r="CB1829" t="b">
        <v>0</v>
      </c>
      <c r="CC1829" t="b">
        <v>0</v>
      </c>
      <c r="CD1829">
        <v>0</v>
      </c>
      <c r="CE1829">
        <v>0</v>
      </c>
      <c r="CF1829">
        <v>161000</v>
      </c>
      <c r="CH1829">
        <v>8050</v>
      </c>
      <c r="CI1829">
        <v>5</v>
      </c>
      <c r="CJ1829">
        <v>0</v>
      </c>
      <c r="CK1829">
        <f>YEAR(tbl_Opportunity[[#This Row],[Close Date]])</f>
        <v>2021</v>
      </c>
    </row>
    <row r="1830" spans="1:89">
      <c r="A1830" t="s">
        <v>5195</v>
      </c>
      <c r="B1830" t="b">
        <v>0</v>
      </c>
      <c r="D1830" t="b">
        <v>0</v>
      </c>
      <c r="E1830" t="s">
        <v>4536</v>
      </c>
      <c r="H1830" s="1">
        <v>44561</v>
      </c>
      <c r="I1830" t="b">
        <v>0</v>
      </c>
      <c r="L1830" t="s">
        <v>5196</v>
      </c>
      <c r="O1830" t="s">
        <v>215</v>
      </c>
      <c r="P1830" t="b">
        <v>1</v>
      </c>
      <c r="Q1830" s="2">
        <v>44286.748472222222</v>
      </c>
      <c r="R1830" s="1"/>
      <c r="S1830" t="b">
        <v>0</v>
      </c>
      <c r="U1830" s="1"/>
      <c r="V1830" t="b">
        <v>0</v>
      </c>
      <c r="W1830" s="1">
        <v>44287</v>
      </c>
      <c r="X1830">
        <v>4</v>
      </c>
      <c r="Y1830">
        <v>2021</v>
      </c>
      <c r="Z1830" t="s">
        <v>161</v>
      </c>
      <c r="AA1830" t="s">
        <v>161</v>
      </c>
      <c r="AB1830" t="b">
        <v>0</v>
      </c>
      <c r="AC1830" t="b">
        <v>0</v>
      </c>
      <c r="AE1830" t="b">
        <v>1</v>
      </c>
      <c r="AF1830" t="b">
        <v>1</v>
      </c>
      <c r="AG1830" t="b">
        <v>1</v>
      </c>
      <c r="AH1830" t="s">
        <v>4366</v>
      </c>
      <c r="AI1830" t="b">
        <v>0</v>
      </c>
      <c r="AJ1830" t="s">
        <v>574</v>
      </c>
      <c r="AK1830" t="b">
        <v>0</v>
      </c>
      <c r="AL1830" s="1">
        <v>44371</v>
      </c>
      <c r="AM1830" t="s">
        <v>215</v>
      </c>
      <c r="AN1830" s="2">
        <v>44372.12300925926</v>
      </c>
      <c r="AP1830" s="2"/>
      <c r="AQ1830" s="1"/>
      <c r="AS1830" t="b">
        <v>0</v>
      </c>
      <c r="AV1830" t="s">
        <v>93</v>
      </c>
      <c r="BB1830" t="s">
        <v>5197</v>
      </c>
      <c r="BD1830" t="b">
        <v>0</v>
      </c>
      <c r="BH1830" t="s">
        <v>215</v>
      </c>
      <c r="BI1830" t="s">
        <v>1072</v>
      </c>
      <c r="BJ1830" t="s">
        <v>250</v>
      </c>
      <c r="BL1830" t="s">
        <v>5196</v>
      </c>
      <c r="BM1830" t="s">
        <v>202</v>
      </c>
      <c r="BN1830" t="s">
        <v>203</v>
      </c>
      <c r="BQ1830" t="s">
        <v>204</v>
      </c>
      <c r="BR1830" t="b">
        <v>0</v>
      </c>
      <c r="BT1830" t="b">
        <v>0</v>
      </c>
      <c r="BW1830" t="s">
        <v>313</v>
      </c>
      <c r="BX1830" t="b">
        <v>0</v>
      </c>
      <c r="BY1830" s="2">
        <v>44376.857581018521</v>
      </c>
      <c r="BZ1830" t="s">
        <v>314</v>
      </c>
      <c r="CB1830" t="b">
        <v>0</v>
      </c>
      <c r="CC1830" t="b">
        <v>0</v>
      </c>
      <c r="CD1830">
        <v>0</v>
      </c>
      <c r="CE1830">
        <v>0</v>
      </c>
      <c r="CF1830">
        <v>92395</v>
      </c>
      <c r="CH1830">
        <v>4619.75</v>
      </c>
      <c r="CI1830">
        <v>5</v>
      </c>
      <c r="CJ1830">
        <v>0</v>
      </c>
      <c r="CK1830">
        <f>YEAR(tbl_Opportunity[[#This Row],[Close Date]])</f>
        <v>2021</v>
      </c>
    </row>
    <row r="1831" spans="1:89">
      <c r="A1831" t="s">
        <v>5198</v>
      </c>
      <c r="B1831" t="b">
        <v>0</v>
      </c>
      <c r="D1831" t="b">
        <v>0</v>
      </c>
      <c r="E1831" t="s">
        <v>4575</v>
      </c>
      <c r="F1831" t="s">
        <v>2807</v>
      </c>
      <c r="G1831" t="s">
        <v>2807</v>
      </c>
      <c r="H1831" s="1">
        <v>44547</v>
      </c>
      <c r="I1831" t="b">
        <v>0</v>
      </c>
      <c r="L1831" t="s">
        <v>5199</v>
      </c>
      <c r="O1831" t="s">
        <v>272</v>
      </c>
      <c r="P1831" t="b">
        <v>1</v>
      </c>
      <c r="Q1831" s="2">
        <v>43745.850486111114</v>
      </c>
      <c r="R1831" s="1"/>
      <c r="S1831" t="b">
        <v>0</v>
      </c>
      <c r="U1831" s="1"/>
      <c r="V1831" t="b">
        <v>0</v>
      </c>
      <c r="W1831" s="1">
        <v>44287</v>
      </c>
      <c r="X1831">
        <v>4</v>
      </c>
      <c r="Y1831">
        <v>2021</v>
      </c>
      <c r="Z1831" t="s">
        <v>161</v>
      </c>
      <c r="AA1831" t="s">
        <v>161</v>
      </c>
      <c r="AB1831" t="b">
        <v>0</v>
      </c>
      <c r="AC1831" t="b">
        <v>0</v>
      </c>
      <c r="AE1831" t="b">
        <v>1</v>
      </c>
      <c r="AF1831" t="b">
        <v>1</v>
      </c>
      <c r="AG1831" t="b">
        <v>1</v>
      </c>
      <c r="AH1831" t="s">
        <v>4366</v>
      </c>
      <c r="AI1831" t="b">
        <v>0</v>
      </c>
      <c r="AK1831" t="b">
        <v>0</v>
      </c>
      <c r="AL1831" s="1">
        <v>44272</v>
      </c>
      <c r="AM1831" t="s">
        <v>311</v>
      </c>
      <c r="AN1831" s="2">
        <v>44372.168171296296</v>
      </c>
      <c r="AP1831" s="2">
        <v>43761.601261574076</v>
      </c>
      <c r="AQ1831" s="1"/>
      <c r="AS1831" t="b">
        <v>0</v>
      </c>
      <c r="AV1831" t="s">
        <v>176</v>
      </c>
      <c r="BB1831" t="s">
        <v>5200</v>
      </c>
      <c r="BD1831" t="b">
        <v>0</v>
      </c>
      <c r="BH1831" t="s">
        <v>311</v>
      </c>
      <c r="BI1831" t="s">
        <v>1072</v>
      </c>
      <c r="BJ1831" t="s">
        <v>216</v>
      </c>
      <c r="BL1831" t="s">
        <v>5201</v>
      </c>
      <c r="BM1831" t="s">
        <v>202</v>
      </c>
      <c r="BN1831" t="s">
        <v>2414</v>
      </c>
      <c r="BQ1831" t="s">
        <v>204</v>
      </c>
      <c r="BR1831" t="b">
        <v>0</v>
      </c>
      <c r="BT1831" t="b">
        <v>0</v>
      </c>
      <c r="BW1831" t="s">
        <v>313</v>
      </c>
      <c r="BX1831" t="b">
        <v>0</v>
      </c>
      <c r="BY1831" s="2">
        <v>44376.857569444444</v>
      </c>
      <c r="BZ1831" t="s">
        <v>3072</v>
      </c>
      <c r="CB1831" t="b">
        <v>0</v>
      </c>
      <c r="CC1831" t="b">
        <v>0</v>
      </c>
      <c r="CD1831">
        <v>0</v>
      </c>
      <c r="CE1831">
        <v>0</v>
      </c>
      <c r="CF1831">
        <v>154850</v>
      </c>
      <c r="CH1831">
        <v>7742.5</v>
      </c>
      <c r="CI1831">
        <v>5</v>
      </c>
      <c r="CJ1831">
        <v>0</v>
      </c>
      <c r="CK1831">
        <f>YEAR(tbl_Opportunity[[#This Row],[Close Date]])</f>
        <v>2021</v>
      </c>
    </row>
    <row r="1832" spans="1:89">
      <c r="A1832" t="s">
        <v>5202</v>
      </c>
      <c r="B1832" t="b">
        <v>0</v>
      </c>
      <c r="D1832" t="b">
        <v>0</v>
      </c>
      <c r="H1832" s="1">
        <v>44286</v>
      </c>
      <c r="I1832" t="b">
        <v>0</v>
      </c>
      <c r="L1832" t="s">
        <v>5203</v>
      </c>
      <c r="O1832" t="s">
        <v>131</v>
      </c>
      <c r="P1832" t="b">
        <v>1</v>
      </c>
      <c r="Q1832" s="2">
        <v>43482.238483796296</v>
      </c>
      <c r="R1832" s="1"/>
      <c r="S1832" t="b">
        <v>0</v>
      </c>
      <c r="U1832" s="1"/>
      <c r="V1832" t="b">
        <v>0</v>
      </c>
      <c r="W1832" s="1">
        <v>44197</v>
      </c>
      <c r="X1832">
        <v>1</v>
      </c>
      <c r="Y1832">
        <v>2021</v>
      </c>
      <c r="Z1832" t="s">
        <v>161</v>
      </c>
      <c r="AA1832" t="s">
        <v>161</v>
      </c>
      <c r="AB1832" t="b">
        <v>0</v>
      </c>
      <c r="AC1832" t="b">
        <v>0</v>
      </c>
      <c r="AE1832" t="b">
        <v>1</v>
      </c>
      <c r="AF1832" t="b">
        <v>0</v>
      </c>
      <c r="AG1832" t="b">
        <v>0</v>
      </c>
      <c r="AH1832" t="s">
        <v>4863</v>
      </c>
      <c r="AI1832" t="b">
        <v>0</v>
      </c>
      <c r="AK1832" t="b">
        <v>0</v>
      </c>
      <c r="AL1832" s="1"/>
      <c r="AM1832" t="s">
        <v>162</v>
      </c>
      <c r="AN1832" s="2">
        <v>44300.834421296298</v>
      </c>
      <c r="AP1832" s="2">
        <v>43923.819618055553</v>
      </c>
      <c r="AQ1832" s="1"/>
      <c r="AS1832" t="b">
        <v>1</v>
      </c>
      <c r="AU1832" t="s">
        <v>102</v>
      </c>
      <c r="AV1832" t="s">
        <v>93</v>
      </c>
      <c r="BB1832" t="s">
        <v>5204</v>
      </c>
      <c r="BC1832" t="s">
        <v>2975</v>
      </c>
      <c r="BD1832" t="b">
        <v>0</v>
      </c>
      <c r="BH1832" t="s">
        <v>131</v>
      </c>
      <c r="BI1832" t="s">
        <v>150</v>
      </c>
      <c r="BJ1832" t="s">
        <v>102</v>
      </c>
      <c r="BL1832" t="s">
        <v>5203</v>
      </c>
      <c r="BN1832" t="s">
        <v>415</v>
      </c>
      <c r="BQ1832" t="s">
        <v>96</v>
      </c>
      <c r="BR1832" t="b">
        <v>0</v>
      </c>
      <c r="BT1832" t="b">
        <v>0</v>
      </c>
      <c r="BW1832" t="s">
        <v>166</v>
      </c>
      <c r="BX1832" t="b">
        <v>0</v>
      </c>
      <c r="BY1832" s="2">
        <v>44376.857569444444</v>
      </c>
      <c r="CB1832" t="b">
        <v>0</v>
      </c>
      <c r="CC1832" t="b">
        <v>0</v>
      </c>
      <c r="CF1832">
        <v>1625000</v>
      </c>
      <c r="CH1832">
        <v>162500</v>
      </c>
      <c r="CI1832">
        <v>10</v>
      </c>
      <c r="CJ1832">
        <v>0</v>
      </c>
      <c r="CK1832">
        <f>YEAR(tbl_Opportunity[[#This Row],[Close Date]])</f>
        <v>2021</v>
      </c>
    </row>
    <row r="1833" spans="1:89">
      <c r="A1833" t="s">
        <v>5205</v>
      </c>
      <c r="B1833" t="b">
        <v>0</v>
      </c>
      <c r="D1833" t="b">
        <v>0</v>
      </c>
      <c r="H1833" s="1">
        <v>44012</v>
      </c>
      <c r="I1833" t="b">
        <v>0</v>
      </c>
      <c r="L1833" t="s">
        <v>5206</v>
      </c>
      <c r="O1833" t="s">
        <v>99</v>
      </c>
      <c r="P1833" t="b">
        <v>1</v>
      </c>
      <c r="Q1833" s="2">
        <v>43138.866539351853</v>
      </c>
      <c r="R1833" s="1"/>
      <c r="S1833" t="b">
        <v>0</v>
      </c>
      <c r="U1833" s="1"/>
      <c r="V1833" t="b">
        <v>0</v>
      </c>
      <c r="W1833" s="1">
        <v>43862</v>
      </c>
      <c r="X1833">
        <v>2</v>
      </c>
      <c r="Y1833">
        <v>2020</v>
      </c>
      <c r="Z1833" t="s">
        <v>161</v>
      </c>
      <c r="AA1833" t="s">
        <v>161</v>
      </c>
      <c r="AB1833" t="b">
        <v>0</v>
      </c>
      <c r="AC1833" t="b">
        <v>0</v>
      </c>
      <c r="AE1833" t="b">
        <v>1</v>
      </c>
      <c r="AF1833" t="b">
        <v>0</v>
      </c>
      <c r="AG1833" t="b">
        <v>0</v>
      </c>
      <c r="AH1833" t="s">
        <v>1016</v>
      </c>
      <c r="AI1833" t="b">
        <v>0</v>
      </c>
      <c r="AK1833" t="b">
        <v>0</v>
      </c>
      <c r="AL1833" s="1">
        <v>43580</v>
      </c>
      <c r="AM1833" t="s">
        <v>162</v>
      </c>
      <c r="AN1833" s="2">
        <v>44297.904502314814</v>
      </c>
      <c r="AP1833" s="2">
        <v>43871.615740740737</v>
      </c>
      <c r="AQ1833" s="1"/>
      <c r="AS1833" t="b">
        <v>1</v>
      </c>
      <c r="AV1833" t="s">
        <v>176</v>
      </c>
      <c r="BB1833" t="s">
        <v>5207</v>
      </c>
      <c r="BD1833" t="b">
        <v>0</v>
      </c>
      <c r="BH1833" t="s">
        <v>332</v>
      </c>
      <c r="BI1833" t="s">
        <v>155</v>
      </c>
      <c r="BQ1833" t="s">
        <v>96</v>
      </c>
      <c r="BR1833" t="b">
        <v>0</v>
      </c>
      <c r="BT1833" t="b">
        <v>0</v>
      </c>
      <c r="BW1833" t="s">
        <v>166</v>
      </c>
      <c r="BX1833" t="b">
        <v>0</v>
      </c>
      <c r="BY1833" s="2">
        <v>44376.857569444444</v>
      </c>
      <c r="CB1833" t="b">
        <v>0</v>
      </c>
      <c r="CC1833" t="b">
        <v>0</v>
      </c>
      <c r="CF1833">
        <v>722808.96</v>
      </c>
      <c r="CH1833">
        <v>72280.899999999994</v>
      </c>
      <c r="CI1833">
        <v>10</v>
      </c>
      <c r="CJ1833">
        <v>0</v>
      </c>
      <c r="CK1833">
        <f>YEAR(tbl_Opportunity[[#This Row],[Close Date]])</f>
        <v>2020</v>
      </c>
    </row>
    <row r="1834" spans="1:89">
      <c r="A1834" t="s">
        <v>5208</v>
      </c>
      <c r="B1834" t="b">
        <v>0</v>
      </c>
      <c r="D1834" t="b">
        <v>0</v>
      </c>
      <c r="H1834" s="1">
        <v>44469</v>
      </c>
      <c r="I1834" t="b">
        <v>0</v>
      </c>
      <c r="L1834" t="s">
        <v>5209</v>
      </c>
      <c r="O1834" t="s">
        <v>99</v>
      </c>
      <c r="P1834" t="b">
        <v>1</v>
      </c>
      <c r="Q1834" s="2">
        <v>43761.023645833331</v>
      </c>
      <c r="R1834" s="1"/>
      <c r="S1834" t="b">
        <v>0</v>
      </c>
      <c r="T1834" t="s">
        <v>2773</v>
      </c>
      <c r="U1834" s="1">
        <v>44469</v>
      </c>
      <c r="V1834" t="b">
        <v>0</v>
      </c>
      <c r="W1834" s="1">
        <v>44256</v>
      </c>
      <c r="X1834">
        <v>3</v>
      </c>
      <c r="Y1834">
        <v>2021</v>
      </c>
      <c r="Z1834" t="s">
        <v>1659</v>
      </c>
      <c r="AA1834" t="s">
        <v>1660</v>
      </c>
      <c r="AB1834" t="b">
        <v>0</v>
      </c>
      <c r="AC1834" t="b">
        <v>0</v>
      </c>
      <c r="AE1834" t="b">
        <v>1</v>
      </c>
      <c r="AF1834" t="b">
        <v>0</v>
      </c>
      <c r="AG1834" t="b">
        <v>0</v>
      </c>
      <c r="AH1834" t="s">
        <v>4863</v>
      </c>
      <c r="AI1834" t="b">
        <v>0</v>
      </c>
      <c r="AK1834" t="b">
        <v>0</v>
      </c>
      <c r="AL1834" s="1">
        <v>43931</v>
      </c>
      <c r="AM1834" t="s">
        <v>131</v>
      </c>
      <c r="AN1834" s="2">
        <v>44364.854861111111</v>
      </c>
      <c r="AP1834" s="2">
        <v>43955.748622685183</v>
      </c>
      <c r="AQ1834" s="1"/>
      <c r="AS1834" t="b">
        <v>1</v>
      </c>
      <c r="AV1834" t="s">
        <v>213</v>
      </c>
      <c r="BB1834" t="s">
        <v>5210</v>
      </c>
      <c r="BC1834" t="s">
        <v>2975</v>
      </c>
      <c r="BD1834" t="b">
        <v>0</v>
      </c>
      <c r="BH1834" t="s">
        <v>2991</v>
      </c>
      <c r="BI1834" t="s">
        <v>150</v>
      </c>
      <c r="BJ1834" t="s">
        <v>2992</v>
      </c>
      <c r="BL1834" t="s">
        <v>5211</v>
      </c>
      <c r="BN1834" t="s">
        <v>415</v>
      </c>
      <c r="BQ1834" t="s">
        <v>96</v>
      </c>
      <c r="BR1834" t="b">
        <v>0</v>
      </c>
      <c r="BT1834" t="b">
        <v>0</v>
      </c>
      <c r="BW1834" t="s">
        <v>2863</v>
      </c>
      <c r="BX1834" t="b">
        <v>0</v>
      </c>
      <c r="BY1834" s="2">
        <v>44376.857569444444</v>
      </c>
      <c r="CB1834" t="b">
        <v>0</v>
      </c>
      <c r="CC1834" t="b">
        <v>0</v>
      </c>
      <c r="CF1834">
        <v>6500000</v>
      </c>
      <c r="CH1834">
        <v>3250000</v>
      </c>
      <c r="CI1834">
        <v>50</v>
      </c>
      <c r="CJ1834">
        <v>0</v>
      </c>
      <c r="CK1834">
        <f>YEAR(tbl_Opportunity[[#This Row],[Close Date]])</f>
        <v>2021</v>
      </c>
    </row>
    <row r="1835" spans="1:89">
      <c r="A1835" t="s">
        <v>5212</v>
      </c>
      <c r="B1835" t="b">
        <v>0</v>
      </c>
      <c r="D1835" t="b">
        <v>0</v>
      </c>
      <c r="H1835" s="1">
        <v>44456</v>
      </c>
      <c r="I1835" t="b">
        <v>0</v>
      </c>
      <c r="L1835" t="s">
        <v>5213</v>
      </c>
      <c r="M1835" t="s">
        <v>5214</v>
      </c>
      <c r="N1835" t="s">
        <v>345</v>
      </c>
      <c r="O1835" t="s">
        <v>2393</v>
      </c>
      <c r="P1835" t="b">
        <v>0</v>
      </c>
      <c r="Q1835" s="2">
        <v>43761.852361111109</v>
      </c>
      <c r="R1835" s="1"/>
      <c r="S1835" t="b">
        <v>0</v>
      </c>
      <c r="U1835" s="1"/>
      <c r="V1835" t="b">
        <v>0</v>
      </c>
      <c r="W1835" s="1">
        <v>44256</v>
      </c>
      <c r="X1835">
        <v>3</v>
      </c>
      <c r="Y1835">
        <v>2021</v>
      </c>
      <c r="Z1835" t="s">
        <v>1659</v>
      </c>
      <c r="AA1835" t="s">
        <v>1660</v>
      </c>
      <c r="AB1835" t="b">
        <v>1</v>
      </c>
      <c r="AC1835" t="b">
        <v>0</v>
      </c>
      <c r="AE1835" t="b">
        <v>1</v>
      </c>
      <c r="AF1835" t="b">
        <v>0</v>
      </c>
      <c r="AG1835" t="b">
        <v>0</v>
      </c>
      <c r="AH1835" t="s">
        <v>4366</v>
      </c>
      <c r="AI1835" t="b">
        <v>0</v>
      </c>
      <c r="AK1835" t="b">
        <v>0</v>
      </c>
      <c r="AL1835" s="1">
        <v>44222</v>
      </c>
      <c r="AM1835" t="s">
        <v>162</v>
      </c>
      <c r="AN1835" s="2">
        <v>44348.796805555554</v>
      </c>
      <c r="AP1835" s="2">
        <v>44152.830196759256</v>
      </c>
      <c r="AQ1835" s="1"/>
      <c r="AS1835" t="b">
        <v>0</v>
      </c>
      <c r="AV1835" t="s">
        <v>153</v>
      </c>
      <c r="BB1835" t="s">
        <v>5215</v>
      </c>
      <c r="BD1835" t="b">
        <v>0</v>
      </c>
      <c r="BH1835" t="s">
        <v>3139</v>
      </c>
      <c r="BI1835" t="s">
        <v>1668</v>
      </c>
      <c r="BL1835" t="s">
        <v>5213</v>
      </c>
      <c r="BM1835" t="s">
        <v>202</v>
      </c>
      <c r="BN1835" t="s">
        <v>2414</v>
      </c>
      <c r="BQ1835" t="s">
        <v>204</v>
      </c>
      <c r="BR1835" t="b">
        <v>0</v>
      </c>
      <c r="BT1835" t="b">
        <v>0</v>
      </c>
      <c r="BW1835" t="s">
        <v>1662</v>
      </c>
      <c r="BX1835" t="b">
        <v>0</v>
      </c>
      <c r="BY1835" s="2">
        <v>44376.857569444444</v>
      </c>
      <c r="BZ1835" t="s">
        <v>3140</v>
      </c>
      <c r="CB1835" t="b">
        <v>0</v>
      </c>
      <c r="CC1835" t="b">
        <v>0</v>
      </c>
      <c r="CF1835">
        <v>128340</v>
      </c>
      <c r="CH1835">
        <v>89838</v>
      </c>
      <c r="CI1835">
        <v>70</v>
      </c>
      <c r="CJ1835">
        <v>0</v>
      </c>
      <c r="CK1835">
        <f>YEAR(tbl_Opportunity[[#This Row],[Close Date]])</f>
        <v>2021</v>
      </c>
    </row>
    <row r="1836" spans="1:89">
      <c r="A1836" t="s">
        <v>3706</v>
      </c>
      <c r="B1836" t="b">
        <v>0</v>
      </c>
      <c r="D1836" t="b">
        <v>0</v>
      </c>
      <c r="H1836" s="1">
        <v>44377</v>
      </c>
      <c r="I1836" t="b">
        <v>0</v>
      </c>
      <c r="O1836" t="s">
        <v>99</v>
      </c>
      <c r="P1836" t="b">
        <v>0</v>
      </c>
      <c r="Q1836" s="2">
        <v>44246.927627314813</v>
      </c>
      <c r="R1836" s="1"/>
      <c r="S1836" t="b">
        <v>0</v>
      </c>
      <c r="U1836" s="1"/>
      <c r="V1836" t="b">
        <v>0</v>
      </c>
      <c r="W1836" s="1">
        <v>44228</v>
      </c>
      <c r="X1836">
        <v>2</v>
      </c>
      <c r="Y1836">
        <v>2021</v>
      </c>
      <c r="Z1836" t="s">
        <v>1659</v>
      </c>
      <c r="AA1836" t="s">
        <v>1660</v>
      </c>
      <c r="AB1836" t="b">
        <v>1</v>
      </c>
      <c r="AC1836" t="b">
        <v>0</v>
      </c>
      <c r="AE1836" t="b">
        <v>1</v>
      </c>
      <c r="AF1836" t="b">
        <v>0</v>
      </c>
      <c r="AG1836" t="b">
        <v>0</v>
      </c>
      <c r="AH1836" t="s">
        <v>1016</v>
      </c>
      <c r="AI1836" t="b">
        <v>0</v>
      </c>
      <c r="AK1836" t="b">
        <v>0</v>
      </c>
      <c r="AL1836" s="1"/>
      <c r="AM1836" t="s">
        <v>332</v>
      </c>
      <c r="AN1836" s="2">
        <v>44312.571516203701</v>
      </c>
      <c r="AP1836" s="2">
        <v>44312.571516203701</v>
      </c>
      <c r="AQ1836" s="1"/>
      <c r="AS1836" t="b">
        <v>0</v>
      </c>
      <c r="AV1836" t="s">
        <v>213</v>
      </c>
      <c r="BB1836" t="s">
        <v>5216</v>
      </c>
      <c r="BD1836" t="b">
        <v>0</v>
      </c>
      <c r="BH1836" t="s">
        <v>332</v>
      </c>
      <c r="BI1836" t="s">
        <v>155</v>
      </c>
      <c r="BN1836" t="s">
        <v>415</v>
      </c>
      <c r="BQ1836" t="s">
        <v>96</v>
      </c>
      <c r="BR1836" t="b">
        <v>0</v>
      </c>
      <c r="BT1836" t="b">
        <v>0</v>
      </c>
      <c r="BW1836" t="s">
        <v>2845</v>
      </c>
      <c r="BX1836" t="b">
        <v>0</v>
      </c>
      <c r="BY1836" s="2">
        <v>44376.857581018521</v>
      </c>
      <c r="CB1836" t="b">
        <v>0</v>
      </c>
      <c r="CC1836" t="b">
        <v>0</v>
      </c>
      <c r="CF1836">
        <v>253335.2</v>
      </c>
      <c r="CH1836">
        <v>177334.64</v>
      </c>
      <c r="CI1836">
        <v>70</v>
      </c>
      <c r="CJ1836">
        <v>0</v>
      </c>
      <c r="CK1836">
        <f>YEAR(tbl_Opportunity[[#This Row],[Close Date]])</f>
        <v>2021</v>
      </c>
    </row>
    <row r="1837" spans="1:89">
      <c r="A1837" t="s">
        <v>132</v>
      </c>
      <c r="B1837" t="b">
        <v>0</v>
      </c>
      <c r="D1837" t="b">
        <v>0</v>
      </c>
      <c r="E1837" t="s">
        <v>2947</v>
      </c>
      <c r="H1837" s="1">
        <v>44377</v>
      </c>
      <c r="I1837" t="b">
        <v>0</v>
      </c>
      <c r="L1837" t="s">
        <v>5217</v>
      </c>
      <c r="O1837" t="s">
        <v>99</v>
      </c>
      <c r="P1837" t="b">
        <v>0</v>
      </c>
      <c r="Q1837" s="2">
        <v>44281.810520833336</v>
      </c>
      <c r="R1837" s="1"/>
      <c r="S1837" t="b">
        <v>0</v>
      </c>
      <c r="T1837" t="s">
        <v>417</v>
      </c>
      <c r="U1837" s="1">
        <v>44469</v>
      </c>
      <c r="V1837" t="b">
        <v>0</v>
      </c>
      <c r="W1837" s="1">
        <v>44228</v>
      </c>
      <c r="X1837">
        <v>2</v>
      </c>
      <c r="Y1837">
        <v>2021</v>
      </c>
      <c r="Z1837" t="s">
        <v>1659</v>
      </c>
      <c r="AA1837" t="s">
        <v>1660</v>
      </c>
      <c r="AB1837" t="b">
        <v>1</v>
      </c>
      <c r="AC1837" t="b">
        <v>0</v>
      </c>
      <c r="AE1837" t="b">
        <v>1</v>
      </c>
      <c r="AF1837" t="b">
        <v>0</v>
      </c>
      <c r="AG1837" t="b">
        <v>0</v>
      </c>
      <c r="AH1837" t="s">
        <v>1016</v>
      </c>
      <c r="AI1837" t="b">
        <v>0</v>
      </c>
      <c r="AK1837" t="b">
        <v>0</v>
      </c>
      <c r="AL1837" s="1">
        <v>44281</v>
      </c>
      <c r="AM1837" t="s">
        <v>514</v>
      </c>
      <c r="AN1837" s="2">
        <v>44327.729108796295</v>
      </c>
      <c r="AP1837" s="2">
        <v>44326.579791666663</v>
      </c>
      <c r="AQ1837" s="1"/>
      <c r="AS1837" t="b">
        <v>0</v>
      </c>
      <c r="AV1837" t="s">
        <v>93</v>
      </c>
      <c r="BB1837" t="s">
        <v>5218</v>
      </c>
      <c r="BD1837" t="b">
        <v>0</v>
      </c>
      <c r="BH1837" t="s">
        <v>332</v>
      </c>
      <c r="BI1837" t="s">
        <v>155</v>
      </c>
      <c r="BN1837" t="s">
        <v>415</v>
      </c>
      <c r="BQ1837" t="s">
        <v>96</v>
      </c>
      <c r="BR1837" t="b">
        <v>0</v>
      </c>
      <c r="BT1837" t="b">
        <v>0</v>
      </c>
      <c r="BW1837" t="s">
        <v>2845</v>
      </c>
      <c r="BX1837" t="b">
        <v>0</v>
      </c>
      <c r="BY1837" s="2">
        <v>44376.857581018521</v>
      </c>
      <c r="CB1837" t="b">
        <v>0</v>
      </c>
      <c r="CC1837" t="b">
        <v>0</v>
      </c>
      <c r="CF1837">
        <v>72422.399999999994</v>
      </c>
      <c r="CH1837">
        <v>50695.68</v>
      </c>
      <c r="CI1837">
        <v>70</v>
      </c>
      <c r="CJ1837">
        <v>0</v>
      </c>
      <c r="CK1837">
        <f>YEAR(tbl_Opportunity[[#This Row],[Close Date]])</f>
        <v>2021</v>
      </c>
    </row>
    <row r="1838" spans="1:89">
      <c r="A1838" t="s">
        <v>5219</v>
      </c>
      <c r="B1838" t="b">
        <v>0</v>
      </c>
      <c r="D1838" t="b">
        <v>0</v>
      </c>
      <c r="H1838" s="1">
        <v>44377</v>
      </c>
      <c r="I1838" t="b">
        <v>0</v>
      </c>
      <c r="O1838" t="s">
        <v>514</v>
      </c>
      <c r="P1838" t="b">
        <v>0</v>
      </c>
      <c r="Q1838" s="2">
        <v>44308.555625000001</v>
      </c>
      <c r="R1838" s="1"/>
      <c r="S1838" t="b">
        <v>0</v>
      </c>
      <c r="U1838" s="1"/>
      <c r="V1838" t="b">
        <v>0</v>
      </c>
      <c r="W1838" s="1">
        <v>44228</v>
      </c>
      <c r="X1838">
        <v>2</v>
      </c>
      <c r="Y1838">
        <v>2021</v>
      </c>
      <c r="Z1838" t="s">
        <v>1659</v>
      </c>
      <c r="AA1838" t="s">
        <v>1660</v>
      </c>
      <c r="AB1838" t="b">
        <v>1</v>
      </c>
      <c r="AC1838" t="b">
        <v>0</v>
      </c>
      <c r="AE1838" t="b">
        <v>1</v>
      </c>
      <c r="AF1838" t="b">
        <v>0</v>
      </c>
      <c r="AG1838" t="b">
        <v>0</v>
      </c>
      <c r="AH1838" t="s">
        <v>4812</v>
      </c>
      <c r="AI1838" t="b">
        <v>0</v>
      </c>
      <c r="AK1838" t="b">
        <v>0</v>
      </c>
      <c r="AL1838" s="1"/>
      <c r="AM1838" t="s">
        <v>514</v>
      </c>
      <c r="AN1838" s="2">
        <v>44329.869432870371</v>
      </c>
      <c r="AP1838" s="2">
        <v>44308.565405092595</v>
      </c>
      <c r="AQ1838" s="1"/>
      <c r="AS1838" t="b">
        <v>0</v>
      </c>
      <c r="AV1838" t="s">
        <v>153</v>
      </c>
      <c r="BB1838" t="s">
        <v>5220</v>
      </c>
      <c r="BD1838" t="b">
        <v>0</v>
      </c>
      <c r="BH1838" t="s">
        <v>332</v>
      </c>
      <c r="BI1838" t="s">
        <v>150</v>
      </c>
      <c r="BK1838" t="s">
        <v>384</v>
      </c>
      <c r="BL1838" t="s">
        <v>5221</v>
      </c>
      <c r="BN1838" t="s">
        <v>415</v>
      </c>
      <c r="BP1838" t="s">
        <v>5222</v>
      </c>
      <c r="BQ1838" t="s">
        <v>96</v>
      </c>
      <c r="BR1838" t="b">
        <v>0</v>
      </c>
      <c r="BT1838" t="b">
        <v>0</v>
      </c>
      <c r="BW1838" t="s">
        <v>2845</v>
      </c>
      <c r="BX1838" t="b">
        <v>0</v>
      </c>
      <c r="BY1838" s="2">
        <v>44376.857581018521</v>
      </c>
      <c r="CB1838" t="b">
        <v>0</v>
      </c>
      <c r="CC1838" t="b">
        <v>0</v>
      </c>
      <c r="CF1838">
        <v>2052.6799999999998</v>
      </c>
      <c r="CH1838">
        <v>1436.88</v>
      </c>
      <c r="CI1838">
        <v>70</v>
      </c>
      <c r="CJ1838">
        <v>0</v>
      </c>
      <c r="CK1838">
        <f>YEAR(tbl_Opportunity[[#This Row],[Close Date]])</f>
        <v>2021</v>
      </c>
    </row>
    <row r="1839" spans="1:89">
      <c r="A1839" t="s">
        <v>1810</v>
      </c>
      <c r="B1839" t="b">
        <v>0</v>
      </c>
      <c r="D1839" t="b">
        <v>0</v>
      </c>
      <c r="E1839" t="s">
        <v>3510</v>
      </c>
      <c r="H1839" s="1">
        <v>44377</v>
      </c>
      <c r="I1839" t="b">
        <v>0</v>
      </c>
      <c r="L1839" t="s">
        <v>1811</v>
      </c>
      <c r="O1839" t="s">
        <v>99</v>
      </c>
      <c r="P1839" t="b">
        <v>0</v>
      </c>
      <c r="Q1839" s="2">
        <v>44224.635370370372</v>
      </c>
      <c r="R1839" s="1"/>
      <c r="S1839" t="b">
        <v>0</v>
      </c>
      <c r="U1839" s="1"/>
      <c r="V1839" t="b">
        <v>0</v>
      </c>
      <c r="W1839" s="1">
        <v>44228</v>
      </c>
      <c r="X1839">
        <v>2</v>
      </c>
      <c r="Y1839">
        <v>2021</v>
      </c>
      <c r="Z1839" t="s">
        <v>2564</v>
      </c>
      <c r="AA1839" t="s">
        <v>2565</v>
      </c>
      <c r="AB1839" t="b">
        <v>1</v>
      </c>
      <c r="AC1839" t="b">
        <v>0</v>
      </c>
      <c r="AE1839" t="b">
        <v>1</v>
      </c>
      <c r="AF1839" t="b">
        <v>0</v>
      </c>
      <c r="AG1839" t="b">
        <v>0</v>
      </c>
      <c r="AH1839" t="s">
        <v>4808</v>
      </c>
      <c r="AI1839" t="b">
        <v>0</v>
      </c>
      <c r="AK1839" t="b">
        <v>0</v>
      </c>
      <c r="AL1839" s="1">
        <v>44376</v>
      </c>
      <c r="AM1839" t="s">
        <v>99</v>
      </c>
      <c r="AN1839" s="2">
        <v>44376.531921296293</v>
      </c>
      <c r="AP1839" s="2">
        <v>44364.730057870373</v>
      </c>
      <c r="AQ1839" s="1">
        <v>44364</v>
      </c>
      <c r="AS1839" t="b">
        <v>0</v>
      </c>
      <c r="AV1839" t="s">
        <v>153</v>
      </c>
      <c r="BB1839" t="s">
        <v>5223</v>
      </c>
      <c r="BD1839" t="b">
        <v>0</v>
      </c>
      <c r="BH1839" t="s">
        <v>99</v>
      </c>
      <c r="BI1839" t="s">
        <v>150</v>
      </c>
      <c r="BK1839" t="s">
        <v>95</v>
      </c>
      <c r="BL1839" t="s">
        <v>1811</v>
      </c>
      <c r="BN1839" t="s">
        <v>415</v>
      </c>
      <c r="BP1839" t="s">
        <v>5224</v>
      </c>
      <c r="BQ1839" t="s">
        <v>96</v>
      </c>
      <c r="BR1839" t="b">
        <v>0</v>
      </c>
      <c r="BT1839" t="b">
        <v>0</v>
      </c>
      <c r="BW1839" t="s">
        <v>3360</v>
      </c>
      <c r="BX1839" t="b">
        <v>0</v>
      </c>
      <c r="BY1839" s="2">
        <v>44376.857581018521</v>
      </c>
      <c r="CB1839" t="b">
        <v>0</v>
      </c>
      <c r="CC1839" t="b">
        <v>0</v>
      </c>
      <c r="CF1839">
        <v>19305</v>
      </c>
      <c r="CH1839">
        <v>17374.5</v>
      </c>
      <c r="CI1839">
        <v>90</v>
      </c>
      <c r="CJ1839">
        <v>0</v>
      </c>
      <c r="CK1839">
        <f>YEAR(tbl_Opportunity[[#This Row],[Close Date]])</f>
        <v>2021</v>
      </c>
    </row>
    <row r="1840" spans="1:89">
      <c r="A1840" t="s">
        <v>5225</v>
      </c>
      <c r="B1840" t="b">
        <v>0</v>
      </c>
      <c r="D1840" t="b">
        <v>0</v>
      </c>
      <c r="H1840" s="1">
        <v>44316</v>
      </c>
      <c r="I1840" t="b">
        <v>0</v>
      </c>
      <c r="O1840" t="s">
        <v>3625</v>
      </c>
      <c r="P1840" t="b">
        <v>0</v>
      </c>
      <c r="Q1840" s="2">
        <v>44235.905011574076</v>
      </c>
      <c r="R1840" s="1"/>
      <c r="S1840" t="b">
        <v>0</v>
      </c>
      <c r="U1840" s="1"/>
      <c r="V1840" t="b">
        <v>0</v>
      </c>
      <c r="W1840" s="1">
        <v>44228</v>
      </c>
      <c r="X1840">
        <v>2</v>
      </c>
      <c r="Y1840">
        <v>2021</v>
      </c>
      <c r="Z1840" t="s">
        <v>2564</v>
      </c>
      <c r="AA1840" t="s">
        <v>2565</v>
      </c>
      <c r="AB1840" t="b">
        <v>1</v>
      </c>
      <c r="AC1840" t="b">
        <v>0</v>
      </c>
      <c r="AE1840" t="b">
        <v>1</v>
      </c>
      <c r="AF1840" t="b">
        <v>0</v>
      </c>
      <c r="AG1840" t="b">
        <v>0</v>
      </c>
      <c r="AH1840" t="s">
        <v>4863</v>
      </c>
      <c r="AI1840" t="b">
        <v>0</v>
      </c>
      <c r="AK1840" t="b">
        <v>0</v>
      </c>
      <c r="AL1840" s="1"/>
      <c r="AM1840" t="s">
        <v>3625</v>
      </c>
      <c r="AN1840" s="2">
        <v>44319.718078703707</v>
      </c>
      <c r="AP1840" s="2">
        <v>44284.621053240742</v>
      </c>
      <c r="AQ1840" s="1"/>
      <c r="AS1840" t="b">
        <v>0</v>
      </c>
      <c r="AV1840" t="s">
        <v>213</v>
      </c>
      <c r="BB1840" t="s">
        <v>5226</v>
      </c>
      <c r="BD1840" t="b">
        <v>0</v>
      </c>
      <c r="BH1840" t="s">
        <v>3625</v>
      </c>
      <c r="BI1840" t="s">
        <v>150</v>
      </c>
      <c r="BK1840" t="s">
        <v>157</v>
      </c>
      <c r="BN1840" t="s">
        <v>415</v>
      </c>
      <c r="BQ1840" t="s">
        <v>96</v>
      </c>
      <c r="BR1840" t="b">
        <v>0</v>
      </c>
      <c r="BT1840" t="b">
        <v>0</v>
      </c>
      <c r="BW1840" t="s">
        <v>3360</v>
      </c>
      <c r="BX1840" t="b">
        <v>0</v>
      </c>
      <c r="BY1840" s="2">
        <v>44376.857581018521</v>
      </c>
      <c r="CB1840" t="b">
        <v>0</v>
      </c>
      <c r="CC1840" t="b">
        <v>0</v>
      </c>
      <c r="CF1840">
        <v>1691720.12</v>
      </c>
      <c r="CH1840">
        <v>1522548.11</v>
      </c>
      <c r="CI1840">
        <v>90</v>
      </c>
      <c r="CJ1840">
        <v>0</v>
      </c>
      <c r="CK1840">
        <f>YEAR(tbl_Opportunity[[#This Row],[Close Date]])</f>
        <v>2021</v>
      </c>
    </row>
    <row r="1841" spans="1:89">
      <c r="A1841" t="s">
        <v>132</v>
      </c>
      <c r="B1841" t="b">
        <v>0</v>
      </c>
      <c r="D1841" t="b">
        <v>0</v>
      </c>
      <c r="H1841" s="1">
        <v>44377</v>
      </c>
      <c r="I1841" t="b">
        <v>0</v>
      </c>
      <c r="O1841" t="s">
        <v>99</v>
      </c>
      <c r="P1841" t="b">
        <v>0</v>
      </c>
      <c r="Q1841" s="2">
        <v>44032.658009259256</v>
      </c>
      <c r="R1841" s="1"/>
      <c r="S1841" t="b">
        <v>0</v>
      </c>
      <c r="T1841" t="s">
        <v>417</v>
      </c>
      <c r="U1841" s="1">
        <v>40543</v>
      </c>
      <c r="V1841" t="b">
        <v>0</v>
      </c>
      <c r="W1841" s="1">
        <v>44228</v>
      </c>
      <c r="X1841">
        <v>2</v>
      </c>
      <c r="Y1841">
        <v>2021</v>
      </c>
      <c r="Z1841" t="s">
        <v>161</v>
      </c>
      <c r="AA1841" t="s">
        <v>161</v>
      </c>
      <c r="AB1841" t="b">
        <v>1</v>
      </c>
      <c r="AC1841" t="b">
        <v>0</v>
      </c>
      <c r="AE1841" t="b">
        <v>1</v>
      </c>
      <c r="AF1841" t="b">
        <v>0</v>
      </c>
      <c r="AG1841" t="b">
        <v>0</v>
      </c>
      <c r="AH1841" t="s">
        <v>4812</v>
      </c>
      <c r="AI1841" t="b">
        <v>0</v>
      </c>
      <c r="AK1841" t="b">
        <v>0</v>
      </c>
      <c r="AL1841" s="1">
        <v>44032</v>
      </c>
      <c r="AM1841" t="s">
        <v>89</v>
      </c>
      <c r="AN1841" s="2">
        <v>44354.598634259259</v>
      </c>
      <c r="AP1841" s="2">
        <v>44256.670312499999</v>
      </c>
      <c r="AQ1841" s="1"/>
      <c r="AS1841" t="b">
        <v>0</v>
      </c>
      <c r="AV1841" t="s">
        <v>153</v>
      </c>
      <c r="BB1841" t="s">
        <v>5227</v>
      </c>
      <c r="BD1841" t="b">
        <v>0</v>
      </c>
      <c r="BH1841" t="s">
        <v>332</v>
      </c>
      <c r="BI1841" t="s">
        <v>150</v>
      </c>
      <c r="BJ1841" t="s">
        <v>3472</v>
      </c>
      <c r="BN1841" t="s">
        <v>415</v>
      </c>
      <c r="BQ1841" t="s">
        <v>96</v>
      </c>
      <c r="BR1841" t="b">
        <v>0</v>
      </c>
      <c r="BT1841" t="b">
        <v>0</v>
      </c>
      <c r="BW1841" t="s">
        <v>166</v>
      </c>
      <c r="BX1841" t="b">
        <v>0</v>
      </c>
      <c r="BY1841" s="2">
        <v>44376.857581018521</v>
      </c>
      <c r="CB1841" t="b">
        <v>0</v>
      </c>
      <c r="CC1841" t="b">
        <v>0</v>
      </c>
      <c r="CF1841">
        <v>176679.9</v>
      </c>
      <c r="CH1841">
        <v>17667.990000000002</v>
      </c>
      <c r="CI1841">
        <v>10</v>
      </c>
      <c r="CJ1841">
        <v>0</v>
      </c>
      <c r="CK1841">
        <f>YEAR(tbl_Opportunity[[#This Row],[Close Date]])</f>
        <v>2021</v>
      </c>
    </row>
    <row r="1842" spans="1:89">
      <c r="A1842" t="s">
        <v>3853</v>
      </c>
      <c r="B1842" t="b">
        <v>0</v>
      </c>
      <c r="D1842" t="b">
        <v>0</v>
      </c>
      <c r="H1842" s="1">
        <v>44377</v>
      </c>
      <c r="I1842" t="b">
        <v>0</v>
      </c>
      <c r="L1842" t="s">
        <v>3854</v>
      </c>
      <c r="O1842" t="s">
        <v>99</v>
      </c>
      <c r="P1842" t="b">
        <v>0</v>
      </c>
      <c r="Q1842" s="2">
        <v>44207.824120370373</v>
      </c>
      <c r="R1842" s="1"/>
      <c r="S1842" t="b">
        <v>0</v>
      </c>
      <c r="U1842" s="1"/>
      <c r="V1842" t="b">
        <v>0</v>
      </c>
      <c r="W1842" s="1">
        <v>44228</v>
      </c>
      <c r="X1842">
        <v>2</v>
      </c>
      <c r="Y1842">
        <v>2021</v>
      </c>
      <c r="Z1842" t="s">
        <v>161</v>
      </c>
      <c r="AA1842" t="s">
        <v>161</v>
      </c>
      <c r="AB1842" t="b">
        <v>1</v>
      </c>
      <c r="AC1842" t="b">
        <v>0</v>
      </c>
      <c r="AE1842" t="b">
        <v>1</v>
      </c>
      <c r="AF1842" t="b">
        <v>0</v>
      </c>
      <c r="AG1842" t="b">
        <v>0</v>
      </c>
      <c r="AH1842" t="s">
        <v>4812</v>
      </c>
      <c r="AI1842" t="b">
        <v>0</v>
      </c>
      <c r="AK1842" t="b">
        <v>0</v>
      </c>
      <c r="AL1842" s="1"/>
      <c r="AM1842" t="s">
        <v>89</v>
      </c>
      <c r="AN1842" s="2">
        <v>44319.611550925925</v>
      </c>
      <c r="AP1842" s="2"/>
      <c r="AQ1842" s="1"/>
      <c r="AS1842" t="b">
        <v>0</v>
      </c>
      <c r="AV1842" t="s">
        <v>2820</v>
      </c>
      <c r="BB1842" t="s">
        <v>5228</v>
      </c>
      <c r="BD1842" t="b">
        <v>0</v>
      </c>
      <c r="BH1842" t="s">
        <v>332</v>
      </c>
      <c r="BI1842" t="s">
        <v>150</v>
      </c>
      <c r="BK1842" t="s">
        <v>102</v>
      </c>
      <c r="BN1842" t="s">
        <v>415</v>
      </c>
      <c r="BQ1842" t="s">
        <v>96</v>
      </c>
      <c r="BR1842" t="b">
        <v>0</v>
      </c>
      <c r="BS1842" t="s">
        <v>384</v>
      </c>
      <c r="BT1842" t="b">
        <v>0</v>
      </c>
      <c r="BW1842" t="s">
        <v>166</v>
      </c>
      <c r="BX1842" t="b">
        <v>0</v>
      </c>
      <c r="BY1842" s="2">
        <v>44376.857581018521</v>
      </c>
      <c r="CB1842" t="b">
        <v>0</v>
      </c>
      <c r="CC1842" t="b">
        <v>0</v>
      </c>
      <c r="CF1842">
        <v>390636</v>
      </c>
      <c r="CH1842">
        <v>39063.599999999999</v>
      </c>
      <c r="CI1842">
        <v>10</v>
      </c>
      <c r="CJ1842">
        <v>0</v>
      </c>
      <c r="CK1842">
        <f>YEAR(tbl_Opportunity[[#This Row],[Close Date]])</f>
        <v>2021</v>
      </c>
    </row>
    <row r="1843" spans="1:89">
      <c r="A1843" t="s">
        <v>4040</v>
      </c>
      <c r="B1843" t="b">
        <v>0</v>
      </c>
      <c r="D1843" t="b">
        <v>0</v>
      </c>
      <c r="H1843" s="1">
        <v>44408</v>
      </c>
      <c r="I1843" t="b">
        <v>0</v>
      </c>
      <c r="O1843" t="s">
        <v>514</v>
      </c>
      <c r="P1843" t="b">
        <v>0</v>
      </c>
      <c r="Q1843" s="2">
        <v>44235.959733796299</v>
      </c>
      <c r="R1843" s="1"/>
      <c r="S1843" t="b">
        <v>0</v>
      </c>
      <c r="U1843" s="1"/>
      <c r="V1843" t="b">
        <v>0</v>
      </c>
      <c r="W1843" s="1">
        <v>44256</v>
      </c>
      <c r="X1843">
        <v>3</v>
      </c>
      <c r="Y1843">
        <v>2021</v>
      </c>
      <c r="Z1843" t="s">
        <v>1659</v>
      </c>
      <c r="AA1843" t="s">
        <v>1660</v>
      </c>
      <c r="AB1843" t="b">
        <v>1</v>
      </c>
      <c r="AC1843" t="b">
        <v>0</v>
      </c>
      <c r="AE1843" t="b">
        <v>1</v>
      </c>
      <c r="AF1843" t="b">
        <v>0</v>
      </c>
      <c r="AG1843" t="b">
        <v>0</v>
      </c>
      <c r="AH1843" t="s">
        <v>4863</v>
      </c>
      <c r="AI1843" t="b">
        <v>0</v>
      </c>
      <c r="AK1843" t="b">
        <v>0</v>
      </c>
      <c r="AL1843" s="1"/>
      <c r="AM1843" t="s">
        <v>332</v>
      </c>
      <c r="AN1843" s="2">
        <v>44375.536979166667</v>
      </c>
      <c r="AP1843" s="2">
        <v>44319.578368055554</v>
      </c>
      <c r="AQ1843" s="1"/>
      <c r="AS1843" t="b">
        <v>0</v>
      </c>
      <c r="AV1843" t="s">
        <v>153</v>
      </c>
      <c r="BB1843" t="s">
        <v>5229</v>
      </c>
      <c r="BD1843" t="b">
        <v>0</v>
      </c>
      <c r="BH1843" t="s">
        <v>332</v>
      </c>
      <c r="BI1843" t="s">
        <v>150</v>
      </c>
      <c r="BK1843" t="s">
        <v>102</v>
      </c>
      <c r="BN1843" t="s">
        <v>415</v>
      </c>
      <c r="BQ1843" t="s">
        <v>96</v>
      </c>
      <c r="BR1843" t="b">
        <v>0</v>
      </c>
      <c r="BT1843" t="b">
        <v>0</v>
      </c>
      <c r="BW1843" t="s">
        <v>2845</v>
      </c>
      <c r="BX1843" t="b">
        <v>0</v>
      </c>
      <c r="BY1843" s="2">
        <v>44376.857581018521</v>
      </c>
      <c r="CB1843" t="b">
        <v>0</v>
      </c>
      <c r="CC1843" t="b">
        <v>0</v>
      </c>
      <c r="CD1843">
        <v>0</v>
      </c>
      <c r="CE1843">
        <v>0</v>
      </c>
      <c r="CF1843">
        <v>144272</v>
      </c>
      <c r="CH1843">
        <v>100990.39999999999</v>
      </c>
      <c r="CI1843">
        <v>70</v>
      </c>
      <c r="CJ1843">
        <v>0</v>
      </c>
      <c r="CK1843">
        <f>YEAR(tbl_Opportunity[[#This Row],[Close Date]])</f>
        <v>2021</v>
      </c>
    </row>
    <row r="1844" spans="1:89">
      <c r="A1844" t="s">
        <v>1542</v>
      </c>
      <c r="B1844" t="b">
        <v>0</v>
      </c>
      <c r="D1844" t="b">
        <v>0</v>
      </c>
      <c r="H1844" s="1">
        <v>44547</v>
      </c>
      <c r="I1844" t="b">
        <v>0</v>
      </c>
      <c r="M1844" t="s">
        <v>5230</v>
      </c>
      <c r="N1844" t="s">
        <v>345</v>
      </c>
      <c r="O1844" t="s">
        <v>3202</v>
      </c>
      <c r="P1844" t="b">
        <v>1</v>
      </c>
      <c r="Q1844" s="2">
        <v>43901.736967592595</v>
      </c>
      <c r="R1844" s="1"/>
      <c r="S1844" t="b">
        <v>0</v>
      </c>
      <c r="U1844" s="1"/>
      <c r="V1844" t="b">
        <v>0</v>
      </c>
      <c r="W1844" s="1">
        <v>44287</v>
      </c>
      <c r="X1844">
        <v>4</v>
      </c>
      <c r="Y1844">
        <v>2021</v>
      </c>
      <c r="Z1844" t="s">
        <v>161</v>
      </c>
      <c r="AA1844" t="s">
        <v>161</v>
      </c>
      <c r="AB1844" t="b">
        <v>1</v>
      </c>
      <c r="AC1844" t="b">
        <v>0</v>
      </c>
      <c r="AE1844" t="b">
        <v>1</v>
      </c>
      <c r="AF1844" t="b">
        <v>0</v>
      </c>
      <c r="AG1844" t="b">
        <v>0</v>
      </c>
      <c r="AH1844" t="s">
        <v>4366</v>
      </c>
      <c r="AI1844" t="b">
        <v>0</v>
      </c>
      <c r="AK1844" t="b">
        <v>0</v>
      </c>
      <c r="AL1844" s="1">
        <v>44230</v>
      </c>
      <c r="AM1844" t="s">
        <v>162</v>
      </c>
      <c r="AN1844" s="2">
        <v>44348.796805555554</v>
      </c>
      <c r="AP1844" s="2">
        <v>44221.679837962962</v>
      </c>
      <c r="AQ1844" s="1"/>
      <c r="AS1844" t="b">
        <v>0</v>
      </c>
      <c r="AV1844" t="s">
        <v>93</v>
      </c>
      <c r="BB1844" t="s">
        <v>5231</v>
      </c>
      <c r="BD1844" t="b">
        <v>0</v>
      </c>
      <c r="BH1844" t="s">
        <v>3202</v>
      </c>
      <c r="BI1844" t="s">
        <v>1072</v>
      </c>
      <c r="BJ1844" t="s">
        <v>216</v>
      </c>
      <c r="BL1844" t="s">
        <v>5232</v>
      </c>
      <c r="BM1844" t="s">
        <v>202</v>
      </c>
      <c r="BN1844" t="s">
        <v>2414</v>
      </c>
      <c r="BQ1844" t="s">
        <v>204</v>
      </c>
      <c r="BR1844" t="b">
        <v>0</v>
      </c>
      <c r="BT1844" t="b">
        <v>0</v>
      </c>
      <c r="BW1844" t="s">
        <v>349</v>
      </c>
      <c r="BX1844" t="b">
        <v>0</v>
      </c>
      <c r="BY1844" s="2">
        <v>44376.857581018521</v>
      </c>
      <c r="BZ1844" t="s">
        <v>3204</v>
      </c>
      <c r="CB1844" t="b">
        <v>0</v>
      </c>
      <c r="CC1844" t="b">
        <v>0</v>
      </c>
      <c r="CF1844">
        <v>162850</v>
      </c>
      <c r="CH1844">
        <v>48855</v>
      </c>
      <c r="CI1844">
        <v>30</v>
      </c>
      <c r="CJ1844">
        <v>0</v>
      </c>
      <c r="CK1844">
        <f>YEAR(tbl_Opportunity[[#This Row],[Close Date]])</f>
        <v>2021</v>
      </c>
    </row>
    <row r="1845" spans="1:89">
      <c r="A1845" t="s">
        <v>5233</v>
      </c>
      <c r="B1845" t="b">
        <v>0</v>
      </c>
      <c r="D1845" t="b">
        <v>0</v>
      </c>
      <c r="H1845" s="1">
        <v>44377</v>
      </c>
      <c r="I1845" t="b">
        <v>0</v>
      </c>
      <c r="L1845" t="s">
        <v>5234</v>
      </c>
      <c r="O1845" t="s">
        <v>387</v>
      </c>
      <c r="P1845" t="b">
        <v>1</v>
      </c>
      <c r="Q1845" s="2">
        <v>44084.951423611114</v>
      </c>
      <c r="R1845" s="1"/>
      <c r="S1845" t="b">
        <v>0</v>
      </c>
      <c r="U1845" s="1"/>
      <c r="V1845" t="b">
        <v>0</v>
      </c>
      <c r="W1845" s="1">
        <v>44228</v>
      </c>
      <c r="X1845">
        <v>2</v>
      </c>
      <c r="Y1845">
        <v>2021</v>
      </c>
      <c r="Z1845" t="s">
        <v>2564</v>
      </c>
      <c r="AA1845" t="s">
        <v>2565</v>
      </c>
      <c r="AB1845" t="b">
        <v>1</v>
      </c>
      <c r="AC1845" t="b">
        <v>0</v>
      </c>
      <c r="AD1845" t="s">
        <v>413</v>
      </c>
      <c r="AE1845" t="b">
        <v>1</v>
      </c>
      <c r="AF1845" t="b">
        <v>0</v>
      </c>
      <c r="AG1845" t="b">
        <v>0</v>
      </c>
      <c r="AH1845" t="s">
        <v>4808</v>
      </c>
      <c r="AI1845" t="b">
        <v>0</v>
      </c>
      <c r="AK1845" t="b">
        <v>0</v>
      </c>
      <c r="AL1845" s="1">
        <v>44228</v>
      </c>
      <c r="AM1845" t="s">
        <v>387</v>
      </c>
      <c r="AN1845" s="2">
        <v>44375.159467592595</v>
      </c>
      <c r="AP1845" s="2">
        <v>44316.94021990741</v>
      </c>
      <c r="AQ1845" s="1"/>
      <c r="AS1845" t="b">
        <v>0</v>
      </c>
      <c r="AV1845" t="s">
        <v>153</v>
      </c>
      <c r="BB1845" t="s">
        <v>5235</v>
      </c>
      <c r="BD1845" t="b">
        <v>0</v>
      </c>
      <c r="BH1845" t="s">
        <v>387</v>
      </c>
      <c r="BI1845" t="s">
        <v>150</v>
      </c>
      <c r="BJ1845" t="s">
        <v>95</v>
      </c>
      <c r="BK1845" t="s">
        <v>95</v>
      </c>
      <c r="BL1845" t="s">
        <v>5234</v>
      </c>
      <c r="BN1845" t="s">
        <v>415</v>
      </c>
      <c r="BQ1845" t="s">
        <v>96</v>
      </c>
      <c r="BR1845" t="b">
        <v>0</v>
      </c>
      <c r="BS1845" t="s">
        <v>105</v>
      </c>
      <c r="BT1845" t="b">
        <v>0</v>
      </c>
      <c r="BW1845" t="s">
        <v>3360</v>
      </c>
      <c r="BX1845" t="b">
        <v>0</v>
      </c>
      <c r="BY1845" s="2">
        <v>44376.857581018521</v>
      </c>
      <c r="CB1845" t="b">
        <v>0</v>
      </c>
      <c r="CC1845" t="b">
        <v>0</v>
      </c>
      <c r="CD1845">
        <v>2</v>
      </c>
      <c r="CE1845">
        <v>0</v>
      </c>
      <c r="CF1845">
        <v>77097</v>
      </c>
      <c r="CH1845">
        <v>69387.3</v>
      </c>
      <c r="CI1845">
        <v>90</v>
      </c>
      <c r="CJ1845">
        <v>0</v>
      </c>
      <c r="CK1845">
        <f>YEAR(tbl_Opportunity[[#This Row],[Close Date]])</f>
        <v>2021</v>
      </c>
    </row>
    <row r="1846" spans="1:89">
      <c r="A1846" t="s">
        <v>5236</v>
      </c>
      <c r="B1846" t="b">
        <v>0</v>
      </c>
      <c r="D1846" t="b">
        <v>0</v>
      </c>
      <c r="H1846" s="1">
        <v>44407</v>
      </c>
      <c r="I1846" t="b">
        <v>0</v>
      </c>
      <c r="L1846" t="s">
        <v>5237</v>
      </c>
      <c r="O1846" t="s">
        <v>99</v>
      </c>
      <c r="P1846" t="b">
        <v>1</v>
      </c>
      <c r="Q1846" s="2">
        <v>43889.655486111114</v>
      </c>
      <c r="R1846" s="1"/>
      <c r="S1846" t="b">
        <v>0</v>
      </c>
      <c r="U1846" s="1"/>
      <c r="V1846" t="b">
        <v>0</v>
      </c>
      <c r="W1846" s="1">
        <v>44256</v>
      </c>
      <c r="X1846">
        <v>3</v>
      </c>
      <c r="Y1846">
        <v>2021</v>
      </c>
      <c r="Z1846" t="s">
        <v>1659</v>
      </c>
      <c r="AA1846" t="s">
        <v>1660</v>
      </c>
      <c r="AB1846" t="b">
        <v>1</v>
      </c>
      <c r="AC1846" t="b">
        <v>0</v>
      </c>
      <c r="AD1846" t="s">
        <v>3727</v>
      </c>
      <c r="AE1846" t="b">
        <v>1</v>
      </c>
      <c r="AF1846" t="b">
        <v>0</v>
      </c>
      <c r="AG1846" t="b">
        <v>0</v>
      </c>
      <c r="AH1846" t="s">
        <v>4808</v>
      </c>
      <c r="AI1846" t="b">
        <v>0</v>
      </c>
      <c r="AK1846" t="b">
        <v>0</v>
      </c>
      <c r="AL1846" s="1">
        <v>43889</v>
      </c>
      <c r="AM1846" t="s">
        <v>387</v>
      </c>
      <c r="AN1846" s="2">
        <v>44354.255358796298</v>
      </c>
      <c r="AP1846" s="2">
        <v>44221.998912037037</v>
      </c>
      <c r="AQ1846" s="1"/>
      <c r="AS1846" t="b">
        <v>0</v>
      </c>
      <c r="AV1846" t="s">
        <v>213</v>
      </c>
      <c r="BB1846" t="s">
        <v>5238</v>
      </c>
      <c r="BD1846" t="b">
        <v>0</v>
      </c>
      <c r="BH1846" t="s">
        <v>387</v>
      </c>
      <c r="BI1846" t="s">
        <v>150</v>
      </c>
      <c r="BJ1846" t="s">
        <v>384</v>
      </c>
      <c r="BK1846" t="s">
        <v>384</v>
      </c>
      <c r="BL1846" t="s">
        <v>5237</v>
      </c>
      <c r="BN1846" t="s">
        <v>415</v>
      </c>
      <c r="BQ1846" t="s">
        <v>96</v>
      </c>
      <c r="BR1846" t="b">
        <v>0</v>
      </c>
      <c r="BT1846" t="b">
        <v>0</v>
      </c>
      <c r="BW1846" t="s">
        <v>2863</v>
      </c>
      <c r="BX1846" t="b">
        <v>0</v>
      </c>
      <c r="BY1846" s="2">
        <v>44376.857581018521</v>
      </c>
      <c r="CB1846" t="b">
        <v>0</v>
      </c>
      <c r="CC1846" t="b">
        <v>0</v>
      </c>
      <c r="CD1846">
        <v>0</v>
      </c>
      <c r="CE1846">
        <v>0</v>
      </c>
      <c r="CF1846">
        <v>71937</v>
      </c>
      <c r="CH1846">
        <v>35968.5</v>
      </c>
      <c r="CI1846">
        <v>50</v>
      </c>
      <c r="CJ1846">
        <v>0</v>
      </c>
      <c r="CK1846">
        <f>YEAR(tbl_Opportunity[[#This Row],[Close Date]])</f>
        <v>2021</v>
      </c>
    </row>
    <row r="1847" spans="1:89">
      <c r="A1847" t="s">
        <v>5239</v>
      </c>
      <c r="B1847" t="b">
        <v>0</v>
      </c>
      <c r="D1847" t="b">
        <v>0</v>
      </c>
      <c r="H1847" s="1">
        <v>44561</v>
      </c>
      <c r="I1847" t="b">
        <v>0</v>
      </c>
      <c r="O1847" t="s">
        <v>114</v>
      </c>
      <c r="P1847" t="b">
        <v>0</v>
      </c>
      <c r="Q1847" s="2">
        <v>43879.694479166668</v>
      </c>
      <c r="R1847" s="1"/>
      <c r="S1847" t="b">
        <v>0</v>
      </c>
      <c r="U1847" s="1"/>
      <c r="V1847" t="b">
        <v>0</v>
      </c>
      <c r="W1847" s="1">
        <v>44287</v>
      </c>
      <c r="X1847">
        <v>4</v>
      </c>
      <c r="Y1847">
        <v>2021</v>
      </c>
      <c r="Z1847" t="s">
        <v>1659</v>
      </c>
      <c r="AA1847" t="s">
        <v>1660</v>
      </c>
      <c r="AB1847" t="b">
        <v>0</v>
      </c>
      <c r="AC1847" t="b">
        <v>0</v>
      </c>
      <c r="AE1847" t="b">
        <v>1</v>
      </c>
      <c r="AF1847" t="b">
        <v>0</v>
      </c>
      <c r="AG1847" t="b">
        <v>0</v>
      </c>
      <c r="AH1847" t="s">
        <v>1016</v>
      </c>
      <c r="AI1847" t="b">
        <v>0</v>
      </c>
      <c r="AK1847" t="b">
        <v>0</v>
      </c>
      <c r="AL1847" s="1"/>
      <c r="AM1847" t="s">
        <v>114</v>
      </c>
      <c r="AN1847" s="2">
        <v>44368.854155092595</v>
      </c>
      <c r="AP1847" s="2"/>
      <c r="AQ1847" s="1"/>
      <c r="AS1847" t="b">
        <v>0</v>
      </c>
      <c r="AV1847" t="s">
        <v>213</v>
      </c>
      <c r="BB1847" t="s">
        <v>5240</v>
      </c>
      <c r="BD1847" t="b">
        <v>1</v>
      </c>
      <c r="BH1847" t="s">
        <v>114</v>
      </c>
      <c r="BI1847" t="s">
        <v>155</v>
      </c>
      <c r="BJ1847" t="s">
        <v>3472</v>
      </c>
      <c r="BL1847" t="s">
        <v>3718</v>
      </c>
      <c r="BN1847" t="s">
        <v>415</v>
      </c>
      <c r="BQ1847" t="s">
        <v>96</v>
      </c>
      <c r="BR1847" t="b">
        <v>0</v>
      </c>
      <c r="BT1847" t="b">
        <v>0</v>
      </c>
      <c r="BW1847" t="s">
        <v>2863</v>
      </c>
      <c r="BX1847" t="b">
        <v>0</v>
      </c>
      <c r="BY1847" s="2">
        <v>44376.857581018521</v>
      </c>
      <c r="CB1847" t="b">
        <v>0</v>
      </c>
      <c r="CC1847" t="b">
        <v>0</v>
      </c>
      <c r="CD1847">
        <v>0</v>
      </c>
      <c r="CE1847">
        <v>0</v>
      </c>
      <c r="CF1847">
        <v>49048.5</v>
      </c>
      <c r="CH1847">
        <v>24524.25</v>
      </c>
      <c r="CI1847">
        <v>50</v>
      </c>
      <c r="CJ1847">
        <v>0</v>
      </c>
      <c r="CK1847">
        <f>YEAR(tbl_Opportunity[[#This Row],[Close Date]])</f>
        <v>2021</v>
      </c>
    </row>
    <row r="1848" spans="1:89">
      <c r="A1848" t="s">
        <v>5241</v>
      </c>
      <c r="B1848" t="b">
        <v>0</v>
      </c>
      <c r="D1848" t="b">
        <v>0</v>
      </c>
      <c r="H1848" s="1">
        <v>44561</v>
      </c>
      <c r="I1848" t="b">
        <v>0</v>
      </c>
      <c r="O1848" t="s">
        <v>114</v>
      </c>
      <c r="P1848" t="b">
        <v>0</v>
      </c>
      <c r="Q1848" s="2">
        <v>44085.851111111115</v>
      </c>
      <c r="R1848" s="1"/>
      <c r="S1848" t="b">
        <v>0</v>
      </c>
      <c r="U1848" s="1"/>
      <c r="V1848" t="b">
        <v>0</v>
      </c>
      <c r="W1848" s="1">
        <v>44287</v>
      </c>
      <c r="X1848">
        <v>4</v>
      </c>
      <c r="Y1848">
        <v>2021</v>
      </c>
      <c r="Z1848" t="s">
        <v>161</v>
      </c>
      <c r="AA1848" t="s">
        <v>161</v>
      </c>
      <c r="AB1848" t="b">
        <v>0</v>
      </c>
      <c r="AC1848" t="b">
        <v>0</v>
      </c>
      <c r="AE1848" t="b">
        <v>1</v>
      </c>
      <c r="AF1848" t="b">
        <v>0</v>
      </c>
      <c r="AG1848" t="b">
        <v>0</v>
      </c>
      <c r="AH1848" t="s">
        <v>1016</v>
      </c>
      <c r="AI1848" t="b">
        <v>0</v>
      </c>
      <c r="AK1848" t="b">
        <v>0</v>
      </c>
      <c r="AL1848" s="1"/>
      <c r="AM1848" t="s">
        <v>114</v>
      </c>
      <c r="AN1848" s="2">
        <v>44368.569039351853</v>
      </c>
      <c r="AP1848" s="2">
        <v>44085.854398148149</v>
      </c>
      <c r="AQ1848" s="1"/>
      <c r="AS1848" t="b">
        <v>0</v>
      </c>
      <c r="AV1848" t="s">
        <v>213</v>
      </c>
      <c r="BB1848" t="s">
        <v>5242</v>
      </c>
      <c r="BD1848" t="b">
        <v>1</v>
      </c>
      <c r="BH1848" t="s">
        <v>114</v>
      </c>
      <c r="BI1848" t="s">
        <v>155</v>
      </c>
      <c r="BK1848" t="s">
        <v>384</v>
      </c>
      <c r="BL1848" t="s">
        <v>3784</v>
      </c>
      <c r="BN1848" t="s">
        <v>415</v>
      </c>
      <c r="BQ1848" t="s">
        <v>96</v>
      </c>
      <c r="BR1848" t="b">
        <v>0</v>
      </c>
      <c r="BT1848" t="b">
        <v>0</v>
      </c>
      <c r="BW1848" t="s">
        <v>339</v>
      </c>
      <c r="BX1848" t="b">
        <v>0</v>
      </c>
      <c r="BY1848" s="2">
        <v>44376.857581018521</v>
      </c>
      <c r="CB1848" t="b">
        <v>0</v>
      </c>
      <c r="CC1848" t="b">
        <v>0</v>
      </c>
      <c r="CD1848">
        <v>0</v>
      </c>
      <c r="CE1848">
        <v>0</v>
      </c>
      <c r="CF1848">
        <v>53952.75</v>
      </c>
      <c r="CH1848">
        <v>16185.82</v>
      </c>
      <c r="CI1848">
        <v>30</v>
      </c>
      <c r="CJ1848">
        <v>0</v>
      </c>
      <c r="CK1848">
        <f>YEAR(tbl_Opportunity[[#This Row],[Close Date]])</f>
        <v>2021</v>
      </c>
    </row>
    <row r="1849" spans="1:89">
      <c r="A1849" t="s">
        <v>5243</v>
      </c>
      <c r="B1849" t="b">
        <v>0</v>
      </c>
      <c r="D1849" t="b">
        <v>0</v>
      </c>
      <c r="H1849" s="1">
        <v>44469</v>
      </c>
      <c r="I1849" t="b">
        <v>0</v>
      </c>
      <c r="L1849" t="s">
        <v>5244</v>
      </c>
      <c r="N1849" t="s">
        <v>372</v>
      </c>
      <c r="O1849" t="s">
        <v>272</v>
      </c>
      <c r="P1849" t="b">
        <v>0</v>
      </c>
      <c r="Q1849" s="2">
        <v>43971.509814814817</v>
      </c>
      <c r="R1849" s="1"/>
      <c r="S1849" t="b">
        <v>0</v>
      </c>
      <c r="U1849" s="1"/>
      <c r="V1849" t="b">
        <v>0</v>
      </c>
      <c r="W1849" s="1">
        <v>44256</v>
      </c>
      <c r="X1849">
        <v>3</v>
      </c>
      <c r="Y1849">
        <v>2021</v>
      </c>
      <c r="Z1849" t="s">
        <v>161</v>
      </c>
      <c r="AA1849" t="s">
        <v>161</v>
      </c>
      <c r="AB1849" t="b">
        <v>0</v>
      </c>
      <c r="AC1849" t="b">
        <v>0</v>
      </c>
      <c r="AE1849" t="b">
        <v>1</v>
      </c>
      <c r="AF1849" t="b">
        <v>0</v>
      </c>
      <c r="AG1849" t="b">
        <v>0</v>
      </c>
      <c r="AH1849" t="s">
        <v>4366</v>
      </c>
      <c r="AI1849" t="b">
        <v>0</v>
      </c>
      <c r="AJ1849" t="s">
        <v>211</v>
      </c>
      <c r="AK1849" t="b">
        <v>0</v>
      </c>
      <c r="AL1849" s="1">
        <v>44225</v>
      </c>
      <c r="AM1849" t="s">
        <v>162</v>
      </c>
      <c r="AN1849" s="2">
        <v>44348.796851851854</v>
      </c>
      <c r="AP1849" s="2">
        <v>44214.429907407408</v>
      </c>
      <c r="AQ1849" s="1"/>
      <c r="AS1849" t="b">
        <v>0</v>
      </c>
      <c r="AV1849" t="s">
        <v>213</v>
      </c>
      <c r="AY1849" t="s">
        <v>236</v>
      </c>
      <c r="AZ1849" t="s">
        <v>237</v>
      </c>
      <c r="BB1849" t="s">
        <v>5245</v>
      </c>
      <c r="BD1849" t="b">
        <v>0</v>
      </c>
      <c r="BG1849" t="s">
        <v>5246</v>
      </c>
      <c r="BH1849" t="s">
        <v>194</v>
      </c>
      <c r="BI1849" t="s">
        <v>2055</v>
      </c>
      <c r="BJ1849" t="s">
        <v>346</v>
      </c>
      <c r="BL1849" t="s">
        <v>5244</v>
      </c>
      <c r="BM1849" t="s">
        <v>202</v>
      </c>
      <c r="BN1849" t="s">
        <v>203</v>
      </c>
      <c r="BQ1849" t="s">
        <v>204</v>
      </c>
      <c r="BR1849" t="b">
        <v>1</v>
      </c>
      <c r="BT1849" t="b">
        <v>0</v>
      </c>
      <c r="BW1849" t="s">
        <v>313</v>
      </c>
      <c r="BX1849" t="b">
        <v>0</v>
      </c>
      <c r="BY1849" s="2">
        <v>44376.857581018521</v>
      </c>
      <c r="BZ1849" t="s">
        <v>265</v>
      </c>
      <c r="CB1849" t="b">
        <v>0</v>
      </c>
      <c r="CC1849" t="b">
        <v>0</v>
      </c>
      <c r="CF1849">
        <v>98134</v>
      </c>
      <c r="CH1849">
        <v>4906.7</v>
      </c>
      <c r="CI1849">
        <v>5</v>
      </c>
      <c r="CJ1849">
        <v>0</v>
      </c>
      <c r="CK1849">
        <f>YEAR(tbl_Opportunity[[#This Row],[Close Date]])</f>
        <v>2021</v>
      </c>
    </row>
    <row r="1850" spans="1:89">
      <c r="A1850" t="s">
        <v>3310</v>
      </c>
      <c r="B1850" t="b">
        <v>0</v>
      </c>
      <c r="D1850" t="b">
        <v>0</v>
      </c>
      <c r="H1850" s="1">
        <v>44468</v>
      </c>
      <c r="I1850" t="b">
        <v>0</v>
      </c>
      <c r="L1850" t="s">
        <v>5247</v>
      </c>
      <c r="N1850" t="s">
        <v>372</v>
      </c>
      <c r="O1850" t="s">
        <v>194</v>
      </c>
      <c r="P1850" t="b">
        <v>0</v>
      </c>
      <c r="Q1850" s="2">
        <v>43937.595451388886</v>
      </c>
      <c r="R1850" s="1"/>
      <c r="S1850" t="b">
        <v>0</v>
      </c>
      <c r="U1850" s="1"/>
      <c r="V1850" t="b">
        <v>0</v>
      </c>
      <c r="W1850" s="1">
        <v>44256</v>
      </c>
      <c r="X1850">
        <v>3</v>
      </c>
      <c r="Y1850">
        <v>2021</v>
      </c>
      <c r="Z1850" t="s">
        <v>161</v>
      </c>
      <c r="AA1850" t="s">
        <v>161</v>
      </c>
      <c r="AB1850" t="b">
        <v>0</v>
      </c>
      <c r="AC1850" t="b">
        <v>0</v>
      </c>
      <c r="AE1850" t="b">
        <v>1</v>
      </c>
      <c r="AF1850" t="b">
        <v>0</v>
      </c>
      <c r="AG1850" t="b">
        <v>0</v>
      </c>
      <c r="AH1850" t="s">
        <v>4366</v>
      </c>
      <c r="AI1850" t="b">
        <v>0</v>
      </c>
      <c r="AJ1850" t="s">
        <v>211</v>
      </c>
      <c r="AK1850" t="b">
        <v>0</v>
      </c>
      <c r="AL1850" s="1">
        <v>44285</v>
      </c>
      <c r="AM1850" t="s">
        <v>162</v>
      </c>
      <c r="AN1850" s="2">
        <v>44348.796851851854</v>
      </c>
      <c r="AP1850" s="2">
        <v>44239.615717592591</v>
      </c>
      <c r="AQ1850" s="1"/>
      <c r="AS1850" t="b">
        <v>0</v>
      </c>
      <c r="AV1850" t="s">
        <v>93</v>
      </c>
      <c r="AY1850" t="s">
        <v>236</v>
      </c>
      <c r="AZ1850" t="s">
        <v>300</v>
      </c>
      <c r="BB1850" t="s">
        <v>5248</v>
      </c>
      <c r="BD1850" t="b">
        <v>0</v>
      </c>
      <c r="BF1850" t="s">
        <v>5249</v>
      </c>
      <c r="BG1850" t="s">
        <v>5250</v>
      </c>
      <c r="BH1850" t="s">
        <v>194</v>
      </c>
      <c r="BI1850" t="s">
        <v>2055</v>
      </c>
      <c r="BJ1850" t="s">
        <v>216</v>
      </c>
      <c r="BL1850" t="s">
        <v>5247</v>
      </c>
      <c r="BM1850" t="s">
        <v>202</v>
      </c>
      <c r="BN1850" t="s">
        <v>203</v>
      </c>
      <c r="BQ1850" t="s">
        <v>204</v>
      </c>
      <c r="BR1850" t="b">
        <v>1</v>
      </c>
      <c r="BT1850" t="b">
        <v>0</v>
      </c>
      <c r="BW1850" t="s">
        <v>349</v>
      </c>
      <c r="BX1850" t="b">
        <v>0</v>
      </c>
      <c r="BY1850" s="2">
        <v>44376.857581018521</v>
      </c>
      <c r="BZ1850" t="s">
        <v>265</v>
      </c>
      <c r="CB1850" t="b">
        <v>0</v>
      </c>
      <c r="CC1850" t="b">
        <v>0</v>
      </c>
      <c r="CD1850">
        <v>0</v>
      </c>
      <c r="CE1850">
        <v>0</v>
      </c>
      <c r="CF1850">
        <v>94887.6</v>
      </c>
      <c r="CH1850">
        <v>28466.28</v>
      </c>
      <c r="CI1850">
        <v>30</v>
      </c>
      <c r="CJ1850">
        <v>0</v>
      </c>
      <c r="CK1850">
        <f>YEAR(tbl_Opportunity[[#This Row],[Close Date]])</f>
        <v>2021</v>
      </c>
    </row>
    <row r="1851" spans="1:89">
      <c r="A1851" t="s">
        <v>2370</v>
      </c>
      <c r="B1851" t="b">
        <v>0</v>
      </c>
      <c r="D1851" t="b">
        <v>0</v>
      </c>
      <c r="H1851" s="1">
        <v>44561</v>
      </c>
      <c r="I1851" t="b">
        <v>0</v>
      </c>
      <c r="L1851" t="s">
        <v>5251</v>
      </c>
      <c r="O1851" t="s">
        <v>272</v>
      </c>
      <c r="P1851" t="b">
        <v>0</v>
      </c>
      <c r="Q1851" s="2">
        <v>44039.645428240743</v>
      </c>
      <c r="R1851" s="1"/>
      <c r="S1851" t="b">
        <v>0</v>
      </c>
      <c r="U1851" s="1"/>
      <c r="V1851" t="b">
        <v>0</v>
      </c>
      <c r="W1851" s="1">
        <v>44287</v>
      </c>
      <c r="X1851">
        <v>4</v>
      </c>
      <c r="Y1851">
        <v>2021</v>
      </c>
      <c r="Z1851" t="s">
        <v>161</v>
      </c>
      <c r="AA1851" t="s">
        <v>161</v>
      </c>
      <c r="AB1851" t="b">
        <v>0</v>
      </c>
      <c r="AC1851" t="b">
        <v>0</v>
      </c>
      <c r="AE1851" t="b">
        <v>1</v>
      </c>
      <c r="AF1851" t="b">
        <v>0</v>
      </c>
      <c r="AG1851" t="b">
        <v>0</v>
      </c>
      <c r="AH1851" t="s">
        <v>4366</v>
      </c>
      <c r="AI1851" t="b">
        <v>0</v>
      </c>
      <c r="AJ1851" t="s">
        <v>462</v>
      </c>
      <c r="AK1851" t="b">
        <v>0</v>
      </c>
      <c r="AL1851" s="1">
        <v>44148</v>
      </c>
      <c r="AM1851" t="s">
        <v>162</v>
      </c>
      <c r="AN1851" s="2">
        <v>44348.796851851854</v>
      </c>
      <c r="AP1851" s="2">
        <v>44224.461967592593</v>
      </c>
      <c r="AQ1851" s="1"/>
      <c r="AS1851" t="b">
        <v>0</v>
      </c>
      <c r="AV1851" t="s">
        <v>248</v>
      </c>
      <c r="AY1851" t="s">
        <v>236</v>
      </c>
      <c r="AZ1851" t="s">
        <v>435</v>
      </c>
      <c r="BB1851" t="s">
        <v>5252</v>
      </c>
      <c r="BD1851" t="b">
        <v>0</v>
      </c>
      <c r="BG1851" t="s">
        <v>5253</v>
      </c>
      <c r="BH1851" t="s">
        <v>194</v>
      </c>
      <c r="BI1851" t="s">
        <v>2055</v>
      </c>
      <c r="BJ1851" t="s">
        <v>346</v>
      </c>
      <c r="BL1851" t="s">
        <v>5251</v>
      </c>
      <c r="BM1851" t="s">
        <v>202</v>
      </c>
      <c r="BN1851" t="s">
        <v>203</v>
      </c>
      <c r="BQ1851" t="s">
        <v>204</v>
      </c>
      <c r="BR1851" t="b">
        <v>1</v>
      </c>
      <c r="BT1851" t="b">
        <v>0</v>
      </c>
      <c r="BW1851" t="s">
        <v>313</v>
      </c>
      <c r="BX1851" t="b">
        <v>0</v>
      </c>
      <c r="BY1851" s="2">
        <v>44376.857581018521</v>
      </c>
      <c r="BZ1851" t="s">
        <v>265</v>
      </c>
      <c r="CB1851" t="b">
        <v>0</v>
      </c>
      <c r="CC1851" t="b">
        <v>0</v>
      </c>
      <c r="CD1851">
        <v>0</v>
      </c>
      <c r="CE1851">
        <v>0</v>
      </c>
      <c r="CF1851">
        <v>104701</v>
      </c>
      <c r="CH1851">
        <v>5235.05</v>
      </c>
      <c r="CI1851">
        <v>5</v>
      </c>
      <c r="CJ1851">
        <v>0</v>
      </c>
      <c r="CK1851">
        <f>YEAR(tbl_Opportunity[[#This Row],[Close Date]])</f>
        <v>2021</v>
      </c>
    </row>
    <row r="1852" spans="1:89">
      <c r="A1852" t="s">
        <v>2317</v>
      </c>
      <c r="B1852" t="b">
        <v>0</v>
      </c>
      <c r="D1852" t="b">
        <v>0</v>
      </c>
      <c r="E1852" t="s">
        <v>4372</v>
      </c>
      <c r="H1852" s="1">
        <v>44557</v>
      </c>
      <c r="I1852" t="b">
        <v>0</v>
      </c>
      <c r="L1852" t="s">
        <v>2574</v>
      </c>
      <c r="M1852" t="s">
        <v>5254</v>
      </c>
      <c r="N1852" t="s">
        <v>372</v>
      </c>
      <c r="O1852" t="s">
        <v>2137</v>
      </c>
      <c r="P1852" t="b">
        <v>0</v>
      </c>
      <c r="Q1852" s="2">
        <v>43041.717858796299</v>
      </c>
      <c r="R1852" s="1"/>
      <c r="S1852" t="b">
        <v>0</v>
      </c>
      <c r="U1852" s="1"/>
      <c r="V1852" t="b">
        <v>0</v>
      </c>
      <c r="W1852" s="1">
        <v>44287</v>
      </c>
      <c r="X1852">
        <v>4</v>
      </c>
      <c r="Y1852">
        <v>2021</v>
      </c>
      <c r="Z1852" t="s">
        <v>161</v>
      </c>
      <c r="AA1852" t="s">
        <v>161</v>
      </c>
      <c r="AB1852" t="b">
        <v>0</v>
      </c>
      <c r="AC1852" t="b">
        <v>0</v>
      </c>
      <c r="AE1852" t="b">
        <v>1</v>
      </c>
      <c r="AF1852" t="b">
        <v>0</v>
      </c>
      <c r="AG1852" t="b">
        <v>0</v>
      </c>
      <c r="AH1852" t="s">
        <v>4366</v>
      </c>
      <c r="AI1852" t="b">
        <v>0</v>
      </c>
      <c r="AJ1852" t="s">
        <v>462</v>
      </c>
      <c r="AK1852" t="b">
        <v>0</v>
      </c>
      <c r="AL1852" s="1">
        <v>44281</v>
      </c>
      <c r="AM1852" t="s">
        <v>162</v>
      </c>
      <c r="AN1852" s="2">
        <v>44348.796666666669</v>
      </c>
      <c r="AP1852" s="2">
        <v>44224.456145833334</v>
      </c>
      <c r="AQ1852" s="1"/>
      <c r="AS1852" t="b">
        <v>0</v>
      </c>
      <c r="AU1852" t="s">
        <v>216</v>
      </c>
      <c r="AV1852" t="s">
        <v>105</v>
      </c>
      <c r="AY1852" t="s">
        <v>236</v>
      </c>
      <c r="AZ1852" t="s">
        <v>435</v>
      </c>
      <c r="BB1852" t="s">
        <v>5255</v>
      </c>
      <c r="BD1852" t="b">
        <v>0</v>
      </c>
      <c r="BG1852" t="s">
        <v>5256</v>
      </c>
      <c r="BH1852" t="s">
        <v>194</v>
      </c>
      <c r="BI1852" t="s">
        <v>2055</v>
      </c>
      <c r="BJ1852" t="s">
        <v>196</v>
      </c>
      <c r="BL1852" t="s">
        <v>2574</v>
      </c>
      <c r="BM1852" t="s">
        <v>202</v>
      </c>
      <c r="BN1852" t="s">
        <v>203</v>
      </c>
      <c r="BQ1852" t="s">
        <v>204</v>
      </c>
      <c r="BR1852" t="b">
        <v>1</v>
      </c>
      <c r="BT1852" t="b">
        <v>0</v>
      </c>
      <c r="BW1852" t="s">
        <v>313</v>
      </c>
      <c r="BX1852" t="b">
        <v>0</v>
      </c>
      <c r="BY1852" s="2">
        <v>44376.857569444444</v>
      </c>
      <c r="BZ1852" t="s">
        <v>265</v>
      </c>
      <c r="CB1852" t="b">
        <v>0</v>
      </c>
      <c r="CC1852" t="b">
        <v>0</v>
      </c>
      <c r="CD1852">
        <v>0</v>
      </c>
      <c r="CE1852">
        <v>0</v>
      </c>
      <c r="CF1852">
        <v>18159</v>
      </c>
      <c r="CH1852">
        <v>907.95</v>
      </c>
      <c r="CI1852">
        <v>5</v>
      </c>
      <c r="CJ1852">
        <v>0</v>
      </c>
      <c r="CK1852">
        <f>YEAR(tbl_Opportunity[[#This Row],[Close Date]])</f>
        <v>2021</v>
      </c>
    </row>
    <row r="1853" spans="1:89">
      <c r="A1853" t="s">
        <v>3333</v>
      </c>
      <c r="B1853" t="b">
        <v>0</v>
      </c>
      <c r="D1853" t="b">
        <v>0</v>
      </c>
      <c r="H1853" s="1">
        <v>44561</v>
      </c>
      <c r="I1853" t="b">
        <v>0</v>
      </c>
      <c r="L1853" t="s">
        <v>5257</v>
      </c>
      <c r="N1853" t="s">
        <v>345</v>
      </c>
      <c r="O1853" t="s">
        <v>194</v>
      </c>
      <c r="P1853" t="b">
        <v>0</v>
      </c>
      <c r="Q1853" s="2">
        <v>43916.483298611114</v>
      </c>
      <c r="R1853" s="1"/>
      <c r="S1853" t="b">
        <v>0</v>
      </c>
      <c r="U1853" s="1"/>
      <c r="V1853" t="b">
        <v>0</v>
      </c>
      <c r="W1853" s="1">
        <v>44287</v>
      </c>
      <c r="X1853">
        <v>4</v>
      </c>
      <c r="Y1853">
        <v>2021</v>
      </c>
      <c r="Z1853" t="s">
        <v>161</v>
      </c>
      <c r="AA1853" t="s">
        <v>161</v>
      </c>
      <c r="AB1853" t="b">
        <v>0</v>
      </c>
      <c r="AC1853" t="b">
        <v>0</v>
      </c>
      <c r="AE1853" t="b">
        <v>1</v>
      </c>
      <c r="AF1853" t="b">
        <v>0</v>
      </c>
      <c r="AG1853" t="b">
        <v>0</v>
      </c>
      <c r="AH1853" t="s">
        <v>4366</v>
      </c>
      <c r="AI1853" t="b">
        <v>0</v>
      </c>
      <c r="AJ1853" t="s">
        <v>211</v>
      </c>
      <c r="AK1853" t="b">
        <v>0</v>
      </c>
      <c r="AL1853" s="1">
        <v>44281</v>
      </c>
      <c r="AM1853" t="s">
        <v>162</v>
      </c>
      <c r="AN1853" s="2">
        <v>44348.796597222223</v>
      </c>
      <c r="AP1853" s="2">
        <v>44063.453541666669</v>
      </c>
      <c r="AQ1853" s="1"/>
      <c r="AS1853" t="b">
        <v>0</v>
      </c>
      <c r="AV1853" t="s">
        <v>213</v>
      </c>
      <c r="AY1853" t="s">
        <v>236</v>
      </c>
      <c r="AZ1853" t="s">
        <v>300</v>
      </c>
      <c r="BB1853" t="s">
        <v>5258</v>
      </c>
      <c r="BD1853" t="b">
        <v>0</v>
      </c>
      <c r="BH1853" t="s">
        <v>194</v>
      </c>
      <c r="BI1853" t="s">
        <v>2055</v>
      </c>
      <c r="BJ1853" t="s">
        <v>346</v>
      </c>
      <c r="BL1853" t="s">
        <v>5257</v>
      </c>
      <c r="BM1853" t="s">
        <v>202</v>
      </c>
      <c r="BN1853" t="s">
        <v>203</v>
      </c>
      <c r="BQ1853" t="s">
        <v>204</v>
      </c>
      <c r="BR1853" t="b">
        <v>1</v>
      </c>
      <c r="BT1853" t="b">
        <v>0</v>
      </c>
      <c r="BW1853" t="s">
        <v>313</v>
      </c>
      <c r="BX1853" t="b">
        <v>0</v>
      </c>
      <c r="BY1853" s="2">
        <v>44376.857581018521</v>
      </c>
      <c r="BZ1853" t="s">
        <v>265</v>
      </c>
      <c r="CB1853" t="b">
        <v>0</v>
      </c>
      <c r="CC1853" t="b">
        <v>0</v>
      </c>
      <c r="CD1853">
        <v>1</v>
      </c>
      <c r="CE1853">
        <v>1</v>
      </c>
      <c r="CF1853">
        <v>98134</v>
      </c>
      <c r="CH1853">
        <v>4906.7</v>
      </c>
      <c r="CI1853">
        <v>5</v>
      </c>
      <c r="CJ1853">
        <v>0</v>
      </c>
      <c r="CK1853">
        <f>YEAR(tbl_Opportunity[[#This Row],[Close Date]])</f>
        <v>2021</v>
      </c>
    </row>
    <row r="1854" spans="1:89">
      <c r="A1854" t="s">
        <v>3315</v>
      </c>
      <c r="B1854" t="b">
        <v>0</v>
      </c>
      <c r="D1854" t="b">
        <v>0</v>
      </c>
      <c r="H1854" s="1">
        <v>44377</v>
      </c>
      <c r="I1854" t="b">
        <v>0</v>
      </c>
      <c r="L1854" t="s">
        <v>5259</v>
      </c>
      <c r="O1854" t="s">
        <v>194</v>
      </c>
      <c r="P1854" t="b">
        <v>0</v>
      </c>
      <c r="Q1854" s="2">
        <v>44259.579317129632</v>
      </c>
      <c r="R1854" s="1"/>
      <c r="S1854" t="b">
        <v>0</v>
      </c>
      <c r="U1854" s="1"/>
      <c r="V1854" t="b">
        <v>0</v>
      </c>
      <c r="W1854" s="1">
        <v>44228</v>
      </c>
      <c r="X1854">
        <v>2</v>
      </c>
      <c r="Y1854">
        <v>2021</v>
      </c>
      <c r="Z1854" t="s">
        <v>2564</v>
      </c>
      <c r="AA1854" t="s">
        <v>2565</v>
      </c>
      <c r="AB1854" t="b">
        <v>0</v>
      </c>
      <c r="AC1854" t="b">
        <v>1</v>
      </c>
      <c r="AE1854" t="b">
        <v>1</v>
      </c>
      <c r="AF1854" t="b">
        <v>0</v>
      </c>
      <c r="AG1854" t="b">
        <v>0</v>
      </c>
      <c r="AH1854" t="s">
        <v>4366</v>
      </c>
      <c r="AI1854" t="b">
        <v>0</v>
      </c>
      <c r="AJ1854" t="s">
        <v>2359</v>
      </c>
      <c r="AK1854" t="b">
        <v>0</v>
      </c>
      <c r="AL1854" s="1">
        <v>44293</v>
      </c>
      <c r="AM1854" t="s">
        <v>4757</v>
      </c>
      <c r="AN1854" s="2">
        <v>44372.684791666667</v>
      </c>
      <c r="AP1854" s="2">
        <v>44372.638101851851</v>
      </c>
      <c r="AQ1854" s="1">
        <v>44372</v>
      </c>
      <c r="AS1854" t="b">
        <v>0</v>
      </c>
      <c r="AV1854" t="s">
        <v>213</v>
      </c>
      <c r="AY1854" t="s">
        <v>2360</v>
      </c>
      <c r="AZ1854" t="s">
        <v>2361</v>
      </c>
      <c r="BB1854" t="s">
        <v>5260</v>
      </c>
      <c r="BD1854" t="b">
        <v>0</v>
      </c>
      <c r="BH1854" t="s">
        <v>194</v>
      </c>
      <c r="BI1854" t="s">
        <v>2055</v>
      </c>
      <c r="BJ1854" t="s">
        <v>216</v>
      </c>
      <c r="BL1854" t="s">
        <v>5259</v>
      </c>
      <c r="BM1854" t="s">
        <v>202</v>
      </c>
      <c r="BN1854" t="s">
        <v>203</v>
      </c>
      <c r="BQ1854" t="s">
        <v>204</v>
      </c>
      <c r="BR1854" t="b">
        <v>0</v>
      </c>
      <c r="BT1854" t="b">
        <v>0</v>
      </c>
      <c r="BW1854" t="s">
        <v>2565</v>
      </c>
      <c r="BX1854" t="b">
        <v>0</v>
      </c>
      <c r="BY1854" s="2">
        <v>44376.857581018521</v>
      </c>
      <c r="BZ1854" t="s">
        <v>265</v>
      </c>
      <c r="CB1854" t="b">
        <v>0</v>
      </c>
      <c r="CC1854" t="b">
        <v>0</v>
      </c>
      <c r="CD1854">
        <v>1</v>
      </c>
      <c r="CF1854">
        <v>98118.45</v>
      </c>
      <c r="CH1854">
        <v>83400.679999999993</v>
      </c>
      <c r="CI1854">
        <v>85</v>
      </c>
      <c r="CJ1854">
        <v>0</v>
      </c>
      <c r="CK1854">
        <f>YEAR(tbl_Opportunity[[#This Row],[Close Date]])</f>
        <v>2021</v>
      </c>
    </row>
    <row r="1855" spans="1:89">
      <c r="A1855" t="s">
        <v>3157</v>
      </c>
      <c r="B1855" t="b">
        <v>0</v>
      </c>
      <c r="D1855" t="b">
        <v>0</v>
      </c>
      <c r="H1855" s="1">
        <v>44466</v>
      </c>
      <c r="I1855" t="b">
        <v>0</v>
      </c>
      <c r="L1855" t="s">
        <v>5261</v>
      </c>
      <c r="O1855" t="s">
        <v>194</v>
      </c>
      <c r="P1855" t="b">
        <v>0</v>
      </c>
      <c r="Q1855" s="2">
        <v>44301.437615740739</v>
      </c>
      <c r="R1855" s="1"/>
      <c r="S1855" t="b">
        <v>0</v>
      </c>
      <c r="U1855" s="1"/>
      <c r="V1855" t="b">
        <v>0</v>
      </c>
      <c r="W1855" s="1">
        <v>44256</v>
      </c>
      <c r="X1855">
        <v>3</v>
      </c>
      <c r="Y1855">
        <v>2021</v>
      </c>
      <c r="Z1855" t="s">
        <v>161</v>
      </c>
      <c r="AA1855" t="s">
        <v>161</v>
      </c>
      <c r="AB1855" t="b">
        <v>0</v>
      </c>
      <c r="AC1855" t="b">
        <v>1</v>
      </c>
      <c r="AE1855" t="b">
        <v>1</v>
      </c>
      <c r="AF1855" t="b">
        <v>0</v>
      </c>
      <c r="AG1855" t="b">
        <v>0</v>
      </c>
      <c r="AH1855" t="s">
        <v>4366</v>
      </c>
      <c r="AI1855" t="b">
        <v>0</v>
      </c>
      <c r="AJ1855" t="s">
        <v>211</v>
      </c>
      <c r="AK1855" t="b">
        <v>0</v>
      </c>
      <c r="AL1855" s="1"/>
      <c r="AM1855" t="s">
        <v>194</v>
      </c>
      <c r="AN1855" s="2">
        <v>44372.320127314815</v>
      </c>
      <c r="AP1855" s="2">
        <v>44371.342986111114</v>
      </c>
      <c r="AQ1855" s="1">
        <v>44371</v>
      </c>
      <c r="AS1855" t="b">
        <v>0</v>
      </c>
      <c r="AV1855" t="s">
        <v>213</v>
      </c>
      <c r="AY1855" t="s">
        <v>236</v>
      </c>
      <c r="AZ1855" t="s">
        <v>237</v>
      </c>
      <c r="BB1855" t="s">
        <v>5262</v>
      </c>
      <c r="BD1855" t="b">
        <v>0</v>
      </c>
      <c r="BH1855" t="s">
        <v>194</v>
      </c>
      <c r="BI1855" t="s">
        <v>2055</v>
      </c>
      <c r="BJ1855" t="s">
        <v>216</v>
      </c>
      <c r="BL1855" t="s">
        <v>5261</v>
      </c>
      <c r="BM1855" t="s">
        <v>202</v>
      </c>
      <c r="BN1855" t="s">
        <v>203</v>
      </c>
      <c r="BQ1855" t="s">
        <v>204</v>
      </c>
      <c r="BR1855" t="b">
        <v>0</v>
      </c>
      <c r="BT1855" t="b">
        <v>0</v>
      </c>
      <c r="BW1855" t="s">
        <v>349</v>
      </c>
      <c r="BX1855" t="b">
        <v>0</v>
      </c>
      <c r="BY1855" s="2">
        <v>44376.857581018521</v>
      </c>
      <c r="BZ1855" t="s">
        <v>265</v>
      </c>
      <c r="CB1855" t="b">
        <v>0</v>
      </c>
      <c r="CC1855" t="b">
        <v>0</v>
      </c>
      <c r="CD1855">
        <v>0</v>
      </c>
      <c r="CE1855">
        <v>0</v>
      </c>
      <c r="CF1855">
        <v>104701</v>
      </c>
      <c r="CH1855">
        <v>31410.3</v>
      </c>
      <c r="CI1855">
        <v>30</v>
      </c>
      <c r="CJ1855">
        <v>0</v>
      </c>
      <c r="CK1855">
        <f>YEAR(tbl_Opportunity[[#This Row],[Close Date]])</f>
        <v>2021</v>
      </c>
    </row>
    <row r="1856" spans="1:89">
      <c r="A1856" t="s">
        <v>4245</v>
      </c>
      <c r="B1856" t="b">
        <v>0</v>
      </c>
      <c r="D1856" t="b">
        <v>0</v>
      </c>
      <c r="E1856" t="s">
        <v>4341</v>
      </c>
      <c r="H1856" s="1">
        <v>44423</v>
      </c>
      <c r="I1856" t="b">
        <v>0</v>
      </c>
      <c r="J1856" t="s">
        <v>193</v>
      </c>
      <c r="L1856" t="s">
        <v>5263</v>
      </c>
      <c r="O1856" t="s">
        <v>3202</v>
      </c>
      <c r="P1856" t="b">
        <v>0</v>
      </c>
      <c r="Q1856" s="2">
        <v>44097.908784722225</v>
      </c>
      <c r="R1856" s="1"/>
      <c r="S1856" t="b">
        <v>0</v>
      </c>
      <c r="U1856" s="1"/>
      <c r="V1856" t="b">
        <v>0</v>
      </c>
      <c r="W1856" s="1">
        <v>44256</v>
      </c>
      <c r="X1856">
        <v>3</v>
      </c>
      <c r="Y1856">
        <v>2021</v>
      </c>
      <c r="Z1856" t="s">
        <v>2564</v>
      </c>
      <c r="AA1856" t="s">
        <v>2565</v>
      </c>
      <c r="AB1856" t="b">
        <v>0</v>
      </c>
      <c r="AC1856" t="b">
        <v>1</v>
      </c>
      <c r="AE1856" t="b">
        <v>1</v>
      </c>
      <c r="AF1856" t="b">
        <v>0</v>
      </c>
      <c r="AG1856" t="b">
        <v>0</v>
      </c>
      <c r="AH1856" t="s">
        <v>4366</v>
      </c>
      <c r="AI1856" t="b">
        <v>0</v>
      </c>
      <c r="AK1856" t="b">
        <v>0</v>
      </c>
      <c r="AL1856" s="1">
        <v>44370</v>
      </c>
      <c r="AM1856" t="s">
        <v>3202</v>
      </c>
      <c r="AN1856" s="2">
        <v>44371.630740740744</v>
      </c>
      <c r="AP1856" s="2">
        <v>44369.868541666663</v>
      </c>
      <c r="AQ1856" s="1">
        <v>44369</v>
      </c>
      <c r="AS1856" t="b">
        <v>0</v>
      </c>
      <c r="AV1856" t="s">
        <v>176</v>
      </c>
      <c r="BB1856" t="s">
        <v>5264</v>
      </c>
      <c r="BD1856" t="b">
        <v>0</v>
      </c>
      <c r="BH1856" t="s">
        <v>3202</v>
      </c>
      <c r="BI1856" t="s">
        <v>1072</v>
      </c>
      <c r="BL1856" t="s">
        <v>5263</v>
      </c>
      <c r="BM1856" t="s">
        <v>202</v>
      </c>
      <c r="BN1856" t="s">
        <v>2414</v>
      </c>
      <c r="BP1856" t="s">
        <v>5265</v>
      </c>
      <c r="BQ1856" t="s">
        <v>204</v>
      </c>
      <c r="BR1856" t="b">
        <v>0</v>
      </c>
      <c r="BT1856" t="b">
        <v>0</v>
      </c>
      <c r="BW1856" t="s">
        <v>2565</v>
      </c>
      <c r="BX1856" t="b">
        <v>0</v>
      </c>
      <c r="BY1856" s="2">
        <v>44376.857581018521</v>
      </c>
      <c r="BZ1856" t="s">
        <v>3204</v>
      </c>
      <c r="CB1856" t="b">
        <v>0</v>
      </c>
      <c r="CC1856" t="b">
        <v>0</v>
      </c>
      <c r="CD1856">
        <v>2</v>
      </c>
      <c r="CE1856">
        <v>2</v>
      </c>
      <c r="CF1856">
        <v>162850</v>
      </c>
      <c r="CH1856">
        <v>146565</v>
      </c>
      <c r="CI1856">
        <v>90</v>
      </c>
      <c r="CJ1856">
        <v>0</v>
      </c>
      <c r="CK1856">
        <f>YEAR(tbl_Opportunity[[#This Row],[Close Date]])</f>
        <v>2021</v>
      </c>
    </row>
    <row r="1857" spans="1:89">
      <c r="A1857" t="s">
        <v>5266</v>
      </c>
      <c r="B1857" t="b">
        <v>0</v>
      </c>
      <c r="D1857" t="b">
        <v>0</v>
      </c>
      <c r="E1857" t="s">
        <v>3119</v>
      </c>
      <c r="H1857" s="1">
        <v>44377</v>
      </c>
      <c r="I1857" t="b">
        <v>0</v>
      </c>
      <c r="L1857" t="s">
        <v>5267</v>
      </c>
      <c r="O1857" t="s">
        <v>3202</v>
      </c>
      <c r="P1857" t="b">
        <v>1</v>
      </c>
      <c r="Q1857" s="2">
        <v>44181.016192129631</v>
      </c>
      <c r="R1857" s="1"/>
      <c r="S1857" t="b">
        <v>0</v>
      </c>
      <c r="U1857" s="1"/>
      <c r="V1857" t="b">
        <v>0</v>
      </c>
      <c r="W1857" s="1">
        <v>44228</v>
      </c>
      <c r="X1857">
        <v>2</v>
      </c>
      <c r="Y1857">
        <v>2021</v>
      </c>
      <c r="Z1857" t="s">
        <v>2564</v>
      </c>
      <c r="AA1857" t="s">
        <v>2565</v>
      </c>
      <c r="AB1857" t="b">
        <v>0</v>
      </c>
      <c r="AC1857" t="b">
        <v>1</v>
      </c>
      <c r="AE1857" t="b">
        <v>1</v>
      </c>
      <c r="AF1857" t="b">
        <v>0</v>
      </c>
      <c r="AG1857" t="b">
        <v>0</v>
      </c>
      <c r="AH1857" t="s">
        <v>4370</v>
      </c>
      <c r="AI1857" t="b">
        <v>0</v>
      </c>
      <c r="AK1857" t="b">
        <v>0</v>
      </c>
      <c r="AL1857" s="1">
        <v>44361</v>
      </c>
      <c r="AM1857" t="s">
        <v>4757</v>
      </c>
      <c r="AN1857" s="2">
        <v>44372.69190972222</v>
      </c>
      <c r="AP1857" s="2">
        <v>44355.718969907408</v>
      </c>
      <c r="AQ1857" s="1">
        <v>44355</v>
      </c>
      <c r="AS1857" t="b">
        <v>0</v>
      </c>
      <c r="AV1857" t="s">
        <v>176</v>
      </c>
      <c r="BB1857" t="s">
        <v>5268</v>
      </c>
      <c r="BD1857" t="b">
        <v>0</v>
      </c>
      <c r="BH1857" t="s">
        <v>4379</v>
      </c>
      <c r="BI1857" t="s">
        <v>1072</v>
      </c>
      <c r="BJ1857" t="s">
        <v>216</v>
      </c>
      <c r="BL1857" t="s">
        <v>5267</v>
      </c>
      <c r="BM1857" t="s">
        <v>202</v>
      </c>
      <c r="BN1857" t="s">
        <v>2414</v>
      </c>
      <c r="BP1857" t="s">
        <v>5269</v>
      </c>
      <c r="BQ1857" t="s">
        <v>204</v>
      </c>
      <c r="BR1857" t="b">
        <v>0</v>
      </c>
      <c r="BT1857" t="b">
        <v>0</v>
      </c>
      <c r="BW1857" t="s">
        <v>2565</v>
      </c>
      <c r="BX1857" t="b">
        <v>0</v>
      </c>
      <c r="BY1857" s="2">
        <v>44376.857581018521</v>
      </c>
      <c r="BZ1857" t="s">
        <v>3204</v>
      </c>
      <c r="CB1857" t="b">
        <v>0</v>
      </c>
      <c r="CC1857" t="b">
        <v>0</v>
      </c>
      <c r="CD1857">
        <v>0</v>
      </c>
      <c r="CF1857">
        <v>161650</v>
      </c>
      <c r="CH1857">
        <v>145485</v>
      </c>
      <c r="CI1857">
        <v>90</v>
      </c>
      <c r="CJ1857">
        <v>0</v>
      </c>
      <c r="CK1857">
        <f>YEAR(tbl_Opportunity[[#This Row],[Close Date]])</f>
        <v>2021</v>
      </c>
    </row>
    <row r="1858" spans="1:89">
      <c r="A1858" t="s">
        <v>5270</v>
      </c>
      <c r="B1858" t="b">
        <v>0</v>
      </c>
      <c r="D1858" t="b">
        <v>0</v>
      </c>
      <c r="E1858" t="s">
        <v>3297</v>
      </c>
      <c r="H1858" s="1">
        <v>44400</v>
      </c>
      <c r="I1858" t="b">
        <v>0</v>
      </c>
      <c r="L1858" t="s">
        <v>5271</v>
      </c>
      <c r="M1858" t="s">
        <v>5272</v>
      </c>
      <c r="N1858" t="s">
        <v>345</v>
      </c>
      <c r="O1858" t="s">
        <v>272</v>
      </c>
      <c r="P1858" t="b">
        <v>1</v>
      </c>
      <c r="Q1858" s="2">
        <v>43801.715185185189</v>
      </c>
      <c r="R1858" s="1"/>
      <c r="S1858" t="b">
        <v>0</v>
      </c>
      <c r="U1858" s="1"/>
      <c r="V1858" t="b">
        <v>0</v>
      </c>
      <c r="W1858" s="1">
        <v>44256</v>
      </c>
      <c r="X1858">
        <v>3</v>
      </c>
      <c r="Y1858">
        <v>2021</v>
      </c>
      <c r="Z1858" t="s">
        <v>1659</v>
      </c>
      <c r="AA1858" t="s">
        <v>1660</v>
      </c>
      <c r="AB1858" t="b">
        <v>0</v>
      </c>
      <c r="AC1858" t="b">
        <v>1</v>
      </c>
      <c r="AE1858" t="b">
        <v>1</v>
      </c>
      <c r="AF1858" t="b">
        <v>0</v>
      </c>
      <c r="AG1858" t="b">
        <v>0</v>
      </c>
      <c r="AH1858" t="s">
        <v>4366</v>
      </c>
      <c r="AI1858" t="b">
        <v>0</v>
      </c>
      <c r="AK1858" t="b">
        <v>0</v>
      </c>
      <c r="AL1858" s="1">
        <v>44126</v>
      </c>
      <c r="AM1858" t="s">
        <v>162</v>
      </c>
      <c r="AN1858" s="2">
        <v>44348.796840277777</v>
      </c>
      <c r="AP1858" s="2">
        <v>44230.862245370372</v>
      </c>
      <c r="AQ1858" s="1"/>
      <c r="AS1858" t="b">
        <v>0</v>
      </c>
      <c r="AV1858" t="s">
        <v>2956</v>
      </c>
      <c r="BB1858" t="s">
        <v>5273</v>
      </c>
      <c r="BD1858" t="b">
        <v>0</v>
      </c>
      <c r="BH1858" t="s">
        <v>3139</v>
      </c>
      <c r="BI1858" t="s">
        <v>1668</v>
      </c>
      <c r="BL1858" t="s">
        <v>5271</v>
      </c>
      <c r="BM1858" t="s">
        <v>202</v>
      </c>
      <c r="BN1858" t="s">
        <v>2414</v>
      </c>
      <c r="BQ1858" t="s">
        <v>204</v>
      </c>
      <c r="BR1858" t="b">
        <v>0</v>
      </c>
      <c r="BT1858" t="b">
        <v>0</v>
      </c>
      <c r="BW1858" t="s">
        <v>1662</v>
      </c>
      <c r="BX1858" t="b">
        <v>0</v>
      </c>
      <c r="BY1858" s="2">
        <v>44376.857569444444</v>
      </c>
      <c r="BZ1858" t="s">
        <v>3140</v>
      </c>
      <c r="CB1858" t="b">
        <v>0</v>
      </c>
      <c r="CC1858" t="b">
        <v>0</v>
      </c>
      <c r="CF1858">
        <v>128340</v>
      </c>
      <c r="CH1858">
        <v>89838</v>
      </c>
      <c r="CI1858">
        <v>70</v>
      </c>
      <c r="CJ1858">
        <v>0</v>
      </c>
      <c r="CK1858">
        <f>YEAR(tbl_Opportunity[[#This Row],[Close Date]])</f>
        <v>2021</v>
      </c>
    </row>
    <row r="1859" spans="1:89">
      <c r="A1859" t="s">
        <v>4650</v>
      </c>
      <c r="B1859" t="b">
        <v>0</v>
      </c>
      <c r="D1859" t="b">
        <v>0</v>
      </c>
      <c r="H1859" s="1">
        <v>44456</v>
      </c>
      <c r="I1859" t="b">
        <v>0</v>
      </c>
      <c r="L1859" t="s">
        <v>5274</v>
      </c>
      <c r="O1859" t="s">
        <v>2393</v>
      </c>
      <c r="P1859" t="b">
        <v>1</v>
      </c>
      <c r="Q1859" s="2">
        <v>44153.850208333337</v>
      </c>
      <c r="R1859" s="1"/>
      <c r="S1859" t="b">
        <v>0</v>
      </c>
      <c r="U1859" s="1"/>
      <c r="V1859" t="b">
        <v>0</v>
      </c>
      <c r="W1859" s="1">
        <v>44256</v>
      </c>
      <c r="X1859">
        <v>3</v>
      </c>
      <c r="Y1859">
        <v>2021</v>
      </c>
      <c r="Z1859" t="s">
        <v>1659</v>
      </c>
      <c r="AA1859" t="s">
        <v>1660</v>
      </c>
      <c r="AB1859" t="b">
        <v>0</v>
      </c>
      <c r="AC1859" t="b">
        <v>1</v>
      </c>
      <c r="AE1859" t="b">
        <v>1</v>
      </c>
      <c r="AF1859" t="b">
        <v>0</v>
      </c>
      <c r="AG1859" t="b">
        <v>0</v>
      </c>
      <c r="AH1859" t="s">
        <v>105</v>
      </c>
      <c r="AI1859" t="b">
        <v>0</v>
      </c>
      <c r="AK1859" t="b">
        <v>0</v>
      </c>
      <c r="AL1859" s="1">
        <v>44294</v>
      </c>
      <c r="AM1859" t="s">
        <v>162</v>
      </c>
      <c r="AN1859" s="2">
        <v>44348.796840277777</v>
      </c>
      <c r="AP1859" s="2">
        <v>44302.05914351852</v>
      </c>
      <c r="AQ1859" s="1"/>
      <c r="AS1859" t="b">
        <v>0</v>
      </c>
      <c r="AV1859" t="s">
        <v>213</v>
      </c>
      <c r="BB1859" t="s">
        <v>5275</v>
      </c>
      <c r="BD1859" t="b">
        <v>0</v>
      </c>
      <c r="BH1859" t="s">
        <v>3139</v>
      </c>
      <c r="BI1859" t="s">
        <v>1668</v>
      </c>
      <c r="BL1859" t="s">
        <v>5274</v>
      </c>
      <c r="BM1859" t="s">
        <v>202</v>
      </c>
      <c r="BN1859" t="s">
        <v>2414</v>
      </c>
      <c r="BQ1859" t="s">
        <v>204</v>
      </c>
      <c r="BR1859" t="b">
        <v>0</v>
      </c>
      <c r="BT1859" t="b">
        <v>0</v>
      </c>
      <c r="BW1859" t="s">
        <v>1662</v>
      </c>
      <c r="BX1859" t="b">
        <v>0</v>
      </c>
      <c r="BY1859" s="2">
        <v>44376.857581018521</v>
      </c>
      <c r="BZ1859" t="s">
        <v>3140</v>
      </c>
      <c r="CB1859" t="b">
        <v>0</v>
      </c>
      <c r="CC1859" t="b">
        <v>0</v>
      </c>
      <c r="CD1859">
        <v>0</v>
      </c>
      <c r="CE1859">
        <v>0</v>
      </c>
      <c r="CF1859">
        <v>119370</v>
      </c>
      <c r="CH1859">
        <v>83559</v>
      </c>
      <c r="CI1859">
        <v>70</v>
      </c>
      <c r="CJ1859">
        <v>0</v>
      </c>
      <c r="CK1859">
        <f>YEAR(tbl_Opportunity[[#This Row],[Close Date]])</f>
        <v>2021</v>
      </c>
    </row>
    <row r="1860" spans="1:89">
      <c r="A1860" t="s">
        <v>5276</v>
      </c>
      <c r="B1860" t="b">
        <v>0</v>
      </c>
      <c r="D1860" t="b">
        <v>0</v>
      </c>
      <c r="H1860" s="1">
        <v>44463</v>
      </c>
      <c r="I1860" t="b">
        <v>0</v>
      </c>
      <c r="L1860" t="s">
        <v>5277</v>
      </c>
      <c r="O1860" t="s">
        <v>2393</v>
      </c>
      <c r="P1860" t="b">
        <v>1</v>
      </c>
      <c r="Q1860" s="2">
        <v>44222.764733796299</v>
      </c>
      <c r="R1860" s="1"/>
      <c r="S1860" t="b">
        <v>0</v>
      </c>
      <c r="U1860" s="1"/>
      <c r="V1860" t="b">
        <v>0</v>
      </c>
      <c r="W1860" s="1">
        <v>44256</v>
      </c>
      <c r="X1860">
        <v>3</v>
      </c>
      <c r="Y1860">
        <v>2021</v>
      </c>
      <c r="Z1860" t="s">
        <v>2564</v>
      </c>
      <c r="AA1860" t="s">
        <v>2565</v>
      </c>
      <c r="AB1860" t="b">
        <v>0</v>
      </c>
      <c r="AC1860" t="b">
        <v>1</v>
      </c>
      <c r="AE1860" t="b">
        <v>1</v>
      </c>
      <c r="AF1860" t="b">
        <v>0</v>
      </c>
      <c r="AG1860" t="b">
        <v>0</v>
      </c>
      <c r="AH1860" t="s">
        <v>4366</v>
      </c>
      <c r="AI1860" t="b">
        <v>0</v>
      </c>
      <c r="AJ1860" t="s">
        <v>462</v>
      </c>
      <c r="AK1860" t="b">
        <v>0</v>
      </c>
      <c r="AL1860" s="1">
        <v>44222</v>
      </c>
      <c r="AM1860" t="s">
        <v>3139</v>
      </c>
      <c r="AN1860" s="2">
        <v>44376.141412037039</v>
      </c>
      <c r="AP1860" s="2">
        <v>44222.994953703703</v>
      </c>
      <c r="AQ1860" s="1"/>
      <c r="AS1860" t="b">
        <v>0</v>
      </c>
      <c r="AV1860" t="s">
        <v>213</v>
      </c>
      <c r="AY1860" t="s">
        <v>236</v>
      </c>
      <c r="AZ1860" t="s">
        <v>237</v>
      </c>
      <c r="BB1860" t="s">
        <v>5278</v>
      </c>
      <c r="BD1860" t="b">
        <v>0</v>
      </c>
      <c r="BH1860" t="s">
        <v>3139</v>
      </c>
      <c r="BI1860" t="s">
        <v>2055</v>
      </c>
      <c r="BJ1860" t="s">
        <v>196</v>
      </c>
      <c r="BL1860" t="s">
        <v>5277</v>
      </c>
      <c r="BM1860" t="s">
        <v>202</v>
      </c>
      <c r="BN1860" t="s">
        <v>203</v>
      </c>
      <c r="BQ1860" t="s">
        <v>204</v>
      </c>
      <c r="BR1860" t="b">
        <v>0</v>
      </c>
      <c r="BT1860" t="b">
        <v>0</v>
      </c>
      <c r="BU1860" t="s">
        <v>5279</v>
      </c>
      <c r="BW1860" t="s">
        <v>2565</v>
      </c>
      <c r="BX1860" t="b">
        <v>0</v>
      </c>
      <c r="BY1860" s="2">
        <v>44376.857581018521</v>
      </c>
      <c r="BZ1860" t="s">
        <v>3140</v>
      </c>
      <c r="CB1860" t="b">
        <v>0</v>
      </c>
      <c r="CC1860" t="b">
        <v>0</v>
      </c>
      <c r="CD1860">
        <v>0</v>
      </c>
      <c r="CE1860">
        <v>0</v>
      </c>
      <c r="CF1860">
        <v>64444.31</v>
      </c>
      <c r="CH1860">
        <v>57999.88</v>
      </c>
      <c r="CI1860">
        <v>90</v>
      </c>
      <c r="CJ1860">
        <v>0</v>
      </c>
      <c r="CK1860">
        <f>YEAR(tbl_Opportunity[[#This Row],[Close Date]])</f>
        <v>2021</v>
      </c>
    </row>
    <row r="1861" spans="1:89">
      <c r="A1861" t="s">
        <v>5280</v>
      </c>
      <c r="B1861" t="b">
        <v>0</v>
      </c>
      <c r="D1861" t="b">
        <v>0</v>
      </c>
      <c r="E1861" t="s">
        <v>5281</v>
      </c>
      <c r="H1861" s="1">
        <v>44376</v>
      </c>
      <c r="I1861" t="b">
        <v>0</v>
      </c>
      <c r="L1861" t="s">
        <v>5282</v>
      </c>
      <c r="O1861" t="s">
        <v>4757</v>
      </c>
      <c r="P1861" t="b">
        <v>0</v>
      </c>
      <c r="Q1861" s="2">
        <v>44316.415405092594</v>
      </c>
      <c r="R1861" s="1"/>
      <c r="S1861" t="b">
        <v>0</v>
      </c>
      <c r="U1861" s="1"/>
      <c r="V1861" t="b">
        <v>0</v>
      </c>
      <c r="W1861" s="1">
        <v>44228</v>
      </c>
      <c r="X1861">
        <v>2</v>
      </c>
      <c r="Y1861">
        <v>2021</v>
      </c>
      <c r="Z1861" t="s">
        <v>2564</v>
      </c>
      <c r="AA1861" t="s">
        <v>2565</v>
      </c>
      <c r="AB1861" t="b">
        <v>1</v>
      </c>
      <c r="AC1861" t="b">
        <v>1</v>
      </c>
      <c r="AE1861" t="b">
        <v>1</v>
      </c>
      <c r="AF1861" t="b">
        <v>0</v>
      </c>
      <c r="AG1861" t="b">
        <v>0</v>
      </c>
      <c r="AH1861" t="s">
        <v>105</v>
      </c>
      <c r="AI1861" t="b">
        <v>0</v>
      </c>
      <c r="AJ1861" t="s">
        <v>433</v>
      </c>
      <c r="AK1861" t="b">
        <v>0</v>
      </c>
      <c r="AL1861" s="1">
        <v>44334</v>
      </c>
      <c r="AM1861" t="s">
        <v>4757</v>
      </c>
      <c r="AN1861" s="2">
        <v>44364.529548611114</v>
      </c>
      <c r="AP1861" s="2"/>
      <c r="AQ1861" s="1"/>
      <c r="AS1861" t="b">
        <v>0</v>
      </c>
      <c r="AV1861" t="s">
        <v>93</v>
      </c>
      <c r="BB1861" t="s">
        <v>5283</v>
      </c>
      <c r="BD1861" t="b">
        <v>0</v>
      </c>
      <c r="BG1861" t="s">
        <v>5284</v>
      </c>
      <c r="BH1861" t="s">
        <v>4757</v>
      </c>
      <c r="BI1861" t="s">
        <v>2055</v>
      </c>
      <c r="BJ1861" t="s">
        <v>216</v>
      </c>
      <c r="BL1861" t="s">
        <v>5282</v>
      </c>
      <c r="BM1861" t="s">
        <v>202</v>
      </c>
      <c r="BN1861" t="s">
        <v>203</v>
      </c>
      <c r="BQ1861" t="s">
        <v>204</v>
      </c>
      <c r="BR1861" t="b">
        <v>0</v>
      </c>
      <c r="BT1861" t="b">
        <v>0</v>
      </c>
      <c r="BU1861" t="s">
        <v>5163</v>
      </c>
      <c r="BW1861" t="s">
        <v>2565</v>
      </c>
      <c r="BX1861" t="b">
        <v>0</v>
      </c>
      <c r="BY1861" s="2">
        <v>44376.857581018521</v>
      </c>
      <c r="BZ1861" t="s">
        <v>265</v>
      </c>
      <c r="CB1861" t="b">
        <v>0</v>
      </c>
      <c r="CC1861" t="b">
        <v>0</v>
      </c>
      <c r="CD1861">
        <v>0</v>
      </c>
      <c r="CE1861">
        <v>0</v>
      </c>
      <c r="CF1861">
        <v>37716.25</v>
      </c>
      <c r="CH1861">
        <v>33944.629999999997</v>
      </c>
      <c r="CI1861">
        <v>90</v>
      </c>
      <c r="CJ1861">
        <v>0</v>
      </c>
      <c r="CK1861">
        <f>YEAR(tbl_Opportunity[[#This Row],[Close Date]])</f>
        <v>2021</v>
      </c>
    </row>
    <row r="1862" spans="1:89">
      <c r="A1862" t="s">
        <v>1220</v>
      </c>
      <c r="B1862" t="b">
        <v>0</v>
      </c>
      <c r="D1862" t="b">
        <v>0</v>
      </c>
      <c r="H1862" s="1">
        <v>44561</v>
      </c>
      <c r="I1862" t="b">
        <v>0</v>
      </c>
      <c r="L1862" t="s">
        <v>1814</v>
      </c>
      <c r="O1862" t="s">
        <v>375</v>
      </c>
      <c r="P1862" t="b">
        <v>0</v>
      </c>
      <c r="Q1862" s="2">
        <v>44204.787604166668</v>
      </c>
      <c r="R1862" s="1"/>
      <c r="S1862" t="b">
        <v>0</v>
      </c>
      <c r="U1862" s="1"/>
      <c r="V1862" t="b">
        <v>0</v>
      </c>
      <c r="W1862" s="1">
        <v>44287</v>
      </c>
      <c r="X1862">
        <v>4</v>
      </c>
      <c r="Y1862">
        <v>2021</v>
      </c>
      <c r="Z1862" t="s">
        <v>1659</v>
      </c>
      <c r="AA1862" t="s">
        <v>1660</v>
      </c>
      <c r="AB1862" t="b">
        <v>1</v>
      </c>
      <c r="AC1862" t="b">
        <v>1</v>
      </c>
      <c r="AE1862" t="b">
        <v>1</v>
      </c>
      <c r="AF1862" t="b">
        <v>0</v>
      </c>
      <c r="AG1862" t="b">
        <v>0</v>
      </c>
      <c r="AH1862" t="s">
        <v>4366</v>
      </c>
      <c r="AI1862" t="b">
        <v>0</v>
      </c>
      <c r="AJ1862" t="s">
        <v>462</v>
      </c>
      <c r="AK1862" t="b">
        <v>0</v>
      </c>
      <c r="AL1862" s="1">
        <v>44259</v>
      </c>
      <c r="AM1862" t="s">
        <v>162</v>
      </c>
      <c r="AN1862" s="2">
        <v>44348.796597222223</v>
      </c>
      <c r="AP1862" s="2">
        <v>44218.905891203707</v>
      </c>
      <c r="AQ1862" s="1"/>
      <c r="AS1862" t="b">
        <v>0</v>
      </c>
      <c r="AV1862" t="s">
        <v>248</v>
      </c>
      <c r="BB1862" t="s">
        <v>5285</v>
      </c>
      <c r="BD1862" t="b">
        <v>0</v>
      </c>
      <c r="BH1862" t="s">
        <v>311</v>
      </c>
      <c r="BI1862" t="s">
        <v>1072</v>
      </c>
      <c r="BL1862" t="s">
        <v>1814</v>
      </c>
      <c r="BM1862" t="s">
        <v>202</v>
      </c>
      <c r="BN1862" t="s">
        <v>203</v>
      </c>
      <c r="BQ1862" t="s">
        <v>204</v>
      </c>
      <c r="BR1862" t="b">
        <v>0</v>
      </c>
      <c r="BT1862" t="b">
        <v>0</v>
      </c>
      <c r="BW1862" t="s">
        <v>1662</v>
      </c>
      <c r="BX1862" t="b">
        <v>0</v>
      </c>
      <c r="BY1862" s="2">
        <v>44376.857581018521</v>
      </c>
      <c r="BZ1862" t="s">
        <v>314</v>
      </c>
      <c r="CB1862" t="b">
        <v>0</v>
      </c>
      <c r="CC1862" t="b">
        <v>0</v>
      </c>
      <c r="CF1862">
        <v>22050</v>
      </c>
      <c r="CH1862">
        <v>15435</v>
      </c>
      <c r="CI1862">
        <v>70</v>
      </c>
      <c r="CJ1862">
        <v>0</v>
      </c>
      <c r="CK1862">
        <f>YEAR(tbl_Opportunity[[#This Row],[Close Date]])</f>
        <v>2021</v>
      </c>
    </row>
    <row r="1863" spans="1:89">
      <c r="A1863" t="s">
        <v>5286</v>
      </c>
      <c r="B1863" t="b">
        <v>0</v>
      </c>
      <c r="D1863" t="b">
        <v>0</v>
      </c>
      <c r="H1863" s="1">
        <v>44651</v>
      </c>
      <c r="I1863" t="b">
        <v>0</v>
      </c>
      <c r="L1863" t="s">
        <v>5287</v>
      </c>
      <c r="O1863" t="s">
        <v>2393</v>
      </c>
      <c r="P1863" t="b">
        <v>1</v>
      </c>
      <c r="Q1863" s="2">
        <v>44173.973530092589</v>
      </c>
      <c r="R1863" s="1"/>
      <c r="S1863" t="b">
        <v>0</v>
      </c>
      <c r="U1863" s="1"/>
      <c r="V1863" t="b">
        <v>0</v>
      </c>
      <c r="W1863" s="1">
        <v>44562</v>
      </c>
      <c r="X1863">
        <v>1</v>
      </c>
      <c r="Y1863">
        <v>2022</v>
      </c>
      <c r="Z1863" t="s">
        <v>2564</v>
      </c>
      <c r="AA1863" t="s">
        <v>2565</v>
      </c>
      <c r="AB1863" t="b">
        <v>1</v>
      </c>
      <c r="AC1863" t="b">
        <v>1</v>
      </c>
      <c r="AE1863" t="b">
        <v>1</v>
      </c>
      <c r="AF1863" t="b">
        <v>0</v>
      </c>
      <c r="AG1863" t="b">
        <v>0</v>
      </c>
      <c r="AH1863" t="s">
        <v>4366</v>
      </c>
      <c r="AI1863" t="b">
        <v>0</v>
      </c>
      <c r="AK1863" t="b">
        <v>0</v>
      </c>
      <c r="AL1863" s="1">
        <v>44266</v>
      </c>
      <c r="AM1863" t="s">
        <v>162</v>
      </c>
      <c r="AN1863" s="2">
        <v>44348.796805555554</v>
      </c>
      <c r="AP1863" s="2">
        <v>44307.608738425923</v>
      </c>
      <c r="AQ1863" s="1"/>
      <c r="AS1863" t="b">
        <v>0</v>
      </c>
      <c r="AV1863" t="s">
        <v>213</v>
      </c>
      <c r="BB1863" t="s">
        <v>5288</v>
      </c>
      <c r="BD1863" t="b">
        <v>0</v>
      </c>
      <c r="BH1863" t="s">
        <v>3139</v>
      </c>
      <c r="BI1863" t="s">
        <v>2055</v>
      </c>
      <c r="BL1863" t="s">
        <v>5287</v>
      </c>
      <c r="BM1863" t="s">
        <v>202</v>
      </c>
      <c r="BN1863" t="s">
        <v>2414</v>
      </c>
      <c r="BQ1863" t="s">
        <v>204</v>
      </c>
      <c r="BR1863" t="b">
        <v>0</v>
      </c>
      <c r="BT1863" t="b">
        <v>0</v>
      </c>
      <c r="BW1863" t="s">
        <v>2565</v>
      </c>
      <c r="BX1863" t="b">
        <v>0</v>
      </c>
      <c r="BY1863" s="2">
        <v>44376.857581018521</v>
      </c>
      <c r="BZ1863" t="s">
        <v>3140</v>
      </c>
      <c r="CB1863" t="b">
        <v>0</v>
      </c>
      <c r="CC1863" t="b">
        <v>0</v>
      </c>
      <c r="CD1863">
        <v>0</v>
      </c>
      <c r="CE1863">
        <v>0</v>
      </c>
      <c r="CF1863">
        <v>110402.21</v>
      </c>
      <c r="CH1863">
        <v>99361.99</v>
      </c>
      <c r="CI1863">
        <v>90</v>
      </c>
      <c r="CJ1863">
        <v>0</v>
      </c>
      <c r="CK1863">
        <f>YEAR(tbl_Opportunity[[#This Row],[Close Date]])</f>
        <v>2022</v>
      </c>
    </row>
    <row r="1864" spans="1:89">
      <c r="A1864" t="s">
        <v>5289</v>
      </c>
      <c r="B1864" t="b">
        <v>0</v>
      </c>
      <c r="D1864" t="b">
        <v>0</v>
      </c>
      <c r="H1864" s="1">
        <v>44469</v>
      </c>
      <c r="I1864" t="b">
        <v>0</v>
      </c>
      <c r="L1864" t="s">
        <v>5290</v>
      </c>
      <c r="O1864" t="s">
        <v>3202</v>
      </c>
      <c r="P1864" t="b">
        <v>1</v>
      </c>
      <c r="Q1864" s="2">
        <v>44224.942824074074</v>
      </c>
      <c r="R1864" s="1"/>
      <c r="S1864" t="b">
        <v>0</v>
      </c>
      <c r="U1864" s="1"/>
      <c r="V1864" t="b">
        <v>0</v>
      </c>
      <c r="W1864" s="1">
        <v>44256</v>
      </c>
      <c r="X1864">
        <v>3</v>
      </c>
      <c r="Y1864">
        <v>2021</v>
      </c>
      <c r="Z1864" t="s">
        <v>161</v>
      </c>
      <c r="AA1864" t="s">
        <v>161</v>
      </c>
      <c r="AB1864" t="b">
        <v>1</v>
      </c>
      <c r="AC1864" t="b">
        <v>1</v>
      </c>
      <c r="AE1864" t="b">
        <v>1</v>
      </c>
      <c r="AF1864" t="b">
        <v>0</v>
      </c>
      <c r="AG1864" t="b">
        <v>0</v>
      </c>
      <c r="AH1864" t="s">
        <v>105</v>
      </c>
      <c r="AI1864" t="b">
        <v>0</v>
      </c>
      <c r="AK1864" t="b">
        <v>0</v>
      </c>
      <c r="AL1864" s="1">
        <v>44354</v>
      </c>
      <c r="AM1864" t="s">
        <v>3202</v>
      </c>
      <c r="AN1864" s="2">
        <v>44368.887662037036</v>
      </c>
      <c r="AP1864" s="2">
        <v>44356.757094907407</v>
      </c>
      <c r="AQ1864" s="1">
        <v>44356</v>
      </c>
      <c r="AS1864" t="b">
        <v>0</v>
      </c>
      <c r="AV1864" t="s">
        <v>213</v>
      </c>
      <c r="BB1864" t="s">
        <v>5291</v>
      </c>
      <c r="BD1864" t="b">
        <v>0</v>
      </c>
      <c r="BH1864" t="s">
        <v>3202</v>
      </c>
      <c r="BI1864" t="s">
        <v>1072</v>
      </c>
      <c r="BL1864" t="s">
        <v>5290</v>
      </c>
      <c r="BM1864" t="s">
        <v>202</v>
      </c>
      <c r="BN1864" t="s">
        <v>2414</v>
      </c>
      <c r="BP1864" t="s">
        <v>5292</v>
      </c>
      <c r="BQ1864" t="s">
        <v>204</v>
      </c>
      <c r="BR1864" t="b">
        <v>0</v>
      </c>
      <c r="BT1864" t="b">
        <v>0</v>
      </c>
      <c r="BW1864" t="s">
        <v>349</v>
      </c>
      <c r="BX1864" t="b">
        <v>0</v>
      </c>
      <c r="BY1864" s="2">
        <v>44376.857581018521</v>
      </c>
      <c r="BZ1864" t="s">
        <v>3204</v>
      </c>
      <c r="CB1864" t="b">
        <v>0</v>
      </c>
      <c r="CC1864" t="b">
        <v>0</v>
      </c>
      <c r="CD1864">
        <v>0</v>
      </c>
      <c r="CE1864">
        <v>0</v>
      </c>
      <c r="CF1864">
        <v>170144</v>
      </c>
      <c r="CH1864">
        <v>51043.199999999997</v>
      </c>
      <c r="CI1864">
        <v>30</v>
      </c>
      <c r="CJ1864">
        <v>0</v>
      </c>
      <c r="CK1864">
        <f>YEAR(tbl_Opportunity[[#This Row],[Close Date]])</f>
        <v>2021</v>
      </c>
    </row>
    <row r="1865" spans="1:89">
      <c r="A1865" t="s">
        <v>328</v>
      </c>
      <c r="B1865" t="b">
        <v>0</v>
      </c>
      <c r="D1865" t="b">
        <v>0</v>
      </c>
      <c r="H1865" s="1">
        <v>44561</v>
      </c>
      <c r="I1865" t="b">
        <v>0</v>
      </c>
      <c r="O1865" t="s">
        <v>4222</v>
      </c>
      <c r="P1865" t="b">
        <v>1</v>
      </c>
      <c r="Q1865" s="2">
        <v>43694.042453703703</v>
      </c>
      <c r="R1865" s="1"/>
      <c r="S1865" t="b">
        <v>0</v>
      </c>
      <c r="U1865" s="1"/>
      <c r="V1865" t="b">
        <v>0</v>
      </c>
      <c r="W1865" s="1">
        <v>44287</v>
      </c>
      <c r="X1865">
        <v>4</v>
      </c>
      <c r="Y1865">
        <v>2021</v>
      </c>
      <c r="Z1865" t="s">
        <v>161</v>
      </c>
      <c r="AA1865" t="s">
        <v>161</v>
      </c>
      <c r="AB1865" t="b">
        <v>1</v>
      </c>
      <c r="AC1865" t="b">
        <v>1</v>
      </c>
      <c r="AE1865" t="b">
        <v>1</v>
      </c>
      <c r="AF1865" t="b">
        <v>0</v>
      </c>
      <c r="AG1865" t="b">
        <v>0</v>
      </c>
      <c r="AH1865" t="s">
        <v>4366</v>
      </c>
      <c r="AI1865" t="b">
        <v>0</v>
      </c>
      <c r="AK1865" t="b">
        <v>0</v>
      </c>
      <c r="AL1865" s="1">
        <v>44292</v>
      </c>
      <c r="AM1865" t="s">
        <v>162</v>
      </c>
      <c r="AN1865" s="2">
        <v>44348.796805555554</v>
      </c>
      <c r="AP1865" s="2">
        <v>44294.970150462963</v>
      </c>
      <c r="AQ1865" s="1"/>
      <c r="AS1865" t="b">
        <v>0</v>
      </c>
      <c r="AV1865" t="s">
        <v>248</v>
      </c>
      <c r="BB1865" t="s">
        <v>5293</v>
      </c>
      <c r="BD1865" t="b">
        <v>0</v>
      </c>
      <c r="BH1865" t="s">
        <v>3202</v>
      </c>
      <c r="BI1865" t="s">
        <v>1072</v>
      </c>
      <c r="BL1865" t="s">
        <v>5294</v>
      </c>
      <c r="BM1865" t="s">
        <v>202</v>
      </c>
      <c r="BN1865" t="s">
        <v>2414</v>
      </c>
      <c r="BP1865" t="s">
        <v>5295</v>
      </c>
      <c r="BQ1865" t="s">
        <v>204</v>
      </c>
      <c r="BR1865" t="b">
        <v>0</v>
      </c>
      <c r="BT1865" t="b">
        <v>0</v>
      </c>
      <c r="BW1865" t="s">
        <v>349</v>
      </c>
      <c r="BX1865" t="b">
        <v>0</v>
      </c>
      <c r="BY1865" s="2">
        <v>44376.857569444444</v>
      </c>
      <c r="BZ1865" t="s">
        <v>3204</v>
      </c>
      <c r="CB1865" t="b">
        <v>0</v>
      </c>
      <c r="CC1865" t="b">
        <v>0</v>
      </c>
      <c r="CF1865">
        <v>152000</v>
      </c>
      <c r="CH1865">
        <v>45600</v>
      </c>
      <c r="CI1865">
        <v>30</v>
      </c>
      <c r="CJ1865">
        <v>0</v>
      </c>
      <c r="CK1865">
        <f>YEAR(tbl_Opportunity[[#This Row],[Close Date]])</f>
        <v>2021</v>
      </c>
    </row>
    <row r="1866" spans="1:89">
      <c r="A1866" t="s">
        <v>5296</v>
      </c>
      <c r="B1866" t="b">
        <v>0</v>
      </c>
      <c r="D1866" t="b">
        <v>0</v>
      </c>
      <c r="E1866" t="s">
        <v>3126</v>
      </c>
      <c r="H1866" s="1">
        <v>44561</v>
      </c>
      <c r="I1866" t="b">
        <v>0</v>
      </c>
      <c r="L1866" t="s">
        <v>5297</v>
      </c>
      <c r="O1866" t="s">
        <v>215</v>
      </c>
      <c r="P1866" t="b">
        <v>1</v>
      </c>
      <c r="Q1866" s="2">
        <v>43628.723229166666</v>
      </c>
      <c r="R1866" s="1"/>
      <c r="S1866" t="b">
        <v>0</v>
      </c>
      <c r="U1866" s="1"/>
      <c r="V1866" t="b">
        <v>0</v>
      </c>
      <c r="W1866" s="1">
        <v>44287</v>
      </c>
      <c r="X1866">
        <v>4</v>
      </c>
      <c r="Y1866">
        <v>2021</v>
      </c>
      <c r="Z1866" t="s">
        <v>161</v>
      </c>
      <c r="AA1866" t="s">
        <v>161</v>
      </c>
      <c r="AB1866" t="b">
        <v>1</v>
      </c>
      <c r="AC1866" t="b">
        <v>1</v>
      </c>
      <c r="AE1866" t="b">
        <v>1</v>
      </c>
      <c r="AF1866" t="b">
        <v>1</v>
      </c>
      <c r="AG1866" t="b">
        <v>1</v>
      </c>
      <c r="AH1866" t="s">
        <v>4366</v>
      </c>
      <c r="AI1866" t="b">
        <v>0</v>
      </c>
      <c r="AK1866" t="b">
        <v>0</v>
      </c>
      <c r="AL1866" s="1">
        <v>44370</v>
      </c>
      <c r="AM1866" t="s">
        <v>4073</v>
      </c>
      <c r="AN1866" s="2">
        <v>44370.610671296294</v>
      </c>
      <c r="AP1866" s="2">
        <v>43892.905601851853</v>
      </c>
      <c r="AQ1866" s="1"/>
      <c r="AS1866" t="b">
        <v>0</v>
      </c>
      <c r="AV1866" t="s">
        <v>213</v>
      </c>
      <c r="BB1866" t="s">
        <v>5298</v>
      </c>
      <c r="BD1866" t="b">
        <v>0</v>
      </c>
      <c r="BH1866" t="s">
        <v>4073</v>
      </c>
      <c r="BI1866" t="s">
        <v>1243</v>
      </c>
      <c r="BL1866" t="s">
        <v>5297</v>
      </c>
      <c r="BM1866" t="s">
        <v>202</v>
      </c>
      <c r="BN1866" t="s">
        <v>2414</v>
      </c>
      <c r="BQ1866" t="s">
        <v>204</v>
      </c>
      <c r="BR1866" t="b">
        <v>0</v>
      </c>
      <c r="BT1866" t="b">
        <v>0</v>
      </c>
      <c r="BW1866" t="s">
        <v>349</v>
      </c>
      <c r="BX1866" t="b">
        <v>0</v>
      </c>
      <c r="BY1866" s="2">
        <v>44376.857569444444</v>
      </c>
      <c r="BZ1866" t="s">
        <v>2812</v>
      </c>
      <c r="CB1866" t="b">
        <v>0</v>
      </c>
      <c r="CC1866" t="b">
        <v>0</v>
      </c>
      <c r="CF1866">
        <v>140000</v>
      </c>
      <c r="CH1866">
        <v>42000</v>
      </c>
      <c r="CI1866">
        <v>30</v>
      </c>
      <c r="CJ1866">
        <v>0</v>
      </c>
      <c r="CK1866">
        <f>YEAR(tbl_Opportunity[[#This Row],[Close Date]])</f>
        <v>2021</v>
      </c>
    </row>
    <row r="1867" spans="1:89">
      <c r="A1867" t="s">
        <v>5299</v>
      </c>
      <c r="B1867" t="b">
        <v>0</v>
      </c>
      <c r="D1867" t="b">
        <v>0</v>
      </c>
      <c r="H1867" s="1">
        <v>44469</v>
      </c>
      <c r="I1867" t="b">
        <v>0</v>
      </c>
      <c r="L1867" t="s">
        <v>5300</v>
      </c>
      <c r="M1867" t="s">
        <v>5301</v>
      </c>
      <c r="N1867" t="s">
        <v>345</v>
      </c>
      <c r="O1867" t="s">
        <v>272</v>
      </c>
      <c r="P1867" t="b">
        <v>0</v>
      </c>
      <c r="Q1867" s="2">
        <v>43762.581747685188</v>
      </c>
      <c r="R1867" s="1"/>
      <c r="S1867" t="b">
        <v>0</v>
      </c>
      <c r="U1867" s="1"/>
      <c r="V1867" t="b">
        <v>0</v>
      </c>
      <c r="W1867" s="1">
        <v>44256</v>
      </c>
      <c r="X1867">
        <v>3</v>
      </c>
      <c r="Y1867">
        <v>2021</v>
      </c>
      <c r="Z1867" t="s">
        <v>161</v>
      </c>
      <c r="AA1867" t="s">
        <v>161</v>
      </c>
      <c r="AB1867" t="b">
        <v>0</v>
      </c>
      <c r="AC1867" t="b">
        <v>1</v>
      </c>
      <c r="AE1867" t="b">
        <v>1</v>
      </c>
      <c r="AF1867" t="b">
        <v>0</v>
      </c>
      <c r="AG1867" t="b">
        <v>0</v>
      </c>
      <c r="AH1867" t="s">
        <v>4366</v>
      </c>
      <c r="AI1867" t="b">
        <v>0</v>
      </c>
      <c r="AJ1867" t="s">
        <v>462</v>
      </c>
      <c r="AK1867" t="b">
        <v>0</v>
      </c>
      <c r="AL1867" s="1">
        <v>44274</v>
      </c>
      <c r="AM1867" t="s">
        <v>162</v>
      </c>
      <c r="AN1867" s="2">
        <v>44348.796851851854</v>
      </c>
      <c r="AP1867" s="2">
        <v>44238.645810185182</v>
      </c>
      <c r="AQ1867" s="1"/>
      <c r="AS1867" t="b">
        <v>0</v>
      </c>
      <c r="AV1867" t="s">
        <v>248</v>
      </c>
      <c r="AY1867" t="s">
        <v>236</v>
      </c>
      <c r="AZ1867" t="s">
        <v>435</v>
      </c>
      <c r="BB1867" t="s">
        <v>5302</v>
      </c>
      <c r="BD1867" t="b">
        <v>0</v>
      </c>
      <c r="BF1867" t="s">
        <v>5303</v>
      </c>
      <c r="BG1867" t="s">
        <v>5256</v>
      </c>
      <c r="BH1867" t="s">
        <v>194</v>
      </c>
      <c r="BI1867" t="s">
        <v>2055</v>
      </c>
      <c r="BJ1867" t="s">
        <v>216</v>
      </c>
      <c r="BL1867" t="s">
        <v>5300</v>
      </c>
      <c r="BM1867" t="s">
        <v>202</v>
      </c>
      <c r="BN1867" t="s">
        <v>203</v>
      </c>
      <c r="BQ1867" t="s">
        <v>204</v>
      </c>
      <c r="BR1867" t="b">
        <v>1</v>
      </c>
      <c r="BT1867" t="b">
        <v>0</v>
      </c>
      <c r="BW1867" t="s">
        <v>313</v>
      </c>
      <c r="BX1867" t="b">
        <v>0</v>
      </c>
      <c r="BY1867" s="2">
        <v>44376.857569444444</v>
      </c>
      <c r="BZ1867" t="s">
        <v>265</v>
      </c>
      <c r="CB1867" t="b">
        <v>0</v>
      </c>
      <c r="CC1867" t="b">
        <v>0</v>
      </c>
      <c r="CF1867">
        <v>98134</v>
      </c>
      <c r="CH1867">
        <v>4906.7</v>
      </c>
      <c r="CI1867">
        <v>5</v>
      </c>
      <c r="CJ1867">
        <v>0</v>
      </c>
      <c r="CK1867">
        <f>YEAR(tbl_Opportunity[[#This Row],[Close Date]])</f>
        <v>2021</v>
      </c>
    </row>
    <row r="1868" spans="1:89">
      <c r="A1868" t="s">
        <v>2876</v>
      </c>
      <c r="B1868" t="b">
        <v>0</v>
      </c>
      <c r="D1868" t="b">
        <v>0</v>
      </c>
      <c r="H1868" s="1">
        <v>44469</v>
      </c>
      <c r="I1868" t="b">
        <v>0</v>
      </c>
      <c r="L1868" t="s">
        <v>5304</v>
      </c>
      <c r="M1868" t="s">
        <v>5305</v>
      </c>
      <c r="N1868" t="s">
        <v>345</v>
      </c>
      <c r="O1868" t="s">
        <v>194</v>
      </c>
      <c r="P1868" t="b">
        <v>0</v>
      </c>
      <c r="Q1868" s="2">
        <v>43594.620752314811</v>
      </c>
      <c r="R1868" s="1"/>
      <c r="S1868" t="b">
        <v>0</v>
      </c>
      <c r="U1868" s="1"/>
      <c r="V1868" t="b">
        <v>0</v>
      </c>
      <c r="W1868" s="1">
        <v>44256</v>
      </c>
      <c r="X1868">
        <v>3</v>
      </c>
      <c r="Y1868">
        <v>2021</v>
      </c>
      <c r="Z1868" t="s">
        <v>161</v>
      </c>
      <c r="AA1868" t="s">
        <v>161</v>
      </c>
      <c r="AB1868" t="b">
        <v>0</v>
      </c>
      <c r="AC1868" t="b">
        <v>0</v>
      </c>
      <c r="AE1868" t="b">
        <v>1</v>
      </c>
      <c r="AF1868" t="b">
        <v>0</v>
      </c>
      <c r="AG1868" t="b">
        <v>0</v>
      </c>
      <c r="AH1868" t="s">
        <v>3190</v>
      </c>
      <c r="AI1868" t="b">
        <v>0</v>
      </c>
      <c r="AJ1868" t="s">
        <v>211</v>
      </c>
      <c r="AK1868" t="b">
        <v>0</v>
      </c>
      <c r="AL1868" s="1">
        <v>44120</v>
      </c>
      <c r="AM1868" t="s">
        <v>162</v>
      </c>
      <c r="AN1868" s="2">
        <v>44348.796724537038</v>
      </c>
      <c r="AP1868" s="2">
        <v>44280.497430555559</v>
      </c>
      <c r="AQ1868" s="1"/>
      <c r="AS1868" t="b">
        <v>0</v>
      </c>
      <c r="AV1868" t="s">
        <v>213</v>
      </c>
      <c r="AY1868" t="s">
        <v>236</v>
      </c>
      <c r="AZ1868" t="s">
        <v>300</v>
      </c>
      <c r="BB1868" t="s">
        <v>5306</v>
      </c>
      <c r="BD1868" t="b">
        <v>0</v>
      </c>
      <c r="BF1868" t="s">
        <v>5307</v>
      </c>
      <c r="BG1868" t="s">
        <v>5308</v>
      </c>
      <c r="BH1868" t="s">
        <v>194</v>
      </c>
      <c r="BI1868" t="s">
        <v>2055</v>
      </c>
      <c r="BJ1868" t="s">
        <v>216</v>
      </c>
      <c r="BL1868" t="s">
        <v>5304</v>
      </c>
      <c r="BM1868" t="s">
        <v>202</v>
      </c>
      <c r="BN1868" t="s">
        <v>203</v>
      </c>
      <c r="BQ1868" t="s">
        <v>204</v>
      </c>
      <c r="BR1868" t="b">
        <v>0</v>
      </c>
      <c r="BT1868" t="b">
        <v>0</v>
      </c>
      <c r="BW1868" t="s">
        <v>313</v>
      </c>
      <c r="BX1868" t="b">
        <v>0</v>
      </c>
      <c r="BY1868" s="2">
        <v>44376.857569444444</v>
      </c>
      <c r="BZ1868" t="s">
        <v>265</v>
      </c>
      <c r="CB1868" t="b">
        <v>1</v>
      </c>
      <c r="CC1868" t="b">
        <v>0</v>
      </c>
      <c r="CF1868">
        <v>71184</v>
      </c>
      <c r="CH1868">
        <v>3559.2</v>
      </c>
      <c r="CI1868">
        <v>5</v>
      </c>
      <c r="CJ1868">
        <v>0</v>
      </c>
      <c r="CK1868">
        <f>YEAR(tbl_Opportunity[[#This Row],[Close Date]])</f>
        <v>2021</v>
      </c>
    </row>
    <row r="1869" spans="1:89">
      <c r="A1869" t="s">
        <v>5309</v>
      </c>
      <c r="B1869" t="b">
        <v>0</v>
      </c>
      <c r="D1869" t="b">
        <v>0</v>
      </c>
      <c r="H1869" s="1">
        <v>44553</v>
      </c>
      <c r="I1869" t="b">
        <v>0</v>
      </c>
      <c r="L1869" t="s">
        <v>5310</v>
      </c>
      <c r="N1869" t="s">
        <v>372</v>
      </c>
      <c r="O1869" t="s">
        <v>194</v>
      </c>
      <c r="P1869" t="b">
        <v>0</v>
      </c>
      <c r="Q1869" s="2">
        <v>43866.573125000003</v>
      </c>
      <c r="R1869" s="1"/>
      <c r="S1869" t="b">
        <v>0</v>
      </c>
      <c r="U1869" s="1"/>
      <c r="V1869" t="b">
        <v>0</v>
      </c>
      <c r="W1869" s="1">
        <v>44287</v>
      </c>
      <c r="X1869">
        <v>4</v>
      </c>
      <c r="Y1869">
        <v>2021</v>
      </c>
      <c r="Z1869" t="s">
        <v>161</v>
      </c>
      <c r="AA1869" t="s">
        <v>161</v>
      </c>
      <c r="AB1869" t="b">
        <v>0</v>
      </c>
      <c r="AC1869" t="b">
        <v>0</v>
      </c>
      <c r="AE1869" t="b">
        <v>1</v>
      </c>
      <c r="AF1869" t="b">
        <v>0</v>
      </c>
      <c r="AG1869" t="b">
        <v>0</v>
      </c>
      <c r="AH1869" t="s">
        <v>4366</v>
      </c>
      <c r="AI1869" t="b">
        <v>0</v>
      </c>
      <c r="AJ1869" t="s">
        <v>2359</v>
      </c>
      <c r="AK1869" t="b">
        <v>0</v>
      </c>
      <c r="AL1869" s="1">
        <v>44043</v>
      </c>
      <c r="AM1869" t="s">
        <v>194</v>
      </c>
      <c r="AN1869" s="2">
        <v>44372.641504629632</v>
      </c>
      <c r="AP1869" s="2">
        <v>44266.36755787037</v>
      </c>
      <c r="AQ1869" s="1"/>
      <c r="AS1869" t="b">
        <v>0</v>
      </c>
      <c r="AV1869" t="s">
        <v>153</v>
      </c>
      <c r="AY1869" t="s">
        <v>2360</v>
      </c>
      <c r="AZ1869" t="s">
        <v>2361</v>
      </c>
      <c r="BB1869" t="s">
        <v>5311</v>
      </c>
      <c r="BD1869" t="b">
        <v>0</v>
      </c>
      <c r="BF1869" t="s">
        <v>5312</v>
      </c>
      <c r="BH1869" t="s">
        <v>194</v>
      </c>
      <c r="BI1869" t="s">
        <v>2055</v>
      </c>
      <c r="BJ1869" t="s">
        <v>216</v>
      </c>
      <c r="BL1869" t="s">
        <v>5310</v>
      </c>
      <c r="BM1869" t="s">
        <v>202</v>
      </c>
      <c r="BN1869" t="s">
        <v>203</v>
      </c>
      <c r="BQ1869" t="s">
        <v>204</v>
      </c>
      <c r="BR1869" t="b">
        <v>0</v>
      </c>
      <c r="BT1869" t="b">
        <v>0</v>
      </c>
      <c r="BW1869" t="s">
        <v>313</v>
      </c>
      <c r="BX1869" t="b">
        <v>0</v>
      </c>
      <c r="BY1869" s="2">
        <v>44376.857581018521</v>
      </c>
      <c r="BZ1869" t="s">
        <v>265</v>
      </c>
      <c r="CB1869" t="b">
        <v>1</v>
      </c>
      <c r="CC1869" t="b">
        <v>0</v>
      </c>
      <c r="CD1869">
        <v>0</v>
      </c>
      <c r="CE1869">
        <v>0</v>
      </c>
      <c r="CF1869">
        <v>98134</v>
      </c>
      <c r="CH1869">
        <v>4906.7</v>
      </c>
      <c r="CI1869">
        <v>5</v>
      </c>
      <c r="CJ1869">
        <v>0</v>
      </c>
      <c r="CK1869">
        <f>YEAR(tbl_Opportunity[[#This Row],[Close Date]])</f>
        <v>2021</v>
      </c>
    </row>
    <row r="1870" spans="1:89">
      <c r="A1870" t="s">
        <v>1199</v>
      </c>
      <c r="B1870" t="b">
        <v>0</v>
      </c>
      <c r="D1870" t="b">
        <v>0</v>
      </c>
      <c r="H1870" s="1">
        <v>44680</v>
      </c>
      <c r="I1870" t="b">
        <v>0</v>
      </c>
      <c r="L1870" t="s">
        <v>5313</v>
      </c>
      <c r="O1870" t="s">
        <v>260</v>
      </c>
      <c r="P1870" t="b">
        <v>0</v>
      </c>
      <c r="Q1870" s="2">
        <v>43664.912534722222</v>
      </c>
      <c r="R1870" s="1"/>
      <c r="S1870" t="b">
        <v>0</v>
      </c>
      <c r="U1870" s="1"/>
      <c r="V1870" t="b">
        <v>0</v>
      </c>
      <c r="W1870" s="1">
        <v>44593</v>
      </c>
      <c r="X1870">
        <v>2</v>
      </c>
      <c r="Y1870">
        <v>2022</v>
      </c>
      <c r="Z1870" t="s">
        <v>161</v>
      </c>
      <c r="AA1870" t="s">
        <v>161</v>
      </c>
      <c r="AB1870" t="b">
        <v>0</v>
      </c>
      <c r="AC1870" t="b">
        <v>0</v>
      </c>
      <c r="AE1870" t="b">
        <v>1</v>
      </c>
      <c r="AF1870" t="b">
        <v>1</v>
      </c>
      <c r="AG1870" t="b">
        <v>1</v>
      </c>
      <c r="AH1870" t="s">
        <v>3190</v>
      </c>
      <c r="AI1870" t="b">
        <v>0</v>
      </c>
      <c r="AJ1870" t="s">
        <v>462</v>
      </c>
      <c r="AK1870" t="b">
        <v>0</v>
      </c>
      <c r="AL1870" s="1">
        <v>44287</v>
      </c>
      <c r="AM1870" t="s">
        <v>1053</v>
      </c>
      <c r="AN1870" s="2">
        <v>44370.953379629631</v>
      </c>
      <c r="AP1870" s="2"/>
      <c r="AQ1870" s="1"/>
      <c r="AS1870" t="b">
        <v>0</v>
      </c>
      <c r="AV1870" t="s">
        <v>213</v>
      </c>
      <c r="AY1870" t="s">
        <v>236</v>
      </c>
      <c r="BB1870" t="s">
        <v>5314</v>
      </c>
      <c r="BD1870" t="b">
        <v>0</v>
      </c>
      <c r="BF1870" t="s">
        <v>5315</v>
      </c>
      <c r="BG1870" t="s">
        <v>5316</v>
      </c>
      <c r="BH1870" t="s">
        <v>1053</v>
      </c>
      <c r="BI1870" t="s">
        <v>549</v>
      </c>
      <c r="BJ1870" t="s">
        <v>216</v>
      </c>
      <c r="BL1870" t="s">
        <v>5313</v>
      </c>
      <c r="BM1870" t="s">
        <v>202</v>
      </c>
      <c r="BN1870" t="s">
        <v>203</v>
      </c>
      <c r="BQ1870" t="s">
        <v>204</v>
      </c>
      <c r="BR1870" t="b">
        <v>0</v>
      </c>
      <c r="BT1870" t="b">
        <v>0</v>
      </c>
      <c r="BW1870" t="s">
        <v>313</v>
      </c>
      <c r="BX1870" t="b">
        <v>0</v>
      </c>
      <c r="BY1870" s="2">
        <v>44376.857569444444</v>
      </c>
      <c r="BZ1870" t="s">
        <v>377</v>
      </c>
      <c r="CB1870" t="b">
        <v>1</v>
      </c>
      <c r="CC1870" t="b">
        <v>0</v>
      </c>
      <c r="CF1870">
        <v>101435</v>
      </c>
      <c r="CH1870">
        <v>5071.75</v>
      </c>
      <c r="CI1870">
        <v>5</v>
      </c>
      <c r="CJ1870">
        <v>0</v>
      </c>
      <c r="CK1870">
        <f>YEAR(tbl_Opportunity[[#This Row],[Close Date]])</f>
        <v>2022</v>
      </c>
    </row>
    <row r="1871" spans="1:89">
      <c r="A1871" t="s">
        <v>5317</v>
      </c>
      <c r="B1871" t="b">
        <v>0</v>
      </c>
      <c r="D1871" t="b">
        <v>0</v>
      </c>
      <c r="E1871" t="s">
        <v>2829</v>
      </c>
      <c r="H1871" s="1">
        <v>44561</v>
      </c>
      <c r="I1871" t="b">
        <v>0</v>
      </c>
      <c r="L1871" t="s">
        <v>5318</v>
      </c>
      <c r="M1871" t="s">
        <v>5319</v>
      </c>
      <c r="N1871" t="s">
        <v>345</v>
      </c>
      <c r="O1871" t="s">
        <v>272</v>
      </c>
      <c r="P1871" t="b">
        <v>1</v>
      </c>
      <c r="Q1871" s="2">
        <v>43726.593611111108</v>
      </c>
      <c r="R1871" s="1"/>
      <c r="S1871" t="b">
        <v>0</v>
      </c>
      <c r="U1871" s="1"/>
      <c r="V1871" t="b">
        <v>0</v>
      </c>
      <c r="W1871" s="1">
        <v>44287</v>
      </c>
      <c r="X1871">
        <v>4</v>
      </c>
      <c r="Y1871">
        <v>2021</v>
      </c>
      <c r="Z1871" t="s">
        <v>161</v>
      </c>
      <c r="AA1871" t="s">
        <v>161</v>
      </c>
      <c r="AB1871" t="b">
        <v>0</v>
      </c>
      <c r="AC1871" t="b">
        <v>0</v>
      </c>
      <c r="AE1871" t="b">
        <v>1</v>
      </c>
      <c r="AF1871" t="b">
        <v>0</v>
      </c>
      <c r="AG1871" t="b">
        <v>0</v>
      </c>
      <c r="AH1871" t="s">
        <v>4366</v>
      </c>
      <c r="AI1871" t="b">
        <v>0</v>
      </c>
      <c r="AJ1871" t="s">
        <v>2359</v>
      </c>
      <c r="AK1871" t="b">
        <v>0</v>
      </c>
      <c r="AL1871" s="1">
        <v>44032</v>
      </c>
      <c r="AM1871" t="s">
        <v>194</v>
      </c>
      <c r="AN1871" s="2">
        <v>44362.348391203705</v>
      </c>
      <c r="AP1871" s="2">
        <v>44328.352870370371</v>
      </c>
      <c r="AQ1871" s="1">
        <v>44328</v>
      </c>
      <c r="AS1871" t="b">
        <v>0</v>
      </c>
      <c r="AU1871" t="s">
        <v>105</v>
      </c>
      <c r="AV1871" t="s">
        <v>176</v>
      </c>
      <c r="AY1871" t="s">
        <v>2360</v>
      </c>
      <c r="AZ1871" t="s">
        <v>2361</v>
      </c>
      <c r="BB1871" t="s">
        <v>5320</v>
      </c>
      <c r="BD1871" t="b">
        <v>0</v>
      </c>
      <c r="BF1871" t="s">
        <v>5321</v>
      </c>
      <c r="BG1871" t="s">
        <v>5322</v>
      </c>
      <c r="BH1871" t="s">
        <v>194</v>
      </c>
      <c r="BI1871" t="s">
        <v>2055</v>
      </c>
      <c r="BJ1871" t="s">
        <v>4759</v>
      </c>
      <c r="BL1871" t="s">
        <v>5318</v>
      </c>
      <c r="BM1871" t="s">
        <v>202</v>
      </c>
      <c r="BN1871" t="s">
        <v>203</v>
      </c>
      <c r="BQ1871" t="s">
        <v>204</v>
      </c>
      <c r="BR1871" t="b">
        <v>0</v>
      </c>
      <c r="BT1871" t="b">
        <v>0</v>
      </c>
      <c r="BW1871" t="s">
        <v>349</v>
      </c>
      <c r="BX1871" t="b">
        <v>0</v>
      </c>
      <c r="BY1871" s="2">
        <v>44376.857569444444</v>
      </c>
      <c r="BZ1871" t="s">
        <v>265</v>
      </c>
      <c r="CB1871" t="b">
        <v>1</v>
      </c>
      <c r="CC1871" t="b">
        <v>0</v>
      </c>
      <c r="CD1871">
        <v>2</v>
      </c>
      <c r="CE1871">
        <v>2</v>
      </c>
      <c r="CF1871">
        <v>98134</v>
      </c>
      <c r="CH1871">
        <v>29440.2</v>
      </c>
      <c r="CI1871">
        <v>30</v>
      </c>
      <c r="CJ1871">
        <v>0</v>
      </c>
      <c r="CK1871">
        <f>YEAR(tbl_Opportunity[[#This Row],[Close Date]])</f>
        <v>2021</v>
      </c>
    </row>
    <row r="1872" spans="1:89">
      <c r="A1872" t="s">
        <v>5323</v>
      </c>
      <c r="B1872" t="b">
        <v>0</v>
      </c>
      <c r="D1872" t="b">
        <v>0</v>
      </c>
      <c r="H1872" s="1">
        <v>44469</v>
      </c>
      <c r="I1872" t="b">
        <v>0</v>
      </c>
      <c r="L1872" t="s">
        <v>5324</v>
      </c>
      <c r="O1872" t="s">
        <v>194</v>
      </c>
      <c r="P1872" t="b">
        <v>0</v>
      </c>
      <c r="Q1872" s="2">
        <v>44109.415856481479</v>
      </c>
      <c r="R1872" s="1"/>
      <c r="S1872" t="b">
        <v>0</v>
      </c>
      <c r="U1872" s="1"/>
      <c r="V1872" t="b">
        <v>0</v>
      </c>
      <c r="W1872" s="1">
        <v>44256</v>
      </c>
      <c r="X1872">
        <v>3</v>
      </c>
      <c r="Y1872">
        <v>2021</v>
      </c>
      <c r="Z1872" t="s">
        <v>161</v>
      </c>
      <c r="AA1872" t="s">
        <v>161</v>
      </c>
      <c r="AB1872" t="b">
        <v>0</v>
      </c>
      <c r="AC1872" t="b">
        <v>0</v>
      </c>
      <c r="AE1872" t="b">
        <v>1</v>
      </c>
      <c r="AF1872" t="b">
        <v>0</v>
      </c>
      <c r="AG1872" t="b">
        <v>0</v>
      </c>
      <c r="AH1872" t="s">
        <v>4366</v>
      </c>
      <c r="AI1872" t="b">
        <v>0</v>
      </c>
      <c r="AJ1872" t="s">
        <v>462</v>
      </c>
      <c r="AK1872" t="b">
        <v>0</v>
      </c>
      <c r="AL1872" s="1">
        <v>44231</v>
      </c>
      <c r="AM1872" t="s">
        <v>162</v>
      </c>
      <c r="AN1872" s="2">
        <v>44348.796851851854</v>
      </c>
      <c r="AP1872" s="2">
        <v>44280.469502314816</v>
      </c>
      <c r="AQ1872" s="1"/>
      <c r="AS1872" t="b">
        <v>0</v>
      </c>
      <c r="AV1872" t="s">
        <v>153</v>
      </c>
      <c r="AY1872" t="s">
        <v>236</v>
      </c>
      <c r="AZ1872" t="s">
        <v>237</v>
      </c>
      <c r="BB1872" t="s">
        <v>5325</v>
      </c>
      <c r="BD1872" t="b">
        <v>0</v>
      </c>
      <c r="BG1872" t="s">
        <v>4491</v>
      </c>
      <c r="BH1872" t="s">
        <v>194</v>
      </c>
      <c r="BI1872" t="s">
        <v>2055</v>
      </c>
      <c r="BJ1872" t="s">
        <v>216</v>
      </c>
      <c r="BL1872" t="s">
        <v>5324</v>
      </c>
      <c r="BM1872" t="s">
        <v>202</v>
      </c>
      <c r="BN1872" t="s">
        <v>203</v>
      </c>
      <c r="BQ1872" t="s">
        <v>204</v>
      </c>
      <c r="BR1872" t="b">
        <v>1</v>
      </c>
      <c r="BT1872" t="b">
        <v>0</v>
      </c>
      <c r="BW1872" t="s">
        <v>313</v>
      </c>
      <c r="BX1872" t="b">
        <v>0</v>
      </c>
      <c r="BY1872" s="2">
        <v>44376.857581018521</v>
      </c>
      <c r="BZ1872" t="s">
        <v>265</v>
      </c>
      <c r="CB1872" t="b">
        <v>1</v>
      </c>
      <c r="CC1872" t="b">
        <v>0</v>
      </c>
      <c r="CF1872">
        <v>26950</v>
      </c>
      <c r="CH1872">
        <v>1347.5</v>
      </c>
      <c r="CI1872">
        <v>5</v>
      </c>
      <c r="CJ1872">
        <v>0</v>
      </c>
      <c r="CK1872">
        <f>YEAR(tbl_Opportunity[[#This Row],[Close Date]])</f>
        <v>2021</v>
      </c>
    </row>
    <row r="1873" spans="1:89">
      <c r="A1873" t="s">
        <v>2364</v>
      </c>
      <c r="B1873" t="b">
        <v>0</v>
      </c>
      <c r="D1873" t="b">
        <v>0</v>
      </c>
      <c r="E1873" t="s">
        <v>2826</v>
      </c>
      <c r="H1873" s="1">
        <v>44469</v>
      </c>
      <c r="I1873" t="b">
        <v>0</v>
      </c>
      <c r="L1873" t="s">
        <v>2365</v>
      </c>
      <c r="M1873" t="s">
        <v>5326</v>
      </c>
      <c r="N1873" t="s">
        <v>345</v>
      </c>
      <c r="O1873" t="s">
        <v>194</v>
      </c>
      <c r="P1873" t="b">
        <v>0</v>
      </c>
      <c r="Q1873" s="2">
        <v>43896.529942129629</v>
      </c>
      <c r="R1873" s="1"/>
      <c r="S1873" t="b">
        <v>0</v>
      </c>
      <c r="U1873" s="1"/>
      <c r="V1873" t="b">
        <v>0</v>
      </c>
      <c r="W1873" s="1">
        <v>44256</v>
      </c>
      <c r="X1873">
        <v>3</v>
      </c>
      <c r="Y1873">
        <v>2021</v>
      </c>
      <c r="Z1873" t="s">
        <v>161</v>
      </c>
      <c r="AA1873" t="s">
        <v>161</v>
      </c>
      <c r="AB1873" t="b">
        <v>0</v>
      </c>
      <c r="AC1873" t="b">
        <v>0</v>
      </c>
      <c r="AE1873" t="b">
        <v>1</v>
      </c>
      <c r="AF1873" t="b">
        <v>0</v>
      </c>
      <c r="AG1873" t="b">
        <v>0</v>
      </c>
      <c r="AH1873" t="s">
        <v>4366</v>
      </c>
      <c r="AI1873" t="b">
        <v>0</v>
      </c>
      <c r="AJ1873" t="s">
        <v>462</v>
      </c>
      <c r="AK1873" t="b">
        <v>0</v>
      </c>
      <c r="AL1873" s="1">
        <v>44253</v>
      </c>
      <c r="AM1873" t="s">
        <v>162</v>
      </c>
      <c r="AN1873" s="2">
        <v>44348.796724537038</v>
      </c>
      <c r="AP1873" s="2">
        <v>44224.454606481479</v>
      </c>
      <c r="AQ1873" s="1"/>
      <c r="AS1873" t="b">
        <v>0</v>
      </c>
      <c r="AV1873" t="s">
        <v>248</v>
      </c>
      <c r="AY1873" t="s">
        <v>236</v>
      </c>
      <c r="AZ1873" t="s">
        <v>435</v>
      </c>
      <c r="BB1873" t="s">
        <v>5327</v>
      </c>
      <c r="BD1873" t="b">
        <v>0</v>
      </c>
      <c r="BG1873" t="s">
        <v>3193</v>
      </c>
      <c r="BH1873" t="s">
        <v>194</v>
      </c>
      <c r="BI1873" t="s">
        <v>2055</v>
      </c>
      <c r="BJ1873" t="s">
        <v>216</v>
      </c>
      <c r="BL1873" t="s">
        <v>2365</v>
      </c>
      <c r="BM1873" t="s">
        <v>291</v>
      </c>
      <c r="BN1873" t="s">
        <v>203</v>
      </c>
      <c r="BQ1873" t="s">
        <v>204</v>
      </c>
      <c r="BR1873" t="b">
        <v>1</v>
      </c>
      <c r="BT1873" t="b">
        <v>0</v>
      </c>
      <c r="BW1873" t="s">
        <v>349</v>
      </c>
      <c r="BX1873" t="b">
        <v>0</v>
      </c>
      <c r="BY1873" s="2">
        <v>44376.857581018521</v>
      </c>
      <c r="BZ1873" t="s">
        <v>265</v>
      </c>
      <c r="CB1873" t="b">
        <v>1</v>
      </c>
      <c r="CC1873" t="b">
        <v>0</v>
      </c>
      <c r="CF1873">
        <v>10417</v>
      </c>
      <c r="CH1873">
        <v>3125.1</v>
      </c>
      <c r="CI1873">
        <v>30</v>
      </c>
      <c r="CJ1873">
        <v>0</v>
      </c>
      <c r="CK1873">
        <f>YEAR(tbl_Opportunity[[#This Row],[Close Date]])</f>
        <v>2021</v>
      </c>
    </row>
    <row r="1874" spans="1:89">
      <c r="A1874" t="s">
        <v>5198</v>
      </c>
      <c r="B1874" t="b">
        <v>0</v>
      </c>
      <c r="D1874" t="b">
        <v>0</v>
      </c>
      <c r="H1874" s="1">
        <v>44463</v>
      </c>
      <c r="I1874" t="b">
        <v>0</v>
      </c>
      <c r="L1874" t="s">
        <v>5328</v>
      </c>
      <c r="N1874" t="s">
        <v>372</v>
      </c>
      <c r="O1874" t="s">
        <v>194</v>
      </c>
      <c r="P1874" t="b">
        <v>0</v>
      </c>
      <c r="Q1874" s="2">
        <v>43013.681655092594</v>
      </c>
      <c r="R1874" s="1"/>
      <c r="S1874" t="b">
        <v>0</v>
      </c>
      <c r="U1874" s="1"/>
      <c r="V1874" t="b">
        <v>0</v>
      </c>
      <c r="W1874" s="1">
        <v>44256</v>
      </c>
      <c r="X1874">
        <v>3</v>
      </c>
      <c r="Y1874">
        <v>2021</v>
      </c>
      <c r="Z1874" t="s">
        <v>161</v>
      </c>
      <c r="AA1874" t="s">
        <v>161</v>
      </c>
      <c r="AB1874" t="b">
        <v>0</v>
      </c>
      <c r="AC1874" t="b">
        <v>0</v>
      </c>
      <c r="AE1874" t="b">
        <v>1</v>
      </c>
      <c r="AF1874" t="b">
        <v>0</v>
      </c>
      <c r="AG1874" t="b">
        <v>0</v>
      </c>
      <c r="AH1874" t="s">
        <v>4366</v>
      </c>
      <c r="AI1874" t="b">
        <v>0</v>
      </c>
      <c r="AJ1874" t="s">
        <v>462</v>
      </c>
      <c r="AK1874" t="b">
        <v>0</v>
      </c>
      <c r="AL1874" s="1">
        <v>44280</v>
      </c>
      <c r="AM1874" t="s">
        <v>162</v>
      </c>
      <c r="AN1874" s="2">
        <v>44348.796666666669</v>
      </c>
      <c r="AP1874" s="2">
        <v>43843.626527777778</v>
      </c>
      <c r="AQ1874" s="1"/>
      <c r="AS1874" t="b">
        <v>0</v>
      </c>
      <c r="AU1874" t="s">
        <v>472</v>
      </c>
      <c r="AV1874" t="s">
        <v>248</v>
      </c>
      <c r="AY1874" t="s">
        <v>236</v>
      </c>
      <c r="AZ1874" t="s">
        <v>435</v>
      </c>
      <c r="BB1874" t="s">
        <v>5329</v>
      </c>
      <c r="BD1874" t="b">
        <v>0</v>
      </c>
      <c r="BG1874" t="s">
        <v>2048</v>
      </c>
      <c r="BH1874" t="s">
        <v>311</v>
      </c>
      <c r="BI1874" t="s">
        <v>549</v>
      </c>
      <c r="BJ1874" t="s">
        <v>216</v>
      </c>
      <c r="BL1874" t="s">
        <v>5328</v>
      </c>
      <c r="BM1874" t="s">
        <v>202</v>
      </c>
      <c r="BN1874" t="s">
        <v>203</v>
      </c>
      <c r="BQ1874" t="s">
        <v>204</v>
      </c>
      <c r="BR1874" t="b">
        <v>1</v>
      </c>
      <c r="BT1874" t="b">
        <v>0</v>
      </c>
      <c r="BW1874" t="s">
        <v>349</v>
      </c>
      <c r="BX1874" t="b">
        <v>0</v>
      </c>
      <c r="BY1874" s="2">
        <v>44376.857569444444</v>
      </c>
      <c r="BZ1874" t="s">
        <v>314</v>
      </c>
      <c r="CB1874" t="b">
        <v>1</v>
      </c>
      <c r="CC1874" t="b">
        <v>0</v>
      </c>
      <c r="CF1874">
        <v>86575</v>
      </c>
      <c r="CH1874">
        <v>25972.5</v>
      </c>
      <c r="CI1874">
        <v>30</v>
      </c>
      <c r="CJ1874">
        <v>0</v>
      </c>
      <c r="CK1874">
        <f>YEAR(tbl_Opportunity[[#This Row],[Close Date]])</f>
        <v>2021</v>
      </c>
    </row>
    <row r="1875" spans="1:89">
      <c r="A1875" t="s">
        <v>2408</v>
      </c>
      <c r="B1875" t="b">
        <v>0</v>
      </c>
      <c r="D1875" t="b">
        <v>0</v>
      </c>
      <c r="H1875" s="1">
        <v>44560</v>
      </c>
      <c r="I1875" t="b">
        <v>0</v>
      </c>
      <c r="L1875" t="s">
        <v>5330</v>
      </c>
      <c r="M1875" t="s">
        <v>5331</v>
      </c>
      <c r="N1875" t="s">
        <v>345</v>
      </c>
      <c r="O1875" t="s">
        <v>194</v>
      </c>
      <c r="P1875" t="b">
        <v>0</v>
      </c>
      <c r="Q1875" s="2">
        <v>43528.580208333333</v>
      </c>
      <c r="R1875" s="1"/>
      <c r="S1875" t="b">
        <v>0</v>
      </c>
      <c r="U1875" s="1"/>
      <c r="V1875" t="b">
        <v>0</v>
      </c>
      <c r="W1875" s="1">
        <v>44287</v>
      </c>
      <c r="X1875">
        <v>4</v>
      </c>
      <c r="Y1875">
        <v>2021</v>
      </c>
      <c r="Z1875" t="s">
        <v>161</v>
      </c>
      <c r="AA1875" t="s">
        <v>161</v>
      </c>
      <c r="AB1875" t="b">
        <v>0</v>
      </c>
      <c r="AC1875" t="b">
        <v>0</v>
      </c>
      <c r="AE1875" t="b">
        <v>1</v>
      </c>
      <c r="AF1875" t="b">
        <v>0</v>
      </c>
      <c r="AG1875" t="b">
        <v>0</v>
      </c>
      <c r="AH1875" t="s">
        <v>4366</v>
      </c>
      <c r="AI1875" t="b">
        <v>0</v>
      </c>
      <c r="AJ1875" t="s">
        <v>211</v>
      </c>
      <c r="AK1875" t="b">
        <v>0</v>
      </c>
      <c r="AL1875" s="1">
        <v>44036</v>
      </c>
      <c r="AM1875" t="s">
        <v>162</v>
      </c>
      <c r="AN1875" s="2">
        <v>44348.796724537038</v>
      </c>
      <c r="AP1875" s="2">
        <v>44279.520428240743</v>
      </c>
      <c r="AQ1875" s="1"/>
      <c r="AS1875" t="b">
        <v>0</v>
      </c>
      <c r="AV1875" t="s">
        <v>213</v>
      </c>
      <c r="AY1875" t="s">
        <v>236</v>
      </c>
      <c r="AZ1875" t="s">
        <v>300</v>
      </c>
      <c r="BB1875" t="s">
        <v>5332</v>
      </c>
      <c r="BD1875" t="b">
        <v>0</v>
      </c>
      <c r="BF1875" t="s">
        <v>3287</v>
      </c>
      <c r="BH1875" t="s">
        <v>194</v>
      </c>
      <c r="BI1875" t="s">
        <v>2055</v>
      </c>
      <c r="BJ1875" t="s">
        <v>216</v>
      </c>
      <c r="BL1875" t="s">
        <v>5330</v>
      </c>
      <c r="BM1875" t="s">
        <v>202</v>
      </c>
      <c r="BN1875" t="s">
        <v>203</v>
      </c>
      <c r="BQ1875" t="s">
        <v>204</v>
      </c>
      <c r="BR1875" t="b">
        <v>1</v>
      </c>
      <c r="BT1875" t="b">
        <v>0</v>
      </c>
      <c r="BW1875" t="s">
        <v>313</v>
      </c>
      <c r="BX1875" t="b">
        <v>0</v>
      </c>
      <c r="BY1875" s="2">
        <v>44376.857569444444</v>
      </c>
      <c r="BZ1875" t="s">
        <v>265</v>
      </c>
      <c r="CB1875" t="b">
        <v>1</v>
      </c>
      <c r="CC1875" t="b">
        <v>0</v>
      </c>
      <c r="CF1875">
        <v>98134</v>
      </c>
      <c r="CH1875">
        <v>4906.7</v>
      </c>
      <c r="CI1875">
        <v>5</v>
      </c>
      <c r="CJ1875">
        <v>0</v>
      </c>
      <c r="CK1875">
        <f>YEAR(tbl_Opportunity[[#This Row],[Close Date]])</f>
        <v>2021</v>
      </c>
    </row>
    <row r="1876" spans="1:89">
      <c r="A1876" t="s">
        <v>3243</v>
      </c>
      <c r="B1876" t="b">
        <v>0</v>
      </c>
      <c r="D1876" t="b">
        <v>0</v>
      </c>
      <c r="E1876" t="s">
        <v>5333</v>
      </c>
      <c r="H1876" s="1">
        <v>44680</v>
      </c>
      <c r="I1876" t="b">
        <v>0</v>
      </c>
      <c r="O1876" t="s">
        <v>1053</v>
      </c>
      <c r="P1876" t="b">
        <v>1</v>
      </c>
      <c r="Q1876" s="2">
        <v>44281.767650462964</v>
      </c>
      <c r="R1876" s="1"/>
      <c r="S1876" t="b">
        <v>0</v>
      </c>
      <c r="U1876" s="1"/>
      <c r="V1876" t="b">
        <v>0</v>
      </c>
      <c r="W1876" s="1">
        <v>44593</v>
      </c>
      <c r="X1876">
        <v>2</v>
      </c>
      <c r="Y1876">
        <v>2022</v>
      </c>
      <c r="Z1876" t="s">
        <v>161</v>
      </c>
      <c r="AA1876" t="s">
        <v>161</v>
      </c>
      <c r="AB1876" t="b">
        <v>1</v>
      </c>
      <c r="AC1876" t="b">
        <v>0</v>
      </c>
      <c r="AE1876" t="b">
        <v>1</v>
      </c>
      <c r="AF1876" t="b">
        <v>0</v>
      </c>
      <c r="AG1876" t="b">
        <v>0</v>
      </c>
      <c r="AH1876" t="s">
        <v>4366</v>
      </c>
      <c r="AI1876" t="b">
        <v>0</v>
      </c>
      <c r="AJ1876" t="s">
        <v>462</v>
      </c>
      <c r="AK1876" t="b">
        <v>0</v>
      </c>
      <c r="AL1876" s="1">
        <v>44362</v>
      </c>
      <c r="AM1876" t="s">
        <v>1053</v>
      </c>
      <c r="AN1876" s="2">
        <v>44364.582083333335</v>
      </c>
      <c r="AP1876" s="2">
        <v>44301.673506944448</v>
      </c>
      <c r="AQ1876" s="1"/>
      <c r="AS1876" t="b">
        <v>0</v>
      </c>
      <c r="AV1876" t="s">
        <v>2820</v>
      </c>
      <c r="AY1876" t="s">
        <v>236</v>
      </c>
      <c r="AZ1876" t="s">
        <v>237</v>
      </c>
      <c r="BB1876" t="s">
        <v>5334</v>
      </c>
      <c r="BD1876" t="b">
        <v>0</v>
      </c>
      <c r="BH1876" t="s">
        <v>1053</v>
      </c>
      <c r="BI1876" t="s">
        <v>1072</v>
      </c>
      <c r="BJ1876" t="s">
        <v>250</v>
      </c>
      <c r="BL1876" t="s">
        <v>3244</v>
      </c>
      <c r="BM1876" t="s">
        <v>202</v>
      </c>
      <c r="BN1876" t="s">
        <v>203</v>
      </c>
      <c r="BO1876" t="s">
        <v>5335</v>
      </c>
      <c r="BQ1876" t="s">
        <v>204</v>
      </c>
      <c r="BR1876" t="b">
        <v>1</v>
      </c>
      <c r="BT1876" t="b">
        <v>0</v>
      </c>
      <c r="BW1876" t="s">
        <v>349</v>
      </c>
      <c r="BX1876" t="b">
        <v>0</v>
      </c>
      <c r="BY1876" s="2">
        <v>44376.857581018521</v>
      </c>
      <c r="BZ1876" t="s">
        <v>377</v>
      </c>
      <c r="CB1876" t="b">
        <v>1</v>
      </c>
      <c r="CC1876" t="b">
        <v>0</v>
      </c>
      <c r="CF1876">
        <v>62395</v>
      </c>
      <c r="CH1876">
        <v>18718.5</v>
      </c>
      <c r="CI1876">
        <v>30</v>
      </c>
      <c r="CJ1876">
        <v>0</v>
      </c>
      <c r="CK1876">
        <f>YEAR(tbl_Opportunity[[#This Row],[Close Date]])</f>
        <v>2022</v>
      </c>
    </row>
    <row r="1877" spans="1:89">
      <c r="A1877" t="s">
        <v>2370</v>
      </c>
      <c r="B1877" t="b">
        <v>0</v>
      </c>
      <c r="D1877" t="b">
        <v>0</v>
      </c>
      <c r="H1877" s="1">
        <v>44392</v>
      </c>
      <c r="I1877" t="b">
        <v>0</v>
      </c>
      <c r="L1877" t="s">
        <v>5336</v>
      </c>
      <c r="O1877" t="s">
        <v>194</v>
      </c>
      <c r="P1877" t="b">
        <v>0</v>
      </c>
      <c r="Q1877" s="2">
        <v>44372.327476851853</v>
      </c>
      <c r="R1877" s="1"/>
      <c r="S1877" t="b">
        <v>0</v>
      </c>
      <c r="U1877" s="1"/>
      <c r="V1877" t="b">
        <v>0</v>
      </c>
      <c r="W1877" s="1">
        <v>44256</v>
      </c>
      <c r="X1877">
        <v>3</v>
      </c>
      <c r="Y1877">
        <v>2021</v>
      </c>
      <c r="Z1877" t="s">
        <v>161</v>
      </c>
      <c r="AA1877" t="s">
        <v>161</v>
      </c>
      <c r="AB1877" t="b">
        <v>0</v>
      </c>
      <c r="AC1877" t="b">
        <v>0</v>
      </c>
      <c r="AE1877" t="b">
        <v>0</v>
      </c>
      <c r="AF1877" t="b">
        <v>0</v>
      </c>
      <c r="AG1877" t="b">
        <v>0</v>
      </c>
      <c r="AH1877" t="s">
        <v>4366</v>
      </c>
      <c r="AI1877" t="b">
        <v>0</v>
      </c>
      <c r="AJ1877" t="s">
        <v>3186</v>
      </c>
      <c r="AK1877" t="b">
        <v>0</v>
      </c>
      <c r="AL1877" s="1"/>
      <c r="AM1877" t="s">
        <v>194</v>
      </c>
      <c r="AN1877" s="2">
        <v>44372.647175925929</v>
      </c>
      <c r="AP1877" s="2"/>
      <c r="AQ1877" s="1">
        <v>44372</v>
      </c>
      <c r="AS1877" t="b">
        <v>0</v>
      </c>
      <c r="AV1877" t="s">
        <v>213</v>
      </c>
      <c r="AY1877" t="s">
        <v>2360</v>
      </c>
      <c r="AZ1877" t="s">
        <v>2361</v>
      </c>
      <c r="BB1877" t="s">
        <v>5337</v>
      </c>
      <c r="BD1877" t="b">
        <v>0</v>
      </c>
      <c r="BH1877" t="s">
        <v>194</v>
      </c>
      <c r="BI1877" t="s">
        <v>2055</v>
      </c>
      <c r="BJ1877" t="s">
        <v>216</v>
      </c>
      <c r="BL1877" t="s">
        <v>5336</v>
      </c>
      <c r="BM1877" t="s">
        <v>291</v>
      </c>
      <c r="BN1877" t="s">
        <v>203</v>
      </c>
      <c r="BQ1877" t="s">
        <v>204</v>
      </c>
      <c r="BR1877" t="b">
        <v>0</v>
      </c>
      <c r="BT1877" t="b">
        <v>0</v>
      </c>
      <c r="BW1877" t="s">
        <v>349</v>
      </c>
      <c r="BX1877" t="b">
        <v>0</v>
      </c>
      <c r="BY1877" s="2">
        <v>44376.857581018521</v>
      </c>
      <c r="BZ1877" t="s">
        <v>265</v>
      </c>
      <c r="CB1877" t="b">
        <v>0</v>
      </c>
      <c r="CC1877" t="b">
        <v>0</v>
      </c>
      <c r="CD1877">
        <v>0</v>
      </c>
      <c r="CE1877">
        <v>0</v>
      </c>
      <c r="CG1877">
        <v>0</v>
      </c>
      <c r="CI1877">
        <v>30</v>
      </c>
      <c r="CJ1877">
        <v>0</v>
      </c>
      <c r="CK1877">
        <f>YEAR(tbl_Opportunity[[#This Row],[Close Date]])</f>
        <v>2021</v>
      </c>
    </row>
    <row r="1878" spans="1:89">
      <c r="A1878" t="s">
        <v>5317</v>
      </c>
      <c r="B1878" t="b">
        <v>0</v>
      </c>
      <c r="D1878" t="b">
        <v>0</v>
      </c>
      <c r="H1878" s="1">
        <v>44467</v>
      </c>
      <c r="I1878" t="b">
        <v>0</v>
      </c>
      <c r="L1878" t="s">
        <v>5318</v>
      </c>
      <c r="O1878" t="s">
        <v>194</v>
      </c>
      <c r="P1878" t="b">
        <v>0</v>
      </c>
      <c r="Q1878" s="2">
        <v>44356.408460648148</v>
      </c>
      <c r="R1878" s="1"/>
      <c r="S1878" t="b">
        <v>0</v>
      </c>
      <c r="U1878" s="1"/>
      <c r="V1878" t="b">
        <v>0</v>
      </c>
      <c r="W1878" s="1">
        <v>44256</v>
      </c>
      <c r="X1878">
        <v>3</v>
      </c>
      <c r="Y1878">
        <v>2021</v>
      </c>
      <c r="Z1878" t="s">
        <v>161</v>
      </c>
      <c r="AA1878" t="s">
        <v>161</v>
      </c>
      <c r="AB1878" t="b">
        <v>0</v>
      </c>
      <c r="AC1878" t="b">
        <v>0</v>
      </c>
      <c r="AE1878" t="b">
        <v>0</v>
      </c>
      <c r="AF1878" t="b">
        <v>0</v>
      </c>
      <c r="AG1878" t="b">
        <v>0</v>
      </c>
      <c r="AH1878" t="s">
        <v>4366</v>
      </c>
      <c r="AI1878" t="b">
        <v>0</v>
      </c>
      <c r="AJ1878" t="s">
        <v>2359</v>
      </c>
      <c r="AK1878" t="b">
        <v>0</v>
      </c>
      <c r="AL1878" s="1"/>
      <c r="AM1878" t="s">
        <v>194</v>
      </c>
      <c r="AN1878" s="2">
        <v>44372.322256944448</v>
      </c>
      <c r="AP1878" s="2">
        <v>44369.414953703701</v>
      </c>
      <c r="AQ1878" s="1">
        <v>44369</v>
      </c>
      <c r="AS1878" t="b">
        <v>0</v>
      </c>
      <c r="AV1878" t="s">
        <v>213</v>
      </c>
      <c r="BB1878" t="s">
        <v>5338</v>
      </c>
      <c r="BD1878" t="b">
        <v>0</v>
      </c>
      <c r="BH1878" t="s">
        <v>194</v>
      </c>
      <c r="BJ1878" t="s">
        <v>196</v>
      </c>
      <c r="BL1878" t="s">
        <v>5318</v>
      </c>
      <c r="BM1878" t="s">
        <v>291</v>
      </c>
      <c r="BN1878" t="s">
        <v>203</v>
      </c>
      <c r="BQ1878" t="s">
        <v>204</v>
      </c>
      <c r="BR1878" t="b">
        <v>0</v>
      </c>
      <c r="BT1878" t="b">
        <v>0</v>
      </c>
      <c r="BW1878" t="s">
        <v>349</v>
      </c>
      <c r="BX1878" t="b">
        <v>0</v>
      </c>
      <c r="BY1878" s="2">
        <v>44376.857581018521</v>
      </c>
      <c r="BZ1878" t="s">
        <v>265</v>
      </c>
      <c r="CB1878" t="b">
        <v>0</v>
      </c>
      <c r="CC1878" t="b">
        <v>0</v>
      </c>
      <c r="CD1878">
        <v>3</v>
      </c>
      <c r="CE1878">
        <v>2</v>
      </c>
      <c r="CG1878">
        <v>0</v>
      </c>
      <c r="CI1878">
        <v>30</v>
      </c>
      <c r="CJ1878">
        <v>0</v>
      </c>
      <c r="CK1878">
        <f>YEAR(tbl_Opportunity[[#This Row],[Close Date]])</f>
        <v>2021</v>
      </c>
    </row>
    <row r="1879" spans="1:89">
      <c r="A1879" t="s">
        <v>5339</v>
      </c>
      <c r="B1879" t="b">
        <v>0</v>
      </c>
      <c r="D1879" t="b">
        <v>0</v>
      </c>
      <c r="H1879" s="1">
        <v>44554</v>
      </c>
      <c r="I1879" t="b">
        <v>0</v>
      </c>
      <c r="O1879" t="s">
        <v>194</v>
      </c>
      <c r="P1879" t="b">
        <v>0</v>
      </c>
      <c r="Q1879" s="2">
        <v>44361.533472222225</v>
      </c>
      <c r="R1879" s="1"/>
      <c r="S1879" t="b">
        <v>0</v>
      </c>
      <c r="U1879" s="1"/>
      <c r="V1879" t="b">
        <v>0</v>
      </c>
      <c r="W1879" s="1">
        <v>44287</v>
      </c>
      <c r="X1879">
        <v>4</v>
      </c>
      <c r="Y1879">
        <v>2021</v>
      </c>
      <c r="Z1879" t="s">
        <v>161</v>
      </c>
      <c r="AA1879" t="s">
        <v>161</v>
      </c>
      <c r="AB1879" t="b">
        <v>0</v>
      </c>
      <c r="AC1879" t="b">
        <v>0</v>
      </c>
      <c r="AE1879" t="b">
        <v>0</v>
      </c>
      <c r="AF1879" t="b">
        <v>0</v>
      </c>
      <c r="AG1879" t="b">
        <v>0</v>
      </c>
      <c r="AH1879" t="s">
        <v>4366</v>
      </c>
      <c r="AI1879" t="b">
        <v>0</v>
      </c>
      <c r="AJ1879" t="s">
        <v>211</v>
      </c>
      <c r="AK1879" t="b">
        <v>0</v>
      </c>
      <c r="AL1879" s="1"/>
      <c r="AM1879" t="s">
        <v>194</v>
      </c>
      <c r="AN1879" s="2">
        <v>44361.559004629627</v>
      </c>
      <c r="AP1879" s="2">
        <v>44361.559004629627</v>
      </c>
      <c r="AQ1879" s="1">
        <v>44361</v>
      </c>
      <c r="AS1879" t="b">
        <v>0</v>
      </c>
      <c r="AV1879" t="s">
        <v>213</v>
      </c>
      <c r="AY1879" t="s">
        <v>236</v>
      </c>
      <c r="BB1879" t="s">
        <v>5340</v>
      </c>
      <c r="BD1879" t="b">
        <v>0</v>
      </c>
      <c r="BF1879" t="s">
        <v>5341</v>
      </c>
      <c r="BH1879" t="s">
        <v>194</v>
      </c>
      <c r="BI1879" t="s">
        <v>2055</v>
      </c>
      <c r="BJ1879" t="s">
        <v>216</v>
      </c>
      <c r="BL1879" t="s">
        <v>5342</v>
      </c>
      <c r="BM1879" t="s">
        <v>202</v>
      </c>
      <c r="BN1879" t="s">
        <v>203</v>
      </c>
      <c r="BQ1879" t="s">
        <v>204</v>
      </c>
      <c r="BR1879" t="b">
        <v>0</v>
      </c>
      <c r="BT1879" t="b">
        <v>0</v>
      </c>
      <c r="BW1879" t="s">
        <v>313</v>
      </c>
      <c r="BX1879" t="b">
        <v>0</v>
      </c>
      <c r="BY1879" s="2">
        <v>44376.857581018521</v>
      </c>
      <c r="BZ1879" t="s">
        <v>265</v>
      </c>
      <c r="CB1879" t="b">
        <v>0</v>
      </c>
      <c r="CC1879" t="b">
        <v>0</v>
      </c>
      <c r="CD1879">
        <v>1</v>
      </c>
      <c r="CE1879">
        <v>1</v>
      </c>
      <c r="CG1879">
        <v>0</v>
      </c>
      <c r="CI1879">
        <v>5</v>
      </c>
      <c r="CJ1879">
        <v>0</v>
      </c>
      <c r="CK1879">
        <f>YEAR(tbl_Opportunity[[#This Row],[Close Date]])</f>
        <v>2021</v>
      </c>
    </row>
    <row r="1880" spans="1:89">
      <c r="A1880" t="s">
        <v>5343</v>
      </c>
      <c r="B1880" t="b">
        <v>0</v>
      </c>
      <c r="D1880" t="b">
        <v>0</v>
      </c>
      <c r="H1880" s="1">
        <v>44742</v>
      </c>
      <c r="I1880" t="b">
        <v>0</v>
      </c>
      <c r="O1880" t="s">
        <v>114</v>
      </c>
      <c r="P1880" t="b">
        <v>0</v>
      </c>
      <c r="Q1880" s="2">
        <v>44368.847905092596</v>
      </c>
      <c r="R1880" s="1"/>
      <c r="S1880" t="b">
        <v>0</v>
      </c>
      <c r="U1880" s="1"/>
      <c r="V1880" t="b">
        <v>0</v>
      </c>
      <c r="W1880" s="1">
        <v>44593</v>
      </c>
      <c r="X1880">
        <v>2</v>
      </c>
      <c r="Y1880">
        <v>2022</v>
      </c>
      <c r="Z1880" t="s">
        <v>161</v>
      </c>
      <c r="AA1880" t="s">
        <v>161</v>
      </c>
      <c r="AB1880" t="b">
        <v>0</v>
      </c>
      <c r="AC1880" t="b">
        <v>0</v>
      </c>
      <c r="AE1880" t="b">
        <v>0</v>
      </c>
      <c r="AF1880" t="b">
        <v>0</v>
      </c>
      <c r="AG1880" t="b">
        <v>0</v>
      </c>
      <c r="AH1880" t="s">
        <v>1016</v>
      </c>
      <c r="AI1880" t="b">
        <v>0</v>
      </c>
      <c r="AK1880" t="b">
        <v>0</v>
      </c>
      <c r="AL1880" s="1"/>
      <c r="AM1880" t="s">
        <v>114</v>
      </c>
      <c r="AN1880" s="2">
        <v>44368.847905092596</v>
      </c>
      <c r="AP1880" s="2"/>
      <c r="AQ1880" s="1">
        <v>44368</v>
      </c>
      <c r="AS1880" t="b">
        <v>0</v>
      </c>
      <c r="AV1880" t="s">
        <v>197</v>
      </c>
      <c r="BB1880" t="s">
        <v>5344</v>
      </c>
      <c r="BD1880" t="b">
        <v>0</v>
      </c>
      <c r="BH1880" t="s">
        <v>114</v>
      </c>
      <c r="BI1880" t="s">
        <v>155</v>
      </c>
      <c r="BK1880" t="s">
        <v>102</v>
      </c>
      <c r="BL1880" t="s">
        <v>3784</v>
      </c>
      <c r="BN1880" t="s">
        <v>415</v>
      </c>
      <c r="BQ1880" t="s">
        <v>96</v>
      </c>
      <c r="BR1880" t="b">
        <v>0</v>
      </c>
      <c r="BS1880" t="s">
        <v>157</v>
      </c>
      <c r="BT1880" t="b">
        <v>0</v>
      </c>
      <c r="BW1880" t="s">
        <v>166</v>
      </c>
      <c r="BX1880" t="b">
        <v>0</v>
      </c>
      <c r="BY1880" s="2">
        <v>44376.857581018521</v>
      </c>
      <c r="CB1880" t="b">
        <v>0</v>
      </c>
      <c r="CC1880" t="b">
        <v>0</v>
      </c>
      <c r="CD1880">
        <v>0</v>
      </c>
      <c r="CE1880">
        <v>0</v>
      </c>
      <c r="CG1880">
        <v>0</v>
      </c>
      <c r="CI1880">
        <v>10</v>
      </c>
      <c r="CJ1880">
        <v>0</v>
      </c>
      <c r="CK1880">
        <f>YEAR(tbl_Opportunity[[#This Row],[Close Date]])</f>
        <v>2022</v>
      </c>
    </row>
    <row r="1881" spans="1:89">
      <c r="A1881" t="s">
        <v>240</v>
      </c>
      <c r="B1881" t="b">
        <v>0</v>
      </c>
      <c r="D1881" t="b">
        <v>0</v>
      </c>
      <c r="H1881" s="1">
        <v>44469</v>
      </c>
      <c r="I1881" t="b">
        <v>0</v>
      </c>
      <c r="O1881" t="s">
        <v>514</v>
      </c>
      <c r="P1881" t="b">
        <v>0</v>
      </c>
      <c r="Q1881" s="2">
        <v>44340.903032407405</v>
      </c>
      <c r="R1881" s="1"/>
      <c r="S1881" t="b">
        <v>0</v>
      </c>
      <c r="T1881" t="s">
        <v>2773</v>
      </c>
      <c r="U1881" s="1"/>
      <c r="V1881" t="b">
        <v>0</v>
      </c>
      <c r="W1881" s="1">
        <v>44256</v>
      </c>
      <c r="X1881">
        <v>3</v>
      </c>
      <c r="Y1881">
        <v>2021</v>
      </c>
      <c r="Z1881" t="s">
        <v>161</v>
      </c>
      <c r="AA1881" t="s">
        <v>161</v>
      </c>
      <c r="AB1881" t="b">
        <v>0</v>
      </c>
      <c r="AC1881" t="b">
        <v>0</v>
      </c>
      <c r="AE1881" t="b">
        <v>0</v>
      </c>
      <c r="AF1881" t="b">
        <v>0</v>
      </c>
      <c r="AG1881" t="b">
        <v>0</v>
      </c>
      <c r="AH1881" t="s">
        <v>4863</v>
      </c>
      <c r="AI1881" t="b">
        <v>0</v>
      </c>
      <c r="AK1881" t="b">
        <v>0</v>
      </c>
      <c r="AL1881" s="1"/>
      <c r="AM1881" t="s">
        <v>514</v>
      </c>
      <c r="AN1881" s="2">
        <v>44340.903657407405</v>
      </c>
      <c r="AP1881" s="2"/>
      <c r="AQ1881" s="1">
        <v>44340</v>
      </c>
      <c r="AS1881" t="b">
        <v>0</v>
      </c>
      <c r="AV1881" t="s">
        <v>213</v>
      </c>
      <c r="BB1881" t="s">
        <v>5345</v>
      </c>
      <c r="BD1881" t="b">
        <v>0</v>
      </c>
      <c r="BH1881" t="s">
        <v>3625</v>
      </c>
      <c r="BI1881" t="s">
        <v>150</v>
      </c>
      <c r="BK1881" t="s">
        <v>157</v>
      </c>
      <c r="BL1881" t="s">
        <v>5346</v>
      </c>
      <c r="BN1881" t="s">
        <v>415</v>
      </c>
      <c r="BQ1881" t="s">
        <v>96</v>
      </c>
      <c r="BR1881" t="b">
        <v>0</v>
      </c>
      <c r="BT1881" t="b">
        <v>0</v>
      </c>
      <c r="BW1881" t="s">
        <v>313</v>
      </c>
      <c r="BX1881" t="b">
        <v>0</v>
      </c>
      <c r="BY1881" s="2">
        <v>44376.857581018521</v>
      </c>
      <c r="CB1881" t="b">
        <v>0</v>
      </c>
      <c r="CC1881" t="b">
        <v>0</v>
      </c>
      <c r="CD1881">
        <v>0</v>
      </c>
      <c r="CE1881">
        <v>0</v>
      </c>
      <c r="CF1881">
        <v>1338352</v>
      </c>
      <c r="CG1881">
        <v>0</v>
      </c>
      <c r="CH1881">
        <v>66917.600000000006</v>
      </c>
      <c r="CI1881">
        <v>5</v>
      </c>
      <c r="CJ1881">
        <v>0</v>
      </c>
      <c r="CK1881">
        <f>YEAR(tbl_Opportunity[[#This Row],[Close Date]])</f>
        <v>2021</v>
      </c>
    </row>
    <row r="1882" spans="1:89">
      <c r="A1882" t="s">
        <v>5347</v>
      </c>
      <c r="B1882" t="b">
        <v>0</v>
      </c>
      <c r="D1882" t="b">
        <v>0</v>
      </c>
      <c r="H1882" s="1">
        <v>44377</v>
      </c>
      <c r="I1882" t="b">
        <v>0</v>
      </c>
      <c r="L1882" t="s">
        <v>5348</v>
      </c>
      <c r="O1882" t="s">
        <v>3139</v>
      </c>
      <c r="P1882" t="b">
        <v>1</v>
      </c>
      <c r="Q1882" s="2">
        <v>44372.605439814812</v>
      </c>
      <c r="R1882" s="1"/>
      <c r="S1882" t="b">
        <v>0</v>
      </c>
      <c r="U1882" s="1"/>
      <c r="V1882" t="b">
        <v>0</v>
      </c>
      <c r="W1882" s="1">
        <v>44228</v>
      </c>
      <c r="X1882">
        <v>2</v>
      </c>
      <c r="Y1882">
        <v>2021</v>
      </c>
      <c r="Z1882" t="s">
        <v>161</v>
      </c>
      <c r="AA1882" t="s">
        <v>161</v>
      </c>
      <c r="AB1882" t="b">
        <v>0</v>
      </c>
      <c r="AC1882" t="b">
        <v>0</v>
      </c>
      <c r="AE1882" t="b">
        <v>0</v>
      </c>
      <c r="AF1882" t="b">
        <v>0</v>
      </c>
      <c r="AG1882" t="b">
        <v>0</v>
      </c>
      <c r="AH1882" t="s">
        <v>4366</v>
      </c>
      <c r="AI1882" t="b">
        <v>0</v>
      </c>
      <c r="AK1882" t="b">
        <v>0</v>
      </c>
      <c r="AL1882" s="1"/>
      <c r="AM1882" t="s">
        <v>3139</v>
      </c>
      <c r="AN1882" s="2">
        <v>44372.605486111112</v>
      </c>
      <c r="AP1882" s="2"/>
      <c r="AQ1882" s="1">
        <v>44372</v>
      </c>
      <c r="AS1882" t="b">
        <v>0</v>
      </c>
      <c r="AV1882" t="s">
        <v>213</v>
      </c>
      <c r="BB1882" t="s">
        <v>5349</v>
      </c>
      <c r="BD1882" t="b">
        <v>0</v>
      </c>
      <c r="BH1882" t="s">
        <v>3139</v>
      </c>
      <c r="BL1882" t="s">
        <v>5348</v>
      </c>
      <c r="BN1882" t="s">
        <v>2414</v>
      </c>
      <c r="BQ1882" t="s">
        <v>204</v>
      </c>
      <c r="BR1882" t="b">
        <v>0</v>
      </c>
      <c r="BT1882" t="b">
        <v>0</v>
      </c>
      <c r="BW1882" t="s">
        <v>313</v>
      </c>
      <c r="BX1882" t="b">
        <v>0</v>
      </c>
      <c r="BY1882" s="2">
        <v>44376.857581018521</v>
      </c>
      <c r="BZ1882" t="s">
        <v>3140</v>
      </c>
      <c r="CB1882" t="b">
        <v>0</v>
      </c>
      <c r="CC1882" t="b">
        <v>0</v>
      </c>
      <c r="CD1882">
        <v>0</v>
      </c>
      <c r="CE1882">
        <v>0</v>
      </c>
      <c r="CG1882">
        <v>0</v>
      </c>
      <c r="CI1882">
        <v>5</v>
      </c>
      <c r="CJ1882">
        <v>0</v>
      </c>
      <c r="CK1882">
        <f>YEAR(tbl_Opportunity[[#This Row],[Close Date]])</f>
        <v>2021</v>
      </c>
    </row>
    <row r="1883" spans="1:89">
      <c r="A1883" t="s">
        <v>5350</v>
      </c>
      <c r="B1883" t="b">
        <v>0</v>
      </c>
      <c r="D1883" t="b">
        <v>0</v>
      </c>
      <c r="H1883" s="1">
        <v>44377</v>
      </c>
      <c r="I1883" t="b">
        <v>0</v>
      </c>
      <c r="L1883" t="s">
        <v>5351</v>
      </c>
      <c r="O1883" t="s">
        <v>2393</v>
      </c>
      <c r="P1883" t="b">
        <v>1</v>
      </c>
      <c r="Q1883" s="2">
        <v>44350.706550925926</v>
      </c>
      <c r="R1883" s="1"/>
      <c r="S1883" t="b">
        <v>0</v>
      </c>
      <c r="U1883" s="1"/>
      <c r="V1883" t="b">
        <v>0</v>
      </c>
      <c r="W1883" s="1">
        <v>44228</v>
      </c>
      <c r="X1883">
        <v>2</v>
      </c>
      <c r="Y1883">
        <v>2021</v>
      </c>
      <c r="Z1883" t="s">
        <v>161</v>
      </c>
      <c r="AA1883" t="s">
        <v>161</v>
      </c>
      <c r="AB1883" t="b">
        <v>0</v>
      </c>
      <c r="AC1883" t="b">
        <v>0</v>
      </c>
      <c r="AE1883" t="b">
        <v>0</v>
      </c>
      <c r="AF1883" t="b">
        <v>0</v>
      </c>
      <c r="AG1883" t="b">
        <v>0</v>
      </c>
      <c r="AH1883" t="s">
        <v>4366</v>
      </c>
      <c r="AI1883" t="b">
        <v>0</v>
      </c>
      <c r="AK1883" t="b">
        <v>0</v>
      </c>
      <c r="AL1883" s="1"/>
      <c r="AM1883" t="s">
        <v>2393</v>
      </c>
      <c r="AN1883" s="2">
        <v>44350.706597222219</v>
      </c>
      <c r="AP1883" s="2"/>
      <c r="AQ1883" s="1">
        <v>44350</v>
      </c>
      <c r="AS1883" t="b">
        <v>0</v>
      </c>
      <c r="AV1883" t="s">
        <v>213</v>
      </c>
      <c r="BB1883" t="s">
        <v>5352</v>
      </c>
      <c r="BD1883" t="b">
        <v>0</v>
      </c>
      <c r="BH1883" t="s">
        <v>2393</v>
      </c>
      <c r="BL1883" t="s">
        <v>5351</v>
      </c>
      <c r="BM1883" t="s">
        <v>202</v>
      </c>
      <c r="BN1883" t="s">
        <v>2414</v>
      </c>
      <c r="BQ1883" t="s">
        <v>204</v>
      </c>
      <c r="BR1883" t="b">
        <v>0</v>
      </c>
      <c r="BT1883" t="b">
        <v>0</v>
      </c>
      <c r="BW1883" t="s">
        <v>313</v>
      </c>
      <c r="BX1883" t="b">
        <v>0</v>
      </c>
      <c r="BY1883" s="2">
        <v>44376.857581018521</v>
      </c>
      <c r="BZ1883" t="s">
        <v>314</v>
      </c>
      <c r="CB1883" t="b">
        <v>0</v>
      </c>
      <c r="CC1883" t="b">
        <v>0</v>
      </c>
      <c r="CD1883">
        <v>0</v>
      </c>
      <c r="CE1883">
        <v>0</v>
      </c>
      <c r="CG1883">
        <v>0</v>
      </c>
      <c r="CI1883">
        <v>5</v>
      </c>
      <c r="CJ1883">
        <v>0</v>
      </c>
      <c r="CK1883">
        <f>YEAR(tbl_Opportunity[[#This Row],[Close Date]])</f>
        <v>2021</v>
      </c>
    </row>
    <row r="1884" spans="1:89">
      <c r="A1884" t="s">
        <v>1657</v>
      </c>
      <c r="B1884" t="b">
        <v>0</v>
      </c>
      <c r="D1884" t="b">
        <v>0</v>
      </c>
      <c r="E1884" t="s">
        <v>3119</v>
      </c>
      <c r="H1884" s="1">
        <v>44736</v>
      </c>
      <c r="I1884" t="b">
        <v>0</v>
      </c>
      <c r="L1884" t="s">
        <v>5353</v>
      </c>
      <c r="O1884" t="s">
        <v>311</v>
      </c>
      <c r="P1884" t="b">
        <v>1</v>
      </c>
      <c r="Q1884" s="2">
        <v>44337.620115740741</v>
      </c>
      <c r="R1884" s="1"/>
      <c r="S1884" t="b">
        <v>0</v>
      </c>
      <c r="U1884" s="1"/>
      <c r="V1884" t="b">
        <v>0</v>
      </c>
      <c r="W1884" s="1">
        <v>44593</v>
      </c>
      <c r="X1884">
        <v>2</v>
      </c>
      <c r="Y1884">
        <v>2022</v>
      </c>
      <c r="Z1884" t="s">
        <v>161</v>
      </c>
      <c r="AA1884" t="s">
        <v>161</v>
      </c>
      <c r="AB1884" t="b">
        <v>0</v>
      </c>
      <c r="AC1884" t="b">
        <v>0</v>
      </c>
      <c r="AE1884" t="b">
        <v>0</v>
      </c>
      <c r="AF1884" t="b">
        <v>0</v>
      </c>
      <c r="AG1884" t="b">
        <v>0</v>
      </c>
      <c r="AH1884" t="s">
        <v>4366</v>
      </c>
      <c r="AI1884" t="b">
        <v>0</v>
      </c>
      <c r="AK1884" t="b">
        <v>0</v>
      </c>
      <c r="AL1884" s="1">
        <v>44355</v>
      </c>
      <c r="AM1884" t="s">
        <v>162</v>
      </c>
      <c r="AN1884" s="2">
        <v>44348.796666666669</v>
      </c>
      <c r="AP1884" s="2"/>
      <c r="AQ1884" s="1">
        <v>44337</v>
      </c>
      <c r="AS1884" t="b">
        <v>0</v>
      </c>
      <c r="AV1884" t="s">
        <v>93</v>
      </c>
      <c r="BB1884" t="s">
        <v>5354</v>
      </c>
      <c r="BD1884" t="b">
        <v>0</v>
      </c>
      <c r="BH1884" t="s">
        <v>311</v>
      </c>
      <c r="BJ1884" t="s">
        <v>216</v>
      </c>
      <c r="BL1884" t="s">
        <v>5353</v>
      </c>
      <c r="BM1884" t="s">
        <v>202</v>
      </c>
      <c r="BN1884" t="s">
        <v>2414</v>
      </c>
      <c r="BQ1884" t="s">
        <v>204</v>
      </c>
      <c r="BR1884" t="b">
        <v>0</v>
      </c>
      <c r="BT1884" t="b">
        <v>0</v>
      </c>
      <c r="BW1884" t="s">
        <v>313</v>
      </c>
      <c r="BX1884" t="b">
        <v>0</v>
      </c>
      <c r="BY1884" s="2">
        <v>44376.857581018521</v>
      </c>
      <c r="BZ1884" t="s">
        <v>3072</v>
      </c>
      <c r="CB1884" t="b">
        <v>0</v>
      </c>
      <c r="CC1884" t="b">
        <v>0</v>
      </c>
      <c r="CD1884">
        <v>1</v>
      </c>
      <c r="CE1884">
        <v>1</v>
      </c>
      <c r="CG1884">
        <v>0</v>
      </c>
      <c r="CI1884">
        <v>5</v>
      </c>
      <c r="CJ1884">
        <v>0</v>
      </c>
      <c r="CK1884">
        <f>YEAR(tbl_Opportunity[[#This Row],[Close Date]])</f>
        <v>2022</v>
      </c>
    </row>
    <row r="1885" spans="1:89">
      <c r="A1885" t="s">
        <v>5355</v>
      </c>
      <c r="B1885" t="b">
        <v>0</v>
      </c>
      <c r="D1885" t="b">
        <v>0</v>
      </c>
      <c r="E1885" t="s">
        <v>2947</v>
      </c>
      <c r="H1885" s="1">
        <v>44742</v>
      </c>
      <c r="I1885" t="b">
        <v>0</v>
      </c>
      <c r="L1885" t="s">
        <v>5356</v>
      </c>
      <c r="O1885" t="s">
        <v>215</v>
      </c>
      <c r="P1885" t="b">
        <v>1</v>
      </c>
      <c r="Q1885" s="2">
        <v>44375.746840277781</v>
      </c>
      <c r="R1885" s="1"/>
      <c r="S1885" t="b">
        <v>0</v>
      </c>
      <c r="U1885" s="1"/>
      <c r="V1885" t="b">
        <v>0</v>
      </c>
      <c r="W1885" s="1">
        <v>44593</v>
      </c>
      <c r="X1885">
        <v>2</v>
      </c>
      <c r="Y1885">
        <v>2022</v>
      </c>
      <c r="Z1885" t="s">
        <v>161</v>
      </c>
      <c r="AA1885" t="s">
        <v>161</v>
      </c>
      <c r="AB1885" t="b">
        <v>0</v>
      </c>
      <c r="AC1885" t="b">
        <v>0</v>
      </c>
      <c r="AE1885" t="b">
        <v>0</v>
      </c>
      <c r="AF1885" t="b">
        <v>0</v>
      </c>
      <c r="AG1885" t="b">
        <v>0</v>
      </c>
      <c r="AH1885" t="s">
        <v>4366</v>
      </c>
      <c r="AI1885" t="b">
        <v>0</v>
      </c>
      <c r="AK1885" t="b">
        <v>0</v>
      </c>
      <c r="AL1885" s="1">
        <v>44371</v>
      </c>
      <c r="AM1885" t="s">
        <v>215</v>
      </c>
      <c r="AN1885" s="2">
        <v>44375.747245370374</v>
      </c>
      <c r="AP1885" s="2"/>
      <c r="AQ1885" s="1">
        <v>44375</v>
      </c>
      <c r="AS1885" t="b">
        <v>0</v>
      </c>
      <c r="AV1885" t="s">
        <v>93</v>
      </c>
      <c r="BB1885" t="s">
        <v>5357</v>
      </c>
      <c r="BD1885" t="b">
        <v>0</v>
      </c>
      <c r="BH1885" t="s">
        <v>215</v>
      </c>
      <c r="BJ1885" t="s">
        <v>105</v>
      </c>
      <c r="BL1885" t="s">
        <v>5356</v>
      </c>
      <c r="BM1885" t="s">
        <v>202</v>
      </c>
      <c r="BN1885" t="s">
        <v>2414</v>
      </c>
      <c r="BQ1885" t="s">
        <v>204</v>
      </c>
      <c r="BR1885" t="b">
        <v>0</v>
      </c>
      <c r="BT1885" t="b">
        <v>0</v>
      </c>
      <c r="BW1885" t="s">
        <v>313</v>
      </c>
      <c r="BX1885" t="b">
        <v>0</v>
      </c>
      <c r="BY1885" s="2">
        <v>44376.857581018521</v>
      </c>
      <c r="BZ1885" t="s">
        <v>3070</v>
      </c>
      <c r="CB1885" t="b">
        <v>0</v>
      </c>
      <c r="CC1885" t="b">
        <v>0</v>
      </c>
      <c r="CD1885">
        <v>1</v>
      </c>
      <c r="CE1885">
        <v>1</v>
      </c>
      <c r="CG1885">
        <v>0</v>
      </c>
      <c r="CI1885">
        <v>5</v>
      </c>
      <c r="CJ1885">
        <v>0</v>
      </c>
      <c r="CK1885">
        <f>YEAR(tbl_Opportunity[[#This Row],[Close Date]])</f>
        <v>2022</v>
      </c>
    </row>
    <row r="1886" spans="1:89">
      <c r="A1886" t="s">
        <v>5358</v>
      </c>
      <c r="B1886" t="b">
        <v>0</v>
      </c>
      <c r="D1886" t="b">
        <v>0</v>
      </c>
      <c r="H1886" s="1">
        <v>44903</v>
      </c>
      <c r="I1886" t="b">
        <v>0</v>
      </c>
      <c r="O1886" t="s">
        <v>2808</v>
      </c>
      <c r="P1886" t="b">
        <v>1</v>
      </c>
      <c r="Q1886" s="2">
        <v>44341.408726851849</v>
      </c>
      <c r="R1886" s="1"/>
      <c r="S1886" t="b">
        <v>0</v>
      </c>
      <c r="U1886" s="1"/>
      <c r="V1886" t="b">
        <v>0</v>
      </c>
      <c r="W1886" s="1">
        <v>44652</v>
      </c>
      <c r="X1886">
        <v>4</v>
      </c>
      <c r="Y1886">
        <v>2022</v>
      </c>
      <c r="Z1886" t="s">
        <v>1659</v>
      </c>
      <c r="AA1886" t="s">
        <v>1660</v>
      </c>
      <c r="AB1886" t="b">
        <v>0</v>
      </c>
      <c r="AC1886" t="b">
        <v>0</v>
      </c>
      <c r="AE1886" t="b">
        <v>0</v>
      </c>
      <c r="AF1886" t="b">
        <v>0</v>
      </c>
      <c r="AG1886" t="b">
        <v>0</v>
      </c>
      <c r="AH1886" t="s">
        <v>105</v>
      </c>
      <c r="AI1886" t="b">
        <v>0</v>
      </c>
      <c r="AK1886" t="b">
        <v>0</v>
      </c>
      <c r="AL1886" s="1">
        <v>44386</v>
      </c>
      <c r="AM1886" t="s">
        <v>2808</v>
      </c>
      <c r="AN1886" s="2">
        <v>44368.392800925925</v>
      </c>
      <c r="AP1886" s="2"/>
      <c r="AQ1886" s="1">
        <v>44341</v>
      </c>
      <c r="AS1886" t="b">
        <v>0</v>
      </c>
      <c r="AV1886" t="s">
        <v>2809</v>
      </c>
      <c r="BB1886" t="s">
        <v>5359</v>
      </c>
      <c r="BD1886" t="b">
        <v>0</v>
      </c>
      <c r="BH1886" t="s">
        <v>2808</v>
      </c>
      <c r="BL1886" t="s">
        <v>5360</v>
      </c>
      <c r="BM1886" t="s">
        <v>202</v>
      </c>
      <c r="BN1886" t="s">
        <v>2414</v>
      </c>
      <c r="BQ1886" t="s">
        <v>204</v>
      </c>
      <c r="BR1886" t="b">
        <v>0</v>
      </c>
      <c r="BT1886" t="b">
        <v>0</v>
      </c>
      <c r="BW1886" t="s">
        <v>1662</v>
      </c>
      <c r="BX1886" t="b">
        <v>0</v>
      </c>
      <c r="BY1886" s="2">
        <v>44376.857581018521</v>
      </c>
      <c r="BZ1886" t="s">
        <v>2812</v>
      </c>
      <c r="CB1886" t="b">
        <v>0</v>
      </c>
      <c r="CC1886" t="b">
        <v>0</v>
      </c>
      <c r="CD1886">
        <v>0</v>
      </c>
      <c r="CE1886">
        <v>0</v>
      </c>
      <c r="CF1886">
        <v>150432.74</v>
      </c>
      <c r="CG1886">
        <v>0</v>
      </c>
      <c r="CH1886">
        <v>105302.92</v>
      </c>
      <c r="CI1886">
        <v>70</v>
      </c>
      <c r="CJ1886">
        <v>0</v>
      </c>
      <c r="CK1886">
        <f>YEAR(tbl_Opportunity[[#This Row],[Close Date]])</f>
        <v>2022</v>
      </c>
    </row>
    <row r="1887" spans="1:89">
      <c r="A1887" t="s">
        <v>5361</v>
      </c>
      <c r="B1887" t="b">
        <v>0</v>
      </c>
      <c r="D1887" t="b">
        <v>0</v>
      </c>
      <c r="E1887" t="s">
        <v>2947</v>
      </c>
      <c r="H1887" s="1">
        <v>44561</v>
      </c>
      <c r="I1887" t="b">
        <v>0</v>
      </c>
      <c r="L1887" t="s">
        <v>5362</v>
      </c>
      <c r="O1887" t="s">
        <v>194</v>
      </c>
      <c r="P1887" t="b">
        <v>1</v>
      </c>
      <c r="Q1887" s="2">
        <v>44368.567835648151</v>
      </c>
      <c r="R1887" s="1"/>
      <c r="S1887" t="b">
        <v>0</v>
      </c>
      <c r="U1887" s="1"/>
      <c r="V1887" t="b">
        <v>0</v>
      </c>
      <c r="W1887" s="1">
        <v>44287</v>
      </c>
      <c r="X1887">
        <v>4</v>
      </c>
      <c r="Y1887">
        <v>2021</v>
      </c>
      <c r="Z1887" t="s">
        <v>161</v>
      </c>
      <c r="AA1887" t="s">
        <v>161</v>
      </c>
      <c r="AB1887" t="b">
        <v>0</v>
      </c>
      <c r="AC1887" t="b">
        <v>0</v>
      </c>
      <c r="AE1887" t="b">
        <v>0</v>
      </c>
      <c r="AF1887" t="b">
        <v>0</v>
      </c>
      <c r="AG1887" t="b">
        <v>0</v>
      </c>
      <c r="AH1887" t="s">
        <v>4366</v>
      </c>
      <c r="AI1887" t="b">
        <v>0</v>
      </c>
      <c r="AJ1887" t="s">
        <v>211</v>
      </c>
      <c r="AK1887" t="b">
        <v>0</v>
      </c>
      <c r="AL1887" s="1">
        <v>43844</v>
      </c>
      <c r="AM1887" t="s">
        <v>194</v>
      </c>
      <c r="AN1887" s="2">
        <v>44368.570960648147</v>
      </c>
      <c r="AP1887" s="2"/>
      <c r="AQ1887" s="1">
        <v>44368</v>
      </c>
      <c r="AS1887" t="b">
        <v>0</v>
      </c>
      <c r="AV1887" t="s">
        <v>93</v>
      </c>
      <c r="AY1887" t="s">
        <v>236</v>
      </c>
      <c r="AZ1887" t="s">
        <v>237</v>
      </c>
      <c r="BB1887" t="s">
        <v>5363</v>
      </c>
      <c r="BD1887" t="b">
        <v>0</v>
      </c>
      <c r="BH1887" t="s">
        <v>194</v>
      </c>
      <c r="BJ1887" t="s">
        <v>216</v>
      </c>
      <c r="BL1887" t="s">
        <v>5362</v>
      </c>
      <c r="BM1887" t="s">
        <v>202</v>
      </c>
      <c r="BN1887" t="s">
        <v>203</v>
      </c>
      <c r="BQ1887" t="s">
        <v>204</v>
      </c>
      <c r="BR1887" t="b">
        <v>0</v>
      </c>
      <c r="BT1887" t="b">
        <v>0</v>
      </c>
      <c r="BW1887" t="s">
        <v>313</v>
      </c>
      <c r="BX1887" t="b">
        <v>0</v>
      </c>
      <c r="BY1887" s="2">
        <v>44376.857581018521</v>
      </c>
      <c r="BZ1887" t="s">
        <v>265</v>
      </c>
      <c r="CB1887" t="b">
        <v>0</v>
      </c>
      <c r="CC1887" t="b">
        <v>0</v>
      </c>
      <c r="CD1887">
        <v>1</v>
      </c>
      <c r="CE1887">
        <v>1</v>
      </c>
      <c r="CG1887">
        <v>0</v>
      </c>
      <c r="CI1887">
        <v>5</v>
      </c>
      <c r="CJ1887">
        <v>0</v>
      </c>
      <c r="CK1887">
        <f>YEAR(tbl_Opportunity[[#This Row],[Close Date]])</f>
        <v>2021</v>
      </c>
    </row>
    <row r="1888" spans="1:89">
      <c r="A1888" t="s">
        <v>5364</v>
      </c>
      <c r="B1888" t="b">
        <v>0</v>
      </c>
      <c r="D1888" t="b">
        <v>0</v>
      </c>
      <c r="H1888" s="1">
        <v>44469</v>
      </c>
      <c r="I1888" t="b">
        <v>0</v>
      </c>
      <c r="L1888" t="s">
        <v>5365</v>
      </c>
      <c r="O1888" t="s">
        <v>162</v>
      </c>
      <c r="P1888" t="b">
        <v>1</v>
      </c>
      <c r="Q1888" s="2">
        <v>44438.699305555558</v>
      </c>
      <c r="R1888" s="1"/>
      <c r="S1888" t="b">
        <v>0</v>
      </c>
      <c r="U1888" s="1"/>
      <c r="V1888" t="b">
        <v>0</v>
      </c>
      <c r="W1888" s="1">
        <v>44256</v>
      </c>
      <c r="X1888">
        <v>3</v>
      </c>
      <c r="Y1888">
        <v>2021</v>
      </c>
      <c r="Z1888" t="s">
        <v>161</v>
      </c>
      <c r="AA1888" t="s">
        <v>161</v>
      </c>
      <c r="AB1888" t="b">
        <v>0</v>
      </c>
      <c r="AC1888" t="b">
        <v>0</v>
      </c>
      <c r="AE1888" t="b">
        <v>0</v>
      </c>
      <c r="AF1888" t="b">
        <v>0</v>
      </c>
      <c r="AG1888" t="b">
        <v>0</v>
      </c>
      <c r="AH1888" t="s">
        <v>4812</v>
      </c>
      <c r="AI1888" t="b">
        <v>0</v>
      </c>
      <c r="AK1888" t="b">
        <v>0</v>
      </c>
      <c r="AL1888" s="1">
        <v>44547</v>
      </c>
      <c r="AM1888" t="s">
        <v>162</v>
      </c>
      <c r="AN1888" s="2">
        <v>44438.69935185185</v>
      </c>
      <c r="AP1888" s="2"/>
      <c r="AQ1888" s="1">
        <v>44438</v>
      </c>
      <c r="AS1888" t="b">
        <v>0</v>
      </c>
      <c r="AV1888" t="s">
        <v>5366</v>
      </c>
      <c r="BB1888" t="s">
        <v>5367</v>
      </c>
      <c r="BD1888" t="b">
        <v>0</v>
      </c>
      <c r="BH1888" t="s">
        <v>162</v>
      </c>
      <c r="BL1888" t="s">
        <v>5365</v>
      </c>
      <c r="BN1888" t="s">
        <v>415</v>
      </c>
      <c r="BQ1888" t="s">
        <v>96</v>
      </c>
      <c r="BR1888" t="b">
        <v>0</v>
      </c>
      <c r="BT1888" t="b">
        <v>0</v>
      </c>
      <c r="BW1888" t="s">
        <v>313</v>
      </c>
      <c r="BX1888" t="b">
        <v>0</v>
      </c>
      <c r="BY1888" s="2">
        <v>44547.920243055552</v>
      </c>
      <c r="CB1888" t="b">
        <v>0</v>
      </c>
      <c r="CC1888" t="b">
        <v>0</v>
      </c>
      <c r="CD1888">
        <v>0</v>
      </c>
      <c r="CE1888">
        <v>0</v>
      </c>
      <c r="CG1888">
        <v>0</v>
      </c>
      <c r="CI1888">
        <v>5</v>
      </c>
      <c r="CJ1888">
        <v>0</v>
      </c>
      <c r="CK1888">
        <f>YEAR(tbl_Opportunity[[#This Row],[Close Date]])</f>
        <v>2021</v>
      </c>
    </row>
    <row r="1889" spans="1:89">
      <c r="A1889" t="s">
        <v>5368</v>
      </c>
      <c r="B1889" t="b">
        <v>0</v>
      </c>
      <c r="D1889" t="b">
        <v>0</v>
      </c>
      <c r="H1889" s="1">
        <v>44561</v>
      </c>
      <c r="I1889" t="b">
        <v>0</v>
      </c>
      <c r="L1889" t="s">
        <v>5369</v>
      </c>
      <c r="O1889" t="s">
        <v>194</v>
      </c>
      <c r="P1889" t="b">
        <v>1</v>
      </c>
      <c r="Q1889" s="2">
        <v>44371.641064814816</v>
      </c>
      <c r="R1889" s="1"/>
      <c r="S1889" t="b">
        <v>0</v>
      </c>
      <c r="U1889" s="1"/>
      <c r="V1889" t="b">
        <v>0</v>
      </c>
      <c r="W1889" s="1">
        <v>44287</v>
      </c>
      <c r="X1889">
        <v>4</v>
      </c>
      <c r="Y1889">
        <v>2021</v>
      </c>
      <c r="Z1889" t="s">
        <v>161</v>
      </c>
      <c r="AA1889" t="s">
        <v>161</v>
      </c>
      <c r="AB1889" t="b">
        <v>0</v>
      </c>
      <c r="AC1889" t="b">
        <v>0</v>
      </c>
      <c r="AE1889" t="b">
        <v>0</v>
      </c>
      <c r="AF1889" t="b">
        <v>1</v>
      </c>
      <c r="AG1889" t="b">
        <v>0</v>
      </c>
      <c r="AH1889" t="s">
        <v>4366</v>
      </c>
      <c r="AI1889" t="b">
        <v>0</v>
      </c>
      <c r="AK1889" t="b">
        <v>0</v>
      </c>
      <c r="AL1889" s="1"/>
      <c r="AM1889" t="s">
        <v>194</v>
      </c>
      <c r="AN1889" s="2">
        <v>44372.627129629633</v>
      </c>
      <c r="AP1889" s="2"/>
      <c r="AQ1889" s="1">
        <v>44371</v>
      </c>
      <c r="AS1889" t="b">
        <v>0</v>
      </c>
      <c r="AV1889" t="s">
        <v>213</v>
      </c>
      <c r="AY1889" t="s">
        <v>605</v>
      </c>
      <c r="AZ1889" t="s">
        <v>5370</v>
      </c>
      <c r="BB1889" t="s">
        <v>5371</v>
      </c>
      <c r="BD1889" t="b">
        <v>0</v>
      </c>
      <c r="BF1889" t="s">
        <v>236</v>
      </c>
      <c r="BG1889" t="s">
        <v>5372</v>
      </c>
      <c r="BH1889" t="s">
        <v>194</v>
      </c>
      <c r="BJ1889" t="s">
        <v>216</v>
      </c>
      <c r="BL1889" t="s">
        <v>5369</v>
      </c>
      <c r="BM1889" t="s">
        <v>202</v>
      </c>
      <c r="BN1889" t="s">
        <v>203</v>
      </c>
      <c r="BQ1889" t="s">
        <v>204</v>
      </c>
      <c r="BR1889" t="b">
        <v>0</v>
      </c>
      <c r="BT1889" t="b">
        <v>0</v>
      </c>
      <c r="BW1889" t="s">
        <v>313</v>
      </c>
      <c r="BX1889" t="b">
        <v>0</v>
      </c>
      <c r="BY1889" s="2">
        <v>44376.857581018521</v>
      </c>
      <c r="BZ1889" t="s">
        <v>265</v>
      </c>
      <c r="CB1889" t="b">
        <v>0</v>
      </c>
      <c r="CC1889" t="b">
        <v>0</v>
      </c>
      <c r="CD1889">
        <v>2</v>
      </c>
      <c r="CE1889">
        <v>2</v>
      </c>
      <c r="CG1889">
        <v>0</v>
      </c>
      <c r="CI1889">
        <v>5</v>
      </c>
      <c r="CJ1889">
        <v>0</v>
      </c>
      <c r="CK1889">
        <f>YEAR(tbl_Opportunity[[#This Row],[Close Date]])</f>
        <v>2021</v>
      </c>
    </row>
    <row r="1890" spans="1:89">
      <c r="A1890" t="s">
        <v>5373</v>
      </c>
      <c r="B1890" t="b">
        <v>0</v>
      </c>
      <c r="D1890" t="b">
        <v>0</v>
      </c>
      <c r="E1890" t="s">
        <v>3119</v>
      </c>
      <c r="H1890" s="1">
        <v>44651</v>
      </c>
      <c r="I1890" t="b">
        <v>0</v>
      </c>
      <c r="L1890" t="s">
        <v>5374</v>
      </c>
      <c r="O1890" t="s">
        <v>215</v>
      </c>
      <c r="P1890" t="b">
        <v>1</v>
      </c>
      <c r="Q1890" s="2">
        <v>44350.586863425924</v>
      </c>
      <c r="R1890" s="1"/>
      <c r="S1890" t="b">
        <v>0</v>
      </c>
      <c r="U1890" s="1"/>
      <c r="V1890" t="b">
        <v>0</v>
      </c>
      <c r="W1890" s="1">
        <v>44562</v>
      </c>
      <c r="X1890">
        <v>1</v>
      </c>
      <c r="Y1890">
        <v>2022</v>
      </c>
      <c r="Z1890" t="s">
        <v>161</v>
      </c>
      <c r="AA1890" t="s">
        <v>161</v>
      </c>
      <c r="AB1890" t="b">
        <v>0</v>
      </c>
      <c r="AC1890" t="b">
        <v>0</v>
      </c>
      <c r="AE1890" t="b">
        <v>0</v>
      </c>
      <c r="AF1890" t="b">
        <v>1</v>
      </c>
      <c r="AG1890" t="b">
        <v>1</v>
      </c>
      <c r="AH1890" t="s">
        <v>4366</v>
      </c>
      <c r="AI1890" t="b">
        <v>0</v>
      </c>
      <c r="AK1890" t="b">
        <v>0</v>
      </c>
      <c r="AL1890" s="1">
        <v>44350</v>
      </c>
      <c r="AM1890" t="s">
        <v>215</v>
      </c>
      <c r="AN1890" s="2">
        <v>44350.58734953704</v>
      </c>
      <c r="AP1890" s="2"/>
      <c r="AQ1890" s="1">
        <v>44350</v>
      </c>
      <c r="AS1890" t="b">
        <v>0</v>
      </c>
      <c r="AV1890" t="s">
        <v>93</v>
      </c>
      <c r="BB1890" t="s">
        <v>5375</v>
      </c>
      <c r="BD1890" t="b">
        <v>0</v>
      </c>
      <c r="BH1890" t="s">
        <v>215</v>
      </c>
      <c r="BJ1890" t="s">
        <v>250</v>
      </c>
      <c r="BL1890" t="s">
        <v>5374</v>
      </c>
      <c r="BM1890" t="s">
        <v>202</v>
      </c>
      <c r="BN1890" t="s">
        <v>203</v>
      </c>
      <c r="BQ1890" t="s">
        <v>204</v>
      </c>
      <c r="BR1890" t="b">
        <v>0</v>
      </c>
      <c r="BT1890" t="b">
        <v>0</v>
      </c>
      <c r="BW1890" t="s">
        <v>313</v>
      </c>
      <c r="BX1890" t="b">
        <v>0</v>
      </c>
      <c r="BY1890" s="2">
        <v>44376.857581018521</v>
      </c>
      <c r="BZ1890" t="s">
        <v>314</v>
      </c>
      <c r="CB1890" t="b">
        <v>0</v>
      </c>
      <c r="CC1890" t="b">
        <v>0</v>
      </c>
      <c r="CD1890">
        <v>1</v>
      </c>
      <c r="CE1890">
        <v>1</v>
      </c>
      <c r="CG1890">
        <v>0</v>
      </c>
      <c r="CI1890">
        <v>5</v>
      </c>
      <c r="CJ1890">
        <v>0</v>
      </c>
      <c r="CK1890">
        <f>YEAR(tbl_Opportunity[[#This Row],[Close Date]])</f>
        <v>2022</v>
      </c>
    </row>
    <row r="1891" spans="1:89">
      <c r="A1891" t="s">
        <v>5376</v>
      </c>
      <c r="B1891" t="b">
        <v>0</v>
      </c>
      <c r="D1891" t="b">
        <v>0</v>
      </c>
      <c r="E1891" t="s">
        <v>3119</v>
      </c>
      <c r="H1891" s="1">
        <v>44469</v>
      </c>
      <c r="I1891" t="b">
        <v>0</v>
      </c>
      <c r="L1891" t="s">
        <v>5377</v>
      </c>
      <c r="O1891" t="s">
        <v>194</v>
      </c>
      <c r="P1891" t="b">
        <v>1</v>
      </c>
      <c r="Q1891" s="2">
        <v>44375.589490740742</v>
      </c>
      <c r="R1891" s="1"/>
      <c r="S1891" t="b">
        <v>0</v>
      </c>
      <c r="U1891" s="1"/>
      <c r="V1891" t="b">
        <v>0</v>
      </c>
      <c r="W1891" s="1">
        <v>44256</v>
      </c>
      <c r="X1891">
        <v>3</v>
      </c>
      <c r="Y1891">
        <v>2021</v>
      </c>
      <c r="Z1891" t="s">
        <v>161</v>
      </c>
      <c r="AA1891" t="s">
        <v>161</v>
      </c>
      <c r="AB1891" t="b">
        <v>0</v>
      </c>
      <c r="AC1891" t="b">
        <v>0</v>
      </c>
      <c r="AE1891" t="b">
        <v>0</v>
      </c>
      <c r="AF1891" t="b">
        <v>1</v>
      </c>
      <c r="AG1891" t="b">
        <v>1</v>
      </c>
      <c r="AH1891" t="s">
        <v>4366</v>
      </c>
      <c r="AI1891" t="b">
        <v>0</v>
      </c>
      <c r="AJ1891" t="s">
        <v>211</v>
      </c>
      <c r="AK1891" t="b">
        <v>0</v>
      </c>
      <c r="AL1891" s="1">
        <v>44201</v>
      </c>
      <c r="AM1891" t="s">
        <v>194</v>
      </c>
      <c r="AN1891" s="2">
        <v>44375.597743055558</v>
      </c>
      <c r="AP1891" s="2"/>
      <c r="AQ1891" s="1">
        <v>44375</v>
      </c>
      <c r="AS1891" t="b">
        <v>0</v>
      </c>
      <c r="AV1891" t="s">
        <v>93</v>
      </c>
      <c r="AY1891" t="s">
        <v>236</v>
      </c>
      <c r="AZ1891" t="s">
        <v>237</v>
      </c>
      <c r="BB1891" t="s">
        <v>5378</v>
      </c>
      <c r="BD1891" t="b">
        <v>0</v>
      </c>
      <c r="BG1891" t="s">
        <v>5379</v>
      </c>
      <c r="BH1891" t="s">
        <v>194</v>
      </c>
      <c r="BJ1891" t="s">
        <v>196</v>
      </c>
      <c r="BL1891" t="s">
        <v>5377</v>
      </c>
      <c r="BM1891" t="s">
        <v>202</v>
      </c>
      <c r="BN1891" t="s">
        <v>203</v>
      </c>
      <c r="BQ1891" t="s">
        <v>204</v>
      </c>
      <c r="BR1891" t="b">
        <v>0</v>
      </c>
      <c r="BT1891" t="b">
        <v>0</v>
      </c>
      <c r="BW1891" t="s">
        <v>313</v>
      </c>
      <c r="BX1891" t="b">
        <v>0</v>
      </c>
      <c r="BY1891" s="2">
        <v>44376.857581018521</v>
      </c>
      <c r="BZ1891" t="s">
        <v>265</v>
      </c>
      <c r="CB1891" t="b">
        <v>0</v>
      </c>
      <c r="CC1891" t="b">
        <v>0</v>
      </c>
      <c r="CD1891">
        <v>1</v>
      </c>
      <c r="CE1891">
        <v>1</v>
      </c>
      <c r="CG1891">
        <v>0</v>
      </c>
      <c r="CI1891">
        <v>5</v>
      </c>
      <c r="CJ1891">
        <v>0</v>
      </c>
      <c r="CK1891">
        <f>YEAR(tbl_Opportunity[[#This Row],[Close Date]])</f>
        <v>2021</v>
      </c>
    </row>
    <row r="1892" spans="1:89">
      <c r="A1892" t="s">
        <v>5380</v>
      </c>
      <c r="B1892" t="b">
        <v>0</v>
      </c>
      <c r="D1892" t="b">
        <v>0</v>
      </c>
      <c r="H1892" s="1">
        <v>44550</v>
      </c>
      <c r="I1892" t="b">
        <v>0</v>
      </c>
      <c r="L1892" t="s">
        <v>5381</v>
      </c>
      <c r="O1892" t="s">
        <v>3209</v>
      </c>
      <c r="P1892" t="b">
        <v>1</v>
      </c>
      <c r="Q1892" s="2">
        <v>44334.633900462963</v>
      </c>
      <c r="R1892" s="1"/>
      <c r="S1892" t="b">
        <v>0</v>
      </c>
      <c r="U1892" s="1"/>
      <c r="V1892" t="b">
        <v>0</v>
      </c>
      <c r="W1892" s="1">
        <v>44287</v>
      </c>
      <c r="X1892">
        <v>4</v>
      </c>
      <c r="Y1892">
        <v>2021</v>
      </c>
      <c r="Z1892" t="s">
        <v>161</v>
      </c>
      <c r="AA1892" t="s">
        <v>161</v>
      </c>
      <c r="AB1892" t="b">
        <v>0</v>
      </c>
      <c r="AC1892" t="b">
        <v>0</v>
      </c>
      <c r="AE1892" t="b">
        <v>0</v>
      </c>
      <c r="AF1892" t="b">
        <v>1</v>
      </c>
      <c r="AG1892" t="b">
        <v>1</v>
      </c>
      <c r="AH1892" t="s">
        <v>4366</v>
      </c>
      <c r="AI1892" t="b">
        <v>0</v>
      </c>
      <c r="AK1892" t="b">
        <v>0</v>
      </c>
      <c r="AL1892" s="1">
        <v>44371</v>
      </c>
      <c r="AM1892" t="s">
        <v>3209</v>
      </c>
      <c r="AN1892" s="2">
        <v>44372.454664351855</v>
      </c>
      <c r="AP1892" s="2"/>
      <c r="AQ1892" s="1">
        <v>44334</v>
      </c>
      <c r="AS1892" t="b">
        <v>0</v>
      </c>
      <c r="AV1892" t="s">
        <v>213</v>
      </c>
      <c r="BB1892" t="s">
        <v>5382</v>
      </c>
      <c r="BD1892" t="b">
        <v>0</v>
      </c>
      <c r="BH1892" t="s">
        <v>3209</v>
      </c>
      <c r="BL1892" t="s">
        <v>5381</v>
      </c>
      <c r="BM1892" t="s">
        <v>202</v>
      </c>
      <c r="BN1892" t="s">
        <v>2414</v>
      </c>
      <c r="BQ1892" t="s">
        <v>204</v>
      </c>
      <c r="BR1892" t="b">
        <v>0</v>
      </c>
      <c r="BT1892" t="b">
        <v>0</v>
      </c>
      <c r="BW1892" t="s">
        <v>313</v>
      </c>
      <c r="BX1892" t="b">
        <v>0</v>
      </c>
      <c r="BY1892" s="2">
        <v>44376.857581018521</v>
      </c>
      <c r="BZ1892" t="s">
        <v>2812</v>
      </c>
      <c r="CB1892" t="b">
        <v>0</v>
      </c>
      <c r="CC1892" t="b">
        <v>0</v>
      </c>
      <c r="CD1892">
        <v>1</v>
      </c>
      <c r="CE1892">
        <v>1</v>
      </c>
      <c r="CG1892">
        <v>0</v>
      </c>
      <c r="CI1892">
        <v>5</v>
      </c>
      <c r="CJ1892">
        <v>0</v>
      </c>
      <c r="CK1892">
        <f>YEAR(tbl_Opportunity[[#This Row],[Close Date]])</f>
        <v>2021</v>
      </c>
    </row>
    <row r="1893" spans="1:89">
      <c r="A1893" t="s">
        <v>423</v>
      </c>
      <c r="B1893" t="b">
        <v>0</v>
      </c>
      <c r="D1893" t="b">
        <v>0</v>
      </c>
      <c r="E1893" t="s">
        <v>5383</v>
      </c>
      <c r="H1893" s="1">
        <v>44620</v>
      </c>
      <c r="I1893" t="b">
        <v>0</v>
      </c>
      <c r="L1893" t="s">
        <v>5384</v>
      </c>
      <c r="O1893" t="s">
        <v>215</v>
      </c>
      <c r="P1893" t="b">
        <v>0</v>
      </c>
      <c r="Q1893" s="2">
        <v>44351.541435185187</v>
      </c>
      <c r="R1893" s="1"/>
      <c r="S1893" t="b">
        <v>0</v>
      </c>
      <c r="U1893" s="1"/>
      <c r="V1893" t="b">
        <v>0</v>
      </c>
      <c r="W1893" s="1">
        <v>44562</v>
      </c>
      <c r="X1893">
        <v>1</v>
      </c>
      <c r="Y1893">
        <v>2022</v>
      </c>
      <c r="Z1893" t="s">
        <v>161</v>
      </c>
      <c r="AA1893" t="s">
        <v>161</v>
      </c>
      <c r="AB1893" t="b">
        <v>0</v>
      </c>
      <c r="AC1893" t="b">
        <v>0</v>
      </c>
      <c r="AE1893" t="b">
        <v>1</v>
      </c>
      <c r="AF1893" t="b">
        <v>0</v>
      </c>
      <c r="AG1893" t="b">
        <v>0</v>
      </c>
      <c r="AH1893" t="s">
        <v>4366</v>
      </c>
      <c r="AI1893" t="b">
        <v>0</v>
      </c>
      <c r="AK1893" t="b">
        <v>0</v>
      </c>
      <c r="AL1893" s="1"/>
      <c r="AM1893" t="s">
        <v>215</v>
      </c>
      <c r="AN1893" s="2">
        <v>44351.541921296295</v>
      </c>
      <c r="AP1893" s="2"/>
      <c r="AQ1893" s="1">
        <v>44351</v>
      </c>
      <c r="AS1893" t="b">
        <v>0</v>
      </c>
      <c r="AV1893" t="s">
        <v>248</v>
      </c>
      <c r="BB1893" t="s">
        <v>5385</v>
      </c>
      <c r="BD1893" t="b">
        <v>0</v>
      </c>
      <c r="BH1893" t="s">
        <v>215</v>
      </c>
      <c r="BI1893" t="s">
        <v>1072</v>
      </c>
      <c r="BL1893" t="s">
        <v>5384</v>
      </c>
      <c r="BM1893" t="s">
        <v>202</v>
      </c>
      <c r="BN1893" t="s">
        <v>2414</v>
      </c>
      <c r="BQ1893" t="s">
        <v>204</v>
      </c>
      <c r="BR1893" t="b">
        <v>0</v>
      </c>
      <c r="BT1893" t="b">
        <v>0</v>
      </c>
      <c r="BW1893" t="s">
        <v>313</v>
      </c>
      <c r="BX1893" t="b">
        <v>0</v>
      </c>
      <c r="BY1893" s="2">
        <v>44376.857581018521</v>
      </c>
      <c r="BZ1893" t="s">
        <v>3070</v>
      </c>
      <c r="CB1893" t="b">
        <v>0</v>
      </c>
      <c r="CC1893" t="b">
        <v>0</v>
      </c>
      <c r="CD1893">
        <v>0</v>
      </c>
      <c r="CE1893">
        <v>0</v>
      </c>
      <c r="CF1893">
        <v>180046.48</v>
      </c>
      <c r="CG1893">
        <v>0</v>
      </c>
      <c r="CH1893">
        <v>9002.32</v>
      </c>
      <c r="CI1893">
        <v>5</v>
      </c>
      <c r="CJ1893">
        <v>0</v>
      </c>
      <c r="CK1893">
        <f>YEAR(tbl_Opportunity[[#This Row],[Close Date]])</f>
        <v>2022</v>
      </c>
    </row>
    <row r="1894" spans="1:89">
      <c r="A1894" t="s">
        <v>3197</v>
      </c>
      <c r="B1894" t="b">
        <v>0</v>
      </c>
      <c r="D1894" t="b">
        <v>0</v>
      </c>
      <c r="E1894" t="s">
        <v>5386</v>
      </c>
      <c r="H1894" s="1">
        <v>44377</v>
      </c>
      <c r="I1894" t="b">
        <v>0</v>
      </c>
      <c r="L1894" t="s">
        <v>3198</v>
      </c>
      <c r="O1894" t="s">
        <v>272</v>
      </c>
      <c r="P1894" t="b">
        <v>0</v>
      </c>
      <c r="Q1894" s="2">
        <v>44372.669791666667</v>
      </c>
      <c r="R1894" s="1"/>
      <c r="S1894" t="b">
        <v>0</v>
      </c>
      <c r="U1894" s="1"/>
      <c r="V1894" t="b">
        <v>0</v>
      </c>
      <c r="W1894" s="1">
        <v>44228</v>
      </c>
      <c r="X1894">
        <v>2</v>
      </c>
      <c r="Y1894">
        <v>2021</v>
      </c>
      <c r="Z1894" t="s">
        <v>2564</v>
      </c>
      <c r="AA1894" t="s">
        <v>2565</v>
      </c>
      <c r="AB1894" t="b">
        <v>0</v>
      </c>
      <c r="AC1894" t="b">
        <v>0</v>
      </c>
      <c r="AE1894" t="b">
        <v>1</v>
      </c>
      <c r="AF1894" t="b">
        <v>0</v>
      </c>
      <c r="AG1894" t="b">
        <v>0</v>
      </c>
      <c r="AH1894" t="s">
        <v>4366</v>
      </c>
      <c r="AI1894" t="b">
        <v>0</v>
      </c>
      <c r="AK1894" t="b">
        <v>0</v>
      </c>
      <c r="AL1894" s="1">
        <v>44375</v>
      </c>
      <c r="AM1894" t="s">
        <v>272</v>
      </c>
      <c r="AN1894" s="2">
        <v>44376.563888888886</v>
      </c>
      <c r="AP1894" s="2">
        <v>44376.563877314817</v>
      </c>
      <c r="AQ1894" s="1">
        <v>44376</v>
      </c>
      <c r="AS1894" t="b">
        <v>0</v>
      </c>
      <c r="AV1894" t="s">
        <v>153</v>
      </c>
      <c r="BB1894" t="s">
        <v>5387</v>
      </c>
      <c r="BD1894" t="b">
        <v>0</v>
      </c>
      <c r="BH1894" t="s">
        <v>272</v>
      </c>
      <c r="BI1894" t="s">
        <v>1072</v>
      </c>
      <c r="BL1894" t="s">
        <v>3198</v>
      </c>
      <c r="BM1894" t="s">
        <v>291</v>
      </c>
      <c r="BN1894" t="s">
        <v>2414</v>
      </c>
      <c r="BQ1894" t="s">
        <v>204</v>
      </c>
      <c r="BR1894" t="b">
        <v>0</v>
      </c>
      <c r="BT1894" t="b">
        <v>0</v>
      </c>
      <c r="BW1894" t="s">
        <v>2565</v>
      </c>
      <c r="BX1894" t="b">
        <v>0</v>
      </c>
      <c r="BY1894" s="2">
        <v>44376.857581018521</v>
      </c>
      <c r="BZ1894" t="s">
        <v>314</v>
      </c>
      <c r="CB1894" t="b">
        <v>0</v>
      </c>
      <c r="CC1894" t="b">
        <v>0</v>
      </c>
      <c r="CD1894">
        <v>0</v>
      </c>
      <c r="CE1894">
        <v>0</v>
      </c>
      <c r="CF1894">
        <v>20000</v>
      </c>
      <c r="CG1894">
        <v>0</v>
      </c>
      <c r="CH1894">
        <v>18000</v>
      </c>
      <c r="CI1894">
        <v>90</v>
      </c>
      <c r="CJ1894">
        <v>0</v>
      </c>
      <c r="CK1894">
        <f>YEAR(tbl_Opportunity[[#This Row],[Close Date]])</f>
        <v>2021</v>
      </c>
    </row>
    <row r="1895" spans="1:89">
      <c r="A1895" t="s">
        <v>3112</v>
      </c>
      <c r="B1895" t="b">
        <v>0</v>
      </c>
      <c r="D1895" t="b">
        <v>0</v>
      </c>
      <c r="H1895" s="1">
        <v>44372</v>
      </c>
      <c r="I1895" t="b">
        <v>0</v>
      </c>
      <c r="O1895" t="s">
        <v>3139</v>
      </c>
      <c r="P1895" t="b">
        <v>0</v>
      </c>
      <c r="Q1895" s="2">
        <v>44358.508321759262</v>
      </c>
      <c r="R1895" s="1"/>
      <c r="S1895" t="b">
        <v>0</v>
      </c>
      <c r="U1895" s="1"/>
      <c r="V1895" t="b">
        <v>0</v>
      </c>
      <c r="W1895" s="1">
        <v>44228</v>
      </c>
      <c r="X1895">
        <v>2</v>
      </c>
      <c r="Y1895">
        <v>2021</v>
      </c>
      <c r="Z1895" t="s">
        <v>2564</v>
      </c>
      <c r="AA1895" t="s">
        <v>2565</v>
      </c>
      <c r="AB1895" t="b">
        <v>0</v>
      </c>
      <c r="AC1895" t="b">
        <v>0</v>
      </c>
      <c r="AE1895" t="b">
        <v>1</v>
      </c>
      <c r="AF1895" t="b">
        <v>0</v>
      </c>
      <c r="AG1895" t="b">
        <v>0</v>
      </c>
      <c r="AI1895" t="b">
        <v>0</v>
      </c>
      <c r="AK1895" t="b">
        <v>0</v>
      </c>
      <c r="AL1895" s="1"/>
      <c r="AM1895" t="s">
        <v>4757</v>
      </c>
      <c r="AN1895" s="2">
        <v>44364.665196759262</v>
      </c>
      <c r="AP1895" s="2"/>
      <c r="AQ1895" s="1">
        <v>44358</v>
      </c>
      <c r="AS1895" t="b">
        <v>0</v>
      </c>
      <c r="AV1895" t="s">
        <v>213</v>
      </c>
      <c r="BB1895" t="s">
        <v>5388</v>
      </c>
      <c r="BD1895" t="b">
        <v>0</v>
      </c>
      <c r="BH1895" t="s">
        <v>3139</v>
      </c>
      <c r="BI1895" t="s">
        <v>2055</v>
      </c>
      <c r="BL1895" t="s">
        <v>3114</v>
      </c>
      <c r="BM1895" t="s">
        <v>291</v>
      </c>
      <c r="BN1895" t="s">
        <v>2414</v>
      </c>
      <c r="BP1895" t="s">
        <v>5389</v>
      </c>
      <c r="BQ1895" t="s">
        <v>204</v>
      </c>
      <c r="BR1895" t="b">
        <v>0</v>
      </c>
      <c r="BT1895" t="b">
        <v>0</v>
      </c>
      <c r="BW1895" t="s">
        <v>2565</v>
      </c>
      <c r="BX1895" t="b">
        <v>0</v>
      </c>
      <c r="BY1895" s="2">
        <v>44376.857581018521</v>
      </c>
      <c r="BZ1895" t="s">
        <v>3140</v>
      </c>
      <c r="CB1895" t="b">
        <v>0</v>
      </c>
      <c r="CC1895" t="b">
        <v>0</v>
      </c>
      <c r="CD1895">
        <v>0</v>
      </c>
      <c r="CE1895">
        <v>0</v>
      </c>
      <c r="CF1895">
        <v>16560</v>
      </c>
      <c r="CG1895">
        <v>0</v>
      </c>
      <c r="CH1895">
        <v>14904</v>
      </c>
      <c r="CI1895">
        <v>90</v>
      </c>
      <c r="CJ1895">
        <v>0</v>
      </c>
      <c r="CK1895">
        <f>YEAR(tbl_Opportunity[[#This Row],[Close Date]])</f>
        <v>2021</v>
      </c>
    </row>
    <row r="1896" spans="1:89">
      <c r="A1896" t="s">
        <v>5390</v>
      </c>
      <c r="B1896" t="b">
        <v>0</v>
      </c>
      <c r="D1896" t="b">
        <v>0</v>
      </c>
      <c r="H1896" s="1">
        <v>44377</v>
      </c>
      <c r="I1896" t="b">
        <v>0</v>
      </c>
      <c r="O1896" t="s">
        <v>272</v>
      </c>
      <c r="P1896" t="b">
        <v>0</v>
      </c>
      <c r="Q1896" s="2">
        <v>44356.789965277778</v>
      </c>
      <c r="R1896" s="1"/>
      <c r="S1896" t="b">
        <v>0</v>
      </c>
      <c r="U1896" s="1"/>
      <c r="V1896" t="b">
        <v>0</v>
      </c>
      <c r="W1896" s="1">
        <v>44228</v>
      </c>
      <c r="X1896">
        <v>2</v>
      </c>
      <c r="Y1896">
        <v>2021</v>
      </c>
      <c r="Z1896" t="s">
        <v>161</v>
      </c>
      <c r="AA1896" t="s">
        <v>161</v>
      </c>
      <c r="AB1896" t="b">
        <v>0</v>
      </c>
      <c r="AC1896" t="b">
        <v>0</v>
      </c>
      <c r="AE1896" t="b">
        <v>1</v>
      </c>
      <c r="AF1896" t="b">
        <v>0</v>
      </c>
      <c r="AG1896" t="b">
        <v>0</v>
      </c>
      <c r="AH1896" t="s">
        <v>4366</v>
      </c>
      <c r="AI1896" t="b">
        <v>0</v>
      </c>
      <c r="AK1896" t="b">
        <v>0</v>
      </c>
      <c r="AL1896" s="1">
        <v>44357</v>
      </c>
      <c r="AM1896" t="s">
        <v>272</v>
      </c>
      <c r="AN1896" s="2">
        <v>44356.790347222224</v>
      </c>
      <c r="AP1896" s="2"/>
      <c r="AQ1896" s="1">
        <v>44356</v>
      </c>
      <c r="AS1896" t="b">
        <v>0</v>
      </c>
      <c r="AV1896" t="s">
        <v>213</v>
      </c>
      <c r="BB1896" t="s">
        <v>5391</v>
      </c>
      <c r="BD1896" t="b">
        <v>0</v>
      </c>
      <c r="BH1896" t="s">
        <v>272</v>
      </c>
      <c r="BI1896" t="s">
        <v>1072</v>
      </c>
      <c r="BL1896" t="s">
        <v>5392</v>
      </c>
      <c r="BM1896" t="s">
        <v>291</v>
      </c>
      <c r="BN1896" t="s">
        <v>2414</v>
      </c>
      <c r="BQ1896" t="s">
        <v>204</v>
      </c>
      <c r="BR1896" t="b">
        <v>0</v>
      </c>
      <c r="BT1896" t="b">
        <v>0</v>
      </c>
      <c r="BW1896" t="s">
        <v>349</v>
      </c>
      <c r="BX1896" t="b">
        <v>0</v>
      </c>
      <c r="BY1896" s="2">
        <v>44376.857581018521</v>
      </c>
      <c r="BZ1896" t="s">
        <v>314</v>
      </c>
      <c r="CB1896" t="b">
        <v>0</v>
      </c>
      <c r="CC1896" t="b">
        <v>0</v>
      </c>
      <c r="CD1896">
        <v>0</v>
      </c>
      <c r="CE1896">
        <v>0</v>
      </c>
      <c r="CF1896">
        <v>4000</v>
      </c>
      <c r="CG1896">
        <v>0</v>
      </c>
      <c r="CH1896">
        <v>1200</v>
      </c>
      <c r="CI1896">
        <v>30</v>
      </c>
      <c r="CJ1896">
        <v>0</v>
      </c>
      <c r="CK1896">
        <f>YEAR(tbl_Opportunity[[#This Row],[Close Date]])</f>
        <v>2021</v>
      </c>
    </row>
    <row r="1897" spans="1:89">
      <c r="A1897" t="s">
        <v>1170</v>
      </c>
      <c r="B1897" t="b">
        <v>0</v>
      </c>
      <c r="D1897" t="b">
        <v>0</v>
      </c>
      <c r="H1897" s="1">
        <v>44377</v>
      </c>
      <c r="I1897" t="b">
        <v>0</v>
      </c>
      <c r="O1897" t="s">
        <v>272</v>
      </c>
      <c r="P1897" t="b">
        <v>0</v>
      </c>
      <c r="Q1897" s="2">
        <v>44358.767430555556</v>
      </c>
      <c r="R1897" s="1"/>
      <c r="S1897" t="b">
        <v>0</v>
      </c>
      <c r="U1897" s="1"/>
      <c r="V1897" t="b">
        <v>0</v>
      </c>
      <c r="W1897" s="1">
        <v>44228</v>
      </c>
      <c r="X1897">
        <v>2</v>
      </c>
      <c r="Y1897">
        <v>2021</v>
      </c>
      <c r="Z1897" t="s">
        <v>161</v>
      </c>
      <c r="AA1897" t="s">
        <v>161</v>
      </c>
      <c r="AB1897" t="b">
        <v>0</v>
      </c>
      <c r="AC1897" t="b">
        <v>0</v>
      </c>
      <c r="AE1897" t="b">
        <v>1</v>
      </c>
      <c r="AF1897" t="b">
        <v>0</v>
      </c>
      <c r="AG1897" t="b">
        <v>0</v>
      </c>
      <c r="AH1897" t="s">
        <v>4366</v>
      </c>
      <c r="AI1897" t="b">
        <v>0</v>
      </c>
      <c r="AK1897" t="b">
        <v>0</v>
      </c>
      <c r="AL1897" s="1"/>
      <c r="AM1897" t="s">
        <v>272</v>
      </c>
      <c r="AN1897" s="2">
        <v>44358.785636574074</v>
      </c>
      <c r="AP1897" s="2"/>
      <c r="AQ1897" s="1">
        <v>44358</v>
      </c>
      <c r="AS1897" t="b">
        <v>0</v>
      </c>
      <c r="AV1897" t="s">
        <v>153</v>
      </c>
      <c r="BB1897" t="s">
        <v>5393</v>
      </c>
      <c r="BD1897" t="b">
        <v>0</v>
      </c>
      <c r="BH1897" t="s">
        <v>272</v>
      </c>
      <c r="BI1897" t="s">
        <v>1072</v>
      </c>
      <c r="BL1897" t="s">
        <v>1173</v>
      </c>
      <c r="BM1897" t="s">
        <v>291</v>
      </c>
      <c r="BN1897" t="s">
        <v>203</v>
      </c>
      <c r="BQ1897" t="s">
        <v>204</v>
      </c>
      <c r="BR1897" t="b">
        <v>0</v>
      </c>
      <c r="BT1897" t="b">
        <v>0</v>
      </c>
      <c r="BW1897" t="s">
        <v>349</v>
      </c>
      <c r="BX1897" t="b">
        <v>0</v>
      </c>
      <c r="BY1897" s="2">
        <v>44376.857581018521</v>
      </c>
      <c r="BZ1897" t="s">
        <v>314</v>
      </c>
      <c r="CB1897" t="b">
        <v>0</v>
      </c>
      <c r="CC1897" t="b">
        <v>0</v>
      </c>
      <c r="CD1897">
        <v>0</v>
      </c>
      <c r="CE1897">
        <v>0</v>
      </c>
      <c r="CF1897">
        <v>2900</v>
      </c>
      <c r="CG1897">
        <v>0</v>
      </c>
      <c r="CH1897">
        <v>870</v>
      </c>
      <c r="CI1897">
        <v>30</v>
      </c>
      <c r="CJ1897">
        <v>0</v>
      </c>
      <c r="CK1897">
        <f>YEAR(tbl_Opportunity[[#This Row],[Close Date]])</f>
        <v>2021</v>
      </c>
    </row>
    <row r="1898" spans="1:89">
      <c r="A1898" t="s">
        <v>2192</v>
      </c>
      <c r="B1898" t="b">
        <v>0</v>
      </c>
      <c r="D1898" t="b">
        <v>0</v>
      </c>
      <c r="H1898" s="1">
        <v>44377</v>
      </c>
      <c r="I1898" t="b">
        <v>0</v>
      </c>
      <c r="O1898" t="s">
        <v>272</v>
      </c>
      <c r="P1898" t="b">
        <v>0</v>
      </c>
      <c r="Q1898" s="2">
        <v>44361.789826388886</v>
      </c>
      <c r="R1898" s="1"/>
      <c r="S1898" t="b">
        <v>0</v>
      </c>
      <c r="U1898" s="1"/>
      <c r="V1898" t="b">
        <v>0</v>
      </c>
      <c r="W1898" s="1">
        <v>44228</v>
      </c>
      <c r="X1898">
        <v>2</v>
      </c>
      <c r="Y1898">
        <v>2021</v>
      </c>
      <c r="Z1898" t="s">
        <v>161</v>
      </c>
      <c r="AA1898" t="s">
        <v>161</v>
      </c>
      <c r="AB1898" t="b">
        <v>0</v>
      </c>
      <c r="AC1898" t="b">
        <v>0</v>
      </c>
      <c r="AE1898" t="b">
        <v>1</v>
      </c>
      <c r="AF1898" t="b">
        <v>0</v>
      </c>
      <c r="AG1898" t="b">
        <v>0</v>
      </c>
      <c r="AH1898" t="s">
        <v>3190</v>
      </c>
      <c r="AI1898" t="b">
        <v>0</v>
      </c>
      <c r="AJ1898" t="s">
        <v>462</v>
      </c>
      <c r="AK1898" t="b">
        <v>0</v>
      </c>
      <c r="AL1898" s="1"/>
      <c r="AM1898" t="s">
        <v>272</v>
      </c>
      <c r="AN1898" s="2">
        <v>44371.680995370371</v>
      </c>
      <c r="AP1898" s="2">
        <v>44371.680983796294</v>
      </c>
      <c r="AQ1898" s="1">
        <v>44371</v>
      </c>
      <c r="AS1898" t="b">
        <v>0</v>
      </c>
      <c r="AV1898" t="s">
        <v>153</v>
      </c>
      <c r="BB1898" t="s">
        <v>5394</v>
      </c>
      <c r="BD1898" t="b">
        <v>0</v>
      </c>
      <c r="BH1898" t="s">
        <v>272</v>
      </c>
      <c r="BI1898" t="s">
        <v>1072</v>
      </c>
      <c r="BL1898" t="s">
        <v>5395</v>
      </c>
      <c r="BM1898" t="s">
        <v>291</v>
      </c>
      <c r="BN1898" t="s">
        <v>203</v>
      </c>
      <c r="BQ1898" t="s">
        <v>204</v>
      </c>
      <c r="BR1898" t="b">
        <v>0</v>
      </c>
      <c r="BT1898" t="b">
        <v>0</v>
      </c>
      <c r="BW1898" t="s">
        <v>349</v>
      </c>
      <c r="BX1898" t="b">
        <v>0</v>
      </c>
      <c r="BY1898" s="2">
        <v>44376.857581018521</v>
      </c>
      <c r="BZ1898" t="s">
        <v>314</v>
      </c>
      <c r="CB1898" t="b">
        <v>0</v>
      </c>
      <c r="CC1898" t="b">
        <v>0</v>
      </c>
      <c r="CD1898">
        <v>0</v>
      </c>
      <c r="CE1898">
        <v>0</v>
      </c>
      <c r="CF1898">
        <v>5573.13</v>
      </c>
      <c r="CG1898">
        <v>0</v>
      </c>
      <c r="CH1898">
        <v>1671.94</v>
      </c>
      <c r="CI1898">
        <v>30</v>
      </c>
      <c r="CJ1898">
        <v>0</v>
      </c>
      <c r="CK1898">
        <f>YEAR(tbl_Opportunity[[#This Row],[Close Date]])</f>
        <v>2021</v>
      </c>
    </row>
    <row r="1899" spans="1:89">
      <c r="A1899" t="s">
        <v>245</v>
      </c>
      <c r="B1899" t="b">
        <v>0</v>
      </c>
      <c r="D1899" t="b">
        <v>0</v>
      </c>
      <c r="E1899" t="s">
        <v>2826</v>
      </c>
      <c r="H1899" s="1">
        <v>44377</v>
      </c>
      <c r="I1899" t="b">
        <v>0</v>
      </c>
      <c r="O1899" t="s">
        <v>272</v>
      </c>
      <c r="P1899" t="b">
        <v>0</v>
      </c>
      <c r="Q1899" s="2">
        <v>44342.828611111108</v>
      </c>
      <c r="R1899" s="1"/>
      <c r="S1899" t="b">
        <v>0</v>
      </c>
      <c r="U1899" s="1"/>
      <c r="V1899" t="b">
        <v>0</v>
      </c>
      <c r="W1899" s="1">
        <v>44228</v>
      </c>
      <c r="X1899">
        <v>2</v>
      </c>
      <c r="Y1899">
        <v>2021</v>
      </c>
      <c r="Z1899" t="s">
        <v>161</v>
      </c>
      <c r="AA1899" t="s">
        <v>161</v>
      </c>
      <c r="AB1899" t="b">
        <v>0</v>
      </c>
      <c r="AC1899" t="b">
        <v>0</v>
      </c>
      <c r="AE1899" t="b">
        <v>1</v>
      </c>
      <c r="AF1899" t="b">
        <v>0</v>
      </c>
      <c r="AG1899" t="b">
        <v>0</v>
      </c>
      <c r="AH1899" t="s">
        <v>3190</v>
      </c>
      <c r="AI1899" t="b">
        <v>0</v>
      </c>
      <c r="AK1899" t="b">
        <v>0</v>
      </c>
      <c r="AL1899" s="1">
        <v>44370</v>
      </c>
      <c r="AM1899" t="s">
        <v>272</v>
      </c>
      <c r="AN1899" s="2">
        <v>44371.679918981485</v>
      </c>
      <c r="AP1899" s="2"/>
      <c r="AQ1899" s="1">
        <v>44342</v>
      </c>
      <c r="AS1899" t="b">
        <v>0</v>
      </c>
      <c r="AV1899" t="s">
        <v>248</v>
      </c>
      <c r="BB1899" t="s">
        <v>5396</v>
      </c>
      <c r="BD1899" t="b">
        <v>0</v>
      </c>
      <c r="BH1899" t="s">
        <v>272</v>
      </c>
      <c r="BI1899" t="s">
        <v>1072</v>
      </c>
      <c r="BL1899" t="s">
        <v>251</v>
      </c>
      <c r="BM1899" t="s">
        <v>3069</v>
      </c>
      <c r="BN1899" t="s">
        <v>203</v>
      </c>
      <c r="BQ1899" t="s">
        <v>204</v>
      </c>
      <c r="BR1899" t="b">
        <v>0</v>
      </c>
      <c r="BT1899" t="b">
        <v>0</v>
      </c>
      <c r="BW1899" t="s">
        <v>349</v>
      </c>
      <c r="BX1899" t="b">
        <v>0</v>
      </c>
      <c r="BY1899" s="2">
        <v>44376.857581018521</v>
      </c>
      <c r="BZ1899" t="s">
        <v>314</v>
      </c>
      <c r="CB1899" t="b">
        <v>0</v>
      </c>
      <c r="CC1899" t="b">
        <v>0</v>
      </c>
      <c r="CD1899">
        <v>0</v>
      </c>
      <c r="CE1899">
        <v>0</v>
      </c>
      <c r="CF1899">
        <v>6500</v>
      </c>
      <c r="CG1899">
        <v>0</v>
      </c>
      <c r="CH1899">
        <v>1950</v>
      </c>
      <c r="CI1899">
        <v>30</v>
      </c>
      <c r="CJ1899">
        <v>0</v>
      </c>
      <c r="CK1899">
        <f>YEAR(tbl_Opportunity[[#This Row],[Close Date]])</f>
        <v>2021</v>
      </c>
    </row>
    <row r="1900" spans="1:89">
      <c r="A1900" t="s">
        <v>3315</v>
      </c>
      <c r="B1900" t="b">
        <v>0</v>
      </c>
      <c r="D1900" t="b">
        <v>0</v>
      </c>
      <c r="H1900" s="1">
        <v>44343</v>
      </c>
      <c r="I1900" t="b">
        <v>0</v>
      </c>
      <c r="L1900" t="s">
        <v>5259</v>
      </c>
      <c r="O1900" t="s">
        <v>194</v>
      </c>
      <c r="P1900" t="b">
        <v>0</v>
      </c>
      <c r="Q1900" s="2">
        <v>44333.408460648148</v>
      </c>
      <c r="R1900" s="1"/>
      <c r="S1900" t="b">
        <v>0</v>
      </c>
      <c r="U1900" s="1"/>
      <c r="V1900" t="b">
        <v>0</v>
      </c>
      <c r="W1900" s="1">
        <v>44228</v>
      </c>
      <c r="X1900">
        <v>2</v>
      </c>
      <c r="Y1900">
        <v>2021</v>
      </c>
      <c r="Z1900" t="s">
        <v>2564</v>
      </c>
      <c r="AA1900" t="s">
        <v>2565</v>
      </c>
      <c r="AB1900" t="b">
        <v>0</v>
      </c>
      <c r="AC1900" t="b">
        <v>0</v>
      </c>
      <c r="AE1900" t="b">
        <v>1</v>
      </c>
      <c r="AF1900" t="b">
        <v>0</v>
      </c>
      <c r="AG1900" t="b">
        <v>0</v>
      </c>
      <c r="AH1900" t="s">
        <v>4366</v>
      </c>
      <c r="AI1900" t="b">
        <v>0</v>
      </c>
      <c r="AJ1900" t="s">
        <v>2359</v>
      </c>
      <c r="AK1900" t="b">
        <v>0</v>
      </c>
      <c r="AL1900" s="1"/>
      <c r="AM1900" t="s">
        <v>162</v>
      </c>
      <c r="AN1900" s="2">
        <v>44348.796597222223</v>
      </c>
      <c r="AP1900" s="2">
        <v>44342.601365740738</v>
      </c>
      <c r="AQ1900" s="1">
        <v>44342</v>
      </c>
      <c r="AS1900" t="b">
        <v>0</v>
      </c>
      <c r="AV1900" t="s">
        <v>213</v>
      </c>
      <c r="AY1900" t="s">
        <v>2360</v>
      </c>
      <c r="AZ1900" t="s">
        <v>2361</v>
      </c>
      <c r="BB1900" t="s">
        <v>5397</v>
      </c>
      <c r="BD1900" t="b">
        <v>0</v>
      </c>
      <c r="BH1900" t="s">
        <v>194</v>
      </c>
      <c r="BI1900" t="s">
        <v>2055</v>
      </c>
      <c r="BJ1900" t="s">
        <v>216</v>
      </c>
      <c r="BL1900" t="s">
        <v>5259</v>
      </c>
      <c r="BM1900" t="s">
        <v>291</v>
      </c>
      <c r="BN1900" t="s">
        <v>203</v>
      </c>
      <c r="BQ1900" t="s">
        <v>204</v>
      </c>
      <c r="BR1900" t="b">
        <v>0</v>
      </c>
      <c r="BT1900" t="b">
        <v>0</v>
      </c>
      <c r="BW1900" t="s">
        <v>2565</v>
      </c>
      <c r="BX1900" t="b">
        <v>0</v>
      </c>
      <c r="BY1900" s="2">
        <v>44376.857581018521</v>
      </c>
      <c r="BZ1900" t="s">
        <v>265</v>
      </c>
      <c r="CB1900" t="b">
        <v>0</v>
      </c>
      <c r="CC1900" t="b">
        <v>0</v>
      </c>
      <c r="CD1900">
        <v>2</v>
      </c>
      <c r="CE1900">
        <v>1</v>
      </c>
      <c r="CF1900">
        <v>16819</v>
      </c>
      <c r="CG1900">
        <v>0</v>
      </c>
      <c r="CH1900">
        <v>16819</v>
      </c>
      <c r="CI1900">
        <v>100</v>
      </c>
      <c r="CJ1900">
        <v>0</v>
      </c>
      <c r="CK1900">
        <f>YEAR(tbl_Opportunity[[#This Row],[Close Date]])</f>
        <v>2021</v>
      </c>
    </row>
    <row r="1901" spans="1:89">
      <c r="A1901" t="s">
        <v>5398</v>
      </c>
      <c r="B1901" t="b">
        <v>0</v>
      </c>
      <c r="D1901" t="b">
        <v>0</v>
      </c>
      <c r="E1901" t="s">
        <v>5386</v>
      </c>
      <c r="H1901" s="1">
        <v>44383</v>
      </c>
      <c r="I1901" t="b">
        <v>0</v>
      </c>
      <c r="L1901" t="s">
        <v>5399</v>
      </c>
      <c r="O1901" t="s">
        <v>272</v>
      </c>
      <c r="P1901" t="b">
        <v>0</v>
      </c>
      <c r="Q1901" s="2">
        <v>44368.533773148149</v>
      </c>
      <c r="R1901" s="1"/>
      <c r="S1901" t="b">
        <v>0</v>
      </c>
      <c r="U1901" s="1"/>
      <c r="V1901" t="b">
        <v>0</v>
      </c>
      <c r="W1901" s="1">
        <v>44256</v>
      </c>
      <c r="X1901">
        <v>3</v>
      </c>
      <c r="Y1901">
        <v>2021</v>
      </c>
      <c r="Z1901" t="s">
        <v>161</v>
      </c>
      <c r="AA1901" t="s">
        <v>161</v>
      </c>
      <c r="AB1901" t="b">
        <v>0</v>
      </c>
      <c r="AC1901" t="b">
        <v>0</v>
      </c>
      <c r="AE1901" t="b">
        <v>1</v>
      </c>
      <c r="AF1901" t="b">
        <v>0</v>
      </c>
      <c r="AG1901" t="b">
        <v>0</v>
      </c>
      <c r="AH1901" t="s">
        <v>4366</v>
      </c>
      <c r="AI1901" t="b">
        <v>0</v>
      </c>
      <c r="AK1901" t="b">
        <v>0</v>
      </c>
      <c r="AL1901" s="1">
        <v>44376</v>
      </c>
      <c r="AM1901" t="s">
        <v>272</v>
      </c>
      <c r="AN1901" s="2">
        <v>44376.718391203707</v>
      </c>
      <c r="AP1901" s="2"/>
      <c r="AQ1901" s="1">
        <v>44368</v>
      </c>
      <c r="AS1901" t="b">
        <v>0</v>
      </c>
      <c r="AV1901" t="s">
        <v>213</v>
      </c>
      <c r="BB1901" t="s">
        <v>5400</v>
      </c>
      <c r="BD1901" t="b">
        <v>0</v>
      </c>
      <c r="BH1901" t="s">
        <v>272</v>
      </c>
      <c r="BI1901" t="s">
        <v>1072</v>
      </c>
      <c r="BL1901" t="s">
        <v>5399</v>
      </c>
      <c r="BM1901" t="s">
        <v>291</v>
      </c>
      <c r="BN1901" t="s">
        <v>2414</v>
      </c>
      <c r="BQ1901" t="s">
        <v>204</v>
      </c>
      <c r="BR1901" t="b">
        <v>0</v>
      </c>
      <c r="BT1901" t="b">
        <v>0</v>
      </c>
      <c r="BW1901" t="s">
        <v>349</v>
      </c>
      <c r="BX1901" t="b">
        <v>0</v>
      </c>
      <c r="BY1901" s="2">
        <v>44376.857581018521</v>
      </c>
      <c r="BZ1901" t="s">
        <v>314</v>
      </c>
      <c r="CB1901" t="b">
        <v>0</v>
      </c>
      <c r="CC1901" t="b">
        <v>0</v>
      </c>
      <c r="CD1901">
        <v>0</v>
      </c>
      <c r="CE1901">
        <v>0</v>
      </c>
      <c r="CF1901">
        <v>22800</v>
      </c>
      <c r="CG1901">
        <v>0</v>
      </c>
      <c r="CH1901">
        <v>6840</v>
      </c>
      <c r="CI1901">
        <v>30</v>
      </c>
      <c r="CJ1901">
        <v>0</v>
      </c>
      <c r="CK1901">
        <f>YEAR(tbl_Opportunity[[#This Row],[Close Date]])</f>
        <v>2021</v>
      </c>
    </row>
    <row r="1902" spans="1:89">
      <c r="A1902" t="s">
        <v>3194</v>
      </c>
      <c r="B1902" t="b">
        <v>0</v>
      </c>
      <c r="D1902" t="b">
        <v>0</v>
      </c>
      <c r="E1902" t="s">
        <v>5386</v>
      </c>
      <c r="H1902" s="1">
        <v>44400</v>
      </c>
      <c r="I1902" t="b">
        <v>0</v>
      </c>
      <c r="L1902" t="s">
        <v>3195</v>
      </c>
      <c r="O1902" t="s">
        <v>272</v>
      </c>
      <c r="P1902" t="b">
        <v>0</v>
      </c>
      <c r="Q1902" s="2">
        <v>44370.558541666665</v>
      </c>
      <c r="R1902" s="1"/>
      <c r="S1902" t="b">
        <v>0</v>
      </c>
      <c r="U1902" s="1"/>
      <c r="V1902" t="b">
        <v>0</v>
      </c>
      <c r="W1902" s="1">
        <v>44256</v>
      </c>
      <c r="X1902">
        <v>3</v>
      </c>
      <c r="Y1902">
        <v>2021</v>
      </c>
      <c r="Z1902" t="s">
        <v>161</v>
      </c>
      <c r="AA1902" t="s">
        <v>161</v>
      </c>
      <c r="AB1902" t="b">
        <v>0</v>
      </c>
      <c r="AC1902" t="b">
        <v>0</v>
      </c>
      <c r="AE1902" t="b">
        <v>1</v>
      </c>
      <c r="AF1902" t="b">
        <v>0</v>
      </c>
      <c r="AG1902" t="b">
        <v>0</v>
      </c>
      <c r="AH1902" t="s">
        <v>4366</v>
      </c>
      <c r="AI1902" t="b">
        <v>0</v>
      </c>
      <c r="AK1902" t="b">
        <v>0</v>
      </c>
      <c r="AL1902" s="1">
        <v>44370</v>
      </c>
      <c r="AM1902" t="s">
        <v>272</v>
      </c>
      <c r="AN1902" s="2">
        <v>44370.561215277776</v>
      </c>
      <c r="AP1902" s="2"/>
      <c r="AQ1902" s="1">
        <v>44370</v>
      </c>
      <c r="AS1902" t="b">
        <v>0</v>
      </c>
      <c r="AV1902" t="s">
        <v>105</v>
      </c>
      <c r="BB1902" t="s">
        <v>5401</v>
      </c>
      <c r="BD1902" t="b">
        <v>0</v>
      </c>
      <c r="BH1902" t="s">
        <v>272</v>
      </c>
      <c r="BI1902" t="s">
        <v>1072</v>
      </c>
      <c r="BL1902" t="s">
        <v>3195</v>
      </c>
      <c r="BM1902" t="s">
        <v>3069</v>
      </c>
      <c r="BN1902" t="s">
        <v>2414</v>
      </c>
      <c r="BQ1902" t="s">
        <v>204</v>
      </c>
      <c r="BR1902" t="b">
        <v>0</v>
      </c>
      <c r="BT1902" t="b">
        <v>0</v>
      </c>
      <c r="BW1902" t="s">
        <v>349</v>
      </c>
      <c r="BX1902" t="b">
        <v>0</v>
      </c>
      <c r="BY1902" s="2">
        <v>44376.857581018521</v>
      </c>
      <c r="BZ1902" t="s">
        <v>314</v>
      </c>
      <c r="CB1902" t="b">
        <v>0</v>
      </c>
      <c r="CC1902" t="b">
        <v>0</v>
      </c>
      <c r="CD1902">
        <v>0</v>
      </c>
      <c r="CE1902">
        <v>0</v>
      </c>
      <c r="CF1902">
        <v>104661</v>
      </c>
      <c r="CG1902">
        <v>0</v>
      </c>
      <c r="CH1902">
        <v>31398.3</v>
      </c>
      <c r="CI1902">
        <v>30</v>
      </c>
      <c r="CJ1902">
        <v>0</v>
      </c>
      <c r="CK1902">
        <f>YEAR(tbl_Opportunity[[#This Row],[Close Date]])</f>
        <v>2021</v>
      </c>
    </row>
    <row r="1903" spans="1:89">
      <c r="A1903" t="s">
        <v>1968</v>
      </c>
      <c r="B1903" t="b">
        <v>0</v>
      </c>
      <c r="D1903" t="b">
        <v>0</v>
      </c>
      <c r="E1903" t="s">
        <v>5386</v>
      </c>
      <c r="H1903" s="1">
        <v>44438</v>
      </c>
      <c r="I1903" t="b">
        <v>0</v>
      </c>
      <c r="L1903" t="s">
        <v>5402</v>
      </c>
      <c r="O1903" t="s">
        <v>272</v>
      </c>
      <c r="P1903" t="b">
        <v>0</v>
      </c>
      <c r="Q1903" s="2">
        <v>44371.550937499997</v>
      </c>
      <c r="R1903" s="1"/>
      <c r="S1903" t="b">
        <v>0</v>
      </c>
      <c r="U1903" s="1"/>
      <c r="V1903" t="b">
        <v>0</v>
      </c>
      <c r="W1903" s="1">
        <v>44256</v>
      </c>
      <c r="X1903">
        <v>3</v>
      </c>
      <c r="Y1903">
        <v>2021</v>
      </c>
      <c r="Z1903" t="s">
        <v>161</v>
      </c>
      <c r="AA1903" t="s">
        <v>161</v>
      </c>
      <c r="AB1903" t="b">
        <v>0</v>
      </c>
      <c r="AC1903" t="b">
        <v>0</v>
      </c>
      <c r="AE1903" t="b">
        <v>1</v>
      </c>
      <c r="AF1903" t="b">
        <v>0</v>
      </c>
      <c r="AG1903" t="b">
        <v>0</v>
      </c>
      <c r="AH1903" t="s">
        <v>4366</v>
      </c>
      <c r="AI1903" t="b">
        <v>0</v>
      </c>
      <c r="AK1903" t="b">
        <v>0</v>
      </c>
      <c r="AL1903" s="1"/>
      <c r="AM1903" t="s">
        <v>272</v>
      </c>
      <c r="AN1903" s="2">
        <v>44371.567349537036</v>
      </c>
      <c r="AP1903" s="2"/>
      <c r="AQ1903" s="1">
        <v>44371</v>
      </c>
      <c r="AS1903" t="b">
        <v>0</v>
      </c>
      <c r="AV1903" t="s">
        <v>153</v>
      </c>
      <c r="BB1903" t="s">
        <v>5403</v>
      </c>
      <c r="BD1903" t="b">
        <v>0</v>
      </c>
      <c r="BH1903" t="s">
        <v>272</v>
      </c>
      <c r="BI1903" t="s">
        <v>1072</v>
      </c>
      <c r="BL1903" t="s">
        <v>5402</v>
      </c>
      <c r="BM1903" t="s">
        <v>3069</v>
      </c>
      <c r="BN1903" t="s">
        <v>2414</v>
      </c>
      <c r="BQ1903" t="s">
        <v>204</v>
      </c>
      <c r="BR1903" t="b">
        <v>0</v>
      </c>
      <c r="BT1903" t="b">
        <v>0</v>
      </c>
      <c r="BW1903" t="s">
        <v>349</v>
      </c>
      <c r="BX1903" t="b">
        <v>0</v>
      </c>
      <c r="BY1903" s="2">
        <v>44376.857581018521</v>
      </c>
      <c r="BZ1903" t="s">
        <v>314</v>
      </c>
      <c r="CB1903" t="b">
        <v>0</v>
      </c>
      <c r="CC1903" t="b">
        <v>0</v>
      </c>
      <c r="CD1903">
        <v>0</v>
      </c>
      <c r="CE1903">
        <v>0</v>
      </c>
      <c r="CF1903">
        <v>114106</v>
      </c>
      <c r="CG1903">
        <v>0</v>
      </c>
      <c r="CH1903">
        <v>34231.800000000003</v>
      </c>
      <c r="CI1903">
        <v>30</v>
      </c>
      <c r="CJ1903">
        <v>0</v>
      </c>
      <c r="CK1903">
        <f>YEAR(tbl_Opportunity[[#This Row],[Close Date]])</f>
        <v>2021</v>
      </c>
    </row>
    <row r="1904" spans="1:89">
      <c r="A1904" t="s">
        <v>2872</v>
      </c>
      <c r="B1904" t="b">
        <v>0</v>
      </c>
      <c r="D1904" t="b">
        <v>0</v>
      </c>
      <c r="H1904" s="1">
        <v>44454</v>
      </c>
      <c r="I1904" t="b">
        <v>0</v>
      </c>
      <c r="L1904" t="s">
        <v>3129</v>
      </c>
      <c r="O1904" t="s">
        <v>2808</v>
      </c>
      <c r="P1904" t="b">
        <v>0</v>
      </c>
      <c r="Q1904" s="2">
        <v>44362.832442129627</v>
      </c>
      <c r="R1904" s="1"/>
      <c r="S1904" t="b">
        <v>0</v>
      </c>
      <c r="U1904" s="1"/>
      <c r="V1904" t="b">
        <v>0</v>
      </c>
      <c r="W1904" s="1">
        <v>44256</v>
      </c>
      <c r="X1904">
        <v>3</v>
      </c>
      <c r="Y1904">
        <v>2021</v>
      </c>
      <c r="Z1904" t="s">
        <v>161</v>
      </c>
      <c r="AA1904" t="s">
        <v>161</v>
      </c>
      <c r="AB1904" t="b">
        <v>0</v>
      </c>
      <c r="AC1904" t="b">
        <v>0</v>
      </c>
      <c r="AE1904" t="b">
        <v>1</v>
      </c>
      <c r="AF1904" t="b">
        <v>0</v>
      </c>
      <c r="AG1904" t="b">
        <v>0</v>
      </c>
      <c r="AH1904" t="s">
        <v>4366</v>
      </c>
      <c r="AI1904" t="b">
        <v>0</v>
      </c>
      <c r="AK1904" t="b">
        <v>0</v>
      </c>
      <c r="AL1904" s="1"/>
      <c r="AM1904" t="s">
        <v>2808</v>
      </c>
      <c r="AN1904" s="2">
        <v>44363.528761574074</v>
      </c>
      <c r="AP1904" s="2">
        <v>44363.528749999998</v>
      </c>
      <c r="AQ1904" s="1">
        <v>44363</v>
      </c>
      <c r="AS1904" t="b">
        <v>0</v>
      </c>
      <c r="AV1904" t="s">
        <v>93</v>
      </c>
      <c r="BB1904" t="s">
        <v>5404</v>
      </c>
      <c r="BD1904" t="b">
        <v>0</v>
      </c>
      <c r="BH1904" t="s">
        <v>2808</v>
      </c>
      <c r="BI1904" t="s">
        <v>2055</v>
      </c>
      <c r="BL1904" t="s">
        <v>3129</v>
      </c>
      <c r="BM1904" t="s">
        <v>3069</v>
      </c>
      <c r="BN1904" t="s">
        <v>2414</v>
      </c>
      <c r="BQ1904" t="s">
        <v>204</v>
      </c>
      <c r="BR1904" t="b">
        <v>0</v>
      </c>
      <c r="BT1904" t="b">
        <v>0</v>
      </c>
      <c r="BW1904" t="s">
        <v>349</v>
      </c>
      <c r="BX1904" t="b">
        <v>0</v>
      </c>
      <c r="BY1904" s="2">
        <v>44376.857581018521</v>
      </c>
      <c r="BZ1904" t="s">
        <v>2812</v>
      </c>
      <c r="CB1904" t="b">
        <v>0</v>
      </c>
      <c r="CC1904" t="b">
        <v>0</v>
      </c>
      <c r="CD1904">
        <v>0</v>
      </c>
      <c r="CE1904">
        <v>0</v>
      </c>
      <c r="CF1904">
        <v>131222</v>
      </c>
      <c r="CG1904">
        <v>0</v>
      </c>
      <c r="CH1904">
        <v>39366.6</v>
      </c>
      <c r="CI1904">
        <v>30</v>
      </c>
      <c r="CJ1904">
        <v>0</v>
      </c>
      <c r="CK1904">
        <f>YEAR(tbl_Opportunity[[#This Row],[Close Date]])</f>
        <v>2021</v>
      </c>
    </row>
    <row r="1905" spans="1:89">
      <c r="A1905" t="s">
        <v>306</v>
      </c>
      <c r="B1905" t="b">
        <v>0</v>
      </c>
      <c r="D1905" t="b">
        <v>0</v>
      </c>
      <c r="E1905" t="s">
        <v>5405</v>
      </c>
      <c r="H1905" s="1">
        <v>44393</v>
      </c>
      <c r="I1905" t="b">
        <v>0</v>
      </c>
      <c r="L1905" t="s">
        <v>5406</v>
      </c>
      <c r="O1905" t="s">
        <v>272</v>
      </c>
      <c r="P1905" t="b">
        <v>0</v>
      </c>
      <c r="Q1905" s="2">
        <v>44363.631932870368</v>
      </c>
      <c r="R1905" s="1"/>
      <c r="S1905" t="b">
        <v>0</v>
      </c>
      <c r="U1905" s="1"/>
      <c r="V1905" t="b">
        <v>0</v>
      </c>
      <c r="W1905" s="1">
        <v>44256</v>
      </c>
      <c r="X1905">
        <v>3</v>
      </c>
      <c r="Y1905">
        <v>2021</v>
      </c>
      <c r="Z1905" t="s">
        <v>161</v>
      </c>
      <c r="AA1905" t="s">
        <v>161</v>
      </c>
      <c r="AB1905" t="b">
        <v>0</v>
      </c>
      <c r="AC1905" t="b">
        <v>0</v>
      </c>
      <c r="AE1905" t="b">
        <v>1</v>
      </c>
      <c r="AF1905" t="b">
        <v>0</v>
      </c>
      <c r="AG1905" t="b">
        <v>0</v>
      </c>
      <c r="AH1905" t="s">
        <v>4366</v>
      </c>
      <c r="AI1905" t="b">
        <v>0</v>
      </c>
      <c r="AJ1905" t="s">
        <v>462</v>
      </c>
      <c r="AK1905" t="b">
        <v>0</v>
      </c>
      <c r="AL1905" s="1">
        <v>44376</v>
      </c>
      <c r="AM1905" t="s">
        <v>272</v>
      </c>
      <c r="AN1905" s="2">
        <v>44363.632650462961</v>
      </c>
      <c r="AP1905" s="2"/>
      <c r="AQ1905" s="1">
        <v>44363</v>
      </c>
      <c r="AS1905" t="b">
        <v>0</v>
      </c>
      <c r="AV1905" t="s">
        <v>93</v>
      </c>
      <c r="BB1905" t="s">
        <v>5407</v>
      </c>
      <c r="BD1905" t="b">
        <v>0</v>
      </c>
      <c r="BH1905" t="s">
        <v>272</v>
      </c>
      <c r="BI1905" t="s">
        <v>1072</v>
      </c>
      <c r="BL1905" t="s">
        <v>5406</v>
      </c>
      <c r="BM1905" t="s">
        <v>3069</v>
      </c>
      <c r="BN1905" t="s">
        <v>203</v>
      </c>
      <c r="BQ1905" t="s">
        <v>204</v>
      </c>
      <c r="BR1905" t="b">
        <v>0</v>
      </c>
      <c r="BT1905" t="b">
        <v>0</v>
      </c>
      <c r="BW1905" t="s">
        <v>349</v>
      </c>
      <c r="BX1905" t="b">
        <v>0</v>
      </c>
      <c r="BY1905" s="2">
        <v>44376.857581018521</v>
      </c>
      <c r="BZ1905" t="s">
        <v>314</v>
      </c>
      <c r="CB1905" t="b">
        <v>0</v>
      </c>
      <c r="CC1905" t="b">
        <v>0</v>
      </c>
      <c r="CD1905">
        <v>0</v>
      </c>
      <c r="CE1905">
        <v>0</v>
      </c>
      <c r="CF1905">
        <v>13950</v>
      </c>
      <c r="CG1905">
        <v>0</v>
      </c>
      <c r="CH1905">
        <v>4185</v>
      </c>
      <c r="CI1905">
        <v>30</v>
      </c>
      <c r="CJ1905">
        <v>0</v>
      </c>
      <c r="CK1905">
        <f>YEAR(tbl_Opportunity[[#This Row],[Close Date]])</f>
        <v>2021</v>
      </c>
    </row>
    <row r="1906" spans="1:89">
      <c r="A1906" t="s">
        <v>4220</v>
      </c>
      <c r="B1906" t="b">
        <v>0</v>
      </c>
      <c r="D1906" t="b">
        <v>0</v>
      </c>
      <c r="H1906" s="1">
        <v>44406</v>
      </c>
      <c r="I1906" t="b">
        <v>0</v>
      </c>
      <c r="L1906" t="s">
        <v>4224</v>
      </c>
      <c r="O1906" t="s">
        <v>5408</v>
      </c>
      <c r="P1906" t="b">
        <v>0</v>
      </c>
      <c r="Q1906" s="2">
        <v>44378.594571759262</v>
      </c>
      <c r="R1906" s="1"/>
      <c r="S1906" t="b">
        <v>0</v>
      </c>
      <c r="U1906" s="1"/>
      <c r="V1906" t="b">
        <v>0</v>
      </c>
      <c r="W1906" s="1">
        <v>44256</v>
      </c>
      <c r="X1906">
        <v>3</v>
      </c>
      <c r="Y1906">
        <v>2021</v>
      </c>
      <c r="Z1906" t="s">
        <v>161</v>
      </c>
      <c r="AA1906" t="s">
        <v>161</v>
      </c>
      <c r="AB1906" t="b">
        <v>0</v>
      </c>
      <c r="AC1906" t="b">
        <v>0</v>
      </c>
      <c r="AE1906" t="b">
        <v>1</v>
      </c>
      <c r="AF1906" t="b">
        <v>0</v>
      </c>
      <c r="AG1906" t="b">
        <v>0</v>
      </c>
      <c r="AI1906" t="b">
        <v>0</v>
      </c>
      <c r="AK1906" t="b">
        <v>0</v>
      </c>
      <c r="AL1906" s="1"/>
      <c r="AM1906" t="s">
        <v>5408</v>
      </c>
      <c r="AN1906" s="2">
        <v>44378.594988425924</v>
      </c>
      <c r="AP1906" s="2"/>
      <c r="AQ1906" s="1">
        <v>44378</v>
      </c>
      <c r="AS1906" t="b">
        <v>0</v>
      </c>
      <c r="AV1906" t="s">
        <v>2956</v>
      </c>
      <c r="BB1906" t="s">
        <v>5409</v>
      </c>
      <c r="BD1906" t="b">
        <v>0</v>
      </c>
      <c r="BH1906" t="s">
        <v>5408</v>
      </c>
      <c r="BI1906" t="s">
        <v>1072</v>
      </c>
      <c r="BL1906" t="s">
        <v>4224</v>
      </c>
      <c r="BM1906" t="s">
        <v>202</v>
      </c>
      <c r="BN1906" t="s">
        <v>203</v>
      </c>
      <c r="BQ1906" t="s">
        <v>204</v>
      </c>
      <c r="BR1906" t="b">
        <v>0</v>
      </c>
      <c r="BT1906" t="b">
        <v>0</v>
      </c>
      <c r="BW1906" t="s">
        <v>313</v>
      </c>
      <c r="BX1906" t="b">
        <v>0</v>
      </c>
      <c r="BY1906" s="2">
        <v>44378.594988425924</v>
      </c>
      <c r="BZ1906" t="s">
        <v>314</v>
      </c>
      <c r="CB1906" t="b">
        <v>0</v>
      </c>
      <c r="CC1906" t="b">
        <v>0</v>
      </c>
      <c r="CD1906">
        <v>0</v>
      </c>
      <c r="CE1906">
        <v>0</v>
      </c>
      <c r="CF1906">
        <v>10000</v>
      </c>
      <c r="CG1906">
        <v>0</v>
      </c>
      <c r="CH1906">
        <v>500</v>
      </c>
      <c r="CI1906">
        <v>5</v>
      </c>
      <c r="CJ1906">
        <v>0</v>
      </c>
      <c r="CK1906">
        <f>YEAR(tbl_Opportunity[[#This Row],[Close Date]])</f>
        <v>2021</v>
      </c>
    </row>
    <row r="1907" spans="1:89">
      <c r="A1907" t="s">
        <v>1220</v>
      </c>
      <c r="B1907" t="b">
        <v>0</v>
      </c>
      <c r="D1907" t="b">
        <v>0</v>
      </c>
      <c r="E1907" t="s">
        <v>5386</v>
      </c>
      <c r="H1907" s="1">
        <v>44397</v>
      </c>
      <c r="I1907" t="b">
        <v>0</v>
      </c>
      <c r="L1907" t="s">
        <v>5410</v>
      </c>
      <c r="O1907" t="s">
        <v>272</v>
      </c>
      <c r="P1907" t="b">
        <v>0</v>
      </c>
      <c r="Q1907" s="2">
        <v>44336.649039351854</v>
      </c>
      <c r="R1907" s="1"/>
      <c r="S1907" t="b">
        <v>0</v>
      </c>
      <c r="U1907" s="1"/>
      <c r="V1907" t="b">
        <v>0</v>
      </c>
      <c r="W1907" s="1">
        <v>44256</v>
      </c>
      <c r="X1907">
        <v>3</v>
      </c>
      <c r="Y1907">
        <v>2021</v>
      </c>
      <c r="Z1907" t="s">
        <v>2564</v>
      </c>
      <c r="AA1907" t="s">
        <v>2565</v>
      </c>
      <c r="AB1907" t="b">
        <v>0</v>
      </c>
      <c r="AC1907" t="b">
        <v>0</v>
      </c>
      <c r="AE1907" t="b">
        <v>1</v>
      </c>
      <c r="AF1907" t="b">
        <v>0</v>
      </c>
      <c r="AG1907" t="b">
        <v>0</v>
      </c>
      <c r="AH1907" t="s">
        <v>4366</v>
      </c>
      <c r="AI1907" t="b">
        <v>0</v>
      </c>
      <c r="AK1907" t="b">
        <v>0</v>
      </c>
      <c r="AL1907" s="1">
        <v>44357</v>
      </c>
      <c r="AM1907" t="s">
        <v>272</v>
      </c>
      <c r="AN1907" s="2">
        <v>44370.644942129627</v>
      </c>
      <c r="AP1907" s="2">
        <v>44351.59752314815</v>
      </c>
      <c r="AQ1907" s="1">
        <v>44351</v>
      </c>
      <c r="AS1907" t="b">
        <v>0</v>
      </c>
      <c r="AV1907" t="s">
        <v>105</v>
      </c>
      <c r="BB1907" t="s">
        <v>5411</v>
      </c>
      <c r="BD1907" t="b">
        <v>0</v>
      </c>
      <c r="BH1907" t="s">
        <v>272</v>
      </c>
      <c r="BI1907" t="s">
        <v>1072</v>
      </c>
      <c r="BL1907" t="s">
        <v>5410</v>
      </c>
      <c r="BM1907" t="s">
        <v>291</v>
      </c>
      <c r="BN1907" t="s">
        <v>2414</v>
      </c>
      <c r="BQ1907" t="s">
        <v>204</v>
      </c>
      <c r="BR1907" t="b">
        <v>0</v>
      </c>
      <c r="BT1907" t="b">
        <v>0</v>
      </c>
      <c r="BW1907" t="s">
        <v>2565</v>
      </c>
      <c r="BX1907" t="b">
        <v>0</v>
      </c>
      <c r="BY1907" s="2">
        <v>44376.857581018521</v>
      </c>
      <c r="BZ1907" t="s">
        <v>3070</v>
      </c>
      <c r="CB1907" t="b">
        <v>0</v>
      </c>
      <c r="CC1907" t="b">
        <v>0</v>
      </c>
      <c r="CD1907">
        <v>1</v>
      </c>
      <c r="CE1907">
        <v>1</v>
      </c>
      <c r="CF1907">
        <v>16000</v>
      </c>
      <c r="CG1907">
        <v>0</v>
      </c>
      <c r="CH1907">
        <v>14400</v>
      </c>
      <c r="CI1907">
        <v>90</v>
      </c>
      <c r="CJ1907">
        <v>0</v>
      </c>
      <c r="CK1907">
        <f>YEAR(tbl_Opportunity[[#This Row],[Close Date]])</f>
        <v>2021</v>
      </c>
    </row>
    <row r="1908" spans="1:89">
      <c r="A1908" t="s">
        <v>4693</v>
      </c>
      <c r="B1908" t="b">
        <v>0</v>
      </c>
      <c r="D1908" t="b">
        <v>0</v>
      </c>
      <c r="H1908" s="1">
        <v>44469</v>
      </c>
      <c r="I1908" t="b">
        <v>0</v>
      </c>
      <c r="L1908" t="s">
        <v>5412</v>
      </c>
      <c r="O1908" t="s">
        <v>194</v>
      </c>
      <c r="P1908" t="b">
        <v>0</v>
      </c>
      <c r="Q1908" s="2">
        <v>44334.629236111112</v>
      </c>
      <c r="R1908" s="1"/>
      <c r="S1908" t="b">
        <v>0</v>
      </c>
      <c r="U1908" s="1"/>
      <c r="V1908" t="b">
        <v>0</v>
      </c>
      <c r="W1908" s="1">
        <v>44256</v>
      </c>
      <c r="X1908">
        <v>3</v>
      </c>
      <c r="Y1908">
        <v>2021</v>
      </c>
      <c r="Z1908" t="s">
        <v>161</v>
      </c>
      <c r="AA1908" t="s">
        <v>161</v>
      </c>
      <c r="AB1908" t="b">
        <v>0</v>
      </c>
      <c r="AC1908" t="b">
        <v>0</v>
      </c>
      <c r="AE1908" t="b">
        <v>1</v>
      </c>
      <c r="AF1908" t="b">
        <v>0</v>
      </c>
      <c r="AG1908" t="b">
        <v>0</v>
      </c>
      <c r="AH1908" t="s">
        <v>4366</v>
      </c>
      <c r="AI1908" t="b">
        <v>0</v>
      </c>
      <c r="AJ1908" t="s">
        <v>211</v>
      </c>
      <c r="AK1908" t="b">
        <v>0</v>
      </c>
      <c r="AL1908" s="1"/>
      <c r="AM1908" t="s">
        <v>194</v>
      </c>
      <c r="AN1908" s="2">
        <v>44362.410949074074</v>
      </c>
      <c r="AP1908" s="2">
        <v>44356.400509259256</v>
      </c>
      <c r="AQ1908" s="1">
        <v>44356</v>
      </c>
      <c r="AS1908" t="b">
        <v>0</v>
      </c>
      <c r="AV1908" t="s">
        <v>213</v>
      </c>
      <c r="AY1908" t="s">
        <v>236</v>
      </c>
      <c r="AZ1908" t="s">
        <v>237</v>
      </c>
      <c r="BB1908" t="s">
        <v>5413</v>
      </c>
      <c r="BD1908" t="b">
        <v>0</v>
      </c>
      <c r="BH1908" t="s">
        <v>194</v>
      </c>
      <c r="BI1908" t="s">
        <v>2055</v>
      </c>
      <c r="BJ1908" t="s">
        <v>216</v>
      </c>
      <c r="BL1908" t="s">
        <v>5412</v>
      </c>
      <c r="BM1908" t="s">
        <v>291</v>
      </c>
      <c r="BN1908" t="s">
        <v>203</v>
      </c>
      <c r="BQ1908" t="s">
        <v>204</v>
      </c>
      <c r="BR1908" t="b">
        <v>0</v>
      </c>
      <c r="BT1908" t="b">
        <v>0</v>
      </c>
      <c r="BW1908" t="s">
        <v>313</v>
      </c>
      <c r="BX1908" t="b">
        <v>0</v>
      </c>
      <c r="BY1908" s="2">
        <v>44376.857581018521</v>
      </c>
      <c r="BZ1908" t="s">
        <v>265</v>
      </c>
      <c r="CB1908" t="b">
        <v>0</v>
      </c>
      <c r="CC1908" t="b">
        <v>0</v>
      </c>
      <c r="CD1908">
        <v>3</v>
      </c>
      <c r="CE1908">
        <v>1</v>
      </c>
      <c r="CF1908">
        <v>6567</v>
      </c>
      <c r="CG1908">
        <v>0</v>
      </c>
      <c r="CH1908">
        <v>328.35</v>
      </c>
      <c r="CI1908">
        <v>5</v>
      </c>
      <c r="CJ1908">
        <v>0</v>
      </c>
      <c r="CK1908">
        <f>YEAR(tbl_Opportunity[[#This Row],[Close Date]])</f>
        <v>2021</v>
      </c>
    </row>
    <row r="1909" spans="1:89">
      <c r="A1909" t="s">
        <v>274</v>
      </c>
      <c r="B1909" t="b">
        <v>0</v>
      </c>
      <c r="D1909" t="b">
        <v>0</v>
      </c>
      <c r="H1909" s="1">
        <v>44401</v>
      </c>
      <c r="I1909" t="b">
        <v>0</v>
      </c>
      <c r="O1909" t="s">
        <v>272</v>
      </c>
      <c r="P1909" t="b">
        <v>0</v>
      </c>
      <c r="Q1909" s="2">
        <v>44340.872106481482</v>
      </c>
      <c r="R1909" s="1"/>
      <c r="S1909" t="b">
        <v>0</v>
      </c>
      <c r="U1909" s="1"/>
      <c r="V1909" t="b">
        <v>0</v>
      </c>
      <c r="W1909" s="1">
        <v>44256</v>
      </c>
      <c r="X1909">
        <v>3</v>
      </c>
      <c r="Y1909">
        <v>2021</v>
      </c>
      <c r="Z1909" t="s">
        <v>161</v>
      </c>
      <c r="AA1909" t="s">
        <v>161</v>
      </c>
      <c r="AB1909" t="b">
        <v>0</v>
      </c>
      <c r="AC1909" t="b">
        <v>0</v>
      </c>
      <c r="AE1909" t="b">
        <v>1</v>
      </c>
      <c r="AF1909" t="b">
        <v>0</v>
      </c>
      <c r="AG1909" t="b">
        <v>0</v>
      </c>
      <c r="AH1909" t="s">
        <v>4366</v>
      </c>
      <c r="AI1909" t="b">
        <v>0</v>
      </c>
      <c r="AK1909" t="b">
        <v>0</v>
      </c>
      <c r="AL1909" s="1"/>
      <c r="AM1909" t="s">
        <v>272</v>
      </c>
      <c r="AN1909" s="2">
        <v>44370.647881944446</v>
      </c>
      <c r="AP1909" s="2"/>
      <c r="AQ1909" s="1">
        <v>44340</v>
      </c>
      <c r="AS1909" t="b">
        <v>0</v>
      </c>
      <c r="AV1909" t="s">
        <v>153</v>
      </c>
      <c r="BB1909" t="s">
        <v>5414</v>
      </c>
      <c r="BD1909" t="b">
        <v>0</v>
      </c>
      <c r="BH1909" t="s">
        <v>272</v>
      </c>
      <c r="BI1909" t="s">
        <v>1072</v>
      </c>
      <c r="BL1909" t="s">
        <v>5415</v>
      </c>
      <c r="BM1909" t="s">
        <v>3069</v>
      </c>
      <c r="BN1909" t="s">
        <v>203</v>
      </c>
      <c r="BO1909" t="s">
        <v>5415</v>
      </c>
      <c r="BQ1909" t="s">
        <v>204</v>
      </c>
      <c r="BR1909" t="b">
        <v>0</v>
      </c>
      <c r="BT1909" t="b">
        <v>0</v>
      </c>
      <c r="BW1909" t="s">
        <v>349</v>
      </c>
      <c r="BX1909" t="b">
        <v>0</v>
      </c>
      <c r="BY1909" s="2">
        <v>44376.857581018521</v>
      </c>
      <c r="BZ1909" t="s">
        <v>314</v>
      </c>
      <c r="CB1909" t="b">
        <v>0</v>
      </c>
      <c r="CC1909" t="b">
        <v>0</v>
      </c>
      <c r="CD1909">
        <v>1</v>
      </c>
      <c r="CE1909">
        <v>1</v>
      </c>
      <c r="CF1909">
        <v>8950</v>
      </c>
      <c r="CG1909">
        <v>0</v>
      </c>
      <c r="CH1909">
        <v>2685</v>
      </c>
      <c r="CI1909">
        <v>30</v>
      </c>
      <c r="CJ1909">
        <v>0</v>
      </c>
      <c r="CK1909">
        <f>YEAR(tbl_Opportunity[[#This Row],[Close Date]])</f>
        <v>2021</v>
      </c>
    </row>
    <row r="1910" spans="1:89">
      <c r="A1910" t="s">
        <v>274</v>
      </c>
      <c r="B1910" t="b">
        <v>0</v>
      </c>
      <c r="D1910" t="b">
        <v>0</v>
      </c>
      <c r="E1910" t="s">
        <v>2947</v>
      </c>
      <c r="H1910" s="1">
        <v>44401</v>
      </c>
      <c r="I1910" t="b">
        <v>0</v>
      </c>
      <c r="L1910" t="s">
        <v>3326</v>
      </c>
      <c r="O1910" t="s">
        <v>272</v>
      </c>
      <c r="P1910" t="b">
        <v>0</v>
      </c>
      <c r="Q1910" s="2">
        <v>44341.013506944444</v>
      </c>
      <c r="R1910" s="1"/>
      <c r="S1910" t="b">
        <v>0</v>
      </c>
      <c r="U1910" s="1"/>
      <c r="V1910" t="b">
        <v>0</v>
      </c>
      <c r="W1910" s="1">
        <v>44256</v>
      </c>
      <c r="X1910">
        <v>3</v>
      </c>
      <c r="Y1910">
        <v>2021</v>
      </c>
      <c r="Z1910" t="s">
        <v>161</v>
      </c>
      <c r="AA1910" t="s">
        <v>161</v>
      </c>
      <c r="AB1910" t="b">
        <v>0</v>
      </c>
      <c r="AC1910" t="b">
        <v>0</v>
      </c>
      <c r="AE1910" t="b">
        <v>1</v>
      </c>
      <c r="AF1910" t="b">
        <v>0</v>
      </c>
      <c r="AG1910" t="b">
        <v>0</v>
      </c>
      <c r="AH1910" t="s">
        <v>4366</v>
      </c>
      <c r="AI1910" t="b">
        <v>0</v>
      </c>
      <c r="AK1910" t="b">
        <v>0</v>
      </c>
      <c r="AL1910" s="1">
        <v>44343</v>
      </c>
      <c r="AM1910" t="s">
        <v>272</v>
      </c>
      <c r="AN1910" s="2">
        <v>44370.6487037037</v>
      </c>
      <c r="AP1910" s="2"/>
      <c r="AQ1910" s="1">
        <v>44340</v>
      </c>
      <c r="AS1910" t="b">
        <v>0</v>
      </c>
      <c r="AV1910" t="s">
        <v>2870</v>
      </c>
      <c r="BB1910" t="s">
        <v>5416</v>
      </c>
      <c r="BD1910" t="b">
        <v>0</v>
      </c>
      <c r="BH1910" t="s">
        <v>272</v>
      </c>
      <c r="BI1910" t="s">
        <v>1072</v>
      </c>
      <c r="BL1910" t="s">
        <v>3326</v>
      </c>
      <c r="BM1910" t="s">
        <v>3069</v>
      </c>
      <c r="BN1910" t="s">
        <v>203</v>
      </c>
      <c r="BQ1910" t="s">
        <v>204</v>
      </c>
      <c r="BR1910" t="b">
        <v>0</v>
      </c>
      <c r="BT1910" t="b">
        <v>0</v>
      </c>
      <c r="BW1910" t="s">
        <v>349</v>
      </c>
      <c r="BX1910" t="b">
        <v>0</v>
      </c>
      <c r="BY1910" s="2">
        <v>44376.857581018521</v>
      </c>
      <c r="BZ1910" t="s">
        <v>314</v>
      </c>
      <c r="CB1910" t="b">
        <v>0</v>
      </c>
      <c r="CC1910" t="b">
        <v>0</v>
      </c>
      <c r="CD1910">
        <v>1</v>
      </c>
      <c r="CE1910">
        <v>1</v>
      </c>
      <c r="CF1910">
        <v>8950</v>
      </c>
      <c r="CG1910">
        <v>0</v>
      </c>
      <c r="CH1910">
        <v>2685</v>
      </c>
      <c r="CI1910">
        <v>30</v>
      </c>
      <c r="CJ1910">
        <v>0</v>
      </c>
      <c r="CK1910">
        <f>YEAR(tbl_Opportunity[[#This Row],[Close Date]])</f>
        <v>2021</v>
      </c>
    </row>
    <row r="1911" spans="1:89">
      <c r="A1911" t="s">
        <v>5380</v>
      </c>
      <c r="B1911" t="b">
        <v>0</v>
      </c>
      <c r="D1911" t="b">
        <v>0</v>
      </c>
      <c r="H1911" s="1">
        <v>44407</v>
      </c>
      <c r="I1911" t="b">
        <v>0</v>
      </c>
      <c r="L1911" t="s">
        <v>5417</v>
      </c>
      <c r="O1911" t="s">
        <v>272</v>
      </c>
      <c r="P1911" t="b">
        <v>0</v>
      </c>
      <c r="Q1911" s="2">
        <v>44354.998842592591</v>
      </c>
      <c r="R1911" s="1"/>
      <c r="S1911" t="b">
        <v>0</v>
      </c>
      <c r="U1911" s="1"/>
      <c r="V1911" t="b">
        <v>0</v>
      </c>
      <c r="W1911" s="1">
        <v>44256</v>
      </c>
      <c r="X1911">
        <v>3</v>
      </c>
      <c r="Y1911">
        <v>2021</v>
      </c>
      <c r="Z1911" t="s">
        <v>161</v>
      </c>
      <c r="AA1911" t="s">
        <v>161</v>
      </c>
      <c r="AB1911" t="b">
        <v>0</v>
      </c>
      <c r="AC1911" t="b">
        <v>0</v>
      </c>
      <c r="AE1911" t="b">
        <v>1</v>
      </c>
      <c r="AF1911" t="b">
        <v>0</v>
      </c>
      <c r="AG1911" t="b">
        <v>0</v>
      </c>
      <c r="AH1911" t="s">
        <v>4366</v>
      </c>
      <c r="AI1911" t="b">
        <v>0</v>
      </c>
      <c r="AJ1911" t="s">
        <v>433</v>
      </c>
      <c r="AK1911" t="b">
        <v>0</v>
      </c>
      <c r="AL1911" s="1">
        <v>44376</v>
      </c>
      <c r="AM1911" t="s">
        <v>272</v>
      </c>
      <c r="AN1911" s="2">
        <v>44375.908622685187</v>
      </c>
      <c r="AP1911" s="2"/>
      <c r="AQ1911" s="1">
        <v>44354</v>
      </c>
      <c r="AS1911" t="b">
        <v>0</v>
      </c>
      <c r="AV1911" t="s">
        <v>105</v>
      </c>
      <c r="BB1911" t="s">
        <v>5418</v>
      </c>
      <c r="BD1911" t="b">
        <v>0</v>
      </c>
      <c r="BH1911" t="s">
        <v>272</v>
      </c>
      <c r="BI1911" t="s">
        <v>1072</v>
      </c>
      <c r="BL1911" t="s">
        <v>5417</v>
      </c>
      <c r="BM1911" t="s">
        <v>202</v>
      </c>
      <c r="BN1911" t="s">
        <v>203</v>
      </c>
      <c r="BQ1911" t="s">
        <v>204</v>
      </c>
      <c r="BR1911" t="b">
        <v>0</v>
      </c>
      <c r="BT1911" t="b">
        <v>0</v>
      </c>
      <c r="BW1911" t="s">
        <v>349</v>
      </c>
      <c r="BX1911" t="b">
        <v>0</v>
      </c>
      <c r="BY1911" s="2">
        <v>44376.857581018521</v>
      </c>
      <c r="BZ1911" t="s">
        <v>314</v>
      </c>
      <c r="CB1911" t="b">
        <v>0</v>
      </c>
      <c r="CC1911" t="b">
        <v>0</v>
      </c>
      <c r="CD1911">
        <v>1</v>
      </c>
      <c r="CE1911">
        <v>1</v>
      </c>
      <c r="CF1911">
        <v>2985</v>
      </c>
      <c r="CG1911">
        <v>0</v>
      </c>
      <c r="CH1911">
        <v>895.5</v>
      </c>
      <c r="CI1911">
        <v>30</v>
      </c>
      <c r="CJ1911">
        <v>0</v>
      </c>
      <c r="CK1911">
        <f>YEAR(tbl_Opportunity[[#This Row],[Close Date]])</f>
        <v>2021</v>
      </c>
    </row>
    <row r="1912" spans="1:89">
      <c r="A1912" t="s">
        <v>4693</v>
      </c>
      <c r="B1912" t="b">
        <v>0</v>
      </c>
      <c r="D1912" t="b">
        <v>0</v>
      </c>
      <c r="H1912" s="1">
        <v>44469</v>
      </c>
      <c r="I1912" t="b">
        <v>0</v>
      </c>
      <c r="L1912" t="s">
        <v>5412</v>
      </c>
      <c r="O1912" t="s">
        <v>194</v>
      </c>
      <c r="P1912" t="b">
        <v>0</v>
      </c>
      <c r="Q1912" s="2">
        <v>44335.425717592596</v>
      </c>
      <c r="R1912" s="1"/>
      <c r="S1912" t="b">
        <v>0</v>
      </c>
      <c r="U1912" s="1"/>
      <c r="V1912" t="b">
        <v>0</v>
      </c>
      <c r="W1912" s="1">
        <v>44256</v>
      </c>
      <c r="X1912">
        <v>3</v>
      </c>
      <c r="Y1912">
        <v>2021</v>
      </c>
      <c r="Z1912" t="s">
        <v>161</v>
      </c>
      <c r="AA1912" t="s">
        <v>161</v>
      </c>
      <c r="AB1912" t="b">
        <v>0</v>
      </c>
      <c r="AC1912" t="b">
        <v>0</v>
      </c>
      <c r="AE1912" t="b">
        <v>1</v>
      </c>
      <c r="AF1912" t="b">
        <v>0</v>
      </c>
      <c r="AG1912" t="b">
        <v>0</v>
      </c>
      <c r="AH1912" t="s">
        <v>4366</v>
      </c>
      <c r="AI1912" t="b">
        <v>0</v>
      </c>
      <c r="AJ1912" t="s">
        <v>462</v>
      </c>
      <c r="AK1912" t="b">
        <v>0</v>
      </c>
      <c r="AL1912" s="1"/>
      <c r="AM1912" t="s">
        <v>194</v>
      </c>
      <c r="AN1912" s="2">
        <v>44362.409375000003</v>
      </c>
      <c r="AP1912" s="2">
        <v>44356.398402777777</v>
      </c>
      <c r="AQ1912" s="1">
        <v>44356</v>
      </c>
      <c r="AS1912" t="b">
        <v>0</v>
      </c>
      <c r="AV1912" t="s">
        <v>213</v>
      </c>
      <c r="AY1912" t="s">
        <v>236</v>
      </c>
      <c r="AZ1912" t="s">
        <v>435</v>
      </c>
      <c r="BB1912" t="s">
        <v>5419</v>
      </c>
      <c r="BD1912" t="b">
        <v>0</v>
      </c>
      <c r="BH1912" t="s">
        <v>194</v>
      </c>
      <c r="BI1912" t="s">
        <v>2055</v>
      </c>
      <c r="BJ1912" t="s">
        <v>216</v>
      </c>
      <c r="BL1912" t="s">
        <v>5412</v>
      </c>
      <c r="BM1912" t="s">
        <v>202</v>
      </c>
      <c r="BN1912" t="s">
        <v>203</v>
      </c>
      <c r="BQ1912" t="s">
        <v>204</v>
      </c>
      <c r="BR1912" t="b">
        <v>0</v>
      </c>
      <c r="BT1912" t="b">
        <v>0</v>
      </c>
      <c r="BW1912" t="s">
        <v>313</v>
      </c>
      <c r="BX1912" t="b">
        <v>0</v>
      </c>
      <c r="BY1912" s="2">
        <v>44376.857581018521</v>
      </c>
      <c r="BZ1912" t="s">
        <v>265</v>
      </c>
      <c r="CB1912" t="b">
        <v>0</v>
      </c>
      <c r="CC1912" t="b">
        <v>0</v>
      </c>
      <c r="CD1912">
        <v>3</v>
      </c>
      <c r="CE1912">
        <v>1</v>
      </c>
      <c r="CF1912">
        <v>52222.5</v>
      </c>
      <c r="CG1912">
        <v>0</v>
      </c>
      <c r="CH1912">
        <v>2611.13</v>
      </c>
      <c r="CI1912">
        <v>5</v>
      </c>
      <c r="CJ1912">
        <v>0</v>
      </c>
      <c r="CK1912">
        <f>YEAR(tbl_Opportunity[[#This Row],[Close Date]])</f>
        <v>2021</v>
      </c>
    </row>
    <row r="1913" spans="1:89">
      <c r="A1913" t="s">
        <v>5420</v>
      </c>
      <c r="B1913" t="b">
        <v>0</v>
      </c>
      <c r="D1913" t="b">
        <v>0</v>
      </c>
      <c r="H1913" s="1">
        <v>44500</v>
      </c>
      <c r="I1913" t="b">
        <v>0</v>
      </c>
      <c r="O1913" t="s">
        <v>162</v>
      </c>
      <c r="P1913" t="b">
        <v>0</v>
      </c>
      <c r="Q1913" s="2">
        <v>44480.735335648147</v>
      </c>
      <c r="R1913" s="1"/>
      <c r="S1913" t="b">
        <v>0</v>
      </c>
      <c r="U1913" s="1"/>
      <c r="V1913" t="b">
        <v>0</v>
      </c>
      <c r="W1913" s="1">
        <v>44287</v>
      </c>
      <c r="X1913">
        <v>4</v>
      </c>
      <c r="Y1913">
        <v>2021</v>
      </c>
      <c r="Z1913" t="s">
        <v>161</v>
      </c>
      <c r="AA1913" t="s">
        <v>161</v>
      </c>
      <c r="AB1913" t="b">
        <v>0</v>
      </c>
      <c r="AC1913" t="b">
        <v>0</v>
      </c>
      <c r="AE1913" t="b">
        <v>1</v>
      </c>
      <c r="AF1913" t="b">
        <v>0</v>
      </c>
      <c r="AG1913" t="b">
        <v>0</v>
      </c>
      <c r="AH1913" t="s">
        <v>3190</v>
      </c>
      <c r="AI1913" t="b">
        <v>0</v>
      </c>
      <c r="AK1913" t="b">
        <v>0</v>
      </c>
      <c r="AL1913" s="1"/>
      <c r="AM1913" t="s">
        <v>162</v>
      </c>
      <c r="AN1913" s="2">
        <v>44547.608668981484</v>
      </c>
      <c r="AP1913" s="2"/>
      <c r="AQ1913" s="1">
        <v>44480</v>
      </c>
      <c r="AS1913" t="b">
        <v>0</v>
      </c>
      <c r="AV1913" t="s">
        <v>213</v>
      </c>
      <c r="BB1913" t="s">
        <v>5421</v>
      </c>
      <c r="BD1913" t="b">
        <v>0</v>
      </c>
      <c r="BH1913" t="s">
        <v>4073</v>
      </c>
      <c r="BI1913" t="s">
        <v>1072</v>
      </c>
      <c r="BL1913" t="s">
        <v>5422</v>
      </c>
      <c r="BM1913" t="s">
        <v>202</v>
      </c>
      <c r="BN1913" t="s">
        <v>2414</v>
      </c>
      <c r="BQ1913" t="s">
        <v>204</v>
      </c>
      <c r="BR1913" t="b">
        <v>0</v>
      </c>
      <c r="BT1913" t="b">
        <v>0</v>
      </c>
      <c r="BW1913" t="s">
        <v>313</v>
      </c>
      <c r="BX1913" t="b">
        <v>0</v>
      </c>
      <c r="BY1913" s="2">
        <v>44547.608668981484</v>
      </c>
      <c r="BZ1913" t="s">
        <v>314</v>
      </c>
      <c r="CB1913" t="b">
        <v>0</v>
      </c>
      <c r="CC1913" t="b">
        <v>0</v>
      </c>
      <c r="CD1913">
        <v>0</v>
      </c>
      <c r="CE1913">
        <v>0</v>
      </c>
      <c r="CF1913">
        <v>252672</v>
      </c>
      <c r="CG1913">
        <v>0</v>
      </c>
      <c r="CH1913">
        <v>12633.6</v>
      </c>
      <c r="CI1913">
        <v>5</v>
      </c>
      <c r="CJ1913">
        <v>0</v>
      </c>
      <c r="CK1913">
        <f>YEAR(tbl_Opportunity[[#This Row],[Close Date]])</f>
        <v>2021</v>
      </c>
    </row>
    <row r="1914" spans="1:89">
      <c r="A1914" t="s">
        <v>5420</v>
      </c>
      <c r="B1914" t="b">
        <v>0</v>
      </c>
      <c r="D1914" t="b">
        <v>0</v>
      </c>
      <c r="H1914" s="1">
        <v>44561</v>
      </c>
      <c r="I1914" t="b">
        <v>0</v>
      </c>
      <c r="O1914" t="s">
        <v>162</v>
      </c>
      <c r="P1914" t="b">
        <v>0</v>
      </c>
      <c r="Q1914" s="2">
        <v>44530.679571759261</v>
      </c>
      <c r="R1914" s="1"/>
      <c r="S1914" t="b">
        <v>0</v>
      </c>
      <c r="U1914" s="1"/>
      <c r="V1914" t="b">
        <v>0</v>
      </c>
      <c r="W1914" s="1">
        <v>44287</v>
      </c>
      <c r="X1914">
        <v>4</v>
      </c>
      <c r="Y1914">
        <v>2021</v>
      </c>
      <c r="Z1914" t="s">
        <v>161</v>
      </c>
      <c r="AA1914" t="s">
        <v>161</v>
      </c>
      <c r="AB1914" t="b">
        <v>0</v>
      </c>
      <c r="AC1914" t="b">
        <v>0</v>
      </c>
      <c r="AE1914" t="b">
        <v>1</v>
      </c>
      <c r="AF1914" t="b">
        <v>0</v>
      </c>
      <c r="AG1914" t="b">
        <v>0</v>
      </c>
      <c r="AH1914" t="s">
        <v>3190</v>
      </c>
      <c r="AI1914" t="b">
        <v>0</v>
      </c>
      <c r="AK1914" t="b">
        <v>0</v>
      </c>
      <c r="AL1914" s="1"/>
      <c r="AM1914" t="s">
        <v>162</v>
      </c>
      <c r="AN1914" s="2">
        <v>44547.608668981484</v>
      </c>
      <c r="AP1914" s="2">
        <v>44530.680914351855</v>
      </c>
      <c r="AQ1914" s="1">
        <v>44531</v>
      </c>
      <c r="AS1914" t="b">
        <v>0</v>
      </c>
      <c r="AV1914" t="s">
        <v>213</v>
      </c>
      <c r="BB1914" t="s">
        <v>5423</v>
      </c>
      <c r="BD1914" t="b">
        <v>0</v>
      </c>
      <c r="BH1914" t="s">
        <v>4073</v>
      </c>
      <c r="BI1914" t="s">
        <v>1072</v>
      </c>
      <c r="BL1914" t="s">
        <v>5422</v>
      </c>
      <c r="BM1914" t="s">
        <v>202</v>
      </c>
      <c r="BN1914" t="s">
        <v>2414</v>
      </c>
      <c r="BQ1914" t="s">
        <v>204</v>
      </c>
      <c r="BR1914" t="b">
        <v>0</v>
      </c>
      <c r="BT1914" t="b">
        <v>0</v>
      </c>
      <c r="BW1914" t="s">
        <v>313</v>
      </c>
      <c r="BX1914" t="b">
        <v>0</v>
      </c>
      <c r="BY1914" s="2">
        <v>44547.608668981484</v>
      </c>
      <c r="BZ1914" t="s">
        <v>314</v>
      </c>
      <c r="CB1914" t="b">
        <v>0</v>
      </c>
      <c r="CC1914" t="b">
        <v>0</v>
      </c>
      <c r="CD1914">
        <v>0</v>
      </c>
      <c r="CE1914">
        <v>0</v>
      </c>
      <c r="CF1914">
        <v>155872</v>
      </c>
      <c r="CG1914">
        <v>0</v>
      </c>
      <c r="CH1914">
        <v>7793.6</v>
      </c>
      <c r="CI1914">
        <v>5</v>
      </c>
      <c r="CJ1914">
        <v>0</v>
      </c>
      <c r="CK1914">
        <f>YEAR(tbl_Opportunity[[#This Row],[Close Date]])</f>
        <v>2021</v>
      </c>
    </row>
    <row r="1915" spans="1:89">
      <c r="A1915" t="s">
        <v>5420</v>
      </c>
      <c r="B1915" t="b">
        <v>0</v>
      </c>
      <c r="D1915" t="b">
        <v>0</v>
      </c>
      <c r="H1915" s="1">
        <v>44496</v>
      </c>
      <c r="I1915" t="b">
        <v>0</v>
      </c>
      <c r="O1915" t="s">
        <v>162</v>
      </c>
      <c r="P1915" t="b">
        <v>0</v>
      </c>
      <c r="Q1915" s="2">
        <v>44480.735775462963</v>
      </c>
      <c r="R1915" s="1"/>
      <c r="S1915" t="b">
        <v>0</v>
      </c>
      <c r="U1915" s="1"/>
      <c r="V1915" t="b">
        <v>0</v>
      </c>
      <c r="W1915" s="1">
        <v>44287</v>
      </c>
      <c r="X1915">
        <v>4</v>
      </c>
      <c r="Y1915">
        <v>2021</v>
      </c>
      <c r="Z1915" t="s">
        <v>161</v>
      </c>
      <c r="AA1915" t="s">
        <v>161</v>
      </c>
      <c r="AB1915" t="b">
        <v>0</v>
      </c>
      <c r="AC1915" t="b">
        <v>0</v>
      </c>
      <c r="AE1915" t="b">
        <v>1</v>
      </c>
      <c r="AF1915" t="b">
        <v>0</v>
      </c>
      <c r="AG1915" t="b">
        <v>0</v>
      </c>
      <c r="AH1915" t="s">
        <v>3190</v>
      </c>
      <c r="AI1915" t="b">
        <v>0</v>
      </c>
      <c r="AK1915" t="b">
        <v>0</v>
      </c>
      <c r="AL1915" s="1"/>
      <c r="AM1915" t="s">
        <v>162</v>
      </c>
      <c r="AN1915" s="2">
        <v>44547.608668981484</v>
      </c>
      <c r="AP1915" s="2">
        <v>44495.828125</v>
      </c>
      <c r="AQ1915" s="1">
        <v>44496</v>
      </c>
      <c r="AS1915" t="b">
        <v>0</v>
      </c>
      <c r="AV1915" t="s">
        <v>213</v>
      </c>
      <c r="BB1915" t="s">
        <v>5424</v>
      </c>
      <c r="BD1915" t="b">
        <v>0</v>
      </c>
      <c r="BH1915" t="s">
        <v>4073</v>
      </c>
      <c r="BI1915" t="s">
        <v>1072</v>
      </c>
      <c r="BL1915" t="s">
        <v>5422</v>
      </c>
      <c r="BM1915" t="s">
        <v>202</v>
      </c>
      <c r="BN1915" t="s">
        <v>2414</v>
      </c>
      <c r="BP1915" t="s">
        <v>5425</v>
      </c>
      <c r="BQ1915" t="s">
        <v>204</v>
      </c>
      <c r="BR1915" t="b">
        <v>0</v>
      </c>
      <c r="BT1915" t="b">
        <v>0</v>
      </c>
      <c r="BW1915" t="s">
        <v>349</v>
      </c>
      <c r="BX1915" t="b">
        <v>0</v>
      </c>
      <c r="BY1915" s="2">
        <v>44547.608668981484</v>
      </c>
      <c r="BZ1915" t="s">
        <v>314</v>
      </c>
      <c r="CB1915" t="b">
        <v>0</v>
      </c>
      <c r="CC1915" t="b">
        <v>0</v>
      </c>
      <c r="CD1915">
        <v>0</v>
      </c>
      <c r="CE1915">
        <v>0</v>
      </c>
      <c r="CF1915">
        <v>363278</v>
      </c>
      <c r="CG1915">
        <v>0</v>
      </c>
      <c r="CH1915">
        <v>108983.4</v>
      </c>
      <c r="CI1915">
        <v>30</v>
      </c>
      <c r="CJ1915">
        <v>0</v>
      </c>
      <c r="CK1915">
        <f>YEAR(tbl_Opportunity[[#This Row],[Close Date]])</f>
        <v>2021</v>
      </c>
    </row>
    <row r="1916" spans="1:89">
      <c r="A1916" t="s">
        <v>5420</v>
      </c>
      <c r="B1916" t="b">
        <v>0</v>
      </c>
      <c r="D1916" t="b">
        <v>0</v>
      </c>
      <c r="H1916" s="1">
        <v>44546</v>
      </c>
      <c r="I1916" t="b">
        <v>0</v>
      </c>
      <c r="L1916" t="s">
        <v>5422</v>
      </c>
      <c r="O1916" t="s">
        <v>272</v>
      </c>
      <c r="P1916" t="b">
        <v>0</v>
      </c>
      <c r="Q1916" s="2">
        <v>44550.781655092593</v>
      </c>
      <c r="R1916" s="1"/>
      <c r="S1916" t="b">
        <v>0</v>
      </c>
      <c r="U1916" s="1"/>
      <c r="V1916" t="b">
        <v>0</v>
      </c>
      <c r="W1916" s="1">
        <v>44287</v>
      </c>
      <c r="X1916">
        <v>4</v>
      </c>
      <c r="Y1916">
        <v>2021</v>
      </c>
      <c r="Z1916" t="s">
        <v>161</v>
      </c>
      <c r="AA1916" t="s">
        <v>161</v>
      </c>
      <c r="AB1916" t="b">
        <v>0</v>
      </c>
      <c r="AC1916" t="b">
        <v>0</v>
      </c>
      <c r="AE1916" t="b">
        <v>1</v>
      </c>
      <c r="AF1916" t="b">
        <v>0</v>
      </c>
      <c r="AG1916" t="b">
        <v>0</v>
      </c>
      <c r="AH1916" t="s">
        <v>3190</v>
      </c>
      <c r="AI1916" t="b">
        <v>0</v>
      </c>
      <c r="AK1916" t="b">
        <v>0</v>
      </c>
      <c r="AL1916" s="1"/>
      <c r="AM1916" t="s">
        <v>272</v>
      </c>
      <c r="AN1916" s="2">
        <v>44550.820023148146</v>
      </c>
      <c r="AP1916" s="2"/>
      <c r="AQ1916" s="1">
        <v>44550</v>
      </c>
      <c r="AS1916" t="b">
        <v>0</v>
      </c>
      <c r="AV1916" t="s">
        <v>213</v>
      </c>
      <c r="BB1916" t="s">
        <v>5426</v>
      </c>
      <c r="BD1916" t="b">
        <v>0</v>
      </c>
      <c r="BH1916" t="s">
        <v>272</v>
      </c>
      <c r="BI1916" t="s">
        <v>1072</v>
      </c>
      <c r="BL1916" t="s">
        <v>5422</v>
      </c>
      <c r="BM1916" t="s">
        <v>202</v>
      </c>
      <c r="BN1916" t="s">
        <v>2414</v>
      </c>
      <c r="BP1916" t="s">
        <v>5427</v>
      </c>
      <c r="BQ1916" t="s">
        <v>204</v>
      </c>
      <c r="BR1916" t="b">
        <v>0</v>
      </c>
      <c r="BT1916" t="b">
        <v>0</v>
      </c>
      <c r="BW1916" t="s">
        <v>349</v>
      </c>
      <c r="BX1916" t="b">
        <v>0</v>
      </c>
      <c r="BY1916" s="2">
        <v>44550.820023148146</v>
      </c>
      <c r="BZ1916" t="s">
        <v>314</v>
      </c>
      <c r="CB1916" t="b">
        <v>0</v>
      </c>
      <c r="CC1916" t="b">
        <v>0</v>
      </c>
      <c r="CD1916">
        <v>0</v>
      </c>
      <c r="CE1916">
        <v>0</v>
      </c>
      <c r="CF1916">
        <v>27756.799999999999</v>
      </c>
      <c r="CG1916">
        <v>0</v>
      </c>
      <c r="CH1916">
        <v>8327.0400000000009</v>
      </c>
      <c r="CI1916">
        <v>30</v>
      </c>
      <c r="CJ1916">
        <v>0</v>
      </c>
      <c r="CK1916">
        <f>YEAR(tbl_Opportunity[[#This Row],[Close Date]])</f>
        <v>2021</v>
      </c>
    </row>
    <row r="1917" spans="1:89">
      <c r="A1917" t="s">
        <v>5420</v>
      </c>
      <c r="B1917" t="b">
        <v>0</v>
      </c>
      <c r="D1917" t="b">
        <v>0</v>
      </c>
      <c r="H1917" s="1">
        <v>44561</v>
      </c>
      <c r="I1917" t="b">
        <v>0</v>
      </c>
      <c r="O1917" t="s">
        <v>162</v>
      </c>
      <c r="P1917" t="b">
        <v>0</v>
      </c>
      <c r="Q1917" s="2">
        <v>44530.760833333334</v>
      </c>
      <c r="R1917" s="1"/>
      <c r="S1917" t="b">
        <v>0</v>
      </c>
      <c r="U1917" s="1"/>
      <c r="V1917" t="b">
        <v>0</v>
      </c>
      <c r="W1917" s="1">
        <v>44287</v>
      </c>
      <c r="X1917">
        <v>4</v>
      </c>
      <c r="Y1917">
        <v>2021</v>
      </c>
      <c r="Z1917" t="s">
        <v>161</v>
      </c>
      <c r="AA1917" t="s">
        <v>161</v>
      </c>
      <c r="AB1917" t="b">
        <v>0</v>
      </c>
      <c r="AC1917" t="b">
        <v>0</v>
      </c>
      <c r="AE1917" t="b">
        <v>1</v>
      </c>
      <c r="AF1917" t="b">
        <v>0</v>
      </c>
      <c r="AG1917" t="b">
        <v>0</v>
      </c>
      <c r="AH1917" t="s">
        <v>5428</v>
      </c>
      <c r="AI1917" t="b">
        <v>0</v>
      </c>
      <c r="AK1917" t="b">
        <v>0</v>
      </c>
      <c r="AL1917" s="1"/>
      <c r="AM1917" t="s">
        <v>162</v>
      </c>
      <c r="AN1917" s="2">
        <v>44530.761111111111</v>
      </c>
      <c r="AP1917" s="2"/>
      <c r="AQ1917" s="1">
        <v>44530</v>
      </c>
      <c r="AS1917" t="b">
        <v>0</v>
      </c>
      <c r="AV1917" t="s">
        <v>213</v>
      </c>
      <c r="BB1917" t="s">
        <v>5429</v>
      </c>
      <c r="BD1917" t="b">
        <v>0</v>
      </c>
      <c r="BH1917" t="s">
        <v>311</v>
      </c>
      <c r="BI1917" t="s">
        <v>1072</v>
      </c>
      <c r="BL1917" t="s">
        <v>5422</v>
      </c>
      <c r="BM1917" t="s">
        <v>202</v>
      </c>
      <c r="BN1917" t="s">
        <v>203</v>
      </c>
      <c r="BQ1917" t="s">
        <v>204</v>
      </c>
      <c r="BR1917" t="b">
        <v>0</v>
      </c>
      <c r="BT1917" t="b">
        <v>0</v>
      </c>
      <c r="BW1917" t="s">
        <v>313</v>
      </c>
      <c r="BX1917" t="b">
        <v>0</v>
      </c>
      <c r="BY1917" s="2">
        <v>44530.761111111111</v>
      </c>
      <c r="BZ1917" t="s">
        <v>314</v>
      </c>
      <c r="CB1917" t="b">
        <v>0</v>
      </c>
      <c r="CC1917" t="b">
        <v>0</v>
      </c>
      <c r="CD1917">
        <v>0</v>
      </c>
      <c r="CE1917">
        <v>0</v>
      </c>
      <c r="CF1917">
        <v>180170.75</v>
      </c>
      <c r="CG1917">
        <v>0</v>
      </c>
      <c r="CH1917">
        <v>9008.5400000000009</v>
      </c>
      <c r="CI1917">
        <v>5</v>
      </c>
      <c r="CJ1917">
        <v>0</v>
      </c>
      <c r="CK1917">
        <f>YEAR(tbl_Opportunity[[#This Row],[Close Date]])</f>
        <v>2021</v>
      </c>
    </row>
    <row r="1918" spans="1:89">
      <c r="A1918" t="s">
        <v>5420</v>
      </c>
      <c r="B1918" t="b">
        <v>0</v>
      </c>
      <c r="D1918" t="b">
        <v>0</v>
      </c>
      <c r="H1918" s="1">
        <v>44561</v>
      </c>
      <c r="I1918" t="b">
        <v>0</v>
      </c>
      <c r="O1918" t="s">
        <v>162</v>
      </c>
      <c r="P1918" t="b">
        <v>0</v>
      </c>
      <c r="Q1918" s="2">
        <v>44537.882071759261</v>
      </c>
      <c r="R1918" s="1"/>
      <c r="S1918" t="b">
        <v>0</v>
      </c>
      <c r="U1918" s="1"/>
      <c r="V1918" t="b">
        <v>0</v>
      </c>
      <c r="W1918" s="1">
        <v>44287</v>
      </c>
      <c r="X1918">
        <v>4</v>
      </c>
      <c r="Y1918">
        <v>2021</v>
      </c>
      <c r="Z1918" t="s">
        <v>161</v>
      </c>
      <c r="AA1918" t="s">
        <v>161</v>
      </c>
      <c r="AB1918" t="b">
        <v>0</v>
      </c>
      <c r="AC1918" t="b">
        <v>0</v>
      </c>
      <c r="AE1918" t="b">
        <v>1</v>
      </c>
      <c r="AF1918" t="b">
        <v>0</v>
      </c>
      <c r="AG1918" t="b">
        <v>0</v>
      </c>
      <c r="AH1918" t="s">
        <v>5428</v>
      </c>
      <c r="AI1918" t="b">
        <v>0</v>
      </c>
      <c r="AK1918" t="b">
        <v>0</v>
      </c>
      <c r="AL1918" s="1"/>
      <c r="AM1918" t="s">
        <v>311</v>
      </c>
      <c r="AN1918" s="2">
        <v>44537.89738425926</v>
      </c>
      <c r="AP1918" s="2"/>
      <c r="AQ1918" s="1">
        <v>44537</v>
      </c>
      <c r="AS1918" t="b">
        <v>0</v>
      </c>
      <c r="AV1918" t="s">
        <v>213</v>
      </c>
      <c r="BB1918" t="s">
        <v>5430</v>
      </c>
      <c r="BD1918" t="b">
        <v>0</v>
      </c>
      <c r="BH1918" t="s">
        <v>311</v>
      </c>
      <c r="BI1918" t="s">
        <v>1072</v>
      </c>
      <c r="BL1918" t="s">
        <v>5422</v>
      </c>
      <c r="BM1918" t="s">
        <v>202</v>
      </c>
      <c r="BN1918" t="s">
        <v>203</v>
      </c>
      <c r="BP1918" t="s">
        <v>5431</v>
      </c>
      <c r="BQ1918" t="s">
        <v>204</v>
      </c>
      <c r="BR1918" t="b">
        <v>0</v>
      </c>
      <c r="BT1918" t="b">
        <v>0</v>
      </c>
      <c r="BW1918" t="s">
        <v>313</v>
      </c>
      <c r="BX1918" t="b">
        <v>0</v>
      </c>
      <c r="BY1918" s="2">
        <v>44537.89738425926</v>
      </c>
      <c r="BZ1918" t="s">
        <v>314</v>
      </c>
      <c r="CB1918" t="b">
        <v>0</v>
      </c>
      <c r="CC1918" t="b">
        <v>0</v>
      </c>
      <c r="CD1918">
        <v>0</v>
      </c>
      <c r="CE1918">
        <v>0</v>
      </c>
      <c r="CF1918">
        <v>180170.75</v>
      </c>
      <c r="CG1918">
        <v>0</v>
      </c>
      <c r="CH1918">
        <v>9008.5400000000009</v>
      </c>
      <c r="CI1918">
        <v>5</v>
      </c>
      <c r="CJ1918">
        <v>0</v>
      </c>
      <c r="CK1918">
        <f>YEAR(tbl_Opportunity[[#This Row],[Close Date]])</f>
        <v>2021</v>
      </c>
    </row>
    <row r="1919" spans="1:89">
      <c r="A1919" t="s">
        <v>5420</v>
      </c>
      <c r="B1919" t="b">
        <v>0</v>
      </c>
      <c r="D1919" t="b">
        <v>0</v>
      </c>
      <c r="H1919" s="1">
        <v>44500</v>
      </c>
      <c r="I1919" t="b">
        <v>0</v>
      </c>
      <c r="O1919" t="s">
        <v>162</v>
      </c>
      <c r="P1919" t="b">
        <v>0</v>
      </c>
      <c r="Q1919" s="2">
        <v>44480.736840277779</v>
      </c>
      <c r="R1919" s="1"/>
      <c r="S1919" t="b">
        <v>0</v>
      </c>
      <c r="U1919" s="1"/>
      <c r="V1919" t="b">
        <v>0</v>
      </c>
      <c r="W1919" s="1">
        <v>44287</v>
      </c>
      <c r="X1919">
        <v>4</v>
      </c>
      <c r="Y1919">
        <v>2021</v>
      </c>
      <c r="Z1919" t="s">
        <v>161</v>
      </c>
      <c r="AA1919" t="s">
        <v>161</v>
      </c>
      <c r="AB1919" t="b">
        <v>0</v>
      </c>
      <c r="AC1919" t="b">
        <v>0</v>
      </c>
      <c r="AE1919" t="b">
        <v>1</v>
      </c>
      <c r="AF1919" t="b">
        <v>0</v>
      </c>
      <c r="AG1919" t="b">
        <v>0</v>
      </c>
      <c r="AI1919" t="b">
        <v>0</v>
      </c>
      <c r="AK1919" t="b">
        <v>0</v>
      </c>
      <c r="AL1919" s="1"/>
      <c r="AM1919" t="s">
        <v>162</v>
      </c>
      <c r="AN1919" s="2">
        <v>44547.608668981484</v>
      </c>
      <c r="AP1919" s="2"/>
      <c r="AQ1919" s="1">
        <v>44480</v>
      </c>
      <c r="AS1919" t="b">
        <v>0</v>
      </c>
      <c r="AV1919" t="s">
        <v>213</v>
      </c>
      <c r="BB1919" t="s">
        <v>5432</v>
      </c>
      <c r="BD1919" t="b">
        <v>0</v>
      </c>
      <c r="BH1919" t="s">
        <v>4073</v>
      </c>
      <c r="BI1919" t="s">
        <v>1072</v>
      </c>
      <c r="BL1919" t="s">
        <v>5422</v>
      </c>
      <c r="BM1919" t="s">
        <v>202</v>
      </c>
      <c r="BN1919" t="s">
        <v>203</v>
      </c>
      <c r="BQ1919" t="s">
        <v>204</v>
      </c>
      <c r="BR1919" t="b">
        <v>0</v>
      </c>
      <c r="BT1919" t="b">
        <v>0</v>
      </c>
      <c r="BW1919" t="s">
        <v>313</v>
      </c>
      <c r="BX1919" t="b">
        <v>0</v>
      </c>
      <c r="BY1919" s="2">
        <v>44547.608668981484</v>
      </c>
      <c r="BZ1919" t="s">
        <v>314</v>
      </c>
      <c r="CB1919" t="b">
        <v>0</v>
      </c>
      <c r="CC1919" t="b">
        <v>0</v>
      </c>
      <c r="CD1919">
        <v>0</v>
      </c>
      <c r="CE1919">
        <v>0</v>
      </c>
      <c r="CF1919">
        <v>30650</v>
      </c>
      <c r="CG1919">
        <v>0</v>
      </c>
      <c r="CH1919">
        <v>1532.5</v>
      </c>
      <c r="CI1919">
        <v>5</v>
      </c>
      <c r="CJ1919">
        <v>0</v>
      </c>
      <c r="CK1919">
        <f>YEAR(tbl_Opportunity[[#This Row],[Close Date]])</f>
        <v>2021</v>
      </c>
    </row>
    <row r="1920" spans="1:89">
      <c r="A1920" t="s">
        <v>5420</v>
      </c>
      <c r="B1920" t="b">
        <v>0</v>
      </c>
      <c r="D1920" t="b">
        <v>0</v>
      </c>
      <c r="H1920" s="1">
        <v>44500</v>
      </c>
      <c r="I1920" t="b">
        <v>0</v>
      </c>
      <c r="O1920" t="s">
        <v>162</v>
      </c>
      <c r="P1920" t="b">
        <v>0</v>
      </c>
      <c r="Q1920" s="2">
        <v>44480.736689814818</v>
      </c>
      <c r="R1920" s="1"/>
      <c r="S1920" t="b">
        <v>0</v>
      </c>
      <c r="U1920" s="1"/>
      <c r="V1920" t="b">
        <v>0</v>
      </c>
      <c r="W1920" s="1">
        <v>44287</v>
      </c>
      <c r="X1920">
        <v>4</v>
      </c>
      <c r="Y1920">
        <v>2021</v>
      </c>
      <c r="Z1920" t="s">
        <v>161</v>
      </c>
      <c r="AA1920" t="s">
        <v>161</v>
      </c>
      <c r="AB1920" t="b">
        <v>0</v>
      </c>
      <c r="AC1920" t="b">
        <v>0</v>
      </c>
      <c r="AE1920" t="b">
        <v>1</v>
      </c>
      <c r="AF1920" t="b">
        <v>0</v>
      </c>
      <c r="AG1920" t="b">
        <v>0</v>
      </c>
      <c r="AI1920" t="b">
        <v>0</v>
      </c>
      <c r="AK1920" t="b">
        <v>0</v>
      </c>
      <c r="AL1920" s="1"/>
      <c r="AM1920" t="s">
        <v>162</v>
      </c>
      <c r="AN1920" s="2">
        <v>44547.608668981484</v>
      </c>
      <c r="AP1920" s="2"/>
      <c r="AQ1920" s="1">
        <v>44480</v>
      </c>
      <c r="AS1920" t="b">
        <v>0</v>
      </c>
      <c r="AV1920" t="s">
        <v>213</v>
      </c>
      <c r="BB1920" t="s">
        <v>5433</v>
      </c>
      <c r="BD1920" t="b">
        <v>0</v>
      </c>
      <c r="BH1920" t="s">
        <v>4073</v>
      </c>
      <c r="BI1920" t="s">
        <v>1072</v>
      </c>
      <c r="BL1920" t="s">
        <v>5422</v>
      </c>
      <c r="BM1920" t="s">
        <v>202</v>
      </c>
      <c r="BN1920" t="s">
        <v>203</v>
      </c>
      <c r="BP1920" t="s">
        <v>5434</v>
      </c>
      <c r="BQ1920" t="s">
        <v>204</v>
      </c>
      <c r="BR1920" t="b">
        <v>0</v>
      </c>
      <c r="BT1920" t="b">
        <v>0</v>
      </c>
      <c r="BW1920" t="s">
        <v>313</v>
      </c>
      <c r="BX1920" t="b">
        <v>0</v>
      </c>
      <c r="BY1920" s="2">
        <v>44547.608668981484</v>
      </c>
      <c r="BZ1920" t="s">
        <v>314</v>
      </c>
      <c r="CB1920" t="b">
        <v>0</v>
      </c>
      <c r="CC1920" t="b">
        <v>0</v>
      </c>
      <c r="CD1920">
        <v>0</v>
      </c>
      <c r="CE1920">
        <v>0</v>
      </c>
      <c r="CF1920">
        <v>188778</v>
      </c>
      <c r="CG1920">
        <v>0</v>
      </c>
      <c r="CH1920">
        <v>9438.9</v>
      </c>
      <c r="CI1920">
        <v>5</v>
      </c>
      <c r="CJ1920">
        <v>0</v>
      </c>
      <c r="CK1920">
        <f>YEAR(tbl_Opportunity[[#This Row],[Close Date]])</f>
        <v>2021</v>
      </c>
    </row>
    <row r="1921" spans="1:89">
      <c r="A1921" t="s">
        <v>5420</v>
      </c>
      <c r="B1921" t="b">
        <v>0</v>
      </c>
      <c r="D1921" t="b">
        <v>0</v>
      </c>
      <c r="H1921" s="1">
        <v>44544</v>
      </c>
      <c r="I1921" t="b">
        <v>0</v>
      </c>
      <c r="O1921" t="s">
        <v>311</v>
      </c>
      <c r="P1921" t="b">
        <v>0</v>
      </c>
      <c r="Q1921" s="2">
        <v>44550.901284722226</v>
      </c>
      <c r="R1921" s="1"/>
      <c r="S1921" t="b">
        <v>0</v>
      </c>
      <c r="U1921" s="1"/>
      <c r="V1921" t="b">
        <v>0</v>
      </c>
      <c r="W1921" s="1">
        <v>44287</v>
      </c>
      <c r="X1921">
        <v>4</v>
      </c>
      <c r="Y1921">
        <v>2021</v>
      </c>
      <c r="Z1921" t="s">
        <v>161</v>
      </c>
      <c r="AA1921" t="s">
        <v>161</v>
      </c>
      <c r="AB1921" t="b">
        <v>0</v>
      </c>
      <c r="AC1921" t="b">
        <v>0</v>
      </c>
      <c r="AE1921" t="b">
        <v>1</v>
      </c>
      <c r="AF1921" t="b">
        <v>0</v>
      </c>
      <c r="AG1921" t="b">
        <v>0</v>
      </c>
      <c r="AH1921" t="s">
        <v>5428</v>
      </c>
      <c r="AI1921" t="b">
        <v>0</v>
      </c>
      <c r="AK1921" t="b">
        <v>0</v>
      </c>
      <c r="AL1921" s="1"/>
      <c r="AM1921" t="s">
        <v>311</v>
      </c>
      <c r="AN1921" s="2">
        <v>44550.968009259261</v>
      </c>
      <c r="AP1921" s="2"/>
      <c r="AQ1921" s="1">
        <v>44550</v>
      </c>
      <c r="AS1921" t="b">
        <v>0</v>
      </c>
      <c r="AV1921" t="s">
        <v>213</v>
      </c>
      <c r="BB1921" t="s">
        <v>5435</v>
      </c>
      <c r="BD1921" t="b">
        <v>0</v>
      </c>
      <c r="BH1921" t="s">
        <v>311</v>
      </c>
      <c r="BI1921" t="s">
        <v>1072</v>
      </c>
      <c r="BL1921" t="s">
        <v>5422</v>
      </c>
      <c r="BM1921" t="s">
        <v>202</v>
      </c>
      <c r="BN1921" t="s">
        <v>203</v>
      </c>
      <c r="BP1921" t="s">
        <v>5436</v>
      </c>
      <c r="BQ1921" t="s">
        <v>204</v>
      </c>
      <c r="BR1921" t="b">
        <v>0</v>
      </c>
      <c r="BT1921" t="b">
        <v>0</v>
      </c>
      <c r="BW1921" t="s">
        <v>349</v>
      </c>
      <c r="BX1921" t="b">
        <v>0</v>
      </c>
      <c r="BY1921" s="2">
        <v>44550.968009259261</v>
      </c>
      <c r="BZ1921" t="s">
        <v>314</v>
      </c>
      <c r="CB1921" t="b">
        <v>0</v>
      </c>
      <c r="CC1921" t="b">
        <v>0</v>
      </c>
      <c r="CD1921">
        <v>0</v>
      </c>
      <c r="CE1921">
        <v>0</v>
      </c>
      <c r="CF1921">
        <v>174503.25</v>
      </c>
      <c r="CG1921">
        <v>0</v>
      </c>
      <c r="CH1921">
        <v>52350.97</v>
      </c>
      <c r="CI1921">
        <v>30</v>
      </c>
      <c r="CJ1921">
        <v>0</v>
      </c>
      <c r="CK1921">
        <f>YEAR(tbl_Opportunity[[#This Row],[Close Date]])</f>
        <v>2021</v>
      </c>
    </row>
    <row r="1922" spans="1:89">
      <c r="A1922" t="s">
        <v>5437</v>
      </c>
      <c r="B1922" t="b">
        <v>0</v>
      </c>
      <c r="D1922" t="b">
        <v>0</v>
      </c>
      <c r="H1922" s="1">
        <v>44651</v>
      </c>
      <c r="I1922" t="b">
        <v>0</v>
      </c>
      <c r="O1922" t="s">
        <v>114</v>
      </c>
      <c r="P1922" t="b">
        <v>0</v>
      </c>
      <c r="Q1922" s="2">
        <v>44376.660682870373</v>
      </c>
      <c r="R1922" s="1"/>
      <c r="S1922" t="b">
        <v>0</v>
      </c>
      <c r="U1922" s="1"/>
      <c r="V1922" t="b">
        <v>0</v>
      </c>
      <c r="W1922" s="1">
        <v>44562</v>
      </c>
      <c r="X1922">
        <v>1</v>
      </c>
      <c r="Y1922">
        <v>2022</v>
      </c>
      <c r="Z1922" t="s">
        <v>161</v>
      </c>
      <c r="AA1922" t="s">
        <v>161</v>
      </c>
      <c r="AB1922" t="b">
        <v>0</v>
      </c>
      <c r="AC1922" t="b">
        <v>0</v>
      </c>
      <c r="AE1922" t="b">
        <v>1</v>
      </c>
      <c r="AF1922" t="b">
        <v>0</v>
      </c>
      <c r="AG1922" t="b">
        <v>0</v>
      </c>
      <c r="AH1922" t="s">
        <v>1016</v>
      </c>
      <c r="AI1922" t="b">
        <v>0</v>
      </c>
      <c r="AK1922" t="b">
        <v>0</v>
      </c>
      <c r="AL1922" s="1"/>
      <c r="AM1922" t="s">
        <v>114</v>
      </c>
      <c r="AN1922" s="2">
        <v>44376.661678240744</v>
      </c>
      <c r="AP1922" s="2">
        <v>44376.661678240744</v>
      </c>
      <c r="AQ1922" s="1">
        <v>44376</v>
      </c>
      <c r="AS1922" t="b">
        <v>0</v>
      </c>
      <c r="AV1922" t="s">
        <v>2820</v>
      </c>
      <c r="BB1922" t="s">
        <v>5438</v>
      </c>
      <c r="BD1922" t="b">
        <v>0</v>
      </c>
      <c r="BH1922" t="s">
        <v>114</v>
      </c>
      <c r="BI1922" t="s">
        <v>155</v>
      </c>
      <c r="BK1922" t="s">
        <v>384</v>
      </c>
      <c r="BL1922" t="s">
        <v>5439</v>
      </c>
      <c r="BN1922" t="s">
        <v>415</v>
      </c>
      <c r="BQ1922" t="s">
        <v>96</v>
      </c>
      <c r="BR1922" t="b">
        <v>0</v>
      </c>
      <c r="BS1922" t="s">
        <v>95</v>
      </c>
      <c r="BT1922" t="b">
        <v>0</v>
      </c>
      <c r="BW1922" t="s">
        <v>166</v>
      </c>
      <c r="BX1922" t="b">
        <v>0</v>
      </c>
      <c r="BY1922" s="2">
        <v>44376.857581018521</v>
      </c>
      <c r="CB1922" t="b">
        <v>0</v>
      </c>
      <c r="CC1922" t="b">
        <v>0</v>
      </c>
      <c r="CD1922">
        <v>0</v>
      </c>
      <c r="CE1922">
        <v>0</v>
      </c>
      <c r="CF1922">
        <v>51524.25</v>
      </c>
      <c r="CG1922">
        <v>0</v>
      </c>
      <c r="CH1922">
        <v>5152.43</v>
      </c>
      <c r="CI1922">
        <v>10</v>
      </c>
      <c r="CJ1922">
        <v>0</v>
      </c>
      <c r="CK1922">
        <f>YEAR(tbl_Opportunity[[#This Row],[Close Date]])</f>
        <v>2022</v>
      </c>
    </row>
    <row r="1923" spans="1:89">
      <c r="A1923" t="s">
        <v>5440</v>
      </c>
      <c r="B1923" t="b">
        <v>0</v>
      </c>
      <c r="D1923" t="b">
        <v>0</v>
      </c>
      <c r="H1923" s="1">
        <v>44651</v>
      </c>
      <c r="I1923" t="b">
        <v>0</v>
      </c>
      <c r="O1923" t="s">
        <v>2842</v>
      </c>
      <c r="P1923" t="b">
        <v>0</v>
      </c>
      <c r="Q1923" s="2">
        <v>44340.535509259258</v>
      </c>
      <c r="R1923" s="1"/>
      <c r="S1923" t="b">
        <v>0</v>
      </c>
      <c r="U1923" s="1"/>
      <c r="V1923" t="b">
        <v>0</v>
      </c>
      <c r="W1923" s="1">
        <v>44562</v>
      </c>
      <c r="X1923">
        <v>1</v>
      </c>
      <c r="Y1923">
        <v>2022</v>
      </c>
      <c r="Z1923" t="s">
        <v>161</v>
      </c>
      <c r="AA1923" t="s">
        <v>161</v>
      </c>
      <c r="AB1923" t="b">
        <v>0</v>
      </c>
      <c r="AC1923" t="b">
        <v>0</v>
      </c>
      <c r="AE1923" t="b">
        <v>1</v>
      </c>
      <c r="AF1923" t="b">
        <v>0</v>
      </c>
      <c r="AG1923" t="b">
        <v>0</v>
      </c>
      <c r="AH1923" t="s">
        <v>1016</v>
      </c>
      <c r="AI1923" t="b">
        <v>0</v>
      </c>
      <c r="AK1923" t="b">
        <v>0</v>
      </c>
      <c r="AL1923" s="1"/>
      <c r="AM1923" t="s">
        <v>2842</v>
      </c>
      <c r="AN1923" s="2">
        <v>44361.615868055553</v>
      </c>
      <c r="AP1923" s="2"/>
      <c r="AQ1923" s="1">
        <v>44340</v>
      </c>
      <c r="AS1923" t="b">
        <v>0</v>
      </c>
      <c r="AV1923" t="s">
        <v>213</v>
      </c>
      <c r="BB1923" t="s">
        <v>5441</v>
      </c>
      <c r="BD1923" t="b">
        <v>0</v>
      </c>
      <c r="BH1923" t="s">
        <v>2842</v>
      </c>
      <c r="BI1923" t="s">
        <v>155</v>
      </c>
      <c r="BK1923" t="s">
        <v>157</v>
      </c>
      <c r="BL1923" t="s">
        <v>3371</v>
      </c>
      <c r="BN1923" t="s">
        <v>415</v>
      </c>
      <c r="BQ1923" t="s">
        <v>96</v>
      </c>
      <c r="BR1923" t="b">
        <v>0</v>
      </c>
      <c r="BS1923" t="s">
        <v>102</v>
      </c>
      <c r="BT1923" t="b">
        <v>0</v>
      </c>
      <c r="BW1923" t="s">
        <v>166</v>
      </c>
      <c r="BX1923" t="b">
        <v>0</v>
      </c>
      <c r="BY1923" s="2">
        <v>44376.857581018521</v>
      </c>
      <c r="CB1923" t="b">
        <v>0</v>
      </c>
      <c r="CC1923" t="b">
        <v>0</v>
      </c>
      <c r="CD1923">
        <v>0</v>
      </c>
      <c r="CE1923">
        <v>0</v>
      </c>
      <c r="CF1923">
        <v>546735</v>
      </c>
      <c r="CG1923">
        <v>0</v>
      </c>
      <c r="CH1923">
        <v>54673.5</v>
      </c>
      <c r="CI1923">
        <v>10</v>
      </c>
      <c r="CJ1923">
        <v>0</v>
      </c>
      <c r="CK1923">
        <f>YEAR(tbl_Opportunity[[#This Row],[Close Date]])</f>
        <v>2022</v>
      </c>
    </row>
    <row r="1924" spans="1:89">
      <c r="A1924" t="s">
        <v>1642</v>
      </c>
      <c r="B1924" t="b">
        <v>0</v>
      </c>
      <c r="D1924" t="b">
        <v>0</v>
      </c>
      <c r="E1924" t="s">
        <v>2969</v>
      </c>
      <c r="H1924" s="1">
        <v>44742</v>
      </c>
      <c r="I1924" t="b">
        <v>0</v>
      </c>
      <c r="L1924" t="s">
        <v>5442</v>
      </c>
      <c r="O1924" t="s">
        <v>142</v>
      </c>
      <c r="P1924" t="b">
        <v>0</v>
      </c>
      <c r="Q1924" s="2">
        <v>44349.657951388886</v>
      </c>
      <c r="R1924" s="1"/>
      <c r="S1924" t="b">
        <v>0</v>
      </c>
      <c r="U1924" s="1"/>
      <c r="V1924" t="b">
        <v>0</v>
      </c>
      <c r="W1924" s="1">
        <v>44593</v>
      </c>
      <c r="X1924">
        <v>2</v>
      </c>
      <c r="Y1924">
        <v>2022</v>
      </c>
      <c r="Z1924" t="s">
        <v>161</v>
      </c>
      <c r="AA1924" t="s">
        <v>161</v>
      </c>
      <c r="AB1924" t="b">
        <v>0</v>
      </c>
      <c r="AC1924" t="b">
        <v>0</v>
      </c>
      <c r="AE1924" t="b">
        <v>1</v>
      </c>
      <c r="AF1924" t="b">
        <v>0</v>
      </c>
      <c r="AG1924" t="b">
        <v>0</v>
      </c>
      <c r="AH1924" t="s">
        <v>4808</v>
      </c>
      <c r="AI1924" t="b">
        <v>0</v>
      </c>
      <c r="AK1924" t="b">
        <v>0</v>
      </c>
      <c r="AL1924" s="1">
        <v>44371</v>
      </c>
      <c r="AM1924" t="s">
        <v>142</v>
      </c>
      <c r="AN1924" s="2">
        <v>44364.507164351853</v>
      </c>
      <c r="AP1924" s="2"/>
      <c r="AQ1924" s="1">
        <v>44349</v>
      </c>
      <c r="AS1924" t="b">
        <v>0</v>
      </c>
      <c r="AV1924" t="s">
        <v>213</v>
      </c>
      <c r="BB1924" t="s">
        <v>5443</v>
      </c>
      <c r="BD1924" t="b">
        <v>0</v>
      </c>
      <c r="BH1924" t="s">
        <v>142</v>
      </c>
      <c r="BI1924" t="s">
        <v>150</v>
      </c>
      <c r="BL1924" t="s">
        <v>5442</v>
      </c>
      <c r="BN1924" t="s">
        <v>415</v>
      </c>
      <c r="BQ1924" t="s">
        <v>96</v>
      </c>
      <c r="BR1924" t="b">
        <v>0</v>
      </c>
      <c r="BT1924" t="b">
        <v>0</v>
      </c>
      <c r="BW1924" t="s">
        <v>313</v>
      </c>
      <c r="BX1924" t="b">
        <v>0</v>
      </c>
      <c r="BY1924" s="2">
        <v>44376.857581018521</v>
      </c>
      <c r="CB1924" t="b">
        <v>0</v>
      </c>
      <c r="CC1924" t="b">
        <v>0</v>
      </c>
      <c r="CD1924">
        <v>0</v>
      </c>
      <c r="CE1924">
        <v>0</v>
      </c>
      <c r="CF1924">
        <v>95545.89</v>
      </c>
      <c r="CG1924">
        <v>0</v>
      </c>
      <c r="CH1924">
        <v>4777.29</v>
      </c>
      <c r="CI1924">
        <v>5</v>
      </c>
      <c r="CJ1924">
        <v>0</v>
      </c>
      <c r="CK1924">
        <f>YEAR(tbl_Opportunity[[#This Row],[Close Date]])</f>
        <v>2022</v>
      </c>
    </row>
    <row r="1925" spans="1:89">
      <c r="A1925" t="s">
        <v>5444</v>
      </c>
      <c r="B1925" t="b">
        <v>0</v>
      </c>
      <c r="D1925" t="b">
        <v>0</v>
      </c>
      <c r="H1925" s="1">
        <v>44742</v>
      </c>
      <c r="I1925" t="b">
        <v>0</v>
      </c>
      <c r="L1925" t="s">
        <v>5445</v>
      </c>
      <c r="O1925" t="s">
        <v>142</v>
      </c>
      <c r="P1925" t="b">
        <v>0</v>
      </c>
      <c r="Q1925" s="2">
        <v>44334.698067129626</v>
      </c>
      <c r="R1925" s="1"/>
      <c r="S1925" t="b">
        <v>0</v>
      </c>
      <c r="U1925" s="1"/>
      <c r="V1925" t="b">
        <v>0</v>
      </c>
      <c r="W1925" s="1">
        <v>44593</v>
      </c>
      <c r="X1925">
        <v>2</v>
      </c>
      <c r="Y1925">
        <v>2022</v>
      </c>
      <c r="Z1925" t="s">
        <v>161</v>
      </c>
      <c r="AA1925" t="s">
        <v>161</v>
      </c>
      <c r="AB1925" t="b">
        <v>0</v>
      </c>
      <c r="AC1925" t="b">
        <v>0</v>
      </c>
      <c r="AD1925" t="s">
        <v>3452</v>
      </c>
      <c r="AE1925" t="b">
        <v>1</v>
      </c>
      <c r="AF1925" t="b">
        <v>0</v>
      </c>
      <c r="AG1925" t="b">
        <v>0</v>
      </c>
      <c r="AH1925" t="s">
        <v>4808</v>
      </c>
      <c r="AI1925" t="b">
        <v>0</v>
      </c>
      <c r="AK1925" t="b">
        <v>0</v>
      </c>
      <c r="AL1925" s="1"/>
      <c r="AM1925" t="s">
        <v>142</v>
      </c>
      <c r="AN1925" s="2">
        <v>44334.699664351851</v>
      </c>
      <c r="AP1925" s="2"/>
      <c r="AQ1925" s="1">
        <v>44334</v>
      </c>
      <c r="AS1925" t="b">
        <v>0</v>
      </c>
      <c r="AV1925" t="s">
        <v>213</v>
      </c>
      <c r="BB1925" t="s">
        <v>5446</v>
      </c>
      <c r="BD1925" t="b">
        <v>0</v>
      </c>
      <c r="BH1925" t="s">
        <v>142</v>
      </c>
      <c r="BI1925" t="s">
        <v>150</v>
      </c>
      <c r="BK1925" t="s">
        <v>384</v>
      </c>
      <c r="BL1925" t="s">
        <v>5445</v>
      </c>
      <c r="BN1925" t="s">
        <v>415</v>
      </c>
      <c r="BQ1925" t="s">
        <v>96</v>
      </c>
      <c r="BR1925" t="b">
        <v>0</v>
      </c>
      <c r="BT1925" t="b">
        <v>0</v>
      </c>
      <c r="BW1925" t="s">
        <v>313</v>
      </c>
      <c r="BX1925" t="b">
        <v>0</v>
      </c>
      <c r="BY1925" s="2">
        <v>44376.857581018521</v>
      </c>
      <c r="CB1925" t="b">
        <v>0</v>
      </c>
      <c r="CC1925" t="b">
        <v>0</v>
      </c>
      <c r="CD1925">
        <v>0</v>
      </c>
      <c r="CE1925">
        <v>0</v>
      </c>
      <c r="CF1925">
        <v>385654.5</v>
      </c>
      <c r="CG1925">
        <v>0</v>
      </c>
      <c r="CH1925">
        <v>19282.73</v>
      </c>
      <c r="CI1925">
        <v>5</v>
      </c>
      <c r="CJ1925">
        <v>0</v>
      </c>
      <c r="CK1925">
        <f>YEAR(tbl_Opportunity[[#This Row],[Close Date]])</f>
        <v>2022</v>
      </c>
    </row>
    <row r="1926" spans="1:89">
      <c r="A1926" t="s">
        <v>5447</v>
      </c>
      <c r="B1926" t="b">
        <v>0</v>
      </c>
      <c r="D1926" t="b">
        <v>0</v>
      </c>
      <c r="H1926" s="1">
        <v>44439</v>
      </c>
      <c r="I1926" t="b">
        <v>0</v>
      </c>
      <c r="O1926" t="s">
        <v>387</v>
      </c>
      <c r="P1926" t="b">
        <v>0</v>
      </c>
      <c r="Q1926" s="2">
        <v>44354.261932870373</v>
      </c>
      <c r="R1926" s="1"/>
      <c r="S1926" t="b">
        <v>0</v>
      </c>
      <c r="U1926" s="1"/>
      <c r="V1926" t="b">
        <v>0</v>
      </c>
      <c r="W1926" s="1">
        <v>44256</v>
      </c>
      <c r="X1926">
        <v>3</v>
      </c>
      <c r="Y1926">
        <v>2021</v>
      </c>
      <c r="Z1926" t="s">
        <v>1659</v>
      </c>
      <c r="AA1926" t="s">
        <v>1660</v>
      </c>
      <c r="AB1926" t="b">
        <v>0</v>
      </c>
      <c r="AC1926" t="b">
        <v>0</v>
      </c>
      <c r="AD1926" t="s">
        <v>3456</v>
      </c>
      <c r="AE1926" t="b">
        <v>1</v>
      </c>
      <c r="AF1926" t="b">
        <v>0</v>
      </c>
      <c r="AG1926" t="b">
        <v>0</v>
      </c>
      <c r="AI1926" t="b">
        <v>0</v>
      </c>
      <c r="AK1926" t="b">
        <v>0</v>
      </c>
      <c r="AL1926" s="1"/>
      <c r="AM1926" t="s">
        <v>387</v>
      </c>
      <c r="AN1926" s="2">
        <v>44354.264004629629</v>
      </c>
      <c r="AP1926" s="2"/>
      <c r="AQ1926" s="1">
        <v>44353</v>
      </c>
      <c r="AS1926" t="b">
        <v>0</v>
      </c>
      <c r="AV1926" t="s">
        <v>213</v>
      </c>
      <c r="BB1926" t="s">
        <v>5448</v>
      </c>
      <c r="BD1926" t="b">
        <v>0</v>
      </c>
      <c r="BH1926" t="s">
        <v>387</v>
      </c>
      <c r="BI1926" t="s">
        <v>150</v>
      </c>
      <c r="BL1926" t="s">
        <v>5449</v>
      </c>
      <c r="BN1926" t="s">
        <v>415</v>
      </c>
      <c r="BQ1926" t="s">
        <v>96</v>
      </c>
      <c r="BR1926" t="b">
        <v>0</v>
      </c>
      <c r="BT1926" t="b">
        <v>0</v>
      </c>
      <c r="BW1926" t="s">
        <v>2845</v>
      </c>
      <c r="BX1926" t="b">
        <v>0</v>
      </c>
      <c r="BY1926" s="2">
        <v>44376.857581018521</v>
      </c>
      <c r="CB1926" t="b">
        <v>0</v>
      </c>
      <c r="CC1926" t="b">
        <v>0</v>
      </c>
      <c r="CD1926">
        <v>0</v>
      </c>
      <c r="CE1926">
        <v>0</v>
      </c>
      <c r="CF1926">
        <v>65476</v>
      </c>
      <c r="CG1926">
        <v>0</v>
      </c>
      <c r="CH1926">
        <v>45833.2</v>
      </c>
      <c r="CI1926">
        <v>70</v>
      </c>
      <c r="CJ1926">
        <v>0</v>
      </c>
      <c r="CK1926">
        <f>YEAR(tbl_Opportunity[[#This Row],[Close Date]])</f>
        <v>2021</v>
      </c>
    </row>
    <row r="1927" spans="1:89">
      <c r="A1927" t="s">
        <v>1872</v>
      </c>
      <c r="B1927" t="b">
        <v>0</v>
      </c>
      <c r="D1927" t="b">
        <v>0</v>
      </c>
      <c r="H1927" s="1">
        <v>44469</v>
      </c>
      <c r="I1927" t="b">
        <v>0</v>
      </c>
      <c r="O1927" t="s">
        <v>114</v>
      </c>
      <c r="P1927" t="b">
        <v>0</v>
      </c>
      <c r="Q1927" s="2">
        <v>44329.887986111113</v>
      </c>
      <c r="R1927" s="1"/>
      <c r="S1927" t="b">
        <v>0</v>
      </c>
      <c r="U1927" s="1"/>
      <c r="V1927" t="b">
        <v>0</v>
      </c>
      <c r="W1927" s="1">
        <v>44256</v>
      </c>
      <c r="X1927">
        <v>3</v>
      </c>
      <c r="Y1927">
        <v>2021</v>
      </c>
      <c r="Z1927" t="s">
        <v>1659</v>
      </c>
      <c r="AA1927" t="s">
        <v>1660</v>
      </c>
      <c r="AB1927" t="b">
        <v>0</v>
      </c>
      <c r="AC1927" t="b">
        <v>0</v>
      </c>
      <c r="AE1927" t="b">
        <v>1</v>
      </c>
      <c r="AF1927" t="b">
        <v>0</v>
      </c>
      <c r="AG1927" t="b">
        <v>0</v>
      </c>
      <c r="AH1927" t="s">
        <v>1016</v>
      </c>
      <c r="AI1927" t="b">
        <v>0</v>
      </c>
      <c r="AK1927" t="b">
        <v>0</v>
      </c>
      <c r="AL1927" s="1"/>
      <c r="AM1927" t="s">
        <v>114</v>
      </c>
      <c r="AN1927" s="2">
        <v>44354.842881944445</v>
      </c>
      <c r="AP1927" s="2"/>
      <c r="AQ1927" s="1">
        <v>44329</v>
      </c>
      <c r="AS1927" t="b">
        <v>0</v>
      </c>
      <c r="AU1927" t="s">
        <v>5450</v>
      </c>
      <c r="AV1927" t="s">
        <v>2820</v>
      </c>
      <c r="BB1927" t="s">
        <v>5451</v>
      </c>
      <c r="BD1927" t="b">
        <v>0</v>
      </c>
      <c r="BH1927" t="s">
        <v>114</v>
      </c>
      <c r="BI1927" t="s">
        <v>155</v>
      </c>
      <c r="BK1927" t="s">
        <v>95</v>
      </c>
      <c r="BL1927" t="s">
        <v>1873</v>
      </c>
      <c r="BN1927" t="s">
        <v>415</v>
      </c>
      <c r="BQ1927" t="s">
        <v>96</v>
      </c>
      <c r="BR1927" t="b">
        <v>0</v>
      </c>
      <c r="BT1927" t="b">
        <v>0</v>
      </c>
      <c r="BW1927" t="s">
        <v>2863</v>
      </c>
      <c r="BX1927" t="b">
        <v>0</v>
      </c>
      <c r="BY1927" s="2">
        <v>44376.857581018521</v>
      </c>
      <c r="CB1927" t="b">
        <v>0</v>
      </c>
      <c r="CC1927" t="b">
        <v>0</v>
      </c>
      <c r="CD1927">
        <v>0</v>
      </c>
      <c r="CE1927">
        <v>0</v>
      </c>
      <c r="CF1927">
        <v>3250</v>
      </c>
      <c r="CG1927">
        <v>0</v>
      </c>
      <c r="CH1927">
        <v>1625</v>
      </c>
      <c r="CI1927">
        <v>50</v>
      </c>
      <c r="CJ1927">
        <v>0</v>
      </c>
      <c r="CK1927">
        <f>YEAR(tbl_Opportunity[[#This Row],[Close Date]])</f>
        <v>2021</v>
      </c>
    </row>
    <row r="1928" spans="1:89">
      <c r="A1928" t="s">
        <v>5452</v>
      </c>
      <c r="B1928" t="b">
        <v>0</v>
      </c>
      <c r="D1928" t="b">
        <v>0</v>
      </c>
      <c r="H1928" s="1">
        <v>44469</v>
      </c>
      <c r="I1928" t="b">
        <v>0</v>
      </c>
      <c r="O1928" t="s">
        <v>99</v>
      </c>
      <c r="P1928" t="b">
        <v>0</v>
      </c>
      <c r="Q1928" s="2">
        <v>44361.550150462965</v>
      </c>
      <c r="R1928" s="1"/>
      <c r="S1928" t="b">
        <v>0</v>
      </c>
      <c r="U1928" s="1"/>
      <c r="V1928" t="b">
        <v>0</v>
      </c>
      <c r="W1928" s="1">
        <v>44256</v>
      </c>
      <c r="X1928">
        <v>3</v>
      </c>
      <c r="Y1928">
        <v>2021</v>
      </c>
      <c r="Z1928" t="s">
        <v>1659</v>
      </c>
      <c r="AA1928" t="s">
        <v>1660</v>
      </c>
      <c r="AB1928" t="b">
        <v>0</v>
      </c>
      <c r="AC1928" t="b">
        <v>0</v>
      </c>
      <c r="AE1928" t="b">
        <v>1</v>
      </c>
      <c r="AF1928" t="b">
        <v>0</v>
      </c>
      <c r="AG1928" t="b">
        <v>0</v>
      </c>
      <c r="AH1928" t="s">
        <v>1016</v>
      </c>
      <c r="AI1928" t="b">
        <v>0</v>
      </c>
      <c r="AK1928" t="b">
        <v>0</v>
      </c>
      <c r="AL1928" s="1"/>
      <c r="AM1928" t="s">
        <v>99</v>
      </c>
      <c r="AN1928" s="2">
        <v>44363.790185185186</v>
      </c>
      <c r="AP1928" s="2">
        <v>44363.787453703706</v>
      </c>
      <c r="AQ1928" s="1">
        <v>44363</v>
      </c>
      <c r="AS1928" t="b">
        <v>0</v>
      </c>
      <c r="AV1928" t="s">
        <v>213</v>
      </c>
      <c r="BB1928" t="s">
        <v>5453</v>
      </c>
      <c r="BD1928" t="b">
        <v>0</v>
      </c>
      <c r="BH1928" t="s">
        <v>332</v>
      </c>
      <c r="BI1928" t="s">
        <v>155</v>
      </c>
      <c r="BK1928" t="s">
        <v>102</v>
      </c>
      <c r="BN1928" t="s">
        <v>415</v>
      </c>
      <c r="BP1928" t="s">
        <v>5454</v>
      </c>
      <c r="BQ1928" t="s">
        <v>96</v>
      </c>
      <c r="BR1928" t="b">
        <v>0</v>
      </c>
      <c r="BT1928" t="b">
        <v>0</v>
      </c>
      <c r="BW1928" t="s">
        <v>2863</v>
      </c>
      <c r="BX1928" t="b">
        <v>0</v>
      </c>
      <c r="BY1928" s="2">
        <v>44376.857581018521</v>
      </c>
      <c r="CB1928" t="b">
        <v>0</v>
      </c>
      <c r="CC1928" t="b">
        <v>0</v>
      </c>
      <c r="CD1928">
        <v>0</v>
      </c>
      <c r="CE1928">
        <v>0</v>
      </c>
      <c r="CF1928">
        <v>5330</v>
      </c>
      <c r="CG1928">
        <v>0</v>
      </c>
      <c r="CH1928">
        <v>2665</v>
      </c>
      <c r="CI1928">
        <v>50</v>
      </c>
      <c r="CJ1928">
        <v>0</v>
      </c>
      <c r="CK1928">
        <f>YEAR(tbl_Opportunity[[#This Row],[Close Date]])</f>
        <v>2021</v>
      </c>
    </row>
    <row r="1929" spans="1:89">
      <c r="A1929" t="s">
        <v>5455</v>
      </c>
      <c r="B1929" t="b">
        <v>0</v>
      </c>
      <c r="D1929" t="b">
        <v>0</v>
      </c>
      <c r="H1929" s="1">
        <v>44408</v>
      </c>
      <c r="I1929" t="b">
        <v>0</v>
      </c>
      <c r="O1929" t="s">
        <v>3625</v>
      </c>
      <c r="P1929" t="b">
        <v>0</v>
      </c>
      <c r="Q1929" s="2">
        <v>44341.674293981479</v>
      </c>
      <c r="R1929" s="1"/>
      <c r="S1929" t="b">
        <v>0</v>
      </c>
      <c r="U1929" s="1"/>
      <c r="V1929" t="b">
        <v>0</v>
      </c>
      <c r="W1929" s="1">
        <v>44256</v>
      </c>
      <c r="X1929">
        <v>3</v>
      </c>
      <c r="Y1929">
        <v>2021</v>
      </c>
      <c r="Z1929" t="s">
        <v>1659</v>
      </c>
      <c r="AA1929" t="s">
        <v>1660</v>
      </c>
      <c r="AB1929" t="b">
        <v>0</v>
      </c>
      <c r="AC1929" t="b">
        <v>0</v>
      </c>
      <c r="AD1929" t="s">
        <v>2861</v>
      </c>
      <c r="AE1929" t="b">
        <v>1</v>
      </c>
      <c r="AF1929" t="b">
        <v>0</v>
      </c>
      <c r="AG1929" t="b">
        <v>0</v>
      </c>
      <c r="AH1929" t="s">
        <v>4863</v>
      </c>
      <c r="AI1929" t="b">
        <v>0</v>
      </c>
      <c r="AK1929" t="b">
        <v>0</v>
      </c>
      <c r="AL1929" s="1"/>
      <c r="AM1929" t="s">
        <v>3625</v>
      </c>
      <c r="AN1929" s="2">
        <v>44341.682488425926</v>
      </c>
      <c r="AP1929" s="2">
        <v>44341.682488425926</v>
      </c>
      <c r="AQ1929" s="1">
        <v>44341</v>
      </c>
      <c r="AS1929" t="b">
        <v>0</v>
      </c>
      <c r="AV1929" t="s">
        <v>213</v>
      </c>
      <c r="BB1929" t="s">
        <v>5456</v>
      </c>
      <c r="BD1929" t="b">
        <v>0</v>
      </c>
      <c r="BH1929" t="s">
        <v>3625</v>
      </c>
      <c r="BI1929" t="s">
        <v>150</v>
      </c>
      <c r="BK1929" t="s">
        <v>157</v>
      </c>
      <c r="BL1929" t="s">
        <v>5457</v>
      </c>
      <c r="BN1929" t="s">
        <v>415</v>
      </c>
      <c r="BQ1929" t="s">
        <v>96</v>
      </c>
      <c r="BR1929" t="b">
        <v>0</v>
      </c>
      <c r="BT1929" t="b">
        <v>0</v>
      </c>
      <c r="BW1929" t="s">
        <v>2863</v>
      </c>
      <c r="BX1929" t="b">
        <v>0</v>
      </c>
      <c r="BY1929" s="2">
        <v>44376.857581018521</v>
      </c>
      <c r="CB1929" t="b">
        <v>0</v>
      </c>
      <c r="CC1929" t="b">
        <v>0</v>
      </c>
      <c r="CD1929">
        <v>0</v>
      </c>
      <c r="CE1929">
        <v>0</v>
      </c>
      <c r="CF1929">
        <v>1801148</v>
      </c>
      <c r="CG1929">
        <v>0</v>
      </c>
      <c r="CH1929">
        <v>900574</v>
      </c>
      <c r="CI1929">
        <v>50</v>
      </c>
      <c r="CJ1929">
        <v>0</v>
      </c>
      <c r="CK1929">
        <f>YEAR(tbl_Opportunity[[#This Row],[Close Date]])</f>
        <v>2021</v>
      </c>
    </row>
    <row r="1930" spans="1:89">
      <c r="A1930" t="s">
        <v>5458</v>
      </c>
      <c r="B1930" t="b">
        <v>0</v>
      </c>
      <c r="D1930" t="b">
        <v>0</v>
      </c>
      <c r="H1930" s="1">
        <v>44469</v>
      </c>
      <c r="I1930" t="b">
        <v>0</v>
      </c>
      <c r="L1930" t="s">
        <v>5459</v>
      </c>
      <c r="O1930" t="s">
        <v>131</v>
      </c>
      <c r="P1930" t="b">
        <v>0</v>
      </c>
      <c r="Q1930" s="2">
        <v>44355.727997685186</v>
      </c>
      <c r="R1930" s="1"/>
      <c r="S1930" t="b">
        <v>0</v>
      </c>
      <c r="U1930" s="1"/>
      <c r="V1930" t="b">
        <v>0</v>
      </c>
      <c r="W1930" s="1">
        <v>44256</v>
      </c>
      <c r="X1930">
        <v>3</v>
      </c>
      <c r="Y1930">
        <v>2021</v>
      </c>
      <c r="Z1930" t="s">
        <v>1659</v>
      </c>
      <c r="AA1930" t="s">
        <v>1660</v>
      </c>
      <c r="AB1930" t="b">
        <v>0</v>
      </c>
      <c r="AC1930" t="b">
        <v>0</v>
      </c>
      <c r="AE1930" t="b">
        <v>1</v>
      </c>
      <c r="AF1930" t="b">
        <v>0</v>
      </c>
      <c r="AG1930" t="b">
        <v>0</v>
      </c>
      <c r="AH1930" t="s">
        <v>4863</v>
      </c>
      <c r="AI1930" t="b">
        <v>0</v>
      </c>
      <c r="AK1930" t="b">
        <v>0</v>
      </c>
      <c r="AL1930" s="1"/>
      <c r="AM1930" t="s">
        <v>131</v>
      </c>
      <c r="AN1930" s="2">
        <v>44355.736018518517</v>
      </c>
      <c r="AP1930" s="2"/>
      <c r="AQ1930" s="1">
        <v>44355</v>
      </c>
      <c r="AS1930" t="b">
        <v>0</v>
      </c>
      <c r="AV1930" t="s">
        <v>213</v>
      </c>
      <c r="BB1930" t="s">
        <v>5460</v>
      </c>
      <c r="BD1930" t="b">
        <v>0</v>
      </c>
      <c r="BH1930" t="s">
        <v>131</v>
      </c>
      <c r="BI1930" t="s">
        <v>150</v>
      </c>
      <c r="BK1930" t="s">
        <v>102</v>
      </c>
      <c r="BL1930" t="s">
        <v>5459</v>
      </c>
      <c r="BN1930" t="s">
        <v>415</v>
      </c>
      <c r="BQ1930" t="s">
        <v>96</v>
      </c>
      <c r="BR1930" t="b">
        <v>0</v>
      </c>
      <c r="BS1930" t="s">
        <v>384</v>
      </c>
      <c r="BT1930" t="b">
        <v>0</v>
      </c>
      <c r="BW1930" t="s">
        <v>2863</v>
      </c>
      <c r="BX1930" t="b">
        <v>0</v>
      </c>
      <c r="BY1930" s="2">
        <v>44376.857581018521</v>
      </c>
      <c r="CB1930" t="b">
        <v>0</v>
      </c>
      <c r="CC1930" t="b">
        <v>0</v>
      </c>
      <c r="CD1930">
        <v>0</v>
      </c>
      <c r="CE1930">
        <v>0</v>
      </c>
      <c r="CF1930">
        <v>97500</v>
      </c>
      <c r="CG1930">
        <v>0</v>
      </c>
      <c r="CH1930">
        <v>48750</v>
      </c>
      <c r="CI1930">
        <v>50</v>
      </c>
      <c r="CJ1930">
        <v>0</v>
      </c>
      <c r="CK1930">
        <f>YEAR(tbl_Opportunity[[#This Row],[Close Date]])</f>
        <v>2021</v>
      </c>
    </row>
    <row r="1931" spans="1:89">
      <c r="A1931" t="s">
        <v>1872</v>
      </c>
      <c r="B1931" t="b">
        <v>0</v>
      </c>
      <c r="D1931" t="b">
        <v>0</v>
      </c>
      <c r="H1931" s="1">
        <v>44469</v>
      </c>
      <c r="I1931" t="b">
        <v>0</v>
      </c>
      <c r="O1931" t="s">
        <v>114</v>
      </c>
      <c r="P1931" t="b">
        <v>0</v>
      </c>
      <c r="Q1931" s="2">
        <v>44329.874583333331</v>
      </c>
      <c r="R1931" s="1"/>
      <c r="S1931" t="b">
        <v>0</v>
      </c>
      <c r="U1931" s="1"/>
      <c r="V1931" t="b">
        <v>0</v>
      </c>
      <c r="W1931" s="1">
        <v>44256</v>
      </c>
      <c r="X1931">
        <v>3</v>
      </c>
      <c r="Y1931">
        <v>2021</v>
      </c>
      <c r="Z1931" t="s">
        <v>1659</v>
      </c>
      <c r="AA1931" t="s">
        <v>1660</v>
      </c>
      <c r="AB1931" t="b">
        <v>0</v>
      </c>
      <c r="AC1931" t="b">
        <v>0</v>
      </c>
      <c r="AE1931" t="b">
        <v>1</v>
      </c>
      <c r="AF1931" t="b">
        <v>0</v>
      </c>
      <c r="AG1931" t="b">
        <v>0</v>
      </c>
      <c r="AH1931" t="s">
        <v>1016</v>
      </c>
      <c r="AI1931" t="b">
        <v>0</v>
      </c>
      <c r="AK1931" t="b">
        <v>0</v>
      </c>
      <c r="AL1931" s="1"/>
      <c r="AM1931" t="s">
        <v>114</v>
      </c>
      <c r="AN1931" s="2">
        <v>44375.535949074074</v>
      </c>
      <c r="AP1931" s="2">
        <v>44375.535949074074</v>
      </c>
      <c r="AQ1931" s="1">
        <v>44375</v>
      </c>
      <c r="AS1931" t="b">
        <v>0</v>
      </c>
      <c r="AV1931" t="s">
        <v>213</v>
      </c>
      <c r="BB1931" t="s">
        <v>5461</v>
      </c>
      <c r="BD1931" t="b">
        <v>0</v>
      </c>
      <c r="BH1931" t="s">
        <v>114</v>
      </c>
      <c r="BI1931" t="s">
        <v>155</v>
      </c>
      <c r="BK1931" t="s">
        <v>102</v>
      </c>
      <c r="BL1931" t="s">
        <v>1873</v>
      </c>
      <c r="BN1931" t="s">
        <v>415</v>
      </c>
      <c r="BQ1931" t="s">
        <v>96</v>
      </c>
      <c r="BR1931" t="b">
        <v>0</v>
      </c>
      <c r="BS1931" t="s">
        <v>157</v>
      </c>
      <c r="BT1931" t="b">
        <v>0</v>
      </c>
      <c r="BW1931" t="s">
        <v>2863</v>
      </c>
      <c r="BX1931" t="b">
        <v>0</v>
      </c>
      <c r="BY1931" s="2">
        <v>44376.857581018521</v>
      </c>
      <c r="CB1931" t="b">
        <v>0</v>
      </c>
      <c r="CC1931" t="b">
        <v>0</v>
      </c>
      <c r="CD1931">
        <v>0</v>
      </c>
      <c r="CE1931">
        <v>0</v>
      </c>
      <c r="CF1931">
        <v>4875</v>
      </c>
      <c r="CG1931">
        <v>0</v>
      </c>
      <c r="CH1931">
        <v>2437.5</v>
      </c>
      <c r="CI1931">
        <v>50</v>
      </c>
      <c r="CJ1931">
        <v>0</v>
      </c>
      <c r="CK1931">
        <f>YEAR(tbl_Opportunity[[#This Row],[Close Date]])</f>
        <v>2021</v>
      </c>
    </row>
    <row r="1932" spans="1:89">
      <c r="A1932" t="s">
        <v>5462</v>
      </c>
      <c r="B1932" t="b">
        <v>0</v>
      </c>
      <c r="D1932" t="b">
        <v>0</v>
      </c>
      <c r="H1932" s="1">
        <v>44439</v>
      </c>
      <c r="I1932" t="b">
        <v>0</v>
      </c>
      <c r="O1932" t="s">
        <v>114</v>
      </c>
      <c r="P1932" t="b">
        <v>0</v>
      </c>
      <c r="Q1932" s="2">
        <v>44376.666898148149</v>
      </c>
      <c r="R1932" s="1"/>
      <c r="S1932" t="b">
        <v>0</v>
      </c>
      <c r="U1932" s="1"/>
      <c r="V1932" t="b">
        <v>0</v>
      </c>
      <c r="W1932" s="1">
        <v>44256</v>
      </c>
      <c r="X1932">
        <v>3</v>
      </c>
      <c r="Y1932">
        <v>2021</v>
      </c>
      <c r="Z1932" t="s">
        <v>1659</v>
      </c>
      <c r="AA1932" t="s">
        <v>1660</v>
      </c>
      <c r="AB1932" t="b">
        <v>0</v>
      </c>
      <c r="AC1932" t="b">
        <v>0</v>
      </c>
      <c r="AE1932" t="b">
        <v>1</v>
      </c>
      <c r="AF1932" t="b">
        <v>0</v>
      </c>
      <c r="AG1932" t="b">
        <v>0</v>
      </c>
      <c r="AH1932" t="s">
        <v>1016</v>
      </c>
      <c r="AI1932" t="b">
        <v>0</v>
      </c>
      <c r="AK1932" t="b">
        <v>0</v>
      </c>
      <c r="AL1932" s="1"/>
      <c r="AM1932" t="s">
        <v>114</v>
      </c>
      <c r="AN1932" s="2">
        <v>44376.683599537035</v>
      </c>
      <c r="AP1932" s="2"/>
      <c r="AQ1932" s="1">
        <v>44376</v>
      </c>
      <c r="AS1932" t="b">
        <v>0</v>
      </c>
      <c r="AV1932" t="s">
        <v>213</v>
      </c>
      <c r="BB1932" t="s">
        <v>5463</v>
      </c>
      <c r="BD1932" t="b">
        <v>0</v>
      </c>
      <c r="BH1932" t="s">
        <v>114</v>
      </c>
      <c r="BI1932" t="s">
        <v>155</v>
      </c>
      <c r="BK1932" t="s">
        <v>102</v>
      </c>
      <c r="BL1932" t="s">
        <v>5464</v>
      </c>
      <c r="BN1932" t="s">
        <v>415</v>
      </c>
      <c r="BQ1932" t="s">
        <v>96</v>
      </c>
      <c r="BR1932" t="b">
        <v>0</v>
      </c>
      <c r="BS1932" t="s">
        <v>157</v>
      </c>
      <c r="BT1932" t="b">
        <v>0</v>
      </c>
      <c r="BW1932" t="s">
        <v>2863</v>
      </c>
      <c r="BX1932" t="b">
        <v>0</v>
      </c>
      <c r="BY1932" s="2">
        <v>44376.857581018521</v>
      </c>
      <c r="CB1932" t="b">
        <v>0</v>
      </c>
      <c r="CC1932" t="b">
        <v>0</v>
      </c>
      <c r="CD1932">
        <v>0</v>
      </c>
      <c r="CE1932">
        <v>0</v>
      </c>
      <c r="CF1932">
        <v>49048.5</v>
      </c>
      <c r="CG1932">
        <v>0</v>
      </c>
      <c r="CH1932">
        <v>24524.25</v>
      </c>
      <c r="CI1932">
        <v>50</v>
      </c>
      <c r="CJ1932">
        <v>0</v>
      </c>
      <c r="CK1932">
        <f>YEAR(tbl_Opportunity[[#This Row],[Close Date]])</f>
        <v>2021</v>
      </c>
    </row>
    <row r="1933" spans="1:89">
      <c r="A1933" t="s">
        <v>5465</v>
      </c>
      <c r="B1933" t="b">
        <v>0</v>
      </c>
      <c r="D1933" t="b">
        <v>0</v>
      </c>
      <c r="H1933" s="1">
        <v>44407</v>
      </c>
      <c r="I1933" t="b">
        <v>0</v>
      </c>
      <c r="O1933" t="s">
        <v>114</v>
      </c>
      <c r="P1933" t="b">
        <v>0</v>
      </c>
      <c r="Q1933" s="2">
        <v>44354.920613425929</v>
      </c>
      <c r="R1933" s="1"/>
      <c r="S1933" t="b">
        <v>0</v>
      </c>
      <c r="U1933" s="1"/>
      <c r="V1933" t="b">
        <v>0</v>
      </c>
      <c r="W1933" s="1">
        <v>44256</v>
      </c>
      <c r="X1933">
        <v>3</v>
      </c>
      <c r="Y1933">
        <v>2021</v>
      </c>
      <c r="Z1933" t="s">
        <v>2564</v>
      </c>
      <c r="AA1933" t="s">
        <v>2565</v>
      </c>
      <c r="AB1933" t="b">
        <v>0</v>
      </c>
      <c r="AC1933" t="b">
        <v>0</v>
      </c>
      <c r="AE1933" t="b">
        <v>1</v>
      </c>
      <c r="AF1933" t="b">
        <v>0</v>
      </c>
      <c r="AG1933" t="b">
        <v>0</v>
      </c>
      <c r="AH1933" t="s">
        <v>1016</v>
      </c>
      <c r="AI1933" t="b">
        <v>0</v>
      </c>
      <c r="AK1933" t="b">
        <v>0</v>
      </c>
      <c r="AL1933" s="1"/>
      <c r="AM1933" t="s">
        <v>114</v>
      </c>
      <c r="AN1933" s="2">
        <v>44372.621701388889</v>
      </c>
      <c r="AP1933" s="2">
        <v>44372.621701388889</v>
      </c>
      <c r="AQ1933" s="1">
        <v>44372</v>
      </c>
      <c r="AS1933" t="b">
        <v>0</v>
      </c>
      <c r="AV1933" t="s">
        <v>213</v>
      </c>
      <c r="BB1933" t="s">
        <v>5466</v>
      </c>
      <c r="BD1933" t="b">
        <v>0</v>
      </c>
      <c r="BH1933" t="s">
        <v>114</v>
      </c>
      <c r="BI1933" t="s">
        <v>155</v>
      </c>
      <c r="BL1933" t="s">
        <v>3784</v>
      </c>
      <c r="BN1933" t="s">
        <v>415</v>
      </c>
      <c r="BQ1933" t="s">
        <v>96</v>
      </c>
      <c r="BR1933" t="b">
        <v>0</v>
      </c>
      <c r="BT1933" t="b">
        <v>0</v>
      </c>
      <c r="BW1933" t="s">
        <v>3360</v>
      </c>
      <c r="BX1933" t="b">
        <v>0</v>
      </c>
      <c r="BY1933" s="2">
        <v>44376.857581018521</v>
      </c>
      <c r="CB1933" t="b">
        <v>0</v>
      </c>
      <c r="CC1933" t="b">
        <v>0</v>
      </c>
      <c r="CD1933">
        <v>0</v>
      </c>
      <c r="CE1933">
        <v>0</v>
      </c>
      <c r="CF1933">
        <v>4875</v>
      </c>
      <c r="CG1933">
        <v>0</v>
      </c>
      <c r="CH1933">
        <v>4387.5</v>
      </c>
      <c r="CI1933">
        <v>90</v>
      </c>
      <c r="CJ1933">
        <v>0</v>
      </c>
      <c r="CK1933">
        <f>YEAR(tbl_Opportunity[[#This Row],[Close Date]])</f>
        <v>2021</v>
      </c>
    </row>
    <row r="1934" spans="1:89">
      <c r="A1934" t="s">
        <v>411</v>
      </c>
      <c r="B1934" t="b">
        <v>0</v>
      </c>
      <c r="D1934" t="b">
        <v>0</v>
      </c>
      <c r="H1934" s="1">
        <v>44428</v>
      </c>
      <c r="I1934" t="b">
        <v>0</v>
      </c>
      <c r="O1934" t="s">
        <v>387</v>
      </c>
      <c r="P1934" t="b">
        <v>0</v>
      </c>
      <c r="Q1934" s="2">
        <v>44369.209791666668</v>
      </c>
      <c r="R1934" s="1"/>
      <c r="S1934" t="b">
        <v>0</v>
      </c>
      <c r="T1934" t="s">
        <v>412</v>
      </c>
      <c r="U1934" s="1"/>
      <c r="V1934" t="b">
        <v>0</v>
      </c>
      <c r="W1934" s="1">
        <v>44256</v>
      </c>
      <c r="X1934">
        <v>3</v>
      </c>
      <c r="Y1934">
        <v>2021</v>
      </c>
      <c r="Z1934" t="s">
        <v>2564</v>
      </c>
      <c r="AA1934" t="s">
        <v>2565</v>
      </c>
      <c r="AB1934" t="b">
        <v>0</v>
      </c>
      <c r="AC1934" t="b">
        <v>0</v>
      </c>
      <c r="AD1934" t="s">
        <v>654</v>
      </c>
      <c r="AE1934" t="b">
        <v>1</v>
      </c>
      <c r="AF1934" t="b">
        <v>0</v>
      </c>
      <c r="AG1934" t="b">
        <v>0</v>
      </c>
      <c r="AH1934" t="s">
        <v>4808</v>
      </c>
      <c r="AI1934" t="b">
        <v>0</v>
      </c>
      <c r="AK1934" t="b">
        <v>0</v>
      </c>
      <c r="AL1934" s="1"/>
      <c r="AM1934" t="s">
        <v>387</v>
      </c>
      <c r="AN1934" s="2">
        <v>44369.211770833332</v>
      </c>
      <c r="AP1934" s="2"/>
      <c r="AQ1934" s="1">
        <v>44368</v>
      </c>
      <c r="AS1934" t="b">
        <v>0</v>
      </c>
      <c r="AV1934" t="s">
        <v>213</v>
      </c>
      <c r="BB1934" t="s">
        <v>5467</v>
      </c>
      <c r="BD1934" t="b">
        <v>0</v>
      </c>
      <c r="BH1934" t="s">
        <v>387</v>
      </c>
      <c r="BI1934" t="s">
        <v>150</v>
      </c>
      <c r="BL1934" t="s">
        <v>5468</v>
      </c>
      <c r="BN1934" t="s">
        <v>415</v>
      </c>
      <c r="BQ1934" t="s">
        <v>96</v>
      </c>
      <c r="BR1934" t="b">
        <v>0</v>
      </c>
      <c r="BT1934" t="b">
        <v>0</v>
      </c>
      <c r="BW1934" t="s">
        <v>3360</v>
      </c>
      <c r="BX1934" t="b">
        <v>0</v>
      </c>
      <c r="BY1934" s="2">
        <v>44376.857581018521</v>
      </c>
      <c r="CB1934" t="b">
        <v>0</v>
      </c>
      <c r="CC1934" t="b">
        <v>0</v>
      </c>
      <c r="CD1934">
        <v>0</v>
      </c>
      <c r="CE1934">
        <v>0</v>
      </c>
      <c r="CF1934">
        <v>415.15</v>
      </c>
      <c r="CG1934">
        <v>0</v>
      </c>
      <c r="CH1934">
        <v>373.63</v>
      </c>
      <c r="CI1934">
        <v>90</v>
      </c>
      <c r="CJ1934">
        <v>0</v>
      </c>
      <c r="CK1934">
        <f>YEAR(tbl_Opportunity[[#This Row],[Close Date]])</f>
        <v>2021</v>
      </c>
    </row>
    <row r="1935" spans="1:89">
      <c r="A1935" t="s">
        <v>5469</v>
      </c>
      <c r="B1935" t="b">
        <v>0</v>
      </c>
      <c r="D1935" t="b">
        <v>0</v>
      </c>
      <c r="H1935" s="1">
        <v>44469</v>
      </c>
      <c r="I1935" t="b">
        <v>0</v>
      </c>
      <c r="O1935" t="s">
        <v>514</v>
      </c>
      <c r="P1935" t="b">
        <v>0</v>
      </c>
      <c r="Q1935" s="2">
        <v>44349.794166666667</v>
      </c>
      <c r="R1935" s="1"/>
      <c r="S1935" t="b">
        <v>0</v>
      </c>
      <c r="T1935" t="s">
        <v>417</v>
      </c>
      <c r="U1935" s="1"/>
      <c r="V1935" t="b">
        <v>0</v>
      </c>
      <c r="W1935" s="1">
        <v>44256</v>
      </c>
      <c r="X1935">
        <v>3</v>
      </c>
      <c r="Y1935">
        <v>2021</v>
      </c>
      <c r="Z1935" t="s">
        <v>2564</v>
      </c>
      <c r="AA1935" t="s">
        <v>2565</v>
      </c>
      <c r="AB1935" t="b">
        <v>0</v>
      </c>
      <c r="AC1935" t="b">
        <v>0</v>
      </c>
      <c r="AE1935" t="b">
        <v>1</v>
      </c>
      <c r="AF1935" t="b">
        <v>0</v>
      </c>
      <c r="AG1935" t="b">
        <v>0</v>
      </c>
      <c r="AH1935" t="s">
        <v>4812</v>
      </c>
      <c r="AI1935" t="b">
        <v>0</v>
      </c>
      <c r="AK1935" t="b">
        <v>0</v>
      </c>
      <c r="AL1935" s="1"/>
      <c r="AM1935" t="s">
        <v>514</v>
      </c>
      <c r="AN1935" s="2">
        <v>44349.800381944442</v>
      </c>
      <c r="AP1935" s="2">
        <v>44349.800381944442</v>
      </c>
      <c r="AQ1935" s="1">
        <v>44349</v>
      </c>
      <c r="AS1935" t="b">
        <v>0</v>
      </c>
      <c r="AV1935" t="s">
        <v>153</v>
      </c>
      <c r="BB1935" t="s">
        <v>5470</v>
      </c>
      <c r="BD1935" t="b">
        <v>0</v>
      </c>
      <c r="BH1935" t="s">
        <v>332</v>
      </c>
      <c r="BI1935" t="s">
        <v>150</v>
      </c>
      <c r="BL1935" t="s">
        <v>5471</v>
      </c>
      <c r="BN1935" t="s">
        <v>415</v>
      </c>
      <c r="BQ1935" t="s">
        <v>96</v>
      </c>
      <c r="BR1935" t="b">
        <v>0</v>
      </c>
      <c r="BT1935" t="b">
        <v>0</v>
      </c>
      <c r="BW1935" t="s">
        <v>3360</v>
      </c>
      <c r="BX1935" t="b">
        <v>0</v>
      </c>
      <c r="BY1935" s="2">
        <v>44376.857581018521</v>
      </c>
      <c r="CB1935" t="b">
        <v>0</v>
      </c>
      <c r="CC1935" t="b">
        <v>0</v>
      </c>
      <c r="CD1935">
        <v>0</v>
      </c>
      <c r="CE1935">
        <v>0</v>
      </c>
      <c r="CF1935">
        <v>1791</v>
      </c>
      <c r="CG1935">
        <v>0</v>
      </c>
      <c r="CH1935">
        <v>1611.9</v>
      </c>
      <c r="CI1935">
        <v>90</v>
      </c>
      <c r="CJ1935">
        <v>0</v>
      </c>
      <c r="CK1935">
        <f>YEAR(tbl_Opportunity[[#This Row],[Close Date]])</f>
        <v>2021</v>
      </c>
    </row>
    <row r="1936" spans="1:89">
      <c r="A1936" t="s">
        <v>5472</v>
      </c>
      <c r="B1936" t="b">
        <v>0</v>
      </c>
      <c r="D1936" t="b">
        <v>0</v>
      </c>
      <c r="H1936" s="1">
        <v>44469</v>
      </c>
      <c r="I1936" t="b">
        <v>0</v>
      </c>
      <c r="O1936" t="s">
        <v>514</v>
      </c>
      <c r="P1936" t="b">
        <v>0</v>
      </c>
      <c r="Q1936" s="2">
        <v>44333.733842592592</v>
      </c>
      <c r="R1936" s="1"/>
      <c r="S1936" t="b">
        <v>0</v>
      </c>
      <c r="U1936" s="1"/>
      <c r="V1936" t="b">
        <v>0</v>
      </c>
      <c r="W1936" s="1">
        <v>44256</v>
      </c>
      <c r="X1936">
        <v>3</v>
      </c>
      <c r="Y1936">
        <v>2021</v>
      </c>
      <c r="Z1936" t="s">
        <v>2564</v>
      </c>
      <c r="AA1936" t="s">
        <v>2565</v>
      </c>
      <c r="AB1936" t="b">
        <v>0</v>
      </c>
      <c r="AC1936" t="b">
        <v>0</v>
      </c>
      <c r="AE1936" t="b">
        <v>1</v>
      </c>
      <c r="AF1936" t="b">
        <v>0</v>
      </c>
      <c r="AG1936" t="b">
        <v>0</v>
      </c>
      <c r="AH1936" t="s">
        <v>4812</v>
      </c>
      <c r="AI1936" t="b">
        <v>0</v>
      </c>
      <c r="AK1936" t="b">
        <v>0</v>
      </c>
      <c r="AL1936" s="1"/>
      <c r="AM1936" t="s">
        <v>514</v>
      </c>
      <c r="AN1936" s="2">
        <v>44350.818645833337</v>
      </c>
      <c r="AP1936" s="2">
        <v>44350.818645833337</v>
      </c>
      <c r="AQ1936" s="1">
        <v>44350</v>
      </c>
      <c r="AS1936" t="b">
        <v>0</v>
      </c>
      <c r="AV1936" t="s">
        <v>153</v>
      </c>
      <c r="BB1936" t="s">
        <v>5473</v>
      </c>
      <c r="BD1936" t="b">
        <v>0</v>
      </c>
      <c r="BH1936" t="s">
        <v>332</v>
      </c>
      <c r="BI1936" t="s">
        <v>150</v>
      </c>
      <c r="BK1936" t="s">
        <v>384</v>
      </c>
      <c r="BL1936" t="s">
        <v>5474</v>
      </c>
      <c r="BN1936" t="s">
        <v>415</v>
      </c>
      <c r="BQ1936" t="s">
        <v>96</v>
      </c>
      <c r="BR1936" t="b">
        <v>0</v>
      </c>
      <c r="BT1936" t="b">
        <v>0</v>
      </c>
      <c r="BW1936" t="s">
        <v>3360</v>
      </c>
      <c r="BX1936" t="b">
        <v>0</v>
      </c>
      <c r="BY1936" s="2">
        <v>44376.857581018521</v>
      </c>
      <c r="CB1936" t="b">
        <v>0</v>
      </c>
      <c r="CC1936" t="b">
        <v>0</v>
      </c>
      <c r="CD1936">
        <v>0</v>
      </c>
      <c r="CE1936">
        <v>0</v>
      </c>
      <c r="CF1936">
        <v>4105.37</v>
      </c>
      <c r="CG1936">
        <v>0</v>
      </c>
      <c r="CH1936">
        <v>3694.83</v>
      </c>
      <c r="CI1936">
        <v>90</v>
      </c>
      <c r="CJ1936">
        <v>0</v>
      </c>
      <c r="CK1936">
        <f>YEAR(tbl_Opportunity[[#This Row],[Close Date]])</f>
        <v>2021</v>
      </c>
    </row>
    <row r="1937" spans="1:89">
      <c r="A1937" t="s">
        <v>5475</v>
      </c>
      <c r="B1937" t="b">
        <v>0</v>
      </c>
      <c r="D1937" t="b">
        <v>0</v>
      </c>
      <c r="H1937" s="1">
        <v>44469</v>
      </c>
      <c r="I1937" t="b">
        <v>0</v>
      </c>
      <c r="O1937" t="s">
        <v>514</v>
      </c>
      <c r="P1937" t="b">
        <v>0</v>
      </c>
      <c r="Q1937" s="2">
        <v>44354.840925925928</v>
      </c>
      <c r="R1937" s="1"/>
      <c r="S1937" t="b">
        <v>0</v>
      </c>
      <c r="U1937" s="1"/>
      <c r="V1937" t="b">
        <v>0</v>
      </c>
      <c r="W1937" s="1">
        <v>44256</v>
      </c>
      <c r="X1937">
        <v>3</v>
      </c>
      <c r="Y1937">
        <v>2021</v>
      </c>
      <c r="Z1937" t="s">
        <v>161</v>
      </c>
      <c r="AA1937" t="s">
        <v>161</v>
      </c>
      <c r="AB1937" t="b">
        <v>0</v>
      </c>
      <c r="AC1937" t="b">
        <v>0</v>
      </c>
      <c r="AE1937" t="b">
        <v>1</v>
      </c>
      <c r="AF1937" t="b">
        <v>0</v>
      </c>
      <c r="AG1937" t="b">
        <v>0</v>
      </c>
      <c r="AH1937" t="s">
        <v>4812</v>
      </c>
      <c r="AI1937" t="b">
        <v>0</v>
      </c>
      <c r="AK1937" t="b">
        <v>0</v>
      </c>
      <c r="AL1937" s="1"/>
      <c r="AM1937" t="s">
        <v>514</v>
      </c>
      <c r="AN1937" s="2">
        <v>44354.842291666668</v>
      </c>
      <c r="AP1937" s="2"/>
      <c r="AQ1937" s="1">
        <v>44354</v>
      </c>
      <c r="AS1937" t="b">
        <v>0</v>
      </c>
      <c r="AV1937" t="s">
        <v>213</v>
      </c>
      <c r="BB1937" t="s">
        <v>5476</v>
      </c>
      <c r="BD1937" t="b">
        <v>0</v>
      </c>
      <c r="BH1937" t="s">
        <v>332</v>
      </c>
      <c r="BI1937" t="s">
        <v>150</v>
      </c>
      <c r="BK1937" t="s">
        <v>95</v>
      </c>
      <c r="BL1937" t="s">
        <v>5477</v>
      </c>
      <c r="BN1937" t="s">
        <v>415</v>
      </c>
      <c r="BP1937" t="s">
        <v>5478</v>
      </c>
      <c r="BQ1937" t="s">
        <v>96</v>
      </c>
      <c r="BR1937" t="b">
        <v>0</v>
      </c>
      <c r="BT1937" t="b">
        <v>0</v>
      </c>
      <c r="BW1937" t="s">
        <v>313</v>
      </c>
      <c r="BX1937" t="b">
        <v>0</v>
      </c>
      <c r="BY1937" s="2">
        <v>44376.857581018521</v>
      </c>
      <c r="CB1937" t="b">
        <v>0</v>
      </c>
      <c r="CC1937" t="b">
        <v>0</v>
      </c>
      <c r="CD1937">
        <v>0</v>
      </c>
      <c r="CE1937">
        <v>0</v>
      </c>
      <c r="CF1937">
        <v>6500</v>
      </c>
      <c r="CG1937">
        <v>0</v>
      </c>
      <c r="CH1937">
        <v>325</v>
      </c>
      <c r="CI1937">
        <v>5</v>
      </c>
      <c r="CJ1937">
        <v>0</v>
      </c>
      <c r="CK1937">
        <f>YEAR(tbl_Opportunity[[#This Row],[Close Date]])</f>
        <v>2021</v>
      </c>
    </row>
    <row r="1938" spans="1:89">
      <c r="A1938" t="s">
        <v>5479</v>
      </c>
      <c r="B1938" t="b">
        <v>0</v>
      </c>
      <c r="D1938" t="b">
        <v>0</v>
      </c>
      <c r="E1938" t="s">
        <v>3510</v>
      </c>
      <c r="H1938" s="1">
        <v>44440</v>
      </c>
      <c r="I1938" t="b">
        <v>0</v>
      </c>
      <c r="L1938" t="s">
        <v>5480</v>
      </c>
      <c r="O1938" t="s">
        <v>99</v>
      </c>
      <c r="P1938" t="b">
        <v>0</v>
      </c>
      <c r="Q1938" s="2">
        <v>44327.852789351855</v>
      </c>
      <c r="R1938" s="1"/>
      <c r="S1938" t="b">
        <v>0</v>
      </c>
      <c r="U1938" s="1"/>
      <c r="V1938" t="b">
        <v>0</v>
      </c>
      <c r="W1938" s="1">
        <v>44256</v>
      </c>
      <c r="X1938">
        <v>3</v>
      </c>
      <c r="Y1938">
        <v>2021</v>
      </c>
      <c r="Z1938" t="s">
        <v>161</v>
      </c>
      <c r="AA1938" t="s">
        <v>161</v>
      </c>
      <c r="AB1938" t="b">
        <v>0</v>
      </c>
      <c r="AC1938" t="b">
        <v>0</v>
      </c>
      <c r="AE1938" t="b">
        <v>1</v>
      </c>
      <c r="AF1938" t="b">
        <v>0</v>
      </c>
      <c r="AG1938" t="b">
        <v>0</v>
      </c>
      <c r="AH1938" t="s">
        <v>4808</v>
      </c>
      <c r="AI1938" t="b">
        <v>0</v>
      </c>
      <c r="AK1938" t="b">
        <v>0</v>
      </c>
      <c r="AL1938" s="1">
        <v>44343</v>
      </c>
      <c r="AM1938" t="s">
        <v>99</v>
      </c>
      <c r="AN1938" s="2">
        <v>44376.796377314815</v>
      </c>
      <c r="AP1938" s="2"/>
      <c r="AQ1938" s="1">
        <v>44327</v>
      </c>
      <c r="AS1938" t="b">
        <v>0</v>
      </c>
      <c r="AV1938" t="s">
        <v>153</v>
      </c>
      <c r="BB1938" t="s">
        <v>5481</v>
      </c>
      <c r="BD1938" t="b">
        <v>0</v>
      </c>
      <c r="BH1938" t="s">
        <v>99</v>
      </c>
      <c r="BI1938" t="s">
        <v>150</v>
      </c>
      <c r="BK1938" t="s">
        <v>95</v>
      </c>
      <c r="BL1938" t="s">
        <v>5480</v>
      </c>
      <c r="BN1938" t="s">
        <v>415</v>
      </c>
      <c r="BP1938" t="s">
        <v>5482</v>
      </c>
      <c r="BQ1938" t="s">
        <v>96</v>
      </c>
      <c r="BR1938" t="b">
        <v>0</v>
      </c>
      <c r="BT1938" t="b">
        <v>0</v>
      </c>
      <c r="BW1938" t="s">
        <v>166</v>
      </c>
      <c r="BX1938" t="b">
        <v>0</v>
      </c>
      <c r="BY1938" s="2">
        <v>44376.857581018521</v>
      </c>
      <c r="CB1938" t="b">
        <v>0</v>
      </c>
      <c r="CC1938" t="b">
        <v>0</v>
      </c>
      <c r="CD1938">
        <v>0</v>
      </c>
      <c r="CE1938">
        <v>0</v>
      </c>
      <c r="CF1938">
        <v>19305</v>
      </c>
      <c r="CG1938">
        <v>0</v>
      </c>
      <c r="CH1938">
        <v>1930.5</v>
      </c>
      <c r="CI1938">
        <v>10</v>
      </c>
      <c r="CJ1938">
        <v>0</v>
      </c>
      <c r="CK1938">
        <f>YEAR(tbl_Opportunity[[#This Row],[Close Date]])</f>
        <v>2021</v>
      </c>
    </row>
    <row r="1939" spans="1:89">
      <c r="A1939" t="s">
        <v>5483</v>
      </c>
      <c r="B1939" t="b">
        <v>0</v>
      </c>
      <c r="D1939" t="b">
        <v>0</v>
      </c>
      <c r="E1939" t="s">
        <v>2947</v>
      </c>
      <c r="H1939" s="1">
        <v>44469</v>
      </c>
      <c r="I1939" t="b">
        <v>0</v>
      </c>
      <c r="L1939" t="s">
        <v>5484</v>
      </c>
      <c r="O1939" t="s">
        <v>99</v>
      </c>
      <c r="P1939" t="b">
        <v>0</v>
      </c>
      <c r="Q1939" s="2">
        <v>44340.786111111112</v>
      </c>
      <c r="R1939" s="1"/>
      <c r="S1939" t="b">
        <v>0</v>
      </c>
      <c r="U1939" s="1"/>
      <c r="V1939" t="b">
        <v>0</v>
      </c>
      <c r="W1939" s="1">
        <v>44256</v>
      </c>
      <c r="X1939">
        <v>3</v>
      </c>
      <c r="Y1939">
        <v>2021</v>
      </c>
      <c r="Z1939" t="s">
        <v>161</v>
      </c>
      <c r="AA1939" t="s">
        <v>161</v>
      </c>
      <c r="AB1939" t="b">
        <v>0</v>
      </c>
      <c r="AC1939" t="b">
        <v>0</v>
      </c>
      <c r="AE1939" t="b">
        <v>1</v>
      </c>
      <c r="AF1939" t="b">
        <v>0</v>
      </c>
      <c r="AG1939" t="b">
        <v>0</v>
      </c>
      <c r="AH1939" t="s">
        <v>4808</v>
      </c>
      <c r="AI1939" t="b">
        <v>0</v>
      </c>
      <c r="AK1939" t="b">
        <v>0</v>
      </c>
      <c r="AL1939" s="1">
        <v>44364</v>
      </c>
      <c r="AM1939" t="s">
        <v>99</v>
      </c>
      <c r="AN1939" s="2">
        <v>44340.786562499998</v>
      </c>
      <c r="AP1939" s="2"/>
      <c r="AQ1939" s="1">
        <v>44340</v>
      </c>
      <c r="AS1939" t="b">
        <v>0</v>
      </c>
      <c r="AV1939" t="s">
        <v>3069</v>
      </c>
      <c r="BB1939" t="s">
        <v>5485</v>
      </c>
      <c r="BD1939" t="b">
        <v>0</v>
      </c>
      <c r="BH1939" t="s">
        <v>99</v>
      </c>
      <c r="BI1939" t="s">
        <v>150</v>
      </c>
      <c r="BK1939" t="s">
        <v>95</v>
      </c>
      <c r="BL1939" t="s">
        <v>5484</v>
      </c>
      <c r="BN1939" t="s">
        <v>415</v>
      </c>
      <c r="BQ1939" t="s">
        <v>96</v>
      </c>
      <c r="BR1939" t="b">
        <v>0</v>
      </c>
      <c r="BT1939" t="b">
        <v>0</v>
      </c>
      <c r="BW1939" t="s">
        <v>166</v>
      </c>
      <c r="BX1939" t="b">
        <v>0</v>
      </c>
      <c r="BY1939" s="2">
        <v>44376.857581018521</v>
      </c>
      <c r="CB1939" t="b">
        <v>0</v>
      </c>
      <c r="CC1939" t="b">
        <v>0</v>
      </c>
      <c r="CD1939">
        <v>0</v>
      </c>
      <c r="CE1939">
        <v>0</v>
      </c>
      <c r="CF1939">
        <v>6500</v>
      </c>
      <c r="CG1939">
        <v>0</v>
      </c>
      <c r="CH1939">
        <v>650</v>
      </c>
      <c r="CI1939">
        <v>10</v>
      </c>
      <c r="CJ1939">
        <v>0</v>
      </c>
      <c r="CK1939">
        <f>YEAR(tbl_Opportunity[[#This Row],[Close Date]])</f>
        <v>2021</v>
      </c>
    </row>
    <row r="1940" spans="1:89">
      <c r="A1940" t="s">
        <v>5486</v>
      </c>
      <c r="B1940" t="b">
        <v>0</v>
      </c>
      <c r="D1940" t="b">
        <v>0</v>
      </c>
      <c r="H1940" s="1">
        <v>44469</v>
      </c>
      <c r="I1940" t="b">
        <v>0</v>
      </c>
      <c r="O1940" t="s">
        <v>99</v>
      </c>
      <c r="P1940" t="b">
        <v>0</v>
      </c>
      <c r="Q1940" s="2">
        <v>44370.857407407406</v>
      </c>
      <c r="R1940" s="1"/>
      <c r="S1940" t="b">
        <v>0</v>
      </c>
      <c r="U1940" s="1"/>
      <c r="V1940" t="b">
        <v>0</v>
      </c>
      <c r="W1940" s="1">
        <v>44256</v>
      </c>
      <c r="X1940">
        <v>3</v>
      </c>
      <c r="Y1940">
        <v>2021</v>
      </c>
      <c r="Z1940" t="s">
        <v>161</v>
      </c>
      <c r="AA1940" t="s">
        <v>161</v>
      </c>
      <c r="AB1940" t="b">
        <v>0</v>
      </c>
      <c r="AC1940" t="b">
        <v>0</v>
      </c>
      <c r="AE1940" t="b">
        <v>1</v>
      </c>
      <c r="AF1940" t="b">
        <v>0</v>
      </c>
      <c r="AG1940" t="b">
        <v>0</v>
      </c>
      <c r="AH1940" t="s">
        <v>4808</v>
      </c>
      <c r="AI1940" t="b">
        <v>0</v>
      </c>
      <c r="AK1940" t="b">
        <v>0</v>
      </c>
      <c r="AL1940" s="1">
        <v>44371</v>
      </c>
      <c r="AM1940" t="s">
        <v>99</v>
      </c>
      <c r="AN1940" s="2">
        <v>44371.571585648147</v>
      </c>
      <c r="AP1940" s="2"/>
      <c r="AQ1940" s="1">
        <v>44370</v>
      </c>
      <c r="AS1940" t="b">
        <v>0</v>
      </c>
      <c r="AV1940" t="s">
        <v>3069</v>
      </c>
      <c r="BB1940" t="s">
        <v>5487</v>
      </c>
      <c r="BD1940" t="b">
        <v>0</v>
      </c>
      <c r="BH1940" t="s">
        <v>99</v>
      </c>
      <c r="BI1940" t="s">
        <v>150</v>
      </c>
      <c r="BK1940" t="s">
        <v>95</v>
      </c>
      <c r="BL1940" t="s">
        <v>5488</v>
      </c>
      <c r="BN1940" t="s">
        <v>415</v>
      </c>
      <c r="BP1940" t="s">
        <v>5489</v>
      </c>
      <c r="BQ1940" t="s">
        <v>96</v>
      </c>
      <c r="BR1940" t="b">
        <v>0</v>
      </c>
      <c r="BT1940" t="b">
        <v>0</v>
      </c>
      <c r="BW1940" t="s">
        <v>166</v>
      </c>
      <c r="BX1940" t="b">
        <v>0</v>
      </c>
      <c r="BY1940" s="2">
        <v>44376.857581018521</v>
      </c>
      <c r="CB1940" t="b">
        <v>0</v>
      </c>
      <c r="CC1940" t="b">
        <v>0</v>
      </c>
      <c r="CD1940">
        <v>0</v>
      </c>
      <c r="CE1940">
        <v>0</v>
      </c>
      <c r="CF1940">
        <v>2299.1999999999998</v>
      </c>
      <c r="CG1940">
        <v>0</v>
      </c>
      <c r="CH1940">
        <v>229.92</v>
      </c>
      <c r="CI1940">
        <v>10</v>
      </c>
      <c r="CJ1940">
        <v>0</v>
      </c>
      <c r="CK1940">
        <f>YEAR(tbl_Opportunity[[#This Row],[Close Date]])</f>
        <v>2021</v>
      </c>
    </row>
    <row r="1941" spans="1:89">
      <c r="A1941" t="s">
        <v>5490</v>
      </c>
      <c r="B1941" t="b">
        <v>0</v>
      </c>
      <c r="D1941" t="b">
        <v>0</v>
      </c>
      <c r="H1941" s="1">
        <v>44469</v>
      </c>
      <c r="I1941" t="b">
        <v>0</v>
      </c>
      <c r="O1941" t="s">
        <v>2842</v>
      </c>
      <c r="P1941" t="b">
        <v>0</v>
      </c>
      <c r="Q1941" s="2">
        <v>44333.525138888886</v>
      </c>
      <c r="R1941" s="1"/>
      <c r="S1941" t="b">
        <v>0</v>
      </c>
      <c r="U1941" s="1"/>
      <c r="V1941" t="b">
        <v>0</v>
      </c>
      <c r="W1941" s="1">
        <v>44256</v>
      </c>
      <c r="X1941">
        <v>3</v>
      </c>
      <c r="Y1941">
        <v>2021</v>
      </c>
      <c r="Z1941" t="s">
        <v>161</v>
      </c>
      <c r="AA1941" t="s">
        <v>161</v>
      </c>
      <c r="AB1941" t="b">
        <v>0</v>
      </c>
      <c r="AC1941" t="b">
        <v>0</v>
      </c>
      <c r="AE1941" t="b">
        <v>1</v>
      </c>
      <c r="AF1941" t="b">
        <v>0</v>
      </c>
      <c r="AG1941" t="b">
        <v>0</v>
      </c>
      <c r="AH1941" t="s">
        <v>1016</v>
      </c>
      <c r="AI1941" t="b">
        <v>0</v>
      </c>
      <c r="AK1941" t="b">
        <v>0</v>
      </c>
      <c r="AL1941" s="1"/>
      <c r="AM1941" t="s">
        <v>2842</v>
      </c>
      <c r="AN1941" s="2">
        <v>44361.645787037036</v>
      </c>
      <c r="AP1941" s="2"/>
      <c r="AQ1941" s="1">
        <v>44333</v>
      </c>
      <c r="AS1941" t="b">
        <v>0</v>
      </c>
      <c r="AV1941" t="s">
        <v>213</v>
      </c>
      <c r="BB1941" t="s">
        <v>5491</v>
      </c>
      <c r="BD1941" t="b">
        <v>0</v>
      </c>
      <c r="BH1941" t="s">
        <v>2842</v>
      </c>
      <c r="BI1941" t="s">
        <v>155</v>
      </c>
      <c r="BK1941" t="s">
        <v>95</v>
      </c>
      <c r="BL1941" t="s">
        <v>5492</v>
      </c>
      <c r="BN1941" t="s">
        <v>415</v>
      </c>
      <c r="BQ1941" t="s">
        <v>96</v>
      </c>
      <c r="BR1941" t="b">
        <v>0</v>
      </c>
      <c r="BT1941" t="b">
        <v>0</v>
      </c>
      <c r="BW1941" t="s">
        <v>166</v>
      </c>
      <c r="BX1941" t="b">
        <v>0</v>
      </c>
      <c r="BY1941" s="2">
        <v>44376.857581018521</v>
      </c>
      <c r="CB1941" t="b">
        <v>0</v>
      </c>
      <c r="CC1941" t="b">
        <v>0</v>
      </c>
      <c r="CD1941">
        <v>0</v>
      </c>
      <c r="CE1941">
        <v>0</v>
      </c>
      <c r="CF1941">
        <v>48750</v>
      </c>
      <c r="CG1941">
        <v>0</v>
      </c>
      <c r="CH1941">
        <v>4875</v>
      </c>
      <c r="CI1941">
        <v>10</v>
      </c>
      <c r="CJ1941">
        <v>0</v>
      </c>
      <c r="CK1941">
        <f>YEAR(tbl_Opportunity[[#This Row],[Close Date]])</f>
        <v>2021</v>
      </c>
    </row>
    <row r="1942" spans="1:89">
      <c r="A1942" t="s">
        <v>132</v>
      </c>
      <c r="B1942" t="b">
        <v>0</v>
      </c>
      <c r="D1942" t="b">
        <v>0</v>
      </c>
      <c r="H1942" s="1">
        <v>44469</v>
      </c>
      <c r="I1942" t="b">
        <v>0</v>
      </c>
      <c r="O1942" t="s">
        <v>514</v>
      </c>
      <c r="P1942" t="b">
        <v>0</v>
      </c>
      <c r="Q1942" s="2">
        <v>44362.777372685188</v>
      </c>
      <c r="R1942" s="1"/>
      <c r="S1942" t="b">
        <v>0</v>
      </c>
      <c r="U1942" s="1"/>
      <c r="V1942" t="b">
        <v>0</v>
      </c>
      <c r="W1942" s="1">
        <v>44256</v>
      </c>
      <c r="X1942">
        <v>3</v>
      </c>
      <c r="Y1942">
        <v>2021</v>
      </c>
      <c r="Z1942" t="s">
        <v>161</v>
      </c>
      <c r="AA1942" t="s">
        <v>161</v>
      </c>
      <c r="AB1942" t="b">
        <v>0</v>
      </c>
      <c r="AC1942" t="b">
        <v>0</v>
      </c>
      <c r="AE1942" t="b">
        <v>1</v>
      </c>
      <c r="AF1942" t="b">
        <v>0</v>
      </c>
      <c r="AG1942" t="b">
        <v>0</v>
      </c>
      <c r="AH1942" t="s">
        <v>4812</v>
      </c>
      <c r="AI1942" t="b">
        <v>0</v>
      </c>
      <c r="AK1942" t="b">
        <v>0</v>
      </c>
      <c r="AL1942" s="1"/>
      <c r="AM1942" t="s">
        <v>514</v>
      </c>
      <c r="AN1942" s="2">
        <v>44362.778935185182</v>
      </c>
      <c r="AP1942" s="2"/>
      <c r="AQ1942" s="1">
        <v>44362</v>
      </c>
      <c r="AS1942" t="b">
        <v>0</v>
      </c>
      <c r="AV1942" t="s">
        <v>213</v>
      </c>
      <c r="BB1942" t="s">
        <v>5493</v>
      </c>
      <c r="BD1942" t="b">
        <v>0</v>
      </c>
      <c r="BH1942" t="s">
        <v>3625</v>
      </c>
      <c r="BI1942" t="s">
        <v>150</v>
      </c>
      <c r="BK1942" t="s">
        <v>102</v>
      </c>
      <c r="BL1942" t="s">
        <v>5494</v>
      </c>
      <c r="BN1942" t="s">
        <v>415</v>
      </c>
      <c r="BQ1942" t="s">
        <v>96</v>
      </c>
      <c r="BR1942" t="b">
        <v>0</v>
      </c>
      <c r="BT1942" t="b">
        <v>0</v>
      </c>
      <c r="BW1942" t="s">
        <v>313</v>
      </c>
      <c r="BX1942" t="b">
        <v>0</v>
      </c>
      <c r="BY1942" s="2">
        <v>44376.857581018521</v>
      </c>
      <c r="CB1942" t="b">
        <v>0</v>
      </c>
      <c r="CC1942" t="b">
        <v>0</v>
      </c>
      <c r="CD1942">
        <v>0</v>
      </c>
      <c r="CE1942">
        <v>0</v>
      </c>
      <c r="CF1942">
        <v>65000</v>
      </c>
      <c r="CG1942">
        <v>0</v>
      </c>
      <c r="CH1942">
        <v>3250</v>
      </c>
      <c r="CI1942">
        <v>5</v>
      </c>
      <c r="CJ1942">
        <v>0</v>
      </c>
      <c r="CK1942">
        <f>YEAR(tbl_Opportunity[[#This Row],[Close Date]])</f>
        <v>2021</v>
      </c>
    </row>
    <row r="1943" spans="1:89">
      <c r="A1943" t="s">
        <v>151</v>
      </c>
      <c r="B1943" t="b">
        <v>0</v>
      </c>
      <c r="D1943" t="b">
        <v>0</v>
      </c>
      <c r="H1943" s="1">
        <v>44408</v>
      </c>
      <c r="I1943" t="b">
        <v>0</v>
      </c>
      <c r="O1943" t="s">
        <v>114</v>
      </c>
      <c r="P1943" t="b">
        <v>0</v>
      </c>
      <c r="Q1943" s="2">
        <v>44368.861076388886</v>
      </c>
      <c r="R1943" s="1"/>
      <c r="S1943" t="b">
        <v>0</v>
      </c>
      <c r="U1943" s="1"/>
      <c r="V1943" t="b">
        <v>0</v>
      </c>
      <c r="W1943" s="1">
        <v>44256</v>
      </c>
      <c r="X1943">
        <v>3</v>
      </c>
      <c r="Y1943">
        <v>2021</v>
      </c>
      <c r="Z1943" t="s">
        <v>161</v>
      </c>
      <c r="AA1943" t="s">
        <v>161</v>
      </c>
      <c r="AB1943" t="b">
        <v>0</v>
      </c>
      <c r="AC1943" t="b">
        <v>0</v>
      </c>
      <c r="AE1943" t="b">
        <v>1</v>
      </c>
      <c r="AF1943" t="b">
        <v>0</v>
      </c>
      <c r="AG1943" t="b">
        <v>0</v>
      </c>
      <c r="AH1943" t="s">
        <v>1016</v>
      </c>
      <c r="AI1943" t="b">
        <v>0</v>
      </c>
      <c r="AK1943" t="b">
        <v>0</v>
      </c>
      <c r="AL1943" s="1"/>
      <c r="AM1943" t="s">
        <v>114</v>
      </c>
      <c r="AN1943" s="2">
        <v>44368.861851851849</v>
      </c>
      <c r="AP1943" s="2"/>
      <c r="AQ1943" s="1">
        <v>44368</v>
      </c>
      <c r="AS1943" t="b">
        <v>0</v>
      </c>
      <c r="AV1943" t="s">
        <v>213</v>
      </c>
      <c r="BB1943" t="s">
        <v>5495</v>
      </c>
      <c r="BD1943" t="b">
        <v>0</v>
      </c>
      <c r="BH1943" t="s">
        <v>114</v>
      </c>
      <c r="BI1943" t="s">
        <v>155</v>
      </c>
      <c r="BK1943" t="s">
        <v>102</v>
      </c>
      <c r="BL1943" t="s">
        <v>156</v>
      </c>
      <c r="BN1943" t="s">
        <v>415</v>
      </c>
      <c r="BQ1943" t="s">
        <v>96</v>
      </c>
      <c r="BR1943" t="b">
        <v>0</v>
      </c>
      <c r="BT1943" t="b">
        <v>0</v>
      </c>
      <c r="BW1943" t="s">
        <v>339</v>
      </c>
      <c r="BX1943" t="b">
        <v>0</v>
      </c>
      <c r="BY1943" s="2">
        <v>44376.857581018521</v>
      </c>
      <c r="CB1943" t="b">
        <v>0</v>
      </c>
      <c r="CC1943" t="b">
        <v>0</v>
      </c>
      <c r="CD1943">
        <v>0</v>
      </c>
      <c r="CE1943">
        <v>0</v>
      </c>
      <c r="CF1943">
        <v>9750</v>
      </c>
      <c r="CG1943">
        <v>0</v>
      </c>
      <c r="CH1943">
        <v>2925</v>
      </c>
      <c r="CI1943">
        <v>30</v>
      </c>
      <c r="CJ1943">
        <v>0</v>
      </c>
      <c r="CK1943">
        <f>YEAR(tbl_Opportunity[[#This Row],[Close Date]])</f>
        <v>2021</v>
      </c>
    </row>
    <row r="1944" spans="1:89">
      <c r="A1944" t="s">
        <v>3678</v>
      </c>
      <c r="B1944" t="b">
        <v>0</v>
      </c>
      <c r="D1944" t="b">
        <v>0</v>
      </c>
      <c r="H1944" s="1">
        <v>44469</v>
      </c>
      <c r="I1944" t="b">
        <v>0</v>
      </c>
      <c r="O1944" t="s">
        <v>514</v>
      </c>
      <c r="P1944" t="b">
        <v>0</v>
      </c>
      <c r="Q1944" s="2">
        <v>44375.834386574075</v>
      </c>
      <c r="R1944" s="1"/>
      <c r="S1944" t="b">
        <v>0</v>
      </c>
      <c r="T1944" t="s">
        <v>417</v>
      </c>
      <c r="U1944" s="1"/>
      <c r="V1944" t="b">
        <v>0</v>
      </c>
      <c r="W1944" s="1">
        <v>44256</v>
      </c>
      <c r="X1944">
        <v>3</v>
      </c>
      <c r="Y1944">
        <v>2021</v>
      </c>
      <c r="Z1944" t="s">
        <v>161</v>
      </c>
      <c r="AA1944" t="s">
        <v>161</v>
      </c>
      <c r="AB1944" t="b">
        <v>0</v>
      </c>
      <c r="AC1944" t="b">
        <v>0</v>
      </c>
      <c r="AE1944" t="b">
        <v>1</v>
      </c>
      <c r="AF1944" t="b">
        <v>0</v>
      </c>
      <c r="AG1944" t="b">
        <v>0</v>
      </c>
      <c r="AH1944" t="s">
        <v>4812</v>
      </c>
      <c r="AI1944" t="b">
        <v>0</v>
      </c>
      <c r="AK1944" t="b">
        <v>0</v>
      </c>
      <c r="AL1944" s="1"/>
      <c r="AM1944" t="s">
        <v>514</v>
      </c>
      <c r="AN1944" s="2">
        <v>44375.834791666668</v>
      </c>
      <c r="AP1944" s="2"/>
      <c r="AQ1944" s="1">
        <v>44375</v>
      </c>
      <c r="AS1944" t="b">
        <v>0</v>
      </c>
      <c r="AV1944" t="s">
        <v>213</v>
      </c>
      <c r="BB1944" t="s">
        <v>5496</v>
      </c>
      <c r="BD1944" t="b">
        <v>0</v>
      </c>
      <c r="BH1944" t="s">
        <v>332</v>
      </c>
      <c r="BI1944" t="s">
        <v>150</v>
      </c>
      <c r="BK1944" t="s">
        <v>384</v>
      </c>
      <c r="BL1944" t="s">
        <v>3506</v>
      </c>
      <c r="BN1944" t="s">
        <v>415</v>
      </c>
      <c r="BQ1944" t="s">
        <v>96</v>
      </c>
      <c r="BR1944" t="b">
        <v>0</v>
      </c>
      <c r="BT1944" t="b">
        <v>0</v>
      </c>
      <c r="BW1944" t="s">
        <v>313</v>
      </c>
      <c r="BX1944" t="b">
        <v>0</v>
      </c>
      <c r="BY1944" s="2">
        <v>44376.857581018521</v>
      </c>
      <c r="CB1944" t="b">
        <v>0</v>
      </c>
      <c r="CC1944" t="b">
        <v>0</v>
      </c>
      <c r="CD1944">
        <v>0</v>
      </c>
      <c r="CE1944">
        <v>0</v>
      </c>
      <c r="CF1944">
        <v>5850</v>
      </c>
      <c r="CG1944">
        <v>0</v>
      </c>
      <c r="CH1944">
        <v>292.5</v>
      </c>
      <c r="CI1944">
        <v>5</v>
      </c>
      <c r="CJ1944">
        <v>0</v>
      </c>
      <c r="CK1944">
        <f>YEAR(tbl_Opportunity[[#This Row],[Close Date]])</f>
        <v>2021</v>
      </c>
    </row>
    <row r="1945" spans="1:89">
      <c r="A1945" t="s">
        <v>108</v>
      </c>
      <c r="B1945" t="b">
        <v>0</v>
      </c>
      <c r="D1945" t="b">
        <v>0</v>
      </c>
      <c r="H1945" s="1">
        <v>44469</v>
      </c>
      <c r="I1945" t="b">
        <v>0</v>
      </c>
      <c r="O1945" t="s">
        <v>514</v>
      </c>
      <c r="P1945" t="b">
        <v>0</v>
      </c>
      <c r="Q1945" s="2">
        <v>44337.653773148151</v>
      </c>
      <c r="R1945" s="1"/>
      <c r="S1945" t="b">
        <v>0</v>
      </c>
      <c r="T1945" t="s">
        <v>5497</v>
      </c>
      <c r="U1945" s="1"/>
      <c r="V1945" t="b">
        <v>0</v>
      </c>
      <c r="W1945" s="1">
        <v>44256</v>
      </c>
      <c r="X1945">
        <v>3</v>
      </c>
      <c r="Y1945">
        <v>2021</v>
      </c>
      <c r="Z1945" t="s">
        <v>161</v>
      </c>
      <c r="AA1945" t="s">
        <v>161</v>
      </c>
      <c r="AB1945" t="b">
        <v>0</v>
      </c>
      <c r="AC1945" t="b">
        <v>0</v>
      </c>
      <c r="AE1945" t="b">
        <v>1</v>
      </c>
      <c r="AF1945" t="b">
        <v>0</v>
      </c>
      <c r="AG1945" t="b">
        <v>0</v>
      </c>
      <c r="AH1945" t="s">
        <v>4863</v>
      </c>
      <c r="AI1945" t="b">
        <v>0</v>
      </c>
      <c r="AK1945" t="b">
        <v>0</v>
      </c>
      <c r="AL1945" s="1"/>
      <c r="AM1945" t="s">
        <v>514</v>
      </c>
      <c r="AN1945" s="2">
        <v>44340.658263888887</v>
      </c>
      <c r="AP1945" s="2"/>
      <c r="AQ1945" s="1">
        <v>44337</v>
      </c>
      <c r="AS1945" t="b">
        <v>0</v>
      </c>
      <c r="AV1945" t="s">
        <v>213</v>
      </c>
      <c r="BB1945" t="s">
        <v>5498</v>
      </c>
      <c r="BD1945" t="b">
        <v>0</v>
      </c>
      <c r="BH1945" t="s">
        <v>3625</v>
      </c>
      <c r="BI1945" t="s">
        <v>150</v>
      </c>
      <c r="BK1945" t="s">
        <v>157</v>
      </c>
      <c r="BL1945" t="s">
        <v>5499</v>
      </c>
      <c r="BN1945" t="s">
        <v>415</v>
      </c>
      <c r="BQ1945" t="s">
        <v>96</v>
      </c>
      <c r="BR1945" t="b">
        <v>0</v>
      </c>
      <c r="BT1945" t="b">
        <v>0</v>
      </c>
      <c r="BW1945" t="s">
        <v>313</v>
      </c>
      <c r="BX1945" t="b">
        <v>0</v>
      </c>
      <c r="BY1945" s="2">
        <v>44376.857581018521</v>
      </c>
      <c r="CB1945" t="b">
        <v>0</v>
      </c>
      <c r="CC1945" t="b">
        <v>0</v>
      </c>
      <c r="CD1945">
        <v>0</v>
      </c>
      <c r="CE1945">
        <v>0</v>
      </c>
      <c r="CF1945">
        <v>1338352</v>
      </c>
      <c r="CG1945">
        <v>0</v>
      </c>
      <c r="CH1945">
        <v>66917.600000000006</v>
      </c>
      <c r="CI1945">
        <v>5</v>
      </c>
      <c r="CJ1945">
        <v>0</v>
      </c>
      <c r="CK1945">
        <f>YEAR(tbl_Opportunity[[#This Row],[Close Date]])</f>
        <v>2021</v>
      </c>
    </row>
    <row r="1946" spans="1:89">
      <c r="A1946" t="s">
        <v>132</v>
      </c>
      <c r="B1946" t="b">
        <v>0</v>
      </c>
      <c r="D1946" t="b">
        <v>0</v>
      </c>
      <c r="H1946" s="1">
        <v>44469</v>
      </c>
      <c r="I1946" t="b">
        <v>0</v>
      </c>
      <c r="O1946" t="s">
        <v>514</v>
      </c>
      <c r="P1946" t="b">
        <v>0</v>
      </c>
      <c r="Q1946" s="2">
        <v>44340.913483796299</v>
      </c>
      <c r="R1946" s="1"/>
      <c r="S1946" t="b">
        <v>0</v>
      </c>
      <c r="T1946" t="s">
        <v>417</v>
      </c>
      <c r="U1946" s="1"/>
      <c r="V1946" t="b">
        <v>0</v>
      </c>
      <c r="W1946" s="1">
        <v>44256</v>
      </c>
      <c r="X1946">
        <v>3</v>
      </c>
      <c r="Y1946">
        <v>2021</v>
      </c>
      <c r="Z1946" t="s">
        <v>161</v>
      </c>
      <c r="AA1946" t="s">
        <v>161</v>
      </c>
      <c r="AB1946" t="b">
        <v>0</v>
      </c>
      <c r="AC1946" t="b">
        <v>0</v>
      </c>
      <c r="AE1946" t="b">
        <v>1</v>
      </c>
      <c r="AF1946" t="b">
        <v>0</v>
      </c>
      <c r="AG1946" t="b">
        <v>0</v>
      </c>
      <c r="AH1946" t="s">
        <v>4863</v>
      </c>
      <c r="AI1946" t="b">
        <v>0</v>
      </c>
      <c r="AK1946" t="b">
        <v>0</v>
      </c>
      <c r="AL1946" s="1"/>
      <c r="AM1946" t="s">
        <v>3625</v>
      </c>
      <c r="AN1946" s="2">
        <v>44341.591620370367</v>
      </c>
      <c r="AP1946" s="2"/>
      <c r="AQ1946" s="1">
        <v>44340</v>
      </c>
      <c r="AS1946" t="b">
        <v>0</v>
      </c>
      <c r="AV1946" t="s">
        <v>213</v>
      </c>
      <c r="BB1946" t="s">
        <v>5500</v>
      </c>
      <c r="BD1946" t="b">
        <v>0</v>
      </c>
      <c r="BH1946" t="s">
        <v>3625</v>
      </c>
      <c r="BI1946" t="s">
        <v>150</v>
      </c>
      <c r="BK1946" t="s">
        <v>157</v>
      </c>
      <c r="BL1946" t="s">
        <v>4171</v>
      </c>
      <c r="BN1946" t="s">
        <v>415</v>
      </c>
      <c r="BQ1946" t="s">
        <v>96</v>
      </c>
      <c r="BR1946" t="b">
        <v>0</v>
      </c>
      <c r="BT1946" t="b">
        <v>0</v>
      </c>
      <c r="BW1946" t="s">
        <v>313</v>
      </c>
      <c r="BX1946" t="b">
        <v>0</v>
      </c>
      <c r="BY1946" s="2">
        <v>44376.857581018521</v>
      </c>
      <c r="CB1946" t="b">
        <v>0</v>
      </c>
      <c r="CC1946" t="b">
        <v>0</v>
      </c>
      <c r="CD1946">
        <v>0</v>
      </c>
      <c r="CE1946">
        <v>0</v>
      </c>
      <c r="CF1946">
        <v>1177271.8400000001</v>
      </c>
      <c r="CG1946">
        <v>0</v>
      </c>
      <c r="CH1946">
        <v>58863.59</v>
      </c>
      <c r="CI1946">
        <v>5</v>
      </c>
      <c r="CJ1946">
        <v>0</v>
      </c>
      <c r="CK1946">
        <f>YEAR(tbl_Opportunity[[#This Row],[Close Date]])</f>
        <v>2021</v>
      </c>
    </row>
    <row r="1947" spans="1:89">
      <c r="A1947" t="s">
        <v>5501</v>
      </c>
      <c r="B1947" t="b">
        <v>0</v>
      </c>
      <c r="D1947" t="b">
        <v>0</v>
      </c>
      <c r="H1947" s="1">
        <v>44469</v>
      </c>
      <c r="I1947" t="b">
        <v>0</v>
      </c>
      <c r="O1947" t="s">
        <v>514</v>
      </c>
      <c r="P1947" t="b">
        <v>0</v>
      </c>
      <c r="Q1947" s="2">
        <v>44369.552905092591</v>
      </c>
      <c r="R1947" s="1"/>
      <c r="S1947" t="b">
        <v>0</v>
      </c>
      <c r="U1947" s="1"/>
      <c r="V1947" t="b">
        <v>0</v>
      </c>
      <c r="W1947" s="1">
        <v>44256</v>
      </c>
      <c r="X1947">
        <v>3</v>
      </c>
      <c r="Y1947">
        <v>2021</v>
      </c>
      <c r="Z1947" t="s">
        <v>161</v>
      </c>
      <c r="AA1947" t="s">
        <v>161</v>
      </c>
      <c r="AB1947" t="b">
        <v>0</v>
      </c>
      <c r="AC1947" t="b">
        <v>0</v>
      </c>
      <c r="AE1947" t="b">
        <v>1</v>
      </c>
      <c r="AF1947" t="b">
        <v>0</v>
      </c>
      <c r="AG1947" t="b">
        <v>0</v>
      </c>
      <c r="AH1947" t="s">
        <v>4812</v>
      </c>
      <c r="AI1947" t="b">
        <v>0</v>
      </c>
      <c r="AK1947" t="b">
        <v>0</v>
      </c>
      <c r="AL1947" s="1"/>
      <c r="AM1947" t="s">
        <v>514</v>
      </c>
      <c r="AN1947" s="2">
        <v>44369.556990740741</v>
      </c>
      <c r="AP1947" s="2"/>
      <c r="AQ1947" s="1">
        <v>44369</v>
      </c>
      <c r="AS1947" t="b">
        <v>0</v>
      </c>
      <c r="AV1947" t="s">
        <v>153</v>
      </c>
      <c r="BB1947" t="s">
        <v>5502</v>
      </c>
      <c r="BD1947" t="b">
        <v>0</v>
      </c>
      <c r="BH1947" t="s">
        <v>332</v>
      </c>
      <c r="BI1947" t="s">
        <v>150</v>
      </c>
      <c r="BK1947" t="s">
        <v>105</v>
      </c>
      <c r="BL1947" t="s">
        <v>5503</v>
      </c>
      <c r="BN1947" t="s">
        <v>415</v>
      </c>
      <c r="BQ1947" t="s">
        <v>96</v>
      </c>
      <c r="BR1947" t="b">
        <v>0</v>
      </c>
      <c r="BT1947" t="b">
        <v>0</v>
      </c>
      <c r="BW1947" t="s">
        <v>313</v>
      </c>
      <c r="BX1947" t="b">
        <v>0</v>
      </c>
      <c r="BY1947" s="2">
        <v>44376.857581018521</v>
      </c>
      <c r="CB1947" t="b">
        <v>0</v>
      </c>
      <c r="CC1947" t="b">
        <v>0</v>
      </c>
      <c r="CD1947">
        <v>0</v>
      </c>
      <c r="CE1947">
        <v>0</v>
      </c>
      <c r="CF1947">
        <v>71500</v>
      </c>
      <c r="CG1947">
        <v>0</v>
      </c>
      <c r="CH1947">
        <v>3575</v>
      </c>
      <c r="CI1947">
        <v>5</v>
      </c>
      <c r="CJ1947">
        <v>0</v>
      </c>
      <c r="CK1947">
        <f>YEAR(tbl_Opportunity[[#This Row],[Close Date]])</f>
        <v>2021</v>
      </c>
    </row>
    <row r="1948" spans="1:89">
      <c r="A1948" t="s">
        <v>3504</v>
      </c>
      <c r="B1948" t="b">
        <v>0</v>
      </c>
      <c r="D1948" t="b">
        <v>0</v>
      </c>
      <c r="H1948" s="1">
        <v>44469</v>
      </c>
      <c r="I1948" t="b">
        <v>0</v>
      </c>
      <c r="O1948" t="s">
        <v>514</v>
      </c>
      <c r="P1948" t="b">
        <v>0</v>
      </c>
      <c r="Q1948" s="2">
        <v>44363.882453703707</v>
      </c>
      <c r="R1948" s="1"/>
      <c r="S1948" t="b">
        <v>0</v>
      </c>
      <c r="U1948" s="1"/>
      <c r="V1948" t="b">
        <v>0</v>
      </c>
      <c r="W1948" s="1">
        <v>44256</v>
      </c>
      <c r="X1948">
        <v>3</v>
      </c>
      <c r="Y1948">
        <v>2021</v>
      </c>
      <c r="Z1948" t="s">
        <v>161</v>
      </c>
      <c r="AA1948" t="s">
        <v>161</v>
      </c>
      <c r="AB1948" t="b">
        <v>0</v>
      </c>
      <c r="AC1948" t="b">
        <v>0</v>
      </c>
      <c r="AE1948" t="b">
        <v>1</v>
      </c>
      <c r="AF1948" t="b">
        <v>0</v>
      </c>
      <c r="AG1948" t="b">
        <v>0</v>
      </c>
      <c r="AH1948" t="s">
        <v>4812</v>
      </c>
      <c r="AI1948" t="b">
        <v>0</v>
      </c>
      <c r="AK1948" t="b">
        <v>0</v>
      </c>
      <c r="AL1948" s="1"/>
      <c r="AM1948" t="s">
        <v>514</v>
      </c>
      <c r="AN1948" s="2">
        <v>44364.800254629627</v>
      </c>
      <c r="AP1948" s="2"/>
      <c r="AQ1948" s="1">
        <v>44363</v>
      </c>
      <c r="AS1948" t="b">
        <v>0</v>
      </c>
      <c r="AV1948" t="s">
        <v>213</v>
      </c>
      <c r="BB1948" t="s">
        <v>5504</v>
      </c>
      <c r="BD1948" t="b">
        <v>0</v>
      </c>
      <c r="BH1948" t="s">
        <v>332</v>
      </c>
      <c r="BI1948" t="s">
        <v>150</v>
      </c>
      <c r="BK1948" t="s">
        <v>102</v>
      </c>
      <c r="BL1948" t="s">
        <v>5505</v>
      </c>
      <c r="BN1948" t="s">
        <v>415</v>
      </c>
      <c r="BQ1948" t="s">
        <v>96</v>
      </c>
      <c r="BR1948" t="b">
        <v>0</v>
      </c>
      <c r="BS1948" t="s">
        <v>95</v>
      </c>
      <c r="BT1948" t="b">
        <v>0</v>
      </c>
      <c r="BW1948" t="s">
        <v>313</v>
      </c>
      <c r="BX1948" t="b">
        <v>0</v>
      </c>
      <c r="BY1948" s="2">
        <v>44376.857581018521</v>
      </c>
      <c r="CB1948" t="b">
        <v>0</v>
      </c>
      <c r="CC1948" t="b">
        <v>0</v>
      </c>
      <c r="CD1948">
        <v>0</v>
      </c>
      <c r="CE1948">
        <v>0</v>
      </c>
      <c r="CF1948">
        <v>240762.5</v>
      </c>
      <c r="CG1948">
        <v>0</v>
      </c>
      <c r="CH1948">
        <v>12038.13</v>
      </c>
      <c r="CI1948">
        <v>5</v>
      </c>
      <c r="CJ1948">
        <v>0</v>
      </c>
      <c r="CK1948">
        <f>YEAR(tbl_Opportunity[[#This Row],[Close Date]])</f>
        <v>2021</v>
      </c>
    </row>
    <row r="1949" spans="1:89">
      <c r="A1949" t="s">
        <v>5506</v>
      </c>
      <c r="B1949" t="b">
        <v>0</v>
      </c>
      <c r="D1949" t="b">
        <v>0</v>
      </c>
      <c r="H1949" s="1">
        <v>44439</v>
      </c>
      <c r="I1949" t="b">
        <v>0</v>
      </c>
      <c r="O1949" t="s">
        <v>3381</v>
      </c>
      <c r="P1949" t="b">
        <v>0</v>
      </c>
      <c r="Q1949" s="2">
        <v>44336.786215277774</v>
      </c>
      <c r="R1949" s="1"/>
      <c r="S1949" t="b">
        <v>0</v>
      </c>
      <c r="U1949" s="1"/>
      <c r="V1949" t="b">
        <v>0</v>
      </c>
      <c r="W1949" s="1">
        <v>44256</v>
      </c>
      <c r="X1949">
        <v>3</v>
      </c>
      <c r="Y1949">
        <v>2021</v>
      </c>
      <c r="Z1949" t="s">
        <v>161</v>
      </c>
      <c r="AA1949" t="s">
        <v>161</v>
      </c>
      <c r="AB1949" t="b">
        <v>0</v>
      </c>
      <c r="AC1949" t="b">
        <v>0</v>
      </c>
      <c r="AE1949" t="b">
        <v>1</v>
      </c>
      <c r="AF1949" t="b">
        <v>0</v>
      </c>
      <c r="AG1949" t="b">
        <v>0</v>
      </c>
      <c r="AH1949" t="s">
        <v>1016</v>
      </c>
      <c r="AI1949" t="b">
        <v>0</v>
      </c>
      <c r="AK1949" t="b">
        <v>0</v>
      </c>
      <c r="AL1949" s="1"/>
      <c r="AM1949" t="s">
        <v>3381</v>
      </c>
      <c r="AN1949" s="2">
        <v>44355.604097222225</v>
      </c>
      <c r="AP1949" s="2"/>
      <c r="AQ1949" s="1">
        <v>44336</v>
      </c>
      <c r="AS1949" t="b">
        <v>0</v>
      </c>
      <c r="AV1949" t="s">
        <v>3686</v>
      </c>
      <c r="BB1949" t="s">
        <v>5507</v>
      </c>
      <c r="BD1949" t="b">
        <v>0</v>
      </c>
      <c r="BH1949" t="s">
        <v>3381</v>
      </c>
      <c r="BI1949" t="s">
        <v>155</v>
      </c>
      <c r="BK1949" t="s">
        <v>384</v>
      </c>
      <c r="BL1949" t="s">
        <v>5508</v>
      </c>
      <c r="BN1949" t="s">
        <v>415</v>
      </c>
      <c r="BQ1949" t="s">
        <v>96</v>
      </c>
      <c r="BR1949" t="b">
        <v>0</v>
      </c>
      <c r="BS1949" t="s">
        <v>95</v>
      </c>
      <c r="BT1949" t="b">
        <v>0</v>
      </c>
      <c r="BW1949" t="s">
        <v>313</v>
      </c>
      <c r="BX1949" t="b">
        <v>0</v>
      </c>
      <c r="BY1949" s="2">
        <v>44376.857581018521</v>
      </c>
      <c r="CB1949" t="b">
        <v>0</v>
      </c>
      <c r="CC1949" t="b">
        <v>0</v>
      </c>
      <c r="CD1949">
        <v>0</v>
      </c>
      <c r="CE1949">
        <v>0</v>
      </c>
      <c r="CF1949">
        <v>57655.839999999997</v>
      </c>
      <c r="CG1949">
        <v>0</v>
      </c>
      <c r="CH1949">
        <v>2882.79</v>
      </c>
      <c r="CI1949">
        <v>5</v>
      </c>
      <c r="CJ1949">
        <v>0</v>
      </c>
      <c r="CK1949">
        <f>YEAR(tbl_Opportunity[[#This Row],[Close Date]])</f>
        <v>2021</v>
      </c>
    </row>
    <row r="1950" spans="1:89">
      <c r="A1950" t="s">
        <v>4085</v>
      </c>
      <c r="B1950" t="b">
        <v>0</v>
      </c>
      <c r="D1950" t="b">
        <v>0</v>
      </c>
      <c r="H1950" s="1">
        <v>44469</v>
      </c>
      <c r="I1950" t="b">
        <v>0</v>
      </c>
      <c r="O1950" t="s">
        <v>514</v>
      </c>
      <c r="P1950" t="b">
        <v>0</v>
      </c>
      <c r="Q1950" s="2">
        <v>44334.567604166667</v>
      </c>
      <c r="R1950" s="1"/>
      <c r="S1950" t="b">
        <v>0</v>
      </c>
      <c r="U1950" s="1"/>
      <c r="V1950" t="b">
        <v>0</v>
      </c>
      <c r="W1950" s="1">
        <v>44256</v>
      </c>
      <c r="X1950">
        <v>3</v>
      </c>
      <c r="Y1950">
        <v>2021</v>
      </c>
      <c r="Z1950" t="s">
        <v>161</v>
      </c>
      <c r="AA1950" t="s">
        <v>161</v>
      </c>
      <c r="AB1950" t="b">
        <v>0</v>
      </c>
      <c r="AC1950" t="b">
        <v>0</v>
      </c>
      <c r="AE1950" t="b">
        <v>1</v>
      </c>
      <c r="AF1950" t="b">
        <v>0</v>
      </c>
      <c r="AG1950" t="b">
        <v>0</v>
      </c>
      <c r="AH1950" t="s">
        <v>4812</v>
      </c>
      <c r="AI1950" t="b">
        <v>0</v>
      </c>
      <c r="AK1950" t="b">
        <v>0</v>
      </c>
      <c r="AL1950" s="1"/>
      <c r="AM1950" t="s">
        <v>514</v>
      </c>
      <c r="AN1950" s="2">
        <v>44334.569976851853</v>
      </c>
      <c r="AP1950" s="2">
        <v>44334.568298611113</v>
      </c>
      <c r="AQ1950" s="1">
        <v>44334</v>
      </c>
      <c r="AS1950" t="b">
        <v>0</v>
      </c>
      <c r="AV1950" t="s">
        <v>213</v>
      </c>
      <c r="BB1950" t="s">
        <v>5509</v>
      </c>
      <c r="BD1950" t="b">
        <v>0</v>
      </c>
      <c r="BH1950" t="s">
        <v>332</v>
      </c>
      <c r="BI1950" t="s">
        <v>150</v>
      </c>
      <c r="BK1950" t="s">
        <v>157</v>
      </c>
      <c r="BL1950" t="s">
        <v>5510</v>
      </c>
      <c r="BN1950" t="s">
        <v>415</v>
      </c>
      <c r="BP1950" t="s">
        <v>5511</v>
      </c>
      <c r="BQ1950" t="s">
        <v>96</v>
      </c>
      <c r="BR1950" t="b">
        <v>0</v>
      </c>
      <c r="BS1950" t="s">
        <v>102</v>
      </c>
      <c r="BT1950" t="b">
        <v>0</v>
      </c>
      <c r="BW1950" t="s">
        <v>339</v>
      </c>
      <c r="BX1950" t="b">
        <v>0</v>
      </c>
      <c r="BY1950" s="2">
        <v>44376.857581018521</v>
      </c>
      <c r="CB1950" t="b">
        <v>0</v>
      </c>
      <c r="CC1950" t="b">
        <v>0</v>
      </c>
      <c r="CD1950">
        <v>0</v>
      </c>
      <c r="CE1950">
        <v>0</v>
      </c>
      <c r="CF1950">
        <v>13000</v>
      </c>
      <c r="CG1950">
        <v>0</v>
      </c>
      <c r="CH1950">
        <v>3900</v>
      </c>
      <c r="CI1950">
        <v>30</v>
      </c>
      <c r="CJ1950">
        <v>0</v>
      </c>
      <c r="CK1950">
        <f>YEAR(tbl_Opportunity[[#This Row],[Close Date]])</f>
        <v>2021</v>
      </c>
    </row>
    <row r="1951" spans="1:89">
      <c r="A1951" t="s">
        <v>108</v>
      </c>
      <c r="B1951" t="b">
        <v>0</v>
      </c>
      <c r="D1951" t="b">
        <v>0</v>
      </c>
      <c r="H1951" s="1">
        <v>44469</v>
      </c>
      <c r="I1951" t="b">
        <v>0</v>
      </c>
      <c r="O1951" t="s">
        <v>514</v>
      </c>
      <c r="P1951" t="b">
        <v>0</v>
      </c>
      <c r="Q1951" s="2">
        <v>44363.610821759263</v>
      </c>
      <c r="R1951" s="1"/>
      <c r="S1951" t="b">
        <v>0</v>
      </c>
      <c r="U1951" s="1"/>
      <c r="V1951" t="b">
        <v>0</v>
      </c>
      <c r="W1951" s="1">
        <v>44256</v>
      </c>
      <c r="X1951">
        <v>3</v>
      </c>
      <c r="Y1951">
        <v>2021</v>
      </c>
      <c r="Z1951" t="s">
        <v>161</v>
      </c>
      <c r="AA1951" t="s">
        <v>161</v>
      </c>
      <c r="AB1951" t="b">
        <v>0</v>
      </c>
      <c r="AC1951" t="b">
        <v>0</v>
      </c>
      <c r="AE1951" t="b">
        <v>1</v>
      </c>
      <c r="AF1951" t="b">
        <v>0</v>
      </c>
      <c r="AG1951" t="b">
        <v>0</v>
      </c>
      <c r="AH1951" t="s">
        <v>4812</v>
      </c>
      <c r="AI1951" t="b">
        <v>0</v>
      </c>
      <c r="AK1951" t="b">
        <v>0</v>
      </c>
      <c r="AL1951" s="1"/>
      <c r="AM1951" t="s">
        <v>514</v>
      </c>
      <c r="AN1951" s="2">
        <v>44364.562789351854</v>
      </c>
      <c r="AP1951" s="2"/>
      <c r="AQ1951" s="1">
        <v>44363</v>
      </c>
      <c r="AS1951" t="b">
        <v>0</v>
      </c>
      <c r="AV1951" t="s">
        <v>213</v>
      </c>
      <c r="BB1951" t="s">
        <v>5512</v>
      </c>
      <c r="BD1951" t="b">
        <v>0</v>
      </c>
      <c r="BH1951" t="s">
        <v>332</v>
      </c>
      <c r="BI1951" t="s">
        <v>150</v>
      </c>
      <c r="BK1951" t="s">
        <v>102</v>
      </c>
      <c r="BL1951" t="s">
        <v>5499</v>
      </c>
      <c r="BN1951" t="s">
        <v>415</v>
      </c>
      <c r="BQ1951" t="s">
        <v>96</v>
      </c>
      <c r="BR1951" t="b">
        <v>0</v>
      </c>
      <c r="BS1951" t="s">
        <v>384</v>
      </c>
      <c r="BT1951" t="b">
        <v>0</v>
      </c>
      <c r="BW1951" t="s">
        <v>313</v>
      </c>
      <c r="BX1951" t="b">
        <v>0</v>
      </c>
      <c r="BY1951" s="2">
        <v>44376.857581018521</v>
      </c>
      <c r="CB1951" t="b">
        <v>0</v>
      </c>
      <c r="CC1951" t="b">
        <v>0</v>
      </c>
      <c r="CD1951">
        <v>0</v>
      </c>
      <c r="CE1951">
        <v>0</v>
      </c>
      <c r="CF1951">
        <v>267125</v>
      </c>
      <c r="CG1951">
        <v>0</v>
      </c>
      <c r="CH1951">
        <v>13356.25</v>
      </c>
      <c r="CI1951">
        <v>5</v>
      </c>
      <c r="CJ1951">
        <v>0</v>
      </c>
      <c r="CK1951">
        <f>YEAR(tbl_Opportunity[[#This Row],[Close Date]])</f>
        <v>2021</v>
      </c>
    </row>
    <row r="1952" spans="1:89">
      <c r="A1952" t="s">
        <v>240</v>
      </c>
      <c r="B1952" t="b">
        <v>0</v>
      </c>
      <c r="D1952" t="b">
        <v>0</v>
      </c>
      <c r="H1952" s="1">
        <v>44469</v>
      </c>
      <c r="I1952" t="b">
        <v>0</v>
      </c>
      <c r="O1952" t="s">
        <v>514</v>
      </c>
      <c r="P1952" t="b">
        <v>0</v>
      </c>
      <c r="Q1952" s="2">
        <v>44363.730254629627</v>
      </c>
      <c r="R1952" s="1"/>
      <c r="S1952" t="b">
        <v>0</v>
      </c>
      <c r="U1952" s="1"/>
      <c r="V1952" t="b">
        <v>0</v>
      </c>
      <c r="W1952" s="1">
        <v>44256</v>
      </c>
      <c r="X1952">
        <v>3</v>
      </c>
      <c r="Y1952">
        <v>2021</v>
      </c>
      <c r="Z1952" t="s">
        <v>161</v>
      </c>
      <c r="AA1952" t="s">
        <v>161</v>
      </c>
      <c r="AB1952" t="b">
        <v>0</v>
      </c>
      <c r="AC1952" t="b">
        <v>0</v>
      </c>
      <c r="AE1952" t="b">
        <v>1</v>
      </c>
      <c r="AF1952" t="b">
        <v>0</v>
      </c>
      <c r="AG1952" t="b">
        <v>0</v>
      </c>
      <c r="AH1952" t="s">
        <v>4812</v>
      </c>
      <c r="AI1952" t="b">
        <v>0</v>
      </c>
      <c r="AK1952" t="b">
        <v>0</v>
      </c>
      <c r="AL1952" s="1"/>
      <c r="AM1952" t="s">
        <v>514</v>
      </c>
      <c r="AN1952" s="2">
        <v>44364.570590277777</v>
      </c>
      <c r="AP1952" s="2"/>
      <c r="AQ1952" s="1">
        <v>44363</v>
      </c>
      <c r="AS1952" t="b">
        <v>0</v>
      </c>
      <c r="AV1952" t="s">
        <v>213</v>
      </c>
      <c r="BB1952" t="s">
        <v>5513</v>
      </c>
      <c r="BD1952" t="b">
        <v>0</v>
      </c>
      <c r="BH1952" t="s">
        <v>332</v>
      </c>
      <c r="BI1952" t="s">
        <v>150</v>
      </c>
      <c r="BK1952" t="s">
        <v>102</v>
      </c>
      <c r="BL1952" t="s">
        <v>5514</v>
      </c>
      <c r="BN1952" t="s">
        <v>415</v>
      </c>
      <c r="BQ1952" t="s">
        <v>96</v>
      </c>
      <c r="BR1952" t="b">
        <v>0</v>
      </c>
      <c r="BS1952" t="s">
        <v>384</v>
      </c>
      <c r="BT1952" t="b">
        <v>0</v>
      </c>
      <c r="BW1952" t="s">
        <v>313</v>
      </c>
      <c r="BX1952" t="b">
        <v>0</v>
      </c>
      <c r="BY1952" s="2">
        <v>44376.857581018521</v>
      </c>
      <c r="CB1952" t="b">
        <v>0</v>
      </c>
      <c r="CC1952" t="b">
        <v>0</v>
      </c>
      <c r="CD1952">
        <v>0</v>
      </c>
      <c r="CE1952">
        <v>0</v>
      </c>
      <c r="CF1952">
        <v>267125</v>
      </c>
      <c r="CG1952">
        <v>0</v>
      </c>
      <c r="CH1952">
        <v>13356.25</v>
      </c>
      <c r="CI1952">
        <v>5</v>
      </c>
      <c r="CJ1952">
        <v>0</v>
      </c>
      <c r="CK1952">
        <f>YEAR(tbl_Opportunity[[#This Row],[Close Date]])</f>
        <v>2021</v>
      </c>
    </row>
    <row r="1953" spans="1:89">
      <c r="A1953" t="s">
        <v>3357</v>
      </c>
      <c r="B1953" t="b">
        <v>0</v>
      </c>
      <c r="D1953" t="b">
        <v>0</v>
      </c>
      <c r="H1953" s="1">
        <v>44469</v>
      </c>
      <c r="I1953" t="b">
        <v>0</v>
      </c>
      <c r="O1953" t="s">
        <v>514</v>
      </c>
      <c r="P1953" t="b">
        <v>0</v>
      </c>
      <c r="Q1953" s="2">
        <v>44372.643738425926</v>
      </c>
      <c r="R1953" s="1"/>
      <c r="S1953" t="b">
        <v>0</v>
      </c>
      <c r="U1953" s="1"/>
      <c r="V1953" t="b">
        <v>0</v>
      </c>
      <c r="W1953" s="1">
        <v>44256</v>
      </c>
      <c r="X1953">
        <v>3</v>
      </c>
      <c r="Y1953">
        <v>2021</v>
      </c>
      <c r="Z1953" t="s">
        <v>161</v>
      </c>
      <c r="AA1953" t="s">
        <v>161</v>
      </c>
      <c r="AB1953" t="b">
        <v>0</v>
      </c>
      <c r="AC1953" t="b">
        <v>0</v>
      </c>
      <c r="AE1953" t="b">
        <v>1</v>
      </c>
      <c r="AF1953" t="b">
        <v>0</v>
      </c>
      <c r="AG1953" t="b">
        <v>0</v>
      </c>
      <c r="AH1953" t="s">
        <v>4863</v>
      </c>
      <c r="AI1953" t="b">
        <v>0</v>
      </c>
      <c r="AK1953" t="b">
        <v>0</v>
      </c>
      <c r="AL1953" s="1"/>
      <c r="AM1953" t="s">
        <v>514</v>
      </c>
      <c r="AN1953" s="2">
        <v>44372.646886574075</v>
      </c>
      <c r="AP1953" s="2"/>
      <c r="AQ1953" s="1">
        <v>44372</v>
      </c>
      <c r="AS1953" t="b">
        <v>0</v>
      </c>
      <c r="AV1953" t="s">
        <v>153</v>
      </c>
      <c r="BB1953" t="s">
        <v>5515</v>
      </c>
      <c r="BD1953" t="b">
        <v>0</v>
      </c>
      <c r="BH1953" t="s">
        <v>131</v>
      </c>
      <c r="BI1953" t="s">
        <v>150</v>
      </c>
      <c r="BK1953" t="s">
        <v>102</v>
      </c>
      <c r="BL1953" t="s">
        <v>3358</v>
      </c>
      <c r="BN1953" t="s">
        <v>415</v>
      </c>
      <c r="BQ1953" t="s">
        <v>96</v>
      </c>
      <c r="BR1953" t="b">
        <v>0</v>
      </c>
      <c r="BS1953" t="s">
        <v>384</v>
      </c>
      <c r="BT1953" t="b">
        <v>0</v>
      </c>
      <c r="BW1953" t="s">
        <v>313</v>
      </c>
      <c r="BX1953" t="b">
        <v>0</v>
      </c>
      <c r="BY1953" s="2">
        <v>44376.857581018521</v>
      </c>
      <c r="CB1953" t="b">
        <v>0</v>
      </c>
      <c r="CC1953" t="b">
        <v>0</v>
      </c>
      <c r="CD1953">
        <v>0</v>
      </c>
      <c r="CE1953">
        <v>0</v>
      </c>
      <c r="CF1953">
        <v>1609.14</v>
      </c>
      <c r="CG1953">
        <v>0</v>
      </c>
      <c r="CH1953">
        <v>80.459999999999994</v>
      </c>
      <c r="CI1953">
        <v>5</v>
      </c>
      <c r="CJ1953">
        <v>0</v>
      </c>
      <c r="CK1953">
        <f>YEAR(tbl_Opportunity[[#This Row],[Close Date]])</f>
        <v>2021</v>
      </c>
    </row>
    <row r="1954" spans="1:89">
      <c r="A1954" t="s">
        <v>3466</v>
      </c>
      <c r="B1954" t="b">
        <v>0</v>
      </c>
      <c r="D1954" t="b">
        <v>0</v>
      </c>
      <c r="H1954" s="1">
        <v>44407</v>
      </c>
      <c r="I1954" t="b">
        <v>0</v>
      </c>
      <c r="O1954" t="s">
        <v>3381</v>
      </c>
      <c r="P1954" t="b">
        <v>0</v>
      </c>
      <c r="Q1954" s="2">
        <v>44350.815532407411</v>
      </c>
      <c r="R1954" s="1"/>
      <c r="S1954" t="b">
        <v>0</v>
      </c>
      <c r="U1954" s="1"/>
      <c r="V1954" t="b">
        <v>0</v>
      </c>
      <c r="W1954" s="1">
        <v>44256</v>
      </c>
      <c r="X1954">
        <v>3</v>
      </c>
      <c r="Y1954">
        <v>2021</v>
      </c>
      <c r="Z1954" t="s">
        <v>161</v>
      </c>
      <c r="AA1954" t="s">
        <v>161</v>
      </c>
      <c r="AB1954" t="b">
        <v>0</v>
      </c>
      <c r="AC1954" t="b">
        <v>0</v>
      </c>
      <c r="AE1954" t="b">
        <v>1</v>
      </c>
      <c r="AF1954" t="b">
        <v>0</v>
      </c>
      <c r="AG1954" t="b">
        <v>0</v>
      </c>
      <c r="AH1954" t="s">
        <v>1016</v>
      </c>
      <c r="AI1954" t="b">
        <v>0</v>
      </c>
      <c r="AK1954" t="b">
        <v>0</v>
      </c>
      <c r="AL1954" s="1"/>
      <c r="AM1954" t="s">
        <v>3381</v>
      </c>
      <c r="AN1954" s="2">
        <v>44350.817199074074</v>
      </c>
      <c r="AP1954" s="2"/>
      <c r="AQ1954" s="1">
        <v>44350</v>
      </c>
      <c r="AS1954" t="b">
        <v>0</v>
      </c>
      <c r="AV1954" t="s">
        <v>213</v>
      </c>
      <c r="BB1954" t="s">
        <v>5516</v>
      </c>
      <c r="BD1954" t="b">
        <v>0</v>
      </c>
      <c r="BH1954" t="s">
        <v>3381</v>
      </c>
      <c r="BI1954" t="s">
        <v>155</v>
      </c>
      <c r="BK1954" t="s">
        <v>384</v>
      </c>
      <c r="BL1954" t="s">
        <v>5517</v>
      </c>
      <c r="BN1954" t="s">
        <v>415</v>
      </c>
      <c r="BQ1954" t="s">
        <v>96</v>
      </c>
      <c r="BR1954" t="b">
        <v>0</v>
      </c>
      <c r="BS1954" t="s">
        <v>384</v>
      </c>
      <c r="BT1954" t="b">
        <v>0</v>
      </c>
      <c r="BW1954" t="s">
        <v>313</v>
      </c>
      <c r="BX1954" t="b">
        <v>0</v>
      </c>
      <c r="BY1954" s="2">
        <v>44376.857581018521</v>
      </c>
      <c r="CB1954" t="b">
        <v>0</v>
      </c>
      <c r="CC1954" t="b">
        <v>0</v>
      </c>
      <c r="CD1954">
        <v>0</v>
      </c>
      <c r="CE1954">
        <v>0</v>
      </c>
      <c r="CF1954">
        <v>49077.75</v>
      </c>
      <c r="CG1954">
        <v>0</v>
      </c>
      <c r="CH1954">
        <v>2453.89</v>
      </c>
      <c r="CI1954">
        <v>5</v>
      </c>
      <c r="CJ1954">
        <v>0</v>
      </c>
      <c r="CK1954">
        <f>YEAR(tbl_Opportunity[[#This Row],[Close Date]])</f>
        <v>2021</v>
      </c>
    </row>
    <row r="1955" spans="1:89">
      <c r="A1955" t="s">
        <v>4085</v>
      </c>
      <c r="B1955" t="b">
        <v>0</v>
      </c>
      <c r="D1955" t="b">
        <v>0</v>
      </c>
      <c r="H1955" s="1">
        <v>44469</v>
      </c>
      <c r="I1955" t="b">
        <v>0</v>
      </c>
      <c r="O1955" t="s">
        <v>514</v>
      </c>
      <c r="P1955" t="b">
        <v>0</v>
      </c>
      <c r="Q1955" s="2">
        <v>44371.692476851851</v>
      </c>
      <c r="R1955" s="1"/>
      <c r="S1955" t="b">
        <v>0</v>
      </c>
      <c r="U1955" s="1"/>
      <c r="V1955" t="b">
        <v>0</v>
      </c>
      <c r="W1955" s="1">
        <v>44256</v>
      </c>
      <c r="X1955">
        <v>3</v>
      </c>
      <c r="Y1955">
        <v>2021</v>
      </c>
      <c r="Z1955" t="s">
        <v>161</v>
      </c>
      <c r="AA1955" t="s">
        <v>161</v>
      </c>
      <c r="AB1955" t="b">
        <v>0</v>
      </c>
      <c r="AC1955" t="b">
        <v>0</v>
      </c>
      <c r="AE1955" t="b">
        <v>1</v>
      </c>
      <c r="AF1955" t="b">
        <v>0</v>
      </c>
      <c r="AG1955" t="b">
        <v>0</v>
      </c>
      <c r="AH1955" t="s">
        <v>4812</v>
      </c>
      <c r="AI1955" t="b">
        <v>0</v>
      </c>
      <c r="AK1955" t="b">
        <v>0</v>
      </c>
      <c r="AL1955" s="1"/>
      <c r="AM1955" t="s">
        <v>514</v>
      </c>
      <c r="AN1955" s="2">
        <v>44371.693483796298</v>
      </c>
      <c r="AP1955" s="2"/>
      <c r="AQ1955" s="1">
        <v>44371</v>
      </c>
      <c r="AS1955" t="b">
        <v>0</v>
      </c>
      <c r="AV1955" t="s">
        <v>213</v>
      </c>
      <c r="BB1955" t="s">
        <v>5518</v>
      </c>
      <c r="BD1955" t="b">
        <v>0</v>
      </c>
      <c r="BH1955" t="s">
        <v>514</v>
      </c>
      <c r="BI1955" t="s">
        <v>150</v>
      </c>
      <c r="BK1955" t="s">
        <v>157</v>
      </c>
      <c r="BN1955" t="s">
        <v>415</v>
      </c>
      <c r="BQ1955" t="s">
        <v>96</v>
      </c>
      <c r="BR1955" t="b">
        <v>0</v>
      </c>
      <c r="BS1955" t="s">
        <v>384</v>
      </c>
      <c r="BT1955" t="b">
        <v>0</v>
      </c>
      <c r="BW1955" t="s">
        <v>313</v>
      </c>
      <c r="BX1955" t="b">
        <v>0</v>
      </c>
      <c r="BY1955" s="2">
        <v>44376.857581018521</v>
      </c>
      <c r="CB1955" t="b">
        <v>0</v>
      </c>
      <c r="CC1955" t="b">
        <v>0</v>
      </c>
      <c r="CD1955">
        <v>0</v>
      </c>
      <c r="CE1955">
        <v>0</v>
      </c>
      <c r="CF1955">
        <v>3200</v>
      </c>
      <c r="CG1955">
        <v>0</v>
      </c>
      <c r="CH1955">
        <v>160</v>
      </c>
      <c r="CI1955">
        <v>5</v>
      </c>
      <c r="CJ1955">
        <v>0</v>
      </c>
      <c r="CK1955">
        <f>YEAR(tbl_Opportunity[[#This Row],[Close Date]])</f>
        <v>2021</v>
      </c>
    </row>
    <row r="1956" spans="1:89">
      <c r="A1956" t="s">
        <v>151</v>
      </c>
      <c r="B1956" t="b">
        <v>0</v>
      </c>
      <c r="D1956" t="b">
        <v>0</v>
      </c>
      <c r="H1956" s="1">
        <v>44469</v>
      </c>
      <c r="I1956" t="b">
        <v>0</v>
      </c>
      <c r="O1956" t="s">
        <v>114</v>
      </c>
      <c r="P1956" t="b">
        <v>0</v>
      </c>
      <c r="Q1956" s="2">
        <v>44328.782129629632</v>
      </c>
      <c r="R1956" s="1"/>
      <c r="S1956" t="b">
        <v>0</v>
      </c>
      <c r="U1956" s="1"/>
      <c r="V1956" t="b">
        <v>0</v>
      </c>
      <c r="W1956" s="1">
        <v>44256</v>
      </c>
      <c r="X1956">
        <v>3</v>
      </c>
      <c r="Y1956">
        <v>2021</v>
      </c>
      <c r="Z1956" t="s">
        <v>161</v>
      </c>
      <c r="AA1956" t="s">
        <v>161</v>
      </c>
      <c r="AB1956" t="b">
        <v>0</v>
      </c>
      <c r="AC1956" t="b">
        <v>0</v>
      </c>
      <c r="AE1956" t="b">
        <v>1</v>
      </c>
      <c r="AF1956" t="b">
        <v>0</v>
      </c>
      <c r="AG1956" t="b">
        <v>0</v>
      </c>
      <c r="AH1956" t="s">
        <v>1016</v>
      </c>
      <c r="AI1956" t="b">
        <v>0</v>
      </c>
      <c r="AK1956" t="b">
        <v>0</v>
      </c>
      <c r="AL1956" s="1"/>
      <c r="AM1956" t="s">
        <v>114</v>
      </c>
      <c r="AN1956" s="2">
        <v>44361.84443287037</v>
      </c>
      <c r="AP1956" s="2"/>
      <c r="AQ1956" s="1">
        <v>44328</v>
      </c>
      <c r="AS1956" t="b">
        <v>0</v>
      </c>
      <c r="AV1956" t="s">
        <v>213</v>
      </c>
      <c r="BB1956" t="s">
        <v>5519</v>
      </c>
      <c r="BD1956" t="b">
        <v>0</v>
      </c>
      <c r="BH1956" t="s">
        <v>114</v>
      </c>
      <c r="BI1956" t="s">
        <v>155</v>
      </c>
      <c r="BK1956" t="s">
        <v>102</v>
      </c>
      <c r="BL1956" t="s">
        <v>156</v>
      </c>
      <c r="BN1956" t="s">
        <v>415</v>
      </c>
      <c r="BQ1956" t="s">
        <v>96</v>
      </c>
      <c r="BR1956" t="b">
        <v>0</v>
      </c>
      <c r="BS1956" t="s">
        <v>157</v>
      </c>
      <c r="BT1956" t="b">
        <v>0</v>
      </c>
      <c r="BW1956" t="s">
        <v>166</v>
      </c>
      <c r="BX1956" t="b">
        <v>0</v>
      </c>
      <c r="BY1956" s="2">
        <v>44376.857581018521</v>
      </c>
      <c r="CB1956" t="b">
        <v>0</v>
      </c>
      <c r="CC1956" t="b">
        <v>0</v>
      </c>
      <c r="CD1956">
        <v>0</v>
      </c>
      <c r="CE1956">
        <v>0</v>
      </c>
      <c r="CF1956">
        <v>4875</v>
      </c>
      <c r="CG1956">
        <v>0</v>
      </c>
      <c r="CH1956">
        <v>487.5</v>
      </c>
      <c r="CI1956">
        <v>10</v>
      </c>
      <c r="CJ1956">
        <v>0</v>
      </c>
      <c r="CK1956">
        <f>YEAR(tbl_Opportunity[[#This Row],[Close Date]])</f>
        <v>2021</v>
      </c>
    </row>
    <row r="1957" spans="1:89">
      <c r="A1957" t="s">
        <v>507</v>
      </c>
      <c r="B1957" t="b">
        <v>0</v>
      </c>
      <c r="D1957" t="b">
        <v>0</v>
      </c>
      <c r="H1957" s="1">
        <v>44469</v>
      </c>
      <c r="I1957" t="b">
        <v>0</v>
      </c>
      <c r="O1957" t="s">
        <v>99</v>
      </c>
      <c r="P1957" t="b">
        <v>0</v>
      </c>
      <c r="Q1957" s="2">
        <v>44357.675451388888</v>
      </c>
      <c r="R1957" s="1"/>
      <c r="S1957" t="b">
        <v>0</v>
      </c>
      <c r="U1957" s="1"/>
      <c r="V1957" t="b">
        <v>0</v>
      </c>
      <c r="W1957" s="1">
        <v>44256</v>
      </c>
      <c r="X1957">
        <v>3</v>
      </c>
      <c r="Y1957">
        <v>2021</v>
      </c>
      <c r="Z1957" t="s">
        <v>1659</v>
      </c>
      <c r="AA1957" t="s">
        <v>1660</v>
      </c>
      <c r="AB1957" t="b">
        <v>0</v>
      </c>
      <c r="AC1957" t="b">
        <v>0</v>
      </c>
      <c r="AE1957" t="b">
        <v>1</v>
      </c>
      <c r="AF1957" t="b">
        <v>0</v>
      </c>
      <c r="AG1957" t="b">
        <v>0</v>
      </c>
      <c r="AH1957" t="s">
        <v>1016</v>
      </c>
      <c r="AI1957" t="b">
        <v>0</v>
      </c>
      <c r="AK1957" t="b">
        <v>0</v>
      </c>
      <c r="AL1957" s="1"/>
      <c r="AM1957" t="s">
        <v>332</v>
      </c>
      <c r="AN1957" s="2">
        <v>44375.532256944447</v>
      </c>
      <c r="AP1957" s="2"/>
      <c r="AQ1957" s="1">
        <v>44357</v>
      </c>
      <c r="AS1957" t="b">
        <v>0</v>
      </c>
      <c r="AV1957" t="s">
        <v>213</v>
      </c>
      <c r="BB1957" t="s">
        <v>5520</v>
      </c>
      <c r="BD1957" t="b">
        <v>0</v>
      </c>
      <c r="BH1957" t="s">
        <v>332</v>
      </c>
      <c r="BI1957" t="s">
        <v>155</v>
      </c>
      <c r="BK1957" t="s">
        <v>384</v>
      </c>
      <c r="BN1957" t="s">
        <v>415</v>
      </c>
      <c r="BQ1957" t="s">
        <v>96</v>
      </c>
      <c r="BR1957" t="b">
        <v>0</v>
      </c>
      <c r="BT1957" t="b">
        <v>0</v>
      </c>
      <c r="BW1957" t="s">
        <v>2845</v>
      </c>
      <c r="BX1957" t="b">
        <v>0</v>
      </c>
      <c r="BY1957" s="2">
        <v>44376.857581018521</v>
      </c>
      <c r="CB1957" t="b">
        <v>0</v>
      </c>
      <c r="CC1957" t="b">
        <v>0</v>
      </c>
      <c r="CD1957">
        <v>1</v>
      </c>
      <c r="CE1957">
        <v>1</v>
      </c>
      <c r="CF1957">
        <v>187453.36</v>
      </c>
      <c r="CG1957">
        <v>0</v>
      </c>
      <c r="CH1957">
        <v>131217.35</v>
      </c>
      <c r="CI1957">
        <v>70</v>
      </c>
      <c r="CJ1957">
        <v>0</v>
      </c>
      <c r="CK1957">
        <f>YEAR(tbl_Opportunity[[#This Row],[Close Date]])</f>
        <v>2021</v>
      </c>
    </row>
    <row r="1958" spans="1:89">
      <c r="A1958" t="s">
        <v>3702</v>
      </c>
      <c r="B1958" t="b">
        <v>0</v>
      </c>
      <c r="D1958" t="b">
        <v>0</v>
      </c>
      <c r="E1958" t="s">
        <v>5521</v>
      </c>
      <c r="H1958" s="1">
        <v>44439</v>
      </c>
      <c r="I1958" t="b">
        <v>0</v>
      </c>
      <c r="L1958" t="s">
        <v>3704</v>
      </c>
      <c r="O1958" t="s">
        <v>142</v>
      </c>
      <c r="P1958" t="b">
        <v>0</v>
      </c>
      <c r="Q1958" s="2">
        <v>44334.709918981483</v>
      </c>
      <c r="R1958" s="1"/>
      <c r="S1958" t="b">
        <v>0</v>
      </c>
      <c r="U1958" s="1"/>
      <c r="V1958" t="b">
        <v>0</v>
      </c>
      <c r="W1958" s="1">
        <v>44256</v>
      </c>
      <c r="X1958">
        <v>3</v>
      </c>
      <c r="Y1958">
        <v>2021</v>
      </c>
      <c r="Z1958" t="s">
        <v>1659</v>
      </c>
      <c r="AA1958" t="s">
        <v>1660</v>
      </c>
      <c r="AB1958" t="b">
        <v>0</v>
      </c>
      <c r="AC1958" t="b">
        <v>0</v>
      </c>
      <c r="AD1958" t="s">
        <v>3452</v>
      </c>
      <c r="AE1958" t="b">
        <v>1</v>
      </c>
      <c r="AF1958" t="b">
        <v>0</v>
      </c>
      <c r="AG1958" t="b">
        <v>0</v>
      </c>
      <c r="AH1958" t="s">
        <v>4808</v>
      </c>
      <c r="AI1958" t="b">
        <v>0</v>
      </c>
      <c r="AK1958" t="b">
        <v>0</v>
      </c>
      <c r="AL1958" s="1"/>
      <c r="AM1958" t="s">
        <v>142</v>
      </c>
      <c r="AN1958" s="2">
        <v>44361.562662037039</v>
      </c>
      <c r="AP1958" s="2">
        <v>44340.578981481478</v>
      </c>
      <c r="AQ1958" s="1">
        <v>44340</v>
      </c>
      <c r="AS1958" t="b">
        <v>0</v>
      </c>
      <c r="AV1958" t="s">
        <v>93</v>
      </c>
      <c r="BB1958" t="s">
        <v>5522</v>
      </c>
      <c r="BD1958" t="b">
        <v>0</v>
      </c>
      <c r="BH1958" t="s">
        <v>142</v>
      </c>
      <c r="BI1958" t="s">
        <v>150</v>
      </c>
      <c r="BK1958" t="s">
        <v>384</v>
      </c>
      <c r="BN1958" t="s">
        <v>415</v>
      </c>
      <c r="BQ1958" t="s">
        <v>96</v>
      </c>
      <c r="BR1958" t="b">
        <v>0</v>
      </c>
      <c r="BT1958" t="b">
        <v>0</v>
      </c>
      <c r="BW1958" t="s">
        <v>2845</v>
      </c>
      <c r="BX1958" t="b">
        <v>0</v>
      </c>
      <c r="BY1958" s="2">
        <v>44376.857581018521</v>
      </c>
      <c r="CB1958" t="b">
        <v>0</v>
      </c>
      <c r="CC1958" t="b">
        <v>0</v>
      </c>
      <c r="CD1958">
        <v>3</v>
      </c>
      <c r="CE1958">
        <v>1</v>
      </c>
      <c r="CF1958">
        <v>76101</v>
      </c>
      <c r="CG1958">
        <v>0</v>
      </c>
      <c r="CH1958">
        <v>53270.7</v>
      </c>
      <c r="CI1958">
        <v>70</v>
      </c>
      <c r="CJ1958">
        <v>0</v>
      </c>
      <c r="CK1958">
        <f>YEAR(tbl_Opportunity[[#This Row],[Close Date]])</f>
        <v>2021</v>
      </c>
    </row>
    <row r="1959" spans="1:89">
      <c r="A1959" t="s">
        <v>5523</v>
      </c>
      <c r="B1959" t="b">
        <v>0</v>
      </c>
      <c r="D1959" t="b">
        <v>0</v>
      </c>
      <c r="H1959" s="1">
        <v>44561</v>
      </c>
      <c r="I1959" t="b">
        <v>0</v>
      </c>
      <c r="O1959" t="s">
        <v>387</v>
      </c>
      <c r="P1959" t="b">
        <v>0</v>
      </c>
      <c r="Q1959" s="2">
        <v>44368.941469907404</v>
      </c>
      <c r="R1959" s="1"/>
      <c r="S1959" t="b">
        <v>0</v>
      </c>
      <c r="T1959" t="s">
        <v>5524</v>
      </c>
      <c r="U1959" s="1"/>
      <c r="V1959" t="b">
        <v>0</v>
      </c>
      <c r="W1959" s="1">
        <v>44287</v>
      </c>
      <c r="X1959">
        <v>4</v>
      </c>
      <c r="Y1959">
        <v>2021</v>
      </c>
      <c r="Z1959" t="s">
        <v>1659</v>
      </c>
      <c r="AA1959" t="s">
        <v>1660</v>
      </c>
      <c r="AB1959" t="b">
        <v>0</v>
      </c>
      <c r="AC1959" t="b">
        <v>0</v>
      </c>
      <c r="AE1959" t="b">
        <v>1</v>
      </c>
      <c r="AF1959" t="b">
        <v>0</v>
      </c>
      <c r="AG1959" t="b">
        <v>0</v>
      </c>
      <c r="AI1959" t="b">
        <v>0</v>
      </c>
      <c r="AK1959" t="b">
        <v>0</v>
      </c>
      <c r="AL1959" s="1"/>
      <c r="AM1959" t="s">
        <v>387</v>
      </c>
      <c r="AN1959" s="2">
        <v>44368.943379629629</v>
      </c>
      <c r="AP1959" s="2"/>
      <c r="AQ1959" s="1">
        <v>44368</v>
      </c>
      <c r="AS1959" t="b">
        <v>0</v>
      </c>
      <c r="AV1959" t="s">
        <v>248</v>
      </c>
      <c r="BB1959" t="s">
        <v>5525</v>
      </c>
      <c r="BD1959" t="b">
        <v>0</v>
      </c>
      <c r="BH1959" t="s">
        <v>387</v>
      </c>
      <c r="BI1959" t="s">
        <v>150</v>
      </c>
      <c r="BN1959" t="s">
        <v>415</v>
      </c>
      <c r="BQ1959" t="s">
        <v>96</v>
      </c>
      <c r="BR1959" t="b">
        <v>0</v>
      </c>
      <c r="BT1959" t="b">
        <v>0</v>
      </c>
      <c r="BW1959" t="s">
        <v>2863</v>
      </c>
      <c r="BX1959" t="b">
        <v>0</v>
      </c>
      <c r="BY1959" s="2">
        <v>44376.857581018521</v>
      </c>
      <c r="CB1959" t="b">
        <v>0</v>
      </c>
      <c r="CC1959" t="b">
        <v>0</v>
      </c>
      <c r="CD1959">
        <v>0</v>
      </c>
      <c r="CE1959">
        <v>0</v>
      </c>
      <c r="CF1959">
        <v>7143.3</v>
      </c>
      <c r="CG1959">
        <v>0</v>
      </c>
      <c r="CH1959">
        <v>3571.65</v>
      </c>
      <c r="CI1959">
        <v>50</v>
      </c>
      <c r="CJ1959">
        <v>0</v>
      </c>
      <c r="CK1959">
        <f>YEAR(tbl_Opportunity[[#This Row],[Close Date]])</f>
        <v>2021</v>
      </c>
    </row>
    <row r="1960" spans="1:89">
      <c r="A1960" t="s">
        <v>5364</v>
      </c>
      <c r="B1960" t="b">
        <v>0</v>
      </c>
      <c r="D1960" t="b">
        <v>0</v>
      </c>
      <c r="H1960" s="1">
        <v>44500</v>
      </c>
      <c r="I1960" t="b">
        <v>0</v>
      </c>
      <c r="O1960" t="s">
        <v>162</v>
      </c>
      <c r="P1960" t="b">
        <v>0</v>
      </c>
      <c r="Q1960" s="2">
        <v>44480.73847222222</v>
      </c>
      <c r="R1960" s="1"/>
      <c r="S1960" t="b">
        <v>0</v>
      </c>
      <c r="U1960" s="1"/>
      <c r="V1960" t="b">
        <v>0</v>
      </c>
      <c r="W1960" s="1">
        <v>44287</v>
      </c>
      <c r="X1960">
        <v>4</v>
      </c>
      <c r="Y1960">
        <v>2021</v>
      </c>
      <c r="Z1960" t="s">
        <v>161</v>
      </c>
      <c r="AA1960" t="s">
        <v>161</v>
      </c>
      <c r="AB1960" t="b">
        <v>0</v>
      </c>
      <c r="AC1960" t="b">
        <v>0</v>
      </c>
      <c r="AE1960" t="b">
        <v>1</v>
      </c>
      <c r="AF1960" t="b">
        <v>0</v>
      </c>
      <c r="AG1960" t="b">
        <v>0</v>
      </c>
      <c r="AH1960" t="s">
        <v>4834</v>
      </c>
      <c r="AI1960" t="b">
        <v>0</v>
      </c>
      <c r="AK1960" t="b">
        <v>0</v>
      </c>
      <c r="AL1960" s="1"/>
      <c r="AM1960" t="s">
        <v>162</v>
      </c>
      <c r="AN1960" s="2">
        <v>44481.56621527778</v>
      </c>
      <c r="AP1960" s="2"/>
      <c r="AQ1960" s="1">
        <v>44480</v>
      </c>
      <c r="AS1960" t="b">
        <v>0</v>
      </c>
      <c r="AV1960" t="s">
        <v>5366</v>
      </c>
      <c r="BB1960" t="s">
        <v>5526</v>
      </c>
      <c r="BD1960" t="b">
        <v>0</v>
      </c>
      <c r="BH1960" t="s">
        <v>162</v>
      </c>
      <c r="BI1960" t="s">
        <v>150</v>
      </c>
      <c r="BN1960" t="s">
        <v>415</v>
      </c>
      <c r="BQ1960" t="s">
        <v>96</v>
      </c>
      <c r="BR1960" t="b">
        <v>0</v>
      </c>
      <c r="BT1960" t="b">
        <v>0</v>
      </c>
      <c r="BW1960" t="s">
        <v>313</v>
      </c>
      <c r="BX1960" t="b">
        <v>0</v>
      </c>
      <c r="BY1960" s="2">
        <v>44481.56621527778</v>
      </c>
      <c r="CB1960" t="b">
        <v>0</v>
      </c>
      <c r="CC1960" t="b">
        <v>0</v>
      </c>
      <c r="CD1960">
        <v>0</v>
      </c>
      <c r="CE1960">
        <v>0</v>
      </c>
      <c r="CF1960">
        <v>62148</v>
      </c>
      <c r="CG1960">
        <v>0</v>
      </c>
      <c r="CH1960">
        <v>3107.4</v>
      </c>
      <c r="CI1960">
        <v>5</v>
      </c>
      <c r="CJ1960">
        <v>0</v>
      </c>
      <c r="CK1960">
        <f>YEAR(tbl_Opportunity[[#This Row],[Close Date]])</f>
        <v>2021</v>
      </c>
    </row>
    <row r="1961" spans="1:89">
      <c r="A1961" t="s">
        <v>5364</v>
      </c>
      <c r="B1961" t="b">
        <v>0</v>
      </c>
      <c r="D1961" t="b">
        <v>0</v>
      </c>
      <c r="H1961" s="1">
        <v>44500</v>
      </c>
      <c r="I1961" t="b">
        <v>0</v>
      </c>
      <c r="O1961" t="s">
        <v>162</v>
      </c>
      <c r="P1961" t="b">
        <v>0</v>
      </c>
      <c r="Q1961" s="2">
        <v>44480.738287037035</v>
      </c>
      <c r="R1961" s="1"/>
      <c r="S1961" t="b">
        <v>0</v>
      </c>
      <c r="U1961" s="1"/>
      <c r="V1961" t="b">
        <v>0</v>
      </c>
      <c r="W1961" s="1">
        <v>44287</v>
      </c>
      <c r="X1961">
        <v>4</v>
      </c>
      <c r="Y1961">
        <v>2021</v>
      </c>
      <c r="Z1961" t="s">
        <v>161</v>
      </c>
      <c r="AA1961" t="s">
        <v>161</v>
      </c>
      <c r="AB1961" t="b">
        <v>0</v>
      </c>
      <c r="AC1961" t="b">
        <v>0</v>
      </c>
      <c r="AE1961" t="b">
        <v>1</v>
      </c>
      <c r="AF1961" t="b">
        <v>0</v>
      </c>
      <c r="AG1961" t="b">
        <v>0</v>
      </c>
      <c r="AH1961" t="s">
        <v>4834</v>
      </c>
      <c r="AI1961" t="b">
        <v>0</v>
      </c>
      <c r="AK1961" t="b">
        <v>0</v>
      </c>
      <c r="AL1961" s="1"/>
      <c r="AM1961" t="s">
        <v>162</v>
      </c>
      <c r="AN1961" s="2">
        <v>44481.570011574076</v>
      </c>
      <c r="AP1961" s="2"/>
      <c r="AQ1961" s="1">
        <v>44480</v>
      </c>
      <c r="AS1961" t="b">
        <v>0</v>
      </c>
      <c r="AV1961" t="s">
        <v>5366</v>
      </c>
      <c r="BB1961" t="s">
        <v>5527</v>
      </c>
      <c r="BD1961" t="b">
        <v>0</v>
      </c>
      <c r="BH1961" t="s">
        <v>162</v>
      </c>
      <c r="BI1961" t="s">
        <v>150</v>
      </c>
      <c r="BN1961" t="s">
        <v>415</v>
      </c>
      <c r="BQ1961" t="s">
        <v>96</v>
      </c>
      <c r="BR1961" t="b">
        <v>0</v>
      </c>
      <c r="BT1961" t="b">
        <v>0</v>
      </c>
      <c r="BW1961" t="s">
        <v>313</v>
      </c>
      <c r="BX1961" t="b">
        <v>0</v>
      </c>
      <c r="BY1961" s="2">
        <v>44481.570011574076</v>
      </c>
      <c r="CB1961" t="b">
        <v>0</v>
      </c>
      <c r="CC1961" t="b">
        <v>0</v>
      </c>
      <c r="CD1961">
        <v>0</v>
      </c>
      <c r="CE1961">
        <v>0</v>
      </c>
      <c r="CF1961">
        <v>130386.06</v>
      </c>
      <c r="CG1961">
        <v>0</v>
      </c>
      <c r="CH1961">
        <v>6519.3</v>
      </c>
      <c r="CI1961">
        <v>5</v>
      </c>
      <c r="CJ1961">
        <v>0</v>
      </c>
      <c r="CK1961">
        <f>YEAR(tbl_Opportunity[[#This Row],[Close Date]])</f>
        <v>2021</v>
      </c>
    </row>
    <row r="1962" spans="1:89">
      <c r="A1962" t="s">
        <v>5528</v>
      </c>
      <c r="B1962" t="b">
        <v>0</v>
      </c>
      <c r="D1962" t="b">
        <v>0</v>
      </c>
      <c r="H1962" s="1">
        <v>44501</v>
      </c>
      <c r="I1962" t="b">
        <v>0</v>
      </c>
      <c r="L1962" t="s">
        <v>5529</v>
      </c>
      <c r="O1962" t="s">
        <v>99</v>
      </c>
      <c r="P1962" t="b">
        <v>0</v>
      </c>
      <c r="Q1962" s="2">
        <v>44354.649918981479</v>
      </c>
      <c r="R1962" s="1"/>
      <c r="S1962" t="b">
        <v>0</v>
      </c>
      <c r="U1962" s="1"/>
      <c r="V1962" t="b">
        <v>0</v>
      </c>
      <c r="W1962" s="1">
        <v>44287</v>
      </c>
      <c r="X1962">
        <v>4</v>
      </c>
      <c r="Y1962">
        <v>2021</v>
      </c>
      <c r="Z1962" t="s">
        <v>161</v>
      </c>
      <c r="AA1962" t="s">
        <v>161</v>
      </c>
      <c r="AB1962" t="b">
        <v>0</v>
      </c>
      <c r="AC1962" t="b">
        <v>0</v>
      </c>
      <c r="AE1962" t="b">
        <v>1</v>
      </c>
      <c r="AF1962" t="b">
        <v>0</v>
      </c>
      <c r="AG1962" t="b">
        <v>0</v>
      </c>
      <c r="AH1962" t="s">
        <v>4808</v>
      </c>
      <c r="AI1962" t="b">
        <v>0</v>
      </c>
      <c r="AK1962" t="b">
        <v>0</v>
      </c>
      <c r="AL1962" s="1">
        <v>44354</v>
      </c>
      <c r="AM1962" t="s">
        <v>99</v>
      </c>
      <c r="AN1962" s="2">
        <v>44354.651134259257</v>
      </c>
      <c r="AP1962" s="2"/>
      <c r="AQ1962" s="1">
        <v>44354</v>
      </c>
      <c r="AS1962" t="b">
        <v>0</v>
      </c>
      <c r="AV1962" t="s">
        <v>213</v>
      </c>
      <c r="BB1962" t="s">
        <v>5530</v>
      </c>
      <c r="BD1962" t="b">
        <v>0</v>
      </c>
      <c r="BH1962" t="s">
        <v>99</v>
      </c>
      <c r="BI1962" t="s">
        <v>150</v>
      </c>
      <c r="BL1962" t="s">
        <v>5529</v>
      </c>
      <c r="BN1962" t="s">
        <v>415</v>
      </c>
      <c r="BQ1962" t="s">
        <v>96</v>
      </c>
      <c r="BR1962" t="b">
        <v>0</v>
      </c>
      <c r="BT1962" t="b">
        <v>0</v>
      </c>
      <c r="BW1962" t="s">
        <v>166</v>
      </c>
      <c r="BX1962" t="b">
        <v>0</v>
      </c>
      <c r="BY1962" s="2">
        <v>44376.857581018521</v>
      </c>
      <c r="CB1962" t="b">
        <v>0</v>
      </c>
      <c r="CC1962" t="b">
        <v>0</v>
      </c>
      <c r="CD1962">
        <v>0</v>
      </c>
      <c r="CE1962">
        <v>0</v>
      </c>
      <c r="CF1962">
        <v>6500</v>
      </c>
      <c r="CG1962">
        <v>0</v>
      </c>
      <c r="CH1962">
        <v>650</v>
      </c>
      <c r="CI1962">
        <v>10</v>
      </c>
      <c r="CJ1962">
        <v>0</v>
      </c>
      <c r="CK1962">
        <f>YEAR(tbl_Opportunity[[#This Row],[Close Date]])</f>
        <v>2021</v>
      </c>
    </row>
    <row r="1963" spans="1:89">
      <c r="A1963" t="s">
        <v>5364</v>
      </c>
      <c r="B1963" t="b">
        <v>0</v>
      </c>
      <c r="D1963" t="b">
        <v>0</v>
      </c>
      <c r="H1963" s="1">
        <v>44482</v>
      </c>
      <c r="I1963" t="b">
        <v>0</v>
      </c>
      <c r="L1963" t="s">
        <v>5365</v>
      </c>
      <c r="O1963" t="s">
        <v>162</v>
      </c>
      <c r="P1963" t="b">
        <v>0</v>
      </c>
      <c r="Q1963" s="2">
        <v>44531.586087962962</v>
      </c>
      <c r="R1963" s="1"/>
      <c r="S1963" t="b">
        <v>0</v>
      </c>
      <c r="U1963" s="1"/>
      <c r="V1963" t="b">
        <v>0</v>
      </c>
      <c r="W1963" s="1">
        <v>44287</v>
      </c>
      <c r="X1963">
        <v>4</v>
      </c>
      <c r="Y1963">
        <v>2021</v>
      </c>
      <c r="Z1963" t="s">
        <v>161</v>
      </c>
      <c r="AA1963" t="s">
        <v>161</v>
      </c>
      <c r="AB1963" t="b">
        <v>0</v>
      </c>
      <c r="AC1963" t="b">
        <v>0</v>
      </c>
      <c r="AE1963" t="b">
        <v>1</v>
      </c>
      <c r="AF1963" t="b">
        <v>0</v>
      </c>
      <c r="AG1963" t="b">
        <v>0</v>
      </c>
      <c r="AH1963" t="s">
        <v>4812</v>
      </c>
      <c r="AI1963" t="b">
        <v>0</v>
      </c>
      <c r="AK1963" t="b">
        <v>0</v>
      </c>
      <c r="AL1963" s="1"/>
      <c r="AM1963" t="s">
        <v>162</v>
      </c>
      <c r="AN1963" s="2">
        <v>44531.588738425926</v>
      </c>
      <c r="AP1963" s="2"/>
      <c r="AQ1963" s="1">
        <v>44531</v>
      </c>
      <c r="AS1963" t="b">
        <v>0</v>
      </c>
      <c r="AV1963" t="s">
        <v>5366</v>
      </c>
      <c r="BB1963" t="s">
        <v>5531</v>
      </c>
      <c r="BD1963" t="b">
        <v>0</v>
      </c>
      <c r="BH1963" t="s">
        <v>162</v>
      </c>
      <c r="BI1963" t="s">
        <v>150</v>
      </c>
      <c r="BN1963" t="s">
        <v>415</v>
      </c>
      <c r="BQ1963" t="s">
        <v>96</v>
      </c>
      <c r="BR1963" t="b">
        <v>0</v>
      </c>
      <c r="BT1963" t="b">
        <v>0</v>
      </c>
      <c r="BW1963" t="s">
        <v>166</v>
      </c>
      <c r="BX1963" t="b">
        <v>0</v>
      </c>
      <c r="BY1963" s="2">
        <v>44531.588738425926</v>
      </c>
      <c r="CB1963" t="b">
        <v>0</v>
      </c>
      <c r="CC1963" t="b">
        <v>0</v>
      </c>
      <c r="CD1963">
        <v>0</v>
      </c>
      <c r="CE1963">
        <v>0</v>
      </c>
      <c r="CF1963">
        <v>131040.12</v>
      </c>
      <c r="CG1963">
        <v>0</v>
      </c>
      <c r="CH1963">
        <v>13104.01</v>
      </c>
      <c r="CI1963">
        <v>10</v>
      </c>
      <c r="CJ1963">
        <v>0</v>
      </c>
      <c r="CK1963">
        <f>YEAR(tbl_Opportunity[[#This Row],[Close Date]])</f>
        <v>2021</v>
      </c>
    </row>
    <row r="1964" spans="1:89">
      <c r="A1964" t="s">
        <v>5364</v>
      </c>
      <c r="B1964" t="b">
        <v>0</v>
      </c>
      <c r="D1964" t="b">
        <v>0</v>
      </c>
      <c r="H1964" s="1">
        <v>44561</v>
      </c>
      <c r="I1964" t="b">
        <v>0</v>
      </c>
      <c r="L1964" t="s">
        <v>5365</v>
      </c>
      <c r="O1964" t="s">
        <v>162</v>
      </c>
      <c r="P1964" t="b">
        <v>0</v>
      </c>
      <c r="Q1964" s="2">
        <v>44531.64471064815</v>
      </c>
      <c r="R1964" s="1"/>
      <c r="S1964" t="b">
        <v>0</v>
      </c>
      <c r="U1964" s="1"/>
      <c r="V1964" t="b">
        <v>0</v>
      </c>
      <c r="W1964" s="1">
        <v>44287</v>
      </c>
      <c r="X1964">
        <v>4</v>
      </c>
      <c r="Y1964">
        <v>2021</v>
      </c>
      <c r="Z1964" t="s">
        <v>161</v>
      </c>
      <c r="AA1964" t="s">
        <v>161</v>
      </c>
      <c r="AB1964" t="b">
        <v>0</v>
      </c>
      <c r="AC1964" t="b">
        <v>0</v>
      </c>
      <c r="AE1964" t="b">
        <v>1</v>
      </c>
      <c r="AF1964" t="b">
        <v>0</v>
      </c>
      <c r="AG1964" t="b">
        <v>0</v>
      </c>
      <c r="AH1964" t="s">
        <v>4812</v>
      </c>
      <c r="AI1964" t="b">
        <v>0</v>
      </c>
      <c r="AK1964" t="b">
        <v>0</v>
      </c>
      <c r="AL1964" s="1"/>
      <c r="AM1964" t="s">
        <v>99</v>
      </c>
      <c r="AN1964" s="2">
        <v>44532.827094907407</v>
      </c>
      <c r="AP1964" s="2"/>
      <c r="AQ1964" s="1">
        <v>44531</v>
      </c>
      <c r="AS1964" t="b">
        <v>0</v>
      </c>
      <c r="AV1964" t="s">
        <v>5366</v>
      </c>
      <c r="BB1964" t="s">
        <v>5532</v>
      </c>
      <c r="BD1964" t="b">
        <v>0</v>
      </c>
      <c r="BH1964" t="s">
        <v>99</v>
      </c>
      <c r="BI1964" t="s">
        <v>150</v>
      </c>
      <c r="BN1964" t="s">
        <v>415</v>
      </c>
      <c r="BQ1964" t="s">
        <v>96</v>
      </c>
      <c r="BR1964" t="b">
        <v>0</v>
      </c>
      <c r="BT1964" t="b">
        <v>0</v>
      </c>
      <c r="BW1964" t="s">
        <v>166</v>
      </c>
      <c r="BX1964" t="b">
        <v>0</v>
      </c>
      <c r="BY1964" s="2">
        <v>44532.827094907407</v>
      </c>
      <c r="CB1964" t="b">
        <v>0</v>
      </c>
      <c r="CC1964" t="b">
        <v>0</v>
      </c>
      <c r="CD1964">
        <v>0</v>
      </c>
      <c r="CE1964">
        <v>0</v>
      </c>
      <c r="CF1964">
        <v>116740.12</v>
      </c>
      <c r="CG1964">
        <v>0</v>
      </c>
      <c r="CH1964">
        <v>11674.01</v>
      </c>
      <c r="CI1964">
        <v>10</v>
      </c>
      <c r="CJ1964">
        <v>0</v>
      </c>
      <c r="CK1964">
        <f>YEAR(tbl_Opportunity[[#This Row],[Close Date]])</f>
        <v>2021</v>
      </c>
    </row>
    <row r="1965" spans="1:89">
      <c r="A1965" t="s">
        <v>5364</v>
      </c>
      <c r="B1965" t="b">
        <v>0</v>
      </c>
      <c r="D1965" t="b">
        <v>0</v>
      </c>
      <c r="H1965" s="1">
        <v>44561</v>
      </c>
      <c r="I1965" t="b">
        <v>0</v>
      </c>
      <c r="L1965" t="s">
        <v>5365</v>
      </c>
      <c r="O1965" t="s">
        <v>99</v>
      </c>
      <c r="P1965" t="b">
        <v>0</v>
      </c>
      <c r="Q1965" s="2">
        <v>44531.722916666666</v>
      </c>
      <c r="R1965" s="1"/>
      <c r="S1965" t="b">
        <v>0</v>
      </c>
      <c r="U1965" s="1"/>
      <c r="V1965" t="b">
        <v>0</v>
      </c>
      <c r="W1965" s="1">
        <v>44287</v>
      </c>
      <c r="X1965">
        <v>4</v>
      </c>
      <c r="Y1965">
        <v>2021</v>
      </c>
      <c r="Z1965" t="s">
        <v>161</v>
      </c>
      <c r="AA1965" t="s">
        <v>161</v>
      </c>
      <c r="AB1965" t="b">
        <v>0</v>
      </c>
      <c r="AC1965" t="b">
        <v>0</v>
      </c>
      <c r="AE1965" t="b">
        <v>1</v>
      </c>
      <c r="AF1965" t="b">
        <v>0</v>
      </c>
      <c r="AG1965" t="b">
        <v>0</v>
      </c>
      <c r="AH1965" t="s">
        <v>5533</v>
      </c>
      <c r="AI1965" t="b">
        <v>0</v>
      </c>
      <c r="AK1965" t="b">
        <v>0</v>
      </c>
      <c r="AL1965" s="1"/>
      <c r="AM1965" t="s">
        <v>99</v>
      </c>
      <c r="AN1965" s="2">
        <v>44532.841215277775</v>
      </c>
      <c r="AP1965" s="2"/>
      <c r="AQ1965" s="1">
        <v>44531</v>
      </c>
      <c r="AS1965" t="b">
        <v>0</v>
      </c>
      <c r="AV1965" t="s">
        <v>5366</v>
      </c>
      <c r="BB1965" t="s">
        <v>5534</v>
      </c>
      <c r="BD1965" t="b">
        <v>0</v>
      </c>
      <c r="BH1965" t="s">
        <v>99</v>
      </c>
      <c r="BI1965" t="s">
        <v>150</v>
      </c>
      <c r="BN1965" t="s">
        <v>415</v>
      </c>
      <c r="BP1965" t="s">
        <v>5535</v>
      </c>
      <c r="BQ1965" t="s">
        <v>96</v>
      </c>
      <c r="BR1965" t="b">
        <v>0</v>
      </c>
      <c r="BT1965" t="b">
        <v>0</v>
      </c>
      <c r="BW1965" t="s">
        <v>166</v>
      </c>
      <c r="BX1965" t="b">
        <v>0</v>
      </c>
      <c r="BY1965" s="2">
        <v>44532.841215277775</v>
      </c>
      <c r="CB1965" t="b">
        <v>0</v>
      </c>
      <c r="CC1965" t="b">
        <v>0</v>
      </c>
      <c r="CD1965">
        <v>0</v>
      </c>
      <c r="CE1965">
        <v>0</v>
      </c>
      <c r="CF1965">
        <v>120640.12</v>
      </c>
      <c r="CG1965">
        <v>0</v>
      </c>
      <c r="CH1965">
        <v>12064.01</v>
      </c>
      <c r="CI1965">
        <v>10</v>
      </c>
      <c r="CJ1965">
        <v>0</v>
      </c>
      <c r="CK1965">
        <f>YEAR(tbl_Opportunity[[#This Row],[Close Date]])</f>
        <v>2021</v>
      </c>
    </row>
    <row r="1966" spans="1:89">
      <c r="A1966" t="s">
        <v>5420</v>
      </c>
      <c r="B1966" t="b">
        <v>0</v>
      </c>
      <c r="D1966" t="b">
        <v>0</v>
      </c>
      <c r="H1966" s="1">
        <v>44561</v>
      </c>
      <c r="I1966" t="b">
        <v>0</v>
      </c>
      <c r="L1966" t="s">
        <v>5422</v>
      </c>
      <c r="O1966" t="s">
        <v>162</v>
      </c>
      <c r="P1966" t="b">
        <v>0</v>
      </c>
      <c r="Q1966" s="2">
        <v>44516.639328703706</v>
      </c>
      <c r="R1966" s="1"/>
      <c r="S1966" t="b">
        <v>0</v>
      </c>
      <c r="U1966" s="1"/>
      <c r="V1966" t="b">
        <v>0</v>
      </c>
      <c r="W1966" s="1">
        <v>44287</v>
      </c>
      <c r="X1966">
        <v>4</v>
      </c>
      <c r="Y1966">
        <v>2021</v>
      </c>
      <c r="Z1966" t="s">
        <v>161</v>
      </c>
      <c r="AA1966" t="s">
        <v>161</v>
      </c>
      <c r="AB1966" t="b">
        <v>0</v>
      </c>
      <c r="AC1966" t="b">
        <v>0</v>
      </c>
      <c r="AE1966" t="b">
        <v>1</v>
      </c>
      <c r="AF1966" t="b">
        <v>0</v>
      </c>
      <c r="AG1966" t="b">
        <v>0</v>
      </c>
      <c r="AI1966" t="b">
        <v>0</v>
      </c>
      <c r="AK1966" t="b">
        <v>0</v>
      </c>
      <c r="AL1966" s="1"/>
      <c r="AM1966" t="s">
        <v>162</v>
      </c>
      <c r="AN1966" s="2">
        <v>44547.608668981484</v>
      </c>
      <c r="AP1966" s="2"/>
      <c r="AQ1966" s="1">
        <v>44517</v>
      </c>
      <c r="AS1966" t="b">
        <v>0</v>
      </c>
      <c r="AV1966" t="s">
        <v>213</v>
      </c>
      <c r="BB1966" t="s">
        <v>5536</v>
      </c>
      <c r="BD1966" t="b">
        <v>0</v>
      </c>
      <c r="BH1966" t="s">
        <v>4073</v>
      </c>
      <c r="BI1966" t="s">
        <v>150</v>
      </c>
      <c r="BL1966" t="s">
        <v>5422</v>
      </c>
      <c r="BN1966" t="s">
        <v>415</v>
      </c>
      <c r="BP1966" t="s">
        <v>5537</v>
      </c>
      <c r="BQ1966" t="s">
        <v>96</v>
      </c>
      <c r="BR1966" t="b">
        <v>0</v>
      </c>
      <c r="BT1966" t="b">
        <v>0</v>
      </c>
      <c r="BW1966" t="s">
        <v>166</v>
      </c>
      <c r="BX1966" t="b">
        <v>0</v>
      </c>
      <c r="BY1966" s="2">
        <v>44547.608668981484</v>
      </c>
      <c r="CB1966" t="b">
        <v>0</v>
      </c>
      <c r="CC1966" t="b">
        <v>0</v>
      </c>
      <c r="CD1966">
        <v>0</v>
      </c>
      <c r="CE1966">
        <v>0</v>
      </c>
      <c r="CF1966">
        <v>67121.22</v>
      </c>
      <c r="CG1966">
        <v>0</v>
      </c>
      <c r="CH1966">
        <v>6712.12</v>
      </c>
      <c r="CI1966">
        <v>10</v>
      </c>
      <c r="CJ1966">
        <v>0</v>
      </c>
      <c r="CK1966">
        <f>YEAR(tbl_Opportunity[[#This Row],[Close Date]])</f>
        <v>2021</v>
      </c>
    </row>
    <row r="1967" spans="1:89">
      <c r="A1967" t="s">
        <v>5538</v>
      </c>
      <c r="B1967" t="b">
        <v>0</v>
      </c>
      <c r="D1967" t="b">
        <v>0</v>
      </c>
      <c r="H1967" s="1">
        <v>44551</v>
      </c>
      <c r="I1967" t="b">
        <v>0</v>
      </c>
      <c r="L1967" t="s">
        <v>5365</v>
      </c>
      <c r="O1967" t="s">
        <v>99</v>
      </c>
      <c r="P1967" t="b">
        <v>0</v>
      </c>
      <c r="Q1967" s="2">
        <v>44550.903055555558</v>
      </c>
      <c r="R1967" s="1"/>
      <c r="S1967" t="b">
        <v>0</v>
      </c>
      <c r="U1967" s="1"/>
      <c r="V1967" t="b">
        <v>0</v>
      </c>
      <c r="W1967" s="1">
        <v>44287</v>
      </c>
      <c r="X1967">
        <v>4</v>
      </c>
      <c r="Y1967">
        <v>2021</v>
      </c>
      <c r="Z1967" t="s">
        <v>161</v>
      </c>
      <c r="AA1967" t="s">
        <v>161</v>
      </c>
      <c r="AB1967" t="b">
        <v>0</v>
      </c>
      <c r="AC1967" t="b">
        <v>0</v>
      </c>
      <c r="AE1967" t="b">
        <v>1</v>
      </c>
      <c r="AF1967" t="b">
        <v>0</v>
      </c>
      <c r="AG1967" t="b">
        <v>0</v>
      </c>
      <c r="AH1967" t="s">
        <v>4812</v>
      </c>
      <c r="AI1967" t="b">
        <v>0</v>
      </c>
      <c r="AK1967" t="b">
        <v>0</v>
      </c>
      <c r="AL1967" s="1"/>
      <c r="AM1967" t="s">
        <v>162</v>
      </c>
      <c r="AN1967" s="2">
        <v>44551.886064814818</v>
      </c>
      <c r="AP1967" s="2">
        <v>44551.874328703707</v>
      </c>
      <c r="AQ1967" s="1">
        <v>44551</v>
      </c>
      <c r="AS1967" t="b">
        <v>0</v>
      </c>
      <c r="AV1967" t="s">
        <v>5366</v>
      </c>
      <c r="BB1967" t="s">
        <v>5539</v>
      </c>
      <c r="BD1967" t="b">
        <v>0</v>
      </c>
      <c r="BH1967" t="s">
        <v>99</v>
      </c>
      <c r="BI1967" t="s">
        <v>150</v>
      </c>
      <c r="BN1967" t="s">
        <v>415</v>
      </c>
      <c r="BP1967" t="s">
        <v>5540</v>
      </c>
      <c r="BQ1967" t="s">
        <v>96</v>
      </c>
      <c r="BR1967" t="b">
        <v>0</v>
      </c>
      <c r="BT1967" t="b">
        <v>0</v>
      </c>
      <c r="BW1967" t="s">
        <v>166</v>
      </c>
      <c r="BX1967" t="b">
        <v>0</v>
      </c>
      <c r="BY1967" s="2">
        <v>44551.886064814818</v>
      </c>
      <c r="CB1967" t="b">
        <v>0</v>
      </c>
      <c r="CC1967" t="b">
        <v>0</v>
      </c>
      <c r="CD1967">
        <v>0</v>
      </c>
      <c r="CE1967">
        <v>0</v>
      </c>
      <c r="CF1967">
        <v>131040.12</v>
      </c>
      <c r="CG1967">
        <v>0</v>
      </c>
      <c r="CH1967">
        <v>13104.01</v>
      </c>
      <c r="CI1967">
        <v>10</v>
      </c>
      <c r="CJ1967">
        <v>0</v>
      </c>
      <c r="CK1967">
        <f>YEAR(tbl_Opportunity[[#This Row],[Close Date]])</f>
        <v>2021</v>
      </c>
    </row>
    <row r="1968" spans="1:89">
      <c r="A1968" t="s">
        <v>5364</v>
      </c>
      <c r="B1968" t="b">
        <v>0</v>
      </c>
      <c r="D1968" t="b">
        <v>0</v>
      </c>
      <c r="H1968" s="1">
        <v>44561</v>
      </c>
      <c r="I1968" t="b">
        <v>0</v>
      </c>
      <c r="O1968" t="s">
        <v>99</v>
      </c>
      <c r="P1968" t="b">
        <v>0</v>
      </c>
      <c r="Q1968" s="2">
        <v>44531.859189814815</v>
      </c>
      <c r="R1968" s="1"/>
      <c r="S1968" t="b">
        <v>0</v>
      </c>
      <c r="U1968" s="1"/>
      <c r="V1968" t="b">
        <v>0</v>
      </c>
      <c r="W1968" s="1">
        <v>44287</v>
      </c>
      <c r="X1968">
        <v>4</v>
      </c>
      <c r="Y1968">
        <v>2021</v>
      </c>
      <c r="Z1968" t="s">
        <v>161</v>
      </c>
      <c r="AA1968" t="s">
        <v>161</v>
      </c>
      <c r="AB1968" t="b">
        <v>0</v>
      </c>
      <c r="AC1968" t="b">
        <v>0</v>
      </c>
      <c r="AE1968" t="b">
        <v>1</v>
      </c>
      <c r="AF1968" t="b">
        <v>0</v>
      </c>
      <c r="AG1968" t="b">
        <v>0</v>
      </c>
      <c r="AH1968" t="s">
        <v>5541</v>
      </c>
      <c r="AI1968" t="b">
        <v>0</v>
      </c>
      <c r="AK1968" t="b">
        <v>0</v>
      </c>
      <c r="AL1968" s="1"/>
      <c r="AM1968" t="s">
        <v>162</v>
      </c>
      <c r="AN1968" s="2">
        <v>44538.671875</v>
      </c>
      <c r="AP1968" s="2"/>
      <c r="AQ1968" s="1">
        <v>44531</v>
      </c>
      <c r="AS1968" t="b">
        <v>0</v>
      </c>
      <c r="AV1968" t="s">
        <v>5366</v>
      </c>
      <c r="BB1968" t="s">
        <v>5542</v>
      </c>
      <c r="BD1968" t="b">
        <v>0</v>
      </c>
      <c r="BH1968" t="s">
        <v>99</v>
      </c>
      <c r="BI1968" t="s">
        <v>155</v>
      </c>
      <c r="BN1968" t="s">
        <v>415</v>
      </c>
      <c r="BP1968" t="s">
        <v>5543</v>
      </c>
      <c r="BQ1968" t="s">
        <v>96</v>
      </c>
      <c r="BR1968" t="b">
        <v>0</v>
      </c>
      <c r="BT1968" t="b">
        <v>0</v>
      </c>
      <c r="BW1968" t="s">
        <v>166</v>
      </c>
      <c r="BX1968" t="b">
        <v>0</v>
      </c>
      <c r="BY1968" s="2">
        <v>44538.671875</v>
      </c>
      <c r="CB1968" t="b">
        <v>0</v>
      </c>
      <c r="CC1968" t="b">
        <v>0</v>
      </c>
      <c r="CD1968">
        <v>0</v>
      </c>
      <c r="CE1968">
        <v>0</v>
      </c>
      <c r="CF1968">
        <v>48100</v>
      </c>
      <c r="CG1968">
        <v>0</v>
      </c>
      <c r="CH1968">
        <v>4810</v>
      </c>
      <c r="CI1968">
        <v>10</v>
      </c>
      <c r="CJ1968">
        <v>0</v>
      </c>
      <c r="CK1968">
        <f>YEAR(tbl_Opportunity[[#This Row],[Close Date]])</f>
        <v>2021</v>
      </c>
    </row>
    <row r="1969" spans="1:89">
      <c r="A1969" t="s">
        <v>5544</v>
      </c>
      <c r="B1969" t="b">
        <v>0</v>
      </c>
      <c r="D1969" t="b">
        <v>0</v>
      </c>
      <c r="E1969" t="s">
        <v>5545</v>
      </c>
      <c r="H1969" s="1">
        <v>44925</v>
      </c>
      <c r="I1969" t="b">
        <v>0</v>
      </c>
      <c r="O1969" t="s">
        <v>387</v>
      </c>
      <c r="P1969" t="b">
        <v>0</v>
      </c>
      <c r="Q1969" s="2">
        <v>44369.97074074074</v>
      </c>
      <c r="R1969" s="1"/>
      <c r="S1969" t="b">
        <v>0</v>
      </c>
      <c r="U1969" s="1"/>
      <c r="V1969" t="b">
        <v>0</v>
      </c>
      <c r="W1969" s="1">
        <v>44652</v>
      </c>
      <c r="X1969">
        <v>4</v>
      </c>
      <c r="Y1969">
        <v>2022</v>
      </c>
      <c r="Z1969" t="s">
        <v>161</v>
      </c>
      <c r="AA1969" t="s">
        <v>161</v>
      </c>
      <c r="AB1969" t="b">
        <v>0</v>
      </c>
      <c r="AC1969" t="b">
        <v>0</v>
      </c>
      <c r="AE1969" t="b">
        <v>1</v>
      </c>
      <c r="AF1969" t="b">
        <v>0</v>
      </c>
      <c r="AG1969" t="b">
        <v>0</v>
      </c>
      <c r="AI1969" t="b">
        <v>0</v>
      </c>
      <c r="AK1969" t="b">
        <v>0</v>
      </c>
      <c r="AL1969" s="1"/>
      <c r="AM1969" t="s">
        <v>387</v>
      </c>
      <c r="AN1969" s="2">
        <v>44370.008587962962</v>
      </c>
      <c r="AP1969" s="2"/>
      <c r="AQ1969" s="1">
        <v>44369</v>
      </c>
      <c r="AS1969" t="b">
        <v>0</v>
      </c>
      <c r="AV1969" t="s">
        <v>248</v>
      </c>
      <c r="BB1969" t="s">
        <v>5546</v>
      </c>
      <c r="BD1969" t="b">
        <v>0</v>
      </c>
      <c r="BH1969" t="s">
        <v>387</v>
      </c>
      <c r="BI1969" t="s">
        <v>150</v>
      </c>
      <c r="BL1969" t="s">
        <v>5547</v>
      </c>
      <c r="BN1969" t="s">
        <v>415</v>
      </c>
      <c r="BQ1969" t="s">
        <v>96</v>
      </c>
      <c r="BR1969" t="b">
        <v>0</v>
      </c>
      <c r="BT1969" t="b">
        <v>0</v>
      </c>
      <c r="BW1969" t="s">
        <v>166</v>
      </c>
      <c r="BX1969" t="b">
        <v>0</v>
      </c>
      <c r="BY1969" s="2">
        <v>44376.857581018521</v>
      </c>
      <c r="CB1969" t="b">
        <v>0</v>
      </c>
      <c r="CC1969" t="b">
        <v>0</v>
      </c>
      <c r="CD1969">
        <v>0</v>
      </c>
      <c r="CE1969">
        <v>0</v>
      </c>
      <c r="CF1969">
        <v>67380</v>
      </c>
      <c r="CG1969">
        <v>0</v>
      </c>
      <c r="CH1969">
        <v>6738</v>
      </c>
      <c r="CI1969">
        <v>10</v>
      </c>
      <c r="CJ1969">
        <v>0</v>
      </c>
      <c r="CK1969">
        <f>YEAR(tbl_Opportunity[[#This Row],[Close Date]])</f>
        <v>2022</v>
      </c>
    </row>
    <row r="1970" spans="1:89">
      <c r="A1970" t="s">
        <v>5548</v>
      </c>
      <c r="B1970" t="b">
        <v>0</v>
      </c>
      <c r="D1970" t="b">
        <v>0</v>
      </c>
      <c r="H1970" s="1">
        <v>44561</v>
      </c>
      <c r="I1970" t="b">
        <v>0</v>
      </c>
      <c r="O1970" t="s">
        <v>114</v>
      </c>
      <c r="P1970" t="b">
        <v>0</v>
      </c>
      <c r="Q1970" s="2">
        <v>44344.804270833331</v>
      </c>
      <c r="R1970" s="1"/>
      <c r="S1970" t="b">
        <v>0</v>
      </c>
      <c r="U1970" s="1"/>
      <c r="V1970" t="b">
        <v>0</v>
      </c>
      <c r="W1970" s="1">
        <v>44287</v>
      </c>
      <c r="X1970">
        <v>4</v>
      </c>
      <c r="Y1970">
        <v>2021</v>
      </c>
      <c r="Z1970" t="s">
        <v>161</v>
      </c>
      <c r="AA1970" t="s">
        <v>161</v>
      </c>
      <c r="AB1970" t="b">
        <v>0</v>
      </c>
      <c r="AC1970" t="b">
        <v>0</v>
      </c>
      <c r="AE1970" t="b">
        <v>1</v>
      </c>
      <c r="AF1970" t="b">
        <v>0</v>
      </c>
      <c r="AG1970" t="b">
        <v>0</v>
      </c>
      <c r="AH1970" t="s">
        <v>1016</v>
      </c>
      <c r="AI1970" t="b">
        <v>0</v>
      </c>
      <c r="AK1970" t="b">
        <v>0</v>
      </c>
      <c r="AL1970" s="1"/>
      <c r="AM1970" t="s">
        <v>114</v>
      </c>
      <c r="AN1970" s="2">
        <v>44368.595937500002</v>
      </c>
      <c r="AP1970" s="2"/>
      <c r="AQ1970" s="1">
        <v>44344</v>
      </c>
      <c r="AS1970" t="b">
        <v>0</v>
      </c>
      <c r="AV1970" t="s">
        <v>213</v>
      </c>
      <c r="BB1970" t="s">
        <v>5549</v>
      </c>
      <c r="BD1970" t="b">
        <v>0</v>
      </c>
      <c r="BH1970" t="s">
        <v>114</v>
      </c>
      <c r="BI1970" t="s">
        <v>155</v>
      </c>
      <c r="BL1970" t="s">
        <v>3784</v>
      </c>
      <c r="BN1970" t="s">
        <v>415</v>
      </c>
      <c r="BQ1970" t="s">
        <v>96</v>
      </c>
      <c r="BR1970" t="b">
        <v>0</v>
      </c>
      <c r="BT1970" t="b">
        <v>0</v>
      </c>
      <c r="BW1970" t="s">
        <v>339</v>
      </c>
      <c r="BX1970" t="b">
        <v>0</v>
      </c>
      <c r="BY1970" s="2">
        <v>44376.857581018521</v>
      </c>
      <c r="CB1970" t="b">
        <v>0</v>
      </c>
      <c r="CC1970" t="b">
        <v>0</v>
      </c>
      <c r="CD1970">
        <v>0</v>
      </c>
      <c r="CE1970">
        <v>0</v>
      </c>
      <c r="CF1970">
        <v>49048.5</v>
      </c>
      <c r="CG1970">
        <v>0</v>
      </c>
      <c r="CH1970">
        <v>14714.55</v>
      </c>
      <c r="CI1970">
        <v>30</v>
      </c>
      <c r="CJ1970">
        <v>0</v>
      </c>
      <c r="CK1970">
        <f>YEAR(tbl_Opportunity[[#This Row],[Close Date]])</f>
        <v>2021</v>
      </c>
    </row>
    <row r="1971" spans="1:89">
      <c r="A1971" t="s">
        <v>132</v>
      </c>
      <c r="B1971" t="b">
        <v>0</v>
      </c>
      <c r="D1971" t="b">
        <v>0</v>
      </c>
      <c r="H1971" s="1">
        <v>44480</v>
      </c>
      <c r="I1971" t="b">
        <v>0</v>
      </c>
      <c r="O1971" t="s">
        <v>514</v>
      </c>
      <c r="P1971" t="b">
        <v>0</v>
      </c>
      <c r="Q1971" s="2">
        <v>44357.6715625</v>
      </c>
      <c r="R1971" s="1"/>
      <c r="S1971" t="b">
        <v>0</v>
      </c>
      <c r="T1971" t="s">
        <v>417</v>
      </c>
      <c r="U1971" s="1">
        <v>44469</v>
      </c>
      <c r="V1971" t="b">
        <v>0</v>
      </c>
      <c r="W1971" s="1">
        <v>44287</v>
      </c>
      <c r="X1971">
        <v>4</v>
      </c>
      <c r="Y1971">
        <v>2021</v>
      </c>
      <c r="Z1971" t="s">
        <v>161</v>
      </c>
      <c r="AA1971" t="s">
        <v>161</v>
      </c>
      <c r="AB1971" t="b">
        <v>0</v>
      </c>
      <c r="AC1971" t="b">
        <v>0</v>
      </c>
      <c r="AE1971" t="b">
        <v>1</v>
      </c>
      <c r="AF1971" t="b">
        <v>0</v>
      </c>
      <c r="AG1971" t="b">
        <v>0</v>
      </c>
      <c r="AH1971" t="s">
        <v>4812</v>
      </c>
      <c r="AI1971" t="b">
        <v>0</v>
      </c>
      <c r="AK1971" t="b">
        <v>0</v>
      </c>
      <c r="AL1971" s="1"/>
      <c r="AM1971" t="s">
        <v>514</v>
      </c>
      <c r="AN1971" s="2">
        <v>44357.67355324074</v>
      </c>
      <c r="AP1971" s="2"/>
      <c r="AQ1971" s="1">
        <v>44357</v>
      </c>
      <c r="AS1971" t="b">
        <v>0</v>
      </c>
      <c r="AV1971" t="s">
        <v>213</v>
      </c>
      <c r="BB1971" t="s">
        <v>5550</v>
      </c>
      <c r="BD1971" t="b">
        <v>0</v>
      </c>
      <c r="BH1971" t="s">
        <v>332</v>
      </c>
      <c r="BI1971" t="s">
        <v>150</v>
      </c>
      <c r="BL1971" t="s">
        <v>3506</v>
      </c>
      <c r="BN1971" t="s">
        <v>415</v>
      </c>
      <c r="BQ1971" t="s">
        <v>96</v>
      </c>
      <c r="BR1971" t="b">
        <v>0</v>
      </c>
      <c r="BT1971" t="b">
        <v>0</v>
      </c>
      <c r="BW1971" t="s">
        <v>313</v>
      </c>
      <c r="BX1971" t="b">
        <v>0</v>
      </c>
      <c r="BY1971" s="2">
        <v>44376.857581018521</v>
      </c>
      <c r="CB1971" t="b">
        <v>0</v>
      </c>
      <c r="CC1971" t="b">
        <v>0</v>
      </c>
      <c r="CD1971">
        <v>0</v>
      </c>
      <c r="CE1971">
        <v>0</v>
      </c>
      <c r="CF1971">
        <v>198000</v>
      </c>
      <c r="CG1971">
        <v>0</v>
      </c>
      <c r="CH1971">
        <v>9900</v>
      </c>
      <c r="CI1971">
        <v>5</v>
      </c>
      <c r="CJ1971">
        <v>0</v>
      </c>
      <c r="CK1971">
        <f>YEAR(tbl_Opportunity[[#This Row],[Close Date]])</f>
        <v>2021</v>
      </c>
    </row>
    <row r="1972" spans="1:89">
      <c r="A1972" t="s">
        <v>5551</v>
      </c>
      <c r="B1972" t="b">
        <v>0</v>
      </c>
      <c r="D1972" t="b">
        <v>0</v>
      </c>
      <c r="H1972" s="1">
        <v>44561</v>
      </c>
      <c r="I1972" t="b">
        <v>0</v>
      </c>
      <c r="O1972" t="s">
        <v>2842</v>
      </c>
      <c r="P1972" t="b">
        <v>0</v>
      </c>
      <c r="Q1972" s="2">
        <v>44333.53329861111</v>
      </c>
      <c r="R1972" s="1"/>
      <c r="S1972" t="b">
        <v>0</v>
      </c>
      <c r="U1972" s="1"/>
      <c r="V1972" t="b">
        <v>0</v>
      </c>
      <c r="W1972" s="1">
        <v>44287</v>
      </c>
      <c r="X1972">
        <v>4</v>
      </c>
      <c r="Y1972">
        <v>2021</v>
      </c>
      <c r="Z1972" t="s">
        <v>161</v>
      </c>
      <c r="AA1972" t="s">
        <v>161</v>
      </c>
      <c r="AB1972" t="b">
        <v>0</v>
      </c>
      <c r="AC1972" t="b">
        <v>0</v>
      </c>
      <c r="AE1972" t="b">
        <v>1</v>
      </c>
      <c r="AF1972" t="b">
        <v>0</v>
      </c>
      <c r="AG1972" t="b">
        <v>0</v>
      </c>
      <c r="AH1972" t="s">
        <v>1016</v>
      </c>
      <c r="AI1972" t="b">
        <v>0</v>
      </c>
      <c r="AK1972" t="b">
        <v>0</v>
      </c>
      <c r="AL1972" s="1"/>
      <c r="AM1972" t="s">
        <v>2842</v>
      </c>
      <c r="AN1972" s="2">
        <v>44361.644826388889</v>
      </c>
      <c r="AP1972" s="2"/>
      <c r="AQ1972" s="1">
        <v>44333</v>
      </c>
      <c r="AS1972" t="b">
        <v>0</v>
      </c>
      <c r="AV1972" t="s">
        <v>213</v>
      </c>
      <c r="BB1972" t="s">
        <v>5552</v>
      </c>
      <c r="BD1972" t="b">
        <v>0</v>
      </c>
      <c r="BH1972" t="s">
        <v>2842</v>
      </c>
      <c r="BI1972" t="s">
        <v>155</v>
      </c>
      <c r="BK1972" t="s">
        <v>95</v>
      </c>
      <c r="BL1972" t="s">
        <v>5492</v>
      </c>
      <c r="BN1972" t="s">
        <v>415</v>
      </c>
      <c r="BQ1972" t="s">
        <v>96</v>
      </c>
      <c r="BR1972" t="b">
        <v>0</v>
      </c>
      <c r="BT1972" t="b">
        <v>0</v>
      </c>
      <c r="BW1972" t="s">
        <v>313</v>
      </c>
      <c r="BX1972" t="b">
        <v>0</v>
      </c>
      <c r="BY1972" s="2">
        <v>44376.857581018521</v>
      </c>
      <c r="CB1972" t="b">
        <v>0</v>
      </c>
      <c r="CC1972" t="b">
        <v>0</v>
      </c>
      <c r="CD1972">
        <v>0</v>
      </c>
      <c r="CE1972">
        <v>0</v>
      </c>
      <c r="CF1972">
        <v>48750</v>
      </c>
      <c r="CG1972">
        <v>0</v>
      </c>
      <c r="CH1972">
        <v>2437.5</v>
      </c>
      <c r="CI1972">
        <v>5</v>
      </c>
      <c r="CJ1972">
        <v>0</v>
      </c>
      <c r="CK1972">
        <f>YEAR(tbl_Opportunity[[#This Row],[Close Date]])</f>
        <v>2021</v>
      </c>
    </row>
    <row r="1973" spans="1:89">
      <c r="A1973" t="s">
        <v>5553</v>
      </c>
      <c r="B1973" t="b">
        <v>0</v>
      </c>
      <c r="D1973" t="b">
        <v>0</v>
      </c>
      <c r="H1973" s="1">
        <v>44501</v>
      </c>
      <c r="I1973" t="b">
        <v>0</v>
      </c>
      <c r="O1973" t="s">
        <v>99</v>
      </c>
      <c r="P1973" t="b">
        <v>0</v>
      </c>
      <c r="Q1973" s="2">
        <v>44356.657905092594</v>
      </c>
      <c r="R1973" s="1"/>
      <c r="S1973" t="b">
        <v>0</v>
      </c>
      <c r="U1973" s="1"/>
      <c r="V1973" t="b">
        <v>0</v>
      </c>
      <c r="W1973" s="1">
        <v>44287</v>
      </c>
      <c r="X1973">
        <v>4</v>
      </c>
      <c r="Y1973">
        <v>2021</v>
      </c>
      <c r="Z1973" t="s">
        <v>161</v>
      </c>
      <c r="AA1973" t="s">
        <v>161</v>
      </c>
      <c r="AB1973" t="b">
        <v>0</v>
      </c>
      <c r="AC1973" t="b">
        <v>0</v>
      </c>
      <c r="AE1973" t="b">
        <v>1</v>
      </c>
      <c r="AF1973" t="b">
        <v>0</v>
      </c>
      <c r="AG1973" t="b">
        <v>0</v>
      </c>
      <c r="AH1973" t="s">
        <v>4808</v>
      </c>
      <c r="AI1973" t="b">
        <v>0</v>
      </c>
      <c r="AK1973" t="b">
        <v>0</v>
      </c>
      <c r="AL1973" s="1">
        <v>44356</v>
      </c>
      <c r="AM1973" t="s">
        <v>99</v>
      </c>
      <c r="AN1973" s="2">
        <v>44356.659039351849</v>
      </c>
      <c r="AP1973" s="2"/>
      <c r="AQ1973" s="1">
        <v>44356</v>
      </c>
      <c r="AS1973" t="b">
        <v>0</v>
      </c>
      <c r="AV1973" t="s">
        <v>153</v>
      </c>
      <c r="BB1973" t="s">
        <v>5554</v>
      </c>
      <c r="BD1973" t="b">
        <v>0</v>
      </c>
      <c r="BH1973" t="s">
        <v>142</v>
      </c>
      <c r="BI1973" t="s">
        <v>150</v>
      </c>
      <c r="BK1973" t="s">
        <v>95</v>
      </c>
      <c r="BL1973" t="s">
        <v>5555</v>
      </c>
      <c r="BN1973" t="s">
        <v>415</v>
      </c>
      <c r="BQ1973" t="s">
        <v>96</v>
      </c>
      <c r="BR1973" t="b">
        <v>0</v>
      </c>
      <c r="BT1973" t="b">
        <v>0</v>
      </c>
      <c r="BW1973" t="s">
        <v>166</v>
      </c>
      <c r="BX1973" t="b">
        <v>0</v>
      </c>
      <c r="BY1973" s="2">
        <v>44376.857581018521</v>
      </c>
      <c r="CB1973" t="b">
        <v>0</v>
      </c>
      <c r="CC1973" t="b">
        <v>0</v>
      </c>
      <c r="CD1973">
        <v>0</v>
      </c>
      <c r="CE1973">
        <v>0</v>
      </c>
      <c r="CF1973">
        <v>6500</v>
      </c>
      <c r="CG1973">
        <v>0</v>
      </c>
      <c r="CH1973">
        <v>650</v>
      </c>
      <c r="CI1973">
        <v>10</v>
      </c>
      <c r="CJ1973">
        <v>0</v>
      </c>
      <c r="CK1973">
        <f>YEAR(tbl_Opportunity[[#This Row],[Close Date]])</f>
        <v>2021</v>
      </c>
    </row>
    <row r="1974" spans="1:89">
      <c r="A1974" t="s">
        <v>5556</v>
      </c>
      <c r="B1974" t="b">
        <v>0</v>
      </c>
      <c r="D1974" t="b">
        <v>0</v>
      </c>
      <c r="E1974" t="s">
        <v>3510</v>
      </c>
      <c r="H1974" s="1">
        <v>44501</v>
      </c>
      <c r="I1974" t="b">
        <v>0</v>
      </c>
      <c r="L1974" t="s">
        <v>5557</v>
      </c>
      <c r="O1974" t="s">
        <v>99</v>
      </c>
      <c r="P1974" t="b">
        <v>0</v>
      </c>
      <c r="Q1974" s="2">
        <v>44358.860995370371</v>
      </c>
      <c r="R1974" s="1"/>
      <c r="S1974" t="b">
        <v>0</v>
      </c>
      <c r="U1974" s="1"/>
      <c r="V1974" t="b">
        <v>0</v>
      </c>
      <c r="W1974" s="1">
        <v>44287</v>
      </c>
      <c r="X1974">
        <v>4</v>
      </c>
      <c r="Y1974">
        <v>2021</v>
      </c>
      <c r="Z1974" t="s">
        <v>161</v>
      </c>
      <c r="AA1974" t="s">
        <v>161</v>
      </c>
      <c r="AB1974" t="b">
        <v>0</v>
      </c>
      <c r="AC1974" t="b">
        <v>0</v>
      </c>
      <c r="AE1974" t="b">
        <v>1</v>
      </c>
      <c r="AF1974" t="b">
        <v>0</v>
      </c>
      <c r="AG1974" t="b">
        <v>0</v>
      </c>
      <c r="AH1974" t="s">
        <v>4808</v>
      </c>
      <c r="AI1974" t="b">
        <v>0</v>
      </c>
      <c r="AK1974" t="b">
        <v>0</v>
      </c>
      <c r="AL1974" s="1">
        <v>44376</v>
      </c>
      <c r="AM1974" t="s">
        <v>99</v>
      </c>
      <c r="AN1974" s="2">
        <v>44376.620219907411</v>
      </c>
      <c r="AP1974" s="2"/>
      <c r="AQ1974" s="1">
        <v>44358</v>
      </c>
      <c r="AS1974" t="b">
        <v>0</v>
      </c>
      <c r="AV1974" t="s">
        <v>213</v>
      </c>
      <c r="BB1974" t="s">
        <v>5558</v>
      </c>
      <c r="BD1974" t="b">
        <v>0</v>
      </c>
      <c r="BH1974" t="s">
        <v>99</v>
      </c>
      <c r="BI1974" t="s">
        <v>150</v>
      </c>
      <c r="BK1974" t="s">
        <v>95</v>
      </c>
      <c r="BL1974" t="s">
        <v>5557</v>
      </c>
      <c r="BN1974" t="s">
        <v>415</v>
      </c>
      <c r="BP1974" t="s">
        <v>5559</v>
      </c>
      <c r="BQ1974" t="s">
        <v>96</v>
      </c>
      <c r="BR1974" t="b">
        <v>0</v>
      </c>
      <c r="BT1974" t="b">
        <v>0</v>
      </c>
      <c r="BW1974" t="s">
        <v>166</v>
      </c>
      <c r="BX1974" t="b">
        <v>0</v>
      </c>
      <c r="BY1974" s="2">
        <v>44376.857581018521</v>
      </c>
      <c r="CB1974" t="b">
        <v>0</v>
      </c>
      <c r="CC1974" t="b">
        <v>0</v>
      </c>
      <c r="CD1974">
        <v>0</v>
      </c>
      <c r="CE1974">
        <v>0</v>
      </c>
      <c r="CF1974">
        <v>6500</v>
      </c>
      <c r="CG1974">
        <v>0</v>
      </c>
      <c r="CH1974">
        <v>650</v>
      </c>
      <c r="CI1974">
        <v>10</v>
      </c>
      <c r="CJ1974">
        <v>0</v>
      </c>
      <c r="CK1974">
        <f>YEAR(tbl_Opportunity[[#This Row],[Close Date]])</f>
        <v>2021</v>
      </c>
    </row>
    <row r="1975" spans="1:89">
      <c r="A1975" t="s">
        <v>5560</v>
      </c>
      <c r="B1975" t="b">
        <v>0</v>
      </c>
      <c r="D1975" t="b">
        <v>0</v>
      </c>
      <c r="H1975" s="1">
        <v>44561</v>
      </c>
      <c r="I1975" t="b">
        <v>0</v>
      </c>
      <c r="O1975" t="s">
        <v>99</v>
      </c>
      <c r="P1975" t="b">
        <v>0</v>
      </c>
      <c r="Q1975" s="2">
        <v>44340.771932870368</v>
      </c>
      <c r="R1975" s="1"/>
      <c r="S1975" t="b">
        <v>0</v>
      </c>
      <c r="U1975" s="1"/>
      <c r="V1975" t="b">
        <v>0</v>
      </c>
      <c r="W1975" s="1">
        <v>44287</v>
      </c>
      <c r="X1975">
        <v>4</v>
      </c>
      <c r="Y1975">
        <v>2021</v>
      </c>
      <c r="Z1975" t="s">
        <v>161</v>
      </c>
      <c r="AA1975" t="s">
        <v>161</v>
      </c>
      <c r="AB1975" t="b">
        <v>0</v>
      </c>
      <c r="AC1975" t="b">
        <v>0</v>
      </c>
      <c r="AE1975" t="b">
        <v>1</v>
      </c>
      <c r="AF1975" t="b">
        <v>0</v>
      </c>
      <c r="AG1975" t="b">
        <v>0</v>
      </c>
      <c r="AH1975" t="s">
        <v>1016</v>
      </c>
      <c r="AI1975" t="b">
        <v>0</v>
      </c>
      <c r="AK1975" t="b">
        <v>0</v>
      </c>
      <c r="AL1975" s="1">
        <v>44340</v>
      </c>
      <c r="AM1975" t="s">
        <v>99</v>
      </c>
      <c r="AN1975" s="2">
        <v>44364.812604166669</v>
      </c>
      <c r="AP1975" s="2"/>
      <c r="AQ1975" s="1">
        <v>44340</v>
      </c>
      <c r="AS1975" t="b">
        <v>0</v>
      </c>
      <c r="AV1975" t="s">
        <v>213</v>
      </c>
      <c r="BB1975" t="s">
        <v>5561</v>
      </c>
      <c r="BD1975" t="b">
        <v>0</v>
      </c>
      <c r="BH1975" t="s">
        <v>332</v>
      </c>
      <c r="BI1975" t="s">
        <v>155</v>
      </c>
      <c r="BK1975" t="s">
        <v>95</v>
      </c>
      <c r="BL1975" t="s">
        <v>5562</v>
      </c>
      <c r="BN1975" t="s">
        <v>415</v>
      </c>
      <c r="BP1975" t="s">
        <v>5563</v>
      </c>
      <c r="BQ1975" t="s">
        <v>96</v>
      </c>
      <c r="BR1975" t="b">
        <v>0</v>
      </c>
      <c r="BT1975" t="b">
        <v>0</v>
      </c>
      <c r="BW1975" t="s">
        <v>166</v>
      </c>
      <c r="BX1975" t="b">
        <v>0</v>
      </c>
      <c r="BY1975" s="2">
        <v>44376.857581018521</v>
      </c>
      <c r="CB1975" t="b">
        <v>0</v>
      </c>
      <c r="CC1975" t="b">
        <v>0</v>
      </c>
      <c r="CD1975">
        <v>0</v>
      </c>
      <c r="CE1975">
        <v>0</v>
      </c>
      <c r="CF1975">
        <v>136072.72</v>
      </c>
      <c r="CG1975">
        <v>0</v>
      </c>
      <c r="CH1975">
        <v>13607.27</v>
      </c>
      <c r="CI1975">
        <v>10</v>
      </c>
      <c r="CJ1975">
        <v>0</v>
      </c>
      <c r="CK1975">
        <f>YEAR(tbl_Opportunity[[#This Row],[Close Date]])</f>
        <v>2021</v>
      </c>
    </row>
    <row r="1976" spans="1:89">
      <c r="A1976" t="s">
        <v>5564</v>
      </c>
      <c r="B1976" t="b">
        <v>0</v>
      </c>
      <c r="D1976" t="b">
        <v>0</v>
      </c>
      <c r="H1976" s="1">
        <v>44561</v>
      </c>
      <c r="I1976" t="b">
        <v>0</v>
      </c>
      <c r="O1976" t="s">
        <v>142</v>
      </c>
      <c r="P1976" t="b">
        <v>0</v>
      </c>
      <c r="Q1976" s="2">
        <v>44328.759988425925</v>
      </c>
      <c r="R1976" s="1"/>
      <c r="S1976" t="b">
        <v>0</v>
      </c>
      <c r="T1976" t="s">
        <v>1346</v>
      </c>
      <c r="U1976" s="1">
        <v>44561</v>
      </c>
      <c r="V1976" t="b">
        <v>0</v>
      </c>
      <c r="W1976" s="1">
        <v>44287</v>
      </c>
      <c r="X1976">
        <v>4</v>
      </c>
      <c r="Y1976">
        <v>2021</v>
      </c>
      <c r="Z1976" t="s">
        <v>161</v>
      </c>
      <c r="AA1976" t="s">
        <v>161</v>
      </c>
      <c r="AB1976" t="b">
        <v>0</v>
      </c>
      <c r="AC1976" t="b">
        <v>0</v>
      </c>
      <c r="AD1976" t="s">
        <v>646</v>
      </c>
      <c r="AE1976" t="b">
        <v>1</v>
      </c>
      <c r="AF1976" t="b">
        <v>0</v>
      </c>
      <c r="AG1976" t="b">
        <v>0</v>
      </c>
      <c r="AH1976" t="s">
        <v>4808</v>
      </c>
      <c r="AI1976" t="b">
        <v>0</v>
      </c>
      <c r="AK1976" t="b">
        <v>0</v>
      </c>
      <c r="AL1976" s="1"/>
      <c r="AM1976" t="s">
        <v>142</v>
      </c>
      <c r="AN1976" s="2">
        <v>44328.760462962964</v>
      </c>
      <c r="AP1976" s="2"/>
      <c r="AQ1976" s="1">
        <v>44328</v>
      </c>
      <c r="AS1976" t="b">
        <v>0</v>
      </c>
      <c r="AV1976" t="s">
        <v>213</v>
      </c>
      <c r="BB1976" t="s">
        <v>5565</v>
      </c>
      <c r="BD1976" t="b">
        <v>0</v>
      </c>
      <c r="BH1976" t="s">
        <v>142</v>
      </c>
      <c r="BI1976" t="s">
        <v>150</v>
      </c>
      <c r="BK1976" t="s">
        <v>95</v>
      </c>
      <c r="BL1976" t="s">
        <v>5566</v>
      </c>
      <c r="BN1976" t="s">
        <v>415</v>
      </c>
      <c r="BQ1976" t="s">
        <v>96</v>
      </c>
      <c r="BR1976" t="b">
        <v>0</v>
      </c>
      <c r="BT1976" t="b">
        <v>0</v>
      </c>
      <c r="BW1976" t="s">
        <v>313</v>
      </c>
      <c r="BX1976" t="b">
        <v>0</v>
      </c>
      <c r="BY1976" s="2">
        <v>44376.857581018521</v>
      </c>
      <c r="CB1976" t="b">
        <v>0</v>
      </c>
      <c r="CC1976" t="b">
        <v>0</v>
      </c>
      <c r="CD1976">
        <v>0</v>
      </c>
      <c r="CE1976">
        <v>0</v>
      </c>
      <c r="CF1976">
        <v>58500</v>
      </c>
      <c r="CG1976">
        <v>0</v>
      </c>
      <c r="CH1976">
        <v>2925</v>
      </c>
      <c r="CI1976">
        <v>5</v>
      </c>
      <c r="CJ1976">
        <v>0</v>
      </c>
      <c r="CK1976">
        <f>YEAR(tbl_Opportunity[[#This Row],[Close Date]])</f>
        <v>2021</v>
      </c>
    </row>
    <row r="1977" spans="1:89">
      <c r="A1977" t="s">
        <v>5567</v>
      </c>
      <c r="B1977" t="b">
        <v>0</v>
      </c>
      <c r="D1977" t="b">
        <v>0</v>
      </c>
      <c r="E1977" t="s">
        <v>3510</v>
      </c>
      <c r="H1977" s="1">
        <v>44561</v>
      </c>
      <c r="I1977" t="b">
        <v>0</v>
      </c>
      <c r="O1977" t="s">
        <v>99</v>
      </c>
      <c r="P1977" t="b">
        <v>0</v>
      </c>
      <c r="Q1977" s="2">
        <v>44376.764733796299</v>
      </c>
      <c r="R1977" s="1"/>
      <c r="S1977" t="b">
        <v>0</v>
      </c>
      <c r="U1977" s="1"/>
      <c r="V1977" t="b">
        <v>0</v>
      </c>
      <c r="W1977" s="1">
        <v>44287</v>
      </c>
      <c r="X1977">
        <v>4</v>
      </c>
      <c r="Y1977">
        <v>2021</v>
      </c>
      <c r="Z1977" t="s">
        <v>161</v>
      </c>
      <c r="AA1977" t="s">
        <v>161</v>
      </c>
      <c r="AB1977" t="b">
        <v>0</v>
      </c>
      <c r="AC1977" t="b">
        <v>0</v>
      </c>
      <c r="AE1977" t="b">
        <v>1</v>
      </c>
      <c r="AF1977" t="b">
        <v>0</v>
      </c>
      <c r="AG1977" t="b">
        <v>0</v>
      </c>
      <c r="AH1977" t="s">
        <v>4812</v>
      </c>
      <c r="AI1977" t="b">
        <v>0</v>
      </c>
      <c r="AK1977" t="b">
        <v>0</v>
      </c>
      <c r="AL1977" s="1">
        <v>44376</v>
      </c>
      <c r="AM1977" t="s">
        <v>99</v>
      </c>
      <c r="AN1977" s="2">
        <v>44376.770995370367</v>
      </c>
      <c r="AP1977" s="2"/>
      <c r="AQ1977" s="1">
        <v>44376</v>
      </c>
      <c r="AS1977" t="b">
        <v>0</v>
      </c>
      <c r="AV1977" t="s">
        <v>3069</v>
      </c>
      <c r="BB1977" t="s">
        <v>5568</v>
      </c>
      <c r="BD1977" t="b">
        <v>0</v>
      </c>
      <c r="BH1977" t="s">
        <v>99</v>
      </c>
      <c r="BI1977" t="s">
        <v>150</v>
      </c>
      <c r="BK1977" t="s">
        <v>384</v>
      </c>
      <c r="BL1977" t="s">
        <v>5569</v>
      </c>
      <c r="BN1977" t="s">
        <v>415</v>
      </c>
      <c r="BP1977" t="s">
        <v>5570</v>
      </c>
      <c r="BQ1977" t="s">
        <v>96</v>
      </c>
      <c r="BR1977" t="b">
        <v>0</v>
      </c>
      <c r="BT1977" t="b">
        <v>0</v>
      </c>
      <c r="BW1977" t="s">
        <v>313</v>
      </c>
      <c r="BX1977" t="b">
        <v>0</v>
      </c>
      <c r="BY1977" s="2">
        <v>44376.857581018521</v>
      </c>
      <c r="CB1977" t="b">
        <v>0</v>
      </c>
      <c r="CC1977" t="b">
        <v>0</v>
      </c>
      <c r="CD1977">
        <v>0</v>
      </c>
      <c r="CE1977">
        <v>0</v>
      </c>
      <c r="CF1977">
        <v>6500</v>
      </c>
      <c r="CG1977">
        <v>0</v>
      </c>
      <c r="CH1977">
        <v>325</v>
      </c>
      <c r="CI1977">
        <v>5</v>
      </c>
      <c r="CJ1977">
        <v>0</v>
      </c>
      <c r="CK1977">
        <f>YEAR(tbl_Opportunity[[#This Row],[Close Date]])</f>
        <v>2021</v>
      </c>
    </row>
    <row r="1978" spans="1:89">
      <c r="A1978" t="s">
        <v>5483</v>
      </c>
      <c r="B1978" t="b">
        <v>0</v>
      </c>
      <c r="D1978" t="b">
        <v>0</v>
      </c>
      <c r="E1978" t="s">
        <v>3510</v>
      </c>
      <c r="H1978" s="1">
        <v>44484</v>
      </c>
      <c r="I1978" t="b">
        <v>0</v>
      </c>
      <c r="O1978" t="s">
        <v>99</v>
      </c>
      <c r="P1978" t="b">
        <v>0</v>
      </c>
      <c r="Q1978" s="2">
        <v>44376.841238425928</v>
      </c>
      <c r="R1978" s="1"/>
      <c r="S1978" t="b">
        <v>0</v>
      </c>
      <c r="U1978" s="1"/>
      <c r="V1978" t="b">
        <v>0</v>
      </c>
      <c r="W1978" s="1">
        <v>44287</v>
      </c>
      <c r="X1978">
        <v>4</v>
      </c>
      <c r="Y1978">
        <v>2021</v>
      </c>
      <c r="Z1978" t="s">
        <v>161</v>
      </c>
      <c r="AA1978" t="s">
        <v>161</v>
      </c>
      <c r="AB1978" t="b">
        <v>0</v>
      </c>
      <c r="AC1978" t="b">
        <v>0</v>
      </c>
      <c r="AE1978" t="b">
        <v>1</v>
      </c>
      <c r="AF1978" t="b">
        <v>0</v>
      </c>
      <c r="AG1978" t="b">
        <v>0</v>
      </c>
      <c r="AH1978" t="s">
        <v>4808</v>
      </c>
      <c r="AI1978" t="b">
        <v>0</v>
      </c>
      <c r="AK1978" t="b">
        <v>0</v>
      </c>
      <c r="AL1978" s="1"/>
      <c r="AM1978" t="s">
        <v>99</v>
      </c>
      <c r="AN1978" s="2">
        <v>44376.841423611113</v>
      </c>
      <c r="AP1978" s="2"/>
      <c r="AQ1978" s="1">
        <v>44376</v>
      </c>
      <c r="AS1978" t="b">
        <v>0</v>
      </c>
      <c r="AV1978" t="s">
        <v>153</v>
      </c>
      <c r="BB1978" t="s">
        <v>5571</v>
      </c>
      <c r="BD1978" t="b">
        <v>0</v>
      </c>
      <c r="BH1978" t="s">
        <v>99</v>
      </c>
      <c r="BI1978" t="s">
        <v>150</v>
      </c>
      <c r="BK1978" t="s">
        <v>384</v>
      </c>
      <c r="BL1978" t="s">
        <v>5572</v>
      </c>
      <c r="BN1978" t="s">
        <v>415</v>
      </c>
      <c r="BQ1978" t="s">
        <v>96</v>
      </c>
      <c r="BR1978" t="b">
        <v>0</v>
      </c>
      <c r="BT1978" t="b">
        <v>0</v>
      </c>
      <c r="BW1978" t="s">
        <v>339</v>
      </c>
      <c r="BX1978" t="b">
        <v>0</v>
      </c>
      <c r="BY1978" s="2">
        <v>44376.857581018521</v>
      </c>
      <c r="CB1978" t="b">
        <v>0</v>
      </c>
      <c r="CC1978" t="b">
        <v>0</v>
      </c>
      <c r="CD1978">
        <v>0</v>
      </c>
      <c r="CE1978">
        <v>0</v>
      </c>
      <c r="CF1978">
        <v>6500</v>
      </c>
      <c r="CG1978">
        <v>0</v>
      </c>
      <c r="CH1978">
        <v>1950</v>
      </c>
      <c r="CI1978">
        <v>30</v>
      </c>
      <c r="CJ1978">
        <v>0</v>
      </c>
      <c r="CK1978">
        <f>YEAR(tbl_Opportunity[[#This Row],[Close Date]])</f>
        <v>2021</v>
      </c>
    </row>
    <row r="1979" spans="1:89">
      <c r="A1979" t="s">
        <v>5573</v>
      </c>
      <c r="B1979" t="b">
        <v>0</v>
      </c>
      <c r="D1979" t="b">
        <v>0</v>
      </c>
      <c r="H1979" s="1">
        <v>44561</v>
      </c>
      <c r="I1979" t="b">
        <v>0</v>
      </c>
      <c r="O1979" t="s">
        <v>514</v>
      </c>
      <c r="P1979" t="b">
        <v>0</v>
      </c>
      <c r="Q1979" s="2">
        <v>44337.697916666664</v>
      </c>
      <c r="R1979" s="1"/>
      <c r="S1979" t="b">
        <v>0</v>
      </c>
      <c r="T1979" t="s">
        <v>417</v>
      </c>
      <c r="U1979" s="1"/>
      <c r="V1979" t="b">
        <v>0</v>
      </c>
      <c r="W1979" s="1">
        <v>44287</v>
      </c>
      <c r="X1979">
        <v>4</v>
      </c>
      <c r="Y1979">
        <v>2021</v>
      </c>
      <c r="Z1979" t="s">
        <v>161</v>
      </c>
      <c r="AA1979" t="s">
        <v>161</v>
      </c>
      <c r="AB1979" t="b">
        <v>0</v>
      </c>
      <c r="AC1979" t="b">
        <v>0</v>
      </c>
      <c r="AE1979" t="b">
        <v>1</v>
      </c>
      <c r="AF1979" t="b">
        <v>0</v>
      </c>
      <c r="AG1979" t="b">
        <v>0</v>
      </c>
      <c r="AH1979" t="s">
        <v>4812</v>
      </c>
      <c r="AI1979" t="b">
        <v>0</v>
      </c>
      <c r="AK1979" t="b">
        <v>0</v>
      </c>
      <c r="AL1979" s="1"/>
      <c r="AM1979" t="s">
        <v>514</v>
      </c>
      <c r="AN1979" s="2">
        <v>44337.742337962962</v>
      </c>
      <c r="AP1979" s="2"/>
      <c r="AQ1979" s="1">
        <v>44337</v>
      </c>
      <c r="AS1979" t="b">
        <v>0</v>
      </c>
      <c r="AV1979" t="s">
        <v>213</v>
      </c>
      <c r="BB1979" t="s">
        <v>5574</v>
      </c>
      <c r="BD1979" t="b">
        <v>0</v>
      </c>
      <c r="BH1979" t="s">
        <v>332</v>
      </c>
      <c r="BI1979" t="s">
        <v>155</v>
      </c>
      <c r="BK1979" t="s">
        <v>384</v>
      </c>
      <c r="BL1979" t="s">
        <v>5217</v>
      </c>
      <c r="BN1979" t="s">
        <v>415</v>
      </c>
      <c r="BP1979" t="s">
        <v>5575</v>
      </c>
      <c r="BQ1979" t="s">
        <v>96</v>
      </c>
      <c r="BR1979" t="b">
        <v>0</v>
      </c>
      <c r="BT1979" t="b">
        <v>0</v>
      </c>
      <c r="BW1979" t="s">
        <v>166</v>
      </c>
      <c r="BX1979" t="b">
        <v>0</v>
      </c>
      <c r="BY1979" s="2">
        <v>44376.857581018521</v>
      </c>
      <c r="CB1979" t="b">
        <v>0</v>
      </c>
      <c r="CC1979" t="b">
        <v>0</v>
      </c>
      <c r="CD1979">
        <v>0</v>
      </c>
      <c r="CE1979">
        <v>0</v>
      </c>
      <c r="CF1979">
        <v>200943.3</v>
      </c>
      <c r="CG1979">
        <v>0</v>
      </c>
      <c r="CH1979">
        <v>20094.330000000002</v>
      </c>
      <c r="CI1979">
        <v>10</v>
      </c>
      <c r="CJ1979">
        <v>0</v>
      </c>
      <c r="CK1979">
        <f>YEAR(tbl_Opportunity[[#This Row],[Close Date]])</f>
        <v>2021</v>
      </c>
    </row>
    <row r="1980" spans="1:89">
      <c r="A1980" t="s">
        <v>3380</v>
      </c>
      <c r="B1980" t="b">
        <v>0</v>
      </c>
      <c r="D1980" t="b">
        <v>0</v>
      </c>
      <c r="H1980" s="1">
        <v>44561</v>
      </c>
      <c r="I1980" t="b">
        <v>0</v>
      </c>
      <c r="O1980" t="s">
        <v>3381</v>
      </c>
      <c r="P1980" t="b">
        <v>0</v>
      </c>
      <c r="Q1980" s="2">
        <v>44358.76284722222</v>
      </c>
      <c r="R1980" s="1"/>
      <c r="S1980" t="b">
        <v>0</v>
      </c>
      <c r="U1980" s="1"/>
      <c r="V1980" t="b">
        <v>0</v>
      </c>
      <c r="W1980" s="1">
        <v>44287</v>
      </c>
      <c r="X1980">
        <v>4</v>
      </c>
      <c r="Y1980">
        <v>2021</v>
      </c>
      <c r="Z1980" t="s">
        <v>161</v>
      </c>
      <c r="AA1980" t="s">
        <v>161</v>
      </c>
      <c r="AB1980" t="b">
        <v>0</v>
      </c>
      <c r="AC1980" t="b">
        <v>0</v>
      </c>
      <c r="AE1980" t="b">
        <v>1</v>
      </c>
      <c r="AF1980" t="b">
        <v>0</v>
      </c>
      <c r="AG1980" t="b">
        <v>0</v>
      </c>
      <c r="AH1980" t="s">
        <v>1016</v>
      </c>
      <c r="AI1980" t="b">
        <v>0</v>
      </c>
      <c r="AK1980" t="b">
        <v>0</v>
      </c>
      <c r="AL1980" s="1"/>
      <c r="AM1980" t="s">
        <v>3381</v>
      </c>
      <c r="AN1980" s="2">
        <v>44361.087384259263</v>
      </c>
      <c r="AP1980" s="2"/>
      <c r="AQ1980" s="1">
        <v>44358</v>
      </c>
      <c r="AS1980" t="b">
        <v>0</v>
      </c>
      <c r="AV1980" t="s">
        <v>213</v>
      </c>
      <c r="BB1980" t="s">
        <v>5576</v>
      </c>
      <c r="BD1980" t="b">
        <v>0</v>
      </c>
      <c r="BH1980" t="s">
        <v>3381</v>
      </c>
      <c r="BI1980" t="s">
        <v>155</v>
      </c>
      <c r="BK1980" t="s">
        <v>384</v>
      </c>
      <c r="BL1980" t="s">
        <v>3383</v>
      </c>
      <c r="BN1980" t="s">
        <v>415</v>
      </c>
      <c r="BQ1980" t="s">
        <v>96</v>
      </c>
      <c r="BR1980" t="b">
        <v>0</v>
      </c>
      <c r="BS1980" t="s">
        <v>95</v>
      </c>
      <c r="BT1980" t="b">
        <v>0</v>
      </c>
      <c r="BW1980" t="s">
        <v>313</v>
      </c>
      <c r="BX1980" t="b">
        <v>0</v>
      </c>
      <c r="BY1980" s="2">
        <v>44376.857581018521</v>
      </c>
      <c r="CB1980" t="b">
        <v>0</v>
      </c>
      <c r="CC1980" t="b">
        <v>0</v>
      </c>
      <c r="CD1980">
        <v>0</v>
      </c>
      <c r="CE1980">
        <v>0</v>
      </c>
      <c r="CF1980">
        <v>55359</v>
      </c>
      <c r="CG1980">
        <v>0</v>
      </c>
      <c r="CH1980">
        <v>2767.95</v>
      </c>
      <c r="CI1980">
        <v>5</v>
      </c>
      <c r="CJ1980">
        <v>0</v>
      </c>
      <c r="CK1980">
        <f>YEAR(tbl_Opportunity[[#This Row],[Close Date]])</f>
        <v>2021</v>
      </c>
    </row>
    <row r="1981" spans="1:89">
      <c r="A1981" t="s">
        <v>5577</v>
      </c>
      <c r="B1981" t="b">
        <v>0</v>
      </c>
      <c r="D1981" t="b">
        <v>0</v>
      </c>
      <c r="H1981" s="1">
        <v>44561</v>
      </c>
      <c r="I1981" t="b">
        <v>0</v>
      </c>
      <c r="O1981" t="s">
        <v>114</v>
      </c>
      <c r="P1981" t="b">
        <v>0</v>
      </c>
      <c r="Q1981" s="2">
        <v>44361.857731481483</v>
      </c>
      <c r="R1981" s="1"/>
      <c r="S1981" t="b">
        <v>0</v>
      </c>
      <c r="U1981" s="1"/>
      <c r="V1981" t="b">
        <v>0</v>
      </c>
      <c r="W1981" s="1">
        <v>44287</v>
      </c>
      <c r="X1981">
        <v>4</v>
      </c>
      <c r="Y1981">
        <v>2021</v>
      </c>
      <c r="Z1981" t="s">
        <v>161</v>
      </c>
      <c r="AA1981" t="s">
        <v>161</v>
      </c>
      <c r="AB1981" t="b">
        <v>0</v>
      </c>
      <c r="AC1981" t="b">
        <v>0</v>
      </c>
      <c r="AE1981" t="b">
        <v>1</v>
      </c>
      <c r="AF1981" t="b">
        <v>0</v>
      </c>
      <c r="AG1981" t="b">
        <v>0</v>
      </c>
      <c r="AH1981" t="s">
        <v>1016</v>
      </c>
      <c r="AI1981" t="b">
        <v>0</v>
      </c>
      <c r="AK1981" t="b">
        <v>0</v>
      </c>
      <c r="AL1981" s="1"/>
      <c r="AM1981" t="s">
        <v>114</v>
      </c>
      <c r="AN1981" s="2">
        <v>44361.8593287037</v>
      </c>
      <c r="AP1981" s="2"/>
      <c r="AQ1981" s="1">
        <v>44361</v>
      </c>
      <c r="AS1981" t="b">
        <v>0</v>
      </c>
      <c r="AV1981" t="s">
        <v>213</v>
      </c>
      <c r="BB1981" t="s">
        <v>5578</v>
      </c>
      <c r="BD1981" t="b">
        <v>0</v>
      </c>
      <c r="BH1981" t="s">
        <v>114</v>
      </c>
      <c r="BI1981" t="s">
        <v>155</v>
      </c>
      <c r="BK1981" t="s">
        <v>384</v>
      </c>
      <c r="BL1981" t="s">
        <v>156</v>
      </c>
      <c r="BN1981" t="s">
        <v>415</v>
      </c>
      <c r="BQ1981" t="s">
        <v>96</v>
      </c>
      <c r="BR1981" t="b">
        <v>0</v>
      </c>
      <c r="BS1981" t="s">
        <v>102</v>
      </c>
      <c r="BT1981" t="b">
        <v>0</v>
      </c>
      <c r="BW1981" t="s">
        <v>339</v>
      </c>
      <c r="BX1981" t="b">
        <v>0</v>
      </c>
      <c r="BY1981" s="2">
        <v>44376.857581018521</v>
      </c>
      <c r="CB1981" t="b">
        <v>0</v>
      </c>
      <c r="CC1981" t="b">
        <v>0</v>
      </c>
      <c r="CD1981">
        <v>0</v>
      </c>
      <c r="CE1981">
        <v>0</v>
      </c>
      <c r="CF1981">
        <v>56577.75</v>
      </c>
      <c r="CG1981">
        <v>0</v>
      </c>
      <c r="CH1981">
        <v>16973.330000000002</v>
      </c>
      <c r="CI1981">
        <v>30</v>
      </c>
      <c r="CJ1981">
        <v>0</v>
      </c>
      <c r="CK1981">
        <f>YEAR(tbl_Opportunity[[#This Row],[Close Date]])</f>
        <v>2021</v>
      </c>
    </row>
    <row r="1982" spans="1:89">
      <c r="A1982" t="s">
        <v>5579</v>
      </c>
      <c r="B1982" t="b">
        <v>0</v>
      </c>
      <c r="D1982" t="b">
        <v>0</v>
      </c>
      <c r="H1982" s="1">
        <v>44561</v>
      </c>
      <c r="I1982" t="b">
        <v>0</v>
      </c>
      <c r="O1982" t="s">
        <v>2842</v>
      </c>
      <c r="P1982" t="b">
        <v>0</v>
      </c>
      <c r="Q1982" s="2">
        <v>44376.645787037036</v>
      </c>
      <c r="R1982" s="1"/>
      <c r="S1982" t="b">
        <v>0</v>
      </c>
      <c r="U1982" s="1"/>
      <c r="V1982" t="b">
        <v>0</v>
      </c>
      <c r="W1982" s="1">
        <v>44287</v>
      </c>
      <c r="X1982">
        <v>4</v>
      </c>
      <c r="Y1982">
        <v>2021</v>
      </c>
      <c r="Z1982" t="s">
        <v>161</v>
      </c>
      <c r="AA1982" t="s">
        <v>161</v>
      </c>
      <c r="AB1982" t="b">
        <v>0</v>
      </c>
      <c r="AC1982" t="b">
        <v>0</v>
      </c>
      <c r="AE1982" t="b">
        <v>1</v>
      </c>
      <c r="AF1982" t="b">
        <v>0</v>
      </c>
      <c r="AG1982" t="b">
        <v>0</v>
      </c>
      <c r="AH1982" t="s">
        <v>1016</v>
      </c>
      <c r="AI1982" t="b">
        <v>0</v>
      </c>
      <c r="AK1982" t="b">
        <v>0</v>
      </c>
      <c r="AL1982" s="1"/>
      <c r="AM1982" t="s">
        <v>2842</v>
      </c>
      <c r="AN1982" s="2">
        <v>44376.648275462961</v>
      </c>
      <c r="AP1982" s="2"/>
      <c r="AQ1982" s="1">
        <v>44376</v>
      </c>
      <c r="AS1982" t="b">
        <v>0</v>
      </c>
      <c r="AV1982" t="s">
        <v>213</v>
      </c>
      <c r="BB1982" t="s">
        <v>5580</v>
      </c>
      <c r="BD1982" t="b">
        <v>0</v>
      </c>
      <c r="BH1982" t="s">
        <v>2842</v>
      </c>
      <c r="BI1982" t="s">
        <v>155</v>
      </c>
      <c r="BK1982" t="s">
        <v>102</v>
      </c>
      <c r="BL1982" t="s">
        <v>3379</v>
      </c>
      <c r="BN1982" t="s">
        <v>415</v>
      </c>
      <c r="BQ1982" t="s">
        <v>96</v>
      </c>
      <c r="BR1982" t="b">
        <v>0</v>
      </c>
      <c r="BS1982" t="s">
        <v>157</v>
      </c>
      <c r="BT1982" t="b">
        <v>0</v>
      </c>
      <c r="BW1982" t="s">
        <v>166</v>
      </c>
      <c r="BX1982" t="b">
        <v>0</v>
      </c>
      <c r="BY1982" s="2">
        <v>44376.857581018521</v>
      </c>
      <c r="CB1982" t="b">
        <v>0</v>
      </c>
      <c r="CC1982" t="b">
        <v>0</v>
      </c>
      <c r="CD1982">
        <v>0</v>
      </c>
      <c r="CE1982">
        <v>0</v>
      </c>
      <c r="CF1982">
        <v>48750</v>
      </c>
      <c r="CG1982">
        <v>0</v>
      </c>
      <c r="CH1982">
        <v>4875</v>
      </c>
      <c r="CI1982">
        <v>10</v>
      </c>
      <c r="CJ1982">
        <v>0</v>
      </c>
      <c r="CK1982">
        <f>YEAR(tbl_Opportunity[[#This Row],[Close Date]])</f>
        <v>2021</v>
      </c>
    </row>
    <row r="1983" spans="1:89">
      <c r="A1983" t="s">
        <v>444</v>
      </c>
      <c r="B1983" t="b">
        <v>0</v>
      </c>
      <c r="D1983" t="b">
        <v>0</v>
      </c>
      <c r="E1983" t="s">
        <v>3510</v>
      </c>
      <c r="H1983" s="1">
        <v>44470</v>
      </c>
      <c r="I1983" t="b">
        <v>0</v>
      </c>
      <c r="O1983" t="s">
        <v>99</v>
      </c>
      <c r="P1983" t="b">
        <v>0</v>
      </c>
      <c r="Q1983" s="2">
        <v>44333.67114583333</v>
      </c>
      <c r="R1983" s="1"/>
      <c r="S1983" t="b">
        <v>0</v>
      </c>
      <c r="U1983" s="1"/>
      <c r="V1983" t="b">
        <v>0</v>
      </c>
      <c r="W1983" s="1">
        <v>44287</v>
      </c>
      <c r="X1983">
        <v>4</v>
      </c>
      <c r="Y1983">
        <v>2021</v>
      </c>
      <c r="Z1983" t="s">
        <v>1659</v>
      </c>
      <c r="AA1983" t="s">
        <v>1660</v>
      </c>
      <c r="AB1983" t="b">
        <v>0</v>
      </c>
      <c r="AC1983" t="b">
        <v>0</v>
      </c>
      <c r="AE1983" t="b">
        <v>1</v>
      </c>
      <c r="AF1983" t="b">
        <v>0</v>
      </c>
      <c r="AG1983" t="b">
        <v>0</v>
      </c>
      <c r="AH1983" t="s">
        <v>4808</v>
      </c>
      <c r="AI1983" t="b">
        <v>0</v>
      </c>
      <c r="AK1983" t="b">
        <v>0</v>
      </c>
      <c r="AL1983" s="1">
        <v>44368</v>
      </c>
      <c r="AM1983" t="s">
        <v>99</v>
      </c>
      <c r="AN1983" s="2">
        <v>44375.566782407404</v>
      </c>
      <c r="AP1983" s="2">
        <v>44368.550509259258</v>
      </c>
      <c r="AQ1983" s="1">
        <v>44368</v>
      </c>
      <c r="AS1983" t="b">
        <v>0</v>
      </c>
      <c r="AV1983" t="s">
        <v>153</v>
      </c>
      <c r="BB1983" t="s">
        <v>5581</v>
      </c>
      <c r="BD1983" t="b">
        <v>0</v>
      </c>
      <c r="BH1983" t="s">
        <v>99</v>
      </c>
      <c r="BI1983" t="s">
        <v>150</v>
      </c>
      <c r="BK1983" t="s">
        <v>95</v>
      </c>
      <c r="BN1983" t="s">
        <v>415</v>
      </c>
      <c r="BP1983" t="s">
        <v>5582</v>
      </c>
      <c r="BQ1983" t="s">
        <v>96</v>
      </c>
      <c r="BR1983" t="b">
        <v>0</v>
      </c>
      <c r="BT1983" t="b">
        <v>0</v>
      </c>
      <c r="BW1983" t="s">
        <v>2863</v>
      </c>
      <c r="BX1983" t="b">
        <v>0</v>
      </c>
      <c r="BY1983" s="2">
        <v>44376.857581018521</v>
      </c>
      <c r="CB1983" t="b">
        <v>0</v>
      </c>
      <c r="CC1983" t="b">
        <v>0</v>
      </c>
      <c r="CD1983">
        <v>1</v>
      </c>
      <c r="CE1983">
        <v>1</v>
      </c>
      <c r="CF1983">
        <v>12350</v>
      </c>
      <c r="CG1983">
        <v>0</v>
      </c>
      <c r="CH1983">
        <v>6175</v>
      </c>
      <c r="CI1983">
        <v>50</v>
      </c>
      <c r="CJ1983">
        <v>0</v>
      </c>
      <c r="CK1983">
        <f>YEAR(tbl_Opportunity[[#This Row],[Close Date]])</f>
        <v>2021</v>
      </c>
    </row>
    <row r="1984" spans="1:89">
      <c r="A1984" t="s">
        <v>5583</v>
      </c>
      <c r="B1984" t="b">
        <v>0</v>
      </c>
      <c r="D1984" t="b">
        <v>0</v>
      </c>
      <c r="H1984" s="1">
        <v>44538</v>
      </c>
      <c r="I1984" t="b">
        <v>0</v>
      </c>
      <c r="O1984" t="s">
        <v>514</v>
      </c>
      <c r="P1984" t="b">
        <v>0</v>
      </c>
      <c r="Q1984" s="2">
        <v>44371.565439814818</v>
      </c>
      <c r="R1984" s="1"/>
      <c r="S1984" t="b">
        <v>0</v>
      </c>
      <c r="U1984" s="1"/>
      <c r="V1984" t="b">
        <v>0</v>
      </c>
      <c r="W1984" s="1">
        <v>44287</v>
      </c>
      <c r="X1984">
        <v>4</v>
      </c>
      <c r="Y1984">
        <v>2021</v>
      </c>
      <c r="Z1984" t="s">
        <v>2564</v>
      </c>
      <c r="AA1984" t="s">
        <v>2565</v>
      </c>
      <c r="AB1984" t="b">
        <v>0</v>
      </c>
      <c r="AC1984" t="b">
        <v>0</v>
      </c>
      <c r="AE1984" t="b">
        <v>1</v>
      </c>
      <c r="AF1984" t="b">
        <v>0</v>
      </c>
      <c r="AG1984" t="b">
        <v>0</v>
      </c>
      <c r="AH1984" t="s">
        <v>4863</v>
      </c>
      <c r="AI1984" t="b">
        <v>0</v>
      </c>
      <c r="AK1984" t="b">
        <v>0</v>
      </c>
      <c r="AL1984" s="1"/>
      <c r="AM1984" t="s">
        <v>99</v>
      </c>
      <c r="AN1984" s="2">
        <v>44538.691666666666</v>
      </c>
      <c r="AP1984" s="2">
        <v>44538.685960648145</v>
      </c>
      <c r="AQ1984" s="1">
        <v>44538</v>
      </c>
      <c r="AS1984" t="b">
        <v>0</v>
      </c>
      <c r="AV1984" t="s">
        <v>3069</v>
      </c>
      <c r="BB1984" t="s">
        <v>5584</v>
      </c>
      <c r="BD1984" t="b">
        <v>0</v>
      </c>
      <c r="BH1984" t="s">
        <v>514</v>
      </c>
      <c r="BI1984" t="s">
        <v>150</v>
      </c>
      <c r="BK1984" t="s">
        <v>102</v>
      </c>
      <c r="BL1984" t="s">
        <v>5585</v>
      </c>
      <c r="BN1984" t="s">
        <v>415</v>
      </c>
      <c r="BP1984" t="s">
        <v>5586</v>
      </c>
      <c r="BQ1984" t="s">
        <v>96</v>
      </c>
      <c r="BR1984" t="b">
        <v>0</v>
      </c>
      <c r="BS1984" t="s">
        <v>384</v>
      </c>
      <c r="BT1984" t="b">
        <v>0</v>
      </c>
      <c r="BW1984" t="s">
        <v>3360</v>
      </c>
      <c r="BX1984" t="b">
        <v>0</v>
      </c>
      <c r="BY1984" s="2">
        <v>44538.691666666666</v>
      </c>
      <c r="CB1984" t="b">
        <v>0</v>
      </c>
      <c r="CC1984" t="b">
        <v>0</v>
      </c>
      <c r="CD1984">
        <v>1</v>
      </c>
      <c r="CE1984">
        <v>1</v>
      </c>
      <c r="CF1984">
        <v>3500</v>
      </c>
      <c r="CG1984">
        <v>0</v>
      </c>
      <c r="CH1984">
        <v>3150</v>
      </c>
      <c r="CI1984">
        <v>90</v>
      </c>
      <c r="CJ1984">
        <v>0</v>
      </c>
      <c r="CK1984">
        <f>YEAR(tbl_Opportunity[[#This Row],[Close Date]])</f>
        <v>2021</v>
      </c>
    </row>
    <row r="1985" spans="1:89">
      <c r="A1985" t="s">
        <v>3526</v>
      </c>
      <c r="B1985" t="b">
        <v>0</v>
      </c>
      <c r="D1985" t="b">
        <v>0</v>
      </c>
      <c r="H1985" s="1">
        <v>44926</v>
      </c>
      <c r="I1985" t="b">
        <v>0</v>
      </c>
      <c r="O1985" t="s">
        <v>99</v>
      </c>
      <c r="P1985" t="b">
        <v>0</v>
      </c>
      <c r="Q1985" s="2">
        <v>44370.623923611114</v>
      </c>
      <c r="R1985" s="1"/>
      <c r="S1985" t="b">
        <v>0</v>
      </c>
      <c r="U1985" s="1"/>
      <c r="V1985" t="b">
        <v>0</v>
      </c>
      <c r="W1985" s="1">
        <v>44652</v>
      </c>
      <c r="X1985">
        <v>4</v>
      </c>
      <c r="Y1985">
        <v>2022</v>
      </c>
      <c r="Z1985" t="s">
        <v>161</v>
      </c>
      <c r="AA1985" t="s">
        <v>161</v>
      </c>
      <c r="AB1985" t="b">
        <v>0</v>
      </c>
      <c r="AC1985" t="b">
        <v>0</v>
      </c>
      <c r="AE1985" t="b">
        <v>1</v>
      </c>
      <c r="AF1985" t="b">
        <v>0</v>
      </c>
      <c r="AG1985" t="b">
        <v>0</v>
      </c>
      <c r="AH1985" t="s">
        <v>4812</v>
      </c>
      <c r="AI1985" t="b">
        <v>0</v>
      </c>
      <c r="AK1985" t="b">
        <v>0</v>
      </c>
      <c r="AL1985" s="1"/>
      <c r="AM1985" t="s">
        <v>99</v>
      </c>
      <c r="AN1985" s="2">
        <v>44370.791643518518</v>
      </c>
      <c r="AP1985" s="2">
        <v>44370.791643518518</v>
      </c>
      <c r="AQ1985" s="1">
        <v>44370</v>
      </c>
      <c r="AS1985" t="b">
        <v>0</v>
      </c>
      <c r="AV1985" t="s">
        <v>3069</v>
      </c>
      <c r="BB1985" t="s">
        <v>5587</v>
      </c>
      <c r="BD1985" t="b">
        <v>0</v>
      </c>
      <c r="BH1985" t="s">
        <v>99</v>
      </c>
      <c r="BI1985" t="s">
        <v>155</v>
      </c>
      <c r="BK1985" t="s">
        <v>384</v>
      </c>
      <c r="BL1985" t="s">
        <v>5588</v>
      </c>
      <c r="BN1985" t="s">
        <v>415</v>
      </c>
      <c r="BP1985" t="s">
        <v>5589</v>
      </c>
      <c r="BQ1985" t="s">
        <v>96</v>
      </c>
      <c r="BR1985" t="b">
        <v>0</v>
      </c>
      <c r="BT1985" t="b">
        <v>0</v>
      </c>
      <c r="BW1985" t="s">
        <v>313</v>
      </c>
      <c r="BX1985" t="b">
        <v>0</v>
      </c>
      <c r="BY1985" s="2">
        <v>44376.857581018521</v>
      </c>
      <c r="CB1985" t="b">
        <v>0</v>
      </c>
      <c r="CC1985" t="b">
        <v>0</v>
      </c>
      <c r="CD1985">
        <v>1</v>
      </c>
      <c r="CE1985">
        <v>1</v>
      </c>
      <c r="CF1985">
        <v>3500</v>
      </c>
      <c r="CG1985">
        <v>0</v>
      </c>
      <c r="CH1985">
        <v>175</v>
      </c>
      <c r="CI1985">
        <v>5</v>
      </c>
      <c r="CJ1985">
        <v>0</v>
      </c>
      <c r="CK1985">
        <f>YEAR(tbl_Opportunity[[#This Row],[Close Date]])</f>
        <v>2022</v>
      </c>
    </row>
    <row r="1986" spans="1:89">
      <c r="A1986" t="s">
        <v>5590</v>
      </c>
      <c r="B1986" t="b">
        <v>0</v>
      </c>
      <c r="D1986" t="b">
        <v>0</v>
      </c>
      <c r="E1986" t="s">
        <v>3510</v>
      </c>
      <c r="H1986" s="1">
        <v>44561</v>
      </c>
      <c r="I1986" t="b">
        <v>0</v>
      </c>
      <c r="L1986" t="s">
        <v>5591</v>
      </c>
      <c r="O1986" t="s">
        <v>99</v>
      </c>
      <c r="P1986" t="b">
        <v>0</v>
      </c>
      <c r="Q1986" s="2">
        <v>44342.752187500002</v>
      </c>
      <c r="R1986" s="1"/>
      <c r="S1986" t="b">
        <v>0</v>
      </c>
      <c r="U1986" s="1"/>
      <c r="V1986" t="b">
        <v>0</v>
      </c>
      <c r="W1986" s="1">
        <v>44287</v>
      </c>
      <c r="X1986">
        <v>4</v>
      </c>
      <c r="Y1986">
        <v>2021</v>
      </c>
      <c r="Z1986" t="s">
        <v>161</v>
      </c>
      <c r="AA1986" t="s">
        <v>161</v>
      </c>
      <c r="AB1986" t="b">
        <v>0</v>
      </c>
      <c r="AC1986" t="b">
        <v>0</v>
      </c>
      <c r="AE1986" t="b">
        <v>1</v>
      </c>
      <c r="AF1986" t="b">
        <v>0</v>
      </c>
      <c r="AG1986" t="b">
        <v>0</v>
      </c>
      <c r="AH1986" t="s">
        <v>4808</v>
      </c>
      <c r="AI1986" t="b">
        <v>0</v>
      </c>
      <c r="AK1986" t="b">
        <v>0</v>
      </c>
      <c r="AL1986" s="1">
        <v>44364</v>
      </c>
      <c r="AM1986" t="s">
        <v>99</v>
      </c>
      <c r="AN1986" s="2">
        <v>44375.571643518517</v>
      </c>
      <c r="AP1986" s="2">
        <v>44375.571493055555</v>
      </c>
      <c r="AQ1986" s="1">
        <v>44375</v>
      </c>
      <c r="AS1986" t="b">
        <v>0</v>
      </c>
      <c r="AV1986" t="s">
        <v>153</v>
      </c>
      <c r="BB1986" t="s">
        <v>5592</v>
      </c>
      <c r="BD1986" t="b">
        <v>0</v>
      </c>
      <c r="BH1986" t="s">
        <v>99</v>
      </c>
      <c r="BI1986" t="s">
        <v>150</v>
      </c>
      <c r="BK1986" t="s">
        <v>384</v>
      </c>
      <c r="BL1986" t="s">
        <v>5591</v>
      </c>
      <c r="BN1986" t="s">
        <v>415</v>
      </c>
      <c r="BP1986" t="s">
        <v>5593</v>
      </c>
      <c r="BQ1986" t="s">
        <v>96</v>
      </c>
      <c r="BR1986" t="b">
        <v>0</v>
      </c>
      <c r="BT1986" t="b">
        <v>0</v>
      </c>
      <c r="BW1986" t="s">
        <v>313</v>
      </c>
      <c r="BX1986" t="b">
        <v>0</v>
      </c>
      <c r="BY1986" s="2">
        <v>44376.857581018521</v>
      </c>
      <c r="CB1986" t="b">
        <v>0</v>
      </c>
      <c r="CC1986" t="b">
        <v>0</v>
      </c>
      <c r="CD1986">
        <v>2</v>
      </c>
      <c r="CE1986">
        <v>2</v>
      </c>
      <c r="CF1986">
        <v>52000</v>
      </c>
      <c r="CG1986">
        <v>0</v>
      </c>
      <c r="CH1986">
        <v>2600</v>
      </c>
      <c r="CI1986">
        <v>5</v>
      </c>
      <c r="CJ1986">
        <v>0</v>
      </c>
      <c r="CK1986">
        <f>YEAR(tbl_Opportunity[[#This Row],[Close Date]])</f>
        <v>2021</v>
      </c>
    </row>
    <row r="1987" spans="1:89">
      <c r="A1987" t="s">
        <v>1067</v>
      </c>
      <c r="B1987" t="b">
        <v>0</v>
      </c>
      <c r="D1987" t="b">
        <v>0</v>
      </c>
      <c r="H1987" s="1">
        <v>44377</v>
      </c>
      <c r="I1987" t="b">
        <v>0</v>
      </c>
      <c r="L1987" t="s">
        <v>1068</v>
      </c>
      <c r="O1987" t="s">
        <v>215</v>
      </c>
      <c r="P1987" t="b">
        <v>0</v>
      </c>
      <c r="Q1987" s="2">
        <v>44328.560972222222</v>
      </c>
      <c r="R1987" s="1"/>
      <c r="S1987" t="b">
        <v>0</v>
      </c>
      <c r="U1987" s="1"/>
      <c r="V1987" t="b">
        <v>0</v>
      </c>
      <c r="W1987" s="1">
        <v>44228</v>
      </c>
      <c r="X1987">
        <v>2</v>
      </c>
      <c r="Y1987">
        <v>2021</v>
      </c>
      <c r="Z1987" t="s">
        <v>161</v>
      </c>
      <c r="AA1987" t="s">
        <v>161</v>
      </c>
      <c r="AB1987" t="b">
        <v>0</v>
      </c>
      <c r="AC1987" t="b">
        <v>0</v>
      </c>
      <c r="AE1987" t="b">
        <v>1</v>
      </c>
      <c r="AF1987" t="b">
        <v>1</v>
      </c>
      <c r="AG1987" t="b">
        <v>1</v>
      </c>
      <c r="AH1987" t="s">
        <v>105</v>
      </c>
      <c r="AI1987" t="b">
        <v>0</v>
      </c>
      <c r="AJ1987" t="s">
        <v>211</v>
      </c>
      <c r="AK1987" t="b">
        <v>0</v>
      </c>
      <c r="AL1987" s="1"/>
      <c r="AM1987" t="s">
        <v>215</v>
      </c>
      <c r="AN1987" s="2">
        <v>44363.580914351849</v>
      </c>
      <c r="AP1987" s="2"/>
      <c r="AQ1987" s="1">
        <v>44328</v>
      </c>
      <c r="AS1987" t="b">
        <v>0</v>
      </c>
      <c r="AV1987" t="s">
        <v>176</v>
      </c>
      <c r="BB1987" t="s">
        <v>5594</v>
      </c>
      <c r="BD1987" t="b">
        <v>0</v>
      </c>
      <c r="BH1987" t="s">
        <v>215</v>
      </c>
      <c r="BI1987" t="s">
        <v>1072</v>
      </c>
      <c r="BJ1987" t="s">
        <v>216</v>
      </c>
      <c r="BL1987" t="s">
        <v>1068</v>
      </c>
      <c r="BM1987" t="s">
        <v>3069</v>
      </c>
      <c r="BN1987" t="s">
        <v>203</v>
      </c>
      <c r="BQ1987" t="s">
        <v>204</v>
      </c>
      <c r="BR1987" t="b">
        <v>0</v>
      </c>
      <c r="BT1987" t="b">
        <v>0</v>
      </c>
      <c r="BW1987" t="s">
        <v>313</v>
      </c>
      <c r="BX1987" t="b">
        <v>0</v>
      </c>
      <c r="BY1987" s="2">
        <v>44376.857581018521</v>
      </c>
      <c r="BZ1987" t="s">
        <v>314</v>
      </c>
      <c r="CB1987" t="b">
        <v>0</v>
      </c>
      <c r="CC1987" t="b">
        <v>0</v>
      </c>
      <c r="CD1987">
        <v>0</v>
      </c>
      <c r="CE1987">
        <v>0</v>
      </c>
      <c r="CF1987">
        <v>5000</v>
      </c>
      <c r="CG1987">
        <v>0</v>
      </c>
      <c r="CH1987">
        <v>250</v>
      </c>
      <c r="CI1987">
        <v>5</v>
      </c>
      <c r="CJ1987">
        <v>0</v>
      </c>
      <c r="CK1987">
        <f>YEAR(tbl_Opportunity[[#This Row],[Close Date]])</f>
        <v>2021</v>
      </c>
    </row>
    <row r="1988" spans="1:89">
      <c r="A1988" t="s">
        <v>5595</v>
      </c>
      <c r="B1988" t="b">
        <v>0</v>
      </c>
      <c r="D1988" t="b">
        <v>0</v>
      </c>
      <c r="H1988" s="1">
        <v>44469</v>
      </c>
      <c r="I1988" t="b">
        <v>0</v>
      </c>
      <c r="O1988" t="s">
        <v>131</v>
      </c>
      <c r="P1988" t="b">
        <v>0</v>
      </c>
      <c r="Q1988" s="2">
        <v>44333.55196759259</v>
      </c>
      <c r="R1988" s="1"/>
      <c r="S1988" t="b">
        <v>0</v>
      </c>
      <c r="T1988" t="s">
        <v>417</v>
      </c>
      <c r="U1988" s="1">
        <v>44561</v>
      </c>
      <c r="V1988" t="b">
        <v>0</v>
      </c>
      <c r="W1988" s="1">
        <v>44256</v>
      </c>
      <c r="X1988">
        <v>3</v>
      </c>
      <c r="Y1988">
        <v>2021</v>
      </c>
      <c r="Z1988" t="s">
        <v>161</v>
      </c>
      <c r="AA1988" t="s">
        <v>161</v>
      </c>
      <c r="AB1988" t="b">
        <v>0</v>
      </c>
      <c r="AC1988" t="b">
        <v>0</v>
      </c>
      <c r="AE1988" t="b">
        <v>1</v>
      </c>
      <c r="AF1988" t="b">
        <v>0</v>
      </c>
      <c r="AG1988" t="b">
        <v>0</v>
      </c>
      <c r="AH1988" t="s">
        <v>4812</v>
      </c>
      <c r="AI1988" t="b">
        <v>0</v>
      </c>
      <c r="AK1988" t="b">
        <v>0</v>
      </c>
      <c r="AL1988" s="1"/>
      <c r="AM1988" t="s">
        <v>131</v>
      </c>
      <c r="AN1988" s="2">
        <v>44364.864386574074</v>
      </c>
      <c r="AP1988" s="2"/>
      <c r="AQ1988" s="1">
        <v>44333</v>
      </c>
      <c r="AS1988" t="b">
        <v>1</v>
      </c>
      <c r="AV1988" t="s">
        <v>213</v>
      </c>
      <c r="BB1988" t="s">
        <v>5596</v>
      </c>
      <c r="BD1988" t="b">
        <v>0</v>
      </c>
      <c r="BH1988" t="s">
        <v>332</v>
      </c>
      <c r="BI1988" t="s">
        <v>150</v>
      </c>
      <c r="BK1988" t="s">
        <v>102</v>
      </c>
      <c r="BL1988" t="s">
        <v>5597</v>
      </c>
      <c r="BN1988" t="s">
        <v>415</v>
      </c>
      <c r="BQ1988" t="s">
        <v>96</v>
      </c>
      <c r="BR1988" t="b">
        <v>0</v>
      </c>
      <c r="BS1988" t="s">
        <v>384</v>
      </c>
      <c r="BT1988" t="b">
        <v>0</v>
      </c>
      <c r="BW1988" t="s">
        <v>339</v>
      </c>
      <c r="BX1988" t="b">
        <v>0</v>
      </c>
      <c r="BY1988" s="2">
        <v>44376.857581018521</v>
      </c>
      <c r="CB1988" t="b">
        <v>0</v>
      </c>
      <c r="CC1988" t="b">
        <v>0</v>
      </c>
      <c r="CD1988">
        <v>0</v>
      </c>
      <c r="CE1988">
        <v>0</v>
      </c>
      <c r="CF1988">
        <v>390000</v>
      </c>
      <c r="CG1988">
        <v>0</v>
      </c>
      <c r="CH1988">
        <v>117000</v>
      </c>
      <c r="CI1988">
        <v>30</v>
      </c>
      <c r="CJ1988">
        <v>0</v>
      </c>
      <c r="CK1988">
        <f>YEAR(tbl_Opportunity[[#This Row],[Close Date]])</f>
        <v>2021</v>
      </c>
    </row>
    <row r="1989" spans="1:89">
      <c r="A1989" t="s">
        <v>5598</v>
      </c>
      <c r="B1989" t="b">
        <v>0</v>
      </c>
      <c r="D1989" t="b">
        <v>0</v>
      </c>
      <c r="E1989" t="s">
        <v>2929</v>
      </c>
      <c r="H1989" s="1">
        <v>44637</v>
      </c>
      <c r="I1989" t="b">
        <v>0</v>
      </c>
      <c r="L1989" t="s">
        <v>5599</v>
      </c>
      <c r="O1989" t="s">
        <v>2393</v>
      </c>
      <c r="P1989" t="b">
        <v>1</v>
      </c>
      <c r="Q1989" s="2">
        <v>44329.608981481484</v>
      </c>
      <c r="R1989" s="1"/>
      <c r="S1989" t="b">
        <v>0</v>
      </c>
      <c r="U1989" s="1"/>
      <c r="V1989" t="b">
        <v>0</v>
      </c>
      <c r="W1989" s="1">
        <v>44562</v>
      </c>
      <c r="X1989">
        <v>1</v>
      </c>
      <c r="Y1989">
        <v>2022</v>
      </c>
      <c r="Z1989" t="s">
        <v>161</v>
      </c>
      <c r="AA1989" t="s">
        <v>161</v>
      </c>
      <c r="AB1989" t="b">
        <v>0</v>
      </c>
      <c r="AC1989" t="b">
        <v>0</v>
      </c>
      <c r="AE1989" t="b">
        <v>1</v>
      </c>
      <c r="AF1989" t="b">
        <v>0</v>
      </c>
      <c r="AG1989" t="b">
        <v>0</v>
      </c>
      <c r="AH1989" t="s">
        <v>4366</v>
      </c>
      <c r="AI1989" t="b">
        <v>0</v>
      </c>
      <c r="AK1989" t="b">
        <v>0</v>
      </c>
      <c r="AL1989" s="1">
        <v>44321</v>
      </c>
      <c r="AM1989" t="s">
        <v>162</v>
      </c>
      <c r="AN1989" s="2">
        <v>44348.796840277777</v>
      </c>
      <c r="AP1989" s="2"/>
      <c r="AQ1989" s="1">
        <v>44329</v>
      </c>
      <c r="AS1989" t="b">
        <v>0</v>
      </c>
      <c r="AV1989" t="s">
        <v>2820</v>
      </c>
      <c r="BB1989" t="s">
        <v>5600</v>
      </c>
      <c r="BD1989" t="b">
        <v>0</v>
      </c>
      <c r="BH1989" t="s">
        <v>3139</v>
      </c>
      <c r="BI1989" t="s">
        <v>2055</v>
      </c>
      <c r="BJ1989" t="s">
        <v>216</v>
      </c>
      <c r="BL1989" t="s">
        <v>5599</v>
      </c>
      <c r="BM1989" t="s">
        <v>202</v>
      </c>
      <c r="BN1989" t="s">
        <v>2414</v>
      </c>
      <c r="BQ1989" t="s">
        <v>204</v>
      </c>
      <c r="BR1989" t="b">
        <v>0</v>
      </c>
      <c r="BT1989" t="b">
        <v>0</v>
      </c>
      <c r="BW1989" t="s">
        <v>313</v>
      </c>
      <c r="BX1989" t="b">
        <v>0</v>
      </c>
      <c r="BY1989" s="2">
        <v>44376.857581018521</v>
      </c>
      <c r="BZ1989" t="s">
        <v>3140</v>
      </c>
      <c r="CB1989" t="b">
        <v>0</v>
      </c>
      <c r="CC1989" t="b">
        <v>0</v>
      </c>
      <c r="CD1989">
        <v>1</v>
      </c>
      <c r="CE1989">
        <v>1</v>
      </c>
      <c r="CF1989">
        <v>132946.20000000001</v>
      </c>
      <c r="CG1989">
        <v>0</v>
      </c>
      <c r="CH1989">
        <v>6647.31</v>
      </c>
      <c r="CI1989">
        <v>5</v>
      </c>
      <c r="CJ1989">
        <v>0</v>
      </c>
      <c r="CK1989">
        <f>YEAR(tbl_Opportunity[[#This Row],[Close Date]])</f>
        <v>2022</v>
      </c>
    </row>
    <row r="1990" spans="1:89">
      <c r="A1990" t="s">
        <v>5601</v>
      </c>
      <c r="B1990" t="b">
        <v>0</v>
      </c>
      <c r="D1990" t="b">
        <v>0</v>
      </c>
      <c r="H1990" s="1">
        <v>44742</v>
      </c>
      <c r="I1990" t="b">
        <v>0</v>
      </c>
      <c r="O1990" t="s">
        <v>2808</v>
      </c>
      <c r="P1990" t="b">
        <v>1</v>
      </c>
      <c r="Q1990" s="2">
        <v>44369.433078703703</v>
      </c>
      <c r="R1990" s="1"/>
      <c r="S1990" t="b">
        <v>0</v>
      </c>
      <c r="U1990" s="1"/>
      <c r="V1990" t="b">
        <v>0</v>
      </c>
      <c r="W1990" s="1">
        <v>44593</v>
      </c>
      <c r="X1990">
        <v>2</v>
      </c>
      <c r="Y1990">
        <v>2022</v>
      </c>
      <c r="Z1990" t="s">
        <v>161</v>
      </c>
      <c r="AA1990" t="s">
        <v>161</v>
      </c>
      <c r="AB1990" t="b">
        <v>0</v>
      </c>
      <c r="AC1990" t="b">
        <v>0</v>
      </c>
      <c r="AE1990" t="b">
        <v>1</v>
      </c>
      <c r="AF1990" t="b">
        <v>0</v>
      </c>
      <c r="AG1990" t="b">
        <v>0</v>
      </c>
      <c r="AH1990" t="s">
        <v>4366</v>
      </c>
      <c r="AI1990" t="b">
        <v>0</v>
      </c>
      <c r="AK1990" t="b">
        <v>0</v>
      </c>
      <c r="AL1990" s="1"/>
      <c r="AM1990" t="s">
        <v>2808</v>
      </c>
      <c r="AN1990" s="2">
        <v>44370.347199074073</v>
      </c>
      <c r="AP1990" s="2"/>
      <c r="AQ1990" s="1">
        <v>44369</v>
      </c>
      <c r="AS1990" t="b">
        <v>0</v>
      </c>
      <c r="AV1990" t="s">
        <v>153</v>
      </c>
      <c r="BB1990" t="s">
        <v>5602</v>
      </c>
      <c r="BD1990" t="b">
        <v>0</v>
      </c>
      <c r="BH1990" t="s">
        <v>2808</v>
      </c>
      <c r="BI1990" t="s">
        <v>2055</v>
      </c>
      <c r="BL1990" t="s">
        <v>5603</v>
      </c>
      <c r="BM1990" t="s">
        <v>3069</v>
      </c>
      <c r="BN1990" t="s">
        <v>2414</v>
      </c>
      <c r="BQ1990" t="s">
        <v>204</v>
      </c>
      <c r="BR1990" t="b">
        <v>0</v>
      </c>
      <c r="BT1990" t="b">
        <v>0</v>
      </c>
      <c r="BW1990" t="s">
        <v>313</v>
      </c>
      <c r="BX1990" t="b">
        <v>0</v>
      </c>
      <c r="BY1990" s="2">
        <v>44376.857581018521</v>
      </c>
      <c r="BZ1990" t="s">
        <v>2812</v>
      </c>
      <c r="CB1990" t="b">
        <v>0</v>
      </c>
      <c r="CC1990" t="b">
        <v>0</v>
      </c>
      <c r="CD1990">
        <v>0</v>
      </c>
      <c r="CE1990">
        <v>0</v>
      </c>
      <c r="CF1990">
        <v>122411.52</v>
      </c>
      <c r="CG1990">
        <v>0</v>
      </c>
      <c r="CH1990">
        <v>6120.58</v>
      </c>
      <c r="CI1990">
        <v>5</v>
      </c>
      <c r="CJ1990">
        <v>0</v>
      </c>
      <c r="CK1990">
        <f>YEAR(tbl_Opportunity[[#This Row],[Close Date]])</f>
        <v>2022</v>
      </c>
    </row>
    <row r="1991" spans="1:89">
      <c r="A1991" t="s">
        <v>5601</v>
      </c>
      <c r="B1991" t="b">
        <v>0</v>
      </c>
      <c r="D1991" t="b">
        <v>0</v>
      </c>
      <c r="H1991" s="1">
        <v>44742</v>
      </c>
      <c r="I1991" t="b">
        <v>0</v>
      </c>
      <c r="L1991" t="s">
        <v>5603</v>
      </c>
      <c r="O1991" t="s">
        <v>2808</v>
      </c>
      <c r="P1991" t="b">
        <v>1</v>
      </c>
      <c r="Q1991" s="2">
        <v>44369.421041666668</v>
      </c>
      <c r="R1991" s="1"/>
      <c r="S1991" t="b">
        <v>0</v>
      </c>
      <c r="U1991" s="1"/>
      <c r="V1991" t="b">
        <v>0</v>
      </c>
      <c r="W1991" s="1">
        <v>44593</v>
      </c>
      <c r="X1991">
        <v>2</v>
      </c>
      <c r="Y1991">
        <v>2022</v>
      </c>
      <c r="Z1991" t="s">
        <v>161</v>
      </c>
      <c r="AA1991" t="s">
        <v>161</v>
      </c>
      <c r="AB1991" t="b">
        <v>0</v>
      </c>
      <c r="AC1991" t="b">
        <v>0</v>
      </c>
      <c r="AE1991" t="b">
        <v>1</v>
      </c>
      <c r="AF1991" t="b">
        <v>0</v>
      </c>
      <c r="AG1991" t="b">
        <v>0</v>
      </c>
      <c r="AH1991" t="s">
        <v>4366</v>
      </c>
      <c r="AI1991" t="b">
        <v>0</v>
      </c>
      <c r="AK1991" t="b">
        <v>0</v>
      </c>
      <c r="AL1991" s="1">
        <v>44375</v>
      </c>
      <c r="AM1991" t="s">
        <v>2808</v>
      </c>
      <c r="AN1991" s="2">
        <v>44369.431840277779</v>
      </c>
      <c r="AP1991" s="2"/>
      <c r="AQ1991" s="1">
        <v>44369</v>
      </c>
      <c r="AS1991" t="b">
        <v>0</v>
      </c>
      <c r="AV1991" t="s">
        <v>153</v>
      </c>
      <c r="BB1991" t="s">
        <v>5604</v>
      </c>
      <c r="BD1991" t="b">
        <v>0</v>
      </c>
      <c r="BH1991" t="s">
        <v>2808</v>
      </c>
      <c r="BI1991" t="s">
        <v>2055</v>
      </c>
      <c r="BL1991" t="s">
        <v>5603</v>
      </c>
      <c r="BM1991" t="s">
        <v>202</v>
      </c>
      <c r="BN1991" t="s">
        <v>2414</v>
      </c>
      <c r="BP1991" t="s">
        <v>5605</v>
      </c>
      <c r="BQ1991" t="s">
        <v>204</v>
      </c>
      <c r="BR1991" t="b">
        <v>0</v>
      </c>
      <c r="BT1991" t="b">
        <v>0</v>
      </c>
      <c r="BW1991" t="s">
        <v>313</v>
      </c>
      <c r="BX1991" t="b">
        <v>0</v>
      </c>
      <c r="BY1991" s="2">
        <v>44376.857581018521</v>
      </c>
      <c r="BZ1991" t="s">
        <v>2812</v>
      </c>
      <c r="CB1991" t="b">
        <v>0</v>
      </c>
      <c r="CC1991" t="b">
        <v>0</v>
      </c>
      <c r="CD1991">
        <v>1</v>
      </c>
      <c r="CE1991">
        <v>1</v>
      </c>
      <c r="CF1991">
        <v>152778.54</v>
      </c>
      <c r="CG1991">
        <v>0</v>
      </c>
      <c r="CH1991">
        <v>7638.93</v>
      </c>
      <c r="CI1991">
        <v>5</v>
      </c>
      <c r="CJ1991">
        <v>0</v>
      </c>
      <c r="CK1991">
        <f>YEAR(tbl_Opportunity[[#This Row],[Close Date]])</f>
        <v>2022</v>
      </c>
    </row>
    <row r="1992" spans="1:89">
      <c r="A1992" t="s">
        <v>4693</v>
      </c>
      <c r="B1992" t="b">
        <v>0</v>
      </c>
      <c r="D1992" t="b">
        <v>0</v>
      </c>
      <c r="H1992" s="1">
        <v>44681</v>
      </c>
      <c r="I1992" t="b">
        <v>0</v>
      </c>
      <c r="L1992" t="s">
        <v>5606</v>
      </c>
      <c r="O1992" t="s">
        <v>4073</v>
      </c>
      <c r="P1992" t="b">
        <v>1</v>
      </c>
      <c r="Q1992" s="2">
        <v>44334.615370370368</v>
      </c>
      <c r="R1992" s="1"/>
      <c r="S1992" t="b">
        <v>0</v>
      </c>
      <c r="U1992" s="1"/>
      <c r="V1992" t="b">
        <v>0</v>
      </c>
      <c r="W1992" s="1">
        <v>44593</v>
      </c>
      <c r="X1992">
        <v>2</v>
      </c>
      <c r="Y1992">
        <v>2022</v>
      </c>
      <c r="Z1992" t="s">
        <v>161</v>
      </c>
      <c r="AA1992" t="s">
        <v>161</v>
      </c>
      <c r="AB1992" t="b">
        <v>0</v>
      </c>
      <c r="AC1992" t="b">
        <v>0</v>
      </c>
      <c r="AE1992" t="b">
        <v>1</v>
      </c>
      <c r="AF1992" t="b">
        <v>0</v>
      </c>
      <c r="AG1992" t="b">
        <v>0</v>
      </c>
      <c r="AH1992" t="s">
        <v>4366</v>
      </c>
      <c r="AI1992" t="b">
        <v>0</v>
      </c>
      <c r="AK1992" t="b">
        <v>0</v>
      </c>
      <c r="AL1992" s="1">
        <v>44336</v>
      </c>
      <c r="AM1992" t="s">
        <v>4073</v>
      </c>
      <c r="AN1992" s="2">
        <v>44354.537303240744</v>
      </c>
      <c r="AP1992" s="2"/>
      <c r="AQ1992" s="1">
        <v>44334</v>
      </c>
      <c r="AS1992" t="b">
        <v>0</v>
      </c>
      <c r="AV1992" t="s">
        <v>213</v>
      </c>
      <c r="BB1992" t="s">
        <v>5607</v>
      </c>
      <c r="BD1992" t="b">
        <v>0</v>
      </c>
      <c r="BH1992" t="s">
        <v>4073</v>
      </c>
      <c r="BI1992" t="s">
        <v>2055</v>
      </c>
      <c r="BJ1992" t="s">
        <v>216</v>
      </c>
      <c r="BL1992" t="s">
        <v>5606</v>
      </c>
      <c r="BM1992" t="s">
        <v>202</v>
      </c>
      <c r="BN1992" t="s">
        <v>2414</v>
      </c>
      <c r="BQ1992" t="s">
        <v>204</v>
      </c>
      <c r="BR1992" t="b">
        <v>0</v>
      </c>
      <c r="BT1992" t="b">
        <v>0</v>
      </c>
      <c r="BW1992" t="s">
        <v>313</v>
      </c>
      <c r="BX1992" t="b">
        <v>0</v>
      </c>
      <c r="BY1992" s="2">
        <v>44376.857581018521</v>
      </c>
      <c r="BZ1992" t="s">
        <v>2812</v>
      </c>
      <c r="CB1992" t="b">
        <v>0</v>
      </c>
      <c r="CC1992" t="b">
        <v>0</v>
      </c>
      <c r="CD1992">
        <v>2</v>
      </c>
      <c r="CE1992">
        <v>2</v>
      </c>
      <c r="CF1992">
        <v>174339.66</v>
      </c>
      <c r="CG1992">
        <v>0</v>
      </c>
      <c r="CH1992">
        <v>8716.98</v>
      </c>
      <c r="CI1992">
        <v>5</v>
      </c>
      <c r="CJ1992">
        <v>0</v>
      </c>
      <c r="CK1992">
        <f>YEAR(tbl_Opportunity[[#This Row],[Close Date]])</f>
        <v>2022</v>
      </c>
    </row>
    <row r="1993" spans="1:89">
      <c r="A1993" t="s">
        <v>5420</v>
      </c>
      <c r="B1993" t="b">
        <v>0</v>
      </c>
      <c r="D1993" t="b">
        <v>0</v>
      </c>
      <c r="H1993" s="1">
        <v>44469</v>
      </c>
      <c r="I1993" t="b">
        <v>0</v>
      </c>
      <c r="L1993" t="s">
        <v>5422</v>
      </c>
      <c r="O1993" t="s">
        <v>162</v>
      </c>
      <c r="P1993" t="b">
        <v>1</v>
      </c>
      <c r="Q1993" s="2">
        <v>44438.712719907409</v>
      </c>
      <c r="R1993" s="1"/>
      <c r="S1993" t="b">
        <v>0</v>
      </c>
      <c r="U1993" s="1"/>
      <c r="V1993" t="b">
        <v>0</v>
      </c>
      <c r="W1993" s="1">
        <v>44256</v>
      </c>
      <c r="X1993">
        <v>3</v>
      </c>
      <c r="Y1993">
        <v>2021</v>
      </c>
      <c r="Z1993" t="s">
        <v>161</v>
      </c>
      <c r="AA1993" t="s">
        <v>161</v>
      </c>
      <c r="AB1993" t="b">
        <v>0</v>
      </c>
      <c r="AC1993" t="b">
        <v>0</v>
      </c>
      <c r="AE1993" t="b">
        <v>1</v>
      </c>
      <c r="AF1993" t="b">
        <v>0</v>
      </c>
      <c r="AG1993" t="b">
        <v>0</v>
      </c>
      <c r="AH1993" t="s">
        <v>5608</v>
      </c>
      <c r="AI1993" t="b">
        <v>0</v>
      </c>
      <c r="AK1993" t="b">
        <v>0</v>
      </c>
      <c r="AL1993" s="1"/>
      <c r="AM1993" t="s">
        <v>162</v>
      </c>
      <c r="AN1993" s="2">
        <v>44547.608668981484</v>
      </c>
      <c r="AP1993" s="2"/>
      <c r="AQ1993" s="1">
        <v>44438</v>
      </c>
      <c r="AS1993" t="b">
        <v>0</v>
      </c>
      <c r="AV1993" t="s">
        <v>213</v>
      </c>
      <c r="BB1993" t="s">
        <v>5609</v>
      </c>
      <c r="BD1993" t="b">
        <v>0</v>
      </c>
      <c r="BH1993" t="s">
        <v>4073</v>
      </c>
      <c r="BI1993" t="s">
        <v>1072</v>
      </c>
      <c r="BJ1993" t="s">
        <v>5610</v>
      </c>
      <c r="BL1993" t="s">
        <v>5422</v>
      </c>
      <c r="BN1993" t="s">
        <v>2414</v>
      </c>
      <c r="BQ1993" t="s">
        <v>204</v>
      </c>
      <c r="BR1993" t="b">
        <v>0</v>
      </c>
      <c r="BT1993" t="b">
        <v>0</v>
      </c>
      <c r="BW1993" t="s">
        <v>313</v>
      </c>
      <c r="BX1993" t="b">
        <v>0</v>
      </c>
      <c r="BY1993" s="2">
        <v>44547.608668981484</v>
      </c>
      <c r="BZ1993" t="s">
        <v>314</v>
      </c>
      <c r="CB1993" t="b">
        <v>0</v>
      </c>
      <c r="CC1993" t="b">
        <v>0</v>
      </c>
      <c r="CD1993">
        <v>0</v>
      </c>
      <c r="CE1993">
        <v>0</v>
      </c>
      <c r="CF1993">
        <v>268800</v>
      </c>
      <c r="CG1993">
        <v>0</v>
      </c>
      <c r="CH1993">
        <v>13440</v>
      </c>
      <c r="CI1993">
        <v>5</v>
      </c>
      <c r="CJ1993">
        <v>0</v>
      </c>
      <c r="CK1993">
        <f>YEAR(tbl_Opportunity[[#This Row],[Close Date]])</f>
        <v>2021</v>
      </c>
    </row>
    <row r="1994" spans="1:89">
      <c r="A1994" t="s">
        <v>5611</v>
      </c>
      <c r="B1994" t="b">
        <v>0</v>
      </c>
      <c r="D1994" t="b">
        <v>0</v>
      </c>
      <c r="H1994" s="1">
        <v>44469</v>
      </c>
      <c r="I1994" t="b">
        <v>0</v>
      </c>
      <c r="L1994" t="s">
        <v>5612</v>
      </c>
      <c r="O1994" t="s">
        <v>3202</v>
      </c>
      <c r="P1994" t="b">
        <v>1</v>
      </c>
      <c r="Q1994" s="2">
        <v>44334.864444444444</v>
      </c>
      <c r="R1994" s="1"/>
      <c r="S1994" t="b">
        <v>0</v>
      </c>
      <c r="U1994" s="1"/>
      <c r="V1994" t="b">
        <v>0</v>
      </c>
      <c r="W1994" s="1">
        <v>44256</v>
      </c>
      <c r="X1994">
        <v>3</v>
      </c>
      <c r="Y1994">
        <v>2021</v>
      </c>
      <c r="Z1994" t="s">
        <v>161</v>
      </c>
      <c r="AA1994" t="s">
        <v>161</v>
      </c>
      <c r="AB1994" t="b">
        <v>0</v>
      </c>
      <c r="AC1994" t="b">
        <v>0</v>
      </c>
      <c r="AE1994" t="b">
        <v>1</v>
      </c>
      <c r="AF1994" t="b">
        <v>0</v>
      </c>
      <c r="AG1994" t="b">
        <v>0</v>
      </c>
      <c r="AH1994" t="s">
        <v>105</v>
      </c>
      <c r="AI1994" t="b">
        <v>0</v>
      </c>
      <c r="AK1994" t="b">
        <v>0</v>
      </c>
      <c r="AL1994" s="1">
        <v>44363</v>
      </c>
      <c r="AM1994" t="s">
        <v>3202</v>
      </c>
      <c r="AN1994" s="2">
        <v>44371.849166666667</v>
      </c>
      <c r="AP1994" s="2"/>
      <c r="AQ1994" s="1">
        <v>44334</v>
      </c>
      <c r="AS1994" t="b">
        <v>0</v>
      </c>
      <c r="AV1994" t="s">
        <v>105</v>
      </c>
      <c r="BB1994" t="s">
        <v>5613</v>
      </c>
      <c r="BD1994" t="b">
        <v>0</v>
      </c>
      <c r="BG1994" t="s">
        <v>5614</v>
      </c>
      <c r="BH1994" t="s">
        <v>3202</v>
      </c>
      <c r="BI1994" t="s">
        <v>1072</v>
      </c>
      <c r="BJ1994" t="s">
        <v>105</v>
      </c>
      <c r="BL1994" t="s">
        <v>5612</v>
      </c>
      <c r="BM1994" t="s">
        <v>202</v>
      </c>
      <c r="BN1994" t="s">
        <v>2414</v>
      </c>
      <c r="BP1994" t="s">
        <v>5615</v>
      </c>
      <c r="BQ1994" t="s">
        <v>204</v>
      </c>
      <c r="BR1994" t="b">
        <v>0</v>
      </c>
      <c r="BT1994" t="b">
        <v>0</v>
      </c>
      <c r="BW1994" t="s">
        <v>313</v>
      </c>
      <c r="BX1994" t="b">
        <v>0</v>
      </c>
      <c r="BY1994" s="2">
        <v>44376.857581018521</v>
      </c>
      <c r="BZ1994" t="s">
        <v>3204</v>
      </c>
      <c r="CB1994" t="b">
        <v>0</v>
      </c>
      <c r="CC1994" t="b">
        <v>0</v>
      </c>
      <c r="CD1994">
        <v>1</v>
      </c>
      <c r="CE1994">
        <v>1</v>
      </c>
      <c r="CF1994">
        <v>161650</v>
      </c>
      <c r="CG1994">
        <v>0</v>
      </c>
      <c r="CH1994">
        <v>8082.5</v>
      </c>
      <c r="CI1994">
        <v>5</v>
      </c>
      <c r="CJ1994">
        <v>0</v>
      </c>
      <c r="CK1994">
        <f>YEAR(tbl_Opportunity[[#This Row],[Close Date]])</f>
        <v>2021</v>
      </c>
    </row>
    <row r="1995" spans="1:89">
      <c r="A1995" t="s">
        <v>5358</v>
      </c>
      <c r="B1995" t="b">
        <v>0</v>
      </c>
      <c r="D1995" t="b">
        <v>0</v>
      </c>
      <c r="H1995" s="1">
        <v>44477</v>
      </c>
      <c r="I1995" t="b">
        <v>0</v>
      </c>
      <c r="O1995" t="s">
        <v>2808</v>
      </c>
      <c r="P1995" t="b">
        <v>1</v>
      </c>
      <c r="Q1995" s="2">
        <v>44337.825775462959</v>
      </c>
      <c r="R1995" s="1"/>
      <c r="S1995" t="b">
        <v>0</v>
      </c>
      <c r="U1995" s="1"/>
      <c r="V1995" t="b">
        <v>0</v>
      </c>
      <c r="W1995" s="1">
        <v>44287</v>
      </c>
      <c r="X1995">
        <v>4</v>
      </c>
      <c r="Y1995">
        <v>2021</v>
      </c>
      <c r="Z1995" t="s">
        <v>1659</v>
      </c>
      <c r="AA1995" t="s">
        <v>1660</v>
      </c>
      <c r="AB1995" t="b">
        <v>0</v>
      </c>
      <c r="AC1995" t="b">
        <v>0</v>
      </c>
      <c r="AE1995" t="b">
        <v>1</v>
      </c>
      <c r="AF1995" t="b">
        <v>0</v>
      </c>
      <c r="AG1995" t="b">
        <v>0</v>
      </c>
      <c r="AH1995" t="s">
        <v>105</v>
      </c>
      <c r="AI1995" t="b">
        <v>0</v>
      </c>
      <c r="AK1995" t="b">
        <v>0</v>
      </c>
      <c r="AL1995" s="1"/>
      <c r="AM1995" t="s">
        <v>162</v>
      </c>
      <c r="AN1995" s="2">
        <v>44348.796666666669</v>
      </c>
      <c r="AP1995" s="2">
        <v>44337.825983796298</v>
      </c>
      <c r="AQ1995" s="1">
        <v>44337</v>
      </c>
      <c r="AS1995" t="b">
        <v>0</v>
      </c>
      <c r="AV1995" t="s">
        <v>2809</v>
      </c>
      <c r="BB1995" t="s">
        <v>5616</v>
      </c>
      <c r="BD1995" t="b">
        <v>0</v>
      </c>
      <c r="BH1995" t="s">
        <v>2808</v>
      </c>
      <c r="BI1995" t="s">
        <v>2055</v>
      </c>
      <c r="BL1995" t="s">
        <v>5360</v>
      </c>
      <c r="BM1995" t="s">
        <v>291</v>
      </c>
      <c r="BN1995" t="s">
        <v>2414</v>
      </c>
      <c r="BP1995" t="s">
        <v>5617</v>
      </c>
      <c r="BQ1995" t="s">
        <v>204</v>
      </c>
      <c r="BR1995" t="b">
        <v>0</v>
      </c>
      <c r="BT1995" t="b">
        <v>0</v>
      </c>
      <c r="BW1995" t="s">
        <v>1662</v>
      </c>
      <c r="BX1995" t="b">
        <v>0</v>
      </c>
      <c r="BY1995" s="2">
        <v>44376.857581018521</v>
      </c>
      <c r="BZ1995" t="s">
        <v>2812</v>
      </c>
      <c r="CB1995" t="b">
        <v>0</v>
      </c>
      <c r="CC1995" t="b">
        <v>0</v>
      </c>
      <c r="CD1995">
        <v>0</v>
      </c>
      <c r="CE1995">
        <v>0</v>
      </c>
      <c r="CF1995">
        <v>53728</v>
      </c>
      <c r="CG1995">
        <v>0</v>
      </c>
      <c r="CH1995">
        <v>37609.599999999999</v>
      </c>
      <c r="CI1995">
        <v>70</v>
      </c>
      <c r="CJ1995">
        <v>0</v>
      </c>
      <c r="CK1995">
        <f>YEAR(tbl_Opportunity[[#This Row],[Close Date]])</f>
        <v>2021</v>
      </c>
    </row>
    <row r="1996" spans="1:89">
      <c r="A1996" t="s">
        <v>5618</v>
      </c>
      <c r="B1996" t="b">
        <v>0</v>
      </c>
      <c r="D1996" t="b">
        <v>0</v>
      </c>
      <c r="E1996" t="s">
        <v>2947</v>
      </c>
      <c r="H1996" s="1">
        <v>44561</v>
      </c>
      <c r="I1996" t="b">
        <v>0</v>
      </c>
      <c r="L1996" t="s">
        <v>5619</v>
      </c>
      <c r="O1996" t="s">
        <v>3202</v>
      </c>
      <c r="P1996" t="b">
        <v>1</v>
      </c>
      <c r="Q1996" s="2">
        <v>44341.941863425927</v>
      </c>
      <c r="R1996" s="1"/>
      <c r="S1996" t="b">
        <v>0</v>
      </c>
      <c r="U1996" s="1"/>
      <c r="V1996" t="b">
        <v>0</v>
      </c>
      <c r="W1996" s="1">
        <v>44287</v>
      </c>
      <c r="X1996">
        <v>4</v>
      </c>
      <c r="Y1996">
        <v>2021</v>
      </c>
      <c r="Z1996" t="s">
        <v>161</v>
      </c>
      <c r="AA1996" t="s">
        <v>161</v>
      </c>
      <c r="AB1996" t="b">
        <v>0</v>
      </c>
      <c r="AC1996" t="b">
        <v>0</v>
      </c>
      <c r="AE1996" t="b">
        <v>1</v>
      </c>
      <c r="AF1996" t="b">
        <v>0</v>
      </c>
      <c r="AG1996" t="b">
        <v>0</v>
      </c>
      <c r="AH1996" t="s">
        <v>4366</v>
      </c>
      <c r="AI1996" t="b">
        <v>0</v>
      </c>
      <c r="AK1996" t="b">
        <v>0</v>
      </c>
      <c r="AL1996" s="1">
        <v>44362</v>
      </c>
      <c r="AM1996" t="s">
        <v>3202</v>
      </c>
      <c r="AN1996" s="2">
        <v>44369.955497685187</v>
      </c>
      <c r="AP1996" s="2"/>
      <c r="AQ1996" s="1">
        <v>44341</v>
      </c>
      <c r="AS1996" t="b">
        <v>0</v>
      </c>
      <c r="AV1996" t="s">
        <v>93</v>
      </c>
      <c r="BB1996" t="s">
        <v>5620</v>
      </c>
      <c r="BD1996" t="b">
        <v>0</v>
      </c>
      <c r="BH1996" t="s">
        <v>4379</v>
      </c>
      <c r="BI1996" t="s">
        <v>1072</v>
      </c>
      <c r="BJ1996" t="s">
        <v>216</v>
      </c>
      <c r="BL1996" t="s">
        <v>5619</v>
      </c>
      <c r="BM1996" t="s">
        <v>202</v>
      </c>
      <c r="BN1996" t="s">
        <v>2414</v>
      </c>
      <c r="BP1996" t="s">
        <v>5621</v>
      </c>
      <c r="BQ1996" t="s">
        <v>204</v>
      </c>
      <c r="BR1996" t="b">
        <v>0</v>
      </c>
      <c r="BT1996" t="b">
        <v>0</v>
      </c>
      <c r="BW1996" t="s">
        <v>313</v>
      </c>
      <c r="BX1996" t="b">
        <v>0</v>
      </c>
      <c r="BY1996" s="2">
        <v>44376.857581018521</v>
      </c>
      <c r="BZ1996" t="s">
        <v>3204</v>
      </c>
      <c r="CB1996" t="b">
        <v>0</v>
      </c>
      <c r="CC1996" t="b">
        <v>0</v>
      </c>
      <c r="CD1996">
        <v>1</v>
      </c>
      <c r="CE1996">
        <v>1</v>
      </c>
      <c r="CF1996">
        <v>154850</v>
      </c>
      <c r="CG1996">
        <v>0</v>
      </c>
      <c r="CH1996">
        <v>7742.5</v>
      </c>
      <c r="CI1996">
        <v>5</v>
      </c>
      <c r="CJ1996">
        <v>0</v>
      </c>
      <c r="CK1996">
        <f>YEAR(tbl_Opportunity[[#This Row],[Close Date]])</f>
        <v>2021</v>
      </c>
    </row>
    <row r="1997" spans="1:89">
      <c r="A1997" t="s">
        <v>5622</v>
      </c>
      <c r="B1997" t="b">
        <v>0</v>
      </c>
      <c r="D1997" t="b">
        <v>0</v>
      </c>
      <c r="H1997" s="1">
        <v>44547</v>
      </c>
      <c r="I1997" t="b">
        <v>0</v>
      </c>
      <c r="L1997" t="s">
        <v>5623</v>
      </c>
      <c r="O1997" t="s">
        <v>3209</v>
      </c>
      <c r="P1997" t="b">
        <v>1</v>
      </c>
      <c r="Q1997" s="2">
        <v>44355.513854166667</v>
      </c>
      <c r="R1997" s="1"/>
      <c r="S1997" t="b">
        <v>0</v>
      </c>
      <c r="U1997" s="1"/>
      <c r="V1997" t="b">
        <v>0</v>
      </c>
      <c r="W1997" s="1">
        <v>44287</v>
      </c>
      <c r="X1997">
        <v>4</v>
      </c>
      <c r="Y1997">
        <v>2021</v>
      </c>
      <c r="Z1997" t="s">
        <v>161</v>
      </c>
      <c r="AA1997" t="s">
        <v>161</v>
      </c>
      <c r="AB1997" t="b">
        <v>0</v>
      </c>
      <c r="AC1997" t="b">
        <v>0</v>
      </c>
      <c r="AE1997" t="b">
        <v>1</v>
      </c>
      <c r="AF1997" t="b">
        <v>0</v>
      </c>
      <c r="AG1997" t="b">
        <v>0</v>
      </c>
      <c r="AH1997" t="s">
        <v>4366</v>
      </c>
      <c r="AI1997" t="b">
        <v>0</v>
      </c>
      <c r="AK1997" t="b">
        <v>0</v>
      </c>
      <c r="AL1997" s="1">
        <v>44372</v>
      </c>
      <c r="AM1997" t="s">
        <v>3209</v>
      </c>
      <c r="AN1997" s="2">
        <v>44370.651574074072</v>
      </c>
      <c r="AP1997" s="2"/>
      <c r="AQ1997" s="1">
        <v>44355</v>
      </c>
      <c r="AS1997" t="b">
        <v>0</v>
      </c>
      <c r="AV1997" t="s">
        <v>213</v>
      </c>
      <c r="BB1997" t="s">
        <v>5624</v>
      </c>
      <c r="BD1997" t="b">
        <v>0</v>
      </c>
      <c r="BH1997" t="s">
        <v>3209</v>
      </c>
      <c r="BI1997" t="s">
        <v>2055</v>
      </c>
      <c r="BL1997" t="s">
        <v>5623</v>
      </c>
      <c r="BM1997" t="s">
        <v>202</v>
      </c>
      <c r="BN1997" t="s">
        <v>2414</v>
      </c>
      <c r="BQ1997" t="s">
        <v>204</v>
      </c>
      <c r="BR1997" t="b">
        <v>0</v>
      </c>
      <c r="BT1997" t="b">
        <v>0</v>
      </c>
      <c r="BW1997" t="s">
        <v>313</v>
      </c>
      <c r="BX1997" t="b">
        <v>0</v>
      </c>
      <c r="BY1997" s="2">
        <v>44376.857581018521</v>
      </c>
      <c r="BZ1997" t="s">
        <v>2812</v>
      </c>
      <c r="CB1997" t="b">
        <v>0</v>
      </c>
      <c r="CC1997" t="b">
        <v>0</v>
      </c>
      <c r="CD1997">
        <v>1</v>
      </c>
      <c r="CE1997">
        <v>1</v>
      </c>
      <c r="CF1997">
        <v>174339.66</v>
      </c>
      <c r="CG1997">
        <v>0</v>
      </c>
      <c r="CH1997">
        <v>8716.98</v>
      </c>
      <c r="CI1997">
        <v>5</v>
      </c>
      <c r="CJ1997">
        <v>0</v>
      </c>
      <c r="CK1997">
        <f>YEAR(tbl_Opportunity[[#This Row],[Close Date]])</f>
        <v>2021</v>
      </c>
    </row>
    <row r="1998" spans="1:89">
      <c r="A1998" t="s">
        <v>5625</v>
      </c>
      <c r="B1998" t="b">
        <v>0</v>
      </c>
      <c r="D1998" t="b">
        <v>0</v>
      </c>
      <c r="E1998" t="s">
        <v>5626</v>
      </c>
      <c r="H1998" s="1">
        <v>44550</v>
      </c>
      <c r="I1998" t="b">
        <v>0</v>
      </c>
      <c r="L1998" t="s">
        <v>5627</v>
      </c>
      <c r="O1998" t="s">
        <v>3209</v>
      </c>
      <c r="P1998" t="b">
        <v>1</v>
      </c>
      <c r="Q1998" s="2">
        <v>44361.531273148146</v>
      </c>
      <c r="R1998" s="1"/>
      <c r="S1998" t="b">
        <v>0</v>
      </c>
      <c r="U1998" s="1"/>
      <c r="V1998" t="b">
        <v>0</v>
      </c>
      <c r="W1998" s="1">
        <v>44287</v>
      </c>
      <c r="X1998">
        <v>4</v>
      </c>
      <c r="Y1998">
        <v>2021</v>
      </c>
      <c r="Z1998" t="s">
        <v>161</v>
      </c>
      <c r="AA1998" t="s">
        <v>161</v>
      </c>
      <c r="AB1998" t="b">
        <v>0</v>
      </c>
      <c r="AC1998" t="b">
        <v>0</v>
      </c>
      <c r="AE1998" t="b">
        <v>1</v>
      </c>
      <c r="AF1998" t="b">
        <v>0</v>
      </c>
      <c r="AG1998" t="b">
        <v>0</v>
      </c>
      <c r="AH1998" t="s">
        <v>4366</v>
      </c>
      <c r="AI1998" t="b">
        <v>0</v>
      </c>
      <c r="AK1998" t="b">
        <v>0</v>
      </c>
      <c r="AL1998" s="1">
        <v>44361</v>
      </c>
      <c r="AM1998" t="s">
        <v>3209</v>
      </c>
      <c r="AN1998" s="2">
        <v>44361.53261574074</v>
      </c>
      <c r="AP1998" s="2"/>
      <c r="AQ1998" s="1">
        <v>44361</v>
      </c>
      <c r="AS1998" t="b">
        <v>0</v>
      </c>
      <c r="AV1998" t="s">
        <v>2820</v>
      </c>
      <c r="BB1998" t="s">
        <v>5628</v>
      </c>
      <c r="BD1998" t="b">
        <v>0</v>
      </c>
      <c r="BH1998" t="s">
        <v>3209</v>
      </c>
      <c r="BI1998" t="s">
        <v>2055</v>
      </c>
      <c r="BL1998" t="s">
        <v>5627</v>
      </c>
      <c r="BM1998" t="s">
        <v>202</v>
      </c>
      <c r="BN1998" t="s">
        <v>2414</v>
      </c>
      <c r="BQ1998" t="s">
        <v>204</v>
      </c>
      <c r="BR1998" t="b">
        <v>0</v>
      </c>
      <c r="BT1998" t="b">
        <v>0</v>
      </c>
      <c r="BW1998" t="s">
        <v>313</v>
      </c>
      <c r="BX1998" t="b">
        <v>0</v>
      </c>
      <c r="BY1998" s="2">
        <v>44376.857581018521</v>
      </c>
      <c r="BZ1998" t="s">
        <v>2812</v>
      </c>
      <c r="CB1998" t="b">
        <v>0</v>
      </c>
      <c r="CC1998" t="b">
        <v>0</v>
      </c>
      <c r="CD1998">
        <v>1</v>
      </c>
      <c r="CE1998">
        <v>1</v>
      </c>
      <c r="CF1998">
        <v>174339.66</v>
      </c>
      <c r="CG1998">
        <v>0</v>
      </c>
      <c r="CH1998">
        <v>8716.98</v>
      </c>
      <c r="CI1998">
        <v>5</v>
      </c>
      <c r="CJ1998">
        <v>0</v>
      </c>
      <c r="CK1998">
        <f>YEAR(tbl_Opportunity[[#This Row],[Close Date]])</f>
        <v>2021</v>
      </c>
    </row>
    <row r="1999" spans="1:89">
      <c r="A1999" t="s">
        <v>5629</v>
      </c>
      <c r="B1999" t="b">
        <v>0</v>
      </c>
      <c r="D1999" t="b">
        <v>0</v>
      </c>
      <c r="H1999" s="1">
        <v>44561</v>
      </c>
      <c r="I1999" t="b">
        <v>0</v>
      </c>
      <c r="L1999" t="s">
        <v>5630</v>
      </c>
      <c r="O1999" t="s">
        <v>1053</v>
      </c>
      <c r="P1999" t="b">
        <v>1</v>
      </c>
      <c r="Q1999" s="2">
        <v>44357.183518518519</v>
      </c>
      <c r="R1999" s="1"/>
      <c r="S1999" t="b">
        <v>0</v>
      </c>
      <c r="U1999" s="1"/>
      <c r="V1999" t="b">
        <v>0</v>
      </c>
      <c r="W1999" s="1">
        <v>44287</v>
      </c>
      <c r="X1999">
        <v>4</v>
      </c>
      <c r="Y1999">
        <v>2021</v>
      </c>
      <c r="Z1999" t="s">
        <v>161</v>
      </c>
      <c r="AA1999" t="s">
        <v>161</v>
      </c>
      <c r="AB1999" t="b">
        <v>0</v>
      </c>
      <c r="AC1999" t="b">
        <v>0</v>
      </c>
      <c r="AE1999" t="b">
        <v>1</v>
      </c>
      <c r="AF1999" t="b">
        <v>0</v>
      </c>
      <c r="AG1999" t="b">
        <v>0</v>
      </c>
      <c r="AH1999" t="s">
        <v>4366</v>
      </c>
      <c r="AI1999" t="b">
        <v>0</v>
      </c>
      <c r="AK1999" t="b">
        <v>0</v>
      </c>
      <c r="AL1999" s="1">
        <v>44349</v>
      </c>
      <c r="AM1999" t="s">
        <v>1053</v>
      </c>
      <c r="AN1999" s="2">
        <v>44368.775729166664</v>
      </c>
      <c r="AP1999" s="2"/>
      <c r="AQ1999" s="1">
        <v>44357</v>
      </c>
      <c r="AS1999" t="b">
        <v>0</v>
      </c>
      <c r="AV1999" t="s">
        <v>153</v>
      </c>
      <c r="AY1999" t="s">
        <v>236</v>
      </c>
      <c r="AZ1999" t="s">
        <v>5631</v>
      </c>
      <c r="BB1999" t="s">
        <v>5632</v>
      </c>
      <c r="BD1999" t="b">
        <v>0</v>
      </c>
      <c r="BH1999" t="s">
        <v>1053</v>
      </c>
      <c r="BI1999" t="s">
        <v>1072</v>
      </c>
      <c r="BJ1999" t="s">
        <v>216</v>
      </c>
      <c r="BL1999" t="s">
        <v>5630</v>
      </c>
      <c r="BM1999" t="s">
        <v>202</v>
      </c>
      <c r="BN1999" t="s">
        <v>203</v>
      </c>
      <c r="BQ1999" t="s">
        <v>204</v>
      </c>
      <c r="BR1999" t="b">
        <v>0</v>
      </c>
      <c r="BT1999" t="b">
        <v>0</v>
      </c>
      <c r="BW1999" t="s">
        <v>313</v>
      </c>
      <c r="BX1999" t="b">
        <v>0</v>
      </c>
      <c r="BY1999" s="2">
        <v>44376.857581018521</v>
      </c>
      <c r="BZ1999" t="s">
        <v>377</v>
      </c>
      <c r="CB1999" t="b">
        <v>0</v>
      </c>
      <c r="CC1999" t="b">
        <v>0</v>
      </c>
      <c r="CD1999">
        <v>1</v>
      </c>
      <c r="CE1999">
        <v>1</v>
      </c>
      <c r="CF1999">
        <v>95745</v>
      </c>
      <c r="CG1999">
        <v>0</v>
      </c>
      <c r="CH1999">
        <v>4787.25</v>
      </c>
      <c r="CI1999">
        <v>5</v>
      </c>
      <c r="CJ1999">
        <v>0</v>
      </c>
      <c r="CK1999">
        <f>YEAR(tbl_Opportunity[[#This Row],[Close Date]])</f>
        <v>2021</v>
      </c>
    </row>
    <row r="2000" spans="1:89">
      <c r="A2000" t="s">
        <v>5633</v>
      </c>
      <c r="B2000" t="b">
        <v>0</v>
      </c>
      <c r="D2000" t="b">
        <v>0</v>
      </c>
      <c r="H2000" s="1">
        <v>44377</v>
      </c>
      <c r="I2000" t="b">
        <v>0</v>
      </c>
      <c r="L2000" t="s">
        <v>5634</v>
      </c>
      <c r="O2000" t="s">
        <v>99</v>
      </c>
      <c r="P2000" t="b">
        <v>1</v>
      </c>
      <c r="Q2000" s="2">
        <v>44375.80872685185</v>
      </c>
      <c r="R2000" s="1"/>
      <c r="S2000" t="b">
        <v>0</v>
      </c>
      <c r="U2000" s="1"/>
      <c r="V2000" t="b">
        <v>0</v>
      </c>
      <c r="W2000" s="1">
        <v>44228</v>
      </c>
      <c r="X2000">
        <v>2</v>
      </c>
      <c r="Y2000">
        <v>2021</v>
      </c>
      <c r="Z2000" t="s">
        <v>161</v>
      </c>
      <c r="AA2000" t="s">
        <v>161</v>
      </c>
      <c r="AB2000" t="b">
        <v>0</v>
      </c>
      <c r="AC2000" t="b">
        <v>0</v>
      </c>
      <c r="AE2000" t="b">
        <v>1</v>
      </c>
      <c r="AF2000" t="b">
        <v>0</v>
      </c>
      <c r="AG2000" t="b">
        <v>0</v>
      </c>
      <c r="AH2000" t="s">
        <v>4812</v>
      </c>
      <c r="AI2000" t="b">
        <v>0</v>
      </c>
      <c r="AK2000" t="b">
        <v>0</v>
      </c>
      <c r="AL2000" s="1">
        <v>44375</v>
      </c>
      <c r="AM2000" t="s">
        <v>99</v>
      </c>
      <c r="AN2000" s="2">
        <v>44375.811516203707</v>
      </c>
      <c r="AP2000" s="2"/>
      <c r="AQ2000" s="1">
        <v>44375</v>
      </c>
      <c r="AS2000" t="b">
        <v>0</v>
      </c>
      <c r="AV2000" t="s">
        <v>213</v>
      </c>
      <c r="BB2000" t="s">
        <v>5635</v>
      </c>
      <c r="BD2000" t="b">
        <v>0</v>
      </c>
      <c r="BH2000" t="s">
        <v>332</v>
      </c>
      <c r="BI2000" t="s">
        <v>155</v>
      </c>
      <c r="BJ2000" t="s">
        <v>2983</v>
      </c>
      <c r="BL2000" t="s">
        <v>5634</v>
      </c>
      <c r="BN2000" t="s">
        <v>415</v>
      </c>
      <c r="BQ2000" t="s">
        <v>96</v>
      </c>
      <c r="BR2000" t="b">
        <v>0</v>
      </c>
      <c r="BT2000" t="b">
        <v>0</v>
      </c>
      <c r="BW2000" t="s">
        <v>313</v>
      </c>
      <c r="BX2000" t="b">
        <v>0</v>
      </c>
      <c r="BY2000" s="2">
        <v>44376.857581018521</v>
      </c>
      <c r="CB2000" t="b">
        <v>0</v>
      </c>
      <c r="CC2000" t="b">
        <v>0</v>
      </c>
      <c r="CD2000">
        <v>0</v>
      </c>
      <c r="CE2000">
        <v>0</v>
      </c>
      <c r="CF2000">
        <v>85500</v>
      </c>
      <c r="CG2000">
        <v>0</v>
      </c>
      <c r="CH2000">
        <v>4275</v>
      </c>
      <c r="CI2000">
        <v>5</v>
      </c>
      <c r="CJ2000">
        <v>0</v>
      </c>
      <c r="CK2000">
        <f>YEAR(tbl_Opportunity[[#This Row],[Close Date]])</f>
        <v>2021</v>
      </c>
    </row>
    <row r="2001" spans="1:89">
      <c r="A2001" t="s">
        <v>5636</v>
      </c>
      <c r="B2001" t="b">
        <v>0</v>
      </c>
      <c r="D2001" t="b">
        <v>0</v>
      </c>
      <c r="E2001" t="s">
        <v>5637</v>
      </c>
      <c r="H2001" s="1">
        <v>44742</v>
      </c>
      <c r="I2001" t="b">
        <v>0</v>
      </c>
      <c r="L2001" t="s">
        <v>5638</v>
      </c>
      <c r="O2001" t="s">
        <v>387</v>
      </c>
      <c r="P2001" t="b">
        <v>1</v>
      </c>
      <c r="Q2001" s="2">
        <v>44335.21497685185</v>
      </c>
      <c r="R2001" s="1"/>
      <c r="S2001" t="b">
        <v>0</v>
      </c>
      <c r="U2001" s="1"/>
      <c r="V2001" t="b">
        <v>0</v>
      </c>
      <c r="W2001" s="1">
        <v>44593</v>
      </c>
      <c r="X2001">
        <v>2</v>
      </c>
      <c r="Y2001">
        <v>2022</v>
      </c>
      <c r="Z2001" t="s">
        <v>161</v>
      </c>
      <c r="AA2001" t="s">
        <v>161</v>
      </c>
      <c r="AB2001" t="b">
        <v>0</v>
      </c>
      <c r="AC2001" t="b">
        <v>0</v>
      </c>
      <c r="AE2001" t="b">
        <v>1</v>
      </c>
      <c r="AF2001" t="b">
        <v>0</v>
      </c>
      <c r="AG2001" t="b">
        <v>0</v>
      </c>
      <c r="AH2001" t="s">
        <v>4808</v>
      </c>
      <c r="AI2001" t="b">
        <v>0</v>
      </c>
      <c r="AK2001" t="b">
        <v>0</v>
      </c>
      <c r="AL2001" s="1">
        <v>44330</v>
      </c>
      <c r="AM2001" t="s">
        <v>387</v>
      </c>
      <c r="AN2001" s="2">
        <v>44340.168854166666</v>
      </c>
      <c r="AP2001" s="2"/>
      <c r="AQ2001" s="1">
        <v>44334</v>
      </c>
      <c r="AS2001" t="b">
        <v>0</v>
      </c>
      <c r="AV2001" t="s">
        <v>213</v>
      </c>
      <c r="BB2001" t="s">
        <v>5639</v>
      </c>
      <c r="BD2001" t="b">
        <v>0</v>
      </c>
      <c r="BH2001" t="s">
        <v>387</v>
      </c>
      <c r="BI2001" t="s">
        <v>150</v>
      </c>
      <c r="BJ2001" t="s">
        <v>384</v>
      </c>
      <c r="BL2001" t="s">
        <v>5638</v>
      </c>
      <c r="BN2001" t="s">
        <v>415</v>
      </c>
      <c r="BQ2001" t="s">
        <v>96</v>
      </c>
      <c r="BR2001" t="b">
        <v>0</v>
      </c>
      <c r="BT2001" t="b">
        <v>0</v>
      </c>
      <c r="BW2001" t="s">
        <v>313</v>
      </c>
      <c r="BX2001" t="b">
        <v>0</v>
      </c>
      <c r="BY2001" s="2">
        <v>44376.857581018521</v>
      </c>
      <c r="CB2001" t="b">
        <v>0</v>
      </c>
      <c r="CC2001" t="b">
        <v>0</v>
      </c>
      <c r="CD2001">
        <v>1</v>
      </c>
      <c r="CE2001">
        <v>1</v>
      </c>
      <c r="CF2001">
        <v>91675</v>
      </c>
      <c r="CG2001">
        <v>0</v>
      </c>
      <c r="CH2001">
        <v>4583.75</v>
      </c>
      <c r="CI2001">
        <v>5</v>
      </c>
      <c r="CJ2001">
        <v>0</v>
      </c>
      <c r="CK2001">
        <f>YEAR(tbl_Opportunity[[#This Row],[Close Date]])</f>
        <v>2022</v>
      </c>
    </row>
    <row r="2002" spans="1:89">
      <c r="A2002" t="s">
        <v>5640</v>
      </c>
      <c r="B2002" t="b">
        <v>0</v>
      </c>
      <c r="D2002" t="b">
        <v>0</v>
      </c>
      <c r="E2002" t="s">
        <v>2947</v>
      </c>
      <c r="H2002" s="1">
        <v>44742</v>
      </c>
      <c r="I2002" t="b">
        <v>0</v>
      </c>
      <c r="L2002" t="s">
        <v>5641</v>
      </c>
      <c r="O2002" t="s">
        <v>387</v>
      </c>
      <c r="P2002" t="b">
        <v>1</v>
      </c>
      <c r="Q2002" s="2">
        <v>44333.214930555558</v>
      </c>
      <c r="R2002" s="1"/>
      <c r="S2002" t="b">
        <v>0</v>
      </c>
      <c r="U2002" s="1"/>
      <c r="V2002" t="b">
        <v>0</v>
      </c>
      <c r="W2002" s="1">
        <v>44593</v>
      </c>
      <c r="X2002">
        <v>2</v>
      </c>
      <c r="Y2002">
        <v>2022</v>
      </c>
      <c r="Z2002" t="s">
        <v>161</v>
      </c>
      <c r="AA2002" t="s">
        <v>161</v>
      </c>
      <c r="AB2002" t="b">
        <v>0</v>
      </c>
      <c r="AC2002" t="b">
        <v>0</v>
      </c>
      <c r="AE2002" t="b">
        <v>1</v>
      </c>
      <c r="AF2002" t="b">
        <v>0</v>
      </c>
      <c r="AG2002" t="b">
        <v>0</v>
      </c>
      <c r="AH2002" t="s">
        <v>4808</v>
      </c>
      <c r="AI2002" t="b">
        <v>0</v>
      </c>
      <c r="AK2002" t="b">
        <v>0</v>
      </c>
      <c r="AL2002" s="1">
        <v>44319</v>
      </c>
      <c r="AM2002" t="s">
        <v>387</v>
      </c>
      <c r="AN2002" s="2">
        <v>44341.199201388888</v>
      </c>
      <c r="AP2002" s="2">
        <v>44341.199201388888</v>
      </c>
      <c r="AQ2002" s="1">
        <v>44340</v>
      </c>
      <c r="AS2002" t="b">
        <v>0</v>
      </c>
      <c r="AV2002" t="s">
        <v>93</v>
      </c>
      <c r="BB2002" t="s">
        <v>5642</v>
      </c>
      <c r="BD2002" t="b">
        <v>0</v>
      </c>
      <c r="BH2002" t="s">
        <v>387</v>
      </c>
      <c r="BI2002" t="s">
        <v>150</v>
      </c>
      <c r="BJ2002" t="s">
        <v>95</v>
      </c>
      <c r="BL2002" t="s">
        <v>5641</v>
      </c>
      <c r="BN2002" t="s">
        <v>415</v>
      </c>
      <c r="BQ2002" t="s">
        <v>96</v>
      </c>
      <c r="BR2002" t="b">
        <v>0</v>
      </c>
      <c r="BT2002" t="b">
        <v>0</v>
      </c>
      <c r="BW2002" t="s">
        <v>339</v>
      </c>
      <c r="BX2002" t="b">
        <v>0</v>
      </c>
      <c r="BY2002" s="2">
        <v>44376.857581018521</v>
      </c>
      <c r="CB2002" t="b">
        <v>0</v>
      </c>
      <c r="CC2002" t="b">
        <v>0</v>
      </c>
      <c r="CD2002">
        <v>1</v>
      </c>
      <c r="CE2002">
        <v>1</v>
      </c>
      <c r="CF2002">
        <v>70749</v>
      </c>
      <c r="CG2002">
        <v>0</v>
      </c>
      <c r="CH2002">
        <v>21224.7</v>
      </c>
      <c r="CI2002">
        <v>30</v>
      </c>
      <c r="CJ2002">
        <v>0</v>
      </c>
      <c r="CK2002">
        <f>YEAR(tbl_Opportunity[[#This Row],[Close Date]])</f>
        <v>2022</v>
      </c>
    </row>
    <row r="2003" spans="1:89">
      <c r="A2003" t="s">
        <v>5643</v>
      </c>
      <c r="B2003" t="b">
        <v>0</v>
      </c>
      <c r="D2003" t="b">
        <v>0</v>
      </c>
      <c r="E2003" t="s">
        <v>3054</v>
      </c>
      <c r="H2003" s="1">
        <v>44408</v>
      </c>
      <c r="I2003" t="b">
        <v>0</v>
      </c>
      <c r="L2003" t="s">
        <v>5644</v>
      </c>
      <c r="O2003" t="s">
        <v>142</v>
      </c>
      <c r="P2003" t="b">
        <v>1</v>
      </c>
      <c r="Q2003" s="2">
        <v>44334.793958333335</v>
      </c>
      <c r="R2003" s="1"/>
      <c r="S2003" t="b">
        <v>0</v>
      </c>
      <c r="U2003" s="1"/>
      <c r="V2003" t="b">
        <v>0</v>
      </c>
      <c r="W2003" s="1">
        <v>44256</v>
      </c>
      <c r="X2003">
        <v>3</v>
      </c>
      <c r="Y2003">
        <v>2021</v>
      </c>
      <c r="Z2003" t="s">
        <v>1659</v>
      </c>
      <c r="AA2003" t="s">
        <v>1660</v>
      </c>
      <c r="AB2003" t="b">
        <v>0</v>
      </c>
      <c r="AC2003" t="b">
        <v>0</v>
      </c>
      <c r="AD2003" t="s">
        <v>2861</v>
      </c>
      <c r="AE2003" t="b">
        <v>1</v>
      </c>
      <c r="AF2003" t="b">
        <v>0</v>
      </c>
      <c r="AG2003" t="b">
        <v>0</v>
      </c>
      <c r="AH2003" t="s">
        <v>4808</v>
      </c>
      <c r="AI2003" t="b">
        <v>0</v>
      </c>
      <c r="AK2003" t="b">
        <v>0</v>
      </c>
      <c r="AL2003" s="1">
        <v>44336</v>
      </c>
      <c r="AM2003" t="s">
        <v>89</v>
      </c>
      <c r="AN2003" s="2">
        <v>44361.608414351853</v>
      </c>
      <c r="AP2003" s="2">
        <v>44340.577951388892</v>
      </c>
      <c r="AQ2003" s="1">
        <v>44340</v>
      </c>
      <c r="AS2003" t="b">
        <v>0</v>
      </c>
      <c r="AV2003" t="s">
        <v>153</v>
      </c>
      <c r="BB2003" t="s">
        <v>5645</v>
      </c>
      <c r="BD2003" t="b">
        <v>0</v>
      </c>
      <c r="BH2003" t="s">
        <v>142</v>
      </c>
      <c r="BI2003" t="s">
        <v>150</v>
      </c>
      <c r="BJ2003" t="s">
        <v>5646</v>
      </c>
      <c r="BK2003" t="s">
        <v>95</v>
      </c>
      <c r="BL2003" t="s">
        <v>5644</v>
      </c>
      <c r="BN2003" t="s">
        <v>415</v>
      </c>
      <c r="BQ2003" t="s">
        <v>96</v>
      </c>
      <c r="BR2003" t="b">
        <v>0</v>
      </c>
      <c r="BT2003" t="b">
        <v>0</v>
      </c>
      <c r="BW2003" t="s">
        <v>2845</v>
      </c>
      <c r="BX2003" t="b">
        <v>0</v>
      </c>
      <c r="BY2003" s="2">
        <v>44376.857581018521</v>
      </c>
      <c r="CB2003" t="b">
        <v>0</v>
      </c>
      <c r="CC2003" t="b">
        <v>0</v>
      </c>
      <c r="CD2003">
        <v>2</v>
      </c>
      <c r="CE2003">
        <v>2</v>
      </c>
      <c r="CF2003">
        <v>73293.88</v>
      </c>
      <c r="CG2003">
        <v>0</v>
      </c>
      <c r="CH2003">
        <v>51305.72</v>
      </c>
      <c r="CI2003">
        <v>70</v>
      </c>
      <c r="CJ2003">
        <v>0</v>
      </c>
      <c r="CK2003">
        <f>YEAR(tbl_Opportunity[[#This Row],[Close Date]])</f>
        <v>2021</v>
      </c>
    </row>
    <row r="2004" spans="1:89">
      <c r="A2004" t="s">
        <v>5647</v>
      </c>
      <c r="B2004" t="b">
        <v>0</v>
      </c>
      <c r="D2004" t="b">
        <v>0</v>
      </c>
      <c r="E2004" t="s">
        <v>5648</v>
      </c>
      <c r="H2004" s="1">
        <v>44408</v>
      </c>
      <c r="I2004" t="b">
        <v>0</v>
      </c>
      <c r="L2004" t="s">
        <v>5649</v>
      </c>
      <c r="O2004" t="s">
        <v>142</v>
      </c>
      <c r="P2004" t="b">
        <v>1</v>
      </c>
      <c r="Q2004" s="2">
        <v>44328.661828703705</v>
      </c>
      <c r="R2004" s="1"/>
      <c r="S2004" t="b">
        <v>0</v>
      </c>
      <c r="U2004" s="1"/>
      <c r="V2004" t="b">
        <v>0</v>
      </c>
      <c r="W2004" s="1">
        <v>44256</v>
      </c>
      <c r="X2004">
        <v>3</v>
      </c>
      <c r="Y2004">
        <v>2021</v>
      </c>
      <c r="Z2004" t="s">
        <v>1659</v>
      </c>
      <c r="AA2004" t="s">
        <v>1660</v>
      </c>
      <c r="AB2004" t="b">
        <v>0</v>
      </c>
      <c r="AC2004" t="b">
        <v>0</v>
      </c>
      <c r="AD2004" t="s">
        <v>2861</v>
      </c>
      <c r="AE2004" t="b">
        <v>1</v>
      </c>
      <c r="AF2004" t="b">
        <v>0</v>
      </c>
      <c r="AG2004" t="b">
        <v>0</v>
      </c>
      <c r="AH2004" t="s">
        <v>4808</v>
      </c>
      <c r="AI2004" t="b">
        <v>0</v>
      </c>
      <c r="AK2004" t="b">
        <v>0</v>
      </c>
      <c r="AL2004" s="1">
        <v>44342</v>
      </c>
      <c r="AM2004" t="s">
        <v>142</v>
      </c>
      <c r="AN2004" s="2">
        <v>44354.572824074072</v>
      </c>
      <c r="AP2004" s="2">
        <v>44343.652754629627</v>
      </c>
      <c r="AQ2004" s="1">
        <v>44343</v>
      </c>
      <c r="AS2004" t="b">
        <v>0</v>
      </c>
      <c r="AV2004" t="s">
        <v>153</v>
      </c>
      <c r="BB2004" t="s">
        <v>5650</v>
      </c>
      <c r="BD2004" t="b">
        <v>0</v>
      </c>
      <c r="BH2004" t="s">
        <v>142</v>
      </c>
      <c r="BI2004" t="s">
        <v>150</v>
      </c>
      <c r="BJ2004" t="s">
        <v>384</v>
      </c>
      <c r="BK2004" t="s">
        <v>384</v>
      </c>
      <c r="BL2004" t="s">
        <v>5649</v>
      </c>
      <c r="BN2004" t="s">
        <v>415</v>
      </c>
      <c r="BQ2004" t="s">
        <v>96</v>
      </c>
      <c r="BR2004" t="b">
        <v>0</v>
      </c>
      <c r="BT2004" t="b">
        <v>0</v>
      </c>
      <c r="BW2004" t="s">
        <v>2845</v>
      </c>
      <c r="BX2004" t="b">
        <v>0</v>
      </c>
      <c r="BY2004" s="2">
        <v>44376.857581018521</v>
      </c>
      <c r="CB2004" t="b">
        <v>0</v>
      </c>
      <c r="CC2004" t="b">
        <v>0</v>
      </c>
      <c r="CD2004">
        <v>2</v>
      </c>
      <c r="CE2004">
        <v>2</v>
      </c>
      <c r="CF2004">
        <v>73338.210000000006</v>
      </c>
      <c r="CG2004">
        <v>0</v>
      </c>
      <c r="CH2004">
        <v>51336.75</v>
      </c>
      <c r="CI2004">
        <v>70</v>
      </c>
      <c r="CJ2004">
        <v>0</v>
      </c>
      <c r="CK2004">
        <f>YEAR(tbl_Opportunity[[#This Row],[Close Date]])</f>
        <v>2021</v>
      </c>
    </row>
    <row r="2005" spans="1:89">
      <c r="A2005" t="s">
        <v>5651</v>
      </c>
      <c r="B2005" t="b">
        <v>0</v>
      </c>
      <c r="D2005" t="b">
        <v>0</v>
      </c>
      <c r="H2005" s="1">
        <v>44561</v>
      </c>
      <c r="I2005" t="b">
        <v>0</v>
      </c>
      <c r="O2005" t="s">
        <v>99</v>
      </c>
      <c r="P2005" t="b">
        <v>1</v>
      </c>
      <c r="Q2005" s="2">
        <v>44369.565208333333</v>
      </c>
      <c r="R2005" s="1"/>
      <c r="S2005" t="b">
        <v>0</v>
      </c>
      <c r="U2005" s="1"/>
      <c r="V2005" t="b">
        <v>0</v>
      </c>
      <c r="W2005" s="1">
        <v>44287</v>
      </c>
      <c r="X2005">
        <v>4</v>
      </c>
      <c r="Y2005">
        <v>2021</v>
      </c>
      <c r="Z2005" t="s">
        <v>161</v>
      </c>
      <c r="AA2005" t="s">
        <v>161</v>
      </c>
      <c r="AB2005" t="b">
        <v>0</v>
      </c>
      <c r="AC2005" t="b">
        <v>0</v>
      </c>
      <c r="AE2005" t="b">
        <v>1</v>
      </c>
      <c r="AF2005" t="b">
        <v>0</v>
      </c>
      <c r="AG2005" t="b">
        <v>0</v>
      </c>
      <c r="AH2005" t="s">
        <v>4808</v>
      </c>
      <c r="AI2005" t="b">
        <v>0</v>
      </c>
      <c r="AK2005" t="b">
        <v>0</v>
      </c>
      <c r="AL2005" s="1">
        <v>44369</v>
      </c>
      <c r="AM2005" t="s">
        <v>99</v>
      </c>
      <c r="AN2005" s="2">
        <v>44369.573784722219</v>
      </c>
      <c r="AP2005" s="2"/>
      <c r="AQ2005" s="1">
        <v>44369</v>
      </c>
      <c r="AS2005" t="b">
        <v>0</v>
      </c>
      <c r="AV2005" t="s">
        <v>93</v>
      </c>
      <c r="BB2005" t="s">
        <v>5652</v>
      </c>
      <c r="BD2005" t="b">
        <v>0</v>
      </c>
      <c r="BH2005" t="s">
        <v>142</v>
      </c>
      <c r="BI2005" t="s">
        <v>150</v>
      </c>
      <c r="BK2005" t="s">
        <v>384</v>
      </c>
      <c r="BL2005" t="s">
        <v>5653</v>
      </c>
      <c r="BN2005" t="s">
        <v>415</v>
      </c>
      <c r="BP2005" t="s">
        <v>5654</v>
      </c>
      <c r="BQ2005" t="s">
        <v>96</v>
      </c>
      <c r="BR2005" t="b">
        <v>0</v>
      </c>
      <c r="BT2005" t="b">
        <v>0</v>
      </c>
      <c r="BW2005" t="s">
        <v>166</v>
      </c>
      <c r="BX2005" t="b">
        <v>0</v>
      </c>
      <c r="BY2005" s="2">
        <v>44376.857581018521</v>
      </c>
      <c r="CB2005" t="b">
        <v>0</v>
      </c>
      <c r="CC2005" t="b">
        <v>0</v>
      </c>
      <c r="CD2005">
        <v>0</v>
      </c>
      <c r="CE2005">
        <v>0</v>
      </c>
      <c r="CF2005">
        <v>66190</v>
      </c>
      <c r="CG2005">
        <v>0</v>
      </c>
      <c r="CH2005">
        <v>6619</v>
      </c>
      <c r="CI2005">
        <v>10</v>
      </c>
      <c r="CJ2005">
        <v>0</v>
      </c>
      <c r="CK2005">
        <f>YEAR(tbl_Opportunity[[#This Row],[Close Date]])</f>
        <v>2021</v>
      </c>
    </row>
    <row r="2006" spans="1:89">
      <c r="A2006" t="s">
        <v>5655</v>
      </c>
      <c r="B2006" t="b">
        <v>0</v>
      </c>
      <c r="D2006" t="b">
        <v>0</v>
      </c>
      <c r="H2006" s="1">
        <v>44561</v>
      </c>
      <c r="I2006" t="b">
        <v>0</v>
      </c>
      <c r="L2006" t="s">
        <v>5656</v>
      </c>
      <c r="O2006" t="s">
        <v>99</v>
      </c>
      <c r="P2006" t="b">
        <v>1</v>
      </c>
      <c r="Q2006" s="2">
        <v>44335.76834490741</v>
      </c>
      <c r="R2006" s="1"/>
      <c r="S2006" t="b">
        <v>0</v>
      </c>
      <c r="U2006" s="1"/>
      <c r="V2006" t="b">
        <v>0</v>
      </c>
      <c r="W2006" s="1">
        <v>44287</v>
      </c>
      <c r="X2006">
        <v>4</v>
      </c>
      <c r="Y2006">
        <v>2021</v>
      </c>
      <c r="Z2006" t="s">
        <v>161</v>
      </c>
      <c r="AA2006" t="s">
        <v>161</v>
      </c>
      <c r="AB2006" t="b">
        <v>0</v>
      </c>
      <c r="AC2006" t="b">
        <v>0</v>
      </c>
      <c r="AE2006" t="b">
        <v>1</v>
      </c>
      <c r="AF2006" t="b">
        <v>0</v>
      </c>
      <c r="AG2006" t="b">
        <v>0</v>
      </c>
      <c r="AH2006" t="s">
        <v>4808</v>
      </c>
      <c r="AI2006" t="b">
        <v>0</v>
      </c>
      <c r="AK2006" t="b">
        <v>0</v>
      </c>
      <c r="AL2006" s="1">
        <v>44335</v>
      </c>
      <c r="AM2006" t="s">
        <v>99</v>
      </c>
      <c r="AN2006" s="2">
        <v>44335.808761574073</v>
      </c>
      <c r="AP2006" s="2">
        <v>44335.787372685183</v>
      </c>
      <c r="AQ2006" s="1">
        <v>44335</v>
      </c>
      <c r="AS2006" t="b">
        <v>0</v>
      </c>
      <c r="AV2006" t="s">
        <v>213</v>
      </c>
      <c r="BB2006" t="s">
        <v>5657</v>
      </c>
      <c r="BD2006" t="b">
        <v>0</v>
      </c>
      <c r="BH2006" t="s">
        <v>387</v>
      </c>
      <c r="BI2006" t="s">
        <v>150</v>
      </c>
      <c r="BJ2006" t="s">
        <v>384</v>
      </c>
      <c r="BL2006" t="s">
        <v>5656</v>
      </c>
      <c r="BN2006" t="s">
        <v>415</v>
      </c>
      <c r="BP2006" t="s">
        <v>5658</v>
      </c>
      <c r="BQ2006" t="s">
        <v>96</v>
      </c>
      <c r="BR2006" t="b">
        <v>0</v>
      </c>
      <c r="BT2006" t="b">
        <v>0</v>
      </c>
      <c r="BW2006" t="s">
        <v>166</v>
      </c>
      <c r="BX2006" t="b">
        <v>0</v>
      </c>
      <c r="BY2006" s="2">
        <v>44376.857581018521</v>
      </c>
      <c r="CB2006" t="b">
        <v>0</v>
      </c>
      <c r="CC2006" t="b">
        <v>0</v>
      </c>
      <c r="CD2006">
        <v>1</v>
      </c>
      <c r="CE2006">
        <v>1</v>
      </c>
      <c r="CF2006">
        <v>65675</v>
      </c>
      <c r="CG2006">
        <v>0</v>
      </c>
      <c r="CH2006">
        <v>6567.5</v>
      </c>
      <c r="CI2006">
        <v>10</v>
      </c>
      <c r="CJ2006">
        <v>0</v>
      </c>
      <c r="CK2006">
        <f>YEAR(tbl_Opportunity[[#This Row],[Close Date]])</f>
        <v>2021</v>
      </c>
    </row>
    <row r="2007" spans="1:89">
      <c r="A2007" t="s">
        <v>5659</v>
      </c>
      <c r="B2007" t="b">
        <v>0</v>
      </c>
      <c r="D2007" t="b">
        <v>0</v>
      </c>
      <c r="E2007" t="s">
        <v>3119</v>
      </c>
      <c r="H2007" s="1">
        <v>44561</v>
      </c>
      <c r="I2007" t="b">
        <v>0</v>
      </c>
      <c r="L2007" t="s">
        <v>5660</v>
      </c>
      <c r="O2007" t="s">
        <v>99</v>
      </c>
      <c r="P2007" t="b">
        <v>1</v>
      </c>
      <c r="Q2007" s="2">
        <v>44329.770578703705</v>
      </c>
      <c r="R2007" s="1"/>
      <c r="S2007" t="b">
        <v>0</v>
      </c>
      <c r="U2007" s="1"/>
      <c r="V2007" t="b">
        <v>0</v>
      </c>
      <c r="W2007" s="1">
        <v>44287</v>
      </c>
      <c r="X2007">
        <v>4</v>
      </c>
      <c r="Y2007">
        <v>2021</v>
      </c>
      <c r="Z2007" t="s">
        <v>161</v>
      </c>
      <c r="AA2007" t="s">
        <v>161</v>
      </c>
      <c r="AB2007" t="b">
        <v>0</v>
      </c>
      <c r="AC2007" t="b">
        <v>0</v>
      </c>
      <c r="AE2007" t="b">
        <v>1</v>
      </c>
      <c r="AF2007" t="b">
        <v>0</v>
      </c>
      <c r="AG2007" t="b">
        <v>0</v>
      </c>
      <c r="AH2007" t="s">
        <v>4808</v>
      </c>
      <c r="AI2007" t="b">
        <v>0</v>
      </c>
      <c r="AK2007" t="b">
        <v>0</v>
      </c>
      <c r="AL2007" s="1">
        <v>44329</v>
      </c>
      <c r="AM2007" t="s">
        <v>142</v>
      </c>
      <c r="AN2007" s="2">
        <v>44340.590949074074</v>
      </c>
      <c r="AP2007" s="2"/>
      <c r="AQ2007" s="1">
        <v>44329</v>
      </c>
      <c r="AS2007" t="b">
        <v>0</v>
      </c>
      <c r="AV2007" t="s">
        <v>93</v>
      </c>
      <c r="BB2007" t="s">
        <v>5661</v>
      </c>
      <c r="BD2007" t="b">
        <v>0</v>
      </c>
      <c r="BH2007" t="s">
        <v>142</v>
      </c>
      <c r="BI2007" t="s">
        <v>150</v>
      </c>
      <c r="BJ2007" t="s">
        <v>95</v>
      </c>
      <c r="BK2007" t="s">
        <v>95</v>
      </c>
      <c r="BL2007" t="s">
        <v>5660</v>
      </c>
      <c r="BN2007" t="s">
        <v>415</v>
      </c>
      <c r="BQ2007" t="s">
        <v>96</v>
      </c>
      <c r="BR2007" t="b">
        <v>0</v>
      </c>
      <c r="BT2007" t="b">
        <v>0</v>
      </c>
      <c r="BW2007" t="s">
        <v>313</v>
      </c>
      <c r="BX2007" t="b">
        <v>0</v>
      </c>
      <c r="BY2007" s="2">
        <v>44376.857581018521</v>
      </c>
      <c r="CB2007" t="b">
        <v>0</v>
      </c>
      <c r="CC2007" t="b">
        <v>0</v>
      </c>
      <c r="CD2007">
        <v>1</v>
      </c>
      <c r="CE2007">
        <v>1</v>
      </c>
      <c r="CF2007">
        <v>65636</v>
      </c>
      <c r="CG2007">
        <v>0</v>
      </c>
      <c r="CH2007">
        <v>3281.8</v>
      </c>
      <c r="CI2007">
        <v>5</v>
      </c>
      <c r="CJ2007">
        <v>0</v>
      </c>
      <c r="CK2007">
        <f>YEAR(tbl_Opportunity[[#This Row],[Close Date]])</f>
        <v>2021</v>
      </c>
    </row>
    <row r="2008" spans="1:89">
      <c r="A2008" t="s">
        <v>5662</v>
      </c>
      <c r="B2008" t="b">
        <v>0</v>
      </c>
      <c r="D2008" t="b">
        <v>0</v>
      </c>
      <c r="E2008" t="s">
        <v>3119</v>
      </c>
      <c r="H2008" s="1">
        <v>44561</v>
      </c>
      <c r="I2008" t="b">
        <v>0</v>
      </c>
      <c r="L2008" t="s">
        <v>5663</v>
      </c>
      <c r="O2008" t="s">
        <v>99</v>
      </c>
      <c r="P2008" t="b">
        <v>1</v>
      </c>
      <c r="Q2008" s="2">
        <v>44369.538541666669</v>
      </c>
      <c r="R2008" s="1"/>
      <c r="S2008" t="b">
        <v>0</v>
      </c>
      <c r="U2008" s="1"/>
      <c r="V2008" t="b">
        <v>0</v>
      </c>
      <c r="W2008" s="1">
        <v>44287</v>
      </c>
      <c r="X2008">
        <v>4</v>
      </c>
      <c r="Y2008">
        <v>2021</v>
      </c>
      <c r="Z2008" t="s">
        <v>161</v>
      </c>
      <c r="AA2008" t="s">
        <v>161</v>
      </c>
      <c r="AB2008" t="b">
        <v>0</v>
      </c>
      <c r="AC2008" t="b">
        <v>0</v>
      </c>
      <c r="AE2008" t="b">
        <v>1</v>
      </c>
      <c r="AF2008" t="b">
        <v>0</v>
      </c>
      <c r="AG2008" t="b">
        <v>0</v>
      </c>
      <c r="AH2008" t="s">
        <v>4808</v>
      </c>
      <c r="AI2008" t="b">
        <v>0</v>
      </c>
      <c r="AK2008" t="b">
        <v>0</v>
      </c>
      <c r="AL2008" s="1">
        <v>44369</v>
      </c>
      <c r="AM2008" t="s">
        <v>99</v>
      </c>
      <c r="AN2008" s="2">
        <v>44369.549097222225</v>
      </c>
      <c r="AP2008" s="2">
        <v>44369.542372685188</v>
      </c>
      <c r="AQ2008" s="1">
        <v>44369</v>
      </c>
      <c r="AS2008" t="b">
        <v>0</v>
      </c>
      <c r="AV2008" t="s">
        <v>93</v>
      </c>
      <c r="BB2008" t="s">
        <v>5664</v>
      </c>
      <c r="BD2008" t="b">
        <v>0</v>
      </c>
      <c r="BH2008" t="s">
        <v>142</v>
      </c>
      <c r="BI2008" t="s">
        <v>150</v>
      </c>
      <c r="BJ2008" t="s">
        <v>384</v>
      </c>
      <c r="BK2008" t="s">
        <v>384</v>
      </c>
      <c r="BL2008" t="s">
        <v>5663</v>
      </c>
      <c r="BN2008" t="s">
        <v>415</v>
      </c>
      <c r="BP2008" t="s">
        <v>5665</v>
      </c>
      <c r="BQ2008" t="s">
        <v>96</v>
      </c>
      <c r="BR2008" t="b">
        <v>0</v>
      </c>
      <c r="BT2008" t="b">
        <v>0</v>
      </c>
      <c r="BW2008" t="s">
        <v>166</v>
      </c>
      <c r="BX2008" t="b">
        <v>0</v>
      </c>
      <c r="BY2008" s="2">
        <v>44376.857581018521</v>
      </c>
      <c r="CB2008" t="b">
        <v>0</v>
      </c>
      <c r="CC2008" t="b">
        <v>0</v>
      </c>
      <c r="CD2008">
        <v>1</v>
      </c>
      <c r="CE2008">
        <v>1</v>
      </c>
      <c r="CF2008">
        <v>66190</v>
      </c>
      <c r="CG2008">
        <v>0</v>
      </c>
      <c r="CH2008">
        <v>6619</v>
      </c>
      <c r="CI2008">
        <v>10</v>
      </c>
      <c r="CJ2008">
        <v>0</v>
      </c>
      <c r="CK2008">
        <f>YEAR(tbl_Opportunity[[#This Row],[Close Date]])</f>
        <v>2021</v>
      </c>
    </row>
    <row r="2009" spans="1:89">
      <c r="A2009" t="s">
        <v>5666</v>
      </c>
      <c r="B2009" t="b">
        <v>0</v>
      </c>
      <c r="D2009" t="b">
        <v>0</v>
      </c>
      <c r="E2009" t="s">
        <v>2929</v>
      </c>
      <c r="H2009" s="1">
        <v>44651</v>
      </c>
      <c r="I2009" t="b">
        <v>0</v>
      </c>
      <c r="L2009" t="s">
        <v>5667</v>
      </c>
      <c r="O2009" t="s">
        <v>215</v>
      </c>
      <c r="P2009" t="b">
        <v>1</v>
      </c>
      <c r="Q2009" s="2">
        <v>44349.691030092596</v>
      </c>
      <c r="R2009" s="1"/>
      <c r="S2009" t="b">
        <v>0</v>
      </c>
      <c r="U2009" s="1"/>
      <c r="V2009" t="b">
        <v>0</v>
      </c>
      <c r="W2009" s="1">
        <v>44562</v>
      </c>
      <c r="X2009">
        <v>1</v>
      </c>
      <c r="Y2009">
        <v>2022</v>
      </c>
      <c r="Z2009" t="s">
        <v>161</v>
      </c>
      <c r="AA2009" t="s">
        <v>161</v>
      </c>
      <c r="AB2009" t="b">
        <v>0</v>
      </c>
      <c r="AC2009" t="b">
        <v>0</v>
      </c>
      <c r="AE2009" t="b">
        <v>1</v>
      </c>
      <c r="AF2009" t="b">
        <v>1</v>
      </c>
      <c r="AG2009" t="b">
        <v>1</v>
      </c>
      <c r="AH2009" t="s">
        <v>4366</v>
      </c>
      <c r="AI2009" t="b">
        <v>0</v>
      </c>
      <c r="AK2009" t="b">
        <v>0</v>
      </c>
      <c r="AL2009" s="1">
        <v>44350</v>
      </c>
      <c r="AM2009" t="s">
        <v>272</v>
      </c>
      <c r="AN2009" s="2">
        <v>44371.658842592595</v>
      </c>
      <c r="AP2009" s="2"/>
      <c r="AQ2009" s="1">
        <v>44349</v>
      </c>
      <c r="AS2009" t="b">
        <v>0</v>
      </c>
      <c r="AV2009" t="s">
        <v>93</v>
      </c>
      <c r="BB2009" t="s">
        <v>5668</v>
      </c>
      <c r="BD2009" t="b">
        <v>0</v>
      </c>
      <c r="BH2009" t="s">
        <v>215</v>
      </c>
      <c r="BI2009" t="s">
        <v>1072</v>
      </c>
      <c r="BJ2009" t="s">
        <v>196</v>
      </c>
      <c r="BL2009" t="s">
        <v>5667</v>
      </c>
      <c r="BM2009" t="s">
        <v>202</v>
      </c>
      <c r="BN2009" t="s">
        <v>2414</v>
      </c>
      <c r="BQ2009" t="s">
        <v>204</v>
      </c>
      <c r="BR2009" t="b">
        <v>0</v>
      </c>
      <c r="BT2009" t="b">
        <v>0</v>
      </c>
      <c r="BW2009" t="s">
        <v>313</v>
      </c>
      <c r="BX2009" t="b">
        <v>0</v>
      </c>
      <c r="BY2009" s="2">
        <v>44376.857581018521</v>
      </c>
      <c r="BZ2009" t="s">
        <v>3070</v>
      </c>
      <c r="CB2009" t="b">
        <v>0</v>
      </c>
      <c r="CC2009" t="b">
        <v>0</v>
      </c>
      <c r="CD2009">
        <v>1</v>
      </c>
      <c r="CE2009">
        <v>1</v>
      </c>
      <c r="CF2009">
        <v>180046.48</v>
      </c>
      <c r="CG2009">
        <v>0</v>
      </c>
      <c r="CH2009">
        <v>9002.32</v>
      </c>
      <c r="CI2009">
        <v>5</v>
      </c>
      <c r="CJ2009">
        <v>0</v>
      </c>
      <c r="CK2009">
        <f>YEAR(tbl_Opportunity[[#This Row],[Close Date]])</f>
        <v>2022</v>
      </c>
    </row>
    <row r="2010" spans="1:89">
      <c r="A2010" t="s">
        <v>5390</v>
      </c>
      <c r="B2010" t="b">
        <v>0</v>
      </c>
      <c r="C2010" t="s">
        <v>3109</v>
      </c>
      <c r="D2010" t="b">
        <v>0</v>
      </c>
      <c r="E2010" t="s">
        <v>5626</v>
      </c>
      <c r="F2010" t="s">
        <v>4728</v>
      </c>
      <c r="G2010" t="s">
        <v>4278</v>
      </c>
      <c r="H2010" s="1">
        <v>44620</v>
      </c>
      <c r="I2010" t="b">
        <v>0</v>
      </c>
      <c r="L2010" t="s">
        <v>5392</v>
      </c>
      <c r="O2010" t="s">
        <v>215</v>
      </c>
      <c r="P2010" t="b">
        <v>1</v>
      </c>
      <c r="Q2010" s="2">
        <v>44355.730497685188</v>
      </c>
      <c r="R2010" s="1"/>
      <c r="S2010" t="b">
        <v>0</v>
      </c>
      <c r="U2010" s="1"/>
      <c r="V2010" t="b">
        <v>0</v>
      </c>
      <c r="W2010" s="1">
        <v>44562</v>
      </c>
      <c r="X2010">
        <v>1</v>
      </c>
      <c r="Y2010">
        <v>2022</v>
      </c>
      <c r="Z2010" t="s">
        <v>161</v>
      </c>
      <c r="AA2010" t="s">
        <v>161</v>
      </c>
      <c r="AB2010" t="b">
        <v>0</v>
      </c>
      <c r="AC2010" t="b">
        <v>0</v>
      </c>
      <c r="AE2010" t="b">
        <v>1</v>
      </c>
      <c r="AF2010" t="b">
        <v>1</v>
      </c>
      <c r="AG2010" t="b">
        <v>1</v>
      </c>
      <c r="AH2010" t="s">
        <v>4366</v>
      </c>
      <c r="AI2010" t="b">
        <v>0</v>
      </c>
      <c r="AK2010" t="b">
        <v>0</v>
      </c>
      <c r="AL2010" s="1">
        <v>44369</v>
      </c>
      <c r="AM2010" t="s">
        <v>215</v>
      </c>
      <c r="AN2010" s="2">
        <v>44372.126319444447</v>
      </c>
      <c r="AP2010" s="2"/>
      <c r="AQ2010" s="1">
        <v>44355</v>
      </c>
      <c r="AS2010" t="b">
        <v>0</v>
      </c>
      <c r="AV2010" t="s">
        <v>2820</v>
      </c>
      <c r="BB2010" t="s">
        <v>5669</v>
      </c>
      <c r="BD2010" t="b">
        <v>0</v>
      </c>
      <c r="BH2010" t="s">
        <v>215</v>
      </c>
      <c r="BI2010" t="s">
        <v>1072</v>
      </c>
      <c r="BL2010" t="s">
        <v>5392</v>
      </c>
      <c r="BM2010" t="s">
        <v>202</v>
      </c>
      <c r="BN2010" t="s">
        <v>2414</v>
      </c>
      <c r="BQ2010" t="s">
        <v>204</v>
      </c>
      <c r="BR2010" t="b">
        <v>0</v>
      </c>
      <c r="BT2010" t="b">
        <v>0</v>
      </c>
      <c r="BW2010" t="s">
        <v>313</v>
      </c>
      <c r="BX2010" t="b">
        <v>0</v>
      </c>
      <c r="BY2010" s="2">
        <v>44376.857581018521</v>
      </c>
      <c r="BZ2010" t="s">
        <v>3070</v>
      </c>
      <c r="CB2010" t="b">
        <v>0</v>
      </c>
      <c r="CC2010" t="b">
        <v>0</v>
      </c>
      <c r="CD2010">
        <v>1</v>
      </c>
      <c r="CE2010">
        <v>1</v>
      </c>
      <c r="CF2010">
        <v>150850</v>
      </c>
      <c r="CG2010">
        <v>0</v>
      </c>
      <c r="CH2010">
        <v>7542.5</v>
      </c>
      <c r="CI2010">
        <v>5</v>
      </c>
      <c r="CJ2010">
        <v>0</v>
      </c>
      <c r="CK2010">
        <f>YEAR(tbl_Opportunity[[#This Row],[Close Date]])</f>
        <v>2022</v>
      </c>
    </row>
    <row r="2011" spans="1:89">
      <c r="A2011" t="s">
        <v>5670</v>
      </c>
      <c r="B2011" t="b">
        <v>0</v>
      </c>
      <c r="D2011" t="b">
        <v>0</v>
      </c>
      <c r="E2011" t="s">
        <v>2947</v>
      </c>
      <c r="H2011" s="1">
        <v>44469</v>
      </c>
      <c r="I2011" t="b">
        <v>0</v>
      </c>
      <c r="L2011" t="s">
        <v>5671</v>
      </c>
      <c r="O2011" t="s">
        <v>3202</v>
      </c>
      <c r="P2011" t="b">
        <v>1</v>
      </c>
      <c r="Q2011" s="2">
        <v>44330.745787037034</v>
      </c>
      <c r="R2011" s="1"/>
      <c r="S2011" t="b">
        <v>0</v>
      </c>
      <c r="U2011" s="1"/>
      <c r="V2011" t="b">
        <v>0</v>
      </c>
      <c r="W2011" s="1">
        <v>44256</v>
      </c>
      <c r="X2011">
        <v>3</v>
      </c>
      <c r="Y2011">
        <v>2021</v>
      </c>
      <c r="Z2011" t="s">
        <v>161</v>
      </c>
      <c r="AA2011" t="s">
        <v>161</v>
      </c>
      <c r="AB2011" t="b">
        <v>0</v>
      </c>
      <c r="AC2011" t="b">
        <v>0</v>
      </c>
      <c r="AE2011" t="b">
        <v>1</v>
      </c>
      <c r="AF2011" t="b">
        <v>1</v>
      </c>
      <c r="AG2011" t="b">
        <v>1</v>
      </c>
      <c r="AH2011" t="s">
        <v>4366</v>
      </c>
      <c r="AI2011" t="b">
        <v>0</v>
      </c>
      <c r="AK2011" t="b">
        <v>0</v>
      </c>
      <c r="AL2011" s="1">
        <v>44363</v>
      </c>
      <c r="AM2011" t="s">
        <v>4379</v>
      </c>
      <c r="AN2011" s="2">
        <v>44371.611643518518</v>
      </c>
      <c r="AP2011" s="2"/>
      <c r="AQ2011" s="1">
        <v>44330</v>
      </c>
      <c r="AS2011" t="b">
        <v>0</v>
      </c>
      <c r="AV2011" t="s">
        <v>93</v>
      </c>
      <c r="BB2011" t="s">
        <v>5672</v>
      </c>
      <c r="BD2011" t="b">
        <v>0</v>
      </c>
      <c r="BH2011" t="s">
        <v>4379</v>
      </c>
      <c r="BI2011" t="s">
        <v>1072</v>
      </c>
      <c r="BJ2011" t="s">
        <v>216</v>
      </c>
      <c r="BL2011" t="s">
        <v>5671</v>
      </c>
      <c r="BM2011" t="s">
        <v>202</v>
      </c>
      <c r="BN2011" t="s">
        <v>2414</v>
      </c>
      <c r="BQ2011" t="s">
        <v>204</v>
      </c>
      <c r="BR2011" t="b">
        <v>0</v>
      </c>
      <c r="BT2011" t="b">
        <v>0</v>
      </c>
      <c r="BW2011" t="s">
        <v>313</v>
      </c>
      <c r="BX2011" t="b">
        <v>0</v>
      </c>
      <c r="BY2011" s="2">
        <v>44376.857581018521</v>
      </c>
      <c r="BZ2011" t="s">
        <v>3204</v>
      </c>
      <c r="CB2011" t="b">
        <v>0</v>
      </c>
      <c r="CC2011" t="b">
        <v>0</v>
      </c>
      <c r="CD2011">
        <v>1</v>
      </c>
      <c r="CE2011">
        <v>1</v>
      </c>
      <c r="CF2011">
        <v>154850</v>
      </c>
      <c r="CG2011">
        <v>0</v>
      </c>
      <c r="CH2011">
        <v>7742.5</v>
      </c>
      <c r="CI2011">
        <v>5</v>
      </c>
      <c r="CJ2011">
        <v>0</v>
      </c>
      <c r="CK2011">
        <f>YEAR(tbl_Opportunity[[#This Row],[Close Date]])</f>
        <v>2021</v>
      </c>
    </row>
    <row r="2012" spans="1:89">
      <c r="A2012" t="s">
        <v>3315</v>
      </c>
      <c r="B2012" t="b">
        <v>0</v>
      </c>
      <c r="D2012" t="b">
        <v>0</v>
      </c>
      <c r="E2012" t="s">
        <v>3119</v>
      </c>
      <c r="H2012" s="1">
        <v>44469</v>
      </c>
      <c r="I2012" t="b">
        <v>0</v>
      </c>
      <c r="L2012" t="s">
        <v>5673</v>
      </c>
      <c r="O2012" t="s">
        <v>4073</v>
      </c>
      <c r="P2012" t="b">
        <v>1</v>
      </c>
      <c r="Q2012" s="2">
        <v>44368.526886574073</v>
      </c>
      <c r="R2012" s="1"/>
      <c r="S2012" t="b">
        <v>0</v>
      </c>
      <c r="U2012" s="1"/>
      <c r="V2012" t="b">
        <v>0</v>
      </c>
      <c r="W2012" s="1">
        <v>44256</v>
      </c>
      <c r="X2012">
        <v>3</v>
      </c>
      <c r="Y2012">
        <v>2021</v>
      </c>
      <c r="Z2012" t="s">
        <v>161</v>
      </c>
      <c r="AA2012" t="s">
        <v>161</v>
      </c>
      <c r="AB2012" t="b">
        <v>0</v>
      </c>
      <c r="AC2012" t="b">
        <v>0</v>
      </c>
      <c r="AE2012" t="b">
        <v>1</v>
      </c>
      <c r="AF2012" t="b">
        <v>1</v>
      </c>
      <c r="AG2012" t="b">
        <v>1</v>
      </c>
      <c r="AH2012" t="s">
        <v>4366</v>
      </c>
      <c r="AI2012" t="b">
        <v>0</v>
      </c>
      <c r="AK2012" t="b">
        <v>0</v>
      </c>
      <c r="AL2012" s="1">
        <v>44371</v>
      </c>
      <c r="AM2012" t="s">
        <v>4073</v>
      </c>
      <c r="AN2012" s="2">
        <v>44372.365995370368</v>
      </c>
      <c r="AP2012" s="2"/>
      <c r="AQ2012" s="1">
        <v>44368</v>
      </c>
      <c r="AS2012" t="b">
        <v>0</v>
      </c>
      <c r="AV2012" t="s">
        <v>93</v>
      </c>
      <c r="BB2012" t="s">
        <v>5674</v>
      </c>
      <c r="BD2012" t="b">
        <v>0</v>
      </c>
      <c r="BG2012" t="s">
        <v>5675</v>
      </c>
      <c r="BH2012" t="s">
        <v>4073</v>
      </c>
      <c r="BI2012" t="s">
        <v>2055</v>
      </c>
      <c r="BJ2012" t="s">
        <v>105</v>
      </c>
      <c r="BL2012" t="s">
        <v>5673</v>
      </c>
      <c r="BM2012" t="s">
        <v>202</v>
      </c>
      <c r="BN2012" t="s">
        <v>2414</v>
      </c>
      <c r="BQ2012" t="s">
        <v>204</v>
      </c>
      <c r="BR2012" t="b">
        <v>0</v>
      </c>
      <c r="BT2012" t="b">
        <v>0</v>
      </c>
      <c r="BW2012" t="s">
        <v>313</v>
      </c>
      <c r="BX2012" t="b">
        <v>0</v>
      </c>
      <c r="BY2012" s="2">
        <v>44376.857581018521</v>
      </c>
      <c r="BZ2012" t="s">
        <v>2812</v>
      </c>
      <c r="CB2012" t="b">
        <v>0</v>
      </c>
      <c r="CC2012" t="b">
        <v>0</v>
      </c>
      <c r="CD2012">
        <v>1</v>
      </c>
      <c r="CE2012">
        <v>1</v>
      </c>
      <c r="CF2012">
        <v>174339.66</v>
      </c>
      <c r="CG2012">
        <v>0</v>
      </c>
      <c r="CH2012">
        <v>8716.98</v>
      </c>
      <c r="CI2012">
        <v>5</v>
      </c>
      <c r="CJ2012">
        <v>0</v>
      </c>
      <c r="CK2012">
        <f>YEAR(tbl_Opportunity[[#This Row],[Close Date]])</f>
        <v>2021</v>
      </c>
    </row>
    <row r="2013" spans="1:89">
      <c r="A2013" t="s">
        <v>5676</v>
      </c>
      <c r="B2013" t="b">
        <v>0</v>
      </c>
      <c r="C2013" t="s">
        <v>105</v>
      </c>
      <c r="D2013" t="b">
        <v>0</v>
      </c>
      <c r="E2013" t="s">
        <v>5626</v>
      </c>
      <c r="F2013" t="s">
        <v>4728</v>
      </c>
      <c r="G2013" t="s">
        <v>3101</v>
      </c>
      <c r="H2013" s="1">
        <v>44561</v>
      </c>
      <c r="I2013" t="b">
        <v>0</v>
      </c>
      <c r="L2013" t="s">
        <v>5677</v>
      </c>
      <c r="O2013" t="s">
        <v>215</v>
      </c>
      <c r="P2013" t="b">
        <v>1</v>
      </c>
      <c r="Q2013" s="2">
        <v>44357.701365740744</v>
      </c>
      <c r="R2013" s="1"/>
      <c r="S2013" t="b">
        <v>0</v>
      </c>
      <c r="U2013" s="1"/>
      <c r="V2013" t="b">
        <v>0</v>
      </c>
      <c r="W2013" s="1">
        <v>44287</v>
      </c>
      <c r="X2013">
        <v>4</v>
      </c>
      <c r="Y2013">
        <v>2021</v>
      </c>
      <c r="Z2013" t="s">
        <v>161</v>
      </c>
      <c r="AA2013" t="s">
        <v>161</v>
      </c>
      <c r="AB2013" t="b">
        <v>0</v>
      </c>
      <c r="AC2013" t="b">
        <v>0</v>
      </c>
      <c r="AE2013" t="b">
        <v>1</v>
      </c>
      <c r="AF2013" t="b">
        <v>1</v>
      </c>
      <c r="AG2013" t="b">
        <v>1</v>
      </c>
      <c r="AH2013" t="s">
        <v>4366</v>
      </c>
      <c r="AI2013" t="b">
        <v>0</v>
      </c>
      <c r="AK2013" t="b">
        <v>0</v>
      </c>
      <c r="AL2013" s="1">
        <v>44358</v>
      </c>
      <c r="AM2013" t="s">
        <v>215</v>
      </c>
      <c r="AN2013" s="2">
        <v>44368.532650462963</v>
      </c>
      <c r="AP2013" s="2"/>
      <c r="AQ2013" s="1">
        <v>44357</v>
      </c>
      <c r="AS2013" t="b">
        <v>0</v>
      </c>
      <c r="AV2013" t="s">
        <v>93</v>
      </c>
      <c r="BB2013" t="s">
        <v>5678</v>
      </c>
      <c r="BD2013" t="b">
        <v>0</v>
      </c>
      <c r="BH2013" t="s">
        <v>215</v>
      </c>
      <c r="BI2013" t="s">
        <v>1072</v>
      </c>
      <c r="BJ2013" t="s">
        <v>216</v>
      </c>
      <c r="BL2013" t="s">
        <v>5677</v>
      </c>
      <c r="BM2013" t="s">
        <v>202</v>
      </c>
      <c r="BN2013" t="s">
        <v>2414</v>
      </c>
      <c r="BQ2013" t="s">
        <v>204</v>
      </c>
      <c r="BR2013" t="b">
        <v>0</v>
      </c>
      <c r="BT2013" t="b">
        <v>0</v>
      </c>
      <c r="BW2013" t="s">
        <v>313</v>
      </c>
      <c r="BX2013" t="b">
        <v>0</v>
      </c>
      <c r="BY2013" s="2">
        <v>44376.857581018521</v>
      </c>
      <c r="BZ2013" t="s">
        <v>3070</v>
      </c>
      <c r="CB2013" t="b">
        <v>0</v>
      </c>
      <c r="CC2013" t="b">
        <v>0</v>
      </c>
      <c r="CD2013">
        <v>1</v>
      </c>
      <c r="CE2013">
        <v>1</v>
      </c>
      <c r="CF2013">
        <v>171010</v>
      </c>
      <c r="CG2013">
        <v>0</v>
      </c>
      <c r="CH2013">
        <v>8550.5</v>
      </c>
      <c r="CI2013">
        <v>5</v>
      </c>
      <c r="CJ2013">
        <v>0</v>
      </c>
      <c r="CK2013">
        <f>YEAR(tbl_Opportunity[[#This Row],[Close Date]])</f>
        <v>2021</v>
      </c>
    </row>
    <row r="2014" spans="1:89">
      <c r="A2014" t="s">
        <v>5679</v>
      </c>
      <c r="B2014" t="b">
        <v>0</v>
      </c>
      <c r="D2014" t="b">
        <v>0</v>
      </c>
      <c r="H2014" s="1">
        <v>44550</v>
      </c>
      <c r="I2014" t="b">
        <v>0</v>
      </c>
      <c r="L2014" t="s">
        <v>5680</v>
      </c>
      <c r="O2014" t="s">
        <v>3209</v>
      </c>
      <c r="P2014" t="b">
        <v>1</v>
      </c>
      <c r="Q2014" s="2">
        <v>44370.58184027778</v>
      </c>
      <c r="R2014" s="1"/>
      <c r="S2014" t="b">
        <v>0</v>
      </c>
      <c r="U2014" s="1"/>
      <c r="V2014" t="b">
        <v>0</v>
      </c>
      <c r="W2014" s="1">
        <v>44287</v>
      </c>
      <c r="X2014">
        <v>4</v>
      </c>
      <c r="Y2014">
        <v>2021</v>
      </c>
      <c r="Z2014" t="s">
        <v>161</v>
      </c>
      <c r="AA2014" t="s">
        <v>161</v>
      </c>
      <c r="AB2014" t="b">
        <v>0</v>
      </c>
      <c r="AC2014" t="b">
        <v>0</v>
      </c>
      <c r="AE2014" t="b">
        <v>1</v>
      </c>
      <c r="AF2014" t="b">
        <v>1</v>
      </c>
      <c r="AG2014" t="b">
        <v>1</v>
      </c>
      <c r="AH2014" t="s">
        <v>4366</v>
      </c>
      <c r="AI2014" t="b">
        <v>0</v>
      </c>
      <c r="AK2014" t="b">
        <v>0</v>
      </c>
      <c r="AL2014" s="1">
        <v>44371</v>
      </c>
      <c r="AM2014" t="s">
        <v>3209</v>
      </c>
      <c r="AN2014" s="2">
        <v>44370.653865740744</v>
      </c>
      <c r="AP2014" s="2">
        <v>44370.584247685183</v>
      </c>
      <c r="AQ2014" s="1">
        <v>44370</v>
      </c>
      <c r="AS2014" t="b">
        <v>0</v>
      </c>
      <c r="AV2014" t="s">
        <v>93</v>
      </c>
      <c r="BB2014" t="s">
        <v>5681</v>
      </c>
      <c r="BD2014" t="b">
        <v>0</v>
      </c>
      <c r="BH2014" t="s">
        <v>3209</v>
      </c>
      <c r="BI2014" t="s">
        <v>2055</v>
      </c>
      <c r="BL2014" t="s">
        <v>5680</v>
      </c>
      <c r="BM2014" t="s">
        <v>202</v>
      </c>
      <c r="BN2014" t="s">
        <v>2414</v>
      </c>
      <c r="BP2014" t="s">
        <v>5682</v>
      </c>
      <c r="BQ2014" t="s">
        <v>204</v>
      </c>
      <c r="BR2014" t="b">
        <v>0</v>
      </c>
      <c r="BT2014" t="b">
        <v>0</v>
      </c>
      <c r="BW2014" t="s">
        <v>349</v>
      </c>
      <c r="BX2014" t="b">
        <v>0</v>
      </c>
      <c r="BY2014" s="2">
        <v>44376.857581018521</v>
      </c>
      <c r="BZ2014" t="s">
        <v>2812</v>
      </c>
      <c r="CB2014" t="b">
        <v>0</v>
      </c>
      <c r="CC2014" t="b">
        <v>0</v>
      </c>
      <c r="CD2014">
        <v>2</v>
      </c>
      <c r="CE2014">
        <v>2</v>
      </c>
      <c r="CF2014">
        <v>173644.14</v>
      </c>
      <c r="CG2014">
        <v>0</v>
      </c>
      <c r="CH2014">
        <v>52093.24</v>
      </c>
      <c r="CI2014">
        <v>30</v>
      </c>
      <c r="CJ2014">
        <v>0</v>
      </c>
      <c r="CK2014">
        <f>YEAR(tbl_Opportunity[[#This Row],[Close Date]])</f>
        <v>2021</v>
      </c>
    </row>
    <row r="2015" spans="1:89">
      <c r="A2015" t="s">
        <v>5683</v>
      </c>
      <c r="B2015" t="b">
        <v>0</v>
      </c>
      <c r="D2015" t="b">
        <v>0</v>
      </c>
      <c r="E2015" t="s">
        <v>5684</v>
      </c>
      <c r="H2015" s="1">
        <v>44561</v>
      </c>
      <c r="I2015" t="b">
        <v>0</v>
      </c>
      <c r="L2015" t="s">
        <v>5685</v>
      </c>
      <c r="O2015" t="s">
        <v>114</v>
      </c>
      <c r="P2015" t="b">
        <v>1</v>
      </c>
      <c r="Q2015" s="2">
        <v>44354.550902777781</v>
      </c>
      <c r="R2015" s="1"/>
      <c r="S2015" t="b">
        <v>0</v>
      </c>
      <c r="U2015" s="1"/>
      <c r="V2015" t="b">
        <v>0</v>
      </c>
      <c r="W2015" s="1">
        <v>44287</v>
      </c>
      <c r="X2015">
        <v>4</v>
      </c>
      <c r="Y2015">
        <v>2021</v>
      </c>
      <c r="Z2015" t="s">
        <v>1659</v>
      </c>
      <c r="AA2015" t="s">
        <v>1660</v>
      </c>
      <c r="AB2015" t="b">
        <v>0</v>
      </c>
      <c r="AC2015" t="b">
        <v>0</v>
      </c>
      <c r="AE2015" t="b">
        <v>1</v>
      </c>
      <c r="AF2015" t="b">
        <v>0</v>
      </c>
      <c r="AG2015" t="b">
        <v>0</v>
      </c>
      <c r="AH2015" t="s">
        <v>1016</v>
      </c>
      <c r="AI2015" t="b">
        <v>0</v>
      </c>
      <c r="AK2015" t="b">
        <v>0</v>
      </c>
      <c r="AL2015" s="1">
        <v>43887</v>
      </c>
      <c r="AM2015" t="s">
        <v>114</v>
      </c>
      <c r="AN2015" s="2">
        <v>44364.609710648147</v>
      </c>
      <c r="AP2015" s="2">
        <v>44354.760578703703</v>
      </c>
      <c r="AQ2015" s="1">
        <v>44354</v>
      </c>
      <c r="AS2015" t="b">
        <v>1</v>
      </c>
      <c r="AU2015" t="s">
        <v>102</v>
      </c>
      <c r="AV2015" t="s">
        <v>93</v>
      </c>
      <c r="BB2015" t="s">
        <v>5686</v>
      </c>
      <c r="BD2015" t="b">
        <v>0</v>
      </c>
      <c r="BH2015" t="s">
        <v>114</v>
      </c>
      <c r="BI2015" t="s">
        <v>155</v>
      </c>
      <c r="BJ2015" t="s">
        <v>102</v>
      </c>
      <c r="BK2015" t="s">
        <v>102</v>
      </c>
      <c r="BL2015" t="s">
        <v>3784</v>
      </c>
      <c r="BN2015" t="s">
        <v>415</v>
      </c>
      <c r="BQ2015" t="s">
        <v>96</v>
      </c>
      <c r="BR2015" t="b">
        <v>0</v>
      </c>
      <c r="BT2015" t="b">
        <v>0</v>
      </c>
      <c r="BW2015" t="s">
        <v>2863</v>
      </c>
      <c r="BX2015" t="b">
        <v>0</v>
      </c>
      <c r="BY2015" s="2">
        <v>44376.857581018521</v>
      </c>
      <c r="CB2015" t="b">
        <v>0</v>
      </c>
      <c r="CC2015" t="b">
        <v>0</v>
      </c>
      <c r="CD2015">
        <v>1</v>
      </c>
      <c r="CE2015">
        <v>1</v>
      </c>
      <c r="CF2015">
        <v>52406.25</v>
      </c>
      <c r="CG2015">
        <v>0</v>
      </c>
      <c r="CH2015">
        <v>26203.13</v>
      </c>
      <c r="CI2015">
        <v>50</v>
      </c>
      <c r="CJ2015">
        <v>0</v>
      </c>
      <c r="CK2015">
        <f>YEAR(tbl_Opportunity[[#This Row],[Close Date]])</f>
        <v>2021</v>
      </c>
    </row>
    <row r="2016" spans="1:89">
      <c r="A2016" t="s">
        <v>5687</v>
      </c>
      <c r="B2016" t="b">
        <v>0</v>
      </c>
      <c r="D2016" t="b">
        <v>0</v>
      </c>
      <c r="H2016" s="1">
        <v>44469</v>
      </c>
      <c r="I2016" t="b">
        <v>0</v>
      </c>
      <c r="O2016" t="s">
        <v>99</v>
      </c>
      <c r="P2016" t="b">
        <v>0</v>
      </c>
      <c r="Q2016" s="2">
        <v>44363.801793981482</v>
      </c>
      <c r="R2016" s="1"/>
      <c r="S2016" t="b">
        <v>0</v>
      </c>
      <c r="U2016" s="1"/>
      <c r="V2016" t="b">
        <v>0</v>
      </c>
      <c r="W2016" s="1">
        <v>44256</v>
      </c>
      <c r="X2016">
        <v>3</v>
      </c>
      <c r="Y2016">
        <v>2021</v>
      </c>
      <c r="Z2016" t="s">
        <v>1659</v>
      </c>
      <c r="AA2016" t="s">
        <v>1660</v>
      </c>
      <c r="AB2016" t="b">
        <v>1</v>
      </c>
      <c r="AC2016" t="b">
        <v>0</v>
      </c>
      <c r="AE2016" t="b">
        <v>1</v>
      </c>
      <c r="AF2016" t="b">
        <v>0</v>
      </c>
      <c r="AG2016" t="b">
        <v>0</v>
      </c>
      <c r="AH2016" t="s">
        <v>1016</v>
      </c>
      <c r="AI2016" t="b">
        <v>0</v>
      </c>
      <c r="AK2016" t="b">
        <v>0</v>
      </c>
      <c r="AL2016" s="1">
        <v>44363</v>
      </c>
      <c r="AM2016" t="s">
        <v>99</v>
      </c>
      <c r="AN2016" s="2">
        <v>44364.658020833333</v>
      </c>
      <c r="AP2016" s="2"/>
      <c r="AQ2016" s="1">
        <v>44363</v>
      </c>
      <c r="AS2016" t="b">
        <v>0</v>
      </c>
      <c r="AV2016" t="s">
        <v>213</v>
      </c>
      <c r="BB2016" t="s">
        <v>5688</v>
      </c>
      <c r="BD2016" t="b">
        <v>0</v>
      </c>
      <c r="BH2016" t="s">
        <v>332</v>
      </c>
      <c r="BI2016" t="s">
        <v>155</v>
      </c>
      <c r="BK2016" t="s">
        <v>384</v>
      </c>
      <c r="BL2016" t="s">
        <v>5689</v>
      </c>
      <c r="BN2016" t="s">
        <v>415</v>
      </c>
      <c r="BP2016" t="s">
        <v>5690</v>
      </c>
      <c r="BQ2016" t="s">
        <v>96</v>
      </c>
      <c r="BR2016" t="b">
        <v>0</v>
      </c>
      <c r="BT2016" t="b">
        <v>0</v>
      </c>
      <c r="BW2016" t="s">
        <v>2863</v>
      </c>
      <c r="BX2016" t="b">
        <v>0</v>
      </c>
      <c r="BY2016" s="2">
        <v>44376.857581018521</v>
      </c>
      <c r="CB2016" t="b">
        <v>0</v>
      </c>
      <c r="CC2016" t="b">
        <v>0</v>
      </c>
      <c r="CD2016">
        <v>0</v>
      </c>
      <c r="CE2016">
        <v>0</v>
      </c>
      <c r="CF2016">
        <v>68206.36</v>
      </c>
      <c r="CG2016">
        <v>0</v>
      </c>
      <c r="CH2016">
        <v>34103.18</v>
      </c>
      <c r="CI2016">
        <v>50</v>
      </c>
      <c r="CJ2016">
        <v>0</v>
      </c>
      <c r="CK2016">
        <f>YEAR(tbl_Opportunity[[#This Row],[Close Date]])</f>
        <v>2021</v>
      </c>
    </row>
    <row r="2017" spans="1:89">
      <c r="A2017" t="s">
        <v>5691</v>
      </c>
      <c r="B2017" t="b">
        <v>0</v>
      </c>
      <c r="D2017" t="b">
        <v>0</v>
      </c>
      <c r="H2017" s="1">
        <v>44392</v>
      </c>
      <c r="I2017" t="b">
        <v>0</v>
      </c>
      <c r="L2017" t="s">
        <v>5692</v>
      </c>
      <c r="O2017" t="s">
        <v>99</v>
      </c>
      <c r="P2017" t="b">
        <v>0</v>
      </c>
      <c r="Q2017" s="2">
        <v>44361.579386574071</v>
      </c>
      <c r="R2017" s="1"/>
      <c r="S2017" t="b">
        <v>0</v>
      </c>
      <c r="U2017" s="1"/>
      <c r="V2017" t="b">
        <v>0</v>
      </c>
      <c r="W2017" s="1">
        <v>44256</v>
      </c>
      <c r="X2017">
        <v>3</v>
      </c>
      <c r="Y2017">
        <v>2021</v>
      </c>
      <c r="Z2017" t="s">
        <v>1659</v>
      </c>
      <c r="AA2017" t="s">
        <v>1660</v>
      </c>
      <c r="AB2017" t="b">
        <v>0</v>
      </c>
      <c r="AC2017" t="b">
        <v>0</v>
      </c>
      <c r="AE2017" t="b">
        <v>1</v>
      </c>
      <c r="AF2017" t="b">
        <v>0</v>
      </c>
      <c r="AG2017" t="b">
        <v>0</v>
      </c>
      <c r="AH2017" t="s">
        <v>4808</v>
      </c>
      <c r="AI2017" t="b">
        <v>0</v>
      </c>
      <c r="AK2017" t="b">
        <v>0</v>
      </c>
      <c r="AL2017" s="1">
        <v>44361</v>
      </c>
      <c r="AM2017" t="s">
        <v>99</v>
      </c>
      <c r="AN2017" s="2">
        <v>44361.580358796295</v>
      </c>
      <c r="AP2017" s="2"/>
      <c r="AQ2017" s="1">
        <v>44361</v>
      </c>
      <c r="AS2017" t="b">
        <v>0</v>
      </c>
      <c r="AV2017" t="s">
        <v>153</v>
      </c>
      <c r="BB2017" t="s">
        <v>5693</v>
      </c>
      <c r="BD2017" t="b">
        <v>1</v>
      </c>
      <c r="BH2017" t="s">
        <v>99</v>
      </c>
      <c r="BI2017" t="s">
        <v>150</v>
      </c>
      <c r="BK2017" t="s">
        <v>384</v>
      </c>
      <c r="BL2017" t="s">
        <v>5692</v>
      </c>
      <c r="BN2017" t="s">
        <v>415</v>
      </c>
      <c r="BQ2017" t="s">
        <v>96</v>
      </c>
      <c r="BR2017" t="b">
        <v>0</v>
      </c>
      <c r="BT2017" t="b">
        <v>0</v>
      </c>
      <c r="BW2017" t="s">
        <v>2863</v>
      </c>
      <c r="BX2017" t="b">
        <v>0</v>
      </c>
      <c r="BY2017" s="2">
        <v>44376.857581018521</v>
      </c>
      <c r="CB2017" t="b">
        <v>0</v>
      </c>
      <c r="CC2017" t="b">
        <v>0</v>
      </c>
      <c r="CD2017">
        <v>0</v>
      </c>
      <c r="CE2017">
        <v>0</v>
      </c>
      <c r="CF2017">
        <v>4935</v>
      </c>
      <c r="CG2017">
        <v>0</v>
      </c>
      <c r="CH2017">
        <v>2467.5</v>
      </c>
      <c r="CI2017">
        <v>50</v>
      </c>
      <c r="CJ2017">
        <v>0</v>
      </c>
      <c r="CK2017">
        <f>YEAR(tbl_Opportunity[[#This Row],[Close Date]])</f>
        <v>2021</v>
      </c>
    </row>
    <row r="2018" spans="1:89">
      <c r="A2018" t="s">
        <v>3631</v>
      </c>
      <c r="B2018" t="b">
        <v>0</v>
      </c>
      <c r="D2018" t="b">
        <v>0</v>
      </c>
      <c r="E2018" t="s">
        <v>3510</v>
      </c>
      <c r="H2018" s="1">
        <v>44409</v>
      </c>
      <c r="I2018" t="b">
        <v>0</v>
      </c>
      <c r="L2018" t="s">
        <v>5694</v>
      </c>
      <c r="O2018" t="s">
        <v>99</v>
      </c>
      <c r="P2018" t="b">
        <v>0</v>
      </c>
      <c r="Q2018" s="2">
        <v>44369.666319444441</v>
      </c>
      <c r="R2018" s="1"/>
      <c r="S2018" t="b">
        <v>0</v>
      </c>
      <c r="U2018" s="1"/>
      <c r="V2018" t="b">
        <v>0</v>
      </c>
      <c r="W2018" s="1">
        <v>44256</v>
      </c>
      <c r="X2018">
        <v>3</v>
      </c>
      <c r="Y2018">
        <v>2021</v>
      </c>
      <c r="Z2018" t="s">
        <v>2564</v>
      </c>
      <c r="AA2018" t="s">
        <v>2565</v>
      </c>
      <c r="AB2018" t="b">
        <v>0</v>
      </c>
      <c r="AC2018" t="b">
        <v>0</v>
      </c>
      <c r="AE2018" t="b">
        <v>1</v>
      </c>
      <c r="AF2018" t="b">
        <v>0</v>
      </c>
      <c r="AG2018" t="b">
        <v>0</v>
      </c>
      <c r="AH2018" t="s">
        <v>4812</v>
      </c>
      <c r="AI2018" t="b">
        <v>0</v>
      </c>
      <c r="AK2018" t="b">
        <v>0</v>
      </c>
      <c r="AL2018" s="1">
        <v>44376</v>
      </c>
      <c r="AM2018" t="s">
        <v>99</v>
      </c>
      <c r="AN2018" s="2">
        <v>44376.745127314818</v>
      </c>
      <c r="AP2018" s="2">
        <v>44376.743946759256</v>
      </c>
      <c r="AQ2018" s="1">
        <v>44376</v>
      </c>
      <c r="AS2018" t="b">
        <v>0</v>
      </c>
      <c r="AV2018" t="s">
        <v>153</v>
      </c>
      <c r="BB2018" t="s">
        <v>5695</v>
      </c>
      <c r="BD2018" t="b">
        <v>1</v>
      </c>
      <c r="BH2018" t="s">
        <v>99</v>
      </c>
      <c r="BI2018" t="s">
        <v>150</v>
      </c>
      <c r="BK2018" t="s">
        <v>102</v>
      </c>
      <c r="BL2018" t="s">
        <v>3633</v>
      </c>
      <c r="BN2018" t="s">
        <v>415</v>
      </c>
      <c r="BQ2018" t="s">
        <v>96</v>
      </c>
      <c r="BR2018" t="b">
        <v>0</v>
      </c>
      <c r="BT2018" t="b">
        <v>0</v>
      </c>
      <c r="BW2018" t="s">
        <v>3360</v>
      </c>
      <c r="BX2018" t="b">
        <v>0</v>
      </c>
      <c r="BY2018" s="2">
        <v>44376.857581018521</v>
      </c>
      <c r="CB2018" t="b">
        <v>0</v>
      </c>
      <c r="CC2018" t="b">
        <v>0</v>
      </c>
      <c r="CD2018">
        <v>0</v>
      </c>
      <c r="CE2018">
        <v>0</v>
      </c>
      <c r="CF2018">
        <v>13995</v>
      </c>
      <c r="CG2018">
        <v>0</v>
      </c>
      <c r="CH2018">
        <v>12595.5</v>
      </c>
      <c r="CI2018">
        <v>90</v>
      </c>
      <c r="CJ2018">
        <v>0</v>
      </c>
      <c r="CK2018">
        <f>YEAR(tbl_Opportunity[[#This Row],[Close Date]])</f>
        <v>2021</v>
      </c>
    </row>
    <row r="2019" spans="1:89">
      <c r="A2019" t="s">
        <v>5696</v>
      </c>
      <c r="B2019" t="b">
        <v>0</v>
      </c>
      <c r="D2019" t="b">
        <v>0</v>
      </c>
      <c r="H2019" s="1">
        <v>44501</v>
      </c>
      <c r="I2019" t="b">
        <v>0</v>
      </c>
      <c r="L2019" t="s">
        <v>5697</v>
      </c>
      <c r="O2019" t="s">
        <v>99</v>
      </c>
      <c r="P2019" t="b">
        <v>0</v>
      </c>
      <c r="Q2019" s="2">
        <v>44341.852789351855</v>
      </c>
      <c r="R2019" s="1"/>
      <c r="S2019" t="b">
        <v>0</v>
      </c>
      <c r="U2019" s="1"/>
      <c r="V2019" t="b">
        <v>0</v>
      </c>
      <c r="W2019" s="1">
        <v>44287</v>
      </c>
      <c r="X2019">
        <v>4</v>
      </c>
      <c r="Y2019">
        <v>2021</v>
      </c>
      <c r="Z2019" t="s">
        <v>1659</v>
      </c>
      <c r="AA2019" t="s">
        <v>1660</v>
      </c>
      <c r="AB2019" t="b">
        <v>0</v>
      </c>
      <c r="AC2019" t="b">
        <v>0</v>
      </c>
      <c r="AE2019" t="b">
        <v>1</v>
      </c>
      <c r="AF2019" t="b">
        <v>0</v>
      </c>
      <c r="AG2019" t="b">
        <v>0</v>
      </c>
      <c r="AH2019" t="s">
        <v>4808</v>
      </c>
      <c r="AI2019" t="b">
        <v>0</v>
      </c>
      <c r="AK2019" t="b">
        <v>0</v>
      </c>
      <c r="AL2019" s="1">
        <v>44341</v>
      </c>
      <c r="AM2019" t="s">
        <v>99</v>
      </c>
      <c r="AN2019" s="2">
        <v>44341.856851851851</v>
      </c>
      <c r="AP2019" s="2"/>
      <c r="AQ2019" s="1">
        <v>44341</v>
      </c>
      <c r="AS2019" t="b">
        <v>0</v>
      </c>
      <c r="AV2019" t="s">
        <v>153</v>
      </c>
      <c r="BB2019" t="s">
        <v>5698</v>
      </c>
      <c r="BD2019" t="b">
        <v>1</v>
      </c>
      <c r="BH2019" t="s">
        <v>99</v>
      </c>
      <c r="BI2019" t="s">
        <v>150</v>
      </c>
      <c r="BK2019" t="s">
        <v>384</v>
      </c>
      <c r="BL2019" t="s">
        <v>5697</v>
      </c>
      <c r="BN2019" t="s">
        <v>415</v>
      </c>
      <c r="BQ2019" t="s">
        <v>96</v>
      </c>
      <c r="BR2019" t="b">
        <v>0</v>
      </c>
      <c r="BT2019" t="b">
        <v>0</v>
      </c>
      <c r="BW2019" t="s">
        <v>2863</v>
      </c>
      <c r="BX2019" t="b">
        <v>0</v>
      </c>
      <c r="BY2019" s="2">
        <v>44376.857581018521</v>
      </c>
      <c r="CB2019" t="b">
        <v>0</v>
      </c>
      <c r="CC2019" t="b">
        <v>0</v>
      </c>
      <c r="CD2019">
        <v>0</v>
      </c>
      <c r="CE2019">
        <v>0</v>
      </c>
      <c r="CF2019">
        <v>6500</v>
      </c>
      <c r="CG2019">
        <v>0</v>
      </c>
      <c r="CH2019">
        <v>3250</v>
      </c>
      <c r="CI2019">
        <v>50</v>
      </c>
      <c r="CJ2019">
        <v>0</v>
      </c>
      <c r="CK2019">
        <f>YEAR(tbl_Opportunity[[#This Row],[Close Date]])</f>
        <v>2021</v>
      </c>
    </row>
    <row r="2020" spans="1:89">
      <c r="A2020" t="s">
        <v>3658</v>
      </c>
      <c r="B2020" t="b">
        <v>0</v>
      </c>
      <c r="D2020" t="b">
        <v>0</v>
      </c>
      <c r="E2020" t="s">
        <v>3935</v>
      </c>
      <c r="H2020" s="1">
        <v>44153</v>
      </c>
      <c r="I2020" t="b">
        <v>0</v>
      </c>
      <c r="O2020" t="s">
        <v>514</v>
      </c>
      <c r="P2020" t="b">
        <v>0</v>
      </c>
      <c r="Q2020" s="2">
        <v>44357.848287037035</v>
      </c>
      <c r="R2020" s="1"/>
      <c r="S2020" t="b">
        <v>0</v>
      </c>
      <c r="U2020" s="1"/>
      <c r="V2020" t="b">
        <v>0</v>
      </c>
      <c r="W2020" s="1">
        <v>43922</v>
      </c>
      <c r="X2020">
        <v>4</v>
      </c>
      <c r="Y2020">
        <v>2020</v>
      </c>
      <c r="Z2020" t="s">
        <v>2564</v>
      </c>
      <c r="AA2020" t="s">
        <v>2565</v>
      </c>
      <c r="AB2020" t="b">
        <v>0</v>
      </c>
      <c r="AC2020" t="b">
        <v>0</v>
      </c>
      <c r="AE2020" t="b">
        <v>1</v>
      </c>
      <c r="AF2020" t="b">
        <v>0</v>
      </c>
      <c r="AG2020" t="b">
        <v>0</v>
      </c>
      <c r="AH2020" t="s">
        <v>4812</v>
      </c>
      <c r="AI2020" t="b">
        <v>0</v>
      </c>
      <c r="AK2020" t="b">
        <v>0</v>
      </c>
      <c r="AL2020" s="1"/>
      <c r="AM2020" t="s">
        <v>514</v>
      </c>
      <c r="AN2020" s="2">
        <v>44361.525243055556</v>
      </c>
      <c r="AP2020" s="2"/>
      <c r="AQ2020" s="1">
        <v>44357</v>
      </c>
      <c r="AS2020" t="b">
        <v>0</v>
      </c>
      <c r="AV2020" t="s">
        <v>176</v>
      </c>
      <c r="BB2020" t="s">
        <v>5699</v>
      </c>
      <c r="BD2020" t="b">
        <v>1</v>
      </c>
      <c r="BH2020" t="s">
        <v>332</v>
      </c>
      <c r="BI2020" t="s">
        <v>150</v>
      </c>
      <c r="BK2020" t="s">
        <v>384</v>
      </c>
      <c r="BN2020" t="s">
        <v>415</v>
      </c>
      <c r="BP2020" t="s">
        <v>5700</v>
      </c>
      <c r="BQ2020" t="s">
        <v>96</v>
      </c>
      <c r="BR2020" t="b">
        <v>0</v>
      </c>
      <c r="BT2020" t="b">
        <v>0</v>
      </c>
      <c r="BW2020" t="s">
        <v>3360</v>
      </c>
      <c r="BX2020" t="b">
        <v>0</v>
      </c>
      <c r="BY2020" s="2">
        <v>44376.857581018521</v>
      </c>
      <c r="CB2020" t="b">
        <v>0</v>
      </c>
      <c r="CC2020" t="b">
        <v>0</v>
      </c>
      <c r="CD2020">
        <v>0</v>
      </c>
      <c r="CE2020">
        <v>0</v>
      </c>
      <c r="CF2020">
        <v>5970</v>
      </c>
      <c r="CG2020">
        <v>0</v>
      </c>
      <c r="CH2020">
        <v>5373</v>
      </c>
      <c r="CI2020">
        <v>90</v>
      </c>
      <c r="CJ2020">
        <v>0</v>
      </c>
      <c r="CK2020">
        <f>YEAR(tbl_Opportunity[[#This Row],[Close Date]])</f>
        <v>2020</v>
      </c>
    </row>
    <row r="2021" spans="1:89">
      <c r="A2021" t="s">
        <v>2268</v>
      </c>
      <c r="B2021" t="b">
        <v>0</v>
      </c>
      <c r="D2021" t="b">
        <v>0</v>
      </c>
      <c r="E2021" t="s">
        <v>3119</v>
      </c>
      <c r="H2021" s="1">
        <v>44386</v>
      </c>
      <c r="I2021" t="b">
        <v>0</v>
      </c>
      <c r="O2021" t="s">
        <v>3202</v>
      </c>
      <c r="P2021" t="b">
        <v>1</v>
      </c>
      <c r="Q2021" s="2">
        <v>44372.946250000001</v>
      </c>
      <c r="R2021" s="1"/>
      <c r="S2021" t="b">
        <v>0</v>
      </c>
      <c r="U2021" s="1"/>
      <c r="V2021" t="b">
        <v>0</v>
      </c>
      <c r="W2021" s="1">
        <v>44256</v>
      </c>
      <c r="X2021">
        <v>3</v>
      </c>
      <c r="Y2021">
        <v>2021</v>
      </c>
      <c r="Z2021" t="s">
        <v>2564</v>
      </c>
      <c r="AA2021" t="s">
        <v>2565</v>
      </c>
      <c r="AB2021" t="b">
        <v>1</v>
      </c>
      <c r="AC2021" t="b">
        <v>1</v>
      </c>
      <c r="AE2021" t="b">
        <v>1</v>
      </c>
      <c r="AF2021" t="b">
        <v>0</v>
      </c>
      <c r="AG2021" t="b">
        <v>0</v>
      </c>
      <c r="AH2021" t="s">
        <v>4366</v>
      </c>
      <c r="AI2021" t="b">
        <v>0</v>
      </c>
      <c r="AK2021" t="b">
        <v>0</v>
      </c>
      <c r="AL2021" s="1"/>
      <c r="AM2021" t="s">
        <v>3202</v>
      </c>
      <c r="AN2021" s="2">
        <v>44372.964328703703</v>
      </c>
      <c r="AP2021" s="2"/>
      <c r="AQ2021" s="1">
        <v>44372</v>
      </c>
      <c r="AS2021" t="b">
        <v>0</v>
      </c>
      <c r="AV2021" t="s">
        <v>93</v>
      </c>
      <c r="BB2021" t="s">
        <v>5701</v>
      </c>
      <c r="BD2021" t="b">
        <v>0</v>
      </c>
      <c r="BH2021" t="s">
        <v>4379</v>
      </c>
      <c r="BI2021" t="s">
        <v>1072</v>
      </c>
      <c r="BJ2021" t="s">
        <v>216</v>
      </c>
      <c r="BL2021" t="s">
        <v>5702</v>
      </c>
      <c r="BM2021" t="s">
        <v>291</v>
      </c>
      <c r="BN2021" t="s">
        <v>2414</v>
      </c>
      <c r="BQ2021" t="s">
        <v>204</v>
      </c>
      <c r="BR2021" t="b">
        <v>0</v>
      </c>
      <c r="BT2021" t="b">
        <v>0</v>
      </c>
      <c r="BW2021" t="s">
        <v>2565</v>
      </c>
      <c r="BX2021" t="b">
        <v>0</v>
      </c>
      <c r="BY2021" s="2">
        <v>44376.857581018521</v>
      </c>
      <c r="BZ2021" t="s">
        <v>3204</v>
      </c>
      <c r="CB2021" t="b">
        <v>0</v>
      </c>
      <c r="CC2021" t="b">
        <v>0</v>
      </c>
      <c r="CD2021">
        <v>0</v>
      </c>
      <c r="CE2021">
        <v>0</v>
      </c>
      <c r="CF2021">
        <v>52450</v>
      </c>
      <c r="CG2021">
        <v>0</v>
      </c>
      <c r="CH2021">
        <v>47205</v>
      </c>
      <c r="CI2021">
        <v>90</v>
      </c>
      <c r="CJ2021">
        <v>0</v>
      </c>
      <c r="CK2021">
        <f>YEAR(tbl_Opportunity[[#This Row],[Close Date]])</f>
        <v>2021</v>
      </c>
    </row>
    <row r="2022" spans="1:89">
      <c r="A2022" t="s">
        <v>5358</v>
      </c>
      <c r="B2022" t="b">
        <v>0</v>
      </c>
      <c r="D2022" t="b">
        <v>0</v>
      </c>
      <c r="H2022" s="1">
        <v>44477</v>
      </c>
      <c r="I2022" t="b">
        <v>0</v>
      </c>
      <c r="O2022" t="s">
        <v>2808</v>
      </c>
      <c r="P2022" t="b">
        <v>1</v>
      </c>
      <c r="Q2022" s="2">
        <v>44337.838761574072</v>
      </c>
      <c r="R2022" s="1"/>
      <c r="S2022" t="b">
        <v>0</v>
      </c>
      <c r="U2022" s="1"/>
      <c r="V2022" t="b">
        <v>0</v>
      </c>
      <c r="W2022" s="1">
        <v>44287</v>
      </c>
      <c r="X2022">
        <v>4</v>
      </c>
      <c r="Y2022">
        <v>2021</v>
      </c>
      <c r="Z2022" t="s">
        <v>1659</v>
      </c>
      <c r="AA2022" t="s">
        <v>1660</v>
      </c>
      <c r="AB2022" t="b">
        <v>1</v>
      </c>
      <c r="AC2022" t="b">
        <v>1</v>
      </c>
      <c r="AE2022" t="b">
        <v>1</v>
      </c>
      <c r="AF2022" t="b">
        <v>0</v>
      </c>
      <c r="AG2022" t="b">
        <v>0</v>
      </c>
      <c r="AH2022" t="s">
        <v>105</v>
      </c>
      <c r="AI2022" t="b">
        <v>0</v>
      </c>
      <c r="AK2022" t="b">
        <v>0</v>
      </c>
      <c r="AL2022" s="1"/>
      <c r="AM2022" t="s">
        <v>162</v>
      </c>
      <c r="AN2022" s="2">
        <v>44348.7966087963</v>
      </c>
      <c r="AP2022" s="2">
        <v>44337.842442129629</v>
      </c>
      <c r="AQ2022" s="1">
        <v>44337</v>
      </c>
      <c r="AS2022" t="b">
        <v>0</v>
      </c>
      <c r="AV2022" t="s">
        <v>2809</v>
      </c>
      <c r="BB2022" t="s">
        <v>5703</v>
      </c>
      <c r="BD2022" t="b">
        <v>0</v>
      </c>
      <c r="BH2022" t="s">
        <v>2808</v>
      </c>
      <c r="BI2022" t="s">
        <v>2055</v>
      </c>
      <c r="BL2022" t="s">
        <v>5360</v>
      </c>
      <c r="BM2022" t="s">
        <v>202</v>
      </c>
      <c r="BN2022" t="s">
        <v>2414</v>
      </c>
      <c r="BQ2022" t="s">
        <v>204</v>
      </c>
      <c r="BR2022" t="b">
        <v>0</v>
      </c>
      <c r="BT2022" t="b">
        <v>0</v>
      </c>
      <c r="BW2022" t="s">
        <v>1662</v>
      </c>
      <c r="BX2022" t="b">
        <v>0</v>
      </c>
      <c r="BY2022" s="2">
        <v>44376.857581018521</v>
      </c>
      <c r="BZ2022" t="s">
        <v>2812</v>
      </c>
      <c r="CB2022" t="b">
        <v>0</v>
      </c>
      <c r="CC2022" t="b">
        <v>0</v>
      </c>
      <c r="CD2022">
        <v>0</v>
      </c>
      <c r="CE2022">
        <v>0</v>
      </c>
      <c r="CF2022">
        <v>150432.74</v>
      </c>
      <c r="CG2022">
        <v>0</v>
      </c>
      <c r="CH2022">
        <v>105302.92</v>
      </c>
      <c r="CI2022">
        <v>70</v>
      </c>
      <c r="CJ2022">
        <v>0</v>
      </c>
      <c r="CK2022">
        <f>YEAR(tbl_Opportunity[[#This Row],[Close Date]])</f>
        <v>2021</v>
      </c>
    </row>
    <row r="2023" spans="1:89">
      <c r="A2023" t="s">
        <v>493</v>
      </c>
      <c r="B2023" t="b">
        <v>0</v>
      </c>
      <c r="D2023" t="b">
        <v>0</v>
      </c>
      <c r="H2023" s="1">
        <v>43893</v>
      </c>
      <c r="I2023" t="b">
        <v>1</v>
      </c>
      <c r="J2023" t="s">
        <v>111</v>
      </c>
      <c r="L2023" t="s">
        <v>5704</v>
      </c>
      <c r="O2023" t="s">
        <v>272</v>
      </c>
      <c r="P2023" t="b">
        <v>0</v>
      </c>
      <c r="Q2023" s="2">
        <v>43731.602037037039</v>
      </c>
      <c r="R2023" s="1"/>
      <c r="S2023" t="b">
        <v>0</v>
      </c>
      <c r="U2023" s="1"/>
      <c r="V2023" t="b">
        <v>0</v>
      </c>
      <c r="W2023" s="1">
        <v>43831</v>
      </c>
      <c r="X2023">
        <v>1</v>
      </c>
      <c r="Y2023">
        <v>2020</v>
      </c>
      <c r="Z2023" t="s">
        <v>90</v>
      </c>
      <c r="AA2023" t="s">
        <v>90</v>
      </c>
      <c r="AB2023" t="b">
        <v>0</v>
      </c>
      <c r="AC2023" t="b">
        <v>0</v>
      </c>
      <c r="AE2023" t="b">
        <v>0</v>
      </c>
      <c r="AF2023" t="b">
        <v>0</v>
      </c>
      <c r="AG2023" t="b">
        <v>0</v>
      </c>
      <c r="AI2023" t="b">
        <v>0</v>
      </c>
      <c r="AK2023" t="b">
        <v>0</v>
      </c>
      <c r="AL2023" s="1"/>
      <c r="AM2023" t="s">
        <v>162</v>
      </c>
      <c r="AN2023" s="2">
        <v>44296.959062499998</v>
      </c>
      <c r="AP2023" s="2">
        <v>43761.624108796299</v>
      </c>
      <c r="AQ2023" s="1"/>
      <c r="AS2023" t="b">
        <v>0</v>
      </c>
      <c r="AV2023" t="s">
        <v>93</v>
      </c>
      <c r="BB2023" t="s">
        <v>5705</v>
      </c>
      <c r="BD2023" t="b">
        <v>0</v>
      </c>
      <c r="BH2023" t="s">
        <v>4222</v>
      </c>
      <c r="BI2023" t="s">
        <v>549</v>
      </c>
      <c r="BL2023" t="s">
        <v>5704</v>
      </c>
      <c r="BM2023" t="s">
        <v>202</v>
      </c>
      <c r="BN2023" t="s">
        <v>2414</v>
      </c>
      <c r="BQ2023" t="s">
        <v>204</v>
      </c>
      <c r="BR2023" t="b">
        <v>0</v>
      </c>
      <c r="BT2023" t="b">
        <v>0</v>
      </c>
      <c r="BW2023" t="s">
        <v>97</v>
      </c>
      <c r="BX2023" t="b">
        <v>0</v>
      </c>
      <c r="BY2023" s="2">
        <v>44376.857569444444</v>
      </c>
      <c r="CB2023" t="b">
        <v>0</v>
      </c>
      <c r="CC2023" t="b">
        <v>0</v>
      </c>
      <c r="CI2023">
        <v>0</v>
      </c>
      <c r="CJ2023">
        <v>0</v>
      </c>
      <c r="CK2023">
        <f>YEAR(tbl_Opportunity[[#This Row],[Close Date]])</f>
        <v>2020</v>
      </c>
    </row>
    <row r="2024" spans="1:89">
      <c r="A2024" t="s">
        <v>5706</v>
      </c>
      <c r="B2024" t="b">
        <v>0</v>
      </c>
      <c r="D2024" t="b">
        <v>0</v>
      </c>
      <c r="H2024" s="1">
        <v>43186</v>
      </c>
      <c r="I2024" t="b">
        <v>1</v>
      </c>
      <c r="J2024" t="s">
        <v>105</v>
      </c>
      <c r="L2024" t="s">
        <v>5707</v>
      </c>
      <c r="O2024" t="s">
        <v>194</v>
      </c>
      <c r="P2024" t="b">
        <v>0</v>
      </c>
      <c r="Q2024" s="2">
        <v>43033.557488425926</v>
      </c>
      <c r="R2024" s="1"/>
      <c r="S2024" t="b">
        <v>0</v>
      </c>
      <c r="U2024" s="1"/>
      <c r="V2024" t="b">
        <v>0</v>
      </c>
      <c r="W2024" s="1">
        <v>43101</v>
      </c>
      <c r="X2024">
        <v>1</v>
      </c>
      <c r="Y2024">
        <v>2018</v>
      </c>
      <c r="Z2024" t="s">
        <v>90</v>
      </c>
      <c r="AA2024" t="s">
        <v>90</v>
      </c>
      <c r="AB2024" t="b">
        <v>0</v>
      </c>
      <c r="AC2024" t="b">
        <v>0</v>
      </c>
      <c r="AE2024" t="b">
        <v>0</v>
      </c>
      <c r="AF2024" t="b">
        <v>0</v>
      </c>
      <c r="AG2024" t="b">
        <v>0</v>
      </c>
      <c r="AH2024" t="s">
        <v>4366</v>
      </c>
      <c r="AI2024" t="b">
        <v>0</v>
      </c>
      <c r="AK2024" t="b">
        <v>0</v>
      </c>
      <c r="AL2024" s="1"/>
      <c r="AM2024" t="s">
        <v>162</v>
      </c>
      <c r="AN2024" s="2">
        <v>44297.853321759256</v>
      </c>
      <c r="AP2024" s="2">
        <v>43186.704363425924</v>
      </c>
      <c r="AQ2024" s="1"/>
      <c r="AS2024" t="b">
        <v>0</v>
      </c>
      <c r="AU2024" t="s">
        <v>216</v>
      </c>
      <c r="AV2024" t="s">
        <v>93</v>
      </c>
      <c r="BB2024" t="s">
        <v>5708</v>
      </c>
      <c r="BD2024" t="b">
        <v>0</v>
      </c>
      <c r="BH2024" t="s">
        <v>260</v>
      </c>
      <c r="BI2024" t="s">
        <v>200</v>
      </c>
      <c r="BJ2024" t="s">
        <v>216</v>
      </c>
      <c r="BN2024" t="s">
        <v>203</v>
      </c>
      <c r="BQ2024" t="s">
        <v>204</v>
      </c>
      <c r="BR2024" t="b">
        <v>0</v>
      </c>
      <c r="BT2024" t="b">
        <v>0</v>
      </c>
      <c r="BW2024" t="s">
        <v>97</v>
      </c>
      <c r="BX2024" t="b">
        <v>0</v>
      </c>
      <c r="BY2024" s="2">
        <v>44376.857569444444</v>
      </c>
      <c r="CB2024" t="b">
        <v>0</v>
      </c>
      <c r="CC2024" t="b">
        <v>0</v>
      </c>
      <c r="CF2024">
        <v>61450</v>
      </c>
      <c r="CH2024">
        <v>0</v>
      </c>
      <c r="CI2024">
        <v>0</v>
      </c>
      <c r="CJ2024">
        <v>0</v>
      </c>
      <c r="CK2024">
        <f>YEAR(tbl_Opportunity[[#This Row],[Close Date]])</f>
        <v>2018</v>
      </c>
    </row>
    <row r="2025" spans="1:89">
      <c r="A2025" t="s">
        <v>465</v>
      </c>
      <c r="B2025" t="b">
        <v>0</v>
      </c>
      <c r="D2025" t="b">
        <v>0</v>
      </c>
      <c r="E2025" t="s">
        <v>2826</v>
      </c>
      <c r="H2025" s="1">
        <v>43889</v>
      </c>
      <c r="I2025" t="b">
        <v>1</v>
      </c>
      <c r="J2025" t="s">
        <v>5709</v>
      </c>
      <c r="L2025" t="s">
        <v>5710</v>
      </c>
      <c r="O2025" t="s">
        <v>272</v>
      </c>
      <c r="P2025" t="b">
        <v>0</v>
      </c>
      <c r="Q2025" s="2">
        <v>43868.712488425925</v>
      </c>
      <c r="R2025" s="1"/>
      <c r="S2025" t="b">
        <v>0</v>
      </c>
      <c r="U2025" s="1"/>
      <c r="V2025" t="b">
        <v>0</v>
      </c>
      <c r="W2025" s="1">
        <v>43831</v>
      </c>
      <c r="X2025">
        <v>1</v>
      </c>
      <c r="Y2025">
        <v>2020</v>
      </c>
      <c r="Z2025" t="s">
        <v>90</v>
      </c>
      <c r="AA2025" t="s">
        <v>90</v>
      </c>
      <c r="AB2025" t="b">
        <v>0</v>
      </c>
      <c r="AC2025" t="b">
        <v>0</v>
      </c>
      <c r="AE2025" t="b">
        <v>0</v>
      </c>
      <c r="AF2025" t="b">
        <v>0</v>
      </c>
      <c r="AG2025" t="b">
        <v>0</v>
      </c>
      <c r="AI2025" t="b">
        <v>0</v>
      </c>
      <c r="AK2025" t="b">
        <v>0</v>
      </c>
      <c r="AL2025" s="1">
        <v>43885</v>
      </c>
      <c r="AM2025" t="s">
        <v>162</v>
      </c>
      <c r="AN2025" s="2">
        <v>44296.959062499998</v>
      </c>
      <c r="AP2025" s="2">
        <v>43872.632199074076</v>
      </c>
      <c r="AQ2025" s="1"/>
      <c r="AS2025" t="b">
        <v>0</v>
      </c>
      <c r="AV2025" t="s">
        <v>2820</v>
      </c>
      <c r="BB2025" t="s">
        <v>5711</v>
      </c>
      <c r="BD2025" t="b">
        <v>0</v>
      </c>
      <c r="BH2025" t="s">
        <v>272</v>
      </c>
      <c r="BI2025" t="s">
        <v>1243</v>
      </c>
      <c r="BL2025" t="s">
        <v>5710</v>
      </c>
      <c r="BM2025" t="s">
        <v>3069</v>
      </c>
      <c r="BN2025" t="s">
        <v>203</v>
      </c>
      <c r="BQ2025" t="s">
        <v>204</v>
      </c>
      <c r="BR2025" t="b">
        <v>0</v>
      </c>
      <c r="BT2025" t="b">
        <v>0</v>
      </c>
      <c r="BW2025" t="s">
        <v>97</v>
      </c>
      <c r="BX2025" t="b">
        <v>0</v>
      </c>
      <c r="BY2025" s="2">
        <v>44376.857581018521</v>
      </c>
      <c r="CB2025" t="b">
        <v>0</v>
      </c>
      <c r="CC2025" t="b">
        <v>0</v>
      </c>
      <c r="CF2025">
        <v>8950</v>
      </c>
      <c r="CH2025">
        <v>0</v>
      </c>
      <c r="CI2025">
        <v>0</v>
      </c>
      <c r="CJ2025">
        <v>0</v>
      </c>
      <c r="CK2025">
        <f>YEAR(tbl_Opportunity[[#This Row],[Close Date]])</f>
        <v>2020</v>
      </c>
    </row>
    <row r="2026" spans="1:89">
      <c r="A2026" t="s">
        <v>5712</v>
      </c>
      <c r="B2026" t="b">
        <v>0</v>
      </c>
      <c r="D2026" t="b">
        <v>0</v>
      </c>
      <c r="H2026" s="1">
        <v>44651</v>
      </c>
      <c r="I2026" t="b">
        <v>1</v>
      </c>
      <c r="J2026" t="s">
        <v>111</v>
      </c>
      <c r="O2026" t="s">
        <v>194</v>
      </c>
      <c r="P2026" t="b">
        <v>0</v>
      </c>
      <c r="Q2026" s="2">
        <v>43429.828067129631</v>
      </c>
      <c r="R2026" s="1"/>
      <c r="S2026" t="b">
        <v>0</v>
      </c>
      <c r="U2026" s="1"/>
      <c r="V2026" t="b">
        <v>0</v>
      </c>
      <c r="W2026" s="1">
        <v>44562</v>
      </c>
      <c r="X2026">
        <v>1</v>
      </c>
      <c r="Y2026">
        <v>2022</v>
      </c>
      <c r="Z2026" t="s">
        <v>90</v>
      </c>
      <c r="AA2026" t="s">
        <v>90</v>
      </c>
      <c r="AB2026" t="b">
        <v>0</v>
      </c>
      <c r="AC2026" t="b">
        <v>0</v>
      </c>
      <c r="AE2026" t="b">
        <v>0</v>
      </c>
      <c r="AF2026" t="b">
        <v>0</v>
      </c>
      <c r="AG2026" t="b">
        <v>0</v>
      </c>
      <c r="AH2026" t="s">
        <v>4366</v>
      </c>
      <c r="AI2026" t="b">
        <v>0</v>
      </c>
      <c r="AK2026" t="b">
        <v>0</v>
      </c>
      <c r="AL2026" s="1"/>
      <c r="AM2026" t="s">
        <v>194</v>
      </c>
      <c r="AN2026" s="2">
        <v>44306.393807870372</v>
      </c>
      <c r="AP2026" s="2">
        <v>44063.474317129629</v>
      </c>
      <c r="AQ2026" s="1"/>
      <c r="AS2026" t="b">
        <v>0</v>
      </c>
      <c r="AV2026" t="s">
        <v>197</v>
      </c>
      <c r="BB2026" t="s">
        <v>5713</v>
      </c>
      <c r="BD2026" t="b">
        <v>0</v>
      </c>
      <c r="BH2026" t="s">
        <v>194</v>
      </c>
      <c r="BI2026" t="s">
        <v>200</v>
      </c>
      <c r="BL2026" t="s">
        <v>2365</v>
      </c>
      <c r="BM2026" t="s">
        <v>202</v>
      </c>
      <c r="BN2026" t="s">
        <v>203</v>
      </c>
      <c r="BQ2026" t="s">
        <v>204</v>
      </c>
      <c r="BR2026" t="b">
        <v>0</v>
      </c>
      <c r="BT2026" t="b">
        <v>0</v>
      </c>
      <c r="BW2026" t="s">
        <v>97</v>
      </c>
      <c r="BX2026" t="b">
        <v>0</v>
      </c>
      <c r="BY2026" s="2">
        <v>44376.857569444444</v>
      </c>
      <c r="BZ2026" t="s">
        <v>265</v>
      </c>
      <c r="CB2026" t="b">
        <v>0</v>
      </c>
      <c r="CC2026" t="b">
        <v>0</v>
      </c>
      <c r="CI2026">
        <v>0</v>
      </c>
      <c r="CJ2026">
        <v>0</v>
      </c>
      <c r="CK2026">
        <f>YEAR(tbl_Opportunity[[#This Row],[Close Date]])</f>
        <v>2022</v>
      </c>
    </row>
    <row r="2027" spans="1:89">
      <c r="A2027" t="s">
        <v>5714</v>
      </c>
      <c r="B2027" t="b">
        <v>0</v>
      </c>
      <c r="D2027" t="b">
        <v>0</v>
      </c>
      <c r="H2027" s="1">
        <v>43180</v>
      </c>
      <c r="I2027" t="b">
        <v>1</v>
      </c>
      <c r="J2027" t="s">
        <v>105</v>
      </c>
      <c r="L2027" t="s">
        <v>5715</v>
      </c>
      <c r="O2027" t="s">
        <v>5716</v>
      </c>
      <c r="P2027" t="b">
        <v>0</v>
      </c>
      <c r="Q2027" s="2">
        <v>43180.896145833336</v>
      </c>
      <c r="R2027" s="1"/>
      <c r="S2027" t="b">
        <v>0</v>
      </c>
      <c r="U2027" s="1"/>
      <c r="V2027" t="b">
        <v>0</v>
      </c>
      <c r="W2027" s="1">
        <v>43101</v>
      </c>
      <c r="X2027">
        <v>1</v>
      </c>
      <c r="Y2027">
        <v>2018</v>
      </c>
      <c r="Z2027" t="s">
        <v>90</v>
      </c>
      <c r="AA2027" t="s">
        <v>90</v>
      </c>
      <c r="AB2027" t="b">
        <v>0</v>
      </c>
      <c r="AC2027" t="b">
        <v>0</v>
      </c>
      <c r="AE2027" t="b">
        <v>0</v>
      </c>
      <c r="AF2027" t="b">
        <v>0</v>
      </c>
      <c r="AG2027" t="b">
        <v>0</v>
      </c>
      <c r="AI2027" t="b">
        <v>0</v>
      </c>
      <c r="AK2027" t="b">
        <v>0</v>
      </c>
      <c r="AL2027" s="1"/>
      <c r="AM2027" t="s">
        <v>162</v>
      </c>
      <c r="AN2027" s="2">
        <v>44297.856377314813</v>
      </c>
      <c r="AP2027" s="2"/>
      <c r="AQ2027" s="1"/>
      <c r="AS2027" t="b">
        <v>0</v>
      </c>
      <c r="AV2027" t="s">
        <v>213</v>
      </c>
      <c r="BB2027" t="s">
        <v>5717</v>
      </c>
      <c r="BD2027" t="b">
        <v>0</v>
      </c>
      <c r="BH2027" t="s">
        <v>260</v>
      </c>
      <c r="BM2027" t="s">
        <v>202</v>
      </c>
      <c r="BN2027" t="s">
        <v>203</v>
      </c>
      <c r="BQ2027" t="s">
        <v>204</v>
      </c>
      <c r="BR2027" t="b">
        <v>0</v>
      </c>
      <c r="BT2027" t="b">
        <v>0</v>
      </c>
      <c r="BW2027" t="s">
        <v>97</v>
      </c>
      <c r="BX2027" t="b">
        <v>0</v>
      </c>
      <c r="BY2027" s="2">
        <v>44376.857569444444</v>
      </c>
      <c r="CB2027" t="b">
        <v>0</v>
      </c>
      <c r="CC2027" t="b">
        <v>0</v>
      </c>
      <c r="CI2027">
        <v>0</v>
      </c>
      <c r="CJ2027">
        <v>0</v>
      </c>
      <c r="CK2027">
        <f>YEAR(tbl_Opportunity[[#This Row],[Close Date]])</f>
        <v>2018</v>
      </c>
    </row>
    <row r="2028" spans="1:89">
      <c r="A2028" t="s">
        <v>5718</v>
      </c>
      <c r="B2028" t="b">
        <v>0</v>
      </c>
      <c r="D2028" t="b">
        <v>0</v>
      </c>
      <c r="H2028" s="1">
        <v>43875</v>
      </c>
      <c r="I2028" t="b">
        <v>1</v>
      </c>
      <c r="J2028" t="s">
        <v>105</v>
      </c>
      <c r="O2028" t="s">
        <v>194</v>
      </c>
      <c r="P2028" t="b">
        <v>0</v>
      </c>
      <c r="Q2028" s="2">
        <v>43360.420925925922</v>
      </c>
      <c r="R2028" s="1"/>
      <c r="S2028" t="b">
        <v>0</v>
      </c>
      <c r="U2028" s="1"/>
      <c r="V2028" t="b">
        <v>0</v>
      </c>
      <c r="W2028" s="1">
        <v>43831</v>
      </c>
      <c r="X2028">
        <v>1</v>
      </c>
      <c r="Y2028">
        <v>2020</v>
      </c>
      <c r="Z2028" t="s">
        <v>90</v>
      </c>
      <c r="AA2028" t="s">
        <v>90</v>
      </c>
      <c r="AB2028" t="b">
        <v>0</v>
      </c>
      <c r="AC2028" t="b">
        <v>0</v>
      </c>
      <c r="AE2028" t="b">
        <v>0</v>
      </c>
      <c r="AF2028" t="b">
        <v>0</v>
      </c>
      <c r="AG2028" t="b">
        <v>0</v>
      </c>
      <c r="AI2028" t="b">
        <v>0</v>
      </c>
      <c r="AK2028" t="b">
        <v>0</v>
      </c>
      <c r="AL2028" s="1"/>
      <c r="AM2028" t="s">
        <v>162</v>
      </c>
      <c r="AN2028" s="2">
        <v>44297.856377314813</v>
      </c>
      <c r="AP2028" s="2">
        <v>43875.444606481484</v>
      </c>
      <c r="AQ2028" s="1"/>
      <c r="AS2028" t="b">
        <v>0</v>
      </c>
      <c r="AV2028" t="s">
        <v>197</v>
      </c>
      <c r="BB2028" t="s">
        <v>5719</v>
      </c>
      <c r="BD2028" t="b">
        <v>0</v>
      </c>
      <c r="BH2028" t="s">
        <v>194</v>
      </c>
      <c r="BL2028" t="s">
        <v>5720</v>
      </c>
      <c r="BM2028" t="s">
        <v>202</v>
      </c>
      <c r="BN2028" t="s">
        <v>203</v>
      </c>
      <c r="BQ2028" t="s">
        <v>204</v>
      </c>
      <c r="BR2028" t="b">
        <v>0</v>
      </c>
      <c r="BT2028" t="b">
        <v>0</v>
      </c>
      <c r="BW2028" t="s">
        <v>97</v>
      </c>
      <c r="BX2028" t="b">
        <v>0</v>
      </c>
      <c r="BY2028" s="2">
        <v>44376.857569444444</v>
      </c>
      <c r="BZ2028" t="s">
        <v>265</v>
      </c>
      <c r="CB2028" t="b">
        <v>0</v>
      </c>
      <c r="CC2028" t="b">
        <v>0</v>
      </c>
      <c r="CI2028">
        <v>0</v>
      </c>
      <c r="CJ2028">
        <v>0</v>
      </c>
      <c r="CK2028">
        <f>YEAR(tbl_Opportunity[[#This Row],[Close Date]])</f>
        <v>2020</v>
      </c>
    </row>
    <row r="2029" spans="1:89">
      <c r="A2029" t="s">
        <v>4764</v>
      </c>
      <c r="B2029" t="b">
        <v>0</v>
      </c>
      <c r="D2029" t="b">
        <v>0</v>
      </c>
      <c r="H2029" s="1">
        <v>43875</v>
      </c>
      <c r="I2029" t="b">
        <v>1</v>
      </c>
      <c r="J2029" t="s">
        <v>105</v>
      </c>
      <c r="L2029" t="s">
        <v>5721</v>
      </c>
      <c r="O2029" t="s">
        <v>194</v>
      </c>
      <c r="P2029" t="b">
        <v>0</v>
      </c>
      <c r="Q2029" s="2">
        <v>43689.504340277781</v>
      </c>
      <c r="R2029" s="1"/>
      <c r="S2029" t="b">
        <v>0</v>
      </c>
      <c r="U2029" s="1"/>
      <c r="V2029" t="b">
        <v>0</v>
      </c>
      <c r="W2029" s="1">
        <v>43831</v>
      </c>
      <c r="X2029">
        <v>1</v>
      </c>
      <c r="Y2029">
        <v>2020</v>
      </c>
      <c r="Z2029" t="s">
        <v>90</v>
      </c>
      <c r="AA2029" t="s">
        <v>90</v>
      </c>
      <c r="AB2029" t="b">
        <v>0</v>
      </c>
      <c r="AC2029" t="b">
        <v>0</v>
      </c>
      <c r="AE2029" t="b">
        <v>0</v>
      </c>
      <c r="AF2029" t="b">
        <v>0</v>
      </c>
      <c r="AG2029" t="b">
        <v>0</v>
      </c>
      <c r="AH2029" t="s">
        <v>4366</v>
      </c>
      <c r="AI2029" t="b">
        <v>0</v>
      </c>
      <c r="AK2029" t="b">
        <v>0</v>
      </c>
      <c r="AL2029" s="1"/>
      <c r="AM2029" t="s">
        <v>162</v>
      </c>
      <c r="AN2029" s="2">
        <v>44297.856377314813</v>
      </c>
      <c r="AP2029" s="2">
        <v>43875.394999999997</v>
      </c>
      <c r="AQ2029" s="1"/>
      <c r="AS2029" t="b">
        <v>0</v>
      </c>
      <c r="AV2029" t="s">
        <v>153</v>
      </c>
      <c r="BB2029" t="s">
        <v>5722</v>
      </c>
      <c r="BD2029" t="b">
        <v>0</v>
      </c>
      <c r="BH2029" t="s">
        <v>194</v>
      </c>
      <c r="BL2029" t="s">
        <v>5721</v>
      </c>
      <c r="BM2029" t="s">
        <v>202</v>
      </c>
      <c r="BN2029" t="s">
        <v>203</v>
      </c>
      <c r="BQ2029" t="s">
        <v>204</v>
      </c>
      <c r="BR2029" t="b">
        <v>0</v>
      </c>
      <c r="BT2029" t="b">
        <v>0</v>
      </c>
      <c r="BW2029" t="s">
        <v>97</v>
      </c>
      <c r="BX2029" t="b">
        <v>0</v>
      </c>
      <c r="BY2029" s="2">
        <v>44376.857569444444</v>
      </c>
      <c r="BZ2029" t="s">
        <v>265</v>
      </c>
      <c r="CB2029" t="b">
        <v>0</v>
      </c>
      <c r="CC2029" t="b">
        <v>0</v>
      </c>
      <c r="CI2029">
        <v>0</v>
      </c>
      <c r="CJ2029">
        <v>0</v>
      </c>
      <c r="CK2029">
        <f>YEAR(tbl_Opportunity[[#This Row],[Close Date]])</f>
        <v>2020</v>
      </c>
    </row>
    <row r="2030" spans="1:89">
      <c r="A2030" t="s">
        <v>5723</v>
      </c>
      <c r="B2030" t="b">
        <v>0</v>
      </c>
      <c r="D2030" t="b">
        <v>0</v>
      </c>
      <c r="H2030" s="1">
        <v>43921</v>
      </c>
      <c r="I2030" t="b">
        <v>1</v>
      </c>
      <c r="J2030" t="s">
        <v>111</v>
      </c>
      <c r="L2030" t="s">
        <v>5724</v>
      </c>
      <c r="O2030" t="s">
        <v>194</v>
      </c>
      <c r="P2030" t="b">
        <v>0</v>
      </c>
      <c r="Q2030" s="2">
        <v>43877.76226851852</v>
      </c>
      <c r="R2030" s="1"/>
      <c r="S2030" t="b">
        <v>0</v>
      </c>
      <c r="U2030" s="1"/>
      <c r="V2030" t="b">
        <v>0</v>
      </c>
      <c r="W2030" s="1">
        <v>43831</v>
      </c>
      <c r="X2030">
        <v>1</v>
      </c>
      <c r="Y2030">
        <v>2020</v>
      </c>
      <c r="Z2030" t="s">
        <v>90</v>
      </c>
      <c r="AA2030" t="s">
        <v>90</v>
      </c>
      <c r="AB2030" t="b">
        <v>0</v>
      </c>
      <c r="AC2030" t="b">
        <v>0</v>
      </c>
      <c r="AE2030" t="b">
        <v>0</v>
      </c>
      <c r="AF2030" t="b">
        <v>0</v>
      </c>
      <c r="AG2030" t="b">
        <v>0</v>
      </c>
      <c r="AH2030" t="s">
        <v>4366</v>
      </c>
      <c r="AI2030" t="b">
        <v>0</v>
      </c>
      <c r="AJ2030" t="s">
        <v>2359</v>
      </c>
      <c r="AK2030" t="b">
        <v>0</v>
      </c>
      <c r="AL2030" s="1"/>
      <c r="AM2030" t="s">
        <v>162</v>
      </c>
      <c r="AN2030" s="2">
        <v>44296.959062499998</v>
      </c>
      <c r="AP2030" s="2">
        <v>43878.531574074077</v>
      </c>
      <c r="AQ2030" s="1"/>
      <c r="AS2030" t="b">
        <v>0</v>
      </c>
      <c r="AV2030" t="s">
        <v>248</v>
      </c>
      <c r="BB2030" t="s">
        <v>5725</v>
      </c>
      <c r="BD2030" t="b">
        <v>0</v>
      </c>
      <c r="BH2030" t="s">
        <v>194</v>
      </c>
      <c r="BL2030" t="s">
        <v>5724</v>
      </c>
      <c r="BM2030" t="s">
        <v>202</v>
      </c>
      <c r="BN2030" t="s">
        <v>203</v>
      </c>
      <c r="BQ2030" t="s">
        <v>204</v>
      </c>
      <c r="BR2030" t="b">
        <v>0</v>
      </c>
      <c r="BT2030" t="b">
        <v>0</v>
      </c>
      <c r="BW2030" t="s">
        <v>97</v>
      </c>
      <c r="BX2030" t="b">
        <v>0</v>
      </c>
      <c r="BY2030" s="2">
        <v>44376.857581018521</v>
      </c>
      <c r="BZ2030" t="s">
        <v>1792</v>
      </c>
      <c r="CB2030" t="b">
        <v>0</v>
      </c>
      <c r="CC2030" t="b">
        <v>0</v>
      </c>
      <c r="CI2030">
        <v>0</v>
      </c>
      <c r="CJ2030">
        <v>0</v>
      </c>
      <c r="CK2030">
        <f>YEAR(tbl_Opportunity[[#This Row],[Close Date]])</f>
        <v>2020</v>
      </c>
    </row>
    <row r="2031" spans="1:89">
      <c r="A2031" t="s">
        <v>5726</v>
      </c>
      <c r="B2031" t="b">
        <v>0</v>
      </c>
      <c r="D2031" t="b">
        <v>0</v>
      </c>
      <c r="H2031" s="1">
        <v>43901</v>
      </c>
      <c r="I2031" t="b">
        <v>1</v>
      </c>
      <c r="J2031" t="s">
        <v>193</v>
      </c>
      <c r="L2031" t="s">
        <v>5727</v>
      </c>
      <c r="O2031" t="s">
        <v>92</v>
      </c>
      <c r="P2031" t="b">
        <v>0</v>
      </c>
      <c r="Q2031" s="2">
        <v>43900.613333333335</v>
      </c>
      <c r="R2031" s="1"/>
      <c r="S2031" t="b">
        <v>0</v>
      </c>
      <c r="U2031" s="1"/>
      <c r="V2031" t="b">
        <v>0</v>
      </c>
      <c r="W2031" s="1">
        <v>43831</v>
      </c>
      <c r="X2031">
        <v>1</v>
      </c>
      <c r="Y2031">
        <v>2020</v>
      </c>
      <c r="Z2031" t="s">
        <v>90</v>
      </c>
      <c r="AA2031" t="s">
        <v>90</v>
      </c>
      <c r="AB2031" t="b">
        <v>0</v>
      </c>
      <c r="AC2031" t="b">
        <v>0</v>
      </c>
      <c r="AE2031" t="b">
        <v>0</v>
      </c>
      <c r="AF2031" t="b">
        <v>0</v>
      </c>
      <c r="AG2031" t="b">
        <v>0</v>
      </c>
      <c r="AH2031" t="s">
        <v>4366</v>
      </c>
      <c r="AI2031" t="b">
        <v>0</v>
      </c>
      <c r="AJ2031" t="s">
        <v>211</v>
      </c>
      <c r="AK2031" t="b">
        <v>0</v>
      </c>
      <c r="AL2031" s="1"/>
      <c r="AM2031" t="s">
        <v>162</v>
      </c>
      <c r="AN2031" s="2">
        <v>44297.8278587963</v>
      </c>
      <c r="AP2031" s="2">
        <v>43910.103518518517</v>
      </c>
      <c r="AQ2031" s="1"/>
      <c r="AS2031" t="b">
        <v>0</v>
      </c>
      <c r="AV2031" t="s">
        <v>153</v>
      </c>
      <c r="BB2031" t="s">
        <v>5728</v>
      </c>
      <c r="BD2031" t="b">
        <v>0</v>
      </c>
      <c r="BH2031" t="s">
        <v>375</v>
      </c>
      <c r="BI2031" t="s">
        <v>155</v>
      </c>
      <c r="BL2031" t="s">
        <v>5729</v>
      </c>
      <c r="BM2031" t="s">
        <v>202</v>
      </c>
      <c r="BN2031" t="s">
        <v>203</v>
      </c>
      <c r="BQ2031" t="s">
        <v>204</v>
      </c>
      <c r="BR2031" t="b">
        <v>0</v>
      </c>
      <c r="BT2031" t="b">
        <v>0</v>
      </c>
      <c r="BW2031" t="s">
        <v>97</v>
      </c>
      <c r="BX2031" t="b">
        <v>0</v>
      </c>
      <c r="BY2031" s="2">
        <v>44376.857581018521</v>
      </c>
      <c r="BZ2031" t="s">
        <v>377</v>
      </c>
      <c r="CB2031" t="b">
        <v>0</v>
      </c>
      <c r="CC2031" t="b">
        <v>0</v>
      </c>
      <c r="CI2031">
        <v>0</v>
      </c>
      <c r="CJ2031">
        <v>0</v>
      </c>
      <c r="CK2031">
        <f>YEAR(tbl_Opportunity[[#This Row],[Close Date]])</f>
        <v>2020</v>
      </c>
    </row>
    <row r="2032" spans="1:89">
      <c r="A2032" t="s">
        <v>262</v>
      </c>
      <c r="B2032" t="b">
        <v>0</v>
      </c>
      <c r="D2032" t="b">
        <v>0</v>
      </c>
      <c r="H2032" s="1">
        <v>44651</v>
      </c>
      <c r="I2032" t="b">
        <v>1</v>
      </c>
      <c r="J2032" t="s">
        <v>193</v>
      </c>
      <c r="L2032" t="s">
        <v>5730</v>
      </c>
      <c r="O2032" t="s">
        <v>194</v>
      </c>
      <c r="P2032" t="b">
        <v>0</v>
      </c>
      <c r="Q2032" s="2">
        <v>42942.515520833331</v>
      </c>
      <c r="R2032" s="1"/>
      <c r="S2032" t="b">
        <v>0</v>
      </c>
      <c r="U2032" s="1"/>
      <c r="V2032" t="b">
        <v>0</v>
      </c>
      <c r="W2032" s="1">
        <v>44562</v>
      </c>
      <c r="X2032">
        <v>1</v>
      </c>
      <c r="Y2032">
        <v>2022</v>
      </c>
      <c r="Z2032" t="s">
        <v>90</v>
      </c>
      <c r="AA2032" t="s">
        <v>90</v>
      </c>
      <c r="AB2032" t="b">
        <v>0</v>
      </c>
      <c r="AC2032" t="b">
        <v>0</v>
      </c>
      <c r="AE2032" t="b">
        <v>0</v>
      </c>
      <c r="AF2032" t="b">
        <v>0</v>
      </c>
      <c r="AG2032" t="b">
        <v>0</v>
      </c>
      <c r="AH2032" t="s">
        <v>5147</v>
      </c>
      <c r="AI2032" t="b">
        <v>0</v>
      </c>
      <c r="AJ2032" t="s">
        <v>195</v>
      </c>
      <c r="AK2032" t="b">
        <v>0</v>
      </c>
      <c r="AL2032" s="1"/>
      <c r="AM2032" t="s">
        <v>162</v>
      </c>
      <c r="AN2032" s="2">
        <v>44296.959062499998</v>
      </c>
      <c r="AP2032" s="2">
        <v>44152.653912037036</v>
      </c>
      <c r="AQ2032" s="1"/>
      <c r="AS2032" t="b">
        <v>0</v>
      </c>
      <c r="AU2032" t="s">
        <v>216</v>
      </c>
      <c r="AV2032" t="s">
        <v>105</v>
      </c>
      <c r="BB2032" t="s">
        <v>5731</v>
      </c>
      <c r="BD2032" t="b">
        <v>0</v>
      </c>
      <c r="BH2032" t="s">
        <v>194</v>
      </c>
      <c r="BI2032" t="s">
        <v>1668</v>
      </c>
      <c r="BJ2032" t="s">
        <v>2799</v>
      </c>
      <c r="BL2032" t="s">
        <v>5730</v>
      </c>
      <c r="BM2032" t="s">
        <v>202</v>
      </c>
      <c r="BN2032" t="s">
        <v>203</v>
      </c>
      <c r="BQ2032" t="s">
        <v>204</v>
      </c>
      <c r="BR2032" t="b">
        <v>0</v>
      </c>
      <c r="BT2032" t="b">
        <v>0</v>
      </c>
      <c r="BW2032" t="s">
        <v>97</v>
      </c>
      <c r="BX2032" t="b">
        <v>0</v>
      </c>
      <c r="BY2032" s="2">
        <v>44376.857569444444</v>
      </c>
      <c r="BZ2032" t="s">
        <v>265</v>
      </c>
      <c r="CB2032" t="b">
        <v>0</v>
      </c>
      <c r="CC2032" t="b">
        <v>0</v>
      </c>
      <c r="CF2032">
        <v>72600</v>
      </c>
      <c r="CH2032">
        <v>0</v>
      </c>
      <c r="CI2032">
        <v>0</v>
      </c>
      <c r="CJ2032">
        <v>0</v>
      </c>
      <c r="CK2032">
        <f>YEAR(tbl_Opportunity[[#This Row],[Close Date]])</f>
        <v>2022</v>
      </c>
    </row>
    <row r="2033" spans="1:89">
      <c r="A2033" t="s">
        <v>2472</v>
      </c>
      <c r="B2033" t="b">
        <v>0</v>
      </c>
      <c r="D2033" t="b">
        <v>0</v>
      </c>
      <c r="H2033" s="1">
        <v>43187</v>
      </c>
      <c r="I2033" t="b">
        <v>1</v>
      </c>
      <c r="J2033" t="s">
        <v>429</v>
      </c>
      <c r="O2033" t="s">
        <v>5716</v>
      </c>
      <c r="P2033" t="b">
        <v>0</v>
      </c>
      <c r="Q2033" s="2">
        <v>43187.862500000003</v>
      </c>
      <c r="R2033" s="1"/>
      <c r="S2033" t="b">
        <v>0</v>
      </c>
      <c r="U2033" s="1"/>
      <c r="V2033" t="b">
        <v>0</v>
      </c>
      <c r="W2033" s="1">
        <v>43101</v>
      </c>
      <c r="X2033">
        <v>1</v>
      </c>
      <c r="Y2033">
        <v>2018</v>
      </c>
      <c r="Z2033" t="s">
        <v>90</v>
      </c>
      <c r="AA2033" t="s">
        <v>90</v>
      </c>
      <c r="AB2033" t="b">
        <v>0</v>
      </c>
      <c r="AC2033" t="b">
        <v>0</v>
      </c>
      <c r="AE2033" t="b">
        <v>0</v>
      </c>
      <c r="AF2033" t="b">
        <v>0</v>
      </c>
      <c r="AG2033" t="b">
        <v>0</v>
      </c>
      <c r="AI2033" t="b">
        <v>0</v>
      </c>
      <c r="AJ2033" t="s">
        <v>574</v>
      </c>
      <c r="AK2033" t="b">
        <v>0</v>
      </c>
      <c r="AL2033" s="1"/>
      <c r="AM2033" t="s">
        <v>162</v>
      </c>
      <c r="AN2033" s="2">
        <v>44297.853877314818</v>
      </c>
      <c r="AP2033" s="2"/>
      <c r="AQ2033" s="1"/>
      <c r="AS2033" t="b">
        <v>0</v>
      </c>
      <c r="AV2033" t="s">
        <v>213</v>
      </c>
      <c r="AY2033" t="s">
        <v>1407</v>
      </c>
      <c r="BB2033" t="s">
        <v>5732</v>
      </c>
      <c r="BD2033" t="b">
        <v>0</v>
      </c>
      <c r="BH2033" t="s">
        <v>260</v>
      </c>
      <c r="BI2033" t="s">
        <v>200</v>
      </c>
      <c r="BM2033" t="s">
        <v>202</v>
      </c>
      <c r="BN2033" t="s">
        <v>203</v>
      </c>
      <c r="BQ2033" t="s">
        <v>204</v>
      </c>
      <c r="BR2033" t="b">
        <v>0</v>
      </c>
      <c r="BT2033" t="b">
        <v>0</v>
      </c>
      <c r="BW2033" t="s">
        <v>97</v>
      </c>
      <c r="BX2033" t="b">
        <v>0</v>
      </c>
      <c r="BY2033" s="2">
        <v>44376.857569444444</v>
      </c>
      <c r="CB2033" t="b">
        <v>0</v>
      </c>
      <c r="CC2033" t="b">
        <v>0</v>
      </c>
      <c r="CI2033">
        <v>0</v>
      </c>
      <c r="CJ2033">
        <v>0</v>
      </c>
      <c r="CK2033">
        <f>YEAR(tbl_Opportunity[[#This Row],[Close Date]])</f>
        <v>2018</v>
      </c>
    </row>
    <row r="2034" spans="1:89">
      <c r="A2034" t="s">
        <v>5733</v>
      </c>
      <c r="B2034" t="b">
        <v>0</v>
      </c>
      <c r="D2034" t="b">
        <v>0</v>
      </c>
      <c r="H2034" s="1">
        <v>43845</v>
      </c>
      <c r="I2034" t="b">
        <v>1</v>
      </c>
      <c r="J2034" t="s">
        <v>193</v>
      </c>
      <c r="O2034" t="s">
        <v>406</v>
      </c>
      <c r="P2034" t="b">
        <v>0</v>
      </c>
      <c r="Q2034" s="2">
        <v>43585.649895833332</v>
      </c>
      <c r="R2034" s="1"/>
      <c r="S2034" t="b">
        <v>0</v>
      </c>
      <c r="U2034" s="1"/>
      <c r="V2034" t="b">
        <v>0</v>
      </c>
      <c r="W2034" s="1">
        <v>43831</v>
      </c>
      <c r="X2034">
        <v>1</v>
      </c>
      <c r="Y2034">
        <v>2020</v>
      </c>
      <c r="Z2034" t="s">
        <v>90</v>
      </c>
      <c r="AA2034" t="s">
        <v>90</v>
      </c>
      <c r="AB2034" t="b">
        <v>0</v>
      </c>
      <c r="AC2034" t="b">
        <v>0</v>
      </c>
      <c r="AE2034" t="b">
        <v>0</v>
      </c>
      <c r="AF2034" t="b">
        <v>0</v>
      </c>
      <c r="AG2034" t="b">
        <v>0</v>
      </c>
      <c r="AH2034" t="s">
        <v>4366</v>
      </c>
      <c r="AI2034" t="b">
        <v>0</v>
      </c>
      <c r="AK2034" t="b">
        <v>0</v>
      </c>
      <c r="AL2034" s="1">
        <v>43612</v>
      </c>
      <c r="AM2034" t="s">
        <v>162</v>
      </c>
      <c r="AN2034" s="2">
        <v>44297.83829861111</v>
      </c>
      <c r="AP2034" s="2">
        <v>43847.163680555554</v>
      </c>
      <c r="AQ2034" s="1"/>
      <c r="AS2034" t="b">
        <v>0</v>
      </c>
      <c r="AV2034" t="s">
        <v>213</v>
      </c>
      <c r="AY2034" t="s">
        <v>236</v>
      </c>
      <c r="AZ2034" t="s">
        <v>237</v>
      </c>
      <c r="BB2034" t="s">
        <v>5734</v>
      </c>
      <c r="BD2034" t="b">
        <v>0</v>
      </c>
      <c r="BF2034" t="s">
        <v>5735</v>
      </c>
      <c r="BH2034" t="s">
        <v>406</v>
      </c>
      <c r="BI2034" t="s">
        <v>549</v>
      </c>
      <c r="BL2034" t="s">
        <v>5736</v>
      </c>
      <c r="BM2034" t="s">
        <v>202</v>
      </c>
      <c r="BN2034" t="s">
        <v>203</v>
      </c>
      <c r="BQ2034" t="s">
        <v>204</v>
      </c>
      <c r="BR2034" t="b">
        <v>0</v>
      </c>
      <c r="BT2034" t="b">
        <v>0</v>
      </c>
      <c r="BW2034" t="s">
        <v>97</v>
      </c>
      <c r="BX2034" t="b">
        <v>0</v>
      </c>
      <c r="BY2034" s="2">
        <v>44376.857569444444</v>
      </c>
      <c r="CB2034" t="b">
        <v>0</v>
      </c>
      <c r="CC2034" t="b">
        <v>0</v>
      </c>
      <c r="CI2034">
        <v>0</v>
      </c>
      <c r="CJ2034">
        <v>0</v>
      </c>
      <c r="CK2034">
        <f>YEAR(tbl_Opportunity[[#This Row],[Close Date]])</f>
        <v>2020</v>
      </c>
    </row>
    <row r="2035" spans="1:89">
      <c r="A2035" t="s">
        <v>5737</v>
      </c>
      <c r="B2035" t="b">
        <v>0</v>
      </c>
      <c r="D2035" t="b">
        <v>0</v>
      </c>
      <c r="H2035" s="1">
        <v>43875</v>
      </c>
      <c r="I2035" t="b">
        <v>1</v>
      </c>
      <c r="J2035" t="s">
        <v>111</v>
      </c>
      <c r="L2035" t="s">
        <v>5738</v>
      </c>
      <c r="O2035" t="s">
        <v>194</v>
      </c>
      <c r="P2035" t="b">
        <v>0</v>
      </c>
      <c r="Q2035" s="2">
        <v>43725.528101851851</v>
      </c>
      <c r="R2035" s="1"/>
      <c r="S2035" t="b">
        <v>0</v>
      </c>
      <c r="U2035" s="1"/>
      <c r="V2035" t="b">
        <v>0</v>
      </c>
      <c r="W2035" s="1">
        <v>43831</v>
      </c>
      <c r="X2035">
        <v>1</v>
      </c>
      <c r="Y2035">
        <v>2020</v>
      </c>
      <c r="Z2035" t="s">
        <v>90</v>
      </c>
      <c r="AA2035" t="s">
        <v>90</v>
      </c>
      <c r="AB2035" t="b">
        <v>0</v>
      </c>
      <c r="AC2035" t="b">
        <v>0</v>
      </c>
      <c r="AE2035" t="b">
        <v>0</v>
      </c>
      <c r="AF2035" t="b">
        <v>0</v>
      </c>
      <c r="AG2035" t="b">
        <v>0</v>
      </c>
      <c r="AH2035" t="s">
        <v>4366</v>
      </c>
      <c r="AI2035" t="b">
        <v>0</v>
      </c>
      <c r="AJ2035" t="s">
        <v>211</v>
      </c>
      <c r="AK2035" t="b">
        <v>0</v>
      </c>
      <c r="AL2035" s="1"/>
      <c r="AM2035" t="s">
        <v>162</v>
      </c>
      <c r="AN2035" s="2">
        <v>44297.83829861111</v>
      </c>
      <c r="AP2035" s="2">
        <v>43910.58321759259</v>
      </c>
      <c r="AQ2035" s="1"/>
      <c r="AS2035" t="b">
        <v>0</v>
      </c>
      <c r="AV2035" t="s">
        <v>213</v>
      </c>
      <c r="AY2035" t="s">
        <v>236</v>
      </c>
      <c r="BB2035" t="s">
        <v>5739</v>
      </c>
      <c r="BD2035" t="b">
        <v>0</v>
      </c>
      <c r="BH2035" t="s">
        <v>194</v>
      </c>
      <c r="BI2035" t="s">
        <v>4697</v>
      </c>
      <c r="BJ2035" t="s">
        <v>216</v>
      </c>
      <c r="BL2035" t="s">
        <v>5738</v>
      </c>
      <c r="BM2035" t="s">
        <v>202</v>
      </c>
      <c r="BN2035" t="s">
        <v>203</v>
      </c>
      <c r="BQ2035" t="s">
        <v>204</v>
      </c>
      <c r="BR2035" t="b">
        <v>0</v>
      </c>
      <c r="BT2035" t="b">
        <v>0</v>
      </c>
      <c r="BW2035" t="s">
        <v>97</v>
      </c>
      <c r="BX2035" t="b">
        <v>0</v>
      </c>
      <c r="BY2035" s="2">
        <v>44376.857569444444</v>
      </c>
      <c r="BZ2035" t="s">
        <v>265</v>
      </c>
      <c r="CB2035" t="b">
        <v>0</v>
      </c>
      <c r="CC2035" t="b">
        <v>0</v>
      </c>
      <c r="CI2035">
        <v>0</v>
      </c>
      <c r="CJ2035">
        <v>0</v>
      </c>
      <c r="CK2035">
        <f>YEAR(tbl_Opportunity[[#This Row],[Close Date]])</f>
        <v>2020</v>
      </c>
    </row>
    <row r="2036" spans="1:89">
      <c r="A2036" t="s">
        <v>3300</v>
      </c>
      <c r="B2036" t="b">
        <v>0</v>
      </c>
      <c r="D2036" t="b">
        <v>0</v>
      </c>
      <c r="E2036" t="s">
        <v>2829</v>
      </c>
      <c r="H2036" s="1">
        <v>44651</v>
      </c>
      <c r="I2036" t="b">
        <v>1</v>
      </c>
      <c r="J2036" t="s">
        <v>111</v>
      </c>
      <c r="L2036" t="s">
        <v>5740</v>
      </c>
      <c r="O2036" t="s">
        <v>194</v>
      </c>
      <c r="P2036" t="b">
        <v>0</v>
      </c>
      <c r="Q2036" s="2">
        <v>43650.441678240742</v>
      </c>
      <c r="R2036" s="1"/>
      <c r="S2036" t="b">
        <v>0</v>
      </c>
      <c r="U2036" s="1"/>
      <c r="V2036" t="b">
        <v>0</v>
      </c>
      <c r="W2036" s="1">
        <v>44562</v>
      </c>
      <c r="X2036">
        <v>1</v>
      </c>
      <c r="Y2036">
        <v>2022</v>
      </c>
      <c r="Z2036" t="s">
        <v>90</v>
      </c>
      <c r="AA2036" t="s">
        <v>90</v>
      </c>
      <c r="AB2036" t="b">
        <v>0</v>
      </c>
      <c r="AC2036" t="b">
        <v>0</v>
      </c>
      <c r="AE2036" t="b">
        <v>0</v>
      </c>
      <c r="AF2036" t="b">
        <v>0</v>
      </c>
      <c r="AG2036" t="b">
        <v>0</v>
      </c>
      <c r="AH2036" t="s">
        <v>4366</v>
      </c>
      <c r="AI2036" t="b">
        <v>0</v>
      </c>
      <c r="AJ2036" t="s">
        <v>211</v>
      </c>
      <c r="AK2036" t="b">
        <v>0</v>
      </c>
      <c r="AL2036" s="1"/>
      <c r="AM2036" t="s">
        <v>162</v>
      </c>
      <c r="AN2036" s="2">
        <v>44296.959062499998</v>
      </c>
      <c r="AP2036" s="2">
        <v>44152.727696759262</v>
      </c>
      <c r="AQ2036" s="1"/>
      <c r="AS2036" t="b">
        <v>0</v>
      </c>
      <c r="AV2036" t="s">
        <v>176</v>
      </c>
      <c r="AY2036" t="s">
        <v>236</v>
      </c>
      <c r="AZ2036" t="s">
        <v>237</v>
      </c>
      <c r="BB2036" t="s">
        <v>5741</v>
      </c>
      <c r="BD2036" t="b">
        <v>0</v>
      </c>
      <c r="BH2036" t="s">
        <v>194</v>
      </c>
      <c r="BJ2036" t="s">
        <v>216</v>
      </c>
      <c r="BL2036" t="s">
        <v>5740</v>
      </c>
      <c r="BM2036" t="s">
        <v>202</v>
      </c>
      <c r="BN2036" t="s">
        <v>203</v>
      </c>
      <c r="BQ2036" t="s">
        <v>204</v>
      </c>
      <c r="BR2036" t="b">
        <v>0</v>
      </c>
      <c r="BT2036" t="b">
        <v>0</v>
      </c>
      <c r="BW2036" t="s">
        <v>97</v>
      </c>
      <c r="BX2036" t="b">
        <v>0</v>
      </c>
      <c r="BY2036" s="2">
        <v>44376.857569444444</v>
      </c>
      <c r="BZ2036" t="s">
        <v>265</v>
      </c>
      <c r="CB2036" t="b">
        <v>0</v>
      </c>
      <c r="CC2036" t="b">
        <v>0</v>
      </c>
      <c r="CI2036">
        <v>0</v>
      </c>
      <c r="CJ2036">
        <v>0</v>
      </c>
      <c r="CK2036">
        <f>YEAR(tbl_Opportunity[[#This Row],[Close Date]])</f>
        <v>2022</v>
      </c>
    </row>
    <row r="2037" spans="1:89">
      <c r="A2037" t="s">
        <v>5742</v>
      </c>
      <c r="B2037" t="b">
        <v>0</v>
      </c>
      <c r="D2037" t="b">
        <v>0</v>
      </c>
      <c r="H2037" s="1">
        <v>44651</v>
      </c>
      <c r="I2037" t="b">
        <v>1</v>
      </c>
      <c r="J2037" t="s">
        <v>193</v>
      </c>
      <c r="L2037" t="s">
        <v>5743</v>
      </c>
      <c r="O2037" t="s">
        <v>194</v>
      </c>
      <c r="P2037" t="b">
        <v>0</v>
      </c>
      <c r="Q2037" s="2">
        <v>43910.606527777774</v>
      </c>
      <c r="R2037" s="1"/>
      <c r="S2037" t="b">
        <v>0</v>
      </c>
      <c r="U2037" s="1"/>
      <c r="V2037" t="b">
        <v>0</v>
      </c>
      <c r="W2037" s="1">
        <v>44562</v>
      </c>
      <c r="X2037">
        <v>1</v>
      </c>
      <c r="Y2037">
        <v>2022</v>
      </c>
      <c r="Z2037" t="s">
        <v>90</v>
      </c>
      <c r="AA2037" t="s">
        <v>90</v>
      </c>
      <c r="AB2037" t="b">
        <v>0</v>
      </c>
      <c r="AC2037" t="b">
        <v>0</v>
      </c>
      <c r="AE2037" t="b">
        <v>0</v>
      </c>
      <c r="AF2037" t="b">
        <v>0</v>
      </c>
      <c r="AG2037" t="b">
        <v>0</v>
      </c>
      <c r="AH2037" t="s">
        <v>4366</v>
      </c>
      <c r="AI2037" t="b">
        <v>0</v>
      </c>
      <c r="AJ2037" t="s">
        <v>211</v>
      </c>
      <c r="AK2037" t="b">
        <v>0</v>
      </c>
      <c r="AL2037" s="1"/>
      <c r="AM2037" t="s">
        <v>162</v>
      </c>
      <c r="AN2037" s="2">
        <v>44297.836145833331</v>
      </c>
      <c r="AP2037" s="2">
        <v>44152.657442129632</v>
      </c>
      <c r="AQ2037" s="1"/>
      <c r="AS2037" t="b">
        <v>0</v>
      </c>
      <c r="AV2037" t="s">
        <v>153</v>
      </c>
      <c r="AY2037" t="s">
        <v>236</v>
      </c>
      <c r="BB2037" t="s">
        <v>5744</v>
      </c>
      <c r="BD2037" t="b">
        <v>0</v>
      </c>
      <c r="BH2037" t="s">
        <v>194</v>
      </c>
      <c r="BI2037" t="s">
        <v>1668</v>
      </c>
      <c r="BJ2037" t="s">
        <v>216</v>
      </c>
      <c r="BL2037" t="s">
        <v>5743</v>
      </c>
      <c r="BM2037" t="s">
        <v>202</v>
      </c>
      <c r="BN2037" t="s">
        <v>203</v>
      </c>
      <c r="BQ2037" t="s">
        <v>204</v>
      </c>
      <c r="BR2037" t="b">
        <v>0</v>
      </c>
      <c r="BT2037" t="b">
        <v>0</v>
      </c>
      <c r="BW2037" t="s">
        <v>97</v>
      </c>
      <c r="BX2037" t="b">
        <v>0</v>
      </c>
      <c r="BY2037" s="2">
        <v>44376.857581018521</v>
      </c>
      <c r="BZ2037" t="s">
        <v>265</v>
      </c>
      <c r="CB2037" t="b">
        <v>0</v>
      </c>
      <c r="CC2037" t="b">
        <v>0</v>
      </c>
      <c r="CI2037">
        <v>0</v>
      </c>
      <c r="CJ2037">
        <v>0</v>
      </c>
      <c r="CK2037">
        <f>YEAR(tbl_Opportunity[[#This Row],[Close Date]])</f>
        <v>2022</v>
      </c>
    </row>
    <row r="2038" spans="1:89">
      <c r="A2038" t="s">
        <v>5745</v>
      </c>
      <c r="B2038" t="b">
        <v>0</v>
      </c>
      <c r="D2038" t="b">
        <v>0</v>
      </c>
      <c r="H2038" s="1">
        <v>43920</v>
      </c>
      <c r="I2038" t="b">
        <v>1</v>
      </c>
      <c r="J2038" t="s">
        <v>105</v>
      </c>
      <c r="O2038" t="s">
        <v>406</v>
      </c>
      <c r="P2038" t="b">
        <v>0</v>
      </c>
      <c r="Q2038" s="2">
        <v>43803.180474537039</v>
      </c>
      <c r="R2038" s="1"/>
      <c r="S2038" t="b">
        <v>0</v>
      </c>
      <c r="U2038" s="1"/>
      <c r="V2038" t="b">
        <v>0</v>
      </c>
      <c r="W2038" s="1">
        <v>43831</v>
      </c>
      <c r="X2038">
        <v>1</v>
      </c>
      <c r="Y2038">
        <v>2020</v>
      </c>
      <c r="Z2038" t="s">
        <v>90</v>
      </c>
      <c r="AA2038" t="s">
        <v>90</v>
      </c>
      <c r="AB2038" t="b">
        <v>0</v>
      </c>
      <c r="AC2038" t="b">
        <v>0</v>
      </c>
      <c r="AE2038" t="b">
        <v>0</v>
      </c>
      <c r="AF2038" t="b">
        <v>0</v>
      </c>
      <c r="AG2038" t="b">
        <v>0</v>
      </c>
      <c r="AH2038" t="s">
        <v>4366</v>
      </c>
      <c r="AI2038" t="b">
        <v>0</v>
      </c>
      <c r="AJ2038" t="s">
        <v>211</v>
      </c>
      <c r="AK2038" t="b">
        <v>0</v>
      </c>
      <c r="AL2038" s="1">
        <v>43851</v>
      </c>
      <c r="AM2038" t="s">
        <v>162</v>
      </c>
      <c r="AN2038" s="2">
        <v>44297.856377314813</v>
      </c>
      <c r="AP2038" s="2">
        <v>43879.623182870368</v>
      </c>
      <c r="AQ2038" s="1"/>
      <c r="AS2038" t="b">
        <v>0</v>
      </c>
      <c r="AV2038" t="s">
        <v>176</v>
      </c>
      <c r="AY2038" t="s">
        <v>236</v>
      </c>
      <c r="AZ2038" t="s">
        <v>237</v>
      </c>
      <c r="BB2038" t="s">
        <v>5746</v>
      </c>
      <c r="BD2038" t="b">
        <v>0</v>
      </c>
      <c r="BH2038" t="s">
        <v>406</v>
      </c>
      <c r="BI2038" t="s">
        <v>549</v>
      </c>
      <c r="BL2038" t="s">
        <v>5747</v>
      </c>
      <c r="BM2038" t="s">
        <v>202</v>
      </c>
      <c r="BN2038" t="s">
        <v>203</v>
      </c>
      <c r="BQ2038" t="s">
        <v>204</v>
      </c>
      <c r="BR2038" t="b">
        <v>0</v>
      </c>
      <c r="BT2038" t="b">
        <v>0</v>
      </c>
      <c r="BW2038" t="s">
        <v>97</v>
      </c>
      <c r="BX2038" t="b">
        <v>0</v>
      </c>
      <c r="BY2038" s="2">
        <v>44376.857581018521</v>
      </c>
      <c r="CB2038" t="b">
        <v>0</v>
      </c>
      <c r="CC2038" t="b">
        <v>0</v>
      </c>
      <c r="CF2038">
        <v>85000</v>
      </c>
      <c r="CH2038">
        <v>0</v>
      </c>
      <c r="CI2038">
        <v>0</v>
      </c>
      <c r="CJ2038">
        <v>0</v>
      </c>
      <c r="CK2038">
        <f>YEAR(tbl_Opportunity[[#This Row],[Close Date]])</f>
        <v>2020</v>
      </c>
    </row>
    <row r="2039" spans="1:89">
      <c r="A2039" t="s">
        <v>5748</v>
      </c>
      <c r="B2039" t="b">
        <v>0</v>
      </c>
      <c r="D2039" t="b">
        <v>0</v>
      </c>
      <c r="H2039" s="1">
        <v>44651</v>
      </c>
      <c r="I2039" t="b">
        <v>1</v>
      </c>
      <c r="J2039" t="s">
        <v>105</v>
      </c>
      <c r="L2039" t="s">
        <v>5749</v>
      </c>
      <c r="O2039" t="s">
        <v>194</v>
      </c>
      <c r="P2039" t="b">
        <v>0</v>
      </c>
      <c r="Q2039" s="2">
        <v>43956.389803240738</v>
      </c>
      <c r="R2039" s="1"/>
      <c r="S2039" t="b">
        <v>0</v>
      </c>
      <c r="U2039" s="1"/>
      <c r="V2039" t="b">
        <v>0</v>
      </c>
      <c r="W2039" s="1">
        <v>44562</v>
      </c>
      <c r="X2039">
        <v>1</v>
      </c>
      <c r="Y2039">
        <v>2022</v>
      </c>
      <c r="Z2039" t="s">
        <v>90</v>
      </c>
      <c r="AA2039" t="s">
        <v>90</v>
      </c>
      <c r="AB2039" t="b">
        <v>0</v>
      </c>
      <c r="AC2039" t="b">
        <v>0</v>
      </c>
      <c r="AE2039" t="b">
        <v>0</v>
      </c>
      <c r="AF2039" t="b">
        <v>0</v>
      </c>
      <c r="AG2039" t="b">
        <v>0</v>
      </c>
      <c r="AH2039" t="s">
        <v>4366</v>
      </c>
      <c r="AI2039" t="b">
        <v>0</v>
      </c>
      <c r="AJ2039" t="s">
        <v>462</v>
      </c>
      <c r="AK2039" t="b">
        <v>0</v>
      </c>
      <c r="AL2039" s="1"/>
      <c r="AM2039" t="s">
        <v>162</v>
      </c>
      <c r="AN2039" s="2">
        <v>44297.856377314813</v>
      </c>
      <c r="AP2039" s="2">
        <v>44152.668368055558</v>
      </c>
      <c r="AQ2039" s="1"/>
      <c r="AS2039" t="b">
        <v>0</v>
      </c>
      <c r="AV2039" t="s">
        <v>213</v>
      </c>
      <c r="AY2039" t="s">
        <v>236</v>
      </c>
      <c r="BB2039" t="s">
        <v>5750</v>
      </c>
      <c r="BD2039" t="b">
        <v>0</v>
      </c>
      <c r="BH2039" t="s">
        <v>194</v>
      </c>
      <c r="BI2039" t="s">
        <v>1668</v>
      </c>
      <c r="BJ2039" t="s">
        <v>216</v>
      </c>
      <c r="BL2039" t="s">
        <v>5749</v>
      </c>
      <c r="BM2039" t="s">
        <v>202</v>
      </c>
      <c r="BN2039" t="s">
        <v>203</v>
      </c>
      <c r="BQ2039" t="s">
        <v>204</v>
      </c>
      <c r="BR2039" t="b">
        <v>0</v>
      </c>
      <c r="BT2039" t="b">
        <v>0</v>
      </c>
      <c r="BW2039" t="s">
        <v>97</v>
      </c>
      <c r="BX2039" t="b">
        <v>0</v>
      </c>
      <c r="BY2039" s="2">
        <v>44376.857581018521</v>
      </c>
      <c r="BZ2039" t="s">
        <v>265</v>
      </c>
      <c r="CB2039" t="b">
        <v>0</v>
      </c>
      <c r="CC2039" t="b">
        <v>0</v>
      </c>
      <c r="CI2039">
        <v>0</v>
      </c>
      <c r="CJ2039">
        <v>0</v>
      </c>
      <c r="CK2039">
        <f>YEAR(tbl_Opportunity[[#This Row],[Close Date]])</f>
        <v>2022</v>
      </c>
    </row>
    <row r="2040" spans="1:89">
      <c r="A2040" t="s">
        <v>5726</v>
      </c>
      <c r="B2040" t="b">
        <v>0</v>
      </c>
      <c r="D2040" t="b">
        <v>0</v>
      </c>
      <c r="H2040" s="1">
        <v>43892</v>
      </c>
      <c r="I2040" t="b">
        <v>1</v>
      </c>
      <c r="J2040" t="s">
        <v>105</v>
      </c>
      <c r="N2040" t="s">
        <v>372</v>
      </c>
      <c r="O2040" t="s">
        <v>375</v>
      </c>
      <c r="P2040" t="b">
        <v>0</v>
      </c>
      <c r="Q2040" s="2">
        <v>43917.599097222221</v>
      </c>
      <c r="R2040" s="1"/>
      <c r="S2040" t="b">
        <v>0</v>
      </c>
      <c r="U2040" s="1"/>
      <c r="V2040" t="b">
        <v>0</v>
      </c>
      <c r="W2040" s="1">
        <v>43831</v>
      </c>
      <c r="X2040">
        <v>1</v>
      </c>
      <c r="Y2040">
        <v>2020</v>
      </c>
      <c r="Z2040" t="s">
        <v>90</v>
      </c>
      <c r="AA2040" t="s">
        <v>90</v>
      </c>
      <c r="AB2040" t="b">
        <v>0</v>
      </c>
      <c r="AC2040" t="b">
        <v>0</v>
      </c>
      <c r="AE2040" t="b">
        <v>0</v>
      </c>
      <c r="AF2040" t="b">
        <v>0</v>
      </c>
      <c r="AG2040" t="b">
        <v>0</v>
      </c>
      <c r="AH2040" t="s">
        <v>3190</v>
      </c>
      <c r="AI2040" t="b">
        <v>0</v>
      </c>
      <c r="AJ2040" t="s">
        <v>574</v>
      </c>
      <c r="AK2040" t="b">
        <v>0</v>
      </c>
      <c r="AL2040" s="1"/>
      <c r="AM2040" t="s">
        <v>162</v>
      </c>
      <c r="AN2040" s="2">
        <v>44297.853321759256</v>
      </c>
      <c r="AP2040" s="2">
        <v>44106.845960648148</v>
      </c>
      <c r="AQ2040" s="1"/>
      <c r="AS2040" t="b">
        <v>0</v>
      </c>
      <c r="AV2040" t="s">
        <v>153</v>
      </c>
      <c r="BB2040" t="s">
        <v>5751</v>
      </c>
      <c r="BD2040" t="b">
        <v>0</v>
      </c>
      <c r="BH2040" t="s">
        <v>272</v>
      </c>
      <c r="BL2040" t="s">
        <v>5752</v>
      </c>
      <c r="BM2040" t="s">
        <v>3069</v>
      </c>
      <c r="BN2040" t="s">
        <v>203</v>
      </c>
      <c r="BO2040" t="s">
        <v>5752</v>
      </c>
      <c r="BQ2040" t="s">
        <v>204</v>
      </c>
      <c r="BR2040" t="b">
        <v>0</v>
      </c>
      <c r="BT2040" t="b">
        <v>0</v>
      </c>
      <c r="BW2040" t="s">
        <v>97</v>
      </c>
      <c r="BX2040" t="b">
        <v>0</v>
      </c>
      <c r="BY2040" s="2">
        <v>44376.857581018521</v>
      </c>
      <c r="CB2040" t="b">
        <v>0</v>
      </c>
      <c r="CC2040" t="b">
        <v>0</v>
      </c>
      <c r="CI2040">
        <v>0</v>
      </c>
      <c r="CJ2040">
        <v>0</v>
      </c>
      <c r="CK2040">
        <f>YEAR(tbl_Opportunity[[#This Row],[Close Date]])</f>
        <v>2020</v>
      </c>
    </row>
    <row r="2041" spans="1:89">
      <c r="A2041" t="s">
        <v>5753</v>
      </c>
      <c r="B2041" t="b">
        <v>0</v>
      </c>
      <c r="D2041" t="b">
        <v>0</v>
      </c>
      <c r="E2041" t="s">
        <v>2924</v>
      </c>
      <c r="H2041" s="1">
        <v>44363</v>
      </c>
      <c r="I2041" t="b">
        <v>1</v>
      </c>
      <c r="L2041" t="s">
        <v>5754</v>
      </c>
      <c r="O2041" t="s">
        <v>272</v>
      </c>
      <c r="P2041" t="b">
        <v>0</v>
      </c>
      <c r="Q2041" s="2">
        <v>44316.75199074074</v>
      </c>
      <c r="R2041" s="1"/>
      <c r="S2041" t="b">
        <v>0</v>
      </c>
      <c r="U2041" s="1"/>
      <c r="V2041" t="b">
        <v>0</v>
      </c>
      <c r="W2041" s="1">
        <v>44228</v>
      </c>
      <c r="X2041">
        <v>2</v>
      </c>
      <c r="Y2041">
        <v>2021</v>
      </c>
      <c r="Z2041" t="s">
        <v>90</v>
      </c>
      <c r="AA2041" t="s">
        <v>90</v>
      </c>
      <c r="AB2041" t="b">
        <v>0</v>
      </c>
      <c r="AC2041" t="b">
        <v>0</v>
      </c>
      <c r="AE2041" t="b">
        <v>0</v>
      </c>
      <c r="AF2041" t="b">
        <v>0</v>
      </c>
      <c r="AG2041" t="b">
        <v>0</v>
      </c>
      <c r="AH2041" t="s">
        <v>4366</v>
      </c>
      <c r="AI2041" t="b">
        <v>0</v>
      </c>
      <c r="AK2041" t="b">
        <v>0</v>
      </c>
      <c r="AL2041" s="1"/>
      <c r="AM2041" t="s">
        <v>272</v>
      </c>
      <c r="AN2041" s="2">
        <v>44363.877002314817</v>
      </c>
      <c r="AP2041" s="2">
        <v>44363.87699074074</v>
      </c>
      <c r="AQ2041" s="1">
        <v>44363</v>
      </c>
      <c r="AS2041" t="b">
        <v>0</v>
      </c>
      <c r="AV2041" t="s">
        <v>2820</v>
      </c>
      <c r="BB2041" t="s">
        <v>5755</v>
      </c>
      <c r="BD2041" t="b">
        <v>0</v>
      </c>
      <c r="BH2041" t="s">
        <v>272</v>
      </c>
      <c r="BL2041" t="s">
        <v>5754</v>
      </c>
      <c r="BM2041" t="s">
        <v>291</v>
      </c>
      <c r="BN2041" t="s">
        <v>2414</v>
      </c>
      <c r="BQ2041" t="s">
        <v>204</v>
      </c>
      <c r="BR2041" t="b">
        <v>0</v>
      </c>
      <c r="BT2041" t="b">
        <v>0</v>
      </c>
      <c r="BW2041" t="s">
        <v>97</v>
      </c>
      <c r="BX2041" t="b">
        <v>0</v>
      </c>
      <c r="BY2041" s="2">
        <v>44376.857581018521</v>
      </c>
      <c r="BZ2041" t="s">
        <v>314</v>
      </c>
      <c r="CB2041" t="b">
        <v>0</v>
      </c>
      <c r="CC2041" t="b">
        <v>0</v>
      </c>
      <c r="CI2041">
        <v>0</v>
      </c>
      <c r="CJ2041">
        <v>0</v>
      </c>
      <c r="CK2041">
        <f>YEAR(tbl_Opportunity[[#This Row],[Close Date]])</f>
        <v>2021</v>
      </c>
    </row>
    <row r="2042" spans="1:89">
      <c r="A2042" t="s">
        <v>303</v>
      </c>
      <c r="B2042" t="b">
        <v>0</v>
      </c>
      <c r="D2042" t="b">
        <v>0</v>
      </c>
      <c r="E2042" t="s">
        <v>320</v>
      </c>
      <c r="H2042" s="1">
        <v>43628</v>
      </c>
      <c r="I2042" t="b">
        <v>1</v>
      </c>
      <c r="J2042" t="s">
        <v>111</v>
      </c>
      <c r="O2042" t="s">
        <v>215</v>
      </c>
      <c r="P2042" t="b">
        <v>0</v>
      </c>
      <c r="Q2042" s="2">
        <v>43566.835162037038</v>
      </c>
      <c r="R2042" s="1"/>
      <c r="S2042" t="b">
        <v>0</v>
      </c>
      <c r="U2042" s="1"/>
      <c r="V2042" t="b">
        <v>0</v>
      </c>
      <c r="W2042" s="1">
        <v>43497</v>
      </c>
      <c r="X2042">
        <v>2</v>
      </c>
      <c r="Y2042">
        <v>2019</v>
      </c>
      <c r="Z2042" t="s">
        <v>90</v>
      </c>
      <c r="AA2042" t="s">
        <v>90</v>
      </c>
      <c r="AB2042" t="b">
        <v>0</v>
      </c>
      <c r="AC2042" t="b">
        <v>0</v>
      </c>
      <c r="AE2042" t="b">
        <v>0</v>
      </c>
      <c r="AF2042" t="b">
        <v>0</v>
      </c>
      <c r="AG2042" t="b">
        <v>0</v>
      </c>
      <c r="AH2042" t="s">
        <v>4366</v>
      </c>
      <c r="AI2042" t="b">
        <v>0</v>
      </c>
      <c r="AK2042" t="b">
        <v>0</v>
      </c>
      <c r="AL2042" s="1"/>
      <c r="AM2042" t="s">
        <v>162</v>
      </c>
      <c r="AN2042" s="2">
        <v>44296.959062499998</v>
      </c>
      <c r="AP2042" s="2">
        <v>43909.555162037039</v>
      </c>
      <c r="AQ2042" s="1"/>
      <c r="AS2042" t="b">
        <v>0</v>
      </c>
      <c r="AV2042" t="s">
        <v>176</v>
      </c>
      <c r="AY2042" t="s">
        <v>236</v>
      </c>
      <c r="AZ2042" t="s">
        <v>300</v>
      </c>
      <c r="BB2042" t="s">
        <v>5756</v>
      </c>
      <c r="BD2042" t="b">
        <v>0</v>
      </c>
      <c r="BH2042" t="s">
        <v>4222</v>
      </c>
      <c r="BJ2042" t="s">
        <v>216</v>
      </c>
      <c r="BL2042" t="s">
        <v>2266</v>
      </c>
      <c r="BM2042" t="s">
        <v>202</v>
      </c>
      <c r="BN2042" t="s">
        <v>2414</v>
      </c>
      <c r="BQ2042" t="s">
        <v>204</v>
      </c>
      <c r="BR2042" t="b">
        <v>0</v>
      </c>
      <c r="BT2042" t="b">
        <v>0</v>
      </c>
      <c r="BW2042" t="s">
        <v>97</v>
      </c>
      <c r="BX2042" t="b">
        <v>0</v>
      </c>
      <c r="BY2042" s="2">
        <v>44376.857569444444</v>
      </c>
      <c r="CB2042" t="b">
        <v>0</v>
      </c>
      <c r="CC2042" t="b">
        <v>0</v>
      </c>
      <c r="CI2042">
        <v>0</v>
      </c>
      <c r="CJ2042">
        <v>0</v>
      </c>
      <c r="CK2042">
        <f>YEAR(tbl_Opportunity[[#This Row],[Close Date]])</f>
        <v>2019</v>
      </c>
    </row>
    <row r="2043" spans="1:89">
      <c r="A2043" t="s">
        <v>580</v>
      </c>
      <c r="B2043" t="b">
        <v>0</v>
      </c>
      <c r="D2043" t="b">
        <v>0</v>
      </c>
      <c r="H2043" s="1">
        <v>43280</v>
      </c>
      <c r="I2043" t="b">
        <v>1</v>
      </c>
      <c r="J2043" t="s">
        <v>105</v>
      </c>
      <c r="O2043" t="s">
        <v>194</v>
      </c>
      <c r="P2043" t="b">
        <v>0</v>
      </c>
      <c r="Q2043" s="2">
        <v>43048.881249999999</v>
      </c>
      <c r="R2043" s="1"/>
      <c r="S2043" t="b">
        <v>0</v>
      </c>
      <c r="U2043" s="1"/>
      <c r="V2043" t="b">
        <v>0</v>
      </c>
      <c r="W2043" s="1">
        <v>43132</v>
      </c>
      <c r="X2043">
        <v>2</v>
      </c>
      <c r="Y2043">
        <v>2018</v>
      </c>
      <c r="Z2043" t="s">
        <v>90</v>
      </c>
      <c r="AA2043" t="s">
        <v>90</v>
      </c>
      <c r="AB2043" t="b">
        <v>0</v>
      </c>
      <c r="AC2043" t="b">
        <v>0</v>
      </c>
      <c r="AE2043" t="b">
        <v>0</v>
      </c>
      <c r="AF2043" t="b">
        <v>0</v>
      </c>
      <c r="AG2043" t="b">
        <v>0</v>
      </c>
      <c r="AH2043" t="s">
        <v>4366</v>
      </c>
      <c r="AI2043" t="b">
        <v>0</v>
      </c>
      <c r="AK2043" t="b">
        <v>0</v>
      </c>
      <c r="AL2043" s="1">
        <v>43280</v>
      </c>
      <c r="AM2043" t="s">
        <v>162</v>
      </c>
      <c r="AN2043" s="2">
        <v>44297.856377314813</v>
      </c>
      <c r="AP2043" s="2">
        <v>43280.605462962965</v>
      </c>
      <c r="AQ2043" s="1"/>
      <c r="AS2043" t="b">
        <v>0</v>
      </c>
      <c r="AU2043" t="s">
        <v>196</v>
      </c>
      <c r="AV2043" t="s">
        <v>213</v>
      </c>
      <c r="BB2043" t="s">
        <v>5757</v>
      </c>
      <c r="BD2043" t="b">
        <v>0</v>
      </c>
      <c r="BH2043" t="s">
        <v>215</v>
      </c>
      <c r="BJ2043" t="s">
        <v>196</v>
      </c>
      <c r="BN2043" t="s">
        <v>203</v>
      </c>
      <c r="BQ2043" t="s">
        <v>204</v>
      </c>
      <c r="BR2043" t="b">
        <v>0</v>
      </c>
      <c r="BT2043" t="b">
        <v>0</v>
      </c>
      <c r="BW2043" t="s">
        <v>97</v>
      </c>
      <c r="BX2043" t="b">
        <v>0</v>
      </c>
      <c r="BY2043" s="2">
        <v>44376.857569444444</v>
      </c>
      <c r="BZ2043" t="s">
        <v>217</v>
      </c>
      <c r="CB2043" t="b">
        <v>0</v>
      </c>
      <c r="CC2043" t="b">
        <v>0</v>
      </c>
      <c r="CF2043">
        <v>56177.14</v>
      </c>
      <c r="CH2043">
        <v>0</v>
      </c>
      <c r="CI2043">
        <v>0</v>
      </c>
      <c r="CJ2043">
        <v>0</v>
      </c>
      <c r="CK2043">
        <f>YEAR(tbl_Opportunity[[#This Row],[Close Date]])</f>
        <v>2018</v>
      </c>
    </row>
    <row r="2044" spans="1:89">
      <c r="A2044" t="s">
        <v>465</v>
      </c>
      <c r="B2044" t="b">
        <v>0</v>
      </c>
      <c r="D2044" t="b">
        <v>0</v>
      </c>
      <c r="H2044" s="1">
        <v>43213</v>
      </c>
      <c r="I2044" t="b">
        <v>1</v>
      </c>
      <c r="J2044" t="s">
        <v>429</v>
      </c>
      <c r="O2044" t="s">
        <v>5716</v>
      </c>
      <c r="P2044" t="b">
        <v>0</v>
      </c>
      <c r="Q2044" s="2">
        <v>43213.584710648145</v>
      </c>
      <c r="R2044" s="1"/>
      <c r="S2044" t="b">
        <v>0</v>
      </c>
      <c r="U2044" s="1"/>
      <c r="V2044" t="b">
        <v>0</v>
      </c>
      <c r="W2044" s="1">
        <v>43132</v>
      </c>
      <c r="X2044">
        <v>2</v>
      </c>
      <c r="Y2044">
        <v>2018</v>
      </c>
      <c r="Z2044" t="s">
        <v>90</v>
      </c>
      <c r="AA2044" t="s">
        <v>90</v>
      </c>
      <c r="AB2044" t="b">
        <v>0</v>
      </c>
      <c r="AC2044" t="b">
        <v>0</v>
      </c>
      <c r="AE2044" t="b">
        <v>0</v>
      </c>
      <c r="AF2044" t="b">
        <v>0</v>
      </c>
      <c r="AG2044" t="b">
        <v>0</v>
      </c>
      <c r="AI2044" t="b">
        <v>0</v>
      </c>
      <c r="AK2044" t="b">
        <v>0</v>
      </c>
      <c r="AL2044" s="1"/>
      <c r="AM2044" t="s">
        <v>162</v>
      </c>
      <c r="AN2044" s="2">
        <v>44297.855162037034</v>
      </c>
      <c r="AP2044" s="2"/>
      <c r="AQ2044" s="1"/>
      <c r="AS2044" t="b">
        <v>0</v>
      </c>
      <c r="AV2044" t="s">
        <v>248</v>
      </c>
      <c r="BB2044" t="s">
        <v>5758</v>
      </c>
      <c r="BD2044" t="b">
        <v>0</v>
      </c>
      <c r="BH2044" t="s">
        <v>260</v>
      </c>
      <c r="BI2044" t="s">
        <v>549</v>
      </c>
      <c r="BM2044" t="s">
        <v>202</v>
      </c>
      <c r="BN2044" t="s">
        <v>203</v>
      </c>
      <c r="BQ2044" t="s">
        <v>204</v>
      </c>
      <c r="BR2044" t="b">
        <v>0</v>
      </c>
      <c r="BT2044" t="b">
        <v>0</v>
      </c>
      <c r="BW2044" t="s">
        <v>97</v>
      </c>
      <c r="BX2044" t="b">
        <v>0</v>
      </c>
      <c r="BY2044" s="2">
        <v>44376.857569444444</v>
      </c>
      <c r="CB2044" t="b">
        <v>0</v>
      </c>
      <c r="CC2044" t="b">
        <v>0</v>
      </c>
      <c r="CI2044">
        <v>0</v>
      </c>
      <c r="CJ2044">
        <v>0</v>
      </c>
      <c r="CK2044">
        <f>YEAR(tbl_Opportunity[[#This Row],[Close Date]])</f>
        <v>2018</v>
      </c>
    </row>
    <row r="2045" spans="1:89">
      <c r="A2045" t="s">
        <v>5759</v>
      </c>
      <c r="B2045" t="b">
        <v>0</v>
      </c>
      <c r="D2045" t="b">
        <v>0</v>
      </c>
      <c r="H2045" s="1">
        <v>44377</v>
      </c>
      <c r="I2045" t="b">
        <v>1</v>
      </c>
      <c r="J2045" t="s">
        <v>111</v>
      </c>
      <c r="L2045" t="s">
        <v>5760</v>
      </c>
      <c r="O2045" t="s">
        <v>194</v>
      </c>
      <c r="P2045" t="b">
        <v>0</v>
      </c>
      <c r="Q2045" s="2">
        <v>43521.464988425927</v>
      </c>
      <c r="R2045" s="1"/>
      <c r="S2045" t="b">
        <v>0</v>
      </c>
      <c r="U2045" s="1"/>
      <c r="V2045" t="b">
        <v>0</v>
      </c>
      <c r="W2045" s="1">
        <v>44228</v>
      </c>
      <c r="X2045">
        <v>2</v>
      </c>
      <c r="Y2045">
        <v>2021</v>
      </c>
      <c r="Z2045" t="s">
        <v>90</v>
      </c>
      <c r="AA2045" t="s">
        <v>90</v>
      </c>
      <c r="AB2045" t="b">
        <v>0</v>
      </c>
      <c r="AC2045" t="b">
        <v>0</v>
      </c>
      <c r="AE2045" t="b">
        <v>0</v>
      </c>
      <c r="AF2045" t="b">
        <v>0</v>
      </c>
      <c r="AG2045" t="b">
        <v>0</v>
      </c>
      <c r="AH2045" t="s">
        <v>4366</v>
      </c>
      <c r="AI2045" t="b">
        <v>0</v>
      </c>
      <c r="AJ2045" t="s">
        <v>211</v>
      </c>
      <c r="AK2045" t="b">
        <v>0</v>
      </c>
      <c r="AL2045" s="1"/>
      <c r="AM2045" t="s">
        <v>162</v>
      </c>
      <c r="AN2045" s="2">
        <v>44297.83829861111</v>
      </c>
      <c r="AP2045" s="2">
        <v>43944.432685185187</v>
      </c>
      <c r="AQ2045" s="1"/>
      <c r="AS2045" t="b">
        <v>0</v>
      </c>
      <c r="AV2045" t="s">
        <v>213</v>
      </c>
      <c r="BB2045" t="s">
        <v>5761</v>
      </c>
      <c r="BD2045" t="b">
        <v>0</v>
      </c>
      <c r="BH2045" t="s">
        <v>194</v>
      </c>
      <c r="BI2045" t="s">
        <v>1243</v>
      </c>
      <c r="BJ2045" t="s">
        <v>216</v>
      </c>
      <c r="BL2045" t="s">
        <v>5760</v>
      </c>
      <c r="BM2045" t="s">
        <v>202</v>
      </c>
      <c r="BN2045" t="s">
        <v>203</v>
      </c>
      <c r="BQ2045" t="s">
        <v>204</v>
      </c>
      <c r="BR2045" t="b">
        <v>0</v>
      </c>
      <c r="BT2045" t="b">
        <v>0</v>
      </c>
      <c r="BW2045" t="s">
        <v>97</v>
      </c>
      <c r="BX2045" t="b">
        <v>0</v>
      </c>
      <c r="BY2045" s="2">
        <v>44376.857569444444</v>
      </c>
      <c r="BZ2045" t="s">
        <v>265</v>
      </c>
      <c r="CB2045" t="b">
        <v>0</v>
      </c>
      <c r="CC2045" t="b">
        <v>0</v>
      </c>
      <c r="CI2045">
        <v>0</v>
      </c>
      <c r="CJ2045">
        <v>0</v>
      </c>
      <c r="CK2045">
        <f>YEAR(tbl_Opportunity[[#This Row],[Close Date]])</f>
        <v>2021</v>
      </c>
    </row>
    <row r="2046" spans="1:89">
      <c r="A2046" t="s">
        <v>1422</v>
      </c>
      <c r="B2046" t="b">
        <v>0</v>
      </c>
      <c r="D2046" t="b">
        <v>0</v>
      </c>
      <c r="H2046" s="1">
        <v>43592</v>
      </c>
      <c r="I2046" t="b">
        <v>1</v>
      </c>
      <c r="J2046" t="s">
        <v>429</v>
      </c>
      <c r="O2046" t="s">
        <v>406</v>
      </c>
      <c r="P2046" t="b">
        <v>0</v>
      </c>
      <c r="Q2046" s="2">
        <v>43592.620254629626</v>
      </c>
      <c r="R2046" s="1"/>
      <c r="S2046" t="b">
        <v>0</v>
      </c>
      <c r="U2046" s="1"/>
      <c r="V2046" t="b">
        <v>0</v>
      </c>
      <c r="W2046" s="1">
        <v>43497</v>
      </c>
      <c r="X2046">
        <v>2</v>
      </c>
      <c r="Y2046">
        <v>2019</v>
      </c>
      <c r="Z2046" t="s">
        <v>90</v>
      </c>
      <c r="AA2046" t="s">
        <v>90</v>
      </c>
      <c r="AB2046" t="b">
        <v>0</v>
      </c>
      <c r="AC2046" t="b">
        <v>0</v>
      </c>
      <c r="AE2046" t="b">
        <v>0</v>
      </c>
      <c r="AF2046" t="b">
        <v>0</v>
      </c>
      <c r="AG2046" t="b">
        <v>0</v>
      </c>
      <c r="AH2046" t="s">
        <v>3190</v>
      </c>
      <c r="AI2046" t="b">
        <v>0</v>
      </c>
      <c r="AK2046" t="b">
        <v>0</v>
      </c>
      <c r="AL2046" s="1"/>
      <c r="AM2046" t="s">
        <v>162</v>
      </c>
      <c r="AN2046" s="2">
        <v>44297.85465277778</v>
      </c>
      <c r="AP2046" s="2"/>
      <c r="AQ2046" s="1"/>
      <c r="AS2046" t="b">
        <v>0</v>
      </c>
      <c r="AV2046" t="s">
        <v>213</v>
      </c>
      <c r="AY2046" t="s">
        <v>2360</v>
      </c>
      <c r="AZ2046" t="s">
        <v>2361</v>
      </c>
      <c r="BB2046" t="s">
        <v>5762</v>
      </c>
      <c r="BD2046" t="b">
        <v>0</v>
      </c>
      <c r="BF2046" t="s">
        <v>5763</v>
      </c>
      <c r="BH2046" t="s">
        <v>406</v>
      </c>
      <c r="BI2046" t="s">
        <v>549</v>
      </c>
      <c r="BJ2046" t="s">
        <v>250</v>
      </c>
      <c r="BL2046" t="s">
        <v>2797</v>
      </c>
      <c r="BM2046" t="s">
        <v>202</v>
      </c>
      <c r="BN2046" t="s">
        <v>203</v>
      </c>
      <c r="BQ2046" t="s">
        <v>204</v>
      </c>
      <c r="BR2046" t="b">
        <v>0</v>
      </c>
      <c r="BT2046" t="b">
        <v>0</v>
      </c>
      <c r="BW2046" t="s">
        <v>97</v>
      </c>
      <c r="BX2046" t="b">
        <v>0</v>
      </c>
      <c r="BY2046" s="2">
        <v>44376.857569444444</v>
      </c>
      <c r="CB2046" t="b">
        <v>0</v>
      </c>
      <c r="CC2046" t="b">
        <v>0</v>
      </c>
      <c r="CI2046">
        <v>0</v>
      </c>
      <c r="CJ2046">
        <v>0</v>
      </c>
      <c r="CK2046">
        <f>YEAR(tbl_Opportunity[[#This Row],[Close Date]])</f>
        <v>2019</v>
      </c>
    </row>
    <row r="2047" spans="1:89">
      <c r="A2047" t="s">
        <v>1199</v>
      </c>
      <c r="B2047" t="b">
        <v>0</v>
      </c>
      <c r="D2047" t="b">
        <v>0</v>
      </c>
      <c r="H2047" s="1">
        <v>43207</v>
      </c>
      <c r="I2047" t="b">
        <v>1</v>
      </c>
      <c r="J2047" t="s">
        <v>429</v>
      </c>
      <c r="L2047" t="s">
        <v>5313</v>
      </c>
      <c r="O2047" t="s">
        <v>5716</v>
      </c>
      <c r="P2047" t="b">
        <v>0</v>
      </c>
      <c r="Q2047" s="2">
        <v>43207.748171296298</v>
      </c>
      <c r="R2047" s="1"/>
      <c r="S2047" t="b">
        <v>0</v>
      </c>
      <c r="U2047" s="1"/>
      <c r="V2047" t="b">
        <v>0</v>
      </c>
      <c r="W2047" s="1">
        <v>43132</v>
      </c>
      <c r="X2047">
        <v>2</v>
      </c>
      <c r="Y2047">
        <v>2018</v>
      </c>
      <c r="Z2047" t="s">
        <v>90</v>
      </c>
      <c r="AA2047" t="s">
        <v>90</v>
      </c>
      <c r="AB2047" t="b">
        <v>0</v>
      </c>
      <c r="AC2047" t="b">
        <v>0</v>
      </c>
      <c r="AE2047" t="b">
        <v>0</v>
      </c>
      <c r="AF2047" t="b">
        <v>0</v>
      </c>
      <c r="AG2047" t="b">
        <v>0</v>
      </c>
      <c r="AH2047" t="s">
        <v>3190</v>
      </c>
      <c r="AI2047" t="b">
        <v>0</v>
      </c>
      <c r="AJ2047" t="s">
        <v>574</v>
      </c>
      <c r="AK2047" t="b">
        <v>0</v>
      </c>
      <c r="AL2047" s="1"/>
      <c r="AM2047" t="s">
        <v>162</v>
      </c>
      <c r="AN2047" s="2">
        <v>44297.853877314818</v>
      </c>
      <c r="AP2047" s="2"/>
      <c r="AQ2047" s="1"/>
      <c r="AS2047" t="b">
        <v>0</v>
      </c>
      <c r="AV2047" t="s">
        <v>213</v>
      </c>
      <c r="AY2047" t="s">
        <v>1407</v>
      </c>
      <c r="BB2047" t="s">
        <v>5764</v>
      </c>
      <c r="BD2047" t="b">
        <v>0</v>
      </c>
      <c r="BH2047" t="s">
        <v>260</v>
      </c>
      <c r="BJ2047" t="s">
        <v>196</v>
      </c>
      <c r="BM2047" t="s">
        <v>202</v>
      </c>
      <c r="BN2047" t="s">
        <v>203</v>
      </c>
      <c r="BQ2047" t="s">
        <v>204</v>
      </c>
      <c r="BR2047" t="b">
        <v>0</v>
      </c>
      <c r="BT2047" t="b">
        <v>0</v>
      </c>
      <c r="BW2047" t="s">
        <v>97</v>
      </c>
      <c r="BX2047" t="b">
        <v>0</v>
      </c>
      <c r="BY2047" s="2">
        <v>44376.857569444444</v>
      </c>
      <c r="CB2047" t="b">
        <v>0</v>
      </c>
      <c r="CC2047" t="b">
        <v>0</v>
      </c>
      <c r="CI2047">
        <v>0</v>
      </c>
      <c r="CJ2047">
        <v>0</v>
      </c>
      <c r="CK2047">
        <f>YEAR(tbl_Opportunity[[#This Row],[Close Date]])</f>
        <v>2018</v>
      </c>
    </row>
    <row r="2048" spans="1:89">
      <c r="A2048" t="s">
        <v>5765</v>
      </c>
      <c r="B2048" t="b">
        <v>0</v>
      </c>
      <c r="D2048" t="b">
        <v>0</v>
      </c>
      <c r="H2048" s="1">
        <v>44287</v>
      </c>
      <c r="I2048" t="b">
        <v>1</v>
      </c>
      <c r="J2048" t="s">
        <v>193</v>
      </c>
      <c r="L2048" t="s">
        <v>5766</v>
      </c>
      <c r="O2048" t="s">
        <v>406</v>
      </c>
      <c r="P2048" t="b">
        <v>0</v>
      </c>
      <c r="Q2048" s="2">
        <v>43627.147118055553</v>
      </c>
      <c r="R2048" s="1"/>
      <c r="S2048" t="b">
        <v>0</v>
      </c>
      <c r="U2048" s="1"/>
      <c r="V2048" t="b">
        <v>0</v>
      </c>
      <c r="W2048" s="1">
        <v>44228</v>
      </c>
      <c r="X2048">
        <v>2</v>
      </c>
      <c r="Y2048">
        <v>2021</v>
      </c>
      <c r="Z2048" t="s">
        <v>90</v>
      </c>
      <c r="AA2048" t="s">
        <v>90</v>
      </c>
      <c r="AB2048" t="b">
        <v>0</v>
      </c>
      <c r="AC2048" t="b">
        <v>0</v>
      </c>
      <c r="AE2048" t="b">
        <v>0</v>
      </c>
      <c r="AF2048" t="b">
        <v>0</v>
      </c>
      <c r="AG2048" t="b">
        <v>0</v>
      </c>
      <c r="AH2048" t="s">
        <v>4366</v>
      </c>
      <c r="AI2048" t="b">
        <v>0</v>
      </c>
      <c r="AJ2048" t="s">
        <v>574</v>
      </c>
      <c r="AK2048" t="b">
        <v>0</v>
      </c>
      <c r="AL2048" s="1">
        <v>44235</v>
      </c>
      <c r="AM2048" t="s">
        <v>162</v>
      </c>
      <c r="AN2048" s="2">
        <v>44297.83829861111</v>
      </c>
      <c r="AP2048" s="2">
        <v>44235.936597222222</v>
      </c>
      <c r="AQ2048" s="1"/>
      <c r="AS2048" t="b">
        <v>0</v>
      </c>
      <c r="AV2048" t="s">
        <v>213</v>
      </c>
      <c r="AY2048" t="s">
        <v>1407</v>
      </c>
      <c r="AZ2048" t="s">
        <v>2500</v>
      </c>
      <c r="BB2048" t="s">
        <v>5767</v>
      </c>
      <c r="BD2048" t="b">
        <v>0</v>
      </c>
      <c r="BF2048" t="s">
        <v>5768</v>
      </c>
      <c r="BH2048" t="s">
        <v>375</v>
      </c>
      <c r="BI2048" t="s">
        <v>549</v>
      </c>
      <c r="BJ2048" t="s">
        <v>196</v>
      </c>
      <c r="BL2048" t="s">
        <v>5766</v>
      </c>
      <c r="BM2048" t="s">
        <v>202</v>
      </c>
      <c r="BN2048" t="s">
        <v>203</v>
      </c>
      <c r="BQ2048" t="s">
        <v>204</v>
      </c>
      <c r="BR2048" t="b">
        <v>0</v>
      </c>
      <c r="BT2048" t="b">
        <v>0</v>
      </c>
      <c r="BW2048" t="s">
        <v>97</v>
      </c>
      <c r="BX2048" t="b">
        <v>0</v>
      </c>
      <c r="BY2048" s="2">
        <v>44376.857569444444</v>
      </c>
      <c r="BZ2048" t="s">
        <v>377</v>
      </c>
      <c r="CB2048" t="b">
        <v>0</v>
      </c>
      <c r="CC2048" t="b">
        <v>0</v>
      </c>
      <c r="CF2048">
        <v>85000</v>
      </c>
      <c r="CH2048">
        <v>0</v>
      </c>
      <c r="CI2048">
        <v>0</v>
      </c>
      <c r="CJ2048">
        <v>0</v>
      </c>
      <c r="CK2048">
        <f>YEAR(tbl_Opportunity[[#This Row],[Close Date]])</f>
        <v>2021</v>
      </c>
    </row>
    <row r="2049" spans="1:89">
      <c r="A2049" t="s">
        <v>5769</v>
      </c>
      <c r="B2049" t="b">
        <v>0</v>
      </c>
      <c r="D2049" t="b">
        <v>0</v>
      </c>
      <c r="H2049" s="1">
        <v>43922</v>
      </c>
      <c r="I2049" t="b">
        <v>1</v>
      </c>
      <c r="J2049" t="s">
        <v>235</v>
      </c>
      <c r="L2049" t="s">
        <v>5770</v>
      </c>
      <c r="O2049" t="s">
        <v>272</v>
      </c>
      <c r="P2049" t="b">
        <v>0</v>
      </c>
      <c r="Q2049" s="2">
        <v>43672.681921296295</v>
      </c>
      <c r="R2049" s="1"/>
      <c r="S2049" t="b">
        <v>0</v>
      </c>
      <c r="U2049" s="1"/>
      <c r="V2049" t="b">
        <v>0</v>
      </c>
      <c r="W2049" s="1">
        <v>43862</v>
      </c>
      <c r="X2049">
        <v>2</v>
      </c>
      <c r="Y2049">
        <v>2020</v>
      </c>
      <c r="Z2049" t="s">
        <v>90</v>
      </c>
      <c r="AA2049" t="s">
        <v>90</v>
      </c>
      <c r="AB2049" t="b">
        <v>0</v>
      </c>
      <c r="AC2049" t="b">
        <v>0</v>
      </c>
      <c r="AE2049" t="b">
        <v>0</v>
      </c>
      <c r="AF2049" t="b">
        <v>0</v>
      </c>
      <c r="AG2049" t="b">
        <v>0</v>
      </c>
      <c r="AI2049" t="b">
        <v>0</v>
      </c>
      <c r="AJ2049" t="s">
        <v>211</v>
      </c>
      <c r="AK2049" t="b">
        <v>0</v>
      </c>
      <c r="AL2049" s="1">
        <v>43672</v>
      </c>
      <c r="AM2049" t="s">
        <v>162</v>
      </c>
      <c r="AN2049" s="2">
        <v>44296.959062499998</v>
      </c>
      <c r="AP2049" s="2">
        <v>43873.949664351851</v>
      </c>
      <c r="AQ2049" s="1"/>
      <c r="AS2049" t="b">
        <v>0</v>
      </c>
      <c r="AV2049" t="s">
        <v>93</v>
      </c>
      <c r="AY2049" t="s">
        <v>236</v>
      </c>
      <c r="AZ2049" t="s">
        <v>237</v>
      </c>
      <c r="BB2049" t="s">
        <v>5771</v>
      </c>
      <c r="BD2049" t="b">
        <v>0</v>
      </c>
      <c r="BH2049" t="s">
        <v>406</v>
      </c>
      <c r="BL2049" t="s">
        <v>1801</v>
      </c>
      <c r="BM2049" t="s">
        <v>202</v>
      </c>
      <c r="BN2049" t="s">
        <v>203</v>
      </c>
      <c r="BQ2049" t="s">
        <v>204</v>
      </c>
      <c r="BR2049" t="b">
        <v>0</v>
      </c>
      <c r="BT2049" t="b">
        <v>0</v>
      </c>
      <c r="BW2049" t="s">
        <v>97</v>
      </c>
      <c r="BX2049" t="b">
        <v>0</v>
      </c>
      <c r="BY2049" s="2">
        <v>44376.857569444444</v>
      </c>
      <c r="CB2049" t="b">
        <v>0</v>
      </c>
      <c r="CC2049" t="b">
        <v>0</v>
      </c>
      <c r="CF2049">
        <v>85000</v>
      </c>
      <c r="CH2049">
        <v>0</v>
      </c>
      <c r="CI2049">
        <v>0</v>
      </c>
      <c r="CJ2049">
        <v>0</v>
      </c>
      <c r="CK2049">
        <f>YEAR(tbl_Opportunity[[#This Row],[Close Date]])</f>
        <v>2020</v>
      </c>
    </row>
    <row r="2050" spans="1:89">
      <c r="A2050" t="s">
        <v>223</v>
      </c>
      <c r="B2050" t="b">
        <v>0</v>
      </c>
      <c r="D2050" t="b">
        <v>0</v>
      </c>
      <c r="E2050" t="s">
        <v>4078</v>
      </c>
      <c r="H2050" s="1">
        <v>44058</v>
      </c>
      <c r="I2050" t="b">
        <v>1</v>
      </c>
      <c r="J2050" t="s">
        <v>105</v>
      </c>
      <c r="L2050" t="s">
        <v>567</v>
      </c>
      <c r="O2050" t="s">
        <v>199</v>
      </c>
      <c r="P2050" t="b">
        <v>0</v>
      </c>
      <c r="Q2050" s="2">
        <v>43802.978298611109</v>
      </c>
      <c r="R2050" s="1"/>
      <c r="S2050" t="b">
        <v>0</v>
      </c>
      <c r="U2050" s="1"/>
      <c r="V2050" t="b">
        <v>0</v>
      </c>
      <c r="W2050" s="1">
        <v>43891</v>
      </c>
      <c r="X2050">
        <v>3</v>
      </c>
      <c r="Y2050">
        <v>2020</v>
      </c>
      <c r="Z2050" t="s">
        <v>90</v>
      </c>
      <c r="AA2050" t="s">
        <v>90</v>
      </c>
      <c r="AB2050" t="b">
        <v>0</v>
      </c>
      <c r="AC2050" t="b">
        <v>0</v>
      </c>
      <c r="AE2050" t="b">
        <v>0</v>
      </c>
      <c r="AF2050" t="b">
        <v>0</v>
      </c>
      <c r="AG2050" t="b">
        <v>0</v>
      </c>
      <c r="AI2050" t="b">
        <v>0</v>
      </c>
      <c r="AK2050" t="b">
        <v>0</v>
      </c>
      <c r="AL2050" s="1">
        <v>44062</v>
      </c>
      <c r="AM2050" t="s">
        <v>162</v>
      </c>
      <c r="AN2050" s="2">
        <v>44297.841400462959</v>
      </c>
      <c r="AP2050" s="2">
        <v>44062.803483796299</v>
      </c>
      <c r="AQ2050" s="1"/>
      <c r="AS2050" t="b">
        <v>0</v>
      </c>
      <c r="AV2050" t="s">
        <v>93</v>
      </c>
      <c r="BB2050" t="s">
        <v>5772</v>
      </c>
      <c r="BD2050" t="b">
        <v>0</v>
      </c>
      <c r="BE2050" t="s">
        <v>5773</v>
      </c>
      <c r="BH2050" t="s">
        <v>272</v>
      </c>
      <c r="BI2050" t="s">
        <v>1243</v>
      </c>
      <c r="BL2050" t="s">
        <v>567</v>
      </c>
      <c r="BM2050" t="s">
        <v>3069</v>
      </c>
      <c r="BN2050" t="s">
        <v>203</v>
      </c>
      <c r="BQ2050" t="s">
        <v>204</v>
      </c>
      <c r="BR2050" t="b">
        <v>0</v>
      </c>
      <c r="BT2050" t="b">
        <v>0</v>
      </c>
      <c r="BW2050" t="s">
        <v>97</v>
      </c>
      <c r="BX2050" t="b">
        <v>0</v>
      </c>
      <c r="BY2050" s="2">
        <v>44376.857581018521</v>
      </c>
      <c r="CB2050" t="b">
        <v>0</v>
      </c>
      <c r="CC2050" t="b">
        <v>0</v>
      </c>
      <c r="CF2050">
        <v>8950</v>
      </c>
      <c r="CH2050">
        <v>0</v>
      </c>
      <c r="CI2050">
        <v>0</v>
      </c>
      <c r="CJ2050">
        <v>0</v>
      </c>
      <c r="CK2050">
        <f>YEAR(tbl_Opportunity[[#This Row],[Close Date]])</f>
        <v>2020</v>
      </c>
    </row>
    <row r="2051" spans="1:89">
      <c r="A2051" t="s">
        <v>3268</v>
      </c>
      <c r="B2051" t="b">
        <v>0</v>
      </c>
      <c r="D2051" t="b">
        <v>0</v>
      </c>
      <c r="H2051" s="1">
        <v>44013</v>
      </c>
      <c r="I2051" t="b">
        <v>1</v>
      </c>
      <c r="J2051" t="s">
        <v>111</v>
      </c>
      <c r="L2051" t="s">
        <v>3269</v>
      </c>
      <c r="O2051" t="s">
        <v>406</v>
      </c>
      <c r="P2051" t="b">
        <v>0</v>
      </c>
      <c r="Q2051" s="2">
        <v>43676.653067129628</v>
      </c>
      <c r="R2051" s="1"/>
      <c r="S2051" t="b">
        <v>0</v>
      </c>
      <c r="U2051" s="1"/>
      <c r="V2051" t="b">
        <v>0</v>
      </c>
      <c r="W2051" s="1">
        <v>43891</v>
      </c>
      <c r="X2051">
        <v>3</v>
      </c>
      <c r="Y2051">
        <v>2020</v>
      </c>
      <c r="Z2051" t="s">
        <v>90</v>
      </c>
      <c r="AA2051" t="s">
        <v>90</v>
      </c>
      <c r="AB2051" t="b">
        <v>0</v>
      </c>
      <c r="AC2051" t="b">
        <v>0</v>
      </c>
      <c r="AE2051" t="b">
        <v>0</v>
      </c>
      <c r="AF2051" t="b">
        <v>0</v>
      </c>
      <c r="AG2051" t="b">
        <v>0</v>
      </c>
      <c r="AH2051" t="s">
        <v>3190</v>
      </c>
      <c r="AI2051" t="b">
        <v>0</v>
      </c>
      <c r="AJ2051" t="s">
        <v>211</v>
      </c>
      <c r="AK2051" t="b">
        <v>0</v>
      </c>
      <c r="AL2051" s="1">
        <v>43747</v>
      </c>
      <c r="AM2051" t="s">
        <v>162</v>
      </c>
      <c r="AN2051" s="2">
        <v>44297.83829861111</v>
      </c>
      <c r="AP2051" s="2">
        <v>43910.104224537034</v>
      </c>
      <c r="AQ2051" s="1"/>
      <c r="AS2051" t="b">
        <v>0</v>
      </c>
      <c r="AV2051" t="s">
        <v>213</v>
      </c>
      <c r="BB2051" t="s">
        <v>5774</v>
      </c>
      <c r="BD2051" t="b">
        <v>0</v>
      </c>
      <c r="BG2051" t="s">
        <v>5775</v>
      </c>
      <c r="BH2051" t="s">
        <v>406</v>
      </c>
      <c r="BI2051" t="s">
        <v>549</v>
      </c>
      <c r="BL2051" t="s">
        <v>3269</v>
      </c>
      <c r="BM2051" t="s">
        <v>202</v>
      </c>
      <c r="BN2051" t="s">
        <v>203</v>
      </c>
      <c r="BQ2051" t="s">
        <v>204</v>
      </c>
      <c r="BR2051" t="b">
        <v>0</v>
      </c>
      <c r="BT2051" t="b">
        <v>0</v>
      </c>
      <c r="BW2051" t="s">
        <v>97</v>
      </c>
      <c r="BX2051" t="b">
        <v>0</v>
      </c>
      <c r="BY2051" s="2">
        <v>44376.857569444444</v>
      </c>
      <c r="CB2051" t="b">
        <v>0</v>
      </c>
      <c r="CC2051" t="b">
        <v>0</v>
      </c>
      <c r="CI2051">
        <v>0</v>
      </c>
      <c r="CJ2051">
        <v>0</v>
      </c>
      <c r="CK2051">
        <f>YEAR(tbl_Opportunity[[#This Row],[Close Date]])</f>
        <v>2020</v>
      </c>
    </row>
    <row r="2052" spans="1:89">
      <c r="A2052" t="s">
        <v>1033</v>
      </c>
      <c r="B2052" t="b">
        <v>0</v>
      </c>
      <c r="D2052" t="b">
        <v>0</v>
      </c>
      <c r="E2052" t="s">
        <v>2829</v>
      </c>
      <c r="H2052" s="1">
        <v>44053</v>
      </c>
      <c r="I2052" t="b">
        <v>1</v>
      </c>
      <c r="J2052" t="s">
        <v>105</v>
      </c>
      <c r="L2052" t="s">
        <v>5776</v>
      </c>
      <c r="O2052" t="s">
        <v>406</v>
      </c>
      <c r="P2052" t="b">
        <v>0</v>
      </c>
      <c r="Q2052" s="2">
        <v>43691.623530092591</v>
      </c>
      <c r="R2052" s="1"/>
      <c r="S2052" t="b">
        <v>0</v>
      </c>
      <c r="U2052" s="1"/>
      <c r="V2052" t="b">
        <v>0</v>
      </c>
      <c r="W2052" s="1">
        <v>43891</v>
      </c>
      <c r="X2052">
        <v>3</v>
      </c>
      <c r="Y2052">
        <v>2020</v>
      </c>
      <c r="Z2052" t="s">
        <v>90</v>
      </c>
      <c r="AA2052" t="s">
        <v>90</v>
      </c>
      <c r="AB2052" t="b">
        <v>0</v>
      </c>
      <c r="AC2052" t="b">
        <v>0</v>
      </c>
      <c r="AE2052" t="b">
        <v>0</v>
      </c>
      <c r="AF2052" t="b">
        <v>0</v>
      </c>
      <c r="AG2052" t="b">
        <v>0</v>
      </c>
      <c r="AI2052" t="b">
        <v>0</v>
      </c>
      <c r="AJ2052" t="s">
        <v>2359</v>
      </c>
      <c r="AK2052" t="b">
        <v>0</v>
      </c>
      <c r="AL2052" s="1"/>
      <c r="AM2052" t="s">
        <v>162</v>
      </c>
      <c r="AN2052" s="2">
        <v>44297.853321759256</v>
      </c>
      <c r="AP2052" s="2">
        <v>43875.850034722222</v>
      </c>
      <c r="AQ2052" s="1"/>
      <c r="AS2052" t="b">
        <v>0</v>
      </c>
      <c r="AV2052" t="s">
        <v>176</v>
      </c>
      <c r="AY2052" t="s">
        <v>2360</v>
      </c>
      <c r="AZ2052" t="s">
        <v>2361</v>
      </c>
      <c r="BB2052" t="s">
        <v>5777</v>
      </c>
      <c r="BD2052" t="b">
        <v>0</v>
      </c>
      <c r="BH2052" t="s">
        <v>406</v>
      </c>
      <c r="BI2052" t="s">
        <v>549</v>
      </c>
      <c r="BL2052" t="s">
        <v>5776</v>
      </c>
      <c r="BM2052" t="s">
        <v>202</v>
      </c>
      <c r="BN2052" t="s">
        <v>203</v>
      </c>
      <c r="BQ2052" t="s">
        <v>204</v>
      </c>
      <c r="BR2052" t="b">
        <v>0</v>
      </c>
      <c r="BT2052" t="b">
        <v>0</v>
      </c>
      <c r="BW2052" t="s">
        <v>97</v>
      </c>
      <c r="BX2052" t="b">
        <v>0</v>
      </c>
      <c r="BY2052" s="2">
        <v>44376.857569444444</v>
      </c>
      <c r="CB2052" t="b">
        <v>0</v>
      </c>
      <c r="CC2052" t="b">
        <v>0</v>
      </c>
      <c r="CF2052">
        <v>85000</v>
      </c>
      <c r="CH2052">
        <v>0</v>
      </c>
      <c r="CI2052">
        <v>0</v>
      </c>
      <c r="CJ2052">
        <v>0</v>
      </c>
      <c r="CK2052">
        <f>YEAR(tbl_Opportunity[[#This Row],[Close Date]])</f>
        <v>2020</v>
      </c>
    </row>
    <row r="2053" spans="1:89">
      <c r="A2053" t="s">
        <v>1657</v>
      </c>
      <c r="B2053" t="b">
        <v>0</v>
      </c>
      <c r="D2053" t="b">
        <v>0</v>
      </c>
      <c r="H2053" s="1">
        <v>44013</v>
      </c>
      <c r="I2053" t="b">
        <v>1</v>
      </c>
      <c r="J2053" t="s">
        <v>193</v>
      </c>
      <c r="O2053" t="s">
        <v>406</v>
      </c>
      <c r="P2053" t="b">
        <v>0</v>
      </c>
      <c r="Q2053" s="2">
        <v>43608.600659722222</v>
      </c>
      <c r="R2053" s="1"/>
      <c r="S2053" t="b">
        <v>0</v>
      </c>
      <c r="U2053" s="1"/>
      <c r="V2053" t="b">
        <v>0</v>
      </c>
      <c r="W2053" s="1">
        <v>43891</v>
      </c>
      <c r="X2053">
        <v>3</v>
      </c>
      <c r="Y2053">
        <v>2020</v>
      </c>
      <c r="Z2053" t="s">
        <v>90</v>
      </c>
      <c r="AA2053" t="s">
        <v>90</v>
      </c>
      <c r="AB2053" t="b">
        <v>0</v>
      </c>
      <c r="AC2053" t="b">
        <v>0</v>
      </c>
      <c r="AE2053" t="b">
        <v>0</v>
      </c>
      <c r="AF2053" t="b">
        <v>0</v>
      </c>
      <c r="AG2053" t="b">
        <v>0</v>
      </c>
      <c r="AH2053" t="s">
        <v>4366</v>
      </c>
      <c r="AI2053" t="b">
        <v>0</v>
      </c>
      <c r="AJ2053" t="s">
        <v>211</v>
      </c>
      <c r="AK2053" t="b">
        <v>0</v>
      </c>
      <c r="AL2053" s="1"/>
      <c r="AM2053" t="s">
        <v>162</v>
      </c>
      <c r="AN2053" s="2">
        <v>44297.83829861111</v>
      </c>
      <c r="AP2053" s="2">
        <v>43875.871215277781</v>
      </c>
      <c r="AQ2053" s="1"/>
      <c r="AS2053" t="b">
        <v>0</v>
      </c>
      <c r="AV2053" t="s">
        <v>213</v>
      </c>
      <c r="AY2053" t="s">
        <v>236</v>
      </c>
      <c r="BB2053" t="s">
        <v>5778</v>
      </c>
      <c r="BD2053" t="b">
        <v>0</v>
      </c>
      <c r="BF2053" t="s">
        <v>5779</v>
      </c>
      <c r="BG2053" t="s">
        <v>5780</v>
      </c>
      <c r="BH2053" t="s">
        <v>406</v>
      </c>
      <c r="BI2053" t="s">
        <v>549</v>
      </c>
      <c r="BJ2053" t="s">
        <v>196</v>
      </c>
      <c r="BL2053" t="s">
        <v>2212</v>
      </c>
      <c r="BM2053" t="s">
        <v>202</v>
      </c>
      <c r="BN2053" t="s">
        <v>203</v>
      </c>
      <c r="BQ2053" t="s">
        <v>204</v>
      </c>
      <c r="BR2053" t="b">
        <v>0</v>
      </c>
      <c r="BT2053" t="b">
        <v>0</v>
      </c>
      <c r="BW2053" t="s">
        <v>97</v>
      </c>
      <c r="BX2053" t="b">
        <v>0</v>
      </c>
      <c r="BY2053" s="2">
        <v>44376.857569444444</v>
      </c>
      <c r="CB2053" t="b">
        <v>0</v>
      </c>
      <c r="CC2053" t="b">
        <v>0</v>
      </c>
      <c r="CF2053">
        <v>85000</v>
      </c>
      <c r="CH2053">
        <v>0</v>
      </c>
      <c r="CI2053">
        <v>0</v>
      </c>
      <c r="CJ2053">
        <v>0</v>
      </c>
      <c r="CK2053">
        <f>YEAR(tbl_Opportunity[[#This Row],[Close Date]])</f>
        <v>2020</v>
      </c>
    </row>
    <row r="2054" spans="1:89">
      <c r="A2054" t="s">
        <v>1645</v>
      </c>
      <c r="B2054" t="b">
        <v>0</v>
      </c>
      <c r="D2054" t="b">
        <v>0</v>
      </c>
      <c r="E2054" t="s">
        <v>4246</v>
      </c>
      <c r="H2054" s="1">
        <v>44196</v>
      </c>
      <c r="I2054" t="b">
        <v>1</v>
      </c>
      <c r="J2054" t="s">
        <v>105</v>
      </c>
      <c r="O2054" t="s">
        <v>215</v>
      </c>
      <c r="P2054" t="b">
        <v>0</v>
      </c>
      <c r="Q2054" s="2">
        <v>43761.614699074074</v>
      </c>
      <c r="R2054" s="1"/>
      <c r="S2054" t="b">
        <v>0</v>
      </c>
      <c r="U2054" s="1"/>
      <c r="V2054" t="b">
        <v>0</v>
      </c>
      <c r="W2054" s="1">
        <v>43922</v>
      </c>
      <c r="X2054">
        <v>4</v>
      </c>
      <c r="Y2054">
        <v>2020</v>
      </c>
      <c r="Z2054" t="s">
        <v>90</v>
      </c>
      <c r="AA2054" t="s">
        <v>90</v>
      </c>
      <c r="AB2054" t="b">
        <v>0</v>
      </c>
      <c r="AC2054" t="b">
        <v>0</v>
      </c>
      <c r="AE2054" t="b">
        <v>0</v>
      </c>
      <c r="AF2054" t="b">
        <v>0</v>
      </c>
      <c r="AG2054" t="b">
        <v>0</v>
      </c>
      <c r="AH2054" t="s">
        <v>4366</v>
      </c>
      <c r="AI2054" t="b">
        <v>0</v>
      </c>
      <c r="AK2054" t="b">
        <v>0</v>
      </c>
      <c r="AL2054" s="1"/>
      <c r="AM2054" t="s">
        <v>162</v>
      </c>
      <c r="AN2054" s="2">
        <v>44297.856377314813</v>
      </c>
      <c r="AP2054" s="2">
        <v>43969.744733796295</v>
      </c>
      <c r="AQ2054" s="1"/>
      <c r="AS2054" t="b">
        <v>0</v>
      </c>
      <c r="AV2054" t="s">
        <v>176</v>
      </c>
      <c r="BB2054" t="s">
        <v>5781</v>
      </c>
      <c r="BD2054" t="b">
        <v>0</v>
      </c>
      <c r="BH2054" t="s">
        <v>215</v>
      </c>
      <c r="BL2054" t="s">
        <v>308</v>
      </c>
      <c r="BM2054" t="s">
        <v>202</v>
      </c>
      <c r="BN2054" t="s">
        <v>2414</v>
      </c>
      <c r="BQ2054" t="s">
        <v>204</v>
      </c>
      <c r="BR2054" t="b">
        <v>0</v>
      </c>
      <c r="BT2054" t="b">
        <v>0</v>
      </c>
      <c r="BW2054" t="s">
        <v>97</v>
      </c>
      <c r="BX2054" t="b">
        <v>0</v>
      </c>
      <c r="BY2054" s="2">
        <v>44376.857569444444</v>
      </c>
      <c r="BZ2054" t="s">
        <v>217</v>
      </c>
      <c r="CB2054" t="b">
        <v>0</v>
      </c>
      <c r="CC2054" t="b">
        <v>0</v>
      </c>
      <c r="CF2054">
        <v>104550</v>
      </c>
      <c r="CH2054">
        <v>0</v>
      </c>
      <c r="CI2054">
        <v>0</v>
      </c>
      <c r="CJ2054">
        <v>0</v>
      </c>
      <c r="CK2054">
        <f>YEAR(tbl_Opportunity[[#This Row],[Close Date]])</f>
        <v>2020</v>
      </c>
    </row>
    <row r="2055" spans="1:89">
      <c r="A2055" t="s">
        <v>5782</v>
      </c>
      <c r="B2055" t="b">
        <v>0</v>
      </c>
      <c r="D2055" t="b">
        <v>0</v>
      </c>
      <c r="H2055" s="1">
        <v>43830</v>
      </c>
      <c r="I2055" t="b">
        <v>1</v>
      </c>
      <c r="J2055" t="s">
        <v>105</v>
      </c>
      <c r="O2055" t="s">
        <v>152</v>
      </c>
      <c r="P2055" t="b">
        <v>0</v>
      </c>
      <c r="Q2055" s="2">
        <v>43805.793981481482</v>
      </c>
      <c r="R2055" s="1"/>
      <c r="S2055" t="b">
        <v>0</v>
      </c>
      <c r="U2055" s="1"/>
      <c r="V2055" t="b">
        <v>0</v>
      </c>
      <c r="W2055" s="1">
        <v>43556</v>
      </c>
      <c r="X2055">
        <v>4</v>
      </c>
      <c r="Y2055">
        <v>2019</v>
      </c>
      <c r="Z2055" t="s">
        <v>90</v>
      </c>
      <c r="AA2055" t="s">
        <v>90</v>
      </c>
      <c r="AB2055" t="b">
        <v>0</v>
      </c>
      <c r="AC2055" t="b">
        <v>0</v>
      </c>
      <c r="AE2055" t="b">
        <v>0</v>
      </c>
      <c r="AF2055" t="b">
        <v>0</v>
      </c>
      <c r="AG2055" t="b">
        <v>0</v>
      </c>
      <c r="AH2055" t="s">
        <v>4366</v>
      </c>
      <c r="AI2055" t="b">
        <v>0</v>
      </c>
      <c r="AK2055" t="b">
        <v>0</v>
      </c>
      <c r="AL2055" s="1"/>
      <c r="AM2055" t="s">
        <v>162</v>
      </c>
      <c r="AN2055" s="2">
        <v>44296.959062499998</v>
      </c>
      <c r="AP2055" s="2">
        <v>43902.733414351853</v>
      </c>
      <c r="AQ2055" s="1"/>
      <c r="AS2055" t="b">
        <v>0</v>
      </c>
      <c r="AV2055" t="s">
        <v>93</v>
      </c>
      <c r="BB2055" t="s">
        <v>5783</v>
      </c>
      <c r="BD2055" t="b">
        <v>0</v>
      </c>
      <c r="BE2055" t="s">
        <v>5784</v>
      </c>
      <c r="BH2055" t="s">
        <v>3202</v>
      </c>
      <c r="BJ2055" t="s">
        <v>216</v>
      </c>
      <c r="BL2055" t="s">
        <v>5727</v>
      </c>
      <c r="BM2055" t="s">
        <v>202</v>
      </c>
      <c r="BN2055" t="s">
        <v>2414</v>
      </c>
      <c r="BQ2055" t="s">
        <v>204</v>
      </c>
      <c r="BR2055" t="b">
        <v>0</v>
      </c>
      <c r="BT2055" t="b">
        <v>0</v>
      </c>
      <c r="BW2055" t="s">
        <v>97</v>
      </c>
      <c r="BX2055" t="b">
        <v>0</v>
      </c>
      <c r="BY2055" s="2">
        <v>44376.857581018521</v>
      </c>
      <c r="BZ2055" t="s">
        <v>3204</v>
      </c>
      <c r="CB2055" t="b">
        <v>0</v>
      </c>
      <c r="CC2055" t="b">
        <v>0</v>
      </c>
      <c r="CI2055">
        <v>0</v>
      </c>
      <c r="CJ2055">
        <v>0</v>
      </c>
      <c r="CK2055">
        <f>YEAR(tbl_Opportunity[[#This Row],[Close Date]])</f>
        <v>2019</v>
      </c>
    </row>
    <row r="2056" spans="1:89">
      <c r="A2056" t="s">
        <v>2892</v>
      </c>
      <c r="B2056" t="b">
        <v>0</v>
      </c>
      <c r="D2056" t="b">
        <v>0</v>
      </c>
      <c r="H2056" s="1">
        <v>43830</v>
      </c>
      <c r="I2056" t="b">
        <v>1</v>
      </c>
      <c r="J2056" t="s">
        <v>105</v>
      </c>
      <c r="L2056" t="s">
        <v>5785</v>
      </c>
      <c r="O2056" t="s">
        <v>260</v>
      </c>
      <c r="P2056" t="b">
        <v>0</v>
      </c>
      <c r="Q2056" s="2">
        <v>43490.823101851849</v>
      </c>
      <c r="R2056" s="1"/>
      <c r="S2056" t="b">
        <v>0</v>
      </c>
      <c r="U2056" s="1"/>
      <c r="V2056" t="b">
        <v>0</v>
      </c>
      <c r="W2056" s="1">
        <v>43556</v>
      </c>
      <c r="X2056">
        <v>4</v>
      </c>
      <c r="Y2056">
        <v>2019</v>
      </c>
      <c r="Z2056" t="s">
        <v>90</v>
      </c>
      <c r="AA2056" t="s">
        <v>90</v>
      </c>
      <c r="AB2056" t="b">
        <v>0</v>
      </c>
      <c r="AC2056" t="b">
        <v>0</v>
      </c>
      <c r="AE2056" t="b">
        <v>0</v>
      </c>
      <c r="AF2056" t="b">
        <v>0</v>
      </c>
      <c r="AG2056" t="b">
        <v>0</v>
      </c>
      <c r="AI2056" t="b">
        <v>0</v>
      </c>
      <c r="AK2056" t="b">
        <v>0</v>
      </c>
      <c r="AL2056" s="1">
        <v>43767</v>
      </c>
      <c r="AM2056" t="s">
        <v>162</v>
      </c>
      <c r="AN2056" s="2">
        <v>44297.8278587963</v>
      </c>
      <c r="AP2056" s="2">
        <v>43504.802256944444</v>
      </c>
      <c r="AQ2056" s="1"/>
      <c r="AS2056" t="b">
        <v>0</v>
      </c>
      <c r="AV2056" t="s">
        <v>153</v>
      </c>
      <c r="BB2056" t="s">
        <v>5786</v>
      </c>
      <c r="BD2056" t="b">
        <v>0</v>
      </c>
      <c r="BE2056" t="s">
        <v>5787</v>
      </c>
      <c r="BH2056" t="s">
        <v>260</v>
      </c>
      <c r="BI2056" t="s">
        <v>1668</v>
      </c>
      <c r="BL2056" t="s">
        <v>5785</v>
      </c>
      <c r="BM2056" t="s">
        <v>291</v>
      </c>
      <c r="BN2056" t="s">
        <v>203</v>
      </c>
      <c r="BQ2056" t="s">
        <v>204</v>
      </c>
      <c r="BR2056" t="b">
        <v>0</v>
      </c>
      <c r="BT2056" t="b">
        <v>0</v>
      </c>
      <c r="BW2056" t="s">
        <v>97</v>
      </c>
      <c r="BX2056" t="b">
        <v>0</v>
      </c>
      <c r="BY2056" s="2">
        <v>44376.857569444444</v>
      </c>
      <c r="CB2056" t="b">
        <v>0</v>
      </c>
      <c r="CC2056" t="b">
        <v>0</v>
      </c>
      <c r="CF2056">
        <v>13195</v>
      </c>
      <c r="CH2056">
        <v>0</v>
      </c>
      <c r="CI2056">
        <v>0</v>
      </c>
      <c r="CJ2056">
        <v>0</v>
      </c>
      <c r="CK2056">
        <f>YEAR(tbl_Opportunity[[#This Row],[Close Date]])</f>
        <v>2019</v>
      </c>
    </row>
    <row r="2057" spans="1:89">
      <c r="A2057" t="s">
        <v>5718</v>
      </c>
      <c r="B2057" t="b">
        <v>0</v>
      </c>
      <c r="D2057" t="b">
        <v>0</v>
      </c>
      <c r="E2057" t="s">
        <v>4679</v>
      </c>
      <c r="H2057" s="1">
        <v>44561</v>
      </c>
      <c r="I2057" t="b">
        <v>1</v>
      </c>
      <c r="J2057" t="s">
        <v>235</v>
      </c>
      <c r="L2057" t="s">
        <v>5788</v>
      </c>
      <c r="O2057" t="s">
        <v>194</v>
      </c>
      <c r="P2057" t="b">
        <v>0</v>
      </c>
      <c r="Q2057" s="2">
        <v>43375.516435185185</v>
      </c>
      <c r="R2057" s="1"/>
      <c r="S2057" t="b">
        <v>0</v>
      </c>
      <c r="U2057" s="1"/>
      <c r="V2057" t="b">
        <v>0</v>
      </c>
      <c r="W2057" s="1">
        <v>44287</v>
      </c>
      <c r="X2057">
        <v>4</v>
      </c>
      <c r="Y2057">
        <v>2021</v>
      </c>
      <c r="Z2057" t="s">
        <v>90</v>
      </c>
      <c r="AA2057" t="s">
        <v>90</v>
      </c>
      <c r="AB2057" t="b">
        <v>0</v>
      </c>
      <c r="AC2057" t="b">
        <v>0</v>
      </c>
      <c r="AE2057" t="b">
        <v>0</v>
      </c>
      <c r="AF2057" t="b">
        <v>0</v>
      </c>
      <c r="AG2057" t="b">
        <v>0</v>
      </c>
      <c r="AI2057" t="b">
        <v>0</v>
      </c>
      <c r="AK2057" t="b">
        <v>0</v>
      </c>
      <c r="AL2057" s="1"/>
      <c r="AM2057" t="s">
        <v>162</v>
      </c>
      <c r="AN2057" s="2">
        <v>44297.83829861111</v>
      </c>
      <c r="AP2057" s="2">
        <v>43875.459606481483</v>
      </c>
      <c r="AQ2057" s="1"/>
      <c r="AS2057" t="b">
        <v>0</v>
      </c>
      <c r="AV2057" t="s">
        <v>213</v>
      </c>
      <c r="BB2057" t="s">
        <v>5789</v>
      </c>
      <c r="BD2057" t="b">
        <v>0</v>
      </c>
      <c r="BH2057" t="s">
        <v>194</v>
      </c>
      <c r="BI2057" t="s">
        <v>200</v>
      </c>
      <c r="BL2057" t="s">
        <v>5788</v>
      </c>
      <c r="BM2057" t="s">
        <v>202</v>
      </c>
      <c r="BN2057" t="s">
        <v>203</v>
      </c>
      <c r="BQ2057" t="s">
        <v>204</v>
      </c>
      <c r="BR2057" t="b">
        <v>0</v>
      </c>
      <c r="BT2057" t="b">
        <v>0</v>
      </c>
      <c r="BW2057" t="s">
        <v>97</v>
      </c>
      <c r="BX2057" t="b">
        <v>0</v>
      </c>
      <c r="BY2057" s="2">
        <v>44376.857569444444</v>
      </c>
      <c r="BZ2057" t="s">
        <v>265</v>
      </c>
      <c r="CB2057" t="b">
        <v>0</v>
      </c>
      <c r="CC2057" t="b">
        <v>0</v>
      </c>
      <c r="CI2057">
        <v>0</v>
      </c>
      <c r="CJ2057">
        <v>0</v>
      </c>
      <c r="CK2057">
        <f>YEAR(tbl_Opportunity[[#This Row],[Close Date]])</f>
        <v>2021</v>
      </c>
    </row>
    <row r="2058" spans="1:89">
      <c r="A2058" t="s">
        <v>4441</v>
      </c>
      <c r="B2058" t="b">
        <v>0</v>
      </c>
      <c r="D2058" t="b">
        <v>0</v>
      </c>
      <c r="H2058" s="1">
        <v>44561</v>
      </c>
      <c r="I2058" t="b">
        <v>1</v>
      </c>
      <c r="J2058" t="s">
        <v>235</v>
      </c>
      <c r="L2058" t="s">
        <v>5790</v>
      </c>
      <c r="O2058" t="s">
        <v>194</v>
      </c>
      <c r="P2058" t="b">
        <v>0</v>
      </c>
      <c r="Q2058" s="2">
        <v>43437.454872685186</v>
      </c>
      <c r="R2058" s="1"/>
      <c r="S2058" t="b">
        <v>0</v>
      </c>
      <c r="U2058" s="1"/>
      <c r="V2058" t="b">
        <v>0</v>
      </c>
      <c r="W2058" s="1">
        <v>44287</v>
      </c>
      <c r="X2058">
        <v>4</v>
      </c>
      <c r="Y2058">
        <v>2021</v>
      </c>
      <c r="Z2058" t="s">
        <v>90</v>
      </c>
      <c r="AA2058" t="s">
        <v>90</v>
      </c>
      <c r="AB2058" t="b">
        <v>0</v>
      </c>
      <c r="AC2058" t="b">
        <v>0</v>
      </c>
      <c r="AE2058" t="b">
        <v>0</v>
      </c>
      <c r="AF2058" t="b">
        <v>0</v>
      </c>
      <c r="AG2058" t="b">
        <v>0</v>
      </c>
      <c r="AH2058" t="s">
        <v>4366</v>
      </c>
      <c r="AI2058" t="b">
        <v>0</v>
      </c>
      <c r="AK2058" t="b">
        <v>0</v>
      </c>
      <c r="AL2058" s="1"/>
      <c r="AM2058" t="s">
        <v>162</v>
      </c>
      <c r="AN2058" s="2">
        <v>44296.959062499998</v>
      </c>
      <c r="AP2058" s="2">
        <v>44063.433888888889</v>
      </c>
      <c r="AQ2058" s="1"/>
      <c r="AS2058" t="b">
        <v>0</v>
      </c>
      <c r="AV2058" t="s">
        <v>93</v>
      </c>
      <c r="BB2058" t="s">
        <v>5791</v>
      </c>
      <c r="BD2058" t="b">
        <v>0</v>
      </c>
      <c r="BH2058" t="s">
        <v>194</v>
      </c>
      <c r="BI2058" t="s">
        <v>200</v>
      </c>
      <c r="BJ2058" t="s">
        <v>216</v>
      </c>
      <c r="BL2058" t="s">
        <v>5790</v>
      </c>
      <c r="BM2058" t="s">
        <v>202</v>
      </c>
      <c r="BN2058" t="s">
        <v>203</v>
      </c>
      <c r="BQ2058" t="s">
        <v>204</v>
      </c>
      <c r="BR2058" t="b">
        <v>0</v>
      </c>
      <c r="BT2058" t="b">
        <v>0</v>
      </c>
      <c r="BW2058" t="s">
        <v>97</v>
      </c>
      <c r="BX2058" t="b">
        <v>0</v>
      </c>
      <c r="BY2058" s="2">
        <v>44376.857569444444</v>
      </c>
      <c r="BZ2058" t="s">
        <v>265</v>
      </c>
      <c r="CB2058" t="b">
        <v>0</v>
      </c>
      <c r="CC2058" t="b">
        <v>0</v>
      </c>
      <c r="CI2058">
        <v>0</v>
      </c>
      <c r="CJ2058">
        <v>0</v>
      </c>
      <c r="CK2058">
        <f>YEAR(tbl_Opportunity[[#This Row],[Close Date]])</f>
        <v>2021</v>
      </c>
    </row>
    <row r="2059" spans="1:89">
      <c r="A2059" t="s">
        <v>5792</v>
      </c>
      <c r="B2059" t="b">
        <v>0</v>
      </c>
      <c r="D2059" t="b">
        <v>0</v>
      </c>
      <c r="E2059" t="s">
        <v>4679</v>
      </c>
      <c r="H2059" s="1">
        <v>43830</v>
      </c>
      <c r="I2059" t="b">
        <v>1</v>
      </c>
      <c r="J2059" t="s">
        <v>111</v>
      </c>
      <c r="L2059" t="s">
        <v>5793</v>
      </c>
      <c r="O2059" t="s">
        <v>272</v>
      </c>
      <c r="P2059" t="b">
        <v>0</v>
      </c>
      <c r="Q2059" s="2">
        <v>43399.795914351853</v>
      </c>
      <c r="R2059" s="1"/>
      <c r="S2059" t="b">
        <v>0</v>
      </c>
      <c r="U2059" s="1"/>
      <c r="V2059" t="b">
        <v>0</v>
      </c>
      <c r="W2059" s="1">
        <v>43556</v>
      </c>
      <c r="X2059">
        <v>4</v>
      </c>
      <c r="Y2059">
        <v>2019</v>
      </c>
      <c r="Z2059" t="s">
        <v>90</v>
      </c>
      <c r="AA2059" t="s">
        <v>90</v>
      </c>
      <c r="AB2059" t="b">
        <v>0</v>
      </c>
      <c r="AC2059" t="b">
        <v>0</v>
      </c>
      <c r="AE2059" t="b">
        <v>0</v>
      </c>
      <c r="AF2059" t="b">
        <v>0</v>
      </c>
      <c r="AG2059" t="b">
        <v>0</v>
      </c>
      <c r="AH2059" t="s">
        <v>4366</v>
      </c>
      <c r="AI2059" t="b">
        <v>0</v>
      </c>
      <c r="AK2059" t="b">
        <v>0</v>
      </c>
      <c r="AL2059" s="1">
        <v>44288</v>
      </c>
      <c r="AM2059" t="s">
        <v>162</v>
      </c>
      <c r="AN2059" s="2">
        <v>44296.959062499998</v>
      </c>
      <c r="AP2059" s="2">
        <v>43504.800393518519</v>
      </c>
      <c r="AQ2059" s="1"/>
      <c r="AS2059" t="b">
        <v>0</v>
      </c>
      <c r="AV2059" t="s">
        <v>2820</v>
      </c>
      <c r="BB2059" t="s">
        <v>5794</v>
      </c>
      <c r="BD2059" t="b">
        <v>0</v>
      </c>
      <c r="BH2059" t="s">
        <v>260</v>
      </c>
      <c r="BM2059" t="s">
        <v>202</v>
      </c>
      <c r="BN2059" t="s">
        <v>203</v>
      </c>
      <c r="BQ2059" t="s">
        <v>204</v>
      </c>
      <c r="BR2059" t="b">
        <v>0</v>
      </c>
      <c r="BT2059" t="b">
        <v>0</v>
      </c>
      <c r="BW2059" t="s">
        <v>97</v>
      </c>
      <c r="BX2059" t="b">
        <v>0</v>
      </c>
      <c r="BY2059" s="2">
        <v>44376.857569444444</v>
      </c>
      <c r="CB2059" t="b">
        <v>0</v>
      </c>
      <c r="CC2059" t="b">
        <v>0</v>
      </c>
      <c r="CI2059">
        <v>0</v>
      </c>
      <c r="CJ2059">
        <v>0</v>
      </c>
      <c r="CK2059">
        <f>YEAR(tbl_Opportunity[[#This Row],[Close Date]])</f>
        <v>2019</v>
      </c>
    </row>
    <row r="2060" spans="1:89">
      <c r="A2060" t="s">
        <v>5792</v>
      </c>
      <c r="B2060" t="b">
        <v>0</v>
      </c>
      <c r="D2060" t="b">
        <v>0</v>
      </c>
      <c r="H2060" s="1">
        <v>43830</v>
      </c>
      <c r="I2060" t="b">
        <v>1</v>
      </c>
      <c r="J2060" t="s">
        <v>140</v>
      </c>
      <c r="O2060" t="s">
        <v>5716</v>
      </c>
      <c r="P2060" t="b">
        <v>0</v>
      </c>
      <c r="Q2060" s="2">
        <v>43199.636180555557</v>
      </c>
      <c r="R2060" s="1"/>
      <c r="S2060" t="b">
        <v>0</v>
      </c>
      <c r="U2060" s="1"/>
      <c r="V2060" t="b">
        <v>0</v>
      </c>
      <c r="W2060" s="1">
        <v>43556</v>
      </c>
      <c r="X2060">
        <v>4</v>
      </c>
      <c r="Y2060">
        <v>2019</v>
      </c>
      <c r="Z2060" t="s">
        <v>90</v>
      </c>
      <c r="AA2060" t="s">
        <v>90</v>
      </c>
      <c r="AB2060" t="b">
        <v>0</v>
      </c>
      <c r="AC2060" t="b">
        <v>0</v>
      </c>
      <c r="AE2060" t="b">
        <v>0</v>
      </c>
      <c r="AF2060" t="b">
        <v>0</v>
      </c>
      <c r="AG2060" t="b">
        <v>0</v>
      </c>
      <c r="AI2060" t="b">
        <v>0</v>
      </c>
      <c r="AK2060" t="b">
        <v>0</v>
      </c>
      <c r="AL2060" s="1"/>
      <c r="AM2060" t="s">
        <v>162</v>
      </c>
      <c r="AN2060" s="2">
        <v>44296.959062499998</v>
      </c>
      <c r="AP2060" s="2">
        <v>43956.741342592592</v>
      </c>
      <c r="AQ2060" s="1"/>
      <c r="AS2060" t="b">
        <v>0</v>
      </c>
      <c r="AV2060" t="s">
        <v>93</v>
      </c>
      <c r="BB2060" t="s">
        <v>5795</v>
      </c>
      <c r="BD2060" t="b">
        <v>0</v>
      </c>
      <c r="BH2060" t="s">
        <v>260</v>
      </c>
      <c r="BL2060" t="s">
        <v>5796</v>
      </c>
      <c r="BM2060" t="s">
        <v>202</v>
      </c>
      <c r="BN2060" t="s">
        <v>203</v>
      </c>
      <c r="BQ2060" t="s">
        <v>204</v>
      </c>
      <c r="BR2060" t="b">
        <v>0</v>
      </c>
      <c r="BT2060" t="b">
        <v>0</v>
      </c>
      <c r="BW2060" t="s">
        <v>97</v>
      </c>
      <c r="BX2060" t="b">
        <v>0</v>
      </c>
      <c r="BY2060" s="2">
        <v>44376.857569444444</v>
      </c>
      <c r="CB2060" t="b">
        <v>0</v>
      </c>
      <c r="CC2060" t="b">
        <v>0</v>
      </c>
      <c r="CI2060">
        <v>0</v>
      </c>
      <c r="CJ2060">
        <v>0</v>
      </c>
      <c r="CK2060">
        <f>YEAR(tbl_Opportunity[[#This Row],[Close Date]])</f>
        <v>2019</v>
      </c>
    </row>
    <row r="2061" spans="1:89">
      <c r="A2061" t="s">
        <v>5797</v>
      </c>
      <c r="B2061" t="b">
        <v>0</v>
      </c>
      <c r="D2061" t="b">
        <v>0</v>
      </c>
      <c r="H2061" s="1">
        <v>43399</v>
      </c>
      <c r="I2061" t="b">
        <v>1</v>
      </c>
      <c r="J2061" t="s">
        <v>193</v>
      </c>
      <c r="L2061" t="s">
        <v>5798</v>
      </c>
      <c r="O2061" t="s">
        <v>194</v>
      </c>
      <c r="P2061" t="b">
        <v>0</v>
      </c>
      <c r="Q2061" s="2">
        <v>43017.833020833335</v>
      </c>
      <c r="R2061" s="1"/>
      <c r="S2061" t="b">
        <v>0</v>
      </c>
      <c r="U2061" s="1"/>
      <c r="V2061" t="b">
        <v>0</v>
      </c>
      <c r="W2061" s="1">
        <v>43191</v>
      </c>
      <c r="X2061">
        <v>4</v>
      </c>
      <c r="Y2061">
        <v>2018</v>
      </c>
      <c r="Z2061" t="s">
        <v>90</v>
      </c>
      <c r="AA2061" t="s">
        <v>90</v>
      </c>
      <c r="AB2061" t="b">
        <v>0</v>
      </c>
      <c r="AC2061" t="b">
        <v>0</v>
      </c>
      <c r="AE2061" t="b">
        <v>0</v>
      </c>
      <c r="AF2061" t="b">
        <v>0</v>
      </c>
      <c r="AG2061" t="b">
        <v>0</v>
      </c>
      <c r="AH2061" t="s">
        <v>3190</v>
      </c>
      <c r="AI2061" t="b">
        <v>0</v>
      </c>
      <c r="AK2061" t="b">
        <v>0</v>
      </c>
      <c r="AL2061" s="1">
        <v>43574</v>
      </c>
      <c r="AM2061" t="s">
        <v>162</v>
      </c>
      <c r="AN2061" s="2">
        <v>44297.83829861111</v>
      </c>
      <c r="AP2061" s="2">
        <v>43627.841469907406</v>
      </c>
      <c r="AQ2061" s="1"/>
      <c r="AS2061" t="b">
        <v>0</v>
      </c>
      <c r="AU2061" t="s">
        <v>316</v>
      </c>
      <c r="AV2061" t="s">
        <v>213</v>
      </c>
      <c r="BB2061" t="s">
        <v>5799</v>
      </c>
      <c r="BD2061" t="b">
        <v>0</v>
      </c>
      <c r="BH2061" t="s">
        <v>199</v>
      </c>
      <c r="BJ2061" t="s">
        <v>196</v>
      </c>
      <c r="BL2061" t="s">
        <v>5798</v>
      </c>
      <c r="BM2061" t="s">
        <v>202</v>
      </c>
      <c r="BN2061" t="s">
        <v>203</v>
      </c>
      <c r="BQ2061" t="s">
        <v>204</v>
      </c>
      <c r="BR2061" t="b">
        <v>0</v>
      </c>
      <c r="BT2061" t="b">
        <v>0</v>
      </c>
      <c r="BW2061" t="s">
        <v>97</v>
      </c>
      <c r="BX2061" t="b">
        <v>0</v>
      </c>
      <c r="BY2061" s="2">
        <v>44376.857569444444</v>
      </c>
      <c r="CB2061" t="b">
        <v>0</v>
      </c>
      <c r="CC2061" t="b">
        <v>0</v>
      </c>
      <c r="CI2061">
        <v>0</v>
      </c>
      <c r="CJ2061">
        <v>0</v>
      </c>
      <c r="CK2061">
        <f>YEAR(tbl_Opportunity[[#This Row],[Close Date]])</f>
        <v>2018</v>
      </c>
    </row>
    <row r="2062" spans="1:89">
      <c r="A2062" t="s">
        <v>1036</v>
      </c>
      <c r="B2062" t="b">
        <v>0</v>
      </c>
      <c r="D2062" t="b">
        <v>0</v>
      </c>
      <c r="H2062" s="1">
        <v>43465</v>
      </c>
      <c r="I2062" t="b">
        <v>1</v>
      </c>
      <c r="J2062" t="s">
        <v>193</v>
      </c>
      <c r="L2062" t="s">
        <v>5800</v>
      </c>
      <c r="O2062" t="s">
        <v>194</v>
      </c>
      <c r="P2062" t="b">
        <v>0</v>
      </c>
      <c r="Q2062" s="2">
        <v>43014.786180555559</v>
      </c>
      <c r="R2062" s="1"/>
      <c r="S2062" t="b">
        <v>0</v>
      </c>
      <c r="U2062" s="1"/>
      <c r="V2062" t="b">
        <v>0</v>
      </c>
      <c r="W2062" s="1">
        <v>43191</v>
      </c>
      <c r="X2062">
        <v>4</v>
      </c>
      <c r="Y2062">
        <v>2018</v>
      </c>
      <c r="Z2062" t="s">
        <v>90</v>
      </c>
      <c r="AA2062" t="s">
        <v>90</v>
      </c>
      <c r="AB2062" t="b">
        <v>0</v>
      </c>
      <c r="AC2062" t="b">
        <v>0</v>
      </c>
      <c r="AE2062" t="b">
        <v>0</v>
      </c>
      <c r="AF2062" t="b">
        <v>0</v>
      </c>
      <c r="AG2062" t="b">
        <v>0</v>
      </c>
      <c r="AH2062" t="s">
        <v>3190</v>
      </c>
      <c r="AI2062" t="b">
        <v>0</v>
      </c>
      <c r="AK2062" t="b">
        <v>0</v>
      </c>
      <c r="AL2062" s="1">
        <v>43269</v>
      </c>
      <c r="AM2062" t="s">
        <v>162</v>
      </c>
      <c r="AN2062" s="2">
        <v>44297.837673611109</v>
      </c>
      <c r="AP2062" s="2">
        <v>43616.668113425927</v>
      </c>
      <c r="AQ2062" s="1"/>
      <c r="AS2062" t="b">
        <v>0</v>
      </c>
      <c r="AU2062" t="s">
        <v>196</v>
      </c>
      <c r="AV2062" t="s">
        <v>213</v>
      </c>
      <c r="BB2062" t="s">
        <v>5801</v>
      </c>
      <c r="BD2062" t="b">
        <v>0</v>
      </c>
      <c r="BH2062" t="s">
        <v>215</v>
      </c>
      <c r="BJ2062" t="s">
        <v>196</v>
      </c>
      <c r="BL2062" t="s">
        <v>5800</v>
      </c>
      <c r="BM2062" t="s">
        <v>202</v>
      </c>
      <c r="BN2062" t="s">
        <v>203</v>
      </c>
      <c r="BQ2062" t="s">
        <v>204</v>
      </c>
      <c r="BR2062" t="b">
        <v>0</v>
      </c>
      <c r="BT2062" t="b">
        <v>0</v>
      </c>
      <c r="BW2062" t="s">
        <v>97</v>
      </c>
      <c r="BX2062" t="b">
        <v>0</v>
      </c>
      <c r="BY2062" s="2">
        <v>44376.857569444444</v>
      </c>
      <c r="BZ2062" t="s">
        <v>217</v>
      </c>
      <c r="CB2062" t="b">
        <v>0</v>
      </c>
      <c r="CC2062" t="b">
        <v>0</v>
      </c>
      <c r="CF2062">
        <v>54805</v>
      </c>
      <c r="CH2062">
        <v>0</v>
      </c>
      <c r="CI2062">
        <v>0</v>
      </c>
      <c r="CJ2062">
        <v>0</v>
      </c>
      <c r="CK2062">
        <f>YEAR(tbl_Opportunity[[#This Row],[Close Date]])</f>
        <v>2018</v>
      </c>
    </row>
    <row r="2063" spans="1:89">
      <c r="A2063" t="s">
        <v>2755</v>
      </c>
      <c r="B2063" t="b">
        <v>0</v>
      </c>
      <c r="D2063" t="b">
        <v>0</v>
      </c>
      <c r="H2063" s="1">
        <v>43830</v>
      </c>
      <c r="I2063" t="b">
        <v>1</v>
      </c>
      <c r="J2063" t="s">
        <v>105</v>
      </c>
      <c r="L2063" t="s">
        <v>5802</v>
      </c>
      <c r="O2063" t="s">
        <v>272</v>
      </c>
      <c r="P2063" t="b">
        <v>0</v>
      </c>
      <c r="Q2063" s="2">
        <v>43560.616030092591</v>
      </c>
      <c r="R2063" s="1"/>
      <c r="S2063" t="b">
        <v>0</v>
      </c>
      <c r="U2063" s="1"/>
      <c r="V2063" t="b">
        <v>0</v>
      </c>
      <c r="W2063" s="1">
        <v>43556</v>
      </c>
      <c r="X2063">
        <v>4</v>
      </c>
      <c r="Y2063">
        <v>2019</v>
      </c>
      <c r="Z2063" t="s">
        <v>90</v>
      </c>
      <c r="AA2063" t="s">
        <v>90</v>
      </c>
      <c r="AB2063" t="b">
        <v>0</v>
      </c>
      <c r="AC2063" t="b">
        <v>0</v>
      </c>
      <c r="AE2063" t="b">
        <v>0</v>
      </c>
      <c r="AF2063" t="b">
        <v>0</v>
      </c>
      <c r="AG2063" t="b">
        <v>0</v>
      </c>
      <c r="AH2063" t="s">
        <v>4366</v>
      </c>
      <c r="AI2063" t="b">
        <v>0</v>
      </c>
      <c r="AJ2063" t="s">
        <v>462</v>
      </c>
      <c r="AK2063" t="b">
        <v>0</v>
      </c>
      <c r="AL2063" s="1"/>
      <c r="AM2063" t="s">
        <v>162</v>
      </c>
      <c r="AN2063" s="2">
        <v>44296.959062499998</v>
      </c>
      <c r="AP2063" s="2">
        <v>43571.669988425929</v>
      </c>
      <c r="AQ2063" s="1"/>
      <c r="AS2063" t="b">
        <v>0</v>
      </c>
      <c r="AV2063" t="s">
        <v>93</v>
      </c>
      <c r="BB2063" t="s">
        <v>5803</v>
      </c>
      <c r="BD2063" t="b">
        <v>0</v>
      </c>
      <c r="BE2063" t="s">
        <v>5804</v>
      </c>
      <c r="BH2063" t="s">
        <v>199</v>
      </c>
      <c r="BI2063" t="s">
        <v>549</v>
      </c>
      <c r="BJ2063" t="s">
        <v>216</v>
      </c>
      <c r="BL2063" t="s">
        <v>5802</v>
      </c>
      <c r="BM2063" t="s">
        <v>202</v>
      </c>
      <c r="BN2063" t="s">
        <v>203</v>
      </c>
      <c r="BQ2063" t="s">
        <v>204</v>
      </c>
      <c r="BR2063" t="b">
        <v>0</v>
      </c>
      <c r="BT2063" t="b">
        <v>0</v>
      </c>
      <c r="BW2063" t="s">
        <v>97</v>
      </c>
      <c r="BX2063" t="b">
        <v>0</v>
      </c>
      <c r="BY2063" s="2">
        <v>44376.857569444444</v>
      </c>
      <c r="CB2063" t="b">
        <v>0</v>
      </c>
      <c r="CC2063" t="b">
        <v>0</v>
      </c>
      <c r="CI2063">
        <v>0</v>
      </c>
      <c r="CJ2063">
        <v>0</v>
      </c>
      <c r="CK2063">
        <f>YEAR(tbl_Opportunity[[#This Row],[Close Date]])</f>
        <v>2019</v>
      </c>
    </row>
    <row r="2064" spans="1:89">
      <c r="A2064" t="s">
        <v>5805</v>
      </c>
      <c r="B2064" t="b">
        <v>0</v>
      </c>
      <c r="D2064" t="b">
        <v>0</v>
      </c>
      <c r="H2064" s="1">
        <v>43829</v>
      </c>
      <c r="I2064" t="b">
        <v>1</v>
      </c>
      <c r="J2064" t="s">
        <v>105</v>
      </c>
      <c r="O2064" t="s">
        <v>406</v>
      </c>
      <c r="P2064" t="b">
        <v>0</v>
      </c>
      <c r="Q2064" s="2">
        <v>43600.573460648149</v>
      </c>
      <c r="R2064" s="1"/>
      <c r="S2064" t="b">
        <v>0</v>
      </c>
      <c r="U2064" s="1"/>
      <c r="V2064" t="b">
        <v>0</v>
      </c>
      <c r="W2064" s="1">
        <v>43556</v>
      </c>
      <c r="X2064">
        <v>4</v>
      </c>
      <c r="Y2064">
        <v>2019</v>
      </c>
      <c r="Z2064" t="s">
        <v>90</v>
      </c>
      <c r="AA2064" t="s">
        <v>90</v>
      </c>
      <c r="AB2064" t="b">
        <v>0</v>
      </c>
      <c r="AC2064" t="b">
        <v>0</v>
      </c>
      <c r="AE2064" t="b">
        <v>0</v>
      </c>
      <c r="AF2064" t="b">
        <v>0</v>
      </c>
      <c r="AG2064" t="b">
        <v>0</v>
      </c>
      <c r="AH2064" t="s">
        <v>4366</v>
      </c>
      <c r="AI2064" t="b">
        <v>0</v>
      </c>
      <c r="AJ2064" t="s">
        <v>574</v>
      </c>
      <c r="AK2064" t="b">
        <v>0</v>
      </c>
      <c r="AL2064" s="1">
        <v>43600</v>
      </c>
      <c r="AM2064" t="s">
        <v>162</v>
      </c>
      <c r="AN2064" s="2">
        <v>44297.853321759256</v>
      </c>
      <c r="AP2064" s="2">
        <v>43735.716365740744</v>
      </c>
      <c r="AQ2064" s="1"/>
      <c r="AS2064" t="b">
        <v>0</v>
      </c>
      <c r="AV2064" t="s">
        <v>213</v>
      </c>
      <c r="AY2064" t="s">
        <v>1407</v>
      </c>
      <c r="AZ2064" t="s">
        <v>2500</v>
      </c>
      <c r="BB2064" t="s">
        <v>5806</v>
      </c>
      <c r="BD2064" t="b">
        <v>0</v>
      </c>
      <c r="BH2064" t="s">
        <v>406</v>
      </c>
      <c r="BI2064" t="s">
        <v>549</v>
      </c>
      <c r="BL2064" t="s">
        <v>5807</v>
      </c>
      <c r="BM2064" t="s">
        <v>202</v>
      </c>
      <c r="BN2064" t="s">
        <v>203</v>
      </c>
      <c r="BQ2064" t="s">
        <v>204</v>
      </c>
      <c r="BR2064" t="b">
        <v>0</v>
      </c>
      <c r="BT2064" t="b">
        <v>0</v>
      </c>
      <c r="BW2064" t="s">
        <v>97</v>
      </c>
      <c r="BX2064" t="b">
        <v>0</v>
      </c>
      <c r="BY2064" s="2">
        <v>44376.857569444444</v>
      </c>
      <c r="CB2064" t="b">
        <v>0</v>
      </c>
      <c r="CC2064" t="b">
        <v>0</v>
      </c>
      <c r="CF2064">
        <v>80000</v>
      </c>
      <c r="CH2064">
        <v>0</v>
      </c>
      <c r="CI2064">
        <v>0</v>
      </c>
      <c r="CJ2064">
        <v>0</v>
      </c>
      <c r="CK2064">
        <f>YEAR(tbl_Opportunity[[#This Row],[Close Date]])</f>
        <v>2019</v>
      </c>
    </row>
    <row r="2065" spans="1:89">
      <c r="A2065" t="s">
        <v>5808</v>
      </c>
      <c r="B2065" t="b">
        <v>0</v>
      </c>
      <c r="D2065" t="b">
        <v>0</v>
      </c>
      <c r="H2065" s="1">
        <v>43815</v>
      </c>
      <c r="I2065" t="b">
        <v>1</v>
      </c>
      <c r="J2065" t="s">
        <v>105</v>
      </c>
      <c r="O2065" t="s">
        <v>406</v>
      </c>
      <c r="P2065" t="b">
        <v>0</v>
      </c>
      <c r="Q2065" s="2">
        <v>43627.565081018518</v>
      </c>
      <c r="R2065" s="1"/>
      <c r="S2065" t="b">
        <v>0</v>
      </c>
      <c r="U2065" s="1"/>
      <c r="V2065" t="b">
        <v>0</v>
      </c>
      <c r="W2065" s="1">
        <v>43556</v>
      </c>
      <c r="X2065">
        <v>4</v>
      </c>
      <c r="Y2065">
        <v>2019</v>
      </c>
      <c r="Z2065" t="s">
        <v>90</v>
      </c>
      <c r="AA2065" t="s">
        <v>90</v>
      </c>
      <c r="AB2065" t="b">
        <v>0</v>
      </c>
      <c r="AC2065" t="b">
        <v>0</v>
      </c>
      <c r="AE2065" t="b">
        <v>0</v>
      </c>
      <c r="AF2065" t="b">
        <v>0</v>
      </c>
      <c r="AG2065" t="b">
        <v>0</v>
      </c>
      <c r="AH2065" t="s">
        <v>4366</v>
      </c>
      <c r="AI2065" t="b">
        <v>0</v>
      </c>
      <c r="AJ2065" t="s">
        <v>574</v>
      </c>
      <c r="AK2065" t="b">
        <v>0</v>
      </c>
      <c r="AL2065" s="1"/>
      <c r="AM2065" t="s">
        <v>162</v>
      </c>
      <c r="AN2065" s="2">
        <v>44297.856377314813</v>
      </c>
      <c r="AP2065" s="2">
        <v>43780.137372685182</v>
      </c>
      <c r="AQ2065" s="1"/>
      <c r="AS2065" t="b">
        <v>0</v>
      </c>
      <c r="AV2065" t="s">
        <v>213</v>
      </c>
      <c r="AY2065" t="s">
        <v>1407</v>
      </c>
      <c r="AZ2065" t="s">
        <v>2932</v>
      </c>
      <c r="BB2065" t="s">
        <v>5809</v>
      </c>
      <c r="BD2065" t="b">
        <v>0</v>
      </c>
      <c r="BH2065" t="s">
        <v>406</v>
      </c>
      <c r="BI2065" t="s">
        <v>549</v>
      </c>
      <c r="BL2065" t="s">
        <v>5810</v>
      </c>
      <c r="BM2065" t="s">
        <v>202</v>
      </c>
      <c r="BN2065" t="s">
        <v>203</v>
      </c>
      <c r="BQ2065" t="s">
        <v>204</v>
      </c>
      <c r="BR2065" t="b">
        <v>0</v>
      </c>
      <c r="BT2065" t="b">
        <v>0</v>
      </c>
      <c r="BW2065" t="s">
        <v>97</v>
      </c>
      <c r="BX2065" t="b">
        <v>0</v>
      </c>
      <c r="BY2065" s="2">
        <v>44376.857569444444</v>
      </c>
      <c r="CB2065" t="b">
        <v>0</v>
      </c>
      <c r="CC2065" t="b">
        <v>0</v>
      </c>
      <c r="CF2065">
        <v>85000</v>
      </c>
      <c r="CH2065">
        <v>0</v>
      </c>
      <c r="CI2065">
        <v>0</v>
      </c>
      <c r="CJ2065">
        <v>0</v>
      </c>
      <c r="CK2065">
        <f>YEAR(tbl_Opportunity[[#This Row],[Close Date]])</f>
        <v>2019</v>
      </c>
    </row>
    <row r="2066" spans="1:89">
      <c r="A2066" t="s">
        <v>1542</v>
      </c>
      <c r="B2066" t="b">
        <v>0</v>
      </c>
      <c r="D2066" t="b">
        <v>0</v>
      </c>
      <c r="E2066" t="s">
        <v>2829</v>
      </c>
      <c r="H2066" s="1">
        <v>44196</v>
      </c>
      <c r="I2066" t="b">
        <v>1</v>
      </c>
      <c r="J2066" t="s">
        <v>2629</v>
      </c>
      <c r="L2066" t="s">
        <v>5811</v>
      </c>
      <c r="O2066" t="s">
        <v>152</v>
      </c>
      <c r="P2066" t="b">
        <v>0</v>
      </c>
      <c r="Q2066" s="2">
        <v>43817.966365740744</v>
      </c>
      <c r="R2066" s="1"/>
      <c r="S2066" t="b">
        <v>0</v>
      </c>
      <c r="U2066" s="1"/>
      <c r="V2066" t="b">
        <v>0</v>
      </c>
      <c r="W2066" s="1">
        <v>43922</v>
      </c>
      <c r="X2066">
        <v>4</v>
      </c>
      <c r="Y2066">
        <v>2020</v>
      </c>
      <c r="Z2066" t="s">
        <v>90</v>
      </c>
      <c r="AA2066" t="s">
        <v>90</v>
      </c>
      <c r="AB2066" t="b">
        <v>0</v>
      </c>
      <c r="AC2066" t="b">
        <v>0</v>
      </c>
      <c r="AE2066" t="b">
        <v>0</v>
      </c>
      <c r="AF2066" t="b">
        <v>0</v>
      </c>
      <c r="AG2066" t="b">
        <v>0</v>
      </c>
      <c r="AH2066" t="s">
        <v>4366</v>
      </c>
      <c r="AI2066" t="b">
        <v>0</v>
      </c>
      <c r="AJ2066" t="s">
        <v>211</v>
      </c>
      <c r="AK2066" t="b">
        <v>0</v>
      </c>
      <c r="AL2066" s="1">
        <v>43901</v>
      </c>
      <c r="AM2066" t="s">
        <v>162</v>
      </c>
      <c r="AN2066" s="2">
        <v>44296.959062499998</v>
      </c>
      <c r="AP2066" s="2">
        <v>43992.881469907406</v>
      </c>
      <c r="AQ2066" s="1"/>
      <c r="AS2066" t="b">
        <v>0</v>
      </c>
      <c r="AV2066" t="s">
        <v>176</v>
      </c>
      <c r="AY2066" t="s">
        <v>236</v>
      </c>
      <c r="AZ2066" t="s">
        <v>237</v>
      </c>
      <c r="BB2066" t="s">
        <v>5812</v>
      </c>
      <c r="BD2066" t="b">
        <v>0</v>
      </c>
      <c r="BH2066" t="s">
        <v>314</v>
      </c>
      <c r="BI2066" t="s">
        <v>549</v>
      </c>
      <c r="BJ2066" t="s">
        <v>216</v>
      </c>
      <c r="BL2066" t="s">
        <v>5811</v>
      </c>
      <c r="BM2066" t="s">
        <v>202</v>
      </c>
      <c r="BN2066" t="s">
        <v>203</v>
      </c>
      <c r="BQ2066" t="s">
        <v>204</v>
      </c>
      <c r="BR2066" t="b">
        <v>0</v>
      </c>
      <c r="BT2066" t="b">
        <v>0</v>
      </c>
      <c r="BW2066" t="s">
        <v>97</v>
      </c>
      <c r="BX2066" t="b">
        <v>0</v>
      </c>
      <c r="BY2066" s="2">
        <v>44376.857581018521</v>
      </c>
      <c r="CB2066" t="b">
        <v>0</v>
      </c>
      <c r="CC2066" t="b">
        <v>0</v>
      </c>
      <c r="CI2066">
        <v>0</v>
      </c>
      <c r="CJ2066">
        <v>0</v>
      </c>
      <c r="CK2066">
        <f>YEAR(tbl_Opportunity[[#This Row],[Close Date]])</f>
        <v>2020</v>
      </c>
    </row>
    <row r="2067" spans="1:89">
      <c r="A2067" t="s">
        <v>2921</v>
      </c>
      <c r="B2067" t="b">
        <v>0</v>
      </c>
      <c r="D2067" t="b">
        <v>0</v>
      </c>
      <c r="H2067" s="1">
        <v>44561</v>
      </c>
      <c r="I2067" t="b">
        <v>1</v>
      </c>
      <c r="J2067" t="s">
        <v>235</v>
      </c>
      <c r="L2067" t="s">
        <v>5813</v>
      </c>
      <c r="O2067" t="s">
        <v>194</v>
      </c>
      <c r="P2067" t="b">
        <v>0</v>
      </c>
      <c r="Q2067" s="2">
        <v>43521.446493055555</v>
      </c>
      <c r="R2067" s="1"/>
      <c r="S2067" t="b">
        <v>0</v>
      </c>
      <c r="U2067" s="1"/>
      <c r="V2067" t="b">
        <v>0</v>
      </c>
      <c r="W2067" s="1">
        <v>44287</v>
      </c>
      <c r="X2067">
        <v>4</v>
      </c>
      <c r="Y2067">
        <v>2021</v>
      </c>
      <c r="Z2067" t="s">
        <v>90</v>
      </c>
      <c r="AA2067" t="s">
        <v>90</v>
      </c>
      <c r="AB2067" t="b">
        <v>0</v>
      </c>
      <c r="AC2067" t="b">
        <v>0</v>
      </c>
      <c r="AE2067" t="b">
        <v>0</v>
      </c>
      <c r="AF2067" t="b">
        <v>0</v>
      </c>
      <c r="AG2067" t="b">
        <v>0</v>
      </c>
      <c r="AH2067" t="s">
        <v>4366</v>
      </c>
      <c r="AI2067" t="b">
        <v>0</v>
      </c>
      <c r="AJ2067" t="s">
        <v>211</v>
      </c>
      <c r="AK2067" t="b">
        <v>0</v>
      </c>
      <c r="AL2067" s="1"/>
      <c r="AM2067" t="s">
        <v>162</v>
      </c>
      <c r="AN2067" s="2">
        <v>44297.83829861111</v>
      </c>
      <c r="AP2067" s="2">
        <v>44280.458541666667</v>
      </c>
      <c r="AQ2067" s="1"/>
      <c r="AS2067" t="b">
        <v>0</v>
      </c>
      <c r="AV2067" t="s">
        <v>213</v>
      </c>
      <c r="AY2067" t="s">
        <v>236</v>
      </c>
      <c r="AZ2067" t="s">
        <v>300</v>
      </c>
      <c r="BB2067" t="s">
        <v>5814</v>
      </c>
      <c r="BD2067" t="b">
        <v>0</v>
      </c>
      <c r="BH2067" t="s">
        <v>194</v>
      </c>
      <c r="BI2067" t="s">
        <v>2055</v>
      </c>
      <c r="BJ2067" t="s">
        <v>216</v>
      </c>
      <c r="BL2067" t="s">
        <v>5813</v>
      </c>
      <c r="BM2067" t="s">
        <v>202</v>
      </c>
      <c r="BN2067" t="s">
        <v>203</v>
      </c>
      <c r="BQ2067" t="s">
        <v>204</v>
      </c>
      <c r="BR2067" t="b">
        <v>0</v>
      </c>
      <c r="BT2067" t="b">
        <v>0</v>
      </c>
      <c r="BW2067" t="s">
        <v>97</v>
      </c>
      <c r="BX2067" t="b">
        <v>0</v>
      </c>
      <c r="BY2067" s="2">
        <v>44376.857569444444</v>
      </c>
      <c r="BZ2067" t="s">
        <v>265</v>
      </c>
      <c r="CB2067" t="b">
        <v>0</v>
      </c>
      <c r="CC2067" t="b">
        <v>0</v>
      </c>
      <c r="CF2067">
        <v>70950</v>
      </c>
      <c r="CH2067">
        <v>0</v>
      </c>
      <c r="CI2067">
        <v>0</v>
      </c>
      <c r="CJ2067">
        <v>0</v>
      </c>
      <c r="CK2067">
        <f>YEAR(tbl_Opportunity[[#This Row],[Close Date]])</f>
        <v>2021</v>
      </c>
    </row>
    <row r="2068" spans="1:89">
      <c r="A2068" t="s">
        <v>2408</v>
      </c>
      <c r="B2068" t="b">
        <v>0</v>
      </c>
      <c r="D2068" t="b">
        <v>0</v>
      </c>
      <c r="H2068" s="1">
        <v>44147</v>
      </c>
      <c r="I2068" t="b">
        <v>1</v>
      </c>
      <c r="J2068" t="s">
        <v>193</v>
      </c>
      <c r="L2068" t="s">
        <v>5815</v>
      </c>
      <c r="O2068" t="s">
        <v>194</v>
      </c>
      <c r="P2068" t="b">
        <v>0</v>
      </c>
      <c r="Q2068" s="2">
        <v>43545.374328703707</v>
      </c>
      <c r="R2068" s="1"/>
      <c r="S2068" t="b">
        <v>0</v>
      </c>
      <c r="U2068" s="1"/>
      <c r="V2068" t="b">
        <v>0</v>
      </c>
      <c r="W2068" s="1">
        <v>43922</v>
      </c>
      <c r="X2068">
        <v>4</v>
      </c>
      <c r="Y2068">
        <v>2020</v>
      </c>
      <c r="Z2068" t="s">
        <v>90</v>
      </c>
      <c r="AA2068" t="s">
        <v>90</v>
      </c>
      <c r="AB2068" t="b">
        <v>0</v>
      </c>
      <c r="AC2068" t="b">
        <v>0</v>
      </c>
      <c r="AE2068" t="b">
        <v>0</v>
      </c>
      <c r="AF2068" t="b">
        <v>0</v>
      </c>
      <c r="AG2068" t="b">
        <v>0</v>
      </c>
      <c r="AH2068" t="s">
        <v>4366</v>
      </c>
      <c r="AI2068" t="b">
        <v>0</v>
      </c>
      <c r="AJ2068" t="s">
        <v>211</v>
      </c>
      <c r="AK2068" t="b">
        <v>0</v>
      </c>
      <c r="AL2068" s="1">
        <v>43705</v>
      </c>
      <c r="AM2068" t="s">
        <v>162</v>
      </c>
      <c r="AN2068" s="2">
        <v>44296.959062499998</v>
      </c>
      <c r="AP2068" s="2">
        <v>44149.698020833333</v>
      </c>
      <c r="AQ2068" s="1"/>
      <c r="AS2068" t="b">
        <v>0</v>
      </c>
      <c r="AV2068" t="s">
        <v>176</v>
      </c>
      <c r="AY2068" t="s">
        <v>236</v>
      </c>
      <c r="AZ2068" t="s">
        <v>300</v>
      </c>
      <c r="BB2068" t="s">
        <v>5816</v>
      </c>
      <c r="BD2068" t="b">
        <v>0</v>
      </c>
      <c r="BH2068" t="s">
        <v>194</v>
      </c>
      <c r="BL2068" t="s">
        <v>5815</v>
      </c>
      <c r="BM2068" t="s">
        <v>202</v>
      </c>
      <c r="BN2068" t="s">
        <v>203</v>
      </c>
      <c r="BQ2068" t="s">
        <v>204</v>
      </c>
      <c r="BR2068" t="b">
        <v>0</v>
      </c>
      <c r="BT2068" t="b">
        <v>0</v>
      </c>
      <c r="BW2068" t="s">
        <v>97</v>
      </c>
      <c r="BX2068" t="b">
        <v>0</v>
      </c>
      <c r="BY2068" s="2">
        <v>44376.857569444444</v>
      </c>
      <c r="BZ2068" t="s">
        <v>265</v>
      </c>
      <c r="CB2068" t="b">
        <v>0</v>
      </c>
      <c r="CC2068" t="b">
        <v>0</v>
      </c>
      <c r="CI2068">
        <v>0</v>
      </c>
      <c r="CJ2068">
        <v>0</v>
      </c>
      <c r="CK2068">
        <f>YEAR(tbl_Opportunity[[#This Row],[Close Date]])</f>
        <v>2020</v>
      </c>
    </row>
    <row r="2069" spans="1:89">
      <c r="A2069" t="s">
        <v>5817</v>
      </c>
      <c r="B2069" t="b">
        <v>0</v>
      </c>
      <c r="D2069" t="b">
        <v>0</v>
      </c>
      <c r="H2069" s="1">
        <v>43830</v>
      </c>
      <c r="I2069" t="b">
        <v>1</v>
      </c>
      <c r="J2069" t="s">
        <v>105</v>
      </c>
      <c r="O2069" t="s">
        <v>406</v>
      </c>
      <c r="P2069" t="b">
        <v>0</v>
      </c>
      <c r="Q2069" s="2">
        <v>43628.647581018522</v>
      </c>
      <c r="R2069" s="1"/>
      <c r="S2069" t="b">
        <v>0</v>
      </c>
      <c r="U2069" s="1"/>
      <c r="V2069" t="b">
        <v>0</v>
      </c>
      <c r="W2069" s="1">
        <v>43556</v>
      </c>
      <c r="X2069">
        <v>4</v>
      </c>
      <c r="Y2069">
        <v>2019</v>
      </c>
      <c r="Z2069" t="s">
        <v>90</v>
      </c>
      <c r="AA2069" t="s">
        <v>90</v>
      </c>
      <c r="AB2069" t="b">
        <v>0</v>
      </c>
      <c r="AC2069" t="b">
        <v>0</v>
      </c>
      <c r="AE2069" t="b">
        <v>0</v>
      </c>
      <c r="AF2069" t="b">
        <v>0</v>
      </c>
      <c r="AG2069" t="b">
        <v>0</v>
      </c>
      <c r="AH2069" t="s">
        <v>4366</v>
      </c>
      <c r="AI2069" t="b">
        <v>0</v>
      </c>
      <c r="AJ2069" t="s">
        <v>211</v>
      </c>
      <c r="AK2069" t="b">
        <v>0</v>
      </c>
      <c r="AL2069" s="1">
        <v>43745</v>
      </c>
      <c r="AM2069" t="s">
        <v>162</v>
      </c>
      <c r="AN2069" s="2">
        <v>44297.83829861111</v>
      </c>
      <c r="AP2069" s="2">
        <v>43745.632037037038</v>
      </c>
      <c r="AQ2069" s="1"/>
      <c r="AS2069" t="b">
        <v>0</v>
      </c>
      <c r="AV2069" t="s">
        <v>213</v>
      </c>
      <c r="AY2069" t="s">
        <v>236</v>
      </c>
      <c r="AZ2069" t="s">
        <v>237</v>
      </c>
      <c r="BB2069" t="s">
        <v>5818</v>
      </c>
      <c r="BD2069" t="b">
        <v>0</v>
      </c>
      <c r="BE2069" t="s">
        <v>5819</v>
      </c>
      <c r="BF2069" t="s">
        <v>5820</v>
      </c>
      <c r="BH2069" t="s">
        <v>406</v>
      </c>
      <c r="BI2069" t="s">
        <v>549</v>
      </c>
      <c r="BJ2069" t="s">
        <v>196</v>
      </c>
      <c r="BL2069" t="s">
        <v>5821</v>
      </c>
      <c r="BM2069" t="s">
        <v>202</v>
      </c>
      <c r="BN2069" t="s">
        <v>203</v>
      </c>
      <c r="BQ2069" t="s">
        <v>204</v>
      </c>
      <c r="BR2069" t="b">
        <v>0</v>
      </c>
      <c r="BT2069" t="b">
        <v>0</v>
      </c>
      <c r="BW2069" t="s">
        <v>97</v>
      </c>
      <c r="BX2069" t="b">
        <v>0</v>
      </c>
      <c r="BY2069" s="2">
        <v>44376.857569444444</v>
      </c>
      <c r="CB2069" t="b">
        <v>0</v>
      </c>
      <c r="CC2069" t="b">
        <v>0</v>
      </c>
      <c r="CF2069">
        <v>85000</v>
      </c>
      <c r="CH2069">
        <v>0</v>
      </c>
      <c r="CI2069">
        <v>0</v>
      </c>
      <c r="CJ2069">
        <v>0</v>
      </c>
      <c r="CK2069">
        <f>YEAR(tbl_Opportunity[[#This Row],[Close Date]])</f>
        <v>2019</v>
      </c>
    </row>
    <row r="2070" spans="1:89">
      <c r="A2070" t="s">
        <v>5822</v>
      </c>
      <c r="B2070" t="b">
        <v>0</v>
      </c>
      <c r="D2070" t="b">
        <v>0</v>
      </c>
      <c r="H2070" s="1">
        <v>44561</v>
      </c>
      <c r="I2070" t="b">
        <v>1</v>
      </c>
      <c r="J2070" t="s">
        <v>105</v>
      </c>
      <c r="O2070" t="s">
        <v>194</v>
      </c>
      <c r="P2070" t="b">
        <v>0</v>
      </c>
      <c r="Q2070" s="2">
        <v>43571.370023148149</v>
      </c>
      <c r="R2070" s="1"/>
      <c r="S2070" t="b">
        <v>0</v>
      </c>
      <c r="U2070" s="1"/>
      <c r="V2070" t="b">
        <v>0</v>
      </c>
      <c r="W2070" s="1">
        <v>44287</v>
      </c>
      <c r="X2070">
        <v>4</v>
      </c>
      <c r="Y2070">
        <v>2021</v>
      </c>
      <c r="Z2070" t="s">
        <v>90</v>
      </c>
      <c r="AA2070" t="s">
        <v>90</v>
      </c>
      <c r="AB2070" t="b">
        <v>0</v>
      </c>
      <c r="AC2070" t="b">
        <v>0</v>
      </c>
      <c r="AE2070" t="b">
        <v>0</v>
      </c>
      <c r="AF2070" t="b">
        <v>0</v>
      </c>
      <c r="AG2070" t="b">
        <v>0</v>
      </c>
      <c r="AH2070" t="s">
        <v>4366</v>
      </c>
      <c r="AI2070" t="b">
        <v>0</v>
      </c>
      <c r="AJ2070" t="s">
        <v>211</v>
      </c>
      <c r="AK2070" t="b">
        <v>0</v>
      </c>
      <c r="AL2070" s="1"/>
      <c r="AM2070" t="s">
        <v>162</v>
      </c>
      <c r="AN2070" s="2">
        <v>44297.856377314813</v>
      </c>
      <c r="AP2070" s="2">
        <v>44063.488321759258</v>
      </c>
      <c r="AQ2070" s="1"/>
      <c r="AS2070" t="b">
        <v>0</v>
      </c>
      <c r="AV2070" t="s">
        <v>153</v>
      </c>
      <c r="AY2070" t="s">
        <v>236</v>
      </c>
      <c r="BB2070" t="s">
        <v>5823</v>
      </c>
      <c r="BD2070" t="b">
        <v>0</v>
      </c>
      <c r="BF2070" t="s">
        <v>5824</v>
      </c>
      <c r="BH2070" t="s">
        <v>194</v>
      </c>
      <c r="BJ2070" t="s">
        <v>196</v>
      </c>
      <c r="BL2070" t="s">
        <v>5825</v>
      </c>
      <c r="BM2070" t="s">
        <v>202</v>
      </c>
      <c r="BN2070" t="s">
        <v>203</v>
      </c>
      <c r="BQ2070" t="s">
        <v>204</v>
      </c>
      <c r="BR2070" t="b">
        <v>0</v>
      </c>
      <c r="BT2070" t="b">
        <v>0</v>
      </c>
      <c r="BW2070" t="s">
        <v>97</v>
      </c>
      <c r="BX2070" t="b">
        <v>0</v>
      </c>
      <c r="BY2070" s="2">
        <v>44376.857569444444</v>
      </c>
      <c r="BZ2070" t="s">
        <v>265</v>
      </c>
      <c r="CB2070" t="b">
        <v>0</v>
      </c>
      <c r="CC2070" t="b">
        <v>0</v>
      </c>
      <c r="CI2070">
        <v>0</v>
      </c>
      <c r="CJ2070">
        <v>0</v>
      </c>
      <c r="CK2070">
        <f>YEAR(tbl_Opportunity[[#This Row],[Close Date]])</f>
        <v>2021</v>
      </c>
    </row>
    <row r="2071" spans="1:89">
      <c r="A2071" t="s">
        <v>5805</v>
      </c>
      <c r="B2071" t="b">
        <v>0</v>
      </c>
      <c r="D2071" t="b">
        <v>0</v>
      </c>
      <c r="H2071" s="1">
        <v>43829</v>
      </c>
      <c r="I2071" t="b">
        <v>1</v>
      </c>
      <c r="J2071" t="s">
        <v>429</v>
      </c>
      <c r="O2071" t="s">
        <v>406</v>
      </c>
      <c r="P2071" t="b">
        <v>0</v>
      </c>
      <c r="Q2071" s="2">
        <v>43600.570532407408</v>
      </c>
      <c r="R2071" s="1"/>
      <c r="S2071" t="b">
        <v>0</v>
      </c>
      <c r="U2071" s="1"/>
      <c r="V2071" t="b">
        <v>0</v>
      </c>
      <c r="W2071" s="1">
        <v>43556</v>
      </c>
      <c r="X2071">
        <v>4</v>
      </c>
      <c r="Y2071">
        <v>2019</v>
      </c>
      <c r="Z2071" t="s">
        <v>90</v>
      </c>
      <c r="AA2071" t="s">
        <v>90</v>
      </c>
      <c r="AB2071" t="b">
        <v>0</v>
      </c>
      <c r="AC2071" t="b">
        <v>0</v>
      </c>
      <c r="AE2071" t="b">
        <v>0</v>
      </c>
      <c r="AF2071" t="b">
        <v>0</v>
      </c>
      <c r="AG2071" t="b">
        <v>0</v>
      </c>
      <c r="AH2071" t="s">
        <v>4366</v>
      </c>
      <c r="AI2071" t="b">
        <v>0</v>
      </c>
      <c r="AJ2071" t="s">
        <v>574</v>
      </c>
      <c r="AK2071" t="b">
        <v>0</v>
      </c>
      <c r="AL2071" s="1">
        <v>43626</v>
      </c>
      <c r="AM2071" t="s">
        <v>162</v>
      </c>
      <c r="AN2071" s="2">
        <v>44297.853877314818</v>
      </c>
      <c r="AP2071" s="2">
        <v>43780.13486111111</v>
      </c>
      <c r="AQ2071" s="1"/>
      <c r="AS2071" t="b">
        <v>0</v>
      </c>
      <c r="AV2071" t="s">
        <v>213</v>
      </c>
      <c r="AY2071" t="s">
        <v>236</v>
      </c>
      <c r="AZ2071" t="s">
        <v>300</v>
      </c>
      <c r="BB2071" t="s">
        <v>5826</v>
      </c>
      <c r="BD2071" t="b">
        <v>0</v>
      </c>
      <c r="BF2071" t="s">
        <v>5827</v>
      </c>
      <c r="BG2071" t="s">
        <v>5828</v>
      </c>
      <c r="BH2071" t="s">
        <v>406</v>
      </c>
      <c r="BI2071" t="s">
        <v>549</v>
      </c>
      <c r="BL2071" t="s">
        <v>5829</v>
      </c>
      <c r="BM2071" t="s">
        <v>202</v>
      </c>
      <c r="BN2071" t="s">
        <v>203</v>
      </c>
      <c r="BQ2071" t="s">
        <v>204</v>
      </c>
      <c r="BR2071" t="b">
        <v>0</v>
      </c>
      <c r="BT2071" t="b">
        <v>0</v>
      </c>
      <c r="BW2071" t="s">
        <v>97</v>
      </c>
      <c r="BX2071" t="b">
        <v>0</v>
      </c>
      <c r="BY2071" s="2">
        <v>44376.857569444444</v>
      </c>
      <c r="CB2071" t="b">
        <v>0</v>
      </c>
      <c r="CC2071" t="b">
        <v>0</v>
      </c>
      <c r="CF2071">
        <v>80000</v>
      </c>
      <c r="CH2071">
        <v>0</v>
      </c>
      <c r="CI2071">
        <v>0</v>
      </c>
      <c r="CJ2071">
        <v>0</v>
      </c>
      <c r="CK2071">
        <f>YEAR(tbl_Opportunity[[#This Row],[Close Date]])</f>
        <v>2019</v>
      </c>
    </row>
    <row r="2072" spans="1:89">
      <c r="A2072" t="s">
        <v>5830</v>
      </c>
      <c r="B2072" t="b">
        <v>0</v>
      </c>
      <c r="D2072" t="b">
        <v>0</v>
      </c>
      <c r="H2072" s="1">
        <v>43830</v>
      </c>
      <c r="I2072" t="b">
        <v>1</v>
      </c>
      <c r="J2072" t="s">
        <v>140</v>
      </c>
      <c r="L2072" t="s">
        <v>5831</v>
      </c>
      <c r="O2072" t="s">
        <v>272</v>
      </c>
      <c r="P2072" t="b">
        <v>0</v>
      </c>
      <c r="Q2072" s="2">
        <v>43601.642766203702</v>
      </c>
      <c r="R2072" s="1"/>
      <c r="S2072" t="b">
        <v>0</v>
      </c>
      <c r="U2072" s="1"/>
      <c r="V2072" t="b">
        <v>0</v>
      </c>
      <c r="W2072" s="1">
        <v>43556</v>
      </c>
      <c r="X2072">
        <v>4</v>
      </c>
      <c r="Y2072">
        <v>2019</v>
      </c>
      <c r="Z2072" t="s">
        <v>90</v>
      </c>
      <c r="AA2072" t="s">
        <v>90</v>
      </c>
      <c r="AB2072" t="b">
        <v>0</v>
      </c>
      <c r="AC2072" t="b">
        <v>0</v>
      </c>
      <c r="AE2072" t="b">
        <v>0</v>
      </c>
      <c r="AF2072" t="b">
        <v>0</v>
      </c>
      <c r="AG2072" t="b">
        <v>0</v>
      </c>
      <c r="AH2072" t="s">
        <v>4366</v>
      </c>
      <c r="AI2072" t="b">
        <v>0</v>
      </c>
      <c r="AJ2072" t="s">
        <v>195</v>
      </c>
      <c r="AK2072" t="b">
        <v>0</v>
      </c>
      <c r="AL2072" s="1">
        <v>43599</v>
      </c>
      <c r="AM2072" t="s">
        <v>162</v>
      </c>
      <c r="AN2072" s="2">
        <v>44297.83829861111</v>
      </c>
      <c r="AP2072" s="2">
        <v>43644.718993055554</v>
      </c>
      <c r="AQ2072" s="1"/>
      <c r="AS2072" t="b">
        <v>0</v>
      </c>
      <c r="AV2072" t="s">
        <v>213</v>
      </c>
      <c r="AY2072" t="s">
        <v>236</v>
      </c>
      <c r="AZ2072" t="s">
        <v>237</v>
      </c>
      <c r="BB2072" t="s">
        <v>5832</v>
      </c>
      <c r="BD2072" t="b">
        <v>0</v>
      </c>
      <c r="BH2072" t="s">
        <v>199</v>
      </c>
      <c r="BJ2072" t="s">
        <v>216</v>
      </c>
      <c r="BL2072" t="s">
        <v>5831</v>
      </c>
      <c r="BM2072" t="s">
        <v>202</v>
      </c>
      <c r="BN2072" t="s">
        <v>203</v>
      </c>
      <c r="BQ2072" t="s">
        <v>204</v>
      </c>
      <c r="BR2072" t="b">
        <v>0</v>
      </c>
      <c r="BT2072" t="b">
        <v>0</v>
      </c>
      <c r="BW2072" t="s">
        <v>97</v>
      </c>
      <c r="BX2072" t="b">
        <v>0</v>
      </c>
      <c r="BY2072" s="2">
        <v>44376.857569444444</v>
      </c>
      <c r="CB2072" t="b">
        <v>0</v>
      </c>
      <c r="CC2072" t="b">
        <v>0</v>
      </c>
      <c r="CI2072">
        <v>0</v>
      </c>
      <c r="CJ2072">
        <v>0</v>
      </c>
      <c r="CK2072">
        <f>YEAR(tbl_Opportunity[[#This Row],[Close Date]])</f>
        <v>2019</v>
      </c>
    </row>
    <row r="2073" spans="1:89">
      <c r="A2073" t="s">
        <v>2314</v>
      </c>
      <c r="B2073" t="b">
        <v>0</v>
      </c>
      <c r="D2073" t="b">
        <v>0</v>
      </c>
      <c r="H2073" s="1">
        <v>44561</v>
      </c>
      <c r="I2073" t="b">
        <v>1</v>
      </c>
      <c r="J2073" t="s">
        <v>111</v>
      </c>
      <c r="L2073" t="s">
        <v>4274</v>
      </c>
      <c r="O2073" t="s">
        <v>272</v>
      </c>
      <c r="P2073" t="b">
        <v>0</v>
      </c>
      <c r="Q2073" s="2">
        <v>43745.631597222222</v>
      </c>
      <c r="R2073" s="1"/>
      <c r="S2073" t="b">
        <v>0</v>
      </c>
      <c r="U2073" s="1"/>
      <c r="V2073" t="b">
        <v>0</v>
      </c>
      <c r="W2073" s="1">
        <v>44287</v>
      </c>
      <c r="X2073">
        <v>4</v>
      </c>
      <c r="Y2073">
        <v>2021</v>
      </c>
      <c r="Z2073" t="s">
        <v>90</v>
      </c>
      <c r="AA2073" t="s">
        <v>90</v>
      </c>
      <c r="AB2073" t="b">
        <v>0</v>
      </c>
      <c r="AC2073" t="b">
        <v>0</v>
      </c>
      <c r="AE2073" t="b">
        <v>0</v>
      </c>
      <c r="AF2073" t="b">
        <v>0</v>
      </c>
      <c r="AG2073" t="b">
        <v>0</v>
      </c>
      <c r="AH2073" t="s">
        <v>3190</v>
      </c>
      <c r="AI2073" t="b">
        <v>0</v>
      </c>
      <c r="AJ2073" t="s">
        <v>211</v>
      </c>
      <c r="AK2073" t="b">
        <v>0</v>
      </c>
      <c r="AL2073" s="1"/>
      <c r="AM2073" t="s">
        <v>162</v>
      </c>
      <c r="AN2073" s="2">
        <v>44296.959062499998</v>
      </c>
      <c r="AP2073" s="2">
        <v>44064.404918981483</v>
      </c>
      <c r="AQ2073" s="1"/>
      <c r="AS2073" t="b">
        <v>0</v>
      </c>
      <c r="AV2073" t="s">
        <v>197</v>
      </c>
      <c r="AY2073" t="s">
        <v>236</v>
      </c>
      <c r="AZ2073" t="s">
        <v>300</v>
      </c>
      <c r="BB2073" t="s">
        <v>5833</v>
      </c>
      <c r="BD2073" t="b">
        <v>0</v>
      </c>
      <c r="BG2073" t="s">
        <v>3256</v>
      </c>
      <c r="BH2073" t="s">
        <v>194</v>
      </c>
      <c r="BI2073" t="s">
        <v>549</v>
      </c>
      <c r="BL2073" t="s">
        <v>4274</v>
      </c>
      <c r="BM2073" t="s">
        <v>202</v>
      </c>
      <c r="BN2073" t="s">
        <v>203</v>
      </c>
      <c r="BQ2073" t="s">
        <v>204</v>
      </c>
      <c r="BR2073" t="b">
        <v>0</v>
      </c>
      <c r="BT2073" t="b">
        <v>0</v>
      </c>
      <c r="BV2073" t="s">
        <v>4274</v>
      </c>
      <c r="BW2073" t="s">
        <v>97</v>
      </c>
      <c r="BX2073" t="b">
        <v>0</v>
      </c>
      <c r="BY2073" s="2">
        <v>44376.857569444444</v>
      </c>
      <c r="BZ2073" t="s">
        <v>265</v>
      </c>
      <c r="CB2073" t="b">
        <v>0</v>
      </c>
      <c r="CC2073" t="b">
        <v>0</v>
      </c>
      <c r="CI2073">
        <v>0</v>
      </c>
      <c r="CJ2073">
        <v>0</v>
      </c>
      <c r="CK2073">
        <f>YEAR(tbl_Opportunity[[#This Row],[Close Date]])</f>
        <v>2021</v>
      </c>
    </row>
    <row r="2074" spans="1:89">
      <c r="A2074" t="s">
        <v>5834</v>
      </c>
      <c r="B2074" t="b">
        <v>0</v>
      </c>
      <c r="D2074" t="b">
        <v>0</v>
      </c>
      <c r="H2074" s="1">
        <v>43830</v>
      </c>
      <c r="I2074" t="b">
        <v>1</v>
      </c>
      <c r="J2074" t="s">
        <v>140</v>
      </c>
      <c r="L2074" t="s">
        <v>5835</v>
      </c>
      <c r="O2074" t="s">
        <v>152</v>
      </c>
      <c r="P2074" t="b">
        <v>0</v>
      </c>
      <c r="Q2074" s="2">
        <v>43820.828935185185</v>
      </c>
      <c r="R2074" s="1"/>
      <c r="S2074" t="b">
        <v>0</v>
      </c>
      <c r="U2074" s="1"/>
      <c r="V2074" t="b">
        <v>0</v>
      </c>
      <c r="W2074" s="1">
        <v>43556</v>
      </c>
      <c r="X2074">
        <v>4</v>
      </c>
      <c r="Y2074">
        <v>2019</v>
      </c>
      <c r="Z2074" t="s">
        <v>90</v>
      </c>
      <c r="AA2074" t="s">
        <v>90</v>
      </c>
      <c r="AB2074" t="b">
        <v>0</v>
      </c>
      <c r="AC2074" t="b">
        <v>0</v>
      </c>
      <c r="AE2074" t="b">
        <v>0</v>
      </c>
      <c r="AF2074" t="b">
        <v>0</v>
      </c>
      <c r="AG2074" t="b">
        <v>0</v>
      </c>
      <c r="AH2074" t="s">
        <v>4366</v>
      </c>
      <c r="AI2074" t="b">
        <v>0</v>
      </c>
      <c r="AK2074" t="b">
        <v>0</v>
      </c>
      <c r="AL2074" s="1"/>
      <c r="AM2074" t="s">
        <v>162</v>
      </c>
      <c r="AN2074" s="2">
        <v>44297.84920138889</v>
      </c>
      <c r="AP2074" s="2">
        <v>44235.765972222223</v>
      </c>
      <c r="AQ2074" s="1"/>
      <c r="AS2074" t="b">
        <v>0</v>
      </c>
      <c r="AV2074" t="s">
        <v>93</v>
      </c>
      <c r="BB2074" t="s">
        <v>5836</v>
      </c>
      <c r="BD2074" t="b">
        <v>0</v>
      </c>
      <c r="BH2074" t="s">
        <v>215</v>
      </c>
      <c r="BJ2074" t="s">
        <v>216</v>
      </c>
      <c r="BL2074" t="s">
        <v>5835</v>
      </c>
      <c r="BN2074" t="s">
        <v>2414</v>
      </c>
      <c r="BQ2074" t="s">
        <v>165</v>
      </c>
      <c r="BR2074" t="b">
        <v>0</v>
      </c>
      <c r="BT2074" t="b">
        <v>0</v>
      </c>
      <c r="BW2074" t="s">
        <v>97</v>
      </c>
      <c r="BX2074" t="b">
        <v>0</v>
      </c>
      <c r="BY2074" s="2">
        <v>44376.857581018521</v>
      </c>
      <c r="CB2074" t="b">
        <v>0</v>
      </c>
      <c r="CC2074" t="b">
        <v>0</v>
      </c>
      <c r="CI2074">
        <v>0</v>
      </c>
      <c r="CJ2074">
        <v>0</v>
      </c>
      <c r="CK2074">
        <f>YEAR(tbl_Opportunity[[#This Row],[Close Date]])</f>
        <v>2019</v>
      </c>
    </row>
    <row r="2075" spans="1:89">
      <c r="A2075" t="s">
        <v>5837</v>
      </c>
      <c r="B2075" t="b">
        <v>0</v>
      </c>
      <c r="D2075" t="b">
        <v>0</v>
      </c>
      <c r="H2075" s="1">
        <v>40629</v>
      </c>
      <c r="I2075" t="b">
        <v>1</v>
      </c>
      <c r="O2075" t="s">
        <v>89</v>
      </c>
      <c r="P2075" t="b">
        <v>0</v>
      </c>
      <c r="Q2075" s="2">
        <v>41436.707789351851</v>
      </c>
      <c r="R2075" s="1"/>
      <c r="S2075" t="b">
        <v>0</v>
      </c>
      <c r="U2075" s="1"/>
      <c r="V2075" t="b">
        <v>0</v>
      </c>
      <c r="W2075" s="1">
        <v>40544</v>
      </c>
      <c r="X2075">
        <v>1</v>
      </c>
      <c r="Y2075">
        <v>2011</v>
      </c>
      <c r="Z2075" t="s">
        <v>90</v>
      </c>
      <c r="AA2075" t="s">
        <v>90</v>
      </c>
      <c r="AB2075" t="b">
        <v>0</v>
      </c>
      <c r="AC2075" t="b">
        <v>0</v>
      </c>
      <c r="AE2075" t="b">
        <v>0</v>
      </c>
      <c r="AF2075" t="b">
        <v>0</v>
      </c>
      <c r="AG2075" t="b">
        <v>0</v>
      </c>
      <c r="AH2075" t="s">
        <v>4808</v>
      </c>
      <c r="AI2075" t="b">
        <v>0</v>
      </c>
      <c r="AK2075" t="b">
        <v>0</v>
      </c>
      <c r="AL2075" s="1"/>
      <c r="AM2075" t="s">
        <v>92</v>
      </c>
      <c r="AN2075" s="2">
        <v>43836.76290509259</v>
      </c>
      <c r="AP2075" s="2">
        <v>43836.76290509259</v>
      </c>
      <c r="AQ2075" s="1"/>
      <c r="AS2075" t="b">
        <v>0</v>
      </c>
      <c r="AV2075" t="s">
        <v>176</v>
      </c>
      <c r="BB2075" t="s">
        <v>5838</v>
      </c>
      <c r="BC2075" t="s">
        <v>5839</v>
      </c>
      <c r="BD2075" t="b">
        <v>0</v>
      </c>
      <c r="BH2075" t="s">
        <v>89</v>
      </c>
      <c r="BQ2075" t="s">
        <v>96</v>
      </c>
      <c r="BR2075" t="b">
        <v>0</v>
      </c>
      <c r="BT2075" t="b">
        <v>0</v>
      </c>
      <c r="BW2075" t="s">
        <v>97</v>
      </c>
      <c r="BX2075" t="b">
        <v>0</v>
      </c>
      <c r="BY2075" s="2">
        <v>44376.857581018521</v>
      </c>
      <c r="CB2075" t="b">
        <v>0</v>
      </c>
      <c r="CC2075" t="b">
        <v>0</v>
      </c>
      <c r="CF2075">
        <v>140000</v>
      </c>
      <c r="CH2075">
        <v>0</v>
      </c>
      <c r="CI2075">
        <v>0</v>
      </c>
      <c r="CJ2075">
        <v>0</v>
      </c>
      <c r="CK2075">
        <f>YEAR(tbl_Opportunity[[#This Row],[Close Date]])</f>
        <v>2011</v>
      </c>
    </row>
    <row r="2076" spans="1:89">
      <c r="A2076" t="s">
        <v>5840</v>
      </c>
      <c r="B2076" t="b">
        <v>0</v>
      </c>
      <c r="D2076" t="b">
        <v>0</v>
      </c>
      <c r="H2076" s="1">
        <v>40629</v>
      </c>
      <c r="I2076" t="b">
        <v>1</v>
      </c>
      <c r="J2076" t="s">
        <v>105</v>
      </c>
      <c r="O2076" t="s">
        <v>89</v>
      </c>
      <c r="P2076" t="b">
        <v>0</v>
      </c>
      <c r="Q2076" s="2">
        <v>41436.707789351851</v>
      </c>
      <c r="R2076" s="1"/>
      <c r="S2076" t="b">
        <v>0</v>
      </c>
      <c r="U2076" s="1"/>
      <c r="V2076" t="b">
        <v>0</v>
      </c>
      <c r="W2076" s="1">
        <v>40544</v>
      </c>
      <c r="X2076">
        <v>1</v>
      </c>
      <c r="Y2076">
        <v>2011</v>
      </c>
      <c r="Z2076" t="s">
        <v>90</v>
      </c>
      <c r="AA2076" t="s">
        <v>90</v>
      </c>
      <c r="AB2076" t="b">
        <v>0</v>
      </c>
      <c r="AC2076" t="b">
        <v>0</v>
      </c>
      <c r="AE2076" t="b">
        <v>0</v>
      </c>
      <c r="AF2076" t="b">
        <v>0</v>
      </c>
      <c r="AG2076" t="b">
        <v>0</v>
      </c>
      <c r="AI2076" t="b">
        <v>0</v>
      </c>
      <c r="AK2076" t="b">
        <v>0</v>
      </c>
      <c r="AL2076" s="1"/>
      <c r="AM2076" t="s">
        <v>92</v>
      </c>
      <c r="AN2076" s="2">
        <v>43836.76290509259</v>
      </c>
      <c r="AP2076" s="2">
        <v>43836.76290509259</v>
      </c>
      <c r="AQ2076" s="1"/>
      <c r="AS2076" t="b">
        <v>0</v>
      </c>
      <c r="AV2076" t="s">
        <v>112</v>
      </c>
      <c r="BB2076" t="s">
        <v>5841</v>
      </c>
      <c r="BC2076" t="s">
        <v>5842</v>
      </c>
      <c r="BD2076" t="b">
        <v>0</v>
      </c>
      <c r="BE2076" t="s">
        <v>5843</v>
      </c>
      <c r="BH2076" t="s">
        <v>89</v>
      </c>
      <c r="BQ2076" t="s">
        <v>96</v>
      </c>
      <c r="BR2076" t="b">
        <v>0</v>
      </c>
      <c r="BT2076" t="b">
        <v>0</v>
      </c>
      <c r="BW2076" t="s">
        <v>97</v>
      </c>
      <c r="BX2076" t="b">
        <v>0</v>
      </c>
      <c r="BY2076" s="2">
        <v>44376.857581018521</v>
      </c>
      <c r="CB2076" t="b">
        <v>0</v>
      </c>
      <c r="CC2076" t="b">
        <v>0</v>
      </c>
      <c r="CF2076">
        <v>100000</v>
      </c>
      <c r="CH2076">
        <v>0</v>
      </c>
      <c r="CI2076">
        <v>0</v>
      </c>
      <c r="CJ2076">
        <v>0</v>
      </c>
      <c r="CK2076">
        <f>YEAR(tbl_Opportunity[[#This Row],[Close Date]])</f>
        <v>2011</v>
      </c>
    </row>
    <row r="2077" spans="1:89">
      <c r="A2077" t="s">
        <v>5844</v>
      </c>
      <c r="B2077" t="b">
        <v>0</v>
      </c>
      <c r="D2077" t="b">
        <v>0</v>
      </c>
      <c r="H2077" s="1">
        <v>44327</v>
      </c>
      <c r="I2077" t="b">
        <v>1</v>
      </c>
      <c r="L2077" t="s">
        <v>5845</v>
      </c>
      <c r="O2077" t="s">
        <v>3625</v>
      </c>
      <c r="P2077" t="b">
        <v>0</v>
      </c>
      <c r="Q2077" s="2">
        <v>44216.135000000002</v>
      </c>
      <c r="R2077" s="1">
        <v>44327</v>
      </c>
      <c r="S2077" t="b">
        <v>0</v>
      </c>
      <c r="T2077" t="s">
        <v>2773</v>
      </c>
      <c r="U2077" s="1">
        <v>44377</v>
      </c>
      <c r="V2077" t="b">
        <v>0</v>
      </c>
      <c r="W2077" s="1">
        <v>44228</v>
      </c>
      <c r="X2077">
        <v>2</v>
      </c>
      <c r="Y2077">
        <v>2021</v>
      </c>
      <c r="Z2077" t="s">
        <v>90</v>
      </c>
      <c r="AA2077" t="s">
        <v>90</v>
      </c>
      <c r="AB2077" t="b">
        <v>0</v>
      </c>
      <c r="AC2077" t="b">
        <v>0</v>
      </c>
      <c r="AE2077" t="b">
        <v>0</v>
      </c>
      <c r="AF2077" t="b">
        <v>0</v>
      </c>
      <c r="AG2077" t="b">
        <v>0</v>
      </c>
      <c r="AH2077" t="s">
        <v>4863</v>
      </c>
      <c r="AI2077" t="b">
        <v>0</v>
      </c>
      <c r="AK2077" t="b">
        <v>0</v>
      </c>
      <c r="AL2077" s="1"/>
      <c r="AM2077" t="s">
        <v>2991</v>
      </c>
      <c r="AN2077" s="2">
        <v>44327.765266203707</v>
      </c>
      <c r="AP2077" s="2">
        <v>44327.76525462963</v>
      </c>
      <c r="AQ2077" s="1">
        <v>44327</v>
      </c>
      <c r="AS2077" t="b">
        <v>0</v>
      </c>
      <c r="AV2077" t="s">
        <v>213</v>
      </c>
      <c r="BB2077" t="s">
        <v>5846</v>
      </c>
      <c r="BD2077" t="b">
        <v>0</v>
      </c>
      <c r="BH2077" t="s">
        <v>3625</v>
      </c>
      <c r="BI2077" t="s">
        <v>150</v>
      </c>
      <c r="BK2077" t="s">
        <v>95</v>
      </c>
      <c r="BN2077" t="s">
        <v>415</v>
      </c>
      <c r="BQ2077" t="s">
        <v>96</v>
      </c>
      <c r="BR2077" t="b">
        <v>0</v>
      </c>
      <c r="BT2077" t="b">
        <v>0</v>
      </c>
      <c r="BW2077" t="s">
        <v>97</v>
      </c>
      <c r="BX2077" t="b">
        <v>0</v>
      </c>
      <c r="BY2077" s="2">
        <v>44376.857581018521</v>
      </c>
      <c r="CB2077" t="b">
        <v>0</v>
      </c>
      <c r="CC2077" t="b">
        <v>0</v>
      </c>
      <c r="CF2077">
        <v>0</v>
      </c>
      <c r="CH2077">
        <v>0</v>
      </c>
      <c r="CI2077">
        <v>0</v>
      </c>
      <c r="CJ2077">
        <v>0</v>
      </c>
      <c r="CK2077">
        <f>YEAR(tbl_Opportunity[[#This Row],[Close Date]])</f>
        <v>2021</v>
      </c>
    </row>
    <row r="2078" spans="1:89">
      <c r="A2078" t="s">
        <v>5840</v>
      </c>
      <c r="B2078" t="b">
        <v>0</v>
      </c>
      <c r="D2078" t="b">
        <v>0</v>
      </c>
      <c r="H2078" s="1">
        <v>40688</v>
      </c>
      <c r="I2078" t="b">
        <v>1</v>
      </c>
      <c r="J2078" t="s">
        <v>105</v>
      </c>
      <c r="O2078" t="s">
        <v>89</v>
      </c>
      <c r="P2078" t="b">
        <v>0</v>
      </c>
      <c r="Q2078" s="2">
        <v>41436.707789351851</v>
      </c>
      <c r="R2078" s="1"/>
      <c r="S2078" t="b">
        <v>0</v>
      </c>
      <c r="U2078" s="1"/>
      <c r="V2078" t="b">
        <v>0</v>
      </c>
      <c r="W2078" s="1">
        <v>40575</v>
      </c>
      <c r="X2078">
        <v>2</v>
      </c>
      <c r="Y2078">
        <v>2011</v>
      </c>
      <c r="Z2078" t="s">
        <v>90</v>
      </c>
      <c r="AA2078" t="s">
        <v>90</v>
      </c>
      <c r="AB2078" t="b">
        <v>0</v>
      </c>
      <c r="AC2078" t="b">
        <v>0</v>
      </c>
      <c r="AE2078" t="b">
        <v>0</v>
      </c>
      <c r="AF2078" t="b">
        <v>0</v>
      </c>
      <c r="AG2078" t="b">
        <v>0</v>
      </c>
      <c r="AI2078" t="b">
        <v>0</v>
      </c>
      <c r="AK2078" t="b">
        <v>0</v>
      </c>
      <c r="AL2078" s="1"/>
      <c r="AM2078" t="s">
        <v>92</v>
      </c>
      <c r="AN2078" s="2">
        <v>43836.76290509259</v>
      </c>
      <c r="AP2078" s="2">
        <v>43836.76290509259</v>
      </c>
      <c r="AQ2078" s="1"/>
      <c r="AS2078" t="b">
        <v>0</v>
      </c>
      <c r="AV2078" t="s">
        <v>5847</v>
      </c>
      <c r="BB2078" t="s">
        <v>5848</v>
      </c>
      <c r="BC2078" t="s">
        <v>5839</v>
      </c>
      <c r="BD2078" t="b">
        <v>0</v>
      </c>
      <c r="BE2078" t="s">
        <v>5849</v>
      </c>
      <c r="BH2078" t="s">
        <v>89</v>
      </c>
      <c r="BQ2078" t="s">
        <v>96</v>
      </c>
      <c r="BR2078" t="b">
        <v>0</v>
      </c>
      <c r="BT2078" t="b">
        <v>0</v>
      </c>
      <c r="BW2078" t="s">
        <v>97</v>
      </c>
      <c r="BX2078" t="b">
        <v>0</v>
      </c>
      <c r="BY2078" s="2">
        <v>44376.857581018521</v>
      </c>
      <c r="CB2078" t="b">
        <v>0</v>
      </c>
      <c r="CC2078" t="b">
        <v>0</v>
      </c>
      <c r="CF2078">
        <v>20000</v>
      </c>
      <c r="CH2078">
        <v>0</v>
      </c>
      <c r="CI2078">
        <v>0</v>
      </c>
      <c r="CJ2078">
        <v>0</v>
      </c>
      <c r="CK2078">
        <f>YEAR(tbl_Opportunity[[#This Row],[Close Date]])</f>
        <v>2011</v>
      </c>
    </row>
    <row r="2079" spans="1:89">
      <c r="A2079" t="s">
        <v>5850</v>
      </c>
      <c r="B2079" t="b">
        <v>0</v>
      </c>
      <c r="D2079" t="b">
        <v>0</v>
      </c>
      <c r="H2079" s="1">
        <v>40658</v>
      </c>
      <c r="I2079" t="b">
        <v>1</v>
      </c>
      <c r="O2079" t="s">
        <v>89</v>
      </c>
      <c r="P2079" t="b">
        <v>0</v>
      </c>
      <c r="Q2079" s="2">
        <v>41436.707789351851</v>
      </c>
      <c r="R2079" s="1"/>
      <c r="S2079" t="b">
        <v>0</v>
      </c>
      <c r="U2079" s="1"/>
      <c r="V2079" t="b">
        <v>0</v>
      </c>
      <c r="W2079" s="1">
        <v>40575</v>
      </c>
      <c r="X2079">
        <v>2</v>
      </c>
      <c r="Y2079">
        <v>2011</v>
      </c>
      <c r="Z2079" t="s">
        <v>90</v>
      </c>
      <c r="AA2079" t="s">
        <v>90</v>
      </c>
      <c r="AB2079" t="b">
        <v>0</v>
      </c>
      <c r="AC2079" t="b">
        <v>0</v>
      </c>
      <c r="AE2079" t="b">
        <v>0</v>
      </c>
      <c r="AF2079" t="b">
        <v>0</v>
      </c>
      <c r="AG2079" t="b">
        <v>0</v>
      </c>
      <c r="AI2079" t="b">
        <v>0</v>
      </c>
      <c r="AK2079" t="b">
        <v>0</v>
      </c>
      <c r="AL2079" s="1"/>
      <c r="AM2079" t="s">
        <v>92</v>
      </c>
      <c r="AN2079" s="2">
        <v>43836.76290509259</v>
      </c>
      <c r="AP2079" s="2">
        <v>43836.76290509259</v>
      </c>
      <c r="AQ2079" s="1"/>
      <c r="AS2079" t="b">
        <v>0</v>
      </c>
      <c r="AV2079" t="s">
        <v>5847</v>
      </c>
      <c r="BB2079" t="s">
        <v>5851</v>
      </c>
      <c r="BC2079" t="s">
        <v>5842</v>
      </c>
      <c r="BD2079" t="b">
        <v>0</v>
      </c>
      <c r="BH2079" t="s">
        <v>89</v>
      </c>
      <c r="BQ2079" t="s">
        <v>96</v>
      </c>
      <c r="BR2079" t="b">
        <v>0</v>
      </c>
      <c r="BT2079" t="b">
        <v>0</v>
      </c>
      <c r="BW2079" t="s">
        <v>97</v>
      </c>
      <c r="BX2079" t="b">
        <v>0</v>
      </c>
      <c r="BY2079" s="2">
        <v>44376.857581018521</v>
      </c>
      <c r="CB2079" t="b">
        <v>0</v>
      </c>
      <c r="CC2079" t="b">
        <v>0</v>
      </c>
      <c r="CF2079">
        <v>40000</v>
      </c>
      <c r="CH2079">
        <v>0</v>
      </c>
      <c r="CI2079">
        <v>0</v>
      </c>
      <c r="CJ2079">
        <v>0</v>
      </c>
      <c r="CK2079">
        <f>YEAR(tbl_Opportunity[[#This Row],[Close Date]])</f>
        <v>2011</v>
      </c>
    </row>
    <row r="2080" spans="1:89">
      <c r="A2080" t="s">
        <v>5837</v>
      </c>
      <c r="B2080" t="b">
        <v>0</v>
      </c>
      <c r="D2080" t="b">
        <v>0</v>
      </c>
      <c r="H2080" s="1">
        <v>40686</v>
      </c>
      <c r="I2080" t="b">
        <v>1</v>
      </c>
      <c r="O2080" t="s">
        <v>89</v>
      </c>
      <c r="P2080" t="b">
        <v>0</v>
      </c>
      <c r="Q2080" s="2">
        <v>41436.707789351851</v>
      </c>
      <c r="R2080" s="1"/>
      <c r="S2080" t="b">
        <v>0</v>
      </c>
      <c r="U2080" s="1"/>
      <c r="V2080" t="b">
        <v>0</v>
      </c>
      <c r="W2080" s="1">
        <v>40575</v>
      </c>
      <c r="X2080">
        <v>2</v>
      </c>
      <c r="Y2080">
        <v>2011</v>
      </c>
      <c r="Z2080" t="s">
        <v>90</v>
      </c>
      <c r="AA2080" t="s">
        <v>90</v>
      </c>
      <c r="AB2080" t="b">
        <v>0</v>
      </c>
      <c r="AC2080" t="b">
        <v>0</v>
      </c>
      <c r="AE2080" t="b">
        <v>0</v>
      </c>
      <c r="AF2080" t="b">
        <v>0</v>
      </c>
      <c r="AG2080" t="b">
        <v>0</v>
      </c>
      <c r="AH2080" t="s">
        <v>4808</v>
      </c>
      <c r="AI2080" t="b">
        <v>0</v>
      </c>
      <c r="AK2080" t="b">
        <v>0</v>
      </c>
      <c r="AL2080" s="1"/>
      <c r="AM2080" t="s">
        <v>92</v>
      </c>
      <c r="AN2080" s="2">
        <v>43836.76290509259</v>
      </c>
      <c r="AP2080" s="2">
        <v>43836.76290509259</v>
      </c>
      <c r="AQ2080" s="1"/>
      <c r="AS2080" t="b">
        <v>0</v>
      </c>
      <c r="AV2080" t="s">
        <v>176</v>
      </c>
      <c r="BB2080" t="s">
        <v>5852</v>
      </c>
      <c r="BC2080" t="s">
        <v>5842</v>
      </c>
      <c r="BD2080" t="b">
        <v>0</v>
      </c>
      <c r="BH2080" t="s">
        <v>89</v>
      </c>
      <c r="BQ2080" t="s">
        <v>96</v>
      </c>
      <c r="BR2080" t="b">
        <v>0</v>
      </c>
      <c r="BT2080" t="b">
        <v>0</v>
      </c>
      <c r="BW2080" t="s">
        <v>97</v>
      </c>
      <c r="BX2080" t="b">
        <v>0</v>
      </c>
      <c r="BY2080" s="2">
        <v>44376.857581018521</v>
      </c>
      <c r="CB2080" t="b">
        <v>0</v>
      </c>
      <c r="CC2080" t="b">
        <v>0</v>
      </c>
      <c r="CF2080">
        <v>70000</v>
      </c>
      <c r="CH2080">
        <v>0</v>
      </c>
      <c r="CI2080">
        <v>0</v>
      </c>
      <c r="CJ2080">
        <v>0</v>
      </c>
      <c r="CK2080">
        <f>YEAR(tbl_Opportunity[[#This Row],[Close Date]])</f>
        <v>2011</v>
      </c>
    </row>
    <row r="2081" spans="1:89">
      <c r="A2081" t="s">
        <v>5853</v>
      </c>
      <c r="B2081" t="b">
        <v>0</v>
      </c>
      <c r="D2081" t="b">
        <v>0</v>
      </c>
      <c r="H2081" s="1">
        <v>43708</v>
      </c>
      <c r="I2081" t="b">
        <v>1</v>
      </c>
      <c r="J2081" t="s">
        <v>111</v>
      </c>
      <c r="O2081" t="s">
        <v>114</v>
      </c>
      <c r="P2081" t="b">
        <v>0</v>
      </c>
      <c r="Q2081" s="2">
        <v>43620.854618055557</v>
      </c>
      <c r="R2081" s="1"/>
      <c r="S2081" t="b">
        <v>0</v>
      </c>
      <c r="U2081" s="1"/>
      <c r="V2081" t="b">
        <v>0</v>
      </c>
      <c r="W2081" s="1">
        <v>43525</v>
      </c>
      <c r="X2081">
        <v>3</v>
      </c>
      <c r="Y2081">
        <v>2019</v>
      </c>
      <c r="Z2081" t="s">
        <v>90</v>
      </c>
      <c r="AA2081" t="s">
        <v>90</v>
      </c>
      <c r="AB2081" t="b">
        <v>0</v>
      </c>
      <c r="AC2081" t="b">
        <v>0</v>
      </c>
      <c r="AE2081" t="b">
        <v>0</v>
      </c>
      <c r="AF2081" t="b">
        <v>0</v>
      </c>
      <c r="AG2081" t="b">
        <v>0</v>
      </c>
      <c r="AH2081" t="s">
        <v>1016</v>
      </c>
      <c r="AI2081" t="b">
        <v>0</v>
      </c>
      <c r="AK2081" t="b">
        <v>0</v>
      </c>
      <c r="AL2081" s="1"/>
      <c r="AM2081" t="s">
        <v>162</v>
      </c>
      <c r="AN2081" s="2">
        <v>44297.838888888888</v>
      </c>
      <c r="AP2081" s="2">
        <v>44187.628298611111</v>
      </c>
      <c r="AQ2081" s="1"/>
      <c r="AS2081" t="b">
        <v>0</v>
      </c>
      <c r="AV2081" t="s">
        <v>213</v>
      </c>
      <c r="BB2081" t="s">
        <v>5854</v>
      </c>
      <c r="BD2081" t="b">
        <v>0</v>
      </c>
      <c r="BH2081" t="s">
        <v>114</v>
      </c>
      <c r="BI2081" t="s">
        <v>155</v>
      </c>
      <c r="BJ2081" t="s">
        <v>95</v>
      </c>
      <c r="BQ2081" t="s">
        <v>96</v>
      </c>
      <c r="BR2081" t="b">
        <v>0</v>
      </c>
      <c r="BT2081" t="b">
        <v>0</v>
      </c>
      <c r="BW2081" t="s">
        <v>97</v>
      </c>
      <c r="BX2081" t="b">
        <v>0</v>
      </c>
      <c r="BY2081" s="2">
        <v>44376.857569444444</v>
      </c>
      <c r="CB2081" t="b">
        <v>0</v>
      </c>
      <c r="CC2081" t="b">
        <v>0</v>
      </c>
      <c r="CI2081">
        <v>0</v>
      </c>
      <c r="CJ2081">
        <v>0</v>
      </c>
      <c r="CK2081">
        <f>YEAR(tbl_Opportunity[[#This Row],[Close Date]])</f>
        <v>2019</v>
      </c>
    </row>
    <row r="2082" spans="1:89">
      <c r="A2082" t="s">
        <v>5855</v>
      </c>
      <c r="B2082" t="b">
        <v>0</v>
      </c>
      <c r="D2082" t="b">
        <v>0</v>
      </c>
      <c r="H2082" s="1">
        <v>42369</v>
      </c>
      <c r="I2082" t="b">
        <v>1</v>
      </c>
      <c r="L2082" t="s">
        <v>5856</v>
      </c>
      <c r="O2082" t="s">
        <v>89</v>
      </c>
      <c r="P2082" t="b">
        <v>0</v>
      </c>
      <c r="Q2082" s="2">
        <v>42020.613321759258</v>
      </c>
      <c r="R2082" s="1"/>
      <c r="S2082" t="b">
        <v>0</v>
      </c>
      <c r="U2082" s="1"/>
      <c r="V2082" t="b">
        <v>0</v>
      </c>
      <c r="W2082" s="1">
        <v>42095</v>
      </c>
      <c r="X2082">
        <v>4</v>
      </c>
      <c r="Y2082">
        <v>2015</v>
      </c>
      <c r="Z2082" t="s">
        <v>90</v>
      </c>
      <c r="AA2082" t="s">
        <v>90</v>
      </c>
      <c r="AB2082" t="b">
        <v>0</v>
      </c>
      <c r="AC2082" t="b">
        <v>0</v>
      </c>
      <c r="AE2082" t="b">
        <v>0</v>
      </c>
      <c r="AF2082" t="b">
        <v>0</v>
      </c>
      <c r="AG2082" t="b">
        <v>0</v>
      </c>
      <c r="AH2082" t="s">
        <v>4863</v>
      </c>
      <c r="AI2082" t="b">
        <v>0</v>
      </c>
      <c r="AK2082" t="b">
        <v>0</v>
      </c>
      <c r="AL2082" s="1"/>
      <c r="AM2082" t="s">
        <v>162</v>
      </c>
      <c r="AN2082" s="2">
        <v>44297.838888888888</v>
      </c>
      <c r="AP2082" s="2">
        <v>43836.762962962966</v>
      </c>
      <c r="AQ2082" s="1"/>
      <c r="AS2082" t="b">
        <v>0</v>
      </c>
      <c r="AV2082" t="s">
        <v>213</v>
      </c>
      <c r="BB2082" t="s">
        <v>5857</v>
      </c>
      <c r="BD2082" t="b">
        <v>0</v>
      </c>
      <c r="BH2082" t="s">
        <v>89</v>
      </c>
      <c r="BI2082" t="s">
        <v>101</v>
      </c>
      <c r="BQ2082" t="s">
        <v>96</v>
      </c>
      <c r="BR2082" t="b">
        <v>0</v>
      </c>
      <c r="BT2082" t="b">
        <v>0</v>
      </c>
      <c r="BW2082" t="s">
        <v>97</v>
      </c>
      <c r="BX2082" t="b">
        <v>0</v>
      </c>
      <c r="BY2082" s="2">
        <v>44376.857581018521</v>
      </c>
      <c r="CB2082" t="b">
        <v>0</v>
      </c>
      <c r="CC2082" t="b">
        <v>0</v>
      </c>
      <c r="CF2082">
        <v>50000</v>
      </c>
      <c r="CH2082">
        <v>0</v>
      </c>
      <c r="CI2082">
        <v>0</v>
      </c>
      <c r="CJ2082">
        <v>0</v>
      </c>
      <c r="CK2082">
        <f>YEAR(tbl_Opportunity[[#This Row],[Close Date]])</f>
        <v>2015</v>
      </c>
    </row>
    <row r="2083" spans="1:89">
      <c r="A2083" t="s">
        <v>5858</v>
      </c>
      <c r="B2083" t="b">
        <v>0</v>
      </c>
      <c r="D2083" t="b">
        <v>0</v>
      </c>
      <c r="H2083" s="1">
        <v>43830</v>
      </c>
      <c r="I2083" t="b">
        <v>1</v>
      </c>
      <c r="O2083" t="s">
        <v>152</v>
      </c>
      <c r="P2083" t="b">
        <v>0</v>
      </c>
      <c r="Q2083" s="2">
        <v>43812.861238425925</v>
      </c>
      <c r="R2083" s="1"/>
      <c r="S2083" t="b">
        <v>0</v>
      </c>
      <c r="U2083" s="1"/>
      <c r="V2083" t="b">
        <v>0</v>
      </c>
      <c r="W2083" s="1">
        <v>43556</v>
      </c>
      <c r="X2083">
        <v>4</v>
      </c>
      <c r="Y2083">
        <v>2019</v>
      </c>
      <c r="Z2083" t="s">
        <v>90</v>
      </c>
      <c r="AA2083" t="s">
        <v>90</v>
      </c>
      <c r="AB2083" t="b">
        <v>0</v>
      </c>
      <c r="AC2083" t="b">
        <v>0</v>
      </c>
      <c r="AE2083" t="b">
        <v>0</v>
      </c>
      <c r="AF2083" t="b">
        <v>0</v>
      </c>
      <c r="AG2083" t="b">
        <v>0</v>
      </c>
      <c r="AI2083" t="b">
        <v>0</v>
      </c>
      <c r="AK2083" t="b">
        <v>0</v>
      </c>
      <c r="AL2083" s="1"/>
      <c r="AM2083" t="s">
        <v>162</v>
      </c>
      <c r="AN2083" s="2">
        <v>44297.827094907407</v>
      </c>
      <c r="AP2083" s="2">
        <v>43836.76290509259</v>
      </c>
      <c r="AQ2083" s="1"/>
      <c r="AS2083" t="b">
        <v>0</v>
      </c>
      <c r="AV2083" t="s">
        <v>2956</v>
      </c>
      <c r="BB2083" t="s">
        <v>5859</v>
      </c>
      <c r="BD2083" t="b">
        <v>0</v>
      </c>
      <c r="BH2083" t="s">
        <v>152</v>
      </c>
      <c r="BI2083" t="s">
        <v>150</v>
      </c>
      <c r="BN2083" t="s">
        <v>415</v>
      </c>
      <c r="BQ2083" t="s">
        <v>96</v>
      </c>
      <c r="BR2083" t="b">
        <v>0</v>
      </c>
      <c r="BT2083" t="b">
        <v>0</v>
      </c>
      <c r="BW2083" t="s">
        <v>97</v>
      </c>
      <c r="BX2083" t="b">
        <v>0</v>
      </c>
      <c r="BY2083" s="2">
        <v>44376.857581018521</v>
      </c>
      <c r="CB2083" t="b">
        <v>0</v>
      </c>
      <c r="CC2083" t="b">
        <v>0</v>
      </c>
      <c r="CI2083">
        <v>0</v>
      </c>
      <c r="CJ2083">
        <v>0</v>
      </c>
      <c r="CK2083">
        <f>YEAR(tbl_Opportunity[[#This Row],[Close Date]])</f>
        <v>2019</v>
      </c>
    </row>
    <row r="2084" spans="1:89">
      <c r="A2084" t="s">
        <v>5860</v>
      </c>
      <c r="B2084" t="b">
        <v>0</v>
      </c>
      <c r="D2084" t="b">
        <v>0</v>
      </c>
      <c r="H2084" s="1">
        <v>43790</v>
      </c>
      <c r="I2084" t="b">
        <v>1</v>
      </c>
      <c r="J2084" t="s">
        <v>111</v>
      </c>
      <c r="L2084" t="s">
        <v>5861</v>
      </c>
      <c r="O2084" t="s">
        <v>387</v>
      </c>
      <c r="P2084" t="b">
        <v>0</v>
      </c>
      <c r="Q2084" s="2">
        <v>43581.857777777775</v>
      </c>
      <c r="R2084" s="1"/>
      <c r="S2084" t="b">
        <v>0</v>
      </c>
      <c r="U2084" s="1"/>
      <c r="V2084" t="b">
        <v>0</v>
      </c>
      <c r="W2084" s="1">
        <v>43556</v>
      </c>
      <c r="X2084">
        <v>4</v>
      </c>
      <c r="Y2084">
        <v>2019</v>
      </c>
      <c r="Z2084" t="s">
        <v>90</v>
      </c>
      <c r="AA2084" t="s">
        <v>90</v>
      </c>
      <c r="AB2084" t="b">
        <v>0</v>
      </c>
      <c r="AC2084" t="b">
        <v>0</v>
      </c>
      <c r="AE2084" t="b">
        <v>0</v>
      </c>
      <c r="AF2084" t="b">
        <v>0</v>
      </c>
      <c r="AG2084" t="b">
        <v>0</v>
      </c>
      <c r="AH2084" t="s">
        <v>4808</v>
      </c>
      <c r="AI2084" t="b">
        <v>0</v>
      </c>
      <c r="AK2084" t="b">
        <v>0</v>
      </c>
      <c r="AL2084" s="1">
        <v>43581</v>
      </c>
      <c r="AM2084" t="s">
        <v>162</v>
      </c>
      <c r="AN2084" s="2">
        <v>44297.838888888888</v>
      </c>
      <c r="AP2084" s="2">
        <v>43836.762962962966</v>
      </c>
      <c r="AQ2084" s="1"/>
      <c r="AS2084" t="b">
        <v>0</v>
      </c>
      <c r="AV2084" t="s">
        <v>213</v>
      </c>
      <c r="BB2084" t="s">
        <v>5862</v>
      </c>
      <c r="BC2084" t="s">
        <v>2975</v>
      </c>
      <c r="BD2084" t="b">
        <v>0</v>
      </c>
      <c r="BH2084" t="s">
        <v>387</v>
      </c>
      <c r="BJ2084" t="s">
        <v>384</v>
      </c>
      <c r="BL2084" t="s">
        <v>5861</v>
      </c>
      <c r="BQ2084" t="s">
        <v>96</v>
      </c>
      <c r="BR2084" t="b">
        <v>0</v>
      </c>
      <c r="BT2084" t="b">
        <v>0</v>
      </c>
      <c r="BW2084" t="s">
        <v>97</v>
      </c>
      <c r="BX2084" t="b">
        <v>0</v>
      </c>
      <c r="BY2084" s="2">
        <v>44376.857569444444</v>
      </c>
      <c r="CB2084" t="b">
        <v>0</v>
      </c>
      <c r="CC2084" t="b">
        <v>0</v>
      </c>
      <c r="CI2084">
        <v>0</v>
      </c>
      <c r="CJ2084">
        <v>0</v>
      </c>
      <c r="CK2084">
        <f>YEAR(tbl_Opportunity[[#This Row],[Close Date]])</f>
        <v>2019</v>
      </c>
    </row>
    <row r="2085" spans="1:89">
      <c r="A2085" t="s">
        <v>303</v>
      </c>
      <c r="B2085" t="b">
        <v>0</v>
      </c>
      <c r="D2085" t="b">
        <v>0</v>
      </c>
      <c r="E2085" t="s">
        <v>3126</v>
      </c>
      <c r="H2085" s="1">
        <v>43921</v>
      </c>
      <c r="I2085" t="b">
        <v>1</v>
      </c>
      <c r="J2085" t="s">
        <v>111</v>
      </c>
      <c r="L2085" t="s">
        <v>5863</v>
      </c>
      <c r="O2085" t="s">
        <v>215</v>
      </c>
      <c r="P2085" t="b">
        <v>1</v>
      </c>
      <c r="Q2085" s="2">
        <v>43633.072094907409</v>
      </c>
      <c r="R2085" s="1"/>
      <c r="S2085" t="b">
        <v>0</v>
      </c>
      <c r="U2085" s="1"/>
      <c r="V2085" t="b">
        <v>0</v>
      </c>
      <c r="W2085" s="1">
        <v>43831</v>
      </c>
      <c r="X2085">
        <v>1</v>
      </c>
      <c r="Y2085">
        <v>2020</v>
      </c>
      <c r="Z2085" t="s">
        <v>90</v>
      </c>
      <c r="AA2085" t="s">
        <v>90</v>
      </c>
      <c r="AB2085" t="b">
        <v>0</v>
      </c>
      <c r="AC2085" t="b">
        <v>0</v>
      </c>
      <c r="AE2085" t="b">
        <v>0</v>
      </c>
      <c r="AF2085" t="b">
        <v>0</v>
      </c>
      <c r="AG2085" t="b">
        <v>0</v>
      </c>
      <c r="AH2085" t="s">
        <v>4366</v>
      </c>
      <c r="AI2085" t="b">
        <v>0</v>
      </c>
      <c r="AK2085" t="b">
        <v>0</v>
      </c>
      <c r="AL2085" s="1"/>
      <c r="AM2085" t="s">
        <v>162</v>
      </c>
      <c r="AN2085" s="2">
        <v>44297.837673611109</v>
      </c>
      <c r="AP2085" s="2">
        <v>43843.898611111108</v>
      </c>
      <c r="AQ2085" s="1"/>
      <c r="AS2085" t="b">
        <v>0</v>
      </c>
      <c r="AV2085" t="s">
        <v>213</v>
      </c>
      <c r="BB2085" t="s">
        <v>5864</v>
      </c>
      <c r="BD2085" t="b">
        <v>0</v>
      </c>
      <c r="BH2085" t="s">
        <v>4222</v>
      </c>
      <c r="BL2085" t="s">
        <v>5863</v>
      </c>
      <c r="BM2085" t="s">
        <v>202</v>
      </c>
      <c r="BN2085" t="s">
        <v>2414</v>
      </c>
      <c r="BQ2085" t="s">
        <v>204</v>
      </c>
      <c r="BR2085" t="b">
        <v>0</v>
      </c>
      <c r="BT2085" t="b">
        <v>0</v>
      </c>
      <c r="BW2085" t="s">
        <v>97</v>
      </c>
      <c r="BX2085" t="b">
        <v>0</v>
      </c>
      <c r="BY2085" s="2">
        <v>44376.857569444444</v>
      </c>
      <c r="CB2085" t="b">
        <v>0</v>
      </c>
      <c r="CC2085" t="b">
        <v>0</v>
      </c>
      <c r="CI2085">
        <v>0</v>
      </c>
      <c r="CJ2085">
        <v>0</v>
      </c>
      <c r="CK2085">
        <f>YEAR(tbl_Opportunity[[#This Row],[Close Date]])</f>
        <v>2020</v>
      </c>
    </row>
    <row r="2086" spans="1:89">
      <c r="A2086" t="s">
        <v>223</v>
      </c>
      <c r="B2086" t="b">
        <v>0</v>
      </c>
      <c r="D2086" t="b">
        <v>0</v>
      </c>
      <c r="E2086" t="s">
        <v>3126</v>
      </c>
      <c r="H2086" s="1">
        <v>43921</v>
      </c>
      <c r="I2086" t="b">
        <v>1</v>
      </c>
      <c r="J2086" t="s">
        <v>111</v>
      </c>
      <c r="L2086" t="s">
        <v>5865</v>
      </c>
      <c r="O2086" t="s">
        <v>215</v>
      </c>
      <c r="P2086" t="b">
        <v>1</v>
      </c>
      <c r="Q2086" s="2">
        <v>43633.073067129626</v>
      </c>
      <c r="R2086" s="1"/>
      <c r="S2086" t="b">
        <v>0</v>
      </c>
      <c r="U2086" s="1"/>
      <c r="V2086" t="b">
        <v>0</v>
      </c>
      <c r="W2086" s="1">
        <v>43831</v>
      </c>
      <c r="X2086">
        <v>1</v>
      </c>
      <c r="Y2086">
        <v>2020</v>
      </c>
      <c r="Z2086" t="s">
        <v>90</v>
      </c>
      <c r="AA2086" t="s">
        <v>90</v>
      </c>
      <c r="AB2086" t="b">
        <v>0</v>
      </c>
      <c r="AC2086" t="b">
        <v>0</v>
      </c>
      <c r="AE2086" t="b">
        <v>0</v>
      </c>
      <c r="AF2086" t="b">
        <v>0</v>
      </c>
      <c r="AG2086" t="b">
        <v>0</v>
      </c>
      <c r="AH2086" t="s">
        <v>4366</v>
      </c>
      <c r="AI2086" t="b">
        <v>0</v>
      </c>
      <c r="AK2086" t="b">
        <v>0</v>
      </c>
      <c r="AL2086" s="1"/>
      <c r="AM2086" t="s">
        <v>162</v>
      </c>
      <c r="AN2086" s="2">
        <v>44297.837673611109</v>
      </c>
      <c r="AP2086" s="2">
        <v>43843.90116898148</v>
      </c>
      <c r="AQ2086" s="1"/>
      <c r="AS2086" t="b">
        <v>0</v>
      </c>
      <c r="AV2086" t="s">
        <v>213</v>
      </c>
      <c r="BB2086" t="s">
        <v>5866</v>
      </c>
      <c r="BD2086" t="b">
        <v>0</v>
      </c>
      <c r="BH2086" t="s">
        <v>4222</v>
      </c>
      <c r="BL2086" t="s">
        <v>5865</v>
      </c>
      <c r="BM2086" t="s">
        <v>202</v>
      </c>
      <c r="BN2086" t="s">
        <v>2414</v>
      </c>
      <c r="BQ2086" t="s">
        <v>204</v>
      </c>
      <c r="BR2086" t="b">
        <v>0</v>
      </c>
      <c r="BT2086" t="b">
        <v>0</v>
      </c>
      <c r="BW2086" t="s">
        <v>97</v>
      </c>
      <c r="BX2086" t="b">
        <v>0</v>
      </c>
      <c r="BY2086" s="2">
        <v>44376.857569444444</v>
      </c>
      <c r="CB2086" t="b">
        <v>0</v>
      </c>
      <c r="CC2086" t="b">
        <v>0</v>
      </c>
      <c r="CI2086">
        <v>0</v>
      </c>
      <c r="CJ2086">
        <v>0</v>
      </c>
      <c r="CK2086">
        <f>YEAR(tbl_Opportunity[[#This Row],[Close Date]])</f>
        <v>2020</v>
      </c>
    </row>
    <row r="2087" spans="1:89">
      <c r="A2087" t="s">
        <v>1033</v>
      </c>
      <c r="B2087" t="b">
        <v>0</v>
      </c>
      <c r="D2087" t="b">
        <v>0</v>
      </c>
      <c r="E2087" t="s">
        <v>3126</v>
      </c>
      <c r="H2087" s="1">
        <v>43921</v>
      </c>
      <c r="I2087" t="b">
        <v>1</v>
      </c>
      <c r="J2087" t="s">
        <v>111</v>
      </c>
      <c r="L2087" t="s">
        <v>5867</v>
      </c>
      <c r="O2087" t="s">
        <v>215</v>
      </c>
      <c r="P2087" t="b">
        <v>1</v>
      </c>
      <c r="Q2087" s="2">
        <v>43633.087037037039</v>
      </c>
      <c r="R2087" s="1"/>
      <c r="S2087" t="b">
        <v>0</v>
      </c>
      <c r="U2087" s="1"/>
      <c r="V2087" t="b">
        <v>0</v>
      </c>
      <c r="W2087" s="1">
        <v>43831</v>
      </c>
      <c r="X2087">
        <v>1</v>
      </c>
      <c r="Y2087">
        <v>2020</v>
      </c>
      <c r="Z2087" t="s">
        <v>90</v>
      </c>
      <c r="AA2087" t="s">
        <v>90</v>
      </c>
      <c r="AB2087" t="b">
        <v>0</v>
      </c>
      <c r="AC2087" t="b">
        <v>0</v>
      </c>
      <c r="AE2087" t="b">
        <v>0</v>
      </c>
      <c r="AF2087" t="b">
        <v>0</v>
      </c>
      <c r="AG2087" t="b">
        <v>0</v>
      </c>
      <c r="AH2087" t="s">
        <v>4366</v>
      </c>
      <c r="AI2087" t="b">
        <v>0</v>
      </c>
      <c r="AK2087" t="b">
        <v>0</v>
      </c>
      <c r="AL2087" s="1"/>
      <c r="AM2087" t="s">
        <v>162</v>
      </c>
      <c r="AN2087" s="2">
        <v>44297.837673611109</v>
      </c>
      <c r="AP2087" s="2">
        <v>43761.611261574071</v>
      </c>
      <c r="AQ2087" s="1"/>
      <c r="AS2087" t="b">
        <v>0</v>
      </c>
      <c r="AV2087" t="s">
        <v>213</v>
      </c>
      <c r="BB2087" t="s">
        <v>5868</v>
      </c>
      <c r="BD2087" t="b">
        <v>0</v>
      </c>
      <c r="BH2087" t="s">
        <v>4222</v>
      </c>
      <c r="BL2087" t="s">
        <v>5867</v>
      </c>
      <c r="BM2087" t="s">
        <v>202</v>
      </c>
      <c r="BN2087" t="s">
        <v>2414</v>
      </c>
      <c r="BQ2087" t="s">
        <v>204</v>
      </c>
      <c r="BR2087" t="b">
        <v>0</v>
      </c>
      <c r="BT2087" t="b">
        <v>0</v>
      </c>
      <c r="BW2087" t="s">
        <v>97</v>
      </c>
      <c r="BX2087" t="b">
        <v>0</v>
      </c>
      <c r="BY2087" s="2">
        <v>44376.857569444444</v>
      </c>
      <c r="CB2087" t="b">
        <v>0</v>
      </c>
      <c r="CC2087" t="b">
        <v>0</v>
      </c>
      <c r="CI2087">
        <v>0</v>
      </c>
      <c r="CJ2087">
        <v>0</v>
      </c>
      <c r="CK2087">
        <f>YEAR(tbl_Opportunity[[#This Row],[Close Date]])</f>
        <v>2020</v>
      </c>
    </row>
    <row r="2088" spans="1:89">
      <c r="A2088" t="s">
        <v>1220</v>
      </c>
      <c r="B2088" t="b">
        <v>0</v>
      </c>
      <c r="D2088" t="b">
        <v>0</v>
      </c>
      <c r="E2088" t="s">
        <v>3126</v>
      </c>
      <c r="H2088" s="1">
        <v>43921</v>
      </c>
      <c r="I2088" t="b">
        <v>1</v>
      </c>
      <c r="J2088" t="s">
        <v>111</v>
      </c>
      <c r="L2088" t="s">
        <v>5869</v>
      </c>
      <c r="O2088" t="s">
        <v>215</v>
      </c>
      <c r="P2088" t="b">
        <v>1</v>
      </c>
      <c r="Q2088" s="2">
        <v>43633.067013888889</v>
      </c>
      <c r="R2088" s="1"/>
      <c r="S2088" t="b">
        <v>0</v>
      </c>
      <c r="U2088" s="1"/>
      <c r="V2088" t="b">
        <v>0</v>
      </c>
      <c r="W2088" s="1">
        <v>43831</v>
      </c>
      <c r="X2088">
        <v>1</v>
      </c>
      <c r="Y2088">
        <v>2020</v>
      </c>
      <c r="Z2088" t="s">
        <v>90</v>
      </c>
      <c r="AA2088" t="s">
        <v>90</v>
      </c>
      <c r="AB2088" t="b">
        <v>0</v>
      </c>
      <c r="AC2088" t="b">
        <v>0</v>
      </c>
      <c r="AE2088" t="b">
        <v>0</v>
      </c>
      <c r="AF2088" t="b">
        <v>0</v>
      </c>
      <c r="AG2088" t="b">
        <v>0</v>
      </c>
      <c r="AH2088" t="s">
        <v>4366</v>
      </c>
      <c r="AI2088" t="b">
        <v>0</v>
      </c>
      <c r="AK2088" t="b">
        <v>0</v>
      </c>
      <c r="AL2088" s="1"/>
      <c r="AM2088" t="s">
        <v>162</v>
      </c>
      <c r="AN2088" s="2">
        <v>44297.837673611109</v>
      </c>
      <c r="AP2088" s="2">
        <v>43845.946053240739</v>
      </c>
      <c r="AQ2088" s="1"/>
      <c r="AS2088" t="b">
        <v>0</v>
      </c>
      <c r="AV2088" t="s">
        <v>213</v>
      </c>
      <c r="BB2088" t="s">
        <v>5870</v>
      </c>
      <c r="BD2088" t="b">
        <v>0</v>
      </c>
      <c r="BH2088" t="s">
        <v>2393</v>
      </c>
      <c r="BL2088" t="s">
        <v>5869</v>
      </c>
      <c r="BM2088" t="s">
        <v>202</v>
      </c>
      <c r="BN2088" t="s">
        <v>2414</v>
      </c>
      <c r="BQ2088" t="s">
        <v>204</v>
      </c>
      <c r="BR2088" t="b">
        <v>0</v>
      </c>
      <c r="BT2088" t="b">
        <v>0</v>
      </c>
      <c r="BW2088" t="s">
        <v>97</v>
      </c>
      <c r="BX2088" t="b">
        <v>0</v>
      </c>
      <c r="BY2088" s="2">
        <v>44376.857569444444</v>
      </c>
      <c r="BZ2088" t="s">
        <v>314</v>
      </c>
      <c r="CB2088" t="b">
        <v>0</v>
      </c>
      <c r="CC2088" t="b">
        <v>0</v>
      </c>
      <c r="CI2088">
        <v>0</v>
      </c>
      <c r="CJ2088">
        <v>0</v>
      </c>
      <c r="CK2088">
        <f>YEAR(tbl_Opportunity[[#This Row],[Close Date]])</f>
        <v>2020</v>
      </c>
    </row>
    <row r="2089" spans="1:89">
      <c r="A2089" t="s">
        <v>328</v>
      </c>
      <c r="B2089" t="b">
        <v>0</v>
      </c>
      <c r="D2089" t="b">
        <v>0</v>
      </c>
      <c r="E2089" t="s">
        <v>3126</v>
      </c>
      <c r="H2089" s="1">
        <v>43921</v>
      </c>
      <c r="I2089" t="b">
        <v>1</v>
      </c>
      <c r="J2089" t="s">
        <v>111</v>
      </c>
      <c r="L2089" t="s">
        <v>5871</v>
      </c>
      <c r="O2089" t="s">
        <v>215</v>
      </c>
      <c r="P2089" t="b">
        <v>1</v>
      </c>
      <c r="Q2089" s="2">
        <v>43628.738622685189</v>
      </c>
      <c r="R2089" s="1"/>
      <c r="S2089" t="b">
        <v>0</v>
      </c>
      <c r="U2089" s="1"/>
      <c r="V2089" t="b">
        <v>0</v>
      </c>
      <c r="W2089" s="1">
        <v>43831</v>
      </c>
      <c r="X2089">
        <v>1</v>
      </c>
      <c r="Y2089">
        <v>2020</v>
      </c>
      <c r="Z2089" t="s">
        <v>90</v>
      </c>
      <c r="AA2089" t="s">
        <v>90</v>
      </c>
      <c r="AB2089" t="b">
        <v>0</v>
      </c>
      <c r="AC2089" t="b">
        <v>0</v>
      </c>
      <c r="AE2089" t="b">
        <v>0</v>
      </c>
      <c r="AF2089" t="b">
        <v>0</v>
      </c>
      <c r="AG2089" t="b">
        <v>0</v>
      </c>
      <c r="AH2089" t="s">
        <v>4366</v>
      </c>
      <c r="AI2089" t="b">
        <v>0</v>
      </c>
      <c r="AK2089" t="b">
        <v>0</v>
      </c>
      <c r="AL2089" s="1"/>
      <c r="AM2089" t="s">
        <v>162</v>
      </c>
      <c r="AN2089" s="2">
        <v>44297.837673611109</v>
      </c>
      <c r="AP2089" s="2">
        <v>43808.913981481484</v>
      </c>
      <c r="AQ2089" s="1"/>
      <c r="AS2089" t="b">
        <v>0</v>
      </c>
      <c r="AV2089" t="s">
        <v>213</v>
      </c>
      <c r="BB2089" t="s">
        <v>5872</v>
      </c>
      <c r="BD2089" t="b">
        <v>0</v>
      </c>
      <c r="BH2089" t="s">
        <v>3202</v>
      </c>
      <c r="BL2089" t="s">
        <v>5873</v>
      </c>
      <c r="BM2089" t="s">
        <v>202</v>
      </c>
      <c r="BN2089" t="s">
        <v>2414</v>
      </c>
      <c r="BQ2089" t="s">
        <v>204</v>
      </c>
      <c r="BR2089" t="b">
        <v>0</v>
      </c>
      <c r="BT2089" t="b">
        <v>0</v>
      </c>
      <c r="BW2089" t="s">
        <v>97</v>
      </c>
      <c r="BX2089" t="b">
        <v>0</v>
      </c>
      <c r="BY2089" s="2">
        <v>44376.857569444444</v>
      </c>
      <c r="BZ2089" t="s">
        <v>3204</v>
      </c>
      <c r="CB2089" t="b">
        <v>0</v>
      </c>
      <c r="CC2089" t="b">
        <v>0</v>
      </c>
      <c r="CI2089">
        <v>0</v>
      </c>
      <c r="CJ2089">
        <v>0</v>
      </c>
      <c r="CK2089">
        <f>YEAR(tbl_Opportunity[[#This Row],[Close Date]])</f>
        <v>2020</v>
      </c>
    </row>
    <row r="2090" spans="1:89">
      <c r="A2090" t="s">
        <v>493</v>
      </c>
      <c r="B2090" t="b">
        <v>0</v>
      </c>
      <c r="D2090" t="b">
        <v>0</v>
      </c>
      <c r="H2090" s="1">
        <v>43921</v>
      </c>
      <c r="I2090" t="b">
        <v>1</v>
      </c>
      <c r="J2090" t="s">
        <v>111</v>
      </c>
      <c r="L2090" t="s">
        <v>5874</v>
      </c>
      <c r="O2090" t="s">
        <v>4222</v>
      </c>
      <c r="P2090" t="b">
        <v>1</v>
      </c>
      <c r="Q2090" s="2">
        <v>43840.878217592595</v>
      </c>
      <c r="R2090" s="1"/>
      <c r="S2090" t="b">
        <v>0</v>
      </c>
      <c r="U2090" s="1"/>
      <c r="V2090" t="b">
        <v>0</v>
      </c>
      <c r="W2090" s="1">
        <v>43831</v>
      </c>
      <c r="X2090">
        <v>1</v>
      </c>
      <c r="Y2090">
        <v>2020</v>
      </c>
      <c r="Z2090" t="s">
        <v>90</v>
      </c>
      <c r="AA2090" t="s">
        <v>90</v>
      </c>
      <c r="AB2090" t="b">
        <v>0</v>
      </c>
      <c r="AC2090" t="b">
        <v>0</v>
      </c>
      <c r="AE2090" t="b">
        <v>0</v>
      </c>
      <c r="AF2090" t="b">
        <v>0</v>
      </c>
      <c r="AG2090" t="b">
        <v>0</v>
      </c>
      <c r="AH2090" t="s">
        <v>4366</v>
      </c>
      <c r="AI2090" t="b">
        <v>0</v>
      </c>
      <c r="AK2090" t="b">
        <v>0</v>
      </c>
      <c r="AL2090" s="1">
        <v>43843</v>
      </c>
      <c r="AM2090" t="s">
        <v>162</v>
      </c>
      <c r="AN2090" s="2">
        <v>44297.8278587963</v>
      </c>
      <c r="AP2090" s="2">
        <v>43872.722650462965</v>
      </c>
      <c r="AQ2090" s="1"/>
      <c r="AS2090" t="b">
        <v>0</v>
      </c>
      <c r="AV2090" t="s">
        <v>153</v>
      </c>
      <c r="BB2090" t="s">
        <v>5875</v>
      </c>
      <c r="BD2090" t="b">
        <v>0</v>
      </c>
      <c r="BH2090" t="s">
        <v>215</v>
      </c>
      <c r="BL2090" t="s">
        <v>5874</v>
      </c>
      <c r="BM2090" t="s">
        <v>202</v>
      </c>
      <c r="BN2090" t="s">
        <v>2414</v>
      </c>
      <c r="BQ2090" t="s">
        <v>204</v>
      </c>
      <c r="BR2090" t="b">
        <v>0</v>
      </c>
      <c r="BT2090" t="b">
        <v>0</v>
      </c>
      <c r="BW2090" t="s">
        <v>97</v>
      </c>
      <c r="BX2090" t="b">
        <v>0</v>
      </c>
      <c r="BY2090" s="2">
        <v>44376.857581018521</v>
      </c>
      <c r="BZ2090" t="s">
        <v>217</v>
      </c>
      <c r="CB2090" t="b">
        <v>0</v>
      </c>
      <c r="CC2090" t="b">
        <v>0</v>
      </c>
      <c r="CI2090">
        <v>0</v>
      </c>
      <c r="CJ2090">
        <v>0</v>
      </c>
      <c r="CK2090">
        <f>YEAR(tbl_Opportunity[[#This Row],[Close Date]])</f>
        <v>2020</v>
      </c>
    </row>
    <row r="2091" spans="1:89">
      <c r="A2091" t="s">
        <v>1004</v>
      </c>
      <c r="B2091" t="b">
        <v>0</v>
      </c>
      <c r="D2091" t="b">
        <v>0</v>
      </c>
      <c r="E2091" t="s">
        <v>4226</v>
      </c>
      <c r="H2091" s="1">
        <v>44286</v>
      </c>
      <c r="I2091" t="b">
        <v>1</v>
      </c>
      <c r="J2091" t="s">
        <v>111</v>
      </c>
      <c r="L2091" t="s">
        <v>5876</v>
      </c>
      <c r="O2091" t="s">
        <v>272</v>
      </c>
      <c r="P2091" t="b">
        <v>1</v>
      </c>
      <c r="Q2091" s="2">
        <v>44258.907337962963</v>
      </c>
      <c r="R2091" s="1"/>
      <c r="S2091" t="b">
        <v>0</v>
      </c>
      <c r="U2091" s="1"/>
      <c r="V2091" t="b">
        <v>0</v>
      </c>
      <c r="W2091" s="1">
        <v>44197</v>
      </c>
      <c r="X2091">
        <v>1</v>
      </c>
      <c r="Y2091">
        <v>2021</v>
      </c>
      <c r="Z2091" t="s">
        <v>90</v>
      </c>
      <c r="AA2091" t="s">
        <v>90</v>
      </c>
      <c r="AB2091" t="b">
        <v>0</v>
      </c>
      <c r="AC2091" t="b">
        <v>0</v>
      </c>
      <c r="AE2091" t="b">
        <v>0</v>
      </c>
      <c r="AF2091" t="b">
        <v>0</v>
      </c>
      <c r="AG2091" t="b">
        <v>0</v>
      </c>
      <c r="AH2091" t="s">
        <v>3190</v>
      </c>
      <c r="AI2091" t="b">
        <v>0</v>
      </c>
      <c r="AK2091" t="b">
        <v>0</v>
      </c>
      <c r="AL2091" s="1"/>
      <c r="AM2091" t="s">
        <v>162</v>
      </c>
      <c r="AN2091" s="2">
        <v>44296.959062499998</v>
      </c>
      <c r="AP2091" s="2">
        <v>44285.791296296295</v>
      </c>
      <c r="AQ2091" s="1"/>
      <c r="AS2091" t="b">
        <v>0</v>
      </c>
      <c r="AV2091" t="s">
        <v>93</v>
      </c>
      <c r="BB2091" t="s">
        <v>5877</v>
      </c>
      <c r="BD2091" t="b">
        <v>0</v>
      </c>
      <c r="BH2091" t="s">
        <v>311</v>
      </c>
      <c r="BL2091" t="s">
        <v>5876</v>
      </c>
      <c r="BM2091" t="s">
        <v>202</v>
      </c>
      <c r="BN2091" t="s">
        <v>2414</v>
      </c>
      <c r="BQ2091" t="s">
        <v>204</v>
      </c>
      <c r="BR2091" t="b">
        <v>0</v>
      </c>
      <c r="BT2091" t="b">
        <v>0</v>
      </c>
      <c r="BW2091" t="s">
        <v>97</v>
      </c>
      <c r="BX2091" t="b">
        <v>0</v>
      </c>
      <c r="BY2091" s="2">
        <v>44376.857581018521</v>
      </c>
      <c r="BZ2091" t="s">
        <v>217</v>
      </c>
      <c r="CB2091" t="b">
        <v>0</v>
      </c>
      <c r="CC2091" t="b">
        <v>0</v>
      </c>
      <c r="CI2091">
        <v>0</v>
      </c>
      <c r="CJ2091">
        <v>0</v>
      </c>
      <c r="CK2091">
        <f>YEAR(tbl_Opportunity[[#This Row],[Close Date]])</f>
        <v>2021</v>
      </c>
    </row>
    <row r="2092" spans="1:89">
      <c r="A2092" t="s">
        <v>5878</v>
      </c>
      <c r="B2092" t="b">
        <v>0</v>
      </c>
      <c r="D2092" t="b">
        <v>0</v>
      </c>
      <c r="H2092" s="1">
        <v>43920</v>
      </c>
      <c r="I2092" t="b">
        <v>1</v>
      </c>
      <c r="J2092" t="s">
        <v>193</v>
      </c>
      <c r="L2092" t="s">
        <v>5879</v>
      </c>
      <c r="O2092" t="s">
        <v>272</v>
      </c>
      <c r="P2092" t="b">
        <v>1</v>
      </c>
      <c r="Q2092" s="2">
        <v>43731.594212962962</v>
      </c>
      <c r="R2092" s="1"/>
      <c r="S2092" t="b">
        <v>0</v>
      </c>
      <c r="U2092" s="1"/>
      <c r="V2092" t="b">
        <v>0</v>
      </c>
      <c r="W2092" s="1">
        <v>43831</v>
      </c>
      <c r="X2092">
        <v>1</v>
      </c>
      <c r="Y2092">
        <v>2020</v>
      </c>
      <c r="Z2092" t="s">
        <v>90</v>
      </c>
      <c r="AA2092" t="s">
        <v>90</v>
      </c>
      <c r="AB2092" t="b">
        <v>0</v>
      </c>
      <c r="AC2092" t="b">
        <v>0</v>
      </c>
      <c r="AE2092" t="b">
        <v>0</v>
      </c>
      <c r="AF2092" t="b">
        <v>0</v>
      </c>
      <c r="AG2092" t="b">
        <v>0</v>
      </c>
      <c r="AH2092" t="s">
        <v>4366</v>
      </c>
      <c r="AI2092" t="b">
        <v>0</v>
      </c>
      <c r="AK2092" t="b">
        <v>0</v>
      </c>
      <c r="AL2092" s="1">
        <v>43826</v>
      </c>
      <c r="AM2092" t="s">
        <v>162</v>
      </c>
      <c r="AN2092" s="2">
        <v>44296.959062499998</v>
      </c>
      <c r="AP2092" s="2">
        <v>43843.813657407409</v>
      </c>
      <c r="AQ2092" s="1"/>
      <c r="AS2092" t="b">
        <v>0</v>
      </c>
      <c r="AV2092" t="s">
        <v>93</v>
      </c>
      <c r="BB2092" t="s">
        <v>5880</v>
      </c>
      <c r="BD2092" t="b">
        <v>0</v>
      </c>
      <c r="BH2092" t="s">
        <v>2393</v>
      </c>
      <c r="BJ2092" t="s">
        <v>216</v>
      </c>
      <c r="BL2092" t="s">
        <v>5879</v>
      </c>
      <c r="BM2092" t="s">
        <v>202</v>
      </c>
      <c r="BN2092" t="s">
        <v>2414</v>
      </c>
      <c r="BQ2092" t="s">
        <v>204</v>
      </c>
      <c r="BR2092" t="b">
        <v>0</v>
      </c>
      <c r="BT2092" t="b">
        <v>0</v>
      </c>
      <c r="BW2092" t="s">
        <v>97</v>
      </c>
      <c r="BX2092" t="b">
        <v>0</v>
      </c>
      <c r="BY2092" s="2">
        <v>44376.857569444444</v>
      </c>
      <c r="BZ2092" t="s">
        <v>314</v>
      </c>
      <c r="CB2092" t="b">
        <v>0</v>
      </c>
      <c r="CC2092" t="b">
        <v>0</v>
      </c>
      <c r="CI2092">
        <v>0</v>
      </c>
      <c r="CJ2092">
        <v>0</v>
      </c>
      <c r="CK2092">
        <f>YEAR(tbl_Opportunity[[#This Row],[Close Date]])</f>
        <v>2020</v>
      </c>
    </row>
    <row r="2093" spans="1:89">
      <c r="A2093" t="s">
        <v>5881</v>
      </c>
      <c r="B2093" t="b">
        <v>0</v>
      </c>
      <c r="D2093" t="b">
        <v>0</v>
      </c>
      <c r="E2093" t="s">
        <v>2868</v>
      </c>
      <c r="H2093" s="1">
        <v>43875</v>
      </c>
      <c r="I2093" t="b">
        <v>1</v>
      </c>
      <c r="J2093" t="s">
        <v>2629</v>
      </c>
      <c r="L2093" t="s">
        <v>5882</v>
      </c>
      <c r="O2093" t="s">
        <v>194</v>
      </c>
      <c r="P2093" t="b">
        <v>1</v>
      </c>
      <c r="Q2093" s="2">
        <v>43689.51662037037</v>
      </c>
      <c r="R2093" s="1"/>
      <c r="S2093" t="b">
        <v>0</v>
      </c>
      <c r="U2093" s="1"/>
      <c r="V2093" t="b">
        <v>0</v>
      </c>
      <c r="W2093" s="1">
        <v>43831</v>
      </c>
      <c r="X2093">
        <v>1</v>
      </c>
      <c r="Y2093">
        <v>2020</v>
      </c>
      <c r="Z2093" t="s">
        <v>90</v>
      </c>
      <c r="AA2093" t="s">
        <v>90</v>
      </c>
      <c r="AB2093" t="b">
        <v>0</v>
      </c>
      <c r="AC2093" t="b">
        <v>0</v>
      </c>
      <c r="AE2093" t="b">
        <v>0</v>
      </c>
      <c r="AF2093" t="b">
        <v>0</v>
      </c>
      <c r="AG2093" t="b">
        <v>0</v>
      </c>
      <c r="AH2093" t="s">
        <v>4366</v>
      </c>
      <c r="AI2093" t="b">
        <v>0</v>
      </c>
      <c r="AK2093" t="b">
        <v>0</v>
      </c>
      <c r="AL2093" s="1">
        <v>43605</v>
      </c>
      <c r="AM2093" t="s">
        <v>162</v>
      </c>
      <c r="AN2093" s="2">
        <v>44296.959062499998</v>
      </c>
      <c r="AP2093" s="2">
        <v>43875.389780092592</v>
      </c>
      <c r="AQ2093" s="1"/>
      <c r="AS2093" t="b">
        <v>0</v>
      </c>
      <c r="AV2093" t="s">
        <v>2870</v>
      </c>
      <c r="BB2093" t="s">
        <v>5883</v>
      </c>
      <c r="BD2093" t="b">
        <v>0</v>
      </c>
      <c r="BH2093" t="s">
        <v>194</v>
      </c>
      <c r="BL2093" t="s">
        <v>5882</v>
      </c>
      <c r="BM2093" t="s">
        <v>202</v>
      </c>
      <c r="BN2093" t="s">
        <v>203</v>
      </c>
      <c r="BQ2093" t="s">
        <v>204</v>
      </c>
      <c r="BR2093" t="b">
        <v>0</v>
      </c>
      <c r="BT2093" t="b">
        <v>0</v>
      </c>
      <c r="BW2093" t="s">
        <v>97</v>
      </c>
      <c r="BX2093" t="b">
        <v>0</v>
      </c>
      <c r="BY2093" s="2">
        <v>44376.857569444444</v>
      </c>
      <c r="BZ2093" t="s">
        <v>265</v>
      </c>
      <c r="CB2093" t="b">
        <v>0</v>
      </c>
      <c r="CC2093" t="b">
        <v>0</v>
      </c>
      <c r="CI2093">
        <v>0</v>
      </c>
      <c r="CJ2093">
        <v>0</v>
      </c>
      <c r="CK2093">
        <f>YEAR(tbl_Opportunity[[#This Row],[Close Date]])</f>
        <v>2020</v>
      </c>
    </row>
    <row r="2094" spans="1:89">
      <c r="A2094" t="s">
        <v>5884</v>
      </c>
      <c r="B2094" t="b">
        <v>0</v>
      </c>
      <c r="D2094" t="b">
        <v>0</v>
      </c>
      <c r="H2094" s="1">
        <v>43875</v>
      </c>
      <c r="I2094" t="b">
        <v>1</v>
      </c>
      <c r="J2094" t="s">
        <v>235</v>
      </c>
      <c r="L2094" t="s">
        <v>5885</v>
      </c>
      <c r="O2094" t="s">
        <v>272</v>
      </c>
      <c r="P2094" t="b">
        <v>1</v>
      </c>
      <c r="Q2094" s="2">
        <v>43341.562800925924</v>
      </c>
      <c r="R2094" s="1"/>
      <c r="S2094" t="b">
        <v>0</v>
      </c>
      <c r="U2094" s="1"/>
      <c r="V2094" t="b">
        <v>0</v>
      </c>
      <c r="W2094" s="1">
        <v>43831</v>
      </c>
      <c r="X2094">
        <v>1</v>
      </c>
      <c r="Y2094">
        <v>2020</v>
      </c>
      <c r="Z2094" t="s">
        <v>90</v>
      </c>
      <c r="AA2094" t="s">
        <v>90</v>
      </c>
      <c r="AB2094" t="b">
        <v>0</v>
      </c>
      <c r="AC2094" t="b">
        <v>0</v>
      </c>
      <c r="AE2094" t="b">
        <v>0</v>
      </c>
      <c r="AF2094" t="b">
        <v>0</v>
      </c>
      <c r="AG2094" t="b">
        <v>0</v>
      </c>
      <c r="AH2094" t="s">
        <v>105</v>
      </c>
      <c r="AI2094" t="b">
        <v>0</v>
      </c>
      <c r="AK2094" t="b">
        <v>0</v>
      </c>
      <c r="AL2094" s="1">
        <v>43335</v>
      </c>
      <c r="AM2094" t="s">
        <v>162</v>
      </c>
      <c r="AN2094" s="2">
        <v>44296.959062499998</v>
      </c>
      <c r="AP2094" s="2">
        <v>43875.596215277779</v>
      </c>
      <c r="AQ2094" s="1"/>
      <c r="AS2094" t="b">
        <v>0</v>
      </c>
      <c r="AV2094" t="s">
        <v>93</v>
      </c>
      <c r="BB2094" t="s">
        <v>5886</v>
      </c>
      <c r="BD2094" t="b">
        <v>0</v>
      </c>
      <c r="BH2094" t="s">
        <v>194</v>
      </c>
      <c r="BL2094" t="s">
        <v>5885</v>
      </c>
      <c r="BM2094" t="s">
        <v>202</v>
      </c>
      <c r="BN2094" t="s">
        <v>203</v>
      </c>
      <c r="BQ2094" t="s">
        <v>204</v>
      </c>
      <c r="BR2094" t="b">
        <v>0</v>
      </c>
      <c r="BT2094" t="b">
        <v>0</v>
      </c>
      <c r="BW2094" t="s">
        <v>97</v>
      </c>
      <c r="BX2094" t="b">
        <v>0</v>
      </c>
      <c r="BY2094" s="2">
        <v>44376.857569444444</v>
      </c>
      <c r="BZ2094" t="s">
        <v>265</v>
      </c>
      <c r="CB2094" t="b">
        <v>0</v>
      </c>
      <c r="CC2094" t="b">
        <v>0</v>
      </c>
      <c r="CI2094">
        <v>0</v>
      </c>
      <c r="CJ2094">
        <v>0</v>
      </c>
      <c r="CK2094">
        <f>YEAR(tbl_Opportunity[[#This Row],[Close Date]])</f>
        <v>2020</v>
      </c>
    </row>
    <row r="2095" spans="1:89">
      <c r="A2095" t="s">
        <v>5887</v>
      </c>
      <c r="B2095" t="b">
        <v>0</v>
      </c>
      <c r="D2095" t="b">
        <v>0</v>
      </c>
      <c r="E2095" t="s">
        <v>2868</v>
      </c>
      <c r="H2095" s="1">
        <v>43875</v>
      </c>
      <c r="I2095" t="b">
        <v>1</v>
      </c>
      <c r="J2095" t="s">
        <v>235</v>
      </c>
      <c r="L2095" t="s">
        <v>5888</v>
      </c>
      <c r="O2095" t="s">
        <v>194</v>
      </c>
      <c r="P2095" t="b">
        <v>1</v>
      </c>
      <c r="Q2095" s="2">
        <v>43698.58734953704</v>
      </c>
      <c r="R2095" s="1"/>
      <c r="S2095" t="b">
        <v>0</v>
      </c>
      <c r="U2095" s="1"/>
      <c r="V2095" t="b">
        <v>0</v>
      </c>
      <c r="W2095" s="1">
        <v>43831</v>
      </c>
      <c r="X2095">
        <v>1</v>
      </c>
      <c r="Y2095">
        <v>2020</v>
      </c>
      <c r="Z2095" t="s">
        <v>90</v>
      </c>
      <c r="AA2095" t="s">
        <v>90</v>
      </c>
      <c r="AB2095" t="b">
        <v>0</v>
      </c>
      <c r="AC2095" t="b">
        <v>0</v>
      </c>
      <c r="AE2095" t="b">
        <v>0</v>
      </c>
      <c r="AF2095" t="b">
        <v>0</v>
      </c>
      <c r="AG2095" t="b">
        <v>0</v>
      </c>
      <c r="AH2095" t="s">
        <v>4366</v>
      </c>
      <c r="AI2095" t="b">
        <v>0</v>
      </c>
      <c r="AK2095" t="b">
        <v>0</v>
      </c>
      <c r="AL2095" s="1">
        <v>43689</v>
      </c>
      <c r="AM2095" t="s">
        <v>162</v>
      </c>
      <c r="AN2095" s="2">
        <v>44296.959062499998</v>
      </c>
      <c r="AP2095" s="2">
        <v>43875.485393518517</v>
      </c>
      <c r="AQ2095" s="1"/>
      <c r="AS2095" t="b">
        <v>0</v>
      </c>
      <c r="AV2095" t="s">
        <v>2870</v>
      </c>
      <c r="BB2095" t="s">
        <v>5889</v>
      </c>
      <c r="BD2095" t="b">
        <v>0</v>
      </c>
      <c r="BH2095" t="s">
        <v>194</v>
      </c>
      <c r="BL2095" t="s">
        <v>5888</v>
      </c>
      <c r="BM2095" t="s">
        <v>202</v>
      </c>
      <c r="BN2095" t="s">
        <v>203</v>
      </c>
      <c r="BQ2095" t="s">
        <v>204</v>
      </c>
      <c r="BR2095" t="b">
        <v>0</v>
      </c>
      <c r="BT2095" t="b">
        <v>0</v>
      </c>
      <c r="BW2095" t="s">
        <v>97</v>
      </c>
      <c r="BX2095" t="b">
        <v>0</v>
      </c>
      <c r="BY2095" s="2">
        <v>44376.857569444444</v>
      </c>
      <c r="BZ2095" t="s">
        <v>265</v>
      </c>
      <c r="CB2095" t="b">
        <v>0</v>
      </c>
      <c r="CC2095" t="b">
        <v>0</v>
      </c>
      <c r="CI2095">
        <v>0</v>
      </c>
      <c r="CJ2095">
        <v>0</v>
      </c>
      <c r="CK2095">
        <f>YEAR(tbl_Opportunity[[#This Row],[Close Date]])</f>
        <v>2020</v>
      </c>
    </row>
    <row r="2096" spans="1:89">
      <c r="A2096" t="s">
        <v>5182</v>
      </c>
      <c r="B2096" t="b">
        <v>0</v>
      </c>
      <c r="D2096" t="b">
        <v>0</v>
      </c>
      <c r="E2096" t="s">
        <v>2868</v>
      </c>
      <c r="H2096" s="1">
        <v>43875</v>
      </c>
      <c r="I2096" t="b">
        <v>1</v>
      </c>
      <c r="J2096" t="s">
        <v>235</v>
      </c>
      <c r="L2096" t="s">
        <v>5890</v>
      </c>
      <c r="O2096" t="s">
        <v>194</v>
      </c>
      <c r="P2096" t="b">
        <v>1</v>
      </c>
      <c r="Q2096" s="2">
        <v>43689.533449074072</v>
      </c>
      <c r="R2096" s="1"/>
      <c r="S2096" t="b">
        <v>0</v>
      </c>
      <c r="U2096" s="1"/>
      <c r="V2096" t="b">
        <v>0</v>
      </c>
      <c r="W2096" s="1">
        <v>43831</v>
      </c>
      <c r="X2096">
        <v>1</v>
      </c>
      <c r="Y2096">
        <v>2020</v>
      </c>
      <c r="Z2096" t="s">
        <v>90</v>
      </c>
      <c r="AA2096" t="s">
        <v>90</v>
      </c>
      <c r="AB2096" t="b">
        <v>0</v>
      </c>
      <c r="AC2096" t="b">
        <v>0</v>
      </c>
      <c r="AE2096" t="b">
        <v>0</v>
      </c>
      <c r="AF2096" t="b">
        <v>0</v>
      </c>
      <c r="AG2096" t="b">
        <v>0</v>
      </c>
      <c r="AH2096" t="s">
        <v>4366</v>
      </c>
      <c r="AI2096" t="b">
        <v>0</v>
      </c>
      <c r="AK2096" t="b">
        <v>0</v>
      </c>
      <c r="AL2096" s="1">
        <v>43605</v>
      </c>
      <c r="AM2096" t="s">
        <v>162</v>
      </c>
      <c r="AN2096" s="2">
        <v>44296.959062499998</v>
      </c>
      <c r="AP2096" s="2">
        <v>43875.44736111111</v>
      </c>
      <c r="AQ2096" s="1"/>
      <c r="AS2096" t="b">
        <v>0</v>
      </c>
      <c r="AV2096" t="s">
        <v>2870</v>
      </c>
      <c r="BB2096" t="s">
        <v>5891</v>
      </c>
      <c r="BD2096" t="b">
        <v>0</v>
      </c>
      <c r="BH2096" t="s">
        <v>194</v>
      </c>
      <c r="BL2096" t="s">
        <v>5890</v>
      </c>
      <c r="BM2096" t="s">
        <v>202</v>
      </c>
      <c r="BN2096" t="s">
        <v>203</v>
      </c>
      <c r="BQ2096" t="s">
        <v>204</v>
      </c>
      <c r="BR2096" t="b">
        <v>0</v>
      </c>
      <c r="BT2096" t="b">
        <v>0</v>
      </c>
      <c r="BW2096" t="s">
        <v>97</v>
      </c>
      <c r="BX2096" t="b">
        <v>0</v>
      </c>
      <c r="BY2096" s="2">
        <v>44376.857569444444</v>
      </c>
      <c r="BZ2096" t="s">
        <v>265</v>
      </c>
      <c r="CB2096" t="b">
        <v>0</v>
      </c>
      <c r="CC2096" t="b">
        <v>0</v>
      </c>
      <c r="CI2096">
        <v>0</v>
      </c>
      <c r="CJ2096">
        <v>0</v>
      </c>
      <c r="CK2096">
        <f>YEAR(tbl_Opportunity[[#This Row],[Close Date]])</f>
        <v>2020</v>
      </c>
    </row>
    <row r="2097" spans="1:89">
      <c r="A2097" t="s">
        <v>5892</v>
      </c>
      <c r="B2097" t="b">
        <v>0</v>
      </c>
      <c r="D2097" t="b">
        <v>0</v>
      </c>
      <c r="H2097" s="1">
        <v>43875</v>
      </c>
      <c r="I2097" t="b">
        <v>1</v>
      </c>
      <c r="J2097" t="s">
        <v>235</v>
      </c>
      <c r="L2097" t="s">
        <v>5893</v>
      </c>
      <c r="O2097" t="s">
        <v>272</v>
      </c>
      <c r="P2097" t="b">
        <v>1</v>
      </c>
      <c r="Q2097" s="2">
        <v>43787.67114583333</v>
      </c>
      <c r="R2097" s="1"/>
      <c r="S2097" t="b">
        <v>0</v>
      </c>
      <c r="U2097" s="1"/>
      <c r="V2097" t="b">
        <v>0</v>
      </c>
      <c r="W2097" s="1">
        <v>43831</v>
      </c>
      <c r="X2097">
        <v>1</v>
      </c>
      <c r="Y2097">
        <v>2020</v>
      </c>
      <c r="Z2097" t="s">
        <v>90</v>
      </c>
      <c r="AA2097" t="s">
        <v>90</v>
      </c>
      <c r="AB2097" t="b">
        <v>0</v>
      </c>
      <c r="AC2097" t="b">
        <v>0</v>
      </c>
      <c r="AE2097" t="b">
        <v>0</v>
      </c>
      <c r="AF2097" t="b">
        <v>0</v>
      </c>
      <c r="AG2097" t="b">
        <v>0</v>
      </c>
      <c r="AH2097" t="s">
        <v>3190</v>
      </c>
      <c r="AI2097" t="b">
        <v>0</v>
      </c>
      <c r="AK2097" t="b">
        <v>0</v>
      </c>
      <c r="AL2097" s="1">
        <v>43776</v>
      </c>
      <c r="AM2097" t="s">
        <v>162</v>
      </c>
      <c r="AN2097" s="2">
        <v>44296.959062499998</v>
      </c>
      <c r="AP2097" s="2">
        <v>43875.440787037034</v>
      </c>
      <c r="AQ2097" s="1"/>
      <c r="AS2097" t="b">
        <v>0</v>
      </c>
      <c r="AV2097" t="s">
        <v>93</v>
      </c>
      <c r="BB2097" t="s">
        <v>5894</v>
      </c>
      <c r="BD2097" t="b">
        <v>0</v>
      </c>
      <c r="BH2097" t="s">
        <v>194</v>
      </c>
      <c r="BJ2097" t="s">
        <v>105</v>
      </c>
      <c r="BL2097" t="s">
        <v>5893</v>
      </c>
      <c r="BM2097" t="s">
        <v>202</v>
      </c>
      <c r="BN2097" t="s">
        <v>203</v>
      </c>
      <c r="BQ2097" t="s">
        <v>204</v>
      </c>
      <c r="BR2097" t="b">
        <v>0</v>
      </c>
      <c r="BT2097" t="b">
        <v>0</v>
      </c>
      <c r="BW2097" t="s">
        <v>97</v>
      </c>
      <c r="BX2097" t="b">
        <v>0</v>
      </c>
      <c r="BY2097" s="2">
        <v>44376.857581018521</v>
      </c>
      <c r="BZ2097" t="s">
        <v>265</v>
      </c>
      <c r="CB2097" t="b">
        <v>0</v>
      </c>
      <c r="CC2097" t="b">
        <v>0</v>
      </c>
      <c r="CI2097">
        <v>0</v>
      </c>
      <c r="CJ2097">
        <v>0</v>
      </c>
      <c r="CK2097">
        <f>YEAR(tbl_Opportunity[[#This Row],[Close Date]])</f>
        <v>2020</v>
      </c>
    </row>
    <row r="2098" spans="1:89">
      <c r="A2098" t="s">
        <v>5895</v>
      </c>
      <c r="B2098" t="b">
        <v>0</v>
      </c>
      <c r="D2098" t="b">
        <v>0</v>
      </c>
      <c r="E2098" t="s">
        <v>2796</v>
      </c>
      <c r="H2098" s="1">
        <v>43920</v>
      </c>
      <c r="I2098" t="b">
        <v>1</v>
      </c>
      <c r="J2098" t="s">
        <v>140</v>
      </c>
      <c r="L2098" t="s">
        <v>5896</v>
      </c>
      <c r="O2098" t="s">
        <v>194</v>
      </c>
      <c r="P2098" t="b">
        <v>1</v>
      </c>
      <c r="Q2098" s="2">
        <v>42941.904513888891</v>
      </c>
      <c r="R2098" s="1"/>
      <c r="S2098" t="b">
        <v>0</v>
      </c>
      <c r="U2098" s="1"/>
      <c r="V2098" t="b">
        <v>0</v>
      </c>
      <c r="W2098" s="1">
        <v>43831</v>
      </c>
      <c r="X2098">
        <v>1</v>
      </c>
      <c r="Y2098">
        <v>2020</v>
      </c>
      <c r="Z2098" t="s">
        <v>90</v>
      </c>
      <c r="AA2098" t="s">
        <v>90</v>
      </c>
      <c r="AB2098" t="b">
        <v>0</v>
      </c>
      <c r="AC2098" t="b">
        <v>0</v>
      </c>
      <c r="AE2098" t="b">
        <v>0</v>
      </c>
      <c r="AF2098" t="b">
        <v>0</v>
      </c>
      <c r="AG2098" t="b">
        <v>0</v>
      </c>
      <c r="AH2098" t="s">
        <v>4366</v>
      </c>
      <c r="AI2098" t="b">
        <v>0</v>
      </c>
      <c r="AK2098" t="b">
        <v>0</v>
      </c>
      <c r="AL2098" s="1">
        <v>42927</v>
      </c>
      <c r="AM2098" t="s">
        <v>162</v>
      </c>
      <c r="AN2098" s="2">
        <v>44296.959062499998</v>
      </c>
      <c r="AP2098" s="2">
        <v>43852.233287037037</v>
      </c>
      <c r="AQ2098" s="1"/>
      <c r="AS2098" t="b">
        <v>0</v>
      </c>
      <c r="AU2098" t="s">
        <v>196</v>
      </c>
      <c r="AV2098" t="s">
        <v>176</v>
      </c>
      <c r="BB2098" t="s">
        <v>5897</v>
      </c>
      <c r="BD2098" t="b">
        <v>0</v>
      </c>
      <c r="BH2098" t="s">
        <v>406</v>
      </c>
      <c r="BJ2098" t="s">
        <v>196</v>
      </c>
      <c r="BL2098" t="s">
        <v>5896</v>
      </c>
      <c r="BM2098" t="s">
        <v>202</v>
      </c>
      <c r="BN2098" t="s">
        <v>203</v>
      </c>
      <c r="BQ2098" t="s">
        <v>204</v>
      </c>
      <c r="BR2098" t="b">
        <v>0</v>
      </c>
      <c r="BT2098" t="b">
        <v>0</v>
      </c>
      <c r="BW2098" t="s">
        <v>97</v>
      </c>
      <c r="BX2098" t="b">
        <v>0</v>
      </c>
      <c r="BY2098" s="2">
        <v>44376.857569444444</v>
      </c>
      <c r="CB2098" t="b">
        <v>0</v>
      </c>
      <c r="CC2098" t="b">
        <v>0</v>
      </c>
      <c r="CI2098">
        <v>0</v>
      </c>
      <c r="CJ2098">
        <v>0</v>
      </c>
      <c r="CK2098">
        <f>YEAR(tbl_Opportunity[[#This Row],[Close Date]])</f>
        <v>2020</v>
      </c>
    </row>
    <row r="2099" spans="1:89">
      <c r="A2099" t="s">
        <v>1392</v>
      </c>
      <c r="B2099" t="b">
        <v>0</v>
      </c>
      <c r="D2099" t="b">
        <v>0</v>
      </c>
      <c r="E2099" t="s">
        <v>5898</v>
      </c>
      <c r="H2099" s="1">
        <v>43860</v>
      </c>
      <c r="I2099" t="b">
        <v>1</v>
      </c>
      <c r="J2099" t="s">
        <v>193</v>
      </c>
      <c r="L2099" t="s">
        <v>5899</v>
      </c>
      <c r="O2099" t="s">
        <v>272</v>
      </c>
      <c r="P2099" t="b">
        <v>1</v>
      </c>
      <c r="Q2099" s="2">
        <v>43472.71366898148</v>
      </c>
      <c r="R2099" s="1"/>
      <c r="S2099" t="b">
        <v>0</v>
      </c>
      <c r="U2099" s="1"/>
      <c r="V2099" t="b">
        <v>0</v>
      </c>
      <c r="W2099" s="1">
        <v>43831</v>
      </c>
      <c r="X2099">
        <v>1</v>
      </c>
      <c r="Y2099">
        <v>2020</v>
      </c>
      <c r="Z2099" t="s">
        <v>90</v>
      </c>
      <c r="AA2099" t="s">
        <v>90</v>
      </c>
      <c r="AB2099" t="b">
        <v>0</v>
      </c>
      <c r="AC2099" t="b">
        <v>0</v>
      </c>
      <c r="AE2099" t="b">
        <v>0</v>
      </c>
      <c r="AF2099" t="b">
        <v>0</v>
      </c>
      <c r="AG2099" t="b">
        <v>0</v>
      </c>
      <c r="AH2099" t="s">
        <v>4366</v>
      </c>
      <c r="AI2099" t="b">
        <v>0</v>
      </c>
      <c r="AK2099" t="b">
        <v>0</v>
      </c>
      <c r="AL2099" s="1">
        <v>43488</v>
      </c>
      <c r="AM2099" t="s">
        <v>162</v>
      </c>
      <c r="AN2099" s="2">
        <v>44296.959062499998</v>
      </c>
      <c r="AP2099" s="2">
        <v>43852.551874999997</v>
      </c>
      <c r="AQ2099" s="1"/>
      <c r="AS2099" t="b">
        <v>0</v>
      </c>
      <c r="AV2099" t="s">
        <v>2870</v>
      </c>
      <c r="BB2099" t="s">
        <v>5900</v>
      </c>
      <c r="BD2099" t="b">
        <v>0</v>
      </c>
      <c r="BH2099" t="s">
        <v>215</v>
      </c>
      <c r="BI2099" t="s">
        <v>200</v>
      </c>
      <c r="BJ2099" t="s">
        <v>216</v>
      </c>
      <c r="BL2099" t="s">
        <v>5899</v>
      </c>
      <c r="BM2099" t="s">
        <v>202</v>
      </c>
      <c r="BN2099" t="s">
        <v>203</v>
      </c>
      <c r="BQ2099" t="s">
        <v>204</v>
      </c>
      <c r="BR2099" t="b">
        <v>0</v>
      </c>
      <c r="BT2099" t="b">
        <v>0</v>
      </c>
      <c r="BW2099" t="s">
        <v>97</v>
      </c>
      <c r="BX2099" t="b">
        <v>0</v>
      </c>
      <c r="BY2099" s="2">
        <v>44376.857569444444</v>
      </c>
      <c r="BZ2099" t="s">
        <v>217</v>
      </c>
      <c r="CB2099" t="b">
        <v>0</v>
      </c>
      <c r="CC2099" t="b">
        <v>0</v>
      </c>
      <c r="CF2099">
        <v>0</v>
      </c>
      <c r="CH2099">
        <v>0</v>
      </c>
      <c r="CI2099">
        <v>0</v>
      </c>
      <c r="CJ2099">
        <v>0</v>
      </c>
      <c r="CK2099">
        <f>YEAR(tbl_Opportunity[[#This Row],[Close Date]])</f>
        <v>2020</v>
      </c>
    </row>
    <row r="2100" spans="1:89">
      <c r="A2100" t="s">
        <v>5901</v>
      </c>
      <c r="B2100" t="b">
        <v>0</v>
      </c>
      <c r="D2100" t="b">
        <v>0</v>
      </c>
      <c r="H2100" s="1">
        <v>43920</v>
      </c>
      <c r="I2100" t="b">
        <v>1</v>
      </c>
      <c r="J2100" t="s">
        <v>193</v>
      </c>
      <c r="O2100" t="s">
        <v>272</v>
      </c>
      <c r="P2100" t="b">
        <v>1</v>
      </c>
      <c r="Q2100" s="2">
        <v>43453.898761574077</v>
      </c>
      <c r="R2100" s="1"/>
      <c r="S2100" t="b">
        <v>0</v>
      </c>
      <c r="U2100" s="1"/>
      <c r="V2100" t="b">
        <v>0</v>
      </c>
      <c r="W2100" s="1">
        <v>43831</v>
      </c>
      <c r="X2100">
        <v>1</v>
      </c>
      <c r="Y2100">
        <v>2020</v>
      </c>
      <c r="Z2100" t="s">
        <v>90</v>
      </c>
      <c r="AA2100" t="s">
        <v>90</v>
      </c>
      <c r="AB2100" t="b">
        <v>0</v>
      </c>
      <c r="AC2100" t="b">
        <v>0</v>
      </c>
      <c r="AE2100" t="b">
        <v>0</v>
      </c>
      <c r="AF2100" t="b">
        <v>0</v>
      </c>
      <c r="AG2100" t="b">
        <v>0</v>
      </c>
      <c r="AH2100" t="s">
        <v>3190</v>
      </c>
      <c r="AI2100" t="b">
        <v>0</v>
      </c>
      <c r="AK2100" t="b">
        <v>0</v>
      </c>
      <c r="AL2100" s="1"/>
      <c r="AM2100" t="s">
        <v>162</v>
      </c>
      <c r="AN2100" s="2">
        <v>44296.959062499998</v>
      </c>
      <c r="AP2100" s="2">
        <v>43836.691828703704</v>
      </c>
      <c r="AQ2100" s="1"/>
      <c r="AS2100" t="b">
        <v>0</v>
      </c>
      <c r="AU2100" t="s">
        <v>250</v>
      </c>
      <c r="AV2100" t="s">
        <v>93</v>
      </c>
      <c r="BB2100" t="s">
        <v>5902</v>
      </c>
      <c r="BD2100" t="b">
        <v>0</v>
      </c>
      <c r="BH2100" t="s">
        <v>406</v>
      </c>
      <c r="BJ2100" t="s">
        <v>250</v>
      </c>
      <c r="BL2100" t="s">
        <v>1173</v>
      </c>
      <c r="BM2100" t="s">
        <v>202</v>
      </c>
      <c r="BN2100" t="s">
        <v>203</v>
      </c>
      <c r="BQ2100" t="s">
        <v>204</v>
      </c>
      <c r="BR2100" t="b">
        <v>0</v>
      </c>
      <c r="BT2100" t="b">
        <v>0</v>
      </c>
      <c r="BW2100" t="s">
        <v>97</v>
      </c>
      <c r="BX2100" t="b">
        <v>0</v>
      </c>
      <c r="BY2100" s="2">
        <v>44376.857569444444</v>
      </c>
      <c r="CB2100" t="b">
        <v>0</v>
      </c>
      <c r="CC2100" t="b">
        <v>0</v>
      </c>
      <c r="CI2100">
        <v>0</v>
      </c>
      <c r="CJ2100">
        <v>0</v>
      </c>
      <c r="CK2100">
        <f>YEAR(tbl_Opportunity[[#This Row],[Close Date]])</f>
        <v>2020</v>
      </c>
    </row>
    <row r="2101" spans="1:89">
      <c r="A2101" t="s">
        <v>465</v>
      </c>
      <c r="B2101" t="b">
        <v>0</v>
      </c>
      <c r="D2101" t="b">
        <v>0</v>
      </c>
      <c r="H2101" s="1">
        <v>43179</v>
      </c>
      <c r="I2101" t="b">
        <v>1</v>
      </c>
      <c r="J2101" t="s">
        <v>105</v>
      </c>
      <c r="L2101" t="s">
        <v>5903</v>
      </c>
      <c r="O2101" t="s">
        <v>5716</v>
      </c>
      <c r="P2101" t="b">
        <v>1</v>
      </c>
      <c r="Q2101" s="2">
        <v>43146.681921296295</v>
      </c>
      <c r="R2101" s="1"/>
      <c r="S2101" t="b">
        <v>0</v>
      </c>
      <c r="U2101" s="1"/>
      <c r="V2101" t="b">
        <v>0</v>
      </c>
      <c r="W2101" s="1">
        <v>43101</v>
      </c>
      <c r="X2101">
        <v>1</v>
      </c>
      <c r="Y2101">
        <v>2018</v>
      </c>
      <c r="Z2101" t="s">
        <v>90</v>
      </c>
      <c r="AA2101" t="s">
        <v>90</v>
      </c>
      <c r="AB2101" t="b">
        <v>0</v>
      </c>
      <c r="AC2101" t="b">
        <v>0</v>
      </c>
      <c r="AE2101" t="b">
        <v>0</v>
      </c>
      <c r="AF2101" t="b">
        <v>0</v>
      </c>
      <c r="AG2101" t="b">
        <v>0</v>
      </c>
      <c r="AH2101" t="s">
        <v>4366</v>
      </c>
      <c r="AI2101" t="b">
        <v>0</v>
      </c>
      <c r="AK2101" t="b">
        <v>0</v>
      </c>
      <c r="AL2101" s="1">
        <v>43139</v>
      </c>
      <c r="AM2101" t="s">
        <v>162</v>
      </c>
      <c r="AN2101" s="2">
        <v>44297.853321759256</v>
      </c>
      <c r="AP2101" s="2">
        <v>43179.921585648146</v>
      </c>
      <c r="AQ2101" s="1"/>
      <c r="AS2101" t="b">
        <v>0</v>
      </c>
      <c r="AU2101" t="s">
        <v>216</v>
      </c>
      <c r="AV2101" t="s">
        <v>93</v>
      </c>
      <c r="BB2101" t="s">
        <v>5904</v>
      </c>
      <c r="BD2101" t="b">
        <v>0</v>
      </c>
      <c r="BH2101" t="s">
        <v>260</v>
      </c>
      <c r="BJ2101" t="s">
        <v>216</v>
      </c>
      <c r="BL2101" t="s">
        <v>5903</v>
      </c>
      <c r="BM2101" t="s">
        <v>202</v>
      </c>
      <c r="BN2101" t="s">
        <v>203</v>
      </c>
      <c r="BQ2101" t="s">
        <v>204</v>
      </c>
      <c r="BR2101" t="b">
        <v>0</v>
      </c>
      <c r="BT2101" t="b">
        <v>0</v>
      </c>
      <c r="BW2101" t="s">
        <v>97</v>
      </c>
      <c r="BX2101" t="b">
        <v>0</v>
      </c>
      <c r="BY2101" s="2">
        <v>44376.857569444444</v>
      </c>
      <c r="CB2101" t="b">
        <v>0</v>
      </c>
      <c r="CC2101" t="b">
        <v>0</v>
      </c>
      <c r="CI2101">
        <v>0</v>
      </c>
      <c r="CJ2101">
        <v>0</v>
      </c>
      <c r="CK2101">
        <f>YEAR(tbl_Opportunity[[#This Row],[Close Date]])</f>
        <v>2018</v>
      </c>
    </row>
    <row r="2102" spans="1:89">
      <c r="A2102" t="s">
        <v>2219</v>
      </c>
      <c r="B2102" t="b">
        <v>0</v>
      </c>
      <c r="D2102" t="b">
        <v>0</v>
      </c>
      <c r="H2102" s="1">
        <v>43186</v>
      </c>
      <c r="I2102" t="b">
        <v>1</v>
      </c>
      <c r="J2102" t="s">
        <v>105</v>
      </c>
      <c r="L2102" t="s">
        <v>5905</v>
      </c>
      <c r="O2102" t="s">
        <v>5716</v>
      </c>
      <c r="P2102" t="b">
        <v>1</v>
      </c>
      <c r="Q2102" s="2">
        <v>43180.899062500001</v>
      </c>
      <c r="R2102" s="1"/>
      <c r="S2102" t="b">
        <v>0</v>
      </c>
      <c r="U2102" s="1"/>
      <c r="V2102" t="b">
        <v>0</v>
      </c>
      <c r="W2102" s="1">
        <v>43101</v>
      </c>
      <c r="X2102">
        <v>1</v>
      </c>
      <c r="Y2102">
        <v>2018</v>
      </c>
      <c r="Z2102" t="s">
        <v>90</v>
      </c>
      <c r="AA2102" t="s">
        <v>90</v>
      </c>
      <c r="AB2102" t="b">
        <v>0</v>
      </c>
      <c r="AC2102" t="b">
        <v>0</v>
      </c>
      <c r="AE2102" t="b">
        <v>0</v>
      </c>
      <c r="AF2102" t="b">
        <v>0</v>
      </c>
      <c r="AG2102" t="b">
        <v>0</v>
      </c>
      <c r="AH2102" t="s">
        <v>4366</v>
      </c>
      <c r="AI2102" t="b">
        <v>0</v>
      </c>
      <c r="AK2102" t="b">
        <v>0</v>
      </c>
      <c r="AL2102" s="1">
        <v>43131</v>
      </c>
      <c r="AM2102" t="s">
        <v>162</v>
      </c>
      <c r="AN2102" s="2">
        <v>44297.856377314813</v>
      </c>
      <c r="AP2102" s="2">
        <v>43186.723217592589</v>
      </c>
      <c r="AQ2102" s="1"/>
      <c r="AS2102" t="b">
        <v>0</v>
      </c>
      <c r="AU2102" t="s">
        <v>216</v>
      </c>
      <c r="AV2102" t="s">
        <v>2956</v>
      </c>
      <c r="BB2102" t="s">
        <v>5906</v>
      </c>
      <c r="BD2102" t="b">
        <v>0</v>
      </c>
      <c r="BH2102" t="s">
        <v>260</v>
      </c>
      <c r="BJ2102" t="s">
        <v>216</v>
      </c>
      <c r="BL2102" t="s">
        <v>5905</v>
      </c>
      <c r="BM2102" t="s">
        <v>202</v>
      </c>
      <c r="BN2102" t="s">
        <v>203</v>
      </c>
      <c r="BQ2102" t="s">
        <v>204</v>
      </c>
      <c r="BR2102" t="b">
        <v>0</v>
      </c>
      <c r="BT2102" t="b">
        <v>0</v>
      </c>
      <c r="BW2102" t="s">
        <v>97</v>
      </c>
      <c r="BX2102" t="b">
        <v>0</v>
      </c>
      <c r="BY2102" s="2">
        <v>44376.857569444444</v>
      </c>
      <c r="CB2102" t="b">
        <v>0</v>
      </c>
      <c r="CC2102" t="b">
        <v>0</v>
      </c>
      <c r="CI2102">
        <v>0</v>
      </c>
      <c r="CJ2102">
        <v>0</v>
      </c>
      <c r="CK2102">
        <f>YEAR(tbl_Opportunity[[#This Row],[Close Date]])</f>
        <v>2018</v>
      </c>
    </row>
    <row r="2103" spans="1:89">
      <c r="A2103" t="s">
        <v>5907</v>
      </c>
      <c r="B2103" t="b">
        <v>0</v>
      </c>
      <c r="D2103" t="b">
        <v>0</v>
      </c>
      <c r="H2103" s="1">
        <v>43555</v>
      </c>
      <c r="I2103" t="b">
        <v>1</v>
      </c>
      <c r="J2103" t="s">
        <v>105</v>
      </c>
      <c r="L2103" t="s">
        <v>5908</v>
      </c>
      <c r="O2103" t="s">
        <v>272</v>
      </c>
      <c r="P2103" t="b">
        <v>1</v>
      </c>
      <c r="Q2103" s="2">
        <v>43518.871157407404</v>
      </c>
      <c r="R2103" s="1"/>
      <c r="S2103" t="b">
        <v>0</v>
      </c>
      <c r="U2103" s="1"/>
      <c r="V2103" t="b">
        <v>0</v>
      </c>
      <c r="W2103" s="1">
        <v>43466</v>
      </c>
      <c r="X2103">
        <v>1</v>
      </c>
      <c r="Y2103">
        <v>2019</v>
      </c>
      <c r="Z2103" t="s">
        <v>90</v>
      </c>
      <c r="AA2103" t="s">
        <v>90</v>
      </c>
      <c r="AB2103" t="b">
        <v>0</v>
      </c>
      <c r="AC2103" t="b">
        <v>0</v>
      </c>
      <c r="AE2103" t="b">
        <v>0</v>
      </c>
      <c r="AF2103" t="b">
        <v>0</v>
      </c>
      <c r="AG2103" t="b">
        <v>0</v>
      </c>
      <c r="AH2103" t="s">
        <v>4366</v>
      </c>
      <c r="AI2103" t="b">
        <v>0</v>
      </c>
      <c r="AK2103" t="b">
        <v>0</v>
      </c>
      <c r="AL2103" s="1">
        <v>43518</v>
      </c>
      <c r="AM2103" t="s">
        <v>162</v>
      </c>
      <c r="AN2103" s="2">
        <v>44296.959062499998</v>
      </c>
      <c r="AP2103" s="2">
        <v>43541.841215277775</v>
      </c>
      <c r="AQ2103" s="1"/>
      <c r="AS2103" t="b">
        <v>0</v>
      </c>
      <c r="AV2103" t="s">
        <v>176</v>
      </c>
      <c r="BB2103" t="s">
        <v>5909</v>
      </c>
      <c r="BD2103" t="b">
        <v>0</v>
      </c>
      <c r="BE2103" t="s">
        <v>5910</v>
      </c>
      <c r="BH2103" t="s">
        <v>260</v>
      </c>
      <c r="BL2103" t="s">
        <v>5908</v>
      </c>
      <c r="BM2103" t="s">
        <v>202</v>
      </c>
      <c r="BN2103" t="s">
        <v>203</v>
      </c>
      <c r="BQ2103" t="s">
        <v>204</v>
      </c>
      <c r="BR2103" t="b">
        <v>0</v>
      </c>
      <c r="BT2103" t="b">
        <v>0</v>
      </c>
      <c r="BW2103" t="s">
        <v>97</v>
      </c>
      <c r="BX2103" t="b">
        <v>0</v>
      </c>
      <c r="BY2103" s="2">
        <v>44376.857569444444</v>
      </c>
      <c r="CB2103" t="b">
        <v>0</v>
      </c>
      <c r="CC2103" t="b">
        <v>0</v>
      </c>
      <c r="CI2103">
        <v>0</v>
      </c>
      <c r="CJ2103">
        <v>0</v>
      </c>
      <c r="CK2103">
        <f>YEAR(tbl_Opportunity[[#This Row],[Close Date]])</f>
        <v>2019</v>
      </c>
    </row>
    <row r="2104" spans="1:89">
      <c r="A2104" t="s">
        <v>5911</v>
      </c>
      <c r="B2104" t="b">
        <v>0</v>
      </c>
      <c r="D2104" t="b">
        <v>0</v>
      </c>
      <c r="E2104" t="s">
        <v>2912</v>
      </c>
      <c r="H2104" s="1">
        <v>43875</v>
      </c>
      <c r="I2104" t="b">
        <v>1</v>
      </c>
      <c r="J2104" t="s">
        <v>105</v>
      </c>
      <c r="L2104" t="s">
        <v>5912</v>
      </c>
      <c r="O2104" t="s">
        <v>194</v>
      </c>
      <c r="P2104" t="b">
        <v>1</v>
      </c>
      <c r="Q2104" s="2">
        <v>43698.581550925926</v>
      </c>
      <c r="R2104" s="1"/>
      <c r="S2104" t="b">
        <v>0</v>
      </c>
      <c r="U2104" s="1"/>
      <c r="V2104" t="b">
        <v>0</v>
      </c>
      <c r="W2104" s="1">
        <v>43831</v>
      </c>
      <c r="X2104">
        <v>1</v>
      </c>
      <c r="Y2104">
        <v>2020</v>
      </c>
      <c r="Z2104" t="s">
        <v>90</v>
      </c>
      <c r="AA2104" t="s">
        <v>90</v>
      </c>
      <c r="AB2104" t="b">
        <v>0</v>
      </c>
      <c r="AC2104" t="b">
        <v>0</v>
      </c>
      <c r="AE2104" t="b">
        <v>0</v>
      </c>
      <c r="AF2104" t="b">
        <v>0</v>
      </c>
      <c r="AG2104" t="b">
        <v>0</v>
      </c>
      <c r="AH2104" t="s">
        <v>4366</v>
      </c>
      <c r="AI2104" t="b">
        <v>0</v>
      </c>
      <c r="AK2104" t="b">
        <v>0</v>
      </c>
      <c r="AL2104" s="1">
        <v>43577</v>
      </c>
      <c r="AM2104" t="s">
        <v>162</v>
      </c>
      <c r="AN2104" s="2">
        <v>44297.856377314813</v>
      </c>
      <c r="AP2104" s="2">
        <v>43875.449421296296</v>
      </c>
      <c r="AQ2104" s="1"/>
      <c r="AS2104" t="b">
        <v>0</v>
      </c>
      <c r="AV2104" t="s">
        <v>2870</v>
      </c>
      <c r="BB2104" t="s">
        <v>5913</v>
      </c>
      <c r="BD2104" t="b">
        <v>0</v>
      </c>
      <c r="BH2104" t="s">
        <v>194</v>
      </c>
      <c r="BL2104" t="s">
        <v>5912</v>
      </c>
      <c r="BM2104" t="s">
        <v>202</v>
      </c>
      <c r="BN2104" t="s">
        <v>203</v>
      </c>
      <c r="BQ2104" t="s">
        <v>204</v>
      </c>
      <c r="BR2104" t="b">
        <v>0</v>
      </c>
      <c r="BT2104" t="b">
        <v>0</v>
      </c>
      <c r="BW2104" t="s">
        <v>97</v>
      </c>
      <c r="BX2104" t="b">
        <v>0</v>
      </c>
      <c r="BY2104" s="2">
        <v>44376.857569444444</v>
      </c>
      <c r="BZ2104" t="s">
        <v>265</v>
      </c>
      <c r="CB2104" t="b">
        <v>0</v>
      </c>
      <c r="CC2104" t="b">
        <v>0</v>
      </c>
      <c r="CI2104">
        <v>0</v>
      </c>
      <c r="CJ2104">
        <v>0</v>
      </c>
      <c r="CK2104">
        <f>YEAR(tbl_Opportunity[[#This Row],[Close Date]])</f>
        <v>2020</v>
      </c>
    </row>
    <row r="2105" spans="1:89">
      <c r="A2105" t="s">
        <v>5914</v>
      </c>
      <c r="B2105" t="b">
        <v>0</v>
      </c>
      <c r="D2105" t="b">
        <v>0</v>
      </c>
      <c r="E2105" t="s">
        <v>2912</v>
      </c>
      <c r="H2105" s="1">
        <v>43875</v>
      </c>
      <c r="I2105" t="b">
        <v>1</v>
      </c>
      <c r="J2105" t="s">
        <v>105</v>
      </c>
      <c r="L2105" t="s">
        <v>5915</v>
      </c>
      <c r="O2105" t="s">
        <v>194</v>
      </c>
      <c r="P2105" t="b">
        <v>1</v>
      </c>
      <c r="Q2105" s="2">
        <v>43698.579270833332</v>
      </c>
      <c r="R2105" s="1"/>
      <c r="S2105" t="b">
        <v>0</v>
      </c>
      <c r="U2105" s="1"/>
      <c r="V2105" t="b">
        <v>0</v>
      </c>
      <c r="W2105" s="1">
        <v>43831</v>
      </c>
      <c r="X2105">
        <v>1</v>
      </c>
      <c r="Y2105">
        <v>2020</v>
      </c>
      <c r="Z2105" t="s">
        <v>90</v>
      </c>
      <c r="AA2105" t="s">
        <v>90</v>
      </c>
      <c r="AB2105" t="b">
        <v>0</v>
      </c>
      <c r="AC2105" t="b">
        <v>0</v>
      </c>
      <c r="AE2105" t="b">
        <v>0</v>
      </c>
      <c r="AF2105" t="b">
        <v>0</v>
      </c>
      <c r="AG2105" t="b">
        <v>0</v>
      </c>
      <c r="AH2105" t="s">
        <v>4366</v>
      </c>
      <c r="AI2105" t="b">
        <v>0</v>
      </c>
      <c r="AK2105" t="b">
        <v>0</v>
      </c>
      <c r="AL2105" s="1">
        <v>43572</v>
      </c>
      <c r="AM2105" t="s">
        <v>162</v>
      </c>
      <c r="AN2105" s="2">
        <v>44297.856377314813</v>
      </c>
      <c r="AP2105" s="2">
        <v>43875.497997685183</v>
      </c>
      <c r="AQ2105" s="1"/>
      <c r="AS2105" t="b">
        <v>0</v>
      </c>
      <c r="AV2105" t="s">
        <v>2870</v>
      </c>
      <c r="BB2105" t="s">
        <v>5916</v>
      </c>
      <c r="BD2105" t="b">
        <v>0</v>
      </c>
      <c r="BH2105" t="s">
        <v>194</v>
      </c>
      <c r="BJ2105" t="s">
        <v>216</v>
      </c>
      <c r="BL2105" t="s">
        <v>5915</v>
      </c>
      <c r="BM2105" t="s">
        <v>202</v>
      </c>
      <c r="BN2105" t="s">
        <v>203</v>
      </c>
      <c r="BQ2105" t="s">
        <v>204</v>
      </c>
      <c r="BR2105" t="b">
        <v>0</v>
      </c>
      <c r="BT2105" t="b">
        <v>0</v>
      </c>
      <c r="BW2105" t="s">
        <v>97</v>
      </c>
      <c r="BX2105" t="b">
        <v>0</v>
      </c>
      <c r="BY2105" s="2">
        <v>44376.857569444444</v>
      </c>
      <c r="BZ2105" t="s">
        <v>265</v>
      </c>
      <c r="CB2105" t="b">
        <v>0</v>
      </c>
      <c r="CC2105" t="b">
        <v>0</v>
      </c>
      <c r="CI2105">
        <v>0</v>
      </c>
      <c r="CJ2105">
        <v>0</v>
      </c>
      <c r="CK2105">
        <f>YEAR(tbl_Opportunity[[#This Row],[Close Date]])</f>
        <v>2020</v>
      </c>
    </row>
    <row r="2106" spans="1:89">
      <c r="A2106" t="s">
        <v>5917</v>
      </c>
      <c r="B2106" t="b">
        <v>0</v>
      </c>
      <c r="D2106" t="b">
        <v>0</v>
      </c>
      <c r="H2106" s="1">
        <v>43921</v>
      </c>
      <c r="I2106" t="b">
        <v>1</v>
      </c>
      <c r="J2106" t="s">
        <v>105</v>
      </c>
      <c r="L2106" t="s">
        <v>5918</v>
      </c>
      <c r="O2106" t="s">
        <v>272</v>
      </c>
      <c r="P2106" t="b">
        <v>1</v>
      </c>
      <c r="Q2106" s="2">
        <v>43669.804814814815</v>
      </c>
      <c r="R2106" s="1"/>
      <c r="S2106" t="b">
        <v>0</v>
      </c>
      <c r="U2106" s="1"/>
      <c r="V2106" t="b">
        <v>0</v>
      </c>
      <c r="W2106" s="1">
        <v>43831</v>
      </c>
      <c r="X2106">
        <v>1</v>
      </c>
      <c r="Y2106">
        <v>2020</v>
      </c>
      <c r="Z2106" t="s">
        <v>90</v>
      </c>
      <c r="AA2106" t="s">
        <v>90</v>
      </c>
      <c r="AB2106" t="b">
        <v>0</v>
      </c>
      <c r="AC2106" t="b">
        <v>0</v>
      </c>
      <c r="AE2106" t="b">
        <v>0</v>
      </c>
      <c r="AF2106" t="b">
        <v>0</v>
      </c>
      <c r="AG2106" t="b">
        <v>0</v>
      </c>
      <c r="AH2106" t="s">
        <v>3190</v>
      </c>
      <c r="AI2106" t="b">
        <v>0</v>
      </c>
      <c r="AK2106" t="b">
        <v>0</v>
      </c>
      <c r="AL2106" s="1">
        <v>43669</v>
      </c>
      <c r="AM2106" t="s">
        <v>162</v>
      </c>
      <c r="AN2106" s="2">
        <v>44297.856377314813</v>
      </c>
      <c r="AP2106" s="2">
        <v>43843.656284722223</v>
      </c>
      <c r="AQ2106" s="1"/>
      <c r="AS2106" t="b">
        <v>0</v>
      </c>
      <c r="AV2106" t="s">
        <v>93</v>
      </c>
      <c r="BB2106" t="s">
        <v>5919</v>
      </c>
      <c r="BD2106" t="b">
        <v>0</v>
      </c>
      <c r="BH2106" t="s">
        <v>260</v>
      </c>
      <c r="BJ2106" t="s">
        <v>250</v>
      </c>
      <c r="BL2106" t="s">
        <v>5918</v>
      </c>
      <c r="BM2106" t="s">
        <v>202</v>
      </c>
      <c r="BN2106" t="s">
        <v>203</v>
      </c>
      <c r="BQ2106" t="s">
        <v>204</v>
      </c>
      <c r="BR2106" t="b">
        <v>0</v>
      </c>
      <c r="BT2106" t="b">
        <v>0</v>
      </c>
      <c r="BW2106" t="s">
        <v>97</v>
      </c>
      <c r="BX2106" t="b">
        <v>0</v>
      </c>
      <c r="BY2106" s="2">
        <v>44376.857569444444</v>
      </c>
      <c r="CB2106" t="b">
        <v>0</v>
      </c>
      <c r="CC2106" t="b">
        <v>0</v>
      </c>
      <c r="CI2106">
        <v>0</v>
      </c>
      <c r="CJ2106">
        <v>0</v>
      </c>
      <c r="CK2106">
        <f>YEAR(tbl_Opportunity[[#This Row],[Close Date]])</f>
        <v>2020</v>
      </c>
    </row>
    <row r="2107" spans="1:89">
      <c r="A2107" t="s">
        <v>5920</v>
      </c>
      <c r="B2107" t="b">
        <v>0</v>
      </c>
      <c r="D2107" t="b">
        <v>0</v>
      </c>
      <c r="E2107" t="s">
        <v>2868</v>
      </c>
      <c r="H2107" s="1">
        <v>43875</v>
      </c>
      <c r="I2107" t="b">
        <v>1</v>
      </c>
      <c r="J2107" t="s">
        <v>105</v>
      </c>
      <c r="L2107" t="s">
        <v>5921</v>
      </c>
      <c r="O2107" t="s">
        <v>194</v>
      </c>
      <c r="P2107" t="b">
        <v>1</v>
      </c>
      <c r="Q2107" s="2">
        <v>43689.535277777781</v>
      </c>
      <c r="R2107" s="1"/>
      <c r="S2107" t="b">
        <v>0</v>
      </c>
      <c r="U2107" s="1"/>
      <c r="V2107" t="b">
        <v>0</v>
      </c>
      <c r="W2107" s="1">
        <v>43831</v>
      </c>
      <c r="X2107">
        <v>1</v>
      </c>
      <c r="Y2107">
        <v>2020</v>
      </c>
      <c r="Z2107" t="s">
        <v>90</v>
      </c>
      <c r="AA2107" t="s">
        <v>90</v>
      </c>
      <c r="AB2107" t="b">
        <v>0</v>
      </c>
      <c r="AC2107" t="b">
        <v>0</v>
      </c>
      <c r="AE2107" t="b">
        <v>0</v>
      </c>
      <c r="AF2107" t="b">
        <v>0</v>
      </c>
      <c r="AG2107" t="b">
        <v>0</v>
      </c>
      <c r="AH2107" t="s">
        <v>4366</v>
      </c>
      <c r="AI2107" t="b">
        <v>0</v>
      </c>
      <c r="AK2107" t="b">
        <v>0</v>
      </c>
      <c r="AL2107" s="1">
        <v>43605</v>
      </c>
      <c r="AM2107" t="s">
        <v>162</v>
      </c>
      <c r="AN2107" s="2">
        <v>44297.856377314813</v>
      </c>
      <c r="AP2107" s="2">
        <v>43875.675208333334</v>
      </c>
      <c r="AQ2107" s="1"/>
      <c r="AS2107" t="b">
        <v>0</v>
      </c>
      <c r="AV2107" t="s">
        <v>2870</v>
      </c>
      <c r="BB2107" t="s">
        <v>5922</v>
      </c>
      <c r="BD2107" t="b">
        <v>0</v>
      </c>
      <c r="BH2107" t="s">
        <v>194</v>
      </c>
      <c r="BJ2107" t="s">
        <v>216</v>
      </c>
      <c r="BL2107" t="s">
        <v>5921</v>
      </c>
      <c r="BM2107" t="s">
        <v>202</v>
      </c>
      <c r="BN2107" t="s">
        <v>203</v>
      </c>
      <c r="BQ2107" t="s">
        <v>204</v>
      </c>
      <c r="BR2107" t="b">
        <v>0</v>
      </c>
      <c r="BT2107" t="b">
        <v>0</v>
      </c>
      <c r="BW2107" t="s">
        <v>97</v>
      </c>
      <c r="BX2107" t="b">
        <v>0</v>
      </c>
      <c r="BY2107" s="2">
        <v>44376.857569444444</v>
      </c>
      <c r="BZ2107" t="s">
        <v>265</v>
      </c>
      <c r="CB2107" t="b">
        <v>0</v>
      </c>
      <c r="CC2107" t="b">
        <v>0</v>
      </c>
      <c r="CI2107">
        <v>0</v>
      </c>
      <c r="CJ2107">
        <v>0</v>
      </c>
      <c r="CK2107">
        <f>YEAR(tbl_Opportunity[[#This Row],[Close Date]])</f>
        <v>2020</v>
      </c>
    </row>
    <row r="2108" spans="1:89">
      <c r="A2108" t="s">
        <v>5923</v>
      </c>
      <c r="B2108" t="b">
        <v>0</v>
      </c>
      <c r="D2108" t="b">
        <v>0</v>
      </c>
      <c r="E2108" t="s">
        <v>2868</v>
      </c>
      <c r="H2108" s="1">
        <v>43875</v>
      </c>
      <c r="I2108" t="b">
        <v>1</v>
      </c>
      <c r="J2108" t="s">
        <v>235</v>
      </c>
      <c r="L2108" t="s">
        <v>5924</v>
      </c>
      <c r="O2108" t="s">
        <v>194</v>
      </c>
      <c r="P2108" t="b">
        <v>1</v>
      </c>
      <c r="Q2108" s="2">
        <v>43689.537083333336</v>
      </c>
      <c r="R2108" s="1"/>
      <c r="S2108" t="b">
        <v>0</v>
      </c>
      <c r="U2108" s="1"/>
      <c r="V2108" t="b">
        <v>0</v>
      </c>
      <c r="W2108" s="1">
        <v>43831</v>
      </c>
      <c r="X2108">
        <v>1</v>
      </c>
      <c r="Y2108">
        <v>2020</v>
      </c>
      <c r="Z2108" t="s">
        <v>90</v>
      </c>
      <c r="AA2108" t="s">
        <v>90</v>
      </c>
      <c r="AB2108" t="b">
        <v>0</v>
      </c>
      <c r="AC2108" t="b">
        <v>0</v>
      </c>
      <c r="AE2108" t="b">
        <v>0</v>
      </c>
      <c r="AF2108" t="b">
        <v>0</v>
      </c>
      <c r="AG2108" t="b">
        <v>0</v>
      </c>
      <c r="AH2108" t="s">
        <v>4366</v>
      </c>
      <c r="AI2108" t="b">
        <v>0</v>
      </c>
      <c r="AJ2108" t="s">
        <v>211</v>
      </c>
      <c r="AK2108" t="b">
        <v>0</v>
      </c>
      <c r="AL2108" s="1">
        <v>43599</v>
      </c>
      <c r="AM2108" t="s">
        <v>194</v>
      </c>
      <c r="AN2108" s="2">
        <v>44306.394560185188</v>
      </c>
      <c r="AP2108" s="2">
        <v>43875.604930555557</v>
      </c>
      <c r="AQ2108" s="1"/>
      <c r="AS2108" t="b">
        <v>0</v>
      </c>
      <c r="AV2108" t="s">
        <v>2870</v>
      </c>
      <c r="BB2108" t="s">
        <v>5925</v>
      </c>
      <c r="BD2108" t="b">
        <v>0</v>
      </c>
      <c r="BH2108" t="s">
        <v>194</v>
      </c>
      <c r="BL2108" t="s">
        <v>5924</v>
      </c>
      <c r="BM2108" t="s">
        <v>202</v>
      </c>
      <c r="BN2108" t="s">
        <v>203</v>
      </c>
      <c r="BQ2108" t="s">
        <v>204</v>
      </c>
      <c r="BR2108" t="b">
        <v>0</v>
      </c>
      <c r="BT2108" t="b">
        <v>0</v>
      </c>
      <c r="BW2108" t="s">
        <v>97</v>
      </c>
      <c r="BX2108" t="b">
        <v>0</v>
      </c>
      <c r="BY2108" s="2">
        <v>44376.857569444444</v>
      </c>
      <c r="BZ2108" t="s">
        <v>265</v>
      </c>
      <c r="CB2108" t="b">
        <v>0</v>
      </c>
      <c r="CC2108" t="b">
        <v>0</v>
      </c>
      <c r="CI2108">
        <v>0</v>
      </c>
      <c r="CJ2108">
        <v>0</v>
      </c>
      <c r="CK2108">
        <f>YEAR(tbl_Opportunity[[#This Row],[Close Date]])</f>
        <v>2020</v>
      </c>
    </row>
    <row r="2109" spans="1:89">
      <c r="A2109" t="s">
        <v>5926</v>
      </c>
      <c r="B2109" t="b">
        <v>0</v>
      </c>
      <c r="D2109" t="b">
        <v>0</v>
      </c>
      <c r="E2109" t="s">
        <v>2868</v>
      </c>
      <c r="H2109" s="1">
        <v>43875</v>
      </c>
      <c r="I2109" t="b">
        <v>1</v>
      </c>
      <c r="J2109" t="s">
        <v>235</v>
      </c>
      <c r="L2109" t="s">
        <v>5927</v>
      </c>
      <c r="O2109" t="s">
        <v>272</v>
      </c>
      <c r="P2109" t="b">
        <v>1</v>
      </c>
      <c r="Q2109" s="2">
        <v>43689.676689814813</v>
      </c>
      <c r="R2109" s="1"/>
      <c r="S2109" t="b">
        <v>0</v>
      </c>
      <c r="U2109" s="1"/>
      <c r="V2109" t="b">
        <v>0</v>
      </c>
      <c r="W2109" s="1">
        <v>43831</v>
      </c>
      <c r="X2109">
        <v>1</v>
      </c>
      <c r="Y2109">
        <v>2020</v>
      </c>
      <c r="Z2109" t="s">
        <v>90</v>
      </c>
      <c r="AA2109" t="s">
        <v>90</v>
      </c>
      <c r="AB2109" t="b">
        <v>0</v>
      </c>
      <c r="AC2109" t="b">
        <v>0</v>
      </c>
      <c r="AE2109" t="b">
        <v>0</v>
      </c>
      <c r="AF2109" t="b">
        <v>0</v>
      </c>
      <c r="AG2109" t="b">
        <v>0</v>
      </c>
      <c r="AH2109" t="s">
        <v>4366</v>
      </c>
      <c r="AI2109" t="b">
        <v>0</v>
      </c>
      <c r="AJ2109" t="s">
        <v>211</v>
      </c>
      <c r="AK2109" t="b">
        <v>0</v>
      </c>
      <c r="AL2109" s="1">
        <v>43689</v>
      </c>
      <c r="AM2109" t="s">
        <v>162</v>
      </c>
      <c r="AN2109" s="2">
        <v>44296.959062499998</v>
      </c>
      <c r="AP2109" s="2">
        <v>43875.668564814812</v>
      </c>
      <c r="AQ2109" s="1"/>
      <c r="AS2109" t="b">
        <v>0</v>
      </c>
      <c r="AV2109" t="s">
        <v>2870</v>
      </c>
      <c r="BB2109" t="s">
        <v>5928</v>
      </c>
      <c r="BD2109" t="b">
        <v>0</v>
      </c>
      <c r="BH2109" t="s">
        <v>194</v>
      </c>
      <c r="BJ2109" t="s">
        <v>216</v>
      </c>
      <c r="BL2109" t="s">
        <v>5927</v>
      </c>
      <c r="BM2109" t="s">
        <v>202</v>
      </c>
      <c r="BN2109" t="s">
        <v>203</v>
      </c>
      <c r="BQ2109" t="s">
        <v>204</v>
      </c>
      <c r="BR2109" t="b">
        <v>0</v>
      </c>
      <c r="BT2109" t="b">
        <v>0</v>
      </c>
      <c r="BW2109" t="s">
        <v>97</v>
      </c>
      <c r="BX2109" t="b">
        <v>0</v>
      </c>
      <c r="BY2109" s="2">
        <v>44376.857569444444</v>
      </c>
      <c r="BZ2109" t="s">
        <v>265</v>
      </c>
      <c r="CB2109" t="b">
        <v>0</v>
      </c>
      <c r="CC2109" t="b">
        <v>0</v>
      </c>
      <c r="CI2109">
        <v>0</v>
      </c>
      <c r="CJ2109">
        <v>0</v>
      </c>
      <c r="CK2109">
        <f>YEAR(tbl_Opportunity[[#This Row],[Close Date]])</f>
        <v>2020</v>
      </c>
    </row>
    <row r="2110" spans="1:89">
      <c r="A2110" t="s">
        <v>5929</v>
      </c>
      <c r="B2110" t="b">
        <v>0</v>
      </c>
      <c r="D2110" t="b">
        <v>0</v>
      </c>
      <c r="H2110" s="1">
        <v>44651</v>
      </c>
      <c r="I2110" t="b">
        <v>1</v>
      </c>
      <c r="J2110" t="s">
        <v>235</v>
      </c>
      <c r="L2110" t="s">
        <v>5930</v>
      </c>
      <c r="O2110" t="s">
        <v>194</v>
      </c>
      <c r="P2110" t="b">
        <v>1</v>
      </c>
      <c r="Q2110" s="2">
        <v>43689.500879629632</v>
      </c>
      <c r="R2110" s="1"/>
      <c r="S2110" t="b">
        <v>0</v>
      </c>
      <c r="U2110" s="1"/>
      <c r="V2110" t="b">
        <v>0</v>
      </c>
      <c r="W2110" s="1">
        <v>44562</v>
      </c>
      <c r="X2110">
        <v>1</v>
      </c>
      <c r="Y2110">
        <v>2022</v>
      </c>
      <c r="Z2110" t="s">
        <v>90</v>
      </c>
      <c r="AA2110" t="s">
        <v>90</v>
      </c>
      <c r="AB2110" t="b">
        <v>0</v>
      </c>
      <c r="AC2110" t="b">
        <v>0</v>
      </c>
      <c r="AE2110" t="b">
        <v>0</v>
      </c>
      <c r="AF2110" t="b">
        <v>0</v>
      </c>
      <c r="AG2110" t="b">
        <v>0</v>
      </c>
      <c r="AH2110" t="s">
        <v>4366</v>
      </c>
      <c r="AI2110" t="b">
        <v>0</v>
      </c>
      <c r="AJ2110" t="s">
        <v>211</v>
      </c>
      <c r="AK2110" t="b">
        <v>0</v>
      </c>
      <c r="AL2110" s="1">
        <v>43543</v>
      </c>
      <c r="AM2110" t="s">
        <v>162</v>
      </c>
      <c r="AN2110" s="2">
        <v>44296.959062499998</v>
      </c>
      <c r="AP2110" s="2">
        <v>44152.673032407409</v>
      </c>
      <c r="AQ2110" s="1"/>
      <c r="AS2110" t="b">
        <v>0</v>
      </c>
      <c r="AV2110" t="s">
        <v>93</v>
      </c>
      <c r="BB2110" t="s">
        <v>5931</v>
      </c>
      <c r="BD2110" t="b">
        <v>0</v>
      </c>
      <c r="BH2110" t="s">
        <v>194</v>
      </c>
      <c r="BJ2110" t="s">
        <v>216</v>
      </c>
      <c r="BL2110" t="s">
        <v>5930</v>
      </c>
      <c r="BM2110" t="s">
        <v>202</v>
      </c>
      <c r="BN2110" t="s">
        <v>203</v>
      </c>
      <c r="BQ2110" t="s">
        <v>204</v>
      </c>
      <c r="BR2110" t="b">
        <v>0</v>
      </c>
      <c r="BT2110" t="b">
        <v>0</v>
      </c>
      <c r="BW2110" t="s">
        <v>97</v>
      </c>
      <c r="BX2110" t="b">
        <v>0</v>
      </c>
      <c r="BY2110" s="2">
        <v>44376.857569444444</v>
      </c>
      <c r="BZ2110" t="s">
        <v>265</v>
      </c>
      <c r="CB2110" t="b">
        <v>0</v>
      </c>
      <c r="CC2110" t="b">
        <v>0</v>
      </c>
      <c r="CI2110">
        <v>0</v>
      </c>
      <c r="CJ2110">
        <v>0</v>
      </c>
      <c r="CK2110">
        <f>YEAR(tbl_Opportunity[[#This Row],[Close Date]])</f>
        <v>2022</v>
      </c>
    </row>
    <row r="2111" spans="1:89">
      <c r="A2111" t="s">
        <v>5932</v>
      </c>
      <c r="B2111" t="b">
        <v>0</v>
      </c>
      <c r="D2111" t="b">
        <v>0</v>
      </c>
      <c r="H2111" s="1">
        <v>44651</v>
      </c>
      <c r="I2111" t="b">
        <v>1</v>
      </c>
      <c r="J2111" t="s">
        <v>235</v>
      </c>
      <c r="L2111" t="s">
        <v>5933</v>
      </c>
      <c r="O2111" t="s">
        <v>194</v>
      </c>
      <c r="P2111" t="b">
        <v>1</v>
      </c>
      <c r="Q2111" s="2">
        <v>43369.577986111108</v>
      </c>
      <c r="R2111" s="1"/>
      <c r="S2111" t="b">
        <v>0</v>
      </c>
      <c r="U2111" s="1"/>
      <c r="V2111" t="b">
        <v>0</v>
      </c>
      <c r="W2111" s="1">
        <v>44562</v>
      </c>
      <c r="X2111">
        <v>1</v>
      </c>
      <c r="Y2111">
        <v>2022</v>
      </c>
      <c r="Z2111" t="s">
        <v>90</v>
      </c>
      <c r="AA2111" t="s">
        <v>90</v>
      </c>
      <c r="AB2111" t="b">
        <v>0</v>
      </c>
      <c r="AC2111" t="b">
        <v>0</v>
      </c>
      <c r="AE2111" t="b">
        <v>0</v>
      </c>
      <c r="AF2111" t="b">
        <v>0</v>
      </c>
      <c r="AG2111" t="b">
        <v>0</v>
      </c>
      <c r="AH2111" t="s">
        <v>3190</v>
      </c>
      <c r="AI2111" t="b">
        <v>0</v>
      </c>
      <c r="AJ2111" t="s">
        <v>211</v>
      </c>
      <c r="AK2111" t="b">
        <v>0</v>
      </c>
      <c r="AL2111" s="1">
        <v>43375</v>
      </c>
      <c r="AM2111" t="s">
        <v>162</v>
      </c>
      <c r="AN2111" s="2">
        <v>44296.959062499998</v>
      </c>
      <c r="AP2111" s="2">
        <v>44280.706435185188</v>
      </c>
      <c r="AQ2111" s="1"/>
      <c r="AS2111" t="b">
        <v>0</v>
      </c>
      <c r="AU2111" t="s">
        <v>196</v>
      </c>
      <c r="AV2111" t="s">
        <v>93</v>
      </c>
      <c r="BB2111" t="s">
        <v>5934</v>
      </c>
      <c r="BD2111" t="b">
        <v>0</v>
      </c>
      <c r="BH2111" t="s">
        <v>194</v>
      </c>
      <c r="BJ2111" t="s">
        <v>196</v>
      </c>
      <c r="BL2111" t="s">
        <v>5933</v>
      </c>
      <c r="BM2111" t="s">
        <v>202</v>
      </c>
      <c r="BN2111" t="s">
        <v>203</v>
      </c>
      <c r="BQ2111" t="s">
        <v>204</v>
      </c>
      <c r="BR2111" t="b">
        <v>0</v>
      </c>
      <c r="BT2111" t="b">
        <v>0</v>
      </c>
      <c r="BW2111" t="s">
        <v>97</v>
      </c>
      <c r="BX2111" t="b">
        <v>0</v>
      </c>
      <c r="BY2111" s="2">
        <v>44376.857569444444</v>
      </c>
      <c r="BZ2111" t="s">
        <v>265</v>
      </c>
      <c r="CB2111" t="b">
        <v>0</v>
      </c>
      <c r="CC2111" t="b">
        <v>0</v>
      </c>
      <c r="CI2111">
        <v>0</v>
      </c>
      <c r="CJ2111">
        <v>0</v>
      </c>
      <c r="CK2111">
        <f>YEAR(tbl_Opportunity[[#This Row],[Close Date]])</f>
        <v>2022</v>
      </c>
    </row>
    <row r="2112" spans="1:89">
      <c r="A2112" t="s">
        <v>5748</v>
      </c>
      <c r="B2112" t="b">
        <v>0</v>
      </c>
      <c r="D2112" t="b">
        <v>0</v>
      </c>
      <c r="H2112" s="1">
        <v>43875</v>
      </c>
      <c r="I2112" t="b">
        <v>1</v>
      </c>
      <c r="J2112" t="s">
        <v>140</v>
      </c>
      <c r="L2112" t="s">
        <v>5935</v>
      </c>
      <c r="O2112" t="s">
        <v>194</v>
      </c>
      <c r="P2112" t="b">
        <v>1</v>
      </c>
      <c r="Q2112" s="2">
        <v>43698.589328703703</v>
      </c>
      <c r="R2112" s="1"/>
      <c r="S2112" t="b">
        <v>0</v>
      </c>
      <c r="U2112" s="1"/>
      <c r="V2112" t="b">
        <v>0</v>
      </c>
      <c r="W2112" s="1">
        <v>43831</v>
      </c>
      <c r="X2112">
        <v>1</v>
      </c>
      <c r="Y2112">
        <v>2020</v>
      </c>
      <c r="Z2112" t="s">
        <v>90</v>
      </c>
      <c r="AA2112" t="s">
        <v>90</v>
      </c>
      <c r="AB2112" t="b">
        <v>0</v>
      </c>
      <c r="AC2112" t="b">
        <v>0</v>
      </c>
      <c r="AE2112" t="b">
        <v>0</v>
      </c>
      <c r="AF2112" t="b">
        <v>0</v>
      </c>
      <c r="AG2112" t="b">
        <v>0</v>
      </c>
      <c r="AH2112" t="s">
        <v>4366</v>
      </c>
      <c r="AI2112" t="b">
        <v>0</v>
      </c>
      <c r="AJ2112" t="s">
        <v>211</v>
      </c>
      <c r="AK2112" t="b">
        <v>0</v>
      </c>
      <c r="AL2112" s="1">
        <v>43474</v>
      </c>
      <c r="AM2112" t="s">
        <v>162</v>
      </c>
      <c r="AN2112" s="2">
        <v>44296.959062499998</v>
      </c>
      <c r="AP2112" s="2">
        <v>43875.487824074073</v>
      </c>
      <c r="AQ2112" s="1"/>
      <c r="AS2112" t="b">
        <v>0</v>
      </c>
      <c r="AU2112" t="s">
        <v>216</v>
      </c>
      <c r="AV2112" t="s">
        <v>93</v>
      </c>
      <c r="BB2112" t="s">
        <v>5936</v>
      </c>
      <c r="BD2112" t="b">
        <v>0</v>
      </c>
      <c r="BH2112" t="s">
        <v>194</v>
      </c>
      <c r="BJ2112" t="s">
        <v>216</v>
      </c>
      <c r="BL2112" t="s">
        <v>5935</v>
      </c>
      <c r="BM2112" t="s">
        <v>202</v>
      </c>
      <c r="BN2112" t="s">
        <v>203</v>
      </c>
      <c r="BQ2112" t="s">
        <v>204</v>
      </c>
      <c r="BR2112" t="b">
        <v>0</v>
      </c>
      <c r="BT2112" t="b">
        <v>0</v>
      </c>
      <c r="BW2112" t="s">
        <v>97</v>
      </c>
      <c r="BX2112" t="b">
        <v>0</v>
      </c>
      <c r="BY2112" s="2">
        <v>44376.857569444444</v>
      </c>
      <c r="BZ2112" t="s">
        <v>265</v>
      </c>
      <c r="CB2112" t="b">
        <v>0</v>
      </c>
      <c r="CC2112" t="b">
        <v>0</v>
      </c>
      <c r="CI2112">
        <v>0</v>
      </c>
      <c r="CJ2112">
        <v>0</v>
      </c>
      <c r="CK2112">
        <f>YEAR(tbl_Opportunity[[#This Row],[Close Date]])</f>
        <v>2020</v>
      </c>
    </row>
    <row r="2113" spans="1:89">
      <c r="A2113" t="s">
        <v>2438</v>
      </c>
      <c r="B2113" t="b">
        <v>0</v>
      </c>
      <c r="D2113" t="b">
        <v>0</v>
      </c>
      <c r="H2113" s="1">
        <v>44651</v>
      </c>
      <c r="I2113" t="b">
        <v>1</v>
      </c>
      <c r="J2113" t="s">
        <v>140</v>
      </c>
      <c r="L2113" t="s">
        <v>5937</v>
      </c>
      <c r="O2113" t="s">
        <v>272</v>
      </c>
      <c r="P2113" t="b">
        <v>1</v>
      </c>
      <c r="Q2113" s="2">
        <v>43507.682395833333</v>
      </c>
      <c r="R2113" s="1"/>
      <c r="S2113" t="b">
        <v>0</v>
      </c>
      <c r="U2113" s="1"/>
      <c r="V2113" t="b">
        <v>0</v>
      </c>
      <c r="W2113" s="1">
        <v>44562</v>
      </c>
      <c r="X2113">
        <v>1</v>
      </c>
      <c r="Y2113">
        <v>2022</v>
      </c>
      <c r="Z2113" t="s">
        <v>90</v>
      </c>
      <c r="AA2113" t="s">
        <v>90</v>
      </c>
      <c r="AB2113" t="b">
        <v>0</v>
      </c>
      <c r="AC2113" t="b">
        <v>0</v>
      </c>
      <c r="AE2113" t="b">
        <v>0</v>
      </c>
      <c r="AF2113" t="b">
        <v>0</v>
      </c>
      <c r="AG2113" t="b">
        <v>0</v>
      </c>
      <c r="AH2113" t="s">
        <v>3190</v>
      </c>
      <c r="AI2113" t="b">
        <v>0</v>
      </c>
      <c r="AJ2113" t="s">
        <v>211</v>
      </c>
      <c r="AK2113" t="b">
        <v>0</v>
      </c>
      <c r="AL2113" s="1"/>
      <c r="AM2113" t="s">
        <v>162</v>
      </c>
      <c r="AN2113" s="2">
        <v>44296.959062499998</v>
      </c>
      <c r="AP2113" s="2">
        <v>44281.755555555559</v>
      </c>
      <c r="AQ2113" s="1"/>
      <c r="AS2113" t="b">
        <v>0</v>
      </c>
      <c r="AU2113" t="s">
        <v>196</v>
      </c>
      <c r="AV2113" t="s">
        <v>93</v>
      </c>
      <c r="BB2113" t="s">
        <v>5938</v>
      </c>
      <c r="BD2113" t="b">
        <v>0</v>
      </c>
      <c r="BH2113" t="s">
        <v>194</v>
      </c>
      <c r="BJ2113" t="s">
        <v>196</v>
      </c>
      <c r="BL2113" t="s">
        <v>5937</v>
      </c>
      <c r="BM2113" t="s">
        <v>202</v>
      </c>
      <c r="BN2113" t="s">
        <v>203</v>
      </c>
      <c r="BQ2113" t="s">
        <v>204</v>
      </c>
      <c r="BR2113" t="b">
        <v>0</v>
      </c>
      <c r="BT2113" t="b">
        <v>0</v>
      </c>
      <c r="BW2113" t="s">
        <v>97</v>
      </c>
      <c r="BX2113" t="b">
        <v>0</v>
      </c>
      <c r="BY2113" s="2">
        <v>44376.857569444444</v>
      </c>
      <c r="BZ2113" t="s">
        <v>265</v>
      </c>
      <c r="CB2113" t="b">
        <v>0</v>
      </c>
      <c r="CC2113" t="b">
        <v>0</v>
      </c>
      <c r="CI2113">
        <v>0</v>
      </c>
      <c r="CJ2113">
        <v>0</v>
      </c>
      <c r="CK2113">
        <f>YEAR(tbl_Opportunity[[#This Row],[Close Date]])</f>
        <v>2022</v>
      </c>
    </row>
    <row r="2114" spans="1:89">
      <c r="A2114" t="s">
        <v>4071</v>
      </c>
      <c r="B2114" t="b">
        <v>0</v>
      </c>
      <c r="D2114" t="b">
        <v>0</v>
      </c>
      <c r="E2114" t="s">
        <v>5939</v>
      </c>
      <c r="H2114" s="1">
        <v>44651</v>
      </c>
      <c r="I2114" t="b">
        <v>1</v>
      </c>
      <c r="J2114" t="s">
        <v>105</v>
      </c>
      <c r="L2114" t="s">
        <v>4072</v>
      </c>
      <c r="O2114" t="s">
        <v>194</v>
      </c>
      <c r="P2114" t="b">
        <v>1</v>
      </c>
      <c r="Q2114" s="2">
        <v>43857.577233796299</v>
      </c>
      <c r="R2114" s="1"/>
      <c r="S2114" t="b">
        <v>0</v>
      </c>
      <c r="U2114" s="1"/>
      <c r="V2114" t="b">
        <v>0</v>
      </c>
      <c r="W2114" s="1">
        <v>44562</v>
      </c>
      <c r="X2114">
        <v>1</v>
      </c>
      <c r="Y2114">
        <v>2022</v>
      </c>
      <c r="Z2114" t="s">
        <v>90</v>
      </c>
      <c r="AA2114" t="s">
        <v>90</v>
      </c>
      <c r="AB2114" t="b">
        <v>0</v>
      </c>
      <c r="AC2114" t="b">
        <v>0</v>
      </c>
      <c r="AE2114" t="b">
        <v>0</v>
      </c>
      <c r="AF2114" t="b">
        <v>0</v>
      </c>
      <c r="AG2114" t="b">
        <v>0</v>
      </c>
      <c r="AH2114" t="s">
        <v>4366</v>
      </c>
      <c r="AI2114" t="b">
        <v>0</v>
      </c>
      <c r="AJ2114" t="s">
        <v>211</v>
      </c>
      <c r="AK2114" t="b">
        <v>0</v>
      </c>
      <c r="AL2114" s="1">
        <v>43853</v>
      </c>
      <c r="AM2114" t="s">
        <v>162</v>
      </c>
      <c r="AN2114" s="2">
        <v>44297.856377314813</v>
      </c>
      <c r="AP2114" s="2">
        <v>44152.734074074076</v>
      </c>
      <c r="AQ2114" s="1"/>
      <c r="AS2114" t="b">
        <v>0</v>
      </c>
      <c r="AV2114" t="s">
        <v>176</v>
      </c>
      <c r="BB2114" t="s">
        <v>5940</v>
      </c>
      <c r="BD2114" t="b">
        <v>0</v>
      </c>
      <c r="BH2114" t="s">
        <v>194</v>
      </c>
      <c r="BL2114" t="s">
        <v>4072</v>
      </c>
      <c r="BM2114" t="s">
        <v>202</v>
      </c>
      <c r="BN2114" t="s">
        <v>203</v>
      </c>
      <c r="BQ2114" t="s">
        <v>204</v>
      </c>
      <c r="BR2114" t="b">
        <v>0</v>
      </c>
      <c r="BT2114" t="b">
        <v>0</v>
      </c>
      <c r="BW2114" t="s">
        <v>97</v>
      </c>
      <c r="BX2114" t="b">
        <v>0</v>
      </c>
      <c r="BY2114" s="2">
        <v>44376.857581018521</v>
      </c>
      <c r="BZ2114" t="s">
        <v>265</v>
      </c>
      <c r="CB2114" t="b">
        <v>0</v>
      </c>
      <c r="CC2114" t="b">
        <v>0</v>
      </c>
      <c r="CI2114">
        <v>0</v>
      </c>
      <c r="CJ2114">
        <v>0</v>
      </c>
      <c r="CK2114">
        <f>YEAR(tbl_Opportunity[[#This Row],[Close Date]])</f>
        <v>2022</v>
      </c>
    </row>
    <row r="2115" spans="1:89">
      <c r="A2115" t="s">
        <v>3296</v>
      </c>
      <c r="B2115" t="b">
        <v>0</v>
      </c>
      <c r="D2115" t="b">
        <v>0</v>
      </c>
      <c r="E2115" t="s">
        <v>2868</v>
      </c>
      <c r="H2115" s="1">
        <v>44651</v>
      </c>
      <c r="I2115" t="b">
        <v>1</v>
      </c>
      <c r="J2115" t="s">
        <v>105</v>
      </c>
      <c r="L2115" t="s">
        <v>5941</v>
      </c>
      <c r="O2115" t="s">
        <v>194</v>
      </c>
      <c r="P2115" t="b">
        <v>1</v>
      </c>
      <c r="Q2115" s="2">
        <v>43689.530694444446</v>
      </c>
      <c r="R2115" s="1"/>
      <c r="S2115" t="b">
        <v>0</v>
      </c>
      <c r="U2115" s="1"/>
      <c r="V2115" t="b">
        <v>0</v>
      </c>
      <c r="W2115" s="1">
        <v>44562</v>
      </c>
      <c r="X2115">
        <v>1</v>
      </c>
      <c r="Y2115">
        <v>2022</v>
      </c>
      <c r="Z2115" t="s">
        <v>90</v>
      </c>
      <c r="AA2115" t="s">
        <v>90</v>
      </c>
      <c r="AB2115" t="b">
        <v>0</v>
      </c>
      <c r="AC2115" t="b">
        <v>0</v>
      </c>
      <c r="AE2115" t="b">
        <v>0</v>
      </c>
      <c r="AF2115" t="b">
        <v>0</v>
      </c>
      <c r="AG2115" t="b">
        <v>0</v>
      </c>
      <c r="AH2115" t="s">
        <v>4366</v>
      </c>
      <c r="AI2115" t="b">
        <v>0</v>
      </c>
      <c r="AJ2115" t="s">
        <v>211</v>
      </c>
      <c r="AK2115" t="b">
        <v>0</v>
      </c>
      <c r="AL2115" s="1">
        <v>43605</v>
      </c>
      <c r="AM2115" t="s">
        <v>162</v>
      </c>
      <c r="AN2115" s="2">
        <v>44297.856377314813</v>
      </c>
      <c r="AP2115" s="2">
        <v>44152.677951388891</v>
      </c>
      <c r="AQ2115" s="1"/>
      <c r="AS2115" t="b">
        <v>0</v>
      </c>
      <c r="AV2115" t="s">
        <v>2870</v>
      </c>
      <c r="BB2115" t="s">
        <v>5942</v>
      </c>
      <c r="BD2115" t="b">
        <v>0</v>
      </c>
      <c r="BH2115" t="s">
        <v>194</v>
      </c>
      <c r="BJ2115" t="s">
        <v>216</v>
      </c>
      <c r="BL2115" t="s">
        <v>5941</v>
      </c>
      <c r="BM2115" t="s">
        <v>202</v>
      </c>
      <c r="BN2115" t="s">
        <v>203</v>
      </c>
      <c r="BQ2115" t="s">
        <v>204</v>
      </c>
      <c r="BR2115" t="b">
        <v>0</v>
      </c>
      <c r="BT2115" t="b">
        <v>0</v>
      </c>
      <c r="BW2115" t="s">
        <v>97</v>
      </c>
      <c r="BX2115" t="b">
        <v>0</v>
      </c>
      <c r="BY2115" s="2">
        <v>44376.857569444444</v>
      </c>
      <c r="BZ2115" t="s">
        <v>265</v>
      </c>
      <c r="CB2115" t="b">
        <v>0</v>
      </c>
      <c r="CC2115" t="b">
        <v>0</v>
      </c>
      <c r="CI2115">
        <v>0</v>
      </c>
      <c r="CJ2115">
        <v>0</v>
      </c>
      <c r="CK2115">
        <f>YEAR(tbl_Opportunity[[#This Row],[Close Date]])</f>
        <v>2022</v>
      </c>
    </row>
    <row r="2116" spans="1:89">
      <c r="A2116" t="s">
        <v>1789</v>
      </c>
      <c r="B2116" t="b">
        <v>0</v>
      </c>
      <c r="D2116" t="b">
        <v>0</v>
      </c>
      <c r="E2116" t="s">
        <v>5943</v>
      </c>
      <c r="H2116" s="1">
        <v>43921</v>
      </c>
      <c r="I2116" t="b">
        <v>1</v>
      </c>
      <c r="J2116" t="s">
        <v>111</v>
      </c>
      <c r="L2116" t="s">
        <v>5944</v>
      </c>
      <c r="O2116" t="s">
        <v>272</v>
      </c>
      <c r="P2116" t="b">
        <v>1</v>
      </c>
      <c r="Q2116" s="2">
        <v>43879.569456018522</v>
      </c>
      <c r="R2116" s="1"/>
      <c r="S2116" t="b">
        <v>0</v>
      </c>
      <c r="U2116" s="1"/>
      <c r="V2116" t="b">
        <v>0</v>
      </c>
      <c r="W2116" s="1">
        <v>43831</v>
      </c>
      <c r="X2116">
        <v>1</v>
      </c>
      <c r="Y2116">
        <v>2020</v>
      </c>
      <c r="Z2116" t="s">
        <v>90</v>
      </c>
      <c r="AA2116" t="s">
        <v>90</v>
      </c>
      <c r="AB2116" t="b">
        <v>0</v>
      </c>
      <c r="AC2116" t="b">
        <v>0</v>
      </c>
      <c r="AE2116" t="b">
        <v>0</v>
      </c>
      <c r="AF2116" t="b">
        <v>0</v>
      </c>
      <c r="AG2116" t="b">
        <v>0</v>
      </c>
      <c r="AH2116" t="s">
        <v>105</v>
      </c>
      <c r="AI2116" t="b">
        <v>0</v>
      </c>
      <c r="AK2116" t="b">
        <v>0</v>
      </c>
      <c r="AL2116" s="1">
        <v>43761</v>
      </c>
      <c r="AM2116" t="s">
        <v>162</v>
      </c>
      <c r="AN2116" s="2">
        <v>44297.836898148147</v>
      </c>
      <c r="AP2116" s="2">
        <v>43892.705925925926</v>
      </c>
      <c r="AQ2116" s="1"/>
      <c r="AS2116" t="b">
        <v>0</v>
      </c>
      <c r="AU2116" t="s">
        <v>216</v>
      </c>
      <c r="AV2116" t="s">
        <v>248</v>
      </c>
      <c r="AY2116" t="s">
        <v>236</v>
      </c>
      <c r="BB2116" t="s">
        <v>5945</v>
      </c>
      <c r="BD2116" t="b">
        <v>0</v>
      </c>
      <c r="BH2116" t="s">
        <v>199</v>
      </c>
      <c r="BL2116" t="s">
        <v>5944</v>
      </c>
      <c r="BM2116" t="s">
        <v>202</v>
      </c>
      <c r="BN2116" t="s">
        <v>203</v>
      </c>
      <c r="BQ2116" t="s">
        <v>204</v>
      </c>
      <c r="BR2116" t="b">
        <v>0</v>
      </c>
      <c r="BT2116" t="b">
        <v>0</v>
      </c>
      <c r="BW2116" t="s">
        <v>97</v>
      </c>
      <c r="BX2116" t="b">
        <v>0</v>
      </c>
      <c r="BY2116" s="2">
        <v>44376.857581018521</v>
      </c>
      <c r="BZ2116" t="s">
        <v>1792</v>
      </c>
      <c r="CB2116" t="b">
        <v>0</v>
      </c>
      <c r="CC2116" t="b">
        <v>0</v>
      </c>
      <c r="CI2116">
        <v>0</v>
      </c>
      <c r="CJ2116">
        <v>0</v>
      </c>
      <c r="CK2116">
        <f>YEAR(tbl_Opportunity[[#This Row],[Close Date]])</f>
        <v>2020</v>
      </c>
    </row>
    <row r="2117" spans="1:89">
      <c r="A2117" t="s">
        <v>4764</v>
      </c>
      <c r="B2117" t="b">
        <v>0</v>
      </c>
      <c r="D2117" t="b">
        <v>0</v>
      </c>
      <c r="E2117" t="s">
        <v>2912</v>
      </c>
      <c r="H2117" s="1">
        <v>43875</v>
      </c>
      <c r="I2117" t="b">
        <v>1</v>
      </c>
      <c r="J2117" t="s">
        <v>105</v>
      </c>
      <c r="L2117" t="s">
        <v>5946</v>
      </c>
      <c r="O2117" t="s">
        <v>194</v>
      </c>
      <c r="P2117" t="b">
        <v>1</v>
      </c>
      <c r="Q2117" s="2">
        <v>43689.505520833336</v>
      </c>
      <c r="R2117" s="1"/>
      <c r="S2117" t="b">
        <v>0</v>
      </c>
      <c r="U2117" s="1"/>
      <c r="V2117" t="b">
        <v>0</v>
      </c>
      <c r="W2117" s="1">
        <v>43831</v>
      </c>
      <c r="X2117">
        <v>1</v>
      </c>
      <c r="Y2117">
        <v>2020</v>
      </c>
      <c r="Z2117" t="s">
        <v>90</v>
      </c>
      <c r="AA2117" t="s">
        <v>90</v>
      </c>
      <c r="AB2117" t="b">
        <v>0</v>
      </c>
      <c r="AC2117" t="b">
        <v>0</v>
      </c>
      <c r="AE2117" t="b">
        <v>0</v>
      </c>
      <c r="AF2117" t="b">
        <v>0</v>
      </c>
      <c r="AG2117" t="b">
        <v>0</v>
      </c>
      <c r="AH2117" t="s">
        <v>4366</v>
      </c>
      <c r="AI2117" t="b">
        <v>0</v>
      </c>
      <c r="AK2117" t="b">
        <v>0</v>
      </c>
      <c r="AL2117" s="1">
        <v>43573</v>
      </c>
      <c r="AM2117" t="s">
        <v>162</v>
      </c>
      <c r="AN2117" s="2">
        <v>44297.856377314813</v>
      </c>
      <c r="AP2117" s="2">
        <v>43875.399444444447</v>
      </c>
      <c r="AQ2117" s="1"/>
      <c r="AS2117" t="b">
        <v>0</v>
      </c>
      <c r="AV2117" t="s">
        <v>2870</v>
      </c>
      <c r="AY2117" t="s">
        <v>236</v>
      </c>
      <c r="BB2117" t="s">
        <v>5947</v>
      </c>
      <c r="BD2117" t="b">
        <v>0</v>
      </c>
      <c r="BH2117" t="s">
        <v>194</v>
      </c>
      <c r="BL2117" t="s">
        <v>5946</v>
      </c>
      <c r="BM2117" t="s">
        <v>202</v>
      </c>
      <c r="BN2117" t="s">
        <v>203</v>
      </c>
      <c r="BQ2117" t="s">
        <v>204</v>
      </c>
      <c r="BR2117" t="b">
        <v>0</v>
      </c>
      <c r="BT2117" t="b">
        <v>0</v>
      </c>
      <c r="BW2117" t="s">
        <v>97</v>
      </c>
      <c r="BX2117" t="b">
        <v>0</v>
      </c>
      <c r="BY2117" s="2">
        <v>44376.857569444444</v>
      </c>
      <c r="BZ2117" t="s">
        <v>265</v>
      </c>
      <c r="CB2117" t="b">
        <v>0</v>
      </c>
      <c r="CC2117" t="b">
        <v>0</v>
      </c>
      <c r="CI2117">
        <v>0</v>
      </c>
      <c r="CJ2117">
        <v>0</v>
      </c>
      <c r="CK2117">
        <f>YEAR(tbl_Opportunity[[#This Row],[Close Date]])</f>
        <v>2020</v>
      </c>
    </row>
    <row r="2118" spans="1:89">
      <c r="A2118" t="s">
        <v>5948</v>
      </c>
      <c r="B2118" t="b">
        <v>0</v>
      </c>
      <c r="D2118" t="b">
        <v>0</v>
      </c>
      <c r="E2118" t="s">
        <v>2829</v>
      </c>
      <c r="H2118" s="1">
        <v>43875</v>
      </c>
      <c r="I2118" t="b">
        <v>1</v>
      </c>
      <c r="J2118" t="s">
        <v>105</v>
      </c>
      <c r="L2118" t="s">
        <v>5949</v>
      </c>
      <c r="O2118" t="s">
        <v>194</v>
      </c>
      <c r="P2118" t="b">
        <v>1</v>
      </c>
      <c r="Q2118" s="2">
        <v>43650.473773148151</v>
      </c>
      <c r="R2118" s="1"/>
      <c r="S2118" t="b">
        <v>0</v>
      </c>
      <c r="U2118" s="1"/>
      <c r="V2118" t="b">
        <v>0</v>
      </c>
      <c r="W2118" s="1">
        <v>43831</v>
      </c>
      <c r="X2118">
        <v>1</v>
      </c>
      <c r="Y2118">
        <v>2020</v>
      </c>
      <c r="Z2118" t="s">
        <v>90</v>
      </c>
      <c r="AA2118" t="s">
        <v>90</v>
      </c>
      <c r="AB2118" t="b">
        <v>0</v>
      </c>
      <c r="AC2118" t="b">
        <v>0</v>
      </c>
      <c r="AE2118" t="b">
        <v>0</v>
      </c>
      <c r="AF2118" t="b">
        <v>0</v>
      </c>
      <c r="AG2118" t="b">
        <v>0</v>
      </c>
      <c r="AH2118" t="s">
        <v>4366</v>
      </c>
      <c r="AI2118" t="b">
        <v>0</v>
      </c>
      <c r="AK2118" t="b">
        <v>0</v>
      </c>
      <c r="AL2118" s="1">
        <v>43634</v>
      </c>
      <c r="AM2118" t="s">
        <v>162</v>
      </c>
      <c r="AN2118" s="2">
        <v>44297.856377314813</v>
      </c>
      <c r="AP2118" s="2">
        <v>43875.60083333333</v>
      </c>
      <c r="AQ2118" s="1"/>
      <c r="AS2118" t="b">
        <v>0</v>
      </c>
      <c r="AV2118" t="s">
        <v>176</v>
      </c>
      <c r="AY2118" t="s">
        <v>236</v>
      </c>
      <c r="BB2118" t="s">
        <v>5950</v>
      </c>
      <c r="BD2118" t="b">
        <v>0</v>
      </c>
      <c r="BH2118" t="s">
        <v>194</v>
      </c>
      <c r="BJ2118" t="s">
        <v>216</v>
      </c>
      <c r="BL2118" t="s">
        <v>5949</v>
      </c>
      <c r="BM2118" t="s">
        <v>202</v>
      </c>
      <c r="BN2118" t="s">
        <v>203</v>
      </c>
      <c r="BQ2118" t="s">
        <v>204</v>
      </c>
      <c r="BR2118" t="b">
        <v>0</v>
      </c>
      <c r="BT2118" t="b">
        <v>0</v>
      </c>
      <c r="BW2118" t="s">
        <v>97</v>
      </c>
      <c r="BX2118" t="b">
        <v>0</v>
      </c>
      <c r="BY2118" s="2">
        <v>44376.857569444444</v>
      </c>
      <c r="BZ2118" t="s">
        <v>265</v>
      </c>
      <c r="CB2118" t="b">
        <v>0</v>
      </c>
      <c r="CC2118" t="b">
        <v>0</v>
      </c>
      <c r="CI2118">
        <v>0</v>
      </c>
      <c r="CJ2118">
        <v>0</v>
      </c>
      <c r="CK2118">
        <f>YEAR(tbl_Opportunity[[#This Row],[Close Date]])</f>
        <v>2020</v>
      </c>
    </row>
    <row r="2119" spans="1:89">
      <c r="A2119" t="s">
        <v>5951</v>
      </c>
      <c r="B2119" t="b">
        <v>0</v>
      </c>
      <c r="D2119" t="b">
        <v>0</v>
      </c>
      <c r="E2119" t="s">
        <v>2868</v>
      </c>
      <c r="H2119" s="1">
        <v>44651</v>
      </c>
      <c r="I2119" t="b">
        <v>1</v>
      </c>
      <c r="J2119" t="s">
        <v>105</v>
      </c>
      <c r="L2119" t="s">
        <v>5952</v>
      </c>
      <c r="O2119" t="s">
        <v>272</v>
      </c>
      <c r="P2119" t="b">
        <v>1</v>
      </c>
      <c r="Q2119" s="2">
        <v>43689.65519675926</v>
      </c>
      <c r="R2119" s="1"/>
      <c r="S2119" t="b">
        <v>0</v>
      </c>
      <c r="U2119" s="1"/>
      <c r="V2119" t="b">
        <v>0</v>
      </c>
      <c r="W2119" s="1">
        <v>44562</v>
      </c>
      <c r="X2119">
        <v>1</v>
      </c>
      <c r="Y2119">
        <v>2022</v>
      </c>
      <c r="Z2119" t="s">
        <v>90</v>
      </c>
      <c r="AA2119" t="s">
        <v>90</v>
      </c>
      <c r="AB2119" t="b">
        <v>0</v>
      </c>
      <c r="AC2119" t="b">
        <v>0</v>
      </c>
      <c r="AE2119" t="b">
        <v>0</v>
      </c>
      <c r="AF2119" t="b">
        <v>0</v>
      </c>
      <c r="AG2119" t="b">
        <v>0</v>
      </c>
      <c r="AH2119" t="s">
        <v>4366</v>
      </c>
      <c r="AI2119" t="b">
        <v>0</v>
      </c>
      <c r="AK2119" t="b">
        <v>0</v>
      </c>
      <c r="AL2119" s="1">
        <v>43689</v>
      </c>
      <c r="AM2119" t="s">
        <v>162</v>
      </c>
      <c r="AN2119" s="2">
        <v>44297.856377314813</v>
      </c>
      <c r="AP2119" s="2">
        <v>44152.736435185187</v>
      </c>
      <c r="AQ2119" s="1"/>
      <c r="AS2119" t="b">
        <v>0</v>
      </c>
      <c r="AV2119" t="s">
        <v>2870</v>
      </c>
      <c r="AY2119" t="s">
        <v>236</v>
      </c>
      <c r="AZ2119" t="s">
        <v>2814</v>
      </c>
      <c r="BB2119" t="s">
        <v>5953</v>
      </c>
      <c r="BD2119" t="b">
        <v>0</v>
      </c>
      <c r="BF2119" t="s">
        <v>5954</v>
      </c>
      <c r="BH2119" t="s">
        <v>194</v>
      </c>
      <c r="BJ2119" t="s">
        <v>216</v>
      </c>
      <c r="BL2119" t="s">
        <v>5952</v>
      </c>
      <c r="BM2119" t="s">
        <v>202</v>
      </c>
      <c r="BN2119" t="s">
        <v>203</v>
      </c>
      <c r="BQ2119" t="s">
        <v>204</v>
      </c>
      <c r="BR2119" t="b">
        <v>0</v>
      </c>
      <c r="BT2119" t="b">
        <v>0</v>
      </c>
      <c r="BW2119" t="s">
        <v>97</v>
      </c>
      <c r="BX2119" t="b">
        <v>0</v>
      </c>
      <c r="BY2119" s="2">
        <v>44376.857569444444</v>
      </c>
      <c r="BZ2119" t="s">
        <v>265</v>
      </c>
      <c r="CB2119" t="b">
        <v>0</v>
      </c>
      <c r="CC2119" t="b">
        <v>0</v>
      </c>
      <c r="CI2119">
        <v>0</v>
      </c>
      <c r="CJ2119">
        <v>0</v>
      </c>
      <c r="CK2119">
        <f>YEAR(tbl_Opportunity[[#This Row],[Close Date]])</f>
        <v>2022</v>
      </c>
    </row>
    <row r="2120" spans="1:89">
      <c r="A2120" t="s">
        <v>5955</v>
      </c>
      <c r="B2120" t="b">
        <v>0</v>
      </c>
      <c r="D2120" t="b">
        <v>0</v>
      </c>
      <c r="H2120" s="1">
        <v>43875</v>
      </c>
      <c r="I2120" t="b">
        <v>1</v>
      </c>
      <c r="J2120" t="s">
        <v>235</v>
      </c>
      <c r="L2120" t="s">
        <v>5956</v>
      </c>
      <c r="O2120" t="s">
        <v>194</v>
      </c>
      <c r="P2120" t="b">
        <v>1</v>
      </c>
      <c r="Q2120" s="2">
        <v>43647.395219907405</v>
      </c>
      <c r="R2120" s="1"/>
      <c r="S2120" t="b">
        <v>0</v>
      </c>
      <c r="U2120" s="1"/>
      <c r="V2120" t="b">
        <v>0</v>
      </c>
      <c r="W2120" s="1">
        <v>43831</v>
      </c>
      <c r="X2120">
        <v>1</v>
      </c>
      <c r="Y2120">
        <v>2020</v>
      </c>
      <c r="Z2120" t="s">
        <v>90</v>
      </c>
      <c r="AA2120" t="s">
        <v>90</v>
      </c>
      <c r="AB2120" t="b">
        <v>0</v>
      </c>
      <c r="AC2120" t="b">
        <v>0</v>
      </c>
      <c r="AE2120" t="b">
        <v>0</v>
      </c>
      <c r="AF2120" t="b">
        <v>0</v>
      </c>
      <c r="AG2120" t="b">
        <v>0</v>
      </c>
      <c r="AH2120" t="s">
        <v>3190</v>
      </c>
      <c r="AI2120" t="b">
        <v>0</v>
      </c>
      <c r="AJ2120" t="s">
        <v>211</v>
      </c>
      <c r="AK2120" t="b">
        <v>0</v>
      </c>
      <c r="AL2120" s="1"/>
      <c r="AM2120" t="s">
        <v>162</v>
      </c>
      <c r="AN2120" s="2">
        <v>44296.959062499998</v>
      </c>
      <c r="AP2120" s="2">
        <v>43875.515231481484</v>
      </c>
      <c r="AQ2120" s="1"/>
      <c r="AS2120" t="b">
        <v>0</v>
      </c>
      <c r="AU2120" t="s">
        <v>250</v>
      </c>
      <c r="AV2120" t="s">
        <v>93</v>
      </c>
      <c r="AY2120" t="s">
        <v>236</v>
      </c>
      <c r="AZ2120" t="s">
        <v>237</v>
      </c>
      <c r="BB2120" t="s">
        <v>5957</v>
      </c>
      <c r="BD2120" t="b">
        <v>0</v>
      </c>
      <c r="BF2120" t="s">
        <v>5958</v>
      </c>
      <c r="BH2120" t="s">
        <v>194</v>
      </c>
      <c r="BJ2120" t="s">
        <v>250</v>
      </c>
      <c r="BL2120" t="s">
        <v>5956</v>
      </c>
      <c r="BM2120" t="s">
        <v>202</v>
      </c>
      <c r="BN2120" t="s">
        <v>203</v>
      </c>
      <c r="BQ2120" t="s">
        <v>204</v>
      </c>
      <c r="BR2120" t="b">
        <v>0</v>
      </c>
      <c r="BT2120" t="b">
        <v>0</v>
      </c>
      <c r="BW2120" t="s">
        <v>97</v>
      </c>
      <c r="BX2120" t="b">
        <v>0</v>
      </c>
      <c r="BY2120" s="2">
        <v>44376.857569444444</v>
      </c>
      <c r="BZ2120" t="s">
        <v>265</v>
      </c>
      <c r="CB2120" t="b">
        <v>0</v>
      </c>
      <c r="CC2120" t="b">
        <v>0</v>
      </c>
      <c r="CI2120">
        <v>0</v>
      </c>
      <c r="CJ2120">
        <v>0</v>
      </c>
      <c r="CK2120">
        <f>YEAR(tbl_Opportunity[[#This Row],[Close Date]])</f>
        <v>2020</v>
      </c>
    </row>
    <row r="2121" spans="1:89">
      <c r="A2121" t="s">
        <v>5959</v>
      </c>
      <c r="B2121" t="b">
        <v>0</v>
      </c>
      <c r="D2121" t="b">
        <v>0</v>
      </c>
      <c r="H2121" s="1">
        <v>44651</v>
      </c>
      <c r="I2121" t="b">
        <v>1</v>
      </c>
      <c r="J2121" t="s">
        <v>111</v>
      </c>
      <c r="L2121" t="s">
        <v>5960</v>
      </c>
      <c r="O2121" t="s">
        <v>194</v>
      </c>
      <c r="P2121" t="b">
        <v>1</v>
      </c>
      <c r="Q2121" s="2">
        <v>43742.29546296296</v>
      </c>
      <c r="R2121" s="1"/>
      <c r="S2121" t="b">
        <v>0</v>
      </c>
      <c r="U2121" s="1"/>
      <c r="V2121" t="b">
        <v>0</v>
      </c>
      <c r="W2121" s="1">
        <v>44562</v>
      </c>
      <c r="X2121">
        <v>1</v>
      </c>
      <c r="Y2121">
        <v>2022</v>
      </c>
      <c r="Z2121" t="s">
        <v>90</v>
      </c>
      <c r="AA2121" t="s">
        <v>90</v>
      </c>
      <c r="AB2121" t="b">
        <v>0</v>
      </c>
      <c r="AC2121" t="b">
        <v>0</v>
      </c>
      <c r="AE2121" t="b">
        <v>0</v>
      </c>
      <c r="AF2121" t="b">
        <v>0</v>
      </c>
      <c r="AG2121" t="b">
        <v>0</v>
      </c>
      <c r="AH2121" t="s">
        <v>4366</v>
      </c>
      <c r="AI2121" t="b">
        <v>0</v>
      </c>
      <c r="AJ2121" t="s">
        <v>211</v>
      </c>
      <c r="AK2121" t="b">
        <v>0</v>
      </c>
      <c r="AL2121" s="1"/>
      <c r="AM2121" t="s">
        <v>162</v>
      </c>
      <c r="AN2121" s="2">
        <v>44296.959062499998</v>
      </c>
      <c r="AP2121" s="2">
        <v>44280.49291666667</v>
      </c>
      <c r="AQ2121" s="1"/>
      <c r="AS2121" t="b">
        <v>0</v>
      </c>
      <c r="AV2121" t="s">
        <v>176</v>
      </c>
      <c r="AY2121" t="s">
        <v>236</v>
      </c>
      <c r="AZ2121" t="s">
        <v>237</v>
      </c>
      <c r="BB2121" t="s">
        <v>5961</v>
      </c>
      <c r="BD2121" t="b">
        <v>0</v>
      </c>
      <c r="BH2121" t="s">
        <v>194</v>
      </c>
      <c r="BI2121" t="s">
        <v>1668</v>
      </c>
      <c r="BJ2121" t="s">
        <v>216</v>
      </c>
      <c r="BL2121" t="s">
        <v>5960</v>
      </c>
      <c r="BM2121" t="s">
        <v>202</v>
      </c>
      <c r="BN2121" t="s">
        <v>203</v>
      </c>
      <c r="BQ2121" t="s">
        <v>204</v>
      </c>
      <c r="BR2121" t="b">
        <v>0</v>
      </c>
      <c r="BT2121" t="b">
        <v>0</v>
      </c>
      <c r="BW2121" t="s">
        <v>97</v>
      </c>
      <c r="BX2121" t="b">
        <v>0</v>
      </c>
      <c r="BY2121" s="2">
        <v>44376.857569444444</v>
      </c>
      <c r="BZ2121" t="s">
        <v>265</v>
      </c>
      <c r="CB2121" t="b">
        <v>0</v>
      </c>
      <c r="CC2121" t="b">
        <v>0</v>
      </c>
      <c r="CI2121">
        <v>0</v>
      </c>
      <c r="CJ2121">
        <v>0</v>
      </c>
      <c r="CK2121">
        <f>YEAR(tbl_Opportunity[[#This Row],[Close Date]])</f>
        <v>2022</v>
      </c>
    </row>
    <row r="2122" spans="1:89">
      <c r="A2122" t="s">
        <v>5962</v>
      </c>
      <c r="B2122" t="b">
        <v>0</v>
      </c>
      <c r="D2122" t="b">
        <v>0</v>
      </c>
      <c r="E2122" t="s">
        <v>2829</v>
      </c>
      <c r="H2122" s="1">
        <v>43860</v>
      </c>
      <c r="I2122" t="b">
        <v>1</v>
      </c>
      <c r="J2122" t="s">
        <v>140</v>
      </c>
      <c r="L2122" t="s">
        <v>5963</v>
      </c>
      <c r="O2122" t="s">
        <v>406</v>
      </c>
      <c r="P2122" t="b">
        <v>1</v>
      </c>
      <c r="Q2122" s="2">
        <v>43647.661481481482</v>
      </c>
      <c r="R2122" s="1"/>
      <c r="S2122" t="b">
        <v>0</v>
      </c>
      <c r="U2122" s="1"/>
      <c r="V2122" t="b">
        <v>0</v>
      </c>
      <c r="W2122" s="1">
        <v>43831</v>
      </c>
      <c r="X2122">
        <v>1</v>
      </c>
      <c r="Y2122">
        <v>2020</v>
      </c>
      <c r="Z2122" t="s">
        <v>90</v>
      </c>
      <c r="AA2122" t="s">
        <v>90</v>
      </c>
      <c r="AB2122" t="b">
        <v>0</v>
      </c>
      <c r="AC2122" t="b">
        <v>0</v>
      </c>
      <c r="AE2122" t="b">
        <v>0</v>
      </c>
      <c r="AF2122" t="b">
        <v>0</v>
      </c>
      <c r="AG2122" t="b">
        <v>0</v>
      </c>
      <c r="AH2122" t="s">
        <v>4366</v>
      </c>
      <c r="AI2122" t="b">
        <v>0</v>
      </c>
      <c r="AJ2122" t="s">
        <v>211</v>
      </c>
      <c r="AK2122" t="b">
        <v>0</v>
      </c>
      <c r="AL2122" s="1">
        <v>43655</v>
      </c>
      <c r="AM2122" t="s">
        <v>162</v>
      </c>
      <c r="AN2122" s="2">
        <v>44296.959062499998</v>
      </c>
      <c r="AP2122" s="2">
        <v>43852.240949074076</v>
      </c>
      <c r="AQ2122" s="1"/>
      <c r="AS2122" t="b">
        <v>0</v>
      </c>
      <c r="AV2122" t="s">
        <v>176</v>
      </c>
      <c r="AY2122" t="s">
        <v>236</v>
      </c>
      <c r="AZ2122" t="s">
        <v>237</v>
      </c>
      <c r="BB2122" t="s">
        <v>5964</v>
      </c>
      <c r="BD2122" t="b">
        <v>0</v>
      </c>
      <c r="BH2122" t="s">
        <v>406</v>
      </c>
      <c r="BL2122" t="s">
        <v>5963</v>
      </c>
      <c r="BM2122" t="s">
        <v>202</v>
      </c>
      <c r="BN2122" t="s">
        <v>203</v>
      </c>
      <c r="BQ2122" t="s">
        <v>204</v>
      </c>
      <c r="BR2122" t="b">
        <v>0</v>
      </c>
      <c r="BT2122" t="b">
        <v>0</v>
      </c>
      <c r="BW2122" t="s">
        <v>97</v>
      </c>
      <c r="BX2122" t="b">
        <v>0</v>
      </c>
      <c r="BY2122" s="2">
        <v>44376.857569444444</v>
      </c>
      <c r="CB2122" t="b">
        <v>0</v>
      </c>
      <c r="CC2122" t="b">
        <v>0</v>
      </c>
      <c r="CI2122">
        <v>0</v>
      </c>
      <c r="CJ2122">
        <v>0</v>
      </c>
      <c r="CK2122">
        <f>YEAR(tbl_Opportunity[[#This Row],[Close Date]])</f>
        <v>2020</v>
      </c>
    </row>
    <row r="2123" spans="1:89">
      <c r="A2123" t="s">
        <v>5965</v>
      </c>
      <c r="B2123" t="b">
        <v>0</v>
      </c>
      <c r="D2123" t="b">
        <v>0</v>
      </c>
      <c r="H2123" s="1">
        <v>44651</v>
      </c>
      <c r="I2123" t="b">
        <v>1</v>
      </c>
      <c r="J2123" t="s">
        <v>193</v>
      </c>
      <c r="L2123" t="s">
        <v>5966</v>
      </c>
      <c r="O2123" t="s">
        <v>272</v>
      </c>
      <c r="P2123" t="b">
        <v>1</v>
      </c>
      <c r="Q2123" s="2">
        <v>43741.57739583333</v>
      </c>
      <c r="R2123" s="1"/>
      <c r="S2123" t="b">
        <v>0</v>
      </c>
      <c r="U2123" s="1"/>
      <c r="V2123" t="b">
        <v>0</v>
      </c>
      <c r="W2123" s="1">
        <v>44562</v>
      </c>
      <c r="X2123">
        <v>1</v>
      </c>
      <c r="Y2123">
        <v>2022</v>
      </c>
      <c r="Z2123" t="s">
        <v>90</v>
      </c>
      <c r="AA2123" t="s">
        <v>90</v>
      </c>
      <c r="AB2123" t="b">
        <v>0</v>
      </c>
      <c r="AC2123" t="b">
        <v>0</v>
      </c>
      <c r="AE2123" t="b">
        <v>0</v>
      </c>
      <c r="AF2123" t="b">
        <v>0</v>
      </c>
      <c r="AG2123" t="b">
        <v>0</v>
      </c>
      <c r="AH2123" t="s">
        <v>4366</v>
      </c>
      <c r="AI2123" t="b">
        <v>0</v>
      </c>
      <c r="AJ2123" t="s">
        <v>211</v>
      </c>
      <c r="AK2123" t="b">
        <v>0</v>
      </c>
      <c r="AL2123" s="1"/>
      <c r="AM2123" t="s">
        <v>194</v>
      </c>
      <c r="AN2123" s="2">
        <v>44306.40488425926</v>
      </c>
      <c r="AP2123" s="2">
        <v>44149.686168981483</v>
      </c>
      <c r="AQ2123" s="1"/>
      <c r="AS2123" t="b">
        <v>0</v>
      </c>
      <c r="AV2123" t="s">
        <v>176</v>
      </c>
      <c r="AY2123" t="s">
        <v>236</v>
      </c>
      <c r="BB2123" t="s">
        <v>5967</v>
      </c>
      <c r="BD2123" t="b">
        <v>0</v>
      </c>
      <c r="BH2123" t="s">
        <v>194</v>
      </c>
      <c r="BJ2123" t="s">
        <v>216</v>
      </c>
      <c r="BL2123" t="s">
        <v>5966</v>
      </c>
      <c r="BM2123" t="s">
        <v>202</v>
      </c>
      <c r="BN2123" t="s">
        <v>203</v>
      </c>
      <c r="BQ2123" t="s">
        <v>204</v>
      </c>
      <c r="BR2123" t="b">
        <v>0</v>
      </c>
      <c r="BT2123" t="b">
        <v>0</v>
      </c>
      <c r="BW2123" t="s">
        <v>97</v>
      </c>
      <c r="BX2123" t="b">
        <v>0</v>
      </c>
      <c r="BY2123" s="2">
        <v>44376.857569444444</v>
      </c>
      <c r="BZ2123" t="s">
        <v>265</v>
      </c>
      <c r="CB2123" t="b">
        <v>0</v>
      </c>
      <c r="CC2123" t="b">
        <v>0</v>
      </c>
      <c r="CI2123">
        <v>0</v>
      </c>
      <c r="CJ2123">
        <v>0</v>
      </c>
      <c r="CK2123">
        <f>YEAR(tbl_Opportunity[[#This Row],[Close Date]])</f>
        <v>2022</v>
      </c>
    </row>
    <row r="2124" spans="1:89">
      <c r="A2124" t="s">
        <v>5968</v>
      </c>
      <c r="B2124" t="b">
        <v>0</v>
      </c>
      <c r="D2124" t="b">
        <v>0</v>
      </c>
      <c r="H2124" s="1">
        <v>44651</v>
      </c>
      <c r="I2124" t="b">
        <v>1</v>
      </c>
      <c r="J2124" t="s">
        <v>105</v>
      </c>
      <c r="L2124" t="s">
        <v>5969</v>
      </c>
      <c r="O2124" t="s">
        <v>272</v>
      </c>
      <c r="P2124" t="b">
        <v>1</v>
      </c>
      <c r="Q2124" s="2">
        <v>43973.610914351855</v>
      </c>
      <c r="R2124" s="1"/>
      <c r="S2124" t="b">
        <v>0</v>
      </c>
      <c r="U2124" s="1"/>
      <c r="V2124" t="b">
        <v>0</v>
      </c>
      <c r="W2124" s="1">
        <v>44562</v>
      </c>
      <c r="X2124">
        <v>1</v>
      </c>
      <c r="Y2124">
        <v>2022</v>
      </c>
      <c r="Z2124" t="s">
        <v>90</v>
      </c>
      <c r="AA2124" t="s">
        <v>90</v>
      </c>
      <c r="AB2124" t="b">
        <v>0</v>
      </c>
      <c r="AC2124" t="b">
        <v>0</v>
      </c>
      <c r="AE2124" t="b">
        <v>0</v>
      </c>
      <c r="AF2124" t="b">
        <v>0</v>
      </c>
      <c r="AG2124" t="b">
        <v>0</v>
      </c>
      <c r="AH2124" t="s">
        <v>4366</v>
      </c>
      <c r="AI2124" t="b">
        <v>0</v>
      </c>
      <c r="AJ2124" t="s">
        <v>462</v>
      </c>
      <c r="AK2124" t="b">
        <v>0</v>
      </c>
      <c r="AL2124" s="1"/>
      <c r="AM2124" t="s">
        <v>162</v>
      </c>
      <c r="AN2124" s="2">
        <v>44297.856377314813</v>
      </c>
      <c r="AP2124" s="2">
        <v>44281.749421296299</v>
      </c>
      <c r="AQ2124" s="1"/>
      <c r="AS2124" t="b">
        <v>0</v>
      </c>
      <c r="AV2124" t="s">
        <v>213</v>
      </c>
      <c r="AY2124" t="s">
        <v>236</v>
      </c>
      <c r="AZ2124" t="s">
        <v>5970</v>
      </c>
      <c r="BB2124" t="s">
        <v>5971</v>
      </c>
      <c r="BD2124" t="b">
        <v>0</v>
      </c>
      <c r="BF2124" t="s">
        <v>5972</v>
      </c>
      <c r="BH2124" t="s">
        <v>194</v>
      </c>
      <c r="BJ2124" t="s">
        <v>196</v>
      </c>
      <c r="BL2124" t="s">
        <v>5969</v>
      </c>
      <c r="BM2124" t="s">
        <v>202</v>
      </c>
      <c r="BN2124" t="s">
        <v>203</v>
      </c>
      <c r="BQ2124" t="s">
        <v>204</v>
      </c>
      <c r="BR2124" t="b">
        <v>0</v>
      </c>
      <c r="BT2124" t="b">
        <v>0</v>
      </c>
      <c r="BW2124" t="s">
        <v>97</v>
      </c>
      <c r="BX2124" t="b">
        <v>0</v>
      </c>
      <c r="BY2124" s="2">
        <v>44376.857581018521</v>
      </c>
      <c r="BZ2124" t="s">
        <v>265</v>
      </c>
      <c r="CB2124" t="b">
        <v>0</v>
      </c>
      <c r="CC2124" t="b">
        <v>0</v>
      </c>
      <c r="CI2124">
        <v>0</v>
      </c>
      <c r="CJ2124">
        <v>0</v>
      </c>
      <c r="CK2124">
        <f>YEAR(tbl_Opportunity[[#This Row],[Close Date]])</f>
        <v>2022</v>
      </c>
    </row>
    <row r="2125" spans="1:89">
      <c r="A2125" t="s">
        <v>5973</v>
      </c>
      <c r="B2125" t="b">
        <v>0</v>
      </c>
      <c r="D2125" t="b">
        <v>0</v>
      </c>
      <c r="E2125" t="s">
        <v>5974</v>
      </c>
      <c r="H2125" s="1">
        <v>43862</v>
      </c>
      <c r="I2125" t="b">
        <v>1</v>
      </c>
      <c r="J2125" t="s">
        <v>105</v>
      </c>
      <c r="L2125" t="s">
        <v>5975</v>
      </c>
      <c r="O2125" t="s">
        <v>199</v>
      </c>
      <c r="P2125" t="b">
        <v>1</v>
      </c>
      <c r="Q2125" s="2">
        <v>43613.060787037037</v>
      </c>
      <c r="R2125" s="1"/>
      <c r="S2125" t="b">
        <v>0</v>
      </c>
      <c r="U2125" s="1"/>
      <c r="V2125" t="b">
        <v>0</v>
      </c>
      <c r="W2125" s="1">
        <v>43831</v>
      </c>
      <c r="X2125">
        <v>1</v>
      </c>
      <c r="Y2125">
        <v>2020</v>
      </c>
      <c r="Z2125" t="s">
        <v>90</v>
      </c>
      <c r="AA2125" t="s">
        <v>90</v>
      </c>
      <c r="AB2125" t="b">
        <v>0</v>
      </c>
      <c r="AC2125" t="b">
        <v>0</v>
      </c>
      <c r="AE2125" t="b">
        <v>0</v>
      </c>
      <c r="AF2125" t="b">
        <v>0</v>
      </c>
      <c r="AG2125" t="b">
        <v>0</v>
      </c>
      <c r="AH2125" t="s">
        <v>4366</v>
      </c>
      <c r="AI2125" t="b">
        <v>0</v>
      </c>
      <c r="AJ2125" t="s">
        <v>462</v>
      </c>
      <c r="AK2125" t="b">
        <v>0</v>
      </c>
      <c r="AL2125" s="1">
        <v>43607</v>
      </c>
      <c r="AM2125" t="s">
        <v>162</v>
      </c>
      <c r="AN2125" s="2">
        <v>44297.856377314813</v>
      </c>
      <c r="AP2125" s="2">
        <v>43739.797384259262</v>
      </c>
      <c r="AQ2125" s="1"/>
      <c r="AS2125" t="b">
        <v>0</v>
      </c>
      <c r="AV2125" t="s">
        <v>197</v>
      </c>
      <c r="AY2125" t="s">
        <v>236</v>
      </c>
      <c r="BB2125" t="s">
        <v>5976</v>
      </c>
      <c r="BD2125" t="b">
        <v>0</v>
      </c>
      <c r="BH2125" t="s">
        <v>199</v>
      </c>
      <c r="BJ2125" t="s">
        <v>250</v>
      </c>
      <c r="BL2125" t="s">
        <v>5975</v>
      </c>
      <c r="BM2125" t="s">
        <v>202</v>
      </c>
      <c r="BN2125" t="s">
        <v>203</v>
      </c>
      <c r="BQ2125" t="s">
        <v>204</v>
      </c>
      <c r="BR2125" t="b">
        <v>0</v>
      </c>
      <c r="BT2125" t="b">
        <v>0</v>
      </c>
      <c r="BW2125" t="s">
        <v>97</v>
      </c>
      <c r="BX2125" t="b">
        <v>0</v>
      </c>
      <c r="BY2125" s="2">
        <v>44376.857569444444</v>
      </c>
      <c r="CB2125" t="b">
        <v>0</v>
      </c>
      <c r="CC2125" t="b">
        <v>0</v>
      </c>
      <c r="CI2125">
        <v>0</v>
      </c>
      <c r="CJ2125">
        <v>0</v>
      </c>
      <c r="CK2125">
        <f>YEAR(tbl_Opportunity[[#This Row],[Close Date]])</f>
        <v>2020</v>
      </c>
    </row>
    <row r="2126" spans="1:89">
      <c r="A2126" t="s">
        <v>5977</v>
      </c>
      <c r="B2126" t="b">
        <v>0</v>
      </c>
      <c r="D2126" t="b">
        <v>0</v>
      </c>
      <c r="H2126" s="1">
        <v>44651</v>
      </c>
      <c r="I2126" t="b">
        <v>1</v>
      </c>
      <c r="J2126" t="s">
        <v>235</v>
      </c>
      <c r="L2126" t="s">
        <v>5978</v>
      </c>
      <c r="O2126" t="s">
        <v>272</v>
      </c>
      <c r="P2126" t="b">
        <v>1</v>
      </c>
      <c r="Q2126" s="2">
        <v>43581.81417824074</v>
      </c>
      <c r="R2126" s="1"/>
      <c r="S2126" t="b">
        <v>0</v>
      </c>
      <c r="U2126" s="1"/>
      <c r="V2126" t="b">
        <v>0</v>
      </c>
      <c r="W2126" s="1">
        <v>44562</v>
      </c>
      <c r="X2126">
        <v>1</v>
      </c>
      <c r="Y2126">
        <v>2022</v>
      </c>
      <c r="Z2126" t="s">
        <v>90</v>
      </c>
      <c r="AA2126" t="s">
        <v>90</v>
      </c>
      <c r="AB2126" t="b">
        <v>0</v>
      </c>
      <c r="AC2126" t="b">
        <v>0</v>
      </c>
      <c r="AE2126" t="b">
        <v>0</v>
      </c>
      <c r="AF2126" t="b">
        <v>0</v>
      </c>
      <c r="AG2126" t="b">
        <v>0</v>
      </c>
      <c r="AH2126" t="s">
        <v>4366</v>
      </c>
      <c r="AI2126" t="b">
        <v>0</v>
      </c>
      <c r="AK2126" t="b">
        <v>0</v>
      </c>
      <c r="AL2126" s="1"/>
      <c r="AM2126" t="s">
        <v>162</v>
      </c>
      <c r="AN2126" s="2">
        <v>44296.959062499998</v>
      </c>
      <c r="AP2126" s="2">
        <v>44152.687013888892</v>
      </c>
      <c r="AQ2126" s="1"/>
      <c r="AS2126" t="b">
        <v>0</v>
      </c>
      <c r="AV2126" t="s">
        <v>93</v>
      </c>
      <c r="AY2126" t="s">
        <v>374</v>
      </c>
      <c r="BB2126" t="s">
        <v>5979</v>
      </c>
      <c r="BD2126" t="b">
        <v>0</v>
      </c>
      <c r="BH2126" t="s">
        <v>194</v>
      </c>
      <c r="BJ2126" t="s">
        <v>250</v>
      </c>
      <c r="BL2126" t="s">
        <v>5978</v>
      </c>
      <c r="BM2126" t="s">
        <v>202</v>
      </c>
      <c r="BN2126" t="s">
        <v>203</v>
      </c>
      <c r="BQ2126" t="s">
        <v>204</v>
      </c>
      <c r="BR2126" t="b">
        <v>0</v>
      </c>
      <c r="BT2126" t="b">
        <v>0</v>
      </c>
      <c r="BW2126" t="s">
        <v>97</v>
      </c>
      <c r="BX2126" t="b">
        <v>0</v>
      </c>
      <c r="BY2126" s="2">
        <v>44376.857569444444</v>
      </c>
      <c r="BZ2126" t="s">
        <v>265</v>
      </c>
      <c r="CB2126" t="b">
        <v>0</v>
      </c>
      <c r="CC2126" t="b">
        <v>0</v>
      </c>
      <c r="CI2126">
        <v>0</v>
      </c>
      <c r="CJ2126">
        <v>0</v>
      </c>
      <c r="CK2126">
        <f>YEAR(tbl_Opportunity[[#This Row],[Close Date]])</f>
        <v>2022</v>
      </c>
    </row>
    <row r="2127" spans="1:89">
      <c r="A2127" t="s">
        <v>5980</v>
      </c>
      <c r="B2127" t="b">
        <v>0</v>
      </c>
      <c r="D2127" t="b">
        <v>0</v>
      </c>
      <c r="E2127" t="s">
        <v>2929</v>
      </c>
      <c r="H2127" s="1">
        <v>44313</v>
      </c>
      <c r="I2127" t="b">
        <v>1</v>
      </c>
      <c r="L2127" t="s">
        <v>5981</v>
      </c>
      <c r="O2127" t="s">
        <v>311</v>
      </c>
      <c r="P2127" t="b">
        <v>1</v>
      </c>
      <c r="Q2127" s="2">
        <v>44155.849814814814</v>
      </c>
      <c r="R2127" s="1"/>
      <c r="S2127" t="b">
        <v>0</v>
      </c>
      <c r="U2127" s="1"/>
      <c r="V2127" t="b">
        <v>0</v>
      </c>
      <c r="W2127" s="1">
        <v>44228</v>
      </c>
      <c r="X2127">
        <v>2</v>
      </c>
      <c r="Y2127">
        <v>2021</v>
      </c>
      <c r="Z2127" t="s">
        <v>90</v>
      </c>
      <c r="AA2127" t="s">
        <v>90</v>
      </c>
      <c r="AB2127" t="b">
        <v>0</v>
      </c>
      <c r="AC2127" t="b">
        <v>0</v>
      </c>
      <c r="AE2127" t="b">
        <v>0</v>
      </c>
      <c r="AF2127" t="b">
        <v>0</v>
      </c>
      <c r="AG2127" t="b">
        <v>0</v>
      </c>
      <c r="AH2127" t="s">
        <v>4366</v>
      </c>
      <c r="AI2127" t="b">
        <v>0</v>
      </c>
      <c r="AK2127" t="b">
        <v>0</v>
      </c>
      <c r="AL2127" s="1">
        <v>44208</v>
      </c>
      <c r="AM2127" t="s">
        <v>311</v>
      </c>
      <c r="AN2127" s="2">
        <v>44313.899155092593</v>
      </c>
      <c r="AP2127" s="2">
        <v>44313.899155092593</v>
      </c>
      <c r="AQ2127" s="1"/>
      <c r="AS2127" t="b">
        <v>0</v>
      </c>
      <c r="AV2127" t="s">
        <v>2809</v>
      </c>
      <c r="BB2127" t="s">
        <v>5982</v>
      </c>
      <c r="BD2127" t="b">
        <v>0</v>
      </c>
      <c r="BH2127" t="s">
        <v>311</v>
      </c>
      <c r="BJ2127" t="s">
        <v>216</v>
      </c>
      <c r="BL2127" t="s">
        <v>5981</v>
      </c>
      <c r="BM2127" t="s">
        <v>202</v>
      </c>
      <c r="BN2127" t="s">
        <v>2414</v>
      </c>
      <c r="BQ2127" t="s">
        <v>204</v>
      </c>
      <c r="BR2127" t="b">
        <v>0</v>
      </c>
      <c r="BT2127" t="b">
        <v>0</v>
      </c>
      <c r="BW2127" t="s">
        <v>97</v>
      </c>
      <c r="BX2127" t="b">
        <v>0</v>
      </c>
      <c r="BY2127" s="2">
        <v>44376.857581018521</v>
      </c>
      <c r="BZ2127" t="s">
        <v>314</v>
      </c>
      <c r="CB2127" t="b">
        <v>0</v>
      </c>
      <c r="CC2127" t="b">
        <v>0</v>
      </c>
      <c r="CF2127">
        <v>150000</v>
      </c>
      <c r="CH2127">
        <v>0</v>
      </c>
      <c r="CI2127">
        <v>0</v>
      </c>
      <c r="CJ2127">
        <v>0</v>
      </c>
      <c r="CK2127">
        <f>YEAR(tbl_Opportunity[[#This Row],[Close Date]])</f>
        <v>2021</v>
      </c>
    </row>
    <row r="2128" spans="1:89">
      <c r="A2128" t="s">
        <v>5666</v>
      </c>
      <c r="B2128" t="b">
        <v>0</v>
      </c>
      <c r="D2128" t="b">
        <v>0</v>
      </c>
      <c r="E2128" t="s">
        <v>3126</v>
      </c>
      <c r="H2128" s="1">
        <v>44012</v>
      </c>
      <c r="I2128" t="b">
        <v>1</v>
      </c>
      <c r="J2128" t="s">
        <v>111</v>
      </c>
      <c r="L2128" t="s">
        <v>5983</v>
      </c>
      <c r="O2128" t="s">
        <v>215</v>
      </c>
      <c r="P2128" t="b">
        <v>1</v>
      </c>
      <c r="Q2128" s="2">
        <v>43628.749826388892</v>
      </c>
      <c r="R2128" s="1"/>
      <c r="S2128" t="b">
        <v>0</v>
      </c>
      <c r="U2128" s="1"/>
      <c r="V2128" t="b">
        <v>0</v>
      </c>
      <c r="W2128" s="1">
        <v>43862</v>
      </c>
      <c r="X2128">
        <v>2</v>
      </c>
      <c r="Y2128">
        <v>2020</v>
      </c>
      <c r="Z2128" t="s">
        <v>90</v>
      </c>
      <c r="AA2128" t="s">
        <v>90</v>
      </c>
      <c r="AB2128" t="b">
        <v>0</v>
      </c>
      <c r="AC2128" t="b">
        <v>0</v>
      </c>
      <c r="AE2128" t="b">
        <v>0</v>
      </c>
      <c r="AF2128" t="b">
        <v>0</v>
      </c>
      <c r="AG2128" t="b">
        <v>0</v>
      </c>
      <c r="AH2128" t="s">
        <v>4366</v>
      </c>
      <c r="AI2128" t="b">
        <v>0</v>
      </c>
      <c r="AK2128" t="b">
        <v>0</v>
      </c>
      <c r="AL2128" s="1"/>
      <c r="AM2128" t="s">
        <v>162</v>
      </c>
      <c r="AN2128" s="2">
        <v>44297.837673611109</v>
      </c>
      <c r="AP2128" s="2">
        <v>43874.564131944448</v>
      </c>
      <c r="AQ2128" s="1"/>
      <c r="AS2128" t="b">
        <v>0</v>
      </c>
      <c r="AV2128" t="s">
        <v>213</v>
      </c>
      <c r="BB2128" t="s">
        <v>5984</v>
      </c>
      <c r="BD2128" t="b">
        <v>0</v>
      </c>
      <c r="BH2128" t="s">
        <v>215</v>
      </c>
      <c r="BL2128" t="s">
        <v>5983</v>
      </c>
      <c r="BM2128" t="s">
        <v>202</v>
      </c>
      <c r="BN2128" t="s">
        <v>2414</v>
      </c>
      <c r="BQ2128" t="s">
        <v>204</v>
      </c>
      <c r="BR2128" t="b">
        <v>0</v>
      </c>
      <c r="BT2128" t="b">
        <v>0</v>
      </c>
      <c r="BW2128" t="s">
        <v>97</v>
      </c>
      <c r="BX2128" t="b">
        <v>0</v>
      </c>
      <c r="BY2128" s="2">
        <v>44376.857569444444</v>
      </c>
      <c r="BZ2128" t="s">
        <v>217</v>
      </c>
      <c r="CB2128" t="b">
        <v>0</v>
      </c>
      <c r="CC2128" t="b">
        <v>0</v>
      </c>
      <c r="CI2128">
        <v>0</v>
      </c>
      <c r="CJ2128">
        <v>0</v>
      </c>
      <c r="CK2128">
        <f>YEAR(tbl_Opportunity[[#This Row],[Close Date]])</f>
        <v>2020</v>
      </c>
    </row>
    <row r="2129" spans="1:89">
      <c r="A2129" t="s">
        <v>601</v>
      </c>
      <c r="B2129" t="b">
        <v>0</v>
      </c>
      <c r="D2129" t="b">
        <v>0</v>
      </c>
      <c r="E2129" t="s">
        <v>3126</v>
      </c>
      <c r="H2129" s="1">
        <v>44012</v>
      </c>
      <c r="I2129" t="b">
        <v>1</v>
      </c>
      <c r="J2129" t="s">
        <v>111</v>
      </c>
      <c r="L2129" t="s">
        <v>5985</v>
      </c>
      <c r="O2129" t="s">
        <v>215</v>
      </c>
      <c r="P2129" t="b">
        <v>1</v>
      </c>
      <c r="Q2129" s="2">
        <v>43633.083101851851</v>
      </c>
      <c r="R2129" s="1"/>
      <c r="S2129" t="b">
        <v>0</v>
      </c>
      <c r="U2129" s="1"/>
      <c r="V2129" t="b">
        <v>0</v>
      </c>
      <c r="W2129" s="1">
        <v>43862</v>
      </c>
      <c r="X2129">
        <v>2</v>
      </c>
      <c r="Y2129">
        <v>2020</v>
      </c>
      <c r="Z2129" t="s">
        <v>90</v>
      </c>
      <c r="AA2129" t="s">
        <v>90</v>
      </c>
      <c r="AB2129" t="b">
        <v>0</v>
      </c>
      <c r="AC2129" t="b">
        <v>0</v>
      </c>
      <c r="AE2129" t="b">
        <v>0</v>
      </c>
      <c r="AF2129" t="b">
        <v>0</v>
      </c>
      <c r="AG2129" t="b">
        <v>0</v>
      </c>
      <c r="AH2129" t="s">
        <v>4366</v>
      </c>
      <c r="AI2129" t="b">
        <v>0</v>
      </c>
      <c r="AK2129" t="b">
        <v>0</v>
      </c>
      <c r="AL2129" s="1"/>
      <c r="AM2129" t="s">
        <v>162</v>
      </c>
      <c r="AN2129" s="2">
        <v>44297.837673611109</v>
      </c>
      <c r="AP2129" s="2">
        <v>43874.563726851855</v>
      </c>
      <c r="AQ2129" s="1"/>
      <c r="AS2129" t="b">
        <v>0</v>
      </c>
      <c r="AV2129" t="s">
        <v>213</v>
      </c>
      <c r="BB2129" t="s">
        <v>5986</v>
      </c>
      <c r="BD2129" t="b">
        <v>0</v>
      </c>
      <c r="BH2129" t="s">
        <v>215</v>
      </c>
      <c r="BL2129" t="s">
        <v>5985</v>
      </c>
      <c r="BM2129" t="s">
        <v>202</v>
      </c>
      <c r="BN2129" t="s">
        <v>2414</v>
      </c>
      <c r="BQ2129" t="s">
        <v>204</v>
      </c>
      <c r="BR2129" t="b">
        <v>0</v>
      </c>
      <c r="BT2129" t="b">
        <v>0</v>
      </c>
      <c r="BW2129" t="s">
        <v>97</v>
      </c>
      <c r="BX2129" t="b">
        <v>0</v>
      </c>
      <c r="BY2129" s="2">
        <v>44376.857569444444</v>
      </c>
      <c r="BZ2129" t="s">
        <v>217</v>
      </c>
      <c r="CB2129" t="b">
        <v>0</v>
      </c>
      <c r="CC2129" t="b">
        <v>0</v>
      </c>
      <c r="CI2129">
        <v>0</v>
      </c>
      <c r="CJ2129">
        <v>0</v>
      </c>
      <c r="CK2129">
        <f>YEAR(tbl_Opportunity[[#This Row],[Close Date]])</f>
        <v>2020</v>
      </c>
    </row>
    <row r="2130" spans="1:89">
      <c r="A2130" t="s">
        <v>303</v>
      </c>
      <c r="B2130" t="b">
        <v>0</v>
      </c>
      <c r="D2130" t="b">
        <v>0</v>
      </c>
      <c r="H2130" s="1">
        <v>44012</v>
      </c>
      <c r="I2130" t="b">
        <v>1</v>
      </c>
      <c r="J2130" t="s">
        <v>111</v>
      </c>
      <c r="L2130" t="s">
        <v>5987</v>
      </c>
      <c r="O2130" t="s">
        <v>215</v>
      </c>
      <c r="P2130" t="b">
        <v>1</v>
      </c>
      <c r="Q2130" s="2">
        <v>43633.080613425926</v>
      </c>
      <c r="R2130" s="1"/>
      <c r="S2130" t="b">
        <v>0</v>
      </c>
      <c r="U2130" s="1"/>
      <c r="V2130" t="b">
        <v>0</v>
      </c>
      <c r="W2130" s="1">
        <v>43862</v>
      </c>
      <c r="X2130">
        <v>2</v>
      </c>
      <c r="Y2130">
        <v>2020</v>
      </c>
      <c r="Z2130" t="s">
        <v>90</v>
      </c>
      <c r="AA2130" t="s">
        <v>90</v>
      </c>
      <c r="AB2130" t="b">
        <v>0</v>
      </c>
      <c r="AC2130" t="b">
        <v>0</v>
      </c>
      <c r="AE2130" t="b">
        <v>0</v>
      </c>
      <c r="AF2130" t="b">
        <v>0</v>
      </c>
      <c r="AG2130" t="b">
        <v>0</v>
      </c>
      <c r="AH2130" t="s">
        <v>105</v>
      </c>
      <c r="AI2130" t="b">
        <v>0</v>
      </c>
      <c r="AK2130" t="b">
        <v>0</v>
      </c>
      <c r="AL2130" s="1">
        <v>43356</v>
      </c>
      <c r="AM2130" t="s">
        <v>162</v>
      </c>
      <c r="AN2130" s="2">
        <v>44296.959062499998</v>
      </c>
      <c r="AP2130" s="2">
        <v>43843.904502314814</v>
      </c>
      <c r="AQ2130" s="1"/>
      <c r="AS2130" t="b">
        <v>0</v>
      </c>
      <c r="AU2130" t="s">
        <v>105</v>
      </c>
      <c r="AV2130" t="s">
        <v>93</v>
      </c>
      <c r="BB2130" t="s">
        <v>5988</v>
      </c>
      <c r="BD2130" t="b">
        <v>0</v>
      </c>
      <c r="BH2130" t="s">
        <v>4222</v>
      </c>
      <c r="BJ2130" t="s">
        <v>105</v>
      </c>
      <c r="BL2130" t="s">
        <v>5987</v>
      </c>
      <c r="BM2130" t="s">
        <v>202</v>
      </c>
      <c r="BN2130" t="s">
        <v>2414</v>
      </c>
      <c r="BQ2130" t="s">
        <v>204</v>
      </c>
      <c r="BR2130" t="b">
        <v>0</v>
      </c>
      <c r="BT2130" t="b">
        <v>0</v>
      </c>
      <c r="BW2130" t="s">
        <v>97</v>
      </c>
      <c r="BX2130" t="b">
        <v>0</v>
      </c>
      <c r="BY2130" s="2">
        <v>44376.857569444444</v>
      </c>
      <c r="CB2130" t="b">
        <v>0</v>
      </c>
      <c r="CC2130" t="b">
        <v>0</v>
      </c>
      <c r="CI2130">
        <v>0</v>
      </c>
      <c r="CJ2130">
        <v>0</v>
      </c>
      <c r="CK2130">
        <f>YEAR(tbl_Opportunity[[#This Row],[Close Date]])</f>
        <v>2020</v>
      </c>
    </row>
    <row r="2131" spans="1:89">
      <c r="A2131" t="s">
        <v>5989</v>
      </c>
      <c r="B2131" t="b">
        <v>0</v>
      </c>
      <c r="D2131" t="b">
        <v>0</v>
      </c>
      <c r="H2131" s="1">
        <v>44012</v>
      </c>
      <c r="I2131" t="b">
        <v>1</v>
      </c>
      <c r="J2131" t="s">
        <v>105</v>
      </c>
      <c r="L2131" t="s">
        <v>5990</v>
      </c>
      <c r="O2131" t="s">
        <v>2894</v>
      </c>
      <c r="P2131" t="b">
        <v>1</v>
      </c>
      <c r="Q2131" s="2">
        <v>43662.911226851851</v>
      </c>
      <c r="R2131" s="1"/>
      <c r="S2131" t="b">
        <v>0</v>
      </c>
      <c r="U2131" s="1"/>
      <c r="V2131" t="b">
        <v>0</v>
      </c>
      <c r="W2131" s="1">
        <v>43862</v>
      </c>
      <c r="X2131">
        <v>2</v>
      </c>
      <c r="Y2131">
        <v>2020</v>
      </c>
      <c r="Z2131" t="s">
        <v>90</v>
      </c>
      <c r="AA2131" t="s">
        <v>90</v>
      </c>
      <c r="AB2131" t="b">
        <v>0</v>
      </c>
      <c r="AC2131" t="b">
        <v>0</v>
      </c>
      <c r="AE2131" t="b">
        <v>0</v>
      </c>
      <c r="AF2131" t="b">
        <v>0</v>
      </c>
      <c r="AG2131" t="b">
        <v>0</v>
      </c>
      <c r="AH2131" t="s">
        <v>4366</v>
      </c>
      <c r="AI2131" t="b">
        <v>0</v>
      </c>
      <c r="AK2131" t="b">
        <v>0</v>
      </c>
      <c r="AL2131" s="1">
        <v>43662</v>
      </c>
      <c r="AM2131" t="s">
        <v>162</v>
      </c>
      <c r="AN2131" s="2">
        <v>44297.856377314813</v>
      </c>
      <c r="AP2131" s="2">
        <v>43808.914710648147</v>
      </c>
      <c r="AQ2131" s="1"/>
      <c r="AS2131" t="b">
        <v>0</v>
      </c>
      <c r="AV2131" t="s">
        <v>213</v>
      </c>
      <c r="BB2131" t="s">
        <v>5991</v>
      </c>
      <c r="BD2131" t="b">
        <v>0</v>
      </c>
      <c r="BH2131" t="s">
        <v>3202</v>
      </c>
      <c r="BL2131" t="s">
        <v>5990</v>
      </c>
      <c r="BM2131" t="s">
        <v>202</v>
      </c>
      <c r="BN2131" t="s">
        <v>2414</v>
      </c>
      <c r="BQ2131" t="s">
        <v>204</v>
      </c>
      <c r="BR2131" t="b">
        <v>0</v>
      </c>
      <c r="BT2131" t="b">
        <v>0</v>
      </c>
      <c r="BW2131" t="s">
        <v>97</v>
      </c>
      <c r="BX2131" t="b">
        <v>0</v>
      </c>
      <c r="BY2131" s="2">
        <v>44376.857569444444</v>
      </c>
      <c r="BZ2131" t="s">
        <v>3204</v>
      </c>
      <c r="CB2131" t="b">
        <v>0</v>
      </c>
      <c r="CC2131" t="b">
        <v>0</v>
      </c>
      <c r="CI2131">
        <v>0</v>
      </c>
      <c r="CJ2131">
        <v>0</v>
      </c>
      <c r="CK2131">
        <f>YEAR(tbl_Opportunity[[#This Row],[Close Date]])</f>
        <v>2020</v>
      </c>
    </row>
    <row r="2132" spans="1:89">
      <c r="A2132" t="s">
        <v>5992</v>
      </c>
      <c r="B2132" t="b">
        <v>0</v>
      </c>
      <c r="D2132" t="b">
        <v>0</v>
      </c>
      <c r="E2132" t="s">
        <v>2829</v>
      </c>
      <c r="H2132" s="1">
        <v>44012</v>
      </c>
      <c r="I2132" t="b">
        <v>1</v>
      </c>
      <c r="J2132" t="s">
        <v>105</v>
      </c>
      <c r="L2132" t="s">
        <v>5993</v>
      </c>
      <c r="O2132" t="s">
        <v>272</v>
      </c>
      <c r="P2132" t="b">
        <v>1</v>
      </c>
      <c r="Q2132" s="2">
        <v>43647.791712962964</v>
      </c>
      <c r="R2132" s="1"/>
      <c r="S2132" t="b">
        <v>0</v>
      </c>
      <c r="U2132" s="1"/>
      <c r="V2132" t="b">
        <v>0</v>
      </c>
      <c r="W2132" s="1">
        <v>43862</v>
      </c>
      <c r="X2132">
        <v>2</v>
      </c>
      <c r="Y2132">
        <v>2020</v>
      </c>
      <c r="Z2132" t="s">
        <v>90</v>
      </c>
      <c r="AA2132" t="s">
        <v>90</v>
      </c>
      <c r="AB2132" t="b">
        <v>0</v>
      </c>
      <c r="AC2132" t="b">
        <v>0</v>
      </c>
      <c r="AE2132" t="b">
        <v>0</v>
      </c>
      <c r="AF2132" t="b">
        <v>0</v>
      </c>
      <c r="AG2132" t="b">
        <v>0</v>
      </c>
      <c r="AH2132" t="s">
        <v>4366</v>
      </c>
      <c r="AI2132" t="b">
        <v>0</v>
      </c>
      <c r="AK2132" t="b">
        <v>0</v>
      </c>
      <c r="AL2132" s="1">
        <v>43938</v>
      </c>
      <c r="AM2132" t="s">
        <v>162</v>
      </c>
      <c r="AN2132" s="2">
        <v>44297.856377314813</v>
      </c>
      <c r="AP2132" s="2">
        <v>43910.084606481483</v>
      </c>
      <c r="AQ2132" s="1"/>
      <c r="AS2132" t="b">
        <v>0</v>
      </c>
      <c r="AV2132" t="s">
        <v>176</v>
      </c>
      <c r="BB2132" t="s">
        <v>5994</v>
      </c>
      <c r="BD2132" t="b">
        <v>0</v>
      </c>
      <c r="BH2132" t="s">
        <v>215</v>
      </c>
      <c r="BL2132" t="s">
        <v>5993</v>
      </c>
      <c r="BM2132" t="s">
        <v>202</v>
      </c>
      <c r="BN2132" t="s">
        <v>2414</v>
      </c>
      <c r="BQ2132" t="s">
        <v>204</v>
      </c>
      <c r="BR2132" t="b">
        <v>0</v>
      </c>
      <c r="BT2132" t="b">
        <v>0</v>
      </c>
      <c r="BW2132" t="s">
        <v>97</v>
      </c>
      <c r="BX2132" t="b">
        <v>0</v>
      </c>
      <c r="BY2132" s="2">
        <v>44376.857569444444</v>
      </c>
      <c r="BZ2132" t="s">
        <v>217</v>
      </c>
      <c r="CB2132" t="b">
        <v>0</v>
      </c>
      <c r="CC2132" t="b">
        <v>0</v>
      </c>
      <c r="CI2132">
        <v>0</v>
      </c>
      <c r="CJ2132">
        <v>0</v>
      </c>
      <c r="CK2132">
        <f>YEAR(tbl_Opportunity[[#This Row],[Close Date]])</f>
        <v>2020</v>
      </c>
    </row>
    <row r="2133" spans="1:89">
      <c r="A2133" t="s">
        <v>5995</v>
      </c>
      <c r="B2133" t="b">
        <v>0</v>
      </c>
      <c r="D2133" t="b">
        <v>0</v>
      </c>
      <c r="H2133" s="1">
        <v>44371</v>
      </c>
      <c r="I2133" t="b">
        <v>1</v>
      </c>
      <c r="L2133" t="s">
        <v>5996</v>
      </c>
      <c r="O2133" t="s">
        <v>5997</v>
      </c>
      <c r="P2133" t="b">
        <v>1</v>
      </c>
      <c r="Q2133" s="2">
        <v>44078.665266203701</v>
      </c>
      <c r="R2133" s="1">
        <v>44371</v>
      </c>
      <c r="S2133" t="b">
        <v>0</v>
      </c>
      <c r="U2133" s="1"/>
      <c r="V2133" t="b">
        <v>0</v>
      </c>
      <c r="W2133" s="1">
        <v>44228</v>
      </c>
      <c r="X2133">
        <v>2</v>
      </c>
      <c r="Y2133">
        <v>2021</v>
      </c>
      <c r="Z2133" t="s">
        <v>90</v>
      </c>
      <c r="AA2133" t="s">
        <v>90</v>
      </c>
      <c r="AB2133" t="b">
        <v>0</v>
      </c>
      <c r="AC2133" t="b">
        <v>0</v>
      </c>
      <c r="AE2133" t="b">
        <v>0</v>
      </c>
      <c r="AF2133" t="b">
        <v>0</v>
      </c>
      <c r="AG2133" t="b">
        <v>0</v>
      </c>
      <c r="AH2133" t="s">
        <v>4366</v>
      </c>
      <c r="AI2133" t="b">
        <v>0</v>
      </c>
      <c r="AK2133" t="b">
        <v>0</v>
      </c>
      <c r="AL2133" s="1">
        <v>44285</v>
      </c>
      <c r="AM2133" t="s">
        <v>1053</v>
      </c>
      <c r="AN2133" s="2">
        <v>44371.788090277776</v>
      </c>
      <c r="AP2133" s="2">
        <v>44371.788090277776</v>
      </c>
      <c r="AQ2133" s="1">
        <v>44371</v>
      </c>
      <c r="AS2133" t="b">
        <v>0</v>
      </c>
      <c r="AV2133" t="s">
        <v>93</v>
      </c>
      <c r="BB2133" t="s">
        <v>5998</v>
      </c>
      <c r="BD2133" t="b">
        <v>0</v>
      </c>
      <c r="BH2133" t="s">
        <v>1053</v>
      </c>
      <c r="BJ2133" t="s">
        <v>216</v>
      </c>
      <c r="BL2133" t="s">
        <v>5999</v>
      </c>
      <c r="BM2133" t="s">
        <v>202</v>
      </c>
      <c r="BN2133" t="s">
        <v>203</v>
      </c>
      <c r="BQ2133" t="s">
        <v>204</v>
      </c>
      <c r="BR2133" t="b">
        <v>0</v>
      </c>
      <c r="BT2133" t="b">
        <v>0</v>
      </c>
      <c r="BW2133" t="s">
        <v>97</v>
      </c>
      <c r="BX2133" t="b">
        <v>0</v>
      </c>
      <c r="BY2133" s="2">
        <v>44376.857581018521</v>
      </c>
      <c r="BZ2133" t="s">
        <v>377</v>
      </c>
      <c r="CB2133" t="b">
        <v>0</v>
      </c>
      <c r="CC2133" t="b">
        <v>0</v>
      </c>
      <c r="CI2133">
        <v>0</v>
      </c>
      <c r="CJ2133">
        <v>0</v>
      </c>
      <c r="CK2133">
        <f>YEAR(tbl_Opportunity[[#This Row],[Close Date]])</f>
        <v>2021</v>
      </c>
    </row>
    <row r="2134" spans="1:89">
      <c r="A2134" t="s">
        <v>5759</v>
      </c>
      <c r="B2134" t="b">
        <v>0</v>
      </c>
      <c r="D2134" t="b">
        <v>0</v>
      </c>
      <c r="H2134" s="1">
        <v>44377</v>
      </c>
      <c r="I2134" t="b">
        <v>1</v>
      </c>
      <c r="J2134" t="s">
        <v>111</v>
      </c>
      <c r="L2134" t="s">
        <v>6000</v>
      </c>
      <c r="O2134" t="s">
        <v>272</v>
      </c>
      <c r="P2134" t="b">
        <v>1</v>
      </c>
      <c r="Q2134" s="2">
        <v>43936.815300925926</v>
      </c>
      <c r="R2134" s="1"/>
      <c r="S2134" t="b">
        <v>0</v>
      </c>
      <c r="U2134" s="1"/>
      <c r="V2134" t="b">
        <v>0</v>
      </c>
      <c r="W2134" s="1">
        <v>44228</v>
      </c>
      <c r="X2134">
        <v>2</v>
      </c>
      <c r="Y2134">
        <v>2021</v>
      </c>
      <c r="Z2134" t="s">
        <v>90</v>
      </c>
      <c r="AA2134" t="s">
        <v>90</v>
      </c>
      <c r="AB2134" t="b">
        <v>0</v>
      </c>
      <c r="AC2134" t="b">
        <v>0</v>
      </c>
      <c r="AE2134" t="b">
        <v>0</v>
      </c>
      <c r="AF2134" t="b">
        <v>0</v>
      </c>
      <c r="AG2134" t="b">
        <v>0</v>
      </c>
      <c r="AH2134" t="s">
        <v>4366</v>
      </c>
      <c r="AI2134" t="b">
        <v>0</v>
      </c>
      <c r="AK2134" t="b">
        <v>0</v>
      </c>
      <c r="AL2134" s="1">
        <v>43937</v>
      </c>
      <c r="AM2134" t="s">
        <v>162</v>
      </c>
      <c r="AN2134" s="2">
        <v>44296.959062499998</v>
      </c>
      <c r="AP2134" s="2">
        <v>43944.43173611111</v>
      </c>
      <c r="AQ2134" s="1"/>
      <c r="AS2134" t="b">
        <v>0</v>
      </c>
      <c r="AV2134" t="s">
        <v>93</v>
      </c>
      <c r="BB2134" t="s">
        <v>6001</v>
      </c>
      <c r="BD2134" t="b">
        <v>0</v>
      </c>
      <c r="BH2134" t="s">
        <v>194</v>
      </c>
      <c r="BJ2134" t="s">
        <v>216</v>
      </c>
      <c r="BL2134" t="s">
        <v>6000</v>
      </c>
      <c r="BM2134" t="s">
        <v>202</v>
      </c>
      <c r="BN2134" t="s">
        <v>203</v>
      </c>
      <c r="BQ2134" t="s">
        <v>204</v>
      </c>
      <c r="BR2134" t="b">
        <v>0</v>
      </c>
      <c r="BT2134" t="b">
        <v>0</v>
      </c>
      <c r="BW2134" t="s">
        <v>97</v>
      </c>
      <c r="BX2134" t="b">
        <v>0</v>
      </c>
      <c r="BY2134" s="2">
        <v>44376.857581018521</v>
      </c>
      <c r="BZ2134" t="s">
        <v>265</v>
      </c>
      <c r="CB2134" t="b">
        <v>0</v>
      </c>
      <c r="CC2134" t="b">
        <v>0</v>
      </c>
      <c r="CI2134">
        <v>0</v>
      </c>
      <c r="CJ2134">
        <v>0</v>
      </c>
      <c r="CK2134">
        <f>YEAR(tbl_Opportunity[[#This Row],[Close Date]])</f>
        <v>2021</v>
      </c>
    </row>
    <row r="2135" spans="1:89">
      <c r="A2135" t="s">
        <v>5666</v>
      </c>
      <c r="B2135" t="b">
        <v>0</v>
      </c>
      <c r="D2135" t="b">
        <v>0</v>
      </c>
      <c r="H2135" s="1">
        <v>43646</v>
      </c>
      <c r="I2135" t="b">
        <v>1</v>
      </c>
      <c r="J2135" t="s">
        <v>111</v>
      </c>
      <c r="L2135" t="s">
        <v>6002</v>
      </c>
      <c r="O2135" t="s">
        <v>272</v>
      </c>
      <c r="P2135" t="b">
        <v>1</v>
      </c>
      <c r="Q2135" s="2">
        <v>43340.613379629627</v>
      </c>
      <c r="R2135" s="1"/>
      <c r="S2135" t="b">
        <v>0</v>
      </c>
      <c r="U2135" s="1"/>
      <c r="V2135" t="b">
        <v>0</v>
      </c>
      <c r="W2135" s="1">
        <v>43497</v>
      </c>
      <c r="X2135">
        <v>2</v>
      </c>
      <c r="Y2135">
        <v>2019</v>
      </c>
      <c r="Z2135" t="s">
        <v>90</v>
      </c>
      <c r="AA2135" t="s">
        <v>90</v>
      </c>
      <c r="AB2135" t="b">
        <v>0</v>
      </c>
      <c r="AC2135" t="b">
        <v>0</v>
      </c>
      <c r="AE2135" t="b">
        <v>0</v>
      </c>
      <c r="AF2135" t="b">
        <v>0</v>
      </c>
      <c r="AG2135" t="b">
        <v>0</v>
      </c>
      <c r="AH2135" t="s">
        <v>4366</v>
      </c>
      <c r="AI2135" t="b">
        <v>0</v>
      </c>
      <c r="AK2135" t="b">
        <v>0</v>
      </c>
      <c r="AL2135" s="1">
        <v>43627</v>
      </c>
      <c r="AM2135" t="s">
        <v>162</v>
      </c>
      <c r="AN2135" s="2">
        <v>44296.959062499998</v>
      </c>
      <c r="AP2135" s="2">
        <v>44021.831597222219</v>
      </c>
      <c r="AQ2135" s="1"/>
      <c r="AS2135" t="b">
        <v>0</v>
      </c>
      <c r="AU2135" t="s">
        <v>196</v>
      </c>
      <c r="AV2135" t="s">
        <v>93</v>
      </c>
      <c r="BB2135" t="s">
        <v>6003</v>
      </c>
      <c r="BD2135" t="b">
        <v>0</v>
      </c>
      <c r="BH2135" t="s">
        <v>199</v>
      </c>
      <c r="BJ2135" t="s">
        <v>196</v>
      </c>
      <c r="BL2135" t="s">
        <v>6002</v>
      </c>
      <c r="BM2135" t="s">
        <v>202</v>
      </c>
      <c r="BN2135" t="s">
        <v>203</v>
      </c>
      <c r="BQ2135" t="s">
        <v>204</v>
      </c>
      <c r="BR2135" t="b">
        <v>0</v>
      </c>
      <c r="BT2135" t="b">
        <v>0</v>
      </c>
      <c r="BW2135" t="s">
        <v>97</v>
      </c>
      <c r="BX2135" t="b">
        <v>0</v>
      </c>
      <c r="BY2135" s="2">
        <v>44376.857569444444</v>
      </c>
      <c r="CB2135" t="b">
        <v>0</v>
      </c>
      <c r="CC2135" t="b">
        <v>0</v>
      </c>
      <c r="CI2135">
        <v>0</v>
      </c>
      <c r="CJ2135">
        <v>0</v>
      </c>
      <c r="CK2135">
        <f>YEAR(tbl_Opportunity[[#This Row],[Close Date]])</f>
        <v>2019</v>
      </c>
    </row>
    <row r="2136" spans="1:89">
      <c r="A2136" t="s">
        <v>6004</v>
      </c>
      <c r="B2136" t="b">
        <v>0</v>
      </c>
      <c r="D2136" t="b">
        <v>0</v>
      </c>
      <c r="E2136" t="s">
        <v>4078</v>
      </c>
      <c r="H2136" s="1">
        <v>43607</v>
      </c>
      <c r="I2136" t="b">
        <v>1</v>
      </c>
      <c r="J2136" t="s">
        <v>429</v>
      </c>
      <c r="L2136" t="s">
        <v>6005</v>
      </c>
      <c r="O2136" t="s">
        <v>272</v>
      </c>
      <c r="P2136" t="b">
        <v>1</v>
      </c>
      <c r="Q2136" s="2">
        <v>43600.86519675926</v>
      </c>
      <c r="R2136" s="1"/>
      <c r="S2136" t="b">
        <v>0</v>
      </c>
      <c r="U2136" s="1"/>
      <c r="V2136" t="b">
        <v>0</v>
      </c>
      <c r="W2136" s="1">
        <v>43497</v>
      </c>
      <c r="X2136">
        <v>2</v>
      </c>
      <c r="Y2136">
        <v>2019</v>
      </c>
      <c r="Z2136" t="s">
        <v>90</v>
      </c>
      <c r="AA2136" t="s">
        <v>90</v>
      </c>
      <c r="AB2136" t="b">
        <v>0</v>
      </c>
      <c r="AC2136" t="b">
        <v>0</v>
      </c>
      <c r="AE2136" t="b">
        <v>0</v>
      </c>
      <c r="AF2136" t="b">
        <v>0</v>
      </c>
      <c r="AG2136" t="b">
        <v>0</v>
      </c>
      <c r="AH2136" t="s">
        <v>3190</v>
      </c>
      <c r="AI2136" t="b">
        <v>0</v>
      </c>
      <c r="AK2136" t="b">
        <v>0</v>
      </c>
      <c r="AL2136" s="1">
        <v>43608</v>
      </c>
      <c r="AM2136" t="s">
        <v>162</v>
      </c>
      <c r="AN2136" s="2">
        <v>44297.855162037034</v>
      </c>
      <c r="AP2136" s="2">
        <v>43613.077962962961</v>
      </c>
      <c r="AQ2136" s="1"/>
      <c r="AS2136" t="b">
        <v>0</v>
      </c>
      <c r="AU2136" t="s">
        <v>216</v>
      </c>
      <c r="AV2136" t="s">
        <v>2956</v>
      </c>
      <c r="BB2136" t="s">
        <v>6006</v>
      </c>
      <c r="BD2136" t="b">
        <v>0</v>
      </c>
      <c r="BH2136" t="s">
        <v>199</v>
      </c>
      <c r="BJ2136" t="s">
        <v>216</v>
      </c>
      <c r="BL2136" t="s">
        <v>6005</v>
      </c>
      <c r="BM2136" t="s">
        <v>202</v>
      </c>
      <c r="BN2136" t="s">
        <v>203</v>
      </c>
      <c r="BQ2136" t="s">
        <v>204</v>
      </c>
      <c r="BR2136" t="b">
        <v>0</v>
      </c>
      <c r="BT2136" t="b">
        <v>0</v>
      </c>
      <c r="BW2136" t="s">
        <v>97</v>
      </c>
      <c r="BX2136" t="b">
        <v>0</v>
      </c>
      <c r="BY2136" s="2">
        <v>44376.857569444444</v>
      </c>
      <c r="CB2136" t="b">
        <v>0</v>
      </c>
      <c r="CC2136" t="b">
        <v>0</v>
      </c>
      <c r="CI2136">
        <v>0</v>
      </c>
      <c r="CJ2136">
        <v>0</v>
      </c>
      <c r="CK2136">
        <f>YEAR(tbl_Opportunity[[#This Row],[Close Date]])</f>
        <v>2019</v>
      </c>
    </row>
    <row r="2137" spans="1:89">
      <c r="A2137" t="s">
        <v>6007</v>
      </c>
      <c r="B2137" t="b">
        <v>0</v>
      </c>
      <c r="D2137" t="b">
        <v>0</v>
      </c>
      <c r="H2137" s="1">
        <v>43281</v>
      </c>
      <c r="I2137" t="b">
        <v>1</v>
      </c>
      <c r="J2137" t="s">
        <v>429</v>
      </c>
      <c r="L2137" t="s">
        <v>6008</v>
      </c>
      <c r="O2137" t="s">
        <v>5716</v>
      </c>
      <c r="P2137" t="b">
        <v>1</v>
      </c>
      <c r="Q2137" s="2">
        <v>43209.872743055559</v>
      </c>
      <c r="R2137" s="1"/>
      <c r="S2137" t="b">
        <v>0</v>
      </c>
      <c r="U2137" s="1"/>
      <c r="V2137" t="b">
        <v>0</v>
      </c>
      <c r="W2137" s="1">
        <v>43132</v>
      </c>
      <c r="X2137">
        <v>2</v>
      </c>
      <c r="Y2137">
        <v>2018</v>
      </c>
      <c r="Z2137" t="s">
        <v>90</v>
      </c>
      <c r="AA2137" t="s">
        <v>90</v>
      </c>
      <c r="AB2137" t="b">
        <v>0</v>
      </c>
      <c r="AC2137" t="b">
        <v>0</v>
      </c>
      <c r="AE2137" t="b">
        <v>0</v>
      </c>
      <c r="AF2137" t="b">
        <v>0</v>
      </c>
      <c r="AG2137" t="b">
        <v>0</v>
      </c>
      <c r="AH2137" t="s">
        <v>4366</v>
      </c>
      <c r="AI2137" t="b">
        <v>0</v>
      </c>
      <c r="AK2137" t="b">
        <v>0</v>
      </c>
      <c r="AL2137" s="1"/>
      <c r="AM2137" t="s">
        <v>162</v>
      </c>
      <c r="AN2137" s="2">
        <v>44297.855162037034</v>
      </c>
      <c r="AP2137" s="2">
        <v>43209.938148148147</v>
      </c>
      <c r="AQ2137" s="1"/>
      <c r="AS2137" t="b">
        <v>0</v>
      </c>
      <c r="AU2137" t="s">
        <v>250</v>
      </c>
      <c r="AV2137" t="s">
        <v>93</v>
      </c>
      <c r="BB2137" t="s">
        <v>6009</v>
      </c>
      <c r="BD2137" t="b">
        <v>0</v>
      </c>
      <c r="BH2137" t="s">
        <v>260</v>
      </c>
      <c r="BJ2137" t="s">
        <v>250</v>
      </c>
      <c r="BL2137" t="s">
        <v>6008</v>
      </c>
      <c r="BM2137" t="s">
        <v>202</v>
      </c>
      <c r="BN2137" t="s">
        <v>203</v>
      </c>
      <c r="BQ2137" t="s">
        <v>204</v>
      </c>
      <c r="BR2137" t="b">
        <v>0</v>
      </c>
      <c r="BT2137" t="b">
        <v>0</v>
      </c>
      <c r="BW2137" t="s">
        <v>97</v>
      </c>
      <c r="BX2137" t="b">
        <v>0</v>
      </c>
      <c r="BY2137" s="2">
        <v>44376.857569444444</v>
      </c>
      <c r="CB2137" t="b">
        <v>0</v>
      </c>
      <c r="CC2137" t="b">
        <v>0</v>
      </c>
      <c r="CI2137">
        <v>0</v>
      </c>
      <c r="CJ2137">
        <v>0</v>
      </c>
      <c r="CK2137">
        <f>YEAR(tbl_Opportunity[[#This Row],[Close Date]])</f>
        <v>2018</v>
      </c>
    </row>
    <row r="2138" spans="1:89">
      <c r="A2138" t="s">
        <v>1261</v>
      </c>
      <c r="B2138" t="b">
        <v>0</v>
      </c>
      <c r="D2138" t="b">
        <v>0</v>
      </c>
      <c r="E2138" t="s">
        <v>4496</v>
      </c>
      <c r="H2138" s="1">
        <v>43922</v>
      </c>
      <c r="I2138" t="b">
        <v>1</v>
      </c>
      <c r="J2138" t="s">
        <v>193</v>
      </c>
      <c r="L2138" t="s">
        <v>6010</v>
      </c>
      <c r="O2138" t="s">
        <v>194</v>
      </c>
      <c r="P2138" t="b">
        <v>1</v>
      </c>
      <c r="Q2138" s="2">
        <v>43013.649699074071</v>
      </c>
      <c r="R2138" s="1"/>
      <c r="S2138" t="b">
        <v>0</v>
      </c>
      <c r="U2138" s="1"/>
      <c r="V2138" t="b">
        <v>0</v>
      </c>
      <c r="W2138" s="1">
        <v>43862</v>
      </c>
      <c r="X2138">
        <v>2</v>
      </c>
      <c r="Y2138">
        <v>2020</v>
      </c>
      <c r="Z2138" t="s">
        <v>90</v>
      </c>
      <c r="AA2138" t="s">
        <v>90</v>
      </c>
      <c r="AB2138" t="b">
        <v>0</v>
      </c>
      <c r="AC2138" t="b">
        <v>0</v>
      </c>
      <c r="AE2138" t="b">
        <v>0</v>
      </c>
      <c r="AF2138" t="b">
        <v>0</v>
      </c>
      <c r="AG2138" t="b">
        <v>0</v>
      </c>
      <c r="AH2138" t="s">
        <v>4366</v>
      </c>
      <c r="AI2138" t="b">
        <v>0</v>
      </c>
      <c r="AK2138" t="b">
        <v>0</v>
      </c>
      <c r="AL2138" s="1">
        <v>43872</v>
      </c>
      <c r="AM2138" t="s">
        <v>162</v>
      </c>
      <c r="AN2138" s="2">
        <v>44296.959062499998</v>
      </c>
      <c r="AP2138" s="2">
        <v>43874.538703703707</v>
      </c>
      <c r="AQ2138" s="1"/>
      <c r="AS2138" t="b">
        <v>0</v>
      </c>
      <c r="AU2138" t="s">
        <v>216</v>
      </c>
      <c r="AV2138" t="s">
        <v>176</v>
      </c>
      <c r="BB2138" t="s">
        <v>6011</v>
      </c>
      <c r="BD2138" t="b">
        <v>0</v>
      </c>
      <c r="BH2138" t="s">
        <v>406</v>
      </c>
      <c r="BJ2138" t="s">
        <v>216</v>
      </c>
      <c r="BL2138" t="s">
        <v>6010</v>
      </c>
      <c r="BM2138" t="s">
        <v>202</v>
      </c>
      <c r="BN2138" t="s">
        <v>203</v>
      </c>
      <c r="BQ2138" t="s">
        <v>204</v>
      </c>
      <c r="BR2138" t="b">
        <v>0</v>
      </c>
      <c r="BT2138" t="b">
        <v>0</v>
      </c>
      <c r="BW2138" t="s">
        <v>97</v>
      </c>
      <c r="BX2138" t="b">
        <v>0</v>
      </c>
      <c r="BY2138" s="2">
        <v>44376.857569444444</v>
      </c>
      <c r="CB2138" t="b">
        <v>0</v>
      </c>
      <c r="CC2138" t="b">
        <v>0</v>
      </c>
      <c r="CI2138">
        <v>0</v>
      </c>
      <c r="CJ2138">
        <v>0</v>
      </c>
      <c r="CK2138">
        <f>YEAR(tbl_Opportunity[[#This Row],[Close Date]])</f>
        <v>2020</v>
      </c>
    </row>
    <row r="2139" spans="1:89">
      <c r="A2139" t="s">
        <v>1261</v>
      </c>
      <c r="B2139" t="b">
        <v>0</v>
      </c>
      <c r="D2139" t="b">
        <v>0</v>
      </c>
      <c r="E2139" t="s">
        <v>4372</v>
      </c>
      <c r="H2139" s="1">
        <v>43922</v>
      </c>
      <c r="I2139" t="b">
        <v>1</v>
      </c>
      <c r="J2139" t="s">
        <v>193</v>
      </c>
      <c r="L2139" t="s">
        <v>6012</v>
      </c>
      <c r="O2139" t="s">
        <v>194</v>
      </c>
      <c r="P2139" t="b">
        <v>1</v>
      </c>
      <c r="Q2139" s="2">
        <v>43013.656284722223</v>
      </c>
      <c r="R2139" s="1"/>
      <c r="S2139" t="b">
        <v>0</v>
      </c>
      <c r="U2139" s="1"/>
      <c r="V2139" t="b">
        <v>0</v>
      </c>
      <c r="W2139" s="1">
        <v>43862</v>
      </c>
      <c r="X2139">
        <v>2</v>
      </c>
      <c r="Y2139">
        <v>2020</v>
      </c>
      <c r="Z2139" t="s">
        <v>90</v>
      </c>
      <c r="AA2139" t="s">
        <v>90</v>
      </c>
      <c r="AB2139" t="b">
        <v>0</v>
      </c>
      <c r="AC2139" t="b">
        <v>0</v>
      </c>
      <c r="AE2139" t="b">
        <v>0</v>
      </c>
      <c r="AF2139" t="b">
        <v>0</v>
      </c>
      <c r="AG2139" t="b">
        <v>0</v>
      </c>
      <c r="AH2139" t="s">
        <v>4366</v>
      </c>
      <c r="AI2139" t="b">
        <v>0</v>
      </c>
      <c r="AK2139" t="b">
        <v>0</v>
      </c>
      <c r="AL2139" s="1">
        <v>43872</v>
      </c>
      <c r="AM2139" t="s">
        <v>162</v>
      </c>
      <c r="AN2139" s="2">
        <v>44296.959062499998</v>
      </c>
      <c r="AP2139" s="2">
        <v>43874.539780092593</v>
      </c>
      <c r="AQ2139" s="1"/>
      <c r="AS2139" t="b">
        <v>0</v>
      </c>
      <c r="AU2139" t="s">
        <v>216</v>
      </c>
      <c r="AV2139" t="s">
        <v>176</v>
      </c>
      <c r="BB2139" t="s">
        <v>6013</v>
      </c>
      <c r="BD2139" t="b">
        <v>0</v>
      </c>
      <c r="BH2139" t="s">
        <v>406</v>
      </c>
      <c r="BJ2139" t="s">
        <v>216</v>
      </c>
      <c r="BL2139" t="s">
        <v>6012</v>
      </c>
      <c r="BM2139" t="s">
        <v>202</v>
      </c>
      <c r="BN2139" t="s">
        <v>203</v>
      </c>
      <c r="BQ2139" t="s">
        <v>204</v>
      </c>
      <c r="BR2139" t="b">
        <v>0</v>
      </c>
      <c r="BT2139" t="b">
        <v>0</v>
      </c>
      <c r="BW2139" t="s">
        <v>97</v>
      </c>
      <c r="BX2139" t="b">
        <v>0</v>
      </c>
      <c r="BY2139" s="2">
        <v>44376.857569444444</v>
      </c>
      <c r="CB2139" t="b">
        <v>0</v>
      </c>
      <c r="CC2139" t="b">
        <v>0</v>
      </c>
      <c r="CI2139">
        <v>0</v>
      </c>
      <c r="CJ2139">
        <v>0</v>
      </c>
      <c r="CK2139">
        <f>YEAR(tbl_Opportunity[[#This Row],[Close Date]])</f>
        <v>2020</v>
      </c>
    </row>
    <row r="2140" spans="1:89">
      <c r="A2140" t="s">
        <v>6014</v>
      </c>
      <c r="B2140" t="b">
        <v>0</v>
      </c>
      <c r="D2140" t="b">
        <v>0</v>
      </c>
      <c r="E2140" t="s">
        <v>6015</v>
      </c>
      <c r="H2140" s="1">
        <v>43922</v>
      </c>
      <c r="I2140" t="b">
        <v>1</v>
      </c>
      <c r="J2140" t="s">
        <v>193</v>
      </c>
      <c r="L2140" t="s">
        <v>6016</v>
      </c>
      <c r="O2140" t="s">
        <v>272</v>
      </c>
      <c r="P2140" t="b">
        <v>1</v>
      </c>
      <c r="Q2140" s="2">
        <v>43609.611168981479</v>
      </c>
      <c r="R2140" s="1"/>
      <c r="S2140" t="b">
        <v>0</v>
      </c>
      <c r="U2140" s="1"/>
      <c r="V2140" t="b">
        <v>0</v>
      </c>
      <c r="W2140" s="1">
        <v>43862</v>
      </c>
      <c r="X2140">
        <v>2</v>
      </c>
      <c r="Y2140">
        <v>2020</v>
      </c>
      <c r="Z2140" t="s">
        <v>90</v>
      </c>
      <c r="AA2140" t="s">
        <v>90</v>
      </c>
      <c r="AB2140" t="b">
        <v>0</v>
      </c>
      <c r="AC2140" t="b">
        <v>0</v>
      </c>
      <c r="AE2140" t="b">
        <v>0</v>
      </c>
      <c r="AF2140" t="b">
        <v>0</v>
      </c>
      <c r="AG2140" t="b">
        <v>0</v>
      </c>
      <c r="AH2140" t="s">
        <v>4366</v>
      </c>
      <c r="AI2140" t="b">
        <v>0</v>
      </c>
      <c r="AK2140" t="b">
        <v>0</v>
      </c>
      <c r="AL2140" s="1">
        <v>43742</v>
      </c>
      <c r="AM2140" t="s">
        <v>162</v>
      </c>
      <c r="AN2140" s="2">
        <v>44296.959062499998</v>
      </c>
      <c r="AP2140" s="2">
        <v>43873.956805555557</v>
      </c>
      <c r="AQ2140" s="1"/>
      <c r="AS2140" t="b">
        <v>0</v>
      </c>
      <c r="AV2140" t="s">
        <v>176</v>
      </c>
      <c r="BB2140" t="s">
        <v>6017</v>
      </c>
      <c r="BD2140" t="b">
        <v>0</v>
      </c>
      <c r="BH2140" t="s">
        <v>406</v>
      </c>
      <c r="BL2140" t="s">
        <v>6016</v>
      </c>
      <c r="BM2140" t="s">
        <v>202</v>
      </c>
      <c r="BN2140" t="s">
        <v>203</v>
      </c>
      <c r="BQ2140" t="s">
        <v>204</v>
      </c>
      <c r="BR2140" t="b">
        <v>0</v>
      </c>
      <c r="BT2140" t="b">
        <v>0</v>
      </c>
      <c r="BW2140" t="s">
        <v>97</v>
      </c>
      <c r="BX2140" t="b">
        <v>0</v>
      </c>
      <c r="BY2140" s="2">
        <v>44376.857569444444</v>
      </c>
      <c r="CB2140" t="b">
        <v>0</v>
      </c>
      <c r="CC2140" t="b">
        <v>0</v>
      </c>
      <c r="CI2140">
        <v>0</v>
      </c>
      <c r="CJ2140">
        <v>0</v>
      </c>
      <c r="CK2140">
        <f>YEAR(tbl_Opportunity[[#This Row],[Close Date]])</f>
        <v>2020</v>
      </c>
    </row>
    <row r="2141" spans="1:89">
      <c r="A2141" t="s">
        <v>6018</v>
      </c>
      <c r="B2141" t="b">
        <v>0</v>
      </c>
      <c r="D2141" t="b">
        <v>0</v>
      </c>
      <c r="H2141" s="1">
        <v>43922</v>
      </c>
      <c r="I2141" t="b">
        <v>1</v>
      </c>
      <c r="J2141" t="s">
        <v>193</v>
      </c>
      <c r="L2141" t="s">
        <v>6019</v>
      </c>
      <c r="O2141" t="s">
        <v>272</v>
      </c>
      <c r="P2141" t="b">
        <v>1</v>
      </c>
      <c r="Q2141" s="2">
        <v>43370.651238425926</v>
      </c>
      <c r="R2141" s="1"/>
      <c r="S2141" t="b">
        <v>0</v>
      </c>
      <c r="U2141" s="1"/>
      <c r="V2141" t="b">
        <v>0</v>
      </c>
      <c r="W2141" s="1">
        <v>43862</v>
      </c>
      <c r="X2141">
        <v>2</v>
      </c>
      <c r="Y2141">
        <v>2020</v>
      </c>
      <c r="Z2141" t="s">
        <v>90</v>
      </c>
      <c r="AA2141" t="s">
        <v>90</v>
      </c>
      <c r="AB2141" t="b">
        <v>0</v>
      </c>
      <c r="AC2141" t="b">
        <v>0</v>
      </c>
      <c r="AE2141" t="b">
        <v>0</v>
      </c>
      <c r="AF2141" t="b">
        <v>0</v>
      </c>
      <c r="AG2141" t="b">
        <v>0</v>
      </c>
      <c r="AH2141" t="s">
        <v>3190</v>
      </c>
      <c r="AI2141" t="b">
        <v>0</v>
      </c>
      <c r="AK2141" t="b">
        <v>0</v>
      </c>
      <c r="AL2141" s="1">
        <v>43872</v>
      </c>
      <c r="AM2141" t="s">
        <v>162</v>
      </c>
      <c r="AN2141" s="2">
        <v>44296.959062499998</v>
      </c>
      <c r="AP2141" s="2">
        <v>43874.235763888886</v>
      </c>
      <c r="AQ2141" s="1"/>
      <c r="AS2141" t="b">
        <v>0</v>
      </c>
      <c r="AV2141" t="s">
        <v>93</v>
      </c>
      <c r="BB2141" t="s">
        <v>6020</v>
      </c>
      <c r="BD2141" t="b">
        <v>0</v>
      </c>
      <c r="BH2141" t="s">
        <v>406</v>
      </c>
      <c r="BJ2141" t="s">
        <v>196</v>
      </c>
      <c r="BL2141" t="s">
        <v>6019</v>
      </c>
      <c r="BM2141" t="s">
        <v>202</v>
      </c>
      <c r="BN2141" t="s">
        <v>203</v>
      </c>
      <c r="BQ2141" t="s">
        <v>204</v>
      </c>
      <c r="BR2141" t="b">
        <v>0</v>
      </c>
      <c r="BT2141" t="b">
        <v>0</v>
      </c>
      <c r="BW2141" t="s">
        <v>97</v>
      </c>
      <c r="BX2141" t="b">
        <v>0</v>
      </c>
      <c r="BY2141" s="2">
        <v>44376.857569444444</v>
      </c>
      <c r="CB2141" t="b">
        <v>0</v>
      </c>
      <c r="CC2141" t="b">
        <v>0</v>
      </c>
      <c r="CI2141">
        <v>0</v>
      </c>
      <c r="CJ2141">
        <v>0</v>
      </c>
      <c r="CK2141">
        <f>YEAR(tbl_Opportunity[[#This Row],[Close Date]])</f>
        <v>2020</v>
      </c>
    </row>
    <row r="2142" spans="1:89">
      <c r="A2142" t="s">
        <v>6021</v>
      </c>
      <c r="B2142" t="b">
        <v>0</v>
      </c>
      <c r="D2142" t="b">
        <v>0</v>
      </c>
      <c r="H2142" s="1">
        <v>45838</v>
      </c>
      <c r="I2142" t="b">
        <v>1</v>
      </c>
      <c r="J2142" t="s">
        <v>105</v>
      </c>
      <c r="L2142" t="s">
        <v>6022</v>
      </c>
      <c r="O2142" t="s">
        <v>1776</v>
      </c>
      <c r="P2142" t="b">
        <v>1</v>
      </c>
      <c r="Q2142" s="2">
        <v>43601.837129629632</v>
      </c>
      <c r="R2142" s="1"/>
      <c r="S2142" t="b">
        <v>0</v>
      </c>
      <c r="U2142" s="1"/>
      <c r="V2142" t="b">
        <v>0</v>
      </c>
      <c r="W2142" s="1">
        <v>45689</v>
      </c>
      <c r="X2142">
        <v>2</v>
      </c>
      <c r="Y2142">
        <v>2025</v>
      </c>
      <c r="Z2142" t="s">
        <v>90</v>
      </c>
      <c r="AA2142" t="s">
        <v>90</v>
      </c>
      <c r="AB2142" t="b">
        <v>0</v>
      </c>
      <c r="AC2142" t="b">
        <v>0</v>
      </c>
      <c r="AE2142" t="b">
        <v>0</v>
      </c>
      <c r="AF2142" t="b">
        <v>0</v>
      </c>
      <c r="AG2142" t="b">
        <v>0</v>
      </c>
      <c r="AH2142" t="s">
        <v>4366</v>
      </c>
      <c r="AI2142" t="b">
        <v>0</v>
      </c>
      <c r="AK2142" t="b">
        <v>0</v>
      </c>
      <c r="AL2142" s="1"/>
      <c r="AM2142" t="s">
        <v>162</v>
      </c>
      <c r="AN2142" s="2">
        <v>44297.853321759256</v>
      </c>
      <c r="AP2142" s="2">
        <v>43910.103842592594</v>
      </c>
      <c r="AQ2142" s="1"/>
      <c r="AS2142" t="b">
        <v>0</v>
      </c>
      <c r="AV2142" t="s">
        <v>93</v>
      </c>
      <c r="BB2142" t="s">
        <v>6023</v>
      </c>
      <c r="BD2142" t="b">
        <v>0</v>
      </c>
      <c r="BH2142" t="s">
        <v>375</v>
      </c>
      <c r="BI2142" t="s">
        <v>200</v>
      </c>
      <c r="BJ2142" t="s">
        <v>216</v>
      </c>
      <c r="BL2142" t="s">
        <v>6022</v>
      </c>
      <c r="BM2142" t="s">
        <v>202</v>
      </c>
      <c r="BN2142" t="s">
        <v>203</v>
      </c>
      <c r="BQ2142" t="s">
        <v>204</v>
      </c>
      <c r="BR2142" t="b">
        <v>0</v>
      </c>
      <c r="BT2142" t="b">
        <v>0</v>
      </c>
      <c r="BW2142" t="s">
        <v>97</v>
      </c>
      <c r="BX2142" t="b">
        <v>0</v>
      </c>
      <c r="BY2142" s="2">
        <v>44376.857569444444</v>
      </c>
      <c r="BZ2142" t="s">
        <v>377</v>
      </c>
      <c r="CB2142" t="b">
        <v>0</v>
      </c>
      <c r="CC2142" t="b">
        <v>0</v>
      </c>
      <c r="CF2142">
        <v>0</v>
      </c>
      <c r="CH2142">
        <v>0</v>
      </c>
      <c r="CI2142">
        <v>0</v>
      </c>
      <c r="CJ2142">
        <v>0</v>
      </c>
      <c r="CK2142">
        <f>YEAR(tbl_Opportunity[[#This Row],[Close Date]])</f>
        <v>2025</v>
      </c>
    </row>
    <row r="2143" spans="1:89">
      <c r="A2143" t="s">
        <v>6024</v>
      </c>
      <c r="B2143" t="b">
        <v>0</v>
      </c>
      <c r="D2143" t="b">
        <v>0</v>
      </c>
      <c r="E2143" t="s">
        <v>6025</v>
      </c>
      <c r="H2143" s="1">
        <v>43281</v>
      </c>
      <c r="I2143" t="b">
        <v>1</v>
      </c>
      <c r="J2143" t="s">
        <v>105</v>
      </c>
      <c r="L2143" t="s">
        <v>6026</v>
      </c>
      <c r="O2143" t="s">
        <v>215</v>
      </c>
      <c r="P2143" t="b">
        <v>1</v>
      </c>
      <c r="Q2143" s="2">
        <v>43228.861527777779</v>
      </c>
      <c r="R2143" s="1"/>
      <c r="S2143" t="b">
        <v>0</v>
      </c>
      <c r="U2143" s="1"/>
      <c r="V2143" t="b">
        <v>0</v>
      </c>
      <c r="W2143" s="1">
        <v>43132</v>
      </c>
      <c r="X2143">
        <v>2</v>
      </c>
      <c r="Y2143">
        <v>2018</v>
      </c>
      <c r="Z2143" t="s">
        <v>90</v>
      </c>
      <c r="AA2143" t="s">
        <v>90</v>
      </c>
      <c r="AB2143" t="b">
        <v>0</v>
      </c>
      <c r="AC2143" t="b">
        <v>0</v>
      </c>
      <c r="AE2143" t="b">
        <v>0</v>
      </c>
      <c r="AF2143" t="b">
        <v>0</v>
      </c>
      <c r="AG2143" t="b">
        <v>0</v>
      </c>
      <c r="AH2143" t="s">
        <v>105</v>
      </c>
      <c r="AI2143" t="b">
        <v>0</v>
      </c>
      <c r="AK2143" t="b">
        <v>0</v>
      </c>
      <c r="AL2143" s="1">
        <v>43244</v>
      </c>
      <c r="AM2143" t="s">
        <v>162</v>
      </c>
      <c r="AN2143" s="2">
        <v>44297.856377314813</v>
      </c>
      <c r="AP2143" s="2">
        <v>43273.500914351855</v>
      </c>
      <c r="AQ2143" s="1"/>
      <c r="AS2143" t="b">
        <v>0</v>
      </c>
      <c r="AV2143" t="s">
        <v>197</v>
      </c>
      <c r="BB2143" t="s">
        <v>6027</v>
      </c>
      <c r="BD2143" t="b">
        <v>0</v>
      </c>
      <c r="BH2143" t="s">
        <v>215</v>
      </c>
      <c r="BJ2143" t="s">
        <v>250</v>
      </c>
      <c r="BL2143" t="s">
        <v>6026</v>
      </c>
      <c r="BM2143" t="s">
        <v>202</v>
      </c>
      <c r="BN2143" t="s">
        <v>203</v>
      </c>
      <c r="BQ2143" t="s">
        <v>204</v>
      </c>
      <c r="BR2143" t="b">
        <v>0</v>
      </c>
      <c r="BT2143" t="b">
        <v>0</v>
      </c>
      <c r="BW2143" t="s">
        <v>97</v>
      </c>
      <c r="BX2143" t="b">
        <v>0</v>
      </c>
      <c r="BY2143" s="2">
        <v>44376.857569444444</v>
      </c>
      <c r="BZ2143" t="s">
        <v>217</v>
      </c>
      <c r="CB2143" t="b">
        <v>0</v>
      </c>
      <c r="CC2143" t="b">
        <v>0</v>
      </c>
      <c r="CI2143">
        <v>0</v>
      </c>
      <c r="CJ2143">
        <v>0</v>
      </c>
      <c r="CK2143">
        <f>YEAR(tbl_Opportunity[[#This Row],[Close Date]])</f>
        <v>2018</v>
      </c>
    </row>
    <row r="2144" spans="1:89">
      <c r="A2144" t="s">
        <v>6028</v>
      </c>
      <c r="B2144" t="b">
        <v>0</v>
      </c>
      <c r="D2144" t="b">
        <v>0</v>
      </c>
      <c r="E2144" t="s">
        <v>3063</v>
      </c>
      <c r="H2144" s="1">
        <v>44377</v>
      </c>
      <c r="I2144" t="b">
        <v>1</v>
      </c>
      <c r="J2144" t="s">
        <v>235</v>
      </c>
      <c r="L2144" t="s">
        <v>6029</v>
      </c>
      <c r="O2144" t="s">
        <v>194</v>
      </c>
      <c r="P2144" t="b">
        <v>1</v>
      </c>
      <c r="Q2144" s="2">
        <v>43374.549930555557</v>
      </c>
      <c r="R2144" s="1"/>
      <c r="S2144" t="b">
        <v>0</v>
      </c>
      <c r="U2144" s="1"/>
      <c r="V2144" t="b">
        <v>0</v>
      </c>
      <c r="W2144" s="1">
        <v>44228</v>
      </c>
      <c r="X2144">
        <v>2</v>
      </c>
      <c r="Y2144">
        <v>2021</v>
      </c>
      <c r="Z2144" t="s">
        <v>90</v>
      </c>
      <c r="AA2144" t="s">
        <v>90</v>
      </c>
      <c r="AB2144" t="b">
        <v>0</v>
      </c>
      <c r="AC2144" t="b">
        <v>0</v>
      </c>
      <c r="AE2144" t="b">
        <v>0</v>
      </c>
      <c r="AF2144" t="b">
        <v>0</v>
      </c>
      <c r="AG2144" t="b">
        <v>0</v>
      </c>
      <c r="AH2144" t="s">
        <v>4366</v>
      </c>
      <c r="AI2144" t="b">
        <v>0</v>
      </c>
      <c r="AJ2144" t="s">
        <v>211</v>
      </c>
      <c r="AK2144" t="b">
        <v>0</v>
      </c>
      <c r="AL2144" s="1">
        <v>43369</v>
      </c>
      <c r="AM2144" t="s">
        <v>162</v>
      </c>
      <c r="AN2144" s="2">
        <v>44296.959062499998</v>
      </c>
      <c r="AP2144" s="2">
        <v>43914.841249999998</v>
      </c>
      <c r="AQ2144" s="1"/>
      <c r="AS2144" t="b">
        <v>0</v>
      </c>
      <c r="AV2144" t="s">
        <v>176</v>
      </c>
      <c r="BB2144" t="s">
        <v>6030</v>
      </c>
      <c r="BD2144" t="b">
        <v>0</v>
      </c>
      <c r="BH2144" t="s">
        <v>194</v>
      </c>
      <c r="BJ2144" t="s">
        <v>2363</v>
      </c>
      <c r="BL2144" t="s">
        <v>6029</v>
      </c>
      <c r="BM2144" t="s">
        <v>202</v>
      </c>
      <c r="BN2144" t="s">
        <v>203</v>
      </c>
      <c r="BQ2144" t="s">
        <v>204</v>
      </c>
      <c r="BR2144" t="b">
        <v>0</v>
      </c>
      <c r="BT2144" t="b">
        <v>0</v>
      </c>
      <c r="BW2144" t="s">
        <v>97</v>
      </c>
      <c r="BX2144" t="b">
        <v>0</v>
      </c>
      <c r="BY2144" s="2">
        <v>44376.857569444444</v>
      </c>
      <c r="BZ2144" t="s">
        <v>265</v>
      </c>
      <c r="CB2144" t="b">
        <v>0</v>
      </c>
      <c r="CC2144" t="b">
        <v>0</v>
      </c>
      <c r="CI2144">
        <v>0</v>
      </c>
      <c r="CJ2144">
        <v>0</v>
      </c>
      <c r="CK2144">
        <f>YEAR(tbl_Opportunity[[#This Row],[Close Date]])</f>
        <v>2021</v>
      </c>
    </row>
    <row r="2145" spans="1:89">
      <c r="A2145" t="s">
        <v>6031</v>
      </c>
      <c r="B2145" t="b">
        <v>0</v>
      </c>
      <c r="D2145" t="b">
        <v>0</v>
      </c>
      <c r="E2145" t="s">
        <v>4800</v>
      </c>
      <c r="H2145" s="1">
        <v>44742</v>
      </c>
      <c r="I2145" t="b">
        <v>1</v>
      </c>
      <c r="J2145" t="s">
        <v>235</v>
      </c>
      <c r="L2145" t="s">
        <v>6032</v>
      </c>
      <c r="O2145" t="s">
        <v>194</v>
      </c>
      <c r="P2145" t="b">
        <v>1</v>
      </c>
      <c r="Q2145" s="2">
        <v>43689.495023148149</v>
      </c>
      <c r="R2145" s="1"/>
      <c r="S2145" t="b">
        <v>0</v>
      </c>
      <c r="U2145" s="1"/>
      <c r="V2145" t="b">
        <v>0</v>
      </c>
      <c r="W2145" s="1">
        <v>44593</v>
      </c>
      <c r="X2145">
        <v>2</v>
      </c>
      <c r="Y2145">
        <v>2022</v>
      </c>
      <c r="Z2145" t="s">
        <v>90</v>
      </c>
      <c r="AA2145" t="s">
        <v>90</v>
      </c>
      <c r="AB2145" t="b">
        <v>0</v>
      </c>
      <c r="AC2145" t="b">
        <v>0</v>
      </c>
      <c r="AE2145" t="b">
        <v>0</v>
      </c>
      <c r="AF2145" t="b">
        <v>0</v>
      </c>
      <c r="AG2145" t="b">
        <v>0</v>
      </c>
      <c r="AH2145" t="s">
        <v>3190</v>
      </c>
      <c r="AI2145" t="b">
        <v>0</v>
      </c>
      <c r="AJ2145" t="s">
        <v>211</v>
      </c>
      <c r="AK2145" t="b">
        <v>0</v>
      </c>
      <c r="AL2145" s="1">
        <v>43549</v>
      </c>
      <c r="AM2145" t="s">
        <v>162</v>
      </c>
      <c r="AN2145" s="2">
        <v>44296.959062499998</v>
      </c>
      <c r="AP2145" s="2">
        <v>44281.768807870372</v>
      </c>
      <c r="AQ2145" s="1"/>
      <c r="AS2145" t="b">
        <v>0</v>
      </c>
      <c r="AV2145" t="s">
        <v>2956</v>
      </c>
      <c r="BB2145" t="s">
        <v>6033</v>
      </c>
      <c r="BD2145" t="b">
        <v>0</v>
      </c>
      <c r="BH2145" t="s">
        <v>194</v>
      </c>
      <c r="BJ2145" t="s">
        <v>216</v>
      </c>
      <c r="BL2145" t="s">
        <v>6032</v>
      </c>
      <c r="BM2145" t="s">
        <v>202</v>
      </c>
      <c r="BN2145" t="s">
        <v>203</v>
      </c>
      <c r="BQ2145" t="s">
        <v>204</v>
      </c>
      <c r="BR2145" t="b">
        <v>0</v>
      </c>
      <c r="BT2145" t="b">
        <v>0</v>
      </c>
      <c r="BW2145" t="s">
        <v>97</v>
      </c>
      <c r="BX2145" t="b">
        <v>0</v>
      </c>
      <c r="BY2145" s="2">
        <v>44376.857569444444</v>
      </c>
      <c r="BZ2145" t="s">
        <v>265</v>
      </c>
      <c r="CB2145" t="b">
        <v>0</v>
      </c>
      <c r="CC2145" t="b">
        <v>0</v>
      </c>
      <c r="CI2145">
        <v>0</v>
      </c>
      <c r="CJ2145">
        <v>0</v>
      </c>
      <c r="CK2145">
        <f>YEAR(tbl_Opportunity[[#This Row],[Close Date]])</f>
        <v>2022</v>
      </c>
    </row>
    <row r="2146" spans="1:89">
      <c r="A2146" t="s">
        <v>6034</v>
      </c>
      <c r="B2146" t="b">
        <v>0</v>
      </c>
      <c r="D2146" t="b">
        <v>0</v>
      </c>
      <c r="E2146" t="s">
        <v>2829</v>
      </c>
      <c r="H2146" s="1">
        <v>44012</v>
      </c>
      <c r="I2146" t="b">
        <v>1</v>
      </c>
      <c r="J2146" t="s">
        <v>193</v>
      </c>
      <c r="L2146" t="s">
        <v>6035</v>
      </c>
      <c r="O2146" t="s">
        <v>272</v>
      </c>
      <c r="P2146" t="b">
        <v>1</v>
      </c>
      <c r="Q2146" s="2">
        <v>43727.604189814818</v>
      </c>
      <c r="R2146" s="1"/>
      <c r="S2146" t="b">
        <v>0</v>
      </c>
      <c r="U2146" s="1"/>
      <c r="V2146" t="b">
        <v>0</v>
      </c>
      <c r="W2146" s="1">
        <v>43862</v>
      </c>
      <c r="X2146">
        <v>2</v>
      </c>
      <c r="Y2146">
        <v>2020</v>
      </c>
      <c r="Z2146" t="s">
        <v>90</v>
      </c>
      <c r="AA2146" t="s">
        <v>90</v>
      </c>
      <c r="AB2146" t="b">
        <v>0</v>
      </c>
      <c r="AC2146" t="b">
        <v>0</v>
      </c>
      <c r="AE2146" t="b">
        <v>0</v>
      </c>
      <c r="AF2146" t="b">
        <v>0</v>
      </c>
      <c r="AG2146" t="b">
        <v>0</v>
      </c>
      <c r="AH2146" t="s">
        <v>4366</v>
      </c>
      <c r="AI2146" t="b">
        <v>0</v>
      </c>
      <c r="AK2146" t="b">
        <v>0</v>
      </c>
      <c r="AL2146" s="1">
        <v>43930</v>
      </c>
      <c r="AM2146" t="s">
        <v>162</v>
      </c>
      <c r="AN2146" s="2">
        <v>44296.959062499998</v>
      </c>
      <c r="AP2146" s="2">
        <v>43930.550069444442</v>
      </c>
      <c r="AQ2146" s="1"/>
      <c r="AS2146" t="b">
        <v>0</v>
      </c>
      <c r="AV2146" t="s">
        <v>176</v>
      </c>
      <c r="AY2146" t="s">
        <v>1407</v>
      </c>
      <c r="BB2146" t="s">
        <v>6036</v>
      </c>
      <c r="BD2146" t="b">
        <v>0</v>
      </c>
      <c r="BF2146" t="s">
        <v>2360</v>
      </c>
      <c r="BH2146" t="s">
        <v>272</v>
      </c>
      <c r="BJ2146" t="s">
        <v>196</v>
      </c>
      <c r="BL2146" t="s">
        <v>6035</v>
      </c>
      <c r="BM2146" t="s">
        <v>202</v>
      </c>
      <c r="BN2146" t="s">
        <v>203</v>
      </c>
      <c r="BQ2146" t="s">
        <v>204</v>
      </c>
      <c r="BR2146" t="b">
        <v>0</v>
      </c>
      <c r="BT2146" t="b">
        <v>0</v>
      </c>
      <c r="BW2146" t="s">
        <v>97</v>
      </c>
      <c r="BX2146" t="b">
        <v>0</v>
      </c>
      <c r="BY2146" s="2">
        <v>44376.857569444444</v>
      </c>
      <c r="CB2146" t="b">
        <v>0</v>
      </c>
      <c r="CC2146" t="b">
        <v>0</v>
      </c>
      <c r="CI2146">
        <v>0</v>
      </c>
      <c r="CJ2146">
        <v>0</v>
      </c>
      <c r="CK2146">
        <f>YEAR(tbl_Opportunity[[#This Row],[Close Date]])</f>
        <v>2020</v>
      </c>
    </row>
    <row r="2147" spans="1:89">
      <c r="A2147" t="s">
        <v>6037</v>
      </c>
      <c r="B2147" t="b">
        <v>0</v>
      </c>
      <c r="D2147" t="b">
        <v>0</v>
      </c>
      <c r="E2147" t="s">
        <v>2829</v>
      </c>
      <c r="H2147" s="1">
        <v>44012</v>
      </c>
      <c r="I2147" t="b">
        <v>1</v>
      </c>
      <c r="J2147" t="s">
        <v>105</v>
      </c>
      <c r="L2147" t="s">
        <v>6038</v>
      </c>
      <c r="O2147" t="s">
        <v>272</v>
      </c>
      <c r="P2147" t="b">
        <v>1</v>
      </c>
      <c r="Q2147" s="2">
        <v>43654.748298611114</v>
      </c>
      <c r="R2147" s="1"/>
      <c r="S2147" t="b">
        <v>0</v>
      </c>
      <c r="U2147" s="1"/>
      <c r="V2147" t="b">
        <v>0</v>
      </c>
      <c r="W2147" s="1">
        <v>43862</v>
      </c>
      <c r="X2147">
        <v>2</v>
      </c>
      <c r="Y2147">
        <v>2020</v>
      </c>
      <c r="Z2147" t="s">
        <v>90</v>
      </c>
      <c r="AA2147" t="s">
        <v>90</v>
      </c>
      <c r="AB2147" t="b">
        <v>0</v>
      </c>
      <c r="AC2147" t="b">
        <v>0</v>
      </c>
      <c r="AE2147" t="b">
        <v>0</v>
      </c>
      <c r="AF2147" t="b">
        <v>0</v>
      </c>
      <c r="AG2147" t="b">
        <v>0</v>
      </c>
      <c r="AH2147" t="s">
        <v>3190</v>
      </c>
      <c r="AI2147" t="b">
        <v>0</v>
      </c>
      <c r="AJ2147" t="s">
        <v>211</v>
      </c>
      <c r="AK2147" t="b">
        <v>0</v>
      </c>
      <c r="AL2147" s="1">
        <v>43815</v>
      </c>
      <c r="AM2147" t="s">
        <v>162</v>
      </c>
      <c r="AN2147" s="2">
        <v>44296.959062499998</v>
      </c>
      <c r="AP2147" s="2">
        <v>43887.660254629627</v>
      </c>
      <c r="AQ2147" s="1"/>
      <c r="AS2147" t="b">
        <v>0</v>
      </c>
      <c r="AU2147" t="s">
        <v>216</v>
      </c>
      <c r="AV2147" t="s">
        <v>176</v>
      </c>
      <c r="AY2147" t="s">
        <v>236</v>
      </c>
      <c r="BB2147" t="s">
        <v>6039</v>
      </c>
      <c r="BD2147" t="b">
        <v>0</v>
      </c>
      <c r="BE2147" t="s">
        <v>6040</v>
      </c>
      <c r="BH2147" t="s">
        <v>406</v>
      </c>
      <c r="BJ2147" t="s">
        <v>216</v>
      </c>
      <c r="BL2147" t="s">
        <v>6038</v>
      </c>
      <c r="BM2147" t="s">
        <v>202</v>
      </c>
      <c r="BN2147" t="s">
        <v>203</v>
      </c>
      <c r="BQ2147" t="s">
        <v>204</v>
      </c>
      <c r="BR2147" t="b">
        <v>0</v>
      </c>
      <c r="BT2147" t="b">
        <v>0</v>
      </c>
      <c r="BW2147" t="s">
        <v>97</v>
      </c>
      <c r="BX2147" t="b">
        <v>0</v>
      </c>
      <c r="BY2147" s="2">
        <v>44376.857569444444</v>
      </c>
      <c r="CB2147" t="b">
        <v>0</v>
      </c>
      <c r="CC2147" t="b">
        <v>0</v>
      </c>
      <c r="CF2147">
        <v>85000</v>
      </c>
      <c r="CH2147">
        <v>0</v>
      </c>
      <c r="CI2147">
        <v>0</v>
      </c>
      <c r="CJ2147">
        <v>0</v>
      </c>
      <c r="CK2147">
        <f>YEAR(tbl_Opportunity[[#This Row],[Close Date]])</f>
        <v>2020</v>
      </c>
    </row>
    <row r="2148" spans="1:89">
      <c r="A2148" t="s">
        <v>6041</v>
      </c>
      <c r="B2148" t="b">
        <v>0</v>
      </c>
      <c r="D2148" t="b">
        <v>0</v>
      </c>
      <c r="H2148" s="1">
        <v>44742</v>
      </c>
      <c r="I2148" t="b">
        <v>1</v>
      </c>
      <c r="J2148" t="s">
        <v>105</v>
      </c>
      <c r="L2148" t="s">
        <v>6042</v>
      </c>
      <c r="O2148" t="s">
        <v>272</v>
      </c>
      <c r="P2148" t="b">
        <v>1</v>
      </c>
      <c r="Q2148" s="2">
        <v>43837.607245370367</v>
      </c>
      <c r="R2148" s="1"/>
      <c r="S2148" t="b">
        <v>0</v>
      </c>
      <c r="U2148" s="1"/>
      <c r="V2148" t="b">
        <v>0</v>
      </c>
      <c r="W2148" s="1">
        <v>44593</v>
      </c>
      <c r="X2148">
        <v>2</v>
      </c>
      <c r="Y2148">
        <v>2022</v>
      </c>
      <c r="Z2148" t="s">
        <v>90</v>
      </c>
      <c r="AA2148" t="s">
        <v>90</v>
      </c>
      <c r="AB2148" t="b">
        <v>0</v>
      </c>
      <c r="AC2148" t="b">
        <v>0</v>
      </c>
      <c r="AE2148" t="b">
        <v>0</v>
      </c>
      <c r="AF2148" t="b">
        <v>0</v>
      </c>
      <c r="AG2148" t="b">
        <v>0</v>
      </c>
      <c r="AH2148" t="s">
        <v>3190</v>
      </c>
      <c r="AI2148" t="b">
        <v>0</v>
      </c>
      <c r="AJ2148" t="s">
        <v>211</v>
      </c>
      <c r="AK2148" t="b">
        <v>0</v>
      </c>
      <c r="AL2148" s="1">
        <v>43836</v>
      </c>
      <c r="AM2148" t="s">
        <v>162</v>
      </c>
      <c r="AN2148" s="2">
        <v>44297.856377314813</v>
      </c>
      <c r="AP2148" s="2">
        <v>44152.671122685184</v>
      </c>
      <c r="AQ2148" s="1"/>
      <c r="AS2148" t="b">
        <v>0</v>
      </c>
      <c r="AV2148" t="s">
        <v>93</v>
      </c>
      <c r="AY2148" t="s">
        <v>236</v>
      </c>
      <c r="AZ2148" t="s">
        <v>237</v>
      </c>
      <c r="BB2148" t="s">
        <v>6043</v>
      </c>
      <c r="BD2148" t="b">
        <v>0</v>
      </c>
      <c r="BH2148" t="s">
        <v>194</v>
      </c>
      <c r="BJ2148" t="s">
        <v>250</v>
      </c>
      <c r="BL2148" t="s">
        <v>6042</v>
      </c>
      <c r="BM2148" t="s">
        <v>202</v>
      </c>
      <c r="BN2148" t="s">
        <v>203</v>
      </c>
      <c r="BQ2148" t="s">
        <v>204</v>
      </c>
      <c r="BR2148" t="b">
        <v>0</v>
      </c>
      <c r="BT2148" t="b">
        <v>0</v>
      </c>
      <c r="BW2148" t="s">
        <v>97</v>
      </c>
      <c r="BX2148" t="b">
        <v>0</v>
      </c>
      <c r="BY2148" s="2">
        <v>44376.857581018521</v>
      </c>
      <c r="BZ2148" t="s">
        <v>265</v>
      </c>
      <c r="CB2148" t="b">
        <v>0</v>
      </c>
      <c r="CC2148" t="b">
        <v>0</v>
      </c>
      <c r="CI2148">
        <v>0</v>
      </c>
      <c r="CJ2148">
        <v>0</v>
      </c>
      <c r="CK2148">
        <f>YEAR(tbl_Opportunity[[#This Row],[Close Date]])</f>
        <v>2022</v>
      </c>
    </row>
    <row r="2149" spans="1:89">
      <c r="A2149" t="s">
        <v>6044</v>
      </c>
      <c r="B2149" t="b">
        <v>0</v>
      </c>
      <c r="D2149" t="b">
        <v>0</v>
      </c>
      <c r="H2149" s="1">
        <v>44742</v>
      </c>
      <c r="I2149" t="b">
        <v>1</v>
      </c>
      <c r="J2149" t="s">
        <v>105</v>
      </c>
      <c r="L2149" t="s">
        <v>6045</v>
      </c>
      <c r="N2149" t="s">
        <v>372</v>
      </c>
      <c r="O2149" t="s">
        <v>272</v>
      </c>
      <c r="P2149" t="b">
        <v>1</v>
      </c>
      <c r="Q2149" s="2">
        <v>43811.590092592596</v>
      </c>
      <c r="R2149" s="1"/>
      <c r="S2149" t="b">
        <v>0</v>
      </c>
      <c r="U2149" s="1"/>
      <c r="V2149" t="b">
        <v>0</v>
      </c>
      <c r="W2149" s="1">
        <v>44593</v>
      </c>
      <c r="X2149">
        <v>2</v>
      </c>
      <c r="Y2149">
        <v>2022</v>
      </c>
      <c r="Z2149" t="s">
        <v>90</v>
      </c>
      <c r="AA2149" t="s">
        <v>90</v>
      </c>
      <c r="AB2149" t="b">
        <v>0</v>
      </c>
      <c r="AC2149" t="b">
        <v>0</v>
      </c>
      <c r="AE2149" t="b">
        <v>0</v>
      </c>
      <c r="AF2149" t="b">
        <v>0</v>
      </c>
      <c r="AG2149" t="b">
        <v>0</v>
      </c>
      <c r="AH2149" t="s">
        <v>4366</v>
      </c>
      <c r="AI2149" t="b">
        <v>0</v>
      </c>
      <c r="AK2149" t="b">
        <v>0</v>
      </c>
      <c r="AL2149" s="1"/>
      <c r="AM2149" t="s">
        <v>162</v>
      </c>
      <c r="AN2149" s="2">
        <v>44297.856377314813</v>
      </c>
      <c r="AP2149" s="2">
        <v>44242.677569444444</v>
      </c>
      <c r="AQ2149" s="1"/>
      <c r="AS2149" t="b">
        <v>0</v>
      </c>
      <c r="AV2149" t="s">
        <v>93</v>
      </c>
      <c r="BB2149" t="s">
        <v>6046</v>
      </c>
      <c r="BD2149" t="b">
        <v>0</v>
      </c>
      <c r="BG2149" t="s">
        <v>6047</v>
      </c>
      <c r="BH2149" t="s">
        <v>194</v>
      </c>
      <c r="BJ2149" t="s">
        <v>346</v>
      </c>
      <c r="BL2149" t="s">
        <v>6045</v>
      </c>
      <c r="BM2149" t="s">
        <v>202</v>
      </c>
      <c r="BN2149" t="s">
        <v>203</v>
      </c>
      <c r="BQ2149" t="s">
        <v>204</v>
      </c>
      <c r="BR2149" t="b">
        <v>0</v>
      </c>
      <c r="BT2149" t="b">
        <v>0</v>
      </c>
      <c r="BW2149" t="s">
        <v>97</v>
      </c>
      <c r="BX2149" t="b">
        <v>0</v>
      </c>
      <c r="BY2149" s="2">
        <v>44376.857581018521</v>
      </c>
      <c r="BZ2149" t="s">
        <v>265</v>
      </c>
      <c r="CB2149" t="b">
        <v>0</v>
      </c>
      <c r="CC2149" t="b">
        <v>0</v>
      </c>
      <c r="CI2149">
        <v>0</v>
      </c>
      <c r="CJ2149">
        <v>0</v>
      </c>
      <c r="CK2149">
        <f>YEAR(tbl_Opportunity[[#This Row],[Close Date]])</f>
        <v>2022</v>
      </c>
    </row>
    <row r="2150" spans="1:89">
      <c r="A2150" t="s">
        <v>6048</v>
      </c>
      <c r="B2150" t="b">
        <v>0</v>
      </c>
      <c r="D2150" t="b">
        <v>0</v>
      </c>
      <c r="H2150" s="1">
        <v>44371</v>
      </c>
      <c r="I2150" t="b">
        <v>1</v>
      </c>
      <c r="L2150" t="s">
        <v>6049</v>
      </c>
      <c r="N2150" t="s">
        <v>372</v>
      </c>
      <c r="O2150" t="s">
        <v>272</v>
      </c>
      <c r="P2150" t="b">
        <v>1</v>
      </c>
      <c r="Q2150" s="2">
        <v>43601.745509259257</v>
      </c>
      <c r="R2150" s="1">
        <v>44371</v>
      </c>
      <c r="S2150" t="b">
        <v>0</v>
      </c>
      <c r="U2150" s="1"/>
      <c r="V2150" t="b">
        <v>0</v>
      </c>
      <c r="W2150" s="1">
        <v>44228</v>
      </c>
      <c r="X2150">
        <v>2</v>
      </c>
      <c r="Y2150">
        <v>2021</v>
      </c>
      <c r="Z2150" t="s">
        <v>90</v>
      </c>
      <c r="AA2150" t="s">
        <v>90</v>
      </c>
      <c r="AB2150" t="b">
        <v>0</v>
      </c>
      <c r="AC2150" t="b">
        <v>0</v>
      </c>
      <c r="AE2150" t="b">
        <v>0</v>
      </c>
      <c r="AF2150" t="b">
        <v>0</v>
      </c>
      <c r="AG2150" t="b">
        <v>0</v>
      </c>
      <c r="AH2150" t="s">
        <v>5147</v>
      </c>
      <c r="AI2150" t="b">
        <v>0</v>
      </c>
      <c r="AJ2150" t="s">
        <v>211</v>
      </c>
      <c r="AK2150" t="b">
        <v>0</v>
      </c>
      <c r="AL2150" s="1">
        <v>44321</v>
      </c>
      <c r="AM2150" t="s">
        <v>311</v>
      </c>
      <c r="AN2150" s="2">
        <v>44372.15525462963</v>
      </c>
      <c r="AP2150" s="2">
        <v>44372.155243055553</v>
      </c>
      <c r="AQ2150" s="1">
        <v>44371</v>
      </c>
      <c r="AS2150" t="b">
        <v>0</v>
      </c>
      <c r="AV2150" t="s">
        <v>105</v>
      </c>
      <c r="AY2150" t="s">
        <v>236</v>
      </c>
      <c r="AZ2150" t="s">
        <v>300</v>
      </c>
      <c r="BB2150" t="s">
        <v>6050</v>
      </c>
      <c r="BD2150" t="b">
        <v>0</v>
      </c>
      <c r="BH2150" t="s">
        <v>311</v>
      </c>
      <c r="BJ2150" t="s">
        <v>196</v>
      </c>
      <c r="BL2150" t="s">
        <v>6049</v>
      </c>
      <c r="BM2150" t="s">
        <v>202</v>
      </c>
      <c r="BN2150" t="s">
        <v>203</v>
      </c>
      <c r="BQ2150" t="s">
        <v>204</v>
      </c>
      <c r="BR2150" t="b">
        <v>0</v>
      </c>
      <c r="BT2150" t="b">
        <v>0</v>
      </c>
      <c r="BW2150" t="s">
        <v>97</v>
      </c>
      <c r="BX2150" t="b">
        <v>0</v>
      </c>
      <c r="BY2150" s="2">
        <v>44376.857569444444</v>
      </c>
      <c r="BZ2150" t="s">
        <v>314</v>
      </c>
      <c r="CB2150" t="b">
        <v>0</v>
      </c>
      <c r="CC2150" t="b">
        <v>0</v>
      </c>
      <c r="CF2150">
        <v>85000</v>
      </c>
      <c r="CH2150">
        <v>0</v>
      </c>
      <c r="CI2150">
        <v>0</v>
      </c>
      <c r="CJ2150">
        <v>0</v>
      </c>
      <c r="CK2150">
        <f>YEAR(tbl_Opportunity[[#This Row],[Close Date]])</f>
        <v>2021</v>
      </c>
    </row>
    <row r="2151" spans="1:89">
      <c r="A2151" t="s">
        <v>6051</v>
      </c>
      <c r="B2151" t="b">
        <v>0</v>
      </c>
      <c r="D2151" t="b">
        <v>0</v>
      </c>
      <c r="H2151" s="1">
        <v>44104</v>
      </c>
      <c r="I2151" t="b">
        <v>1</v>
      </c>
      <c r="J2151" t="s">
        <v>235</v>
      </c>
      <c r="L2151" t="s">
        <v>6052</v>
      </c>
      <c r="O2151" t="s">
        <v>272</v>
      </c>
      <c r="P2151" t="b">
        <v>1</v>
      </c>
      <c r="Q2151" s="2">
        <v>43774.931574074071</v>
      </c>
      <c r="R2151" s="1"/>
      <c r="S2151" t="b">
        <v>0</v>
      </c>
      <c r="U2151" s="1"/>
      <c r="V2151" t="b">
        <v>0</v>
      </c>
      <c r="W2151" s="1">
        <v>43891</v>
      </c>
      <c r="X2151">
        <v>3</v>
      </c>
      <c r="Y2151">
        <v>2020</v>
      </c>
      <c r="Z2151" t="s">
        <v>90</v>
      </c>
      <c r="AA2151" t="s">
        <v>90</v>
      </c>
      <c r="AB2151" t="b">
        <v>0</v>
      </c>
      <c r="AC2151" t="b">
        <v>0</v>
      </c>
      <c r="AE2151" t="b">
        <v>0</v>
      </c>
      <c r="AF2151" t="b">
        <v>0</v>
      </c>
      <c r="AG2151" t="b">
        <v>0</v>
      </c>
      <c r="AH2151" t="s">
        <v>4366</v>
      </c>
      <c r="AI2151" t="b">
        <v>0</v>
      </c>
      <c r="AK2151" t="b">
        <v>0</v>
      </c>
      <c r="AL2151" s="1">
        <v>43774</v>
      </c>
      <c r="AM2151" t="s">
        <v>162</v>
      </c>
      <c r="AN2151" s="2">
        <v>44296.959062499998</v>
      </c>
      <c r="AP2151" s="2">
        <v>43775.794687499998</v>
      </c>
      <c r="AQ2151" s="1"/>
      <c r="AS2151" t="b">
        <v>0</v>
      </c>
      <c r="AV2151" t="s">
        <v>93</v>
      </c>
      <c r="BB2151" t="s">
        <v>6053</v>
      </c>
      <c r="BD2151" t="b">
        <v>0</v>
      </c>
      <c r="BH2151" t="s">
        <v>2393</v>
      </c>
      <c r="BJ2151" t="s">
        <v>216</v>
      </c>
      <c r="BL2151" t="s">
        <v>6052</v>
      </c>
      <c r="BM2151" t="s">
        <v>202</v>
      </c>
      <c r="BN2151" t="s">
        <v>2414</v>
      </c>
      <c r="BQ2151" t="s">
        <v>204</v>
      </c>
      <c r="BR2151" t="b">
        <v>0</v>
      </c>
      <c r="BT2151" t="b">
        <v>0</v>
      </c>
      <c r="BW2151" t="s">
        <v>97</v>
      </c>
      <c r="BX2151" t="b">
        <v>0</v>
      </c>
      <c r="BY2151" s="2">
        <v>44376.857581018521</v>
      </c>
      <c r="BZ2151" t="s">
        <v>314</v>
      </c>
      <c r="CB2151" t="b">
        <v>0</v>
      </c>
      <c r="CC2151" t="b">
        <v>0</v>
      </c>
      <c r="CI2151">
        <v>0</v>
      </c>
      <c r="CJ2151">
        <v>0</v>
      </c>
      <c r="CK2151">
        <f>YEAR(tbl_Opportunity[[#This Row],[Close Date]])</f>
        <v>2020</v>
      </c>
    </row>
    <row r="2152" spans="1:89">
      <c r="A2152" t="s">
        <v>6054</v>
      </c>
      <c r="B2152" t="b">
        <v>0</v>
      </c>
      <c r="D2152" t="b">
        <v>0</v>
      </c>
      <c r="E2152" t="s">
        <v>4575</v>
      </c>
      <c r="H2152" s="1">
        <v>44104</v>
      </c>
      <c r="I2152" t="b">
        <v>1</v>
      </c>
      <c r="J2152" t="s">
        <v>111</v>
      </c>
      <c r="L2152" t="s">
        <v>6055</v>
      </c>
      <c r="O2152" t="s">
        <v>272</v>
      </c>
      <c r="P2152" t="b">
        <v>1</v>
      </c>
      <c r="Q2152" s="2">
        <v>43740.705775462964</v>
      </c>
      <c r="R2152" s="1"/>
      <c r="S2152" t="b">
        <v>0</v>
      </c>
      <c r="U2152" s="1"/>
      <c r="V2152" t="b">
        <v>0</v>
      </c>
      <c r="W2152" s="1">
        <v>43891</v>
      </c>
      <c r="X2152">
        <v>3</v>
      </c>
      <c r="Y2152">
        <v>2020</v>
      </c>
      <c r="Z2152" t="s">
        <v>90</v>
      </c>
      <c r="AA2152" t="s">
        <v>90</v>
      </c>
      <c r="AB2152" t="b">
        <v>0</v>
      </c>
      <c r="AC2152" t="b">
        <v>0</v>
      </c>
      <c r="AE2152" t="b">
        <v>0</v>
      </c>
      <c r="AF2152" t="b">
        <v>0</v>
      </c>
      <c r="AG2152" t="b">
        <v>0</v>
      </c>
      <c r="AH2152" t="s">
        <v>4366</v>
      </c>
      <c r="AI2152" t="b">
        <v>0</v>
      </c>
      <c r="AK2152" t="b">
        <v>0</v>
      </c>
      <c r="AL2152" s="1">
        <v>43826</v>
      </c>
      <c r="AM2152" t="s">
        <v>162</v>
      </c>
      <c r="AN2152" s="2">
        <v>44296.959062499998</v>
      </c>
      <c r="AP2152" s="2">
        <v>43916.850717592592</v>
      </c>
      <c r="AQ2152" s="1"/>
      <c r="AS2152" t="b">
        <v>0</v>
      </c>
      <c r="AV2152" t="s">
        <v>176</v>
      </c>
      <c r="BB2152" t="s">
        <v>6056</v>
      </c>
      <c r="BD2152" t="b">
        <v>0</v>
      </c>
      <c r="BH2152" t="s">
        <v>2393</v>
      </c>
      <c r="BL2152" t="s">
        <v>6055</v>
      </c>
      <c r="BM2152" t="s">
        <v>202</v>
      </c>
      <c r="BN2152" t="s">
        <v>2414</v>
      </c>
      <c r="BQ2152" t="s">
        <v>204</v>
      </c>
      <c r="BR2152" t="b">
        <v>0</v>
      </c>
      <c r="BT2152" t="b">
        <v>0</v>
      </c>
      <c r="BW2152" t="s">
        <v>97</v>
      </c>
      <c r="BX2152" t="b">
        <v>0</v>
      </c>
      <c r="BY2152" s="2">
        <v>44376.857569444444</v>
      </c>
      <c r="BZ2152" t="s">
        <v>314</v>
      </c>
      <c r="CB2152" t="b">
        <v>0</v>
      </c>
      <c r="CC2152" t="b">
        <v>0</v>
      </c>
      <c r="CI2152">
        <v>0</v>
      </c>
      <c r="CJ2152">
        <v>0</v>
      </c>
      <c r="CK2152">
        <f>YEAR(tbl_Opportunity[[#This Row],[Close Date]])</f>
        <v>2020</v>
      </c>
    </row>
    <row r="2153" spans="1:89">
      <c r="A2153" t="s">
        <v>6057</v>
      </c>
      <c r="B2153" t="b">
        <v>0</v>
      </c>
      <c r="D2153" t="b">
        <v>0</v>
      </c>
      <c r="E2153" t="s">
        <v>4575</v>
      </c>
      <c r="H2153" s="1">
        <v>44104</v>
      </c>
      <c r="I2153" t="b">
        <v>1</v>
      </c>
      <c r="J2153" t="s">
        <v>193</v>
      </c>
      <c r="L2153" t="s">
        <v>6058</v>
      </c>
      <c r="O2153" t="s">
        <v>272</v>
      </c>
      <c r="P2153" t="b">
        <v>1</v>
      </c>
      <c r="Q2153" s="2">
        <v>43740.696018518516</v>
      </c>
      <c r="R2153" s="1"/>
      <c r="S2153" t="b">
        <v>0</v>
      </c>
      <c r="U2153" s="1"/>
      <c r="V2153" t="b">
        <v>0</v>
      </c>
      <c r="W2153" s="1">
        <v>43891</v>
      </c>
      <c r="X2153">
        <v>3</v>
      </c>
      <c r="Y2153">
        <v>2020</v>
      </c>
      <c r="Z2153" t="s">
        <v>90</v>
      </c>
      <c r="AA2153" t="s">
        <v>90</v>
      </c>
      <c r="AB2153" t="b">
        <v>0</v>
      </c>
      <c r="AC2153" t="b">
        <v>0</v>
      </c>
      <c r="AE2153" t="b">
        <v>0</v>
      </c>
      <c r="AF2153" t="b">
        <v>0</v>
      </c>
      <c r="AG2153" t="b">
        <v>0</v>
      </c>
      <c r="AH2153" t="s">
        <v>4366</v>
      </c>
      <c r="AI2153" t="b">
        <v>0</v>
      </c>
      <c r="AK2153" t="b">
        <v>0</v>
      </c>
      <c r="AL2153" s="1">
        <v>43845</v>
      </c>
      <c r="AM2153" t="s">
        <v>162</v>
      </c>
      <c r="AN2153" s="2">
        <v>44296.959062499998</v>
      </c>
      <c r="AP2153" s="2">
        <v>43930.715613425928</v>
      </c>
      <c r="AQ2153" s="1"/>
      <c r="AS2153" t="b">
        <v>0</v>
      </c>
      <c r="AV2153" t="s">
        <v>176</v>
      </c>
      <c r="BB2153" t="s">
        <v>6059</v>
      </c>
      <c r="BD2153" t="b">
        <v>0</v>
      </c>
      <c r="BH2153" t="s">
        <v>2393</v>
      </c>
      <c r="BL2153" t="s">
        <v>6058</v>
      </c>
      <c r="BM2153" t="s">
        <v>202</v>
      </c>
      <c r="BN2153" t="s">
        <v>2414</v>
      </c>
      <c r="BQ2153" t="s">
        <v>204</v>
      </c>
      <c r="BR2153" t="b">
        <v>0</v>
      </c>
      <c r="BT2153" t="b">
        <v>0</v>
      </c>
      <c r="BW2153" t="s">
        <v>97</v>
      </c>
      <c r="BX2153" t="b">
        <v>0</v>
      </c>
      <c r="BY2153" s="2">
        <v>44376.857569444444</v>
      </c>
      <c r="BZ2153" t="s">
        <v>314</v>
      </c>
      <c r="CB2153" t="b">
        <v>0</v>
      </c>
      <c r="CC2153" t="b">
        <v>0</v>
      </c>
      <c r="CI2153">
        <v>0</v>
      </c>
      <c r="CJ2153">
        <v>0</v>
      </c>
      <c r="CK2153">
        <f>YEAR(tbl_Opportunity[[#This Row],[Close Date]])</f>
        <v>2020</v>
      </c>
    </row>
    <row r="2154" spans="1:89">
      <c r="A2154" t="s">
        <v>2635</v>
      </c>
      <c r="B2154" t="b">
        <v>0</v>
      </c>
      <c r="D2154" t="b">
        <v>0</v>
      </c>
      <c r="H2154" s="1">
        <v>44071</v>
      </c>
      <c r="I2154" t="b">
        <v>1</v>
      </c>
      <c r="J2154" t="s">
        <v>193</v>
      </c>
      <c r="L2154" t="s">
        <v>6060</v>
      </c>
      <c r="O2154" t="s">
        <v>215</v>
      </c>
      <c r="P2154" t="b">
        <v>1</v>
      </c>
      <c r="Q2154" s="2">
        <v>43980.715648148151</v>
      </c>
      <c r="R2154" s="1"/>
      <c r="S2154" t="b">
        <v>0</v>
      </c>
      <c r="U2154" s="1"/>
      <c r="V2154" t="b">
        <v>0</v>
      </c>
      <c r="W2154" s="1">
        <v>43891</v>
      </c>
      <c r="X2154">
        <v>3</v>
      </c>
      <c r="Y2154">
        <v>2020</v>
      </c>
      <c r="Z2154" t="s">
        <v>90</v>
      </c>
      <c r="AA2154" t="s">
        <v>90</v>
      </c>
      <c r="AB2154" t="b">
        <v>0</v>
      </c>
      <c r="AC2154" t="b">
        <v>0</v>
      </c>
      <c r="AE2154" t="b">
        <v>0</v>
      </c>
      <c r="AF2154" t="b">
        <v>0</v>
      </c>
      <c r="AG2154" t="b">
        <v>0</v>
      </c>
      <c r="AH2154" t="s">
        <v>3190</v>
      </c>
      <c r="AI2154" t="b">
        <v>0</v>
      </c>
      <c r="AK2154" t="b">
        <v>0</v>
      </c>
      <c r="AL2154" s="1">
        <v>43973</v>
      </c>
      <c r="AM2154" t="s">
        <v>162</v>
      </c>
      <c r="AN2154" s="2">
        <v>44296.959062499998</v>
      </c>
      <c r="AP2154" s="2">
        <v>44020.769895833335</v>
      </c>
      <c r="AQ2154" s="1"/>
      <c r="AS2154" t="b">
        <v>0</v>
      </c>
      <c r="AV2154" t="s">
        <v>93</v>
      </c>
      <c r="BB2154" t="s">
        <v>6061</v>
      </c>
      <c r="BD2154" t="b">
        <v>0</v>
      </c>
      <c r="BH2154" t="s">
        <v>215</v>
      </c>
      <c r="BJ2154" t="s">
        <v>216</v>
      </c>
      <c r="BL2154" t="s">
        <v>6060</v>
      </c>
      <c r="BM2154" t="s">
        <v>202</v>
      </c>
      <c r="BN2154" t="s">
        <v>2414</v>
      </c>
      <c r="BQ2154" t="s">
        <v>204</v>
      </c>
      <c r="BR2154" t="b">
        <v>0</v>
      </c>
      <c r="BT2154" t="b">
        <v>0</v>
      </c>
      <c r="BW2154" t="s">
        <v>97</v>
      </c>
      <c r="BX2154" t="b">
        <v>0</v>
      </c>
      <c r="BY2154" s="2">
        <v>44376.857581018521</v>
      </c>
      <c r="BZ2154" t="s">
        <v>217</v>
      </c>
      <c r="CB2154" t="b">
        <v>0</v>
      </c>
      <c r="CC2154" t="b">
        <v>0</v>
      </c>
      <c r="CI2154">
        <v>0</v>
      </c>
      <c r="CJ2154">
        <v>0</v>
      </c>
      <c r="CK2154">
        <f>YEAR(tbl_Opportunity[[#This Row],[Close Date]])</f>
        <v>2020</v>
      </c>
    </row>
    <row r="2155" spans="1:89">
      <c r="A2155" t="s">
        <v>6062</v>
      </c>
      <c r="B2155" t="b">
        <v>0</v>
      </c>
      <c r="D2155" t="b">
        <v>0</v>
      </c>
      <c r="H2155" s="1">
        <v>44104</v>
      </c>
      <c r="I2155" t="b">
        <v>1</v>
      </c>
      <c r="J2155" t="s">
        <v>193</v>
      </c>
      <c r="L2155" t="s">
        <v>6063</v>
      </c>
      <c r="O2155" t="s">
        <v>260</v>
      </c>
      <c r="P2155" t="b">
        <v>1</v>
      </c>
      <c r="Q2155" s="2">
        <v>43887.04650462963</v>
      </c>
      <c r="R2155" s="1"/>
      <c r="S2155" t="b">
        <v>0</v>
      </c>
      <c r="U2155" s="1"/>
      <c r="V2155" t="b">
        <v>0</v>
      </c>
      <c r="W2155" s="1">
        <v>43891</v>
      </c>
      <c r="X2155">
        <v>3</v>
      </c>
      <c r="Y2155">
        <v>2020</v>
      </c>
      <c r="Z2155" t="s">
        <v>90</v>
      </c>
      <c r="AA2155" t="s">
        <v>90</v>
      </c>
      <c r="AB2155" t="b">
        <v>0</v>
      </c>
      <c r="AC2155" t="b">
        <v>0</v>
      </c>
      <c r="AE2155" t="b">
        <v>0</v>
      </c>
      <c r="AF2155" t="b">
        <v>0</v>
      </c>
      <c r="AG2155" t="b">
        <v>0</v>
      </c>
      <c r="AH2155" t="s">
        <v>4366</v>
      </c>
      <c r="AI2155" t="b">
        <v>0</v>
      </c>
      <c r="AK2155" t="b">
        <v>0</v>
      </c>
      <c r="AL2155" s="1">
        <v>44033</v>
      </c>
      <c r="AM2155" t="s">
        <v>162</v>
      </c>
      <c r="AN2155" s="2">
        <v>44297.83829861111</v>
      </c>
      <c r="AP2155" s="2">
        <v>44039.50681712963</v>
      </c>
      <c r="AQ2155" s="1"/>
      <c r="AS2155" t="b">
        <v>0</v>
      </c>
      <c r="AV2155" t="s">
        <v>213</v>
      </c>
      <c r="BB2155" t="s">
        <v>6064</v>
      </c>
      <c r="BD2155" t="b">
        <v>0</v>
      </c>
      <c r="BH2155" t="s">
        <v>215</v>
      </c>
      <c r="BI2155" t="s">
        <v>1243</v>
      </c>
      <c r="BJ2155" t="s">
        <v>216</v>
      </c>
      <c r="BL2155" t="s">
        <v>6063</v>
      </c>
      <c r="BM2155" t="s">
        <v>202</v>
      </c>
      <c r="BN2155" t="s">
        <v>203</v>
      </c>
      <c r="BQ2155" t="s">
        <v>204</v>
      </c>
      <c r="BR2155" t="b">
        <v>0</v>
      </c>
      <c r="BT2155" t="b">
        <v>0</v>
      </c>
      <c r="BW2155" t="s">
        <v>97</v>
      </c>
      <c r="BX2155" t="b">
        <v>0</v>
      </c>
      <c r="BY2155" s="2">
        <v>44376.857581018521</v>
      </c>
      <c r="BZ2155" t="s">
        <v>217</v>
      </c>
      <c r="CB2155" t="b">
        <v>0</v>
      </c>
      <c r="CC2155" t="b">
        <v>0</v>
      </c>
      <c r="CI2155">
        <v>0</v>
      </c>
      <c r="CJ2155">
        <v>0</v>
      </c>
      <c r="CK2155">
        <f>YEAR(tbl_Opportunity[[#This Row],[Close Date]])</f>
        <v>2020</v>
      </c>
    </row>
    <row r="2156" spans="1:89">
      <c r="A2156" t="s">
        <v>5198</v>
      </c>
      <c r="B2156" t="b">
        <v>0</v>
      </c>
      <c r="D2156" t="b">
        <v>0</v>
      </c>
      <c r="E2156" t="s">
        <v>6065</v>
      </c>
      <c r="H2156" s="1">
        <v>44104</v>
      </c>
      <c r="I2156" t="b">
        <v>1</v>
      </c>
      <c r="J2156" t="s">
        <v>193</v>
      </c>
      <c r="L2156" t="s">
        <v>6066</v>
      </c>
      <c r="O2156" t="s">
        <v>272</v>
      </c>
      <c r="P2156" t="b">
        <v>1</v>
      </c>
      <c r="Q2156" s="2">
        <v>43762.67255787037</v>
      </c>
      <c r="R2156" s="1"/>
      <c r="S2156" t="b">
        <v>0</v>
      </c>
      <c r="U2156" s="1"/>
      <c r="V2156" t="b">
        <v>0</v>
      </c>
      <c r="W2156" s="1">
        <v>43891</v>
      </c>
      <c r="X2156">
        <v>3</v>
      </c>
      <c r="Y2156">
        <v>2020</v>
      </c>
      <c r="Z2156" t="s">
        <v>90</v>
      </c>
      <c r="AA2156" t="s">
        <v>90</v>
      </c>
      <c r="AB2156" t="b">
        <v>0</v>
      </c>
      <c r="AC2156" t="b">
        <v>0</v>
      </c>
      <c r="AE2156" t="b">
        <v>0</v>
      </c>
      <c r="AF2156" t="b">
        <v>0</v>
      </c>
      <c r="AG2156" t="b">
        <v>0</v>
      </c>
      <c r="AH2156" t="s">
        <v>4366</v>
      </c>
      <c r="AI2156" t="b">
        <v>0</v>
      </c>
      <c r="AK2156" t="b">
        <v>0</v>
      </c>
      <c r="AL2156" s="1">
        <v>43762</v>
      </c>
      <c r="AM2156" t="s">
        <v>162</v>
      </c>
      <c r="AN2156" s="2">
        <v>44296.959062499998</v>
      </c>
      <c r="AP2156" s="2">
        <v>43875.851793981485</v>
      </c>
      <c r="AQ2156" s="1"/>
      <c r="AS2156" t="b">
        <v>0</v>
      </c>
      <c r="AV2156" t="s">
        <v>176</v>
      </c>
      <c r="BB2156" t="s">
        <v>6067</v>
      </c>
      <c r="BD2156" t="b">
        <v>0</v>
      </c>
      <c r="BH2156" t="s">
        <v>406</v>
      </c>
      <c r="BL2156" t="s">
        <v>6066</v>
      </c>
      <c r="BM2156" t="s">
        <v>202</v>
      </c>
      <c r="BN2156" t="s">
        <v>203</v>
      </c>
      <c r="BQ2156" t="s">
        <v>204</v>
      </c>
      <c r="BR2156" t="b">
        <v>0</v>
      </c>
      <c r="BT2156" t="b">
        <v>0</v>
      </c>
      <c r="BW2156" t="s">
        <v>97</v>
      </c>
      <c r="BX2156" t="b">
        <v>0</v>
      </c>
      <c r="BY2156" s="2">
        <v>44376.857569444444</v>
      </c>
      <c r="CB2156" t="b">
        <v>0</v>
      </c>
      <c r="CC2156" t="b">
        <v>0</v>
      </c>
      <c r="CI2156">
        <v>0</v>
      </c>
      <c r="CJ2156">
        <v>0</v>
      </c>
      <c r="CK2156">
        <f>YEAR(tbl_Opportunity[[#This Row],[Close Date]])</f>
        <v>2020</v>
      </c>
    </row>
    <row r="2157" spans="1:89">
      <c r="A2157" t="s">
        <v>3100</v>
      </c>
      <c r="B2157" t="b">
        <v>0</v>
      </c>
      <c r="D2157" t="b">
        <v>0</v>
      </c>
      <c r="E2157" t="s">
        <v>6068</v>
      </c>
      <c r="H2157" s="1">
        <v>44469</v>
      </c>
      <c r="I2157" t="b">
        <v>1</v>
      </c>
      <c r="J2157" t="s">
        <v>105</v>
      </c>
      <c r="L2157" t="s">
        <v>3103</v>
      </c>
      <c r="O2157" t="s">
        <v>2808</v>
      </c>
      <c r="P2157" t="b">
        <v>1</v>
      </c>
      <c r="Q2157" s="2">
        <v>44245.859930555554</v>
      </c>
      <c r="R2157" s="1"/>
      <c r="S2157" t="b">
        <v>0</v>
      </c>
      <c r="U2157" s="1"/>
      <c r="V2157" t="b">
        <v>0</v>
      </c>
      <c r="W2157" s="1">
        <v>44256</v>
      </c>
      <c r="X2157">
        <v>3</v>
      </c>
      <c r="Y2157">
        <v>2021</v>
      </c>
      <c r="Z2157" t="s">
        <v>90</v>
      </c>
      <c r="AA2157" t="s">
        <v>90</v>
      </c>
      <c r="AB2157" t="b">
        <v>0</v>
      </c>
      <c r="AC2157" t="b">
        <v>0</v>
      </c>
      <c r="AE2157" t="b">
        <v>0</v>
      </c>
      <c r="AF2157" t="b">
        <v>0</v>
      </c>
      <c r="AG2157" t="b">
        <v>0</v>
      </c>
      <c r="AH2157" t="s">
        <v>105</v>
      </c>
      <c r="AI2157" t="b">
        <v>0</v>
      </c>
      <c r="AK2157" t="b">
        <v>0</v>
      </c>
      <c r="AL2157" s="1">
        <v>43445</v>
      </c>
      <c r="AM2157" t="s">
        <v>162</v>
      </c>
      <c r="AN2157" s="2">
        <v>44296.959062499998</v>
      </c>
      <c r="AP2157" s="2">
        <v>44250.436319444445</v>
      </c>
      <c r="AQ2157" s="1"/>
      <c r="AS2157" t="b">
        <v>0</v>
      </c>
      <c r="AV2157" t="s">
        <v>2820</v>
      </c>
      <c r="BB2157" t="s">
        <v>6069</v>
      </c>
      <c r="BD2157" t="b">
        <v>0</v>
      </c>
      <c r="BE2157" t="s">
        <v>6070</v>
      </c>
      <c r="BH2157" t="s">
        <v>194</v>
      </c>
      <c r="BJ2157" t="s">
        <v>216</v>
      </c>
      <c r="BL2157" t="s">
        <v>3103</v>
      </c>
      <c r="BM2157" t="s">
        <v>202</v>
      </c>
      <c r="BN2157" t="s">
        <v>203</v>
      </c>
      <c r="BQ2157" t="s">
        <v>204</v>
      </c>
      <c r="BR2157" t="b">
        <v>0</v>
      </c>
      <c r="BT2157" t="b">
        <v>0</v>
      </c>
      <c r="BW2157" t="s">
        <v>97</v>
      </c>
      <c r="BX2157" t="b">
        <v>0</v>
      </c>
      <c r="BY2157" s="2">
        <v>44376.857581018521</v>
      </c>
      <c r="BZ2157" t="s">
        <v>265</v>
      </c>
      <c r="CB2157" t="b">
        <v>0</v>
      </c>
      <c r="CC2157" t="b">
        <v>0</v>
      </c>
      <c r="CI2157">
        <v>0</v>
      </c>
      <c r="CJ2157">
        <v>0</v>
      </c>
      <c r="CK2157">
        <f>YEAR(tbl_Opportunity[[#This Row],[Close Date]])</f>
        <v>2021</v>
      </c>
    </row>
    <row r="2158" spans="1:89">
      <c r="A2158" t="s">
        <v>6071</v>
      </c>
      <c r="B2158" t="b">
        <v>0</v>
      </c>
      <c r="D2158" t="b">
        <v>0</v>
      </c>
      <c r="E2158" t="s">
        <v>6072</v>
      </c>
      <c r="H2158" s="1">
        <v>43373</v>
      </c>
      <c r="I2158" t="b">
        <v>1</v>
      </c>
      <c r="J2158" t="s">
        <v>105</v>
      </c>
      <c r="L2158" t="s">
        <v>6073</v>
      </c>
      <c r="O2158" t="s">
        <v>272</v>
      </c>
      <c r="P2158" t="b">
        <v>1</v>
      </c>
      <c r="Q2158" s="2">
        <v>43354.768217592595</v>
      </c>
      <c r="R2158" s="1"/>
      <c r="S2158" t="b">
        <v>0</v>
      </c>
      <c r="U2158" s="1"/>
      <c r="V2158" t="b">
        <v>0</v>
      </c>
      <c r="W2158" s="1">
        <v>43160</v>
      </c>
      <c r="X2158">
        <v>3</v>
      </c>
      <c r="Y2158">
        <v>2018</v>
      </c>
      <c r="Z2158" t="s">
        <v>90</v>
      </c>
      <c r="AA2158" t="s">
        <v>90</v>
      </c>
      <c r="AB2158" t="b">
        <v>0</v>
      </c>
      <c r="AC2158" t="b">
        <v>0</v>
      </c>
      <c r="AE2158" t="b">
        <v>0</v>
      </c>
      <c r="AF2158" t="b">
        <v>0</v>
      </c>
      <c r="AG2158" t="b">
        <v>0</v>
      </c>
      <c r="AH2158" t="s">
        <v>4366</v>
      </c>
      <c r="AI2158" t="b">
        <v>0</v>
      </c>
      <c r="AK2158" t="b">
        <v>0</v>
      </c>
      <c r="AL2158" s="1">
        <v>43361</v>
      </c>
      <c r="AM2158" t="s">
        <v>162</v>
      </c>
      <c r="AN2158" s="2">
        <v>44296.959062499998</v>
      </c>
      <c r="AP2158" s="2">
        <v>43453.996087962965</v>
      </c>
      <c r="AQ2158" s="1"/>
      <c r="AS2158" t="b">
        <v>0</v>
      </c>
      <c r="AV2158" t="s">
        <v>2820</v>
      </c>
      <c r="BB2158" t="s">
        <v>6074</v>
      </c>
      <c r="BD2158" t="b">
        <v>0</v>
      </c>
      <c r="BE2158" t="s">
        <v>6075</v>
      </c>
      <c r="BH2158" t="s">
        <v>260</v>
      </c>
      <c r="BJ2158" t="s">
        <v>216</v>
      </c>
      <c r="BL2158" t="s">
        <v>6073</v>
      </c>
      <c r="BM2158" t="s">
        <v>202</v>
      </c>
      <c r="BN2158" t="s">
        <v>203</v>
      </c>
      <c r="BQ2158" t="s">
        <v>204</v>
      </c>
      <c r="BR2158" t="b">
        <v>0</v>
      </c>
      <c r="BT2158" t="b">
        <v>0</v>
      </c>
      <c r="BW2158" t="s">
        <v>97</v>
      </c>
      <c r="BX2158" t="b">
        <v>0</v>
      </c>
      <c r="BY2158" s="2">
        <v>44376.857569444444</v>
      </c>
      <c r="CB2158" t="b">
        <v>0</v>
      </c>
      <c r="CC2158" t="b">
        <v>0</v>
      </c>
      <c r="CI2158">
        <v>0</v>
      </c>
      <c r="CJ2158">
        <v>0</v>
      </c>
      <c r="CK2158">
        <f>YEAR(tbl_Opportunity[[#This Row],[Close Date]])</f>
        <v>2018</v>
      </c>
    </row>
    <row r="2159" spans="1:89">
      <c r="A2159" t="s">
        <v>6076</v>
      </c>
      <c r="B2159" t="b">
        <v>0</v>
      </c>
      <c r="D2159" t="b">
        <v>0</v>
      </c>
      <c r="H2159" s="1">
        <v>43738</v>
      </c>
      <c r="I2159" t="b">
        <v>1</v>
      </c>
      <c r="J2159" t="s">
        <v>105</v>
      </c>
      <c r="L2159" t="s">
        <v>6077</v>
      </c>
      <c r="O2159" t="s">
        <v>272</v>
      </c>
      <c r="P2159" t="b">
        <v>1</v>
      </c>
      <c r="Q2159" s="2">
        <v>43340.841724537036</v>
      </c>
      <c r="R2159" s="1"/>
      <c r="S2159" t="b">
        <v>0</v>
      </c>
      <c r="U2159" s="1"/>
      <c r="V2159" t="b">
        <v>0</v>
      </c>
      <c r="W2159" s="1">
        <v>43525</v>
      </c>
      <c r="X2159">
        <v>3</v>
      </c>
      <c r="Y2159">
        <v>2019</v>
      </c>
      <c r="Z2159" t="s">
        <v>90</v>
      </c>
      <c r="AA2159" t="s">
        <v>90</v>
      </c>
      <c r="AB2159" t="b">
        <v>0</v>
      </c>
      <c r="AC2159" t="b">
        <v>0</v>
      </c>
      <c r="AE2159" t="b">
        <v>0</v>
      </c>
      <c r="AF2159" t="b">
        <v>0</v>
      </c>
      <c r="AG2159" t="b">
        <v>0</v>
      </c>
      <c r="AH2159" t="s">
        <v>4366</v>
      </c>
      <c r="AI2159" t="b">
        <v>0</v>
      </c>
      <c r="AK2159" t="b">
        <v>0</v>
      </c>
      <c r="AL2159" s="1">
        <v>43570</v>
      </c>
      <c r="AM2159" t="s">
        <v>162</v>
      </c>
      <c r="AN2159" s="2">
        <v>44296.959062499998</v>
      </c>
      <c r="AP2159" s="2">
        <v>43585.564085648148</v>
      </c>
      <c r="AQ2159" s="1"/>
      <c r="AS2159" t="b">
        <v>0</v>
      </c>
      <c r="AU2159" t="s">
        <v>250</v>
      </c>
      <c r="AV2159" t="s">
        <v>93</v>
      </c>
      <c r="BB2159" t="s">
        <v>6078</v>
      </c>
      <c r="BD2159" t="b">
        <v>0</v>
      </c>
      <c r="BE2159" t="s">
        <v>6079</v>
      </c>
      <c r="BH2159" t="s">
        <v>199</v>
      </c>
      <c r="BJ2159" t="s">
        <v>250</v>
      </c>
      <c r="BL2159" t="s">
        <v>6077</v>
      </c>
      <c r="BM2159" t="s">
        <v>202</v>
      </c>
      <c r="BN2159" t="s">
        <v>203</v>
      </c>
      <c r="BQ2159" t="s">
        <v>204</v>
      </c>
      <c r="BR2159" t="b">
        <v>0</v>
      </c>
      <c r="BT2159" t="b">
        <v>0</v>
      </c>
      <c r="BW2159" t="s">
        <v>97</v>
      </c>
      <c r="BX2159" t="b">
        <v>0</v>
      </c>
      <c r="BY2159" s="2">
        <v>44376.857569444444</v>
      </c>
      <c r="CB2159" t="b">
        <v>0</v>
      </c>
      <c r="CC2159" t="b">
        <v>0</v>
      </c>
      <c r="CI2159">
        <v>0</v>
      </c>
      <c r="CJ2159">
        <v>0</v>
      </c>
      <c r="CK2159">
        <f>YEAR(tbl_Opportunity[[#This Row],[Close Date]])</f>
        <v>2019</v>
      </c>
    </row>
    <row r="2160" spans="1:89">
      <c r="A2160" t="s">
        <v>6080</v>
      </c>
      <c r="B2160" t="b">
        <v>0</v>
      </c>
      <c r="D2160" t="b">
        <v>0</v>
      </c>
      <c r="E2160" t="s">
        <v>6072</v>
      </c>
      <c r="H2160" s="1">
        <v>43738</v>
      </c>
      <c r="I2160" t="b">
        <v>1</v>
      </c>
      <c r="J2160" t="s">
        <v>105</v>
      </c>
      <c r="L2160" t="s">
        <v>6081</v>
      </c>
      <c r="O2160" t="s">
        <v>272</v>
      </c>
      <c r="P2160" t="b">
        <v>1</v>
      </c>
      <c r="Q2160" s="2">
        <v>43354.551458333335</v>
      </c>
      <c r="R2160" s="1"/>
      <c r="S2160" t="b">
        <v>0</v>
      </c>
      <c r="U2160" s="1"/>
      <c r="V2160" t="b">
        <v>0</v>
      </c>
      <c r="W2160" s="1">
        <v>43525</v>
      </c>
      <c r="X2160">
        <v>3</v>
      </c>
      <c r="Y2160">
        <v>2019</v>
      </c>
      <c r="Z2160" t="s">
        <v>90</v>
      </c>
      <c r="AA2160" t="s">
        <v>90</v>
      </c>
      <c r="AB2160" t="b">
        <v>0</v>
      </c>
      <c r="AC2160" t="b">
        <v>0</v>
      </c>
      <c r="AE2160" t="b">
        <v>0</v>
      </c>
      <c r="AF2160" t="b">
        <v>0</v>
      </c>
      <c r="AG2160" t="b">
        <v>0</v>
      </c>
      <c r="AH2160" t="s">
        <v>4366</v>
      </c>
      <c r="AI2160" t="b">
        <v>0</v>
      </c>
      <c r="AK2160" t="b">
        <v>0</v>
      </c>
      <c r="AL2160" s="1">
        <v>43647</v>
      </c>
      <c r="AM2160" t="s">
        <v>162</v>
      </c>
      <c r="AN2160" s="2">
        <v>44297.856377314813</v>
      </c>
      <c r="AP2160" s="2">
        <v>43668.609143518515</v>
      </c>
      <c r="AQ2160" s="1"/>
      <c r="AS2160" t="b">
        <v>0</v>
      </c>
      <c r="AV2160" t="s">
        <v>2820</v>
      </c>
      <c r="BB2160" t="s">
        <v>6082</v>
      </c>
      <c r="BD2160" t="b">
        <v>0</v>
      </c>
      <c r="BH2160" t="s">
        <v>215</v>
      </c>
      <c r="BL2160" t="s">
        <v>6081</v>
      </c>
      <c r="BM2160" t="s">
        <v>202</v>
      </c>
      <c r="BN2160" t="s">
        <v>203</v>
      </c>
      <c r="BQ2160" t="s">
        <v>204</v>
      </c>
      <c r="BR2160" t="b">
        <v>0</v>
      </c>
      <c r="BT2160" t="b">
        <v>0</v>
      </c>
      <c r="BW2160" t="s">
        <v>97</v>
      </c>
      <c r="BX2160" t="b">
        <v>0</v>
      </c>
      <c r="BY2160" s="2">
        <v>44376.857569444444</v>
      </c>
      <c r="BZ2160" t="s">
        <v>217</v>
      </c>
      <c r="CB2160" t="b">
        <v>0</v>
      </c>
      <c r="CC2160" t="b">
        <v>0</v>
      </c>
      <c r="CI2160">
        <v>0</v>
      </c>
      <c r="CJ2160">
        <v>0</v>
      </c>
      <c r="CK2160">
        <f>YEAR(tbl_Opportunity[[#This Row],[Close Date]])</f>
        <v>2019</v>
      </c>
    </row>
    <row r="2161" spans="1:89">
      <c r="A2161" t="s">
        <v>6083</v>
      </c>
      <c r="B2161" t="b">
        <v>0</v>
      </c>
      <c r="D2161" t="b">
        <v>0</v>
      </c>
      <c r="E2161" t="s">
        <v>4800</v>
      </c>
      <c r="H2161" s="1">
        <v>44469</v>
      </c>
      <c r="I2161" t="b">
        <v>1</v>
      </c>
      <c r="J2161" t="s">
        <v>105</v>
      </c>
      <c r="L2161" t="s">
        <v>6084</v>
      </c>
      <c r="O2161" t="s">
        <v>194</v>
      </c>
      <c r="P2161" t="b">
        <v>1</v>
      </c>
      <c r="Q2161" s="2">
        <v>43689.493831018517</v>
      </c>
      <c r="R2161" s="1"/>
      <c r="S2161" t="b">
        <v>0</v>
      </c>
      <c r="U2161" s="1"/>
      <c r="V2161" t="b">
        <v>0</v>
      </c>
      <c r="W2161" s="1">
        <v>44256</v>
      </c>
      <c r="X2161">
        <v>3</v>
      </c>
      <c r="Y2161">
        <v>2021</v>
      </c>
      <c r="Z2161" t="s">
        <v>90</v>
      </c>
      <c r="AA2161" t="s">
        <v>90</v>
      </c>
      <c r="AB2161" t="b">
        <v>0</v>
      </c>
      <c r="AC2161" t="b">
        <v>0</v>
      </c>
      <c r="AE2161" t="b">
        <v>0</v>
      </c>
      <c r="AF2161" t="b">
        <v>0</v>
      </c>
      <c r="AG2161" t="b">
        <v>0</v>
      </c>
      <c r="AH2161" t="s">
        <v>4366</v>
      </c>
      <c r="AI2161" t="b">
        <v>0</v>
      </c>
      <c r="AK2161" t="b">
        <v>0</v>
      </c>
      <c r="AL2161" s="1">
        <v>43549</v>
      </c>
      <c r="AM2161" t="s">
        <v>162</v>
      </c>
      <c r="AN2161" s="2">
        <v>44297.856377314813</v>
      </c>
      <c r="AP2161" s="2">
        <v>43875.673252314817</v>
      </c>
      <c r="AQ2161" s="1"/>
      <c r="AS2161" t="b">
        <v>0</v>
      </c>
      <c r="AV2161" t="s">
        <v>2956</v>
      </c>
      <c r="BB2161" t="s">
        <v>6085</v>
      </c>
      <c r="BD2161" t="b">
        <v>0</v>
      </c>
      <c r="BH2161" t="s">
        <v>194</v>
      </c>
      <c r="BL2161" t="s">
        <v>6084</v>
      </c>
      <c r="BM2161" t="s">
        <v>202</v>
      </c>
      <c r="BN2161" t="s">
        <v>203</v>
      </c>
      <c r="BQ2161" t="s">
        <v>204</v>
      </c>
      <c r="BR2161" t="b">
        <v>0</v>
      </c>
      <c r="BT2161" t="b">
        <v>0</v>
      </c>
      <c r="BW2161" t="s">
        <v>97</v>
      </c>
      <c r="BX2161" t="b">
        <v>0</v>
      </c>
      <c r="BY2161" s="2">
        <v>44376.857569444444</v>
      </c>
      <c r="BZ2161" t="s">
        <v>265</v>
      </c>
      <c r="CB2161" t="b">
        <v>0</v>
      </c>
      <c r="CC2161" t="b">
        <v>0</v>
      </c>
      <c r="CI2161">
        <v>0</v>
      </c>
      <c r="CJ2161">
        <v>0</v>
      </c>
      <c r="CK2161">
        <f>YEAR(tbl_Opportunity[[#This Row],[Close Date]])</f>
        <v>2021</v>
      </c>
    </row>
    <row r="2162" spans="1:89">
      <c r="A2162" t="s">
        <v>6086</v>
      </c>
      <c r="B2162" t="b">
        <v>0</v>
      </c>
      <c r="D2162" t="b">
        <v>0</v>
      </c>
      <c r="E2162" t="s">
        <v>2882</v>
      </c>
      <c r="H2162" s="1">
        <v>44074</v>
      </c>
      <c r="I2162" t="b">
        <v>1</v>
      </c>
      <c r="J2162" t="s">
        <v>193</v>
      </c>
      <c r="L2162" t="s">
        <v>6087</v>
      </c>
      <c r="O2162" t="s">
        <v>272</v>
      </c>
      <c r="P2162" t="b">
        <v>1</v>
      </c>
      <c r="Q2162" s="2">
        <v>43531.896562499998</v>
      </c>
      <c r="R2162" s="1"/>
      <c r="S2162" t="b">
        <v>0</v>
      </c>
      <c r="U2162" s="1"/>
      <c r="V2162" t="b">
        <v>0</v>
      </c>
      <c r="W2162" s="1">
        <v>43891</v>
      </c>
      <c r="X2162">
        <v>3</v>
      </c>
      <c r="Y2162">
        <v>2020</v>
      </c>
      <c r="Z2162" t="s">
        <v>90</v>
      </c>
      <c r="AA2162" t="s">
        <v>90</v>
      </c>
      <c r="AB2162" t="b">
        <v>0</v>
      </c>
      <c r="AC2162" t="b">
        <v>0</v>
      </c>
      <c r="AE2162" t="b">
        <v>0</v>
      </c>
      <c r="AF2162" t="b">
        <v>0</v>
      </c>
      <c r="AG2162" t="b">
        <v>0</v>
      </c>
      <c r="AH2162" t="s">
        <v>4366</v>
      </c>
      <c r="AI2162" t="b">
        <v>0</v>
      </c>
      <c r="AK2162" t="b">
        <v>0</v>
      </c>
      <c r="AL2162" s="1">
        <v>43927</v>
      </c>
      <c r="AM2162" t="s">
        <v>162</v>
      </c>
      <c r="AN2162" s="2">
        <v>44296.959062499998</v>
      </c>
      <c r="AP2162" s="2">
        <v>43950.725358796299</v>
      </c>
      <c r="AQ2162" s="1"/>
      <c r="AS2162" t="b">
        <v>0</v>
      </c>
      <c r="AV2162" t="s">
        <v>176</v>
      </c>
      <c r="AY2162" t="s">
        <v>236</v>
      </c>
      <c r="AZ2162" t="s">
        <v>3105</v>
      </c>
      <c r="BB2162" t="s">
        <v>6088</v>
      </c>
      <c r="BD2162" t="b">
        <v>0</v>
      </c>
      <c r="BF2162" t="s">
        <v>6089</v>
      </c>
      <c r="BH2162" t="s">
        <v>2393</v>
      </c>
      <c r="BI2162" t="s">
        <v>1668</v>
      </c>
      <c r="BL2162" t="s">
        <v>6087</v>
      </c>
      <c r="BM2162" t="s">
        <v>202</v>
      </c>
      <c r="BN2162" t="s">
        <v>203</v>
      </c>
      <c r="BQ2162" t="s">
        <v>204</v>
      </c>
      <c r="BR2162" t="b">
        <v>0</v>
      </c>
      <c r="BT2162" t="b">
        <v>0</v>
      </c>
      <c r="BW2162" t="s">
        <v>97</v>
      </c>
      <c r="BX2162" t="b">
        <v>0</v>
      </c>
      <c r="BY2162" s="2">
        <v>44376.857569444444</v>
      </c>
      <c r="BZ2162" t="s">
        <v>314</v>
      </c>
      <c r="CB2162" t="b">
        <v>0</v>
      </c>
      <c r="CC2162" t="b">
        <v>0</v>
      </c>
      <c r="CI2162">
        <v>0</v>
      </c>
      <c r="CJ2162">
        <v>0</v>
      </c>
      <c r="CK2162">
        <f>YEAR(tbl_Opportunity[[#This Row],[Close Date]])</f>
        <v>2020</v>
      </c>
    </row>
    <row r="2163" spans="1:89">
      <c r="A2163" t="s">
        <v>1261</v>
      </c>
      <c r="B2163" t="b">
        <v>0</v>
      </c>
      <c r="D2163" t="b">
        <v>0</v>
      </c>
      <c r="H2163" s="1">
        <v>44469</v>
      </c>
      <c r="I2163" t="b">
        <v>1</v>
      </c>
      <c r="J2163" t="s">
        <v>235</v>
      </c>
      <c r="L2163" t="s">
        <v>6090</v>
      </c>
      <c r="M2163" t="s">
        <v>3275</v>
      </c>
      <c r="N2163" t="s">
        <v>345</v>
      </c>
      <c r="O2163" t="s">
        <v>375</v>
      </c>
      <c r="P2163" t="b">
        <v>1</v>
      </c>
      <c r="Q2163" s="2">
        <v>43955.551655092589</v>
      </c>
      <c r="R2163" s="1"/>
      <c r="S2163" t="b">
        <v>0</v>
      </c>
      <c r="U2163" s="1"/>
      <c r="V2163" t="b">
        <v>0</v>
      </c>
      <c r="W2163" s="1">
        <v>44256</v>
      </c>
      <c r="X2163">
        <v>3</v>
      </c>
      <c r="Y2163">
        <v>2021</v>
      </c>
      <c r="Z2163" t="s">
        <v>90</v>
      </c>
      <c r="AA2163" t="s">
        <v>90</v>
      </c>
      <c r="AB2163" t="b">
        <v>0</v>
      </c>
      <c r="AC2163" t="b">
        <v>0</v>
      </c>
      <c r="AE2163" t="b">
        <v>0</v>
      </c>
      <c r="AF2163" t="b">
        <v>0</v>
      </c>
      <c r="AG2163" t="b">
        <v>0</v>
      </c>
      <c r="AH2163" t="s">
        <v>4366</v>
      </c>
      <c r="AI2163" t="b">
        <v>0</v>
      </c>
      <c r="AJ2163" t="s">
        <v>462</v>
      </c>
      <c r="AK2163" t="b">
        <v>0</v>
      </c>
      <c r="AL2163" s="1">
        <v>44181</v>
      </c>
      <c r="AM2163" t="s">
        <v>162</v>
      </c>
      <c r="AN2163" s="2">
        <v>44296.959062499998</v>
      </c>
      <c r="AP2163" s="2">
        <v>44181.681076388886</v>
      </c>
      <c r="AQ2163" s="1"/>
      <c r="AS2163" t="b">
        <v>0</v>
      </c>
      <c r="AV2163" t="s">
        <v>93</v>
      </c>
      <c r="AY2163" t="s">
        <v>236</v>
      </c>
      <c r="BB2163" t="s">
        <v>6091</v>
      </c>
      <c r="BD2163" t="b">
        <v>0</v>
      </c>
      <c r="BH2163" t="s">
        <v>375</v>
      </c>
      <c r="BJ2163" t="s">
        <v>216</v>
      </c>
      <c r="BL2163" t="s">
        <v>6090</v>
      </c>
      <c r="BM2163" t="s">
        <v>202</v>
      </c>
      <c r="BN2163" t="s">
        <v>203</v>
      </c>
      <c r="BQ2163" t="s">
        <v>204</v>
      </c>
      <c r="BR2163" t="b">
        <v>0</v>
      </c>
      <c r="BT2163" t="b">
        <v>0</v>
      </c>
      <c r="BW2163" t="s">
        <v>97</v>
      </c>
      <c r="BX2163" t="b">
        <v>0</v>
      </c>
      <c r="BY2163" s="2">
        <v>44376.857581018521</v>
      </c>
      <c r="BZ2163" t="s">
        <v>377</v>
      </c>
      <c r="CB2163" t="b">
        <v>0</v>
      </c>
      <c r="CC2163" t="b">
        <v>0</v>
      </c>
      <c r="CF2163">
        <v>93085</v>
      </c>
      <c r="CH2163">
        <v>0</v>
      </c>
      <c r="CI2163">
        <v>0</v>
      </c>
      <c r="CJ2163">
        <v>0</v>
      </c>
      <c r="CK2163">
        <f>YEAR(tbl_Opportunity[[#This Row],[Close Date]])</f>
        <v>2021</v>
      </c>
    </row>
    <row r="2164" spans="1:89">
      <c r="A2164" t="s">
        <v>627</v>
      </c>
      <c r="B2164" t="b">
        <v>0</v>
      </c>
      <c r="D2164" t="b">
        <v>0</v>
      </c>
      <c r="E2164" t="s">
        <v>3126</v>
      </c>
      <c r="H2164" s="1">
        <v>43830</v>
      </c>
      <c r="I2164" t="b">
        <v>1</v>
      </c>
      <c r="J2164" t="s">
        <v>235</v>
      </c>
      <c r="O2164" t="s">
        <v>215</v>
      </c>
      <c r="P2164" t="b">
        <v>1</v>
      </c>
      <c r="Q2164" s="2">
        <v>43628.746238425927</v>
      </c>
      <c r="R2164" s="1"/>
      <c r="S2164" t="b">
        <v>0</v>
      </c>
      <c r="U2164" s="1"/>
      <c r="V2164" t="b">
        <v>0</v>
      </c>
      <c r="W2164" s="1">
        <v>43556</v>
      </c>
      <c r="X2164">
        <v>4</v>
      </c>
      <c r="Y2164">
        <v>2019</v>
      </c>
      <c r="Z2164" t="s">
        <v>90</v>
      </c>
      <c r="AA2164" t="s">
        <v>90</v>
      </c>
      <c r="AB2164" t="b">
        <v>0</v>
      </c>
      <c r="AC2164" t="b">
        <v>0</v>
      </c>
      <c r="AE2164" t="b">
        <v>0</v>
      </c>
      <c r="AF2164" t="b">
        <v>0</v>
      </c>
      <c r="AG2164" t="b">
        <v>0</v>
      </c>
      <c r="AH2164" t="s">
        <v>4366</v>
      </c>
      <c r="AI2164" t="b">
        <v>0</v>
      </c>
      <c r="AK2164" t="b">
        <v>0</v>
      </c>
      <c r="AL2164" s="1"/>
      <c r="AM2164" t="s">
        <v>162</v>
      </c>
      <c r="AN2164" s="2">
        <v>44297.837673611109</v>
      </c>
      <c r="AP2164" s="2">
        <v>43735.73201388889</v>
      </c>
      <c r="AQ2164" s="1"/>
      <c r="AS2164" t="b">
        <v>0</v>
      </c>
      <c r="AV2164" t="s">
        <v>213</v>
      </c>
      <c r="BB2164" t="s">
        <v>6092</v>
      </c>
      <c r="BD2164" t="b">
        <v>0</v>
      </c>
      <c r="BH2164" t="s">
        <v>215</v>
      </c>
      <c r="BL2164" t="s">
        <v>1678</v>
      </c>
      <c r="BM2164" t="s">
        <v>202</v>
      </c>
      <c r="BN2164" t="s">
        <v>2414</v>
      </c>
      <c r="BQ2164" t="s">
        <v>204</v>
      </c>
      <c r="BR2164" t="b">
        <v>0</v>
      </c>
      <c r="BT2164" t="b">
        <v>0</v>
      </c>
      <c r="BW2164" t="s">
        <v>97</v>
      </c>
      <c r="BX2164" t="b">
        <v>0</v>
      </c>
      <c r="BY2164" s="2">
        <v>44376.857569444444</v>
      </c>
      <c r="BZ2164" t="s">
        <v>217</v>
      </c>
      <c r="CB2164" t="b">
        <v>0</v>
      </c>
      <c r="CC2164" t="b">
        <v>0</v>
      </c>
      <c r="CI2164">
        <v>0</v>
      </c>
      <c r="CJ2164">
        <v>0</v>
      </c>
      <c r="CK2164">
        <f>YEAR(tbl_Opportunity[[#This Row],[Close Date]])</f>
        <v>2019</v>
      </c>
    </row>
    <row r="2165" spans="1:89">
      <c r="A2165" t="s">
        <v>6093</v>
      </c>
      <c r="B2165" t="b">
        <v>0</v>
      </c>
      <c r="D2165" t="b">
        <v>0</v>
      </c>
      <c r="E2165" t="s">
        <v>3126</v>
      </c>
      <c r="H2165" s="1">
        <v>43830</v>
      </c>
      <c r="I2165" t="b">
        <v>1</v>
      </c>
      <c r="J2165" t="s">
        <v>1504</v>
      </c>
      <c r="L2165" t="s">
        <v>6094</v>
      </c>
      <c r="O2165" t="s">
        <v>215</v>
      </c>
      <c r="P2165" t="b">
        <v>1</v>
      </c>
      <c r="Q2165" s="2">
        <v>43628.739837962959</v>
      </c>
      <c r="R2165" s="1"/>
      <c r="S2165" t="b">
        <v>0</v>
      </c>
      <c r="U2165" s="1"/>
      <c r="V2165" t="b">
        <v>0</v>
      </c>
      <c r="W2165" s="1">
        <v>43556</v>
      </c>
      <c r="X2165">
        <v>4</v>
      </c>
      <c r="Y2165">
        <v>2019</v>
      </c>
      <c r="Z2165" t="s">
        <v>90</v>
      </c>
      <c r="AA2165" t="s">
        <v>90</v>
      </c>
      <c r="AB2165" t="b">
        <v>0</v>
      </c>
      <c r="AC2165" t="b">
        <v>0</v>
      </c>
      <c r="AE2165" t="b">
        <v>0</v>
      </c>
      <c r="AF2165" t="b">
        <v>0</v>
      </c>
      <c r="AG2165" t="b">
        <v>0</v>
      </c>
      <c r="AH2165" t="s">
        <v>4366</v>
      </c>
      <c r="AI2165" t="b">
        <v>0</v>
      </c>
      <c r="AK2165" t="b">
        <v>0</v>
      </c>
      <c r="AL2165" s="1"/>
      <c r="AM2165" t="s">
        <v>162</v>
      </c>
      <c r="AN2165" s="2">
        <v>44297.837673611109</v>
      </c>
      <c r="AP2165" s="2">
        <v>43761.254641203705</v>
      </c>
      <c r="AQ2165" s="1"/>
      <c r="AS2165" t="b">
        <v>0</v>
      </c>
      <c r="AV2165" t="s">
        <v>213</v>
      </c>
      <c r="BB2165" t="s">
        <v>6095</v>
      </c>
      <c r="BD2165" t="b">
        <v>0</v>
      </c>
      <c r="BH2165" t="s">
        <v>4222</v>
      </c>
      <c r="BL2165" t="s">
        <v>6094</v>
      </c>
      <c r="BM2165" t="s">
        <v>202</v>
      </c>
      <c r="BN2165" t="s">
        <v>2414</v>
      </c>
      <c r="BQ2165" t="s">
        <v>204</v>
      </c>
      <c r="BR2165" t="b">
        <v>0</v>
      </c>
      <c r="BT2165" t="b">
        <v>0</v>
      </c>
      <c r="BW2165" t="s">
        <v>97</v>
      </c>
      <c r="BX2165" t="b">
        <v>0</v>
      </c>
      <c r="BY2165" s="2">
        <v>44376.857569444444</v>
      </c>
      <c r="CB2165" t="b">
        <v>0</v>
      </c>
      <c r="CC2165" t="b">
        <v>0</v>
      </c>
      <c r="CI2165">
        <v>0</v>
      </c>
      <c r="CJ2165">
        <v>0</v>
      </c>
      <c r="CK2165">
        <f>YEAR(tbl_Opportunity[[#This Row],[Close Date]])</f>
        <v>2019</v>
      </c>
    </row>
    <row r="2166" spans="1:89">
      <c r="A2166" t="s">
        <v>1033</v>
      </c>
      <c r="B2166" t="b">
        <v>0</v>
      </c>
      <c r="D2166" t="b">
        <v>0</v>
      </c>
      <c r="E2166" t="s">
        <v>3126</v>
      </c>
      <c r="H2166" s="1">
        <v>43830</v>
      </c>
      <c r="I2166" t="b">
        <v>1</v>
      </c>
      <c r="J2166" t="s">
        <v>111</v>
      </c>
      <c r="L2166" t="s">
        <v>6096</v>
      </c>
      <c r="O2166" t="s">
        <v>215</v>
      </c>
      <c r="P2166" t="b">
        <v>1</v>
      </c>
      <c r="Q2166" s="2">
        <v>43628.740949074076</v>
      </c>
      <c r="R2166" s="1"/>
      <c r="S2166" t="b">
        <v>0</v>
      </c>
      <c r="U2166" s="1"/>
      <c r="V2166" t="b">
        <v>0</v>
      </c>
      <c r="W2166" s="1">
        <v>43556</v>
      </c>
      <c r="X2166">
        <v>4</v>
      </c>
      <c r="Y2166">
        <v>2019</v>
      </c>
      <c r="Z2166" t="s">
        <v>90</v>
      </c>
      <c r="AA2166" t="s">
        <v>90</v>
      </c>
      <c r="AB2166" t="b">
        <v>0</v>
      </c>
      <c r="AC2166" t="b">
        <v>0</v>
      </c>
      <c r="AE2166" t="b">
        <v>0</v>
      </c>
      <c r="AF2166" t="b">
        <v>0</v>
      </c>
      <c r="AG2166" t="b">
        <v>0</v>
      </c>
      <c r="AH2166" t="s">
        <v>4366</v>
      </c>
      <c r="AI2166" t="b">
        <v>0</v>
      </c>
      <c r="AK2166" t="b">
        <v>0</v>
      </c>
      <c r="AL2166" s="1"/>
      <c r="AM2166" t="s">
        <v>162</v>
      </c>
      <c r="AN2166" s="2">
        <v>44297.837673611109</v>
      </c>
      <c r="AP2166" s="2">
        <v>43761.611018518517</v>
      </c>
      <c r="AQ2166" s="1"/>
      <c r="AS2166" t="b">
        <v>0</v>
      </c>
      <c r="AV2166" t="s">
        <v>213</v>
      </c>
      <c r="BB2166" t="s">
        <v>6097</v>
      </c>
      <c r="BD2166" t="b">
        <v>0</v>
      </c>
      <c r="BH2166" t="s">
        <v>4222</v>
      </c>
      <c r="BL2166" t="s">
        <v>6096</v>
      </c>
      <c r="BM2166" t="s">
        <v>202</v>
      </c>
      <c r="BN2166" t="s">
        <v>2414</v>
      </c>
      <c r="BQ2166" t="s">
        <v>204</v>
      </c>
      <c r="BR2166" t="b">
        <v>0</v>
      </c>
      <c r="BT2166" t="b">
        <v>0</v>
      </c>
      <c r="BW2166" t="s">
        <v>97</v>
      </c>
      <c r="BX2166" t="b">
        <v>0</v>
      </c>
      <c r="BY2166" s="2">
        <v>44376.857569444444</v>
      </c>
      <c r="CB2166" t="b">
        <v>0</v>
      </c>
      <c r="CC2166" t="b">
        <v>0</v>
      </c>
      <c r="CI2166">
        <v>0</v>
      </c>
      <c r="CJ2166">
        <v>0</v>
      </c>
      <c r="CK2166">
        <f>YEAR(tbl_Opportunity[[#This Row],[Close Date]])</f>
        <v>2019</v>
      </c>
    </row>
    <row r="2167" spans="1:89">
      <c r="A2167" t="s">
        <v>5753</v>
      </c>
      <c r="B2167" t="b">
        <v>0</v>
      </c>
      <c r="D2167" t="b">
        <v>0</v>
      </c>
      <c r="E2167" t="s">
        <v>3126</v>
      </c>
      <c r="H2167" s="1">
        <v>43830</v>
      </c>
      <c r="I2167" t="b">
        <v>1</v>
      </c>
      <c r="J2167" t="s">
        <v>111</v>
      </c>
      <c r="L2167" t="s">
        <v>6098</v>
      </c>
      <c r="O2167" t="s">
        <v>215</v>
      </c>
      <c r="P2167" t="b">
        <v>1</v>
      </c>
      <c r="Q2167" s="2">
        <v>43628.75277777778</v>
      </c>
      <c r="R2167" s="1"/>
      <c r="S2167" t="b">
        <v>0</v>
      </c>
      <c r="U2167" s="1"/>
      <c r="V2167" t="b">
        <v>0</v>
      </c>
      <c r="W2167" s="1">
        <v>43556</v>
      </c>
      <c r="X2167">
        <v>4</v>
      </c>
      <c r="Y2167">
        <v>2019</v>
      </c>
      <c r="Z2167" t="s">
        <v>90</v>
      </c>
      <c r="AA2167" t="s">
        <v>90</v>
      </c>
      <c r="AB2167" t="b">
        <v>0</v>
      </c>
      <c r="AC2167" t="b">
        <v>0</v>
      </c>
      <c r="AE2167" t="b">
        <v>0</v>
      </c>
      <c r="AF2167" t="b">
        <v>0</v>
      </c>
      <c r="AG2167" t="b">
        <v>0</v>
      </c>
      <c r="AH2167" t="s">
        <v>4366</v>
      </c>
      <c r="AI2167" t="b">
        <v>0</v>
      </c>
      <c r="AK2167" t="b">
        <v>0</v>
      </c>
      <c r="AL2167" s="1"/>
      <c r="AM2167" t="s">
        <v>162</v>
      </c>
      <c r="AN2167" s="2">
        <v>44297.837673611109</v>
      </c>
      <c r="AP2167" s="2">
        <v>43761.28056712963</v>
      </c>
      <c r="AQ2167" s="1"/>
      <c r="AS2167" t="b">
        <v>0</v>
      </c>
      <c r="AV2167" t="s">
        <v>213</v>
      </c>
      <c r="BB2167" t="s">
        <v>6099</v>
      </c>
      <c r="BD2167" t="b">
        <v>0</v>
      </c>
      <c r="BH2167" t="s">
        <v>4222</v>
      </c>
      <c r="BL2167" t="s">
        <v>6098</v>
      </c>
      <c r="BM2167" t="s">
        <v>202</v>
      </c>
      <c r="BN2167" t="s">
        <v>2414</v>
      </c>
      <c r="BQ2167" t="s">
        <v>204</v>
      </c>
      <c r="BR2167" t="b">
        <v>0</v>
      </c>
      <c r="BT2167" t="b">
        <v>0</v>
      </c>
      <c r="BW2167" t="s">
        <v>97</v>
      </c>
      <c r="BX2167" t="b">
        <v>0</v>
      </c>
      <c r="BY2167" s="2">
        <v>44376.857569444444</v>
      </c>
      <c r="CB2167" t="b">
        <v>0</v>
      </c>
      <c r="CC2167" t="b">
        <v>0</v>
      </c>
      <c r="CI2167">
        <v>0</v>
      </c>
      <c r="CJ2167">
        <v>0</v>
      </c>
      <c r="CK2167">
        <f>YEAR(tbl_Opportunity[[#This Row],[Close Date]])</f>
        <v>2019</v>
      </c>
    </row>
    <row r="2168" spans="1:89">
      <c r="A2168" t="s">
        <v>6100</v>
      </c>
      <c r="B2168" t="b">
        <v>0</v>
      </c>
      <c r="D2168" t="b">
        <v>0</v>
      </c>
      <c r="E2168" t="s">
        <v>3126</v>
      </c>
      <c r="H2168" s="1">
        <v>43830</v>
      </c>
      <c r="I2168" t="b">
        <v>1</v>
      </c>
      <c r="J2168" t="s">
        <v>111</v>
      </c>
      <c r="L2168" t="s">
        <v>6101</v>
      </c>
      <c r="O2168" t="s">
        <v>215</v>
      </c>
      <c r="P2168" t="b">
        <v>1</v>
      </c>
      <c r="Q2168" s="2">
        <v>43633.090196759258</v>
      </c>
      <c r="R2168" s="1"/>
      <c r="S2168" t="b">
        <v>0</v>
      </c>
      <c r="U2168" s="1"/>
      <c r="V2168" t="b">
        <v>0</v>
      </c>
      <c r="W2168" s="1">
        <v>43556</v>
      </c>
      <c r="X2168">
        <v>4</v>
      </c>
      <c r="Y2168">
        <v>2019</v>
      </c>
      <c r="Z2168" t="s">
        <v>90</v>
      </c>
      <c r="AA2168" t="s">
        <v>90</v>
      </c>
      <c r="AB2168" t="b">
        <v>0</v>
      </c>
      <c r="AC2168" t="b">
        <v>0</v>
      </c>
      <c r="AE2168" t="b">
        <v>0</v>
      </c>
      <c r="AF2168" t="b">
        <v>0</v>
      </c>
      <c r="AG2168" t="b">
        <v>0</v>
      </c>
      <c r="AH2168" t="s">
        <v>4366</v>
      </c>
      <c r="AI2168" t="b">
        <v>0</v>
      </c>
      <c r="AK2168" t="b">
        <v>0</v>
      </c>
      <c r="AL2168" s="1"/>
      <c r="AM2168" t="s">
        <v>162</v>
      </c>
      <c r="AN2168" s="2">
        <v>44297.837673611109</v>
      </c>
      <c r="AP2168" s="2">
        <v>43761.616400462961</v>
      </c>
      <c r="AQ2168" s="1"/>
      <c r="AS2168" t="b">
        <v>0</v>
      </c>
      <c r="AV2168" t="s">
        <v>213</v>
      </c>
      <c r="BB2168" t="s">
        <v>6102</v>
      </c>
      <c r="BD2168" t="b">
        <v>0</v>
      </c>
      <c r="BH2168" t="s">
        <v>4222</v>
      </c>
      <c r="BL2168" t="s">
        <v>6101</v>
      </c>
      <c r="BM2168" t="s">
        <v>202</v>
      </c>
      <c r="BN2168" t="s">
        <v>2414</v>
      </c>
      <c r="BQ2168" t="s">
        <v>204</v>
      </c>
      <c r="BR2168" t="b">
        <v>0</v>
      </c>
      <c r="BT2168" t="b">
        <v>0</v>
      </c>
      <c r="BW2168" t="s">
        <v>97</v>
      </c>
      <c r="BX2168" t="b">
        <v>0</v>
      </c>
      <c r="BY2168" s="2">
        <v>44376.857569444444</v>
      </c>
      <c r="CB2168" t="b">
        <v>0</v>
      </c>
      <c r="CC2168" t="b">
        <v>0</v>
      </c>
      <c r="CI2168">
        <v>0</v>
      </c>
      <c r="CJ2168">
        <v>0</v>
      </c>
      <c r="CK2168">
        <f>YEAR(tbl_Opportunity[[#This Row],[Close Date]])</f>
        <v>2019</v>
      </c>
    </row>
    <row r="2169" spans="1:89">
      <c r="A2169" t="s">
        <v>6100</v>
      </c>
      <c r="B2169" t="b">
        <v>0</v>
      </c>
      <c r="D2169" t="b">
        <v>0</v>
      </c>
      <c r="E2169" t="s">
        <v>3126</v>
      </c>
      <c r="H2169" s="1">
        <v>43830</v>
      </c>
      <c r="I2169" t="b">
        <v>1</v>
      </c>
      <c r="J2169" t="s">
        <v>111</v>
      </c>
      <c r="L2169" t="s">
        <v>6103</v>
      </c>
      <c r="O2169" t="s">
        <v>215</v>
      </c>
      <c r="P2169" t="b">
        <v>1</v>
      </c>
      <c r="Q2169" s="2">
        <v>43633.09097222222</v>
      </c>
      <c r="R2169" s="1"/>
      <c r="S2169" t="b">
        <v>0</v>
      </c>
      <c r="U2169" s="1"/>
      <c r="V2169" t="b">
        <v>0</v>
      </c>
      <c r="W2169" s="1">
        <v>43556</v>
      </c>
      <c r="X2169">
        <v>4</v>
      </c>
      <c r="Y2169">
        <v>2019</v>
      </c>
      <c r="Z2169" t="s">
        <v>90</v>
      </c>
      <c r="AA2169" t="s">
        <v>90</v>
      </c>
      <c r="AB2169" t="b">
        <v>0</v>
      </c>
      <c r="AC2169" t="b">
        <v>0</v>
      </c>
      <c r="AE2169" t="b">
        <v>0</v>
      </c>
      <c r="AF2169" t="b">
        <v>0</v>
      </c>
      <c r="AG2169" t="b">
        <v>0</v>
      </c>
      <c r="AH2169" t="s">
        <v>4366</v>
      </c>
      <c r="AI2169" t="b">
        <v>0</v>
      </c>
      <c r="AK2169" t="b">
        <v>0</v>
      </c>
      <c r="AL2169" s="1"/>
      <c r="AM2169" t="s">
        <v>162</v>
      </c>
      <c r="AN2169" s="2">
        <v>44297.837673611109</v>
      </c>
      <c r="AP2169" s="2">
        <v>43761.616203703707</v>
      </c>
      <c r="AQ2169" s="1"/>
      <c r="AS2169" t="b">
        <v>0</v>
      </c>
      <c r="AV2169" t="s">
        <v>213</v>
      </c>
      <c r="BB2169" t="s">
        <v>6104</v>
      </c>
      <c r="BD2169" t="b">
        <v>0</v>
      </c>
      <c r="BH2169" t="s">
        <v>4222</v>
      </c>
      <c r="BL2169" t="s">
        <v>6103</v>
      </c>
      <c r="BM2169" t="s">
        <v>202</v>
      </c>
      <c r="BN2169" t="s">
        <v>2414</v>
      </c>
      <c r="BQ2169" t="s">
        <v>204</v>
      </c>
      <c r="BR2169" t="b">
        <v>0</v>
      </c>
      <c r="BT2169" t="b">
        <v>0</v>
      </c>
      <c r="BW2169" t="s">
        <v>97</v>
      </c>
      <c r="BX2169" t="b">
        <v>0</v>
      </c>
      <c r="BY2169" s="2">
        <v>44376.857569444444</v>
      </c>
      <c r="CB2169" t="b">
        <v>0</v>
      </c>
      <c r="CC2169" t="b">
        <v>0</v>
      </c>
      <c r="CI2169">
        <v>0</v>
      </c>
      <c r="CJ2169">
        <v>0</v>
      </c>
      <c r="CK2169">
        <f>YEAR(tbl_Opportunity[[#This Row],[Close Date]])</f>
        <v>2019</v>
      </c>
    </row>
    <row r="2170" spans="1:89">
      <c r="A2170" t="s">
        <v>6105</v>
      </c>
      <c r="B2170" t="b">
        <v>0</v>
      </c>
      <c r="D2170" t="b">
        <v>0</v>
      </c>
      <c r="E2170" t="s">
        <v>3126</v>
      </c>
      <c r="H2170" s="1">
        <v>44196</v>
      </c>
      <c r="I2170" t="b">
        <v>1</v>
      </c>
      <c r="J2170" t="s">
        <v>140</v>
      </c>
      <c r="L2170" t="s">
        <v>6106</v>
      </c>
      <c r="O2170" t="s">
        <v>215</v>
      </c>
      <c r="P2170" t="b">
        <v>1</v>
      </c>
      <c r="Q2170" s="2">
        <v>43633.094618055555</v>
      </c>
      <c r="R2170" s="1"/>
      <c r="S2170" t="b">
        <v>0</v>
      </c>
      <c r="U2170" s="1"/>
      <c r="V2170" t="b">
        <v>0</v>
      </c>
      <c r="W2170" s="1">
        <v>43922</v>
      </c>
      <c r="X2170">
        <v>4</v>
      </c>
      <c r="Y2170">
        <v>2020</v>
      </c>
      <c r="Z2170" t="s">
        <v>90</v>
      </c>
      <c r="AA2170" t="s">
        <v>90</v>
      </c>
      <c r="AB2170" t="b">
        <v>0</v>
      </c>
      <c r="AC2170" t="b">
        <v>0</v>
      </c>
      <c r="AE2170" t="b">
        <v>0</v>
      </c>
      <c r="AF2170" t="b">
        <v>0</v>
      </c>
      <c r="AG2170" t="b">
        <v>0</v>
      </c>
      <c r="AH2170" t="s">
        <v>4366</v>
      </c>
      <c r="AI2170" t="b">
        <v>0</v>
      </c>
      <c r="AK2170" t="b">
        <v>0</v>
      </c>
      <c r="AL2170" s="1"/>
      <c r="AM2170" t="s">
        <v>162</v>
      </c>
      <c r="AN2170" s="2">
        <v>44297.837673611109</v>
      </c>
      <c r="AP2170" s="2">
        <v>43767.790601851855</v>
      </c>
      <c r="AQ2170" s="1"/>
      <c r="AS2170" t="b">
        <v>0</v>
      </c>
      <c r="AV2170" t="s">
        <v>213</v>
      </c>
      <c r="BB2170" t="s">
        <v>6107</v>
      </c>
      <c r="BD2170" t="b">
        <v>0</v>
      </c>
      <c r="BH2170" t="s">
        <v>4222</v>
      </c>
      <c r="BL2170" t="s">
        <v>6106</v>
      </c>
      <c r="BM2170" t="s">
        <v>202</v>
      </c>
      <c r="BN2170" t="s">
        <v>2414</v>
      </c>
      <c r="BQ2170" t="s">
        <v>204</v>
      </c>
      <c r="BR2170" t="b">
        <v>0</v>
      </c>
      <c r="BT2170" t="b">
        <v>0</v>
      </c>
      <c r="BW2170" t="s">
        <v>97</v>
      </c>
      <c r="BX2170" t="b">
        <v>0</v>
      </c>
      <c r="BY2170" s="2">
        <v>44376.857569444444</v>
      </c>
      <c r="CB2170" t="b">
        <v>0</v>
      </c>
      <c r="CC2170" t="b">
        <v>0</v>
      </c>
      <c r="CI2170">
        <v>0</v>
      </c>
      <c r="CJ2170">
        <v>0</v>
      </c>
      <c r="CK2170">
        <f>YEAR(tbl_Opportunity[[#This Row],[Close Date]])</f>
        <v>2020</v>
      </c>
    </row>
    <row r="2171" spans="1:89">
      <c r="A2171" t="s">
        <v>6108</v>
      </c>
      <c r="B2171" t="b">
        <v>0</v>
      </c>
      <c r="D2171" t="b">
        <v>0</v>
      </c>
      <c r="E2171" t="s">
        <v>6015</v>
      </c>
      <c r="H2171" s="1">
        <v>44561</v>
      </c>
      <c r="I2171" t="b">
        <v>1</v>
      </c>
      <c r="J2171" t="s">
        <v>193</v>
      </c>
      <c r="L2171" t="s">
        <v>6109</v>
      </c>
      <c r="O2171" t="s">
        <v>194</v>
      </c>
      <c r="P2171" t="b">
        <v>1</v>
      </c>
      <c r="Q2171" s="2">
        <v>43698.584560185183</v>
      </c>
      <c r="R2171" s="1"/>
      <c r="S2171" t="b">
        <v>0</v>
      </c>
      <c r="U2171" s="1"/>
      <c r="V2171" t="b">
        <v>0</v>
      </c>
      <c r="W2171" s="1">
        <v>44287</v>
      </c>
      <c r="X2171">
        <v>4</v>
      </c>
      <c r="Y2171">
        <v>2021</v>
      </c>
      <c r="Z2171" t="s">
        <v>90</v>
      </c>
      <c r="AA2171" t="s">
        <v>90</v>
      </c>
      <c r="AB2171" t="b">
        <v>0</v>
      </c>
      <c r="AC2171" t="b">
        <v>0</v>
      </c>
      <c r="AE2171" t="b">
        <v>0</v>
      </c>
      <c r="AF2171" t="b">
        <v>0</v>
      </c>
      <c r="AG2171" t="b">
        <v>0</v>
      </c>
      <c r="AH2171" t="s">
        <v>4366</v>
      </c>
      <c r="AI2171" t="b">
        <v>0</v>
      </c>
      <c r="AK2171" t="b">
        <v>0</v>
      </c>
      <c r="AL2171" s="1">
        <v>43497</v>
      </c>
      <c r="AM2171" t="s">
        <v>162</v>
      </c>
      <c r="AN2171" s="2">
        <v>44296.959062499998</v>
      </c>
      <c r="AP2171" s="2">
        <v>43969.743472222224</v>
      </c>
      <c r="AQ2171" s="1"/>
      <c r="AS2171" t="b">
        <v>0</v>
      </c>
      <c r="AV2171" t="s">
        <v>176</v>
      </c>
      <c r="BB2171" t="s">
        <v>6110</v>
      </c>
      <c r="BD2171" t="b">
        <v>0</v>
      </c>
      <c r="BH2171" t="s">
        <v>215</v>
      </c>
      <c r="BL2171" t="s">
        <v>6109</v>
      </c>
      <c r="BM2171" t="s">
        <v>202</v>
      </c>
      <c r="BN2171" t="s">
        <v>2414</v>
      </c>
      <c r="BQ2171" t="s">
        <v>204</v>
      </c>
      <c r="BR2171" t="b">
        <v>0</v>
      </c>
      <c r="BT2171" t="b">
        <v>0</v>
      </c>
      <c r="BW2171" t="s">
        <v>97</v>
      </c>
      <c r="BX2171" t="b">
        <v>0</v>
      </c>
      <c r="BY2171" s="2">
        <v>44376.857569444444</v>
      </c>
      <c r="BZ2171" t="s">
        <v>217</v>
      </c>
      <c r="CB2171" t="b">
        <v>0</v>
      </c>
      <c r="CC2171" t="b">
        <v>0</v>
      </c>
      <c r="CI2171">
        <v>0</v>
      </c>
      <c r="CJ2171">
        <v>0</v>
      </c>
      <c r="CK2171">
        <f>YEAR(tbl_Opportunity[[#This Row],[Close Date]])</f>
        <v>2021</v>
      </c>
    </row>
    <row r="2172" spans="1:89">
      <c r="A2172" t="s">
        <v>6111</v>
      </c>
      <c r="B2172" t="b">
        <v>0</v>
      </c>
      <c r="D2172" t="b">
        <v>0</v>
      </c>
      <c r="H2172" s="1">
        <v>44162</v>
      </c>
      <c r="I2172" t="b">
        <v>1</v>
      </c>
      <c r="J2172" t="s">
        <v>105</v>
      </c>
      <c r="L2172" t="s">
        <v>6112</v>
      </c>
      <c r="O2172" t="s">
        <v>215</v>
      </c>
      <c r="P2172" t="b">
        <v>1</v>
      </c>
      <c r="Q2172" s="2">
        <v>43980.724166666667</v>
      </c>
      <c r="R2172" s="1"/>
      <c r="S2172" t="b">
        <v>0</v>
      </c>
      <c r="U2172" s="1"/>
      <c r="V2172" t="b">
        <v>0</v>
      </c>
      <c r="W2172" s="1">
        <v>43922</v>
      </c>
      <c r="X2172">
        <v>4</v>
      </c>
      <c r="Y2172">
        <v>2020</v>
      </c>
      <c r="Z2172" t="s">
        <v>90</v>
      </c>
      <c r="AA2172" t="s">
        <v>90</v>
      </c>
      <c r="AB2172" t="b">
        <v>0</v>
      </c>
      <c r="AC2172" t="b">
        <v>0</v>
      </c>
      <c r="AE2172" t="b">
        <v>0</v>
      </c>
      <c r="AF2172" t="b">
        <v>0</v>
      </c>
      <c r="AG2172" t="b">
        <v>0</v>
      </c>
      <c r="AH2172" t="s">
        <v>4366</v>
      </c>
      <c r="AI2172" t="b">
        <v>0</v>
      </c>
      <c r="AK2172" t="b">
        <v>0</v>
      </c>
      <c r="AL2172" s="1">
        <v>44011</v>
      </c>
      <c r="AM2172" t="s">
        <v>162</v>
      </c>
      <c r="AN2172" s="2">
        <v>44297.856377314813</v>
      </c>
      <c r="AP2172" s="2">
        <v>44011.598425925928</v>
      </c>
      <c r="AQ2172" s="1"/>
      <c r="AS2172" t="b">
        <v>0</v>
      </c>
      <c r="AV2172" t="s">
        <v>93</v>
      </c>
      <c r="BB2172" t="s">
        <v>6113</v>
      </c>
      <c r="BD2172" t="b">
        <v>0</v>
      </c>
      <c r="BH2172" t="s">
        <v>215</v>
      </c>
      <c r="BJ2172" t="s">
        <v>216</v>
      </c>
      <c r="BL2172" t="s">
        <v>6112</v>
      </c>
      <c r="BM2172" t="s">
        <v>202</v>
      </c>
      <c r="BN2172" t="s">
        <v>2414</v>
      </c>
      <c r="BQ2172" t="s">
        <v>204</v>
      </c>
      <c r="BR2172" t="b">
        <v>0</v>
      </c>
      <c r="BT2172" t="b">
        <v>0</v>
      </c>
      <c r="BW2172" t="s">
        <v>97</v>
      </c>
      <c r="BX2172" t="b">
        <v>0</v>
      </c>
      <c r="BY2172" s="2">
        <v>44376.857581018521</v>
      </c>
      <c r="BZ2172" t="s">
        <v>217</v>
      </c>
      <c r="CB2172" t="b">
        <v>0</v>
      </c>
      <c r="CC2172" t="b">
        <v>0</v>
      </c>
      <c r="CI2172">
        <v>0</v>
      </c>
      <c r="CJ2172">
        <v>0</v>
      </c>
      <c r="CK2172">
        <f>YEAR(tbl_Opportunity[[#This Row],[Close Date]])</f>
        <v>2020</v>
      </c>
    </row>
    <row r="2173" spans="1:89">
      <c r="A2173" t="s">
        <v>489</v>
      </c>
      <c r="B2173" t="b">
        <v>0</v>
      </c>
      <c r="D2173" t="b">
        <v>0</v>
      </c>
      <c r="E2173" t="s">
        <v>2947</v>
      </c>
      <c r="H2173" s="1">
        <v>44547</v>
      </c>
      <c r="I2173" t="b">
        <v>1</v>
      </c>
      <c r="J2173" t="s">
        <v>105</v>
      </c>
      <c r="L2173" t="s">
        <v>6114</v>
      </c>
      <c r="O2173" t="s">
        <v>311</v>
      </c>
      <c r="P2173" t="b">
        <v>1</v>
      </c>
      <c r="Q2173" s="2">
        <v>44102.555625000001</v>
      </c>
      <c r="R2173" s="1"/>
      <c r="S2173" t="b">
        <v>0</v>
      </c>
      <c r="U2173" s="1"/>
      <c r="V2173" t="b">
        <v>0</v>
      </c>
      <c r="W2173" s="1">
        <v>44287</v>
      </c>
      <c r="X2173">
        <v>4</v>
      </c>
      <c r="Y2173">
        <v>2021</v>
      </c>
      <c r="Z2173" t="s">
        <v>90</v>
      </c>
      <c r="AA2173" t="s">
        <v>90</v>
      </c>
      <c r="AB2173" t="b">
        <v>0</v>
      </c>
      <c r="AC2173" t="b">
        <v>0</v>
      </c>
      <c r="AE2173" t="b">
        <v>0</v>
      </c>
      <c r="AF2173" t="b">
        <v>0</v>
      </c>
      <c r="AG2173" t="b">
        <v>0</v>
      </c>
      <c r="AH2173" t="s">
        <v>4366</v>
      </c>
      <c r="AI2173" t="b">
        <v>0</v>
      </c>
      <c r="AK2173" t="b">
        <v>0</v>
      </c>
      <c r="AL2173" s="1">
        <v>44138</v>
      </c>
      <c r="AM2173" t="s">
        <v>162</v>
      </c>
      <c r="AN2173" s="2">
        <v>44296.959062499998</v>
      </c>
      <c r="AP2173" s="2">
        <v>44133.712129629632</v>
      </c>
      <c r="AQ2173" s="1"/>
      <c r="AS2173" t="b">
        <v>0</v>
      </c>
      <c r="AV2173" t="s">
        <v>93</v>
      </c>
      <c r="BB2173" t="s">
        <v>6115</v>
      </c>
      <c r="BD2173" t="b">
        <v>0</v>
      </c>
      <c r="BE2173" t="s">
        <v>6116</v>
      </c>
      <c r="BH2173" t="s">
        <v>311</v>
      </c>
      <c r="BJ2173" t="s">
        <v>216</v>
      </c>
      <c r="BL2173" t="s">
        <v>6114</v>
      </c>
      <c r="BM2173" t="s">
        <v>202</v>
      </c>
      <c r="BN2173" t="s">
        <v>2414</v>
      </c>
      <c r="BQ2173" t="s">
        <v>204</v>
      </c>
      <c r="BR2173" t="b">
        <v>0</v>
      </c>
      <c r="BT2173" t="b">
        <v>0</v>
      </c>
      <c r="BW2173" t="s">
        <v>97</v>
      </c>
      <c r="BX2173" t="b">
        <v>0</v>
      </c>
      <c r="BY2173" s="2">
        <v>44376.857581018521</v>
      </c>
      <c r="BZ2173" t="s">
        <v>217</v>
      </c>
      <c r="CB2173" t="b">
        <v>0</v>
      </c>
      <c r="CC2173" t="b">
        <v>0</v>
      </c>
      <c r="CF2173">
        <v>152000</v>
      </c>
      <c r="CH2173">
        <v>0</v>
      </c>
      <c r="CI2173">
        <v>0</v>
      </c>
      <c r="CJ2173">
        <v>0</v>
      </c>
      <c r="CK2173">
        <f>YEAR(tbl_Opportunity[[#This Row],[Close Date]])</f>
        <v>2021</v>
      </c>
    </row>
    <row r="2174" spans="1:89">
      <c r="A2174" t="s">
        <v>6117</v>
      </c>
      <c r="B2174" t="b">
        <v>0</v>
      </c>
      <c r="D2174" t="b">
        <v>0</v>
      </c>
      <c r="H2174" s="1">
        <v>43830</v>
      </c>
      <c r="I2174" t="b">
        <v>1</v>
      </c>
      <c r="J2174" t="s">
        <v>105</v>
      </c>
      <c r="L2174" t="s">
        <v>6118</v>
      </c>
      <c r="O2174" t="s">
        <v>152</v>
      </c>
      <c r="P2174" t="b">
        <v>1</v>
      </c>
      <c r="Q2174" s="2">
        <v>43822.629155092596</v>
      </c>
      <c r="R2174" s="1"/>
      <c r="S2174" t="b">
        <v>0</v>
      </c>
      <c r="U2174" s="1"/>
      <c r="V2174" t="b">
        <v>0</v>
      </c>
      <c r="W2174" s="1">
        <v>43556</v>
      </c>
      <c r="X2174">
        <v>4</v>
      </c>
      <c r="Y2174">
        <v>2019</v>
      </c>
      <c r="Z2174" t="s">
        <v>90</v>
      </c>
      <c r="AA2174" t="s">
        <v>90</v>
      </c>
      <c r="AB2174" t="b">
        <v>0</v>
      </c>
      <c r="AC2174" t="b">
        <v>0</v>
      </c>
      <c r="AE2174" t="b">
        <v>0</v>
      </c>
      <c r="AF2174" t="b">
        <v>0</v>
      </c>
      <c r="AG2174" t="b">
        <v>0</v>
      </c>
      <c r="AH2174" t="s">
        <v>4366</v>
      </c>
      <c r="AI2174" t="b">
        <v>0</v>
      </c>
      <c r="AK2174" t="b">
        <v>0</v>
      </c>
      <c r="AL2174" s="1"/>
      <c r="AM2174" t="s">
        <v>162</v>
      </c>
      <c r="AN2174" s="2">
        <v>44296.959062499998</v>
      </c>
      <c r="AP2174" s="2">
        <v>43871.733900462961</v>
      </c>
      <c r="AQ2174" s="1"/>
      <c r="AS2174" t="b">
        <v>0</v>
      </c>
      <c r="AV2174" t="s">
        <v>93</v>
      </c>
      <c r="BB2174" t="s">
        <v>6119</v>
      </c>
      <c r="BD2174" t="b">
        <v>0</v>
      </c>
      <c r="BE2174" t="s">
        <v>6120</v>
      </c>
      <c r="BH2174" t="s">
        <v>260</v>
      </c>
      <c r="BJ2174" t="s">
        <v>216</v>
      </c>
      <c r="BL2174" t="s">
        <v>6118</v>
      </c>
      <c r="BM2174" t="s">
        <v>6121</v>
      </c>
      <c r="BN2174" t="s">
        <v>203</v>
      </c>
      <c r="BQ2174" t="s">
        <v>204</v>
      </c>
      <c r="BR2174" t="b">
        <v>0</v>
      </c>
      <c r="BT2174" t="b">
        <v>0</v>
      </c>
      <c r="BW2174" t="s">
        <v>97</v>
      </c>
      <c r="BX2174" t="b">
        <v>0</v>
      </c>
      <c r="BY2174" s="2">
        <v>44376.857581018521</v>
      </c>
      <c r="CB2174" t="b">
        <v>0</v>
      </c>
      <c r="CC2174" t="b">
        <v>0</v>
      </c>
      <c r="CI2174">
        <v>0</v>
      </c>
      <c r="CJ2174">
        <v>0</v>
      </c>
      <c r="CK2174">
        <f>YEAR(tbl_Opportunity[[#This Row],[Close Date]])</f>
        <v>2019</v>
      </c>
    </row>
    <row r="2175" spans="1:89">
      <c r="A2175" t="s">
        <v>1030</v>
      </c>
      <c r="B2175" t="b">
        <v>0</v>
      </c>
      <c r="D2175" t="b">
        <v>0</v>
      </c>
      <c r="E2175" t="s">
        <v>4664</v>
      </c>
      <c r="H2175" s="1">
        <v>43830</v>
      </c>
      <c r="I2175" t="b">
        <v>1</v>
      </c>
      <c r="J2175" t="s">
        <v>111</v>
      </c>
      <c r="L2175" t="s">
        <v>6122</v>
      </c>
      <c r="O2175" t="s">
        <v>272</v>
      </c>
      <c r="P2175" t="b">
        <v>1</v>
      </c>
      <c r="Q2175" s="2">
        <v>43536.611168981479</v>
      </c>
      <c r="R2175" s="1"/>
      <c r="S2175" t="b">
        <v>0</v>
      </c>
      <c r="U2175" s="1"/>
      <c r="V2175" t="b">
        <v>0</v>
      </c>
      <c r="W2175" s="1">
        <v>43556</v>
      </c>
      <c r="X2175">
        <v>4</v>
      </c>
      <c r="Y2175">
        <v>2019</v>
      </c>
      <c r="Z2175" t="s">
        <v>90</v>
      </c>
      <c r="AA2175" t="s">
        <v>90</v>
      </c>
      <c r="AB2175" t="b">
        <v>0</v>
      </c>
      <c r="AC2175" t="b">
        <v>0</v>
      </c>
      <c r="AE2175" t="b">
        <v>0</v>
      </c>
      <c r="AF2175" t="b">
        <v>0</v>
      </c>
      <c r="AG2175" t="b">
        <v>0</v>
      </c>
      <c r="AH2175" t="s">
        <v>4366</v>
      </c>
      <c r="AI2175" t="b">
        <v>0</v>
      </c>
      <c r="AK2175" t="b">
        <v>0</v>
      </c>
      <c r="AL2175" s="1">
        <v>43739</v>
      </c>
      <c r="AM2175" t="s">
        <v>162</v>
      </c>
      <c r="AN2175" s="2">
        <v>44296.959062499998</v>
      </c>
      <c r="AP2175" s="2">
        <v>43739.717118055552</v>
      </c>
      <c r="AQ2175" s="1"/>
      <c r="AS2175" t="b">
        <v>0</v>
      </c>
      <c r="AV2175" t="s">
        <v>2820</v>
      </c>
      <c r="BB2175" t="s">
        <v>6123</v>
      </c>
      <c r="BD2175" t="b">
        <v>0</v>
      </c>
      <c r="BH2175" t="s">
        <v>199</v>
      </c>
      <c r="BJ2175" t="s">
        <v>250</v>
      </c>
      <c r="BL2175" t="s">
        <v>6122</v>
      </c>
      <c r="BM2175" t="s">
        <v>202</v>
      </c>
      <c r="BN2175" t="s">
        <v>203</v>
      </c>
      <c r="BQ2175" t="s">
        <v>204</v>
      </c>
      <c r="BR2175" t="b">
        <v>0</v>
      </c>
      <c r="BT2175" t="b">
        <v>0</v>
      </c>
      <c r="BW2175" t="s">
        <v>97</v>
      </c>
      <c r="BX2175" t="b">
        <v>0</v>
      </c>
      <c r="BY2175" s="2">
        <v>44376.857569444444</v>
      </c>
      <c r="CB2175" t="b">
        <v>0</v>
      </c>
      <c r="CC2175" t="b">
        <v>0</v>
      </c>
      <c r="CI2175">
        <v>0</v>
      </c>
      <c r="CJ2175">
        <v>0</v>
      </c>
      <c r="CK2175">
        <f>YEAR(tbl_Opportunity[[#This Row],[Close Date]])</f>
        <v>2019</v>
      </c>
    </row>
    <row r="2176" spans="1:89">
      <c r="A2176" t="s">
        <v>6124</v>
      </c>
      <c r="B2176" t="b">
        <v>0</v>
      </c>
      <c r="D2176" t="b">
        <v>0</v>
      </c>
      <c r="H2176" s="1">
        <v>43462</v>
      </c>
      <c r="I2176" t="b">
        <v>1</v>
      </c>
      <c r="J2176" t="s">
        <v>429</v>
      </c>
      <c r="L2176" t="s">
        <v>6125</v>
      </c>
      <c r="O2176" t="s">
        <v>194</v>
      </c>
      <c r="P2176" t="b">
        <v>1</v>
      </c>
      <c r="Q2176" s="2">
        <v>43075.935057870367</v>
      </c>
      <c r="R2176" s="1"/>
      <c r="S2176" t="b">
        <v>0</v>
      </c>
      <c r="U2176" s="1"/>
      <c r="V2176" t="b">
        <v>0</v>
      </c>
      <c r="W2176" s="1">
        <v>43191</v>
      </c>
      <c r="X2176">
        <v>4</v>
      </c>
      <c r="Y2176">
        <v>2018</v>
      </c>
      <c r="Z2176" t="s">
        <v>90</v>
      </c>
      <c r="AA2176" t="s">
        <v>90</v>
      </c>
      <c r="AB2176" t="b">
        <v>0</v>
      </c>
      <c r="AC2176" t="b">
        <v>0</v>
      </c>
      <c r="AE2176" t="b">
        <v>0</v>
      </c>
      <c r="AF2176" t="b">
        <v>0</v>
      </c>
      <c r="AG2176" t="b">
        <v>0</v>
      </c>
      <c r="AH2176" t="s">
        <v>4366</v>
      </c>
      <c r="AI2176" t="b">
        <v>0</v>
      </c>
      <c r="AK2176" t="b">
        <v>0</v>
      </c>
      <c r="AL2176" s="1">
        <v>43165</v>
      </c>
      <c r="AM2176" t="s">
        <v>162</v>
      </c>
      <c r="AN2176" s="2">
        <v>44297.854317129626</v>
      </c>
      <c r="AP2176" s="2">
        <v>43174.756423611114</v>
      </c>
      <c r="AQ2176" s="1"/>
      <c r="AS2176" t="b">
        <v>0</v>
      </c>
      <c r="AU2176" t="s">
        <v>105</v>
      </c>
      <c r="AV2176" t="s">
        <v>93</v>
      </c>
      <c r="BB2176" t="s">
        <v>6126</v>
      </c>
      <c r="BD2176" t="b">
        <v>0</v>
      </c>
      <c r="BH2176" t="s">
        <v>260</v>
      </c>
      <c r="BJ2176" t="s">
        <v>105</v>
      </c>
      <c r="BL2176" t="s">
        <v>6125</v>
      </c>
      <c r="BM2176" t="s">
        <v>202</v>
      </c>
      <c r="BN2176" t="s">
        <v>203</v>
      </c>
      <c r="BQ2176" t="s">
        <v>204</v>
      </c>
      <c r="BR2176" t="b">
        <v>0</v>
      </c>
      <c r="BT2176" t="b">
        <v>0</v>
      </c>
      <c r="BW2176" t="s">
        <v>97</v>
      </c>
      <c r="BX2176" t="b">
        <v>0</v>
      </c>
      <c r="BY2176" s="2">
        <v>44376.857569444444</v>
      </c>
      <c r="CB2176" t="b">
        <v>0</v>
      </c>
      <c r="CC2176" t="b">
        <v>0</v>
      </c>
      <c r="CI2176">
        <v>0</v>
      </c>
      <c r="CJ2176">
        <v>0</v>
      </c>
      <c r="CK2176">
        <f>YEAR(tbl_Opportunity[[#This Row],[Close Date]])</f>
        <v>2018</v>
      </c>
    </row>
    <row r="2177" spans="1:89">
      <c r="A2177" t="s">
        <v>423</v>
      </c>
      <c r="B2177" t="b">
        <v>0</v>
      </c>
      <c r="D2177" t="b">
        <v>0</v>
      </c>
      <c r="E2177" t="s">
        <v>4496</v>
      </c>
      <c r="H2177" s="1">
        <v>43829</v>
      </c>
      <c r="I2177" t="b">
        <v>1</v>
      </c>
      <c r="J2177" t="s">
        <v>140</v>
      </c>
      <c r="L2177" t="s">
        <v>6127</v>
      </c>
      <c r="O2177" t="s">
        <v>194</v>
      </c>
      <c r="P2177" t="b">
        <v>1</v>
      </c>
      <c r="Q2177" s="2">
        <v>43160.580740740741</v>
      </c>
      <c r="R2177" s="1"/>
      <c r="S2177" t="b">
        <v>0</v>
      </c>
      <c r="U2177" s="1"/>
      <c r="V2177" t="b">
        <v>0</v>
      </c>
      <c r="W2177" s="1">
        <v>43556</v>
      </c>
      <c r="X2177">
        <v>4</v>
      </c>
      <c r="Y2177">
        <v>2019</v>
      </c>
      <c r="Z2177" t="s">
        <v>90</v>
      </c>
      <c r="AA2177" t="s">
        <v>90</v>
      </c>
      <c r="AB2177" t="b">
        <v>0</v>
      </c>
      <c r="AC2177" t="b">
        <v>0</v>
      </c>
      <c r="AE2177" t="b">
        <v>0</v>
      </c>
      <c r="AF2177" t="b">
        <v>0</v>
      </c>
      <c r="AG2177" t="b">
        <v>0</v>
      </c>
      <c r="AH2177" t="s">
        <v>4366</v>
      </c>
      <c r="AI2177" t="b">
        <v>0</v>
      </c>
      <c r="AK2177" t="b">
        <v>0</v>
      </c>
      <c r="AL2177" s="1">
        <v>43719</v>
      </c>
      <c r="AM2177" t="s">
        <v>162</v>
      </c>
      <c r="AN2177" s="2">
        <v>44296.959062499998</v>
      </c>
      <c r="AP2177" s="2">
        <v>43735.837800925925</v>
      </c>
      <c r="AQ2177" s="1"/>
      <c r="AS2177" t="b">
        <v>0</v>
      </c>
      <c r="AV2177" t="s">
        <v>176</v>
      </c>
      <c r="BB2177" t="s">
        <v>6128</v>
      </c>
      <c r="BD2177" t="b">
        <v>0</v>
      </c>
      <c r="BH2177" t="s">
        <v>199</v>
      </c>
      <c r="BJ2177" t="s">
        <v>216</v>
      </c>
      <c r="BL2177" t="s">
        <v>6127</v>
      </c>
      <c r="BM2177" t="s">
        <v>202</v>
      </c>
      <c r="BN2177" t="s">
        <v>203</v>
      </c>
      <c r="BQ2177" t="s">
        <v>204</v>
      </c>
      <c r="BR2177" t="b">
        <v>0</v>
      </c>
      <c r="BT2177" t="b">
        <v>0</v>
      </c>
      <c r="BW2177" t="s">
        <v>97</v>
      </c>
      <c r="BX2177" t="b">
        <v>0</v>
      </c>
      <c r="BY2177" s="2">
        <v>44376.857569444444</v>
      </c>
      <c r="CB2177" t="b">
        <v>0</v>
      </c>
      <c r="CC2177" t="b">
        <v>0</v>
      </c>
      <c r="CI2177">
        <v>0</v>
      </c>
      <c r="CJ2177">
        <v>0</v>
      </c>
      <c r="CK2177">
        <f>YEAR(tbl_Opportunity[[#This Row],[Close Date]])</f>
        <v>2019</v>
      </c>
    </row>
    <row r="2178" spans="1:89">
      <c r="A2178" t="s">
        <v>1004</v>
      </c>
      <c r="B2178" t="b">
        <v>0</v>
      </c>
      <c r="D2178" t="b">
        <v>0</v>
      </c>
      <c r="H2178" s="1">
        <v>44196</v>
      </c>
      <c r="I2178" t="b">
        <v>1</v>
      </c>
      <c r="J2178" t="s">
        <v>140</v>
      </c>
      <c r="L2178" t="s">
        <v>6129</v>
      </c>
      <c r="O2178" t="s">
        <v>272</v>
      </c>
      <c r="P2178" t="b">
        <v>1</v>
      </c>
      <c r="Q2178" s="2">
        <v>43815.853020833332</v>
      </c>
      <c r="R2178" s="1"/>
      <c r="S2178" t="b">
        <v>0</v>
      </c>
      <c r="U2178" s="1"/>
      <c r="V2178" t="b">
        <v>0</v>
      </c>
      <c r="W2178" s="1">
        <v>43922</v>
      </c>
      <c r="X2178">
        <v>4</v>
      </c>
      <c r="Y2178">
        <v>2020</v>
      </c>
      <c r="Z2178" t="s">
        <v>90</v>
      </c>
      <c r="AA2178" t="s">
        <v>90</v>
      </c>
      <c r="AB2178" t="b">
        <v>0</v>
      </c>
      <c r="AC2178" t="b">
        <v>0</v>
      </c>
      <c r="AE2178" t="b">
        <v>0</v>
      </c>
      <c r="AF2178" t="b">
        <v>0</v>
      </c>
      <c r="AG2178" t="b">
        <v>0</v>
      </c>
      <c r="AH2178" t="s">
        <v>3190</v>
      </c>
      <c r="AI2178" t="b">
        <v>0</v>
      </c>
      <c r="AK2178" t="b">
        <v>0</v>
      </c>
      <c r="AL2178" s="1">
        <v>43875</v>
      </c>
      <c r="AM2178" t="s">
        <v>162</v>
      </c>
      <c r="AN2178" s="2">
        <v>44296.959062499998</v>
      </c>
      <c r="AP2178" s="2">
        <v>43887.888761574075</v>
      </c>
      <c r="AQ2178" s="1"/>
      <c r="AS2178" t="b">
        <v>0</v>
      </c>
      <c r="AV2178" t="s">
        <v>93</v>
      </c>
      <c r="BB2178" t="s">
        <v>6130</v>
      </c>
      <c r="BD2178" t="b">
        <v>0</v>
      </c>
      <c r="BH2178" t="s">
        <v>406</v>
      </c>
      <c r="BJ2178" t="s">
        <v>196</v>
      </c>
      <c r="BL2178" t="s">
        <v>6129</v>
      </c>
      <c r="BM2178" t="s">
        <v>202</v>
      </c>
      <c r="BN2178" t="s">
        <v>203</v>
      </c>
      <c r="BQ2178" t="s">
        <v>204</v>
      </c>
      <c r="BR2178" t="b">
        <v>0</v>
      </c>
      <c r="BT2178" t="b">
        <v>0</v>
      </c>
      <c r="BW2178" t="s">
        <v>97</v>
      </c>
      <c r="BX2178" t="b">
        <v>0</v>
      </c>
      <c r="BY2178" s="2">
        <v>44376.857581018521</v>
      </c>
      <c r="CB2178" t="b">
        <v>0</v>
      </c>
      <c r="CC2178" t="b">
        <v>0</v>
      </c>
      <c r="CI2178">
        <v>0</v>
      </c>
      <c r="CJ2178">
        <v>0</v>
      </c>
      <c r="CK2178">
        <f>YEAR(tbl_Opportunity[[#This Row],[Close Date]])</f>
        <v>2020</v>
      </c>
    </row>
    <row r="2179" spans="1:89">
      <c r="A2179" t="s">
        <v>5198</v>
      </c>
      <c r="B2179" t="b">
        <v>0</v>
      </c>
      <c r="D2179" t="b">
        <v>0</v>
      </c>
      <c r="H2179" s="1">
        <v>43826</v>
      </c>
      <c r="I2179" t="b">
        <v>1</v>
      </c>
      <c r="J2179" t="s">
        <v>193</v>
      </c>
      <c r="L2179" t="s">
        <v>6131</v>
      </c>
      <c r="O2179" t="s">
        <v>194</v>
      </c>
      <c r="P2179" t="b">
        <v>1</v>
      </c>
      <c r="Q2179" s="2">
        <v>43013.652013888888</v>
      </c>
      <c r="R2179" s="1"/>
      <c r="S2179" t="b">
        <v>0</v>
      </c>
      <c r="U2179" s="1"/>
      <c r="V2179" t="b">
        <v>0</v>
      </c>
      <c r="W2179" s="1">
        <v>43556</v>
      </c>
      <c r="X2179">
        <v>4</v>
      </c>
      <c r="Y2179">
        <v>2019</v>
      </c>
      <c r="Z2179" t="s">
        <v>90</v>
      </c>
      <c r="AA2179" t="s">
        <v>90</v>
      </c>
      <c r="AB2179" t="b">
        <v>0</v>
      </c>
      <c r="AC2179" t="b">
        <v>0</v>
      </c>
      <c r="AE2179" t="b">
        <v>0</v>
      </c>
      <c r="AF2179" t="b">
        <v>0</v>
      </c>
      <c r="AG2179" t="b">
        <v>0</v>
      </c>
      <c r="AH2179" t="s">
        <v>4366</v>
      </c>
      <c r="AI2179" t="b">
        <v>0</v>
      </c>
      <c r="AK2179" t="b">
        <v>0</v>
      </c>
      <c r="AL2179" s="1">
        <v>42968</v>
      </c>
      <c r="AM2179" t="s">
        <v>162</v>
      </c>
      <c r="AN2179" s="2">
        <v>44296.959062499998</v>
      </c>
      <c r="AP2179" s="2">
        <v>43780.641250000001</v>
      </c>
      <c r="AQ2179" s="1"/>
      <c r="AS2179" t="b">
        <v>0</v>
      </c>
      <c r="AU2179" t="s">
        <v>216</v>
      </c>
      <c r="AV2179" t="s">
        <v>93</v>
      </c>
      <c r="BB2179" t="s">
        <v>6132</v>
      </c>
      <c r="BD2179" t="b">
        <v>0</v>
      </c>
      <c r="BH2179" t="s">
        <v>406</v>
      </c>
      <c r="BJ2179" t="s">
        <v>216</v>
      </c>
      <c r="BL2179" t="s">
        <v>6131</v>
      </c>
      <c r="BM2179" t="s">
        <v>202</v>
      </c>
      <c r="BN2179" t="s">
        <v>203</v>
      </c>
      <c r="BQ2179" t="s">
        <v>204</v>
      </c>
      <c r="BR2179" t="b">
        <v>0</v>
      </c>
      <c r="BT2179" t="b">
        <v>0</v>
      </c>
      <c r="BW2179" t="s">
        <v>97</v>
      </c>
      <c r="BX2179" t="b">
        <v>0</v>
      </c>
      <c r="BY2179" s="2">
        <v>44376.857569444444</v>
      </c>
      <c r="CB2179" t="b">
        <v>0</v>
      </c>
      <c r="CC2179" t="b">
        <v>0</v>
      </c>
      <c r="CI2179">
        <v>0</v>
      </c>
      <c r="CJ2179">
        <v>0</v>
      </c>
      <c r="CK2179">
        <f>YEAR(tbl_Opportunity[[#This Row],[Close Date]])</f>
        <v>2019</v>
      </c>
    </row>
    <row r="2180" spans="1:89">
      <c r="A2180" t="s">
        <v>6133</v>
      </c>
      <c r="B2180" t="b">
        <v>0</v>
      </c>
      <c r="D2180" t="b">
        <v>0</v>
      </c>
      <c r="E2180" t="s">
        <v>4679</v>
      </c>
      <c r="H2180" s="1">
        <v>43830</v>
      </c>
      <c r="I2180" t="b">
        <v>1</v>
      </c>
      <c r="J2180" t="s">
        <v>193</v>
      </c>
      <c r="L2180" t="s">
        <v>6134</v>
      </c>
      <c r="O2180" t="s">
        <v>272</v>
      </c>
      <c r="P2180" t="b">
        <v>1</v>
      </c>
      <c r="Q2180" s="2">
        <v>43374.658263888887</v>
      </c>
      <c r="R2180" s="1"/>
      <c r="S2180" t="b">
        <v>0</v>
      </c>
      <c r="U2180" s="1"/>
      <c r="V2180" t="b">
        <v>0</v>
      </c>
      <c r="W2180" s="1">
        <v>43556</v>
      </c>
      <c r="X2180">
        <v>4</v>
      </c>
      <c r="Y2180">
        <v>2019</v>
      </c>
      <c r="Z2180" t="s">
        <v>90</v>
      </c>
      <c r="AA2180" t="s">
        <v>90</v>
      </c>
      <c r="AB2180" t="b">
        <v>0</v>
      </c>
      <c r="AC2180" t="b">
        <v>0</v>
      </c>
      <c r="AE2180" t="b">
        <v>0</v>
      </c>
      <c r="AF2180" t="b">
        <v>0</v>
      </c>
      <c r="AG2180" t="b">
        <v>0</v>
      </c>
      <c r="AH2180" t="s">
        <v>3190</v>
      </c>
      <c r="AI2180" t="b">
        <v>0</v>
      </c>
      <c r="AK2180" t="b">
        <v>0</v>
      </c>
      <c r="AL2180" s="1">
        <v>43606</v>
      </c>
      <c r="AM2180" t="s">
        <v>162</v>
      </c>
      <c r="AN2180" s="2">
        <v>44296.959062499998</v>
      </c>
      <c r="AP2180" s="2">
        <v>43780.144062500003</v>
      </c>
      <c r="AQ2180" s="1"/>
      <c r="AS2180" t="b">
        <v>0</v>
      </c>
      <c r="AV2180" t="s">
        <v>2956</v>
      </c>
      <c r="BB2180" t="s">
        <v>6135</v>
      </c>
      <c r="BD2180" t="b">
        <v>0</v>
      </c>
      <c r="BH2180" t="s">
        <v>406</v>
      </c>
      <c r="BL2180" t="s">
        <v>6134</v>
      </c>
      <c r="BM2180" t="s">
        <v>202</v>
      </c>
      <c r="BN2180" t="s">
        <v>203</v>
      </c>
      <c r="BQ2180" t="s">
        <v>204</v>
      </c>
      <c r="BR2180" t="b">
        <v>0</v>
      </c>
      <c r="BT2180" t="b">
        <v>0</v>
      </c>
      <c r="BW2180" t="s">
        <v>97</v>
      </c>
      <c r="BX2180" t="b">
        <v>0</v>
      </c>
      <c r="BY2180" s="2">
        <v>44376.857569444444</v>
      </c>
      <c r="CB2180" t="b">
        <v>0</v>
      </c>
      <c r="CC2180" t="b">
        <v>0</v>
      </c>
      <c r="CI2180">
        <v>0</v>
      </c>
      <c r="CJ2180">
        <v>0</v>
      </c>
      <c r="CK2180">
        <f>YEAR(tbl_Opportunity[[#This Row],[Close Date]])</f>
        <v>2019</v>
      </c>
    </row>
    <row r="2181" spans="1:89">
      <c r="A2181" t="s">
        <v>3233</v>
      </c>
      <c r="B2181" t="b">
        <v>0</v>
      </c>
      <c r="D2181" t="b">
        <v>0</v>
      </c>
      <c r="H2181" s="1">
        <v>43815</v>
      </c>
      <c r="I2181" t="b">
        <v>1</v>
      </c>
      <c r="J2181" t="s">
        <v>193</v>
      </c>
      <c r="L2181" t="s">
        <v>6136</v>
      </c>
      <c r="O2181" t="s">
        <v>272</v>
      </c>
      <c r="P2181" t="b">
        <v>1</v>
      </c>
      <c r="Q2181" s="2">
        <v>43409.625081018516</v>
      </c>
      <c r="R2181" s="1"/>
      <c r="S2181" t="b">
        <v>0</v>
      </c>
      <c r="U2181" s="1"/>
      <c r="V2181" t="b">
        <v>0</v>
      </c>
      <c r="W2181" s="1">
        <v>43556</v>
      </c>
      <c r="X2181">
        <v>4</v>
      </c>
      <c r="Y2181">
        <v>2019</v>
      </c>
      <c r="Z2181" t="s">
        <v>90</v>
      </c>
      <c r="AA2181" t="s">
        <v>90</v>
      </c>
      <c r="AB2181" t="b">
        <v>0</v>
      </c>
      <c r="AC2181" t="b">
        <v>0</v>
      </c>
      <c r="AE2181" t="b">
        <v>0</v>
      </c>
      <c r="AF2181" t="b">
        <v>0</v>
      </c>
      <c r="AG2181" t="b">
        <v>0</v>
      </c>
      <c r="AH2181" t="s">
        <v>3190</v>
      </c>
      <c r="AI2181" t="b">
        <v>0</v>
      </c>
      <c r="AK2181" t="b">
        <v>0</v>
      </c>
      <c r="AL2181" s="1">
        <v>43735</v>
      </c>
      <c r="AM2181" t="s">
        <v>162</v>
      </c>
      <c r="AN2181" s="2">
        <v>44296.959062499998</v>
      </c>
      <c r="AP2181" s="2">
        <v>43815.672314814816</v>
      </c>
      <c r="AQ2181" s="1"/>
      <c r="AS2181" t="b">
        <v>0</v>
      </c>
      <c r="AU2181" t="s">
        <v>216</v>
      </c>
      <c r="AV2181" t="s">
        <v>93</v>
      </c>
      <c r="BB2181" t="s">
        <v>6137</v>
      </c>
      <c r="BD2181" t="b">
        <v>0</v>
      </c>
      <c r="BH2181" t="s">
        <v>199</v>
      </c>
      <c r="BJ2181" t="s">
        <v>216</v>
      </c>
      <c r="BL2181" t="s">
        <v>6136</v>
      </c>
      <c r="BM2181" t="s">
        <v>202</v>
      </c>
      <c r="BN2181" t="s">
        <v>203</v>
      </c>
      <c r="BQ2181" t="s">
        <v>204</v>
      </c>
      <c r="BR2181" t="b">
        <v>0</v>
      </c>
      <c r="BT2181" t="b">
        <v>0</v>
      </c>
      <c r="BW2181" t="s">
        <v>97</v>
      </c>
      <c r="BX2181" t="b">
        <v>0</v>
      </c>
      <c r="BY2181" s="2">
        <v>44376.857569444444</v>
      </c>
      <c r="CB2181" t="b">
        <v>0</v>
      </c>
      <c r="CC2181" t="b">
        <v>0</v>
      </c>
      <c r="CI2181">
        <v>0</v>
      </c>
      <c r="CJ2181">
        <v>0</v>
      </c>
      <c r="CK2181">
        <f>YEAR(tbl_Opportunity[[#This Row],[Close Date]])</f>
        <v>2019</v>
      </c>
    </row>
    <row r="2182" spans="1:89">
      <c r="A2182" t="s">
        <v>554</v>
      </c>
      <c r="B2182" t="b">
        <v>0</v>
      </c>
      <c r="D2182" t="b">
        <v>0</v>
      </c>
      <c r="E2182" t="s">
        <v>2882</v>
      </c>
      <c r="H2182" s="1">
        <v>43830</v>
      </c>
      <c r="I2182" t="b">
        <v>1</v>
      </c>
      <c r="J2182" t="s">
        <v>193</v>
      </c>
      <c r="L2182" t="s">
        <v>6138</v>
      </c>
      <c r="O2182" t="s">
        <v>272</v>
      </c>
      <c r="P2182" t="b">
        <v>1</v>
      </c>
      <c r="Q2182" s="2">
        <v>43522.598958333336</v>
      </c>
      <c r="R2182" s="1"/>
      <c r="S2182" t="b">
        <v>0</v>
      </c>
      <c r="U2182" s="1"/>
      <c r="V2182" t="b">
        <v>0</v>
      </c>
      <c r="W2182" s="1">
        <v>43556</v>
      </c>
      <c r="X2182">
        <v>4</v>
      </c>
      <c r="Y2182">
        <v>2019</v>
      </c>
      <c r="Z2182" t="s">
        <v>90</v>
      </c>
      <c r="AA2182" t="s">
        <v>90</v>
      </c>
      <c r="AB2182" t="b">
        <v>0</v>
      </c>
      <c r="AC2182" t="b">
        <v>0</v>
      </c>
      <c r="AE2182" t="b">
        <v>0</v>
      </c>
      <c r="AF2182" t="b">
        <v>0</v>
      </c>
      <c r="AG2182" t="b">
        <v>0</v>
      </c>
      <c r="AH2182" t="s">
        <v>4366</v>
      </c>
      <c r="AI2182" t="b">
        <v>0</v>
      </c>
      <c r="AK2182" t="b">
        <v>0</v>
      </c>
      <c r="AL2182" s="1">
        <v>43606</v>
      </c>
      <c r="AM2182" t="s">
        <v>162</v>
      </c>
      <c r="AN2182" s="2">
        <v>44296.959062499998</v>
      </c>
      <c r="AP2182" s="2">
        <v>43780.153587962966</v>
      </c>
      <c r="AQ2182" s="1"/>
      <c r="AS2182" t="b">
        <v>0</v>
      </c>
      <c r="AU2182" t="s">
        <v>6139</v>
      </c>
      <c r="AV2182" t="s">
        <v>176</v>
      </c>
      <c r="BB2182" t="s">
        <v>6140</v>
      </c>
      <c r="BD2182" t="b">
        <v>0</v>
      </c>
      <c r="BH2182" t="s">
        <v>406</v>
      </c>
      <c r="BJ2182" t="s">
        <v>216</v>
      </c>
      <c r="BL2182" t="s">
        <v>6138</v>
      </c>
      <c r="BM2182" t="s">
        <v>202</v>
      </c>
      <c r="BN2182" t="s">
        <v>203</v>
      </c>
      <c r="BQ2182" t="s">
        <v>204</v>
      </c>
      <c r="BR2182" t="b">
        <v>0</v>
      </c>
      <c r="BT2182" t="b">
        <v>0</v>
      </c>
      <c r="BW2182" t="s">
        <v>97</v>
      </c>
      <c r="BX2182" t="b">
        <v>0</v>
      </c>
      <c r="BY2182" s="2">
        <v>44376.857569444444</v>
      </c>
      <c r="CB2182" t="b">
        <v>0</v>
      </c>
      <c r="CC2182" t="b">
        <v>0</v>
      </c>
      <c r="CI2182">
        <v>0</v>
      </c>
      <c r="CJ2182">
        <v>0</v>
      </c>
      <c r="CK2182">
        <f>YEAR(tbl_Opportunity[[#This Row],[Close Date]])</f>
        <v>2019</v>
      </c>
    </row>
    <row r="2183" spans="1:89">
      <c r="A2183" t="s">
        <v>3197</v>
      </c>
      <c r="B2183" t="b">
        <v>0</v>
      </c>
      <c r="D2183" t="b">
        <v>0</v>
      </c>
      <c r="H2183" s="1">
        <v>43829</v>
      </c>
      <c r="I2183" t="b">
        <v>1</v>
      </c>
      <c r="J2183" t="s">
        <v>193</v>
      </c>
      <c r="L2183" t="s">
        <v>6141</v>
      </c>
      <c r="O2183" t="s">
        <v>272</v>
      </c>
      <c r="P2183" t="b">
        <v>1</v>
      </c>
      <c r="Q2183" s="2">
        <v>43565.750821759262</v>
      </c>
      <c r="R2183" s="1"/>
      <c r="S2183" t="b">
        <v>0</v>
      </c>
      <c r="U2183" s="1"/>
      <c r="V2183" t="b">
        <v>0</v>
      </c>
      <c r="W2183" s="1">
        <v>43556</v>
      </c>
      <c r="X2183">
        <v>4</v>
      </c>
      <c r="Y2183">
        <v>2019</v>
      </c>
      <c r="Z2183" t="s">
        <v>90</v>
      </c>
      <c r="AA2183" t="s">
        <v>90</v>
      </c>
      <c r="AB2183" t="b">
        <v>0</v>
      </c>
      <c r="AC2183" t="b">
        <v>0</v>
      </c>
      <c r="AE2183" t="b">
        <v>0</v>
      </c>
      <c r="AF2183" t="b">
        <v>0</v>
      </c>
      <c r="AG2183" t="b">
        <v>0</v>
      </c>
      <c r="AH2183" t="s">
        <v>4366</v>
      </c>
      <c r="AI2183" t="b">
        <v>0</v>
      </c>
      <c r="AK2183" t="b">
        <v>0</v>
      </c>
      <c r="AL2183" s="1">
        <v>43584</v>
      </c>
      <c r="AM2183" t="s">
        <v>162</v>
      </c>
      <c r="AN2183" s="2">
        <v>44296.959062499998</v>
      </c>
      <c r="AP2183" s="2">
        <v>43780.13821759259</v>
      </c>
      <c r="AQ2183" s="1"/>
      <c r="AS2183" t="b">
        <v>0</v>
      </c>
      <c r="AV2183" t="s">
        <v>2820</v>
      </c>
      <c r="BB2183" t="s">
        <v>6142</v>
      </c>
      <c r="BD2183" t="b">
        <v>0</v>
      </c>
      <c r="BF2183" t="s">
        <v>6143</v>
      </c>
      <c r="BG2183" t="s">
        <v>4491</v>
      </c>
      <c r="BH2183" t="s">
        <v>406</v>
      </c>
      <c r="BJ2183" t="s">
        <v>250</v>
      </c>
      <c r="BL2183" t="s">
        <v>6141</v>
      </c>
      <c r="BM2183" t="s">
        <v>202</v>
      </c>
      <c r="BN2183" t="s">
        <v>203</v>
      </c>
      <c r="BQ2183" t="s">
        <v>204</v>
      </c>
      <c r="BR2183" t="b">
        <v>0</v>
      </c>
      <c r="BT2183" t="b">
        <v>0</v>
      </c>
      <c r="BW2183" t="s">
        <v>97</v>
      </c>
      <c r="BX2183" t="b">
        <v>0</v>
      </c>
      <c r="BY2183" s="2">
        <v>44376.857569444444</v>
      </c>
      <c r="CB2183" t="b">
        <v>0</v>
      </c>
      <c r="CC2183" t="b">
        <v>0</v>
      </c>
      <c r="CI2183">
        <v>0</v>
      </c>
      <c r="CJ2183">
        <v>0</v>
      </c>
      <c r="CK2183">
        <f>YEAR(tbl_Opportunity[[#This Row],[Close Date]])</f>
        <v>2019</v>
      </c>
    </row>
    <row r="2184" spans="1:89">
      <c r="A2184" t="s">
        <v>5726</v>
      </c>
      <c r="B2184" t="b">
        <v>0</v>
      </c>
      <c r="D2184" t="b">
        <v>0</v>
      </c>
      <c r="E2184" t="s">
        <v>4699</v>
      </c>
      <c r="H2184" s="1">
        <v>43830</v>
      </c>
      <c r="I2184" t="b">
        <v>1</v>
      </c>
      <c r="J2184" t="s">
        <v>193</v>
      </c>
      <c r="L2184" t="s">
        <v>6144</v>
      </c>
      <c r="O2184" t="s">
        <v>1776</v>
      </c>
      <c r="P2184" t="b">
        <v>1</v>
      </c>
      <c r="Q2184" s="2">
        <v>43761.824999999997</v>
      </c>
      <c r="R2184" s="1"/>
      <c r="S2184" t="b">
        <v>0</v>
      </c>
      <c r="U2184" s="1"/>
      <c r="V2184" t="b">
        <v>0</v>
      </c>
      <c r="W2184" s="1">
        <v>43556</v>
      </c>
      <c r="X2184">
        <v>4</v>
      </c>
      <c r="Y2184">
        <v>2019</v>
      </c>
      <c r="Z2184" t="s">
        <v>90</v>
      </c>
      <c r="AA2184" t="s">
        <v>90</v>
      </c>
      <c r="AB2184" t="b">
        <v>0</v>
      </c>
      <c r="AC2184" t="b">
        <v>0</v>
      </c>
      <c r="AE2184" t="b">
        <v>0</v>
      </c>
      <c r="AF2184" t="b">
        <v>0</v>
      </c>
      <c r="AG2184" t="b">
        <v>0</v>
      </c>
      <c r="AH2184" t="s">
        <v>105</v>
      </c>
      <c r="AI2184" t="b">
        <v>0</v>
      </c>
      <c r="AK2184" t="b">
        <v>0</v>
      </c>
      <c r="AL2184" s="1">
        <v>43663</v>
      </c>
      <c r="AM2184" t="s">
        <v>162</v>
      </c>
      <c r="AN2184" s="2">
        <v>44297.841400462959</v>
      </c>
      <c r="AP2184" s="2">
        <v>43910.104710648149</v>
      </c>
      <c r="AQ2184" s="1"/>
      <c r="AS2184" t="b">
        <v>0</v>
      </c>
      <c r="AV2184" t="s">
        <v>93</v>
      </c>
      <c r="BB2184" t="s">
        <v>6145</v>
      </c>
      <c r="BD2184" t="b">
        <v>0</v>
      </c>
      <c r="BH2184" t="s">
        <v>375</v>
      </c>
      <c r="BJ2184" t="s">
        <v>250</v>
      </c>
      <c r="BL2184" t="s">
        <v>6144</v>
      </c>
      <c r="BM2184" t="s">
        <v>202</v>
      </c>
      <c r="BN2184" t="s">
        <v>203</v>
      </c>
      <c r="BQ2184" t="s">
        <v>204</v>
      </c>
      <c r="BR2184" t="b">
        <v>0</v>
      </c>
      <c r="BT2184" t="b">
        <v>0</v>
      </c>
      <c r="BW2184" t="s">
        <v>97</v>
      </c>
      <c r="BX2184" t="b">
        <v>0</v>
      </c>
      <c r="BY2184" s="2">
        <v>44376.857569444444</v>
      </c>
      <c r="BZ2184" t="s">
        <v>377</v>
      </c>
      <c r="CB2184" t="b">
        <v>0</v>
      </c>
      <c r="CC2184" t="b">
        <v>0</v>
      </c>
      <c r="CI2184">
        <v>0</v>
      </c>
      <c r="CJ2184">
        <v>0</v>
      </c>
      <c r="CK2184">
        <f>YEAR(tbl_Opportunity[[#This Row],[Close Date]])</f>
        <v>2019</v>
      </c>
    </row>
    <row r="2185" spans="1:89">
      <c r="A2185" t="s">
        <v>1923</v>
      </c>
      <c r="B2185" t="b">
        <v>0</v>
      </c>
      <c r="D2185" t="b">
        <v>0</v>
      </c>
      <c r="E2185" t="s">
        <v>2936</v>
      </c>
      <c r="H2185" s="1">
        <v>43830</v>
      </c>
      <c r="I2185" t="b">
        <v>1</v>
      </c>
      <c r="J2185" t="s">
        <v>193</v>
      </c>
      <c r="L2185" t="s">
        <v>6146</v>
      </c>
      <c r="O2185" t="s">
        <v>272</v>
      </c>
      <c r="P2185" t="b">
        <v>1</v>
      </c>
      <c r="Q2185" s="2">
        <v>43460.759432870371</v>
      </c>
      <c r="R2185" s="1"/>
      <c r="S2185" t="b">
        <v>0</v>
      </c>
      <c r="U2185" s="1"/>
      <c r="V2185" t="b">
        <v>0</v>
      </c>
      <c r="W2185" s="1">
        <v>43556</v>
      </c>
      <c r="X2185">
        <v>4</v>
      </c>
      <c r="Y2185">
        <v>2019</v>
      </c>
      <c r="Z2185" t="s">
        <v>90</v>
      </c>
      <c r="AA2185" t="s">
        <v>90</v>
      </c>
      <c r="AB2185" t="b">
        <v>0</v>
      </c>
      <c r="AC2185" t="b">
        <v>0</v>
      </c>
      <c r="AE2185" t="b">
        <v>0</v>
      </c>
      <c r="AF2185" t="b">
        <v>0</v>
      </c>
      <c r="AG2185" t="b">
        <v>0</v>
      </c>
      <c r="AH2185" t="s">
        <v>4366</v>
      </c>
      <c r="AI2185" t="b">
        <v>0</v>
      </c>
      <c r="AK2185" t="b">
        <v>0</v>
      </c>
      <c r="AL2185" s="1">
        <v>43445</v>
      </c>
      <c r="AM2185" t="s">
        <v>162</v>
      </c>
      <c r="AN2185" s="2">
        <v>44296.959062499998</v>
      </c>
      <c r="AP2185" s="2">
        <v>43895.513622685183</v>
      </c>
      <c r="AQ2185" s="1"/>
      <c r="AS2185" t="b">
        <v>0</v>
      </c>
      <c r="AV2185" t="s">
        <v>2820</v>
      </c>
      <c r="BB2185" t="s">
        <v>6147</v>
      </c>
      <c r="BD2185" t="b">
        <v>0</v>
      </c>
      <c r="BH2185" t="s">
        <v>215</v>
      </c>
      <c r="BJ2185" t="s">
        <v>216</v>
      </c>
      <c r="BL2185" t="s">
        <v>6146</v>
      </c>
      <c r="BM2185" t="s">
        <v>202</v>
      </c>
      <c r="BN2185" t="s">
        <v>203</v>
      </c>
      <c r="BQ2185" t="s">
        <v>204</v>
      </c>
      <c r="BR2185" t="b">
        <v>0</v>
      </c>
      <c r="BT2185" t="b">
        <v>0</v>
      </c>
      <c r="BW2185" t="s">
        <v>97</v>
      </c>
      <c r="BX2185" t="b">
        <v>0</v>
      </c>
      <c r="BY2185" s="2">
        <v>44376.857569444444</v>
      </c>
      <c r="BZ2185" t="s">
        <v>217</v>
      </c>
      <c r="CB2185" t="b">
        <v>0</v>
      </c>
      <c r="CC2185" t="b">
        <v>0</v>
      </c>
      <c r="CI2185">
        <v>0</v>
      </c>
      <c r="CJ2185">
        <v>0</v>
      </c>
      <c r="CK2185">
        <f>YEAR(tbl_Opportunity[[#This Row],[Close Date]])</f>
        <v>2019</v>
      </c>
    </row>
    <row r="2186" spans="1:89">
      <c r="A2186" t="s">
        <v>2339</v>
      </c>
      <c r="B2186" t="b">
        <v>0</v>
      </c>
      <c r="D2186" t="b">
        <v>0</v>
      </c>
      <c r="E2186" t="s">
        <v>4800</v>
      </c>
      <c r="H2186" s="1">
        <v>44561</v>
      </c>
      <c r="I2186" t="b">
        <v>1</v>
      </c>
      <c r="J2186" t="s">
        <v>193</v>
      </c>
      <c r="L2186" t="s">
        <v>6148</v>
      </c>
      <c r="O2186" t="s">
        <v>194</v>
      </c>
      <c r="P2186" t="b">
        <v>1</v>
      </c>
      <c r="Q2186" s="2">
        <v>43689.497199074074</v>
      </c>
      <c r="R2186" s="1"/>
      <c r="S2186" t="b">
        <v>0</v>
      </c>
      <c r="U2186" s="1"/>
      <c r="V2186" t="b">
        <v>0</v>
      </c>
      <c r="W2186" s="1">
        <v>44287</v>
      </c>
      <c r="X2186">
        <v>4</v>
      </c>
      <c r="Y2186">
        <v>2021</v>
      </c>
      <c r="Z2186" t="s">
        <v>90</v>
      </c>
      <c r="AA2186" t="s">
        <v>90</v>
      </c>
      <c r="AB2186" t="b">
        <v>0</v>
      </c>
      <c r="AC2186" t="b">
        <v>0</v>
      </c>
      <c r="AE2186" t="b">
        <v>0</v>
      </c>
      <c r="AF2186" t="b">
        <v>0</v>
      </c>
      <c r="AG2186" t="b">
        <v>0</v>
      </c>
      <c r="AH2186" t="s">
        <v>4366</v>
      </c>
      <c r="AI2186" t="b">
        <v>0</v>
      </c>
      <c r="AK2186" t="b">
        <v>0</v>
      </c>
      <c r="AL2186" s="1">
        <v>43549</v>
      </c>
      <c r="AM2186" t="s">
        <v>162</v>
      </c>
      <c r="AN2186" s="2">
        <v>44296.959062499998</v>
      </c>
      <c r="AP2186" s="2">
        <v>43875.684074074074</v>
      </c>
      <c r="AQ2186" s="1"/>
      <c r="AS2186" t="b">
        <v>0</v>
      </c>
      <c r="AV2186" t="s">
        <v>2956</v>
      </c>
      <c r="BB2186" t="s">
        <v>6149</v>
      </c>
      <c r="BD2186" t="b">
        <v>0</v>
      </c>
      <c r="BH2186" t="s">
        <v>194</v>
      </c>
      <c r="BJ2186" t="s">
        <v>250</v>
      </c>
      <c r="BL2186" t="s">
        <v>6148</v>
      </c>
      <c r="BM2186" t="s">
        <v>202</v>
      </c>
      <c r="BN2186" t="s">
        <v>203</v>
      </c>
      <c r="BQ2186" t="s">
        <v>204</v>
      </c>
      <c r="BR2186" t="b">
        <v>0</v>
      </c>
      <c r="BT2186" t="b">
        <v>0</v>
      </c>
      <c r="BW2186" t="s">
        <v>97</v>
      </c>
      <c r="BX2186" t="b">
        <v>0</v>
      </c>
      <c r="BY2186" s="2">
        <v>44376.857569444444</v>
      </c>
      <c r="BZ2186" t="s">
        <v>265</v>
      </c>
      <c r="CB2186" t="b">
        <v>0</v>
      </c>
      <c r="CC2186" t="b">
        <v>0</v>
      </c>
      <c r="CI2186">
        <v>0</v>
      </c>
      <c r="CJ2186">
        <v>0</v>
      </c>
      <c r="CK2186">
        <f>YEAR(tbl_Opportunity[[#This Row],[Close Date]])</f>
        <v>2021</v>
      </c>
    </row>
    <row r="2187" spans="1:89">
      <c r="A2187" t="s">
        <v>1261</v>
      </c>
      <c r="B2187" t="b">
        <v>0</v>
      </c>
      <c r="D2187" t="b">
        <v>0</v>
      </c>
      <c r="H2187" s="1">
        <v>43830</v>
      </c>
      <c r="I2187" t="b">
        <v>1</v>
      </c>
      <c r="J2187" t="s">
        <v>193</v>
      </c>
      <c r="L2187" t="s">
        <v>6150</v>
      </c>
      <c r="O2187" t="s">
        <v>272</v>
      </c>
      <c r="P2187" t="b">
        <v>1</v>
      </c>
      <c r="Q2187" s="2">
        <v>43391.872708333336</v>
      </c>
      <c r="R2187" s="1"/>
      <c r="S2187" t="b">
        <v>0</v>
      </c>
      <c r="U2187" s="1"/>
      <c r="V2187" t="b">
        <v>0</v>
      </c>
      <c r="W2187" s="1">
        <v>43556</v>
      </c>
      <c r="X2187">
        <v>4</v>
      </c>
      <c r="Y2187">
        <v>2019</v>
      </c>
      <c r="Z2187" t="s">
        <v>90</v>
      </c>
      <c r="AA2187" t="s">
        <v>90</v>
      </c>
      <c r="AB2187" t="b">
        <v>0</v>
      </c>
      <c r="AC2187" t="b">
        <v>0</v>
      </c>
      <c r="AE2187" t="b">
        <v>0</v>
      </c>
      <c r="AF2187" t="b">
        <v>0</v>
      </c>
      <c r="AG2187" t="b">
        <v>0</v>
      </c>
      <c r="AH2187" t="s">
        <v>4366</v>
      </c>
      <c r="AI2187" t="b">
        <v>0</v>
      </c>
      <c r="AK2187" t="b">
        <v>0</v>
      </c>
      <c r="AL2187" s="1">
        <v>43606</v>
      </c>
      <c r="AM2187" t="s">
        <v>162</v>
      </c>
      <c r="AN2187" s="2">
        <v>44296.959062499998</v>
      </c>
      <c r="AP2187" s="2">
        <v>43780.151631944442</v>
      </c>
      <c r="AQ2187" s="1"/>
      <c r="AS2187" t="b">
        <v>0</v>
      </c>
      <c r="AU2187" t="s">
        <v>196</v>
      </c>
      <c r="AV2187" t="s">
        <v>93</v>
      </c>
      <c r="BB2187" t="s">
        <v>6151</v>
      </c>
      <c r="BD2187" t="b">
        <v>0</v>
      </c>
      <c r="BH2187" t="s">
        <v>406</v>
      </c>
      <c r="BJ2187" t="s">
        <v>196</v>
      </c>
      <c r="BL2187" t="s">
        <v>6150</v>
      </c>
      <c r="BM2187" t="s">
        <v>202</v>
      </c>
      <c r="BN2187" t="s">
        <v>203</v>
      </c>
      <c r="BQ2187" t="s">
        <v>204</v>
      </c>
      <c r="BR2187" t="b">
        <v>0</v>
      </c>
      <c r="BT2187" t="b">
        <v>0</v>
      </c>
      <c r="BW2187" t="s">
        <v>97</v>
      </c>
      <c r="BX2187" t="b">
        <v>0</v>
      </c>
      <c r="BY2187" s="2">
        <v>44376.857569444444</v>
      </c>
      <c r="CB2187" t="b">
        <v>0</v>
      </c>
      <c r="CC2187" t="b">
        <v>0</v>
      </c>
      <c r="CI2187">
        <v>0</v>
      </c>
      <c r="CJ2187">
        <v>0</v>
      </c>
      <c r="CK2187">
        <f>YEAR(tbl_Opportunity[[#This Row],[Close Date]])</f>
        <v>2019</v>
      </c>
    </row>
    <row r="2188" spans="1:89">
      <c r="A2188" t="s">
        <v>6152</v>
      </c>
      <c r="B2188" t="b">
        <v>0</v>
      </c>
      <c r="D2188" t="b">
        <v>0</v>
      </c>
      <c r="H2188" s="1">
        <v>44196</v>
      </c>
      <c r="I2188" t="b">
        <v>1</v>
      </c>
      <c r="J2188" t="s">
        <v>105</v>
      </c>
      <c r="L2188" t="s">
        <v>6153</v>
      </c>
      <c r="O2188" t="s">
        <v>272</v>
      </c>
      <c r="P2188" t="b">
        <v>1</v>
      </c>
      <c r="Q2188" s="2">
        <v>43773.581250000003</v>
      </c>
      <c r="R2188" s="1"/>
      <c r="S2188" t="b">
        <v>0</v>
      </c>
      <c r="U2188" s="1"/>
      <c r="V2188" t="b">
        <v>0</v>
      </c>
      <c r="W2188" s="1">
        <v>43922</v>
      </c>
      <c r="X2188">
        <v>4</v>
      </c>
      <c r="Y2188">
        <v>2020</v>
      </c>
      <c r="Z2188" t="s">
        <v>90</v>
      </c>
      <c r="AA2188" t="s">
        <v>90</v>
      </c>
      <c r="AB2188" t="b">
        <v>0</v>
      </c>
      <c r="AC2188" t="b">
        <v>0</v>
      </c>
      <c r="AE2188" t="b">
        <v>0</v>
      </c>
      <c r="AF2188" t="b">
        <v>0</v>
      </c>
      <c r="AG2188" t="b">
        <v>0</v>
      </c>
      <c r="AH2188" t="s">
        <v>4366</v>
      </c>
      <c r="AI2188" t="b">
        <v>0</v>
      </c>
      <c r="AK2188" t="b">
        <v>0</v>
      </c>
      <c r="AL2188" s="1">
        <v>43886</v>
      </c>
      <c r="AM2188" t="s">
        <v>162</v>
      </c>
      <c r="AN2188" s="2">
        <v>44297.83829861111</v>
      </c>
      <c r="AP2188" s="2">
        <v>43887.034120370372</v>
      </c>
      <c r="AQ2188" s="1"/>
      <c r="AS2188" t="b">
        <v>0</v>
      </c>
      <c r="AV2188" t="s">
        <v>213</v>
      </c>
      <c r="BB2188" t="s">
        <v>6154</v>
      </c>
      <c r="BD2188" t="b">
        <v>0</v>
      </c>
      <c r="BE2188" t="s">
        <v>6155</v>
      </c>
      <c r="BH2188" t="s">
        <v>260</v>
      </c>
      <c r="BJ2188" t="s">
        <v>216</v>
      </c>
      <c r="BL2188" t="s">
        <v>6153</v>
      </c>
      <c r="BM2188" t="s">
        <v>202</v>
      </c>
      <c r="BN2188" t="s">
        <v>203</v>
      </c>
      <c r="BQ2188" t="s">
        <v>204</v>
      </c>
      <c r="BR2188" t="b">
        <v>0</v>
      </c>
      <c r="BT2188" t="b">
        <v>0</v>
      </c>
      <c r="BW2188" t="s">
        <v>97</v>
      </c>
      <c r="BX2188" t="b">
        <v>0</v>
      </c>
      <c r="BY2188" s="2">
        <v>44376.857581018521</v>
      </c>
      <c r="CB2188" t="b">
        <v>0</v>
      </c>
      <c r="CC2188" t="b">
        <v>0</v>
      </c>
      <c r="CI2188">
        <v>0</v>
      </c>
      <c r="CJ2188">
        <v>0</v>
      </c>
      <c r="CK2188">
        <f>YEAR(tbl_Opportunity[[#This Row],[Close Date]])</f>
        <v>2020</v>
      </c>
    </row>
    <row r="2189" spans="1:89">
      <c r="A2189" t="s">
        <v>6156</v>
      </c>
      <c r="B2189" t="b">
        <v>0</v>
      </c>
      <c r="D2189" t="b">
        <v>0</v>
      </c>
      <c r="H2189" s="1">
        <v>44196</v>
      </c>
      <c r="I2189" t="b">
        <v>1</v>
      </c>
      <c r="J2189" t="s">
        <v>105</v>
      </c>
      <c r="L2189" t="s">
        <v>6157</v>
      </c>
      <c r="O2189" t="s">
        <v>272</v>
      </c>
      <c r="P2189" t="b">
        <v>1</v>
      </c>
      <c r="Q2189" s="2">
        <v>43774.588206018518</v>
      </c>
      <c r="R2189" s="1"/>
      <c r="S2189" t="b">
        <v>0</v>
      </c>
      <c r="U2189" s="1"/>
      <c r="V2189" t="b">
        <v>0</v>
      </c>
      <c r="W2189" s="1">
        <v>43922</v>
      </c>
      <c r="X2189">
        <v>4</v>
      </c>
      <c r="Y2189">
        <v>2020</v>
      </c>
      <c r="Z2189" t="s">
        <v>90</v>
      </c>
      <c r="AA2189" t="s">
        <v>90</v>
      </c>
      <c r="AB2189" t="b">
        <v>0</v>
      </c>
      <c r="AC2189" t="b">
        <v>0</v>
      </c>
      <c r="AE2189" t="b">
        <v>0</v>
      </c>
      <c r="AF2189" t="b">
        <v>0</v>
      </c>
      <c r="AG2189" t="b">
        <v>0</v>
      </c>
      <c r="AH2189" t="s">
        <v>4366</v>
      </c>
      <c r="AI2189" t="b">
        <v>0</v>
      </c>
      <c r="AK2189" t="b">
        <v>0</v>
      </c>
      <c r="AL2189" s="1">
        <v>43788</v>
      </c>
      <c r="AM2189" t="s">
        <v>162</v>
      </c>
      <c r="AN2189" s="2">
        <v>44297.853321759256</v>
      </c>
      <c r="AP2189" s="2">
        <v>43909.615914351853</v>
      </c>
      <c r="AQ2189" s="1"/>
      <c r="AS2189" t="b">
        <v>0</v>
      </c>
      <c r="AV2189" t="s">
        <v>93</v>
      </c>
      <c r="BB2189" t="s">
        <v>6158</v>
      </c>
      <c r="BD2189" t="b">
        <v>0</v>
      </c>
      <c r="BG2189" t="s">
        <v>4491</v>
      </c>
      <c r="BH2189" t="s">
        <v>375</v>
      </c>
      <c r="BJ2189" t="s">
        <v>216</v>
      </c>
      <c r="BL2189" t="s">
        <v>6157</v>
      </c>
      <c r="BM2189" t="s">
        <v>202</v>
      </c>
      <c r="BN2189" t="s">
        <v>203</v>
      </c>
      <c r="BQ2189" t="s">
        <v>204</v>
      </c>
      <c r="BR2189" t="b">
        <v>0</v>
      </c>
      <c r="BT2189" t="b">
        <v>0</v>
      </c>
      <c r="BW2189" t="s">
        <v>97</v>
      </c>
      <c r="BX2189" t="b">
        <v>0</v>
      </c>
      <c r="BY2189" s="2">
        <v>44376.857581018521</v>
      </c>
      <c r="BZ2189" t="s">
        <v>377</v>
      </c>
      <c r="CB2189" t="b">
        <v>0</v>
      </c>
      <c r="CC2189" t="b">
        <v>0</v>
      </c>
      <c r="CI2189">
        <v>0</v>
      </c>
      <c r="CJ2189">
        <v>0</v>
      </c>
      <c r="CK2189">
        <f>YEAR(tbl_Opportunity[[#This Row],[Close Date]])</f>
        <v>2020</v>
      </c>
    </row>
    <row r="2190" spans="1:89">
      <c r="A2190" t="s">
        <v>6159</v>
      </c>
      <c r="B2190" t="b">
        <v>0</v>
      </c>
      <c r="D2190" t="b">
        <v>0</v>
      </c>
      <c r="H2190" s="1">
        <v>43465</v>
      </c>
      <c r="I2190" t="b">
        <v>1</v>
      </c>
      <c r="J2190" t="s">
        <v>105</v>
      </c>
      <c r="L2190" t="s">
        <v>6160</v>
      </c>
      <c r="O2190" t="s">
        <v>272</v>
      </c>
      <c r="P2190" t="b">
        <v>1</v>
      </c>
      <c r="Q2190" s="2">
        <v>43461.804398148146</v>
      </c>
      <c r="R2190" s="1"/>
      <c r="S2190" t="b">
        <v>0</v>
      </c>
      <c r="U2190" s="1"/>
      <c r="V2190" t="b">
        <v>0</v>
      </c>
      <c r="W2190" s="1">
        <v>43191</v>
      </c>
      <c r="X2190">
        <v>4</v>
      </c>
      <c r="Y2190">
        <v>2018</v>
      </c>
      <c r="Z2190" t="s">
        <v>90</v>
      </c>
      <c r="AA2190" t="s">
        <v>90</v>
      </c>
      <c r="AB2190" t="b">
        <v>0</v>
      </c>
      <c r="AC2190" t="b">
        <v>0</v>
      </c>
      <c r="AE2190" t="b">
        <v>0</v>
      </c>
      <c r="AF2190" t="b">
        <v>0</v>
      </c>
      <c r="AG2190" t="b">
        <v>0</v>
      </c>
      <c r="AH2190" t="s">
        <v>105</v>
      </c>
      <c r="AI2190" t="b">
        <v>0</v>
      </c>
      <c r="AK2190" t="b">
        <v>0</v>
      </c>
      <c r="AL2190" s="1">
        <v>43474</v>
      </c>
      <c r="AM2190" t="s">
        <v>162</v>
      </c>
      <c r="AN2190" s="2">
        <v>44297.856377314813</v>
      </c>
      <c r="AP2190" s="2">
        <v>43541.836597222224</v>
      </c>
      <c r="AQ2190" s="1"/>
      <c r="AS2190" t="b">
        <v>0</v>
      </c>
      <c r="AU2190" t="s">
        <v>196</v>
      </c>
      <c r="AV2190" t="s">
        <v>93</v>
      </c>
      <c r="BB2190" t="s">
        <v>6161</v>
      </c>
      <c r="BD2190" t="b">
        <v>0</v>
      </c>
      <c r="BH2190" t="s">
        <v>260</v>
      </c>
      <c r="BJ2190" t="s">
        <v>196</v>
      </c>
      <c r="BL2190" t="s">
        <v>6160</v>
      </c>
      <c r="BM2190" t="s">
        <v>202</v>
      </c>
      <c r="BN2190" t="s">
        <v>203</v>
      </c>
      <c r="BQ2190" t="s">
        <v>204</v>
      </c>
      <c r="BR2190" t="b">
        <v>0</v>
      </c>
      <c r="BT2190" t="b">
        <v>0</v>
      </c>
      <c r="BW2190" t="s">
        <v>97</v>
      </c>
      <c r="BX2190" t="b">
        <v>0</v>
      </c>
      <c r="BY2190" s="2">
        <v>44376.857569444444</v>
      </c>
      <c r="CB2190" t="b">
        <v>0</v>
      </c>
      <c r="CC2190" t="b">
        <v>0</v>
      </c>
      <c r="CI2190">
        <v>0</v>
      </c>
      <c r="CJ2190">
        <v>0</v>
      </c>
      <c r="CK2190">
        <f>YEAR(tbl_Opportunity[[#This Row],[Close Date]])</f>
        <v>2018</v>
      </c>
    </row>
    <row r="2191" spans="1:89">
      <c r="A2191" t="s">
        <v>1297</v>
      </c>
      <c r="B2191" t="b">
        <v>0</v>
      </c>
      <c r="D2191" t="b">
        <v>0</v>
      </c>
      <c r="H2191" s="1">
        <v>43830</v>
      </c>
      <c r="I2191" t="b">
        <v>1</v>
      </c>
      <c r="J2191" t="s">
        <v>105</v>
      </c>
      <c r="L2191" t="s">
        <v>6162</v>
      </c>
      <c r="O2191" t="s">
        <v>272</v>
      </c>
      <c r="P2191" t="b">
        <v>1</v>
      </c>
      <c r="Q2191" s="2">
        <v>43549.657743055555</v>
      </c>
      <c r="R2191" s="1"/>
      <c r="S2191" t="b">
        <v>0</v>
      </c>
      <c r="U2191" s="1"/>
      <c r="V2191" t="b">
        <v>0</v>
      </c>
      <c r="W2191" s="1">
        <v>43556</v>
      </c>
      <c r="X2191">
        <v>4</v>
      </c>
      <c r="Y2191">
        <v>2019</v>
      </c>
      <c r="Z2191" t="s">
        <v>90</v>
      </c>
      <c r="AA2191" t="s">
        <v>90</v>
      </c>
      <c r="AB2191" t="b">
        <v>0</v>
      </c>
      <c r="AC2191" t="b">
        <v>0</v>
      </c>
      <c r="AE2191" t="b">
        <v>0</v>
      </c>
      <c r="AF2191" t="b">
        <v>0</v>
      </c>
      <c r="AG2191" t="b">
        <v>0</v>
      </c>
      <c r="AH2191" t="s">
        <v>3190</v>
      </c>
      <c r="AI2191" t="b">
        <v>0</v>
      </c>
      <c r="AK2191" t="b">
        <v>0</v>
      </c>
      <c r="AL2191" s="1">
        <v>43556</v>
      </c>
      <c r="AM2191" t="s">
        <v>162</v>
      </c>
      <c r="AN2191" s="2">
        <v>44297.856377314813</v>
      </c>
      <c r="AP2191" s="2">
        <v>43647.670497685183</v>
      </c>
      <c r="AQ2191" s="1"/>
      <c r="AS2191" t="b">
        <v>0</v>
      </c>
      <c r="AV2191" t="s">
        <v>93</v>
      </c>
      <c r="BB2191" t="s">
        <v>6163</v>
      </c>
      <c r="BD2191" t="b">
        <v>0</v>
      </c>
      <c r="BH2191" t="s">
        <v>199</v>
      </c>
      <c r="BJ2191" t="s">
        <v>216</v>
      </c>
      <c r="BL2191" t="s">
        <v>6162</v>
      </c>
      <c r="BM2191" t="s">
        <v>202</v>
      </c>
      <c r="BN2191" t="s">
        <v>203</v>
      </c>
      <c r="BQ2191" t="s">
        <v>204</v>
      </c>
      <c r="BR2191" t="b">
        <v>0</v>
      </c>
      <c r="BT2191" t="b">
        <v>0</v>
      </c>
      <c r="BW2191" t="s">
        <v>97</v>
      </c>
      <c r="BX2191" t="b">
        <v>0</v>
      </c>
      <c r="BY2191" s="2">
        <v>44376.857569444444</v>
      </c>
      <c r="CB2191" t="b">
        <v>0</v>
      </c>
      <c r="CC2191" t="b">
        <v>0</v>
      </c>
      <c r="CI2191">
        <v>0</v>
      </c>
      <c r="CJ2191">
        <v>0</v>
      </c>
      <c r="CK2191">
        <f>YEAR(tbl_Opportunity[[#This Row],[Close Date]])</f>
        <v>2019</v>
      </c>
    </row>
    <row r="2192" spans="1:89">
      <c r="A2192" t="s">
        <v>6164</v>
      </c>
      <c r="B2192" t="b">
        <v>0</v>
      </c>
      <c r="D2192" t="b">
        <v>0</v>
      </c>
      <c r="H2192" s="1">
        <v>43829</v>
      </c>
      <c r="I2192" t="b">
        <v>1</v>
      </c>
      <c r="J2192" t="s">
        <v>105</v>
      </c>
      <c r="L2192" t="s">
        <v>6165</v>
      </c>
      <c r="O2192" t="s">
        <v>272</v>
      </c>
      <c r="P2192" t="b">
        <v>1</v>
      </c>
      <c r="Q2192" s="2">
        <v>43714.853946759256</v>
      </c>
      <c r="R2192" s="1"/>
      <c r="S2192" t="b">
        <v>0</v>
      </c>
      <c r="U2192" s="1"/>
      <c r="V2192" t="b">
        <v>0</v>
      </c>
      <c r="W2192" s="1">
        <v>43556</v>
      </c>
      <c r="X2192">
        <v>4</v>
      </c>
      <c r="Y2192">
        <v>2019</v>
      </c>
      <c r="Z2192" t="s">
        <v>90</v>
      </c>
      <c r="AA2192" t="s">
        <v>90</v>
      </c>
      <c r="AB2192" t="b">
        <v>0</v>
      </c>
      <c r="AC2192" t="b">
        <v>0</v>
      </c>
      <c r="AE2192" t="b">
        <v>0</v>
      </c>
      <c r="AF2192" t="b">
        <v>0</v>
      </c>
      <c r="AG2192" t="b">
        <v>0</v>
      </c>
      <c r="AH2192" t="s">
        <v>4366</v>
      </c>
      <c r="AI2192" t="b">
        <v>0</v>
      </c>
      <c r="AK2192" t="b">
        <v>0</v>
      </c>
      <c r="AL2192" s="1">
        <v>43731</v>
      </c>
      <c r="AM2192" t="s">
        <v>162</v>
      </c>
      <c r="AN2192" s="2">
        <v>44297.856377314813</v>
      </c>
      <c r="AP2192" s="2">
        <v>43794.634270833332</v>
      </c>
      <c r="AQ2192" s="1"/>
      <c r="AS2192" t="b">
        <v>0</v>
      </c>
      <c r="AV2192" t="s">
        <v>93</v>
      </c>
      <c r="BB2192" t="s">
        <v>6166</v>
      </c>
      <c r="BD2192" t="b">
        <v>0</v>
      </c>
      <c r="BG2192" t="s">
        <v>6167</v>
      </c>
      <c r="BH2192" t="s">
        <v>215</v>
      </c>
      <c r="BJ2192" t="s">
        <v>216</v>
      </c>
      <c r="BL2192" t="s">
        <v>6165</v>
      </c>
      <c r="BM2192" t="s">
        <v>202</v>
      </c>
      <c r="BN2192" t="s">
        <v>203</v>
      </c>
      <c r="BQ2192" t="s">
        <v>204</v>
      </c>
      <c r="BR2192" t="b">
        <v>0</v>
      </c>
      <c r="BT2192" t="b">
        <v>0</v>
      </c>
      <c r="BW2192" t="s">
        <v>97</v>
      </c>
      <c r="BX2192" t="b">
        <v>0</v>
      </c>
      <c r="BY2192" s="2">
        <v>44376.857569444444</v>
      </c>
      <c r="BZ2192" t="s">
        <v>217</v>
      </c>
      <c r="CB2192" t="b">
        <v>0</v>
      </c>
      <c r="CC2192" t="b">
        <v>0</v>
      </c>
      <c r="CI2192">
        <v>0</v>
      </c>
      <c r="CJ2192">
        <v>0</v>
      </c>
      <c r="CK2192">
        <f>YEAR(tbl_Opportunity[[#This Row],[Close Date]])</f>
        <v>2019</v>
      </c>
    </row>
    <row r="2193" spans="1:89">
      <c r="A2193" t="s">
        <v>6168</v>
      </c>
      <c r="B2193" t="b">
        <v>0</v>
      </c>
      <c r="D2193" t="b">
        <v>0</v>
      </c>
      <c r="E2193" t="s">
        <v>2868</v>
      </c>
      <c r="H2193" s="1">
        <v>44561</v>
      </c>
      <c r="I2193" t="b">
        <v>1</v>
      </c>
      <c r="J2193" t="s">
        <v>105</v>
      </c>
      <c r="L2193" t="s">
        <v>6169</v>
      </c>
      <c r="O2193" t="s">
        <v>194</v>
      </c>
      <c r="P2193" t="b">
        <v>1</v>
      </c>
      <c r="Q2193" s="2">
        <v>43689.51834490741</v>
      </c>
      <c r="R2193" s="1"/>
      <c r="S2193" t="b">
        <v>0</v>
      </c>
      <c r="U2193" s="1"/>
      <c r="V2193" t="b">
        <v>0</v>
      </c>
      <c r="W2193" s="1">
        <v>44287</v>
      </c>
      <c r="X2193">
        <v>4</v>
      </c>
      <c r="Y2193">
        <v>2021</v>
      </c>
      <c r="Z2193" t="s">
        <v>90</v>
      </c>
      <c r="AA2193" t="s">
        <v>90</v>
      </c>
      <c r="AB2193" t="b">
        <v>0</v>
      </c>
      <c r="AC2193" t="b">
        <v>0</v>
      </c>
      <c r="AE2193" t="b">
        <v>0</v>
      </c>
      <c r="AF2193" t="b">
        <v>0</v>
      </c>
      <c r="AG2193" t="b">
        <v>0</v>
      </c>
      <c r="AH2193" t="s">
        <v>4366</v>
      </c>
      <c r="AI2193" t="b">
        <v>0</v>
      </c>
      <c r="AK2193" t="b">
        <v>0</v>
      </c>
      <c r="AL2193" s="1">
        <v>43605</v>
      </c>
      <c r="AM2193" t="s">
        <v>162</v>
      </c>
      <c r="AN2193" s="2">
        <v>44297.856377314813</v>
      </c>
      <c r="AP2193" s="2">
        <v>43875.671516203707</v>
      </c>
      <c r="AQ2193" s="1"/>
      <c r="AS2193" t="b">
        <v>0</v>
      </c>
      <c r="AV2193" t="s">
        <v>2870</v>
      </c>
      <c r="BB2193" t="s">
        <v>6170</v>
      </c>
      <c r="BD2193" t="b">
        <v>0</v>
      </c>
      <c r="BH2193" t="s">
        <v>194</v>
      </c>
      <c r="BJ2193" t="s">
        <v>216</v>
      </c>
      <c r="BL2193" t="s">
        <v>6169</v>
      </c>
      <c r="BM2193" t="s">
        <v>202</v>
      </c>
      <c r="BN2193" t="s">
        <v>203</v>
      </c>
      <c r="BQ2193" t="s">
        <v>204</v>
      </c>
      <c r="BR2193" t="b">
        <v>0</v>
      </c>
      <c r="BT2193" t="b">
        <v>0</v>
      </c>
      <c r="BW2193" t="s">
        <v>97</v>
      </c>
      <c r="BX2193" t="b">
        <v>0</v>
      </c>
      <c r="BY2193" s="2">
        <v>44376.857569444444</v>
      </c>
      <c r="BZ2193" t="s">
        <v>265</v>
      </c>
      <c r="CB2193" t="b">
        <v>0</v>
      </c>
      <c r="CC2193" t="b">
        <v>0</v>
      </c>
      <c r="CI2193">
        <v>0</v>
      </c>
      <c r="CJ2193">
        <v>0</v>
      </c>
      <c r="CK2193">
        <f>YEAR(tbl_Opportunity[[#This Row],[Close Date]])</f>
        <v>2021</v>
      </c>
    </row>
    <row r="2194" spans="1:89">
      <c r="A2194" t="s">
        <v>6171</v>
      </c>
      <c r="B2194" t="b">
        <v>0</v>
      </c>
      <c r="D2194" t="b">
        <v>0</v>
      </c>
      <c r="E2194" t="s">
        <v>2868</v>
      </c>
      <c r="H2194" s="1">
        <v>44561</v>
      </c>
      <c r="I2194" t="b">
        <v>1</v>
      </c>
      <c r="J2194" t="s">
        <v>105</v>
      </c>
      <c r="L2194" t="s">
        <v>6172</v>
      </c>
      <c r="O2194" t="s">
        <v>194</v>
      </c>
      <c r="P2194" t="b">
        <v>1</v>
      </c>
      <c r="Q2194" s="2">
        <v>43689.541122685187</v>
      </c>
      <c r="R2194" s="1"/>
      <c r="S2194" t="b">
        <v>0</v>
      </c>
      <c r="U2194" s="1"/>
      <c r="V2194" t="b">
        <v>0</v>
      </c>
      <c r="W2194" s="1">
        <v>44287</v>
      </c>
      <c r="X2194">
        <v>4</v>
      </c>
      <c r="Y2194">
        <v>2021</v>
      </c>
      <c r="Z2194" t="s">
        <v>90</v>
      </c>
      <c r="AA2194" t="s">
        <v>90</v>
      </c>
      <c r="AB2194" t="b">
        <v>0</v>
      </c>
      <c r="AC2194" t="b">
        <v>0</v>
      </c>
      <c r="AE2194" t="b">
        <v>0</v>
      </c>
      <c r="AF2194" t="b">
        <v>0</v>
      </c>
      <c r="AG2194" t="b">
        <v>0</v>
      </c>
      <c r="AH2194" t="s">
        <v>4366</v>
      </c>
      <c r="AI2194" t="b">
        <v>0</v>
      </c>
      <c r="AK2194" t="b">
        <v>0</v>
      </c>
      <c r="AL2194" s="1">
        <v>43605</v>
      </c>
      <c r="AM2194" t="s">
        <v>162</v>
      </c>
      <c r="AN2194" s="2">
        <v>44297.856377314813</v>
      </c>
      <c r="AP2194" s="2">
        <v>44063.435613425929</v>
      </c>
      <c r="AQ2194" s="1"/>
      <c r="AS2194" t="b">
        <v>0</v>
      </c>
      <c r="AV2194" t="s">
        <v>2870</v>
      </c>
      <c r="BB2194" t="s">
        <v>6173</v>
      </c>
      <c r="BD2194" t="b">
        <v>0</v>
      </c>
      <c r="BH2194" t="s">
        <v>194</v>
      </c>
      <c r="BJ2194" t="s">
        <v>216</v>
      </c>
      <c r="BL2194" t="s">
        <v>6172</v>
      </c>
      <c r="BM2194" t="s">
        <v>202</v>
      </c>
      <c r="BN2194" t="s">
        <v>203</v>
      </c>
      <c r="BQ2194" t="s">
        <v>204</v>
      </c>
      <c r="BR2194" t="b">
        <v>0</v>
      </c>
      <c r="BT2194" t="b">
        <v>0</v>
      </c>
      <c r="BW2194" t="s">
        <v>97</v>
      </c>
      <c r="BX2194" t="b">
        <v>0</v>
      </c>
      <c r="BY2194" s="2">
        <v>44376.857569444444</v>
      </c>
      <c r="BZ2194" t="s">
        <v>265</v>
      </c>
      <c r="CB2194" t="b">
        <v>0</v>
      </c>
      <c r="CC2194" t="b">
        <v>0</v>
      </c>
      <c r="CI2194">
        <v>0</v>
      </c>
      <c r="CJ2194">
        <v>0</v>
      </c>
      <c r="CK2194">
        <f>YEAR(tbl_Opportunity[[#This Row],[Close Date]])</f>
        <v>2021</v>
      </c>
    </row>
    <row r="2195" spans="1:89">
      <c r="A2195" t="s">
        <v>6174</v>
      </c>
      <c r="B2195" t="b">
        <v>0</v>
      </c>
      <c r="D2195" t="b">
        <v>0</v>
      </c>
      <c r="E2195" t="s">
        <v>2868</v>
      </c>
      <c r="H2195" s="1">
        <v>44561</v>
      </c>
      <c r="I2195" t="b">
        <v>1</v>
      </c>
      <c r="J2195" t="s">
        <v>105</v>
      </c>
      <c r="L2195" t="s">
        <v>6175</v>
      </c>
      <c r="O2195" t="s">
        <v>272</v>
      </c>
      <c r="P2195" t="b">
        <v>1</v>
      </c>
      <c r="Q2195" s="2">
        <v>43689.680104166669</v>
      </c>
      <c r="R2195" s="1"/>
      <c r="S2195" t="b">
        <v>0</v>
      </c>
      <c r="U2195" s="1"/>
      <c r="V2195" t="b">
        <v>0</v>
      </c>
      <c r="W2195" s="1">
        <v>44287</v>
      </c>
      <c r="X2195">
        <v>4</v>
      </c>
      <c r="Y2195">
        <v>2021</v>
      </c>
      <c r="Z2195" t="s">
        <v>90</v>
      </c>
      <c r="AA2195" t="s">
        <v>90</v>
      </c>
      <c r="AB2195" t="b">
        <v>0</v>
      </c>
      <c r="AC2195" t="b">
        <v>0</v>
      </c>
      <c r="AE2195" t="b">
        <v>0</v>
      </c>
      <c r="AF2195" t="b">
        <v>0</v>
      </c>
      <c r="AG2195" t="b">
        <v>0</v>
      </c>
      <c r="AH2195" t="s">
        <v>4366</v>
      </c>
      <c r="AI2195" t="b">
        <v>0</v>
      </c>
      <c r="AK2195" t="b">
        <v>0</v>
      </c>
      <c r="AL2195" s="1">
        <v>43599</v>
      </c>
      <c r="AM2195" t="s">
        <v>162</v>
      </c>
      <c r="AN2195" s="2">
        <v>44297.856377314813</v>
      </c>
      <c r="AP2195" s="2">
        <v>44063.4371875</v>
      </c>
      <c r="AQ2195" s="1"/>
      <c r="AS2195" t="b">
        <v>0</v>
      </c>
      <c r="AV2195" t="s">
        <v>2870</v>
      </c>
      <c r="BB2195" t="s">
        <v>6176</v>
      </c>
      <c r="BD2195" t="b">
        <v>0</v>
      </c>
      <c r="BH2195" t="s">
        <v>194</v>
      </c>
      <c r="BJ2195" t="s">
        <v>216</v>
      </c>
      <c r="BL2195" t="s">
        <v>6175</v>
      </c>
      <c r="BM2195" t="s">
        <v>202</v>
      </c>
      <c r="BN2195" t="s">
        <v>203</v>
      </c>
      <c r="BQ2195" t="s">
        <v>204</v>
      </c>
      <c r="BR2195" t="b">
        <v>0</v>
      </c>
      <c r="BT2195" t="b">
        <v>0</v>
      </c>
      <c r="BW2195" t="s">
        <v>97</v>
      </c>
      <c r="BX2195" t="b">
        <v>0</v>
      </c>
      <c r="BY2195" s="2">
        <v>44376.857569444444</v>
      </c>
      <c r="BZ2195" t="s">
        <v>265</v>
      </c>
      <c r="CB2195" t="b">
        <v>0</v>
      </c>
      <c r="CC2195" t="b">
        <v>0</v>
      </c>
      <c r="CI2195">
        <v>0</v>
      </c>
      <c r="CJ2195">
        <v>0</v>
      </c>
      <c r="CK2195">
        <f>YEAR(tbl_Opportunity[[#This Row],[Close Date]])</f>
        <v>2021</v>
      </c>
    </row>
    <row r="2196" spans="1:89">
      <c r="A2196" t="s">
        <v>6177</v>
      </c>
      <c r="B2196" t="b">
        <v>0</v>
      </c>
      <c r="D2196" t="b">
        <v>0</v>
      </c>
      <c r="H2196" s="1">
        <v>44196</v>
      </c>
      <c r="I2196" t="b">
        <v>1</v>
      </c>
      <c r="J2196" t="s">
        <v>193</v>
      </c>
      <c r="L2196" t="s">
        <v>6178</v>
      </c>
      <c r="O2196" t="s">
        <v>272</v>
      </c>
      <c r="P2196" t="b">
        <v>1</v>
      </c>
      <c r="Q2196" s="2">
        <v>43801.903749999998</v>
      </c>
      <c r="R2196" s="1"/>
      <c r="S2196" t="b">
        <v>0</v>
      </c>
      <c r="U2196" s="1"/>
      <c r="V2196" t="b">
        <v>0</v>
      </c>
      <c r="W2196" s="1">
        <v>43922</v>
      </c>
      <c r="X2196">
        <v>4</v>
      </c>
      <c r="Y2196">
        <v>2020</v>
      </c>
      <c r="Z2196" t="s">
        <v>90</v>
      </c>
      <c r="AA2196" t="s">
        <v>90</v>
      </c>
      <c r="AB2196" t="b">
        <v>0</v>
      </c>
      <c r="AC2196" t="b">
        <v>0</v>
      </c>
      <c r="AE2196" t="b">
        <v>0</v>
      </c>
      <c r="AF2196" t="b">
        <v>0</v>
      </c>
      <c r="AG2196" t="b">
        <v>0</v>
      </c>
      <c r="AH2196" t="s">
        <v>4366</v>
      </c>
      <c r="AI2196" t="b">
        <v>0</v>
      </c>
      <c r="AJ2196" t="s">
        <v>211</v>
      </c>
      <c r="AK2196" t="b">
        <v>0</v>
      </c>
      <c r="AL2196" s="1">
        <v>44033</v>
      </c>
      <c r="AM2196" t="s">
        <v>162</v>
      </c>
      <c r="AN2196" s="2">
        <v>44296.959062499998</v>
      </c>
      <c r="AP2196" s="2">
        <v>44063.563356481478</v>
      </c>
      <c r="AQ2196" s="1"/>
      <c r="AS2196" t="b">
        <v>0</v>
      </c>
      <c r="AV2196" t="s">
        <v>93</v>
      </c>
      <c r="BB2196" t="s">
        <v>6179</v>
      </c>
      <c r="BD2196" t="b">
        <v>0</v>
      </c>
      <c r="BH2196" t="s">
        <v>215</v>
      </c>
      <c r="BJ2196" t="s">
        <v>250</v>
      </c>
      <c r="BL2196" t="s">
        <v>6178</v>
      </c>
      <c r="BM2196" t="s">
        <v>202</v>
      </c>
      <c r="BN2196" t="s">
        <v>203</v>
      </c>
      <c r="BQ2196" t="s">
        <v>204</v>
      </c>
      <c r="BR2196" t="b">
        <v>0</v>
      </c>
      <c r="BT2196" t="b">
        <v>0</v>
      </c>
      <c r="BW2196" t="s">
        <v>97</v>
      </c>
      <c r="BX2196" t="b">
        <v>0</v>
      </c>
      <c r="BY2196" s="2">
        <v>44376.857581018521</v>
      </c>
      <c r="BZ2196" t="s">
        <v>217</v>
      </c>
      <c r="CB2196" t="b">
        <v>0</v>
      </c>
      <c r="CC2196" t="b">
        <v>0</v>
      </c>
      <c r="CI2196">
        <v>0</v>
      </c>
      <c r="CJ2196">
        <v>0</v>
      </c>
      <c r="CK2196">
        <f>YEAR(tbl_Opportunity[[#This Row],[Close Date]])</f>
        <v>2020</v>
      </c>
    </row>
    <row r="2197" spans="1:89">
      <c r="A2197" t="s">
        <v>1075</v>
      </c>
      <c r="B2197" t="b">
        <v>0</v>
      </c>
      <c r="D2197" t="b">
        <v>0</v>
      </c>
      <c r="E2197" t="s">
        <v>2005</v>
      </c>
      <c r="H2197" s="1">
        <v>43829</v>
      </c>
      <c r="I2197" t="b">
        <v>1</v>
      </c>
      <c r="J2197" t="s">
        <v>140</v>
      </c>
      <c r="L2197" t="s">
        <v>6180</v>
      </c>
      <c r="O2197" t="s">
        <v>272</v>
      </c>
      <c r="P2197" t="b">
        <v>1</v>
      </c>
      <c r="Q2197" s="2">
        <v>43565.844409722224</v>
      </c>
      <c r="R2197" s="1"/>
      <c r="S2197" t="b">
        <v>0</v>
      </c>
      <c r="U2197" s="1"/>
      <c r="V2197" t="b">
        <v>0</v>
      </c>
      <c r="W2197" s="1">
        <v>43556</v>
      </c>
      <c r="X2197">
        <v>4</v>
      </c>
      <c r="Y2197">
        <v>2019</v>
      </c>
      <c r="Z2197" t="s">
        <v>90</v>
      </c>
      <c r="AA2197" t="s">
        <v>90</v>
      </c>
      <c r="AB2197" t="b">
        <v>0</v>
      </c>
      <c r="AC2197" t="b">
        <v>0</v>
      </c>
      <c r="AE2197" t="b">
        <v>0</v>
      </c>
      <c r="AF2197" t="b">
        <v>0</v>
      </c>
      <c r="AG2197" t="b">
        <v>0</v>
      </c>
      <c r="AH2197" t="s">
        <v>3190</v>
      </c>
      <c r="AI2197" t="b">
        <v>0</v>
      </c>
      <c r="AJ2197" t="s">
        <v>574</v>
      </c>
      <c r="AK2197" t="b">
        <v>0</v>
      </c>
      <c r="AL2197" s="1">
        <v>43584</v>
      </c>
      <c r="AM2197" t="s">
        <v>162</v>
      </c>
      <c r="AN2197" s="2">
        <v>44296.959062499998</v>
      </c>
      <c r="AP2197" s="2">
        <v>43584.509583333333</v>
      </c>
      <c r="AQ2197" s="1"/>
      <c r="AS2197" t="b">
        <v>0</v>
      </c>
      <c r="AV2197" t="s">
        <v>176</v>
      </c>
      <c r="AY2197" t="s">
        <v>1407</v>
      </c>
      <c r="AZ2197" t="s">
        <v>2814</v>
      </c>
      <c r="BB2197" t="s">
        <v>6181</v>
      </c>
      <c r="BD2197" t="b">
        <v>0</v>
      </c>
      <c r="BF2197" t="s">
        <v>6182</v>
      </c>
      <c r="BH2197" t="s">
        <v>215</v>
      </c>
      <c r="BI2197" t="s">
        <v>549</v>
      </c>
      <c r="BJ2197" t="s">
        <v>216</v>
      </c>
      <c r="BL2197" t="s">
        <v>6180</v>
      </c>
      <c r="BM2197" t="s">
        <v>202</v>
      </c>
      <c r="BN2197" t="s">
        <v>203</v>
      </c>
      <c r="BQ2197" t="s">
        <v>204</v>
      </c>
      <c r="BR2197" t="b">
        <v>0</v>
      </c>
      <c r="BT2197" t="b">
        <v>0</v>
      </c>
      <c r="BW2197" t="s">
        <v>97</v>
      </c>
      <c r="BX2197" t="b">
        <v>0</v>
      </c>
      <c r="BY2197" s="2">
        <v>44376.857569444444</v>
      </c>
      <c r="BZ2197" t="s">
        <v>217</v>
      </c>
      <c r="CB2197" t="b">
        <v>0</v>
      </c>
      <c r="CC2197" t="b">
        <v>0</v>
      </c>
      <c r="CI2197">
        <v>0</v>
      </c>
      <c r="CJ2197">
        <v>0</v>
      </c>
      <c r="CK2197">
        <f>YEAR(tbl_Opportunity[[#This Row],[Close Date]])</f>
        <v>2019</v>
      </c>
    </row>
    <row r="2198" spans="1:89">
      <c r="A2198" t="s">
        <v>2156</v>
      </c>
      <c r="B2198" t="b">
        <v>0</v>
      </c>
      <c r="D2198" t="b">
        <v>0</v>
      </c>
      <c r="H2198" s="1">
        <v>43812</v>
      </c>
      <c r="I2198" t="b">
        <v>1</v>
      </c>
      <c r="J2198" t="s">
        <v>193</v>
      </c>
      <c r="L2198" t="s">
        <v>6183</v>
      </c>
      <c r="O2198" t="s">
        <v>272</v>
      </c>
      <c r="P2198" t="b">
        <v>1</v>
      </c>
      <c r="Q2198" s="2">
        <v>43711.813958333332</v>
      </c>
      <c r="R2198" s="1"/>
      <c r="S2198" t="b">
        <v>0</v>
      </c>
      <c r="U2198" s="1"/>
      <c r="V2198" t="b">
        <v>0</v>
      </c>
      <c r="W2198" s="1">
        <v>43556</v>
      </c>
      <c r="X2198">
        <v>4</v>
      </c>
      <c r="Y2198">
        <v>2019</v>
      </c>
      <c r="Z2198" t="s">
        <v>90</v>
      </c>
      <c r="AA2198" t="s">
        <v>90</v>
      </c>
      <c r="AB2198" t="b">
        <v>0</v>
      </c>
      <c r="AC2198" t="b">
        <v>0</v>
      </c>
      <c r="AE2198" t="b">
        <v>0</v>
      </c>
      <c r="AF2198" t="b">
        <v>0</v>
      </c>
      <c r="AG2198" t="b">
        <v>0</v>
      </c>
      <c r="AH2198" t="s">
        <v>105</v>
      </c>
      <c r="AI2198" t="b">
        <v>0</v>
      </c>
      <c r="AK2198" t="b">
        <v>0</v>
      </c>
      <c r="AL2198" s="1">
        <v>43747</v>
      </c>
      <c r="AM2198" t="s">
        <v>162</v>
      </c>
      <c r="AN2198" s="2">
        <v>44296.959062499998</v>
      </c>
      <c r="AP2198" s="2">
        <v>43780.136631944442</v>
      </c>
      <c r="AQ2198" s="1"/>
      <c r="AS2198" t="b">
        <v>0</v>
      </c>
      <c r="AU2198" t="s">
        <v>105</v>
      </c>
      <c r="AV2198" t="s">
        <v>93</v>
      </c>
      <c r="AY2198" t="s">
        <v>236</v>
      </c>
      <c r="BB2198" t="s">
        <v>6184</v>
      </c>
      <c r="BD2198" t="b">
        <v>0</v>
      </c>
      <c r="BH2198" t="s">
        <v>406</v>
      </c>
      <c r="BJ2198" t="s">
        <v>105</v>
      </c>
      <c r="BL2198" t="s">
        <v>6183</v>
      </c>
      <c r="BM2198" t="s">
        <v>202</v>
      </c>
      <c r="BN2198" t="s">
        <v>203</v>
      </c>
      <c r="BQ2198" t="s">
        <v>204</v>
      </c>
      <c r="BR2198" t="b">
        <v>0</v>
      </c>
      <c r="BT2198" t="b">
        <v>0</v>
      </c>
      <c r="BW2198" t="s">
        <v>97</v>
      </c>
      <c r="BX2198" t="b">
        <v>0</v>
      </c>
      <c r="BY2198" s="2">
        <v>44376.857569444444</v>
      </c>
      <c r="CB2198" t="b">
        <v>0</v>
      </c>
      <c r="CC2198" t="b">
        <v>0</v>
      </c>
      <c r="CI2198">
        <v>0</v>
      </c>
      <c r="CJ2198">
        <v>0</v>
      </c>
      <c r="CK2198">
        <f>YEAR(tbl_Opportunity[[#This Row],[Close Date]])</f>
        <v>2019</v>
      </c>
    </row>
    <row r="2199" spans="1:89">
      <c r="A2199" t="s">
        <v>6185</v>
      </c>
      <c r="B2199" t="b">
        <v>0</v>
      </c>
      <c r="D2199" t="b">
        <v>0</v>
      </c>
      <c r="E2199" t="s">
        <v>2829</v>
      </c>
      <c r="H2199" s="1">
        <v>44196</v>
      </c>
      <c r="I2199" t="b">
        <v>1</v>
      </c>
      <c r="J2199" t="s">
        <v>193</v>
      </c>
      <c r="L2199" t="s">
        <v>6186</v>
      </c>
      <c r="O2199" t="s">
        <v>272</v>
      </c>
      <c r="P2199" t="b">
        <v>1</v>
      </c>
      <c r="Q2199" s="2">
        <v>43815.866678240738</v>
      </c>
      <c r="R2199" s="1"/>
      <c r="S2199" t="b">
        <v>0</v>
      </c>
      <c r="U2199" s="1"/>
      <c r="V2199" t="b">
        <v>0</v>
      </c>
      <c r="W2199" s="1">
        <v>43922</v>
      </c>
      <c r="X2199">
        <v>4</v>
      </c>
      <c r="Y2199">
        <v>2020</v>
      </c>
      <c r="Z2199" t="s">
        <v>90</v>
      </c>
      <c r="AA2199" t="s">
        <v>90</v>
      </c>
      <c r="AB2199" t="b">
        <v>0</v>
      </c>
      <c r="AC2199" t="b">
        <v>0</v>
      </c>
      <c r="AE2199" t="b">
        <v>0</v>
      </c>
      <c r="AF2199" t="b">
        <v>0</v>
      </c>
      <c r="AG2199" t="b">
        <v>0</v>
      </c>
      <c r="AH2199" t="s">
        <v>4366</v>
      </c>
      <c r="AI2199" t="b">
        <v>0</v>
      </c>
      <c r="AK2199" t="b">
        <v>0</v>
      </c>
      <c r="AL2199" s="1">
        <v>43776</v>
      </c>
      <c r="AM2199" t="s">
        <v>162</v>
      </c>
      <c r="AN2199" s="2">
        <v>44296.959062499998</v>
      </c>
      <c r="AP2199" s="2">
        <v>43875.780266203707</v>
      </c>
      <c r="AQ2199" s="1"/>
      <c r="AS2199" t="b">
        <v>0</v>
      </c>
      <c r="AV2199" t="s">
        <v>176</v>
      </c>
      <c r="AY2199" t="s">
        <v>236</v>
      </c>
      <c r="AZ2199" t="s">
        <v>435</v>
      </c>
      <c r="BB2199" t="s">
        <v>6187</v>
      </c>
      <c r="BD2199" t="b">
        <v>0</v>
      </c>
      <c r="BH2199" t="s">
        <v>406</v>
      </c>
      <c r="BJ2199" t="s">
        <v>216</v>
      </c>
      <c r="BL2199" t="s">
        <v>6186</v>
      </c>
      <c r="BM2199" t="s">
        <v>202</v>
      </c>
      <c r="BN2199" t="s">
        <v>203</v>
      </c>
      <c r="BQ2199" t="s">
        <v>204</v>
      </c>
      <c r="BR2199" t="b">
        <v>0</v>
      </c>
      <c r="BT2199" t="b">
        <v>0</v>
      </c>
      <c r="BW2199" t="s">
        <v>97</v>
      </c>
      <c r="BX2199" t="b">
        <v>0</v>
      </c>
      <c r="BY2199" s="2">
        <v>44376.857581018521</v>
      </c>
      <c r="CB2199" t="b">
        <v>0</v>
      </c>
      <c r="CC2199" t="b">
        <v>0</v>
      </c>
      <c r="CI2199">
        <v>0</v>
      </c>
      <c r="CJ2199">
        <v>0</v>
      </c>
      <c r="CK2199">
        <f>YEAR(tbl_Opportunity[[#This Row],[Close Date]])</f>
        <v>2020</v>
      </c>
    </row>
    <row r="2200" spans="1:89">
      <c r="A2200" t="s">
        <v>2516</v>
      </c>
      <c r="B2200" t="b">
        <v>0</v>
      </c>
      <c r="D2200" t="b">
        <v>0</v>
      </c>
      <c r="E2200" t="s">
        <v>4372</v>
      </c>
      <c r="H2200" s="1">
        <v>44561</v>
      </c>
      <c r="I2200" t="b">
        <v>1</v>
      </c>
      <c r="J2200" t="s">
        <v>105</v>
      </c>
      <c r="L2200" t="s">
        <v>6188</v>
      </c>
      <c r="O2200" t="s">
        <v>194</v>
      </c>
      <c r="P2200" t="b">
        <v>1</v>
      </c>
      <c r="Q2200" s="2">
        <v>43467.368541666663</v>
      </c>
      <c r="R2200" s="1"/>
      <c r="S2200" t="b">
        <v>0</v>
      </c>
      <c r="U2200" s="1"/>
      <c r="V2200" t="b">
        <v>0</v>
      </c>
      <c r="W2200" s="1">
        <v>44287</v>
      </c>
      <c r="X2200">
        <v>4</v>
      </c>
      <c r="Y2200">
        <v>2021</v>
      </c>
      <c r="Z2200" t="s">
        <v>90</v>
      </c>
      <c r="AA2200" t="s">
        <v>90</v>
      </c>
      <c r="AB2200" t="b">
        <v>0</v>
      </c>
      <c r="AC2200" t="b">
        <v>0</v>
      </c>
      <c r="AE2200" t="b">
        <v>0</v>
      </c>
      <c r="AF2200" t="b">
        <v>0</v>
      </c>
      <c r="AG2200" t="b">
        <v>0</v>
      </c>
      <c r="AH2200" t="s">
        <v>105</v>
      </c>
      <c r="AI2200" t="b">
        <v>0</v>
      </c>
      <c r="AK2200" t="b">
        <v>0</v>
      </c>
      <c r="AL2200" s="1">
        <v>43517</v>
      </c>
      <c r="AM2200" t="s">
        <v>162</v>
      </c>
      <c r="AN2200" s="2">
        <v>44297.856377314813</v>
      </c>
      <c r="AP2200" s="2">
        <v>43875.688449074078</v>
      </c>
      <c r="AQ2200" s="1"/>
      <c r="AS2200" t="b">
        <v>0</v>
      </c>
      <c r="AU2200" t="s">
        <v>216</v>
      </c>
      <c r="AV2200" t="s">
        <v>2820</v>
      </c>
      <c r="AY2200" t="s">
        <v>236</v>
      </c>
      <c r="AZ2200" t="s">
        <v>300</v>
      </c>
      <c r="BB2200" t="s">
        <v>6189</v>
      </c>
      <c r="BD2200" t="b">
        <v>0</v>
      </c>
      <c r="BH2200" t="s">
        <v>194</v>
      </c>
      <c r="BJ2200" t="s">
        <v>216</v>
      </c>
      <c r="BL2200" t="s">
        <v>6188</v>
      </c>
      <c r="BM2200" t="s">
        <v>202</v>
      </c>
      <c r="BN2200" t="s">
        <v>203</v>
      </c>
      <c r="BQ2200" t="s">
        <v>204</v>
      </c>
      <c r="BR2200" t="b">
        <v>0</v>
      </c>
      <c r="BT2200" t="b">
        <v>0</v>
      </c>
      <c r="BW2200" t="s">
        <v>97</v>
      </c>
      <c r="BX2200" t="b">
        <v>0</v>
      </c>
      <c r="BY2200" s="2">
        <v>44376.857569444444</v>
      </c>
      <c r="BZ2200" t="s">
        <v>265</v>
      </c>
      <c r="CB2200" t="b">
        <v>0</v>
      </c>
      <c r="CC2200" t="b">
        <v>0</v>
      </c>
      <c r="CI2200">
        <v>0</v>
      </c>
      <c r="CJ2200">
        <v>0</v>
      </c>
      <c r="CK2200">
        <f>YEAR(tbl_Opportunity[[#This Row],[Close Date]])</f>
        <v>2021</v>
      </c>
    </row>
    <row r="2201" spans="1:89">
      <c r="A2201" t="s">
        <v>6190</v>
      </c>
      <c r="B2201" t="b">
        <v>0</v>
      </c>
      <c r="D2201" t="b">
        <v>0</v>
      </c>
      <c r="H2201" s="1">
        <v>43830</v>
      </c>
      <c r="I2201" t="b">
        <v>1</v>
      </c>
      <c r="J2201" t="s">
        <v>105</v>
      </c>
      <c r="L2201" t="s">
        <v>6191</v>
      </c>
      <c r="O2201" t="s">
        <v>272</v>
      </c>
      <c r="P2201" t="b">
        <v>1</v>
      </c>
      <c r="Q2201" s="2">
        <v>43500.72760416667</v>
      </c>
      <c r="R2201" s="1"/>
      <c r="S2201" t="b">
        <v>0</v>
      </c>
      <c r="U2201" s="1"/>
      <c r="V2201" t="b">
        <v>0</v>
      </c>
      <c r="W2201" s="1">
        <v>43556</v>
      </c>
      <c r="X2201">
        <v>4</v>
      </c>
      <c r="Y2201">
        <v>2019</v>
      </c>
      <c r="Z2201" t="s">
        <v>90</v>
      </c>
      <c r="AA2201" t="s">
        <v>90</v>
      </c>
      <c r="AB2201" t="b">
        <v>0</v>
      </c>
      <c r="AC2201" t="b">
        <v>0</v>
      </c>
      <c r="AE2201" t="b">
        <v>0</v>
      </c>
      <c r="AF2201" t="b">
        <v>0</v>
      </c>
      <c r="AG2201" t="b">
        <v>0</v>
      </c>
      <c r="AH2201" t="s">
        <v>4366</v>
      </c>
      <c r="AI2201" t="b">
        <v>0</v>
      </c>
      <c r="AK2201" t="b">
        <v>0</v>
      </c>
      <c r="AL2201" s="1">
        <v>43601</v>
      </c>
      <c r="AM2201" t="s">
        <v>162</v>
      </c>
      <c r="AN2201" s="2">
        <v>44296.959062499998</v>
      </c>
      <c r="AP2201" s="2">
        <v>43647.578159722223</v>
      </c>
      <c r="AQ2201" s="1"/>
      <c r="AS2201" t="b">
        <v>0</v>
      </c>
      <c r="AU2201" t="s">
        <v>250</v>
      </c>
      <c r="AV2201" t="s">
        <v>93</v>
      </c>
      <c r="AY2201" t="s">
        <v>236</v>
      </c>
      <c r="AZ2201" t="s">
        <v>435</v>
      </c>
      <c r="BB2201" t="s">
        <v>6192</v>
      </c>
      <c r="BD2201" t="b">
        <v>0</v>
      </c>
      <c r="BE2201" t="s">
        <v>6193</v>
      </c>
      <c r="BH2201" t="s">
        <v>406</v>
      </c>
      <c r="BJ2201" t="s">
        <v>250</v>
      </c>
      <c r="BL2201" t="s">
        <v>6191</v>
      </c>
      <c r="BM2201" t="s">
        <v>202</v>
      </c>
      <c r="BN2201" t="s">
        <v>203</v>
      </c>
      <c r="BQ2201" t="s">
        <v>204</v>
      </c>
      <c r="BR2201" t="b">
        <v>0</v>
      </c>
      <c r="BT2201" t="b">
        <v>0</v>
      </c>
      <c r="BW2201" t="s">
        <v>97</v>
      </c>
      <c r="BX2201" t="b">
        <v>0</v>
      </c>
      <c r="BY2201" s="2">
        <v>44376.857569444444</v>
      </c>
      <c r="CB2201" t="b">
        <v>0</v>
      </c>
      <c r="CC2201" t="b">
        <v>0</v>
      </c>
      <c r="CI2201">
        <v>0</v>
      </c>
      <c r="CJ2201">
        <v>0</v>
      </c>
      <c r="CK2201">
        <f>YEAR(tbl_Opportunity[[#This Row],[Close Date]])</f>
        <v>2019</v>
      </c>
    </row>
    <row r="2202" spans="1:89">
      <c r="A2202" t="s">
        <v>6194</v>
      </c>
      <c r="B2202" t="b">
        <v>0</v>
      </c>
      <c r="D2202" t="b">
        <v>0</v>
      </c>
      <c r="E2202" t="s">
        <v>2873</v>
      </c>
      <c r="H2202" s="1">
        <v>44196</v>
      </c>
      <c r="I2202" t="b">
        <v>1</v>
      </c>
      <c r="J2202" t="s">
        <v>105</v>
      </c>
      <c r="L2202" t="s">
        <v>6195</v>
      </c>
      <c r="O2202" t="s">
        <v>272</v>
      </c>
      <c r="P2202" t="b">
        <v>1</v>
      </c>
      <c r="Q2202" s="2">
        <v>43787.642152777778</v>
      </c>
      <c r="R2202" s="1"/>
      <c r="S2202" t="b">
        <v>0</v>
      </c>
      <c r="U2202" s="1"/>
      <c r="V2202" t="b">
        <v>0</v>
      </c>
      <c r="W2202" s="1">
        <v>43922</v>
      </c>
      <c r="X2202">
        <v>4</v>
      </c>
      <c r="Y2202">
        <v>2020</v>
      </c>
      <c r="Z2202" t="s">
        <v>90</v>
      </c>
      <c r="AA2202" t="s">
        <v>90</v>
      </c>
      <c r="AB2202" t="b">
        <v>0</v>
      </c>
      <c r="AC2202" t="b">
        <v>0</v>
      </c>
      <c r="AE2202" t="b">
        <v>0</v>
      </c>
      <c r="AF2202" t="b">
        <v>0</v>
      </c>
      <c r="AG2202" t="b">
        <v>0</v>
      </c>
      <c r="AH2202" t="s">
        <v>4366</v>
      </c>
      <c r="AI2202" t="b">
        <v>0</v>
      </c>
      <c r="AK2202" t="b">
        <v>0</v>
      </c>
      <c r="AL2202" s="1">
        <v>43790</v>
      </c>
      <c r="AM2202" t="s">
        <v>162</v>
      </c>
      <c r="AN2202" s="2">
        <v>44297.856377314813</v>
      </c>
      <c r="AP2202" s="2">
        <v>43791.250173611108</v>
      </c>
      <c r="AQ2202" s="1"/>
      <c r="AS2202" t="b">
        <v>0</v>
      </c>
      <c r="AV2202" t="s">
        <v>2820</v>
      </c>
      <c r="AY2202" t="s">
        <v>236</v>
      </c>
      <c r="AZ2202" t="s">
        <v>237</v>
      </c>
      <c r="BB2202" t="s">
        <v>6196</v>
      </c>
      <c r="BD2202" t="b">
        <v>0</v>
      </c>
      <c r="BG2202" t="s">
        <v>6197</v>
      </c>
      <c r="BH2202" t="s">
        <v>260</v>
      </c>
      <c r="BJ2202" t="s">
        <v>216</v>
      </c>
      <c r="BL2202" t="s">
        <v>6195</v>
      </c>
      <c r="BM2202" t="s">
        <v>202</v>
      </c>
      <c r="BN2202" t="s">
        <v>203</v>
      </c>
      <c r="BQ2202" t="s">
        <v>204</v>
      </c>
      <c r="BR2202" t="b">
        <v>0</v>
      </c>
      <c r="BT2202" t="b">
        <v>0</v>
      </c>
      <c r="BW2202" t="s">
        <v>97</v>
      </c>
      <c r="BX2202" t="b">
        <v>0</v>
      </c>
      <c r="BY2202" s="2">
        <v>44376.857581018521</v>
      </c>
      <c r="CB2202" t="b">
        <v>0</v>
      </c>
      <c r="CC2202" t="b">
        <v>0</v>
      </c>
      <c r="CI2202">
        <v>0</v>
      </c>
      <c r="CJ2202">
        <v>0</v>
      </c>
      <c r="CK2202">
        <f>YEAR(tbl_Opportunity[[#This Row],[Close Date]])</f>
        <v>2020</v>
      </c>
    </row>
    <row r="2203" spans="1:89">
      <c r="A2203" t="s">
        <v>2800</v>
      </c>
      <c r="B2203" t="b">
        <v>0</v>
      </c>
      <c r="D2203" t="b">
        <v>0</v>
      </c>
      <c r="E2203" t="s">
        <v>6198</v>
      </c>
      <c r="H2203" s="1">
        <v>44561</v>
      </c>
      <c r="I2203" t="b">
        <v>1</v>
      </c>
      <c r="J2203" t="s">
        <v>111</v>
      </c>
      <c r="L2203" t="s">
        <v>4467</v>
      </c>
      <c r="O2203" t="s">
        <v>2137</v>
      </c>
      <c r="P2203" t="b">
        <v>1</v>
      </c>
      <c r="Q2203" s="2">
        <v>43140.621145833335</v>
      </c>
      <c r="R2203" s="1"/>
      <c r="S2203" t="b">
        <v>0</v>
      </c>
      <c r="U2203" s="1"/>
      <c r="V2203" t="b">
        <v>0</v>
      </c>
      <c r="W2203" s="1">
        <v>44287</v>
      </c>
      <c r="X2203">
        <v>4</v>
      </c>
      <c r="Y2203">
        <v>2021</v>
      </c>
      <c r="Z2203" t="s">
        <v>90</v>
      </c>
      <c r="AA2203" t="s">
        <v>90</v>
      </c>
      <c r="AB2203" t="b">
        <v>0</v>
      </c>
      <c r="AC2203" t="b">
        <v>0</v>
      </c>
      <c r="AE2203" t="b">
        <v>0</v>
      </c>
      <c r="AF2203" t="b">
        <v>0</v>
      </c>
      <c r="AG2203" t="b">
        <v>0</v>
      </c>
      <c r="AH2203" t="s">
        <v>4366</v>
      </c>
      <c r="AI2203" t="b">
        <v>0</v>
      </c>
      <c r="AJ2203" t="s">
        <v>211</v>
      </c>
      <c r="AK2203" t="b">
        <v>0</v>
      </c>
      <c r="AL2203" s="1">
        <v>43049</v>
      </c>
      <c r="AM2203" t="s">
        <v>162</v>
      </c>
      <c r="AN2203" s="2">
        <v>44296.959062499998</v>
      </c>
      <c r="AP2203" s="2">
        <v>44063.490856481483</v>
      </c>
      <c r="AQ2203" s="1"/>
      <c r="AS2203" t="b">
        <v>0</v>
      </c>
      <c r="AU2203" t="s">
        <v>216</v>
      </c>
      <c r="AV2203" t="s">
        <v>93</v>
      </c>
      <c r="AY2203" t="s">
        <v>236</v>
      </c>
      <c r="AZ2203" t="s">
        <v>237</v>
      </c>
      <c r="BB2203" t="s">
        <v>6199</v>
      </c>
      <c r="BD2203" t="b">
        <v>0</v>
      </c>
      <c r="BH2203" t="s">
        <v>194</v>
      </c>
      <c r="BI2203" t="s">
        <v>1668</v>
      </c>
      <c r="BJ2203" t="s">
        <v>216</v>
      </c>
      <c r="BL2203" t="s">
        <v>4467</v>
      </c>
      <c r="BM2203" t="s">
        <v>202</v>
      </c>
      <c r="BN2203" t="s">
        <v>203</v>
      </c>
      <c r="BQ2203" t="s">
        <v>204</v>
      </c>
      <c r="BR2203" t="b">
        <v>0</v>
      </c>
      <c r="BT2203" t="b">
        <v>0</v>
      </c>
      <c r="BW2203" t="s">
        <v>97</v>
      </c>
      <c r="BX2203" t="b">
        <v>0</v>
      </c>
      <c r="BY2203" s="2">
        <v>44376.857569444444</v>
      </c>
      <c r="BZ2203" t="s">
        <v>265</v>
      </c>
      <c r="CB2203" t="b">
        <v>0</v>
      </c>
      <c r="CC2203" t="b">
        <v>0</v>
      </c>
      <c r="CF2203">
        <v>52336</v>
      </c>
      <c r="CH2203">
        <v>0</v>
      </c>
      <c r="CI2203">
        <v>0</v>
      </c>
      <c r="CJ2203">
        <v>0</v>
      </c>
      <c r="CK2203">
        <f>YEAR(tbl_Opportunity[[#This Row],[Close Date]])</f>
        <v>2021</v>
      </c>
    </row>
    <row r="2204" spans="1:89">
      <c r="A2204" t="s">
        <v>4705</v>
      </c>
      <c r="B2204" t="b">
        <v>0</v>
      </c>
      <c r="D2204" t="b">
        <v>0</v>
      </c>
      <c r="E2204" t="s">
        <v>2829</v>
      </c>
      <c r="H2204" s="1">
        <v>43829</v>
      </c>
      <c r="I2204" t="b">
        <v>1</v>
      </c>
      <c r="J2204" t="s">
        <v>105</v>
      </c>
      <c r="L2204" t="s">
        <v>6200</v>
      </c>
      <c r="O2204" t="s">
        <v>406</v>
      </c>
      <c r="P2204" t="b">
        <v>1</v>
      </c>
      <c r="Q2204" s="2">
        <v>43677.16064814815</v>
      </c>
      <c r="R2204" s="1"/>
      <c r="S2204" t="b">
        <v>0</v>
      </c>
      <c r="U2204" s="1"/>
      <c r="V2204" t="b">
        <v>0</v>
      </c>
      <c r="W2204" s="1">
        <v>43556</v>
      </c>
      <c r="X2204">
        <v>4</v>
      </c>
      <c r="Y2204">
        <v>2019</v>
      </c>
      <c r="Z2204" t="s">
        <v>90</v>
      </c>
      <c r="AA2204" t="s">
        <v>90</v>
      </c>
      <c r="AB2204" t="b">
        <v>0</v>
      </c>
      <c r="AC2204" t="b">
        <v>0</v>
      </c>
      <c r="AE2204" t="b">
        <v>0</v>
      </c>
      <c r="AF2204" t="b">
        <v>0</v>
      </c>
      <c r="AG2204" t="b">
        <v>0</v>
      </c>
      <c r="AH2204" t="s">
        <v>4366</v>
      </c>
      <c r="AI2204" t="b">
        <v>0</v>
      </c>
      <c r="AJ2204" t="s">
        <v>211</v>
      </c>
      <c r="AK2204" t="b">
        <v>0</v>
      </c>
      <c r="AL2204" s="1">
        <v>43644</v>
      </c>
      <c r="AM2204" t="s">
        <v>162</v>
      </c>
      <c r="AN2204" s="2">
        <v>44297.856377314813</v>
      </c>
      <c r="AP2204" s="2">
        <v>43780.161944444444</v>
      </c>
      <c r="AQ2204" s="1"/>
      <c r="AS2204" t="b">
        <v>0</v>
      </c>
      <c r="AV2204" t="s">
        <v>176</v>
      </c>
      <c r="AY2204" t="s">
        <v>236</v>
      </c>
      <c r="BB2204" t="s">
        <v>6201</v>
      </c>
      <c r="BD2204" t="b">
        <v>0</v>
      </c>
      <c r="BF2204" t="s">
        <v>1407</v>
      </c>
      <c r="BH2204" t="s">
        <v>406</v>
      </c>
      <c r="BJ2204" t="s">
        <v>216</v>
      </c>
      <c r="BL2204" t="s">
        <v>6200</v>
      </c>
      <c r="BM2204" t="s">
        <v>202</v>
      </c>
      <c r="BN2204" t="s">
        <v>203</v>
      </c>
      <c r="BQ2204" t="s">
        <v>204</v>
      </c>
      <c r="BR2204" t="b">
        <v>0</v>
      </c>
      <c r="BT2204" t="b">
        <v>0</v>
      </c>
      <c r="BW2204" t="s">
        <v>97</v>
      </c>
      <c r="BX2204" t="b">
        <v>0</v>
      </c>
      <c r="BY2204" s="2">
        <v>44376.857569444444</v>
      </c>
      <c r="CB2204" t="b">
        <v>0</v>
      </c>
      <c r="CC2204" t="b">
        <v>0</v>
      </c>
      <c r="CI2204">
        <v>0</v>
      </c>
      <c r="CJ2204">
        <v>0</v>
      </c>
      <c r="CK2204">
        <f>YEAR(tbl_Opportunity[[#This Row],[Close Date]])</f>
        <v>2019</v>
      </c>
    </row>
    <row r="2205" spans="1:89">
      <c r="A2205" t="s">
        <v>6202</v>
      </c>
      <c r="B2205" t="b">
        <v>0</v>
      </c>
      <c r="D2205" t="b">
        <v>0</v>
      </c>
      <c r="E2205" t="s">
        <v>4575</v>
      </c>
      <c r="F2205" t="s">
        <v>2807</v>
      </c>
      <c r="G2205" t="s">
        <v>2807</v>
      </c>
      <c r="H2205" s="1">
        <v>44196</v>
      </c>
      <c r="I2205" t="b">
        <v>1</v>
      </c>
      <c r="J2205" t="s">
        <v>111</v>
      </c>
      <c r="L2205" t="s">
        <v>6203</v>
      </c>
      <c r="O2205" t="s">
        <v>272</v>
      </c>
      <c r="P2205" t="b">
        <v>1</v>
      </c>
      <c r="Q2205" s="2">
        <v>43745.796458333331</v>
      </c>
      <c r="R2205" s="1"/>
      <c r="S2205" t="b">
        <v>0</v>
      </c>
      <c r="U2205" s="1"/>
      <c r="V2205" t="b">
        <v>0</v>
      </c>
      <c r="W2205" s="1">
        <v>43922</v>
      </c>
      <c r="X2205">
        <v>4</v>
      </c>
      <c r="Y2205">
        <v>2020</v>
      </c>
      <c r="Z2205" t="s">
        <v>90</v>
      </c>
      <c r="AA2205" t="s">
        <v>90</v>
      </c>
      <c r="AB2205" t="b">
        <v>0</v>
      </c>
      <c r="AC2205" t="b">
        <v>0</v>
      </c>
      <c r="AE2205" t="b">
        <v>0</v>
      </c>
      <c r="AF2205" t="b">
        <v>0</v>
      </c>
      <c r="AG2205" t="b">
        <v>0</v>
      </c>
      <c r="AH2205" t="s">
        <v>4366</v>
      </c>
      <c r="AI2205" t="b">
        <v>0</v>
      </c>
      <c r="AK2205" t="b">
        <v>0</v>
      </c>
      <c r="AL2205" s="1">
        <v>43747</v>
      </c>
      <c r="AM2205" t="s">
        <v>162</v>
      </c>
      <c r="AN2205" s="2">
        <v>44296.959062499998</v>
      </c>
      <c r="AP2205" s="2">
        <v>43761.608634259261</v>
      </c>
      <c r="AQ2205" s="1"/>
      <c r="AS2205" t="b">
        <v>0</v>
      </c>
      <c r="AV2205" t="s">
        <v>176</v>
      </c>
      <c r="BB2205" t="s">
        <v>6204</v>
      </c>
      <c r="BD2205" t="b">
        <v>0</v>
      </c>
      <c r="BH2205" t="s">
        <v>4222</v>
      </c>
      <c r="BL2205" t="s">
        <v>6203</v>
      </c>
      <c r="BM2205" t="s">
        <v>202</v>
      </c>
      <c r="BN2205" t="s">
        <v>2414</v>
      </c>
      <c r="BQ2205" t="s">
        <v>204</v>
      </c>
      <c r="BR2205" t="b">
        <v>0</v>
      </c>
      <c r="BT2205" t="b">
        <v>0</v>
      </c>
      <c r="BW2205" t="s">
        <v>97</v>
      </c>
      <c r="BX2205" t="b">
        <v>0</v>
      </c>
      <c r="BY2205" s="2">
        <v>44376.857569444444</v>
      </c>
      <c r="CB2205" t="b">
        <v>0</v>
      </c>
      <c r="CC2205" t="b">
        <v>0</v>
      </c>
      <c r="CI2205">
        <v>0</v>
      </c>
      <c r="CJ2205">
        <v>0</v>
      </c>
      <c r="CK2205">
        <f>YEAR(tbl_Opportunity[[#This Row],[Close Date]])</f>
        <v>2020</v>
      </c>
    </row>
    <row r="2206" spans="1:89">
      <c r="A2206" t="s">
        <v>252</v>
      </c>
      <c r="B2206" t="b">
        <v>0</v>
      </c>
      <c r="D2206" t="b">
        <v>0</v>
      </c>
      <c r="E2206" t="s">
        <v>3865</v>
      </c>
      <c r="H2206" s="1">
        <v>44192</v>
      </c>
      <c r="I2206" t="b">
        <v>1</v>
      </c>
      <c r="J2206" t="s">
        <v>140</v>
      </c>
      <c r="L2206" t="s">
        <v>6205</v>
      </c>
      <c r="O2206" t="s">
        <v>387</v>
      </c>
      <c r="P2206" t="b">
        <v>1</v>
      </c>
      <c r="Q2206" s="2">
        <v>43951.005173611113</v>
      </c>
      <c r="R2206" s="1"/>
      <c r="S2206" t="b">
        <v>0</v>
      </c>
      <c r="U2206" s="1"/>
      <c r="V2206" t="b">
        <v>0</v>
      </c>
      <c r="W2206" s="1">
        <v>43922</v>
      </c>
      <c r="X2206">
        <v>4</v>
      </c>
      <c r="Y2206">
        <v>2020</v>
      </c>
      <c r="Z2206" t="s">
        <v>90</v>
      </c>
      <c r="AA2206" t="s">
        <v>90</v>
      </c>
      <c r="AB2206" t="b">
        <v>0</v>
      </c>
      <c r="AC2206" t="b">
        <v>0</v>
      </c>
      <c r="AE2206" t="b">
        <v>0</v>
      </c>
      <c r="AF2206" t="b">
        <v>0</v>
      </c>
      <c r="AG2206" t="b">
        <v>0</v>
      </c>
      <c r="AH2206" t="s">
        <v>6206</v>
      </c>
      <c r="AI2206" t="b">
        <v>0</v>
      </c>
      <c r="AK2206" t="b">
        <v>0</v>
      </c>
      <c r="AL2206" s="1">
        <v>43950</v>
      </c>
      <c r="AM2206" t="s">
        <v>162</v>
      </c>
      <c r="AN2206" s="2">
        <v>44297.84920138889</v>
      </c>
      <c r="AP2206" s="2">
        <v>44193.227662037039</v>
      </c>
      <c r="AQ2206" s="1"/>
      <c r="AS2206" t="b">
        <v>0</v>
      </c>
      <c r="AV2206" t="s">
        <v>2820</v>
      </c>
      <c r="BB2206" t="s">
        <v>6207</v>
      </c>
      <c r="BD2206" t="b">
        <v>0</v>
      </c>
      <c r="BH2206" t="s">
        <v>387</v>
      </c>
      <c r="BJ2206" t="s">
        <v>384</v>
      </c>
      <c r="BL2206" t="s">
        <v>6205</v>
      </c>
      <c r="BQ2206" t="s">
        <v>165</v>
      </c>
      <c r="BR2206" t="b">
        <v>0</v>
      </c>
      <c r="BT2206" t="b">
        <v>0</v>
      </c>
      <c r="BW2206" t="s">
        <v>97</v>
      </c>
      <c r="BX2206" t="b">
        <v>0</v>
      </c>
      <c r="BY2206" s="2">
        <v>44376.857581018521</v>
      </c>
      <c r="CB2206" t="b">
        <v>0</v>
      </c>
      <c r="CC2206" t="b">
        <v>0</v>
      </c>
      <c r="CI2206">
        <v>0</v>
      </c>
      <c r="CJ2206">
        <v>0</v>
      </c>
      <c r="CK2206">
        <f>YEAR(tbl_Opportunity[[#This Row],[Close Date]])</f>
        <v>2020</v>
      </c>
    </row>
    <row r="2207" spans="1:89">
      <c r="A2207" t="s">
        <v>6208</v>
      </c>
      <c r="B2207" t="b">
        <v>0</v>
      </c>
      <c r="D2207" t="b">
        <v>0</v>
      </c>
      <c r="E2207" t="s">
        <v>6209</v>
      </c>
      <c r="H2207" s="1">
        <v>43190</v>
      </c>
      <c r="I2207" t="b">
        <v>1</v>
      </c>
      <c r="L2207" t="s">
        <v>6210</v>
      </c>
      <c r="O2207" t="s">
        <v>99</v>
      </c>
      <c r="P2207" t="b">
        <v>1</v>
      </c>
      <c r="Q2207" s="2">
        <v>43175.773402777777</v>
      </c>
      <c r="R2207" s="1"/>
      <c r="S2207" t="b">
        <v>0</v>
      </c>
      <c r="U2207" s="1"/>
      <c r="V2207" t="b">
        <v>0</v>
      </c>
      <c r="W2207" s="1">
        <v>43101</v>
      </c>
      <c r="X2207">
        <v>1</v>
      </c>
      <c r="Y2207">
        <v>2018</v>
      </c>
      <c r="Z2207" t="s">
        <v>90</v>
      </c>
      <c r="AA2207" t="s">
        <v>90</v>
      </c>
      <c r="AB2207" t="b">
        <v>0</v>
      </c>
      <c r="AC2207" t="b">
        <v>0</v>
      </c>
      <c r="AE2207" t="b">
        <v>0</v>
      </c>
      <c r="AF2207" t="b">
        <v>0</v>
      </c>
      <c r="AG2207" t="b">
        <v>0</v>
      </c>
      <c r="AH2207" t="s">
        <v>4863</v>
      </c>
      <c r="AI2207" t="b">
        <v>0</v>
      </c>
      <c r="AK2207" t="b">
        <v>0</v>
      </c>
      <c r="AL2207" s="1"/>
      <c r="AM2207" t="s">
        <v>99</v>
      </c>
      <c r="AN2207" s="2">
        <v>44250.761053240742</v>
      </c>
      <c r="AP2207" s="2">
        <v>43836.76290509259</v>
      </c>
      <c r="AQ2207" s="1"/>
      <c r="AS2207" t="b">
        <v>0</v>
      </c>
      <c r="AU2207" t="s">
        <v>6211</v>
      </c>
      <c r="AV2207" t="s">
        <v>105</v>
      </c>
      <c r="BB2207" t="s">
        <v>6212</v>
      </c>
      <c r="BD2207" t="b">
        <v>0</v>
      </c>
      <c r="BH2207" t="s">
        <v>131</v>
      </c>
      <c r="BJ2207" t="s">
        <v>102</v>
      </c>
      <c r="BL2207" t="s">
        <v>6210</v>
      </c>
      <c r="BQ2207" t="s">
        <v>96</v>
      </c>
      <c r="BR2207" t="b">
        <v>0</v>
      </c>
      <c r="BT2207" t="b">
        <v>0</v>
      </c>
      <c r="BW2207" t="s">
        <v>97</v>
      </c>
      <c r="BX2207" t="b">
        <v>0</v>
      </c>
      <c r="BY2207" s="2">
        <v>44376.857569444444</v>
      </c>
      <c r="CB2207" t="b">
        <v>0</v>
      </c>
      <c r="CC2207" t="b">
        <v>0</v>
      </c>
      <c r="CI2207">
        <v>0</v>
      </c>
      <c r="CJ2207">
        <v>0</v>
      </c>
      <c r="CK2207">
        <f>YEAR(tbl_Opportunity[[#This Row],[Close Date]])</f>
        <v>2018</v>
      </c>
    </row>
    <row r="2208" spans="1:89">
      <c r="A2208" t="s">
        <v>6213</v>
      </c>
      <c r="B2208" t="b">
        <v>0</v>
      </c>
      <c r="D2208" t="b">
        <v>0</v>
      </c>
      <c r="H2208" s="1">
        <v>43190</v>
      </c>
      <c r="I2208" t="b">
        <v>1</v>
      </c>
      <c r="J2208" t="s">
        <v>111</v>
      </c>
      <c r="L2208" t="s">
        <v>6214</v>
      </c>
      <c r="O2208" t="s">
        <v>332</v>
      </c>
      <c r="P2208" t="b">
        <v>1</v>
      </c>
      <c r="Q2208" s="2">
        <v>43126.579097222224</v>
      </c>
      <c r="R2208" s="1"/>
      <c r="S2208" t="b">
        <v>0</v>
      </c>
      <c r="U2208" s="1"/>
      <c r="V2208" t="b">
        <v>0</v>
      </c>
      <c r="W2208" s="1">
        <v>43101</v>
      </c>
      <c r="X2208">
        <v>1</v>
      </c>
      <c r="Y2208">
        <v>2018</v>
      </c>
      <c r="Z2208" t="s">
        <v>90</v>
      </c>
      <c r="AA2208" t="s">
        <v>90</v>
      </c>
      <c r="AB2208" t="b">
        <v>0</v>
      </c>
      <c r="AC2208" t="b">
        <v>0</v>
      </c>
      <c r="AE2208" t="b">
        <v>0</v>
      </c>
      <c r="AF2208" t="b">
        <v>0</v>
      </c>
      <c r="AG2208" t="b">
        <v>0</v>
      </c>
      <c r="AH2208" t="s">
        <v>4812</v>
      </c>
      <c r="AI2208" t="b">
        <v>0</v>
      </c>
      <c r="AK2208" t="b">
        <v>0</v>
      </c>
      <c r="AL2208" s="1"/>
      <c r="AM2208" t="s">
        <v>162</v>
      </c>
      <c r="AN2208" s="2">
        <v>44297.8278587963</v>
      </c>
      <c r="AP2208" s="2">
        <v>43836.762962962966</v>
      </c>
      <c r="AQ2208" s="1"/>
      <c r="AS2208" t="b">
        <v>0</v>
      </c>
      <c r="AV2208" t="s">
        <v>153</v>
      </c>
      <c r="BB2208" t="s">
        <v>6215</v>
      </c>
      <c r="BD2208" t="b">
        <v>0</v>
      </c>
      <c r="BH2208" t="s">
        <v>332</v>
      </c>
      <c r="BL2208" t="s">
        <v>6214</v>
      </c>
      <c r="BQ2208" t="s">
        <v>96</v>
      </c>
      <c r="BR2208" t="b">
        <v>0</v>
      </c>
      <c r="BT2208" t="b">
        <v>0</v>
      </c>
      <c r="BW2208" t="s">
        <v>97</v>
      </c>
      <c r="BX2208" t="b">
        <v>0</v>
      </c>
      <c r="BY2208" s="2">
        <v>44376.857569444444</v>
      </c>
      <c r="CB2208" t="b">
        <v>0</v>
      </c>
      <c r="CC2208" t="b">
        <v>0</v>
      </c>
      <c r="CI2208">
        <v>0</v>
      </c>
      <c r="CJ2208">
        <v>0</v>
      </c>
      <c r="CK2208">
        <f>YEAR(tbl_Opportunity[[#This Row],[Close Date]])</f>
        <v>2018</v>
      </c>
    </row>
    <row r="2209" spans="1:89">
      <c r="A2209" t="s">
        <v>6216</v>
      </c>
      <c r="B2209" t="b">
        <v>0</v>
      </c>
      <c r="D2209" t="b">
        <v>0</v>
      </c>
      <c r="E2209" t="s">
        <v>6217</v>
      </c>
      <c r="H2209" s="1">
        <v>43190</v>
      </c>
      <c r="I2209" t="b">
        <v>1</v>
      </c>
      <c r="J2209" t="s">
        <v>193</v>
      </c>
      <c r="L2209" t="s">
        <v>6218</v>
      </c>
      <c r="O2209" t="s">
        <v>89</v>
      </c>
      <c r="P2209" t="b">
        <v>1</v>
      </c>
      <c r="Q2209" s="2">
        <v>43153.784537037034</v>
      </c>
      <c r="R2209" s="1"/>
      <c r="S2209" t="b">
        <v>0</v>
      </c>
      <c r="U2209" s="1"/>
      <c r="V2209" t="b">
        <v>0</v>
      </c>
      <c r="W2209" s="1">
        <v>43101</v>
      </c>
      <c r="X2209">
        <v>1</v>
      </c>
      <c r="Y2209">
        <v>2018</v>
      </c>
      <c r="Z2209" t="s">
        <v>90</v>
      </c>
      <c r="AA2209" t="s">
        <v>90</v>
      </c>
      <c r="AB2209" t="b">
        <v>0</v>
      </c>
      <c r="AC2209" t="b">
        <v>0</v>
      </c>
      <c r="AE2209" t="b">
        <v>0</v>
      </c>
      <c r="AF2209" t="b">
        <v>0</v>
      </c>
      <c r="AG2209" t="b">
        <v>0</v>
      </c>
      <c r="AH2209" t="s">
        <v>4863</v>
      </c>
      <c r="AI2209" t="b">
        <v>0</v>
      </c>
      <c r="AK2209" t="b">
        <v>0</v>
      </c>
      <c r="AL2209" s="1"/>
      <c r="AM2209" t="s">
        <v>99</v>
      </c>
      <c r="AN2209" s="2">
        <v>44250.760787037034</v>
      </c>
      <c r="AP2209" s="2">
        <v>43836.762962962966</v>
      </c>
      <c r="AQ2209" s="1"/>
      <c r="AS2209" t="b">
        <v>0</v>
      </c>
      <c r="AV2209" t="s">
        <v>176</v>
      </c>
      <c r="BB2209" t="s">
        <v>6219</v>
      </c>
      <c r="BD2209" t="b">
        <v>0</v>
      </c>
      <c r="BH2209" t="s">
        <v>131</v>
      </c>
      <c r="BJ2209" t="s">
        <v>102</v>
      </c>
      <c r="BL2209" t="s">
        <v>6218</v>
      </c>
      <c r="BQ2209" t="s">
        <v>96</v>
      </c>
      <c r="BR2209" t="b">
        <v>0</v>
      </c>
      <c r="BT2209" t="b">
        <v>0</v>
      </c>
      <c r="BW2209" t="s">
        <v>97</v>
      </c>
      <c r="BX2209" t="b">
        <v>0</v>
      </c>
      <c r="BY2209" s="2">
        <v>44376.857569444444</v>
      </c>
      <c r="CB2209" t="b">
        <v>0</v>
      </c>
      <c r="CC2209" t="b">
        <v>0</v>
      </c>
      <c r="CI2209">
        <v>0</v>
      </c>
      <c r="CJ2209">
        <v>0</v>
      </c>
      <c r="CK2209">
        <f>YEAR(tbl_Opportunity[[#This Row],[Close Date]])</f>
        <v>2018</v>
      </c>
    </row>
    <row r="2210" spans="1:89">
      <c r="A2210" t="s">
        <v>6220</v>
      </c>
      <c r="B2210" t="b">
        <v>0</v>
      </c>
      <c r="D2210" t="b">
        <v>0</v>
      </c>
      <c r="H2210" s="1">
        <v>42094</v>
      </c>
      <c r="I2210" t="b">
        <v>1</v>
      </c>
      <c r="J2210" t="s">
        <v>105</v>
      </c>
      <c r="L2210" t="s">
        <v>6221</v>
      </c>
      <c r="O2210" t="s">
        <v>6222</v>
      </c>
      <c r="P2210" t="b">
        <v>1</v>
      </c>
      <c r="Q2210" s="2">
        <v>42083.554409722223</v>
      </c>
      <c r="R2210" s="1"/>
      <c r="S2210" t="b">
        <v>0</v>
      </c>
      <c r="U2210" s="1"/>
      <c r="V2210" t="b">
        <v>0</v>
      </c>
      <c r="W2210" s="1">
        <v>42005</v>
      </c>
      <c r="X2210">
        <v>1</v>
      </c>
      <c r="Y2210">
        <v>2015</v>
      </c>
      <c r="Z2210" t="s">
        <v>90</v>
      </c>
      <c r="AA2210" t="s">
        <v>90</v>
      </c>
      <c r="AB2210" t="b">
        <v>0</v>
      </c>
      <c r="AC2210" t="b">
        <v>0</v>
      </c>
      <c r="AE2210" t="b">
        <v>0</v>
      </c>
      <c r="AF2210" t="b">
        <v>0</v>
      </c>
      <c r="AG2210" t="b">
        <v>0</v>
      </c>
      <c r="AH2210" t="s">
        <v>4863</v>
      </c>
      <c r="AI2210" t="b">
        <v>0</v>
      </c>
      <c r="AK2210" t="b">
        <v>0</v>
      </c>
      <c r="AL2210" s="1">
        <v>42090</v>
      </c>
      <c r="AM2210" t="s">
        <v>162</v>
      </c>
      <c r="AN2210" s="2">
        <v>44297.853321759256</v>
      </c>
      <c r="AP2210" s="2">
        <v>43836.762962962966</v>
      </c>
      <c r="AQ2210" s="1"/>
      <c r="AS2210" t="b">
        <v>0</v>
      </c>
      <c r="AV2210" t="s">
        <v>93</v>
      </c>
      <c r="BB2210" t="s">
        <v>6223</v>
      </c>
      <c r="BD2210" t="b">
        <v>0</v>
      </c>
      <c r="BH2210" t="s">
        <v>131</v>
      </c>
      <c r="BL2210" t="s">
        <v>6221</v>
      </c>
      <c r="BQ2210" t="s">
        <v>96</v>
      </c>
      <c r="BR2210" t="b">
        <v>0</v>
      </c>
      <c r="BT2210" t="b">
        <v>0</v>
      </c>
      <c r="BW2210" t="s">
        <v>97</v>
      </c>
      <c r="BX2210" t="b">
        <v>0</v>
      </c>
      <c r="BY2210" s="2">
        <v>44376.857581018521</v>
      </c>
      <c r="CB2210" t="b">
        <v>0</v>
      </c>
      <c r="CC2210" t="b">
        <v>0</v>
      </c>
      <c r="CI2210">
        <v>0</v>
      </c>
      <c r="CJ2210">
        <v>0</v>
      </c>
      <c r="CK2210">
        <f>YEAR(tbl_Opportunity[[#This Row],[Close Date]])</f>
        <v>2015</v>
      </c>
    </row>
    <row r="2211" spans="1:89">
      <c r="A2211" t="s">
        <v>3560</v>
      </c>
      <c r="B2211" t="b">
        <v>0</v>
      </c>
      <c r="D2211" t="b">
        <v>0</v>
      </c>
      <c r="E2211" t="s">
        <v>4879</v>
      </c>
      <c r="H2211" s="1">
        <v>44286</v>
      </c>
      <c r="I2211" t="b">
        <v>1</v>
      </c>
      <c r="J2211" t="s">
        <v>111</v>
      </c>
      <c r="L2211" t="s">
        <v>6224</v>
      </c>
      <c r="O2211" t="s">
        <v>387</v>
      </c>
      <c r="P2211" t="b">
        <v>1</v>
      </c>
      <c r="Q2211" s="2">
        <v>44221.871724537035</v>
      </c>
      <c r="R2211" s="1"/>
      <c r="S2211" t="b">
        <v>0</v>
      </c>
      <c r="U2211" s="1"/>
      <c r="V2211" t="b">
        <v>0</v>
      </c>
      <c r="W2211" s="1">
        <v>44197</v>
      </c>
      <c r="X2211">
        <v>1</v>
      </c>
      <c r="Y2211">
        <v>2021</v>
      </c>
      <c r="Z2211" t="s">
        <v>90</v>
      </c>
      <c r="AA2211" t="s">
        <v>90</v>
      </c>
      <c r="AB2211" t="b">
        <v>0</v>
      </c>
      <c r="AC2211" t="b">
        <v>0</v>
      </c>
      <c r="AE2211" t="b">
        <v>0</v>
      </c>
      <c r="AF2211" t="b">
        <v>0</v>
      </c>
      <c r="AG2211" t="b">
        <v>0</v>
      </c>
      <c r="AH2211" t="s">
        <v>4808</v>
      </c>
      <c r="AI2211" t="b">
        <v>0</v>
      </c>
      <c r="AK2211" t="b">
        <v>0</v>
      </c>
      <c r="AL2211" s="1">
        <v>44210</v>
      </c>
      <c r="AM2211" t="s">
        <v>162</v>
      </c>
      <c r="AN2211" s="2">
        <v>44297.828460648147</v>
      </c>
      <c r="AP2211" s="2">
        <v>44221.99690972222</v>
      </c>
      <c r="AQ2211" s="1"/>
      <c r="AS2211" t="b">
        <v>0</v>
      </c>
      <c r="AU2211" t="s">
        <v>384</v>
      </c>
      <c r="AV2211" t="s">
        <v>153</v>
      </c>
      <c r="BB2211" t="s">
        <v>6225</v>
      </c>
      <c r="BD2211" t="b">
        <v>0</v>
      </c>
      <c r="BH2211" t="s">
        <v>387</v>
      </c>
      <c r="BJ2211" t="s">
        <v>384</v>
      </c>
      <c r="BL2211" t="s">
        <v>6224</v>
      </c>
      <c r="BN2211" t="s">
        <v>415</v>
      </c>
      <c r="BQ2211" t="s">
        <v>96</v>
      </c>
      <c r="BR2211" t="b">
        <v>0</v>
      </c>
      <c r="BT2211" t="b">
        <v>0</v>
      </c>
      <c r="BW2211" t="s">
        <v>97</v>
      </c>
      <c r="BX2211" t="b">
        <v>0</v>
      </c>
      <c r="BY2211" s="2">
        <v>44376.857581018521</v>
      </c>
      <c r="CB2211" t="b">
        <v>0</v>
      </c>
      <c r="CC2211" t="b">
        <v>0</v>
      </c>
      <c r="CI2211">
        <v>0</v>
      </c>
      <c r="CJ2211">
        <v>0</v>
      </c>
      <c r="CK2211">
        <f>YEAR(tbl_Opportunity[[#This Row],[Close Date]])</f>
        <v>2021</v>
      </c>
    </row>
    <row r="2212" spans="1:89">
      <c r="A2212" t="s">
        <v>6226</v>
      </c>
      <c r="B2212" t="b">
        <v>0</v>
      </c>
      <c r="D2212" t="b">
        <v>0</v>
      </c>
      <c r="H2212" s="1">
        <v>43555</v>
      </c>
      <c r="I2212" t="b">
        <v>1</v>
      </c>
      <c r="J2212" t="s">
        <v>140</v>
      </c>
      <c r="L2212" t="s">
        <v>6227</v>
      </c>
      <c r="O2212" t="s">
        <v>332</v>
      </c>
      <c r="P2212" t="b">
        <v>1</v>
      </c>
      <c r="Q2212" s="2">
        <v>43481.965358796297</v>
      </c>
      <c r="R2212" s="1"/>
      <c r="S2212" t="b">
        <v>0</v>
      </c>
      <c r="U2212" s="1"/>
      <c r="V2212" t="b">
        <v>0</v>
      </c>
      <c r="W2212" s="1">
        <v>43466</v>
      </c>
      <c r="X2212">
        <v>1</v>
      </c>
      <c r="Y2212">
        <v>2019</v>
      </c>
      <c r="Z2212" t="s">
        <v>90</v>
      </c>
      <c r="AA2212" t="s">
        <v>90</v>
      </c>
      <c r="AB2212" t="b">
        <v>0</v>
      </c>
      <c r="AC2212" t="b">
        <v>0</v>
      </c>
      <c r="AE2212" t="b">
        <v>0</v>
      </c>
      <c r="AF2212" t="b">
        <v>0</v>
      </c>
      <c r="AG2212" t="b">
        <v>0</v>
      </c>
      <c r="AH2212" t="s">
        <v>4915</v>
      </c>
      <c r="AI2212" t="b">
        <v>0</v>
      </c>
      <c r="AK2212" t="b">
        <v>0</v>
      </c>
      <c r="AL2212" s="1"/>
      <c r="AM2212" t="s">
        <v>99</v>
      </c>
      <c r="AN2212" s="2">
        <v>44250.760787037034</v>
      </c>
      <c r="AP2212" s="2">
        <v>43836.762962962966</v>
      </c>
      <c r="AQ2212" s="1"/>
      <c r="AS2212" t="b">
        <v>0</v>
      </c>
      <c r="AU2212" t="s">
        <v>102</v>
      </c>
      <c r="AV2212" t="s">
        <v>93</v>
      </c>
      <c r="BB2212" t="s">
        <v>6228</v>
      </c>
      <c r="BC2212" t="s">
        <v>2975</v>
      </c>
      <c r="BD2212" t="b">
        <v>0</v>
      </c>
      <c r="BH2212" t="s">
        <v>332</v>
      </c>
      <c r="BJ2212" t="s">
        <v>102</v>
      </c>
      <c r="BL2212" t="s">
        <v>6227</v>
      </c>
      <c r="BQ2212" t="s">
        <v>96</v>
      </c>
      <c r="BR2212" t="b">
        <v>0</v>
      </c>
      <c r="BT2212" t="b">
        <v>0</v>
      </c>
      <c r="BW2212" t="s">
        <v>97</v>
      </c>
      <c r="BX2212" t="b">
        <v>0</v>
      </c>
      <c r="BY2212" s="2">
        <v>44376.857569444444</v>
      </c>
      <c r="CB2212" t="b">
        <v>0</v>
      </c>
      <c r="CC2212" t="b">
        <v>0</v>
      </c>
      <c r="CI2212">
        <v>0</v>
      </c>
      <c r="CJ2212">
        <v>0</v>
      </c>
      <c r="CK2212">
        <f>YEAR(tbl_Opportunity[[#This Row],[Close Date]])</f>
        <v>2019</v>
      </c>
    </row>
    <row r="2213" spans="1:89">
      <c r="A2213" t="s">
        <v>6229</v>
      </c>
      <c r="B2213" t="b">
        <v>0</v>
      </c>
      <c r="D2213" t="b">
        <v>0</v>
      </c>
      <c r="H2213" s="1">
        <v>42916</v>
      </c>
      <c r="I2213" t="b">
        <v>1</v>
      </c>
      <c r="L2213" t="s">
        <v>6230</v>
      </c>
      <c r="O2213" t="s">
        <v>332</v>
      </c>
      <c r="P2213" t="b">
        <v>1</v>
      </c>
      <c r="Q2213" s="2">
        <v>42891.696979166663</v>
      </c>
      <c r="R2213" s="1"/>
      <c r="S2213" t="b">
        <v>0</v>
      </c>
      <c r="U2213" s="1"/>
      <c r="V2213" t="b">
        <v>0</v>
      </c>
      <c r="W2213" s="1">
        <v>42767</v>
      </c>
      <c r="X2213">
        <v>2</v>
      </c>
      <c r="Y2213">
        <v>2017</v>
      </c>
      <c r="Z2213" t="s">
        <v>90</v>
      </c>
      <c r="AA2213" t="s">
        <v>90</v>
      </c>
      <c r="AB2213" t="b">
        <v>0</v>
      </c>
      <c r="AC2213" t="b">
        <v>0</v>
      </c>
      <c r="AE2213" t="b">
        <v>0</v>
      </c>
      <c r="AF2213" t="b">
        <v>0</v>
      </c>
      <c r="AG2213" t="b">
        <v>0</v>
      </c>
      <c r="AH2213" t="s">
        <v>1016</v>
      </c>
      <c r="AI2213" t="b">
        <v>0</v>
      </c>
      <c r="AK2213" t="b">
        <v>0</v>
      </c>
      <c r="AL2213" s="1"/>
      <c r="AM2213" t="s">
        <v>92</v>
      </c>
      <c r="AN2213" s="2">
        <v>44091.617268518516</v>
      </c>
      <c r="AP2213" s="2">
        <v>43836.76290509259</v>
      </c>
      <c r="AQ2213" s="1"/>
      <c r="AS2213" t="b">
        <v>0</v>
      </c>
      <c r="AV2213" t="s">
        <v>93</v>
      </c>
      <c r="BB2213" t="s">
        <v>6231</v>
      </c>
      <c r="BD2213" t="b">
        <v>0</v>
      </c>
      <c r="BH2213" t="s">
        <v>332</v>
      </c>
      <c r="BQ2213" t="s">
        <v>96</v>
      </c>
      <c r="BR2213" t="b">
        <v>0</v>
      </c>
      <c r="BT2213" t="b">
        <v>0</v>
      </c>
      <c r="BW2213" t="s">
        <v>97</v>
      </c>
      <c r="BX2213" t="b">
        <v>0</v>
      </c>
      <c r="BY2213" s="2">
        <v>44376.857569444444</v>
      </c>
      <c r="CB2213" t="b">
        <v>0</v>
      </c>
      <c r="CC2213" t="b">
        <v>0</v>
      </c>
      <c r="CI2213">
        <v>0</v>
      </c>
      <c r="CJ2213">
        <v>0</v>
      </c>
      <c r="CK2213">
        <f>YEAR(tbl_Opportunity[[#This Row],[Close Date]])</f>
        <v>2017</v>
      </c>
    </row>
    <row r="2214" spans="1:89">
      <c r="A2214" t="s">
        <v>6232</v>
      </c>
      <c r="B2214" t="b">
        <v>0</v>
      </c>
      <c r="D2214" t="b">
        <v>0</v>
      </c>
      <c r="H2214" s="1">
        <v>44377</v>
      </c>
      <c r="I2214" t="b">
        <v>1</v>
      </c>
      <c r="J2214" t="s">
        <v>111</v>
      </c>
      <c r="L2214" t="s">
        <v>6233</v>
      </c>
      <c r="O2214" t="s">
        <v>387</v>
      </c>
      <c r="P2214" t="b">
        <v>1</v>
      </c>
      <c r="Q2214" s="2">
        <v>43769.868715277778</v>
      </c>
      <c r="R2214" s="1"/>
      <c r="S2214" t="b">
        <v>0</v>
      </c>
      <c r="U2214" s="1"/>
      <c r="V2214" t="b">
        <v>0</v>
      </c>
      <c r="W2214" s="1">
        <v>44228</v>
      </c>
      <c r="X2214">
        <v>2</v>
      </c>
      <c r="Y2214">
        <v>2021</v>
      </c>
      <c r="Z2214" t="s">
        <v>90</v>
      </c>
      <c r="AA2214" t="s">
        <v>90</v>
      </c>
      <c r="AB2214" t="b">
        <v>0</v>
      </c>
      <c r="AC2214" t="b">
        <v>0</v>
      </c>
      <c r="AE2214" t="b">
        <v>0</v>
      </c>
      <c r="AF2214" t="b">
        <v>0</v>
      </c>
      <c r="AG2214" t="b">
        <v>0</v>
      </c>
      <c r="AH2214" t="s">
        <v>4808</v>
      </c>
      <c r="AI2214" t="b">
        <v>0</v>
      </c>
      <c r="AK2214" t="b">
        <v>0</v>
      </c>
      <c r="AL2214" s="1">
        <v>43769</v>
      </c>
      <c r="AM2214" t="s">
        <v>387</v>
      </c>
      <c r="AN2214" s="2">
        <v>44193.223333333335</v>
      </c>
      <c r="AP2214" s="2">
        <v>44193.223333333335</v>
      </c>
      <c r="AQ2214" s="1"/>
      <c r="AS2214" t="b">
        <v>0</v>
      </c>
      <c r="AV2214" t="s">
        <v>93</v>
      </c>
      <c r="BB2214" t="s">
        <v>6234</v>
      </c>
      <c r="BD2214" t="b">
        <v>0</v>
      </c>
      <c r="BH2214" t="s">
        <v>387</v>
      </c>
      <c r="BJ2214" t="s">
        <v>95</v>
      </c>
      <c r="BL2214" t="s">
        <v>6233</v>
      </c>
      <c r="BQ2214" t="s">
        <v>96</v>
      </c>
      <c r="BR2214" t="b">
        <v>0</v>
      </c>
      <c r="BT2214" t="b">
        <v>0</v>
      </c>
      <c r="BW2214" t="s">
        <v>97</v>
      </c>
      <c r="BX2214" t="b">
        <v>0</v>
      </c>
      <c r="BY2214" s="2">
        <v>44376.857581018521</v>
      </c>
      <c r="CB2214" t="b">
        <v>0</v>
      </c>
      <c r="CC2214" t="b">
        <v>0</v>
      </c>
      <c r="CI2214">
        <v>0</v>
      </c>
      <c r="CJ2214">
        <v>0</v>
      </c>
      <c r="CK2214">
        <f>YEAR(tbl_Opportunity[[#This Row],[Close Date]])</f>
        <v>2021</v>
      </c>
    </row>
    <row r="2215" spans="1:89">
      <c r="A2215" t="s">
        <v>4823</v>
      </c>
      <c r="B2215" t="b">
        <v>0</v>
      </c>
      <c r="D2215" t="b">
        <v>0</v>
      </c>
      <c r="E2215" t="s">
        <v>4025</v>
      </c>
      <c r="H2215" s="1">
        <v>43640</v>
      </c>
      <c r="I2215" t="b">
        <v>1</v>
      </c>
      <c r="J2215" t="s">
        <v>111</v>
      </c>
      <c r="L2215" t="s">
        <v>6235</v>
      </c>
      <c r="O2215" t="s">
        <v>387</v>
      </c>
      <c r="P2215" t="b">
        <v>1</v>
      </c>
      <c r="Q2215" s="2">
        <v>43640.760972222219</v>
      </c>
      <c r="R2215" s="1"/>
      <c r="S2215" t="b">
        <v>0</v>
      </c>
      <c r="U2215" s="1"/>
      <c r="V2215" t="b">
        <v>0</v>
      </c>
      <c r="W2215" s="1">
        <v>43497</v>
      </c>
      <c r="X2215">
        <v>2</v>
      </c>
      <c r="Y2215">
        <v>2019</v>
      </c>
      <c r="Z2215" t="s">
        <v>90</v>
      </c>
      <c r="AA2215" t="s">
        <v>90</v>
      </c>
      <c r="AB2215" t="b">
        <v>0</v>
      </c>
      <c r="AC2215" t="b">
        <v>0</v>
      </c>
      <c r="AE2215" t="b">
        <v>0</v>
      </c>
      <c r="AF2215" t="b">
        <v>0</v>
      </c>
      <c r="AG2215" t="b">
        <v>0</v>
      </c>
      <c r="AH2215" t="s">
        <v>4808</v>
      </c>
      <c r="AI2215" t="b">
        <v>0</v>
      </c>
      <c r="AK2215" t="b">
        <v>0</v>
      </c>
      <c r="AL2215" s="1">
        <v>43636</v>
      </c>
      <c r="AM2215" t="s">
        <v>162</v>
      </c>
      <c r="AN2215" s="2">
        <v>44297.828460648147</v>
      </c>
      <c r="AP2215" s="2">
        <v>43836.763020833336</v>
      </c>
      <c r="AQ2215" s="1"/>
      <c r="AS2215" t="b">
        <v>0</v>
      </c>
      <c r="AV2215" t="s">
        <v>153</v>
      </c>
      <c r="BB2215" t="s">
        <v>6236</v>
      </c>
      <c r="BD2215" t="b">
        <v>0</v>
      </c>
      <c r="BH2215" t="s">
        <v>387</v>
      </c>
      <c r="BJ2215" t="s">
        <v>95</v>
      </c>
      <c r="BL2215" t="s">
        <v>6235</v>
      </c>
      <c r="BQ2215" t="s">
        <v>96</v>
      </c>
      <c r="BR2215" t="b">
        <v>0</v>
      </c>
      <c r="BT2215" t="b">
        <v>0</v>
      </c>
      <c r="BW2215" t="s">
        <v>97</v>
      </c>
      <c r="BX2215" t="b">
        <v>0</v>
      </c>
      <c r="BY2215" s="2">
        <v>44376.857569444444</v>
      </c>
      <c r="CB2215" t="b">
        <v>0</v>
      </c>
      <c r="CC2215" t="b">
        <v>0</v>
      </c>
      <c r="CI2215">
        <v>0</v>
      </c>
      <c r="CJ2215">
        <v>0</v>
      </c>
      <c r="CK2215">
        <f>YEAR(tbl_Opportunity[[#This Row],[Close Date]])</f>
        <v>2019</v>
      </c>
    </row>
    <row r="2216" spans="1:89">
      <c r="A2216" t="s">
        <v>6237</v>
      </c>
      <c r="B2216" t="b">
        <v>0</v>
      </c>
      <c r="D2216" t="b">
        <v>0</v>
      </c>
      <c r="H2216" s="1">
        <v>43281</v>
      </c>
      <c r="I2216" t="b">
        <v>1</v>
      </c>
      <c r="J2216" t="s">
        <v>140</v>
      </c>
      <c r="L2216" t="s">
        <v>6238</v>
      </c>
      <c r="O2216" t="s">
        <v>332</v>
      </c>
      <c r="P2216" t="b">
        <v>1</v>
      </c>
      <c r="Q2216" s="2">
        <v>43263.028634259259</v>
      </c>
      <c r="R2216" s="1"/>
      <c r="S2216" t="b">
        <v>0</v>
      </c>
      <c r="U2216" s="1"/>
      <c r="V2216" t="b">
        <v>0</v>
      </c>
      <c r="W2216" s="1">
        <v>43132</v>
      </c>
      <c r="X2216">
        <v>2</v>
      </c>
      <c r="Y2216">
        <v>2018</v>
      </c>
      <c r="Z2216" t="s">
        <v>90</v>
      </c>
      <c r="AA2216" t="s">
        <v>90</v>
      </c>
      <c r="AB2216" t="b">
        <v>0</v>
      </c>
      <c r="AC2216" t="b">
        <v>0</v>
      </c>
      <c r="AE2216" t="b">
        <v>0</v>
      </c>
      <c r="AF2216" t="b">
        <v>0</v>
      </c>
      <c r="AG2216" t="b">
        <v>0</v>
      </c>
      <c r="AH2216" t="s">
        <v>4915</v>
      </c>
      <c r="AI2216" t="b">
        <v>0</v>
      </c>
      <c r="AK2216" t="b">
        <v>0</v>
      </c>
      <c r="AL2216" s="1">
        <v>43440</v>
      </c>
      <c r="AM2216" t="s">
        <v>92</v>
      </c>
      <c r="AN2216" s="2">
        <v>44091.617349537039</v>
      </c>
      <c r="AP2216" s="2">
        <v>44020.546365740738</v>
      </c>
      <c r="AQ2216" s="1"/>
      <c r="AS2216" t="b">
        <v>0</v>
      </c>
      <c r="AU2216" t="s">
        <v>95</v>
      </c>
      <c r="AV2216" t="s">
        <v>93</v>
      </c>
      <c r="BB2216" t="s">
        <v>6239</v>
      </c>
      <c r="BD2216" t="b">
        <v>0</v>
      </c>
      <c r="BH2216" t="s">
        <v>114</v>
      </c>
      <c r="BJ2216" t="s">
        <v>95</v>
      </c>
      <c r="BQ2216" t="s">
        <v>96</v>
      </c>
      <c r="BR2216" t="b">
        <v>0</v>
      </c>
      <c r="BT2216" t="b">
        <v>0</v>
      </c>
      <c r="BW2216" t="s">
        <v>97</v>
      </c>
      <c r="BX2216" t="b">
        <v>0</v>
      </c>
      <c r="BY2216" s="2">
        <v>44376.857569444444</v>
      </c>
      <c r="CB2216" t="b">
        <v>0</v>
      </c>
      <c r="CC2216" t="b">
        <v>0</v>
      </c>
      <c r="CI2216">
        <v>0</v>
      </c>
      <c r="CJ2216">
        <v>0</v>
      </c>
      <c r="CK2216">
        <f>YEAR(tbl_Opportunity[[#This Row],[Close Date]])</f>
        <v>2018</v>
      </c>
    </row>
    <row r="2217" spans="1:89">
      <c r="A2217" t="s">
        <v>6240</v>
      </c>
      <c r="B2217" t="b">
        <v>0</v>
      </c>
      <c r="D2217" t="b">
        <v>0</v>
      </c>
      <c r="E2217" t="s">
        <v>6241</v>
      </c>
      <c r="H2217" s="1">
        <v>44320</v>
      </c>
      <c r="I2217" t="b">
        <v>1</v>
      </c>
      <c r="L2217" t="s">
        <v>6242</v>
      </c>
      <c r="O2217" t="s">
        <v>387</v>
      </c>
      <c r="P2217" t="b">
        <v>1</v>
      </c>
      <c r="Q2217" s="2">
        <v>44320.768796296295</v>
      </c>
      <c r="R2217" s="1"/>
      <c r="S2217" t="b">
        <v>0</v>
      </c>
      <c r="U2217" s="1"/>
      <c r="V2217" t="b">
        <v>0</v>
      </c>
      <c r="W2217" s="1">
        <v>44228</v>
      </c>
      <c r="X2217">
        <v>2</v>
      </c>
      <c r="Y2217">
        <v>2021</v>
      </c>
      <c r="Z2217" t="s">
        <v>90</v>
      </c>
      <c r="AA2217" t="s">
        <v>90</v>
      </c>
      <c r="AB2217" t="b">
        <v>0</v>
      </c>
      <c r="AC2217" t="b">
        <v>0</v>
      </c>
      <c r="AE2217" t="b">
        <v>0</v>
      </c>
      <c r="AF2217" t="b">
        <v>0</v>
      </c>
      <c r="AG2217" t="b">
        <v>0</v>
      </c>
      <c r="AH2217" t="s">
        <v>4808</v>
      </c>
      <c r="AI2217" t="b">
        <v>0</v>
      </c>
      <c r="AK2217" t="b">
        <v>0</v>
      </c>
      <c r="AL2217" s="1"/>
      <c r="AM2217" t="s">
        <v>387</v>
      </c>
      <c r="AN2217" s="2">
        <v>44320.793773148151</v>
      </c>
      <c r="AP2217" s="2">
        <v>44320.793773148151</v>
      </c>
      <c r="AQ2217" s="1"/>
      <c r="AS2217" t="b">
        <v>0</v>
      </c>
      <c r="AV2217" t="s">
        <v>2820</v>
      </c>
      <c r="BB2217" t="s">
        <v>6243</v>
      </c>
      <c r="BD2217" t="b">
        <v>0</v>
      </c>
      <c r="BH2217" t="s">
        <v>387</v>
      </c>
      <c r="BJ2217" t="s">
        <v>384</v>
      </c>
      <c r="BL2217" t="s">
        <v>6242</v>
      </c>
      <c r="BN2217" t="s">
        <v>415</v>
      </c>
      <c r="BQ2217" t="s">
        <v>96</v>
      </c>
      <c r="BR2217" t="b">
        <v>0</v>
      </c>
      <c r="BT2217" t="b">
        <v>0</v>
      </c>
      <c r="BW2217" t="s">
        <v>97</v>
      </c>
      <c r="BX2217" t="b">
        <v>0</v>
      </c>
      <c r="BY2217" s="2">
        <v>44376.857581018521</v>
      </c>
      <c r="CB2217" t="b">
        <v>0</v>
      </c>
      <c r="CC2217" t="b">
        <v>0</v>
      </c>
      <c r="CI2217">
        <v>0</v>
      </c>
      <c r="CJ2217">
        <v>0</v>
      </c>
      <c r="CK2217">
        <f>YEAR(tbl_Opportunity[[#This Row],[Close Date]])</f>
        <v>2021</v>
      </c>
    </row>
    <row r="2218" spans="1:89">
      <c r="A2218" t="s">
        <v>6244</v>
      </c>
      <c r="B2218" t="b">
        <v>0</v>
      </c>
      <c r="D2218" t="b">
        <v>0</v>
      </c>
      <c r="E2218" t="s">
        <v>3036</v>
      </c>
      <c r="H2218" s="1">
        <v>44311</v>
      </c>
      <c r="I2218" t="b">
        <v>1</v>
      </c>
      <c r="L2218" t="s">
        <v>6245</v>
      </c>
      <c r="O2218" t="s">
        <v>387</v>
      </c>
      <c r="P2218" t="b">
        <v>1</v>
      </c>
      <c r="Q2218" s="2">
        <v>44259.860277777778</v>
      </c>
      <c r="R2218" s="1"/>
      <c r="S2218" t="b">
        <v>0</v>
      </c>
      <c r="U2218" s="1"/>
      <c r="V2218" t="b">
        <v>0</v>
      </c>
      <c r="W2218" s="1">
        <v>44228</v>
      </c>
      <c r="X2218">
        <v>2</v>
      </c>
      <c r="Y2218">
        <v>2021</v>
      </c>
      <c r="Z2218" t="s">
        <v>90</v>
      </c>
      <c r="AA2218" t="s">
        <v>90</v>
      </c>
      <c r="AB2218" t="b">
        <v>0</v>
      </c>
      <c r="AC2218" t="b">
        <v>0</v>
      </c>
      <c r="AD2218" t="s">
        <v>3456</v>
      </c>
      <c r="AE2218" t="b">
        <v>0</v>
      </c>
      <c r="AF2218" t="b">
        <v>0</v>
      </c>
      <c r="AG2218" t="b">
        <v>0</v>
      </c>
      <c r="AH2218" t="s">
        <v>4808</v>
      </c>
      <c r="AI2218" t="b">
        <v>0</v>
      </c>
      <c r="AK2218" t="b">
        <v>0</v>
      </c>
      <c r="AL2218" s="1">
        <v>44258</v>
      </c>
      <c r="AM2218" t="s">
        <v>387</v>
      </c>
      <c r="AN2218" s="2">
        <v>44312.189675925925</v>
      </c>
      <c r="AP2218" s="2">
        <v>44312.189675925925</v>
      </c>
      <c r="AQ2218" s="1"/>
      <c r="AS2218" t="b">
        <v>0</v>
      </c>
      <c r="AV2218" t="s">
        <v>153</v>
      </c>
      <c r="BB2218" t="s">
        <v>6246</v>
      </c>
      <c r="BD2218" t="b">
        <v>0</v>
      </c>
      <c r="BH2218" t="s">
        <v>387</v>
      </c>
      <c r="BJ2218" t="s">
        <v>384</v>
      </c>
      <c r="BL2218" t="s">
        <v>6245</v>
      </c>
      <c r="BN2218" t="s">
        <v>415</v>
      </c>
      <c r="BQ2218" t="s">
        <v>96</v>
      </c>
      <c r="BR2218" t="b">
        <v>0</v>
      </c>
      <c r="BT2218" t="b">
        <v>0</v>
      </c>
      <c r="BW2218" t="s">
        <v>97</v>
      </c>
      <c r="BX2218" t="b">
        <v>0</v>
      </c>
      <c r="BY2218" s="2">
        <v>44376.857581018521</v>
      </c>
      <c r="CB2218" t="b">
        <v>0</v>
      </c>
      <c r="CC2218" t="b">
        <v>0</v>
      </c>
      <c r="CI2218">
        <v>0</v>
      </c>
      <c r="CJ2218">
        <v>0</v>
      </c>
      <c r="CK2218">
        <f>YEAR(tbl_Opportunity[[#This Row],[Close Date]])</f>
        <v>2021</v>
      </c>
    </row>
    <row r="2219" spans="1:89">
      <c r="A2219" t="s">
        <v>6247</v>
      </c>
      <c r="B2219" t="b">
        <v>0</v>
      </c>
      <c r="D2219" t="b">
        <v>0</v>
      </c>
      <c r="H2219" s="1">
        <v>44368</v>
      </c>
      <c r="I2219" t="b">
        <v>1</v>
      </c>
      <c r="L2219" t="s">
        <v>6248</v>
      </c>
      <c r="O2219" t="s">
        <v>99</v>
      </c>
      <c r="P2219" t="b">
        <v>1</v>
      </c>
      <c r="Q2219" s="2">
        <v>43363.744953703703</v>
      </c>
      <c r="R2219" s="1">
        <v>44368</v>
      </c>
      <c r="S2219" t="b">
        <v>0</v>
      </c>
      <c r="U2219" s="1"/>
      <c r="V2219" t="b">
        <v>0</v>
      </c>
      <c r="W2219" s="1">
        <v>44228</v>
      </c>
      <c r="X2219">
        <v>2</v>
      </c>
      <c r="Y2219">
        <v>2021</v>
      </c>
      <c r="Z2219" t="s">
        <v>90</v>
      </c>
      <c r="AA2219" t="s">
        <v>90</v>
      </c>
      <c r="AB2219" t="b">
        <v>0</v>
      </c>
      <c r="AC2219" t="b">
        <v>0</v>
      </c>
      <c r="AE2219" t="b">
        <v>0</v>
      </c>
      <c r="AF2219" t="b">
        <v>0</v>
      </c>
      <c r="AG2219" t="b">
        <v>0</v>
      </c>
      <c r="AH2219" t="s">
        <v>4812</v>
      </c>
      <c r="AI2219" t="b">
        <v>0</v>
      </c>
      <c r="AK2219" t="b">
        <v>0</v>
      </c>
      <c r="AL2219" s="1">
        <v>43363</v>
      </c>
      <c r="AM2219" t="s">
        <v>114</v>
      </c>
      <c r="AN2219" s="2">
        <v>44368.851863425924</v>
      </c>
      <c r="AP2219" s="2">
        <v>44368.851620370369</v>
      </c>
      <c r="AQ2219" s="1">
        <v>44368</v>
      </c>
      <c r="AS2219" t="b">
        <v>0</v>
      </c>
      <c r="AU2219" t="s">
        <v>95</v>
      </c>
      <c r="AV2219" t="s">
        <v>93</v>
      </c>
      <c r="BB2219" t="s">
        <v>6249</v>
      </c>
      <c r="BC2219" t="s">
        <v>2975</v>
      </c>
      <c r="BD2219" t="b">
        <v>0</v>
      </c>
      <c r="BH2219" t="s">
        <v>114</v>
      </c>
      <c r="BJ2219" t="s">
        <v>95</v>
      </c>
      <c r="BL2219" t="s">
        <v>6250</v>
      </c>
      <c r="BQ2219" t="s">
        <v>96</v>
      </c>
      <c r="BR2219" t="b">
        <v>0</v>
      </c>
      <c r="BT2219" t="b">
        <v>0</v>
      </c>
      <c r="BW2219" t="s">
        <v>97</v>
      </c>
      <c r="BX2219" t="b">
        <v>0</v>
      </c>
      <c r="BY2219" s="2">
        <v>44376.857569444444</v>
      </c>
      <c r="CB2219" t="b">
        <v>0</v>
      </c>
      <c r="CC2219" t="b">
        <v>0</v>
      </c>
      <c r="CI2219">
        <v>0</v>
      </c>
      <c r="CJ2219">
        <v>0</v>
      </c>
      <c r="CK2219">
        <f>YEAR(tbl_Opportunity[[#This Row],[Close Date]])</f>
        <v>2021</v>
      </c>
    </row>
    <row r="2220" spans="1:89">
      <c r="A2220" t="s">
        <v>6251</v>
      </c>
      <c r="B2220" t="b">
        <v>0</v>
      </c>
      <c r="D2220" t="b">
        <v>0</v>
      </c>
      <c r="H2220" s="1">
        <v>44012</v>
      </c>
      <c r="I2220" t="b">
        <v>1</v>
      </c>
      <c r="J2220" t="s">
        <v>111</v>
      </c>
      <c r="L2220" t="s">
        <v>6252</v>
      </c>
      <c r="O2220" t="s">
        <v>99</v>
      </c>
      <c r="P2220" t="b">
        <v>1</v>
      </c>
      <c r="Q2220" s="2">
        <v>43572.64135416667</v>
      </c>
      <c r="R2220" s="1"/>
      <c r="S2220" t="b">
        <v>0</v>
      </c>
      <c r="U2220" s="1"/>
      <c r="V2220" t="b">
        <v>0</v>
      </c>
      <c r="W2220" s="1">
        <v>43862</v>
      </c>
      <c r="X2220">
        <v>2</v>
      </c>
      <c r="Y2220">
        <v>2020</v>
      </c>
      <c r="Z2220" t="s">
        <v>90</v>
      </c>
      <c r="AA2220" t="s">
        <v>90</v>
      </c>
      <c r="AB2220" t="b">
        <v>0</v>
      </c>
      <c r="AC2220" t="b">
        <v>0</v>
      </c>
      <c r="AE2220" t="b">
        <v>0</v>
      </c>
      <c r="AF2220" t="b">
        <v>0</v>
      </c>
      <c r="AG2220" t="b">
        <v>0</v>
      </c>
      <c r="AH2220" t="s">
        <v>4863</v>
      </c>
      <c r="AI2220" t="b">
        <v>0</v>
      </c>
      <c r="AK2220" t="b">
        <v>0</v>
      </c>
      <c r="AL2220" s="1"/>
      <c r="AM2220" t="s">
        <v>162</v>
      </c>
      <c r="AN2220" s="2">
        <v>44297.828460648147</v>
      </c>
      <c r="AP2220" s="2">
        <v>43836.763020833336</v>
      </c>
      <c r="AQ2220" s="1"/>
      <c r="AS2220" t="b">
        <v>0</v>
      </c>
      <c r="AV2220" t="s">
        <v>153</v>
      </c>
      <c r="BB2220" t="s">
        <v>6253</v>
      </c>
      <c r="BC2220" t="s">
        <v>2975</v>
      </c>
      <c r="BD2220" t="b">
        <v>0</v>
      </c>
      <c r="BH2220" t="s">
        <v>332</v>
      </c>
      <c r="BJ2220" t="s">
        <v>3469</v>
      </c>
      <c r="BL2220" t="s">
        <v>6252</v>
      </c>
      <c r="BQ2220" t="s">
        <v>96</v>
      </c>
      <c r="BR2220" t="b">
        <v>0</v>
      </c>
      <c r="BT2220" t="b">
        <v>0</v>
      </c>
      <c r="BW2220" t="s">
        <v>97</v>
      </c>
      <c r="BX2220" t="b">
        <v>0</v>
      </c>
      <c r="BY2220" s="2">
        <v>44376.857569444444</v>
      </c>
      <c r="CB2220" t="b">
        <v>0</v>
      </c>
      <c r="CC2220" t="b">
        <v>0</v>
      </c>
      <c r="CI2220">
        <v>0</v>
      </c>
      <c r="CJ2220">
        <v>0</v>
      </c>
      <c r="CK2220">
        <f>YEAR(tbl_Opportunity[[#This Row],[Close Date]])</f>
        <v>2020</v>
      </c>
    </row>
    <row r="2221" spans="1:89">
      <c r="A2221" t="s">
        <v>6254</v>
      </c>
      <c r="B2221" t="b">
        <v>0</v>
      </c>
      <c r="D2221" t="b">
        <v>0</v>
      </c>
      <c r="E2221" t="s">
        <v>3054</v>
      </c>
      <c r="H2221" s="1">
        <v>43646</v>
      </c>
      <c r="I2221" t="b">
        <v>1</v>
      </c>
      <c r="J2221" t="s">
        <v>140</v>
      </c>
      <c r="L2221" t="s">
        <v>6255</v>
      </c>
      <c r="O2221" t="s">
        <v>387</v>
      </c>
      <c r="P2221" t="b">
        <v>1</v>
      </c>
      <c r="Q2221" s="2">
        <v>43560.882557870369</v>
      </c>
      <c r="R2221" s="1"/>
      <c r="S2221" t="b">
        <v>0</v>
      </c>
      <c r="U2221" s="1"/>
      <c r="V2221" t="b">
        <v>0</v>
      </c>
      <c r="W2221" s="1">
        <v>43497</v>
      </c>
      <c r="X2221">
        <v>2</v>
      </c>
      <c r="Y2221">
        <v>2019</v>
      </c>
      <c r="Z2221" t="s">
        <v>90</v>
      </c>
      <c r="AA2221" t="s">
        <v>90</v>
      </c>
      <c r="AB2221" t="b">
        <v>0</v>
      </c>
      <c r="AC2221" t="b">
        <v>0</v>
      </c>
      <c r="AE2221" t="b">
        <v>0</v>
      </c>
      <c r="AF2221" t="b">
        <v>0</v>
      </c>
      <c r="AG2221" t="b">
        <v>0</v>
      </c>
      <c r="AH2221" t="s">
        <v>4808</v>
      </c>
      <c r="AI2221" t="b">
        <v>0</v>
      </c>
      <c r="AK2221" t="b">
        <v>0</v>
      </c>
      <c r="AL2221" s="1">
        <v>43560</v>
      </c>
      <c r="AM2221" t="s">
        <v>99</v>
      </c>
      <c r="AN2221" s="2">
        <v>44259.708587962959</v>
      </c>
      <c r="AP2221" s="2">
        <v>43836.762962962966</v>
      </c>
      <c r="AQ2221" s="1"/>
      <c r="AS2221" t="b">
        <v>0</v>
      </c>
      <c r="AU2221" t="s">
        <v>102</v>
      </c>
      <c r="AV2221" t="s">
        <v>176</v>
      </c>
      <c r="BB2221" t="s">
        <v>6256</v>
      </c>
      <c r="BC2221" t="s">
        <v>2975</v>
      </c>
      <c r="BD2221" t="b">
        <v>0</v>
      </c>
      <c r="BH2221" t="s">
        <v>387</v>
      </c>
      <c r="BJ2221" t="s">
        <v>95</v>
      </c>
      <c r="BL2221" t="s">
        <v>6255</v>
      </c>
      <c r="BQ2221" t="s">
        <v>96</v>
      </c>
      <c r="BR2221" t="b">
        <v>0</v>
      </c>
      <c r="BT2221" t="b">
        <v>0</v>
      </c>
      <c r="BW2221" t="s">
        <v>97</v>
      </c>
      <c r="BX2221" t="b">
        <v>0</v>
      </c>
      <c r="BY2221" s="2">
        <v>44376.857569444444</v>
      </c>
      <c r="CB2221" t="b">
        <v>0</v>
      </c>
      <c r="CC2221" t="b">
        <v>0</v>
      </c>
      <c r="CI2221">
        <v>0</v>
      </c>
      <c r="CJ2221">
        <v>0</v>
      </c>
      <c r="CK2221">
        <f>YEAR(tbl_Opportunity[[#This Row],[Close Date]])</f>
        <v>2019</v>
      </c>
    </row>
    <row r="2222" spans="1:89">
      <c r="A2222" t="s">
        <v>6257</v>
      </c>
      <c r="B2222" t="b">
        <v>0</v>
      </c>
      <c r="D2222" t="b">
        <v>0</v>
      </c>
      <c r="E2222" t="s">
        <v>1041</v>
      </c>
      <c r="H2222" s="1">
        <v>43008</v>
      </c>
      <c r="I2222" t="b">
        <v>1</v>
      </c>
      <c r="L2222" t="s">
        <v>6258</v>
      </c>
      <c r="O2222" t="s">
        <v>89</v>
      </c>
      <c r="P2222" t="b">
        <v>1</v>
      </c>
      <c r="Q2222" s="2">
        <v>42936.832118055558</v>
      </c>
      <c r="R2222" s="1"/>
      <c r="S2222" t="b">
        <v>0</v>
      </c>
      <c r="U2222" s="1"/>
      <c r="V2222" t="b">
        <v>0</v>
      </c>
      <c r="W2222" s="1">
        <v>42795</v>
      </c>
      <c r="X2222">
        <v>3</v>
      </c>
      <c r="Y2222">
        <v>2017</v>
      </c>
      <c r="Z2222" t="s">
        <v>90</v>
      </c>
      <c r="AA2222" t="s">
        <v>90</v>
      </c>
      <c r="AB2222" t="b">
        <v>0</v>
      </c>
      <c r="AC2222" t="b">
        <v>0</v>
      </c>
      <c r="AE2222" t="b">
        <v>0</v>
      </c>
      <c r="AF2222" t="b">
        <v>0</v>
      </c>
      <c r="AG2222" t="b">
        <v>0</v>
      </c>
      <c r="AH2222" t="s">
        <v>4863</v>
      </c>
      <c r="AI2222" t="b">
        <v>0</v>
      </c>
      <c r="AK2222" t="b">
        <v>0</v>
      </c>
      <c r="AL2222" s="1"/>
      <c r="AM2222" t="s">
        <v>99</v>
      </c>
      <c r="AN2222" s="2">
        <v>44250.760914351849</v>
      </c>
      <c r="AP2222" s="2">
        <v>43836.76290509259</v>
      </c>
      <c r="AQ2222" s="1"/>
      <c r="AS2222" t="b">
        <v>0</v>
      </c>
      <c r="AV2222" t="s">
        <v>176</v>
      </c>
      <c r="BB2222" t="s">
        <v>6259</v>
      </c>
      <c r="BD2222" t="b">
        <v>0</v>
      </c>
      <c r="BH2222" t="s">
        <v>89</v>
      </c>
      <c r="BJ2222" t="s">
        <v>102</v>
      </c>
      <c r="BL2222" t="s">
        <v>6258</v>
      </c>
      <c r="BQ2222" t="s">
        <v>96</v>
      </c>
      <c r="BR2222" t="b">
        <v>0</v>
      </c>
      <c r="BT2222" t="b">
        <v>0</v>
      </c>
      <c r="BW2222" t="s">
        <v>97</v>
      </c>
      <c r="BX2222" t="b">
        <v>0</v>
      </c>
      <c r="BY2222" s="2">
        <v>44376.857569444444</v>
      </c>
      <c r="CB2222" t="b">
        <v>0</v>
      </c>
      <c r="CC2222" t="b">
        <v>0</v>
      </c>
      <c r="CI2222">
        <v>0</v>
      </c>
      <c r="CJ2222">
        <v>0</v>
      </c>
      <c r="CK2222">
        <f>YEAR(tbl_Opportunity[[#This Row],[Close Date]])</f>
        <v>2017</v>
      </c>
    </row>
    <row r="2223" spans="1:89">
      <c r="A2223" t="s">
        <v>6260</v>
      </c>
      <c r="B2223" t="b">
        <v>0</v>
      </c>
      <c r="D2223" t="b">
        <v>0</v>
      </c>
      <c r="H2223" s="1">
        <v>43008</v>
      </c>
      <c r="I2223" t="b">
        <v>1</v>
      </c>
      <c r="L2223" t="s">
        <v>6261</v>
      </c>
      <c r="O2223" t="s">
        <v>89</v>
      </c>
      <c r="P2223" t="b">
        <v>1</v>
      </c>
      <c r="Q2223" s="2">
        <v>42940.54550925926</v>
      </c>
      <c r="R2223" s="1"/>
      <c r="S2223" t="b">
        <v>0</v>
      </c>
      <c r="U2223" s="1"/>
      <c r="V2223" t="b">
        <v>0</v>
      </c>
      <c r="W2223" s="1">
        <v>42795</v>
      </c>
      <c r="X2223">
        <v>3</v>
      </c>
      <c r="Y2223">
        <v>2017</v>
      </c>
      <c r="Z2223" t="s">
        <v>90</v>
      </c>
      <c r="AA2223" t="s">
        <v>90</v>
      </c>
      <c r="AB2223" t="b">
        <v>0</v>
      </c>
      <c r="AC2223" t="b">
        <v>0</v>
      </c>
      <c r="AE2223" t="b">
        <v>0</v>
      </c>
      <c r="AF2223" t="b">
        <v>0</v>
      </c>
      <c r="AG2223" t="b">
        <v>0</v>
      </c>
      <c r="AH2223" t="s">
        <v>4808</v>
      </c>
      <c r="AI2223" t="b">
        <v>0</v>
      </c>
      <c r="AK2223" t="b">
        <v>0</v>
      </c>
      <c r="AL2223" s="1"/>
      <c r="AM2223" t="s">
        <v>162</v>
      </c>
      <c r="AN2223" s="2">
        <v>44297.838888888888</v>
      </c>
      <c r="AP2223" s="2">
        <v>43836.76290509259</v>
      </c>
      <c r="AQ2223" s="1"/>
      <c r="AS2223" t="b">
        <v>0</v>
      </c>
      <c r="AU2223" t="s">
        <v>6262</v>
      </c>
      <c r="AV2223" t="s">
        <v>213</v>
      </c>
      <c r="BB2223" t="s">
        <v>6263</v>
      </c>
      <c r="BD2223" t="b">
        <v>0</v>
      </c>
      <c r="BH2223" t="s">
        <v>89</v>
      </c>
      <c r="BJ2223" t="s">
        <v>95</v>
      </c>
      <c r="BL2223" t="s">
        <v>6261</v>
      </c>
      <c r="BQ2223" t="s">
        <v>96</v>
      </c>
      <c r="BR2223" t="b">
        <v>0</v>
      </c>
      <c r="BT2223" t="b">
        <v>0</v>
      </c>
      <c r="BW2223" t="s">
        <v>97</v>
      </c>
      <c r="BX2223" t="b">
        <v>0</v>
      </c>
      <c r="BY2223" s="2">
        <v>44376.857569444444</v>
      </c>
      <c r="CB2223" t="b">
        <v>0</v>
      </c>
      <c r="CC2223" t="b">
        <v>0</v>
      </c>
      <c r="CI2223">
        <v>0</v>
      </c>
      <c r="CJ2223">
        <v>0</v>
      </c>
      <c r="CK2223">
        <f>YEAR(tbl_Opportunity[[#This Row],[Close Date]])</f>
        <v>2017</v>
      </c>
    </row>
    <row r="2224" spans="1:89">
      <c r="A2224" t="s">
        <v>6264</v>
      </c>
      <c r="B2224" t="b">
        <v>0</v>
      </c>
      <c r="D2224" t="b">
        <v>0</v>
      </c>
      <c r="H2224" s="1">
        <v>43008</v>
      </c>
      <c r="I2224" t="b">
        <v>1</v>
      </c>
      <c r="L2224" t="s">
        <v>6265</v>
      </c>
      <c r="O2224" t="s">
        <v>332</v>
      </c>
      <c r="P2224" t="b">
        <v>1</v>
      </c>
      <c r="Q2224" s="2">
        <v>42956.182129629633</v>
      </c>
      <c r="R2224" s="1"/>
      <c r="S2224" t="b">
        <v>0</v>
      </c>
      <c r="U2224" s="1"/>
      <c r="V2224" t="b">
        <v>0</v>
      </c>
      <c r="W2224" s="1">
        <v>42795</v>
      </c>
      <c r="X2224">
        <v>3</v>
      </c>
      <c r="Y2224">
        <v>2017</v>
      </c>
      <c r="Z2224" t="s">
        <v>90</v>
      </c>
      <c r="AA2224" t="s">
        <v>90</v>
      </c>
      <c r="AB2224" t="b">
        <v>0</v>
      </c>
      <c r="AC2224" t="b">
        <v>0</v>
      </c>
      <c r="AE2224" t="b">
        <v>0</v>
      </c>
      <c r="AF2224" t="b">
        <v>0</v>
      </c>
      <c r="AG2224" t="b">
        <v>0</v>
      </c>
      <c r="AH2224" t="s">
        <v>4812</v>
      </c>
      <c r="AI2224" t="b">
        <v>0</v>
      </c>
      <c r="AK2224" t="b">
        <v>0</v>
      </c>
      <c r="AL2224" s="1"/>
      <c r="AM2224" t="s">
        <v>99</v>
      </c>
      <c r="AN2224" s="2">
        <v>44250.76121527778</v>
      </c>
      <c r="AP2224" s="2">
        <v>43836.76290509259</v>
      </c>
      <c r="AQ2224" s="1"/>
      <c r="AS2224" t="b">
        <v>0</v>
      </c>
      <c r="AV2224" t="s">
        <v>105</v>
      </c>
      <c r="BB2224" t="s">
        <v>6266</v>
      </c>
      <c r="BD2224" t="b">
        <v>0</v>
      </c>
      <c r="BH2224" t="s">
        <v>332</v>
      </c>
      <c r="BJ2224" t="s">
        <v>102</v>
      </c>
      <c r="BL2224" t="s">
        <v>6265</v>
      </c>
      <c r="BQ2224" t="s">
        <v>96</v>
      </c>
      <c r="BR2224" t="b">
        <v>0</v>
      </c>
      <c r="BT2224" t="b">
        <v>0</v>
      </c>
      <c r="BW2224" t="s">
        <v>97</v>
      </c>
      <c r="BX2224" t="b">
        <v>0</v>
      </c>
      <c r="BY2224" s="2">
        <v>44376.857569444444</v>
      </c>
      <c r="CB2224" t="b">
        <v>0</v>
      </c>
      <c r="CC2224" t="b">
        <v>0</v>
      </c>
      <c r="CI2224">
        <v>0</v>
      </c>
      <c r="CJ2224">
        <v>0</v>
      </c>
      <c r="CK2224">
        <f>YEAR(tbl_Opportunity[[#This Row],[Close Date]])</f>
        <v>2017</v>
      </c>
    </row>
    <row r="2225" spans="1:89">
      <c r="A2225" t="s">
        <v>6267</v>
      </c>
      <c r="B2225" t="b">
        <v>0</v>
      </c>
      <c r="D2225" t="b">
        <v>0</v>
      </c>
      <c r="E2225" t="s">
        <v>6268</v>
      </c>
      <c r="H2225" s="1">
        <v>44104</v>
      </c>
      <c r="I2225" t="b">
        <v>1</v>
      </c>
      <c r="J2225" t="s">
        <v>111</v>
      </c>
      <c r="L2225" t="s">
        <v>6269</v>
      </c>
      <c r="O2225" t="s">
        <v>387</v>
      </c>
      <c r="P2225" t="b">
        <v>1</v>
      </c>
      <c r="Q2225" s="2">
        <v>44054.920613425929</v>
      </c>
      <c r="R2225" s="1"/>
      <c r="S2225" t="b">
        <v>0</v>
      </c>
      <c r="U2225" s="1"/>
      <c r="V2225" t="b">
        <v>0</v>
      </c>
      <c r="W2225" s="1">
        <v>43891</v>
      </c>
      <c r="X2225">
        <v>3</v>
      </c>
      <c r="Y2225">
        <v>2020</v>
      </c>
      <c r="Z2225" t="s">
        <v>90</v>
      </c>
      <c r="AA2225" t="s">
        <v>90</v>
      </c>
      <c r="AB2225" t="b">
        <v>0</v>
      </c>
      <c r="AC2225" t="b">
        <v>0</v>
      </c>
      <c r="AE2225" t="b">
        <v>0</v>
      </c>
      <c r="AF2225" t="b">
        <v>0</v>
      </c>
      <c r="AG2225" t="b">
        <v>0</v>
      </c>
      <c r="AH2225" t="s">
        <v>4808</v>
      </c>
      <c r="AI2225" t="b">
        <v>0</v>
      </c>
      <c r="AK2225" t="b">
        <v>0</v>
      </c>
      <c r="AL2225" s="1">
        <v>44054</v>
      </c>
      <c r="AM2225" t="s">
        <v>162</v>
      </c>
      <c r="AN2225" s="2">
        <v>44302.595810185187</v>
      </c>
      <c r="AP2225" s="2">
        <v>44057.826493055552</v>
      </c>
      <c r="AQ2225" s="1"/>
      <c r="AS2225" t="b">
        <v>0</v>
      </c>
      <c r="AV2225" t="s">
        <v>197</v>
      </c>
      <c r="BB2225" t="s">
        <v>6270</v>
      </c>
      <c r="BD2225" t="b">
        <v>0</v>
      </c>
      <c r="BH2225" t="s">
        <v>387</v>
      </c>
      <c r="BJ2225" t="s">
        <v>95</v>
      </c>
      <c r="BL2225" t="s">
        <v>6269</v>
      </c>
      <c r="BQ2225" t="s">
        <v>96</v>
      </c>
      <c r="BR2225" t="b">
        <v>0</v>
      </c>
      <c r="BT2225" t="b">
        <v>0</v>
      </c>
      <c r="BW2225" t="s">
        <v>97</v>
      </c>
      <c r="BX2225" t="b">
        <v>0</v>
      </c>
      <c r="BY2225" s="2">
        <v>44376.857581018521</v>
      </c>
      <c r="CB2225" t="b">
        <v>0</v>
      </c>
      <c r="CC2225" t="b">
        <v>0</v>
      </c>
      <c r="CI2225">
        <v>0</v>
      </c>
      <c r="CJ2225">
        <v>0</v>
      </c>
      <c r="CK2225">
        <f>YEAR(tbl_Opportunity[[#This Row],[Close Date]])</f>
        <v>2020</v>
      </c>
    </row>
    <row r="2226" spans="1:89">
      <c r="A2226" t="s">
        <v>4843</v>
      </c>
      <c r="B2226" t="b">
        <v>0</v>
      </c>
      <c r="D2226" t="b">
        <v>0</v>
      </c>
      <c r="E2226" t="s">
        <v>6271</v>
      </c>
      <c r="H2226" s="1">
        <v>44407</v>
      </c>
      <c r="I2226" t="b">
        <v>1</v>
      </c>
      <c r="J2226" t="s">
        <v>111</v>
      </c>
      <c r="L2226" t="s">
        <v>6272</v>
      </c>
      <c r="O2226" t="s">
        <v>387</v>
      </c>
      <c r="P2226" t="b">
        <v>1</v>
      </c>
      <c r="Q2226" s="2">
        <v>43802.870763888888</v>
      </c>
      <c r="R2226" s="1"/>
      <c r="S2226" t="b">
        <v>0</v>
      </c>
      <c r="U2226" s="1"/>
      <c r="V2226" t="b">
        <v>0</v>
      </c>
      <c r="W2226" s="1">
        <v>44256</v>
      </c>
      <c r="X2226">
        <v>3</v>
      </c>
      <c r="Y2226">
        <v>2021</v>
      </c>
      <c r="Z2226" t="s">
        <v>90</v>
      </c>
      <c r="AA2226" t="s">
        <v>90</v>
      </c>
      <c r="AB2226" t="b">
        <v>0</v>
      </c>
      <c r="AC2226" t="b">
        <v>0</v>
      </c>
      <c r="AE2226" t="b">
        <v>0</v>
      </c>
      <c r="AF2226" t="b">
        <v>0</v>
      </c>
      <c r="AG2226" t="b">
        <v>0</v>
      </c>
      <c r="AH2226" t="s">
        <v>4808</v>
      </c>
      <c r="AI2226" t="b">
        <v>0</v>
      </c>
      <c r="AK2226" t="b">
        <v>0</v>
      </c>
      <c r="AL2226" s="1">
        <v>43801</v>
      </c>
      <c r="AM2226" t="s">
        <v>387</v>
      </c>
      <c r="AN2226" s="2">
        <v>44193.226793981485</v>
      </c>
      <c r="AP2226" s="2">
        <v>44193.226793981485</v>
      </c>
      <c r="AQ2226" s="1"/>
      <c r="AS2226" t="b">
        <v>0</v>
      </c>
      <c r="AV2226" t="s">
        <v>176</v>
      </c>
      <c r="BB2226" t="s">
        <v>6273</v>
      </c>
      <c r="BD2226" t="b">
        <v>0</v>
      </c>
      <c r="BH2226" t="s">
        <v>387</v>
      </c>
      <c r="BJ2226" t="s">
        <v>384</v>
      </c>
      <c r="BL2226" t="s">
        <v>6272</v>
      </c>
      <c r="BQ2226" t="s">
        <v>96</v>
      </c>
      <c r="BR2226" t="b">
        <v>0</v>
      </c>
      <c r="BT2226" t="b">
        <v>0</v>
      </c>
      <c r="BW2226" t="s">
        <v>97</v>
      </c>
      <c r="BX2226" t="b">
        <v>0</v>
      </c>
      <c r="BY2226" s="2">
        <v>44376.857581018521</v>
      </c>
      <c r="CB2226" t="b">
        <v>0</v>
      </c>
      <c r="CC2226" t="b">
        <v>0</v>
      </c>
      <c r="CI2226">
        <v>0</v>
      </c>
      <c r="CJ2226">
        <v>0</v>
      </c>
      <c r="CK2226">
        <f>YEAR(tbl_Opportunity[[#This Row],[Close Date]])</f>
        <v>2021</v>
      </c>
    </row>
    <row r="2227" spans="1:89">
      <c r="A2227" t="s">
        <v>6274</v>
      </c>
      <c r="B2227" t="b">
        <v>0</v>
      </c>
      <c r="D2227" t="b">
        <v>0</v>
      </c>
      <c r="H2227" s="1">
        <v>43373</v>
      </c>
      <c r="I2227" t="b">
        <v>1</v>
      </c>
      <c r="J2227" t="s">
        <v>105</v>
      </c>
      <c r="L2227" t="s">
        <v>6275</v>
      </c>
      <c r="O2227" t="s">
        <v>332</v>
      </c>
      <c r="P2227" t="b">
        <v>1</v>
      </c>
      <c r="Q2227" s="2">
        <v>43335.994710648149</v>
      </c>
      <c r="R2227" s="1"/>
      <c r="S2227" t="b">
        <v>0</v>
      </c>
      <c r="U2227" s="1"/>
      <c r="V2227" t="b">
        <v>0</v>
      </c>
      <c r="W2227" s="1">
        <v>43160</v>
      </c>
      <c r="X2227">
        <v>3</v>
      </c>
      <c r="Y2227">
        <v>2018</v>
      </c>
      <c r="Z2227" t="s">
        <v>90</v>
      </c>
      <c r="AA2227" t="s">
        <v>90</v>
      </c>
      <c r="AB2227" t="b">
        <v>0</v>
      </c>
      <c r="AC2227" t="b">
        <v>0</v>
      </c>
      <c r="AE2227" t="b">
        <v>0</v>
      </c>
      <c r="AF2227" t="b">
        <v>0</v>
      </c>
      <c r="AG2227" t="b">
        <v>0</v>
      </c>
      <c r="AH2227" t="s">
        <v>4812</v>
      </c>
      <c r="AI2227" t="b">
        <v>0</v>
      </c>
      <c r="AK2227" t="b">
        <v>0</v>
      </c>
      <c r="AL2227" s="1"/>
      <c r="AM2227" t="s">
        <v>92</v>
      </c>
      <c r="AN2227" s="2">
        <v>44091.617314814815</v>
      </c>
      <c r="AP2227" s="2">
        <v>43836.762962962966</v>
      </c>
      <c r="AQ2227" s="1"/>
      <c r="AS2227" t="b">
        <v>0</v>
      </c>
      <c r="AU2227" t="s">
        <v>95</v>
      </c>
      <c r="AV2227" t="s">
        <v>93</v>
      </c>
      <c r="BB2227" t="s">
        <v>6276</v>
      </c>
      <c r="BD2227" t="b">
        <v>0</v>
      </c>
      <c r="BE2227" t="s">
        <v>6277</v>
      </c>
      <c r="BH2227" t="s">
        <v>332</v>
      </c>
      <c r="BJ2227" t="s">
        <v>95</v>
      </c>
      <c r="BQ2227" t="s">
        <v>96</v>
      </c>
      <c r="BR2227" t="b">
        <v>0</v>
      </c>
      <c r="BT2227" t="b">
        <v>0</v>
      </c>
      <c r="BW2227" t="s">
        <v>97</v>
      </c>
      <c r="BX2227" t="b">
        <v>0</v>
      </c>
      <c r="BY2227" s="2">
        <v>44376.857569444444</v>
      </c>
      <c r="CB2227" t="b">
        <v>0</v>
      </c>
      <c r="CC2227" t="b">
        <v>0</v>
      </c>
      <c r="CI2227">
        <v>0</v>
      </c>
      <c r="CJ2227">
        <v>0</v>
      </c>
      <c r="CK2227">
        <f>YEAR(tbl_Opportunity[[#This Row],[Close Date]])</f>
        <v>2018</v>
      </c>
    </row>
    <row r="2228" spans="1:89">
      <c r="A2228" t="s">
        <v>3403</v>
      </c>
      <c r="B2228" t="b">
        <v>0</v>
      </c>
      <c r="D2228" t="b">
        <v>0</v>
      </c>
      <c r="E2228" t="s">
        <v>3040</v>
      </c>
      <c r="H2228" s="1">
        <v>43008</v>
      </c>
      <c r="I2228" t="b">
        <v>1</v>
      </c>
      <c r="J2228" t="s">
        <v>105</v>
      </c>
      <c r="L2228" t="s">
        <v>3412</v>
      </c>
      <c r="O2228" t="s">
        <v>332</v>
      </c>
      <c r="P2228" t="b">
        <v>1</v>
      </c>
      <c r="Q2228" s="2">
        <v>42969.123425925929</v>
      </c>
      <c r="R2228" s="1"/>
      <c r="S2228" t="b">
        <v>0</v>
      </c>
      <c r="U2228" s="1"/>
      <c r="V2228" t="b">
        <v>0</v>
      </c>
      <c r="W2228" s="1">
        <v>42795</v>
      </c>
      <c r="X2228">
        <v>3</v>
      </c>
      <c r="Y2228">
        <v>2017</v>
      </c>
      <c r="Z2228" t="s">
        <v>90</v>
      </c>
      <c r="AA2228" t="s">
        <v>90</v>
      </c>
      <c r="AB2228" t="b">
        <v>0</v>
      </c>
      <c r="AC2228" t="b">
        <v>0</v>
      </c>
      <c r="AE2228" t="b">
        <v>0</v>
      </c>
      <c r="AF2228" t="b">
        <v>0</v>
      </c>
      <c r="AG2228" t="b">
        <v>0</v>
      </c>
      <c r="AH2228" t="s">
        <v>1016</v>
      </c>
      <c r="AI2228" t="b">
        <v>0</v>
      </c>
      <c r="AK2228" t="b">
        <v>0</v>
      </c>
      <c r="AL2228" s="1">
        <v>42933</v>
      </c>
      <c r="AM2228" t="s">
        <v>92</v>
      </c>
      <c r="AN2228" s="2">
        <v>44091.617268518516</v>
      </c>
      <c r="AP2228" s="2">
        <v>43836.76290509259</v>
      </c>
      <c r="AQ2228" s="1"/>
      <c r="AS2228" t="b">
        <v>0</v>
      </c>
      <c r="AV2228" t="s">
        <v>93</v>
      </c>
      <c r="BB2228" t="s">
        <v>6278</v>
      </c>
      <c r="BD2228" t="b">
        <v>0</v>
      </c>
      <c r="BE2228" t="s">
        <v>171</v>
      </c>
      <c r="BH2228" t="s">
        <v>332</v>
      </c>
      <c r="BL2228" t="s">
        <v>3412</v>
      </c>
      <c r="BQ2228" t="s">
        <v>96</v>
      </c>
      <c r="BR2228" t="b">
        <v>0</v>
      </c>
      <c r="BT2228" t="b">
        <v>0</v>
      </c>
      <c r="BW2228" t="s">
        <v>97</v>
      </c>
      <c r="BX2228" t="b">
        <v>0</v>
      </c>
      <c r="BY2228" s="2">
        <v>44376.857569444444</v>
      </c>
      <c r="CB2228" t="b">
        <v>0</v>
      </c>
      <c r="CC2228" t="b">
        <v>0</v>
      </c>
      <c r="CI2228">
        <v>0</v>
      </c>
      <c r="CJ2228">
        <v>0</v>
      </c>
      <c r="CK2228">
        <f>YEAR(tbl_Opportunity[[#This Row],[Close Date]])</f>
        <v>2017</v>
      </c>
    </row>
    <row r="2229" spans="1:89">
      <c r="A2229" t="s">
        <v>6279</v>
      </c>
      <c r="B2229" t="b">
        <v>0</v>
      </c>
      <c r="D2229" t="b">
        <v>0</v>
      </c>
      <c r="E2229" t="s">
        <v>2947</v>
      </c>
      <c r="H2229" s="1">
        <v>44469</v>
      </c>
      <c r="I2229" t="b">
        <v>1</v>
      </c>
      <c r="J2229" t="s">
        <v>193</v>
      </c>
      <c r="L2229" t="s">
        <v>6280</v>
      </c>
      <c r="O2229" t="s">
        <v>387</v>
      </c>
      <c r="P2229" t="b">
        <v>1</v>
      </c>
      <c r="Q2229" s="2">
        <v>44097.924386574072</v>
      </c>
      <c r="R2229" s="1"/>
      <c r="S2229" t="b">
        <v>0</v>
      </c>
      <c r="U2229" s="1"/>
      <c r="V2229" t="b">
        <v>0</v>
      </c>
      <c r="W2229" s="1">
        <v>44256</v>
      </c>
      <c r="X2229">
        <v>3</v>
      </c>
      <c r="Y2229">
        <v>2021</v>
      </c>
      <c r="Z2229" t="s">
        <v>90</v>
      </c>
      <c r="AA2229" t="s">
        <v>90</v>
      </c>
      <c r="AB2229" t="b">
        <v>0</v>
      </c>
      <c r="AC2229" t="b">
        <v>0</v>
      </c>
      <c r="AE2229" t="b">
        <v>0</v>
      </c>
      <c r="AF2229" t="b">
        <v>0</v>
      </c>
      <c r="AG2229" t="b">
        <v>0</v>
      </c>
      <c r="AH2229" t="s">
        <v>4808</v>
      </c>
      <c r="AI2229" t="b">
        <v>0</v>
      </c>
      <c r="AK2229" t="b">
        <v>0</v>
      </c>
      <c r="AL2229" s="1">
        <v>44097</v>
      </c>
      <c r="AM2229" t="s">
        <v>387</v>
      </c>
      <c r="AN2229" s="2">
        <v>44193.230185185188</v>
      </c>
      <c r="AP2229" s="2">
        <v>44193.230185185188</v>
      </c>
      <c r="AQ2229" s="1"/>
      <c r="AS2229" t="b">
        <v>0</v>
      </c>
      <c r="AV2229" t="s">
        <v>93</v>
      </c>
      <c r="BB2229" t="s">
        <v>6281</v>
      </c>
      <c r="BD2229" t="b">
        <v>0</v>
      </c>
      <c r="BH2229" t="s">
        <v>387</v>
      </c>
      <c r="BJ2229" t="s">
        <v>384</v>
      </c>
      <c r="BL2229" t="s">
        <v>6280</v>
      </c>
      <c r="BN2229" t="s">
        <v>415</v>
      </c>
      <c r="BQ2229" t="s">
        <v>96</v>
      </c>
      <c r="BR2229" t="b">
        <v>0</v>
      </c>
      <c r="BT2229" t="b">
        <v>0</v>
      </c>
      <c r="BW2229" t="s">
        <v>97</v>
      </c>
      <c r="BX2229" t="b">
        <v>0</v>
      </c>
      <c r="BY2229" s="2">
        <v>44376.857581018521</v>
      </c>
      <c r="CB2229" t="b">
        <v>0</v>
      </c>
      <c r="CC2229" t="b">
        <v>0</v>
      </c>
      <c r="CI2229">
        <v>0</v>
      </c>
      <c r="CJ2229">
        <v>0</v>
      </c>
      <c r="CK2229">
        <f>YEAR(tbl_Opportunity[[#This Row],[Close Date]])</f>
        <v>2021</v>
      </c>
    </row>
    <row r="2230" spans="1:89">
      <c r="A2230" t="s">
        <v>6282</v>
      </c>
      <c r="B2230" t="b">
        <v>0</v>
      </c>
      <c r="D2230" t="b">
        <v>0</v>
      </c>
      <c r="H2230" s="1">
        <v>43738</v>
      </c>
      <c r="I2230" t="b">
        <v>1</v>
      </c>
      <c r="L2230" t="s">
        <v>6283</v>
      </c>
      <c r="O2230" t="s">
        <v>131</v>
      </c>
      <c r="P2230" t="b">
        <v>1</v>
      </c>
      <c r="Q2230" s="2">
        <v>43665.711053240739</v>
      </c>
      <c r="R2230" s="1"/>
      <c r="S2230" t="b">
        <v>0</v>
      </c>
      <c r="U2230" s="1"/>
      <c r="V2230" t="b">
        <v>0</v>
      </c>
      <c r="W2230" s="1">
        <v>43525</v>
      </c>
      <c r="X2230">
        <v>3</v>
      </c>
      <c r="Y2230">
        <v>2019</v>
      </c>
      <c r="Z2230" t="s">
        <v>90</v>
      </c>
      <c r="AA2230" t="s">
        <v>90</v>
      </c>
      <c r="AB2230" t="b">
        <v>0</v>
      </c>
      <c r="AC2230" t="b">
        <v>0</v>
      </c>
      <c r="AE2230" t="b">
        <v>0</v>
      </c>
      <c r="AF2230" t="b">
        <v>0</v>
      </c>
      <c r="AG2230" t="b">
        <v>0</v>
      </c>
      <c r="AH2230" t="s">
        <v>4863</v>
      </c>
      <c r="AI2230" t="b">
        <v>0</v>
      </c>
      <c r="AK2230" t="b">
        <v>0</v>
      </c>
      <c r="AL2230" s="1"/>
      <c r="AM2230" t="s">
        <v>92</v>
      </c>
      <c r="AN2230" s="2">
        <v>44091.617349537039</v>
      </c>
      <c r="AP2230" s="2">
        <v>43836.762962962966</v>
      </c>
      <c r="AQ2230" s="1"/>
      <c r="AS2230" t="b">
        <v>0</v>
      </c>
      <c r="AV2230" t="s">
        <v>93</v>
      </c>
      <c r="BB2230" t="s">
        <v>6284</v>
      </c>
      <c r="BC2230" t="s">
        <v>2975</v>
      </c>
      <c r="BD2230" t="b">
        <v>0</v>
      </c>
      <c r="BH2230" t="s">
        <v>131</v>
      </c>
      <c r="BJ2230" t="s">
        <v>95</v>
      </c>
      <c r="BL2230" t="s">
        <v>6283</v>
      </c>
      <c r="BQ2230" t="s">
        <v>96</v>
      </c>
      <c r="BR2230" t="b">
        <v>0</v>
      </c>
      <c r="BT2230" t="b">
        <v>0</v>
      </c>
      <c r="BW2230" t="s">
        <v>97</v>
      </c>
      <c r="BX2230" t="b">
        <v>0</v>
      </c>
      <c r="BY2230" s="2">
        <v>44376.857569444444</v>
      </c>
      <c r="CB2230" t="b">
        <v>0</v>
      </c>
      <c r="CC2230" t="b">
        <v>0</v>
      </c>
      <c r="CI2230">
        <v>0</v>
      </c>
      <c r="CJ2230">
        <v>0</v>
      </c>
      <c r="CK2230">
        <f>YEAR(tbl_Opportunity[[#This Row],[Close Date]])</f>
        <v>2019</v>
      </c>
    </row>
    <row r="2231" spans="1:89">
      <c r="A2231" t="s">
        <v>6285</v>
      </c>
      <c r="B2231" t="b">
        <v>0</v>
      </c>
      <c r="D2231" t="b">
        <v>0</v>
      </c>
      <c r="E2231" t="s">
        <v>6286</v>
      </c>
      <c r="H2231" s="1">
        <v>43373</v>
      </c>
      <c r="I2231" t="b">
        <v>1</v>
      </c>
      <c r="J2231" t="s">
        <v>111</v>
      </c>
      <c r="L2231" t="s">
        <v>6287</v>
      </c>
      <c r="O2231" t="s">
        <v>114</v>
      </c>
      <c r="P2231" t="b">
        <v>1</v>
      </c>
      <c r="Q2231" s="2">
        <v>43314.694872685184</v>
      </c>
      <c r="R2231" s="1"/>
      <c r="S2231" t="b">
        <v>0</v>
      </c>
      <c r="U2231" s="1"/>
      <c r="V2231" t="b">
        <v>0</v>
      </c>
      <c r="W2231" s="1">
        <v>43160</v>
      </c>
      <c r="X2231">
        <v>3</v>
      </c>
      <c r="Y2231">
        <v>2018</v>
      </c>
      <c r="Z2231" t="s">
        <v>90</v>
      </c>
      <c r="AA2231" t="s">
        <v>90</v>
      </c>
      <c r="AB2231" t="b">
        <v>0</v>
      </c>
      <c r="AC2231" t="b">
        <v>0</v>
      </c>
      <c r="AE2231" t="b">
        <v>0</v>
      </c>
      <c r="AF2231" t="b">
        <v>0</v>
      </c>
      <c r="AG2231" t="b">
        <v>0</v>
      </c>
      <c r="AH2231" t="s">
        <v>1016</v>
      </c>
      <c r="AI2231" t="b">
        <v>0</v>
      </c>
      <c r="AK2231" t="b">
        <v>0</v>
      </c>
      <c r="AL2231" s="1"/>
      <c r="AM2231" t="s">
        <v>114</v>
      </c>
      <c r="AN2231" s="2">
        <v>44189.068935185183</v>
      </c>
      <c r="AP2231" s="2">
        <v>44189.068935185183</v>
      </c>
      <c r="AQ2231" s="1"/>
      <c r="AS2231" t="b">
        <v>0</v>
      </c>
      <c r="AV2231" t="s">
        <v>176</v>
      </c>
      <c r="BB2231" t="s">
        <v>6288</v>
      </c>
      <c r="BC2231" t="s">
        <v>2975</v>
      </c>
      <c r="BD2231" t="b">
        <v>0</v>
      </c>
      <c r="BH2231" t="s">
        <v>114</v>
      </c>
      <c r="BL2231" t="s">
        <v>6287</v>
      </c>
      <c r="BQ2231" t="s">
        <v>96</v>
      </c>
      <c r="BR2231" t="b">
        <v>0</v>
      </c>
      <c r="BT2231" t="b">
        <v>0</v>
      </c>
      <c r="BW2231" t="s">
        <v>97</v>
      </c>
      <c r="BX2231" t="b">
        <v>0</v>
      </c>
      <c r="BY2231" s="2">
        <v>44376.857569444444</v>
      </c>
      <c r="CB2231" t="b">
        <v>0</v>
      </c>
      <c r="CC2231" t="b">
        <v>0</v>
      </c>
      <c r="CI2231">
        <v>0</v>
      </c>
      <c r="CJ2231">
        <v>0</v>
      </c>
      <c r="CK2231">
        <f>YEAR(tbl_Opportunity[[#This Row],[Close Date]])</f>
        <v>2018</v>
      </c>
    </row>
    <row r="2232" spans="1:89">
      <c r="A2232" t="s">
        <v>6285</v>
      </c>
      <c r="B2232" t="b">
        <v>0</v>
      </c>
      <c r="D2232" t="b">
        <v>0</v>
      </c>
      <c r="E2232" t="s">
        <v>6286</v>
      </c>
      <c r="H2232" s="1">
        <v>43373</v>
      </c>
      <c r="I2232" t="b">
        <v>1</v>
      </c>
      <c r="J2232" t="s">
        <v>111</v>
      </c>
      <c r="L2232" t="s">
        <v>6289</v>
      </c>
      <c r="O2232" t="s">
        <v>114</v>
      </c>
      <c r="P2232" t="b">
        <v>1</v>
      </c>
      <c r="Q2232" s="2">
        <v>43314.695335648146</v>
      </c>
      <c r="R2232" s="1"/>
      <c r="S2232" t="b">
        <v>0</v>
      </c>
      <c r="U2232" s="1"/>
      <c r="V2232" t="b">
        <v>0</v>
      </c>
      <c r="W2232" s="1">
        <v>43160</v>
      </c>
      <c r="X2232">
        <v>3</v>
      </c>
      <c r="Y2232">
        <v>2018</v>
      </c>
      <c r="Z2232" t="s">
        <v>90</v>
      </c>
      <c r="AA2232" t="s">
        <v>90</v>
      </c>
      <c r="AB2232" t="b">
        <v>0</v>
      </c>
      <c r="AC2232" t="b">
        <v>0</v>
      </c>
      <c r="AE2232" t="b">
        <v>0</v>
      </c>
      <c r="AF2232" t="b">
        <v>0</v>
      </c>
      <c r="AG2232" t="b">
        <v>0</v>
      </c>
      <c r="AH2232" t="s">
        <v>1016</v>
      </c>
      <c r="AI2232" t="b">
        <v>0</v>
      </c>
      <c r="AK2232" t="b">
        <v>0</v>
      </c>
      <c r="AL2232" s="1"/>
      <c r="AM2232" t="s">
        <v>114</v>
      </c>
      <c r="AN2232" s="2">
        <v>44189.069189814814</v>
      </c>
      <c r="AP2232" s="2">
        <v>44189.069189814814</v>
      </c>
      <c r="AQ2232" s="1"/>
      <c r="AS2232" t="b">
        <v>0</v>
      </c>
      <c r="AV2232" t="s">
        <v>176</v>
      </c>
      <c r="BB2232" t="s">
        <v>6290</v>
      </c>
      <c r="BC2232" t="s">
        <v>2975</v>
      </c>
      <c r="BD2232" t="b">
        <v>0</v>
      </c>
      <c r="BH2232" t="s">
        <v>114</v>
      </c>
      <c r="BL2232" t="s">
        <v>6289</v>
      </c>
      <c r="BQ2232" t="s">
        <v>96</v>
      </c>
      <c r="BR2232" t="b">
        <v>0</v>
      </c>
      <c r="BT2232" t="b">
        <v>0</v>
      </c>
      <c r="BW2232" t="s">
        <v>97</v>
      </c>
      <c r="BX2232" t="b">
        <v>0</v>
      </c>
      <c r="BY2232" s="2">
        <v>44376.857569444444</v>
      </c>
      <c r="CB2232" t="b">
        <v>0</v>
      </c>
      <c r="CC2232" t="b">
        <v>0</v>
      </c>
      <c r="CI2232">
        <v>0</v>
      </c>
      <c r="CJ2232">
        <v>0</v>
      </c>
      <c r="CK2232">
        <f>YEAR(tbl_Opportunity[[#This Row],[Close Date]])</f>
        <v>2018</v>
      </c>
    </row>
    <row r="2233" spans="1:89">
      <c r="A2233" t="s">
        <v>6291</v>
      </c>
      <c r="B2233" t="b">
        <v>0</v>
      </c>
      <c r="D2233" t="b">
        <v>0</v>
      </c>
      <c r="H2233" s="1">
        <v>43804</v>
      </c>
      <c r="I2233" t="b">
        <v>1</v>
      </c>
      <c r="L2233" t="s">
        <v>6292</v>
      </c>
      <c r="O2233" t="s">
        <v>387</v>
      </c>
      <c r="P2233" t="b">
        <v>1</v>
      </c>
      <c r="Q2233" s="2">
        <v>43802.863668981481</v>
      </c>
      <c r="R2233" s="1"/>
      <c r="S2233" t="b">
        <v>0</v>
      </c>
      <c r="U2233" s="1"/>
      <c r="V2233" t="b">
        <v>0</v>
      </c>
      <c r="W2233" s="1">
        <v>43556</v>
      </c>
      <c r="X2233">
        <v>4</v>
      </c>
      <c r="Y2233">
        <v>2019</v>
      </c>
      <c r="Z2233" t="s">
        <v>90</v>
      </c>
      <c r="AA2233" t="s">
        <v>90</v>
      </c>
      <c r="AB2233" t="b">
        <v>0</v>
      </c>
      <c r="AC2233" t="b">
        <v>0</v>
      </c>
      <c r="AE2233" t="b">
        <v>0</v>
      </c>
      <c r="AF2233" t="b">
        <v>0</v>
      </c>
      <c r="AG2233" t="b">
        <v>0</v>
      </c>
      <c r="AH2233" t="s">
        <v>4808</v>
      </c>
      <c r="AI2233" t="b">
        <v>0</v>
      </c>
      <c r="AK2233" t="b">
        <v>0</v>
      </c>
      <c r="AL2233" s="1">
        <v>43802</v>
      </c>
      <c r="AM2233" t="s">
        <v>92</v>
      </c>
      <c r="AN2233" s="2">
        <v>44091.617395833331</v>
      </c>
      <c r="AP2233" s="2">
        <v>43804.827789351853</v>
      </c>
      <c r="AQ2233" s="1"/>
      <c r="AS2233" t="b">
        <v>0</v>
      </c>
      <c r="AU2233" t="s">
        <v>105</v>
      </c>
      <c r="AV2233" t="s">
        <v>93</v>
      </c>
      <c r="BB2233" t="s">
        <v>6293</v>
      </c>
      <c r="BD2233" t="b">
        <v>0</v>
      </c>
      <c r="BH2233" t="s">
        <v>387</v>
      </c>
      <c r="BJ2233" t="s">
        <v>105</v>
      </c>
      <c r="BL2233" t="s">
        <v>6292</v>
      </c>
      <c r="BQ2233" t="s">
        <v>96</v>
      </c>
      <c r="BR2233" t="b">
        <v>0</v>
      </c>
      <c r="BT2233" t="b">
        <v>0</v>
      </c>
      <c r="BW2233" t="s">
        <v>97</v>
      </c>
      <c r="BX2233" t="b">
        <v>0</v>
      </c>
      <c r="BY2233" s="2">
        <v>44376.857581018521</v>
      </c>
      <c r="CB2233" t="b">
        <v>0</v>
      </c>
      <c r="CC2233" t="b">
        <v>0</v>
      </c>
      <c r="CI2233">
        <v>0</v>
      </c>
      <c r="CJ2233">
        <v>0</v>
      </c>
      <c r="CK2233">
        <f>YEAR(tbl_Opportunity[[#This Row],[Close Date]])</f>
        <v>2019</v>
      </c>
    </row>
    <row r="2234" spans="1:89">
      <c r="A2234" t="s">
        <v>3401</v>
      </c>
      <c r="B2234" t="b">
        <v>0</v>
      </c>
      <c r="D2234" t="b">
        <v>0</v>
      </c>
      <c r="H2234" s="1">
        <v>43100</v>
      </c>
      <c r="I2234" t="b">
        <v>1</v>
      </c>
      <c r="L2234" t="s">
        <v>6294</v>
      </c>
      <c r="O2234" t="s">
        <v>332</v>
      </c>
      <c r="P2234" t="b">
        <v>1</v>
      </c>
      <c r="Q2234" s="2">
        <v>43055.072974537034</v>
      </c>
      <c r="R2234" s="1"/>
      <c r="S2234" t="b">
        <v>0</v>
      </c>
      <c r="U2234" s="1"/>
      <c r="V2234" t="b">
        <v>0</v>
      </c>
      <c r="W2234" s="1">
        <v>42826</v>
      </c>
      <c r="X2234">
        <v>4</v>
      </c>
      <c r="Y2234">
        <v>2017</v>
      </c>
      <c r="Z2234" t="s">
        <v>90</v>
      </c>
      <c r="AA2234" t="s">
        <v>90</v>
      </c>
      <c r="AB2234" t="b">
        <v>0</v>
      </c>
      <c r="AC2234" t="b">
        <v>0</v>
      </c>
      <c r="AE2234" t="b">
        <v>0</v>
      </c>
      <c r="AF2234" t="b">
        <v>0</v>
      </c>
      <c r="AG2234" t="b">
        <v>0</v>
      </c>
      <c r="AH2234" t="s">
        <v>1016</v>
      </c>
      <c r="AI2234" t="b">
        <v>0</v>
      </c>
      <c r="AK2234" t="b">
        <v>0</v>
      </c>
      <c r="AL2234" s="1">
        <v>43054</v>
      </c>
      <c r="AM2234" t="s">
        <v>99</v>
      </c>
      <c r="AN2234" s="2">
        <v>44265.709791666668</v>
      </c>
      <c r="AP2234" s="2">
        <v>43836.76290509259</v>
      </c>
      <c r="AQ2234" s="1"/>
      <c r="AS2234" t="b">
        <v>0</v>
      </c>
      <c r="AV2234" t="s">
        <v>93</v>
      </c>
      <c r="BB2234" t="s">
        <v>6295</v>
      </c>
      <c r="BD2234" t="b">
        <v>0</v>
      </c>
      <c r="BH2234" t="s">
        <v>332</v>
      </c>
      <c r="BL2234" t="s">
        <v>6294</v>
      </c>
      <c r="BQ2234" t="s">
        <v>96</v>
      </c>
      <c r="BR2234" t="b">
        <v>0</v>
      </c>
      <c r="BT2234" t="b">
        <v>0</v>
      </c>
      <c r="BW2234" t="s">
        <v>97</v>
      </c>
      <c r="BX2234" t="b">
        <v>0</v>
      </c>
      <c r="BY2234" s="2">
        <v>44376.857569444444</v>
      </c>
      <c r="CB2234" t="b">
        <v>0</v>
      </c>
      <c r="CC2234" t="b">
        <v>0</v>
      </c>
      <c r="CI2234">
        <v>0</v>
      </c>
      <c r="CJ2234">
        <v>0</v>
      </c>
      <c r="CK2234">
        <f>YEAR(tbl_Opportunity[[#This Row],[Close Date]])</f>
        <v>2017</v>
      </c>
    </row>
    <row r="2235" spans="1:89">
      <c r="A2235" t="s">
        <v>6296</v>
      </c>
      <c r="B2235" t="b">
        <v>0</v>
      </c>
      <c r="D2235" t="b">
        <v>0</v>
      </c>
      <c r="H2235" s="1">
        <v>43100</v>
      </c>
      <c r="I2235" t="b">
        <v>1</v>
      </c>
      <c r="L2235" t="s">
        <v>6297</v>
      </c>
      <c r="O2235" t="s">
        <v>332</v>
      </c>
      <c r="P2235" t="b">
        <v>1</v>
      </c>
      <c r="Q2235" s="2">
        <v>43018.05678240741</v>
      </c>
      <c r="R2235" s="1"/>
      <c r="S2235" t="b">
        <v>0</v>
      </c>
      <c r="U2235" s="1"/>
      <c r="V2235" t="b">
        <v>0</v>
      </c>
      <c r="W2235" s="1">
        <v>42826</v>
      </c>
      <c r="X2235">
        <v>4</v>
      </c>
      <c r="Y2235">
        <v>2017</v>
      </c>
      <c r="Z2235" t="s">
        <v>90</v>
      </c>
      <c r="AA2235" t="s">
        <v>90</v>
      </c>
      <c r="AB2235" t="b">
        <v>0</v>
      </c>
      <c r="AC2235" t="b">
        <v>0</v>
      </c>
      <c r="AE2235" t="b">
        <v>0</v>
      </c>
      <c r="AF2235" t="b">
        <v>0</v>
      </c>
      <c r="AG2235" t="b">
        <v>0</v>
      </c>
      <c r="AH2235" t="s">
        <v>1016</v>
      </c>
      <c r="AI2235" t="b">
        <v>0</v>
      </c>
      <c r="AK2235" t="b">
        <v>0</v>
      </c>
      <c r="AL2235" s="1"/>
      <c r="AM2235" t="s">
        <v>162</v>
      </c>
      <c r="AN2235" s="2">
        <v>44297.838888888888</v>
      </c>
      <c r="AP2235" s="2">
        <v>44194.620752314811</v>
      </c>
      <c r="AQ2235" s="1"/>
      <c r="AS2235" t="b">
        <v>0</v>
      </c>
      <c r="AU2235" t="s">
        <v>336</v>
      </c>
      <c r="AV2235" t="s">
        <v>213</v>
      </c>
      <c r="BB2235" t="s">
        <v>6298</v>
      </c>
      <c r="BD2235" t="b">
        <v>0</v>
      </c>
      <c r="BH2235" t="s">
        <v>2842</v>
      </c>
      <c r="BJ2235" t="s">
        <v>95</v>
      </c>
      <c r="BK2235" t="s">
        <v>102</v>
      </c>
      <c r="BL2235" t="s">
        <v>6297</v>
      </c>
      <c r="BQ2235" t="s">
        <v>96</v>
      </c>
      <c r="BR2235" t="b">
        <v>0</v>
      </c>
      <c r="BS2235" t="s">
        <v>157</v>
      </c>
      <c r="BT2235" t="b">
        <v>0</v>
      </c>
      <c r="BW2235" t="s">
        <v>97</v>
      </c>
      <c r="BX2235" t="b">
        <v>0</v>
      </c>
      <c r="BY2235" s="2">
        <v>44376.857569444444</v>
      </c>
      <c r="CB2235" t="b">
        <v>0</v>
      </c>
      <c r="CC2235" t="b">
        <v>0</v>
      </c>
      <c r="CI2235">
        <v>0</v>
      </c>
      <c r="CJ2235">
        <v>0</v>
      </c>
      <c r="CK2235">
        <f>YEAR(tbl_Opportunity[[#This Row],[Close Date]])</f>
        <v>2017</v>
      </c>
    </row>
    <row r="2236" spans="1:89">
      <c r="A2236" t="s">
        <v>6299</v>
      </c>
      <c r="B2236" t="b">
        <v>0</v>
      </c>
      <c r="D2236" t="b">
        <v>0</v>
      </c>
      <c r="E2236" t="s">
        <v>4966</v>
      </c>
      <c r="H2236" s="1">
        <v>44196</v>
      </c>
      <c r="I2236" t="b">
        <v>1</v>
      </c>
      <c r="J2236" t="s">
        <v>111</v>
      </c>
      <c r="L2236" t="s">
        <v>6300</v>
      </c>
      <c r="O2236" t="s">
        <v>387</v>
      </c>
      <c r="P2236" t="b">
        <v>1</v>
      </c>
      <c r="Q2236" s="2">
        <v>44181.869444444441</v>
      </c>
      <c r="R2236" s="1"/>
      <c r="S2236" t="b">
        <v>0</v>
      </c>
      <c r="U2236" s="1"/>
      <c r="V2236" t="b">
        <v>0</v>
      </c>
      <c r="W2236" s="1">
        <v>43922</v>
      </c>
      <c r="X2236">
        <v>4</v>
      </c>
      <c r="Y2236">
        <v>2020</v>
      </c>
      <c r="Z2236" t="s">
        <v>90</v>
      </c>
      <c r="AA2236" t="s">
        <v>90</v>
      </c>
      <c r="AB2236" t="b">
        <v>0</v>
      </c>
      <c r="AC2236" t="b">
        <v>0</v>
      </c>
      <c r="AE2236" t="b">
        <v>0</v>
      </c>
      <c r="AF2236" t="b">
        <v>0</v>
      </c>
      <c r="AG2236" t="b">
        <v>0</v>
      </c>
      <c r="AH2236" t="s">
        <v>4808</v>
      </c>
      <c r="AI2236" t="b">
        <v>0</v>
      </c>
      <c r="AK2236" t="b">
        <v>0</v>
      </c>
      <c r="AL2236" s="1">
        <v>44181</v>
      </c>
      <c r="AM2236" t="s">
        <v>162</v>
      </c>
      <c r="AN2236" s="2">
        <v>44302.595810185187</v>
      </c>
      <c r="AP2236" s="2">
        <v>44181.876250000001</v>
      </c>
      <c r="AQ2236" s="1"/>
      <c r="AS2236" t="b">
        <v>0</v>
      </c>
      <c r="AV2236" t="s">
        <v>197</v>
      </c>
      <c r="BB2236" t="s">
        <v>6301</v>
      </c>
      <c r="BD2236" t="b">
        <v>0</v>
      </c>
      <c r="BH2236" t="s">
        <v>387</v>
      </c>
      <c r="BJ2236" t="s">
        <v>384</v>
      </c>
      <c r="BL2236" t="s">
        <v>6300</v>
      </c>
      <c r="BN2236" t="s">
        <v>415</v>
      </c>
      <c r="BQ2236" t="s">
        <v>96</v>
      </c>
      <c r="BR2236" t="b">
        <v>0</v>
      </c>
      <c r="BT2236" t="b">
        <v>0</v>
      </c>
      <c r="BW2236" t="s">
        <v>97</v>
      </c>
      <c r="BX2236" t="b">
        <v>0</v>
      </c>
      <c r="BY2236" s="2">
        <v>44376.857581018521</v>
      </c>
      <c r="CB2236" t="b">
        <v>0</v>
      </c>
      <c r="CC2236" t="b">
        <v>0</v>
      </c>
      <c r="CI2236">
        <v>0</v>
      </c>
      <c r="CJ2236">
        <v>0</v>
      </c>
      <c r="CK2236">
        <f>YEAR(tbl_Opportunity[[#This Row],[Close Date]])</f>
        <v>2020</v>
      </c>
    </row>
    <row r="2237" spans="1:89">
      <c r="A2237" t="s">
        <v>6302</v>
      </c>
      <c r="B2237" t="b">
        <v>0</v>
      </c>
      <c r="D2237" t="b">
        <v>0</v>
      </c>
      <c r="H2237" s="1">
        <v>43790</v>
      </c>
      <c r="I2237" t="b">
        <v>1</v>
      </c>
      <c r="J2237" t="s">
        <v>111</v>
      </c>
      <c r="L2237" t="s">
        <v>6303</v>
      </c>
      <c r="O2237" t="s">
        <v>387</v>
      </c>
      <c r="P2237" t="b">
        <v>1</v>
      </c>
      <c r="Q2237" s="2">
        <v>43626.843530092592</v>
      </c>
      <c r="R2237" s="1"/>
      <c r="S2237" t="b">
        <v>0</v>
      </c>
      <c r="U2237" s="1"/>
      <c r="V2237" t="b">
        <v>0</v>
      </c>
      <c r="W2237" s="1">
        <v>43556</v>
      </c>
      <c r="X2237">
        <v>4</v>
      </c>
      <c r="Y2237">
        <v>2019</v>
      </c>
      <c r="Z2237" t="s">
        <v>90</v>
      </c>
      <c r="AA2237" t="s">
        <v>90</v>
      </c>
      <c r="AB2237" t="b">
        <v>0</v>
      </c>
      <c r="AC2237" t="b">
        <v>0</v>
      </c>
      <c r="AE2237" t="b">
        <v>0</v>
      </c>
      <c r="AF2237" t="b">
        <v>0</v>
      </c>
      <c r="AG2237" t="b">
        <v>0</v>
      </c>
      <c r="AH2237" t="s">
        <v>4808</v>
      </c>
      <c r="AI2237" t="b">
        <v>0</v>
      </c>
      <c r="AK2237" t="b">
        <v>0</v>
      </c>
      <c r="AL2237" s="1"/>
      <c r="AM2237" t="s">
        <v>92</v>
      </c>
      <c r="AN2237" s="2">
        <v>44091.617349537039</v>
      </c>
      <c r="AP2237" s="2">
        <v>43836.762962962966</v>
      </c>
      <c r="AQ2237" s="1"/>
      <c r="AS2237" t="b">
        <v>0</v>
      </c>
      <c r="AU2237" t="s">
        <v>95</v>
      </c>
      <c r="AV2237" t="s">
        <v>93</v>
      </c>
      <c r="BB2237" t="s">
        <v>6304</v>
      </c>
      <c r="BC2237" t="s">
        <v>2975</v>
      </c>
      <c r="BD2237" t="b">
        <v>0</v>
      </c>
      <c r="BH2237" t="s">
        <v>387</v>
      </c>
      <c r="BJ2237" t="s">
        <v>95</v>
      </c>
      <c r="BL2237" t="s">
        <v>6303</v>
      </c>
      <c r="BQ2237" t="s">
        <v>96</v>
      </c>
      <c r="BR2237" t="b">
        <v>0</v>
      </c>
      <c r="BT2237" t="b">
        <v>0</v>
      </c>
      <c r="BW2237" t="s">
        <v>97</v>
      </c>
      <c r="BX2237" t="b">
        <v>0</v>
      </c>
      <c r="BY2237" s="2">
        <v>44376.857569444444</v>
      </c>
      <c r="CB2237" t="b">
        <v>0</v>
      </c>
      <c r="CC2237" t="b">
        <v>0</v>
      </c>
      <c r="CI2237">
        <v>0</v>
      </c>
      <c r="CJ2237">
        <v>0</v>
      </c>
      <c r="CK2237">
        <f>YEAR(tbl_Opportunity[[#This Row],[Close Date]])</f>
        <v>2019</v>
      </c>
    </row>
    <row r="2238" spans="1:89">
      <c r="A2238" t="s">
        <v>3928</v>
      </c>
      <c r="B2238" t="b">
        <v>0</v>
      </c>
      <c r="D2238" t="b">
        <v>0</v>
      </c>
      <c r="H2238" s="1">
        <v>43790</v>
      </c>
      <c r="I2238" t="b">
        <v>1</v>
      </c>
      <c r="J2238" t="s">
        <v>111</v>
      </c>
      <c r="L2238" t="s">
        <v>3929</v>
      </c>
      <c r="O2238" t="s">
        <v>387</v>
      </c>
      <c r="P2238" t="b">
        <v>1</v>
      </c>
      <c r="Q2238" s="2">
        <v>43683.872534722221</v>
      </c>
      <c r="R2238" s="1"/>
      <c r="S2238" t="b">
        <v>0</v>
      </c>
      <c r="U2238" s="1"/>
      <c r="V2238" t="b">
        <v>0</v>
      </c>
      <c r="W2238" s="1">
        <v>43556</v>
      </c>
      <c r="X2238">
        <v>4</v>
      </c>
      <c r="Y2238">
        <v>2019</v>
      </c>
      <c r="Z2238" t="s">
        <v>90</v>
      </c>
      <c r="AA2238" t="s">
        <v>90</v>
      </c>
      <c r="AB2238" t="b">
        <v>0</v>
      </c>
      <c r="AC2238" t="b">
        <v>0</v>
      </c>
      <c r="AE2238" t="b">
        <v>0</v>
      </c>
      <c r="AF2238" t="b">
        <v>0</v>
      </c>
      <c r="AG2238" t="b">
        <v>0</v>
      </c>
      <c r="AH2238" t="s">
        <v>4808</v>
      </c>
      <c r="AI2238" t="b">
        <v>0</v>
      </c>
      <c r="AK2238" t="b">
        <v>0</v>
      </c>
      <c r="AL2238" s="1">
        <v>43683</v>
      </c>
      <c r="AM2238" t="s">
        <v>92</v>
      </c>
      <c r="AN2238" s="2">
        <v>44091.617395833331</v>
      </c>
      <c r="AP2238" s="2">
        <v>43836.762962962966</v>
      </c>
      <c r="AQ2238" s="1"/>
      <c r="AS2238" t="b">
        <v>0</v>
      </c>
      <c r="AV2238" t="s">
        <v>93</v>
      </c>
      <c r="BB2238" t="s">
        <v>6305</v>
      </c>
      <c r="BC2238" t="s">
        <v>2975</v>
      </c>
      <c r="BD2238" t="b">
        <v>0</v>
      </c>
      <c r="BH2238" t="s">
        <v>387</v>
      </c>
      <c r="BJ2238" t="s">
        <v>95</v>
      </c>
      <c r="BL2238" t="s">
        <v>3929</v>
      </c>
      <c r="BQ2238" t="s">
        <v>96</v>
      </c>
      <c r="BR2238" t="b">
        <v>0</v>
      </c>
      <c r="BT2238" t="b">
        <v>0</v>
      </c>
      <c r="BW2238" t="s">
        <v>97</v>
      </c>
      <c r="BX2238" t="b">
        <v>0</v>
      </c>
      <c r="BY2238" s="2">
        <v>44376.857569444444</v>
      </c>
      <c r="CB2238" t="b">
        <v>0</v>
      </c>
      <c r="CC2238" t="b">
        <v>0</v>
      </c>
      <c r="CI2238">
        <v>0</v>
      </c>
      <c r="CJ2238">
        <v>0</v>
      </c>
      <c r="CK2238">
        <f>YEAR(tbl_Opportunity[[#This Row],[Close Date]])</f>
        <v>2019</v>
      </c>
    </row>
    <row r="2239" spans="1:89">
      <c r="A2239" t="s">
        <v>2059</v>
      </c>
      <c r="B2239" t="b">
        <v>0</v>
      </c>
      <c r="D2239" t="b">
        <v>0</v>
      </c>
      <c r="E2239" t="s">
        <v>6306</v>
      </c>
      <c r="H2239" s="1">
        <v>43790</v>
      </c>
      <c r="I2239" t="b">
        <v>1</v>
      </c>
      <c r="J2239" t="s">
        <v>111</v>
      </c>
      <c r="L2239" t="s">
        <v>6307</v>
      </c>
      <c r="O2239" t="s">
        <v>387</v>
      </c>
      <c r="P2239" t="b">
        <v>1</v>
      </c>
      <c r="Q2239" s="2">
        <v>43599.016770833332</v>
      </c>
      <c r="R2239" s="1"/>
      <c r="S2239" t="b">
        <v>0</v>
      </c>
      <c r="U2239" s="1"/>
      <c r="V2239" t="b">
        <v>0</v>
      </c>
      <c r="W2239" s="1">
        <v>43556</v>
      </c>
      <c r="X2239">
        <v>4</v>
      </c>
      <c r="Y2239">
        <v>2019</v>
      </c>
      <c r="Z2239" t="s">
        <v>90</v>
      </c>
      <c r="AA2239" t="s">
        <v>90</v>
      </c>
      <c r="AB2239" t="b">
        <v>0</v>
      </c>
      <c r="AC2239" t="b">
        <v>0</v>
      </c>
      <c r="AE2239" t="b">
        <v>0</v>
      </c>
      <c r="AF2239" t="b">
        <v>0</v>
      </c>
      <c r="AG2239" t="b">
        <v>0</v>
      </c>
      <c r="AH2239" t="s">
        <v>4808</v>
      </c>
      <c r="AI2239" t="b">
        <v>0</v>
      </c>
      <c r="AK2239" t="b">
        <v>0</v>
      </c>
      <c r="AL2239" s="1">
        <v>43598</v>
      </c>
      <c r="AM2239" t="s">
        <v>92</v>
      </c>
      <c r="AN2239" s="2">
        <v>44091.617349537039</v>
      </c>
      <c r="AP2239" s="2">
        <v>43836.762962962966</v>
      </c>
      <c r="AQ2239" s="1"/>
      <c r="AS2239" t="b">
        <v>0</v>
      </c>
      <c r="AV2239" t="s">
        <v>176</v>
      </c>
      <c r="BB2239" t="s">
        <v>6308</v>
      </c>
      <c r="BC2239" t="s">
        <v>2975</v>
      </c>
      <c r="BD2239" t="b">
        <v>0</v>
      </c>
      <c r="BH2239" t="s">
        <v>387</v>
      </c>
      <c r="BJ2239" t="s">
        <v>384</v>
      </c>
      <c r="BL2239" t="s">
        <v>6307</v>
      </c>
      <c r="BQ2239" t="s">
        <v>96</v>
      </c>
      <c r="BR2239" t="b">
        <v>0</v>
      </c>
      <c r="BT2239" t="b">
        <v>0</v>
      </c>
      <c r="BW2239" t="s">
        <v>97</v>
      </c>
      <c r="BX2239" t="b">
        <v>0</v>
      </c>
      <c r="BY2239" s="2">
        <v>44376.857569444444</v>
      </c>
      <c r="CB2239" t="b">
        <v>0</v>
      </c>
      <c r="CC2239" t="b">
        <v>0</v>
      </c>
      <c r="CI2239">
        <v>0</v>
      </c>
      <c r="CJ2239">
        <v>0</v>
      </c>
      <c r="CK2239">
        <f>YEAR(tbl_Opportunity[[#This Row],[Close Date]])</f>
        <v>2019</v>
      </c>
    </row>
    <row r="2240" spans="1:89">
      <c r="A2240" t="s">
        <v>6309</v>
      </c>
      <c r="B2240" t="b">
        <v>0</v>
      </c>
      <c r="D2240" t="b">
        <v>0</v>
      </c>
      <c r="H2240" s="1">
        <v>43790</v>
      </c>
      <c r="I2240" t="b">
        <v>1</v>
      </c>
      <c r="J2240" t="s">
        <v>111</v>
      </c>
      <c r="L2240" t="s">
        <v>6310</v>
      </c>
      <c r="O2240" t="s">
        <v>387</v>
      </c>
      <c r="P2240" t="b">
        <v>1</v>
      </c>
      <c r="Q2240" s="2">
        <v>43654.633923611109</v>
      </c>
      <c r="R2240" s="1"/>
      <c r="S2240" t="b">
        <v>0</v>
      </c>
      <c r="U2240" s="1"/>
      <c r="V2240" t="b">
        <v>0</v>
      </c>
      <c r="W2240" s="1">
        <v>43556</v>
      </c>
      <c r="X2240">
        <v>4</v>
      </c>
      <c r="Y2240">
        <v>2019</v>
      </c>
      <c r="Z2240" t="s">
        <v>90</v>
      </c>
      <c r="AA2240" t="s">
        <v>90</v>
      </c>
      <c r="AB2240" t="b">
        <v>0</v>
      </c>
      <c r="AC2240" t="b">
        <v>0</v>
      </c>
      <c r="AE2240" t="b">
        <v>0</v>
      </c>
      <c r="AF2240" t="b">
        <v>0</v>
      </c>
      <c r="AG2240" t="b">
        <v>0</v>
      </c>
      <c r="AH2240" t="s">
        <v>4808</v>
      </c>
      <c r="AI2240" t="b">
        <v>0</v>
      </c>
      <c r="AK2240" t="b">
        <v>0</v>
      </c>
      <c r="AL2240" s="1">
        <v>43651</v>
      </c>
      <c r="AM2240" t="s">
        <v>162</v>
      </c>
      <c r="AN2240" s="2">
        <v>44297.838888888888</v>
      </c>
      <c r="AP2240" s="2">
        <v>43836.762962962966</v>
      </c>
      <c r="AQ2240" s="1"/>
      <c r="AS2240" t="b">
        <v>0</v>
      </c>
      <c r="AU2240" t="s">
        <v>95</v>
      </c>
      <c r="AV2240" t="s">
        <v>213</v>
      </c>
      <c r="BB2240" t="s">
        <v>6311</v>
      </c>
      <c r="BC2240" t="s">
        <v>2975</v>
      </c>
      <c r="BD2240" t="b">
        <v>0</v>
      </c>
      <c r="BH2240" t="s">
        <v>387</v>
      </c>
      <c r="BJ2240" t="s">
        <v>95</v>
      </c>
      <c r="BL2240" t="s">
        <v>6310</v>
      </c>
      <c r="BQ2240" t="s">
        <v>96</v>
      </c>
      <c r="BR2240" t="b">
        <v>0</v>
      </c>
      <c r="BT2240" t="b">
        <v>0</v>
      </c>
      <c r="BW2240" t="s">
        <v>97</v>
      </c>
      <c r="BX2240" t="b">
        <v>0</v>
      </c>
      <c r="BY2240" s="2">
        <v>44376.857569444444</v>
      </c>
      <c r="CB2240" t="b">
        <v>0</v>
      </c>
      <c r="CC2240" t="b">
        <v>0</v>
      </c>
      <c r="CI2240">
        <v>0</v>
      </c>
      <c r="CJ2240">
        <v>0</v>
      </c>
      <c r="CK2240">
        <f>YEAR(tbl_Opportunity[[#This Row],[Close Date]])</f>
        <v>2019</v>
      </c>
    </row>
    <row r="2241" spans="1:89">
      <c r="A2241" t="s">
        <v>6312</v>
      </c>
      <c r="B2241" t="b">
        <v>0</v>
      </c>
      <c r="D2241" t="b">
        <v>0</v>
      </c>
      <c r="H2241" s="1">
        <v>43792</v>
      </c>
      <c r="I2241" t="b">
        <v>1</v>
      </c>
      <c r="J2241" t="s">
        <v>193</v>
      </c>
      <c r="L2241" t="s">
        <v>6313</v>
      </c>
      <c r="O2241" t="s">
        <v>387</v>
      </c>
      <c r="P2241" t="b">
        <v>1</v>
      </c>
      <c r="Q2241" s="2">
        <v>43606.777233796296</v>
      </c>
      <c r="R2241" s="1"/>
      <c r="S2241" t="b">
        <v>0</v>
      </c>
      <c r="U2241" s="1"/>
      <c r="V2241" t="b">
        <v>0</v>
      </c>
      <c r="W2241" s="1">
        <v>43556</v>
      </c>
      <c r="X2241">
        <v>4</v>
      </c>
      <c r="Y2241">
        <v>2019</v>
      </c>
      <c r="Z2241" t="s">
        <v>90</v>
      </c>
      <c r="AA2241" t="s">
        <v>90</v>
      </c>
      <c r="AB2241" t="b">
        <v>0</v>
      </c>
      <c r="AC2241" t="b">
        <v>0</v>
      </c>
      <c r="AE2241" t="b">
        <v>0</v>
      </c>
      <c r="AF2241" t="b">
        <v>0</v>
      </c>
      <c r="AG2241" t="b">
        <v>0</v>
      </c>
      <c r="AH2241" t="s">
        <v>4808</v>
      </c>
      <c r="AI2241" t="b">
        <v>0</v>
      </c>
      <c r="AK2241" t="b">
        <v>0</v>
      </c>
      <c r="AL2241" s="1"/>
      <c r="AM2241" t="s">
        <v>92</v>
      </c>
      <c r="AN2241" s="2">
        <v>44091.617349537039</v>
      </c>
      <c r="AP2241" s="2">
        <v>43836.762962962966</v>
      </c>
      <c r="AQ2241" s="1"/>
      <c r="AS2241" t="b">
        <v>0</v>
      </c>
      <c r="AU2241" t="s">
        <v>384</v>
      </c>
      <c r="AV2241" t="s">
        <v>93</v>
      </c>
      <c r="BB2241" t="s">
        <v>6314</v>
      </c>
      <c r="BC2241" t="s">
        <v>2975</v>
      </c>
      <c r="BD2241" t="b">
        <v>0</v>
      </c>
      <c r="BH2241" t="s">
        <v>387</v>
      </c>
      <c r="BJ2241" t="s">
        <v>384</v>
      </c>
      <c r="BL2241" t="s">
        <v>6313</v>
      </c>
      <c r="BQ2241" t="s">
        <v>96</v>
      </c>
      <c r="BR2241" t="b">
        <v>0</v>
      </c>
      <c r="BT2241" t="b">
        <v>0</v>
      </c>
      <c r="BW2241" t="s">
        <v>97</v>
      </c>
      <c r="BX2241" t="b">
        <v>0</v>
      </c>
      <c r="BY2241" s="2">
        <v>44376.857569444444</v>
      </c>
      <c r="CB2241" t="b">
        <v>0</v>
      </c>
      <c r="CC2241" t="b">
        <v>0</v>
      </c>
      <c r="CI2241">
        <v>0</v>
      </c>
      <c r="CJ2241">
        <v>0</v>
      </c>
      <c r="CK2241">
        <f>YEAR(tbl_Opportunity[[#This Row],[Close Date]])</f>
        <v>2019</v>
      </c>
    </row>
    <row r="2242" spans="1:89">
      <c r="A2242" t="s">
        <v>6315</v>
      </c>
      <c r="B2242" t="b">
        <v>0</v>
      </c>
      <c r="D2242" t="b">
        <v>0</v>
      </c>
      <c r="H2242" s="1">
        <v>42094</v>
      </c>
      <c r="I2242" t="b">
        <v>1</v>
      </c>
      <c r="L2242" t="s">
        <v>6316</v>
      </c>
      <c r="O2242" t="s">
        <v>6222</v>
      </c>
      <c r="P2242" t="b">
        <v>1</v>
      </c>
      <c r="Q2242" s="2">
        <v>42083.548495370371</v>
      </c>
      <c r="R2242" s="1"/>
      <c r="S2242" t="b">
        <v>0</v>
      </c>
      <c r="U2242" s="1"/>
      <c r="V2242" t="b">
        <v>0</v>
      </c>
      <c r="W2242" s="1">
        <v>42005</v>
      </c>
      <c r="X2242">
        <v>1</v>
      </c>
      <c r="Y2242">
        <v>2015</v>
      </c>
      <c r="Z2242" t="s">
        <v>90</v>
      </c>
      <c r="AA2242" t="s">
        <v>90</v>
      </c>
      <c r="AB2242" t="b">
        <v>0</v>
      </c>
      <c r="AC2242" t="b">
        <v>0</v>
      </c>
      <c r="AE2242" t="b">
        <v>0</v>
      </c>
      <c r="AF2242" t="b">
        <v>1</v>
      </c>
      <c r="AG2242" t="b">
        <v>0</v>
      </c>
      <c r="AH2242" t="s">
        <v>4834</v>
      </c>
      <c r="AI2242" t="b">
        <v>0</v>
      </c>
      <c r="AK2242" t="b">
        <v>0</v>
      </c>
      <c r="AL2242" s="1"/>
      <c r="AM2242" t="s">
        <v>92</v>
      </c>
      <c r="AN2242" s="2">
        <v>44091.617488425924</v>
      </c>
      <c r="AP2242" s="2">
        <v>43836.762962962966</v>
      </c>
      <c r="AQ2242" s="1"/>
      <c r="AS2242" t="b">
        <v>0</v>
      </c>
      <c r="AV2242" t="s">
        <v>93</v>
      </c>
      <c r="BB2242" t="s">
        <v>6317</v>
      </c>
      <c r="BD2242" t="b">
        <v>0</v>
      </c>
      <c r="BH2242" t="s">
        <v>332</v>
      </c>
      <c r="BQ2242" t="s">
        <v>96</v>
      </c>
      <c r="BR2242" t="b">
        <v>0</v>
      </c>
      <c r="BT2242" t="b">
        <v>0</v>
      </c>
      <c r="BW2242" t="s">
        <v>97</v>
      </c>
      <c r="BX2242" t="b">
        <v>0</v>
      </c>
      <c r="BY2242" s="2">
        <v>44376.857581018521</v>
      </c>
      <c r="CB2242" t="b">
        <v>0</v>
      </c>
      <c r="CC2242" t="b">
        <v>0</v>
      </c>
      <c r="CI2242">
        <v>0</v>
      </c>
      <c r="CJ2242">
        <v>0</v>
      </c>
      <c r="CK2242">
        <f>YEAR(tbl_Opportunity[[#This Row],[Close Date]])</f>
        <v>2015</v>
      </c>
    </row>
    <row r="2243" spans="1:89">
      <c r="A2243" t="s">
        <v>5164</v>
      </c>
      <c r="B2243" t="b">
        <v>0</v>
      </c>
      <c r="D2243" t="b">
        <v>0</v>
      </c>
      <c r="E2243" t="s">
        <v>2829</v>
      </c>
      <c r="H2243" s="1">
        <v>44372</v>
      </c>
      <c r="I2243" t="b">
        <v>1</v>
      </c>
      <c r="L2243" t="s">
        <v>6318</v>
      </c>
      <c r="N2243" t="s">
        <v>372</v>
      </c>
      <c r="O2243" t="s">
        <v>272</v>
      </c>
      <c r="P2243" t="b">
        <v>1</v>
      </c>
      <c r="Q2243" s="2">
        <v>43663.858171296299</v>
      </c>
      <c r="R2243" s="1">
        <v>44372</v>
      </c>
      <c r="S2243" t="b">
        <v>0</v>
      </c>
      <c r="U2243" s="1"/>
      <c r="V2243" t="b">
        <v>0</v>
      </c>
      <c r="W2243" s="1">
        <v>44228</v>
      </c>
      <c r="X2243">
        <v>2</v>
      </c>
      <c r="Y2243">
        <v>2021</v>
      </c>
      <c r="Z2243" t="s">
        <v>90</v>
      </c>
      <c r="AA2243" t="s">
        <v>90</v>
      </c>
      <c r="AB2243" t="b">
        <v>0</v>
      </c>
      <c r="AC2243" t="b">
        <v>0</v>
      </c>
      <c r="AE2243" t="b">
        <v>0</v>
      </c>
      <c r="AF2243" t="b">
        <v>1</v>
      </c>
      <c r="AG2243" t="b">
        <v>1</v>
      </c>
      <c r="AH2243" t="s">
        <v>4366</v>
      </c>
      <c r="AI2243" t="b">
        <v>0</v>
      </c>
      <c r="AJ2243" t="s">
        <v>211</v>
      </c>
      <c r="AK2243" t="b">
        <v>0</v>
      </c>
      <c r="AL2243" s="1">
        <v>44372</v>
      </c>
      <c r="AM2243" t="s">
        <v>311</v>
      </c>
      <c r="AN2243" s="2">
        <v>44372.554837962962</v>
      </c>
      <c r="AP2243" s="2">
        <v>44372.554837962962</v>
      </c>
      <c r="AQ2243" s="1">
        <v>44372</v>
      </c>
      <c r="AS2243" t="b">
        <v>0</v>
      </c>
      <c r="AV2243" t="s">
        <v>176</v>
      </c>
      <c r="AY2243" t="s">
        <v>236</v>
      </c>
      <c r="BB2243" t="s">
        <v>6319</v>
      </c>
      <c r="BD2243" t="b">
        <v>0</v>
      </c>
      <c r="BH2243" t="s">
        <v>311</v>
      </c>
      <c r="BJ2243" t="s">
        <v>216</v>
      </c>
      <c r="BL2243" t="s">
        <v>6318</v>
      </c>
      <c r="BM2243" t="s">
        <v>202</v>
      </c>
      <c r="BN2243" t="s">
        <v>203</v>
      </c>
      <c r="BQ2243" t="s">
        <v>204</v>
      </c>
      <c r="BR2243" t="b">
        <v>0</v>
      </c>
      <c r="BT2243" t="b">
        <v>0</v>
      </c>
      <c r="BW2243" t="s">
        <v>97</v>
      </c>
      <c r="BX2243" t="b">
        <v>0</v>
      </c>
      <c r="BY2243" s="2">
        <v>44376.857569444444</v>
      </c>
      <c r="BZ2243" t="s">
        <v>314</v>
      </c>
      <c r="CB2243" t="b">
        <v>0</v>
      </c>
      <c r="CC2243" t="b">
        <v>0</v>
      </c>
      <c r="CD2243">
        <v>0</v>
      </c>
      <c r="CE2243">
        <v>0</v>
      </c>
      <c r="CF2243">
        <v>85000</v>
      </c>
      <c r="CH2243">
        <v>0</v>
      </c>
      <c r="CI2243">
        <v>0</v>
      </c>
      <c r="CJ2243">
        <v>0</v>
      </c>
      <c r="CK2243">
        <f>YEAR(tbl_Opportunity[[#This Row],[Close Date]])</f>
        <v>2021</v>
      </c>
    </row>
    <row r="2244" spans="1:89">
      <c r="A2244" t="s">
        <v>137</v>
      </c>
      <c r="B2244" t="b">
        <v>0</v>
      </c>
      <c r="D2244" t="b">
        <v>0</v>
      </c>
      <c r="H2244" s="1">
        <v>42094</v>
      </c>
      <c r="I2244" t="b">
        <v>1</v>
      </c>
      <c r="J2244" t="s">
        <v>111</v>
      </c>
      <c r="L2244" t="s">
        <v>6320</v>
      </c>
      <c r="O2244" t="s">
        <v>6222</v>
      </c>
      <c r="P2244" t="b">
        <v>1</v>
      </c>
      <c r="Q2244" s="2">
        <v>42083.561388888891</v>
      </c>
      <c r="R2244" s="1"/>
      <c r="S2244" t="b">
        <v>0</v>
      </c>
      <c r="U2244" s="1"/>
      <c r="V2244" t="b">
        <v>0</v>
      </c>
      <c r="W2244" s="1">
        <v>42005</v>
      </c>
      <c r="X2244">
        <v>1</v>
      </c>
      <c r="Y2244">
        <v>2015</v>
      </c>
      <c r="Z2244" t="s">
        <v>90</v>
      </c>
      <c r="AA2244" t="s">
        <v>90</v>
      </c>
      <c r="AB2244" t="b">
        <v>0</v>
      </c>
      <c r="AC2244" t="b">
        <v>0</v>
      </c>
      <c r="AE2244" t="b">
        <v>0</v>
      </c>
      <c r="AF2244" t="b">
        <v>1</v>
      </c>
      <c r="AG2244" t="b">
        <v>1</v>
      </c>
      <c r="AH2244" t="s">
        <v>4863</v>
      </c>
      <c r="AI2244" t="b">
        <v>0</v>
      </c>
      <c r="AK2244" t="b">
        <v>0</v>
      </c>
      <c r="AL2244" s="1"/>
      <c r="AM2244" t="s">
        <v>99</v>
      </c>
      <c r="AN2244" s="2">
        <v>44250.760914351849</v>
      </c>
      <c r="AP2244" s="2">
        <v>43836.762962962966</v>
      </c>
      <c r="AQ2244" s="1"/>
      <c r="AS2244" t="b">
        <v>0</v>
      </c>
      <c r="AV2244" t="s">
        <v>93</v>
      </c>
      <c r="BB2244" t="s">
        <v>6321</v>
      </c>
      <c r="BD2244" t="b">
        <v>0</v>
      </c>
      <c r="BH2244" t="s">
        <v>89</v>
      </c>
      <c r="BL2244" t="s">
        <v>6320</v>
      </c>
      <c r="BQ2244" t="s">
        <v>96</v>
      </c>
      <c r="BR2244" t="b">
        <v>0</v>
      </c>
      <c r="BT2244" t="b">
        <v>0</v>
      </c>
      <c r="BW2244" t="s">
        <v>97</v>
      </c>
      <c r="BX2244" t="b">
        <v>0</v>
      </c>
      <c r="BY2244" s="2">
        <v>44376.857581018521</v>
      </c>
      <c r="CB2244" t="b">
        <v>0</v>
      </c>
      <c r="CC2244" t="b">
        <v>0</v>
      </c>
      <c r="CI2244">
        <v>0</v>
      </c>
      <c r="CJ2244">
        <v>0</v>
      </c>
      <c r="CK2244">
        <f>YEAR(tbl_Opportunity[[#This Row],[Close Date]])</f>
        <v>2015</v>
      </c>
    </row>
    <row r="2245" spans="1:89">
      <c r="A2245" t="s">
        <v>6322</v>
      </c>
      <c r="B2245" t="b">
        <v>0</v>
      </c>
      <c r="D2245" t="b">
        <v>0</v>
      </c>
      <c r="H2245" s="1">
        <v>42094</v>
      </c>
      <c r="I2245" t="b">
        <v>1</v>
      </c>
      <c r="J2245" t="s">
        <v>105</v>
      </c>
      <c r="L2245" t="s">
        <v>6323</v>
      </c>
      <c r="O2245" t="s">
        <v>6222</v>
      </c>
      <c r="P2245" t="b">
        <v>1</v>
      </c>
      <c r="Q2245" s="2">
        <v>42083.553946759261</v>
      </c>
      <c r="R2245" s="1"/>
      <c r="S2245" t="b">
        <v>0</v>
      </c>
      <c r="U2245" s="1"/>
      <c r="V2245" t="b">
        <v>0</v>
      </c>
      <c r="W2245" s="1">
        <v>42005</v>
      </c>
      <c r="X2245">
        <v>1</v>
      </c>
      <c r="Y2245">
        <v>2015</v>
      </c>
      <c r="Z2245" t="s">
        <v>90</v>
      </c>
      <c r="AA2245" t="s">
        <v>90</v>
      </c>
      <c r="AB2245" t="b">
        <v>0</v>
      </c>
      <c r="AC2245" t="b">
        <v>0</v>
      </c>
      <c r="AE2245" t="b">
        <v>0</v>
      </c>
      <c r="AF2245" t="b">
        <v>1</v>
      </c>
      <c r="AG2245" t="b">
        <v>1</v>
      </c>
      <c r="AH2245" t="s">
        <v>4863</v>
      </c>
      <c r="AI2245" t="b">
        <v>0</v>
      </c>
      <c r="AK2245" t="b">
        <v>0</v>
      </c>
      <c r="AL2245" s="1"/>
      <c r="AM2245" t="s">
        <v>162</v>
      </c>
      <c r="AN2245" s="2">
        <v>44297.853321759256</v>
      </c>
      <c r="AP2245" s="2">
        <v>43836.762962962966</v>
      </c>
      <c r="AQ2245" s="1"/>
      <c r="AS2245" t="b">
        <v>0</v>
      </c>
      <c r="AV2245" t="s">
        <v>93</v>
      </c>
      <c r="BB2245" t="s">
        <v>6324</v>
      </c>
      <c r="BD2245" t="b">
        <v>0</v>
      </c>
      <c r="BH2245" t="s">
        <v>131</v>
      </c>
      <c r="BL2245" t="s">
        <v>6323</v>
      </c>
      <c r="BQ2245" t="s">
        <v>96</v>
      </c>
      <c r="BR2245" t="b">
        <v>0</v>
      </c>
      <c r="BT2245" t="b">
        <v>0</v>
      </c>
      <c r="BW2245" t="s">
        <v>97</v>
      </c>
      <c r="BX2245" t="b">
        <v>0</v>
      </c>
      <c r="BY2245" s="2">
        <v>44376.857581018521</v>
      </c>
      <c r="CB2245" t="b">
        <v>0</v>
      </c>
      <c r="CC2245" t="b">
        <v>0</v>
      </c>
      <c r="CI2245">
        <v>0</v>
      </c>
      <c r="CJ2245">
        <v>0</v>
      </c>
      <c r="CK2245">
        <f>YEAR(tbl_Opportunity[[#This Row],[Close Date]])</f>
        <v>2015</v>
      </c>
    </row>
    <row r="2246" spans="1:89">
      <c r="A2246" t="s">
        <v>6325</v>
      </c>
      <c r="B2246" t="b">
        <v>0</v>
      </c>
      <c r="D2246" t="b">
        <v>0</v>
      </c>
      <c r="H2246" s="1">
        <v>42094</v>
      </c>
      <c r="I2246" t="b">
        <v>1</v>
      </c>
      <c r="J2246" t="s">
        <v>105</v>
      </c>
      <c r="L2246" t="s">
        <v>6326</v>
      </c>
      <c r="O2246" t="s">
        <v>6222</v>
      </c>
      <c r="P2246" t="b">
        <v>1</v>
      </c>
      <c r="Q2246" s="2">
        <v>42083.555439814816</v>
      </c>
      <c r="R2246" s="1"/>
      <c r="S2246" t="b">
        <v>0</v>
      </c>
      <c r="U2246" s="1"/>
      <c r="V2246" t="b">
        <v>0</v>
      </c>
      <c r="W2246" s="1">
        <v>42005</v>
      </c>
      <c r="X2246">
        <v>1</v>
      </c>
      <c r="Y2246">
        <v>2015</v>
      </c>
      <c r="Z2246" t="s">
        <v>90</v>
      </c>
      <c r="AA2246" t="s">
        <v>90</v>
      </c>
      <c r="AB2246" t="b">
        <v>0</v>
      </c>
      <c r="AC2246" t="b">
        <v>0</v>
      </c>
      <c r="AE2246" t="b">
        <v>0</v>
      </c>
      <c r="AF2246" t="b">
        <v>1</v>
      </c>
      <c r="AG2246" t="b">
        <v>1</v>
      </c>
      <c r="AH2246" t="s">
        <v>4812</v>
      </c>
      <c r="AI2246" t="b">
        <v>0</v>
      </c>
      <c r="AK2246" t="b">
        <v>0</v>
      </c>
      <c r="AL2246" s="1"/>
      <c r="AM2246" t="s">
        <v>162</v>
      </c>
      <c r="AN2246" s="2">
        <v>44297.853321759256</v>
      </c>
      <c r="AP2246" s="2">
        <v>43836.762962962966</v>
      </c>
      <c r="AQ2246" s="1"/>
      <c r="AS2246" t="b">
        <v>0</v>
      </c>
      <c r="AV2246" t="s">
        <v>93</v>
      </c>
      <c r="BB2246" t="s">
        <v>6327</v>
      </c>
      <c r="BD2246" t="b">
        <v>0</v>
      </c>
      <c r="BH2246" t="s">
        <v>131</v>
      </c>
      <c r="BL2246" t="s">
        <v>6326</v>
      </c>
      <c r="BQ2246" t="s">
        <v>96</v>
      </c>
      <c r="BR2246" t="b">
        <v>0</v>
      </c>
      <c r="BT2246" t="b">
        <v>0</v>
      </c>
      <c r="BW2246" t="s">
        <v>97</v>
      </c>
      <c r="BX2246" t="b">
        <v>0</v>
      </c>
      <c r="BY2246" s="2">
        <v>44376.857581018521</v>
      </c>
      <c r="CB2246" t="b">
        <v>0</v>
      </c>
      <c r="CC2246" t="b">
        <v>0</v>
      </c>
      <c r="CI2246">
        <v>0</v>
      </c>
      <c r="CJ2246">
        <v>0</v>
      </c>
      <c r="CK2246">
        <f>YEAR(tbl_Opportunity[[#This Row],[Close Date]])</f>
        <v>2015</v>
      </c>
    </row>
    <row r="2247" spans="1:89">
      <c r="A2247" t="s">
        <v>6328</v>
      </c>
      <c r="B2247" t="b">
        <v>0</v>
      </c>
      <c r="D2247" t="b">
        <v>0</v>
      </c>
      <c r="H2247" s="1">
        <v>42094</v>
      </c>
      <c r="I2247" t="b">
        <v>1</v>
      </c>
      <c r="J2247" t="s">
        <v>105</v>
      </c>
      <c r="L2247" t="s">
        <v>6329</v>
      </c>
      <c r="O2247" t="s">
        <v>6222</v>
      </c>
      <c r="P2247" t="b">
        <v>1</v>
      </c>
      <c r="Q2247" s="2">
        <v>42083.55678240741</v>
      </c>
      <c r="R2247" s="1"/>
      <c r="S2247" t="b">
        <v>0</v>
      </c>
      <c r="U2247" s="1"/>
      <c r="V2247" t="b">
        <v>0</v>
      </c>
      <c r="W2247" s="1">
        <v>42005</v>
      </c>
      <c r="X2247">
        <v>1</v>
      </c>
      <c r="Y2247">
        <v>2015</v>
      </c>
      <c r="Z2247" t="s">
        <v>90</v>
      </c>
      <c r="AA2247" t="s">
        <v>90</v>
      </c>
      <c r="AB2247" t="b">
        <v>0</v>
      </c>
      <c r="AC2247" t="b">
        <v>0</v>
      </c>
      <c r="AE2247" t="b">
        <v>0</v>
      </c>
      <c r="AF2247" t="b">
        <v>1</v>
      </c>
      <c r="AG2247" t="b">
        <v>1</v>
      </c>
      <c r="AH2247" t="s">
        <v>4863</v>
      </c>
      <c r="AI2247" t="b">
        <v>0</v>
      </c>
      <c r="AK2247" t="b">
        <v>0</v>
      </c>
      <c r="AL2247" s="1"/>
      <c r="AM2247" t="s">
        <v>162</v>
      </c>
      <c r="AN2247" s="2">
        <v>44297.853321759256</v>
      </c>
      <c r="AP2247" s="2">
        <v>43836.762962962966</v>
      </c>
      <c r="AQ2247" s="1"/>
      <c r="AS2247" t="b">
        <v>0</v>
      </c>
      <c r="AV2247" t="s">
        <v>93</v>
      </c>
      <c r="BB2247" t="s">
        <v>6330</v>
      </c>
      <c r="BD2247" t="b">
        <v>0</v>
      </c>
      <c r="BH2247" t="s">
        <v>131</v>
      </c>
      <c r="BL2247" t="s">
        <v>6329</v>
      </c>
      <c r="BQ2247" t="s">
        <v>96</v>
      </c>
      <c r="BR2247" t="b">
        <v>0</v>
      </c>
      <c r="BT2247" t="b">
        <v>0</v>
      </c>
      <c r="BW2247" t="s">
        <v>97</v>
      </c>
      <c r="BX2247" t="b">
        <v>0</v>
      </c>
      <c r="BY2247" s="2">
        <v>44376.857581018521</v>
      </c>
      <c r="CB2247" t="b">
        <v>0</v>
      </c>
      <c r="CC2247" t="b">
        <v>0</v>
      </c>
      <c r="CI2247">
        <v>0</v>
      </c>
      <c r="CJ2247">
        <v>0</v>
      </c>
      <c r="CK2247">
        <f>YEAR(tbl_Opportunity[[#This Row],[Close Date]])</f>
        <v>2015</v>
      </c>
    </row>
    <row r="2248" spans="1:89">
      <c r="A2248" t="s">
        <v>6331</v>
      </c>
      <c r="B2248" t="b">
        <v>0</v>
      </c>
      <c r="D2248" t="b">
        <v>0</v>
      </c>
      <c r="H2248" s="1">
        <v>42094</v>
      </c>
      <c r="I2248" t="b">
        <v>1</v>
      </c>
      <c r="J2248" t="s">
        <v>105</v>
      </c>
      <c r="L2248" t="s">
        <v>6332</v>
      </c>
      <c r="O2248" t="s">
        <v>6222</v>
      </c>
      <c r="P2248" t="b">
        <v>1</v>
      </c>
      <c r="Q2248" s="2">
        <v>42083.560335648152</v>
      </c>
      <c r="R2248" s="1"/>
      <c r="S2248" t="b">
        <v>0</v>
      </c>
      <c r="U2248" s="1"/>
      <c r="V2248" t="b">
        <v>0</v>
      </c>
      <c r="W2248" s="1">
        <v>42005</v>
      </c>
      <c r="X2248">
        <v>1</v>
      </c>
      <c r="Y2248">
        <v>2015</v>
      </c>
      <c r="Z2248" t="s">
        <v>90</v>
      </c>
      <c r="AA2248" t="s">
        <v>90</v>
      </c>
      <c r="AB2248" t="b">
        <v>0</v>
      </c>
      <c r="AC2248" t="b">
        <v>0</v>
      </c>
      <c r="AE2248" t="b">
        <v>0</v>
      </c>
      <c r="AF2248" t="b">
        <v>1</v>
      </c>
      <c r="AG2248" t="b">
        <v>1</v>
      </c>
      <c r="AH2248" t="s">
        <v>4863</v>
      </c>
      <c r="AI2248" t="b">
        <v>0</v>
      </c>
      <c r="AK2248" t="b">
        <v>0</v>
      </c>
      <c r="AL2248" s="1"/>
      <c r="AM2248" t="s">
        <v>162</v>
      </c>
      <c r="AN2248" s="2">
        <v>44297.853321759256</v>
      </c>
      <c r="AP2248" s="2">
        <v>43836.762962962966</v>
      </c>
      <c r="AQ2248" s="1"/>
      <c r="AS2248" t="b">
        <v>0</v>
      </c>
      <c r="AV2248" t="s">
        <v>93</v>
      </c>
      <c r="BB2248" t="s">
        <v>6333</v>
      </c>
      <c r="BD2248" t="b">
        <v>0</v>
      </c>
      <c r="BH2248" t="s">
        <v>131</v>
      </c>
      <c r="BL2248" t="s">
        <v>6332</v>
      </c>
      <c r="BQ2248" t="s">
        <v>96</v>
      </c>
      <c r="BR2248" t="b">
        <v>0</v>
      </c>
      <c r="BT2248" t="b">
        <v>0</v>
      </c>
      <c r="BW2248" t="s">
        <v>97</v>
      </c>
      <c r="BX2248" t="b">
        <v>0</v>
      </c>
      <c r="BY2248" s="2">
        <v>44376.857581018521</v>
      </c>
      <c r="CB2248" t="b">
        <v>0</v>
      </c>
      <c r="CC2248" t="b">
        <v>0</v>
      </c>
      <c r="CI2248">
        <v>0</v>
      </c>
      <c r="CJ2248">
        <v>0</v>
      </c>
      <c r="CK2248">
        <f>YEAR(tbl_Opportunity[[#This Row],[Close Date]])</f>
        <v>2015</v>
      </c>
    </row>
    <row r="2249" spans="1:89">
      <c r="A2249" t="s">
        <v>6334</v>
      </c>
      <c r="B2249" t="b">
        <v>0</v>
      </c>
      <c r="D2249" t="b">
        <v>0</v>
      </c>
      <c r="H2249" s="1">
        <v>42094</v>
      </c>
      <c r="I2249" t="b">
        <v>1</v>
      </c>
      <c r="J2249" t="s">
        <v>105</v>
      </c>
      <c r="L2249" t="s">
        <v>6335</v>
      </c>
      <c r="O2249" t="s">
        <v>6222</v>
      </c>
      <c r="P2249" t="b">
        <v>1</v>
      </c>
      <c r="Q2249" s="2">
        <v>42083.561064814814</v>
      </c>
      <c r="R2249" s="1"/>
      <c r="S2249" t="b">
        <v>0</v>
      </c>
      <c r="U2249" s="1"/>
      <c r="V2249" t="b">
        <v>0</v>
      </c>
      <c r="W2249" s="1">
        <v>42005</v>
      </c>
      <c r="X2249">
        <v>1</v>
      </c>
      <c r="Y2249">
        <v>2015</v>
      </c>
      <c r="Z2249" t="s">
        <v>90</v>
      </c>
      <c r="AA2249" t="s">
        <v>90</v>
      </c>
      <c r="AB2249" t="b">
        <v>0</v>
      </c>
      <c r="AC2249" t="b">
        <v>0</v>
      </c>
      <c r="AE2249" t="b">
        <v>0</v>
      </c>
      <c r="AF2249" t="b">
        <v>1</v>
      </c>
      <c r="AG2249" t="b">
        <v>1</v>
      </c>
      <c r="AH2249" t="s">
        <v>4863</v>
      </c>
      <c r="AI2249" t="b">
        <v>0</v>
      </c>
      <c r="AK2249" t="b">
        <v>0</v>
      </c>
      <c r="AL2249" s="1"/>
      <c r="AM2249" t="s">
        <v>162</v>
      </c>
      <c r="AN2249" s="2">
        <v>44297.853321759256</v>
      </c>
      <c r="AP2249" s="2">
        <v>43836.762962962966</v>
      </c>
      <c r="AQ2249" s="1"/>
      <c r="AS2249" t="b">
        <v>0</v>
      </c>
      <c r="AV2249" t="s">
        <v>93</v>
      </c>
      <c r="BB2249" t="s">
        <v>6336</v>
      </c>
      <c r="BD2249" t="b">
        <v>0</v>
      </c>
      <c r="BH2249" t="s">
        <v>131</v>
      </c>
      <c r="BL2249" t="s">
        <v>6335</v>
      </c>
      <c r="BQ2249" t="s">
        <v>96</v>
      </c>
      <c r="BR2249" t="b">
        <v>0</v>
      </c>
      <c r="BT2249" t="b">
        <v>0</v>
      </c>
      <c r="BW2249" t="s">
        <v>97</v>
      </c>
      <c r="BX2249" t="b">
        <v>0</v>
      </c>
      <c r="BY2249" s="2">
        <v>44376.857581018521</v>
      </c>
      <c r="CB2249" t="b">
        <v>0</v>
      </c>
      <c r="CC2249" t="b">
        <v>0</v>
      </c>
      <c r="CI2249">
        <v>0</v>
      </c>
      <c r="CJ2249">
        <v>0</v>
      </c>
      <c r="CK2249">
        <f>YEAR(tbl_Opportunity[[#This Row],[Close Date]])</f>
        <v>2015</v>
      </c>
    </row>
    <row r="2250" spans="1:89">
      <c r="A2250" t="s">
        <v>6337</v>
      </c>
      <c r="B2250" t="b">
        <v>0</v>
      </c>
      <c r="D2250" t="b">
        <v>0</v>
      </c>
      <c r="H2250" s="1">
        <v>43008</v>
      </c>
      <c r="I2250" t="b">
        <v>1</v>
      </c>
      <c r="L2250" t="s">
        <v>6338</v>
      </c>
      <c r="O2250" t="s">
        <v>6222</v>
      </c>
      <c r="P2250" t="b">
        <v>1</v>
      </c>
      <c r="Q2250" s="2">
        <v>42083.560624999998</v>
      </c>
      <c r="R2250" s="1"/>
      <c r="S2250" t="b">
        <v>0</v>
      </c>
      <c r="U2250" s="1"/>
      <c r="V2250" t="b">
        <v>0</v>
      </c>
      <c r="W2250" s="1">
        <v>42795</v>
      </c>
      <c r="X2250">
        <v>3</v>
      </c>
      <c r="Y2250">
        <v>2017</v>
      </c>
      <c r="Z2250" t="s">
        <v>90</v>
      </c>
      <c r="AA2250" t="s">
        <v>90</v>
      </c>
      <c r="AB2250" t="b">
        <v>0</v>
      </c>
      <c r="AC2250" t="b">
        <v>0</v>
      </c>
      <c r="AE2250" t="b">
        <v>0</v>
      </c>
      <c r="AF2250" t="b">
        <v>1</v>
      </c>
      <c r="AG2250" t="b">
        <v>1</v>
      </c>
      <c r="AH2250" t="s">
        <v>4812</v>
      </c>
      <c r="AI2250" t="b">
        <v>0</v>
      </c>
      <c r="AK2250" t="b">
        <v>0</v>
      </c>
      <c r="AL2250" s="1"/>
      <c r="AM2250" t="s">
        <v>99</v>
      </c>
      <c r="AN2250" s="2">
        <v>44250.760914351849</v>
      </c>
      <c r="AP2250" s="2">
        <v>43836.762962962966</v>
      </c>
      <c r="AQ2250" s="1"/>
      <c r="AS2250" t="b">
        <v>0</v>
      </c>
      <c r="AU2250" t="s">
        <v>157</v>
      </c>
      <c r="AV2250" t="s">
        <v>93</v>
      </c>
      <c r="BB2250" t="s">
        <v>6339</v>
      </c>
      <c r="BD2250" t="b">
        <v>0</v>
      </c>
      <c r="BH2250" t="s">
        <v>89</v>
      </c>
      <c r="BL2250" t="s">
        <v>6338</v>
      </c>
      <c r="BQ2250" t="s">
        <v>96</v>
      </c>
      <c r="BR2250" t="b">
        <v>0</v>
      </c>
      <c r="BT2250" t="b">
        <v>0</v>
      </c>
      <c r="BW2250" t="s">
        <v>97</v>
      </c>
      <c r="BX2250" t="b">
        <v>0</v>
      </c>
      <c r="BY2250" s="2">
        <v>44376.857581018521</v>
      </c>
      <c r="CB2250" t="b">
        <v>0</v>
      </c>
      <c r="CC2250" t="b">
        <v>0</v>
      </c>
      <c r="CF2250">
        <v>70000</v>
      </c>
      <c r="CH2250">
        <v>0</v>
      </c>
      <c r="CI2250">
        <v>0</v>
      </c>
      <c r="CJ2250">
        <v>0</v>
      </c>
      <c r="CK2250">
        <f>YEAR(tbl_Opportunity[[#This Row],[Close Date]])</f>
        <v>2017</v>
      </c>
    </row>
    <row r="2251" spans="1:89">
      <c r="A2251" t="s">
        <v>3194</v>
      </c>
      <c r="B2251" t="b">
        <v>0</v>
      </c>
      <c r="D2251" t="b">
        <v>0</v>
      </c>
      <c r="E2251" t="s">
        <v>6340</v>
      </c>
      <c r="H2251" s="1">
        <v>44267</v>
      </c>
      <c r="I2251" t="b">
        <v>1</v>
      </c>
      <c r="J2251" t="s">
        <v>111</v>
      </c>
      <c r="L2251" t="s">
        <v>6341</v>
      </c>
      <c r="O2251" t="s">
        <v>272</v>
      </c>
      <c r="P2251" t="b">
        <v>0</v>
      </c>
      <c r="Q2251" s="2">
        <v>44208.637812499997</v>
      </c>
      <c r="R2251" s="1"/>
      <c r="S2251" t="b">
        <v>0</v>
      </c>
      <c r="U2251" s="1"/>
      <c r="V2251" t="b">
        <v>0</v>
      </c>
      <c r="W2251" s="1">
        <v>44197</v>
      </c>
      <c r="X2251">
        <v>1</v>
      </c>
      <c r="Y2251">
        <v>2021</v>
      </c>
      <c r="Z2251" t="s">
        <v>90</v>
      </c>
      <c r="AA2251" t="s">
        <v>90</v>
      </c>
      <c r="AB2251" t="b">
        <v>0</v>
      </c>
      <c r="AC2251" t="b">
        <v>0</v>
      </c>
      <c r="AE2251" t="b">
        <v>1</v>
      </c>
      <c r="AF2251" t="b">
        <v>0</v>
      </c>
      <c r="AG2251" t="b">
        <v>0</v>
      </c>
      <c r="AH2251" t="s">
        <v>4366</v>
      </c>
      <c r="AI2251" t="b">
        <v>0</v>
      </c>
      <c r="AK2251" t="b">
        <v>0</v>
      </c>
      <c r="AL2251" s="1">
        <v>44208</v>
      </c>
      <c r="AM2251" t="s">
        <v>162</v>
      </c>
      <c r="AN2251" s="2">
        <v>44296.959062499998</v>
      </c>
      <c r="AP2251" s="2">
        <v>44267.02</v>
      </c>
      <c r="AQ2251" s="1"/>
      <c r="AS2251" t="b">
        <v>0</v>
      </c>
      <c r="AV2251" t="s">
        <v>3922</v>
      </c>
      <c r="BB2251" t="s">
        <v>6342</v>
      </c>
      <c r="BD2251" t="b">
        <v>0</v>
      </c>
      <c r="BH2251" t="s">
        <v>272</v>
      </c>
      <c r="BI2251" t="s">
        <v>1072</v>
      </c>
      <c r="BL2251" t="s">
        <v>6341</v>
      </c>
      <c r="BM2251" t="s">
        <v>291</v>
      </c>
      <c r="BN2251" t="s">
        <v>2414</v>
      </c>
      <c r="BQ2251" t="s">
        <v>204</v>
      </c>
      <c r="BR2251" t="b">
        <v>0</v>
      </c>
      <c r="BT2251" t="b">
        <v>0</v>
      </c>
      <c r="BW2251" t="s">
        <v>97</v>
      </c>
      <c r="BX2251" t="b">
        <v>0</v>
      </c>
      <c r="BY2251" s="2">
        <v>44376.857581018521</v>
      </c>
      <c r="BZ2251" t="s">
        <v>314</v>
      </c>
      <c r="CB2251" t="b">
        <v>0</v>
      </c>
      <c r="CC2251" t="b">
        <v>0</v>
      </c>
      <c r="CF2251">
        <v>4000</v>
      </c>
      <c r="CH2251">
        <v>0</v>
      </c>
      <c r="CI2251">
        <v>0</v>
      </c>
      <c r="CJ2251">
        <v>0</v>
      </c>
      <c r="CK2251">
        <f>YEAR(tbl_Opportunity[[#This Row],[Close Date]])</f>
        <v>2021</v>
      </c>
    </row>
    <row r="2252" spans="1:89">
      <c r="A2252" t="s">
        <v>6343</v>
      </c>
      <c r="B2252" t="b">
        <v>0</v>
      </c>
      <c r="D2252" t="b">
        <v>0</v>
      </c>
      <c r="E2252" t="s">
        <v>6344</v>
      </c>
      <c r="H2252" s="1">
        <v>44270</v>
      </c>
      <c r="I2252" t="b">
        <v>1</v>
      </c>
      <c r="J2252" t="s">
        <v>111</v>
      </c>
      <c r="L2252" t="s">
        <v>6345</v>
      </c>
      <c r="O2252" t="s">
        <v>272</v>
      </c>
      <c r="P2252" t="b">
        <v>0</v>
      </c>
      <c r="Q2252" s="2">
        <v>44222.794629629629</v>
      </c>
      <c r="R2252" s="1"/>
      <c r="S2252" t="b">
        <v>0</v>
      </c>
      <c r="U2252" s="1"/>
      <c r="V2252" t="b">
        <v>0</v>
      </c>
      <c r="W2252" s="1">
        <v>44197</v>
      </c>
      <c r="X2252">
        <v>1</v>
      </c>
      <c r="Y2252">
        <v>2021</v>
      </c>
      <c r="Z2252" t="s">
        <v>90</v>
      </c>
      <c r="AA2252" t="s">
        <v>90</v>
      </c>
      <c r="AB2252" t="b">
        <v>0</v>
      </c>
      <c r="AC2252" t="b">
        <v>0</v>
      </c>
      <c r="AE2252" t="b">
        <v>1</v>
      </c>
      <c r="AF2252" t="b">
        <v>0</v>
      </c>
      <c r="AG2252" t="b">
        <v>0</v>
      </c>
      <c r="AH2252" t="s">
        <v>4366</v>
      </c>
      <c r="AI2252" t="b">
        <v>0</v>
      </c>
      <c r="AK2252" t="b">
        <v>0</v>
      </c>
      <c r="AL2252" s="1">
        <v>44252</v>
      </c>
      <c r="AM2252" t="s">
        <v>162</v>
      </c>
      <c r="AN2252" s="2">
        <v>44296.959062499998</v>
      </c>
      <c r="AP2252" s="2">
        <v>44266.647164351853</v>
      </c>
      <c r="AQ2252" s="1"/>
      <c r="AS2252" t="b">
        <v>0</v>
      </c>
      <c r="AV2252" t="s">
        <v>93</v>
      </c>
      <c r="BB2252" t="s">
        <v>6346</v>
      </c>
      <c r="BD2252" t="b">
        <v>0</v>
      </c>
      <c r="BH2252" t="s">
        <v>272</v>
      </c>
      <c r="BI2252" t="s">
        <v>1072</v>
      </c>
      <c r="BL2252" t="s">
        <v>6345</v>
      </c>
      <c r="BM2252" t="s">
        <v>291</v>
      </c>
      <c r="BN2252" t="s">
        <v>2414</v>
      </c>
      <c r="BQ2252" t="s">
        <v>204</v>
      </c>
      <c r="BR2252" t="b">
        <v>0</v>
      </c>
      <c r="BT2252" t="b">
        <v>0</v>
      </c>
      <c r="BW2252" t="s">
        <v>97</v>
      </c>
      <c r="BX2252" t="b">
        <v>0</v>
      </c>
      <c r="BY2252" s="2">
        <v>44376.857581018521</v>
      </c>
      <c r="BZ2252" t="s">
        <v>314</v>
      </c>
      <c r="CB2252" t="b">
        <v>0</v>
      </c>
      <c r="CC2252" t="b">
        <v>0</v>
      </c>
      <c r="CF2252">
        <v>22800</v>
      </c>
      <c r="CH2252">
        <v>0</v>
      </c>
      <c r="CI2252">
        <v>0</v>
      </c>
      <c r="CJ2252">
        <v>0</v>
      </c>
      <c r="CK2252">
        <f>YEAR(tbl_Opportunity[[#This Row],[Close Date]])</f>
        <v>2021</v>
      </c>
    </row>
    <row r="2253" spans="1:89">
      <c r="A2253" t="s">
        <v>1033</v>
      </c>
      <c r="B2253" t="b">
        <v>0</v>
      </c>
      <c r="D2253" t="b">
        <v>0</v>
      </c>
      <c r="E2253" t="s">
        <v>2888</v>
      </c>
      <c r="H2253" s="1">
        <v>44270</v>
      </c>
      <c r="I2253" t="b">
        <v>1</v>
      </c>
      <c r="J2253" t="s">
        <v>105</v>
      </c>
      <c r="L2253" t="s">
        <v>6347</v>
      </c>
      <c r="O2253" t="s">
        <v>272</v>
      </c>
      <c r="P2253" t="b">
        <v>0</v>
      </c>
      <c r="Q2253" s="2">
        <v>44103.857141203705</v>
      </c>
      <c r="R2253" s="1"/>
      <c r="S2253" t="b">
        <v>0</v>
      </c>
      <c r="U2253" s="1"/>
      <c r="V2253" t="b">
        <v>0</v>
      </c>
      <c r="W2253" s="1">
        <v>44197</v>
      </c>
      <c r="X2253">
        <v>1</v>
      </c>
      <c r="Y2253">
        <v>2021</v>
      </c>
      <c r="Z2253" t="s">
        <v>90</v>
      </c>
      <c r="AA2253" t="s">
        <v>90</v>
      </c>
      <c r="AB2253" t="b">
        <v>0</v>
      </c>
      <c r="AC2253" t="b">
        <v>0</v>
      </c>
      <c r="AE2253" t="b">
        <v>1</v>
      </c>
      <c r="AF2253" t="b">
        <v>0</v>
      </c>
      <c r="AG2253" t="b">
        <v>0</v>
      </c>
      <c r="AH2253" t="s">
        <v>4366</v>
      </c>
      <c r="AI2253" t="b">
        <v>0</v>
      </c>
      <c r="AK2253" t="b">
        <v>0</v>
      </c>
      <c r="AL2253" s="1">
        <v>44267</v>
      </c>
      <c r="AM2253" t="s">
        <v>162</v>
      </c>
      <c r="AN2253" s="2">
        <v>44297.853321759256</v>
      </c>
      <c r="AP2253" s="2">
        <v>44270.639618055553</v>
      </c>
      <c r="AQ2253" s="1"/>
      <c r="AS2253" t="b">
        <v>0</v>
      </c>
      <c r="AV2253" t="s">
        <v>213</v>
      </c>
      <c r="BB2253" t="s">
        <v>6348</v>
      </c>
      <c r="BD2253" t="b">
        <v>0</v>
      </c>
      <c r="BH2253" t="s">
        <v>272</v>
      </c>
      <c r="BI2253" t="s">
        <v>1243</v>
      </c>
      <c r="BL2253" t="s">
        <v>6347</v>
      </c>
      <c r="BM2253" t="s">
        <v>3069</v>
      </c>
      <c r="BN2253" t="s">
        <v>2414</v>
      </c>
      <c r="BQ2253" t="s">
        <v>204</v>
      </c>
      <c r="BR2253" t="b">
        <v>0</v>
      </c>
      <c r="BT2253" t="b">
        <v>0</v>
      </c>
      <c r="BW2253" t="s">
        <v>97</v>
      </c>
      <c r="BX2253" t="b">
        <v>0</v>
      </c>
      <c r="BY2253" s="2">
        <v>44376.857581018521</v>
      </c>
      <c r="BZ2253" t="s">
        <v>314</v>
      </c>
      <c r="CB2253" t="b">
        <v>0</v>
      </c>
      <c r="CC2253" t="b">
        <v>0</v>
      </c>
      <c r="CF2253">
        <v>19200</v>
      </c>
      <c r="CH2253">
        <v>0</v>
      </c>
      <c r="CI2253">
        <v>0</v>
      </c>
      <c r="CJ2253">
        <v>0</v>
      </c>
      <c r="CK2253">
        <f>YEAR(tbl_Opportunity[[#This Row],[Close Date]])</f>
        <v>2021</v>
      </c>
    </row>
    <row r="2254" spans="1:89">
      <c r="A2254" t="s">
        <v>3194</v>
      </c>
      <c r="B2254" t="b">
        <v>0</v>
      </c>
      <c r="D2254" t="b">
        <v>0</v>
      </c>
      <c r="H2254" s="1">
        <v>43921</v>
      </c>
      <c r="I2254" t="b">
        <v>1</v>
      </c>
      <c r="J2254" t="s">
        <v>111</v>
      </c>
      <c r="O2254" t="s">
        <v>215</v>
      </c>
      <c r="P2254" t="b">
        <v>0</v>
      </c>
      <c r="Q2254" s="2">
        <v>43900.598032407404</v>
      </c>
      <c r="R2254" s="1"/>
      <c r="S2254" t="b">
        <v>0</v>
      </c>
      <c r="U2254" s="1"/>
      <c r="V2254" t="b">
        <v>0</v>
      </c>
      <c r="W2254" s="1">
        <v>43831</v>
      </c>
      <c r="X2254">
        <v>1</v>
      </c>
      <c r="Y2254">
        <v>2020</v>
      </c>
      <c r="Z2254" t="s">
        <v>90</v>
      </c>
      <c r="AA2254" t="s">
        <v>90</v>
      </c>
      <c r="AB2254" t="b">
        <v>0</v>
      </c>
      <c r="AC2254" t="b">
        <v>0</v>
      </c>
      <c r="AE2254" t="b">
        <v>1</v>
      </c>
      <c r="AF2254" t="b">
        <v>0</v>
      </c>
      <c r="AG2254" t="b">
        <v>0</v>
      </c>
      <c r="AH2254" t="s">
        <v>4366</v>
      </c>
      <c r="AI2254" t="b">
        <v>0</v>
      </c>
      <c r="AK2254" t="b">
        <v>0</v>
      </c>
      <c r="AL2254" s="1">
        <v>43906</v>
      </c>
      <c r="AM2254" t="s">
        <v>162</v>
      </c>
      <c r="AN2254" s="2">
        <v>44296.959062499998</v>
      </c>
      <c r="AP2254" s="2">
        <v>43909.546990740739</v>
      </c>
      <c r="AQ2254" s="1"/>
      <c r="AS2254" t="b">
        <v>0</v>
      </c>
      <c r="AV2254" t="s">
        <v>248</v>
      </c>
      <c r="BB2254" t="s">
        <v>6349</v>
      </c>
      <c r="BD2254" t="b">
        <v>0</v>
      </c>
      <c r="BH2254" t="s">
        <v>215</v>
      </c>
      <c r="BI2254" t="s">
        <v>1243</v>
      </c>
      <c r="BL2254" t="s">
        <v>6341</v>
      </c>
      <c r="BM2254" t="s">
        <v>202</v>
      </c>
      <c r="BN2254" t="s">
        <v>2414</v>
      </c>
      <c r="BQ2254" t="s">
        <v>204</v>
      </c>
      <c r="BR2254" t="b">
        <v>0</v>
      </c>
      <c r="BT2254" t="b">
        <v>0</v>
      </c>
      <c r="BW2254" t="s">
        <v>97</v>
      </c>
      <c r="BX2254" t="b">
        <v>0</v>
      </c>
      <c r="BY2254" s="2">
        <v>44376.857581018521</v>
      </c>
      <c r="BZ2254" t="s">
        <v>217</v>
      </c>
      <c r="CB2254" t="b">
        <v>0</v>
      </c>
      <c r="CC2254" t="b">
        <v>0</v>
      </c>
      <c r="CF2254">
        <v>140000</v>
      </c>
      <c r="CH2254">
        <v>0</v>
      </c>
      <c r="CI2254">
        <v>0</v>
      </c>
      <c r="CJ2254">
        <v>0</v>
      </c>
      <c r="CK2254">
        <f>YEAR(tbl_Opportunity[[#This Row],[Close Date]])</f>
        <v>2020</v>
      </c>
    </row>
    <row r="2255" spans="1:89">
      <c r="A2255" t="s">
        <v>6350</v>
      </c>
      <c r="B2255" t="b">
        <v>0</v>
      </c>
      <c r="D2255" t="b">
        <v>0</v>
      </c>
      <c r="H2255" s="1">
        <v>43889</v>
      </c>
      <c r="I2255" t="b">
        <v>1</v>
      </c>
      <c r="J2255" t="s">
        <v>111</v>
      </c>
      <c r="L2255" t="s">
        <v>6351</v>
      </c>
      <c r="O2255" t="s">
        <v>3202</v>
      </c>
      <c r="P2255" t="b">
        <v>0</v>
      </c>
      <c r="Q2255" s="2">
        <v>43804.645509259259</v>
      </c>
      <c r="R2255" s="1"/>
      <c r="S2255" t="b">
        <v>0</v>
      </c>
      <c r="U2255" s="1"/>
      <c r="V2255" t="b">
        <v>0</v>
      </c>
      <c r="W2255" s="1">
        <v>43831</v>
      </c>
      <c r="X2255">
        <v>1</v>
      </c>
      <c r="Y2255">
        <v>2020</v>
      </c>
      <c r="Z2255" t="s">
        <v>90</v>
      </c>
      <c r="AA2255" t="s">
        <v>90</v>
      </c>
      <c r="AB2255" t="b">
        <v>0</v>
      </c>
      <c r="AC2255" t="b">
        <v>0</v>
      </c>
      <c r="AE2255" t="b">
        <v>1</v>
      </c>
      <c r="AF2255" t="b">
        <v>0</v>
      </c>
      <c r="AG2255" t="b">
        <v>0</v>
      </c>
      <c r="AI2255" t="b">
        <v>0</v>
      </c>
      <c r="AK2255" t="b">
        <v>0</v>
      </c>
      <c r="AL2255" s="1">
        <v>43804</v>
      </c>
      <c r="AM2255" t="s">
        <v>162</v>
      </c>
      <c r="AN2255" s="2">
        <v>44297.840763888889</v>
      </c>
      <c r="AP2255" s="2">
        <v>43808.83148148148</v>
      </c>
      <c r="AQ2255" s="1"/>
      <c r="AS2255" t="b">
        <v>0</v>
      </c>
      <c r="AV2255" t="s">
        <v>197</v>
      </c>
      <c r="BB2255" t="s">
        <v>6352</v>
      </c>
      <c r="BD2255" t="b">
        <v>0</v>
      </c>
      <c r="BH2255" t="s">
        <v>3202</v>
      </c>
      <c r="BI2255" t="s">
        <v>549</v>
      </c>
      <c r="BL2255" t="s">
        <v>6351</v>
      </c>
      <c r="BM2255" t="s">
        <v>202</v>
      </c>
      <c r="BN2255" t="s">
        <v>2414</v>
      </c>
      <c r="BP2255" t="s">
        <v>6353</v>
      </c>
      <c r="BQ2255" t="s">
        <v>204</v>
      </c>
      <c r="BR2255" t="b">
        <v>0</v>
      </c>
      <c r="BT2255" t="b">
        <v>0</v>
      </c>
      <c r="BW2255" t="s">
        <v>97</v>
      </c>
      <c r="BX2255" t="b">
        <v>0</v>
      </c>
      <c r="BY2255" s="2">
        <v>44376.857581018521</v>
      </c>
      <c r="BZ2255" t="s">
        <v>3204</v>
      </c>
      <c r="CB2255" t="b">
        <v>0</v>
      </c>
      <c r="CC2255" t="b">
        <v>0</v>
      </c>
      <c r="CF2255">
        <v>119000</v>
      </c>
      <c r="CH2255">
        <v>0</v>
      </c>
      <c r="CI2255">
        <v>0</v>
      </c>
      <c r="CJ2255">
        <v>0</v>
      </c>
      <c r="CK2255">
        <f>YEAR(tbl_Opportunity[[#This Row],[Close Date]])</f>
        <v>2020</v>
      </c>
    </row>
    <row r="2256" spans="1:89">
      <c r="A2256" t="s">
        <v>6354</v>
      </c>
      <c r="B2256" t="b">
        <v>0</v>
      </c>
      <c r="D2256" t="b">
        <v>0</v>
      </c>
      <c r="H2256" s="1">
        <v>43888</v>
      </c>
      <c r="I2256" t="b">
        <v>1</v>
      </c>
      <c r="J2256" t="s">
        <v>105</v>
      </c>
      <c r="O2256" t="s">
        <v>272</v>
      </c>
      <c r="P2256" t="b">
        <v>0</v>
      </c>
      <c r="Q2256" s="2">
        <v>43888.788425925923</v>
      </c>
      <c r="R2256" s="1"/>
      <c r="S2256" t="b">
        <v>0</v>
      </c>
      <c r="U2256" s="1"/>
      <c r="V2256" t="b">
        <v>0</v>
      </c>
      <c r="W2256" s="1">
        <v>43831</v>
      </c>
      <c r="X2256">
        <v>1</v>
      </c>
      <c r="Y2256">
        <v>2020</v>
      </c>
      <c r="Z2256" t="s">
        <v>90</v>
      </c>
      <c r="AA2256" t="s">
        <v>90</v>
      </c>
      <c r="AB2256" t="b">
        <v>0</v>
      </c>
      <c r="AC2256" t="b">
        <v>0</v>
      </c>
      <c r="AE2256" t="b">
        <v>1</v>
      </c>
      <c r="AF2256" t="b">
        <v>0</v>
      </c>
      <c r="AG2256" t="b">
        <v>0</v>
      </c>
      <c r="AI2256" t="b">
        <v>0</v>
      </c>
      <c r="AK2256" t="b">
        <v>0</v>
      </c>
      <c r="AL2256" s="1"/>
      <c r="AM2256" t="s">
        <v>162</v>
      </c>
      <c r="AN2256" s="2">
        <v>44297.856377314813</v>
      </c>
      <c r="AP2256" s="2">
        <v>43888.812465277777</v>
      </c>
      <c r="AQ2256" s="1"/>
      <c r="AS2256" t="b">
        <v>0</v>
      </c>
      <c r="AV2256" t="s">
        <v>213</v>
      </c>
      <c r="BB2256" t="s">
        <v>6355</v>
      </c>
      <c r="BD2256" t="b">
        <v>0</v>
      </c>
      <c r="BH2256" t="s">
        <v>272</v>
      </c>
      <c r="BI2256" t="s">
        <v>1243</v>
      </c>
      <c r="BL2256" t="s">
        <v>6351</v>
      </c>
      <c r="BM2256" t="s">
        <v>202</v>
      </c>
      <c r="BN2256" t="s">
        <v>2414</v>
      </c>
      <c r="BQ2256" t="s">
        <v>204</v>
      </c>
      <c r="BR2256" t="b">
        <v>0</v>
      </c>
      <c r="BT2256" t="b">
        <v>0</v>
      </c>
      <c r="BW2256" t="s">
        <v>97</v>
      </c>
      <c r="BX2256" t="b">
        <v>0</v>
      </c>
      <c r="BY2256" s="2">
        <v>44376.857581018521</v>
      </c>
      <c r="CB2256" t="b">
        <v>0</v>
      </c>
      <c r="CC2256" t="b">
        <v>0</v>
      </c>
      <c r="CF2256">
        <v>139450</v>
      </c>
      <c r="CH2256">
        <v>0</v>
      </c>
      <c r="CI2256">
        <v>0</v>
      </c>
      <c r="CJ2256">
        <v>0</v>
      </c>
      <c r="CK2256">
        <f>YEAR(tbl_Opportunity[[#This Row],[Close Date]])</f>
        <v>2020</v>
      </c>
    </row>
    <row r="2257" spans="1:89">
      <c r="A2257" t="s">
        <v>6356</v>
      </c>
      <c r="B2257" t="b">
        <v>0</v>
      </c>
      <c r="D2257" t="b">
        <v>0</v>
      </c>
      <c r="H2257" s="1">
        <v>43921</v>
      </c>
      <c r="I2257" t="b">
        <v>1</v>
      </c>
      <c r="J2257" t="s">
        <v>111</v>
      </c>
      <c r="O2257" t="s">
        <v>3202</v>
      </c>
      <c r="P2257" t="b">
        <v>0</v>
      </c>
      <c r="Q2257" s="2">
        <v>43895.950787037036</v>
      </c>
      <c r="R2257" s="1"/>
      <c r="S2257" t="b">
        <v>0</v>
      </c>
      <c r="U2257" s="1"/>
      <c r="V2257" t="b">
        <v>0</v>
      </c>
      <c r="W2257" s="1">
        <v>43831</v>
      </c>
      <c r="X2257">
        <v>1</v>
      </c>
      <c r="Y2257">
        <v>2020</v>
      </c>
      <c r="Z2257" t="s">
        <v>90</v>
      </c>
      <c r="AA2257" t="s">
        <v>90</v>
      </c>
      <c r="AB2257" t="b">
        <v>0</v>
      </c>
      <c r="AC2257" t="b">
        <v>0</v>
      </c>
      <c r="AE2257" t="b">
        <v>1</v>
      </c>
      <c r="AF2257" t="b">
        <v>0</v>
      </c>
      <c r="AG2257" t="b">
        <v>0</v>
      </c>
      <c r="AH2257" t="s">
        <v>4366</v>
      </c>
      <c r="AI2257" t="b">
        <v>0</v>
      </c>
      <c r="AK2257" t="b">
        <v>0</v>
      </c>
      <c r="AL2257" s="1"/>
      <c r="AM2257" t="s">
        <v>162</v>
      </c>
      <c r="AN2257" s="2">
        <v>44296.959062499998</v>
      </c>
      <c r="AP2257" s="2">
        <v>43906.5002662037</v>
      </c>
      <c r="AQ2257" s="1"/>
      <c r="AS2257" t="b">
        <v>0</v>
      </c>
      <c r="AV2257" t="s">
        <v>93</v>
      </c>
      <c r="BB2257" t="s">
        <v>6357</v>
      </c>
      <c r="BD2257" t="b">
        <v>0</v>
      </c>
      <c r="BH2257" t="s">
        <v>3202</v>
      </c>
      <c r="BI2257" t="s">
        <v>1243</v>
      </c>
      <c r="BJ2257" t="s">
        <v>105</v>
      </c>
      <c r="BL2257" t="s">
        <v>6358</v>
      </c>
      <c r="BM2257" t="s">
        <v>225</v>
      </c>
      <c r="BN2257" t="s">
        <v>2414</v>
      </c>
      <c r="BQ2257" t="s">
        <v>204</v>
      </c>
      <c r="BR2257" t="b">
        <v>0</v>
      </c>
      <c r="BT2257" t="b">
        <v>0</v>
      </c>
      <c r="BW2257" t="s">
        <v>97</v>
      </c>
      <c r="BX2257" t="b">
        <v>0</v>
      </c>
      <c r="BY2257" s="2">
        <v>44376.857581018521</v>
      </c>
      <c r="BZ2257" t="s">
        <v>3204</v>
      </c>
      <c r="CB2257" t="b">
        <v>0</v>
      </c>
      <c r="CC2257" t="b">
        <v>0</v>
      </c>
      <c r="CF2257">
        <v>6250</v>
      </c>
      <c r="CH2257">
        <v>0</v>
      </c>
      <c r="CI2257">
        <v>0</v>
      </c>
      <c r="CJ2257">
        <v>0</v>
      </c>
      <c r="CK2257">
        <f>YEAR(tbl_Opportunity[[#This Row],[Close Date]])</f>
        <v>2020</v>
      </c>
    </row>
    <row r="2258" spans="1:89">
      <c r="A2258" t="s">
        <v>2286</v>
      </c>
      <c r="B2258" t="b">
        <v>0</v>
      </c>
      <c r="D2258" t="b">
        <v>0</v>
      </c>
      <c r="H2258" s="1">
        <v>43921</v>
      </c>
      <c r="I2258" t="b">
        <v>1</v>
      </c>
      <c r="J2258" t="s">
        <v>111</v>
      </c>
      <c r="O2258" t="s">
        <v>3202</v>
      </c>
      <c r="P2258" t="b">
        <v>0</v>
      </c>
      <c r="Q2258" s="2">
        <v>43896.729085648149</v>
      </c>
      <c r="R2258" s="1"/>
      <c r="S2258" t="b">
        <v>0</v>
      </c>
      <c r="U2258" s="1"/>
      <c r="V2258" t="b">
        <v>0</v>
      </c>
      <c r="W2258" s="1">
        <v>43831</v>
      </c>
      <c r="X2258">
        <v>1</v>
      </c>
      <c r="Y2258">
        <v>2020</v>
      </c>
      <c r="Z2258" t="s">
        <v>90</v>
      </c>
      <c r="AA2258" t="s">
        <v>90</v>
      </c>
      <c r="AB2258" t="b">
        <v>0</v>
      </c>
      <c r="AC2258" t="b">
        <v>0</v>
      </c>
      <c r="AE2258" t="b">
        <v>1</v>
      </c>
      <c r="AF2258" t="b">
        <v>0</v>
      </c>
      <c r="AG2258" t="b">
        <v>0</v>
      </c>
      <c r="AH2258" t="s">
        <v>4366</v>
      </c>
      <c r="AI2258" t="b">
        <v>0</v>
      </c>
      <c r="AK2258" t="b">
        <v>0</v>
      </c>
      <c r="AL2258" s="1"/>
      <c r="AM2258" t="s">
        <v>162</v>
      </c>
      <c r="AN2258" s="2">
        <v>44296.959062499998</v>
      </c>
      <c r="AP2258" s="2">
        <v>43906.499444444446</v>
      </c>
      <c r="AQ2258" s="1"/>
      <c r="AS2258" t="b">
        <v>0</v>
      </c>
      <c r="AV2258" t="s">
        <v>93</v>
      </c>
      <c r="BB2258" t="s">
        <v>6359</v>
      </c>
      <c r="BD2258" t="b">
        <v>0</v>
      </c>
      <c r="BH2258" t="s">
        <v>3202</v>
      </c>
      <c r="BI2258" t="s">
        <v>1243</v>
      </c>
      <c r="BJ2258" t="s">
        <v>216</v>
      </c>
      <c r="BL2258" t="s">
        <v>6360</v>
      </c>
      <c r="BM2258" t="s">
        <v>225</v>
      </c>
      <c r="BN2258" t="s">
        <v>2414</v>
      </c>
      <c r="BQ2258" t="s">
        <v>204</v>
      </c>
      <c r="BR2258" t="b">
        <v>0</v>
      </c>
      <c r="BT2258" t="b">
        <v>0</v>
      </c>
      <c r="BW2258" t="s">
        <v>97</v>
      </c>
      <c r="BX2258" t="b">
        <v>0</v>
      </c>
      <c r="BY2258" s="2">
        <v>44376.857581018521</v>
      </c>
      <c r="BZ2258" t="s">
        <v>3204</v>
      </c>
      <c r="CB2258" t="b">
        <v>0</v>
      </c>
      <c r="CC2258" t="b">
        <v>0</v>
      </c>
      <c r="CF2258">
        <v>4000</v>
      </c>
      <c r="CH2258">
        <v>0</v>
      </c>
      <c r="CI2258">
        <v>0</v>
      </c>
      <c r="CJ2258">
        <v>0</v>
      </c>
      <c r="CK2258">
        <f>YEAR(tbl_Opportunity[[#This Row],[Close Date]])</f>
        <v>2020</v>
      </c>
    </row>
    <row r="2259" spans="1:89">
      <c r="A2259" t="s">
        <v>328</v>
      </c>
      <c r="B2259" t="b">
        <v>0</v>
      </c>
      <c r="D2259" t="b">
        <v>0</v>
      </c>
      <c r="H2259" s="1">
        <v>43894</v>
      </c>
      <c r="I2259" t="b">
        <v>1</v>
      </c>
      <c r="J2259" t="s">
        <v>140</v>
      </c>
      <c r="L2259" t="s">
        <v>6361</v>
      </c>
      <c r="O2259" t="s">
        <v>3202</v>
      </c>
      <c r="P2259" t="b">
        <v>0</v>
      </c>
      <c r="Q2259" s="2">
        <v>43886.961678240739</v>
      </c>
      <c r="R2259" s="1"/>
      <c r="S2259" t="b">
        <v>0</v>
      </c>
      <c r="U2259" s="1"/>
      <c r="V2259" t="b">
        <v>0</v>
      </c>
      <c r="W2259" s="1">
        <v>43831</v>
      </c>
      <c r="X2259">
        <v>1</v>
      </c>
      <c r="Y2259">
        <v>2020</v>
      </c>
      <c r="Z2259" t="s">
        <v>90</v>
      </c>
      <c r="AA2259" t="s">
        <v>90</v>
      </c>
      <c r="AB2259" t="b">
        <v>0</v>
      </c>
      <c r="AC2259" t="b">
        <v>0</v>
      </c>
      <c r="AE2259" t="b">
        <v>1</v>
      </c>
      <c r="AF2259" t="b">
        <v>0</v>
      </c>
      <c r="AG2259" t="b">
        <v>0</v>
      </c>
      <c r="AI2259" t="b">
        <v>0</v>
      </c>
      <c r="AK2259" t="b">
        <v>0</v>
      </c>
      <c r="AL2259" s="1"/>
      <c r="AM2259" t="s">
        <v>162</v>
      </c>
      <c r="AN2259" s="2">
        <v>44296.959062499998</v>
      </c>
      <c r="AP2259" s="2">
        <v>43889.91609953704</v>
      </c>
      <c r="AQ2259" s="1"/>
      <c r="AS2259" t="b">
        <v>0</v>
      </c>
      <c r="AV2259" t="s">
        <v>248</v>
      </c>
      <c r="BB2259" t="s">
        <v>6362</v>
      </c>
      <c r="BD2259" t="b">
        <v>0</v>
      </c>
      <c r="BH2259" t="s">
        <v>3202</v>
      </c>
      <c r="BI2259" t="s">
        <v>1243</v>
      </c>
      <c r="BL2259" t="s">
        <v>6361</v>
      </c>
      <c r="BM2259" t="s">
        <v>225</v>
      </c>
      <c r="BN2259" t="s">
        <v>2414</v>
      </c>
      <c r="BQ2259" t="s">
        <v>204</v>
      </c>
      <c r="BR2259" t="b">
        <v>0</v>
      </c>
      <c r="BT2259" t="b">
        <v>0</v>
      </c>
      <c r="BW2259" t="s">
        <v>97</v>
      </c>
      <c r="BX2259" t="b">
        <v>0</v>
      </c>
      <c r="BY2259" s="2">
        <v>44376.857581018521</v>
      </c>
      <c r="BZ2259" t="s">
        <v>3204</v>
      </c>
      <c r="CB2259" t="b">
        <v>0</v>
      </c>
      <c r="CC2259" t="b">
        <v>0</v>
      </c>
      <c r="CF2259">
        <v>6250</v>
      </c>
      <c r="CH2259">
        <v>0</v>
      </c>
      <c r="CI2259">
        <v>0</v>
      </c>
      <c r="CJ2259">
        <v>0</v>
      </c>
      <c r="CK2259">
        <f>YEAR(tbl_Opportunity[[#This Row],[Close Date]])</f>
        <v>2020</v>
      </c>
    </row>
    <row r="2260" spans="1:89">
      <c r="A2260" t="s">
        <v>2530</v>
      </c>
      <c r="B2260" t="b">
        <v>0</v>
      </c>
      <c r="D2260" t="b">
        <v>0</v>
      </c>
      <c r="H2260" s="1">
        <v>43150</v>
      </c>
      <c r="I2260" t="b">
        <v>1</v>
      </c>
      <c r="J2260" t="s">
        <v>193</v>
      </c>
      <c r="L2260" t="s">
        <v>6363</v>
      </c>
      <c r="O2260" t="s">
        <v>194</v>
      </c>
      <c r="P2260" t="b">
        <v>0</v>
      </c>
      <c r="Q2260" s="2">
        <v>42908.84820601852</v>
      </c>
      <c r="R2260" s="1"/>
      <c r="S2260" t="b">
        <v>0</v>
      </c>
      <c r="U2260" s="1"/>
      <c r="V2260" t="b">
        <v>0</v>
      </c>
      <c r="W2260" s="1">
        <v>43101</v>
      </c>
      <c r="X2260">
        <v>1</v>
      </c>
      <c r="Y2260">
        <v>2018</v>
      </c>
      <c r="Z2260" t="s">
        <v>90</v>
      </c>
      <c r="AA2260" t="s">
        <v>90</v>
      </c>
      <c r="AB2260" t="b">
        <v>0</v>
      </c>
      <c r="AC2260" t="b">
        <v>0</v>
      </c>
      <c r="AE2260" t="b">
        <v>1</v>
      </c>
      <c r="AF2260" t="b">
        <v>0</v>
      </c>
      <c r="AG2260" t="b">
        <v>0</v>
      </c>
      <c r="AH2260" t="s">
        <v>3190</v>
      </c>
      <c r="AI2260" t="b">
        <v>0</v>
      </c>
      <c r="AK2260" t="b">
        <v>0</v>
      </c>
      <c r="AL2260" s="1"/>
      <c r="AM2260" t="s">
        <v>162</v>
      </c>
      <c r="AN2260" s="2">
        <v>44296.959062499998</v>
      </c>
      <c r="AP2260" s="2">
        <v>43174.743657407409</v>
      </c>
      <c r="AQ2260" s="1"/>
      <c r="AS2260" t="b">
        <v>0</v>
      </c>
      <c r="AU2260" t="s">
        <v>346</v>
      </c>
      <c r="AV2260" t="s">
        <v>248</v>
      </c>
      <c r="BB2260" t="s">
        <v>6364</v>
      </c>
      <c r="BD2260" t="b">
        <v>0</v>
      </c>
      <c r="BH2260" t="s">
        <v>260</v>
      </c>
      <c r="BI2260" t="s">
        <v>200</v>
      </c>
      <c r="BJ2260" t="s">
        <v>250</v>
      </c>
      <c r="BN2260" t="s">
        <v>203</v>
      </c>
      <c r="BQ2260" t="s">
        <v>204</v>
      </c>
      <c r="BR2260" t="b">
        <v>0</v>
      </c>
      <c r="BT2260" t="b">
        <v>0</v>
      </c>
      <c r="BW2260" t="s">
        <v>97</v>
      </c>
      <c r="BX2260" t="b">
        <v>0</v>
      </c>
      <c r="BY2260" s="2">
        <v>44376.857569444444</v>
      </c>
      <c r="CB2260" t="b">
        <v>0</v>
      </c>
      <c r="CC2260" t="b">
        <v>0</v>
      </c>
      <c r="CF2260">
        <v>57394</v>
      </c>
      <c r="CH2260">
        <v>0</v>
      </c>
      <c r="CI2260">
        <v>0</v>
      </c>
      <c r="CJ2260">
        <v>0</v>
      </c>
      <c r="CK2260">
        <f>YEAR(tbl_Opportunity[[#This Row],[Close Date]])</f>
        <v>2018</v>
      </c>
    </row>
    <row r="2261" spans="1:89">
      <c r="A2261" t="s">
        <v>1081</v>
      </c>
      <c r="B2261" t="b">
        <v>0</v>
      </c>
      <c r="D2261" t="b">
        <v>0</v>
      </c>
      <c r="E2261" t="s">
        <v>1221</v>
      </c>
      <c r="H2261" s="1">
        <v>43157</v>
      </c>
      <c r="I2261" t="b">
        <v>1</v>
      </c>
      <c r="J2261" t="s">
        <v>105</v>
      </c>
      <c r="L2261" t="s">
        <v>6365</v>
      </c>
      <c r="O2261" t="s">
        <v>194</v>
      </c>
      <c r="P2261" t="b">
        <v>0</v>
      </c>
      <c r="Q2261" s="2">
        <v>43017.759097222224</v>
      </c>
      <c r="R2261" s="1"/>
      <c r="S2261" t="b">
        <v>0</v>
      </c>
      <c r="U2261" s="1"/>
      <c r="V2261" t="b">
        <v>0</v>
      </c>
      <c r="W2261" s="1">
        <v>43101</v>
      </c>
      <c r="X2261">
        <v>1</v>
      </c>
      <c r="Y2261">
        <v>2018</v>
      </c>
      <c r="Z2261" t="s">
        <v>90</v>
      </c>
      <c r="AA2261" t="s">
        <v>90</v>
      </c>
      <c r="AB2261" t="b">
        <v>0</v>
      </c>
      <c r="AC2261" t="b">
        <v>0</v>
      </c>
      <c r="AE2261" t="b">
        <v>1</v>
      </c>
      <c r="AF2261" t="b">
        <v>0</v>
      </c>
      <c r="AG2261" t="b">
        <v>0</v>
      </c>
      <c r="AH2261" t="s">
        <v>3190</v>
      </c>
      <c r="AI2261" t="b">
        <v>0</v>
      </c>
      <c r="AK2261" t="b">
        <v>0</v>
      </c>
      <c r="AL2261" s="1"/>
      <c r="AM2261" t="s">
        <v>162</v>
      </c>
      <c r="AN2261" s="2">
        <v>44297.856377314813</v>
      </c>
      <c r="AP2261" s="2">
        <v>43174.756145833337</v>
      </c>
      <c r="AQ2261" s="1"/>
      <c r="AS2261" t="b">
        <v>0</v>
      </c>
      <c r="AU2261" t="s">
        <v>316</v>
      </c>
      <c r="AV2261" t="s">
        <v>176</v>
      </c>
      <c r="BB2261" t="s">
        <v>6366</v>
      </c>
      <c r="BD2261" t="b">
        <v>0</v>
      </c>
      <c r="BH2261" t="s">
        <v>260</v>
      </c>
      <c r="BI2261" t="s">
        <v>200</v>
      </c>
      <c r="BJ2261" t="s">
        <v>196</v>
      </c>
      <c r="BN2261" t="s">
        <v>203</v>
      </c>
      <c r="BQ2261" t="s">
        <v>204</v>
      </c>
      <c r="BR2261" t="b">
        <v>0</v>
      </c>
      <c r="BT2261" t="b">
        <v>0</v>
      </c>
      <c r="BW2261" t="s">
        <v>97</v>
      </c>
      <c r="BX2261" t="b">
        <v>0</v>
      </c>
      <c r="BY2261" s="2">
        <v>44376.857569444444</v>
      </c>
      <c r="CB2261" t="b">
        <v>0</v>
      </c>
      <c r="CC2261" t="b">
        <v>0</v>
      </c>
      <c r="CF2261">
        <v>61450</v>
      </c>
      <c r="CH2261">
        <v>0</v>
      </c>
      <c r="CI2261">
        <v>0</v>
      </c>
      <c r="CJ2261">
        <v>0</v>
      </c>
      <c r="CK2261">
        <f>YEAR(tbl_Opportunity[[#This Row],[Close Date]])</f>
        <v>2018</v>
      </c>
    </row>
    <row r="2262" spans="1:89">
      <c r="A2262" t="s">
        <v>328</v>
      </c>
      <c r="B2262" t="b">
        <v>0</v>
      </c>
      <c r="D2262" t="b">
        <v>0</v>
      </c>
      <c r="H2262" s="1">
        <v>43175</v>
      </c>
      <c r="I2262" t="b">
        <v>1</v>
      </c>
      <c r="J2262" t="s">
        <v>111</v>
      </c>
      <c r="L2262" t="s">
        <v>6367</v>
      </c>
      <c r="O2262" t="s">
        <v>2137</v>
      </c>
      <c r="P2262" t="b">
        <v>0</v>
      </c>
      <c r="Q2262" s="2">
        <v>42968.542256944442</v>
      </c>
      <c r="R2262" s="1"/>
      <c r="S2262" t="b">
        <v>0</v>
      </c>
      <c r="U2262" s="1"/>
      <c r="V2262" t="b">
        <v>0</v>
      </c>
      <c r="W2262" s="1">
        <v>43101</v>
      </c>
      <c r="X2262">
        <v>1</v>
      </c>
      <c r="Y2262">
        <v>2018</v>
      </c>
      <c r="Z2262" t="s">
        <v>90</v>
      </c>
      <c r="AA2262" t="s">
        <v>90</v>
      </c>
      <c r="AB2262" t="b">
        <v>0</v>
      </c>
      <c r="AC2262" t="b">
        <v>0</v>
      </c>
      <c r="AE2262" t="b">
        <v>1</v>
      </c>
      <c r="AF2262" t="b">
        <v>0</v>
      </c>
      <c r="AG2262" t="b">
        <v>0</v>
      </c>
      <c r="AH2262" t="s">
        <v>4366</v>
      </c>
      <c r="AI2262" t="b">
        <v>0</v>
      </c>
      <c r="AK2262" t="b">
        <v>0</v>
      </c>
      <c r="AL2262" s="1"/>
      <c r="AM2262" t="s">
        <v>162</v>
      </c>
      <c r="AN2262" s="2">
        <v>44297.835520833331</v>
      </c>
      <c r="AP2262" s="2">
        <v>43175.733831018515</v>
      </c>
      <c r="AQ2262" s="1"/>
      <c r="AS2262" t="b">
        <v>0</v>
      </c>
      <c r="AU2262" t="s">
        <v>216</v>
      </c>
      <c r="AV2262" t="s">
        <v>105</v>
      </c>
      <c r="BB2262" t="s">
        <v>6368</v>
      </c>
      <c r="BD2262" t="b">
        <v>0</v>
      </c>
      <c r="BH2262" t="s">
        <v>260</v>
      </c>
      <c r="BI2262" t="s">
        <v>200</v>
      </c>
      <c r="BJ2262" t="s">
        <v>216</v>
      </c>
      <c r="BM2262" t="s">
        <v>291</v>
      </c>
      <c r="BN2262" t="s">
        <v>203</v>
      </c>
      <c r="BQ2262" t="s">
        <v>204</v>
      </c>
      <c r="BR2262" t="b">
        <v>0</v>
      </c>
      <c r="BT2262" t="b">
        <v>0</v>
      </c>
      <c r="BW2262" t="s">
        <v>97</v>
      </c>
      <c r="BX2262" t="b">
        <v>0</v>
      </c>
      <c r="BY2262" s="2">
        <v>44376.857569444444</v>
      </c>
      <c r="CB2262" t="b">
        <v>0</v>
      </c>
      <c r="CC2262" t="b">
        <v>0</v>
      </c>
      <c r="CF2262">
        <v>3350</v>
      </c>
      <c r="CH2262">
        <v>0</v>
      </c>
      <c r="CI2262">
        <v>0</v>
      </c>
      <c r="CJ2262">
        <v>0</v>
      </c>
      <c r="CK2262">
        <f>YEAR(tbl_Opportunity[[#This Row],[Close Date]])</f>
        <v>2018</v>
      </c>
    </row>
    <row r="2263" spans="1:89">
      <c r="A2263" t="s">
        <v>1033</v>
      </c>
      <c r="B2263" t="b">
        <v>0</v>
      </c>
      <c r="D2263" t="b">
        <v>0</v>
      </c>
      <c r="H2263" s="1">
        <v>43915</v>
      </c>
      <c r="I2263" t="b">
        <v>1</v>
      </c>
      <c r="J2263" t="s">
        <v>111</v>
      </c>
      <c r="L2263" t="s">
        <v>6369</v>
      </c>
      <c r="O2263" t="s">
        <v>272</v>
      </c>
      <c r="P2263" t="b">
        <v>0</v>
      </c>
      <c r="Q2263" s="2">
        <v>43875.603402777779</v>
      </c>
      <c r="R2263" s="1"/>
      <c r="S2263" t="b">
        <v>0</v>
      </c>
      <c r="U2263" s="1"/>
      <c r="V2263" t="b">
        <v>0</v>
      </c>
      <c r="W2263" s="1">
        <v>43831</v>
      </c>
      <c r="X2263">
        <v>1</v>
      </c>
      <c r="Y2263">
        <v>2020</v>
      </c>
      <c r="Z2263" t="s">
        <v>90</v>
      </c>
      <c r="AA2263" t="s">
        <v>90</v>
      </c>
      <c r="AB2263" t="b">
        <v>0</v>
      </c>
      <c r="AC2263" t="b">
        <v>0</v>
      </c>
      <c r="AE2263" t="b">
        <v>1</v>
      </c>
      <c r="AF2263" t="b">
        <v>0</v>
      </c>
      <c r="AG2263" t="b">
        <v>0</v>
      </c>
      <c r="AI2263" t="b">
        <v>0</v>
      </c>
      <c r="AK2263" t="b">
        <v>0</v>
      </c>
      <c r="AL2263" s="1">
        <v>43875</v>
      </c>
      <c r="AM2263" t="s">
        <v>162</v>
      </c>
      <c r="AN2263" s="2">
        <v>44296.959062499998</v>
      </c>
      <c r="AP2263" s="2">
        <v>43892.860312500001</v>
      </c>
      <c r="AQ2263" s="1"/>
      <c r="AS2263" t="b">
        <v>0</v>
      </c>
      <c r="AV2263" t="s">
        <v>93</v>
      </c>
      <c r="BB2263" t="s">
        <v>6370</v>
      </c>
      <c r="BD2263" t="b">
        <v>0</v>
      </c>
      <c r="BH2263" t="s">
        <v>272</v>
      </c>
      <c r="BI2263" t="s">
        <v>1243</v>
      </c>
      <c r="BL2263" t="s">
        <v>6369</v>
      </c>
      <c r="BM2263" t="s">
        <v>291</v>
      </c>
      <c r="BN2263" t="s">
        <v>203</v>
      </c>
      <c r="BQ2263" t="s">
        <v>204</v>
      </c>
      <c r="BR2263" t="b">
        <v>0</v>
      </c>
      <c r="BT2263" t="b">
        <v>0</v>
      </c>
      <c r="BW2263" t="s">
        <v>97</v>
      </c>
      <c r="BX2263" t="b">
        <v>0</v>
      </c>
      <c r="BY2263" s="2">
        <v>44376.857581018521</v>
      </c>
      <c r="CB2263" t="b">
        <v>0</v>
      </c>
      <c r="CC2263" t="b">
        <v>0</v>
      </c>
      <c r="CF2263">
        <v>8785</v>
      </c>
      <c r="CH2263">
        <v>0</v>
      </c>
      <c r="CI2263">
        <v>0</v>
      </c>
      <c r="CJ2263">
        <v>0</v>
      </c>
      <c r="CK2263">
        <f>YEAR(tbl_Opportunity[[#This Row],[Close Date]])</f>
        <v>2020</v>
      </c>
    </row>
    <row r="2264" spans="1:89">
      <c r="A2264" t="s">
        <v>303</v>
      </c>
      <c r="B2264" t="b">
        <v>0</v>
      </c>
      <c r="D2264" t="b">
        <v>0</v>
      </c>
      <c r="E2264" t="s">
        <v>6371</v>
      </c>
      <c r="H2264" s="1">
        <v>44259</v>
      </c>
      <c r="I2264" t="b">
        <v>1</v>
      </c>
      <c r="J2264" t="s">
        <v>111</v>
      </c>
      <c r="O2264" t="s">
        <v>272</v>
      </c>
      <c r="P2264" t="b">
        <v>0</v>
      </c>
      <c r="Q2264" s="2">
        <v>44231.746053240742</v>
      </c>
      <c r="R2264" s="1"/>
      <c r="S2264" t="b">
        <v>0</v>
      </c>
      <c r="U2264" s="1"/>
      <c r="V2264" t="b">
        <v>0</v>
      </c>
      <c r="W2264" s="1">
        <v>44197</v>
      </c>
      <c r="X2264">
        <v>1</v>
      </c>
      <c r="Y2264">
        <v>2021</v>
      </c>
      <c r="Z2264" t="s">
        <v>90</v>
      </c>
      <c r="AA2264" t="s">
        <v>90</v>
      </c>
      <c r="AB2264" t="b">
        <v>0</v>
      </c>
      <c r="AC2264" t="b">
        <v>0</v>
      </c>
      <c r="AE2264" t="b">
        <v>1</v>
      </c>
      <c r="AF2264" t="b">
        <v>0</v>
      </c>
      <c r="AG2264" t="b">
        <v>0</v>
      </c>
      <c r="AH2264" t="s">
        <v>4366</v>
      </c>
      <c r="AI2264" t="b">
        <v>0</v>
      </c>
      <c r="AK2264" t="b">
        <v>0</v>
      </c>
      <c r="AL2264" s="1">
        <v>44238</v>
      </c>
      <c r="AM2264" t="s">
        <v>162</v>
      </c>
      <c r="AN2264" s="2">
        <v>44296.959062499998</v>
      </c>
      <c r="AP2264" s="2">
        <v>44238.604629629626</v>
      </c>
      <c r="AQ2264" s="1"/>
      <c r="AS2264" t="b">
        <v>0</v>
      </c>
      <c r="AV2264" t="s">
        <v>105</v>
      </c>
      <c r="BB2264" t="s">
        <v>6372</v>
      </c>
      <c r="BD2264" t="b">
        <v>0</v>
      </c>
      <c r="BH2264" t="s">
        <v>272</v>
      </c>
      <c r="BI2264" t="s">
        <v>1072</v>
      </c>
      <c r="BL2264" t="s">
        <v>305</v>
      </c>
      <c r="BM2264" t="s">
        <v>291</v>
      </c>
      <c r="BN2264" t="s">
        <v>203</v>
      </c>
      <c r="BQ2264" t="s">
        <v>204</v>
      </c>
      <c r="BR2264" t="b">
        <v>0</v>
      </c>
      <c r="BT2264" t="b">
        <v>0</v>
      </c>
      <c r="BW2264" t="s">
        <v>97</v>
      </c>
      <c r="BX2264" t="b">
        <v>0</v>
      </c>
      <c r="BY2264" s="2">
        <v>44376.857581018521</v>
      </c>
      <c r="CB2264" t="b">
        <v>0</v>
      </c>
      <c r="CC2264" t="b">
        <v>0</v>
      </c>
      <c r="CF2264">
        <v>5970</v>
      </c>
      <c r="CH2264">
        <v>0</v>
      </c>
      <c r="CI2264">
        <v>0</v>
      </c>
      <c r="CJ2264">
        <v>0</v>
      </c>
      <c r="CK2264">
        <f>YEAR(tbl_Opportunity[[#This Row],[Close Date]])</f>
        <v>2021</v>
      </c>
    </row>
    <row r="2265" spans="1:89">
      <c r="A2265" t="s">
        <v>6373</v>
      </c>
      <c r="B2265" t="b">
        <v>0</v>
      </c>
      <c r="D2265" t="b">
        <v>0</v>
      </c>
      <c r="H2265" s="1">
        <v>44232</v>
      </c>
      <c r="I2265" t="b">
        <v>1</v>
      </c>
      <c r="J2265" t="s">
        <v>111</v>
      </c>
      <c r="L2265" t="s">
        <v>6374</v>
      </c>
      <c r="O2265" t="s">
        <v>272</v>
      </c>
      <c r="P2265" t="b">
        <v>0</v>
      </c>
      <c r="Q2265" s="2">
        <v>44232.677673611113</v>
      </c>
      <c r="R2265" s="1"/>
      <c r="S2265" t="b">
        <v>0</v>
      </c>
      <c r="U2265" s="1"/>
      <c r="V2265" t="b">
        <v>0</v>
      </c>
      <c r="W2265" s="1">
        <v>44197</v>
      </c>
      <c r="X2265">
        <v>1</v>
      </c>
      <c r="Y2265">
        <v>2021</v>
      </c>
      <c r="Z2265" t="s">
        <v>90</v>
      </c>
      <c r="AA2265" t="s">
        <v>90</v>
      </c>
      <c r="AB2265" t="b">
        <v>0</v>
      </c>
      <c r="AC2265" t="b">
        <v>0</v>
      </c>
      <c r="AE2265" t="b">
        <v>1</v>
      </c>
      <c r="AF2265" t="b">
        <v>0</v>
      </c>
      <c r="AG2265" t="b">
        <v>0</v>
      </c>
      <c r="AH2265" t="s">
        <v>3190</v>
      </c>
      <c r="AI2265" t="b">
        <v>0</v>
      </c>
      <c r="AK2265" t="b">
        <v>0</v>
      </c>
      <c r="AL2265" s="1"/>
      <c r="AM2265" t="s">
        <v>162</v>
      </c>
      <c r="AN2265" s="2">
        <v>44297.83829861111</v>
      </c>
      <c r="AP2265" s="2">
        <v>44235.885185185187</v>
      </c>
      <c r="AQ2265" s="1"/>
      <c r="AS2265" t="b">
        <v>0</v>
      </c>
      <c r="AV2265" t="s">
        <v>213</v>
      </c>
      <c r="BB2265" t="s">
        <v>6375</v>
      </c>
      <c r="BD2265" t="b">
        <v>0</v>
      </c>
      <c r="BH2265" t="s">
        <v>272</v>
      </c>
      <c r="BI2265" t="s">
        <v>1072</v>
      </c>
      <c r="BL2265" t="s">
        <v>6374</v>
      </c>
      <c r="BM2265" t="s">
        <v>291</v>
      </c>
      <c r="BN2265" t="s">
        <v>203</v>
      </c>
      <c r="BQ2265" t="s">
        <v>204</v>
      </c>
      <c r="BR2265" t="b">
        <v>0</v>
      </c>
      <c r="BT2265" t="b">
        <v>0</v>
      </c>
      <c r="BW2265" t="s">
        <v>97</v>
      </c>
      <c r="BX2265" t="b">
        <v>0</v>
      </c>
      <c r="BY2265" s="2">
        <v>44376.857581018521</v>
      </c>
      <c r="CB2265" t="b">
        <v>0</v>
      </c>
      <c r="CC2265" t="b">
        <v>0</v>
      </c>
      <c r="CF2265">
        <v>5247</v>
      </c>
      <c r="CH2265">
        <v>0</v>
      </c>
      <c r="CI2265">
        <v>0</v>
      </c>
      <c r="CJ2265">
        <v>0</v>
      </c>
      <c r="CK2265">
        <f>YEAR(tbl_Opportunity[[#This Row],[Close Date]])</f>
        <v>2021</v>
      </c>
    </row>
    <row r="2266" spans="1:89">
      <c r="A2266" t="s">
        <v>1297</v>
      </c>
      <c r="B2266" t="b">
        <v>0</v>
      </c>
      <c r="D2266" t="b">
        <v>0</v>
      </c>
      <c r="E2266" t="s">
        <v>2947</v>
      </c>
      <c r="H2266" s="1">
        <v>44267</v>
      </c>
      <c r="I2266" t="b">
        <v>1</v>
      </c>
      <c r="J2266" t="s">
        <v>5709</v>
      </c>
      <c r="L2266" t="s">
        <v>6376</v>
      </c>
      <c r="O2266" t="s">
        <v>272</v>
      </c>
      <c r="P2266" t="b">
        <v>0</v>
      </c>
      <c r="Q2266" s="2">
        <v>44225.734895833331</v>
      </c>
      <c r="R2266" s="1"/>
      <c r="S2266" t="b">
        <v>0</v>
      </c>
      <c r="U2266" s="1"/>
      <c r="V2266" t="b">
        <v>0</v>
      </c>
      <c r="W2266" s="1">
        <v>44197</v>
      </c>
      <c r="X2266">
        <v>1</v>
      </c>
      <c r="Y2266">
        <v>2021</v>
      </c>
      <c r="Z2266" t="s">
        <v>90</v>
      </c>
      <c r="AA2266" t="s">
        <v>90</v>
      </c>
      <c r="AB2266" t="b">
        <v>0</v>
      </c>
      <c r="AC2266" t="b">
        <v>0</v>
      </c>
      <c r="AE2266" t="b">
        <v>1</v>
      </c>
      <c r="AF2266" t="b">
        <v>0</v>
      </c>
      <c r="AG2266" t="b">
        <v>0</v>
      </c>
      <c r="AH2266" t="s">
        <v>4366</v>
      </c>
      <c r="AI2266" t="b">
        <v>0</v>
      </c>
      <c r="AK2266" t="b">
        <v>0</v>
      </c>
      <c r="AL2266" s="1"/>
      <c r="AM2266" t="s">
        <v>162</v>
      </c>
      <c r="AN2266" s="2">
        <v>44296.959062499998</v>
      </c>
      <c r="AP2266" s="2">
        <v>44267.763703703706</v>
      </c>
      <c r="AQ2266" s="1"/>
      <c r="AS2266" t="b">
        <v>0</v>
      </c>
      <c r="AV2266" t="s">
        <v>2956</v>
      </c>
      <c r="BB2266" t="s">
        <v>6377</v>
      </c>
      <c r="BD2266" t="b">
        <v>0</v>
      </c>
      <c r="BH2266" t="s">
        <v>272</v>
      </c>
      <c r="BI2266" t="s">
        <v>1072</v>
      </c>
      <c r="BL2266" t="s">
        <v>6376</v>
      </c>
      <c r="BM2266" t="s">
        <v>291</v>
      </c>
      <c r="BN2266" t="s">
        <v>203</v>
      </c>
      <c r="BQ2266" t="s">
        <v>204</v>
      </c>
      <c r="BR2266" t="b">
        <v>0</v>
      </c>
      <c r="BT2266" t="b">
        <v>0</v>
      </c>
      <c r="BW2266" t="s">
        <v>97</v>
      </c>
      <c r="BX2266" t="b">
        <v>0</v>
      </c>
      <c r="BY2266" s="2">
        <v>44376.857581018521</v>
      </c>
      <c r="BZ2266" t="s">
        <v>314</v>
      </c>
      <c r="CB2266" t="b">
        <v>0</v>
      </c>
      <c r="CC2266" t="b">
        <v>0</v>
      </c>
      <c r="CF2266">
        <v>14686</v>
      </c>
      <c r="CH2266">
        <v>0</v>
      </c>
      <c r="CI2266">
        <v>0</v>
      </c>
      <c r="CJ2266">
        <v>0</v>
      </c>
      <c r="CK2266">
        <f>YEAR(tbl_Opportunity[[#This Row],[Close Date]])</f>
        <v>2021</v>
      </c>
    </row>
    <row r="2267" spans="1:89">
      <c r="A2267" t="s">
        <v>6378</v>
      </c>
      <c r="B2267" t="b">
        <v>0</v>
      </c>
      <c r="D2267" t="b">
        <v>0</v>
      </c>
      <c r="H2267" s="1">
        <v>43861</v>
      </c>
      <c r="I2267" t="b">
        <v>1</v>
      </c>
      <c r="J2267" t="s">
        <v>105</v>
      </c>
      <c r="O2267" t="s">
        <v>215</v>
      </c>
      <c r="P2267" t="b">
        <v>0</v>
      </c>
      <c r="Q2267" s="2">
        <v>43818.490833333337</v>
      </c>
      <c r="R2267" s="1"/>
      <c r="S2267" t="b">
        <v>0</v>
      </c>
      <c r="U2267" s="1"/>
      <c r="V2267" t="b">
        <v>0</v>
      </c>
      <c r="W2267" s="1">
        <v>43831</v>
      </c>
      <c r="X2267">
        <v>1</v>
      </c>
      <c r="Y2267">
        <v>2020</v>
      </c>
      <c r="Z2267" t="s">
        <v>90</v>
      </c>
      <c r="AA2267" t="s">
        <v>90</v>
      </c>
      <c r="AB2267" t="b">
        <v>0</v>
      </c>
      <c r="AC2267" t="b">
        <v>0</v>
      </c>
      <c r="AE2267" t="b">
        <v>1</v>
      </c>
      <c r="AF2267" t="b">
        <v>0</v>
      </c>
      <c r="AG2267" t="b">
        <v>0</v>
      </c>
      <c r="AH2267" t="s">
        <v>4366</v>
      </c>
      <c r="AI2267" t="b">
        <v>0</v>
      </c>
      <c r="AJ2267" t="s">
        <v>574</v>
      </c>
      <c r="AK2267" t="b">
        <v>0</v>
      </c>
      <c r="AL2267" s="1">
        <v>44085</v>
      </c>
      <c r="AM2267" t="s">
        <v>162</v>
      </c>
      <c r="AN2267" s="2">
        <v>44297.856377314813</v>
      </c>
      <c r="AP2267" s="2">
        <v>43864.717557870368</v>
      </c>
      <c r="AQ2267" s="1"/>
      <c r="AS2267" t="b">
        <v>0</v>
      </c>
      <c r="AV2267" t="s">
        <v>153</v>
      </c>
      <c r="BB2267" t="s">
        <v>6379</v>
      </c>
      <c r="BD2267" t="b">
        <v>0</v>
      </c>
      <c r="BH2267" t="s">
        <v>215</v>
      </c>
      <c r="BI2267" t="s">
        <v>4697</v>
      </c>
      <c r="BJ2267" t="s">
        <v>250</v>
      </c>
      <c r="BL2267" t="s">
        <v>6380</v>
      </c>
      <c r="BM2267" t="s">
        <v>291</v>
      </c>
      <c r="BN2267" t="s">
        <v>203</v>
      </c>
      <c r="BQ2267" t="s">
        <v>204</v>
      </c>
      <c r="BR2267" t="b">
        <v>0</v>
      </c>
      <c r="BT2267" t="b">
        <v>0</v>
      </c>
      <c r="BW2267" t="s">
        <v>97</v>
      </c>
      <c r="BX2267" t="b">
        <v>0</v>
      </c>
      <c r="BY2267" s="2">
        <v>44376.857581018521</v>
      </c>
      <c r="BZ2267" t="s">
        <v>217</v>
      </c>
      <c r="CB2267" t="b">
        <v>0</v>
      </c>
      <c r="CC2267" t="b">
        <v>0</v>
      </c>
      <c r="CF2267">
        <v>4846.05</v>
      </c>
      <c r="CH2267">
        <v>0</v>
      </c>
      <c r="CI2267">
        <v>0</v>
      </c>
      <c r="CJ2267">
        <v>0</v>
      </c>
      <c r="CK2267">
        <f>YEAR(tbl_Opportunity[[#This Row],[Close Date]])</f>
        <v>2020</v>
      </c>
    </row>
    <row r="2268" spans="1:89">
      <c r="A2268" t="s">
        <v>395</v>
      </c>
      <c r="B2268" t="b">
        <v>0</v>
      </c>
      <c r="D2268" t="b">
        <v>0</v>
      </c>
      <c r="H2268" s="1">
        <v>44270</v>
      </c>
      <c r="I2268" t="b">
        <v>1</v>
      </c>
      <c r="J2268" t="s">
        <v>111</v>
      </c>
      <c r="L2268" t="s">
        <v>6381</v>
      </c>
      <c r="O2268" t="s">
        <v>272</v>
      </c>
      <c r="P2268" t="b">
        <v>0</v>
      </c>
      <c r="Q2268" s="2">
        <v>44273.627199074072</v>
      </c>
      <c r="R2268" s="1"/>
      <c r="S2268" t="b">
        <v>0</v>
      </c>
      <c r="U2268" s="1"/>
      <c r="V2268" t="b">
        <v>0</v>
      </c>
      <c r="W2268" s="1">
        <v>44197</v>
      </c>
      <c r="X2268">
        <v>1</v>
      </c>
      <c r="Y2268">
        <v>2021</v>
      </c>
      <c r="Z2268" t="s">
        <v>90</v>
      </c>
      <c r="AA2268" t="s">
        <v>90</v>
      </c>
      <c r="AB2268" t="b">
        <v>0</v>
      </c>
      <c r="AC2268" t="b">
        <v>0</v>
      </c>
      <c r="AE2268" t="b">
        <v>1</v>
      </c>
      <c r="AF2268" t="b">
        <v>0</v>
      </c>
      <c r="AG2268" t="b">
        <v>0</v>
      </c>
      <c r="AH2268" t="s">
        <v>4366</v>
      </c>
      <c r="AI2268" t="b">
        <v>0</v>
      </c>
      <c r="AJ2268" t="s">
        <v>462</v>
      </c>
      <c r="AK2268" t="b">
        <v>0</v>
      </c>
      <c r="AL2268" s="1"/>
      <c r="AM2268" t="s">
        <v>162</v>
      </c>
      <c r="AN2268" s="2">
        <v>44296.959062499998</v>
      </c>
      <c r="AP2268" s="2">
        <v>44273.676145833335</v>
      </c>
      <c r="AQ2268" s="1"/>
      <c r="AS2268" t="b">
        <v>0</v>
      </c>
      <c r="AV2268" t="s">
        <v>105</v>
      </c>
      <c r="BB2268" t="s">
        <v>6382</v>
      </c>
      <c r="BD2268" t="b">
        <v>0</v>
      </c>
      <c r="BH2268" t="s">
        <v>272</v>
      </c>
      <c r="BI2268" t="s">
        <v>1072</v>
      </c>
      <c r="BL2268" t="s">
        <v>6381</v>
      </c>
      <c r="BM2268" t="s">
        <v>291</v>
      </c>
      <c r="BN2268" t="s">
        <v>203</v>
      </c>
      <c r="BQ2268" t="s">
        <v>204</v>
      </c>
      <c r="BR2268" t="b">
        <v>0</v>
      </c>
      <c r="BT2268" t="b">
        <v>0</v>
      </c>
      <c r="BW2268" t="s">
        <v>97</v>
      </c>
      <c r="BX2268" t="b">
        <v>0</v>
      </c>
      <c r="BY2268" s="2">
        <v>44376.857581018521</v>
      </c>
      <c r="BZ2268" t="s">
        <v>314</v>
      </c>
      <c r="CB2268" t="b">
        <v>0</v>
      </c>
      <c r="CC2268" t="b">
        <v>0</v>
      </c>
      <c r="CF2268">
        <v>6250</v>
      </c>
      <c r="CH2268">
        <v>0</v>
      </c>
      <c r="CI2268">
        <v>0</v>
      </c>
      <c r="CJ2268">
        <v>0</v>
      </c>
      <c r="CK2268">
        <f>YEAR(tbl_Opportunity[[#This Row],[Close Date]])</f>
        <v>2021</v>
      </c>
    </row>
    <row r="2269" spans="1:89">
      <c r="A2269" t="s">
        <v>5726</v>
      </c>
      <c r="B2269" t="b">
        <v>0</v>
      </c>
      <c r="D2269" t="b">
        <v>0</v>
      </c>
      <c r="H2269" s="1">
        <v>43911</v>
      </c>
      <c r="I2269" t="b">
        <v>1</v>
      </c>
      <c r="J2269" t="s">
        <v>429</v>
      </c>
      <c r="L2269" t="s">
        <v>5752</v>
      </c>
      <c r="O2269" t="s">
        <v>375</v>
      </c>
      <c r="P2269" t="b">
        <v>0</v>
      </c>
      <c r="Q2269" s="2">
        <v>43910.807627314818</v>
      </c>
      <c r="R2269" s="1"/>
      <c r="S2269" t="b">
        <v>0</v>
      </c>
      <c r="U2269" s="1"/>
      <c r="V2269" t="b">
        <v>0</v>
      </c>
      <c r="W2269" s="1">
        <v>43831</v>
      </c>
      <c r="X2269">
        <v>1</v>
      </c>
      <c r="Y2269">
        <v>2020</v>
      </c>
      <c r="Z2269" t="s">
        <v>90</v>
      </c>
      <c r="AA2269" t="s">
        <v>90</v>
      </c>
      <c r="AB2269" t="b">
        <v>0</v>
      </c>
      <c r="AC2269" t="b">
        <v>0</v>
      </c>
      <c r="AE2269" t="b">
        <v>1</v>
      </c>
      <c r="AF2269" t="b">
        <v>0</v>
      </c>
      <c r="AG2269" t="b">
        <v>0</v>
      </c>
      <c r="AH2269" t="s">
        <v>3190</v>
      </c>
      <c r="AI2269" t="b">
        <v>0</v>
      </c>
      <c r="AJ2269" t="s">
        <v>211</v>
      </c>
      <c r="AK2269" t="b">
        <v>0</v>
      </c>
      <c r="AL2269" s="1"/>
      <c r="AM2269" t="s">
        <v>162</v>
      </c>
      <c r="AN2269" s="2">
        <v>44297.85565972222</v>
      </c>
      <c r="AP2269" s="2">
        <v>43910.809583333335</v>
      </c>
      <c r="AQ2269" s="1"/>
      <c r="AS2269" t="b">
        <v>0</v>
      </c>
      <c r="AV2269" t="s">
        <v>197</v>
      </c>
      <c r="AY2269" t="s">
        <v>6383</v>
      </c>
      <c r="AZ2269" t="s">
        <v>6384</v>
      </c>
      <c r="BB2269" t="s">
        <v>6385</v>
      </c>
      <c r="BD2269" t="b">
        <v>0</v>
      </c>
      <c r="BH2269" t="s">
        <v>375</v>
      </c>
      <c r="BI2269" t="s">
        <v>1243</v>
      </c>
      <c r="BJ2269" t="s">
        <v>1205</v>
      </c>
      <c r="BL2269" t="s">
        <v>5752</v>
      </c>
      <c r="BM2269" t="s">
        <v>291</v>
      </c>
      <c r="BN2269" t="s">
        <v>203</v>
      </c>
      <c r="BQ2269" t="s">
        <v>204</v>
      </c>
      <c r="BR2269" t="b">
        <v>0</v>
      </c>
      <c r="BT2269" t="b">
        <v>0</v>
      </c>
      <c r="BW2269" t="s">
        <v>97</v>
      </c>
      <c r="BX2269" t="b">
        <v>0</v>
      </c>
      <c r="BY2269" s="2">
        <v>44376.857581018521</v>
      </c>
      <c r="BZ2269" t="s">
        <v>377</v>
      </c>
      <c r="CB2269" t="b">
        <v>0</v>
      </c>
      <c r="CC2269" t="b">
        <v>0</v>
      </c>
      <c r="CF2269">
        <v>4045</v>
      </c>
      <c r="CH2269">
        <v>0</v>
      </c>
      <c r="CI2269">
        <v>0</v>
      </c>
      <c r="CJ2269">
        <v>0</v>
      </c>
      <c r="CK2269">
        <f>YEAR(tbl_Opportunity[[#This Row],[Close Date]])</f>
        <v>2020</v>
      </c>
    </row>
    <row r="2270" spans="1:89">
      <c r="A2270" t="s">
        <v>3300</v>
      </c>
      <c r="B2270" t="b">
        <v>0</v>
      </c>
      <c r="D2270" t="b">
        <v>0</v>
      </c>
      <c r="H2270" s="1">
        <v>44246</v>
      </c>
      <c r="I2270" t="b">
        <v>1</v>
      </c>
      <c r="J2270" t="s">
        <v>111</v>
      </c>
      <c r="L2270" t="s">
        <v>6386</v>
      </c>
      <c r="O2270" t="s">
        <v>194</v>
      </c>
      <c r="P2270" t="b">
        <v>0</v>
      </c>
      <c r="Q2270" s="2">
        <v>44236.461782407408</v>
      </c>
      <c r="R2270" s="1"/>
      <c r="S2270" t="b">
        <v>0</v>
      </c>
      <c r="U2270" s="1"/>
      <c r="V2270" t="b">
        <v>0</v>
      </c>
      <c r="W2270" s="1">
        <v>44197</v>
      </c>
      <c r="X2270">
        <v>1</v>
      </c>
      <c r="Y2270">
        <v>2021</v>
      </c>
      <c r="Z2270" t="s">
        <v>90</v>
      </c>
      <c r="AA2270" t="s">
        <v>90</v>
      </c>
      <c r="AB2270" t="b">
        <v>0</v>
      </c>
      <c r="AC2270" t="b">
        <v>0</v>
      </c>
      <c r="AE2270" t="b">
        <v>1</v>
      </c>
      <c r="AF2270" t="b">
        <v>0</v>
      </c>
      <c r="AG2270" t="b">
        <v>0</v>
      </c>
      <c r="AH2270" t="s">
        <v>4366</v>
      </c>
      <c r="AI2270" t="b">
        <v>0</v>
      </c>
      <c r="AJ2270" t="s">
        <v>462</v>
      </c>
      <c r="AK2270" t="b">
        <v>0</v>
      </c>
      <c r="AL2270" s="1"/>
      <c r="AM2270" t="s">
        <v>162</v>
      </c>
      <c r="AN2270" s="2">
        <v>44297.8278587963</v>
      </c>
      <c r="AP2270" s="2">
        <v>44253.098796296297</v>
      </c>
      <c r="AQ2270" s="1"/>
      <c r="AS2270" t="b">
        <v>0</v>
      </c>
      <c r="AV2270" t="s">
        <v>153</v>
      </c>
      <c r="AY2270" t="s">
        <v>236</v>
      </c>
      <c r="AZ2270" t="s">
        <v>2814</v>
      </c>
      <c r="BB2270" t="s">
        <v>6387</v>
      </c>
      <c r="BD2270" t="b">
        <v>0</v>
      </c>
      <c r="BF2270" t="s">
        <v>4667</v>
      </c>
      <c r="BH2270" t="s">
        <v>194</v>
      </c>
      <c r="BI2270" t="s">
        <v>2055</v>
      </c>
      <c r="BJ2270" t="s">
        <v>216</v>
      </c>
      <c r="BL2270" t="s">
        <v>6386</v>
      </c>
      <c r="BM2270" t="s">
        <v>291</v>
      </c>
      <c r="BN2270" t="s">
        <v>203</v>
      </c>
      <c r="BQ2270" t="s">
        <v>204</v>
      </c>
      <c r="BR2270" t="b">
        <v>0</v>
      </c>
      <c r="BT2270" t="b">
        <v>0</v>
      </c>
      <c r="BW2270" t="s">
        <v>97</v>
      </c>
      <c r="BX2270" t="b">
        <v>0</v>
      </c>
      <c r="BY2270" s="2">
        <v>44376.857581018521</v>
      </c>
      <c r="BZ2270" t="s">
        <v>265</v>
      </c>
      <c r="CB2270" t="b">
        <v>0</v>
      </c>
      <c r="CC2270" t="b">
        <v>0</v>
      </c>
      <c r="CF2270">
        <v>2235</v>
      </c>
      <c r="CH2270">
        <v>0</v>
      </c>
      <c r="CI2270">
        <v>0</v>
      </c>
      <c r="CJ2270">
        <v>0</v>
      </c>
      <c r="CK2270">
        <f>YEAR(tbl_Opportunity[[#This Row],[Close Date]])</f>
        <v>2021</v>
      </c>
    </row>
    <row r="2271" spans="1:89">
      <c r="A2271" t="s">
        <v>423</v>
      </c>
      <c r="B2271" t="b">
        <v>0</v>
      </c>
      <c r="D2271" t="b">
        <v>0</v>
      </c>
      <c r="H2271" s="1">
        <v>44275</v>
      </c>
      <c r="I2271" t="b">
        <v>1</v>
      </c>
      <c r="J2271" t="s">
        <v>193</v>
      </c>
      <c r="L2271" t="s">
        <v>5384</v>
      </c>
      <c r="O2271" t="s">
        <v>272</v>
      </c>
      <c r="P2271" t="b">
        <v>0</v>
      </c>
      <c r="Q2271" s="2">
        <v>43994.76122685185</v>
      </c>
      <c r="R2271" s="1"/>
      <c r="S2271" t="b">
        <v>0</v>
      </c>
      <c r="U2271" s="1"/>
      <c r="V2271" t="b">
        <v>0</v>
      </c>
      <c r="W2271" s="1">
        <v>44197</v>
      </c>
      <c r="X2271">
        <v>1</v>
      </c>
      <c r="Y2271">
        <v>2021</v>
      </c>
      <c r="Z2271" t="s">
        <v>90</v>
      </c>
      <c r="AA2271" t="s">
        <v>90</v>
      </c>
      <c r="AB2271" t="b">
        <v>0</v>
      </c>
      <c r="AC2271" t="b">
        <v>0</v>
      </c>
      <c r="AE2271" t="b">
        <v>1</v>
      </c>
      <c r="AF2271" t="b">
        <v>0</v>
      </c>
      <c r="AG2271" t="b">
        <v>0</v>
      </c>
      <c r="AH2271" t="s">
        <v>4366</v>
      </c>
      <c r="AI2271" t="b">
        <v>0</v>
      </c>
      <c r="AJ2271" t="s">
        <v>462</v>
      </c>
      <c r="AK2271" t="b">
        <v>0</v>
      </c>
      <c r="AL2271" s="1">
        <v>44140</v>
      </c>
      <c r="AM2271" t="s">
        <v>162</v>
      </c>
      <c r="AN2271" s="2">
        <v>44296.959062499998</v>
      </c>
      <c r="AP2271" s="2">
        <v>44211.79247685185</v>
      </c>
      <c r="AQ2271" s="1"/>
      <c r="AS2271" t="b">
        <v>0</v>
      </c>
      <c r="AV2271" t="s">
        <v>248</v>
      </c>
      <c r="AY2271" t="s">
        <v>236</v>
      </c>
      <c r="AZ2271" t="s">
        <v>300</v>
      </c>
      <c r="BB2271" t="s">
        <v>6388</v>
      </c>
      <c r="BD2271" t="b">
        <v>0</v>
      </c>
      <c r="BH2271" t="s">
        <v>272</v>
      </c>
      <c r="BI2271" t="s">
        <v>1243</v>
      </c>
      <c r="BL2271" t="s">
        <v>5384</v>
      </c>
      <c r="BM2271" t="s">
        <v>291</v>
      </c>
      <c r="BN2271" t="s">
        <v>203</v>
      </c>
      <c r="BQ2271" t="s">
        <v>204</v>
      </c>
      <c r="BR2271" t="b">
        <v>0</v>
      </c>
      <c r="BT2271" t="b">
        <v>0</v>
      </c>
      <c r="BW2271" t="s">
        <v>97</v>
      </c>
      <c r="BX2271" t="b">
        <v>0</v>
      </c>
      <c r="BY2271" s="2">
        <v>44376.857581018521</v>
      </c>
      <c r="CB2271" t="b">
        <v>0</v>
      </c>
      <c r="CC2271" t="b">
        <v>0</v>
      </c>
      <c r="CF2271">
        <v>20425</v>
      </c>
      <c r="CH2271">
        <v>0</v>
      </c>
      <c r="CI2271">
        <v>0</v>
      </c>
      <c r="CJ2271">
        <v>0</v>
      </c>
      <c r="CK2271">
        <f>YEAR(tbl_Opportunity[[#This Row],[Close Date]])</f>
        <v>2021</v>
      </c>
    </row>
    <row r="2272" spans="1:89">
      <c r="A2272" t="s">
        <v>1220</v>
      </c>
      <c r="B2272" t="b">
        <v>0</v>
      </c>
      <c r="D2272" t="b">
        <v>0</v>
      </c>
      <c r="E2272" t="s">
        <v>2826</v>
      </c>
      <c r="H2272" s="1">
        <v>43903</v>
      </c>
      <c r="I2272" t="b">
        <v>1</v>
      </c>
      <c r="J2272" t="s">
        <v>111</v>
      </c>
      <c r="L2272" t="s">
        <v>2184</v>
      </c>
      <c r="O2272" t="s">
        <v>272</v>
      </c>
      <c r="P2272" t="b">
        <v>0</v>
      </c>
      <c r="Q2272" s="2">
        <v>43868.630208333336</v>
      </c>
      <c r="R2272" s="1"/>
      <c r="S2272" t="b">
        <v>0</v>
      </c>
      <c r="U2272" s="1"/>
      <c r="V2272" t="b">
        <v>0</v>
      </c>
      <c r="W2272" s="1">
        <v>43831</v>
      </c>
      <c r="X2272">
        <v>1</v>
      </c>
      <c r="Y2272">
        <v>2020</v>
      </c>
      <c r="Z2272" t="s">
        <v>90</v>
      </c>
      <c r="AA2272" t="s">
        <v>90</v>
      </c>
      <c r="AB2272" t="b">
        <v>0</v>
      </c>
      <c r="AC2272" t="b">
        <v>0</v>
      </c>
      <c r="AE2272" t="b">
        <v>1</v>
      </c>
      <c r="AF2272" t="b">
        <v>0</v>
      </c>
      <c r="AG2272" t="b">
        <v>0</v>
      </c>
      <c r="AI2272" t="b">
        <v>0</v>
      </c>
      <c r="AK2272" t="b">
        <v>0</v>
      </c>
      <c r="AL2272" s="1"/>
      <c r="AM2272" t="s">
        <v>162</v>
      </c>
      <c r="AN2272" s="2">
        <v>44296.959062499998</v>
      </c>
      <c r="AP2272" s="2">
        <v>43871.611493055556</v>
      </c>
      <c r="AQ2272" s="1"/>
      <c r="AS2272" t="b">
        <v>0</v>
      </c>
      <c r="AV2272" t="s">
        <v>176</v>
      </c>
      <c r="BB2272" t="s">
        <v>6389</v>
      </c>
      <c r="BD2272" t="b">
        <v>0</v>
      </c>
      <c r="BH2272" t="s">
        <v>272</v>
      </c>
      <c r="BI2272" t="s">
        <v>1243</v>
      </c>
      <c r="BL2272" t="s">
        <v>2184</v>
      </c>
      <c r="BM2272" t="s">
        <v>3069</v>
      </c>
      <c r="BN2272" t="s">
        <v>203</v>
      </c>
      <c r="BQ2272" t="s">
        <v>204</v>
      </c>
      <c r="BR2272" t="b">
        <v>0</v>
      </c>
      <c r="BT2272" t="b">
        <v>0</v>
      </c>
      <c r="BW2272" t="s">
        <v>97</v>
      </c>
      <c r="BX2272" t="b">
        <v>0</v>
      </c>
      <c r="BY2272" s="2">
        <v>44376.857581018521</v>
      </c>
      <c r="CB2272" t="b">
        <v>0</v>
      </c>
      <c r="CC2272" t="b">
        <v>0</v>
      </c>
      <c r="CF2272">
        <v>8950</v>
      </c>
      <c r="CH2272">
        <v>0</v>
      </c>
      <c r="CI2272">
        <v>0</v>
      </c>
      <c r="CJ2272">
        <v>0</v>
      </c>
      <c r="CK2272">
        <f>YEAR(tbl_Opportunity[[#This Row],[Close Date]])</f>
        <v>2020</v>
      </c>
    </row>
    <row r="2273" spans="1:89">
      <c r="A2273" t="s">
        <v>1033</v>
      </c>
      <c r="B2273" t="b">
        <v>0</v>
      </c>
      <c r="D2273" t="b">
        <v>0</v>
      </c>
      <c r="E2273" t="s">
        <v>2829</v>
      </c>
      <c r="H2273" s="1">
        <v>43903</v>
      </c>
      <c r="I2273" t="b">
        <v>1</v>
      </c>
      <c r="J2273" t="s">
        <v>111</v>
      </c>
      <c r="L2273" t="s">
        <v>5776</v>
      </c>
      <c r="O2273" t="s">
        <v>272</v>
      </c>
      <c r="P2273" t="b">
        <v>0</v>
      </c>
      <c r="Q2273" s="2">
        <v>43872.768449074072</v>
      </c>
      <c r="R2273" s="1"/>
      <c r="S2273" t="b">
        <v>0</v>
      </c>
      <c r="U2273" s="1"/>
      <c r="V2273" t="b">
        <v>0</v>
      </c>
      <c r="W2273" s="1">
        <v>43831</v>
      </c>
      <c r="X2273">
        <v>1</v>
      </c>
      <c r="Y2273">
        <v>2020</v>
      </c>
      <c r="Z2273" t="s">
        <v>90</v>
      </c>
      <c r="AA2273" t="s">
        <v>90</v>
      </c>
      <c r="AB2273" t="b">
        <v>0</v>
      </c>
      <c r="AC2273" t="b">
        <v>0</v>
      </c>
      <c r="AE2273" t="b">
        <v>1</v>
      </c>
      <c r="AF2273" t="b">
        <v>0</v>
      </c>
      <c r="AG2273" t="b">
        <v>0</v>
      </c>
      <c r="AI2273" t="b">
        <v>0</v>
      </c>
      <c r="AK2273" t="b">
        <v>0</v>
      </c>
      <c r="AL2273" s="1"/>
      <c r="AM2273" t="s">
        <v>162</v>
      </c>
      <c r="AN2273" s="2">
        <v>44296.959062499998</v>
      </c>
      <c r="AP2273" s="2">
        <v>43892.860775462963</v>
      </c>
      <c r="AQ2273" s="1"/>
      <c r="AS2273" t="b">
        <v>0</v>
      </c>
      <c r="AV2273" t="s">
        <v>176</v>
      </c>
      <c r="BB2273" t="s">
        <v>6390</v>
      </c>
      <c r="BD2273" t="b">
        <v>0</v>
      </c>
      <c r="BH2273" t="s">
        <v>272</v>
      </c>
      <c r="BI2273" t="s">
        <v>1243</v>
      </c>
      <c r="BL2273" t="s">
        <v>5776</v>
      </c>
      <c r="BM2273" t="s">
        <v>3069</v>
      </c>
      <c r="BN2273" t="s">
        <v>203</v>
      </c>
      <c r="BQ2273" t="s">
        <v>204</v>
      </c>
      <c r="BR2273" t="b">
        <v>0</v>
      </c>
      <c r="BT2273" t="b">
        <v>0</v>
      </c>
      <c r="BW2273" t="s">
        <v>97</v>
      </c>
      <c r="BX2273" t="b">
        <v>0</v>
      </c>
      <c r="BY2273" s="2">
        <v>44376.857581018521</v>
      </c>
      <c r="CB2273" t="b">
        <v>0</v>
      </c>
      <c r="CC2273" t="b">
        <v>0</v>
      </c>
      <c r="CF2273">
        <v>8950</v>
      </c>
      <c r="CH2273">
        <v>0</v>
      </c>
      <c r="CI2273">
        <v>0</v>
      </c>
      <c r="CJ2273">
        <v>0</v>
      </c>
      <c r="CK2273">
        <f>YEAR(tbl_Opportunity[[#This Row],[Close Date]])</f>
        <v>2020</v>
      </c>
    </row>
    <row r="2274" spans="1:89">
      <c r="A2274" t="s">
        <v>1220</v>
      </c>
      <c r="B2274" t="b">
        <v>0</v>
      </c>
      <c r="D2274" t="b">
        <v>0</v>
      </c>
      <c r="E2274" t="s">
        <v>320</v>
      </c>
      <c r="H2274" s="1">
        <v>43918</v>
      </c>
      <c r="I2274" t="b">
        <v>1</v>
      </c>
      <c r="J2274" t="s">
        <v>111</v>
      </c>
      <c r="L2274" t="s">
        <v>2184</v>
      </c>
      <c r="O2274" t="s">
        <v>272</v>
      </c>
      <c r="P2274" t="b">
        <v>0</v>
      </c>
      <c r="Q2274" s="2">
        <v>43704.549895833334</v>
      </c>
      <c r="R2274" s="1"/>
      <c r="S2274" t="b">
        <v>0</v>
      </c>
      <c r="U2274" s="1"/>
      <c r="V2274" t="b">
        <v>0</v>
      </c>
      <c r="W2274" s="1">
        <v>43831</v>
      </c>
      <c r="X2274">
        <v>1</v>
      </c>
      <c r="Y2274">
        <v>2020</v>
      </c>
      <c r="Z2274" t="s">
        <v>90</v>
      </c>
      <c r="AA2274" t="s">
        <v>90</v>
      </c>
      <c r="AB2274" t="b">
        <v>0</v>
      </c>
      <c r="AC2274" t="b">
        <v>0</v>
      </c>
      <c r="AE2274" t="b">
        <v>1</v>
      </c>
      <c r="AF2274" t="b">
        <v>0</v>
      </c>
      <c r="AG2274" t="b">
        <v>0</v>
      </c>
      <c r="AI2274" t="b">
        <v>0</v>
      </c>
      <c r="AK2274" t="b">
        <v>0</v>
      </c>
      <c r="AL2274" s="1"/>
      <c r="AM2274" t="s">
        <v>162</v>
      </c>
      <c r="AN2274" s="2">
        <v>44296.959062499998</v>
      </c>
      <c r="AP2274" s="2">
        <v>43766.82267361111</v>
      </c>
      <c r="AQ2274" s="1"/>
      <c r="AS2274" t="b">
        <v>0</v>
      </c>
      <c r="AV2274" t="s">
        <v>176</v>
      </c>
      <c r="BB2274" t="s">
        <v>6391</v>
      </c>
      <c r="BD2274" t="b">
        <v>0</v>
      </c>
      <c r="BH2274" t="s">
        <v>272</v>
      </c>
      <c r="BI2274" t="s">
        <v>549</v>
      </c>
      <c r="BL2274" t="s">
        <v>2184</v>
      </c>
      <c r="BM2274" t="s">
        <v>3069</v>
      </c>
      <c r="BN2274" t="s">
        <v>203</v>
      </c>
      <c r="BQ2274" t="s">
        <v>204</v>
      </c>
      <c r="BR2274" t="b">
        <v>0</v>
      </c>
      <c r="BT2274" t="b">
        <v>0</v>
      </c>
      <c r="BW2274" t="s">
        <v>97</v>
      </c>
      <c r="BX2274" t="b">
        <v>0</v>
      </c>
      <c r="BY2274" s="2">
        <v>44376.857569444444</v>
      </c>
      <c r="CB2274" t="b">
        <v>0</v>
      </c>
      <c r="CC2274" t="b">
        <v>0</v>
      </c>
      <c r="CF2274">
        <v>7495</v>
      </c>
      <c r="CH2274">
        <v>0</v>
      </c>
      <c r="CI2274">
        <v>0</v>
      </c>
      <c r="CJ2274">
        <v>0</v>
      </c>
      <c r="CK2274">
        <f>YEAR(tbl_Opportunity[[#This Row],[Close Date]])</f>
        <v>2020</v>
      </c>
    </row>
    <row r="2275" spans="1:89">
      <c r="A2275" t="s">
        <v>2192</v>
      </c>
      <c r="B2275" t="b">
        <v>0</v>
      </c>
      <c r="D2275" t="b">
        <v>0</v>
      </c>
      <c r="E2275" t="s">
        <v>6392</v>
      </c>
      <c r="H2275" s="1">
        <v>44226</v>
      </c>
      <c r="I2275" t="b">
        <v>1</v>
      </c>
      <c r="J2275" t="s">
        <v>111</v>
      </c>
      <c r="L2275" t="s">
        <v>5395</v>
      </c>
      <c r="O2275" t="s">
        <v>272</v>
      </c>
      <c r="P2275" t="b">
        <v>0</v>
      </c>
      <c r="Q2275" s="2">
        <v>44201.752847222226</v>
      </c>
      <c r="R2275" s="1"/>
      <c r="S2275" t="b">
        <v>0</v>
      </c>
      <c r="U2275" s="1"/>
      <c r="V2275" t="b">
        <v>0</v>
      </c>
      <c r="W2275" s="1">
        <v>44197</v>
      </c>
      <c r="X2275">
        <v>1</v>
      </c>
      <c r="Y2275">
        <v>2021</v>
      </c>
      <c r="Z2275" t="s">
        <v>90</v>
      </c>
      <c r="AA2275" t="s">
        <v>90</v>
      </c>
      <c r="AB2275" t="b">
        <v>0</v>
      </c>
      <c r="AC2275" t="b">
        <v>0</v>
      </c>
      <c r="AE2275" t="b">
        <v>1</v>
      </c>
      <c r="AF2275" t="b">
        <v>0</v>
      </c>
      <c r="AG2275" t="b">
        <v>0</v>
      </c>
      <c r="AH2275" t="s">
        <v>3190</v>
      </c>
      <c r="AI2275" t="b">
        <v>0</v>
      </c>
      <c r="AK2275" t="b">
        <v>0</v>
      </c>
      <c r="AL2275" s="1">
        <v>44222</v>
      </c>
      <c r="AM2275" t="s">
        <v>162</v>
      </c>
      <c r="AN2275" s="2">
        <v>44296.959062499998</v>
      </c>
      <c r="AP2275" s="2">
        <v>44222.728113425925</v>
      </c>
      <c r="AQ2275" s="1"/>
      <c r="AS2275" t="b">
        <v>0</v>
      </c>
      <c r="AV2275" t="s">
        <v>93</v>
      </c>
      <c r="BB2275" t="s">
        <v>6393</v>
      </c>
      <c r="BD2275" t="b">
        <v>0</v>
      </c>
      <c r="BH2275" t="s">
        <v>272</v>
      </c>
      <c r="BI2275" t="s">
        <v>1243</v>
      </c>
      <c r="BL2275" t="s">
        <v>5395</v>
      </c>
      <c r="BM2275" t="s">
        <v>3069</v>
      </c>
      <c r="BN2275" t="s">
        <v>203</v>
      </c>
      <c r="BQ2275" t="s">
        <v>204</v>
      </c>
      <c r="BR2275" t="b">
        <v>0</v>
      </c>
      <c r="BT2275" t="b">
        <v>0</v>
      </c>
      <c r="BW2275" t="s">
        <v>97</v>
      </c>
      <c r="BX2275" t="b">
        <v>0</v>
      </c>
      <c r="BY2275" s="2">
        <v>44376.857581018521</v>
      </c>
      <c r="CB2275" t="b">
        <v>0</v>
      </c>
      <c r="CC2275" t="b">
        <v>0</v>
      </c>
      <c r="CF2275">
        <v>8950</v>
      </c>
      <c r="CH2275">
        <v>0</v>
      </c>
      <c r="CI2275">
        <v>0</v>
      </c>
      <c r="CJ2275">
        <v>0</v>
      </c>
      <c r="CK2275">
        <f>YEAR(tbl_Opportunity[[#This Row],[Close Date]])</f>
        <v>2021</v>
      </c>
    </row>
    <row r="2276" spans="1:89">
      <c r="A2276" t="s">
        <v>328</v>
      </c>
      <c r="B2276" t="b">
        <v>0</v>
      </c>
      <c r="D2276" t="b">
        <v>0</v>
      </c>
      <c r="H2276" s="1">
        <v>44247</v>
      </c>
      <c r="I2276" t="b">
        <v>1</v>
      </c>
      <c r="J2276" t="s">
        <v>111</v>
      </c>
      <c r="L2276" t="s">
        <v>6394</v>
      </c>
      <c r="O2276" t="s">
        <v>272</v>
      </c>
      <c r="P2276" t="b">
        <v>0</v>
      </c>
      <c r="Q2276" s="2">
        <v>44216.740289351852</v>
      </c>
      <c r="R2276" s="1"/>
      <c r="S2276" t="b">
        <v>0</v>
      </c>
      <c r="U2276" s="1"/>
      <c r="V2276" t="b">
        <v>0</v>
      </c>
      <c r="W2276" s="1">
        <v>44197</v>
      </c>
      <c r="X2276">
        <v>1</v>
      </c>
      <c r="Y2276">
        <v>2021</v>
      </c>
      <c r="Z2276" t="s">
        <v>90</v>
      </c>
      <c r="AA2276" t="s">
        <v>90</v>
      </c>
      <c r="AB2276" t="b">
        <v>0</v>
      </c>
      <c r="AC2276" t="b">
        <v>0</v>
      </c>
      <c r="AE2276" t="b">
        <v>1</v>
      </c>
      <c r="AF2276" t="b">
        <v>0</v>
      </c>
      <c r="AG2276" t="b">
        <v>0</v>
      </c>
      <c r="AH2276" t="s">
        <v>4366</v>
      </c>
      <c r="AI2276" t="b">
        <v>0</v>
      </c>
      <c r="AK2276" t="b">
        <v>0</v>
      </c>
      <c r="AL2276" s="1">
        <v>44230</v>
      </c>
      <c r="AM2276" t="s">
        <v>162</v>
      </c>
      <c r="AN2276" s="2">
        <v>44297.83829861111</v>
      </c>
      <c r="AP2276" s="2">
        <v>44231.909618055557</v>
      </c>
      <c r="AQ2276" s="1"/>
      <c r="AS2276" t="b">
        <v>0</v>
      </c>
      <c r="AV2276" t="s">
        <v>213</v>
      </c>
      <c r="BB2276" t="s">
        <v>6395</v>
      </c>
      <c r="BD2276" t="b">
        <v>0</v>
      </c>
      <c r="BH2276" t="s">
        <v>272</v>
      </c>
      <c r="BI2276" t="s">
        <v>1072</v>
      </c>
      <c r="BL2276" t="s">
        <v>6394</v>
      </c>
      <c r="BM2276" t="s">
        <v>3069</v>
      </c>
      <c r="BN2276" t="s">
        <v>203</v>
      </c>
      <c r="BQ2276" t="s">
        <v>204</v>
      </c>
      <c r="BR2276" t="b">
        <v>0</v>
      </c>
      <c r="BT2276" t="b">
        <v>0</v>
      </c>
      <c r="BW2276" t="s">
        <v>97</v>
      </c>
      <c r="BX2276" t="b">
        <v>0</v>
      </c>
      <c r="BY2276" s="2">
        <v>44376.857581018521</v>
      </c>
      <c r="CB2276" t="b">
        <v>0</v>
      </c>
      <c r="CC2276" t="b">
        <v>0</v>
      </c>
      <c r="CF2276">
        <v>26850</v>
      </c>
      <c r="CH2276">
        <v>0</v>
      </c>
      <c r="CI2276">
        <v>0</v>
      </c>
      <c r="CJ2276">
        <v>0</v>
      </c>
      <c r="CK2276">
        <f>YEAR(tbl_Opportunity[[#This Row],[Close Date]])</f>
        <v>2021</v>
      </c>
    </row>
    <row r="2277" spans="1:89">
      <c r="A2277" t="s">
        <v>306</v>
      </c>
      <c r="B2277" t="b">
        <v>0</v>
      </c>
      <c r="D2277" t="b">
        <v>0</v>
      </c>
      <c r="E2277" t="s">
        <v>5405</v>
      </c>
      <c r="H2277" s="1">
        <v>44281</v>
      </c>
      <c r="I2277" t="b">
        <v>1</v>
      </c>
      <c r="J2277" t="s">
        <v>111</v>
      </c>
      <c r="L2277" t="s">
        <v>5406</v>
      </c>
      <c r="O2277" t="s">
        <v>272</v>
      </c>
      <c r="P2277" t="b">
        <v>0</v>
      </c>
      <c r="Q2277" s="2">
        <v>44222.771851851852</v>
      </c>
      <c r="R2277" s="1"/>
      <c r="S2277" t="b">
        <v>0</v>
      </c>
      <c r="U2277" s="1"/>
      <c r="V2277" t="b">
        <v>0</v>
      </c>
      <c r="W2277" s="1">
        <v>44197</v>
      </c>
      <c r="X2277">
        <v>1</v>
      </c>
      <c r="Y2277">
        <v>2021</v>
      </c>
      <c r="Z2277" t="s">
        <v>90</v>
      </c>
      <c r="AA2277" t="s">
        <v>90</v>
      </c>
      <c r="AB2277" t="b">
        <v>0</v>
      </c>
      <c r="AC2277" t="b">
        <v>0</v>
      </c>
      <c r="AE2277" t="b">
        <v>1</v>
      </c>
      <c r="AF2277" t="b">
        <v>0</v>
      </c>
      <c r="AG2277" t="b">
        <v>0</v>
      </c>
      <c r="AH2277" t="s">
        <v>4366</v>
      </c>
      <c r="AI2277" t="b">
        <v>0</v>
      </c>
      <c r="AK2277" t="b">
        <v>0</v>
      </c>
      <c r="AL2277" s="1"/>
      <c r="AM2277" t="s">
        <v>162</v>
      </c>
      <c r="AN2277" s="2">
        <v>44296.959062499998</v>
      </c>
      <c r="AP2277" s="2">
        <v>44267.004050925927</v>
      </c>
      <c r="AQ2277" s="1"/>
      <c r="AS2277" t="b">
        <v>0</v>
      </c>
      <c r="AV2277" t="s">
        <v>93</v>
      </c>
      <c r="BB2277" t="s">
        <v>6396</v>
      </c>
      <c r="BD2277" t="b">
        <v>0</v>
      </c>
      <c r="BH2277" t="s">
        <v>272</v>
      </c>
      <c r="BI2277" t="s">
        <v>1072</v>
      </c>
      <c r="BL2277" t="s">
        <v>5406</v>
      </c>
      <c r="BM2277" t="s">
        <v>3069</v>
      </c>
      <c r="BN2277" t="s">
        <v>203</v>
      </c>
      <c r="BQ2277" t="s">
        <v>204</v>
      </c>
      <c r="BR2277" t="b">
        <v>0</v>
      </c>
      <c r="BT2277" t="b">
        <v>0</v>
      </c>
      <c r="BW2277" t="s">
        <v>97</v>
      </c>
      <c r="BX2277" t="b">
        <v>0</v>
      </c>
      <c r="BY2277" s="2">
        <v>44376.857581018521</v>
      </c>
      <c r="BZ2277" t="s">
        <v>314</v>
      </c>
      <c r="CB2277" t="b">
        <v>0</v>
      </c>
      <c r="CC2277" t="b">
        <v>0</v>
      </c>
      <c r="CF2277">
        <v>8950</v>
      </c>
      <c r="CH2277">
        <v>0</v>
      </c>
      <c r="CI2277">
        <v>0</v>
      </c>
      <c r="CJ2277">
        <v>0</v>
      </c>
      <c r="CK2277">
        <f>YEAR(tbl_Opportunity[[#This Row],[Close Date]])</f>
        <v>2021</v>
      </c>
    </row>
    <row r="2278" spans="1:89">
      <c r="A2278" t="s">
        <v>1587</v>
      </c>
      <c r="B2278" t="b">
        <v>0</v>
      </c>
      <c r="D2278" t="b">
        <v>0</v>
      </c>
      <c r="E2278" t="s">
        <v>2826</v>
      </c>
      <c r="H2278" s="1">
        <v>44280</v>
      </c>
      <c r="I2278" t="b">
        <v>1</v>
      </c>
      <c r="J2278" t="s">
        <v>140</v>
      </c>
      <c r="L2278" t="s">
        <v>1588</v>
      </c>
      <c r="O2278" t="s">
        <v>272</v>
      </c>
      <c r="P2278" t="b">
        <v>0</v>
      </c>
      <c r="Q2278" s="2">
        <v>44221.819467592592</v>
      </c>
      <c r="R2278" s="1"/>
      <c r="S2278" t="b">
        <v>0</v>
      </c>
      <c r="U2278" s="1"/>
      <c r="V2278" t="b">
        <v>0</v>
      </c>
      <c r="W2278" s="1">
        <v>44197</v>
      </c>
      <c r="X2278">
        <v>1</v>
      </c>
      <c r="Y2278">
        <v>2021</v>
      </c>
      <c r="Z2278" t="s">
        <v>90</v>
      </c>
      <c r="AA2278" t="s">
        <v>90</v>
      </c>
      <c r="AB2278" t="b">
        <v>0</v>
      </c>
      <c r="AC2278" t="b">
        <v>0</v>
      </c>
      <c r="AE2278" t="b">
        <v>1</v>
      </c>
      <c r="AF2278" t="b">
        <v>0</v>
      </c>
      <c r="AG2278" t="b">
        <v>0</v>
      </c>
      <c r="AH2278" t="s">
        <v>4366</v>
      </c>
      <c r="AI2278" t="b">
        <v>0</v>
      </c>
      <c r="AK2278" t="b">
        <v>0</v>
      </c>
      <c r="AL2278" s="1">
        <v>44221</v>
      </c>
      <c r="AM2278" t="s">
        <v>162</v>
      </c>
      <c r="AN2278" s="2">
        <v>44297.837673611109</v>
      </c>
      <c r="AP2278" s="2">
        <v>44221.851759259262</v>
      </c>
      <c r="AQ2278" s="1"/>
      <c r="AS2278" t="b">
        <v>0</v>
      </c>
      <c r="AV2278" t="s">
        <v>213</v>
      </c>
      <c r="BB2278" t="s">
        <v>6397</v>
      </c>
      <c r="BD2278" t="b">
        <v>0</v>
      </c>
      <c r="BH2278" t="s">
        <v>272</v>
      </c>
      <c r="BI2278" t="s">
        <v>1072</v>
      </c>
      <c r="BL2278" t="s">
        <v>1588</v>
      </c>
      <c r="BM2278" t="s">
        <v>3069</v>
      </c>
      <c r="BN2278" t="s">
        <v>203</v>
      </c>
      <c r="BQ2278" t="s">
        <v>204</v>
      </c>
      <c r="BR2278" t="b">
        <v>0</v>
      </c>
      <c r="BT2278" t="b">
        <v>0</v>
      </c>
      <c r="BW2278" t="s">
        <v>97</v>
      </c>
      <c r="BX2278" t="b">
        <v>0</v>
      </c>
      <c r="BY2278" s="2">
        <v>44376.857581018521</v>
      </c>
      <c r="CB2278" t="b">
        <v>0</v>
      </c>
      <c r="CC2278" t="b">
        <v>0</v>
      </c>
      <c r="CF2278">
        <v>8950</v>
      </c>
      <c r="CH2278">
        <v>0</v>
      </c>
      <c r="CI2278">
        <v>0</v>
      </c>
      <c r="CJ2278">
        <v>0</v>
      </c>
      <c r="CK2278">
        <f>YEAR(tbl_Opportunity[[#This Row],[Close Date]])</f>
        <v>2021</v>
      </c>
    </row>
    <row r="2279" spans="1:89">
      <c r="A2279" t="s">
        <v>1297</v>
      </c>
      <c r="B2279" t="b">
        <v>0</v>
      </c>
      <c r="D2279" t="b">
        <v>0</v>
      </c>
      <c r="E2279" t="s">
        <v>2947</v>
      </c>
      <c r="H2279" s="1">
        <v>44270</v>
      </c>
      <c r="I2279" t="b">
        <v>1</v>
      </c>
      <c r="J2279" t="s">
        <v>140</v>
      </c>
      <c r="L2279" t="s">
        <v>6376</v>
      </c>
      <c r="O2279" t="s">
        <v>272</v>
      </c>
      <c r="P2279" t="b">
        <v>0</v>
      </c>
      <c r="Q2279" s="2">
        <v>44224.587951388887</v>
      </c>
      <c r="R2279" s="1"/>
      <c r="S2279" t="b">
        <v>0</v>
      </c>
      <c r="U2279" s="1"/>
      <c r="V2279" t="b">
        <v>0</v>
      </c>
      <c r="W2279" s="1">
        <v>44197</v>
      </c>
      <c r="X2279">
        <v>1</v>
      </c>
      <c r="Y2279">
        <v>2021</v>
      </c>
      <c r="Z2279" t="s">
        <v>90</v>
      </c>
      <c r="AA2279" t="s">
        <v>90</v>
      </c>
      <c r="AB2279" t="b">
        <v>0</v>
      </c>
      <c r="AC2279" t="b">
        <v>0</v>
      </c>
      <c r="AE2279" t="b">
        <v>1</v>
      </c>
      <c r="AF2279" t="b">
        <v>0</v>
      </c>
      <c r="AG2279" t="b">
        <v>0</v>
      </c>
      <c r="AH2279" t="s">
        <v>3190</v>
      </c>
      <c r="AI2279" t="b">
        <v>0</v>
      </c>
      <c r="AK2279" t="b">
        <v>0</v>
      </c>
      <c r="AL2279" s="1">
        <v>44224</v>
      </c>
      <c r="AM2279" t="s">
        <v>162</v>
      </c>
      <c r="AN2279" s="2">
        <v>44296.959062499998</v>
      </c>
      <c r="AP2279" s="2">
        <v>44239.049386574072</v>
      </c>
      <c r="AQ2279" s="1"/>
      <c r="AS2279" t="b">
        <v>0</v>
      </c>
      <c r="AV2279" t="s">
        <v>2956</v>
      </c>
      <c r="BB2279" t="s">
        <v>6398</v>
      </c>
      <c r="BD2279" t="b">
        <v>0</v>
      </c>
      <c r="BH2279" t="s">
        <v>272</v>
      </c>
      <c r="BI2279" t="s">
        <v>1072</v>
      </c>
      <c r="BL2279" t="s">
        <v>6376</v>
      </c>
      <c r="BM2279" t="s">
        <v>3069</v>
      </c>
      <c r="BN2279" t="s">
        <v>203</v>
      </c>
      <c r="BQ2279" t="s">
        <v>204</v>
      </c>
      <c r="BR2279" t="b">
        <v>0</v>
      </c>
      <c r="BT2279" t="b">
        <v>0</v>
      </c>
      <c r="BW2279" t="s">
        <v>97</v>
      </c>
      <c r="BX2279" t="b">
        <v>0</v>
      </c>
      <c r="BY2279" s="2">
        <v>44376.857581018521</v>
      </c>
      <c r="CB2279" t="b">
        <v>0</v>
      </c>
      <c r="CC2279" t="b">
        <v>0</v>
      </c>
      <c r="CF2279">
        <v>13950</v>
      </c>
      <c r="CH2279">
        <v>0</v>
      </c>
      <c r="CI2279">
        <v>0</v>
      </c>
      <c r="CJ2279">
        <v>0</v>
      </c>
      <c r="CK2279">
        <f>YEAR(tbl_Opportunity[[#This Row],[Close Date]])</f>
        <v>2021</v>
      </c>
    </row>
    <row r="2280" spans="1:89">
      <c r="A2280" t="s">
        <v>2219</v>
      </c>
      <c r="B2280" t="b">
        <v>0</v>
      </c>
      <c r="D2280" t="b">
        <v>0</v>
      </c>
      <c r="E2280" t="s">
        <v>6399</v>
      </c>
      <c r="H2280" s="1">
        <v>44283</v>
      </c>
      <c r="I2280" t="b">
        <v>1</v>
      </c>
      <c r="J2280" t="s">
        <v>140</v>
      </c>
      <c r="L2280" t="s">
        <v>6400</v>
      </c>
      <c r="O2280" t="s">
        <v>272</v>
      </c>
      <c r="P2280" t="b">
        <v>0</v>
      </c>
      <c r="Q2280" s="2">
        <v>44104.603252314817</v>
      </c>
      <c r="R2280" s="1"/>
      <c r="S2280" t="b">
        <v>0</v>
      </c>
      <c r="U2280" s="1"/>
      <c r="V2280" t="b">
        <v>0</v>
      </c>
      <c r="W2280" s="1">
        <v>44197</v>
      </c>
      <c r="X2280">
        <v>1</v>
      </c>
      <c r="Y2280">
        <v>2021</v>
      </c>
      <c r="Z2280" t="s">
        <v>90</v>
      </c>
      <c r="AA2280" t="s">
        <v>90</v>
      </c>
      <c r="AB2280" t="b">
        <v>0</v>
      </c>
      <c r="AC2280" t="b">
        <v>0</v>
      </c>
      <c r="AE2280" t="b">
        <v>1</v>
      </c>
      <c r="AF2280" t="b">
        <v>0</v>
      </c>
      <c r="AG2280" t="b">
        <v>0</v>
      </c>
      <c r="AH2280" t="s">
        <v>4366</v>
      </c>
      <c r="AI2280" t="b">
        <v>0</v>
      </c>
      <c r="AK2280" t="b">
        <v>0</v>
      </c>
      <c r="AL2280" s="1">
        <v>44278</v>
      </c>
      <c r="AM2280" t="s">
        <v>162</v>
      </c>
      <c r="AN2280" s="2">
        <v>44296.959062499998</v>
      </c>
      <c r="AP2280" s="2">
        <v>44279.74795138889</v>
      </c>
      <c r="AQ2280" s="1"/>
      <c r="AS2280" t="b">
        <v>0</v>
      </c>
      <c r="AV2280" t="s">
        <v>2870</v>
      </c>
      <c r="BB2280" t="s">
        <v>6401</v>
      </c>
      <c r="BD2280" t="b">
        <v>0</v>
      </c>
      <c r="BH2280" t="s">
        <v>272</v>
      </c>
      <c r="BI2280" t="s">
        <v>1243</v>
      </c>
      <c r="BL2280" t="s">
        <v>6400</v>
      </c>
      <c r="BM2280" t="s">
        <v>3069</v>
      </c>
      <c r="BN2280" t="s">
        <v>203</v>
      </c>
      <c r="BQ2280" t="s">
        <v>204</v>
      </c>
      <c r="BR2280" t="b">
        <v>0</v>
      </c>
      <c r="BT2280" t="b">
        <v>0</v>
      </c>
      <c r="BW2280" t="s">
        <v>97</v>
      </c>
      <c r="BX2280" t="b">
        <v>0</v>
      </c>
      <c r="BY2280" s="2">
        <v>44376.857581018521</v>
      </c>
      <c r="BZ2280" t="s">
        <v>314</v>
      </c>
      <c r="CB2280" t="b">
        <v>0</v>
      </c>
      <c r="CC2280" t="b">
        <v>0</v>
      </c>
      <c r="CF2280">
        <v>8950</v>
      </c>
      <c r="CH2280">
        <v>0</v>
      </c>
      <c r="CI2280">
        <v>0</v>
      </c>
      <c r="CJ2280">
        <v>0</v>
      </c>
      <c r="CK2280">
        <f>YEAR(tbl_Opportunity[[#This Row],[Close Date]])</f>
        <v>2021</v>
      </c>
    </row>
    <row r="2281" spans="1:89">
      <c r="A2281" t="s">
        <v>1170</v>
      </c>
      <c r="B2281" t="b">
        <v>0</v>
      </c>
      <c r="D2281" t="b">
        <v>0</v>
      </c>
      <c r="E2281" t="s">
        <v>4679</v>
      </c>
      <c r="H2281" s="1">
        <v>43553</v>
      </c>
      <c r="I2281" t="b">
        <v>1</v>
      </c>
      <c r="J2281" t="s">
        <v>193</v>
      </c>
      <c r="L2281" t="s">
        <v>1173</v>
      </c>
      <c r="O2281" t="s">
        <v>215</v>
      </c>
      <c r="P2281" t="b">
        <v>0</v>
      </c>
      <c r="Q2281" s="2">
        <v>43399.768923611111</v>
      </c>
      <c r="R2281" s="1"/>
      <c r="S2281" t="b">
        <v>0</v>
      </c>
      <c r="U2281" s="1"/>
      <c r="V2281" t="b">
        <v>0</v>
      </c>
      <c r="W2281" s="1">
        <v>43466</v>
      </c>
      <c r="X2281">
        <v>1</v>
      </c>
      <c r="Y2281">
        <v>2019</v>
      </c>
      <c r="Z2281" t="s">
        <v>90</v>
      </c>
      <c r="AA2281" t="s">
        <v>90</v>
      </c>
      <c r="AB2281" t="b">
        <v>0</v>
      </c>
      <c r="AC2281" t="b">
        <v>0</v>
      </c>
      <c r="AE2281" t="b">
        <v>1</v>
      </c>
      <c r="AF2281" t="b">
        <v>0</v>
      </c>
      <c r="AG2281" t="b">
        <v>0</v>
      </c>
      <c r="AH2281" t="s">
        <v>4366</v>
      </c>
      <c r="AI2281" t="b">
        <v>0</v>
      </c>
      <c r="AK2281" t="b">
        <v>0</v>
      </c>
      <c r="AL2281" s="1"/>
      <c r="AM2281" t="s">
        <v>162</v>
      </c>
      <c r="AN2281" s="2">
        <v>44296.959062499998</v>
      </c>
      <c r="AP2281" s="2">
        <v>43760.542858796296</v>
      </c>
      <c r="AQ2281" s="1"/>
      <c r="AS2281" t="b">
        <v>0</v>
      </c>
      <c r="AV2281" t="s">
        <v>176</v>
      </c>
      <c r="BB2281" t="s">
        <v>6402</v>
      </c>
      <c r="BD2281" t="b">
        <v>0</v>
      </c>
      <c r="BH2281" t="s">
        <v>406</v>
      </c>
      <c r="BI2281" t="s">
        <v>200</v>
      </c>
      <c r="BJ2281" t="s">
        <v>216</v>
      </c>
      <c r="BL2281" t="s">
        <v>1173</v>
      </c>
      <c r="BM2281" t="s">
        <v>3069</v>
      </c>
      <c r="BN2281" t="s">
        <v>203</v>
      </c>
      <c r="BQ2281" t="s">
        <v>204</v>
      </c>
      <c r="BR2281" t="b">
        <v>0</v>
      </c>
      <c r="BT2281" t="b">
        <v>0</v>
      </c>
      <c r="BW2281" t="s">
        <v>97</v>
      </c>
      <c r="BX2281" t="b">
        <v>0</v>
      </c>
      <c r="BY2281" s="2">
        <v>44376.857569444444</v>
      </c>
      <c r="CB2281" t="b">
        <v>0</v>
      </c>
      <c r="CC2281" t="b">
        <v>0</v>
      </c>
      <c r="CF2281">
        <v>8950</v>
      </c>
      <c r="CH2281">
        <v>0</v>
      </c>
      <c r="CI2281">
        <v>0</v>
      </c>
      <c r="CJ2281">
        <v>0</v>
      </c>
      <c r="CK2281">
        <f>YEAR(tbl_Opportunity[[#This Row],[Close Date]])</f>
        <v>2019</v>
      </c>
    </row>
    <row r="2282" spans="1:89">
      <c r="A2282" t="s">
        <v>1288</v>
      </c>
      <c r="B2282" t="b">
        <v>0</v>
      </c>
      <c r="D2282" t="b">
        <v>0</v>
      </c>
      <c r="E2282" t="s">
        <v>6392</v>
      </c>
      <c r="H2282" s="1">
        <v>44240</v>
      </c>
      <c r="I2282" t="b">
        <v>1</v>
      </c>
      <c r="J2282" t="s">
        <v>193</v>
      </c>
      <c r="L2282" t="s">
        <v>6403</v>
      </c>
      <c r="O2282" t="s">
        <v>272</v>
      </c>
      <c r="P2282" t="b">
        <v>0</v>
      </c>
      <c r="Q2282" s="2">
        <v>44222.664236111108</v>
      </c>
      <c r="R2282" s="1"/>
      <c r="S2282" t="b">
        <v>0</v>
      </c>
      <c r="U2282" s="1"/>
      <c r="V2282" t="b">
        <v>0</v>
      </c>
      <c r="W2282" s="1">
        <v>44197</v>
      </c>
      <c r="X2282">
        <v>1</v>
      </c>
      <c r="Y2282">
        <v>2021</v>
      </c>
      <c r="Z2282" t="s">
        <v>90</v>
      </c>
      <c r="AA2282" t="s">
        <v>90</v>
      </c>
      <c r="AB2282" t="b">
        <v>0</v>
      </c>
      <c r="AC2282" t="b">
        <v>0</v>
      </c>
      <c r="AE2282" t="b">
        <v>1</v>
      </c>
      <c r="AF2282" t="b">
        <v>0</v>
      </c>
      <c r="AG2282" t="b">
        <v>0</v>
      </c>
      <c r="AH2282" t="s">
        <v>4366</v>
      </c>
      <c r="AI2282" t="b">
        <v>0</v>
      </c>
      <c r="AK2282" t="b">
        <v>0</v>
      </c>
      <c r="AL2282" s="1">
        <v>44243</v>
      </c>
      <c r="AM2282" t="s">
        <v>162</v>
      </c>
      <c r="AN2282" s="2">
        <v>44297.838888888888</v>
      </c>
      <c r="AP2282" s="2">
        <v>44243.704201388886</v>
      </c>
      <c r="AQ2282" s="1"/>
      <c r="AS2282" t="b">
        <v>0</v>
      </c>
      <c r="AV2282" t="s">
        <v>213</v>
      </c>
      <c r="BB2282" t="s">
        <v>6404</v>
      </c>
      <c r="BD2282" t="b">
        <v>0</v>
      </c>
      <c r="BH2282" t="s">
        <v>272</v>
      </c>
      <c r="BI2282" t="s">
        <v>1072</v>
      </c>
      <c r="BL2282" t="s">
        <v>6403</v>
      </c>
      <c r="BM2282" t="s">
        <v>3069</v>
      </c>
      <c r="BN2282" t="s">
        <v>203</v>
      </c>
      <c r="BQ2282" t="s">
        <v>204</v>
      </c>
      <c r="BR2282" t="b">
        <v>0</v>
      </c>
      <c r="BT2282" t="b">
        <v>0</v>
      </c>
      <c r="BW2282" t="s">
        <v>97</v>
      </c>
      <c r="BX2282" t="b">
        <v>0</v>
      </c>
      <c r="BY2282" s="2">
        <v>44376.857581018521</v>
      </c>
      <c r="CB2282" t="b">
        <v>0</v>
      </c>
      <c r="CC2282" t="b">
        <v>0</v>
      </c>
      <c r="CF2282">
        <v>8950</v>
      </c>
      <c r="CH2282">
        <v>0</v>
      </c>
      <c r="CI2282">
        <v>0</v>
      </c>
      <c r="CJ2282">
        <v>0</v>
      </c>
      <c r="CK2282">
        <f>YEAR(tbl_Opportunity[[#This Row],[Close Date]])</f>
        <v>2021</v>
      </c>
    </row>
    <row r="2283" spans="1:89">
      <c r="A2283" t="s">
        <v>1288</v>
      </c>
      <c r="B2283" t="b">
        <v>0</v>
      </c>
      <c r="D2283" t="b">
        <v>0</v>
      </c>
      <c r="E2283" t="s">
        <v>6405</v>
      </c>
      <c r="H2283" s="1">
        <v>44240</v>
      </c>
      <c r="I2283" t="b">
        <v>1</v>
      </c>
      <c r="J2283" t="s">
        <v>193</v>
      </c>
      <c r="L2283" t="s">
        <v>1289</v>
      </c>
      <c r="O2283" t="s">
        <v>272</v>
      </c>
      <c r="P2283" t="b">
        <v>0</v>
      </c>
      <c r="Q2283" s="2">
        <v>44222.698553240742</v>
      </c>
      <c r="R2283" s="1"/>
      <c r="S2283" t="b">
        <v>0</v>
      </c>
      <c r="U2283" s="1"/>
      <c r="V2283" t="b">
        <v>0</v>
      </c>
      <c r="W2283" s="1">
        <v>44197</v>
      </c>
      <c r="X2283">
        <v>1</v>
      </c>
      <c r="Y2283">
        <v>2021</v>
      </c>
      <c r="Z2283" t="s">
        <v>90</v>
      </c>
      <c r="AA2283" t="s">
        <v>90</v>
      </c>
      <c r="AB2283" t="b">
        <v>0</v>
      </c>
      <c r="AC2283" t="b">
        <v>0</v>
      </c>
      <c r="AE2283" t="b">
        <v>1</v>
      </c>
      <c r="AF2283" t="b">
        <v>0</v>
      </c>
      <c r="AG2283" t="b">
        <v>0</v>
      </c>
      <c r="AH2283" t="s">
        <v>4366</v>
      </c>
      <c r="AI2283" t="b">
        <v>0</v>
      </c>
      <c r="AK2283" t="b">
        <v>0</v>
      </c>
      <c r="AL2283" s="1">
        <v>44239</v>
      </c>
      <c r="AM2283" t="s">
        <v>162</v>
      </c>
      <c r="AN2283" s="2">
        <v>44296.959062499998</v>
      </c>
      <c r="AP2283" s="2">
        <v>44243.704502314817</v>
      </c>
      <c r="AQ2283" s="1"/>
      <c r="AS2283" t="b">
        <v>0</v>
      </c>
      <c r="AV2283" t="s">
        <v>176</v>
      </c>
      <c r="BB2283" t="s">
        <v>6406</v>
      </c>
      <c r="BD2283" t="b">
        <v>0</v>
      </c>
      <c r="BH2283" t="s">
        <v>272</v>
      </c>
      <c r="BI2283" t="s">
        <v>1072</v>
      </c>
      <c r="BL2283" t="s">
        <v>1289</v>
      </c>
      <c r="BM2283" t="s">
        <v>3069</v>
      </c>
      <c r="BN2283" t="s">
        <v>203</v>
      </c>
      <c r="BQ2283" t="s">
        <v>204</v>
      </c>
      <c r="BR2283" t="b">
        <v>0</v>
      </c>
      <c r="BT2283" t="b">
        <v>0</v>
      </c>
      <c r="BW2283" t="s">
        <v>97</v>
      </c>
      <c r="BX2283" t="b">
        <v>0</v>
      </c>
      <c r="BY2283" s="2">
        <v>44376.857581018521</v>
      </c>
      <c r="CB2283" t="b">
        <v>0</v>
      </c>
      <c r="CC2283" t="b">
        <v>0</v>
      </c>
      <c r="CF2283">
        <v>8950</v>
      </c>
      <c r="CH2283">
        <v>0</v>
      </c>
      <c r="CI2283">
        <v>0</v>
      </c>
      <c r="CJ2283">
        <v>0</v>
      </c>
      <c r="CK2283">
        <f>YEAR(tbl_Opportunity[[#This Row],[Close Date]])</f>
        <v>2021</v>
      </c>
    </row>
    <row r="2284" spans="1:89">
      <c r="A2284" t="s">
        <v>5323</v>
      </c>
      <c r="B2284" t="b">
        <v>0</v>
      </c>
      <c r="D2284" t="b">
        <v>0</v>
      </c>
      <c r="E2284" t="s">
        <v>4679</v>
      </c>
      <c r="H2284" s="1">
        <v>44283</v>
      </c>
      <c r="I2284" t="b">
        <v>1</v>
      </c>
      <c r="J2284" t="s">
        <v>193</v>
      </c>
      <c r="L2284" t="s">
        <v>6407</v>
      </c>
      <c r="O2284" t="s">
        <v>272</v>
      </c>
      <c r="P2284" t="b">
        <v>0</v>
      </c>
      <c r="Q2284" s="2">
        <v>44181.727546296293</v>
      </c>
      <c r="R2284" s="1"/>
      <c r="S2284" t="b">
        <v>0</v>
      </c>
      <c r="U2284" s="1"/>
      <c r="V2284" t="b">
        <v>0</v>
      </c>
      <c r="W2284" s="1">
        <v>44197</v>
      </c>
      <c r="X2284">
        <v>1</v>
      </c>
      <c r="Y2284">
        <v>2021</v>
      </c>
      <c r="Z2284" t="s">
        <v>90</v>
      </c>
      <c r="AA2284" t="s">
        <v>90</v>
      </c>
      <c r="AB2284" t="b">
        <v>0</v>
      </c>
      <c r="AC2284" t="b">
        <v>0</v>
      </c>
      <c r="AE2284" t="b">
        <v>1</v>
      </c>
      <c r="AF2284" t="b">
        <v>0</v>
      </c>
      <c r="AG2284" t="b">
        <v>0</v>
      </c>
      <c r="AH2284" t="s">
        <v>4366</v>
      </c>
      <c r="AI2284" t="b">
        <v>0</v>
      </c>
      <c r="AK2284" t="b">
        <v>0</v>
      </c>
      <c r="AL2284" s="1">
        <v>44279</v>
      </c>
      <c r="AM2284" t="s">
        <v>162</v>
      </c>
      <c r="AN2284" s="2">
        <v>44296.959062499998</v>
      </c>
      <c r="AP2284" s="2">
        <v>44287.655555555553</v>
      </c>
      <c r="AQ2284" s="1"/>
      <c r="AS2284" t="b">
        <v>0</v>
      </c>
      <c r="AV2284" t="s">
        <v>93</v>
      </c>
      <c r="BB2284" t="s">
        <v>6408</v>
      </c>
      <c r="BD2284" t="b">
        <v>0</v>
      </c>
      <c r="BH2284" t="s">
        <v>272</v>
      </c>
      <c r="BI2284" t="s">
        <v>1668</v>
      </c>
      <c r="BL2284" t="s">
        <v>6407</v>
      </c>
      <c r="BM2284" t="s">
        <v>3069</v>
      </c>
      <c r="BN2284" t="s">
        <v>203</v>
      </c>
      <c r="BQ2284" t="s">
        <v>204</v>
      </c>
      <c r="BR2284" t="b">
        <v>0</v>
      </c>
      <c r="BT2284" t="b">
        <v>0</v>
      </c>
      <c r="BW2284" t="s">
        <v>97</v>
      </c>
      <c r="BX2284" t="b">
        <v>0</v>
      </c>
      <c r="BY2284" s="2">
        <v>44376.857581018521</v>
      </c>
      <c r="BZ2284" t="s">
        <v>314</v>
      </c>
      <c r="CB2284" t="b">
        <v>0</v>
      </c>
      <c r="CC2284" t="b">
        <v>0</v>
      </c>
      <c r="CF2284">
        <v>11000</v>
      </c>
      <c r="CH2284">
        <v>0</v>
      </c>
      <c r="CI2284">
        <v>0</v>
      </c>
      <c r="CJ2284">
        <v>0</v>
      </c>
      <c r="CK2284">
        <f>YEAR(tbl_Opportunity[[#This Row],[Close Date]])</f>
        <v>2021</v>
      </c>
    </row>
    <row r="2285" spans="1:89">
      <c r="A2285" t="s">
        <v>423</v>
      </c>
      <c r="B2285" t="b">
        <v>0</v>
      </c>
      <c r="D2285" t="b">
        <v>0</v>
      </c>
      <c r="H2285" s="1">
        <v>43518</v>
      </c>
      <c r="I2285" t="b">
        <v>1</v>
      </c>
      <c r="J2285" t="s">
        <v>105</v>
      </c>
      <c r="O2285" t="s">
        <v>272</v>
      </c>
      <c r="P2285" t="b">
        <v>0</v>
      </c>
      <c r="Q2285" s="2">
        <v>43487.789155092592</v>
      </c>
      <c r="R2285" s="1"/>
      <c r="S2285" t="b">
        <v>0</v>
      </c>
      <c r="U2285" s="1"/>
      <c r="V2285" t="b">
        <v>0</v>
      </c>
      <c r="W2285" s="1">
        <v>43466</v>
      </c>
      <c r="X2285">
        <v>1</v>
      </c>
      <c r="Y2285">
        <v>2019</v>
      </c>
      <c r="Z2285" t="s">
        <v>90</v>
      </c>
      <c r="AA2285" t="s">
        <v>90</v>
      </c>
      <c r="AB2285" t="b">
        <v>0</v>
      </c>
      <c r="AC2285" t="b">
        <v>0</v>
      </c>
      <c r="AE2285" t="b">
        <v>1</v>
      </c>
      <c r="AF2285" t="b">
        <v>0</v>
      </c>
      <c r="AG2285" t="b">
        <v>0</v>
      </c>
      <c r="AH2285" t="s">
        <v>4366</v>
      </c>
      <c r="AI2285" t="b">
        <v>0</v>
      </c>
      <c r="AK2285" t="b">
        <v>0</v>
      </c>
      <c r="AL2285" s="1"/>
      <c r="AM2285" t="s">
        <v>162</v>
      </c>
      <c r="AN2285" s="2">
        <v>44297.8278587963</v>
      </c>
      <c r="AP2285" s="2">
        <v>43648.574050925927</v>
      </c>
      <c r="AQ2285" s="1"/>
      <c r="AS2285" t="b">
        <v>0</v>
      </c>
      <c r="AV2285" t="s">
        <v>153</v>
      </c>
      <c r="BB2285" t="s">
        <v>6409</v>
      </c>
      <c r="BD2285" t="b">
        <v>0</v>
      </c>
      <c r="BE2285" t="s">
        <v>6410</v>
      </c>
      <c r="BH2285" t="s">
        <v>199</v>
      </c>
      <c r="BI2285" t="s">
        <v>200</v>
      </c>
      <c r="BL2285" t="s">
        <v>1090</v>
      </c>
      <c r="BM2285" t="s">
        <v>3069</v>
      </c>
      <c r="BN2285" t="s">
        <v>203</v>
      </c>
      <c r="BQ2285" t="s">
        <v>204</v>
      </c>
      <c r="BR2285" t="b">
        <v>0</v>
      </c>
      <c r="BT2285" t="b">
        <v>0</v>
      </c>
      <c r="BW2285" t="s">
        <v>97</v>
      </c>
      <c r="BX2285" t="b">
        <v>0</v>
      </c>
      <c r="BY2285" s="2">
        <v>44376.857569444444</v>
      </c>
      <c r="CB2285" t="b">
        <v>0</v>
      </c>
      <c r="CC2285" t="b">
        <v>0</v>
      </c>
      <c r="CF2285">
        <v>7458.34</v>
      </c>
      <c r="CH2285">
        <v>0</v>
      </c>
      <c r="CI2285">
        <v>0</v>
      </c>
      <c r="CJ2285">
        <v>0</v>
      </c>
      <c r="CK2285">
        <f>YEAR(tbl_Opportunity[[#This Row],[Close Date]])</f>
        <v>2019</v>
      </c>
    </row>
    <row r="2286" spans="1:89">
      <c r="A2286" t="s">
        <v>1491</v>
      </c>
      <c r="B2286" t="b">
        <v>0</v>
      </c>
      <c r="D2286" t="b">
        <v>0</v>
      </c>
      <c r="E2286" t="s">
        <v>2829</v>
      </c>
      <c r="H2286" s="1">
        <v>43903</v>
      </c>
      <c r="I2286" t="b">
        <v>1</v>
      </c>
      <c r="J2286" t="s">
        <v>105</v>
      </c>
      <c r="L2286" t="s">
        <v>6411</v>
      </c>
      <c r="O2286" t="s">
        <v>272</v>
      </c>
      <c r="P2286" t="b">
        <v>0</v>
      </c>
      <c r="Q2286" s="2">
        <v>43861.813414351855</v>
      </c>
      <c r="R2286" s="1"/>
      <c r="S2286" t="b">
        <v>0</v>
      </c>
      <c r="U2286" s="1"/>
      <c r="V2286" t="b">
        <v>0</v>
      </c>
      <c r="W2286" s="1">
        <v>43831</v>
      </c>
      <c r="X2286">
        <v>1</v>
      </c>
      <c r="Y2286">
        <v>2020</v>
      </c>
      <c r="Z2286" t="s">
        <v>90</v>
      </c>
      <c r="AA2286" t="s">
        <v>90</v>
      </c>
      <c r="AB2286" t="b">
        <v>0</v>
      </c>
      <c r="AC2286" t="b">
        <v>0</v>
      </c>
      <c r="AE2286" t="b">
        <v>1</v>
      </c>
      <c r="AF2286" t="b">
        <v>0</v>
      </c>
      <c r="AG2286" t="b">
        <v>0</v>
      </c>
      <c r="AI2286" t="b">
        <v>0</v>
      </c>
      <c r="AK2286" t="b">
        <v>0</v>
      </c>
      <c r="AL2286" s="1">
        <v>43872</v>
      </c>
      <c r="AM2286" t="s">
        <v>162</v>
      </c>
      <c r="AN2286" s="2">
        <v>44296.959062499998</v>
      </c>
      <c r="AP2286" s="2">
        <v>43885.733495370368</v>
      </c>
      <c r="AQ2286" s="1"/>
      <c r="AS2286" t="b">
        <v>0</v>
      </c>
      <c r="AV2286" t="s">
        <v>93</v>
      </c>
      <c r="BB2286" t="s">
        <v>6412</v>
      </c>
      <c r="BD2286" t="b">
        <v>0</v>
      </c>
      <c r="BE2286" t="s">
        <v>6413</v>
      </c>
      <c r="BH2286" t="s">
        <v>260</v>
      </c>
      <c r="BI2286" t="s">
        <v>1243</v>
      </c>
      <c r="BL2286" t="s">
        <v>6411</v>
      </c>
      <c r="BM2286" t="s">
        <v>3069</v>
      </c>
      <c r="BN2286" t="s">
        <v>203</v>
      </c>
      <c r="BQ2286" t="s">
        <v>204</v>
      </c>
      <c r="BR2286" t="b">
        <v>0</v>
      </c>
      <c r="BT2286" t="b">
        <v>0</v>
      </c>
      <c r="BW2286" t="s">
        <v>97</v>
      </c>
      <c r="BX2286" t="b">
        <v>0</v>
      </c>
      <c r="BY2286" s="2">
        <v>44376.857581018521</v>
      </c>
      <c r="CB2286" t="b">
        <v>0</v>
      </c>
      <c r="CC2286" t="b">
        <v>0</v>
      </c>
      <c r="CF2286">
        <v>6500</v>
      </c>
      <c r="CH2286">
        <v>0</v>
      </c>
      <c r="CI2286">
        <v>0</v>
      </c>
      <c r="CJ2286">
        <v>0</v>
      </c>
      <c r="CK2286">
        <f>YEAR(tbl_Opportunity[[#This Row],[Close Date]])</f>
        <v>2020</v>
      </c>
    </row>
    <row r="2287" spans="1:89">
      <c r="A2287" t="s">
        <v>598</v>
      </c>
      <c r="B2287" t="b">
        <v>0</v>
      </c>
      <c r="D2287" t="b">
        <v>0</v>
      </c>
      <c r="E2287" t="s">
        <v>4372</v>
      </c>
      <c r="H2287" s="1">
        <v>43889</v>
      </c>
      <c r="I2287" t="b">
        <v>1</v>
      </c>
      <c r="J2287" t="s">
        <v>105</v>
      </c>
      <c r="L2287" t="s">
        <v>6414</v>
      </c>
      <c r="O2287" t="s">
        <v>272</v>
      </c>
      <c r="P2287" t="b">
        <v>0</v>
      </c>
      <c r="Q2287" s="2">
        <v>43868.687314814815</v>
      </c>
      <c r="R2287" s="1"/>
      <c r="S2287" t="b">
        <v>0</v>
      </c>
      <c r="U2287" s="1"/>
      <c r="V2287" t="b">
        <v>0</v>
      </c>
      <c r="W2287" s="1">
        <v>43831</v>
      </c>
      <c r="X2287">
        <v>1</v>
      </c>
      <c r="Y2287">
        <v>2020</v>
      </c>
      <c r="Z2287" t="s">
        <v>90</v>
      </c>
      <c r="AA2287" t="s">
        <v>90</v>
      </c>
      <c r="AB2287" t="b">
        <v>0</v>
      </c>
      <c r="AC2287" t="b">
        <v>0</v>
      </c>
      <c r="AE2287" t="b">
        <v>1</v>
      </c>
      <c r="AF2287" t="b">
        <v>0</v>
      </c>
      <c r="AG2287" t="b">
        <v>0</v>
      </c>
      <c r="AI2287" t="b">
        <v>0</v>
      </c>
      <c r="AK2287" t="b">
        <v>0</v>
      </c>
      <c r="AL2287" s="1">
        <v>43885</v>
      </c>
      <c r="AM2287" t="s">
        <v>162</v>
      </c>
      <c r="AN2287" s="2">
        <v>44296.959062499998</v>
      </c>
      <c r="AP2287" s="2">
        <v>43882.691562499997</v>
      </c>
      <c r="AQ2287" s="1"/>
      <c r="AS2287" t="b">
        <v>0</v>
      </c>
      <c r="AV2287" t="s">
        <v>105</v>
      </c>
      <c r="BB2287" t="s">
        <v>6415</v>
      </c>
      <c r="BD2287" t="b">
        <v>0</v>
      </c>
      <c r="BE2287" t="s">
        <v>6416</v>
      </c>
      <c r="BH2287" t="s">
        <v>272</v>
      </c>
      <c r="BI2287" t="s">
        <v>1243</v>
      </c>
      <c r="BL2287" t="s">
        <v>6414</v>
      </c>
      <c r="BM2287" t="s">
        <v>3069</v>
      </c>
      <c r="BN2287" t="s">
        <v>203</v>
      </c>
      <c r="BQ2287" t="s">
        <v>204</v>
      </c>
      <c r="BR2287" t="b">
        <v>0</v>
      </c>
      <c r="BT2287" t="b">
        <v>0</v>
      </c>
      <c r="BW2287" t="s">
        <v>97</v>
      </c>
      <c r="BX2287" t="b">
        <v>0</v>
      </c>
      <c r="BY2287" s="2">
        <v>44376.857581018521</v>
      </c>
      <c r="CB2287" t="b">
        <v>0</v>
      </c>
      <c r="CC2287" t="b">
        <v>0</v>
      </c>
      <c r="CF2287">
        <v>8950</v>
      </c>
      <c r="CH2287">
        <v>0</v>
      </c>
      <c r="CI2287">
        <v>0</v>
      </c>
      <c r="CJ2287">
        <v>0</v>
      </c>
      <c r="CK2287">
        <f>YEAR(tbl_Opportunity[[#This Row],[Close Date]])</f>
        <v>2020</v>
      </c>
    </row>
    <row r="2288" spans="1:89">
      <c r="A2288" t="s">
        <v>6417</v>
      </c>
      <c r="B2288" t="b">
        <v>0</v>
      </c>
      <c r="D2288" t="b">
        <v>0</v>
      </c>
      <c r="E2288" t="s">
        <v>2826</v>
      </c>
      <c r="H2288" s="1">
        <v>43916</v>
      </c>
      <c r="I2288" t="b">
        <v>1</v>
      </c>
      <c r="J2288" t="s">
        <v>105</v>
      </c>
      <c r="L2288" t="s">
        <v>6418</v>
      </c>
      <c r="O2288" t="s">
        <v>272</v>
      </c>
      <c r="P2288" t="b">
        <v>0</v>
      </c>
      <c r="Q2288" s="2">
        <v>43868.782476851855</v>
      </c>
      <c r="R2288" s="1"/>
      <c r="S2288" t="b">
        <v>0</v>
      </c>
      <c r="U2288" s="1"/>
      <c r="V2288" t="b">
        <v>0</v>
      </c>
      <c r="W2288" s="1">
        <v>43831</v>
      </c>
      <c r="X2288">
        <v>1</v>
      </c>
      <c r="Y2288">
        <v>2020</v>
      </c>
      <c r="Z2288" t="s">
        <v>90</v>
      </c>
      <c r="AA2288" t="s">
        <v>90</v>
      </c>
      <c r="AB2288" t="b">
        <v>0</v>
      </c>
      <c r="AC2288" t="b">
        <v>0</v>
      </c>
      <c r="AE2288" t="b">
        <v>1</v>
      </c>
      <c r="AF2288" t="b">
        <v>0</v>
      </c>
      <c r="AG2288" t="b">
        <v>0</v>
      </c>
      <c r="AI2288" t="b">
        <v>0</v>
      </c>
      <c r="AK2288" t="b">
        <v>0</v>
      </c>
      <c r="AL2288" s="1">
        <v>43882</v>
      </c>
      <c r="AM2288" t="s">
        <v>162</v>
      </c>
      <c r="AN2288" s="2">
        <v>44296.959062499998</v>
      </c>
      <c r="AP2288" s="2">
        <v>43882.688483796293</v>
      </c>
      <c r="AQ2288" s="1"/>
      <c r="AS2288" t="b">
        <v>0</v>
      </c>
      <c r="AV2288" t="s">
        <v>93</v>
      </c>
      <c r="BB2288" t="s">
        <v>6419</v>
      </c>
      <c r="BD2288" t="b">
        <v>0</v>
      </c>
      <c r="BE2288" t="s">
        <v>6413</v>
      </c>
      <c r="BH2288" t="s">
        <v>272</v>
      </c>
      <c r="BI2288" t="s">
        <v>1243</v>
      </c>
      <c r="BL2288" t="s">
        <v>6418</v>
      </c>
      <c r="BM2288" t="s">
        <v>3069</v>
      </c>
      <c r="BN2288" t="s">
        <v>203</v>
      </c>
      <c r="BQ2288" t="s">
        <v>204</v>
      </c>
      <c r="BR2288" t="b">
        <v>0</v>
      </c>
      <c r="BT2288" t="b">
        <v>0</v>
      </c>
      <c r="BW2288" t="s">
        <v>97</v>
      </c>
      <c r="BX2288" t="b">
        <v>0</v>
      </c>
      <c r="BY2288" s="2">
        <v>44376.857581018521</v>
      </c>
      <c r="CB2288" t="b">
        <v>0</v>
      </c>
      <c r="CC2288" t="b">
        <v>0</v>
      </c>
      <c r="CF2288">
        <v>8950</v>
      </c>
      <c r="CH2288">
        <v>0</v>
      </c>
      <c r="CI2288">
        <v>0</v>
      </c>
      <c r="CJ2288">
        <v>0</v>
      </c>
      <c r="CK2288">
        <f>YEAR(tbl_Opportunity[[#This Row],[Close Date]])</f>
        <v>2020</v>
      </c>
    </row>
    <row r="2289" spans="1:89">
      <c r="A2289" t="s">
        <v>4600</v>
      </c>
      <c r="B2289" t="b">
        <v>0</v>
      </c>
      <c r="D2289" t="b">
        <v>0</v>
      </c>
      <c r="E2289" t="s">
        <v>6065</v>
      </c>
      <c r="H2289" s="1">
        <v>43918</v>
      </c>
      <c r="I2289" t="b">
        <v>1</v>
      </c>
      <c r="J2289" t="s">
        <v>105</v>
      </c>
      <c r="L2289" t="s">
        <v>6420</v>
      </c>
      <c r="O2289" t="s">
        <v>272</v>
      </c>
      <c r="P2289" t="b">
        <v>0</v>
      </c>
      <c r="Q2289" s="2">
        <v>43907.942384259259</v>
      </c>
      <c r="R2289" s="1"/>
      <c r="S2289" t="b">
        <v>0</v>
      </c>
      <c r="U2289" s="1"/>
      <c r="V2289" t="b">
        <v>0</v>
      </c>
      <c r="W2289" s="1">
        <v>43831</v>
      </c>
      <c r="X2289">
        <v>1</v>
      </c>
      <c r="Y2289">
        <v>2020</v>
      </c>
      <c r="Z2289" t="s">
        <v>90</v>
      </c>
      <c r="AA2289" t="s">
        <v>90</v>
      </c>
      <c r="AB2289" t="b">
        <v>0</v>
      </c>
      <c r="AC2289" t="b">
        <v>0</v>
      </c>
      <c r="AE2289" t="b">
        <v>1</v>
      </c>
      <c r="AF2289" t="b">
        <v>0</v>
      </c>
      <c r="AG2289" t="b">
        <v>0</v>
      </c>
      <c r="AI2289" t="b">
        <v>0</v>
      </c>
      <c r="AK2289" t="b">
        <v>0</v>
      </c>
      <c r="AL2289" s="1"/>
      <c r="AM2289" t="s">
        <v>6421</v>
      </c>
      <c r="AN2289" s="2">
        <v>44349.530613425923</v>
      </c>
      <c r="AP2289" s="2">
        <v>43930.574189814812</v>
      </c>
      <c r="AQ2289" s="1"/>
      <c r="AS2289" t="b">
        <v>0</v>
      </c>
      <c r="AV2289" t="s">
        <v>93</v>
      </c>
      <c r="BB2289" t="s">
        <v>6422</v>
      </c>
      <c r="BD2289" t="b">
        <v>0</v>
      </c>
      <c r="BH2289" t="s">
        <v>272</v>
      </c>
      <c r="BI2289" t="s">
        <v>1243</v>
      </c>
      <c r="BL2289" t="s">
        <v>6420</v>
      </c>
      <c r="BM2289" t="s">
        <v>3069</v>
      </c>
      <c r="BN2289" t="s">
        <v>203</v>
      </c>
      <c r="BQ2289" t="s">
        <v>204</v>
      </c>
      <c r="BR2289" t="b">
        <v>0</v>
      </c>
      <c r="BT2289" t="b">
        <v>0</v>
      </c>
      <c r="BW2289" t="s">
        <v>97</v>
      </c>
      <c r="BX2289" t="b">
        <v>0</v>
      </c>
      <c r="BY2289" s="2">
        <v>44376.857581018521</v>
      </c>
      <c r="CB2289" t="b">
        <v>0</v>
      </c>
      <c r="CC2289" t="b">
        <v>0</v>
      </c>
      <c r="CF2289">
        <v>5000</v>
      </c>
      <c r="CH2289">
        <v>0</v>
      </c>
      <c r="CI2289">
        <v>0</v>
      </c>
      <c r="CJ2289">
        <v>0</v>
      </c>
      <c r="CK2289">
        <f>YEAR(tbl_Opportunity[[#This Row],[Close Date]])</f>
        <v>2020</v>
      </c>
    </row>
    <row r="2290" spans="1:89">
      <c r="A2290" t="s">
        <v>1220</v>
      </c>
      <c r="B2290" t="b">
        <v>0</v>
      </c>
      <c r="D2290" t="b">
        <v>0</v>
      </c>
      <c r="E2290" t="s">
        <v>2826</v>
      </c>
      <c r="H2290" s="1">
        <v>43861</v>
      </c>
      <c r="I2290" t="b">
        <v>1</v>
      </c>
      <c r="J2290" t="s">
        <v>105</v>
      </c>
      <c r="L2290" t="s">
        <v>1814</v>
      </c>
      <c r="O2290" t="s">
        <v>272</v>
      </c>
      <c r="P2290" t="b">
        <v>0</v>
      </c>
      <c r="Q2290" s="2">
        <v>43845.569560185184</v>
      </c>
      <c r="R2290" s="1"/>
      <c r="S2290" t="b">
        <v>0</v>
      </c>
      <c r="U2290" s="1"/>
      <c r="V2290" t="b">
        <v>0</v>
      </c>
      <c r="W2290" s="1">
        <v>43831</v>
      </c>
      <c r="X2290">
        <v>1</v>
      </c>
      <c r="Y2290">
        <v>2020</v>
      </c>
      <c r="Z2290" t="s">
        <v>90</v>
      </c>
      <c r="AA2290" t="s">
        <v>90</v>
      </c>
      <c r="AB2290" t="b">
        <v>0</v>
      </c>
      <c r="AC2290" t="b">
        <v>0</v>
      </c>
      <c r="AE2290" t="b">
        <v>1</v>
      </c>
      <c r="AF2290" t="b">
        <v>0</v>
      </c>
      <c r="AG2290" t="b">
        <v>0</v>
      </c>
      <c r="AH2290" t="s">
        <v>4366</v>
      </c>
      <c r="AI2290" t="b">
        <v>0</v>
      </c>
      <c r="AK2290" t="b">
        <v>0</v>
      </c>
      <c r="AL2290" s="1">
        <v>43895</v>
      </c>
      <c r="AM2290" t="s">
        <v>162</v>
      </c>
      <c r="AN2290" s="2">
        <v>44297.853321759256</v>
      </c>
      <c r="AP2290" s="2">
        <v>43899.603888888887</v>
      </c>
      <c r="AQ2290" s="1"/>
      <c r="AS2290" t="b">
        <v>0</v>
      </c>
      <c r="AV2290" t="s">
        <v>176</v>
      </c>
      <c r="BB2290" t="s">
        <v>6423</v>
      </c>
      <c r="BD2290" t="b">
        <v>0</v>
      </c>
      <c r="BH2290" t="s">
        <v>406</v>
      </c>
      <c r="BI2290" t="s">
        <v>549</v>
      </c>
      <c r="BL2290" t="s">
        <v>1814</v>
      </c>
      <c r="BM2290" t="s">
        <v>3069</v>
      </c>
      <c r="BN2290" t="s">
        <v>203</v>
      </c>
      <c r="BQ2290" t="s">
        <v>204</v>
      </c>
      <c r="BR2290" t="b">
        <v>0</v>
      </c>
      <c r="BT2290" t="b">
        <v>0</v>
      </c>
      <c r="BW2290" t="s">
        <v>97</v>
      </c>
      <c r="BX2290" t="b">
        <v>0</v>
      </c>
      <c r="BY2290" s="2">
        <v>44376.857581018521</v>
      </c>
      <c r="CB2290" t="b">
        <v>0</v>
      </c>
      <c r="CC2290" t="b">
        <v>0</v>
      </c>
      <c r="CF2290">
        <v>8950</v>
      </c>
      <c r="CH2290">
        <v>0</v>
      </c>
      <c r="CI2290">
        <v>0</v>
      </c>
      <c r="CJ2290">
        <v>0</v>
      </c>
      <c r="CK2290">
        <f>YEAR(tbl_Opportunity[[#This Row],[Close Date]])</f>
        <v>2020</v>
      </c>
    </row>
    <row r="2291" spans="1:89">
      <c r="A2291" t="s">
        <v>4600</v>
      </c>
      <c r="B2291" t="b">
        <v>0</v>
      </c>
      <c r="D2291" t="b">
        <v>0</v>
      </c>
      <c r="E2291" t="s">
        <v>6065</v>
      </c>
      <c r="H2291" s="1">
        <v>43918</v>
      </c>
      <c r="I2291" t="b">
        <v>1</v>
      </c>
      <c r="J2291" t="s">
        <v>5709</v>
      </c>
      <c r="L2291" t="s">
        <v>6420</v>
      </c>
      <c r="O2291" t="s">
        <v>272</v>
      </c>
      <c r="P2291" t="b">
        <v>0</v>
      </c>
      <c r="Q2291" s="2">
        <v>43907.80978009259</v>
      </c>
      <c r="R2291" s="1"/>
      <c r="S2291" t="b">
        <v>0</v>
      </c>
      <c r="U2291" s="1"/>
      <c r="V2291" t="b">
        <v>0</v>
      </c>
      <c r="W2291" s="1">
        <v>43831</v>
      </c>
      <c r="X2291">
        <v>1</v>
      </c>
      <c r="Y2291">
        <v>2020</v>
      </c>
      <c r="Z2291" t="s">
        <v>90</v>
      </c>
      <c r="AA2291" t="s">
        <v>90</v>
      </c>
      <c r="AB2291" t="b">
        <v>0</v>
      </c>
      <c r="AC2291" t="b">
        <v>0</v>
      </c>
      <c r="AE2291" t="b">
        <v>1</v>
      </c>
      <c r="AF2291" t="b">
        <v>0</v>
      </c>
      <c r="AG2291" t="b">
        <v>0</v>
      </c>
      <c r="AI2291" t="b">
        <v>0</v>
      </c>
      <c r="AK2291" t="b">
        <v>0</v>
      </c>
      <c r="AL2291" s="1"/>
      <c r="AM2291" t="s">
        <v>6421</v>
      </c>
      <c r="AN2291" s="2">
        <v>44349.530613425923</v>
      </c>
      <c r="AP2291" s="2">
        <v>43930.576828703706</v>
      </c>
      <c r="AQ2291" s="1"/>
      <c r="AS2291" t="b">
        <v>0</v>
      </c>
      <c r="AV2291" t="s">
        <v>93</v>
      </c>
      <c r="BB2291" t="s">
        <v>6424</v>
      </c>
      <c r="BD2291" t="b">
        <v>0</v>
      </c>
      <c r="BH2291" t="s">
        <v>272</v>
      </c>
      <c r="BI2291" t="s">
        <v>1243</v>
      </c>
      <c r="BL2291" t="s">
        <v>6420</v>
      </c>
      <c r="BM2291" t="s">
        <v>3069</v>
      </c>
      <c r="BN2291" t="s">
        <v>203</v>
      </c>
      <c r="BQ2291" t="s">
        <v>204</v>
      </c>
      <c r="BR2291" t="b">
        <v>0</v>
      </c>
      <c r="BT2291" t="b">
        <v>0</v>
      </c>
      <c r="BW2291" t="s">
        <v>97</v>
      </c>
      <c r="BX2291" t="b">
        <v>0</v>
      </c>
      <c r="BY2291" s="2">
        <v>44376.857581018521</v>
      </c>
      <c r="CB2291" t="b">
        <v>0</v>
      </c>
      <c r="CC2291" t="b">
        <v>0</v>
      </c>
      <c r="CF2291">
        <v>8950</v>
      </c>
      <c r="CH2291">
        <v>0</v>
      </c>
      <c r="CI2291">
        <v>0</v>
      </c>
      <c r="CJ2291">
        <v>0</v>
      </c>
      <c r="CK2291">
        <f>YEAR(tbl_Opportunity[[#This Row],[Close Date]])</f>
        <v>2020</v>
      </c>
    </row>
    <row r="2292" spans="1:89">
      <c r="A2292" t="s">
        <v>613</v>
      </c>
      <c r="B2292" t="b">
        <v>0</v>
      </c>
      <c r="D2292" t="b">
        <v>0</v>
      </c>
      <c r="H2292" s="1">
        <v>44273</v>
      </c>
      <c r="I2292" t="b">
        <v>1</v>
      </c>
      <c r="J2292" t="s">
        <v>5709</v>
      </c>
      <c r="L2292" t="s">
        <v>6425</v>
      </c>
      <c r="O2292" t="s">
        <v>272</v>
      </c>
      <c r="P2292" t="b">
        <v>0</v>
      </c>
      <c r="Q2292" s="2">
        <v>44245.89565972222</v>
      </c>
      <c r="R2292" s="1"/>
      <c r="S2292" t="b">
        <v>0</v>
      </c>
      <c r="U2292" s="1"/>
      <c r="V2292" t="b">
        <v>0</v>
      </c>
      <c r="W2292" s="1">
        <v>44197</v>
      </c>
      <c r="X2292">
        <v>1</v>
      </c>
      <c r="Y2292">
        <v>2021</v>
      </c>
      <c r="Z2292" t="s">
        <v>90</v>
      </c>
      <c r="AA2292" t="s">
        <v>90</v>
      </c>
      <c r="AB2292" t="b">
        <v>0</v>
      </c>
      <c r="AC2292" t="b">
        <v>0</v>
      </c>
      <c r="AE2292" t="b">
        <v>1</v>
      </c>
      <c r="AF2292" t="b">
        <v>0</v>
      </c>
      <c r="AG2292" t="b">
        <v>0</v>
      </c>
      <c r="AH2292" t="s">
        <v>3190</v>
      </c>
      <c r="AI2292" t="b">
        <v>0</v>
      </c>
      <c r="AK2292" t="b">
        <v>0</v>
      </c>
      <c r="AL2292" s="1"/>
      <c r="AM2292" t="s">
        <v>162</v>
      </c>
      <c r="AN2292" s="2">
        <v>44296.959062499998</v>
      </c>
      <c r="AP2292" s="2">
        <v>44266.989131944443</v>
      </c>
      <c r="AQ2292" s="1"/>
      <c r="AS2292" t="b">
        <v>0</v>
      </c>
      <c r="AV2292" t="s">
        <v>176</v>
      </c>
      <c r="BB2292" t="s">
        <v>6426</v>
      </c>
      <c r="BD2292" t="b">
        <v>0</v>
      </c>
      <c r="BH2292" t="s">
        <v>272</v>
      </c>
      <c r="BI2292" t="s">
        <v>1072</v>
      </c>
      <c r="BL2292" t="s">
        <v>6425</v>
      </c>
      <c r="BM2292" t="s">
        <v>3069</v>
      </c>
      <c r="BN2292" t="s">
        <v>203</v>
      </c>
      <c r="BQ2292" t="s">
        <v>204</v>
      </c>
      <c r="BR2292" t="b">
        <v>0</v>
      </c>
      <c r="BT2292" t="b">
        <v>0</v>
      </c>
      <c r="BW2292" t="s">
        <v>97</v>
      </c>
      <c r="BX2292" t="b">
        <v>0</v>
      </c>
      <c r="BY2292" s="2">
        <v>44376.857581018521</v>
      </c>
      <c r="BZ2292" t="s">
        <v>314</v>
      </c>
      <c r="CB2292" t="b">
        <v>0</v>
      </c>
      <c r="CC2292" t="b">
        <v>0</v>
      </c>
      <c r="CF2292">
        <v>6500</v>
      </c>
      <c r="CH2292">
        <v>0</v>
      </c>
      <c r="CI2292">
        <v>0</v>
      </c>
      <c r="CJ2292">
        <v>0</v>
      </c>
      <c r="CK2292">
        <f>YEAR(tbl_Opportunity[[#This Row],[Close Date]])</f>
        <v>2021</v>
      </c>
    </row>
    <row r="2293" spans="1:89">
      <c r="A2293" t="s">
        <v>1274</v>
      </c>
      <c r="B2293" t="b">
        <v>0</v>
      </c>
      <c r="D2293" t="b">
        <v>0</v>
      </c>
      <c r="H2293" s="1">
        <v>43553</v>
      </c>
      <c r="I2293" t="b">
        <v>1</v>
      </c>
      <c r="J2293" t="s">
        <v>111</v>
      </c>
      <c r="L2293" t="s">
        <v>6427</v>
      </c>
      <c r="O2293" t="s">
        <v>215</v>
      </c>
      <c r="P2293" t="b">
        <v>0</v>
      </c>
      <c r="Q2293" s="2">
        <v>43446.847442129627</v>
      </c>
      <c r="R2293" s="1"/>
      <c r="S2293" t="b">
        <v>0</v>
      </c>
      <c r="U2293" s="1"/>
      <c r="V2293" t="b">
        <v>0</v>
      </c>
      <c r="W2293" s="1">
        <v>43466</v>
      </c>
      <c r="X2293">
        <v>1</v>
      </c>
      <c r="Y2293">
        <v>2019</v>
      </c>
      <c r="Z2293" t="s">
        <v>90</v>
      </c>
      <c r="AA2293" t="s">
        <v>90</v>
      </c>
      <c r="AB2293" t="b">
        <v>0</v>
      </c>
      <c r="AC2293" t="b">
        <v>0</v>
      </c>
      <c r="AE2293" t="b">
        <v>1</v>
      </c>
      <c r="AF2293" t="b">
        <v>0</v>
      </c>
      <c r="AG2293" t="b">
        <v>0</v>
      </c>
      <c r="AH2293" t="s">
        <v>4366</v>
      </c>
      <c r="AI2293" t="b">
        <v>0</v>
      </c>
      <c r="AK2293" t="b">
        <v>0</v>
      </c>
      <c r="AL2293" s="1"/>
      <c r="AM2293" t="s">
        <v>162</v>
      </c>
      <c r="AN2293" s="2">
        <v>44296.959062499998</v>
      </c>
      <c r="AP2293" s="2">
        <v>43479.854351851849</v>
      </c>
      <c r="AQ2293" s="1"/>
      <c r="AS2293" t="b">
        <v>0</v>
      </c>
      <c r="AV2293" t="s">
        <v>248</v>
      </c>
      <c r="BB2293" t="s">
        <v>6428</v>
      </c>
      <c r="BD2293" t="b">
        <v>0</v>
      </c>
      <c r="BH2293" t="s">
        <v>215</v>
      </c>
      <c r="BI2293" t="s">
        <v>200</v>
      </c>
      <c r="BJ2293" t="s">
        <v>216</v>
      </c>
      <c r="BM2293" t="s">
        <v>202</v>
      </c>
      <c r="BN2293" t="s">
        <v>203</v>
      </c>
      <c r="BQ2293" t="s">
        <v>204</v>
      </c>
      <c r="BR2293" t="b">
        <v>0</v>
      </c>
      <c r="BT2293" t="b">
        <v>0</v>
      </c>
      <c r="BW2293" t="s">
        <v>97</v>
      </c>
      <c r="BX2293" t="b">
        <v>0</v>
      </c>
      <c r="BY2293" s="2">
        <v>44376.857569444444</v>
      </c>
      <c r="BZ2293" t="s">
        <v>217</v>
      </c>
      <c r="CB2293" t="b">
        <v>0</v>
      </c>
      <c r="CC2293" t="b">
        <v>0</v>
      </c>
      <c r="CF2293">
        <v>71950</v>
      </c>
      <c r="CH2293">
        <v>0</v>
      </c>
      <c r="CI2293">
        <v>0</v>
      </c>
      <c r="CJ2293">
        <v>0</v>
      </c>
      <c r="CK2293">
        <f>YEAR(tbl_Opportunity[[#This Row],[Close Date]])</f>
        <v>2019</v>
      </c>
    </row>
    <row r="2294" spans="1:89">
      <c r="A2294" t="s">
        <v>306</v>
      </c>
      <c r="B2294" t="b">
        <v>0</v>
      </c>
      <c r="D2294" t="b">
        <v>0</v>
      </c>
      <c r="H2294" s="1">
        <v>43920</v>
      </c>
      <c r="I2294" t="b">
        <v>1</v>
      </c>
      <c r="J2294" t="s">
        <v>140</v>
      </c>
      <c r="L2294" t="s">
        <v>6429</v>
      </c>
      <c r="O2294" t="s">
        <v>2137</v>
      </c>
      <c r="P2294" t="b">
        <v>0</v>
      </c>
      <c r="Q2294" s="2">
        <v>43055.643750000003</v>
      </c>
      <c r="R2294" s="1"/>
      <c r="S2294" t="b">
        <v>0</v>
      </c>
      <c r="U2294" s="1"/>
      <c r="V2294" t="b">
        <v>0</v>
      </c>
      <c r="W2294" s="1">
        <v>43831</v>
      </c>
      <c r="X2294">
        <v>1</v>
      </c>
      <c r="Y2294">
        <v>2020</v>
      </c>
      <c r="Z2294" t="s">
        <v>90</v>
      </c>
      <c r="AA2294" t="s">
        <v>90</v>
      </c>
      <c r="AB2294" t="b">
        <v>0</v>
      </c>
      <c r="AC2294" t="b">
        <v>0</v>
      </c>
      <c r="AE2294" t="b">
        <v>1</v>
      </c>
      <c r="AF2294" t="b">
        <v>0</v>
      </c>
      <c r="AG2294" t="b">
        <v>0</v>
      </c>
      <c r="AH2294" t="s">
        <v>4366</v>
      </c>
      <c r="AI2294" t="b">
        <v>0</v>
      </c>
      <c r="AK2294" t="b">
        <v>0</v>
      </c>
      <c r="AL2294" s="1"/>
      <c r="AM2294" t="s">
        <v>162</v>
      </c>
      <c r="AN2294" s="2">
        <v>44297.837673611109</v>
      </c>
      <c r="AP2294" s="2">
        <v>43852.234930555554</v>
      </c>
      <c r="AQ2294" s="1"/>
      <c r="AS2294" t="b">
        <v>0</v>
      </c>
      <c r="AU2294" t="s">
        <v>216</v>
      </c>
      <c r="AV2294" t="s">
        <v>213</v>
      </c>
      <c r="BB2294" t="s">
        <v>6430</v>
      </c>
      <c r="BD2294" t="b">
        <v>0</v>
      </c>
      <c r="BH2294" t="s">
        <v>406</v>
      </c>
      <c r="BI2294" t="s">
        <v>200</v>
      </c>
      <c r="BJ2294" t="s">
        <v>216</v>
      </c>
      <c r="BL2294" t="s">
        <v>6429</v>
      </c>
      <c r="BM2294" t="s">
        <v>202</v>
      </c>
      <c r="BN2294" t="s">
        <v>203</v>
      </c>
      <c r="BQ2294" t="s">
        <v>204</v>
      </c>
      <c r="BR2294" t="b">
        <v>0</v>
      </c>
      <c r="BT2294" t="b">
        <v>0</v>
      </c>
      <c r="BW2294" t="s">
        <v>97</v>
      </c>
      <c r="BX2294" t="b">
        <v>0</v>
      </c>
      <c r="BY2294" s="2">
        <v>44376.857569444444</v>
      </c>
      <c r="CB2294" t="b">
        <v>0</v>
      </c>
      <c r="CC2294" t="b">
        <v>0</v>
      </c>
      <c r="CF2294">
        <v>72600</v>
      </c>
      <c r="CH2294">
        <v>0</v>
      </c>
      <c r="CI2294">
        <v>0</v>
      </c>
      <c r="CJ2294">
        <v>0</v>
      </c>
      <c r="CK2294">
        <f>YEAR(tbl_Opportunity[[#This Row],[Close Date]])</f>
        <v>2020</v>
      </c>
    </row>
    <row r="2295" spans="1:89">
      <c r="A2295" t="s">
        <v>1170</v>
      </c>
      <c r="B2295" t="b">
        <v>0</v>
      </c>
      <c r="D2295" t="b">
        <v>0</v>
      </c>
      <c r="E2295" t="s">
        <v>1005</v>
      </c>
      <c r="H2295" s="1">
        <v>43920</v>
      </c>
      <c r="I2295" t="b">
        <v>1</v>
      </c>
      <c r="J2295" t="s">
        <v>193</v>
      </c>
      <c r="L2295" t="s">
        <v>1173</v>
      </c>
      <c r="O2295" t="s">
        <v>2137</v>
      </c>
      <c r="P2295" t="b">
        <v>0</v>
      </c>
      <c r="Q2295" s="2">
        <v>43129.728807870371</v>
      </c>
      <c r="R2295" s="1"/>
      <c r="S2295" t="b">
        <v>0</v>
      </c>
      <c r="U2295" s="1"/>
      <c r="V2295" t="b">
        <v>0</v>
      </c>
      <c r="W2295" s="1">
        <v>43831</v>
      </c>
      <c r="X2295">
        <v>1</v>
      </c>
      <c r="Y2295">
        <v>2020</v>
      </c>
      <c r="Z2295" t="s">
        <v>90</v>
      </c>
      <c r="AA2295" t="s">
        <v>90</v>
      </c>
      <c r="AB2295" t="b">
        <v>0</v>
      </c>
      <c r="AC2295" t="b">
        <v>0</v>
      </c>
      <c r="AE2295" t="b">
        <v>1</v>
      </c>
      <c r="AF2295" t="b">
        <v>0</v>
      </c>
      <c r="AG2295" t="b">
        <v>0</v>
      </c>
      <c r="AH2295" t="s">
        <v>4366</v>
      </c>
      <c r="AI2295" t="b">
        <v>0</v>
      </c>
      <c r="AK2295" t="b">
        <v>0</v>
      </c>
      <c r="AL2295" s="1">
        <v>43242</v>
      </c>
      <c r="AM2295" t="s">
        <v>162</v>
      </c>
      <c r="AN2295" s="2">
        <v>44297.835520833331</v>
      </c>
      <c r="AP2295" s="2">
        <v>43852.23646990741</v>
      </c>
      <c r="AQ2295" s="1"/>
      <c r="AS2295" t="b">
        <v>0</v>
      </c>
      <c r="AV2295" t="s">
        <v>105</v>
      </c>
      <c r="BB2295" t="s">
        <v>6431</v>
      </c>
      <c r="BD2295" t="b">
        <v>0</v>
      </c>
      <c r="BH2295" t="s">
        <v>406</v>
      </c>
      <c r="BI2295" t="s">
        <v>200</v>
      </c>
      <c r="BJ2295" t="s">
        <v>216</v>
      </c>
      <c r="BL2295" t="s">
        <v>1173</v>
      </c>
      <c r="BM2295" t="s">
        <v>202</v>
      </c>
      <c r="BN2295" t="s">
        <v>203</v>
      </c>
      <c r="BQ2295" t="s">
        <v>204</v>
      </c>
      <c r="BR2295" t="b">
        <v>0</v>
      </c>
      <c r="BT2295" t="b">
        <v>0</v>
      </c>
      <c r="BW2295" t="s">
        <v>97</v>
      </c>
      <c r="BX2295" t="b">
        <v>0</v>
      </c>
      <c r="BY2295" s="2">
        <v>44376.857569444444</v>
      </c>
      <c r="CB2295" t="b">
        <v>0</v>
      </c>
      <c r="CC2295" t="b">
        <v>0</v>
      </c>
      <c r="CF2295">
        <v>82600</v>
      </c>
      <c r="CH2295">
        <v>0</v>
      </c>
      <c r="CI2295">
        <v>0</v>
      </c>
      <c r="CJ2295">
        <v>0</v>
      </c>
      <c r="CK2295">
        <f>YEAR(tbl_Opportunity[[#This Row],[Close Date]])</f>
        <v>2020</v>
      </c>
    </row>
    <row r="2296" spans="1:89">
      <c r="A2296" t="s">
        <v>6432</v>
      </c>
      <c r="B2296" t="b">
        <v>0</v>
      </c>
      <c r="D2296" t="b">
        <v>0</v>
      </c>
      <c r="E2296" t="s">
        <v>2796</v>
      </c>
      <c r="H2296" s="1">
        <v>43144</v>
      </c>
      <c r="I2296" t="b">
        <v>1</v>
      </c>
      <c r="J2296" t="s">
        <v>105</v>
      </c>
      <c r="L2296" t="s">
        <v>6433</v>
      </c>
      <c r="O2296" t="s">
        <v>5716</v>
      </c>
      <c r="P2296" t="b">
        <v>0</v>
      </c>
      <c r="Q2296" s="2">
        <v>43144.705555555556</v>
      </c>
      <c r="R2296" s="1"/>
      <c r="S2296" t="b">
        <v>0</v>
      </c>
      <c r="U2296" s="1"/>
      <c r="V2296" t="b">
        <v>0</v>
      </c>
      <c r="W2296" s="1">
        <v>43101</v>
      </c>
      <c r="X2296">
        <v>1</v>
      </c>
      <c r="Y2296">
        <v>2018</v>
      </c>
      <c r="Z2296" t="s">
        <v>90</v>
      </c>
      <c r="AA2296" t="s">
        <v>90</v>
      </c>
      <c r="AB2296" t="b">
        <v>0</v>
      </c>
      <c r="AC2296" t="b">
        <v>0</v>
      </c>
      <c r="AE2296" t="b">
        <v>1</v>
      </c>
      <c r="AF2296" t="b">
        <v>0</v>
      </c>
      <c r="AG2296" t="b">
        <v>0</v>
      </c>
      <c r="AH2296" t="s">
        <v>3190</v>
      </c>
      <c r="AI2296" t="b">
        <v>0</v>
      </c>
      <c r="AK2296" t="b">
        <v>0</v>
      </c>
      <c r="AL2296" s="1">
        <v>43144</v>
      </c>
      <c r="AM2296" t="s">
        <v>162</v>
      </c>
      <c r="AN2296" s="2">
        <v>44297.856377314813</v>
      </c>
      <c r="AP2296" s="2">
        <v>43174.754340277781</v>
      </c>
      <c r="AQ2296" s="1"/>
      <c r="AS2296" t="b">
        <v>0</v>
      </c>
      <c r="AV2296" t="s">
        <v>176</v>
      </c>
      <c r="BB2296" t="s">
        <v>6434</v>
      </c>
      <c r="BD2296" t="b">
        <v>0</v>
      </c>
      <c r="BH2296" t="s">
        <v>260</v>
      </c>
      <c r="BI2296" t="s">
        <v>200</v>
      </c>
      <c r="BJ2296" t="s">
        <v>250</v>
      </c>
      <c r="BM2296" t="s">
        <v>202</v>
      </c>
      <c r="BN2296" t="s">
        <v>203</v>
      </c>
      <c r="BQ2296" t="s">
        <v>204</v>
      </c>
      <c r="BR2296" t="b">
        <v>0</v>
      </c>
      <c r="BT2296" t="b">
        <v>0</v>
      </c>
      <c r="BW2296" t="s">
        <v>97</v>
      </c>
      <c r="BX2296" t="b">
        <v>0</v>
      </c>
      <c r="BY2296" s="2">
        <v>44376.857569444444</v>
      </c>
      <c r="CB2296" t="b">
        <v>0</v>
      </c>
      <c r="CC2296" t="b">
        <v>0</v>
      </c>
      <c r="CF2296">
        <v>72600</v>
      </c>
      <c r="CH2296">
        <v>0</v>
      </c>
      <c r="CI2296">
        <v>0</v>
      </c>
      <c r="CJ2296">
        <v>0</v>
      </c>
      <c r="CK2296">
        <f>YEAR(tbl_Opportunity[[#This Row],[Close Date]])</f>
        <v>2018</v>
      </c>
    </row>
    <row r="2297" spans="1:89">
      <c r="A2297" t="s">
        <v>208</v>
      </c>
      <c r="B2297" t="b">
        <v>0</v>
      </c>
      <c r="D2297" t="b">
        <v>0</v>
      </c>
      <c r="H2297" s="1">
        <v>43555</v>
      </c>
      <c r="I2297" t="b">
        <v>1</v>
      </c>
      <c r="J2297" t="s">
        <v>105</v>
      </c>
      <c r="L2297" t="s">
        <v>2450</v>
      </c>
      <c r="O2297" t="s">
        <v>2137</v>
      </c>
      <c r="P2297" t="b">
        <v>0</v>
      </c>
      <c r="Q2297" s="2">
        <v>43125.755706018521</v>
      </c>
      <c r="R2297" s="1"/>
      <c r="S2297" t="b">
        <v>0</v>
      </c>
      <c r="U2297" s="1"/>
      <c r="V2297" t="b">
        <v>0</v>
      </c>
      <c r="W2297" s="1">
        <v>43466</v>
      </c>
      <c r="X2297">
        <v>1</v>
      </c>
      <c r="Y2297">
        <v>2019</v>
      </c>
      <c r="Z2297" t="s">
        <v>90</v>
      </c>
      <c r="AA2297" t="s">
        <v>90</v>
      </c>
      <c r="AB2297" t="b">
        <v>0</v>
      </c>
      <c r="AC2297" t="b">
        <v>0</v>
      </c>
      <c r="AE2297" t="b">
        <v>1</v>
      </c>
      <c r="AF2297" t="b">
        <v>0</v>
      </c>
      <c r="AG2297" t="b">
        <v>0</v>
      </c>
      <c r="AH2297" t="s">
        <v>4366</v>
      </c>
      <c r="AI2297" t="b">
        <v>0</v>
      </c>
      <c r="AK2297" t="b">
        <v>0</v>
      </c>
      <c r="AL2297" s="1">
        <v>43513</v>
      </c>
      <c r="AM2297" t="s">
        <v>162</v>
      </c>
      <c r="AN2297" s="2">
        <v>44297.835520833331</v>
      </c>
      <c r="AP2297" s="2">
        <v>43513.910173611112</v>
      </c>
      <c r="AQ2297" s="1"/>
      <c r="AS2297" t="b">
        <v>0</v>
      </c>
      <c r="AU2297" t="s">
        <v>247</v>
      </c>
      <c r="AV2297" t="s">
        <v>105</v>
      </c>
      <c r="BB2297" t="s">
        <v>6435</v>
      </c>
      <c r="BD2297" t="b">
        <v>0</v>
      </c>
      <c r="BE2297" t="s">
        <v>6436</v>
      </c>
      <c r="BG2297" t="s">
        <v>615</v>
      </c>
      <c r="BH2297" t="s">
        <v>199</v>
      </c>
      <c r="BI2297" t="s">
        <v>200</v>
      </c>
      <c r="BJ2297" t="s">
        <v>250</v>
      </c>
      <c r="BM2297" t="s">
        <v>202</v>
      </c>
      <c r="BN2297" t="s">
        <v>203</v>
      </c>
      <c r="BQ2297" t="s">
        <v>204</v>
      </c>
      <c r="BR2297" t="b">
        <v>0</v>
      </c>
      <c r="BT2297" t="b">
        <v>0</v>
      </c>
      <c r="BW2297" t="s">
        <v>97</v>
      </c>
      <c r="BX2297" t="b">
        <v>0</v>
      </c>
      <c r="BY2297" s="2">
        <v>44376.857569444444</v>
      </c>
      <c r="CB2297" t="b">
        <v>0</v>
      </c>
      <c r="CC2297" t="b">
        <v>0</v>
      </c>
      <c r="CF2297">
        <v>82600</v>
      </c>
      <c r="CH2297">
        <v>0</v>
      </c>
      <c r="CI2297">
        <v>0</v>
      </c>
      <c r="CJ2297">
        <v>0</v>
      </c>
      <c r="CK2297">
        <f>YEAR(tbl_Opportunity[[#This Row],[Close Date]])</f>
        <v>2019</v>
      </c>
    </row>
    <row r="2298" spans="1:89">
      <c r="A2298" t="s">
        <v>319</v>
      </c>
      <c r="B2298" t="b">
        <v>0</v>
      </c>
      <c r="D2298" t="b">
        <v>0</v>
      </c>
      <c r="H2298" s="1">
        <v>43921</v>
      </c>
      <c r="I2298" t="b">
        <v>1</v>
      </c>
      <c r="J2298" t="s">
        <v>105</v>
      </c>
      <c r="L2298" t="s">
        <v>1097</v>
      </c>
      <c r="O2298" t="s">
        <v>5716</v>
      </c>
      <c r="P2298" t="b">
        <v>0</v>
      </c>
      <c r="Q2298" s="2">
        <v>43216.520115740743</v>
      </c>
      <c r="R2298" s="1"/>
      <c r="S2298" t="b">
        <v>0</v>
      </c>
      <c r="U2298" s="1"/>
      <c r="V2298" t="b">
        <v>0</v>
      </c>
      <c r="W2298" s="1">
        <v>43831</v>
      </c>
      <c r="X2298">
        <v>1</v>
      </c>
      <c r="Y2298">
        <v>2020</v>
      </c>
      <c r="Z2298" t="s">
        <v>90</v>
      </c>
      <c r="AA2298" t="s">
        <v>90</v>
      </c>
      <c r="AB2298" t="b">
        <v>0</v>
      </c>
      <c r="AC2298" t="b">
        <v>0</v>
      </c>
      <c r="AE2298" t="b">
        <v>1</v>
      </c>
      <c r="AF2298" t="b">
        <v>0</v>
      </c>
      <c r="AG2298" t="b">
        <v>0</v>
      </c>
      <c r="AH2298" t="s">
        <v>4366</v>
      </c>
      <c r="AI2298" t="b">
        <v>0</v>
      </c>
      <c r="AK2298" t="b">
        <v>0</v>
      </c>
      <c r="AL2298" s="1">
        <v>43718</v>
      </c>
      <c r="AM2298" t="s">
        <v>162</v>
      </c>
      <c r="AN2298" s="2">
        <v>44296.959062499998</v>
      </c>
      <c r="AP2298" s="2">
        <v>43827.957199074073</v>
      </c>
      <c r="AQ2298" s="1"/>
      <c r="AS2298" t="b">
        <v>0</v>
      </c>
      <c r="AV2298" t="s">
        <v>248</v>
      </c>
      <c r="BB2298" t="s">
        <v>6437</v>
      </c>
      <c r="BD2298" t="b">
        <v>0</v>
      </c>
      <c r="BE2298" t="s">
        <v>6438</v>
      </c>
      <c r="BH2298" t="s">
        <v>260</v>
      </c>
      <c r="BI2298" t="s">
        <v>200</v>
      </c>
      <c r="BJ2298" t="s">
        <v>216</v>
      </c>
      <c r="BL2298" t="s">
        <v>1097</v>
      </c>
      <c r="BM2298" t="s">
        <v>202</v>
      </c>
      <c r="BN2298" t="s">
        <v>203</v>
      </c>
      <c r="BQ2298" t="s">
        <v>204</v>
      </c>
      <c r="BR2298" t="b">
        <v>0</v>
      </c>
      <c r="BT2298" t="b">
        <v>0</v>
      </c>
      <c r="BW2298" t="s">
        <v>97</v>
      </c>
      <c r="BX2298" t="b">
        <v>0</v>
      </c>
      <c r="BY2298" s="2">
        <v>44376.857569444444</v>
      </c>
      <c r="CB2298" t="b">
        <v>0</v>
      </c>
      <c r="CC2298" t="b">
        <v>0</v>
      </c>
      <c r="CF2298">
        <v>60650</v>
      </c>
      <c r="CH2298">
        <v>0</v>
      </c>
      <c r="CI2298">
        <v>0</v>
      </c>
      <c r="CJ2298">
        <v>0</v>
      </c>
      <c r="CK2298">
        <f>YEAR(tbl_Opportunity[[#This Row],[Close Date]])</f>
        <v>2020</v>
      </c>
    </row>
    <row r="2299" spans="1:89">
      <c r="A2299" t="s">
        <v>6439</v>
      </c>
      <c r="B2299" t="b">
        <v>0</v>
      </c>
      <c r="D2299" t="b">
        <v>0</v>
      </c>
      <c r="H2299" s="1">
        <v>43920</v>
      </c>
      <c r="I2299" t="b">
        <v>1</v>
      </c>
      <c r="J2299" t="s">
        <v>193</v>
      </c>
      <c r="L2299" t="s">
        <v>6440</v>
      </c>
      <c r="O2299" t="s">
        <v>2137</v>
      </c>
      <c r="P2299" t="b">
        <v>0</v>
      </c>
      <c r="Q2299" s="2">
        <v>43322.548958333333</v>
      </c>
      <c r="R2299" s="1"/>
      <c r="S2299" t="b">
        <v>0</v>
      </c>
      <c r="U2299" s="1"/>
      <c r="V2299" t="b">
        <v>0</v>
      </c>
      <c r="W2299" s="1">
        <v>43831</v>
      </c>
      <c r="X2299">
        <v>1</v>
      </c>
      <c r="Y2299">
        <v>2020</v>
      </c>
      <c r="Z2299" t="s">
        <v>90</v>
      </c>
      <c r="AA2299" t="s">
        <v>90</v>
      </c>
      <c r="AB2299" t="b">
        <v>0</v>
      </c>
      <c r="AC2299" t="b">
        <v>0</v>
      </c>
      <c r="AE2299" t="b">
        <v>1</v>
      </c>
      <c r="AF2299" t="b">
        <v>0</v>
      </c>
      <c r="AG2299" t="b">
        <v>0</v>
      </c>
      <c r="AH2299" t="s">
        <v>4366</v>
      </c>
      <c r="AI2299" t="b">
        <v>0</v>
      </c>
      <c r="AJ2299" t="s">
        <v>574</v>
      </c>
      <c r="AK2299" t="b">
        <v>0</v>
      </c>
      <c r="AL2299" s="1">
        <v>43612</v>
      </c>
      <c r="AM2299" t="s">
        <v>162</v>
      </c>
      <c r="AN2299" s="2">
        <v>44296.959062499998</v>
      </c>
      <c r="AP2299" s="2">
        <v>43852.238287037035</v>
      </c>
      <c r="AQ2299" s="1"/>
      <c r="AS2299" t="b">
        <v>0</v>
      </c>
      <c r="AV2299" t="s">
        <v>105</v>
      </c>
      <c r="BB2299" t="s">
        <v>6441</v>
      </c>
      <c r="BD2299" t="b">
        <v>0</v>
      </c>
      <c r="BH2299" t="s">
        <v>406</v>
      </c>
      <c r="BI2299" t="s">
        <v>200</v>
      </c>
      <c r="BJ2299" t="s">
        <v>196</v>
      </c>
      <c r="BL2299" t="s">
        <v>6440</v>
      </c>
      <c r="BM2299" t="s">
        <v>202</v>
      </c>
      <c r="BN2299" t="s">
        <v>203</v>
      </c>
      <c r="BQ2299" t="s">
        <v>204</v>
      </c>
      <c r="BR2299" t="b">
        <v>0</v>
      </c>
      <c r="BT2299" t="b">
        <v>0</v>
      </c>
      <c r="BW2299" t="s">
        <v>97</v>
      </c>
      <c r="BX2299" t="b">
        <v>0</v>
      </c>
      <c r="BY2299" s="2">
        <v>44376.857569444444</v>
      </c>
      <c r="CB2299" t="b">
        <v>0</v>
      </c>
      <c r="CC2299" t="b">
        <v>0</v>
      </c>
      <c r="CF2299">
        <v>66905</v>
      </c>
      <c r="CH2299">
        <v>0</v>
      </c>
      <c r="CI2299">
        <v>0</v>
      </c>
      <c r="CJ2299">
        <v>0</v>
      </c>
      <c r="CK2299">
        <f>YEAR(tbl_Opportunity[[#This Row],[Close Date]])</f>
        <v>2020</v>
      </c>
    </row>
    <row r="2300" spans="1:89">
      <c r="A2300" t="s">
        <v>6442</v>
      </c>
      <c r="B2300" t="b">
        <v>0</v>
      </c>
      <c r="D2300" t="b">
        <v>0</v>
      </c>
      <c r="H2300" s="1">
        <v>43836</v>
      </c>
      <c r="I2300" t="b">
        <v>1</v>
      </c>
      <c r="J2300" t="s">
        <v>235</v>
      </c>
      <c r="L2300" t="s">
        <v>1801</v>
      </c>
      <c r="O2300" t="s">
        <v>215</v>
      </c>
      <c r="P2300" t="b">
        <v>0</v>
      </c>
      <c r="Q2300" s="2">
        <v>43217.792395833334</v>
      </c>
      <c r="R2300" s="1"/>
      <c r="S2300" t="b">
        <v>0</v>
      </c>
      <c r="U2300" s="1"/>
      <c r="V2300" t="b">
        <v>0</v>
      </c>
      <c r="W2300" s="1">
        <v>43831</v>
      </c>
      <c r="X2300">
        <v>1</v>
      </c>
      <c r="Y2300">
        <v>2020</v>
      </c>
      <c r="Z2300" t="s">
        <v>90</v>
      </c>
      <c r="AA2300" t="s">
        <v>90</v>
      </c>
      <c r="AB2300" t="b">
        <v>0</v>
      </c>
      <c r="AC2300" t="b">
        <v>0</v>
      </c>
      <c r="AE2300" t="b">
        <v>1</v>
      </c>
      <c r="AF2300" t="b">
        <v>0</v>
      </c>
      <c r="AG2300" t="b">
        <v>0</v>
      </c>
      <c r="AH2300" t="s">
        <v>5147</v>
      </c>
      <c r="AI2300" t="b">
        <v>0</v>
      </c>
      <c r="AJ2300" t="s">
        <v>195</v>
      </c>
      <c r="AK2300" t="b">
        <v>0</v>
      </c>
      <c r="AL2300" s="1"/>
      <c r="AM2300" t="s">
        <v>162</v>
      </c>
      <c r="AN2300" s="2">
        <v>44297.837673611109</v>
      </c>
      <c r="AP2300" s="2">
        <v>43836.821006944447</v>
      </c>
      <c r="AQ2300" s="1"/>
      <c r="AS2300" t="b">
        <v>0</v>
      </c>
      <c r="AV2300" t="s">
        <v>213</v>
      </c>
      <c r="BB2300" t="s">
        <v>6443</v>
      </c>
      <c r="BD2300" t="b">
        <v>0</v>
      </c>
      <c r="BH2300" t="s">
        <v>406</v>
      </c>
      <c r="BI2300" t="s">
        <v>200</v>
      </c>
      <c r="BJ2300" t="s">
        <v>196</v>
      </c>
      <c r="BL2300" t="s">
        <v>1801</v>
      </c>
      <c r="BM2300" t="s">
        <v>202</v>
      </c>
      <c r="BN2300" t="s">
        <v>203</v>
      </c>
      <c r="BQ2300" t="s">
        <v>204</v>
      </c>
      <c r="BR2300" t="b">
        <v>0</v>
      </c>
      <c r="BT2300" t="b">
        <v>0</v>
      </c>
      <c r="BW2300" t="s">
        <v>97</v>
      </c>
      <c r="BX2300" t="b">
        <v>0</v>
      </c>
      <c r="BY2300" s="2">
        <v>44376.857569444444</v>
      </c>
      <c r="CB2300" t="b">
        <v>0</v>
      </c>
      <c r="CC2300" t="b">
        <v>0</v>
      </c>
      <c r="CF2300">
        <v>39950</v>
      </c>
      <c r="CH2300">
        <v>0</v>
      </c>
      <c r="CI2300">
        <v>0</v>
      </c>
      <c r="CJ2300">
        <v>0</v>
      </c>
      <c r="CK2300">
        <f>YEAR(tbl_Opportunity[[#This Row],[Close Date]])</f>
        <v>2020</v>
      </c>
    </row>
    <row r="2301" spans="1:89">
      <c r="A2301" t="s">
        <v>6444</v>
      </c>
      <c r="B2301" t="b">
        <v>0</v>
      </c>
      <c r="D2301" t="b">
        <v>0</v>
      </c>
      <c r="E2301" t="s">
        <v>2796</v>
      </c>
      <c r="H2301" s="1">
        <v>43921</v>
      </c>
      <c r="I2301" t="b">
        <v>1</v>
      </c>
      <c r="J2301" t="s">
        <v>193</v>
      </c>
      <c r="L2301" t="s">
        <v>6445</v>
      </c>
      <c r="O2301" t="s">
        <v>5716</v>
      </c>
      <c r="P2301" t="b">
        <v>0</v>
      </c>
      <c r="Q2301" s="2">
        <v>43231.696099537039</v>
      </c>
      <c r="R2301" s="1"/>
      <c r="S2301" t="b">
        <v>0</v>
      </c>
      <c r="U2301" s="1"/>
      <c r="V2301" t="b">
        <v>0</v>
      </c>
      <c r="W2301" s="1">
        <v>43831</v>
      </c>
      <c r="X2301">
        <v>1</v>
      </c>
      <c r="Y2301">
        <v>2020</v>
      </c>
      <c r="Z2301" t="s">
        <v>90</v>
      </c>
      <c r="AA2301" t="s">
        <v>90</v>
      </c>
      <c r="AB2301" t="b">
        <v>0</v>
      </c>
      <c r="AC2301" t="b">
        <v>0</v>
      </c>
      <c r="AE2301" t="b">
        <v>1</v>
      </c>
      <c r="AF2301" t="b">
        <v>0</v>
      </c>
      <c r="AG2301" t="b">
        <v>0</v>
      </c>
      <c r="AH2301" t="s">
        <v>3190</v>
      </c>
      <c r="AI2301" t="b">
        <v>0</v>
      </c>
      <c r="AJ2301" t="s">
        <v>195</v>
      </c>
      <c r="AK2301" t="b">
        <v>0</v>
      </c>
      <c r="AL2301" s="1">
        <v>43251</v>
      </c>
      <c r="AM2301" t="s">
        <v>162</v>
      </c>
      <c r="AN2301" s="2">
        <v>44296.959062499998</v>
      </c>
      <c r="AP2301" s="2">
        <v>43827.961087962962</v>
      </c>
      <c r="AQ2301" s="1"/>
      <c r="AS2301" t="b">
        <v>0</v>
      </c>
      <c r="AV2301" t="s">
        <v>176</v>
      </c>
      <c r="BB2301" t="s">
        <v>6446</v>
      </c>
      <c r="BD2301" t="b">
        <v>0</v>
      </c>
      <c r="BH2301" t="s">
        <v>260</v>
      </c>
      <c r="BI2301" t="s">
        <v>200</v>
      </c>
      <c r="BJ2301" t="s">
        <v>196</v>
      </c>
      <c r="BL2301" t="s">
        <v>6445</v>
      </c>
      <c r="BM2301" t="s">
        <v>202</v>
      </c>
      <c r="BN2301" t="s">
        <v>203</v>
      </c>
      <c r="BQ2301" t="s">
        <v>204</v>
      </c>
      <c r="BR2301" t="b">
        <v>0</v>
      </c>
      <c r="BT2301" t="b">
        <v>0</v>
      </c>
      <c r="BW2301" t="s">
        <v>97</v>
      </c>
      <c r="BX2301" t="b">
        <v>0</v>
      </c>
      <c r="BY2301" s="2">
        <v>44376.857569444444</v>
      </c>
      <c r="CB2301" t="b">
        <v>0</v>
      </c>
      <c r="CC2301" t="b">
        <v>0</v>
      </c>
      <c r="CF2301">
        <v>82600</v>
      </c>
      <c r="CH2301">
        <v>0</v>
      </c>
      <c r="CI2301">
        <v>0</v>
      </c>
      <c r="CJ2301">
        <v>0</v>
      </c>
      <c r="CK2301">
        <f>YEAR(tbl_Opportunity[[#This Row],[Close Date]])</f>
        <v>2020</v>
      </c>
    </row>
    <row r="2302" spans="1:89">
      <c r="A2302" t="s">
        <v>6071</v>
      </c>
      <c r="B2302" t="b">
        <v>0</v>
      </c>
      <c r="D2302" t="b">
        <v>0</v>
      </c>
      <c r="H2302" s="1">
        <v>43516</v>
      </c>
      <c r="I2302" t="b">
        <v>1</v>
      </c>
      <c r="J2302" t="s">
        <v>105</v>
      </c>
      <c r="O2302" t="s">
        <v>92</v>
      </c>
      <c r="P2302" t="b">
        <v>0</v>
      </c>
      <c r="Q2302" s="2">
        <v>43516.524722222224</v>
      </c>
      <c r="R2302" s="1"/>
      <c r="S2302" t="b">
        <v>0</v>
      </c>
      <c r="U2302" s="1"/>
      <c r="V2302" t="b">
        <v>0</v>
      </c>
      <c r="W2302" s="1">
        <v>43466</v>
      </c>
      <c r="X2302">
        <v>1</v>
      </c>
      <c r="Y2302">
        <v>2019</v>
      </c>
      <c r="Z2302" t="s">
        <v>90</v>
      </c>
      <c r="AA2302" t="s">
        <v>90</v>
      </c>
      <c r="AB2302" t="b">
        <v>0</v>
      </c>
      <c r="AC2302" t="b">
        <v>0</v>
      </c>
      <c r="AE2302" t="b">
        <v>1</v>
      </c>
      <c r="AF2302" t="b">
        <v>0</v>
      </c>
      <c r="AG2302" t="b">
        <v>0</v>
      </c>
      <c r="AH2302" t="s">
        <v>105</v>
      </c>
      <c r="AI2302" t="b">
        <v>0</v>
      </c>
      <c r="AJ2302" t="s">
        <v>195</v>
      </c>
      <c r="AK2302" t="b">
        <v>0</v>
      </c>
      <c r="AL2302" s="1"/>
      <c r="AM2302" t="s">
        <v>162</v>
      </c>
      <c r="AN2302" s="2">
        <v>44297.83829861111</v>
      </c>
      <c r="AP2302" s="2">
        <v>43572.769062500003</v>
      </c>
      <c r="AQ2302" s="1"/>
      <c r="AS2302" t="b">
        <v>0</v>
      </c>
      <c r="AV2302" t="s">
        <v>213</v>
      </c>
      <c r="BB2302" t="s">
        <v>6447</v>
      </c>
      <c r="BD2302" t="b">
        <v>0</v>
      </c>
      <c r="BE2302" t="s">
        <v>6448</v>
      </c>
      <c r="BG2302" t="s">
        <v>6449</v>
      </c>
      <c r="BH2302" t="s">
        <v>260</v>
      </c>
      <c r="BI2302" t="s">
        <v>229</v>
      </c>
      <c r="BL2302" t="s">
        <v>6073</v>
      </c>
      <c r="BM2302" t="s">
        <v>202</v>
      </c>
      <c r="BN2302" t="s">
        <v>203</v>
      </c>
      <c r="BQ2302" t="s">
        <v>204</v>
      </c>
      <c r="BR2302" t="b">
        <v>0</v>
      </c>
      <c r="BT2302" t="b">
        <v>0</v>
      </c>
      <c r="BW2302" t="s">
        <v>97</v>
      </c>
      <c r="BX2302" t="b">
        <v>0</v>
      </c>
      <c r="BY2302" s="2">
        <v>44376.857569444444</v>
      </c>
      <c r="CB2302" t="b">
        <v>0</v>
      </c>
      <c r="CC2302" t="b">
        <v>0</v>
      </c>
      <c r="CF2302">
        <v>78000</v>
      </c>
      <c r="CH2302">
        <v>0</v>
      </c>
      <c r="CI2302">
        <v>0</v>
      </c>
      <c r="CJ2302">
        <v>0</v>
      </c>
      <c r="CK2302">
        <f>YEAR(tbl_Opportunity[[#This Row],[Close Date]])</f>
        <v>2019</v>
      </c>
    </row>
    <row r="2303" spans="1:89">
      <c r="A2303" t="s">
        <v>6450</v>
      </c>
      <c r="B2303" t="b">
        <v>0</v>
      </c>
      <c r="D2303" t="b">
        <v>0</v>
      </c>
      <c r="H2303" s="1">
        <v>44651</v>
      </c>
      <c r="I2303" t="b">
        <v>1</v>
      </c>
      <c r="J2303" t="s">
        <v>235</v>
      </c>
      <c r="L2303" t="s">
        <v>6451</v>
      </c>
      <c r="O2303" t="s">
        <v>194</v>
      </c>
      <c r="P2303" t="b">
        <v>0</v>
      </c>
      <c r="Q2303" s="2">
        <v>43712.369085648148</v>
      </c>
      <c r="R2303" s="1"/>
      <c r="S2303" t="b">
        <v>0</v>
      </c>
      <c r="U2303" s="1"/>
      <c r="V2303" t="b">
        <v>0</v>
      </c>
      <c r="W2303" s="1">
        <v>44562</v>
      </c>
      <c r="X2303">
        <v>1</v>
      </c>
      <c r="Y2303">
        <v>2022</v>
      </c>
      <c r="Z2303" t="s">
        <v>90</v>
      </c>
      <c r="AA2303" t="s">
        <v>90</v>
      </c>
      <c r="AB2303" t="b">
        <v>0</v>
      </c>
      <c r="AC2303" t="b">
        <v>0</v>
      </c>
      <c r="AE2303" t="b">
        <v>1</v>
      </c>
      <c r="AF2303" t="b">
        <v>0</v>
      </c>
      <c r="AG2303" t="b">
        <v>0</v>
      </c>
      <c r="AH2303" t="s">
        <v>4366</v>
      </c>
      <c r="AI2303" t="b">
        <v>0</v>
      </c>
      <c r="AJ2303" t="s">
        <v>2359</v>
      </c>
      <c r="AK2303" t="b">
        <v>0</v>
      </c>
      <c r="AL2303" s="1"/>
      <c r="AM2303" t="s">
        <v>162</v>
      </c>
      <c r="AN2303" s="2">
        <v>44296.959062499998</v>
      </c>
      <c r="AP2303" s="2">
        <v>44281.767314814817</v>
      </c>
      <c r="AQ2303" s="1"/>
      <c r="AS2303" t="b">
        <v>0</v>
      </c>
      <c r="AV2303" t="s">
        <v>2956</v>
      </c>
      <c r="AY2303" t="s">
        <v>2360</v>
      </c>
      <c r="AZ2303" t="s">
        <v>2814</v>
      </c>
      <c r="BB2303" t="s">
        <v>6452</v>
      </c>
      <c r="BD2303" t="b">
        <v>0</v>
      </c>
      <c r="BH2303" t="s">
        <v>194</v>
      </c>
      <c r="BI2303" t="s">
        <v>1668</v>
      </c>
      <c r="BJ2303" t="s">
        <v>216</v>
      </c>
      <c r="BL2303" t="s">
        <v>6451</v>
      </c>
      <c r="BM2303" t="s">
        <v>202</v>
      </c>
      <c r="BN2303" t="s">
        <v>203</v>
      </c>
      <c r="BQ2303" t="s">
        <v>204</v>
      </c>
      <c r="BR2303" t="b">
        <v>0</v>
      </c>
      <c r="BT2303" t="b">
        <v>0</v>
      </c>
      <c r="BW2303" t="s">
        <v>97</v>
      </c>
      <c r="BX2303" t="b">
        <v>0</v>
      </c>
      <c r="BY2303" s="2">
        <v>44376.857569444444</v>
      </c>
      <c r="BZ2303" t="s">
        <v>265</v>
      </c>
      <c r="CB2303" t="b">
        <v>0</v>
      </c>
      <c r="CC2303" t="b">
        <v>0</v>
      </c>
      <c r="CF2303">
        <v>97809</v>
      </c>
      <c r="CH2303">
        <v>0</v>
      </c>
      <c r="CI2303">
        <v>0</v>
      </c>
      <c r="CJ2303">
        <v>0</v>
      </c>
      <c r="CK2303">
        <f>YEAR(tbl_Opportunity[[#This Row],[Close Date]])</f>
        <v>2022</v>
      </c>
    </row>
    <row r="2304" spans="1:89">
      <c r="A2304" t="s">
        <v>5723</v>
      </c>
      <c r="B2304" t="b">
        <v>0</v>
      </c>
      <c r="D2304" t="b">
        <v>0</v>
      </c>
      <c r="H2304" s="1">
        <v>43921</v>
      </c>
      <c r="I2304" t="b">
        <v>1</v>
      </c>
      <c r="J2304" t="s">
        <v>111</v>
      </c>
      <c r="L2304" t="s">
        <v>6453</v>
      </c>
      <c r="O2304" t="s">
        <v>272</v>
      </c>
      <c r="P2304" t="b">
        <v>0</v>
      </c>
      <c r="Q2304" s="2">
        <v>43875.724814814814</v>
      </c>
      <c r="R2304" s="1"/>
      <c r="S2304" t="b">
        <v>0</v>
      </c>
      <c r="U2304" s="1"/>
      <c r="V2304" t="b">
        <v>0</v>
      </c>
      <c r="W2304" s="1">
        <v>43831</v>
      </c>
      <c r="X2304">
        <v>1</v>
      </c>
      <c r="Y2304">
        <v>2020</v>
      </c>
      <c r="Z2304" t="s">
        <v>90</v>
      </c>
      <c r="AA2304" t="s">
        <v>90</v>
      </c>
      <c r="AB2304" t="b">
        <v>0</v>
      </c>
      <c r="AC2304" t="b">
        <v>0</v>
      </c>
      <c r="AE2304" t="b">
        <v>1</v>
      </c>
      <c r="AF2304" t="b">
        <v>0</v>
      </c>
      <c r="AG2304" t="b">
        <v>0</v>
      </c>
      <c r="AH2304" t="s">
        <v>4366</v>
      </c>
      <c r="AI2304" t="b">
        <v>0</v>
      </c>
      <c r="AJ2304" t="s">
        <v>2359</v>
      </c>
      <c r="AK2304" t="b">
        <v>0</v>
      </c>
      <c r="AL2304" s="1"/>
      <c r="AM2304" t="s">
        <v>162</v>
      </c>
      <c r="AN2304" s="2">
        <v>44297.836145833331</v>
      </c>
      <c r="AP2304" s="2">
        <v>43880.785115740742</v>
      </c>
      <c r="AQ2304" s="1"/>
      <c r="AS2304" t="b">
        <v>0</v>
      </c>
      <c r="AV2304" t="s">
        <v>153</v>
      </c>
      <c r="AY2304" t="s">
        <v>2360</v>
      </c>
      <c r="BB2304" t="s">
        <v>6454</v>
      </c>
      <c r="BD2304" t="b">
        <v>0</v>
      </c>
      <c r="BH2304" t="s">
        <v>194</v>
      </c>
      <c r="BI2304" t="s">
        <v>1668</v>
      </c>
      <c r="BL2304" t="s">
        <v>6453</v>
      </c>
      <c r="BM2304" t="s">
        <v>202</v>
      </c>
      <c r="BN2304" t="s">
        <v>203</v>
      </c>
      <c r="BQ2304" t="s">
        <v>204</v>
      </c>
      <c r="BR2304" t="b">
        <v>0</v>
      </c>
      <c r="BT2304" t="b">
        <v>0</v>
      </c>
      <c r="BW2304" t="s">
        <v>97</v>
      </c>
      <c r="BX2304" t="b">
        <v>0</v>
      </c>
      <c r="BY2304" s="2">
        <v>44376.857581018521</v>
      </c>
      <c r="BZ2304" t="s">
        <v>1792</v>
      </c>
      <c r="CB2304" t="b">
        <v>0</v>
      </c>
      <c r="CC2304" t="b">
        <v>0</v>
      </c>
      <c r="CF2304">
        <v>111311.1</v>
      </c>
      <c r="CH2304">
        <v>0</v>
      </c>
      <c r="CI2304">
        <v>0</v>
      </c>
      <c r="CJ2304">
        <v>0</v>
      </c>
      <c r="CK2304">
        <f>YEAR(tbl_Opportunity[[#This Row],[Close Date]])</f>
        <v>2020</v>
      </c>
    </row>
    <row r="2305" spans="1:89">
      <c r="A2305" t="s">
        <v>6354</v>
      </c>
      <c r="B2305" t="b">
        <v>0</v>
      </c>
      <c r="D2305" t="b">
        <v>0</v>
      </c>
      <c r="H2305" s="1">
        <v>43885</v>
      </c>
      <c r="I2305" t="b">
        <v>1</v>
      </c>
      <c r="J2305" t="s">
        <v>111</v>
      </c>
      <c r="O2305" t="s">
        <v>215</v>
      </c>
      <c r="P2305" t="b">
        <v>0</v>
      </c>
      <c r="Q2305" s="2">
        <v>43887.15697916667</v>
      </c>
      <c r="R2305" s="1"/>
      <c r="S2305" t="b">
        <v>0</v>
      </c>
      <c r="U2305" s="1"/>
      <c r="V2305" t="b">
        <v>0</v>
      </c>
      <c r="W2305" s="1">
        <v>43831</v>
      </c>
      <c r="X2305">
        <v>1</v>
      </c>
      <c r="Y2305">
        <v>2020</v>
      </c>
      <c r="Z2305" t="s">
        <v>90</v>
      </c>
      <c r="AA2305" t="s">
        <v>90</v>
      </c>
      <c r="AB2305" t="b">
        <v>0</v>
      </c>
      <c r="AC2305" t="b">
        <v>0</v>
      </c>
      <c r="AE2305" t="b">
        <v>1</v>
      </c>
      <c r="AF2305" t="b">
        <v>0</v>
      </c>
      <c r="AG2305" t="b">
        <v>0</v>
      </c>
      <c r="AH2305" t="s">
        <v>4366</v>
      </c>
      <c r="AI2305" t="b">
        <v>0</v>
      </c>
      <c r="AJ2305" t="s">
        <v>574</v>
      </c>
      <c r="AK2305" t="b">
        <v>0</v>
      </c>
      <c r="AL2305" s="1">
        <v>44055</v>
      </c>
      <c r="AM2305" t="s">
        <v>162</v>
      </c>
      <c r="AN2305" s="2">
        <v>44297.8278587963</v>
      </c>
      <c r="AP2305" s="2">
        <v>43906.57408564815</v>
      </c>
      <c r="AQ2305" s="1"/>
      <c r="AS2305" t="b">
        <v>0</v>
      </c>
      <c r="AV2305" t="s">
        <v>153</v>
      </c>
      <c r="AY2305" t="s">
        <v>1407</v>
      </c>
      <c r="AZ2305" t="s">
        <v>2932</v>
      </c>
      <c r="BB2305" t="s">
        <v>6455</v>
      </c>
      <c r="BD2305" t="b">
        <v>0</v>
      </c>
      <c r="BH2305" t="s">
        <v>215</v>
      </c>
      <c r="BI2305" t="s">
        <v>1243</v>
      </c>
      <c r="BL2305" t="s">
        <v>6351</v>
      </c>
      <c r="BM2305" t="s">
        <v>202</v>
      </c>
      <c r="BN2305" t="s">
        <v>203</v>
      </c>
      <c r="BQ2305" t="s">
        <v>204</v>
      </c>
      <c r="BR2305" t="b">
        <v>0</v>
      </c>
      <c r="BT2305" t="b">
        <v>0</v>
      </c>
      <c r="BW2305" t="s">
        <v>97</v>
      </c>
      <c r="BX2305" t="b">
        <v>0</v>
      </c>
      <c r="BY2305" s="2">
        <v>44376.857581018521</v>
      </c>
      <c r="BZ2305" t="s">
        <v>217</v>
      </c>
      <c r="CB2305" t="b">
        <v>0</v>
      </c>
      <c r="CC2305" t="b">
        <v>0</v>
      </c>
      <c r="CF2305">
        <v>99903.6</v>
      </c>
      <c r="CH2305">
        <v>0</v>
      </c>
      <c r="CI2305">
        <v>0</v>
      </c>
      <c r="CJ2305">
        <v>0</v>
      </c>
      <c r="CK2305">
        <f>YEAR(tbl_Opportunity[[#This Row],[Close Date]])</f>
        <v>2020</v>
      </c>
    </row>
    <row r="2306" spans="1:89">
      <c r="A2306" t="s">
        <v>4266</v>
      </c>
      <c r="B2306" t="b">
        <v>0</v>
      </c>
      <c r="D2306" t="b">
        <v>0</v>
      </c>
      <c r="H2306" s="1">
        <v>43178</v>
      </c>
      <c r="I2306" t="b">
        <v>1</v>
      </c>
      <c r="J2306" t="s">
        <v>429</v>
      </c>
      <c r="L2306" t="s">
        <v>6456</v>
      </c>
      <c r="O2306" t="s">
        <v>5716</v>
      </c>
      <c r="P2306" t="b">
        <v>0</v>
      </c>
      <c r="Q2306" s="2">
        <v>43180.903807870367</v>
      </c>
      <c r="R2306" s="1"/>
      <c r="S2306" t="b">
        <v>0</v>
      </c>
      <c r="U2306" s="1"/>
      <c r="V2306" t="b">
        <v>0</v>
      </c>
      <c r="W2306" s="1">
        <v>43101</v>
      </c>
      <c r="X2306">
        <v>1</v>
      </c>
      <c r="Y2306">
        <v>2018</v>
      </c>
      <c r="Z2306" t="s">
        <v>90</v>
      </c>
      <c r="AA2306" t="s">
        <v>90</v>
      </c>
      <c r="AB2306" t="b">
        <v>0</v>
      </c>
      <c r="AC2306" t="b">
        <v>0</v>
      </c>
      <c r="AE2306" t="b">
        <v>1</v>
      </c>
      <c r="AF2306" t="b">
        <v>0</v>
      </c>
      <c r="AG2306" t="b">
        <v>0</v>
      </c>
      <c r="AH2306" t="s">
        <v>4366</v>
      </c>
      <c r="AI2306" t="b">
        <v>0</v>
      </c>
      <c r="AJ2306" t="s">
        <v>574</v>
      </c>
      <c r="AK2306" t="b">
        <v>0</v>
      </c>
      <c r="AL2306" s="1"/>
      <c r="AM2306" t="s">
        <v>162</v>
      </c>
      <c r="AN2306" s="2">
        <v>44297.853877314818</v>
      </c>
      <c r="AP2306" s="2"/>
      <c r="AQ2306" s="1"/>
      <c r="AS2306" t="b">
        <v>0</v>
      </c>
      <c r="AV2306" t="s">
        <v>248</v>
      </c>
      <c r="AY2306" t="s">
        <v>1407</v>
      </c>
      <c r="BB2306" t="s">
        <v>6457</v>
      </c>
      <c r="BD2306" t="b">
        <v>0</v>
      </c>
      <c r="BH2306" t="s">
        <v>260</v>
      </c>
      <c r="BI2306" t="s">
        <v>200</v>
      </c>
      <c r="BJ2306" t="s">
        <v>216</v>
      </c>
      <c r="BM2306" t="s">
        <v>202</v>
      </c>
      <c r="BN2306" t="s">
        <v>203</v>
      </c>
      <c r="BQ2306" t="s">
        <v>204</v>
      </c>
      <c r="BR2306" t="b">
        <v>0</v>
      </c>
      <c r="BT2306" t="b">
        <v>0</v>
      </c>
      <c r="BW2306" t="s">
        <v>97</v>
      </c>
      <c r="BX2306" t="b">
        <v>0</v>
      </c>
      <c r="BY2306" s="2">
        <v>44376.857569444444</v>
      </c>
      <c r="CB2306" t="b">
        <v>0</v>
      </c>
      <c r="CC2306" t="b">
        <v>0</v>
      </c>
      <c r="CF2306">
        <v>39950</v>
      </c>
      <c r="CH2306">
        <v>0</v>
      </c>
      <c r="CI2306">
        <v>0</v>
      </c>
      <c r="CJ2306">
        <v>0</v>
      </c>
      <c r="CK2306">
        <f>YEAR(tbl_Opportunity[[#This Row],[Close Date]])</f>
        <v>2018</v>
      </c>
    </row>
    <row r="2307" spans="1:89">
      <c r="A2307" t="s">
        <v>328</v>
      </c>
      <c r="B2307" t="b">
        <v>0</v>
      </c>
      <c r="D2307" t="b">
        <v>0</v>
      </c>
      <c r="H2307" s="1">
        <v>43921</v>
      </c>
      <c r="I2307" t="b">
        <v>1</v>
      </c>
      <c r="J2307" t="s">
        <v>105</v>
      </c>
      <c r="L2307" t="s">
        <v>6458</v>
      </c>
      <c r="O2307" t="s">
        <v>260</v>
      </c>
      <c r="P2307" t="b">
        <v>0</v>
      </c>
      <c r="Q2307" s="2">
        <v>43364.941458333335</v>
      </c>
      <c r="R2307" s="1"/>
      <c r="S2307" t="b">
        <v>0</v>
      </c>
      <c r="U2307" s="1"/>
      <c r="V2307" t="b">
        <v>0</v>
      </c>
      <c r="W2307" s="1">
        <v>43831</v>
      </c>
      <c r="X2307">
        <v>1</v>
      </c>
      <c r="Y2307">
        <v>2020</v>
      </c>
      <c r="Z2307" t="s">
        <v>90</v>
      </c>
      <c r="AA2307" t="s">
        <v>90</v>
      </c>
      <c r="AB2307" t="b">
        <v>0</v>
      </c>
      <c r="AC2307" t="b">
        <v>0</v>
      </c>
      <c r="AE2307" t="b">
        <v>1</v>
      </c>
      <c r="AF2307" t="b">
        <v>0</v>
      </c>
      <c r="AG2307" t="b">
        <v>0</v>
      </c>
      <c r="AH2307" t="s">
        <v>4366</v>
      </c>
      <c r="AI2307" t="b">
        <v>0</v>
      </c>
      <c r="AJ2307" t="s">
        <v>574</v>
      </c>
      <c r="AK2307" t="b">
        <v>0</v>
      </c>
      <c r="AL2307" s="1">
        <v>43782</v>
      </c>
      <c r="AM2307" t="s">
        <v>162</v>
      </c>
      <c r="AN2307" s="2">
        <v>44296.959062499998</v>
      </c>
      <c r="AP2307" s="2">
        <v>43791.00167824074</v>
      </c>
      <c r="AQ2307" s="1"/>
      <c r="AS2307" t="b">
        <v>0</v>
      </c>
      <c r="AV2307" t="s">
        <v>176</v>
      </c>
      <c r="AY2307" t="s">
        <v>1407</v>
      </c>
      <c r="AZ2307" t="s">
        <v>1408</v>
      </c>
      <c r="BB2307" t="s">
        <v>6459</v>
      </c>
      <c r="BD2307" t="b">
        <v>0</v>
      </c>
      <c r="BE2307" t="s">
        <v>6460</v>
      </c>
      <c r="BF2307" t="s">
        <v>6461</v>
      </c>
      <c r="BH2307" t="s">
        <v>260</v>
      </c>
      <c r="BI2307" t="s">
        <v>200</v>
      </c>
      <c r="BJ2307" t="s">
        <v>196</v>
      </c>
      <c r="BL2307" t="s">
        <v>6458</v>
      </c>
      <c r="BM2307" t="s">
        <v>202</v>
      </c>
      <c r="BN2307" t="s">
        <v>203</v>
      </c>
      <c r="BQ2307" t="s">
        <v>204</v>
      </c>
      <c r="BR2307" t="b">
        <v>0</v>
      </c>
      <c r="BT2307" t="b">
        <v>0</v>
      </c>
      <c r="BW2307" t="s">
        <v>97</v>
      </c>
      <c r="BX2307" t="b">
        <v>0</v>
      </c>
      <c r="BY2307" s="2">
        <v>44376.857569444444</v>
      </c>
      <c r="CB2307" t="b">
        <v>0</v>
      </c>
      <c r="CC2307" t="b">
        <v>0</v>
      </c>
      <c r="CF2307">
        <v>68150</v>
      </c>
      <c r="CH2307">
        <v>0</v>
      </c>
      <c r="CI2307">
        <v>0</v>
      </c>
      <c r="CJ2307">
        <v>0</v>
      </c>
      <c r="CK2307">
        <f>YEAR(tbl_Opportunity[[#This Row],[Close Date]])</f>
        <v>2020</v>
      </c>
    </row>
    <row r="2308" spans="1:89">
      <c r="A2308" t="s">
        <v>6462</v>
      </c>
      <c r="B2308" t="b">
        <v>0</v>
      </c>
      <c r="D2308" t="b">
        <v>0</v>
      </c>
      <c r="H2308" s="1">
        <v>44651</v>
      </c>
      <c r="I2308" t="b">
        <v>1</v>
      </c>
      <c r="J2308" t="s">
        <v>193</v>
      </c>
      <c r="L2308" t="s">
        <v>6463</v>
      </c>
      <c r="O2308" t="s">
        <v>194</v>
      </c>
      <c r="P2308" t="b">
        <v>0</v>
      </c>
      <c r="Q2308" s="2">
        <v>43609.484652777777</v>
      </c>
      <c r="R2308" s="1"/>
      <c r="S2308" t="b">
        <v>0</v>
      </c>
      <c r="U2308" s="1"/>
      <c r="V2308" t="b">
        <v>0</v>
      </c>
      <c r="W2308" s="1">
        <v>44562</v>
      </c>
      <c r="X2308">
        <v>1</v>
      </c>
      <c r="Y2308">
        <v>2022</v>
      </c>
      <c r="Z2308" t="s">
        <v>90</v>
      </c>
      <c r="AA2308" t="s">
        <v>90</v>
      </c>
      <c r="AB2308" t="b">
        <v>0</v>
      </c>
      <c r="AC2308" t="b">
        <v>0</v>
      </c>
      <c r="AE2308" t="b">
        <v>1</v>
      </c>
      <c r="AF2308" t="b">
        <v>0</v>
      </c>
      <c r="AG2308" t="b">
        <v>0</v>
      </c>
      <c r="AH2308" t="s">
        <v>4366</v>
      </c>
      <c r="AI2308" t="b">
        <v>0</v>
      </c>
      <c r="AJ2308" t="s">
        <v>211</v>
      </c>
      <c r="AK2308" t="b">
        <v>0</v>
      </c>
      <c r="AL2308" s="1"/>
      <c r="AM2308" t="s">
        <v>162</v>
      </c>
      <c r="AN2308" s="2">
        <v>44297.83829861111</v>
      </c>
      <c r="AP2308" s="2">
        <v>44152.658692129633</v>
      </c>
      <c r="AQ2308" s="1"/>
      <c r="AS2308" t="b">
        <v>0</v>
      </c>
      <c r="AV2308" t="s">
        <v>213</v>
      </c>
      <c r="AY2308" t="s">
        <v>236</v>
      </c>
      <c r="AZ2308" t="s">
        <v>300</v>
      </c>
      <c r="BB2308" t="s">
        <v>6464</v>
      </c>
      <c r="BD2308" t="b">
        <v>0</v>
      </c>
      <c r="BH2308" t="s">
        <v>194</v>
      </c>
      <c r="BI2308" t="s">
        <v>1668</v>
      </c>
      <c r="BJ2308" t="s">
        <v>216</v>
      </c>
      <c r="BL2308" t="s">
        <v>6463</v>
      </c>
      <c r="BM2308" t="s">
        <v>202</v>
      </c>
      <c r="BN2308" t="s">
        <v>203</v>
      </c>
      <c r="BQ2308" t="s">
        <v>204</v>
      </c>
      <c r="BR2308" t="b">
        <v>0</v>
      </c>
      <c r="BT2308" t="b">
        <v>0</v>
      </c>
      <c r="BW2308" t="s">
        <v>97</v>
      </c>
      <c r="BX2308" t="b">
        <v>0</v>
      </c>
      <c r="BY2308" s="2">
        <v>44376.857569444444</v>
      </c>
      <c r="BZ2308" t="s">
        <v>265</v>
      </c>
      <c r="CB2308" t="b">
        <v>0</v>
      </c>
      <c r="CC2308" t="b">
        <v>0</v>
      </c>
      <c r="CF2308">
        <v>91549</v>
      </c>
      <c r="CH2308">
        <v>0</v>
      </c>
      <c r="CI2308">
        <v>0</v>
      </c>
      <c r="CJ2308">
        <v>0</v>
      </c>
      <c r="CK2308">
        <f>YEAR(tbl_Opportunity[[#This Row],[Close Date]])</f>
        <v>2022</v>
      </c>
    </row>
    <row r="2309" spans="1:89">
      <c r="A2309" t="s">
        <v>498</v>
      </c>
      <c r="B2309" t="b">
        <v>0</v>
      </c>
      <c r="D2309" t="b">
        <v>0</v>
      </c>
      <c r="E2309" t="s">
        <v>1005</v>
      </c>
      <c r="H2309" s="1">
        <v>43921</v>
      </c>
      <c r="I2309" t="b">
        <v>1</v>
      </c>
      <c r="J2309" t="s">
        <v>105</v>
      </c>
      <c r="L2309" t="s">
        <v>1446</v>
      </c>
      <c r="O2309" t="s">
        <v>272</v>
      </c>
      <c r="P2309" t="b">
        <v>0</v>
      </c>
      <c r="Q2309" s="2">
        <v>43546.860925925925</v>
      </c>
      <c r="R2309" s="1"/>
      <c r="S2309" t="b">
        <v>0</v>
      </c>
      <c r="U2309" s="1"/>
      <c r="V2309" t="b">
        <v>0</v>
      </c>
      <c r="W2309" s="1">
        <v>43831</v>
      </c>
      <c r="X2309">
        <v>1</v>
      </c>
      <c r="Y2309">
        <v>2020</v>
      </c>
      <c r="Z2309" t="s">
        <v>90</v>
      </c>
      <c r="AA2309" t="s">
        <v>90</v>
      </c>
      <c r="AB2309" t="b">
        <v>0</v>
      </c>
      <c r="AC2309" t="b">
        <v>0</v>
      </c>
      <c r="AE2309" t="b">
        <v>1</v>
      </c>
      <c r="AF2309" t="b">
        <v>0</v>
      </c>
      <c r="AG2309" t="b">
        <v>0</v>
      </c>
      <c r="AH2309" t="s">
        <v>3190</v>
      </c>
      <c r="AI2309" t="b">
        <v>0</v>
      </c>
      <c r="AJ2309" t="s">
        <v>211</v>
      </c>
      <c r="AK2309" t="b">
        <v>0</v>
      </c>
      <c r="AL2309" s="1">
        <v>43777</v>
      </c>
      <c r="AM2309" t="s">
        <v>162</v>
      </c>
      <c r="AN2309" s="2">
        <v>44296.959062499998</v>
      </c>
      <c r="AP2309" s="2">
        <v>43781.967210648145</v>
      </c>
      <c r="AQ2309" s="1"/>
      <c r="AS2309" t="b">
        <v>0</v>
      </c>
      <c r="AV2309" t="s">
        <v>176</v>
      </c>
      <c r="AY2309" t="s">
        <v>236</v>
      </c>
      <c r="AZ2309" t="s">
        <v>300</v>
      </c>
      <c r="BB2309" t="s">
        <v>6465</v>
      </c>
      <c r="BD2309" t="b">
        <v>0</v>
      </c>
      <c r="BE2309" t="s">
        <v>6466</v>
      </c>
      <c r="BF2309" t="s">
        <v>6467</v>
      </c>
      <c r="BH2309" t="s">
        <v>260</v>
      </c>
      <c r="BI2309" t="s">
        <v>549</v>
      </c>
      <c r="BJ2309" t="s">
        <v>250</v>
      </c>
      <c r="BL2309" t="s">
        <v>1446</v>
      </c>
      <c r="BM2309" t="s">
        <v>202</v>
      </c>
      <c r="BN2309" t="s">
        <v>203</v>
      </c>
      <c r="BQ2309" t="s">
        <v>204</v>
      </c>
      <c r="BR2309" t="b">
        <v>0</v>
      </c>
      <c r="BT2309" t="b">
        <v>0</v>
      </c>
      <c r="BW2309" t="s">
        <v>97</v>
      </c>
      <c r="BX2309" t="b">
        <v>0</v>
      </c>
      <c r="BY2309" s="2">
        <v>44376.857569444444</v>
      </c>
      <c r="CB2309" t="b">
        <v>0</v>
      </c>
      <c r="CC2309" t="b">
        <v>0</v>
      </c>
      <c r="CF2309">
        <v>49950</v>
      </c>
      <c r="CH2309">
        <v>0</v>
      </c>
      <c r="CI2309">
        <v>0</v>
      </c>
      <c r="CJ2309">
        <v>0</v>
      </c>
      <c r="CK2309">
        <f>YEAR(tbl_Opportunity[[#This Row],[Close Date]])</f>
        <v>2020</v>
      </c>
    </row>
    <row r="2310" spans="1:89">
      <c r="A2310" t="s">
        <v>601</v>
      </c>
      <c r="B2310" t="b">
        <v>0</v>
      </c>
      <c r="D2310" t="b">
        <v>0</v>
      </c>
      <c r="E2310" t="s">
        <v>4699</v>
      </c>
      <c r="H2310" s="1">
        <v>43921</v>
      </c>
      <c r="I2310" t="b">
        <v>1</v>
      </c>
      <c r="J2310" t="s">
        <v>105</v>
      </c>
      <c r="L2310" t="s">
        <v>6468</v>
      </c>
      <c r="O2310" t="s">
        <v>199</v>
      </c>
      <c r="P2310" t="b">
        <v>0</v>
      </c>
      <c r="Q2310" s="2">
        <v>43748.57607638889</v>
      </c>
      <c r="R2310" s="1"/>
      <c r="S2310" t="b">
        <v>0</v>
      </c>
      <c r="U2310" s="1"/>
      <c r="V2310" t="b">
        <v>0</v>
      </c>
      <c r="W2310" s="1">
        <v>43831</v>
      </c>
      <c r="X2310">
        <v>1</v>
      </c>
      <c r="Y2310">
        <v>2020</v>
      </c>
      <c r="Z2310" t="s">
        <v>90</v>
      </c>
      <c r="AA2310" t="s">
        <v>90</v>
      </c>
      <c r="AB2310" t="b">
        <v>0</v>
      </c>
      <c r="AC2310" t="b">
        <v>0</v>
      </c>
      <c r="AE2310" t="b">
        <v>1</v>
      </c>
      <c r="AF2310" t="b">
        <v>0</v>
      </c>
      <c r="AG2310" t="b">
        <v>0</v>
      </c>
      <c r="AI2310" t="b">
        <v>0</v>
      </c>
      <c r="AJ2310" t="s">
        <v>211</v>
      </c>
      <c r="AK2310" t="b">
        <v>0</v>
      </c>
      <c r="AL2310" s="1">
        <v>43852</v>
      </c>
      <c r="AM2310" t="s">
        <v>162</v>
      </c>
      <c r="AN2310" s="2">
        <v>44297.856377314813</v>
      </c>
      <c r="AP2310" s="2">
        <v>43852.676620370374</v>
      </c>
      <c r="AQ2310" s="1"/>
      <c r="AS2310" t="b">
        <v>0</v>
      </c>
      <c r="AV2310" t="s">
        <v>176</v>
      </c>
      <c r="AY2310" t="s">
        <v>236</v>
      </c>
      <c r="AZ2310" t="s">
        <v>237</v>
      </c>
      <c r="BB2310" t="s">
        <v>6469</v>
      </c>
      <c r="BD2310" t="b">
        <v>0</v>
      </c>
      <c r="BH2310" t="s">
        <v>375</v>
      </c>
      <c r="BI2310" t="s">
        <v>549</v>
      </c>
      <c r="BL2310" t="s">
        <v>6468</v>
      </c>
      <c r="BM2310" t="s">
        <v>202</v>
      </c>
      <c r="BN2310" t="s">
        <v>203</v>
      </c>
      <c r="BQ2310" t="s">
        <v>204</v>
      </c>
      <c r="BR2310" t="b">
        <v>0</v>
      </c>
      <c r="BT2310" t="b">
        <v>0</v>
      </c>
      <c r="BW2310" t="s">
        <v>97</v>
      </c>
      <c r="BX2310" t="b">
        <v>0</v>
      </c>
      <c r="BY2310" s="2">
        <v>44376.857569444444</v>
      </c>
      <c r="BZ2310" t="s">
        <v>377</v>
      </c>
      <c r="CB2310" t="b">
        <v>0</v>
      </c>
      <c r="CC2310" t="b">
        <v>0</v>
      </c>
      <c r="CF2310">
        <v>81810</v>
      </c>
      <c r="CH2310">
        <v>0</v>
      </c>
      <c r="CI2310">
        <v>0</v>
      </c>
      <c r="CJ2310">
        <v>0</v>
      </c>
      <c r="CK2310">
        <f>YEAR(tbl_Opportunity[[#This Row],[Close Date]])</f>
        <v>2020</v>
      </c>
    </row>
    <row r="2311" spans="1:89">
      <c r="A2311" t="s">
        <v>3082</v>
      </c>
      <c r="B2311" t="b">
        <v>0</v>
      </c>
      <c r="D2311" t="b">
        <v>0</v>
      </c>
      <c r="H2311" s="1">
        <v>44651</v>
      </c>
      <c r="I2311" t="b">
        <v>1</v>
      </c>
      <c r="J2311" t="s">
        <v>105</v>
      </c>
      <c r="L2311" t="s">
        <v>6470</v>
      </c>
      <c r="O2311" t="s">
        <v>194</v>
      </c>
      <c r="P2311" t="b">
        <v>0</v>
      </c>
      <c r="Q2311" s="2">
        <v>43391.689699074072</v>
      </c>
      <c r="R2311" s="1"/>
      <c r="S2311" t="b">
        <v>0</v>
      </c>
      <c r="U2311" s="1"/>
      <c r="V2311" t="b">
        <v>0</v>
      </c>
      <c r="W2311" s="1">
        <v>44562</v>
      </c>
      <c r="X2311">
        <v>1</v>
      </c>
      <c r="Y2311">
        <v>2022</v>
      </c>
      <c r="Z2311" t="s">
        <v>90</v>
      </c>
      <c r="AA2311" t="s">
        <v>90</v>
      </c>
      <c r="AB2311" t="b">
        <v>0</v>
      </c>
      <c r="AC2311" t="b">
        <v>0</v>
      </c>
      <c r="AE2311" t="b">
        <v>1</v>
      </c>
      <c r="AF2311" t="b">
        <v>0</v>
      </c>
      <c r="AG2311" t="b">
        <v>0</v>
      </c>
      <c r="AH2311" t="s">
        <v>4366</v>
      </c>
      <c r="AI2311" t="b">
        <v>0</v>
      </c>
      <c r="AJ2311" t="s">
        <v>462</v>
      </c>
      <c r="AK2311" t="b">
        <v>0</v>
      </c>
      <c r="AL2311" s="1">
        <v>43651</v>
      </c>
      <c r="AM2311" t="s">
        <v>162</v>
      </c>
      <c r="AN2311" s="2">
        <v>44297.856377314813</v>
      </c>
      <c r="AP2311" s="2">
        <v>44180.708055555559</v>
      </c>
      <c r="AQ2311" s="1"/>
      <c r="AS2311" t="b">
        <v>0</v>
      </c>
      <c r="AV2311" t="s">
        <v>213</v>
      </c>
      <c r="AY2311" t="s">
        <v>236</v>
      </c>
      <c r="AZ2311" t="s">
        <v>435</v>
      </c>
      <c r="BB2311" t="s">
        <v>6471</v>
      </c>
      <c r="BD2311" t="b">
        <v>0</v>
      </c>
      <c r="BG2311" t="s">
        <v>6472</v>
      </c>
      <c r="BH2311" t="s">
        <v>194</v>
      </c>
      <c r="BI2311" t="s">
        <v>1668</v>
      </c>
      <c r="BJ2311" t="s">
        <v>216</v>
      </c>
      <c r="BL2311" t="s">
        <v>6470</v>
      </c>
      <c r="BM2311" t="s">
        <v>202</v>
      </c>
      <c r="BN2311" t="s">
        <v>203</v>
      </c>
      <c r="BQ2311" t="s">
        <v>204</v>
      </c>
      <c r="BR2311" t="b">
        <v>0</v>
      </c>
      <c r="BT2311" t="b">
        <v>0</v>
      </c>
      <c r="BW2311" t="s">
        <v>97</v>
      </c>
      <c r="BX2311" t="b">
        <v>0</v>
      </c>
      <c r="BY2311" s="2">
        <v>44376.857569444444</v>
      </c>
      <c r="BZ2311" t="s">
        <v>265</v>
      </c>
      <c r="CB2311" t="b">
        <v>0</v>
      </c>
      <c r="CC2311" t="b">
        <v>0</v>
      </c>
      <c r="CF2311">
        <v>91549</v>
      </c>
      <c r="CH2311">
        <v>0</v>
      </c>
      <c r="CI2311">
        <v>0</v>
      </c>
      <c r="CJ2311">
        <v>0</v>
      </c>
      <c r="CK2311">
        <f>YEAR(tbl_Opportunity[[#This Row],[Close Date]])</f>
        <v>2022</v>
      </c>
    </row>
    <row r="2312" spans="1:89">
      <c r="A2312" t="s">
        <v>1170</v>
      </c>
      <c r="B2312" t="b">
        <v>0</v>
      </c>
      <c r="D2312" t="b">
        <v>0</v>
      </c>
      <c r="H2312" s="1">
        <v>44286</v>
      </c>
      <c r="I2312" t="b">
        <v>1</v>
      </c>
      <c r="J2312" t="s">
        <v>140</v>
      </c>
      <c r="L2312" t="s">
        <v>6473</v>
      </c>
      <c r="N2312" t="s">
        <v>1070</v>
      </c>
      <c r="O2312" t="s">
        <v>2137</v>
      </c>
      <c r="P2312" t="b">
        <v>0</v>
      </c>
      <c r="Q2312" s="2">
        <v>43301.816423611112</v>
      </c>
      <c r="R2312" s="1"/>
      <c r="S2312" t="b">
        <v>0</v>
      </c>
      <c r="U2312" s="1"/>
      <c r="V2312" t="b">
        <v>0</v>
      </c>
      <c r="W2312" s="1">
        <v>44197</v>
      </c>
      <c r="X2312">
        <v>1</v>
      </c>
      <c r="Y2312">
        <v>2021</v>
      </c>
      <c r="Z2312" t="s">
        <v>90</v>
      </c>
      <c r="AA2312" t="s">
        <v>90</v>
      </c>
      <c r="AB2312" t="b">
        <v>0</v>
      </c>
      <c r="AC2312" t="b">
        <v>0</v>
      </c>
      <c r="AE2312" t="b">
        <v>1</v>
      </c>
      <c r="AF2312" t="b">
        <v>0</v>
      </c>
      <c r="AG2312" t="b">
        <v>0</v>
      </c>
      <c r="AH2312" t="s">
        <v>4366</v>
      </c>
      <c r="AI2312" t="b">
        <v>0</v>
      </c>
      <c r="AJ2312" t="s">
        <v>574</v>
      </c>
      <c r="AK2312" t="b">
        <v>0</v>
      </c>
      <c r="AL2312" s="1">
        <v>44174</v>
      </c>
      <c r="AM2312" t="s">
        <v>162</v>
      </c>
      <c r="AN2312" s="2">
        <v>44296.959062499998</v>
      </c>
      <c r="AP2312" s="2">
        <v>44216.875497685185</v>
      </c>
      <c r="AQ2312" s="1"/>
      <c r="AS2312" t="b">
        <v>0</v>
      </c>
      <c r="AV2312" t="s">
        <v>105</v>
      </c>
      <c r="BB2312" t="s">
        <v>6474</v>
      </c>
      <c r="BD2312" t="b">
        <v>0</v>
      </c>
      <c r="BH2312" t="s">
        <v>375</v>
      </c>
      <c r="BI2312" t="s">
        <v>200</v>
      </c>
      <c r="BJ2312" t="s">
        <v>196</v>
      </c>
      <c r="BL2312" t="s">
        <v>6473</v>
      </c>
      <c r="BM2312" t="s">
        <v>202</v>
      </c>
      <c r="BN2312" t="s">
        <v>203</v>
      </c>
      <c r="BQ2312" t="s">
        <v>204</v>
      </c>
      <c r="BR2312" t="b">
        <v>0</v>
      </c>
      <c r="BT2312" t="b">
        <v>0</v>
      </c>
      <c r="BW2312" t="s">
        <v>97</v>
      </c>
      <c r="BX2312" t="b">
        <v>0</v>
      </c>
      <c r="BY2312" s="2">
        <v>44376.857569444444</v>
      </c>
      <c r="BZ2312" t="s">
        <v>377</v>
      </c>
      <c r="CB2312" t="b">
        <v>0</v>
      </c>
      <c r="CC2312" t="b">
        <v>0</v>
      </c>
      <c r="CF2312">
        <v>66905</v>
      </c>
      <c r="CH2312">
        <v>0</v>
      </c>
      <c r="CI2312">
        <v>0</v>
      </c>
      <c r="CJ2312">
        <v>0</v>
      </c>
      <c r="CK2312">
        <f>YEAR(tbl_Opportunity[[#This Row],[Close Date]])</f>
        <v>2021</v>
      </c>
    </row>
    <row r="2313" spans="1:89">
      <c r="A2313" t="s">
        <v>2219</v>
      </c>
      <c r="B2313" t="b">
        <v>0</v>
      </c>
      <c r="D2313" t="b">
        <v>0</v>
      </c>
      <c r="E2313" t="s">
        <v>2873</v>
      </c>
      <c r="H2313" s="1">
        <v>44286</v>
      </c>
      <c r="I2313" t="b">
        <v>1</v>
      </c>
      <c r="J2313" t="s">
        <v>105</v>
      </c>
      <c r="L2313" t="s">
        <v>6400</v>
      </c>
      <c r="N2313" t="s">
        <v>1070</v>
      </c>
      <c r="O2313" t="s">
        <v>260</v>
      </c>
      <c r="P2313" t="b">
        <v>0</v>
      </c>
      <c r="Q2313" s="2">
        <v>43777.897083333337</v>
      </c>
      <c r="R2313" s="1"/>
      <c r="S2313" t="b">
        <v>0</v>
      </c>
      <c r="U2313" s="1"/>
      <c r="V2313" t="b">
        <v>0</v>
      </c>
      <c r="W2313" s="1">
        <v>44197</v>
      </c>
      <c r="X2313">
        <v>1</v>
      </c>
      <c r="Y2313">
        <v>2021</v>
      </c>
      <c r="Z2313" t="s">
        <v>90</v>
      </c>
      <c r="AA2313" t="s">
        <v>90</v>
      </c>
      <c r="AB2313" t="b">
        <v>0</v>
      </c>
      <c r="AC2313" t="b">
        <v>0</v>
      </c>
      <c r="AE2313" t="b">
        <v>1</v>
      </c>
      <c r="AF2313" t="b">
        <v>0</v>
      </c>
      <c r="AG2313" t="b">
        <v>0</v>
      </c>
      <c r="AH2313" t="s">
        <v>4366</v>
      </c>
      <c r="AI2313" t="b">
        <v>0</v>
      </c>
      <c r="AJ2313" t="s">
        <v>574</v>
      </c>
      <c r="AK2313" t="b">
        <v>0</v>
      </c>
      <c r="AL2313" s="1">
        <v>44152</v>
      </c>
      <c r="AM2313" t="s">
        <v>162</v>
      </c>
      <c r="AN2313" s="2">
        <v>44297.856377314813</v>
      </c>
      <c r="AP2313" s="2">
        <v>44168.499780092592</v>
      </c>
      <c r="AQ2313" s="1"/>
      <c r="AS2313" t="b">
        <v>0</v>
      </c>
      <c r="AV2313" t="s">
        <v>248</v>
      </c>
      <c r="AY2313" t="s">
        <v>1407</v>
      </c>
      <c r="AZ2313" t="s">
        <v>2500</v>
      </c>
      <c r="BB2313" t="s">
        <v>6475</v>
      </c>
      <c r="BD2313" t="b">
        <v>0</v>
      </c>
      <c r="BH2313" t="s">
        <v>215</v>
      </c>
      <c r="BI2313" t="s">
        <v>549</v>
      </c>
      <c r="BJ2313" t="s">
        <v>196</v>
      </c>
      <c r="BL2313" t="s">
        <v>6400</v>
      </c>
      <c r="BM2313" t="s">
        <v>202</v>
      </c>
      <c r="BN2313" t="s">
        <v>203</v>
      </c>
      <c r="BQ2313" t="s">
        <v>204</v>
      </c>
      <c r="BR2313" t="b">
        <v>0</v>
      </c>
      <c r="BT2313" t="b">
        <v>0</v>
      </c>
      <c r="BW2313" t="s">
        <v>97</v>
      </c>
      <c r="BX2313" t="b">
        <v>0</v>
      </c>
      <c r="BY2313" s="2">
        <v>44376.857581018521</v>
      </c>
      <c r="BZ2313" t="s">
        <v>217</v>
      </c>
      <c r="CB2313" t="b">
        <v>0</v>
      </c>
      <c r="CC2313" t="b">
        <v>0</v>
      </c>
      <c r="CF2313">
        <v>39960</v>
      </c>
      <c r="CH2313">
        <v>0</v>
      </c>
      <c r="CI2313">
        <v>0</v>
      </c>
      <c r="CJ2313">
        <v>0</v>
      </c>
      <c r="CK2313">
        <f>YEAR(tbl_Opportunity[[#This Row],[Close Date]])</f>
        <v>2021</v>
      </c>
    </row>
    <row r="2314" spans="1:89">
      <c r="A2314" t="s">
        <v>192</v>
      </c>
      <c r="B2314" t="b">
        <v>0</v>
      </c>
      <c r="D2314" t="b">
        <v>0</v>
      </c>
      <c r="H2314" s="1">
        <v>44286</v>
      </c>
      <c r="I2314" t="b">
        <v>1</v>
      </c>
      <c r="J2314" t="s">
        <v>105</v>
      </c>
      <c r="L2314" t="s">
        <v>6476</v>
      </c>
      <c r="N2314" t="s">
        <v>372</v>
      </c>
      <c r="O2314" t="s">
        <v>199</v>
      </c>
      <c r="P2314" t="b">
        <v>0</v>
      </c>
      <c r="Q2314" s="2">
        <v>43665.541412037041</v>
      </c>
      <c r="R2314" s="1"/>
      <c r="S2314" t="b">
        <v>0</v>
      </c>
      <c r="U2314" s="1"/>
      <c r="V2314" t="b">
        <v>0</v>
      </c>
      <c r="W2314" s="1">
        <v>44197</v>
      </c>
      <c r="X2314">
        <v>1</v>
      </c>
      <c r="Y2314">
        <v>2021</v>
      </c>
      <c r="Z2314" t="s">
        <v>90</v>
      </c>
      <c r="AA2314" t="s">
        <v>90</v>
      </c>
      <c r="AB2314" t="b">
        <v>0</v>
      </c>
      <c r="AC2314" t="b">
        <v>0</v>
      </c>
      <c r="AE2314" t="b">
        <v>1</v>
      </c>
      <c r="AF2314" t="b">
        <v>0</v>
      </c>
      <c r="AG2314" t="b">
        <v>0</v>
      </c>
      <c r="AH2314" t="s">
        <v>3190</v>
      </c>
      <c r="AI2314" t="b">
        <v>0</v>
      </c>
      <c r="AJ2314" t="s">
        <v>462</v>
      </c>
      <c r="AK2314" t="b">
        <v>0</v>
      </c>
      <c r="AL2314" s="1">
        <v>43943</v>
      </c>
      <c r="AM2314" t="s">
        <v>162</v>
      </c>
      <c r="AN2314" s="2">
        <v>44297.856377314813</v>
      </c>
      <c r="AP2314" s="2">
        <v>44032.601087962961</v>
      </c>
      <c r="AQ2314" s="1"/>
      <c r="AS2314" t="b">
        <v>0</v>
      </c>
      <c r="AV2314" t="s">
        <v>248</v>
      </c>
      <c r="AY2314" t="s">
        <v>236</v>
      </c>
      <c r="AZ2314" t="s">
        <v>435</v>
      </c>
      <c r="BB2314" t="s">
        <v>6477</v>
      </c>
      <c r="BD2314" t="b">
        <v>0</v>
      </c>
      <c r="BF2314" t="s">
        <v>6478</v>
      </c>
      <c r="BH2314" t="s">
        <v>375</v>
      </c>
      <c r="BI2314" t="s">
        <v>549</v>
      </c>
      <c r="BJ2314" t="s">
        <v>250</v>
      </c>
      <c r="BL2314" t="s">
        <v>6476</v>
      </c>
      <c r="BM2314" t="s">
        <v>202</v>
      </c>
      <c r="BN2314" t="s">
        <v>203</v>
      </c>
      <c r="BQ2314" t="s">
        <v>204</v>
      </c>
      <c r="BR2314" t="b">
        <v>0</v>
      </c>
      <c r="BT2314" t="b">
        <v>0</v>
      </c>
      <c r="BW2314" t="s">
        <v>97</v>
      </c>
      <c r="BX2314" t="b">
        <v>0</v>
      </c>
      <c r="BY2314" s="2">
        <v>44376.857569444444</v>
      </c>
      <c r="BZ2314" t="s">
        <v>377</v>
      </c>
      <c r="CB2314" t="b">
        <v>0</v>
      </c>
      <c r="CC2314" t="b">
        <v>0</v>
      </c>
      <c r="CF2314">
        <v>90175</v>
      </c>
      <c r="CH2314">
        <v>0</v>
      </c>
      <c r="CI2314">
        <v>0</v>
      </c>
      <c r="CJ2314">
        <v>0</v>
      </c>
      <c r="CK2314">
        <f>YEAR(tbl_Opportunity[[#This Row],[Close Date]])</f>
        <v>2021</v>
      </c>
    </row>
    <row r="2315" spans="1:89">
      <c r="A2315" t="s">
        <v>6479</v>
      </c>
      <c r="B2315" t="b">
        <v>0</v>
      </c>
      <c r="C2315" t="s">
        <v>105</v>
      </c>
      <c r="D2315" t="b">
        <v>0</v>
      </c>
      <c r="F2315" t="s">
        <v>4728</v>
      </c>
      <c r="G2315" t="s">
        <v>3101</v>
      </c>
      <c r="H2315" s="1">
        <v>44272</v>
      </c>
      <c r="I2315" t="b">
        <v>1</v>
      </c>
      <c r="J2315" t="s">
        <v>193</v>
      </c>
      <c r="L2315" t="s">
        <v>6480</v>
      </c>
      <c r="O2315" t="s">
        <v>3202</v>
      </c>
      <c r="P2315" t="b">
        <v>0</v>
      </c>
      <c r="Q2315" s="2">
        <v>43909.934502314813</v>
      </c>
      <c r="R2315" s="1"/>
      <c r="S2315" t="b">
        <v>0</v>
      </c>
      <c r="U2315" s="1"/>
      <c r="V2315" t="b">
        <v>0</v>
      </c>
      <c r="W2315" s="1">
        <v>44197</v>
      </c>
      <c r="X2315">
        <v>1</v>
      </c>
      <c r="Y2315">
        <v>2021</v>
      </c>
      <c r="Z2315" t="s">
        <v>90</v>
      </c>
      <c r="AA2315" t="s">
        <v>90</v>
      </c>
      <c r="AB2315" t="b">
        <v>0</v>
      </c>
      <c r="AC2315" t="b">
        <v>0</v>
      </c>
      <c r="AE2315" t="b">
        <v>1</v>
      </c>
      <c r="AF2315" t="b">
        <v>0</v>
      </c>
      <c r="AG2315" t="b">
        <v>0</v>
      </c>
      <c r="AI2315" t="b">
        <v>0</v>
      </c>
      <c r="AK2315" t="b">
        <v>0</v>
      </c>
      <c r="AL2315" s="1">
        <v>44272</v>
      </c>
      <c r="AM2315" t="s">
        <v>162</v>
      </c>
      <c r="AN2315" s="2">
        <v>44297.83829861111</v>
      </c>
      <c r="AP2315" s="2">
        <v>44272.987013888887</v>
      </c>
      <c r="AQ2315" s="1"/>
      <c r="AS2315" t="b">
        <v>0</v>
      </c>
      <c r="AV2315" t="s">
        <v>213</v>
      </c>
      <c r="BB2315" t="s">
        <v>6481</v>
      </c>
      <c r="BD2315" t="b">
        <v>0</v>
      </c>
      <c r="BG2315" t="s">
        <v>175</v>
      </c>
      <c r="BH2315" t="s">
        <v>3202</v>
      </c>
      <c r="BI2315" t="s">
        <v>1243</v>
      </c>
      <c r="BL2315" t="s">
        <v>6480</v>
      </c>
      <c r="BM2315" t="s">
        <v>202</v>
      </c>
      <c r="BN2315" t="s">
        <v>2414</v>
      </c>
      <c r="BQ2315" t="s">
        <v>204</v>
      </c>
      <c r="BR2315" t="b">
        <v>0</v>
      </c>
      <c r="BT2315" t="b">
        <v>0</v>
      </c>
      <c r="BW2315" t="s">
        <v>97</v>
      </c>
      <c r="BX2315" t="b">
        <v>0</v>
      </c>
      <c r="BY2315" s="2">
        <v>44376.857581018521</v>
      </c>
      <c r="BZ2315" t="s">
        <v>3204</v>
      </c>
      <c r="CB2315" t="b">
        <v>0</v>
      </c>
      <c r="CC2315" t="b">
        <v>0</v>
      </c>
      <c r="CF2315">
        <v>152000</v>
      </c>
      <c r="CH2315">
        <v>0</v>
      </c>
      <c r="CI2315">
        <v>0</v>
      </c>
      <c r="CJ2315">
        <v>0</v>
      </c>
      <c r="CK2315">
        <f>YEAR(tbl_Opportunity[[#This Row],[Close Date]])</f>
        <v>2021</v>
      </c>
    </row>
    <row r="2316" spans="1:89">
      <c r="A2316" t="s">
        <v>1274</v>
      </c>
      <c r="B2316" t="b">
        <v>0</v>
      </c>
      <c r="D2316" t="b">
        <v>0</v>
      </c>
      <c r="H2316" s="1">
        <v>44302</v>
      </c>
      <c r="I2316" t="b">
        <v>1</v>
      </c>
      <c r="L2316" t="s">
        <v>6482</v>
      </c>
      <c r="O2316" t="s">
        <v>272</v>
      </c>
      <c r="P2316" t="b">
        <v>0</v>
      </c>
      <c r="Q2316" s="2">
        <v>44237.945775462962</v>
      </c>
      <c r="R2316" s="1"/>
      <c r="S2316" t="b">
        <v>0</v>
      </c>
      <c r="U2316" s="1"/>
      <c r="V2316" t="b">
        <v>0</v>
      </c>
      <c r="W2316" s="1">
        <v>44228</v>
      </c>
      <c r="X2316">
        <v>2</v>
      </c>
      <c r="Y2316">
        <v>2021</v>
      </c>
      <c r="Z2316" t="s">
        <v>90</v>
      </c>
      <c r="AA2316" t="s">
        <v>90</v>
      </c>
      <c r="AB2316" t="b">
        <v>0</v>
      </c>
      <c r="AC2316" t="b">
        <v>0</v>
      </c>
      <c r="AE2316" t="b">
        <v>1</v>
      </c>
      <c r="AF2316" t="b">
        <v>0</v>
      </c>
      <c r="AG2316" t="b">
        <v>0</v>
      </c>
      <c r="AH2316" t="s">
        <v>4366</v>
      </c>
      <c r="AI2316" t="b">
        <v>0</v>
      </c>
      <c r="AK2316" t="b">
        <v>0</v>
      </c>
      <c r="AL2316" s="1">
        <v>44271</v>
      </c>
      <c r="AM2316" t="s">
        <v>272</v>
      </c>
      <c r="AN2316" s="2">
        <v>44302.812650462962</v>
      </c>
      <c r="AP2316" s="2">
        <v>44302.812650462962</v>
      </c>
      <c r="AQ2316" s="1"/>
      <c r="AS2316" t="b">
        <v>0</v>
      </c>
      <c r="AV2316" t="s">
        <v>93</v>
      </c>
      <c r="BB2316" t="s">
        <v>6483</v>
      </c>
      <c r="BD2316" t="b">
        <v>0</v>
      </c>
      <c r="BH2316" t="s">
        <v>272</v>
      </c>
      <c r="BI2316" t="s">
        <v>1072</v>
      </c>
      <c r="BL2316" t="s">
        <v>6482</v>
      </c>
      <c r="BM2316" t="s">
        <v>291</v>
      </c>
      <c r="BN2316" t="s">
        <v>2414</v>
      </c>
      <c r="BQ2316" t="s">
        <v>204</v>
      </c>
      <c r="BR2316" t="b">
        <v>0</v>
      </c>
      <c r="BT2316" t="b">
        <v>0</v>
      </c>
      <c r="BW2316" t="s">
        <v>97</v>
      </c>
      <c r="BX2316" t="b">
        <v>0</v>
      </c>
      <c r="BY2316" s="2">
        <v>44376.857581018521</v>
      </c>
      <c r="BZ2316" t="s">
        <v>314</v>
      </c>
      <c r="CB2316" t="b">
        <v>0</v>
      </c>
      <c r="CC2316" t="b">
        <v>0</v>
      </c>
      <c r="CF2316">
        <v>34000</v>
      </c>
      <c r="CH2316">
        <v>0</v>
      </c>
      <c r="CI2316">
        <v>0</v>
      </c>
      <c r="CJ2316">
        <v>0</v>
      </c>
      <c r="CK2316">
        <f>YEAR(tbl_Opportunity[[#This Row],[Close Date]])</f>
        <v>2021</v>
      </c>
    </row>
    <row r="2317" spans="1:89">
      <c r="A2317" t="s">
        <v>5965</v>
      </c>
      <c r="B2317" t="b">
        <v>0</v>
      </c>
      <c r="D2317" t="b">
        <v>0</v>
      </c>
      <c r="E2317" t="s">
        <v>6484</v>
      </c>
      <c r="H2317" s="1">
        <v>44358</v>
      </c>
      <c r="I2317" t="b">
        <v>1</v>
      </c>
      <c r="L2317" t="s">
        <v>6485</v>
      </c>
      <c r="O2317" t="s">
        <v>272</v>
      </c>
      <c r="P2317" t="b">
        <v>0</v>
      </c>
      <c r="Q2317" s="2">
        <v>44313.556145833332</v>
      </c>
      <c r="R2317" s="1">
        <v>44358</v>
      </c>
      <c r="S2317" t="b">
        <v>0</v>
      </c>
      <c r="U2317" s="1"/>
      <c r="V2317" t="b">
        <v>0</v>
      </c>
      <c r="W2317" s="1">
        <v>44228</v>
      </c>
      <c r="X2317">
        <v>2</v>
      </c>
      <c r="Y2317">
        <v>2021</v>
      </c>
      <c r="Z2317" t="s">
        <v>90</v>
      </c>
      <c r="AA2317" t="s">
        <v>90</v>
      </c>
      <c r="AB2317" t="b">
        <v>0</v>
      </c>
      <c r="AC2317" t="b">
        <v>0</v>
      </c>
      <c r="AE2317" t="b">
        <v>1</v>
      </c>
      <c r="AF2317" t="b">
        <v>0</v>
      </c>
      <c r="AG2317" t="b">
        <v>0</v>
      </c>
      <c r="AH2317" t="s">
        <v>4366</v>
      </c>
      <c r="AI2317" t="b">
        <v>0</v>
      </c>
      <c r="AK2317" t="b">
        <v>0</v>
      </c>
      <c r="AL2317" s="1">
        <v>44333</v>
      </c>
      <c r="AM2317" t="s">
        <v>272</v>
      </c>
      <c r="AN2317" s="2">
        <v>44358.506273148145</v>
      </c>
      <c r="AP2317" s="2">
        <v>44358.506261574075</v>
      </c>
      <c r="AQ2317" s="1">
        <v>44358</v>
      </c>
      <c r="AS2317" t="b">
        <v>0</v>
      </c>
      <c r="AV2317" t="s">
        <v>105</v>
      </c>
      <c r="BB2317" t="s">
        <v>6486</v>
      </c>
      <c r="BD2317" t="b">
        <v>0</v>
      </c>
      <c r="BH2317" t="s">
        <v>272</v>
      </c>
      <c r="BI2317" t="s">
        <v>2055</v>
      </c>
      <c r="BL2317" t="s">
        <v>6485</v>
      </c>
      <c r="BM2317" t="s">
        <v>3069</v>
      </c>
      <c r="BN2317" t="s">
        <v>2414</v>
      </c>
      <c r="BQ2317" t="s">
        <v>204</v>
      </c>
      <c r="BR2317" t="b">
        <v>0</v>
      </c>
      <c r="BT2317" t="b">
        <v>0</v>
      </c>
      <c r="BW2317" t="s">
        <v>97</v>
      </c>
      <c r="BX2317" t="b">
        <v>0</v>
      </c>
      <c r="BY2317" s="2">
        <v>44376.857581018521</v>
      </c>
      <c r="BZ2317" t="s">
        <v>314</v>
      </c>
      <c r="CB2317" t="b">
        <v>0</v>
      </c>
      <c r="CC2317" t="b">
        <v>0</v>
      </c>
      <c r="CF2317">
        <v>23184</v>
      </c>
      <c r="CH2317">
        <v>0</v>
      </c>
      <c r="CI2317">
        <v>0</v>
      </c>
      <c r="CJ2317">
        <v>0</v>
      </c>
      <c r="CK2317">
        <f>YEAR(tbl_Opportunity[[#This Row],[Close Date]])</f>
        <v>2021</v>
      </c>
    </row>
    <row r="2318" spans="1:89">
      <c r="A2318" t="s">
        <v>6100</v>
      </c>
      <c r="B2318" t="b">
        <v>0</v>
      </c>
      <c r="D2318" t="b">
        <v>0</v>
      </c>
      <c r="E2318" t="s">
        <v>3119</v>
      </c>
      <c r="H2318" s="1">
        <v>44328</v>
      </c>
      <c r="I2318" t="b">
        <v>1</v>
      </c>
      <c r="J2318" t="s">
        <v>193</v>
      </c>
      <c r="L2318" t="s">
        <v>6487</v>
      </c>
      <c r="O2318" t="s">
        <v>272</v>
      </c>
      <c r="P2318" t="b">
        <v>0</v>
      </c>
      <c r="Q2318" s="2">
        <v>44181.93</v>
      </c>
      <c r="R2318" s="1">
        <v>44328</v>
      </c>
      <c r="S2318" t="b">
        <v>0</v>
      </c>
      <c r="U2318" s="1"/>
      <c r="V2318" t="b">
        <v>0</v>
      </c>
      <c r="W2318" s="1">
        <v>44228</v>
      </c>
      <c r="X2318">
        <v>2</v>
      </c>
      <c r="Y2318">
        <v>2021</v>
      </c>
      <c r="Z2318" t="s">
        <v>90</v>
      </c>
      <c r="AA2318" t="s">
        <v>90</v>
      </c>
      <c r="AB2318" t="b">
        <v>0</v>
      </c>
      <c r="AC2318" t="b">
        <v>0</v>
      </c>
      <c r="AE2318" t="b">
        <v>1</v>
      </c>
      <c r="AF2318" t="b">
        <v>0</v>
      </c>
      <c r="AG2318" t="b">
        <v>0</v>
      </c>
      <c r="AH2318" t="s">
        <v>4366</v>
      </c>
      <c r="AI2318" t="b">
        <v>0</v>
      </c>
      <c r="AK2318" t="b">
        <v>0</v>
      </c>
      <c r="AL2318" s="1">
        <v>44218</v>
      </c>
      <c r="AM2318" t="s">
        <v>272</v>
      </c>
      <c r="AN2318" s="2">
        <v>44328.594328703701</v>
      </c>
      <c r="AP2318" s="2">
        <v>44328.594317129631</v>
      </c>
      <c r="AQ2318" s="1">
        <v>44328</v>
      </c>
      <c r="AS2318" t="b">
        <v>0</v>
      </c>
      <c r="AV2318" t="s">
        <v>93</v>
      </c>
      <c r="BB2318" t="s">
        <v>6488</v>
      </c>
      <c r="BD2318" t="b">
        <v>0</v>
      </c>
      <c r="BH2318" t="s">
        <v>272</v>
      </c>
      <c r="BI2318" t="s">
        <v>1243</v>
      </c>
      <c r="BL2318" t="s">
        <v>6487</v>
      </c>
      <c r="BM2318" t="s">
        <v>3069</v>
      </c>
      <c r="BN2318" t="s">
        <v>2414</v>
      </c>
      <c r="BQ2318" t="s">
        <v>204</v>
      </c>
      <c r="BR2318" t="b">
        <v>0</v>
      </c>
      <c r="BT2318" t="b">
        <v>0</v>
      </c>
      <c r="BW2318" t="s">
        <v>97</v>
      </c>
      <c r="BX2318" t="b">
        <v>0</v>
      </c>
      <c r="BY2318" s="2">
        <v>44376.857581018521</v>
      </c>
      <c r="BZ2318" t="s">
        <v>314</v>
      </c>
      <c r="CB2318" t="b">
        <v>0</v>
      </c>
      <c r="CC2318" t="b">
        <v>0</v>
      </c>
      <c r="CF2318">
        <v>19200</v>
      </c>
      <c r="CH2318">
        <v>0</v>
      </c>
      <c r="CI2318">
        <v>0</v>
      </c>
      <c r="CJ2318">
        <v>0</v>
      </c>
      <c r="CK2318">
        <f>YEAR(tbl_Opportunity[[#This Row],[Close Date]])</f>
        <v>2021</v>
      </c>
    </row>
    <row r="2319" spans="1:89">
      <c r="A2319" t="s">
        <v>1968</v>
      </c>
      <c r="B2319" t="b">
        <v>0</v>
      </c>
      <c r="D2319" t="b">
        <v>0</v>
      </c>
      <c r="H2319" s="1">
        <v>44012</v>
      </c>
      <c r="I2319" t="b">
        <v>1</v>
      </c>
      <c r="J2319" t="s">
        <v>105</v>
      </c>
      <c r="L2319" t="s">
        <v>6489</v>
      </c>
      <c r="O2319" t="s">
        <v>215</v>
      </c>
      <c r="P2319" t="b">
        <v>0</v>
      </c>
      <c r="Q2319" s="2">
        <v>43993.91510416667</v>
      </c>
      <c r="R2319" s="1"/>
      <c r="S2319" t="b">
        <v>0</v>
      </c>
      <c r="U2319" s="1"/>
      <c r="V2319" t="b">
        <v>0</v>
      </c>
      <c r="W2319" s="1">
        <v>43862</v>
      </c>
      <c r="X2319">
        <v>2</v>
      </c>
      <c r="Y2319">
        <v>2020</v>
      </c>
      <c r="Z2319" t="s">
        <v>90</v>
      </c>
      <c r="AA2319" t="s">
        <v>90</v>
      </c>
      <c r="AB2319" t="b">
        <v>0</v>
      </c>
      <c r="AC2319" t="b">
        <v>0</v>
      </c>
      <c r="AE2319" t="b">
        <v>1</v>
      </c>
      <c r="AF2319" t="b">
        <v>0</v>
      </c>
      <c r="AG2319" t="b">
        <v>0</v>
      </c>
      <c r="AI2319" t="b">
        <v>0</v>
      </c>
      <c r="AK2319" t="b">
        <v>0</v>
      </c>
      <c r="AL2319" s="1">
        <v>43998</v>
      </c>
      <c r="AM2319" t="s">
        <v>162</v>
      </c>
      <c r="AN2319" s="2">
        <v>44297.8278587963</v>
      </c>
      <c r="AP2319" s="2">
        <v>44231.567615740743</v>
      </c>
      <c r="AQ2319" s="1"/>
      <c r="AS2319" t="b">
        <v>0</v>
      </c>
      <c r="AV2319" t="s">
        <v>153</v>
      </c>
      <c r="BB2319" t="s">
        <v>6490</v>
      </c>
      <c r="BD2319" t="b">
        <v>0</v>
      </c>
      <c r="BE2319" t="s">
        <v>6491</v>
      </c>
      <c r="BH2319" t="s">
        <v>311</v>
      </c>
      <c r="BI2319" t="s">
        <v>1243</v>
      </c>
      <c r="BL2319" t="s">
        <v>6489</v>
      </c>
      <c r="BM2319" t="s">
        <v>3069</v>
      </c>
      <c r="BN2319" t="s">
        <v>2414</v>
      </c>
      <c r="BQ2319" t="s">
        <v>204</v>
      </c>
      <c r="BR2319" t="b">
        <v>0</v>
      </c>
      <c r="BT2319" t="b">
        <v>0</v>
      </c>
      <c r="BW2319" t="s">
        <v>97</v>
      </c>
      <c r="BX2319" t="b">
        <v>0</v>
      </c>
      <c r="BY2319" s="2">
        <v>44376.857581018521</v>
      </c>
      <c r="BZ2319" t="s">
        <v>217</v>
      </c>
      <c r="CB2319" t="b">
        <v>0</v>
      </c>
      <c r="CC2319" t="b">
        <v>0</v>
      </c>
      <c r="CF2319">
        <v>6250</v>
      </c>
      <c r="CH2319">
        <v>0</v>
      </c>
      <c r="CI2319">
        <v>0</v>
      </c>
      <c r="CJ2319">
        <v>0</v>
      </c>
      <c r="CK2319">
        <f>YEAR(tbl_Opportunity[[#This Row],[Close Date]])</f>
        <v>2020</v>
      </c>
    </row>
    <row r="2320" spans="1:89">
      <c r="A2320" t="s">
        <v>449</v>
      </c>
      <c r="B2320" t="b">
        <v>0</v>
      </c>
      <c r="D2320" t="b">
        <v>0</v>
      </c>
      <c r="E2320" t="s">
        <v>2947</v>
      </c>
      <c r="H2320" s="1">
        <v>44322</v>
      </c>
      <c r="I2320" t="b">
        <v>1</v>
      </c>
      <c r="L2320" t="s">
        <v>2702</v>
      </c>
      <c r="O2320" t="s">
        <v>272</v>
      </c>
      <c r="P2320" t="b">
        <v>0</v>
      </c>
      <c r="Q2320" s="2">
        <v>44126.606365740743</v>
      </c>
      <c r="R2320" s="1"/>
      <c r="S2320" t="b">
        <v>0</v>
      </c>
      <c r="U2320" s="1"/>
      <c r="V2320" t="b">
        <v>0</v>
      </c>
      <c r="W2320" s="1">
        <v>44228</v>
      </c>
      <c r="X2320">
        <v>2</v>
      </c>
      <c r="Y2320">
        <v>2021</v>
      </c>
      <c r="Z2320" t="s">
        <v>90</v>
      </c>
      <c r="AA2320" t="s">
        <v>90</v>
      </c>
      <c r="AB2320" t="b">
        <v>0</v>
      </c>
      <c r="AC2320" t="b">
        <v>0</v>
      </c>
      <c r="AE2320" t="b">
        <v>1</v>
      </c>
      <c r="AF2320" t="b">
        <v>0</v>
      </c>
      <c r="AG2320" t="b">
        <v>0</v>
      </c>
      <c r="AH2320" t="s">
        <v>4366</v>
      </c>
      <c r="AI2320" t="b">
        <v>0</v>
      </c>
      <c r="AK2320" t="b">
        <v>0</v>
      </c>
      <c r="AL2320" s="1">
        <v>44134</v>
      </c>
      <c r="AM2320" t="s">
        <v>215</v>
      </c>
      <c r="AN2320" s="2">
        <v>44322.712534722225</v>
      </c>
      <c r="AP2320" s="2">
        <v>44322.712314814817</v>
      </c>
      <c r="AQ2320" s="1"/>
      <c r="AS2320" t="b">
        <v>0</v>
      </c>
      <c r="AV2320" t="s">
        <v>93</v>
      </c>
      <c r="BB2320" t="s">
        <v>6492</v>
      </c>
      <c r="BD2320" t="b">
        <v>0</v>
      </c>
      <c r="BH2320" t="s">
        <v>215</v>
      </c>
      <c r="BI2320" t="s">
        <v>1243</v>
      </c>
      <c r="BL2320" t="s">
        <v>2702</v>
      </c>
      <c r="BM2320" t="s">
        <v>202</v>
      </c>
      <c r="BN2320" t="s">
        <v>2414</v>
      </c>
      <c r="BQ2320" t="s">
        <v>204</v>
      </c>
      <c r="BR2320" t="b">
        <v>0</v>
      </c>
      <c r="BT2320" t="b">
        <v>0</v>
      </c>
      <c r="BW2320" t="s">
        <v>97</v>
      </c>
      <c r="BX2320" t="b">
        <v>0</v>
      </c>
      <c r="BY2320" s="2">
        <v>44376.857581018521</v>
      </c>
      <c r="BZ2320" t="s">
        <v>314</v>
      </c>
      <c r="CB2320" t="b">
        <v>0</v>
      </c>
      <c r="CC2320" t="b">
        <v>0</v>
      </c>
      <c r="CF2320">
        <v>140000</v>
      </c>
      <c r="CH2320">
        <v>0</v>
      </c>
      <c r="CI2320">
        <v>0</v>
      </c>
      <c r="CJ2320">
        <v>0</v>
      </c>
      <c r="CK2320">
        <f>YEAR(tbl_Opportunity[[#This Row],[Close Date]])</f>
        <v>2021</v>
      </c>
    </row>
    <row r="2321" spans="1:89">
      <c r="A2321" t="s">
        <v>2921</v>
      </c>
      <c r="B2321" t="b">
        <v>0</v>
      </c>
      <c r="D2321" t="b">
        <v>0</v>
      </c>
      <c r="H2321" s="1">
        <v>44316</v>
      </c>
      <c r="I2321" t="b">
        <v>1</v>
      </c>
      <c r="L2321" t="s">
        <v>6493</v>
      </c>
      <c r="O2321" t="s">
        <v>215</v>
      </c>
      <c r="P2321" t="b">
        <v>0</v>
      </c>
      <c r="Q2321" s="2">
        <v>44050.780416666668</v>
      </c>
      <c r="R2321" s="1"/>
      <c r="S2321" t="b">
        <v>0</v>
      </c>
      <c r="U2321" s="1"/>
      <c r="V2321" t="b">
        <v>0</v>
      </c>
      <c r="W2321" s="1">
        <v>44228</v>
      </c>
      <c r="X2321">
        <v>2</v>
      </c>
      <c r="Y2321">
        <v>2021</v>
      </c>
      <c r="Z2321" t="s">
        <v>90</v>
      </c>
      <c r="AA2321" t="s">
        <v>90</v>
      </c>
      <c r="AB2321" t="b">
        <v>0</v>
      </c>
      <c r="AC2321" t="b">
        <v>0</v>
      </c>
      <c r="AE2321" t="b">
        <v>1</v>
      </c>
      <c r="AF2321" t="b">
        <v>0</v>
      </c>
      <c r="AG2321" t="b">
        <v>0</v>
      </c>
      <c r="AH2321" t="s">
        <v>4366</v>
      </c>
      <c r="AI2321" t="b">
        <v>0</v>
      </c>
      <c r="AK2321" t="b">
        <v>0</v>
      </c>
      <c r="AL2321" s="1">
        <v>44315</v>
      </c>
      <c r="AM2321" t="s">
        <v>4073</v>
      </c>
      <c r="AN2321" s="2">
        <v>44319.481689814813</v>
      </c>
      <c r="AP2321" s="2">
        <v>44316.393622685187</v>
      </c>
      <c r="AQ2321" s="1"/>
      <c r="AS2321" t="b">
        <v>0</v>
      </c>
      <c r="AV2321" t="s">
        <v>248</v>
      </c>
      <c r="BB2321" t="s">
        <v>6494</v>
      </c>
      <c r="BD2321" t="b">
        <v>0</v>
      </c>
      <c r="BG2321" t="s">
        <v>6495</v>
      </c>
      <c r="BH2321" t="s">
        <v>4073</v>
      </c>
      <c r="BI2321" t="s">
        <v>1668</v>
      </c>
      <c r="BJ2321" t="s">
        <v>216</v>
      </c>
      <c r="BL2321" t="s">
        <v>6493</v>
      </c>
      <c r="BM2321" t="s">
        <v>202</v>
      </c>
      <c r="BN2321" t="s">
        <v>2414</v>
      </c>
      <c r="BQ2321" t="s">
        <v>204</v>
      </c>
      <c r="BR2321" t="b">
        <v>0</v>
      </c>
      <c r="BT2321" t="b">
        <v>0</v>
      </c>
      <c r="BW2321" t="s">
        <v>97</v>
      </c>
      <c r="BX2321" t="b">
        <v>0</v>
      </c>
      <c r="BY2321" s="2">
        <v>44376.857581018521</v>
      </c>
      <c r="BZ2321" t="s">
        <v>314</v>
      </c>
      <c r="CB2321" t="b">
        <v>0</v>
      </c>
      <c r="CC2321" t="b">
        <v>0</v>
      </c>
      <c r="CF2321">
        <v>165600</v>
      </c>
      <c r="CH2321">
        <v>0</v>
      </c>
      <c r="CI2321">
        <v>0</v>
      </c>
      <c r="CJ2321">
        <v>0</v>
      </c>
      <c r="CK2321">
        <f>YEAR(tbl_Opportunity[[#This Row],[Close Date]])</f>
        <v>2021</v>
      </c>
    </row>
    <row r="2322" spans="1:89">
      <c r="A2322" t="s">
        <v>4600</v>
      </c>
      <c r="B2322" t="b">
        <v>0</v>
      </c>
      <c r="D2322" t="b">
        <v>0</v>
      </c>
      <c r="H2322" s="1">
        <v>44370</v>
      </c>
      <c r="I2322" t="b">
        <v>1</v>
      </c>
      <c r="L2322" t="s">
        <v>6420</v>
      </c>
      <c r="O2322" t="s">
        <v>272</v>
      </c>
      <c r="P2322" t="b">
        <v>0</v>
      </c>
      <c r="Q2322" s="2">
        <v>43776.62699074074</v>
      </c>
      <c r="R2322" s="1">
        <v>44370</v>
      </c>
      <c r="S2322" t="b">
        <v>0</v>
      </c>
      <c r="U2322" s="1"/>
      <c r="V2322" t="b">
        <v>0</v>
      </c>
      <c r="W2322" s="1">
        <v>44228</v>
      </c>
      <c r="X2322">
        <v>2</v>
      </c>
      <c r="Y2322">
        <v>2021</v>
      </c>
      <c r="Z2322" t="s">
        <v>90</v>
      </c>
      <c r="AA2322" t="s">
        <v>90</v>
      </c>
      <c r="AB2322" t="b">
        <v>0</v>
      </c>
      <c r="AC2322" t="b">
        <v>0</v>
      </c>
      <c r="AE2322" t="b">
        <v>1</v>
      </c>
      <c r="AF2322" t="b">
        <v>0</v>
      </c>
      <c r="AG2322" t="b">
        <v>0</v>
      </c>
      <c r="AI2322" t="b">
        <v>0</v>
      </c>
      <c r="AK2322" t="b">
        <v>0</v>
      </c>
      <c r="AL2322" s="1">
        <v>44370</v>
      </c>
      <c r="AM2322" t="s">
        <v>311</v>
      </c>
      <c r="AN2322" s="2">
        <v>44370.700358796297</v>
      </c>
      <c r="AP2322" s="2">
        <v>44370.70034722222</v>
      </c>
      <c r="AQ2322" s="1">
        <v>44370</v>
      </c>
      <c r="AS2322" t="b">
        <v>0</v>
      </c>
      <c r="AV2322" t="s">
        <v>93</v>
      </c>
      <c r="BB2322" t="s">
        <v>6496</v>
      </c>
      <c r="BD2322" t="b">
        <v>0</v>
      </c>
      <c r="BH2322" t="s">
        <v>311</v>
      </c>
      <c r="BI2322" t="s">
        <v>1243</v>
      </c>
      <c r="BL2322" t="s">
        <v>6420</v>
      </c>
      <c r="BM2322" t="s">
        <v>202</v>
      </c>
      <c r="BN2322" t="s">
        <v>2414</v>
      </c>
      <c r="BQ2322" t="s">
        <v>204</v>
      </c>
      <c r="BR2322" t="b">
        <v>0</v>
      </c>
      <c r="BT2322" t="b">
        <v>0</v>
      </c>
      <c r="BW2322" t="s">
        <v>97</v>
      </c>
      <c r="BX2322" t="b">
        <v>0</v>
      </c>
      <c r="BY2322" s="2">
        <v>44376.857581018521</v>
      </c>
      <c r="BZ2322" t="s">
        <v>3072</v>
      </c>
      <c r="CB2322" t="b">
        <v>0</v>
      </c>
      <c r="CC2322" t="b">
        <v>0</v>
      </c>
      <c r="CF2322">
        <v>140000</v>
      </c>
      <c r="CH2322">
        <v>0</v>
      </c>
      <c r="CI2322">
        <v>0</v>
      </c>
      <c r="CJ2322">
        <v>0</v>
      </c>
      <c r="CK2322">
        <f>YEAR(tbl_Opportunity[[#This Row],[Close Date]])</f>
        <v>2021</v>
      </c>
    </row>
    <row r="2323" spans="1:89">
      <c r="A2323" t="s">
        <v>2892</v>
      </c>
      <c r="B2323" t="b">
        <v>0</v>
      </c>
      <c r="D2323" t="b">
        <v>0</v>
      </c>
      <c r="H2323" s="1">
        <v>44364</v>
      </c>
      <c r="I2323" t="b">
        <v>1</v>
      </c>
      <c r="L2323" t="s">
        <v>2893</v>
      </c>
      <c r="O2323" t="s">
        <v>215</v>
      </c>
      <c r="P2323" t="b">
        <v>0</v>
      </c>
      <c r="Q2323" s="2">
        <v>43398.576724537037</v>
      </c>
      <c r="R2323" s="1">
        <v>44364</v>
      </c>
      <c r="S2323" t="b">
        <v>0</v>
      </c>
      <c r="U2323" s="1"/>
      <c r="V2323" t="b">
        <v>0</v>
      </c>
      <c r="W2323" s="1">
        <v>44228</v>
      </c>
      <c r="X2323">
        <v>2</v>
      </c>
      <c r="Y2323">
        <v>2021</v>
      </c>
      <c r="Z2323" t="s">
        <v>90</v>
      </c>
      <c r="AA2323" t="s">
        <v>90</v>
      </c>
      <c r="AB2323" t="b">
        <v>0</v>
      </c>
      <c r="AC2323" t="b">
        <v>0</v>
      </c>
      <c r="AE2323" t="b">
        <v>1</v>
      </c>
      <c r="AF2323" t="b">
        <v>0</v>
      </c>
      <c r="AG2323" t="b">
        <v>0</v>
      </c>
      <c r="AH2323" t="s">
        <v>4366</v>
      </c>
      <c r="AI2323" t="b">
        <v>0</v>
      </c>
      <c r="AK2323" t="b">
        <v>0</v>
      </c>
      <c r="AL2323" s="1"/>
      <c r="AM2323" t="s">
        <v>215</v>
      </c>
      <c r="AN2323" s="2">
        <v>44364.60497685185</v>
      </c>
      <c r="AP2323" s="2">
        <v>44364.60496527778</v>
      </c>
      <c r="AQ2323" s="1">
        <v>44364</v>
      </c>
      <c r="AS2323" t="b">
        <v>0</v>
      </c>
      <c r="AV2323" t="s">
        <v>153</v>
      </c>
      <c r="BB2323" t="s">
        <v>6497</v>
      </c>
      <c r="BD2323" t="b">
        <v>0</v>
      </c>
      <c r="BH2323" t="s">
        <v>215</v>
      </c>
      <c r="BI2323" t="s">
        <v>200</v>
      </c>
      <c r="BJ2323" t="s">
        <v>216</v>
      </c>
      <c r="BL2323" t="s">
        <v>2893</v>
      </c>
      <c r="BM2323" t="s">
        <v>202</v>
      </c>
      <c r="BN2323" t="s">
        <v>2414</v>
      </c>
      <c r="BQ2323" t="s">
        <v>204</v>
      </c>
      <c r="BR2323" t="b">
        <v>0</v>
      </c>
      <c r="BT2323" t="b">
        <v>0</v>
      </c>
      <c r="BW2323" t="s">
        <v>97</v>
      </c>
      <c r="BX2323" t="b">
        <v>0</v>
      </c>
      <c r="BY2323" s="2">
        <v>44376.857569444444</v>
      </c>
      <c r="BZ2323" t="s">
        <v>3070</v>
      </c>
      <c r="CB2323" t="b">
        <v>0</v>
      </c>
      <c r="CC2323" t="b">
        <v>0</v>
      </c>
      <c r="CF2323">
        <v>83600</v>
      </c>
      <c r="CH2323">
        <v>0</v>
      </c>
      <c r="CI2323">
        <v>0</v>
      </c>
      <c r="CJ2323">
        <v>0</v>
      </c>
      <c r="CK2323">
        <f>YEAR(tbl_Opportunity[[#This Row],[Close Date]])</f>
        <v>2021</v>
      </c>
    </row>
    <row r="2324" spans="1:89">
      <c r="A2324" t="s">
        <v>6354</v>
      </c>
      <c r="B2324" t="b">
        <v>0</v>
      </c>
      <c r="D2324" t="b">
        <v>0</v>
      </c>
      <c r="H2324" s="1">
        <v>44364</v>
      </c>
      <c r="I2324" t="b">
        <v>1</v>
      </c>
      <c r="O2324" t="s">
        <v>215</v>
      </c>
      <c r="P2324" t="b">
        <v>0</v>
      </c>
      <c r="Q2324" s="2">
        <v>43887.163645833331</v>
      </c>
      <c r="R2324" s="1">
        <v>44364</v>
      </c>
      <c r="S2324" t="b">
        <v>0</v>
      </c>
      <c r="U2324" s="1"/>
      <c r="V2324" t="b">
        <v>0</v>
      </c>
      <c r="W2324" s="1">
        <v>44228</v>
      </c>
      <c r="X2324">
        <v>2</v>
      </c>
      <c r="Y2324">
        <v>2021</v>
      </c>
      <c r="Z2324" t="s">
        <v>90</v>
      </c>
      <c r="AA2324" t="s">
        <v>90</v>
      </c>
      <c r="AB2324" t="b">
        <v>0</v>
      </c>
      <c r="AC2324" t="b">
        <v>0</v>
      </c>
      <c r="AE2324" t="b">
        <v>1</v>
      </c>
      <c r="AF2324" t="b">
        <v>0</v>
      </c>
      <c r="AG2324" t="b">
        <v>0</v>
      </c>
      <c r="AI2324" t="b">
        <v>0</v>
      </c>
      <c r="AK2324" t="b">
        <v>0</v>
      </c>
      <c r="AL2324" s="1">
        <v>44055</v>
      </c>
      <c r="AM2324" t="s">
        <v>215</v>
      </c>
      <c r="AN2324" s="2">
        <v>44364.599421296298</v>
      </c>
      <c r="AP2324" s="2">
        <v>44364.599409722221</v>
      </c>
      <c r="AQ2324" s="1">
        <v>44364</v>
      </c>
      <c r="AS2324" t="b">
        <v>0</v>
      </c>
      <c r="AV2324" t="s">
        <v>153</v>
      </c>
      <c r="BB2324" t="s">
        <v>6498</v>
      </c>
      <c r="BD2324" t="b">
        <v>0</v>
      </c>
      <c r="BH2324" t="s">
        <v>215</v>
      </c>
      <c r="BI2324" t="s">
        <v>1072</v>
      </c>
      <c r="BL2324" t="s">
        <v>6351</v>
      </c>
      <c r="BM2324" t="s">
        <v>202</v>
      </c>
      <c r="BN2324" t="s">
        <v>2414</v>
      </c>
      <c r="BQ2324" t="s">
        <v>204</v>
      </c>
      <c r="BR2324" t="b">
        <v>0</v>
      </c>
      <c r="BT2324" t="b">
        <v>0</v>
      </c>
      <c r="BW2324" t="s">
        <v>97</v>
      </c>
      <c r="BX2324" t="b">
        <v>0</v>
      </c>
      <c r="BY2324" s="2">
        <v>44376.857581018521</v>
      </c>
      <c r="BZ2324" t="s">
        <v>3070</v>
      </c>
      <c r="CB2324" t="b">
        <v>0</v>
      </c>
      <c r="CC2324" t="b">
        <v>0</v>
      </c>
      <c r="CF2324">
        <v>150850</v>
      </c>
      <c r="CH2324">
        <v>0</v>
      </c>
      <c r="CI2324">
        <v>0</v>
      </c>
      <c r="CJ2324">
        <v>0</v>
      </c>
      <c r="CK2324">
        <f>YEAR(tbl_Opportunity[[#This Row],[Close Date]])</f>
        <v>2021</v>
      </c>
    </row>
    <row r="2325" spans="1:89">
      <c r="A2325" t="s">
        <v>6499</v>
      </c>
      <c r="B2325" t="b">
        <v>0</v>
      </c>
      <c r="D2325" t="b">
        <v>0</v>
      </c>
      <c r="E2325" t="s">
        <v>3126</v>
      </c>
      <c r="H2325" s="1">
        <v>44012</v>
      </c>
      <c r="I2325" t="b">
        <v>1</v>
      </c>
      <c r="J2325" t="s">
        <v>111</v>
      </c>
      <c r="O2325" t="s">
        <v>3202</v>
      </c>
      <c r="P2325" t="b">
        <v>0</v>
      </c>
      <c r="Q2325" s="2">
        <v>43892.756967592592</v>
      </c>
      <c r="R2325" s="1"/>
      <c r="S2325" t="b">
        <v>0</v>
      </c>
      <c r="U2325" s="1"/>
      <c r="V2325" t="b">
        <v>0</v>
      </c>
      <c r="W2325" s="1">
        <v>43862</v>
      </c>
      <c r="X2325">
        <v>2</v>
      </c>
      <c r="Y2325">
        <v>2020</v>
      </c>
      <c r="Z2325" t="s">
        <v>90</v>
      </c>
      <c r="AA2325" t="s">
        <v>90</v>
      </c>
      <c r="AB2325" t="b">
        <v>0</v>
      </c>
      <c r="AC2325" t="b">
        <v>0</v>
      </c>
      <c r="AE2325" t="b">
        <v>1</v>
      </c>
      <c r="AF2325" t="b">
        <v>0</v>
      </c>
      <c r="AG2325" t="b">
        <v>0</v>
      </c>
      <c r="AH2325" t="s">
        <v>4366</v>
      </c>
      <c r="AI2325" t="b">
        <v>0</v>
      </c>
      <c r="AK2325" t="b">
        <v>0</v>
      </c>
      <c r="AL2325" s="1"/>
      <c r="AM2325" t="s">
        <v>162</v>
      </c>
      <c r="AN2325" s="2">
        <v>44297.837673611109</v>
      </c>
      <c r="AP2325" s="2">
        <v>43900.734884259262</v>
      </c>
      <c r="AQ2325" s="1"/>
      <c r="AS2325" t="b">
        <v>0</v>
      </c>
      <c r="AV2325" t="s">
        <v>213</v>
      </c>
      <c r="BB2325" t="s">
        <v>6500</v>
      </c>
      <c r="BD2325" t="b">
        <v>0</v>
      </c>
      <c r="BH2325" t="s">
        <v>3202</v>
      </c>
      <c r="BI2325" t="s">
        <v>1243</v>
      </c>
      <c r="BL2325" t="s">
        <v>6501</v>
      </c>
      <c r="BM2325" t="s">
        <v>202</v>
      </c>
      <c r="BN2325" t="s">
        <v>2414</v>
      </c>
      <c r="BQ2325" t="s">
        <v>204</v>
      </c>
      <c r="BR2325" t="b">
        <v>0</v>
      </c>
      <c r="BT2325" t="b">
        <v>0</v>
      </c>
      <c r="BW2325" t="s">
        <v>97</v>
      </c>
      <c r="BX2325" t="b">
        <v>0</v>
      </c>
      <c r="BY2325" s="2">
        <v>44376.857581018521</v>
      </c>
      <c r="BZ2325" t="s">
        <v>3204</v>
      </c>
      <c r="CB2325" t="b">
        <v>0</v>
      </c>
      <c r="CC2325" t="b">
        <v>0</v>
      </c>
      <c r="CF2325">
        <v>6250</v>
      </c>
      <c r="CH2325">
        <v>0</v>
      </c>
      <c r="CI2325">
        <v>0</v>
      </c>
      <c r="CJ2325">
        <v>0</v>
      </c>
      <c r="CK2325">
        <f>YEAR(tbl_Opportunity[[#This Row],[Close Date]])</f>
        <v>2020</v>
      </c>
    </row>
    <row r="2326" spans="1:89">
      <c r="A2326" t="s">
        <v>6502</v>
      </c>
      <c r="B2326" t="b">
        <v>0</v>
      </c>
      <c r="D2326" t="b">
        <v>0</v>
      </c>
      <c r="H2326" s="1">
        <v>44012</v>
      </c>
      <c r="I2326" t="b">
        <v>1</v>
      </c>
      <c r="J2326" t="s">
        <v>193</v>
      </c>
      <c r="O2326" t="s">
        <v>4222</v>
      </c>
      <c r="P2326" t="b">
        <v>0</v>
      </c>
      <c r="Q2326" s="2">
        <v>43690.501736111109</v>
      </c>
      <c r="R2326" s="1"/>
      <c r="S2326" t="b">
        <v>0</v>
      </c>
      <c r="U2326" s="1"/>
      <c r="V2326" t="b">
        <v>0</v>
      </c>
      <c r="W2326" s="1">
        <v>43862</v>
      </c>
      <c r="X2326">
        <v>2</v>
      </c>
      <c r="Y2326">
        <v>2020</v>
      </c>
      <c r="Z2326" t="s">
        <v>90</v>
      </c>
      <c r="AA2326" t="s">
        <v>90</v>
      </c>
      <c r="AB2326" t="b">
        <v>0</v>
      </c>
      <c r="AC2326" t="b">
        <v>0</v>
      </c>
      <c r="AE2326" t="b">
        <v>1</v>
      </c>
      <c r="AF2326" t="b">
        <v>0</v>
      </c>
      <c r="AG2326" t="b">
        <v>0</v>
      </c>
      <c r="AI2326" t="b">
        <v>0</v>
      </c>
      <c r="AK2326" t="b">
        <v>0</v>
      </c>
      <c r="AL2326" s="1">
        <v>43903</v>
      </c>
      <c r="AM2326" t="s">
        <v>162</v>
      </c>
      <c r="AN2326" s="2">
        <v>44296.959062499998</v>
      </c>
      <c r="AP2326" s="2">
        <v>43903.661678240744</v>
      </c>
      <c r="AQ2326" s="1"/>
      <c r="AS2326" t="b">
        <v>0</v>
      </c>
      <c r="AV2326" t="s">
        <v>105</v>
      </c>
      <c r="BB2326" t="s">
        <v>6503</v>
      </c>
      <c r="BD2326" t="b">
        <v>0</v>
      </c>
      <c r="BH2326" t="s">
        <v>3202</v>
      </c>
      <c r="BI2326" t="s">
        <v>549</v>
      </c>
      <c r="BL2326" t="s">
        <v>6504</v>
      </c>
      <c r="BM2326" t="s">
        <v>202</v>
      </c>
      <c r="BN2326" t="s">
        <v>2414</v>
      </c>
      <c r="BQ2326" t="s">
        <v>204</v>
      </c>
      <c r="BR2326" t="b">
        <v>0</v>
      </c>
      <c r="BT2326" t="b">
        <v>0</v>
      </c>
      <c r="BW2326" t="s">
        <v>97</v>
      </c>
      <c r="BX2326" t="b">
        <v>0</v>
      </c>
      <c r="BY2326" s="2">
        <v>44376.857569444444</v>
      </c>
      <c r="BZ2326" t="s">
        <v>3204</v>
      </c>
      <c r="CB2326" t="b">
        <v>0</v>
      </c>
      <c r="CC2326" t="b">
        <v>0</v>
      </c>
      <c r="CF2326">
        <v>127000</v>
      </c>
      <c r="CH2326">
        <v>0</v>
      </c>
      <c r="CI2326">
        <v>0</v>
      </c>
      <c r="CJ2326">
        <v>0</v>
      </c>
      <c r="CK2326">
        <f>YEAR(tbl_Opportunity[[#This Row],[Close Date]])</f>
        <v>2020</v>
      </c>
    </row>
    <row r="2327" spans="1:89">
      <c r="A2327" t="s">
        <v>6505</v>
      </c>
      <c r="B2327" t="b">
        <v>0</v>
      </c>
      <c r="D2327" t="b">
        <v>0</v>
      </c>
      <c r="H2327" s="1">
        <v>44377</v>
      </c>
      <c r="I2327" t="b">
        <v>1</v>
      </c>
      <c r="J2327" t="s">
        <v>105</v>
      </c>
      <c r="L2327" t="s">
        <v>6506</v>
      </c>
      <c r="O2327" t="s">
        <v>215</v>
      </c>
      <c r="P2327" t="b">
        <v>0</v>
      </c>
      <c r="Q2327" s="2">
        <v>44078.811539351853</v>
      </c>
      <c r="R2327" s="1"/>
      <c r="S2327" t="b">
        <v>0</v>
      </c>
      <c r="U2327" s="1"/>
      <c r="V2327" t="b">
        <v>0</v>
      </c>
      <c r="W2327" s="1">
        <v>44228</v>
      </c>
      <c r="X2327">
        <v>2</v>
      </c>
      <c r="Y2327">
        <v>2021</v>
      </c>
      <c r="Z2327" t="s">
        <v>90</v>
      </c>
      <c r="AA2327" t="s">
        <v>90</v>
      </c>
      <c r="AB2327" t="b">
        <v>0</v>
      </c>
      <c r="AC2327" t="b">
        <v>0</v>
      </c>
      <c r="AE2327" t="b">
        <v>1</v>
      </c>
      <c r="AF2327" t="b">
        <v>0</v>
      </c>
      <c r="AG2327" t="b">
        <v>0</v>
      </c>
      <c r="AH2327" t="s">
        <v>4366</v>
      </c>
      <c r="AI2327" t="b">
        <v>0</v>
      </c>
      <c r="AK2327" t="b">
        <v>0</v>
      </c>
      <c r="AL2327" s="1">
        <v>44280</v>
      </c>
      <c r="AM2327" t="s">
        <v>162</v>
      </c>
      <c r="AN2327" s="2">
        <v>44297.856377314813</v>
      </c>
      <c r="AP2327" s="2">
        <v>44281.122106481482</v>
      </c>
      <c r="AQ2327" s="1"/>
      <c r="AS2327" t="b">
        <v>0</v>
      </c>
      <c r="AV2327" t="s">
        <v>248</v>
      </c>
      <c r="BB2327" t="s">
        <v>6507</v>
      </c>
      <c r="BD2327" t="b">
        <v>0</v>
      </c>
      <c r="BH2327" t="s">
        <v>215</v>
      </c>
      <c r="BI2327" t="s">
        <v>1668</v>
      </c>
      <c r="BJ2327" t="s">
        <v>216</v>
      </c>
      <c r="BL2327" t="s">
        <v>6506</v>
      </c>
      <c r="BM2327" t="s">
        <v>202</v>
      </c>
      <c r="BN2327" t="s">
        <v>2414</v>
      </c>
      <c r="BQ2327" t="s">
        <v>204</v>
      </c>
      <c r="BR2327" t="b">
        <v>0</v>
      </c>
      <c r="BT2327" t="b">
        <v>0</v>
      </c>
      <c r="BW2327" t="s">
        <v>97</v>
      </c>
      <c r="BX2327" t="b">
        <v>0</v>
      </c>
      <c r="BY2327" s="2">
        <v>44376.857581018521</v>
      </c>
      <c r="BZ2327" t="s">
        <v>217</v>
      </c>
      <c r="CB2327" t="b">
        <v>0</v>
      </c>
      <c r="CC2327" t="b">
        <v>0</v>
      </c>
      <c r="CF2327">
        <v>174800</v>
      </c>
      <c r="CH2327">
        <v>0</v>
      </c>
      <c r="CI2327">
        <v>0</v>
      </c>
      <c r="CJ2327">
        <v>0</v>
      </c>
      <c r="CK2327">
        <f>YEAR(tbl_Opportunity[[#This Row],[Close Date]])</f>
        <v>2021</v>
      </c>
    </row>
    <row r="2328" spans="1:89">
      <c r="A2328" t="s">
        <v>6048</v>
      </c>
      <c r="B2328" t="b">
        <v>0</v>
      </c>
      <c r="D2328" t="b">
        <v>0</v>
      </c>
      <c r="H2328" s="1">
        <v>44313</v>
      </c>
      <c r="I2328" t="b">
        <v>1</v>
      </c>
      <c r="L2328" t="s">
        <v>6049</v>
      </c>
      <c r="M2328" t="s">
        <v>6508</v>
      </c>
      <c r="N2328" t="s">
        <v>345</v>
      </c>
      <c r="O2328" t="s">
        <v>4222</v>
      </c>
      <c r="P2328" t="b">
        <v>0</v>
      </c>
      <c r="Q2328" s="2">
        <v>43789.744409722225</v>
      </c>
      <c r="R2328" s="1"/>
      <c r="S2328" t="b">
        <v>0</v>
      </c>
      <c r="U2328" s="1"/>
      <c r="V2328" t="b">
        <v>0</v>
      </c>
      <c r="W2328" s="1">
        <v>44228</v>
      </c>
      <c r="X2328">
        <v>2</v>
      </c>
      <c r="Y2328">
        <v>2021</v>
      </c>
      <c r="Z2328" t="s">
        <v>90</v>
      </c>
      <c r="AA2328" t="s">
        <v>90</v>
      </c>
      <c r="AB2328" t="b">
        <v>0</v>
      </c>
      <c r="AC2328" t="b">
        <v>0</v>
      </c>
      <c r="AE2328" t="b">
        <v>1</v>
      </c>
      <c r="AF2328" t="b">
        <v>0</v>
      </c>
      <c r="AG2328" t="b">
        <v>0</v>
      </c>
      <c r="AI2328" t="b">
        <v>0</v>
      </c>
      <c r="AK2328" t="b">
        <v>0</v>
      </c>
      <c r="AL2328" s="1">
        <v>44313</v>
      </c>
      <c r="AM2328" t="s">
        <v>311</v>
      </c>
      <c r="AN2328" s="2">
        <v>44313.924305555556</v>
      </c>
      <c r="AP2328" s="2">
        <v>44313.924305555556</v>
      </c>
      <c r="AQ2328" s="1"/>
      <c r="AS2328" t="b">
        <v>0</v>
      </c>
      <c r="AV2328" t="s">
        <v>248</v>
      </c>
      <c r="BB2328" t="s">
        <v>6509</v>
      </c>
      <c r="BD2328" t="b">
        <v>0</v>
      </c>
      <c r="BH2328" t="s">
        <v>311</v>
      </c>
      <c r="BI2328" t="s">
        <v>549</v>
      </c>
      <c r="BL2328" t="s">
        <v>6049</v>
      </c>
      <c r="BM2328" t="s">
        <v>202</v>
      </c>
      <c r="BN2328" t="s">
        <v>2414</v>
      </c>
      <c r="BP2328" t="s">
        <v>6510</v>
      </c>
      <c r="BQ2328" t="s">
        <v>204</v>
      </c>
      <c r="BR2328" t="b">
        <v>0</v>
      </c>
      <c r="BT2328" t="b">
        <v>0</v>
      </c>
      <c r="BW2328" t="s">
        <v>97</v>
      </c>
      <c r="BX2328" t="b">
        <v>0</v>
      </c>
      <c r="BY2328" s="2">
        <v>44376.857581018521</v>
      </c>
      <c r="BZ2328" t="s">
        <v>314</v>
      </c>
      <c r="CB2328" t="b">
        <v>0</v>
      </c>
      <c r="CC2328" t="b">
        <v>0</v>
      </c>
      <c r="CF2328">
        <v>142000</v>
      </c>
      <c r="CH2328">
        <v>0</v>
      </c>
      <c r="CI2328">
        <v>0</v>
      </c>
      <c r="CJ2328">
        <v>0</v>
      </c>
      <c r="CK2328">
        <f>YEAR(tbl_Opportunity[[#This Row],[Close Date]])</f>
        <v>2021</v>
      </c>
    </row>
    <row r="2329" spans="1:89">
      <c r="A2329" t="s">
        <v>6511</v>
      </c>
      <c r="B2329" t="b">
        <v>0</v>
      </c>
      <c r="D2329" t="b">
        <v>0</v>
      </c>
      <c r="H2329" s="1">
        <v>44308</v>
      </c>
      <c r="I2329" t="b">
        <v>1</v>
      </c>
      <c r="L2329" t="s">
        <v>6512</v>
      </c>
      <c r="M2329" t="s">
        <v>6513</v>
      </c>
      <c r="N2329" t="s">
        <v>345</v>
      </c>
      <c r="O2329" t="s">
        <v>2393</v>
      </c>
      <c r="P2329" t="b">
        <v>0</v>
      </c>
      <c r="Q2329" s="2">
        <v>43792.009768518517</v>
      </c>
      <c r="R2329" s="1"/>
      <c r="S2329" t="b">
        <v>0</v>
      </c>
      <c r="U2329" s="1"/>
      <c r="V2329" t="b">
        <v>0</v>
      </c>
      <c r="W2329" s="1">
        <v>44228</v>
      </c>
      <c r="X2329">
        <v>2</v>
      </c>
      <c r="Y2329">
        <v>2021</v>
      </c>
      <c r="Z2329" t="s">
        <v>90</v>
      </c>
      <c r="AA2329" t="s">
        <v>90</v>
      </c>
      <c r="AB2329" t="b">
        <v>0</v>
      </c>
      <c r="AC2329" t="b">
        <v>0</v>
      </c>
      <c r="AE2329" t="b">
        <v>1</v>
      </c>
      <c r="AF2329" t="b">
        <v>0</v>
      </c>
      <c r="AG2329" t="b">
        <v>0</v>
      </c>
      <c r="AH2329" t="s">
        <v>4366</v>
      </c>
      <c r="AI2329" t="b">
        <v>0</v>
      </c>
      <c r="AK2329" t="b">
        <v>0</v>
      </c>
      <c r="AL2329" s="1">
        <v>44307</v>
      </c>
      <c r="AM2329" t="s">
        <v>3202</v>
      </c>
      <c r="AN2329" s="2">
        <v>44308.957106481481</v>
      </c>
      <c r="AP2329" s="2">
        <v>44308.957106481481</v>
      </c>
      <c r="AQ2329" s="1"/>
      <c r="AS2329" t="b">
        <v>0</v>
      </c>
      <c r="AV2329" t="s">
        <v>248</v>
      </c>
      <c r="BB2329" t="s">
        <v>6514</v>
      </c>
      <c r="BD2329" t="b">
        <v>0</v>
      </c>
      <c r="BH2329" t="s">
        <v>3202</v>
      </c>
      <c r="BI2329" t="s">
        <v>1072</v>
      </c>
      <c r="BJ2329" t="s">
        <v>216</v>
      </c>
      <c r="BL2329" t="s">
        <v>6512</v>
      </c>
      <c r="BM2329" t="s">
        <v>202</v>
      </c>
      <c r="BN2329" t="s">
        <v>2414</v>
      </c>
      <c r="BP2329" t="s">
        <v>6515</v>
      </c>
      <c r="BQ2329" t="s">
        <v>204</v>
      </c>
      <c r="BR2329" t="b">
        <v>0</v>
      </c>
      <c r="BT2329" t="b">
        <v>0</v>
      </c>
      <c r="BW2329" t="s">
        <v>97</v>
      </c>
      <c r="BX2329" t="b">
        <v>0</v>
      </c>
      <c r="BY2329" s="2">
        <v>44376.857581018521</v>
      </c>
      <c r="BZ2329" t="s">
        <v>3204</v>
      </c>
      <c r="CB2329" t="b">
        <v>0</v>
      </c>
      <c r="CC2329" t="b">
        <v>0</v>
      </c>
      <c r="CF2329">
        <v>152000</v>
      </c>
      <c r="CH2329">
        <v>0</v>
      </c>
      <c r="CI2329">
        <v>0</v>
      </c>
      <c r="CJ2329">
        <v>0</v>
      </c>
      <c r="CK2329">
        <f>YEAR(tbl_Opportunity[[#This Row],[Close Date]])</f>
        <v>2021</v>
      </c>
    </row>
    <row r="2330" spans="1:89">
      <c r="A2330" t="s">
        <v>5390</v>
      </c>
      <c r="B2330" t="b">
        <v>0</v>
      </c>
      <c r="D2330" t="b">
        <v>0</v>
      </c>
      <c r="H2330" s="1">
        <v>44306</v>
      </c>
      <c r="I2330" t="b">
        <v>1</v>
      </c>
      <c r="L2330" t="s">
        <v>6516</v>
      </c>
      <c r="N2330" t="s">
        <v>1070</v>
      </c>
      <c r="O2330" t="s">
        <v>215</v>
      </c>
      <c r="P2330" t="b">
        <v>0</v>
      </c>
      <c r="Q2330" s="2">
        <v>44011.641712962963</v>
      </c>
      <c r="R2330" s="1"/>
      <c r="S2330" t="b">
        <v>0</v>
      </c>
      <c r="U2330" s="1"/>
      <c r="V2330" t="b">
        <v>0</v>
      </c>
      <c r="W2330" s="1">
        <v>44228</v>
      </c>
      <c r="X2330">
        <v>2</v>
      </c>
      <c r="Y2330">
        <v>2021</v>
      </c>
      <c r="Z2330" t="s">
        <v>90</v>
      </c>
      <c r="AA2330" t="s">
        <v>90</v>
      </c>
      <c r="AB2330" t="b">
        <v>0</v>
      </c>
      <c r="AC2330" t="b">
        <v>0</v>
      </c>
      <c r="AE2330" t="b">
        <v>1</v>
      </c>
      <c r="AF2330" t="b">
        <v>0</v>
      </c>
      <c r="AG2330" t="b">
        <v>0</v>
      </c>
      <c r="AH2330" t="s">
        <v>4366</v>
      </c>
      <c r="AI2330" t="b">
        <v>0</v>
      </c>
      <c r="AK2330" t="b">
        <v>0</v>
      </c>
      <c r="AL2330" s="1">
        <v>44105</v>
      </c>
      <c r="AM2330" t="s">
        <v>215</v>
      </c>
      <c r="AN2330" s="2">
        <v>44306.494502314818</v>
      </c>
      <c r="AP2330" s="2">
        <v>44306.494490740741</v>
      </c>
      <c r="AQ2330" s="1"/>
      <c r="AS2330" t="b">
        <v>0</v>
      </c>
      <c r="AV2330" t="s">
        <v>248</v>
      </c>
      <c r="BB2330" t="s">
        <v>6517</v>
      </c>
      <c r="BD2330" t="b">
        <v>0</v>
      </c>
      <c r="BH2330" t="s">
        <v>215</v>
      </c>
      <c r="BI2330" t="s">
        <v>1243</v>
      </c>
      <c r="BJ2330" t="s">
        <v>216</v>
      </c>
      <c r="BL2330" t="s">
        <v>6516</v>
      </c>
      <c r="BM2330" t="s">
        <v>202</v>
      </c>
      <c r="BN2330" t="s">
        <v>2414</v>
      </c>
      <c r="BQ2330" t="s">
        <v>204</v>
      </c>
      <c r="BR2330" t="b">
        <v>0</v>
      </c>
      <c r="BT2330" t="b">
        <v>0</v>
      </c>
      <c r="BW2330" t="s">
        <v>97</v>
      </c>
      <c r="BX2330" t="b">
        <v>0</v>
      </c>
      <c r="BY2330" s="2">
        <v>44376.857581018521</v>
      </c>
      <c r="BZ2330" t="s">
        <v>314</v>
      </c>
      <c r="CB2330" t="b">
        <v>0</v>
      </c>
      <c r="CC2330" t="b">
        <v>0</v>
      </c>
      <c r="CF2330">
        <v>152000</v>
      </c>
      <c r="CH2330">
        <v>0</v>
      </c>
      <c r="CI2330">
        <v>0</v>
      </c>
      <c r="CJ2330">
        <v>0</v>
      </c>
      <c r="CK2330">
        <f>YEAR(tbl_Opportunity[[#This Row],[Close Date]])</f>
        <v>2021</v>
      </c>
    </row>
    <row r="2331" spans="1:89">
      <c r="A2331" t="s">
        <v>712</v>
      </c>
      <c r="B2331" t="b">
        <v>0</v>
      </c>
      <c r="D2331" t="b">
        <v>0</v>
      </c>
      <c r="H2331" s="1">
        <v>42915</v>
      </c>
      <c r="I2331" t="b">
        <v>1</v>
      </c>
      <c r="J2331" t="s">
        <v>105</v>
      </c>
      <c r="L2331" t="s">
        <v>6518</v>
      </c>
      <c r="O2331" t="s">
        <v>2137</v>
      </c>
      <c r="P2331" t="b">
        <v>0</v>
      </c>
      <c r="Q2331" s="2">
        <v>43045.760949074072</v>
      </c>
      <c r="R2331" s="1"/>
      <c r="S2331" t="b">
        <v>0</v>
      </c>
      <c r="U2331" s="1"/>
      <c r="V2331" t="b">
        <v>0</v>
      </c>
      <c r="W2331" s="1">
        <v>42767</v>
      </c>
      <c r="X2331">
        <v>2</v>
      </c>
      <c r="Y2331">
        <v>2017</v>
      </c>
      <c r="Z2331" t="s">
        <v>90</v>
      </c>
      <c r="AA2331" t="s">
        <v>90</v>
      </c>
      <c r="AB2331" t="b">
        <v>0</v>
      </c>
      <c r="AC2331" t="b">
        <v>0</v>
      </c>
      <c r="AE2331" t="b">
        <v>1</v>
      </c>
      <c r="AF2331" t="b">
        <v>0</v>
      </c>
      <c r="AG2331" t="b">
        <v>0</v>
      </c>
      <c r="AH2331" t="s">
        <v>4366</v>
      </c>
      <c r="AI2331" t="b">
        <v>0</v>
      </c>
      <c r="AK2331" t="b">
        <v>0</v>
      </c>
      <c r="AL2331" s="1"/>
      <c r="AM2331" t="s">
        <v>162</v>
      </c>
      <c r="AN2331" s="2">
        <v>44297.853321759256</v>
      </c>
      <c r="AP2331" s="2">
        <v>43571.674212962964</v>
      </c>
      <c r="AQ2331" s="1"/>
      <c r="AS2331" t="b">
        <v>0</v>
      </c>
      <c r="AU2331" t="s">
        <v>216</v>
      </c>
      <c r="AV2331" t="s">
        <v>105</v>
      </c>
      <c r="BB2331" t="s">
        <v>6519</v>
      </c>
      <c r="BD2331" t="b">
        <v>0</v>
      </c>
      <c r="BH2331" t="s">
        <v>199</v>
      </c>
      <c r="BI2331" t="s">
        <v>200</v>
      </c>
      <c r="BJ2331" t="s">
        <v>216</v>
      </c>
      <c r="BL2331" t="s">
        <v>6518</v>
      </c>
      <c r="BN2331" t="s">
        <v>203</v>
      </c>
      <c r="BQ2331" t="s">
        <v>204</v>
      </c>
      <c r="BR2331" t="b">
        <v>0</v>
      </c>
      <c r="BT2331" t="b">
        <v>0</v>
      </c>
      <c r="BW2331" t="s">
        <v>97</v>
      </c>
      <c r="BX2331" t="b">
        <v>0</v>
      </c>
      <c r="BY2331" s="2">
        <v>44376.857569444444</v>
      </c>
      <c r="CB2331" t="b">
        <v>0</v>
      </c>
      <c r="CC2331" t="b">
        <v>0</v>
      </c>
      <c r="CF2331">
        <v>11000</v>
      </c>
      <c r="CH2331">
        <v>0</v>
      </c>
      <c r="CI2331">
        <v>0</v>
      </c>
      <c r="CJ2331">
        <v>0</v>
      </c>
      <c r="CK2331">
        <f>YEAR(tbl_Opportunity[[#This Row],[Close Date]])</f>
        <v>2017</v>
      </c>
    </row>
    <row r="2332" spans="1:89">
      <c r="A2332" t="s">
        <v>299</v>
      </c>
      <c r="B2332" t="b">
        <v>0</v>
      </c>
      <c r="D2332" t="b">
        <v>0</v>
      </c>
      <c r="H2332" s="1">
        <v>43644</v>
      </c>
      <c r="I2332" t="b">
        <v>1</v>
      </c>
      <c r="J2332" t="s">
        <v>105</v>
      </c>
      <c r="O2332" t="s">
        <v>194</v>
      </c>
      <c r="P2332" t="b">
        <v>0</v>
      </c>
      <c r="Q2332" s="2">
        <v>43011.634212962963</v>
      </c>
      <c r="R2332" s="1"/>
      <c r="S2332" t="b">
        <v>0</v>
      </c>
      <c r="U2332" s="1"/>
      <c r="V2332" t="b">
        <v>0</v>
      </c>
      <c r="W2332" s="1">
        <v>43497</v>
      </c>
      <c r="X2332">
        <v>2</v>
      </c>
      <c r="Y2332">
        <v>2019</v>
      </c>
      <c r="Z2332" t="s">
        <v>90</v>
      </c>
      <c r="AA2332" t="s">
        <v>90</v>
      </c>
      <c r="AB2332" t="b">
        <v>0</v>
      </c>
      <c r="AC2332" t="b">
        <v>0</v>
      </c>
      <c r="AE2332" t="b">
        <v>1</v>
      </c>
      <c r="AF2332" t="b">
        <v>0</v>
      </c>
      <c r="AG2332" t="b">
        <v>0</v>
      </c>
      <c r="AH2332" t="s">
        <v>4366</v>
      </c>
      <c r="AI2332" t="b">
        <v>0</v>
      </c>
      <c r="AK2332" t="b">
        <v>0</v>
      </c>
      <c r="AL2332" s="1"/>
      <c r="AM2332" t="s">
        <v>162</v>
      </c>
      <c r="AN2332" s="2">
        <v>44297.837673611109</v>
      </c>
      <c r="AP2332" s="2">
        <v>43339.60732638889</v>
      </c>
      <c r="AQ2332" s="1"/>
      <c r="AS2332" t="b">
        <v>0</v>
      </c>
      <c r="AU2332" t="s">
        <v>212</v>
      </c>
      <c r="AV2332" t="s">
        <v>213</v>
      </c>
      <c r="BB2332" t="s">
        <v>6520</v>
      </c>
      <c r="BD2332" t="b">
        <v>0</v>
      </c>
      <c r="BE2332" t="s">
        <v>6521</v>
      </c>
      <c r="BH2332" t="s">
        <v>215</v>
      </c>
      <c r="BI2332" t="s">
        <v>200</v>
      </c>
      <c r="BJ2332" t="s">
        <v>216</v>
      </c>
      <c r="BL2332" t="s">
        <v>302</v>
      </c>
      <c r="BN2332" t="s">
        <v>203</v>
      </c>
      <c r="BQ2332" t="s">
        <v>204</v>
      </c>
      <c r="BR2332" t="b">
        <v>0</v>
      </c>
      <c r="BT2332" t="b">
        <v>0</v>
      </c>
      <c r="BW2332" t="s">
        <v>97</v>
      </c>
      <c r="BX2332" t="b">
        <v>0</v>
      </c>
      <c r="BY2332" s="2">
        <v>44376.857569444444</v>
      </c>
      <c r="BZ2332" t="s">
        <v>217</v>
      </c>
      <c r="CB2332" t="b">
        <v>0</v>
      </c>
      <c r="CC2332" t="b">
        <v>0</v>
      </c>
      <c r="CF2332">
        <v>32650</v>
      </c>
      <c r="CH2332">
        <v>0</v>
      </c>
      <c r="CI2332">
        <v>0</v>
      </c>
      <c r="CJ2332">
        <v>0</v>
      </c>
      <c r="CK2332">
        <f>YEAR(tbl_Opportunity[[#This Row],[Close Date]])</f>
        <v>2019</v>
      </c>
    </row>
    <row r="2333" spans="1:89">
      <c r="A2333" t="s">
        <v>6522</v>
      </c>
      <c r="B2333" t="b">
        <v>0</v>
      </c>
      <c r="D2333" t="b">
        <v>0</v>
      </c>
      <c r="E2333" t="s">
        <v>2947</v>
      </c>
      <c r="H2333" s="1">
        <v>44302</v>
      </c>
      <c r="I2333" t="b">
        <v>1</v>
      </c>
      <c r="L2333" t="s">
        <v>6523</v>
      </c>
      <c r="O2333" t="s">
        <v>162</v>
      </c>
      <c r="P2333" t="b">
        <v>0</v>
      </c>
      <c r="Q2333" s="2">
        <v>44293.857361111113</v>
      </c>
      <c r="R2333" s="1"/>
      <c r="S2333" t="b">
        <v>0</v>
      </c>
      <c r="U2333" s="1"/>
      <c r="V2333" t="b">
        <v>0</v>
      </c>
      <c r="W2333" s="1">
        <v>44228</v>
      </c>
      <c r="X2333">
        <v>2</v>
      </c>
      <c r="Y2333">
        <v>2021</v>
      </c>
      <c r="Z2333" t="s">
        <v>90</v>
      </c>
      <c r="AA2333" t="s">
        <v>90</v>
      </c>
      <c r="AB2333" t="b">
        <v>0</v>
      </c>
      <c r="AC2333" t="b">
        <v>0</v>
      </c>
      <c r="AE2333" t="b">
        <v>1</v>
      </c>
      <c r="AF2333" t="b">
        <v>0</v>
      </c>
      <c r="AG2333" t="b">
        <v>0</v>
      </c>
      <c r="AI2333" t="b">
        <v>0</v>
      </c>
      <c r="AK2333" t="b">
        <v>0</v>
      </c>
      <c r="AL2333" s="1">
        <v>44400</v>
      </c>
      <c r="AM2333" t="s">
        <v>162</v>
      </c>
      <c r="AN2333" s="2">
        <v>44350.636863425927</v>
      </c>
      <c r="AP2333" s="2">
        <v>44302.655844907407</v>
      </c>
      <c r="AQ2333" s="1"/>
      <c r="AS2333" t="b">
        <v>0</v>
      </c>
      <c r="AV2333" t="s">
        <v>153</v>
      </c>
      <c r="BB2333" t="s">
        <v>6524</v>
      </c>
      <c r="BD2333" t="b">
        <v>0</v>
      </c>
      <c r="BH2333" t="s">
        <v>162</v>
      </c>
      <c r="BI2333" t="s">
        <v>1072</v>
      </c>
      <c r="BL2333" t="s">
        <v>6523</v>
      </c>
      <c r="BM2333" t="s">
        <v>291</v>
      </c>
      <c r="BN2333" t="s">
        <v>203</v>
      </c>
      <c r="BQ2333" t="s">
        <v>204</v>
      </c>
      <c r="BR2333" t="b">
        <v>0</v>
      </c>
      <c r="BT2333" t="b">
        <v>0</v>
      </c>
      <c r="BW2333" t="s">
        <v>97</v>
      </c>
      <c r="BX2333" t="b">
        <v>0</v>
      </c>
      <c r="BY2333" s="2">
        <v>44400.778356481482</v>
      </c>
      <c r="BZ2333" t="s">
        <v>314</v>
      </c>
      <c r="CB2333" t="b">
        <v>0</v>
      </c>
      <c r="CC2333" t="b">
        <v>0</v>
      </c>
      <c r="CF2333">
        <v>213</v>
      </c>
      <c r="CH2333">
        <v>0</v>
      </c>
      <c r="CI2333">
        <v>0</v>
      </c>
      <c r="CJ2333">
        <v>0</v>
      </c>
      <c r="CK2333">
        <f>YEAR(tbl_Opportunity[[#This Row],[Close Date]])</f>
        <v>2021</v>
      </c>
    </row>
    <row r="2334" spans="1:89">
      <c r="A2334" t="s">
        <v>3300</v>
      </c>
      <c r="B2334" t="b">
        <v>0</v>
      </c>
      <c r="D2334" t="b">
        <v>0</v>
      </c>
      <c r="H2334" s="1">
        <v>44323</v>
      </c>
      <c r="I2334" t="b">
        <v>1</v>
      </c>
      <c r="O2334" t="s">
        <v>272</v>
      </c>
      <c r="P2334" t="b">
        <v>0</v>
      </c>
      <c r="Q2334" s="2">
        <v>44316.765069444446</v>
      </c>
      <c r="R2334" s="1"/>
      <c r="S2334" t="b">
        <v>0</v>
      </c>
      <c r="U2334" s="1"/>
      <c r="V2334" t="b">
        <v>0</v>
      </c>
      <c r="W2334" s="1">
        <v>44228</v>
      </c>
      <c r="X2334">
        <v>2</v>
      </c>
      <c r="Y2334">
        <v>2021</v>
      </c>
      <c r="Z2334" t="s">
        <v>90</v>
      </c>
      <c r="AA2334" t="s">
        <v>90</v>
      </c>
      <c r="AB2334" t="b">
        <v>0</v>
      </c>
      <c r="AC2334" t="b">
        <v>0</v>
      </c>
      <c r="AE2334" t="b">
        <v>1</v>
      </c>
      <c r="AF2334" t="b">
        <v>0</v>
      </c>
      <c r="AG2334" t="b">
        <v>0</v>
      </c>
      <c r="AH2334" t="s">
        <v>4366</v>
      </c>
      <c r="AI2334" t="b">
        <v>0</v>
      </c>
      <c r="AK2334" t="b">
        <v>0</v>
      </c>
      <c r="AL2334" s="1"/>
      <c r="AM2334" t="s">
        <v>272</v>
      </c>
      <c r="AN2334" s="2">
        <v>44323.545439814814</v>
      </c>
      <c r="AP2334" s="2">
        <v>44323.545428240737</v>
      </c>
      <c r="AQ2334" s="1"/>
      <c r="AS2334" t="b">
        <v>0</v>
      </c>
      <c r="AV2334" t="s">
        <v>105</v>
      </c>
      <c r="BB2334" t="s">
        <v>6525</v>
      </c>
      <c r="BD2334" t="b">
        <v>0</v>
      </c>
      <c r="BH2334" t="s">
        <v>272</v>
      </c>
      <c r="BI2334" t="s">
        <v>2055</v>
      </c>
      <c r="BL2334" t="s">
        <v>5740</v>
      </c>
      <c r="BM2334" t="s">
        <v>291</v>
      </c>
      <c r="BN2334" t="s">
        <v>203</v>
      </c>
      <c r="BQ2334" t="s">
        <v>204</v>
      </c>
      <c r="BR2334" t="b">
        <v>0</v>
      </c>
      <c r="BT2334" t="b">
        <v>0</v>
      </c>
      <c r="BW2334" t="s">
        <v>97</v>
      </c>
      <c r="BX2334" t="b">
        <v>0</v>
      </c>
      <c r="BY2334" s="2">
        <v>44376.857581018521</v>
      </c>
      <c r="BZ2334" t="s">
        <v>314</v>
      </c>
      <c r="CB2334" t="b">
        <v>0</v>
      </c>
      <c r="CC2334" t="b">
        <v>0</v>
      </c>
      <c r="CF2334">
        <v>3795</v>
      </c>
      <c r="CH2334">
        <v>0</v>
      </c>
      <c r="CI2334">
        <v>0</v>
      </c>
      <c r="CJ2334">
        <v>0</v>
      </c>
      <c r="CK2334">
        <f>YEAR(tbl_Opportunity[[#This Row],[Close Date]])</f>
        <v>2021</v>
      </c>
    </row>
    <row r="2335" spans="1:89">
      <c r="A2335" t="s">
        <v>299</v>
      </c>
      <c r="B2335" t="b">
        <v>0</v>
      </c>
      <c r="D2335" t="b">
        <v>0</v>
      </c>
      <c r="H2335" s="1">
        <v>43585</v>
      </c>
      <c r="I2335" t="b">
        <v>1</v>
      </c>
      <c r="J2335" t="s">
        <v>193</v>
      </c>
      <c r="O2335" t="s">
        <v>199</v>
      </c>
      <c r="P2335" t="b">
        <v>0</v>
      </c>
      <c r="Q2335" s="2">
        <v>43525.695763888885</v>
      </c>
      <c r="R2335" s="1"/>
      <c r="S2335" t="b">
        <v>0</v>
      </c>
      <c r="U2335" s="1"/>
      <c r="V2335" t="b">
        <v>0</v>
      </c>
      <c r="W2335" s="1">
        <v>43497</v>
      </c>
      <c r="X2335">
        <v>2</v>
      </c>
      <c r="Y2335">
        <v>2019</v>
      </c>
      <c r="Z2335" t="s">
        <v>90</v>
      </c>
      <c r="AA2335" t="s">
        <v>90</v>
      </c>
      <c r="AB2335" t="b">
        <v>0</v>
      </c>
      <c r="AC2335" t="b">
        <v>0</v>
      </c>
      <c r="AE2335" t="b">
        <v>1</v>
      </c>
      <c r="AF2335" t="b">
        <v>0</v>
      </c>
      <c r="AG2335" t="b">
        <v>0</v>
      </c>
      <c r="AH2335" t="s">
        <v>4370</v>
      </c>
      <c r="AI2335" t="b">
        <v>0</v>
      </c>
      <c r="AK2335" t="b">
        <v>0</v>
      </c>
      <c r="AL2335" s="1"/>
      <c r="AM2335" t="s">
        <v>162</v>
      </c>
      <c r="AN2335" s="2">
        <v>44296.959062499998</v>
      </c>
      <c r="AP2335" s="2">
        <v>43644.716412037036</v>
      </c>
      <c r="AQ2335" s="1"/>
      <c r="AS2335" t="b">
        <v>0</v>
      </c>
      <c r="AV2335" t="s">
        <v>248</v>
      </c>
      <c r="BB2335" t="s">
        <v>6526</v>
      </c>
      <c r="BD2335" t="b">
        <v>0</v>
      </c>
      <c r="BH2335" t="s">
        <v>199</v>
      </c>
      <c r="BI2335" t="s">
        <v>549</v>
      </c>
      <c r="BL2335" t="s">
        <v>302</v>
      </c>
      <c r="BM2335" t="s">
        <v>291</v>
      </c>
      <c r="BN2335" t="s">
        <v>203</v>
      </c>
      <c r="BQ2335" t="s">
        <v>204</v>
      </c>
      <c r="BR2335" t="b">
        <v>0</v>
      </c>
      <c r="BT2335" t="b">
        <v>0</v>
      </c>
      <c r="BW2335" t="s">
        <v>97</v>
      </c>
      <c r="BX2335" t="b">
        <v>0</v>
      </c>
      <c r="BY2335" s="2">
        <v>44376.857569444444</v>
      </c>
      <c r="CB2335" t="b">
        <v>0</v>
      </c>
      <c r="CC2335" t="b">
        <v>0</v>
      </c>
      <c r="CF2335">
        <v>2650</v>
      </c>
      <c r="CH2335">
        <v>0</v>
      </c>
      <c r="CI2335">
        <v>0</v>
      </c>
      <c r="CJ2335">
        <v>0</v>
      </c>
      <c r="CK2335">
        <f>YEAR(tbl_Opportunity[[#This Row],[Close Date]])</f>
        <v>2019</v>
      </c>
    </row>
    <row r="2336" spans="1:89">
      <c r="A2336" t="s">
        <v>6527</v>
      </c>
      <c r="B2336" t="b">
        <v>0</v>
      </c>
      <c r="D2336" t="b">
        <v>0</v>
      </c>
      <c r="H2336" s="1">
        <v>44012</v>
      </c>
      <c r="I2336" t="b">
        <v>1</v>
      </c>
      <c r="J2336" t="s">
        <v>105</v>
      </c>
      <c r="L2336" t="s">
        <v>6528</v>
      </c>
      <c r="O2336" t="s">
        <v>272</v>
      </c>
      <c r="P2336" t="b">
        <v>0</v>
      </c>
      <c r="Q2336" s="2">
        <v>43896.622395833336</v>
      </c>
      <c r="R2336" s="1"/>
      <c r="S2336" t="b">
        <v>0</v>
      </c>
      <c r="U2336" s="1"/>
      <c r="V2336" t="b">
        <v>0</v>
      </c>
      <c r="W2336" s="1">
        <v>43862</v>
      </c>
      <c r="X2336">
        <v>2</v>
      </c>
      <c r="Y2336">
        <v>2020</v>
      </c>
      <c r="Z2336" t="s">
        <v>90</v>
      </c>
      <c r="AA2336" t="s">
        <v>90</v>
      </c>
      <c r="AB2336" t="b">
        <v>0</v>
      </c>
      <c r="AC2336" t="b">
        <v>0</v>
      </c>
      <c r="AE2336" t="b">
        <v>1</v>
      </c>
      <c r="AF2336" t="b">
        <v>0</v>
      </c>
      <c r="AG2336" t="b">
        <v>0</v>
      </c>
      <c r="AI2336" t="b">
        <v>0</v>
      </c>
      <c r="AJ2336" t="s">
        <v>462</v>
      </c>
      <c r="AK2336" t="b">
        <v>0</v>
      </c>
      <c r="AL2336" s="1">
        <v>44012</v>
      </c>
      <c r="AM2336" t="s">
        <v>162</v>
      </c>
      <c r="AN2336" s="2">
        <v>44297.853321759256</v>
      </c>
      <c r="AP2336" s="2">
        <v>44025.547083333331</v>
      </c>
      <c r="AQ2336" s="1"/>
      <c r="AS2336" t="b">
        <v>0</v>
      </c>
      <c r="AV2336" t="s">
        <v>248</v>
      </c>
      <c r="AY2336" t="s">
        <v>236</v>
      </c>
      <c r="BB2336" t="s">
        <v>6529</v>
      </c>
      <c r="BD2336" t="b">
        <v>0</v>
      </c>
      <c r="BH2336" t="s">
        <v>272</v>
      </c>
      <c r="BI2336" t="s">
        <v>1668</v>
      </c>
      <c r="BL2336" t="s">
        <v>6528</v>
      </c>
      <c r="BM2336" t="s">
        <v>291</v>
      </c>
      <c r="BN2336" t="s">
        <v>203</v>
      </c>
      <c r="BQ2336" t="s">
        <v>204</v>
      </c>
      <c r="BR2336" t="b">
        <v>0</v>
      </c>
      <c r="BT2336" t="b">
        <v>0</v>
      </c>
      <c r="BW2336" t="s">
        <v>97</v>
      </c>
      <c r="BX2336" t="b">
        <v>0</v>
      </c>
      <c r="BY2336" s="2">
        <v>44376.857581018521</v>
      </c>
      <c r="CB2336" t="b">
        <v>0</v>
      </c>
      <c r="CC2336" t="b">
        <v>0</v>
      </c>
      <c r="CF2336">
        <v>15160</v>
      </c>
      <c r="CH2336">
        <v>0</v>
      </c>
      <c r="CI2336">
        <v>0</v>
      </c>
      <c r="CJ2336">
        <v>0</v>
      </c>
      <c r="CK2336">
        <f>YEAR(tbl_Opportunity[[#This Row],[Close Date]])</f>
        <v>2020</v>
      </c>
    </row>
    <row r="2337" spans="1:89">
      <c r="A2337" t="s">
        <v>306</v>
      </c>
      <c r="B2337" t="b">
        <v>0</v>
      </c>
      <c r="D2337" t="b">
        <v>0</v>
      </c>
      <c r="E2337" t="s">
        <v>5405</v>
      </c>
      <c r="H2337" s="1">
        <v>44320</v>
      </c>
      <c r="I2337" t="b">
        <v>1</v>
      </c>
      <c r="L2337" t="s">
        <v>5406</v>
      </c>
      <c r="O2337" t="s">
        <v>272</v>
      </c>
      <c r="P2337" t="b">
        <v>0</v>
      </c>
      <c r="Q2337" s="2">
        <v>44263.844872685186</v>
      </c>
      <c r="R2337" s="1"/>
      <c r="S2337" t="b">
        <v>0</v>
      </c>
      <c r="U2337" s="1"/>
      <c r="V2337" t="b">
        <v>0</v>
      </c>
      <c r="W2337" s="1">
        <v>44228</v>
      </c>
      <c r="X2337">
        <v>2</v>
      </c>
      <c r="Y2337">
        <v>2021</v>
      </c>
      <c r="Z2337" t="s">
        <v>90</v>
      </c>
      <c r="AA2337" t="s">
        <v>90</v>
      </c>
      <c r="AB2337" t="b">
        <v>0</v>
      </c>
      <c r="AC2337" t="b">
        <v>0</v>
      </c>
      <c r="AE2337" t="b">
        <v>1</v>
      </c>
      <c r="AF2337" t="b">
        <v>0</v>
      </c>
      <c r="AG2337" t="b">
        <v>0</v>
      </c>
      <c r="AH2337" t="s">
        <v>4366</v>
      </c>
      <c r="AI2337" t="b">
        <v>0</v>
      </c>
      <c r="AK2337" t="b">
        <v>0</v>
      </c>
      <c r="AL2337" s="1"/>
      <c r="AM2337" t="s">
        <v>272</v>
      </c>
      <c r="AN2337" s="2">
        <v>44320.727060185185</v>
      </c>
      <c r="AP2337" s="2">
        <v>44320.720196759263</v>
      </c>
      <c r="AQ2337" s="1"/>
      <c r="AS2337" t="b">
        <v>0</v>
      </c>
      <c r="AV2337" t="s">
        <v>93</v>
      </c>
      <c r="BB2337" t="s">
        <v>6530</v>
      </c>
      <c r="BD2337" t="b">
        <v>0</v>
      </c>
      <c r="BH2337" t="s">
        <v>272</v>
      </c>
      <c r="BI2337" t="s">
        <v>1072</v>
      </c>
      <c r="BL2337" t="s">
        <v>5406</v>
      </c>
      <c r="BM2337" t="s">
        <v>3069</v>
      </c>
      <c r="BN2337" t="s">
        <v>203</v>
      </c>
      <c r="BQ2337" t="s">
        <v>204</v>
      </c>
      <c r="BR2337" t="b">
        <v>0</v>
      </c>
      <c r="BT2337" t="b">
        <v>0</v>
      </c>
      <c r="BW2337" t="s">
        <v>97</v>
      </c>
      <c r="BX2337" t="b">
        <v>0</v>
      </c>
      <c r="BY2337" s="2">
        <v>44376.857581018521</v>
      </c>
      <c r="BZ2337" t="s">
        <v>314</v>
      </c>
      <c r="CB2337" t="b">
        <v>0</v>
      </c>
      <c r="CC2337" t="b">
        <v>0</v>
      </c>
      <c r="CF2337">
        <v>5145</v>
      </c>
      <c r="CH2337">
        <v>0</v>
      </c>
      <c r="CI2337">
        <v>0</v>
      </c>
      <c r="CJ2337">
        <v>0</v>
      </c>
      <c r="CK2337">
        <f>YEAR(tbl_Opportunity[[#This Row],[Close Date]])</f>
        <v>2021</v>
      </c>
    </row>
    <row r="2338" spans="1:89">
      <c r="A2338" t="s">
        <v>6531</v>
      </c>
      <c r="B2338" t="b">
        <v>0</v>
      </c>
      <c r="D2338" t="b">
        <v>0</v>
      </c>
      <c r="E2338" t="s">
        <v>2947</v>
      </c>
      <c r="H2338" s="1">
        <v>44326</v>
      </c>
      <c r="I2338" t="b">
        <v>1</v>
      </c>
      <c r="L2338" t="s">
        <v>6532</v>
      </c>
      <c r="O2338" t="s">
        <v>272</v>
      </c>
      <c r="P2338" t="b">
        <v>0</v>
      </c>
      <c r="Q2338" s="2">
        <v>44321.649918981479</v>
      </c>
      <c r="R2338" s="1"/>
      <c r="S2338" t="b">
        <v>0</v>
      </c>
      <c r="U2338" s="1"/>
      <c r="V2338" t="b">
        <v>0</v>
      </c>
      <c r="W2338" s="1">
        <v>44228</v>
      </c>
      <c r="X2338">
        <v>2</v>
      </c>
      <c r="Y2338">
        <v>2021</v>
      </c>
      <c r="Z2338" t="s">
        <v>90</v>
      </c>
      <c r="AA2338" t="s">
        <v>90</v>
      </c>
      <c r="AB2338" t="b">
        <v>0</v>
      </c>
      <c r="AC2338" t="b">
        <v>0</v>
      </c>
      <c r="AE2338" t="b">
        <v>1</v>
      </c>
      <c r="AF2338" t="b">
        <v>0</v>
      </c>
      <c r="AG2338" t="b">
        <v>0</v>
      </c>
      <c r="AH2338" t="s">
        <v>3190</v>
      </c>
      <c r="AI2338" t="b">
        <v>0</v>
      </c>
      <c r="AK2338" t="b">
        <v>0</v>
      </c>
      <c r="AL2338" s="1">
        <v>44326</v>
      </c>
      <c r="AM2338" t="s">
        <v>272</v>
      </c>
      <c r="AN2338" s="2">
        <v>44326.672210648147</v>
      </c>
      <c r="AP2338" s="2">
        <v>44326.672199074077</v>
      </c>
      <c r="AQ2338" s="1"/>
      <c r="AS2338" t="b">
        <v>0</v>
      </c>
      <c r="AV2338" t="s">
        <v>176</v>
      </c>
      <c r="BB2338" t="s">
        <v>6533</v>
      </c>
      <c r="BD2338" t="b">
        <v>0</v>
      </c>
      <c r="BH2338" t="s">
        <v>272</v>
      </c>
      <c r="BI2338" t="s">
        <v>1072</v>
      </c>
      <c r="BL2338" t="s">
        <v>6532</v>
      </c>
      <c r="BM2338" t="s">
        <v>3069</v>
      </c>
      <c r="BN2338" t="s">
        <v>203</v>
      </c>
      <c r="BQ2338" t="s">
        <v>204</v>
      </c>
      <c r="BR2338" t="b">
        <v>0</v>
      </c>
      <c r="BT2338" t="b">
        <v>0</v>
      </c>
      <c r="BW2338" t="s">
        <v>97</v>
      </c>
      <c r="BX2338" t="b">
        <v>0</v>
      </c>
      <c r="BY2338" s="2">
        <v>44376.857581018521</v>
      </c>
      <c r="BZ2338" t="s">
        <v>314</v>
      </c>
      <c r="CB2338" t="b">
        <v>0</v>
      </c>
      <c r="CC2338" t="b">
        <v>0</v>
      </c>
      <c r="CF2338">
        <v>8950</v>
      </c>
      <c r="CH2338">
        <v>0</v>
      </c>
      <c r="CI2338">
        <v>0</v>
      </c>
      <c r="CJ2338">
        <v>0</v>
      </c>
      <c r="CK2338">
        <f>YEAR(tbl_Opportunity[[#This Row],[Close Date]])</f>
        <v>2021</v>
      </c>
    </row>
    <row r="2339" spans="1:89">
      <c r="A2339" t="s">
        <v>1693</v>
      </c>
      <c r="B2339" t="b">
        <v>0</v>
      </c>
      <c r="D2339" t="b">
        <v>0</v>
      </c>
      <c r="E2339" t="s">
        <v>6399</v>
      </c>
      <c r="H2339" s="1">
        <v>44335</v>
      </c>
      <c r="I2339" t="b">
        <v>1</v>
      </c>
      <c r="L2339" t="s">
        <v>1694</v>
      </c>
      <c r="O2339" t="s">
        <v>272</v>
      </c>
      <c r="P2339" t="b">
        <v>0</v>
      </c>
      <c r="Q2339" s="2">
        <v>44323.708831018521</v>
      </c>
      <c r="R2339" s="1">
        <v>44335</v>
      </c>
      <c r="S2339" t="b">
        <v>0</v>
      </c>
      <c r="U2339" s="1"/>
      <c r="V2339" t="b">
        <v>0</v>
      </c>
      <c r="W2339" s="1">
        <v>44228</v>
      </c>
      <c r="X2339">
        <v>2</v>
      </c>
      <c r="Y2339">
        <v>2021</v>
      </c>
      <c r="Z2339" t="s">
        <v>90</v>
      </c>
      <c r="AA2339" t="s">
        <v>90</v>
      </c>
      <c r="AB2339" t="b">
        <v>0</v>
      </c>
      <c r="AC2339" t="b">
        <v>0</v>
      </c>
      <c r="AE2339" t="b">
        <v>1</v>
      </c>
      <c r="AF2339" t="b">
        <v>0</v>
      </c>
      <c r="AG2339" t="b">
        <v>0</v>
      </c>
      <c r="AH2339" t="s">
        <v>4366</v>
      </c>
      <c r="AI2339" t="b">
        <v>0</v>
      </c>
      <c r="AK2339" t="b">
        <v>0</v>
      </c>
      <c r="AL2339" s="1">
        <v>44334</v>
      </c>
      <c r="AM2339" t="s">
        <v>272</v>
      </c>
      <c r="AN2339" s="2">
        <v>44335.698460648149</v>
      </c>
      <c r="AP2339" s="2">
        <v>44335.698460648149</v>
      </c>
      <c r="AQ2339" s="1">
        <v>44335</v>
      </c>
      <c r="AS2339" t="b">
        <v>0</v>
      </c>
      <c r="AV2339" t="s">
        <v>197</v>
      </c>
      <c r="BB2339" t="s">
        <v>6534</v>
      </c>
      <c r="BD2339" t="b">
        <v>0</v>
      </c>
      <c r="BH2339" t="s">
        <v>272</v>
      </c>
      <c r="BI2339" t="s">
        <v>1072</v>
      </c>
      <c r="BL2339" t="s">
        <v>1694</v>
      </c>
      <c r="BM2339" t="s">
        <v>3069</v>
      </c>
      <c r="BN2339" t="s">
        <v>203</v>
      </c>
      <c r="BQ2339" t="s">
        <v>204</v>
      </c>
      <c r="BR2339" t="b">
        <v>0</v>
      </c>
      <c r="BT2339" t="b">
        <v>0</v>
      </c>
      <c r="BW2339" t="s">
        <v>97</v>
      </c>
      <c r="BX2339" t="b">
        <v>0</v>
      </c>
      <c r="BY2339" s="2">
        <v>44376.857581018521</v>
      </c>
      <c r="BZ2339" t="s">
        <v>314</v>
      </c>
      <c r="CB2339" t="b">
        <v>0</v>
      </c>
      <c r="CC2339" t="b">
        <v>0</v>
      </c>
      <c r="CF2339">
        <v>8950</v>
      </c>
      <c r="CH2339">
        <v>0</v>
      </c>
      <c r="CI2339">
        <v>0</v>
      </c>
      <c r="CJ2339">
        <v>0</v>
      </c>
      <c r="CK2339">
        <f>YEAR(tbl_Opportunity[[#This Row],[Close Date]])</f>
        <v>2021</v>
      </c>
    </row>
    <row r="2340" spans="1:89">
      <c r="A2340" t="s">
        <v>274</v>
      </c>
      <c r="B2340" t="b">
        <v>0</v>
      </c>
      <c r="D2340" t="b">
        <v>0</v>
      </c>
      <c r="E2340" t="s">
        <v>5405</v>
      </c>
      <c r="H2340" s="1">
        <v>44351</v>
      </c>
      <c r="I2340" t="b">
        <v>1</v>
      </c>
      <c r="L2340" t="s">
        <v>5415</v>
      </c>
      <c r="O2340" t="s">
        <v>272</v>
      </c>
      <c r="P2340" t="b">
        <v>0</v>
      </c>
      <c r="Q2340" s="2">
        <v>44326.903310185182</v>
      </c>
      <c r="R2340" s="1">
        <v>44351</v>
      </c>
      <c r="S2340" t="b">
        <v>0</v>
      </c>
      <c r="U2340" s="1"/>
      <c r="V2340" t="b">
        <v>0</v>
      </c>
      <c r="W2340" s="1">
        <v>44228</v>
      </c>
      <c r="X2340">
        <v>2</v>
      </c>
      <c r="Y2340">
        <v>2021</v>
      </c>
      <c r="Z2340" t="s">
        <v>90</v>
      </c>
      <c r="AA2340" t="s">
        <v>90</v>
      </c>
      <c r="AB2340" t="b">
        <v>0</v>
      </c>
      <c r="AC2340" t="b">
        <v>0</v>
      </c>
      <c r="AE2340" t="b">
        <v>1</v>
      </c>
      <c r="AF2340" t="b">
        <v>0</v>
      </c>
      <c r="AG2340" t="b">
        <v>0</v>
      </c>
      <c r="AH2340" t="s">
        <v>4366</v>
      </c>
      <c r="AI2340" t="b">
        <v>0</v>
      </c>
      <c r="AK2340" t="b">
        <v>0</v>
      </c>
      <c r="AL2340" s="1">
        <v>44340</v>
      </c>
      <c r="AM2340" t="s">
        <v>272</v>
      </c>
      <c r="AN2340" s="2">
        <v>44351.593888888892</v>
      </c>
      <c r="AP2340" s="2">
        <v>44351.593877314815</v>
      </c>
      <c r="AQ2340" s="1">
        <v>44351</v>
      </c>
      <c r="AS2340" t="b">
        <v>0</v>
      </c>
      <c r="AV2340" t="s">
        <v>176</v>
      </c>
      <c r="BB2340" t="s">
        <v>6535</v>
      </c>
      <c r="BD2340" t="b">
        <v>0</v>
      </c>
      <c r="BH2340" t="s">
        <v>272</v>
      </c>
      <c r="BI2340" t="s">
        <v>1072</v>
      </c>
      <c r="BL2340" t="s">
        <v>5415</v>
      </c>
      <c r="BM2340" t="s">
        <v>3069</v>
      </c>
      <c r="BN2340" t="s">
        <v>203</v>
      </c>
      <c r="BQ2340" t="s">
        <v>204</v>
      </c>
      <c r="BR2340" t="b">
        <v>0</v>
      </c>
      <c r="BT2340" t="b">
        <v>0</v>
      </c>
      <c r="BW2340" t="s">
        <v>97</v>
      </c>
      <c r="BX2340" t="b">
        <v>0</v>
      </c>
      <c r="BY2340" s="2">
        <v>44376.857581018521</v>
      </c>
      <c r="BZ2340" t="s">
        <v>314</v>
      </c>
      <c r="CB2340" t="b">
        <v>0</v>
      </c>
      <c r="CC2340" t="b">
        <v>0</v>
      </c>
      <c r="CF2340">
        <v>8950</v>
      </c>
      <c r="CH2340">
        <v>0</v>
      </c>
      <c r="CI2340">
        <v>0</v>
      </c>
      <c r="CJ2340">
        <v>0</v>
      </c>
      <c r="CK2340">
        <f>YEAR(tbl_Opportunity[[#This Row],[Close Date]])</f>
        <v>2021</v>
      </c>
    </row>
    <row r="2341" spans="1:89">
      <c r="A2341" t="s">
        <v>5666</v>
      </c>
      <c r="B2341" t="b">
        <v>0</v>
      </c>
      <c r="D2341" t="b">
        <v>0</v>
      </c>
      <c r="H2341" s="1">
        <v>43951</v>
      </c>
      <c r="I2341" t="b">
        <v>1</v>
      </c>
      <c r="J2341" t="s">
        <v>111</v>
      </c>
      <c r="O2341" t="s">
        <v>272</v>
      </c>
      <c r="P2341" t="b">
        <v>0</v>
      </c>
      <c r="Q2341" s="2">
        <v>43895.647962962961</v>
      </c>
      <c r="R2341" s="1"/>
      <c r="S2341" t="b">
        <v>0</v>
      </c>
      <c r="U2341" s="1"/>
      <c r="V2341" t="b">
        <v>0</v>
      </c>
      <c r="W2341" s="1">
        <v>43862</v>
      </c>
      <c r="X2341">
        <v>2</v>
      </c>
      <c r="Y2341">
        <v>2020</v>
      </c>
      <c r="Z2341" t="s">
        <v>90</v>
      </c>
      <c r="AA2341" t="s">
        <v>90</v>
      </c>
      <c r="AB2341" t="b">
        <v>0</v>
      </c>
      <c r="AC2341" t="b">
        <v>0</v>
      </c>
      <c r="AE2341" t="b">
        <v>1</v>
      </c>
      <c r="AF2341" t="b">
        <v>0</v>
      </c>
      <c r="AG2341" t="b">
        <v>0</v>
      </c>
      <c r="AI2341" t="b">
        <v>0</v>
      </c>
      <c r="AK2341" t="b">
        <v>0</v>
      </c>
      <c r="AL2341" s="1"/>
      <c r="AM2341" t="s">
        <v>162</v>
      </c>
      <c r="AN2341" s="2">
        <v>44297.8278587963</v>
      </c>
      <c r="AP2341" s="2">
        <v>44077.591770833336</v>
      </c>
      <c r="AQ2341" s="1"/>
      <c r="AS2341" t="b">
        <v>0</v>
      </c>
      <c r="AV2341" t="s">
        <v>153</v>
      </c>
      <c r="BB2341" t="s">
        <v>6536</v>
      </c>
      <c r="BD2341" t="b">
        <v>0</v>
      </c>
      <c r="BH2341" t="s">
        <v>272</v>
      </c>
      <c r="BI2341" t="s">
        <v>1243</v>
      </c>
      <c r="BL2341" t="s">
        <v>6537</v>
      </c>
      <c r="BM2341" t="s">
        <v>3069</v>
      </c>
      <c r="BN2341" t="s">
        <v>203</v>
      </c>
      <c r="BQ2341" t="s">
        <v>204</v>
      </c>
      <c r="BR2341" t="b">
        <v>0</v>
      </c>
      <c r="BT2341" t="b">
        <v>0</v>
      </c>
      <c r="BW2341" t="s">
        <v>97</v>
      </c>
      <c r="BX2341" t="b">
        <v>0</v>
      </c>
      <c r="BY2341" s="2">
        <v>44376.857581018521</v>
      </c>
      <c r="CB2341" t="b">
        <v>0</v>
      </c>
      <c r="CC2341" t="b">
        <v>0</v>
      </c>
      <c r="CF2341">
        <v>8950</v>
      </c>
      <c r="CH2341">
        <v>0</v>
      </c>
      <c r="CI2341">
        <v>0</v>
      </c>
      <c r="CJ2341">
        <v>0</v>
      </c>
      <c r="CK2341">
        <f>YEAR(tbl_Opportunity[[#This Row],[Close Date]])</f>
        <v>2020</v>
      </c>
    </row>
    <row r="2342" spans="1:89">
      <c r="A2342" t="s">
        <v>6538</v>
      </c>
      <c r="B2342" t="b">
        <v>0</v>
      </c>
      <c r="D2342" t="b">
        <v>0</v>
      </c>
      <c r="E2342" t="s">
        <v>2873</v>
      </c>
      <c r="H2342" s="1">
        <v>44305</v>
      </c>
      <c r="I2342" t="b">
        <v>1</v>
      </c>
      <c r="J2342" t="s">
        <v>111</v>
      </c>
      <c r="L2342" t="s">
        <v>6539</v>
      </c>
      <c r="O2342" t="s">
        <v>272</v>
      </c>
      <c r="P2342" t="b">
        <v>0</v>
      </c>
      <c r="Q2342" s="2">
        <v>44223.757233796299</v>
      </c>
      <c r="R2342" s="1"/>
      <c r="S2342" t="b">
        <v>0</v>
      </c>
      <c r="U2342" s="1"/>
      <c r="V2342" t="b">
        <v>0</v>
      </c>
      <c r="W2342" s="1">
        <v>44228</v>
      </c>
      <c r="X2342">
        <v>2</v>
      </c>
      <c r="Y2342">
        <v>2021</v>
      </c>
      <c r="Z2342" t="s">
        <v>90</v>
      </c>
      <c r="AA2342" t="s">
        <v>90</v>
      </c>
      <c r="AB2342" t="b">
        <v>0</v>
      </c>
      <c r="AC2342" t="b">
        <v>0</v>
      </c>
      <c r="AE2342" t="b">
        <v>1</v>
      </c>
      <c r="AF2342" t="b">
        <v>0</v>
      </c>
      <c r="AG2342" t="b">
        <v>0</v>
      </c>
      <c r="AH2342" t="s">
        <v>4366</v>
      </c>
      <c r="AI2342" t="b">
        <v>0</v>
      </c>
      <c r="AK2342" t="b">
        <v>0</v>
      </c>
      <c r="AL2342" s="1">
        <v>44246</v>
      </c>
      <c r="AM2342" t="s">
        <v>162</v>
      </c>
      <c r="AN2342" s="2">
        <v>44296.959062499998</v>
      </c>
      <c r="AP2342" s="2">
        <v>44286.494791666664</v>
      </c>
      <c r="AQ2342" s="1"/>
      <c r="AS2342" t="b">
        <v>0</v>
      </c>
      <c r="AV2342" t="s">
        <v>93</v>
      </c>
      <c r="BB2342" t="s">
        <v>6540</v>
      </c>
      <c r="BD2342" t="b">
        <v>0</v>
      </c>
      <c r="BH2342" t="s">
        <v>272</v>
      </c>
      <c r="BI2342" t="s">
        <v>1072</v>
      </c>
      <c r="BL2342" t="s">
        <v>6539</v>
      </c>
      <c r="BM2342" t="s">
        <v>3069</v>
      </c>
      <c r="BN2342" t="s">
        <v>203</v>
      </c>
      <c r="BQ2342" t="s">
        <v>204</v>
      </c>
      <c r="BR2342" t="b">
        <v>0</v>
      </c>
      <c r="BT2342" t="b">
        <v>0</v>
      </c>
      <c r="BW2342" t="s">
        <v>97</v>
      </c>
      <c r="BX2342" t="b">
        <v>0</v>
      </c>
      <c r="BY2342" s="2">
        <v>44376.857581018521</v>
      </c>
      <c r="BZ2342" t="s">
        <v>314</v>
      </c>
      <c r="CB2342" t="b">
        <v>0</v>
      </c>
      <c r="CC2342" t="b">
        <v>0</v>
      </c>
      <c r="CF2342">
        <v>8950</v>
      </c>
      <c r="CH2342">
        <v>0</v>
      </c>
      <c r="CI2342">
        <v>0</v>
      </c>
      <c r="CJ2342">
        <v>0</v>
      </c>
      <c r="CK2342">
        <f>YEAR(tbl_Opportunity[[#This Row],[Close Date]])</f>
        <v>2021</v>
      </c>
    </row>
    <row r="2343" spans="1:89">
      <c r="A2343" t="s">
        <v>6417</v>
      </c>
      <c r="B2343" t="b">
        <v>0</v>
      </c>
      <c r="D2343" t="b">
        <v>0</v>
      </c>
      <c r="E2343" t="s">
        <v>2947</v>
      </c>
      <c r="H2343" s="1">
        <v>44295</v>
      </c>
      <c r="I2343" t="b">
        <v>1</v>
      </c>
      <c r="J2343" t="s">
        <v>111</v>
      </c>
      <c r="L2343" t="s">
        <v>6541</v>
      </c>
      <c r="O2343" t="s">
        <v>272</v>
      </c>
      <c r="P2343" t="b">
        <v>0</v>
      </c>
      <c r="Q2343" s="2">
        <v>44264.894687499997</v>
      </c>
      <c r="R2343" s="1"/>
      <c r="S2343" t="b">
        <v>0</v>
      </c>
      <c r="U2343" s="1"/>
      <c r="V2343" t="b">
        <v>0</v>
      </c>
      <c r="W2343" s="1">
        <v>44228</v>
      </c>
      <c r="X2343">
        <v>2</v>
      </c>
      <c r="Y2343">
        <v>2021</v>
      </c>
      <c r="Z2343" t="s">
        <v>90</v>
      </c>
      <c r="AA2343" t="s">
        <v>90</v>
      </c>
      <c r="AB2343" t="b">
        <v>0</v>
      </c>
      <c r="AC2343" t="b">
        <v>0</v>
      </c>
      <c r="AE2343" t="b">
        <v>1</v>
      </c>
      <c r="AF2343" t="b">
        <v>0</v>
      </c>
      <c r="AG2343" t="b">
        <v>0</v>
      </c>
      <c r="AH2343" t="s">
        <v>3190</v>
      </c>
      <c r="AI2343" t="b">
        <v>0</v>
      </c>
      <c r="AK2343" t="b">
        <v>0</v>
      </c>
      <c r="AL2343" s="1">
        <v>44280</v>
      </c>
      <c r="AM2343" t="s">
        <v>162</v>
      </c>
      <c r="AN2343" s="2">
        <v>44296.959062499998</v>
      </c>
      <c r="AP2343" s="2">
        <v>44287.658703703702</v>
      </c>
      <c r="AQ2343" s="1"/>
      <c r="AS2343" t="b">
        <v>0</v>
      </c>
      <c r="AV2343" t="s">
        <v>93</v>
      </c>
      <c r="BB2343" t="s">
        <v>6542</v>
      </c>
      <c r="BD2343" t="b">
        <v>0</v>
      </c>
      <c r="BH2343" t="s">
        <v>272</v>
      </c>
      <c r="BI2343" t="s">
        <v>1072</v>
      </c>
      <c r="BL2343" t="s">
        <v>6541</v>
      </c>
      <c r="BM2343" t="s">
        <v>3069</v>
      </c>
      <c r="BN2343" t="s">
        <v>203</v>
      </c>
      <c r="BQ2343" t="s">
        <v>204</v>
      </c>
      <c r="BR2343" t="b">
        <v>0</v>
      </c>
      <c r="BT2343" t="b">
        <v>0</v>
      </c>
      <c r="BW2343" t="s">
        <v>97</v>
      </c>
      <c r="BX2343" t="b">
        <v>0</v>
      </c>
      <c r="BY2343" s="2">
        <v>44376.857581018521</v>
      </c>
      <c r="BZ2343" t="s">
        <v>314</v>
      </c>
      <c r="CB2343" t="b">
        <v>0</v>
      </c>
      <c r="CC2343" t="b">
        <v>0</v>
      </c>
      <c r="CF2343">
        <v>12899.27</v>
      </c>
      <c r="CH2343">
        <v>0</v>
      </c>
      <c r="CI2343">
        <v>0</v>
      </c>
      <c r="CJ2343">
        <v>0</v>
      </c>
      <c r="CK2343">
        <f>YEAR(tbl_Opportunity[[#This Row],[Close Date]])</f>
        <v>2021</v>
      </c>
    </row>
    <row r="2344" spans="1:89">
      <c r="A2344" t="s">
        <v>712</v>
      </c>
      <c r="B2344" t="b">
        <v>0</v>
      </c>
      <c r="D2344" t="b">
        <v>0</v>
      </c>
      <c r="E2344" t="s">
        <v>6025</v>
      </c>
      <c r="H2344" s="1">
        <v>43635</v>
      </c>
      <c r="I2344" t="b">
        <v>1</v>
      </c>
      <c r="J2344" t="s">
        <v>193</v>
      </c>
      <c r="L2344" t="s">
        <v>6543</v>
      </c>
      <c r="O2344" t="s">
        <v>272</v>
      </c>
      <c r="P2344" t="b">
        <v>0</v>
      </c>
      <c r="Q2344" s="2">
        <v>43543.775000000001</v>
      </c>
      <c r="R2344" s="1"/>
      <c r="S2344" t="b">
        <v>0</v>
      </c>
      <c r="U2344" s="1"/>
      <c r="V2344" t="b">
        <v>0</v>
      </c>
      <c r="W2344" s="1">
        <v>43497</v>
      </c>
      <c r="X2344">
        <v>2</v>
      </c>
      <c r="Y2344">
        <v>2019</v>
      </c>
      <c r="Z2344" t="s">
        <v>90</v>
      </c>
      <c r="AA2344" t="s">
        <v>90</v>
      </c>
      <c r="AB2344" t="b">
        <v>0</v>
      </c>
      <c r="AC2344" t="b">
        <v>0</v>
      </c>
      <c r="AE2344" t="b">
        <v>1</v>
      </c>
      <c r="AF2344" t="b">
        <v>0</v>
      </c>
      <c r="AG2344" t="b">
        <v>0</v>
      </c>
      <c r="AH2344" t="s">
        <v>4366</v>
      </c>
      <c r="AI2344" t="b">
        <v>0</v>
      </c>
      <c r="AK2344" t="b">
        <v>0</v>
      </c>
      <c r="AL2344" s="1"/>
      <c r="AM2344" t="s">
        <v>162</v>
      </c>
      <c r="AN2344" s="2">
        <v>44297.840763888889</v>
      </c>
      <c r="AP2344" s="2">
        <v>43774.646180555559</v>
      </c>
      <c r="AQ2344" s="1"/>
      <c r="AS2344" t="b">
        <v>0</v>
      </c>
      <c r="AV2344" t="s">
        <v>197</v>
      </c>
      <c r="BB2344" t="s">
        <v>6544</v>
      </c>
      <c r="BD2344" t="b">
        <v>0</v>
      </c>
      <c r="BH2344" t="s">
        <v>272</v>
      </c>
      <c r="BI2344" t="s">
        <v>549</v>
      </c>
      <c r="BJ2344" t="s">
        <v>216</v>
      </c>
      <c r="BL2344" t="s">
        <v>6543</v>
      </c>
      <c r="BM2344" t="s">
        <v>3069</v>
      </c>
      <c r="BN2344" t="s">
        <v>203</v>
      </c>
      <c r="BQ2344" t="s">
        <v>204</v>
      </c>
      <c r="BR2344" t="b">
        <v>0</v>
      </c>
      <c r="BT2344" t="b">
        <v>0</v>
      </c>
      <c r="BW2344" t="s">
        <v>97</v>
      </c>
      <c r="BX2344" t="b">
        <v>0</v>
      </c>
      <c r="BY2344" s="2">
        <v>44376.857569444444</v>
      </c>
      <c r="CB2344" t="b">
        <v>0</v>
      </c>
      <c r="CC2344" t="b">
        <v>0</v>
      </c>
      <c r="CF2344">
        <v>8950</v>
      </c>
      <c r="CH2344">
        <v>0</v>
      </c>
      <c r="CI2344">
        <v>0</v>
      </c>
      <c r="CJ2344">
        <v>0</v>
      </c>
      <c r="CK2344">
        <f>YEAR(tbl_Opportunity[[#This Row],[Close Date]])</f>
        <v>2019</v>
      </c>
    </row>
    <row r="2345" spans="1:89">
      <c r="A2345" t="s">
        <v>6545</v>
      </c>
      <c r="B2345" t="b">
        <v>0</v>
      </c>
      <c r="D2345" t="b">
        <v>0</v>
      </c>
      <c r="E2345" t="s">
        <v>2826</v>
      </c>
      <c r="H2345" s="1">
        <v>44012</v>
      </c>
      <c r="I2345" t="b">
        <v>1</v>
      </c>
      <c r="J2345" t="s">
        <v>193</v>
      </c>
      <c r="L2345" t="s">
        <v>1056</v>
      </c>
      <c r="O2345" t="s">
        <v>272</v>
      </c>
      <c r="P2345" t="b">
        <v>0</v>
      </c>
      <c r="Q2345" s="2">
        <v>43864.845752314817</v>
      </c>
      <c r="R2345" s="1"/>
      <c r="S2345" t="b">
        <v>0</v>
      </c>
      <c r="U2345" s="1"/>
      <c r="V2345" t="b">
        <v>0</v>
      </c>
      <c r="W2345" s="1">
        <v>43862</v>
      </c>
      <c r="X2345">
        <v>2</v>
      </c>
      <c r="Y2345">
        <v>2020</v>
      </c>
      <c r="Z2345" t="s">
        <v>90</v>
      </c>
      <c r="AA2345" t="s">
        <v>90</v>
      </c>
      <c r="AB2345" t="b">
        <v>0</v>
      </c>
      <c r="AC2345" t="b">
        <v>0</v>
      </c>
      <c r="AE2345" t="b">
        <v>1</v>
      </c>
      <c r="AF2345" t="b">
        <v>0</v>
      </c>
      <c r="AG2345" t="b">
        <v>0</v>
      </c>
      <c r="AI2345" t="b">
        <v>0</v>
      </c>
      <c r="AK2345" t="b">
        <v>0</v>
      </c>
      <c r="AL2345" s="1">
        <v>43972</v>
      </c>
      <c r="AM2345" t="s">
        <v>162</v>
      </c>
      <c r="AN2345" s="2">
        <v>44296.959062499998</v>
      </c>
      <c r="AP2345" s="2">
        <v>44025.56145833333</v>
      </c>
      <c r="AQ2345" s="1"/>
      <c r="AS2345" t="b">
        <v>0</v>
      </c>
      <c r="AV2345" t="s">
        <v>176</v>
      </c>
      <c r="BB2345" t="s">
        <v>6546</v>
      </c>
      <c r="BD2345" t="b">
        <v>0</v>
      </c>
      <c r="BH2345" t="s">
        <v>272</v>
      </c>
      <c r="BI2345" t="s">
        <v>1243</v>
      </c>
      <c r="BL2345" t="s">
        <v>1056</v>
      </c>
      <c r="BM2345" t="s">
        <v>3069</v>
      </c>
      <c r="BN2345" t="s">
        <v>203</v>
      </c>
      <c r="BQ2345" t="s">
        <v>204</v>
      </c>
      <c r="BR2345" t="b">
        <v>0</v>
      </c>
      <c r="BT2345" t="b">
        <v>0</v>
      </c>
      <c r="BW2345" t="s">
        <v>97</v>
      </c>
      <c r="BX2345" t="b">
        <v>0</v>
      </c>
      <c r="BY2345" s="2">
        <v>44376.857581018521</v>
      </c>
      <c r="CB2345" t="b">
        <v>0</v>
      </c>
      <c r="CC2345" t="b">
        <v>0</v>
      </c>
      <c r="CF2345">
        <v>6500</v>
      </c>
      <c r="CH2345">
        <v>0</v>
      </c>
      <c r="CI2345">
        <v>0</v>
      </c>
      <c r="CJ2345">
        <v>0</v>
      </c>
      <c r="CK2345">
        <f>YEAR(tbl_Opportunity[[#This Row],[Close Date]])</f>
        <v>2020</v>
      </c>
    </row>
    <row r="2346" spans="1:89">
      <c r="A2346" t="s">
        <v>1645</v>
      </c>
      <c r="B2346" t="b">
        <v>0</v>
      </c>
      <c r="D2346" t="b">
        <v>0</v>
      </c>
      <c r="E2346" t="s">
        <v>2826</v>
      </c>
      <c r="H2346" s="1">
        <v>44301</v>
      </c>
      <c r="I2346" t="b">
        <v>1</v>
      </c>
      <c r="J2346" t="s">
        <v>193</v>
      </c>
      <c r="L2346" t="s">
        <v>6547</v>
      </c>
      <c r="O2346" t="s">
        <v>272</v>
      </c>
      <c r="P2346" t="b">
        <v>0</v>
      </c>
      <c r="Q2346" s="2">
        <v>44054.768391203703</v>
      </c>
      <c r="R2346" s="1"/>
      <c r="S2346" t="b">
        <v>0</v>
      </c>
      <c r="U2346" s="1"/>
      <c r="V2346" t="b">
        <v>0</v>
      </c>
      <c r="W2346" s="1">
        <v>44228</v>
      </c>
      <c r="X2346">
        <v>2</v>
      </c>
      <c r="Y2346">
        <v>2021</v>
      </c>
      <c r="Z2346" t="s">
        <v>90</v>
      </c>
      <c r="AA2346" t="s">
        <v>90</v>
      </c>
      <c r="AB2346" t="b">
        <v>0</v>
      </c>
      <c r="AC2346" t="b">
        <v>0</v>
      </c>
      <c r="AE2346" t="b">
        <v>1</v>
      </c>
      <c r="AF2346" t="b">
        <v>0</v>
      </c>
      <c r="AG2346" t="b">
        <v>0</v>
      </c>
      <c r="AI2346" t="b">
        <v>0</v>
      </c>
      <c r="AK2346" t="b">
        <v>0</v>
      </c>
      <c r="AL2346" s="1">
        <v>44244</v>
      </c>
      <c r="AM2346" t="s">
        <v>162</v>
      </c>
      <c r="AN2346" s="2">
        <v>44296.959062499998</v>
      </c>
      <c r="AP2346" s="2">
        <v>44266.970995370371</v>
      </c>
      <c r="AQ2346" s="1"/>
      <c r="AS2346" t="b">
        <v>0</v>
      </c>
      <c r="AV2346" t="s">
        <v>2820</v>
      </c>
      <c r="BB2346" t="s">
        <v>6548</v>
      </c>
      <c r="BD2346" t="b">
        <v>0</v>
      </c>
      <c r="BH2346" t="s">
        <v>272</v>
      </c>
      <c r="BI2346" t="s">
        <v>1243</v>
      </c>
      <c r="BL2346" t="s">
        <v>6547</v>
      </c>
      <c r="BM2346" t="s">
        <v>3069</v>
      </c>
      <c r="BN2346" t="s">
        <v>203</v>
      </c>
      <c r="BQ2346" t="s">
        <v>204</v>
      </c>
      <c r="BR2346" t="b">
        <v>0</v>
      </c>
      <c r="BT2346" t="b">
        <v>0</v>
      </c>
      <c r="BW2346" t="s">
        <v>97</v>
      </c>
      <c r="BX2346" t="b">
        <v>0</v>
      </c>
      <c r="BY2346" s="2">
        <v>44376.857581018521</v>
      </c>
      <c r="BZ2346" t="s">
        <v>314</v>
      </c>
      <c r="CB2346" t="b">
        <v>0</v>
      </c>
      <c r="CC2346" t="b">
        <v>0</v>
      </c>
      <c r="CF2346">
        <v>5244.75</v>
      </c>
      <c r="CH2346">
        <v>0</v>
      </c>
      <c r="CI2346">
        <v>0</v>
      </c>
      <c r="CJ2346">
        <v>0</v>
      </c>
      <c r="CK2346">
        <f>YEAR(tbl_Opportunity[[#This Row],[Close Date]])</f>
        <v>2021</v>
      </c>
    </row>
    <row r="2347" spans="1:89">
      <c r="A2347" t="s">
        <v>6549</v>
      </c>
      <c r="B2347" t="b">
        <v>0</v>
      </c>
      <c r="D2347" t="b">
        <v>0</v>
      </c>
      <c r="E2347" t="s">
        <v>5943</v>
      </c>
      <c r="H2347" s="1">
        <v>44287</v>
      </c>
      <c r="I2347" t="b">
        <v>1</v>
      </c>
      <c r="J2347" t="s">
        <v>193</v>
      </c>
      <c r="L2347" t="s">
        <v>6550</v>
      </c>
      <c r="O2347" t="s">
        <v>272</v>
      </c>
      <c r="P2347" t="b">
        <v>0</v>
      </c>
      <c r="Q2347" s="2">
        <v>44103.565347222226</v>
      </c>
      <c r="R2347" s="1"/>
      <c r="S2347" t="b">
        <v>0</v>
      </c>
      <c r="U2347" s="1"/>
      <c r="V2347" t="b">
        <v>0</v>
      </c>
      <c r="W2347" s="1">
        <v>44228</v>
      </c>
      <c r="X2347">
        <v>2</v>
      </c>
      <c r="Y2347">
        <v>2021</v>
      </c>
      <c r="Z2347" t="s">
        <v>90</v>
      </c>
      <c r="AA2347" t="s">
        <v>90</v>
      </c>
      <c r="AB2347" t="b">
        <v>0</v>
      </c>
      <c r="AC2347" t="b">
        <v>0</v>
      </c>
      <c r="AE2347" t="b">
        <v>1</v>
      </c>
      <c r="AF2347" t="b">
        <v>0</v>
      </c>
      <c r="AG2347" t="b">
        <v>0</v>
      </c>
      <c r="AH2347" t="s">
        <v>4366</v>
      </c>
      <c r="AI2347" t="b">
        <v>0</v>
      </c>
      <c r="AK2347" t="b">
        <v>0</v>
      </c>
      <c r="AL2347" s="1">
        <v>44103</v>
      </c>
      <c r="AM2347" t="s">
        <v>162</v>
      </c>
      <c r="AN2347" s="2">
        <v>44297.836898148147</v>
      </c>
      <c r="AP2347" s="2">
        <v>44287.656863425924</v>
      </c>
      <c r="AQ2347" s="1"/>
      <c r="AS2347" t="b">
        <v>0</v>
      </c>
      <c r="AV2347" t="s">
        <v>248</v>
      </c>
      <c r="BB2347" t="s">
        <v>6551</v>
      </c>
      <c r="BD2347" t="b">
        <v>0</v>
      </c>
      <c r="BH2347" t="s">
        <v>272</v>
      </c>
      <c r="BI2347" t="s">
        <v>1243</v>
      </c>
      <c r="BL2347" t="s">
        <v>6550</v>
      </c>
      <c r="BM2347" t="s">
        <v>3069</v>
      </c>
      <c r="BN2347" t="s">
        <v>203</v>
      </c>
      <c r="BQ2347" t="s">
        <v>204</v>
      </c>
      <c r="BR2347" t="b">
        <v>0</v>
      </c>
      <c r="BT2347" t="b">
        <v>0</v>
      </c>
      <c r="BW2347" t="s">
        <v>97</v>
      </c>
      <c r="BX2347" t="b">
        <v>0</v>
      </c>
      <c r="BY2347" s="2">
        <v>44376.857581018521</v>
      </c>
      <c r="BZ2347" t="s">
        <v>314</v>
      </c>
      <c r="CB2347" t="b">
        <v>0</v>
      </c>
      <c r="CC2347" t="b">
        <v>0</v>
      </c>
      <c r="CF2347">
        <v>8950</v>
      </c>
      <c r="CH2347">
        <v>0</v>
      </c>
      <c r="CI2347">
        <v>0</v>
      </c>
      <c r="CJ2347">
        <v>0</v>
      </c>
      <c r="CK2347">
        <f>YEAR(tbl_Opportunity[[#This Row],[Close Date]])</f>
        <v>2021</v>
      </c>
    </row>
    <row r="2348" spans="1:89">
      <c r="A2348" t="s">
        <v>465</v>
      </c>
      <c r="B2348" t="b">
        <v>0</v>
      </c>
      <c r="D2348" t="b">
        <v>0</v>
      </c>
      <c r="H2348" s="1">
        <v>43629</v>
      </c>
      <c r="I2348" t="b">
        <v>1</v>
      </c>
      <c r="J2348" t="s">
        <v>105</v>
      </c>
      <c r="L2348" t="s">
        <v>3236</v>
      </c>
      <c r="O2348" t="s">
        <v>272</v>
      </c>
      <c r="P2348" t="b">
        <v>0</v>
      </c>
      <c r="Q2348" s="2">
        <v>43537.618564814817</v>
      </c>
      <c r="R2348" s="1"/>
      <c r="S2348" t="b">
        <v>0</v>
      </c>
      <c r="U2348" s="1"/>
      <c r="V2348" t="b">
        <v>0</v>
      </c>
      <c r="W2348" s="1">
        <v>43497</v>
      </c>
      <c r="X2348">
        <v>2</v>
      </c>
      <c r="Y2348">
        <v>2019</v>
      </c>
      <c r="Z2348" t="s">
        <v>90</v>
      </c>
      <c r="AA2348" t="s">
        <v>90</v>
      </c>
      <c r="AB2348" t="b">
        <v>0</v>
      </c>
      <c r="AC2348" t="b">
        <v>0</v>
      </c>
      <c r="AE2348" t="b">
        <v>1</v>
      </c>
      <c r="AF2348" t="b">
        <v>0</v>
      </c>
      <c r="AG2348" t="b">
        <v>0</v>
      </c>
      <c r="AI2348" t="b">
        <v>0</v>
      </c>
      <c r="AK2348" t="b">
        <v>0</v>
      </c>
      <c r="AL2348" s="1"/>
      <c r="AM2348" t="s">
        <v>162</v>
      </c>
      <c r="AN2348" s="2">
        <v>44296.959062499998</v>
      </c>
      <c r="AP2348" s="2">
        <v>43642.81690972222</v>
      </c>
      <c r="AQ2348" s="1"/>
      <c r="AS2348" t="b">
        <v>0</v>
      </c>
      <c r="AV2348" t="s">
        <v>93</v>
      </c>
      <c r="BB2348" t="s">
        <v>6552</v>
      </c>
      <c r="BD2348" t="b">
        <v>0</v>
      </c>
      <c r="BE2348" t="s">
        <v>6413</v>
      </c>
      <c r="BH2348" t="s">
        <v>272</v>
      </c>
      <c r="BI2348" t="s">
        <v>549</v>
      </c>
      <c r="BL2348" t="s">
        <v>467</v>
      </c>
      <c r="BM2348" t="s">
        <v>3069</v>
      </c>
      <c r="BN2348" t="s">
        <v>203</v>
      </c>
      <c r="BQ2348" t="s">
        <v>204</v>
      </c>
      <c r="BR2348" t="b">
        <v>0</v>
      </c>
      <c r="BT2348" t="b">
        <v>0</v>
      </c>
      <c r="BW2348" t="s">
        <v>97</v>
      </c>
      <c r="BX2348" t="b">
        <v>0</v>
      </c>
      <c r="BY2348" s="2">
        <v>44376.857569444444</v>
      </c>
      <c r="CB2348" t="b">
        <v>0</v>
      </c>
      <c r="CC2348" t="b">
        <v>0</v>
      </c>
      <c r="CF2348">
        <v>6500</v>
      </c>
      <c r="CH2348">
        <v>0</v>
      </c>
      <c r="CI2348">
        <v>0</v>
      </c>
      <c r="CJ2348">
        <v>0</v>
      </c>
      <c r="CK2348">
        <f>YEAR(tbl_Opportunity[[#This Row],[Close Date]])</f>
        <v>2019</v>
      </c>
    </row>
    <row r="2349" spans="1:89">
      <c r="A2349" t="s">
        <v>1645</v>
      </c>
      <c r="B2349" t="b">
        <v>0</v>
      </c>
      <c r="D2349" t="b">
        <v>0</v>
      </c>
      <c r="E2349" t="s">
        <v>2826</v>
      </c>
      <c r="H2349" s="1">
        <v>43996</v>
      </c>
      <c r="I2349" t="b">
        <v>1</v>
      </c>
      <c r="J2349" t="s">
        <v>105</v>
      </c>
      <c r="L2349" t="s">
        <v>6547</v>
      </c>
      <c r="O2349" t="s">
        <v>272</v>
      </c>
      <c r="P2349" t="b">
        <v>0</v>
      </c>
      <c r="Q2349" s="2">
        <v>43935.750381944446</v>
      </c>
      <c r="R2349" s="1"/>
      <c r="S2349" t="b">
        <v>0</v>
      </c>
      <c r="U2349" s="1"/>
      <c r="V2349" t="b">
        <v>0</v>
      </c>
      <c r="W2349" s="1">
        <v>43862</v>
      </c>
      <c r="X2349">
        <v>2</v>
      </c>
      <c r="Y2349">
        <v>2020</v>
      </c>
      <c r="Z2349" t="s">
        <v>90</v>
      </c>
      <c r="AA2349" t="s">
        <v>90</v>
      </c>
      <c r="AB2349" t="b">
        <v>0</v>
      </c>
      <c r="AC2349" t="b">
        <v>0</v>
      </c>
      <c r="AE2349" t="b">
        <v>1</v>
      </c>
      <c r="AF2349" t="b">
        <v>0</v>
      </c>
      <c r="AG2349" t="b">
        <v>0</v>
      </c>
      <c r="AI2349" t="b">
        <v>0</v>
      </c>
      <c r="AK2349" t="b">
        <v>0</v>
      </c>
      <c r="AL2349" s="1">
        <v>43999</v>
      </c>
      <c r="AM2349" t="s">
        <v>162</v>
      </c>
      <c r="AN2349" s="2">
        <v>44297.853321759256</v>
      </c>
      <c r="AP2349" s="2">
        <v>43999.835115740738</v>
      </c>
      <c r="AQ2349" s="1"/>
      <c r="AS2349" t="b">
        <v>0</v>
      </c>
      <c r="AV2349" t="s">
        <v>2820</v>
      </c>
      <c r="BB2349" t="s">
        <v>6553</v>
      </c>
      <c r="BD2349" t="b">
        <v>0</v>
      </c>
      <c r="BH2349" t="s">
        <v>272</v>
      </c>
      <c r="BI2349" t="s">
        <v>1243</v>
      </c>
      <c r="BL2349" t="s">
        <v>6547</v>
      </c>
      <c r="BM2349" t="s">
        <v>3069</v>
      </c>
      <c r="BN2349" t="s">
        <v>203</v>
      </c>
      <c r="BQ2349" t="s">
        <v>204</v>
      </c>
      <c r="BR2349" t="b">
        <v>0</v>
      </c>
      <c r="BT2349" t="b">
        <v>0</v>
      </c>
      <c r="BW2349" t="s">
        <v>97</v>
      </c>
      <c r="BX2349" t="b">
        <v>0</v>
      </c>
      <c r="BY2349" s="2">
        <v>44376.857581018521</v>
      </c>
      <c r="CB2349" t="b">
        <v>0</v>
      </c>
      <c r="CC2349" t="b">
        <v>0</v>
      </c>
      <c r="CF2349">
        <v>8950</v>
      </c>
      <c r="CH2349">
        <v>0</v>
      </c>
      <c r="CI2349">
        <v>0</v>
      </c>
      <c r="CJ2349">
        <v>0</v>
      </c>
      <c r="CK2349">
        <f>YEAR(tbl_Opportunity[[#This Row],[Close Date]])</f>
        <v>2020</v>
      </c>
    </row>
    <row r="2350" spans="1:89">
      <c r="A2350" t="s">
        <v>1968</v>
      </c>
      <c r="B2350" t="b">
        <v>0</v>
      </c>
      <c r="D2350" t="b">
        <v>0</v>
      </c>
      <c r="E2350" t="s">
        <v>2826</v>
      </c>
      <c r="H2350" s="1">
        <v>43997</v>
      </c>
      <c r="I2350" t="b">
        <v>1</v>
      </c>
      <c r="J2350" t="s">
        <v>105</v>
      </c>
      <c r="L2350" t="s">
        <v>1969</v>
      </c>
      <c r="O2350" t="s">
        <v>272</v>
      </c>
      <c r="P2350" t="b">
        <v>0</v>
      </c>
      <c r="Q2350" s="2">
        <v>43956.771608796298</v>
      </c>
      <c r="R2350" s="1"/>
      <c r="S2350" t="b">
        <v>0</v>
      </c>
      <c r="U2350" s="1"/>
      <c r="V2350" t="b">
        <v>0</v>
      </c>
      <c r="W2350" s="1">
        <v>43862</v>
      </c>
      <c r="X2350">
        <v>2</v>
      </c>
      <c r="Y2350">
        <v>2020</v>
      </c>
      <c r="Z2350" t="s">
        <v>90</v>
      </c>
      <c r="AA2350" t="s">
        <v>90</v>
      </c>
      <c r="AB2350" t="b">
        <v>0</v>
      </c>
      <c r="AC2350" t="b">
        <v>0</v>
      </c>
      <c r="AE2350" t="b">
        <v>1</v>
      </c>
      <c r="AF2350" t="b">
        <v>0</v>
      </c>
      <c r="AG2350" t="b">
        <v>0</v>
      </c>
      <c r="AI2350" t="b">
        <v>0</v>
      </c>
      <c r="AK2350" t="b">
        <v>0</v>
      </c>
      <c r="AL2350" s="1">
        <v>43992</v>
      </c>
      <c r="AM2350" t="s">
        <v>162</v>
      </c>
      <c r="AN2350" s="2">
        <v>44297.841400462959</v>
      </c>
      <c r="AP2350" s="2">
        <v>43999.82130787037</v>
      </c>
      <c r="AQ2350" s="1"/>
      <c r="AS2350" t="b">
        <v>0</v>
      </c>
      <c r="AV2350" t="s">
        <v>93</v>
      </c>
      <c r="BB2350" t="s">
        <v>6554</v>
      </c>
      <c r="BD2350" t="b">
        <v>0</v>
      </c>
      <c r="BE2350" t="s">
        <v>6555</v>
      </c>
      <c r="BH2350" t="s">
        <v>272</v>
      </c>
      <c r="BI2350" t="s">
        <v>1243</v>
      </c>
      <c r="BL2350" t="s">
        <v>1969</v>
      </c>
      <c r="BM2350" t="s">
        <v>3069</v>
      </c>
      <c r="BN2350" t="s">
        <v>203</v>
      </c>
      <c r="BQ2350" t="s">
        <v>204</v>
      </c>
      <c r="BR2350" t="b">
        <v>0</v>
      </c>
      <c r="BT2350" t="b">
        <v>0</v>
      </c>
      <c r="BW2350" t="s">
        <v>97</v>
      </c>
      <c r="BX2350" t="b">
        <v>0</v>
      </c>
      <c r="BY2350" s="2">
        <v>44376.857581018521</v>
      </c>
      <c r="CB2350" t="b">
        <v>0</v>
      </c>
      <c r="CC2350" t="b">
        <v>0</v>
      </c>
      <c r="CF2350">
        <v>8950</v>
      </c>
      <c r="CH2350">
        <v>0</v>
      </c>
      <c r="CI2350">
        <v>0</v>
      </c>
      <c r="CJ2350">
        <v>0</v>
      </c>
      <c r="CK2350">
        <f>YEAR(tbl_Opportunity[[#This Row],[Close Date]])</f>
        <v>2020</v>
      </c>
    </row>
    <row r="2351" spans="1:89">
      <c r="A2351" t="s">
        <v>399</v>
      </c>
      <c r="B2351" t="b">
        <v>0</v>
      </c>
      <c r="D2351" t="b">
        <v>0</v>
      </c>
      <c r="E2351" t="s">
        <v>3126</v>
      </c>
      <c r="H2351" s="1">
        <v>44012</v>
      </c>
      <c r="I2351" t="b">
        <v>1</v>
      </c>
      <c r="J2351" t="s">
        <v>105</v>
      </c>
      <c r="L2351" t="s">
        <v>6556</v>
      </c>
      <c r="O2351" t="s">
        <v>272</v>
      </c>
      <c r="P2351" t="b">
        <v>0</v>
      </c>
      <c r="Q2351" s="2">
        <v>43902.59648148148</v>
      </c>
      <c r="R2351" s="1"/>
      <c r="S2351" t="b">
        <v>0</v>
      </c>
      <c r="U2351" s="1"/>
      <c r="V2351" t="b">
        <v>0</v>
      </c>
      <c r="W2351" s="1">
        <v>43862</v>
      </c>
      <c r="X2351">
        <v>2</v>
      </c>
      <c r="Y2351">
        <v>2020</v>
      </c>
      <c r="Z2351" t="s">
        <v>90</v>
      </c>
      <c r="AA2351" t="s">
        <v>90</v>
      </c>
      <c r="AB2351" t="b">
        <v>0</v>
      </c>
      <c r="AC2351" t="b">
        <v>0</v>
      </c>
      <c r="AE2351" t="b">
        <v>1</v>
      </c>
      <c r="AF2351" t="b">
        <v>0</v>
      </c>
      <c r="AG2351" t="b">
        <v>0</v>
      </c>
      <c r="AI2351" t="b">
        <v>0</v>
      </c>
      <c r="AK2351" t="b">
        <v>0</v>
      </c>
      <c r="AL2351" s="1">
        <v>43948</v>
      </c>
      <c r="AM2351" t="s">
        <v>162</v>
      </c>
      <c r="AN2351" s="2">
        <v>44296.959062499998</v>
      </c>
      <c r="AP2351" s="2">
        <v>43955.811805555553</v>
      </c>
      <c r="AQ2351" s="1"/>
      <c r="AS2351" t="b">
        <v>0</v>
      </c>
      <c r="AV2351" t="s">
        <v>2820</v>
      </c>
      <c r="BB2351" t="s">
        <v>6557</v>
      </c>
      <c r="BD2351" t="b">
        <v>0</v>
      </c>
      <c r="BE2351" t="s">
        <v>6555</v>
      </c>
      <c r="BH2351" t="s">
        <v>215</v>
      </c>
      <c r="BI2351" t="s">
        <v>1243</v>
      </c>
      <c r="BL2351" t="s">
        <v>6556</v>
      </c>
      <c r="BM2351" t="s">
        <v>3069</v>
      </c>
      <c r="BN2351" t="s">
        <v>203</v>
      </c>
      <c r="BQ2351" t="s">
        <v>204</v>
      </c>
      <c r="BR2351" t="b">
        <v>0</v>
      </c>
      <c r="BT2351" t="b">
        <v>0</v>
      </c>
      <c r="BW2351" t="s">
        <v>97</v>
      </c>
      <c r="BX2351" t="b">
        <v>0</v>
      </c>
      <c r="BY2351" s="2">
        <v>44376.857581018521</v>
      </c>
      <c r="BZ2351" t="s">
        <v>217</v>
      </c>
      <c r="CB2351" t="b">
        <v>0</v>
      </c>
      <c r="CC2351" t="b">
        <v>0</v>
      </c>
      <c r="CF2351">
        <v>8950</v>
      </c>
      <c r="CH2351">
        <v>0</v>
      </c>
      <c r="CI2351">
        <v>0</v>
      </c>
      <c r="CJ2351">
        <v>0</v>
      </c>
      <c r="CK2351">
        <f>YEAR(tbl_Opportunity[[#This Row],[Close Date]])</f>
        <v>2020</v>
      </c>
    </row>
    <row r="2352" spans="1:89">
      <c r="A2352" t="s">
        <v>306</v>
      </c>
      <c r="B2352" t="b">
        <v>0</v>
      </c>
      <c r="D2352" t="b">
        <v>0</v>
      </c>
      <c r="H2352" s="1">
        <v>44005</v>
      </c>
      <c r="I2352" t="b">
        <v>1</v>
      </c>
      <c r="J2352" t="s">
        <v>5709</v>
      </c>
      <c r="L2352" t="s">
        <v>5406</v>
      </c>
      <c r="O2352" t="s">
        <v>272</v>
      </c>
      <c r="P2352" t="b">
        <v>0</v>
      </c>
      <c r="Q2352" s="2">
        <v>43993.88553240741</v>
      </c>
      <c r="R2352" s="1"/>
      <c r="S2352" t="b">
        <v>0</v>
      </c>
      <c r="U2352" s="1"/>
      <c r="V2352" t="b">
        <v>0</v>
      </c>
      <c r="W2352" s="1">
        <v>43862</v>
      </c>
      <c r="X2352">
        <v>2</v>
      </c>
      <c r="Y2352">
        <v>2020</v>
      </c>
      <c r="Z2352" t="s">
        <v>90</v>
      </c>
      <c r="AA2352" t="s">
        <v>90</v>
      </c>
      <c r="AB2352" t="b">
        <v>0</v>
      </c>
      <c r="AC2352" t="b">
        <v>0</v>
      </c>
      <c r="AE2352" t="b">
        <v>1</v>
      </c>
      <c r="AF2352" t="b">
        <v>0</v>
      </c>
      <c r="AG2352" t="b">
        <v>0</v>
      </c>
      <c r="AI2352" t="b">
        <v>0</v>
      </c>
      <c r="AK2352" t="b">
        <v>0</v>
      </c>
      <c r="AL2352" s="1"/>
      <c r="AM2352" t="s">
        <v>162</v>
      </c>
      <c r="AN2352" s="2">
        <v>44296.959062499998</v>
      </c>
      <c r="AP2352" s="2">
        <v>44011.600960648146</v>
      </c>
      <c r="AQ2352" s="1"/>
      <c r="AS2352" t="b">
        <v>0</v>
      </c>
      <c r="AV2352" t="s">
        <v>93</v>
      </c>
      <c r="BB2352" t="s">
        <v>6558</v>
      </c>
      <c r="BD2352" t="b">
        <v>0</v>
      </c>
      <c r="BH2352" t="s">
        <v>272</v>
      </c>
      <c r="BI2352" t="s">
        <v>1243</v>
      </c>
      <c r="BL2352" t="s">
        <v>5406</v>
      </c>
      <c r="BM2352" t="s">
        <v>3069</v>
      </c>
      <c r="BN2352" t="s">
        <v>203</v>
      </c>
      <c r="BQ2352" t="s">
        <v>204</v>
      </c>
      <c r="BR2352" t="b">
        <v>0</v>
      </c>
      <c r="BT2352" t="b">
        <v>0</v>
      </c>
      <c r="BW2352" t="s">
        <v>97</v>
      </c>
      <c r="BX2352" t="b">
        <v>0</v>
      </c>
      <c r="BY2352" s="2">
        <v>44376.857581018521</v>
      </c>
      <c r="CB2352" t="b">
        <v>0</v>
      </c>
      <c r="CC2352" t="b">
        <v>0</v>
      </c>
      <c r="CF2352">
        <v>4995</v>
      </c>
      <c r="CH2352">
        <v>0</v>
      </c>
      <c r="CI2352">
        <v>0</v>
      </c>
      <c r="CJ2352">
        <v>0</v>
      </c>
      <c r="CK2352">
        <f>YEAR(tbl_Opportunity[[#This Row],[Close Date]])</f>
        <v>2020</v>
      </c>
    </row>
    <row r="2353" spans="1:89">
      <c r="A2353" t="s">
        <v>2892</v>
      </c>
      <c r="B2353" t="b">
        <v>0</v>
      </c>
      <c r="D2353" t="b">
        <v>0</v>
      </c>
      <c r="H2353" s="1">
        <v>44377</v>
      </c>
      <c r="I2353" t="b">
        <v>1</v>
      </c>
      <c r="J2353" t="s">
        <v>140</v>
      </c>
      <c r="L2353" t="s">
        <v>2893</v>
      </c>
      <c r="O2353" t="s">
        <v>215</v>
      </c>
      <c r="P2353" t="b">
        <v>0</v>
      </c>
      <c r="Q2353" s="2">
        <v>43635.876770833333</v>
      </c>
      <c r="R2353" s="1"/>
      <c r="S2353" t="b">
        <v>0</v>
      </c>
      <c r="U2353" s="1"/>
      <c r="V2353" t="b">
        <v>0</v>
      </c>
      <c r="W2353" s="1">
        <v>44228</v>
      </c>
      <c r="X2353">
        <v>2</v>
      </c>
      <c r="Y2353">
        <v>2021</v>
      </c>
      <c r="Z2353" t="s">
        <v>90</v>
      </c>
      <c r="AA2353" t="s">
        <v>90</v>
      </c>
      <c r="AB2353" t="b">
        <v>0</v>
      </c>
      <c r="AC2353" t="b">
        <v>0</v>
      </c>
      <c r="AE2353" t="b">
        <v>1</v>
      </c>
      <c r="AF2353" t="b">
        <v>0</v>
      </c>
      <c r="AG2353" t="b">
        <v>0</v>
      </c>
      <c r="AI2353" t="b">
        <v>0</v>
      </c>
      <c r="AJ2353" t="s">
        <v>211</v>
      </c>
      <c r="AK2353" t="b">
        <v>0</v>
      </c>
      <c r="AL2353" s="1">
        <v>43766</v>
      </c>
      <c r="AM2353" t="s">
        <v>162</v>
      </c>
      <c r="AN2353" s="2">
        <v>44297.83829861111</v>
      </c>
      <c r="AP2353" s="2">
        <v>44239.050636574073</v>
      </c>
      <c r="AQ2353" s="1"/>
      <c r="AS2353" t="b">
        <v>0</v>
      </c>
      <c r="AV2353" t="s">
        <v>213</v>
      </c>
      <c r="BB2353" t="s">
        <v>6559</v>
      </c>
      <c r="BD2353" t="b">
        <v>0</v>
      </c>
      <c r="BH2353" t="s">
        <v>272</v>
      </c>
      <c r="BI2353" t="s">
        <v>549</v>
      </c>
      <c r="BL2353" t="s">
        <v>2893</v>
      </c>
      <c r="BM2353" t="s">
        <v>3069</v>
      </c>
      <c r="BN2353" t="s">
        <v>203</v>
      </c>
      <c r="BQ2353" t="s">
        <v>204</v>
      </c>
      <c r="BR2353" t="b">
        <v>0</v>
      </c>
      <c r="BT2353" t="b">
        <v>0</v>
      </c>
      <c r="BW2353" t="s">
        <v>97</v>
      </c>
      <c r="BX2353" t="b">
        <v>0</v>
      </c>
      <c r="BY2353" s="2">
        <v>44376.857569444444</v>
      </c>
      <c r="CB2353" t="b">
        <v>0</v>
      </c>
      <c r="CC2353" t="b">
        <v>0</v>
      </c>
      <c r="CF2353">
        <v>85725</v>
      </c>
      <c r="CH2353">
        <v>0</v>
      </c>
      <c r="CI2353">
        <v>0</v>
      </c>
      <c r="CJ2353">
        <v>0</v>
      </c>
      <c r="CK2353">
        <f>YEAR(tbl_Opportunity[[#This Row],[Close Date]])</f>
        <v>2021</v>
      </c>
    </row>
    <row r="2354" spans="1:89">
      <c r="A2354" t="s">
        <v>1438</v>
      </c>
      <c r="B2354" t="b">
        <v>0</v>
      </c>
      <c r="D2354" t="b">
        <v>0</v>
      </c>
      <c r="H2354" s="1">
        <v>43646</v>
      </c>
      <c r="I2354" t="b">
        <v>1</v>
      </c>
      <c r="J2354" t="s">
        <v>193</v>
      </c>
      <c r="O2354" t="s">
        <v>215</v>
      </c>
      <c r="P2354" t="b">
        <v>0</v>
      </c>
      <c r="Q2354" s="2">
        <v>43506.914780092593</v>
      </c>
      <c r="R2354" s="1"/>
      <c r="S2354" t="b">
        <v>0</v>
      </c>
      <c r="U2354" s="1"/>
      <c r="V2354" t="b">
        <v>0</v>
      </c>
      <c r="W2354" s="1">
        <v>43497</v>
      </c>
      <c r="X2354">
        <v>2</v>
      </c>
      <c r="Y2354">
        <v>2019</v>
      </c>
      <c r="Z2354" t="s">
        <v>90</v>
      </c>
      <c r="AA2354" t="s">
        <v>90</v>
      </c>
      <c r="AB2354" t="b">
        <v>0</v>
      </c>
      <c r="AC2354" t="b">
        <v>0</v>
      </c>
      <c r="AE2354" t="b">
        <v>1</v>
      </c>
      <c r="AF2354" t="b">
        <v>0</v>
      </c>
      <c r="AG2354" t="b">
        <v>0</v>
      </c>
      <c r="AI2354" t="b">
        <v>0</v>
      </c>
      <c r="AJ2354" t="s">
        <v>211</v>
      </c>
      <c r="AK2354" t="b">
        <v>0</v>
      </c>
      <c r="AL2354" s="1">
        <v>43554</v>
      </c>
      <c r="AM2354" t="s">
        <v>162</v>
      </c>
      <c r="AN2354" s="2">
        <v>44296.959062499998</v>
      </c>
      <c r="AP2354" s="2">
        <v>43762.84883101852</v>
      </c>
      <c r="AQ2354" s="1"/>
      <c r="AS2354" t="b">
        <v>0</v>
      </c>
      <c r="AV2354" t="s">
        <v>248</v>
      </c>
      <c r="BB2354" t="s">
        <v>6560</v>
      </c>
      <c r="BD2354" t="b">
        <v>0</v>
      </c>
      <c r="BH2354" t="s">
        <v>215</v>
      </c>
      <c r="BI2354" t="s">
        <v>549</v>
      </c>
      <c r="BL2354" t="s">
        <v>6561</v>
      </c>
      <c r="BM2354" t="s">
        <v>3069</v>
      </c>
      <c r="BN2354" t="s">
        <v>203</v>
      </c>
      <c r="BQ2354" t="s">
        <v>204</v>
      </c>
      <c r="BR2354" t="b">
        <v>0</v>
      </c>
      <c r="BT2354" t="b">
        <v>0</v>
      </c>
      <c r="BW2354" t="s">
        <v>97</v>
      </c>
      <c r="BX2354" t="b">
        <v>0</v>
      </c>
      <c r="BY2354" s="2">
        <v>44376.857569444444</v>
      </c>
      <c r="BZ2354" t="s">
        <v>217</v>
      </c>
      <c r="CB2354" t="b">
        <v>0</v>
      </c>
      <c r="CC2354" t="b">
        <v>0</v>
      </c>
      <c r="CF2354">
        <v>8950</v>
      </c>
      <c r="CH2354">
        <v>0</v>
      </c>
      <c r="CI2354">
        <v>0</v>
      </c>
      <c r="CJ2354">
        <v>0</v>
      </c>
      <c r="CK2354">
        <f>YEAR(tbl_Opportunity[[#This Row],[Close Date]])</f>
        <v>2019</v>
      </c>
    </row>
    <row r="2355" spans="1:89">
      <c r="A2355" t="s">
        <v>475</v>
      </c>
      <c r="B2355" t="b">
        <v>0</v>
      </c>
      <c r="D2355" t="b">
        <v>0</v>
      </c>
      <c r="E2355" t="s">
        <v>2947</v>
      </c>
      <c r="H2355" s="1">
        <v>44334</v>
      </c>
      <c r="I2355" t="b">
        <v>1</v>
      </c>
      <c r="L2355" t="s">
        <v>6562</v>
      </c>
      <c r="O2355" t="s">
        <v>272</v>
      </c>
      <c r="P2355" t="b">
        <v>0</v>
      </c>
      <c r="Q2355" s="2">
        <v>44327.602881944447</v>
      </c>
      <c r="R2355" s="1">
        <v>44334</v>
      </c>
      <c r="S2355" t="b">
        <v>0</v>
      </c>
      <c r="U2355" s="1"/>
      <c r="V2355" t="b">
        <v>0</v>
      </c>
      <c r="W2355" s="1">
        <v>44228</v>
      </c>
      <c r="X2355">
        <v>2</v>
      </c>
      <c r="Y2355">
        <v>2021</v>
      </c>
      <c r="Z2355" t="s">
        <v>90</v>
      </c>
      <c r="AA2355" t="s">
        <v>90</v>
      </c>
      <c r="AB2355" t="b">
        <v>0</v>
      </c>
      <c r="AC2355" t="b">
        <v>0</v>
      </c>
      <c r="AE2355" t="b">
        <v>1</v>
      </c>
      <c r="AF2355" t="b">
        <v>0</v>
      </c>
      <c r="AG2355" t="b">
        <v>0</v>
      </c>
      <c r="AH2355" t="s">
        <v>3190</v>
      </c>
      <c r="AI2355" t="b">
        <v>0</v>
      </c>
      <c r="AJ2355" t="s">
        <v>462</v>
      </c>
      <c r="AK2355" t="b">
        <v>0</v>
      </c>
      <c r="AL2355" s="1"/>
      <c r="AM2355" t="s">
        <v>272</v>
      </c>
      <c r="AN2355" s="2">
        <v>44334.810995370368</v>
      </c>
      <c r="AP2355" s="2">
        <v>44334.810983796298</v>
      </c>
      <c r="AQ2355" s="1">
        <v>44334</v>
      </c>
      <c r="AS2355" t="b">
        <v>0</v>
      </c>
      <c r="AV2355" t="s">
        <v>93</v>
      </c>
      <c r="BB2355" t="s">
        <v>6563</v>
      </c>
      <c r="BD2355" t="b">
        <v>0</v>
      </c>
      <c r="BH2355" t="s">
        <v>272</v>
      </c>
      <c r="BI2355" t="s">
        <v>1072</v>
      </c>
      <c r="BL2355" t="s">
        <v>6562</v>
      </c>
      <c r="BM2355" t="s">
        <v>3069</v>
      </c>
      <c r="BN2355" t="s">
        <v>203</v>
      </c>
      <c r="BQ2355" t="s">
        <v>204</v>
      </c>
      <c r="BR2355" t="b">
        <v>0</v>
      </c>
      <c r="BT2355" t="b">
        <v>0</v>
      </c>
      <c r="BW2355" t="s">
        <v>97</v>
      </c>
      <c r="BX2355" t="b">
        <v>0</v>
      </c>
      <c r="BY2355" s="2">
        <v>44376.857581018521</v>
      </c>
      <c r="BZ2355" t="s">
        <v>314</v>
      </c>
      <c r="CB2355" t="b">
        <v>0</v>
      </c>
      <c r="CC2355" t="b">
        <v>0</v>
      </c>
      <c r="CF2355">
        <v>13950</v>
      </c>
      <c r="CH2355">
        <v>0</v>
      </c>
      <c r="CI2355">
        <v>0</v>
      </c>
      <c r="CJ2355">
        <v>0</v>
      </c>
      <c r="CK2355">
        <f>YEAR(tbl_Opportunity[[#This Row],[Close Date]])</f>
        <v>2021</v>
      </c>
    </row>
    <row r="2356" spans="1:89">
      <c r="A2356" t="s">
        <v>423</v>
      </c>
      <c r="B2356" t="b">
        <v>0</v>
      </c>
      <c r="D2356" t="b">
        <v>0</v>
      </c>
      <c r="H2356" s="1">
        <v>44012</v>
      </c>
      <c r="I2356" t="b">
        <v>1</v>
      </c>
      <c r="J2356" t="s">
        <v>111</v>
      </c>
      <c r="O2356" t="s">
        <v>272</v>
      </c>
      <c r="P2356" t="b">
        <v>0</v>
      </c>
      <c r="Q2356" s="2">
        <v>43994.607303240744</v>
      </c>
      <c r="R2356" s="1"/>
      <c r="S2356" t="b">
        <v>0</v>
      </c>
      <c r="U2356" s="1"/>
      <c r="V2356" t="b">
        <v>0</v>
      </c>
      <c r="W2356" s="1">
        <v>43862</v>
      </c>
      <c r="X2356">
        <v>2</v>
      </c>
      <c r="Y2356">
        <v>2020</v>
      </c>
      <c r="Z2356" t="s">
        <v>90</v>
      </c>
      <c r="AA2356" t="s">
        <v>90</v>
      </c>
      <c r="AB2356" t="b">
        <v>0</v>
      </c>
      <c r="AC2356" t="b">
        <v>0</v>
      </c>
      <c r="AE2356" t="b">
        <v>1</v>
      </c>
      <c r="AF2356" t="b">
        <v>0</v>
      </c>
      <c r="AG2356" t="b">
        <v>0</v>
      </c>
      <c r="AI2356" t="b">
        <v>0</v>
      </c>
      <c r="AK2356" t="b">
        <v>0</v>
      </c>
      <c r="AL2356" s="1"/>
      <c r="AM2356" t="s">
        <v>162</v>
      </c>
      <c r="AN2356" s="2">
        <v>44297.83829861111</v>
      </c>
      <c r="AP2356" s="2">
        <v>43997.710833333331</v>
      </c>
      <c r="AQ2356" s="1"/>
      <c r="AS2356" t="b">
        <v>0</v>
      </c>
      <c r="AV2356" t="s">
        <v>213</v>
      </c>
      <c r="AY2356" t="s">
        <v>236</v>
      </c>
      <c r="BB2356" t="s">
        <v>6564</v>
      </c>
      <c r="BD2356" t="b">
        <v>0</v>
      </c>
      <c r="BH2356" t="s">
        <v>272</v>
      </c>
      <c r="BI2356" t="s">
        <v>1243</v>
      </c>
      <c r="BL2356" t="s">
        <v>5944</v>
      </c>
      <c r="BM2356" t="s">
        <v>3069</v>
      </c>
      <c r="BN2356" t="s">
        <v>203</v>
      </c>
      <c r="BQ2356" t="s">
        <v>204</v>
      </c>
      <c r="BR2356" t="b">
        <v>0</v>
      </c>
      <c r="BT2356" t="b">
        <v>0</v>
      </c>
      <c r="BW2356" t="s">
        <v>97</v>
      </c>
      <c r="BX2356" t="b">
        <v>0</v>
      </c>
      <c r="BY2356" s="2">
        <v>44376.857581018521</v>
      </c>
      <c r="CB2356" t="b">
        <v>0</v>
      </c>
      <c r="CC2356" t="b">
        <v>0</v>
      </c>
      <c r="CF2356">
        <v>9995</v>
      </c>
      <c r="CH2356">
        <v>0</v>
      </c>
      <c r="CI2356">
        <v>0</v>
      </c>
      <c r="CJ2356">
        <v>0</v>
      </c>
      <c r="CK2356">
        <f>YEAR(tbl_Opportunity[[#This Row],[Close Date]])</f>
        <v>2020</v>
      </c>
    </row>
    <row r="2357" spans="1:89">
      <c r="A2357" t="s">
        <v>1220</v>
      </c>
      <c r="B2357" t="b">
        <v>0</v>
      </c>
      <c r="D2357" t="b">
        <v>0</v>
      </c>
      <c r="E2357" t="s">
        <v>2826</v>
      </c>
      <c r="H2357" s="1">
        <v>44007</v>
      </c>
      <c r="I2357" t="b">
        <v>1</v>
      </c>
      <c r="J2357" t="s">
        <v>111</v>
      </c>
      <c r="L2357" t="s">
        <v>1814</v>
      </c>
      <c r="O2357" t="s">
        <v>272</v>
      </c>
      <c r="P2357" t="b">
        <v>0</v>
      </c>
      <c r="Q2357" s="2">
        <v>43941.437025462961</v>
      </c>
      <c r="R2357" s="1"/>
      <c r="S2357" t="b">
        <v>0</v>
      </c>
      <c r="U2357" s="1"/>
      <c r="V2357" t="b">
        <v>0</v>
      </c>
      <c r="W2357" s="1">
        <v>43862</v>
      </c>
      <c r="X2357">
        <v>2</v>
      </c>
      <c r="Y2357">
        <v>2020</v>
      </c>
      <c r="Z2357" t="s">
        <v>90</v>
      </c>
      <c r="AA2357" t="s">
        <v>90</v>
      </c>
      <c r="AB2357" t="b">
        <v>0</v>
      </c>
      <c r="AC2357" t="b">
        <v>0</v>
      </c>
      <c r="AE2357" t="b">
        <v>1</v>
      </c>
      <c r="AF2357" t="b">
        <v>0</v>
      </c>
      <c r="AG2357" t="b">
        <v>0</v>
      </c>
      <c r="AI2357" t="b">
        <v>0</v>
      </c>
      <c r="AK2357" t="b">
        <v>0</v>
      </c>
      <c r="AL2357" s="1"/>
      <c r="AM2357" t="s">
        <v>162</v>
      </c>
      <c r="AN2357" s="2">
        <v>44296.959062499998</v>
      </c>
      <c r="AP2357" s="2">
        <v>43948.101585648146</v>
      </c>
      <c r="AQ2357" s="1"/>
      <c r="AS2357" t="b">
        <v>0</v>
      </c>
      <c r="AV2357" t="s">
        <v>176</v>
      </c>
      <c r="AY2357" t="s">
        <v>236</v>
      </c>
      <c r="BB2357" t="s">
        <v>6565</v>
      </c>
      <c r="BD2357" t="b">
        <v>0</v>
      </c>
      <c r="BH2357" t="s">
        <v>375</v>
      </c>
      <c r="BI2357" t="s">
        <v>1243</v>
      </c>
      <c r="BL2357" t="s">
        <v>1814</v>
      </c>
      <c r="BM2357" t="s">
        <v>3069</v>
      </c>
      <c r="BN2357" t="s">
        <v>203</v>
      </c>
      <c r="BQ2357" t="s">
        <v>204</v>
      </c>
      <c r="BR2357" t="b">
        <v>0</v>
      </c>
      <c r="BT2357" t="b">
        <v>0</v>
      </c>
      <c r="BW2357" t="s">
        <v>97</v>
      </c>
      <c r="BX2357" t="b">
        <v>0</v>
      </c>
      <c r="BY2357" s="2">
        <v>44376.857581018521</v>
      </c>
      <c r="BZ2357" t="s">
        <v>377</v>
      </c>
      <c r="CB2357" t="b">
        <v>0</v>
      </c>
      <c r="CC2357" t="b">
        <v>0</v>
      </c>
      <c r="CF2357">
        <v>4475</v>
      </c>
      <c r="CH2357">
        <v>0</v>
      </c>
      <c r="CI2357">
        <v>0</v>
      </c>
      <c r="CJ2357">
        <v>0</v>
      </c>
      <c r="CK2357">
        <f>YEAR(tbl_Opportunity[[#This Row],[Close Date]])</f>
        <v>2020</v>
      </c>
    </row>
    <row r="2358" spans="1:89">
      <c r="A2358" t="s">
        <v>468</v>
      </c>
      <c r="B2358" t="b">
        <v>0</v>
      </c>
      <c r="D2358" t="b">
        <v>0</v>
      </c>
      <c r="E2358" t="s">
        <v>6025</v>
      </c>
      <c r="H2358" s="1">
        <v>44005</v>
      </c>
      <c r="I2358" t="b">
        <v>1</v>
      </c>
      <c r="J2358" t="s">
        <v>193</v>
      </c>
      <c r="L2358" t="s">
        <v>6566</v>
      </c>
      <c r="O2358" t="s">
        <v>272</v>
      </c>
      <c r="P2358" t="b">
        <v>0</v>
      </c>
      <c r="Q2358" s="2">
        <v>43882.714907407404</v>
      </c>
      <c r="R2358" s="1"/>
      <c r="S2358" t="b">
        <v>0</v>
      </c>
      <c r="U2358" s="1"/>
      <c r="V2358" t="b">
        <v>0</v>
      </c>
      <c r="W2358" s="1">
        <v>43862</v>
      </c>
      <c r="X2358">
        <v>2</v>
      </c>
      <c r="Y2358">
        <v>2020</v>
      </c>
      <c r="Z2358" t="s">
        <v>90</v>
      </c>
      <c r="AA2358" t="s">
        <v>90</v>
      </c>
      <c r="AB2358" t="b">
        <v>0</v>
      </c>
      <c r="AC2358" t="b">
        <v>0</v>
      </c>
      <c r="AE2358" t="b">
        <v>1</v>
      </c>
      <c r="AF2358" t="b">
        <v>0</v>
      </c>
      <c r="AG2358" t="b">
        <v>0</v>
      </c>
      <c r="AI2358" t="b">
        <v>0</v>
      </c>
      <c r="AK2358" t="b">
        <v>0</v>
      </c>
      <c r="AL2358" s="1">
        <v>43999</v>
      </c>
      <c r="AM2358" t="s">
        <v>162</v>
      </c>
      <c r="AN2358" s="2">
        <v>44296.959062499998</v>
      </c>
      <c r="AP2358" s="2">
        <v>44000.516203703701</v>
      </c>
      <c r="AQ2358" s="1"/>
      <c r="AS2358" t="b">
        <v>0</v>
      </c>
      <c r="AV2358" t="s">
        <v>176</v>
      </c>
      <c r="AY2358" t="s">
        <v>236</v>
      </c>
      <c r="BB2358" t="s">
        <v>6567</v>
      </c>
      <c r="BD2358" t="b">
        <v>0</v>
      </c>
      <c r="BH2358" t="s">
        <v>272</v>
      </c>
      <c r="BI2358" t="s">
        <v>1243</v>
      </c>
      <c r="BL2358" t="s">
        <v>6566</v>
      </c>
      <c r="BM2358" t="s">
        <v>3069</v>
      </c>
      <c r="BN2358" t="s">
        <v>203</v>
      </c>
      <c r="BQ2358" t="s">
        <v>204</v>
      </c>
      <c r="BR2358" t="b">
        <v>0</v>
      </c>
      <c r="BT2358" t="b">
        <v>0</v>
      </c>
      <c r="BW2358" t="s">
        <v>97</v>
      </c>
      <c r="BX2358" t="b">
        <v>0</v>
      </c>
      <c r="BY2358" s="2">
        <v>44376.857581018521</v>
      </c>
      <c r="CB2358" t="b">
        <v>0</v>
      </c>
      <c r="CC2358" t="b">
        <v>0</v>
      </c>
      <c r="CF2358">
        <v>13950</v>
      </c>
      <c r="CH2358">
        <v>0</v>
      </c>
      <c r="CI2358">
        <v>0</v>
      </c>
      <c r="CJ2358">
        <v>0</v>
      </c>
      <c r="CK2358">
        <f>YEAR(tbl_Opportunity[[#This Row],[Close Date]])</f>
        <v>2020</v>
      </c>
    </row>
    <row r="2359" spans="1:89">
      <c r="A2359" t="s">
        <v>468</v>
      </c>
      <c r="B2359" t="b">
        <v>0</v>
      </c>
      <c r="D2359" t="b">
        <v>0</v>
      </c>
      <c r="E2359" t="s">
        <v>6025</v>
      </c>
      <c r="H2359" s="1">
        <v>44005</v>
      </c>
      <c r="I2359" t="b">
        <v>1</v>
      </c>
      <c r="J2359" t="s">
        <v>193</v>
      </c>
      <c r="L2359" t="s">
        <v>6566</v>
      </c>
      <c r="O2359" t="s">
        <v>272</v>
      </c>
      <c r="P2359" t="b">
        <v>0</v>
      </c>
      <c r="Q2359" s="2">
        <v>43882.768831018519</v>
      </c>
      <c r="R2359" s="1"/>
      <c r="S2359" t="b">
        <v>0</v>
      </c>
      <c r="U2359" s="1"/>
      <c r="V2359" t="b">
        <v>0</v>
      </c>
      <c r="W2359" s="1">
        <v>43862</v>
      </c>
      <c r="X2359">
        <v>2</v>
      </c>
      <c r="Y2359">
        <v>2020</v>
      </c>
      <c r="Z2359" t="s">
        <v>90</v>
      </c>
      <c r="AA2359" t="s">
        <v>90</v>
      </c>
      <c r="AB2359" t="b">
        <v>0</v>
      </c>
      <c r="AC2359" t="b">
        <v>0</v>
      </c>
      <c r="AE2359" t="b">
        <v>1</v>
      </c>
      <c r="AF2359" t="b">
        <v>0</v>
      </c>
      <c r="AG2359" t="b">
        <v>0</v>
      </c>
      <c r="AI2359" t="b">
        <v>0</v>
      </c>
      <c r="AK2359" t="b">
        <v>0</v>
      </c>
      <c r="AL2359" s="1">
        <v>43999</v>
      </c>
      <c r="AM2359" t="s">
        <v>162</v>
      </c>
      <c r="AN2359" s="2">
        <v>44296.959062499998</v>
      </c>
      <c r="AP2359" s="2">
        <v>44000.516597222224</v>
      </c>
      <c r="AQ2359" s="1"/>
      <c r="AS2359" t="b">
        <v>0</v>
      </c>
      <c r="AV2359" t="s">
        <v>176</v>
      </c>
      <c r="AY2359" t="s">
        <v>236</v>
      </c>
      <c r="AZ2359" t="s">
        <v>435</v>
      </c>
      <c r="BB2359" t="s">
        <v>6568</v>
      </c>
      <c r="BD2359" t="b">
        <v>0</v>
      </c>
      <c r="BH2359" t="s">
        <v>272</v>
      </c>
      <c r="BI2359" t="s">
        <v>1243</v>
      </c>
      <c r="BL2359" t="s">
        <v>6566</v>
      </c>
      <c r="BM2359" t="s">
        <v>3069</v>
      </c>
      <c r="BN2359" t="s">
        <v>203</v>
      </c>
      <c r="BQ2359" t="s">
        <v>204</v>
      </c>
      <c r="BR2359" t="b">
        <v>0</v>
      </c>
      <c r="BT2359" t="b">
        <v>0</v>
      </c>
      <c r="BW2359" t="s">
        <v>97</v>
      </c>
      <c r="BX2359" t="b">
        <v>0</v>
      </c>
      <c r="BY2359" s="2">
        <v>44376.857581018521</v>
      </c>
      <c r="CB2359" t="b">
        <v>0</v>
      </c>
      <c r="CC2359" t="b">
        <v>0</v>
      </c>
      <c r="CF2359">
        <v>13950</v>
      </c>
      <c r="CH2359">
        <v>0</v>
      </c>
      <c r="CI2359">
        <v>0</v>
      </c>
      <c r="CJ2359">
        <v>0</v>
      </c>
      <c r="CK2359">
        <f>YEAR(tbl_Opportunity[[#This Row],[Close Date]])</f>
        <v>2020</v>
      </c>
    </row>
    <row r="2360" spans="1:89">
      <c r="A2360" t="s">
        <v>4600</v>
      </c>
      <c r="B2360" t="b">
        <v>0</v>
      </c>
      <c r="D2360" t="b">
        <v>0</v>
      </c>
      <c r="H2360" s="1">
        <v>43922</v>
      </c>
      <c r="I2360" t="b">
        <v>1</v>
      </c>
      <c r="J2360" t="s">
        <v>193</v>
      </c>
      <c r="L2360" t="s">
        <v>6569</v>
      </c>
      <c r="O2360" t="s">
        <v>2137</v>
      </c>
      <c r="P2360" t="b">
        <v>0</v>
      </c>
      <c r="Q2360" s="2">
        <v>42964.762430555558</v>
      </c>
      <c r="R2360" s="1"/>
      <c r="S2360" t="b">
        <v>0</v>
      </c>
      <c r="U2360" s="1"/>
      <c r="V2360" t="b">
        <v>0</v>
      </c>
      <c r="W2360" s="1">
        <v>43862</v>
      </c>
      <c r="X2360">
        <v>2</v>
      </c>
      <c r="Y2360">
        <v>2020</v>
      </c>
      <c r="Z2360" t="s">
        <v>90</v>
      </c>
      <c r="AA2360" t="s">
        <v>90</v>
      </c>
      <c r="AB2360" t="b">
        <v>0</v>
      </c>
      <c r="AC2360" t="b">
        <v>0</v>
      </c>
      <c r="AE2360" t="b">
        <v>1</v>
      </c>
      <c r="AF2360" t="b">
        <v>0</v>
      </c>
      <c r="AG2360" t="b">
        <v>0</v>
      </c>
      <c r="AH2360" t="s">
        <v>4366</v>
      </c>
      <c r="AI2360" t="b">
        <v>0</v>
      </c>
      <c r="AK2360" t="b">
        <v>0</v>
      </c>
      <c r="AL2360" s="1">
        <v>43872</v>
      </c>
      <c r="AM2360" t="s">
        <v>162</v>
      </c>
      <c r="AN2360" s="2">
        <v>44296.959062499998</v>
      </c>
      <c r="AP2360" s="2">
        <v>43874.537175925929</v>
      </c>
      <c r="AQ2360" s="1"/>
      <c r="AS2360" t="b">
        <v>0</v>
      </c>
      <c r="AU2360" t="s">
        <v>472</v>
      </c>
      <c r="AV2360" t="s">
        <v>105</v>
      </c>
      <c r="BB2360" t="s">
        <v>6570</v>
      </c>
      <c r="BD2360" t="b">
        <v>0</v>
      </c>
      <c r="BH2360" t="s">
        <v>406</v>
      </c>
      <c r="BI2360" t="s">
        <v>200</v>
      </c>
      <c r="BJ2360" t="s">
        <v>216</v>
      </c>
      <c r="BL2360" t="s">
        <v>6569</v>
      </c>
      <c r="BM2360" t="s">
        <v>202</v>
      </c>
      <c r="BN2360" t="s">
        <v>203</v>
      </c>
      <c r="BQ2360" t="s">
        <v>204</v>
      </c>
      <c r="BR2360" t="b">
        <v>0</v>
      </c>
      <c r="BT2360" t="b">
        <v>0</v>
      </c>
      <c r="BW2360" t="s">
        <v>97</v>
      </c>
      <c r="BX2360" t="b">
        <v>0</v>
      </c>
      <c r="BY2360" s="2">
        <v>44376.857569444444</v>
      </c>
      <c r="CB2360" t="b">
        <v>0</v>
      </c>
      <c r="CC2360" t="b">
        <v>0</v>
      </c>
      <c r="CF2360">
        <v>61450</v>
      </c>
      <c r="CH2360">
        <v>0</v>
      </c>
      <c r="CI2360">
        <v>0</v>
      </c>
      <c r="CJ2360">
        <v>0</v>
      </c>
      <c r="CK2360">
        <f>YEAR(tbl_Opportunity[[#This Row],[Close Date]])</f>
        <v>2020</v>
      </c>
    </row>
    <row r="2361" spans="1:89">
      <c r="A2361" t="s">
        <v>5164</v>
      </c>
      <c r="B2361" t="b">
        <v>0</v>
      </c>
      <c r="D2361" t="b">
        <v>0</v>
      </c>
      <c r="H2361" s="1">
        <v>43922</v>
      </c>
      <c r="I2361" t="b">
        <v>1</v>
      </c>
      <c r="J2361" t="s">
        <v>193</v>
      </c>
      <c r="L2361" t="s">
        <v>6571</v>
      </c>
      <c r="O2361" t="s">
        <v>2137</v>
      </c>
      <c r="P2361" t="b">
        <v>0</v>
      </c>
      <c r="Q2361" s="2">
        <v>43004.627974537034</v>
      </c>
      <c r="R2361" s="1"/>
      <c r="S2361" t="b">
        <v>0</v>
      </c>
      <c r="U2361" s="1"/>
      <c r="V2361" t="b">
        <v>0</v>
      </c>
      <c r="W2361" s="1">
        <v>43862</v>
      </c>
      <c r="X2361">
        <v>2</v>
      </c>
      <c r="Y2361">
        <v>2020</v>
      </c>
      <c r="Z2361" t="s">
        <v>90</v>
      </c>
      <c r="AA2361" t="s">
        <v>90</v>
      </c>
      <c r="AB2361" t="b">
        <v>0</v>
      </c>
      <c r="AC2361" t="b">
        <v>0</v>
      </c>
      <c r="AE2361" t="b">
        <v>1</v>
      </c>
      <c r="AF2361" t="b">
        <v>0</v>
      </c>
      <c r="AG2361" t="b">
        <v>0</v>
      </c>
      <c r="AH2361" t="s">
        <v>4366</v>
      </c>
      <c r="AI2361" t="b">
        <v>0</v>
      </c>
      <c r="AK2361" t="b">
        <v>0</v>
      </c>
      <c r="AL2361" s="1">
        <v>43871</v>
      </c>
      <c r="AM2361" t="s">
        <v>162</v>
      </c>
      <c r="AN2361" s="2">
        <v>44296.959062499998</v>
      </c>
      <c r="AP2361" s="2">
        <v>43874.226678240739</v>
      </c>
      <c r="AQ2361" s="1"/>
      <c r="AS2361" t="b">
        <v>0</v>
      </c>
      <c r="AU2361" t="s">
        <v>216</v>
      </c>
      <c r="AV2361" t="s">
        <v>176</v>
      </c>
      <c r="BB2361" t="s">
        <v>6572</v>
      </c>
      <c r="BD2361" t="b">
        <v>0</v>
      </c>
      <c r="BH2361" t="s">
        <v>406</v>
      </c>
      <c r="BI2361" t="s">
        <v>200</v>
      </c>
      <c r="BJ2361" t="s">
        <v>216</v>
      </c>
      <c r="BL2361" t="s">
        <v>6571</v>
      </c>
      <c r="BM2361" t="s">
        <v>202</v>
      </c>
      <c r="BN2361" t="s">
        <v>203</v>
      </c>
      <c r="BQ2361" t="s">
        <v>204</v>
      </c>
      <c r="BR2361" t="b">
        <v>0</v>
      </c>
      <c r="BT2361" t="b">
        <v>0</v>
      </c>
      <c r="BW2361" t="s">
        <v>97</v>
      </c>
      <c r="BX2361" t="b">
        <v>0</v>
      </c>
      <c r="BY2361" s="2">
        <v>44376.857569444444</v>
      </c>
      <c r="CB2361" t="b">
        <v>0</v>
      </c>
      <c r="CC2361" t="b">
        <v>0</v>
      </c>
      <c r="CF2361">
        <v>61450</v>
      </c>
      <c r="CH2361">
        <v>0</v>
      </c>
      <c r="CI2361">
        <v>0</v>
      </c>
      <c r="CJ2361">
        <v>0</v>
      </c>
      <c r="CK2361">
        <f>YEAR(tbl_Opportunity[[#This Row],[Close Date]])</f>
        <v>2020</v>
      </c>
    </row>
    <row r="2362" spans="1:89">
      <c r="A2362" t="s">
        <v>1450</v>
      </c>
      <c r="B2362" t="b">
        <v>0</v>
      </c>
      <c r="D2362" t="b">
        <v>0</v>
      </c>
      <c r="H2362" s="1">
        <v>43922</v>
      </c>
      <c r="I2362" t="b">
        <v>1</v>
      </c>
      <c r="J2362" t="s">
        <v>193</v>
      </c>
      <c r="L2362" t="s">
        <v>6573</v>
      </c>
      <c r="O2362" t="s">
        <v>2137</v>
      </c>
      <c r="P2362" t="b">
        <v>0</v>
      </c>
      <c r="Q2362" s="2">
        <v>43042.780787037038</v>
      </c>
      <c r="R2362" s="1"/>
      <c r="S2362" t="b">
        <v>0</v>
      </c>
      <c r="U2362" s="1"/>
      <c r="V2362" t="b">
        <v>0</v>
      </c>
      <c r="W2362" s="1">
        <v>43862</v>
      </c>
      <c r="X2362">
        <v>2</v>
      </c>
      <c r="Y2362">
        <v>2020</v>
      </c>
      <c r="Z2362" t="s">
        <v>90</v>
      </c>
      <c r="AA2362" t="s">
        <v>90</v>
      </c>
      <c r="AB2362" t="b">
        <v>0</v>
      </c>
      <c r="AC2362" t="b">
        <v>0</v>
      </c>
      <c r="AE2362" t="b">
        <v>1</v>
      </c>
      <c r="AF2362" t="b">
        <v>0</v>
      </c>
      <c r="AG2362" t="b">
        <v>0</v>
      </c>
      <c r="AH2362" t="s">
        <v>4366</v>
      </c>
      <c r="AI2362" t="b">
        <v>0</v>
      </c>
      <c r="AK2362" t="b">
        <v>0</v>
      </c>
      <c r="AL2362" s="1">
        <v>43871</v>
      </c>
      <c r="AM2362" t="s">
        <v>162</v>
      </c>
      <c r="AN2362" s="2">
        <v>44297.841840277775</v>
      </c>
      <c r="AP2362" s="2">
        <v>43874.224942129629</v>
      </c>
      <c r="AQ2362" s="1"/>
      <c r="AS2362" t="b">
        <v>0</v>
      </c>
      <c r="AU2362" t="s">
        <v>472</v>
      </c>
      <c r="AV2362" t="s">
        <v>248</v>
      </c>
      <c r="BB2362" t="s">
        <v>6574</v>
      </c>
      <c r="BD2362" t="b">
        <v>0</v>
      </c>
      <c r="BH2362" t="s">
        <v>406</v>
      </c>
      <c r="BI2362" t="s">
        <v>200</v>
      </c>
      <c r="BJ2362" t="s">
        <v>216</v>
      </c>
      <c r="BL2362" t="s">
        <v>6573</v>
      </c>
      <c r="BM2362" t="s">
        <v>202</v>
      </c>
      <c r="BN2362" t="s">
        <v>203</v>
      </c>
      <c r="BQ2362" t="s">
        <v>204</v>
      </c>
      <c r="BR2362" t="b">
        <v>0</v>
      </c>
      <c r="BT2362" t="b">
        <v>0</v>
      </c>
      <c r="BW2362" t="s">
        <v>97</v>
      </c>
      <c r="BX2362" t="b">
        <v>0</v>
      </c>
      <c r="BY2362" s="2">
        <v>44376.857569444444</v>
      </c>
      <c r="CB2362" t="b">
        <v>0</v>
      </c>
      <c r="CC2362" t="b">
        <v>0</v>
      </c>
      <c r="CF2362">
        <v>72600</v>
      </c>
      <c r="CH2362">
        <v>0</v>
      </c>
      <c r="CI2362">
        <v>0</v>
      </c>
      <c r="CJ2362">
        <v>0</v>
      </c>
      <c r="CK2362">
        <f>YEAR(tbl_Opportunity[[#This Row],[Close Date]])</f>
        <v>2020</v>
      </c>
    </row>
    <row r="2363" spans="1:89">
      <c r="A2363" t="s">
        <v>5706</v>
      </c>
      <c r="B2363" t="b">
        <v>0</v>
      </c>
      <c r="D2363" t="b">
        <v>0</v>
      </c>
      <c r="E2363" t="s">
        <v>246</v>
      </c>
      <c r="H2363" s="1">
        <v>43646</v>
      </c>
      <c r="I2363" t="b">
        <v>1</v>
      </c>
      <c r="J2363" t="s">
        <v>105</v>
      </c>
      <c r="O2363" t="s">
        <v>260</v>
      </c>
      <c r="P2363" t="b">
        <v>0</v>
      </c>
      <c r="Q2363" s="2">
        <v>43364.729050925926</v>
      </c>
      <c r="R2363" s="1"/>
      <c r="S2363" t="b">
        <v>0</v>
      </c>
      <c r="U2363" s="1"/>
      <c r="V2363" t="b">
        <v>0</v>
      </c>
      <c r="W2363" s="1">
        <v>43497</v>
      </c>
      <c r="X2363">
        <v>2</v>
      </c>
      <c r="Y2363">
        <v>2019</v>
      </c>
      <c r="Z2363" t="s">
        <v>90</v>
      </c>
      <c r="AA2363" t="s">
        <v>90</v>
      </c>
      <c r="AB2363" t="b">
        <v>0</v>
      </c>
      <c r="AC2363" t="b">
        <v>0</v>
      </c>
      <c r="AE2363" t="b">
        <v>1</v>
      </c>
      <c r="AF2363" t="b">
        <v>0</v>
      </c>
      <c r="AG2363" t="b">
        <v>0</v>
      </c>
      <c r="AH2363" t="s">
        <v>4366</v>
      </c>
      <c r="AI2363" t="b">
        <v>0</v>
      </c>
      <c r="AK2363" t="b">
        <v>0</v>
      </c>
      <c r="AL2363" s="1"/>
      <c r="AM2363" t="s">
        <v>162</v>
      </c>
      <c r="AN2363" s="2">
        <v>44296.959062499998</v>
      </c>
      <c r="AP2363" s="2">
        <v>43563.575127314813</v>
      </c>
      <c r="AQ2363" s="1"/>
      <c r="AS2363" t="b">
        <v>0</v>
      </c>
      <c r="AV2363" t="s">
        <v>248</v>
      </c>
      <c r="BB2363" t="s">
        <v>6575</v>
      </c>
      <c r="BD2363" t="b">
        <v>0</v>
      </c>
      <c r="BE2363" t="s">
        <v>6576</v>
      </c>
      <c r="BH2363" t="s">
        <v>260</v>
      </c>
      <c r="BI2363" t="s">
        <v>200</v>
      </c>
      <c r="BJ2363" t="s">
        <v>216</v>
      </c>
      <c r="BL2363" t="s">
        <v>330</v>
      </c>
      <c r="BM2363" t="s">
        <v>202</v>
      </c>
      <c r="BN2363" t="s">
        <v>203</v>
      </c>
      <c r="BQ2363" t="s">
        <v>204</v>
      </c>
      <c r="BR2363" t="b">
        <v>0</v>
      </c>
      <c r="BT2363" t="b">
        <v>0</v>
      </c>
      <c r="BW2363" t="s">
        <v>97</v>
      </c>
      <c r="BX2363" t="b">
        <v>0</v>
      </c>
      <c r="BY2363" s="2">
        <v>44376.857569444444</v>
      </c>
      <c r="CB2363" t="b">
        <v>0</v>
      </c>
      <c r="CC2363" t="b">
        <v>0</v>
      </c>
      <c r="CF2363">
        <v>74250</v>
      </c>
      <c r="CH2363">
        <v>0</v>
      </c>
      <c r="CI2363">
        <v>0</v>
      </c>
      <c r="CJ2363">
        <v>0</v>
      </c>
      <c r="CK2363">
        <f>YEAR(tbl_Opportunity[[#This Row],[Close Date]])</f>
        <v>2019</v>
      </c>
    </row>
    <row r="2364" spans="1:89">
      <c r="A2364" t="s">
        <v>306</v>
      </c>
      <c r="B2364" t="b">
        <v>0</v>
      </c>
      <c r="D2364" t="b">
        <v>0</v>
      </c>
      <c r="H2364" s="1">
        <v>44012</v>
      </c>
      <c r="I2364" t="b">
        <v>1</v>
      </c>
      <c r="J2364" t="s">
        <v>111</v>
      </c>
      <c r="L2364" t="s">
        <v>6577</v>
      </c>
      <c r="O2364" t="s">
        <v>406</v>
      </c>
      <c r="P2364" t="b">
        <v>0</v>
      </c>
      <c r="Q2364" s="2">
        <v>43803.161377314813</v>
      </c>
      <c r="R2364" s="1"/>
      <c r="S2364" t="b">
        <v>0</v>
      </c>
      <c r="U2364" s="1"/>
      <c r="V2364" t="b">
        <v>0</v>
      </c>
      <c r="W2364" s="1">
        <v>43862</v>
      </c>
      <c r="X2364">
        <v>2</v>
      </c>
      <c r="Y2364">
        <v>2020</v>
      </c>
      <c r="Z2364" t="s">
        <v>90</v>
      </c>
      <c r="AA2364" t="s">
        <v>90</v>
      </c>
      <c r="AB2364" t="b">
        <v>0</v>
      </c>
      <c r="AC2364" t="b">
        <v>0</v>
      </c>
      <c r="AE2364" t="b">
        <v>1</v>
      </c>
      <c r="AF2364" t="b">
        <v>0</v>
      </c>
      <c r="AG2364" t="b">
        <v>0</v>
      </c>
      <c r="AH2364" t="s">
        <v>4366</v>
      </c>
      <c r="AI2364" t="b">
        <v>0</v>
      </c>
      <c r="AJ2364" t="s">
        <v>211</v>
      </c>
      <c r="AK2364" t="b">
        <v>0</v>
      </c>
      <c r="AL2364" s="1">
        <v>43937</v>
      </c>
      <c r="AM2364" t="s">
        <v>162</v>
      </c>
      <c r="AN2364" s="2">
        <v>44296.959062499998</v>
      </c>
      <c r="AP2364" s="2">
        <v>43931.600578703707</v>
      </c>
      <c r="AQ2364" s="1"/>
      <c r="AS2364" t="b">
        <v>0</v>
      </c>
      <c r="AV2364" t="s">
        <v>176</v>
      </c>
      <c r="BB2364" t="s">
        <v>6578</v>
      </c>
      <c r="BD2364" t="b">
        <v>0</v>
      </c>
      <c r="BH2364" t="s">
        <v>406</v>
      </c>
      <c r="BI2364" t="s">
        <v>1243</v>
      </c>
      <c r="BL2364" t="s">
        <v>6577</v>
      </c>
      <c r="BM2364" t="s">
        <v>202</v>
      </c>
      <c r="BN2364" t="s">
        <v>203</v>
      </c>
      <c r="BQ2364" t="s">
        <v>204</v>
      </c>
      <c r="BR2364" t="b">
        <v>0</v>
      </c>
      <c r="BT2364" t="b">
        <v>0</v>
      </c>
      <c r="BW2364" t="s">
        <v>97</v>
      </c>
      <c r="BX2364" t="b">
        <v>0</v>
      </c>
      <c r="BY2364" s="2">
        <v>44376.857581018521</v>
      </c>
      <c r="CB2364" t="b">
        <v>0</v>
      </c>
      <c r="CC2364" t="b">
        <v>0</v>
      </c>
      <c r="CF2364">
        <v>62885</v>
      </c>
      <c r="CH2364">
        <v>0</v>
      </c>
      <c r="CI2364">
        <v>0</v>
      </c>
      <c r="CJ2364">
        <v>0</v>
      </c>
      <c r="CK2364">
        <f>YEAR(tbl_Opportunity[[#This Row],[Close Date]])</f>
        <v>2020</v>
      </c>
    </row>
    <row r="2365" spans="1:89">
      <c r="A2365" t="s">
        <v>6579</v>
      </c>
      <c r="B2365" t="b">
        <v>0</v>
      </c>
      <c r="D2365" t="b">
        <v>0</v>
      </c>
      <c r="H2365" s="1">
        <v>44012</v>
      </c>
      <c r="I2365" t="b">
        <v>1</v>
      </c>
      <c r="J2365" t="s">
        <v>140</v>
      </c>
      <c r="O2365" t="s">
        <v>272</v>
      </c>
      <c r="P2365" t="b">
        <v>0</v>
      </c>
      <c r="Q2365" s="2">
        <v>43425.621041666665</v>
      </c>
      <c r="R2365" s="1"/>
      <c r="S2365" t="b">
        <v>0</v>
      </c>
      <c r="U2365" s="1"/>
      <c r="V2365" t="b">
        <v>0</v>
      </c>
      <c r="W2365" s="1">
        <v>43862</v>
      </c>
      <c r="X2365">
        <v>2</v>
      </c>
      <c r="Y2365">
        <v>2020</v>
      </c>
      <c r="Z2365" t="s">
        <v>90</v>
      </c>
      <c r="AA2365" t="s">
        <v>90</v>
      </c>
      <c r="AB2365" t="b">
        <v>0</v>
      </c>
      <c r="AC2365" t="b">
        <v>0</v>
      </c>
      <c r="AE2365" t="b">
        <v>1</v>
      </c>
      <c r="AF2365" t="b">
        <v>0</v>
      </c>
      <c r="AG2365" t="b">
        <v>0</v>
      </c>
      <c r="AH2365" t="s">
        <v>4366</v>
      </c>
      <c r="AI2365" t="b">
        <v>0</v>
      </c>
      <c r="AJ2365" t="s">
        <v>211</v>
      </c>
      <c r="AK2365" t="b">
        <v>0</v>
      </c>
      <c r="AL2365" s="1"/>
      <c r="AM2365" t="s">
        <v>162</v>
      </c>
      <c r="AN2365" s="2">
        <v>44296.959062499998</v>
      </c>
      <c r="AP2365" s="2">
        <v>43827.969074074077</v>
      </c>
      <c r="AQ2365" s="1"/>
      <c r="AS2365" t="b">
        <v>0</v>
      </c>
      <c r="AV2365" t="s">
        <v>2820</v>
      </c>
      <c r="BB2365" t="s">
        <v>6580</v>
      </c>
      <c r="BD2365" t="b">
        <v>0</v>
      </c>
      <c r="BH2365" t="s">
        <v>260</v>
      </c>
      <c r="BI2365" t="s">
        <v>549</v>
      </c>
      <c r="BJ2365" t="s">
        <v>216</v>
      </c>
      <c r="BL2365" t="s">
        <v>6581</v>
      </c>
      <c r="BM2365" t="s">
        <v>202</v>
      </c>
      <c r="BN2365" t="s">
        <v>203</v>
      </c>
      <c r="BQ2365" t="s">
        <v>204</v>
      </c>
      <c r="BR2365" t="b">
        <v>0</v>
      </c>
      <c r="BT2365" t="b">
        <v>0</v>
      </c>
      <c r="BW2365" t="s">
        <v>97</v>
      </c>
      <c r="BX2365" t="b">
        <v>0</v>
      </c>
      <c r="BY2365" s="2">
        <v>44376.857569444444</v>
      </c>
      <c r="CB2365" t="b">
        <v>0</v>
      </c>
      <c r="CC2365" t="b">
        <v>0</v>
      </c>
      <c r="CF2365">
        <v>85725</v>
      </c>
      <c r="CH2365">
        <v>0</v>
      </c>
      <c r="CI2365">
        <v>0</v>
      </c>
      <c r="CJ2365">
        <v>0</v>
      </c>
      <c r="CK2365">
        <f>YEAR(tbl_Opportunity[[#This Row],[Close Date]])</f>
        <v>2020</v>
      </c>
    </row>
    <row r="2366" spans="1:89">
      <c r="A2366" t="s">
        <v>6582</v>
      </c>
      <c r="B2366" t="b">
        <v>0</v>
      </c>
      <c r="D2366" t="b">
        <v>0</v>
      </c>
      <c r="H2366" s="1">
        <v>44377</v>
      </c>
      <c r="I2366" t="b">
        <v>1</v>
      </c>
      <c r="J2366" t="s">
        <v>105</v>
      </c>
      <c r="L2366" t="s">
        <v>6583</v>
      </c>
      <c r="O2366" t="s">
        <v>272</v>
      </c>
      <c r="P2366" t="b">
        <v>0</v>
      </c>
      <c r="Q2366" s="2">
        <v>43622.801377314812</v>
      </c>
      <c r="R2366" s="1"/>
      <c r="S2366" t="b">
        <v>0</v>
      </c>
      <c r="U2366" s="1"/>
      <c r="V2366" t="b">
        <v>0</v>
      </c>
      <c r="W2366" s="1">
        <v>44228</v>
      </c>
      <c r="X2366">
        <v>2</v>
      </c>
      <c r="Y2366">
        <v>2021</v>
      </c>
      <c r="Z2366" t="s">
        <v>90</v>
      </c>
      <c r="AA2366" t="s">
        <v>90</v>
      </c>
      <c r="AB2366" t="b">
        <v>0</v>
      </c>
      <c r="AC2366" t="b">
        <v>0</v>
      </c>
      <c r="AE2366" t="b">
        <v>1</v>
      </c>
      <c r="AF2366" t="b">
        <v>0</v>
      </c>
      <c r="AG2366" t="b">
        <v>0</v>
      </c>
      <c r="AH2366" t="s">
        <v>4366</v>
      </c>
      <c r="AI2366" t="b">
        <v>0</v>
      </c>
      <c r="AJ2366" t="s">
        <v>211</v>
      </c>
      <c r="AK2366" t="b">
        <v>0</v>
      </c>
      <c r="AL2366" s="1">
        <v>43936</v>
      </c>
      <c r="AM2366" t="s">
        <v>162</v>
      </c>
      <c r="AN2366" s="2">
        <v>44297.856377314813</v>
      </c>
      <c r="AP2366" s="2">
        <v>44126.722175925926</v>
      </c>
      <c r="AQ2366" s="1"/>
      <c r="AS2366" t="b">
        <v>0</v>
      </c>
      <c r="AV2366" t="s">
        <v>213</v>
      </c>
      <c r="BB2366" t="s">
        <v>6584</v>
      </c>
      <c r="BD2366" t="b">
        <v>0</v>
      </c>
      <c r="BH2366" t="s">
        <v>375</v>
      </c>
      <c r="BI2366" t="s">
        <v>549</v>
      </c>
      <c r="BJ2366" t="s">
        <v>216</v>
      </c>
      <c r="BL2366" t="s">
        <v>6583</v>
      </c>
      <c r="BM2366" t="s">
        <v>202</v>
      </c>
      <c r="BN2366" t="s">
        <v>203</v>
      </c>
      <c r="BQ2366" t="s">
        <v>204</v>
      </c>
      <c r="BR2366" t="b">
        <v>0</v>
      </c>
      <c r="BT2366" t="b">
        <v>0</v>
      </c>
      <c r="BW2366" t="s">
        <v>97</v>
      </c>
      <c r="BX2366" t="b">
        <v>0</v>
      </c>
      <c r="BY2366" s="2">
        <v>44376.857569444444</v>
      </c>
      <c r="BZ2366" t="s">
        <v>377</v>
      </c>
      <c r="CB2366" t="b">
        <v>0</v>
      </c>
      <c r="CC2366" t="b">
        <v>0</v>
      </c>
      <c r="CF2366">
        <v>84390</v>
      </c>
      <c r="CH2366">
        <v>0</v>
      </c>
      <c r="CI2366">
        <v>0</v>
      </c>
      <c r="CJ2366">
        <v>0</v>
      </c>
      <c r="CK2366">
        <f>YEAR(tbl_Opportunity[[#This Row],[Close Date]])</f>
        <v>2021</v>
      </c>
    </row>
    <row r="2367" spans="1:89">
      <c r="A2367" t="s">
        <v>6585</v>
      </c>
      <c r="B2367" t="b">
        <v>0</v>
      </c>
      <c r="D2367" t="b">
        <v>0</v>
      </c>
      <c r="H2367" s="1">
        <v>44010</v>
      </c>
      <c r="I2367" t="b">
        <v>1</v>
      </c>
      <c r="J2367" t="s">
        <v>105</v>
      </c>
      <c r="L2367" t="s">
        <v>6586</v>
      </c>
      <c r="O2367" t="s">
        <v>2137</v>
      </c>
      <c r="P2367" t="b">
        <v>0</v>
      </c>
      <c r="Q2367" s="2">
        <v>42920.755648148152</v>
      </c>
      <c r="R2367" s="1"/>
      <c r="S2367" t="b">
        <v>0</v>
      </c>
      <c r="U2367" s="1"/>
      <c r="V2367" t="b">
        <v>0</v>
      </c>
      <c r="W2367" s="1">
        <v>43862</v>
      </c>
      <c r="X2367">
        <v>2</v>
      </c>
      <c r="Y2367">
        <v>2020</v>
      </c>
      <c r="Z2367" t="s">
        <v>90</v>
      </c>
      <c r="AA2367" t="s">
        <v>90</v>
      </c>
      <c r="AB2367" t="b">
        <v>0</v>
      </c>
      <c r="AC2367" t="b">
        <v>0</v>
      </c>
      <c r="AE2367" t="b">
        <v>1</v>
      </c>
      <c r="AF2367" t="b">
        <v>0</v>
      </c>
      <c r="AG2367" t="b">
        <v>0</v>
      </c>
      <c r="AH2367" t="s">
        <v>3190</v>
      </c>
      <c r="AI2367" t="b">
        <v>0</v>
      </c>
      <c r="AJ2367" t="s">
        <v>211</v>
      </c>
      <c r="AK2367" t="b">
        <v>0</v>
      </c>
      <c r="AL2367" s="1">
        <v>43948</v>
      </c>
      <c r="AM2367" t="s">
        <v>162</v>
      </c>
      <c r="AN2367" s="2">
        <v>44297.856377314813</v>
      </c>
      <c r="AP2367" s="2">
        <v>43948.59479166667</v>
      </c>
      <c r="AQ2367" s="1"/>
      <c r="AS2367" t="b">
        <v>0</v>
      </c>
      <c r="AU2367" t="s">
        <v>247</v>
      </c>
      <c r="AV2367" t="s">
        <v>248</v>
      </c>
      <c r="BB2367" t="s">
        <v>6587</v>
      </c>
      <c r="BD2367" t="b">
        <v>0</v>
      </c>
      <c r="BH2367" t="s">
        <v>215</v>
      </c>
      <c r="BI2367" t="s">
        <v>200</v>
      </c>
      <c r="BJ2367" t="s">
        <v>250</v>
      </c>
      <c r="BL2367" t="s">
        <v>6586</v>
      </c>
      <c r="BM2367" t="s">
        <v>202</v>
      </c>
      <c r="BN2367" t="s">
        <v>203</v>
      </c>
      <c r="BQ2367" t="s">
        <v>204</v>
      </c>
      <c r="BR2367" t="b">
        <v>0</v>
      </c>
      <c r="BT2367" t="b">
        <v>0</v>
      </c>
      <c r="BW2367" t="s">
        <v>97</v>
      </c>
      <c r="BX2367" t="b">
        <v>0</v>
      </c>
      <c r="BY2367" s="2">
        <v>44376.857569444444</v>
      </c>
      <c r="BZ2367" t="s">
        <v>217</v>
      </c>
      <c r="CB2367" t="b">
        <v>0</v>
      </c>
      <c r="CC2367" t="b">
        <v>0</v>
      </c>
      <c r="CF2367">
        <v>57394</v>
      </c>
      <c r="CH2367">
        <v>0</v>
      </c>
      <c r="CI2367">
        <v>0</v>
      </c>
      <c r="CJ2367">
        <v>0</v>
      </c>
      <c r="CK2367">
        <f>YEAR(tbl_Opportunity[[#This Row],[Close Date]])</f>
        <v>2020</v>
      </c>
    </row>
    <row r="2368" spans="1:89">
      <c r="A2368" t="s">
        <v>5170</v>
      </c>
      <c r="B2368" t="b">
        <v>0</v>
      </c>
      <c r="D2368" t="b">
        <v>0</v>
      </c>
      <c r="H2368" s="1">
        <v>44350</v>
      </c>
      <c r="I2368" t="b">
        <v>1</v>
      </c>
      <c r="L2368" t="s">
        <v>5171</v>
      </c>
      <c r="O2368" t="s">
        <v>215</v>
      </c>
      <c r="P2368" t="b">
        <v>0</v>
      </c>
      <c r="Q2368" s="2">
        <v>44064.775069444448</v>
      </c>
      <c r="R2368" s="1">
        <v>44350</v>
      </c>
      <c r="S2368" t="b">
        <v>0</v>
      </c>
      <c r="U2368" s="1"/>
      <c r="V2368" t="b">
        <v>0</v>
      </c>
      <c r="W2368" s="1">
        <v>44228</v>
      </c>
      <c r="X2368">
        <v>2</v>
      </c>
      <c r="Y2368">
        <v>2021</v>
      </c>
      <c r="Z2368" t="s">
        <v>90</v>
      </c>
      <c r="AA2368" t="s">
        <v>90</v>
      </c>
      <c r="AB2368" t="b">
        <v>0</v>
      </c>
      <c r="AC2368" t="b">
        <v>0</v>
      </c>
      <c r="AE2368" t="b">
        <v>1</v>
      </c>
      <c r="AF2368" t="b">
        <v>0</v>
      </c>
      <c r="AG2368" t="b">
        <v>0</v>
      </c>
      <c r="AH2368" t="s">
        <v>4366</v>
      </c>
      <c r="AI2368" t="b">
        <v>0</v>
      </c>
      <c r="AJ2368" t="s">
        <v>574</v>
      </c>
      <c r="AK2368" t="b">
        <v>0</v>
      </c>
      <c r="AL2368" s="1"/>
      <c r="AM2368" t="s">
        <v>215</v>
      </c>
      <c r="AN2368" s="2">
        <v>44350.895868055559</v>
      </c>
      <c r="AP2368" s="2">
        <v>44350.895428240743</v>
      </c>
      <c r="AQ2368" s="1">
        <v>44350</v>
      </c>
      <c r="AS2368" t="b">
        <v>0</v>
      </c>
      <c r="AV2368" t="s">
        <v>248</v>
      </c>
      <c r="BB2368" t="s">
        <v>6588</v>
      </c>
      <c r="BD2368" t="b">
        <v>0</v>
      </c>
      <c r="BH2368" t="s">
        <v>215</v>
      </c>
      <c r="BI2368" t="s">
        <v>1243</v>
      </c>
      <c r="BL2368" t="s">
        <v>5171</v>
      </c>
      <c r="BM2368" t="s">
        <v>202</v>
      </c>
      <c r="BN2368" t="s">
        <v>203</v>
      </c>
      <c r="BQ2368" t="s">
        <v>204</v>
      </c>
      <c r="BR2368" t="b">
        <v>0</v>
      </c>
      <c r="BT2368" t="b">
        <v>0</v>
      </c>
      <c r="BW2368" t="s">
        <v>97</v>
      </c>
      <c r="BX2368" t="b">
        <v>0</v>
      </c>
      <c r="BY2368" s="2">
        <v>44376.857581018521</v>
      </c>
      <c r="BZ2368" t="s">
        <v>314</v>
      </c>
      <c r="CB2368" t="b">
        <v>0</v>
      </c>
      <c r="CC2368" t="b">
        <v>0</v>
      </c>
      <c r="CF2368">
        <v>93085</v>
      </c>
      <c r="CH2368">
        <v>0</v>
      </c>
      <c r="CI2368">
        <v>0</v>
      </c>
      <c r="CJ2368">
        <v>0</v>
      </c>
      <c r="CK2368">
        <f>YEAR(tbl_Opportunity[[#This Row],[Close Date]])</f>
        <v>2021</v>
      </c>
    </row>
    <row r="2369" spans="1:89">
      <c r="A2369" t="s">
        <v>3153</v>
      </c>
      <c r="B2369" t="b">
        <v>0</v>
      </c>
      <c r="D2369" t="b">
        <v>0</v>
      </c>
      <c r="H2369" s="1">
        <v>44377</v>
      </c>
      <c r="I2369" t="b">
        <v>1</v>
      </c>
      <c r="J2369" t="s">
        <v>111</v>
      </c>
      <c r="L2369" t="s">
        <v>3154</v>
      </c>
      <c r="O2369" t="s">
        <v>2393</v>
      </c>
      <c r="P2369" t="b">
        <v>0</v>
      </c>
      <c r="Q2369" s="2">
        <v>44046.750127314815</v>
      </c>
      <c r="R2369" s="1"/>
      <c r="S2369" t="b">
        <v>0</v>
      </c>
      <c r="U2369" s="1"/>
      <c r="V2369" t="b">
        <v>0</v>
      </c>
      <c r="W2369" s="1">
        <v>44228</v>
      </c>
      <c r="X2369">
        <v>2</v>
      </c>
      <c r="Y2369">
        <v>2021</v>
      </c>
      <c r="Z2369" t="s">
        <v>90</v>
      </c>
      <c r="AA2369" t="s">
        <v>90</v>
      </c>
      <c r="AB2369" t="b">
        <v>0</v>
      </c>
      <c r="AC2369" t="b">
        <v>0</v>
      </c>
      <c r="AE2369" t="b">
        <v>1</v>
      </c>
      <c r="AF2369" t="b">
        <v>0</v>
      </c>
      <c r="AG2369" t="b">
        <v>0</v>
      </c>
      <c r="AH2369" t="s">
        <v>4370</v>
      </c>
      <c r="AI2369" t="b">
        <v>0</v>
      </c>
      <c r="AJ2369" t="s">
        <v>574</v>
      </c>
      <c r="AK2369" t="b">
        <v>0</v>
      </c>
      <c r="AL2369" s="1"/>
      <c r="AM2369" t="s">
        <v>162</v>
      </c>
      <c r="AN2369" s="2">
        <v>44297.83829861111</v>
      </c>
      <c r="AP2369" s="2">
        <v>44238.700127314813</v>
      </c>
      <c r="AQ2369" s="1"/>
      <c r="AS2369" t="b">
        <v>0</v>
      </c>
      <c r="AV2369" t="s">
        <v>213</v>
      </c>
      <c r="BB2369" t="s">
        <v>6589</v>
      </c>
      <c r="BD2369" t="b">
        <v>0</v>
      </c>
      <c r="BH2369" t="s">
        <v>2393</v>
      </c>
      <c r="BI2369" t="s">
        <v>1668</v>
      </c>
      <c r="BL2369" t="s">
        <v>3154</v>
      </c>
      <c r="BM2369" t="s">
        <v>202</v>
      </c>
      <c r="BN2369" t="s">
        <v>203</v>
      </c>
      <c r="BQ2369" t="s">
        <v>204</v>
      </c>
      <c r="BR2369" t="b">
        <v>0</v>
      </c>
      <c r="BT2369" t="b">
        <v>0</v>
      </c>
      <c r="BW2369" t="s">
        <v>97</v>
      </c>
      <c r="BX2369" t="b">
        <v>0</v>
      </c>
      <c r="BY2369" s="2">
        <v>44376.857581018521</v>
      </c>
      <c r="BZ2369" t="s">
        <v>314</v>
      </c>
      <c r="CB2369" t="b">
        <v>0</v>
      </c>
      <c r="CC2369" t="b">
        <v>0</v>
      </c>
      <c r="CF2369">
        <v>61875</v>
      </c>
      <c r="CH2369">
        <v>0</v>
      </c>
      <c r="CI2369">
        <v>0</v>
      </c>
      <c r="CJ2369">
        <v>0</v>
      </c>
      <c r="CK2369">
        <f>YEAR(tbl_Opportunity[[#This Row],[Close Date]])</f>
        <v>2021</v>
      </c>
    </row>
    <row r="2370" spans="1:89">
      <c r="A2370" t="s">
        <v>2755</v>
      </c>
      <c r="B2370" t="b">
        <v>0</v>
      </c>
      <c r="D2370" t="b">
        <v>0</v>
      </c>
      <c r="H2370" s="1">
        <v>44322</v>
      </c>
      <c r="I2370" t="b">
        <v>1</v>
      </c>
      <c r="L2370" t="s">
        <v>6590</v>
      </c>
      <c r="O2370" t="s">
        <v>272</v>
      </c>
      <c r="P2370" t="b">
        <v>0</v>
      </c>
      <c r="Q2370" s="2">
        <v>44237.585601851853</v>
      </c>
      <c r="R2370" s="1"/>
      <c r="S2370" t="b">
        <v>0</v>
      </c>
      <c r="U2370" s="1"/>
      <c r="V2370" t="b">
        <v>0</v>
      </c>
      <c r="W2370" s="1">
        <v>44228</v>
      </c>
      <c r="X2370">
        <v>2</v>
      </c>
      <c r="Y2370">
        <v>2021</v>
      </c>
      <c r="Z2370" t="s">
        <v>90</v>
      </c>
      <c r="AA2370" t="s">
        <v>90</v>
      </c>
      <c r="AB2370" t="b">
        <v>0</v>
      </c>
      <c r="AC2370" t="b">
        <v>0</v>
      </c>
      <c r="AE2370" t="b">
        <v>1</v>
      </c>
      <c r="AF2370" t="b">
        <v>0</v>
      </c>
      <c r="AG2370" t="b">
        <v>0</v>
      </c>
      <c r="AH2370" t="s">
        <v>4366</v>
      </c>
      <c r="AI2370" t="b">
        <v>0</v>
      </c>
      <c r="AJ2370" t="s">
        <v>462</v>
      </c>
      <c r="AK2370" t="b">
        <v>0</v>
      </c>
      <c r="AL2370" s="1"/>
      <c r="AM2370" t="s">
        <v>272</v>
      </c>
      <c r="AN2370" s="2">
        <v>44322.771886574075</v>
      </c>
      <c r="AP2370" s="2">
        <v>44322.771886574075</v>
      </c>
      <c r="AQ2370" s="1"/>
      <c r="AS2370" t="b">
        <v>0</v>
      </c>
      <c r="AV2370" t="s">
        <v>248</v>
      </c>
      <c r="BB2370" t="s">
        <v>6591</v>
      </c>
      <c r="BD2370" t="b">
        <v>0</v>
      </c>
      <c r="BH2370" t="s">
        <v>272</v>
      </c>
      <c r="BI2370" t="s">
        <v>1072</v>
      </c>
      <c r="BL2370" t="s">
        <v>6590</v>
      </c>
      <c r="BM2370" t="s">
        <v>202</v>
      </c>
      <c r="BN2370" t="s">
        <v>203</v>
      </c>
      <c r="BQ2370" t="s">
        <v>204</v>
      </c>
      <c r="BR2370" t="b">
        <v>0</v>
      </c>
      <c r="BT2370" t="b">
        <v>0</v>
      </c>
      <c r="BW2370" t="s">
        <v>97</v>
      </c>
      <c r="BX2370" t="b">
        <v>0</v>
      </c>
      <c r="BY2370" s="2">
        <v>44376.857581018521</v>
      </c>
      <c r="BZ2370" t="s">
        <v>314</v>
      </c>
      <c r="CB2370" t="b">
        <v>0</v>
      </c>
      <c r="CC2370" t="b">
        <v>0</v>
      </c>
      <c r="CF2370">
        <v>23983.75</v>
      </c>
      <c r="CH2370">
        <v>0</v>
      </c>
      <c r="CI2370">
        <v>0</v>
      </c>
      <c r="CJ2370">
        <v>0</v>
      </c>
      <c r="CK2370">
        <f>YEAR(tbl_Opportunity[[#This Row],[Close Date]])</f>
        <v>2021</v>
      </c>
    </row>
    <row r="2371" spans="1:89">
      <c r="A2371" t="s">
        <v>6592</v>
      </c>
      <c r="B2371" t="b">
        <v>0</v>
      </c>
      <c r="D2371" t="b">
        <v>0</v>
      </c>
      <c r="H2371" s="1">
        <v>44012</v>
      </c>
      <c r="I2371" t="b">
        <v>1</v>
      </c>
      <c r="J2371" t="s">
        <v>111</v>
      </c>
      <c r="O2371" t="s">
        <v>272</v>
      </c>
      <c r="P2371" t="b">
        <v>0</v>
      </c>
      <c r="Q2371" s="2">
        <v>43525.646990740737</v>
      </c>
      <c r="R2371" s="1"/>
      <c r="S2371" t="b">
        <v>0</v>
      </c>
      <c r="U2371" s="1"/>
      <c r="V2371" t="b">
        <v>0</v>
      </c>
      <c r="W2371" s="1">
        <v>43862</v>
      </c>
      <c r="X2371">
        <v>2</v>
      </c>
      <c r="Y2371">
        <v>2020</v>
      </c>
      <c r="Z2371" t="s">
        <v>90</v>
      </c>
      <c r="AA2371" t="s">
        <v>90</v>
      </c>
      <c r="AB2371" t="b">
        <v>0</v>
      </c>
      <c r="AC2371" t="b">
        <v>0</v>
      </c>
      <c r="AE2371" t="b">
        <v>1</v>
      </c>
      <c r="AF2371" t="b">
        <v>0</v>
      </c>
      <c r="AG2371" t="b">
        <v>0</v>
      </c>
      <c r="AH2371" t="s">
        <v>4366</v>
      </c>
      <c r="AI2371" t="b">
        <v>0</v>
      </c>
      <c r="AJ2371" t="s">
        <v>211</v>
      </c>
      <c r="AK2371" t="b">
        <v>0</v>
      </c>
      <c r="AL2371" s="1">
        <v>43846</v>
      </c>
      <c r="AM2371" t="s">
        <v>162</v>
      </c>
      <c r="AN2371" s="2">
        <v>44297.83829861111</v>
      </c>
      <c r="AP2371" s="2">
        <v>43846.006030092591</v>
      </c>
      <c r="AQ2371" s="1"/>
      <c r="AS2371" t="b">
        <v>0</v>
      </c>
      <c r="AV2371" t="s">
        <v>213</v>
      </c>
      <c r="AY2371" t="s">
        <v>236</v>
      </c>
      <c r="AZ2371" t="s">
        <v>435</v>
      </c>
      <c r="BB2371" t="s">
        <v>6593</v>
      </c>
      <c r="BD2371" t="b">
        <v>0</v>
      </c>
      <c r="BF2371" t="s">
        <v>6594</v>
      </c>
      <c r="BH2371" t="s">
        <v>260</v>
      </c>
      <c r="BI2371" t="s">
        <v>200</v>
      </c>
      <c r="BJ2371" t="s">
        <v>216</v>
      </c>
      <c r="BL2371" t="s">
        <v>6595</v>
      </c>
      <c r="BM2371" t="s">
        <v>202</v>
      </c>
      <c r="BN2371" t="s">
        <v>203</v>
      </c>
      <c r="BQ2371" t="s">
        <v>204</v>
      </c>
      <c r="BR2371" t="b">
        <v>0</v>
      </c>
      <c r="BT2371" t="b">
        <v>0</v>
      </c>
      <c r="BW2371" t="s">
        <v>97</v>
      </c>
      <c r="BX2371" t="b">
        <v>0</v>
      </c>
      <c r="BY2371" s="2">
        <v>44376.857569444444</v>
      </c>
      <c r="CB2371" t="b">
        <v>0</v>
      </c>
      <c r="CC2371" t="b">
        <v>0</v>
      </c>
      <c r="CF2371">
        <v>70950</v>
      </c>
      <c r="CH2371">
        <v>0</v>
      </c>
      <c r="CI2371">
        <v>0</v>
      </c>
      <c r="CJ2371">
        <v>0</v>
      </c>
      <c r="CK2371">
        <f>YEAR(tbl_Opportunity[[#This Row],[Close Date]])</f>
        <v>2020</v>
      </c>
    </row>
    <row r="2372" spans="1:89">
      <c r="A2372" t="s">
        <v>6596</v>
      </c>
      <c r="B2372" t="b">
        <v>0</v>
      </c>
      <c r="D2372" t="b">
        <v>0</v>
      </c>
      <c r="H2372" s="1">
        <v>44012</v>
      </c>
      <c r="I2372" t="b">
        <v>1</v>
      </c>
      <c r="J2372" t="s">
        <v>111</v>
      </c>
      <c r="L2372" t="s">
        <v>6597</v>
      </c>
      <c r="O2372" t="s">
        <v>272</v>
      </c>
      <c r="P2372" t="b">
        <v>0</v>
      </c>
      <c r="Q2372" s="2">
        <v>43851.742777777778</v>
      </c>
      <c r="R2372" s="1"/>
      <c r="S2372" t="b">
        <v>0</v>
      </c>
      <c r="U2372" s="1"/>
      <c r="V2372" t="b">
        <v>0</v>
      </c>
      <c r="W2372" s="1">
        <v>43862</v>
      </c>
      <c r="X2372">
        <v>2</v>
      </c>
      <c r="Y2372">
        <v>2020</v>
      </c>
      <c r="Z2372" t="s">
        <v>90</v>
      </c>
      <c r="AA2372" t="s">
        <v>90</v>
      </c>
      <c r="AB2372" t="b">
        <v>0</v>
      </c>
      <c r="AC2372" t="b">
        <v>0</v>
      </c>
      <c r="AE2372" t="b">
        <v>1</v>
      </c>
      <c r="AF2372" t="b">
        <v>0</v>
      </c>
      <c r="AG2372" t="b">
        <v>0</v>
      </c>
      <c r="AH2372" t="s">
        <v>3190</v>
      </c>
      <c r="AI2372" t="b">
        <v>0</v>
      </c>
      <c r="AJ2372" t="s">
        <v>211</v>
      </c>
      <c r="AK2372" t="b">
        <v>0</v>
      </c>
      <c r="AL2372" s="1">
        <v>43957</v>
      </c>
      <c r="AM2372" t="s">
        <v>162</v>
      </c>
      <c r="AN2372" s="2">
        <v>44297.83829861111</v>
      </c>
      <c r="AP2372" s="2">
        <v>43864.740671296298</v>
      </c>
      <c r="AQ2372" s="1"/>
      <c r="AS2372" t="b">
        <v>0</v>
      </c>
      <c r="AV2372" t="s">
        <v>213</v>
      </c>
      <c r="AY2372" t="s">
        <v>236</v>
      </c>
      <c r="AZ2372" t="s">
        <v>2814</v>
      </c>
      <c r="BB2372" t="s">
        <v>6598</v>
      </c>
      <c r="BD2372" t="b">
        <v>0</v>
      </c>
      <c r="BF2372" t="s">
        <v>4683</v>
      </c>
      <c r="BH2372" t="s">
        <v>406</v>
      </c>
      <c r="BI2372" t="s">
        <v>549</v>
      </c>
      <c r="BL2372" t="s">
        <v>6597</v>
      </c>
      <c r="BM2372" t="s">
        <v>202</v>
      </c>
      <c r="BN2372" t="s">
        <v>203</v>
      </c>
      <c r="BQ2372" t="s">
        <v>204</v>
      </c>
      <c r="BR2372" t="b">
        <v>0</v>
      </c>
      <c r="BT2372" t="b">
        <v>0</v>
      </c>
      <c r="BW2372" t="s">
        <v>97</v>
      </c>
      <c r="BX2372" t="b">
        <v>0</v>
      </c>
      <c r="BY2372" s="2">
        <v>44376.857581018521</v>
      </c>
      <c r="CB2372" t="b">
        <v>0</v>
      </c>
      <c r="CC2372" t="b">
        <v>0</v>
      </c>
      <c r="CF2372">
        <v>83140</v>
      </c>
      <c r="CH2372">
        <v>0</v>
      </c>
      <c r="CI2372">
        <v>0</v>
      </c>
      <c r="CJ2372">
        <v>0</v>
      </c>
      <c r="CK2372">
        <f>YEAR(tbl_Opportunity[[#This Row],[Close Date]])</f>
        <v>2020</v>
      </c>
    </row>
    <row r="2373" spans="1:89">
      <c r="A2373" t="s">
        <v>613</v>
      </c>
      <c r="B2373" t="b">
        <v>0</v>
      </c>
      <c r="D2373" t="b">
        <v>0</v>
      </c>
      <c r="H2373" s="1">
        <v>44012</v>
      </c>
      <c r="I2373" t="b">
        <v>1</v>
      </c>
      <c r="J2373" t="s">
        <v>140</v>
      </c>
      <c r="L2373" t="s">
        <v>6599</v>
      </c>
      <c r="O2373" t="s">
        <v>2137</v>
      </c>
      <c r="P2373" t="b">
        <v>0</v>
      </c>
      <c r="Q2373" s="2">
        <v>43320.784097222226</v>
      </c>
      <c r="R2373" s="1"/>
      <c r="S2373" t="b">
        <v>0</v>
      </c>
      <c r="U2373" s="1"/>
      <c r="V2373" t="b">
        <v>0</v>
      </c>
      <c r="W2373" s="1">
        <v>43862</v>
      </c>
      <c r="X2373">
        <v>2</v>
      </c>
      <c r="Y2373">
        <v>2020</v>
      </c>
      <c r="Z2373" t="s">
        <v>90</v>
      </c>
      <c r="AA2373" t="s">
        <v>90</v>
      </c>
      <c r="AB2373" t="b">
        <v>0</v>
      </c>
      <c r="AC2373" t="b">
        <v>0</v>
      </c>
      <c r="AE2373" t="b">
        <v>1</v>
      </c>
      <c r="AF2373" t="b">
        <v>0</v>
      </c>
      <c r="AG2373" t="b">
        <v>0</v>
      </c>
      <c r="AH2373" t="s">
        <v>4366</v>
      </c>
      <c r="AI2373" t="b">
        <v>0</v>
      </c>
      <c r="AJ2373" t="s">
        <v>574</v>
      </c>
      <c r="AK2373" t="b">
        <v>0</v>
      </c>
      <c r="AL2373" s="1">
        <v>43714</v>
      </c>
      <c r="AM2373" t="s">
        <v>162</v>
      </c>
      <c r="AN2373" s="2">
        <v>44296.959062499998</v>
      </c>
      <c r="AP2373" s="2">
        <v>43745.550150462965</v>
      </c>
      <c r="AQ2373" s="1"/>
      <c r="AS2373" t="b">
        <v>0</v>
      </c>
      <c r="AV2373" t="s">
        <v>105</v>
      </c>
      <c r="AY2373" t="s">
        <v>236</v>
      </c>
      <c r="AZ2373" t="s">
        <v>237</v>
      </c>
      <c r="BB2373" t="s">
        <v>6600</v>
      </c>
      <c r="BD2373" t="b">
        <v>0</v>
      </c>
      <c r="BH2373" t="s">
        <v>215</v>
      </c>
      <c r="BI2373" t="s">
        <v>200</v>
      </c>
      <c r="BJ2373" t="s">
        <v>196</v>
      </c>
      <c r="BL2373" t="s">
        <v>6599</v>
      </c>
      <c r="BM2373" t="s">
        <v>202</v>
      </c>
      <c r="BN2373" t="s">
        <v>203</v>
      </c>
      <c r="BQ2373" t="s">
        <v>204</v>
      </c>
      <c r="BR2373" t="b">
        <v>0</v>
      </c>
      <c r="BT2373" t="b">
        <v>0</v>
      </c>
      <c r="BW2373" t="s">
        <v>97</v>
      </c>
      <c r="BX2373" t="b">
        <v>0</v>
      </c>
      <c r="BY2373" s="2">
        <v>44376.857569444444</v>
      </c>
      <c r="BZ2373" t="s">
        <v>217</v>
      </c>
      <c r="CB2373" t="b">
        <v>0</v>
      </c>
      <c r="CC2373" t="b">
        <v>0</v>
      </c>
      <c r="CF2373">
        <v>66905</v>
      </c>
      <c r="CH2373">
        <v>0</v>
      </c>
      <c r="CI2373">
        <v>0</v>
      </c>
      <c r="CJ2373">
        <v>0</v>
      </c>
      <c r="CK2373">
        <f>YEAR(tbl_Opportunity[[#This Row],[Close Date]])</f>
        <v>2020</v>
      </c>
    </row>
    <row r="2374" spans="1:89">
      <c r="A2374" t="s">
        <v>1789</v>
      </c>
      <c r="B2374" t="b">
        <v>0</v>
      </c>
      <c r="D2374" t="b">
        <v>0</v>
      </c>
      <c r="E2374" t="s">
        <v>5943</v>
      </c>
      <c r="H2374" s="1">
        <v>43994</v>
      </c>
      <c r="I2374" t="b">
        <v>1</v>
      </c>
      <c r="J2374" t="s">
        <v>111</v>
      </c>
      <c r="L2374" t="s">
        <v>5944</v>
      </c>
      <c r="O2374" t="s">
        <v>272</v>
      </c>
      <c r="P2374" t="b">
        <v>0</v>
      </c>
      <c r="Q2374" s="2">
        <v>43879.573125000003</v>
      </c>
      <c r="R2374" s="1"/>
      <c r="S2374" t="b">
        <v>0</v>
      </c>
      <c r="U2374" s="1"/>
      <c r="V2374" t="b">
        <v>0</v>
      </c>
      <c r="W2374" s="1">
        <v>43862</v>
      </c>
      <c r="X2374">
        <v>2</v>
      </c>
      <c r="Y2374">
        <v>2020</v>
      </c>
      <c r="Z2374" t="s">
        <v>90</v>
      </c>
      <c r="AA2374" t="s">
        <v>90</v>
      </c>
      <c r="AB2374" t="b">
        <v>0</v>
      </c>
      <c r="AC2374" t="b">
        <v>0</v>
      </c>
      <c r="AE2374" t="b">
        <v>1</v>
      </c>
      <c r="AF2374" t="b">
        <v>0</v>
      </c>
      <c r="AG2374" t="b">
        <v>0</v>
      </c>
      <c r="AI2374" t="b">
        <v>0</v>
      </c>
      <c r="AK2374" t="b">
        <v>0</v>
      </c>
      <c r="AL2374" s="1">
        <v>43971</v>
      </c>
      <c r="AM2374" t="s">
        <v>162</v>
      </c>
      <c r="AN2374" s="2">
        <v>44297.836898148147</v>
      </c>
      <c r="AP2374" s="2">
        <v>43994.76939814815</v>
      </c>
      <c r="AQ2374" s="1"/>
      <c r="AS2374" t="b">
        <v>0</v>
      </c>
      <c r="AV2374" t="s">
        <v>248</v>
      </c>
      <c r="AY2374" t="s">
        <v>236</v>
      </c>
      <c r="BB2374" t="s">
        <v>6601</v>
      </c>
      <c r="BD2374" t="b">
        <v>0</v>
      </c>
      <c r="BH2374" t="s">
        <v>272</v>
      </c>
      <c r="BI2374" t="s">
        <v>1668</v>
      </c>
      <c r="BL2374" t="s">
        <v>5944</v>
      </c>
      <c r="BM2374" t="s">
        <v>225</v>
      </c>
      <c r="BN2374" t="s">
        <v>203</v>
      </c>
      <c r="BQ2374" t="s">
        <v>204</v>
      </c>
      <c r="BR2374" t="b">
        <v>0</v>
      </c>
      <c r="BT2374" t="b">
        <v>0</v>
      </c>
      <c r="BW2374" t="s">
        <v>97</v>
      </c>
      <c r="BX2374" t="b">
        <v>0</v>
      </c>
      <c r="BY2374" s="2">
        <v>44376.857581018521</v>
      </c>
      <c r="BZ2374" t="s">
        <v>1792</v>
      </c>
      <c r="CB2374" t="b">
        <v>0</v>
      </c>
      <c r="CC2374" t="b">
        <v>0</v>
      </c>
      <c r="CF2374">
        <v>7500</v>
      </c>
      <c r="CH2374">
        <v>0</v>
      </c>
      <c r="CI2374">
        <v>0</v>
      </c>
      <c r="CJ2374">
        <v>0</v>
      </c>
      <c r="CK2374">
        <f>YEAR(tbl_Opportunity[[#This Row],[Close Date]])</f>
        <v>2020</v>
      </c>
    </row>
    <row r="2375" spans="1:89">
      <c r="A2375" t="s">
        <v>6442</v>
      </c>
      <c r="B2375" t="b">
        <v>0</v>
      </c>
      <c r="D2375" t="b">
        <v>0</v>
      </c>
      <c r="H2375" s="1">
        <v>44377</v>
      </c>
      <c r="I2375" t="b">
        <v>1</v>
      </c>
      <c r="J2375" t="s">
        <v>193</v>
      </c>
      <c r="L2375" t="s">
        <v>6602</v>
      </c>
      <c r="M2375" t="s">
        <v>6603</v>
      </c>
      <c r="N2375" t="s">
        <v>345</v>
      </c>
      <c r="O2375" t="s">
        <v>2137</v>
      </c>
      <c r="P2375" t="b">
        <v>0</v>
      </c>
      <c r="Q2375" s="2">
        <v>43112.666631944441</v>
      </c>
      <c r="R2375" s="1"/>
      <c r="S2375" t="b">
        <v>0</v>
      </c>
      <c r="U2375" s="1"/>
      <c r="V2375" t="b">
        <v>0</v>
      </c>
      <c r="W2375" s="1">
        <v>44228</v>
      </c>
      <c r="X2375">
        <v>2</v>
      </c>
      <c r="Y2375">
        <v>2021</v>
      </c>
      <c r="Z2375" t="s">
        <v>90</v>
      </c>
      <c r="AA2375" t="s">
        <v>90</v>
      </c>
      <c r="AB2375" t="b">
        <v>0</v>
      </c>
      <c r="AC2375" t="b">
        <v>0</v>
      </c>
      <c r="AE2375" t="b">
        <v>1</v>
      </c>
      <c r="AF2375" t="b">
        <v>0</v>
      </c>
      <c r="AG2375" t="b">
        <v>0</v>
      </c>
      <c r="AH2375" t="s">
        <v>5147</v>
      </c>
      <c r="AI2375" t="b">
        <v>0</v>
      </c>
      <c r="AJ2375" t="s">
        <v>195</v>
      </c>
      <c r="AK2375" t="b">
        <v>0</v>
      </c>
      <c r="AL2375" s="1">
        <v>44173</v>
      </c>
      <c r="AM2375" t="s">
        <v>162</v>
      </c>
      <c r="AN2375" s="2">
        <v>44297.837673611109</v>
      </c>
      <c r="AP2375" s="2">
        <v>44229.823634259257</v>
      </c>
      <c r="AQ2375" s="1"/>
      <c r="AS2375" t="b">
        <v>0</v>
      </c>
      <c r="AU2375" t="s">
        <v>247</v>
      </c>
      <c r="AV2375" t="s">
        <v>213</v>
      </c>
      <c r="BB2375" t="s">
        <v>6604</v>
      </c>
      <c r="BD2375" t="b">
        <v>0</v>
      </c>
      <c r="BH2375" t="s">
        <v>375</v>
      </c>
      <c r="BI2375" t="s">
        <v>200</v>
      </c>
      <c r="BJ2375" t="s">
        <v>216</v>
      </c>
      <c r="BL2375" t="s">
        <v>6602</v>
      </c>
      <c r="BM2375" t="s">
        <v>202</v>
      </c>
      <c r="BN2375" t="s">
        <v>203</v>
      </c>
      <c r="BQ2375" t="s">
        <v>204</v>
      </c>
      <c r="BR2375" t="b">
        <v>0</v>
      </c>
      <c r="BT2375" t="b">
        <v>0</v>
      </c>
      <c r="BW2375" t="s">
        <v>97</v>
      </c>
      <c r="BX2375" t="b">
        <v>0</v>
      </c>
      <c r="BY2375" s="2">
        <v>44376.857569444444</v>
      </c>
      <c r="BZ2375" t="s">
        <v>377</v>
      </c>
      <c r="CB2375" t="b">
        <v>0</v>
      </c>
      <c r="CC2375" t="b">
        <v>0</v>
      </c>
      <c r="CF2375">
        <v>72600</v>
      </c>
      <c r="CH2375">
        <v>0</v>
      </c>
      <c r="CI2375">
        <v>0</v>
      </c>
      <c r="CJ2375">
        <v>0</v>
      </c>
      <c r="CK2375">
        <f>YEAR(tbl_Opportunity[[#This Row],[Close Date]])</f>
        <v>2021</v>
      </c>
    </row>
    <row r="2376" spans="1:89">
      <c r="A2376" t="s">
        <v>6592</v>
      </c>
      <c r="B2376" t="b">
        <v>0</v>
      </c>
      <c r="D2376" t="b">
        <v>0</v>
      </c>
      <c r="H2376" s="1">
        <v>44012</v>
      </c>
      <c r="I2376" t="b">
        <v>1</v>
      </c>
      <c r="J2376" t="s">
        <v>111</v>
      </c>
      <c r="L2376" t="s">
        <v>6605</v>
      </c>
      <c r="M2376" t="s">
        <v>6606</v>
      </c>
      <c r="N2376" t="s">
        <v>345</v>
      </c>
      <c r="O2376" t="s">
        <v>260</v>
      </c>
      <c r="P2376" t="b">
        <v>0</v>
      </c>
      <c r="Q2376" s="2">
        <v>43881.982858796298</v>
      </c>
      <c r="R2376" s="1"/>
      <c r="S2376" t="b">
        <v>0</v>
      </c>
      <c r="U2376" s="1"/>
      <c r="V2376" t="b">
        <v>0</v>
      </c>
      <c r="W2376" s="1">
        <v>43862</v>
      </c>
      <c r="X2376">
        <v>2</v>
      </c>
      <c r="Y2376">
        <v>2020</v>
      </c>
      <c r="Z2376" t="s">
        <v>90</v>
      </c>
      <c r="AA2376" t="s">
        <v>90</v>
      </c>
      <c r="AB2376" t="b">
        <v>0</v>
      </c>
      <c r="AC2376" t="b">
        <v>0</v>
      </c>
      <c r="AE2376" t="b">
        <v>1</v>
      </c>
      <c r="AF2376" t="b">
        <v>0</v>
      </c>
      <c r="AG2376" t="b">
        <v>0</v>
      </c>
      <c r="AH2376" t="s">
        <v>4366</v>
      </c>
      <c r="AI2376" t="b">
        <v>0</v>
      </c>
      <c r="AJ2376" t="s">
        <v>462</v>
      </c>
      <c r="AK2376" t="b">
        <v>0</v>
      </c>
      <c r="AL2376" s="1">
        <v>43945</v>
      </c>
      <c r="AM2376" t="s">
        <v>162</v>
      </c>
      <c r="AN2376" s="2">
        <v>44296.959062499998</v>
      </c>
      <c r="AP2376" s="2">
        <v>43969.556006944447</v>
      </c>
      <c r="AQ2376" s="1"/>
      <c r="AS2376" t="b">
        <v>0</v>
      </c>
      <c r="AV2376" t="s">
        <v>248</v>
      </c>
      <c r="AY2376" t="s">
        <v>236</v>
      </c>
      <c r="AZ2376" t="s">
        <v>2814</v>
      </c>
      <c r="BB2376" t="s">
        <v>6607</v>
      </c>
      <c r="BD2376" t="b">
        <v>0</v>
      </c>
      <c r="BF2376" t="s">
        <v>6608</v>
      </c>
      <c r="BH2376" t="s">
        <v>314</v>
      </c>
      <c r="BI2376" t="s">
        <v>1668</v>
      </c>
      <c r="BJ2376" t="s">
        <v>216</v>
      </c>
      <c r="BL2376" t="s">
        <v>6605</v>
      </c>
      <c r="BM2376" t="s">
        <v>202</v>
      </c>
      <c r="BN2376" t="s">
        <v>203</v>
      </c>
      <c r="BQ2376" t="s">
        <v>204</v>
      </c>
      <c r="BR2376" t="b">
        <v>0</v>
      </c>
      <c r="BT2376" t="b">
        <v>0</v>
      </c>
      <c r="BW2376" t="s">
        <v>97</v>
      </c>
      <c r="BX2376" t="b">
        <v>0</v>
      </c>
      <c r="BY2376" s="2">
        <v>44376.857581018521</v>
      </c>
      <c r="CB2376" t="b">
        <v>0</v>
      </c>
      <c r="CC2376" t="b">
        <v>0</v>
      </c>
      <c r="CF2376">
        <v>101214</v>
      </c>
      <c r="CH2376">
        <v>0</v>
      </c>
      <c r="CI2376">
        <v>0</v>
      </c>
      <c r="CJ2376">
        <v>0</v>
      </c>
      <c r="CK2376">
        <f>YEAR(tbl_Opportunity[[#This Row],[Close Date]])</f>
        <v>2020</v>
      </c>
    </row>
    <row r="2377" spans="1:89">
      <c r="A2377" t="s">
        <v>2235</v>
      </c>
      <c r="B2377" t="b">
        <v>0</v>
      </c>
      <c r="D2377" t="b">
        <v>0</v>
      </c>
      <c r="H2377" s="1">
        <v>44377</v>
      </c>
      <c r="I2377" t="b">
        <v>1</v>
      </c>
      <c r="J2377" t="s">
        <v>193</v>
      </c>
      <c r="L2377" t="s">
        <v>6609</v>
      </c>
      <c r="N2377" t="s">
        <v>372</v>
      </c>
      <c r="O2377" t="s">
        <v>215</v>
      </c>
      <c r="P2377" t="b">
        <v>0</v>
      </c>
      <c r="Q2377" s="2">
        <v>43221.762754629628</v>
      </c>
      <c r="R2377" s="1"/>
      <c r="S2377" t="b">
        <v>0</v>
      </c>
      <c r="U2377" s="1"/>
      <c r="V2377" t="b">
        <v>0</v>
      </c>
      <c r="W2377" s="1">
        <v>44228</v>
      </c>
      <c r="X2377">
        <v>2</v>
      </c>
      <c r="Y2377">
        <v>2021</v>
      </c>
      <c r="Z2377" t="s">
        <v>90</v>
      </c>
      <c r="AA2377" t="s">
        <v>90</v>
      </c>
      <c r="AB2377" t="b">
        <v>0</v>
      </c>
      <c r="AC2377" t="b">
        <v>0</v>
      </c>
      <c r="AE2377" t="b">
        <v>1</v>
      </c>
      <c r="AF2377" t="b">
        <v>0</v>
      </c>
      <c r="AG2377" t="b">
        <v>0</v>
      </c>
      <c r="AH2377" t="s">
        <v>5147</v>
      </c>
      <c r="AI2377" t="b">
        <v>0</v>
      </c>
      <c r="AJ2377" t="s">
        <v>195</v>
      </c>
      <c r="AK2377" t="b">
        <v>0</v>
      </c>
      <c r="AL2377" s="1">
        <v>44174</v>
      </c>
      <c r="AM2377" t="s">
        <v>162</v>
      </c>
      <c r="AN2377" s="2">
        <v>44296.959062499998</v>
      </c>
      <c r="AP2377" s="2">
        <v>44181.631284722222</v>
      </c>
      <c r="AQ2377" s="1"/>
      <c r="AS2377" t="b">
        <v>0</v>
      </c>
      <c r="AV2377" t="s">
        <v>248</v>
      </c>
      <c r="BB2377" t="s">
        <v>6610</v>
      </c>
      <c r="BD2377" t="b">
        <v>0</v>
      </c>
      <c r="BG2377" t="s">
        <v>6611</v>
      </c>
      <c r="BH2377" t="s">
        <v>375</v>
      </c>
      <c r="BI2377" t="s">
        <v>200</v>
      </c>
      <c r="BJ2377" t="s">
        <v>250</v>
      </c>
      <c r="BL2377" t="s">
        <v>6609</v>
      </c>
      <c r="BM2377" t="s">
        <v>202</v>
      </c>
      <c r="BN2377" t="s">
        <v>203</v>
      </c>
      <c r="BQ2377" t="s">
        <v>204</v>
      </c>
      <c r="BR2377" t="b">
        <v>0</v>
      </c>
      <c r="BT2377" t="b">
        <v>0</v>
      </c>
      <c r="BW2377" t="s">
        <v>97</v>
      </c>
      <c r="BX2377" t="b">
        <v>0</v>
      </c>
      <c r="BY2377" s="2">
        <v>44376.857569444444</v>
      </c>
      <c r="BZ2377" t="s">
        <v>377</v>
      </c>
      <c r="CB2377" t="b">
        <v>0</v>
      </c>
      <c r="CC2377" t="b">
        <v>0</v>
      </c>
      <c r="CF2377">
        <v>39950</v>
      </c>
      <c r="CH2377">
        <v>0</v>
      </c>
      <c r="CI2377">
        <v>0</v>
      </c>
      <c r="CJ2377">
        <v>0</v>
      </c>
      <c r="CK2377">
        <f>YEAR(tbl_Opportunity[[#This Row],[Close Date]])</f>
        <v>2021</v>
      </c>
    </row>
    <row r="2378" spans="1:89">
      <c r="A2378" t="s">
        <v>6612</v>
      </c>
      <c r="B2378" t="b">
        <v>0</v>
      </c>
      <c r="D2378" t="b">
        <v>0</v>
      </c>
      <c r="H2378" s="1">
        <v>44377</v>
      </c>
      <c r="I2378" t="b">
        <v>1</v>
      </c>
      <c r="J2378" t="s">
        <v>105</v>
      </c>
      <c r="L2378" t="s">
        <v>6613</v>
      </c>
      <c r="N2378" t="s">
        <v>372</v>
      </c>
      <c r="O2378" t="s">
        <v>199</v>
      </c>
      <c r="P2378" t="b">
        <v>0</v>
      </c>
      <c r="Q2378" s="2">
        <v>43634.746249999997</v>
      </c>
      <c r="R2378" s="1"/>
      <c r="S2378" t="b">
        <v>0</v>
      </c>
      <c r="U2378" s="1"/>
      <c r="V2378" t="b">
        <v>0</v>
      </c>
      <c r="W2378" s="1">
        <v>44228</v>
      </c>
      <c r="X2378">
        <v>2</v>
      </c>
      <c r="Y2378">
        <v>2021</v>
      </c>
      <c r="Z2378" t="s">
        <v>90</v>
      </c>
      <c r="AA2378" t="s">
        <v>90</v>
      </c>
      <c r="AB2378" t="b">
        <v>0</v>
      </c>
      <c r="AC2378" t="b">
        <v>0</v>
      </c>
      <c r="AE2378" t="b">
        <v>1</v>
      </c>
      <c r="AF2378" t="b">
        <v>0</v>
      </c>
      <c r="AG2378" t="b">
        <v>0</v>
      </c>
      <c r="AI2378" t="b">
        <v>0</v>
      </c>
      <c r="AJ2378" t="s">
        <v>2359</v>
      </c>
      <c r="AK2378" t="b">
        <v>0</v>
      </c>
      <c r="AL2378" s="1">
        <v>44238</v>
      </c>
      <c r="AM2378" t="s">
        <v>162</v>
      </c>
      <c r="AN2378" s="2">
        <v>44297.856377314813</v>
      </c>
      <c r="AP2378" s="2">
        <v>44238.919247685182</v>
      </c>
      <c r="AQ2378" s="1"/>
      <c r="AS2378" t="b">
        <v>0</v>
      </c>
      <c r="AV2378" t="s">
        <v>248</v>
      </c>
      <c r="AY2378" t="s">
        <v>2360</v>
      </c>
      <c r="AZ2378" t="s">
        <v>2361</v>
      </c>
      <c r="BB2378" t="s">
        <v>6614</v>
      </c>
      <c r="BD2378" t="b">
        <v>0</v>
      </c>
      <c r="BH2378" t="s">
        <v>375</v>
      </c>
      <c r="BI2378" t="s">
        <v>1243</v>
      </c>
      <c r="BL2378" t="s">
        <v>6613</v>
      </c>
      <c r="BM2378" t="s">
        <v>202</v>
      </c>
      <c r="BN2378" t="s">
        <v>203</v>
      </c>
      <c r="BQ2378" t="s">
        <v>204</v>
      </c>
      <c r="BR2378" t="b">
        <v>0</v>
      </c>
      <c r="BT2378" t="b">
        <v>0</v>
      </c>
      <c r="BW2378" t="s">
        <v>97</v>
      </c>
      <c r="BX2378" t="b">
        <v>0</v>
      </c>
      <c r="BY2378" s="2">
        <v>44376.857569444444</v>
      </c>
      <c r="BZ2378" t="s">
        <v>377</v>
      </c>
      <c r="CB2378" t="b">
        <v>0</v>
      </c>
      <c r="CC2378" t="b">
        <v>0</v>
      </c>
      <c r="CF2378">
        <v>86700</v>
      </c>
      <c r="CH2378">
        <v>0</v>
      </c>
      <c r="CI2378">
        <v>0</v>
      </c>
      <c r="CJ2378">
        <v>0</v>
      </c>
      <c r="CK2378">
        <f>YEAR(tbl_Opportunity[[#This Row],[Close Date]])</f>
        <v>2021</v>
      </c>
    </row>
    <row r="2379" spans="1:89">
      <c r="A2379" t="s">
        <v>598</v>
      </c>
      <c r="B2379" t="b">
        <v>0</v>
      </c>
      <c r="D2379" t="b">
        <v>0</v>
      </c>
      <c r="H2379" s="1">
        <v>44073</v>
      </c>
      <c r="I2379" t="b">
        <v>1</v>
      </c>
      <c r="J2379" t="s">
        <v>111</v>
      </c>
      <c r="L2379" t="s">
        <v>6615</v>
      </c>
      <c r="O2379" t="s">
        <v>272</v>
      </c>
      <c r="P2379" t="b">
        <v>0</v>
      </c>
      <c r="Q2379" s="2">
        <v>44025.738043981481</v>
      </c>
      <c r="R2379" s="1"/>
      <c r="S2379" t="b">
        <v>0</v>
      </c>
      <c r="U2379" s="1"/>
      <c r="V2379" t="b">
        <v>0</v>
      </c>
      <c r="W2379" s="1">
        <v>43891</v>
      </c>
      <c r="X2379">
        <v>3</v>
      </c>
      <c r="Y2379">
        <v>2020</v>
      </c>
      <c r="Z2379" t="s">
        <v>90</v>
      </c>
      <c r="AA2379" t="s">
        <v>90</v>
      </c>
      <c r="AB2379" t="b">
        <v>0</v>
      </c>
      <c r="AC2379" t="b">
        <v>0</v>
      </c>
      <c r="AE2379" t="b">
        <v>1</v>
      </c>
      <c r="AF2379" t="b">
        <v>0</v>
      </c>
      <c r="AG2379" t="b">
        <v>0</v>
      </c>
      <c r="AI2379" t="b">
        <v>0</v>
      </c>
      <c r="AK2379" t="b">
        <v>0</v>
      </c>
      <c r="AL2379" s="1">
        <v>44032</v>
      </c>
      <c r="AM2379" t="s">
        <v>162</v>
      </c>
      <c r="AN2379" s="2">
        <v>44296.959062499998</v>
      </c>
      <c r="AP2379" s="2">
        <v>44032.494525462964</v>
      </c>
      <c r="AQ2379" s="1"/>
      <c r="AS2379" t="b">
        <v>0</v>
      </c>
      <c r="AV2379" t="s">
        <v>248</v>
      </c>
      <c r="BB2379" t="s">
        <v>6616</v>
      </c>
      <c r="BD2379" t="b">
        <v>0</v>
      </c>
      <c r="BH2379" t="s">
        <v>272</v>
      </c>
      <c r="BI2379" t="s">
        <v>1243</v>
      </c>
      <c r="BL2379" t="s">
        <v>6615</v>
      </c>
      <c r="BM2379" t="s">
        <v>291</v>
      </c>
      <c r="BN2379" t="s">
        <v>2414</v>
      </c>
      <c r="BQ2379" t="s">
        <v>204</v>
      </c>
      <c r="BR2379" t="b">
        <v>0</v>
      </c>
      <c r="BT2379" t="b">
        <v>0</v>
      </c>
      <c r="BW2379" t="s">
        <v>97</v>
      </c>
      <c r="BX2379" t="b">
        <v>0</v>
      </c>
      <c r="BY2379" s="2">
        <v>44376.857581018521</v>
      </c>
      <c r="CB2379" t="b">
        <v>0</v>
      </c>
      <c r="CC2379" t="b">
        <v>0</v>
      </c>
      <c r="CF2379">
        <v>12000</v>
      </c>
      <c r="CH2379">
        <v>0</v>
      </c>
      <c r="CI2379">
        <v>0</v>
      </c>
      <c r="CJ2379">
        <v>0</v>
      </c>
      <c r="CK2379">
        <f>YEAR(tbl_Opportunity[[#This Row],[Close Date]])</f>
        <v>2020</v>
      </c>
    </row>
    <row r="2380" spans="1:89">
      <c r="A2380" t="s">
        <v>1220</v>
      </c>
      <c r="B2380" t="b">
        <v>0</v>
      </c>
      <c r="D2380" t="b">
        <v>0</v>
      </c>
      <c r="H2380" s="1">
        <v>44104</v>
      </c>
      <c r="I2380" t="b">
        <v>1</v>
      </c>
      <c r="J2380" t="s">
        <v>111</v>
      </c>
      <c r="L2380" t="s">
        <v>6617</v>
      </c>
      <c r="O2380" t="s">
        <v>272</v>
      </c>
      <c r="P2380" t="b">
        <v>0</v>
      </c>
      <c r="Q2380" s="2">
        <v>43726.637974537036</v>
      </c>
      <c r="R2380" s="1"/>
      <c r="S2380" t="b">
        <v>0</v>
      </c>
      <c r="U2380" s="1"/>
      <c r="V2380" t="b">
        <v>0</v>
      </c>
      <c r="W2380" s="1">
        <v>43891</v>
      </c>
      <c r="X2380">
        <v>3</v>
      </c>
      <c r="Y2380">
        <v>2020</v>
      </c>
      <c r="Z2380" t="s">
        <v>90</v>
      </c>
      <c r="AA2380" t="s">
        <v>90</v>
      </c>
      <c r="AB2380" t="b">
        <v>0</v>
      </c>
      <c r="AC2380" t="b">
        <v>0</v>
      </c>
      <c r="AE2380" t="b">
        <v>1</v>
      </c>
      <c r="AF2380" t="b">
        <v>0</v>
      </c>
      <c r="AG2380" t="b">
        <v>0</v>
      </c>
      <c r="AH2380" t="s">
        <v>4366</v>
      </c>
      <c r="AI2380" t="b">
        <v>0</v>
      </c>
      <c r="AK2380" t="b">
        <v>0</v>
      </c>
      <c r="AL2380" s="1">
        <v>44021</v>
      </c>
      <c r="AM2380" t="s">
        <v>162</v>
      </c>
      <c r="AN2380" s="2">
        <v>44296.959062499998</v>
      </c>
      <c r="AP2380" s="2">
        <v>44032.784722222219</v>
      </c>
      <c r="AQ2380" s="1"/>
      <c r="AS2380" t="b">
        <v>0</v>
      </c>
      <c r="AV2380" t="s">
        <v>176</v>
      </c>
      <c r="BB2380" t="s">
        <v>6618</v>
      </c>
      <c r="BD2380" t="b">
        <v>0</v>
      </c>
      <c r="BH2380" t="s">
        <v>215</v>
      </c>
      <c r="BI2380" t="s">
        <v>1243</v>
      </c>
      <c r="BL2380" t="s">
        <v>6617</v>
      </c>
      <c r="BM2380" t="s">
        <v>202</v>
      </c>
      <c r="BN2380" t="s">
        <v>2414</v>
      </c>
      <c r="BQ2380" t="s">
        <v>204</v>
      </c>
      <c r="BR2380" t="b">
        <v>0</v>
      </c>
      <c r="BT2380" t="b">
        <v>0</v>
      </c>
      <c r="BW2380" t="s">
        <v>97</v>
      </c>
      <c r="BX2380" t="b">
        <v>0</v>
      </c>
      <c r="BY2380" s="2">
        <v>44376.857569444444</v>
      </c>
      <c r="BZ2380" t="s">
        <v>217</v>
      </c>
      <c r="CB2380" t="b">
        <v>0</v>
      </c>
      <c r="CC2380" t="b">
        <v>0</v>
      </c>
      <c r="CF2380">
        <v>136000</v>
      </c>
      <c r="CH2380">
        <v>0</v>
      </c>
      <c r="CI2380">
        <v>0</v>
      </c>
      <c r="CJ2380">
        <v>0</v>
      </c>
      <c r="CK2380">
        <f>YEAR(tbl_Opportunity[[#This Row],[Close Date]])</f>
        <v>2020</v>
      </c>
    </row>
    <row r="2381" spans="1:89">
      <c r="A2381" t="s">
        <v>6354</v>
      </c>
      <c r="B2381" t="b">
        <v>0</v>
      </c>
      <c r="D2381" t="b">
        <v>0</v>
      </c>
      <c r="H2381" s="1">
        <v>44099</v>
      </c>
      <c r="I2381" t="b">
        <v>1</v>
      </c>
      <c r="J2381" t="s">
        <v>193</v>
      </c>
      <c r="O2381" t="s">
        <v>311</v>
      </c>
      <c r="P2381" t="b">
        <v>0</v>
      </c>
      <c r="Q2381" s="2">
        <v>44083.740173611113</v>
      </c>
      <c r="R2381" s="1"/>
      <c r="S2381" t="b">
        <v>0</v>
      </c>
      <c r="U2381" s="1"/>
      <c r="V2381" t="b">
        <v>0</v>
      </c>
      <c r="W2381" s="1">
        <v>43891</v>
      </c>
      <c r="X2381">
        <v>3</v>
      </c>
      <c r="Y2381">
        <v>2020</v>
      </c>
      <c r="Z2381" t="s">
        <v>90</v>
      </c>
      <c r="AA2381" t="s">
        <v>90</v>
      </c>
      <c r="AB2381" t="b">
        <v>0</v>
      </c>
      <c r="AC2381" t="b">
        <v>0</v>
      </c>
      <c r="AE2381" t="b">
        <v>1</v>
      </c>
      <c r="AF2381" t="b">
        <v>0</v>
      </c>
      <c r="AG2381" t="b">
        <v>0</v>
      </c>
      <c r="AH2381" t="s">
        <v>4366</v>
      </c>
      <c r="AI2381" t="b">
        <v>0</v>
      </c>
      <c r="AK2381" t="b">
        <v>0</v>
      </c>
      <c r="AL2381" s="1">
        <v>44083</v>
      </c>
      <c r="AM2381" t="s">
        <v>162</v>
      </c>
      <c r="AN2381" s="2">
        <v>44297.83829861111</v>
      </c>
      <c r="AP2381" s="2">
        <v>44231.5624537037</v>
      </c>
      <c r="AQ2381" s="1"/>
      <c r="AS2381" t="b">
        <v>0</v>
      </c>
      <c r="AV2381" t="s">
        <v>213</v>
      </c>
      <c r="BB2381" t="s">
        <v>6619</v>
      </c>
      <c r="BD2381" t="b">
        <v>0</v>
      </c>
      <c r="BH2381" t="s">
        <v>311</v>
      </c>
      <c r="BI2381" t="s">
        <v>1243</v>
      </c>
      <c r="BL2381" t="s">
        <v>6351</v>
      </c>
      <c r="BM2381" t="s">
        <v>202</v>
      </c>
      <c r="BN2381" t="s">
        <v>2414</v>
      </c>
      <c r="BQ2381" t="s">
        <v>204</v>
      </c>
      <c r="BR2381" t="b">
        <v>0</v>
      </c>
      <c r="BT2381" t="b">
        <v>0</v>
      </c>
      <c r="BW2381" t="s">
        <v>97</v>
      </c>
      <c r="BX2381" t="b">
        <v>0</v>
      </c>
      <c r="BY2381" s="2">
        <v>44376.857581018521</v>
      </c>
      <c r="BZ2381" t="s">
        <v>217</v>
      </c>
      <c r="CB2381" t="b">
        <v>0</v>
      </c>
      <c r="CC2381" t="b">
        <v>0</v>
      </c>
      <c r="CF2381">
        <v>144000</v>
      </c>
      <c r="CH2381">
        <v>0</v>
      </c>
      <c r="CI2381">
        <v>0</v>
      </c>
      <c r="CJ2381">
        <v>0</v>
      </c>
      <c r="CK2381">
        <f>YEAR(tbl_Opportunity[[#This Row],[Close Date]])</f>
        <v>2020</v>
      </c>
    </row>
    <row r="2382" spans="1:89">
      <c r="A2382" t="s">
        <v>6620</v>
      </c>
      <c r="B2382" t="b">
        <v>0</v>
      </c>
      <c r="D2382" t="b">
        <v>0</v>
      </c>
      <c r="H2382" s="1">
        <v>44013</v>
      </c>
      <c r="I2382" t="b">
        <v>1</v>
      </c>
      <c r="J2382" t="s">
        <v>193</v>
      </c>
      <c r="L2382" t="s">
        <v>6621</v>
      </c>
      <c r="O2382" t="s">
        <v>272</v>
      </c>
      <c r="P2382" t="b">
        <v>0</v>
      </c>
      <c r="Q2382" s="2">
        <v>43719.876342592594</v>
      </c>
      <c r="R2382" s="1"/>
      <c r="S2382" t="b">
        <v>0</v>
      </c>
      <c r="U2382" s="1"/>
      <c r="V2382" t="b">
        <v>0</v>
      </c>
      <c r="W2382" s="1">
        <v>43891</v>
      </c>
      <c r="X2382">
        <v>3</v>
      </c>
      <c r="Y2382">
        <v>2020</v>
      </c>
      <c r="Z2382" t="s">
        <v>90</v>
      </c>
      <c r="AA2382" t="s">
        <v>90</v>
      </c>
      <c r="AB2382" t="b">
        <v>0</v>
      </c>
      <c r="AC2382" t="b">
        <v>0</v>
      </c>
      <c r="AE2382" t="b">
        <v>1</v>
      </c>
      <c r="AF2382" t="b">
        <v>0</v>
      </c>
      <c r="AG2382" t="b">
        <v>0</v>
      </c>
      <c r="AI2382" t="b">
        <v>0</v>
      </c>
      <c r="AK2382" t="b">
        <v>0</v>
      </c>
      <c r="AL2382" s="1">
        <v>43909</v>
      </c>
      <c r="AM2382" t="s">
        <v>162</v>
      </c>
      <c r="AN2382" s="2">
        <v>44297.8278587963</v>
      </c>
      <c r="AP2382" s="2">
        <v>43969.84814814815</v>
      </c>
      <c r="AQ2382" s="1"/>
      <c r="AS2382" t="b">
        <v>0</v>
      </c>
      <c r="AV2382" t="s">
        <v>153</v>
      </c>
      <c r="BB2382" t="s">
        <v>6622</v>
      </c>
      <c r="BD2382" t="b">
        <v>0</v>
      </c>
      <c r="BH2382" t="s">
        <v>215</v>
      </c>
      <c r="BI2382" t="s">
        <v>549</v>
      </c>
      <c r="BL2382" t="s">
        <v>6621</v>
      </c>
      <c r="BM2382" t="s">
        <v>202</v>
      </c>
      <c r="BN2382" t="s">
        <v>2414</v>
      </c>
      <c r="BQ2382" t="s">
        <v>204</v>
      </c>
      <c r="BR2382" t="b">
        <v>0</v>
      </c>
      <c r="BT2382" t="b">
        <v>0</v>
      </c>
      <c r="BW2382" t="s">
        <v>97</v>
      </c>
      <c r="BX2382" t="b">
        <v>0</v>
      </c>
      <c r="BY2382" s="2">
        <v>44376.857569444444</v>
      </c>
      <c r="BZ2382" t="s">
        <v>217</v>
      </c>
      <c r="CB2382" t="b">
        <v>0</v>
      </c>
      <c r="CC2382" t="b">
        <v>0</v>
      </c>
      <c r="CF2382">
        <v>104550</v>
      </c>
      <c r="CH2382">
        <v>0</v>
      </c>
      <c r="CI2382">
        <v>0</v>
      </c>
      <c r="CJ2382">
        <v>0</v>
      </c>
      <c r="CK2382">
        <f>YEAR(tbl_Opportunity[[#This Row],[Close Date]])</f>
        <v>2020</v>
      </c>
    </row>
    <row r="2383" spans="1:89">
      <c r="A2383" t="s">
        <v>601</v>
      </c>
      <c r="B2383" t="b">
        <v>0</v>
      </c>
      <c r="D2383" t="b">
        <v>0</v>
      </c>
      <c r="E2383" t="s">
        <v>4699</v>
      </c>
      <c r="H2383" s="1">
        <v>44104</v>
      </c>
      <c r="I2383" t="b">
        <v>1</v>
      </c>
      <c r="J2383" t="s">
        <v>105</v>
      </c>
      <c r="O2383" t="s">
        <v>215</v>
      </c>
      <c r="P2383" t="b">
        <v>0</v>
      </c>
      <c r="Q2383" s="2">
        <v>43852.677060185182</v>
      </c>
      <c r="R2383" s="1"/>
      <c r="S2383" t="b">
        <v>0</v>
      </c>
      <c r="U2383" s="1"/>
      <c r="V2383" t="b">
        <v>0</v>
      </c>
      <c r="W2383" s="1">
        <v>43891</v>
      </c>
      <c r="X2383">
        <v>3</v>
      </c>
      <c r="Y2383">
        <v>2020</v>
      </c>
      <c r="Z2383" t="s">
        <v>90</v>
      </c>
      <c r="AA2383" t="s">
        <v>90</v>
      </c>
      <c r="AB2383" t="b">
        <v>0</v>
      </c>
      <c r="AC2383" t="b">
        <v>0</v>
      </c>
      <c r="AE2383" t="b">
        <v>1</v>
      </c>
      <c r="AF2383" t="b">
        <v>0</v>
      </c>
      <c r="AG2383" t="b">
        <v>0</v>
      </c>
      <c r="AI2383" t="b">
        <v>0</v>
      </c>
      <c r="AK2383" t="b">
        <v>0</v>
      </c>
      <c r="AL2383" s="1">
        <v>43858</v>
      </c>
      <c r="AM2383" t="s">
        <v>162</v>
      </c>
      <c r="AN2383" s="2">
        <v>44297.856377314813</v>
      </c>
      <c r="AP2383" s="2">
        <v>43969.850682870368</v>
      </c>
      <c r="AQ2383" s="1"/>
      <c r="AS2383" t="b">
        <v>0</v>
      </c>
      <c r="AV2383" t="s">
        <v>176</v>
      </c>
      <c r="AY2383" t="s">
        <v>236</v>
      </c>
      <c r="AZ2383" t="s">
        <v>237</v>
      </c>
      <c r="BB2383" t="s">
        <v>6623</v>
      </c>
      <c r="BD2383" t="b">
        <v>0</v>
      </c>
      <c r="BH2383" t="s">
        <v>215</v>
      </c>
      <c r="BI2383" t="s">
        <v>1243</v>
      </c>
      <c r="BL2383" t="s">
        <v>6468</v>
      </c>
      <c r="BM2383" t="s">
        <v>202</v>
      </c>
      <c r="BN2383" t="s">
        <v>2414</v>
      </c>
      <c r="BQ2383" t="s">
        <v>204</v>
      </c>
      <c r="BR2383" t="b">
        <v>0</v>
      </c>
      <c r="BT2383" t="b">
        <v>0</v>
      </c>
      <c r="BW2383" t="s">
        <v>97</v>
      </c>
      <c r="BX2383" t="b">
        <v>0</v>
      </c>
      <c r="BY2383" s="2">
        <v>44376.857581018521</v>
      </c>
      <c r="BZ2383" t="s">
        <v>217</v>
      </c>
      <c r="CB2383" t="b">
        <v>0</v>
      </c>
      <c r="CC2383" t="b">
        <v>0</v>
      </c>
      <c r="CF2383">
        <v>136000</v>
      </c>
      <c r="CH2383">
        <v>0</v>
      </c>
      <c r="CI2383">
        <v>0</v>
      </c>
      <c r="CJ2383">
        <v>0</v>
      </c>
      <c r="CK2383">
        <f>YEAR(tbl_Opportunity[[#This Row],[Close Date]])</f>
        <v>2020</v>
      </c>
    </row>
    <row r="2384" spans="1:89">
      <c r="A2384" t="s">
        <v>6624</v>
      </c>
      <c r="B2384" t="b">
        <v>0</v>
      </c>
      <c r="D2384" t="b">
        <v>0</v>
      </c>
      <c r="H2384" s="1">
        <v>44073</v>
      </c>
      <c r="I2384" t="b">
        <v>1</v>
      </c>
      <c r="J2384" t="s">
        <v>111</v>
      </c>
      <c r="L2384" t="s">
        <v>6625</v>
      </c>
      <c r="M2384" t="s">
        <v>6626</v>
      </c>
      <c r="N2384" t="s">
        <v>345</v>
      </c>
      <c r="O2384" t="s">
        <v>272</v>
      </c>
      <c r="P2384" t="b">
        <v>0</v>
      </c>
      <c r="Q2384" s="2">
        <v>43871.674756944441</v>
      </c>
      <c r="R2384" s="1"/>
      <c r="S2384" t="b">
        <v>0</v>
      </c>
      <c r="U2384" s="1"/>
      <c r="V2384" t="b">
        <v>0</v>
      </c>
      <c r="W2384" s="1">
        <v>43891</v>
      </c>
      <c r="X2384">
        <v>3</v>
      </c>
      <c r="Y2384">
        <v>2020</v>
      </c>
      <c r="Z2384" t="s">
        <v>90</v>
      </c>
      <c r="AA2384" t="s">
        <v>90</v>
      </c>
      <c r="AB2384" t="b">
        <v>0</v>
      </c>
      <c r="AC2384" t="b">
        <v>0</v>
      </c>
      <c r="AE2384" t="b">
        <v>1</v>
      </c>
      <c r="AF2384" t="b">
        <v>0</v>
      </c>
      <c r="AG2384" t="b">
        <v>0</v>
      </c>
      <c r="AI2384" t="b">
        <v>0</v>
      </c>
      <c r="AK2384" t="b">
        <v>0</v>
      </c>
      <c r="AL2384" s="1">
        <v>44042</v>
      </c>
      <c r="AM2384" t="s">
        <v>162</v>
      </c>
      <c r="AN2384" s="2">
        <v>44296.959062499998</v>
      </c>
      <c r="AP2384" s="2">
        <v>44083.682326388887</v>
      </c>
      <c r="AQ2384" s="1"/>
      <c r="AS2384" t="b">
        <v>0</v>
      </c>
      <c r="AV2384" t="s">
        <v>248</v>
      </c>
      <c r="BB2384" t="s">
        <v>6627</v>
      </c>
      <c r="BD2384" t="b">
        <v>0</v>
      </c>
      <c r="BH2384" t="s">
        <v>215</v>
      </c>
      <c r="BI2384" t="s">
        <v>1243</v>
      </c>
      <c r="BL2384" t="s">
        <v>6625</v>
      </c>
      <c r="BM2384" t="s">
        <v>291</v>
      </c>
      <c r="BN2384" t="s">
        <v>2414</v>
      </c>
      <c r="BQ2384" t="s">
        <v>204</v>
      </c>
      <c r="BR2384" t="b">
        <v>0</v>
      </c>
      <c r="BT2384" t="b">
        <v>0</v>
      </c>
      <c r="BW2384" t="s">
        <v>97</v>
      </c>
      <c r="BX2384" t="b">
        <v>0</v>
      </c>
      <c r="BY2384" s="2">
        <v>44376.857581018521</v>
      </c>
      <c r="BZ2384" t="s">
        <v>217</v>
      </c>
      <c r="CB2384" t="b">
        <v>0</v>
      </c>
      <c r="CC2384" t="b">
        <v>0</v>
      </c>
      <c r="CF2384">
        <v>4000</v>
      </c>
      <c r="CH2384">
        <v>0</v>
      </c>
      <c r="CI2384">
        <v>0</v>
      </c>
      <c r="CJ2384">
        <v>0</v>
      </c>
      <c r="CK2384">
        <f>YEAR(tbl_Opportunity[[#This Row],[Close Date]])</f>
        <v>2020</v>
      </c>
    </row>
    <row r="2385" spans="1:89">
      <c r="A2385" t="s">
        <v>6628</v>
      </c>
      <c r="B2385" t="b">
        <v>0</v>
      </c>
      <c r="D2385" t="b">
        <v>0</v>
      </c>
      <c r="H2385" s="1">
        <v>43738</v>
      </c>
      <c r="I2385" t="b">
        <v>1</v>
      </c>
      <c r="L2385" t="s">
        <v>6629</v>
      </c>
      <c r="O2385" t="s">
        <v>260</v>
      </c>
      <c r="P2385" t="b">
        <v>0</v>
      </c>
      <c r="Q2385" s="2">
        <v>43692.661817129629</v>
      </c>
      <c r="R2385" s="1"/>
      <c r="S2385" t="b">
        <v>0</v>
      </c>
      <c r="U2385" s="1"/>
      <c r="V2385" t="b">
        <v>0</v>
      </c>
      <c r="W2385" s="1">
        <v>43525</v>
      </c>
      <c r="X2385">
        <v>3</v>
      </c>
      <c r="Y2385">
        <v>2019</v>
      </c>
      <c r="Z2385" t="s">
        <v>90</v>
      </c>
      <c r="AA2385" t="s">
        <v>90</v>
      </c>
      <c r="AB2385" t="b">
        <v>0</v>
      </c>
      <c r="AC2385" t="b">
        <v>0</v>
      </c>
      <c r="AE2385" t="b">
        <v>1</v>
      </c>
      <c r="AF2385" t="b">
        <v>0</v>
      </c>
      <c r="AG2385" t="b">
        <v>0</v>
      </c>
      <c r="AI2385" t="b">
        <v>0</v>
      </c>
      <c r="AK2385" t="b">
        <v>0</v>
      </c>
      <c r="AL2385" s="1"/>
      <c r="AM2385" t="s">
        <v>162</v>
      </c>
      <c r="AN2385" s="2">
        <v>44296.963425925926</v>
      </c>
      <c r="AP2385" s="2">
        <v>43692.664409722223</v>
      </c>
      <c r="AQ2385" s="1"/>
      <c r="AS2385" t="b">
        <v>0</v>
      </c>
      <c r="AV2385" t="s">
        <v>248</v>
      </c>
      <c r="BB2385" t="s">
        <v>6630</v>
      </c>
      <c r="BD2385" t="b">
        <v>0</v>
      </c>
      <c r="BH2385" t="s">
        <v>260</v>
      </c>
      <c r="BI2385" t="s">
        <v>549</v>
      </c>
      <c r="BL2385" t="s">
        <v>6629</v>
      </c>
      <c r="BN2385" t="s">
        <v>203</v>
      </c>
      <c r="BQ2385" t="s">
        <v>204</v>
      </c>
      <c r="BR2385" t="b">
        <v>0</v>
      </c>
      <c r="BT2385" t="b">
        <v>0</v>
      </c>
      <c r="BW2385" t="s">
        <v>97</v>
      </c>
      <c r="BX2385" t="b">
        <v>0</v>
      </c>
      <c r="BY2385" s="2">
        <v>44376.857569444444</v>
      </c>
      <c r="CB2385" t="b">
        <v>0</v>
      </c>
      <c r="CC2385" t="b">
        <v>0</v>
      </c>
      <c r="CF2385">
        <v>10045</v>
      </c>
      <c r="CH2385">
        <v>0</v>
      </c>
      <c r="CI2385">
        <v>0</v>
      </c>
      <c r="CJ2385">
        <v>0</v>
      </c>
      <c r="CK2385">
        <f>YEAR(tbl_Opportunity[[#This Row],[Close Date]])</f>
        <v>2019</v>
      </c>
    </row>
    <row r="2386" spans="1:89">
      <c r="A2386" t="s">
        <v>2143</v>
      </c>
      <c r="B2386" t="b">
        <v>0</v>
      </c>
      <c r="D2386" t="b">
        <v>0</v>
      </c>
      <c r="H2386" s="1">
        <v>42978</v>
      </c>
      <c r="I2386" t="b">
        <v>1</v>
      </c>
      <c r="J2386" t="s">
        <v>235</v>
      </c>
      <c r="L2386" t="s">
        <v>2144</v>
      </c>
      <c r="O2386" t="s">
        <v>2137</v>
      </c>
      <c r="P2386" t="b">
        <v>0</v>
      </c>
      <c r="Q2386" s="2">
        <v>42907.554513888892</v>
      </c>
      <c r="R2386" s="1"/>
      <c r="S2386" t="b">
        <v>0</v>
      </c>
      <c r="U2386" s="1"/>
      <c r="V2386" t="b">
        <v>0</v>
      </c>
      <c r="W2386" s="1">
        <v>42795</v>
      </c>
      <c r="X2386">
        <v>3</v>
      </c>
      <c r="Y2386">
        <v>2017</v>
      </c>
      <c r="Z2386" t="s">
        <v>90</v>
      </c>
      <c r="AA2386" t="s">
        <v>90</v>
      </c>
      <c r="AB2386" t="b">
        <v>0</v>
      </c>
      <c r="AC2386" t="b">
        <v>0</v>
      </c>
      <c r="AE2386" t="b">
        <v>1</v>
      </c>
      <c r="AF2386" t="b">
        <v>0</v>
      </c>
      <c r="AG2386" t="b">
        <v>0</v>
      </c>
      <c r="AH2386" t="s">
        <v>3190</v>
      </c>
      <c r="AI2386" t="b">
        <v>0</v>
      </c>
      <c r="AK2386" t="b">
        <v>0</v>
      </c>
      <c r="AL2386" s="1"/>
      <c r="AM2386" t="s">
        <v>162</v>
      </c>
      <c r="AN2386" s="2">
        <v>44297.835520833331</v>
      </c>
      <c r="AP2386" s="2">
        <v>43272.731203703705</v>
      </c>
      <c r="AQ2386" s="1"/>
      <c r="AS2386" t="b">
        <v>0</v>
      </c>
      <c r="AU2386" t="s">
        <v>196</v>
      </c>
      <c r="AV2386" t="s">
        <v>105</v>
      </c>
      <c r="BB2386" t="s">
        <v>6631</v>
      </c>
      <c r="BD2386" t="b">
        <v>0</v>
      </c>
      <c r="BH2386" t="s">
        <v>215</v>
      </c>
      <c r="BI2386" t="s">
        <v>200</v>
      </c>
      <c r="BJ2386" t="s">
        <v>196</v>
      </c>
      <c r="BN2386" t="s">
        <v>203</v>
      </c>
      <c r="BQ2386" t="s">
        <v>204</v>
      </c>
      <c r="BR2386" t="b">
        <v>0</v>
      </c>
      <c r="BT2386" t="b">
        <v>0</v>
      </c>
      <c r="BW2386" t="s">
        <v>97</v>
      </c>
      <c r="BX2386" t="b">
        <v>0</v>
      </c>
      <c r="BY2386" s="2">
        <v>44376.857569444444</v>
      </c>
      <c r="BZ2386" t="s">
        <v>217</v>
      </c>
      <c r="CB2386" t="b">
        <v>0</v>
      </c>
      <c r="CC2386" t="b">
        <v>0</v>
      </c>
      <c r="CF2386">
        <v>4750</v>
      </c>
      <c r="CH2386">
        <v>0</v>
      </c>
      <c r="CI2386">
        <v>0</v>
      </c>
      <c r="CJ2386">
        <v>0</v>
      </c>
      <c r="CK2386">
        <f>YEAR(tbl_Opportunity[[#This Row],[Close Date]])</f>
        <v>2017</v>
      </c>
    </row>
    <row r="2387" spans="1:89">
      <c r="A2387" t="s">
        <v>6632</v>
      </c>
      <c r="B2387" t="b">
        <v>0</v>
      </c>
      <c r="D2387" t="b">
        <v>0</v>
      </c>
      <c r="H2387" s="1">
        <v>43652</v>
      </c>
      <c r="I2387" t="b">
        <v>1</v>
      </c>
      <c r="J2387" t="s">
        <v>193</v>
      </c>
      <c r="L2387" t="s">
        <v>6633</v>
      </c>
      <c r="O2387" t="s">
        <v>272</v>
      </c>
      <c r="P2387" t="b">
        <v>0</v>
      </c>
      <c r="Q2387" s="2">
        <v>43622.612766203703</v>
      </c>
      <c r="R2387" s="1"/>
      <c r="S2387" t="b">
        <v>0</v>
      </c>
      <c r="U2387" s="1"/>
      <c r="V2387" t="b">
        <v>0</v>
      </c>
      <c r="W2387" s="1">
        <v>43525</v>
      </c>
      <c r="X2387">
        <v>3</v>
      </c>
      <c r="Y2387">
        <v>2019</v>
      </c>
      <c r="Z2387" t="s">
        <v>90</v>
      </c>
      <c r="AA2387" t="s">
        <v>90</v>
      </c>
      <c r="AB2387" t="b">
        <v>0</v>
      </c>
      <c r="AC2387" t="b">
        <v>0</v>
      </c>
      <c r="AE2387" t="b">
        <v>1</v>
      </c>
      <c r="AF2387" t="b">
        <v>0</v>
      </c>
      <c r="AG2387" t="b">
        <v>0</v>
      </c>
      <c r="AI2387" t="b">
        <v>0</v>
      </c>
      <c r="AK2387" t="b">
        <v>0</v>
      </c>
      <c r="AL2387" s="1"/>
      <c r="AM2387" t="s">
        <v>162</v>
      </c>
      <c r="AN2387" s="2">
        <v>44297.8278587963</v>
      </c>
      <c r="AP2387" s="2">
        <v>43784.811851851853</v>
      </c>
      <c r="AQ2387" s="1"/>
      <c r="AS2387" t="b">
        <v>0</v>
      </c>
      <c r="AV2387" t="s">
        <v>153</v>
      </c>
      <c r="BB2387" t="s">
        <v>6634</v>
      </c>
      <c r="BD2387" t="b">
        <v>0</v>
      </c>
      <c r="BH2387" t="s">
        <v>272</v>
      </c>
      <c r="BI2387" t="s">
        <v>6635</v>
      </c>
      <c r="BL2387" t="s">
        <v>6633</v>
      </c>
      <c r="BM2387" t="s">
        <v>6121</v>
      </c>
      <c r="BN2387" t="s">
        <v>203</v>
      </c>
      <c r="BQ2387" t="s">
        <v>204</v>
      </c>
      <c r="BR2387" t="b">
        <v>0</v>
      </c>
      <c r="BT2387" t="b">
        <v>0</v>
      </c>
      <c r="BW2387" t="s">
        <v>97</v>
      </c>
      <c r="BX2387" t="b">
        <v>0</v>
      </c>
      <c r="BY2387" s="2">
        <v>44376.857569444444</v>
      </c>
      <c r="CB2387" t="b">
        <v>0</v>
      </c>
      <c r="CC2387" t="b">
        <v>0</v>
      </c>
      <c r="CF2387">
        <v>213</v>
      </c>
      <c r="CH2387">
        <v>0</v>
      </c>
      <c r="CI2387">
        <v>0</v>
      </c>
      <c r="CJ2387">
        <v>0</v>
      </c>
      <c r="CK2387">
        <f>YEAR(tbl_Opportunity[[#This Row],[Close Date]])</f>
        <v>2019</v>
      </c>
    </row>
    <row r="2388" spans="1:89">
      <c r="A2388" t="s">
        <v>5753</v>
      </c>
      <c r="B2388" t="b">
        <v>0</v>
      </c>
      <c r="D2388" t="b">
        <v>0</v>
      </c>
      <c r="H2388" s="1">
        <v>43371</v>
      </c>
      <c r="I2388" t="b">
        <v>1</v>
      </c>
      <c r="J2388" t="s">
        <v>105</v>
      </c>
      <c r="L2388" t="s">
        <v>5754</v>
      </c>
      <c r="O2388" t="s">
        <v>272</v>
      </c>
      <c r="P2388" t="b">
        <v>0</v>
      </c>
      <c r="Q2388" s="2">
        <v>43334.610925925925</v>
      </c>
      <c r="R2388" s="1"/>
      <c r="S2388" t="b">
        <v>0</v>
      </c>
      <c r="U2388" s="1"/>
      <c r="V2388" t="b">
        <v>0</v>
      </c>
      <c r="W2388" s="1">
        <v>43160</v>
      </c>
      <c r="X2388">
        <v>3</v>
      </c>
      <c r="Y2388">
        <v>2018</v>
      </c>
      <c r="Z2388" t="s">
        <v>90</v>
      </c>
      <c r="AA2388" t="s">
        <v>90</v>
      </c>
      <c r="AB2388" t="b">
        <v>0</v>
      </c>
      <c r="AC2388" t="b">
        <v>0</v>
      </c>
      <c r="AE2388" t="b">
        <v>1</v>
      </c>
      <c r="AF2388" t="b">
        <v>0</v>
      </c>
      <c r="AG2388" t="b">
        <v>0</v>
      </c>
      <c r="AI2388" t="b">
        <v>0</v>
      </c>
      <c r="AK2388" t="b">
        <v>0</v>
      </c>
      <c r="AL2388" s="1"/>
      <c r="AM2388" t="s">
        <v>162</v>
      </c>
      <c r="AN2388" s="2">
        <v>44297.853321759256</v>
      </c>
      <c r="AP2388" s="2">
        <v>43600.708807870367</v>
      </c>
      <c r="AQ2388" s="1"/>
      <c r="AS2388" t="b">
        <v>0</v>
      </c>
      <c r="AV2388" t="s">
        <v>248</v>
      </c>
      <c r="BB2388" t="s">
        <v>6636</v>
      </c>
      <c r="BD2388" t="b">
        <v>0</v>
      </c>
      <c r="BH2388" t="s">
        <v>272</v>
      </c>
      <c r="BI2388" t="s">
        <v>200</v>
      </c>
      <c r="BL2388" t="s">
        <v>5754</v>
      </c>
      <c r="BM2388" t="s">
        <v>6121</v>
      </c>
      <c r="BN2388" t="s">
        <v>203</v>
      </c>
      <c r="BQ2388" t="s">
        <v>204</v>
      </c>
      <c r="BR2388" t="b">
        <v>0</v>
      </c>
      <c r="BT2388" t="b">
        <v>0</v>
      </c>
      <c r="BW2388" t="s">
        <v>97</v>
      </c>
      <c r="BX2388" t="b">
        <v>0</v>
      </c>
      <c r="BY2388" s="2">
        <v>44376.857569444444</v>
      </c>
      <c r="CB2388" t="b">
        <v>0</v>
      </c>
      <c r="CC2388" t="b">
        <v>0</v>
      </c>
      <c r="CF2388">
        <v>198</v>
      </c>
      <c r="CH2388">
        <v>0</v>
      </c>
      <c r="CI2388">
        <v>0</v>
      </c>
      <c r="CJ2388">
        <v>0</v>
      </c>
      <c r="CK2388">
        <f>YEAR(tbl_Opportunity[[#This Row],[Close Date]])</f>
        <v>2018</v>
      </c>
    </row>
    <row r="2389" spans="1:89">
      <c r="A2389" t="s">
        <v>5706</v>
      </c>
      <c r="B2389" t="b">
        <v>0</v>
      </c>
      <c r="D2389" t="b">
        <v>0</v>
      </c>
      <c r="H2389" s="1">
        <v>43373</v>
      </c>
      <c r="I2389" t="b">
        <v>1</v>
      </c>
      <c r="J2389" t="s">
        <v>111</v>
      </c>
      <c r="O2389" t="s">
        <v>2137</v>
      </c>
      <c r="P2389" t="b">
        <v>0</v>
      </c>
      <c r="Q2389" s="2">
        <v>43133.666597222225</v>
      </c>
      <c r="R2389" s="1"/>
      <c r="S2389" t="b">
        <v>0</v>
      </c>
      <c r="U2389" s="1"/>
      <c r="V2389" t="b">
        <v>0</v>
      </c>
      <c r="W2389" s="1">
        <v>43160</v>
      </c>
      <c r="X2389">
        <v>3</v>
      </c>
      <c r="Y2389">
        <v>2018</v>
      </c>
      <c r="Z2389" t="s">
        <v>90</v>
      </c>
      <c r="AA2389" t="s">
        <v>90</v>
      </c>
      <c r="AB2389" t="b">
        <v>0</v>
      </c>
      <c r="AC2389" t="b">
        <v>0</v>
      </c>
      <c r="AE2389" t="b">
        <v>1</v>
      </c>
      <c r="AF2389" t="b">
        <v>0</v>
      </c>
      <c r="AG2389" t="b">
        <v>0</v>
      </c>
      <c r="AH2389" t="s">
        <v>4366</v>
      </c>
      <c r="AI2389" t="b">
        <v>0</v>
      </c>
      <c r="AK2389" t="b">
        <v>0</v>
      </c>
      <c r="AL2389" s="1"/>
      <c r="AM2389" t="s">
        <v>162</v>
      </c>
      <c r="AN2389" s="2">
        <v>44297.835520833331</v>
      </c>
      <c r="AP2389" s="2">
        <v>43388.167118055557</v>
      </c>
      <c r="AQ2389" s="1"/>
      <c r="AS2389" t="b">
        <v>0</v>
      </c>
      <c r="AU2389" t="s">
        <v>216</v>
      </c>
      <c r="AV2389" t="s">
        <v>105</v>
      </c>
      <c r="BB2389" t="s">
        <v>6637</v>
      </c>
      <c r="BD2389" t="b">
        <v>0</v>
      </c>
      <c r="BH2389" t="s">
        <v>260</v>
      </c>
      <c r="BI2389" t="s">
        <v>200</v>
      </c>
      <c r="BJ2389" t="s">
        <v>216</v>
      </c>
      <c r="BM2389" t="s">
        <v>291</v>
      </c>
      <c r="BN2389" t="s">
        <v>203</v>
      </c>
      <c r="BQ2389" t="s">
        <v>204</v>
      </c>
      <c r="BR2389" t="b">
        <v>0</v>
      </c>
      <c r="BT2389" t="b">
        <v>0</v>
      </c>
      <c r="BW2389" t="s">
        <v>97</v>
      </c>
      <c r="BX2389" t="b">
        <v>0</v>
      </c>
      <c r="BY2389" s="2">
        <v>44376.857569444444</v>
      </c>
      <c r="CB2389" t="b">
        <v>0</v>
      </c>
      <c r="CC2389" t="b">
        <v>0</v>
      </c>
      <c r="CF2389">
        <v>8050</v>
      </c>
      <c r="CH2389">
        <v>0</v>
      </c>
      <c r="CI2389">
        <v>0</v>
      </c>
      <c r="CJ2389">
        <v>0</v>
      </c>
      <c r="CK2389">
        <f>YEAR(tbl_Opportunity[[#This Row],[Close Date]])</f>
        <v>2018</v>
      </c>
    </row>
    <row r="2390" spans="1:89">
      <c r="A2390" t="s">
        <v>6531</v>
      </c>
      <c r="B2390" t="b">
        <v>0</v>
      </c>
      <c r="D2390" t="b">
        <v>0</v>
      </c>
      <c r="H2390" s="1">
        <v>44104</v>
      </c>
      <c r="I2390" t="b">
        <v>1</v>
      </c>
      <c r="J2390" t="s">
        <v>111</v>
      </c>
      <c r="O2390" t="s">
        <v>215</v>
      </c>
      <c r="P2390" t="b">
        <v>0</v>
      </c>
      <c r="Q2390" s="2">
        <v>44036.806747685187</v>
      </c>
      <c r="R2390" s="1"/>
      <c r="S2390" t="b">
        <v>0</v>
      </c>
      <c r="U2390" s="1"/>
      <c r="V2390" t="b">
        <v>0</v>
      </c>
      <c r="W2390" s="1">
        <v>43891</v>
      </c>
      <c r="X2390">
        <v>3</v>
      </c>
      <c r="Y2390">
        <v>2020</v>
      </c>
      <c r="Z2390" t="s">
        <v>90</v>
      </c>
      <c r="AA2390" t="s">
        <v>90</v>
      </c>
      <c r="AB2390" t="b">
        <v>0</v>
      </c>
      <c r="AC2390" t="b">
        <v>0</v>
      </c>
      <c r="AE2390" t="b">
        <v>1</v>
      </c>
      <c r="AF2390" t="b">
        <v>0</v>
      </c>
      <c r="AG2390" t="b">
        <v>0</v>
      </c>
      <c r="AI2390" t="b">
        <v>0</v>
      </c>
      <c r="AK2390" t="b">
        <v>0</v>
      </c>
      <c r="AL2390" s="1"/>
      <c r="AM2390" t="s">
        <v>162</v>
      </c>
      <c r="AN2390" s="2">
        <v>44297.8278587963</v>
      </c>
      <c r="AP2390" s="2">
        <v>44112.616840277777</v>
      </c>
      <c r="AQ2390" s="1"/>
      <c r="AS2390" t="b">
        <v>0</v>
      </c>
      <c r="AV2390" t="s">
        <v>153</v>
      </c>
      <c r="BB2390" t="s">
        <v>6638</v>
      </c>
      <c r="BD2390" t="b">
        <v>0</v>
      </c>
      <c r="BH2390" t="s">
        <v>272</v>
      </c>
      <c r="BI2390" t="s">
        <v>1243</v>
      </c>
      <c r="BL2390" t="s">
        <v>6639</v>
      </c>
      <c r="BM2390" t="s">
        <v>291</v>
      </c>
      <c r="BN2390" t="s">
        <v>203</v>
      </c>
      <c r="BQ2390" t="s">
        <v>204</v>
      </c>
      <c r="BR2390" t="b">
        <v>0</v>
      </c>
      <c r="BT2390" t="b">
        <v>0</v>
      </c>
      <c r="BW2390" t="s">
        <v>97</v>
      </c>
      <c r="BX2390" t="b">
        <v>0</v>
      </c>
      <c r="BY2390" s="2">
        <v>44376.857581018521</v>
      </c>
      <c r="CB2390" t="b">
        <v>0</v>
      </c>
      <c r="CC2390" t="b">
        <v>0</v>
      </c>
      <c r="CF2390">
        <v>22820</v>
      </c>
      <c r="CH2390">
        <v>0</v>
      </c>
      <c r="CI2390">
        <v>0</v>
      </c>
      <c r="CJ2390">
        <v>0</v>
      </c>
      <c r="CK2390">
        <f>YEAR(tbl_Opportunity[[#This Row],[Close Date]])</f>
        <v>2020</v>
      </c>
    </row>
    <row r="2391" spans="1:89">
      <c r="A2391" t="s">
        <v>489</v>
      </c>
      <c r="B2391" t="b">
        <v>0</v>
      </c>
      <c r="D2391" t="b">
        <v>0</v>
      </c>
      <c r="E2391" t="s">
        <v>4372</v>
      </c>
      <c r="H2391" s="1">
        <v>43373</v>
      </c>
      <c r="I2391" t="b">
        <v>1</v>
      </c>
      <c r="J2391" t="s">
        <v>193</v>
      </c>
      <c r="L2391" t="s">
        <v>1048</v>
      </c>
      <c r="O2391" t="s">
        <v>2137</v>
      </c>
      <c r="P2391" t="b">
        <v>0</v>
      </c>
      <c r="Q2391" s="2">
        <v>43110.633703703701</v>
      </c>
      <c r="R2391" s="1"/>
      <c r="S2391" t="b">
        <v>0</v>
      </c>
      <c r="U2391" s="1"/>
      <c r="V2391" t="b">
        <v>0</v>
      </c>
      <c r="W2391" s="1">
        <v>43160</v>
      </c>
      <c r="X2391">
        <v>3</v>
      </c>
      <c r="Y2391">
        <v>2018</v>
      </c>
      <c r="Z2391" t="s">
        <v>90</v>
      </c>
      <c r="AA2391" t="s">
        <v>90</v>
      </c>
      <c r="AB2391" t="b">
        <v>0</v>
      </c>
      <c r="AC2391" t="b">
        <v>0</v>
      </c>
      <c r="AE2391" t="b">
        <v>1</v>
      </c>
      <c r="AF2391" t="b">
        <v>0</v>
      </c>
      <c r="AG2391" t="b">
        <v>0</v>
      </c>
      <c r="AH2391" t="s">
        <v>4366</v>
      </c>
      <c r="AI2391" t="b">
        <v>0</v>
      </c>
      <c r="AK2391" t="b">
        <v>0</v>
      </c>
      <c r="AL2391" s="1"/>
      <c r="AM2391" t="s">
        <v>162</v>
      </c>
      <c r="AN2391" s="2">
        <v>44296.959062499998</v>
      </c>
      <c r="AP2391" s="2">
        <v>43210.644687499997</v>
      </c>
      <c r="AQ2391" s="1"/>
      <c r="AS2391" t="b">
        <v>0</v>
      </c>
      <c r="AV2391" t="s">
        <v>176</v>
      </c>
      <c r="BB2391" t="s">
        <v>6640</v>
      </c>
      <c r="BD2391" t="b">
        <v>0</v>
      </c>
      <c r="BH2391" t="s">
        <v>272</v>
      </c>
      <c r="BI2391" t="s">
        <v>200</v>
      </c>
      <c r="BJ2391" t="s">
        <v>216</v>
      </c>
      <c r="BM2391" t="s">
        <v>291</v>
      </c>
      <c r="BN2391" t="s">
        <v>203</v>
      </c>
      <c r="BQ2391" t="s">
        <v>204</v>
      </c>
      <c r="BR2391" t="b">
        <v>0</v>
      </c>
      <c r="BT2391" t="b">
        <v>0</v>
      </c>
      <c r="BW2391" t="s">
        <v>97</v>
      </c>
      <c r="BX2391" t="b">
        <v>0</v>
      </c>
      <c r="BY2391" s="2">
        <v>44376.857569444444</v>
      </c>
      <c r="CB2391" t="b">
        <v>0</v>
      </c>
      <c r="CC2391" t="b">
        <v>0</v>
      </c>
      <c r="CF2391">
        <v>3150</v>
      </c>
      <c r="CH2391">
        <v>0</v>
      </c>
      <c r="CI2391">
        <v>0</v>
      </c>
      <c r="CJ2391">
        <v>0</v>
      </c>
      <c r="CK2391">
        <f>YEAR(tbl_Opportunity[[#This Row],[Close Date]])</f>
        <v>2018</v>
      </c>
    </row>
    <row r="2392" spans="1:89">
      <c r="A2392" t="s">
        <v>2892</v>
      </c>
      <c r="B2392" t="b">
        <v>0</v>
      </c>
      <c r="D2392" t="b">
        <v>0</v>
      </c>
      <c r="H2392" s="1">
        <v>44104</v>
      </c>
      <c r="I2392" t="b">
        <v>1</v>
      </c>
      <c r="J2392" t="s">
        <v>193</v>
      </c>
      <c r="O2392" t="s">
        <v>215</v>
      </c>
      <c r="P2392" t="b">
        <v>0</v>
      </c>
      <c r="Q2392" s="2">
        <v>43398.578912037039</v>
      </c>
      <c r="R2392" s="1"/>
      <c r="S2392" t="b">
        <v>0</v>
      </c>
      <c r="U2392" s="1"/>
      <c r="V2392" t="b">
        <v>0</v>
      </c>
      <c r="W2392" s="1">
        <v>43891</v>
      </c>
      <c r="X2392">
        <v>3</v>
      </c>
      <c r="Y2392">
        <v>2020</v>
      </c>
      <c r="Z2392" t="s">
        <v>90</v>
      </c>
      <c r="AA2392" t="s">
        <v>90</v>
      </c>
      <c r="AB2392" t="b">
        <v>0</v>
      </c>
      <c r="AC2392" t="b">
        <v>0</v>
      </c>
      <c r="AE2392" t="b">
        <v>1</v>
      </c>
      <c r="AF2392" t="b">
        <v>0</v>
      </c>
      <c r="AG2392" t="b">
        <v>0</v>
      </c>
      <c r="AH2392" t="s">
        <v>4366</v>
      </c>
      <c r="AI2392" t="b">
        <v>0</v>
      </c>
      <c r="AK2392" t="b">
        <v>0</v>
      </c>
      <c r="AL2392" s="1"/>
      <c r="AM2392" t="s">
        <v>162</v>
      </c>
      <c r="AN2392" s="2">
        <v>44297.8278587963</v>
      </c>
      <c r="AP2392" s="2">
        <v>44239.029918981483</v>
      </c>
      <c r="AQ2392" s="1"/>
      <c r="AS2392" t="b">
        <v>0</v>
      </c>
      <c r="AV2392" t="s">
        <v>153</v>
      </c>
      <c r="BB2392" t="s">
        <v>6641</v>
      </c>
      <c r="BD2392" t="b">
        <v>0</v>
      </c>
      <c r="BH2392" t="s">
        <v>272</v>
      </c>
      <c r="BI2392" t="s">
        <v>200</v>
      </c>
      <c r="BJ2392" t="s">
        <v>216</v>
      </c>
      <c r="BL2392" t="s">
        <v>6642</v>
      </c>
      <c r="BM2392" t="s">
        <v>291</v>
      </c>
      <c r="BN2392" t="s">
        <v>203</v>
      </c>
      <c r="BQ2392" t="s">
        <v>204</v>
      </c>
      <c r="BR2392" t="b">
        <v>0</v>
      </c>
      <c r="BT2392" t="b">
        <v>0</v>
      </c>
      <c r="BW2392" t="s">
        <v>97</v>
      </c>
      <c r="BX2392" t="b">
        <v>0</v>
      </c>
      <c r="BY2392" s="2">
        <v>44376.857569444444</v>
      </c>
      <c r="CB2392" t="b">
        <v>0</v>
      </c>
      <c r="CC2392" t="b">
        <v>0</v>
      </c>
      <c r="CF2392">
        <v>4050</v>
      </c>
      <c r="CH2392">
        <v>0</v>
      </c>
      <c r="CI2392">
        <v>0</v>
      </c>
      <c r="CJ2392">
        <v>0</v>
      </c>
      <c r="CK2392">
        <f>YEAR(tbl_Opportunity[[#This Row],[Close Date]])</f>
        <v>2020</v>
      </c>
    </row>
    <row r="2393" spans="1:89">
      <c r="A2393" t="s">
        <v>6545</v>
      </c>
      <c r="B2393" t="b">
        <v>0</v>
      </c>
      <c r="D2393" t="b">
        <v>0</v>
      </c>
      <c r="H2393" s="1">
        <v>43696</v>
      </c>
      <c r="I2393" t="b">
        <v>1</v>
      </c>
      <c r="J2393" t="s">
        <v>193</v>
      </c>
      <c r="L2393" t="s">
        <v>6643</v>
      </c>
      <c r="O2393" t="s">
        <v>215</v>
      </c>
      <c r="P2393" t="b">
        <v>0</v>
      </c>
      <c r="Q2393" s="2">
        <v>43665.704641203702</v>
      </c>
      <c r="R2393" s="1"/>
      <c r="S2393" t="b">
        <v>0</v>
      </c>
      <c r="U2393" s="1"/>
      <c r="V2393" t="b">
        <v>0</v>
      </c>
      <c r="W2393" s="1">
        <v>43525</v>
      </c>
      <c r="X2393">
        <v>3</v>
      </c>
      <c r="Y2393">
        <v>2019</v>
      </c>
      <c r="Z2393" t="s">
        <v>90</v>
      </c>
      <c r="AA2393" t="s">
        <v>90</v>
      </c>
      <c r="AB2393" t="b">
        <v>0</v>
      </c>
      <c r="AC2393" t="b">
        <v>0</v>
      </c>
      <c r="AE2393" t="b">
        <v>1</v>
      </c>
      <c r="AF2393" t="b">
        <v>0</v>
      </c>
      <c r="AG2393" t="b">
        <v>0</v>
      </c>
      <c r="AI2393" t="b">
        <v>0</v>
      </c>
      <c r="AK2393" t="b">
        <v>0</v>
      </c>
      <c r="AL2393" s="1"/>
      <c r="AM2393" t="s">
        <v>162</v>
      </c>
      <c r="AN2393" s="2">
        <v>44296.959062499998</v>
      </c>
      <c r="AP2393" s="2">
        <v>43759.829733796294</v>
      </c>
      <c r="AQ2393" s="1"/>
      <c r="AS2393" t="b">
        <v>0</v>
      </c>
      <c r="AV2393" t="s">
        <v>93</v>
      </c>
      <c r="BB2393" t="s">
        <v>6644</v>
      </c>
      <c r="BD2393" t="b">
        <v>0</v>
      </c>
      <c r="BH2393" t="s">
        <v>215</v>
      </c>
      <c r="BI2393" t="s">
        <v>549</v>
      </c>
      <c r="BL2393" t="s">
        <v>6643</v>
      </c>
      <c r="BM2393" t="s">
        <v>291</v>
      </c>
      <c r="BN2393" t="s">
        <v>203</v>
      </c>
      <c r="BQ2393" t="s">
        <v>204</v>
      </c>
      <c r="BR2393" t="b">
        <v>0</v>
      </c>
      <c r="BT2393" t="b">
        <v>0</v>
      </c>
      <c r="BW2393" t="s">
        <v>97</v>
      </c>
      <c r="BX2393" t="b">
        <v>0</v>
      </c>
      <c r="BY2393" s="2">
        <v>44376.857569444444</v>
      </c>
      <c r="BZ2393" t="s">
        <v>217</v>
      </c>
      <c r="CB2393" t="b">
        <v>0</v>
      </c>
      <c r="CC2393" t="b">
        <v>0</v>
      </c>
      <c r="CF2393">
        <v>670</v>
      </c>
      <c r="CH2393">
        <v>0</v>
      </c>
      <c r="CI2393">
        <v>0</v>
      </c>
      <c r="CJ2393">
        <v>0</v>
      </c>
      <c r="CK2393">
        <f>YEAR(tbl_Opportunity[[#This Row],[Close Date]])</f>
        <v>2019</v>
      </c>
    </row>
    <row r="2394" spans="1:89">
      <c r="A2394" t="s">
        <v>1220</v>
      </c>
      <c r="B2394" t="b">
        <v>0</v>
      </c>
      <c r="D2394" t="b">
        <v>0</v>
      </c>
      <c r="E2394" t="s">
        <v>1813</v>
      </c>
      <c r="H2394" s="1">
        <v>43703</v>
      </c>
      <c r="I2394" t="b">
        <v>1</v>
      </c>
      <c r="J2394" t="s">
        <v>105</v>
      </c>
      <c r="L2394" t="s">
        <v>1814</v>
      </c>
      <c r="O2394" t="s">
        <v>272</v>
      </c>
      <c r="P2394" t="b">
        <v>0</v>
      </c>
      <c r="Q2394" s="2">
        <v>43672.555671296293</v>
      </c>
      <c r="R2394" s="1"/>
      <c r="S2394" t="b">
        <v>0</v>
      </c>
      <c r="U2394" s="1"/>
      <c r="V2394" t="b">
        <v>0</v>
      </c>
      <c r="W2394" s="1">
        <v>43525</v>
      </c>
      <c r="X2394">
        <v>3</v>
      </c>
      <c r="Y2394">
        <v>2019</v>
      </c>
      <c r="Z2394" t="s">
        <v>90</v>
      </c>
      <c r="AA2394" t="s">
        <v>90</v>
      </c>
      <c r="AB2394" t="b">
        <v>0</v>
      </c>
      <c r="AC2394" t="b">
        <v>0</v>
      </c>
      <c r="AE2394" t="b">
        <v>1</v>
      </c>
      <c r="AF2394" t="b">
        <v>0</v>
      </c>
      <c r="AG2394" t="b">
        <v>0</v>
      </c>
      <c r="AI2394" t="b">
        <v>0</v>
      </c>
      <c r="AK2394" t="b">
        <v>0</v>
      </c>
      <c r="AL2394" s="1"/>
      <c r="AM2394" t="s">
        <v>162</v>
      </c>
      <c r="AN2394" s="2">
        <v>44297.856377314813</v>
      </c>
      <c r="AP2394" s="2">
        <v>43759.805555555555</v>
      </c>
      <c r="AQ2394" s="1"/>
      <c r="AS2394" t="b">
        <v>0</v>
      </c>
      <c r="AV2394" t="s">
        <v>176</v>
      </c>
      <c r="BB2394" t="s">
        <v>6645</v>
      </c>
      <c r="BD2394" t="b">
        <v>0</v>
      </c>
      <c r="BH2394" t="s">
        <v>272</v>
      </c>
      <c r="BI2394" t="s">
        <v>549</v>
      </c>
      <c r="BL2394" t="s">
        <v>1814</v>
      </c>
      <c r="BM2394" t="s">
        <v>291</v>
      </c>
      <c r="BN2394" t="s">
        <v>203</v>
      </c>
      <c r="BQ2394" t="s">
        <v>204</v>
      </c>
      <c r="BR2394" t="b">
        <v>0</v>
      </c>
      <c r="BT2394" t="b">
        <v>0</v>
      </c>
      <c r="BW2394" t="s">
        <v>97</v>
      </c>
      <c r="BX2394" t="b">
        <v>0</v>
      </c>
      <c r="BY2394" s="2">
        <v>44376.857569444444</v>
      </c>
      <c r="CB2394" t="b">
        <v>0</v>
      </c>
      <c r="CC2394" t="b">
        <v>0</v>
      </c>
      <c r="CF2394">
        <v>670</v>
      </c>
      <c r="CH2394">
        <v>0</v>
      </c>
      <c r="CI2394">
        <v>0</v>
      </c>
      <c r="CJ2394">
        <v>0</v>
      </c>
      <c r="CK2394">
        <f>YEAR(tbl_Opportunity[[#This Row],[Close Date]])</f>
        <v>2019</v>
      </c>
    </row>
    <row r="2395" spans="1:89">
      <c r="A2395" t="s">
        <v>1742</v>
      </c>
      <c r="B2395" t="b">
        <v>0</v>
      </c>
      <c r="D2395" t="b">
        <v>0</v>
      </c>
      <c r="E2395" t="s">
        <v>2947</v>
      </c>
      <c r="H2395" s="1">
        <v>44104</v>
      </c>
      <c r="I2395" t="b">
        <v>1</v>
      </c>
      <c r="J2395" t="s">
        <v>105</v>
      </c>
      <c r="L2395" t="s">
        <v>6646</v>
      </c>
      <c r="O2395" t="s">
        <v>272</v>
      </c>
      <c r="P2395" t="b">
        <v>0</v>
      </c>
      <c r="Q2395" s="2">
        <v>44074.868217592593</v>
      </c>
      <c r="R2395" s="1"/>
      <c r="S2395" t="b">
        <v>0</v>
      </c>
      <c r="U2395" s="1"/>
      <c r="V2395" t="b">
        <v>0</v>
      </c>
      <c r="W2395" s="1">
        <v>43891</v>
      </c>
      <c r="X2395">
        <v>3</v>
      </c>
      <c r="Y2395">
        <v>2020</v>
      </c>
      <c r="Z2395" t="s">
        <v>90</v>
      </c>
      <c r="AA2395" t="s">
        <v>90</v>
      </c>
      <c r="AB2395" t="b">
        <v>0</v>
      </c>
      <c r="AC2395" t="b">
        <v>0</v>
      </c>
      <c r="AE2395" t="b">
        <v>1</v>
      </c>
      <c r="AF2395" t="b">
        <v>0</v>
      </c>
      <c r="AG2395" t="b">
        <v>0</v>
      </c>
      <c r="AH2395" t="s">
        <v>4366</v>
      </c>
      <c r="AI2395" t="b">
        <v>0</v>
      </c>
      <c r="AJ2395" t="s">
        <v>462</v>
      </c>
      <c r="AK2395" t="b">
        <v>0</v>
      </c>
      <c r="AL2395" s="1">
        <v>44077</v>
      </c>
      <c r="AM2395" t="s">
        <v>162</v>
      </c>
      <c r="AN2395" s="2">
        <v>44297.853321759256</v>
      </c>
      <c r="AP2395" s="2">
        <v>44077.668749999997</v>
      </c>
      <c r="AQ2395" s="1"/>
      <c r="AS2395" t="b">
        <v>0</v>
      </c>
      <c r="AV2395" t="s">
        <v>93</v>
      </c>
      <c r="BB2395" t="s">
        <v>6647</v>
      </c>
      <c r="BD2395" t="b">
        <v>0</v>
      </c>
      <c r="BH2395" t="s">
        <v>272</v>
      </c>
      <c r="BI2395" t="s">
        <v>6635</v>
      </c>
      <c r="BL2395" t="s">
        <v>6646</v>
      </c>
      <c r="BM2395" t="s">
        <v>291</v>
      </c>
      <c r="BN2395" t="s">
        <v>203</v>
      </c>
      <c r="BQ2395" t="s">
        <v>204</v>
      </c>
      <c r="BR2395" t="b">
        <v>0</v>
      </c>
      <c r="BT2395" t="b">
        <v>0</v>
      </c>
      <c r="BW2395" t="s">
        <v>97</v>
      </c>
      <c r="BX2395" t="b">
        <v>0</v>
      </c>
      <c r="BY2395" s="2">
        <v>44376.857581018521</v>
      </c>
      <c r="CB2395" t="b">
        <v>0</v>
      </c>
      <c r="CC2395" t="b">
        <v>0</v>
      </c>
      <c r="CF2395">
        <v>347</v>
      </c>
      <c r="CH2395">
        <v>0</v>
      </c>
      <c r="CI2395">
        <v>0</v>
      </c>
      <c r="CJ2395">
        <v>0</v>
      </c>
      <c r="CK2395">
        <f>YEAR(tbl_Opportunity[[#This Row],[Close Date]])</f>
        <v>2020</v>
      </c>
    </row>
    <row r="2396" spans="1:89">
      <c r="A2396" t="s">
        <v>1693</v>
      </c>
      <c r="B2396" t="b">
        <v>0</v>
      </c>
      <c r="D2396" t="b">
        <v>0</v>
      </c>
      <c r="H2396" s="1">
        <v>44042</v>
      </c>
      <c r="I2396" t="b">
        <v>1</v>
      </c>
      <c r="J2396" t="s">
        <v>111</v>
      </c>
      <c r="O2396" t="s">
        <v>260</v>
      </c>
      <c r="P2396" t="b">
        <v>0</v>
      </c>
      <c r="Q2396" s="2">
        <v>43845.144386574073</v>
      </c>
      <c r="R2396" s="1"/>
      <c r="S2396" t="b">
        <v>0</v>
      </c>
      <c r="U2396" s="1"/>
      <c r="V2396" t="b">
        <v>0</v>
      </c>
      <c r="W2396" s="1">
        <v>43891</v>
      </c>
      <c r="X2396">
        <v>3</v>
      </c>
      <c r="Y2396">
        <v>2020</v>
      </c>
      <c r="Z2396" t="s">
        <v>90</v>
      </c>
      <c r="AA2396" t="s">
        <v>90</v>
      </c>
      <c r="AB2396" t="b">
        <v>0</v>
      </c>
      <c r="AC2396" t="b">
        <v>0</v>
      </c>
      <c r="AE2396" t="b">
        <v>1</v>
      </c>
      <c r="AF2396" t="b">
        <v>0</v>
      </c>
      <c r="AG2396" t="b">
        <v>0</v>
      </c>
      <c r="AH2396" t="s">
        <v>4366</v>
      </c>
      <c r="AI2396" t="b">
        <v>0</v>
      </c>
      <c r="AJ2396" t="s">
        <v>211</v>
      </c>
      <c r="AK2396" t="b">
        <v>0</v>
      </c>
      <c r="AL2396" s="1">
        <v>43844</v>
      </c>
      <c r="AM2396" t="s">
        <v>162</v>
      </c>
      <c r="AN2396" s="2">
        <v>44297.83829861111</v>
      </c>
      <c r="AP2396" s="2">
        <v>44053.083101851851</v>
      </c>
      <c r="AQ2396" s="1"/>
      <c r="AS2396" t="b">
        <v>0</v>
      </c>
      <c r="AV2396" t="s">
        <v>213</v>
      </c>
      <c r="AY2396" t="s">
        <v>236</v>
      </c>
      <c r="AZ2396" t="s">
        <v>300</v>
      </c>
      <c r="BB2396" t="s">
        <v>6648</v>
      </c>
      <c r="BD2396" t="b">
        <v>0</v>
      </c>
      <c r="BF2396" t="s">
        <v>6649</v>
      </c>
      <c r="BH2396" t="s">
        <v>272</v>
      </c>
      <c r="BI2396" t="s">
        <v>1243</v>
      </c>
      <c r="BJ2396" t="s">
        <v>216</v>
      </c>
      <c r="BL2396" t="s">
        <v>1694</v>
      </c>
      <c r="BM2396" t="s">
        <v>291</v>
      </c>
      <c r="BN2396" t="s">
        <v>203</v>
      </c>
      <c r="BQ2396" t="s">
        <v>204</v>
      </c>
      <c r="BR2396" t="b">
        <v>0</v>
      </c>
      <c r="BT2396" t="b">
        <v>0</v>
      </c>
      <c r="BW2396" t="s">
        <v>97</v>
      </c>
      <c r="BX2396" t="b">
        <v>0</v>
      </c>
      <c r="BY2396" s="2">
        <v>44376.857581018521</v>
      </c>
      <c r="CB2396" t="b">
        <v>0</v>
      </c>
      <c r="CC2396" t="b">
        <v>0</v>
      </c>
      <c r="CF2396">
        <v>23770</v>
      </c>
      <c r="CH2396">
        <v>0</v>
      </c>
      <c r="CI2396">
        <v>0</v>
      </c>
      <c r="CJ2396">
        <v>0</v>
      </c>
      <c r="CK2396">
        <f>YEAR(tbl_Opportunity[[#This Row],[Close Date]])</f>
        <v>2020</v>
      </c>
    </row>
    <row r="2397" spans="1:89">
      <c r="A2397" t="s">
        <v>475</v>
      </c>
      <c r="B2397" t="b">
        <v>0</v>
      </c>
      <c r="D2397" t="b">
        <v>0</v>
      </c>
      <c r="H2397" s="1">
        <v>43657</v>
      </c>
      <c r="I2397" t="b">
        <v>1</v>
      </c>
      <c r="J2397" t="s">
        <v>193</v>
      </c>
      <c r="L2397" t="s">
        <v>6650</v>
      </c>
      <c r="O2397" t="s">
        <v>272</v>
      </c>
      <c r="P2397" t="b">
        <v>0</v>
      </c>
      <c r="Q2397" s="2">
        <v>43566.570173611108</v>
      </c>
      <c r="R2397" s="1"/>
      <c r="S2397" t="b">
        <v>0</v>
      </c>
      <c r="U2397" s="1"/>
      <c r="V2397" t="b">
        <v>0</v>
      </c>
      <c r="W2397" s="1">
        <v>43525</v>
      </c>
      <c r="X2397">
        <v>3</v>
      </c>
      <c r="Y2397">
        <v>2019</v>
      </c>
      <c r="Z2397" t="s">
        <v>90</v>
      </c>
      <c r="AA2397" t="s">
        <v>90</v>
      </c>
      <c r="AB2397" t="b">
        <v>0</v>
      </c>
      <c r="AC2397" t="b">
        <v>0</v>
      </c>
      <c r="AE2397" t="b">
        <v>1</v>
      </c>
      <c r="AF2397" t="b">
        <v>0</v>
      </c>
      <c r="AG2397" t="b">
        <v>0</v>
      </c>
      <c r="AI2397" t="b">
        <v>0</v>
      </c>
      <c r="AK2397" t="b">
        <v>0</v>
      </c>
      <c r="AL2397" s="1"/>
      <c r="AM2397" t="s">
        <v>162</v>
      </c>
      <c r="AN2397" s="2">
        <v>44296.959062499998</v>
      </c>
      <c r="AP2397" s="2">
        <v>43790.655219907407</v>
      </c>
      <c r="AQ2397" s="1"/>
      <c r="AS2397" t="b">
        <v>0</v>
      </c>
      <c r="AV2397" t="s">
        <v>248</v>
      </c>
      <c r="BB2397" t="s">
        <v>6651</v>
      </c>
      <c r="BD2397" t="b">
        <v>0</v>
      </c>
      <c r="BH2397" t="s">
        <v>406</v>
      </c>
      <c r="BI2397" t="s">
        <v>549</v>
      </c>
      <c r="BL2397" t="s">
        <v>6650</v>
      </c>
      <c r="BM2397" t="s">
        <v>3069</v>
      </c>
      <c r="BN2397" t="s">
        <v>203</v>
      </c>
      <c r="BQ2397" t="s">
        <v>204</v>
      </c>
      <c r="BR2397" t="b">
        <v>0</v>
      </c>
      <c r="BT2397" t="b">
        <v>0</v>
      </c>
      <c r="BW2397" t="s">
        <v>97</v>
      </c>
      <c r="BX2397" t="b">
        <v>0</v>
      </c>
      <c r="BY2397" s="2">
        <v>44376.857569444444</v>
      </c>
      <c r="CB2397" t="b">
        <v>0</v>
      </c>
      <c r="CC2397" t="b">
        <v>0</v>
      </c>
      <c r="CF2397">
        <v>8990</v>
      </c>
      <c r="CH2397">
        <v>0</v>
      </c>
      <c r="CI2397">
        <v>0</v>
      </c>
      <c r="CJ2397">
        <v>0</v>
      </c>
      <c r="CK2397">
        <f>YEAR(tbl_Opportunity[[#This Row],[Close Date]])</f>
        <v>2019</v>
      </c>
    </row>
    <row r="2398" spans="1:89">
      <c r="A2398" t="s">
        <v>274</v>
      </c>
      <c r="B2398" t="b">
        <v>0</v>
      </c>
      <c r="D2398" t="b">
        <v>0</v>
      </c>
      <c r="E2398" t="s">
        <v>2826</v>
      </c>
      <c r="H2398" s="1">
        <v>44104</v>
      </c>
      <c r="I2398" t="b">
        <v>1</v>
      </c>
      <c r="J2398" t="s">
        <v>193</v>
      </c>
      <c r="L2398" t="s">
        <v>5415</v>
      </c>
      <c r="O2398" t="s">
        <v>272</v>
      </c>
      <c r="P2398" t="b">
        <v>0</v>
      </c>
      <c r="Q2398" s="2">
        <v>43935.757523148146</v>
      </c>
      <c r="R2398" s="1"/>
      <c r="S2398" t="b">
        <v>0</v>
      </c>
      <c r="U2398" s="1"/>
      <c r="V2398" t="b">
        <v>0</v>
      </c>
      <c r="W2398" s="1">
        <v>43891</v>
      </c>
      <c r="X2398">
        <v>3</v>
      </c>
      <c r="Y2398">
        <v>2020</v>
      </c>
      <c r="Z2398" t="s">
        <v>90</v>
      </c>
      <c r="AA2398" t="s">
        <v>90</v>
      </c>
      <c r="AB2398" t="b">
        <v>0</v>
      </c>
      <c r="AC2398" t="b">
        <v>0</v>
      </c>
      <c r="AE2398" t="b">
        <v>1</v>
      </c>
      <c r="AF2398" t="b">
        <v>0</v>
      </c>
      <c r="AG2398" t="b">
        <v>0</v>
      </c>
      <c r="AI2398" t="b">
        <v>0</v>
      </c>
      <c r="AK2398" t="b">
        <v>0</v>
      </c>
      <c r="AL2398" s="1">
        <v>44052</v>
      </c>
      <c r="AM2398" t="s">
        <v>162</v>
      </c>
      <c r="AN2398" s="2">
        <v>44296.959062499998</v>
      </c>
      <c r="AP2398" s="2">
        <v>44118.993252314816</v>
      </c>
      <c r="AQ2398" s="1"/>
      <c r="AS2398" t="b">
        <v>0</v>
      </c>
      <c r="AV2398" t="s">
        <v>176</v>
      </c>
      <c r="BB2398" t="s">
        <v>6652</v>
      </c>
      <c r="BD2398" t="b">
        <v>0</v>
      </c>
      <c r="BH2398" t="s">
        <v>272</v>
      </c>
      <c r="BI2398" t="s">
        <v>1243</v>
      </c>
      <c r="BL2398" t="s">
        <v>5415</v>
      </c>
      <c r="BM2398" t="s">
        <v>3069</v>
      </c>
      <c r="BN2398" t="s">
        <v>203</v>
      </c>
      <c r="BQ2398" t="s">
        <v>204</v>
      </c>
      <c r="BR2398" t="b">
        <v>0</v>
      </c>
      <c r="BT2398" t="b">
        <v>0</v>
      </c>
      <c r="BW2398" t="s">
        <v>97</v>
      </c>
      <c r="BX2398" t="b">
        <v>0</v>
      </c>
      <c r="BY2398" s="2">
        <v>44376.857581018521</v>
      </c>
      <c r="CB2398" t="b">
        <v>0</v>
      </c>
      <c r="CC2398" t="b">
        <v>0</v>
      </c>
      <c r="CF2398">
        <v>8950</v>
      </c>
      <c r="CH2398">
        <v>0</v>
      </c>
      <c r="CI2398">
        <v>0</v>
      </c>
      <c r="CJ2398">
        <v>0</v>
      </c>
      <c r="CK2398">
        <f>YEAR(tbl_Opportunity[[#This Row],[Close Date]])</f>
        <v>2020</v>
      </c>
    </row>
    <row r="2399" spans="1:89">
      <c r="A2399" t="s">
        <v>2467</v>
      </c>
      <c r="B2399" t="b">
        <v>0</v>
      </c>
      <c r="D2399" t="b">
        <v>0</v>
      </c>
      <c r="E2399" t="s">
        <v>2826</v>
      </c>
      <c r="H2399" s="1">
        <v>44042</v>
      </c>
      <c r="I2399" t="b">
        <v>1</v>
      </c>
      <c r="J2399" t="s">
        <v>193</v>
      </c>
      <c r="L2399" t="s">
        <v>2468</v>
      </c>
      <c r="O2399" t="s">
        <v>272</v>
      </c>
      <c r="P2399" t="b">
        <v>0</v>
      </c>
      <c r="Q2399" s="2">
        <v>43957.774884259263</v>
      </c>
      <c r="R2399" s="1"/>
      <c r="S2399" t="b">
        <v>0</v>
      </c>
      <c r="U2399" s="1"/>
      <c r="V2399" t="b">
        <v>0</v>
      </c>
      <c r="W2399" s="1">
        <v>43891</v>
      </c>
      <c r="X2399">
        <v>3</v>
      </c>
      <c r="Y2399">
        <v>2020</v>
      </c>
      <c r="Z2399" t="s">
        <v>90</v>
      </c>
      <c r="AA2399" t="s">
        <v>90</v>
      </c>
      <c r="AB2399" t="b">
        <v>0</v>
      </c>
      <c r="AC2399" t="b">
        <v>0</v>
      </c>
      <c r="AE2399" t="b">
        <v>1</v>
      </c>
      <c r="AF2399" t="b">
        <v>0</v>
      </c>
      <c r="AG2399" t="b">
        <v>0</v>
      </c>
      <c r="AI2399" t="b">
        <v>0</v>
      </c>
      <c r="AK2399" t="b">
        <v>0</v>
      </c>
      <c r="AL2399" s="1">
        <v>44012</v>
      </c>
      <c r="AM2399" t="s">
        <v>162</v>
      </c>
      <c r="AN2399" s="2">
        <v>44296.959062499998</v>
      </c>
      <c r="AP2399" s="2">
        <v>44053.073101851849</v>
      </c>
      <c r="AQ2399" s="1"/>
      <c r="AS2399" t="b">
        <v>0</v>
      </c>
      <c r="AV2399" t="s">
        <v>176</v>
      </c>
      <c r="BB2399" t="s">
        <v>6653</v>
      </c>
      <c r="BD2399" t="b">
        <v>0</v>
      </c>
      <c r="BH2399" t="s">
        <v>272</v>
      </c>
      <c r="BI2399" t="s">
        <v>1243</v>
      </c>
      <c r="BL2399" t="s">
        <v>2468</v>
      </c>
      <c r="BM2399" t="s">
        <v>3069</v>
      </c>
      <c r="BN2399" t="s">
        <v>203</v>
      </c>
      <c r="BQ2399" t="s">
        <v>204</v>
      </c>
      <c r="BR2399" t="b">
        <v>0</v>
      </c>
      <c r="BT2399" t="b">
        <v>0</v>
      </c>
      <c r="BW2399" t="s">
        <v>97</v>
      </c>
      <c r="BX2399" t="b">
        <v>0</v>
      </c>
      <c r="BY2399" s="2">
        <v>44376.857581018521</v>
      </c>
      <c r="CB2399" t="b">
        <v>0</v>
      </c>
      <c r="CC2399" t="b">
        <v>0</v>
      </c>
      <c r="CF2399">
        <v>8950</v>
      </c>
      <c r="CH2399">
        <v>0</v>
      </c>
      <c r="CI2399">
        <v>0</v>
      </c>
      <c r="CJ2399">
        <v>0</v>
      </c>
      <c r="CK2399">
        <f>YEAR(tbl_Opportunity[[#This Row],[Close Date]])</f>
        <v>2020</v>
      </c>
    </row>
    <row r="2400" spans="1:89">
      <c r="A2400" t="s">
        <v>2370</v>
      </c>
      <c r="B2400" t="b">
        <v>0</v>
      </c>
      <c r="D2400" t="b">
        <v>0</v>
      </c>
      <c r="H2400" s="1">
        <v>44042</v>
      </c>
      <c r="I2400" t="b">
        <v>1</v>
      </c>
      <c r="J2400" t="s">
        <v>193</v>
      </c>
      <c r="L2400" t="s">
        <v>6654</v>
      </c>
      <c r="O2400" t="s">
        <v>272</v>
      </c>
      <c r="P2400" t="b">
        <v>0</v>
      </c>
      <c r="Q2400" s="2">
        <v>43945.59039351852</v>
      </c>
      <c r="R2400" s="1"/>
      <c r="S2400" t="b">
        <v>0</v>
      </c>
      <c r="U2400" s="1"/>
      <c r="V2400" t="b">
        <v>0</v>
      </c>
      <c r="W2400" s="1">
        <v>43891</v>
      </c>
      <c r="X2400">
        <v>3</v>
      </c>
      <c r="Y2400">
        <v>2020</v>
      </c>
      <c r="Z2400" t="s">
        <v>90</v>
      </c>
      <c r="AA2400" t="s">
        <v>90</v>
      </c>
      <c r="AB2400" t="b">
        <v>0</v>
      </c>
      <c r="AC2400" t="b">
        <v>0</v>
      </c>
      <c r="AE2400" t="b">
        <v>1</v>
      </c>
      <c r="AF2400" t="b">
        <v>0</v>
      </c>
      <c r="AG2400" t="b">
        <v>0</v>
      </c>
      <c r="AI2400" t="b">
        <v>0</v>
      </c>
      <c r="AK2400" t="b">
        <v>0</v>
      </c>
      <c r="AL2400" s="1">
        <v>43997</v>
      </c>
      <c r="AM2400" t="s">
        <v>162</v>
      </c>
      <c r="AN2400" s="2">
        <v>44296.959062499998</v>
      </c>
      <c r="AP2400" s="2">
        <v>44046.640023148146</v>
      </c>
      <c r="AQ2400" s="1"/>
      <c r="AS2400" t="b">
        <v>0</v>
      </c>
      <c r="AV2400" t="s">
        <v>93</v>
      </c>
      <c r="BB2400" t="s">
        <v>6655</v>
      </c>
      <c r="BD2400" t="b">
        <v>0</v>
      </c>
      <c r="BH2400" t="s">
        <v>272</v>
      </c>
      <c r="BI2400" t="s">
        <v>1668</v>
      </c>
      <c r="BL2400" t="s">
        <v>6654</v>
      </c>
      <c r="BM2400" t="s">
        <v>3069</v>
      </c>
      <c r="BN2400" t="s">
        <v>203</v>
      </c>
      <c r="BQ2400" t="s">
        <v>204</v>
      </c>
      <c r="BR2400" t="b">
        <v>0</v>
      </c>
      <c r="BT2400" t="b">
        <v>0</v>
      </c>
      <c r="BW2400" t="s">
        <v>97</v>
      </c>
      <c r="BX2400" t="b">
        <v>0</v>
      </c>
      <c r="BY2400" s="2">
        <v>44376.857581018521</v>
      </c>
      <c r="CB2400" t="b">
        <v>0</v>
      </c>
      <c r="CC2400" t="b">
        <v>0</v>
      </c>
      <c r="CF2400">
        <v>10000</v>
      </c>
      <c r="CH2400">
        <v>0</v>
      </c>
      <c r="CI2400">
        <v>0</v>
      </c>
      <c r="CJ2400">
        <v>0</v>
      </c>
      <c r="CK2400">
        <f>YEAR(tbl_Opportunity[[#This Row],[Close Date]])</f>
        <v>2020</v>
      </c>
    </row>
    <row r="2401" spans="1:89">
      <c r="A2401" t="s">
        <v>5748</v>
      </c>
      <c r="B2401" t="b">
        <v>0</v>
      </c>
      <c r="D2401" t="b">
        <v>0</v>
      </c>
      <c r="E2401" t="s">
        <v>2947</v>
      </c>
      <c r="H2401" s="1">
        <v>44104</v>
      </c>
      <c r="I2401" t="b">
        <v>1</v>
      </c>
      <c r="J2401" t="s">
        <v>111</v>
      </c>
      <c r="L2401" t="s">
        <v>6656</v>
      </c>
      <c r="O2401" t="s">
        <v>272</v>
      </c>
      <c r="P2401" t="b">
        <v>0</v>
      </c>
      <c r="Q2401" s="2">
        <v>44077.576354166667</v>
      </c>
      <c r="R2401" s="1"/>
      <c r="S2401" t="b">
        <v>0</v>
      </c>
      <c r="U2401" s="1"/>
      <c r="V2401" t="b">
        <v>0</v>
      </c>
      <c r="W2401" s="1">
        <v>43891</v>
      </c>
      <c r="X2401">
        <v>3</v>
      </c>
      <c r="Y2401">
        <v>2020</v>
      </c>
      <c r="Z2401" t="s">
        <v>90</v>
      </c>
      <c r="AA2401" t="s">
        <v>90</v>
      </c>
      <c r="AB2401" t="b">
        <v>0</v>
      </c>
      <c r="AC2401" t="b">
        <v>0</v>
      </c>
      <c r="AE2401" t="b">
        <v>1</v>
      </c>
      <c r="AF2401" t="b">
        <v>0</v>
      </c>
      <c r="AG2401" t="b">
        <v>0</v>
      </c>
      <c r="AI2401" t="b">
        <v>0</v>
      </c>
      <c r="AJ2401" t="s">
        <v>211</v>
      </c>
      <c r="AK2401" t="b">
        <v>0</v>
      </c>
      <c r="AL2401" s="1"/>
      <c r="AM2401" t="s">
        <v>162</v>
      </c>
      <c r="AN2401" s="2">
        <v>44297.83829861111</v>
      </c>
      <c r="AP2401" s="2">
        <v>44127.873726851853</v>
      </c>
      <c r="AQ2401" s="1"/>
      <c r="AS2401" t="b">
        <v>0</v>
      </c>
      <c r="AV2401" t="s">
        <v>213</v>
      </c>
      <c r="BB2401" t="s">
        <v>6657</v>
      </c>
      <c r="BD2401" t="b">
        <v>0</v>
      </c>
      <c r="BH2401" t="s">
        <v>272</v>
      </c>
      <c r="BI2401" t="s">
        <v>1668</v>
      </c>
      <c r="BL2401" t="s">
        <v>6656</v>
      </c>
      <c r="BM2401" t="s">
        <v>3069</v>
      </c>
      <c r="BN2401" t="s">
        <v>203</v>
      </c>
      <c r="BQ2401" t="s">
        <v>204</v>
      </c>
      <c r="BR2401" t="b">
        <v>0</v>
      </c>
      <c r="BT2401" t="b">
        <v>0</v>
      </c>
      <c r="BW2401" t="s">
        <v>97</v>
      </c>
      <c r="BX2401" t="b">
        <v>0</v>
      </c>
      <c r="BY2401" s="2">
        <v>44376.857581018521</v>
      </c>
      <c r="CB2401" t="b">
        <v>0</v>
      </c>
      <c r="CC2401" t="b">
        <v>0</v>
      </c>
      <c r="CF2401">
        <v>5495</v>
      </c>
      <c r="CH2401">
        <v>0</v>
      </c>
      <c r="CI2401">
        <v>0</v>
      </c>
      <c r="CJ2401">
        <v>0</v>
      </c>
      <c r="CK2401">
        <f>YEAR(tbl_Opportunity[[#This Row],[Close Date]])</f>
        <v>2020</v>
      </c>
    </row>
    <row r="2402" spans="1:89">
      <c r="A2402" t="s">
        <v>266</v>
      </c>
      <c r="B2402" t="b">
        <v>0</v>
      </c>
      <c r="D2402" t="b">
        <v>0</v>
      </c>
      <c r="H2402" s="1">
        <v>43738</v>
      </c>
      <c r="I2402" t="b">
        <v>1</v>
      </c>
      <c r="J2402" t="s">
        <v>193</v>
      </c>
      <c r="L2402" t="s">
        <v>6658</v>
      </c>
      <c r="O2402" t="s">
        <v>215</v>
      </c>
      <c r="P2402" t="b">
        <v>0</v>
      </c>
      <c r="Q2402" s="2">
        <v>43705.790844907409</v>
      </c>
      <c r="R2402" s="1"/>
      <c r="S2402" t="b">
        <v>0</v>
      </c>
      <c r="U2402" s="1"/>
      <c r="V2402" t="b">
        <v>0</v>
      </c>
      <c r="W2402" s="1">
        <v>43525</v>
      </c>
      <c r="X2402">
        <v>3</v>
      </c>
      <c r="Y2402">
        <v>2019</v>
      </c>
      <c r="Z2402" t="s">
        <v>90</v>
      </c>
      <c r="AA2402" t="s">
        <v>90</v>
      </c>
      <c r="AB2402" t="b">
        <v>0</v>
      </c>
      <c r="AC2402" t="b">
        <v>0</v>
      </c>
      <c r="AE2402" t="b">
        <v>1</v>
      </c>
      <c r="AF2402" t="b">
        <v>0</v>
      </c>
      <c r="AG2402" t="b">
        <v>0</v>
      </c>
      <c r="AI2402" t="b">
        <v>0</v>
      </c>
      <c r="AJ2402" t="s">
        <v>211</v>
      </c>
      <c r="AK2402" t="b">
        <v>0</v>
      </c>
      <c r="AL2402" s="1">
        <v>43705</v>
      </c>
      <c r="AM2402" t="s">
        <v>162</v>
      </c>
      <c r="AN2402" s="2">
        <v>44297.83829861111</v>
      </c>
      <c r="AP2402" s="2">
        <v>43790.657361111109</v>
      </c>
      <c r="AQ2402" s="1"/>
      <c r="AS2402" t="b">
        <v>0</v>
      </c>
      <c r="AV2402" t="s">
        <v>213</v>
      </c>
      <c r="BB2402" t="s">
        <v>6659</v>
      </c>
      <c r="BD2402" t="b">
        <v>0</v>
      </c>
      <c r="BH2402" t="s">
        <v>215</v>
      </c>
      <c r="BI2402" t="s">
        <v>549</v>
      </c>
      <c r="BL2402" t="s">
        <v>6658</v>
      </c>
      <c r="BM2402" t="s">
        <v>3069</v>
      </c>
      <c r="BN2402" t="s">
        <v>203</v>
      </c>
      <c r="BQ2402" t="s">
        <v>204</v>
      </c>
      <c r="BR2402" t="b">
        <v>0</v>
      </c>
      <c r="BT2402" t="b">
        <v>0</v>
      </c>
      <c r="BW2402" t="s">
        <v>97</v>
      </c>
      <c r="BX2402" t="b">
        <v>0</v>
      </c>
      <c r="BY2402" s="2">
        <v>44376.857569444444</v>
      </c>
      <c r="BZ2402" t="s">
        <v>217</v>
      </c>
      <c r="CB2402" t="b">
        <v>0</v>
      </c>
      <c r="CC2402" t="b">
        <v>0</v>
      </c>
      <c r="CF2402">
        <v>8950</v>
      </c>
      <c r="CH2402">
        <v>0</v>
      </c>
      <c r="CI2402">
        <v>0</v>
      </c>
      <c r="CJ2402">
        <v>0</v>
      </c>
      <c r="CK2402">
        <f>YEAR(tbl_Opportunity[[#This Row],[Close Date]])</f>
        <v>2019</v>
      </c>
    </row>
    <row r="2403" spans="1:89">
      <c r="A2403" t="s">
        <v>1645</v>
      </c>
      <c r="B2403" t="b">
        <v>0</v>
      </c>
      <c r="D2403" t="b">
        <v>0</v>
      </c>
      <c r="E2403" t="s">
        <v>2826</v>
      </c>
      <c r="H2403" s="1">
        <v>44042</v>
      </c>
      <c r="I2403" t="b">
        <v>1</v>
      </c>
      <c r="J2403" t="s">
        <v>193</v>
      </c>
      <c r="L2403" t="s">
        <v>6547</v>
      </c>
      <c r="O2403" t="s">
        <v>272</v>
      </c>
      <c r="P2403" t="b">
        <v>0</v>
      </c>
      <c r="Q2403" s="2">
        <v>44000.642164351855</v>
      </c>
      <c r="R2403" s="1"/>
      <c r="S2403" t="b">
        <v>0</v>
      </c>
      <c r="U2403" s="1"/>
      <c r="V2403" t="b">
        <v>0</v>
      </c>
      <c r="W2403" s="1">
        <v>43891</v>
      </c>
      <c r="X2403">
        <v>3</v>
      </c>
      <c r="Y2403">
        <v>2020</v>
      </c>
      <c r="Z2403" t="s">
        <v>90</v>
      </c>
      <c r="AA2403" t="s">
        <v>90</v>
      </c>
      <c r="AB2403" t="b">
        <v>0</v>
      </c>
      <c r="AC2403" t="b">
        <v>0</v>
      </c>
      <c r="AE2403" t="b">
        <v>1</v>
      </c>
      <c r="AF2403" t="b">
        <v>0</v>
      </c>
      <c r="AG2403" t="b">
        <v>0</v>
      </c>
      <c r="AI2403" t="b">
        <v>0</v>
      </c>
      <c r="AJ2403" t="s">
        <v>462</v>
      </c>
      <c r="AK2403" t="b">
        <v>0</v>
      </c>
      <c r="AL2403" s="1">
        <v>44011</v>
      </c>
      <c r="AM2403" t="s">
        <v>162</v>
      </c>
      <c r="AN2403" s="2">
        <v>44296.959062499998</v>
      </c>
      <c r="AP2403" s="2">
        <v>44053.072245370371</v>
      </c>
      <c r="AQ2403" s="1"/>
      <c r="AS2403" t="b">
        <v>0</v>
      </c>
      <c r="AV2403" t="s">
        <v>2820</v>
      </c>
      <c r="BB2403" t="s">
        <v>6660</v>
      </c>
      <c r="BD2403" t="b">
        <v>0</v>
      </c>
      <c r="BH2403" t="s">
        <v>272</v>
      </c>
      <c r="BI2403" t="s">
        <v>1243</v>
      </c>
      <c r="BL2403" t="s">
        <v>6547</v>
      </c>
      <c r="BM2403" t="s">
        <v>3069</v>
      </c>
      <c r="BN2403" t="s">
        <v>203</v>
      </c>
      <c r="BQ2403" t="s">
        <v>204</v>
      </c>
      <c r="BR2403" t="b">
        <v>0</v>
      </c>
      <c r="BT2403" t="b">
        <v>0</v>
      </c>
      <c r="BW2403" t="s">
        <v>97</v>
      </c>
      <c r="BX2403" t="b">
        <v>0</v>
      </c>
      <c r="BY2403" s="2">
        <v>44376.857581018521</v>
      </c>
      <c r="CB2403" t="b">
        <v>0</v>
      </c>
      <c r="CC2403" t="b">
        <v>0</v>
      </c>
      <c r="CF2403">
        <v>4995</v>
      </c>
      <c r="CH2403">
        <v>0</v>
      </c>
      <c r="CI2403">
        <v>0</v>
      </c>
      <c r="CJ2403">
        <v>0</v>
      </c>
      <c r="CK2403">
        <f>YEAR(tbl_Opportunity[[#This Row],[Close Date]])</f>
        <v>2020</v>
      </c>
    </row>
    <row r="2404" spans="1:89">
      <c r="A2404" t="s">
        <v>5753</v>
      </c>
      <c r="B2404" t="b">
        <v>0</v>
      </c>
      <c r="D2404" t="b">
        <v>0</v>
      </c>
      <c r="E2404" t="s">
        <v>4679</v>
      </c>
      <c r="H2404" s="1">
        <v>43734</v>
      </c>
      <c r="I2404" t="b">
        <v>1</v>
      </c>
      <c r="J2404" t="s">
        <v>111</v>
      </c>
      <c r="L2404" t="s">
        <v>5754</v>
      </c>
      <c r="O2404" t="s">
        <v>272</v>
      </c>
      <c r="P2404" t="b">
        <v>0</v>
      </c>
      <c r="Q2404" s="2">
        <v>43642.573020833333</v>
      </c>
      <c r="R2404" s="1"/>
      <c r="S2404" t="b">
        <v>0</v>
      </c>
      <c r="U2404" s="1"/>
      <c r="V2404" t="b">
        <v>0</v>
      </c>
      <c r="W2404" s="1">
        <v>43525</v>
      </c>
      <c r="X2404">
        <v>3</v>
      </c>
      <c r="Y2404">
        <v>2019</v>
      </c>
      <c r="Z2404" t="s">
        <v>90</v>
      </c>
      <c r="AA2404" t="s">
        <v>90</v>
      </c>
      <c r="AB2404" t="b">
        <v>0</v>
      </c>
      <c r="AC2404" t="b">
        <v>0</v>
      </c>
      <c r="AE2404" t="b">
        <v>1</v>
      </c>
      <c r="AF2404" t="b">
        <v>0</v>
      </c>
      <c r="AG2404" t="b">
        <v>0</v>
      </c>
      <c r="AI2404" t="b">
        <v>0</v>
      </c>
      <c r="AK2404" t="b">
        <v>0</v>
      </c>
      <c r="AL2404" s="1"/>
      <c r="AM2404" t="s">
        <v>162</v>
      </c>
      <c r="AN2404" s="2">
        <v>44296.959062499998</v>
      </c>
      <c r="AP2404" s="2">
        <v>43809.601956018516</v>
      </c>
      <c r="AQ2404" s="1"/>
      <c r="AS2404" t="b">
        <v>0</v>
      </c>
      <c r="AV2404" t="s">
        <v>2820</v>
      </c>
      <c r="AY2404" t="s">
        <v>236</v>
      </c>
      <c r="BB2404" t="s">
        <v>6661</v>
      </c>
      <c r="BD2404" t="b">
        <v>0</v>
      </c>
      <c r="BH2404" t="s">
        <v>272</v>
      </c>
      <c r="BI2404" t="s">
        <v>549</v>
      </c>
      <c r="BL2404" t="s">
        <v>5754</v>
      </c>
      <c r="BM2404" t="s">
        <v>3069</v>
      </c>
      <c r="BN2404" t="s">
        <v>203</v>
      </c>
      <c r="BQ2404" t="s">
        <v>204</v>
      </c>
      <c r="BR2404" t="b">
        <v>0</v>
      </c>
      <c r="BT2404" t="b">
        <v>0</v>
      </c>
      <c r="BW2404" t="s">
        <v>97</v>
      </c>
      <c r="BX2404" t="b">
        <v>0</v>
      </c>
      <c r="BY2404" s="2">
        <v>44376.857569444444</v>
      </c>
      <c r="CB2404" t="b">
        <v>0</v>
      </c>
      <c r="CC2404" t="b">
        <v>0</v>
      </c>
      <c r="CF2404">
        <v>12865</v>
      </c>
      <c r="CH2404">
        <v>0</v>
      </c>
      <c r="CI2404">
        <v>0</v>
      </c>
      <c r="CJ2404">
        <v>0</v>
      </c>
      <c r="CK2404">
        <f>YEAR(tbl_Opportunity[[#This Row],[Close Date]])</f>
        <v>2019</v>
      </c>
    </row>
    <row r="2405" spans="1:89">
      <c r="A2405" t="s">
        <v>274</v>
      </c>
      <c r="B2405" t="b">
        <v>0</v>
      </c>
      <c r="D2405" t="b">
        <v>0</v>
      </c>
      <c r="H2405" s="1">
        <v>43670</v>
      </c>
      <c r="I2405" t="b">
        <v>1</v>
      </c>
      <c r="J2405" t="s">
        <v>193</v>
      </c>
      <c r="O2405" t="s">
        <v>272</v>
      </c>
      <c r="P2405" t="b">
        <v>0</v>
      </c>
      <c r="Q2405" s="2">
        <v>43640.798935185187</v>
      </c>
      <c r="R2405" s="1"/>
      <c r="S2405" t="b">
        <v>0</v>
      </c>
      <c r="U2405" s="1"/>
      <c r="V2405" t="b">
        <v>0</v>
      </c>
      <c r="W2405" s="1">
        <v>43525</v>
      </c>
      <c r="X2405">
        <v>3</v>
      </c>
      <c r="Y2405">
        <v>2019</v>
      </c>
      <c r="Z2405" t="s">
        <v>90</v>
      </c>
      <c r="AA2405" t="s">
        <v>90</v>
      </c>
      <c r="AB2405" t="b">
        <v>0</v>
      </c>
      <c r="AC2405" t="b">
        <v>0</v>
      </c>
      <c r="AE2405" t="b">
        <v>1</v>
      </c>
      <c r="AF2405" t="b">
        <v>0</v>
      </c>
      <c r="AG2405" t="b">
        <v>0</v>
      </c>
      <c r="AI2405" t="b">
        <v>0</v>
      </c>
      <c r="AK2405" t="b">
        <v>0</v>
      </c>
      <c r="AL2405" s="1"/>
      <c r="AM2405" t="s">
        <v>162</v>
      </c>
      <c r="AN2405" s="2">
        <v>44297.83829861111</v>
      </c>
      <c r="AP2405" s="2">
        <v>43784.832106481481</v>
      </c>
      <c r="AQ2405" s="1"/>
      <c r="AS2405" t="b">
        <v>0</v>
      </c>
      <c r="AV2405" t="s">
        <v>213</v>
      </c>
      <c r="AY2405" t="s">
        <v>236</v>
      </c>
      <c r="BB2405" t="s">
        <v>6662</v>
      </c>
      <c r="BD2405" t="b">
        <v>0</v>
      </c>
      <c r="BH2405" t="s">
        <v>272</v>
      </c>
      <c r="BI2405" t="s">
        <v>549</v>
      </c>
      <c r="BL2405" t="s">
        <v>2751</v>
      </c>
      <c r="BM2405" t="s">
        <v>3069</v>
      </c>
      <c r="BN2405" t="s">
        <v>203</v>
      </c>
      <c r="BO2405" t="s">
        <v>2751</v>
      </c>
      <c r="BQ2405" t="s">
        <v>204</v>
      </c>
      <c r="BR2405" t="b">
        <v>0</v>
      </c>
      <c r="BT2405" t="b">
        <v>0</v>
      </c>
      <c r="BW2405" t="s">
        <v>97</v>
      </c>
      <c r="BX2405" t="b">
        <v>0</v>
      </c>
      <c r="BY2405" s="2">
        <v>44376.857569444444</v>
      </c>
      <c r="CB2405" t="b">
        <v>0</v>
      </c>
      <c r="CC2405" t="b">
        <v>0</v>
      </c>
      <c r="CF2405">
        <v>8950</v>
      </c>
      <c r="CH2405">
        <v>0</v>
      </c>
      <c r="CI2405">
        <v>0</v>
      </c>
      <c r="CJ2405">
        <v>0</v>
      </c>
      <c r="CK2405">
        <f>YEAR(tbl_Opportunity[[#This Row],[Close Date]])</f>
        <v>2019</v>
      </c>
    </row>
    <row r="2406" spans="1:89">
      <c r="A2406" t="s">
        <v>399</v>
      </c>
      <c r="B2406" t="b">
        <v>0</v>
      </c>
      <c r="D2406" t="b">
        <v>0</v>
      </c>
      <c r="E2406" t="s">
        <v>4372</v>
      </c>
      <c r="H2406" s="1">
        <v>43670</v>
      </c>
      <c r="I2406" t="b">
        <v>1</v>
      </c>
      <c r="J2406" t="s">
        <v>105</v>
      </c>
      <c r="L2406" t="s">
        <v>6556</v>
      </c>
      <c r="O2406" t="s">
        <v>272</v>
      </c>
      <c r="P2406" t="b">
        <v>0</v>
      </c>
      <c r="Q2406" s="2">
        <v>43640.78597222222</v>
      </c>
      <c r="R2406" s="1"/>
      <c r="S2406" t="b">
        <v>0</v>
      </c>
      <c r="U2406" s="1"/>
      <c r="V2406" t="b">
        <v>0</v>
      </c>
      <c r="W2406" s="1">
        <v>43525</v>
      </c>
      <c r="X2406">
        <v>3</v>
      </c>
      <c r="Y2406">
        <v>2019</v>
      </c>
      <c r="Z2406" t="s">
        <v>90</v>
      </c>
      <c r="AA2406" t="s">
        <v>90</v>
      </c>
      <c r="AB2406" t="b">
        <v>0</v>
      </c>
      <c r="AC2406" t="b">
        <v>0</v>
      </c>
      <c r="AE2406" t="b">
        <v>1</v>
      </c>
      <c r="AF2406" t="b">
        <v>0</v>
      </c>
      <c r="AG2406" t="b">
        <v>0</v>
      </c>
      <c r="AI2406" t="b">
        <v>0</v>
      </c>
      <c r="AK2406" t="b">
        <v>0</v>
      </c>
      <c r="AL2406" s="1"/>
      <c r="AM2406" t="s">
        <v>162</v>
      </c>
      <c r="AN2406" s="2">
        <v>44296.959062499998</v>
      </c>
      <c r="AP2406" s="2">
        <v>43784.830833333333</v>
      </c>
      <c r="AQ2406" s="1"/>
      <c r="AS2406" t="b">
        <v>0</v>
      </c>
      <c r="AV2406" t="s">
        <v>2820</v>
      </c>
      <c r="AY2406" t="s">
        <v>236</v>
      </c>
      <c r="BB2406" t="s">
        <v>6663</v>
      </c>
      <c r="BD2406" t="b">
        <v>0</v>
      </c>
      <c r="BE2406" t="s">
        <v>6664</v>
      </c>
      <c r="BH2406" t="s">
        <v>272</v>
      </c>
      <c r="BI2406" t="s">
        <v>549</v>
      </c>
      <c r="BL2406" t="s">
        <v>6556</v>
      </c>
      <c r="BM2406" t="s">
        <v>3069</v>
      </c>
      <c r="BN2406" t="s">
        <v>203</v>
      </c>
      <c r="BQ2406" t="s">
        <v>204</v>
      </c>
      <c r="BR2406" t="b">
        <v>0</v>
      </c>
      <c r="BT2406" t="b">
        <v>0</v>
      </c>
      <c r="BW2406" t="s">
        <v>97</v>
      </c>
      <c r="BX2406" t="b">
        <v>0</v>
      </c>
      <c r="BY2406" s="2">
        <v>44376.857569444444</v>
      </c>
      <c r="CB2406" t="b">
        <v>0</v>
      </c>
      <c r="CC2406" t="b">
        <v>0</v>
      </c>
      <c r="CF2406">
        <v>8950</v>
      </c>
      <c r="CH2406">
        <v>0</v>
      </c>
      <c r="CI2406">
        <v>0</v>
      </c>
      <c r="CJ2406">
        <v>0</v>
      </c>
      <c r="CK2406">
        <f>YEAR(tbl_Opportunity[[#This Row],[Close Date]])</f>
        <v>2019</v>
      </c>
    </row>
    <row r="2407" spans="1:89">
      <c r="A2407" t="s">
        <v>306</v>
      </c>
      <c r="B2407" t="b">
        <v>0</v>
      </c>
      <c r="D2407" t="b">
        <v>0</v>
      </c>
      <c r="E2407" t="s">
        <v>2873</v>
      </c>
      <c r="H2407" s="1">
        <v>44073</v>
      </c>
      <c r="I2407" t="b">
        <v>1</v>
      </c>
      <c r="J2407" t="s">
        <v>105</v>
      </c>
      <c r="L2407" t="s">
        <v>6665</v>
      </c>
      <c r="O2407" t="s">
        <v>272</v>
      </c>
      <c r="P2407" t="b">
        <v>0</v>
      </c>
      <c r="Q2407" s="2">
        <v>43889.750335648147</v>
      </c>
      <c r="R2407" s="1"/>
      <c r="S2407" t="b">
        <v>0</v>
      </c>
      <c r="U2407" s="1"/>
      <c r="V2407" t="b">
        <v>0</v>
      </c>
      <c r="W2407" s="1">
        <v>43891</v>
      </c>
      <c r="X2407">
        <v>3</v>
      </c>
      <c r="Y2407">
        <v>2020</v>
      </c>
      <c r="Z2407" t="s">
        <v>90</v>
      </c>
      <c r="AA2407" t="s">
        <v>90</v>
      </c>
      <c r="AB2407" t="b">
        <v>0</v>
      </c>
      <c r="AC2407" t="b">
        <v>0</v>
      </c>
      <c r="AE2407" t="b">
        <v>1</v>
      </c>
      <c r="AF2407" t="b">
        <v>0</v>
      </c>
      <c r="AG2407" t="b">
        <v>0</v>
      </c>
      <c r="AI2407" t="b">
        <v>0</v>
      </c>
      <c r="AK2407" t="b">
        <v>0</v>
      </c>
      <c r="AL2407" s="1">
        <v>44013</v>
      </c>
      <c r="AM2407" t="s">
        <v>162</v>
      </c>
      <c r="AN2407" s="2">
        <v>44296.959062499998</v>
      </c>
      <c r="AP2407" s="2">
        <v>44063.550555555557</v>
      </c>
      <c r="AQ2407" s="1"/>
      <c r="AS2407" t="b">
        <v>0</v>
      </c>
      <c r="AV2407" t="s">
        <v>93</v>
      </c>
      <c r="AY2407" t="s">
        <v>236</v>
      </c>
      <c r="BB2407" t="s">
        <v>6666</v>
      </c>
      <c r="BD2407" t="b">
        <v>0</v>
      </c>
      <c r="BE2407" t="s">
        <v>6667</v>
      </c>
      <c r="BH2407" t="s">
        <v>272</v>
      </c>
      <c r="BI2407" t="s">
        <v>1243</v>
      </c>
      <c r="BL2407" t="s">
        <v>6665</v>
      </c>
      <c r="BM2407" t="s">
        <v>3069</v>
      </c>
      <c r="BN2407" t="s">
        <v>203</v>
      </c>
      <c r="BQ2407" t="s">
        <v>204</v>
      </c>
      <c r="BR2407" t="b">
        <v>0</v>
      </c>
      <c r="BT2407" t="b">
        <v>0</v>
      </c>
      <c r="BW2407" t="s">
        <v>97</v>
      </c>
      <c r="BX2407" t="b">
        <v>0</v>
      </c>
      <c r="BY2407" s="2">
        <v>44376.857581018521</v>
      </c>
      <c r="CB2407" t="b">
        <v>0</v>
      </c>
      <c r="CC2407" t="b">
        <v>0</v>
      </c>
      <c r="CF2407">
        <v>8950</v>
      </c>
      <c r="CH2407">
        <v>0</v>
      </c>
      <c r="CI2407">
        <v>0</v>
      </c>
      <c r="CJ2407">
        <v>0</v>
      </c>
      <c r="CK2407">
        <f>YEAR(tbl_Opportunity[[#This Row],[Close Date]])</f>
        <v>2020</v>
      </c>
    </row>
    <row r="2408" spans="1:89">
      <c r="A2408" t="s">
        <v>5923</v>
      </c>
      <c r="B2408" t="b">
        <v>0</v>
      </c>
      <c r="D2408" t="b">
        <v>0</v>
      </c>
      <c r="H2408" s="1">
        <v>43735</v>
      </c>
      <c r="I2408" t="b">
        <v>1</v>
      </c>
      <c r="J2408" t="s">
        <v>193</v>
      </c>
      <c r="O2408" t="s">
        <v>215</v>
      </c>
      <c r="P2408" t="b">
        <v>0</v>
      </c>
      <c r="Q2408" s="2">
        <v>43761.740682870368</v>
      </c>
      <c r="R2408" s="1"/>
      <c r="S2408" t="b">
        <v>0</v>
      </c>
      <c r="U2408" s="1"/>
      <c r="V2408" t="b">
        <v>0</v>
      </c>
      <c r="W2408" s="1">
        <v>43525</v>
      </c>
      <c r="X2408">
        <v>3</v>
      </c>
      <c r="Y2408">
        <v>2019</v>
      </c>
      <c r="Z2408" t="s">
        <v>90</v>
      </c>
      <c r="AA2408" t="s">
        <v>90</v>
      </c>
      <c r="AB2408" t="b">
        <v>0</v>
      </c>
      <c r="AC2408" t="b">
        <v>0</v>
      </c>
      <c r="AE2408" t="b">
        <v>1</v>
      </c>
      <c r="AF2408" t="b">
        <v>0</v>
      </c>
      <c r="AG2408" t="b">
        <v>0</v>
      </c>
      <c r="AH2408" t="s">
        <v>4366</v>
      </c>
      <c r="AI2408" t="b">
        <v>0</v>
      </c>
      <c r="AJ2408" t="s">
        <v>195</v>
      </c>
      <c r="AK2408" t="b">
        <v>0</v>
      </c>
      <c r="AL2408" s="1"/>
      <c r="AM2408" t="s">
        <v>162</v>
      </c>
      <c r="AN2408" s="2">
        <v>44297.83829861111</v>
      </c>
      <c r="AP2408" s="2">
        <v>43790.737500000003</v>
      </c>
      <c r="AQ2408" s="1"/>
      <c r="AS2408" t="b">
        <v>0</v>
      </c>
      <c r="AV2408" t="s">
        <v>213</v>
      </c>
      <c r="AY2408" t="s">
        <v>236</v>
      </c>
      <c r="AZ2408" t="s">
        <v>237</v>
      </c>
      <c r="BB2408" t="s">
        <v>6668</v>
      </c>
      <c r="BD2408" t="b">
        <v>0</v>
      </c>
      <c r="BH2408" t="s">
        <v>215</v>
      </c>
      <c r="BI2408" t="s">
        <v>549</v>
      </c>
      <c r="BJ2408" t="s">
        <v>216</v>
      </c>
      <c r="BL2408" t="s">
        <v>6669</v>
      </c>
      <c r="BM2408" t="s">
        <v>3069</v>
      </c>
      <c r="BN2408" t="s">
        <v>203</v>
      </c>
      <c r="BQ2408" t="s">
        <v>204</v>
      </c>
      <c r="BR2408" t="b">
        <v>0</v>
      </c>
      <c r="BT2408" t="b">
        <v>0</v>
      </c>
      <c r="BW2408" t="s">
        <v>97</v>
      </c>
      <c r="BX2408" t="b">
        <v>0</v>
      </c>
      <c r="BY2408" s="2">
        <v>44376.857569444444</v>
      </c>
      <c r="BZ2408" t="s">
        <v>217</v>
      </c>
      <c r="CB2408" t="b">
        <v>0</v>
      </c>
      <c r="CC2408" t="b">
        <v>0</v>
      </c>
      <c r="CF2408">
        <v>9000</v>
      </c>
      <c r="CH2408">
        <v>0</v>
      </c>
      <c r="CI2408">
        <v>0</v>
      </c>
      <c r="CJ2408">
        <v>0</v>
      </c>
      <c r="CK2408">
        <f>YEAR(tbl_Opportunity[[#This Row],[Close Date]])</f>
        <v>2019</v>
      </c>
    </row>
    <row r="2409" spans="1:89">
      <c r="A2409" t="s">
        <v>223</v>
      </c>
      <c r="B2409" t="b">
        <v>0</v>
      </c>
      <c r="D2409" t="b">
        <v>0</v>
      </c>
      <c r="H2409" s="1">
        <v>43308</v>
      </c>
      <c r="I2409" t="b">
        <v>1</v>
      </c>
      <c r="J2409" t="s">
        <v>235</v>
      </c>
      <c r="O2409" t="s">
        <v>2137</v>
      </c>
      <c r="P2409" t="b">
        <v>0</v>
      </c>
      <c r="Q2409" s="2">
        <v>43108.637326388889</v>
      </c>
      <c r="R2409" s="1"/>
      <c r="S2409" t="b">
        <v>0</v>
      </c>
      <c r="U2409" s="1"/>
      <c r="V2409" t="b">
        <v>0</v>
      </c>
      <c r="W2409" s="1">
        <v>43160</v>
      </c>
      <c r="X2409">
        <v>3</v>
      </c>
      <c r="Y2409">
        <v>2018</v>
      </c>
      <c r="Z2409" t="s">
        <v>90</v>
      </c>
      <c r="AA2409" t="s">
        <v>90</v>
      </c>
      <c r="AB2409" t="b">
        <v>0</v>
      </c>
      <c r="AC2409" t="b">
        <v>0</v>
      </c>
      <c r="AE2409" t="b">
        <v>1</v>
      </c>
      <c r="AF2409" t="b">
        <v>0</v>
      </c>
      <c r="AG2409" t="b">
        <v>0</v>
      </c>
      <c r="AH2409" t="s">
        <v>4366</v>
      </c>
      <c r="AI2409" t="b">
        <v>0</v>
      </c>
      <c r="AK2409" t="b">
        <v>0</v>
      </c>
      <c r="AL2409" s="1"/>
      <c r="AM2409" t="s">
        <v>162</v>
      </c>
      <c r="AN2409" s="2">
        <v>44297.837673611109</v>
      </c>
      <c r="AP2409" s="2">
        <v>43182.665451388886</v>
      </c>
      <c r="AQ2409" s="1"/>
      <c r="AS2409" t="b">
        <v>0</v>
      </c>
      <c r="AU2409" t="s">
        <v>247</v>
      </c>
      <c r="AV2409" t="s">
        <v>213</v>
      </c>
      <c r="BB2409" t="s">
        <v>6670</v>
      </c>
      <c r="BD2409" t="b">
        <v>0</v>
      </c>
      <c r="BG2409" t="s">
        <v>6671</v>
      </c>
      <c r="BH2409" t="s">
        <v>215</v>
      </c>
      <c r="BI2409" t="s">
        <v>200</v>
      </c>
      <c r="BJ2409" t="s">
        <v>250</v>
      </c>
      <c r="BM2409" t="s">
        <v>202</v>
      </c>
      <c r="BN2409" t="s">
        <v>203</v>
      </c>
      <c r="BQ2409" t="s">
        <v>204</v>
      </c>
      <c r="BR2409" t="b">
        <v>0</v>
      </c>
      <c r="BT2409" t="b">
        <v>0</v>
      </c>
      <c r="BW2409" t="s">
        <v>97</v>
      </c>
      <c r="BX2409" t="b">
        <v>0</v>
      </c>
      <c r="BY2409" s="2">
        <v>44376.857569444444</v>
      </c>
      <c r="BZ2409" t="s">
        <v>217</v>
      </c>
      <c r="CB2409" t="b">
        <v>0</v>
      </c>
      <c r="CC2409" t="b">
        <v>0</v>
      </c>
      <c r="CF2409">
        <v>75750</v>
      </c>
      <c r="CH2409">
        <v>0</v>
      </c>
      <c r="CI2409">
        <v>0</v>
      </c>
      <c r="CJ2409">
        <v>0</v>
      </c>
      <c r="CK2409">
        <f>YEAR(tbl_Opportunity[[#This Row],[Close Date]])</f>
        <v>2018</v>
      </c>
    </row>
    <row r="2410" spans="1:89">
      <c r="A2410" t="s">
        <v>1645</v>
      </c>
      <c r="B2410" t="b">
        <v>0</v>
      </c>
      <c r="D2410" t="b">
        <v>0</v>
      </c>
      <c r="H2410" s="1">
        <v>43312</v>
      </c>
      <c r="I2410" t="b">
        <v>1</v>
      </c>
      <c r="J2410" t="s">
        <v>111</v>
      </c>
      <c r="L2410" t="s">
        <v>6672</v>
      </c>
      <c r="O2410" t="s">
        <v>2137</v>
      </c>
      <c r="P2410" t="b">
        <v>0</v>
      </c>
      <c r="Q2410" s="2">
        <v>43159.685416666667</v>
      </c>
      <c r="R2410" s="1"/>
      <c r="S2410" t="b">
        <v>0</v>
      </c>
      <c r="U2410" s="1"/>
      <c r="V2410" t="b">
        <v>0</v>
      </c>
      <c r="W2410" s="1">
        <v>43160</v>
      </c>
      <c r="X2410">
        <v>3</v>
      </c>
      <c r="Y2410">
        <v>2018</v>
      </c>
      <c r="Z2410" t="s">
        <v>90</v>
      </c>
      <c r="AA2410" t="s">
        <v>90</v>
      </c>
      <c r="AB2410" t="b">
        <v>0</v>
      </c>
      <c r="AC2410" t="b">
        <v>0</v>
      </c>
      <c r="AE2410" t="b">
        <v>1</v>
      </c>
      <c r="AF2410" t="b">
        <v>0</v>
      </c>
      <c r="AG2410" t="b">
        <v>0</v>
      </c>
      <c r="AH2410" t="s">
        <v>4366</v>
      </c>
      <c r="AI2410" t="b">
        <v>0</v>
      </c>
      <c r="AK2410" t="b">
        <v>0</v>
      </c>
      <c r="AL2410" s="1"/>
      <c r="AM2410" t="s">
        <v>162</v>
      </c>
      <c r="AN2410" s="2">
        <v>44296.959062499998</v>
      </c>
      <c r="AP2410" s="2">
        <v>43173.681134259263</v>
      </c>
      <c r="AQ2410" s="1"/>
      <c r="AS2410" t="b">
        <v>0</v>
      </c>
      <c r="AV2410" t="s">
        <v>105</v>
      </c>
      <c r="BB2410" t="s">
        <v>6673</v>
      </c>
      <c r="BD2410" t="b">
        <v>0</v>
      </c>
      <c r="BH2410" t="s">
        <v>215</v>
      </c>
      <c r="BI2410" t="s">
        <v>200</v>
      </c>
      <c r="BJ2410" t="s">
        <v>216</v>
      </c>
      <c r="BM2410" t="s">
        <v>202</v>
      </c>
      <c r="BN2410" t="s">
        <v>203</v>
      </c>
      <c r="BQ2410" t="s">
        <v>204</v>
      </c>
      <c r="BR2410" t="b">
        <v>0</v>
      </c>
      <c r="BT2410" t="b">
        <v>0</v>
      </c>
      <c r="BW2410" t="s">
        <v>97</v>
      </c>
      <c r="BX2410" t="b">
        <v>0</v>
      </c>
      <c r="BY2410" s="2">
        <v>44376.857569444444</v>
      </c>
      <c r="BZ2410" t="s">
        <v>217</v>
      </c>
      <c r="CB2410" t="b">
        <v>0</v>
      </c>
      <c r="CC2410" t="b">
        <v>0</v>
      </c>
      <c r="CF2410">
        <v>72600</v>
      </c>
      <c r="CH2410">
        <v>0</v>
      </c>
      <c r="CI2410">
        <v>0</v>
      </c>
      <c r="CJ2410">
        <v>0</v>
      </c>
      <c r="CK2410">
        <f>YEAR(tbl_Opportunity[[#This Row],[Close Date]])</f>
        <v>2018</v>
      </c>
    </row>
    <row r="2411" spans="1:89">
      <c r="A2411" t="s">
        <v>6674</v>
      </c>
      <c r="B2411" t="b">
        <v>0</v>
      </c>
      <c r="D2411" t="b">
        <v>0</v>
      </c>
      <c r="H2411" s="1">
        <v>43371</v>
      </c>
      <c r="I2411" t="b">
        <v>1</v>
      </c>
      <c r="J2411" t="s">
        <v>111</v>
      </c>
      <c r="L2411" t="s">
        <v>6675</v>
      </c>
      <c r="O2411" t="s">
        <v>2137</v>
      </c>
      <c r="P2411" t="b">
        <v>0</v>
      </c>
      <c r="Q2411" s="2">
        <v>43327.824918981481</v>
      </c>
      <c r="R2411" s="1"/>
      <c r="S2411" t="b">
        <v>0</v>
      </c>
      <c r="U2411" s="1"/>
      <c r="V2411" t="b">
        <v>0</v>
      </c>
      <c r="W2411" s="1">
        <v>43160</v>
      </c>
      <c r="X2411">
        <v>3</v>
      </c>
      <c r="Y2411">
        <v>2018</v>
      </c>
      <c r="Z2411" t="s">
        <v>90</v>
      </c>
      <c r="AA2411" t="s">
        <v>90</v>
      </c>
      <c r="AB2411" t="b">
        <v>0</v>
      </c>
      <c r="AC2411" t="b">
        <v>0</v>
      </c>
      <c r="AE2411" t="b">
        <v>1</v>
      </c>
      <c r="AF2411" t="b">
        <v>0</v>
      </c>
      <c r="AG2411" t="b">
        <v>0</v>
      </c>
      <c r="AH2411" t="s">
        <v>5147</v>
      </c>
      <c r="AI2411" t="b">
        <v>0</v>
      </c>
      <c r="AK2411" t="b">
        <v>0</v>
      </c>
      <c r="AL2411" s="1">
        <v>43327</v>
      </c>
      <c r="AM2411" t="s">
        <v>162</v>
      </c>
      <c r="AN2411" s="2">
        <v>44297.8278587963</v>
      </c>
      <c r="AP2411" s="2">
        <v>43360.561898148146</v>
      </c>
      <c r="AQ2411" s="1"/>
      <c r="AS2411" t="b">
        <v>0</v>
      </c>
      <c r="AV2411" t="s">
        <v>153</v>
      </c>
      <c r="BB2411" t="s">
        <v>6676</v>
      </c>
      <c r="BD2411" t="b">
        <v>0</v>
      </c>
      <c r="BH2411" t="s">
        <v>215</v>
      </c>
      <c r="BI2411" t="s">
        <v>200</v>
      </c>
      <c r="BJ2411" t="s">
        <v>105</v>
      </c>
      <c r="BM2411" t="s">
        <v>202</v>
      </c>
      <c r="BN2411" t="s">
        <v>203</v>
      </c>
      <c r="BQ2411" t="s">
        <v>204</v>
      </c>
      <c r="BR2411" t="b">
        <v>0</v>
      </c>
      <c r="BT2411" t="b">
        <v>0</v>
      </c>
      <c r="BW2411" t="s">
        <v>97</v>
      </c>
      <c r="BX2411" t="b">
        <v>0</v>
      </c>
      <c r="BY2411" s="2">
        <v>44376.857569444444</v>
      </c>
      <c r="BZ2411" t="s">
        <v>217</v>
      </c>
      <c r="CB2411" t="b">
        <v>0</v>
      </c>
      <c r="CC2411" t="b">
        <v>0</v>
      </c>
      <c r="CF2411">
        <v>50650</v>
      </c>
      <c r="CH2411">
        <v>0</v>
      </c>
      <c r="CI2411">
        <v>0</v>
      </c>
      <c r="CJ2411">
        <v>0</v>
      </c>
      <c r="CK2411">
        <f>YEAR(tbl_Opportunity[[#This Row],[Close Date]])</f>
        <v>2018</v>
      </c>
    </row>
    <row r="2412" spans="1:89">
      <c r="A2412" t="s">
        <v>281</v>
      </c>
      <c r="B2412" t="b">
        <v>0</v>
      </c>
      <c r="D2412" t="b">
        <v>0</v>
      </c>
      <c r="H2412" s="1">
        <v>43736</v>
      </c>
      <c r="I2412" t="b">
        <v>1</v>
      </c>
      <c r="J2412" t="s">
        <v>111</v>
      </c>
      <c r="O2412" t="s">
        <v>2137</v>
      </c>
      <c r="P2412" t="b">
        <v>0</v>
      </c>
      <c r="Q2412" s="2">
        <v>42877.585532407407</v>
      </c>
      <c r="R2412" s="1"/>
      <c r="S2412" t="b">
        <v>0</v>
      </c>
      <c r="U2412" s="1"/>
      <c r="V2412" t="b">
        <v>0</v>
      </c>
      <c r="W2412" s="1">
        <v>43525</v>
      </c>
      <c r="X2412">
        <v>3</v>
      </c>
      <c r="Y2412">
        <v>2019</v>
      </c>
      <c r="Z2412" t="s">
        <v>90</v>
      </c>
      <c r="AA2412" t="s">
        <v>90</v>
      </c>
      <c r="AB2412" t="b">
        <v>0</v>
      </c>
      <c r="AC2412" t="b">
        <v>0</v>
      </c>
      <c r="AE2412" t="b">
        <v>1</v>
      </c>
      <c r="AF2412" t="b">
        <v>0</v>
      </c>
      <c r="AG2412" t="b">
        <v>0</v>
      </c>
      <c r="AH2412" t="s">
        <v>3190</v>
      </c>
      <c r="AI2412" t="b">
        <v>0</v>
      </c>
      <c r="AK2412" t="b">
        <v>0</v>
      </c>
      <c r="AL2412" s="1">
        <v>43663</v>
      </c>
      <c r="AM2412" t="s">
        <v>162</v>
      </c>
      <c r="AN2412" s="2">
        <v>44297.835520833331</v>
      </c>
      <c r="AP2412" s="2">
        <v>43663.452708333331</v>
      </c>
      <c r="AQ2412" s="1"/>
      <c r="AS2412" t="b">
        <v>0</v>
      </c>
      <c r="AU2412" t="s">
        <v>196</v>
      </c>
      <c r="AV2412" t="s">
        <v>105</v>
      </c>
      <c r="BB2412" t="s">
        <v>6677</v>
      </c>
      <c r="BD2412" t="b">
        <v>0</v>
      </c>
      <c r="BH2412" t="s">
        <v>215</v>
      </c>
      <c r="BI2412" t="s">
        <v>200</v>
      </c>
      <c r="BJ2412" t="s">
        <v>196</v>
      </c>
      <c r="BL2412" t="s">
        <v>283</v>
      </c>
      <c r="BM2412" t="s">
        <v>202</v>
      </c>
      <c r="BN2412" t="s">
        <v>203</v>
      </c>
      <c r="BQ2412" t="s">
        <v>204</v>
      </c>
      <c r="BR2412" t="b">
        <v>0</v>
      </c>
      <c r="BT2412" t="b">
        <v>0</v>
      </c>
      <c r="BW2412" t="s">
        <v>97</v>
      </c>
      <c r="BX2412" t="b">
        <v>0</v>
      </c>
      <c r="BY2412" s="2">
        <v>44376.857569444444</v>
      </c>
      <c r="BZ2412" t="s">
        <v>217</v>
      </c>
      <c r="CB2412" t="b">
        <v>0</v>
      </c>
      <c r="CC2412" t="b">
        <v>0</v>
      </c>
      <c r="CF2412">
        <v>24700</v>
      </c>
      <c r="CH2412">
        <v>0</v>
      </c>
      <c r="CI2412">
        <v>0</v>
      </c>
      <c r="CJ2412">
        <v>0</v>
      </c>
      <c r="CK2412">
        <f>YEAR(tbl_Opportunity[[#This Row],[Close Date]])</f>
        <v>2019</v>
      </c>
    </row>
    <row r="2413" spans="1:89">
      <c r="A2413" t="s">
        <v>2219</v>
      </c>
      <c r="B2413" t="b">
        <v>0</v>
      </c>
      <c r="D2413" t="b">
        <v>0</v>
      </c>
      <c r="H2413" s="1">
        <v>43373</v>
      </c>
      <c r="I2413" t="b">
        <v>1</v>
      </c>
      <c r="J2413" t="s">
        <v>105</v>
      </c>
      <c r="O2413" t="s">
        <v>5716</v>
      </c>
      <c r="P2413" t="b">
        <v>0</v>
      </c>
      <c r="Q2413" s="2">
        <v>43180.900879629633</v>
      </c>
      <c r="R2413" s="1"/>
      <c r="S2413" t="b">
        <v>0</v>
      </c>
      <c r="U2413" s="1"/>
      <c r="V2413" t="b">
        <v>0</v>
      </c>
      <c r="W2413" s="1">
        <v>43160</v>
      </c>
      <c r="X2413">
        <v>3</v>
      </c>
      <c r="Y2413">
        <v>2018</v>
      </c>
      <c r="Z2413" t="s">
        <v>90</v>
      </c>
      <c r="AA2413" t="s">
        <v>90</v>
      </c>
      <c r="AB2413" t="b">
        <v>0</v>
      </c>
      <c r="AC2413" t="b">
        <v>0</v>
      </c>
      <c r="AE2413" t="b">
        <v>1</v>
      </c>
      <c r="AF2413" t="b">
        <v>0</v>
      </c>
      <c r="AG2413" t="b">
        <v>0</v>
      </c>
      <c r="AH2413" t="s">
        <v>4366</v>
      </c>
      <c r="AI2413" t="b">
        <v>0</v>
      </c>
      <c r="AK2413" t="b">
        <v>0</v>
      </c>
      <c r="AL2413" s="1"/>
      <c r="AM2413" t="s">
        <v>162</v>
      </c>
      <c r="AN2413" s="2">
        <v>44297.856377314813</v>
      </c>
      <c r="AP2413" s="2">
        <v>43188.719733796293</v>
      </c>
      <c r="AQ2413" s="1"/>
      <c r="AS2413" t="b">
        <v>0</v>
      </c>
      <c r="AV2413" t="s">
        <v>93</v>
      </c>
      <c r="BB2413" t="s">
        <v>6678</v>
      </c>
      <c r="BD2413" t="b">
        <v>0</v>
      </c>
      <c r="BH2413" t="s">
        <v>260</v>
      </c>
      <c r="BI2413" t="s">
        <v>200</v>
      </c>
      <c r="BJ2413" t="s">
        <v>216</v>
      </c>
      <c r="BM2413" t="s">
        <v>202</v>
      </c>
      <c r="BN2413" t="s">
        <v>203</v>
      </c>
      <c r="BQ2413" t="s">
        <v>204</v>
      </c>
      <c r="BR2413" t="b">
        <v>0</v>
      </c>
      <c r="BT2413" t="b">
        <v>0</v>
      </c>
      <c r="BW2413" t="s">
        <v>97</v>
      </c>
      <c r="BX2413" t="b">
        <v>0</v>
      </c>
      <c r="BY2413" s="2">
        <v>44376.857569444444</v>
      </c>
      <c r="CB2413" t="b">
        <v>0</v>
      </c>
      <c r="CC2413" t="b">
        <v>0</v>
      </c>
      <c r="CF2413">
        <v>39950</v>
      </c>
      <c r="CH2413">
        <v>0</v>
      </c>
      <c r="CI2413">
        <v>0</v>
      </c>
      <c r="CJ2413">
        <v>0</v>
      </c>
      <c r="CK2413">
        <f>YEAR(tbl_Opportunity[[#This Row],[Close Date]])</f>
        <v>2018</v>
      </c>
    </row>
    <row r="2414" spans="1:89">
      <c r="A2414" t="s">
        <v>2456</v>
      </c>
      <c r="B2414" t="b">
        <v>0</v>
      </c>
      <c r="D2414" t="b">
        <v>0</v>
      </c>
      <c r="H2414" s="1">
        <v>43344</v>
      </c>
      <c r="I2414" t="b">
        <v>1</v>
      </c>
      <c r="J2414" t="s">
        <v>105</v>
      </c>
      <c r="L2414" t="s">
        <v>6679</v>
      </c>
      <c r="O2414" t="s">
        <v>260</v>
      </c>
      <c r="P2414" t="b">
        <v>0</v>
      </c>
      <c r="Q2414" s="2">
        <v>43364.746481481481</v>
      </c>
      <c r="R2414" s="1"/>
      <c r="S2414" t="b">
        <v>0</v>
      </c>
      <c r="U2414" s="1"/>
      <c r="V2414" t="b">
        <v>0</v>
      </c>
      <c r="W2414" s="1">
        <v>43160</v>
      </c>
      <c r="X2414">
        <v>3</v>
      </c>
      <c r="Y2414">
        <v>2018</v>
      </c>
      <c r="Z2414" t="s">
        <v>90</v>
      </c>
      <c r="AA2414" t="s">
        <v>90</v>
      </c>
      <c r="AB2414" t="b">
        <v>0</v>
      </c>
      <c r="AC2414" t="b">
        <v>0</v>
      </c>
      <c r="AE2414" t="b">
        <v>1</v>
      </c>
      <c r="AF2414" t="b">
        <v>0</v>
      </c>
      <c r="AG2414" t="b">
        <v>0</v>
      </c>
      <c r="AH2414" t="s">
        <v>105</v>
      </c>
      <c r="AI2414" t="b">
        <v>0</v>
      </c>
      <c r="AK2414" t="b">
        <v>0</v>
      </c>
      <c r="AL2414" s="1"/>
      <c r="AM2414" t="s">
        <v>162</v>
      </c>
      <c r="AN2414" s="2">
        <v>44296.959062499998</v>
      </c>
      <c r="AP2414" s="2"/>
      <c r="AQ2414" s="1"/>
      <c r="AS2414" t="b">
        <v>0</v>
      </c>
      <c r="AV2414" t="s">
        <v>105</v>
      </c>
      <c r="BB2414" t="s">
        <v>6680</v>
      </c>
      <c r="BD2414" t="b">
        <v>0</v>
      </c>
      <c r="BE2414" t="s">
        <v>6681</v>
      </c>
      <c r="BH2414" t="s">
        <v>260</v>
      </c>
      <c r="BI2414" t="s">
        <v>200</v>
      </c>
      <c r="BM2414" t="s">
        <v>202</v>
      </c>
      <c r="BN2414" t="s">
        <v>203</v>
      </c>
      <c r="BQ2414" t="s">
        <v>204</v>
      </c>
      <c r="BR2414" t="b">
        <v>0</v>
      </c>
      <c r="BT2414" t="b">
        <v>0</v>
      </c>
      <c r="BW2414" t="s">
        <v>97</v>
      </c>
      <c r="BX2414" t="b">
        <v>0</v>
      </c>
      <c r="BY2414" s="2">
        <v>44376.857569444444</v>
      </c>
      <c r="CB2414" t="b">
        <v>0</v>
      </c>
      <c r="CC2414" t="b">
        <v>0</v>
      </c>
      <c r="CF2414">
        <v>64550</v>
      </c>
      <c r="CH2414">
        <v>0</v>
      </c>
      <c r="CI2414">
        <v>0</v>
      </c>
      <c r="CJ2414">
        <v>0</v>
      </c>
      <c r="CK2414">
        <f>YEAR(tbl_Opportunity[[#This Row],[Close Date]])</f>
        <v>2018</v>
      </c>
    </row>
    <row r="2415" spans="1:89">
      <c r="A2415" t="s">
        <v>257</v>
      </c>
      <c r="B2415" t="b">
        <v>0</v>
      </c>
      <c r="D2415" t="b">
        <v>0</v>
      </c>
      <c r="E2415" t="s">
        <v>6682</v>
      </c>
      <c r="H2415" s="1">
        <v>43343</v>
      </c>
      <c r="I2415" t="b">
        <v>1</v>
      </c>
      <c r="J2415" t="s">
        <v>105</v>
      </c>
      <c r="L2415" t="s">
        <v>1762</v>
      </c>
      <c r="O2415" t="s">
        <v>5716</v>
      </c>
      <c r="P2415" t="b">
        <v>0</v>
      </c>
      <c r="Q2415" s="2">
        <v>43230.713101851848</v>
      </c>
      <c r="R2415" s="1"/>
      <c r="S2415" t="b">
        <v>0</v>
      </c>
      <c r="U2415" s="1"/>
      <c r="V2415" t="b">
        <v>0</v>
      </c>
      <c r="W2415" s="1">
        <v>43160</v>
      </c>
      <c r="X2415">
        <v>3</v>
      </c>
      <c r="Y2415">
        <v>2018</v>
      </c>
      <c r="Z2415" t="s">
        <v>90</v>
      </c>
      <c r="AA2415" t="s">
        <v>90</v>
      </c>
      <c r="AB2415" t="b">
        <v>0</v>
      </c>
      <c r="AC2415" t="b">
        <v>0</v>
      </c>
      <c r="AE2415" t="b">
        <v>1</v>
      </c>
      <c r="AF2415" t="b">
        <v>0</v>
      </c>
      <c r="AG2415" t="b">
        <v>0</v>
      </c>
      <c r="AH2415" t="s">
        <v>4366</v>
      </c>
      <c r="AI2415" t="b">
        <v>0</v>
      </c>
      <c r="AK2415" t="b">
        <v>0</v>
      </c>
      <c r="AL2415" s="1">
        <v>43249</v>
      </c>
      <c r="AM2415" t="s">
        <v>162</v>
      </c>
      <c r="AN2415" s="2">
        <v>44297.837673611109</v>
      </c>
      <c r="AP2415" s="2">
        <v>43388.168819444443</v>
      </c>
      <c r="AQ2415" s="1"/>
      <c r="AS2415" t="b">
        <v>0</v>
      </c>
      <c r="AV2415" t="s">
        <v>213</v>
      </c>
      <c r="BB2415" t="s">
        <v>6683</v>
      </c>
      <c r="BD2415" t="b">
        <v>0</v>
      </c>
      <c r="BE2415" t="s">
        <v>6684</v>
      </c>
      <c r="BH2415" t="s">
        <v>260</v>
      </c>
      <c r="BI2415" t="s">
        <v>200</v>
      </c>
      <c r="BJ2415" t="s">
        <v>216</v>
      </c>
      <c r="BM2415" t="s">
        <v>202</v>
      </c>
      <c r="BN2415" t="s">
        <v>203</v>
      </c>
      <c r="BP2415" t="s">
        <v>6685</v>
      </c>
      <c r="BQ2415" t="s">
        <v>204</v>
      </c>
      <c r="BR2415" t="b">
        <v>0</v>
      </c>
      <c r="BT2415" t="b">
        <v>0</v>
      </c>
      <c r="BW2415" t="s">
        <v>97</v>
      </c>
      <c r="BX2415" t="b">
        <v>0</v>
      </c>
      <c r="BY2415" s="2">
        <v>44376.857569444444</v>
      </c>
      <c r="CB2415" t="b">
        <v>0</v>
      </c>
      <c r="CC2415" t="b">
        <v>0</v>
      </c>
      <c r="CF2415">
        <v>2650</v>
      </c>
      <c r="CH2415">
        <v>0</v>
      </c>
      <c r="CI2415">
        <v>0</v>
      </c>
      <c r="CJ2415">
        <v>0</v>
      </c>
      <c r="CK2415">
        <f>YEAR(tbl_Opportunity[[#This Row],[Close Date]])</f>
        <v>2018</v>
      </c>
    </row>
    <row r="2416" spans="1:89">
      <c r="A2416" t="s">
        <v>6686</v>
      </c>
      <c r="B2416" t="b">
        <v>0</v>
      </c>
      <c r="D2416" t="b">
        <v>0</v>
      </c>
      <c r="H2416" s="1">
        <v>43361</v>
      </c>
      <c r="I2416" t="b">
        <v>1</v>
      </c>
      <c r="J2416" t="s">
        <v>105</v>
      </c>
      <c r="L2416" t="s">
        <v>6687</v>
      </c>
      <c r="O2416" t="s">
        <v>260</v>
      </c>
      <c r="P2416" t="b">
        <v>0</v>
      </c>
      <c r="Q2416" s="2">
        <v>43340.981550925928</v>
      </c>
      <c r="R2416" s="1"/>
      <c r="S2416" t="b">
        <v>0</v>
      </c>
      <c r="U2416" s="1"/>
      <c r="V2416" t="b">
        <v>0</v>
      </c>
      <c r="W2416" s="1">
        <v>43160</v>
      </c>
      <c r="X2416">
        <v>3</v>
      </c>
      <c r="Y2416">
        <v>2018</v>
      </c>
      <c r="Z2416" t="s">
        <v>90</v>
      </c>
      <c r="AA2416" t="s">
        <v>90</v>
      </c>
      <c r="AB2416" t="b">
        <v>0</v>
      </c>
      <c r="AC2416" t="b">
        <v>0</v>
      </c>
      <c r="AE2416" t="b">
        <v>1</v>
      </c>
      <c r="AF2416" t="b">
        <v>0</v>
      </c>
      <c r="AG2416" t="b">
        <v>0</v>
      </c>
      <c r="AH2416" t="s">
        <v>4366</v>
      </c>
      <c r="AI2416" t="b">
        <v>0</v>
      </c>
      <c r="AK2416" t="b">
        <v>0</v>
      </c>
      <c r="AL2416" s="1"/>
      <c r="AM2416" t="s">
        <v>162</v>
      </c>
      <c r="AN2416" s="2">
        <v>44296.959062499998</v>
      </c>
      <c r="AP2416" s="2">
        <v>43362.152337962965</v>
      </c>
      <c r="AQ2416" s="1"/>
      <c r="AS2416" t="b">
        <v>0</v>
      </c>
      <c r="AV2416" t="s">
        <v>93</v>
      </c>
      <c r="BB2416" t="s">
        <v>6688</v>
      </c>
      <c r="BD2416" t="b">
        <v>0</v>
      </c>
      <c r="BE2416" t="s">
        <v>6689</v>
      </c>
      <c r="BH2416" t="s">
        <v>260</v>
      </c>
      <c r="BI2416" t="s">
        <v>200</v>
      </c>
      <c r="BJ2416" t="s">
        <v>216</v>
      </c>
      <c r="BM2416" t="s">
        <v>202</v>
      </c>
      <c r="BN2416" t="s">
        <v>203</v>
      </c>
      <c r="BQ2416" t="s">
        <v>204</v>
      </c>
      <c r="BR2416" t="b">
        <v>0</v>
      </c>
      <c r="BT2416" t="b">
        <v>0</v>
      </c>
      <c r="BW2416" t="s">
        <v>97</v>
      </c>
      <c r="BX2416" t="b">
        <v>0</v>
      </c>
      <c r="BY2416" s="2">
        <v>44376.857569444444</v>
      </c>
      <c r="CB2416" t="b">
        <v>0</v>
      </c>
      <c r="CC2416" t="b">
        <v>0</v>
      </c>
      <c r="CF2416">
        <v>46700</v>
      </c>
      <c r="CH2416">
        <v>0</v>
      </c>
      <c r="CI2416">
        <v>0</v>
      </c>
      <c r="CJ2416">
        <v>0</v>
      </c>
      <c r="CK2416">
        <f>YEAR(tbl_Opportunity[[#This Row],[Close Date]])</f>
        <v>2018</v>
      </c>
    </row>
    <row r="2417" spans="1:89">
      <c r="A2417" t="s">
        <v>6690</v>
      </c>
      <c r="B2417" t="b">
        <v>0</v>
      </c>
      <c r="D2417" t="b">
        <v>0</v>
      </c>
      <c r="H2417" s="1">
        <v>44104</v>
      </c>
      <c r="I2417" t="b">
        <v>1</v>
      </c>
      <c r="J2417" t="s">
        <v>140</v>
      </c>
      <c r="O2417" t="s">
        <v>215</v>
      </c>
      <c r="P2417" t="b">
        <v>0</v>
      </c>
      <c r="Q2417" s="2">
        <v>44033.845497685186</v>
      </c>
      <c r="R2417" s="1"/>
      <c r="S2417" t="b">
        <v>0</v>
      </c>
      <c r="U2417" s="1"/>
      <c r="V2417" t="b">
        <v>0</v>
      </c>
      <c r="W2417" s="1">
        <v>43891</v>
      </c>
      <c r="X2417">
        <v>3</v>
      </c>
      <c r="Y2417">
        <v>2020</v>
      </c>
      <c r="Z2417" t="s">
        <v>90</v>
      </c>
      <c r="AA2417" t="s">
        <v>90</v>
      </c>
      <c r="AB2417" t="b">
        <v>0</v>
      </c>
      <c r="AC2417" t="b">
        <v>0</v>
      </c>
      <c r="AE2417" t="b">
        <v>1</v>
      </c>
      <c r="AF2417" t="b">
        <v>0</v>
      </c>
      <c r="AG2417" t="b">
        <v>0</v>
      </c>
      <c r="AH2417" t="s">
        <v>4366</v>
      </c>
      <c r="AI2417" t="b">
        <v>0</v>
      </c>
      <c r="AJ2417" t="s">
        <v>2359</v>
      </c>
      <c r="AK2417" t="b">
        <v>0</v>
      </c>
      <c r="AL2417" s="1">
        <v>44039</v>
      </c>
      <c r="AM2417" t="s">
        <v>162</v>
      </c>
      <c r="AN2417" s="2">
        <v>44297.836898148147</v>
      </c>
      <c r="AP2417" s="2">
        <v>44039.582199074073</v>
      </c>
      <c r="AQ2417" s="1"/>
      <c r="AS2417" t="b">
        <v>0</v>
      </c>
      <c r="AV2417" t="s">
        <v>248</v>
      </c>
      <c r="BB2417" t="s">
        <v>6691</v>
      </c>
      <c r="BD2417" t="b">
        <v>0</v>
      </c>
      <c r="BH2417" t="s">
        <v>215</v>
      </c>
      <c r="BI2417" t="s">
        <v>1243</v>
      </c>
      <c r="BL2417" t="s">
        <v>6692</v>
      </c>
      <c r="BM2417" t="s">
        <v>202</v>
      </c>
      <c r="BN2417" t="s">
        <v>203</v>
      </c>
      <c r="BQ2417" t="s">
        <v>204</v>
      </c>
      <c r="BR2417" t="b">
        <v>0</v>
      </c>
      <c r="BT2417" t="b">
        <v>0</v>
      </c>
      <c r="BW2417" t="s">
        <v>97</v>
      </c>
      <c r="BX2417" t="b">
        <v>0</v>
      </c>
      <c r="BY2417" s="2">
        <v>44376.857581018521</v>
      </c>
      <c r="BZ2417" t="s">
        <v>217</v>
      </c>
      <c r="CB2417" t="b">
        <v>0</v>
      </c>
      <c r="CC2417" t="b">
        <v>0</v>
      </c>
      <c r="CF2417">
        <v>89040</v>
      </c>
      <c r="CH2417">
        <v>0</v>
      </c>
      <c r="CI2417">
        <v>0</v>
      </c>
      <c r="CJ2417">
        <v>0</v>
      </c>
      <c r="CK2417">
        <f>YEAR(tbl_Opportunity[[#This Row],[Close Date]])</f>
        <v>2020</v>
      </c>
    </row>
    <row r="2418" spans="1:89">
      <c r="A2418" t="s">
        <v>6693</v>
      </c>
      <c r="B2418" t="b">
        <v>0</v>
      </c>
      <c r="D2418" t="b">
        <v>0</v>
      </c>
      <c r="H2418" s="1">
        <v>43707</v>
      </c>
      <c r="I2418" t="b">
        <v>1</v>
      </c>
      <c r="J2418" t="s">
        <v>193</v>
      </c>
      <c r="L2418" t="s">
        <v>6694</v>
      </c>
      <c r="O2418" t="s">
        <v>215</v>
      </c>
      <c r="P2418" t="b">
        <v>0</v>
      </c>
      <c r="Q2418" s="2">
        <v>43378.817870370367</v>
      </c>
      <c r="R2418" s="1"/>
      <c r="S2418" t="b">
        <v>0</v>
      </c>
      <c r="U2418" s="1"/>
      <c r="V2418" t="b">
        <v>0</v>
      </c>
      <c r="W2418" s="1">
        <v>43525</v>
      </c>
      <c r="X2418">
        <v>3</v>
      </c>
      <c r="Y2418">
        <v>2019</v>
      </c>
      <c r="Z2418" t="s">
        <v>90</v>
      </c>
      <c r="AA2418" t="s">
        <v>90</v>
      </c>
      <c r="AB2418" t="b">
        <v>0</v>
      </c>
      <c r="AC2418" t="b">
        <v>0</v>
      </c>
      <c r="AE2418" t="b">
        <v>1</v>
      </c>
      <c r="AF2418" t="b">
        <v>0</v>
      </c>
      <c r="AG2418" t="b">
        <v>0</v>
      </c>
      <c r="AI2418" t="b">
        <v>0</v>
      </c>
      <c r="AJ2418" t="s">
        <v>211</v>
      </c>
      <c r="AK2418" t="b">
        <v>0</v>
      </c>
      <c r="AL2418" s="1">
        <v>43598</v>
      </c>
      <c r="AM2418" t="s">
        <v>162</v>
      </c>
      <c r="AN2418" s="2">
        <v>44297.840763888889</v>
      </c>
      <c r="AP2418" s="2">
        <v>43647.5940162037</v>
      </c>
      <c r="AQ2418" s="1"/>
      <c r="AS2418" t="b">
        <v>0</v>
      </c>
      <c r="AV2418" t="s">
        <v>197</v>
      </c>
      <c r="BB2418" t="s">
        <v>6695</v>
      </c>
      <c r="BD2418" t="b">
        <v>0</v>
      </c>
      <c r="BH2418" t="s">
        <v>406</v>
      </c>
      <c r="BI2418" t="s">
        <v>200</v>
      </c>
      <c r="BL2418" t="s">
        <v>6694</v>
      </c>
      <c r="BM2418" t="s">
        <v>202</v>
      </c>
      <c r="BN2418" t="s">
        <v>203</v>
      </c>
      <c r="BQ2418" t="s">
        <v>204</v>
      </c>
      <c r="BR2418" t="b">
        <v>0</v>
      </c>
      <c r="BT2418" t="b">
        <v>0</v>
      </c>
      <c r="BW2418" t="s">
        <v>97</v>
      </c>
      <c r="BX2418" t="b">
        <v>0</v>
      </c>
      <c r="BY2418" s="2">
        <v>44376.857569444444</v>
      </c>
      <c r="CB2418" t="b">
        <v>0</v>
      </c>
      <c r="CC2418" t="b">
        <v>0</v>
      </c>
      <c r="CF2418">
        <v>47700</v>
      </c>
      <c r="CH2418">
        <v>0</v>
      </c>
      <c r="CI2418">
        <v>0</v>
      </c>
      <c r="CJ2418">
        <v>0</v>
      </c>
      <c r="CK2418">
        <f>YEAR(tbl_Opportunity[[#This Row],[Close Date]])</f>
        <v>2019</v>
      </c>
    </row>
    <row r="2419" spans="1:89">
      <c r="A2419" t="s">
        <v>1358</v>
      </c>
      <c r="B2419" t="b">
        <v>0</v>
      </c>
      <c r="D2419" t="b">
        <v>0</v>
      </c>
      <c r="H2419" s="1">
        <v>44104</v>
      </c>
      <c r="I2419" t="b">
        <v>1</v>
      </c>
      <c r="J2419" t="s">
        <v>193</v>
      </c>
      <c r="L2419" t="s">
        <v>6696</v>
      </c>
      <c r="O2419" t="s">
        <v>194</v>
      </c>
      <c r="P2419" t="b">
        <v>0</v>
      </c>
      <c r="Q2419" s="2">
        <v>42913.97079861111</v>
      </c>
      <c r="R2419" s="1"/>
      <c r="S2419" t="b">
        <v>0</v>
      </c>
      <c r="U2419" s="1"/>
      <c r="V2419" t="b">
        <v>0</v>
      </c>
      <c r="W2419" s="1">
        <v>43891</v>
      </c>
      <c r="X2419">
        <v>3</v>
      </c>
      <c r="Y2419">
        <v>2020</v>
      </c>
      <c r="Z2419" t="s">
        <v>90</v>
      </c>
      <c r="AA2419" t="s">
        <v>90</v>
      </c>
      <c r="AB2419" t="b">
        <v>0</v>
      </c>
      <c r="AC2419" t="b">
        <v>0</v>
      </c>
      <c r="AE2419" t="b">
        <v>1</v>
      </c>
      <c r="AF2419" t="b">
        <v>0</v>
      </c>
      <c r="AG2419" t="b">
        <v>0</v>
      </c>
      <c r="AH2419" t="s">
        <v>3190</v>
      </c>
      <c r="AI2419" t="b">
        <v>0</v>
      </c>
      <c r="AJ2419" t="s">
        <v>211</v>
      </c>
      <c r="AK2419" t="b">
        <v>0</v>
      </c>
      <c r="AL2419" s="1">
        <v>43693</v>
      </c>
      <c r="AM2419" t="s">
        <v>162</v>
      </c>
      <c r="AN2419" s="2">
        <v>44296.959062499998</v>
      </c>
      <c r="AP2419" s="2">
        <v>43969.464155092595</v>
      </c>
      <c r="AQ2419" s="1"/>
      <c r="AS2419" t="b">
        <v>0</v>
      </c>
      <c r="AU2419" t="s">
        <v>316</v>
      </c>
      <c r="AV2419" t="s">
        <v>176</v>
      </c>
      <c r="BB2419" t="s">
        <v>6697</v>
      </c>
      <c r="BD2419" t="b">
        <v>0</v>
      </c>
      <c r="BH2419" t="s">
        <v>215</v>
      </c>
      <c r="BI2419" t="s">
        <v>200</v>
      </c>
      <c r="BJ2419" t="s">
        <v>196</v>
      </c>
      <c r="BL2419" t="s">
        <v>6696</v>
      </c>
      <c r="BM2419" t="s">
        <v>202</v>
      </c>
      <c r="BN2419" t="s">
        <v>203</v>
      </c>
      <c r="BQ2419" t="s">
        <v>204</v>
      </c>
      <c r="BR2419" t="b">
        <v>0</v>
      </c>
      <c r="BT2419" t="b">
        <v>0</v>
      </c>
      <c r="BW2419" t="s">
        <v>97</v>
      </c>
      <c r="BX2419" t="b">
        <v>0</v>
      </c>
      <c r="BY2419" s="2">
        <v>44376.857569444444</v>
      </c>
      <c r="BZ2419" t="s">
        <v>217</v>
      </c>
      <c r="CB2419" t="b">
        <v>0</v>
      </c>
      <c r="CC2419" t="b">
        <v>0</v>
      </c>
      <c r="CF2419">
        <v>57394</v>
      </c>
      <c r="CH2419">
        <v>0</v>
      </c>
      <c r="CI2419">
        <v>0</v>
      </c>
      <c r="CJ2419">
        <v>0</v>
      </c>
      <c r="CK2419">
        <f>YEAR(tbl_Opportunity[[#This Row],[Close Date]])</f>
        <v>2020</v>
      </c>
    </row>
    <row r="2420" spans="1:89">
      <c r="A2420" t="s">
        <v>1491</v>
      </c>
      <c r="B2420" t="b">
        <v>0</v>
      </c>
      <c r="D2420" t="b">
        <v>0</v>
      </c>
      <c r="E2420" t="s">
        <v>6698</v>
      </c>
      <c r="H2420" s="1">
        <v>43738</v>
      </c>
      <c r="I2420" t="b">
        <v>1</v>
      </c>
      <c r="J2420" t="s">
        <v>105</v>
      </c>
      <c r="O2420" t="s">
        <v>260</v>
      </c>
      <c r="P2420" t="b">
        <v>0</v>
      </c>
      <c r="Q2420" s="2">
        <v>43503.870810185188</v>
      </c>
      <c r="R2420" s="1"/>
      <c r="S2420" t="b">
        <v>0</v>
      </c>
      <c r="U2420" s="1"/>
      <c r="V2420" t="b">
        <v>0</v>
      </c>
      <c r="W2420" s="1">
        <v>43525</v>
      </c>
      <c r="X2420">
        <v>3</v>
      </c>
      <c r="Y2420">
        <v>2019</v>
      </c>
      <c r="Z2420" t="s">
        <v>90</v>
      </c>
      <c r="AA2420" t="s">
        <v>90</v>
      </c>
      <c r="AB2420" t="b">
        <v>0</v>
      </c>
      <c r="AC2420" t="b">
        <v>0</v>
      </c>
      <c r="AE2420" t="b">
        <v>1</v>
      </c>
      <c r="AF2420" t="b">
        <v>0</v>
      </c>
      <c r="AG2420" t="b">
        <v>0</v>
      </c>
      <c r="AI2420" t="b">
        <v>0</v>
      </c>
      <c r="AJ2420" t="s">
        <v>211</v>
      </c>
      <c r="AK2420" t="b">
        <v>0</v>
      </c>
      <c r="AL2420" s="1">
        <v>43564</v>
      </c>
      <c r="AM2420" t="s">
        <v>162</v>
      </c>
      <c r="AN2420" s="2">
        <v>44297.841840277775</v>
      </c>
      <c r="AP2420" s="2">
        <v>43648.968773148146</v>
      </c>
      <c r="AQ2420" s="1"/>
      <c r="AS2420" t="b">
        <v>0</v>
      </c>
      <c r="AV2420" t="s">
        <v>248</v>
      </c>
      <c r="BB2420" t="s">
        <v>6699</v>
      </c>
      <c r="BD2420" t="b">
        <v>0</v>
      </c>
      <c r="BE2420" t="s">
        <v>6700</v>
      </c>
      <c r="BH2420" t="s">
        <v>260</v>
      </c>
      <c r="BI2420" t="s">
        <v>200</v>
      </c>
      <c r="BL2420" t="s">
        <v>1677</v>
      </c>
      <c r="BM2420" t="s">
        <v>202</v>
      </c>
      <c r="BN2420" t="s">
        <v>203</v>
      </c>
      <c r="BQ2420" t="s">
        <v>204</v>
      </c>
      <c r="BR2420" t="b">
        <v>0</v>
      </c>
      <c r="BT2420" t="b">
        <v>0</v>
      </c>
      <c r="BW2420" t="s">
        <v>97</v>
      </c>
      <c r="BX2420" t="b">
        <v>0</v>
      </c>
      <c r="BY2420" s="2">
        <v>44376.857569444444</v>
      </c>
      <c r="CB2420" t="b">
        <v>0</v>
      </c>
      <c r="CC2420" t="b">
        <v>0</v>
      </c>
      <c r="CF2420">
        <v>31950</v>
      </c>
      <c r="CH2420">
        <v>0</v>
      </c>
      <c r="CI2420">
        <v>0</v>
      </c>
      <c r="CJ2420">
        <v>0</v>
      </c>
      <c r="CK2420">
        <f>YEAR(tbl_Opportunity[[#This Row],[Close Date]])</f>
        <v>2019</v>
      </c>
    </row>
    <row r="2421" spans="1:89">
      <c r="A2421" t="s">
        <v>6701</v>
      </c>
      <c r="B2421" t="b">
        <v>0</v>
      </c>
      <c r="D2421" t="b">
        <v>0</v>
      </c>
      <c r="E2421" t="s">
        <v>2829</v>
      </c>
      <c r="H2421" s="1">
        <v>44104</v>
      </c>
      <c r="I2421" t="b">
        <v>1</v>
      </c>
      <c r="J2421" t="s">
        <v>140</v>
      </c>
      <c r="L2421" t="s">
        <v>6702</v>
      </c>
      <c r="O2421" t="s">
        <v>260</v>
      </c>
      <c r="P2421" t="b">
        <v>0</v>
      </c>
      <c r="Q2421" s="2">
        <v>43769.871817129628</v>
      </c>
      <c r="R2421" s="1"/>
      <c r="S2421" t="b">
        <v>0</v>
      </c>
      <c r="U2421" s="1"/>
      <c r="V2421" t="b">
        <v>0</v>
      </c>
      <c r="W2421" s="1">
        <v>43891</v>
      </c>
      <c r="X2421">
        <v>3</v>
      </c>
      <c r="Y2421">
        <v>2020</v>
      </c>
      <c r="Z2421" t="s">
        <v>90</v>
      </c>
      <c r="AA2421" t="s">
        <v>90</v>
      </c>
      <c r="AB2421" t="b">
        <v>0</v>
      </c>
      <c r="AC2421" t="b">
        <v>0</v>
      </c>
      <c r="AE2421" t="b">
        <v>1</v>
      </c>
      <c r="AF2421" t="b">
        <v>0</v>
      </c>
      <c r="AG2421" t="b">
        <v>0</v>
      </c>
      <c r="AH2421" t="s">
        <v>4370</v>
      </c>
      <c r="AI2421" t="b">
        <v>0</v>
      </c>
      <c r="AJ2421" t="s">
        <v>211</v>
      </c>
      <c r="AK2421" t="b">
        <v>0</v>
      </c>
      <c r="AL2421" s="1">
        <v>43987</v>
      </c>
      <c r="AM2421" t="s">
        <v>162</v>
      </c>
      <c r="AN2421" s="2">
        <v>44296.959062499998</v>
      </c>
      <c r="AP2421" s="2">
        <v>44028.749363425923</v>
      </c>
      <c r="AQ2421" s="1"/>
      <c r="AS2421" t="b">
        <v>0</v>
      </c>
      <c r="AV2421" t="s">
        <v>4734</v>
      </c>
      <c r="AY2421" t="s">
        <v>236</v>
      </c>
      <c r="AZ2421" t="s">
        <v>300</v>
      </c>
      <c r="BB2421" t="s">
        <v>6703</v>
      </c>
      <c r="BD2421" t="b">
        <v>0</v>
      </c>
      <c r="BH2421" t="s">
        <v>215</v>
      </c>
      <c r="BI2421" t="s">
        <v>549</v>
      </c>
      <c r="BL2421" t="s">
        <v>6702</v>
      </c>
      <c r="BM2421" t="s">
        <v>202</v>
      </c>
      <c r="BN2421" t="s">
        <v>203</v>
      </c>
      <c r="BQ2421" t="s">
        <v>204</v>
      </c>
      <c r="BR2421" t="b">
        <v>0</v>
      </c>
      <c r="BT2421" t="b">
        <v>0</v>
      </c>
      <c r="BW2421" t="s">
        <v>97</v>
      </c>
      <c r="BX2421" t="b">
        <v>0</v>
      </c>
      <c r="BY2421" s="2">
        <v>44376.857581018521</v>
      </c>
      <c r="BZ2421" t="s">
        <v>217</v>
      </c>
      <c r="CB2421" t="b">
        <v>0</v>
      </c>
      <c r="CC2421" t="b">
        <v>0</v>
      </c>
      <c r="CF2421">
        <v>69030</v>
      </c>
      <c r="CH2421">
        <v>0</v>
      </c>
      <c r="CI2421">
        <v>0</v>
      </c>
      <c r="CJ2421">
        <v>0</v>
      </c>
      <c r="CK2421">
        <f>YEAR(tbl_Opportunity[[#This Row],[Close Date]])</f>
        <v>2020</v>
      </c>
    </row>
    <row r="2422" spans="1:89">
      <c r="A2422" t="s">
        <v>257</v>
      </c>
      <c r="B2422" t="b">
        <v>0</v>
      </c>
      <c r="D2422" t="b">
        <v>0</v>
      </c>
      <c r="H2422" s="1">
        <v>44104</v>
      </c>
      <c r="I2422" t="b">
        <v>1</v>
      </c>
      <c r="J2422" t="s">
        <v>193</v>
      </c>
      <c r="L2422" t="s">
        <v>6704</v>
      </c>
      <c r="O2422" t="s">
        <v>260</v>
      </c>
      <c r="P2422" t="b">
        <v>0</v>
      </c>
      <c r="Q2422" s="2">
        <v>43598.245185185187</v>
      </c>
      <c r="R2422" s="1"/>
      <c r="S2422" t="b">
        <v>0</v>
      </c>
      <c r="U2422" s="1"/>
      <c r="V2422" t="b">
        <v>0</v>
      </c>
      <c r="W2422" s="1">
        <v>43891</v>
      </c>
      <c r="X2422">
        <v>3</v>
      </c>
      <c r="Y2422">
        <v>2020</v>
      </c>
      <c r="Z2422" t="s">
        <v>90</v>
      </c>
      <c r="AA2422" t="s">
        <v>90</v>
      </c>
      <c r="AB2422" t="b">
        <v>0</v>
      </c>
      <c r="AC2422" t="b">
        <v>0</v>
      </c>
      <c r="AE2422" t="b">
        <v>1</v>
      </c>
      <c r="AF2422" t="b">
        <v>0</v>
      </c>
      <c r="AG2422" t="b">
        <v>0</v>
      </c>
      <c r="AH2422" t="s">
        <v>4366</v>
      </c>
      <c r="AI2422" t="b">
        <v>0</v>
      </c>
      <c r="AJ2422" t="s">
        <v>211</v>
      </c>
      <c r="AK2422" t="b">
        <v>0</v>
      </c>
      <c r="AL2422" s="1">
        <v>43985</v>
      </c>
      <c r="AM2422" t="s">
        <v>162</v>
      </c>
      <c r="AN2422" s="2">
        <v>44296.959062499998</v>
      </c>
      <c r="AP2422" s="2">
        <v>44053.561828703707</v>
      </c>
      <c r="AQ2422" s="1"/>
      <c r="AS2422" t="b">
        <v>0</v>
      </c>
      <c r="AV2422" t="s">
        <v>248</v>
      </c>
      <c r="AY2422" t="s">
        <v>236</v>
      </c>
      <c r="AZ2422" t="s">
        <v>300</v>
      </c>
      <c r="BB2422" t="s">
        <v>6705</v>
      </c>
      <c r="BD2422" t="b">
        <v>0</v>
      </c>
      <c r="BH2422" t="s">
        <v>314</v>
      </c>
      <c r="BI2422" t="s">
        <v>549</v>
      </c>
      <c r="BJ2422" t="s">
        <v>216</v>
      </c>
      <c r="BL2422" t="s">
        <v>6704</v>
      </c>
      <c r="BM2422" t="s">
        <v>202</v>
      </c>
      <c r="BN2422" t="s">
        <v>203</v>
      </c>
      <c r="BQ2422" t="s">
        <v>204</v>
      </c>
      <c r="BR2422" t="b">
        <v>0</v>
      </c>
      <c r="BT2422" t="b">
        <v>0</v>
      </c>
      <c r="BW2422" t="s">
        <v>97</v>
      </c>
      <c r="BX2422" t="b">
        <v>0</v>
      </c>
      <c r="BY2422" s="2">
        <v>44376.857569444444</v>
      </c>
      <c r="CB2422" t="b">
        <v>0</v>
      </c>
      <c r="CC2422" t="b">
        <v>0</v>
      </c>
      <c r="CF2422">
        <v>88065</v>
      </c>
      <c r="CH2422">
        <v>0</v>
      </c>
      <c r="CI2422">
        <v>0</v>
      </c>
      <c r="CJ2422">
        <v>0</v>
      </c>
      <c r="CK2422">
        <f>YEAR(tbl_Opportunity[[#This Row],[Close Date]])</f>
        <v>2020</v>
      </c>
    </row>
    <row r="2423" spans="1:89">
      <c r="A2423" t="s">
        <v>1087</v>
      </c>
      <c r="B2423" t="b">
        <v>0</v>
      </c>
      <c r="D2423" t="b">
        <v>0</v>
      </c>
      <c r="E2423" t="s">
        <v>6706</v>
      </c>
      <c r="H2423" s="1">
        <v>44104</v>
      </c>
      <c r="I2423" t="b">
        <v>1</v>
      </c>
      <c r="J2423" t="s">
        <v>193</v>
      </c>
      <c r="L2423" t="s">
        <v>6707</v>
      </c>
      <c r="O2423" t="s">
        <v>272</v>
      </c>
      <c r="P2423" t="b">
        <v>0</v>
      </c>
      <c r="Q2423" s="2">
        <v>43608.69908564815</v>
      </c>
      <c r="R2423" s="1"/>
      <c r="S2423" t="b">
        <v>0</v>
      </c>
      <c r="U2423" s="1"/>
      <c r="V2423" t="b">
        <v>0</v>
      </c>
      <c r="W2423" s="1">
        <v>43891</v>
      </c>
      <c r="X2423">
        <v>3</v>
      </c>
      <c r="Y2423">
        <v>2020</v>
      </c>
      <c r="Z2423" t="s">
        <v>90</v>
      </c>
      <c r="AA2423" t="s">
        <v>90</v>
      </c>
      <c r="AB2423" t="b">
        <v>0</v>
      </c>
      <c r="AC2423" t="b">
        <v>0</v>
      </c>
      <c r="AE2423" t="b">
        <v>1</v>
      </c>
      <c r="AF2423" t="b">
        <v>0</v>
      </c>
      <c r="AG2423" t="b">
        <v>0</v>
      </c>
      <c r="AH2423" t="s">
        <v>4366</v>
      </c>
      <c r="AI2423" t="b">
        <v>0</v>
      </c>
      <c r="AJ2423" t="s">
        <v>211</v>
      </c>
      <c r="AK2423" t="b">
        <v>0</v>
      </c>
      <c r="AL2423" s="1"/>
      <c r="AM2423" t="s">
        <v>162</v>
      </c>
      <c r="AN2423" s="2">
        <v>44296.959062499998</v>
      </c>
      <c r="AP2423" s="2">
        <v>43969.434942129628</v>
      </c>
      <c r="AQ2423" s="1"/>
      <c r="AS2423" t="b">
        <v>0</v>
      </c>
      <c r="AV2423" t="s">
        <v>197</v>
      </c>
      <c r="AY2423" t="s">
        <v>236</v>
      </c>
      <c r="BB2423" t="s">
        <v>6708</v>
      </c>
      <c r="BD2423" t="b">
        <v>0</v>
      </c>
      <c r="BH2423" t="s">
        <v>215</v>
      </c>
      <c r="BI2423" t="s">
        <v>1243</v>
      </c>
      <c r="BJ2423" t="s">
        <v>196</v>
      </c>
      <c r="BL2423" t="s">
        <v>6707</v>
      </c>
      <c r="BM2423" t="s">
        <v>202</v>
      </c>
      <c r="BN2423" t="s">
        <v>203</v>
      </c>
      <c r="BQ2423" t="s">
        <v>204</v>
      </c>
      <c r="BR2423" t="b">
        <v>0</v>
      </c>
      <c r="BT2423" t="b">
        <v>0</v>
      </c>
      <c r="BW2423" t="s">
        <v>97</v>
      </c>
      <c r="BX2423" t="b">
        <v>0</v>
      </c>
      <c r="BY2423" s="2">
        <v>44376.857569444444</v>
      </c>
      <c r="BZ2423" t="s">
        <v>217</v>
      </c>
      <c r="CB2423" t="b">
        <v>0</v>
      </c>
      <c r="CC2423" t="b">
        <v>0</v>
      </c>
      <c r="CF2423">
        <v>86700</v>
      </c>
      <c r="CH2423">
        <v>0</v>
      </c>
      <c r="CI2423">
        <v>0</v>
      </c>
      <c r="CJ2423">
        <v>0</v>
      </c>
      <c r="CK2423">
        <f>YEAR(tbl_Opportunity[[#This Row],[Close Date]])</f>
        <v>2020</v>
      </c>
    </row>
    <row r="2424" spans="1:89">
      <c r="A2424" t="s">
        <v>623</v>
      </c>
      <c r="B2424" t="b">
        <v>0</v>
      </c>
      <c r="D2424" t="b">
        <v>0</v>
      </c>
      <c r="H2424" s="1">
        <v>43689</v>
      </c>
      <c r="I2424" t="b">
        <v>1</v>
      </c>
      <c r="J2424" t="s">
        <v>105</v>
      </c>
      <c r="L2424" t="s">
        <v>6709</v>
      </c>
      <c r="O2424" t="s">
        <v>199</v>
      </c>
      <c r="P2424" t="b">
        <v>0</v>
      </c>
      <c r="Q2424" s="2">
        <v>43557.842164351852</v>
      </c>
      <c r="R2424" s="1"/>
      <c r="S2424" t="b">
        <v>0</v>
      </c>
      <c r="U2424" s="1"/>
      <c r="V2424" t="b">
        <v>0</v>
      </c>
      <c r="W2424" s="1">
        <v>43525</v>
      </c>
      <c r="X2424">
        <v>3</v>
      </c>
      <c r="Y2424">
        <v>2019</v>
      </c>
      <c r="Z2424" t="s">
        <v>90</v>
      </c>
      <c r="AA2424" t="s">
        <v>90</v>
      </c>
      <c r="AB2424" t="b">
        <v>0</v>
      </c>
      <c r="AC2424" t="b">
        <v>0</v>
      </c>
      <c r="AE2424" t="b">
        <v>1</v>
      </c>
      <c r="AF2424" t="b">
        <v>0</v>
      </c>
      <c r="AG2424" t="b">
        <v>0</v>
      </c>
      <c r="AH2424" t="s">
        <v>4366</v>
      </c>
      <c r="AI2424" t="b">
        <v>0</v>
      </c>
      <c r="AJ2424" t="s">
        <v>211</v>
      </c>
      <c r="AK2424" t="b">
        <v>0</v>
      </c>
      <c r="AL2424" s="1">
        <v>43642</v>
      </c>
      <c r="AM2424" t="s">
        <v>162</v>
      </c>
      <c r="AN2424" s="2">
        <v>44297.837673611109</v>
      </c>
      <c r="AP2424" s="2">
        <v>43689.666747685187</v>
      </c>
      <c r="AQ2424" s="1"/>
      <c r="AS2424" t="b">
        <v>0</v>
      </c>
      <c r="AV2424" t="s">
        <v>213</v>
      </c>
      <c r="AY2424" t="s">
        <v>236</v>
      </c>
      <c r="AZ2424" t="s">
        <v>300</v>
      </c>
      <c r="BB2424" t="s">
        <v>6710</v>
      </c>
      <c r="BD2424" t="b">
        <v>0</v>
      </c>
      <c r="BE2424" t="s">
        <v>6711</v>
      </c>
      <c r="BH2424" t="s">
        <v>199</v>
      </c>
      <c r="BI2424" t="s">
        <v>549</v>
      </c>
      <c r="BJ2424" t="s">
        <v>216</v>
      </c>
      <c r="BL2424" t="s">
        <v>6712</v>
      </c>
      <c r="BM2424" t="s">
        <v>202</v>
      </c>
      <c r="BN2424" t="s">
        <v>203</v>
      </c>
      <c r="BQ2424" t="s">
        <v>204</v>
      </c>
      <c r="BR2424" t="b">
        <v>0</v>
      </c>
      <c r="BT2424" t="b">
        <v>0</v>
      </c>
      <c r="BW2424" t="s">
        <v>97</v>
      </c>
      <c r="BX2424" t="b">
        <v>0</v>
      </c>
      <c r="BY2424" s="2">
        <v>44376.857569444444</v>
      </c>
      <c r="CB2424" t="b">
        <v>0</v>
      </c>
      <c r="CC2424" t="b">
        <v>0</v>
      </c>
      <c r="CF2424">
        <v>90845</v>
      </c>
      <c r="CH2424">
        <v>0</v>
      </c>
      <c r="CI2424">
        <v>0</v>
      </c>
      <c r="CJ2424">
        <v>0</v>
      </c>
      <c r="CK2424">
        <f>YEAR(tbl_Opportunity[[#This Row],[Close Date]])</f>
        <v>2019</v>
      </c>
    </row>
    <row r="2425" spans="1:89">
      <c r="A2425" t="s">
        <v>5198</v>
      </c>
      <c r="B2425" t="b">
        <v>0</v>
      </c>
      <c r="D2425" t="b">
        <v>0</v>
      </c>
      <c r="H2425" s="1">
        <v>43671</v>
      </c>
      <c r="I2425" t="b">
        <v>1</v>
      </c>
      <c r="J2425" t="s">
        <v>111</v>
      </c>
      <c r="O2425" t="s">
        <v>272</v>
      </c>
      <c r="P2425" t="b">
        <v>0</v>
      </c>
      <c r="Q2425" s="2">
        <v>43641.634074074071</v>
      </c>
      <c r="R2425" s="1"/>
      <c r="S2425" t="b">
        <v>0</v>
      </c>
      <c r="U2425" s="1"/>
      <c r="V2425" t="b">
        <v>0</v>
      </c>
      <c r="W2425" s="1">
        <v>43525</v>
      </c>
      <c r="X2425">
        <v>3</v>
      </c>
      <c r="Y2425">
        <v>2019</v>
      </c>
      <c r="Z2425" t="s">
        <v>90</v>
      </c>
      <c r="AA2425" t="s">
        <v>90</v>
      </c>
      <c r="AB2425" t="b">
        <v>0</v>
      </c>
      <c r="AC2425" t="b">
        <v>0</v>
      </c>
      <c r="AE2425" t="b">
        <v>1</v>
      </c>
      <c r="AF2425" t="b">
        <v>0</v>
      </c>
      <c r="AG2425" t="b">
        <v>0</v>
      </c>
      <c r="AI2425" t="b">
        <v>0</v>
      </c>
      <c r="AJ2425" t="s">
        <v>462</v>
      </c>
      <c r="AK2425" t="b">
        <v>0</v>
      </c>
      <c r="AL2425" s="1"/>
      <c r="AM2425" t="s">
        <v>162</v>
      </c>
      <c r="AN2425" s="2">
        <v>44296.959062499998</v>
      </c>
      <c r="AP2425" s="2">
        <v>43654.468912037039</v>
      </c>
      <c r="AQ2425" s="1"/>
      <c r="AS2425" t="b">
        <v>0</v>
      </c>
      <c r="AV2425" t="s">
        <v>248</v>
      </c>
      <c r="AY2425" t="s">
        <v>236</v>
      </c>
      <c r="AZ2425" t="s">
        <v>435</v>
      </c>
      <c r="BB2425" t="s">
        <v>6713</v>
      </c>
      <c r="BD2425" t="b">
        <v>0</v>
      </c>
      <c r="BH2425" t="s">
        <v>406</v>
      </c>
      <c r="BI2425" t="s">
        <v>549</v>
      </c>
      <c r="BL2425" t="s">
        <v>6714</v>
      </c>
      <c r="BM2425" t="s">
        <v>202</v>
      </c>
      <c r="BN2425" t="s">
        <v>203</v>
      </c>
      <c r="BO2425" t="s">
        <v>6714</v>
      </c>
      <c r="BQ2425" t="s">
        <v>204</v>
      </c>
      <c r="BR2425" t="b">
        <v>0</v>
      </c>
      <c r="BT2425" t="b">
        <v>0</v>
      </c>
      <c r="BW2425" t="s">
        <v>97</v>
      </c>
      <c r="BX2425" t="b">
        <v>0</v>
      </c>
      <c r="BY2425" s="2">
        <v>44376.857569444444</v>
      </c>
      <c r="CB2425" t="b">
        <v>0</v>
      </c>
      <c r="CC2425" t="b">
        <v>0</v>
      </c>
      <c r="CF2425">
        <v>91515</v>
      </c>
      <c r="CH2425">
        <v>0</v>
      </c>
      <c r="CI2425">
        <v>0</v>
      </c>
      <c r="CJ2425">
        <v>0</v>
      </c>
      <c r="CK2425">
        <f>YEAR(tbl_Opportunity[[#This Row],[Close Date]])</f>
        <v>2019</v>
      </c>
    </row>
    <row r="2426" spans="1:89">
      <c r="A2426" t="s">
        <v>6715</v>
      </c>
      <c r="B2426" t="b">
        <v>0</v>
      </c>
      <c r="D2426" t="b">
        <v>0</v>
      </c>
      <c r="H2426" s="1">
        <v>44104</v>
      </c>
      <c r="I2426" t="b">
        <v>1</v>
      </c>
      <c r="J2426" t="s">
        <v>193</v>
      </c>
      <c r="L2426" t="s">
        <v>6716</v>
      </c>
      <c r="O2426" t="s">
        <v>260</v>
      </c>
      <c r="P2426" t="b">
        <v>0</v>
      </c>
      <c r="Q2426" s="2">
        <v>43572.680648148147</v>
      </c>
      <c r="R2426" s="1"/>
      <c r="S2426" t="b">
        <v>0</v>
      </c>
      <c r="U2426" s="1"/>
      <c r="V2426" t="b">
        <v>0</v>
      </c>
      <c r="W2426" s="1">
        <v>43891</v>
      </c>
      <c r="X2426">
        <v>3</v>
      </c>
      <c r="Y2426">
        <v>2020</v>
      </c>
      <c r="Z2426" t="s">
        <v>90</v>
      </c>
      <c r="AA2426" t="s">
        <v>90</v>
      </c>
      <c r="AB2426" t="b">
        <v>0</v>
      </c>
      <c r="AC2426" t="b">
        <v>0</v>
      </c>
      <c r="AE2426" t="b">
        <v>1</v>
      </c>
      <c r="AF2426" t="b">
        <v>0</v>
      </c>
      <c r="AG2426" t="b">
        <v>0</v>
      </c>
      <c r="AH2426" t="s">
        <v>3190</v>
      </c>
      <c r="AI2426" t="b">
        <v>0</v>
      </c>
      <c r="AJ2426" t="s">
        <v>195</v>
      </c>
      <c r="AK2426" t="b">
        <v>0</v>
      </c>
      <c r="AL2426" s="1">
        <v>44033</v>
      </c>
      <c r="AM2426" t="s">
        <v>162</v>
      </c>
      <c r="AN2426" s="2">
        <v>44296.959062499998</v>
      </c>
      <c r="AP2426" s="2">
        <v>44039.585405092592</v>
      </c>
      <c r="AQ2426" s="1"/>
      <c r="AS2426" t="b">
        <v>0</v>
      </c>
      <c r="AV2426" t="s">
        <v>248</v>
      </c>
      <c r="AY2426" t="s">
        <v>236</v>
      </c>
      <c r="AZ2426" t="s">
        <v>435</v>
      </c>
      <c r="BB2426" t="s">
        <v>6717</v>
      </c>
      <c r="BD2426" t="b">
        <v>0</v>
      </c>
      <c r="BH2426" t="s">
        <v>215</v>
      </c>
      <c r="BI2426" t="s">
        <v>549</v>
      </c>
      <c r="BJ2426" t="s">
        <v>196</v>
      </c>
      <c r="BL2426" t="s">
        <v>6716</v>
      </c>
      <c r="BM2426" t="s">
        <v>202</v>
      </c>
      <c r="BN2426" t="s">
        <v>203</v>
      </c>
      <c r="BQ2426" t="s">
        <v>204</v>
      </c>
      <c r="BR2426" t="b">
        <v>0</v>
      </c>
      <c r="BT2426" t="b">
        <v>0</v>
      </c>
      <c r="BW2426" t="s">
        <v>97</v>
      </c>
      <c r="BX2426" t="b">
        <v>0</v>
      </c>
      <c r="BY2426" s="2">
        <v>44376.857569444444</v>
      </c>
      <c r="BZ2426" t="s">
        <v>217</v>
      </c>
      <c r="CB2426" t="b">
        <v>0</v>
      </c>
      <c r="CC2426" t="b">
        <v>0</v>
      </c>
      <c r="CF2426">
        <v>54945</v>
      </c>
      <c r="CH2426">
        <v>0</v>
      </c>
      <c r="CI2426">
        <v>0</v>
      </c>
      <c r="CJ2426">
        <v>0</v>
      </c>
      <c r="CK2426">
        <f>YEAR(tbl_Opportunity[[#This Row],[Close Date]])</f>
        <v>2020</v>
      </c>
    </row>
    <row r="2427" spans="1:89">
      <c r="A2427" t="s">
        <v>6718</v>
      </c>
      <c r="B2427" t="b">
        <v>0</v>
      </c>
      <c r="D2427" t="b">
        <v>0</v>
      </c>
      <c r="H2427" s="1">
        <v>44104</v>
      </c>
      <c r="I2427" t="b">
        <v>1</v>
      </c>
      <c r="J2427" t="s">
        <v>193</v>
      </c>
      <c r="L2427" t="s">
        <v>6719</v>
      </c>
      <c r="O2427" t="s">
        <v>272</v>
      </c>
      <c r="P2427" t="b">
        <v>0</v>
      </c>
      <c r="Q2427" s="2">
        <v>43595.593726851854</v>
      </c>
      <c r="R2427" s="1"/>
      <c r="S2427" t="b">
        <v>0</v>
      </c>
      <c r="U2427" s="1"/>
      <c r="V2427" t="b">
        <v>0</v>
      </c>
      <c r="W2427" s="1">
        <v>43891</v>
      </c>
      <c r="X2427">
        <v>3</v>
      </c>
      <c r="Y2427">
        <v>2020</v>
      </c>
      <c r="Z2427" t="s">
        <v>90</v>
      </c>
      <c r="AA2427" t="s">
        <v>90</v>
      </c>
      <c r="AB2427" t="b">
        <v>0</v>
      </c>
      <c r="AC2427" t="b">
        <v>0</v>
      </c>
      <c r="AE2427" t="b">
        <v>1</v>
      </c>
      <c r="AF2427" t="b">
        <v>0</v>
      </c>
      <c r="AG2427" t="b">
        <v>0</v>
      </c>
      <c r="AH2427" t="s">
        <v>3190</v>
      </c>
      <c r="AI2427" t="b">
        <v>0</v>
      </c>
      <c r="AJ2427" t="s">
        <v>574</v>
      </c>
      <c r="AK2427" t="b">
        <v>0</v>
      </c>
      <c r="AL2427" s="1">
        <v>44046</v>
      </c>
      <c r="AM2427" t="s">
        <v>162</v>
      </c>
      <c r="AN2427" s="2">
        <v>44297.83829861111</v>
      </c>
      <c r="AP2427" s="2">
        <v>44046.576805555553</v>
      </c>
      <c r="AQ2427" s="1"/>
      <c r="AS2427" t="b">
        <v>0</v>
      </c>
      <c r="AV2427" t="s">
        <v>213</v>
      </c>
      <c r="AY2427" t="s">
        <v>374</v>
      </c>
      <c r="AZ2427" t="s">
        <v>3191</v>
      </c>
      <c r="BB2427" t="s">
        <v>6720</v>
      </c>
      <c r="BD2427" t="b">
        <v>0</v>
      </c>
      <c r="BF2427" t="s">
        <v>6721</v>
      </c>
      <c r="BH2427" t="s">
        <v>215</v>
      </c>
      <c r="BI2427" t="s">
        <v>549</v>
      </c>
      <c r="BJ2427" t="s">
        <v>196</v>
      </c>
      <c r="BL2427" t="s">
        <v>6719</v>
      </c>
      <c r="BM2427" t="s">
        <v>202</v>
      </c>
      <c r="BN2427" t="s">
        <v>203</v>
      </c>
      <c r="BQ2427" t="s">
        <v>204</v>
      </c>
      <c r="BR2427" t="b">
        <v>0</v>
      </c>
      <c r="BT2427" t="b">
        <v>0</v>
      </c>
      <c r="BW2427" t="s">
        <v>97</v>
      </c>
      <c r="BX2427" t="b">
        <v>0</v>
      </c>
      <c r="BY2427" s="2">
        <v>44376.857569444444</v>
      </c>
      <c r="BZ2427" t="s">
        <v>217</v>
      </c>
      <c r="CB2427" t="b">
        <v>0</v>
      </c>
      <c r="CC2427" t="b">
        <v>0</v>
      </c>
      <c r="CF2427">
        <v>86860</v>
      </c>
      <c r="CH2427">
        <v>0</v>
      </c>
      <c r="CI2427">
        <v>0</v>
      </c>
      <c r="CJ2427">
        <v>0</v>
      </c>
      <c r="CK2427">
        <f>YEAR(tbl_Opportunity[[#This Row],[Close Date]])</f>
        <v>2020</v>
      </c>
    </row>
    <row r="2428" spans="1:89">
      <c r="A2428" t="s">
        <v>328</v>
      </c>
      <c r="B2428" t="b">
        <v>0</v>
      </c>
      <c r="D2428" t="b">
        <v>0</v>
      </c>
      <c r="E2428" t="s">
        <v>2826</v>
      </c>
      <c r="H2428" s="1">
        <v>44102</v>
      </c>
      <c r="I2428" t="b">
        <v>1</v>
      </c>
      <c r="J2428" t="s">
        <v>111</v>
      </c>
      <c r="L2428" t="s">
        <v>6722</v>
      </c>
      <c r="M2428" t="s">
        <v>6723</v>
      </c>
      <c r="N2428" t="s">
        <v>345</v>
      </c>
      <c r="O2428" t="s">
        <v>272</v>
      </c>
      <c r="P2428" t="b">
        <v>0</v>
      </c>
      <c r="Q2428" s="2">
        <v>43892.835810185185</v>
      </c>
      <c r="R2428" s="1"/>
      <c r="S2428" t="b">
        <v>0</v>
      </c>
      <c r="U2428" s="1"/>
      <c r="V2428" t="b">
        <v>0</v>
      </c>
      <c r="W2428" s="1">
        <v>43891</v>
      </c>
      <c r="X2428">
        <v>3</v>
      </c>
      <c r="Y2428">
        <v>2020</v>
      </c>
      <c r="Z2428" t="s">
        <v>90</v>
      </c>
      <c r="AA2428" t="s">
        <v>90</v>
      </c>
      <c r="AB2428" t="b">
        <v>0</v>
      </c>
      <c r="AC2428" t="b">
        <v>0</v>
      </c>
      <c r="AE2428" t="b">
        <v>1</v>
      </c>
      <c r="AF2428" t="b">
        <v>0</v>
      </c>
      <c r="AG2428" t="b">
        <v>0</v>
      </c>
      <c r="AI2428" t="b">
        <v>0</v>
      </c>
      <c r="AK2428" t="b">
        <v>0</v>
      </c>
      <c r="AL2428" s="1">
        <v>44099</v>
      </c>
      <c r="AM2428" t="s">
        <v>162</v>
      </c>
      <c r="AN2428" s="2">
        <v>44296.959062499998</v>
      </c>
      <c r="AP2428" s="2">
        <v>44103.127870370372</v>
      </c>
      <c r="AQ2428" s="1"/>
      <c r="AS2428" t="b">
        <v>0</v>
      </c>
      <c r="AV2428" t="s">
        <v>93</v>
      </c>
      <c r="BB2428" t="s">
        <v>6724</v>
      </c>
      <c r="BD2428" t="b">
        <v>0</v>
      </c>
      <c r="BH2428" t="s">
        <v>272</v>
      </c>
      <c r="BI2428" t="s">
        <v>1243</v>
      </c>
      <c r="BL2428" t="s">
        <v>6725</v>
      </c>
      <c r="BM2428" t="s">
        <v>291</v>
      </c>
      <c r="BN2428" t="s">
        <v>203</v>
      </c>
      <c r="BQ2428" t="s">
        <v>204</v>
      </c>
      <c r="BR2428" t="b">
        <v>0</v>
      </c>
      <c r="BT2428" t="b">
        <v>0</v>
      </c>
      <c r="BW2428" t="s">
        <v>97</v>
      </c>
      <c r="BX2428" t="b">
        <v>0</v>
      </c>
      <c r="BY2428" s="2">
        <v>44376.857581018521</v>
      </c>
      <c r="CB2428" t="b">
        <v>0</v>
      </c>
      <c r="CC2428" t="b">
        <v>0</v>
      </c>
      <c r="CF2428">
        <v>9735</v>
      </c>
      <c r="CH2428">
        <v>0</v>
      </c>
      <c r="CI2428">
        <v>0</v>
      </c>
      <c r="CJ2428">
        <v>0</v>
      </c>
      <c r="CK2428">
        <f>YEAR(tbl_Opportunity[[#This Row],[Close Date]])</f>
        <v>2020</v>
      </c>
    </row>
    <row r="2429" spans="1:89">
      <c r="A2429" t="s">
        <v>1087</v>
      </c>
      <c r="B2429" t="b">
        <v>0</v>
      </c>
      <c r="D2429" t="b">
        <v>0</v>
      </c>
      <c r="E2429" t="s">
        <v>2826</v>
      </c>
      <c r="H2429" s="1">
        <v>44036</v>
      </c>
      <c r="I2429" t="b">
        <v>1</v>
      </c>
      <c r="J2429" t="s">
        <v>193</v>
      </c>
      <c r="L2429" t="s">
        <v>6726</v>
      </c>
      <c r="M2429" t="s">
        <v>6727</v>
      </c>
      <c r="N2429" t="s">
        <v>345</v>
      </c>
      <c r="O2429" t="s">
        <v>215</v>
      </c>
      <c r="P2429" t="b">
        <v>0</v>
      </c>
      <c r="Q2429" s="2">
        <v>43746.828564814816</v>
      </c>
      <c r="R2429" s="1"/>
      <c r="S2429" t="b">
        <v>0</v>
      </c>
      <c r="U2429" s="1"/>
      <c r="V2429" t="b">
        <v>0</v>
      </c>
      <c r="W2429" s="1">
        <v>43891</v>
      </c>
      <c r="X2429">
        <v>3</v>
      </c>
      <c r="Y2429">
        <v>2020</v>
      </c>
      <c r="Z2429" t="s">
        <v>90</v>
      </c>
      <c r="AA2429" t="s">
        <v>90</v>
      </c>
      <c r="AB2429" t="b">
        <v>0</v>
      </c>
      <c r="AC2429" t="b">
        <v>0</v>
      </c>
      <c r="AE2429" t="b">
        <v>1</v>
      </c>
      <c r="AF2429" t="b">
        <v>0</v>
      </c>
      <c r="AG2429" t="b">
        <v>0</v>
      </c>
      <c r="AI2429" t="b">
        <v>0</v>
      </c>
      <c r="AK2429" t="b">
        <v>0</v>
      </c>
      <c r="AL2429" s="1">
        <v>44000</v>
      </c>
      <c r="AM2429" t="s">
        <v>162</v>
      </c>
      <c r="AN2429" s="2">
        <v>44296.959062499998</v>
      </c>
      <c r="AP2429" s="2">
        <v>44109.603541666664</v>
      </c>
      <c r="AQ2429" s="1"/>
      <c r="AS2429" t="b">
        <v>0</v>
      </c>
      <c r="AV2429" t="s">
        <v>93</v>
      </c>
      <c r="BB2429" t="s">
        <v>6728</v>
      </c>
      <c r="BD2429" t="b">
        <v>0</v>
      </c>
      <c r="BH2429" t="s">
        <v>272</v>
      </c>
      <c r="BI2429" t="s">
        <v>549</v>
      </c>
      <c r="BL2429" t="s">
        <v>6726</v>
      </c>
      <c r="BM2429" t="s">
        <v>291</v>
      </c>
      <c r="BN2429" t="s">
        <v>203</v>
      </c>
      <c r="BQ2429" t="s">
        <v>204</v>
      </c>
      <c r="BR2429" t="b">
        <v>0</v>
      </c>
      <c r="BT2429" t="b">
        <v>0</v>
      </c>
      <c r="BW2429" t="s">
        <v>97</v>
      </c>
      <c r="BX2429" t="b">
        <v>0</v>
      </c>
      <c r="BY2429" s="2">
        <v>44376.857569444444</v>
      </c>
      <c r="CB2429" t="b">
        <v>0</v>
      </c>
      <c r="CC2429" t="b">
        <v>0</v>
      </c>
      <c r="CF2429">
        <v>4450</v>
      </c>
      <c r="CH2429">
        <v>0</v>
      </c>
      <c r="CI2429">
        <v>0</v>
      </c>
      <c r="CJ2429">
        <v>0</v>
      </c>
      <c r="CK2429">
        <f>YEAR(tbl_Opportunity[[#This Row],[Close Date]])</f>
        <v>2020</v>
      </c>
    </row>
    <row r="2430" spans="1:89">
      <c r="A2430" t="s">
        <v>223</v>
      </c>
      <c r="B2430" t="b">
        <v>0</v>
      </c>
      <c r="D2430" t="b">
        <v>0</v>
      </c>
      <c r="E2430" t="s">
        <v>4078</v>
      </c>
      <c r="H2430" s="1">
        <v>44073</v>
      </c>
      <c r="I2430" t="b">
        <v>1</v>
      </c>
      <c r="J2430" t="s">
        <v>105</v>
      </c>
      <c r="L2430" t="s">
        <v>567</v>
      </c>
      <c r="M2430" t="s">
        <v>6723</v>
      </c>
      <c r="N2430" t="s">
        <v>345</v>
      </c>
      <c r="O2430" t="s">
        <v>272</v>
      </c>
      <c r="P2430" t="b">
        <v>0</v>
      </c>
      <c r="Q2430" s="2">
        <v>43885.915231481478</v>
      </c>
      <c r="R2430" s="1"/>
      <c r="S2430" t="b">
        <v>0</v>
      </c>
      <c r="U2430" s="1"/>
      <c r="V2430" t="b">
        <v>0</v>
      </c>
      <c r="W2430" s="1">
        <v>43891</v>
      </c>
      <c r="X2430">
        <v>3</v>
      </c>
      <c r="Y2430">
        <v>2020</v>
      </c>
      <c r="Z2430" t="s">
        <v>90</v>
      </c>
      <c r="AA2430" t="s">
        <v>90</v>
      </c>
      <c r="AB2430" t="b">
        <v>0</v>
      </c>
      <c r="AC2430" t="b">
        <v>0</v>
      </c>
      <c r="AE2430" t="b">
        <v>1</v>
      </c>
      <c r="AF2430" t="b">
        <v>0</v>
      </c>
      <c r="AG2430" t="b">
        <v>0</v>
      </c>
      <c r="AI2430" t="b">
        <v>0</v>
      </c>
      <c r="AJ2430" t="s">
        <v>211</v>
      </c>
      <c r="AK2430" t="b">
        <v>0</v>
      </c>
      <c r="AL2430" s="1">
        <v>44084</v>
      </c>
      <c r="AM2430" t="s">
        <v>162</v>
      </c>
      <c r="AN2430" s="2">
        <v>44297.853321759256</v>
      </c>
      <c r="AP2430" s="2">
        <v>44084.887118055558</v>
      </c>
      <c r="AQ2430" s="1"/>
      <c r="AS2430" t="b">
        <v>0</v>
      </c>
      <c r="AV2430" t="s">
        <v>93</v>
      </c>
      <c r="BB2430" t="s">
        <v>6729</v>
      </c>
      <c r="BD2430" t="b">
        <v>0</v>
      </c>
      <c r="BH2430" t="s">
        <v>272</v>
      </c>
      <c r="BI2430" t="s">
        <v>1243</v>
      </c>
      <c r="BL2430" t="s">
        <v>567</v>
      </c>
      <c r="BM2430" t="s">
        <v>291</v>
      </c>
      <c r="BN2430" t="s">
        <v>203</v>
      </c>
      <c r="BQ2430" t="s">
        <v>204</v>
      </c>
      <c r="BR2430" t="b">
        <v>0</v>
      </c>
      <c r="BT2430" t="b">
        <v>0</v>
      </c>
      <c r="BW2430" t="s">
        <v>97</v>
      </c>
      <c r="BX2430" t="b">
        <v>0</v>
      </c>
      <c r="BY2430" s="2">
        <v>44376.857581018521</v>
      </c>
      <c r="CB2430" t="b">
        <v>0</v>
      </c>
      <c r="CC2430" t="b">
        <v>0</v>
      </c>
      <c r="CF2430">
        <v>3350</v>
      </c>
      <c r="CH2430">
        <v>0</v>
      </c>
      <c r="CI2430">
        <v>0</v>
      </c>
      <c r="CJ2430">
        <v>0</v>
      </c>
      <c r="CK2430">
        <f>YEAR(tbl_Opportunity[[#This Row],[Close Date]])</f>
        <v>2020</v>
      </c>
    </row>
    <row r="2431" spans="1:89">
      <c r="A2431" t="s">
        <v>266</v>
      </c>
      <c r="B2431" t="b">
        <v>0</v>
      </c>
      <c r="D2431" t="b">
        <v>0</v>
      </c>
      <c r="H2431" s="1">
        <v>44104</v>
      </c>
      <c r="I2431" t="b">
        <v>1</v>
      </c>
      <c r="J2431" t="s">
        <v>193</v>
      </c>
      <c r="L2431" t="s">
        <v>6730</v>
      </c>
      <c r="M2431" t="s">
        <v>6731</v>
      </c>
      <c r="N2431" t="s">
        <v>345</v>
      </c>
      <c r="O2431" t="s">
        <v>215</v>
      </c>
      <c r="P2431" t="b">
        <v>0</v>
      </c>
      <c r="Q2431" s="2">
        <v>43739.792592592596</v>
      </c>
      <c r="R2431" s="1"/>
      <c r="S2431" t="b">
        <v>0</v>
      </c>
      <c r="U2431" s="1"/>
      <c r="V2431" t="b">
        <v>0</v>
      </c>
      <c r="W2431" s="1">
        <v>43891</v>
      </c>
      <c r="X2431">
        <v>3</v>
      </c>
      <c r="Y2431">
        <v>2020</v>
      </c>
      <c r="Z2431" t="s">
        <v>90</v>
      </c>
      <c r="AA2431" t="s">
        <v>90</v>
      </c>
      <c r="AB2431" t="b">
        <v>0</v>
      </c>
      <c r="AC2431" t="b">
        <v>0</v>
      </c>
      <c r="AE2431" t="b">
        <v>1</v>
      </c>
      <c r="AF2431" t="b">
        <v>0</v>
      </c>
      <c r="AG2431" t="b">
        <v>0</v>
      </c>
      <c r="AI2431" t="b">
        <v>0</v>
      </c>
      <c r="AJ2431" t="s">
        <v>211</v>
      </c>
      <c r="AK2431" t="b">
        <v>0</v>
      </c>
      <c r="AL2431" s="1">
        <v>43969</v>
      </c>
      <c r="AM2431" t="s">
        <v>162</v>
      </c>
      <c r="AN2431" s="2">
        <v>44296.959062499998</v>
      </c>
      <c r="AP2431" s="2">
        <v>44028.90315972222</v>
      </c>
      <c r="AQ2431" s="1"/>
      <c r="AS2431" t="b">
        <v>0</v>
      </c>
      <c r="AV2431" t="s">
        <v>248</v>
      </c>
      <c r="AY2431" t="s">
        <v>2360</v>
      </c>
      <c r="AZ2431" t="s">
        <v>2361</v>
      </c>
      <c r="BB2431" t="s">
        <v>6732</v>
      </c>
      <c r="BD2431" t="b">
        <v>0</v>
      </c>
      <c r="BH2431" t="s">
        <v>215</v>
      </c>
      <c r="BI2431" t="s">
        <v>549</v>
      </c>
      <c r="BL2431" t="s">
        <v>6730</v>
      </c>
      <c r="BM2431" t="s">
        <v>202</v>
      </c>
      <c r="BN2431" t="s">
        <v>203</v>
      </c>
      <c r="BQ2431" t="s">
        <v>204</v>
      </c>
      <c r="BR2431" t="b">
        <v>0</v>
      </c>
      <c r="BT2431" t="b">
        <v>0</v>
      </c>
      <c r="BW2431" t="s">
        <v>97</v>
      </c>
      <c r="BX2431" t="b">
        <v>0</v>
      </c>
      <c r="BY2431" s="2">
        <v>44376.857569444444</v>
      </c>
      <c r="BZ2431" t="s">
        <v>217</v>
      </c>
      <c r="CB2431" t="b">
        <v>0</v>
      </c>
      <c r="CC2431" t="b">
        <v>0</v>
      </c>
      <c r="CF2431">
        <v>91445</v>
      </c>
      <c r="CH2431">
        <v>0</v>
      </c>
      <c r="CI2431">
        <v>0</v>
      </c>
      <c r="CJ2431">
        <v>0</v>
      </c>
      <c r="CK2431">
        <f>YEAR(tbl_Opportunity[[#This Row],[Close Date]])</f>
        <v>2020</v>
      </c>
    </row>
    <row r="2432" spans="1:89">
      <c r="A2432" t="s">
        <v>1517</v>
      </c>
      <c r="B2432" t="b">
        <v>0</v>
      </c>
      <c r="D2432" t="b">
        <v>0</v>
      </c>
      <c r="H2432" s="1">
        <v>44104</v>
      </c>
      <c r="I2432" t="b">
        <v>1</v>
      </c>
      <c r="J2432" t="s">
        <v>235</v>
      </c>
      <c r="L2432" t="s">
        <v>6733</v>
      </c>
      <c r="N2432" t="s">
        <v>372</v>
      </c>
      <c r="O2432" t="s">
        <v>199</v>
      </c>
      <c r="P2432" t="b">
        <v>0</v>
      </c>
      <c r="Q2432" s="2">
        <v>43756.761805555558</v>
      </c>
      <c r="R2432" s="1"/>
      <c r="S2432" t="b">
        <v>0</v>
      </c>
      <c r="U2432" s="1"/>
      <c r="V2432" t="b">
        <v>0</v>
      </c>
      <c r="W2432" s="1">
        <v>43891</v>
      </c>
      <c r="X2432">
        <v>3</v>
      </c>
      <c r="Y2432">
        <v>2020</v>
      </c>
      <c r="Z2432" t="s">
        <v>90</v>
      </c>
      <c r="AA2432" t="s">
        <v>90</v>
      </c>
      <c r="AB2432" t="b">
        <v>0</v>
      </c>
      <c r="AC2432" t="b">
        <v>0</v>
      </c>
      <c r="AE2432" t="b">
        <v>1</v>
      </c>
      <c r="AF2432" t="b">
        <v>0</v>
      </c>
      <c r="AG2432" t="b">
        <v>0</v>
      </c>
      <c r="AH2432" t="s">
        <v>4370</v>
      </c>
      <c r="AI2432" t="b">
        <v>0</v>
      </c>
      <c r="AJ2432" t="s">
        <v>211</v>
      </c>
      <c r="AK2432" t="b">
        <v>0</v>
      </c>
      <c r="AL2432" s="1">
        <v>43948</v>
      </c>
      <c r="AM2432" t="s">
        <v>162</v>
      </c>
      <c r="AN2432" s="2">
        <v>44296.959062499998</v>
      </c>
      <c r="AP2432" s="2">
        <v>43980.765266203707</v>
      </c>
      <c r="AQ2432" s="1"/>
      <c r="AS2432" t="b">
        <v>0</v>
      </c>
      <c r="AV2432" t="s">
        <v>4734</v>
      </c>
      <c r="BB2432" t="s">
        <v>6734</v>
      </c>
      <c r="BD2432" t="b">
        <v>0</v>
      </c>
      <c r="BH2432" t="s">
        <v>375</v>
      </c>
      <c r="BI2432" t="s">
        <v>549</v>
      </c>
      <c r="BL2432" t="s">
        <v>6733</v>
      </c>
      <c r="BM2432" t="s">
        <v>202</v>
      </c>
      <c r="BN2432" t="s">
        <v>203</v>
      </c>
      <c r="BQ2432" t="s">
        <v>204</v>
      </c>
      <c r="BR2432" t="b">
        <v>0</v>
      </c>
      <c r="BT2432" t="b">
        <v>0</v>
      </c>
      <c r="BW2432" t="s">
        <v>97</v>
      </c>
      <c r="BX2432" t="b">
        <v>0</v>
      </c>
      <c r="BY2432" s="2">
        <v>44376.857569444444</v>
      </c>
      <c r="BZ2432" t="s">
        <v>377</v>
      </c>
      <c r="CB2432" t="b">
        <v>0</v>
      </c>
      <c r="CC2432" t="b">
        <v>0</v>
      </c>
      <c r="CF2432">
        <v>91515</v>
      </c>
      <c r="CH2432">
        <v>0</v>
      </c>
      <c r="CI2432">
        <v>0</v>
      </c>
      <c r="CJ2432">
        <v>0</v>
      </c>
      <c r="CK2432">
        <f>YEAR(tbl_Opportunity[[#This Row],[Close Date]])</f>
        <v>2020</v>
      </c>
    </row>
    <row r="2433" spans="1:89">
      <c r="A2433" t="s">
        <v>6735</v>
      </c>
      <c r="B2433" t="b">
        <v>0</v>
      </c>
      <c r="D2433" t="b">
        <v>0</v>
      </c>
      <c r="H2433" s="1">
        <v>44469</v>
      </c>
      <c r="I2433" t="b">
        <v>1</v>
      </c>
      <c r="J2433" t="s">
        <v>111</v>
      </c>
      <c r="L2433" t="s">
        <v>6736</v>
      </c>
      <c r="M2433" t="s">
        <v>6737</v>
      </c>
      <c r="N2433" t="s">
        <v>372</v>
      </c>
      <c r="O2433" t="s">
        <v>194</v>
      </c>
      <c r="P2433" t="b">
        <v>0</v>
      </c>
      <c r="Q2433" s="2">
        <v>43539.468553240738</v>
      </c>
      <c r="R2433" s="1"/>
      <c r="S2433" t="b">
        <v>0</v>
      </c>
      <c r="U2433" s="1"/>
      <c r="V2433" t="b">
        <v>0</v>
      </c>
      <c r="W2433" s="1">
        <v>44256</v>
      </c>
      <c r="X2433">
        <v>3</v>
      </c>
      <c r="Y2433">
        <v>2021</v>
      </c>
      <c r="Z2433" t="s">
        <v>90</v>
      </c>
      <c r="AA2433" t="s">
        <v>90</v>
      </c>
      <c r="AB2433" t="b">
        <v>0</v>
      </c>
      <c r="AC2433" t="b">
        <v>0</v>
      </c>
      <c r="AE2433" t="b">
        <v>1</v>
      </c>
      <c r="AF2433" t="b">
        <v>0</v>
      </c>
      <c r="AG2433" t="b">
        <v>0</v>
      </c>
      <c r="AH2433" t="s">
        <v>4366</v>
      </c>
      <c r="AI2433" t="b">
        <v>0</v>
      </c>
      <c r="AJ2433" t="s">
        <v>211</v>
      </c>
      <c r="AK2433" t="b">
        <v>0</v>
      </c>
      <c r="AL2433" s="1">
        <v>44196</v>
      </c>
      <c r="AM2433" t="s">
        <v>162</v>
      </c>
      <c r="AN2433" s="2">
        <v>44296.959062499998</v>
      </c>
      <c r="AP2433" s="2">
        <v>44149.690740740742</v>
      </c>
      <c r="AQ2433" s="1"/>
      <c r="AS2433" t="b">
        <v>0</v>
      </c>
      <c r="AV2433" t="s">
        <v>176</v>
      </c>
      <c r="AY2433" t="s">
        <v>236</v>
      </c>
      <c r="AZ2433" t="s">
        <v>300</v>
      </c>
      <c r="BB2433" t="s">
        <v>6738</v>
      </c>
      <c r="BD2433" t="b">
        <v>0</v>
      </c>
      <c r="BH2433" t="s">
        <v>194</v>
      </c>
      <c r="BI2433" t="s">
        <v>1668</v>
      </c>
      <c r="BJ2433" t="s">
        <v>216</v>
      </c>
      <c r="BL2433" t="s">
        <v>6736</v>
      </c>
      <c r="BM2433" t="s">
        <v>202</v>
      </c>
      <c r="BN2433" t="s">
        <v>203</v>
      </c>
      <c r="BQ2433" t="s">
        <v>204</v>
      </c>
      <c r="BR2433" t="b">
        <v>0</v>
      </c>
      <c r="BT2433" t="b">
        <v>0</v>
      </c>
      <c r="BW2433" t="s">
        <v>97</v>
      </c>
      <c r="BX2433" t="b">
        <v>0</v>
      </c>
      <c r="BY2433" s="2">
        <v>44376.857569444444</v>
      </c>
      <c r="BZ2433" t="s">
        <v>265</v>
      </c>
      <c r="CB2433" t="b">
        <v>0</v>
      </c>
      <c r="CC2433" t="b">
        <v>0</v>
      </c>
      <c r="CF2433">
        <v>101755</v>
      </c>
      <c r="CH2433">
        <v>0</v>
      </c>
      <c r="CI2433">
        <v>0</v>
      </c>
      <c r="CJ2433">
        <v>0</v>
      </c>
      <c r="CK2433">
        <f>YEAR(tbl_Opportunity[[#This Row],[Close Date]])</f>
        <v>2021</v>
      </c>
    </row>
    <row r="2434" spans="1:89">
      <c r="A2434" t="s">
        <v>6739</v>
      </c>
      <c r="B2434" t="b">
        <v>0</v>
      </c>
      <c r="D2434" t="b">
        <v>0</v>
      </c>
      <c r="G2434" t="s">
        <v>2807</v>
      </c>
      <c r="H2434" s="1">
        <v>44104</v>
      </c>
      <c r="I2434" t="b">
        <v>1</v>
      </c>
      <c r="J2434" t="s">
        <v>105</v>
      </c>
      <c r="O2434" t="s">
        <v>3202</v>
      </c>
      <c r="P2434" t="b">
        <v>0</v>
      </c>
      <c r="Q2434" s="2">
        <v>43809.977800925924</v>
      </c>
      <c r="R2434" s="1"/>
      <c r="S2434" t="b">
        <v>0</v>
      </c>
      <c r="U2434" s="1"/>
      <c r="V2434" t="b">
        <v>0</v>
      </c>
      <c r="W2434" s="1">
        <v>43891</v>
      </c>
      <c r="X2434">
        <v>3</v>
      </c>
      <c r="Y2434">
        <v>2020</v>
      </c>
      <c r="Z2434" t="s">
        <v>90</v>
      </c>
      <c r="AA2434" t="s">
        <v>90</v>
      </c>
      <c r="AB2434" t="b">
        <v>0</v>
      </c>
      <c r="AC2434" t="b">
        <v>0</v>
      </c>
      <c r="AE2434" t="b">
        <v>1</v>
      </c>
      <c r="AF2434" t="b">
        <v>0</v>
      </c>
      <c r="AG2434" t="b">
        <v>0</v>
      </c>
      <c r="AH2434" t="s">
        <v>4366</v>
      </c>
      <c r="AI2434" t="b">
        <v>0</v>
      </c>
      <c r="AK2434" t="b">
        <v>0</v>
      </c>
      <c r="AL2434" s="1">
        <v>43815</v>
      </c>
      <c r="AM2434" t="s">
        <v>162</v>
      </c>
      <c r="AN2434" s="2">
        <v>44297.856377314813</v>
      </c>
      <c r="AP2434" s="2">
        <v>43815.968668981484</v>
      </c>
      <c r="AQ2434" s="1"/>
      <c r="AS2434" t="b">
        <v>0</v>
      </c>
      <c r="AV2434" t="s">
        <v>213</v>
      </c>
      <c r="BB2434" t="s">
        <v>6740</v>
      </c>
      <c r="BD2434" t="b">
        <v>0</v>
      </c>
      <c r="BH2434" t="s">
        <v>3202</v>
      </c>
      <c r="BI2434" t="s">
        <v>549</v>
      </c>
      <c r="BJ2434" t="s">
        <v>216</v>
      </c>
      <c r="BL2434" t="s">
        <v>6741</v>
      </c>
      <c r="BM2434" t="s">
        <v>202</v>
      </c>
      <c r="BN2434" t="s">
        <v>2414</v>
      </c>
      <c r="BQ2434" t="s">
        <v>204</v>
      </c>
      <c r="BR2434" t="b">
        <v>0</v>
      </c>
      <c r="BT2434" t="b">
        <v>0</v>
      </c>
      <c r="BW2434" t="s">
        <v>97</v>
      </c>
      <c r="BX2434" t="b">
        <v>0</v>
      </c>
      <c r="BY2434" s="2">
        <v>44376.857581018521</v>
      </c>
      <c r="BZ2434" t="s">
        <v>3204</v>
      </c>
      <c r="CB2434" t="b">
        <v>0</v>
      </c>
      <c r="CC2434" t="b">
        <v>0</v>
      </c>
      <c r="CF2434">
        <v>119000</v>
      </c>
      <c r="CH2434">
        <v>0</v>
      </c>
      <c r="CI2434">
        <v>0</v>
      </c>
      <c r="CJ2434">
        <v>0</v>
      </c>
      <c r="CK2434">
        <f>YEAR(tbl_Opportunity[[#This Row],[Close Date]])</f>
        <v>2020</v>
      </c>
    </row>
    <row r="2435" spans="1:89">
      <c r="A2435" t="s">
        <v>3194</v>
      </c>
      <c r="B2435" t="b">
        <v>0</v>
      </c>
      <c r="D2435" t="b">
        <v>0</v>
      </c>
      <c r="H2435" s="1">
        <v>44195</v>
      </c>
      <c r="I2435" t="b">
        <v>1</v>
      </c>
      <c r="J2435" t="s">
        <v>111</v>
      </c>
      <c r="L2435" t="s">
        <v>6341</v>
      </c>
      <c r="O2435" t="s">
        <v>272</v>
      </c>
      <c r="P2435" t="b">
        <v>0</v>
      </c>
      <c r="Q2435" s="2">
        <v>44029.644074074073</v>
      </c>
      <c r="R2435" s="1"/>
      <c r="S2435" t="b">
        <v>0</v>
      </c>
      <c r="U2435" s="1"/>
      <c r="V2435" t="b">
        <v>0</v>
      </c>
      <c r="W2435" s="1">
        <v>43922</v>
      </c>
      <c r="X2435">
        <v>4</v>
      </c>
      <c r="Y2435">
        <v>2020</v>
      </c>
      <c r="Z2435" t="s">
        <v>90</v>
      </c>
      <c r="AA2435" t="s">
        <v>90</v>
      </c>
      <c r="AB2435" t="b">
        <v>0</v>
      </c>
      <c r="AC2435" t="b">
        <v>0</v>
      </c>
      <c r="AE2435" t="b">
        <v>1</v>
      </c>
      <c r="AF2435" t="b">
        <v>0</v>
      </c>
      <c r="AG2435" t="b">
        <v>0</v>
      </c>
      <c r="AI2435" t="b">
        <v>0</v>
      </c>
      <c r="AK2435" t="b">
        <v>0</v>
      </c>
      <c r="AL2435" s="1"/>
      <c r="AM2435" t="s">
        <v>162</v>
      </c>
      <c r="AN2435" s="2">
        <v>44296.959062499998</v>
      </c>
      <c r="AP2435" s="2">
        <v>44208.63490740741</v>
      </c>
      <c r="AQ2435" s="1"/>
      <c r="AS2435" t="b">
        <v>0</v>
      </c>
      <c r="AV2435" t="s">
        <v>105</v>
      </c>
      <c r="BB2435" t="s">
        <v>6742</v>
      </c>
      <c r="BD2435" t="b">
        <v>0</v>
      </c>
      <c r="BH2435" t="s">
        <v>272</v>
      </c>
      <c r="BI2435" t="s">
        <v>1243</v>
      </c>
      <c r="BL2435" t="s">
        <v>6341</v>
      </c>
      <c r="BM2435" t="s">
        <v>291</v>
      </c>
      <c r="BN2435" t="s">
        <v>2414</v>
      </c>
      <c r="BQ2435" t="s">
        <v>204</v>
      </c>
      <c r="BR2435" t="b">
        <v>0</v>
      </c>
      <c r="BT2435" t="b">
        <v>0</v>
      </c>
      <c r="BW2435" t="s">
        <v>97</v>
      </c>
      <c r="BX2435" t="b">
        <v>0</v>
      </c>
      <c r="BY2435" s="2">
        <v>44376.857581018521</v>
      </c>
      <c r="CB2435" t="b">
        <v>0</v>
      </c>
      <c r="CC2435" t="b">
        <v>0</v>
      </c>
      <c r="CF2435">
        <v>3800</v>
      </c>
      <c r="CH2435">
        <v>0</v>
      </c>
      <c r="CI2435">
        <v>0</v>
      </c>
      <c r="CJ2435">
        <v>0</v>
      </c>
      <c r="CK2435">
        <f>YEAR(tbl_Opportunity[[#This Row],[Close Date]])</f>
        <v>2020</v>
      </c>
    </row>
    <row r="2436" spans="1:89">
      <c r="A2436" t="s">
        <v>5666</v>
      </c>
      <c r="B2436" t="b">
        <v>0</v>
      </c>
      <c r="D2436" t="b">
        <v>0</v>
      </c>
      <c r="H2436" s="1">
        <v>44196</v>
      </c>
      <c r="I2436" t="b">
        <v>1</v>
      </c>
      <c r="J2436" t="s">
        <v>111</v>
      </c>
      <c r="L2436" t="s">
        <v>6743</v>
      </c>
      <c r="O2436" t="s">
        <v>272</v>
      </c>
      <c r="P2436" t="b">
        <v>0</v>
      </c>
      <c r="Q2436" s="2">
        <v>44167.617777777778</v>
      </c>
      <c r="R2436" s="1"/>
      <c r="S2436" t="b">
        <v>0</v>
      </c>
      <c r="U2436" s="1"/>
      <c r="V2436" t="b">
        <v>0</v>
      </c>
      <c r="W2436" s="1">
        <v>43922</v>
      </c>
      <c r="X2436">
        <v>4</v>
      </c>
      <c r="Y2436">
        <v>2020</v>
      </c>
      <c r="Z2436" t="s">
        <v>90</v>
      </c>
      <c r="AA2436" t="s">
        <v>90</v>
      </c>
      <c r="AB2436" t="b">
        <v>0</v>
      </c>
      <c r="AC2436" t="b">
        <v>0</v>
      </c>
      <c r="AE2436" t="b">
        <v>1</v>
      </c>
      <c r="AF2436" t="b">
        <v>0</v>
      </c>
      <c r="AG2436" t="b">
        <v>0</v>
      </c>
      <c r="AH2436" t="s">
        <v>4366</v>
      </c>
      <c r="AI2436" t="b">
        <v>0</v>
      </c>
      <c r="AK2436" t="b">
        <v>0</v>
      </c>
      <c r="AL2436" s="1">
        <v>44168</v>
      </c>
      <c r="AM2436" t="s">
        <v>162</v>
      </c>
      <c r="AN2436" s="2">
        <v>44296.959062499998</v>
      </c>
      <c r="AP2436" s="2">
        <v>44223.871307870373</v>
      </c>
      <c r="AQ2436" s="1"/>
      <c r="AS2436" t="b">
        <v>0</v>
      </c>
      <c r="AV2436" t="s">
        <v>93</v>
      </c>
      <c r="BB2436" t="s">
        <v>6744</v>
      </c>
      <c r="BD2436" t="b">
        <v>0</v>
      </c>
      <c r="BH2436" t="s">
        <v>272</v>
      </c>
      <c r="BI2436" t="s">
        <v>1243</v>
      </c>
      <c r="BL2436" t="s">
        <v>6743</v>
      </c>
      <c r="BM2436" t="s">
        <v>291</v>
      </c>
      <c r="BN2436" t="s">
        <v>2414</v>
      </c>
      <c r="BQ2436" t="s">
        <v>204</v>
      </c>
      <c r="BR2436" t="b">
        <v>0</v>
      </c>
      <c r="BT2436" t="b">
        <v>0</v>
      </c>
      <c r="BW2436" t="s">
        <v>97</v>
      </c>
      <c r="BX2436" t="b">
        <v>0</v>
      </c>
      <c r="BY2436" s="2">
        <v>44376.857581018521</v>
      </c>
      <c r="CB2436" t="b">
        <v>0</v>
      </c>
      <c r="CC2436" t="b">
        <v>0</v>
      </c>
      <c r="CF2436">
        <v>4000</v>
      </c>
      <c r="CH2436">
        <v>0</v>
      </c>
      <c r="CI2436">
        <v>0</v>
      </c>
      <c r="CJ2436">
        <v>0</v>
      </c>
      <c r="CK2436">
        <f>YEAR(tbl_Opportunity[[#This Row],[Close Date]])</f>
        <v>2020</v>
      </c>
    </row>
    <row r="2437" spans="1:89">
      <c r="A2437" t="s">
        <v>5965</v>
      </c>
      <c r="B2437" t="b">
        <v>0</v>
      </c>
      <c r="D2437" t="b">
        <v>0</v>
      </c>
      <c r="H2437" s="1">
        <v>44157</v>
      </c>
      <c r="I2437" t="b">
        <v>1</v>
      </c>
      <c r="J2437" t="s">
        <v>105</v>
      </c>
      <c r="L2437" t="s">
        <v>6485</v>
      </c>
      <c r="O2437" t="s">
        <v>272</v>
      </c>
      <c r="P2437" t="b">
        <v>0</v>
      </c>
      <c r="Q2437" s="2">
        <v>44097.839988425927</v>
      </c>
      <c r="R2437" s="1"/>
      <c r="S2437" t="b">
        <v>0</v>
      </c>
      <c r="U2437" s="1"/>
      <c r="V2437" t="b">
        <v>0</v>
      </c>
      <c r="W2437" s="1">
        <v>43922</v>
      </c>
      <c r="X2437">
        <v>4</v>
      </c>
      <c r="Y2437">
        <v>2020</v>
      </c>
      <c r="Z2437" t="s">
        <v>90</v>
      </c>
      <c r="AA2437" t="s">
        <v>90</v>
      </c>
      <c r="AB2437" t="b">
        <v>0</v>
      </c>
      <c r="AC2437" t="b">
        <v>0</v>
      </c>
      <c r="AE2437" t="b">
        <v>1</v>
      </c>
      <c r="AF2437" t="b">
        <v>0</v>
      </c>
      <c r="AG2437" t="b">
        <v>0</v>
      </c>
      <c r="AH2437" t="s">
        <v>4366</v>
      </c>
      <c r="AI2437" t="b">
        <v>0</v>
      </c>
      <c r="AK2437" t="b">
        <v>0</v>
      </c>
      <c r="AL2437" s="1"/>
      <c r="AM2437" t="s">
        <v>162</v>
      </c>
      <c r="AN2437" s="2">
        <v>44297.853321759256</v>
      </c>
      <c r="AP2437" s="2">
        <v>44165.590428240743</v>
      </c>
      <c r="AQ2437" s="1"/>
      <c r="AS2437" t="b">
        <v>0</v>
      </c>
      <c r="AV2437" t="s">
        <v>213</v>
      </c>
      <c r="BB2437" t="s">
        <v>6745</v>
      </c>
      <c r="BD2437" t="b">
        <v>0</v>
      </c>
      <c r="BH2437" t="s">
        <v>272</v>
      </c>
      <c r="BI2437" t="s">
        <v>1668</v>
      </c>
      <c r="BL2437" t="s">
        <v>6485</v>
      </c>
      <c r="BM2437" t="s">
        <v>291</v>
      </c>
      <c r="BN2437" t="s">
        <v>2414</v>
      </c>
      <c r="BQ2437" t="s">
        <v>204</v>
      </c>
      <c r="BR2437" t="b">
        <v>0</v>
      </c>
      <c r="BT2437" t="b">
        <v>0</v>
      </c>
      <c r="BW2437" t="s">
        <v>97</v>
      </c>
      <c r="BX2437" t="b">
        <v>0</v>
      </c>
      <c r="BY2437" s="2">
        <v>44376.857581018521</v>
      </c>
      <c r="CB2437" t="b">
        <v>0</v>
      </c>
      <c r="CC2437" t="b">
        <v>0</v>
      </c>
      <c r="CF2437">
        <v>7360</v>
      </c>
      <c r="CH2437">
        <v>0</v>
      </c>
      <c r="CI2437">
        <v>0</v>
      </c>
      <c r="CJ2437">
        <v>0</v>
      </c>
      <c r="CK2437">
        <f>YEAR(tbl_Opportunity[[#This Row],[Close Date]])</f>
        <v>2020</v>
      </c>
    </row>
    <row r="2438" spans="1:89">
      <c r="A2438" t="s">
        <v>2921</v>
      </c>
      <c r="B2438" t="b">
        <v>0</v>
      </c>
      <c r="D2438" t="b">
        <v>0</v>
      </c>
      <c r="H2438" s="1">
        <v>44169</v>
      </c>
      <c r="I2438" t="b">
        <v>1</v>
      </c>
      <c r="J2438" t="s">
        <v>105</v>
      </c>
      <c r="O2438" t="s">
        <v>272</v>
      </c>
      <c r="P2438" t="b">
        <v>0</v>
      </c>
      <c r="Q2438" s="2">
        <v>44169.567141203705</v>
      </c>
      <c r="R2438" s="1"/>
      <c r="S2438" t="b">
        <v>0</v>
      </c>
      <c r="U2438" s="1"/>
      <c r="V2438" t="b">
        <v>0</v>
      </c>
      <c r="W2438" s="1">
        <v>43922</v>
      </c>
      <c r="X2438">
        <v>4</v>
      </c>
      <c r="Y2438">
        <v>2020</v>
      </c>
      <c r="Z2438" t="s">
        <v>90</v>
      </c>
      <c r="AA2438" t="s">
        <v>90</v>
      </c>
      <c r="AB2438" t="b">
        <v>0</v>
      </c>
      <c r="AC2438" t="b">
        <v>0</v>
      </c>
      <c r="AE2438" t="b">
        <v>1</v>
      </c>
      <c r="AF2438" t="b">
        <v>0</v>
      </c>
      <c r="AG2438" t="b">
        <v>0</v>
      </c>
      <c r="AH2438" t="s">
        <v>4366</v>
      </c>
      <c r="AI2438" t="b">
        <v>0</v>
      </c>
      <c r="AK2438" t="b">
        <v>0</v>
      </c>
      <c r="AL2438" s="1"/>
      <c r="AM2438" t="s">
        <v>162</v>
      </c>
      <c r="AN2438" s="2">
        <v>44296.959062499998</v>
      </c>
      <c r="AP2438" s="2">
        <v>44169.574444444443</v>
      </c>
      <c r="AQ2438" s="1"/>
      <c r="AS2438" t="b">
        <v>0</v>
      </c>
      <c r="AV2438" t="s">
        <v>105</v>
      </c>
      <c r="BB2438" t="s">
        <v>6746</v>
      </c>
      <c r="BD2438" t="b">
        <v>0</v>
      </c>
      <c r="BE2438" t="s">
        <v>6747</v>
      </c>
      <c r="BH2438" t="s">
        <v>272</v>
      </c>
      <c r="BI2438" t="s">
        <v>1668</v>
      </c>
      <c r="BL2438" t="s">
        <v>6748</v>
      </c>
      <c r="BM2438" t="s">
        <v>291</v>
      </c>
      <c r="BN2438" t="s">
        <v>2414</v>
      </c>
      <c r="BQ2438" t="s">
        <v>204</v>
      </c>
      <c r="BR2438" t="b">
        <v>0</v>
      </c>
      <c r="BT2438" t="b">
        <v>0</v>
      </c>
      <c r="BV2438" t="s">
        <v>6748</v>
      </c>
      <c r="BW2438" t="s">
        <v>97</v>
      </c>
      <c r="BX2438" t="b">
        <v>0</v>
      </c>
      <c r="BY2438" s="2">
        <v>44376.857581018521</v>
      </c>
      <c r="CB2438" t="b">
        <v>0</v>
      </c>
      <c r="CC2438" t="b">
        <v>0</v>
      </c>
      <c r="CF2438">
        <v>4600</v>
      </c>
      <c r="CH2438">
        <v>0</v>
      </c>
      <c r="CI2438">
        <v>0</v>
      </c>
      <c r="CJ2438">
        <v>0</v>
      </c>
      <c r="CK2438">
        <f>YEAR(tbl_Opportunity[[#This Row],[Close Date]])</f>
        <v>2020</v>
      </c>
    </row>
    <row r="2439" spans="1:89">
      <c r="A2439" t="s">
        <v>303</v>
      </c>
      <c r="B2439" t="b">
        <v>0</v>
      </c>
      <c r="D2439" t="b">
        <v>0</v>
      </c>
      <c r="E2439" t="s">
        <v>4300</v>
      </c>
      <c r="H2439" s="1">
        <v>44178</v>
      </c>
      <c r="I2439" t="b">
        <v>1</v>
      </c>
      <c r="J2439" t="s">
        <v>105</v>
      </c>
      <c r="O2439" t="s">
        <v>272</v>
      </c>
      <c r="P2439" t="b">
        <v>0</v>
      </c>
      <c r="Q2439" s="2">
        <v>44148.792349537034</v>
      </c>
      <c r="R2439" s="1"/>
      <c r="S2439" t="b">
        <v>0</v>
      </c>
      <c r="U2439" s="1"/>
      <c r="V2439" t="b">
        <v>0</v>
      </c>
      <c r="W2439" s="1">
        <v>43922</v>
      </c>
      <c r="X2439">
        <v>4</v>
      </c>
      <c r="Y2439">
        <v>2020</v>
      </c>
      <c r="Z2439" t="s">
        <v>90</v>
      </c>
      <c r="AA2439" t="s">
        <v>90</v>
      </c>
      <c r="AB2439" t="b">
        <v>0</v>
      </c>
      <c r="AC2439" t="b">
        <v>0</v>
      </c>
      <c r="AE2439" t="b">
        <v>1</v>
      </c>
      <c r="AF2439" t="b">
        <v>0</v>
      </c>
      <c r="AG2439" t="b">
        <v>0</v>
      </c>
      <c r="AH2439" t="s">
        <v>4366</v>
      </c>
      <c r="AI2439" t="b">
        <v>0</v>
      </c>
      <c r="AK2439" t="b">
        <v>0</v>
      </c>
      <c r="AL2439" s="1">
        <v>44180</v>
      </c>
      <c r="AM2439" t="s">
        <v>162</v>
      </c>
      <c r="AN2439" s="2">
        <v>44296.959062499998</v>
      </c>
      <c r="AP2439" s="2">
        <v>44209.662083333336</v>
      </c>
      <c r="AQ2439" s="1"/>
      <c r="AS2439" t="b">
        <v>0</v>
      </c>
      <c r="AV2439" t="s">
        <v>105</v>
      </c>
      <c r="BB2439" t="s">
        <v>6749</v>
      </c>
      <c r="BD2439" t="b">
        <v>0</v>
      </c>
      <c r="BE2439" t="s">
        <v>6750</v>
      </c>
      <c r="BH2439" t="s">
        <v>272</v>
      </c>
      <c r="BI2439" t="s">
        <v>1243</v>
      </c>
      <c r="BL2439" t="s">
        <v>6751</v>
      </c>
      <c r="BM2439" t="s">
        <v>3069</v>
      </c>
      <c r="BN2439" t="s">
        <v>2414</v>
      </c>
      <c r="BQ2439" t="s">
        <v>204</v>
      </c>
      <c r="BR2439" t="b">
        <v>0</v>
      </c>
      <c r="BT2439" t="b">
        <v>0</v>
      </c>
      <c r="BW2439" t="s">
        <v>97</v>
      </c>
      <c r="BX2439" t="b">
        <v>0</v>
      </c>
      <c r="BY2439" s="2">
        <v>44376.857581018521</v>
      </c>
      <c r="CB2439" t="b">
        <v>0</v>
      </c>
      <c r="CC2439" t="b">
        <v>0</v>
      </c>
      <c r="CF2439">
        <v>19200</v>
      </c>
      <c r="CH2439">
        <v>0</v>
      </c>
      <c r="CI2439">
        <v>0</v>
      </c>
      <c r="CJ2439">
        <v>0</v>
      </c>
      <c r="CK2439">
        <f>YEAR(tbl_Opportunity[[#This Row],[Close Date]])</f>
        <v>2020</v>
      </c>
    </row>
    <row r="2440" spans="1:89">
      <c r="A2440" t="s">
        <v>6752</v>
      </c>
      <c r="B2440" t="b">
        <v>0</v>
      </c>
      <c r="D2440" t="b">
        <v>0</v>
      </c>
      <c r="E2440" t="s">
        <v>2888</v>
      </c>
      <c r="H2440" s="1">
        <v>44195</v>
      </c>
      <c r="I2440" t="b">
        <v>1</v>
      </c>
      <c r="J2440" t="s">
        <v>105</v>
      </c>
      <c r="L2440" t="s">
        <v>6753</v>
      </c>
      <c r="O2440" t="s">
        <v>272</v>
      </c>
      <c r="P2440" t="b">
        <v>0</v>
      </c>
      <c r="Q2440" s="2">
        <v>44033.75953703704</v>
      </c>
      <c r="R2440" s="1"/>
      <c r="S2440" t="b">
        <v>0</v>
      </c>
      <c r="U2440" s="1"/>
      <c r="V2440" t="b">
        <v>0</v>
      </c>
      <c r="W2440" s="1">
        <v>43922</v>
      </c>
      <c r="X2440">
        <v>4</v>
      </c>
      <c r="Y2440">
        <v>2020</v>
      </c>
      <c r="Z2440" t="s">
        <v>90</v>
      </c>
      <c r="AA2440" t="s">
        <v>90</v>
      </c>
      <c r="AB2440" t="b">
        <v>0</v>
      </c>
      <c r="AC2440" t="b">
        <v>0</v>
      </c>
      <c r="AE2440" t="b">
        <v>1</v>
      </c>
      <c r="AF2440" t="b">
        <v>0</v>
      </c>
      <c r="AG2440" t="b">
        <v>0</v>
      </c>
      <c r="AH2440" t="s">
        <v>4366</v>
      </c>
      <c r="AI2440" t="b">
        <v>0</v>
      </c>
      <c r="AK2440" t="b">
        <v>0</v>
      </c>
      <c r="AL2440" s="1"/>
      <c r="AM2440" t="s">
        <v>162</v>
      </c>
      <c r="AN2440" s="2">
        <v>44297.853321759256</v>
      </c>
      <c r="AP2440" s="2">
        <v>44151.798854166664</v>
      </c>
      <c r="AQ2440" s="1"/>
      <c r="AS2440" t="b">
        <v>0</v>
      </c>
      <c r="AV2440" t="s">
        <v>93</v>
      </c>
      <c r="BB2440" t="s">
        <v>6754</v>
      </c>
      <c r="BD2440" t="b">
        <v>0</v>
      </c>
      <c r="BH2440" t="s">
        <v>272</v>
      </c>
      <c r="BI2440" t="s">
        <v>1668</v>
      </c>
      <c r="BL2440" t="s">
        <v>6753</v>
      </c>
      <c r="BM2440" t="s">
        <v>3069</v>
      </c>
      <c r="BN2440" t="s">
        <v>2414</v>
      </c>
      <c r="BQ2440" t="s">
        <v>204</v>
      </c>
      <c r="BR2440" t="b">
        <v>0</v>
      </c>
      <c r="BT2440" t="b">
        <v>0</v>
      </c>
      <c r="BW2440" t="s">
        <v>97</v>
      </c>
      <c r="BX2440" t="b">
        <v>0</v>
      </c>
      <c r="BY2440" s="2">
        <v>44376.857581018521</v>
      </c>
      <c r="CB2440" t="b">
        <v>0</v>
      </c>
      <c r="CC2440" t="b">
        <v>0</v>
      </c>
      <c r="CF2440">
        <v>22080</v>
      </c>
      <c r="CH2440">
        <v>0</v>
      </c>
      <c r="CI2440">
        <v>0</v>
      </c>
      <c r="CJ2440">
        <v>0</v>
      </c>
      <c r="CK2440">
        <f>YEAR(tbl_Opportunity[[#This Row],[Close Date]])</f>
        <v>2020</v>
      </c>
    </row>
    <row r="2441" spans="1:89">
      <c r="A2441" t="s">
        <v>3115</v>
      </c>
      <c r="B2441" t="b">
        <v>0</v>
      </c>
      <c r="D2441" t="b">
        <v>0</v>
      </c>
      <c r="E2441" t="s">
        <v>2947</v>
      </c>
      <c r="H2441" s="1">
        <v>44158</v>
      </c>
      <c r="I2441" t="b">
        <v>1</v>
      </c>
      <c r="J2441" t="s">
        <v>5709</v>
      </c>
      <c r="L2441" t="s">
        <v>6755</v>
      </c>
      <c r="O2441" t="s">
        <v>272</v>
      </c>
      <c r="P2441" t="b">
        <v>0</v>
      </c>
      <c r="Q2441" s="2">
        <v>44127.624143518522</v>
      </c>
      <c r="R2441" s="1"/>
      <c r="S2441" t="b">
        <v>0</v>
      </c>
      <c r="U2441" s="1"/>
      <c r="V2441" t="b">
        <v>0</v>
      </c>
      <c r="W2441" s="1">
        <v>43922</v>
      </c>
      <c r="X2441">
        <v>4</v>
      </c>
      <c r="Y2441">
        <v>2020</v>
      </c>
      <c r="Z2441" t="s">
        <v>90</v>
      </c>
      <c r="AA2441" t="s">
        <v>90</v>
      </c>
      <c r="AB2441" t="b">
        <v>0</v>
      </c>
      <c r="AC2441" t="b">
        <v>0</v>
      </c>
      <c r="AE2441" t="b">
        <v>1</v>
      </c>
      <c r="AF2441" t="b">
        <v>0</v>
      </c>
      <c r="AG2441" t="b">
        <v>0</v>
      </c>
      <c r="AH2441" t="s">
        <v>4366</v>
      </c>
      <c r="AI2441" t="b">
        <v>0</v>
      </c>
      <c r="AK2441" t="b">
        <v>0</v>
      </c>
      <c r="AL2441" s="1">
        <v>44148</v>
      </c>
      <c r="AM2441" t="s">
        <v>162</v>
      </c>
      <c r="AN2441" s="2">
        <v>44296.959062499998</v>
      </c>
      <c r="AP2441" s="2">
        <v>44167.878506944442</v>
      </c>
      <c r="AQ2441" s="1"/>
      <c r="AS2441" t="b">
        <v>0</v>
      </c>
      <c r="AV2441" t="s">
        <v>93</v>
      </c>
      <c r="BB2441" t="s">
        <v>6756</v>
      </c>
      <c r="BD2441" t="b">
        <v>0</v>
      </c>
      <c r="BH2441" t="s">
        <v>272</v>
      </c>
      <c r="BI2441" t="s">
        <v>6635</v>
      </c>
      <c r="BL2441" t="s">
        <v>6755</v>
      </c>
      <c r="BM2441" t="s">
        <v>3069</v>
      </c>
      <c r="BN2441" t="s">
        <v>2414</v>
      </c>
      <c r="BQ2441" t="s">
        <v>204</v>
      </c>
      <c r="BR2441" t="b">
        <v>0</v>
      </c>
      <c r="BT2441" t="b">
        <v>0</v>
      </c>
      <c r="BW2441" t="s">
        <v>97</v>
      </c>
      <c r="BX2441" t="b">
        <v>0</v>
      </c>
      <c r="BY2441" s="2">
        <v>44376.857581018521</v>
      </c>
      <c r="CB2441" t="b">
        <v>0</v>
      </c>
      <c r="CC2441" t="b">
        <v>0</v>
      </c>
      <c r="CF2441">
        <v>347</v>
      </c>
      <c r="CH2441">
        <v>0</v>
      </c>
      <c r="CI2441">
        <v>0</v>
      </c>
      <c r="CJ2441">
        <v>0</v>
      </c>
      <c r="CK2441">
        <f>YEAR(tbl_Opportunity[[#This Row],[Close Date]])</f>
        <v>2020</v>
      </c>
    </row>
    <row r="2442" spans="1:89">
      <c r="A2442" t="s">
        <v>1657</v>
      </c>
      <c r="B2442" t="b">
        <v>0</v>
      </c>
      <c r="D2442" t="b">
        <v>0</v>
      </c>
      <c r="E2442" t="s">
        <v>3126</v>
      </c>
      <c r="H2442" s="1">
        <v>44175</v>
      </c>
      <c r="I2442" t="b">
        <v>1</v>
      </c>
      <c r="J2442" t="s">
        <v>5709</v>
      </c>
      <c r="L2442" t="s">
        <v>6757</v>
      </c>
      <c r="O2442" t="s">
        <v>272</v>
      </c>
      <c r="P2442" t="b">
        <v>0</v>
      </c>
      <c r="Q2442" s="2">
        <v>44145.766134259262</v>
      </c>
      <c r="R2442" s="1"/>
      <c r="S2442" t="b">
        <v>0</v>
      </c>
      <c r="U2442" s="1"/>
      <c r="V2442" t="b">
        <v>0</v>
      </c>
      <c r="W2442" s="1">
        <v>43922</v>
      </c>
      <c r="X2442">
        <v>4</v>
      </c>
      <c r="Y2442">
        <v>2020</v>
      </c>
      <c r="Z2442" t="s">
        <v>90</v>
      </c>
      <c r="AA2442" t="s">
        <v>90</v>
      </c>
      <c r="AB2442" t="b">
        <v>0</v>
      </c>
      <c r="AC2442" t="b">
        <v>0</v>
      </c>
      <c r="AE2442" t="b">
        <v>1</v>
      </c>
      <c r="AF2442" t="b">
        <v>0</v>
      </c>
      <c r="AG2442" t="b">
        <v>0</v>
      </c>
      <c r="AH2442" t="s">
        <v>4366</v>
      </c>
      <c r="AI2442" t="b">
        <v>0</v>
      </c>
      <c r="AK2442" t="b">
        <v>0</v>
      </c>
      <c r="AL2442" s="1">
        <v>44173</v>
      </c>
      <c r="AM2442" t="s">
        <v>162</v>
      </c>
      <c r="AN2442" s="2">
        <v>44297.837673611109</v>
      </c>
      <c r="AP2442" s="2">
        <v>44179.659050925926</v>
      </c>
      <c r="AQ2442" s="1"/>
      <c r="AS2442" t="b">
        <v>0</v>
      </c>
      <c r="AV2442" t="s">
        <v>213</v>
      </c>
      <c r="BB2442" t="s">
        <v>6758</v>
      </c>
      <c r="BD2442" t="b">
        <v>0</v>
      </c>
      <c r="BH2442" t="s">
        <v>272</v>
      </c>
      <c r="BI2442" t="s">
        <v>1243</v>
      </c>
      <c r="BL2442" t="s">
        <v>6757</v>
      </c>
      <c r="BM2442" t="s">
        <v>3069</v>
      </c>
      <c r="BN2442" t="s">
        <v>2414</v>
      </c>
      <c r="BQ2442" t="s">
        <v>204</v>
      </c>
      <c r="BR2442" t="b">
        <v>0</v>
      </c>
      <c r="BT2442" t="b">
        <v>0</v>
      </c>
      <c r="BW2442" t="s">
        <v>97</v>
      </c>
      <c r="BX2442" t="b">
        <v>0</v>
      </c>
      <c r="BY2442" s="2">
        <v>44376.857581018521</v>
      </c>
      <c r="CB2442" t="b">
        <v>0</v>
      </c>
      <c r="CC2442" t="b">
        <v>0</v>
      </c>
      <c r="CF2442">
        <v>19200</v>
      </c>
      <c r="CH2442">
        <v>0</v>
      </c>
      <c r="CI2442">
        <v>0</v>
      </c>
      <c r="CJ2442">
        <v>0</v>
      </c>
      <c r="CK2442">
        <f>YEAR(tbl_Opportunity[[#This Row],[Close Date]])</f>
        <v>2020</v>
      </c>
    </row>
    <row r="2443" spans="1:89">
      <c r="A2443" t="s">
        <v>6752</v>
      </c>
      <c r="B2443" t="b">
        <v>0</v>
      </c>
      <c r="D2443" t="b">
        <v>0</v>
      </c>
      <c r="H2443" s="1">
        <v>43830</v>
      </c>
      <c r="I2443" t="b">
        <v>1</v>
      </c>
      <c r="J2443" t="s">
        <v>111</v>
      </c>
      <c r="L2443" t="s">
        <v>6759</v>
      </c>
      <c r="O2443" t="s">
        <v>272</v>
      </c>
      <c r="P2443" t="b">
        <v>0</v>
      </c>
      <c r="Q2443" s="2">
        <v>43733.561249999999</v>
      </c>
      <c r="R2443" s="1"/>
      <c r="S2443" t="b">
        <v>0</v>
      </c>
      <c r="U2443" s="1"/>
      <c r="V2443" t="b">
        <v>0</v>
      </c>
      <c r="W2443" s="1">
        <v>43556</v>
      </c>
      <c r="X2443">
        <v>4</v>
      </c>
      <c r="Y2443">
        <v>2019</v>
      </c>
      <c r="Z2443" t="s">
        <v>90</v>
      </c>
      <c r="AA2443" t="s">
        <v>90</v>
      </c>
      <c r="AB2443" t="b">
        <v>0</v>
      </c>
      <c r="AC2443" t="b">
        <v>0</v>
      </c>
      <c r="AE2443" t="b">
        <v>1</v>
      </c>
      <c r="AF2443" t="b">
        <v>0</v>
      </c>
      <c r="AG2443" t="b">
        <v>0</v>
      </c>
      <c r="AI2443" t="b">
        <v>0</v>
      </c>
      <c r="AK2443" t="b">
        <v>0</v>
      </c>
      <c r="AL2443" s="1">
        <v>43768</v>
      </c>
      <c r="AM2443" t="s">
        <v>162</v>
      </c>
      <c r="AN2443" s="2">
        <v>44296.959062499998</v>
      </c>
      <c r="AP2443" s="2">
        <v>43787.919456018521</v>
      </c>
      <c r="AQ2443" s="1"/>
      <c r="AS2443" t="b">
        <v>0</v>
      </c>
      <c r="AV2443" t="s">
        <v>105</v>
      </c>
      <c r="BB2443" t="s">
        <v>6760</v>
      </c>
      <c r="BD2443" t="b">
        <v>0</v>
      </c>
      <c r="BH2443" t="s">
        <v>2393</v>
      </c>
      <c r="BI2443" t="s">
        <v>549</v>
      </c>
      <c r="BL2443" t="s">
        <v>6759</v>
      </c>
      <c r="BM2443" t="s">
        <v>202</v>
      </c>
      <c r="BN2443" t="s">
        <v>2414</v>
      </c>
      <c r="BQ2443" t="s">
        <v>204</v>
      </c>
      <c r="BR2443" t="b">
        <v>0</v>
      </c>
      <c r="BT2443" t="b">
        <v>0</v>
      </c>
      <c r="BW2443" t="s">
        <v>97</v>
      </c>
      <c r="BX2443" t="b">
        <v>0</v>
      </c>
      <c r="BY2443" s="2">
        <v>44376.857569444444</v>
      </c>
      <c r="BZ2443" t="s">
        <v>314</v>
      </c>
      <c r="CB2443" t="b">
        <v>0</v>
      </c>
      <c r="CC2443" t="b">
        <v>0</v>
      </c>
      <c r="CF2443">
        <v>108000</v>
      </c>
      <c r="CH2443">
        <v>0</v>
      </c>
      <c r="CI2443">
        <v>0</v>
      </c>
      <c r="CJ2443">
        <v>0</v>
      </c>
      <c r="CK2443">
        <f>YEAR(tbl_Opportunity[[#This Row],[Close Date]])</f>
        <v>2019</v>
      </c>
    </row>
    <row r="2444" spans="1:89">
      <c r="A2444" t="s">
        <v>6761</v>
      </c>
      <c r="B2444" t="b">
        <v>0</v>
      </c>
      <c r="D2444" t="b">
        <v>0</v>
      </c>
      <c r="H2444" s="1">
        <v>44547</v>
      </c>
      <c r="I2444" t="b">
        <v>1</v>
      </c>
      <c r="J2444" t="s">
        <v>140</v>
      </c>
      <c r="L2444" t="s">
        <v>6762</v>
      </c>
      <c r="O2444" t="s">
        <v>3202</v>
      </c>
      <c r="P2444" t="b">
        <v>0</v>
      </c>
      <c r="Q2444" s="2">
        <v>43909.945960648147</v>
      </c>
      <c r="R2444" s="1"/>
      <c r="S2444" t="b">
        <v>0</v>
      </c>
      <c r="U2444" s="1"/>
      <c r="V2444" t="b">
        <v>0</v>
      </c>
      <c r="W2444" s="1">
        <v>44287</v>
      </c>
      <c r="X2444">
        <v>4</v>
      </c>
      <c r="Y2444">
        <v>2021</v>
      </c>
      <c r="Z2444" t="s">
        <v>90</v>
      </c>
      <c r="AA2444" t="s">
        <v>90</v>
      </c>
      <c r="AB2444" t="b">
        <v>0</v>
      </c>
      <c r="AC2444" t="b">
        <v>0</v>
      </c>
      <c r="AE2444" t="b">
        <v>1</v>
      </c>
      <c r="AF2444" t="b">
        <v>0</v>
      </c>
      <c r="AG2444" t="b">
        <v>0</v>
      </c>
      <c r="AI2444" t="b">
        <v>0</v>
      </c>
      <c r="AK2444" t="b">
        <v>0</v>
      </c>
      <c r="AL2444" s="1">
        <v>44131</v>
      </c>
      <c r="AM2444" t="s">
        <v>162</v>
      </c>
      <c r="AN2444" s="2">
        <v>44297.83829861111</v>
      </c>
      <c r="AP2444" s="2">
        <v>44272.74422453704</v>
      </c>
      <c r="AQ2444" s="1"/>
      <c r="AS2444" t="b">
        <v>0</v>
      </c>
      <c r="AV2444" t="s">
        <v>213</v>
      </c>
      <c r="BB2444" t="s">
        <v>6763</v>
      </c>
      <c r="BD2444" t="b">
        <v>0</v>
      </c>
      <c r="BH2444" t="s">
        <v>3202</v>
      </c>
      <c r="BI2444" t="s">
        <v>1243</v>
      </c>
      <c r="BL2444" t="s">
        <v>6762</v>
      </c>
      <c r="BM2444" t="s">
        <v>202</v>
      </c>
      <c r="BN2444" t="s">
        <v>2414</v>
      </c>
      <c r="BQ2444" t="s">
        <v>204</v>
      </c>
      <c r="BR2444" t="b">
        <v>0</v>
      </c>
      <c r="BT2444" t="b">
        <v>0</v>
      </c>
      <c r="BW2444" t="s">
        <v>97</v>
      </c>
      <c r="BX2444" t="b">
        <v>0</v>
      </c>
      <c r="BY2444" s="2">
        <v>44376.857581018521</v>
      </c>
      <c r="BZ2444" t="s">
        <v>3204</v>
      </c>
      <c r="CB2444" t="b">
        <v>0</v>
      </c>
      <c r="CC2444" t="b">
        <v>0</v>
      </c>
      <c r="CF2444">
        <v>144000</v>
      </c>
      <c r="CH2444">
        <v>0</v>
      </c>
      <c r="CI2444">
        <v>0</v>
      </c>
      <c r="CJ2444">
        <v>0</v>
      </c>
      <c r="CK2444">
        <f>YEAR(tbl_Opportunity[[#This Row],[Close Date]])</f>
        <v>2021</v>
      </c>
    </row>
    <row r="2445" spans="1:89">
      <c r="A2445" t="s">
        <v>6764</v>
      </c>
      <c r="B2445" t="b">
        <v>0</v>
      </c>
      <c r="D2445" t="b">
        <v>0</v>
      </c>
      <c r="H2445" s="1">
        <v>44547</v>
      </c>
      <c r="I2445" t="b">
        <v>1</v>
      </c>
      <c r="J2445" t="s">
        <v>193</v>
      </c>
      <c r="L2445" t="s">
        <v>6765</v>
      </c>
      <c r="O2445" t="s">
        <v>272</v>
      </c>
      <c r="P2445" t="b">
        <v>0</v>
      </c>
      <c r="Q2445" s="2">
        <v>43614.571817129632</v>
      </c>
      <c r="R2445" s="1"/>
      <c r="S2445" t="b">
        <v>0</v>
      </c>
      <c r="U2445" s="1"/>
      <c r="V2445" t="b">
        <v>0</v>
      </c>
      <c r="W2445" s="1">
        <v>44287</v>
      </c>
      <c r="X2445">
        <v>4</v>
      </c>
      <c r="Y2445">
        <v>2021</v>
      </c>
      <c r="Z2445" t="s">
        <v>90</v>
      </c>
      <c r="AA2445" t="s">
        <v>90</v>
      </c>
      <c r="AB2445" t="b">
        <v>0</v>
      </c>
      <c r="AC2445" t="b">
        <v>0</v>
      </c>
      <c r="AE2445" t="b">
        <v>1</v>
      </c>
      <c r="AF2445" t="b">
        <v>0</v>
      </c>
      <c r="AG2445" t="b">
        <v>0</v>
      </c>
      <c r="AH2445" t="s">
        <v>4366</v>
      </c>
      <c r="AI2445" t="b">
        <v>0</v>
      </c>
      <c r="AK2445" t="b">
        <v>0</v>
      </c>
      <c r="AL2445" s="1">
        <v>44126</v>
      </c>
      <c r="AM2445" t="s">
        <v>162</v>
      </c>
      <c r="AN2445" s="2">
        <v>44296.959062499998</v>
      </c>
      <c r="AP2445" s="2">
        <v>44145.762152777781</v>
      </c>
      <c r="AQ2445" s="1"/>
      <c r="AS2445" t="b">
        <v>0</v>
      </c>
      <c r="AV2445" t="s">
        <v>248</v>
      </c>
      <c r="BB2445" t="s">
        <v>6766</v>
      </c>
      <c r="BD2445" t="b">
        <v>0</v>
      </c>
      <c r="BH2445" t="s">
        <v>3202</v>
      </c>
      <c r="BI2445" t="s">
        <v>1243</v>
      </c>
      <c r="BJ2445" t="s">
        <v>216</v>
      </c>
      <c r="BL2445" t="s">
        <v>6767</v>
      </c>
      <c r="BM2445" t="s">
        <v>202</v>
      </c>
      <c r="BN2445" t="s">
        <v>2414</v>
      </c>
      <c r="BQ2445" t="s">
        <v>204</v>
      </c>
      <c r="BR2445" t="b">
        <v>0</v>
      </c>
      <c r="BT2445" t="b">
        <v>0</v>
      </c>
      <c r="BW2445" t="s">
        <v>97</v>
      </c>
      <c r="BX2445" t="b">
        <v>0</v>
      </c>
      <c r="BY2445" s="2">
        <v>44376.857569444444</v>
      </c>
      <c r="BZ2445" t="s">
        <v>3204</v>
      </c>
      <c r="CB2445" t="b">
        <v>0</v>
      </c>
      <c r="CC2445" t="b">
        <v>0</v>
      </c>
      <c r="CF2445">
        <v>140000</v>
      </c>
      <c r="CH2445">
        <v>0</v>
      </c>
      <c r="CI2445">
        <v>0</v>
      </c>
      <c r="CJ2445">
        <v>0</v>
      </c>
      <c r="CK2445">
        <f>YEAR(tbl_Opportunity[[#This Row],[Close Date]])</f>
        <v>2021</v>
      </c>
    </row>
    <row r="2446" spans="1:89">
      <c r="A2446" t="s">
        <v>6768</v>
      </c>
      <c r="B2446" t="b">
        <v>0</v>
      </c>
      <c r="D2446" t="b">
        <v>0</v>
      </c>
      <c r="E2446" t="s">
        <v>6072</v>
      </c>
      <c r="H2446" s="1">
        <v>43830</v>
      </c>
      <c r="I2446" t="b">
        <v>1</v>
      </c>
      <c r="J2446" t="s">
        <v>105</v>
      </c>
      <c r="L2446" t="s">
        <v>6769</v>
      </c>
      <c r="O2446" t="s">
        <v>272</v>
      </c>
      <c r="P2446" t="b">
        <v>0</v>
      </c>
      <c r="Q2446" s="2">
        <v>43360.872997685183</v>
      </c>
      <c r="R2446" s="1"/>
      <c r="S2446" t="b">
        <v>0</v>
      </c>
      <c r="U2446" s="1"/>
      <c r="V2446" t="b">
        <v>0</v>
      </c>
      <c r="W2446" s="1">
        <v>43556</v>
      </c>
      <c r="X2446">
        <v>4</v>
      </c>
      <c r="Y2446">
        <v>2019</v>
      </c>
      <c r="Z2446" t="s">
        <v>90</v>
      </c>
      <c r="AA2446" t="s">
        <v>90</v>
      </c>
      <c r="AB2446" t="b">
        <v>0</v>
      </c>
      <c r="AC2446" t="b">
        <v>0</v>
      </c>
      <c r="AE2446" t="b">
        <v>1</v>
      </c>
      <c r="AF2446" t="b">
        <v>0</v>
      </c>
      <c r="AG2446" t="b">
        <v>0</v>
      </c>
      <c r="AI2446" t="b">
        <v>0</v>
      </c>
      <c r="AK2446" t="b">
        <v>0</v>
      </c>
      <c r="AL2446" s="1">
        <v>44069</v>
      </c>
      <c r="AM2446" t="s">
        <v>162</v>
      </c>
      <c r="AN2446" s="2">
        <v>44297.856377314813</v>
      </c>
      <c r="AP2446" s="2">
        <v>44075.800138888888</v>
      </c>
      <c r="AQ2446" s="1"/>
      <c r="AS2446" t="b">
        <v>0</v>
      </c>
      <c r="AV2446" t="s">
        <v>2820</v>
      </c>
      <c r="BB2446" t="s">
        <v>6770</v>
      </c>
      <c r="BD2446" t="b">
        <v>0</v>
      </c>
      <c r="BH2446" t="s">
        <v>215</v>
      </c>
      <c r="BI2446" t="s">
        <v>1243</v>
      </c>
      <c r="BL2446" t="s">
        <v>6769</v>
      </c>
      <c r="BM2446" t="s">
        <v>202</v>
      </c>
      <c r="BN2446" t="s">
        <v>2414</v>
      </c>
      <c r="BQ2446" t="s">
        <v>204</v>
      </c>
      <c r="BR2446" t="b">
        <v>0</v>
      </c>
      <c r="BT2446" t="b">
        <v>0</v>
      </c>
      <c r="BW2446" t="s">
        <v>97</v>
      </c>
      <c r="BX2446" t="b">
        <v>0</v>
      </c>
      <c r="BY2446" s="2">
        <v>44376.857569444444</v>
      </c>
      <c r="BZ2446" t="s">
        <v>217</v>
      </c>
      <c r="CB2446" t="b">
        <v>0</v>
      </c>
      <c r="CC2446" t="b">
        <v>0</v>
      </c>
      <c r="CF2446">
        <v>140000</v>
      </c>
      <c r="CH2446">
        <v>0</v>
      </c>
      <c r="CI2446">
        <v>0</v>
      </c>
      <c r="CJ2446">
        <v>0</v>
      </c>
      <c r="CK2446">
        <f>YEAR(tbl_Opportunity[[#This Row],[Close Date]])</f>
        <v>2019</v>
      </c>
    </row>
    <row r="2447" spans="1:89">
      <c r="A2447" t="s">
        <v>1240</v>
      </c>
      <c r="B2447" t="b">
        <v>0</v>
      </c>
      <c r="D2447" t="b">
        <v>0</v>
      </c>
      <c r="H2447" s="1">
        <v>44106</v>
      </c>
      <c r="I2447" t="b">
        <v>1</v>
      </c>
      <c r="J2447" t="s">
        <v>105</v>
      </c>
      <c r="O2447" t="s">
        <v>215</v>
      </c>
      <c r="P2447" t="b">
        <v>0</v>
      </c>
      <c r="Q2447" s="2">
        <v>43999.718171296299</v>
      </c>
      <c r="R2447" s="1"/>
      <c r="S2447" t="b">
        <v>0</v>
      </c>
      <c r="U2447" s="1"/>
      <c r="V2447" t="b">
        <v>0</v>
      </c>
      <c r="W2447" s="1">
        <v>43922</v>
      </c>
      <c r="X2447">
        <v>4</v>
      </c>
      <c r="Y2447">
        <v>2020</v>
      </c>
      <c r="Z2447" t="s">
        <v>90</v>
      </c>
      <c r="AA2447" t="s">
        <v>90</v>
      </c>
      <c r="AB2447" t="b">
        <v>0</v>
      </c>
      <c r="AC2447" t="b">
        <v>0</v>
      </c>
      <c r="AE2447" t="b">
        <v>1</v>
      </c>
      <c r="AF2447" t="b">
        <v>0</v>
      </c>
      <c r="AG2447" t="b">
        <v>0</v>
      </c>
      <c r="AH2447" t="s">
        <v>4366</v>
      </c>
      <c r="AI2447" t="b">
        <v>0</v>
      </c>
      <c r="AK2447" t="b">
        <v>0</v>
      </c>
      <c r="AL2447" s="1">
        <v>44105</v>
      </c>
      <c r="AM2447" t="s">
        <v>162</v>
      </c>
      <c r="AN2447" s="2">
        <v>44297.856377314813</v>
      </c>
      <c r="AP2447" s="2">
        <v>44106.772476851853</v>
      </c>
      <c r="AQ2447" s="1"/>
      <c r="AS2447" t="b">
        <v>0</v>
      </c>
      <c r="AV2447" t="s">
        <v>213</v>
      </c>
      <c r="BB2447" t="s">
        <v>6771</v>
      </c>
      <c r="BD2447" t="b">
        <v>0</v>
      </c>
      <c r="BH2447" t="s">
        <v>3202</v>
      </c>
      <c r="BI2447" t="s">
        <v>1243</v>
      </c>
      <c r="BJ2447" t="s">
        <v>216</v>
      </c>
      <c r="BL2447" t="s">
        <v>1241</v>
      </c>
      <c r="BM2447" t="s">
        <v>202</v>
      </c>
      <c r="BN2447" t="s">
        <v>2414</v>
      </c>
      <c r="BQ2447" t="s">
        <v>204</v>
      </c>
      <c r="BR2447" t="b">
        <v>0</v>
      </c>
      <c r="BT2447" t="b">
        <v>0</v>
      </c>
      <c r="BW2447" t="s">
        <v>97</v>
      </c>
      <c r="BX2447" t="b">
        <v>0</v>
      </c>
      <c r="BY2447" s="2">
        <v>44376.857581018521</v>
      </c>
      <c r="BZ2447" t="s">
        <v>3204</v>
      </c>
      <c r="CB2447" t="b">
        <v>0</v>
      </c>
      <c r="CC2447" t="b">
        <v>0</v>
      </c>
      <c r="CF2447">
        <v>152000</v>
      </c>
      <c r="CH2447">
        <v>0</v>
      </c>
      <c r="CI2447">
        <v>0</v>
      </c>
      <c r="CJ2447">
        <v>0</v>
      </c>
      <c r="CK2447">
        <f>YEAR(tbl_Opportunity[[#This Row],[Close Date]])</f>
        <v>2020</v>
      </c>
    </row>
    <row r="2448" spans="1:89">
      <c r="A2448" t="s">
        <v>6772</v>
      </c>
      <c r="B2448" t="b">
        <v>0</v>
      </c>
      <c r="D2448" t="b">
        <v>0</v>
      </c>
      <c r="H2448" s="1">
        <v>44196</v>
      </c>
      <c r="I2448" t="b">
        <v>1</v>
      </c>
      <c r="J2448" t="s">
        <v>105</v>
      </c>
      <c r="L2448" t="s">
        <v>6773</v>
      </c>
      <c r="O2448" t="s">
        <v>215</v>
      </c>
      <c r="P2448" t="b">
        <v>0</v>
      </c>
      <c r="Q2448" s="2">
        <v>43909.894861111112</v>
      </c>
      <c r="R2448" s="1"/>
      <c r="S2448" t="b">
        <v>0</v>
      </c>
      <c r="U2448" s="1"/>
      <c r="V2448" t="b">
        <v>0</v>
      </c>
      <c r="W2448" s="1">
        <v>43922</v>
      </c>
      <c r="X2448">
        <v>4</v>
      </c>
      <c r="Y2448">
        <v>2020</v>
      </c>
      <c r="Z2448" t="s">
        <v>90</v>
      </c>
      <c r="AA2448" t="s">
        <v>90</v>
      </c>
      <c r="AB2448" t="b">
        <v>0</v>
      </c>
      <c r="AC2448" t="b">
        <v>0</v>
      </c>
      <c r="AE2448" t="b">
        <v>1</v>
      </c>
      <c r="AF2448" t="b">
        <v>0</v>
      </c>
      <c r="AG2448" t="b">
        <v>0</v>
      </c>
      <c r="AI2448" t="b">
        <v>0</v>
      </c>
      <c r="AK2448" t="b">
        <v>0</v>
      </c>
      <c r="AL2448" s="1">
        <v>43971</v>
      </c>
      <c r="AM2448" t="s">
        <v>162</v>
      </c>
      <c r="AN2448" s="2">
        <v>44296.959062499998</v>
      </c>
      <c r="AP2448" s="2">
        <v>44158.826643518521</v>
      </c>
      <c r="AQ2448" s="1"/>
      <c r="AS2448" t="b">
        <v>0</v>
      </c>
      <c r="AV2448" t="s">
        <v>93</v>
      </c>
      <c r="BB2448" t="s">
        <v>6774</v>
      </c>
      <c r="BD2448" t="b">
        <v>0</v>
      </c>
      <c r="BE2448" t="s">
        <v>6775</v>
      </c>
      <c r="BH2448" t="s">
        <v>311</v>
      </c>
      <c r="BI2448" t="s">
        <v>1243</v>
      </c>
      <c r="BL2448" t="s">
        <v>6773</v>
      </c>
      <c r="BM2448" t="s">
        <v>225</v>
      </c>
      <c r="BN2448" t="s">
        <v>2414</v>
      </c>
      <c r="BQ2448" t="s">
        <v>204</v>
      </c>
      <c r="BR2448" t="b">
        <v>0</v>
      </c>
      <c r="BT2448" t="b">
        <v>0</v>
      </c>
      <c r="BW2448" t="s">
        <v>97</v>
      </c>
      <c r="BX2448" t="b">
        <v>0</v>
      </c>
      <c r="BY2448" s="2">
        <v>44376.857581018521</v>
      </c>
      <c r="BZ2448" t="s">
        <v>217</v>
      </c>
      <c r="CB2448" t="b">
        <v>0</v>
      </c>
      <c r="CC2448" t="b">
        <v>0</v>
      </c>
      <c r="CF2448">
        <v>6250</v>
      </c>
      <c r="CH2448">
        <v>0</v>
      </c>
      <c r="CI2448">
        <v>0</v>
      </c>
      <c r="CJ2448">
        <v>0</v>
      </c>
      <c r="CK2448">
        <f>YEAR(tbl_Opportunity[[#This Row],[Close Date]])</f>
        <v>2020</v>
      </c>
    </row>
    <row r="2449" spans="1:89">
      <c r="A2449" t="s">
        <v>6624</v>
      </c>
      <c r="B2449" t="b">
        <v>0</v>
      </c>
      <c r="D2449" t="b">
        <v>0</v>
      </c>
      <c r="H2449" s="1">
        <v>44165</v>
      </c>
      <c r="I2449" t="b">
        <v>1</v>
      </c>
      <c r="J2449" t="s">
        <v>193</v>
      </c>
      <c r="L2449" t="s">
        <v>6625</v>
      </c>
      <c r="M2449" t="s">
        <v>6723</v>
      </c>
      <c r="N2449" t="s">
        <v>345</v>
      </c>
      <c r="O2449" t="s">
        <v>272</v>
      </c>
      <c r="P2449" t="b">
        <v>0</v>
      </c>
      <c r="Q2449" s="2">
        <v>43900.524687500001</v>
      </c>
      <c r="R2449" s="1"/>
      <c r="S2449" t="b">
        <v>0</v>
      </c>
      <c r="U2449" s="1"/>
      <c r="V2449" t="b">
        <v>0</v>
      </c>
      <c r="W2449" s="1">
        <v>43922</v>
      </c>
      <c r="X2449">
        <v>4</v>
      </c>
      <c r="Y2449">
        <v>2020</v>
      </c>
      <c r="Z2449" t="s">
        <v>90</v>
      </c>
      <c r="AA2449" t="s">
        <v>90</v>
      </c>
      <c r="AB2449" t="b">
        <v>0</v>
      </c>
      <c r="AC2449" t="b">
        <v>0</v>
      </c>
      <c r="AE2449" t="b">
        <v>1</v>
      </c>
      <c r="AF2449" t="b">
        <v>0</v>
      </c>
      <c r="AG2449" t="b">
        <v>0</v>
      </c>
      <c r="AH2449" t="s">
        <v>4366</v>
      </c>
      <c r="AI2449" t="b">
        <v>0</v>
      </c>
      <c r="AK2449" t="b">
        <v>0</v>
      </c>
      <c r="AL2449" s="1">
        <v>44208</v>
      </c>
      <c r="AM2449" t="s">
        <v>162</v>
      </c>
      <c r="AN2449" s="2">
        <v>44296.959062499998</v>
      </c>
      <c r="AP2449" s="2">
        <v>44239.030416666668</v>
      </c>
      <c r="AQ2449" s="1"/>
      <c r="AS2449" t="b">
        <v>0</v>
      </c>
      <c r="AV2449" t="s">
        <v>248</v>
      </c>
      <c r="BB2449" t="s">
        <v>6776</v>
      </c>
      <c r="BD2449" t="b">
        <v>0</v>
      </c>
      <c r="BH2449" t="s">
        <v>272</v>
      </c>
      <c r="BI2449" t="s">
        <v>1243</v>
      </c>
      <c r="BL2449" t="s">
        <v>6625</v>
      </c>
      <c r="BM2449" t="s">
        <v>3069</v>
      </c>
      <c r="BN2449" t="s">
        <v>2414</v>
      </c>
      <c r="BQ2449" t="s">
        <v>204</v>
      </c>
      <c r="BR2449" t="b">
        <v>0</v>
      </c>
      <c r="BT2449" t="b">
        <v>0</v>
      </c>
      <c r="BW2449" t="s">
        <v>97</v>
      </c>
      <c r="BX2449" t="b">
        <v>0</v>
      </c>
      <c r="BY2449" s="2">
        <v>44376.857581018521</v>
      </c>
      <c r="CB2449" t="b">
        <v>0</v>
      </c>
      <c r="CC2449" t="b">
        <v>0</v>
      </c>
      <c r="CF2449">
        <v>19200</v>
      </c>
      <c r="CH2449">
        <v>0</v>
      </c>
      <c r="CI2449">
        <v>0</v>
      </c>
      <c r="CJ2449">
        <v>0</v>
      </c>
      <c r="CK2449">
        <f>YEAR(tbl_Opportunity[[#This Row],[Close Date]])</f>
        <v>2020</v>
      </c>
    </row>
    <row r="2450" spans="1:89">
      <c r="A2450" t="s">
        <v>6777</v>
      </c>
      <c r="B2450" t="b">
        <v>0</v>
      </c>
      <c r="D2450" t="b">
        <v>0</v>
      </c>
      <c r="H2450" s="1">
        <v>43098</v>
      </c>
      <c r="I2450" t="b">
        <v>1</v>
      </c>
      <c r="J2450" t="s">
        <v>429</v>
      </c>
      <c r="L2450" t="s">
        <v>6778</v>
      </c>
      <c r="O2450" t="s">
        <v>6222</v>
      </c>
      <c r="P2450" t="b">
        <v>0</v>
      </c>
      <c r="Q2450" s="2">
        <v>42158.857395833336</v>
      </c>
      <c r="R2450" s="1"/>
      <c r="S2450" t="b">
        <v>0</v>
      </c>
      <c r="U2450" s="1"/>
      <c r="V2450" t="b">
        <v>0</v>
      </c>
      <c r="W2450" s="1">
        <v>42826</v>
      </c>
      <c r="X2450">
        <v>4</v>
      </c>
      <c r="Y2450">
        <v>2017</v>
      </c>
      <c r="Z2450" t="s">
        <v>90</v>
      </c>
      <c r="AA2450" t="s">
        <v>90</v>
      </c>
      <c r="AB2450" t="b">
        <v>0</v>
      </c>
      <c r="AC2450" t="b">
        <v>0</v>
      </c>
      <c r="AE2450" t="b">
        <v>1</v>
      </c>
      <c r="AF2450" t="b">
        <v>0</v>
      </c>
      <c r="AG2450" t="b">
        <v>0</v>
      </c>
      <c r="AH2450" t="s">
        <v>3190</v>
      </c>
      <c r="AI2450" t="b">
        <v>0</v>
      </c>
      <c r="AK2450" t="b">
        <v>0</v>
      </c>
      <c r="AL2450" s="1"/>
      <c r="AM2450" t="s">
        <v>162</v>
      </c>
      <c r="AN2450" s="2">
        <v>44297.854317129626</v>
      </c>
      <c r="AP2450" s="2">
        <v>43272.732476851852</v>
      </c>
      <c r="AQ2450" s="1"/>
      <c r="AS2450" t="b">
        <v>0</v>
      </c>
      <c r="AV2450" t="s">
        <v>93</v>
      </c>
      <c r="BB2450" t="s">
        <v>6779</v>
      </c>
      <c r="BD2450" t="b">
        <v>0</v>
      </c>
      <c r="BH2450" t="s">
        <v>215</v>
      </c>
      <c r="BI2450" t="s">
        <v>101</v>
      </c>
      <c r="BJ2450" t="s">
        <v>105</v>
      </c>
      <c r="BN2450" t="s">
        <v>203</v>
      </c>
      <c r="BQ2450" t="s">
        <v>204</v>
      </c>
      <c r="BR2450" t="b">
        <v>0</v>
      </c>
      <c r="BT2450" t="b">
        <v>0</v>
      </c>
      <c r="BW2450" t="s">
        <v>97</v>
      </c>
      <c r="BX2450" t="b">
        <v>0</v>
      </c>
      <c r="BY2450" s="2">
        <v>44376.857581018521</v>
      </c>
      <c r="BZ2450" t="s">
        <v>217</v>
      </c>
      <c r="CB2450" t="b">
        <v>0</v>
      </c>
      <c r="CC2450" t="b">
        <v>0</v>
      </c>
      <c r="CF2450">
        <v>50000</v>
      </c>
      <c r="CH2450">
        <v>0</v>
      </c>
      <c r="CI2450">
        <v>0</v>
      </c>
      <c r="CJ2450">
        <v>0</v>
      </c>
      <c r="CK2450">
        <f>YEAR(tbl_Opportunity[[#This Row],[Close Date]])</f>
        <v>2017</v>
      </c>
    </row>
    <row r="2451" spans="1:89">
      <c r="A2451" t="s">
        <v>6780</v>
      </c>
      <c r="B2451" t="b">
        <v>0</v>
      </c>
      <c r="D2451" t="b">
        <v>0</v>
      </c>
      <c r="H2451" s="1">
        <v>43790</v>
      </c>
      <c r="I2451" t="b">
        <v>1</v>
      </c>
      <c r="J2451" t="s">
        <v>111</v>
      </c>
      <c r="L2451" t="s">
        <v>6781</v>
      </c>
      <c r="O2451" t="s">
        <v>272</v>
      </c>
      <c r="P2451" t="b">
        <v>0</v>
      </c>
      <c r="Q2451" s="2">
        <v>43698.766562500001</v>
      </c>
      <c r="R2451" s="1"/>
      <c r="S2451" t="b">
        <v>0</v>
      </c>
      <c r="U2451" s="1"/>
      <c r="V2451" t="b">
        <v>0</v>
      </c>
      <c r="W2451" s="1">
        <v>43556</v>
      </c>
      <c r="X2451">
        <v>4</v>
      </c>
      <c r="Y2451">
        <v>2019</v>
      </c>
      <c r="Z2451" t="s">
        <v>90</v>
      </c>
      <c r="AA2451" t="s">
        <v>90</v>
      </c>
      <c r="AB2451" t="b">
        <v>0</v>
      </c>
      <c r="AC2451" t="b">
        <v>0</v>
      </c>
      <c r="AE2451" t="b">
        <v>1</v>
      </c>
      <c r="AF2451" t="b">
        <v>0</v>
      </c>
      <c r="AG2451" t="b">
        <v>0</v>
      </c>
      <c r="AI2451" t="b">
        <v>0</v>
      </c>
      <c r="AK2451" t="b">
        <v>0</v>
      </c>
      <c r="AL2451" s="1"/>
      <c r="AM2451" t="s">
        <v>162</v>
      </c>
      <c r="AN2451" s="2">
        <v>44297.841400462959</v>
      </c>
      <c r="AP2451" s="2">
        <v>43759.799085648148</v>
      </c>
      <c r="AQ2451" s="1"/>
      <c r="AS2451" t="b">
        <v>0</v>
      </c>
      <c r="AV2451" t="s">
        <v>93</v>
      </c>
      <c r="BB2451" t="s">
        <v>6782</v>
      </c>
      <c r="BD2451" t="b">
        <v>0</v>
      </c>
      <c r="BH2451" t="s">
        <v>272</v>
      </c>
      <c r="BI2451" t="s">
        <v>549</v>
      </c>
      <c r="BL2451" t="s">
        <v>6781</v>
      </c>
      <c r="BM2451" t="s">
        <v>291</v>
      </c>
      <c r="BN2451" t="s">
        <v>203</v>
      </c>
      <c r="BQ2451" t="s">
        <v>204</v>
      </c>
      <c r="BR2451" t="b">
        <v>0</v>
      </c>
      <c r="BT2451" t="b">
        <v>0</v>
      </c>
      <c r="BW2451" t="s">
        <v>97</v>
      </c>
      <c r="BX2451" t="b">
        <v>0</v>
      </c>
      <c r="BY2451" s="2">
        <v>44376.857569444444</v>
      </c>
      <c r="CB2451" t="b">
        <v>0</v>
      </c>
      <c r="CC2451" t="b">
        <v>0</v>
      </c>
      <c r="CF2451">
        <v>5665</v>
      </c>
      <c r="CH2451">
        <v>0</v>
      </c>
      <c r="CI2451">
        <v>0</v>
      </c>
      <c r="CJ2451">
        <v>0</v>
      </c>
      <c r="CK2451">
        <f>YEAR(tbl_Opportunity[[#This Row],[Close Date]])</f>
        <v>2019</v>
      </c>
    </row>
    <row r="2452" spans="1:89">
      <c r="A2452" t="s">
        <v>328</v>
      </c>
      <c r="B2452" t="b">
        <v>0</v>
      </c>
      <c r="D2452" t="b">
        <v>0</v>
      </c>
      <c r="H2452" s="1">
        <v>43814</v>
      </c>
      <c r="I2452" t="b">
        <v>1</v>
      </c>
      <c r="J2452" t="s">
        <v>111</v>
      </c>
      <c r="L2452" t="s">
        <v>6783</v>
      </c>
      <c r="O2452" t="s">
        <v>272</v>
      </c>
      <c r="P2452" t="b">
        <v>0</v>
      </c>
      <c r="Q2452" s="2">
        <v>43739.542986111112</v>
      </c>
      <c r="R2452" s="1"/>
      <c r="S2452" t="b">
        <v>0</v>
      </c>
      <c r="U2452" s="1"/>
      <c r="V2452" t="b">
        <v>0</v>
      </c>
      <c r="W2452" s="1">
        <v>43556</v>
      </c>
      <c r="X2452">
        <v>4</v>
      </c>
      <c r="Y2452">
        <v>2019</v>
      </c>
      <c r="Z2452" t="s">
        <v>90</v>
      </c>
      <c r="AA2452" t="s">
        <v>90</v>
      </c>
      <c r="AB2452" t="b">
        <v>0</v>
      </c>
      <c r="AC2452" t="b">
        <v>0</v>
      </c>
      <c r="AE2452" t="b">
        <v>1</v>
      </c>
      <c r="AF2452" t="b">
        <v>0</v>
      </c>
      <c r="AG2452" t="b">
        <v>0</v>
      </c>
      <c r="AI2452" t="b">
        <v>0</v>
      </c>
      <c r="AK2452" t="b">
        <v>0</v>
      </c>
      <c r="AL2452" s="1"/>
      <c r="AM2452" t="s">
        <v>162</v>
      </c>
      <c r="AN2452" s="2">
        <v>44296.959062499998</v>
      </c>
      <c r="AP2452" s="2">
        <v>43776.721307870372</v>
      </c>
      <c r="AQ2452" s="1"/>
      <c r="AS2452" t="b">
        <v>0</v>
      </c>
      <c r="AV2452" t="s">
        <v>3922</v>
      </c>
      <c r="BB2452" t="s">
        <v>6784</v>
      </c>
      <c r="BD2452" t="b">
        <v>0</v>
      </c>
      <c r="BH2452" t="s">
        <v>272</v>
      </c>
      <c r="BI2452" t="s">
        <v>549</v>
      </c>
      <c r="BL2452" t="s">
        <v>6783</v>
      </c>
      <c r="BM2452" t="s">
        <v>291</v>
      </c>
      <c r="BN2452" t="s">
        <v>203</v>
      </c>
      <c r="BQ2452" t="s">
        <v>204</v>
      </c>
      <c r="BR2452" t="b">
        <v>0</v>
      </c>
      <c r="BT2452" t="b">
        <v>0</v>
      </c>
      <c r="BW2452" t="s">
        <v>97</v>
      </c>
      <c r="BX2452" t="b">
        <v>0</v>
      </c>
      <c r="BY2452" s="2">
        <v>44376.857569444444</v>
      </c>
      <c r="CB2452" t="b">
        <v>0</v>
      </c>
      <c r="CC2452" t="b">
        <v>0</v>
      </c>
      <c r="CF2452">
        <v>1340</v>
      </c>
      <c r="CH2452">
        <v>0</v>
      </c>
      <c r="CI2452">
        <v>0</v>
      </c>
      <c r="CJ2452">
        <v>0</v>
      </c>
      <c r="CK2452">
        <f>YEAR(tbl_Opportunity[[#This Row],[Close Date]])</f>
        <v>2019</v>
      </c>
    </row>
    <row r="2453" spans="1:89">
      <c r="A2453" t="s">
        <v>489</v>
      </c>
      <c r="B2453" t="b">
        <v>0</v>
      </c>
      <c r="D2453" t="b">
        <v>0</v>
      </c>
      <c r="E2453" t="s">
        <v>2826</v>
      </c>
      <c r="H2453" s="1">
        <v>43830</v>
      </c>
      <c r="I2453" t="b">
        <v>1</v>
      </c>
      <c r="J2453" t="s">
        <v>111</v>
      </c>
      <c r="L2453" t="s">
        <v>1048</v>
      </c>
      <c r="O2453" t="s">
        <v>272</v>
      </c>
      <c r="P2453" t="b">
        <v>0</v>
      </c>
      <c r="Q2453" s="2">
        <v>43745.763611111113</v>
      </c>
      <c r="R2453" s="1"/>
      <c r="S2453" t="b">
        <v>0</v>
      </c>
      <c r="U2453" s="1"/>
      <c r="V2453" t="b">
        <v>0</v>
      </c>
      <c r="W2453" s="1">
        <v>43556</v>
      </c>
      <c r="X2453">
        <v>4</v>
      </c>
      <c r="Y2453">
        <v>2019</v>
      </c>
      <c r="Z2453" t="s">
        <v>90</v>
      </c>
      <c r="AA2453" t="s">
        <v>90</v>
      </c>
      <c r="AB2453" t="b">
        <v>0</v>
      </c>
      <c r="AC2453" t="b">
        <v>0</v>
      </c>
      <c r="AE2453" t="b">
        <v>1</v>
      </c>
      <c r="AF2453" t="b">
        <v>0</v>
      </c>
      <c r="AG2453" t="b">
        <v>0</v>
      </c>
      <c r="AI2453" t="b">
        <v>0</v>
      </c>
      <c r="AK2453" t="b">
        <v>0</v>
      </c>
      <c r="AL2453" s="1"/>
      <c r="AM2453" t="s">
        <v>162</v>
      </c>
      <c r="AN2453" s="2">
        <v>44296.959062499998</v>
      </c>
      <c r="AP2453" s="2">
        <v>43784.815023148149</v>
      </c>
      <c r="AQ2453" s="1"/>
      <c r="AS2453" t="b">
        <v>0</v>
      </c>
      <c r="AV2453" t="s">
        <v>176</v>
      </c>
      <c r="BB2453" t="s">
        <v>6785</v>
      </c>
      <c r="BD2453" t="b">
        <v>0</v>
      </c>
      <c r="BH2453" t="s">
        <v>272</v>
      </c>
      <c r="BI2453" t="s">
        <v>549</v>
      </c>
      <c r="BL2453" t="s">
        <v>1048</v>
      </c>
      <c r="BM2453" t="s">
        <v>291</v>
      </c>
      <c r="BN2453" t="s">
        <v>203</v>
      </c>
      <c r="BQ2453" t="s">
        <v>204</v>
      </c>
      <c r="BR2453" t="b">
        <v>0</v>
      </c>
      <c r="BT2453" t="b">
        <v>0</v>
      </c>
      <c r="BW2453" t="s">
        <v>97</v>
      </c>
      <c r="BX2453" t="b">
        <v>0</v>
      </c>
      <c r="BY2453" s="2">
        <v>44376.857569444444</v>
      </c>
      <c r="CB2453" t="b">
        <v>0</v>
      </c>
      <c r="CC2453" t="b">
        <v>0</v>
      </c>
      <c r="CF2453">
        <v>712</v>
      </c>
      <c r="CH2453">
        <v>0</v>
      </c>
      <c r="CI2453">
        <v>0</v>
      </c>
      <c r="CJ2453">
        <v>0</v>
      </c>
      <c r="CK2453">
        <f>YEAR(tbl_Opportunity[[#This Row],[Close Date]])</f>
        <v>2019</v>
      </c>
    </row>
    <row r="2454" spans="1:89">
      <c r="A2454" t="s">
        <v>546</v>
      </c>
      <c r="B2454" t="b">
        <v>0</v>
      </c>
      <c r="D2454" t="b">
        <v>0</v>
      </c>
      <c r="E2454" t="s">
        <v>246</v>
      </c>
      <c r="H2454" s="1">
        <v>43784</v>
      </c>
      <c r="I2454" t="b">
        <v>1</v>
      </c>
      <c r="J2454" t="s">
        <v>111</v>
      </c>
      <c r="O2454" t="s">
        <v>215</v>
      </c>
      <c r="P2454" t="b">
        <v>0</v>
      </c>
      <c r="Q2454" s="2">
        <v>43692.540243055555</v>
      </c>
      <c r="R2454" s="1"/>
      <c r="S2454" t="b">
        <v>0</v>
      </c>
      <c r="U2454" s="1"/>
      <c r="V2454" t="b">
        <v>0</v>
      </c>
      <c r="W2454" s="1">
        <v>43556</v>
      </c>
      <c r="X2454">
        <v>4</v>
      </c>
      <c r="Y2454">
        <v>2019</v>
      </c>
      <c r="Z2454" t="s">
        <v>90</v>
      </c>
      <c r="AA2454" t="s">
        <v>90</v>
      </c>
      <c r="AB2454" t="b">
        <v>0</v>
      </c>
      <c r="AC2454" t="b">
        <v>0</v>
      </c>
      <c r="AE2454" t="b">
        <v>1</v>
      </c>
      <c r="AF2454" t="b">
        <v>0</v>
      </c>
      <c r="AG2454" t="b">
        <v>0</v>
      </c>
      <c r="AI2454" t="b">
        <v>0</v>
      </c>
      <c r="AK2454" t="b">
        <v>0</v>
      </c>
      <c r="AL2454" s="1"/>
      <c r="AM2454" t="s">
        <v>162</v>
      </c>
      <c r="AN2454" s="2">
        <v>44296.959062499998</v>
      </c>
      <c r="AP2454" s="2">
        <v>43704.623865740738</v>
      </c>
      <c r="AQ2454" s="1"/>
      <c r="AS2454" t="b">
        <v>0</v>
      </c>
      <c r="AV2454" t="s">
        <v>248</v>
      </c>
      <c r="BB2454" t="s">
        <v>6786</v>
      </c>
      <c r="BD2454" t="b">
        <v>0</v>
      </c>
      <c r="BH2454" t="s">
        <v>215</v>
      </c>
      <c r="BI2454" t="s">
        <v>4697</v>
      </c>
      <c r="BL2454" t="s">
        <v>674</v>
      </c>
      <c r="BM2454" t="s">
        <v>291</v>
      </c>
      <c r="BN2454" t="s">
        <v>203</v>
      </c>
      <c r="BQ2454" t="s">
        <v>204</v>
      </c>
      <c r="BR2454" t="b">
        <v>0</v>
      </c>
      <c r="BT2454" t="b">
        <v>0</v>
      </c>
      <c r="BW2454" t="s">
        <v>97</v>
      </c>
      <c r="BX2454" t="b">
        <v>0</v>
      </c>
      <c r="BY2454" s="2">
        <v>44376.857569444444</v>
      </c>
      <c r="BZ2454" t="s">
        <v>217</v>
      </c>
      <c r="CB2454" t="b">
        <v>0</v>
      </c>
      <c r="CC2454" t="b">
        <v>0</v>
      </c>
      <c r="CF2454">
        <v>8614</v>
      </c>
      <c r="CH2454">
        <v>0</v>
      </c>
      <c r="CI2454">
        <v>0</v>
      </c>
      <c r="CJ2454">
        <v>0</v>
      </c>
      <c r="CK2454">
        <f>YEAR(tbl_Opportunity[[#This Row],[Close Date]])</f>
        <v>2019</v>
      </c>
    </row>
    <row r="2455" spans="1:89">
      <c r="A2455" t="s">
        <v>208</v>
      </c>
      <c r="B2455" t="b">
        <v>0</v>
      </c>
      <c r="D2455" t="b">
        <v>0</v>
      </c>
      <c r="H2455" s="1">
        <v>43100</v>
      </c>
      <c r="I2455" t="b">
        <v>1</v>
      </c>
      <c r="J2455" t="s">
        <v>193</v>
      </c>
      <c r="L2455" t="s">
        <v>2450</v>
      </c>
      <c r="O2455" t="s">
        <v>2137</v>
      </c>
      <c r="P2455" t="b">
        <v>0</v>
      </c>
      <c r="Q2455" s="2">
        <v>43066.644328703704</v>
      </c>
      <c r="R2455" s="1"/>
      <c r="S2455" t="b">
        <v>0</v>
      </c>
      <c r="U2455" s="1"/>
      <c r="V2455" t="b">
        <v>0</v>
      </c>
      <c r="W2455" s="1">
        <v>42826</v>
      </c>
      <c r="X2455">
        <v>4</v>
      </c>
      <c r="Y2455">
        <v>2017</v>
      </c>
      <c r="Z2455" t="s">
        <v>90</v>
      </c>
      <c r="AA2455" t="s">
        <v>90</v>
      </c>
      <c r="AB2455" t="b">
        <v>0</v>
      </c>
      <c r="AC2455" t="b">
        <v>0</v>
      </c>
      <c r="AE2455" t="b">
        <v>1</v>
      </c>
      <c r="AF2455" t="b">
        <v>0</v>
      </c>
      <c r="AG2455" t="b">
        <v>0</v>
      </c>
      <c r="AH2455" t="s">
        <v>4366</v>
      </c>
      <c r="AI2455" t="b">
        <v>0</v>
      </c>
      <c r="AK2455" t="b">
        <v>0</v>
      </c>
      <c r="AL2455" s="1"/>
      <c r="AM2455" t="s">
        <v>162</v>
      </c>
      <c r="AN2455" s="2">
        <v>44297.835520833331</v>
      </c>
      <c r="AP2455" s="2">
        <v>43169.636006944442</v>
      </c>
      <c r="AQ2455" s="1"/>
      <c r="AS2455" t="b">
        <v>0</v>
      </c>
      <c r="AU2455" t="s">
        <v>216</v>
      </c>
      <c r="AV2455" t="s">
        <v>105</v>
      </c>
      <c r="BB2455" t="s">
        <v>6787</v>
      </c>
      <c r="BD2455" t="b">
        <v>0</v>
      </c>
      <c r="BH2455" t="s">
        <v>272</v>
      </c>
      <c r="BI2455" t="s">
        <v>200</v>
      </c>
      <c r="BJ2455" t="s">
        <v>216</v>
      </c>
      <c r="BM2455" t="s">
        <v>291</v>
      </c>
      <c r="BN2455" t="s">
        <v>203</v>
      </c>
      <c r="BQ2455" t="s">
        <v>204</v>
      </c>
      <c r="BR2455" t="b">
        <v>0</v>
      </c>
      <c r="BT2455" t="b">
        <v>0</v>
      </c>
      <c r="BW2455" t="s">
        <v>97</v>
      </c>
      <c r="BX2455" t="b">
        <v>0</v>
      </c>
      <c r="BY2455" s="2">
        <v>44376.857569444444</v>
      </c>
      <c r="CB2455" t="b">
        <v>0</v>
      </c>
      <c r="CC2455" t="b">
        <v>0</v>
      </c>
      <c r="CF2455">
        <v>500</v>
      </c>
      <c r="CH2455">
        <v>0</v>
      </c>
      <c r="CI2455">
        <v>0</v>
      </c>
      <c r="CJ2455">
        <v>0</v>
      </c>
      <c r="CK2455">
        <f>YEAR(tbl_Opportunity[[#This Row],[Close Date]])</f>
        <v>2017</v>
      </c>
    </row>
    <row r="2456" spans="1:89">
      <c r="A2456" t="s">
        <v>489</v>
      </c>
      <c r="B2456" t="b">
        <v>0</v>
      </c>
      <c r="D2456" t="b">
        <v>0</v>
      </c>
      <c r="H2456" s="1">
        <v>43100</v>
      </c>
      <c r="I2456" t="b">
        <v>1</v>
      </c>
      <c r="J2456" t="s">
        <v>193</v>
      </c>
      <c r="L2456" t="s">
        <v>6788</v>
      </c>
      <c r="O2456" t="s">
        <v>2137</v>
      </c>
      <c r="P2456" t="b">
        <v>0</v>
      </c>
      <c r="Q2456" s="2">
        <v>43066.688055555554</v>
      </c>
      <c r="R2456" s="1"/>
      <c r="S2456" t="b">
        <v>0</v>
      </c>
      <c r="U2456" s="1"/>
      <c r="V2456" t="b">
        <v>0</v>
      </c>
      <c r="W2456" s="1">
        <v>42826</v>
      </c>
      <c r="X2456">
        <v>4</v>
      </c>
      <c r="Y2456">
        <v>2017</v>
      </c>
      <c r="Z2456" t="s">
        <v>90</v>
      </c>
      <c r="AA2456" t="s">
        <v>90</v>
      </c>
      <c r="AB2456" t="b">
        <v>0</v>
      </c>
      <c r="AC2456" t="b">
        <v>0</v>
      </c>
      <c r="AE2456" t="b">
        <v>1</v>
      </c>
      <c r="AF2456" t="b">
        <v>0</v>
      </c>
      <c r="AG2456" t="b">
        <v>0</v>
      </c>
      <c r="AH2456" t="s">
        <v>4366</v>
      </c>
      <c r="AI2456" t="b">
        <v>0</v>
      </c>
      <c r="AK2456" t="b">
        <v>0</v>
      </c>
      <c r="AL2456" s="1"/>
      <c r="AM2456" t="s">
        <v>162</v>
      </c>
      <c r="AN2456" s="2">
        <v>44297.835520833331</v>
      </c>
      <c r="AP2456" s="2">
        <v>43618.512557870374</v>
      </c>
      <c r="AQ2456" s="1"/>
      <c r="AS2456" t="b">
        <v>0</v>
      </c>
      <c r="AU2456" t="s">
        <v>247</v>
      </c>
      <c r="AV2456" t="s">
        <v>105</v>
      </c>
      <c r="BB2456" t="s">
        <v>6789</v>
      </c>
      <c r="BD2456" t="b">
        <v>0</v>
      </c>
      <c r="BH2456" t="s">
        <v>406</v>
      </c>
      <c r="BI2456" t="s">
        <v>200</v>
      </c>
      <c r="BJ2456" t="s">
        <v>250</v>
      </c>
      <c r="BL2456" t="s">
        <v>6788</v>
      </c>
      <c r="BM2456" t="s">
        <v>291</v>
      </c>
      <c r="BN2456" t="s">
        <v>203</v>
      </c>
      <c r="BQ2456" t="s">
        <v>204</v>
      </c>
      <c r="BR2456" t="b">
        <v>0</v>
      </c>
      <c r="BT2456" t="b">
        <v>0</v>
      </c>
      <c r="BW2456" t="s">
        <v>97</v>
      </c>
      <c r="BX2456" t="b">
        <v>0</v>
      </c>
      <c r="BY2456" s="2">
        <v>44376.857569444444</v>
      </c>
      <c r="CB2456" t="b">
        <v>0</v>
      </c>
      <c r="CC2456" t="b">
        <v>0</v>
      </c>
      <c r="CF2456">
        <v>400</v>
      </c>
      <c r="CH2456">
        <v>0</v>
      </c>
      <c r="CI2456">
        <v>0</v>
      </c>
      <c r="CJ2456">
        <v>0</v>
      </c>
      <c r="CK2456">
        <f>YEAR(tbl_Opportunity[[#This Row],[Close Date]])</f>
        <v>2017</v>
      </c>
    </row>
    <row r="2457" spans="1:89">
      <c r="A2457" t="s">
        <v>475</v>
      </c>
      <c r="B2457" t="b">
        <v>0</v>
      </c>
      <c r="D2457" t="b">
        <v>0</v>
      </c>
      <c r="H2457" s="1">
        <v>43465</v>
      </c>
      <c r="I2457" t="b">
        <v>1</v>
      </c>
      <c r="J2457" t="s">
        <v>193</v>
      </c>
      <c r="O2457" t="s">
        <v>272</v>
      </c>
      <c r="P2457" t="b">
        <v>0</v>
      </c>
      <c r="Q2457" s="2">
        <v>43438.660601851851</v>
      </c>
      <c r="R2457" s="1"/>
      <c r="S2457" t="b">
        <v>0</v>
      </c>
      <c r="U2457" s="1"/>
      <c r="V2457" t="b">
        <v>0</v>
      </c>
      <c r="W2457" s="1">
        <v>43191</v>
      </c>
      <c r="X2457">
        <v>4</v>
      </c>
      <c r="Y2457">
        <v>2018</v>
      </c>
      <c r="Z2457" t="s">
        <v>90</v>
      </c>
      <c r="AA2457" t="s">
        <v>90</v>
      </c>
      <c r="AB2457" t="b">
        <v>0</v>
      </c>
      <c r="AC2457" t="b">
        <v>0</v>
      </c>
      <c r="AE2457" t="b">
        <v>1</v>
      </c>
      <c r="AF2457" t="b">
        <v>0</v>
      </c>
      <c r="AG2457" t="b">
        <v>0</v>
      </c>
      <c r="AH2457" t="s">
        <v>3190</v>
      </c>
      <c r="AI2457" t="b">
        <v>0</v>
      </c>
      <c r="AK2457" t="b">
        <v>0</v>
      </c>
      <c r="AL2457" s="1"/>
      <c r="AM2457" t="s">
        <v>162</v>
      </c>
      <c r="AN2457" s="2">
        <v>44296.959062499998</v>
      </c>
      <c r="AP2457" s="2">
        <v>43618.519409722219</v>
      </c>
      <c r="AQ2457" s="1"/>
      <c r="AS2457" t="b">
        <v>0</v>
      </c>
      <c r="AV2457" t="s">
        <v>248</v>
      </c>
      <c r="BB2457" t="s">
        <v>6790</v>
      </c>
      <c r="BD2457" t="b">
        <v>0</v>
      </c>
      <c r="BH2457" t="s">
        <v>406</v>
      </c>
      <c r="BI2457" t="s">
        <v>200</v>
      </c>
      <c r="BL2457" t="s">
        <v>477</v>
      </c>
      <c r="BM2457" t="s">
        <v>291</v>
      </c>
      <c r="BN2457" t="s">
        <v>203</v>
      </c>
      <c r="BQ2457" t="s">
        <v>204</v>
      </c>
      <c r="BR2457" t="b">
        <v>0</v>
      </c>
      <c r="BT2457" t="b">
        <v>0</v>
      </c>
      <c r="BW2457" t="s">
        <v>97</v>
      </c>
      <c r="BX2457" t="b">
        <v>0</v>
      </c>
      <c r="BY2457" s="2">
        <v>44376.857569444444</v>
      </c>
      <c r="CB2457" t="b">
        <v>0</v>
      </c>
      <c r="CC2457" t="b">
        <v>0</v>
      </c>
      <c r="CF2457">
        <v>10620</v>
      </c>
      <c r="CH2457">
        <v>0</v>
      </c>
      <c r="CI2457">
        <v>0</v>
      </c>
      <c r="CJ2457">
        <v>0</v>
      </c>
      <c r="CK2457">
        <f>YEAR(tbl_Opportunity[[#This Row],[Close Date]])</f>
        <v>2018</v>
      </c>
    </row>
    <row r="2458" spans="1:89">
      <c r="A2458" t="s">
        <v>306</v>
      </c>
      <c r="B2458" t="b">
        <v>0</v>
      </c>
      <c r="D2458" t="b">
        <v>0</v>
      </c>
      <c r="H2458" s="1">
        <v>43768</v>
      </c>
      <c r="I2458" t="b">
        <v>1</v>
      </c>
      <c r="J2458" t="s">
        <v>193</v>
      </c>
      <c r="L2458" t="s">
        <v>5406</v>
      </c>
      <c r="O2458" t="s">
        <v>272</v>
      </c>
      <c r="P2458" t="b">
        <v>0</v>
      </c>
      <c r="Q2458" s="2">
        <v>43676.654826388891</v>
      </c>
      <c r="R2458" s="1"/>
      <c r="S2458" t="b">
        <v>0</v>
      </c>
      <c r="U2458" s="1"/>
      <c r="V2458" t="b">
        <v>0</v>
      </c>
      <c r="W2458" s="1">
        <v>43556</v>
      </c>
      <c r="X2458">
        <v>4</v>
      </c>
      <c r="Y2458">
        <v>2019</v>
      </c>
      <c r="Z2458" t="s">
        <v>90</v>
      </c>
      <c r="AA2458" t="s">
        <v>90</v>
      </c>
      <c r="AB2458" t="b">
        <v>0</v>
      </c>
      <c r="AC2458" t="b">
        <v>0</v>
      </c>
      <c r="AE2458" t="b">
        <v>1</v>
      </c>
      <c r="AF2458" t="b">
        <v>0</v>
      </c>
      <c r="AG2458" t="b">
        <v>0</v>
      </c>
      <c r="AI2458" t="b">
        <v>0</v>
      </c>
      <c r="AK2458" t="b">
        <v>0</v>
      </c>
      <c r="AL2458" s="1"/>
      <c r="AM2458" t="s">
        <v>162</v>
      </c>
      <c r="AN2458" s="2">
        <v>44296.959062499998</v>
      </c>
      <c r="AP2458" s="2">
        <v>43790.648854166669</v>
      </c>
      <c r="AQ2458" s="1"/>
      <c r="AS2458" t="b">
        <v>0</v>
      </c>
      <c r="AV2458" t="s">
        <v>93</v>
      </c>
      <c r="BB2458" t="s">
        <v>6791</v>
      </c>
      <c r="BD2458" t="b">
        <v>0</v>
      </c>
      <c r="BH2458" t="s">
        <v>272</v>
      </c>
      <c r="BI2458" t="s">
        <v>549</v>
      </c>
      <c r="BL2458" t="s">
        <v>5406</v>
      </c>
      <c r="BM2458" t="s">
        <v>291</v>
      </c>
      <c r="BN2458" t="s">
        <v>203</v>
      </c>
      <c r="BQ2458" t="s">
        <v>204</v>
      </c>
      <c r="BR2458" t="b">
        <v>0</v>
      </c>
      <c r="BT2458" t="b">
        <v>0</v>
      </c>
      <c r="BW2458" t="s">
        <v>97</v>
      </c>
      <c r="BX2458" t="b">
        <v>0</v>
      </c>
      <c r="BY2458" s="2">
        <v>44376.857569444444</v>
      </c>
      <c r="CB2458" t="b">
        <v>0</v>
      </c>
      <c r="CC2458" t="b">
        <v>0</v>
      </c>
      <c r="CF2458">
        <v>5120</v>
      </c>
      <c r="CH2458">
        <v>0</v>
      </c>
      <c r="CI2458">
        <v>0</v>
      </c>
      <c r="CJ2458">
        <v>0</v>
      </c>
      <c r="CK2458">
        <f>YEAR(tbl_Opportunity[[#This Row],[Close Date]])</f>
        <v>2019</v>
      </c>
    </row>
    <row r="2459" spans="1:89">
      <c r="A2459" t="s">
        <v>6792</v>
      </c>
      <c r="B2459" t="b">
        <v>0</v>
      </c>
      <c r="D2459" t="b">
        <v>0</v>
      </c>
      <c r="H2459" s="1">
        <v>43814</v>
      </c>
      <c r="I2459" t="b">
        <v>1</v>
      </c>
      <c r="J2459" t="s">
        <v>193</v>
      </c>
      <c r="O2459" t="s">
        <v>272</v>
      </c>
      <c r="P2459" t="b">
        <v>0</v>
      </c>
      <c r="Q2459" s="2">
        <v>43747.579421296294</v>
      </c>
      <c r="R2459" s="1"/>
      <c r="S2459" t="b">
        <v>0</v>
      </c>
      <c r="U2459" s="1"/>
      <c r="V2459" t="b">
        <v>0</v>
      </c>
      <c r="W2459" s="1">
        <v>43556</v>
      </c>
      <c r="X2459">
        <v>4</v>
      </c>
      <c r="Y2459">
        <v>2019</v>
      </c>
      <c r="Z2459" t="s">
        <v>90</v>
      </c>
      <c r="AA2459" t="s">
        <v>90</v>
      </c>
      <c r="AB2459" t="b">
        <v>0</v>
      </c>
      <c r="AC2459" t="b">
        <v>0</v>
      </c>
      <c r="AE2459" t="b">
        <v>1</v>
      </c>
      <c r="AF2459" t="b">
        <v>0</v>
      </c>
      <c r="AG2459" t="b">
        <v>0</v>
      </c>
      <c r="AI2459" t="b">
        <v>0</v>
      </c>
      <c r="AK2459" t="b">
        <v>0</v>
      </c>
      <c r="AL2459" s="1"/>
      <c r="AM2459" t="s">
        <v>162</v>
      </c>
      <c r="AN2459" s="2">
        <v>44297.8278587963</v>
      </c>
      <c r="AP2459" s="2">
        <v>43844.836041666669</v>
      </c>
      <c r="AQ2459" s="1"/>
      <c r="AS2459" t="b">
        <v>0</v>
      </c>
      <c r="AV2459" t="s">
        <v>153</v>
      </c>
      <c r="BB2459" t="s">
        <v>6793</v>
      </c>
      <c r="BD2459" t="b">
        <v>0</v>
      </c>
      <c r="BH2459" t="s">
        <v>272</v>
      </c>
      <c r="BI2459" t="s">
        <v>549</v>
      </c>
      <c r="BL2459" t="s">
        <v>6794</v>
      </c>
      <c r="BM2459" t="s">
        <v>291</v>
      </c>
      <c r="BN2459" t="s">
        <v>203</v>
      </c>
      <c r="BQ2459" t="s">
        <v>204</v>
      </c>
      <c r="BR2459" t="b">
        <v>0</v>
      </c>
      <c r="BT2459" t="b">
        <v>0</v>
      </c>
      <c r="BW2459" t="s">
        <v>97</v>
      </c>
      <c r="BX2459" t="b">
        <v>0</v>
      </c>
      <c r="BY2459" s="2">
        <v>44376.857569444444</v>
      </c>
      <c r="CB2459" t="b">
        <v>0</v>
      </c>
      <c r="CC2459" t="b">
        <v>0</v>
      </c>
      <c r="CF2459">
        <v>4608</v>
      </c>
      <c r="CH2459">
        <v>0</v>
      </c>
      <c r="CI2459">
        <v>0</v>
      </c>
      <c r="CJ2459">
        <v>0</v>
      </c>
      <c r="CK2459">
        <f>YEAR(tbl_Opportunity[[#This Row],[Close Date]])</f>
        <v>2019</v>
      </c>
    </row>
    <row r="2460" spans="1:89">
      <c r="A2460" t="s">
        <v>1789</v>
      </c>
      <c r="B2460" t="b">
        <v>0</v>
      </c>
      <c r="D2460" t="b">
        <v>0</v>
      </c>
      <c r="H2460" s="1">
        <v>43100</v>
      </c>
      <c r="I2460" t="b">
        <v>1</v>
      </c>
      <c r="J2460" t="s">
        <v>193</v>
      </c>
      <c r="L2460" t="s">
        <v>6795</v>
      </c>
      <c r="O2460" t="s">
        <v>2137</v>
      </c>
      <c r="P2460" t="b">
        <v>0</v>
      </c>
      <c r="Q2460" s="2">
        <v>43068.788784722223</v>
      </c>
      <c r="R2460" s="1"/>
      <c r="S2460" t="b">
        <v>0</v>
      </c>
      <c r="U2460" s="1"/>
      <c r="V2460" t="b">
        <v>0</v>
      </c>
      <c r="W2460" s="1">
        <v>42826</v>
      </c>
      <c r="X2460">
        <v>4</v>
      </c>
      <c r="Y2460">
        <v>2017</v>
      </c>
      <c r="Z2460" t="s">
        <v>90</v>
      </c>
      <c r="AA2460" t="s">
        <v>90</v>
      </c>
      <c r="AB2460" t="b">
        <v>0</v>
      </c>
      <c r="AC2460" t="b">
        <v>0</v>
      </c>
      <c r="AE2460" t="b">
        <v>1</v>
      </c>
      <c r="AF2460" t="b">
        <v>0</v>
      </c>
      <c r="AG2460" t="b">
        <v>0</v>
      </c>
      <c r="AH2460" t="s">
        <v>105</v>
      </c>
      <c r="AI2460" t="b">
        <v>0</v>
      </c>
      <c r="AK2460" t="b">
        <v>0</v>
      </c>
      <c r="AL2460" s="1"/>
      <c r="AM2460" t="s">
        <v>162</v>
      </c>
      <c r="AN2460" s="2">
        <v>44296.959062499998</v>
      </c>
      <c r="AP2460" s="2">
        <v>43784.81958333333</v>
      </c>
      <c r="AQ2460" s="1"/>
      <c r="AS2460" t="b">
        <v>0</v>
      </c>
      <c r="AU2460" t="s">
        <v>105</v>
      </c>
      <c r="AV2460" t="s">
        <v>105</v>
      </c>
      <c r="BB2460" t="s">
        <v>6796</v>
      </c>
      <c r="BD2460" t="b">
        <v>0</v>
      </c>
      <c r="BH2460" t="s">
        <v>272</v>
      </c>
      <c r="BI2460" t="s">
        <v>200</v>
      </c>
      <c r="BJ2460" t="s">
        <v>105</v>
      </c>
      <c r="BL2460" t="s">
        <v>6795</v>
      </c>
      <c r="BM2460" t="s">
        <v>291</v>
      </c>
      <c r="BN2460" t="s">
        <v>203</v>
      </c>
      <c r="BQ2460" t="s">
        <v>204</v>
      </c>
      <c r="BR2460" t="b">
        <v>0</v>
      </c>
      <c r="BT2460" t="b">
        <v>0</v>
      </c>
      <c r="BW2460" t="s">
        <v>97</v>
      </c>
      <c r="BX2460" t="b">
        <v>0</v>
      </c>
      <c r="BY2460" s="2">
        <v>44376.857569444444</v>
      </c>
      <c r="BZ2460" t="s">
        <v>1792</v>
      </c>
      <c r="CB2460" t="b">
        <v>0</v>
      </c>
      <c r="CC2460" t="b">
        <v>0</v>
      </c>
      <c r="CF2460">
        <v>4375</v>
      </c>
      <c r="CH2460">
        <v>0</v>
      </c>
      <c r="CI2460">
        <v>0</v>
      </c>
      <c r="CJ2460">
        <v>0</v>
      </c>
      <c r="CK2460">
        <f>YEAR(tbl_Opportunity[[#This Row],[Close Date]])</f>
        <v>2017</v>
      </c>
    </row>
    <row r="2461" spans="1:89">
      <c r="A2461" t="s">
        <v>475</v>
      </c>
      <c r="B2461" t="b">
        <v>0</v>
      </c>
      <c r="D2461" t="b">
        <v>0</v>
      </c>
      <c r="H2461" s="1">
        <v>43465</v>
      </c>
      <c r="I2461" t="b">
        <v>1</v>
      </c>
      <c r="J2461" t="s">
        <v>193</v>
      </c>
      <c r="L2461" t="s">
        <v>6650</v>
      </c>
      <c r="O2461" t="s">
        <v>215</v>
      </c>
      <c r="P2461" t="b">
        <v>0</v>
      </c>
      <c r="Q2461" s="2">
        <v>43388.751597222225</v>
      </c>
      <c r="R2461" s="1"/>
      <c r="S2461" t="b">
        <v>0</v>
      </c>
      <c r="U2461" s="1"/>
      <c r="V2461" t="b">
        <v>0</v>
      </c>
      <c r="W2461" s="1">
        <v>43191</v>
      </c>
      <c r="X2461">
        <v>4</v>
      </c>
      <c r="Y2461">
        <v>2018</v>
      </c>
      <c r="Z2461" t="s">
        <v>90</v>
      </c>
      <c r="AA2461" t="s">
        <v>90</v>
      </c>
      <c r="AB2461" t="b">
        <v>0</v>
      </c>
      <c r="AC2461" t="b">
        <v>0</v>
      </c>
      <c r="AE2461" t="b">
        <v>1</v>
      </c>
      <c r="AF2461" t="b">
        <v>0</v>
      </c>
      <c r="AG2461" t="b">
        <v>0</v>
      </c>
      <c r="AI2461" t="b">
        <v>0</v>
      </c>
      <c r="AK2461" t="b">
        <v>0</v>
      </c>
      <c r="AL2461" s="1"/>
      <c r="AM2461" t="s">
        <v>162</v>
      </c>
      <c r="AN2461" s="2">
        <v>44296.959062499998</v>
      </c>
      <c r="AP2461" s="2">
        <v>43618.518900462965</v>
      </c>
      <c r="AQ2461" s="1"/>
      <c r="AS2461" t="b">
        <v>0</v>
      </c>
      <c r="AV2461" t="s">
        <v>248</v>
      </c>
      <c r="BB2461" t="s">
        <v>6797</v>
      </c>
      <c r="BD2461" t="b">
        <v>0</v>
      </c>
      <c r="BH2461" t="s">
        <v>406</v>
      </c>
      <c r="BI2461" t="s">
        <v>200</v>
      </c>
      <c r="BL2461" t="s">
        <v>6650</v>
      </c>
      <c r="BM2461" t="s">
        <v>291</v>
      </c>
      <c r="BN2461" t="s">
        <v>203</v>
      </c>
      <c r="BQ2461" t="s">
        <v>204</v>
      </c>
      <c r="BR2461" t="b">
        <v>0</v>
      </c>
      <c r="BT2461" t="b">
        <v>0</v>
      </c>
      <c r="BW2461" t="s">
        <v>97</v>
      </c>
      <c r="BX2461" t="b">
        <v>0</v>
      </c>
      <c r="BY2461" s="2">
        <v>44376.857569444444</v>
      </c>
      <c r="CB2461" t="b">
        <v>0</v>
      </c>
      <c r="CC2461" t="b">
        <v>0</v>
      </c>
      <c r="CF2461">
        <v>10800</v>
      </c>
      <c r="CH2461">
        <v>0</v>
      </c>
      <c r="CI2461">
        <v>0</v>
      </c>
      <c r="CJ2461">
        <v>0</v>
      </c>
      <c r="CK2461">
        <f>YEAR(tbl_Opportunity[[#This Row],[Close Date]])</f>
        <v>2018</v>
      </c>
    </row>
    <row r="2462" spans="1:89">
      <c r="A2462" t="s">
        <v>623</v>
      </c>
      <c r="B2462" t="b">
        <v>0</v>
      </c>
      <c r="D2462" t="b">
        <v>0</v>
      </c>
      <c r="E2462" t="s">
        <v>1737</v>
      </c>
      <c r="H2462" s="1">
        <v>43039</v>
      </c>
      <c r="I2462" t="b">
        <v>1</v>
      </c>
      <c r="J2462" t="s">
        <v>105</v>
      </c>
      <c r="L2462" t="s">
        <v>1686</v>
      </c>
      <c r="O2462" t="s">
        <v>2137</v>
      </c>
      <c r="P2462" t="b">
        <v>0</v>
      </c>
      <c r="Q2462" s="2">
        <v>43032.611597222225</v>
      </c>
      <c r="R2462" s="1"/>
      <c r="S2462" t="b">
        <v>0</v>
      </c>
      <c r="U2462" s="1"/>
      <c r="V2462" t="b">
        <v>0</v>
      </c>
      <c r="W2462" s="1">
        <v>42826</v>
      </c>
      <c r="X2462">
        <v>4</v>
      </c>
      <c r="Y2462">
        <v>2017</v>
      </c>
      <c r="Z2462" t="s">
        <v>90</v>
      </c>
      <c r="AA2462" t="s">
        <v>90</v>
      </c>
      <c r="AB2462" t="b">
        <v>0</v>
      </c>
      <c r="AC2462" t="b">
        <v>0</v>
      </c>
      <c r="AE2462" t="b">
        <v>1</v>
      </c>
      <c r="AF2462" t="b">
        <v>0</v>
      </c>
      <c r="AG2462" t="b">
        <v>0</v>
      </c>
      <c r="AH2462" t="s">
        <v>4366</v>
      </c>
      <c r="AI2462" t="b">
        <v>0</v>
      </c>
      <c r="AK2462" t="b">
        <v>0</v>
      </c>
      <c r="AL2462" s="1"/>
      <c r="AM2462" t="s">
        <v>162</v>
      </c>
      <c r="AN2462" s="2">
        <v>44296.959062499998</v>
      </c>
      <c r="AP2462" s="2">
        <v>43169.635254629633</v>
      </c>
      <c r="AQ2462" s="1"/>
      <c r="AS2462" t="b">
        <v>0</v>
      </c>
      <c r="AV2462" t="s">
        <v>538</v>
      </c>
      <c r="BB2462" t="s">
        <v>6798</v>
      </c>
      <c r="BD2462" t="b">
        <v>0</v>
      </c>
      <c r="BE2462" t="s">
        <v>6799</v>
      </c>
      <c r="BH2462" t="s">
        <v>272</v>
      </c>
      <c r="BI2462" t="s">
        <v>200</v>
      </c>
      <c r="BJ2462" t="s">
        <v>216</v>
      </c>
      <c r="BM2462" t="s">
        <v>291</v>
      </c>
      <c r="BN2462" t="s">
        <v>203</v>
      </c>
      <c r="BQ2462" t="s">
        <v>204</v>
      </c>
      <c r="BR2462" t="b">
        <v>0</v>
      </c>
      <c r="BT2462" t="b">
        <v>0</v>
      </c>
      <c r="BW2462" t="s">
        <v>97</v>
      </c>
      <c r="BX2462" t="b">
        <v>0</v>
      </c>
      <c r="BY2462" s="2">
        <v>44376.857569444444</v>
      </c>
      <c r="CB2462" t="b">
        <v>0</v>
      </c>
      <c r="CC2462" t="b">
        <v>0</v>
      </c>
      <c r="CF2462">
        <v>2750</v>
      </c>
      <c r="CH2462">
        <v>0</v>
      </c>
      <c r="CI2462">
        <v>0</v>
      </c>
      <c r="CJ2462">
        <v>0</v>
      </c>
      <c r="CK2462">
        <f>YEAR(tbl_Opportunity[[#This Row],[Close Date]])</f>
        <v>2017</v>
      </c>
    </row>
    <row r="2463" spans="1:89">
      <c r="A2463" t="s">
        <v>1170</v>
      </c>
      <c r="B2463" t="b">
        <v>0</v>
      </c>
      <c r="D2463" t="b">
        <v>0</v>
      </c>
      <c r="E2463" t="s">
        <v>4496</v>
      </c>
      <c r="H2463" s="1">
        <v>43100</v>
      </c>
      <c r="I2463" t="b">
        <v>1</v>
      </c>
      <c r="J2463" t="s">
        <v>105</v>
      </c>
      <c r="L2463" t="s">
        <v>6800</v>
      </c>
      <c r="O2463" t="s">
        <v>2137</v>
      </c>
      <c r="P2463" t="b">
        <v>0</v>
      </c>
      <c r="Q2463" s="2">
        <v>43039.61619212963</v>
      </c>
      <c r="R2463" s="1"/>
      <c r="S2463" t="b">
        <v>0</v>
      </c>
      <c r="U2463" s="1"/>
      <c r="V2463" t="b">
        <v>0</v>
      </c>
      <c r="W2463" s="1">
        <v>42826</v>
      </c>
      <c r="X2463">
        <v>4</v>
      </c>
      <c r="Y2463">
        <v>2017</v>
      </c>
      <c r="Z2463" t="s">
        <v>90</v>
      </c>
      <c r="AA2463" t="s">
        <v>90</v>
      </c>
      <c r="AB2463" t="b">
        <v>0</v>
      </c>
      <c r="AC2463" t="b">
        <v>0</v>
      </c>
      <c r="AE2463" t="b">
        <v>1</v>
      </c>
      <c r="AF2463" t="b">
        <v>0</v>
      </c>
      <c r="AG2463" t="b">
        <v>0</v>
      </c>
      <c r="AH2463" t="s">
        <v>4366</v>
      </c>
      <c r="AI2463" t="b">
        <v>0</v>
      </c>
      <c r="AK2463" t="b">
        <v>0</v>
      </c>
      <c r="AL2463" s="1"/>
      <c r="AM2463" t="s">
        <v>162</v>
      </c>
      <c r="AN2463" s="2">
        <v>44297.853321759256</v>
      </c>
      <c r="AP2463" s="2">
        <v>43169.636331018519</v>
      </c>
      <c r="AQ2463" s="1"/>
      <c r="AS2463" t="b">
        <v>0</v>
      </c>
      <c r="AU2463" t="s">
        <v>216</v>
      </c>
      <c r="AV2463" t="s">
        <v>93</v>
      </c>
      <c r="BB2463" t="s">
        <v>6801</v>
      </c>
      <c r="BD2463" t="b">
        <v>0</v>
      </c>
      <c r="BH2463" t="s">
        <v>272</v>
      </c>
      <c r="BI2463" t="s">
        <v>200</v>
      </c>
      <c r="BJ2463" t="s">
        <v>216</v>
      </c>
      <c r="BM2463" t="s">
        <v>291</v>
      </c>
      <c r="BN2463" t="s">
        <v>203</v>
      </c>
      <c r="BQ2463" t="s">
        <v>204</v>
      </c>
      <c r="BR2463" t="b">
        <v>0</v>
      </c>
      <c r="BT2463" t="b">
        <v>0</v>
      </c>
      <c r="BW2463" t="s">
        <v>97</v>
      </c>
      <c r="BX2463" t="b">
        <v>0</v>
      </c>
      <c r="BY2463" s="2">
        <v>44376.857569444444</v>
      </c>
      <c r="CB2463" t="b">
        <v>0</v>
      </c>
      <c r="CC2463" t="b">
        <v>0</v>
      </c>
      <c r="CF2463">
        <v>7500</v>
      </c>
      <c r="CH2463">
        <v>0</v>
      </c>
      <c r="CI2463">
        <v>0</v>
      </c>
      <c r="CJ2463">
        <v>0</v>
      </c>
      <c r="CK2463">
        <f>YEAR(tbl_Opportunity[[#This Row],[Close Date]])</f>
        <v>2017</v>
      </c>
    </row>
    <row r="2464" spans="1:89">
      <c r="A2464" t="s">
        <v>489</v>
      </c>
      <c r="B2464" t="b">
        <v>0</v>
      </c>
      <c r="D2464" t="b">
        <v>0</v>
      </c>
      <c r="E2464" t="s">
        <v>4679</v>
      </c>
      <c r="H2464" s="1">
        <v>43465</v>
      </c>
      <c r="I2464" t="b">
        <v>1</v>
      </c>
      <c r="J2464" t="s">
        <v>105</v>
      </c>
      <c r="L2464" t="s">
        <v>1048</v>
      </c>
      <c r="O2464" t="s">
        <v>272</v>
      </c>
      <c r="P2464" t="b">
        <v>0</v>
      </c>
      <c r="Q2464" s="2">
        <v>43382.601574074077</v>
      </c>
      <c r="R2464" s="1"/>
      <c r="S2464" t="b">
        <v>0</v>
      </c>
      <c r="U2464" s="1"/>
      <c r="V2464" t="b">
        <v>0</v>
      </c>
      <c r="W2464" s="1">
        <v>43191</v>
      </c>
      <c r="X2464">
        <v>4</v>
      </c>
      <c r="Y2464">
        <v>2018</v>
      </c>
      <c r="Z2464" t="s">
        <v>90</v>
      </c>
      <c r="AA2464" t="s">
        <v>90</v>
      </c>
      <c r="AB2464" t="b">
        <v>0</v>
      </c>
      <c r="AC2464" t="b">
        <v>0</v>
      </c>
      <c r="AE2464" t="b">
        <v>1</v>
      </c>
      <c r="AF2464" t="b">
        <v>0</v>
      </c>
      <c r="AG2464" t="b">
        <v>0</v>
      </c>
      <c r="AI2464" t="b">
        <v>0</v>
      </c>
      <c r="AK2464" t="b">
        <v>0</v>
      </c>
      <c r="AL2464" s="1"/>
      <c r="AM2464" t="s">
        <v>162</v>
      </c>
      <c r="AN2464" s="2">
        <v>44296.959062499998</v>
      </c>
      <c r="AP2464" s="2">
        <v>43431.854942129627</v>
      </c>
      <c r="AQ2464" s="1"/>
      <c r="AS2464" t="b">
        <v>0</v>
      </c>
      <c r="AV2464" t="s">
        <v>176</v>
      </c>
      <c r="BB2464" t="s">
        <v>6802</v>
      </c>
      <c r="BD2464" t="b">
        <v>0</v>
      </c>
      <c r="BE2464" t="s">
        <v>6803</v>
      </c>
      <c r="BH2464" t="s">
        <v>272</v>
      </c>
      <c r="BI2464" t="s">
        <v>200</v>
      </c>
      <c r="BM2464" t="s">
        <v>291</v>
      </c>
      <c r="BN2464" t="s">
        <v>203</v>
      </c>
      <c r="BQ2464" t="s">
        <v>204</v>
      </c>
      <c r="BR2464" t="b">
        <v>0</v>
      </c>
      <c r="BT2464" t="b">
        <v>0</v>
      </c>
      <c r="BW2464" t="s">
        <v>97</v>
      </c>
      <c r="BX2464" t="b">
        <v>0</v>
      </c>
      <c r="BY2464" s="2">
        <v>44376.857569444444</v>
      </c>
      <c r="CB2464" t="b">
        <v>0</v>
      </c>
      <c r="CC2464" t="b">
        <v>0</v>
      </c>
      <c r="CF2464">
        <v>5250</v>
      </c>
      <c r="CH2464">
        <v>0</v>
      </c>
      <c r="CI2464">
        <v>0</v>
      </c>
      <c r="CJ2464">
        <v>0</v>
      </c>
      <c r="CK2464">
        <f>YEAR(tbl_Opportunity[[#This Row],[Close Date]])</f>
        <v>2018</v>
      </c>
    </row>
    <row r="2465" spans="1:89">
      <c r="A2465" t="s">
        <v>266</v>
      </c>
      <c r="B2465" t="b">
        <v>0</v>
      </c>
      <c r="D2465" t="b">
        <v>0</v>
      </c>
      <c r="H2465" s="1">
        <v>43462</v>
      </c>
      <c r="I2465" t="b">
        <v>1</v>
      </c>
      <c r="J2465" t="s">
        <v>105</v>
      </c>
      <c r="L2465" t="s">
        <v>1555</v>
      </c>
      <c r="O2465" t="s">
        <v>260</v>
      </c>
      <c r="P2465" t="b">
        <v>0</v>
      </c>
      <c r="Q2465" s="2">
        <v>43417.80636574074</v>
      </c>
      <c r="R2465" s="1"/>
      <c r="S2465" t="b">
        <v>0</v>
      </c>
      <c r="U2465" s="1"/>
      <c r="V2465" t="b">
        <v>0</v>
      </c>
      <c r="W2465" s="1">
        <v>43191</v>
      </c>
      <c r="X2465">
        <v>4</v>
      </c>
      <c r="Y2465">
        <v>2018</v>
      </c>
      <c r="Z2465" t="s">
        <v>90</v>
      </c>
      <c r="AA2465" t="s">
        <v>90</v>
      </c>
      <c r="AB2465" t="b">
        <v>0</v>
      </c>
      <c r="AC2465" t="b">
        <v>0</v>
      </c>
      <c r="AE2465" t="b">
        <v>1</v>
      </c>
      <c r="AF2465" t="b">
        <v>0</v>
      </c>
      <c r="AG2465" t="b">
        <v>0</v>
      </c>
      <c r="AI2465" t="b">
        <v>0</v>
      </c>
      <c r="AK2465" t="b">
        <v>0</v>
      </c>
      <c r="AL2465" s="1"/>
      <c r="AM2465" t="s">
        <v>162</v>
      </c>
      <c r="AN2465" s="2">
        <v>44296.959062499998</v>
      </c>
      <c r="AP2465" s="2">
        <v>43501.717164351852</v>
      </c>
      <c r="AQ2465" s="1"/>
      <c r="AS2465" t="b">
        <v>0</v>
      </c>
      <c r="AV2465" t="s">
        <v>105</v>
      </c>
      <c r="BB2465" t="s">
        <v>6804</v>
      </c>
      <c r="BD2465" t="b">
        <v>0</v>
      </c>
      <c r="BE2465" t="s">
        <v>6805</v>
      </c>
      <c r="BH2465" t="s">
        <v>260</v>
      </c>
      <c r="BI2465" t="s">
        <v>200</v>
      </c>
      <c r="BM2465" t="s">
        <v>291</v>
      </c>
      <c r="BN2465" t="s">
        <v>203</v>
      </c>
      <c r="BQ2465" t="s">
        <v>204</v>
      </c>
      <c r="BR2465" t="b">
        <v>0</v>
      </c>
      <c r="BT2465" t="b">
        <v>0</v>
      </c>
      <c r="BW2465" t="s">
        <v>97</v>
      </c>
      <c r="BX2465" t="b">
        <v>0</v>
      </c>
      <c r="BY2465" s="2">
        <v>44376.857569444444</v>
      </c>
      <c r="CB2465" t="b">
        <v>0</v>
      </c>
      <c r="CC2465" t="b">
        <v>0</v>
      </c>
      <c r="CF2465">
        <v>12000</v>
      </c>
      <c r="CH2465">
        <v>0</v>
      </c>
      <c r="CI2465">
        <v>0</v>
      </c>
      <c r="CJ2465">
        <v>0</v>
      </c>
      <c r="CK2465">
        <f>YEAR(tbl_Opportunity[[#This Row],[Close Date]])</f>
        <v>2018</v>
      </c>
    </row>
    <row r="2466" spans="1:89">
      <c r="A2466" t="s">
        <v>1261</v>
      </c>
      <c r="B2466" t="b">
        <v>0</v>
      </c>
      <c r="D2466" t="b">
        <v>0</v>
      </c>
      <c r="E2466" t="s">
        <v>4664</v>
      </c>
      <c r="H2466" s="1">
        <v>43760</v>
      </c>
      <c r="I2466" t="b">
        <v>1</v>
      </c>
      <c r="J2466" t="s">
        <v>105</v>
      </c>
      <c r="L2466" t="s">
        <v>6806</v>
      </c>
      <c r="O2466" t="s">
        <v>272</v>
      </c>
      <c r="P2466" t="b">
        <v>0</v>
      </c>
      <c r="Q2466" s="2">
        <v>43668.651388888888</v>
      </c>
      <c r="R2466" s="1"/>
      <c r="S2466" t="b">
        <v>0</v>
      </c>
      <c r="U2466" s="1"/>
      <c r="V2466" t="b">
        <v>0</v>
      </c>
      <c r="W2466" s="1">
        <v>43556</v>
      </c>
      <c r="X2466">
        <v>4</v>
      </c>
      <c r="Y2466">
        <v>2019</v>
      </c>
      <c r="Z2466" t="s">
        <v>90</v>
      </c>
      <c r="AA2466" t="s">
        <v>90</v>
      </c>
      <c r="AB2466" t="b">
        <v>0</v>
      </c>
      <c r="AC2466" t="b">
        <v>0</v>
      </c>
      <c r="AE2466" t="b">
        <v>1</v>
      </c>
      <c r="AF2466" t="b">
        <v>0</v>
      </c>
      <c r="AG2466" t="b">
        <v>0</v>
      </c>
      <c r="AI2466" t="b">
        <v>0</v>
      </c>
      <c r="AK2466" t="b">
        <v>0</v>
      </c>
      <c r="AL2466" s="1"/>
      <c r="AM2466" t="s">
        <v>162</v>
      </c>
      <c r="AN2466" s="2">
        <v>44297.853321759256</v>
      </c>
      <c r="AP2466" s="2">
        <v>43760.793425925927</v>
      </c>
      <c r="AQ2466" s="1"/>
      <c r="AS2466" t="b">
        <v>0</v>
      </c>
      <c r="AV2466" t="s">
        <v>93</v>
      </c>
      <c r="BB2466" t="s">
        <v>6807</v>
      </c>
      <c r="BD2466" t="b">
        <v>0</v>
      </c>
      <c r="BH2466" t="s">
        <v>272</v>
      </c>
      <c r="BI2466" t="s">
        <v>6635</v>
      </c>
      <c r="BL2466" t="s">
        <v>6806</v>
      </c>
      <c r="BM2466" t="s">
        <v>291</v>
      </c>
      <c r="BN2466" t="s">
        <v>203</v>
      </c>
      <c r="BQ2466" t="s">
        <v>204</v>
      </c>
      <c r="BR2466" t="b">
        <v>0</v>
      </c>
      <c r="BT2466" t="b">
        <v>0</v>
      </c>
      <c r="BW2466" t="s">
        <v>97</v>
      </c>
      <c r="BX2466" t="b">
        <v>0</v>
      </c>
      <c r="BY2466" s="2">
        <v>44376.857569444444</v>
      </c>
      <c r="CB2466" t="b">
        <v>0</v>
      </c>
      <c r="CC2466" t="b">
        <v>0</v>
      </c>
      <c r="CF2466">
        <v>320</v>
      </c>
      <c r="CH2466">
        <v>0</v>
      </c>
      <c r="CI2466">
        <v>0</v>
      </c>
      <c r="CJ2466">
        <v>0</v>
      </c>
      <c r="CK2466">
        <f>YEAR(tbl_Opportunity[[#This Row],[Close Date]])</f>
        <v>2019</v>
      </c>
    </row>
    <row r="2467" spans="1:89">
      <c r="A2467" t="s">
        <v>423</v>
      </c>
      <c r="B2467" t="b">
        <v>0</v>
      </c>
      <c r="D2467" t="b">
        <v>0</v>
      </c>
      <c r="H2467" s="1">
        <v>43830</v>
      </c>
      <c r="I2467" t="b">
        <v>1</v>
      </c>
      <c r="J2467" t="s">
        <v>105</v>
      </c>
      <c r="O2467" t="s">
        <v>272</v>
      </c>
      <c r="P2467" t="b">
        <v>0</v>
      </c>
      <c r="Q2467" s="2">
        <v>43532.881388888891</v>
      </c>
      <c r="R2467" s="1"/>
      <c r="S2467" t="b">
        <v>0</v>
      </c>
      <c r="U2467" s="1"/>
      <c r="V2467" t="b">
        <v>0</v>
      </c>
      <c r="W2467" s="1">
        <v>43556</v>
      </c>
      <c r="X2467">
        <v>4</v>
      </c>
      <c r="Y2467">
        <v>2019</v>
      </c>
      <c r="Z2467" t="s">
        <v>90</v>
      </c>
      <c r="AA2467" t="s">
        <v>90</v>
      </c>
      <c r="AB2467" t="b">
        <v>0</v>
      </c>
      <c r="AC2467" t="b">
        <v>0</v>
      </c>
      <c r="AE2467" t="b">
        <v>1</v>
      </c>
      <c r="AF2467" t="b">
        <v>0</v>
      </c>
      <c r="AG2467" t="b">
        <v>0</v>
      </c>
      <c r="AH2467" t="s">
        <v>4366</v>
      </c>
      <c r="AI2467" t="b">
        <v>0</v>
      </c>
      <c r="AK2467" t="b">
        <v>0</v>
      </c>
      <c r="AL2467" s="1"/>
      <c r="AM2467" t="s">
        <v>162</v>
      </c>
      <c r="AN2467" s="2">
        <v>44297.853321759256</v>
      </c>
      <c r="AP2467" s="2">
        <v>43811.688750000001</v>
      </c>
      <c r="AQ2467" s="1"/>
      <c r="AS2467" t="b">
        <v>0</v>
      </c>
      <c r="AV2467" t="s">
        <v>93</v>
      </c>
      <c r="BB2467" t="s">
        <v>6808</v>
      </c>
      <c r="BD2467" t="b">
        <v>0</v>
      </c>
      <c r="BH2467" t="s">
        <v>272</v>
      </c>
      <c r="BI2467" t="s">
        <v>549</v>
      </c>
      <c r="BL2467" t="s">
        <v>6127</v>
      </c>
      <c r="BM2467" t="s">
        <v>291</v>
      </c>
      <c r="BN2467" t="s">
        <v>203</v>
      </c>
      <c r="BQ2467" t="s">
        <v>204</v>
      </c>
      <c r="BR2467" t="b">
        <v>0</v>
      </c>
      <c r="BT2467" t="b">
        <v>0</v>
      </c>
      <c r="BW2467" t="s">
        <v>97</v>
      </c>
      <c r="BX2467" t="b">
        <v>0</v>
      </c>
      <c r="BY2467" s="2">
        <v>44376.857569444444</v>
      </c>
      <c r="CB2467" t="b">
        <v>0</v>
      </c>
      <c r="CC2467" t="b">
        <v>0</v>
      </c>
      <c r="CF2467">
        <v>13620</v>
      </c>
      <c r="CH2467">
        <v>0</v>
      </c>
      <c r="CI2467">
        <v>0</v>
      </c>
      <c r="CJ2467">
        <v>0</v>
      </c>
      <c r="CK2467">
        <f>YEAR(tbl_Opportunity[[#This Row],[Close Date]])</f>
        <v>2019</v>
      </c>
    </row>
    <row r="2468" spans="1:89">
      <c r="A2468" t="s">
        <v>601</v>
      </c>
      <c r="B2468" t="b">
        <v>0</v>
      </c>
      <c r="D2468" t="b">
        <v>0</v>
      </c>
      <c r="E2468" t="s">
        <v>4679</v>
      </c>
      <c r="H2468" s="1">
        <v>43830</v>
      </c>
      <c r="I2468" t="b">
        <v>1</v>
      </c>
      <c r="J2468" t="s">
        <v>105</v>
      </c>
      <c r="L2468" t="s">
        <v>6809</v>
      </c>
      <c r="O2468" t="s">
        <v>272</v>
      </c>
      <c r="P2468" t="b">
        <v>0</v>
      </c>
      <c r="Q2468" s="2">
        <v>43699.767800925925</v>
      </c>
      <c r="R2468" s="1"/>
      <c r="S2468" t="b">
        <v>0</v>
      </c>
      <c r="U2468" s="1"/>
      <c r="V2468" t="b">
        <v>0</v>
      </c>
      <c r="W2468" s="1">
        <v>43556</v>
      </c>
      <c r="X2468">
        <v>4</v>
      </c>
      <c r="Y2468">
        <v>2019</v>
      </c>
      <c r="Z2468" t="s">
        <v>90</v>
      </c>
      <c r="AA2468" t="s">
        <v>90</v>
      </c>
      <c r="AB2468" t="b">
        <v>0</v>
      </c>
      <c r="AC2468" t="b">
        <v>0</v>
      </c>
      <c r="AE2468" t="b">
        <v>1</v>
      </c>
      <c r="AF2468" t="b">
        <v>0</v>
      </c>
      <c r="AG2468" t="b">
        <v>0</v>
      </c>
      <c r="AI2468" t="b">
        <v>0</v>
      </c>
      <c r="AK2468" t="b">
        <v>0</v>
      </c>
      <c r="AL2468" s="1"/>
      <c r="AM2468" t="s">
        <v>162</v>
      </c>
      <c r="AN2468" s="2">
        <v>44297.853321759256</v>
      </c>
      <c r="AP2468" s="2">
        <v>43811.87363425926</v>
      </c>
      <c r="AQ2468" s="1"/>
      <c r="AS2468" t="b">
        <v>0</v>
      </c>
      <c r="AV2468" t="s">
        <v>538</v>
      </c>
      <c r="BB2468" t="s">
        <v>6810</v>
      </c>
      <c r="BD2468" t="b">
        <v>0</v>
      </c>
      <c r="BH2468" t="s">
        <v>272</v>
      </c>
      <c r="BI2468" t="s">
        <v>549</v>
      </c>
      <c r="BL2468" t="s">
        <v>6809</v>
      </c>
      <c r="BM2468" t="s">
        <v>291</v>
      </c>
      <c r="BN2468" t="s">
        <v>203</v>
      </c>
      <c r="BQ2468" t="s">
        <v>204</v>
      </c>
      <c r="BR2468" t="b">
        <v>0</v>
      </c>
      <c r="BT2468" t="b">
        <v>0</v>
      </c>
      <c r="BW2468" t="s">
        <v>97</v>
      </c>
      <c r="BX2468" t="b">
        <v>0</v>
      </c>
      <c r="BY2468" s="2">
        <v>44376.857569444444</v>
      </c>
      <c r="CB2468" t="b">
        <v>0</v>
      </c>
      <c r="CC2468" t="b">
        <v>0</v>
      </c>
      <c r="CF2468">
        <v>23610</v>
      </c>
      <c r="CH2468">
        <v>0</v>
      </c>
      <c r="CI2468">
        <v>0</v>
      </c>
      <c r="CJ2468">
        <v>0</v>
      </c>
      <c r="CK2468">
        <f>YEAR(tbl_Opportunity[[#This Row],[Close Date]])</f>
        <v>2019</v>
      </c>
    </row>
    <row r="2469" spans="1:89">
      <c r="A2469" t="s">
        <v>6811</v>
      </c>
      <c r="B2469" t="b">
        <v>0</v>
      </c>
      <c r="D2469" t="b">
        <v>0</v>
      </c>
      <c r="E2469" t="s">
        <v>6812</v>
      </c>
      <c r="H2469" s="1">
        <v>43830</v>
      </c>
      <c r="I2469" t="b">
        <v>1</v>
      </c>
      <c r="J2469" t="s">
        <v>105</v>
      </c>
      <c r="L2469" t="s">
        <v>6813</v>
      </c>
      <c r="O2469" t="s">
        <v>215</v>
      </c>
      <c r="P2469" t="b">
        <v>0</v>
      </c>
      <c r="Q2469" s="2">
        <v>43806.083472222221</v>
      </c>
      <c r="R2469" s="1"/>
      <c r="S2469" t="b">
        <v>0</v>
      </c>
      <c r="U2469" s="1"/>
      <c r="V2469" t="b">
        <v>0</v>
      </c>
      <c r="W2469" s="1">
        <v>43556</v>
      </c>
      <c r="X2469">
        <v>4</v>
      </c>
      <c r="Y2469">
        <v>2019</v>
      </c>
      <c r="Z2469" t="s">
        <v>90</v>
      </c>
      <c r="AA2469" t="s">
        <v>90</v>
      </c>
      <c r="AB2469" t="b">
        <v>0</v>
      </c>
      <c r="AC2469" t="b">
        <v>0</v>
      </c>
      <c r="AE2469" t="b">
        <v>1</v>
      </c>
      <c r="AF2469" t="b">
        <v>0</v>
      </c>
      <c r="AG2469" t="b">
        <v>0</v>
      </c>
      <c r="AH2469" t="s">
        <v>4366</v>
      </c>
      <c r="AI2469" t="b">
        <v>0</v>
      </c>
      <c r="AK2469" t="b">
        <v>0</v>
      </c>
      <c r="AL2469" s="1">
        <v>43922</v>
      </c>
      <c r="AM2469" t="s">
        <v>162</v>
      </c>
      <c r="AN2469" s="2">
        <v>44297.853321759256</v>
      </c>
      <c r="AP2469" s="2">
        <v>43922.732592592591</v>
      </c>
      <c r="AQ2469" s="1"/>
      <c r="AS2469" t="b">
        <v>0</v>
      </c>
      <c r="AV2469" t="s">
        <v>176</v>
      </c>
      <c r="BB2469" t="s">
        <v>6814</v>
      </c>
      <c r="BD2469" t="b">
        <v>0</v>
      </c>
      <c r="BH2469" t="s">
        <v>406</v>
      </c>
      <c r="BI2469" t="s">
        <v>549</v>
      </c>
      <c r="BL2469" t="s">
        <v>6813</v>
      </c>
      <c r="BM2469" t="s">
        <v>291</v>
      </c>
      <c r="BN2469" t="s">
        <v>203</v>
      </c>
      <c r="BQ2469" t="s">
        <v>204</v>
      </c>
      <c r="BR2469" t="b">
        <v>0</v>
      </c>
      <c r="BT2469" t="b">
        <v>0</v>
      </c>
      <c r="BW2469" t="s">
        <v>97</v>
      </c>
      <c r="BX2469" t="b">
        <v>0</v>
      </c>
      <c r="BY2469" s="2">
        <v>44376.857581018521</v>
      </c>
      <c r="CB2469" t="b">
        <v>0</v>
      </c>
      <c r="CC2469" t="b">
        <v>0</v>
      </c>
      <c r="CF2469">
        <v>6490</v>
      </c>
      <c r="CH2469">
        <v>0</v>
      </c>
      <c r="CI2469">
        <v>0</v>
      </c>
      <c r="CJ2469">
        <v>0</v>
      </c>
      <c r="CK2469">
        <f>YEAR(tbl_Opportunity[[#This Row],[Close Date]])</f>
        <v>2019</v>
      </c>
    </row>
    <row r="2470" spans="1:89">
      <c r="A2470" t="s">
        <v>6815</v>
      </c>
      <c r="B2470" t="b">
        <v>0</v>
      </c>
      <c r="D2470" t="b">
        <v>0</v>
      </c>
      <c r="E2470" t="s">
        <v>4300</v>
      </c>
      <c r="H2470" s="1">
        <v>44196</v>
      </c>
      <c r="I2470" t="b">
        <v>1</v>
      </c>
      <c r="J2470" t="s">
        <v>105</v>
      </c>
      <c r="L2470" t="s">
        <v>6816</v>
      </c>
      <c r="O2470" t="s">
        <v>272</v>
      </c>
      <c r="P2470" t="b">
        <v>0</v>
      </c>
      <c r="Q2470" s="2">
        <v>44173.829560185186</v>
      </c>
      <c r="R2470" s="1"/>
      <c r="S2470" t="b">
        <v>0</v>
      </c>
      <c r="U2470" s="1"/>
      <c r="V2470" t="b">
        <v>0</v>
      </c>
      <c r="W2470" s="1">
        <v>43922</v>
      </c>
      <c r="X2470">
        <v>4</v>
      </c>
      <c r="Y2470">
        <v>2020</v>
      </c>
      <c r="Z2470" t="s">
        <v>90</v>
      </c>
      <c r="AA2470" t="s">
        <v>90</v>
      </c>
      <c r="AB2470" t="b">
        <v>0</v>
      </c>
      <c r="AC2470" t="b">
        <v>0</v>
      </c>
      <c r="AE2470" t="b">
        <v>1</v>
      </c>
      <c r="AF2470" t="b">
        <v>0</v>
      </c>
      <c r="AG2470" t="b">
        <v>0</v>
      </c>
      <c r="AH2470" t="s">
        <v>4366</v>
      </c>
      <c r="AI2470" t="b">
        <v>0</v>
      </c>
      <c r="AK2470" t="b">
        <v>0</v>
      </c>
      <c r="AL2470" s="1"/>
      <c r="AM2470" t="s">
        <v>162</v>
      </c>
      <c r="AN2470" s="2">
        <v>44297.853321759256</v>
      </c>
      <c r="AP2470" s="2">
        <v>44196.795648148145</v>
      </c>
      <c r="AQ2470" s="1"/>
      <c r="AS2470" t="b">
        <v>0</v>
      </c>
      <c r="AV2470" t="s">
        <v>176</v>
      </c>
      <c r="BB2470" t="s">
        <v>6817</v>
      </c>
      <c r="BD2470" t="b">
        <v>0</v>
      </c>
      <c r="BH2470" t="s">
        <v>272</v>
      </c>
      <c r="BI2470" t="s">
        <v>1243</v>
      </c>
      <c r="BL2470" t="s">
        <v>6816</v>
      </c>
      <c r="BM2470" t="s">
        <v>291</v>
      </c>
      <c r="BN2470" t="s">
        <v>203</v>
      </c>
      <c r="BQ2470" t="s">
        <v>204</v>
      </c>
      <c r="BR2470" t="b">
        <v>0</v>
      </c>
      <c r="BT2470" t="b">
        <v>0</v>
      </c>
      <c r="BW2470" t="s">
        <v>97</v>
      </c>
      <c r="BX2470" t="b">
        <v>0</v>
      </c>
      <c r="BY2470" s="2">
        <v>44376.857581018521</v>
      </c>
      <c r="CB2470" t="b">
        <v>0</v>
      </c>
      <c r="CC2470" t="b">
        <v>0</v>
      </c>
      <c r="CF2470">
        <v>36855</v>
      </c>
      <c r="CH2470">
        <v>0</v>
      </c>
      <c r="CI2470">
        <v>0</v>
      </c>
      <c r="CJ2470">
        <v>0</v>
      </c>
      <c r="CK2470">
        <f>YEAR(tbl_Opportunity[[#This Row],[Close Date]])</f>
        <v>2020</v>
      </c>
    </row>
    <row r="2471" spans="1:89">
      <c r="A2471" t="s">
        <v>1170</v>
      </c>
      <c r="B2471" t="b">
        <v>0</v>
      </c>
      <c r="D2471" t="b">
        <v>0</v>
      </c>
      <c r="E2471" t="s">
        <v>6818</v>
      </c>
      <c r="H2471" s="1">
        <v>44118</v>
      </c>
      <c r="I2471" t="b">
        <v>1</v>
      </c>
      <c r="J2471" t="s">
        <v>105</v>
      </c>
      <c r="L2471" t="s">
        <v>1173</v>
      </c>
      <c r="O2471" t="s">
        <v>272</v>
      </c>
      <c r="P2471" t="b">
        <v>0</v>
      </c>
      <c r="Q2471" s="2">
        <v>44111.911770833336</v>
      </c>
      <c r="R2471" s="1"/>
      <c r="S2471" t="b">
        <v>0</v>
      </c>
      <c r="U2471" s="1"/>
      <c r="V2471" t="b">
        <v>0</v>
      </c>
      <c r="W2471" s="1">
        <v>43922</v>
      </c>
      <c r="X2471">
        <v>4</v>
      </c>
      <c r="Y2471">
        <v>2020</v>
      </c>
      <c r="Z2471" t="s">
        <v>90</v>
      </c>
      <c r="AA2471" t="s">
        <v>90</v>
      </c>
      <c r="AB2471" t="b">
        <v>0</v>
      </c>
      <c r="AC2471" t="b">
        <v>0</v>
      </c>
      <c r="AE2471" t="b">
        <v>1</v>
      </c>
      <c r="AF2471" t="b">
        <v>0</v>
      </c>
      <c r="AG2471" t="b">
        <v>0</v>
      </c>
      <c r="AH2471" t="s">
        <v>4366</v>
      </c>
      <c r="AI2471" t="b">
        <v>0</v>
      </c>
      <c r="AK2471" t="b">
        <v>0</v>
      </c>
      <c r="AL2471" s="1">
        <v>44111</v>
      </c>
      <c r="AM2471" t="s">
        <v>162</v>
      </c>
      <c r="AN2471" s="2">
        <v>44296.959062499998</v>
      </c>
      <c r="AP2471" s="2">
        <v>44119.598067129627</v>
      </c>
      <c r="AQ2471" s="1"/>
      <c r="AS2471" t="b">
        <v>0</v>
      </c>
      <c r="AV2471" t="s">
        <v>176</v>
      </c>
      <c r="BB2471" t="s">
        <v>6819</v>
      </c>
      <c r="BD2471" t="b">
        <v>0</v>
      </c>
      <c r="BE2471" t="s">
        <v>6820</v>
      </c>
      <c r="BH2471" t="s">
        <v>272</v>
      </c>
      <c r="BI2471" t="s">
        <v>1243</v>
      </c>
      <c r="BL2471" t="s">
        <v>1173</v>
      </c>
      <c r="BM2471" t="s">
        <v>291</v>
      </c>
      <c r="BN2471" t="s">
        <v>203</v>
      </c>
      <c r="BQ2471" t="s">
        <v>204</v>
      </c>
      <c r="BR2471" t="b">
        <v>0</v>
      </c>
      <c r="BT2471" t="b">
        <v>0</v>
      </c>
      <c r="BW2471" t="s">
        <v>97</v>
      </c>
      <c r="BX2471" t="b">
        <v>0</v>
      </c>
      <c r="BY2471" s="2">
        <v>44376.857581018521</v>
      </c>
      <c r="CB2471" t="b">
        <v>0</v>
      </c>
      <c r="CC2471" t="b">
        <v>0</v>
      </c>
      <c r="CF2471">
        <v>4045</v>
      </c>
      <c r="CH2471">
        <v>0</v>
      </c>
      <c r="CI2471">
        <v>0</v>
      </c>
      <c r="CJ2471">
        <v>0</v>
      </c>
      <c r="CK2471">
        <f>YEAR(tbl_Opportunity[[#This Row],[Close Date]])</f>
        <v>2020</v>
      </c>
    </row>
    <row r="2472" spans="1:89">
      <c r="A2472" t="s">
        <v>3339</v>
      </c>
      <c r="B2472" t="b">
        <v>0</v>
      </c>
      <c r="D2472" t="b">
        <v>0</v>
      </c>
      <c r="H2472" s="1">
        <v>44195</v>
      </c>
      <c r="I2472" t="b">
        <v>1</v>
      </c>
      <c r="J2472" t="s">
        <v>105</v>
      </c>
      <c r="O2472" t="s">
        <v>272</v>
      </c>
      <c r="P2472" t="b">
        <v>0</v>
      </c>
      <c r="Q2472" s="2">
        <v>43942.976018518515</v>
      </c>
      <c r="R2472" s="1"/>
      <c r="S2472" t="b">
        <v>0</v>
      </c>
      <c r="U2472" s="1"/>
      <c r="V2472" t="b">
        <v>0</v>
      </c>
      <c r="W2472" s="1">
        <v>43922</v>
      </c>
      <c r="X2472">
        <v>4</v>
      </c>
      <c r="Y2472">
        <v>2020</v>
      </c>
      <c r="Z2472" t="s">
        <v>90</v>
      </c>
      <c r="AA2472" t="s">
        <v>90</v>
      </c>
      <c r="AB2472" t="b">
        <v>0</v>
      </c>
      <c r="AC2472" t="b">
        <v>0</v>
      </c>
      <c r="AE2472" t="b">
        <v>1</v>
      </c>
      <c r="AF2472" t="b">
        <v>0</v>
      </c>
      <c r="AG2472" t="b">
        <v>0</v>
      </c>
      <c r="AI2472" t="b">
        <v>0</v>
      </c>
      <c r="AK2472" t="b">
        <v>0</v>
      </c>
      <c r="AL2472" s="1">
        <v>43969</v>
      </c>
      <c r="AM2472" t="s">
        <v>162</v>
      </c>
      <c r="AN2472" s="2">
        <v>44297.853321759256</v>
      </c>
      <c r="AP2472" s="2">
        <v>44239.034918981481</v>
      </c>
      <c r="AQ2472" s="1"/>
      <c r="AS2472" t="b">
        <v>0</v>
      </c>
      <c r="AV2472" t="s">
        <v>248</v>
      </c>
      <c r="BB2472" t="s">
        <v>6821</v>
      </c>
      <c r="BD2472" t="b">
        <v>0</v>
      </c>
      <c r="BH2472" t="s">
        <v>272</v>
      </c>
      <c r="BI2472" t="s">
        <v>1668</v>
      </c>
      <c r="BL2472" t="s">
        <v>3340</v>
      </c>
      <c r="BM2472" t="s">
        <v>291</v>
      </c>
      <c r="BN2472" t="s">
        <v>203</v>
      </c>
      <c r="BQ2472" t="s">
        <v>204</v>
      </c>
      <c r="BR2472" t="b">
        <v>0</v>
      </c>
      <c r="BT2472" t="b">
        <v>0</v>
      </c>
      <c r="BW2472" t="s">
        <v>97</v>
      </c>
      <c r="BX2472" t="b">
        <v>0</v>
      </c>
      <c r="BY2472" s="2">
        <v>44376.857581018521</v>
      </c>
      <c r="CB2472" t="b">
        <v>0</v>
      </c>
      <c r="CC2472" t="b">
        <v>0</v>
      </c>
      <c r="CF2472">
        <v>9945</v>
      </c>
      <c r="CH2472">
        <v>0</v>
      </c>
      <c r="CI2472">
        <v>0</v>
      </c>
      <c r="CJ2472">
        <v>0</v>
      </c>
      <c r="CK2472">
        <f>YEAR(tbl_Opportunity[[#This Row],[Close Date]])</f>
        <v>2020</v>
      </c>
    </row>
    <row r="2473" spans="1:89">
      <c r="A2473" t="s">
        <v>1405</v>
      </c>
      <c r="B2473" t="b">
        <v>0</v>
      </c>
      <c r="D2473" t="b">
        <v>0</v>
      </c>
      <c r="E2473" t="s">
        <v>6822</v>
      </c>
      <c r="H2473" s="1">
        <v>43462</v>
      </c>
      <c r="I2473" t="b">
        <v>1</v>
      </c>
      <c r="J2473" t="s">
        <v>105</v>
      </c>
      <c r="L2473" t="s">
        <v>1406</v>
      </c>
      <c r="O2473" t="s">
        <v>260</v>
      </c>
      <c r="P2473" t="b">
        <v>0</v>
      </c>
      <c r="Q2473" s="2">
        <v>43388.762372685182</v>
      </c>
      <c r="R2473" s="1"/>
      <c r="S2473" t="b">
        <v>0</v>
      </c>
      <c r="U2473" s="1"/>
      <c r="V2473" t="b">
        <v>0</v>
      </c>
      <c r="W2473" s="1">
        <v>43191</v>
      </c>
      <c r="X2473">
        <v>4</v>
      </c>
      <c r="Y2473">
        <v>2018</v>
      </c>
      <c r="Z2473" t="s">
        <v>90</v>
      </c>
      <c r="AA2473" t="s">
        <v>90</v>
      </c>
      <c r="AB2473" t="b">
        <v>0</v>
      </c>
      <c r="AC2473" t="b">
        <v>0</v>
      </c>
      <c r="AE2473" t="b">
        <v>1</v>
      </c>
      <c r="AF2473" t="b">
        <v>0</v>
      </c>
      <c r="AG2473" t="b">
        <v>0</v>
      </c>
      <c r="AH2473" t="s">
        <v>4366</v>
      </c>
      <c r="AI2473" t="b">
        <v>0</v>
      </c>
      <c r="AK2473" t="b">
        <v>0</v>
      </c>
      <c r="AL2473" s="1"/>
      <c r="AM2473" t="s">
        <v>162</v>
      </c>
      <c r="AN2473" s="2">
        <v>44296.959062499998</v>
      </c>
      <c r="AP2473" s="2">
        <v>43480.657465277778</v>
      </c>
      <c r="AQ2473" s="1"/>
      <c r="AS2473" t="b">
        <v>0</v>
      </c>
      <c r="AV2473" t="s">
        <v>176</v>
      </c>
      <c r="BB2473" t="s">
        <v>6823</v>
      </c>
      <c r="BD2473" t="b">
        <v>0</v>
      </c>
      <c r="BE2473" t="s">
        <v>6824</v>
      </c>
      <c r="BH2473" t="s">
        <v>260</v>
      </c>
      <c r="BI2473" t="s">
        <v>200</v>
      </c>
      <c r="BJ2473" t="s">
        <v>216</v>
      </c>
      <c r="BM2473" t="s">
        <v>291</v>
      </c>
      <c r="BN2473" t="s">
        <v>203</v>
      </c>
      <c r="BQ2473" t="s">
        <v>204</v>
      </c>
      <c r="BR2473" t="b">
        <v>0</v>
      </c>
      <c r="BT2473" t="b">
        <v>0</v>
      </c>
      <c r="BW2473" t="s">
        <v>97</v>
      </c>
      <c r="BX2473" t="b">
        <v>0</v>
      </c>
      <c r="BY2473" s="2">
        <v>44376.857569444444</v>
      </c>
      <c r="CB2473" t="b">
        <v>0</v>
      </c>
      <c r="CC2473" t="b">
        <v>0</v>
      </c>
      <c r="CF2473">
        <v>12650</v>
      </c>
      <c r="CH2473">
        <v>0</v>
      </c>
      <c r="CI2473">
        <v>0</v>
      </c>
      <c r="CJ2473">
        <v>0</v>
      </c>
      <c r="CK2473">
        <f>YEAR(tbl_Opportunity[[#This Row],[Close Date]])</f>
        <v>2018</v>
      </c>
    </row>
    <row r="2474" spans="1:89">
      <c r="A2474" t="s">
        <v>2192</v>
      </c>
      <c r="B2474" t="b">
        <v>0</v>
      </c>
      <c r="D2474" t="b">
        <v>0</v>
      </c>
      <c r="H2474" s="1">
        <v>44196</v>
      </c>
      <c r="I2474" t="b">
        <v>1</v>
      </c>
      <c r="J2474" t="s">
        <v>111</v>
      </c>
      <c r="O2474" t="s">
        <v>260</v>
      </c>
      <c r="P2474" t="b">
        <v>0</v>
      </c>
      <c r="Q2474" s="2">
        <v>43868.780324074076</v>
      </c>
      <c r="R2474" s="1"/>
      <c r="S2474" t="b">
        <v>0</v>
      </c>
      <c r="U2474" s="1"/>
      <c r="V2474" t="b">
        <v>0</v>
      </c>
      <c r="W2474" s="1">
        <v>43922</v>
      </c>
      <c r="X2474">
        <v>4</v>
      </c>
      <c r="Y2474">
        <v>2020</v>
      </c>
      <c r="Z2474" t="s">
        <v>90</v>
      </c>
      <c r="AA2474" t="s">
        <v>90</v>
      </c>
      <c r="AB2474" t="b">
        <v>0</v>
      </c>
      <c r="AC2474" t="b">
        <v>0</v>
      </c>
      <c r="AE2474" t="b">
        <v>1</v>
      </c>
      <c r="AF2474" t="b">
        <v>0</v>
      </c>
      <c r="AG2474" t="b">
        <v>0</v>
      </c>
      <c r="AH2474" t="s">
        <v>3190</v>
      </c>
      <c r="AI2474" t="b">
        <v>0</v>
      </c>
      <c r="AJ2474" t="s">
        <v>211</v>
      </c>
      <c r="AK2474" t="b">
        <v>0</v>
      </c>
      <c r="AL2474" s="1">
        <v>43998</v>
      </c>
      <c r="AM2474" t="s">
        <v>162</v>
      </c>
      <c r="AN2474" s="2">
        <v>44297.8278587963</v>
      </c>
      <c r="AP2474" s="2">
        <v>44239.0468287037</v>
      </c>
      <c r="AQ2474" s="1"/>
      <c r="AS2474" t="b">
        <v>0</v>
      </c>
      <c r="AV2474" t="s">
        <v>153</v>
      </c>
      <c r="AY2474" t="s">
        <v>236</v>
      </c>
      <c r="AZ2474" t="s">
        <v>2814</v>
      </c>
      <c r="BB2474" t="s">
        <v>6825</v>
      </c>
      <c r="BD2474" t="b">
        <v>0</v>
      </c>
      <c r="BF2474" t="s">
        <v>6826</v>
      </c>
      <c r="BH2474" t="s">
        <v>272</v>
      </c>
      <c r="BI2474" t="s">
        <v>1668</v>
      </c>
      <c r="BJ2474" t="s">
        <v>196</v>
      </c>
      <c r="BL2474" t="s">
        <v>5395</v>
      </c>
      <c r="BM2474" t="s">
        <v>291</v>
      </c>
      <c r="BN2474" t="s">
        <v>203</v>
      </c>
      <c r="BQ2474" t="s">
        <v>204</v>
      </c>
      <c r="BR2474" t="b">
        <v>0</v>
      </c>
      <c r="BT2474" t="b">
        <v>0</v>
      </c>
      <c r="BW2474" t="s">
        <v>97</v>
      </c>
      <c r="BX2474" t="b">
        <v>0</v>
      </c>
      <c r="BY2474" s="2">
        <v>44376.857581018521</v>
      </c>
      <c r="CB2474" t="b">
        <v>0</v>
      </c>
      <c r="CC2474" t="b">
        <v>0</v>
      </c>
      <c r="CF2474">
        <v>15300</v>
      </c>
      <c r="CH2474">
        <v>0</v>
      </c>
      <c r="CI2474">
        <v>0</v>
      </c>
      <c r="CJ2474">
        <v>0</v>
      </c>
      <c r="CK2474">
        <f>YEAR(tbl_Opportunity[[#This Row],[Close Date]])</f>
        <v>2020</v>
      </c>
    </row>
    <row r="2475" spans="1:89">
      <c r="A2475" t="s">
        <v>449</v>
      </c>
      <c r="B2475" t="b">
        <v>0</v>
      </c>
      <c r="D2475" t="b">
        <v>0</v>
      </c>
      <c r="H2475" s="1">
        <v>43830</v>
      </c>
      <c r="I2475" t="b">
        <v>1</v>
      </c>
      <c r="J2475" t="s">
        <v>111</v>
      </c>
      <c r="L2475" t="s">
        <v>6827</v>
      </c>
      <c r="O2475" t="s">
        <v>272</v>
      </c>
      <c r="P2475" t="b">
        <v>0</v>
      </c>
      <c r="Q2475" s="2">
        <v>43727.664687500001</v>
      </c>
      <c r="R2475" s="1"/>
      <c r="S2475" t="b">
        <v>0</v>
      </c>
      <c r="U2475" s="1"/>
      <c r="V2475" t="b">
        <v>0</v>
      </c>
      <c r="W2475" s="1">
        <v>43556</v>
      </c>
      <c r="X2475">
        <v>4</v>
      </c>
      <c r="Y2475">
        <v>2019</v>
      </c>
      <c r="Z2475" t="s">
        <v>90</v>
      </c>
      <c r="AA2475" t="s">
        <v>90</v>
      </c>
      <c r="AB2475" t="b">
        <v>0</v>
      </c>
      <c r="AC2475" t="b">
        <v>0</v>
      </c>
      <c r="AE2475" t="b">
        <v>1</v>
      </c>
      <c r="AF2475" t="b">
        <v>0</v>
      </c>
      <c r="AG2475" t="b">
        <v>0</v>
      </c>
      <c r="AI2475" t="b">
        <v>0</v>
      </c>
      <c r="AK2475" t="b">
        <v>0</v>
      </c>
      <c r="AL2475" s="1"/>
      <c r="AM2475" t="s">
        <v>162</v>
      </c>
      <c r="AN2475" s="2">
        <v>44296.959062499998</v>
      </c>
      <c r="AP2475" s="2">
        <v>43774.758229166669</v>
      </c>
      <c r="AQ2475" s="1"/>
      <c r="AS2475" t="b">
        <v>0</v>
      </c>
      <c r="AV2475" t="s">
        <v>93</v>
      </c>
      <c r="BB2475" t="s">
        <v>6828</v>
      </c>
      <c r="BD2475" t="b">
        <v>0</v>
      </c>
      <c r="BH2475" t="s">
        <v>272</v>
      </c>
      <c r="BI2475" t="s">
        <v>549</v>
      </c>
      <c r="BL2475" t="s">
        <v>6827</v>
      </c>
      <c r="BM2475" t="s">
        <v>3069</v>
      </c>
      <c r="BN2475" t="s">
        <v>203</v>
      </c>
      <c r="BQ2475" t="s">
        <v>204</v>
      </c>
      <c r="BR2475" t="b">
        <v>0</v>
      </c>
      <c r="BT2475" t="b">
        <v>0</v>
      </c>
      <c r="BW2475" t="s">
        <v>97</v>
      </c>
      <c r="BX2475" t="b">
        <v>0</v>
      </c>
      <c r="BY2475" s="2">
        <v>44376.857569444444</v>
      </c>
      <c r="CB2475" t="b">
        <v>0</v>
      </c>
      <c r="CC2475" t="b">
        <v>0</v>
      </c>
      <c r="CF2475">
        <v>8950</v>
      </c>
      <c r="CH2475">
        <v>0</v>
      </c>
      <c r="CI2475">
        <v>0</v>
      </c>
      <c r="CJ2475">
        <v>0</v>
      </c>
      <c r="CK2475">
        <f>YEAR(tbl_Opportunity[[#This Row],[Close Date]])</f>
        <v>2019</v>
      </c>
    </row>
    <row r="2476" spans="1:89">
      <c r="A2476" t="s">
        <v>3246</v>
      </c>
      <c r="B2476" t="b">
        <v>0</v>
      </c>
      <c r="D2476" t="b">
        <v>0</v>
      </c>
      <c r="H2476" s="1">
        <v>44165</v>
      </c>
      <c r="I2476" t="b">
        <v>1</v>
      </c>
      <c r="J2476" t="s">
        <v>111</v>
      </c>
      <c r="L2476" t="s">
        <v>3247</v>
      </c>
      <c r="O2476" t="s">
        <v>272</v>
      </c>
      <c r="P2476" t="b">
        <v>0</v>
      </c>
      <c r="Q2476" s="2">
        <v>44069.871354166666</v>
      </c>
      <c r="R2476" s="1"/>
      <c r="S2476" t="b">
        <v>0</v>
      </c>
      <c r="U2476" s="1"/>
      <c r="V2476" t="b">
        <v>0</v>
      </c>
      <c r="W2476" s="1">
        <v>43922</v>
      </c>
      <c r="X2476">
        <v>4</v>
      </c>
      <c r="Y2476">
        <v>2020</v>
      </c>
      <c r="Z2476" t="s">
        <v>90</v>
      </c>
      <c r="AA2476" t="s">
        <v>90</v>
      </c>
      <c r="AB2476" t="b">
        <v>0</v>
      </c>
      <c r="AC2476" t="b">
        <v>0</v>
      </c>
      <c r="AE2476" t="b">
        <v>1</v>
      </c>
      <c r="AF2476" t="b">
        <v>0</v>
      </c>
      <c r="AG2476" t="b">
        <v>0</v>
      </c>
      <c r="AH2476" t="s">
        <v>4366</v>
      </c>
      <c r="AI2476" t="b">
        <v>0</v>
      </c>
      <c r="AK2476" t="b">
        <v>0</v>
      </c>
      <c r="AL2476" s="1">
        <v>44076</v>
      </c>
      <c r="AM2476" t="s">
        <v>162</v>
      </c>
      <c r="AN2476" s="2">
        <v>44296.959062499998</v>
      </c>
      <c r="AP2476" s="2">
        <v>44167.675636574073</v>
      </c>
      <c r="AQ2476" s="1"/>
      <c r="AS2476" t="b">
        <v>0</v>
      </c>
      <c r="AV2476" t="s">
        <v>176</v>
      </c>
      <c r="BB2476" t="s">
        <v>6829</v>
      </c>
      <c r="BD2476" t="b">
        <v>0</v>
      </c>
      <c r="BH2476" t="s">
        <v>272</v>
      </c>
      <c r="BI2476" t="s">
        <v>1243</v>
      </c>
      <c r="BL2476" t="s">
        <v>3247</v>
      </c>
      <c r="BM2476" t="s">
        <v>3069</v>
      </c>
      <c r="BN2476" t="s">
        <v>203</v>
      </c>
      <c r="BQ2476" t="s">
        <v>204</v>
      </c>
      <c r="BR2476" t="b">
        <v>0</v>
      </c>
      <c r="BT2476" t="b">
        <v>0</v>
      </c>
      <c r="BW2476" t="s">
        <v>97</v>
      </c>
      <c r="BX2476" t="b">
        <v>0</v>
      </c>
      <c r="BY2476" s="2">
        <v>44376.857581018521</v>
      </c>
      <c r="CB2476" t="b">
        <v>0</v>
      </c>
      <c r="CC2476" t="b">
        <v>0</v>
      </c>
      <c r="CF2476">
        <v>8950</v>
      </c>
      <c r="CH2476">
        <v>0</v>
      </c>
      <c r="CI2476">
        <v>0</v>
      </c>
      <c r="CJ2476">
        <v>0</v>
      </c>
      <c r="CK2476">
        <f>YEAR(tbl_Opportunity[[#This Row],[Close Date]])</f>
        <v>2020</v>
      </c>
    </row>
    <row r="2477" spans="1:89">
      <c r="A2477" t="s">
        <v>5923</v>
      </c>
      <c r="B2477" t="b">
        <v>0</v>
      </c>
      <c r="D2477" t="b">
        <v>0</v>
      </c>
      <c r="H2477" s="1">
        <v>44176</v>
      </c>
      <c r="I2477" t="b">
        <v>1</v>
      </c>
      <c r="J2477" t="s">
        <v>111</v>
      </c>
      <c r="L2477" t="s">
        <v>6669</v>
      </c>
      <c r="O2477" t="s">
        <v>272</v>
      </c>
      <c r="P2477" t="b">
        <v>0</v>
      </c>
      <c r="Q2477" s="2">
        <v>44097.602407407408</v>
      </c>
      <c r="R2477" s="1"/>
      <c r="S2477" t="b">
        <v>0</v>
      </c>
      <c r="U2477" s="1"/>
      <c r="V2477" t="b">
        <v>0</v>
      </c>
      <c r="W2477" s="1">
        <v>43922</v>
      </c>
      <c r="X2477">
        <v>4</v>
      </c>
      <c r="Y2477">
        <v>2020</v>
      </c>
      <c r="Z2477" t="s">
        <v>90</v>
      </c>
      <c r="AA2477" t="s">
        <v>90</v>
      </c>
      <c r="AB2477" t="b">
        <v>0</v>
      </c>
      <c r="AC2477" t="b">
        <v>0</v>
      </c>
      <c r="AE2477" t="b">
        <v>1</v>
      </c>
      <c r="AF2477" t="b">
        <v>0</v>
      </c>
      <c r="AG2477" t="b">
        <v>0</v>
      </c>
      <c r="AI2477" t="b">
        <v>0</v>
      </c>
      <c r="AK2477" t="b">
        <v>0</v>
      </c>
      <c r="AL2477" s="1"/>
      <c r="AM2477" t="s">
        <v>162</v>
      </c>
      <c r="AN2477" s="2">
        <v>44297.83829861111</v>
      </c>
      <c r="AP2477" s="2">
        <v>44097.882280092592</v>
      </c>
      <c r="AQ2477" s="1"/>
      <c r="AS2477" t="b">
        <v>0</v>
      </c>
      <c r="AV2477" t="s">
        <v>213</v>
      </c>
      <c r="BB2477" t="s">
        <v>6830</v>
      </c>
      <c r="BD2477" t="b">
        <v>0</v>
      </c>
      <c r="BH2477" t="s">
        <v>272</v>
      </c>
      <c r="BI2477" t="s">
        <v>1668</v>
      </c>
      <c r="BL2477" t="s">
        <v>6669</v>
      </c>
      <c r="BM2477" t="s">
        <v>3069</v>
      </c>
      <c r="BN2477" t="s">
        <v>203</v>
      </c>
      <c r="BQ2477" t="s">
        <v>204</v>
      </c>
      <c r="BR2477" t="b">
        <v>0</v>
      </c>
      <c r="BT2477" t="b">
        <v>0</v>
      </c>
      <c r="BW2477" t="s">
        <v>97</v>
      </c>
      <c r="BX2477" t="b">
        <v>0</v>
      </c>
      <c r="BY2477" s="2">
        <v>44376.857581018521</v>
      </c>
      <c r="CB2477" t="b">
        <v>0</v>
      </c>
      <c r="CC2477" t="b">
        <v>0</v>
      </c>
      <c r="CF2477">
        <v>8000</v>
      </c>
      <c r="CH2477">
        <v>0</v>
      </c>
      <c r="CI2477">
        <v>0</v>
      </c>
      <c r="CJ2477">
        <v>0</v>
      </c>
      <c r="CK2477">
        <f>YEAR(tbl_Opportunity[[#This Row],[Close Date]])</f>
        <v>2020</v>
      </c>
    </row>
    <row r="2478" spans="1:89">
      <c r="A2478" t="s">
        <v>1968</v>
      </c>
      <c r="B2478" t="b">
        <v>0</v>
      </c>
      <c r="D2478" t="b">
        <v>0</v>
      </c>
      <c r="H2478" s="1">
        <v>43100</v>
      </c>
      <c r="I2478" t="b">
        <v>1</v>
      </c>
      <c r="J2478" t="s">
        <v>193</v>
      </c>
      <c r="L2478" t="s">
        <v>1969</v>
      </c>
      <c r="O2478" t="s">
        <v>2137</v>
      </c>
      <c r="P2478" t="b">
        <v>0</v>
      </c>
      <c r="Q2478" s="2">
        <v>43080.754305555558</v>
      </c>
      <c r="R2478" s="1"/>
      <c r="S2478" t="b">
        <v>0</v>
      </c>
      <c r="U2478" s="1"/>
      <c r="V2478" t="b">
        <v>0</v>
      </c>
      <c r="W2478" s="1">
        <v>42826</v>
      </c>
      <c r="X2478">
        <v>4</v>
      </c>
      <c r="Y2478">
        <v>2017</v>
      </c>
      <c r="Z2478" t="s">
        <v>90</v>
      </c>
      <c r="AA2478" t="s">
        <v>90</v>
      </c>
      <c r="AB2478" t="b">
        <v>0</v>
      </c>
      <c r="AC2478" t="b">
        <v>0</v>
      </c>
      <c r="AE2478" t="b">
        <v>1</v>
      </c>
      <c r="AF2478" t="b">
        <v>0</v>
      </c>
      <c r="AG2478" t="b">
        <v>0</v>
      </c>
      <c r="AH2478" t="s">
        <v>4366</v>
      </c>
      <c r="AI2478" t="b">
        <v>0</v>
      </c>
      <c r="AK2478" t="b">
        <v>0</v>
      </c>
      <c r="AL2478" s="1"/>
      <c r="AM2478" t="s">
        <v>162</v>
      </c>
      <c r="AN2478" s="2">
        <v>44297.835520833331</v>
      </c>
      <c r="AP2478" s="2">
        <v>43618.513009259259</v>
      </c>
      <c r="AQ2478" s="1"/>
      <c r="AS2478" t="b">
        <v>0</v>
      </c>
      <c r="AU2478" t="s">
        <v>216</v>
      </c>
      <c r="AV2478" t="s">
        <v>105</v>
      </c>
      <c r="BB2478" t="s">
        <v>6831</v>
      </c>
      <c r="BD2478" t="b">
        <v>0</v>
      </c>
      <c r="BH2478" t="s">
        <v>406</v>
      </c>
      <c r="BI2478" t="s">
        <v>200</v>
      </c>
      <c r="BJ2478" t="s">
        <v>216</v>
      </c>
      <c r="BL2478" t="s">
        <v>1969</v>
      </c>
      <c r="BM2478" t="s">
        <v>3069</v>
      </c>
      <c r="BN2478" t="s">
        <v>203</v>
      </c>
      <c r="BQ2478" t="s">
        <v>204</v>
      </c>
      <c r="BR2478" t="b">
        <v>0</v>
      </c>
      <c r="BT2478" t="b">
        <v>0</v>
      </c>
      <c r="BW2478" t="s">
        <v>97</v>
      </c>
      <c r="BX2478" t="b">
        <v>0</v>
      </c>
      <c r="BY2478" s="2">
        <v>44376.857569444444</v>
      </c>
      <c r="CB2478" t="b">
        <v>0</v>
      </c>
      <c r="CC2478" t="b">
        <v>0</v>
      </c>
      <c r="CF2478">
        <v>10000</v>
      </c>
      <c r="CH2478">
        <v>0</v>
      </c>
      <c r="CI2478">
        <v>0</v>
      </c>
      <c r="CJ2478">
        <v>0</v>
      </c>
      <c r="CK2478">
        <f>YEAR(tbl_Opportunity[[#This Row],[Close Date]])</f>
        <v>2017</v>
      </c>
    </row>
    <row r="2479" spans="1:89">
      <c r="A2479" t="s">
        <v>423</v>
      </c>
      <c r="B2479" t="b">
        <v>0</v>
      </c>
      <c r="D2479" t="b">
        <v>0</v>
      </c>
      <c r="H2479" s="1">
        <v>43830</v>
      </c>
      <c r="I2479" t="b">
        <v>1</v>
      </c>
      <c r="J2479" t="s">
        <v>193</v>
      </c>
      <c r="L2479" t="s">
        <v>6832</v>
      </c>
      <c r="O2479" t="s">
        <v>199</v>
      </c>
      <c r="P2479" t="b">
        <v>0</v>
      </c>
      <c r="Q2479" s="2">
        <v>43802.988333333335</v>
      </c>
      <c r="R2479" s="1"/>
      <c r="S2479" t="b">
        <v>0</v>
      </c>
      <c r="U2479" s="1"/>
      <c r="V2479" t="b">
        <v>0</v>
      </c>
      <c r="W2479" s="1">
        <v>43556</v>
      </c>
      <c r="X2479">
        <v>4</v>
      </c>
      <c r="Y2479">
        <v>2019</v>
      </c>
      <c r="Z2479" t="s">
        <v>90</v>
      </c>
      <c r="AA2479" t="s">
        <v>90</v>
      </c>
      <c r="AB2479" t="b">
        <v>0</v>
      </c>
      <c r="AC2479" t="b">
        <v>0</v>
      </c>
      <c r="AE2479" t="b">
        <v>1</v>
      </c>
      <c r="AF2479" t="b">
        <v>0</v>
      </c>
      <c r="AG2479" t="b">
        <v>0</v>
      </c>
      <c r="AI2479" t="b">
        <v>0</v>
      </c>
      <c r="AK2479" t="b">
        <v>0</v>
      </c>
      <c r="AL2479" s="1"/>
      <c r="AM2479" t="s">
        <v>162</v>
      </c>
      <c r="AN2479" s="2">
        <v>44296.959062499998</v>
      </c>
      <c r="AP2479" s="2">
        <v>44166.8984837963</v>
      </c>
      <c r="AQ2479" s="1"/>
      <c r="AS2479" t="b">
        <v>0</v>
      </c>
      <c r="AV2479" t="s">
        <v>197</v>
      </c>
      <c r="BB2479" t="s">
        <v>6833</v>
      </c>
      <c r="BD2479" t="b">
        <v>0</v>
      </c>
      <c r="BH2479" t="s">
        <v>272</v>
      </c>
      <c r="BI2479" t="s">
        <v>549</v>
      </c>
      <c r="BL2479" t="s">
        <v>6832</v>
      </c>
      <c r="BM2479" t="s">
        <v>3069</v>
      </c>
      <c r="BN2479" t="s">
        <v>203</v>
      </c>
      <c r="BQ2479" t="s">
        <v>204</v>
      </c>
      <c r="BR2479" t="b">
        <v>0</v>
      </c>
      <c r="BT2479" t="b">
        <v>0</v>
      </c>
      <c r="BW2479" t="s">
        <v>97</v>
      </c>
      <c r="BX2479" t="b">
        <v>0</v>
      </c>
      <c r="BY2479" s="2">
        <v>44376.857581018521</v>
      </c>
      <c r="CB2479" t="b">
        <v>0</v>
      </c>
      <c r="CC2479" t="b">
        <v>0</v>
      </c>
      <c r="CF2479">
        <v>8950</v>
      </c>
      <c r="CH2479">
        <v>0</v>
      </c>
      <c r="CI2479">
        <v>0</v>
      </c>
      <c r="CJ2479">
        <v>0</v>
      </c>
      <c r="CK2479">
        <f>YEAR(tbl_Opportunity[[#This Row],[Close Date]])</f>
        <v>2019</v>
      </c>
    </row>
    <row r="2480" spans="1:89">
      <c r="A2480" t="s">
        <v>319</v>
      </c>
      <c r="B2480" t="b">
        <v>0</v>
      </c>
      <c r="D2480" t="b">
        <v>0</v>
      </c>
      <c r="E2480" t="s">
        <v>1005</v>
      </c>
      <c r="H2480" s="1">
        <v>43819</v>
      </c>
      <c r="I2480" t="b">
        <v>1</v>
      </c>
      <c r="J2480" t="s">
        <v>193</v>
      </c>
      <c r="L2480" t="s">
        <v>1097</v>
      </c>
      <c r="O2480" t="s">
        <v>272</v>
      </c>
      <c r="P2480" t="b">
        <v>0</v>
      </c>
      <c r="Q2480" s="2">
        <v>43808.633518518516</v>
      </c>
      <c r="R2480" s="1"/>
      <c r="S2480" t="b">
        <v>0</v>
      </c>
      <c r="U2480" s="1"/>
      <c r="V2480" t="b">
        <v>0</v>
      </c>
      <c r="W2480" s="1">
        <v>43556</v>
      </c>
      <c r="X2480">
        <v>4</v>
      </c>
      <c r="Y2480">
        <v>2019</v>
      </c>
      <c r="Z2480" t="s">
        <v>90</v>
      </c>
      <c r="AA2480" t="s">
        <v>90</v>
      </c>
      <c r="AB2480" t="b">
        <v>0</v>
      </c>
      <c r="AC2480" t="b">
        <v>0</v>
      </c>
      <c r="AE2480" t="b">
        <v>1</v>
      </c>
      <c r="AF2480" t="b">
        <v>0</v>
      </c>
      <c r="AG2480" t="b">
        <v>0</v>
      </c>
      <c r="AI2480" t="b">
        <v>0</v>
      </c>
      <c r="AK2480" t="b">
        <v>0</v>
      </c>
      <c r="AL2480" s="1"/>
      <c r="AM2480" t="s">
        <v>162</v>
      </c>
      <c r="AN2480" s="2">
        <v>44296.959062499998</v>
      </c>
      <c r="AP2480" s="2">
        <v>43857.608194444445</v>
      </c>
      <c r="AQ2480" s="1"/>
      <c r="AS2480" t="b">
        <v>0</v>
      </c>
      <c r="AV2480" t="s">
        <v>176</v>
      </c>
      <c r="BB2480" t="s">
        <v>6834</v>
      </c>
      <c r="BD2480" t="b">
        <v>0</v>
      </c>
      <c r="BH2480" t="s">
        <v>272</v>
      </c>
      <c r="BI2480" t="s">
        <v>549</v>
      </c>
      <c r="BL2480" t="s">
        <v>1097</v>
      </c>
      <c r="BM2480" t="s">
        <v>3069</v>
      </c>
      <c r="BN2480" t="s">
        <v>203</v>
      </c>
      <c r="BQ2480" t="s">
        <v>204</v>
      </c>
      <c r="BR2480" t="b">
        <v>0</v>
      </c>
      <c r="BT2480" t="b">
        <v>0</v>
      </c>
      <c r="BW2480" t="s">
        <v>97</v>
      </c>
      <c r="BX2480" t="b">
        <v>0</v>
      </c>
      <c r="BY2480" s="2">
        <v>44376.857581018521</v>
      </c>
      <c r="CB2480" t="b">
        <v>0</v>
      </c>
      <c r="CC2480" t="b">
        <v>0</v>
      </c>
      <c r="CF2480">
        <v>8950</v>
      </c>
      <c r="CH2480">
        <v>0</v>
      </c>
      <c r="CI2480">
        <v>0</v>
      </c>
      <c r="CJ2480">
        <v>0</v>
      </c>
      <c r="CK2480">
        <f>YEAR(tbl_Opportunity[[#This Row],[Close Date]])</f>
        <v>2019</v>
      </c>
    </row>
    <row r="2481" spans="1:89">
      <c r="A2481" t="s">
        <v>546</v>
      </c>
      <c r="B2481" t="b">
        <v>0</v>
      </c>
      <c r="D2481" t="b">
        <v>0</v>
      </c>
      <c r="E2481" t="s">
        <v>2947</v>
      </c>
      <c r="H2481" s="1">
        <v>44195</v>
      </c>
      <c r="I2481" t="b">
        <v>1</v>
      </c>
      <c r="J2481" t="s">
        <v>193</v>
      </c>
      <c r="O2481" t="s">
        <v>272</v>
      </c>
      <c r="P2481" t="b">
        <v>0</v>
      </c>
      <c r="Q2481" s="2">
        <v>44070.720659722225</v>
      </c>
      <c r="R2481" s="1"/>
      <c r="S2481" t="b">
        <v>0</v>
      </c>
      <c r="U2481" s="1"/>
      <c r="V2481" t="b">
        <v>0</v>
      </c>
      <c r="W2481" s="1">
        <v>43922</v>
      </c>
      <c r="X2481">
        <v>4</v>
      </c>
      <c r="Y2481">
        <v>2020</v>
      </c>
      <c r="Z2481" t="s">
        <v>90</v>
      </c>
      <c r="AA2481" t="s">
        <v>90</v>
      </c>
      <c r="AB2481" t="b">
        <v>0</v>
      </c>
      <c r="AC2481" t="b">
        <v>0</v>
      </c>
      <c r="AE2481" t="b">
        <v>1</v>
      </c>
      <c r="AF2481" t="b">
        <v>0</v>
      </c>
      <c r="AG2481" t="b">
        <v>0</v>
      </c>
      <c r="AH2481" t="s">
        <v>5147</v>
      </c>
      <c r="AI2481" t="b">
        <v>0</v>
      </c>
      <c r="AK2481" t="b">
        <v>0</v>
      </c>
      <c r="AL2481" s="1">
        <v>44167</v>
      </c>
      <c r="AM2481" t="s">
        <v>162</v>
      </c>
      <c r="AN2481" s="2">
        <v>44296.959062499998</v>
      </c>
      <c r="AP2481" s="2">
        <v>44239.037546296298</v>
      </c>
      <c r="AQ2481" s="1"/>
      <c r="AS2481" t="b">
        <v>0</v>
      </c>
      <c r="AV2481" t="s">
        <v>248</v>
      </c>
      <c r="BB2481" t="s">
        <v>6835</v>
      </c>
      <c r="BD2481" t="b">
        <v>0</v>
      </c>
      <c r="BH2481" t="s">
        <v>272</v>
      </c>
      <c r="BI2481" t="s">
        <v>1243</v>
      </c>
      <c r="BL2481" t="s">
        <v>550</v>
      </c>
      <c r="BM2481" t="s">
        <v>3069</v>
      </c>
      <c r="BN2481" t="s">
        <v>203</v>
      </c>
      <c r="BQ2481" t="s">
        <v>204</v>
      </c>
      <c r="BR2481" t="b">
        <v>0</v>
      </c>
      <c r="BT2481" t="b">
        <v>0</v>
      </c>
      <c r="BW2481" t="s">
        <v>97</v>
      </c>
      <c r="BX2481" t="b">
        <v>0</v>
      </c>
      <c r="BY2481" s="2">
        <v>44376.857581018521</v>
      </c>
      <c r="CB2481" t="b">
        <v>0</v>
      </c>
      <c r="CC2481" t="b">
        <v>0</v>
      </c>
      <c r="CF2481">
        <v>8950</v>
      </c>
      <c r="CH2481">
        <v>0</v>
      </c>
      <c r="CI2481">
        <v>0</v>
      </c>
      <c r="CJ2481">
        <v>0</v>
      </c>
      <c r="CK2481">
        <f>YEAR(tbl_Opportunity[[#This Row],[Close Date]])</f>
        <v>2020</v>
      </c>
    </row>
    <row r="2482" spans="1:89">
      <c r="A2482" t="s">
        <v>546</v>
      </c>
      <c r="B2482" t="b">
        <v>0</v>
      </c>
      <c r="D2482" t="b">
        <v>0</v>
      </c>
      <c r="E2482" t="s">
        <v>2947</v>
      </c>
      <c r="H2482" s="1">
        <v>44195</v>
      </c>
      <c r="I2482" t="b">
        <v>1</v>
      </c>
      <c r="J2482" t="s">
        <v>193</v>
      </c>
      <c r="L2482" t="s">
        <v>6836</v>
      </c>
      <c r="O2482" t="s">
        <v>272</v>
      </c>
      <c r="P2482" t="b">
        <v>0</v>
      </c>
      <c r="Q2482" s="2">
        <v>44070.730590277781</v>
      </c>
      <c r="R2482" s="1"/>
      <c r="S2482" t="b">
        <v>0</v>
      </c>
      <c r="U2482" s="1"/>
      <c r="V2482" t="b">
        <v>0</v>
      </c>
      <c r="W2482" s="1">
        <v>43922</v>
      </c>
      <c r="X2482">
        <v>4</v>
      </c>
      <c r="Y2482">
        <v>2020</v>
      </c>
      <c r="Z2482" t="s">
        <v>90</v>
      </c>
      <c r="AA2482" t="s">
        <v>90</v>
      </c>
      <c r="AB2482" t="b">
        <v>0</v>
      </c>
      <c r="AC2482" t="b">
        <v>0</v>
      </c>
      <c r="AE2482" t="b">
        <v>1</v>
      </c>
      <c r="AF2482" t="b">
        <v>0</v>
      </c>
      <c r="AG2482" t="b">
        <v>0</v>
      </c>
      <c r="AI2482" t="b">
        <v>0</v>
      </c>
      <c r="AK2482" t="b">
        <v>0</v>
      </c>
      <c r="AL2482" s="1">
        <v>44167</v>
      </c>
      <c r="AM2482" t="s">
        <v>162</v>
      </c>
      <c r="AN2482" s="2">
        <v>44296.959062499998</v>
      </c>
      <c r="AP2482" s="2">
        <v>44239.037824074076</v>
      </c>
      <c r="AQ2482" s="1"/>
      <c r="AS2482" t="b">
        <v>0</v>
      </c>
      <c r="AV2482" t="s">
        <v>93</v>
      </c>
      <c r="BB2482" t="s">
        <v>6837</v>
      </c>
      <c r="BD2482" t="b">
        <v>0</v>
      </c>
      <c r="BH2482" t="s">
        <v>272</v>
      </c>
      <c r="BI2482" t="s">
        <v>1243</v>
      </c>
      <c r="BL2482" t="s">
        <v>6836</v>
      </c>
      <c r="BM2482" t="s">
        <v>3069</v>
      </c>
      <c r="BN2482" t="s">
        <v>203</v>
      </c>
      <c r="BQ2482" t="s">
        <v>204</v>
      </c>
      <c r="BR2482" t="b">
        <v>0</v>
      </c>
      <c r="BT2482" t="b">
        <v>0</v>
      </c>
      <c r="BW2482" t="s">
        <v>97</v>
      </c>
      <c r="BX2482" t="b">
        <v>0</v>
      </c>
      <c r="BY2482" s="2">
        <v>44376.857581018521</v>
      </c>
      <c r="CB2482" t="b">
        <v>0</v>
      </c>
      <c r="CC2482" t="b">
        <v>0</v>
      </c>
      <c r="CF2482">
        <v>8950</v>
      </c>
      <c r="CH2482">
        <v>0</v>
      </c>
      <c r="CI2482">
        <v>0</v>
      </c>
      <c r="CJ2482">
        <v>0</v>
      </c>
      <c r="CK2482">
        <f>YEAR(tbl_Opportunity[[#This Row],[Close Date]])</f>
        <v>2020</v>
      </c>
    </row>
    <row r="2483" spans="1:89">
      <c r="A2483" t="s">
        <v>1693</v>
      </c>
      <c r="B2483" t="b">
        <v>0</v>
      </c>
      <c r="D2483" t="b">
        <v>0</v>
      </c>
      <c r="E2483" t="s">
        <v>6822</v>
      </c>
      <c r="H2483" s="1">
        <v>43462</v>
      </c>
      <c r="I2483" t="b">
        <v>1</v>
      </c>
      <c r="J2483" t="s">
        <v>105</v>
      </c>
      <c r="L2483" t="s">
        <v>1694</v>
      </c>
      <c r="O2483" t="s">
        <v>260</v>
      </c>
      <c r="P2483" t="b">
        <v>0</v>
      </c>
      <c r="Q2483" s="2">
        <v>43417.750474537039</v>
      </c>
      <c r="R2483" s="1"/>
      <c r="S2483" t="b">
        <v>0</v>
      </c>
      <c r="U2483" s="1"/>
      <c r="V2483" t="b">
        <v>0</v>
      </c>
      <c r="W2483" s="1">
        <v>43191</v>
      </c>
      <c r="X2483">
        <v>4</v>
      </c>
      <c r="Y2483">
        <v>2018</v>
      </c>
      <c r="Z2483" t="s">
        <v>90</v>
      </c>
      <c r="AA2483" t="s">
        <v>90</v>
      </c>
      <c r="AB2483" t="b">
        <v>0</v>
      </c>
      <c r="AC2483" t="b">
        <v>0</v>
      </c>
      <c r="AE2483" t="b">
        <v>1</v>
      </c>
      <c r="AF2483" t="b">
        <v>0</v>
      </c>
      <c r="AG2483" t="b">
        <v>0</v>
      </c>
      <c r="AI2483" t="b">
        <v>0</v>
      </c>
      <c r="AK2483" t="b">
        <v>0</v>
      </c>
      <c r="AL2483" s="1"/>
      <c r="AM2483" t="s">
        <v>162</v>
      </c>
      <c r="AN2483" s="2">
        <v>44297.853321759256</v>
      </c>
      <c r="AP2483" s="2">
        <v>43501.710173611114</v>
      </c>
      <c r="AQ2483" s="1"/>
      <c r="AS2483" t="b">
        <v>0</v>
      </c>
      <c r="AV2483" t="s">
        <v>197</v>
      </c>
      <c r="BB2483" t="s">
        <v>6838</v>
      </c>
      <c r="BD2483" t="b">
        <v>0</v>
      </c>
      <c r="BH2483" t="s">
        <v>260</v>
      </c>
      <c r="BI2483" t="s">
        <v>200</v>
      </c>
      <c r="BM2483" t="s">
        <v>3069</v>
      </c>
      <c r="BN2483" t="s">
        <v>203</v>
      </c>
      <c r="BQ2483" t="s">
        <v>204</v>
      </c>
      <c r="BR2483" t="b">
        <v>0</v>
      </c>
      <c r="BT2483" t="b">
        <v>0</v>
      </c>
      <c r="BW2483" t="s">
        <v>97</v>
      </c>
      <c r="BX2483" t="b">
        <v>0</v>
      </c>
      <c r="BY2483" s="2">
        <v>44376.857569444444</v>
      </c>
      <c r="CB2483" t="b">
        <v>0</v>
      </c>
      <c r="CC2483" t="b">
        <v>0</v>
      </c>
      <c r="CF2483">
        <v>1521.5</v>
      </c>
      <c r="CH2483">
        <v>0</v>
      </c>
      <c r="CI2483">
        <v>0</v>
      </c>
      <c r="CJ2483">
        <v>0</v>
      </c>
      <c r="CK2483">
        <f>YEAR(tbl_Opportunity[[#This Row],[Close Date]])</f>
        <v>2018</v>
      </c>
    </row>
    <row r="2484" spans="1:89">
      <c r="A2484" t="s">
        <v>266</v>
      </c>
      <c r="B2484" t="b">
        <v>0</v>
      </c>
      <c r="D2484" t="b">
        <v>0</v>
      </c>
      <c r="H2484" s="1">
        <v>43462</v>
      </c>
      <c r="I2484" t="b">
        <v>1</v>
      </c>
      <c r="J2484" t="s">
        <v>105</v>
      </c>
      <c r="L2484" t="s">
        <v>1555</v>
      </c>
      <c r="O2484" t="s">
        <v>260</v>
      </c>
      <c r="P2484" t="b">
        <v>0</v>
      </c>
      <c r="Q2484" s="2">
        <v>43430.795706018522</v>
      </c>
      <c r="R2484" s="1"/>
      <c r="S2484" t="b">
        <v>0</v>
      </c>
      <c r="U2484" s="1"/>
      <c r="V2484" t="b">
        <v>0</v>
      </c>
      <c r="W2484" s="1">
        <v>43191</v>
      </c>
      <c r="X2484">
        <v>4</v>
      </c>
      <c r="Y2484">
        <v>2018</v>
      </c>
      <c r="Z2484" t="s">
        <v>90</v>
      </c>
      <c r="AA2484" t="s">
        <v>90</v>
      </c>
      <c r="AB2484" t="b">
        <v>0</v>
      </c>
      <c r="AC2484" t="b">
        <v>0</v>
      </c>
      <c r="AE2484" t="b">
        <v>1</v>
      </c>
      <c r="AF2484" t="b">
        <v>0</v>
      </c>
      <c r="AG2484" t="b">
        <v>0</v>
      </c>
      <c r="AI2484" t="b">
        <v>0</v>
      </c>
      <c r="AK2484" t="b">
        <v>0</v>
      </c>
      <c r="AL2484" s="1"/>
      <c r="AM2484" t="s">
        <v>162</v>
      </c>
      <c r="AN2484" s="2">
        <v>44297.853321759256</v>
      </c>
      <c r="AP2484" s="2">
        <v>43501.719421296293</v>
      </c>
      <c r="AQ2484" s="1"/>
      <c r="AS2484" t="b">
        <v>0</v>
      </c>
      <c r="AV2484" t="s">
        <v>153</v>
      </c>
      <c r="BB2484" t="s">
        <v>6839</v>
      </c>
      <c r="BD2484" t="b">
        <v>0</v>
      </c>
      <c r="BH2484" t="s">
        <v>260</v>
      </c>
      <c r="BI2484" t="s">
        <v>200</v>
      </c>
      <c r="BM2484" t="s">
        <v>3069</v>
      </c>
      <c r="BN2484" t="s">
        <v>203</v>
      </c>
      <c r="BQ2484" t="s">
        <v>204</v>
      </c>
      <c r="BR2484" t="b">
        <v>0</v>
      </c>
      <c r="BT2484" t="b">
        <v>0</v>
      </c>
      <c r="BW2484" t="s">
        <v>97</v>
      </c>
      <c r="BX2484" t="b">
        <v>0</v>
      </c>
      <c r="BY2484" s="2">
        <v>44376.857569444444</v>
      </c>
      <c r="CB2484" t="b">
        <v>0</v>
      </c>
      <c r="CC2484" t="b">
        <v>0</v>
      </c>
      <c r="CF2484">
        <v>8950</v>
      </c>
      <c r="CH2484">
        <v>0</v>
      </c>
      <c r="CI2484">
        <v>0</v>
      </c>
      <c r="CJ2484">
        <v>0</v>
      </c>
      <c r="CK2484">
        <f>YEAR(tbl_Opportunity[[#This Row],[Close Date]])</f>
        <v>2018</v>
      </c>
    </row>
    <row r="2485" spans="1:89">
      <c r="A2485" t="s">
        <v>208</v>
      </c>
      <c r="B2485" t="b">
        <v>0</v>
      </c>
      <c r="D2485" t="b">
        <v>0</v>
      </c>
      <c r="E2485" t="s">
        <v>2826</v>
      </c>
      <c r="H2485" s="1">
        <v>44196</v>
      </c>
      <c r="I2485" t="b">
        <v>1</v>
      </c>
      <c r="J2485" t="s">
        <v>105</v>
      </c>
      <c r="L2485" t="s">
        <v>6840</v>
      </c>
      <c r="O2485" t="s">
        <v>272</v>
      </c>
      <c r="P2485" t="b">
        <v>0</v>
      </c>
      <c r="Q2485" s="2">
        <v>43930.688437500001</v>
      </c>
      <c r="R2485" s="1"/>
      <c r="S2485" t="b">
        <v>0</v>
      </c>
      <c r="U2485" s="1"/>
      <c r="V2485" t="b">
        <v>0</v>
      </c>
      <c r="W2485" s="1">
        <v>43922</v>
      </c>
      <c r="X2485">
        <v>4</v>
      </c>
      <c r="Y2485">
        <v>2020</v>
      </c>
      <c r="Z2485" t="s">
        <v>90</v>
      </c>
      <c r="AA2485" t="s">
        <v>90</v>
      </c>
      <c r="AB2485" t="b">
        <v>0</v>
      </c>
      <c r="AC2485" t="b">
        <v>0</v>
      </c>
      <c r="AE2485" t="b">
        <v>1</v>
      </c>
      <c r="AF2485" t="b">
        <v>0</v>
      </c>
      <c r="AG2485" t="b">
        <v>0</v>
      </c>
      <c r="AI2485" t="b">
        <v>0</v>
      </c>
      <c r="AK2485" t="b">
        <v>0</v>
      </c>
      <c r="AL2485" s="1">
        <v>43930</v>
      </c>
      <c r="AM2485" t="s">
        <v>162</v>
      </c>
      <c r="AN2485" s="2">
        <v>44297.837673611109</v>
      </c>
      <c r="AP2485" s="2">
        <v>44049.913356481484</v>
      </c>
      <c r="AQ2485" s="1"/>
      <c r="AS2485" t="b">
        <v>0</v>
      </c>
      <c r="AV2485" t="s">
        <v>213</v>
      </c>
      <c r="BB2485" t="s">
        <v>6841</v>
      </c>
      <c r="BD2485" t="b">
        <v>0</v>
      </c>
      <c r="BE2485" t="s">
        <v>6842</v>
      </c>
      <c r="BH2485" t="s">
        <v>272</v>
      </c>
      <c r="BI2485" t="s">
        <v>1668</v>
      </c>
      <c r="BL2485" t="s">
        <v>6840</v>
      </c>
      <c r="BM2485" t="s">
        <v>3069</v>
      </c>
      <c r="BN2485" t="s">
        <v>203</v>
      </c>
      <c r="BQ2485" t="s">
        <v>204</v>
      </c>
      <c r="BR2485" t="b">
        <v>0</v>
      </c>
      <c r="BT2485" t="b">
        <v>0</v>
      </c>
      <c r="BW2485" t="s">
        <v>97</v>
      </c>
      <c r="BX2485" t="b">
        <v>0</v>
      </c>
      <c r="BY2485" s="2">
        <v>44376.857581018521</v>
      </c>
      <c r="CB2485" t="b">
        <v>0</v>
      </c>
      <c r="CC2485" t="b">
        <v>0</v>
      </c>
      <c r="CF2485">
        <v>17995</v>
      </c>
      <c r="CH2485">
        <v>0</v>
      </c>
      <c r="CI2485">
        <v>0</v>
      </c>
      <c r="CJ2485">
        <v>0</v>
      </c>
      <c r="CK2485">
        <f>YEAR(tbl_Opportunity[[#This Row],[Close Date]])</f>
        <v>2020</v>
      </c>
    </row>
    <row r="2486" spans="1:89">
      <c r="A2486" t="s">
        <v>1693</v>
      </c>
      <c r="B2486" t="b">
        <v>0</v>
      </c>
      <c r="D2486" t="b">
        <v>0</v>
      </c>
      <c r="E2486" t="s">
        <v>6822</v>
      </c>
      <c r="H2486" s="1">
        <v>43830</v>
      </c>
      <c r="I2486" t="b">
        <v>1</v>
      </c>
      <c r="J2486" t="s">
        <v>105</v>
      </c>
      <c r="L2486" t="s">
        <v>1694</v>
      </c>
      <c r="O2486" t="s">
        <v>260</v>
      </c>
      <c r="P2486" t="b">
        <v>0</v>
      </c>
      <c r="Q2486" s="2">
        <v>43417.711030092592</v>
      </c>
      <c r="R2486" s="1"/>
      <c r="S2486" t="b">
        <v>0</v>
      </c>
      <c r="U2486" s="1"/>
      <c r="V2486" t="b">
        <v>0</v>
      </c>
      <c r="W2486" s="1">
        <v>43556</v>
      </c>
      <c r="X2486">
        <v>4</v>
      </c>
      <c r="Y2486">
        <v>2019</v>
      </c>
      <c r="Z2486" t="s">
        <v>90</v>
      </c>
      <c r="AA2486" t="s">
        <v>90</v>
      </c>
      <c r="AB2486" t="b">
        <v>0</v>
      </c>
      <c r="AC2486" t="b">
        <v>0</v>
      </c>
      <c r="AE2486" t="b">
        <v>1</v>
      </c>
      <c r="AF2486" t="b">
        <v>0</v>
      </c>
      <c r="AG2486" t="b">
        <v>0</v>
      </c>
      <c r="AI2486" t="b">
        <v>0</v>
      </c>
      <c r="AJ2486" t="s">
        <v>211</v>
      </c>
      <c r="AK2486" t="b">
        <v>0</v>
      </c>
      <c r="AL2486" s="1"/>
      <c r="AM2486" t="s">
        <v>162</v>
      </c>
      <c r="AN2486" s="2">
        <v>44297.853321759256</v>
      </c>
      <c r="AP2486" s="2">
        <v>43845.142523148148</v>
      </c>
      <c r="AQ2486" s="1"/>
      <c r="AS2486" t="b">
        <v>0</v>
      </c>
      <c r="AV2486" t="s">
        <v>197</v>
      </c>
      <c r="BB2486" t="s">
        <v>6843</v>
      </c>
      <c r="BD2486" t="b">
        <v>0</v>
      </c>
      <c r="BH2486" t="s">
        <v>260</v>
      </c>
      <c r="BI2486" t="s">
        <v>200</v>
      </c>
      <c r="BL2486" t="s">
        <v>1694</v>
      </c>
      <c r="BM2486" t="s">
        <v>3069</v>
      </c>
      <c r="BN2486" t="s">
        <v>203</v>
      </c>
      <c r="BQ2486" t="s">
        <v>204</v>
      </c>
      <c r="BR2486" t="b">
        <v>0</v>
      </c>
      <c r="BT2486" t="b">
        <v>0</v>
      </c>
      <c r="BW2486" t="s">
        <v>97</v>
      </c>
      <c r="BX2486" t="b">
        <v>0</v>
      </c>
      <c r="BY2486" s="2">
        <v>44376.857569444444</v>
      </c>
      <c r="CB2486" t="b">
        <v>0</v>
      </c>
      <c r="CC2486" t="b">
        <v>0</v>
      </c>
      <c r="CF2486">
        <v>8950</v>
      </c>
      <c r="CH2486">
        <v>0</v>
      </c>
      <c r="CI2486">
        <v>0</v>
      </c>
      <c r="CJ2486">
        <v>0</v>
      </c>
      <c r="CK2486">
        <f>YEAR(tbl_Opportunity[[#This Row],[Close Date]])</f>
        <v>2019</v>
      </c>
    </row>
    <row r="2487" spans="1:89">
      <c r="A2487" t="s">
        <v>613</v>
      </c>
      <c r="B2487" t="b">
        <v>0</v>
      </c>
      <c r="D2487" t="b">
        <v>0</v>
      </c>
      <c r="E2487" t="s">
        <v>2826</v>
      </c>
      <c r="H2487" s="1">
        <v>44195</v>
      </c>
      <c r="I2487" t="b">
        <v>1</v>
      </c>
      <c r="J2487" t="s">
        <v>193</v>
      </c>
      <c r="L2487" t="s">
        <v>6844</v>
      </c>
      <c r="O2487" t="s">
        <v>272</v>
      </c>
      <c r="P2487" t="b">
        <v>0</v>
      </c>
      <c r="Q2487" s="2">
        <v>44034.649513888886</v>
      </c>
      <c r="R2487" s="1"/>
      <c r="S2487" t="b">
        <v>0</v>
      </c>
      <c r="U2487" s="1"/>
      <c r="V2487" t="b">
        <v>0</v>
      </c>
      <c r="W2487" s="1">
        <v>43922</v>
      </c>
      <c r="X2487">
        <v>4</v>
      </c>
      <c r="Y2487">
        <v>2020</v>
      </c>
      <c r="Z2487" t="s">
        <v>90</v>
      </c>
      <c r="AA2487" t="s">
        <v>90</v>
      </c>
      <c r="AB2487" t="b">
        <v>0</v>
      </c>
      <c r="AC2487" t="b">
        <v>0</v>
      </c>
      <c r="AE2487" t="b">
        <v>1</v>
      </c>
      <c r="AF2487" t="b">
        <v>0</v>
      </c>
      <c r="AG2487" t="b">
        <v>0</v>
      </c>
      <c r="AI2487" t="b">
        <v>0</v>
      </c>
      <c r="AJ2487" t="s">
        <v>462</v>
      </c>
      <c r="AK2487" t="b">
        <v>0</v>
      </c>
      <c r="AL2487" s="1">
        <v>44042</v>
      </c>
      <c r="AM2487" t="s">
        <v>162</v>
      </c>
      <c r="AN2487" s="2">
        <v>44296.959062499998</v>
      </c>
      <c r="AP2487" s="2">
        <v>44239.035405092596</v>
      </c>
      <c r="AQ2487" s="1"/>
      <c r="AS2487" t="b">
        <v>0</v>
      </c>
      <c r="AV2487" t="s">
        <v>176</v>
      </c>
      <c r="BB2487" t="s">
        <v>6845</v>
      </c>
      <c r="BD2487" t="b">
        <v>0</v>
      </c>
      <c r="BH2487" t="s">
        <v>272</v>
      </c>
      <c r="BI2487" t="s">
        <v>1243</v>
      </c>
      <c r="BL2487" t="s">
        <v>6844</v>
      </c>
      <c r="BM2487" t="s">
        <v>3069</v>
      </c>
      <c r="BN2487" t="s">
        <v>203</v>
      </c>
      <c r="BQ2487" t="s">
        <v>204</v>
      </c>
      <c r="BR2487" t="b">
        <v>0</v>
      </c>
      <c r="BT2487" t="b">
        <v>0</v>
      </c>
      <c r="BW2487" t="s">
        <v>97</v>
      </c>
      <c r="BX2487" t="b">
        <v>0</v>
      </c>
      <c r="BY2487" s="2">
        <v>44376.857581018521</v>
      </c>
      <c r="CB2487" t="b">
        <v>0</v>
      </c>
      <c r="CC2487" t="b">
        <v>0</v>
      </c>
      <c r="CF2487">
        <v>8950</v>
      </c>
      <c r="CH2487">
        <v>0</v>
      </c>
      <c r="CI2487">
        <v>0</v>
      </c>
      <c r="CJ2487">
        <v>0</v>
      </c>
      <c r="CK2487">
        <f>YEAR(tbl_Opportunity[[#This Row],[Close Date]])</f>
        <v>2020</v>
      </c>
    </row>
    <row r="2488" spans="1:89">
      <c r="A2488" t="s">
        <v>6846</v>
      </c>
      <c r="B2488" t="b">
        <v>0</v>
      </c>
      <c r="D2488" t="b">
        <v>0</v>
      </c>
      <c r="E2488" t="s">
        <v>2947</v>
      </c>
      <c r="H2488" s="1">
        <v>44134</v>
      </c>
      <c r="I2488" t="b">
        <v>1</v>
      </c>
      <c r="J2488" t="s">
        <v>105</v>
      </c>
      <c r="L2488" t="s">
        <v>6847</v>
      </c>
      <c r="O2488" t="s">
        <v>272</v>
      </c>
      <c r="P2488" t="b">
        <v>0</v>
      </c>
      <c r="Q2488" s="2">
        <v>44103.717164351852</v>
      </c>
      <c r="R2488" s="1"/>
      <c r="S2488" t="b">
        <v>0</v>
      </c>
      <c r="U2488" s="1"/>
      <c r="V2488" t="b">
        <v>0</v>
      </c>
      <c r="W2488" s="1">
        <v>43922</v>
      </c>
      <c r="X2488">
        <v>4</v>
      </c>
      <c r="Y2488">
        <v>2020</v>
      </c>
      <c r="Z2488" t="s">
        <v>90</v>
      </c>
      <c r="AA2488" t="s">
        <v>90</v>
      </c>
      <c r="AB2488" t="b">
        <v>0</v>
      </c>
      <c r="AC2488" t="b">
        <v>0</v>
      </c>
      <c r="AE2488" t="b">
        <v>1</v>
      </c>
      <c r="AF2488" t="b">
        <v>0</v>
      </c>
      <c r="AG2488" t="b">
        <v>0</v>
      </c>
      <c r="AH2488" t="s">
        <v>4366</v>
      </c>
      <c r="AI2488" t="b">
        <v>0</v>
      </c>
      <c r="AJ2488" t="s">
        <v>462</v>
      </c>
      <c r="AK2488" t="b">
        <v>0</v>
      </c>
      <c r="AL2488" s="1"/>
      <c r="AM2488" t="s">
        <v>162</v>
      </c>
      <c r="AN2488" s="2">
        <v>44296.959062499998</v>
      </c>
      <c r="AP2488" s="2">
        <v>44239.022418981483</v>
      </c>
      <c r="AQ2488" s="1"/>
      <c r="AS2488" t="b">
        <v>0</v>
      </c>
      <c r="AV2488" t="s">
        <v>93</v>
      </c>
      <c r="BB2488" t="s">
        <v>6848</v>
      </c>
      <c r="BD2488" t="b">
        <v>0</v>
      </c>
      <c r="BE2488" t="s">
        <v>6555</v>
      </c>
      <c r="BH2488" t="s">
        <v>272</v>
      </c>
      <c r="BI2488" t="s">
        <v>1668</v>
      </c>
      <c r="BL2488" t="s">
        <v>6847</v>
      </c>
      <c r="BM2488" t="s">
        <v>3069</v>
      </c>
      <c r="BN2488" t="s">
        <v>203</v>
      </c>
      <c r="BQ2488" t="s">
        <v>204</v>
      </c>
      <c r="BR2488" t="b">
        <v>0</v>
      </c>
      <c r="BT2488" t="b">
        <v>0</v>
      </c>
      <c r="BW2488" t="s">
        <v>97</v>
      </c>
      <c r="BX2488" t="b">
        <v>0</v>
      </c>
      <c r="BY2488" s="2">
        <v>44376.857581018521</v>
      </c>
      <c r="CB2488" t="b">
        <v>0</v>
      </c>
      <c r="CC2488" t="b">
        <v>0</v>
      </c>
      <c r="CF2488">
        <v>11000</v>
      </c>
      <c r="CH2488">
        <v>0</v>
      </c>
      <c r="CI2488">
        <v>0</v>
      </c>
      <c r="CJ2488">
        <v>0</v>
      </c>
      <c r="CK2488">
        <f>YEAR(tbl_Opportunity[[#This Row],[Close Date]])</f>
        <v>2020</v>
      </c>
    </row>
    <row r="2489" spans="1:89">
      <c r="A2489" t="s">
        <v>541</v>
      </c>
      <c r="B2489" t="b">
        <v>0</v>
      </c>
      <c r="D2489" t="b">
        <v>0</v>
      </c>
      <c r="E2489" t="s">
        <v>2826</v>
      </c>
      <c r="H2489" s="1">
        <v>44195</v>
      </c>
      <c r="I2489" t="b">
        <v>1</v>
      </c>
      <c r="J2489" t="s">
        <v>193</v>
      </c>
      <c r="O2489" t="s">
        <v>272</v>
      </c>
      <c r="P2489" t="b">
        <v>0</v>
      </c>
      <c r="Q2489" s="2">
        <v>44070.739872685182</v>
      </c>
      <c r="R2489" s="1"/>
      <c r="S2489" t="b">
        <v>0</v>
      </c>
      <c r="U2489" s="1"/>
      <c r="V2489" t="b">
        <v>0</v>
      </c>
      <c r="W2489" s="1">
        <v>43922</v>
      </c>
      <c r="X2489">
        <v>4</v>
      </c>
      <c r="Y2489">
        <v>2020</v>
      </c>
      <c r="Z2489" t="s">
        <v>90</v>
      </c>
      <c r="AA2489" t="s">
        <v>90</v>
      </c>
      <c r="AB2489" t="b">
        <v>0</v>
      </c>
      <c r="AC2489" t="b">
        <v>0</v>
      </c>
      <c r="AE2489" t="b">
        <v>1</v>
      </c>
      <c r="AF2489" t="b">
        <v>0</v>
      </c>
      <c r="AG2489" t="b">
        <v>0</v>
      </c>
      <c r="AI2489" t="b">
        <v>0</v>
      </c>
      <c r="AJ2489" t="s">
        <v>3186</v>
      </c>
      <c r="AK2489" t="b">
        <v>0</v>
      </c>
      <c r="AL2489" s="1">
        <v>44172</v>
      </c>
      <c r="AM2489" t="s">
        <v>162</v>
      </c>
      <c r="AN2489" s="2">
        <v>44297.837673611109</v>
      </c>
      <c r="AP2489" s="2">
        <v>44182.602129629631</v>
      </c>
      <c r="AQ2489" s="1"/>
      <c r="AS2489" t="b">
        <v>0</v>
      </c>
      <c r="AV2489" t="s">
        <v>213</v>
      </c>
      <c r="BB2489" t="s">
        <v>6849</v>
      </c>
      <c r="BD2489" t="b">
        <v>0</v>
      </c>
      <c r="BH2489" t="s">
        <v>272</v>
      </c>
      <c r="BI2489" t="s">
        <v>1243</v>
      </c>
      <c r="BL2489" t="s">
        <v>543</v>
      </c>
      <c r="BM2489" t="s">
        <v>3069</v>
      </c>
      <c r="BN2489" t="s">
        <v>203</v>
      </c>
      <c r="BQ2489" t="s">
        <v>204</v>
      </c>
      <c r="BR2489" t="b">
        <v>0</v>
      </c>
      <c r="BT2489" t="b">
        <v>0</v>
      </c>
      <c r="BW2489" t="s">
        <v>97</v>
      </c>
      <c r="BX2489" t="b">
        <v>0</v>
      </c>
      <c r="BY2489" s="2">
        <v>44376.857581018521</v>
      </c>
      <c r="CB2489" t="b">
        <v>0</v>
      </c>
      <c r="CC2489" t="b">
        <v>0</v>
      </c>
      <c r="CF2489">
        <v>8950</v>
      </c>
      <c r="CH2489">
        <v>0</v>
      </c>
      <c r="CI2489">
        <v>0</v>
      </c>
      <c r="CJ2489">
        <v>0</v>
      </c>
      <c r="CK2489">
        <f>YEAR(tbl_Opportunity[[#This Row],[Close Date]])</f>
        <v>2020</v>
      </c>
    </row>
    <row r="2490" spans="1:89">
      <c r="A2490" t="s">
        <v>1645</v>
      </c>
      <c r="B2490" t="b">
        <v>0</v>
      </c>
      <c r="D2490" t="b">
        <v>0</v>
      </c>
      <c r="H2490" s="1">
        <v>43809</v>
      </c>
      <c r="I2490" t="b">
        <v>1</v>
      </c>
      <c r="J2490" t="s">
        <v>111</v>
      </c>
      <c r="L2490" t="s">
        <v>6850</v>
      </c>
      <c r="O2490" t="s">
        <v>272</v>
      </c>
      <c r="P2490" t="b">
        <v>0</v>
      </c>
      <c r="Q2490" s="2">
        <v>43803.702523148146</v>
      </c>
      <c r="R2490" s="1"/>
      <c r="S2490" t="b">
        <v>0</v>
      </c>
      <c r="U2490" s="1"/>
      <c r="V2490" t="b">
        <v>0</v>
      </c>
      <c r="W2490" s="1">
        <v>43556</v>
      </c>
      <c r="X2490">
        <v>4</v>
      </c>
      <c r="Y2490">
        <v>2019</v>
      </c>
      <c r="Z2490" t="s">
        <v>90</v>
      </c>
      <c r="AA2490" t="s">
        <v>90</v>
      </c>
      <c r="AB2490" t="b">
        <v>0</v>
      </c>
      <c r="AC2490" t="b">
        <v>0</v>
      </c>
      <c r="AE2490" t="b">
        <v>1</v>
      </c>
      <c r="AF2490" t="b">
        <v>0</v>
      </c>
      <c r="AG2490" t="b">
        <v>0</v>
      </c>
      <c r="AI2490" t="b">
        <v>0</v>
      </c>
      <c r="AK2490" t="b">
        <v>0</v>
      </c>
      <c r="AL2490" s="1"/>
      <c r="AM2490" t="s">
        <v>162</v>
      </c>
      <c r="AN2490" s="2">
        <v>44296.959062499998</v>
      </c>
      <c r="AP2490" s="2">
        <v>43809.84574074074</v>
      </c>
      <c r="AQ2490" s="1"/>
      <c r="AS2490" t="b">
        <v>0</v>
      </c>
      <c r="AV2490" t="s">
        <v>93</v>
      </c>
      <c r="AY2490" t="s">
        <v>236</v>
      </c>
      <c r="BB2490" t="s">
        <v>6851</v>
      </c>
      <c r="BD2490" t="b">
        <v>0</v>
      </c>
      <c r="BH2490" t="s">
        <v>272</v>
      </c>
      <c r="BI2490" t="s">
        <v>549</v>
      </c>
      <c r="BL2490" t="s">
        <v>6850</v>
      </c>
      <c r="BM2490" t="s">
        <v>3069</v>
      </c>
      <c r="BN2490" t="s">
        <v>203</v>
      </c>
      <c r="BQ2490" t="s">
        <v>204</v>
      </c>
      <c r="BR2490" t="b">
        <v>0</v>
      </c>
      <c r="BT2490" t="b">
        <v>0</v>
      </c>
      <c r="BW2490" t="s">
        <v>97</v>
      </c>
      <c r="BX2490" t="b">
        <v>0</v>
      </c>
      <c r="BY2490" s="2">
        <v>44376.857581018521</v>
      </c>
      <c r="CB2490" t="b">
        <v>0</v>
      </c>
      <c r="CC2490" t="b">
        <v>0</v>
      </c>
      <c r="CF2490">
        <v>8950</v>
      </c>
      <c r="CH2490">
        <v>0</v>
      </c>
      <c r="CI2490">
        <v>0</v>
      </c>
      <c r="CJ2490">
        <v>0</v>
      </c>
      <c r="CK2490">
        <f>YEAR(tbl_Opportunity[[#This Row],[Close Date]])</f>
        <v>2019</v>
      </c>
    </row>
    <row r="2491" spans="1:89">
      <c r="A2491" t="s">
        <v>2286</v>
      </c>
      <c r="B2491" t="b">
        <v>0</v>
      </c>
      <c r="D2491" t="b">
        <v>0</v>
      </c>
      <c r="E2491" t="s">
        <v>6822</v>
      </c>
      <c r="H2491" s="1">
        <v>43800</v>
      </c>
      <c r="I2491" t="b">
        <v>1</v>
      </c>
      <c r="J2491" t="s">
        <v>193</v>
      </c>
      <c r="L2491" t="s">
        <v>6852</v>
      </c>
      <c r="O2491" t="s">
        <v>272</v>
      </c>
      <c r="P2491" t="b">
        <v>0</v>
      </c>
      <c r="Q2491" s="2">
        <v>43714.825150462966</v>
      </c>
      <c r="R2491" s="1"/>
      <c r="S2491" t="b">
        <v>0</v>
      </c>
      <c r="U2491" s="1"/>
      <c r="V2491" t="b">
        <v>0</v>
      </c>
      <c r="W2491" s="1">
        <v>43556</v>
      </c>
      <c r="X2491">
        <v>4</v>
      </c>
      <c r="Y2491">
        <v>2019</v>
      </c>
      <c r="Z2491" t="s">
        <v>90</v>
      </c>
      <c r="AA2491" t="s">
        <v>90</v>
      </c>
      <c r="AB2491" t="b">
        <v>0</v>
      </c>
      <c r="AC2491" t="b">
        <v>0</v>
      </c>
      <c r="AE2491" t="b">
        <v>1</v>
      </c>
      <c r="AF2491" t="b">
        <v>0</v>
      </c>
      <c r="AG2491" t="b">
        <v>0</v>
      </c>
      <c r="AI2491" t="b">
        <v>0</v>
      </c>
      <c r="AK2491" t="b">
        <v>0</v>
      </c>
      <c r="AL2491" s="1"/>
      <c r="AM2491" t="s">
        <v>162</v>
      </c>
      <c r="AN2491" s="2">
        <v>44296.959062499998</v>
      </c>
      <c r="AP2491" s="2">
        <v>43811.857303240744</v>
      </c>
      <c r="AQ2491" s="1"/>
      <c r="AS2491" t="b">
        <v>0</v>
      </c>
      <c r="AV2491" t="s">
        <v>2820</v>
      </c>
      <c r="AY2491" t="s">
        <v>236</v>
      </c>
      <c r="BB2491" t="s">
        <v>6853</v>
      </c>
      <c r="BD2491" t="b">
        <v>0</v>
      </c>
      <c r="BH2491" t="s">
        <v>272</v>
      </c>
      <c r="BI2491" t="s">
        <v>549</v>
      </c>
      <c r="BL2491" t="s">
        <v>6852</v>
      </c>
      <c r="BM2491" t="s">
        <v>3069</v>
      </c>
      <c r="BN2491" t="s">
        <v>203</v>
      </c>
      <c r="BQ2491" t="s">
        <v>204</v>
      </c>
      <c r="BR2491" t="b">
        <v>0</v>
      </c>
      <c r="BT2491" t="b">
        <v>0</v>
      </c>
      <c r="BW2491" t="s">
        <v>97</v>
      </c>
      <c r="BX2491" t="b">
        <v>0</v>
      </c>
      <c r="BY2491" s="2">
        <v>44376.857569444444</v>
      </c>
      <c r="CB2491" t="b">
        <v>0</v>
      </c>
      <c r="CC2491" t="b">
        <v>0</v>
      </c>
      <c r="CF2491">
        <v>3729.16</v>
      </c>
      <c r="CH2491">
        <v>0</v>
      </c>
      <c r="CI2491">
        <v>0</v>
      </c>
      <c r="CJ2491">
        <v>0</v>
      </c>
      <c r="CK2491">
        <f>YEAR(tbl_Opportunity[[#This Row],[Close Date]])</f>
        <v>2019</v>
      </c>
    </row>
    <row r="2492" spans="1:89">
      <c r="A2492" t="s">
        <v>1645</v>
      </c>
      <c r="B2492" t="b">
        <v>0</v>
      </c>
      <c r="D2492" t="b">
        <v>0</v>
      </c>
      <c r="H2492" s="1">
        <v>43814</v>
      </c>
      <c r="I2492" t="b">
        <v>1</v>
      </c>
      <c r="J2492" t="s">
        <v>193</v>
      </c>
      <c r="L2492" t="s">
        <v>6850</v>
      </c>
      <c r="O2492" t="s">
        <v>272</v>
      </c>
      <c r="P2492" t="b">
        <v>0</v>
      </c>
      <c r="Q2492" s="2">
        <v>43766.667766203704</v>
      </c>
      <c r="R2492" s="1"/>
      <c r="S2492" t="b">
        <v>0</v>
      </c>
      <c r="U2492" s="1"/>
      <c r="V2492" t="b">
        <v>0</v>
      </c>
      <c r="W2492" s="1">
        <v>43556</v>
      </c>
      <c r="X2492">
        <v>4</v>
      </c>
      <c r="Y2492">
        <v>2019</v>
      </c>
      <c r="Z2492" t="s">
        <v>90</v>
      </c>
      <c r="AA2492" t="s">
        <v>90</v>
      </c>
      <c r="AB2492" t="b">
        <v>0</v>
      </c>
      <c r="AC2492" t="b">
        <v>0</v>
      </c>
      <c r="AE2492" t="b">
        <v>1</v>
      </c>
      <c r="AF2492" t="b">
        <v>0</v>
      </c>
      <c r="AG2492" t="b">
        <v>0</v>
      </c>
      <c r="AH2492" t="s">
        <v>4366</v>
      </c>
      <c r="AI2492" t="b">
        <v>0</v>
      </c>
      <c r="AK2492" t="b">
        <v>0</v>
      </c>
      <c r="AL2492" s="1"/>
      <c r="AM2492" t="s">
        <v>162</v>
      </c>
      <c r="AN2492" s="2">
        <v>44296.959062499998</v>
      </c>
      <c r="AP2492" s="2">
        <v>43803.698171296295</v>
      </c>
      <c r="AQ2492" s="1"/>
      <c r="AS2492" t="b">
        <v>0</v>
      </c>
      <c r="AV2492" t="s">
        <v>93</v>
      </c>
      <c r="AY2492" t="s">
        <v>236</v>
      </c>
      <c r="BB2492" t="s">
        <v>6854</v>
      </c>
      <c r="BD2492" t="b">
        <v>0</v>
      </c>
      <c r="BH2492" t="s">
        <v>272</v>
      </c>
      <c r="BI2492" t="s">
        <v>549</v>
      </c>
      <c r="BL2492" t="s">
        <v>6850</v>
      </c>
      <c r="BM2492" t="s">
        <v>3069</v>
      </c>
      <c r="BN2492" t="s">
        <v>203</v>
      </c>
      <c r="BQ2492" t="s">
        <v>204</v>
      </c>
      <c r="BR2492" t="b">
        <v>0</v>
      </c>
      <c r="BT2492" t="b">
        <v>0</v>
      </c>
      <c r="BW2492" t="s">
        <v>97</v>
      </c>
      <c r="BX2492" t="b">
        <v>0</v>
      </c>
      <c r="BY2492" s="2">
        <v>44376.857569444444</v>
      </c>
      <c r="CB2492" t="b">
        <v>0</v>
      </c>
      <c r="CC2492" t="b">
        <v>0</v>
      </c>
      <c r="CF2492">
        <v>18520</v>
      </c>
      <c r="CH2492">
        <v>0</v>
      </c>
      <c r="CI2492">
        <v>0</v>
      </c>
      <c r="CJ2492">
        <v>0</v>
      </c>
      <c r="CK2492">
        <f>YEAR(tbl_Opportunity[[#This Row],[Close Date]])</f>
        <v>2019</v>
      </c>
    </row>
    <row r="2493" spans="1:89">
      <c r="A2493" t="s">
        <v>6855</v>
      </c>
      <c r="B2493" t="b">
        <v>0</v>
      </c>
      <c r="D2493" t="b">
        <v>0</v>
      </c>
      <c r="E2493" t="s">
        <v>6856</v>
      </c>
      <c r="H2493" s="1">
        <v>43830</v>
      </c>
      <c r="I2493" t="b">
        <v>1</v>
      </c>
      <c r="J2493" t="s">
        <v>105</v>
      </c>
      <c r="L2493" t="s">
        <v>6857</v>
      </c>
      <c r="O2493" t="s">
        <v>272</v>
      </c>
      <c r="P2493" t="b">
        <v>0</v>
      </c>
      <c r="Q2493" s="2">
        <v>43641.866446759261</v>
      </c>
      <c r="R2493" s="1"/>
      <c r="S2493" t="b">
        <v>0</v>
      </c>
      <c r="U2493" s="1"/>
      <c r="V2493" t="b">
        <v>0</v>
      </c>
      <c r="W2493" s="1">
        <v>43556</v>
      </c>
      <c r="X2493">
        <v>4</v>
      </c>
      <c r="Y2493">
        <v>2019</v>
      </c>
      <c r="Z2493" t="s">
        <v>90</v>
      </c>
      <c r="AA2493" t="s">
        <v>90</v>
      </c>
      <c r="AB2493" t="b">
        <v>0</v>
      </c>
      <c r="AC2493" t="b">
        <v>0</v>
      </c>
      <c r="AE2493" t="b">
        <v>1</v>
      </c>
      <c r="AF2493" t="b">
        <v>0</v>
      </c>
      <c r="AG2493" t="b">
        <v>0</v>
      </c>
      <c r="AI2493" t="b">
        <v>0</v>
      </c>
      <c r="AK2493" t="b">
        <v>0</v>
      </c>
      <c r="AL2493" s="1"/>
      <c r="AM2493" t="s">
        <v>162</v>
      </c>
      <c r="AN2493" s="2">
        <v>44297.853321759256</v>
      </c>
      <c r="AP2493" s="2">
        <v>43812.822939814818</v>
      </c>
      <c r="AQ2493" s="1"/>
      <c r="AS2493" t="b">
        <v>0</v>
      </c>
      <c r="AV2493" t="s">
        <v>93</v>
      </c>
      <c r="AY2493" t="s">
        <v>236</v>
      </c>
      <c r="BB2493" t="s">
        <v>6858</v>
      </c>
      <c r="BD2493" t="b">
        <v>0</v>
      </c>
      <c r="BH2493" t="s">
        <v>272</v>
      </c>
      <c r="BI2493" t="s">
        <v>549</v>
      </c>
      <c r="BL2493" t="s">
        <v>6857</v>
      </c>
      <c r="BM2493" t="s">
        <v>3069</v>
      </c>
      <c r="BN2493" t="s">
        <v>203</v>
      </c>
      <c r="BQ2493" t="s">
        <v>204</v>
      </c>
      <c r="BR2493" t="b">
        <v>0</v>
      </c>
      <c r="BT2493" t="b">
        <v>0</v>
      </c>
      <c r="BW2493" t="s">
        <v>97</v>
      </c>
      <c r="BX2493" t="b">
        <v>0</v>
      </c>
      <c r="BY2493" s="2">
        <v>44376.857569444444</v>
      </c>
      <c r="CB2493" t="b">
        <v>0</v>
      </c>
      <c r="CC2493" t="b">
        <v>0</v>
      </c>
      <c r="CF2493">
        <v>8950</v>
      </c>
      <c r="CH2493">
        <v>0</v>
      </c>
      <c r="CI2493">
        <v>0</v>
      </c>
      <c r="CJ2493">
        <v>0</v>
      </c>
      <c r="CK2493">
        <f>YEAR(tbl_Opportunity[[#This Row],[Close Date]])</f>
        <v>2019</v>
      </c>
    </row>
    <row r="2494" spans="1:89">
      <c r="A2494" t="s">
        <v>6859</v>
      </c>
      <c r="B2494" t="b">
        <v>0</v>
      </c>
      <c r="D2494" t="b">
        <v>0</v>
      </c>
      <c r="E2494" t="s">
        <v>2947</v>
      </c>
      <c r="H2494" s="1">
        <v>44165</v>
      </c>
      <c r="I2494" t="b">
        <v>1</v>
      </c>
      <c r="J2494" t="s">
        <v>105</v>
      </c>
      <c r="L2494" t="s">
        <v>6860</v>
      </c>
      <c r="O2494" t="s">
        <v>272</v>
      </c>
      <c r="P2494" t="b">
        <v>0</v>
      </c>
      <c r="Q2494" s="2">
        <v>44102.801157407404</v>
      </c>
      <c r="R2494" s="1"/>
      <c r="S2494" t="b">
        <v>0</v>
      </c>
      <c r="U2494" s="1"/>
      <c r="V2494" t="b">
        <v>0</v>
      </c>
      <c r="W2494" s="1">
        <v>43922</v>
      </c>
      <c r="X2494">
        <v>4</v>
      </c>
      <c r="Y2494">
        <v>2020</v>
      </c>
      <c r="Z2494" t="s">
        <v>90</v>
      </c>
      <c r="AA2494" t="s">
        <v>90</v>
      </c>
      <c r="AB2494" t="b">
        <v>0</v>
      </c>
      <c r="AC2494" t="b">
        <v>0</v>
      </c>
      <c r="AE2494" t="b">
        <v>1</v>
      </c>
      <c r="AF2494" t="b">
        <v>0</v>
      </c>
      <c r="AG2494" t="b">
        <v>0</v>
      </c>
      <c r="AI2494" t="b">
        <v>0</v>
      </c>
      <c r="AK2494" t="b">
        <v>0</v>
      </c>
      <c r="AL2494" s="1">
        <v>44138</v>
      </c>
      <c r="AM2494" t="s">
        <v>162</v>
      </c>
      <c r="AN2494" s="2">
        <v>44297.853321759256</v>
      </c>
      <c r="AP2494" s="2">
        <v>44239.034490740742</v>
      </c>
      <c r="AQ2494" s="1"/>
      <c r="AS2494" t="b">
        <v>0</v>
      </c>
      <c r="AV2494" t="s">
        <v>93</v>
      </c>
      <c r="AY2494" t="s">
        <v>236</v>
      </c>
      <c r="BB2494" t="s">
        <v>6861</v>
      </c>
      <c r="BD2494" t="b">
        <v>0</v>
      </c>
      <c r="BH2494" t="s">
        <v>272</v>
      </c>
      <c r="BI2494" t="s">
        <v>6635</v>
      </c>
      <c r="BL2494" t="s">
        <v>6860</v>
      </c>
      <c r="BM2494" t="s">
        <v>3069</v>
      </c>
      <c r="BN2494" t="s">
        <v>203</v>
      </c>
      <c r="BQ2494" t="s">
        <v>204</v>
      </c>
      <c r="BR2494" t="b">
        <v>0</v>
      </c>
      <c r="BT2494" t="b">
        <v>0</v>
      </c>
      <c r="BW2494" t="s">
        <v>97</v>
      </c>
      <c r="BX2494" t="b">
        <v>0</v>
      </c>
      <c r="BY2494" s="2">
        <v>44376.857581018521</v>
      </c>
      <c r="CB2494" t="b">
        <v>0</v>
      </c>
      <c r="CC2494" t="b">
        <v>0</v>
      </c>
      <c r="CF2494">
        <v>2914</v>
      </c>
      <c r="CH2494">
        <v>0</v>
      </c>
      <c r="CI2494">
        <v>0</v>
      </c>
      <c r="CJ2494">
        <v>0</v>
      </c>
      <c r="CK2494">
        <f>YEAR(tbl_Opportunity[[#This Row],[Close Date]])</f>
        <v>2020</v>
      </c>
    </row>
    <row r="2495" spans="1:89">
      <c r="A2495" t="s">
        <v>5923</v>
      </c>
      <c r="B2495" t="b">
        <v>0</v>
      </c>
      <c r="D2495" t="b">
        <v>0</v>
      </c>
      <c r="H2495" s="1">
        <v>44196</v>
      </c>
      <c r="I2495" t="b">
        <v>1</v>
      </c>
      <c r="J2495" t="s">
        <v>111</v>
      </c>
      <c r="L2495" t="s">
        <v>6669</v>
      </c>
      <c r="O2495" t="s">
        <v>194</v>
      </c>
      <c r="P2495" t="b">
        <v>0</v>
      </c>
      <c r="Q2495" s="2">
        <v>44166.468622685185</v>
      </c>
      <c r="R2495" s="1"/>
      <c r="S2495" t="b">
        <v>0</v>
      </c>
      <c r="U2495" s="1"/>
      <c r="V2495" t="b">
        <v>0</v>
      </c>
      <c r="W2495" s="1">
        <v>43922</v>
      </c>
      <c r="X2495">
        <v>4</v>
      </c>
      <c r="Y2495">
        <v>2020</v>
      </c>
      <c r="Z2495" t="s">
        <v>90</v>
      </c>
      <c r="AA2495" t="s">
        <v>90</v>
      </c>
      <c r="AB2495" t="b">
        <v>0</v>
      </c>
      <c r="AC2495" t="b">
        <v>0</v>
      </c>
      <c r="AE2495" t="b">
        <v>1</v>
      </c>
      <c r="AF2495" t="b">
        <v>0</v>
      </c>
      <c r="AG2495" t="b">
        <v>0</v>
      </c>
      <c r="AH2495" t="s">
        <v>4366</v>
      </c>
      <c r="AI2495" t="b">
        <v>0</v>
      </c>
      <c r="AJ2495" t="s">
        <v>211</v>
      </c>
      <c r="AK2495" t="b">
        <v>0</v>
      </c>
      <c r="AL2495" s="1"/>
      <c r="AM2495" t="s">
        <v>194</v>
      </c>
      <c r="AN2495" s="2">
        <v>44306.395752314813</v>
      </c>
      <c r="AP2495" s="2">
        <v>44169.538194444445</v>
      </c>
      <c r="AQ2495" s="1"/>
      <c r="AS2495" t="b">
        <v>0</v>
      </c>
      <c r="AV2495" t="s">
        <v>153</v>
      </c>
      <c r="AY2495" t="s">
        <v>236</v>
      </c>
      <c r="AZ2495" t="s">
        <v>237</v>
      </c>
      <c r="BB2495" t="s">
        <v>6862</v>
      </c>
      <c r="BD2495" t="b">
        <v>0</v>
      </c>
      <c r="BH2495" t="s">
        <v>194</v>
      </c>
      <c r="BI2495" t="s">
        <v>1668</v>
      </c>
      <c r="BJ2495" t="s">
        <v>2799</v>
      </c>
      <c r="BL2495" t="s">
        <v>6669</v>
      </c>
      <c r="BM2495" t="s">
        <v>3069</v>
      </c>
      <c r="BN2495" t="s">
        <v>203</v>
      </c>
      <c r="BQ2495" t="s">
        <v>204</v>
      </c>
      <c r="BR2495" t="b">
        <v>0</v>
      </c>
      <c r="BT2495" t="b">
        <v>0</v>
      </c>
      <c r="BW2495" t="s">
        <v>97</v>
      </c>
      <c r="BX2495" t="b">
        <v>0</v>
      </c>
      <c r="BY2495" s="2">
        <v>44376.857581018521</v>
      </c>
      <c r="BZ2495" t="s">
        <v>265</v>
      </c>
      <c r="CB2495" t="b">
        <v>0</v>
      </c>
      <c r="CC2495" t="b">
        <v>0</v>
      </c>
      <c r="CF2495">
        <v>11000</v>
      </c>
      <c r="CH2495">
        <v>0</v>
      </c>
      <c r="CI2495">
        <v>0</v>
      </c>
      <c r="CJ2495">
        <v>0</v>
      </c>
      <c r="CK2495">
        <f>YEAR(tbl_Opportunity[[#This Row],[Close Date]])</f>
        <v>2020</v>
      </c>
    </row>
    <row r="2496" spans="1:89">
      <c r="A2496" t="s">
        <v>6690</v>
      </c>
      <c r="B2496" t="b">
        <v>0</v>
      </c>
      <c r="D2496" t="b">
        <v>0</v>
      </c>
      <c r="H2496" s="1">
        <v>43830</v>
      </c>
      <c r="I2496" t="b">
        <v>1</v>
      </c>
      <c r="J2496" t="s">
        <v>111</v>
      </c>
      <c r="L2496" t="s">
        <v>6863</v>
      </c>
      <c r="O2496" t="s">
        <v>215</v>
      </c>
      <c r="P2496" t="b">
        <v>0</v>
      </c>
      <c r="Q2496" s="2">
        <v>43719.128379629627</v>
      </c>
      <c r="R2496" s="1"/>
      <c r="S2496" t="b">
        <v>0</v>
      </c>
      <c r="U2496" s="1"/>
      <c r="V2496" t="b">
        <v>0</v>
      </c>
      <c r="W2496" s="1">
        <v>43556</v>
      </c>
      <c r="X2496">
        <v>4</v>
      </c>
      <c r="Y2496">
        <v>2019</v>
      </c>
      <c r="Z2496" t="s">
        <v>90</v>
      </c>
      <c r="AA2496" t="s">
        <v>90</v>
      </c>
      <c r="AB2496" t="b">
        <v>0</v>
      </c>
      <c r="AC2496" t="b">
        <v>0</v>
      </c>
      <c r="AE2496" t="b">
        <v>1</v>
      </c>
      <c r="AF2496" t="b">
        <v>0</v>
      </c>
      <c r="AG2496" t="b">
        <v>0</v>
      </c>
      <c r="AI2496" t="b">
        <v>0</v>
      </c>
      <c r="AK2496" t="b">
        <v>0</v>
      </c>
      <c r="AL2496" s="1"/>
      <c r="AM2496" t="s">
        <v>162</v>
      </c>
      <c r="AN2496" s="2">
        <v>44296.959062499998</v>
      </c>
      <c r="AP2496" s="2">
        <v>43894.832569444443</v>
      </c>
      <c r="AQ2496" s="1"/>
      <c r="AS2496" t="b">
        <v>0</v>
      </c>
      <c r="AV2496" t="s">
        <v>105</v>
      </c>
      <c r="BB2496" t="s">
        <v>6864</v>
      </c>
      <c r="BD2496" t="b">
        <v>0</v>
      </c>
      <c r="BH2496" t="s">
        <v>215</v>
      </c>
      <c r="BI2496" t="s">
        <v>549</v>
      </c>
      <c r="BL2496" t="s">
        <v>6863</v>
      </c>
      <c r="BM2496" t="s">
        <v>202</v>
      </c>
      <c r="BN2496" t="s">
        <v>203</v>
      </c>
      <c r="BQ2496" t="s">
        <v>204</v>
      </c>
      <c r="BR2496" t="b">
        <v>0</v>
      </c>
      <c r="BT2496" t="b">
        <v>0</v>
      </c>
      <c r="BW2496" t="s">
        <v>97</v>
      </c>
      <c r="BX2496" t="b">
        <v>0</v>
      </c>
      <c r="BY2496" s="2">
        <v>44376.857569444444</v>
      </c>
      <c r="BZ2496" t="s">
        <v>217</v>
      </c>
      <c r="CB2496" t="b">
        <v>0</v>
      </c>
      <c r="CC2496" t="b">
        <v>0</v>
      </c>
      <c r="CF2496">
        <v>143724</v>
      </c>
      <c r="CH2496">
        <v>0</v>
      </c>
      <c r="CI2496">
        <v>0</v>
      </c>
      <c r="CJ2496">
        <v>0</v>
      </c>
      <c r="CK2496">
        <f>YEAR(tbl_Opportunity[[#This Row],[Close Date]])</f>
        <v>2019</v>
      </c>
    </row>
    <row r="2497" spans="1:89">
      <c r="A2497" t="s">
        <v>2477</v>
      </c>
      <c r="B2497" t="b">
        <v>0</v>
      </c>
      <c r="D2497" t="b">
        <v>0</v>
      </c>
      <c r="H2497" s="1">
        <v>43462</v>
      </c>
      <c r="I2497" t="b">
        <v>1</v>
      </c>
      <c r="J2497" t="s">
        <v>193</v>
      </c>
      <c r="L2497" t="s">
        <v>6865</v>
      </c>
      <c r="O2497" t="s">
        <v>2137</v>
      </c>
      <c r="P2497" t="b">
        <v>0</v>
      </c>
      <c r="Q2497" s="2">
        <v>43108.632974537039</v>
      </c>
      <c r="R2497" s="1"/>
      <c r="S2497" t="b">
        <v>0</v>
      </c>
      <c r="U2497" s="1"/>
      <c r="V2497" t="b">
        <v>0</v>
      </c>
      <c r="W2497" s="1">
        <v>43191</v>
      </c>
      <c r="X2497">
        <v>4</v>
      </c>
      <c r="Y2497">
        <v>2018</v>
      </c>
      <c r="Z2497" t="s">
        <v>90</v>
      </c>
      <c r="AA2497" t="s">
        <v>90</v>
      </c>
      <c r="AB2497" t="b">
        <v>0</v>
      </c>
      <c r="AC2497" t="b">
        <v>0</v>
      </c>
      <c r="AE2497" t="b">
        <v>1</v>
      </c>
      <c r="AF2497" t="b">
        <v>0</v>
      </c>
      <c r="AG2497" t="b">
        <v>0</v>
      </c>
      <c r="AH2497" t="s">
        <v>4366</v>
      </c>
      <c r="AI2497" t="b">
        <v>0</v>
      </c>
      <c r="AK2497" t="b">
        <v>0</v>
      </c>
      <c r="AL2497" s="1">
        <v>43578</v>
      </c>
      <c r="AM2497" t="s">
        <v>162</v>
      </c>
      <c r="AN2497" s="2">
        <v>44297.837673611109</v>
      </c>
      <c r="AP2497" s="2">
        <v>43627.827326388891</v>
      </c>
      <c r="AQ2497" s="1"/>
      <c r="AS2497" t="b">
        <v>0</v>
      </c>
      <c r="AU2497" t="s">
        <v>247</v>
      </c>
      <c r="AV2497" t="s">
        <v>213</v>
      </c>
      <c r="BB2497" t="s">
        <v>6866</v>
      </c>
      <c r="BD2497" t="b">
        <v>0</v>
      </c>
      <c r="BG2497" t="s">
        <v>6671</v>
      </c>
      <c r="BH2497" t="s">
        <v>199</v>
      </c>
      <c r="BI2497" t="s">
        <v>200</v>
      </c>
      <c r="BJ2497" t="s">
        <v>250</v>
      </c>
      <c r="BL2497" t="s">
        <v>6865</v>
      </c>
      <c r="BM2497" t="s">
        <v>202</v>
      </c>
      <c r="BN2497" t="s">
        <v>203</v>
      </c>
      <c r="BQ2497" t="s">
        <v>204</v>
      </c>
      <c r="BR2497" t="b">
        <v>0</v>
      </c>
      <c r="BT2497" t="b">
        <v>0</v>
      </c>
      <c r="BW2497" t="s">
        <v>97</v>
      </c>
      <c r="BX2497" t="b">
        <v>0</v>
      </c>
      <c r="BY2497" s="2">
        <v>44376.857569444444</v>
      </c>
      <c r="CB2497" t="b">
        <v>0</v>
      </c>
      <c r="CC2497" t="b">
        <v>0</v>
      </c>
      <c r="CF2497">
        <v>75750</v>
      </c>
      <c r="CH2497">
        <v>0</v>
      </c>
      <c r="CI2497">
        <v>0</v>
      </c>
      <c r="CJ2497">
        <v>0</v>
      </c>
      <c r="CK2497">
        <f>YEAR(tbl_Opportunity[[#This Row],[Close Date]])</f>
        <v>2018</v>
      </c>
    </row>
    <row r="2498" spans="1:89">
      <c r="A2498" t="s">
        <v>667</v>
      </c>
      <c r="B2498" t="b">
        <v>0</v>
      </c>
      <c r="D2498" t="b">
        <v>0</v>
      </c>
      <c r="H2498" s="1">
        <v>43465</v>
      </c>
      <c r="I2498" t="b">
        <v>1</v>
      </c>
      <c r="J2498" t="s">
        <v>105</v>
      </c>
      <c r="L2498" t="s">
        <v>6867</v>
      </c>
      <c r="O2498" t="s">
        <v>1776</v>
      </c>
      <c r="P2498" t="b">
        <v>0</v>
      </c>
      <c r="Q2498" s="2">
        <v>42887.866562499999</v>
      </c>
      <c r="R2498" s="1"/>
      <c r="S2498" t="b">
        <v>0</v>
      </c>
      <c r="U2498" s="1"/>
      <c r="V2498" t="b">
        <v>0</v>
      </c>
      <c r="W2498" s="1">
        <v>43191</v>
      </c>
      <c r="X2498">
        <v>4</v>
      </c>
      <c r="Y2498">
        <v>2018</v>
      </c>
      <c r="Z2498" t="s">
        <v>90</v>
      </c>
      <c r="AA2498" t="s">
        <v>90</v>
      </c>
      <c r="AB2498" t="b">
        <v>0</v>
      </c>
      <c r="AC2498" t="b">
        <v>0</v>
      </c>
      <c r="AE2498" t="b">
        <v>1</v>
      </c>
      <c r="AF2498" t="b">
        <v>0</v>
      </c>
      <c r="AG2498" t="b">
        <v>0</v>
      </c>
      <c r="AH2498" t="s">
        <v>3190</v>
      </c>
      <c r="AI2498" t="b">
        <v>0</v>
      </c>
      <c r="AK2498" t="b">
        <v>0</v>
      </c>
      <c r="AL2498" s="1"/>
      <c r="AM2498" t="s">
        <v>162</v>
      </c>
      <c r="AN2498" s="2">
        <v>44296.959062499998</v>
      </c>
      <c r="AP2498" s="2">
        <v>43453.991435185184</v>
      </c>
      <c r="AQ2498" s="1"/>
      <c r="AS2498" t="b">
        <v>0</v>
      </c>
      <c r="AU2498" t="s">
        <v>316</v>
      </c>
      <c r="AV2498" t="s">
        <v>105</v>
      </c>
      <c r="BB2498" t="s">
        <v>6868</v>
      </c>
      <c r="BD2498" t="b">
        <v>0</v>
      </c>
      <c r="BE2498" t="s">
        <v>6869</v>
      </c>
      <c r="BH2498" t="s">
        <v>260</v>
      </c>
      <c r="BI2498" t="s">
        <v>200</v>
      </c>
      <c r="BJ2498" t="s">
        <v>196</v>
      </c>
      <c r="BL2498" t="s">
        <v>6867</v>
      </c>
      <c r="BM2498" t="s">
        <v>202</v>
      </c>
      <c r="BN2498" t="s">
        <v>203</v>
      </c>
      <c r="BQ2498" t="s">
        <v>204</v>
      </c>
      <c r="BR2498" t="b">
        <v>0</v>
      </c>
      <c r="BT2498" t="b">
        <v>0</v>
      </c>
      <c r="BW2498" t="s">
        <v>97</v>
      </c>
      <c r="BX2498" t="b">
        <v>0</v>
      </c>
      <c r="BY2498" s="2">
        <v>44376.857569444444</v>
      </c>
      <c r="CB2498" t="b">
        <v>0</v>
      </c>
      <c r="CC2498" t="b">
        <v>0</v>
      </c>
      <c r="CF2498">
        <v>52336</v>
      </c>
      <c r="CH2498">
        <v>0</v>
      </c>
      <c r="CI2498">
        <v>0</v>
      </c>
      <c r="CJ2498">
        <v>0</v>
      </c>
      <c r="CK2498">
        <f>YEAR(tbl_Opportunity[[#This Row],[Close Date]])</f>
        <v>2018</v>
      </c>
    </row>
    <row r="2499" spans="1:89">
      <c r="A2499" t="s">
        <v>541</v>
      </c>
      <c r="B2499" t="b">
        <v>0</v>
      </c>
      <c r="D2499" t="b">
        <v>0</v>
      </c>
      <c r="H2499" s="1">
        <v>43462</v>
      </c>
      <c r="I2499" t="b">
        <v>1</v>
      </c>
      <c r="J2499" t="s">
        <v>105</v>
      </c>
      <c r="O2499" t="s">
        <v>2137</v>
      </c>
      <c r="P2499" t="b">
        <v>0</v>
      </c>
      <c r="Q2499" s="2">
        <v>43124.595381944448</v>
      </c>
      <c r="R2499" s="1"/>
      <c r="S2499" t="b">
        <v>0</v>
      </c>
      <c r="U2499" s="1"/>
      <c r="V2499" t="b">
        <v>0</v>
      </c>
      <c r="W2499" s="1">
        <v>43191</v>
      </c>
      <c r="X2499">
        <v>4</v>
      </c>
      <c r="Y2499">
        <v>2018</v>
      </c>
      <c r="Z2499" t="s">
        <v>90</v>
      </c>
      <c r="AA2499" t="s">
        <v>90</v>
      </c>
      <c r="AB2499" t="b">
        <v>0</v>
      </c>
      <c r="AC2499" t="b">
        <v>0</v>
      </c>
      <c r="AE2499" t="b">
        <v>1</v>
      </c>
      <c r="AF2499" t="b">
        <v>0</v>
      </c>
      <c r="AG2499" t="b">
        <v>0</v>
      </c>
      <c r="AH2499" t="s">
        <v>3190</v>
      </c>
      <c r="AI2499" t="b">
        <v>0</v>
      </c>
      <c r="AK2499" t="b">
        <v>0</v>
      </c>
      <c r="AL2499" s="1"/>
      <c r="AM2499" t="s">
        <v>162</v>
      </c>
      <c r="AN2499" s="2">
        <v>44297.856377314813</v>
      </c>
      <c r="AP2499" s="2">
        <v>43395.493680555555</v>
      </c>
      <c r="AQ2499" s="1"/>
      <c r="AS2499" t="b">
        <v>0</v>
      </c>
      <c r="AU2499" t="s">
        <v>247</v>
      </c>
      <c r="AV2499" t="s">
        <v>105</v>
      </c>
      <c r="BB2499" t="s">
        <v>6870</v>
      </c>
      <c r="BD2499" t="b">
        <v>0</v>
      </c>
      <c r="BG2499" t="s">
        <v>6671</v>
      </c>
      <c r="BH2499" t="s">
        <v>215</v>
      </c>
      <c r="BI2499" t="s">
        <v>200</v>
      </c>
      <c r="BJ2499" t="s">
        <v>250</v>
      </c>
      <c r="BM2499" t="s">
        <v>202</v>
      </c>
      <c r="BN2499" t="s">
        <v>203</v>
      </c>
      <c r="BQ2499" t="s">
        <v>204</v>
      </c>
      <c r="BR2499" t="b">
        <v>0</v>
      </c>
      <c r="BT2499" t="b">
        <v>0</v>
      </c>
      <c r="BW2499" t="s">
        <v>97</v>
      </c>
      <c r="BX2499" t="b">
        <v>0</v>
      </c>
      <c r="BY2499" s="2">
        <v>44376.857569444444</v>
      </c>
      <c r="BZ2499" t="s">
        <v>217</v>
      </c>
      <c r="CB2499" t="b">
        <v>0</v>
      </c>
      <c r="CC2499" t="b">
        <v>0</v>
      </c>
      <c r="CF2499">
        <v>19970</v>
      </c>
      <c r="CH2499">
        <v>0</v>
      </c>
      <c r="CI2499">
        <v>0</v>
      </c>
      <c r="CJ2499">
        <v>0</v>
      </c>
      <c r="CK2499">
        <f>YEAR(tbl_Opportunity[[#This Row],[Close Date]])</f>
        <v>2018</v>
      </c>
    </row>
    <row r="2500" spans="1:89">
      <c r="A2500" t="s">
        <v>1405</v>
      </c>
      <c r="B2500" t="b">
        <v>0</v>
      </c>
      <c r="D2500" t="b">
        <v>0</v>
      </c>
      <c r="E2500" t="s">
        <v>6822</v>
      </c>
      <c r="H2500" s="1">
        <v>43462</v>
      </c>
      <c r="I2500" t="b">
        <v>1</v>
      </c>
      <c r="J2500" t="s">
        <v>105</v>
      </c>
      <c r="L2500" t="s">
        <v>1406</v>
      </c>
      <c r="O2500" t="s">
        <v>260</v>
      </c>
      <c r="P2500" t="b">
        <v>0</v>
      </c>
      <c r="Q2500" s="2">
        <v>43388.75986111111</v>
      </c>
      <c r="R2500" s="1"/>
      <c r="S2500" t="b">
        <v>0</v>
      </c>
      <c r="U2500" s="1"/>
      <c r="V2500" t="b">
        <v>0</v>
      </c>
      <c r="W2500" s="1">
        <v>43191</v>
      </c>
      <c r="X2500">
        <v>4</v>
      </c>
      <c r="Y2500">
        <v>2018</v>
      </c>
      <c r="Z2500" t="s">
        <v>90</v>
      </c>
      <c r="AA2500" t="s">
        <v>90</v>
      </c>
      <c r="AB2500" t="b">
        <v>0</v>
      </c>
      <c r="AC2500" t="b">
        <v>0</v>
      </c>
      <c r="AE2500" t="b">
        <v>1</v>
      </c>
      <c r="AF2500" t="b">
        <v>0</v>
      </c>
      <c r="AG2500" t="b">
        <v>0</v>
      </c>
      <c r="AH2500" t="s">
        <v>4366</v>
      </c>
      <c r="AI2500" t="b">
        <v>0</v>
      </c>
      <c r="AK2500" t="b">
        <v>0</v>
      </c>
      <c r="AL2500" s="1"/>
      <c r="AM2500" t="s">
        <v>162</v>
      </c>
      <c r="AN2500" s="2">
        <v>44296.959062499998</v>
      </c>
      <c r="AP2500" s="2">
        <v>43453.996863425928</v>
      </c>
      <c r="AQ2500" s="1"/>
      <c r="AS2500" t="b">
        <v>0</v>
      </c>
      <c r="AV2500" t="s">
        <v>176</v>
      </c>
      <c r="BB2500" t="s">
        <v>6871</v>
      </c>
      <c r="BD2500" t="b">
        <v>0</v>
      </c>
      <c r="BE2500" t="s">
        <v>6872</v>
      </c>
      <c r="BH2500" t="s">
        <v>260</v>
      </c>
      <c r="BI2500" t="s">
        <v>200</v>
      </c>
      <c r="BJ2500" t="s">
        <v>216</v>
      </c>
      <c r="BM2500" t="s">
        <v>202</v>
      </c>
      <c r="BN2500" t="s">
        <v>203</v>
      </c>
      <c r="BQ2500" t="s">
        <v>204</v>
      </c>
      <c r="BR2500" t="b">
        <v>0</v>
      </c>
      <c r="BT2500" t="b">
        <v>0</v>
      </c>
      <c r="BW2500" t="s">
        <v>97</v>
      </c>
      <c r="BX2500" t="b">
        <v>0</v>
      </c>
      <c r="BY2500" s="2">
        <v>44376.857569444444</v>
      </c>
      <c r="CB2500" t="b">
        <v>0</v>
      </c>
      <c r="CC2500" t="b">
        <v>0</v>
      </c>
      <c r="CF2500">
        <v>34610</v>
      </c>
      <c r="CH2500">
        <v>0</v>
      </c>
      <c r="CI2500">
        <v>0</v>
      </c>
      <c r="CJ2500">
        <v>0</v>
      </c>
      <c r="CK2500">
        <f>YEAR(tbl_Opportunity[[#This Row],[Close Date]])</f>
        <v>2018</v>
      </c>
    </row>
    <row r="2501" spans="1:89">
      <c r="A2501" t="s">
        <v>6873</v>
      </c>
      <c r="B2501" t="b">
        <v>0</v>
      </c>
      <c r="D2501" t="b">
        <v>0</v>
      </c>
      <c r="H2501" s="1">
        <v>43462</v>
      </c>
      <c r="I2501" t="b">
        <v>1</v>
      </c>
      <c r="J2501" t="s">
        <v>235</v>
      </c>
      <c r="L2501" t="s">
        <v>6874</v>
      </c>
      <c r="O2501" t="s">
        <v>2137</v>
      </c>
      <c r="P2501" t="b">
        <v>0</v>
      </c>
      <c r="Q2501" s="2">
        <v>42907.847662037035</v>
      </c>
      <c r="R2501" s="1"/>
      <c r="S2501" t="b">
        <v>0</v>
      </c>
      <c r="U2501" s="1"/>
      <c r="V2501" t="b">
        <v>0</v>
      </c>
      <c r="W2501" s="1">
        <v>43191</v>
      </c>
      <c r="X2501">
        <v>4</v>
      </c>
      <c r="Y2501">
        <v>2018</v>
      </c>
      <c r="Z2501" t="s">
        <v>90</v>
      </c>
      <c r="AA2501" t="s">
        <v>90</v>
      </c>
      <c r="AB2501" t="b">
        <v>0</v>
      </c>
      <c r="AC2501" t="b">
        <v>0</v>
      </c>
      <c r="AE2501" t="b">
        <v>1</v>
      </c>
      <c r="AF2501" t="b">
        <v>0</v>
      </c>
      <c r="AG2501" t="b">
        <v>0</v>
      </c>
      <c r="AH2501" t="s">
        <v>4366</v>
      </c>
      <c r="AI2501" t="b">
        <v>0</v>
      </c>
      <c r="AJ2501" t="s">
        <v>211</v>
      </c>
      <c r="AK2501" t="b">
        <v>0</v>
      </c>
      <c r="AL2501" s="1">
        <v>43577</v>
      </c>
      <c r="AM2501" t="s">
        <v>162</v>
      </c>
      <c r="AN2501" s="2">
        <v>44296.959062499998</v>
      </c>
      <c r="AP2501" s="2">
        <v>43627.838310185187</v>
      </c>
      <c r="AQ2501" s="1"/>
      <c r="AS2501" t="b">
        <v>0</v>
      </c>
      <c r="AU2501" t="s">
        <v>196</v>
      </c>
      <c r="AV2501" t="s">
        <v>248</v>
      </c>
      <c r="BB2501" t="s">
        <v>6875</v>
      </c>
      <c r="BD2501" t="b">
        <v>0</v>
      </c>
      <c r="BH2501" t="s">
        <v>199</v>
      </c>
      <c r="BI2501" t="s">
        <v>200</v>
      </c>
      <c r="BJ2501" t="s">
        <v>196</v>
      </c>
      <c r="BL2501" t="s">
        <v>6874</v>
      </c>
      <c r="BM2501" t="s">
        <v>202</v>
      </c>
      <c r="BN2501" t="s">
        <v>203</v>
      </c>
      <c r="BQ2501" t="s">
        <v>204</v>
      </c>
      <c r="BR2501" t="b">
        <v>0</v>
      </c>
      <c r="BT2501" t="b">
        <v>0</v>
      </c>
      <c r="BW2501" t="s">
        <v>97</v>
      </c>
      <c r="BX2501" t="b">
        <v>0</v>
      </c>
      <c r="BY2501" s="2">
        <v>44376.857569444444</v>
      </c>
      <c r="CB2501" t="b">
        <v>0</v>
      </c>
      <c r="CC2501" t="b">
        <v>0</v>
      </c>
      <c r="CF2501">
        <v>57394</v>
      </c>
      <c r="CH2501">
        <v>0</v>
      </c>
      <c r="CI2501">
        <v>0</v>
      </c>
      <c r="CJ2501">
        <v>0</v>
      </c>
      <c r="CK2501">
        <f>YEAR(tbl_Opportunity[[#This Row],[Close Date]])</f>
        <v>2018</v>
      </c>
    </row>
    <row r="2502" spans="1:89">
      <c r="A2502" t="s">
        <v>1645</v>
      </c>
      <c r="B2502" t="b">
        <v>0</v>
      </c>
      <c r="D2502" t="b">
        <v>0</v>
      </c>
      <c r="H2502" s="1">
        <v>43829</v>
      </c>
      <c r="I2502" t="b">
        <v>1</v>
      </c>
      <c r="J2502" t="s">
        <v>235</v>
      </c>
      <c r="L2502" t="s">
        <v>6876</v>
      </c>
      <c r="O2502" t="s">
        <v>194</v>
      </c>
      <c r="P2502" t="b">
        <v>0</v>
      </c>
      <c r="Q2502" s="2">
        <v>43133.695451388892</v>
      </c>
      <c r="R2502" s="1"/>
      <c r="S2502" t="b">
        <v>0</v>
      </c>
      <c r="U2502" s="1"/>
      <c r="V2502" t="b">
        <v>0</v>
      </c>
      <c r="W2502" s="1">
        <v>43556</v>
      </c>
      <c r="X2502">
        <v>4</v>
      </c>
      <c r="Y2502">
        <v>2019</v>
      </c>
      <c r="Z2502" t="s">
        <v>90</v>
      </c>
      <c r="AA2502" t="s">
        <v>90</v>
      </c>
      <c r="AB2502" t="b">
        <v>0</v>
      </c>
      <c r="AC2502" t="b">
        <v>0</v>
      </c>
      <c r="AE2502" t="b">
        <v>1</v>
      </c>
      <c r="AF2502" t="b">
        <v>0</v>
      </c>
      <c r="AG2502" t="b">
        <v>0</v>
      </c>
      <c r="AH2502" t="s">
        <v>4366</v>
      </c>
      <c r="AI2502" t="b">
        <v>0</v>
      </c>
      <c r="AJ2502" t="s">
        <v>211</v>
      </c>
      <c r="AK2502" t="b">
        <v>0</v>
      </c>
      <c r="AL2502" s="1">
        <v>43609</v>
      </c>
      <c r="AM2502" t="s">
        <v>162</v>
      </c>
      <c r="AN2502" s="2">
        <v>44297.837673611109</v>
      </c>
      <c r="AP2502" s="2">
        <v>43747.062581018516</v>
      </c>
      <c r="AQ2502" s="1"/>
      <c r="AS2502" t="b">
        <v>0</v>
      </c>
      <c r="AU2502" t="s">
        <v>212</v>
      </c>
      <c r="AV2502" t="s">
        <v>213</v>
      </c>
      <c r="BB2502" t="s">
        <v>6877</v>
      </c>
      <c r="BD2502" t="b">
        <v>0</v>
      </c>
      <c r="BH2502" t="s">
        <v>406</v>
      </c>
      <c r="BI2502" t="s">
        <v>200</v>
      </c>
      <c r="BJ2502" t="s">
        <v>216</v>
      </c>
      <c r="BL2502" t="s">
        <v>6876</v>
      </c>
      <c r="BM2502" t="s">
        <v>202</v>
      </c>
      <c r="BN2502" t="s">
        <v>203</v>
      </c>
      <c r="BQ2502" t="s">
        <v>204</v>
      </c>
      <c r="BR2502" t="b">
        <v>0</v>
      </c>
      <c r="BT2502" t="b">
        <v>0</v>
      </c>
      <c r="BW2502" t="s">
        <v>97</v>
      </c>
      <c r="BX2502" t="b">
        <v>0</v>
      </c>
      <c r="BY2502" s="2">
        <v>44376.857569444444</v>
      </c>
      <c r="CB2502" t="b">
        <v>0</v>
      </c>
      <c r="CC2502" t="b">
        <v>0</v>
      </c>
      <c r="CF2502">
        <v>72600</v>
      </c>
      <c r="CH2502">
        <v>0</v>
      </c>
      <c r="CI2502">
        <v>0</v>
      </c>
      <c r="CJ2502">
        <v>0</v>
      </c>
      <c r="CK2502">
        <f>YEAR(tbl_Opportunity[[#This Row],[Close Date]])</f>
        <v>2019</v>
      </c>
    </row>
    <row r="2503" spans="1:89">
      <c r="A2503" t="s">
        <v>1105</v>
      </c>
      <c r="B2503" t="b">
        <v>0</v>
      </c>
      <c r="D2503" t="b">
        <v>0</v>
      </c>
      <c r="H2503" s="1">
        <v>43830</v>
      </c>
      <c r="I2503" t="b">
        <v>1</v>
      </c>
      <c r="J2503" t="s">
        <v>111</v>
      </c>
      <c r="L2503" t="s">
        <v>6878</v>
      </c>
      <c r="O2503" t="s">
        <v>5716</v>
      </c>
      <c r="P2503" t="b">
        <v>0</v>
      </c>
      <c r="Q2503" s="2">
        <v>43209.606631944444</v>
      </c>
      <c r="R2503" s="1"/>
      <c r="S2503" t="b">
        <v>0</v>
      </c>
      <c r="U2503" s="1"/>
      <c r="V2503" t="b">
        <v>0</v>
      </c>
      <c r="W2503" s="1">
        <v>43556</v>
      </c>
      <c r="X2503">
        <v>4</v>
      </c>
      <c r="Y2503">
        <v>2019</v>
      </c>
      <c r="Z2503" t="s">
        <v>90</v>
      </c>
      <c r="AA2503" t="s">
        <v>90</v>
      </c>
      <c r="AB2503" t="b">
        <v>0</v>
      </c>
      <c r="AC2503" t="b">
        <v>0</v>
      </c>
      <c r="AE2503" t="b">
        <v>1</v>
      </c>
      <c r="AF2503" t="b">
        <v>0</v>
      </c>
      <c r="AG2503" t="b">
        <v>0</v>
      </c>
      <c r="AH2503" t="s">
        <v>5147</v>
      </c>
      <c r="AI2503" t="b">
        <v>0</v>
      </c>
      <c r="AJ2503" t="s">
        <v>211</v>
      </c>
      <c r="AK2503" t="b">
        <v>0</v>
      </c>
      <c r="AL2503" s="1"/>
      <c r="AM2503" t="s">
        <v>162</v>
      </c>
      <c r="AN2503" s="2">
        <v>44297.83829861111</v>
      </c>
      <c r="AP2503" s="2">
        <v>43746.194479166668</v>
      </c>
      <c r="AQ2503" s="1"/>
      <c r="AS2503" t="b">
        <v>0</v>
      </c>
      <c r="AV2503" t="s">
        <v>213</v>
      </c>
      <c r="BB2503" t="s">
        <v>6879</v>
      </c>
      <c r="BD2503" t="b">
        <v>0</v>
      </c>
      <c r="BH2503" t="s">
        <v>260</v>
      </c>
      <c r="BI2503" t="s">
        <v>200</v>
      </c>
      <c r="BJ2503" t="s">
        <v>250</v>
      </c>
      <c r="BL2503" t="s">
        <v>6878</v>
      </c>
      <c r="BM2503" t="s">
        <v>202</v>
      </c>
      <c r="BN2503" t="s">
        <v>203</v>
      </c>
      <c r="BQ2503" t="s">
        <v>204</v>
      </c>
      <c r="BR2503" t="b">
        <v>0</v>
      </c>
      <c r="BT2503" t="b">
        <v>0</v>
      </c>
      <c r="BW2503" t="s">
        <v>97</v>
      </c>
      <c r="BX2503" t="b">
        <v>0</v>
      </c>
      <c r="BY2503" s="2">
        <v>44376.857569444444</v>
      </c>
      <c r="CB2503" t="b">
        <v>0</v>
      </c>
      <c r="CC2503" t="b">
        <v>0</v>
      </c>
      <c r="CF2503">
        <v>112550</v>
      </c>
      <c r="CH2503">
        <v>0</v>
      </c>
      <c r="CI2503">
        <v>0</v>
      </c>
      <c r="CJ2503">
        <v>0</v>
      </c>
      <c r="CK2503">
        <f>YEAR(tbl_Opportunity[[#This Row],[Close Date]])</f>
        <v>2019</v>
      </c>
    </row>
    <row r="2504" spans="1:89">
      <c r="A2504" t="s">
        <v>6880</v>
      </c>
      <c r="B2504" t="b">
        <v>0</v>
      </c>
      <c r="D2504" t="b">
        <v>0</v>
      </c>
      <c r="H2504" s="1">
        <v>43826</v>
      </c>
      <c r="I2504" t="b">
        <v>1</v>
      </c>
      <c r="J2504" t="s">
        <v>429</v>
      </c>
      <c r="L2504" t="s">
        <v>6881</v>
      </c>
      <c r="O2504" t="s">
        <v>260</v>
      </c>
      <c r="P2504" t="b">
        <v>0</v>
      </c>
      <c r="Q2504" s="2">
        <v>43364.945</v>
      </c>
      <c r="R2504" s="1"/>
      <c r="S2504" t="b">
        <v>0</v>
      </c>
      <c r="U2504" s="1"/>
      <c r="V2504" t="b">
        <v>0</v>
      </c>
      <c r="W2504" s="1">
        <v>43556</v>
      </c>
      <c r="X2504">
        <v>4</v>
      </c>
      <c r="Y2504">
        <v>2019</v>
      </c>
      <c r="Z2504" t="s">
        <v>90</v>
      </c>
      <c r="AA2504" t="s">
        <v>90</v>
      </c>
      <c r="AB2504" t="b">
        <v>0</v>
      </c>
      <c r="AC2504" t="b">
        <v>0</v>
      </c>
      <c r="AE2504" t="b">
        <v>1</v>
      </c>
      <c r="AF2504" t="b">
        <v>0</v>
      </c>
      <c r="AG2504" t="b">
        <v>0</v>
      </c>
      <c r="AH2504" t="s">
        <v>4366</v>
      </c>
      <c r="AI2504" t="b">
        <v>0</v>
      </c>
      <c r="AJ2504" t="s">
        <v>211</v>
      </c>
      <c r="AK2504" t="b">
        <v>0</v>
      </c>
      <c r="AL2504" s="1">
        <v>43602</v>
      </c>
      <c r="AM2504" t="s">
        <v>162</v>
      </c>
      <c r="AN2504" s="2">
        <v>44297.855162037034</v>
      </c>
      <c r="AP2504" s="2">
        <v>43693.817939814813</v>
      </c>
      <c r="AQ2504" s="1"/>
      <c r="AS2504" t="b">
        <v>0</v>
      </c>
      <c r="AV2504" t="s">
        <v>213</v>
      </c>
      <c r="BB2504" t="s">
        <v>6882</v>
      </c>
      <c r="BD2504" t="b">
        <v>0</v>
      </c>
      <c r="BH2504" t="s">
        <v>260</v>
      </c>
      <c r="BI2504" t="s">
        <v>200</v>
      </c>
      <c r="BJ2504" t="s">
        <v>216</v>
      </c>
      <c r="BL2504" t="s">
        <v>6881</v>
      </c>
      <c r="BM2504" t="s">
        <v>202</v>
      </c>
      <c r="BN2504" t="s">
        <v>203</v>
      </c>
      <c r="BQ2504" t="s">
        <v>204</v>
      </c>
      <c r="BR2504" t="b">
        <v>0</v>
      </c>
      <c r="BT2504" t="b">
        <v>0</v>
      </c>
      <c r="BW2504" t="s">
        <v>97</v>
      </c>
      <c r="BX2504" t="b">
        <v>0</v>
      </c>
      <c r="BY2504" s="2">
        <v>44376.857569444444</v>
      </c>
      <c r="CB2504" t="b">
        <v>0</v>
      </c>
      <c r="CC2504" t="b">
        <v>0</v>
      </c>
      <c r="CF2504">
        <v>68350</v>
      </c>
      <c r="CH2504">
        <v>0</v>
      </c>
      <c r="CI2504">
        <v>0</v>
      </c>
      <c r="CJ2504">
        <v>0</v>
      </c>
      <c r="CK2504">
        <f>YEAR(tbl_Opportunity[[#This Row],[Close Date]])</f>
        <v>2019</v>
      </c>
    </row>
    <row r="2505" spans="1:89">
      <c r="A2505" t="s">
        <v>423</v>
      </c>
      <c r="B2505" t="b">
        <v>0</v>
      </c>
      <c r="D2505" t="b">
        <v>0</v>
      </c>
      <c r="H2505" s="1">
        <v>43462</v>
      </c>
      <c r="I2505" t="b">
        <v>1</v>
      </c>
      <c r="J2505" t="s">
        <v>193</v>
      </c>
      <c r="L2505" t="s">
        <v>6883</v>
      </c>
      <c r="O2505" t="s">
        <v>2137</v>
      </c>
      <c r="P2505" t="b">
        <v>0</v>
      </c>
      <c r="Q2505" s="2">
        <v>43069.736400462964</v>
      </c>
      <c r="R2505" s="1"/>
      <c r="S2505" t="b">
        <v>0</v>
      </c>
      <c r="U2505" s="1"/>
      <c r="V2505" t="b">
        <v>0</v>
      </c>
      <c r="W2505" s="1">
        <v>43191</v>
      </c>
      <c r="X2505">
        <v>4</v>
      </c>
      <c r="Y2505">
        <v>2018</v>
      </c>
      <c r="Z2505" t="s">
        <v>90</v>
      </c>
      <c r="AA2505" t="s">
        <v>90</v>
      </c>
      <c r="AB2505" t="b">
        <v>0</v>
      </c>
      <c r="AC2505" t="b">
        <v>0</v>
      </c>
      <c r="AE2505" t="b">
        <v>1</v>
      </c>
      <c r="AF2505" t="b">
        <v>0</v>
      </c>
      <c r="AG2505" t="b">
        <v>0</v>
      </c>
      <c r="AH2505" t="s">
        <v>4366</v>
      </c>
      <c r="AI2505" t="b">
        <v>0</v>
      </c>
      <c r="AJ2505" t="s">
        <v>211</v>
      </c>
      <c r="AK2505" t="b">
        <v>0</v>
      </c>
      <c r="AL2505" s="1">
        <v>43573</v>
      </c>
      <c r="AM2505" t="s">
        <v>162</v>
      </c>
      <c r="AN2505" s="2">
        <v>44297.841840277775</v>
      </c>
      <c r="AP2505" s="2">
        <v>43627.848310185182</v>
      </c>
      <c r="AQ2505" s="1"/>
      <c r="AS2505" t="b">
        <v>0</v>
      </c>
      <c r="AU2505" t="s">
        <v>216</v>
      </c>
      <c r="AV2505" t="s">
        <v>248</v>
      </c>
      <c r="BB2505" t="s">
        <v>6884</v>
      </c>
      <c r="BD2505" t="b">
        <v>0</v>
      </c>
      <c r="BH2505" t="s">
        <v>199</v>
      </c>
      <c r="BI2505" t="s">
        <v>200</v>
      </c>
      <c r="BJ2505" t="s">
        <v>216</v>
      </c>
      <c r="BL2505" t="s">
        <v>6883</v>
      </c>
      <c r="BM2505" t="s">
        <v>202</v>
      </c>
      <c r="BN2505" t="s">
        <v>203</v>
      </c>
      <c r="BQ2505" t="s">
        <v>204</v>
      </c>
      <c r="BR2505" t="b">
        <v>0</v>
      </c>
      <c r="BT2505" t="b">
        <v>0</v>
      </c>
      <c r="BW2505" t="s">
        <v>97</v>
      </c>
      <c r="BX2505" t="b">
        <v>0</v>
      </c>
      <c r="BY2505" s="2">
        <v>44376.857569444444</v>
      </c>
      <c r="CB2505" t="b">
        <v>0</v>
      </c>
      <c r="CC2505" t="b">
        <v>0</v>
      </c>
      <c r="CF2505">
        <v>72600</v>
      </c>
      <c r="CH2505">
        <v>0</v>
      </c>
      <c r="CI2505">
        <v>0</v>
      </c>
      <c r="CJ2505">
        <v>0</v>
      </c>
      <c r="CK2505">
        <f>YEAR(tbl_Opportunity[[#This Row],[Close Date]])</f>
        <v>2018</v>
      </c>
    </row>
    <row r="2506" spans="1:89">
      <c r="A2506" t="s">
        <v>6885</v>
      </c>
      <c r="B2506" t="b">
        <v>0</v>
      </c>
      <c r="D2506" t="b">
        <v>0</v>
      </c>
      <c r="H2506" s="1">
        <v>44196</v>
      </c>
      <c r="I2506" t="b">
        <v>1</v>
      </c>
      <c r="J2506" t="s">
        <v>193</v>
      </c>
      <c r="L2506" t="s">
        <v>6886</v>
      </c>
      <c r="O2506" t="s">
        <v>194</v>
      </c>
      <c r="P2506" t="b">
        <v>0</v>
      </c>
      <c r="Q2506" s="2">
        <v>42913.961701388886</v>
      </c>
      <c r="R2506" s="1"/>
      <c r="S2506" t="b">
        <v>0</v>
      </c>
      <c r="U2506" s="1"/>
      <c r="V2506" t="b">
        <v>0</v>
      </c>
      <c r="W2506" s="1">
        <v>43922</v>
      </c>
      <c r="X2506">
        <v>4</v>
      </c>
      <c r="Y2506">
        <v>2020</v>
      </c>
      <c r="Z2506" t="s">
        <v>90</v>
      </c>
      <c r="AA2506" t="s">
        <v>90</v>
      </c>
      <c r="AB2506" t="b">
        <v>0</v>
      </c>
      <c r="AC2506" t="b">
        <v>0</v>
      </c>
      <c r="AE2506" t="b">
        <v>1</v>
      </c>
      <c r="AF2506" t="b">
        <v>0</v>
      </c>
      <c r="AG2506" t="b">
        <v>0</v>
      </c>
      <c r="AH2506" t="s">
        <v>3190</v>
      </c>
      <c r="AI2506" t="b">
        <v>0</v>
      </c>
      <c r="AJ2506" t="s">
        <v>211</v>
      </c>
      <c r="AK2506" t="b">
        <v>0</v>
      </c>
      <c r="AL2506" s="1">
        <v>43871</v>
      </c>
      <c r="AM2506" t="s">
        <v>162</v>
      </c>
      <c r="AN2506" s="2">
        <v>44296.959062499998</v>
      </c>
      <c r="AP2506" s="2">
        <v>44067.598194444443</v>
      </c>
      <c r="AQ2506" s="1"/>
      <c r="AS2506" t="b">
        <v>0</v>
      </c>
      <c r="AU2506" t="s">
        <v>196</v>
      </c>
      <c r="AV2506" t="s">
        <v>176</v>
      </c>
      <c r="BB2506" t="s">
        <v>6887</v>
      </c>
      <c r="BD2506" t="b">
        <v>0</v>
      </c>
      <c r="BH2506" t="s">
        <v>215</v>
      </c>
      <c r="BI2506" t="s">
        <v>200</v>
      </c>
      <c r="BJ2506" t="s">
        <v>196</v>
      </c>
      <c r="BL2506" t="s">
        <v>6886</v>
      </c>
      <c r="BM2506" t="s">
        <v>202</v>
      </c>
      <c r="BN2506" t="s">
        <v>203</v>
      </c>
      <c r="BQ2506" t="s">
        <v>204</v>
      </c>
      <c r="BR2506" t="b">
        <v>0</v>
      </c>
      <c r="BT2506" t="b">
        <v>0</v>
      </c>
      <c r="BW2506" t="s">
        <v>97</v>
      </c>
      <c r="BX2506" t="b">
        <v>0</v>
      </c>
      <c r="BY2506" s="2">
        <v>44376.857569444444</v>
      </c>
      <c r="BZ2506" t="s">
        <v>217</v>
      </c>
      <c r="CB2506" t="b">
        <v>0</v>
      </c>
      <c r="CC2506" t="b">
        <v>0</v>
      </c>
      <c r="CF2506">
        <v>59150</v>
      </c>
      <c r="CH2506">
        <v>0</v>
      </c>
      <c r="CI2506">
        <v>0</v>
      </c>
      <c r="CJ2506">
        <v>0</v>
      </c>
      <c r="CK2506">
        <f>YEAR(tbl_Opportunity[[#This Row],[Close Date]])</f>
        <v>2020</v>
      </c>
    </row>
    <row r="2507" spans="1:89">
      <c r="A2507" t="s">
        <v>6888</v>
      </c>
      <c r="B2507" t="b">
        <v>0</v>
      </c>
      <c r="D2507" t="b">
        <v>0</v>
      </c>
      <c r="H2507" s="1">
        <v>44196</v>
      </c>
      <c r="I2507" t="b">
        <v>1</v>
      </c>
      <c r="J2507" t="s">
        <v>193</v>
      </c>
      <c r="L2507" t="s">
        <v>6889</v>
      </c>
      <c r="O2507" t="s">
        <v>272</v>
      </c>
      <c r="P2507" t="b">
        <v>0</v>
      </c>
      <c r="Q2507" s="2">
        <v>43796.77553240741</v>
      </c>
      <c r="R2507" s="1"/>
      <c r="S2507" t="b">
        <v>0</v>
      </c>
      <c r="U2507" s="1"/>
      <c r="V2507" t="b">
        <v>0</v>
      </c>
      <c r="W2507" s="1">
        <v>43922</v>
      </c>
      <c r="X2507">
        <v>4</v>
      </c>
      <c r="Y2507">
        <v>2020</v>
      </c>
      <c r="Z2507" t="s">
        <v>90</v>
      </c>
      <c r="AA2507" t="s">
        <v>90</v>
      </c>
      <c r="AB2507" t="b">
        <v>0</v>
      </c>
      <c r="AC2507" t="b">
        <v>0</v>
      </c>
      <c r="AE2507" t="b">
        <v>1</v>
      </c>
      <c r="AF2507" t="b">
        <v>0</v>
      </c>
      <c r="AG2507" t="b">
        <v>0</v>
      </c>
      <c r="AH2507" t="s">
        <v>4366</v>
      </c>
      <c r="AI2507" t="b">
        <v>0</v>
      </c>
      <c r="AJ2507" t="s">
        <v>211</v>
      </c>
      <c r="AK2507" t="b">
        <v>0</v>
      </c>
      <c r="AL2507" s="1">
        <v>44123</v>
      </c>
      <c r="AM2507" t="s">
        <v>162</v>
      </c>
      <c r="AN2507" s="2">
        <v>44296.959062499998</v>
      </c>
      <c r="AP2507" s="2">
        <v>44137.680752314816</v>
      </c>
      <c r="AQ2507" s="1"/>
      <c r="AS2507" t="b">
        <v>0</v>
      </c>
      <c r="AV2507" t="s">
        <v>93</v>
      </c>
      <c r="BB2507" t="s">
        <v>6890</v>
      </c>
      <c r="BD2507" t="b">
        <v>0</v>
      </c>
      <c r="BH2507" t="s">
        <v>215</v>
      </c>
      <c r="BI2507" t="s">
        <v>1243</v>
      </c>
      <c r="BL2507" t="s">
        <v>6889</v>
      </c>
      <c r="BM2507" t="s">
        <v>202</v>
      </c>
      <c r="BN2507" t="s">
        <v>203</v>
      </c>
      <c r="BQ2507" t="s">
        <v>204</v>
      </c>
      <c r="BR2507" t="b">
        <v>0</v>
      </c>
      <c r="BT2507" t="b">
        <v>0</v>
      </c>
      <c r="BW2507" t="s">
        <v>97</v>
      </c>
      <c r="BX2507" t="b">
        <v>0</v>
      </c>
      <c r="BY2507" s="2">
        <v>44376.857569444444</v>
      </c>
      <c r="BZ2507" t="s">
        <v>217</v>
      </c>
      <c r="CB2507" t="b">
        <v>0</v>
      </c>
      <c r="CC2507" t="b">
        <v>0</v>
      </c>
      <c r="CF2507">
        <v>80000</v>
      </c>
      <c r="CH2507">
        <v>0</v>
      </c>
      <c r="CI2507">
        <v>0</v>
      </c>
      <c r="CJ2507">
        <v>0</v>
      </c>
      <c r="CK2507">
        <f>YEAR(tbl_Opportunity[[#This Row],[Close Date]])</f>
        <v>2020</v>
      </c>
    </row>
    <row r="2508" spans="1:89">
      <c r="A2508" t="s">
        <v>362</v>
      </c>
      <c r="B2508" t="b">
        <v>0</v>
      </c>
      <c r="D2508" t="b">
        <v>0</v>
      </c>
      <c r="E2508" t="s">
        <v>3063</v>
      </c>
      <c r="H2508" s="1">
        <v>43830</v>
      </c>
      <c r="I2508" t="b">
        <v>1</v>
      </c>
      <c r="J2508" t="s">
        <v>193</v>
      </c>
      <c r="L2508" t="s">
        <v>1061</v>
      </c>
      <c r="O2508" t="s">
        <v>215</v>
      </c>
      <c r="P2508" t="b">
        <v>0</v>
      </c>
      <c r="Q2508" s="2">
        <v>43328.546712962961</v>
      </c>
      <c r="R2508" s="1"/>
      <c r="S2508" t="b">
        <v>0</v>
      </c>
      <c r="U2508" s="1"/>
      <c r="V2508" t="b">
        <v>0</v>
      </c>
      <c r="W2508" s="1">
        <v>43556</v>
      </c>
      <c r="X2508">
        <v>4</v>
      </c>
      <c r="Y2508">
        <v>2019</v>
      </c>
      <c r="Z2508" t="s">
        <v>90</v>
      </c>
      <c r="AA2508" t="s">
        <v>90</v>
      </c>
      <c r="AB2508" t="b">
        <v>0</v>
      </c>
      <c r="AC2508" t="b">
        <v>0</v>
      </c>
      <c r="AE2508" t="b">
        <v>1</v>
      </c>
      <c r="AF2508" t="b">
        <v>0</v>
      </c>
      <c r="AG2508" t="b">
        <v>0</v>
      </c>
      <c r="AI2508" t="b">
        <v>0</v>
      </c>
      <c r="AJ2508" t="s">
        <v>211</v>
      </c>
      <c r="AK2508" t="b">
        <v>0</v>
      </c>
      <c r="AL2508" s="1">
        <v>43572</v>
      </c>
      <c r="AM2508" t="s">
        <v>162</v>
      </c>
      <c r="AN2508" s="2">
        <v>44296.959062499998</v>
      </c>
      <c r="AP2508" s="2">
        <v>43739.590185185189</v>
      </c>
      <c r="AQ2508" s="1"/>
      <c r="AS2508" t="b">
        <v>0</v>
      </c>
      <c r="AV2508" t="s">
        <v>176</v>
      </c>
      <c r="BB2508" t="s">
        <v>6891</v>
      </c>
      <c r="BD2508" t="b">
        <v>0</v>
      </c>
      <c r="BH2508" t="s">
        <v>199</v>
      </c>
      <c r="BI2508" t="s">
        <v>200</v>
      </c>
      <c r="BL2508" t="s">
        <v>1061</v>
      </c>
      <c r="BM2508" t="s">
        <v>202</v>
      </c>
      <c r="BN2508" t="s">
        <v>203</v>
      </c>
      <c r="BQ2508" t="s">
        <v>204</v>
      </c>
      <c r="BR2508" t="b">
        <v>0</v>
      </c>
      <c r="BT2508" t="b">
        <v>0</v>
      </c>
      <c r="BW2508" t="s">
        <v>97</v>
      </c>
      <c r="BX2508" t="b">
        <v>0</v>
      </c>
      <c r="BY2508" s="2">
        <v>44376.857569444444</v>
      </c>
      <c r="CB2508" t="b">
        <v>0</v>
      </c>
      <c r="CC2508" t="b">
        <v>0</v>
      </c>
      <c r="CF2508">
        <v>96865</v>
      </c>
      <c r="CH2508">
        <v>0</v>
      </c>
      <c r="CI2508">
        <v>0</v>
      </c>
      <c r="CJ2508">
        <v>0</v>
      </c>
      <c r="CK2508">
        <f>YEAR(tbl_Opportunity[[#This Row],[Close Date]])</f>
        <v>2019</v>
      </c>
    </row>
    <row r="2509" spans="1:89">
      <c r="A2509" t="s">
        <v>1261</v>
      </c>
      <c r="B2509" t="b">
        <v>0</v>
      </c>
      <c r="D2509" t="b">
        <v>0</v>
      </c>
      <c r="H2509" s="1">
        <v>43830</v>
      </c>
      <c r="I2509" t="b">
        <v>1</v>
      </c>
      <c r="J2509" t="s">
        <v>105</v>
      </c>
      <c r="L2509" t="s">
        <v>5199</v>
      </c>
      <c r="O2509" t="s">
        <v>194</v>
      </c>
      <c r="P2509" t="b">
        <v>0</v>
      </c>
      <c r="Q2509" s="2">
        <v>43154.422071759262</v>
      </c>
      <c r="R2509" s="1"/>
      <c r="S2509" t="b">
        <v>0</v>
      </c>
      <c r="U2509" s="1"/>
      <c r="V2509" t="b">
        <v>0</v>
      </c>
      <c r="W2509" s="1">
        <v>43556</v>
      </c>
      <c r="X2509">
        <v>4</v>
      </c>
      <c r="Y2509">
        <v>2019</v>
      </c>
      <c r="Z2509" t="s">
        <v>90</v>
      </c>
      <c r="AA2509" t="s">
        <v>90</v>
      </c>
      <c r="AB2509" t="b">
        <v>0</v>
      </c>
      <c r="AC2509" t="b">
        <v>0</v>
      </c>
      <c r="AE2509" t="b">
        <v>1</v>
      </c>
      <c r="AF2509" t="b">
        <v>0</v>
      </c>
      <c r="AG2509" t="b">
        <v>0</v>
      </c>
      <c r="AH2509" t="s">
        <v>4366</v>
      </c>
      <c r="AI2509" t="b">
        <v>0</v>
      </c>
      <c r="AJ2509" t="s">
        <v>211</v>
      </c>
      <c r="AK2509" t="b">
        <v>0</v>
      </c>
      <c r="AL2509" s="1">
        <v>43606</v>
      </c>
      <c r="AM2509" t="s">
        <v>162</v>
      </c>
      <c r="AN2509" s="2">
        <v>44297.853321759256</v>
      </c>
      <c r="AP2509" s="2">
        <v>43780.14234953704</v>
      </c>
      <c r="AQ2509" s="1"/>
      <c r="AS2509" t="b">
        <v>0</v>
      </c>
      <c r="AU2509" t="s">
        <v>472</v>
      </c>
      <c r="AV2509" t="s">
        <v>248</v>
      </c>
      <c r="BB2509" t="s">
        <v>6892</v>
      </c>
      <c r="BD2509" t="b">
        <v>0</v>
      </c>
      <c r="BH2509" t="s">
        <v>406</v>
      </c>
      <c r="BI2509" t="s">
        <v>200</v>
      </c>
      <c r="BJ2509" t="s">
        <v>216</v>
      </c>
      <c r="BL2509" t="s">
        <v>5199</v>
      </c>
      <c r="BM2509" t="s">
        <v>202</v>
      </c>
      <c r="BN2509" t="s">
        <v>203</v>
      </c>
      <c r="BQ2509" t="s">
        <v>204</v>
      </c>
      <c r="BR2509" t="b">
        <v>0</v>
      </c>
      <c r="BT2509" t="b">
        <v>0</v>
      </c>
      <c r="BW2509" t="s">
        <v>97</v>
      </c>
      <c r="BX2509" t="b">
        <v>0</v>
      </c>
      <c r="BY2509" s="2">
        <v>44376.857569444444</v>
      </c>
      <c r="CB2509" t="b">
        <v>0</v>
      </c>
      <c r="CC2509" t="b">
        <v>0</v>
      </c>
      <c r="CF2509">
        <v>72600</v>
      </c>
      <c r="CH2509">
        <v>0</v>
      </c>
      <c r="CI2509">
        <v>0</v>
      </c>
      <c r="CJ2509">
        <v>0</v>
      </c>
      <c r="CK2509">
        <f>YEAR(tbl_Opportunity[[#This Row],[Close Date]])</f>
        <v>2019</v>
      </c>
    </row>
    <row r="2510" spans="1:89">
      <c r="A2510" t="s">
        <v>1261</v>
      </c>
      <c r="B2510" t="b">
        <v>0</v>
      </c>
      <c r="D2510" t="b">
        <v>0</v>
      </c>
      <c r="H2510" s="1">
        <v>43830</v>
      </c>
      <c r="I2510" t="b">
        <v>1</v>
      </c>
      <c r="J2510" t="s">
        <v>105</v>
      </c>
      <c r="L2510" t="s">
        <v>6893</v>
      </c>
      <c r="O2510" t="s">
        <v>215</v>
      </c>
      <c r="P2510" t="b">
        <v>0</v>
      </c>
      <c r="Q2510" s="2">
        <v>43577.81349537037</v>
      </c>
      <c r="R2510" s="1"/>
      <c r="S2510" t="b">
        <v>0</v>
      </c>
      <c r="U2510" s="1"/>
      <c r="V2510" t="b">
        <v>0</v>
      </c>
      <c r="W2510" s="1">
        <v>43556</v>
      </c>
      <c r="X2510">
        <v>4</v>
      </c>
      <c r="Y2510">
        <v>2019</v>
      </c>
      <c r="Z2510" t="s">
        <v>90</v>
      </c>
      <c r="AA2510" t="s">
        <v>90</v>
      </c>
      <c r="AB2510" t="b">
        <v>0</v>
      </c>
      <c r="AC2510" t="b">
        <v>0</v>
      </c>
      <c r="AE2510" t="b">
        <v>1</v>
      </c>
      <c r="AF2510" t="b">
        <v>0</v>
      </c>
      <c r="AG2510" t="b">
        <v>0</v>
      </c>
      <c r="AH2510" t="s">
        <v>4366</v>
      </c>
      <c r="AI2510" t="b">
        <v>0</v>
      </c>
      <c r="AJ2510" t="s">
        <v>211</v>
      </c>
      <c r="AK2510" t="b">
        <v>0</v>
      </c>
      <c r="AL2510" s="1">
        <v>43780</v>
      </c>
      <c r="AM2510" t="s">
        <v>162</v>
      </c>
      <c r="AN2510" s="2">
        <v>44297.856377314813</v>
      </c>
      <c r="AP2510" s="2">
        <v>43780.659386574072</v>
      </c>
      <c r="AQ2510" s="1"/>
      <c r="AS2510" t="b">
        <v>0</v>
      </c>
      <c r="AV2510" t="s">
        <v>248</v>
      </c>
      <c r="BB2510" t="s">
        <v>6894</v>
      </c>
      <c r="BD2510" t="b">
        <v>0</v>
      </c>
      <c r="BG2510" t="s">
        <v>4596</v>
      </c>
      <c r="BH2510" t="s">
        <v>406</v>
      </c>
      <c r="BI2510" t="s">
        <v>549</v>
      </c>
      <c r="BJ2510" t="s">
        <v>216</v>
      </c>
      <c r="BL2510" t="s">
        <v>6893</v>
      </c>
      <c r="BM2510" t="s">
        <v>202</v>
      </c>
      <c r="BN2510" t="s">
        <v>203</v>
      </c>
      <c r="BQ2510" t="s">
        <v>204</v>
      </c>
      <c r="BR2510" t="b">
        <v>0</v>
      </c>
      <c r="BT2510" t="b">
        <v>0</v>
      </c>
      <c r="BW2510" t="s">
        <v>97</v>
      </c>
      <c r="BX2510" t="b">
        <v>0</v>
      </c>
      <c r="BY2510" s="2">
        <v>44376.857569444444</v>
      </c>
      <c r="CB2510" t="b">
        <v>0</v>
      </c>
      <c r="CC2510" t="b">
        <v>0</v>
      </c>
      <c r="CF2510">
        <v>85055</v>
      </c>
      <c r="CH2510">
        <v>0</v>
      </c>
      <c r="CI2510">
        <v>0</v>
      </c>
      <c r="CJ2510">
        <v>0</v>
      </c>
      <c r="CK2510">
        <f>YEAR(tbl_Opportunity[[#This Row],[Close Date]])</f>
        <v>2019</v>
      </c>
    </row>
    <row r="2511" spans="1:89">
      <c r="A2511" t="s">
        <v>6895</v>
      </c>
      <c r="B2511" t="b">
        <v>0</v>
      </c>
      <c r="D2511" t="b">
        <v>0</v>
      </c>
      <c r="H2511" s="1">
        <v>44118</v>
      </c>
      <c r="I2511" t="b">
        <v>1</v>
      </c>
      <c r="J2511" t="s">
        <v>105</v>
      </c>
      <c r="L2511" t="s">
        <v>6896</v>
      </c>
      <c r="O2511" t="s">
        <v>260</v>
      </c>
      <c r="P2511" t="b">
        <v>0</v>
      </c>
      <c r="Q2511" s="2">
        <v>43389.217581018522</v>
      </c>
      <c r="R2511" s="1"/>
      <c r="S2511" t="b">
        <v>0</v>
      </c>
      <c r="U2511" s="1"/>
      <c r="V2511" t="b">
        <v>0</v>
      </c>
      <c r="W2511" s="1">
        <v>43922</v>
      </c>
      <c r="X2511">
        <v>4</v>
      </c>
      <c r="Y2511">
        <v>2020</v>
      </c>
      <c r="Z2511" t="s">
        <v>90</v>
      </c>
      <c r="AA2511" t="s">
        <v>90</v>
      </c>
      <c r="AB2511" t="b">
        <v>0</v>
      </c>
      <c r="AC2511" t="b">
        <v>0</v>
      </c>
      <c r="AE2511" t="b">
        <v>1</v>
      </c>
      <c r="AF2511" t="b">
        <v>0</v>
      </c>
      <c r="AG2511" t="b">
        <v>0</v>
      </c>
      <c r="AH2511" t="s">
        <v>4366</v>
      </c>
      <c r="AI2511" t="b">
        <v>0</v>
      </c>
      <c r="AJ2511" t="s">
        <v>211</v>
      </c>
      <c r="AK2511" t="b">
        <v>0</v>
      </c>
      <c r="AL2511" s="1">
        <v>43606</v>
      </c>
      <c r="AM2511" t="s">
        <v>162</v>
      </c>
      <c r="AN2511" s="2">
        <v>44296.959062499998</v>
      </c>
      <c r="AP2511" s="2">
        <v>43827.956331018519</v>
      </c>
      <c r="AQ2511" s="1"/>
      <c r="AS2511" t="b">
        <v>0</v>
      </c>
      <c r="AV2511" t="s">
        <v>248</v>
      </c>
      <c r="BB2511" t="s">
        <v>6897</v>
      </c>
      <c r="BD2511" t="b">
        <v>0</v>
      </c>
      <c r="BE2511" t="s">
        <v>6898</v>
      </c>
      <c r="BH2511" t="s">
        <v>260</v>
      </c>
      <c r="BI2511" t="s">
        <v>200</v>
      </c>
      <c r="BJ2511" t="s">
        <v>216</v>
      </c>
      <c r="BL2511" t="s">
        <v>6896</v>
      </c>
      <c r="BM2511" t="s">
        <v>202</v>
      </c>
      <c r="BN2511" t="s">
        <v>203</v>
      </c>
      <c r="BQ2511" t="s">
        <v>204</v>
      </c>
      <c r="BR2511" t="b">
        <v>0</v>
      </c>
      <c r="BT2511" t="b">
        <v>0</v>
      </c>
      <c r="BW2511" t="s">
        <v>97</v>
      </c>
      <c r="BX2511" t="b">
        <v>0</v>
      </c>
      <c r="BY2511" s="2">
        <v>44376.857569444444</v>
      </c>
      <c r="CB2511" t="b">
        <v>0</v>
      </c>
      <c r="CC2511" t="b">
        <v>0</v>
      </c>
      <c r="CF2511">
        <v>71950</v>
      </c>
      <c r="CH2511">
        <v>0</v>
      </c>
      <c r="CI2511">
        <v>0</v>
      </c>
      <c r="CJ2511">
        <v>0</v>
      </c>
      <c r="CK2511">
        <f>YEAR(tbl_Opportunity[[#This Row],[Close Date]])</f>
        <v>2020</v>
      </c>
    </row>
    <row r="2512" spans="1:89">
      <c r="A2512" t="s">
        <v>613</v>
      </c>
      <c r="B2512" t="b">
        <v>0</v>
      </c>
      <c r="D2512" t="b">
        <v>0</v>
      </c>
      <c r="H2512" s="1">
        <v>43465</v>
      </c>
      <c r="I2512" t="b">
        <v>1</v>
      </c>
      <c r="J2512" t="s">
        <v>105</v>
      </c>
      <c r="L2512" t="s">
        <v>6899</v>
      </c>
      <c r="O2512" t="s">
        <v>215</v>
      </c>
      <c r="P2512" t="b">
        <v>0</v>
      </c>
      <c r="Q2512" s="2">
        <v>43405.904942129629</v>
      </c>
      <c r="R2512" s="1"/>
      <c r="S2512" t="b">
        <v>0</v>
      </c>
      <c r="U2512" s="1"/>
      <c r="V2512" t="b">
        <v>0</v>
      </c>
      <c r="W2512" s="1">
        <v>43191</v>
      </c>
      <c r="X2512">
        <v>4</v>
      </c>
      <c r="Y2512">
        <v>2018</v>
      </c>
      <c r="Z2512" t="s">
        <v>90</v>
      </c>
      <c r="AA2512" t="s">
        <v>90</v>
      </c>
      <c r="AB2512" t="b">
        <v>0</v>
      </c>
      <c r="AC2512" t="b">
        <v>0</v>
      </c>
      <c r="AE2512" t="b">
        <v>1</v>
      </c>
      <c r="AF2512" t="b">
        <v>0</v>
      </c>
      <c r="AG2512" t="b">
        <v>0</v>
      </c>
      <c r="AH2512" t="s">
        <v>3190</v>
      </c>
      <c r="AI2512" t="b">
        <v>0</v>
      </c>
      <c r="AJ2512" t="s">
        <v>211</v>
      </c>
      <c r="AK2512" t="b">
        <v>0</v>
      </c>
      <c r="AL2512" s="1">
        <v>43592</v>
      </c>
      <c r="AM2512" t="s">
        <v>162</v>
      </c>
      <c r="AN2512" s="2">
        <v>44297.856377314813</v>
      </c>
      <c r="AP2512" s="2">
        <v>43592.870555555557</v>
      </c>
      <c r="AQ2512" s="1"/>
      <c r="AS2512" t="b">
        <v>0</v>
      </c>
      <c r="AV2512" t="s">
        <v>248</v>
      </c>
      <c r="BB2512" t="s">
        <v>6900</v>
      </c>
      <c r="BD2512" t="b">
        <v>0</v>
      </c>
      <c r="BH2512" t="s">
        <v>215</v>
      </c>
      <c r="BI2512" t="s">
        <v>200</v>
      </c>
      <c r="BJ2512" t="s">
        <v>250</v>
      </c>
      <c r="BL2512" t="s">
        <v>6899</v>
      </c>
      <c r="BM2512" t="s">
        <v>202</v>
      </c>
      <c r="BN2512" t="s">
        <v>203</v>
      </c>
      <c r="BQ2512" t="s">
        <v>204</v>
      </c>
      <c r="BR2512" t="b">
        <v>0</v>
      </c>
      <c r="BT2512" t="b">
        <v>0</v>
      </c>
      <c r="BW2512" t="s">
        <v>97</v>
      </c>
      <c r="BX2512" t="b">
        <v>0</v>
      </c>
      <c r="BY2512" s="2">
        <v>44376.857569444444</v>
      </c>
      <c r="BZ2512" t="s">
        <v>217</v>
      </c>
      <c r="CB2512" t="b">
        <v>0</v>
      </c>
      <c r="CC2512" t="b">
        <v>0</v>
      </c>
      <c r="CF2512">
        <v>73600</v>
      </c>
      <c r="CH2512">
        <v>0</v>
      </c>
      <c r="CI2512">
        <v>0</v>
      </c>
      <c r="CJ2512">
        <v>0</v>
      </c>
      <c r="CK2512">
        <f>YEAR(tbl_Opportunity[[#This Row],[Close Date]])</f>
        <v>2018</v>
      </c>
    </row>
    <row r="2513" spans="1:89">
      <c r="A2513" t="s">
        <v>623</v>
      </c>
      <c r="B2513" t="b">
        <v>0</v>
      </c>
      <c r="D2513" t="b">
        <v>0</v>
      </c>
      <c r="H2513" s="1">
        <v>43830</v>
      </c>
      <c r="I2513" t="b">
        <v>1</v>
      </c>
      <c r="J2513" t="s">
        <v>105</v>
      </c>
      <c r="L2513" t="s">
        <v>6901</v>
      </c>
      <c r="O2513" t="s">
        <v>272</v>
      </c>
      <c r="P2513" t="b">
        <v>0</v>
      </c>
      <c r="Q2513" s="2">
        <v>43402.911157407405</v>
      </c>
      <c r="R2513" s="1"/>
      <c r="S2513" t="b">
        <v>0</v>
      </c>
      <c r="U2513" s="1"/>
      <c r="V2513" t="b">
        <v>0</v>
      </c>
      <c r="W2513" s="1">
        <v>43556</v>
      </c>
      <c r="X2513">
        <v>4</v>
      </c>
      <c r="Y2513">
        <v>2019</v>
      </c>
      <c r="Z2513" t="s">
        <v>90</v>
      </c>
      <c r="AA2513" t="s">
        <v>90</v>
      </c>
      <c r="AB2513" t="b">
        <v>0</v>
      </c>
      <c r="AC2513" t="b">
        <v>0</v>
      </c>
      <c r="AE2513" t="b">
        <v>1</v>
      </c>
      <c r="AF2513" t="b">
        <v>0</v>
      </c>
      <c r="AG2513" t="b">
        <v>0</v>
      </c>
      <c r="AH2513" t="s">
        <v>4366</v>
      </c>
      <c r="AI2513" t="b">
        <v>0</v>
      </c>
      <c r="AJ2513" t="s">
        <v>574</v>
      </c>
      <c r="AK2513" t="b">
        <v>0</v>
      </c>
      <c r="AL2513" s="1">
        <v>43595</v>
      </c>
      <c r="AM2513" t="s">
        <v>162</v>
      </c>
      <c r="AN2513" s="2">
        <v>44297.856377314813</v>
      </c>
      <c r="AP2513" s="2">
        <v>43655.751006944447</v>
      </c>
      <c r="AQ2513" s="1"/>
      <c r="AS2513" t="b">
        <v>0</v>
      </c>
      <c r="AV2513" t="s">
        <v>93</v>
      </c>
      <c r="BB2513" t="s">
        <v>6902</v>
      </c>
      <c r="BD2513" t="b">
        <v>0</v>
      </c>
      <c r="BH2513" t="s">
        <v>199</v>
      </c>
      <c r="BI2513" t="s">
        <v>200</v>
      </c>
      <c r="BJ2513" t="s">
        <v>196</v>
      </c>
      <c r="BL2513" t="s">
        <v>6901</v>
      </c>
      <c r="BM2513" t="s">
        <v>202</v>
      </c>
      <c r="BN2513" t="s">
        <v>203</v>
      </c>
      <c r="BQ2513" t="s">
        <v>204</v>
      </c>
      <c r="BR2513" t="b">
        <v>0</v>
      </c>
      <c r="BT2513" t="b">
        <v>0</v>
      </c>
      <c r="BW2513" t="s">
        <v>97</v>
      </c>
      <c r="BX2513" t="b">
        <v>0</v>
      </c>
      <c r="BY2513" s="2">
        <v>44376.857569444444</v>
      </c>
      <c r="CB2513" t="b">
        <v>0</v>
      </c>
      <c r="CC2513" t="b">
        <v>0</v>
      </c>
      <c r="CF2513">
        <v>82145</v>
      </c>
      <c r="CH2513">
        <v>0</v>
      </c>
      <c r="CI2513">
        <v>0</v>
      </c>
      <c r="CJ2513">
        <v>0</v>
      </c>
      <c r="CK2513">
        <f>YEAR(tbl_Opportunity[[#This Row],[Close Date]])</f>
        <v>2019</v>
      </c>
    </row>
    <row r="2514" spans="1:89">
      <c r="A2514" t="s">
        <v>6903</v>
      </c>
      <c r="B2514" t="b">
        <v>0</v>
      </c>
      <c r="D2514" t="b">
        <v>0</v>
      </c>
      <c r="E2514" t="s">
        <v>624</v>
      </c>
      <c r="H2514" s="1">
        <v>43100</v>
      </c>
      <c r="I2514" t="b">
        <v>1</v>
      </c>
      <c r="J2514" t="s">
        <v>193</v>
      </c>
      <c r="L2514" t="s">
        <v>6904</v>
      </c>
      <c r="O2514" t="s">
        <v>2137</v>
      </c>
      <c r="P2514" t="b">
        <v>0</v>
      </c>
      <c r="Q2514" s="2">
        <v>43080.826284722221</v>
      </c>
      <c r="R2514" s="1"/>
      <c r="S2514" t="b">
        <v>0</v>
      </c>
      <c r="U2514" s="1"/>
      <c r="V2514" t="b">
        <v>0</v>
      </c>
      <c r="W2514" s="1">
        <v>42826</v>
      </c>
      <c r="X2514">
        <v>4</v>
      </c>
      <c r="Y2514">
        <v>2017</v>
      </c>
      <c r="Z2514" t="s">
        <v>90</v>
      </c>
      <c r="AA2514" t="s">
        <v>90</v>
      </c>
      <c r="AB2514" t="b">
        <v>0</v>
      </c>
      <c r="AC2514" t="b">
        <v>0</v>
      </c>
      <c r="AE2514" t="b">
        <v>1</v>
      </c>
      <c r="AF2514" t="b">
        <v>0</v>
      </c>
      <c r="AG2514" t="b">
        <v>0</v>
      </c>
      <c r="AH2514" t="s">
        <v>5147</v>
      </c>
      <c r="AI2514" t="b">
        <v>0</v>
      </c>
      <c r="AJ2514" t="s">
        <v>462</v>
      </c>
      <c r="AK2514" t="b">
        <v>0</v>
      </c>
      <c r="AL2514" s="1">
        <v>43578</v>
      </c>
      <c r="AM2514" t="s">
        <v>162</v>
      </c>
      <c r="AN2514" s="2">
        <v>44296.959062499998</v>
      </c>
      <c r="AP2514" s="2">
        <v>43627.813472222224</v>
      </c>
      <c r="AQ2514" s="1"/>
      <c r="AS2514" t="b">
        <v>0</v>
      </c>
      <c r="AU2514" t="s">
        <v>247</v>
      </c>
      <c r="AV2514" t="s">
        <v>538</v>
      </c>
      <c r="BB2514" t="s">
        <v>6905</v>
      </c>
      <c r="BD2514" t="b">
        <v>0</v>
      </c>
      <c r="BG2514" t="s">
        <v>615</v>
      </c>
      <c r="BH2514" t="s">
        <v>199</v>
      </c>
      <c r="BI2514" t="s">
        <v>200</v>
      </c>
      <c r="BJ2514" t="s">
        <v>250</v>
      </c>
      <c r="BL2514" t="s">
        <v>6904</v>
      </c>
      <c r="BM2514" t="s">
        <v>202</v>
      </c>
      <c r="BN2514" t="s">
        <v>203</v>
      </c>
      <c r="BQ2514" t="s">
        <v>204</v>
      </c>
      <c r="BR2514" t="b">
        <v>0</v>
      </c>
      <c r="BT2514" t="b">
        <v>0</v>
      </c>
      <c r="BW2514" t="s">
        <v>97</v>
      </c>
      <c r="BX2514" t="b">
        <v>0</v>
      </c>
      <c r="BY2514" s="2">
        <v>44376.857569444444</v>
      </c>
      <c r="CB2514" t="b">
        <v>0</v>
      </c>
      <c r="CC2514" t="b">
        <v>0</v>
      </c>
      <c r="CF2514">
        <v>52885</v>
      </c>
      <c r="CH2514">
        <v>0</v>
      </c>
      <c r="CI2514">
        <v>0</v>
      </c>
      <c r="CJ2514">
        <v>0</v>
      </c>
      <c r="CK2514">
        <f>YEAR(tbl_Opportunity[[#This Row],[Close Date]])</f>
        <v>2017</v>
      </c>
    </row>
    <row r="2515" spans="1:89">
      <c r="A2515" t="s">
        <v>6354</v>
      </c>
      <c r="B2515" t="b">
        <v>0</v>
      </c>
      <c r="D2515" t="b">
        <v>0</v>
      </c>
      <c r="H2515" s="1">
        <v>44196</v>
      </c>
      <c r="I2515" t="b">
        <v>1</v>
      </c>
      <c r="J2515" t="s">
        <v>105</v>
      </c>
      <c r="O2515" t="s">
        <v>1053</v>
      </c>
      <c r="P2515" t="b">
        <v>0</v>
      </c>
      <c r="Q2515" s="2">
        <v>44270.778402777774</v>
      </c>
      <c r="R2515" s="1"/>
      <c r="S2515" t="b">
        <v>0</v>
      </c>
      <c r="U2515" s="1"/>
      <c r="V2515" t="b">
        <v>0</v>
      </c>
      <c r="W2515" s="1">
        <v>43922</v>
      </c>
      <c r="X2515">
        <v>4</v>
      </c>
      <c r="Y2515">
        <v>2020</v>
      </c>
      <c r="Z2515" t="s">
        <v>90</v>
      </c>
      <c r="AA2515" t="s">
        <v>90</v>
      </c>
      <c r="AB2515" t="b">
        <v>0</v>
      </c>
      <c r="AC2515" t="b">
        <v>0</v>
      </c>
      <c r="AE2515" t="b">
        <v>1</v>
      </c>
      <c r="AF2515" t="b">
        <v>0</v>
      </c>
      <c r="AG2515" t="b">
        <v>0</v>
      </c>
      <c r="AH2515" t="s">
        <v>4366</v>
      </c>
      <c r="AI2515" t="b">
        <v>0</v>
      </c>
      <c r="AJ2515" t="s">
        <v>462</v>
      </c>
      <c r="AK2515" t="b">
        <v>0</v>
      </c>
      <c r="AL2515" s="1">
        <v>44270</v>
      </c>
      <c r="AM2515" t="s">
        <v>162</v>
      </c>
      <c r="AN2515" s="2">
        <v>44297.856377314813</v>
      </c>
      <c r="AP2515" s="2">
        <v>44274.731215277781</v>
      </c>
      <c r="AQ2515" s="1"/>
      <c r="AS2515" t="b">
        <v>0</v>
      </c>
      <c r="AV2515" t="s">
        <v>153</v>
      </c>
      <c r="BB2515" t="s">
        <v>6906</v>
      </c>
      <c r="BD2515" t="b">
        <v>0</v>
      </c>
      <c r="BH2515" t="s">
        <v>1053</v>
      </c>
      <c r="BI2515" t="s">
        <v>1072</v>
      </c>
      <c r="BL2515" t="s">
        <v>6907</v>
      </c>
      <c r="BM2515" t="s">
        <v>202</v>
      </c>
      <c r="BN2515" t="s">
        <v>203</v>
      </c>
      <c r="BQ2515" t="s">
        <v>204</v>
      </c>
      <c r="BR2515" t="b">
        <v>0</v>
      </c>
      <c r="BT2515" t="b">
        <v>0</v>
      </c>
      <c r="BW2515" t="s">
        <v>97</v>
      </c>
      <c r="BX2515" t="b">
        <v>0</v>
      </c>
      <c r="BY2515" s="2">
        <v>44376.857581018521</v>
      </c>
      <c r="BZ2515" t="s">
        <v>377</v>
      </c>
      <c r="CB2515" t="b">
        <v>0</v>
      </c>
      <c r="CC2515" t="b">
        <v>0</v>
      </c>
      <c r="CF2515">
        <v>97440</v>
      </c>
      <c r="CH2515">
        <v>0</v>
      </c>
      <c r="CI2515">
        <v>0</v>
      </c>
      <c r="CJ2515">
        <v>0</v>
      </c>
      <c r="CK2515">
        <f>YEAR(tbl_Opportunity[[#This Row],[Close Date]])</f>
        <v>2020</v>
      </c>
    </row>
    <row r="2516" spans="1:89">
      <c r="A2516" t="s">
        <v>6417</v>
      </c>
      <c r="B2516" t="b">
        <v>0</v>
      </c>
      <c r="D2516" t="b">
        <v>0</v>
      </c>
      <c r="H2516" s="1">
        <v>47815</v>
      </c>
      <c r="I2516" t="b">
        <v>1</v>
      </c>
      <c r="J2516" t="s">
        <v>111</v>
      </c>
      <c r="O2516" t="s">
        <v>99</v>
      </c>
      <c r="P2516" t="b">
        <v>0</v>
      </c>
      <c r="Q2516" s="2">
        <v>43432.603020833332</v>
      </c>
      <c r="R2516" s="1"/>
      <c r="S2516" t="b">
        <v>0</v>
      </c>
      <c r="U2516" s="1"/>
      <c r="V2516" t="b">
        <v>0</v>
      </c>
      <c r="W2516" s="1">
        <v>47574</v>
      </c>
      <c r="X2516">
        <v>4</v>
      </c>
      <c r="Y2516">
        <v>2030</v>
      </c>
      <c r="Z2516" t="s">
        <v>90</v>
      </c>
      <c r="AA2516" t="s">
        <v>90</v>
      </c>
      <c r="AB2516" t="b">
        <v>0</v>
      </c>
      <c r="AC2516" t="b">
        <v>0</v>
      </c>
      <c r="AE2516" t="b">
        <v>1</v>
      </c>
      <c r="AF2516" t="b">
        <v>0</v>
      </c>
      <c r="AG2516" t="b">
        <v>0</v>
      </c>
      <c r="AH2516" t="s">
        <v>3190</v>
      </c>
      <c r="AI2516" t="b">
        <v>0</v>
      </c>
      <c r="AJ2516" t="s">
        <v>195</v>
      </c>
      <c r="AK2516" t="b">
        <v>0</v>
      </c>
      <c r="AL2516" s="1"/>
      <c r="AM2516" t="s">
        <v>162</v>
      </c>
      <c r="AN2516" s="2">
        <v>44296.959062499998</v>
      </c>
      <c r="AP2516" s="2">
        <v>43875.873402777775</v>
      </c>
      <c r="AQ2516" s="1"/>
      <c r="AS2516" t="b">
        <v>0</v>
      </c>
      <c r="AV2516" t="s">
        <v>105</v>
      </c>
      <c r="BB2516" t="s">
        <v>6908</v>
      </c>
      <c r="BD2516" t="b">
        <v>0</v>
      </c>
      <c r="BH2516" t="s">
        <v>406</v>
      </c>
      <c r="BI2516" t="s">
        <v>200</v>
      </c>
      <c r="BL2516" t="s">
        <v>6909</v>
      </c>
      <c r="BM2516" t="s">
        <v>202</v>
      </c>
      <c r="BN2516" t="s">
        <v>203</v>
      </c>
      <c r="BQ2516" t="s">
        <v>204</v>
      </c>
      <c r="BR2516" t="b">
        <v>0</v>
      </c>
      <c r="BT2516" t="b">
        <v>0</v>
      </c>
      <c r="BW2516" t="s">
        <v>97</v>
      </c>
      <c r="BX2516" t="b">
        <v>0</v>
      </c>
      <c r="BY2516" s="2">
        <v>44376.857569444444</v>
      </c>
      <c r="CB2516" t="b">
        <v>0</v>
      </c>
      <c r="CC2516" t="b">
        <v>0</v>
      </c>
      <c r="CF2516">
        <v>270000</v>
      </c>
      <c r="CH2516">
        <v>0</v>
      </c>
      <c r="CI2516">
        <v>0</v>
      </c>
      <c r="CJ2516">
        <v>0</v>
      </c>
      <c r="CK2516">
        <f>YEAR(tbl_Opportunity[[#This Row],[Close Date]])</f>
        <v>2030</v>
      </c>
    </row>
    <row r="2517" spans="1:89">
      <c r="A2517" t="s">
        <v>303</v>
      </c>
      <c r="B2517" t="b">
        <v>0</v>
      </c>
      <c r="D2517" t="b">
        <v>0</v>
      </c>
      <c r="E2517" t="s">
        <v>2826</v>
      </c>
      <c r="H2517" s="1">
        <v>43819</v>
      </c>
      <c r="I2517" t="b">
        <v>1</v>
      </c>
      <c r="J2517" t="s">
        <v>111</v>
      </c>
      <c r="O2517" t="s">
        <v>272</v>
      </c>
      <c r="P2517" t="b">
        <v>0</v>
      </c>
      <c r="Q2517" s="2">
        <v>43803.822777777779</v>
      </c>
      <c r="R2517" s="1"/>
      <c r="S2517" t="b">
        <v>0</v>
      </c>
      <c r="U2517" s="1"/>
      <c r="V2517" t="b">
        <v>0</v>
      </c>
      <c r="W2517" s="1">
        <v>43556</v>
      </c>
      <c r="X2517">
        <v>4</v>
      </c>
      <c r="Y2517">
        <v>2019</v>
      </c>
      <c r="Z2517" t="s">
        <v>90</v>
      </c>
      <c r="AA2517" t="s">
        <v>90</v>
      </c>
      <c r="AB2517" t="b">
        <v>0</v>
      </c>
      <c r="AC2517" t="b">
        <v>0</v>
      </c>
      <c r="AE2517" t="b">
        <v>1</v>
      </c>
      <c r="AF2517" t="b">
        <v>0</v>
      </c>
      <c r="AG2517" t="b">
        <v>0</v>
      </c>
      <c r="AI2517" t="b">
        <v>0</v>
      </c>
      <c r="AJ2517" t="s">
        <v>2359</v>
      </c>
      <c r="AK2517" t="b">
        <v>0</v>
      </c>
      <c r="AL2517" s="1"/>
      <c r="AM2517" t="s">
        <v>162</v>
      </c>
      <c r="AN2517" s="2">
        <v>44296.959062499998</v>
      </c>
      <c r="AP2517" s="2">
        <v>43815.648784722223</v>
      </c>
      <c r="AQ2517" s="1"/>
      <c r="AS2517" t="b">
        <v>0</v>
      </c>
      <c r="AV2517" t="s">
        <v>105</v>
      </c>
      <c r="AY2517" t="s">
        <v>2360</v>
      </c>
      <c r="BB2517" t="s">
        <v>6910</v>
      </c>
      <c r="BD2517" t="b">
        <v>0</v>
      </c>
      <c r="BH2517" t="s">
        <v>272</v>
      </c>
      <c r="BI2517" t="s">
        <v>549</v>
      </c>
      <c r="BL2517" t="s">
        <v>305</v>
      </c>
      <c r="BM2517" t="s">
        <v>202</v>
      </c>
      <c r="BN2517" t="s">
        <v>203</v>
      </c>
      <c r="BQ2517" t="s">
        <v>204</v>
      </c>
      <c r="BR2517" t="b">
        <v>0</v>
      </c>
      <c r="BT2517" t="b">
        <v>0</v>
      </c>
      <c r="BW2517" t="s">
        <v>97</v>
      </c>
      <c r="BX2517" t="b">
        <v>0</v>
      </c>
      <c r="BY2517" s="2">
        <v>44376.857581018521</v>
      </c>
      <c r="CB2517" t="b">
        <v>0</v>
      </c>
      <c r="CC2517" t="b">
        <v>0</v>
      </c>
      <c r="CF2517">
        <v>79027.5</v>
      </c>
      <c r="CH2517">
        <v>0</v>
      </c>
      <c r="CI2517">
        <v>0</v>
      </c>
      <c r="CJ2517">
        <v>0</v>
      </c>
      <c r="CK2517">
        <f>YEAR(tbl_Opportunity[[#This Row],[Close Date]])</f>
        <v>2019</v>
      </c>
    </row>
    <row r="2518" spans="1:89">
      <c r="A2518" t="s">
        <v>6911</v>
      </c>
      <c r="B2518" t="b">
        <v>0</v>
      </c>
      <c r="D2518" t="b">
        <v>0</v>
      </c>
      <c r="H2518" s="1">
        <v>43830</v>
      </c>
      <c r="I2518" t="b">
        <v>1</v>
      </c>
      <c r="J2518" t="s">
        <v>193</v>
      </c>
      <c r="L2518" t="s">
        <v>6912</v>
      </c>
      <c r="O2518" t="s">
        <v>2137</v>
      </c>
      <c r="P2518" t="b">
        <v>0</v>
      </c>
      <c r="Q2518" s="2">
        <v>43322.548460648148</v>
      </c>
      <c r="R2518" s="1"/>
      <c r="S2518" t="b">
        <v>0</v>
      </c>
      <c r="U2518" s="1"/>
      <c r="V2518" t="b">
        <v>0</v>
      </c>
      <c r="W2518" s="1">
        <v>43556</v>
      </c>
      <c r="X2518">
        <v>4</v>
      </c>
      <c r="Y2518">
        <v>2019</v>
      </c>
      <c r="Z2518" t="s">
        <v>90</v>
      </c>
      <c r="AA2518" t="s">
        <v>90</v>
      </c>
      <c r="AB2518" t="b">
        <v>0</v>
      </c>
      <c r="AC2518" t="b">
        <v>0</v>
      </c>
      <c r="AE2518" t="b">
        <v>1</v>
      </c>
      <c r="AF2518" t="b">
        <v>0</v>
      </c>
      <c r="AG2518" t="b">
        <v>0</v>
      </c>
      <c r="AH2518" t="s">
        <v>4366</v>
      </c>
      <c r="AI2518" t="b">
        <v>0</v>
      </c>
      <c r="AJ2518" t="s">
        <v>574</v>
      </c>
      <c r="AK2518" t="b">
        <v>0</v>
      </c>
      <c r="AL2518" s="1">
        <v>43602</v>
      </c>
      <c r="AM2518" t="s">
        <v>162</v>
      </c>
      <c r="AN2518" s="2">
        <v>44296.959062499998</v>
      </c>
      <c r="AP2518" s="2">
        <v>43794.636828703704</v>
      </c>
      <c r="AQ2518" s="1"/>
      <c r="AS2518" t="b">
        <v>0</v>
      </c>
      <c r="AV2518" t="s">
        <v>105</v>
      </c>
      <c r="AY2518" t="s">
        <v>1407</v>
      </c>
      <c r="BB2518" t="s">
        <v>6913</v>
      </c>
      <c r="BD2518" t="b">
        <v>0</v>
      </c>
      <c r="BH2518" t="s">
        <v>215</v>
      </c>
      <c r="BI2518" t="s">
        <v>200</v>
      </c>
      <c r="BJ2518" t="s">
        <v>196</v>
      </c>
      <c r="BL2518" t="s">
        <v>6912</v>
      </c>
      <c r="BM2518" t="s">
        <v>202</v>
      </c>
      <c r="BN2518" t="s">
        <v>203</v>
      </c>
      <c r="BQ2518" t="s">
        <v>204</v>
      </c>
      <c r="BR2518" t="b">
        <v>0</v>
      </c>
      <c r="BT2518" t="b">
        <v>0</v>
      </c>
      <c r="BW2518" t="s">
        <v>97</v>
      </c>
      <c r="BX2518" t="b">
        <v>0</v>
      </c>
      <c r="BY2518" s="2">
        <v>44376.857569444444</v>
      </c>
      <c r="BZ2518" t="s">
        <v>217</v>
      </c>
      <c r="CB2518" t="b">
        <v>0</v>
      </c>
      <c r="CC2518" t="b">
        <v>0</v>
      </c>
      <c r="CF2518">
        <v>66905</v>
      </c>
      <c r="CH2518">
        <v>0</v>
      </c>
      <c r="CI2518">
        <v>0</v>
      </c>
      <c r="CJ2518">
        <v>0</v>
      </c>
      <c r="CK2518">
        <f>YEAR(tbl_Opportunity[[#This Row],[Close Date]])</f>
        <v>2019</v>
      </c>
    </row>
    <row r="2519" spans="1:89">
      <c r="A2519" t="s">
        <v>3073</v>
      </c>
      <c r="B2519" t="b">
        <v>0</v>
      </c>
      <c r="D2519" t="b">
        <v>0</v>
      </c>
      <c r="H2519" s="1">
        <v>43830</v>
      </c>
      <c r="I2519" t="b">
        <v>1</v>
      </c>
      <c r="J2519" t="s">
        <v>235</v>
      </c>
      <c r="O2519" t="s">
        <v>260</v>
      </c>
      <c r="P2519" t="b">
        <v>0</v>
      </c>
      <c r="Q2519" s="2">
        <v>43598.237870370373</v>
      </c>
      <c r="R2519" s="1"/>
      <c r="S2519" t="b">
        <v>0</v>
      </c>
      <c r="U2519" s="1"/>
      <c r="V2519" t="b">
        <v>0</v>
      </c>
      <c r="W2519" s="1">
        <v>43556</v>
      </c>
      <c r="X2519">
        <v>4</v>
      </c>
      <c r="Y2519">
        <v>2019</v>
      </c>
      <c r="Z2519" t="s">
        <v>90</v>
      </c>
      <c r="AA2519" t="s">
        <v>90</v>
      </c>
      <c r="AB2519" t="b">
        <v>0</v>
      </c>
      <c r="AC2519" t="b">
        <v>0</v>
      </c>
      <c r="AE2519" t="b">
        <v>1</v>
      </c>
      <c r="AF2519" t="b">
        <v>0</v>
      </c>
      <c r="AG2519" t="b">
        <v>0</v>
      </c>
      <c r="AH2519" t="s">
        <v>4366</v>
      </c>
      <c r="AI2519" t="b">
        <v>0</v>
      </c>
      <c r="AJ2519" t="s">
        <v>211</v>
      </c>
      <c r="AK2519" t="b">
        <v>0</v>
      </c>
      <c r="AL2519" s="1"/>
      <c r="AM2519" t="s">
        <v>162</v>
      </c>
      <c r="AN2519" s="2">
        <v>44296.959062499998</v>
      </c>
      <c r="AP2519" s="2">
        <v>43780.652303240742</v>
      </c>
      <c r="AQ2519" s="1"/>
      <c r="AS2519" t="b">
        <v>0</v>
      </c>
      <c r="AV2519" t="s">
        <v>248</v>
      </c>
      <c r="AY2519" t="s">
        <v>236</v>
      </c>
      <c r="AZ2519" t="s">
        <v>300</v>
      </c>
      <c r="BB2519" t="s">
        <v>6914</v>
      </c>
      <c r="BD2519" t="b">
        <v>0</v>
      </c>
      <c r="BH2519" t="s">
        <v>260</v>
      </c>
      <c r="BI2519" t="s">
        <v>549</v>
      </c>
      <c r="BJ2519" t="s">
        <v>216</v>
      </c>
      <c r="BL2519" t="s">
        <v>6915</v>
      </c>
      <c r="BM2519" t="s">
        <v>202</v>
      </c>
      <c r="BN2519" t="s">
        <v>203</v>
      </c>
      <c r="BQ2519" t="s">
        <v>204</v>
      </c>
      <c r="BR2519" t="b">
        <v>0</v>
      </c>
      <c r="BT2519" t="b">
        <v>0</v>
      </c>
      <c r="BW2519" t="s">
        <v>97</v>
      </c>
      <c r="BX2519" t="b">
        <v>0</v>
      </c>
      <c r="BY2519" s="2">
        <v>44376.857569444444</v>
      </c>
      <c r="CB2519" t="b">
        <v>0</v>
      </c>
      <c r="CC2519" t="b">
        <v>0</v>
      </c>
      <c r="CF2519">
        <v>95895</v>
      </c>
      <c r="CH2519">
        <v>0</v>
      </c>
      <c r="CI2519">
        <v>0</v>
      </c>
      <c r="CJ2519">
        <v>0</v>
      </c>
      <c r="CK2519">
        <f>YEAR(tbl_Opportunity[[#This Row],[Close Date]])</f>
        <v>2019</v>
      </c>
    </row>
    <row r="2520" spans="1:89">
      <c r="A2520" t="s">
        <v>1030</v>
      </c>
      <c r="B2520" t="b">
        <v>0</v>
      </c>
      <c r="D2520" t="b">
        <v>0</v>
      </c>
      <c r="H2520" s="1">
        <v>44189</v>
      </c>
      <c r="I2520" t="b">
        <v>1</v>
      </c>
      <c r="J2520" t="s">
        <v>111</v>
      </c>
      <c r="L2520" t="s">
        <v>6916</v>
      </c>
      <c r="O2520" t="s">
        <v>199</v>
      </c>
      <c r="P2520" t="b">
        <v>0</v>
      </c>
      <c r="Q2520" s="2">
        <v>43759.679606481484</v>
      </c>
      <c r="R2520" s="1"/>
      <c r="S2520" t="b">
        <v>0</v>
      </c>
      <c r="U2520" s="1"/>
      <c r="V2520" t="b">
        <v>0</v>
      </c>
      <c r="W2520" s="1">
        <v>43922</v>
      </c>
      <c r="X2520">
        <v>4</v>
      </c>
      <c r="Y2520">
        <v>2020</v>
      </c>
      <c r="Z2520" t="s">
        <v>90</v>
      </c>
      <c r="AA2520" t="s">
        <v>90</v>
      </c>
      <c r="AB2520" t="b">
        <v>0</v>
      </c>
      <c r="AC2520" t="b">
        <v>0</v>
      </c>
      <c r="AE2520" t="b">
        <v>1</v>
      </c>
      <c r="AF2520" t="b">
        <v>0</v>
      </c>
      <c r="AG2520" t="b">
        <v>0</v>
      </c>
      <c r="AH2520" t="s">
        <v>4366</v>
      </c>
      <c r="AI2520" t="b">
        <v>0</v>
      </c>
      <c r="AJ2520" t="s">
        <v>211</v>
      </c>
      <c r="AK2520" t="b">
        <v>0</v>
      </c>
      <c r="AL2520" s="1">
        <v>43782</v>
      </c>
      <c r="AM2520" t="s">
        <v>162</v>
      </c>
      <c r="AN2520" s="2">
        <v>44296.959062499998</v>
      </c>
      <c r="AP2520" s="2">
        <v>43948.775787037041</v>
      </c>
      <c r="AQ2520" s="1"/>
      <c r="AS2520" t="b">
        <v>0</v>
      </c>
      <c r="AV2520" t="s">
        <v>4734</v>
      </c>
      <c r="AY2520" t="s">
        <v>236</v>
      </c>
      <c r="AZ2520" t="s">
        <v>237</v>
      </c>
      <c r="BB2520" t="s">
        <v>6917</v>
      </c>
      <c r="BD2520" t="b">
        <v>0</v>
      </c>
      <c r="BH2520" t="s">
        <v>375</v>
      </c>
      <c r="BI2520" t="s">
        <v>549</v>
      </c>
      <c r="BL2520" t="s">
        <v>6916</v>
      </c>
      <c r="BM2520" t="s">
        <v>202</v>
      </c>
      <c r="BN2520" t="s">
        <v>203</v>
      </c>
      <c r="BQ2520" t="s">
        <v>204</v>
      </c>
      <c r="BR2520" t="b">
        <v>0</v>
      </c>
      <c r="BT2520" t="b">
        <v>0</v>
      </c>
      <c r="BW2520" t="s">
        <v>97</v>
      </c>
      <c r="BX2520" t="b">
        <v>0</v>
      </c>
      <c r="BY2520" s="2">
        <v>44376.857569444444</v>
      </c>
      <c r="BZ2520" t="s">
        <v>377</v>
      </c>
      <c r="CB2520" t="b">
        <v>0</v>
      </c>
      <c r="CC2520" t="b">
        <v>0</v>
      </c>
      <c r="CF2520">
        <v>90775</v>
      </c>
      <c r="CH2520">
        <v>0</v>
      </c>
      <c r="CI2520">
        <v>0</v>
      </c>
      <c r="CJ2520">
        <v>0</v>
      </c>
      <c r="CK2520">
        <f>YEAR(tbl_Opportunity[[#This Row],[Close Date]])</f>
        <v>2020</v>
      </c>
    </row>
    <row r="2521" spans="1:89">
      <c r="A2521" t="s">
        <v>6918</v>
      </c>
      <c r="B2521" t="b">
        <v>0</v>
      </c>
      <c r="D2521" t="b">
        <v>0</v>
      </c>
      <c r="H2521" s="1">
        <v>43462</v>
      </c>
      <c r="I2521" t="b">
        <v>1</v>
      </c>
      <c r="J2521" t="s">
        <v>105</v>
      </c>
      <c r="L2521" t="s">
        <v>6919</v>
      </c>
      <c r="O2521" t="s">
        <v>194</v>
      </c>
      <c r="P2521" t="b">
        <v>0</v>
      </c>
      <c r="Q2521" s="2">
        <v>43010.940787037034</v>
      </c>
      <c r="R2521" s="1"/>
      <c r="S2521" t="b">
        <v>0</v>
      </c>
      <c r="U2521" s="1"/>
      <c r="V2521" t="b">
        <v>0</v>
      </c>
      <c r="W2521" s="1">
        <v>43191</v>
      </c>
      <c r="X2521">
        <v>4</v>
      </c>
      <c r="Y2521">
        <v>2018</v>
      </c>
      <c r="Z2521" t="s">
        <v>90</v>
      </c>
      <c r="AA2521" t="s">
        <v>90</v>
      </c>
      <c r="AB2521" t="b">
        <v>0</v>
      </c>
      <c r="AC2521" t="b">
        <v>0</v>
      </c>
      <c r="AE2521" t="b">
        <v>1</v>
      </c>
      <c r="AF2521" t="b">
        <v>0</v>
      </c>
      <c r="AG2521" t="b">
        <v>0</v>
      </c>
      <c r="AH2521" t="s">
        <v>4366</v>
      </c>
      <c r="AI2521" t="b">
        <v>0</v>
      </c>
      <c r="AJ2521" t="s">
        <v>211</v>
      </c>
      <c r="AK2521" t="b">
        <v>0</v>
      </c>
      <c r="AL2521" s="1">
        <v>43573</v>
      </c>
      <c r="AM2521" t="s">
        <v>162</v>
      </c>
      <c r="AN2521" s="2">
        <v>44297.856377314813</v>
      </c>
      <c r="AP2521" s="2">
        <v>43573.824143518519</v>
      </c>
      <c r="AQ2521" s="1"/>
      <c r="AS2521" t="b">
        <v>0</v>
      </c>
      <c r="AU2521" t="s">
        <v>247</v>
      </c>
      <c r="AV2521" t="s">
        <v>248</v>
      </c>
      <c r="AY2521" t="s">
        <v>236</v>
      </c>
      <c r="AZ2521" t="s">
        <v>237</v>
      </c>
      <c r="BB2521" t="s">
        <v>6920</v>
      </c>
      <c r="BD2521" t="b">
        <v>0</v>
      </c>
      <c r="BH2521" t="s">
        <v>199</v>
      </c>
      <c r="BI2521" t="s">
        <v>200</v>
      </c>
      <c r="BJ2521" t="s">
        <v>250</v>
      </c>
      <c r="BL2521" t="s">
        <v>6919</v>
      </c>
      <c r="BM2521" t="s">
        <v>202</v>
      </c>
      <c r="BN2521" t="s">
        <v>203</v>
      </c>
      <c r="BQ2521" t="s">
        <v>204</v>
      </c>
      <c r="BR2521" t="b">
        <v>0</v>
      </c>
      <c r="BT2521" t="b">
        <v>0</v>
      </c>
      <c r="BW2521" t="s">
        <v>97</v>
      </c>
      <c r="BX2521" t="b">
        <v>0</v>
      </c>
      <c r="BY2521" s="2">
        <v>44376.857569444444</v>
      </c>
      <c r="CB2521" t="b">
        <v>0</v>
      </c>
      <c r="CC2521" t="b">
        <v>0</v>
      </c>
      <c r="CF2521">
        <v>72600</v>
      </c>
      <c r="CH2521">
        <v>0</v>
      </c>
      <c r="CI2521">
        <v>0</v>
      </c>
      <c r="CJ2521">
        <v>0</v>
      </c>
      <c r="CK2521">
        <f>YEAR(tbl_Opportunity[[#This Row],[Close Date]])</f>
        <v>2018</v>
      </c>
    </row>
    <row r="2522" spans="1:89">
      <c r="A2522" t="s">
        <v>6921</v>
      </c>
      <c r="B2522" t="b">
        <v>0</v>
      </c>
      <c r="D2522" t="b">
        <v>0</v>
      </c>
      <c r="H2522" s="1">
        <v>44196</v>
      </c>
      <c r="I2522" t="b">
        <v>1</v>
      </c>
      <c r="J2522" t="s">
        <v>105</v>
      </c>
      <c r="O2522" t="s">
        <v>260</v>
      </c>
      <c r="P2522" t="b">
        <v>0</v>
      </c>
      <c r="Q2522" s="2">
        <v>43881.969826388886</v>
      </c>
      <c r="R2522" s="1"/>
      <c r="S2522" t="b">
        <v>0</v>
      </c>
      <c r="U2522" s="1"/>
      <c r="V2522" t="b">
        <v>0</v>
      </c>
      <c r="W2522" s="1">
        <v>43922</v>
      </c>
      <c r="X2522">
        <v>4</v>
      </c>
      <c r="Y2522">
        <v>2020</v>
      </c>
      <c r="Z2522" t="s">
        <v>90</v>
      </c>
      <c r="AA2522" t="s">
        <v>90</v>
      </c>
      <c r="AB2522" t="b">
        <v>0</v>
      </c>
      <c r="AC2522" t="b">
        <v>0</v>
      </c>
      <c r="AE2522" t="b">
        <v>1</v>
      </c>
      <c r="AF2522" t="b">
        <v>0</v>
      </c>
      <c r="AG2522" t="b">
        <v>0</v>
      </c>
      <c r="AH2522" t="s">
        <v>4366</v>
      </c>
      <c r="AI2522" t="b">
        <v>0</v>
      </c>
      <c r="AJ2522" t="s">
        <v>211</v>
      </c>
      <c r="AK2522" t="b">
        <v>0</v>
      </c>
      <c r="AL2522" s="1">
        <v>43880</v>
      </c>
      <c r="AM2522" t="s">
        <v>162</v>
      </c>
      <c r="AN2522" s="2">
        <v>44297.83829861111</v>
      </c>
      <c r="AP2522" s="2">
        <v>43887.030706018515</v>
      </c>
      <c r="AQ2522" s="1"/>
      <c r="AS2522" t="b">
        <v>0</v>
      </c>
      <c r="AV2522" t="s">
        <v>213</v>
      </c>
      <c r="AY2522" t="s">
        <v>236</v>
      </c>
      <c r="AZ2522" t="s">
        <v>2814</v>
      </c>
      <c r="BB2522" t="s">
        <v>6922</v>
      </c>
      <c r="BD2522" t="b">
        <v>0</v>
      </c>
      <c r="BE2522" t="s">
        <v>6923</v>
      </c>
      <c r="BF2522" t="s">
        <v>6924</v>
      </c>
      <c r="BH2522" t="s">
        <v>260</v>
      </c>
      <c r="BI2522" t="s">
        <v>1668</v>
      </c>
      <c r="BJ2522" t="s">
        <v>216</v>
      </c>
      <c r="BL2522" t="s">
        <v>6925</v>
      </c>
      <c r="BM2522" t="s">
        <v>202</v>
      </c>
      <c r="BN2522" t="s">
        <v>203</v>
      </c>
      <c r="BQ2522" t="s">
        <v>204</v>
      </c>
      <c r="BR2522" t="b">
        <v>0</v>
      </c>
      <c r="BT2522" t="b">
        <v>0</v>
      </c>
      <c r="BW2522" t="s">
        <v>97</v>
      </c>
      <c r="BX2522" t="b">
        <v>0</v>
      </c>
      <c r="BY2522" s="2">
        <v>44376.857581018521</v>
      </c>
      <c r="CB2522" t="b">
        <v>0</v>
      </c>
      <c r="CC2522" t="b">
        <v>0</v>
      </c>
      <c r="CF2522">
        <v>95999</v>
      </c>
      <c r="CH2522">
        <v>0</v>
      </c>
      <c r="CI2522">
        <v>0</v>
      </c>
      <c r="CJ2522">
        <v>0</v>
      </c>
      <c r="CK2522">
        <f>YEAR(tbl_Opportunity[[#This Row],[Close Date]])</f>
        <v>2020</v>
      </c>
    </row>
    <row r="2523" spans="1:89">
      <c r="A2523" t="s">
        <v>1105</v>
      </c>
      <c r="B2523" t="b">
        <v>0</v>
      </c>
      <c r="D2523" t="b">
        <v>0</v>
      </c>
      <c r="H2523" s="1">
        <v>44196</v>
      </c>
      <c r="I2523" t="b">
        <v>1</v>
      </c>
      <c r="J2523" t="s">
        <v>105</v>
      </c>
      <c r="L2523" t="s">
        <v>6926</v>
      </c>
      <c r="O2523" t="s">
        <v>260</v>
      </c>
      <c r="P2523" t="b">
        <v>0</v>
      </c>
      <c r="Q2523" s="2">
        <v>43595.02070601852</v>
      </c>
      <c r="R2523" s="1"/>
      <c r="S2523" t="b">
        <v>0</v>
      </c>
      <c r="U2523" s="1"/>
      <c r="V2523" t="b">
        <v>0</v>
      </c>
      <c r="W2523" s="1">
        <v>43922</v>
      </c>
      <c r="X2523">
        <v>4</v>
      </c>
      <c r="Y2523">
        <v>2020</v>
      </c>
      <c r="Z2523" t="s">
        <v>90</v>
      </c>
      <c r="AA2523" t="s">
        <v>90</v>
      </c>
      <c r="AB2523" t="b">
        <v>0</v>
      </c>
      <c r="AC2523" t="b">
        <v>0</v>
      </c>
      <c r="AE2523" t="b">
        <v>1</v>
      </c>
      <c r="AF2523" t="b">
        <v>0</v>
      </c>
      <c r="AG2523" t="b">
        <v>0</v>
      </c>
      <c r="AH2523" t="s">
        <v>5147</v>
      </c>
      <c r="AI2523" t="b">
        <v>0</v>
      </c>
      <c r="AJ2523" t="s">
        <v>211</v>
      </c>
      <c r="AK2523" t="b">
        <v>0</v>
      </c>
      <c r="AL2523" s="1">
        <v>44060</v>
      </c>
      <c r="AM2523" t="s">
        <v>162</v>
      </c>
      <c r="AN2523" s="2">
        <v>44296.959062499998</v>
      </c>
      <c r="AP2523" s="2">
        <v>43827.953773148147</v>
      </c>
      <c r="AQ2523" s="1"/>
      <c r="AS2523" t="b">
        <v>0</v>
      </c>
      <c r="AV2523" t="s">
        <v>248</v>
      </c>
      <c r="AY2523" t="s">
        <v>236</v>
      </c>
      <c r="AZ2523" t="s">
        <v>237</v>
      </c>
      <c r="BB2523" t="s">
        <v>6927</v>
      </c>
      <c r="BD2523" t="b">
        <v>0</v>
      </c>
      <c r="BE2523" t="s">
        <v>6928</v>
      </c>
      <c r="BF2523" t="s">
        <v>6929</v>
      </c>
      <c r="BH2523" t="s">
        <v>260</v>
      </c>
      <c r="BI2523" t="s">
        <v>549</v>
      </c>
      <c r="BJ2523" t="s">
        <v>250</v>
      </c>
      <c r="BL2523" t="s">
        <v>6926</v>
      </c>
      <c r="BM2523" t="s">
        <v>202</v>
      </c>
      <c r="BN2523" t="s">
        <v>203</v>
      </c>
      <c r="BQ2523" t="s">
        <v>204</v>
      </c>
      <c r="BR2523" t="b">
        <v>0</v>
      </c>
      <c r="BT2523" t="b">
        <v>0</v>
      </c>
      <c r="BW2523" t="s">
        <v>97</v>
      </c>
      <c r="BX2523" t="b">
        <v>0</v>
      </c>
      <c r="BY2523" s="2">
        <v>44376.857569444444</v>
      </c>
      <c r="CB2523" t="b">
        <v>0</v>
      </c>
      <c r="CC2523" t="b">
        <v>0</v>
      </c>
      <c r="CF2523">
        <v>88065</v>
      </c>
      <c r="CH2523">
        <v>0</v>
      </c>
      <c r="CI2523">
        <v>0</v>
      </c>
      <c r="CJ2523">
        <v>0</v>
      </c>
      <c r="CK2523">
        <f>YEAR(tbl_Opportunity[[#This Row],[Close Date]])</f>
        <v>2020</v>
      </c>
    </row>
    <row r="2524" spans="1:89">
      <c r="A2524" t="s">
        <v>6930</v>
      </c>
      <c r="B2524" t="b">
        <v>0</v>
      </c>
      <c r="D2524" t="b">
        <v>0</v>
      </c>
      <c r="H2524" s="1">
        <v>44196</v>
      </c>
      <c r="I2524" t="b">
        <v>1</v>
      </c>
      <c r="J2524" t="s">
        <v>235</v>
      </c>
      <c r="L2524" t="s">
        <v>6931</v>
      </c>
      <c r="O2524" t="s">
        <v>260</v>
      </c>
      <c r="P2524" t="b">
        <v>0</v>
      </c>
      <c r="Q2524" s="2">
        <v>43598.20579861111</v>
      </c>
      <c r="R2524" s="1"/>
      <c r="S2524" t="b">
        <v>0</v>
      </c>
      <c r="U2524" s="1"/>
      <c r="V2524" t="b">
        <v>0</v>
      </c>
      <c r="W2524" s="1">
        <v>43922</v>
      </c>
      <c r="X2524">
        <v>4</v>
      </c>
      <c r="Y2524">
        <v>2020</v>
      </c>
      <c r="Z2524" t="s">
        <v>90</v>
      </c>
      <c r="AA2524" t="s">
        <v>90</v>
      </c>
      <c r="AB2524" t="b">
        <v>0</v>
      </c>
      <c r="AC2524" t="b">
        <v>0</v>
      </c>
      <c r="AE2524" t="b">
        <v>1</v>
      </c>
      <c r="AF2524" t="b">
        <v>0</v>
      </c>
      <c r="AG2524" t="b">
        <v>0</v>
      </c>
      <c r="AH2524" t="s">
        <v>4366</v>
      </c>
      <c r="AI2524" t="b">
        <v>0</v>
      </c>
      <c r="AJ2524" t="s">
        <v>462</v>
      </c>
      <c r="AK2524" t="b">
        <v>0</v>
      </c>
      <c r="AL2524" s="1">
        <v>44085</v>
      </c>
      <c r="AM2524" t="s">
        <v>162</v>
      </c>
      <c r="AN2524" s="2">
        <v>44297.83829861111</v>
      </c>
      <c r="AP2524" s="2">
        <v>44092.916909722226</v>
      </c>
      <c r="AQ2524" s="1"/>
      <c r="AS2524" t="b">
        <v>0</v>
      </c>
      <c r="AV2524" t="s">
        <v>213</v>
      </c>
      <c r="AY2524" t="s">
        <v>236</v>
      </c>
      <c r="AZ2524" t="s">
        <v>435</v>
      </c>
      <c r="BB2524" t="s">
        <v>6932</v>
      </c>
      <c r="BD2524" t="b">
        <v>0</v>
      </c>
      <c r="BH2524" t="s">
        <v>215</v>
      </c>
      <c r="BI2524" t="s">
        <v>549</v>
      </c>
      <c r="BJ2524" t="s">
        <v>250</v>
      </c>
      <c r="BL2524" t="s">
        <v>6931</v>
      </c>
      <c r="BM2524" t="s">
        <v>202</v>
      </c>
      <c r="BN2524" t="s">
        <v>203</v>
      </c>
      <c r="BQ2524" t="s">
        <v>204</v>
      </c>
      <c r="BR2524" t="b">
        <v>0</v>
      </c>
      <c r="BT2524" t="b">
        <v>0</v>
      </c>
      <c r="BW2524" t="s">
        <v>97</v>
      </c>
      <c r="BX2524" t="b">
        <v>0</v>
      </c>
      <c r="BY2524" s="2">
        <v>44376.857569444444</v>
      </c>
      <c r="BZ2524" t="s">
        <v>217</v>
      </c>
      <c r="CB2524" t="b">
        <v>0</v>
      </c>
      <c r="CC2524" t="b">
        <v>0</v>
      </c>
      <c r="CF2524">
        <v>81865</v>
      </c>
      <c r="CH2524">
        <v>0</v>
      </c>
      <c r="CI2524">
        <v>0</v>
      </c>
      <c r="CJ2524">
        <v>0</v>
      </c>
      <c r="CK2524">
        <f>YEAR(tbl_Opportunity[[#This Row],[Close Date]])</f>
        <v>2020</v>
      </c>
    </row>
    <row r="2525" spans="1:89">
      <c r="A2525" t="s">
        <v>6933</v>
      </c>
      <c r="B2525" t="b">
        <v>0</v>
      </c>
      <c r="D2525" t="b">
        <v>0</v>
      </c>
      <c r="H2525" s="1">
        <v>44561</v>
      </c>
      <c r="I2525" t="b">
        <v>1</v>
      </c>
      <c r="J2525" t="s">
        <v>1504</v>
      </c>
      <c r="L2525" t="s">
        <v>6934</v>
      </c>
      <c r="O2525" t="s">
        <v>194</v>
      </c>
      <c r="P2525" t="b">
        <v>0</v>
      </c>
      <c r="Q2525" s="2">
        <v>43370.44122685185</v>
      </c>
      <c r="R2525" s="1"/>
      <c r="S2525" t="b">
        <v>0</v>
      </c>
      <c r="U2525" s="1"/>
      <c r="V2525" t="b">
        <v>0</v>
      </c>
      <c r="W2525" s="1">
        <v>44287</v>
      </c>
      <c r="X2525">
        <v>4</v>
      </c>
      <c r="Y2525">
        <v>2021</v>
      </c>
      <c r="Z2525" t="s">
        <v>90</v>
      </c>
      <c r="AA2525" t="s">
        <v>90</v>
      </c>
      <c r="AB2525" t="b">
        <v>0</v>
      </c>
      <c r="AC2525" t="b">
        <v>0</v>
      </c>
      <c r="AE2525" t="b">
        <v>1</v>
      </c>
      <c r="AF2525" t="b">
        <v>0</v>
      </c>
      <c r="AG2525" t="b">
        <v>0</v>
      </c>
      <c r="AH2525" t="s">
        <v>4366</v>
      </c>
      <c r="AI2525" t="b">
        <v>0</v>
      </c>
      <c r="AJ2525" t="s">
        <v>462</v>
      </c>
      <c r="AK2525" t="b">
        <v>0</v>
      </c>
      <c r="AL2525" s="1">
        <v>43728</v>
      </c>
      <c r="AM2525" t="s">
        <v>162</v>
      </c>
      <c r="AN2525" s="2">
        <v>44296.959062499998</v>
      </c>
      <c r="AP2525" s="2">
        <v>44180.707060185188</v>
      </c>
      <c r="AQ2525" s="1"/>
      <c r="AS2525" t="b">
        <v>0</v>
      </c>
      <c r="AV2525" t="s">
        <v>248</v>
      </c>
      <c r="AY2525" t="s">
        <v>236</v>
      </c>
      <c r="AZ2525" t="s">
        <v>2814</v>
      </c>
      <c r="BB2525" t="s">
        <v>6935</v>
      </c>
      <c r="BD2525" t="b">
        <v>0</v>
      </c>
      <c r="BF2525" t="s">
        <v>6936</v>
      </c>
      <c r="BG2525" t="s">
        <v>3288</v>
      </c>
      <c r="BH2525" t="s">
        <v>194</v>
      </c>
      <c r="BI2525" t="s">
        <v>1668</v>
      </c>
      <c r="BJ2525" t="s">
        <v>216</v>
      </c>
      <c r="BL2525" t="s">
        <v>6934</v>
      </c>
      <c r="BM2525" t="s">
        <v>202</v>
      </c>
      <c r="BN2525" t="s">
        <v>203</v>
      </c>
      <c r="BQ2525" t="s">
        <v>204</v>
      </c>
      <c r="BR2525" t="b">
        <v>0</v>
      </c>
      <c r="BT2525" t="b">
        <v>0</v>
      </c>
      <c r="BW2525" t="s">
        <v>97</v>
      </c>
      <c r="BX2525" t="b">
        <v>0</v>
      </c>
      <c r="BY2525" s="2">
        <v>44376.857569444444</v>
      </c>
      <c r="BZ2525" t="s">
        <v>265</v>
      </c>
      <c r="CB2525" t="b">
        <v>0</v>
      </c>
      <c r="CC2525" t="b">
        <v>0</v>
      </c>
      <c r="CF2525">
        <v>91549</v>
      </c>
      <c r="CH2525">
        <v>0</v>
      </c>
      <c r="CI2525">
        <v>0</v>
      </c>
      <c r="CJ2525">
        <v>0</v>
      </c>
      <c r="CK2525">
        <f>YEAR(tbl_Opportunity[[#This Row],[Close Date]])</f>
        <v>2021</v>
      </c>
    </row>
    <row r="2526" spans="1:89">
      <c r="A2526" t="s">
        <v>245</v>
      </c>
      <c r="B2526" t="b">
        <v>0</v>
      </c>
      <c r="D2526" t="b">
        <v>0</v>
      </c>
      <c r="H2526" s="1">
        <v>43812</v>
      </c>
      <c r="I2526" t="b">
        <v>1</v>
      </c>
      <c r="J2526" t="s">
        <v>140</v>
      </c>
      <c r="O2526" t="s">
        <v>406</v>
      </c>
      <c r="P2526" t="b">
        <v>0</v>
      </c>
      <c r="Q2526" s="2">
        <v>43748.650555555556</v>
      </c>
      <c r="R2526" s="1"/>
      <c r="S2526" t="b">
        <v>0</v>
      </c>
      <c r="U2526" s="1"/>
      <c r="V2526" t="b">
        <v>0</v>
      </c>
      <c r="W2526" s="1">
        <v>43556</v>
      </c>
      <c r="X2526">
        <v>4</v>
      </c>
      <c r="Y2526">
        <v>2019</v>
      </c>
      <c r="Z2526" t="s">
        <v>90</v>
      </c>
      <c r="AA2526" t="s">
        <v>90</v>
      </c>
      <c r="AB2526" t="b">
        <v>0</v>
      </c>
      <c r="AC2526" t="b">
        <v>0</v>
      </c>
      <c r="AE2526" t="b">
        <v>1</v>
      </c>
      <c r="AF2526" t="b">
        <v>0</v>
      </c>
      <c r="AG2526" t="b">
        <v>0</v>
      </c>
      <c r="AI2526" t="b">
        <v>0</v>
      </c>
      <c r="AJ2526" t="s">
        <v>462</v>
      </c>
      <c r="AK2526" t="b">
        <v>0</v>
      </c>
      <c r="AL2526" s="1"/>
      <c r="AM2526" t="s">
        <v>162</v>
      </c>
      <c r="AN2526" s="2">
        <v>44297.83829861111</v>
      </c>
      <c r="AP2526" s="2">
        <v>43822.595983796295</v>
      </c>
      <c r="AQ2526" s="1"/>
      <c r="AS2526" t="b">
        <v>0</v>
      </c>
      <c r="AV2526" t="s">
        <v>213</v>
      </c>
      <c r="AY2526" t="s">
        <v>236</v>
      </c>
      <c r="AZ2526" t="s">
        <v>435</v>
      </c>
      <c r="BB2526" t="s">
        <v>6937</v>
      </c>
      <c r="BD2526" t="b">
        <v>0</v>
      </c>
      <c r="BH2526" t="s">
        <v>406</v>
      </c>
      <c r="BI2526" t="s">
        <v>549</v>
      </c>
      <c r="BL2526" t="s">
        <v>251</v>
      </c>
      <c r="BM2526" t="s">
        <v>202</v>
      </c>
      <c r="BN2526" t="s">
        <v>203</v>
      </c>
      <c r="BO2526" t="s">
        <v>251</v>
      </c>
      <c r="BQ2526" t="s">
        <v>204</v>
      </c>
      <c r="BR2526" t="b">
        <v>0</v>
      </c>
      <c r="BT2526" t="b">
        <v>0</v>
      </c>
      <c r="BW2526" t="s">
        <v>97</v>
      </c>
      <c r="BX2526" t="b">
        <v>0</v>
      </c>
      <c r="BY2526" s="2">
        <v>44376.857569444444</v>
      </c>
      <c r="CB2526" t="b">
        <v>0</v>
      </c>
      <c r="CC2526" t="b">
        <v>0</v>
      </c>
      <c r="CF2526">
        <v>62910</v>
      </c>
      <c r="CH2526">
        <v>0</v>
      </c>
      <c r="CI2526">
        <v>0</v>
      </c>
      <c r="CJ2526">
        <v>0</v>
      </c>
      <c r="CK2526">
        <f>YEAR(tbl_Opportunity[[#This Row],[Close Date]])</f>
        <v>2019</v>
      </c>
    </row>
    <row r="2527" spans="1:89">
      <c r="A2527" t="s">
        <v>328</v>
      </c>
      <c r="B2527" t="b">
        <v>0</v>
      </c>
      <c r="D2527" t="b">
        <v>0</v>
      </c>
      <c r="H2527" s="1">
        <v>44196</v>
      </c>
      <c r="I2527" t="b">
        <v>1</v>
      </c>
      <c r="J2527" t="s">
        <v>193</v>
      </c>
      <c r="L2527" t="s">
        <v>6938</v>
      </c>
      <c r="O2527" t="s">
        <v>260</v>
      </c>
      <c r="P2527" t="b">
        <v>0</v>
      </c>
      <c r="Q2527" s="2">
        <v>43497.826840277776</v>
      </c>
      <c r="R2527" s="1"/>
      <c r="S2527" t="b">
        <v>0</v>
      </c>
      <c r="U2527" s="1"/>
      <c r="V2527" t="b">
        <v>0</v>
      </c>
      <c r="W2527" s="1">
        <v>43922</v>
      </c>
      <c r="X2527">
        <v>4</v>
      </c>
      <c r="Y2527">
        <v>2020</v>
      </c>
      <c r="Z2527" t="s">
        <v>90</v>
      </c>
      <c r="AA2527" t="s">
        <v>90</v>
      </c>
      <c r="AB2527" t="b">
        <v>0</v>
      </c>
      <c r="AC2527" t="b">
        <v>0</v>
      </c>
      <c r="AE2527" t="b">
        <v>1</v>
      </c>
      <c r="AF2527" t="b">
        <v>0</v>
      </c>
      <c r="AG2527" t="b">
        <v>0</v>
      </c>
      <c r="AH2527" t="s">
        <v>4366</v>
      </c>
      <c r="AI2527" t="b">
        <v>0</v>
      </c>
      <c r="AJ2527" t="s">
        <v>462</v>
      </c>
      <c r="AK2527" t="b">
        <v>0</v>
      </c>
      <c r="AL2527" s="1">
        <v>44085</v>
      </c>
      <c r="AM2527" t="s">
        <v>162</v>
      </c>
      <c r="AN2527" s="2">
        <v>44296.959062499998</v>
      </c>
      <c r="AP2527" s="2">
        <v>44123.57708333333</v>
      </c>
      <c r="AQ2527" s="1"/>
      <c r="AS2527" t="b">
        <v>0</v>
      </c>
      <c r="AV2527" t="s">
        <v>248</v>
      </c>
      <c r="AY2527" t="s">
        <v>236</v>
      </c>
      <c r="AZ2527" t="s">
        <v>435</v>
      </c>
      <c r="BB2527" t="s">
        <v>6939</v>
      </c>
      <c r="BD2527" t="b">
        <v>0</v>
      </c>
      <c r="BG2527" t="s">
        <v>6940</v>
      </c>
      <c r="BH2527" t="s">
        <v>215</v>
      </c>
      <c r="BI2527" t="s">
        <v>200</v>
      </c>
      <c r="BJ2527" t="s">
        <v>216</v>
      </c>
      <c r="BL2527" t="s">
        <v>6938</v>
      </c>
      <c r="BM2527" t="s">
        <v>202</v>
      </c>
      <c r="BN2527" t="s">
        <v>203</v>
      </c>
      <c r="BQ2527" t="s">
        <v>204</v>
      </c>
      <c r="BR2527" t="b">
        <v>0</v>
      </c>
      <c r="BT2527" t="b">
        <v>0</v>
      </c>
      <c r="BW2527" t="s">
        <v>97</v>
      </c>
      <c r="BX2527" t="b">
        <v>0</v>
      </c>
      <c r="BY2527" s="2">
        <v>44376.857569444444</v>
      </c>
      <c r="BZ2527" t="s">
        <v>217</v>
      </c>
      <c r="CB2527" t="b">
        <v>0</v>
      </c>
      <c r="CC2527" t="b">
        <v>0</v>
      </c>
      <c r="CF2527">
        <v>81950</v>
      </c>
      <c r="CH2527">
        <v>0</v>
      </c>
      <c r="CI2527">
        <v>0</v>
      </c>
      <c r="CJ2527">
        <v>0</v>
      </c>
      <c r="CK2527">
        <f>YEAR(tbl_Opportunity[[#This Row],[Close Date]])</f>
        <v>2020</v>
      </c>
    </row>
    <row r="2528" spans="1:89">
      <c r="A2528" t="s">
        <v>4752</v>
      </c>
      <c r="B2528" t="b">
        <v>0</v>
      </c>
      <c r="D2528" t="b">
        <v>0</v>
      </c>
      <c r="H2528" s="1">
        <v>44561</v>
      </c>
      <c r="I2528" t="b">
        <v>1</v>
      </c>
      <c r="J2528" t="s">
        <v>235</v>
      </c>
      <c r="L2528" t="s">
        <v>6941</v>
      </c>
      <c r="O2528" t="s">
        <v>194</v>
      </c>
      <c r="P2528" t="b">
        <v>0</v>
      </c>
      <c r="Q2528" s="2">
        <v>43593.358865740738</v>
      </c>
      <c r="R2528" s="1"/>
      <c r="S2528" t="b">
        <v>0</v>
      </c>
      <c r="U2528" s="1"/>
      <c r="V2528" t="b">
        <v>0</v>
      </c>
      <c r="W2528" s="1">
        <v>44287</v>
      </c>
      <c r="X2528">
        <v>4</v>
      </c>
      <c r="Y2528">
        <v>2021</v>
      </c>
      <c r="Z2528" t="s">
        <v>90</v>
      </c>
      <c r="AA2528" t="s">
        <v>90</v>
      </c>
      <c r="AB2528" t="b">
        <v>0</v>
      </c>
      <c r="AC2528" t="b">
        <v>0</v>
      </c>
      <c r="AE2528" t="b">
        <v>1</v>
      </c>
      <c r="AF2528" t="b">
        <v>0</v>
      </c>
      <c r="AG2528" t="b">
        <v>0</v>
      </c>
      <c r="AH2528" t="s">
        <v>4366</v>
      </c>
      <c r="AI2528" t="b">
        <v>0</v>
      </c>
      <c r="AJ2528" t="s">
        <v>211</v>
      </c>
      <c r="AK2528" t="b">
        <v>0</v>
      </c>
      <c r="AL2528" s="1">
        <v>44286</v>
      </c>
      <c r="AM2528" t="s">
        <v>162</v>
      </c>
      <c r="AN2528" s="2">
        <v>44297.83829861111</v>
      </c>
      <c r="AP2528" s="2">
        <v>44280.701435185183</v>
      </c>
      <c r="AQ2528" s="1"/>
      <c r="AS2528" t="b">
        <v>0</v>
      </c>
      <c r="AV2528" t="s">
        <v>213</v>
      </c>
      <c r="AY2528" t="s">
        <v>236</v>
      </c>
      <c r="AZ2528" t="s">
        <v>237</v>
      </c>
      <c r="BB2528" t="s">
        <v>6942</v>
      </c>
      <c r="BD2528" t="b">
        <v>0</v>
      </c>
      <c r="BF2528" t="s">
        <v>374</v>
      </c>
      <c r="BH2528" t="s">
        <v>194</v>
      </c>
      <c r="BI2528" t="s">
        <v>1668</v>
      </c>
      <c r="BJ2528" t="s">
        <v>216</v>
      </c>
      <c r="BL2528" t="s">
        <v>6941</v>
      </c>
      <c r="BM2528" t="s">
        <v>202</v>
      </c>
      <c r="BN2528" t="s">
        <v>203</v>
      </c>
      <c r="BQ2528" t="s">
        <v>204</v>
      </c>
      <c r="BR2528" t="b">
        <v>0</v>
      </c>
      <c r="BT2528" t="b">
        <v>0</v>
      </c>
      <c r="BV2528" t="s">
        <v>6941</v>
      </c>
      <c r="BW2528" t="s">
        <v>97</v>
      </c>
      <c r="BX2528" t="b">
        <v>0</v>
      </c>
      <c r="BY2528" s="2">
        <v>44376.857569444444</v>
      </c>
      <c r="BZ2528" t="s">
        <v>265</v>
      </c>
      <c r="CB2528" t="b">
        <v>0</v>
      </c>
      <c r="CC2528" t="b">
        <v>0</v>
      </c>
      <c r="CF2528">
        <v>95495</v>
      </c>
      <c r="CH2528">
        <v>0</v>
      </c>
      <c r="CI2528">
        <v>0</v>
      </c>
      <c r="CJ2528">
        <v>0</v>
      </c>
      <c r="CK2528">
        <f>YEAR(tbl_Opportunity[[#This Row],[Close Date]])</f>
        <v>2021</v>
      </c>
    </row>
    <row r="2529" spans="1:89">
      <c r="A2529" t="s">
        <v>5989</v>
      </c>
      <c r="B2529" t="b">
        <v>0</v>
      </c>
      <c r="D2529" t="b">
        <v>0</v>
      </c>
      <c r="H2529" s="1">
        <v>43830</v>
      </c>
      <c r="I2529" t="b">
        <v>1</v>
      </c>
      <c r="J2529" t="s">
        <v>105</v>
      </c>
      <c r="O2529" t="s">
        <v>260</v>
      </c>
      <c r="P2529" t="b">
        <v>0</v>
      </c>
      <c r="Q2529" s="2">
        <v>43670.614340277774</v>
      </c>
      <c r="R2529" s="1"/>
      <c r="S2529" t="b">
        <v>0</v>
      </c>
      <c r="U2529" s="1"/>
      <c r="V2529" t="b">
        <v>0</v>
      </c>
      <c r="W2529" s="1">
        <v>43556</v>
      </c>
      <c r="X2529">
        <v>4</v>
      </c>
      <c r="Y2529">
        <v>2019</v>
      </c>
      <c r="Z2529" t="s">
        <v>90</v>
      </c>
      <c r="AA2529" t="s">
        <v>90</v>
      </c>
      <c r="AB2529" t="b">
        <v>0</v>
      </c>
      <c r="AC2529" t="b">
        <v>0</v>
      </c>
      <c r="AE2529" t="b">
        <v>1</v>
      </c>
      <c r="AF2529" t="b">
        <v>0</v>
      </c>
      <c r="AG2529" t="b">
        <v>0</v>
      </c>
      <c r="AH2529" t="s">
        <v>4366</v>
      </c>
      <c r="AI2529" t="b">
        <v>0</v>
      </c>
      <c r="AJ2529" t="s">
        <v>211</v>
      </c>
      <c r="AK2529" t="b">
        <v>0</v>
      </c>
      <c r="AL2529" s="1">
        <v>43655</v>
      </c>
      <c r="AM2529" t="s">
        <v>162</v>
      </c>
      <c r="AN2529" s="2">
        <v>44296.959062499998</v>
      </c>
      <c r="AP2529" s="2">
        <v>43738.964618055557</v>
      </c>
      <c r="AQ2529" s="1"/>
      <c r="AS2529" t="b">
        <v>0</v>
      </c>
      <c r="AV2529" t="s">
        <v>248</v>
      </c>
      <c r="AY2529" t="s">
        <v>374</v>
      </c>
      <c r="AZ2529" t="s">
        <v>3191</v>
      </c>
      <c r="BB2529" t="s">
        <v>6943</v>
      </c>
      <c r="BD2529" t="b">
        <v>0</v>
      </c>
      <c r="BE2529" t="s">
        <v>6944</v>
      </c>
      <c r="BF2529" t="s">
        <v>6945</v>
      </c>
      <c r="BH2529" t="s">
        <v>260</v>
      </c>
      <c r="BI2529" t="s">
        <v>549</v>
      </c>
      <c r="BJ2529" t="s">
        <v>216</v>
      </c>
      <c r="BL2529" t="s">
        <v>6946</v>
      </c>
      <c r="BM2529" t="s">
        <v>202</v>
      </c>
      <c r="BN2529" t="s">
        <v>203</v>
      </c>
      <c r="BQ2529" t="s">
        <v>204</v>
      </c>
      <c r="BR2529" t="b">
        <v>0</v>
      </c>
      <c r="BT2529" t="b">
        <v>0</v>
      </c>
      <c r="BW2529" t="s">
        <v>97</v>
      </c>
      <c r="BX2529" t="b">
        <v>0</v>
      </c>
      <c r="BY2529" s="2">
        <v>44376.857569444444</v>
      </c>
      <c r="CB2529" t="b">
        <v>0</v>
      </c>
      <c r="CC2529" t="b">
        <v>0</v>
      </c>
      <c r="CF2529">
        <v>95895</v>
      </c>
      <c r="CH2529">
        <v>0</v>
      </c>
      <c r="CI2529">
        <v>0</v>
      </c>
      <c r="CJ2529">
        <v>0</v>
      </c>
      <c r="CK2529">
        <f>YEAR(tbl_Opportunity[[#This Row],[Close Date]])</f>
        <v>2019</v>
      </c>
    </row>
    <row r="2530" spans="1:89">
      <c r="A2530" t="s">
        <v>1288</v>
      </c>
      <c r="B2530" t="b">
        <v>0</v>
      </c>
      <c r="D2530" t="b">
        <v>0</v>
      </c>
      <c r="E2530" t="s">
        <v>5179</v>
      </c>
      <c r="H2530" s="1">
        <v>44134</v>
      </c>
      <c r="I2530" t="b">
        <v>1</v>
      </c>
      <c r="J2530" t="s">
        <v>105</v>
      </c>
      <c r="L2530" t="s">
        <v>6947</v>
      </c>
      <c r="O2530" t="s">
        <v>215</v>
      </c>
      <c r="P2530" t="b">
        <v>0</v>
      </c>
      <c r="Q2530" s="2">
        <v>43845.91847222222</v>
      </c>
      <c r="R2530" s="1"/>
      <c r="S2530" t="b">
        <v>0</v>
      </c>
      <c r="U2530" s="1"/>
      <c r="V2530" t="b">
        <v>0</v>
      </c>
      <c r="W2530" s="1">
        <v>43922</v>
      </c>
      <c r="X2530">
        <v>4</v>
      </c>
      <c r="Y2530">
        <v>2020</v>
      </c>
      <c r="Z2530" t="s">
        <v>90</v>
      </c>
      <c r="AA2530" t="s">
        <v>90</v>
      </c>
      <c r="AB2530" t="b">
        <v>0</v>
      </c>
      <c r="AC2530" t="b">
        <v>0</v>
      </c>
      <c r="AE2530" t="b">
        <v>1</v>
      </c>
      <c r="AF2530" t="b">
        <v>0</v>
      </c>
      <c r="AG2530" t="b">
        <v>0</v>
      </c>
      <c r="AI2530" t="b">
        <v>0</v>
      </c>
      <c r="AJ2530" t="s">
        <v>462</v>
      </c>
      <c r="AK2530" t="b">
        <v>0</v>
      </c>
      <c r="AL2530" s="1">
        <v>43970</v>
      </c>
      <c r="AM2530" t="s">
        <v>162</v>
      </c>
      <c r="AN2530" s="2">
        <v>44297.853321759256</v>
      </c>
      <c r="AP2530" s="2">
        <v>44167.689872685187</v>
      </c>
      <c r="AQ2530" s="1"/>
      <c r="AS2530" t="b">
        <v>0</v>
      </c>
      <c r="AV2530" t="s">
        <v>176</v>
      </c>
      <c r="BB2530" t="s">
        <v>6948</v>
      </c>
      <c r="BD2530" t="b">
        <v>0</v>
      </c>
      <c r="BH2530" t="s">
        <v>272</v>
      </c>
      <c r="BI2530" t="s">
        <v>549</v>
      </c>
      <c r="BL2530" t="s">
        <v>6947</v>
      </c>
      <c r="BM2530" t="s">
        <v>225</v>
      </c>
      <c r="BN2530" t="s">
        <v>203</v>
      </c>
      <c r="BQ2530" t="s">
        <v>204</v>
      </c>
      <c r="BR2530" t="b">
        <v>0</v>
      </c>
      <c r="BT2530" t="b">
        <v>0</v>
      </c>
      <c r="BW2530" t="s">
        <v>97</v>
      </c>
      <c r="BX2530" t="b">
        <v>0</v>
      </c>
      <c r="BY2530" s="2">
        <v>44376.857581018521</v>
      </c>
      <c r="CB2530" t="b">
        <v>0</v>
      </c>
      <c r="CC2530" t="b">
        <v>0</v>
      </c>
      <c r="CF2530">
        <v>7500</v>
      </c>
      <c r="CH2530">
        <v>0</v>
      </c>
      <c r="CI2530">
        <v>0</v>
      </c>
      <c r="CJ2530">
        <v>0</v>
      </c>
      <c r="CK2530">
        <f>YEAR(tbl_Opportunity[[#This Row],[Close Date]])</f>
        <v>2020</v>
      </c>
    </row>
    <row r="2531" spans="1:89">
      <c r="A2531" t="s">
        <v>1742</v>
      </c>
      <c r="B2531" t="b">
        <v>0</v>
      </c>
      <c r="D2531" t="b">
        <v>0</v>
      </c>
      <c r="H2531" s="1">
        <v>44196</v>
      </c>
      <c r="I2531" t="b">
        <v>1</v>
      </c>
      <c r="J2531" t="s">
        <v>193</v>
      </c>
      <c r="L2531" t="s">
        <v>6949</v>
      </c>
      <c r="M2531" t="s">
        <v>6950</v>
      </c>
      <c r="N2531" t="s">
        <v>345</v>
      </c>
      <c r="O2531" t="s">
        <v>272</v>
      </c>
      <c r="P2531" t="b">
        <v>0</v>
      </c>
      <c r="Q2531" s="2">
        <v>43906.760740740741</v>
      </c>
      <c r="R2531" s="1"/>
      <c r="S2531" t="b">
        <v>0</v>
      </c>
      <c r="U2531" s="1"/>
      <c r="V2531" t="b">
        <v>0</v>
      </c>
      <c r="W2531" s="1">
        <v>43922</v>
      </c>
      <c r="X2531">
        <v>4</v>
      </c>
      <c r="Y2531">
        <v>2020</v>
      </c>
      <c r="Z2531" t="s">
        <v>90</v>
      </c>
      <c r="AA2531" t="s">
        <v>90</v>
      </c>
      <c r="AB2531" t="b">
        <v>0</v>
      </c>
      <c r="AC2531" t="b">
        <v>0</v>
      </c>
      <c r="AE2531" t="b">
        <v>1</v>
      </c>
      <c r="AF2531" t="b">
        <v>0</v>
      </c>
      <c r="AG2531" t="b">
        <v>0</v>
      </c>
      <c r="AI2531" t="b">
        <v>0</v>
      </c>
      <c r="AK2531" t="b">
        <v>0</v>
      </c>
      <c r="AL2531" s="1">
        <v>44053</v>
      </c>
      <c r="AM2531" t="s">
        <v>162</v>
      </c>
      <c r="AN2531" s="2">
        <v>44296.959062499998</v>
      </c>
      <c r="AP2531" s="2">
        <v>44042.767847222225</v>
      </c>
      <c r="AQ2531" s="1"/>
      <c r="AS2531" t="b">
        <v>0</v>
      </c>
      <c r="AV2531" t="s">
        <v>197</v>
      </c>
      <c r="BB2531" t="s">
        <v>6951</v>
      </c>
      <c r="BD2531" t="b">
        <v>0</v>
      </c>
      <c r="BH2531" t="s">
        <v>272</v>
      </c>
      <c r="BI2531" t="s">
        <v>1243</v>
      </c>
      <c r="BL2531" t="s">
        <v>6949</v>
      </c>
      <c r="BM2531" t="s">
        <v>291</v>
      </c>
      <c r="BN2531" t="s">
        <v>203</v>
      </c>
      <c r="BQ2531" t="s">
        <v>204</v>
      </c>
      <c r="BR2531" t="b">
        <v>0</v>
      </c>
      <c r="BT2531" t="b">
        <v>0</v>
      </c>
      <c r="BW2531" t="s">
        <v>97</v>
      </c>
      <c r="BX2531" t="b">
        <v>0</v>
      </c>
      <c r="BY2531" s="2">
        <v>44376.857581018521</v>
      </c>
      <c r="CB2531" t="b">
        <v>0</v>
      </c>
      <c r="CC2531" t="b">
        <v>0</v>
      </c>
      <c r="CF2531">
        <v>8785</v>
      </c>
      <c r="CH2531">
        <v>0</v>
      </c>
      <c r="CI2531">
        <v>0</v>
      </c>
      <c r="CJ2531">
        <v>0</v>
      </c>
      <c r="CK2531">
        <f>YEAR(tbl_Opportunity[[#This Row],[Close Date]])</f>
        <v>2020</v>
      </c>
    </row>
    <row r="2532" spans="1:89">
      <c r="A2532" t="s">
        <v>274</v>
      </c>
      <c r="B2532" t="b">
        <v>0</v>
      </c>
      <c r="D2532" t="b">
        <v>0</v>
      </c>
      <c r="E2532" t="s">
        <v>2829</v>
      </c>
      <c r="H2532" s="1">
        <v>44195</v>
      </c>
      <c r="I2532" t="b">
        <v>1</v>
      </c>
      <c r="J2532" t="s">
        <v>105</v>
      </c>
      <c r="L2532" t="s">
        <v>3326</v>
      </c>
      <c r="M2532" t="s">
        <v>6952</v>
      </c>
      <c r="N2532" t="s">
        <v>345</v>
      </c>
      <c r="O2532" t="s">
        <v>272</v>
      </c>
      <c r="P2532" t="b">
        <v>0</v>
      </c>
      <c r="Q2532" s="2">
        <v>43903.700636574074</v>
      </c>
      <c r="R2532" s="1"/>
      <c r="S2532" t="b">
        <v>0</v>
      </c>
      <c r="U2532" s="1"/>
      <c r="V2532" t="b">
        <v>0</v>
      </c>
      <c r="W2532" s="1">
        <v>43922</v>
      </c>
      <c r="X2532">
        <v>4</v>
      </c>
      <c r="Y2532">
        <v>2020</v>
      </c>
      <c r="Z2532" t="s">
        <v>90</v>
      </c>
      <c r="AA2532" t="s">
        <v>90</v>
      </c>
      <c r="AB2532" t="b">
        <v>0</v>
      </c>
      <c r="AC2532" t="b">
        <v>0</v>
      </c>
      <c r="AE2532" t="b">
        <v>1</v>
      </c>
      <c r="AF2532" t="b">
        <v>0</v>
      </c>
      <c r="AG2532" t="b">
        <v>0</v>
      </c>
      <c r="AH2532" t="s">
        <v>4366</v>
      </c>
      <c r="AI2532" t="b">
        <v>0</v>
      </c>
      <c r="AK2532" t="b">
        <v>0</v>
      </c>
      <c r="AL2532" s="1">
        <v>44095</v>
      </c>
      <c r="AM2532" t="s">
        <v>162</v>
      </c>
      <c r="AN2532" s="2">
        <v>44297.853321759256</v>
      </c>
      <c r="AP2532" s="2">
        <v>44166.769236111111</v>
      </c>
      <c r="AQ2532" s="1"/>
      <c r="AS2532" t="b">
        <v>0</v>
      </c>
      <c r="AV2532" t="s">
        <v>2870</v>
      </c>
      <c r="BB2532" t="s">
        <v>6953</v>
      </c>
      <c r="BD2532" t="b">
        <v>0</v>
      </c>
      <c r="BH2532" t="s">
        <v>272</v>
      </c>
      <c r="BI2532" t="s">
        <v>1243</v>
      </c>
      <c r="BL2532" t="s">
        <v>3326</v>
      </c>
      <c r="BM2532" t="s">
        <v>291</v>
      </c>
      <c r="BN2532" t="s">
        <v>203</v>
      </c>
      <c r="BQ2532" t="s">
        <v>204</v>
      </c>
      <c r="BR2532" t="b">
        <v>0</v>
      </c>
      <c r="BT2532" t="b">
        <v>0</v>
      </c>
      <c r="BW2532" t="s">
        <v>97</v>
      </c>
      <c r="BX2532" t="b">
        <v>0</v>
      </c>
      <c r="BY2532" s="2">
        <v>44376.857581018521</v>
      </c>
      <c r="CB2532" t="b">
        <v>0</v>
      </c>
      <c r="CC2532" t="b">
        <v>0</v>
      </c>
      <c r="CF2532">
        <v>9735</v>
      </c>
      <c r="CH2532">
        <v>0</v>
      </c>
      <c r="CI2532">
        <v>0</v>
      </c>
      <c r="CJ2532">
        <v>0</v>
      </c>
      <c r="CK2532">
        <f>YEAR(tbl_Opportunity[[#This Row],[Close Date]])</f>
        <v>2020</v>
      </c>
    </row>
    <row r="2533" spans="1:89">
      <c r="A2533" t="s">
        <v>493</v>
      </c>
      <c r="B2533" t="b">
        <v>0</v>
      </c>
      <c r="D2533" t="b">
        <v>0</v>
      </c>
      <c r="E2533" t="s">
        <v>2796</v>
      </c>
      <c r="H2533" s="1">
        <v>44134</v>
      </c>
      <c r="I2533" t="b">
        <v>1</v>
      </c>
      <c r="J2533" t="s">
        <v>105</v>
      </c>
      <c r="L2533" t="s">
        <v>6954</v>
      </c>
      <c r="M2533" t="s">
        <v>6955</v>
      </c>
      <c r="N2533" t="s">
        <v>345</v>
      </c>
      <c r="O2533" t="s">
        <v>272</v>
      </c>
      <c r="P2533" t="b">
        <v>0</v>
      </c>
      <c r="Q2533" s="2">
        <v>43777.81925925926</v>
      </c>
      <c r="R2533" s="1"/>
      <c r="S2533" t="b">
        <v>0</v>
      </c>
      <c r="U2533" s="1"/>
      <c r="V2533" t="b">
        <v>0</v>
      </c>
      <c r="W2533" s="1">
        <v>43922</v>
      </c>
      <c r="X2533">
        <v>4</v>
      </c>
      <c r="Y2533">
        <v>2020</v>
      </c>
      <c r="Z2533" t="s">
        <v>90</v>
      </c>
      <c r="AA2533" t="s">
        <v>90</v>
      </c>
      <c r="AB2533" t="b">
        <v>0</v>
      </c>
      <c r="AC2533" t="b">
        <v>0</v>
      </c>
      <c r="AE2533" t="b">
        <v>1</v>
      </c>
      <c r="AF2533" t="b">
        <v>0</v>
      </c>
      <c r="AG2533" t="b">
        <v>0</v>
      </c>
      <c r="AH2533" t="s">
        <v>4366</v>
      </c>
      <c r="AI2533" t="b">
        <v>0</v>
      </c>
      <c r="AK2533" t="b">
        <v>0</v>
      </c>
      <c r="AL2533" s="1"/>
      <c r="AM2533" t="s">
        <v>162</v>
      </c>
      <c r="AN2533" s="2">
        <v>44297.853321759256</v>
      </c>
      <c r="AP2533" s="2">
        <v>44239.021736111114</v>
      </c>
      <c r="AQ2533" s="1"/>
      <c r="AS2533" t="b">
        <v>0</v>
      </c>
      <c r="AV2533" t="s">
        <v>176</v>
      </c>
      <c r="AY2533" t="s">
        <v>236</v>
      </c>
      <c r="BB2533" t="s">
        <v>6956</v>
      </c>
      <c r="BD2533" t="b">
        <v>0</v>
      </c>
      <c r="BH2533" t="s">
        <v>272</v>
      </c>
      <c r="BI2533" t="s">
        <v>549</v>
      </c>
      <c r="BL2533" t="s">
        <v>6954</v>
      </c>
      <c r="BM2533" t="s">
        <v>291</v>
      </c>
      <c r="BN2533" t="s">
        <v>203</v>
      </c>
      <c r="BQ2533" t="s">
        <v>204</v>
      </c>
      <c r="BR2533" t="b">
        <v>0</v>
      </c>
      <c r="BT2533" t="b">
        <v>0</v>
      </c>
      <c r="BW2533" t="s">
        <v>97</v>
      </c>
      <c r="BX2533" t="b">
        <v>0</v>
      </c>
      <c r="BY2533" s="2">
        <v>44376.857581018521</v>
      </c>
      <c r="CB2533" t="b">
        <v>0</v>
      </c>
      <c r="CC2533" t="b">
        <v>0</v>
      </c>
      <c r="CF2533">
        <v>9570</v>
      </c>
      <c r="CH2533">
        <v>0</v>
      </c>
      <c r="CI2533">
        <v>0</v>
      </c>
      <c r="CJ2533">
        <v>0</v>
      </c>
      <c r="CK2533">
        <f>YEAR(tbl_Opportunity[[#This Row],[Close Date]])</f>
        <v>2020</v>
      </c>
    </row>
    <row r="2534" spans="1:89">
      <c r="A2534" t="s">
        <v>274</v>
      </c>
      <c r="B2534" t="b">
        <v>0</v>
      </c>
      <c r="D2534" t="b">
        <v>0</v>
      </c>
      <c r="E2534" t="s">
        <v>2829</v>
      </c>
      <c r="H2534" s="1">
        <v>44165</v>
      </c>
      <c r="I2534" t="b">
        <v>1</v>
      </c>
      <c r="J2534" t="s">
        <v>105</v>
      </c>
      <c r="L2534" t="s">
        <v>3326</v>
      </c>
      <c r="N2534" t="s">
        <v>345</v>
      </c>
      <c r="O2534" t="s">
        <v>260</v>
      </c>
      <c r="P2534" t="b">
        <v>0</v>
      </c>
      <c r="Q2534" s="2">
        <v>43859.831192129626</v>
      </c>
      <c r="R2534" s="1"/>
      <c r="S2534" t="b">
        <v>0</v>
      </c>
      <c r="U2534" s="1"/>
      <c r="V2534" t="b">
        <v>0</v>
      </c>
      <c r="W2534" s="1">
        <v>43922</v>
      </c>
      <c r="X2534">
        <v>4</v>
      </c>
      <c r="Y2534">
        <v>2020</v>
      </c>
      <c r="Z2534" t="s">
        <v>90</v>
      </c>
      <c r="AA2534" t="s">
        <v>90</v>
      </c>
      <c r="AB2534" t="b">
        <v>0</v>
      </c>
      <c r="AC2534" t="b">
        <v>0</v>
      </c>
      <c r="AE2534" t="b">
        <v>1</v>
      </c>
      <c r="AF2534" t="b">
        <v>0</v>
      </c>
      <c r="AG2534" t="b">
        <v>0</v>
      </c>
      <c r="AH2534" t="s">
        <v>4366</v>
      </c>
      <c r="AI2534" t="b">
        <v>0</v>
      </c>
      <c r="AJ2534" t="s">
        <v>211</v>
      </c>
      <c r="AK2534" t="b">
        <v>0</v>
      </c>
      <c r="AL2534" s="1">
        <v>44095</v>
      </c>
      <c r="AM2534" t="s">
        <v>162</v>
      </c>
      <c r="AN2534" s="2">
        <v>44297.853321759256</v>
      </c>
      <c r="AP2534" s="2">
        <v>44166.768460648149</v>
      </c>
      <c r="AQ2534" s="1"/>
      <c r="AS2534" t="b">
        <v>0</v>
      </c>
      <c r="AV2534" t="s">
        <v>248</v>
      </c>
      <c r="AY2534" t="s">
        <v>236</v>
      </c>
      <c r="BB2534" t="s">
        <v>6957</v>
      </c>
      <c r="BD2534" t="b">
        <v>0</v>
      </c>
      <c r="BH2534" t="s">
        <v>272</v>
      </c>
      <c r="BI2534" t="s">
        <v>1243</v>
      </c>
      <c r="BJ2534" t="s">
        <v>216</v>
      </c>
      <c r="BL2534" t="s">
        <v>3326</v>
      </c>
      <c r="BM2534" t="s">
        <v>3069</v>
      </c>
      <c r="BN2534" t="s">
        <v>203</v>
      </c>
      <c r="BQ2534" t="s">
        <v>204</v>
      </c>
      <c r="BR2534" t="b">
        <v>0</v>
      </c>
      <c r="BT2534" t="b">
        <v>0</v>
      </c>
      <c r="BW2534" t="s">
        <v>97</v>
      </c>
      <c r="BX2534" t="b">
        <v>0</v>
      </c>
      <c r="BY2534" s="2">
        <v>44376.857581018521</v>
      </c>
      <c r="CB2534" t="b">
        <v>0</v>
      </c>
      <c r="CC2534" t="b">
        <v>0</v>
      </c>
      <c r="CF2534">
        <v>13950</v>
      </c>
      <c r="CH2534">
        <v>0</v>
      </c>
      <c r="CI2534">
        <v>0</v>
      </c>
      <c r="CJ2534">
        <v>0</v>
      </c>
      <c r="CK2534">
        <f>YEAR(tbl_Opportunity[[#This Row],[Close Date]])</f>
        <v>2020</v>
      </c>
    </row>
    <row r="2535" spans="1:89">
      <c r="A2535" t="s">
        <v>1398</v>
      </c>
      <c r="B2535" t="b">
        <v>0</v>
      </c>
      <c r="D2535" t="b">
        <v>0</v>
      </c>
      <c r="H2535" s="1">
        <v>44196</v>
      </c>
      <c r="I2535" t="b">
        <v>1</v>
      </c>
      <c r="J2535" t="s">
        <v>140</v>
      </c>
      <c r="L2535" t="s">
        <v>6958</v>
      </c>
      <c r="M2535" t="s">
        <v>6959</v>
      </c>
      <c r="N2535" t="s">
        <v>345</v>
      </c>
      <c r="O2535" t="s">
        <v>260</v>
      </c>
      <c r="P2535" t="b">
        <v>0</v>
      </c>
      <c r="Q2535" s="2">
        <v>43703.266111111108</v>
      </c>
      <c r="R2535" s="1"/>
      <c r="S2535" t="b">
        <v>0</v>
      </c>
      <c r="U2535" s="1"/>
      <c r="V2535" t="b">
        <v>0</v>
      </c>
      <c r="W2535" s="1">
        <v>43922</v>
      </c>
      <c r="X2535">
        <v>4</v>
      </c>
      <c r="Y2535">
        <v>2020</v>
      </c>
      <c r="Z2535" t="s">
        <v>90</v>
      </c>
      <c r="AA2535" t="s">
        <v>90</v>
      </c>
      <c r="AB2535" t="b">
        <v>0</v>
      </c>
      <c r="AC2535" t="b">
        <v>0</v>
      </c>
      <c r="AE2535" t="b">
        <v>1</v>
      </c>
      <c r="AF2535" t="b">
        <v>0</v>
      </c>
      <c r="AG2535" t="b">
        <v>0</v>
      </c>
      <c r="AH2535" t="s">
        <v>105</v>
      </c>
      <c r="AI2535" t="b">
        <v>0</v>
      </c>
      <c r="AJ2535" t="s">
        <v>574</v>
      </c>
      <c r="AK2535" t="b">
        <v>0</v>
      </c>
      <c r="AL2535" s="1">
        <v>43969</v>
      </c>
      <c r="AM2535" t="s">
        <v>162</v>
      </c>
      <c r="AN2535" s="2">
        <v>44297.83829861111</v>
      </c>
      <c r="AP2535" s="2">
        <v>43969.681851851848</v>
      </c>
      <c r="AQ2535" s="1"/>
      <c r="AS2535" t="b">
        <v>0</v>
      </c>
      <c r="AV2535" t="s">
        <v>213</v>
      </c>
      <c r="AY2535" t="s">
        <v>1407</v>
      </c>
      <c r="AZ2535" t="s">
        <v>2500</v>
      </c>
      <c r="BB2535" t="s">
        <v>6960</v>
      </c>
      <c r="BD2535" t="b">
        <v>0</v>
      </c>
      <c r="BH2535" t="s">
        <v>215</v>
      </c>
      <c r="BI2535" t="s">
        <v>549</v>
      </c>
      <c r="BJ2535" t="s">
        <v>196</v>
      </c>
      <c r="BL2535" t="s">
        <v>6958</v>
      </c>
      <c r="BM2535" t="s">
        <v>202</v>
      </c>
      <c r="BN2535" t="s">
        <v>203</v>
      </c>
      <c r="BQ2535" t="s">
        <v>204</v>
      </c>
      <c r="BR2535" t="b">
        <v>0</v>
      </c>
      <c r="BT2535" t="b">
        <v>0</v>
      </c>
      <c r="BW2535" t="s">
        <v>97</v>
      </c>
      <c r="BX2535" t="b">
        <v>0</v>
      </c>
      <c r="BY2535" s="2">
        <v>44376.857569444444</v>
      </c>
      <c r="BZ2535" t="s">
        <v>217</v>
      </c>
      <c r="CB2535" t="b">
        <v>0</v>
      </c>
      <c r="CC2535" t="b">
        <v>0</v>
      </c>
      <c r="CF2535">
        <v>81810</v>
      </c>
      <c r="CH2535">
        <v>0</v>
      </c>
      <c r="CI2535">
        <v>0</v>
      </c>
      <c r="CJ2535">
        <v>0</v>
      </c>
      <c r="CK2535">
        <f>YEAR(tbl_Opportunity[[#This Row],[Close Date]])</f>
        <v>2020</v>
      </c>
    </row>
    <row r="2536" spans="1:89">
      <c r="A2536" t="s">
        <v>3268</v>
      </c>
      <c r="B2536" t="b">
        <v>0</v>
      </c>
      <c r="D2536" t="b">
        <v>0</v>
      </c>
      <c r="H2536" s="1">
        <v>44196</v>
      </c>
      <c r="I2536" t="b">
        <v>1</v>
      </c>
      <c r="J2536" t="s">
        <v>140</v>
      </c>
      <c r="L2536" t="s">
        <v>6961</v>
      </c>
      <c r="M2536" t="s">
        <v>6962</v>
      </c>
      <c r="N2536" t="s">
        <v>345</v>
      </c>
      <c r="O2536" t="s">
        <v>406</v>
      </c>
      <c r="P2536" t="b">
        <v>0</v>
      </c>
      <c r="Q2536" s="2">
        <v>43711.64329861111</v>
      </c>
      <c r="R2536" s="1"/>
      <c r="S2536" t="b">
        <v>0</v>
      </c>
      <c r="U2536" s="1"/>
      <c r="V2536" t="b">
        <v>0</v>
      </c>
      <c r="W2536" s="1">
        <v>43922</v>
      </c>
      <c r="X2536">
        <v>4</v>
      </c>
      <c r="Y2536">
        <v>2020</v>
      </c>
      <c r="Z2536" t="s">
        <v>90</v>
      </c>
      <c r="AA2536" t="s">
        <v>90</v>
      </c>
      <c r="AB2536" t="b">
        <v>0</v>
      </c>
      <c r="AC2536" t="b">
        <v>0</v>
      </c>
      <c r="AE2536" t="b">
        <v>1</v>
      </c>
      <c r="AF2536" t="b">
        <v>0</v>
      </c>
      <c r="AG2536" t="b">
        <v>0</v>
      </c>
      <c r="AI2536" t="b">
        <v>0</v>
      </c>
      <c r="AJ2536" t="s">
        <v>211</v>
      </c>
      <c r="AK2536" t="b">
        <v>0</v>
      </c>
      <c r="AL2536" s="1">
        <v>43930</v>
      </c>
      <c r="AM2536" t="s">
        <v>162</v>
      </c>
      <c r="AN2536" s="2">
        <v>44297.83829861111</v>
      </c>
      <c r="AP2536" s="2">
        <v>43980.789664351854</v>
      </c>
      <c r="AQ2536" s="1"/>
      <c r="AS2536" t="b">
        <v>0</v>
      </c>
      <c r="AV2536" t="s">
        <v>213</v>
      </c>
      <c r="AY2536" t="s">
        <v>236</v>
      </c>
      <c r="AZ2536" t="s">
        <v>237</v>
      </c>
      <c r="BB2536" t="s">
        <v>6963</v>
      </c>
      <c r="BD2536" t="b">
        <v>0</v>
      </c>
      <c r="BH2536" t="s">
        <v>375</v>
      </c>
      <c r="BI2536" t="s">
        <v>549</v>
      </c>
      <c r="BL2536" t="s">
        <v>6961</v>
      </c>
      <c r="BM2536" t="s">
        <v>202</v>
      </c>
      <c r="BN2536" t="s">
        <v>203</v>
      </c>
      <c r="BQ2536" t="s">
        <v>204</v>
      </c>
      <c r="BR2536" t="b">
        <v>0</v>
      </c>
      <c r="BT2536" t="b">
        <v>0</v>
      </c>
      <c r="BW2536" t="s">
        <v>97</v>
      </c>
      <c r="BX2536" t="b">
        <v>0</v>
      </c>
      <c r="BY2536" s="2">
        <v>44376.857569444444</v>
      </c>
      <c r="BZ2536" t="s">
        <v>377</v>
      </c>
      <c r="CB2536" t="b">
        <v>0</v>
      </c>
      <c r="CC2536" t="b">
        <v>0</v>
      </c>
      <c r="CF2536">
        <v>84390</v>
      </c>
      <c r="CH2536">
        <v>0</v>
      </c>
      <c r="CI2536">
        <v>0</v>
      </c>
      <c r="CJ2536">
        <v>0</v>
      </c>
      <c r="CK2536">
        <f>YEAR(tbl_Opportunity[[#This Row],[Close Date]])</f>
        <v>2020</v>
      </c>
    </row>
    <row r="2537" spans="1:89">
      <c r="A2537" t="s">
        <v>306</v>
      </c>
      <c r="B2537" t="b">
        <v>0</v>
      </c>
      <c r="D2537" t="b">
        <v>0</v>
      </c>
      <c r="E2537" t="s">
        <v>2947</v>
      </c>
      <c r="H2537" s="1">
        <v>44561</v>
      </c>
      <c r="I2537" t="b">
        <v>1</v>
      </c>
      <c r="J2537" t="s">
        <v>105</v>
      </c>
      <c r="L2537" t="s">
        <v>6964</v>
      </c>
      <c r="N2537" t="s">
        <v>345</v>
      </c>
      <c r="O2537" t="s">
        <v>375</v>
      </c>
      <c r="P2537" t="b">
        <v>0</v>
      </c>
      <c r="Q2537" s="2">
        <v>44089.653564814813</v>
      </c>
      <c r="R2537" s="1"/>
      <c r="S2537" t="b">
        <v>0</v>
      </c>
      <c r="U2537" s="1"/>
      <c r="V2537" t="b">
        <v>0</v>
      </c>
      <c r="W2537" s="1">
        <v>44287</v>
      </c>
      <c r="X2537">
        <v>4</v>
      </c>
      <c r="Y2537">
        <v>2021</v>
      </c>
      <c r="Z2537" t="s">
        <v>90</v>
      </c>
      <c r="AA2537" t="s">
        <v>90</v>
      </c>
      <c r="AB2537" t="b">
        <v>0</v>
      </c>
      <c r="AC2537" t="b">
        <v>0</v>
      </c>
      <c r="AE2537" t="b">
        <v>1</v>
      </c>
      <c r="AF2537" t="b">
        <v>0</v>
      </c>
      <c r="AG2537" t="b">
        <v>0</v>
      </c>
      <c r="AH2537" t="s">
        <v>4366</v>
      </c>
      <c r="AI2537" t="b">
        <v>0</v>
      </c>
      <c r="AJ2537" t="s">
        <v>462</v>
      </c>
      <c r="AK2537" t="b">
        <v>0</v>
      </c>
      <c r="AL2537" s="1"/>
      <c r="AM2537" t="s">
        <v>162</v>
      </c>
      <c r="AN2537" s="2">
        <v>44297.856377314813</v>
      </c>
      <c r="AP2537" s="2">
        <v>44125.86209490741</v>
      </c>
      <c r="AQ2537" s="1"/>
      <c r="AS2537" t="b">
        <v>0</v>
      </c>
      <c r="AV2537" t="s">
        <v>176</v>
      </c>
      <c r="AY2537" t="s">
        <v>236</v>
      </c>
      <c r="AZ2537" t="s">
        <v>300</v>
      </c>
      <c r="BB2537" t="s">
        <v>6965</v>
      </c>
      <c r="BD2537" t="b">
        <v>0</v>
      </c>
      <c r="BG2537" t="s">
        <v>3184</v>
      </c>
      <c r="BH2537" t="s">
        <v>375</v>
      </c>
      <c r="BI2537" t="s">
        <v>1243</v>
      </c>
      <c r="BJ2537" t="s">
        <v>216</v>
      </c>
      <c r="BL2537" t="s">
        <v>6964</v>
      </c>
      <c r="BM2537" t="s">
        <v>202</v>
      </c>
      <c r="BN2537" t="s">
        <v>203</v>
      </c>
      <c r="BQ2537" t="s">
        <v>204</v>
      </c>
      <c r="BR2537" t="b">
        <v>0</v>
      </c>
      <c r="BT2537" t="b">
        <v>0</v>
      </c>
      <c r="BW2537" t="s">
        <v>97</v>
      </c>
      <c r="BX2537" t="b">
        <v>0</v>
      </c>
      <c r="BY2537" s="2">
        <v>44376.857581018521</v>
      </c>
      <c r="BZ2537" t="s">
        <v>377</v>
      </c>
      <c r="CB2537" t="b">
        <v>0</v>
      </c>
      <c r="CC2537" t="b">
        <v>0</v>
      </c>
      <c r="CF2537">
        <v>75000</v>
      </c>
      <c r="CH2537">
        <v>0</v>
      </c>
      <c r="CI2537">
        <v>0</v>
      </c>
      <c r="CJ2537">
        <v>0</v>
      </c>
      <c r="CK2537">
        <f>YEAR(tbl_Opportunity[[#This Row],[Close Date]])</f>
        <v>2021</v>
      </c>
    </row>
    <row r="2538" spans="1:89">
      <c r="A2538" t="s">
        <v>601</v>
      </c>
      <c r="B2538" t="b">
        <v>0</v>
      </c>
      <c r="D2538" t="b">
        <v>0</v>
      </c>
      <c r="H2538" s="1">
        <v>44183</v>
      </c>
      <c r="I2538" t="b">
        <v>1</v>
      </c>
      <c r="J2538" t="s">
        <v>193</v>
      </c>
      <c r="L2538" t="s">
        <v>6966</v>
      </c>
      <c r="N2538" t="s">
        <v>372</v>
      </c>
      <c r="O2538" t="s">
        <v>199</v>
      </c>
      <c r="P2538" t="b">
        <v>0</v>
      </c>
      <c r="Q2538" s="2">
        <v>43755.826655092591</v>
      </c>
      <c r="R2538" s="1"/>
      <c r="S2538" t="b">
        <v>0</v>
      </c>
      <c r="U2538" s="1"/>
      <c r="V2538" t="b">
        <v>0</v>
      </c>
      <c r="W2538" s="1">
        <v>43922</v>
      </c>
      <c r="X2538">
        <v>4</v>
      </c>
      <c r="Y2538">
        <v>2020</v>
      </c>
      <c r="Z2538" t="s">
        <v>90</v>
      </c>
      <c r="AA2538" t="s">
        <v>90</v>
      </c>
      <c r="AB2538" t="b">
        <v>0</v>
      </c>
      <c r="AC2538" t="b">
        <v>0</v>
      </c>
      <c r="AE2538" t="b">
        <v>1</v>
      </c>
      <c r="AF2538" t="b">
        <v>0</v>
      </c>
      <c r="AG2538" t="b">
        <v>0</v>
      </c>
      <c r="AI2538" t="b">
        <v>0</v>
      </c>
      <c r="AJ2538" t="s">
        <v>2359</v>
      </c>
      <c r="AK2538" t="b">
        <v>0</v>
      </c>
      <c r="AL2538" s="1">
        <v>44056</v>
      </c>
      <c r="AM2538" t="s">
        <v>162</v>
      </c>
      <c r="AN2538" s="2">
        <v>44297.83829861111</v>
      </c>
      <c r="AP2538" s="2">
        <v>44070.728981481479</v>
      </c>
      <c r="AQ2538" s="1"/>
      <c r="AS2538" t="b">
        <v>0</v>
      </c>
      <c r="AV2538" t="s">
        <v>213</v>
      </c>
      <c r="AY2538" t="s">
        <v>2360</v>
      </c>
      <c r="AZ2538" t="s">
        <v>2361</v>
      </c>
      <c r="BB2538" t="s">
        <v>6967</v>
      </c>
      <c r="BD2538" t="b">
        <v>0</v>
      </c>
      <c r="BH2538" t="s">
        <v>375</v>
      </c>
      <c r="BI2538" t="s">
        <v>549</v>
      </c>
      <c r="BL2538" t="s">
        <v>6966</v>
      </c>
      <c r="BM2538" t="s">
        <v>202</v>
      </c>
      <c r="BN2538" t="s">
        <v>203</v>
      </c>
      <c r="BQ2538" t="s">
        <v>204</v>
      </c>
      <c r="BR2538" t="b">
        <v>0</v>
      </c>
      <c r="BT2538" t="b">
        <v>0</v>
      </c>
      <c r="BW2538" t="s">
        <v>97</v>
      </c>
      <c r="BX2538" t="b">
        <v>0</v>
      </c>
      <c r="BY2538" s="2">
        <v>44376.857569444444</v>
      </c>
      <c r="BZ2538" t="s">
        <v>377</v>
      </c>
      <c r="CB2538" t="b">
        <v>0</v>
      </c>
      <c r="CC2538" t="b">
        <v>0</v>
      </c>
      <c r="CF2538">
        <v>95965</v>
      </c>
      <c r="CH2538">
        <v>0</v>
      </c>
      <c r="CI2538">
        <v>0</v>
      </c>
      <c r="CJ2538">
        <v>0</v>
      </c>
      <c r="CK2538">
        <f>YEAR(tbl_Opportunity[[#This Row],[Close Date]])</f>
        <v>2020</v>
      </c>
    </row>
    <row r="2539" spans="1:89">
      <c r="A2539" t="s">
        <v>601</v>
      </c>
      <c r="B2539" t="b">
        <v>0</v>
      </c>
      <c r="D2539" t="b">
        <v>0</v>
      </c>
      <c r="H2539" s="1">
        <v>44196</v>
      </c>
      <c r="I2539" t="b">
        <v>1</v>
      </c>
      <c r="J2539" t="s">
        <v>105</v>
      </c>
      <c r="L2539" t="s">
        <v>6968</v>
      </c>
      <c r="N2539" t="s">
        <v>372</v>
      </c>
      <c r="O2539" t="s">
        <v>199</v>
      </c>
      <c r="P2539" t="b">
        <v>0</v>
      </c>
      <c r="Q2539" s="2">
        <v>43748.571597222224</v>
      </c>
      <c r="R2539" s="1"/>
      <c r="S2539" t="b">
        <v>0</v>
      </c>
      <c r="U2539" s="1"/>
      <c r="V2539" t="b">
        <v>0</v>
      </c>
      <c r="W2539" s="1">
        <v>43922</v>
      </c>
      <c r="X2539">
        <v>4</v>
      </c>
      <c r="Y2539">
        <v>2020</v>
      </c>
      <c r="Z2539" t="s">
        <v>90</v>
      </c>
      <c r="AA2539" t="s">
        <v>90</v>
      </c>
      <c r="AB2539" t="b">
        <v>0</v>
      </c>
      <c r="AC2539" t="b">
        <v>0</v>
      </c>
      <c r="AE2539" t="b">
        <v>1</v>
      </c>
      <c r="AF2539" t="b">
        <v>0</v>
      </c>
      <c r="AG2539" t="b">
        <v>0</v>
      </c>
      <c r="AI2539" t="b">
        <v>0</v>
      </c>
      <c r="AJ2539" t="s">
        <v>2359</v>
      </c>
      <c r="AK2539" t="b">
        <v>0</v>
      </c>
      <c r="AL2539" s="1">
        <v>44026</v>
      </c>
      <c r="AM2539" t="s">
        <v>162</v>
      </c>
      <c r="AN2539" s="2">
        <v>44297.856377314813</v>
      </c>
      <c r="AP2539" s="2">
        <v>44026.823622685188</v>
      </c>
      <c r="AQ2539" s="1"/>
      <c r="AS2539" t="b">
        <v>0</v>
      </c>
      <c r="AV2539" t="s">
        <v>213</v>
      </c>
      <c r="AY2539" t="s">
        <v>2360</v>
      </c>
      <c r="AZ2539" t="s">
        <v>2361</v>
      </c>
      <c r="BB2539" t="s">
        <v>6969</v>
      </c>
      <c r="BD2539" t="b">
        <v>0</v>
      </c>
      <c r="BH2539" t="s">
        <v>375</v>
      </c>
      <c r="BI2539" t="s">
        <v>549</v>
      </c>
      <c r="BL2539" t="s">
        <v>6968</v>
      </c>
      <c r="BM2539" t="s">
        <v>202</v>
      </c>
      <c r="BN2539" t="s">
        <v>203</v>
      </c>
      <c r="BQ2539" t="s">
        <v>204</v>
      </c>
      <c r="BR2539" t="b">
        <v>0</v>
      </c>
      <c r="BT2539" t="b">
        <v>0</v>
      </c>
      <c r="BW2539" t="s">
        <v>97</v>
      </c>
      <c r="BX2539" t="b">
        <v>0</v>
      </c>
      <c r="BY2539" s="2">
        <v>44376.857569444444</v>
      </c>
      <c r="BZ2539" t="s">
        <v>377</v>
      </c>
      <c r="CB2539" t="b">
        <v>0</v>
      </c>
      <c r="CC2539" t="b">
        <v>0</v>
      </c>
      <c r="CF2539">
        <v>87600</v>
      </c>
      <c r="CH2539">
        <v>0</v>
      </c>
      <c r="CI2539">
        <v>0</v>
      </c>
      <c r="CJ2539">
        <v>0</v>
      </c>
      <c r="CK2539">
        <f>YEAR(tbl_Opportunity[[#This Row],[Close Date]])</f>
        <v>2020</v>
      </c>
    </row>
    <row r="2540" spans="1:89">
      <c r="A2540" t="s">
        <v>2408</v>
      </c>
      <c r="B2540" t="b">
        <v>0</v>
      </c>
      <c r="D2540" t="b">
        <v>0</v>
      </c>
      <c r="H2540" s="1">
        <v>44561</v>
      </c>
      <c r="I2540" t="b">
        <v>1</v>
      </c>
      <c r="J2540" t="s">
        <v>193</v>
      </c>
      <c r="L2540" t="s">
        <v>2548</v>
      </c>
      <c r="N2540" t="s">
        <v>372</v>
      </c>
      <c r="O2540" t="s">
        <v>194</v>
      </c>
      <c r="P2540" t="b">
        <v>0</v>
      </c>
      <c r="Q2540" s="2">
        <v>43983.266493055555</v>
      </c>
      <c r="R2540" s="1"/>
      <c r="S2540" t="b">
        <v>0</v>
      </c>
      <c r="U2540" s="1"/>
      <c r="V2540" t="b">
        <v>0</v>
      </c>
      <c r="W2540" s="1">
        <v>44287</v>
      </c>
      <c r="X2540">
        <v>4</v>
      </c>
      <c r="Y2540">
        <v>2021</v>
      </c>
      <c r="Z2540" t="s">
        <v>90</v>
      </c>
      <c r="AA2540" t="s">
        <v>90</v>
      </c>
      <c r="AB2540" t="b">
        <v>0</v>
      </c>
      <c r="AC2540" t="b">
        <v>0</v>
      </c>
      <c r="AE2540" t="b">
        <v>1</v>
      </c>
      <c r="AF2540" t="b">
        <v>0</v>
      </c>
      <c r="AG2540" t="b">
        <v>0</v>
      </c>
      <c r="AH2540" t="s">
        <v>4366</v>
      </c>
      <c r="AI2540" t="b">
        <v>0</v>
      </c>
      <c r="AJ2540" t="s">
        <v>211</v>
      </c>
      <c r="AK2540" t="b">
        <v>0</v>
      </c>
      <c r="AL2540" s="1">
        <v>43982</v>
      </c>
      <c r="AM2540" t="s">
        <v>162</v>
      </c>
      <c r="AN2540" s="2">
        <v>44296.959062499998</v>
      </c>
      <c r="AP2540" s="2">
        <v>44149.675162037034</v>
      </c>
      <c r="AQ2540" s="1"/>
      <c r="AS2540" t="b">
        <v>0</v>
      </c>
      <c r="AV2540" t="s">
        <v>248</v>
      </c>
      <c r="AY2540" t="s">
        <v>236</v>
      </c>
      <c r="AZ2540" t="s">
        <v>300</v>
      </c>
      <c r="BB2540" t="s">
        <v>6970</v>
      </c>
      <c r="BD2540" t="b">
        <v>0</v>
      </c>
      <c r="BH2540" t="s">
        <v>194</v>
      </c>
      <c r="BI2540" t="s">
        <v>1668</v>
      </c>
      <c r="BJ2540" t="s">
        <v>216</v>
      </c>
      <c r="BL2540" t="s">
        <v>2548</v>
      </c>
      <c r="BM2540" t="s">
        <v>202</v>
      </c>
      <c r="BN2540" t="s">
        <v>203</v>
      </c>
      <c r="BQ2540" t="s">
        <v>204</v>
      </c>
      <c r="BR2540" t="b">
        <v>0</v>
      </c>
      <c r="BT2540" t="b">
        <v>0</v>
      </c>
      <c r="BW2540" t="s">
        <v>97</v>
      </c>
      <c r="BX2540" t="b">
        <v>0</v>
      </c>
      <c r="BY2540" s="2">
        <v>44376.857581018521</v>
      </c>
      <c r="BZ2540" t="s">
        <v>265</v>
      </c>
      <c r="CB2540" t="b">
        <v>0</v>
      </c>
      <c r="CC2540" t="b">
        <v>0</v>
      </c>
      <c r="CF2540">
        <v>95495</v>
      </c>
      <c r="CH2540">
        <v>0</v>
      </c>
      <c r="CI2540">
        <v>0</v>
      </c>
      <c r="CJ2540">
        <v>0</v>
      </c>
      <c r="CK2540">
        <f>YEAR(tbl_Opportunity[[#This Row],[Close Date]])</f>
        <v>2021</v>
      </c>
    </row>
    <row r="2541" spans="1:89">
      <c r="A2541" t="s">
        <v>453</v>
      </c>
      <c r="B2541" t="b">
        <v>0</v>
      </c>
      <c r="D2541" t="b">
        <v>0</v>
      </c>
      <c r="E2541" t="s">
        <v>2829</v>
      </c>
      <c r="H2541" s="1">
        <v>44196</v>
      </c>
      <c r="I2541" t="b">
        <v>1</v>
      </c>
      <c r="J2541" t="s">
        <v>105</v>
      </c>
      <c r="L2541" t="s">
        <v>6971</v>
      </c>
      <c r="N2541" t="s">
        <v>372</v>
      </c>
      <c r="O2541" t="s">
        <v>199</v>
      </c>
      <c r="P2541" t="b">
        <v>0</v>
      </c>
      <c r="Q2541" s="2">
        <v>43682.861296296294</v>
      </c>
      <c r="R2541" s="1"/>
      <c r="S2541" t="b">
        <v>0</v>
      </c>
      <c r="U2541" s="1"/>
      <c r="V2541" t="b">
        <v>0</v>
      </c>
      <c r="W2541" s="1">
        <v>43922</v>
      </c>
      <c r="X2541">
        <v>4</v>
      </c>
      <c r="Y2541">
        <v>2020</v>
      </c>
      <c r="Z2541" t="s">
        <v>90</v>
      </c>
      <c r="AA2541" t="s">
        <v>90</v>
      </c>
      <c r="AB2541" t="b">
        <v>0</v>
      </c>
      <c r="AC2541" t="b">
        <v>0</v>
      </c>
      <c r="AE2541" t="b">
        <v>1</v>
      </c>
      <c r="AF2541" t="b">
        <v>0</v>
      </c>
      <c r="AG2541" t="b">
        <v>0</v>
      </c>
      <c r="AH2541" t="s">
        <v>4366</v>
      </c>
      <c r="AI2541" t="b">
        <v>0</v>
      </c>
      <c r="AJ2541" t="s">
        <v>211</v>
      </c>
      <c r="AK2541" t="b">
        <v>0</v>
      </c>
      <c r="AL2541" s="1">
        <v>44029</v>
      </c>
      <c r="AM2541" t="s">
        <v>162</v>
      </c>
      <c r="AN2541" s="2">
        <v>44297.856377314813</v>
      </c>
      <c r="AP2541" s="2">
        <v>44105.592245370368</v>
      </c>
      <c r="AQ2541" s="1"/>
      <c r="AS2541" t="b">
        <v>0</v>
      </c>
      <c r="AV2541" t="s">
        <v>176</v>
      </c>
      <c r="AY2541" t="s">
        <v>236</v>
      </c>
      <c r="AZ2541" t="s">
        <v>237</v>
      </c>
      <c r="BB2541" t="s">
        <v>6972</v>
      </c>
      <c r="BD2541" t="b">
        <v>0</v>
      </c>
      <c r="BH2541" t="s">
        <v>375</v>
      </c>
      <c r="BI2541" t="s">
        <v>549</v>
      </c>
      <c r="BJ2541" t="s">
        <v>216</v>
      </c>
      <c r="BL2541" t="s">
        <v>6971</v>
      </c>
      <c r="BM2541" t="s">
        <v>202</v>
      </c>
      <c r="BN2541" t="s">
        <v>203</v>
      </c>
      <c r="BQ2541" t="s">
        <v>204</v>
      </c>
      <c r="BR2541" t="b">
        <v>0</v>
      </c>
      <c r="BT2541" t="b">
        <v>0</v>
      </c>
      <c r="BW2541" t="s">
        <v>97</v>
      </c>
      <c r="BX2541" t="b">
        <v>0</v>
      </c>
      <c r="BY2541" s="2">
        <v>44376.857569444444</v>
      </c>
      <c r="BZ2541" t="s">
        <v>377</v>
      </c>
      <c r="CB2541" t="b">
        <v>0</v>
      </c>
      <c r="CC2541" t="b">
        <v>0</v>
      </c>
      <c r="CF2541">
        <v>87065</v>
      </c>
      <c r="CH2541">
        <v>0</v>
      </c>
      <c r="CI2541">
        <v>0</v>
      </c>
      <c r="CJ2541">
        <v>0</v>
      </c>
      <c r="CK2541">
        <f>YEAR(tbl_Opportunity[[#This Row],[Close Date]])</f>
        <v>2020</v>
      </c>
    </row>
    <row r="2542" spans="1:89">
      <c r="A2542" t="s">
        <v>6973</v>
      </c>
      <c r="B2542" t="b">
        <v>0</v>
      </c>
      <c r="D2542" t="b">
        <v>0</v>
      </c>
      <c r="H2542" s="1">
        <v>43886</v>
      </c>
      <c r="I2542" t="b">
        <v>1</v>
      </c>
      <c r="L2542" t="s">
        <v>6974</v>
      </c>
      <c r="O2542" t="s">
        <v>99</v>
      </c>
      <c r="P2542" t="b">
        <v>0</v>
      </c>
      <c r="Q2542" s="2">
        <v>43521.792407407411</v>
      </c>
      <c r="R2542" s="1"/>
      <c r="S2542" t="b">
        <v>0</v>
      </c>
      <c r="U2542" s="1"/>
      <c r="V2542" t="b">
        <v>0</v>
      </c>
      <c r="W2542" s="1">
        <v>43831</v>
      </c>
      <c r="X2542">
        <v>1</v>
      </c>
      <c r="Y2542">
        <v>2020</v>
      </c>
      <c r="Z2542" t="s">
        <v>90</v>
      </c>
      <c r="AA2542" t="s">
        <v>90</v>
      </c>
      <c r="AB2542" t="b">
        <v>0</v>
      </c>
      <c r="AC2542" t="b">
        <v>0</v>
      </c>
      <c r="AE2542" t="b">
        <v>1</v>
      </c>
      <c r="AF2542" t="b">
        <v>0</v>
      </c>
      <c r="AG2542" t="b">
        <v>0</v>
      </c>
      <c r="AH2542" t="s">
        <v>4863</v>
      </c>
      <c r="AI2542" t="b">
        <v>0</v>
      </c>
      <c r="AK2542" t="b">
        <v>0</v>
      </c>
      <c r="AL2542" s="1"/>
      <c r="AM2542" t="s">
        <v>162</v>
      </c>
      <c r="AN2542" s="2">
        <v>44297.8278587963</v>
      </c>
      <c r="AP2542" s="2">
        <v>43836.763020833336</v>
      </c>
      <c r="AQ2542" s="1"/>
      <c r="AS2542" t="b">
        <v>0</v>
      </c>
      <c r="AV2542" t="s">
        <v>153</v>
      </c>
      <c r="BB2542" t="s">
        <v>6975</v>
      </c>
      <c r="BD2542" t="b">
        <v>0</v>
      </c>
      <c r="BH2542" t="s">
        <v>131</v>
      </c>
      <c r="BI2542" t="s">
        <v>150</v>
      </c>
      <c r="BJ2542" t="s">
        <v>336</v>
      </c>
      <c r="BQ2542" t="s">
        <v>96</v>
      </c>
      <c r="BR2542" t="b">
        <v>0</v>
      </c>
      <c r="BT2542" t="b">
        <v>0</v>
      </c>
      <c r="BW2542" t="s">
        <v>97</v>
      </c>
      <c r="BX2542" t="b">
        <v>0</v>
      </c>
      <c r="BY2542" s="2">
        <v>44376.857569444444</v>
      </c>
      <c r="CB2542" t="b">
        <v>0</v>
      </c>
      <c r="CC2542" t="b">
        <v>0</v>
      </c>
      <c r="CF2542">
        <v>65636</v>
      </c>
      <c r="CH2542">
        <v>0</v>
      </c>
      <c r="CI2542">
        <v>0</v>
      </c>
      <c r="CJ2542">
        <v>0</v>
      </c>
      <c r="CK2542">
        <f>YEAR(tbl_Opportunity[[#This Row],[Close Date]])</f>
        <v>2020</v>
      </c>
    </row>
    <row r="2543" spans="1:89">
      <c r="A2543" t="s">
        <v>3756</v>
      </c>
      <c r="B2543" t="b">
        <v>0</v>
      </c>
      <c r="D2543" t="b">
        <v>0</v>
      </c>
      <c r="H2543" s="1">
        <v>42460</v>
      </c>
      <c r="I2543" t="b">
        <v>1</v>
      </c>
      <c r="L2543" t="s">
        <v>6976</v>
      </c>
      <c r="O2543" t="s">
        <v>152</v>
      </c>
      <c r="P2543" t="b">
        <v>0</v>
      </c>
      <c r="Q2543" s="2">
        <v>42083.843310185184</v>
      </c>
      <c r="R2543" s="1"/>
      <c r="S2543" t="b">
        <v>0</v>
      </c>
      <c r="U2543" s="1"/>
      <c r="V2543" t="b">
        <v>0</v>
      </c>
      <c r="W2543" s="1">
        <v>42370</v>
      </c>
      <c r="X2543">
        <v>1</v>
      </c>
      <c r="Y2543">
        <v>2016</v>
      </c>
      <c r="Z2543" t="s">
        <v>90</v>
      </c>
      <c r="AA2543" t="s">
        <v>90</v>
      </c>
      <c r="AB2543" t="b">
        <v>0</v>
      </c>
      <c r="AC2543" t="b">
        <v>0</v>
      </c>
      <c r="AE2543" t="b">
        <v>1</v>
      </c>
      <c r="AF2543" t="b">
        <v>0</v>
      </c>
      <c r="AG2543" t="b">
        <v>0</v>
      </c>
      <c r="AH2543" t="s">
        <v>4915</v>
      </c>
      <c r="AI2543" t="b">
        <v>0</v>
      </c>
      <c r="AK2543" t="b">
        <v>0</v>
      </c>
      <c r="AL2543" s="1">
        <v>43651</v>
      </c>
      <c r="AM2543" t="s">
        <v>162</v>
      </c>
      <c r="AN2543" s="2">
        <v>44297.8278587963</v>
      </c>
      <c r="AP2543" s="2">
        <v>43836.762962962966</v>
      </c>
      <c r="AQ2543" s="1"/>
      <c r="AS2543" t="b">
        <v>0</v>
      </c>
      <c r="AV2543" t="s">
        <v>153</v>
      </c>
      <c r="BB2543" t="s">
        <v>6977</v>
      </c>
      <c r="BD2543" t="b">
        <v>0</v>
      </c>
      <c r="BH2543" t="s">
        <v>332</v>
      </c>
      <c r="BI2543" t="s">
        <v>101</v>
      </c>
      <c r="BJ2543" t="s">
        <v>95</v>
      </c>
      <c r="BQ2543" t="s">
        <v>96</v>
      </c>
      <c r="BR2543" t="b">
        <v>0</v>
      </c>
      <c r="BT2543" t="b">
        <v>0</v>
      </c>
      <c r="BW2543" t="s">
        <v>97</v>
      </c>
      <c r="BX2543" t="b">
        <v>0</v>
      </c>
      <c r="BY2543" s="2">
        <v>44376.857581018521</v>
      </c>
      <c r="CB2543" t="b">
        <v>0</v>
      </c>
      <c r="CC2543" t="b">
        <v>0</v>
      </c>
      <c r="CF2543">
        <v>250000</v>
      </c>
      <c r="CH2543">
        <v>0</v>
      </c>
      <c r="CI2543">
        <v>0</v>
      </c>
      <c r="CJ2543">
        <v>0</v>
      </c>
      <c r="CK2543">
        <f>YEAR(tbl_Opportunity[[#This Row],[Close Date]])</f>
        <v>2016</v>
      </c>
    </row>
    <row r="2544" spans="1:89">
      <c r="A2544" t="s">
        <v>441</v>
      </c>
      <c r="B2544" t="b">
        <v>0</v>
      </c>
      <c r="D2544" t="b">
        <v>0</v>
      </c>
      <c r="H2544" s="1">
        <v>43131</v>
      </c>
      <c r="I2544" t="b">
        <v>1</v>
      </c>
      <c r="O2544" t="s">
        <v>89</v>
      </c>
      <c r="P2544" t="b">
        <v>0</v>
      </c>
      <c r="Q2544" s="2">
        <v>43045.830625000002</v>
      </c>
      <c r="R2544" s="1"/>
      <c r="S2544" t="b">
        <v>0</v>
      </c>
      <c r="U2544" s="1"/>
      <c r="V2544" t="b">
        <v>0</v>
      </c>
      <c r="W2544" s="1">
        <v>43101</v>
      </c>
      <c r="X2544">
        <v>1</v>
      </c>
      <c r="Y2544">
        <v>2018</v>
      </c>
      <c r="Z2544" t="s">
        <v>90</v>
      </c>
      <c r="AA2544" t="s">
        <v>90</v>
      </c>
      <c r="AB2544" t="b">
        <v>0</v>
      </c>
      <c r="AC2544" t="b">
        <v>0</v>
      </c>
      <c r="AE2544" t="b">
        <v>1</v>
      </c>
      <c r="AF2544" t="b">
        <v>0</v>
      </c>
      <c r="AG2544" t="b">
        <v>0</v>
      </c>
      <c r="AH2544" t="s">
        <v>4915</v>
      </c>
      <c r="AI2544" t="b">
        <v>0</v>
      </c>
      <c r="AK2544" t="b">
        <v>0</v>
      </c>
      <c r="AL2544" s="1"/>
      <c r="AM2544" t="s">
        <v>92</v>
      </c>
      <c r="AN2544" s="2">
        <v>43836.76290509259</v>
      </c>
      <c r="AP2544" s="2">
        <v>43836.76290509259</v>
      </c>
      <c r="AQ2544" s="1"/>
      <c r="AS2544" t="b">
        <v>0</v>
      </c>
      <c r="AV2544" t="s">
        <v>105</v>
      </c>
      <c r="BB2544" t="s">
        <v>6978</v>
      </c>
      <c r="BD2544" t="b">
        <v>0</v>
      </c>
      <c r="BH2544" t="s">
        <v>89</v>
      </c>
      <c r="BI2544" t="s">
        <v>150</v>
      </c>
      <c r="BQ2544" t="s">
        <v>96</v>
      </c>
      <c r="BR2544" t="b">
        <v>0</v>
      </c>
      <c r="BT2544" t="b">
        <v>0</v>
      </c>
      <c r="BW2544" t="s">
        <v>97</v>
      </c>
      <c r="BX2544" t="b">
        <v>0</v>
      </c>
      <c r="BY2544" s="2">
        <v>44376.857569444444</v>
      </c>
      <c r="CB2544" t="b">
        <v>0</v>
      </c>
      <c r="CC2544" t="b">
        <v>0</v>
      </c>
      <c r="CF2544">
        <v>357500</v>
      </c>
      <c r="CH2544">
        <v>0</v>
      </c>
      <c r="CI2544">
        <v>0</v>
      </c>
      <c r="CJ2544">
        <v>0</v>
      </c>
      <c r="CK2544">
        <f>YEAR(tbl_Opportunity[[#This Row],[Close Date]])</f>
        <v>2018</v>
      </c>
    </row>
    <row r="2545" spans="1:89">
      <c r="A2545" t="s">
        <v>529</v>
      </c>
      <c r="B2545" t="b">
        <v>0</v>
      </c>
      <c r="D2545" t="b">
        <v>0</v>
      </c>
      <c r="H2545" s="1">
        <v>43131</v>
      </c>
      <c r="I2545" t="b">
        <v>1</v>
      </c>
      <c r="O2545" t="s">
        <v>89</v>
      </c>
      <c r="P2545" t="b">
        <v>0</v>
      </c>
      <c r="Q2545" s="2">
        <v>43045.835289351853</v>
      </c>
      <c r="R2545" s="1"/>
      <c r="S2545" t="b">
        <v>0</v>
      </c>
      <c r="U2545" s="1"/>
      <c r="V2545" t="b">
        <v>0</v>
      </c>
      <c r="W2545" s="1">
        <v>43101</v>
      </c>
      <c r="X2545">
        <v>1</v>
      </c>
      <c r="Y2545">
        <v>2018</v>
      </c>
      <c r="Z2545" t="s">
        <v>90</v>
      </c>
      <c r="AA2545" t="s">
        <v>90</v>
      </c>
      <c r="AB2545" t="b">
        <v>0</v>
      </c>
      <c r="AC2545" t="b">
        <v>0</v>
      </c>
      <c r="AE2545" t="b">
        <v>1</v>
      </c>
      <c r="AF2545" t="b">
        <v>0</v>
      </c>
      <c r="AG2545" t="b">
        <v>0</v>
      </c>
      <c r="AH2545" t="s">
        <v>4812</v>
      </c>
      <c r="AI2545" t="b">
        <v>0</v>
      </c>
      <c r="AK2545" t="b">
        <v>0</v>
      </c>
      <c r="AL2545" s="1"/>
      <c r="AM2545" t="s">
        <v>92</v>
      </c>
      <c r="AN2545" s="2">
        <v>43836.76290509259</v>
      </c>
      <c r="AP2545" s="2">
        <v>43836.76290509259</v>
      </c>
      <c r="AQ2545" s="1"/>
      <c r="AS2545" t="b">
        <v>0</v>
      </c>
      <c r="AV2545" t="s">
        <v>105</v>
      </c>
      <c r="BB2545" t="s">
        <v>6979</v>
      </c>
      <c r="BD2545" t="b">
        <v>0</v>
      </c>
      <c r="BH2545" t="s">
        <v>89</v>
      </c>
      <c r="BI2545" t="s">
        <v>150</v>
      </c>
      <c r="BQ2545" t="s">
        <v>96</v>
      </c>
      <c r="BR2545" t="b">
        <v>0</v>
      </c>
      <c r="BT2545" t="b">
        <v>0</v>
      </c>
      <c r="BW2545" t="s">
        <v>97</v>
      </c>
      <c r="BX2545" t="b">
        <v>0</v>
      </c>
      <c r="BY2545" s="2">
        <v>44376.857569444444</v>
      </c>
      <c r="CB2545" t="b">
        <v>0</v>
      </c>
      <c r="CC2545" t="b">
        <v>0</v>
      </c>
      <c r="CF2545">
        <v>357500</v>
      </c>
      <c r="CH2545">
        <v>0</v>
      </c>
      <c r="CI2545">
        <v>0</v>
      </c>
      <c r="CJ2545">
        <v>0</v>
      </c>
      <c r="CK2545">
        <f>YEAR(tbl_Opportunity[[#This Row],[Close Date]])</f>
        <v>2018</v>
      </c>
    </row>
    <row r="2546" spans="1:89">
      <c r="A2546" t="s">
        <v>242</v>
      </c>
      <c r="B2546" t="b">
        <v>0</v>
      </c>
      <c r="D2546" t="b">
        <v>0</v>
      </c>
      <c r="H2546" s="1">
        <v>43131</v>
      </c>
      <c r="I2546" t="b">
        <v>1</v>
      </c>
      <c r="O2546" t="s">
        <v>89</v>
      </c>
      <c r="P2546" t="b">
        <v>0</v>
      </c>
      <c r="Q2546" s="2">
        <v>43045.840219907404</v>
      </c>
      <c r="R2546" s="1"/>
      <c r="S2546" t="b">
        <v>0</v>
      </c>
      <c r="U2546" s="1"/>
      <c r="V2546" t="b">
        <v>0</v>
      </c>
      <c r="W2546" s="1">
        <v>43101</v>
      </c>
      <c r="X2546">
        <v>1</v>
      </c>
      <c r="Y2546">
        <v>2018</v>
      </c>
      <c r="Z2546" t="s">
        <v>90</v>
      </c>
      <c r="AA2546" t="s">
        <v>90</v>
      </c>
      <c r="AB2546" t="b">
        <v>0</v>
      </c>
      <c r="AC2546" t="b">
        <v>0</v>
      </c>
      <c r="AE2546" t="b">
        <v>1</v>
      </c>
      <c r="AF2546" t="b">
        <v>0</v>
      </c>
      <c r="AG2546" t="b">
        <v>0</v>
      </c>
      <c r="AH2546" t="s">
        <v>4812</v>
      </c>
      <c r="AI2546" t="b">
        <v>0</v>
      </c>
      <c r="AK2546" t="b">
        <v>0</v>
      </c>
      <c r="AL2546" s="1"/>
      <c r="AM2546" t="s">
        <v>92</v>
      </c>
      <c r="AN2546" s="2">
        <v>43836.76290509259</v>
      </c>
      <c r="AP2546" s="2">
        <v>43836.76290509259</v>
      </c>
      <c r="AQ2546" s="1"/>
      <c r="AS2546" t="b">
        <v>0</v>
      </c>
      <c r="AV2546" t="s">
        <v>105</v>
      </c>
      <c r="BB2546" t="s">
        <v>6980</v>
      </c>
      <c r="BD2546" t="b">
        <v>0</v>
      </c>
      <c r="BH2546" t="s">
        <v>89</v>
      </c>
      <c r="BI2546" t="s">
        <v>150</v>
      </c>
      <c r="BQ2546" t="s">
        <v>96</v>
      </c>
      <c r="BR2546" t="b">
        <v>0</v>
      </c>
      <c r="BT2546" t="b">
        <v>0</v>
      </c>
      <c r="BW2546" t="s">
        <v>97</v>
      </c>
      <c r="BX2546" t="b">
        <v>0</v>
      </c>
      <c r="BY2546" s="2">
        <v>44376.857569444444</v>
      </c>
      <c r="CB2546" t="b">
        <v>0</v>
      </c>
      <c r="CC2546" t="b">
        <v>0</v>
      </c>
      <c r="CF2546">
        <v>357500</v>
      </c>
      <c r="CH2546">
        <v>0</v>
      </c>
      <c r="CI2546">
        <v>0</v>
      </c>
      <c r="CJ2546">
        <v>0</v>
      </c>
      <c r="CK2546">
        <f>YEAR(tbl_Opportunity[[#This Row],[Close Date]])</f>
        <v>2018</v>
      </c>
    </row>
    <row r="2547" spans="1:89">
      <c r="A2547" t="s">
        <v>240</v>
      </c>
      <c r="B2547" t="b">
        <v>0</v>
      </c>
      <c r="D2547" t="b">
        <v>0</v>
      </c>
      <c r="H2547" s="1">
        <v>43131</v>
      </c>
      <c r="I2547" t="b">
        <v>1</v>
      </c>
      <c r="O2547" t="s">
        <v>89</v>
      </c>
      <c r="P2547" t="b">
        <v>0</v>
      </c>
      <c r="Q2547" s="2">
        <v>43045.856793981482</v>
      </c>
      <c r="R2547" s="1"/>
      <c r="S2547" t="b">
        <v>0</v>
      </c>
      <c r="U2547" s="1"/>
      <c r="V2547" t="b">
        <v>0</v>
      </c>
      <c r="W2547" s="1">
        <v>43101</v>
      </c>
      <c r="X2547">
        <v>1</v>
      </c>
      <c r="Y2547">
        <v>2018</v>
      </c>
      <c r="Z2547" t="s">
        <v>90</v>
      </c>
      <c r="AA2547" t="s">
        <v>90</v>
      </c>
      <c r="AB2547" t="b">
        <v>0</v>
      </c>
      <c r="AC2547" t="b">
        <v>0</v>
      </c>
      <c r="AE2547" t="b">
        <v>1</v>
      </c>
      <c r="AF2547" t="b">
        <v>0</v>
      </c>
      <c r="AG2547" t="b">
        <v>0</v>
      </c>
      <c r="AH2547" t="s">
        <v>4915</v>
      </c>
      <c r="AI2547" t="b">
        <v>0</v>
      </c>
      <c r="AK2547" t="b">
        <v>0</v>
      </c>
      <c r="AL2547" s="1"/>
      <c r="AM2547" t="s">
        <v>92</v>
      </c>
      <c r="AN2547" s="2">
        <v>43836.76290509259</v>
      </c>
      <c r="AP2547" s="2">
        <v>43836.76290509259</v>
      </c>
      <c r="AQ2547" s="1"/>
      <c r="AS2547" t="b">
        <v>0</v>
      </c>
      <c r="AV2547" t="s">
        <v>105</v>
      </c>
      <c r="BB2547" t="s">
        <v>6981</v>
      </c>
      <c r="BD2547" t="b">
        <v>0</v>
      </c>
      <c r="BH2547" t="s">
        <v>89</v>
      </c>
      <c r="BI2547" t="s">
        <v>150</v>
      </c>
      <c r="BQ2547" t="s">
        <v>96</v>
      </c>
      <c r="BR2547" t="b">
        <v>0</v>
      </c>
      <c r="BT2547" t="b">
        <v>0</v>
      </c>
      <c r="BW2547" t="s">
        <v>97</v>
      </c>
      <c r="BX2547" t="b">
        <v>0</v>
      </c>
      <c r="BY2547" s="2">
        <v>44376.857569444444</v>
      </c>
      <c r="CB2547" t="b">
        <v>0</v>
      </c>
      <c r="CC2547" t="b">
        <v>0</v>
      </c>
      <c r="CF2547">
        <v>357500</v>
      </c>
      <c r="CH2547">
        <v>0</v>
      </c>
      <c r="CI2547">
        <v>0</v>
      </c>
      <c r="CJ2547">
        <v>0</v>
      </c>
      <c r="CK2547">
        <f>YEAR(tbl_Opportunity[[#This Row],[Close Date]])</f>
        <v>2018</v>
      </c>
    </row>
    <row r="2548" spans="1:89">
      <c r="A2548" t="s">
        <v>6982</v>
      </c>
      <c r="B2548" t="b">
        <v>0</v>
      </c>
      <c r="D2548" t="b">
        <v>0</v>
      </c>
      <c r="H2548" s="1">
        <v>43131</v>
      </c>
      <c r="I2548" t="b">
        <v>1</v>
      </c>
      <c r="O2548" t="s">
        <v>332</v>
      </c>
      <c r="P2548" t="b">
        <v>0</v>
      </c>
      <c r="Q2548" s="2">
        <v>43088.83289351852</v>
      </c>
      <c r="R2548" s="1"/>
      <c r="S2548" t="b">
        <v>0</v>
      </c>
      <c r="U2548" s="1"/>
      <c r="V2548" t="b">
        <v>0</v>
      </c>
      <c r="W2548" s="1">
        <v>43101</v>
      </c>
      <c r="X2548">
        <v>1</v>
      </c>
      <c r="Y2548">
        <v>2018</v>
      </c>
      <c r="Z2548" t="s">
        <v>90</v>
      </c>
      <c r="AA2548" t="s">
        <v>90</v>
      </c>
      <c r="AB2548" t="b">
        <v>0</v>
      </c>
      <c r="AC2548" t="b">
        <v>0</v>
      </c>
      <c r="AE2548" t="b">
        <v>1</v>
      </c>
      <c r="AF2548" t="b">
        <v>0</v>
      </c>
      <c r="AG2548" t="b">
        <v>0</v>
      </c>
      <c r="AH2548" t="s">
        <v>4863</v>
      </c>
      <c r="AI2548" t="b">
        <v>0</v>
      </c>
      <c r="AK2548" t="b">
        <v>0</v>
      </c>
      <c r="AL2548" s="1"/>
      <c r="AM2548" t="s">
        <v>162</v>
      </c>
      <c r="AN2548" s="2">
        <v>44297.8278587963</v>
      </c>
      <c r="AP2548" s="2">
        <v>43836.763020833336</v>
      </c>
      <c r="AQ2548" s="1"/>
      <c r="AS2548" t="b">
        <v>0</v>
      </c>
      <c r="AV2548" t="s">
        <v>153</v>
      </c>
      <c r="BB2548" t="s">
        <v>6983</v>
      </c>
      <c r="BD2548" t="b">
        <v>0</v>
      </c>
      <c r="BH2548" t="s">
        <v>332</v>
      </c>
      <c r="BI2548" t="s">
        <v>155</v>
      </c>
      <c r="BQ2548" t="s">
        <v>96</v>
      </c>
      <c r="BR2548" t="b">
        <v>0</v>
      </c>
      <c r="BT2548" t="b">
        <v>0</v>
      </c>
      <c r="BW2548" t="s">
        <v>97</v>
      </c>
      <c r="BX2548" t="b">
        <v>0</v>
      </c>
      <c r="BY2548" s="2">
        <v>44376.857569444444</v>
      </c>
      <c r="CB2548" t="b">
        <v>0</v>
      </c>
      <c r="CC2548" t="b">
        <v>0</v>
      </c>
      <c r="CF2548">
        <v>4950</v>
      </c>
      <c r="CH2548">
        <v>0</v>
      </c>
      <c r="CI2548">
        <v>0</v>
      </c>
      <c r="CJ2548">
        <v>0</v>
      </c>
      <c r="CK2548">
        <f>YEAR(tbl_Opportunity[[#This Row],[Close Date]])</f>
        <v>2018</v>
      </c>
    </row>
    <row r="2549" spans="1:89">
      <c r="A2549" t="s">
        <v>6984</v>
      </c>
      <c r="B2549" t="b">
        <v>0</v>
      </c>
      <c r="D2549" t="b">
        <v>0</v>
      </c>
      <c r="H2549" s="1">
        <v>43524</v>
      </c>
      <c r="I2549" t="b">
        <v>1</v>
      </c>
      <c r="J2549" t="s">
        <v>111</v>
      </c>
      <c r="L2549" t="s">
        <v>6985</v>
      </c>
      <c r="O2549" t="s">
        <v>99</v>
      </c>
      <c r="P2549" t="b">
        <v>0</v>
      </c>
      <c r="Q2549" s="2">
        <v>43433.665659722225</v>
      </c>
      <c r="R2549" s="1"/>
      <c r="S2549" t="b">
        <v>0</v>
      </c>
      <c r="U2549" s="1"/>
      <c r="V2549" t="b">
        <v>0</v>
      </c>
      <c r="W2549" s="1">
        <v>43466</v>
      </c>
      <c r="X2549">
        <v>1</v>
      </c>
      <c r="Y2549">
        <v>2019</v>
      </c>
      <c r="Z2549" t="s">
        <v>90</v>
      </c>
      <c r="AA2549" t="s">
        <v>90</v>
      </c>
      <c r="AB2549" t="b">
        <v>0</v>
      </c>
      <c r="AC2549" t="b">
        <v>0</v>
      </c>
      <c r="AE2549" t="b">
        <v>1</v>
      </c>
      <c r="AF2549" t="b">
        <v>0</v>
      </c>
      <c r="AG2549" t="b">
        <v>0</v>
      </c>
      <c r="AH2549" t="s">
        <v>4863</v>
      </c>
      <c r="AI2549" t="b">
        <v>0</v>
      </c>
      <c r="AK2549" t="b">
        <v>0</v>
      </c>
      <c r="AL2549" s="1">
        <v>43433</v>
      </c>
      <c r="AM2549" t="s">
        <v>162</v>
      </c>
      <c r="AN2549" s="2">
        <v>44297.8278587963</v>
      </c>
      <c r="AP2549" s="2">
        <v>43836.762962962966</v>
      </c>
      <c r="AQ2549" s="1"/>
      <c r="AS2549" t="b">
        <v>0</v>
      </c>
      <c r="AV2549" t="s">
        <v>153</v>
      </c>
      <c r="BB2549" t="s">
        <v>6986</v>
      </c>
      <c r="BD2549" t="b">
        <v>0</v>
      </c>
      <c r="BH2549" t="s">
        <v>131</v>
      </c>
      <c r="BI2549" t="s">
        <v>150</v>
      </c>
      <c r="BJ2549" t="s">
        <v>95</v>
      </c>
      <c r="BQ2549" t="s">
        <v>96</v>
      </c>
      <c r="BR2549" t="b">
        <v>0</v>
      </c>
      <c r="BT2549" t="b">
        <v>0</v>
      </c>
      <c r="BW2549" t="s">
        <v>97</v>
      </c>
      <c r="BX2549" t="b">
        <v>0</v>
      </c>
      <c r="BY2549" s="2">
        <v>44376.857569444444</v>
      </c>
      <c r="CB2549" t="b">
        <v>0</v>
      </c>
      <c r="CC2549" t="b">
        <v>0</v>
      </c>
      <c r="CF2549">
        <v>65000</v>
      </c>
      <c r="CH2549">
        <v>0</v>
      </c>
      <c r="CI2549">
        <v>0</v>
      </c>
      <c r="CJ2549">
        <v>0</v>
      </c>
      <c r="CK2549">
        <f>YEAR(tbl_Opportunity[[#This Row],[Close Date]])</f>
        <v>2019</v>
      </c>
    </row>
    <row r="2550" spans="1:89">
      <c r="A2550" t="s">
        <v>108</v>
      </c>
      <c r="B2550" t="b">
        <v>0</v>
      </c>
      <c r="D2550" t="b">
        <v>0</v>
      </c>
      <c r="H2550" s="1">
        <v>43524</v>
      </c>
      <c r="I2550" t="b">
        <v>1</v>
      </c>
      <c r="J2550" t="s">
        <v>111</v>
      </c>
      <c r="O2550" t="s">
        <v>99</v>
      </c>
      <c r="P2550" t="b">
        <v>0</v>
      </c>
      <c r="Q2550" s="2">
        <v>43433.767627314817</v>
      </c>
      <c r="R2550" s="1"/>
      <c r="S2550" t="b">
        <v>0</v>
      </c>
      <c r="U2550" s="1"/>
      <c r="V2550" t="b">
        <v>0</v>
      </c>
      <c r="W2550" s="1">
        <v>43466</v>
      </c>
      <c r="X2550">
        <v>1</v>
      </c>
      <c r="Y2550">
        <v>2019</v>
      </c>
      <c r="Z2550" t="s">
        <v>90</v>
      </c>
      <c r="AA2550" t="s">
        <v>90</v>
      </c>
      <c r="AB2550" t="b">
        <v>0</v>
      </c>
      <c r="AC2550" t="b">
        <v>0</v>
      </c>
      <c r="AE2550" t="b">
        <v>1</v>
      </c>
      <c r="AF2550" t="b">
        <v>0</v>
      </c>
      <c r="AG2550" t="b">
        <v>0</v>
      </c>
      <c r="AH2550" t="s">
        <v>4863</v>
      </c>
      <c r="AI2550" t="b">
        <v>0</v>
      </c>
      <c r="AK2550" t="b">
        <v>0</v>
      </c>
      <c r="AL2550" s="1">
        <v>43433</v>
      </c>
      <c r="AM2550" t="s">
        <v>162</v>
      </c>
      <c r="AN2550" s="2">
        <v>44297.8278587963</v>
      </c>
      <c r="AP2550" s="2">
        <v>43836.762962962966</v>
      </c>
      <c r="AQ2550" s="1"/>
      <c r="AS2550" t="b">
        <v>0</v>
      </c>
      <c r="AV2550" t="s">
        <v>153</v>
      </c>
      <c r="BB2550" t="s">
        <v>6987</v>
      </c>
      <c r="BD2550" t="b">
        <v>0</v>
      </c>
      <c r="BH2550" t="s">
        <v>131</v>
      </c>
      <c r="BI2550" t="s">
        <v>150</v>
      </c>
      <c r="BJ2550" t="s">
        <v>95</v>
      </c>
      <c r="BQ2550" t="s">
        <v>96</v>
      </c>
      <c r="BR2550" t="b">
        <v>0</v>
      </c>
      <c r="BT2550" t="b">
        <v>0</v>
      </c>
      <c r="BW2550" t="s">
        <v>97</v>
      </c>
      <c r="BX2550" t="b">
        <v>0</v>
      </c>
      <c r="BY2550" s="2">
        <v>44376.857569444444</v>
      </c>
      <c r="CB2550" t="b">
        <v>0</v>
      </c>
      <c r="CC2550" t="b">
        <v>0</v>
      </c>
      <c r="CF2550">
        <v>65000</v>
      </c>
      <c r="CH2550">
        <v>0</v>
      </c>
      <c r="CI2550">
        <v>0</v>
      </c>
      <c r="CJ2550">
        <v>0</v>
      </c>
      <c r="CK2550">
        <f>YEAR(tbl_Opportunity[[#This Row],[Close Date]])</f>
        <v>2019</v>
      </c>
    </row>
    <row r="2551" spans="1:89">
      <c r="A2551" t="s">
        <v>6988</v>
      </c>
      <c r="B2551" t="b">
        <v>0</v>
      </c>
      <c r="D2551" t="b">
        <v>0</v>
      </c>
      <c r="H2551" s="1">
        <v>43524</v>
      </c>
      <c r="I2551" t="b">
        <v>1</v>
      </c>
      <c r="J2551" t="s">
        <v>111</v>
      </c>
      <c r="O2551" t="s">
        <v>99</v>
      </c>
      <c r="P2551" t="b">
        <v>0</v>
      </c>
      <c r="Q2551" s="2">
        <v>43433.791550925926</v>
      </c>
      <c r="R2551" s="1"/>
      <c r="S2551" t="b">
        <v>0</v>
      </c>
      <c r="U2551" s="1"/>
      <c r="V2551" t="b">
        <v>0</v>
      </c>
      <c r="W2551" s="1">
        <v>43466</v>
      </c>
      <c r="X2551">
        <v>1</v>
      </c>
      <c r="Y2551">
        <v>2019</v>
      </c>
      <c r="Z2551" t="s">
        <v>90</v>
      </c>
      <c r="AA2551" t="s">
        <v>90</v>
      </c>
      <c r="AB2551" t="b">
        <v>0</v>
      </c>
      <c r="AC2551" t="b">
        <v>0</v>
      </c>
      <c r="AE2551" t="b">
        <v>1</v>
      </c>
      <c r="AF2551" t="b">
        <v>0</v>
      </c>
      <c r="AG2551" t="b">
        <v>0</v>
      </c>
      <c r="AH2551" t="s">
        <v>4863</v>
      </c>
      <c r="AI2551" t="b">
        <v>0</v>
      </c>
      <c r="AK2551" t="b">
        <v>0</v>
      </c>
      <c r="AL2551" s="1">
        <v>43433</v>
      </c>
      <c r="AM2551" t="s">
        <v>162</v>
      </c>
      <c r="AN2551" s="2">
        <v>44297.8278587963</v>
      </c>
      <c r="AP2551" s="2">
        <v>43836.763020833336</v>
      </c>
      <c r="AQ2551" s="1"/>
      <c r="AS2551" t="b">
        <v>0</v>
      </c>
      <c r="AV2551" t="s">
        <v>153</v>
      </c>
      <c r="BB2551" t="s">
        <v>6989</v>
      </c>
      <c r="BD2551" t="b">
        <v>0</v>
      </c>
      <c r="BH2551" t="s">
        <v>131</v>
      </c>
      <c r="BI2551" t="s">
        <v>150</v>
      </c>
      <c r="BJ2551" t="s">
        <v>95</v>
      </c>
      <c r="BQ2551" t="s">
        <v>96</v>
      </c>
      <c r="BR2551" t="b">
        <v>0</v>
      </c>
      <c r="BT2551" t="b">
        <v>0</v>
      </c>
      <c r="BW2551" t="s">
        <v>97</v>
      </c>
      <c r="BX2551" t="b">
        <v>0</v>
      </c>
      <c r="BY2551" s="2">
        <v>44376.857569444444</v>
      </c>
      <c r="CB2551" t="b">
        <v>0</v>
      </c>
      <c r="CC2551" t="b">
        <v>0</v>
      </c>
      <c r="CF2551">
        <v>65000</v>
      </c>
      <c r="CH2551">
        <v>0</v>
      </c>
      <c r="CI2551">
        <v>0</v>
      </c>
      <c r="CJ2551">
        <v>0</v>
      </c>
      <c r="CK2551">
        <f>YEAR(tbl_Opportunity[[#This Row],[Close Date]])</f>
        <v>2019</v>
      </c>
    </row>
    <row r="2552" spans="1:89">
      <c r="A2552" t="s">
        <v>4120</v>
      </c>
      <c r="B2552" t="b">
        <v>0</v>
      </c>
      <c r="D2552" t="b">
        <v>0</v>
      </c>
      <c r="H2552" s="1">
        <v>43524</v>
      </c>
      <c r="I2552" t="b">
        <v>1</v>
      </c>
      <c r="J2552" t="s">
        <v>111</v>
      </c>
      <c r="O2552" t="s">
        <v>99</v>
      </c>
      <c r="P2552" t="b">
        <v>0</v>
      </c>
      <c r="Q2552" s="2">
        <v>43433.799490740741</v>
      </c>
      <c r="R2552" s="1"/>
      <c r="S2552" t="b">
        <v>0</v>
      </c>
      <c r="U2552" s="1"/>
      <c r="V2552" t="b">
        <v>0</v>
      </c>
      <c r="W2552" s="1">
        <v>43466</v>
      </c>
      <c r="X2552">
        <v>1</v>
      </c>
      <c r="Y2552">
        <v>2019</v>
      </c>
      <c r="Z2552" t="s">
        <v>90</v>
      </c>
      <c r="AA2552" t="s">
        <v>90</v>
      </c>
      <c r="AB2552" t="b">
        <v>0</v>
      </c>
      <c r="AC2552" t="b">
        <v>0</v>
      </c>
      <c r="AE2552" t="b">
        <v>1</v>
      </c>
      <c r="AF2552" t="b">
        <v>0</v>
      </c>
      <c r="AG2552" t="b">
        <v>0</v>
      </c>
      <c r="AH2552" t="s">
        <v>4863</v>
      </c>
      <c r="AI2552" t="b">
        <v>0</v>
      </c>
      <c r="AK2552" t="b">
        <v>0</v>
      </c>
      <c r="AL2552" s="1">
        <v>43433</v>
      </c>
      <c r="AM2552" t="s">
        <v>162</v>
      </c>
      <c r="AN2552" s="2">
        <v>44297.8278587963</v>
      </c>
      <c r="AP2552" s="2">
        <v>43836.763020833336</v>
      </c>
      <c r="AQ2552" s="1"/>
      <c r="AS2552" t="b">
        <v>0</v>
      </c>
      <c r="AV2552" t="s">
        <v>153</v>
      </c>
      <c r="BB2552" t="s">
        <v>6990</v>
      </c>
      <c r="BD2552" t="b">
        <v>0</v>
      </c>
      <c r="BH2552" t="s">
        <v>131</v>
      </c>
      <c r="BI2552" t="s">
        <v>150</v>
      </c>
      <c r="BJ2552" t="s">
        <v>95</v>
      </c>
      <c r="BQ2552" t="s">
        <v>96</v>
      </c>
      <c r="BR2552" t="b">
        <v>0</v>
      </c>
      <c r="BT2552" t="b">
        <v>0</v>
      </c>
      <c r="BW2552" t="s">
        <v>97</v>
      </c>
      <c r="BX2552" t="b">
        <v>0</v>
      </c>
      <c r="BY2552" s="2">
        <v>44376.857569444444</v>
      </c>
      <c r="CB2552" t="b">
        <v>0</v>
      </c>
      <c r="CC2552" t="b">
        <v>0</v>
      </c>
      <c r="CF2552">
        <v>65000</v>
      </c>
      <c r="CH2552">
        <v>0</v>
      </c>
      <c r="CI2552">
        <v>0</v>
      </c>
      <c r="CJ2552">
        <v>0</v>
      </c>
      <c r="CK2552">
        <f>YEAR(tbl_Opportunity[[#This Row],[Close Date]])</f>
        <v>2019</v>
      </c>
    </row>
    <row r="2553" spans="1:89">
      <c r="A2553" t="s">
        <v>6991</v>
      </c>
      <c r="B2553" t="b">
        <v>0</v>
      </c>
      <c r="D2553" t="b">
        <v>0</v>
      </c>
      <c r="H2553" s="1">
        <v>43549</v>
      </c>
      <c r="I2553" t="b">
        <v>1</v>
      </c>
      <c r="J2553" t="s">
        <v>111</v>
      </c>
      <c r="O2553" t="s">
        <v>99</v>
      </c>
      <c r="P2553" t="b">
        <v>0</v>
      </c>
      <c r="Q2553" s="2">
        <v>43549.558495370373</v>
      </c>
      <c r="R2553" s="1"/>
      <c r="S2553" t="b">
        <v>0</v>
      </c>
      <c r="U2553" s="1"/>
      <c r="V2553" t="b">
        <v>0</v>
      </c>
      <c r="W2553" s="1">
        <v>43466</v>
      </c>
      <c r="X2553">
        <v>1</v>
      </c>
      <c r="Y2553">
        <v>2019</v>
      </c>
      <c r="Z2553" t="s">
        <v>90</v>
      </c>
      <c r="AA2553" t="s">
        <v>90</v>
      </c>
      <c r="AB2553" t="b">
        <v>0</v>
      </c>
      <c r="AC2553" t="b">
        <v>0</v>
      </c>
      <c r="AE2553" t="b">
        <v>1</v>
      </c>
      <c r="AF2553" t="b">
        <v>0</v>
      </c>
      <c r="AG2553" t="b">
        <v>0</v>
      </c>
      <c r="AH2553" t="s">
        <v>4812</v>
      </c>
      <c r="AI2553" t="b">
        <v>0</v>
      </c>
      <c r="AK2553" t="b">
        <v>0</v>
      </c>
      <c r="AL2553" s="1">
        <v>43549</v>
      </c>
      <c r="AM2553" t="s">
        <v>162</v>
      </c>
      <c r="AN2553" s="2">
        <v>44297.838888888888</v>
      </c>
      <c r="AP2553" s="2">
        <v>43836.763020833336</v>
      </c>
      <c r="AQ2553" s="1"/>
      <c r="AS2553" t="b">
        <v>0</v>
      </c>
      <c r="AV2553" t="s">
        <v>213</v>
      </c>
      <c r="BB2553" t="s">
        <v>6992</v>
      </c>
      <c r="BD2553" t="b">
        <v>0</v>
      </c>
      <c r="BH2553" t="s">
        <v>332</v>
      </c>
      <c r="BI2553" t="s">
        <v>150</v>
      </c>
      <c r="BJ2553" t="s">
        <v>384</v>
      </c>
      <c r="BQ2553" t="s">
        <v>96</v>
      </c>
      <c r="BR2553" t="b">
        <v>0</v>
      </c>
      <c r="BT2553" t="b">
        <v>0</v>
      </c>
      <c r="BW2553" t="s">
        <v>97</v>
      </c>
      <c r="BX2553" t="b">
        <v>0</v>
      </c>
      <c r="BY2553" s="2">
        <v>44376.857569444444</v>
      </c>
      <c r="CB2553" t="b">
        <v>0</v>
      </c>
      <c r="CC2553" t="b">
        <v>0</v>
      </c>
      <c r="CF2553">
        <v>65714</v>
      </c>
      <c r="CH2553">
        <v>0</v>
      </c>
      <c r="CI2553">
        <v>0</v>
      </c>
      <c r="CJ2553">
        <v>0</v>
      </c>
      <c r="CK2553">
        <f>YEAR(tbl_Opportunity[[#This Row],[Close Date]])</f>
        <v>2019</v>
      </c>
    </row>
    <row r="2554" spans="1:89">
      <c r="A2554" t="s">
        <v>6993</v>
      </c>
      <c r="B2554" t="b">
        <v>0</v>
      </c>
      <c r="D2554" t="b">
        <v>0</v>
      </c>
      <c r="H2554" s="1">
        <v>43549</v>
      </c>
      <c r="I2554" t="b">
        <v>1</v>
      </c>
      <c r="J2554" t="s">
        <v>111</v>
      </c>
      <c r="O2554" t="s">
        <v>99</v>
      </c>
      <c r="P2554" t="b">
        <v>0</v>
      </c>
      <c r="Q2554" s="2">
        <v>43549.586944444447</v>
      </c>
      <c r="R2554" s="1"/>
      <c r="S2554" t="b">
        <v>0</v>
      </c>
      <c r="U2554" s="1"/>
      <c r="V2554" t="b">
        <v>0</v>
      </c>
      <c r="W2554" s="1">
        <v>43466</v>
      </c>
      <c r="X2554">
        <v>1</v>
      </c>
      <c r="Y2554">
        <v>2019</v>
      </c>
      <c r="Z2554" t="s">
        <v>90</v>
      </c>
      <c r="AA2554" t="s">
        <v>90</v>
      </c>
      <c r="AB2554" t="b">
        <v>0</v>
      </c>
      <c r="AC2554" t="b">
        <v>0</v>
      </c>
      <c r="AE2554" t="b">
        <v>1</v>
      </c>
      <c r="AF2554" t="b">
        <v>0</v>
      </c>
      <c r="AG2554" t="b">
        <v>0</v>
      </c>
      <c r="AH2554" t="s">
        <v>4812</v>
      </c>
      <c r="AI2554" t="b">
        <v>0</v>
      </c>
      <c r="AK2554" t="b">
        <v>0</v>
      </c>
      <c r="AL2554" s="1">
        <v>43552</v>
      </c>
      <c r="AM2554" t="s">
        <v>162</v>
      </c>
      <c r="AN2554" s="2">
        <v>44297.838888888888</v>
      </c>
      <c r="AP2554" s="2">
        <v>43836.763020833336</v>
      </c>
      <c r="AQ2554" s="1"/>
      <c r="AS2554" t="b">
        <v>0</v>
      </c>
      <c r="AV2554" t="s">
        <v>213</v>
      </c>
      <c r="BB2554" t="s">
        <v>6994</v>
      </c>
      <c r="BD2554" t="b">
        <v>0</v>
      </c>
      <c r="BH2554" t="s">
        <v>332</v>
      </c>
      <c r="BI2554" t="s">
        <v>150</v>
      </c>
      <c r="BJ2554" t="s">
        <v>384</v>
      </c>
      <c r="BQ2554" t="s">
        <v>96</v>
      </c>
      <c r="BR2554" t="b">
        <v>0</v>
      </c>
      <c r="BT2554" t="b">
        <v>0</v>
      </c>
      <c r="BW2554" t="s">
        <v>97</v>
      </c>
      <c r="BX2554" t="b">
        <v>0</v>
      </c>
      <c r="BY2554" s="2">
        <v>44376.857569444444</v>
      </c>
      <c r="CB2554" t="b">
        <v>0</v>
      </c>
      <c r="CC2554" t="b">
        <v>0</v>
      </c>
      <c r="CF2554">
        <v>65714</v>
      </c>
      <c r="CH2554">
        <v>0</v>
      </c>
      <c r="CI2554">
        <v>0</v>
      </c>
      <c r="CJ2554">
        <v>0</v>
      </c>
      <c r="CK2554">
        <f>YEAR(tbl_Opportunity[[#This Row],[Close Date]])</f>
        <v>2019</v>
      </c>
    </row>
    <row r="2555" spans="1:89">
      <c r="A2555" t="s">
        <v>6995</v>
      </c>
      <c r="B2555" t="b">
        <v>0</v>
      </c>
      <c r="D2555" t="b">
        <v>0</v>
      </c>
      <c r="H2555" s="1">
        <v>43549</v>
      </c>
      <c r="I2555" t="b">
        <v>1</v>
      </c>
      <c r="J2555" t="s">
        <v>111</v>
      </c>
      <c r="O2555" t="s">
        <v>99</v>
      </c>
      <c r="P2555" t="b">
        <v>0</v>
      </c>
      <c r="Q2555" s="2">
        <v>43549.665138888886</v>
      </c>
      <c r="R2555" s="1"/>
      <c r="S2555" t="b">
        <v>0</v>
      </c>
      <c r="U2555" s="1"/>
      <c r="V2555" t="b">
        <v>0</v>
      </c>
      <c r="W2555" s="1">
        <v>43466</v>
      </c>
      <c r="X2555">
        <v>1</v>
      </c>
      <c r="Y2555">
        <v>2019</v>
      </c>
      <c r="Z2555" t="s">
        <v>90</v>
      </c>
      <c r="AA2555" t="s">
        <v>90</v>
      </c>
      <c r="AB2555" t="b">
        <v>0</v>
      </c>
      <c r="AC2555" t="b">
        <v>0</v>
      </c>
      <c r="AE2555" t="b">
        <v>1</v>
      </c>
      <c r="AF2555" t="b">
        <v>0</v>
      </c>
      <c r="AG2555" t="b">
        <v>0</v>
      </c>
      <c r="AH2555" t="s">
        <v>4812</v>
      </c>
      <c r="AI2555" t="b">
        <v>0</v>
      </c>
      <c r="AK2555" t="b">
        <v>0</v>
      </c>
      <c r="AL2555" s="1">
        <v>43550</v>
      </c>
      <c r="AM2555" t="s">
        <v>162</v>
      </c>
      <c r="AN2555" s="2">
        <v>44297.838888888888</v>
      </c>
      <c r="AP2555" s="2">
        <v>43836.763020833336</v>
      </c>
      <c r="AQ2555" s="1"/>
      <c r="AS2555" t="b">
        <v>0</v>
      </c>
      <c r="AV2555" t="s">
        <v>213</v>
      </c>
      <c r="BB2555" t="s">
        <v>6996</v>
      </c>
      <c r="BD2555" t="b">
        <v>0</v>
      </c>
      <c r="BH2555" t="s">
        <v>332</v>
      </c>
      <c r="BI2555" t="s">
        <v>150</v>
      </c>
      <c r="BJ2555" t="s">
        <v>384</v>
      </c>
      <c r="BQ2555" t="s">
        <v>96</v>
      </c>
      <c r="BR2555" t="b">
        <v>0</v>
      </c>
      <c r="BT2555" t="b">
        <v>0</v>
      </c>
      <c r="BW2555" t="s">
        <v>97</v>
      </c>
      <c r="BX2555" t="b">
        <v>0</v>
      </c>
      <c r="BY2555" s="2">
        <v>44376.857569444444</v>
      </c>
      <c r="CB2555" t="b">
        <v>0</v>
      </c>
      <c r="CC2555" t="b">
        <v>0</v>
      </c>
      <c r="CF2555">
        <v>65714</v>
      </c>
      <c r="CH2555">
        <v>0</v>
      </c>
      <c r="CI2555">
        <v>0</v>
      </c>
      <c r="CJ2555">
        <v>0</v>
      </c>
      <c r="CK2555">
        <f>YEAR(tbl_Opportunity[[#This Row],[Close Date]])</f>
        <v>2019</v>
      </c>
    </row>
    <row r="2556" spans="1:89">
      <c r="A2556" t="s">
        <v>3652</v>
      </c>
      <c r="B2556" t="b">
        <v>0</v>
      </c>
      <c r="D2556" t="b">
        <v>0</v>
      </c>
      <c r="H2556" s="1">
        <v>43549</v>
      </c>
      <c r="I2556" t="b">
        <v>1</v>
      </c>
      <c r="J2556" t="s">
        <v>111</v>
      </c>
      <c r="O2556" t="s">
        <v>99</v>
      </c>
      <c r="P2556" t="b">
        <v>0</v>
      </c>
      <c r="Q2556" s="2">
        <v>43549.815393518518</v>
      </c>
      <c r="R2556" s="1"/>
      <c r="S2556" t="b">
        <v>0</v>
      </c>
      <c r="U2556" s="1"/>
      <c r="V2556" t="b">
        <v>0</v>
      </c>
      <c r="W2556" s="1">
        <v>43466</v>
      </c>
      <c r="X2556">
        <v>1</v>
      </c>
      <c r="Y2556">
        <v>2019</v>
      </c>
      <c r="Z2556" t="s">
        <v>90</v>
      </c>
      <c r="AA2556" t="s">
        <v>90</v>
      </c>
      <c r="AB2556" t="b">
        <v>0</v>
      </c>
      <c r="AC2556" t="b">
        <v>0</v>
      </c>
      <c r="AE2556" t="b">
        <v>1</v>
      </c>
      <c r="AF2556" t="b">
        <v>0</v>
      </c>
      <c r="AG2556" t="b">
        <v>0</v>
      </c>
      <c r="AH2556" t="s">
        <v>4812</v>
      </c>
      <c r="AI2556" t="b">
        <v>0</v>
      </c>
      <c r="AK2556" t="b">
        <v>0</v>
      </c>
      <c r="AL2556" s="1"/>
      <c r="AM2556" t="s">
        <v>162</v>
      </c>
      <c r="AN2556" s="2">
        <v>44297.838888888888</v>
      </c>
      <c r="AP2556" s="2">
        <v>43836.763020833336</v>
      </c>
      <c r="AQ2556" s="1"/>
      <c r="AS2556" t="b">
        <v>0</v>
      </c>
      <c r="AV2556" t="s">
        <v>213</v>
      </c>
      <c r="BB2556" t="s">
        <v>6997</v>
      </c>
      <c r="BD2556" t="b">
        <v>0</v>
      </c>
      <c r="BH2556" t="s">
        <v>332</v>
      </c>
      <c r="BI2556" t="s">
        <v>150</v>
      </c>
      <c r="BJ2556" t="s">
        <v>384</v>
      </c>
      <c r="BQ2556" t="s">
        <v>96</v>
      </c>
      <c r="BR2556" t="b">
        <v>0</v>
      </c>
      <c r="BT2556" t="b">
        <v>0</v>
      </c>
      <c r="BW2556" t="s">
        <v>97</v>
      </c>
      <c r="BX2556" t="b">
        <v>0</v>
      </c>
      <c r="BY2556" s="2">
        <v>44376.857569444444</v>
      </c>
      <c r="CB2556" t="b">
        <v>0</v>
      </c>
      <c r="CC2556" t="b">
        <v>0</v>
      </c>
      <c r="CF2556">
        <v>65714</v>
      </c>
      <c r="CH2556">
        <v>0</v>
      </c>
      <c r="CI2556">
        <v>0</v>
      </c>
      <c r="CJ2556">
        <v>0</v>
      </c>
      <c r="CK2556">
        <f>YEAR(tbl_Opportunity[[#This Row],[Close Date]])</f>
        <v>2019</v>
      </c>
    </row>
    <row r="2557" spans="1:89">
      <c r="A2557" t="s">
        <v>1642</v>
      </c>
      <c r="B2557" t="b">
        <v>0</v>
      </c>
      <c r="D2557" t="b">
        <v>0</v>
      </c>
      <c r="H2557" s="1">
        <v>43179</v>
      </c>
      <c r="I2557" t="b">
        <v>1</v>
      </c>
      <c r="J2557" t="s">
        <v>111</v>
      </c>
      <c r="L2557" t="s">
        <v>2769</v>
      </c>
      <c r="O2557" t="s">
        <v>142</v>
      </c>
      <c r="P2557" t="b">
        <v>0</v>
      </c>
      <c r="Q2557" s="2">
        <v>43151.853460648148</v>
      </c>
      <c r="R2557" s="1"/>
      <c r="S2557" t="b">
        <v>0</v>
      </c>
      <c r="U2557" s="1"/>
      <c r="V2557" t="b">
        <v>0</v>
      </c>
      <c r="W2557" s="1">
        <v>43101</v>
      </c>
      <c r="X2557">
        <v>1</v>
      </c>
      <c r="Y2557">
        <v>2018</v>
      </c>
      <c r="Z2557" t="s">
        <v>90</v>
      </c>
      <c r="AA2557" t="s">
        <v>90</v>
      </c>
      <c r="AB2557" t="b">
        <v>0</v>
      </c>
      <c r="AC2557" t="b">
        <v>0</v>
      </c>
      <c r="AE2557" t="b">
        <v>1</v>
      </c>
      <c r="AF2557" t="b">
        <v>0</v>
      </c>
      <c r="AG2557" t="b">
        <v>0</v>
      </c>
      <c r="AH2557" t="s">
        <v>4915</v>
      </c>
      <c r="AI2557" t="b">
        <v>0</v>
      </c>
      <c r="AK2557" t="b">
        <v>0</v>
      </c>
      <c r="AL2557" s="1">
        <v>43409</v>
      </c>
      <c r="AM2557" t="s">
        <v>162</v>
      </c>
      <c r="AN2557" s="2">
        <v>44297.837673611109</v>
      </c>
      <c r="AP2557" s="2">
        <v>43836.762962962966</v>
      </c>
      <c r="AQ2557" s="1"/>
      <c r="AS2557" t="b">
        <v>0</v>
      </c>
      <c r="AV2557" t="s">
        <v>213</v>
      </c>
      <c r="BB2557" t="s">
        <v>6998</v>
      </c>
      <c r="BD2557" t="b">
        <v>0</v>
      </c>
      <c r="BH2557" t="s">
        <v>142</v>
      </c>
      <c r="BI2557" t="s">
        <v>150</v>
      </c>
      <c r="BQ2557" t="s">
        <v>96</v>
      </c>
      <c r="BR2557" t="b">
        <v>0</v>
      </c>
      <c r="BT2557" t="b">
        <v>0</v>
      </c>
      <c r="BW2557" t="s">
        <v>97</v>
      </c>
      <c r="BX2557" t="b">
        <v>0</v>
      </c>
      <c r="BY2557" s="2">
        <v>44376.857569444444</v>
      </c>
      <c r="CB2557" t="b">
        <v>0</v>
      </c>
      <c r="CC2557" t="b">
        <v>0</v>
      </c>
      <c r="CF2557">
        <v>3500</v>
      </c>
      <c r="CH2557">
        <v>0</v>
      </c>
      <c r="CI2557">
        <v>0</v>
      </c>
      <c r="CJ2557">
        <v>0</v>
      </c>
      <c r="CK2557">
        <f>YEAR(tbl_Opportunity[[#This Row],[Close Date]])</f>
        <v>2018</v>
      </c>
    </row>
    <row r="2558" spans="1:89">
      <c r="A2558" t="s">
        <v>6999</v>
      </c>
      <c r="B2558" t="b">
        <v>0</v>
      </c>
      <c r="D2558" t="b">
        <v>0</v>
      </c>
      <c r="H2558" s="1">
        <v>43496</v>
      </c>
      <c r="I2558" t="b">
        <v>1</v>
      </c>
      <c r="J2558" t="s">
        <v>140</v>
      </c>
      <c r="L2558" t="s">
        <v>7000</v>
      </c>
      <c r="O2558" t="s">
        <v>142</v>
      </c>
      <c r="P2558" t="b">
        <v>0</v>
      </c>
      <c r="Q2558" s="2">
        <v>43411.047696759262</v>
      </c>
      <c r="R2558" s="1"/>
      <c r="S2558" t="b">
        <v>0</v>
      </c>
      <c r="U2558" s="1"/>
      <c r="V2558" t="b">
        <v>0</v>
      </c>
      <c r="W2558" s="1">
        <v>43466</v>
      </c>
      <c r="X2558">
        <v>1</v>
      </c>
      <c r="Y2558">
        <v>2019</v>
      </c>
      <c r="Z2558" t="s">
        <v>90</v>
      </c>
      <c r="AA2558" t="s">
        <v>90</v>
      </c>
      <c r="AB2558" t="b">
        <v>0</v>
      </c>
      <c r="AC2558" t="b">
        <v>0</v>
      </c>
      <c r="AE2558" t="b">
        <v>1</v>
      </c>
      <c r="AF2558" t="b">
        <v>0</v>
      </c>
      <c r="AG2558" t="b">
        <v>0</v>
      </c>
      <c r="AH2558" t="s">
        <v>4808</v>
      </c>
      <c r="AI2558" t="b">
        <v>0</v>
      </c>
      <c r="AK2558" t="b">
        <v>0</v>
      </c>
      <c r="AL2558" s="1"/>
      <c r="AM2558" t="s">
        <v>162</v>
      </c>
      <c r="AN2558" s="2">
        <v>44297.8278587963</v>
      </c>
      <c r="AP2558" s="2">
        <v>43836.762962962966</v>
      </c>
      <c r="AQ2558" s="1"/>
      <c r="AS2558" t="b">
        <v>0</v>
      </c>
      <c r="AV2558" t="s">
        <v>153</v>
      </c>
      <c r="BB2558" t="s">
        <v>7001</v>
      </c>
      <c r="BD2558" t="b">
        <v>0</v>
      </c>
      <c r="BH2558" t="s">
        <v>387</v>
      </c>
      <c r="BI2558" t="s">
        <v>150</v>
      </c>
      <c r="BQ2558" t="s">
        <v>96</v>
      </c>
      <c r="BR2558" t="b">
        <v>0</v>
      </c>
      <c r="BT2558" t="b">
        <v>0</v>
      </c>
      <c r="BW2558" t="s">
        <v>97</v>
      </c>
      <c r="BX2558" t="b">
        <v>0</v>
      </c>
      <c r="BY2558" s="2">
        <v>44376.857569444444</v>
      </c>
      <c r="CB2558" t="b">
        <v>0</v>
      </c>
      <c r="CC2558" t="b">
        <v>0</v>
      </c>
      <c r="CF2558">
        <v>129094.02</v>
      </c>
      <c r="CH2558">
        <v>0</v>
      </c>
      <c r="CI2558">
        <v>0</v>
      </c>
      <c r="CJ2558">
        <v>0</v>
      </c>
      <c r="CK2558">
        <f>YEAR(tbl_Opportunity[[#This Row],[Close Date]])</f>
        <v>2019</v>
      </c>
    </row>
    <row r="2559" spans="1:89">
      <c r="A2559" t="s">
        <v>7002</v>
      </c>
      <c r="B2559" t="b">
        <v>0</v>
      </c>
      <c r="D2559" t="b">
        <v>0</v>
      </c>
      <c r="H2559" s="1">
        <v>43137</v>
      </c>
      <c r="I2559" t="b">
        <v>1</v>
      </c>
      <c r="J2559" t="s">
        <v>140</v>
      </c>
      <c r="L2559" t="s">
        <v>7003</v>
      </c>
      <c r="O2559" t="s">
        <v>142</v>
      </c>
      <c r="P2559" t="b">
        <v>0</v>
      </c>
      <c r="Q2559" s="2">
        <v>42990.927743055552</v>
      </c>
      <c r="R2559" s="1"/>
      <c r="S2559" t="b">
        <v>0</v>
      </c>
      <c r="U2559" s="1"/>
      <c r="V2559" t="b">
        <v>0</v>
      </c>
      <c r="W2559" s="1">
        <v>43101</v>
      </c>
      <c r="X2559">
        <v>1</v>
      </c>
      <c r="Y2559">
        <v>2018</v>
      </c>
      <c r="Z2559" t="s">
        <v>90</v>
      </c>
      <c r="AA2559" t="s">
        <v>90</v>
      </c>
      <c r="AB2559" t="b">
        <v>0</v>
      </c>
      <c r="AC2559" t="b">
        <v>0</v>
      </c>
      <c r="AE2559" t="b">
        <v>1</v>
      </c>
      <c r="AF2559" t="b">
        <v>0</v>
      </c>
      <c r="AG2559" t="b">
        <v>0</v>
      </c>
      <c r="AH2559" t="s">
        <v>4808</v>
      </c>
      <c r="AI2559" t="b">
        <v>0</v>
      </c>
      <c r="AK2559" t="b">
        <v>0</v>
      </c>
      <c r="AL2559" s="1">
        <v>43410</v>
      </c>
      <c r="AM2559" t="s">
        <v>92</v>
      </c>
      <c r="AN2559" s="2">
        <v>43836.76290509259</v>
      </c>
      <c r="AP2559" s="2">
        <v>43836.76290509259</v>
      </c>
      <c r="AQ2559" s="1"/>
      <c r="AS2559" t="b">
        <v>0</v>
      </c>
      <c r="AV2559" t="s">
        <v>105</v>
      </c>
      <c r="BB2559" t="s">
        <v>7004</v>
      </c>
      <c r="BD2559" t="b">
        <v>0</v>
      </c>
      <c r="BH2559" t="s">
        <v>142</v>
      </c>
      <c r="BI2559" t="s">
        <v>150</v>
      </c>
      <c r="BQ2559" t="s">
        <v>96</v>
      </c>
      <c r="BR2559" t="b">
        <v>0</v>
      </c>
      <c r="BT2559" t="b">
        <v>0</v>
      </c>
      <c r="BW2559" t="s">
        <v>97</v>
      </c>
      <c r="BX2559" t="b">
        <v>0</v>
      </c>
      <c r="BY2559" s="2">
        <v>44376.857569444444</v>
      </c>
      <c r="CB2559" t="b">
        <v>0</v>
      </c>
      <c r="CC2559" t="b">
        <v>0</v>
      </c>
      <c r="CF2559">
        <v>96426.85</v>
      </c>
      <c r="CH2559">
        <v>0</v>
      </c>
      <c r="CI2559">
        <v>0</v>
      </c>
      <c r="CJ2559">
        <v>0</v>
      </c>
      <c r="CK2559">
        <f>YEAR(tbl_Opportunity[[#This Row],[Close Date]])</f>
        <v>2018</v>
      </c>
    </row>
    <row r="2560" spans="1:89">
      <c r="A2560" t="s">
        <v>7005</v>
      </c>
      <c r="B2560" t="b">
        <v>0</v>
      </c>
      <c r="D2560" t="b">
        <v>0</v>
      </c>
      <c r="H2560" s="1">
        <v>43146</v>
      </c>
      <c r="I2560" t="b">
        <v>1</v>
      </c>
      <c r="J2560" t="s">
        <v>140</v>
      </c>
      <c r="L2560" t="s">
        <v>7006</v>
      </c>
      <c r="O2560" t="s">
        <v>142</v>
      </c>
      <c r="P2560" t="b">
        <v>0</v>
      </c>
      <c r="Q2560" s="2">
        <v>43146.053379629629</v>
      </c>
      <c r="R2560" s="1"/>
      <c r="S2560" t="b">
        <v>0</v>
      </c>
      <c r="U2560" s="1"/>
      <c r="V2560" t="b">
        <v>0</v>
      </c>
      <c r="W2560" s="1">
        <v>43101</v>
      </c>
      <c r="X2560">
        <v>1</v>
      </c>
      <c r="Y2560">
        <v>2018</v>
      </c>
      <c r="Z2560" t="s">
        <v>90</v>
      </c>
      <c r="AA2560" t="s">
        <v>90</v>
      </c>
      <c r="AB2560" t="b">
        <v>0</v>
      </c>
      <c r="AC2560" t="b">
        <v>0</v>
      </c>
      <c r="AE2560" t="b">
        <v>1</v>
      </c>
      <c r="AF2560" t="b">
        <v>0</v>
      </c>
      <c r="AG2560" t="b">
        <v>0</v>
      </c>
      <c r="AH2560" t="s">
        <v>4808</v>
      </c>
      <c r="AI2560" t="b">
        <v>0</v>
      </c>
      <c r="AK2560" t="b">
        <v>0</v>
      </c>
      <c r="AL2560" s="1">
        <v>43145</v>
      </c>
      <c r="AM2560" t="s">
        <v>92</v>
      </c>
      <c r="AN2560" s="2">
        <v>43836.762962962966</v>
      </c>
      <c r="AP2560" s="2">
        <v>43836.762962962966</v>
      </c>
      <c r="AQ2560" s="1"/>
      <c r="AS2560" t="b">
        <v>0</v>
      </c>
      <c r="AV2560" t="s">
        <v>93</v>
      </c>
      <c r="BB2560" t="s">
        <v>7007</v>
      </c>
      <c r="BD2560" t="b">
        <v>0</v>
      </c>
      <c r="BH2560" t="s">
        <v>142</v>
      </c>
      <c r="BI2560" t="s">
        <v>150</v>
      </c>
      <c r="BQ2560" t="s">
        <v>96</v>
      </c>
      <c r="BR2560" t="b">
        <v>0</v>
      </c>
      <c r="BT2560" t="b">
        <v>0</v>
      </c>
      <c r="BW2560" t="s">
        <v>97</v>
      </c>
      <c r="BX2560" t="b">
        <v>0</v>
      </c>
      <c r="BY2560" s="2">
        <v>44376.857569444444</v>
      </c>
      <c r="CB2560" t="b">
        <v>0</v>
      </c>
      <c r="CC2560" t="b">
        <v>0</v>
      </c>
      <c r="CF2560">
        <v>65000</v>
      </c>
      <c r="CH2560">
        <v>0</v>
      </c>
      <c r="CI2560">
        <v>0</v>
      </c>
      <c r="CJ2560">
        <v>0</v>
      </c>
      <c r="CK2560">
        <f>YEAR(tbl_Opportunity[[#This Row],[Close Date]])</f>
        <v>2018</v>
      </c>
    </row>
    <row r="2561" spans="1:89">
      <c r="A2561" t="s">
        <v>7008</v>
      </c>
      <c r="B2561" t="b">
        <v>0</v>
      </c>
      <c r="D2561" t="b">
        <v>0</v>
      </c>
      <c r="H2561" s="1">
        <v>43159</v>
      </c>
      <c r="I2561" t="b">
        <v>1</v>
      </c>
      <c r="J2561" t="s">
        <v>140</v>
      </c>
      <c r="L2561" t="s">
        <v>7009</v>
      </c>
      <c r="O2561" t="s">
        <v>142</v>
      </c>
      <c r="P2561" t="b">
        <v>0</v>
      </c>
      <c r="Q2561" s="2">
        <v>43159.031782407408</v>
      </c>
      <c r="R2561" s="1"/>
      <c r="S2561" t="b">
        <v>0</v>
      </c>
      <c r="U2561" s="1"/>
      <c r="V2561" t="b">
        <v>0</v>
      </c>
      <c r="W2561" s="1">
        <v>43101</v>
      </c>
      <c r="X2561">
        <v>1</v>
      </c>
      <c r="Y2561">
        <v>2018</v>
      </c>
      <c r="Z2561" t="s">
        <v>90</v>
      </c>
      <c r="AA2561" t="s">
        <v>90</v>
      </c>
      <c r="AB2561" t="b">
        <v>0</v>
      </c>
      <c r="AC2561" t="b">
        <v>0</v>
      </c>
      <c r="AE2561" t="b">
        <v>1</v>
      </c>
      <c r="AF2561" t="b">
        <v>0</v>
      </c>
      <c r="AG2561" t="b">
        <v>0</v>
      </c>
      <c r="AH2561" t="s">
        <v>4808</v>
      </c>
      <c r="AI2561" t="b">
        <v>0</v>
      </c>
      <c r="AK2561" t="b">
        <v>0</v>
      </c>
      <c r="AL2561" s="1"/>
      <c r="AM2561" t="s">
        <v>162</v>
      </c>
      <c r="AN2561" s="2">
        <v>44297.8278587963</v>
      </c>
      <c r="AP2561" s="2">
        <v>43836.762962962966</v>
      </c>
      <c r="AQ2561" s="1"/>
      <c r="AS2561" t="b">
        <v>0</v>
      </c>
      <c r="AV2561" t="s">
        <v>153</v>
      </c>
      <c r="BB2561" t="s">
        <v>7010</v>
      </c>
      <c r="BD2561" t="b">
        <v>0</v>
      </c>
      <c r="BH2561" t="s">
        <v>142</v>
      </c>
      <c r="BI2561" t="s">
        <v>150</v>
      </c>
      <c r="BQ2561" t="s">
        <v>96</v>
      </c>
      <c r="BR2561" t="b">
        <v>0</v>
      </c>
      <c r="BT2561" t="b">
        <v>0</v>
      </c>
      <c r="BW2561" t="s">
        <v>97</v>
      </c>
      <c r="BX2561" t="b">
        <v>0</v>
      </c>
      <c r="BY2561" s="2">
        <v>44376.857569444444</v>
      </c>
      <c r="CB2561" t="b">
        <v>0</v>
      </c>
      <c r="CC2561" t="b">
        <v>0</v>
      </c>
      <c r="CF2561">
        <v>65000</v>
      </c>
      <c r="CH2561">
        <v>0</v>
      </c>
      <c r="CI2561">
        <v>0</v>
      </c>
      <c r="CJ2561">
        <v>0</v>
      </c>
      <c r="CK2561">
        <f>YEAR(tbl_Opportunity[[#This Row],[Close Date]])</f>
        <v>2018</v>
      </c>
    </row>
    <row r="2562" spans="1:89">
      <c r="A2562" t="s">
        <v>7011</v>
      </c>
      <c r="B2562" t="b">
        <v>0</v>
      </c>
      <c r="D2562" t="b">
        <v>0</v>
      </c>
      <c r="H2562" s="1">
        <v>43161</v>
      </c>
      <c r="I2562" t="b">
        <v>1</v>
      </c>
      <c r="J2562" t="s">
        <v>140</v>
      </c>
      <c r="L2562" t="s">
        <v>7012</v>
      </c>
      <c r="O2562" t="s">
        <v>142</v>
      </c>
      <c r="P2562" t="b">
        <v>0</v>
      </c>
      <c r="Q2562" s="2">
        <v>43161.697858796295</v>
      </c>
      <c r="R2562" s="1"/>
      <c r="S2562" t="b">
        <v>0</v>
      </c>
      <c r="U2562" s="1"/>
      <c r="V2562" t="b">
        <v>0</v>
      </c>
      <c r="W2562" s="1">
        <v>43101</v>
      </c>
      <c r="X2562">
        <v>1</v>
      </c>
      <c r="Y2562">
        <v>2018</v>
      </c>
      <c r="Z2562" t="s">
        <v>90</v>
      </c>
      <c r="AA2562" t="s">
        <v>90</v>
      </c>
      <c r="AB2562" t="b">
        <v>0</v>
      </c>
      <c r="AC2562" t="b">
        <v>0</v>
      </c>
      <c r="AE2562" t="b">
        <v>1</v>
      </c>
      <c r="AF2562" t="b">
        <v>0</v>
      </c>
      <c r="AG2562" t="b">
        <v>0</v>
      </c>
      <c r="AH2562" t="s">
        <v>4808</v>
      </c>
      <c r="AI2562" t="b">
        <v>0</v>
      </c>
      <c r="AK2562" t="b">
        <v>0</v>
      </c>
      <c r="AL2562" s="1"/>
      <c r="AM2562" t="s">
        <v>162</v>
      </c>
      <c r="AN2562" s="2">
        <v>44297.837673611109</v>
      </c>
      <c r="AP2562" s="2">
        <v>43836.762962962966</v>
      </c>
      <c r="AQ2562" s="1"/>
      <c r="AS2562" t="b">
        <v>0</v>
      </c>
      <c r="AU2562" t="s">
        <v>384</v>
      </c>
      <c r="AV2562" t="s">
        <v>213</v>
      </c>
      <c r="BB2562" t="s">
        <v>7013</v>
      </c>
      <c r="BD2562" t="b">
        <v>0</v>
      </c>
      <c r="BH2562" t="s">
        <v>142</v>
      </c>
      <c r="BI2562" t="s">
        <v>150</v>
      </c>
      <c r="BQ2562" t="s">
        <v>96</v>
      </c>
      <c r="BR2562" t="b">
        <v>0</v>
      </c>
      <c r="BT2562" t="b">
        <v>0</v>
      </c>
      <c r="BW2562" t="s">
        <v>97</v>
      </c>
      <c r="BX2562" t="b">
        <v>0</v>
      </c>
      <c r="BY2562" s="2">
        <v>44376.857569444444</v>
      </c>
      <c r="CB2562" t="b">
        <v>0</v>
      </c>
      <c r="CC2562" t="b">
        <v>0</v>
      </c>
      <c r="CF2562">
        <v>65000</v>
      </c>
      <c r="CH2562">
        <v>0</v>
      </c>
      <c r="CI2562">
        <v>0</v>
      </c>
      <c r="CJ2562">
        <v>0</v>
      </c>
      <c r="CK2562">
        <f>YEAR(tbl_Opportunity[[#This Row],[Close Date]])</f>
        <v>2018</v>
      </c>
    </row>
    <row r="2563" spans="1:89">
      <c r="A2563" t="s">
        <v>189</v>
      </c>
      <c r="B2563" t="b">
        <v>0</v>
      </c>
      <c r="D2563" t="b">
        <v>0</v>
      </c>
      <c r="E2563" t="s">
        <v>3054</v>
      </c>
      <c r="H2563" s="1">
        <v>43862</v>
      </c>
      <c r="I2563" t="b">
        <v>1</v>
      </c>
      <c r="J2563" t="s">
        <v>140</v>
      </c>
      <c r="O2563" t="s">
        <v>99</v>
      </c>
      <c r="P2563" t="b">
        <v>0</v>
      </c>
      <c r="Q2563" s="2">
        <v>43207.568842592591</v>
      </c>
      <c r="R2563" s="1"/>
      <c r="S2563" t="b">
        <v>0</v>
      </c>
      <c r="U2563" s="1"/>
      <c r="V2563" t="b">
        <v>0</v>
      </c>
      <c r="W2563" s="1">
        <v>43831</v>
      </c>
      <c r="X2563">
        <v>1</v>
      </c>
      <c r="Y2563">
        <v>2020</v>
      </c>
      <c r="Z2563" t="s">
        <v>90</v>
      </c>
      <c r="AA2563" t="s">
        <v>90</v>
      </c>
      <c r="AB2563" t="b">
        <v>0</v>
      </c>
      <c r="AC2563" t="b">
        <v>0</v>
      </c>
      <c r="AE2563" t="b">
        <v>1</v>
      </c>
      <c r="AF2563" t="b">
        <v>0</v>
      </c>
      <c r="AG2563" t="b">
        <v>0</v>
      </c>
      <c r="AH2563" t="s">
        <v>4808</v>
      </c>
      <c r="AI2563" t="b">
        <v>0</v>
      </c>
      <c r="AK2563" t="b">
        <v>0</v>
      </c>
      <c r="AL2563" s="1">
        <v>43564</v>
      </c>
      <c r="AM2563" t="s">
        <v>162</v>
      </c>
      <c r="AN2563" s="2">
        <v>44297.828460648147</v>
      </c>
      <c r="AP2563" s="2">
        <v>43836.76290509259</v>
      </c>
      <c r="AQ2563" s="1"/>
      <c r="AS2563" t="b">
        <v>0</v>
      </c>
      <c r="AV2563" t="s">
        <v>153</v>
      </c>
      <c r="BB2563" t="s">
        <v>7014</v>
      </c>
      <c r="BD2563" t="b">
        <v>0</v>
      </c>
      <c r="BH2563" t="s">
        <v>99</v>
      </c>
      <c r="BI2563" t="s">
        <v>150</v>
      </c>
      <c r="BJ2563" t="s">
        <v>384</v>
      </c>
      <c r="BQ2563" t="s">
        <v>96</v>
      </c>
      <c r="BR2563" t="b">
        <v>0</v>
      </c>
      <c r="BT2563" t="b">
        <v>0</v>
      </c>
      <c r="BW2563" t="s">
        <v>97</v>
      </c>
      <c r="BX2563" t="b">
        <v>0</v>
      </c>
      <c r="BY2563" s="2">
        <v>44376.857569444444</v>
      </c>
      <c r="CB2563" t="b">
        <v>0</v>
      </c>
      <c r="CC2563" t="b">
        <v>0</v>
      </c>
      <c r="CF2563">
        <v>19500</v>
      </c>
      <c r="CH2563">
        <v>0</v>
      </c>
      <c r="CI2563">
        <v>0</v>
      </c>
      <c r="CJ2563">
        <v>0</v>
      </c>
      <c r="CK2563">
        <f>YEAR(tbl_Opportunity[[#This Row],[Close Date]])</f>
        <v>2020</v>
      </c>
    </row>
    <row r="2564" spans="1:89">
      <c r="A2564" t="s">
        <v>254</v>
      </c>
      <c r="B2564" t="b">
        <v>0</v>
      </c>
      <c r="D2564" t="b">
        <v>0</v>
      </c>
      <c r="H2564" s="1">
        <v>43524</v>
      </c>
      <c r="I2564" t="b">
        <v>1</v>
      </c>
      <c r="J2564" t="s">
        <v>193</v>
      </c>
      <c r="L2564" t="s">
        <v>7015</v>
      </c>
      <c r="O2564" t="s">
        <v>99</v>
      </c>
      <c r="P2564" t="b">
        <v>0</v>
      </c>
      <c r="Q2564" s="2">
        <v>43440.675983796296</v>
      </c>
      <c r="R2564" s="1"/>
      <c r="S2564" t="b">
        <v>0</v>
      </c>
      <c r="U2564" s="1"/>
      <c r="V2564" t="b">
        <v>0</v>
      </c>
      <c r="W2564" s="1">
        <v>43466</v>
      </c>
      <c r="X2564">
        <v>1</v>
      </c>
      <c r="Y2564">
        <v>2019</v>
      </c>
      <c r="Z2564" t="s">
        <v>90</v>
      </c>
      <c r="AA2564" t="s">
        <v>90</v>
      </c>
      <c r="AB2564" t="b">
        <v>0</v>
      </c>
      <c r="AC2564" t="b">
        <v>0</v>
      </c>
      <c r="AE2564" t="b">
        <v>1</v>
      </c>
      <c r="AF2564" t="b">
        <v>0</v>
      </c>
      <c r="AG2564" t="b">
        <v>0</v>
      </c>
      <c r="AH2564" t="s">
        <v>4808</v>
      </c>
      <c r="AI2564" t="b">
        <v>0</v>
      </c>
      <c r="AK2564" t="b">
        <v>0</v>
      </c>
      <c r="AL2564" s="1"/>
      <c r="AM2564" t="s">
        <v>162</v>
      </c>
      <c r="AN2564" s="2">
        <v>44297.838888888888</v>
      </c>
      <c r="AP2564" s="2">
        <v>43836.762962962966</v>
      </c>
      <c r="AQ2564" s="1"/>
      <c r="AS2564" t="b">
        <v>0</v>
      </c>
      <c r="AV2564" t="s">
        <v>213</v>
      </c>
      <c r="BB2564" t="s">
        <v>7016</v>
      </c>
      <c r="BD2564" t="b">
        <v>0</v>
      </c>
      <c r="BH2564" t="s">
        <v>99</v>
      </c>
      <c r="BI2564" t="s">
        <v>150</v>
      </c>
      <c r="BQ2564" t="s">
        <v>96</v>
      </c>
      <c r="BR2564" t="b">
        <v>0</v>
      </c>
      <c r="BT2564" t="b">
        <v>0</v>
      </c>
      <c r="BW2564" t="s">
        <v>97</v>
      </c>
      <c r="BX2564" t="b">
        <v>0</v>
      </c>
      <c r="BY2564" s="2">
        <v>44376.857569444444</v>
      </c>
      <c r="CB2564" t="b">
        <v>0</v>
      </c>
      <c r="CC2564" t="b">
        <v>0</v>
      </c>
      <c r="CF2564">
        <v>398</v>
      </c>
      <c r="CH2564">
        <v>0</v>
      </c>
      <c r="CI2564">
        <v>0</v>
      </c>
      <c r="CJ2564">
        <v>0</v>
      </c>
      <c r="CK2564">
        <f>YEAR(tbl_Opportunity[[#This Row],[Close Date]])</f>
        <v>2019</v>
      </c>
    </row>
    <row r="2565" spans="1:89">
      <c r="A2565" t="s">
        <v>182</v>
      </c>
      <c r="B2565" t="b">
        <v>0</v>
      </c>
      <c r="D2565" t="b">
        <v>0</v>
      </c>
      <c r="H2565" s="1">
        <v>43529</v>
      </c>
      <c r="I2565" t="b">
        <v>1</v>
      </c>
      <c r="J2565" t="s">
        <v>193</v>
      </c>
      <c r="O2565" t="s">
        <v>99</v>
      </c>
      <c r="P2565" t="b">
        <v>0</v>
      </c>
      <c r="Q2565" s="2">
        <v>43501.759594907409</v>
      </c>
      <c r="R2565" s="1"/>
      <c r="S2565" t="b">
        <v>0</v>
      </c>
      <c r="U2565" s="1"/>
      <c r="V2565" t="b">
        <v>0</v>
      </c>
      <c r="W2565" s="1">
        <v>43466</v>
      </c>
      <c r="X2565">
        <v>1</v>
      </c>
      <c r="Y2565">
        <v>2019</v>
      </c>
      <c r="Z2565" t="s">
        <v>90</v>
      </c>
      <c r="AA2565" t="s">
        <v>90</v>
      </c>
      <c r="AB2565" t="b">
        <v>0</v>
      </c>
      <c r="AC2565" t="b">
        <v>0</v>
      </c>
      <c r="AE2565" t="b">
        <v>1</v>
      </c>
      <c r="AF2565" t="b">
        <v>0</v>
      </c>
      <c r="AG2565" t="b">
        <v>0</v>
      </c>
      <c r="AH2565" t="s">
        <v>4808</v>
      </c>
      <c r="AI2565" t="b">
        <v>0</v>
      </c>
      <c r="AK2565" t="b">
        <v>0</v>
      </c>
      <c r="AL2565" s="1"/>
      <c r="AM2565" t="s">
        <v>162</v>
      </c>
      <c r="AN2565" s="2">
        <v>44297.838888888888</v>
      </c>
      <c r="AP2565" s="2">
        <v>43836.762962962966</v>
      </c>
      <c r="AQ2565" s="1"/>
      <c r="AS2565" t="b">
        <v>0</v>
      </c>
      <c r="AV2565" t="s">
        <v>213</v>
      </c>
      <c r="BB2565" t="s">
        <v>7017</v>
      </c>
      <c r="BD2565" t="b">
        <v>0</v>
      </c>
      <c r="BH2565" t="s">
        <v>99</v>
      </c>
      <c r="BI2565" t="s">
        <v>150</v>
      </c>
      <c r="BQ2565" t="s">
        <v>96</v>
      </c>
      <c r="BR2565" t="b">
        <v>0</v>
      </c>
      <c r="BT2565" t="b">
        <v>0</v>
      </c>
      <c r="BW2565" t="s">
        <v>97</v>
      </c>
      <c r="BX2565" t="b">
        <v>0</v>
      </c>
      <c r="BY2565" s="2">
        <v>44376.857569444444</v>
      </c>
      <c r="CB2565" t="b">
        <v>0</v>
      </c>
      <c r="CC2565" t="b">
        <v>0</v>
      </c>
      <c r="CF2565">
        <v>65398</v>
      </c>
      <c r="CH2565">
        <v>0</v>
      </c>
      <c r="CI2565">
        <v>0</v>
      </c>
      <c r="CJ2565">
        <v>0</v>
      </c>
      <c r="CK2565">
        <f>YEAR(tbl_Opportunity[[#This Row],[Close Date]])</f>
        <v>2019</v>
      </c>
    </row>
    <row r="2566" spans="1:89">
      <c r="A2566" t="s">
        <v>7018</v>
      </c>
      <c r="B2566" t="b">
        <v>0</v>
      </c>
      <c r="D2566" t="b">
        <v>0</v>
      </c>
      <c r="H2566" s="1">
        <v>43496</v>
      </c>
      <c r="I2566" t="b">
        <v>1</v>
      </c>
      <c r="J2566" t="s">
        <v>193</v>
      </c>
      <c r="L2566" t="s">
        <v>7019</v>
      </c>
      <c r="O2566" t="s">
        <v>142</v>
      </c>
      <c r="P2566" t="b">
        <v>0</v>
      </c>
      <c r="Q2566" s="2">
        <v>43129.574328703704</v>
      </c>
      <c r="R2566" s="1"/>
      <c r="S2566" t="b">
        <v>0</v>
      </c>
      <c r="U2566" s="1"/>
      <c r="V2566" t="b">
        <v>0</v>
      </c>
      <c r="W2566" s="1">
        <v>43466</v>
      </c>
      <c r="X2566">
        <v>1</v>
      </c>
      <c r="Y2566">
        <v>2019</v>
      </c>
      <c r="Z2566" t="s">
        <v>90</v>
      </c>
      <c r="AA2566" t="s">
        <v>90</v>
      </c>
      <c r="AB2566" t="b">
        <v>0</v>
      </c>
      <c r="AC2566" t="b">
        <v>0</v>
      </c>
      <c r="AE2566" t="b">
        <v>1</v>
      </c>
      <c r="AF2566" t="b">
        <v>0</v>
      </c>
      <c r="AG2566" t="b">
        <v>0</v>
      </c>
      <c r="AH2566" t="s">
        <v>4808</v>
      </c>
      <c r="AI2566" t="b">
        <v>0</v>
      </c>
      <c r="AK2566" t="b">
        <v>0</v>
      </c>
      <c r="AL2566" s="1">
        <v>43129</v>
      </c>
      <c r="AM2566" t="s">
        <v>92</v>
      </c>
      <c r="AN2566" s="2">
        <v>43836.762962962966</v>
      </c>
      <c r="AP2566" s="2">
        <v>43836.762962962966</v>
      </c>
      <c r="AQ2566" s="1"/>
      <c r="AS2566" t="b">
        <v>0</v>
      </c>
      <c r="AV2566" t="s">
        <v>93</v>
      </c>
      <c r="BB2566" t="s">
        <v>7020</v>
      </c>
      <c r="BD2566" t="b">
        <v>0</v>
      </c>
      <c r="BH2566" t="s">
        <v>142</v>
      </c>
      <c r="BI2566" t="s">
        <v>150</v>
      </c>
      <c r="BQ2566" t="s">
        <v>96</v>
      </c>
      <c r="BR2566" t="b">
        <v>0</v>
      </c>
      <c r="BT2566" t="b">
        <v>0</v>
      </c>
      <c r="BW2566" t="s">
        <v>97</v>
      </c>
      <c r="BX2566" t="b">
        <v>0</v>
      </c>
      <c r="BY2566" s="2">
        <v>44376.857569444444</v>
      </c>
      <c r="CB2566" t="b">
        <v>0</v>
      </c>
      <c r="CC2566" t="b">
        <v>0</v>
      </c>
      <c r="CF2566">
        <v>65000</v>
      </c>
      <c r="CH2566">
        <v>0</v>
      </c>
      <c r="CI2566">
        <v>0</v>
      </c>
      <c r="CJ2566">
        <v>0</v>
      </c>
      <c r="CK2566">
        <f>YEAR(tbl_Opportunity[[#This Row],[Close Date]])</f>
        <v>2019</v>
      </c>
    </row>
    <row r="2567" spans="1:89">
      <c r="A2567" t="s">
        <v>2743</v>
      </c>
      <c r="B2567" t="b">
        <v>0</v>
      </c>
      <c r="D2567" t="b">
        <v>0</v>
      </c>
      <c r="H2567" s="1">
        <v>43525</v>
      </c>
      <c r="I2567" t="b">
        <v>1</v>
      </c>
      <c r="J2567" t="s">
        <v>5709</v>
      </c>
      <c r="L2567" t="s">
        <v>2744</v>
      </c>
      <c r="O2567" t="s">
        <v>99</v>
      </c>
      <c r="P2567" t="b">
        <v>0</v>
      </c>
      <c r="Q2567" s="2">
        <v>43431.575300925928</v>
      </c>
      <c r="R2567" s="1"/>
      <c r="S2567" t="b">
        <v>0</v>
      </c>
      <c r="U2567" s="1"/>
      <c r="V2567" t="b">
        <v>0</v>
      </c>
      <c r="W2567" s="1">
        <v>43466</v>
      </c>
      <c r="X2567">
        <v>1</v>
      </c>
      <c r="Y2567">
        <v>2019</v>
      </c>
      <c r="Z2567" t="s">
        <v>90</v>
      </c>
      <c r="AA2567" t="s">
        <v>90</v>
      </c>
      <c r="AB2567" t="b">
        <v>0</v>
      </c>
      <c r="AC2567" t="b">
        <v>0</v>
      </c>
      <c r="AE2567" t="b">
        <v>1</v>
      </c>
      <c r="AF2567" t="b">
        <v>0</v>
      </c>
      <c r="AG2567" t="b">
        <v>0</v>
      </c>
      <c r="AH2567" t="s">
        <v>4812</v>
      </c>
      <c r="AI2567" t="b">
        <v>0</v>
      </c>
      <c r="AK2567" t="b">
        <v>0</v>
      </c>
      <c r="AL2567" s="1">
        <v>43444</v>
      </c>
      <c r="AM2567" t="s">
        <v>162</v>
      </c>
      <c r="AN2567" s="2">
        <v>44297.828460648147</v>
      </c>
      <c r="AP2567" s="2">
        <v>43836.763020833336</v>
      </c>
      <c r="AQ2567" s="1"/>
      <c r="AS2567" t="b">
        <v>0</v>
      </c>
      <c r="AV2567" t="s">
        <v>153</v>
      </c>
      <c r="BB2567" t="s">
        <v>7021</v>
      </c>
      <c r="BD2567" t="b">
        <v>0</v>
      </c>
      <c r="BH2567" t="s">
        <v>99</v>
      </c>
      <c r="BI2567" t="s">
        <v>150</v>
      </c>
      <c r="BJ2567" t="s">
        <v>95</v>
      </c>
      <c r="BQ2567" t="s">
        <v>96</v>
      </c>
      <c r="BR2567" t="b">
        <v>0</v>
      </c>
      <c r="BT2567" t="b">
        <v>0</v>
      </c>
      <c r="BW2567" t="s">
        <v>97</v>
      </c>
      <c r="BX2567" t="b">
        <v>0</v>
      </c>
      <c r="BY2567" s="2">
        <v>44376.857569444444</v>
      </c>
      <c r="CB2567" t="b">
        <v>0</v>
      </c>
      <c r="CC2567" t="b">
        <v>0</v>
      </c>
      <c r="CF2567">
        <v>6500</v>
      </c>
      <c r="CH2567">
        <v>0</v>
      </c>
      <c r="CI2567">
        <v>0</v>
      </c>
      <c r="CJ2567">
        <v>0</v>
      </c>
      <c r="CK2567">
        <f>YEAR(tbl_Opportunity[[#This Row],[Close Date]])</f>
        <v>2019</v>
      </c>
    </row>
    <row r="2568" spans="1:89">
      <c r="A2568" t="s">
        <v>7022</v>
      </c>
      <c r="B2568" t="b">
        <v>0</v>
      </c>
      <c r="D2568" t="b">
        <v>0</v>
      </c>
      <c r="H2568" s="1">
        <v>44270</v>
      </c>
      <c r="I2568" t="b">
        <v>1</v>
      </c>
      <c r="J2568" t="s">
        <v>140</v>
      </c>
      <c r="L2568" t="s">
        <v>7023</v>
      </c>
      <c r="O2568" t="s">
        <v>114</v>
      </c>
      <c r="P2568" t="b">
        <v>0</v>
      </c>
      <c r="Q2568" s="2">
        <v>43629.894178240742</v>
      </c>
      <c r="R2568" s="1"/>
      <c r="S2568" t="b">
        <v>0</v>
      </c>
      <c r="U2568" s="1"/>
      <c r="V2568" t="b">
        <v>0</v>
      </c>
      <c r="W2568" s="1">
        <v>44197</v>
      </c>
      <c r="X2568">
        <v>1</v>
      </c>
      <c r="Y2568">
        <v>2021</v>
      </c>
      <c r="Z2568" t="s">
        <v>90</v>
      </c>
      <c r="AA2568" t="s">
        <v>90</v>
      </c>
      <c r="AB2568" t="b">
        <v>0</v>
      </c>
      <c r="AC2568" t="b">
        <v>0</v>
      </c>
      <c r="AE2568" t="b">
        <v>1</v>
      </c>
      <c r="AF2568" t="b">
        <v>0</v>
      </c>
      <c r="AG2568" t="b">
        <v>0</v>
      </c>
      <c r="AH2568" t="s">
        <v>1016</v>
      </c>
      <c r="AI2568" t="b">
        <v>0</v>
      </c>
      <c r="AK2568" t="b">
        <v>0</v>
      </c>
      <c r="AL2568" s="1"/>
      <c r="AM2568" t="s">
        <v>162</v>
      </c>
      <c r="AN2568" s="2">
        <v>44297.838888888888</v>
      </c>
      <c r="AP2568" s="2">
        <v>44256.654236111113</v>
      </c>
      <c r="AQ2568" s="1"/>
      <c r="AS2568" t="b">
        <v>0</v>
      </c>
      <c r="AV2568" t="s">
        <v>213</v>
      </c>
      <c r="BB2568" t="s">
        <v>7024</v>
      </c>
      <c r="BD2568" t="b">
        <v>0</v>
      </c>
      <c r="BH2568" t="s">
        <v>114</v>
      </c>
      <c r="BI2568" t="s">
        <v>155</v>
      </c>
      <c r="BJ2568" t="s">
        <v>95</v>
      </c>
      <c r="BK2568" t="s">
        <v>102</v>
      </c>
      <c r="BQ2568" t="s">
        <v>96</v>
      </c>
      <c r="BR2568" t="b">
        <v>0</v>
      </c>
      <c r="BS2568" t="s">
        <v>157</v>
      </c>
      <c r="BT2568" t="b">
        <v>0</v>
      </c>
      <c r="BW2568" t="s">
        <v>97</v>
      </c>
      <c r="BX2568" t="b">
        <v>0</v>
      </c>
      <c r="BY2568" s="2">
        <v>44376.857569444444</v>
      </c>
      <c r="CB2568" t="b">
        <v>0</v>
      </c>
      <c r="CC2568" t="b">
        <v>0</v>
      </c>
      <c r="CF2568">
        <v>313884.24</v>
      </c>
      <c r="CH2568">
        <v>0</v>
      </c>
      <c r="CI2568">
        <v>0</v>
      </c>
      <c r="CJ2568">
        <v>0</v>
      </c>
      <c r="CK2568">
        <f>YEAR(tbl_Opportunity[[#This Row],[Close Date]])</f>
        <v>2021</v>
      </c>
    </row>
    <row r="2569" spans="1:89">
      <c r="A2569" t="s">
        <v>2542</v>
      </c>
      <c r="B2569" t="b">
        <v>0</v>
      </c>
      <c r="D2569" t="b">
        <v>0</v>
      </c>
      <c r="E2569" t="s">
        <v>2775</v>
      </c>
      <c r="H2569" s="1">
        <v>44216</v>
      </c>
      <c r="I2569" t="b">
        <v>1</v>
      </c>
      <c r="J2569" t="s">
        <v>111</v>
      </c>
      <c r="L2569" t="s">
        <v>7025</v>
      </c>
      <c r="O2569" t="s">
        <v>99</v>
      </c>
      <c r="P2569" t="b">
        <v>0</v>
      </c>
      <c r="Q2569" s="2">
        <v>43892.569074074076</v>
      </c>
      <c r="R2569" s="1"/>
      <c r="S2569" t="b">
        <v>0</v>
      </c>
      <c r="U2569" s="1"/>
      <c r="V2569" t="b">
        <v>0</v>
      </c>
      <c r="W2569" s="1">
        <v>44197</v>
      </c>
      <c r="X2569">
        <v>1</v>
      </c>
      <c r="Y2569">
        <v>2021</v>
      </c>
      <c r="Z2569" t="s">
        <v>90</v>
      </c>
      <c r="AA2569" t="s">
        <v>90</v>
      </c>
      <c r="AB2569" t="b">
        <v>0</v>
      </c>
      <c r="AC2569" t="b">
        <v>0</v>
      </c>
      <c r="AE2569" t="b">
        <v>1</v>
      </c>
      <c r="AF2569" t="b">
        <v>0</v>
      </c>
      <c r="AG2569" t="b">
        <v>0</v>
      </c>
      <c r="AH2569" t="s">
        <v>1016</v>
      </c>
      <c r="AI2569" t="b">
        <v>0</v>
      </c>
      <c r="AK2569" t="b">
        <v>0</v>
      </c>
      <c r="AL2569" s="1">
        <v>44063</v>
      </c>
      <c r="AM2569" t="s">
        <v>99</v>
      </c>
      <c r="AN2569" s="2">
        <v>44216.916168981479</v>
      </c>
      <c r="AP2569" s="2">
        <v>44216.916168981479</v>
      </c>
      <c r="AQ2569" s="1"/>
      <c r="AS2569" t="b">
        <v>0</v>
      </c>
      <c r="AV2569" t="s">
        <v>176</v>
      </c>
      <c r="BB2569" t="s">
        <v>7026</v>
      </c>
      <c r="BD2569" t="b">
        <v>0</v>
      </c>
      <c r="BH2569" t="s">
        <v>332</v>
      </c>
      <c r="BI2569" t="s">
        <v>155</v>
      </c>
      <c r="BN2569" t="s">
        <v>415</v>
      </c>
      <c r="BP2569" t="s">
        <v>7027</v>
      </c>
      <c r="BQ2569" t="s">
        <v>96</v>
      </c>
      <c r="BR2569" t="b">
        <v>0</v>
      </c>
      <c r="BT2569" t="b">
        <v>0</v>
      </c>
      <c r="BW2569" t="s">
        <v>97</v>
      </c>
      <c r="BX2569" t="b">
        <v>0</v>
      </c>
      <c r="BY2569" s="2">
        <v>44376.857581018521</v>
      </c>
      <c r="CB2569" t="b">
        <v>0</v>
      </c>
      <c r="CC2569" t="b">
        <v>0</v>
      </c>
      <c r="CF2569">
        <v>65437</v>
      </c>
      <c r="CH2569">
        <v>0</v>
      </c>
      <c r="CI2569">
        <v>0</v>
      </c>
      <c r="CJ2569">
        <v>0</v>
      </c>
      <c r="CK2569">
        <f>YEAR(tbl_Opportunity[[#This Row],[Close Date]])</f>
        <v>2021</v>
      </c>
    </row>
    <row r="2570" spans="1:89">
      <c r="A2570" t="s">
        <v>3880</v>
      </c>
      <c r="B2570" t="b">
        <v>0</v>
      </c>
      <c r="D2570" t="b">
        <v>0</v>
      </c>
      <c r="H2570" s="1">
        <v>43887</v>
      </c>
      <c r="I2570" t="b">
        <v>1</v>
      </c>
      <c r="J2570" t="s">
        <v>193</v>
      </c>
      <c r="O2570" t="s">
        <v>99</v>
      </c>
      <c r="P2570" t="b">
        <v>0</v>
      </c>
      <c r="Q2570" s="2">
        <v>43887.819756944446</v>
      </c>
      <c r="R2570" s="1"/>
      <c r="S2570" t="b">
        <v>0</v>
      </c>
      <c r="U2570" s="1"/>
      <c r="V2570" t="b">
        <v>0</v>
      </c>
      <c r="W2570" s="1">
        <v>43831</v>
      </c>
      <c r="X2570">
        <v>1</v>
      </c>
      <c r="Y2570">
        <v>2020</v>
      </c>
      <c r="Z2570" t="s">
        <v>90</v>
      </c>
      <c r="AA2570" t="s">
        <v>90</v>
      </c>
      <c r="AB2570" t="b">
        <v>0</v>
      </c>
      <c r="AC2570" t="b">
        <v>0</v>
      </c>
      <c r="AE2570" t="b">
        <v>1</v>
      </c>
      <c r="AF2570" t="b">
        <v>0</v>
      </c>
      <c r="AG2570" t="b">
        <v>0</v>
      </c>
      <c r="AH2570" t="s">
        <v>4812</v>
      </c>
      <c r="AI2570" t="b">
        <v>0</v>
      </c>
      <c r="AK2570" t="b">
        <v>0</v>
      </c>
      <c r="AL2570" s="1"/>
      <c r="AM2570" t="s">
        <v>162</v>
      </c>
      <c r="AN2570" s="2">
        <v>44297.8278587963</v>
      </c>
      <c r="AP2570" s="2">
        <v>43952.86078703704</v>
      </c>
      <c r="AQ2570" s="1"/>
      <c r="AS2570" t="b">
        <v>0</v>
      </c>
      <c r="AV2570" t="s">
        <v>153</v>
      </c>
      <c r="BB2570" t="s">
        <v>7028</v>
      </c>
      <c r="BD2570" t="b">
        <v>0</v>
      </c>
      <c r="BH2570" t="s">
        <v>99</v>
      </c>
      <c r="BI2570" t="s">
        <v>150</v>
      </c>
      <c r="BN2570" t="s">
        <v>415</v>
      </c>
      <c r="BQ2570" t="s">
        <v>96</v>
      </c>
      <c r="BR2570" t="b">
        <v>0</v>
      </c>
      <c r="BT2570" t="b">
        <v>0</v>
      </c>
      <c r="BW2570" t="s">
        <v>97</v>
      </c>
      <c r="BX2570" t="b">
        <v>0</v>
      </c>
      <c r="BY2570" s="2">
        <v>44376.857581018521</v>
      </c>
      <c r="CB2570" t="b">
        <v>0</v>
      </c>
      <c r="CC2570" t="b">
        <v>0</v>
      </c>
      <c r="CF2570">
        <v>150</v>
      </c>
      <c r="CH2570">
        <v>0</v>
      </c>
      <c r="CI2570">
        <v>0</v>
      </c>
      <c r="CJ2570">
        <v>0</v>
      </c>
      <c r="CK2570">
        <f>YEAR(tbl_Opportunity[[#This Row],[Close Date]])</f>
        <v>2020</v>
      </c>
    </row>
    <row r="2571" spans="1:89">
      <c r="A2571" t="s">
        <v>7029</v>
      </c>
      <c r="B2571" t="b">
        <v>0</v>
      </c>
      <c r="D2571" t="b">
        <v>0</v>
      </c>
      <c r="E2571" t="s">
        <v>3510</v>
      </c>
      <c r="H2571" s="1">
        <v>44246</v>
      </c>
      <c r="I2571" t="b">
        <v>1</v>
      </c>
      <c r="J2571" t="s">
        <v>193</v>
      </c>
      <c r="O2571" t="s">
        <v>99</v>
      </c>
      <c r="P2571" t="b">
        <v>0</v>
      </c>
      <c r="Q2571" s="2">
        <v>43851.904560185183</v>
      </c>
      <c r="R2571" s="1"/>
      <c r="S2571" t="b">
        <v>0</v>
      </c>
      <c r="U2571" s="1"/>
      <c r="V2571" t="b">
        <v>0</v>
      </c>
      <c r="W2571" s="1">
        <v>44197</v>
      </c>
      <c r="X2571">
        <v>1</v>
      </c>
      <c r="Y2571">
        <v>2021</v>
      </c>
      <c r="Z2571" t="s">
        <v>90</v>
      </c>
      <c r="AA2571" t="s">
        <v>90</v>
      </c>
      <c r="AB2571" t="b">
        <v>0</v>
      </c>
      <c r="AC2571" t="b">
        <v>0</v>
      </c>
      <c r="AE2571" t="b">
        <v>1</v>
      </c>
      <c r="AF2571" t="b">
        <v>0</v>
      </c>
      <c r="AG2571" t="b">
        <v>0</v>
      </c>
      <c r="AH2571" t="s">
        <v>4863</v>
      </c>
      <c r="AI2571" t="b">
        <v>0</v>
      </c>
      <c r="AK2571" t="b">
        <v>0</v>
      </c>
      <c r="AL2571" s="1">
        <v>44054</v>
      </c>
      <c r="AM2571" t="s">
        <v>99</v>
      </c>
      <c r="AN2571" s="2">
        <v>44364.756215277775</v>
      </c>
      <c r="AP2571" s="2">
        <v>44246.821261574078</v>
      </c>
      <c r="AQ2571" s="1"/>
      <c r="AS2571" t="b">
        <v>0</v>
      </c>
      <c r="AV2571" t="s">
        <v>153</v>
      </c>
      <c r="BB2571" t="s">
        <v>7030</v>
      </c>
      <c r="BD2571" t="b">
        <v>0</v>
      </c>
      <c r="BH2571" t="s">
        <v>99</v>
      </c>
      <c r="BI2571" t="s">
        <v>150</v>
      </c>
      <c r="BN2571" t="s">
        <v>415</v>
      </c>
      <c r="BQ2571" t="s">
        <v>96</v>
      </c>
      <c r="BR2571" t="b">
        <v>0</v>
      </c>
      <c r="BT2571" t="b">
        <v>0</v>
      </c>
      <c r="BW2571" t="s">
        <v>97</v>
      </c>
      <c r="BX2571" t="b">
        <v>0</v>
      </c>
      <c r="BY2571" s="2">
        <v>44376.857581018521</v>
      </c>
      <c r="CB2571" t="b">
        <v>0</v>
      </c>
      <c r="CC2571" t="b">
        <v>0</v>
      </c>
      <c r="CF2571">
        <v>6500</v>
      </c>
      <c r="CH2571">
        <v>0</v>
      </c>
      <c r="CI2571">
        <v>0</v>
      </c>
      <c r="CJ2571">
        <v>0</v>
      </c>
      <c r="CK2571">
        <f>YEAR(tbl_Opportunity[[#This Row],[Close Date]])</f>
        <v>2021</v>
      </c>
    </row>
    <row r="2572" spans="1:89">
      <c r="A2572" t="s">
        <v>7031</v>
      </c>
      <c r="B2572" t="b">
        <v>0</v>
      </c>
      <c r="D2572" t="b">
        <v>0</v>
      </c>
      <c r="E2572" t="s">
        <v>3510</v>
      </c>
      <c r="H2572" s="1">
        <v>44246</v>
      </c>
      <c r="I2572" t="b">
        <v>1</v>
      </c>
      <c r="J2572" t="s">
        <v>193</v>
      </c>
      <c r="L2572" t="s">
        <v>7032</v>
      </c>
      <c r="O2572" t="s">
        <v>99</v>
      </c>
      <c r="P2572" t="b">
        <v>0</v>
      </c>
      <c r="Q2572" s="2">
        <v>43937.774780092594</v>
      </c>
      <c r="R2572" s="1"/>
      <c r="S2572" t="b">
        <v>0</v>
      </c>
      <c r="U2572" s="1"/>
      <c r="V2572" t="b">
        <v>0</v>
      </c>
      <c r="W2572" s="1">
        <v>44197</v>
      </c>
      <c r="X2572">
        <v>1</v>
      </c>
      <c r="Y2572">
        <v>2021</v>
      </c>
      <c r="Z2572" t="s">
        <v>90</v>
      </c>
      <c r="AA2572" t="s">
        <v>90</v>
      </c>
      <c r="AB2572" t="b">
        <v>0</v>
      </c>
      <c r="AC2572" t="b">
        <v>0</v>
      </c>
      <c r="AE2572" t="b">
        <v>1</v>
      </c>
      <c r="AF2572" t="b">
        <v>0</v>
      </c>
      <c r="AG2572" t="b">
        <v>0</v>
      </c>
      <c r="AH2572" t="s">
        <v>1016</v>
      </c>
      <c r="AI2572" t="b">
        <v>0</v>
      </c>
      <c r="AK2572" t="b">
        <v>0</v>
      </c>
      <c r="AL2572" s="1">
        <v>43963</v>
      </c>
      <c r="AM2572" t="s">
        <v>99</v>
      </c>
      <c r="AN2572" s="2">
        <v>44364.756863425922</v>
      </c>
      <c r="AP2572" s="2">
        <v>44246.821921296294</v>
      </c>
      <c r="AQ2572" s="1"/>
      <c r="AS2572" t="b">
        <v>0</v>
      </c>
      <c r="AV2572" t="s">
        <v>213</v>
      </c>
      <c r="BB2572" t="s">
        <v>7033</v>
      </c>
      <c r="BD2572" t="b">
        <v>0</v>
      </c>
      <c r="BH2572" t="s">
        <v>99</v>
      </c>
      <c r="BI2572" t="s">
        <v>155</v>
      </c>
      <c r="BN2572" t="s">
        <v>415</v>
      </c>
      <c r="BP2572" t="s">
        <v>7034</v>
      </c>
      <c r="BQ2572" t="s">
        <v>96</v>
      </c>
      <c r="BR2572" t="b">
        <v>0</v>
      </c>
      <c r="BT2572" t="b">
        <v>0</v>
      </c>
      <c r="BW2572" t="s">
        <v>97</v>
      </c>
      <c r="BX2572" t="b">
        <v>0</v>
      </c>
      <c r="BY2572" s="2">
        <v>44376.857581018521</v>
      </c>
      <c r="CB2572" t="b">
        <v>0</v>
      </c>
      <c r="CC2572" t="b">
        <v>0</v>
      </c>
      <c r="CF2572">
        <v>6500</v>
      </c>
      <c r="CH2572">
        <v>0</v>
      </c>
      <c r="CI2572">
        <v>0</v>
      </c>
      <c r="CJ2572">
        <v>0</v>
      </c>
      <c r="CK2572">
        <f>YEAR(tbl_Opportunity[[#This Row],[Close Date]])</f>
        <v>2021</v>
      </c>
    </row>
    <row r="2573" spans="1:89">
      <c r="A2573" t="s">
        <v>7035</v>
      </c>
      <c r="B2573" t="b">
        <v>0</v>
      </c>
      <c r="D2573" t="b">
        <v>0</v>
      </c>
      <c r="E2573" t="s">
        <v>3510</v>
      </c>
      <c r="H2573" s="1">
        <v>44231</v>
      </c>
      <c r="I2573" t="b">
        <v>1</v>
      </c>
      <c r="J2573" t="s">
        <v>193</v>
      </c>
      <c r="L2573" t="s">
        <v>7036</v>
      </c>
      <c r="O2573" t="s">
        <v>99</v>
      </c>
      <c r="P2573" t="b">
        <v>0</v>
      </c>
      <c r="Q2573" s="2">
        <v>44008.549027777779</v>
      </c>
      <c r="R2573" s="1"/>
      <c r="S2573" t="b">
        <v>0</v>
      </c>
      <c r="U2573" s="1"/>
      <c r="V2573" t="b">
        <v>0</v>
      </c>
      <c r="W2573" s="1">
        <v>44197</v>
      </c>
      <c r="X2573">
        <v>1</v>
      </c>
      <c r="Y2573">
        <v>2021</v>
      </c>
      <c r="Z2573" t="s">
        <v>90</v>
      </c>
      <c r="AA2573" t="s">
        <v>90</v>
      </c>
      <c r="AB2573" t="b">
        <v>0</v>
      </c>
      <c r="AC2573" t="b">
        <v>0</v>
      </c>
      <c r="AE2573" t="b">
        <v>1</v>
      </c>
      <c r="AF2573" t="b">
        <v>0</v>
      </c>
      <c r="AG2573" t="b">
        <v>0</v>
      </c>
      <c r="AH2573" t="s">
        <v>4808</v>
      </c>
      <c r="AI2573" t="b">
        <v>0</v>
      </c>
      <c r="AK2573" t="b">
        <v>0</v>
      </c>
      <c r="AL2573" s="1">
        <v>44172</v>
      </c>
      <c r="AM2573" t="s">
        <v>162</v>
      </c>
      <c r="AN2573" s="2">
        <v>44297.828460648147</v>
      </c>
      <c r="AP2573" s="2">
        <v>44231.703020833331</v>
      </c>
      <c r="AQ2573" s="1"/>
      <c r="AS2573" t="b">
        <v>0</v>
      </c>
      <c r="AV2573" t="s">
        <v>153</v>
      </c>
      <c r="BB2573" t="s">
        <v>7037</v>
      </c>
      <c r="BD2573" t="b">
        <v>0</v>
      </c>
      <c r="BH2573" t="s">
        <v>99</v>
      </c>
      <c r="BI2573" t="s">
        <v>150</v>
      </c>
      <c r="BK2573" t="s">
        <v>95</v>
      </c>
      <c r="BN2573" t="s">
        <v>415</v>
      </c>
      <c r="BQ2573" t="s">
        <v>96</v>
      </c>
      <c r="BR2573" t="b">
        <v>0</v>
      </c>
      <c r="BT2573" t="b">
        <v>0</v>
      </c>
      <c r="BW2573" t="s">
        <v>97</v>
      </c>
      <c r="BX2573" t="b">
        <v>0</v>
      </c>
      <c r="BY2573" s="2">
        <v>44376.857581018521</v>
      </c>
      <c r="CB2573" t="b">
        <v>0</v>
      </c>
      <c r="CC2573" t="b">
        <v>0</v>
      </c>
      <c r="CF2573">
        <v>6500</v>
      </c>
      <c r="CH2573">
        <v>0</v>
      </c>
      <c r="CI2573">
        <v>0</v>
      </c>
      <c r="CJ2573">
        <v>0</v>
      </c>
      <c r="CK2573">
        <f>YEAR(tbl_Opportunity[[#This Row],[Close Date]])</f>
        <v>2021</v>
      </c>
    </row>
    <row r="2574" spans="1:89">
      <c r="A2574" t="s">
        <v>4053</v>
      </c>
      <c r="B2574" t="b">
        <v>0</v>
      </c>
      <c r="D2574" t="b">
        <v>0</v>
      </c>
      <c r="E2574" t="s">
        <v>3016</v>
      </c>
      <c r="H2574" s="1">
        <v>44227</v>
      </c>
      <c r="I2574" t="b">
        <v>1</v>
      </c>
      <c r="J2574" t="s">
        <v>111</v>
      </c>
      <c r="O2574" t="s">
        <v>99</v>
      </c>
      <c r="P2574" t="b">
        <v>0</v>
      </c>
      <c r="Q2574" s="2">
        <v>44208.762013888889</v>
      </c>
      <c r="R2574" s="1"/>
      <c r="S2574" t="b">
        <v>0</v>
      </c>
      <c r="T2574" t="s">
        <v>1346</v>
      </c>
      <c r="U2574" s="1">
        <v>44286</v>
      </c>
      <c r="V2574" t="b">
        <v>0</v>
      </c>
      <c r="W2574" s="1">
        <v>44197</v>
      </c>
      <c r="X2574">
        <v>1</v>
      </c>
      <c r="Y2574">
        <v>2021</v>
      </c>
      <c r="Z2574" t="s">
        <v>90</v>
      </c>
      <c r="AA2574" t="s">
        <v>90</v>
      </c>
      <c r="AB2574" t="b">
        <v>0</v>
      </c>
      <c r="AC2574" t="b">
        <v>0</v>
      </c>
      <c r="AD2574" t="s">
        <v>654</v>
      </c>
      <c r="AE2574" t="b">
        <v>1</v>
      </c>
      <c r="AF2574" t="b">
        <v>0</v>
      </c>
      <c r="AG2574" t="b">
        <v>0</v>
      </c>
      <c r="AH2574" t="s">
        <v>4808</v>
      </c>
      <c r="AI2574" t="b">
        <v>0</v>
      </c>
      <c r="AK2574" t="b">
        <v>0</v>
      </c>
      <c r="AL2574" s="1">
        <v>44208</v>
      </c>
      <c r="AM2574" t="s">
        <v>142</v>
      </c>
      <c r="AN2574" s="2">
        <v>44230.848715277774</v>
      </c>
      <c r="AP2574" s="2">
        <v>44215.812789351854</v>
      </c>
      <c r="AQ2574" s="1"/>
      <c r="AS2574" t="b">
        <v>0</v>
      </c>
      <c r="AV2574" t="s">
        <v>176</v>
      </c>
      <c r="BB2574" t="s">
        <v>7038</v>
      </c>
      <c r="BD2574" t="b">
        <v>0</v>
      </c>
      <c r="BH2574" t="s">
        <v>142</v>
      </c>
      <c r="BI2574" t="s">
        <v>150</v>
      </c>
      <c r="BK2574" t="s">
        <v>95</v>
      </c>
      <c r="BN2574" t="s">
        <v>415</v>
      </c>
      <c r="BQ2574" t="s">
        <v>96</v>
      </c>
      <c r="BR2574" t="b">
        <v>0</v>
      </c>
      <c r="BT2574" t="b">
        <v>0</v>
      </c>
      <c r="BW2574" t="s">
        <v>97</v>
      </c>
      <c r="BX2574" t="b">
        <v>0</v>
      </c>
      <c r="BY2574" s="2">
        <v>44376.857581018521</v>
      </c>
      <c r="CB2574" t="b">
        <v>0</v>
      </c>
      <c r="CC2574" t="b">
        <v>0</v>
      </c>
      <c r="CF2574">
        <v>65636</v>
      </c>
      <c r="CH2574">
        <v>0</v>
      </c>
      <c r="CI2574">
        <v>0</v>
      </c>
      <c r="CJ2574">
        <v>0</v>
      </c>
      <c r="CK2574">
        <f>YEAR(tbl_Opportunity[[#This Row],[Close Date]])</f>
        <v>2021</v>
      </c>
    </row>
    <row r="2575" spans="1:89">
      <c r="A2575" t="s">
        <v>7039</v>
      </c>
      <c r="B2575" t="b">
        <v>0</v>
      </c>
      <c r="D2575" t="b">
        <v>0</v>
      </c>
      <c r="H2575" s="1">
        <v>44227</v>
      </c>
      <c r="I2575" t="b">
        <v>1</v>
      </c>
      <c r="J2575" t="s">
        <v>111</v>
      </c>
      <c r="O2575" t="s">
        <v>99</v>
      </c>
      <c r="P2575" t="b">
        <v>0</v>
      </c>
      <c r="Q2575" s="2">
        <v>44202.749143518522</v>
      </c>
      <c r="R2575" s="1"/>
      <c r="S2575" t="b">
        <v>0</v>
      </c>
      <c r="T2575" t="s">
        <v>2618</v>
      </c>
      <c r="U2575" s="1">
        <v>44286</v>
      </c>
      <c r="V2575" t="b">
        <v>0</v>
      </c>
      <c r="W2575" s="1">
        <v>44197</v>
      </c>
      <c r="X2575">
        <v>1</v>
      </c>
      <c r="Y2575">
        <v>2021</v>
      </c>
      <c r="Z2575" t="s">
        <v>90</v>
      </c>
      <c r="AA2575" t="s">
        <v>90</v>
      </c>
      <c r="AB2575" t="b">
        <v>0</v>
      </c>
      <c r="AC2575" t="b">
        <v>0</v>
      </c>
      <c r="AE2575" t="b">
        <v>1</v>
      </c>
      <c r="AF2575" t="b">
        <v>0</v>
      </c>
      <c r="AG2575" t="b">
        <v>0</v>
      </c>
      <c r="AH2575" t="s">
        <v>4808</v>
      </c>
      <c r="AI2575" t="b">
        <v>0</v>
      </c>
      <c r="AK2575" t="b">
        <v>0</v>
      </c>
      <c r="AL2575" s="1">
        <v>44202</v>
      </c>
      <c r="AM2575" t="s">
        <v>162</v>
      </c>
      <c r="AN2575" s="2">
        <v>44297.8278587963</v>
      </c>
      <c r="AP2575" s="2">
        <v>44215.807881944442</v>
      </c>
      <c r="AQ2575" s="1"/>
      <c r="AS2575" t="b">
        <v>0</v>
      </c>
      <c r="AV2575" t="s">
        <v>153</v>
      </c>
      <c r="BB2575" t="s">
        <v>7040</v>
      </c>
      <c r="BD2575" t="b">
        <v>0</v>
      </c>
      <c r="BH2575" t="s">
        <v>142</v>
      </c>
      <c r="BI2575" t="s">
        <v>150</v>
      </c>
      <c r="BK2575" t="s">
        <v>95</v>
      </c>
      <c r="BN2575" t="s">
        <v>415</v>
      </c>
      <c r="BQ2575" t="s">
        <v>96</v>
      </c>
      <c r="BR2575" t="b">
        <v>0</v>
      </c>
      <c r="BT2575" t="b">
        <v>0</v>
      </c>
      <c r="BW2575" t="s">
        <v>97</v>
      </c>
      <c r="BX2575" t="b">
        <v>0</v>
      </c>
      <c r="BY2575" s="2">
        <v>44376.857581018521</v>
      </c>
      <c r="CB2575" t="b">
        <v>0</v>
      </c>
      <c r="CC2575" t="b">
        <v>0</v>
      </c>
      <c r="CF2575">
        <v>364465</v>
      </c>
      <c r="CH2575">
        <v>0</v>
      </c>
      <c r="CI2575">
        <v>0</v>
      </c>
      <c r="CJ2575">
        <v>0</v>
      </c>
      <c r="CK2575">
        <f>YEAR(tbl_Opportunity[[#This Row],[Close Date]])</f>
        <v>2021</v>
      </c>
    </row>
    <row r="2576" spans="1:89">
      <c r="A2576" t="s">
        <v>7041</v>
      </c>
      <c r="B2576" t="b">
        <v>0</v>
      </c>
      <c r="D2576" t="b">
        <v>0</v>
      </c>
      <c r="H2576" s="1">
        <v>44271</v>
      </c>
      <c r="I2576" t="b">
        <v>1</v>
      </c>
      <c r="J2576" t="s">
        <v>111</v>
      </c>
      <c r="L2576" t="s">
        <v>7042</v>
      </c>
      <c r="O2576" t="s">
        <v>142</v>
      </c>
      <c r="P2576" t="b">
        <v>0</v>
      </c>
      <c r="Q2576" s="2">
        <v>44271.737916666665</v>
      </c>
      <c r="R2576" s="1"/>
      <c r="S2576" t="b">
        <v>0</v>
      </c>
      <c r="U2576" s="1"/>
      <c r="V2576" t="b">
        <v>0</v>
      </c>
      <c r="W2576" s="1">
        <v>44197</v>
      </c>
      <c r="X2576">
        <v>1</v>
      </c>
      <c r="Y2576">
        <v>2021</v>
      </c>
      <c r="Z2576" t="s">
        <v>90</v>
      </c>
      <c r="AA2576" t="s">
        <v>90</v>
      </c>
      <c r="AB2576" t="b">
        <v>0</v>
      </c>
      <c r="AC2576" t="b">
        <v>0</v>
      </c>
      <c r="AD2576" t="s">
        <v>3452</v>
      </c>
      <c r="AE2576" t="b">
        <v>1</v>
      </c>
      <c r="AF2576" t="b">
        <v>0</v>
      </c>
      <c r="AG2576" t="b">
        <v>0</v>
      </c>
      <c r="AH2576" t="s">
        <v>4808</v>
      </c>
      <c r="AI2576" t="b">
        <v>0</v>
      </c>
      <c r="AK2576" t="b">
        <v>0</v>
      </c>
      <c r="AL2576" s="1">
        <v>44271</v>
      </c>
      <c r="AM2576" t="s">
        <v>162</v>
      </c>
      <c r="AN2576" s="2">
        <v>44297.838888888888</v>
      </c>
      <c r="AP2576" s="2">
        <v>44271.932106481479</v>
      </c>
      <c r="AQ2576" s="1"/>
      <c r="AS2576" t="b">
        <v>0</v>
      </c>
      <c r="AV2576" t="s">
        <v>213</v>
      </c>
      <c r="BB2576" t="s">
        <v>7043</v>
      </c>
      <c r="BD2576" t="b">
        <v>0</v>
      </c>
      <c r="BH2576" t="s">
        <v>142</v>
      </c>
      <c r="BI2576" t="s">
        <v>150</v>
      </c>
      <c r="BK2576" t="s">
        <v>384</v>
      </c>
      <c r="BN2576" t="s">
        <v>415</v>
      </c>
      <c r="BQ2576" t="s">
        <v>96</v>
      </c>
      <c r="BR2576" t="b">
        <v>0</v>
      </c>
      <c r="BT2576" t="b">
        <v>0</v>
      </c>
      <c r="BW2576" t="s">
        <v>97</v>
      </c>
      <c r="BX2576" t="b">
        <v>0</v>
      </c>
      <c r="BY2576" s="2">
        <v>44376.857581018521</v>
      </c>
      <c r="CB2576" t="b">
        <v>0</v>
      </c>
      <c r="CC2576" t="b">
        <v>0</v>
      </c>
      <c r="CF2576">
        <v>1158300</v>
      </c>
      <c r="CH2576">
        <v>0</v>
      </c>
      <c r="CI2576">
        <v>0</v>
      </c>
      <c r="CJ2576">
        <v>0</v>
      </c>
      <c r="CK2576">
        <f>YEAR(tbl_Opportunity[[#This Row],[Close Date]])</f>
        <v>2021</v>
      </c>
    </row>
    <row r="2577" spans="1:89">
      <c r="A2577" t="s">
        <v>7044</v>
      </c>
      <c r="B2577" t="b">
        <v>0</v>
      </c>
      <c r="D2577" t="b">
        <v>0</v>
      </c>
      <c r="E2577" t="s">
        <v>3510</v>
      </c>
      <c r="H2577" s="1">
        <v>44266</v>
      </c>
      <c r="I2577" t="b">
        <v>1</v>
      </c>
      <c r="J2577" t="s">
        <v>140</v>
      </c>
      <c r="L2577" t="s">
        <v>7045</v>
      </c>
      <c r="O2577" t="s">
        <v>99</v>
      </c>
      <c r="P2577" t="b">
        <v>0</v>
      </c>
      <c r="Q2577" s="2">
        <v>44204.628518518519</v>
      </c>
      <c r="R2577" s="1"/>
      <c r="S2577" t="b">
        <v>0</v>
      </c>
      <c r="U2577" s="1"/>
      <c r="V2577" t="b">
        <v>0</v>
      </c>
      <c r="W2577" s="1">
        <v>44197</v>
      </c>
      <c r="X2577">
        <v>1</v>
      </c>
      <c r="Y2577">
        <v>2021</v>
      </c>
      <c r="Z2577" t="s">
        <v>90</v>
      </c>
      <c r="AA2577" t="s">
        <v>90</v>
      </c>
      <c r="AB2577" t="b">
        <v>0</v>
      </c>
      <c r="AC2577" t="b">
        <v>0</v>
      </c>
      <c r="AE2577" t="b">
        <v>1</v>
      </c>
      <c r="AF2577" t="b">
        <v>0</v>
      </c>
      <c r="AG2577" t="b">
        <v>0</v>
      </c>
      <c r="AH2577" t="s">
        <v>4808</v>
      </c>
      <c r="AI2577" t="b">
        <v>0</v>
      </c>
      <c r="AK2577" t="b">
        <v>0</v>
      </c>
      <c r="AL2577" s="1">
        <v>44266</v>
      </c>
      <c r="AM2577" t="s">
        <v>162</v>
      </c>
      <c r="AN2577" s="2">
        <v>44297.828460648147</v>
      </c>
      <c r="AP2577" s="2">
        <v>44266.790578703702</v>
      </c>
      <c r="AQ2577" s="1"/>
      <c r="AS2577" t="b">
        <v>0</v>
      </c>
      <c r="AV2577" t="s">
        <v>153</v>
      </c>
      <c r="BB2577" t="s">
        <v>7046</v>
      </c>
      <c r="BD2577" t="b">
        <v>0</v>
      </c>
      <c r="BH2577" t="s">
        <v>99</v>
      </c>
      <c r="BI2577" t="s">
        <v>150</v>
      </c>
      <c r="BK2577" t="s">
        <v>384</v>
      </c>
      <c r="BN2577" t="s">
        <v>415</v>
      </c>
      <c r="BQ2577" t="s">
        <v>96</v>
      </c>
      <c r="BR2577" t="b">
        <v>0</v>
      </c>
      <c r="BT2577" t="b">
        <v>0</v>
      </c>
      <c r="BW2577" t="s">
        <v>97</v>
      </c>
      <c r="BX2577" t="b">
        <v>0</v>
      </c>
      <c r="BY2577" s="2">
        <v>44376.857581018521</v>
      </c>
      <c r="CB2577" t="b">
        <v>0</v>
      </c>
      <c r="CC2577" t="b">
        <v>0</v>
      </c>
      <c r="CF2577">
        <v>13000</v>
      </c>
      <c r="CH2577">
        <v>0</v>
      </c>
      <c r="CI2577">
        <v>0</v>
      </c>
      <c r="CJ2577">
        <v>0</v>
      </c>
      <c r="CK2577">
        <f>YEAR(tbl_Opportunity[[#This Row],[Close Date]])</f>
        <v>2021</v>
      </c>
    </row>
    <row r="2578" spans="1:89">
      <c r="A2578" t="s">
        <v>7047</v>
      </c>
      <c r="B2578" t="b">
        <v>0</v>
      </c>
      <c r="D2578" t="b">
        <v>0</v>
      </c>
      <c r="E2578" t="s">
        <v>3510</v>
      </c>
      <c r="H2578" s="1">
        <v>44252</v>
      </c>
      <c r="I2578" t="b">
        <v>1</v>
      </c>
      <c r="J2578" t="s">
        <v>5709</v>
      </c>
      <c r="O2578" t="s">
        <v>99</v>
      </c>
      <c r="P2578" t="b">
        <v>0</v>
      </c>
      <c r="Q2578" s="2">
        <v>44246.658194444448</v>
      </c>
      <c r="R2578" s="1"/>
      <c r="S2578" t="b">
        <v>0</v>
      </c>
      <c r="U2578" s="1"/>
      <c r="V2578" t="b">
        <v>0</v>
      </c>
      <c r="W2578" s="1">
        <v>44197</v>
      </c>
      <c r="X2578">
        <v>1</v>
      </c>
      <c r="Y2578">
        <v>2021</v>
      </c>
      <c r="Z2578" t="s">
        <v>90</v>
      </c>
      <c r="AA2578" t="s">
        <v>90</v>
      </c>
      <c r="AB2578" t="b">
        <v>0</v>
      </c>
      <c r="AC2578" t="b">
        <v>0</v>
      </c>
      <c r="AE2578" t="b">
        <v>1</v>
      </c>
      <c r="AF2578" t="b">
        <v>0</v>
      </c>
      <c r="AG2578" t="b">
        <v>0</v>
      </c>
      <c r="AH2578" t="s">
        <v>4863</v>
      </c>
      <c r="AI2578" t="b">
        <v>0</v>
      </c>
      <c r="AK2578" t="b">
        <v>0</v>
      </c>
      <c r="AL2578" s="1">
        <v>44252</v>
      </c>
      <c r="AM2578" t="s">
        <v>99</v>
      </c>
      <c r="AN2578" s="2">
        <v>44364.755150462966</v>
      </c>
      <c r="AP2578" s="2">
        <v>44256.603252314817</v>
      </c>
      <c r="AQ2578" s="1"/>
      <c r="AS2578" t="b">
        <v>0</v>
      </c>
      <c r="AV2578" t="s">
        <v>213</v>
      </c>
      <c r="BB2578" t="s">
        <v>7048</v>
      </c>
      <c r="BD2578" t="b">
        <v>0</v>
      </c>
      <c r="BH2578" t="s">
        <v>99</v>
      </c>
      <c r="BI2578" t="s">
        <v>150</v>
      </c>
      <c r="BK2578" t="s">
        <v>157</v>
      </c>
      <c r="BN2578" t="s">
        <v>415</v>
      </c>
      <c r="BQ2578" t="s">
        <v>96</v>
      </c>
      <c r="BR2578" t="b">
        <v>0</v>
      </c>
      <c r="BT2578" t="b">
        <v>0</v>
      </c>
      <c r="BW2578" t="s">
        <v>97</v>
      </c>
      <c r="BX2578" t="b">
        <v>0</v>
      </c>
      <c r="BY2578" s="2">
        <v>44376.857581018521</v>
      </c>
      <c r="CB2578" t="b">
        <v>0</v>
      </c>
      <c r="CC2578" t="b">
        <v>0</v>
      </c>
      <c r="CF2578">
        <v>32500</v>
      </c>
      <c r="CH2578">
        <v>0</v>
      </c>
      <c r="CI2578">
        <v>0</v>
      </c>
      <c r="CJ2578">
        <v>0</v>
      </c>
      <c r="CK2578">
        <f>YEAR(tbl_Opportunity[[#This Row],[Close Date]])</f>
        <v>2021</v>
      </c>
    </row>
    <row r="2579" spans="1:89">
      <c r="A2579" t="s">
        <v>4817</v>
      </c>
      <c r="B2579" t="b">
        <v>0</v>
      </c>
      <c r="D2579" t="b">
        <v>0</v>
      </c>
      <c r="H2579" s="1">
        <v>43496</v>
      </c>
      <c r="I2579" t="b">
        <v>1</v>
      </c>
      <c r="O2579" t="s">
        <v>99</v>
      </c>
      <c r="P2579" t="b">
        <v>0</v>
      </c>
      <c r="Q2579" s="2">
        <v>43454.81108796296</v>
      </c>
      <c r="R2579" s="1"/>
      <c r="S2579" t="b">
        <v>0</v>
      </c>
      <c r="U2579" s="1"/>
      <c r="V2579" t="b">
        <v>0</v>
      </c>
      <c r="W2579" s="1">
        <v>43466</v>
      </c>
      <c r="X2579">
        <v>1</v>
      </c>
      <c r="Y2579">
        <v>2019</v>
      </c>
      <c r="Z2579" t="s">
        <v>90</v>
      </c>
      <c r="AA2579" t="s">
        <v>90</v>
      </c>
      <c r="AB2579" t="b">
        <v>0</v>
      </c>
      <c r="AC2579" t="b">
        <v>0</v>
      </c>
      <c r="AE2579" t="b">
        <v>1</v>
      </c>
      <c r="AF2579" t="b">
        <v>0</v>
      </c>
      <c r="AG2579" t="b">
        <v>0</v>
      </c>
      <c r="AH2579" t="s">
        <v>4812</v>
      </c>
      <c r="AI2579" t="b">
        <v>0</v>
      </c>
      <c r="AK2579" t="b">
        <v>0</v>
      </c>
      <c r="AL2579" s="1"/>
      <c r="AM2579" t="s">
        <v>162</v>
      </c>
      <c r="AN2579" s="2">
        <v>44297.838888888888</v>
      </c>
      <c r="AP2579" s="2">
        <v>43836.762962962966</v>
      </c>
      <c r="AQ2579" s="1"/>
      <c r="AS2579" t="b">
        <v>0</v>
      </c>
      <c r="AV2579" t="s">
        <v>213</v>
      </c>
      <c r="BB2579" t="s">
        <v>7049</v>
      </c>
      <c r="BC2579" t="s">
        <v>2975</v>
      </c>
      <c r="BD2579" t="b">
        <v>0</v>
      </c>
      <c r="BH2579" t="s">
        <v>332</v>
      </c>
      <c r="BI2579" t="s">
        <v>150</v>
      </c>
      <c r="BJ2579" t="s">
        <v>384</v>
      </c>
      <c r="BQ2579" t="s">
        <v>96</v>
      </c>
      <c r="BR2579" t="b">
        <v>0</v>
      </c>
      <c r="BT2579" t="b">
        <v>0</v>
      </c>
      <c r="BW2579" t="s">
        <v>97</v>
      </c>
      <c r="BX2579" t="b">
        <v>0</v>
      </c>
      <c r="BY2579" s="2">
        <v>44376.857569444444</v>
      </c>
      <c r="CB2579" t="b">
        <v>0</v>
      </c>
      <c r="CC2579" t="b">
        <v>0</v>
      </c>
      <c r="CF2579">
        <v>199</v>
      </c>
      <c r="CH2579">
        <v>0</v>
      </c>
      <c r="CI2579">
        <v>0</v>
      </c>
      <c r="CJ2579">
        <v>0</v>
      </c>
      <c r="CK2579">
        <f>YEAR(tbl_Opportunity[[#This Row],[Close Date]])</f>
        <v>2019</v>
      </c>
    </row>
    <row r="2580" spans="1:89">
      <c r="A2580" t="s">
        <v>168</v>
      </c>
      <c r="B2580" t="b">
        <v>0</v>
      </c>
      <c r="D2580" t="b">
        <v>0</v>
      </c>
      <c r="H2580" s="1">
        <v>44368</v>
      </c>
      <c r="I2580" t="b">
        <v>1</v>
      </c>
      <c r="L2580" t="s">
        <v>7050</v>
      </c>
      <c r="O2580" t="s">
        <v>89</v>
      </c>
      <c r="P2580" t="b">
        <v>0</v>
      </c>
      <c r="Q2580" s="2">
        <v>43599.556608796294</v>
      </c>
      <c r="R2580" s="1">
        <v>44368</v>
      </c>
      <c r="S2580" t="b">
        <v>0</v>
      </c>
      <c r="U2580" s="1"/>
      <c r="V2580" t="b">
        <v>0</v>
      </c>
      <c r="W2580" s="1">
        <v>44228</v>
      </c>
      <c r="X2580">
        <v>2</v>
      </c>
      <c r="Y2580">
        <v>2021</v>
      </c>
      <c r="Z2580" t="s">
        <v>90</v>
      </c>
      <c r="AA2580" t="s">
        <v>90</v>
      </c>
      <c r="AB2580" t="b">
        <v>0</v>
      </c>
      <c r="AC2580" t="b">
        <v>0</v>
      </c>
      <c r="AE2580" t="b">
        <v>1</v>
      </c>
      <c r="AF2580" t="b">
        <v>0</v>
      </c>
      <c r="AG2580" t="b">
        <v>0</v>
      </c>
      <c r="AH2580" t="s">
        <v>4863</v>
      </c>
      <c r="AI2580" t="b">
        <v>0</v>
      </c>
      <c r="AK2580" t="b">
        <v>0</v>
      </c>
      <c r="AL2580" s="1"/>
      <c r="AM2580" t="s">
        <v>114</v>
      </c>
      <c r="AN2580" s="2">
        <v>44368.852384259262</v>
      </c>
      <c r="AP2580" s="2">
        <v>44368.852384259262</v>
      </c>
      <c r="AQ2580" s="1">
        <v>44368</v>
      </c>
      <c r="AS2580" t="b">
        <v>0</v>
      </c>
      <c r="AV2580" t="s">
        <v>213</v>
      </c>
      <c r="BB2580" t="s">
        <v>7051</v>
      </c>
      <c r="BD2580" t="b">
        <v>0</v>
      </c>
      <c r="BH2580" t="s">
        <v>114</v>
      </c>
      <c r="BI2580" t="s">
        <v>150</v>
      </c>
      <c r="BJ2580" t="s">
        <v>102</v>
      </c>
      <c r="BQ2580" t="s">
        <v>96</v>
      </c>
      <c r="BR2580" t="b">
        <v>0</v>
      </c>
      <c r="BT2580" t="b">
        <v>0</v>
      </c>
      <c r="BW2580" t="s">
        <v>97</v>
      </c>
      <c r="BX2580" t="b">
        <v>0</v>
      </c>
      <c r="BY2580" s="2">
        <v>44376.857569444444</v>
      </c>
      <c r="CB2580" t="b">
        <v>0</v>
      </c>
      <c r="CC2580" t="b">
        <v>0</v>
      </c>
      <c r="CF2580">
        <v>66835</v>
      </c>
      <c r="CH2580">
        <v>0</v>
      </c>
      <c r="CI2580">
        <v>0</v>
      </c>
      <c r="CJ2580">
        <v>0</v>
      </c>
      <c r="CK2580">
        <f>YEAR(tbl_Opportunity[[#This Row],[Close Date]])</f>
        <v>2021</v>
      </c>
    </row>
    <row r="2581" spans="1:89">
      <c r="A2581" t="s">
        <v>254</v>
      </c>
      <c r="B2581" t="b">
        <v>0</v>
      </c>
      <c r="D2581" t="b">
        <v>0</v>
      </c>
      <c r="H2581" s="1">
        <v>44311</v>
      </c>
      <c r="I2581" t="b">
        <v>1</v>
      </c>
      <c r="L2581" t="s">
        <v>7052</v>
      </c>
      <c r="O2581" t="s">
        <v>387</v>
      </c>
      <c r="P2581" t="b">
        <v>0</v>
      </c>
      <c r="Q2581" s="2">
        <v>43733.117418981485</v>
      </c>
      <c r="R2581" s="1"/>
      <c r="S2581" t="b">
        <v>0</v>
      </c>
      <c r="U2581" s="1"/>
      <c r="V2581" t="b">
        <v>0</v>
      </c>
      <c r="W2581" s="1">
        <v>44228</v>
      </c>
      <c r="X2581">
        <v>2</v>
      </c>
      <c r="Y2581">
        <v>2021</v>
      </c>
      <c r="Z2581" t="s">
        <v>90</v>
      </c>
      <c r="AA2581" t="s">
        <v>90</v>
      </c>
      <c r="AB2581" t="b">
        <v>0</v>
      </c>
      <c r="AC2581" t="b">
        <v>0</v>
      </c>
      <c r="AE2581" t="b">
        <v>1</v>
      </c>
      <c r="AF2581" t="b">
        <v>0</v>
      </c>
      <c r="AG2581" t="b">
        <v>0</v>
      </c>
      <c r="AH2581" t="s">
        <v>4808</v>
      </c>
      <c r="AI2581" t="b">
        <v>0</v>
      </c>
      <c r="AK2581" t="b">
        <v>0</v>
      </c>
      <c r="AL2581" s="1"/>
      <c r="AM2581" t="s">
        <v>387</v>
      </c>
      <c r="AN2581" s="2">
        <v>44312.145277777781</v>
      </c>
      <c r="AP2581" s="2">
        <v>44312.145266203705</v>
      </c>
      <c r="AQ2581" s="1"/>
      <c r="AS2581" t="b">
        <v>0</v>
      </c>
      <c r="AV2581" t="s">
        <v>153</v>
      </c>
      <c r="BB2581" t="s">
        <v>7053</v>
      </c>
      <c r="BD2581" t="b">
        <v>0</v>
      </c>
      <c r="BH2581" t="s">
        <v>387</v>
      </c>
      <c r="BI2581" t="s">
        <v>150</v>
      </c>
      <c r="BQ2581" t="s">
        <v>96</v>
      </c>
      <c r="BR2581" t="b">
        <v>0</v>
      </c>
      <c r="BT2581" t="b">
        <v>0</v>
      </c>
      <c r="BW2581" t="s">
        <v>97</v>
      </c>
      <c r="BX2581" t="b">
        <v>0</v>
      </c>
      <c r="BY2581" s="2">
        <v>44376.857569444444</v>
      </c>
      <c r="CB2581" t="b">
        <v>0</v>
      </c>
      <c r="CC2581" t="b">
        <v>0</v>
      </c>
      <c r="CF2581">
        <v>65000</v>
      </c>
      <c r="CH2581">
        <v>0</v>
      </c>
      <c r="CI2581">
        <v>0</v>
      </c>
      <c r="CJ2581">
        <v>0</v>
      </c>
      <c r="CK2581">
        <f>YEAR(tbl_Opportunity[[#This Row],[Close Date]])</f>
        <v>2021</v>
      </c>
    </row>
    <row r="2582" spans="1:89">
      <c r="A2582" t="s">
        <v>7054</v>
      </c>
      <c r="B2582" t="b">
        <v>0</v>
      </c>
      <c r="D2582" t="b">
        <v>0</v>
      </c>
      <c r="H2582" s="1">
        <v>44368</v>
      </c>
      <c r="I2582" t="b">
        <v>1</v>
      </c>
      <c r="O2582" t="s">
        <v>114</v>
      </c>
      <c r="P2582" t="b">
        <v>0</v>
      </c>
      <c r="Q2582" s="2">
        <v>43301.863113425927</v>
      </c>
      <c r="R2582" s="1">
        <v>44368</v>
      </c>
      <c r="S2582" t="b">
        <v>0</v>
      </c>
      <c r="U2582" s="1"/>
      <c r="V2582" t="b">
        <v>0</v>
      </c>
      <c r="W2582" s="1">
        <v>44228</v>
      </c>
      <c r="X2582">
        <v>2</v>
      </c>
      <c r="Y2582">
        <v>2021</v>
      </c>
      <c r="Z2582" t="s">
        <v>90</v>
      </c>
      <c r="AA2582" t="s">
        <v>90</v>
      </c>
      <c r="AB2582" t="b">
        <v>0</v>
      </c>
      <c r="AC2582" t="b">
        <v>0</v>
      </c>
      <c r="AE2582" t="b">
        <v>1</v>
      </c>
      <c r="AF2582" t="b">
        <v>0</v>
      </c>
      <c r="AG2582" t="b">
        <v>0</v>
      </c>
      <c r="AI2582" t="b">
        <v>0</v>
      </c>
      <c r="AK2582" t="b">
        <v>0</v>
      </c>
      <c r="AL2582" s="1"/>
      <c r="AM2582" t="s">
        <v>114</v>
      </c>
      <c r="AN2582" s="2">
        <v>44368.850775462961</v>
      </c>
      <c r="AP2582" s="2">
        <v>44368.850775462961</v>
      </c>
      <c r="AQ2582" s="1">
        <v>44368</v>
      </c>
      <c r="AS2582" t="b">
        <v>0</v>
      </c>
      <c r="AV2582" t="s">
        <v>93</v>
      </c>
      <c r="BB2582" t="s">
        <v>7055</v>
      </c>
      <c r="BD2582" t="b">
        <v>0</v>
      </c>
      <c r="BH2582" t="s">
        <v>114</v>
      </c>
      <c r="BI2582" t="s">
        <v>155</v>
      </c>
      <c r="BQ2582" t="s">
        <v>96</v>
      </c>
      <c r="BR2582" t="b">
        <v>0</v>
      </c>
      <c r="BT2582" t="b">
        <v>0</v>
      </c>
      <c r="BW2582" t="s">
        <v>97</v>
      </c>
      <c r="BX2582" t="b">
        <v>0</v>
      </c>
      <c r="BY2582" s="2">
        <v>44376.857569444444</v>
      </c>
      <c r="CB2582" t="b">
        <v>0</v>
      </c>
      <c r="CC2582" t="b">
        <v>0</v>
      </c>
      <c r="CF2582">
        <v>61289.54</v>
      </c>
      <c r="CH2582">
        <v>0</v>
      </c>
      <c r="CI2582">
        <v>0</v>
      </c>
      <c r="CJ2582">
        <v>0</v>
      </c>
      <c r="CK2582">
        <f>YEAR(tbl_Opportunity[[#This Row],[Close Date]])</f>
        <v>2021</v>
      </c>
    </row>
    <row r="2583" spans="1:89">
      <c r="A2583" t="s">
        <v>7056</v>
      </c>
      <c r="B2583" t="b">
        <v>0</v>
      </c>
      <c r="D2583" t="b">
        <v>0</v>
      </c>
      <c r="H2583" s="1">
        <v>44368</v>
      </c>
      <c r="I2583" t="b">
        <v>1</v>
      </c>
      <c r="L2583" t="s">
        <v>7057</v>
      </c>
      <c r="O2583" t="s">
        <v>114</v>
      </c>
      <c r="P2583" t="b">
        <v>0</v>
      </c>
      <c r="Q2583" s="2">
        <v>42969.881874999999</v>
      </c>
      <c r="R2583" s="1">
        <v>44368</v>
      </c>
      <c r="S2583" t="b">
        <v>0</v>
      </c>
      <c r="U2583" s="1"/>
      <c r="V2583" t="b">
        <v>0</v>
      </c>
      <c r="W2583" s="1">
        <v>44228</v>
      </c>
      <c r="X2583">
        <v>2</v>
      </c>
      <c r="Y2583">
        <v>2021</v>
      </c>
      <c r="Z2583" t="s">
        <v>90</v>
      </c>
      <c r="AA2583" t="s">
        <v>90</v>
      </c>
      <c r="AB2583" t="b">
        <v>0</v>
      </c>
      <c r="AC2583" t="b">
        <v>0</v>
      </c>
      <c r="AE2583" t="b">
        <v>1</v>
      </c>
      <c r="AF2583" t="b">
        <v>0</v>
      </c>
      <c r="AG2583" t="b">
        <v>0</v>
      </c>
      <c r="AH2583" t="s">
        <v>1016</v>
      </c>
      <c r="AI2583" t="b">
        <v>0</v>
      </c>
      <c r="AK2583" t="b">
        <v>0</v>
      </c>
      <c r="AL2583" s="1"/>
      <c r="AM2583" t="s">
        <v>114</v>
      </c>
      <c r="AN2583" s="2">
        <v>44368.850462962961</v>
      </c>
      <c r="AP2583" s="2">
        <v>44368.850451388891</v>
      </c>
      <c r="AQ2583" s="1">
        <v>44368</v>
      </c>
      <c r="AS2583" t="b">
        <v>0</v>
      </c>
      <c r="AV2583" t="s">
        <v>176</v>
      </c>
      <c r="BB2583" t="s">
        <v>7058</v>
      </c>
      <c r="BD2583" t="b">
        <v>0</v>
      </c>
      <c r="BH2583" t="s">
        <v>114</v>
      </c>
      <c r="BI2583" t="s">
        <v>155</v>
      </c>
      <c r="BQ2583" t="s">
        <v>96</v>
      </c>
      <c r="BR2583" t="b">
        <v>0</v>
      </c>
      <c r="BT2583" t="b">
        <v>0</v>
      </c>
      <c r="BW2583" t="s">
        <v>97</v>
      </c>
      <c r="BX2583" t="b">
        <v>0</v>
      </c>
      <c r="BY2583" s="2">
        <v>44376.857569444444</v>
      </c>
      <c r="CB2583" t="b">
        <v>0</v>
      </c>
      <c r="CC2583" t="b">
        <v>0</v>
      </c>
      <c r="CF2583">
        <v>58159.199999999997</v>
      </c>
      <c r="CH2583">
        <v>0</v>
      </c>
      <c r="CI2583">
        <v>0</v>
      </c>
      <c r="CJ2583">
        <v>0</v>
      </c>
      <c r="CK2583">
        <f>YEAR(tbl_Opportunity[[#This Row],[Close Date]])</f>
        <v>2021</v>
      </c>
    </row>
    <row r="2584" spans="1:89">
      <c r="A2584" t="s">
        <v>2616</v>
      </c>
      <c r="B2584" t="b">
        <v>0</v>
      </c>
      <c r="D2584" t="b">
        <v>0</v>
      </c>
      <c r="H2584" s="1">
        <v>43586</v>
      </c>
      <c r="I2584" t="b">
        <v>1</v>
      </c>
      <c r="J2584" t="s">
        <v>111</v>
      </c>
      <c r="O2584" t="s">
        <v>99</v>
      </c>
      <c r="P2584" t="b">
        <v>0</v>
      </c>
      <c r="Q2584" s="2">
        <v>43518.93105324074</v>
      </c>
      <c r="R2584" s="1"/>
      <c r="S2584" t="b">
        <v>0</v>
      </c>
      <c r="U2584" s="1"/>
      <c r="V2584" t="b">
        <v>0</v>
      </c>
      <c r="W2584" s="1">
        <v>43497</v>
      </c>
      <c r="X2584">
        <v>2</v>
      </c>
      <c r="Y2584">
        <v>2019</v>
      </c>
      <c r="Z2584" t="s">
        <v>90</v>
      </c>
      <c r="AA2584" t="s">
        <v>90</v>
      </c>
      <c r="AB2584" t="b">
        <v>0</v>
      </c>
      <c r="AC2584" t="b">
        <v>0</v>
      </c>
      <c r="AE2584" t="b">
        <v>1</v>
      </c>
      <c r="AF2584" t="b">
        <v>0</v>
      </c>
      <c r="AG2584" t="b">
        <v>0</v>
      </c>
      <c r="AH2584" t="s">
        <v>4812</v>
      </c>
      <c r="AI2584" t="b">
        <v>0</v>
      </c>
      <c r="AK2584" t="b">
        <v>0</v>
      </c>
      <c r="AL2584" s="1">
        <v>43518</v>
      </c>
      <c r="AM2584" t="s">
        <v>162</v>
      </c>
      <c r="AN2584" s="2">
        <v>44297.838888888888</v>
      </c>
      <c r="AP2584" s="2">
        <v>43836.763020833336</v>
      </c>
      <c r="AQ2584" s="1"/>
      <c r="AS2584" t="b">
        <v>0</v>
      </c>
      <c r="AV2584" t="s">
        <v>213</v>
      </c>
      <c r="BB2584" t="s">
        <v>7059</v>
      </c>
      <c r="BD2584" t="b">
        <v>0</v>
      </c>
      <c r="BH2584" t="s">
        <v>332</v>
      </c>
      <c r="BI2584" t="s">
        <v>150</v>
      </c>
      <c r="BJ2584" t="s">
        <v>384</v>
      </c>
      <c r="BQ2584" t="s">
        <v>96</v>
      </c>
      <c r="BR2584" t="b">
        <v>0</v>
      </c>
      <c r="BT2584" t="b">
        <v>0</v>
      </c>
      <c r="BW2584" t="s">
        <v>97</v>
      </c>
      <c r="BX2584" t="b">
        <v>0</v>
      </c>
      <c r="BY2584" s="2">
        <v>44376.857569444444</v>
      </c>
      <c r="CB2584" t="b">
        <v>0</v>
      </c>
      <c r="CC2584" t="b">
        <v>0</v>
      </c>
      <c r="CF2584">
        <v>65714</v>
      </c>
      <c r="CH2584">
        <v>0</v>
      </c>
      <c r="CI2584">
        <v>0</v>
      </c>
      <c r="CJ2584">
        <v>0</v>
      </c>
      <c r="CK2584">
        <f>YEAR(tbl_Opportunity[[#This Row],[Close Date]])</f>
        <v>2019</v>
      </c>
    </row>
    <row r="2585" spans="1:89">
      <c r="A2585" t="s">
        <v>1011</v>
      </c>
      <c r="B2585" t="b">
        <v>0</v>
      </c>
      <c r="D2585" t="b">
        <v>0</v>
      </c>
      <c r="E2585" t="s">
        <v>3744</v>
      </c>
      <c r="H2585" s="1">
        <v>43971</v>
      </c>
      <c r="I2585" t="b">
        <v>1</v>
      </c>
      <c r="J2585" t="s">
        <v>111</v>
      </c>
      <c r="L2585" t="s">
        <v>3745</v>
      </c>
      <c r="O2585" t="s">
        <v>99</v>
      </c>
      <c r="P2585" t="b">
        <v>0</v>
      </c>
      <c r="Q2585" s="2">
        <v>43243.672395833331</v>
      </c>
      <c r="R2585" s="1"/>
      <c r="S2585" t="b">
        <v>0</v>
      </c>
      <c r="U2585" s="1"/>
      <c r="V2585" t="b">
        <v>0</v>
      </c>
      <c r="W2585" s="1">
        <v>43862</v>
      </c>
      <c r="X2585">
        <v>2</v>
      </c>
      <c r="Y2585">
        <v>2020</v>
      </c>
      <c r="Z2585" t="s">
        <v>90</v>
      </c>
      <c r="AA2585" t="s">
        <v>90</v>
      </c>
      <c r="AB2585" t="b">
        <v>0</v>
      </c>
      <c r="AC2585" t="b">
        <v>0</v>
      </c>
      <c r="AE2585" t="b">
        <v>1</v>
      </c>
      <c r="AF2585" t="b">
        <v>0</v>
      </c>
      <c r="AG2585" t="b">
        <v>0</v>
      </c>
      <c r="AH2585" t="s">
        <v>4812</v>
      </c>
      <c r="AI2585" t="b">
        <v>0</v>
      </c>
      <c r="AK2585" t="b">
        <v>0</v>
      </c>
      <c r="AL2585" s="1"/>
      <c r="AM2585" t="s">
        <v>162</v>
      </c>
      <c r="AN2585" s="2">
        <v>44297.8278587963</v>
      </c>
      <c r="AP2585" s="2">
        <v>43971.582974537036</v>
      </c>
      <c r="AQ2585" s="1"/>
      <c r="AS2585" t="b">
        <v>0</v>
      </c>
      <c r="AV2585" t="s">
        <v>153</v>
      </c>
      <c r="BB2585" t="s">
        <v>7060</v>
      </c>
      <c r="BD2585" t="b">
        <v>0</v>
      </c>
      <c r="BH2585" t="s">
        <v>332</v>
      </c>
      <c r="BI2585" t="s">
        <v>150</v>
      </c>
      <c r="BJ2585" t="s">
        <v>384</v>
      </c>
      <c r="BQ2585" t="s">
        <v>96</v>
      </c>
      <c r="BR2585" t="b">
        <v>0</v>
      </c>
      <c r="BT2585" t="b">
        <v>0</v>
      </c>
      <c r="BW2585" t="s">
        <v>97</v>
      </c>
      <c r="BX2585" t="b">
        <v>0</v>
      </c>
      <c r="BY2585" s="2">
        <v>44376.857569444444</v>
      </c>
      <c r="CB2585" t="b">
        <v>0</v>
      </c>
      <c r="CC2585" t="b">
        <v>0</v>
      </c>
      <c r="CF2585">
        <v>79389</v>
      </c>
      <c r="CH2585">
        <v>0</v>
      </c>
      <c r="CI2585">
        <v>0</v>
      </c>
      <c r="CJ2585">
        <v>0</v>
      </c>
      <c r="CK2585">
        <f>YEAR(tbl_Opportunity[[#This Row],[Close Date]])</f>
        <v>2020</v>
      </c>
    </row>
    <row r="2586" spans="1:89">
      <c r="A2586" t="s">
        <v>3853</v>
      </c>
      <c r="B2586" t="b">
        <v>0</v>
      </c>
      <c r="D2586" t="b">
        <v>0</v>
      </c>
      <c r="H2586" s="1">
        <v>43971</v>
      </c>
      <c r="I2586" t="b">
        <v>1</v>
      </c>
      <c r="J2586" t="s">
        <v>111</v>
      </c>
      <c r="L2586" t="s">
        <v>3854</v>
      </c>
      <c r="O2586" t="s">
        <v>99</v>
      </c>
      <c r="P2586" t="b">
        <v>0</v>
      </c>
      <c r="Q2586" s="2">
        <v>43355.574502314812</v>
      </c>
      <c r="R2586" s="1"/>
      <c r="S2586" t="b">
        <v>0</v>
      </c>
      <c r="U2586" s="1"/>
      <c r="V2586" t="b">
        <v>0</v>
      </c>
      <c r="W2586" s="1">
        <v>43862</v>
      </c>
      <c r="X2586">
        <v>2</v>
      </c>
      <c r="Y2586">
        <v>2020</v>
      </c>
      <c r="Z2586" t="s">
        <v>90</v>
      </c>
      <c r="AA2586" t="s">
        <v>90</v>
      </c>
      <c r="AB2586" t="b">
        <v>0</v>
      </c>
      <c r="AC2586" t="b">
        <v>0</v>
      </c>
      <c r="AE2586" t="b">
        <v>1</v>
      </c>
      <c r="AF2586" t="b">
        <v>0</v>
      </c>
      <c r="AG2586" t="b">
        <v>0</v>
      </c>
      <c r="AH2586" t="s">
        <v>4812</v>
      </c>
      <c r="AI2586" t="b">
        <v>0</v>
      </c>
      <c r="AK2586" t="b">
        <v>0</v>
      </c>
      <c r="AL2586" s="1">
        <v>43369</v>
      </c>
      <c r="AM2586" t="s">
        <v>162</v>
      </c>
      <c r="AN2586" s="2">
        <v>44297.838888888888</v>
      </c>
      <c r="AP2586" s="2">
        <v>43971.586886574078</v>
      </c>
      <c r="AQ2586" s="1"/>
      <c r="AS2586" t="b">
        <v>0</v>
      </c>
      <c r="AV2586" t="s">
        <v>213</v>
      </c>
      <c r="BB2586" t="s">
        <v>7061</v>
      </c>
      <c r="BD2586" t="b">
        <v>0</v>
      </c>
      <c r="BH2586" t="s">
        <v>332</v>
      </c>
      <c r="BI2586" t="s">
        <v>150</v>
      </c>
      <c r="BJ2586" t="s">
        <v>95</v>
      </c>
      <c r="BQ2586" t="s">
        <v>96</v>
      </c>
      <c r="BR2586" t="b">
        <v>0</v>
      </c>
      <c r="BT2586" t="b">
        <v>0</v>
      </c>
      <c r="BW2586" t="s">
        <v>97</v>
      </c>
      <c r="BX2586" t="b">
        <v>0</v>
      </c>
      <c r="BY2586" s="2">
        <v>44376.857569444444</v>
      </c>
      <c r="CB2586" t="b">
        <v>0</v>
      </c>
      <c r="CC2586" t="b">
        <v>0</v>
      </c>
      <c r="CF2586">
        <v>394776</v>
      </c>
      <c r="CH2586">
        <v>0</v>
      </c>
      <c r="CI2586">
        <v>0</v>
      </c>
      <c r="CJ2586">
        <v>0</v>
      </c>
      <c r="CK2586">
        <f>YEAR(tbl_Opportunity[[#This Row],[Close Date]])</f>
        <v>2020</v>
      </c>
    </row>
    <row r="2587" spans="1:89">
      <c r="A2587" t="s">
        <v>3747</v>
      </c>
      <c r="B2587" t="b">
        <v>0</v>
      </c>
      <c r="D2587" t="b">
        <v>0</v>
      </c>
      <c r="H2587" s="1">
        <v>43971</v>
      </c>
      <c r="I2587" t="b">
        <v>1</v>
      </c>
      <c r="J2587" t="s">
        <v>111</v>
      </c>
      <c r="L2587" t="s">
        <v>7062</v>
      </c>
      <c r="O2587" t="s">
        <v>99</v>
      </c>
      <c r="P2587" t="b">
        <v>0</v>
      </c>
      <c r="Q2587" s="2">
        <v>43537.567916666667</v>
      </c>
      <c r="R2587" s="1"/>
      <c r="S2587" t="b">
        <v>0</v>
      </c>
      <c r="U2587" s="1"/>
      <c r="V2587" t="b">
        <v>0</v>
      </c>
      <c r="W2587" s="1">
        <v>43862</v>
      </c>
      <c r="X2587">
        <v>2</v>
      </c>
      <c r="Y2587">
        <v>2020</v>
      </c>
      <c r="Z2587" t="s">
        <v>90</v>
      </c>
      <c r="AA2587" t="s">
        <v>90</v>
      </c>
      <c r="AB2587" t="b">
        <v>0</v>
      </c>
      <c r="AC2587" t="b">
        <v>0</v>
      </c>
      <c r="AE2587" t="b">
        <v>1</v>
      </c>
      <c r="AF2587" t="b">
        <v>0</v>
      </c>
      <c r="AG2587" t="b">
        <v>0</v>
      </c>
      <c r="AH2587" t="s">
        <v>4812</v>
      </c>
      <c r="AI2587" t="b">
        <v>0</v>
      </c>
      <c r="AK2587" t="b">
        <v>0</v>
      </c>
      <c r="AL2587" s="1"/>
      <c r="AM2587" t="s">
        <v>162</v>
      </c>
      <c r="AN2587" s="2">
        <v>44297.828460648147</v>
      </c>
      <c r="AP2587" s="2">
        <v>43971.588807870372</v>
      </c>
      <c r="AQ2587" s="1"/>
      <c r="AS2587" t="b">
        <v>0</v>
      </c>
      <c r="AV2587" t="s">
        <v>153</v>
      </c>
      <c r="BB2587" t="s">
        <v>7063</v>
      </c>
      <c r="BD2587" t="b">
        <v>0</v>
      </c>
      <c r="BH2587" t="s">
        <v>332</v>
      </c>
      <c r="BI2587" t="s">
        <v>150</v>
      </c>
      <c r="BJ2587" t="s">
        <v>2992</v>
      </c>
      <c r="BQ2587" t="s">
        <v>96</v>
      </c>
      <c r="BR2587" t="b">
        <v>0</v>
      </c>
      <c r="BT2587" t="b">
        <v>0</v>
      </c>
      <c r="BW2587" t="s">
        <v>97</v>
      </c>
      <c r="BX2587" t="b">
        <v>0</v>
      </c>
      <c r="BY2587" s="2">
        <v>44376.857569444444</v>
      </c>
      <c r="CB2587" t="b">
        <v>0</v>
      </c>
      <c r="CC2587" t="b">
        <v>0</v>
      </c>
      <c r="CF2587">
        <v>65636</v>
      </c>
      <c r="CH2587">
        <v>0</v>
      </c>
      <c r="CI2587">
        <v>0</v>
      </c>
      <c r="CJ2587">
        <v>0</v>
      </c>
      <c r="CK2587">
        <f>YEAR(tbl_Opportunity[[#This Row],[Close Date]])</f>
        <v>2020</v>
      </c>
    </row>
    <row r="2588" spans="1:89">
      <c r="A2588" t="s">
        <v>7064</v>
      </c>
      <c r="B2588" t="b">
        <v>0</v>
      </c>
      <c r="D2588" t="b">
        <v>0</v>
      </c>
      <c r="H2588" s="1">
        <v>43971</v>
      </c>
      <c r="I2588" t="b">
        <v>1</v>
      </c>
      <c r="J2588" t="s">
        <v>111</v>
      </c>
      <c r="O2588" t="s">
        <v>99</v>
      </c>
      <c r="P2588" t="b">
        <v>0</v>
      </c>
      <c r="Q2588" s="2">
        <v>43714.871180555558</v>
      </c>
      <c r="R2588" s="1"/>
      <c r="S2588" t="b">
        <v>0</v>
      </c>
      <c r="U2588" s="1"/>
      <c r="V2588" t="b">
        <v>0</v>
      </c>
      <c r="W2588" s="1">
        <v>43862</v>
      </c>
      <c r="X2588">
        <v>2</v>
      </c>
      <c r="Y2588">
        <v>2020</v>
      </c>
      <c r="Z2588" t="s">
        <v>90</v>
      </c>
      <c r="AA2588" t="s">
        <v>90</v>
      </c>
      <c r="AB2588" t="b">
        <v>0</v>
      </c>
      <c r="AC2588" t="b">
        <v>0</v>
      </c>
      <c r="AE2588" t="b">
        <v>1</v>
      </c>
      <c r="AF2588" t="b">
        <v>0</v>
      </c>
      <c r="AG2588" t="b">
        <v>0</v>
      </c>
      <c r="AH2588" t="s">
        <v>4812</v>
      </c>
      <c r="AI2588" t="b">
        <v>0</v>
      </c>
      <c r="AK2588" t="b">
        <v>0</v>
      </c>
      <c r="AL2588" s="1">
        <v>43717</v>
      </c>
      <c r="AM2588" t="s">
        <v>162</v>
      </c>
      <c r="AN2588" s="2">
        <v>44297.8278587963</v>
      </c>
      <c r="AP2588" s="2">
        <v>43971.577430555553</v>
      </c>
      <c r="AQ2588" s="1"/>
      <c r="AS2588" t="b">
        <v>0</v>
      </c>
      <c r="AV2588" t="s">
        <v>153</v>
      </c>
      <c r="BB2588" t="s">
        <v>7065</v>
      </c>
      <c r="BD2588" t="b">
        <v>0</v>
      </c>
      <c r="BH2588" t="s">
        <v>332</v>
      </c>
      <c r="BI2588" t="s">
        <v>150</v>
      </c>
      <c r="BJ2588" t="s">
        <v>384</v>
      </c>
      <c r="BQ2588" t="s">
        <v>96</v>
      </c>
      <c r="BR2588" t="b">
        <v>0</v>
      </c>
      <c r="BT2588" t="b">
        <v>0</v>
      </c>
      <c r="BW2588" t="s">
        <v>97</v>
      </c>
      <c r="BX2588" t="b">
        <v>0</v>
      </c>
      <c r="BY2588" s="2">
        <v>44376.857569444444</v>
      </c>
      <c r="CB2588" t="b">
        <v>0</v>
      </c>
      <c r="CC2588" t="b">
        <v>0</v>
      </c>
      <c r="CF2588">
        <v>65199</v>
      </c>
      <c r="CH2588">
        <v>0</v>
      </c>
      <c r="CI2588">
        <v>0</v>
      </c>
      <c r="CJ2588">
        <v>0</v>
      </c>
      <c r="CK2588">
        <f>YEAR(tbl_Opportunity[[#This Row],[Close Date]])</f>
        <v>2020</v>
      </c>
    </row>
    <row r="2589" spans="1:89">
      <c r="A2589" t="s">
        <v>7066</v>
      </c>
      <c r="B2589" t="b">
        <v>0</v>
      </c>
      <c r="D2589" t="b">
        <v>0</v>
      </c>
      <c r="H2589" s="1">
        <v>43972</v>
      </c>
      <c r="I2589" t="b">
        <v>1</v>
      </c>
      <c r="J2589" t="s">
        <v>111</v>
      </c>
      <c r="O2589" t="s">
        <v>89</v>
      </c>
      <c r="P2589" t="b">
        <v>0</v>
      </c>
      <c r="Q2589" s="2">
        <v>43768.873819444445</v>
      </c>
      <c r="R2589" s="1"/>
      <c r="S2589" t="b">
        <v>0</v>
      </c>
      <c r="U2589" s="1"/>
      <c r="V2589" t="b">
        <v>0</v>
      </c>
      <c r="W2589" s="1">
        <v>43862</v>
      </c>
      <c r="X2589">
        <v>2</v>
      </c>
      <c r="Y2589">
        <v>2020</v>
      </c>
      <c r="Z2589" t="s">
        <v>90</v>
      </c>
      <c r="AA2589" t="s">
        <v>90</v>
      </c>
      <c r="AB2589" t="b">
        <v>0</v>
      </c>
      <c r="AC2589" t="b">
        <v>0</v>
      </c>
      <c r="AE2589" t="b">
        <v>1</v>
      </c>
      <c r="AF2589" t="b">
        <v>0</v>
      </c>
      <c r="AG2589" t="b">
        <v>0</v>
      </c>
      <c r="AH2589" t="s">
        <v>4863</v>
      </c>
      <c r="AI2589" t="b">
        <v>0</v>
      </c>
      <c r="AK2589" t="b">
        <v>0</v>
      </c>
      <c r="AL2589" s="1"/>
      <c r="AM2589" t="s">
        <v>162</v>
      </c>
      <c r="AN2589" s="2">
        <v>44297.838888888888</v>
      </c>
      <c r="AP2589" s="2">
        <v>43972.655312499999</v>
      </c>
      <c r="AQ2589" s="1"/>
      <c r="AS2589" t="b">
        <v>0</v>
      </c>
      <c r="AV2589" t="s">
        <v>213</v>
      </c>
      <c r="BB2589" t="s">
        <v>7067</v>
      </c>
      <c r="BD2589" t="b">
        <v>0</v>
      </c>
      <c r="BH2589" t="s">
        <v>89</v>
      </c>
      <c r="BI2589" t="s">
        <v>150</v>
      </c>
      <c r="BJ2589" t="s">
        <v>3472</v>
      </c>
      <c r="BQ2589" t="s">
        <v>96</v>
      </c>
      <c r="BR2589" t="b">
        <v>0</v>
      </c>
      <c r="BT2589" t="b">
        <v>0</v>
      </c>
      <c r="BW2589" t="s">
        <v>97</v>
      </c>
      <c r="BX2589" t="b">
        <v>0</v>
      </c>
      <c r="BY2589" s="2">
        <v>44376.857581018521</v>
      </c>
      <c r="CB2589" t="b">
        <v>0</v>
      </c>
      <c r="CC2589" t="b">
        <v>0</v>
      </c>
      <c r="CF2589">
        <v>390000</v>
      </c>
      <c r="CH2589">
        <v>0</v>
      </c>
      <c r="CI2589">
        <v>0</v>
      </c>
      <c r="CJ2589">
        <v>0</v>
      </c>
      <c r="CK2589">
        <f>YEAR(tbl_Opportunity[[#This Row],[Close Date]])</f>
        <v>2020</v>
      </c>
    </row>
    <row r="2590" spans="1:89">
      <c r="A2590" t="s">
        <v>360</v>
      </c>
      <c r="B2590" t="b">
        <v>0</v>
      </c>
      <c r="D2590" t="b">
        <v>0</v>
      </c>
      <c r="H2590" s="1">
        <v>42490</v>
      </c>
      <c r="I2590" t="b">
        <v>1</v>
      </c>
      <c r="J2590" t="s">
        <v>111</v>
      </c>
      <c r="O2590" t="s">
        <v>89</v>
      </c>
      <c r="P2590" t="b">
        <v>0</v>
      </c>
      <c r="Q2590" s="2">
        <v>42120.896284722221</v>
      </c>
      <c r="R2590" s="1"/>
      <c r="S2590" t="b">
        <v>0</v>
      </c>
      <c r="U2590" s="1"/>
      <c r="V2590" t="b">
        <v>0</v>
      </c>
      <c r="W2590" s="1">
        <v>42401</v>
      </c>
      <c r="X2590">
        <v>2</v>
      </c>
      <c r="Y2590">
        <v>2016</v>
      </c>
      <c r="Z2590" t="s">
        <v>90</v>
      </c>
      <c r="AA2590" t="s">
        <v>90</v>
      </c>
      <c r="AB2590" t="b">
        <v>0</v>
      </c>
      <c r="AC2590" t="b">
        <v>0</v>
      </c>
      <c r="AE2590" t="b">
        <v>1</v>
      </c>
      <c r="AF2590" t="b">
        <v>0</v>
      </c>
      <c r="AG2590" t="b">
        <v>0</v>
      </c>
      <c r="AH2590" t="s">
        <v>4808</v>
      </c>
      <c r="AI2590" t="b">
        <v>0</v>
      </c>
      <c r="AK2590" t="b">
        <v>0</v>
      </c>
      <c r="AL2590" s="1"/>
      <c r="AM2590" t="s">
        <v>92</v>
      </c>
      <c r="AN2590" s="2">
        <v>43836.76290509259</v>
      </c>
      <c r="AP2590" s="2">
        <v>43836.76290509259</v>
      </c>
      <c r="AQ2590" s="1"/>
      <c r="AS2590" t="b">
        <v>0</v>
      </c>
      <c r="AV2590" t="s">
        <v>176</v>
      </c>
      <c r="BB2590" t="s">
        <v>7068</v>
      </c>
      <c r="BD2590" t="b">
        <v>0</v>
      </c>
      <c r="BH2590" t="s">
        <v>89</v>
      </c>
      <c r="BI2590" t="s">
        <v>101</v>
      </c>
      <c r="BQ2590" t="s">
        <v>96</v>
      </c>
      <c r="BR2590" t="b">
        <v>0</v>
      </c>
      <c r="BT2590" t="b">
        <v>0</v>
      </c>
      <c r="BW2590" t="s">
        <v>97</v>
      </c>
      <c r="BX2590" t="b">
        <v>0</v>
      </c>
      <c r="BY2590" s="2">
        <v>44376.857581018521</v>
      </c>
      <c r="CB2590" t="b">
        <v>0</v>
      </c>
      <c r="CC2590" t="b">
        <v>0</v>
      </c>
      <c r="CF2590">
        <v>50523</v>
      </c>
      <c r="CH2590">
        <v>0</v>
      </c>
      <c r="CI2590">
        <v>0</v>
      </c>
      <c r="CJ2590">
        <v>0</v>
      </c>
      <c r="CK2590">
        <f>YEAR(tbl_Opportunity[[#This Row],[Close Date]])</f>
        <v>2016</v>
      </c>
    </row>
    <row r="2591" spans="1:89">
      <c r="A2591" t="s">
        <v>254</v>
      </c>
      <c r="B2591" t="b">
        <v>0</v>
      </c>
      <c r="D2591" t="b">
        <v>0</v>
      </c>
      <c r="E2591" t="s">
        <v>3054</v>
      </c>
      <c r="H2591" s="1">
        <v>43265</v>
      </c>
      <c r="I2591" t="b">
        <v>1</v>
      </c>
      <c r="J2591" t="s">
        <v>111</v>
      </c>
      <c r="L2591" t="s">
        <v>7052</v>
      </c>
      <c r="O2591" t="s">
        <v>99</v>
      </c>
      <c r="P2591" t="b">
        <v>0</v>
      </c>
      <c r="Q2591" s="2">
        <v>43173.659814814811</v>
      </c>
      <c r="R2591" s="1"/>
      <c r="S2591" t="b">
        <v>0</v>
      </c>
      <c r="U2591" s="1"/>
      <c r="V2591" t="b">
        <v>0</v>
      </c>
      <c r="W2591" s="1">
        <v>43132</v>
      </c>
      <c r="X2591">
        <v>2</v>
      </c>
      <c r="Y2591">
        <v>2018</v>
      </c>
      <c r="Z2591" t="s">
        <v>90</v>
      </c>
      <c r="AA2591" t="s">
        <v>90</v>
      </c>
      <c r="AB2591" t="b">
        <v>0</v>
      </c>
      <c r="AC2591" t="b">
        <v>0</v>
      </c>
      <c r="AE2591" t="b">
        <v>1</v>
      </c>
      <c r="AF2591" t="b">
        <v>0</v>
      </c>
      <c r="AG2591" t="b">
        <v>0</v>
      </c>
      <c r="AH2591" t="s">
        <v>4808</v>
      </c>
      <c r="AI2591" t="b">
        <v>0</v>
      </c>
      <c r="AK2591" t="b">
        <v>0</v>
      </c>
      <c r="AL2591" s="1">
        <v>43245</v>
      </c>
      <c r="AM2591" t="s">
        <v>162</v>
      </c>
      <c r="AN2591" s="2">
        <v>44297.838888888888</v>
      </c>
      <c r="AP2591" s="2">
        <v>43836.76290509259</v>
      </c>
      <c r="AQ2591" s="1"/>
      <c r="AS2591" t="b">
        <v>0</v>
      </c>
      <c r="AV2591" t="s">
        <v>213</v>
      </c>
      <c r="BB2591" t="s">
        <v>7069</v>
      </c>
      <c r="BD2591" t="b">
        <v>0</v>
      </c>
      <c r="BH2591" t="s">
        <v>99</v>
      </c>
      <c r="BI2591" t="s">
        <v>150</v>
      </c>
      <c r="BJ2591" t="s">
        <v>95</v>
      </c>
      <c r="BQ2591" t="s">
        <v>96</v>
      </c>
      <c r="BR2591" t="b">
        <v>0</v>
      </c>
      <c r="BT2591" t="b">
        <v>0</v>
      </c>
      <c r="BW2591" t="s">
        <v>97</v>
      </c>
      <c r="BX2591" t="b">
        <v>0</v>
      </c>
      <c r="BY2591" s="2">
        <v>44376.857569444444</v>
      </c>
      <c r="CB2591" t="b">
        <v>0</v>
      </c>
      <c r="CC2591" t="b">
        <v>0</v>
      </c>
      <c r="CF2591">
        <v>199</v>
      </c>
      <c r="CH2591">
        <v>0</v>
      </c>
      <c r="CI2591">
        <v>0</v>
      </c>
      <c r="CJ2591">
        <v>0</v>
      </c>
      <c r="CK2591">
        <f>YEAR(tbl_Opportunity[[#This Row],[Close Date]])</f>
        <v>2018</v>
      </c>
    </row>
    <row r="2592" spans="1:89">
      <c r="A2592" t="s">
        <v>2999</v>
      </c>
      <c r="B2592" t="b">
        <v>0</v>
      </c>
      <c r="D2592" t="b">
        <v>0</v>
      </c>
      <c r="H2592" s="1">
        <v>43971</v>
      </c>
      <c r="I2592" t="b">
        <v>1</v>
      </c>
      <c r="J2592" t="s">
        <v>111</v>
      </c>
      <c r="O2592" t="s">
        <v>332</v>
      </c>
      <c r="P2592" t="b">
        <v>0</v>
      </c>
      <c r="Q2592" s="2">
        <v>43130.58699074074</v>
      </c>
      <c r="R2592" s="1"/>
      <c r="S2592" t="b">
        <v>0</v>
      </c>
      <c r="U2592" s="1"/>
      <c r="V2592" t="b">
        <v>0</v>
      </c>
      <c r="W2592" s="1">
        <v>43862</v>
      </c>
      <c r="X2592">
        <v>2</v>
      </c>
      <c r="Y2592">
        <v>2020</v>
      </c>
      <c r="Z2592" t="s">
        <v>90</v>
      </c>
      <c r="AA2592" t="s">
        <v>90</v>
      </c>
      <c r="AB2592" t="b">
        <v>0</v>
      </c>
      <c r="AC2592" t="b">
        <v>0</v>
      </c>
      <c r="AE2592" t="b">
        <v>1</v>
      </c>
      <c r="AF2592" t="b">
        <v>0</v>
      </c>
      <c r="AG2592" t="b">
        <v>0</v>
      </c>
      <c r="AH2592" t="s">
        <v>4812</v>
      </c>
      <c r="AI2592" t="b">
        <v>0</v>
      </c>
      <c r="AK2592" t="b">
        <v>0</v>
      </c>
      <c r="AL2592" s="1"/>
      <c r="AM2592" t="s">
        <v>162</v>
      </c>
      <c r="AN2592" s="2">
        <v>44297.837673611109</v>
      </c>
      <c r="AP2592" s="2">
        <v>43971.581828703704</v>
      </c>
      <c r="AQ2592" s="1"/>
      <c r="AS2592" t="b">
        <v>0</v>
      </c>
      <c r="AV2592" t="s">
        <v>213</v>
      </c>
      <c r="BB2592" t="s">
        <v>7070</v>
      </c>
      <c r="BD2592" t="b">
        <v>0</v>
      </c>
      <c r="BH2592" t="s">
        <v>332</v>
      </c>
      <c r="BI2592" t="s">
        <v>150</v>
      </c>
      <c r="BQ2592" t="s">
        <v>96</v>
      </c>
      <c r="BR2592" t="b">
        <v>0</v>
      </c>
      <c r="BT2592" t="b">
        <v>0</v>
      </c>
      <c r="BW2592" t="s">
        <v>97</v>
      </c>
      <c r="BX2592" t="b">
        <v>0</v>
      </c>
      <c r="BY2592" s="2">
        <v>44376.857569444444</v>
      </c>
      <c r="CB2592" t="b">
        <v>0</v>
      </c>
      <c r="CC2592" t="b">
        <v>0</v>
      </c>
      <c r="CF2592">
        <v>72694</v>
      </c>
      <c r="CH2592">
        <v>0</v>
      </c>
      <c r="CI2592">
        <v>0</v>
      </c>
      <c r="CJ2592">
        <v>0</v>
      </c>
      <c r="CK2592">
        <f>YEAR(tbl_Opportunity[[#This Row],[Close Date]])</f>
        <v>2020</v>
      </c>
    </row>
    <row r="2593" spans="1:89">
      <c r="A2593" t="s">
        <v>174</v>
      </c>
      <c r="B2593" t="b">
        <v>0</v>
      </c>
      <c r="D2593" t="b">
        <v>0</v>
      </c>
      <c r="H2593" s="1">
        <v>43646</v>
      </c>
      <c r="I2593" t="b">
        <v>1</v>
      </c>
      <c r="J2593" t="s">
        <v>140</v>
      </c>
      <c r="O2593" t="s">
        <v>99</v>
      </c>
      <c r="P2593" t="b">
        <v>0</v>
      </c>
      <c r="Q2593" s="2">
        <v>43423.610578703701</v>
      </c>
      <c r="R2593" s="1"/>
      <c r="S2593" t="b">
        <v>0</v>
      </c>
      <c r="U2593" s="1"/>
      <c r="V2593" t="b">
        <v>0</v>
      </c>
      <c r="W2593" s="1">
        <v>43497</v>
      </c>
      <c r="X2593">
        <v>2</v>
      </c>
      <c r="Y2593">
        <v>2019</v>
      </c>
      <c r="Z2593" t="s">
        <v>90</v>
      </c>
      <c r="AA2593" t="s">
        <v>90</v>
      </c>
      <c r="AB2593" t="b">
        <v>0</v>
      </c>
      <c r="AC2593" t="b">
        <v>0</v>
      </c>
      <c r="AE2593" t="b">
        <v>1</v>
      </c>
      <c r="AF2593" t="b">
        <v>0</v>
      </c>
      <c r="AG2593" t="b">
        <v>0</v>
      </c>
      <c r="AH2593" t="s">
        <v>4808</v>
      </c>
      <c r="AI2593" t="b">
        <v>0</v>
      </c>
      <c r="AK2593" t="b">
        <v>0</v>
      </c>
      <c r="AL2593" s="1">
        <v>43643</v>
      </c>
      <c r="AM2593" t="s">
        <v>162</v>
      </c>
      <c r="AN2593" s="2">
        <v>44297.828460648147</v>
      </c>
      <c r="AP2593" s="2">
        <v>43836.763020833336</v>
      </c>
      <c r="AQ2593" s="1"/>
      <c r="AS2593" t="b">
        <v>0</v>
      </c>
      <c r="AV2593" t="s">
        <v>153</v>
      </c>
      <c r="BB2593" t="s">
        <v>7071</v>
      </c>
      <c r="BD2593" t="b">
        <v>0</v>
      </c>
      <c r="BH2593" t="s">
        <v>99</v>
      </c>
      <c r="BI2593" t="s">
        <v>150</v>
      </c>
      <c r="BQ2593" t="s">
        <v>96</v>
      </c>
      <c r="BR2593" t="b">
        <v>0</v>
      </c>
      <c r="BT2593" t="b">
        <v>0</v>
      </c>
      <c r="BW2593" t="s">
        <v>97</v>
      </c>
      <c r="BX2593" t="b">
        <v>0</v>
      </c>
      <c r="BY2593" s="2">
        <v>44376.857569444444</v>
      </c>
      <c r="CB2593" t="b">
        <v>0</v>
      </c>
      <c r="CC2593" t="b">
        <v>0</v>
      </c>
      <c r="CF2593">
        <v>6500</v>
      </c>
      <c r="CH2593">
        <v>0</v>
      </c>
      <c r="CI2593">
        <v>0</v>
      </c>
      <c r="CJ2593">
        <v>0</v>
      </c>
      <c r="CK2593">
        <f>YEAR(tbl_Opportunity[[#This Row],[Close Date]])</f>
        <v>2019</v>
      </c>
    </row>
    <row r="2594" spans="1:89">
      <c r="A2594" t="s">
        <v>7072</v>
      </c>
      <c r="B2594" t="b">
        <v>0</v>
      </c>
      <c r="D2594" t="b">
        <v>0</v>
      </c>
      <c r="H2594" s="1">
        <v>43642</v>
      </c>
      <c r="I2594" t="b">
        <v>1</v>
      </c>
      <c r="J2594" t="s">
        <v>140</v>
      </c>
      <c r="L2594" t="s">
        <v>7073</v>
      </c>
      <c r="O2594" t="s">
        <v>142</v>
      </c>
      <c r="P2594" t="b">
        <v>0</v>
      </c>
      <c r="Q2594" s="2">
        <v>43490.029722222222</v>
      </c>
      <c r="R2594" s="1"/>
      <c r="S2594" t="b">
        <v>0</v>
      </c>
      <c r="U2594" s="1"/>
      <c r="V2594" t="b">
        <v>0</v>
      </c>
      <c r="W2594" s="1">
        <v>43497</v>
      </c>
      <c r="X2594">
        <v>2</v>
      </c>
      <c r="Y2594">
        <v>2019</v>
      </c>
      <c r="Z2594" t="s">
        <v>90</v>
      </c>
      <c r="AA2594" t="s">
        <v>90</v>
      </c>
      <c r="AB2594" t="b">
        <v>0</v>
      </c>
      <c r="AC2594" t="b">
        <v>0</v>
      </c>
      <c r="AE2594" t="b">
        <v>1</v>
      </c>
      <c r="AF2594" t="b">
        <v>0</v>
      </c>
      <c r="AG2594" t="b">
        <v>0</v>
      </c>
      <c r="AH2594" t="s">
        <v>4808</v>
      </c>
      <c r="AI2594" t="b">
        <v>0</v>
      </c>
      <c r="AK2594" t="b">
        <v>0</v>
      </c>
      <c r="AL2594" s="1">
        <v>43642</v>
      </c>
      <c r="AM2594" t="s">
        <v>162</v>
      </c>
      <c r="AN2594" s="2">
        <v>44297.838888888888</v>
      </c>
      <c r="AP2594" s="2">
        <v>43836.762962962966</v>
      </c>
      <c r="AQ2594" s="1"/>
      <c r="AS2594" t="b">
        <v>0</v>
      </c>
      <c r="AV2594" t="s">
        <v>213</v>
      </c>
      <c r="BB2594" t="s">
        <v>7074</v>
      </c>
      <c r="BD2594" t="b">
        <v>0</v>
      </c>
      <c r="BH2594" t="s">
        <v>142</v>
      </c>
      <c r="BI2594" t="s">
        <v>150</v>
      </c>
      <c r="BQ2594" t="s">
        <v>96</v>
      </c>
      <c r="BR2594" t="b">
        <v>0</v>
      </c>
      <c r="BT2594" t="b">
        <v>0</v>
      </c>
      <c r="BW2594" t="s">
        <v>97</v>
      </c>
      <c r="BX2594" t="b">
        <v>0</v>
      </c>
      <c r="BY2594" s="2">
        <v>44376.857569444444</v>
      </c>
      <c r="CB2594" t="b">
        <v>0</v>
      </c>
      <c r="CC2594" t="b">
        <v>0</v>
      </c>
      <c r="CF2594">
        <v>273597</v>
      </c>
      <c r="CH2594">
        <v>0</v>
      </c>
      <c r="CI2594">
        <v>0</v>
      </c>
      <c r="CJ2594">
        <v>0</v>
      </c>
      <c r="CK2594">
        <f>YEAR(tbl_Opportunity[[#This Row],[Close Date]])</f>
        <v>2019</v>
      </c>
    </row>
    <row r="2595" spans="1:89">
      <c r="A2595" t="s">
        <v>7075</v>
      </c>
      <c r="B2595" t="b">
        <v>0</v>
      </c>
      <c r="D2595" t="b">
        <v>0</v>
      </c>
      <c r="E2595" t="s">
        <v>7076</v>
      </c>
      <c r="H2595" s="1">
        <v>44012</v>
      </c>
      <c r="I2595" t="b">
        <v>1</v>
      </c>
      <c r="J2595" t="s">
        <v>140</v>
      </c>
      <c r="L2595" t="s">
        <v>7077</v>
      </c>
      <c r="O2595" t="s">
        <v>99</v>
      </c>
      <c r="P2595" t="b">
        <v>0</v>
      </c>
      <c r="Q2595" s="2">
        <v>43585.674293981479</v>
      </c>
      <c r="R2595" s="1"/>
      <c r="S2595" t="b">
        <v>0</v>
      </c>
      <c r="U2595" s="1"/>
      <c r="V2595" t="b">
        <v>0</v>
      </c>
      <c r="W2595" s="1">
        <v>43862</v>
      </c>
      <c r="X2595">
        <v>2</v>
      </c>
      <c r="Y2595">
        <v>2020</v>
      </c>
      <c r="Z2595" t="s">
        <v>90</v>
      </c>
      <c r="AA2595" t="s">
        <v>90</v>
      </c>
      <c r="AB2595" t="b">
        <v>0</v>
      </c>
      <c r="AC2595" t="b">
        <v>0</v>
      </c>
      <c r="AE2595" t="b">
        <v>1</v>
      </c>
      <c r="AF2595" t="b">
        <v>0</v>
      </c>
      <c r="AG2595" t="b">
        <v>0</v>
      </c>
      <c r="AH2595" t="s">
        <v>4808</v>
      </c>
      <c r="AI2595" t="b">
        <v>0</v>
      </c>
      <c r="AK2595" t="b">
        <v>0</v>
      </c>
      <c r="AL2595" s="1">
        <v>43641</v>
      </c>
      <c r="AM2595" t="s">
        <v>142</v>
      </c>
      <c r="AN2595" s="2">
        <v>44168.779652777775</v>
      </c>
      <c r="AP2595" s="2">
        <v>44168.779652777775</v>
      </c>
      <c r="AQ2595" s="1"/>
      <c r="AS2595" t="b">
        <v>0</v>
      </c>
      <c r="AV2595" t="s">
        <v>176</v>
      </c>
      <c r="BB2595" t="s">
        <v>7078</v>
      </c>
      <c r="BD2595" t="b">
        <v>0</v>
      </c>
      <c r="BH2595" t="s">
        <v>142</v>
      </c>
      <c r="BI2595" t="s">
        <v>150</v>
      </c>
      <c r="BQ2595" t="s">
        <v>96</v>
      </c>
      <c r="BR2595" t="b">
        <v>0</v>
      </c>
      <c r="BT2595" t="b">
        <v>0</v>
      </c>
      <c r="BW2595" t="s">
        <v>97</v>
      </c>
      <c r="BX2595" t="b">
        <v>0</v>
      </c>
      <c r="BY2595" s="2">
        <v>44376.857569444444</v>
      </c>
      <c r="CB2595" t="b">
        <v>0</v>
      </c>
      <c r="CC2595" t="b">
        <v>0</v>
      </c>
      <c r="CF2595">
        <v>71898</v>
      </c>
      <c r="CH2595">
        <v>0</v>
      </c>
      <c r="CI2595">
        <v>0</v>
      </c>
      <c r="CJ2595">
        <v>0</v>
      </c>
      <c r="CK2595">
        <f>YEAR(tbl_Opportunity[[#This Row],[Close Date]])</f>
        <v>2020</v>
      </c>
    </row>
    <row r="2596" spans="1:89">
      <c r="A2596" t="s">
        <v>4062</v>
      </c>
      <c r="B2596" t="b">
        <v>0</v>
      </c>
      <c r="D2596" t="b">
        <v>0</v>
      </c>
      <c r="E2596" t="s">
        <v>7076</v>
      </c>
      <c r="H2596" s="1">
        <v>44012</v>
      </c>
      <c r="I2596" t="b">
        <v>1</v>
      </c>
      <c r="J2596" t="s">
        <v>140</v>
      </c>
      <c r="O2596" t="s">
        <v>99</v>
      </c>
      <c r="P2596" t="b">
        <v>0</v>
      </c>
      <c r="Q2596" s="2">
        <v>43585.731319444443</v>
      </c>
      <c r="R2596" s="1"/>
      <c r="S2596" t="b">
        <v>0</v>
      </c>
      <c r="U2596" s="1"/>
      <c r="V2596" t="b">
        <v>0</v>
      </c>
      <c r="W2596" s="1">
        <v>43862</v>
      </c>
      <c r="X2596">
        <v>2</v>
      </c>
      <c r="Y2596">
        <v>2020</v>
      </c>
      <c r="Z2596" t="s">
        <v>90</v>
      </c>
      <c r="AA2596" t="s">
        <v>90</v>
      </c>
      <c r="AB2596" t="b">
        <v>0</v>
      </c>
      <c r="AC2596" t="b">
        <v>0</v>
      </c>
      <c r="AE2596" t="b">
        <v>1</v>
      </c>
      <c r="AF2596" t="b">
        <v>0</v>
      </c>
      <c r="AG2596" t="b">
        <v>0</v>
      </c>
      <c r="AH2596" t="s">
        <v>4808</v>
      </c>
      <c r="AI2596" t="b">
        <v>0</v>
      </c>
      <c r="AK2596" t="b">
        <v>0</v>
      </c>
      <c r="AL2596" s="1">
        <v>43598</v>
      </c>
      <c r="AM2596" t="s">
        <v>142</v>
      </c>
      <c r="AN2596" s="2">
        <v>44111.797025462962</v>
      </c>
      <c r="AP2596" s="2">
        <v>44111.797025462962</v>
      </c>
      <c r="AQ2596" s="1"/>
      <c r="AS2596" t="b">
        <v>0</v>
      </c>
      <c r="AV2596" t="s">
        <v>112</v>
      </c>
      <c r="BB2596" t="s">
        <v>7079</v>
      </c>
      <c r="BD2596" t="b">
        <v>0</v>
      </c>
      <c r="BH2596" t="s">
        <v>142</v>
      </c>
      <c r="BI2596" t="s">
        <v>150</v>
      </c>
      <c r="BQ2596" t="s">
        <v>96</v>
      </c>
      <c r="BR2596" t="b">
        <v>0</v>
      </c>
      <c r="BT2596" t="b">
        <v>0</v>
      </c>
      <c r="BW2596" t="s">
        <v>97</v>
      </c>
      <c r="BX2596" t="b">
        <v>0</v>
      </c>
      <c r="BY2596" s="2">
        <v>44376.857569444444</v>
      </c>
      <c r="CB2596" t="b">
        <v>0</v>
      </c>
      <c r="CC2596" t="b">
        <v>0</v>
      </c>
      <c r="CF2596">
        <v>71898</v>
      </c>
      <c r="CH2596">
        <v>0</v>
      </c>
      <c r="CI2596">
        <v>0</v>
      </c>
      <c r="CJ2596">
        <v>0</v>
      </c>
      <c r="CK2596">
        <f>YEAR(tbl_Opportunity[[#This Row],[Close Date]])</f>
        <v>2020</v>
      </c>
    </row>
    <row r="2597" spans="1:89">
      <c r="A2597" t="s">
        <v>1642</v>
      </c>
      <c r="B2597" t="b">
        <v>0</v>
      </c>
      <c r="D2597" t="b">
        <v>0</v>
      </c>
      <c r="H2597" s="1">
        <v>43191</v>
      </c>
      <c r="I2597" t="b">
        <v>1</v>
      </c>
      <c r="J2597" t="s">
        <v>140</v>
      </c>
      <c r="O2597" t="s">
        <v>142</v>
      </c>
      <c r="P2597" t="b">
        <v>0</v>
      </c>
      <c r="Q2597" s="2">
        <v>42913.634305555555</v>
      </c>
      <c r="R2597" s="1"/>
      <c r="S2597" t="b">
        <v>0</v>
      </c>
      <c r="U2597" s="1"/>
      <c r="V2597" t="b">
        <v>0</v>
      </c>
      <c r="W2597" s="1">
        <v>43132</v>
      </c>
      <c r="X2597">
        <v>2</v>
      </c>
      <c r="Y2597">
        <v>2018</v>
      </c>
      <c r="Z2597" t="s">
        <v>90</v>
      </c>
      <c r="AA2597" t="s">
        <v>90</v>
      </c>
      <c r="AB2597" t="b">
        <v>0</v>
      </c>
      <c r="AC2597" t="b">
        <v>0</v>
      </c>
      <c r="AE2597" t="b">
        <v>1</v>
      </c>
      <c r="AF2597" t="b">
        <v>0</v>
      </c>
      <c r="AG2597" t="b">
        <v>0</v>
      </c>
      <c r="AH2597" t="s">
        <v>4915</v>
      </c>
      <c r="AI2597" t="b">
        <v>0</v>
      </c>
      <c r="AK2597" t="b">
        <v>0</v>
      </c>
      <c r="AL2597" s="1">
        <v>43348</v>
      </c>
      <c r="AM2597" t="s">
        <v>162</v>
      </c>
      <c r="AN2597" s="2">
        <v>44297.837673611109</v>
      </c>
      <c r="AP2597" s="2">
        <v>43836.76290509259</v>
      </c>
      <c r="AQ2597" s="1"/>
      <c r="AS2597" t="b">
        <v>0</v>
      </c>
      <c r="AV2597" t="s">
        <v>213</v>
      </c>
      <c r="BB2597" t="s">
        <v>7080</v>
      </c>
      <c r="BD2597" t="b">
        <v>0</v>
      </c>
      <c r="BH2597" t="s">
        <v>142</v>
      </c>
      <c r="BI2597" t="s">
        <v>150</v>
      </c>
      <c r="BQ2597" t="s">
        <v>96</v>
      </c>
      <c r="BR2597" t="b">
        <v>0</v>
      </c>
      <c r="BT2597" t="b">
        <v>0</v>
      </c>
      <c r="BW2597" t="s">
        <v>97</v>
      </c>
      <c r="BX2597" t="b">
        <v>0</v>
      </c>
      <c r="BY2597" s="2">
        <v>44376.857569444444</v>
      </c>
      <c r="CB2597" t="b">
        <v>0</v>
      </c>
      <c r="CC2597" t="b">
        <v>0</v>
      </c>
      <c r="CF2597">
        <v>35750</v>
      </c>
      <c r="CH2597">
        <v>0</v>
      </c>
      <c r="CI2597">
        <v>0</v>
      </c>
      <c r="CJ2597">
        <v>0</v>
      </c>
      <c r="CK2597">
        <f>YEAR(tbl_Opportunity[[#This Row],[Close Date]])</f>
        <v>2018</v>
      </c>
    </row>
    <row r="2598" spans="1:89">
      <c r="A2598" t="s">
        <v>7081</v>
      </c>
      <c r="B2598" t="b">
        <v>0</v>
      </c>
      <c r="D2598" t="b">
        <v>0</v>
      </c>
      <c r="H2598" s="1">
        <v>43281</v>
      </c>
      <c r="I2598" t="b">
        <v>1</v>
      </c>
      <c r="J2598" t="s">
        <v>140</v>
      </c>
      <c r="L2598" t="s">
        <v>7082</v>
      </c>
      <c r="O2598" t="s">
        <v>142</v>
      </c>
      <c r="P2598" t="b">
        <v>0</v>
      </c>
      <c r="Q2598" s="2">
        <v>42963.958090277774</v>
      </c>
      <c r="R2598" s="1"/>
      <c r="S2598" t="b">
        <v>0</v>
      </c>
      <c r="U2598" s="1"/>
      <c r="V2598" t="b">
        <v>0</v>
      </c>
      <c r="W2598" s="1">
        <v>43132</v>
      </c>
      <c r="X2598">
        <v>2</v>
      </c>
      <c r="Y2598">
        <v>2018</v>
      </c>
      <c r="Z2598" t="s">
        <v>90</v>
      </c>
      <c r="AA2598" t="s">
        <v>90</v>
      </c>
      <c r="AB2598" t="b">
        <v>0</v>
      </c>
      <c r="AC2598" t="b">
        <v>0</v>
      </c>
      <c r="AE2598" t="b">
        <v>1</v>
      </c>
      <c r="AF2598" t="b">
        <v>0</v>
      </c>
      <c r="AG2598" t="b">
        <v>0</v>
      </c>
      <c r="AH2598" t="s">
        <v>4808</v>
      </c>
      <c r="AI2598" t="b">
        <v>0</v>
      </c>
      <c r="AK2598" t="b">
        <v>0</v>
      </c>
      <c r="AL2598" s="1"/>
      <c r="AM2598" t="s">
        <v>162</v>
      </c>
      <c r="AN2598" s="2">
        <v>44297.837673611109</v>
      </c>
      <c r="AP2598" s="2">
        <v>43836.76290509259</v>
      </c>
      <c r="AQ2598" s="1"/>
      <c r="AS2598" t="b">
        <v>0</v>
      </c>
      <c r="AU2598" t="s">
        <v>157</v>
      </c>
      <c r="AV2598" t="s">
        <v>213</v>
      </c>
      <c r="BB2598" t="s">
        <v>7083</v>
      </c>
      <c r="BD2598" t="b">
        <v>0</v>
      </c>
      <c r="BH2598" t="s">
        <v>142</v>
      </c>
      <c r="BI2598" t="s">
        <v>150</v>
      </c>
      <c r="BQ2598" t="s">
        <v>96</v>
      </c>
      <c r="BR2598" t="b">
        <v>0</v>
      </c>
      <c r="BT2598" t="b">
        <v>0</v>
      </c>
      <c r="BW2598" t="s">
        <v>97</v>
      </c>
      <c r="BX2598" t="b">
        <v>0</v>
      </c>
      <c r="BY2598" s="2">
        <v>44376.857569444444</v>
      </c>
      <c r="CB2598" t="b">
        <v>0</v>
      </c>
      <c r="CC2598" t="b">
        <v>0</v>
      </c>
      <c r="CF2598">
        <v>71500</v>
      </c>
      <c r="CH2598">
        <v>0</v>
      </c>
      <c r="CI2598">
        <v>0</v>
      </c>
      <c r="CJ2598">
        <v>0</v>
      </c>
      <c r="CK2598">
        <f>YEAR(tbl_Opportunity[[#This Row],[Close Date]])</f>
        <v>2018</v>
      </c>
    </row>
    <row r="2599" spans="1:89">
      <c r="A2599" t="s">
        <v>7084</v>
      </c>
      <c r="B2599" t="b">
        <v>0</v>
      </c>
      <c r="D2599" t="b">
        <v>0</v>
      </c>
      <c r="H2599" s="1">
        <v>43281</v>
      </c>
      <c r="I2599" t="b">
        <v>1</v>
      </c>
      <c r="J2599" t="s">
        <v>140</v>
      </c>
      <c r="L2599" t="s">
        <v>7085</v>
      </c>
      <c r="O2599" t="s">
        <v>142</v>
      </c>
      <c r="P2599" t="b">
        <v>0</v>
      </c>
      <c r="Q2599" s="2">
        <v>43013.78634259259</v>
      </c>
      <c r="R2599" s="1"/>
      <c r="S2599" t="b">
        <v>0</v>
      </c>
      <c r="U2599" s="1"/>
      <c r="V2599" t="b">
        <v>0</v>
      </c>
      <c r="W2599" s="1">
        <v>43132</v>
      </c>
      <c r="X2599">
        <v>2</v>
      </c>
      <c r="Y2599">
        <v>2018</v>
      </c>
      <c r="Z2599" t="s">
        <v>90</v>
      </c>
      <c r="AA2599" t="s">
        <v>90</v>
      </c>
      <c r="AB2599" t="b">
        <v>0</v>
      </c>
      <c r="AC2599" t="b">
        <v>0</v>
      </c>
      <c r="AE2599" t="b">
        <v>1</v>
      </c>
      <c r="AF2599" t="b">
        <v>0</v>
      </c>
      <c r="AG2599" t="b">
        <v>0</v>
      </c>
      <c r="AH2599" t="s">
        <v>4808</v>
      </c>
      <c r="AI2599" t="b">
        <v>0</v>
      </c>
      <c r="AK2599" t="b">
        <v>0</v>
      </c>
      <c r="AL2599" s="1"/>
      <c r="AM2599" t="s">
        <v>162</v>
      </c>
      <c r="AN2599" s="2">
        <v>44297.837673611109</v>
      </c>
      <c r="AP2599" s="2">
        <v>43836.762962962966</v>
      </c>
      <c r="AQ2599" s="1"/>
      <c r="AS2599" t="b">
        <v>0</v>
      </c>
      <c r="AV2599" t="s">
        <v>213</v>
      </c>
      <c r="BB2599" t="s">
        <v>7086</v>
      </c>
      <c r="BD2599" t="b">
        <v>0</v>
      </c>
      <c r="BH2599" t="s">
        <v>142</v>
      </c>
      <c r="BI2599" t="s">
        <v>150</v>
      </c>
      <c r="BQ2599" t="s">
        <v>96</v>
      </c>
      <c r="BR2599" t="b">
        <v>0</v>
      </c>
      <c r="BT2599" t="b">
        <v>0</v>
      </c>
      <c r="BW2599" t="s">
        <v>97</v>
      </c>
      <c r="BX2599" t="b">
        <v>0</v>
      </c>
      <c r="BY2599" s="2">
        <v>44376.857569444444</v>
      </c>
      <c r="CB2599" t="b">
        <v>0</v>
      </c>
      <c r="CC2599" t="b">
        <v>0</v>
      </c>
      <c r="CF2599">
        <v>71500</v>
      </c>
      <c r="CH2599">
        <v>0</v>
      </c>
      <c r="CI2599">
        <v>0</v>
      </c>
      <c r="CJ2599">
        <v>0</v>
      </c>
      <c r="CK2599">
        <f>YEAR(tbl_Opportunity[[#This Row],[Close Date]])</f>
        <v>2018</v>
      </c>
    </row>
    <row r="2600" spans="1:89">
      <c r="A2600" t="s">
        <v>7087</v>
      </c>
      <c r="B2600" t="b">
        <v>0</v>
      </c>
      <c r="D2600" t="b">
        <v>0</v>
      </c>
      <c r="H2600" s="1">
        <v>43646</v>
      </c>
      <c r="I2600" t="b">
        <v>1</v>
      </c>
      <c r="J2600" t="s">
        <v>140</v>
      </c>
      <c r="L2600" t="s">
        <v>7088</v>
      </c>
      <c r="O2600" t="s">
        <v>142</v>
      </c>
      <c r="P2600" t="b">
        <v>0</v>
      </c>
      <c r="Q2600" s="2">
        <v>42913.777870370373</v>
      </c>
      <c r="R2600" s="1"/>
      <c r="S2600" t="b">
        <v>0</v>
      </c>
      <c r="U2600" s="1"/>
      <c r="V2600" t="b">
        <v>0</v>
      </c>
      <c r="W2600" s="1">
        <v>43497</v>
      </c>
      <c r="X2600">
        <v>2</v>
      </c>
      <c r="Y2600">
        <v>2019</v>
      </c>
      <c r="Z2600" t="s">
        <v>90</v>
      </c>
      <c r="AA2600" t="s">
        <v>90</v>
      </c>
      <c r="AB2600" t="b">
        <v>0</v>
      </c>
      <c r="AC2600" t="b">
        <v>0</v>
      </c>
      <c r="AE2600" t="b">
        <v>1</v>
      </c>
      <c r="AF2600" t="b">
        <v>0</v>
      </c>
      <c r="AG2600" t="b">
        <v>0</v>
      </c>
      <c r="AH2600" t="s">
        <v>4808</v>
      </c>
      <c r="AI2600" t="b">
        <v>0</v>
      </c>
      <c r="AK2600" t="b">
        <v>0</v>
      </c>
      <c r="AL2600" s="1"/>
      <c r="AM2600" t="s">
        <v>162</v>
      </c>
      <c r="AN2600" s="2">
        <v>44297.837673611109</v>
      </c>
      <c r="AP2600" s="2">
        <v>43836.76290509259</v>
      </c>
      <c r="AQ2600" s="1"/>
      <c r="AS2600" t="b">
        <v>0</v>
      </c>
      <c r="AU2600" t="s">
        <v>2043</v>
      </c>
      <c r="AV2600" t="s">
        <v>213</v>
      </c>
      <c r="BB2600" t="s">
        <v>7089</v>
      </c>
      <c r="BD2600" t="b">
        <v>0</v>
      </c>
      <c r="BH2600" t="s">
        <v>142</v>
      </c>
      <c r="BI2600" t="s">
        <v>150</v>
      </c>
      <c r="BQ2600" t="s">
        <v>96</v>
      </c>
      <c r="BR2600" t="b">
        <v>0</v>
      </c>
      <c r="BT2600" t="b">
        <v>0</v>
      </c>
      <c r="BW2600" t="s">
        <v>97</v>
      </c>
      <c r="BX2600" t="b">
        <v>0</v>
      </c>
      <c r="BY2600" s="2">
        <v>44376.857569444444</v>
      </c>
      <c r="CB2600" t="b">
        <v>0</v>
      </c>
      <c r="CC2600" t="b">
        <v>0</v>
      </c>
      <c r="CF2600">
        <v>69355</v>
      </c>
      <c r="CH2600">
        <v>0</v>
      </c>
      <c r="CI2600">
        <v>0</v>
      </c>
      <c r="CJ2600">
        <v>0</v>
      </c>
      <c r="CK2600">
        <f>YEAR(tbl_Opportunity[[#This Row],[Close Date]])</f>
        <v>2019</v>
      </c>
    </row>
    <row r="2601" spans="1:89">
      <c r="A2601" t="s">
        <v>7090</v>
      </c>
      <c r="B2601" t="b">
        <v>0</v>
      </c>
      <c r="D2601" t="b">
        <v>0</v>
      </c>
      <c r="H2601" s="1">
        <v>43622</v>
      </c>
      <c r="I2601" t="b">
        <v>1</v>
      </c>
      <c r="J2601" t="s">
        <v>140</v>
      </c>
      <c r="L2601" t="s">
        <v>7091</v>
      </c>
      <c r="O2601" t="s">
        <v>142</v>
      </c>
      <c r="P2601" t="b">
        <v>0</v>
      </c>
      <c r="Q2601" s="2">
        <v>43164.911631944444</v>
      </c>
      <c r="R2601" s="1"/>
      <c r="S2601" t="b">
        <v>0</v>
      </c>
      <c r="U2601" s="1"/>
      <c r="V2601" t="b">
        <v>0</v>
      </c>
      <c r="W2601" s="1">
        <v>43497</v>
      </c>
      <c r="X2601">
        <v>2</v>
      </c>
      <c r="Y2601">
        <v>2019</v>
      </c>
      <c r="Z2601" t="s">
        <v>90</v>
      </c>
      <c r="AA2601" t="s">
        <v>90</v>
      </c>
      <c r="AB2601" t="b">
        <v>0</v>
      </c>
      <c r="AC2601" t="b">
        <v>0</v>
      </c>
      <c r="AE2601" t="b">
        <v>1</v>
      </c>
      <c r="AF2601" t="b">
        <v>0</v>
      </c>
      <c r="AG2601" t="b">
        <v>0</v>
      </c>
      <c r="AH2601" t="s">
        <v>4808</v>
      </c>
      <c r="AI2601" t="b">
        <v>0</v>
      </c>
      <c r="AK2601" t="b">
        <v>0</v>
      </c>
      <c r="AL2601" s="1">
        <v>43586</v>
      </c>
      <c r="AM2601" t="s">
        <v>92</v>
      </c>
      <c r="AN2601" s="2">
        <v>43836.762962962966</v>
      </c>
      <c r="AP2601" s="2">
        <v>43836.762962962966</v>
      </c>
      <c r="AQ2601" s="1"/>
      <c r="AS2601" t="b">
        <v>0</v>
      </c>
      <c r="AV2601" t="s">
        <v>93</v>
      </c>
      <c r="BB2601" t="s">
        <v>7092</v>
      </c>
      <c r="BD2601" t="b">
        <v>0</v>
      </c>
      <c r="BH2601" t="s">
        <v>142</v>
      </c>
      <c r="BI2601" t="s">
        <v>150</v>
      </c>
      <c r="BQ2601" t="s">
        <v>96</v>
      </c>
      <c r="BR2601" t="b">
        <v>0</v>
      </c>
      <c r="BT2601" t="b">
        <v>0</v>
      </c>
      <c r="BW2601" t="s">
        <v>97</v>
      </c>
      <c r="BX2601" t="b">
        <v>0</v>
      </c>
      <c r="BY2601" s="2">
        <v>44376.857569444444</v>
      </c>
      <c r="CB2601" t="b">
        <v>0</v>
      </c>
      <c r="CC2601" t="b">
        <v>0</v>
      </c>
      <c r="CF2601">
        <v>65000</v>
      </c>
      <c r="CH2601">
        <v>0</v>
      </c>
      <c r="CI2601">
        <v>0</v>
      </c>
      <c r="CJ2601">
        <v>0</v>
      </c>
      <c r="CK2601">
        <f>YEAR(tbl_Opportunity[[#This Row],[Close Date]])</f>
        <v>2019</v>
      </c>
    </row>
    <row r="2602" spans="1:89">
      <c r="A2602" t="s">
        <v>7093</v>
      </c>
      <c r="B2602" t="b">
        <v>0</v>
      </c>
      <c r="D2602" t="b">
        <v>0</v>
      </c>
      <c r="H2602" s="1">
        <v>43646</v>
      </c>
      <c r="I2602" t="b">
        <v>1</v>
      </c>
      <c r="J2602" t="s">
        <v>140</v>
      </c>
      <c r="L2602" t="s">
        <v>7094</v>
      </c>
      <c r="O2602" t="s">
        <v>142</v>
      </c>
      <c r="P2602" t="b">
        <v>0</v>
      </c>
      <c r="Q2602" s="2">
        <v>43215.749930555554</v>
      </c>
      <c r="R2602" s="1"/>
      <c r="S2602" t="b">
        <v>0</v>
      </c>
      <c r="U2602" s="1"/>
      <c r="V2602" t="b">
        <v>0</v>
      </c>
      <c r="W2602" s="1">
        <v>43497</v>
      </c>
      <c r="X2602">
        <v>2</v>
      </c>
      <c r="Y2602">
        <v>2019</v>
      </c>
      <c r="Z2602" t="s">
        <v>90</v>
      </c>
      <c r="AA2602" t="s">
        <v>90</v>
      </c>
      <c r="AB2602" t="b">
        <v>0</v>
      </c>
      <c r="AC2602" t="b">
        <v>0</v>
      </c>
      <c r="AE2602" t="b">
        <v>1</v>
      </c>
      <c r="AF2602" t="b">
        <v>0</v>
      </c>
      <c r="AG2602" t="b">
        <v>0</v>
      </c>
      <c r="AH2602" t="s">
        <v>4808</v>
      </c>
      <c r="AI2602" t="b">
        <v>0</v>
      </c>
      <c r="AK2602" t="b">
        <v>0</v>
      </c>
      <c r="AL2602" s="1">
        <v>43273</v>
      </c>
      <c r="AM2602" t="s">
        <v>162</v>
      </c>
      <c r="AN2602" s="2">
        <v>44297.837673611109</v>
      </c>
      <c r="AP2602" s="2">
        <v>43836.76290509259</v>
      </c>
      <c r="AQ2602" s="1"/>
      <c r="AS2602" t="b">
        <v>0</v>
      </c>
      <c r="AV2602" t="s">
        <v>213</v>
      </c>
      <c r="BB2602" t="s">
        <v>7095</v>
      </c>
      <c r="BD2602" t="b">
        <v>0</v>
      </c>
      <c r="BH2602" t="s">
        <v>142</v>
      </c>
      <c r="BI2602" t="s">
        <v>150</v>
      </c>
      <c r="BJ2602" t="s">
        <v>95</v>
      </c>
      <c r="BQ2602" t="s">
        <v>96</v>
      </c>
      <c r="BR2602" t="b">
        <v>0</v>
      </c>
      <c r="BT2602" t="b">
        <v>0</v>
      </c>
      <c r="BW2602" t="s">
        <v>97</v>
      </c>
      <c r="BX2602" t="b">
        <v>0</v>
      </c>
      <c r="BY2602" s="2">
        <v>44376.857569444444</v>
      </c>
      <c r="CB2602" t="b">
        <v>0</v>
      </c>
      <c r="CC2602" t="b">
        <v>0</v>
      </c>
      <c r="CF2602">
        <v>71500</v>
      </c>
      <c r="CH2602">
        <v>0</v>
      </c>
      <c r="CI2602">
        <v>0</v>
      </c>
      <c r="CJ2602">
        <v>0</v>
      </c>
      <c r="CK2602">
        <f>YEAR(tbl_Opportunity[[#This Row],[Close Date]])</f>
        <v>2019</v>
      </c>
    </row>
    <row r="2603" spans="1:89">
      <c r="A2603" t="s">
        <v>7096</v>
      </c>
      <c r="B2603" t="b">
        <v>0</v>
      </c>
      <c r="D2603" t="b">
        <v>0</v>
      </c>
      <c r="E2603" t="s">
        <v>7097</v>
      </c>
      <c r="H2603" s="1">
        <v>44012</v>
      </c>
      <c r="I2603" t="b">
        <v>1</v>
      </c>
      <c r="J2603" t="s">
        <v>140</v>
      </c>
      <c r="O2603" t="s">
        <v>142</v>
      </c>
      <c r="P2603" t="b">
        <v>0</v>
      </c>
      <c r="Q2603" s="2">
        <v>43128.787569444445</v>
      </c>
      <c r="R2603" s="1"/>
      <c r="S2603" t="b">
        <v>0</v>
      </c>
      <c r="U2603" s="1"/>
      <c r="V2603" t="b">
        <v>0</v>
      </c>
      <c r="W2603" s="1">
        <v>43862</v>
      </c>
      <c r="X2603">
        <v>2</v>
      </c>
      <c r="Y2603">
        <v>2020</v>
      </c>
      <c r="Z2603" t="s">
        <v>90</v>
      </c>
      <c r="AA2603" t="s">
        <v>90</v>
      </c>
      <c r="AB2603" t="b">
        <v>0</v>
      </c>
      <c r="AC2603" t="b">
        <v>0</v>
      </c>
      <c r="AE2603" t="b">
        <v>1</v>
      </c>
      <c r="AF2603" t="b">
        <v>0</v>
      </c>
      <c r="AG2603" t="b">
        <v>0</v>
      </c>
      <c r="AH2603" t="s">
        <v>4808</v>
      </c>
      <c r="AI2603" t="b">
        <v>0</v>
      </c>
      <c r="AK2603" t="b">
        <v>0</v>
      </c>
      <c r="AL2603" s="1">
        <v>43952</v>
      </c>
      <c r="AM2603" t="s">
        <v>142</v>
      </c>
      <c r="AN2603" s="2">
        <v>44168.763425925928</v>
      </c>
      <c r="AP2603" s="2">
        <v>44168.763425925928</v>
      </c>
      <c r="AQ2603" s="1"/>
      <c r="AS2603" t="b">
        <v>0</v>
      </c>
      <c r="AV2603" t="s">
        <v>176</v>
      </c>
      <c r="BB2603" t="s">
        <v>7098</v>
      </c>
      <c r="BD2603" t="b">
        <v>0</v>
      </c>
      <c r="BH2603" t="s">
        <v>142</v>
      </c>
      <c r="BI2603" t="s">
        <v>150</v>
      </c>
      <c r="BJ2603" t="s">
        <v>102</v>
      </c>
      <c r="BQ2603" t="s">
        <v>96</v>
      </c>
      <c r="BR2603" t="b">
        <v>0</v>
      </c>
      <c r="BT2603" t="b">
        <v>0</v>
      </c>
      <c r="BW2603" t="s">
        <v>97</v>
      </c>
      <c r="BX2603" t="b">
        <v>0</v>
      </c>
      <c r="BY2603" s="2">
        <v>44376.857569444444</v>
      </c>
      <c r="CB2603" t="b">
        <v>0</v>
      </c>
      <c r="CC2603" t="b">
        <v>0</v>
      </c>
      <c r="CF2603">
        <v>71500</v>
      </c>
      <c r="CH2603">
        <v>0</v>
      </c>
      <c r="CI2603">
        <v>0</v>
      </c>
      <c r="CJ2603">
        <v>0</v>
      </c>
      <c r="CK2603">
        <f>YEAR(tbl_Opportunity[[#This Row],[Close Date]])</f>
        <v>2020</v>
      </c>
    </row>
    <row r="2604" spans="1:89">
      <c r="A2604" t="s">
        <v>7099</v>
      </c>
      <c r="B2604" t="b">
        <v>0</v>
      </c>
      <c r="D2604" t="b">
        <v>0</v>
      </c>
      <c r="H2604" s="1">
        <v>44012</v>
      </c>
      <c r="I2604" t="b">
        <v>1</v>
      </c>
      <c r="J2604" t="s">
        <v>140</v>
      </c>
      <c r="L2604" t="s">
        <v>7100</v>
      </c>
      <c r="O2604" t="s">
        <v>142</v>
      </c>
      <c r="P2604" t="b">
        <v>0</v>
      </c>
      <c r="Q2604" s="2">
        <v>43130.679502314815</v>
      </c>
      <c r="R2604" s="1"/>
      <c r="S2604" t="b">
        <v>0</v>
      </c>
      <c r="U2604" s="1"/>
      <c r="V2604" t="b">
        <v>0</v>
      </c>
      <c r="W2604" s="1">
        <v>43862</v>
      </c>
      <c r="X2604">
        <v>2</v>
      </c>
      <c r="Y2604">
        <v>2020</v>
      </c>
      <c r="Z2604" t="s">
        <v>90</v>
      </c>
      <c r="AA2604" t="s">
        <v>90</v>
      </c>
      <c r="AB2604" t="b">
        <v>0</v>
      </c>
      <c r="AC2604" t="b">
        <v>0</v>
      </c>
      <c r="AE2604" t="b">
        <v>1</v>
      </c>
      <c r="AF2604" t="b">
        <v>0</v>
      </c>
      <c r="AG2604" t="b">
        <v>0</v>
      </c>
      <c r="AH2604" t="s">
        <v>4808</v>
      </c>
      <c r="AI2604" t="b">
        <v>0</v>
      </c>
      <c r="AK2604" t="b">
        <v>0</v>
      </c>
      <c r="AL2604" s="1">
        <v>43852</v>
      </c>
      <c r="AM2604" t="s">
        <v>142</v>
      </c>
      <c r="AN2604" s="2">
        <v>44167.977592592593</v>
      </c>
      <c r="AP2604" s="2">
        <v>44167.977592592593</v>
      </c>
      <c r="AQ2604" s="1"/>
      <c r="AS2604" t="b">
        <v>0</v>
      </c>
      <c r="AV2604" t="s">
        <v>176</v>
      </c>
      <c r="BB2604" t="s">
        <v>7101</v>
      </c>
      <c r="BD2604" t="b">
        <v>0</v>
      </c>
      <c r="BH2604" t="s">
        <v>142</v>
      </c>
      <c r="BI2604" t="s">
        <v>150</v>
      </c>
      <c r="BQ2604" t="s">
        <v>96</v>
      </c>
      <c r="BR2604" t="b">
        <v>0</v>
      </c>
      <c r="BT2604" t="b">
        <v>0</v>
      </c>
      <c r="BW2604" t="s">
        <v>97</v>
      </c>
      <c r="BX2604" t="b">
        <v>0</v>
      </c>
      <c r="BY2604" s="2">
        <v>44376.857569444444</v>
      </c>
      <c r="CB2604" t="b">
        <v>0</v>
      </c>
      <c r="CC2604" t="b">
        <v>0</v>
      </c>
      <c r="CF2604">
        <v>65000</v>
      </c>
      <c r="CH2604">
        <v>0</v>
      </c>
      <c r="CI2604">
        <v>0</v>
      </c>
      <c r="CJ2604">
        <v>0</v>
      </c>
      <c r="CK2604">
        <f>YEAR(tbl_Opportunity[[#This Row],[Close Date]])</f>
        <v>2020</v>
      </c>
    </row>
    <row r="2605" spans="1:89">
      <c r="A2605" t="s">
        <v>7102</v>
      </c>
      <c r="B2605" t="b">
        <v>0</v>
      </c>
      <c r="D2605" t="b">
        <v>0</v>
      </c>
      <c r="E2605" t="s">
        <v>3054</v>
      </c>
      <c r="H2605" s="1">
        <v>43586</v>
      </c>
      <c r="I2605" t="b">
        <v>1</v>
      </c>
      <c r="J2605" t="s">
        <v>193</v>
      </c>
      <c r="L2605" t="s">
        <v>7103</v>
      </c>
      <c r="O2605" t="s">
        <v>99</v>
      </c>
      <c r="P2605" t="b">
        <v>0</v>
      </c>
      <c r="Q2605" s="2">
        <v>43291.818148148152</v>
      </c>
      <c r="R2605" s="1"/>
      <c r="S2605" t="b">
        <v>0</v>
      </c>
      <c r="U2605" s="1"/>
      <c r="V2605" t="b">
        <v>0</v>
      </c>
      <c r="W2605" s="1">
        <v>43497</v>
      </c>
      <c r="X2605">
        <v>2</v>
      </c>
      <c r="Y2605">
        <v>2019</v>
      </c>
      <c r="Z2605" t="s">
        <v>90</v>
      </c>
      <c r="AA2605" t="s">
        <v>90</v>
      </c>
      <c r="AB2605" t="b">
        <v>0</v>
      </c>
      <c r="AC2605" t="b">
        <v>0</v>
      </c>
      <c r="AE2605" t="b">
        <v>1</v>
      </c>
      <c r="AF2605" t="b">
        <v>0</v>
      </c>
      <c r="AG2605" t="b">
        <v>0</v>
      </c>
      <c r="AH2605" t="s">
        <v>4808</v>
      </c>
      <c r="AI2605" t="b">
        <v>0</v>
      </c>
      <c r="AK2605" t="b">
        <v>0</v>
      </c>
      <c r="AL2605" s="1">
        <v>43411</v>
      </c>
      <c r="AM2605" t="s">
        <v>92</v>
      </c>
      <c r="AN2605" s="2">
        <v>43836.762962962966</v>
      </c>
      <c r="AP2605" s="2">
        <v>43836.762962962966</v>
      </c>
      <c r="AQ2605" s="1"/>
      <c r="AS2605" t="b">
        <v>0</v>
      </c>
      <c r="AV2605" t="s">
        <v>176</v>
      </c>
      <c r="BB2605" t="s">
        <v>7104</v>
      </c>
      <c r="BD2605" t="b">
        <v>0</v>
      </c>
      <c r="BH2605" t="s">
        <v>142</v>
      </c>
      <c r="BI2605" t="s">
        <v>150</v>
      </c>
      <c r="BQ2605" t="s">
        <v>96</v>
      </c>
      <c r="BR2605" t="b">
        <v>0</v>
      </c>
      <c r="BT2605" t="b">
        <v>0</v>
      </c>
      <c r="BW2605" t="s">
        <v>97</v>
      </c>
      <c r="BX2605" t="b">
        <v>0</v>
      </c>
      <c r="BY2605" s="2">
        <v>44376.857569444444</v>
      </c>
      <c r="CB2605" t="b">
        <v>0</v>
      </c>
      <c r="CC2605" t="b">
        <v>0</v>
      </c>
      <c r="CF2605">
        <v>65199</v>
      </c>
      <c r="CH2605">
        <v>0</v>
      </c>
      <c r="CI2605">
        <v>0</v>
      </c>
      <c r="CJ2605">
        <v>0</v>
      </c>
      <c r="CK2605">
        <f>YEAR(tbl_Opportunity[[#This Row],[Close Date]])</f>
        <v>2019</v>
      </c>
    </row>
    <row r="2606" spans="1:89">
      <c r="A2606" t="s">
        <v>7035</v>
      </c>
      <c r="B2606" t="b">
        <v>0</v>
      </c>
      <c r="D2606" t="b">
        <v>0</v>
      </c>
      <c r="H2606" s="1">
        <v>43589</v>
      </c>
      <c r="I2606" t="b">
        <v>1</v>
      </c>
      <c r="J2606" t="s">
        <v>193</v>
      </c>
      <c r="O2606" t="s">
        <v>99</v>
      </c>
      <c r="P2606" t="b">
        <v>0</v>
      </c>
      <c r="Q2606" s="2">
        <v>43528.779745370368</v>
      </c>
      <c r="R2606" s="1"/>
      <c r="S2606" t="b">
        <v>0</v>
      </c>
      <c r="U2606" s="1"/>
      <c r="V2606" t="b">
        <v>0</v>
      </c>
      <c r="W2606" s="1">
        <v>43497</v>
      </c>
      <c r="X2606">
        <v>2</v>
      </c>
      <c r="Y2606">
        <v>2019</v>
      </c>
      <c r="Z2606" t="s">
        <v>90</v>
      </c>
      <c r="AA2606" t="s">
        <v>90</v>
      </c>
      <c r="AB2606" t="b">
        <v>0</v>
      </c>
      <c r="AC2606" t="b">
        <v>0</v>
      </c>
      <c r="AE2606" t="b">
        <v>1</v>
      </c>
      <c r="AF2606" t="b">
        <v>0</v>
      </c>
      <c r="AG2606" t="b">
        <v>0</v>
      </c>
      <c r="AH2606" t="s">
        <v>4808</v>
      </c>
      <c r="AI2606" t="b">
        <v>0</v>
      </c>
      <c r="AK2606" t="b">
        <v>0</v>
      </c>
      <c r="AL2606" s="1"/>
      <c r="AM2606" t="s">
        <v>162</v>
      </c>
      <c r="AN2606" s="2">
        <v>44297.838888888888</v>
      </c>
      <c r="AP2606" s="2">
        <v>43836.762962962966</v>
      </c>
      <c r="AQ2606" s="1"/>
      <c r="AS2606" t="b">
        <v>0</v>
      </c>
      <c r="AV2606" t="s">
        <v>213</v>
      </c>
      <c r="BB2606" t="s">
        <v>7105</v>
      </c>
      <c r="BD2606" t="b">
        <v>0</v>
      </c>
      <c r="BH2606" t="s">
        <v>99</v>
      </c>
      <c r="BI2606" t="s">
        <v>150</v>
      </c>
      <c r="BQ2606" t="s">
        <v>96</v>
      </c>
      <c r="BR2606" t="b">
        <v>0</v>
      </c>
      <c r="BT2606" t="b">
        <v>0</v>
      </c>
      <c r="BW2606" t="s">
        <v>97</v>
      </c>
      <c r="BX2606" t="b">
        <v>0</v>
      </c>
      <c r="BY2606" s="2">
        <v>44376.857569444444</v>
      </c>
      <c r="CB2606" t="b">
        <v>0</v>
      </c>
      <c r="CC2606" t="b">
        <v>0</v>
      </c>
      <c r="CF2606">
        <v>199</v>
      </c>
      <c r="CH2606">
        <v>0</v>
      </c>
      <c r="CI2606">
        <v>0</v>
      </c>
      <c r="CJ2606">
        <v>0</v>
      </c>
      <c r="CK2606">
        <f>YEAR(tbl_Opportunity[[#This Row],[Close Date]])</f>
        <v>2019</v>
      </c>
    </row>
    <row r="2607" spans="1:89">
      <c r="A2607" t="s">
        <v>642</v>
      </c>
      <c r="B2607" t="b">
        <v>0</v>
      </c>
      <c r="D2607" t="b">
        <v>0</v>
      </c>
      <c r="H2607" s="1">
        <v>43617</v>
      </c>
      <c r="I2607" t="b">
        <v>1</v>
      </c>
      <c r="J2607" t="s">
        <v>193</v>
      </c>
      <c r="L2607" t="s">
        <v>7106</v>
      </c>
      <c r="O2607" t="s">
        <v>99</v>
      </c>
      <c r="P2607" t="b">
        <v>0</v>
      </c>
      <c r="Q2607" s="2">
        <v>43537.730752314812</v>
      </c>
      <c r="R2607" s="1"/>
      <c r="S2607" t="b">
        <v>0</v>
      </c>
      <c r="U2607" s="1"/>
      <c r="V2607" t="b">
        <v>0</v>
      </c>
      <c r="W2607" s="1">
        <v>43497</v>
      </c>
      <c r="X2607">
        <v>2</v>
      </c>
      <c r="Y2607">
        <v>2019</v>
      </c>
      <c r="Z2607" t="s">
        <v>90</v>
      </c>
      <c r="AA2607" t="s">
        <v>90</v>
      </c>
      <c r="AB2607" t="b">
        <v>0</v>
      </c>
      <c r="AC2607" t="b">
        <v>0</v>
      </c>
      <c r="AE2607" t="b">
        <v>1</v>
      </c>
      <c r="AF2607" t="b">
        <v>0</v>
      </c>
      <c r="AG2607" t="b">
        <v>0</v>
      </c>
      <c r="AH2607" t="s">
        <v>4808</v>
      </c>
      <c r="AI2607" t="b">
        <v>0</v>
      </c>
      <c r="AK2607" t="b">
        <v>0</v>
      </c>
      <c r="AL2607" s="1">
        <v>43538</v>
      </c>
      <c r="AM2607" t="s">
        <v>162</v>
      </c>
      <c r="AN2607" s="2">
        <v>44297.8278587963</v>
      </c>
      <c r="AP2607" s="2">
        <v>43836.762962962966</v>
      </c>
      <c r="AQ2607" s="1"/>
      <c r="AS2607" t="b">
        <v>0</v>
      </c>
      <c r="AV2607" t="s">
        <v>153</v>
      </c>
      <c r="BB2607" t="s">
        <v>7107</v>
      </c>
      <c r="BD2607" t="b">
        <v>0</v>
      </c>
      <c r="BH2607" t="s">
        <v>99</v>
      </c>
      <c r="BI2607" t="s">
        <v>150</v>
      </c>
      <c r="BQ2607" t="s">
        <v>96</v>
      </c>
      <c r="BR2607" t="b">
        <v>0</v>
      </c>
      <c r="BT2607" t="b">
        <v>0</v>
      </c>
      <c r="BW2607" t="s">
        <v>97</v>
      </c>
      <c r="BX2607" t="b">
        <v>0</v>
      </c>
      <c r="BY2607" s="2">
        <v>44376.857569444444</v>
      </c>
      <c r="CB2607" t="b">
        <v>0</v>
      </c>
      <c r="CC2607" t="b">
        <v>0</v>
      </c>
      <c r="CF2607">
        <v>199</v>
      </c>
      <c r="CH2607">
        <v>0</v>
      </c>
      <c r="CI2607">
        <v>0</v>
      </c>
      <c r="CJ2607">
        <v>0</v>
      </c>
      <c r="CK2607">
        <f>YEAR(tbl_Opportunity[[#This Row],[Close Date]])</f>
        <v>2019</v>
      </c>
    </row>
    <row r="2608" spans="1:89">
      <c r="A2608" t="s">
        <v>3357</v>
      </c>
      <c r="B2608" t="b">
        <v>0</v>
      </c>
      <c r="D2608" t="b">
        <v>0</v>
      </c>
      <c r="H2608" s="1">
        <v>43617</v>
      </c>
      <c r="I2608" t="b">
        <v>1</v>
      </c>
      <c r="J2608" t="s">
        <v>193</v>
      </c>
      <c r="L2608" t="s">
        <v>3358</v>
      </c>
      <c r="O2608" t="s">
        <v>99</v>
      </c>
      <c r="P2608" t="b">
        <v>0</v>
      </c>
      <c r="Q2608" s="2">
        <v>43542.743750000001</v>
      </c>
      <c r="R2608" s="1"/>
      <c r="S2608" t="b">
        <v>0</v>
      </c>
      <c r="U2608" s="1"/>
      <c r="V2608" t="b">
        <v>0</v>
      </c>
      <c r="W2608" s="1">
        <v>43497</v>
      </c>
      <c r="X2608">
        <v>2</v>
      </c>
      <c r="Y2608">
        <v>2019</v>
      </c>
      <c r="Z2608" t="s">
        <v>90</v>
      </c>
      <c r="AA2608" t="s">
        <v>90</v>
      </c>
      <c r="AB2608" t="b">
        <v>0</v>
      </c>
      <c r="AC2608" t="b">
        <v>0</v>
      </c>
      <c r="AE2608" t="b">
        <v>1</v>
      </c>
      <c r="AF2608" t="b">
        <v>0</v>
      </c>
      <c r="AG2608" t="b">
        <v>0</v>
      </c>
      <c r="AH2608" t="s">
        <v>4863</v>
      </c>
      <c r="AI2608" t="b">
        <v>0</v>
      </c>
      <c r="AK2608" t="b">
        <v>0</v>
      </c>
      <c r="AL2608" s="1"/>
      <c r="AM2608" t="s">
        <v>162</v>
      </c>
      <c r="AN2608" s="2">
        <v>44297.8278587963</v>
      </c>
      <c r="AP2608" s="2">
        <v>43836.762962962966</v>
      </c>
      <c r="AQ2608" s="1"/>
      <c r="AS2608" t="b">
        <v>0</v>
      </c>
      <c r="AV2608" t="s">
        <v>153</v>
      </c>
      <c r="BB2608" t="s">
        <v>7108</v>
      </c>
      <c r="BD2608" t="b">
        <v>0</v>
      </c>
      <c r="BH2608" t="s">
        <v>99</v>
      </c>
      <c r="BI2608" t="s">
        <v>150</v>
      </c>
      <c r="BJ2608" t="s">
        <v>336</v>
      </c>
      <c r="BQ2608" t="s">
        <v>96</v>
      </c>
      <c r="BR2608" t="b">
        <v>0</v>
      </c>
      <c r="BT2608" t="b">
        <v>0</v>
      </c>
      <c r="BW2608" t="s">
        <v>97</v>
      </c>
      <c r="BX2608" t="b">
        <v>0</v>
      </c>
      <c r="BY2608" s="2">
        <v>44376.857569444444</v>
      </c>
      <c r="CB2608" t="b">
        <v>0</v>
      </c>
      <c r="CC2608" t="b">
        <v>0</v>
      </c>
      <c r="CF2608">
        <v>387</v>
      </c>
      <c r="CH2608">
        <v>0</v>
      </c>
      <c r="CI2608">
        <v>0</v>
      </c>
      <c r="CJ2608">
        <v>0</v>
      </c>
      <c r="CK2608">
        <f>YEAR(tbl_Opportunity[[#This Row],[Close Date]])</f>
        <v>2019</v>
      </c>
    </row>
    <row r="2609" spans="1:89">
      <c r="A2609" t="s">
        <v>7109</v>
      </c>
      <c r="B2609" t="b">
        <v>0</v>
      </c>
      <c r="D2609" t="b">
        <v>0</v>
      </c>
      <c r="H2609" s="1">
        <v>43646</v>
      </c>
      <c r="I2609" t="b">
        <v>1</v>
      </c>
      <c r="J2609" t="s">
        <v>193</v>
      </c>
      <c r="L2609" t="s">
        <v>7110</v>
      </c>
      <c r="O2609" t="s">
        <v>142</v>
      </c>
      <c r="P2609" t="b">
        <v>0</v>
      </c>
      <c r="Q2609" s="2">
        <v>43167.915347222224</v>
      </c>
      <c r="R2609" s="1"/>
      <c r="S2609" t="b">
        <v>0</v>
      </c>
      <c r="U2609" s="1"/>
      <c r="V2609" t="b">
        <v>0</v>
      </c>
      <c r="W2609" s="1">
        <v>43497</v>
      </c>
      <c r="X2609">
        <v>2</v>
      </c>
      <c r="Y2609">
        <v>2019</v>
      </c>
      <c r="Z2609" t="s">
        <v>90</v>
      </c>
      <c r="AA2609" t="s">
        <v>90</v>
      </c>
      <c r="AB2609" t="b">
        <v>0</v>
      </c>
      <c r="AC2609" t="b">
        <v>0</v>
      </c>
      <c r="AE2609" t="b">
        <v>1</v>
      </c>
      <c r="AF2609" t="b">
        <v>0</v>
      </c>
      <c r="AG2609" t="b">
        <v>0</v>
      </c>
      <c r="AH2609" t="s">
        <v>4808</v>
      </c>
      <c r="AI2609" t="b">
        <v>0</v>
      </c>
      <c r="AK2609" t="b">
        <v>0</v>
      </c>
      <c r="AL2609" s="1"/>
      <c r="AM2609" t="s">
        <v>162</v>
      </c>
      <c r="AN2609" s="2">
        <v>44297.8278587963</v>
      </c>
      <c r="AP2609" s="2">
        <v>43836.76290509259</v>
      </c>
      <c r="AQ2609" s="1"/>
      <c r="AS2609" t="b">
        <v>0</v>
      </c>
      <c r="AV2609" t="s">
        <v>153</v>
      </c>
      <c r="BB2609" t="s">
        <v>7111</v>
      </c>
      <c r="BD2609" t="b">
        <v>0</v>
      </c>
      <c r="BH2609" t="s">
        <v>142</v>
      </c>
      <c r="BI2609" t="s">
        <v>150</v>
      </c>
      <c r="BQ2609" t="s">
        <v>96</v>
      </c>
      <c r="BR2609" t="b">
        <v>0</v>
      </c>
      <c r="BT2609" t="b">
        <v>0</v>
      </c>
      <c r="BW2609" t="s">
        <v>97</v>
      </c>
      <c r="BX2609" t="b">
        <v>0</v>
      </c>
      <c r="BY2609" s="2">
        <v>44376.857569444444</v>
      </c>
      <c r="CB2609" t="b">
        <v>0</v>
      </c>
      <c r="CC2609" t="b">
        <v>0</v>
      </c>
      <c r="CF2609">
        <v>65000</v>
      </c>
      <c r="CH2609">
        <v>0</v>
      </c>
      <c r="CI2609">
        <v>0</v>
      </c>
      <c r="CJ2609">
        <v>0</v>
      </c>
      <c r="CK2609">
        <f>YEAR(tbl_Opportunity[[#This Row],[Close Date]])</f>
        <v>2019</v>
      </c>
    </row>
    <row r="2610" spans="1:89">
      <c r="A2610" t="s">
        <v>1639</v>
      </c>
      <c r="B2610" t="b">
        <v>0</v>
      </c>
      <c r="D2610" t="b">
        <v>0</v>
      </c>
      <c r="H2610" s="1">
        <v>44012</v>
      </c>
      <c r="I2610" t="b">
        <v>1</v>
      </c>
      <c r="J2610" t="s">
        <v>193</v>
      </c>
      <c r="L2610" t="s">
        <v>7112</v>
      </c>
      <c r="O2610" t="s">
        <v>142</v>
      </c>
      <c r="P2610" t="b">
        <v>0</v>
      </c>
      <c r="Q2610" s="2">
        <v>43090.527766203704</v>
      </c>
      <c r="R2610" s="1"/>
      <c r="S2610" t="b">
        <v>0</v>
      </c>
      <c r="U2610" s="1"/>
      <c r="V2610" t="b">
        <v>0</v>
      </c>
      <c r="W2610" s="1">
        <v>43862</v>
      </c>
      <c r="X2610">
        <v>2</v>
      </c>
      <c r="Y2610">
        <v>2020</v>
      </c>
      <c r="Z2610" t="s">
        <v>90</v>
      </c>
      <c r="AA2610" t="s">
        <v>90</v>
      </c>
      <c r="AB2610" t="b">
        <v>0</v>
      </c>
      <c r="AC2610" t="b">
        <v>0</v>
      </c>
      <c r="AE2610" t="b">
        <v>1</v>
      </c>
      <c r="AF2610" t="b">
        <v>0</v>
      </c>
      <c r="AG2610" t="b">
        <v>0</v>
      </c>
      <c r="AH2610" t="s">
        <v>4808</v>
      </c>
      <c r="AI2610" t="b">
        <v>0</v>
      </c>
      <c r="AK2610" t="b">
        <v>0</v>
      </c>
      <c r="AL2610" s="1">
        <v>43103</v>
      </c>
      <c r="AM2610" t="s">
        <v>162</v>
      </c>
      <c r="AN2610" s="2">
        <v>44297.837673611109</v>
      </c>
      <c r="AP2610" s="2">
        <v>43921.646296296298</v>
      </c>
      <c r="AQ2610" s="1"/>
      <c r="AS2610" t="b">
        <v>0</v>
      </c>
      <c r="AV2610" t="s">
        <v>213</v>
      </c>
      <c r="BB2610" t="s">
        <v>7113</v>
      </c>
      <c r="BD2610" t="b">
        <v>0</v>
      </c>
      <c r="BH2610" t="s">
        <v>387</v>
      </c>
      <c r="BI2610" t="s">
        <v>150</v>
      </c>
      <c r="BQ2610" t="s">
        <v>96</v>
      </c>
      <c r="BR2610" t="b">
        <v>0</v>
      </c>
      <c r="BT2610" t="b">
        <v>0</v>
      </c>
      <c r="BW2610" t="s">
        <v>97</v>
      </c>
      <c r="BX2610" t="b">
        <v>0</v>
      </c>
      <c r="BY2610" s="2">
        <v>44376.857569444444</v>
      </c>
      <c r="CB2610" t="b">
        <v>0</v>
      </c>
      <c r="CC2610" t="b">
        <v>0</v>
      </c>
      <c r="CF2610">
        <v>71500</v>
      </c>
      <c r="CH2610">
        <v>0</v>
      </c>
      <c r="CI2610">
        <v>0</v>
      </c>
      <c r="CJ2610">
        <v>0</v>
      </c>
      <c r="CK2610">
        <f>YEAR(tbl_Opportunity[[#This Row],[Close Date]])</f>
        <v>2020</v>
      </c>
    </row>
    <row r="2611" spans="1:89">
      <c r="A2611" t="s">
        <v>132</v>
      </c>
      <c r="B2611" t="b">
        <v>0</v>
      </c>
      <c r="D2611" t="b">
        <v>0</v>
      </c>
      <c r="H2611" s="1">
        <v>43646</v>
      </c>
      <c r="I2611" t="b">
        <v>1</v>
      </c>
      <c r="J2611" t="s">
        <v>105</v>
      </c>
      <c r="O2611" t="s">
        <v>99</v>
      </c>
      <c r="P2611" t="b">
        <v>0</v>
      </c>
      <c r="Q2611" s="2">
        <v>43628.536469907405</v>
      </c>
      <c r="R2611" s="1"/>
      <c r="S2611" t="b">
        <v>0</v>
      </c>
      <c r="U2611" s="1"/>
      <c r="V2611" t="b">
        <v>0</v>
      </c>
      <c r="W2611" s="1">
        <v>43497</v>
      </c>
      <c r="X2611">
        <v>2</v>
      </c>
      <c r="Y2611">
        <v>2019</v>
      </c>
      <c r="Z2611" t="s">
        <v>90</v>
      </c>
      <c r="AA2611" t="s">
        <v>90</v>
      </c>
      <c r="AB2611" t="b">
        <v>0</v>
      </c>
      <c r="AC2611" t="b">
        <v>0</v>
      </c>
      <c r="AE2611" t="b">
        <v>1</v>
      </c>
      <c r="AF2611" t="b">
        <v>0</v>
      </c>
      <c r="AG2611" t="b">
        <v>0</v>
      </c>
      <c r="AH2611" t="s">
        <v>4812</v>
      </c>
      <c r="AI2611" t="b">
        <v>0</v>
      </c>
      <c r="AK2611" t="b">
        <v>0</v>
      </c>
      <c r="AL2611" s="1">
        <v>43944</v>
      </c>
      <c r="AM2611" t="s">
        <v>162</v>
      </c>
      <c r="AN2611" s="2">
        <v>44297.853321759256</v>
      </c>
      <c r="AP2611" s="2">
        <v>43836.762962962966</v>
      </c>
      <c r="AQ2611" s="1"/>
      <c r="AS2611" t="b">
        <v>0</v>
      </c>
      <c r="AV2611" t="s">
        <v>213</v>
      </c>
      <c r="BB2611" t="s">
        <v>7114</v>
      </c>
      <c r="BD2611" t="b">
        <v>0</v>
      </c>
      <c r="BH2611" t="s">
        <v>99</v>
      </c>
      <c r="BI2611" t="s">
        <v>150</v>
      </c>
      <c r="BJ2611" t="s">
        <v>384</v>
      </c>
      <c r="BQ2611" t="s">
        <v>96</v>
      </c>
      <c r="BR2611" t="b">
        <v>0</v>
      </c>
      <c r="BT2611" t="b">
        <v>0</v>
      </c>
      <c r="BW2611" t="s">
        <v>97</v>
      </c>
      <c r="BX2611" t="b">
        <v>0</v>
      </c>
      <c r="BY2611" s="2">
        <v>44376.857569444444</v>
      </c>
      <c r="CB2611" t="b">
        <v>0</v>
      </c>
      <c r="CC2611" t="b">
        <v>0</v>
      </c>
      <c r="CF2611">
        <v>234000</v>
      </c>
      <c r="CH2611">
        <v>0</v>
      </c>
      <c r="CI2611">
        <v>0</v>
      </c>
      <c r="CJ2611">
        <v>0</v>
      </c>
      <c r="CK2611">
        <f>YEAR(tbl_Opportunity[[#This Row],[Close Date]])</f>
        <v>2019</v>
      </c>
    </row>
    <row r="2612" spans="1:89">
      <c r="A2612" t="s">
        <v>6213</v>
      </c>
      <c r="B2612" t="b">
        <v>0</v>
      </c>
      <c r="D2612" t="b">
        <v>0</v>
      </c>
      <c r="H2612" s="1">
        <v>43971</v>
      </c>
      <c r="I2612" t="b">
        <v>1</v>
      </c>
      <c r="J2612" t="s">
        <v>105</v>
      </c>
      <c r="O2612" t="s">
        <v>332</v>
      </c>
      <c r="P2612" t="b">
        <v>0</v>
      </c>
      <c r="Q2612" s="2">
        <v>43126.579895833333</v>
      </c>
      <c r="R2612" s="1"/>
      <c r="S2612" t="b">
        <v>0</v>
      </c>
      <c r="U2612" s="1"/>
      <c r="V2612" t="b">
        <v>0</v>
      </c>
      <c r="W2612" s="1">
        <v>43862</v>
      </c>
      <c r="X2612">
        <v>2</v>
      </c>
      <c r="Y2612">
        <v>2020</v>
      </c>
      <c r="Z2612" t="s">
        <v>90</v>
      </c>
      <c r="AA2612" t="s">
        <v>90</v>
      </c>
      <c r="AB2612" t="b">
        <v>0</v>
      </c>
      <c r="AC2612" t="b">
        <v>0</v>
      </c>
      <c r="AE2612" t="b">
        <v>1</v>
      </c>
      <c r="AF2612" t="b">
        <v>0</v>
      </c>
      <c r="AG2612" t="b">
        <v>0</v>
      </c>
      <c r="AH2612" t="s">
        <v>4812</v>
      </c>
      <c r="AI2612" t="b">
        <v>0</v>
      </c>
      <c r="AK2612" t="b">
        <v>0</v>
      </c>
      <c r="AL2612" s="1"/>
      <c r="AM2612" t="s">
        <v>162</v>
      </c>
      <c r="AN2612" s="2">
        <v>44297.856377314813</v>
      </c>
      <c r="AP2612" s="2">
        <v>43971.609201388892</v>
      </c>
      <c r="AQ2612" s="1"/>
      <c r="AS2612" t="b">
        <v>0</v>
      </c>
      <c r="AV2612" t="s">
        <v>213</v>
      </c>
      <c r="BB2612" t="s">
        <v>7115</v>
      </c>
      <c r="BD2612" t="b">
        <v>0</v>
      </c>
      <c r="BH2612" t="s">
        <v>332</v>
      </c>
      <c r="BI2612" t="s">
        <v>150</v>
      </c>
      <c r="BQ2612" t="s">
        <v>96</v>
      </c>
      <c r="BR2612" t="b">
        <v>0</v>
      </c>
      <c r="BT2612" t="b">
        <v>0</v>
      </c>
      <c r="BW2612" t="s">
        <v>97</v>
      </c>
      <c r="BX2612" t="b">
        <v>0</v>
      </c>
      <c r="BY2612" s="2">
        <v>44376.857569444444</v>
      </c>
      <c r="CB2612" t="b">
        <v>0</v>
      </c>
      <c r="CC2612" t="b">
        <v>0</v>
      </c>
      <c r="CF2612">
        <v>72694</v>
      </c>
      <c r="CH2612">
        <v>0</v>
      </c>
      <c r="CI2612">
        <v>0</v>
      </c>
      <c r="CJ2612">
        <v>0</v>
      </c>
      <c r="CK2612">
        <f>YEAR(tbl_Opportunity[[#This Row],[Close Date]])</f>
        <v>2020</v>
      </c>
    </row>
    <row r="2613" spans="1:89">
      <c r="A2613" t="s">
        <v>1771</v>
      </c>
      <c r="B2613" t="b">
        <v>0</v>
      </c>
      <c r="D2613" t="b">
        <v>0</v>
      </c>
      <c r="H2613" s="1">
        <v>43556</v>
      </c>
      <c r="I2613" t="b">
        <v>1</v>
      </c>
      <c r="J2613" t="s">
        <v>5709</v>
      </c>
      <c r="O2613" t="s">
        <v>99</v>
      </c>
      <c r="P2613" t="b">
        <v>0</v>
      </c>
      <c r="Q2613" s="2">
        <v>43445.650567129633</v>
      </c>
      <c r="R2613" s="1"/>
      <c r="S2613" t="b">
        <v>0</v>
      </c>
      <c r="U2613" s="1"/>
      <c r="V2613" t="b">
        <v>0</v>
      </c>
      <c r="W2613" s="1">
        <v>43497</v>
      </c>
      <c r="X2613">
        <v>2</v>
      </c>
      <c r="Y2613">
        <v>2019</v>
      </c>
      <c r="Z2613" t="s">
        <v>90</v>
      </c>
      <c r="AA2613" t="s">
        <v>90</v>
      </c>
      <c r="AB2613" t="b">
        <v>0</v>
      </c>
      <c r="AC2613" t="b">
        <v>0</v>
      </c>
      <c r="AE2613" t="b">
        <v>1</v>
      </c>
      <c r="AF2613" t="b">
        <v>0</v>
      </c>
      <c r="AG2613" t="b">
        <v>0</v>
      </c>
      <c r="AH2613" t="s">
        <v>4808</v>
      </c>
      <c r="AI2613" t="b">
        <v>0</v>
      </c>
      <c r="AK2613" t="b">
        <v>0</v>
      </c>
      <c r="AL2613" s="1">
        <v>43467</v>
      </c>
      <c r="AM2613" t="s">
        <v>92</v>
      </c>
      <c r="AN2613" s="2">
        <v>43836.763020833336</v>
      </c>
      <c r="AP2613" s="2">
        <v>43836.763020833336</v>
      </c>
      <c r="AQ2613" s="1"/>
      <c r="AS2613" t="b">
        <v>0</v>
      </c>
      <c r="AV2613" t="s">
        <v>93</v>
      </c>
      <c r="BB2613" t="s">
        <v>7116</v>
      </c>
      <c r="BD2613" t="b">
        <v>0</v>
      </c>
      <c r="BH2613" t="s">
        <v>99</v>
      </c>
      <c r="BI2613" t="s">
        <v>150</v>
      </c>
      <c r="BQ2613" t="s">
        <v>96</v>
      </c>
      <c r="BR2613" t="b">
        <v>0</v>
      </c>
      <c r="BT2613" t="b">
        <v>0</v>
      </c>
      <c r="BW2613" t="s">
        <v>97</v>
      </c>
      <c r="BX2613" t="b">
        <v>0</v>
      </c>
      <c r="BY2613" s="2">
        <v>44376.857569444444</v>
      </c>
      <c r="CB2613" t="b">
        <v>0</v>
      </c>
      <c r="CC2613" t="b">
        <v>0</v>
      </c>
      <c r="CF2613">
        <v>27300</v>
      </c>
      <c r="CH2613">
        <v>0</v>
      </c>
      <c r="CI2613">
        <v>0</v>
      </c>
      <c r="CJ2613">
        <v>0</v>
      </c>
      <c r="CK2613">
        <f>YEAR(tbl_Opportunity[[#This Row],[Close Date]])</f>
        <v>2019</v>
      </c>
    </row>
    <row r="2614" spans="1:89">
      <c r="A2614" t="s">
        <v>6309</v>
      </c>
      <c r="B2614" t="b">
        <v>0</v>
      </c>
      <c r="D2614" t="b">
        <v>0</v>
      </c>
      <c r="H2614" s="1">
        <v>44012</v>
      </c>
      <c r="I2614" t="b">
        <v>1</v>
      </c>
      <c r="J2614" t="s">
        <v>105</v>
      </c>
      <c r="O2614" t="s">
        <v>387</v>
      </c>
      <c r="P2614" t="b">
        <v>0</v>
      </c>
      <c r="Q2614" s="2">
        <v>43654.635868055557</v>
      </c>
      <c r="R2614" s="1"/>
      <c r="S2614" t="b">
        <v>0</v>
      </c>
      <c r="T2614" t="s">
        <v>417</v>
      </c>
      <c r="U2614" s="1">
        <v>43921</v>
      </c>
      <c r="V2614" t="b">
        <v>0</v>
      </c>
      <c r="W2614" s="1">
        <v>43862</v>
      </c>
      <c r="X2614">
        <v>2</v>
      </c>
      <c r="Y2614">
        <v>2020</v>
      </c>
      <c r="Z2614" t="s">
        <v>90</v>
      </c>
      <c r="AA2614" t="s">
        <v>90</v>
      </c>
      <c r="AB2614" t="b">
        <v>0</v>
      </c>
      <c r="AC2614" t="b">
        <v>0</v>
      </c>
      <c r="AE2614" t="b">
        <v>1</v>
      </c>
      <c r="AF2614" t="b">
        <v>0</v>
      </c>
      <c r="AG2614" t="b">
        <v>0</v>
      </c>
      <c r="AH2614" t="s">
        <v>4808</v>
      </c>
      <c r="AI2614" t="b">
        <v>0</v>
      </c>
      <c r="AK2614" t="b">
        <v>0</v>
      </c>
      <c r="AL2614" s="1">
        <v>43887</v>
      </c>
      <c r="AM2614" t="s">
        <v>162</v>
      </c>
      <c r="AN2614" s="2">
        <v>44438.601944444446</v>
      </c>
      <c r="AP2614" s="2">
        <v>43890.671365740738</v>
      </c>
      <c r="AQ2614" s="1"/>
      <c r="AS2614" t="b">
        <v>0</v>
      </c>
      <c r="AV2614" t="s">
        <v>2956</v>
      </c>
      <c r="BB2614" t="s">
        <v>7117</v>
      </c>
      <c r="BD2614" t="b">
        <v>0</v>
      </c>
      <c r="BE2614" t="s">
        <v>7118</v>
      </c>
      <c r="BH2614" t="s">
        <v>387</v>
      </c>
      <c r="BI2614" t="s">
        <v>150</v>
      </c>
      <c r="BQ2614" t="s">
        <v>96</v>
      </c>
      <c r="BR2614" t="b">
        <v>0</v>
      </c>
      <c r="BT2614" t="b">
        <v>0</v>
      </c>
      <c r="BW2614" t="s">
        <v>97</v>
      </c>
      <c r="BX2614" t="b">
        <v>0</v>
      </c>
      <c r="BY2614" s="2">
        <v>44438.601956018516</v>
      </c>
      <c r="CB2614" t="b">
        <v>0</v>
      </c>
      <c r="CC2614" t="b">
        <v>0</v>
      </c>
      <c r="CF2614">
        <v>65913</v>
      </c>
      <c r="CH2614">
        <v>0</v>
      </c>
      <c r="CI2614">
        <v>0</v>
      </c>
      <c r="CJ2614">
        <v>0</v>
      </c>
      <c r="CK2614">
        <f>YEAR(tbl_Opportunity[[#This Row],[Close Date]])</f>
        <v>2020</v>
      </c>
    </row>
    <row r="2615" spans="1:89">
      <c r="A2615" t="s">
        <v>7119</v>
      </c>
      <c r="B2615" t="b">
        <v>0</v>
      </c>
      <c r="D2615" t="b">
        <v>0</v>
      </c>
      <c r="H2615" s="1">
        <v>44344</v>
      </c>
      <c r="I2615" t="b">
        <v>1</v>
      </c>
      <c r="J2615" t="s">
        <v>111</v>
      </c>
      <c r="L2615" t="s">
        <v>7120</v>
      </c>
      <c r="O2615" t="s">
        <v>142</v>
      </c>
      <c r="P2615" t="b">
        <v>0</v>
      </c>
      <c r="Q2615" s="2">
        <v>43494.949456018519</v>
      </c>
      <c r="R2615" s="1"/>
      <c r="S2615" t="b">
        <v>0</v>
      </c>
      <c r="U2615" s="1"/>
      <c r="V2615" t="b">
        <v>0</v>
      </c>
      <c r="W2615" s="1">
        <v>44228</v>
      </c>
      <c r="X2615">
        <v>2</v>
      </c>
      <c r="Y2615">
        <v>2021</v>
      </c>
      <c r="Z2615" t="s">
        <v>90</v>
      </c>
      <c r="AA2615" t="s">
        <v>90</v>
      </c>
      <c r="AB2615" t="b">
        <v>0</v>
      </c>
      <c r="AC2615" t="b">
        <v>0</v>
      </c>
      <c r="AD2615" t="s">
        <v>654</v>
      </c>
      <c r="AE2615" t="b">
        <v>1</v>
      </c>
      <c r="AF2615" t="b">
        <v>0</v>
      </c>
      <c r="AG2615" t="b">
        <v>0</v>
      </c>
      <c r="AH2615" t="s">
        <v>4808</v>
      </c>
      <c r="AI2615" t="b">
        <v>0</v>
      </c>
      <c r="AK2615" t="b">
        <v>0</v>
      </c>
      <c r="AL2615" s="1">
        <v>43515</v>
      </c>
      <c r="AM2615" t="s">
        <v>162</v>
      </c>
      <c r="AN2615" s="2">
        <v>44297.8278587963</v>
      </c>
      <c r="AP2615" s="2">
        <v>44251.811712962961</v>
      </c>
      <c r="AQ2615" s="1"/>
      <c r="AS2615" t="b">
        <v>0</v>
      </c>
      <c r="AV2615" t="s">
        <v>153</v>
      </c>
      <c r="BB2615" t="s">
        <v>7121</v>
      </c>
      <c r="BD2615" t="b">
        <v>0</v>
      </c>
      <c r="BH2615" t="s">
        <v>142</v>
      </c>
      <c r="BI2615" t="s">
        <v>150</v>
      </c>
      <c r="BK2615" t="s">
        <v>95</v>
      </c>
      <c r="BQ2615" t="s">
        <v>96</v>
      </c>
      <c r="BR2615" t="b">
        <v>0</v>
      </c>
      <c r="BT2615" t="b">
        <v>0</v>
      </c>
      <c r="BW2615" t="s">
        <v>97</v>
      </c>
      <c r="BX2615" t="b">
        <v>0</v>
      </c>
      <c r="BY2615" s="2">
        <v>44376.857569444444</v>
      </c>
      <c r="CB2615" t="b">
        <v>0</v>
      </c>
      <c r="CC2615" t="b">
        <v>0</v>
      </c>
      <c r="CF2615">
        <v>71500</v>
      </c>
      <c r="CH2615">
        <v>0</v>
      </c>
      <c r="CI2615">
        <v>0</v>
      </c>
      <c r="CJ2615">
        <v>0</v>
      </c>
      <c r="CK2615">
        <f>YEAR(tbl_Opportunity[[#This Row],[Close Date]])</f>
        <v>2021</v>
      </c>
    </row>
    <row r="2616" spans="1:89">
      <c r="A2616" t="s">
        <v>4941</v>
      </c>
      <c r="B2616" t="b">
        <v>0</v>
      </c>
      <c r="D2616" t="b">
        <v>0</v>
      </c>
      <c r="H2616" s="1">
        <v>43992</v>
      </c>
      <c r="I2616" t="b">
        <v>1</v>
      </c>
      <c r="O2616" t="s">
        <v>99</v>
      </c>
      <c r="P2616" t="b">
        <v>0</v>
      </c>
      <c r="Q2616" s="2">
        <v>43955.822094907409</v>
      </c>
      <c r="R2616" s="1"/>
      <c r="S2616" t="b">
        <v>0</v>
      </c>
      <c r="U2616" s="1"/>
      <c r="V2616" t="b">
        <v>0</v>
      </c>
      <c r="W2616" s="1">
        <v>43862</v>
      </c>
      <c r="X2616">
        <v>2</v>
      </c>
      <c r="Y2616">
        <v>2020</v>
      </c>
      <c r="Z2616" t="s">
        <v>90</v>
      </c>
      <c r="AA2616" t="s">
        <v>90</v>
      </c>
      <c r="AB2616" t="b">
        <v>0</v>
      </c>
      <c r="AC2616" t="b">
        <v>0</v>
      </c>
      <c r="AE2616" t="b">
        <v>1</v>
      </c>
      <c r="AF2616" t="b">
        <v>0</v>
      </c>
      <c r="AG2616" t="b">
        <v>0</v>
      </c>
      <c r="AH2616" t="s">
        <v>4808</v>
      </c>
      <c r="AI2616" t="b">
        <v>0</v>
      </c>
      <c r="AK2616" t="b">
        <v>0</v>
      </c>
      <c r="AL2616" s="1"/>
      <c r="AM2616" t="s">
        <v>162</v>
      </c>
      <c r="AN2616" s="2">
        <v>44297.8278587963</v>
      </c>
      <c r="AP2616" s="2">
        <v>44060.536354166667</v>
      </c>
      <c r="AQ2616" s="1"/>
      <c r="AS2616" t="b">
        <v>0</v>
      </c>
      <c r="AV2616" t="s">
        <v>153</v>
      </c>
      <c r="BB2616" t="s">
        <v>7122</v>
      </c>
      <c r="BD2616" t="b">
        <v>0</v>
      </c>
      <c r="BH2616" t="s">
        <v>99</v>
      </c>
      <c r="BI2616" t="s">
        <v>150</v>
      </c>
      <c r="BN2616" t="s">
        <v>415</v>
      </c>
      <c r="BQ2616" t="s">
        <v>96</v>
      </c>
      <c r="BR2616" t="b">
        <v>0</v>
      </c>
      <c r="BT2616" t="b">
        <v>0</v>
      </c>
      <c r="BW2616" t="s">
        <v>97</v>
      </c>
      <c r="BX2616" t="b">
        <v>0</v>
      </c>
      <c r="BY2616" s="2">
        <v>44376.857581018521</v>
      </c>
      <c r="CB2616" t="b">
        <v>0</v>
      </c>
      <c r="CC2616" t="b">
        <v>0</v>
      </c>
      <c r="CF2616">
        <v>238</v>
      </c>
      <c r="CH2616">
        <v>0</v>
      </c>
      <c r="CI2616">
        <v>0</v>
      </c>
      <c r="CJ2616">
        <v>0</v>
      </c>
      <c r="CK2616">
        <f>YEAR(tbl_Opportunity[[#This Row],[Close Date]])</f>
        <v>2020</v>
      </c>
    </row>
    <row r="2617" spans="1:89">
      <c r="A2617" t="s">
        <v>7123</v>
      </c>
      <c r="B2617" t="b">
        <v>0</v>
      </c>
      <c r="D2617" t="b">
        <v>0</v>
      </c>
      <c r="H2617" s="1">
        <v>44368</v>
      </c>
      <c r="I2617" t="b">
        <v>1</v>
      </c>
      <c r="L2617" t="s">
        <v>7124</v>
      </c>
      <c r="O2617" t="s">
        <v>99</v>
      </c>
      <c r="P2617" t="b">
        <v>0</v>
      </c>
      <c r="Q2617" s="2">
        <v>43787.683020833334</v>
      </c>
      <c r="R2617" s="1">
        <v>44368</v>
      </c>
      <c r="S2617" t="b">
        <v>0</v>
      </c>
      <c r="U2617" s="1"/>
      <c r="V2617" t="b">
        <v>0</v>
      </c>
      <c r="W2617" s="1">
        <v>44228</v>
      </c>
      <c r="X2617">
        <v>2</v>
      </c>
      <c r="Y2617">
        <v>2021</v>
      </c>
      <c r="Z2617" t="s">
        <v>90</v>
      </c>
      <c r="AA2617" t="s">
        <v>90</v>
      </c>
      <c r="AB2617" t="b">
        <v>0</v>
      </c>
      <c r="AC2617" t="b">
        <v>0</v>
      </c>
      <c r="AE2617" t="b">
        <v>1</v>
      </c>
      <c r="AF2617" t="b">
        <v>0</v>
      </c>
      <c r="AG2617" t="b">
        <v>0</v>
      </c>
      <c r="AH2617" t="s">
        <v>1016</v>
      </c>
      <c r="AI2617" t="b">
        <v>0</v>
      </c>
      <c r="AK2617" t="b">
        <v>0</v>
      </c>
      <c r="AL2617" s="1">
        <v>43787</v>
      </c>
      <c r="AM2617" t="s">
        <v>114</v>
      </c>
      <c r="AN2617" s="2">
        <v>44368.856273148151</v>
      </c>
      <c r="AP2617" s="2">
        <v>44368.856261574074</v>
      </c>
      <c r="AQ2617" s="1">
        <v>44368</v>
      </c>
      <c r="AS2617" t="b">
        <v>0</v>
      </c>
      <c r="AV2617" t="s">
        <v>93</v>
      </c>
      <c r="BB2617" t="s">
        <v>7125</v>
      </c>
      <c r="BD2617" t="b">
        <v>0</v>
      </c>
      <c r="BH2617" t="s">
        <v>114</v>
      </c>
      <c r="BI2617" t="s">
        <v>150</v>
      </c>
      <c r="BJ2617" t="s">
        <v>157</v>
      </c>
      <c r="BN2617" t="s">
        <v>415</v>
      </c>
      <c r="BQ2617" t="s">
        <v>96</v>
      </c>
      <c r="BR2617" t="b">
        <v>0</v>
      </c>
      <c r="BT2617" t="b">
        <v>0</v>
      </c>
      <c r="BW2617" t="s">
        <v>97</v>
      </c>
      <c r="BX2617" t="b">
        <v>0</v>
      </c>
      <c r="BY2617" s="2">
        <v>44376.857581018521</v>
      </c>
      <c r="CB2617" t="b">
        <v>0</v>
      </c>
      <c r="CC2617" t="b">
        <v>0</v>
      </c>
      <c r="CF2617">
        <v>65437</v>
      </c>
      <c r="CH2617">
        <v>0</v>
      </c>
      <c r="CI2617">
        <v>0</v>
      </c>
      <c r="CJ2617">
        <v>0</v>
      </c>
      <c r="CK2617">
        <f>YEAR(tbl_Opportunity[[#This Row],[Close Date]])</f>
        <v>2021</v>
      </c>
    </row>
    <row r="2618" spans="1:89">
      <c r="A2618" t="s">
        <v>7126</v>
      </c>
      <c r="B2618" t="b">
        <v>0</v>
      </c>
      <c r="D2618" t="b">
        <v>0</v>
      </c>
      <c r="H2618" s="1">
        <v>44309</v>
      </c>
      <c r="I2618" t="b">
        <v>1</v>
      </c>
      <c r="L2618" t="s">
        <v>7127</v>
      </c>
      <c r="O2618" t="s">
        <v>99</v>
      </c>
      <c r="P2618" t="b">
        <v>0</v>
      </c>
      <c r="Q2618" s="2">
        <v>43872.552372685182</v>
      </c>
      <c r="R2618" s="1"/>
      <c r="S2618" t="b">
        <v>0</v>
      </c>
      <c r="U2618" s="1"/>
      <c r="V2618" t="b">
        <v>0</v>
      </c>
      <c r="W2618" s="1">
        <v>44228</v>
      </c>
      <c r="X2618">
        <v>2</v>
      </c>
      <c r="Y2618">
        <v>2021</v>
      </c>
      <c r="Z2618" t="s">
        <v>90</v>
      </c>
      <c r="AA2618" t="s">
        <v>90</v>
      </c>
      <c r="AB2618" t="b">
        <v>0</v>
      </c>
      <c r="AC2618" t="b">
        <v>0</v>
      </c>
      <c r="AE2618" t="b">
        <v>1</v>
      </c>
      <c r="AF2618" t="b">
        <v>0</v>
      </c>
      <c r="AG2618" t="b">
        <v>0</v>
      </c>
      <c r="AH2618" t="s">
        <v>4808</v>
      </c>
      <c r="AI2618" t="b">
        <v>0</v>
      </c>
      <c r="AK2618" t="b">
        <v>0</v>
      </c>
      <c r="AL2618" s="1">
        <v>44103</v>
      </c>
      <c r="AM2618" t="s">
        <v>142</v>
      </c>
      <c r="AN2618" s="2">
        <v>44309.645960648151</v>
      </c>
      <c r="AP2618" s="2">
        <v>44309.645949074074</v>
      </c>
      <c r="AQ2618" s="1"/>
      <c r="AS2618" t="b">
        <v>0</v>
      </c>
      <c r="AV2618" t="s">
        <v>176</v>
      </c>
      <c r="BB2618" t="s">
        <v>7128</v>
      </c>
      <c r="BD2618" t="b">
        <v>0</v>
      </c>
      <c r="BH2618" t="s">
        <v>142</v>
      </c>
      <c r="BI2618" t="s">
        <v>150</v>
      </c>
      <c r="BN2618" t="s">
        <v>415</v>
      </c>
      <c r="BQ2618" t="s">
        <v>96</v>
      </c>
      <c r="BR2618" t="b">
        <v>0</v>
      </c>
      <c r="BT2618" t="b">
        <v>0</v>
      </c>
      <c r="BW2618" t="s">
        <v>97</v>
      </c>
      <c r="BX2618" t="b">
        <v>0</v>
      </c>
      <c r="BY2618" s="2">
        <v>44376.857581018521</v>
      </c>
      <c r="CB2618" t="b">
        <v>0</v>
      </c>
      <c r="CC2618" t="b">
        <v>0</v>
      </c>
      <c r="CF2618">
        <v>65437</v>
      </c>
      <c r="CH2618">
        <v>0</v>
      </c>
      <c r="CI2618">
        <v>0</v>
      </c>
      <c r="CJ2618">
        <v>0</v>
      </c>
      <c r="CK2618">
        <f>YEAR(tbl_Opportunity[[#This Row],[Close Date]])</f>
        <v>2021</v>
      </c>
    </row>
    <row r="2619" spans="1:89">
      <c r="A2619" t="s">
        <v>392</v>
      </c>
      <c r="B2619" t="b">
        <v>0</v>
      </c>
      <c r="D2619" t="b">
        <v>0</v>
      </c>
      <c r="H2619" s="1">
        <v>44333</v>
      </c>
      <c r="I2619" t="b">
        <v>1</v>
      </c>
      <c r="O2619" t="s">
        <v>99</v>
      </c>
      <c r="P2619" t="b">
        <v>0</v>
      </c>
      <c r="Q2619" s="2">
        <v>43956.671446759261</v>
      </c>
      <c r="R2619" s="1">
        <v>44333</v>
      </c>
      <c r="S2619" t="b">
        <v>0</v>
      </c>
      <c r="U2619" s="1"/>
      <c r="V2619" t="b">
        <v>0</v>
      </c>
      <c r="W2619" s="1">
        <v>44228</v>
      </c>
      <c r="X2619">
        <v>2</v>
      </c>
      <c r="Y2619">
        <v>2021</v>
      </c>
      <c r="Z2619" t="s">
        <v>90</v>
      </c>
      <c r="AA2619" t="s">
        <v>90</v>
      </c>
      <c r="AB2619" t="b">
        <v>0</v>
      </c>
      <c r="AC2619" t="b">
        <v>0</v>
      </c>
      <c r="AE2619" t="b">
        <v>1</v>
      </c>
      <c r="AF2619" t="b">
        <v>0</v>
      </c>
      <c r="AG2619" t="b">
        <v>0</v>
      </c>
      <c r="AH2619" t="s">
        <v>4808</v>
      </c>
      <c r="AI2619" t="b">
        <v>0</v>
      </c>
      <c r="AK2619" t="b">
        <v>0</v>
      </c>
      <c r="AL2619" s="1">
        <v>44042</v>
      </c>
      <c r="AM2619" t="s">
        <v>99</v>
      </c>
      <c r="AN2619" s="2">
        <v>44333.528078703705</v>
      </c>
      <c r="AP2619" s="2">
        <v>44333.528067129628</v>
      </c>
      <c r="AQ2619" s="1">
        <v>44333</v>
      </c>
      <c r="AS2619" t="b">
        <v>0</v>
      </c>
      <c r="AV2619" t="s">
        <v>153</v>
      </c>
      <c r="BB2619" t="s">
        <v>7129</v>
      </c>
      <c r="BD2619" t="b">
        <v>0</v>
      </c>
      <c r="BH2619" t="s">
        <v>99</v>
      </c>
      <c r="BI2619" t="s">
        <v>150</v>
      </c>
      <c r="BN2619" t="s">
        <v>415</v>
      </c>
      <c r="BQ2619" t="s">
        <v>96</v>
      </c>
      <c r="BR2619" t="b">
        <v>0</v>
      </c>
      <c r="BT2619" t="b">
        <v>0</v>
      </c>
      <c r="BW2619" t="s">
        <v>97</v>
      </c>
      <c r="BX2619" t="b">
        <v>0</v>
      </c>
      <c r="BY2619" s="2">
        <v>44376.857581018521</v>
      </c>
      <c r="CB2619" t="b">
        <v>0</v>
      </c>
      <c r="CC2619" t="b">
        <v>0</v>
      </c>
      <c r="CF2619">
        <v>6500</v>
      </c>
      <c r="CH2619">
        <v>0</v>
      </c>
      <c r="CI2619">
        <v>0</v>
      </c>
      <c r="CJ2619">
        <v>0</v>
      </c>
      <c r="CK2619">
        <f>YEAR(tbl_Opportunity[[#This Row],[Close Date]])</f>
        <v>2021</v>
      </c>
    </row>
    <row r="2620" spans="1:89">
      <c r="A2620" t="s">
        <v>7130</v>
      </c>
      <c r="B2620" t="b">
        <v>0</v>
      </c>
      <c r="D2620" t="b">
        <v>0</v>
      </c>
      <c r="H2620" s="1">
        <v>44330</v>
      </c>
      <c r="I2620" t="b">
        <v>1</v>
      </c>
      <c r="L2620" t="s">
        <v>7131</v>
      </c>
      <c r="O2620" t="s">
        <v>99</v>
      </c>
      <c r="P2620" t="b">
        <v>0</v>
      </c>
      <c r="Q2620" s="2">
        <v>43965.80810185185</v>
      </c>
      <c r="R2620" s="1">
        <v>44330</v>
      </c>
      <c r="S2620" t="b">
        <v>0</v>
      </c>
      <c r="U2620" s="1"/>
      <c r="V2620" t="b">
        <v>0</v>
      </c>
      <c r="W2620" s="1">
        <v>44228</v>
      </c>
      <c r="X2620">
        <v>2</v>
      </c>
      <c r="Y2620">
        <v>2021</v>
      </c>
      <c r="Z2620" t="s">
        <v>90</v>
      </c>
      <c r="AA2620" t="s">
        <v>90</v>
      </c>
      <c r="AB2620" t="b">
        <v>0</v>
      </c>
      <c r="AC2620" t="b">
        <v>0</v>
      </c>
      <c r="AE2620" t="b">
        <v>1</v>
      </c>
      <c r="AF2620" t="b">
        <v>0</v>
      </c>
      <c r="AG2620" t="b">
        <v>0</v>
      </c>
      <c r="AH2620" t="s">
        <v>4863</v>
      </c>
      <c r="AI2620" t="b">
        <v>0</v>
      </c>
      <c r="AK2620" t="b">
        <v>0</v>
      </c>
      <c r="AL2620" s="1">
        <v>43965</v>
      </c>
      <c r="AM2620" t="s">
        <v>99</v>
      </c>
      <c r="AN2620" s="2">
        <v>44330.802581018521</v>
      </c>
      <c r="AP2620" s="2">
        <v>44330.802569444444</v>
      </c>
      <c r="AQ2620" s="1">
        <v>44330</v>
      </c>
      <c r="AS2620" t="b">
        <v>0</v>
      </c>
      <c r="AV2620" t="s">
        <v>153</v>
      </c>
      <c r="BB2620" t="s">
        <v>7132</v>
      </c>
      <c r="BD2620" t="b">
        <v>0</v>
      </c>
      <c r="BH2620" t="s">
        <v>99</v>
      </c>
      <c r="BI2620" t="s">
        <v>150</v>
      </c>
      <c r="BJ2620" t="s">
        <v>3472</v>
      </c>
      <c r="BN2620" t="s">
        <v>415</v>
      </c>
      <c r="BQ2620" t="s">
        <v>96</v>
      </c>
      <c r="BR2620" t="b">
        <v>0</v>
      </c>
      <c r="BT2620" t="b">
        <v>0</v>
      </c>
      <c r="BW2620" t="s">
        <v>97</v>
      </c>
      <c r="BX2620" t="b">
        <v>0</v>
      </c>
      <c r="BY2620" s="2">
        <v>44376.857581018521</v>
      </c>
      <c r="CB2620" t="b">
        <v>0</v>
      </c>
      <c r="CC2620" t="b">
        <v>0</v>
      </c>
      <c r="CF2620">
        <v>6500</v>
      </c>
      <c r="CH2620">
        <v>0</v>
      </c>
      <c r="CI2620">
        <v>0</v>
      </c>
      <c r="CJ2620">
        <v>0</v>
      </c>
      <c r="CK2620">
        <f>YEAR(tbl_Opportunity[[#This Row],[Close Date]])</f>
        <v>2021</v>
      </c>
    </row>
    <row r="2621" spans="1:89">
      <c r="A2621" t="s">
        <v>7133</v>
      </c>
      <c r="B2621" t="b">
        <v>0</v>
      </c>
      <c r="D2621" t="b">
        <v>0</v>
      </c>
      <c r="E2621" t="s">
        <v>3510</v>
      </c>
      <c r="H2621" s="1">
        <v>44312</v>
      </c>
      <c r="I2621" t="b">
        <v>1</v>
      </c>
      <c r="L2621" t="s">
        <v>7134</v>
      </c>
      <c r="O2621" t="s">
        <v>99</v>
      </c>
      <c r="P2621" t="b">
        <v>0</v>
      </c>
      <c r="Q2621" s="2">
        <v>43965.829791666663</v>
      </c>
      <c r="R2621" s="1"/>
      <c r="S2621" t="b">
        <v>0</v>
      </c>
      <c r="U2621" s="1"/>
      <c r="V2621" t="b">
        <v>0</v>
      </c>
      <c r="W2621" s="1">
        <v>44228</v>
      </c>
      <c r="X2621">
        <v>2</v>
      </c>
      <c r="Y2621">
        <v>2021</v>
      </c>
      <c r="Z2621" t="s">
        <v>90</v>
      </c>
      <c r="AA2621" t="s">
        <v>90</v>
      </c>
      <c r="AB2621" t="b">
        <v>0</v>
      </c>
      <c r="AC2621" t="b">
        <v>0</v>
      </c>
      <c r="AE2621" t="b">
        <v>1</v>
      </c>
      <c r="AF2621" t="b">
        <v>0</v>
      </c>
      <c r="AG2621" t="b">
        <v>0</v>
      </c>
      <c r="AH2621" t="s">
        <v>4863</v>
      </c>
      <c r="AI2621" t="b">
        <v>0</v>
      </c>
      <c r="AK2621" t="b">
        <v>0</v>
      </c>
      <c r="AL2621" s="1">
        <v>44125</v>
      </c>
      <c r="AM2621" t="s">
        <v>99</v>
      </c>
      <c r="AN2621" s="2">
        <v>44312.609432870369</v>
      </c>
      <c r="AP2621" s="2">
        <v>44312.609432870369</v>
      </c>
      <c r="AQ2621" s="1"/>
      <c r="AS2621" t="b">
        <v>0</v>
      </c>
      <c r="AV2621" t="s">
        <v>153</v>
      </c>
      <c r="BB2621" t="s">
        <v>7135</v>
      </c>
      <c r="BD2621" t="b">
        <v>0</v>
      </c>
      <c r="BH2621" t="s">
        <v>99</v>
      </c>
      <c r="BI2621" t="s">
        <v>150</v>
      </c>
      <c r="BJ2621" t="s">
        <v>3472</v>
      </c>
      <c r="BN2621" t="s">
        <v>415</v>
      </c>
      <c r="BQ2621" t="s">
        <v>96</v>
      </c>
      <c r="BR2621" t="b">
        <v>0</v>
      </c>
      <c r="BT2621" t="b">
        <v>0</v>
      </c>
      <c r="BW2621" t="s">
        <v>97</v>
      </c>
      <c r="BX2621" t="b">
        <v>0</v>
      </c>
      <c r="BY2621" s="2">
        <v>44376.857581018521</v>
      </c>
      <c r="CB2621" t="b">
        <v>0</v>
      </c>
      <c r="CC2621" t="b">
        <v>0</v>
      </c>
      <c r="CF2621">
        <v>6500</v>
      </c>
      <c r="CH2621">
        <v>0</v>
      </c>
      <c r="CI2621">
        <v>0</v>
      </c>
      <c r="CJ2621">
        <v>0</v>
      </c>
      <c r="CK2621">
        <f>YEAR(tbl_Opportunity[[#This Row],[Close Date]])</f>
        <v>2021</v>
      </c>
    </row>
    <row r="2622" spans="1:89">
      <c r="A2622" t="s">
        <v>7136</v>
      </c>
      <c r="B2622" t="b">
        <v>0</v>
      </c>
      <c r="D2622" t="b">
        <v>0</v>
      </c>
      <c r="H2622" s="1">
        <v>44330</v>
      </c>
      <c r="I2622" t="b">
        <v>1</v>
      </c>
      <c r="L2622" t="s">
        <v>7137</v>
      </c>
      <c r="O2622" t="s">
        <v>99</v>
      </c>
      <c r="P2622" t="b">
        <v>0</v>
      </c>
      <c r="Q2622" s="2">
        <v>43965.866180555553</v>
      </c>
      <c r="R2622" s="1">
        <v>44330</v>
      </c>
      <c r="S2622" t="b">
        <v>0</v>
      </c>
      <c r="U2622" s="1"/>
      <c r="V2622" t="b">
        <v>0</v>
      </c>
      <c r="W2622" s="1">
        <v>44228</v>
      </c>
      <c r="X2622">
        <v>2</v>
      </c>
      <c r="Y2622">
        <v>2021</v>
      </c>
      <c r="Z2622" t="s">
        <v>90</v>
      </c>
      <c r="AA2622" t="s">
        <v>90</v>
      </c>
      <c r="AB2622" t="b">
        <v>0</v>
      </c>
      <c r="AC2622" t="b">
        <v>0</v>
      </c>
      <c r="AE2622" t="b">
        <v>1</v>
      </c>
      <c r="AF2622" t="b">
        <v>0</v>
      </c>
      <c r="AG2622" t="b">
        <v>0</v>
      </c>
      <c r="AH2622" t="s">
        <v>4863</v>
      </c>
      <c r="AI2622" t="b">
        <v>0</v>
      </c>
      <c r="AK2622" t="b">
        <v>0</v>
      </c>
      <c r="AL2622" s="1">
        <v>43965</v>
      </c>
      <c r="AM2622" t="s">
        <v>99</v>
      </c>
      <c r="AN2622" s="2">
        <v>44330.803310185183</v>
      </c>
      <c r="AP2622" s="2">
        <v>44330.803310185183</v>
      </c>
      <c r="AQ2622" s="1">
        <v>44330</v>
      </c>
      <c r="AS2622" t="b">
        <v>0</v>
      </c>
      <c r="AV2622" t="s">
        <v>153</v>
      </c>
      <c r="BB2622" t="s">
        <v>7138</v>
      </c>
      <c r="BD2622" t="b">
        <v>0</v>
      </c>
      <c r="BH2622" t="s">
        <v>99</v>
      </c>
      <c r="BI2622" t="s">
        <v>150</v>
      </c>
      <c r="BJ2622" t="s">
        <v>3472</v>
      </c>
      <c r="BN2622" t="s">
        <v>415</v>
      </c>
      <c r="BQ2622" t="s">
        <v>96</v>
      </c>
      <c r="BR2622" t="b">
        <v>0</v>
      </c>
      <c r="BT2622" t="b">
        <v>0</v>
      </c>
      <c r="BW2622" t="s">
        <v>97</v>
      </c>
      <c r="BX2622" t="b">
        <v>0</v>
      </c>
      <c r="BY2622" s="2">
        <v>44376.857581018521</v>
      </c>
      <c r="CB2622" t="b">
        <v>0</v>
      </c>
      <c r="CC2622" t="b">
        <v>0</v>
      </c>
      <c r="CF2622">
        <v>6500</v>
      </c>
      <c r="CH2622">
        <v>0</v>
      </c>
      <c r="CI2622">
        <v>0</v>
      </c>
      <c r="CJ2622">
        <v>0</v>
      </c>
      <c r="CK2622">
        <f>YEAR(tbl_Opportunity[[#This Row],[Close Date]])</f>
        <v>2021</v>
      </c>
    </row>
    <row r="2623" spans="1:89">
      <c r="A2623" t="s">
        <v>5583</v>
      </c>
      <c r="B2623" t="b">
        <v>0</v>
      </c>
      <c r="D2623" t="b">
        <v>0</v>
      </c>
      <c r="H2623" s="1">
        <v>44330</v>
      </c>
      <c r="I2623" t="b">
        <v>1</v>
      </c>
      <c r="L2623" t="s">
        <v>7139</v>
      </c>
      <c r="O2623" t="s">
        <v>99</v>
      </c>
      <c r="P2623" t="b">
        <v>0</v>
      </c>
      <c r="Q2623" s="2">
        <v>43969.557152777779</v>
      </c>
      <c r="R2623" s="1">
        <v>44330</v>
      </c>
      <c r="S2623" t="b">
        <v>0</v>
      </c>
      <c r="U2623" s="1"/>
      <c r="V2623" t="b">
        <v>0</v>
      </c>
      <c r="W2623" s="1">
        <v>44228</v>
      </c>
      <c r="X2623">
        <v>2</v>
      </c>
      <c r="Y2623">
        <v>2021</v>
      </c>
      <c r="Z2623" t="s">
        <v>90</v>
      </c>
      <c r="AA2623" t="s">
        <v>90</v>
      </c>
      <c r="AB2623" t="b">
        <v>0</v>
      </c>
      <c r="AC2623" t="b">
        <v>0</v>
      </c>
      <c r="AE2623" t="b">
        <v>1</v>
      </c>
      <c r="AF2623" t="b">
        <v>0</v>
      </c>
      <c r="AG2623" t="b">
        <v>0</v>
      </c>
      <c r="AH2623" t="s">
        <v>4863</v>
      </c>
      <c r="AI2623" t="b">
        <v>0</v>
      </c>
      <c r="AK2623" t="b">
        <v>0</v>
      </c>
      <c r="AL2623" s="1"/>
      <c r="AM2623" t="s">
        <v>99</v>
      </c>
      <c r="AN2623" s="2">
        <v>44330.803912037038</v>
      </c>
      <c r="AP2623" s="2">
        <v>44330.803912037038</v>
      </c>
      <c r="AQ2623" s="1">
        <v>44330</v>
      </c>
      <c r="AS2623" t="b">
        <v>0</v>
      </c>
      <c r="AV2623" t="s">
        <v>153</v>
      </c>
      <c r="BB2623" t="s">
        <v>7140</v>
      </c>
      <c r="BD2623" t="b">
        <v>0</v>
      </c>
      <c r="BH2623" t="s">
        <v>99</v>
      </c>
      <c r="BI2623" t="s">
        <v>150</v>
      </c>
      <c r="BN2623" t="s">
        <v>415</v>
      </c>
      <c r="BQ2623" t="s">
        <v>96</v>
      </c>
      <c r="BR2623" t="b">
        <v>0</v>
      </c>
      <c r="BT2623" t="b">
        <v>0</v>
      </c>
      <c r="BW2623" t="s">
        <v>97</v>
      </c>
      <c r="BX2623" t="b">
        <v>0</v>
      </c>
      <c r="BY2623" s="2">
        <v>44376.857581018521</v>
      </c>
      <c r="CB2623" t="b">
        <v>0</v>
      </c>
      <c r="CC2623" t="b">
        <v>0</v>
      </c>
      <c r="CF2623">
        <v>6500</v>
      </c>
      <c r="CH2623">
        <v>0</v>
      </c>
      <c r="CI2623">
        <v>0</v>
      </c>
      <c r="CJ2623">
        <v>0</v>
      </c>
      <c r="CK2623">
        <f>YEAR(tbl_Opportunity[[#This Row],[Close Date]])</f>
        <v>2021</v>
      </c>
    </row>
    <row r="2624" spans="1:89">
      <c r="A2624" t="s">
        <v>7141</v>
      </c>
      <c r="B2624" t="b">
        <v>0</v>
      </c>
      <c r="D2624" t="b">
        <v>0</v>
      </c>
      <c r="E2624" t="s">
        <v>4879</v>
      </c>
      <c r="H2624" s="1">
        <v>44298</v>
      </c>
      <c r="I2624" t="b">
        <v>1</v>
      </c>
      <c r="L2624" t="s">
        <v>7142</v>
      </c>
      <c r="O2624" t="s">
        <v>142</v>
      </c>
      <c r="P2624" t="b">
        <v>0</v>
      </c>
      <c r="Q2624" s="2">
        <v>43987.656678240739</v>
      </c>
      <c r="R2624" s="1"/>
      <c r="S2624" t="b">
        <v>0</v>
      </c>
      <c r="U2624" s="1"/>
      <c r="V2624" t="b">
        <v>0</v>
      </c>
      <c r="W2624" s="1">
        <v>44228</v>
      </c>
      <c r="X2624">
        <v>2</v>
      </c>
      <c r="Y2624">
        <v>2021</v>
      </c>
      <c r="Z2624" t="s">
        <v>90</v>
      </c>
      <c r="AA2624" t="s">
        <v>90</v>
      </c>
      <c r="AB2624" t="b">
        <v>0</v>
      </c>
      <c r="AC2624" t="b">
        <v>0</v>
      </c>
      <c r="AE2624" t="b">
        <v>1</v>
      </c>
      <c r="AF2624" t="b">
        <v>0</v>
      </c>
      <c r="AG2624" t="b">
        <v>0</v>
      </c>
      <c r="AH2624" t="s">
        <v>4808</v>
      </c>
      <c r="AI2624" t="b">
        <v>0</v>
      </c>
      <c r="AK2624" t="b">
        <v>0</v>
      </c>
      <c r="AL2624" s="1">
        <v>44298</v>
      </c>
      <c r="AM2624" t="s">
        <v>142</v>
      </c>
      <c r="AN2624" s="2">
        <v>44298.881180555552</v>
      </c>
      <c r="AP2624" s="2">
        <v>44298.584606481483</v>
      </c>
      <c r="AQ2624" s="1"/>
      <c r="AS2624" t="b">
        <v>0</v>
      </c>
      <c r="AV2624" t="s">
        <v>153</v>
      </c>
      <c r="BB2624" t="s">
        <v>7143</v>
      </c>
      <c r="BD2624" t="b">
        <v>0</v>
      </c>
      <c r="BH2624" t="s">
        <v>142</v>
      </c>
      <c r="BI2624" t="s">
        <v>150</v>
      </c>
      <c r="BN2624" t="s">
        <v>415</v>
      </c>
      <c r="BQ2624" t="s">
        <v>96</v>
      </c>
      <c r="BR2624" t="b">
        <v>0</v>
      </c>
      <c r="BT2624" t="b">
        <v>0</v>
      </c>
      <c r="BW2624" t="s">
        <v>97</v>
      </c>
      <c r="BX2624" t="b">
        <v>0</v>
      </c>
      <c r="BY2624" s="2">
        <v>44376.857581018521</v>
      </c>
      <c r="CB2624" t="b">
        <v>0</v>
      </c>
      <c r="CC2624" t="b">
        <v>0</v>
      </c>
      <c r="CF2624">
        <v>64685.120000000003</v>
      </c>
      <c r="CH2624">
        <v>0</v>
      </c>
      <c r="CI2624">
        <v>0</v>
      </c>
      <c r="CJ2624">
        <v>0</v>
      </c>
      <c r="CK2624">
        <f>YEAR(tbl_Opportunity[[#This Row],[Close Date]])</f>
        <v>2021</v>
      </c>
    </row>
    <row r="2625" spans="1:89">
      <c r="A2625" t="s">
        <v>7144</v>
      </c>
      <c r="B2625" t="b">
        <v>0</v>
      </c>
      <c r="D2625" t="b">
        <v>0</v>
      </c>
      <c r="E2625" t="s">
        <v>3510</v>
      </c>
      <c r="H2625" s="1">
        <v>44333</v>
      </c>
      <c r="I2625" t="b">
        <v>1</v>
      </c>
      <c r="O2625" t="s">
        <v>99</v>
      </c>
      <c r="P2625" t="b">
        <v>0</v>
      </c>
      <c r="Q2625" s="2">
        <v>44133.551168981481</v>
      </c>
      <c r="R2625" s="1">
        <v>44333</v>
      </c>
      <c r="S2625" t="b">
        <v>0</v>
      </c>
      <c r="U2625" s="1"/>
      <c r="V2625" t="b">
        <v>0</v>
      </c>
      <c r="W2625" s="1">
        <v>44228</v>
      </c>
      <c r="X2625">
        <v>2</v>
      </c>
      <c r="Y2625">
        <v>2021</v>
      </c>
      <c r="Z2625" t="s">
        <v>90</v>
      </c>
      <c r="AA2625" t="s">
        <v>90</v>
      </c>
      <c r="AB2625" t="b">
        <v>0</v>
      </c>
      <c r="AC2625" t="b">
        <v>0</v>
      </c>
      <c r="AE2625" t="b">
        <v>1</v>
      </c>
      <c r="AF2625" t="b">
        <v>0</v>
      </c>
      <c r="AG2625" t="b">
        <v>0</v>
      </c>
      <c r="AH2625" t="s">
        <v>4812</v>
      </c>
      <c r="AI2625" t="b">
        <v>0</v>
      </c>
      <c r="AK2625" t="b">
        <v>0</v>
      </c>
      <c r="AL2625" s="1">
        <v>44133</v>
      </c>
      <c r="AM2625" t="s">
        <v>99</v>
      </c>
      <c r="AN2625" s="2">
        <v>44333.526620370372</v>
      </c>
      <c r="AP2625" s="2">
        <v>44333.526620370372</v>
      </c>
      <c r="AQ2625" s="1">
        <v>44333</v>
      </c>
      <c r="AS2625" t="b">
        <v>0</v>
      </c>
      <c r="AV2625" t="s">
        <v>153</v>
      </c>
      <c r="BB2625" t="s">
        <v>7145</v>
      </c>
      <c r="BD2625" t="b">
        <v>0</v>
      </c>
      <c r="BH2625" t="s">
        <v>99</v>
      </c>
      <c r="BI2625" t="s">
        <v>150</v>
      </c>
      <c r="BN2625" t="s">
        <v>415</v>
      </c>
      <c r="BQ2625" t="s">
        <v>96</v>
      </c>
      <c r="BR2625" t="b">
        <v>0</v>
      </c>
      <c r="BT2625" t="b">
        <v>0</v>
      </c>
      <c r="BW2625" t="s">
        <v>97</v>
      </c>
      <c r="BX2625" t="b">
        <v>0</v>
      </c>
      <c r="BY2625" s="2">
        <v>44376.857581018521</v>
      </c>
      <c r="CB2625" t="b">
        <v>0</v>
      </c>
      <c r="CC2625" t="b">
        <v>0</v>
      </c>
      <c r="CF2625">
        <v>19500</v>
      </c>
      <c r="CH2625">
        <v>0</v>
      </c>
      <c r="CI2625">
        <v>0</v>
      </c>
      <c r="CJ2625">
        <v>0</v>
      </c>
      <c r="CK2625">
        <f>YEAR(tbl_Opportunity[[#This Row],[Close Date]])</f>
        <v>2021</v>
      </c>
    </row>
    <row r="2626" spans="1:89">
      <c r="A2626" t="s">
        <v>7146</v>
      </c>
      <c r="B2626" t="b">
        <v>0</v>
      </c>
      <c r="D2626" t="b">
        <v>0</v>
      </c>
      <c r="H2626" s="1">
        <v>44323</v>
      </c>
      <c r="I2626" t="b">
        <v>1</v>
      </c>
      <c r="O2626" t="s">
        <v>114</v>
      </c>
      <c r="P2626" t="b">
        <v>0</v>
      </c>
      <c r="Q2626" s="2">
        <v>43811.116319444445</v>
      </c>
      <c r="R2626" s="1"/>
      <c r="S2626" t="b">
        <v>0</v>
      </c>
      <c r="U2626" s="1"/>
      <c r="V2626" t="b">
        <v>0</v>
      </c>
      <c r="W2626" s="1">
        <v>44228</v>
      </c>
      <c r="X2626">
        <v>2</v>
      </c>
      <c r="Y2626">
        <v>2021</v>
      </c>
      <c r="Z2626" t="s">
        <v>90</v>
      </c>
      <c r="AA2626" t="s">
        <v>90</v>
      </c>
      <c r="AB2626" t="b">
        <v>0</v>
      </c>
      <c r="AC2626" t="b">
        <v>0</v>
      </c>
      <c r="AE2626" t="b">
        <v>1</v>
      </c>
      <c r="AF2626" t="b">
        <v>0</v>
      </c>
      <c r="AG2626" t="b">
        <v>0</v>
      </c>
      <c r="AH2626" t="s">
        <v>1016</v>
      </c>
      <c r="AI2626" t="b">
        <v>0</v>
      </c>
      <c r="AK2626" t="b">
        <v>0</v>
      </c>
      <c r="AL2626" s="1"/>
      <c r="AM2626" t="s">
        <v>2842</v>
      </c>
      <c r="AN2626" s="2">
        <v>44361.695590277777</v>
      </c>
      <c r="AP2626" s="2">
        <v>44323.639305555553</v>
      </c>
      <c r="AQ2626" s="1"/>
      <c r="AS2626" t="b">
        <v>0</v>
      </c>
      <c r="AV2626" t="s">
        <v>213</v>
      </c>
      <c r="BB2626" t="s">
        <v>7147</v>
      </c>
      <c r="BD2626" t="b">
        <v>0</v>
      </c>
      <c r="BH2626" t="s">
        <v>2842</v>
      </c>
      <c r="BI2626" t="s">
        <v>155</v>
      </c>
      <c r="BL2626" t="s">
        <v>3379</v>
      </c>
      <c r="BN2626" t="s">
        <v>415</v>
      </c>
      <c r="BQ2626" t="s">
        <v>96</v>
      </c>
      <c r="BR2626" t="b">
        <v>0</v>
      </c>
      <c r="BT2626" t="b">
        <v>0</v>
      </c>
      <c r="BW2626" t="s">
        <v>97</v>
      </c>
      <c r="BX2626" t="b">
        <v>0</v>
      </c>
      <c r="BY2626" s="2">
        <v>44376.857581018521</v>
      </c>
      <c r="CB2626" t="b">
        <v>0</v>
      </c>
      <c r="CC2626" t="b">
        <v>0</v>
      </c>
      <c r="CF2626">
        <v>248686.5</v>
      </c>
      <c r="CH2626">
        <v>0</v>
      </c>
      <c r="CI2626">
        <v>0</v>
      </c>
      <c r="CJ2626">
        <v>0</v>
      </c>
      <c r="CK2626">
        <f>YEAR(tbl_Opportunity[[#This Row],[Close Date]])</f>
        <v>2021</v>
      </c>
    </row>
    <row r="2627" spans="1:89">
      <c r="A2627" t="s">
        <v>7148</v>
      </c>
      <c r="B2627" t="b">
        <v>0</v>
      </c>
      <c r="D2627" t="b">
        <v>0</v>
      </c>
      <c r="H2627" s="1">
        <v>44340</v>
      </c>
      <c r="I2627" t="b">
        <v>1</v>
      </c>
      <c r="O2627" t="s">
        <v>2842</v>
      </c>
      <c r="P2627" t="b">
        <v>0</v>
      </c>
      <c r="Q2627" s="2">
        <v>43871.54184027778</v>
      </c>
      <c r="R2627" s="1">
        <v>44340</v>
      </c>
      <c r="S2627" t="b">
        <v>0</v>
      </c>
      <c r="U2627" s="1"/>
      <c r="V2627" t="b">
        <v>0</v>
      </c>
      <c r="W2627" s="1">
        <v>44228</v>
      </c>
      <c r="X2627">
        <v>2</v>
      </c>
      <c r="Y2627">
        <v>2021</v>
      </c>
      <c r="Z2627" t="s">
        <v>90</v>
      </c>
      <c r="AA2627" t="s">
        <v>90</v>
      </c>
      <c r="AB2627" t="b">
        <v>0</v>
      </c>
      <c r="AC2627" t="b">
        <v>0</v>
      </c>
      <c r="AE2627" t="b">
        <v>1</v>
      </c>
      <c r="AF2627" t="b">
        <v>0</v>
      </c>
      <c r="AG2627" t="b">
        <v>0</v>
      </c>
      <c r="AH2627" t="s">
        <v>1016</v>
      </c>
      <c r="AI2627" t="b">
        <v>0</v>
      </c>
      <c r="AK2627" t="b">
        <v>0</v>
      </c>
      <c r="AL2627" s="1"/>
      <c r="AM2627" t="s">
        <v>2842</v>
      </c>
      <c r="AN2627" s="2">
        <v>44358.835752314815</v>
      </c>
      <c r="AP2627" s="2">
        <v>44340.564398148148</v>
      </c>
      <c r="AQ2627" s="1">
        <v>44340</v>
      </c>
      <c r="AS2627" t="b">
        <v>0</v>
      </c>
      <c r="AV2627" t="s">
        <v>213</v>
      </c>
      <c r="BB2627" t="s">
        <v>7149</v>
      </c>
      <c r="BD2627" t="b">
        <v>0</v>
      </c>
      <c r="BH2627" t="s">
        <v>2842</v>
      </c>
      <c r="BI2627" t="s">
        <v>155</v>
      </c>
      <c r="BJ2627" t="s">
        <v>384</v>
      </c>
      <c r="BL2627" t="s">
        <v>3597</v>
      </c>
      <c r="BN2627" t="s">
        <v>415</v>
      </c>
      <c r="BQ2627" t="s">
        <v>96</v>
      </c>
      <c r="BR2627" t="b">
        <v>0</v>
      </c>
      <c r="BT2627" t="b">
        <v>0</v>
      </c>
      <c r="BW2627" t="s">
        <v>97</v>
      </c>
      <c r="BX2627" t="b">
        <v>0</v>
      </c>
      <c r="BY2627" s="2">
        <v>44376.857581018521</v>
      </c>
      <c r="CB2627" t="b">
        <v>0</v>
      </c>
      <c r="CC2627" t="b">
        <v>0</v>
      </c>
      <c r="CF2627">
        <v>48750</v>
      </c>
      <c r="CH2627">
        <v>0</v>
      </c>
      <c r="CI2627">
        <v>0</v>
      </c>
      <c r="CJ2627">
        <v>0</v>
      </c>
      <c r="CK2627">
        <f>YEAR(tbl_Opportunity[[#This Row],[Close Date]])</f>
        <v>2021</v>
      </c>
    </row>
    <row r="2628" spans="1:89">
      <c r="A2628" t="s">
        <v>507</v>
      </c>
      <c r="B2628" t="b">
        <v>0</v>
      </c>
      <c r="D2628" t="b">
        <v>0</v>
      </c>
      <c r="H2628" s="1">
        <v>44330</v>
      </c>
      <c r="I2628" t="b">
        <v>1</v>
      </c>
      <c r="O2628" t="s">
        <v>99</v>
      </c>
      <c r="P2628" t="b">
        <v>0</v>
      </c>
      <c r="Q2628" s="2">
        <v>43937.755613425928</v>
      </c>
      <c r="R2628" s="1">
        <v>44330</v>
      </c>
      <c r="S2628" t="b">
        <v>0</v>
      </c>
      <c r="U2628" s="1"/>
      <c r="V2628" t="b">
        <v>0</v>
      </c>
      <c r="W2628" s="1">
        <v>44228</v>
      </c>
      <c r="X2628">
        <v>2</v>
      </c>
      <c r="Y2628">
        <v>2021</v>
      </c>
      <c r="Z2628" t="s">
        <v>90</v>
      </c>
      <c r="AA2628" t="s">
        <v>90</v>
      </c>
      <c r="AB2628" t="b">
        <v>0</v>
      </c>
      <c r="AC2628" t="b">
        <v>0</v>
      </c>
      <c r="AE2628" t="b">
        <v>1</v>
      </c>
      <c r="AF2628" t="b">
        <v>0</v>
      </c>
      <c r="AG2628" t="b">
        <v>0</v>
      </c>
      <c r="AH2628" t="s">
        <v>1016</v>
      </c>
      <c r="AI2628" t="b">
        <v>0</v>
      </c>
      <c r="AK2628" t="b">
        <v>0</v>
      </c>
      <c r="AL2628" s="1"/>
      <c r="AM2628" t="s">
        <v>99</v>
      </c>
      <c r="AN2628" s="2">
        <v>44330.800393518519</v>
      </c>
      <c r="AP2628" s="2">
        <v>44330.800393518519</v>
      </c>
      <c r="AQ2628" s="1">
        <v>44330</v>
      </c>
      <c r="AS2628" t="b">
        <v>0</v>
      </c>
      <c r="AV2628" t="s">
        <v>213</v>
      </c>
      <c r="BB2628" t="s">
        <v>7150</v>
      </c>
      <c r="BD2628" t="b">
        <v>0</v>
      </c>
      <c r="BH2628" t="s">
        <v>99</v>
      </c>
      <c r="BI2628" t="s">
        <v>155</v>
      </c>
      <c r="BN2628" t="s">
        <v>415</v>
      </c>
      <c r="BQ2628" t="s">
        <v>96</v>
      </c>
      <c r="BR2628" t="b">
        <v>0</v>
      </c>
      <c r="BT2628" t="b">
        <v>0</v>
      </c>
      <c r="BW2628" t="s">
        <v>97</v>
      </c>
      <c r="BX2628" t="b">
        <v>0</v>
      </c>
      <c r="BY2628" s="2">
        <v>44376.857581018521</v>
      </c>
      <c r="CB2628" t="b">
        <v>0</v>
      </c>
      <c r="CC2628" t="b">
        <v>0</v>
      </c>
      <c r="CF2628">
        <v>9750</v>
      </c>
      <c r="CH2628">
        <v>0</v>
      </c>
      <c r="CI2628">
        <v>0</v>
      </c>
      <c r="CJ2628">
        <v>0</v>
      </c>
      <c r="CK2628">
        <f>YEAR(tbl_Opportunity[[#This Row],[Close Date]])</f>
        <v>2021</v>
      </c>
    </row>
    <row r="2629" spans="1:89">
      <c r="A2629" t="s">
        <v>7151</v>
      </c>
      <c r="B2629" t="b">
        <v>0</v>
      </c>
      <c r="D2629" t="b">
        <v>0</v>
      </c>
      <c r="E2629" t="s">
        <v>3054</v>
      </c>
      <c r="H2629" s="1">
        <v>44330</v>
      </c>
      <c r="I2629" t="b">
        <v>1</v>
      </c>
      <c r="L2629" t="s">
        <v>7152</v>
      </c>
      <c r="O2629" t="s">
        <v>99</v>
      </c>
      <c r="P2629" t="b">
        <v>0</v>
      </c>
      <c r="Q2629" s="2">
        <v>43937.780891203707</v>
      </c>
      <c r="R2629" s="1">
        <v>44330</v>
      </c>
      <c r="S2629" t="b">
        <v>0</v>
      </c>
      <c r="U2629" s="1"/>
      <c r="V2629" t="b">
        <v>0</v>
      </c>
      <c r="W2629" s="1">
        <v>44228</v>
      </c>
      <c r="X2629">
        <v>2</v>
      </c>
      <c r="Y2629">
        <v>2021</v>
      </c>
      <c r="Z2629" t="s">
        <v>90</v>
      </c>
      <c r="AA2629" t="s">
        <v>90</v>
      </c>
      <c r="AB2629" t="b">
        <v>0</v>
      </c>
      <c r="AC2629" t="b">
        <v>0</v>
      </c>
      <c r="AE2629" t="b">
        <v>1</v>
      </c>
      <c r="AF2629" t="b">
        <v>0</v>
      </c>
      <c r="AG2629" t="b">
        <v>0</v>
      </c>
      <c r="AH2629" t="s">
        <v>1016</v>
      </c>
      <c r="AI2629" t="b">
        <v>0</v>
      </c>
      <c r="AK2629" t="b">
        <v>0</v>
      </c>
      <c r="AL2629" s="1">
        <v>43963</v>
      </c>
      <c r="AM2629" t="s">
        <v>99</v>
      </c>
      <c r="AN2629" s="2">
        <v>44330.809374999997</v>
      </c>
      <c r="AP2629" s="2">
        <v>44330.809363425928</v>
      </c>
      <c r="AQ2629" s="1">
        <v>44330</v>
      </c>
      <c r="AS2629" t="b">
        <v>0</v>
      </c>
      <c r="AV2629" t="s">
        <v>153</v>
      </c>
      <c r="BB2629" t="s">
        <v>7153</v>
      </c>
      <c r="BD2629" t="b">
        <v>0</v>
      </c>
      <c r="BH2629" t="s">
        <v>99</v>
      </c>
      <c r="BI2629" t="s">
        <v>155</v>
      </c>
      <c r="BJ2629" t="s">
        <v>95</v>
      </c>
      <c r="BN2629" t="s">
        <v>415</v>
      </c>
      <c r="BP2629" t="s">
        <v>7154</v>
      </c>
      <c r="BQ2629" t="s">
        <v>96</v>
      </c>
      <c r="BR2629" t="b">
        <v>0</v>
      </c>
      <c r="BT2629" t="b">
        <v>0</v>
      </c>
      <c r="BW2629" t="s">
        <v>97</v>
      </c>
      <c r="BX2629" t="b">
        <v>0</v>
      </c>
      <c r="BY2629" s="2">
        <v>44376.857581018521</v>
      </c>
      <c r="CB2629" t="b">
        <v>0</v>
      </c>
      <c r="CC2629" t="b">
        <v>0</v>
      </c>
      <c r="CF2629">
        <v>6500</v>
      </c>
      <c r="CH2629">
        <v>0</v>
      </c>
      <c r="CI2629">
        <v>0</v>
      </c>
      <c r="CJ2629">
        <v>0</v>
      </c>
      <c r="CK2629">
        <f>YEAR(tbl_Opportunity[[#This Row],[Close Date]])</f>
        <v>2021</v>
      </c>
    </row>
    <row r="2630" spans="1:89">
      <c r="A2630" t="s">
        <v>7155</v>
      </c>
      <c r="B2630" t="b">
        <v>0</v>
      </c>
      <c r="D2630" t="b">
        <v>0</v>
      </c>
      <c r="H2630" s="1">
        <v>44330</v>
      </c>
      <c r="I2630" t="b">
        <v>1</v>
      </c>
      <c r="O2630" t="s">
        <v>99</v>
      </c>
      <c r="P2630" t="b">
        <v>0</v>
      </c>
      <c r="Q2630" s="2">
        <v>43963.835150462961</v>
      </c>
      <c r="R2630" s="1">
        <v>44330</v>
      </c>
      <c r="S2630" t="b">
        <v>0</v>
      </c>
      <c r="U2630" s="1"/>
      <c r="V2630" t="b">
        <v>0</v>
      </c>
      <c r="W2630" s="1">
        <v>44228</v>
      </c>
      <c r="X2630">
        <v>2</v>
      </c>
      <c r="Y2630">
        <v>2021</v>
      </c>
      <c r="Z2630" t="s">
        <v>90</v>
      </c>
      <c r="AA2630" t="s">
        <v>90</v>
      </c>
      <c r="AB2630" t="b">
        <v>0</v>
      </c>
      <c r="AC2630" t="b">
        <v>0</v>
      </c>
      <c r="AE2630" t="b">
        <v>1</v>
      </c>
      <c r="AF2630" t="b">
        <v>0</v>
      </c>
      <c r="AG2630" t="b">
        <v>0</v>
      </c>
      <c r="AH2630" t="s">
        <v>4808</v>
      </c>
      <c r="AI2630" t="b">
        <v>0</v>
      </c>
      <c r="AK2630" t="b">
        <v>0</v>
      </c>
      <c r="AL2630" s="1">
        <v>43963</v>
      </c>
      <c r="AM2630" t="s">
        <v>99</v>
      </c>
      <c r="AN2630" s="2">
        <v>44330.802141203705</v>
      </c>
      <c r="AP2630" s="2">
        <v>44330.802141203705</v>
      </c>
      <c r="AQ2630" s="1">
        <v>44330</v>
      </c>
      <c r="AS2630" t="b">
        <v>0</v>
      </c>
      <c r="AV2630" t="s">
        <v>153</v>
      </c>
      <c r="BB2630" t="s">
        <v>7156</v>
      </c>
      <c r="BD2630" t="b">
        <v>0</v>
      </c>
      <c r="BH2630" t="s">
        <v>99</v>
      </c>
      <c r="BI2630" t="s">
        <v>155</v>
      </c>
      <c r="BN2630" t="s">
        <v>415</v>
      </c>
      <c r="BQ2630" t="s">
        <v>96</v>
      </c>
      <c r="BR2630" t="b">
        <v>0</v>
      </c>
      <c r="BT2630" t="b">
        <v>0</v>
      </c>
      <c r="BW2630" t="s">
        <v>97</v>
      </c>
      <c r="BX2630" t="b">
        <v>0</v>
      </c>
      <c r="BY2630" s="2">
        <v>44376.857581018521</v>
      </c>
      <c r="CB2630" t="b">
        <v>0</v>
      </c>
      <c r="CC2630" t="b">
        <v>0</v>
      </c>
      <c r="CF2630">
        <v>6500</v>
      </c>
      <c r="CH2630">
        <v>0</v>
      </c>
      <c r="CI2630">
        <v>0</v>
      </c>
      <c r="CJ2630">
        <v>0</v>
      </c>
      <c r="CK2630">
        <f>YEAR(tbl_Opportunity[[#This Row],[Close Date]])</f>
        <v>2021</v>
      </c>
    </row>
    <row r="2631" spans="1:89">
      <c r="A2631" t="s">
        <v>507</v>
      </c>
      <c r="B2631" t="b">
        <v>0</v>
      </c>
      <c r="D2631" t="b">
        <v>0</v>
      </c>
      <c r="H2631" s="1">
        <v>44330</v>
      </c>
      <c r="I2631" t="b">
        <v>1</v>
      </c>
      <c r="O2631" t="s">
        <v>99</v>
      </c>
      <c r="P2631" t="b">
        <v>0</v>
      </c>
      <c r="Q2631" s="2">
        <v>44020.711851851855</v>
      </c>
      <c r="R2631" s="1">
        <v>44330</v>
      </c>
      <c r="S2631" t="b">
        <v>0</v>
      </c>
      <c r="U2631" s="1"/>
      <c r="V2631" t="b">
        <v>0</v>
      </c>
      <c r="W2631" s="1">
        <v>44228</v>
      </c>
      <c r="X2631">
        <v>2</v>
      </c>
      <c r="Y2631">
        <v>2021</v>
      </c>
      <c r="Z2631" t="s">
        <v>90</v>
      </c>
      <c r="AA2631" t="s">
        <v>90</v>
      </c>
      <c r="AB2631" t="b">
        <v>0</v>
      </c>
      <c r="AC2631" t="b">
        <v>0</v>
      </c>
      <c r="AE2631" t="b">
        <v>1</v>
      </c>
      <c r="AF2631" t="b">
        <v>0</v>
      </c>
      <c r="AG2631" t="b">
        <v>0</v>
      </c>
      <c r="AH2631" t="s">
        <v>1016</v>
      </c>
      <c r="AI2631" t="b">
        <v>0</v>
      </c>
      <c r="AK2631" t="b">
        <v>0</v>
      </c>
      <c r="AL2631" s="1">
        <v>44020</v>
      </c>
      <c r="AM2631" t="s">
        <v>99</v>
      </c>
      <c r="AN2631" s="2">
        <v>44361.546041666668</v>
      </c>
      <c r="AP2631" s="2">
        <v>44330.805787037039</v>
      </c>
      <c r="AQ2631" s="1">
        <v>44330</v>
      </c>
      <c r="AS2631" t="b">
        <v>0</v>
      </c>
      <c r="AV2631" t="s">
        <v>153</v>
      </c>
      <c r="BB2631" t="s">
        <v>7157</v>
      </c>
      <c r="BD2631" t="b">
        <v>0</v>
      </c>
      <c r="BH2631" t="s">
        <v>99</v>
      </c>
      <c r="BI2631" t="s">
        <v>155</v>
      </c>
      <c r="BJ2631" t="s">
        <v>384</v>
      </c>
      <c r="BN2631" t="s">
        <v>415</v>
      </c>
      <c r="BQ2631" t="s">
        <v>96</v>
      </c>
      <c r="BR2631" t="b">
        <v>0</v>
      </c>
      <c r="BT2631" t="b">
        <v>0</v>
      </c>
      <c r="BW2631" t="s">
        <v>97</v>
      </c>
      <c r="BX2631" t="b">
        <v>0</v>
      </c>
      <c r="BY2631" s="2">
        <v>44376.857581018521</v>
      </c>
      <c r="CB2631" t="b">
        <v>0</v>
      </c>
      <c r="CC2631" t="b">
        <v>0</v>
      </c>
      <c r="CF2631">
        <v>4875</v>
      </c>
      <c r="CH2631">
        <v>0</v>
      </c>
      <c r="CI2631">
        <v>0</v>
      </c>
      <c r="CJ2631">
        <v>0</v>
      </c>
      <c r="CK2631">
        <f>YEAR(tbl_Opportunity[[#This Row],[Close Date]])</f>
        <v>2021</v>
      </c>
    </row>
    <row r="2632" spans="1:89">
      <c r="A2632" t="s">
        <v>7158</v>
      </c>
      <c r="B2632" t="b">
        <v>0</v>
      </c>
      <c r="D2632" t="b">
        <v>0</v>
      </c>
      <c r="H2632" s="1">
        <v>44358</v>
      </c>
      <c r="I2632" t="b">
        <v>1</v>
      </c>
      <c r="O2632" t="s">
        <v>99</v>
      </c>
      <c r="P2632" t="b">
        <v>0</v>
      </c>
      <c r="Q2632" s="2">
        <v>44235.793703703705</v>
      </c>
      <c r="R2632" s="1">
        <v>44358</v>
      </c>
      <c r="S2632" t="b">
        <v>0</v>
      </c>
      <c r="U2632" s="1"/>
      <c r="V2632" t="b">
        <v>0</v>
      </c>
      <c r="W2632" s="1">
        <v>44228</v>
      </c>
      <c r="X2632">
        <v>2</v>
      </c>
      <c r="Y2632">
        <v>2021</v>
      </c>
      <c r="Z2632" t="s">
        <v>90</v>
      </c>
      <c r="AA2632" t="s">
        <v>90</v>
      </c>
      <c r="AB2632" t="b">
        <v>0</v>
      </c>
      <c r="AC2632" t="b">
        <v>0</v>
      </c>
      <c r="AE2632" t="b">
        <v>1</v>
      </c>
      <c r="AF2632" t="b">
        <v>0</v>
      </c>
      <c r="AG2632" t="b">
        <v>0</v>
      </c>
      <c r="AH2632" t="s">
        <v>1016</v>
      </c>
      <c r="AI2632" t="b">
        <v>0</v>
      </c>
      <c r="AK2632" t="b">
        <v>0</v>
      </c>
      <c r="AL2632" s="1"/>
      <c r="AM2632" t="s">
        <v>99</v>
      </c>
      <c r="AN2632" s="2">
        <v>44358.880729166667</v>
      </c>
      <c r="AP2632" s="2">
        <v>44358.880729166667</v>
      </c>
      <c r="AQ2632" s="1">
        <v>44358</v>
      </c>
      <c r="AS2632" t="b">
        <v>0</v>
      </c>
      <c r="AV2632" t="s">
        <v>153</v>
      </c>
      <c r="BB2632" t="s">
        <v>7159</v>
      </c>
      <c r="BD2632" t="b">
        <v>0</v>
      </c>
      <c r="BH2632" t="s">
        <v>99</v>
      </c>
      <c r="BI2632" t="s">
        <v>155</v>
      </c>
      <c r="BN2632" t="s">
        <v>415</v>
      </c>
      <c r="BQ2632" t="s">
        <v>96</v>
      </c>
      <c r="BR2632" t="b">
        <v>0</v>
      </c>
      <c r="BT2632" t="b">
        <v>0</v>
      </c>
      <c r="BW2632" t="s">
        <v>97</v>
      </c>
      <c r="BX2632" t="b">
        <v>0</v>
      </c>
      <c r="BY2632" s="2">
        <v>44376.857581018521</v>
      </c>
      <c r="CB2632" t="b">
        <v>0</v>
      </c>
      <c r="CC2632" t="b">
        <v>0</v>
      </c>
      <c r="CF2632">
        <v>205.27</v>
      </c>
      <c r="CH2632">
        <v>0</v>
      </c>
      <c r="CI2632">
        <v>0</v>
      </c>
      <c r="CJ2632">
        <v>0</v>
      </c>
      <c r="CK2632">
        <f>YEAR(tbl_Opportunity[[#This Row],[Close Date]])</f>
        <v>2021</v>
      </c>
    </row>
    <row r="2633" spans="1:89">
      <c r="A2633" t="s">
        <v>7160</v>
      </c>
      <c r="B2633" t="b">
        <v>0</v>
      </c>
      <c r="D2633" t="b">
        <v>0</v>
      </c>
      <c r="H2633" s="1">
        <v>44309</v>
      </c>
      <c r="I2633" t="b">
        <v>1</v>
      </c>
      <c r="L2633" t="s">
        <v>7161</v>
      </c>
      <c r="O2633" t="s">
        <v>99</v>
      </c>
      <c r="P2633" t="b">
        <v>0</v>
      </c>
      <c r="Q2633" s="2">
        <v>43888.783495370371</v>
      </c>
      <c r="R2633" s="1"/>
      <c r="S2633" t="b">
        <v>0</v>
      </c>
      <c r="U2633" s="1"/>
      <c r="V2633" t="b">
        <v>0</v>
      </c>
      <c r="W2633" s="1">
        <v>44228</v>
      </c>
      <c r="X2633">
        <v>2</v>
      </c>
      <c r="Y2633">
        <v>2021</v>
      </c>
      <c r="Z2633" t="s">
        <v>90</v>
      </c>
      <c r="AA2633" t="s">
        <v>90</v>
      </c>
      <c r="AB2633" t="b">
        <v>0</v>
      </c>
      <c r="AC2633" t="b">
        <v>0</v>
      </c>
      <c r="AD2633" t="s">
        <v>3727</v>
      </c>
      <c r="AE2633" t="b">
        <v>1</v>
      </c>
      <c r="AF2633" t="b">
        <v>0</v>
      </c>
      <c r="AG2633" t="b">
        <v>0</v>
      </c>
      <c r="AH2633" t="s">
        <v>4808</v>
      </c>
      <c r="AI2633" t="b">
        <v>0</v>
      </c>
      <c r="AK2633" t="b">
        <v>0</v>
      </c>
      <c r="AL2633" s="1"/>
      <c r="AM2633" t="s">
        <v>142</v>
      </c>
      <c r="AN2633" s="2">
        <v>44309.647673611114</v>
      </c>
      <c r="AP2633" s="2">
        <v>44309.647673611114</v>
      </c>
      <c r="AQ2633" s="1"/>
      <c r="AS2633" t="b">
        <v>0</v>
      </c>
      <c r="AV2633" t="s">
        <v>2956</v>
      </c>
      <c r="BB2633" t="s">
        <v>7162</v>
      </c>
      <c r="BD2633" t="b">
        <v>0</v>
      </c>
      <c r="BH2633" t="s">
        <v>142</v>
      </c>
      <c r="BI2633" t="s">
        <v>150</v>
      </c>
      <c r="BN2633" t="s">
        <v>415</v>
      </c>
      <c r="BQ2633" t="s">
        <v>96</v>
      </c>
      <c r="BR2633" t="b">
        <v>0</v>
      </c>
      <c r="BT2633" t="b">
        <v>0</v>
      </c>
      <c r="BW2633" t="s">
        <v>97</v>
      </c>
      <c r="BX2633" t="b">
        <v>0</v>
      </c>
      <c r="BY2633" s="2">
        <v>44376.857581018521</v>
      </c>
      <c r="CB2633" t="b">
        <v>0</v>
      </c>
      <c r="CC2633" t="b">
        <v>0</v>
      </c>
      <c r="CF2633">
        <v>65437</v>
      </c>
      <c r="CH2633">
        <v>0</v>
      </c>
      <c r="CI2633">
        <v>0</v>
      </c>
      <c r="CJ2633">
        <v>0</v>
      </c>
      <c r="CK2633">
        <f>YEAR(tbl_Opportunity[[#This Row],[Close Date]])</f>
        <v>2021</v>
      </c>
    </row>
    <row r="2634" spans="1:89">
      <c r="A2634" t="s">
        <v>7163</v>
      </c>
      <c r="B2634" t="b">
        <v>0</v>
      </c>
      <c r="D2634" t="b">
        <v>0</v>
      </c>
      <c r="H2634" s="1">
        <v>43971</v>
      </c>
      <c r="I2634" t="b">
        <v>1</v>
      </c>
      <c r="J2634" t="s">
        <v>111</v>
      </c>
      <c r="O2634" t="s">
        <v>99</v>
      </c>
      <c r="P2634" t="b">
        <v>0</v>
      </c>
      <c r="Q2634" s="2">
        <v>43801.759594907409</v>
      </c>
      <c r="R2634" s="1"/>
      <c r="S2634" t="b">
        <v>0</v>
      </c>
      <c r="U2634" s="1"/>
      <c r="V2634" t="b">
        <v>0</v>
      </c>
      <c r="W2634" s="1">
        <v>43862</v>
      </c>
      <c r="X2634">
        <v>2</v>
      </c>
      <c r="Y2634">
        <v>2020</v>
      </c>
      <c r="Z2634" t="s">
        <v>90</v>
      </c>
      <c r="AA2634" t="s">
        <v>90</v>
      </c>
      <c r="AB2634" t="b">
        <v>0</v>
      </c>
      <c r="AC2634" t="b">
        <v>0</v>
      </c>
      <c r="AE2634" t="b">
        <v>1</v>
      </c>
      <c r="AF2634" t="b">
        <v>0</v>
      </c>
      <c r="AG2634" t="b">
        <v>0</v>
      </c>
      <c r="AH2634" t="s">
        <v>4812</v>
      </c>
      <c r="AI2634" t="b">
        <v>0</v>
      </c>
      <c r="AK2634" t="b">
        <v>0</v>
      </c>
      <c r="AL2634" s="1">
        <v>43801</v>
      </c>
      <c r="AM2634" t="s">
        <v>99</v>
      </c>
      <c r="AN2634" s="2">
        <v>43971.655324074076</v>
      </c>
      <c r="AP2634" s="2">
        <v>43971.597881944443</v>
      </c>
      <c r="AQ2634" s="1"/>
      <c r="AS2634" t="b">
        <v>0</v>
      </c>
      <c r="AV2634" t="s">
        <v>93</v>
      </c>
      <c r="BB2634" t="s">
        <v>7164</v>
      </c>
      <c r="BD2634" t="b">
        <v>0</v>
      </c>
      <c r="BH2634" t="s">
        <v>332</v>
      </c>
      <c r="BI2634" t="s">
        <v>150</v>
      </c>
      <c r="BJ2634" t="s">
        <v>2992</v>
      </c>
      <c r="BN2634" t="s">
        <v>415</v>
      </c>
      <c r="BQ2634" t="s">
        <v>96</v>
      </c>
      <c r="BR2634" t="b">
        <v>0</v>
      </c>
      <c r="BT2634" t="b">
        <v>0</v>
      </c>
      <c r="BW2634" t="s">
        <v>97</v>
      </c>
      <c r="BX2634" t="b">
        <v>0</v>
      </c>
      <c r="BY2634" s="2">
        <v>44376.857569444444</v>
      </c>
      <c r="CB2634" t="b">
        <v>0</v>
      </c>
      <c r="CC2634" t="b">
        <v>0</v>
      </c>
      <c r="CF2634">
        <v>65636</v>
      </c>
      <c r="CH2634">
        <v>0</v>
      </c>
      <c r="CI2634">
        <v>0</v>
      </c>
      <c r="CJ2634">
        <v>0</v>
      </c>
      <c r="CK2634">
        <f>YEAR(tbl_Opportunity[[#This Row],[Close Date]])</f>
        <v>2020</v>
      </c>
    </row>
    <row r="2635" spans="1:89">
      <c r="A2635" t="s">
        <v>529</v>
      </c>
      <c r="B2635" t="b">
        <v>0</v>
      </c>
      <c r="D2635" t="b">
        <v>0</v>
      </c>
      <c r="H2635" s="1">
        <v>43971</v>
      </c>
      <c r="I2635" t="b">
        <v>1</v>
      </c>
      <c r="J2635" t="s">
        <v>111</v>
      </c>
      <c r="O2635" t="s">
        <v>99</v>
      </c>
      <c r="P2635" t="b">
        <v>0</v>
      </c>
      <c r="Q2635" s="2">
        <v>43955.720902777779</v>
      </c>
      <c r="R2635" s="1"/>
      <c r="S2635" t="b">
        <v>0</v>
      </c>
      <c r="U2635" s="1"/>
      <c r="V2635" t="b">
        <v>0</v>
      </c>
      <c r="W2635" s="1">
        <v>43862</v>
      </c>
      <c r="X2635">
        <v>2</v>
      </c>
      <c r="Y2635">
        <v>2020</v>
      </c>
      <c r="Z2635" t="s">
        <v>90</v>
      </c>
      <c r="AA2635" t="s">
        <v>90</v>
      </c>
      <c r="AB2635" t="b">
        <v>0</v>
      </c>
      <c r="AC2635" t="b">
        <v>0</v>
      </c>
      <c r="AE2635" t="b">
        <v>1</v>
      </c>
      <c r="AF2635" t="b">
        <v>0</v>
      </c>
      <c r="AG2635" t="b">
        <v>0</v>
      </c>
      <c r="AH2635" t="s">
        <v>4812</v>
      </c>
      <c r="AI2635" t="b">
        <v>0</v>
      </c>
      <c r="AK2635" t="b">
        <v>0</v>
      </c>
      <c r="AL2635" s="1">
        <v>43957</v>
      </c>
      <c r="AM2635" t="s">
        <v>162</v>
      </c>
      <c r="AN2635" s="2">
        <v>44297.838888888888</v>
      </c>
      <c r="AP2635" s="2">
        <v>43971.607268518521</v>
      </c>
      <c r="AQ2635" s="1"/>
      <c r="AS2635" t="b">
        <v>0</v>
      </c>
      <c r="AV2635" t="s">
        <v>213</v>
      </c>
      <c r="BB2635" t="s">
        <v>7165</v>
      </c>
      <c r="BD2635" t="b">
        <v>0</v>
      </c>
      <c r="BH2635" t="s">
        <v>131</v>
      </c>
      <c r="BI2635" t="s">
        <v>150</v>
      </c>
      <c r="BJ2635" t="s">
        <v>2848</v>
      </c>
      <c r="BN2635" t="s">
        <v>415</v>
      </c>
      <c r="BP2635" t="s">
        <v>7166</v>
      </c>
      <c r="BQ2635" t="s">
        <v>96</v>
      </c>
      <c r="BR2635" t="b">
        <v>0</v>
      </c>
      <c r="BT2635" t="b">
        <v>0</v>
      </c>
      <c r="BW2635" t="s">
        <v>97</v>
      </c>
      <c r="BX2635" t="b">
        <v>0</v>
      </c>
      <c r="BY2635" s="2">
        <v>44376.857581018521</v>
      </c>
      <c r="CB2635" t="b">
        <v>0</v>
      </c>
      <c r="CC2635" t="b">
        <v>0</v>
      </c>
      <c r="CF2635">
        <v>130874</v>
      </c>
      <c r="CH2635">
        <v>0</v>
      </c>
      <c r="CI2635">
        <v>0</v>
      </c>
      <c r="CJ2635">
        <v>0</v>
      </c>
      <c r="CK2635">
        <f>YEAR(tbl_Opportunity[[#This Row],[Close Date]])</f>
        <v>2020</v>
      </c>
    </row>
    <row r="2636" spans="1:89">
      <c r="A2636" t="s">
        <v>4120</v>
      </c>
      <c r="B2636" t="b">
        <v>0</v>
      </c>
      <c r="D2636" t="b">
        <v>0</v>
      </c>
      <c r="H2636" s="1">
        <v>43971</v>
      </c>
      <c r="I2636" t="b">
        <v>1</v>
      </c>
      <c r="J2636" t="s">
        <v>111</v>
      </c>
      <c r="O2636" t="s">
        <v>99</v>
      </c>
      <c r="P2636" t="b">
        <v>0</v>
      </c>
      <c r="Q2636" s="2">
        <v>43955.739479166667</v>
      </c>
      <c r="R2636" s="1"/>
      <c r="S2636" t="b">
        <v>0</v>
      </c>
      <c r="U2636" s="1"/>
      <c r="V2636" t="b">
        <v>0</v>
      </c>
      <c r="W2636" s="1">
        <v>43862</v>
      </c>
      <c r="X2636">
        <v>2</v>
      </c>
      <c r="Y2636">
        <v>2020</v>
      </c>
      <c r="Z2636" t="s">
        <v>90</v>
      </c>
      <c r="AA2636" t="s">
        <v>90</v>
      </c>
      <c r="AB2636" t="b">
        <v>0</v>
      </c>
      <c r="AC2636" t="b">
        <v>0</v>
      </c>
      <c r="AE2636" t="b">
        <v>1</v>
      </c>
      <c r="AF2636" t="b">
        <v>0</v>
      </c>
      <c r="AG2636" t="b">
        <v>0</v>
      </c>
      <c r="AH2636" t="s">
        <v>4812</v>
      </c>
      <c r="AI2636" t="b">
        <v>0</v>
      </c>
      <c r="AK2636" t="b">
        <v>0</v>
      </c>
      <c r="AL2636" s="1">
        <v>43957</v>
      </c>
      <c r="AM2636" t="s">
        <v>162</v>
      </c>
      <c r="AN2636" s="2">
        <v>44297.838888888888</v>
      </c>
      <c r="AP2636" s="2">
        <v>43971.608206018522</v>
      </c>
      <c r="AQ2636" s="1"/>
      <c r="AS2636" t="b">
        <v>0</v>
      </c>
      <c r="AV2636" t="s">
        <v>213</v>
      </c>
      <c r="BB2636" t="s">
        <v>7167</v>
      </c>
      <c r="BD2636" t="b">
        <v>0</v>
      </c>
      <c r="BH2636" t="s">
        <v>131</v>
      </c>
      <c r="BI2636" t="s">
        <v>150</v>
      </c>
      <c r="BJ2636" t="s">
        <v>2848</v>
      </c>
      <c r="BN2636" t="s">
        <v>415</v>
      </c>
      <c r="BP2636" t="s">
        <v>7168</v>
      </c>
      <c r="BQ2636" t="s">
        <v>96</v>
      </c>
      <c r="BR2636" t="b">
        <v>0</v>
      </c>
      <c r="BT2636" t="b">
        <v>0</v>
      </c>
      <c r="BW2636" t="s">
        <v>97</v>
      </c>
      <c r="BX2636" t="b">
        <v>0</v>
      </c>
      <c r="BY2636" s="2">
        <v>44376.857581018521</v>
      </c>
      <c r="CB2636" t="b">
        <v>0</v>
      </c>
      <c r="CC2636" t="b">
        <v>0</v>
      </c>
      <c r="CF2636">
        <v>130874</v>
      </c>
      <c r="CH2636">
        <v>0</v>
      </c>
      <c r="CI2636">
        <v>0</v>
      </c>
      <c r="CJ2636">
        <v>0</v>
      </c>
      <c r="CK2636">
        <f>YEAR(tbl_Opportunity[[#This Row],[Close Date]])</f>
        <v>2020</v>
      </c>
    </row>
    <row r="2637" spans="1:89">
      <c r="A2637" t="s">
        <v>108</v>
      </c>
      <c r="B2637" t="b">
        <v>0</v>
      </c>
      <c r="D2637" t="b">
        <v>0</v>
      </c>
      <c r="H2637" s="1">
        <v>43971</v>
      </c>
      <c r="I2637" t="b">
        <v>1</v>
      </c>
      <c r="J2637" t="s">
        <v>111</v>
      </c>
      <c r="O2637" t="s">
        <v>99</v>
      </c>
      <c r="P2637" t="b">
        <v>0</v>
      </c>
      <c r="Q2637" s="2">
        <v>43955.758321759262</v>
      </c>
      <c r="R2637" s="1"/>
      <c r="S2637" t="b">
        <v>0</v>
      </c>
      <c r="U2637" s="1"/>
      <c r="V2637" t="b">
        <v>0</v>
      </c>
      <c r="W2637" s="1">
        <v>43862</v>
      </c>
      <c r="X2637">
        <v>2</v>
      </c>
      <c r="Y2637">
        <v>2020</v>
      </c>
      <c r="Z2637" t="s">
        <v>90</v>
      </c>
      <c r="AA2637" t="s">
        <v>90</v>
      </c>
      <c r="AB2637" t="b">
        <v>0</v>
      </c>
      <c r="AC2637" t="b">
        <v>0</v>
      </c>
      <c r="AE2637" t="b">
        <v>1</v>
      </c>
      <c r="AF2637" t="b">
        <v>0</v>
      </c>
      <c r="AG2637" t="b">
        <v>0</v>
      </c>
      <c r="AH2637" t="s">
        <v>4812</v>
      </c>
      <c r="AI2637" t="b">
        <v>0</v>
      </c>
      <c r="AK2637" t="b">
        <v>0</v>
      </c>
      <c r="AL2637" s="1">
        <v>43957</v>
      </c>
      <c r="AM2637" t="s">
        <v>162</v>
      </c>
      <c r="AN2637" s="2">
        <v>44297.838888888888</v>
      </c>
      <c r="AP2637" s="2">
        <v>43971.607627314814</v>
      </c>
      <c r="AQ2637" s="1"/>
      <c r="AS2637" t="b">
        <v>0</v>
      </c>
      <c r="AV2637" t="s">
        <v>213</v>
      </c>
      <c r="BB2637" t="s">
        <v>7169</v>
      </c>
      <c r="BD2637" t="b">
        <v>0</v>
      </c>
      <c r="BH2637" t="s">
        <v>131</v>
      </c>
      <c r="BI2637" t="s">
        <v>150</v>
      </c>
      <c r="BJ2637" t="s">
        <v>2848</v>
      </c>
      <c r="BN2637" t="s">
        <v>415</v>
      </c>
      <c r="BQ2637" t="s">
        <v>96</v>
      </c>
      <c r="BR2637" t="b">
        <v>0</v>
      </c>
      <c r="BT2637" t="b">
        <v>0</v>
      </c>
      <c r="BW2637" t="s">
        <v>97</v>
      </c>
      <c r="BX2637" t="b">
        <v>0</v>
      </c>
      <c r="BY2637" s="2">
        <v>44376.857581018521</v>
      </c>
      <c r="CB2637" t="b">
        <v>0</v>
      </c>
      <c r="CC2637" t="b">
        <v>0</v>
      </c>
      <c r="CF2637">
        <v>130874</v>
      </c>
      <c r="CH2637">
        <v>0</v>
      </c>
      <c r="CI2637">
        <v>0</v>
      </c>
      <c r="CJ2637">
        <v>0</v>
      </c>
      <c r="CK2637">
        <f>YEAR(tbl_Opportunity[[#This Row],[Close Date]])</f>
        <v>2020</v>
      </c>
    </row>
    <row r="2638" spans="1:89">
      <c r="A2638" t="s">
        <v>2616</v>
      </c>
      <c r="B2638" t="b">
        <v>0</v>
      </c>
      <c r="D2638" t="b">
        <v>0</v>
      </c>
      <c r="H2638" s="1">
        <v>44012</v>
      </c>
      <c r="I2638" t="b">
        <v>1</v>
      </c>
      <c r="J2638" t="s">
        <v>111</v>
      </c>
      <c r="O2638" t="s">
        <v>99</v>
      </c>
      <c r="P2638" t="b">
        <v>0</v>
      </c>
      <c r="Q2638" s="2">
        <v>43894.696458333332</v>
      </c>
      <c r="R2638" s="1"/>
      <c r="S2638" t="b">
        <v>0</v>
      </c>
      <c r="U2638" s="1"/>
      <c r="V2638" t="b">
        <v>0</v>
      </c>
      <c r="W2638" s="1">
        <v>43862</v>
      </c>
      <c r="X2638">
        <v>2</v>
      </c>
      <c r="Y2638">
        <v>2020</v>
      </c>
      <c r="Z2638" t="s">
        <v>90</v>
      </c>
      <c r="AA2638" t="s">
        <v>90</v>
      </c>
      <c r="AB2638" t="b">
        <v>0</v>
      </c>
      <c r="AC2638" t="b">
        <v>0</v>
      </c>
      <c r="AE2638" t="b">
        <v>1</v>
      </c>
      <c r="AF2638" t="b">
        <v>0</v>
      </c>
      <c r="AG2638" t="b">
        <v>0</v>
      </c>
      <c r="AH2638" t="s">
        <v>4808</v>
      </c>
      <c r="AI2638" t="b">
        <v>0</v>
      </c>
      <c r="AK2638" t="b">
        <v>0</v>
      </c>
      <c r="AL2638" s="1">
        <v>43894</v>
      </c>
      <c r="AM2638" t="s">
        <v>142</v>
      </c>
      <c r="AN2638" s="2">
        <v>43934.61</v>
      </c>
      <c r="AP2638" s="2">
        <v>43934.61</v>
      </c>
      <c r="AQ2638" s="1"/>
      <c r="AS2638" t="b">
        <v>0</v>
      </c>
      <c r="AV2638" t="s">
        <v>93</v>
      </c>
      <c r="BB2638" t="s">
        <v>7170</v>
      </c>
      <c r="BD2638" t="b">
        <v>0</v>
      </c>
      <c r="BH2638" t="s">
        <v>142</v>
      </c>
      <c r="BI2638" t="s">
        <v>150</v>
      </c>
      <c r="BN2638" t="s">
        <v>415</v>
      </c>
      <c r="BQ2638" t="s">
        <v>96</v>
      </c>
      <c r="BR2638" t="b">
        <v>0</v>
      </c>
      <c r="BT2638" t="b">
        <v>0</v>
      </c>
      <c r="BW2638" t="s">
        <v>97</v>
      </c>
      <c r="BX2638" t="b">
        <v>0</v>
      </c>
      <c r="BY2638" s="2">
        <v>44376.857581018521</v>
      </c>
      <c r="CB2638" t="b">
        <v>0</v>
      </c>
      <c r="CC2638" t="b">
        <v>0</v>
      </c>
      <c r="CF2638">
        <v>78437</v>
      </c>
      <c r="CH2638">
        <v>0</v>
      </c>
      <c r="CI2638">
        <v>0</v>
      </c>
      <c r="CJ2638">
        <v>0</v>
      </c>
      <c r="CK2638">
        <f>YEAR(tbl_Opportunity[[#This Row],[Close Date]])</f>
        <v>2020</v>
      </c>
    </row>
    <row r="2639" spans="1:89">
      <c r="A2639" t="s">
        <v>4120</v>
      </c>
      <c r="B2639" t="b">
        <v>0</v>
      </c>
      <c r="D2639" t="b">
        <v>0</v>
      </c>
      <c r="H2639" s="1">
        <v>43972</v>
      </c>
      <c r="I2639" t="b">
        <v>1</v>
      </c>
      <c r="J2639" t="s">
        <v>111</v>
      </c>
      <c r="O2639" t="s">
        <v>99</v>
      </c>
      <c r="P2639" t="b">
        <v>0</v>
      </c>
      <c r="Q2639" s="2">
        <v>43899.666435185187</v>
      </c>
      <c r="R2639" s="1"/>
      <c r="S2639" t="b">
        <v>0</v>
      </c>
      <c r="U2639" s="1"/>
      <c r="V2639" t="b">
        <v>0</v>
      </c>
      <c r="W2639" s="1">
        <v>43862</v>
      </c>
      <c r="X2639">
        <v>2</v>
      </c>
      <c r="Y2639">
        <v>2020</v>
      </c>
      <c r="Z2639" t="s">
        <v>90</v>
      </c>
      <c r="AA2639" t="s">
        <v>90</v>
      </c>
      <c r="AB2639" t="b">
        <v>0</v>
      </c>
      <c r="AC2639" t="b">
        <v>0</v>
      </c>
      <c r="AE2639" t="b">
        <v>1</v>
      </c>
      <c r="AF2639" t="b">
        <v>0</v>
      </c>
      <c r="AG2639" t="b">
        <v>0</v>
      </c>
      <c r="AH2639" t="s">
        <v>4863</v>
      </c>
      <c r="AI2639" t="b">
        <v>0</v>
      </c>
      <c r="AK2639" t="b">
        <v>0</v>
      </c>
      <c r="AL2639" s="1">
        <v>43907</v>
      </c>
      <c r="AM2639" t="s">
        <v>162</v>
      </c>
      <c r="AN2639" s="2">
        <v>44297.8278587963</v>
      </c>
      <c r="AP2639" s="2">
        <v>43972.651493055557</v>
      </c>
      <c r="AQ2639" s="1"/>
      <c r="AS2639" t="b">
        <v>0</v>
      </c>
      <c r="AV2639" t="s">
        <v>153</v>
      </c>
      <c r="BB2639" t="s">
        <v>7171</v>
      </c>
      <c r="BD2639" t="b">
        <v>0</v>
      </c>
      <c r="BH2639" t="s">
        <v>131</v>
      </c>
      <c r="BI2639" t="s">
        <v>150</v>
      </c>
      <c r="BJ2639" t="s">
        <v>2848</v>
      </c>
      <c r="BN2639" t="s">
        <v>415</v>
      </c>
      <c r="BQ2639" t="s">
        <v>96</v>
      </c>
      <c r="BR2639" t="b">
        <v>0</v>
      </c>
      <c r="BT2639" t="b">
        <v>0</v>
      </c>
      <c r="BW2639" t="s">
        <v>97</v>
      </c>
      <c r="BX2639" t="b">
        <v>0</v>
      </c>
      <c r="BY2639" s="2">
        <v>44376.857581018521</v>
      </c>
      <c r="CB2639" t="b">
        <v>0</v>
      </c>
      <c r="CC2639" t="b">
        <v>0</v>
      </c>
      <c r="CF2639">
        <v>91000</v>
      </c>
      <c r="CH2639">
        <v>0</v>
      </c>
      <c r="CI2639">
        <v>0</v>
      </c>
      <c r="CJ2639">
        <v>0</v>
      </c>
      <c r="CK2639">
        <f>YEAR(tbl_Opportunity[[#This Row],[Close Date]])</f>
        <v>2020</v>
      </c>
    </row>
    <row r="2640" spans="1:89">
      <c r="A2640" t="s">
        <v>242</v>
      </c>
      <c r="B2640" t="b">
        <v>0</v>
      </c>
      <c r="D2640" t="b">
        <v>0</v>
      </c>
      <c r="H2640" s="1">
        <v>43972</v>
      </c>
      <c r="I2640" t="b">
        <v>1</v>
      </c>
      <c r="J2640" t="s">
        <v>111</v>
      </c>
      <c r="O2640" t="s">
        <v>99</v>
      </c>
      <c r="P2640" t="b">
        <v>0</v>
      </c>
      <c r="Q2640" s="2">
        <v>43899.690810185188</v>
      </c>
      <c r="R2640" s="1"/>
      <c r="S2640" t="b">
        <v>0</v>
      </c>
      <c r="U2640" s="1"/>
      <c r="V2640" t="b">
        <v>0</v>
      </c>
      <c r="W2640" s="1">
        <v>43862</v>
      </c>
      <c r="X2640">
        <v>2</v>
      </c>
      <c r="Y2640">
        <v>2020</v>
      </c>
      <c r="Z2640" t="s">
        <v>90</v>
      </c>
      <c r="AA2640" t="s">
        <v>90</v>
      </c>
      <c r="AB2640" t="b">
        <v>0</v>
      </c>
      <c r="AC2640" t="b">
        <v>0</v>
      </c>
      <c r="AE2640" t="b">
        <v>1</v>
      </c>
      <c r="AF2640" t="b">
        <v>0</v>
      </c>
      <c r="AG2640" t="b">
        <v>0</v>
      </c>
      <c r="AH2640" t="s">
        <v>4863</v>
      </c>
      <c r="AI2640" t="b">
        <v>0</v>
      </c>
      <c r="AK2640" t="b">
        <v>0</v>
      </c>
      <c r="AL2640" s="1">
        <v>43907</v>
      </c>
      <c r="AM2640" t="s">
        <v>162</v>
      </c>
      <c r="AN2640" s="2">
        <v>44297.8278587963</v>
      </c>
      <c r="AP2640" s="2">
        <v>43972.650949074072</v>
      </c>
      <c r="AQ2640" s="1"/>
      <c r="AS2640" t="b">
        <v>0</v>
      </c>
      <c r="AV2640" t="s">
        <v>153</v>
      </c>
      <c r="BB2640" t="s">
        <v>7172</v>
      </c>
      <c r="BD2640" t="b">
        <v>0</v>
      </c>
      <c r="BH2640" t="s">
        <v>131</v>
      </c>
      <c r="BI2640" t="s">
        <v>150</v>
      </c>
      <c r="BJ2640" t="s">
        <v>157</v>
      </c>
      <c r="BN2640" t="s">
        <v>415</v>
      </c>
      <c r="BQ2640" t="s">
        <v>96</v>
      </c>
      <c r="BR2640" t="b">
        <v>0</v>
      </c>
      <c r="BT2640" t="b">
        <v>0</v>
      </c>
      <c r="BW2640" t="s">
        <v>97</v>
      </c>
      <c r="BX2640" t="b">
        <v>0</v>
      </c>
      <c r="BY2640" s="2">
        <v>44376.857581018521</v>
      </c>
      <c r="CB2640" t="b">
        <v>0</v>
      </c>
      <c r="CC2640" t="b">
        <v>0</v>
      </c>
      <c r="CF2640">
        <v>91000</v>
      </c>
      <c r="CH2640">
        <v>0</v>
      </c>
      <c r="CI2640">
        <v>0</v>
      </c>
      <c r="CJ2640">
        <v>0</v>
      </c>
      <c r="CK2640">
        <f>YEAR(tbl_Opportunity[[#This Row],[Close Date]])</f>
        <v>2020</v>
      </c>
    </row>
    <row r="2641" spans="1:89">
      <c r="A2641" t="s">
        <v>240</v>
      </c>
      <c r="B2641" t="b">
        <v>0</v>
      </c>
      <c r="D2641" t="b">
        <v>0</v>
      </c>
      <c r="H2641" s="1">
        <v>43972</v>
      </c>
      <c r="I2641" t="b">
        <v>1</v>
      </c>
      <c r="J2641" t="s">
        <v>111</v>
      </c>
      <c r="O2641" t="s">
        <v>99</v>
      </c>
      <c r="P2641" t="b">
        <v>0</v>
      </c>
      <c r="Q2641" s="2">
        <v>43899.697766203702</v>
      </c>
      <c r="R2641" s="1"/>
      <c r="S2641" t="b">
        <v>0</v>
      </c>
      <c r="U2641" s="1"/>
      <c r="V2641" t="b">
        <v>0</v>
      </c>
      <c r="W2641" s="1">
        <v>43862</v>
      </c>
      <c r="X2641">
        <v>2</v>
      </c>
      <c r="Y2641">
        <v>2020</v>
      </c>
      <c r="Z2641" t="s">
        <v>90</v>
      </c>
      <c r="AA2641" t="s">
        <v>90</v>
      </c>
      <c r="AB2641" t="b">
        <v>0</v>
      </c>
      <c r="AC2641" t="b">
        <v>0</v>
      </c>
      <c r="AE2641" t="b">
        <v>1</v>
      </c>
      <c r="AF2641" t="b">
        <v>0</v>
      </c>
      <c r="AG2641" t="b">
        <v>0</v>
      </c>
      <c r="AH2641" t="s">
        <v>4863</v>
      </c>
      <c r="AI2641" t="b">
        <v>0</v>
      </c>
      <c r="AK2641" t="b">
        <v>0</v>
      </c>
      <c r="AL2641" s="1">
        <v>43900</v>
      </c>
      <c r="AM2641" t="s">
        <v>162</v>
      </c>
      <c r="AN2641" s="2">
        <v>44297.8278587963</v>
      </c>
      <c r="AP2641" s="2">
        <v>43972.650358796294</v>
      </c>
      <c r="AQ2641" s="1"/>
      <c r="AS2641" t="b">
        <v>0</v>
      </c>
      <c r="AV2641" t="s">
        <v>153</v>
      </c>
      <c r="BB2641" t="s">
        <v>7173</v>
      </c>
      <c r="BD2641" t="b">
        <v>0</v>
      </c>
      <c r="BH2641" t="s">
        <v>131</v>
      </c>
      <c r="BI2641" t="s">
        <v>150</v>
      </c>
      <c r="BJ2641" t="s">
        <v>157</v>
      </c>
      <c r="BN2641" t="s">
        <v>415</v>
      </c>
      <c r="BQ2641" t="s">
        <v>96</v>
      </c>
      <c r="BR2641" t="b">
        <v>0</v>
      </c>
      <c r="BT2641" t="b">
        <v>0</v>
      </c>
      <c r="BW2641" t="s">
        <v>97</v>
      </c>
      <c r="BX2641" t="b">
        <v>0</v>
      </c>
      <c r="BY2641" s="2">
        <v>44376.857581018521</v>
      </c>
      <c r="CB2641" t="b">
        <v>0</v>
      </c>
      <c r="CC2641" t="b">
        <v>0</v>
      </c>
      <c r="CF2641">
        <v>91000</v>
      </c>
      <c r="CH2641">
        <v>0</v>
      </c>
      <c r="CI2641">
        <v>0</v>
      </c>
      <c r="CJ2641">
        <v>0</v>
      </c>
      <c r="CK2641">
        <f>YEAR(tbl_Opportunity[[#This Row],[Close Date]])</f>
        <v>2020</v>
      </c>
    </row>
    <row r="2642" spans="1:89">
      <c r="A2642" t="s">
        <v>108</v>
      </c>
      <c r="B2642" t="b">
        <v>0</v>
      </c>
      <c r="D2642" t="b">
        <v>0</v>
      </c>
      <c r="H2642" s="1">
        <v>43972</v>
      </c>
      <c r="I2642" t="b">
        <v>1</v>
      </c>
      <c r="J2642" t="s">
        <v>111</v>
      </c>
      <c r="O2642" t="s">
        <v>99</v>
      </c>
      <c r="P2642" t="b">
        <v>0</v>
      </c>
      <c r="Q2642" s="2">
        <v>43899.714618055557</v>
      </c>
      <c r="R2642" s="1"/>
      <c r="S2642" t="b">
        <v>0</v>
      </c>
      <c r="U2642" s="1"/>
      <c r="V2642" t="b">
        <v>0</v>
      </c>
      <c r="W2642" s="1">
        <v>43862</v>
      </c>
      <c r="X2642">
        <v>2</v>
      </c>
      <c r="Y2642">
        <v>2020</v>
      </c>
      <c r="Z2642" t="s">
        <v>90</v>
      </c>
      <c r="AA2642" t="s">
        <v>90</v>
      </c>
      <c r="AB2642" t="b">
        <v>0</v>
      </c>
      <c r="AC2642" t="b">
        <v>0</v>
      </c>
      <c r="AE2642" t="b">
        <v>1</v>
      </c>
      <c r="AF2642" t="b">
        <v>0</v>
      </c>
      <c r="AG2642" t="b">
        <v>0</v>
      </c>
      <c r="AH2642" t="s">
        <v>4863</v>
      </c>
      <c r="AI2642" t="b">
        <v>0</v>
      </c>
      <c r="AK2642" t="b">
        <v>0</v>
      </c>
      <c r="AL2642" s="1">
        <v>43900</v>
      </c>
      <c r="AM2642" t="s">
        <v>162</v>
      </c>
      <c r="AN2642" s="2">
        <v>44297.8278587963</v>
      </c>
      <c r="AP2642" s="2">
        <v>43972.651875000003</v>
      </c>
      <c r="AQ2642" s="1"/>
      <c r="AS2642" t="b">
        <v>0</v>
      </c>
      <c r="AV2642" t="s">
        <v>153</v>
      </c>
      <c r="BB2642" t="s">
        <v>7174</v>
      </c>
      <c r="BD2642" t="b">
        <v>0</v>
      </c>
      <c r="BH2642" t="s">
        <v>131</v>
      </c>
      <c r="BI2642" t="s">
        <v>150</v>
      </c>
      <c r="BJ2642" t="s">
        <v>157</v>
      </c>
      <c r="BN2642" t="s">
        <v>415</v>
      </c>
      <c r="BQ2642" t="s">
        <v>96</v>
      </c>
      <c r="BR2642" t="b">
        <v>0</v>
      </c>
      <c r="BT2642" t="b">
        <v>0</v>
      </c>
      <c r="BW2642" t="s">
        <v>97</v>
      </c>
      <c r="BX2642" t="b">
        <v>0</v>
      </c>
      <c r="BY2642" s="2">
        <v>44376.857581018521</v>
      </c>
      <c r="CB2642" t="b">
        <v>0</v>
      </c>
      <c r="CC2642" t="b">
        <v>0</v>
      </c>
      <c r="CF2642">
        <v>91000</v>
      </c>
      <c r="CH2642">
        <v>0</v>
      </c>
      <c r="CI2642">
        <v>0</v>
      </c>
      <c r="CJ2642">
        <v>0</v>
      </c>
      <c r="CK2642">
        <f>YEAR(tbl_Opportunity[[#This Row],[Close Date]])</f>
        <v>2020</v>
      </c>
    </row>
    <row r="2643" spans="1:89">
      <c r="A2643" t="s">
        <v>132</v>
      </c>
      <c r="B2643" t="b">
        <v>0</v>
      </c>
      <c r="D2643" t="b">
        <v>0</v>
      </c>
      <c r="H2643" s="1">
        <v>43972</v>
      </c>
      <c r="I2643" t="b">
        <v>1</v>
      </c>
      <c r="J2643" t="s">
        <v>111</v>
      </c>
      <c r="O2643" t="s">
        <v>99</v>
      </c>
      <c r="P2643" t="b">
        <v>0</v>
      </c>
      <c r="Q2643" s="2">
        <v>43899.726793981485</v>
      </c>
      <c r="R2643" s="1"/>
      <c r="S2643" t="b">
        <v>0</v>
      </c>
      <c r="U2643" s="1"/>
      <c r="V2643" t="b">
        <v>0</v>
      </c>
      <c r="W2643" s="1">
        <v>43862</v>
      </c>
      <c r="X2643">
        <v>2</v>
      </c>
      <c r="Y2643">
        <v>2020</v>
      </c>
      <c r="Z2643" t="s">
        <v>90</v>
      </c>
      <c r="AA2643" t="s">
        <v>90</v>
      </c>
      <c r="AB2643" t="b">
        <v>0</v>
      </c>
      <c r="AC2643" t="b">
        <v>0</v>
      </c>
      <c r="AE2643" t="b">
        <v>1</v>
      </c>
      <c r="AF2643" t="b">
        <v>0</v>
      </c>
      <c r="AG2643" t="b">
        <v>0</v>
      </c>
      <c r="AH2643" t="s">
        <v>4863</v>
      </c>
      <c r="AI2643" t="b">
        <v>0</v>
      </c>
      <c r="AK2643" t="b">
        <v>0</v>
      </c>
      <c r="AL2643" s="1">
        <v>43900</v>
      </c>
      <c r="AM2643" t="s">
        <v>162</v>
      </c>
      <c r="AN2643" s="2">
        <v>44297.8278587963</v>
      </c>
      <c r="AP2643" s="2">
        <v>43972.650625000002</v>
      </c>
      <c r="AQ2643" s="1"/>
      <c r="AS2643" t="b">
        <v>0</v>
      </c>
      <c r="AV2643" t="s">
        <v>153</v>
      </c>
      <c r="BB2643" t="s">
        <v>7175</v>
      </c>
      <c r="BD2643" t="b">
        <v>0</v>
      </c>
      <c r="BH2643" t="s">
        <v>131</v>
      </c>
      <c r="BI2643" t="s">
        <v>150</v>
      </c>
      <c r="BJ2643" t="s">
        <v>157</v>
      </c>
      <c r="BN2643" t="s">
        <v>415</v>
      </c>
      <c r="BP2643" t="s">
        <v>7176</v>
      </c>
      <c r="BQ2643" t="s">
        <v>96</v>
      </c>
      <c r="BR2643" t="b">
        <v>0</v>
      </c>
      <c r="BT2643" t="b">
        <v>0</v>
      </c>
      <c r="BW2643" t="s">
        <v>97</v>
      </c>
      <c r="BX2643" t="b">
        <v>0</v>
      </c>
      <c r="BY2643" s="2">
        <v>44376.857581018521</v>
      </c>
      <c r="CB2643" t="b">
        <v>0</v>
      </c>
      <c r="CC2643" t="b">
        <v>0</v>
      </c>
      <c r="CF2643">
        <v>77350</v>
      </c>
      <c r="CH2643">
        <v>0</v>
      </c>
      <c r="CI2643">
        <v>0</v>
      </c>
      <c r="CJ2643">
        <v>0</v>
      </c>
      <c r="CK2643">
        <f>YEAR(tbl_Opportunity[[#This Row],[Close Date]])</f>
        <v>2020</v>
      </c>
    </row>
    <row r="2644" spans="1:89">
      <c r="A2644" t="s">
        <v>529</v>
      </c>
      <c r="B2644" t="b">
        <v>0</v>
      </c>
      <c r="D2644" t="b">
        <v>0</v>
      </c>
      <c r="H2644" s="1">
        <v>43972</v>
      </c>
      <c r="I2644" t="b">
        <v>1</v>
      </c>
      <c r="J2644" t="s">
        <v>111</v>
      </c>
      <c r="O2644" t="s">
        <v>99</v>
      </c>
      <c r="P2644" t="b">
        <v>0</v>
      </c>
      <c r="Q2644" s="2">
        <v>43907.783854166664</v>
      </c>
      <c r="R2644" s="1"/>
      <c r="S2644" t="b">
        <v>0</v>
      </c>
      <c r="U2644" s="1"/>
      <c r="V2644" t="b">
        <v>0</v>
      </c>
      <c r="W2644" s="1">
        <v>43862</v>
      </c>
      <c r="X2644">
        <v>2</v>
      </c>
      <c r="Y2644">
        <v>2020</v>
      </c>
      <c r="Z2644" t="s">
        <v>90</v>
      </c>
      <c r="AA2644" t="s">
        <v>90</v>
      </c>
      <c r="AB2644" t="b">
        <v>0</v>
      </c>
      <c r="AC2644" t="b">
        <v>0</v>
      </c>
      <c r="AE2644" t="b">
        <v>1</v>
      </c>
      <c r="AF2644" t="b">
        <v>0</v>
      </c>
      <c r="AG2644" t="b">
        <v>0</v>
      </c>
      <c r="AH2644" t="s">
        <v>4863</v>
      </c>
      <c r="AI2644" t="b">
        <v>0</v>
      </c>
      <c r="AK2644" t="b">
        <v>0</v>
      </c>
      <c r="AL2644" s="1">
        <v>43907</v>
      </c>
      <c r="AM2644" t="s">
        <v>162</v>
      </c>
      <c r="AN2644" s="2">
        <v>44297.8278587963</v>
      </c>
      <c r="AP2644" s="2">
        <v>43972.652337962965</v>
      </c>
      <c r="AQ2644" s="1"/>
      <c r="AS2644" t="b">
        <v>0</v>
      </c>
      <c r="AV2644" t="s">
        <v>153</v>
      </c>
      <c r="BB2644" t="s">
        <v>7177</v>
      </c>
      <c r="BD2644" t="b">
        <v>0</v>
      </c>
      <c r="BH2644" t="s">
        <v>131</v>
      </c>
      <c r="BI2644" t="s">
        <v>150</v>
      </c>
      <c r="BJ2644" t="s">
        <v>2848</v>
      </c>
      <c r="BN2644" t="s">
        <v>415</v>
      </c>
      <c r="BQ2644" t="s">
        <v>96</v>
      </c>
      <c r="BR2644" t="b">
        <v>0</v>
      </c>
      <c r="BT2644" t="b">
        <v>0</v>
      </c>
      <c r="BW2644" t="s">
        <v>97</v>
      </c>
      <c r="BX2644" t="b">
        <v>0</v>
      </c>
      <c r="BY2644" s="2">
        <v>44376.857581018521</v>
      </c>
      <c r="CB2644" t="b">
        <v>0</v>
      </c>
      <c r="CC2644" t="b">
        <v>0</v>
      </c>
      <c r="CF2644">
        <v>91000</v>
      </c>
      <c r="CH2644">
        <v>0</v>
      </c>
      <c r="CI2644">
        <v>0</v>
      </c>
      <c r="CJ2644">
        <v>0</v>
      </c>
      <c r="CK2644">
        <f>YEAR(tbl_Opportunity[[#This Row],[Close Date]])</f>
        <v>2020</v>
      </c>
    </row>
    <row r="2645" spans="1:89">
      <c r="A2645" t="s">
        <v>7178</v>
      </c>
      <c r="B2645" t="b">
        <v>0</v>
      </c>
      <c r="D2645" t="b">
        <v>0</v>
      </c>
      <c r="H2645" s="1">
        <v>44012</v>
      </c>
      <c r="I2645" t="b">
        <v>1</v>
      </c>
      <c r="J2645" t="s">
        <v>111</v>
      </c>
      <c r="O2645" t="s">
        <v>131</v>
      </c>
      <c r="P2645" t="b">
        <v>0</v>
      </c>
      <c r="Q2645" s="2">
        <v>43929.752233796295</v>
      </c>
      <c r="R2645" s="1"/>
      <c r="S2645" t="b">
        <v>0</v>
      </c>
      <c r="U2645" s="1"/>
      <c r="V2645" t="b">
        <v>0</v>
      </c>
      <c r="W2645" s="1">
        <v>43862</v>
      </c>
      <c r="X2645">
        <v>2</v>
      </c>
      <c r="Y2645">
        <v>2020</v>
      </c>
      <c r="Z2645" t="s">
        <v>90</v>
      </c>
      <c r="AA2645" t="s">
        <v>90</v>
      </c>
      <c r="AB2645" t="b">
        <v>0</v>
      </c>
      <c r="AC2645" t="b">
        <v>0</v>
      </c>
      <c r="AE2645" t="b">
        <v>1</v>
      </c>
      <c r="AF2645" t="b">
        <v>0</v>
      </c>
      <c r="AG2645" t="b">
        <v>0</v>
      </c>
      <c r="AH2645" t="s">
        <v>4812</v>
      </c>
      <c r="AI2645" t="b">
        <v>0</v>
      </c>
      <c r="AK2645" t="b">
        <v>0</v>
      </c>
      <c r="AL2645" s="1">
        <v>43937</v>
      </c>
      <c r="AM2645" t="s">
        <v>162</v>
      </c>
      <c r="AN2645" s="2">
        <v>44297.838888888888</v>
      </c>
      <c r="AP2645" s="2">
        <v>43941.644849537035</v>
      </c>
      <c r="AQ2645" s="1"/>
      <c r="AS2645" t="b">
        <v>0</v>
      </c>
      <c r="AV2645" t="s">
        <v>213</v>
      </c>
      <c r="BB2645" t="s">
        <v>7179</v>
      </c>
      <c r="BD2645" t="b">
        <v>0</v>
      </c>
      <c r="BH2645" t="s">
        <v>332</v>
      </c>
      <c r="BI2645" t="s">
        <v>150</v>
      </c>
      <c r="BJ2645" t="s">
        <v>384</v>
      </c>
      <c r="BN2645" t="s">
        <v>415</v>
      </c>
      <c r="BQ2645" t="s">
        <v>96</v>
      </c>
      <c r="BR2645" t="b">
        <v>0</v>
      </c>
      <c r="BT2645" t="b">
        <v>0</v>
      </c>
      <c r="BW2645" t="s">
        <v>97</v>
      </c>
      <c r="BX2645" t="b">
        <v>0</v>
      </c>
      <c r="BY2645" s="2">
        <v>44376.857581018521</v>
      </c>
      <c r="CB2645" t="b">
        <v>0</v>
      </c>
      <c r="CC2645" t="b">
        <v>0</v>
      </c>
      <c r="CF2645">
        <v>130874</v>
      </c>
      <c r="CH2645">
        <v>0</v>
      </c>
      <c r="CI2645">
        <v>0</v>
      </c>
      <c r="CJ2645">
        <v>0</v>
      </c>
      <c r="CK2645">
        <f>YEAR(tbl_Opportunity[[#This Row],[Close Date]])</f>
        <v>2020</v>
      </c>
    </row>
    <row r="2646" spans="1:89">
      <c r="A2646" t="s">
        <v>104</v>
      </c>
      <c r="B2646" t="b">
        <v>0</v>
      </c>
      <c r="D2646" t="b">
        <v>0</v>
      </c>
      <c r="H2646" s="1">
        <v>43941</v>
      </c>
      <c r="I2646" t="b">
        <v>1</v>
      </c>
      <c r="J2646" t="s">
        <v>111</v>
      </c>
      <c r="O2646" t="s">
        <v>99</v>
      </c>
      <c r="P2646" t="b">
        <v>0</v>
      </c>
      <c r="Q2646" s="2">
        <v>43935.86478009259</v>
      </c>
      <c r="R2646" s="1"/>
      <c r="S2646" t="b">
        <v>0</v>
      </c>
      <c r="U2646" s="1"/>
      <c r="V2646" t="b">
        <v>0</v>
      </c>
      <c r="W2646" s="1">
        <v>43862</v>
      </c>
      <c r="X2646">
        <v>2</v>
      </c>
      <c r="Y2646">
        <v>2020</v>
      </c>
      <c r="Z2646" t="s">
        <v>90</v>
      </c>
      <c r="AA2646" t="s">
        <v>90</v>
      </c>
      <c r="AB2646" t="b">
        <v>0</v>
      </c>
      <c r="AC2646" t="b">
        <v>0</v>
      </c>
      <c r="AE2646" t="b">
        <v>1</v>
      </c>
      <c r="AF2646" t="b">
        <v>0</v>
      </c>
      <c r="AG2646" t="b">
        <v>0</v>
      </c>
      <c r="AH2646" t="s">
        <v>4812</v>
      </c>
      <c r="AI2646" t="b">
        <v>0</v>
      </c>
      <c r="AK2646" t="b">
        <v>0</v>
      </c>
      <c r="AL2646" s="1">
        <v>43942</v>
      </c>
      <c r="AM2646" t="s">
        <v>162</v>
      </c>
      <c r="AN2646" s="2">
        <v>44297.838888888888</v>
      </c>
      <c r="AP2646" s="2">
        <v>43962.527881944443</v>
      </c>
      <c r="AQ2646" s="1"/>
      <c r="AS2646" t="b">
        <v>0</v>
      </c>
      <c r="AV2646" t="s">
        <v>213</v>
      </c>
      <c r="BB2646" t="s">
        <v>7180</v>
      </c>
      <c r="BD2646" t="b">
        <v>0</v>
      </c>
      <c r="BH2646" t="s">
        <v>131</v>
      </c>
      <c r="BI2646" t="s">
        <v>150</v>
      </c>
      <c r="BJ2646" t="s">
        <v>95</v>
      </c>
      <c r="BN2646" t="s">
        <v>415</v>
      </c>
      <c r="BP2646" t="s">
        <v>7181</v>
      </c>
      <c r="BQ2646" t="s">
        <v>96</v>
      </c>
      <c r="BR2646" t="b">
        <v>0</v>
      </c>
      <c r="BT2646" t="b">
        <v>0</v>
      </c>
      <c r="BW2646" t="s">
        <v>97</v>
      </c>
      <c r="BX2646" t="b">
        <v>0</v>
      </c>
      <c r="BY2646" s="2">
        <v>44376.857581018521</v>
      </c>
      <c r="CB2646" t="b">
        <v>0</v>
      </c>
      <c r="CC2646" t="b">
        <v>0</v>
      </c>
      <c r="CF2646">
        <v>66937</v>
      </c>
      <c r="CH2646">
        <v>0</v>
      </c>
      <c r="CI2646">
        <v>0</v>
      </c>
      <c r="CJ2646">
        <v>0</v>
      </c>
      <c r="CK2646">
        <f>YEAR(tbl_Opportunity[[#This Row],[Close Date]])</f>
        <v>2020</v>
      </c>
    </row>
    <row r="2647" spans="1:89">
      <c r="A2647" t="s">
        <v>240</v>
      </c>
      <c r="B2647" t="b">
        <v>0</v>
      </c>
      <c r="D2647" t="b">
        <v>0</v>
      </c>
      <c r="H2647" s="1">
        <v>43971</v>
      </c>
      <c r="I2647" t="b">
        <v>1</v>
      </c>
      <c r="J2647" t="s">
        <v>111</v>
      </c>
      <c r="L2647" t="s">
        <v>7182</v>
      </c>
      <c r="O2647" t="s">
        <v>99</v>
      </c>
      <c r="P2647" t="b">
        <v>0</v>
      </c>
      <c r="Q2647" s="2">
        <v>43937.842118055552</v>
      </c>
      <c r="R2647" s="1"/>
      <c r="S2647" t="b">
        <v>0</v>
      </c>
      <c r="U2647" s="1"/>
      <c r="V2647" t="b">
        <v>0</v>
      </c>
      <c r="W2647" s="1">
        <v>43862</v>
      </c>
      <c r="X2647">
        <v>2</v>
      </c>
      <c r="Y2647">
        <v>2020</v>
      </c>
      <c r="Z2647" t="s">
        <v>90</v>
      </c>
      <c r="AA2647" t="s">
        <v>90</v>
      </c>
      <c r="AB2647" t="b">
        <v>0</v>
      </c>
      <c r="AC2647" t="b">
        <v>0</v>
      </c>
      <c r="AE2647" t="b">
        <v>1</v>
      </c>
      <c r="AF2647" t="b">
        <v>0</v>
      </c>
      <c r="AG2647" t="b">
        <v>0</v>
      </c>
      <c r="AH2647" t="s">
        <v>4812</v>
      </c>
      <c r="AI2647" t="b">
        <v>0</v>
      </c>
      <c r="AK2647" t="b">
        <v>0</v>
      </c>
      <c r="AL2647" s="1">
        <v>43957</v>
      </c>
      <c r="AM2647" t="s">
        <v>162</v>
      </c>
      <c r="AN2647" s="2">
        <v>44297.838888888888</v>
      </c>
      <c r="AP2647" s="2">
        <v>43971.606689814813</v>
      </c>
      <c r="AQ2647" s="1"/>
      <c r="AS2647" t="b">
        <v>0</v>
      </c>
      <c r="AV2647" t="s">
        <v>213</v>
      </c>
      <c r="BB2647" t="s">
        <v>7183</v>
      </c>
      <c r="BD2647" t="b">
        <v>0</v>
      </c>
      <c r="BH2647" t="s">
        <v>131</v>
      </c>
      <c r="BI2647" t="s">
        <v>150</v>
      </c>
      <c r="BJ2647" t="s">
        <v>384</v>
      </c>
      <c r="BN2647" t="s">
        <v>415</v>
      </c>
      <c r="BP2647" t="s">
        <v>7184</v>
      </c>
      <c r="BQ2647" t="s">
        <v>96</v>
      </c>
      <c r="BR2647" t="b">
        <v>0</v>
      </c>
      <c r="BT2647" t="b">
        <v>0</v>
      </c>
      <c r="BW2647" t="s">
        <v>97</v>
      </c>
      <c r="BX2647" t="b">
        <v>0</v>
      </c>
      <c r="BY2647" s="2">
        <v>44376.857581018521</v>
      </c>
      <c r="CB2647" t="b">
        <v>0</v>
      </c>
      <c r="CC2647" t="b">
        <v>0</v>
      </c>
      <c r="CF2647">
        <v>130874</v>
      </c>
      <c r="CH2647">
        <v>0</v>
      </c>
      <c r="CI2647">
        <v>0</v>
      </c>
      <c r="CJ2647">
        <v>0</v>
      </c>
      <c r="CK2647">
        <f>YEAR(tbl_Opportunity[[#This Row],[Close Date]])</f>
        <v>2020</v>
      </c>
    </row>
    <row r="2648" spans="1:89">
      <c r="A2648" t="s">
        <v>242</v>
      </c>
      <c r="B2648" t="b">
        <v>0</v>
      </c>
      <c r="D2648" t="b">
        <v>0</v>
      </c>
      <c r="H2648" s="1">
        <v>43971</v>
      </c>
      <c r="I2648" t="b">
        <v>1</v>
      </c>
      <c r="J2648" t="s">
        <v>111</v>
      </c>
      <c r="O2648" t="s">
        <v>99</v>
      </c>
      <c r="P2648" t="b">
        <v>0</v>
      </c>
      <c r="Q2648" s="2">
        <v>43957.704398148147</v>
      </c>
      <c r="R2648" s="1"/>
      <c r="S2648" t="b">
        <v>0</v>
      </c>
      <c r="U2648" s="1"/>
      <c r="V2648" t="b">
        <v>0</v>
      </c>
      <c r="W2648" s="1">
        <v>43862</v>
      </c>
      <c r="X2648">
        <v>2</v>
      </c>
      <c r="Y2648">
        <v>2020</v>
      </c>
      <c r="Z2648" t="s">
        <v>90</v>
      </c>
      <c r="AA2648" t="s">
        <v>90</v>
      </c>
      <c r="AB2648" t="b">
        <v>0</v>
      </c>
      <c r="AC2648" t="b">
        <v>0</v>
      </c>
      <c r="AE2648" t="b">
        <v>1</v>
      </c>
      <c r="AF2648" t="b">
        <v>0</v>
      </c>
      <c r="AG2648" t="b">
        <v>0</v>
      </c>
      <c r="AH2648" t="s">
        <v>4812</v>
      </c>
      <c r="AI2648" t="b">
        <v>0</v>
      </c>
      <c r="AK2648" t="b">
        <v>0</v>
      </c>
      <c r="AL2648" s="1">
        <v>43958</v>
      </c>
      <c r="AM2648" t="s">
        <v>162</v>
      </c>
      <c r="AN2648" s="2">
        <v>44297.838888888888</v>
      </c>
      <c r="AP2648" s="2">
        <v>43971.606921296298</v>
      </c>
      <c r="AQ2648" s="1"/>
      <c r="AS2648" t="b">
        <v>0</v>
      </c>
      <c r="AV2648" t="s">
        <v>213</v>
      </c>
      <c r="BB2648" t="s">
        <v>7185</v>
      </c>
      <c r="BD2648" t="b">
        <v>0</v>
      </c>
      <c r="BH2648" t="s">
        <v>131</v>
      </c>
      <c r="BI2648" t="s">
        <v>150</v>
      </c>
      <c r="BJ2648" t="s">
        <v>384</v>
      </c>
      <c r="BN2648" t="s">
        <v>415</v>
      </c>
      <c r="BP2648" t="s">
        <v>7186</v>
      </c>
      <c r="BQ2648" t="s">
        <v>96</v>
      </c>
      <c r="BR2648" t="b">
        <v>0</v>
      </c>
      <c r="BT2648" t="b">
        <v>0</v>
      </c>
      <c r="BW2648" t="s">
        <v>97</v>
      </c>
      <c r="BX2648" t="b">
        <v>0</v>
      </c>
      <c r="BY2648" s="2">
        <v>44376.857581018521</v>
      </c>
      <c r="CB2648" t="b">
        <v>0</v>
      </c>
      <c r="CC2648" t="b">
        <v>0</v>
      </c>
      <c r="CF2648">
        <v>130874</v>
      </c>
      <c r="CH2648">
        <v>0</v>
      </c>
      <c r="CI2648">
        <v>0</v>
      </c>
      <c r="CJ2648">
        <v>0</v>
      </c>
      <c r="CK2648">
        <f>YEAR(tbl_Opportunity[[#This Row],[Close Date]])</f>
        <v>2020</v>
      </c>
    </row>
    <row r="2649" spans="1:89">
      <c r="A2649" t="s">
        <v>7187</v>
      </c>
      <c r="B2649" t="b">
        <v>0</v>
      </c>
      <c r="D2649" t="b">
        <v>0</v>
      </c>
      <c r="H2649" s="1">
        <v>44377</v>
      </c>
      <c r="I2649" t="b">
        <v>1</v>
      </c>
      <c r="J2649" t="s">
        <v>111</v>
      </c>
      <c r="O2649" t="s">
        <v>2842</v>
      </c>
      <c r="P2649" t="b">
        <v>0</v>
      </c>
      <c r="Q2649" s="2">
        <v>43942.530335648145</v>
      </c>
      <c r="R2649" s="1"/>
      <c r="S2649" t="b">
        <v>0</v>
      </c>
      <c r="U2649" s="1"/>
      <c r="V2649" t="b">
        <v>0</v>
      </c>
      <c r="W2649" s="1">
        <v>44228</v>
      </c>
      <c r="X2649">
        <v>2</v>
      </c>
      <c r="Y2649">
        <v>2021</v>
      </c>
      <c r="Z2649" t="s">
        <v>90</v>
      </c>
      <c r="AA2649" t="s">
        <v>90</v>
      </c>
      <c r="AB2649" t="b">
        <v>0</v>
      </c>
      <c r="AC2649" t="b">
        <v>0</v>
      </c>
      <c r="AE2649" t="b">
        <v>1</v>
      </c>
      <c r="AF2649" t="b">
        <v>0</v>
      </c>
      <c r="AG2649" t="b">
        <v>0</v>
      </c>
      <c r="AH2649" t="s">
        <v>1016</v>
      </c>
      <c r="AI2649" t="b">
        <v>0</v>
      </c>
      <c r="AK2649" t="b">
        <v>0</v>
      </c>
      <c r="AL2649" s="1"/>
      <c r="AM2649" t="s">
        <v>2842</v>
      </c>
      <c r="AN2649" s="2">
        <v>44369.813831018517</v>
      </c>
      <c r="AP2649" s="2">
        <v>44193.908842592595</v>
      </c>
      <c r="AQ2649" s="1"/>
      <c r="AS2649" t="b">
        <v>0</v>
      </c>
      <c r="AV2649" t="s">
        <v>213</v>
      </c>
      <c r="BB2649" t="s">
        <v>7188</v>
      </c>
      <c r="BD2649" t="b">
        <v>0</v>
      </c>
      <c r="BH2649" t="s">
        <v>2842</v>
      </c>
      <c r="BI2649" t="s">
        <v>150</v>
      </c>
      <c r="BJ2649" t="s">
        <v>2983</v>
      </c>
      <c r="BL2649" t="s">
        <v>3379</v>
      </c>
      <c r="BN2649" t="s">
        <v>415</v>
      </c>
      <c r="BQ2649" t="s">
        <v>96</v>
      </c>
      <c r="BR2649" t="b">
        <v>0</v>
      </c>
      <c r="BT2649" t="b">
        <v>0</v>
      </c>
      <c r="BW2649" t="s">
        <v>97</v>
      </c>
      <c r="BX2649" t="b">
        <v>0</v>
      </c>
      <c r="BY2649" s="2">
        <v>44376.857581018521</v>
      </c>
      <c r="CB2649" t="b">
        <v>0</v>
      </c>
      <c r="CC2649" t="b">
        <v>0</v>
      </c>
      <c r="CF2649">
        <v>243750</v>
      </c>
      <c r="CH2649">
        <v>0</v>
      </c>
      <c r="CI2649">
        <v>0</v>
      </c>
      <c r="CJ2649">
        <v>0</v>
      </c>
      <c r="CK2649">
        <f>YEAR(tbl_Opportunity[[#This Row],[Close Date]])</f>
        <v>2021</v>
      </c>
    </row>
    <row r="2650" spans="1:89">
      <c r="A2650" t="s">
        <v>4152</v>
      </c>
      <c r="B2650" t="b">
        <v>0</v>
      </c>
      <c r="D2650" t="b">
        <v>0</v>
      </c>
      <c r="E2650" t="s">
        <v>2943</v>
      </c>
      <c r="H2650" s="1">
        <v>43997</v>
      </c>
      <c r="I2650" t="b">
        <v>1</v>
      </c>
      <c r="J2650" t="s">
        <v>140</v>
      </c>
      <c r="L2650" t="s">
        <v>4153</v>
      </c>
      <c r="O2650" t="s">
        <v>99</v>
      </c>
      <c r="P2650" t="b">
        <v>0</v>
      </c>
      <c r="Q2650" s="2">
        <v>43958.765810185185</v>
      </c>
      <c r="R2650" s="1"/>
      <c r="S2650" t="b">
        <v>0</v>
      </c>
      <c r="U2650" s="1"/>
      <c r="V2650" t="b">
        <v>0</v>
      </c>
      <c r="W2650" s="1">
        <v>43862</v>
      </c>
      <c r="X2650">
        <v>2</v>
      </c>
      <c r="Y2650">
        <v>2020</v>
      </c>
      <c r="Z2650" t="s">
        <v>90</v>
      </c>
      <c r="AA2650" t="s">
        <v>90</v>
      </c>
      <c r="AB2650" t="b">
        <v>0</v>
      </c>
      <c r="AC2650" t="b">
        <v>0</v>
      </c>
      <c r="AE2650" t="b">
        <v>1</v>
      </c>
      <c r="AF2650" t="b">
        <v>0</v>
      </c>
      <c r="AG2650" t="b">
        <v>0</v>
      </c>
      <c r="AH2650" t="s">
        <v>4812</v>
      </c>
      <c r="AI2650" t="b">
        <v>0</v>
      </c>
      <c r="AK2650" t="b">
        <v>0</v>
      </c>
      <c r="AL2650" s="1">
        <v>44125</v>
      </c>
      <c r="AM2650" t="s">
        <v>162</v>
      </c>
      <c r="AN2650" s="2">
        <v>44297.838888888888</v>
      </c>
      <c r="AP2650" s="2">
        <v>44168.712824074071</v>
      </c>
      <c r="AQ2650" s="1"/>
      <c r="AS2650" t="b">
        <v>0</v>
      </c>
      <c r="AV2650" t="s">
        <v>213</v>
      </c>
      <c r="BB2650" t="s">
        <v>7189</v>
      </c>
      <c r="BD2650" t="b">
        <v>0</v>
      </c>
      <c r="BH2650" t="s">
        <v>99</v>
      </c>
      <c r="BI2650" t="s">
        <v>150</v>
      </c>
      <c r="BJ2650" t="s">
        <v>157</v>
      </c>
      <c r="BN2650" t="s">
        <v>415</v>
      </c>
      <c r="BP2650" t="s">
        <v>7190</v>
      </c>
      <c r="BQ2650" t="s">
        <v>96</v>
      </c>
      <c r="BR2650" t="b">
        <v>0</v>
      </c>
      <c r="BT2650" t="b">
        <v>0</v>
      </c>
      <c r="BW2650" t="s">
        <v>97</v>
      </c>
      <c r="BX2650" t="b">
        <v>0</v>
      </c>
      <c r="BY2650" s="2">
        <v>44376.857581018521</v>
      </c>
      <c r="CB2650" t="b">
        <v>0</v>
      </c>
      <c r="CC2650" t="b">
        <v>0</v>
      </c>
      <c r="CF2650">
        <v>6500</v>
      </c>
      <c r="CH2650">
        <v>0</v>
      </c>
      <c r="CI2650">
        <v>0</v>
      </c>
      <c r="CJ2650">
        <v>0</v>
      </c>
      <c r="CK2650">
        <f>YEAR(tbl_Opportunity[[#This Row],[Close Date]])</f>
        <v>2020</v>
      </c>
    </row>
    <row r="2651" spans="1:89">
      <c r="A2651" t="s">
        <v>4050</v>
      </c>
      <c r="B2651" t="b">
        <v>0</v>
      </c>
      <c r="D2651" t="b">
        <v>0</v>
      </c>
      <c r="H2651" s="1">
        <v>43952</v>
      </c>
      <c r="I2651" t="b">
        <v>1</v>
      </c>
      <c r="J2651" t="s">
        <v>193</v>
      </c>
      <c r="O2651" t="s">
        <v>99</v>
      </c>
      <c r="P2651" t="b">
        <v>0</v>
      </c>
      <c r="Q2651" s="2">
        <v>43907.716053240743</v>
      </c>
      <c r="R2651" s="1"/>
      <c r="S2651" t="b">
        <v>0</v>
      </c>
      <c r="U2651" s="1"/>
      <c r="V2651" t="b">
        <v>0</v>
      </c>
      <c r="W2651" s="1">
        <v>43862</v>
      </c>
      <c r="X2651">
        <v>2</v>
      </c>
      <c r="Y2651">
        <v>2020</v>
      </c>
      <c r="Z2651" t="s">
        <v>90</v>
      </c>
      <c r="AA2651" t="s">
        <v>90</v>
      </c>
      <c r="AB2651" t="b">
        <v>0</v>
      </c>
      <c r="AC2651" t="b">
        <v>0</v>
      </c>
      <c r="AE2651" t="b">
        <v>1</v>
      </c>
      <c r="AF2651" t="b">
        <v>0</v>
      </c>
      <c r="AG2651" t="b">
        <v>0</v>
      </c>
      <c r="AH2651" t="s">
        <v>4808</v>
      </c>
      <c r="AI2651" t="b">
        <v>0</v>
      </c>
      <c r="AK2651" t="b">
        <v>0</v>
      </c>
      <c r="AL2651" s="1">
        <v>43907</v>
      </c>
      <c r="AM2651" t="s">
        <v>162</v>
      </c>
      <c r="AN2651" s="2">
        <v>44297.8278587963</v>
      </c>
      <c r="AP2651" s="2">
        <v>43998.828101851854</v>
      </c>
      <c r="AQ2651" s="1"/>
      <c r="AS2651" t="b">
        <v>0</v>
      </c>
      <c r="AV2651" t="s">
        <v>153</v>
      </c>
      <c r="BB2651" t="s">
        <v>7191</v>
      </c>
      <c r="BD2651" t="b">
        <v>0</v>
      </c>
      <c r="BH2651" t="s">
        <v>99</v>
      </c>
      <c r="BI2651" t="s">
        <v>150</v>
      </c>
      <c r="BN2651" t="s">
        <v>415</v>
      </c>
      <c r="BQ2651" t="s">
        <v>96</v>
      </c>
      <c r="BR2651" t="b">
        <v>0</v>
      </c>
      <c r="BT2651" t="b">
        <v>0</v>
      </c>
      <c r="BW2651" t="s">
        <v>97</v>
      </c>
      <c r="BX2651" t="b">
        <v>0</v>
      </c>
      <c r="BY2651" s="2">
        <v>44376.857581018521</v>
      </c>
      <c r="CB2651" t="b">
        <v>0</v>
      </c>
      <c r="CC2651" t="b">
        <v>0</v>
      </c>
      <c r="CF2651">
        <v>238</v>
      </c>
      <c r="CH2651">
        <v>0</v>
      </c>
      <c r="CI2651">
        <v>0</v>
      </c>
      <c r="CJ2651">
        <v>0</v>
      </c>
      <c r="CK2651">
        <f>YEAR(tbl_Opportunity[[#This Row],[Close Date]])</f>
        <v>2020</v>
      </c>
    </row>
    <row r="2652" spans="1:89">
      <c r="A2652" t="s">
        <v>104</v>
      </c>
      <c r="B2652" t="b">
        <v>0</v>
      </c>
      <c r="D2652" t="b">
        <v>0</v>
      </c>
      <c r="H2652" s="1">
        <v>43952</v>
      </c>
      <c r="I2652" t="b">
        <v>1</v>
      </c>
      <c r="J2652" t="s">
        <v>105</v>
      </c>
      <c r="O2652" t="s">
        <v>99</v>
      </c>
      <c r="P2652" t="b">
        <v>0</v>
      </c>
      <c r="Q2652" s="2">
        <v>43899.858252314814</v>
      </c>
      <c r="R2652" s="1"/>
      <c r="S2652" t="b">
        <v>0</v>
      </c>
      <c r="U2652" s="1"/>
      <c r="V2652" t="b">
        <v>0</v>
      </c>
      <c r="W2652" s="1">
        <v>43862</v>
      </c>
      <c r="X2652">
        <v>2</v>
      </c>
      <c r="Y2652">
        <v>2020</v>
      </c>
      <c r="Z2652" t="s">
        <v>90</v>
      </c>
      <c r="AA2652" t="s">
        <v>90</v>
      </c>
      <c r="AB2652" t="b">
        <v>0</v>
      </c>
      <c r="AC2652" t="b">
        <v>0</v>
      </c>
      <c r="AE2652" t="b">
        <v>1</v>
      </c>
      <c r="AF2652" t="b">
        <v>0</v>
      </c>
      <c r="AG2652" t="b">
        <v>0</v>
      </c>
      <c r="AH2652" t="s">
        <v>4812</v>
      </c>
      <c r="AI2652" t="b">
        <v>0</v>
      </c>
      <c r="AK2652" t="b">
        <v>0</v>
      </c>
      <c r="AL2652" s="1">
        <v>43935</v>
      </c>
      <c r="AM2652" t="s">
        <v>162</v>
      </c>
      <c r="AN2652" s="2">
        <v>44297.853321759256</v>
      </c>
      <c r="AP2652" s="2">
        <v>43935.864293981482</v>
      </c>
      <c r="AQ2652" s="1"/>
      <c r="AS2652" t="b">
        <v>0</v>
      </c>
      <c r="AV2652" t="s">
        <v>213</v>
      </c>
      <c r="BB2652" t="s">
        <v>7192</v>
      </c>
      <c r="BD2652" t="b">
        <v>0</v>
      </c>
      <c r="BH2652" t="s">
        <v>332</v>
      </c>
      <c r="BI2652" t="s">
        <v>150</v>
      </c>
      <c r="BJ2652" t="s">
        <v>95</v>
      </c>
      <c r="BN2652" t="s">
        <v>415</v>
      </c>
      <c r="BP2652" t="s">
        <v>7193</v>
      </c>
      <c r="BQ2652" t="s">
        <v>96</v>
      </c>
      <c r="BR2652" t="b">
        <v>0</v>
      </c>
      <c r="BT2652" t="b">
        <v>0</v>
      </c>
      <c r="BW2652" t="s">
        <v>97</v>
      </c>
      <c r="BX2652" t="b">
        <v>0</v>
      </c>
      <c r="BY2652" s="2">
        <v>44376.857581018521</v>
      </c>
      <c r="CB2652" t="b">
        <v>0</v>
      </c>
      <c r="CC2652" t="b">
        <v>0</v>
      </c>
      <c r="CF2652">
        <v>316437</v>
      </c>
      <c r="CH2652">
        <v>0</v>
      </c>
      <c r="CI2652">
        <v>0</v>
      </c>
      <c r="CJ2652">
        <v>0</v>
      </c>
      <c r="CK2652">
        <f>YEAR(tbl_Opportunity[[#This Row],[Close Date]])</f>
        <v>2020</v>
      </c>
    </row>
    <row r="2653" spans="1:89">
      <c r="A2653" t="s">
        <v>7194</v>
      </c>
      <c r="B2653" t="b">
        <v>0</v>
      </c>
      <c r="D2653" t="b">
        <v>0</v>
      </c>
      <c r="H2653" s="1">
        <v>44309</v>
      </c>
      <c r="I2653" t="b">
        <v>1</v>
      </c>
      <c r="O2653" t="s">
        <v>99</v>
      </c>
      <c r="P2653" t="b">
        <v>0</v>
      </c>
      <c r="Q2653" s="2">
        <v>43892.836539351854</v>
      </c>
      <c r="R2653" s="1"/>
      <c r="S2653" t="b">
        <v>0</v>
      </c>
      <c r="T2653" t="s">
        <v>412</v>
      </c>
      <c r="U2653" s="1">
        <v>44286</v>
      </c>
      <c r="V2653" t="b">
        <v>0</v>
      </c>
      <c r="W2653" s="1">
        <v>44228</v>
      </c>
      <c r="X2653">
        <v>2</v>
      </c>
      <c r="Y2653">
        <v>2021</v>
      </c>
      <c r="Z2653" t="s">
        <v>90</v>
      </c>
      <c r="AA2653" t="s">
        <v>90</v>
      </c>
      <c r="AB2653" t="b">
        <v>0</v>
      </c>
      <c r="AC2653" t="b">
        <v>0</v>
      </c>
      <c r="AE2653" t="b">
        <v>1</v>
      </c>
      <c r="AF2653" t="b">
        <v>0</v>
      </c>
      <c r="AG2653" t="b">
        <v>0</v>
      </c>
      <c r="AH2653" t="s">
        <v>4808</v>
      </c>
      <c r="AI2653" t="b">
        <v>0</v>
      </c>
      <c r="AK2653" t="b">
        <v>0</v>
      </c>
      <c r="AL2653" s="1">
        <v>44218</v>
      </c>
      <c r="AM2653" t="s">
        <v>142</v>
      </c>
      <c r="AN2653" s="2">
        <v>44309.651354166665</v>
      </c>
      <c r="AP2653" s="2">
        <v>44309.651342592595</v>
      </c>
      <c r="AQ2653" s="1"/>
      <c r="AS2653" t="b">
        <v>0</v>
      </c>
      <c r="AV2653" t="s">
        <v>153</v>
      </c>
      <c r="BB2653" t="s">
        <v>7195</v>
      </c>
      <c r="BD2653" t="b">
        <v>0</v>
      </c>
      <c r="BH2653" t="s">
        <v>142</v>
      </c>
      <c r="BI2653" t="s">
        <v>150</v>
      </c>
      <c r="BN2653" t="s">
        <v>415</v>
      </c>
      <c r="BP2653" t="s">
        <v>7196</v>
      </c>
      <c r="BQ2653" t="s">
        <v>96</v>
      </c>
      <c r="BR2653" t="b">
        <v>0</v>
      </c>
      <c r="BT2653" t="b">
        <v>0</v>
      </c>
      <c r="BW2653" t="s">
        <v>97</v>
      </c>
      <c r="BX2653" t="b">
        <v>0</v>
      </c>
      <c r="BY2653" s="2">
        <v>44376.857581018521</v>
      </c>
      <c r="CB2653" t="b">
        <v>0</v>
      </c>
      <c r="CC2653" t="b">
        <v>0</v>
      </c>
      <c r="CF2653">
        <v>59072.4</v>
      </c>
      <c r="CH2653">
        <v>0</v>
      </c>
      <c r="CI2653">
        <v>0</v>
      </c>
      <c r="CJ2653">
        <v>0</v>
      </c>
      <c r="CK2653">
        <f>YEAR(tbl_Opportunity[[#This Row],[Close Date]])</f>
        <v>2021</v>
      </c>
    </row>
    <row r="2654" spans="1:89">
      <c r="A2654" t="s">
        <v>7163</v>
      </c>
      <c r="B2654" t="b">
        <v>0</v>
      </c>
      <c r="D2654" t="b">
        <v>0</v>
      </c>
      <c r="H2654" s="1">
        <v>44333</v>
      </c>
      <c r="I2654" t="b">
        <v>1</v>
      </c>
      <c r="O2654" t="s">
        <v>99</v>
      </c>
      <c r="P2654" t="b">
        <v>0</v>
      </c>
      <c r="Q2654" s="2">
        <v>43809.830057870371</v>
      </c>
      <c r="R2654" s="1">
        <v>44333</v>
      </c>
      <c r="S2654" t="b">
        <v>0</v>
      </c>
      <c r="T2654" t="s">
        <v>5497</v>
      </c>
      <c r="U2654" s="1">
        <v>44196</v>
      </c>
      <c r="V2654" t="b">
        <v>0</v>
      </c>
      <c r="W2654" s="1">
        <v>44228</v>
      </c>
      <c r="X2654">
        <v>2</v>
      </c>
      <c r="Y2654">
        <v>2021</v>
      </c>
      <c r="Z2654" t="s">
        <v>90</v>
      </c>
      <c r="AA2654" t="s">
        <v>90</v>
      </c>
      <c r="AB2654" t="b">
        <v>0</v>
      </c>
      <c r="AC2654" t="b">
        <v>0</v>
      </c>
      <c r="AE2654" t="b">
        <v>1</v>
      </c>
      <c r="AF2654" t="b">
        <v>0</v>
      </c>
      <c r="AG2654" t="b">
        <v>0</v>
      </c>
      <c r="AH2654" t="s">
        <v>4863</v>
      </c>
      <c r="AI2654" t="b">
        <v>0</v>
      </c>
      <c r="AK2654" t="b">
        <v>0</v>
      </c>
      <c r="AL2654" s="1">
        <v>43809</v>
      </c>
      <c r="AM2654" t="s">
        <v>131</v>
      </c>
      <c r="AN2654" s="2">
        <v>44333.560081018521</v>
      </c>
      <c r="AP2654" s="2">
        <v>44333.560069444444</v>
      </c>
      <c r="AQ2654" s="1">
        <v>44333</v>
      </c>
      <c r="AS2654" t="b">
        <v>0</v>
      </c>
      <c r="AV2654" t="s">
        <v>93</v>
      </c>
      <c r="BB2654" t="s">
        <v>7197</v>
      </c>
      <c r="BD2654" t="b">
        <v>0</v>
      </c>
      <c r="BH2654" t="s">
        <v>131</v>
      </c>
      <c r="BI2654" t="s">
        <v>150</v>
      </c>
      <c r="BJ2654" t="s">
        <v>2992</v>
      </c>
      <c r="BN2654" t="s">
        <v>415</v>
      </c>
      <c r="BQ2654" t="s">
        <v>96</v>
      </c>
      <c r="BR2654" t="b">
        <v>0</v>
      </c>
      <c r="BT2654" t="b">
        <v>0</v>
      </c>
      <c r="BW2654" t="s">
        <v>97</v>
      </c>
      <c r="BX2654" t="b">
        <v>0</v>
      </c>
      <c r="BY2654" s="2">
        <v>44376.857581018521</v>
      </c>
      <c r="CB2654" t="b">
        <v>0</v>
      </c>
      <c r="CC2654" t="b">
        <v>0</v>
      </c>
      <c r="CF2654">
        <v>370267.2</v>
      </c>
      <c r="CH2654">
        <v>0</v>
      </c>
      <c r="CI2654">
        <v>0</v>
      </c>
      <c r="CJ2654">
        <v>0</v>
      </c>
      <c r="CK2654">
        <f>YEAR(tbl_Opportunity[[#This Row],[Close Date]])</f>
        <v>2021</v>
      </c>
    </row>
    <row r="2655" spans="1:89">
      <c r="A2655" t="s">
        <v>7198</v>
      </c>
      <c r="B2655" t="b">
        <v>0</v>
      </c>
      <c r="D2655" t="b">
        <v>0</v>
      </c>
      <c r="H2655" s="1">
        <v>44364</v>
      </c>
      <c r="I2655" t="b">
        <v>1</v>
      </c>
      <c r="O2655" t="s">
        <v>99</v>
      </c>
      <c r="P2655" t="b">
        <v>0</v>
      </c>
      <c r="Q2655" s="2">
        <v>44130.852187500001</v>
      </c>
      <c r="R2655" s="1">
        <v>44364</v>
      </c>
      <c r="S2655" t="b">
        <v>0</v>
      </c>
      <c r="T2655" t="s">
        <v>417</v>
      </c>
      <c r="U2655" s="1">
        <v>44196</v>
      </c>
      <c r="V2655" t="b">
        <v>0</v>
      </c>
      <c r="W2655" s="1">
        <v>44228</v>
      </c>
      <c r="X2655">
        <v>2</v>
      </c>
      <c r="Y2655">
        <v>2021</v>
      </c>
      <c r="Z2655" t="s">
        <v>90</v>
      </c>
      <c r="AA2655" t="s">
        <v>90</v>
      </c>
      <c r="AB2655" t="b">
        <v>0</v>
      </c>
      <c r="AC2655" t="b">
        <v>0</v>
      </c>
      <c r="AE2655" t="b">
        <v>1</v>
      </c>
      <c r="AF2655" t="b">
        <v>0</v>
      </c>
      <c r="AG2655" t="b">
        <v>0</v>
      </c>
      <c r="AH2655" t="s">
        <v>4812</v>
      </c>
      <c r="AI2655" t="b">
        <v>0</v>
      </c>
      <c r="AK2655" t="b">
        <v>0</v>
      </c>
      <c r="AL2655" s="1">
        <v>44130</v>
      </c>
      <c r="AM2655" t="s">
        <v>99</v>
      </c>
      <c r="AN2655" s="2">
        <v>44364.758645833332</v>
      </c>
      <c r="AP2655" s="2">
        <v>44364.758634259262</v>
      </c>
      <c r="AQ2655" s="1">
        <v>44364</v>
      </c>
      <c r="AS2655" t="b">
        <v>0</v>
      </c>
      <c r="AV2655" t="s">
        <v>153</v>
      </c>
      <c r="BB2655" t="s">
        <v>7199</v>
      </c>
      <c r="BD2655" t="b">
        <v>0</v>
      </c>
      <c r="BH2655" t="s">
        <v>99</v>
      </c>
      <c r="BI2655" t="s">
        <v>150</v>
      </c>
      <c r="BN2655" t="s">
        <v>415</v>
      </c>
      <c r="BQ2655" t="s">
        <v>96</v>
      </c>
      <c r="BR2655" t="b">
        <v>0</v>
      </c>
      <c r="BT2655" t="b">
        <v>0</v>
      </c>
      <c r="BW2655" t="s">
        <v>97</v>
      </c>
      <c r="BX2655" t="b">
        <v>0</v>
      </c>
      <c r="BY2655" s="2">
        <v>44376.857581018521</v>
      </c>
      <c r="CB2655" t="b">
        <v>0</v>
      </c>
      <c r="CC2655" t="b">
        <v>0</v>
      </c>
      <c r="CF2655">
        <v>11700</v>
      </c>
      <c r="CH2655">
        <v>0</v>
      </c>
      <c r="CI2655">
        <v>0</v>
      </c>
      <c r="CJ2655">
        <v>0</v>
      </c>
      <c r="CK2655">
        <f>YEAR(tbl_Opportunity[[#This Row],[Close Date]])</f>
        <v>2021</v>
      </c>
    </row>
    <row r="2656" spans="1:89">
      <c r="A2656" t="s">
        <v>642</v>
      </c>
      <c r="B2656" t="b">
        <v>0</v>
      </c>
      <c r="D2656" t="b">
        <v>0</v>
      </c>
      <c r="E2656" t="s">
        <v>3510</v>
      </c>
      <c r="H2656" s="1">
        <v>44330</v>
      </c>
      <c r="I2656" t="b">
        <v>1</v>
      </c>
      <c r="O2656" t="s">
        <v>142</v>
      </c>
      <c r="P2656" t="b">
        <v>0</v>
      </c>
      <c r="Q2656" s="2">
        <v>43418.606157407405</v>
      </c>
      <c r="R2656" s="1">
        <v>44330</v>
      </c>
      <c r="S2656" t="b">
        <v>0</v>
      </c>
      <c r="U2656" s="1"/>
      <c r="V2656" t="b">
        <v>0</v>
      </c>
      <c r="W2656" s="1">
        <v>44228</v>
      </c>
      <c r="X2656">
        <v>2</v>
      </c>
      <c r="Y2656">
        <v>2021</v>
      </c>
      <c r="Z2656" t="s">
        <v>90</v>
      </c>
      <c r="AA2656" t="s">
        <v>90</v>
      </c>
      <c r="AB2656" t="b">
        <v>0</v>
      </c>
      <c r="AC2656" t="b">
        <v>0</v>
      </c>
      <c r="AE2656" t="b">
        <v>1</v>
      </c>
      <c r="AF2656" t="b">
        <v>0</v>
      </c>
      <c r="AG2656" t="b">
        <v>0</v>
      </c>
      <c r="AH2656" t="s">
        <v>4808</v>
      </c>
      <c r="AI2656" t="b">
        <v>0</v>
      </c>
      <c r="AK2656" t="b">
        <v>0</v>
      </c>
      <c r="AL2656" s="1">
        <v>44111</v>
      </c>
      <c r="AM2656" t="s">
        <v>99</v>
      </c>
      <c r="AN2656" s="2">
        <v>44330.796701388892</v>
      </c>
      <c r="AP2656" s="2">
        <v>44330.796689814815</v>
      </c>
      <c r="AQ2656" s="1">
        <v>44330</v>
      </c>
      <c r="AS2656" t="b">
        <v>0</v>
      </c>
      <c r="AV2656" t="s">
        <v>213</v>
      </c>
      <c r="BB2656" t="s">
        <v>7200</v>
      </c>
      <c r="BD2656" t="b">
        <v>0</v>
      </c>
      <c r="BH2656" t="s">
        <v>99</v>
      </c>
      <c r="BI2656" t="s">
        <v>150</v>
      </c>
      <c r="BK2656" t="s">
        <v>95</v>
      </c>
      <c r="BN2656" t="s">
        <v>415</v>
      </c>
      <c r="BP2656" t="s">
        <v>7201</v>
      </c>
      <c r="BQ2656" t="s">
        <v>96</v>
      </c>
      <c r="BR2656" t="b">
        <v>0</v>
      </c>
      <c r="BT2656" t="b">
        <v>0</v>
      </c>
      <c r="BW2656" t="s">
        <v>97</v>
      </c>
      <c r="BX2656" t="b">
        <v>0</v>
      </c>
      <c r="BY2656" s="2">
        <v>44376.857569444444</v>
      </c>
      <c r="CB2656" t="b">
        <v>0</v>
      </c>
      <c r="CC2656" t="b">
        <v>0</v>
      </c>
      <c r="CF2656">
        <v>6500</v>
      </c>
      <c r="CH2656">
        <v>0</v>
      </c>
      <c r="CI2656">
        <v>0</v>
      </c>
      <c r="CJ2656">
        <v>0</v>
      </c>
      <c r="CK2656">
        <f>YEAR(tbl_Opportunity[[#This Row],[Close Date]])</f>
        <v>2021</v>
      </c>
    </row>
    <row r="2657" spans="1:89">
      <c r="A2657" t="s">
        <v>254</v>
      </c>
      <c r="B2657" t="b">
        <v>0</v>
      </c>
      <c r="D2657" t="b">
        <v>0</v>
      </c>
      <c r="E2657" t="s">
        <v>3510</v>
      </c>
      <c r="H2657" s="1">
        <v>44330</v>
      </c>
      <c r="I2657" t="b">
        <v>1</v>
      </c>
      <c r="O2657" t="s">
        <v>99</v>
      </c>
      <c r="P2657" t="b">
        <v>0</v>
      </c>
      <c r="Q2657" s="2">
        <v>43735.598715277774</v>
      </c>
      <c r="R2657" s="1">
        <v>44330</v>
      </c>
      <c r="S2657" t="b">
        <v>0</v>
      </c>
      <c r="U2657" s="1"/>
      <c r="V2657" t="b">
        <v>0</v>
      </c>
      <c r="W2657" s="1">
        <v>44228</v>
      </c>
      <c r="X2657">
        <v>2</v>
      </c>
      <c r="Y2657">
        <v>2021</v>
      </c>
      <c r="Z2657" t="s">
        <v>90</v>
      </c>
      <c r="AA2657" t="s">
        <v>90</v>
      </c>
      <c r="AB2657" t="b">
        <v>0</v>
      </c>
      <c r="AC2657" t="b">
        <v>0</v>
      </c>
      <c r="AE2657" t="b">
        <v>1</v>
      </c>
      <c r="AF2657" t="b">
        <v>0</v>
      </c>
      <c r="AG2657" t="b">
        <v>0</v>
      </c>
      <c r="AH2657" t="s">
        <v>4808</v>
      </c>
      <c r="AI2657" t="b">
        <v>0</v>
      </c>
      <c r="AK2657" t="b">
        <v>0</v>
      </c>
      <c r="AL2657" s="1">
        <v>43740</v>
      </c>
      <c r="AM2657" t="s">
        <v>99</v>
      </c>
      <c r="AN2657" s="2">
        <v>44330.799328703702</v>
      </c>
      <c r="AP2657" s="2">
        <v>44330.799328703702</v>
      </c>
      <c r="AQ2657" s="1">
        <v>44330</v>
      </c>
      <c r="AS2657" t="b">
        <v>0</v>
      </c>
      <c r="AV2657" t="s">
        <v>153</v>
      </c>
      <c r="BB2657" t="s">
        <v>7202</v>
      </c>
      <c r="BD2657" t="b">
        <v>0</v>
      </c>
      <c r="BH2657" t="s">
        <v>99</v>
      </c>
      <c r="BI2657" t="s">
        <v>150</v>
      </c>
      <c r="BK2657" t="s">
        <v>95</v>
      </c>
      <c r="BN2657" t="s">
        <v>415</v>
      </c>
      <c r="BQ2657" t="s">
        <v>96</v>
      </c>
      <c r="BR2657" t="b">
        <v>0</v>
      </c>
      <c r="BT2657" t="b">
        <v>0</v>
      </c>
      <c r="BW2657" t="s">
        <v>97</v>
      </c>
      <c r="BX2657" t="b">
        <v>0</v>
      </c>
      <c r="BY2657" s="2">
        <v>44376.857569444444</v>
      </c>
      <c r="CB2657" t="b">
        <v>0</v>
      </c>
      <c r="CC2657" t="b">
        <v>0</v>
      </c>
      <c r="CF2657">
        <v>6500</v>
      </c>
      <c r="CH2657">
        <v>0</v>
      </c>
      <c r="CI2657">
        <v>0</v>
      </c>
      <c r="CJ2657">
        <v>0</v>
      </c>
      <c r="CK2657">
        <f>YEAR(tbl_Opportunity[[#This Row],[Close Date]])</f>
        <v>2021</v>
      </c>
    </row>
    <row r="2658" spans="1:89">
      <c r="A2658" t="s">
        <v>1987</v>
      </c>
      <c r="B2658" t="b">
        <v>0</v>
      </c>
      <c r="D2658" t="b">
        <v>0</v>
      </c>
      <c r="E2658" t="s">
        <v>3510</v>
      </c>
      <c r="H2658" s="1">
        <v>44364</v>
      </c>
      <c r="I2658" t="b">
        <v>1</v>
      </c>
      <c r="L2658" t="s">
        <v>1988</v>
      </c>
      <c r="O2658" t="s">
        <v>99</v>
      </c>
      <c r="P2658" t="b">
        <v>0</v>
      </c>
      <c r="Q2658" s="2">
        <v>44042.566111111111</v>
      </c>
      <c r="R2658" s="1">
        <v>44364</v>
      </c>
      <c r="S2658" t="b">
        <v>0</v>
      </c>
      <c r="U2658" s="1"/>
      <c r="V2658" t="b">
        <v>0</v>
      </c>
      <c r="W2658" s="1">
        <v>44228</v>
      </c>
      <c r="X2658">
        <v>2</v>
      </c>
      <c r="Y2658">
        <v>2021</v>
      </c>
      <c r="Z2658" t="s">
        <v>90</v>
      </c>
      <c r="AA2658" t="s">
        <v>90</v>
      </c>
      <c r="AB2658" t="b">
        <v>0</v>
      </c>
      <c r="AC2658" t="b">
        <v>0</v>
      </c>
      <c r="AE2658" t="b">
        <v>1</v>
      </c>
      <c r="AF2658" t="b">
        <v>0</v>
      </c>
      <c r="AG2658" t="b">
        <v>0</v>
      </c>
      <c r="AH2658" t="s">
        <v>4808</v>
      </c>
      <c r="AI2658" t="b">
        <v>0</v>
      </c>
      <c r="AK2658" t="b">
        <v>0</v>
      </c>
      <c r="AL2658" s="1">
        <v>44266</v>
      </c>
      <c r="AM2658" t="s">
        <v>99</v>
      </c>
      <c r="AN2658" s="2">
        <v>44364.759988425925</v>
      </c>
      <c r="AP2658" s="2">
        <v>44364.759976851848</v>
      </c>
      <c r="AQ2658" s="1">
        <v>44364</v>
      </c>
      <c r="AS2658" t="b">
        <v>0</v>
      </c>
      <c r="AV2658" t="s">
        <v>213</v>
      </c>
      <c r="BB2658" t="s">
        <v>7203</v>
      </c>
      <c r="BD2658" t="b">
        <v>0</v>
      </c>
      <c r="BH2658" t="s">
        <v>99</v>
      </c>
      <c r="BI2658" t="s">
        <v>150</v>
      </c>
      <c r="BK2658" t="s">
        <v>95</v>
      </c>
      <c r="BN2658" t="s">
        <v>415</v>
      </c>
      <c r="BP2658" t="s">
        <v>7204</v>
      </c>
      <c r="BQ2658" t="s">
        <v>96</v>
      </c>
      <c r="BR2658" t="b">
        <v>0</v>
      </c>
      <c r="BT2658" t="b">
        <v>0</v>
      </c>
      <c r="BW2658" t="s">
        <v>97</v>
      </c>
      <c r="BX2658" t="b">
        <v>0</v>
      </c>
      <c r="BY2658" s="2">
        <v>44376.857581018521</v>
      </c>
      <c r="CB2658" t="b">
        <v>0</v>
      </c>
      <c r="CC2658" t="b">
        <v>0</v>
      </c>
      <c r="CF2658">
        <v>6500</v>
      </c>
      <c r="CH2658">
        <v>0</v>
      </c>
      <c r="CI2658">
        <v>0</v>
      </c>
      <c r="CJ2658">
        <v>0</v>
      </c>
      <c r="CK2658">
        <f>YEAR(tbl_Opportunity[[#This Row],[Close Date]])</f>
        <v>2021</v>
      </c>
    </row>
    <row r="2659" spans="1:89">
      <c r="A2659" t="s">
        <v>7205</v>
      </c>
      <c r="B2659" t="b">
        <v>0</v>
      </c>
      <c r="D2659" t="b">
        <v>0</v>
      </c>
      <c r="E2659" t="s">
        <v>3510</v>
      </c>
      <c r="H2659" s="1">
        <v>44330</v>
      </c>
      <c r="I2659" t="b">
        <v>1</v>
      </c>
      <c r="L2659" t="s">
        <v>7206</v>
      </c>
      <c r="O2659" t="s">
        <v>99</v>
      </c>
      <c r="P2659" t="b">
        <v>0</v>
      </c>
      <c r="Q2659" s="2">
        <v>44055.843530092592</v>
      </c>
      <c r="R2659" s="1">
        <v>44330</v>
      </c>
      <c r="S2659" t="b">
        <v>0</v>
      </c>
      <c r="U2659" s="1"/>
      <c r="V2659" t="b">
        <v>0</v>
      </c>
      <c r="W2659" s="1">
        <v>44228</v>
      </c>
      <c r="X2659">
        <v>2</v>
      </c>
      <c r="Y2659">
        <v>2021</v>
      </c>
      <c r="Z2659" t="s">
        <v>90</v>
      </c>
      <c r="AA2659" t="s">
        <v>90</v>
      </c>
      <c r="AB2659" t="b">
        <v>0</v>
      </c>
      <c r="AC2659" t="b">
        <v>0</v>
      </c>
      <c r="AE2659" t="b">
        <v>1</v>
      </c>
      <c r="AF2659" t="b">
        <v>0</v>
      </c>
      <c r="AG2659" t="b">
        <v>0</v>
      </c>
      <c r="AH2659" t="s">
        <v>4808</v>
      </c>
      <c r="AI2659" t="b">
        <v>0</v>
      </c>
      <c r="AK2659" t="b">
        <v>0</v>
      </c>
      <c r="AL2659" s="1">
        <v>44231</v>
      </c>
      <c r="AM2659" t="s">
        <v>99</v>
      </c>
      <c r="AN2659" s="2">
        <v>44330.806585648148</v>
      </c>
      <c r="AP2659" s="2">
        <v>44330.806585648148</v>
      </c>
      <c r="AQ2659" s="1">
        <v>44330</v>
      </c>
      <c r="AS2659" t="b">
        <v>0</v>
      </c>
      <c r="AV2659" t="s">
        <v>153</v>
      </c>
      <c r="BB2659" t="s">
        <v>7207</v>
      </c>
      <c r="BD2659" t="b">
        <v>0</v>
      </c>
      <c r="BH2659" t="s">
        <v>99</v>
      </c>
      <c r="BI2659" t="s">
        <v>150</v>
      </c>
      <c r="BK2659" t="s">
        <v>95</v>
      </c>
      <c r="BN2659" t="s">
        <v>415</v>
      </c>
      <c r="BQ2659" t="s">
        <v>96</v>
      </c>
      <c r="BR2659" t="b">
        <v>0</v>
      </c>
      <c r="BT2659" t="b">
        <v>0</v>
      </c>
      <c r="BW2659" t="s">
        <v>97</v>
      </c>
      <c r="BX2659" t="b">
        <v>0</v>
      </c>
      <c r="BY2659" s="2">
        <v>44376.857581018521</v>
      </c>
      <c r="CB2659" t="b">
        <v>0</v>
      </c>
      <c r="CC2659" t="b">
        <v>0</v>
      </c>
      <c r="CF2659">
        <v>6500</v>
      </c>
      <c r="CH2659">
        <v>0</v>
      </c>
      <c r="CI2659">
        <v>0</v>
      </c>
      <c r="CJ2659">
        <v>0</v>
      </c>
      <c r="CK2659">
        <f>YEAR(tbl_Opportunity[[#This Row],[Close Date]])</f>
        <v>2021</v>
      </c>
    </row>
    <row r="2660" spans="1:89">
      <c r="A2660" t="s">
        <v>2690</v>
      </c>
      <c r="B2660" t="b">
        <v>0</v>
      </c>
      <c r="D2660" t="b">
        <v>0</v>
      </c>
      <c r="E2660" t="s">
        <v>3935</v>
      </c>
      <c r="H2660" s="1">
        <v>44358</v>
      </c>
      <c r="I2660" t="b">
        <v>1</v>
      </c>
      <c r="L2660" t="s">
        <v>7208</v>
      </c>
      <c r="O2660" t="s">
        <v>99</v>
      </c>
      <c r="P2660" t="b">
        <v>0</v>
      </c>
      <c r="Q2660" s="2">
        <v>44186.919305555559</v>
      </c>
      <c r="R2660" s="1">
        <v>44358</v>
      </c>
      <c r="S2660" t="b">
        <v>0</v>
      </c>
      <c r="U2660" s="1"/>
      <c r="V2660" t="b">
        <v>0</v>
      </c>
      <c r="W2660" s="1">
        <v>44228</v>
      </c>
      <c r="X2660">
        <v>2</v>
      </c>
      <c r="Y2660">
        <v>2021</v>
      </c>
      <c r="Z2660" t="s">
        <v>90</v>
      </c>
      <c r="AA2660" t="s">
        <v>90</v>
      </c>
      <c r="AB2660" t="b">
        <v>0</v>
      </c>
      <c r="AC2660" t="b">
        <v>0</v>
      </c>
      <c r="AE2660" t="b">
        <v>1</v>
      </c>
      <c r="AF2660" t="b">
        <v>0</v>
      </c>
      <c r="AG2660" t="b">
        <v>0</v>
      </c>
      <c r="AH2660" t="s">
        <v>4808</v>
      </c>
      <c r="AI2660" t="b">
        <v>0</v>
      </c>
      <c r="AK2660" t="b">
        <v>0</v>
      </c>
      <c r="AL2660" s="1"/>
      <c r="AM2660" t="s">
        <v>99</v>
      </c>
      <c r="AN2660" s="2">
        <v>44358.881122685183</v>
      </c>
      <c r="AP2660" s="2">
        <v>44358.881122685183</v>
      </c>
      <c r="AQ2660" s="1">
        <v>44358</v>
      </c>
      <c r="AS2660" t="b">
        <v>0</v>
      </c>
      <c r="AV2660" t="s">
        <v>213</v>
      </c>
      <c r="BB2660" t="s">
        <v>7209</v>
      </c>
      <c r="BD2660" t="b">
        <v>0</v>
      </c>
      <c r="BH2660" t="s">
        <v>99</v>
      </c>
      <c r="BI2660" t="s">
        <v>150</v>
      </c>
      <c r="BK2660" t="s">
        <v>95</v>
      </c>
      <c r="BN2660" t="s">
        <v>415</v>
      </c>
      <c r="BQ2660" t="s">
        <v>96</v>
      </c>
      <c r="BR2660" t="b">
        <v>0</v>
      </c>
      <c r="BT2660" t="b">
        <v>0</v>
      </c>
      <c r="BW2660" t="s">
        <v>97</v>
      </c>
      <c r="BX2660" t="b">
        <v>0</v>
      </c>
      <c r="BY2660" s="2">
        <v>44376.857581018521</v>
      </c>
      <c r="CB2660" t="b">
        <v>0</v>
      </c>
      <c r="CC2660" t="b">
        <v>0</v>
      </c>
      <c r="CF2660">
        <v>199</v>
      </c>
      <c r="CH2660">
        <v>0</v>
      </c>
      <c r="CI2660">
        <v>0</v>
      </c>
      <c r="CJ2660">
        <v>0</v>
      </c>
      <c r="CK2660">
        <f>YEAR(tbl_Opportunity[[#This Row],[Close Date]])</f>
        <v>2021</v>
      </c>
    </row>
    <row r="2661" spans="1:89">
      <c r="A2661" t="s">
        <v>7210</v>
      </c>
      <c r="B2661" t="b">
        <v>0</v>
      </c>
      <c r="D2661" t="b">
        <v>0</v>
      </c>
      <c r="E2661" t="s">
        <v>3570</v>
      </c>
      <c r="H2661" s="1">
        <v>44353</v>
      </c>
      <c r="I2661" t="b">
        <v>1</v>
      </c>
      <c r="O2661" t="s">
        <v>99</v>
      </c>
      <c r="P2661" t="b">
        <v>0</v>
      </c>
      <c r="Q2661" s="2">
        <v>44293.850092592591</v>
      </c>
      <c r="R2661" s="1">
        <v>44353</v>
      </c>
      <c r="S2661" t="b">
        <v>0</v>
      </c>
      <c r="U2661" s="1"/>
      <c r="V2661" t="b">
        <v>0</v>
      </c>
      <c r="W2661" s="1">
        <v>44228</v>
      </c>
      <c r="X2661">
        <v>2</v>
      </c>
      <c r="Y2661">
        <v>2021</v>
      </c>
      <c r="Z2661" t="s">
        <v>90</v>
      </c>
      <c r="AA2661" t="s">
        <v>90</v>
      </c>
      <c r="AB2661" t="b">
        <v>0</v>
      </c>
      <c r="AC2661" t="b">
        <v>0</v>
      </c>
      <c r="AE2661" t="b">
        <v>1</v>
      </c>
      <c r="AF2661" t="b">
        <v>0</v>
      </c>
      <c r="AG2661" t="b">
        <v>0</v>
      </c>
      <c r="AH2661" t="s">
        <v>4808</v>
      </c>
      <c r="AI2661" t="b">
        <v>0</v>
      </c>
      <c r="AK2661" t="b">
        <v>0</v>
      </c>
      <c r="AL2661" s="1">
        <v>44293</v>
      </c>
      <c r="AM2661" t="s">
        <v>387</v>
      </c>
      <c r="AN2661" s="2">
        <v>44354.268761574072</v>
      </c>
      <c r="AP2661" s="2">
        <v>44354.268750000003</v>
      </c>
      <c r="AQ2661" s="1">
        <v>44353</v>
      </c>
      <c r="AS2661" t="b">
        <v>0</v>
      </c>
      <c r="AV2661" t="s">
        <v>2956</v>
      </c>
      <c r="BB2661" t="s">
        <v>7211</v>
      </c>
      <c r="BD2661" t="b">
        <v>0</v>
      </c>
      <c r="BH2661" t="s">
        <v>387</v>
      </c>
      <c r="BI2661" t="s">
        <v>150</v>
      </c>
      <c r="BK2661" t="s">
        <v>95</v>
      </c>
      <c r="BN2661" t="s">
        <v>415</v>
      </c>
      <c r="BQ2661" t="s">
        <v>96</v>
      </c>
      <c r="BR2661" t="b">
        <v>0</v>
      </c>
      <c r="BT2661" t="b">
        <v>0</v>
      </c>
      <c r="BW2661" t="s">
        <v>97</v>
      </c>
      <c r="BX2661" t="b">
        <v>0</v>
      </c>
      <c r="BY2661" s="2">
        <v>44376.857581018521</v>
      </c>
      <c r="CB2661" t="b">
        <v>0</v>
      </c>
      <c r="CC2661" t="b">
        <v>0</v>
      </c>
      <c r="CF2661">
        <v>6500</v>
      </c>
      <c r="CH2661">
        <v>0</v>
      </c>
      <c r="CI2661">
        <v>0</v>
      </c>
      <c r="CJ2661">
        <v>0</v>
      </c>
      <c r="CK2661">
        <f>YEAR(tbl_Opportunity[[#This Row],[Close Date]])</f>
        <v>2021</v>
      </c>
    </row>
    <row r="2662" spans="1:89">
      <c r="A2662" t="s">
        <v>444</v>
      </c>
      <c r="B2662" t="b">
        <v>0</v>
      </c>
      <c r="D2662" t="b">
        <v>0</v>
      </c>
      <c r="E2662" t="s">
        <v>3510</v>
      </c>
      <c r="H2662" s="1">
        <v>44333</v>
      </c>
      <c r="I2662" t="b">
        <v>1</v>
      </c>
      <c r="O2662" t="s">
        <v>99</v>
      </c>
      <c r="P2662" t="b">
        <v>0</v>
      </c>
      <c r="Q2662" s="2">
        <v>44308.617974537039</v>
      </c>
      <c r="R2662" s="1">
        <v>44333</v>
      </c>
      <c r="S2662" t="b">
        <v>0</v>
      </c>
      <c r="U2662" s="1"/>
      <c r="V2662" t="b">
        <v>0</v>
      </c>
      <c r="W2662" s="1">
        <v>44228</v>
      </c>
      <c r="X2662">
        <v>2</v>
      </c>
      <c r="Y2662">
        <v>2021</v>
      </c>
      <c r="Z2662" t="s">
        <v>90</v>
      </c>
      <c r="AA2662" t="s">
        <v>90</v>
      </c>
      <c r="AB2662" t="b">
        <v>0</v>
      </c>
      <c r="AC2662" t="b">
        <v>0</v>
      </c>
      <c r="AE2662" t="b">
        <v>1</v>
      </c>
      <c r="AF2662" t="b">
        <v>0</v>
      </c>
      <c r="AG2662" t="b">
        <v>0</v>
      </c>
      <c r="AH2662" t="s">
        <v>4808</v>
      </c>
      <c r="AI2662" t="b">
        <v>0</v>
      </c>
      <c r="AK2662" t="b">
        <v>0</v>
      </c>
      <c r="AL2662" s="1">
        <v>44308</v>
      </c>
      <c r="AM2662" t="s">
        <v>99</v>
      </c>
      <c r="AN2662" s="2">
        <v>44333.680486111109</v>
      </c>
      <c r="AP2662" s="2">
        <v>44333.680486111109</v>
      </c>
      <c r="AQ2662" s="1">
        <v>44333</v>
      </c>
      <c r="AS2662" t="b">
        <v>0</v>
      </c>
      <c r="AV2662" t="s">
        <v>93</v>
      </c>
      <c r="BB2662" t="s">
        <v>7212</v>
      </c>
      <c r="BD2662" t="b">
        <v>0</v>
      </c>
      <c r="BH2662" t="s">
        <v>99</v>
      </c>
      <c r="BI2662" t="s">
        <v>150</v>
      </c>
      <c r="BK2662" t="s">
        <v>95</v>
      </c>
      <c r="BN2662" t="s">
        <v>415</v>
      </c>
      <c r="BQ2662" t="s">
        <v>96</v>
      </c>
      <c r="BR2662" t="b">
        <v>0</v>
      </c>
      <c r="BT2662" t="b">
        <v>0</v>
      </c>
      <c r="BW2662" t="s">
        <v>97</v>
      </c>
      <c r="BX2662" t="b">
        <v>0</v>
      </c>
      <c r="BY2662" s="2">
        <v>44376.857581018521</v>
      </c>
      <c r="CB2662" t="b">
        <v>0</v>
      </c>
      <c r="CC2662" t="b">
        <v>0</v>
      </c>
      <c r="CF2662">
        <v>12350</v>
      </c>
      <c r="CH2662">
        <v>0</v>
      </c>
      <c r="CI2662">
        <v>0</v>
      </c>
      <c r="CJ2662">
        <v>0</v>
      </c>
      <c r="CK2662">
        <f>YEAR(tbl_Opportunity[[#This Row],[Close Date]])</f>
        <v>2021</v>
      </c>
    </row>
    <row r="2663" spans="1:89">
      <c r="A2663" t="s">
        <v>2124</v>
      </c>
      <c r="B2663" t="b">
        <v>0</v>
      </c>
      <c r="D2663" t="b">
        <v>0</v>
      </c>
      <c r="H2663" s="1">
        <v>44299</v>
      </c>
      <c r="I2663" t="b">
        <v>1</v>
      </c>
      <c r="L2663" t="s">
        <v>7213</v>
      </c>
      <c r="O2663" t="s">
        <v>142</v>
      </c>
      <c r="P2663" t="b">
        <v>0</v>
      </c>
      <c r="Q2663" s="2">
        <v>44148.641481481478</v>
      </c>
      <c r="R2663" s="1"/>
      <c r="S2663" t="b">
        <v>0</v>
      </c>
      <c r="U2663" s="1"/>
      <c r="V2663" t="b">
        <v>0</v>
      </c>
      <c r="W2663" s="1">
        <v>44228</v>
      </c>
      <c r="X2663">
        <v>2</v>
      </c>
      <c r="Y2663">
        <v>2021</v>
      </c>
      <c r="Z2663" t="s">
        <v>90</v>
      </c>
      <c r="AA2663" t="s">
        <v>90</v>
      </c>
      <c r="AB2663" t="b">
        <v>0</v>
      </c>
      <c r="AC2663" t="b">
        <v>0</v>
      </c>
      <c r="AD2663" t="s">
        <v>2861</v>
      </c>
      <c r="AE2663" t="b">
        <v>1</v>
      </c>
      <c r="AF2663" t="b">
        <v>0</v>
      </c>
      <c r="AG2663" t="b">
        <v>0</v>
      </c>
      <c r="AH2663" t="s">
        <v>4808</v>
      </c>
      <c r="AI2663" t="b">
        <v>0</v>
      </c>
      <c r="AK2663" t="b">
        <v>0</v>
      </c>
      <c r="AL2663" s="1">
        <v>44148</v>
      </c>
      <c r="AM2663" t="s">
        <v>99</v>
      </c>
      <c r="AN2663" s="2">
        <v>44299.878946759258</v>
      </c>
      <c r="AP2663" s="2">
        <v>44299.878935185188</v>
      </c>
      <c r="AQ2663" s="1"/>
      <c r="AS2663" t="b">
        <v>0</v>
      </c>
      <c r="AV2663" t="s">
        <v>153</v>
      </c>
      <c r="BB2663" t="s">
        <v>7214</v>
      </c>
      <c r="BD2663" t="b">
        <v>0</v>
      </c>
      <c r="BH2663" t="s">
        <v>99</v>
      </c>
      <c r="BI2663" t="s">
        <v>150</v>
      </c>
      <c r="BK2663" t="s">
        <v>95</v>
      </c>
      <c r="BN2663" t="s">
        <v>415</v>
      </c>
      <c r="BQ2663" t="s">
        <v>96</v>
      </c>
      <c r="BR2663" t="b">
        <v>0</v>
      </c>
      <c r="BT2663" t="b">
        <v>0</v>
      </c>
      <c r="BW2663" t="s">
        <v>97</v>
      </c>
      <c r="BX2663" t="b">
        <v>0</v>
      </c>
      <c r="BY2663" s="2">
        <v>44376.857581018521</v>
      </c>
      <c r="CB2663" t="b">
        <v>0</v>
      </c>
      <c r="CC2663" t="b">
        <v>0</v>
      </c>
      <c r="CF2663">
        <v>5500</v>
      </c>
      <c r="CH2663">
        <v>0</v>
      </c>
      <c r="CI2663">
        <v>0</v>
      </c>
      <c r="CJ2663">
        <v>0</v>
      </c>
      <c r="CK2663">
        <f>YEAR(tbl_Opportunity[[#This Row],[Close Date]])</f>
        <v>2021</v>
      </c>
    </row>
    <row r="2664" spans="1:89">
      <c r="A2664" t="s">
        <v>254</v>
      </c>
      <c r="B2664" t="b">
        <v>0</v>
      </c>
      <c r="D2664" t="b">
        <v>0</v>
      </c>
      <c r="E2664" t="s">
        <v>3510</v>
      </c>
      <c r="H2664" s="1">
        <v>44316</v>
      </c>
      <c r="I2664" t="b">
        <v>1</v>
      </c>
      <c r="J2664" t="s">
        <v>111</v>
      </c>
      <c r="L2664" t="s">
        <v>7215</v>
      </c>
      <c r="O2664" t="s">
        <v>99</v>
      </c>
      <c r="P2664" t="b">
        <v>0</v>
      </c>
      <c r="Q2664" s="2">
        <v>44112.747291666667</v>
      </c>
      <c r="R2664" s="1"/>
      <c r="S2664" t="b">
        <v>0</v>
      </c>
      <c r="U2664" s="1"/>
      <c r="V2664" t="b">
        <v>0</v>
      </c>
      <c r="W2664" s="1">
        <v>44228</v>
      </c>
      <c r="X2664">
        <v>2</v>
      </c>
      <c r="Y2664">
        <v>2021</v>
      </c>
      <c r="Z2664" t="s">
        <v>90</v>
      </c>
      <c r="AA2664" t="s">
        <v>90</v>
      </c>
      <c r="AB2664" t="b">
        <v>0</v>
      </c>
      <c r="AC2664" t="b">
        <v>0</v>
      </c>
      <c r="AE2664" t="b">
        <v>1</v>
      </c>
      <c r="AF2664" t="b">
        <v>0</v>
      </c>
      <c r="AG2664" t="b">
        <v>0</v>
      </c>
      <c r="AH2664" t="s">
        <v>4808</v>
      </c>
      <c r="AI2664" t="b">
        <v>0</v>
      </c>
      <c r="AK2664" t="b">
        <v>0</v>
      </c>
      <c r="AL2664" s="1">
        <v>44243</v>
      </c>
      <c r="AM2664" t="s">
        <v>99</v>
      </c>
      <c r="AN2664" s="2">
        <v>44246.833506944444</v>
      </c>
      <c r="AP2664" s="2">
        <v>44246.833506944444</v>
      </c>
      <c r="AQ2664" s="1"/>
      <c r="AS2664" t="b">
        <v>0</v>
      </c>
      <c r="AV2664" t="s">
        <v>3069</v>
      </c>
      <c r="BB2664" t="s">
        <v>7216</v>
      </c>
      <c r="BD2664" t="b">
        <v>0</v>
      </c>
      <c r="BH2664" t="s">
        <v>99</v>
      </c>
      <c r="BI2664" t="s">
        <v>150</v>
      </c>
      <c r="BK2664" t="s">
        <v>95</v>
      </c>
      <c r="BN2664" t="s">
        <v>415</v>
      </c>
      <c r="BQ2664" t="s">
        <v>96</v>
      </c>
      <c r="BR2664" t="b">
        <v>0</v>
      </c>
      <c r="BT2664" t="b">
        <v>0</v>
      </c>
      <c r="BW2664" t="s">
        <v>97</v>
      </c>
      <c r="BX2664" t="b">
        <v>0</v>
      </c>
      <c r="BY2664" s="2">
        <v>44376.857581018521</v>
      </c>
      <c r="CB2664" t="b">
        <v>0</v>
      </c>
      <c r="CC2664" t="b">
        <v>0</v>
      </c>
      <c r="CF2664">
        <v>6500</v>
      </c>
      <c r="CH2664">
        <v>0</v>
      </c>
      <c r="CI2664">
        <v>0</v>
      </c>
      <c r="CJ2664">
        <v>0</v>
      </c>
      <c r="CK2664">
        <f>YEAR(tbl_Opportunity[[#This Row],[Close Date]])</f>
        <v>2021</v>
      </c>
    </row>
    <row r="2665" spans="1:89">
      <c r="A2665" t="s">
        <v>3931</v>
      </c>
      <c r="B2665" t="b">
        <v>0</v>
      </c>
      <c r="D2665" t="b">
        <v>0</v>
      </c>
      <c r="E2665" t="s">
        <v>2969</v>
      </c>
      <c r="H2665" s="1">
        <v>44364</v>
      </c>
      <c r="I2665" t="b">
        <v>1</v>
      </c>
      <c r="L2665" t="s">
        <v>3932</v>
      </c>
      <c r="O2665" t="s">
        <v>142</v>
      </c>
      <c r="P2665" t="b">
        <v>0</v>
      </c>
      <c r="Q2665" s="2">
        <v>44295.567476851851</v>
      </c>
      <c r="R2665" s="1">
        <v>44364</v>
      </c>
      <c r="S2665" t="b">
        <v>0</v>
      </c>
      <c r="T2665" t="s">
        <v>2618</v>
      </c>
      <c r="U2665" s="1">
        <v>44561</v>
      </c>
      <c r="V2665" t="b">
        <v>0</v>
      </c>
      <c r="W2665" s="1">
        <v>44228</v>
      </c>
      <c r="X2665">
        <v>2</v>
      </c>
      <c r="Y2665">
        <v>2021</v>
      </c>
      <c r="Z2665" t="s">
        <v>90</v>
      </c>
      <c r="AA2665" t="s">
        <v>90</v>
      </c>
      <c r="AB2665" t="b">
        <v>0</v>
      </c>
      <c r="AC2665" t="b">
        <v>0</v>
      </c>
      <c r="AD2665" t="s">
        <v>654</v>
      </c>
      <c r="AE2665" t="b">
        <v>1</v>
      </c>
      <c r="AF2665" t="b">
        <v>0</v>
      </c>
      <c r="AG2665" t="b">
        <v>0</v>
      </c>
      <c r="AH2665" t="s">
        <v>4808</v>
      </c>
      <c r="AI2665" t="b">
        <v>0</v>
      </c>
      <c r="AK2665" t="b">
        <v>0</v>
      </c>
      <c r="AL2665" s="1">
        <v>44362</v>
      </c>
      <c r="AM2665" t="s">
        <v>142</v>
      </c>
      <c r="AN2665" s="2">
        <v>44364.558032407411</v>
      </c>
      <c r="AP2665" s="2">
        <v>44364.558020833334</v>
      </c>
      <c r="AQ2665" s="1">
        <v>44364</v>
      </c>
      <c r="AS2665" t="b">
        <v>0</v>
      </c>
      <c r="AV2665" t="s">
        <v>213</v>
      </c>
      <c r="BB2665" t="s">
        <v>7217</v>
      </c>
      <c r="BD2665" t="b">
        <v>0</v>
      </c>
      <c r="BH2665" t="s">
        <v>142</v>
      </c>
      <c r="BI2665" t="s">
        <v>150</v>
      </c>
      <c r="BK2665" t="s">
        <v>95</v>
      </c>
      <c r="BN2665" t="s">
        <v>415</v>
      </c>
      <c r="BQ2665" t="s">
        <v>96</v>
      </c>
      <c r="BR2665" t="b">
        <v>0</v>
      </c>
      <c r="BT2665" t="b">
        <v>0</v>
      </c>
      <c r="BW2665" t="s">
        <v>97</v>
      </c>
      <c r="BX2665" t="b">
        <v>0</v>
      </c>
      <c r="BY2665" s="2">
        <v>44376.857581018521</v>
      </c>
      <c r="CB2665" t="b">
        <v>0</v>
      </c>
      <c r="CC2665" t="b">
        <v>0</v>
      </c>
      <c r="CF2665">
        <v>59072.4</v>
      </c>
      <c r="CH2665">
        <v>0</v>
      </c>
      <c r="CI2665">
        <v>0</v>
      </c>
      <c r="CJ2665">
        <v>0</v>
      </c>
      <c r="CK2665">
        <f>YEAR(tbl_Opportunity[[#This Row],[Close Date]])</f>
        <v>2021</v>
      </c>
    </row>
    <row r="2666" spans="1:89">
      <c r="A2666" t="s">
        <v>7218</v>
      </c>
      <c r="B2666" t="b">
        <v>0</v>
      </c>
      <c r="D2666" t="b">
        <v>0</v>
      </c>
      <c r="H2666" s="1">
        <v>44330</v>
      </c>
      <c r="I2666" t="b">
        <v>1</v>
      </c>
      <c r="L2666" t="s">
        <v>7219</v>
      </c>
      <c r="O2666" t="s">
        <v>99</v>
      </c>
      <c r="P2666" t="b">
        <v>0</v>
      </c>
      <c r="Q2666" s="2">
        <v>43985.660902777781</v>
      </c>
      <c r="R2666" s="1">
        <v>44330</v>
      </c>
      <c r="S2666" t="b">
        <v>0</v>
      </c>
      <c r="U2666" s="1"/>
      <c r="V2666" t="b">
        <v>0</v>
      </c>
      <c r="W2666" s="1">
        <v>44228</v>
      </c>
      <c r="X2666">
        <v>2</v>
      </c>
      <c r="Y2666">
        <v>2021</v>
      </c>
      <c r="Z2666" t="s">
        <v>90</v>
      </c>
      <c r="AA2666" t="s">
        <v>90</v>
      </c>
      <c r="AB2666" t="b">
        <v>0</v>
      </c>
      <c r="AC2666" t="b">
        <v>0</v>
      </c>
      <c r="AE2666" t="b">
        <v>1</v>
      </c>
      <c r="AF2666" t="b">
        <v>0</v>
      </c>
      <c r="AG2666" t="b">
        <v>0</v>
      </c>
      <c r="AH2666" t="s">
        <v>4863</v>
      </c>
      <c r="AI2666" t="b">
        <v>0</v>
      </c>
      <c r="AK2666" t="b">
        <v>0</v>
      </c>
      <c r="AL2666" s="1">
        <v>43985</v>
      </c>
      <c r="AM2666" t="s">
        <v>99</v>
      </c>
      <c r="AN2666" s="2">
        <v>44330.804444444446</v>
      </c>
      <c r="AP2666" s="2">
        <v>44330.804444444446</v>
      </c>
      <c r="AQ2666" s="1">
        <v>44330</v>
      </c>
      <c r="AS2666" t="b">
        <v>0</v>
      </c>
      <c r="AV2666" t="s">
        <v>153</v>
      </c>
      <c r="BB2666" t="s">
        <v>7220</v>
      </c>
      <c r="BD2666" t="b">
        <v>0</v>
      </c>
      <c r="BH2666" t="s">
        <v>99</v>
      </c>
      <c r="BI2666" t="s">
        <v>150</v>
      </c>
      <c r="BJ2666" t="s">
        <v>2983</v>
      </c>
      <c r="BK2666" t="s">
        <v>102</v>
      </c>
      <c r="BN2666" t="s">
        <v>415</v>
      </c>
      <c r="BQ2666" t="s">
        <v>96</v>
      </c>
      <c r="BR2666" t="b">
        <v>0</v>
      </c>
      <c r="BT2666" t="b">
        <v>0</v>
      </c>
      <c r="BW2666" t="s">
        <v>97</v>
      </c>
      <c r="BX2666" t="b">
        <v>0</v>
      </c>
      <c r="BY2666" s="2">
        <v>44376.857581018521</v>
      </c>
      <c r="CB2666" t="b">
        <v>0</v>
      </c>
      <c r="CC2666" t="b">
        <v>0</v>
      </c>
      <c r="CF2666">
        <v>6500</v>
      </c>
      <c r="CH2666">
        <v>0</v>
      </c>
      <c r="CI2666">
        <v>0</v>
      </c>
      <c r="CJ2666">
        <v>0</v>
      </c>
      <c r="CK2666">
        <f>YEAR(tbl_Opportunity[[#This Row],[Close Date]])</f>
        <v>2021</v>
      </c>
    </row>
    <row r="2667" spans="1:89">
      <c r="A2667" t="s">
        <v>7221</v>
      </c>
      <c r="B2667" t="b">
        <v>0</v>
      </c>
      <c r="D2667" t="b">
        <v>0</v>
      </c>
      <c r="E2667" t="s">
        <v>3510</v>
      </c>
      <c r="H2667" s="1">
        <v>44320</v>
      </c>
      <c r="I2667" t="b">
        <v>1</v>
      </c>
      <c r="L2667" t="s">
        <v>7222</v>
      </c>
      <c r="O2667" t="s">
        <v>99</v>
      </c>
      <c r="P2667" t="b">
        <v>0</v>
      </c>
      <c r="Q2667" s="2">
        <v>44125.555127314816</v>
      </c>
      <c r="R2667" s="1"/>
      <c r="S2667" t="b">
        <v>0</v>
      </c>
      <c r="T2667" t="s">
        <v>417</v>
      </c>
      <c r="U2667" s="1">
        <v>44196</v>
      </c>
      <c r="V2667" t="b">
        <v>0</v>
      </c>
      <c r="W2667" s="1">
        <v>44228</v>
      </c>
      <c r="X2667">
        <v>2</v>
      </c>
      <c r="Y2667">
        <v>2021</v>
      </c>
      <c r="Z2667" t="s">
        <v>90</v>
      </c>
      <c r="AA2667" t="s">
        <v>90</v>
      </c>
      <c r="AB2667" t="b">
        <v>0</v>
      </c>
      <c r="AC2667" t="b">
        <v>0</v>
      </c>
      <c r="AE2667" t="b">
        <v>1</v>
      </c>
      <c r="AF2667" t="b">
        <v>0</v>
      </c>
      <c r="AG2667" t="b">
        <v>0</v>
      </c>
      <c r="AH2667" t="s">
        <v>4812</v>
      </c>
      <c r="AI2667" t="b">
        <v>0</v>
      </c>
      <c r="AK2667" t="b">
        <v>0</v>
      </c>
      <c r="AL2667" s="1">
        <v>44319</v>
      </c>
      <c r="AM2667" t="s">
        <v>99</v>
      </c>
      <c r="AN2667" s="2">
        <v>44321.562210648146</v>
      </c>
      <c r="AP2667" s="2">
        <v>44320.662881944445</v>
      </c>
      <c r="AQ2667" s="1"/>
      <c r="AS2667" t="b">
        <v>0</v>
      </c>
      <c r="AV2667" t="s">
        <v>213</v>
      </c>
      <c r="BB2667" t="s">
        <v>7223</v>
      </c>
      <c r="BD2667" t="b">
        <v>0</v>
      </c>
      <c r="BH2667" t="s">
        <v>99</v>
      </c>
      <c r="BI2667" t="s">
        <v>150</v>
      </c>
      <c r="BK2667" t="s">
        <v>102</v>
      </c>
      <c r="BN2667" t="s">
        <v>415</v>
      </c>
      <c r="BP2667" t="s">
        <v>7224</v>
      </c>
      <c r="BQ2667" t="s">
        <v>96</v>
      </c>
      <c r="BR2667" t="b">
        <v>0</v>
      </c>
      <c r="BT2667" t="b">
        <v>0</v>
      </c>
      <c r="BW2667" t="s">
        <v>97</v>
      </c>
      <c r="BX2667" t="b">
        <v>0</v>
      </c>
      <c r="BY2667" s="2">
        <v>44376.857581018521</v>
      </c>
      <c r="CB2667" t="b">
        <v>0</v>
      </c>
      <c r="CC2667" t="b">
        <v>0</v>
      </c>
      <c r="CF2667">
        <v>21330</v>
      </c>
      <c r="CH2667">
        <v>0</v>
      </c>
      <c r="CI2667">
        <v>0</v>
      </c>
      <c r="CJ2667">
        <v>0</v>
      </c>
      <c r="CK2667">
        <f>YEAR(tbl_Opportunity[[#This Row],[Close Date]])</f>
        <v>2021</v>
      </c>
    </row>
    <row r="2668" spans="1:89">
      <c r="A2668" t="s">
        <v>7225</v>
      </c>
      <c r="B2668" t="b">
        <v>0</v>
      </c>
      <c r="D2668" t="b">
        <v>0</v>
      </c>
      <c r="H2668" s="1">
        <v>44340</v>
      </c>
      <c r="I2668" t="b">
        <v>1</v>
      </c>
      <c r="O2668" t="s">
        <v>2842</v>
      </c>
      <c r="P2668" t="b">
        <v>0</v>
      </c>
      <c r="Q2668" s="2">
        <v>43941.521793981483</v>
      </c>
      <c r="R2668" s="1">
        <v>44340</v>
      </c>
      <c r="S2668" t="b">
        <v>0</v>
      </c>
      <c r="U2668" s="1"/>
      <c r="V2668" t="b">
        <v>0</v>
      </c>
      <c r="W2668" s="1">
        <v>44228</v>
      </c>
      <c r="X2668">
        <v>2</v>
      </c>
      <c r="Y2668">
        <v>2021</v>
      </c>
      <c r="Z2668" t="s">
        <v>90</v>
      </c>
      <c r="AA2668" t="s">
        <v>90</v>
      </c>
      <c r="AB2668" t="b">
        <v>0</v>
      </c>
      <c r="AC2668" t="b">
        <v>0</v>
      </c>
      <c r="AE2668" t="b">
        <v>1</v>
      </c>
      <c r="AF2668" t="b">
        <v>0</v>
      </c>
      <c r="AG2668" t="b">
        <v>0</v>
      </c>
      <c r="AH2668" t="s">
        <v>1016</v>
      </c>
      <c r="AI2668" t="b">
        <v>0</v>
      </c>
      <c r="AK2668" t="b">
        <v>0</v>
      </c>
      <c r="AL2668" s="1"/>
      <c r="AM2668" t="s">
        <v>2842</v>
      </c>
      <c r="AN2668" s="2">
        <v>44369.858634259261</v>
      </c>
      <c r="AP2668" s="2">
        <v>44340.568437499998</v>
      </c>
      <c r="AQ2668" s="1">
        <v>44340</v>
      </c>
      <c r="AS2668" t="b">
        <v>0</v>
      </c>
      <c r="AV2668" t="s">
        <v>213</v>
      </c>
      <c r="BB2668" t="s">
        <v>7226</v>
      </c>
      <c r="BD2668" t="b">
        <v>0</v>
      </c>
      <c r="BH2668" t="s">
        <v>2842</v>
      </c>
      <c r="BI2668" t="s">
        <v>150</v>
      </c>
      <c r="BJ2668" t="s">
        <v>384</v>
      </c>
      <c r="BK2668" t="s">
        <v>384</v>
      </c>
      <c r="BL2668" t="s">
        <v>3597</v>
      </c>
      <c r="BN2668" t="s">
        <v>415</v>
      </c>
      <c r="BQ2668" t="s">
        <v>96</v>
      </c>
      <c r="BR2668" t="b">
        <v>0</v>
      </c>
      <c r="BT2668" t="b">
        <v>0</v>
      </c>
      <c r="BW2668" t="s">
        <v>97</v>
      </c>
      <c r="BX2668" t="b">
        <v>0</v>
      </c>
      <c r="BY2668" s="2">
        <v>44376.857581018521</v>
      </c>
      <c r="CB2668" t="b">
        <v>0</v>
      </c>
      <c r="CC2668" t="b">
        <v>0</v>
      </c>
      <c r="CF2668">
        <v>48750</v>
      </c>
      <c r="CH2668">
        <v>0</v>
      </c>
      <c r="CI2668">
        <v>0</v>
      </c>
      <c r="CJ2668">
        <v>0</v>
      </c>
      <c r="CK2668">
        <f>YEAR(tbl_Opportunity[[#This Row],[Close Date]])</f>
        <v>2021</v>
      </c>
    </row>
    <row r="2669" spans="1:89">
      <c r="A2669" t="s">
        <v>7227</v>
      </c>
      <c r="B2669" t="b">
        <v>0</v>
      </c>
      <c r="D2669" t="b">
        <v>0</v>
      </c>
      <c r="H2669" s="1">
        <v>44340</v>
      </c>
      <c r="I2669" t="b">
        <v>1</v>
      </c>
      <c r="O2669" t="s">
        <v>2842</v>
      </c>
      <c r="P2669" t="b">
        <v>0</v>
      </c>
      <c r="Q2669" s="2">
        <v>43941.558032407411</v>
      </c>
      <c r="R2669" s="1">
        <v>44340</v>
      </c>
      <c r="S2669" t="b">
        <v>0</v>
      </c>
      <c r="U2669" s="1"/>
      <c r="V2669" t="b">
        <v>0</v>
      </c>
      <c r="W2669" s="1">
        <v>44228</v>
      </c>
      <c r="X2669">
        <v>2</v>
      </c>
      <c r="Y2669">
        <v>2021</v>
      </c>
      <c r="Z2669" t="s">
        <v>90</v>
      </c>
      <c r="AA2669" t="s">
        <v>90</v>
      </c>
      <c r="AB2669" t="b">
        <v>0</v>
      </c>
      <c r="AC2669" t="b">
        <v>0</v>
      </c>
      <c r="AE2669" t="b">
        <v>1</v>
      </c>
      <c r="AF2669" t="b">
        <v>0</v>
      </c>
      <c r="AG2669" t="b">
        <v>0</v>
      </c>
      <c r="AH2669" t="s">
        <v>1016</v>
      </c>
      <c r="AI2669" t="b">
        <v>0</v>
      </c>
      <c r="AK2669" t="b">
        <v>0</v>
      </c>
      <c r="AL2669" s="1"/>
      <c r="AM2669" t="s">
        <v>2842</v>
      </c>
      <c r="AN2669" s="2">
        <v>44358.829618055555</v>
      </c>
      <c r="AP2669" s="2">
        <v>44340.571516203701</v>
      </c>
      <c r="AQ2669" s="1">
        <v>44340</v>
      </c>
      <c r="AS2669" t="b">
        <v>0</v>
      </c>
      <c r="AV2669" t="s">
        <v>213</v>
      </c>
      <c r="BB2669" t="s">
        <v>7228</v>
      </c>
      <c r="BD2669" t="b">
        <v>0</v>
      </c>
      <c r="BH2669" t="s">
        <v>2842</v>
      </c>
      <c r="BI2669" t="s">
        <v>150</v>
      </c>
      <c r="BJ2669" t="s">
        <v>2980</v>
      </c>
      <c r="BK2669" t="s">
        <v>384</v>
      </c>
      <c r="BL2669" t="s">
        <v>3597</v>
      </c>
      <c r="BN2669" t="s">
        <v>415</v>
      </c>
      <c r="BQ2669" t="s">
        <v>96</v>
      </c>
      <c r="BR2669" t="b">
        <v>0</v>
      </c>
      <c r="BT2669" t="b">
        <v>0</v>
      </c>
      <c r="BW2669" t="s">
        <v>97</v>
      </c>
      <c r="BX2669" t="b">
        <v>0</v>
      </c>
      <c r="BY2669" s="2">
        <v>44376.857581018521</v>
      </c>
      <c r="CB2669" t="b">
        <v>0</v>
      </c>
      <c r="CC2669" t="b">
        <v>0</v>
      </c>
      <c r="CF2669">
        <v>48750</v>
      </c>
      <c r="CH2669">
        <v>0</v>
      </c>
      <c r="CI2669">
        <v>0</v>
      </c>
      <c r="CJ2669">
        <v>0</v>
      </c>
      <c r="CK2669">
        <f>YEAR(tbl_Opportunity[[#This Row],[Close Date]])</f>
        <v>2021</v>
      </c>
    </row>
    <row r="2670" spans="1:89">
      <c r="A2670" t="s">
        <v>7229</v>
      </c>
      <c r="B2670" t="b">
        <v>0</v>
      </c>
      <c r="D2670" t="b">
        <v>0</v>
      </c>
      <c r="E2670" t="s">
        <v>3510</v>
      </c>
      <c r="H2670" s="1">
        <v>44364</v>
      </c>
      <c r="I2670" t="b">
        <v>1</v>
      </c>
      <c r="O2670" t="s">
        <v>99</v>
      </c>
      <c r="P2670" t="b">
        <v>0</v>
      </c>
      <c r="Q2670" s="2">
        <v>44151.705914351849</v>
      </c>
      <c r="R2670" s="1">
        <v>44364</v>
      </c>
      <c r="S2670" t="b">
        <v>0</v>
      </c>
      <c r="U2670" s="1"/>
      <c r="V2670" t="b">
        <v>0</v>
      </c>
      <c r="W2670" s="1">
        <v>44228</v>
      </c>
      <c r="X2670">
        <v>2</v>
      </c>
      <c r="Y2670">
        <v>2021</v>
      </c>
      <c r="Z2670" t="s">
        <v>90</v>
      </c>
      <c r="AA2670" t="s">
        <v>90</v>
      </c>
      <c r="AB2670" t="b">
        <v>0</v>
      </c>
      <c r="AC2670" t="b">
        <v>0</v>
      </c>
      <c r="AE2670" t="b">
        <v>1</v>
      </c>
      <c r="AF2670" t="b">
        <v>0</v>
      </c>
      <c r="AG2670" t="b">
        <v>0</v>
      </c>
      <c r="AH2670" t="s">
        <v>4808</v>
      </c>
      <c r="AI2670" t="b">
        <v>0</v>
      </c>
      <c r="AK2670" t="b">
        <v>0</v>
      </c>
      <c r="AL2670" s="1">
        <v>44337</v>
      </c>
      <c r="AM2670" t="s">
        <v>99</v>
      </c>
      <c r="AN2670" s="2">
        <v>44364.827569444446</v>
      </c>
      <c r="AP2670" s="2">
        <v>44364.827569444446</v>
      </c>
      <c r="AQ2670" s="1">
        <v>44364</v>
      </c>
      <c r="AS2670" t="b">
        <v>0</v>
      </c>
      <c r="AV2670" t="s">
        <v>153</v>
      </c>
      <c r="BB2670" t="s">
        <v>7230</v>
      </c>
      <c r="BD2670" t="b">
        <v>0</v>
      </c>
      <c r="BH2670" t="s">
        <v>99</v>
      </c>
      <c r="BI2670" t="s">
        <v>150</v>
      </c>
      <c r="BK2670" t="s">
        <v>384</v>
      </c>
      <c r="BN2670" t="s">
        <v>415</v>
      </c>
      <c r="BP2670" t="s">
        <v>7231</v>
      </c>
      <c r="BQ2670" t="s">
        <v>96</v>
      </c>
      <c r="BR2670" t="b">
        <v>0</v>
      </c>
      <c r="BT2670" t="b">
        <v>0</v>
      </c>
      <c r="BW2670" t="s">
        <v>97</v>
      </c>
      <c r="BX2670" t="b">
        <v>0</v>
      </c>
      <c r="BY2670" s="2">
        <v>44376.857581018521</v>
      </c>
      <c r="CB2670" t="b">
        <v>0</v>
      </c>
      <c r="CC2670" t="b">
        <v>0</v>
      </c>
      <c r="CF2670">
        <v>6435</v>
      </c>
      <c r="CH2670">
        <v>0</v>
      </c>
      <c r="CI2670">
        <v>0</v>
      </c>
      <c r="CJ2670">
        <v>0</v>
      </c>
      <c r="CK2670">
        <f>YEAR(tbl_Opportunity[[#This Row],[Close Date]])</f>
        <v>2021</v>
      </c>
    </row>
    <row r="2671" spans="1:89">
      <c r="A2671" t="s">
        <v>7232</v>
      </c>
      <c r="B2671" t="b">
        <v>0</v>
      </c>
      <c r="D2671" t="b">
        <v>0</v>
      </c>
      <c r="H2671" s="1">
        <v>44333</v>
      </c>
      <c r="I2671" t="b">
        <v>1</v>
      </c>
      <c r="L2671" t="s">
        <v>7233</v>
      </c>
      <c r="O2671" t="s">
        <v>99</v>
      </c>
      <c r="P2671" t="b">
        <v>0</v>
      </c>
      <c r="Q2671" s="2">
        <v>44299.694548611114</v>
      </c>
      <c r="R2671" s="1">
        <v>44333</v>
      </c>
      <c r="S2671" t="b">
        <v>0</v>
      </c>
      <c r="U2671" s="1"/>
      <c r="V2671" t="b">
        <v>0</v>
      </c>
      <c r="W2671" s="1">
        <v>44228</v>
      </c>
      <c r="X2671">
        <v>2</v>
      </c>
      <c r="Y2671">
        <v>2021</v>
      </c>
      <c r="Z2671" t="s">
        <v>90</v>
      </c>
      <c r="AA2671" t="s">
        <v>90</v>
      </c>
      <c r="AB2671" t="b">
        <v>0</v>
      </c>
      <c r="AC2671" t="b">
        <v>0</v>
      </c>
      <c r="AE2671" t="b">
        <v>1</v>
      </c>
      <c r="AF2671" t="b">
        <v>0</v>
      </c>
      <c r="AG2671" t="b">
        <v>0</v>
      </c>
      <c r="AH2671" t="s">
        <v>4915</v>
      </c>
      <c r="AI2671" t="b">
        <v>0</v>
      </c>
      <c r="AK2671" t="b">
        <v>0</v>
      </c>
      <c r="AL2671" s="1">
        <v>44301</v>
      </c>
      <c r="AM2671" t="s">
        <v>99</v>
      </c>
      <c r="AN2671" s="2">
        <v>44333.533032407409</v>
      </c>
      <c r="AP2671" s="2">
        <v>44333.533032407409</v>
      </c>
      <c r="AQ2671" s="1">
        <v>44333</v>
      </c>
      <c r="AS2671" t="b">
        <v>0</v>
      </c>
      <c r="AV2671" t="s">
        <v>213</v>
      </c>
      <c r="BB2671" t="s">
        <v>7234</v>
      </c>
      <c r="BD2671" t="b">
        <v>0</v>
      </c>
      <c r="BH2671" t="s">
        <v>142</v>
      </c>
      <c r="BI2671" t="s">
        <v>150</v>
      </c>
      <c r="BK2671" t="s">
        <v>384</v>
      </c>
      <c r="BL2671" t="s">
        <v>7233</v>
      </c>
      <c r="BN2671" t="s">
        <v>415</v>
      </c>
      <c r="BP2671" t="s">
        <v>7235</v>
      </c>
      <c r="BQ2671" t="s">
        <v>96</v>
      </c>
      <c r="BR2671" t="b">
        <v>0</v>
      </c>
      <c r="BT2671" t="b">
        <v>0</v>
      </c>
      <c r="BW2671" t="s">
        <v>97</v>
      </c>
      <c r="BX2671" t="b">
        <v>0</v>
      </c>
      <c r="BY2671" s="2">
        <v>44376.857581018521</v>
      </c>
      <c r="CB2671" t="b">
        <v>0</v>
      </c>
      <c r="CC2671" t="b">
        <v>0</v>
      </c>
      <c r="CF2671">
        <v>390437</v>
      </c>
      <c r="CH2671">
        <v>0</v>
      </c>
      <c r="CI2671">
        <v>0</v>
      </c>
      <c r="CJ2671">
        <v>0</v>
      </c>
      <c r="CK2671">
        <f>YEAR(tbl_Opportunity[[#This Row],[Close Date]])</f>
        <v>2021</v>
      </c>
    </row>
    <row r="2672" spans="1:89">
      <c r="A2672" t="s">
        <v>7236</v>
      </c>
      <c r="B2672" t="b">
        <v>0</v>
      </c>
      <c r="D2672" t="b">
        <v>0</v>
      </c>
      <c r="H2672" s="1">
        <v>44340</v>
      </c>
      <c r="I2672" t="b">
        <v>1</v>
      </c>
      <c r="O2672" t="s">
        <v>2842</v>
      </c>
      <c r="P2672" t="b">
        <v>0</v>
      </c>
      <c r="Q2672" s="2">
        <v>43871.529374999998</v>
      </c>
      <c r="R2672" s="1">
        <v>44340</v>
      </c>
      <c r="S2672" t="b">
        <v>0</v>
      </c>
      <c r="U2672" s="1"/>
      <c r="V2672" t="b">
        <v>0</v>
      </c>
      <c r="W2672" s="1">
        <v>44228</v>
      </c>
      <c r="X2672">
        <v>2</v>
      </c>
      <c r="Y2672">
        <v>2021</v>
      </c>
      <c r="Z2672" t="s">
        <v>90</v>
      </c>
      <c r="AA2672" t="s">
        <v>90</v>
      </c>
      <c r="AB2672" t="b">
        <v>0</v>
      </c>
      <c r="AC2672" t="b">
        <v>0</v>
      </c>
      <c r="AE2672" t="b">
        <v>1</v>
      </c>
      <c r="AF2672" t="b">
        <v>0</v>
      </c>
      <c r="AG2672" t="b">
        <v>0</v>
      </c>
      <c r="AH2672" t="s">
        <v>1016</v>
      </c>
      <c r="AI2672" t="b">
        <v>0</v>
      </c>
      <c r="AK2672" t="b">
        <v>0</v>
      </c>
      <c r="AL2672" s="1"/>
      <c r="AM2672" t="s">
        <v>2842</v>
      </c>
      <c r="AN2672" s="2">
        <v>44358.861967592595</v>
      </c>
      <c r="AP2672" s="2">
        <v>44340.563020833331</v>
      </c>
      <c r="AQ2672" s="1">
        <v>44340</v>
      </c>
      <c r="AS2672" t="b">
        <v>0</v>
      </c>
      <c r="AV2672" t="s">
        <v>213</v>
      </c>
      <c r="BB2672" t="s">
        <v>7237</v>
      </c>
      <c r="BD2672" t="b">
        <v>0</v>
      </c>
      <c r="BH2672" t="s">
        <v>2842</v>
      </c>
      <c r="BI2672" t="s">
        <v>155</v>
      </c>
      <c r="BJ2672" t="s">
        <v>384</v>
      </c>
      <c r="BK2672" t="s">
        <v>384</v>
      </c>
      <c r="BL2672" t="s">
        <v>3597</v>
      </c>
      <c r="BN2672" t="s">
        <v>415</v>
      </c>
      <c r="BQ2672" t="s">
        <v>96</v>
      </c>
      <c r="BR2672" t="b">
        <v>0</v>
      </c>
      <c r="BT2672" t="b">
        <v>0</v>
      </c>
      <c r="BW2672" t="s">
        <v>97</v>
      </c>
      <c r="BX2672" t="b">
        <v>0</v>
      </c>
      <c r="BY2672" s="2">
        <v>44376.857581018521</v>
      </c>
      <c r="CB2672" t="b">
        <v>0</v>
      </c>
      <c r="CC2672" t="b">
        <v>0</v>
      </c>
      <c r="CF2672">
        <v>48750</v>
      </c>
      <c r="CH2672">
        <v>0</v>
      </c>
      <c r="CI2672">
        <v>0</v>
      </c>
      <c r="CJ2672">
        <v>0</v>
      </c>
      <c r="CK2672">
        <f>YEAR(tbl_Opportunity[[#This Row],[Close Date]])</f>
        <v>2021</v>
      </c>
    </row>
    <row r="2673" spans="1:89">
      <c r="A2673" t="s">
        <v>7238</v>
      </c>
      <c r="B2673" t="b">
        <v>0</v>
      </c>
      <c r="D2673" t="b">
        <v>0</v>
      </c>
      <c r="H2673" s="1">
        <v>44326</v>
      </c>
      <c r="I2673" t="b">
        <v>1</v>
      </c>
      <c r="O2673" t="s">
        <v>2842</v>
      </c>
      <c r="P2673" t="b">
        <v>0</v>
      </c>
      <c r="Q2673" s="2">
        <v>44187.889305555553</v>
      </c>
      <c r="R2673" s="1"/>
      <c r="S2673" t="b">
        <v>0</v>
      </c>
      <c r="U2673" s="1"/>
      <c r="V2673" t="b">
        <v>0</v>
      </c>
      <c r="W2673" s="1">
        <v>44228</v>
      </c>
      <c r="X2673">
        <v>2</v>
      </c>
      <c r="Y2673">
        <v>2021</v>
      </c>
      <c r="Z2673" t="s">
        <v>90</v>
      </c>
      <c r="AA2673" t="s">
        <v>90</v>
      </c>
      <c r="AB2673" t="b">
        <v>0</v>
      </c>
      <c r="AC2673" t="b">
        <v>0</v>
      </c>
      <c r="AE2673" t="b">
        <v>1</v>
      </c>
      <c r="AF2673" t="b">
        <v>0</v>
      </c>
      <c r="AG2673" t="b">
        <v>0</v>
      </c>
      <c r="AH2673" t="s">
        <v>1016</v>
      </c>
      <c r="AI2673" t="b">
        <v>0</v>
      </c>
      <c r="AK2673" t="b">
        <v>0</v>
      </c>
      <c r="AL2673" s="1"/>
      <c r="AM2673" t="s">
        <v>2842</v>
      </c>
      <c r="AN2673" s="2">
        <v>44361.652453703704</v>
      </c>
      <c r="AP2673" s="2">
        <v>44326.437905092593</v>
      </c>
      <c r="AQ2673" s="1"/>
      <c r="AS2673" t="b">
        <v>0</v>
      </c>
      <c r="AV2673" t="s">
        <v>213</v>
      </c>
      <c r="BB2673" t="s">
        <v>7239</v>
      </c>
      <c r="BD2673" t="b">
        <v>0</v>
      </c>
      <c r="BH2673" t="s">
        <v>2842</v>
      </c>
      <c r="BI2673" t="s">
        <v>155</v>
      </c>
      <c r="BK2673" t="s">
        <v>384</v>
      </c>
      <c r="BL2673" t="s">
        <v>3368</v>
      </c>
      <c r="BN2673" t="s">
        <v>415</v>
      </c>
      <c r="BQ2673" t="s">
        <v>96</v>
      </c>
      <c r="BR2673" t="b">
        <v>0</v>
      </c>
      <c r="BT2673" t="b">
        <v>0</v>
      </c>
      <c r="BW2673" t="s">
        <v>97</v>
      </c>
      <c r="BX2673" t="b">
        <v>0</v>
      </c>
      <c r="BY2673" s="2">
        <v>44376.857581018521</v>
      </c>
      <c r="CB2673" t="b">
        <v>0</v>
      </c>
      <c r="CC2673" t="b">
        <v>0</v>
      </c>
      <c r="CF2673">
        <v>48899.25</v>
      </c>
      <c r="CH2673">
        <v>0</v>
      </c>
      <c r="CI2673">
        <v>0</v>
      </c>
      <c r="CJ2673">
        <v>0</v>
      </c>
      <c r="CK2673">
        <f>YEAR(tbl_Opportunity[[#This Row],[Close Date]])</f>
        <v>2021</v>
      </c>
    </row>
    <row r="2674" spans="1:89">
      <c r="A2674" t="s">
        <v>993</v>
      </c>
      <c r="B2674" t="b">
        <v>0</v>
      </c>
      <c r="D2674" t="b">
        <v>0</v>
      </c>
      <c r="H2674" s="1">
        <v>44375</v>
      </c>
      <c r="I2674" t="b">
        <v>1</v>
      </c>
      <c r="O2674" t="s">
        <v>114</v>
      </c>
      <c r="P2674" t="b">
        <v>0</v>
      </c>
      <c r="Q2674" s="2">
        <v>44222.557743055557</v>
      </c>
      <c r="R2674" s="1">
        <v>44375</v>
      </c>
      <c r="S2674" t="b">
        <v>0</v>
      </c>
      <c r="U2674" s="1"/>
      <c r="V2674" t="b">
        <v>0</v>
      </c>
      <c r="W2674" s="1">
        <v>44228</v>
      </c>
      <c r="X2674">
        <v>2</v>
      </c>
      <c r="Y2674">
        <v>2021</v>
      </c>
      <c r="Z2674" t="s">
        <v>90</v>
      </c>
      <c r="AA2674" t="s">
        <v>90</v>
      </c>
      <c r="AB2674" t="b">
        <v>0</v>
      </c>
      <c r="AC2674" t="b">
        <v>0</v>
      </c>
      <c r="AE2674" t="b">
        <v>1</v>
      </c>
      <c r="AF2674" t="b">
        <v>0</v>
      </c>
      <c r="AG2674" t="b">
        <v>0</v>
      </c>
      <c r="AH2674" t="s">
        <v>1016</v>
      </c>
      <c r="AI2674" t="b">
        <v>0</v>
      </c>
      <c r="AK2674" t="b">
        <v>0</v>
      </c>
      <c r="AL2674" s="1"/>
      <c r="AM2674" t="s">
        <v>114</v>
      </c>
      <c r="AN2674" s="2">
        <v>44375.531736111108</v>
      </c>
      <c r="AP2674" s="2">
        <v>44375.531724537039</v>
      </c>
      <c r="AQ2674" s="1">
        <v>44375</v>
      </c>
      <c r="AS2674" t="b">
        <v>0</v>
      </c>
      <c r="AV2674" t="s">
        <v>213</v>
      </c>
      <c r="BB2674" t="s">
        <v>7240</v>
      </c>
      <c r="BD2674" t="b">
        <v>0</v>
      </c>
      <c r="BH2674" t="s">
        <v>114</v>
      </c>
      <c r="BI2674" t="s">
        <v>155</v>
      </c>
      <c r="BK2674" t="s">
        <v>384</v>
      </c>
      <c r="BN2674" t="s">
        <v>415</v>
      </c>
      <c r="BQ2674" t="s">
        <v>96</v>
      </c>
      <c r="BR2674" t="b">
        <v>0</v>
      </c>
      <c r="BT2674" t="b">
        <v>0</v>
      </c>
      <c r="BW2674" t="s">
        <v>97</v>
      </c>
      <c r="BX2674" t="b">
        <v>0</v>
      </c>
      <c r="BY2674" s="2">
        <v>44376.857581018521</v>
      </c>
      <c r="CB2674" t="b">
        <v>0</v>
      </c>
      <c r="CC2674" t="b">
        <v>0</v>
      </c>
      <c r="CF2674">
        <v>22500</v>
      </c>
      <c r="CH2674">
        <v>0</v>
      </c>
      <c r="CI2674">
        <v>0</v>
      </c>
      <c r="CJ2674">
        <v>0</v>
      </c>
      <c r="CK2674">
        <f>YEAR(tbl_Opportunity[[#This Row],[Close Date]])</f>
        <v>2021</v>
      </c>
    </row>
    <row r="2675" spans="1:89">
      <c r="A2675" t="s">
        <v>3846</v>
      </c>
      <c r="B2675" t="b">
        <v>0</v>
      </c>
      <c r="D2675" t="b">
        <v>0</v>
      </c>
      <c r="H2675" s="1">
        <v>44368</v>
      </c>
      <c r="I2675" t="b">
        <v>1</v>
      </c>
      <c r="O2675" t="s">
        <v>3381</v>
      </c>
      <c r="P2675" t="b">
        <v>0</v>
      </c>
      <c r="Q2675" s="2">
        <v>44285.229803240742</v>
      </c>
      <c r="R2675" s="1">
        <v>44368</v>
      </c>
      <c r="S2675" t="b">
        <v>0</v>
      </c>
      <c r="U2675" s="1"/>
      <c r="V2675" t="b">
        <v>0</v>
      </c>
      <c r="W2675" s="1">
        <v>44228</v>
      </c>
      <c r="X2675">
        <v>2</v>
      </c>
      <c r="Y2675">
        <v>2021</v>
      </c>
      <c r="Z2675" t="s">
        <v>90</v>
      </c>
      <c r="AA2675" t="s">
        <v>90</v>
      </c>
      <c r="AB2675" t="b">
        <v>0</v>
      </c>
      <c r="AC2675" t="b">
        <v>0</v>
      </c>
      <c r="AE2675" t="b">
        <v>1</v>
      </c>
      <c r="AF2675" t="b">
        <v>0</v>
      </c>
      <c r="AG2675" t="b">
        <v>0</v>
      </c>
      <c r="AH2675" t="s">
        <v>1016</v>
      </c>
      <c r="AI2675" t="b">
        <v>0</v>
      </c>
      <c r="AK2675" t="b">
        <v>0</v>
      </c>
      <c r="AL2675" s="1"/>
      <c r="AM2675" t="s">
        <v>3381</v>
      </c>
      <c r="AN2675" s="2">
        <v>44368.565509259257</v>
      </c>
      <c r="AP2675" s="2">
        <v>44368.565509259257</v>
      </c>
      <c r="AQ2675" s="1">
        <v>44368</v>
      </c>
      <c r="AS2675" t="b">
        <v>0</v>
      </c>
      <c r="AV2675" t="s">
        <v>153</v>
      </c>
      <c r="BB2675" t="s">
        <v>7241</v>
      </c>
      <c r="BD2675" t="b">
        <v>0</v>
      </c>
      <c r="BH2675" t="s">
        <v>3381</v>
      </c>
      <c r="BI2675" t="s">
        <v>155</v>
      </c>
      <c r="BK2675" t="s">
        <v>384</v>
      </c>
      <c r="BN2675" t="s">
        <v>415</v>
      </c>
      <c r="BQ2675" t="s">
        <v>96</v>
      </c>
      <c r="BR2675" t="b">
        <v>0</v>
      </c>
      <c r="BT2675" t="b">
        <v>0</v>
      </c>
      <c r="BW2675" t="s">
        <v>97</v>
      </c>
      <c r="BX2675" t="b">
        <v>0</v>
      </c>
      <c r="BY2675" s="2">
        <v>44376.857581018521</v>
      </c>
      <c r="CB2675" t="b">
        <v>0</v>
      </c>
      <c r="CC2675" t="b">
        <v>0</v>
      </c>
      <c r="CF2675">
        <v>49077.75</v>
      </c>
      <c r="CH2675">
        <v>0</v>
      </c>
      <c r="CI2675">
        <v>0</v>
      </c>
      <c r="CJ2675">
        <v>0</v>
      </c>
      <c r="CK2675">
        <f>YEAR(tbl_Opportunity[[#This Row],[Close Date]])</f>
        <v>2021</v>
      </c>
    </row>
    <row r="2676" spans="1:89">
      <c r="A2676" t="s">
        <v>7242</v>
      </c>
      <c r="B2676" t="b">
        <v>0</v>
      </c>
      <c r="D2676" t="b">
        <v>0</v>
      </c>
      <c r="E2676" t="s">
        <v>4879</v>
      </c>
      <c r="H2676" s="1">
        <v>44328</v>
      </c>
      <c r="I2676" t="b">
        <v>1</v>
      </c>
      <c r="L2676" t="s">
        <v>7243</v>
      </c>
      <c r="O2676" t="s">
        <v>99</v>
      </c>
      <c r="P2676" t="b">
        <v>0</v>
      </c>
      <c r="Q2676" s="2">
        <v>44224.001643518517</v>
      </c>
      <c r="R2676" s="1">
        <v>44328</v>
      </c>
      <c r="S2676" t="b">
        <v>0</v>
      </c>
      <c r="U2676" s="1"/>
      <c r="V2676" t="b">
        <v>0</v>
      </c>
      <c r="W2676" s="1">
        <v>44228</v>
      </c>
      <c r="X2676">
        <v>2</v>
      </c>
      <c r="Y2676">
        <v>2021</v>
      </c>
      <c r="Z2676" t="s">
        <v>90</v>
      </c>
      <c r="AA2676" t="s">
        <v>90</v>
      </c>
      <c r="AB2676" t="b">
        <v>0</v>
      </c>
      <c r="AC2676" t="b">
        <v>0</v>
      </c>
      <c r="AD2676" t="s">
        <v>3456</v>
      </c>
      <c r="AE2676" t="b">
        <v>1</v>
      </c>
      <c r="AF2676" t="b">
        <v>0</v>
      </c>
      <c r="AG2676" t="b">
        <v>0</v>
      </c>
      <c r="AH2676" t="s">
        <v>4808</v>
      </c>
      <c r="AI2676" t="b">
        <v>0</v>
      </c>
      <c r="AK2676" t="b">
        <v>0</v>
      </c>
      <c r="AL2676" s="1">
        <v>44259</v>
      </c>
      <c r="AM2676" t="s">
        <v>142</v>
      </c>
      <c r="AN2676" s="2">
        <v>44328.751076388886</v>
      </c>
      <c r="AP2676" s="2">
        <v>44328.751064814816</v>
      </c>
      <c r="AQ2676" s="1">
        <v>44328</v>
      </c>
      <c r="AS2676" t="b">
        <v>0</v>
      </c>
      <c r="AV2676" t="s">
        <v>105</v>
      </c>
      <c r="BB2676" t="s">
        <v>7244</v>
      </c>
      <c r="BD2676" t="b">
        <v>0</v>
      </c>
      <c r="BH2676" t="s">
        <v>142</v>
      </c>
      <c r="BI2676" t="s">
        <v>150</v>
      </c>
      <c r="BK2676" t="s">
        <v>384</v>
      </c>
      <c r="BN2676" t="s">
        <v>415</v>
      </c>
      <c r="BQ2676" t="s">
        <v>96</v>
      </c>
      <c r="BR2676" t="b">
        <v>0</v>
      </c>
      <c r="BT2676" t="b">
        <v>0</v>
      </c>
      <c r="BW2676" t="s">
        <v>97</v>
      </c>
      <c r="BX2676" t="b">
        <v>0</v>
      </c>
      <c r="BY2676" s="2">
        <v>44376.857581018521</v>
      </c>
      <c r="CB2676" t="b">
        <v>0</v>
      </c>
      <c r="CC2676" t="b">
        <v>0</v>
      </c>
      <c r="CF2676">
        <v>64782.63</v>
      </c>
      <c r="CH2676">
        <v>0</v>
      </c>
      <c r="CI2676">
        <v>0</v>
      </c>
      <c r="CJ2676">
        <v>0</v>
      </c>
      <c r="CK2676">
        <f>YEAR(tbl_Opportunity[[#This Row],[Close Date]])</f>
        <v>2021</v>
      </c>
    </row>
    <row r="2677" spans="1:89">
      <c r="A2677" t="s">
        <v>6244</v>
      </c>
      <c r="B2677" t="b">
        <v>0</v>
      </c>
      <c r="D2677" t="b">
        <v>0</v>
      </c>
      <c r="H2677" s="1">
        <v>44320</v>
      </c>
      <c r="I2677" t="b">
        <v>1</v>
      </c>
      <c r="L2677" t="s">
        <v>7245</v>
      </c>
      <c r="O2677" t="s">
        <v>387</v>
      </c>
      <c r="P2677" t="b">
        <v>0</v>
      </c>
      <c r="Q2677" s="2">
        <v>44259.865081018521</v>
      </c>
      <c r="R2677" s="1"/>
      <c r="S2677" t="b">
        <v>0</v>
      </c>
      <c r="U2677" s="1"/>
      <c r="V2677" t="b">
        <v>0</v>
      </c>
      <c r="W2677" s="1">
        <v>44228</v>
      </c>
      <c r="X2677">
        <v>2</v>
      </c>
      <c r="Y2677">
        <v>2021</v>
      </c>
      <c r="Z2677" t="s">
        <v>90</v>
      </c>
      <c r="AA2677" t="s">
        <v>90</v>
      </c>
      <c r="AB2677" t="b">
        <v>0</v>
      </c>
      <c r="AC2677" t="b">
        <v>0</v>
      </c>
      <c r="AD2677" t="s">
        <v>3456</v>
      </c>
      <c r="AE2677" t="b">
        <v>1</v>
      </c>
      <c r="AF2677" t="b">
        <v>0</v>
      </c>
      <c r="AG2677" t="b">
        <v>0</v>
      </c>
      <c r="AH2677" t="s">
        <v>4808</v>
      </c>
      <c r="AI2677" t="b">
        <v>0</v>
      </c>
      <c r="AK2677" t="b">
        <v>0</v>
      </c>
      <c r="AL2677" s="1"/>
      <c r="AM2677" t="s">
        <v>387</v>
      </c>
      <c r="AN2677" s="2">
        <v>44320.861134259256</v>
      </c>
      <c r="AP2677" s="2">
        <v>44320.861134259256</v>
      </c>
      <c r="AQ2677" s="1"/>
      <c r="AS2677" t="b">
        <v>0</v>
      </c>
      <c r="AV2677" t="s">
        <v>213</v>
      </c>
      <c r="BB2677" t="s">
        <v>7246</v>
      </c>
      <c r="BD2677" t="b">
        <v>0</v>
      </c>
      <c r="BH2677" t="s">
        <v>387</v>
      </c>
      <c r="BI2677" t="s">
        <v>150</v>
      </c>
      <c r="BK2677" t="s">
        <v>384</v>
      </c>
      <c r="BN2677" t="s">
        <v>415</v>
      </c>
      <c r="BQ2677" t="s">
        <v>96</v>
      </c>
      <c r="BR2677" t="b">
        <v>0</v>
      </c>
      <c r="BT2677" t="b">
        <v>0</v>
      </c>
      <c r="BW2677" t="s">
        <v>97</v>
      </c>
      <c r="BX2677" t="b">
        <v>0</v>
      </c>
      <c r="BY2677" s="2">
        <v>44376.857581018521</v>
      </c>
      <c r="CB2677" t="b">
        <v>0</v>
      </c>
      <c r="CC2677" t="b">
        <v>0</v>
      </c>
      <c r="CF2677">
        <v>70284.73</v>
      </c>
      <c r="CH2677">
        <v>0</v>
      </c>
      <c r="CI2677">
        <v>0</v>
      </c>
      <c r="CJ2677">
        <v>0</v>
      </c>
      <c r="CK2677">
        <f>YEAR(tbl_Opportunity[[#This Row],[Close Date]])</f>
        <v>2021</v>
      </c>
    </row>
    <row r="2678" spans="1:89">
      <c r="A2678" t="s">
        <v>7247</v>
      </c>
      <c r="B2678" t="b">
        <v>0</v>
      </c>
      <c r="D2678" t="b">
        <v>0</v>
      </c>
      <c r="H2678" s="1">
        <v>44377</v>
      </c>
      <c r="I2678" t="b">
        <v>1</v>
      </c>
      <c r="J2678" t="s">
        <v>140</v>
      </c>
      <c r="L2678" t="s">
        <v>7248</v>
      </c>
      <c r="O2678" t="s">
        <v>142</v>
      </c>
      <c r="P2678" t="b">
        <v>0</v>
      </c>
      <c r="Q2678" s="2">
        <v>44238.831030092595</v>
      </c>
      <c r="R2678" s="1"/>
      <c r="S2678" t="b">
        <v>0</v>
      </c>
      <c r="U2678" s="1"/>
      <c r="V2678" t="b">
        <v>0</v>
      </c>
      <c r="W2678" s="1">
        <v>44228</v>
      </c>
      <c r="X2678">
        <v>2</v>
      </c>
      <c r="Y2678">
        <v>2021</v>
      </c>
      <c r="Z2678" t="s">
        <v>90</v>
      </c>
      <c r="AA2678" t="s">
        <v>90</v>
      </c>
      <c r="AB2678" t="b">
        <v>0</v>
      </c>
      <c r="AC2678" t="b">
        <v>0</v>
      </c>
      <c r="AD2678" t="s">
        <v>3727</v>
      </c>
      <c r="AE2678" t="b">
        <v>1</v>
      </c>
      <c r="AF2678" t="b">
        <v>0</v>
      </c>
      <c r="AG2678" t="b">
        <v>0</v>
      </c>
      <c r="AH2678" t="s">
        <v>4808</v>
      </c>
      <c r="AI2678" t="b">
        <v>0</v>
      </c>
      <c r="AK2678" t="b">
        <v>0</v>
      </c>
      <c r="AL2678" s="1">
        <v>44260</v>
      </c>
      <c r="AM2678" t="s">
        <v>162</v>
      </c>
      <c r="AN2678" s="2">
        <v>44297.838888888888</v>
      </c>
      <c r="AP2678" s="2">
        <v>44295.633344907408</v>
      </c>
      <c r="AQ2678" s="1"/>
      <c r="AS2678" t="b">
        <v>0</v>
      </c>
      <c r="AV2678" t="s">
        <v>213</v>
      </c>
      <c r="BB2678" t="s">
        <v>7249</v>
      </c>
      <c r="BD2678" t="b">
        <v>0</v>
      </c>
      <c r="BH2678" t="s">
        <v>142</v>
      </c>
      <c r="BI2678" t="s">
        <v>150</v>
      </c>
      <c r="BK2678" t="s">
        <v>384</v>
      </c>
      <c r="BN2678" t="s">
        <v>415</v>
      </c>
      <c r="BQ2678" t="s">
        <v>96</v>
      </c>
      <c r="BR2678" t="b">
        <v>0</v>
      </c>
      <c r="BT2678" t="b">
        <v>0</v>
      </c>
      <c r="BW2678" t="s">
        <v>97</v>
      </c>
      <c r="BX2678" t="b">
        <v>0</v>
      </c>
      <c r="BY2678" s="2">
        <v>44376.857581018521</v>
      </c>
      <c r="CB2678" t="b">
        <v>0</v>
      </c>
      <c r="CC2678" t="b">
        <v>0</v>
      </c>
      <c r="CF2678">
        <v>64979.64</v>
      </c>
      <c r="CH2678">
        <v>0</v>
      </c>
      <c r="CI2678">
        <v>0</v>
      </c>
      <c r="CJ2678">
        <v>0</v>
      </c>
      <c r="CK2678">
        <f>YEAR(tbl_Opportunity[[#This Row],[Close Date]])</f>
        <v>2021</v>
      </c>
    </row>
    <row r="2679" spans="1:89">
      <c r="A2679" t="s">
        <v>7250</v>
      </c>
      <c r="B2679" t="b">
        <v>0</v>
      </c>
      <c r="D2679" t="b">
        <v>0</v>
      </c>
      <c r="H2679" s="1">
        <v>43951</v>
      </c>
      <c r="I2679" t="b">
        <v>1</v>
      </c>
      <c r="J2679" t="s">
        <v>105</v>
      </c>
      <c r="O2679" t="s">
        <v>2842</v>
      </c>
      <c r="P2679" t="b">
        <v>0</v>
      </c>
      <c r="Q2679" s="2">
        <v>43864.651631944442</v>
      </c>
      <c r="R2679" s="1"/>
      <c r="S2679" t="b">
        <v>0</v>
      </c>
      <c r="U2679" s="1"/>
      <c r="V2679" t="b">
        <v>0</v>
      </c>
      <c r="W2679" s="1">
        <v>43862</v>
      </c>
      <c r="X2679">
        <v>2</v>
      </c>
      <c r="Y2679">
        <v>2020</v>
      </c>
      <c r="Z2679" t="s">
        <v>90</v>
      </c>
      <c r="AA2679" t="s">
        <v>90</v>
      </c>
      <c r="AB2679" t="b">
        <v>0</v>
      </c>
      <c r="AC2679" t="b">
        <v>0</v>
      </c>
      <c r="AE2679" t="b">
        <v>1</v>
      </c>
      <c r="AF2679" t="b">
        <v>0</v>
      </c>
      <c r="AG2679" t="b">
        <v>0</v>
      </c>
      <c r="AH2679" t="s">
        <v>1016</v>
      </c>
      <c r="AI2679" t="b">
        <v>0</v>
      </c>
      <c r="AK2679" t="b">
        <v>0</v>
      </c>
      <c r="AL2679" s="1"/>
      <c r="AM2679" t="s">
        <v>2842</v>
      </c>
      <c r="AN2679" s="2">
        <v>44369.820925925924</v>
      </c>
      <c r="AP2679" s="2">
        <v>43864.657650462963</v>
      </c>
      <c r="AQ2679" s="1"/>
      <c r="AS2679" t="b">
        <v>0</v>
      </c>
      <c r="AV2679" t="s">
        <v>213</v>
      </c>
      <c r="BB2679" t="s">
        <v>7251</v>
      </c>
      <c r="BD2679" t="b">
        <v>0</v>
      </c>
      <c r="BE2679" t="s">
        <v>7252</v>
      </c>
      <c r="BH2679" t="s">
        <v>2842</v>
      </c>
      <c r="BI2679" t="s">
        <v>155</v>
      </c>
      <c r="BJ2679" t="s">
        <v>384</v>
      </c>
      <c r="BK2679" t="s">
        <v>384</v>
      </c>
      <c r="BL2679" t="s">
        <v>7253</v>
      </c>
      <c r="BN2679" t="s">
        <v>415</v>
      </c>
      <c r="BQ2679" t="s">
        <v>96</v>
      </c>
      <c r="BR2679" t="b">
        <v>0</v>
      </c>
      <c r="BT2679" t="b">
        <v>0</v>
      </c>
      <c r="BW2679" t="s">
        <v>97</v>
      </c>
      <c r="BX2679" t="b">
        <v>0</v>
      </c>
      <c r="BY2679" s="2">
        <v>44376.857581018521</v>
      </c>
      <c r="CB2679" t="b">
        <v>0</v>
      </c>
      <c r="CC2679" t="b">
        <v>0</v>
      </c>
      <c r="CF2679">
        <v>106600</v>
      </c>
      <c r="CH2679">
        <v>0</v>
      </c>
      <c r="CI2679">
        <v>0</v>
      </c>
      <c r="CJ2679">
        <v>0</v>
      </c>
      <c r="CK2679">
        <f>YEAR(tbl_Opportunity[[#This Row],[Close Date]])</f>
        <v>2020</v>
      </c>
    </row>
    <row r="2680" spans="1:89">
      <c r="A2680" t="s">
        <v>7254</v>
      </c>
      <c r="B2680" t="b">
        <v>0</v>
      </c>
      <c r="D2680" t="b">
        <v>0</v>
      </c>
      <c r="H2680" s="1">
        <v>44340</v>
      </c>
      <c r="I2680" t="b">
        <v>1</v>
      </c>
      <c r="O2680" t="s">
        <v>2842</v>
      </c>
      <c r="P2680" t="b">
        <v>0</v>
      </c>
      <c r="Q2680" s="2">
        <v>43938.74863425926</v>
      </c>
      <c r="R2680" s="1">
        <v>44340</v>
      </c>
      <c r="S2680" t="b">
        <v>0</v>
      </c>
      <c r="U2680" s="1"/>
      <c r="V2680" t="b">
        <v>0</v>
      </c>
      <c r="W2680" s="1">
        <v>44228</v>
      </c>
      <c r="X2680">
        <v>2</v>
      </c>
      <c r="Y2680">
        <v>2021</v>
      </c>
      <c r="Z2680" t="s">
        <v>90</v>
      </c>
      <c r="AA2680" t="s">
        <v>90</v>
      </c>
      <c r="AB2680" t="b">
        <v>0</v>
      </c>
      <c r="AC2680" t="b">
        <v>0</v>
      </c>
      <c r="AE2680" t="b">
        <v>1</v>
      </c>
      <c r="AF2680" t="b">
        <v>0</v>
      </c>
      <c r="AG2680" t="b">
        <v>0</v>
      </c>
      <c r="AH2680" t="s">
        <v>1016</v>
      </c>
      <c r="AI2680" t="b">
        <v>0</v>
      </c>
      <c r="AK2680" t="b">
        <v>0</v>
      </c>
      <c r="AL2680" s="1"/>
      <c r="AM2680" t="s">
        <v>2842</v>
      </c>
      <c r="AN2680" s="2">
        <v>44369.82340277778</v>
      </c>
      <c r="AP2680" s="2">
        <v>44340.566099537034</v>
      </c>
      <c r="AQ2680" s="1">
        <v>44340</v>
      </c>
      <c r="AS2680" t="b">
        <v>0</v>
      </c>
      <c r="AV2680" t="s">
        <v>213</v>
      </c>
      <c r="BB2680" t="s">
        <v>7255</v>
      </c>
      <c r="BD2680" t="b">
        <v>0</v>
      </c>
      <c r="BH2680" t="s">
        <v>2842</v>
      </c>
      <c r="BI2680" t="s">
        <v>150</v>
      </c>
      <c r="BJ2680" t="s">
        <v>2848</v>
      </c>
      <c r="BK2680" t="s">
        <v>384</v>
      </c>
      <c r="BL2680" t="s">
        <v>3597</v>
      </c>
      <c r="BN2680" t="s">
        <v>415</v>
      </c>
      <c r="BQ2680" t="s">
        <v>96</v>
      </c>
      <c r="BR2680" t="b">
        <v>0</v>
      </c>
      <c r="BS2680" t="s">
        <v>95</v>
      </c>
      <c r="BT2680" t="b">
        <v>0</v>
      </c>
      <c r="BW2680" t="s">
        <v>97</v>
      </c>
      <c r="BX2680" t="b">
        <v>0</v>
      </c>
      <c r="BY2680" s="2">
        <v>44376.857581018521</v>
      </c>
      <c r="CB2680" t="b">
        <v>0</v>
      </c>
      <c r="CC2680" t="b">
        <v>0</v>
      </c>
      <c r="CF2680">
        <v>48750</v>
      </c>
      <c r="CH2680">
        <v>0</v>
      </c>
      <c r="CI2680">
        <v>0</v>
      </c>
      <c r="CJ2680">
        <v>0</v>
      </c>
      <c r="CK2680">
        <f>YEAR(tbl_Opportunity[[#This Row],[Close Date]])</f>
        <v>2021</v>
      </c>
    </row>
    <row r="2681" spans="1:89">
      <c r="A2681" t="s">
        <v>7256</v>
      </c>
      <c r="B2681" t="b">
        <v>0</v>
      </c>
      <c r="D2681" t="b">
        <v>0</v>
      </c>
      <c r="H2681" s="1">
        <v>44340</v>
      </c>
      <c r="I2681" t="b">
        <v>1</v>
      </c>
      <c r="O2681" t="s">
        <v>2842</v>
      </c>
      <c r="P2681" t="b">
        <v>0</v>
      </c>
      <c r="Q2681" s="2">
        <v>43941.516273148147</v>
      </c>
      <c r="R2681" s="1">
        <v>44340</v>
      </c>
      <c r="S2681" t="b">
        <v>0</v>
      </c>
      <c r="U2681" s="1"/>
      <c r="V2681" t="b">
        <v>0</v>
      </c>
      <c r="W2681" s="1">
        <v>44228</v>
      </c>
      <c r="X2681">
        <v>2</v>
      </c>
      <c r="Y2681">
        <v>2021</v>
      </c>
      <c r="Z2681" t="s">
        <v>90</v>
      </c>
      <c r="AA2681" t="s">
        <v>90</v>
      </c>
      <c r="AB2681" t="b">
        <v>0</v>
      </c>
      <c r="AC2681" t="b">
        <v>0</v>
      </c>
      <c r="AE2681" t="b">
        <v>1</v>
      </c>
      <c r="AF2681" t="b">
        <v>0</v>
      </c>
      <c r="AG2681" t="b">
        <v>0</v>
      </c>
      <c r="AH2681" t="s">
        <v>1016</v>
      </c>
      <c r="AI2681" t="b">
        <v>0</v>
      </c>
      <c r="AK2681" t="b">
        <v>0</v>
      </c>
      <c r="AL2681" s="1"/>
      <c r="AM2681" t="s">
        <v>2842</v>
      </c>
      <c r="AN2681" s="2">
        <v>44358.854837962965</v>
      </c>
      <c r="AP2681" s="2">
        <v>44340.567754629628</v>
      </c>
      <c r="AQ2681" s="1">
        <v>44340</v>
      </c>
      <c r="AS2681" t="b">
        <v>0</v>
      </c>
      <c r="AV2681" t="s">
        <v>213</v>
      </c>
      <c r="BB2681" t="s">
        <v>7257</v>
      </c>
      <c r="BD2681" t="b">
        <v>0</v>
      </c>
      <c r="BH2681" t="s">
        <v>2842</v>
      </c>
      <c r="BI2681" t="s">
        <v>150</v>
      </c>
      <c r="BJ2681" t="s">
        <v>384</v>
      </c>
      <c r="BK2681" t="s">
        <v>384</v>
      </c>
      <c r="BL2681" t="s">
        <v>3597</v>
      </c>
      <c r="BN2681" t="s">
        <v>415</v>
      </c>
      <c r="BQ2681" t="s">
        <v>96</v>
      </c>
      <c r="BR2681" t="b">
        <v>0</v>
      </c>
      <c r="BS2681" t="s">
        <v>95</v>
      </c>
      <c r="BT2681" t="b">
        <v>0</v>
      </c>
      <c r="BW2681" t="s">
        <v>97</v>
      </c>
      <c r="BX2681" t="b">
        <v>0</v>
      </c>
      <c r="BY2681" s="2">
        <v>44376.857581018521</v>
      </c>
      <c r="CB2681" t="b">
        <v>0</v>
      </c>
      <c r="CC2681" t="b">
        <v>0</v>
      </c>
      <c r="CF2681">
        <v>48750</v>
      </c>
      <c r="CH2681">
        <v>0</v>
      </c>
      <c r="CI2681">
        <v>0</v>
      </c>
      <c r="CJ2681">
        <v>0</v>
      </c>
      <c r="CK2681">
        <f>YEAR(tbl_Opportunity[[#This Row],[Close Date]])</f>
        <v>2021</v>
      </c>
    </row>
    <row r="2682" spans="1:89">
      <c r="A2682" t="s">
        <v>7258</v>
      </c>
      <c r="B2682" t="b">
        <v>0</v>
      </c>
      <c r="D2682" t="b">
        <v>0</v>
      </c>
      <c r="H2682" s="1">
        <v>44340</v>
      </c>
      <c r="I2682" t="b">
        <v>1</v>
      </c>
      <c r="O2682" t="s">
        <v>2842</v>
      </c>
      <c r="P2682" t="b">
        <v>0</v>
      </c>
      <c r="Q2682" s="2">
        <v>43941.518634259257</v>
      </c>
      <c r="R2682" s="1">
        <v>44340</v>
      </c>
      <c r="S2682" t="b">
        <v>0</v>
      </c>
      <c r="U2682" s="1"/>
      <c r="V2682" t="b">
        <v>0</v>
      </c>
      <c r="W2682" s="1">
        <v>44228</v>
      </c>
      <c r="X2682">
        <v>2</v>
      </c>
      <c r="Y2682">
        <v>2021</v>
      </c>
      <c r="Z2682" t="s">
        <v>90</v>
      </c>
      <c r="AA2682" t="s">
        <v>90</v>
      </c>
      <c r="AB2682" t="b">
        <v>0</v>
      </c>
      <c r="AC2682" t="b">
        <v>0</v>
      </c>
      <c r="AE2682" t="b">
        <v>1</v>
      </c>
      <c r="AF2682" t="b">
        <v>0</v>
      </c>
      <c r="AG2682" t="b">
        <v>0</v>
      </c>
      <c r="AH2682" t="s">
        <v>1016</v>
      </c>
      <c r="AI2682" t="b">
        <v>0</v>
      </c>
      <c r="AK2682" t="b">
        <v>0</v>
      </c>
      <c r="AL2682" s="1"/>
      <c r="AM2682" t="s">
        <v>2842</v>
      </c>
      <c r="AN2682" s="2">
        <v>44358.853449074071</v>
      </c>
      <c r="AP2682" s="2">
        <v>44340.568090277775</v>
      </c>
      <c r="AQ2682" s="1">
        <v>44340</v>
      </c>
      <c r="AS2682" t="b">
        <v>0</v>
      </c>
      <c r="AV2682" t="s">
        <v>213</v>
      </c>
      <c r="BB2682" t="s">
        <v>7259</v>
      </c>
      <c r="BD2682" t="b">
        <v>0</v>
      </c>
      <c r="BH2682" t="s">
        <v>2842</v>
      </c>
      <c r="BI2682" t="s">
        <v>150</v>
      </c>
      <c r="BJ2682" t="s">
        <v>384</v>
      </c>
      <c r="BK2682" t="s">
        <v>384</v>
      </c>
      <c r="BL2682" t="s">
        <v>3597</v>
      </c>
      <c r="BN2682" t="s">
        <v>415</v>
      </c>
      <c r="BQ2682" t="s">
        <v>96</v>
      </c>
      <c r="BR2682" t="b">
        <v>0</v>
      </c>
      <c r="BS2682" t="s">
        <v>95</v>
      </c>
      <c r="BT2682" t="b">
        <v>0</v>
      </c>
      <c r="BW2682" t="s">
        <v>97</v>
      </c>
      <c r="BX2682" t="b">
        <v>0</v>
      </c>
      <c r="BY2682" s="2">
        <v>44376.857581018521</v>
      </c>
      <c r="CB2682" t="b">
        <v>0</v>
      </c>
      <c r="CC2682" t="b">
        <v>0</v>
      </c>
      <c r="CF2682">
        <v>48750</v>
      </c>
      <c r="CH2682">
        <v>0</v>
      </c>
      <c r="CI2682">
        <v>0</v>
      </c>
      <c r="CJ2682">
        <v>0</v>
      </c>
      <c r="CK2682">
        <f>YEAR(tbl_Opportunity[[#This Row],[Close Date]])</f>
        <v>2021</v>
      </c>
    </row>
    <row r="2683" spans="1:89">
      <c r="A2683" t="s">
        <v>7260</v>
      </c>
      <c r="B2683" t="b">
        <v>0</v>
      </c>
      <c r="D2683" t="b">
        <v>0</v>
      </c>
      <c r="H2683" s="1">
        <v>44340</v>
      </c>
      <c r="I2683" t="b">
        <v>1</v>
      </c>
      <c r="O2683" t="s">
        <v>2842</v>
      </c>
      <c r="P2683" t="b">
        <v>0</v>
      </c>
      <c r="Q2683" s="2">
        <v>43941.523101851853</v>
      </c>
      <c r="R2683" s="1">
        <v>44340</v>
      </c>
      <c r="S2683" t="b">
        <v>0</v>
      </c>
      <c r="U2683" s="1"/>
      <c r="V2683" t="b">
        <v>0</v>
      </c>
      <c r="W2683" s="1">
        <v>44228</v>
      </c>
      <c r="X2683">
        <v>2</v>
      </c>
      <c r="Y2683">
        <v>2021</v>
      </c>
      <c r="Z2683" t="s">
        <v>90</v>
      </c>
      <c r="AA2683" t="s">
        <v>90</v>
      </c>
      <c r="AB2683" t="b">
        <v>0</v>
      </c>
      <c r="AC2683" t="b">
        <v>0</v>
      </c>
      <c r="AE2683" t="b">
        <v>1</v>
      </c>
      <c r="AF2683" t="b">
        <v>0</v>
      </c>
      <c r="AG2683" t="b">
        <v>0</v>
      </c>
      <c r="AH2683" t="s">
        <v>1016</v>
      </c>
      <c r="AI2683" t="b">
        <v>0</v>
      </c>
      <c r="AK2683" t="b">
        <v>0</v>
      </c>
      <c r="AL2683" s="1"/>
      <c r="AM2683" t="s">
        <v>2842</v>
      </c>
      <c r="AN2683" s="2">
        <v>44358.850648148145</v>
      </c>
      <c r="AP2683" s="2">
        <v>44340.568726851852</v>
      </c>
      <c r="AQ2683" s="1">
        <v>44340</v>
      </c>
      <c r="AS2683" t="b">
        <v>0</v>
      </c>
      <c r="AV2683" t="s">
        <v>213</v>
      </c>
      <c r="BB2683" t="s">
        <v>7261</v>
      </c>
      <c r="BD2683" t="b">
        <v>0</v>
      </c>
      <c r="BH2683" t="s">
        <v>2842</v>
      </c>
      <c r="BI2683" t="s">
        <v>150</v>
      </c>
      <c r="BJ2683" t="s">
        <v>384</v>
      </c>
      <c r="BK2683" t="s">
        <v>384</v>
      </c>
      <c r="BL2683" t="s">
        <v>3597</v>
      </c>
      <c r="BN2683" t="s">
        <v>415</v>
      </c>
      <c r="BQ2683" t="s">
        <v>96</v>
      </c>
      <c r="BR2683" t="b">
        <v>0</v>
      </c>
      <c r="BS2683" t="s">
        <v>95</v>
      </c>
      <c r="BT2683" t="b">
        <v>0</v>
      </c>
      <c r="BW2683" t="s">
        <v>97</v>
      </c>
      <c r="BX2683" t="b">
        <v>0</v>
      </c>
      <c r="BY2683" s="2">
        <v>44376.857581018521</v>
      </c>
      <c r="CB2683" t="b">
        <v>0</v>
      </c>
      <c r="CC2683" t="b">
        <v>0</v>
      </c>
      <c r="CF2683">
        <v>48750</v>
      </c>
      <c r="CH2683">
        <v>0</v>
      </c>
      <c r="CI2683">
        <v>0</v>
      </c>
      <c r="CJ2683">
        <v>0</v>
      </c>
      <c r="CK2683">
        <f>YEAR(tbl_Opportunity[[#This Row],[Close Date]])</f>
        <v>2021</v>
      </c>
    </row>
    <row r="2684" spans="1:89">
      <c r="A2684" t="s">
        <v>7262</v>
      </c>
      <c r="B2684" t="b">
        <v>0</v>
      </c>
      <c r="D2684" t="b">
        <v>0</v>
      </c>
      <c r="H2684" s="1">
        <v>44340</v>
      </c>
      <c r="I2684" t="b">
        <v>1</v>
      </c>
      <c r="O2684" t="s">
        <v>2842</v>
      </c>
      <c r="P2684" t="b">
        <v>0</v>
      </c>
      <c r="Q2684" s="2">
        <v>43941.524224537039</v>
      </c>
      <c r="R2684" s="1">
        <v>44340</v>
      </c>
      <c r="S2684" t="b">
        <v>0</v>
      </c>
      <c r="U2684" s="1"/>
      <c r="V2684" t="b">
        <v>0</v>
      </c>
      <c r="W2684" s="1">
        <v>44228</v>
      </c>
      <c r="X2684">
        <v>2</v>
      </c>
      <c r="Y2684">
        <v>2021</v>
      </c>
      <c r="Z2684" t="s">
        <v>90</v>
      </c>
      <c r="AA2684" t="s">
        <v>90</v>
      </c>
      <c r="AB2684" t="b">
        <v>0</v>
      </c>
      <c r="AC2684" t="b">
        <v>0</v>
      </c>
      <c r="AE2684" t="b">
        <v>1</v>
      </c>
      <c r="AF2684" t="b">
        <v>0</v>
      </c>
      <c r="AG2684" t="b">
        <v>0</v>
      </c>
      <c r="AH2684" t="s">
        <v>1016</v>
      </c>
      <c r="AI2684" t="b">
        <v>0</v>
      </c>
      <c r="AK2684" t="b">
        <v>0</v>
      </c>
      <c r="AL2684" s="1"/>
      <c r="AM2684" t="s">
        <v>2842</v>
      </c>
      <c r="AN2684" s="2">
        <v>44358.848969907405</v>
      </c>
      <c r="AP2684" s="2">
        <v>44340.569074074076</v>
      </c>
      <c r="AQ2684" s="1">
        <v>44340</v>
      </c>
      <c r="AS2684" t="b">
        <v>0</v>
      </c>
      <c r="AV2684" t="s">
        <v>213</v>
      </c>
      <c r="BB2684" t="s">
        <v>7263</v>
      </c>
      <c r="BD2684" t="b">
        <v>0</v>
      </c>
      <c r="BH2684" t="s">
        <v>2842</v>
      </c>
      <c r="BI2684" t="s">
        <v>150</v>
      </c>
      <c r="BJ2684" t="s">
        <v>384</v>
      </c>
      <c r="BK2684" t="s">
        <v>384</v>
      </c>
      <c r="BL2684" t="s">
        <v>3597</v>
      </c>
      <c r="BN2684" t="s">
        <v>415</v>
      </c>
      <c r="BQ2684" t="s">
        <v>96</v>
      </c>
      <c r="BR2684" t="b">
        <v>0</v>
      </c>
      <c r="BS2684" t="s">
        <v>95</v>
      </c>
      <c r="BT2684" t="b">
        <v>0</v>
      </c>
      <c r="BW2684" t="s">
        <v>97</v>
      </c>
      <c r="BX2684" t="b">
        <v>0</v>
      </c>
      <c r="BY2684" s="2">
        <v>44376.857581018521</v>
      </c>
      <c r="CB2684" t="b">
        <v>0</v>
      </c>
      <c r="CC2684" t="b">
        <v>0</v>
      </c>
      <c r="CF2684">
        <v>48750</v>
      </c>
      <c r="CH2684">
        <v>0</v>
      </c>
      <c r="CI2684">
        <v>0</v>
      </c>
      <c r="CJ2684">
        <v>0</v>
      </c>
      <c r="CK2684">
        <f>YEAR(tbl_Opportunity[[#This Row],[Close Date]])</f>
        <v>2021</v>
      </c>
    </row>
    <row r="2685" spans="1:89">
      <c r="A2685" t="s">
        <v>7264</v>
      </c>
      <c r="B2685" t="b">
        <v>0</v>
      </c>
      <c r="D2685" t="b">
        <v>0</v>
      </c>
      <c r="H2685" s="1">
        <v>44340</v>
      </c>
      <c r="I2685" t="b">
        <v>1</v>
      </c>
      <c r="O2685" t="s">
        <v>2842</v>
      </c>
      <c r="P2685" t="b">
        <v>0</v>
      </c>
      <c r="Q2685" s="2">
        <v>43941.525752314818</v>
      </c>
      <c r="R2685" s="1">
        <v>44340</v>
      </c>
      <c r="S2685" t="b">
        <v>0</v>
      </c>
      <c r="U2685" s="1"/>
      <c r="V2685" t="b">
        <v>0</v>
      </c>
      <c r="W2685" s="1">
        <v>44228</v>
      </c>
      <c r="X2685">
        <v>2</v>
      </c>
      <c r="Y2685">
        <v>2021</v>
      </c>
      <c r="Z2685" t="s">
        <v>90</v>
      </c>
      <c r="AA2685" t="s">
        <v>90</v>
      </c>
      <c r="AB2685" t="b">
        <v>0</v>
      </c>
      <c r="AC2685" t="b">
        <v>0</v>
      </c>
      <c r="AE2685" t="b">
        <v>1</v>
      </c>
      <c r="AF2685" t="b">
        <v>0</v>
      </c>
      <c r="AG2685" t="b">
        <v>0</v>
      </c>
      <c r="AH2685" t="s">
        <v>1016</v>
      </c>
      <c r="AI2685" t="b">
        <v>0</v>
      </c>
      <c r="AK2685" t="b">
        <v>0</v>
      </c>
      <c r="AL2685" s="1"/>
      <c r="AM2685" t="s">
        <v>2842</v>
      </c>
      <c r="AN2685" s="2">
        <v>44358.834826388891</v>
      </c>
      <c r="AP2685" s="2">
        <v>44340.569409722222</v>
      </c>
      <c r="AQ2685" s="1">
        <v>44340</v>
      </c>
      <c r="AS2685" t="b">
        <v>0</v>
      </c>
      <c r="AV2685" t="s">
        <v>213</v>
      </c>
      <c r="BB2685" t="s">
        <v>7265</v>
      </c>
      <c r="BD2685" t="b">
        <v>0</v>
      </c>
      <c r="BH2685" t="s">
        <v>2842</v>
      </c>
      <c r="BI2685" t="s">
        <v>150</v>
      </c>
      <c r="BJ2685" t="s">
        <v>384</v>
      </c>
      <c r="BK2685" t="s">
        <v>384</v>
      </c>
      <c r="BL2685" t="s">
        <v>3597</v>
      </c>
      <c r="BN2685" t="s">
        <v>415</v>
      </c>
      <c r="BQ2685" t="s">
        <v>96</v>
      </c>
      <c r="BR2685" t="b">
        <v>0</v>
      </c>
      <c r="BS2685" t="s">
        <v>95</v>
      </c>
      <c r="BT2685" t="b">
        <v>0</v>
      </c>
      <c r="BW2685" t="s">
        <v>97</v>
      </c>
      <c r="BX2685" t="b">
        <v>0</v>
      </c>
      <c r="BY2685" s="2">
        <v>44376.857581018521</v>
      </c>
      <c r="CB2685" t="b">
        <v>0</v>
      </c>
      <c r="CC2685" t="b">
        <v>0</v>
      </c>
      <c r="CF2685">
        <v>48750</v>
      </c>
      <c r="CH2685">
        <v>0</v>
      </c>
      <c r="CI2685">
        <v>0</v>
      </c>
      <c r="CJ2685">
        <v>0</v>
      </c>
      <c r="CK2685">
        <f>YEAR(tbl_Opportunity[[#This Row],[Close Date]])</f>
        <v>2021</v>
      </c>
    </row>
    <row r="2686" spans="1:89">
      <c r="A2686" t="s">
        <v>7266</v>
      </c>
      <c r="B2686" t="b">
        <v>0</v>
      </c>
      <c r="D2686" t="b">
        <v>0</v>
      </c>
      <c r="H2686" s="1">
        <v>44340</v>
      </c>
      <c r="I2686" t="b">
        <v>1</v>
      </c>
      <c r="O2686" t="s">
        <v>2842</v>
      </c>
      <c r="P2686" t="b">
        <v>0</v>
      </c>
      <c r="Q2686" s="2">
        <v>43941.549803240741</v>
      </c>
      <c r="R2686" s="1">
        <v>44340</v>
      </c>
      <c r="S2686" t="b">
        <v>0</v>
      </c>
      <c r="U2686" s="1"/>
      <c r="V2686" t="b">
        <v>0</v>
      </c>
      <c r="W2686" s="1">
        <v>44228</v>
      </c>
      <c r="X2686">
        <v>2</v>
      </c>
      <c r="Y2686">
        <v>2021</v>
      </c>
      <c r="Z2686" t="s">
        <v>90</v>
      </c>
      <c r="AA2686" t="s">
        <v>90</v>
      </c>
      <c r="AB2686" t="b">
        <v>0</v>
      </c>
      <c r="AC2686" t="b">
        <v>0</v>
      </c>
      <c r="AE2686" t="b">
        <v>1</v>
      </c>
      <c r="AF2686" t="b">
        <v>0</v>
      </c>
      <c r="AG2686" t="b">
        <v>0</v>
      </c>
      <c r="AH2686" t="s">
        <v>1016</v>
      </c>
      <c r="AI2686" t="b">
        <v>0</v>
      </c>
      <c r="AK2686" t="b">
        <v>0</v>
      </c>
      <c r="AL2686" s="1"/>
      <c r="AM2686" t="s">
        <v>2842</v>
      </c>
      <c r="AN2686" s="2">
        <v>44358.833726851852</v>
      </c>
      <c r="AP2686" s="2">
        <v>44340.570150462961</v>
      </c>
      <c r="AQ2686" s="1">
        <v>44340</v>
      </c>
      <c r="AS2686" t="b">
        <v>0</v>
      </c>
      <c r="AV2686" t="s">
        <v>213</v>
      </c>
      <c r="BB2686" t="s">
        <v>7267</v>
      </c>
      <c r="BD2686" t="b">
        <v>0</v>
      </c>
      <c r="BH2686" t="s">
        <v>2842</v>
      </c>
      <c r="BI2686" t="s">
        <v>150</v>
      </c>
      <c r="BJ2686" t="s">
        <v>2848</v>
      </c>
      <c r="BK2686" t="s">
        <v>384</v>
      </c>
      <c r="BL2686" t="s">
        <v>3597</v>
      </c>
      <c r="BN2686" t="s">
        <v>415</v>
      </c>
      <c r="BQ2686" t="s">
        <v>96</v>
      </c>
      <c r="BR2686" t="b">
        <v>0</v>
      </c>
      <c r="BS2686" t="s">
        <v>95</v>
      </c>
      <c r="BT2686" t="b">
        <v>0</v>
      </c>
      <c r="BW2686" t="s">
        <v>97</v>
      </c>
      <c r="BX2686" t="b">
        <v>0</v>
      </c>
      <c r="BY2686" s="2">
        <v>44376.857581018521</v>
      </c>
      <c r="CB2686" t="b">
        <v>0</v>
      </c>
      <c r="CC2686" t="b">
        <v>0</v>
      </c>
      <c r="CF2686">
        <v>48750</v>
      </c>
      <c r="CH2686">
        <v>0</v>
      </c>
      <c r="CI2686">
        <v>0</v>
      </c>
      <c r="CJ2686">
        <v>0</v>
      </c>
      <c r="CK2686">
        <f>YEAR(tbl_Opportunity[[#This Row],[Close Date]])</f>
        <v>2021</v>
      </c>
    </row>
    <row r="2687" spans="1:89">
      <c r="A2687" t="s">
        <v>7268</v>
      </c>
      <c r="B2687" t="b">
        <v>0</v>
      </c>
      <c r="D2687" t="b">
        <v>0</v>
      </c>
      <c r="H2687" s="1">
        <v>44340</v>
      </c>
      <c r="I2687" t="b">
        <v>1</v>
      </c>
      <c r="O2687" t="s">
        <v>2842</v>
      </c>
      <c r="P2687" t="b">
        <v>0</v>
      </c>
      <c r="Q2687" s="2">
        <v>43941.555254629631</v>
      </c>
      <c r="R2687" s="1">
        <v>44340</v>
      </c>
      <c r="S2687" t="b">
        <v>0</v>
      </c>
      <c r="U2687" s="1"/>
      <c r="V2687" t="b">
        <v>0</v>
      </c>
      <c r="W2687" s="1">
        <v>44228</v>
      </c>
      <c r="X2687">
        <v>2</v>
      </c>
      <c r="Y2687">
        <v>2021</v>
      </c>
      <c r="Z2687" t="s">
        <v>90</v>
      </c>
      <c r="AA2687" t="s">
        <v>90</v>
      </c>
      <c r="AB2687" t="b">
        <v>0</v>
      </c>
      <c r="AC2687" t="b">
        <v>0</v>
      </c>
      <c r="AE2687" t="b">
        <v>1</v>
      </c>
      <c r="AF2687" t="b">
        <v>0</v>
      </c>
      <c r="AG2687" t="b">
        <v>0</v>
      </c>
      <c r="AH2687" t="s">
        <v>1016</v>
      </c>
      <c r="AI2687" t="b">
        <v>0</v>
      </c>
      <c r="AK2687" t="b">
        <v>0</v>
      </c>
      <c r="AL2687" s="1"/>
      <c r="AM2687" t="s">
        <v>2842</v>
      </c>
      <c r="AN2687" s="2">
        <v>44358.83253472222</v>
      </c>
      <c r="AP2687" s="2">
        <v>44340.570763888885</v>
      </c>
      <c r="AQ2687" s="1">
        <v>44340</v>
      </c>
      <c r="AS2687" t="b">
        <v>0</v>
      </c>
      <c r="AV2687" t="s">
        <v>213</v>
      </c>
      <c r="BB2687" t="s">
        <v>7269</v>
      </c>
      <c r="BD2687" t="b">
        <v>0</v>
      </c>
      <c r="BH2687" t="s">
        <v>2842</v>
      </c>
      <c r="BI2687" t="s">
        <v>150</v>
      </c>
      <c r="BJ2687" t="s">
        <v>2980</v>
      </c>
      <c r="BK2687" t="s">
        <v>384</v>
      </c>
      <c r="BL2687" t="s">
        <v>3597</v>
      </c>
      <c r="BN2687" t="s">
        <v>415</v>
      </c>
      <c r="BQ2687" t="s">
        <v>96</v>
      </c>
      <c r="BR2687" t="b">
        <v>0</v>
      </c>
      <c r="BS2687" t="s">
        <v>95</v>
      </c>
      <c r="BT2687" t="b">
        <v>0</v>
      </c>
      <c r="BW2687" t="s">
        <v>97</v>
      </c>
      <c r="BX2687" t="b">
        <v>0</v>
      </c>
      <c r="BY2687" s="2">
        <v>44376.857581018521</v>
      </c>
      <c r="CB2687" t="b">
        <v>0</v>
      </c>
      <c r="CC2687" t="b">
        <v>0</v>
      </c>
      <c r="CF2687">
        <v>48750</v>
      </c>
      <c r="CH2687">
        <v>0</v>
      </c>
      <c r="CI2687">
        <v>0</v>
      </c>
      <c r="CJ2687">
        <v>0</v>
      </c>
      <c r="CK2687">
        <f>YEAR(tbl_Opportunity[[#This Row],[Close Date]])</f>
        <v>2021</v>
      </c>
    </row>
    <row r="2688" spans="1:89">
      <c r="A2688" t="s">
        <v>7270</v>
      </c>
      <c r="B2688" t="b">
        <v>0</v>
      </c>
      <c r="D2688" t="b">
        <v>0</v>
      </c>
      <c r="H2688" s="1">
        <v>44340</v>
      </c>
      <c r="I2688" t="b">
        <v>1</v>
      </c>
      <c r="O2688" t="s">
        <v>2842</v>
      </c>
      <c r="P2688" t="b">
        <v>0</v>
      </c>
      <c r="Q2688" s="2">
        <v>43941.552048611113</v>
      </c>
      <c r="R2688" s="1">
        <v>44340</v>
      </c>
      <c r="S2688" t="b">
        <v>0</v>
      </c>
      <c r="U2688" s="1"/>
      <c r="V2688" t="b">
        <v>0</v>
      </c>
      <c r="W2688" s="1">
        <v>44228</v>
      </c>
      <c r="X2688">
        <v>2</v>
      </c>
      <c r="Y2688">
        <v>2021</v>
      </c>
      <c r="Z2688" t="s">
        <v>90</v>
      </c>
      <c r="AA2688" t="s">
        <v>90</v>
      </c>
      <c r="AB2688" t="b">
        <v>0</v>
      </c>
      <c r="AC2688" t="b">
        <v>0</v>
      </c>
      <c r="AE2688" t="b">
        <v>1</v>
      </c>
      <c r="AF2688" t="b">
        <v>0</v>
      </c>
      <c r="AG2688" t="b">
        <v>0</v>
      </c>
      <c r="AH2688" t="s">
        <v>1016</v>
      </c>
      <c r="AI2688" t="b">
        <v>0</v>
      </c>
      <c r="AK2688" t="b">
        <v>0</v>
      </c>
      <c r="AL2688" s="1"/>
      <c r="AM2688" t="s">
        <v>2842</v>
      </c>
      <c r="AN2688" s="2">
        <v>44358.831076388888</v>
      </c>
      <c r="AP2688" s="2">
        <v>44340.571203703701</v>
      </c>
      <c r="AQ2688" s="1">
        <v>44340</v>
      </c>
      <c r="AS2688" t="b">
        <v>0</v>
      </c>
      <c r="AV2688" t="s">
        <v>213</v>
      </c>
      <c r="BB2688" t="s">
        <v>7271</v>
      </c>
      <c r="BD2688" t="b">
        <v>0</v>
      </c>
      <c r="BH2688" t="s">
        <v>2842</v>
      </c>
      <c r="BI2688" t="s">
        <v>150</v>
      </c>
      <c r="BJ2688" t="s">
        <v>3548</v>
      </c>
      <c r="BK2688" t="s">
        <v>384</v>
      </c>
      <c r="BL2688" t="s">
        <v>3597</v>
      </c>
      <c r="BN2688" t="s">
        <v>415</v>
      </c>
      <c r="BQ2688" t="s">
        <v>96</v>
      </c>
      <c r="BR2688" t="b">
        <v>0</v>
      </c>
      <c r="BS2688" t="s">
        <v>95</v>
      </c>
      <c r="BT2688" t="b">
        <v>0</v>
      </c>
      <c r="BW2688" t="s">
        <v>97</v>
      </c>
      <c r="BX2688" t="b">
        <v>0</v>
      </c>
      <c r="BY2688" s="2">
        <v>44376.857581018521</v>
      </c>
      <c r="CB2688" t="b">
        <v>0</v>
      </c>
      <c r="CC2688" t="b">
        <v>0</v>
      </c>
      <c r="CF2688">
        <v>48750</v>
      </c>
      <c r="CH2688">
        <v>0</v>
      </c>
      <c r="CI2688">
        <v>0</v>
      </c>
      <c r="CJ2688">
        <v>0</v>
      </c>
      <c r="CK2688">
        <f>YEAR(tbl_Opportunity[[#This Row],[Close Date]])</f>
        <v>2021</v>
      </c>
    </row>
    <row r="2689" spans="1:89">
      <c r="A2689" t="s">
        <v>7272</v>
      </c>
      <c r="B2689" t="b">
        <v>0</v>
      </c>
      <c r="D2689" t="b">
        <v>0</v>
      </c>
      <c r="H2689" s="1">
        <v>44340</v>
      </c>
      <c r="I2689" t="b">
        <v>1</v>
      </c>
      <c r="O2689" t="s">
        <v>2842</v>
      </c>
      <c r="P2689" t="b">
        <v>0</v>
      </c>
      <c r="Q2689" s="2">
        <v>43941.560231481482</v>
      </c>
      <c r="R2689" s="1">
        <v>44340</v>
      </c>
      <c r="S2689" t="b">
        <v>0</v>
      </c>
      <c r="U2689" s="1"/>
      <c r="V2689" t="b">
        <v>0</v>
      </c>
      <c r="W2689" s="1">
        <v>44228</v>
      </c>
      <c r="X2689">
        <v>2</v>
      </c>
      <c r="Y2689">
        <v>2021</v>
      </c>
      <c r="Z2689" t="s">
        <v>90</v>
      </c>
      <c r="AA2689" t="s">
        <v>90</v>
      </c>
      <c r="AB2689" t="b">
        <v>0</v>
      </c>
      <c r="AC2689" t="b">
        <v>0</v>
      </c>
      <c r="AE2689" t="b">
        <v>1</v>
      </c>
      <c r="AF2689" t="b">
        <v>0</v>
      </c>
      <c r="AG2689" t="b">
        <v>0</v>
      </c>
      <c r="AH2689" t="s">
        <v>1016</v>
      </c>
      <c r="AI2689" t="b">
        <v>0</v>
      </c>
      <c r="AK2689" t="b">
        <v>0</v>
      </c>
      <c r="AL2689" s="1"/>
      <c r="AM2689" t="s">
        <v>2842</v>
      </c>
      <c r="AN2689" s="2">
        <v>44358.828252314815</v>
      </c>
      <c r="AP2689" s="2">
        <v>44340.571805555555</v>
      </c>
      <c r="AQ2689" s="1">
        <v>44340</v>
      </c>
      <c r="AS2689" t="b">
        <v>0</v>
      </c>
      <c r="AV2689" t="s">
        <v>213</v>
      </c>
      <c r="BB2689" t="s">
        <v>7273</v>
      </c>
      <c r="BD2689" t="b">
        <v>0</v>
      </c>
      <c r="BH2689" t="s">
        <v>2842</v>
      </c>
      <c r="BI2689" t="s">
        <v>150</v>
      </c>
      <c r="BJ2689" t="s">
        <v>2980</v>
      </c>
      <c r="BK2689" t="s">
        <v>384</v>
      </c>
      <c r="BL2689" t="s">
        <v>3597</v>
      </c>
      <c r="BN2689" t="s">
        <v>415</v>
      </c>
      <c r="BQ2689" t="s">
        <v>96</v>
      </c>
      <c r="BR2689" t="b">
        <v>0</v>
      </c>
      <c r="BS2689" t="s">
        <v>95</v>
      </c>
      <c r="BT2689" t="b">
        <v>0</v>
      </c>
      <c r="BW2689" t="s">
        <v>97</v>
      </c>
      <c r="BX2689" t="b">
        <v>0</v>
      </c>
      <c r="BY2689" s="2">
        <v>44376.857581018521</v>
      </c>
      <c r="CB2689" t="b">
        <v>0</v>
      </c>
      <c r="CC2689" t="b">
        <v>0</v>
      </c>
      <c r="CF2689">
        <v>48750</v>
      </c>
      <c r="CH2689">
        <v>0</v>
      </c>
      <c r="CI2689">
        <v>0</v>
      </c>
      <c r="CJ2689">
        <v>0</v>
      </c>
      <c r="CK2689">
        <f>YEAR(tbl_Opportunity[[#This Row],[Close Date]])</f>
        <v>2021</v>
      </c>
    </row>
    <row r="2690" spans="1:89">
      <c r="A2690" t="s">
        <v>7274</v>
      </c>
      <c r="B2690" t="b">
        <v>0</v>
      </c>
      <c r="D2690" t="b">
        <v>0</v>
      </c>
      <c r="H2690" s="1">
        <v>44340</v>
      </c>
      <c r="I2690" t="b">
        <v>1</v>
      </c>
      <c r="O2690" t="s">
        <v>2842</v>
      </c>
      <c r="P2690" t="b">
        <v>0</v>
      </c>
      <c r="Q2690" s="2">
        <v>43871.494143518517</v>
      </c>
      <c r="R2690" s="1">
        <v>44340</v>
      </c>
      <c r="S2690" t="b">
        <v>0</v>
      </c>
      <c r="U2690" s="1"/>
      <c r="V2690" t="b">
        <v>0</v>
      </c>
      <c r="W2690" s="1">
        <v>44228</v>
      </c>
      <c r="X2690">
        <v>2</v>
      </c>
      <c r="Y2690">
        <v>2021</v>
      </c>
      <c r="Z2690" t="s">
        <v>90</v>
      </c>
      <c r="AA2690" t="s">
        <v>90</v>
      </c>
      <c r="AB2690" t="b">
        <v>0</v>
      </c>
      <c r="AC2690" t="b">
        <v>0</v>
      </c>
      <c r="AE2690" t="b">
        <v>1</v>
      </c>
      <c r="AF2690" t="b">
        <v>0</v>
      </c>
      <c r="AG2690" t="b">
        <v>0</v>
      </c>
      <c r="AH2690" t="s">
        <v>1016</v>
      </c>
      <c r="AI2690" t="b">
        <v>0</v>
      </c>
      <c r="AK2690" t="b">
        <v>0</v>
      </c>
      <c r="AL2690" s="1"/>
      <c r="AM2690" t="s">
        <v>2842</v>
      </c>
      <c r="AN2690" s="2">
        <v>44358.86787037037</v>
      </c>
      <c r="AP2690" s="2">
        <v>44340.557141203702</v>
      </c>
      <c r="AQ2690" s="1">
        <v>44340</v>
      </c>
      <c r="AS2690" t="b">
        <v>0</v>
      </c>
      <c r="AV2690" t="s">
        <v>213</v>
      </c>
      <c r="BB2690" t="s">
        <v>7275</v>
      </c>
      <c r="BD2690" t="b">
        <v>0</v>
      </c>
      <c r="BH2690" t="s">
        <v>2842</v>
      </c>
      <c r="BI2690" t="s">
        <v>155</v>
      </c>
      <c r="BJ2690" t="s">
        <v>3836</v>
      </c>
      <c r="BK2690" t="s">
        <v>384</v>
      </c>
      <c r="BL2690" t="s">
        <v>3597</v>
      </c>
      <c r="BN2690" t="s">
        <v>415</v>
      </c>
      <c r="BQ2690" t="s">
        <v>96</v>
      </c>
      <c r="BR2690" t="b">
        <v>0</v>
      </c>
      <c r="BS2690" t="s">
        <v>95</v>
      </c>
      <c r="BT2690" t="b">
        <v>0</v>
      </c>
      <c r="BW2690" t="s">
        <v>97</v>
      </c>
      <c r="BX2690" t="b">
        <v>0</v>
      </c>
      <c r="BY2690" s="2">
        <v>44376.857581018521</v>
      </c>
      <c r="CB2690" t="b">
        <v>0</v>
      </c>
      <c r="CC2690" t="b">
        <v>0</v>
      </c>
      <c r="CF2690">
        <v>48750</v>
      </c>
      <c r="CH2690">
        <v>0</v>
      </c>
      <c r="CI2690">
        <v>0</v>
      </c>
      <c r="CJ2690">
        <v>0</v>
      </c>
      <c r="CK2690">
        <f>YEAR(tbl_Opportunity[[#This Row],[Close Date]])</f>
        <v>2021</v>
      </c>
    </row>
    <row r="2691" spans="1:89">
      <c r="A2691" t="s">
        <v>7276</v>
      </c>
      <c r="B2691" t="b">
        <v>0</v>
      </c>
      <c r="D2691" t="b">
        <v>0</v>
      </c>
      <c r="H2691" s="1">
        <v>44340</v>
      </c>
      <c r="I2691" t="b">
        <v>1</v>
      </c>
      <c r="O2691" t="s">
        <v>2842</v>
      </c>
      <c r="P2691" t="b">
        <v>0</v>
      </c>
      <c r="Q2691" s="2">
        <v>43871.498611111114</v>
      </c>
      <c r="R2691" s="1">
        <v>44340</v>
      </c>
      <c r="S2691" t="b">
        <v>0</v>
      </c>
      <c r="U2691" s="1"/>
      <c r="V2691" t="b">
        <v>0</v>
      </c>
      <c r="W2691" s="1">
        <v>44228</v>
      </c>
      <c r="X2691">
        <v>2</v>
      </c>
      <c r="Y2691">
        <v>2021</v>
      </c>
      <c r="Z2691" t="s">
        <v>90</v>
      </c>
      <c r="AA2691" t="s">
        <v>90</v>
      </c>
      <c r="AB2691" t="b">
        <v>0</v>
      </c>
      <c r="AC2691" t="b">
        <v>0</v>
      </c>
      <c r="AE2691" t="b">
        <v>1</v>
      </c>
      <c r="AF2691" t="b">
        <v>0</v>
      </c>
      <c r="AG2691" t="b">
        <v>0</v>
      </c>
      <c r="AH2691" t="s">
        <v>1016</v>
      </c>
      <c r="AI2691" t="b">
        <v>0</v>
      </c>
      <c r="AK2691" t="b">
        <v>0</v>
      </c>
      <c r="AL2691" s="1"/>
      <c r="AM2691" t="s">
        <v>2842</v>
      </c>
      <c r="AN2691" s="2">
        <v>44358.865879629629</v>
      </c>
      <c r="AP2691" s="2">
        <v>44340.558553240742</v>
      </c>
      <c r="AQ2691" s="1">
        <v>44340</v>
      </c>
      <c r="AS2691" t="b">
        <v>0</v>
      </c>
      <c r="AV2691" t="s">
        <v>213</v>
      </c>
      <c r="BB2691" t="s">
        <v>7277</v>
      </c>
      <c r="BD2691" t="b">
        <v>0</v>
      </c>
      <c r="BH2691" t="s">
        <v>2842</v>
      </c>
      <c r="BI2691" t="s">
        <v>155</v>
      </c>
      <c r="BJ2691" t="s">
        <v>2848</v>
      </c>
      <c r="BK2691" t="s">
        <v>384</v>
      </c>
      <c r="BL2691" t="s">
        <v>3597</v>
      </c>
      <c r="BN2691" t="s">
        <v>415</v>
      </c>
      <c r="BQ2691" t="s">
        <v>96</v>
      </c>
      <c r="BR2691" t="b">
        <v>0</v>
      </c>
      <c r="BS2691" t="s">
        <v>95</v>
      </c>
      <c r="BT2691" t="b">
        <v>0</v>
      </c>
      <c r="BW2691" t="s">
        <v>97</v>
      </c>
      <c r="BX2691" t="b">
        <v>0</v>
      </c>
      <c r="BY2691" s="2">
        <v>44376.857581018521</v>
      </c>
      <c r="CB2691" t="b">
        <v>0</v>
      </c>
      <c r="CC2691" t="b">
        <v>0</v>
      </c>
      <c r="CF2691">
        <v>48750</v>
      </c>
      <c r="CH2691">
        <v>0</v>
      </c>
      <c r="CI2691">
        <v>0</v>
      </c>
      <c r="CJ2691">
        <v>0</v>
      </c>
      <c r="CK2691">
        <f>YEAR(tbl_Opportunity[[#This Row],[Close Date]])</f>
        <v>2021</v>
      </c>
    </row>
    <row r="2692" spans="1:89">
      <c r="A2692" t="s">
        <v>7278</v>
      </c>
      <c r="B2692" t="b">
        <v>0</v>
      </c>
      <c r="D2692" t="b">
        <v>0</v>
      </c>
      <c r="H2692" s="1">
        <v>44340</v>
      </c>
      <c r="I2692" t="b">
        <v>1</v>
      </c>
      <c r="O2692" t="s">
        <v>2842</v>
      </c>
      <c r="P2692" t="b">
        <v>0</v>
      </c>
      <c r="Q2692" s="2">
        <v>43871.517824074072</v>
      </c>
      <c r="R2692" s="1">
        <v>44340</v>
      </c>
      <c r="S2692" t="b">
        <v>0</v>
      </c>
      <c r="U2692" s="1"/>
      <c r="V2692" t="b">
        <v>0</v>
      </c>
      <c r="W2692" s="1">
        <v>44228</v>
      </c>
      <c r="X2692">
        <v>2</v>
      </c>
      <c r="Y2692">
        <v>2021</v>
      </c>
      <c r="Z2692" t="s">
        <v>90</v>
      </c>
      <c r="AA2692" t="s">
        <v>90</v>
      </c>
      <c r="AB2692" t="b">
        <v>0</v>
      </c>
      <c r="AC2692" t="b">
        <v>0</v>
      </c>
      <c r="AE2692" t="b">
        <v>1</v>
      </c>
      <c r="AF2692" t="b">
        <v>0</v>
      </c>
      <c r="AG2692" t="b">
        <v>0</v>
      </c>
      <c r="AH2692" t="s">
        <v>1016</v>
      </c>
      <c r="AI2692" t="b">
        <v>0</v>
      </c>
      <c r="AK2692" t="b">
        <v>0</v>
      </c>
      <c r="AL2692" s="1"/>
      <c r="AM2692" t="s">
        <v>2842</v>
      </c>
      <c r="AN2692" s="2">
        <v>44358.847268518519</v>
      </c>
      <c r="AP2692" s="2">
        <v>44340.558969907404</v>
      </c>
      <c r="AQ2692" s="1">
        <v>44340</v>
      </c>
      <c r="AS2692" t="b">
        <v>0</v>
      </c>
      <c r="AV2692" t="s">
        <v>213</v>
      </c>
      <c r="BB2692" t="s">
        <v>7279</v>
      </c>
      <c r="BD2692" t="b">
        <v>0</v>
      </c>
      <c r="BH2692" t="s">
        <v>2842</v>
      </c>
      <c r="BI2692" t="s">
        <v>155</v>
      </c>
      <c r="BJ2692" t="s">
        <v>3469</v>
      </c>
      <c r="BK2692" t="s">
        <v>384</v>
      </c>
      <c r="BL2692" t="s">
        <v>3597</v>
      </c>
      <c r="BN2692" t="s">
        <v>415</v>
      </c>
      <c r="BQ2692" t="s">
        <v>96</v>
      </c>
      <c r="BR2692" t="b">
        <v>0</v>
      </c>
      <c r="BS2692" t="s">
        <v>95</v>
      </c>
      <c r="BT2692" t="b">
        <v>0</v>
      </c>
      <c r="BW2692" t="s">
        <v>97</v>
      </c>
      <c r="BX2692" t="b">
        <v>0</v>
      </c>
      <c r="BY2692" s="2">
        <v>44376.857581018521</v>
      </c>
      <c r="CB2692" t="b">
        <v>0</v>
      </c>
      <c r="CC2692" t="b">
        <v>0</v>
      </c>
      <c r="CF2692">
        <v>48750</v>
      </c>
      <c r="CH2692">
        <v>0</v>
      </c>
      <c r="CI2692">
        <v>0</v>
      </c>
      <c r="CJ2692">
        <v>0</v>
      </c>
      <c r="CK2692">
        <f>YEAR(tbl_Opportunity[[#This Row],[Close Date]])</f>
        <v>2021</v>
      </c>
    </row>
    <row r="2693" spans="1:89">
      <c r="A2693" t="s">
        <v>7280</v>
      </c>
      <c r="B2693" t="b">
        <v>0</v>
      </c>
      <c r="D2693" t="b">
        <v>0</v>
      </c>
      <c r="H2693" s="1">
        <v>44340</v>
      </c>
      <c r="I2693" t="b">
        <v>1</v>
      </c>
      <c r="O2693" t="s">
        <v>2842</v>
      </c>
      <c r="P2693" t="b">
        <v>0</v>
      </c>
      <c r="Q2693" s="2">
        <v>43871.5159375</v>
      </c>
      <c r="R2693" s="1">
        <v>44340</v>
      </c>
      <c r="S2693" t="b">
        <v>0</v>
      </c>
      <c r="U2693" s="1"/>
      <c r="V2693" t="b">
        <v>0</v>
      </c>
      <c r="W2693" s="1">
        <v>44228</v>
      </c>
      <c r="X2693">
        <v>2</v>
      </c>
      <c r="Y2693">
        <v>2021</v>
      </c>
      <c r="Z2693" t="s">
        <v>90</v>
      </c>
      <c r="AA2693" t="s">
        <v>90</v>
      </c>
      <c r="AB2693" t="b">
        <v>0</v>
      </c>
      <c r="AC2693" t="b">
        <v>0</v>
      </c>
      <c r="AE2693" t="b">
        <v>1</v>
      </c>
      <c r="AF2693" t="b">
        <v>0</v>
      </c>
      <c r="AG2693" t="b">
        <v>0</v>
      </c>
      <c r="AH2693" t="s">
        <v>1016</v>
      </c>
      <c r="AI2693" t="b">
        <v>0</v>
      </c>
      <c r="AK2693" t="b">
        <v>0</v>
      </c>
      <c r="AL2693" s="1"/>
      <c r="AM2693" t="s">
        <v>2842</v>
      </c>
      <c r="AN2693" s="2">
        <v>44358.845868055556</v>
      </c>
      <c r="AP2693" s="2">
        <v>44340.560925925929</v>
      </c>
      <c r="AQ2693" s="1">
        <v>44340</v>
      </c>
      <c r="AS2693" t="b">
        <v>0</v>
      </c>
      <c r="AV2693" t="s">
        <v>213</v>
      </c>
      <c r="BB2693" t="s">
        <v>7281</v>
      </c>
      <c r="BD2693" t="b">
        <v>0</v>
      </c>
      <c r="BH2693" t="s">
        <v>2842</v>
      </c>
      <c r="BI2693" t="s">
        <v>155</v>
      </c>
      <c r="BJ2693" t="s">
        <v>3469</v>
      </c>
      <c r="BK2693" t="s">
        <v>384</v>
      </c>
      <c r="BL2693" t="s">
        <v>3597</v>
      </c>
      <c r="BN2693" t="s">
        <v>415</v>
      </c>
      <c r="BQ2693" t="s">
        <v>96</v>
      </c>
      <c r="BR2693" t="b">
        <v>0</v>
      </c>
      <c r="BS2693" t="s">
        <v>95</v>
      </c>
      <c r="BT2693" t="b">
        <v>0</v>
      </c>
      <c r="BW2693" t="s">
        <v>97</v>
      </c>
      <c r="BX2693" t="b">
        <v>0</v>
      </c>
      <c r="BY2693" s="2">
        <v>44376.857581018521</v>
      </c>
      <c r="CB2693" t="b">
        <v>0</v>
      </c>
      <c r="CC2693" t="b">
        <v>0</v>
      </c>
      <c r="CF2693">
        <v>48750</v>
      </c>
      <c r="CH2693">
        <v>0</v>
      </c>
      <c r="CI2693">
        <v>0</v>
      </c>
      <c r="CJ2693">
        <v>0</v>
      </c>
      <c r="CK2693">
        <f>YEAR(tbl_Opportunity[[#This Row],[Close Date]])</f>
        <v>2021</v>
      </c>
    </row>
    <row r="2694" spans="1:89">
      <c r="A2694" t="s">
        <v>7282</v>
      </c>
      <c r="B2694" t="b">
        <v>0</v>
      </c>
      <c r="D2694" t="b">
        <v>0</v>
      </c>
      <c r="H2694" s="1">
        <v>44340</v>
      </c>
      <c r="I2694" t="b">
        <v>1</v>
      </c>
      <c r="O2694" t="s">
        <v>2842</v>
      </c>
      <c r="P2694" t="b">
        <v>0</v>
      </c>
      <c r="Q2694" s="2">
        <v>43871.523564814815</v>
      </c>
      <c r="R2694" s="1">
        <v>44340</v>
      </c>
      <c r="S2694" t="b">
        <v>0</v>
      </c>
      <c r="U2694" s="1"/>
      <c r="V2694" t="b">
        <v>0</v>
      </c>
      <c r="W2694" s="1">
        <v>44228</v>
      </c>
      <c r="X2694">
        <v>2</v>
      </c>
      <c r="Y2694">
        <v>2021</v>
      </c>
      <c r="Z2694" t="s">
        <v>90</v>
      </c>
      <c r="AA2694" t="s">
        <v>90</v>
      </c>
      <c r="AB2694" t="b">
        <v>0</v>
      </c>
      <c r="AC2694" t="b">
        <v>0</v>
      </c>
      <c r="AE2694" t="b">
        <v>1</v>
      </c>
      <c r="AF2694" t="b">
        <v>0</v>
      </c>
      <c r="AG2694" t="b">
        <v>0</v>
      </c>
      <c r="AH2694" t="s">
        <v>1016</v>
      </c>
      <c r="AI2694" t="b">
        <v>0</v>
      </c>
      <c r="AK2694" t="b">
        <v>0</v>
      </c>
      <c r="AL2694" s="1"/>
      <c r="AM2694" t="s">
        <v>2842</v>
      </c>
      <c r="AN2694" s="2">
        <v>44358.864004629628</v>
      </c>
      <c r="AP2694" s="2">
        <v>44340.562037037038</v>
      </c>
      <c r="AQ2694" s="1">
        <v>44340</v>
      </c>
      <c r="AS2694" t="b">
        <v>0</v>
      </c>
      <c r="AV2694" t="s">
        <v>213</v>
      </c>
      <c r="BB2694" t="s">
        <v>7283</v>
      </c>
      <c r="BD2694" t="b">
        <v>0</v>
      </c>
      <c r="BH2694" t="s">
        <v>2842</v>
      </c>
      <c r="BI2694" t="s">
        <v>155</v>
      </c>
      <c r="BJ2694" t="s">
        <v>384</v>
      </c>
      <c r="BK2694" t="s">
        <v>384</v>
      </c>
      <c r="BL2694" t="s">
        <v>3597</v>
      </c>
      <c r="BN2694" t="s">
        <v>415</v>
      </c>
      <c r="BQ2694" t="s">
        <v>96</v>
      </c>
      <c r="BR2694" t="b">
        <v>0</v>
      </c>
      <c r="BS2694" t="s">
        <v>95</v>
      </c>
      <c r="BT2694" t="b">
        <v>0</v>
      </c>
      <c r="BW2694" t="s">
        <v>97</v>
      </c>
      <c r="BX2694" t="b">
        <v>0</v>
      </c>
      <c r="BY2694" s="2">
        <v>44376.857581018521</v>
      </c>
      <c r="CB2694" t="b">
        <v>0</v>
      </c>
      <c r="CC2694" t="b">
        <v>0</v>
      </c>
      <c r="CF2694">
        <v>48750</v>
      </c>
      <c r="CH2694">
        <v>0</v>
      </c>
      <c r="CI2694">
        <v>0</v>
      </c>
      <c r="CJ2694">
        <v>0</v>
      </c>
      <c r="CK2694">
        <f>YEAR(tbl_Opportunity[[#This Row],[Close Date]])</f>
        <v>2021</v>
      </c>
    </row>
    <row r="2695" spans="1:89">
      <c r="A2695" t="s">
        <v>7284</v>
      </c>
      <c r="B2695" t="b">
        <v>0</v>
      </c>
      <c r="D2695" t="b">
        <v>0</v>
      </c>
      <c r="H2695" s="1">
        <v>44340</v>
      </c>
      <c r="I2695" t="b">
        <v>1</v>
      </c>
      <c r="O2695" t="s">
        <v>2842</v>
      </c>
      <c r="P2695" t="b">
        <v>0</v>
      </c>
      <c r="Q2695" s="2">
        <v>43871.533912037034</v>
      </c>
      <c r="R2695" s="1">
        <v>44340</v>
      </c>
      <c r="S2695" t="b">
        <v>0</v>
      </c>
      <c r="U2695" s="1"/>
      <c r="V2695" t="b">
        <v>0</v>
      </c>
      <c r="W2695" s="1">
        <v>44228</v>
      </c>
      <c r="X2695">
        <v>2</v>
      </c>
      <c r="Y2695">
        <v>2021</v>
      </c>
      <c r="Z2695" t="s">
        <v>90</v>
      </c>
      <c r="AA2695" t="s">
        <v>90</v>
      </c>
      <c r="AB2695" t="b">
        <v>0</v>
      </c>
      <c r="AC2695" t="b">
        <v>0</v>
      </c>
      <c r="AE2695" t="b">
        <v>1</v>
      </c>
      <c r="AF2695" t="b">
        <v>0</v>
      </c>
      <c r="AG2695" t="b">
        <v>0</v>
      </c>
      <c r="AH2695" t="s">
        <v>1016</v>
      </c>
      <c r="AI2695" t="b">
        <v>0</v>
      </c>
      <c r="AK2695" t="b">
        <v>0</v>
      </c>
      <c r="AL2695" s="1"/>
      <c r="AM2695" t="s">
        <v>2842</v>
      </c>
      <c r="AN2695" s="2">
        <v>44358.861018518517</v>
      </c>
      <c r="AP2695" s="2">
        <v>44340.563773148147</v>
      </c>
      <c r="AQ2695" s="1">
        <v>44340</v>
      </c>
      <c r="AS2695" t="b">
        <v>0</v>
      </c>
      <c r="AV2695" t="s">
        <v>213</v>
      </c>
      <c r="BB2695" t="s">
        <v>7285</v>
      </c>
      <c r="BD2695" t="b">
        <v>0</v>
      </c>
      <c r="BH2695" t="s">
        <v>2842</v>
      </c>
      <c r="BI2695" t="s">
        <v>155</v>
      </c>
      <c r="BJ2695" t="s">
        <v>3836</v>
      </c>
      <c r="BK2695" t="s">
        <v>384</v>
      </c>
      <c r="BL2695" t="s">
        <v>3597</v>
      </c>
      <c r="BN2695" t="s">
        <v>415</v>
      </c>
      <c r="BQ2695" t="s">
        <v>96</v>
      </c>
      <c r="BR2695" t="b">
        <v>0</v>
      </c>
      <c r="BS2695" t="s">
        <v>95</v>
      </c>
      <c r="BT2695" t="b">
        <v>0</v>
      </c>
      <c r="BW2695" t="s">
        <v>97</v>
      </c>
      <c r="BX2695" t="b">
        <v>0</v>
      </c>
      <c r="BY2695" s="2">
        <v>44376.857581018521</v>
      </c>
      <c r="CB2695" t="b">
        <v>0</v>
      </c>
      <c r="CC2695" t="b">
        <v>0</v>
      </c>
      <c r="CF2695">
        <v>48750</v>
      </c>
      <c r="CH2695">
        <v>0</v>
      </c>
      <c r="CI2695">
        <v>0</v>
      </c>
      <c r="CJ2695">
        <v>0</v>
      </c>
      <c r="CK2695">
        <f>YEAR(tbl_Opportunity[[#This Row],[Close Date]])</f>
        <v>2021</v>
      </c>
    </row>
    <row r="2696" spans="1:89">
      <c r="A2696" t="s">
        <v>7286</v>
      </c>
      <c r="B2696" t="b">
        <v>0</v>
      </c>
      <c r="D2696" t="b">
        <v>0</v>
      </c>
      <c r="H2696" s="1">
        <v>44340</v>
      </c>
      <c r="I2696" t="b">
        <v>1</v>
      </c>
      <c r="O2696" t="s">
        <v>2842</v>
      </c>
      <c r="P2696" t="b">
        <v>0</v>
      </c>
      <c r="Q2696" s="2">
        <v>43871.532175925924</v>
      </c>
      <c r="R2696" s="1">
        <v>44340</v>
      </c>
      <c r="S2696" t="b">
        <v>0</v>
      </c>
      <c r="U2696" s="1"/>
      <c r="V2696" t="b">
        <v>0</v>
      </c>
      <c r="W2696" s="1">
        <v>44228</v>
      </c>
      <c r="X2696">
        <v>2</v>
      </c>
      <c r="Y2696">
        <v>2021</v>
      </c>
      <c r="Z2696" t="s">
        <v>90</v>
      </c>
      <c r="AA2696" t="s">
        <v>90</v>
      </c>
      <c r="AB2696" t="b">
        <v>0</v>
      </c>
      <c r="AC2696" t="b">
        <v>0</v>
      </c>
      <c r="AE2696" t="b">
        <v>1</v>
      </c>
      <c r="AF2696" t="b">
        <v>0</v>
      </c>
      <c r="AG2696" t="b">
        <v>0</v>
      </c>
      <c r="AH2696" t="s">
        <v>1016</v>
      </c>
      <c r="AI2696" t="b">
        <v>0</v>
      </c>
      <c r="AK2696" t="b">
        <v>0</v>
      </c>
      <c r="AL2696" s="1"/>
      <c r="AM2696" t="s">
        <v>2842</v>
      </c>
      <c r="AN2696" s="2">
        <v>44358.839224537034</v>
      </c>
      <c r="AP2696" s="2">
        <v>44340.564120370371</v>
      </c>
      <c r="AQ2696" s="1">
        <v>44340</v>
      </c>
      <c r="AS2696" t="b">
        <v>0</v>
      </c>
      <c r="AV2696" t="s">
        <v>213</v>
      </c>
      <c r="BB2696" t="s">
        <v>7287</v>
      </c>
      <c r="BD2696" t="b">
        <v>0</v>
      </c>
      <c r="BH2696" t="s">
        <v>2842</v>
      </c>
      <c r="BI2696" t="s">
        <v>155</v>
      </c>
      <c r="BJ2696" t="s">
        <v>2848</v>
      </c>
      <c r="BK2696" t="s">
        <v>384</v>
      </c>
      <c r="BL2696" t="s">
        <v>3597</v>
      </c>
      <c r="BN2696" t="s">
        <v>415</v>
      </c>
      <c r="BQ2696" t="s">
        <v>96</v>
      </c>
      <c r="BR2696" t="b">
        <v>0</v>
      </c>
      <c r="BS2696" t="s">
        <v>95</v>
      </c>
      <c r="BT2696" t="b">
        <v>0</v>
      </c>
      <c r="BW2696" t="s">
        <v>97</v>
      </c>
      <c r="BX2696" t="b">
        <v>0</v>
      </c>
      <c r="BY2696" s="2">
        <v>44376.857581018521</v>
      </c>
      <c r="CB2696" t="b">
        <v>0</v>
      </c>
      <c r="CC2696" t="b">
        <v>0</v>
      </c>
      <c r="CF2696">
        <v>48750</v>
      </c>
      <c r="CH2696">
        <v>0</v>
      </c>
      <c r="CI2696">
        <v>0</v>
      </c>
      <c r="CJ2696">
        <v>0</v>
      </c>
      <c r="CK2696">
        <f>YEAR(tbl_Opportunity[[#This Row],[Close Date]])</f>
        <v>2021</v>
      </c>
    </row>
    <row r="2697" spans="1:89">
      <c r="A2697" t="s">
        <v>7288</v>
      </c>
      <c r="B2697" t="b">
        <v>0</v>
      </c>
      <c r="D2697" t="b">
        <v>0</v>
      </c>
      <c r="H2697" s="1">
        <v>44340</v>
      </c>
      <c r="I2697" t="b">
        <v>1</v>
      </c>
      <c r="O2697" t="s">
        <v>2842</v>
      </c>
      <c r="P2697" t="b">
        <v>0</v>
      </c>
      <c r="Q2697" s="2">
        <v>43871.545300925929</v>
      </c>
      <c r="R2697" s="1">
        <v>44340</v>
      </c>
      <c r="S2697" t="b">
        <v>0</v>
      </c>
      <c r="U2697" s="1"/>
      <c r="V2697" t="b">
        <v>0</v>
      </c>
      <c r="W2697" s="1">
        <v>44228</v>
      </c>
      <c r="X2697">
        <v>2</v>
      </c>
      <c r="Y2697">
        <v>2021</v>
      </c>
      <c r="Z2697" t="s">
        <v>90</v>
      </c>
      <c r="AA2697" t="s">
        <v>90</v>
      </c>
      <c r="AB2697" t="b">
        <v>0</v>
      </c>
      <c r="AC2697" t="b">
        <v>0</v>
      </c>
      <c r="AE2697" t="b">
        <v>1</v>
      </c>
      <c r="AF2697" t="b">
        <v>0</v>
      </c>
      <c r="AG2697" t="b">
        <v>0</v>
      </c>
      <c r="AH2697" t="s">
        <v>1016</v>
      </c>
      <c r="AI2697" t="b">
        <v>0</v>
      </c>
      <c r="AK2697" t="b">
        <v>0</v>
      </c>
      <c r="AL2697" s="1"/>
      <c r="AM2697" t="s">
        <v>2842</v>
      </c>
      <c r="AN2697" s="2">
        <v>44358.860069444447</v>
      </c>
      <c r="AP2697" s="2">
        <v>44340.564814814818</v>
      </c>
      <c r="AQ2697" s="1">
        <v>44340</v>
      </c>
      <c r="AS2697" t="b">
        <v>0</v>
      </c>
      <c r="AV2697" t="s">
        <v>213</v>
      </c>
      <c r="BB2697" t="s">
        <v>7289</v>
      </c>
      <c r="BD2697" t="b">
        <v>0</v>
      </c>
      <c r="BH2697" t="s">
        <v>2842</v>
      </c>
      <c r="BI2697" t="s">
        <v>155</v>
      </c>
      <c r="BJ2697" t="s">
        <v>384</v>
      </c>
      <c r="BK2697" t="s">
        <v>384</v>
      </c>
      <c r="BL2697" t="s">
        <v>3597</v>
      </c>
      <c r="BN2697" t="s">
        <v>415</v>
      </c>
      <c r="BQ2697" t="s">
        <v>96</v>
      </c>
      <c r="BR2697" t="b">
        <v>0</v>
      </c>
      <c r="BS2697" t="s">
        <v>95</v>
      </c>
      <c r="BT2697" t="b">
        <v>0</v>
      </c>
      <c r="BW2697" t="s">
        <v>97</v>
      </c>
      <c r="BX2697" t="b">
        <v>0</v>
      </c>
      <c r="BY2697" s="2">
        <v>44376.857581018521</v>
      </c>
      <c r="CB2697" t="b">
        <v>0</v>
      </c>
      <c r="CC2697" t="b">
        <v>0</v>
      </c>
      <c r="CF2697">
        <v>48750</v>
      </c>
      <c r="CH2697">
        <v>0</v>
      </c>
      <c r="CI2697">
        <v>0</v>
      </c>
      <c r="CJ2697">
        <v>0</v>
      </c>
      <c r="CK2697">
        <f>YEAR(tbl_Opportunity[[#This Row],[Close Date]])</f>
        <v>2021</v>
      </c>
    </row>
    <row r="2698" spans="1:89">
      <c r="A2698" t="s">
        <v>7290</v>
      </c>
      <c r="B2698" t="b">
        <v>0</v>
      </c>
      <c r="D2698" t="b">
        <v>0</v>
      </c>
      <c r="H2698" s="1">
        <v>44340</v>
      </c>
      <c r="I2698" t="b">
        <v>1</v>
      </c>
      <c r="O2698" t="s">
        <v>2842</v>
      </c>
      <c r="P2698" t="b">
        <v>0</v>
      </c>
      <c r="Q2698" s="2">
        <v>43871.546585648146</v>
      </c>
      <c r="R2698" s="1">
        <v>44340</v>
      </c>
      <c r="S2698" t="b">
        <v>0</v>
      </c>
      <c r="U2698" s="1"/>
      <c r="V2698" t="b">
        <v>0</v>
      </c>
      <c r="W2698" s="1">
        <v>44228</v>
      </c>
      <c r="X2698">
        <v>2</v>
      </c>
      <c r="Y2698">
        <v>2021</v>
      </c>
      <c r="Z2698" t="s">
        <v>90</v>
      </c>
      <c r="AA2698" t="s">
        <v>90</v>
      </c>
      <c r="AB2698" t="b">
        <v>0</v>
      </c>
      <c r="AC2698" t="b">
        <v>0</v>
      </c>
      <c r="AE2698" t="b">
        <v>1</v>
      </c>
      <c r="AF2698" t="b">
        <v>0</v>
      </c>
      <c r="AG2698" t="b">
        <v>0</v>
      </c>
      <c r="AH2698" t="s">
        <v>1016</v>
      </c>
      <c r="AI2698" t="b">
        <v>0</v>
      </c>
      <c r="AK2698" t="b">
        <v>0</v>
      </c>
      <c r="AL2698" s="1"/>
      <c r="AM2698" t="s">
        <v>2842</v>
      </c>
      <c r="AN2698" s="2">
        <v>44369.84710648148</v>
      </c>
      <c r="AP2698" s="2">
        <v>44340.565138888887</v>
      </c>
      <c r="AQ2698" s="1">
        <v>44340</v>
      </c>
      <c r="AS2698" t="b">
        <v>0</v>
      </c>
      <c r="AV2698" t="s">
        <v>213</v>
      </c>
      <c r="BB2698" t="s">
        <v>7291</v>
      </c>
      <c r="BD2698" t="b">
        <v>0</v>
      </c>
      <c r="BH2698" t="s">
        <v>2842</v>
      </c>
      <c r="BI2698" t="s">
        <v>155</v>
      </c>
      <c r="BJ2698" t="s">
        <v>3548</v>
      </c>
      <c r="BK2698" t="s">
        <v>384</v>
      </c>
      <c r="BL2698" t="s">
        <v>3597</v>
      </c>
      <c r="BN2698" t="s">
        <v>415</v>
      </c>
      <c r="BQ2698" t="s">
        <v>96</v>
      </c>
      <c r="BR2698" t="b">
        <v>0</v>
      </c>
      <c r="BS2698" t="s">
        <v>95</v>
      </c>
      <c r="BT2698" t="b">
        <v>0</v>
      </c>
      <c r="BW2698" t="s">
        <v>97</v>
      </c>
      <c r="BX2698" t="b">
        <v>0</v>
      </c>
      <c r="BY2698" s="2">
        <v>44376.857581018521</v>
      </c>
      <c r="CB2698" t="b">
        <v>0</v>
      </c>
      <c r="CC2698" t="b">
        <v>0</v>
      </c>
      <c r="CF2698">
        <v>48750</v>
      </c>
      <c r="CH2698">
        <v>0</v>
      </c>
      <c r="CI2698">
        <v>0</v>
      </c>
      <c r="CJ2698">
        <v>0</v>
      </c>
      <c r="CK2698">
        <f>YEAR(tbl_Opportunity[[#This Row],[Close Date]])</f>
        <v>2021</v>
      </c>
    </row>
    <row r="2699" spans="1:89">
      <c r="A2699" t="s">
        <v>7292</v>
      </c>
      <c r="B2699" t="b">
        <v>0</v>
      </c>
      <c r="D2699" t="b">
        <v>0</v>
      </c>
      <c r="H2699" s="1">
        <v>44349</v>
      </c>
      <c r="I2699" t="b">
        <v>1</v>
      </c>
      <c r="O2699" t="s">
        <v>99</v>
      </c>
      <c r="P2699" t="b">
        <v>0</v>
      </c>
      <c r="Q2699" s="2">
        <v>43885.782361111109</v>
      </c>
      <c r="R2699" s="1">
        <v>44349</v>
      </c>
      <c r="S2699" t="b">
        <v>0</v>
      </c>
      <c r="U2699" s="1"/>
      <c r="V2699" t="b">
        <v>0</v>
      </c>
      <c r="W2699" s="1">
        <v>44228</v>
      </c>
      <c r="X2699">
        <v>2</v>
      </c>
      <c r="Y2699">
        <v>2021</v>
      </c>
      <c r="Z2699" t="s">
        <v>90</v>
      </c>
      <c r="AA2699" t="s">
        <v>90</v>
      </c>
      <c r="AB2699" t="b">
        <v>0</v>
      </c>
      <c r="AC2699" t="b">
        <v>0</v>
      </c>
      <c r="AE2699" t="b">
        <v>1</v>
      </c>
      <c r="AF2699" t="b">
        <v>0</v>
      </c>
      <c r="AG2699" t="b">
        <v>0</v>
      </c>
      <c r="AH2699" t="s">
        <v>1016</v>
      </c>
      <c r="AI2699" t="b">
        <v>0</v>
      </c>
      <c r="AK2699" t="b">
        <v>0</v>
      </c>
      <c r="AL2699" s="1">
        <v>43886</v>
      </c>
      <c r="AM2699" t="s">
        <v>2842</v>
      </c>
      <c r="AN2699" s="2">
        <v>44369.822905092595</v>
      </c>
      <c r="AP2699" s="2">
        <v>44349.572268518517</v>
      </c>
      <c r="AQ2699" s="1">
        <v>44349</v>
      </c>
      <c r="AS2699" t="b">
        <v>0</v>
      </c>
      <c r="AV2699" t="s">
        <v>213</v>
      </c>
      <c r="BB2699" t="s">
        <v>7293</v>
      </c>
      <c r="BD2699" t="b">
        <v>0</v>
      </c>
      <c r="BH2699" t="s">
        <v>2842</v>
      </c>
      <c r="BI2699" t="s">
        <v>155</v>
      </c>
      <c r="BJ2699" t="s">
        <v>384</v>
      </c>
      <c r="BK2699" t="s">
        <v>384</v>
      </c>
      <c r="BL2699" t="s">
        <v>7294</v>
      </c>
      <c r="BN2699" t="s">
        <v>415</v>
      </c>
      <c r="BQ2699" t="s">
        <v>96</v>
      </c>
      <c r="BR2699" t="b">
        <v>0</v>
      </c>
      <c r="BS2699" t="s">
        <v>95</v>
      </c>
      <c r="BT2699" t="b">
        <v>0</v>
      </c>
      <c r="BW2699" t="s">
        <v>97</v>
      </c>
      <c r="BX2699" t="b">
        <v>0</v>
      </c>
      <c r="BY2699" s="2">
        <v>44376.857581018521</v>
      </c>
      <c r="CB2699" t="b">
        <v>0</v>
      </c>
      <c r="CC2699" t="b">
        <v>0</v>
      </c>
      <c r="CF2699">
        <v>7500</v>
      </c>
      <c r="CH2699">
        <v>0</v>
      </c>
      <c r="CI2699">
        <v>0</v>
      </c>
      <c r="CJ2699">
        <v>0</v>
      </c>
      <c r="CK2699">
        <f>YEAR(tbl_Opportunity[[#This Row],[Close Date]])</f>
        <v>2021</v>
      </c>
    </row>
    <row r="2700" spans="1:89">
      <c r="A2700" t="s">
        <v>7295</v>
      </c>
      <c r="B2700" t="b">
        <v>0</v>
      </c>
      <c r="D2700" t="b">
        <v>0</v>
      </c>
      <c r="H2700" s="1">
        <v>44340</v>
      </c>
      <c r="I2700" t="b">
        <v>1</v>
      </c>
      <c r="O2700" t="s">
        <v>2842</v>
      </c>
      <c r="P2700" t="b">
        <v>0</v>
      </c>
      <c r="Q2700" s="2">
        <v>43871.508587962962</v>
      </c>
      <c r="R2700" s="1">
        <v>44340</v>
      </c>
      <c r="S2700" t="b">
        <v>0</v>
      </c>
      <c r="U2700" s="1"/>
      <c r="V2700" t="b">
        <v>0</v>
      </c>
      <c r="W2700" s="1">
        <v>44228</v>
      </c>
      <c r="X2700">
        <v>2</v>
      </c>
      <c r="Y2700">
        <v>2021</v>
      </c>
      <c r="Z2700" t="s">
        <v>90</v>
      </c>
      <c r="AA2700" t="s">
        <v>90</v>
      </c>
      <c r="AB2700" t="b">
        <v>0</v>
      </c>
      <c r="AC2700" t="b">
        <v>0</v>
      </c>
      <c r="AE2700" t="b">
        <v>1</v>
      </c>
      <c r="AF2700" t="b">
        <v>0</v>
      </c>
      <c r="AG2700" t="b">
        <v>0</v>
      </c>
      <c r="AH2700" t="s">
        <v>1016</v>
      </c>
      <c r="AI2700" t="b">
        <v>0</v>
      </c>
      <c r="AK2700" t="b">
        <v>0</v>
      </c>
      <c r="AL2700" s="1"/>
      <c r="AM2700" t="s">
        <v>2842</v>
      </c>
      <c r="AN2700" s="2">
        <v>44358.864907407406</v>
      </c>
      <c r="AP2700" s="2">
        <v>44340.559293981481</v>
      </c>
      <c r="AQ2700" s="1">
        <v>44340</v>
      </c>
      <c r="AS2700" t="b">
        <v>0</v>
      </c>
      <c r="AV2700" t="s">
        <v>213</v>
      </c>
      <c r="BB2700" t="s">
        <v>7296</v>
      </c>
      <c r="BD2700" t="b">
        <v>0</v>
      </c>
      <c r="BH2700" t="s">
        <v>2842</v>
      </c>
      <c r="BI2700" t="s">
        <v>155</v>
      </c>
      <c r="BJ2700" t="s">
        <v>3859</v>
      </c>
      <c r="BK2700" t="s">
        <v>157</v>
      </c>
      <c r="BL2700" t="s">
        <v>3597</v>
      </c>
      <c r="BN2700" t="s">
        <v>415</v>
      </c>
      <c r="BQ2700" t="s">
        <v>96</v>
      </c>
      <c r="BR2700" t="b">
        <v>0</v>
      </c>
      <c r="BS2700" t="s">
        <v>95</v>
      </c>
      <c r="BT2700" t="b">
        <v>0</v>
      </c>
      <c r="BW2700" t="s">
        <v>97</v>
      </c>
      <c r="BX2700" t="b">
        <v>0</v>
      </c>
      <c r="BY2700" s="2">
        <v>44376.857581018521</v>
      </c>
      <c r="CB2700" t="b">
        <v>0</v>
      </c>
      <c r="CC2700" t="b">
        <v>0</v>
      </c>
      <c r="CF2700">
        <v>48750</v>
      </c>
      <c r="CH2700">
        <v>0</v>
      </c>
      <c r="CI2700">
        <v>0</v>
      </c>
      <c r="CJ2700">
        <v>0</v>
      </c>
      <c r="CK2700">
        <f>YEAR(tbl_Opportunity[[#This Row],[Close Date]])</f>
        <v>2021</v>
      </c>
    </row>
    <row r="2701" spans="1:89">
      <c r="A2701" t="s">
        <v>7297</v>
      </c>
      <c r="B2701" t="b">
        <v>0</v>
      </c>
      <c r="D2701" t="b">
        <v>0</v>
      </c>
      <c r="H2701" s="1">
        <v>44340</v>
      </c>
      <c r="I2701" t="b">
        <v>1</v>
      </c>
      <c r="O2701" t="s">
        <v>2842</v>
      </c>
      <c r="P2701" t="b">
        <v>0</v>
      </c>
      <c r="Q2701" s="2">
        <v>43871.527777777781</v>
      </c>
      <c r="R2701" s="1">
        <v>44340</v>
      </c>
      <c r="S2701" t="b">
        <v>0</v>
      </c>
      <c r="U2701" s="1"/>
      <c r="V2701" t="b">
        <v>0</v>
      </c>
      <c r="W2701" s="1">
        <v>44228</v>
      </c>
      <c r="X2701">
        <v>2</v>
      </c>
      <c r="Y2701">
        <v>2021</v>
      </c>
      <c r="Z2701" t="s">
        <v>90</v>
      </c>
      <c r="AA2701" t="s">
        <v>90</v>
      </c>
      <c r="AB2701" t="b">
        <v>0</v>
      </c>
      <c r="AC2701" t="b">
        <v>0</v>
      </c>
      <c r="AE2701" t="b">
        <v>1</v>
      </c>
      <c r="AF2701" t="b">
        <v>0</v>
      </c>
      <c r="AG2701" t="b">
        <v>0</v>
      </c>
      <c r="AH2701" t="s">
        <v>1016</v>
      </c>
      <c r="AI2701" t="b">
        <v>0</v>
      </c>
      <c r="AK2701" t="b">
        <v>0</v>
      </c>
      <c r="AL2701" s="1"/>
      <c r="AM2701" t="s">
        <v>2842</v>
      </c>
      <c r="AN2701" s="2">
        <v>44358.8440625</v>
      </c>
      <c r="AP2701" s="2">
        <v>44340.562673611108</v>
      </c>
      <c r="AQ2701" s="1">
        <v>44340</v>
      </c>
      <c r="AS2701" t="b">
        <v>0</v>
      </c>
      <c r="AV2701" t="s">
        <v>213</v>
      </c>
      <c r="BB2701" t="s">
        <v>7298</v>
      </c>
      <c r="BD2701" t="b">
        <v>0</v>
      </c>
      <c r="BH2701" t="s">
        <v>2842</v>
      </c>
      <c r="BI2701" t="s">
        <v>155</v>
      </c>
      <c r="BJ2701" t="s">
        <v>3548</v>
      </c>
      <c r="BK2701" t="s">
        <v>157</v>
      </c>
      <c r="BL2701" t="s">
        <v>3597</v>
      </c>
      <c r="BN2701" t="s">
        <v>415</v>
      </c>
      <c r="BQ2701" t="s">
        <v>96</v>
      </c>
      <c r="BR2701" t="b">
        <v>0</v>
      </c>
      <c r="BS2701" t="s">
        <v>95</v>
      </c>
      <c r="BT2701" t="b">
        <v>0</v>
      </c>
      <c r="BW2701" t="s">
        <v>97</v>
      </c>
      <c r="BX2701" t="b">
        <v>0</v>
      </c>
      <c r="BY2701" s="2">
        <v>44376.857581018521</v>
      </c>
      <c r="CB2701" t="b">
        <v>0</v>
      </c>
      <c r="CC2701" t="b">
        <v>0</v>
      </c>
      <c r="CF2701">
        <v>48750</v>
      </c>
      <c r="CH2701">
        <v>0</v>
      </c>
      <c r="CI2701">
        <v>0</v>
      </c>
      <c r="CJ2701">
        <v>0</v>
      </c>
      <c r="CK2701">
        <f>YEAR(tbl_Opportunity[[#This Row],[Close Date]])</f>
        <v>2021</v>
      </c>
    </row>
    <row r="2702" spans="1:89">
      <c r="A2702" t="s">
        <v>240</v>
      </c>
      <c r="B2702" t="b">
        <v>0</v>
      </c>
      <c r="D2702" t="b">
        <v>0</v>
      </c>
      <c r="H2702" s="1">
        <v>44333</v>
      </c>
      <c r="I2702" t="b">
        <v>1</v>
      </c>
      <c r="L2702" t="s">
        <v>7299</v>
      </c>
      <c r="O2702" t="s">
        <v>3625</v>
      </c>
      <c r="P2702" t="b">
        <v>0</v>
      </c>
      <c r="Q2702" s="2">
        <v>44217.539675925924</v>
      </c>
      <c r="R2702" s="1">
        <v>44333</v>
      </c>
      <c r="S2702" t="b">
        <v>0</v>
      </c>
      <c r="U2702" s="1"/>
      <c r="V2702" t="b">
        <v>0</v>
      </c>
      <c r="W2702" s="1">
        <v>44228</v>
      </c>
      <c r="X2702">
        <v>2</v>
      </c>
      <c r="Y2702">
        <v>2021</v>
      </c>
      <c r="Z2702" t="s">
        <v>90</v>
      </c>
      <c r="AA2702" t="s">
        <v>90</v>
      </c>
      <c r="AB2702" t="b">
        <v>0</v>
      </c>
      <c r="AC2702" t="b">
        <v>0</v>
      </c>
      <c r="AE2702" t="b">
        <v>1</v>
      </c>
      <c r="AF2702" t="b">
        <v>0</v>
      </c>
      <c r="AG2702" t="b">
        <v>0</v>
      </c>
      <c r="AH2702" t="s">
        <v>4863</v>
      </c>
      <c r="AI2702" t="b">
        <v>0</v>
      </c>
      <c r="AK2702" t="b">
        <v>0</v>
      </c>
      <c r="AL2702" s="1"/>
      <c r="AM2702" t="s">
        <v>131</v>
      </c>
      <c r="AN2702" s="2">
        <v>44333.557337962964</v>
      </c>
      <c r="AP2702" s="2">
        <v>44333.557326388887</v>
      </c>
      <c r="AQ2702" s="1">
        <v>44333</v>
      </c>
      <c r="AS2702" t="b">
        <v>0</v>
      </c>
      <c r="AV2702" t="s">
        <v>213</v>
      </c>
      <c r="BB2702" t="s">
        <v>7300</v>
      </c>
      <c r="BD2702" t="b">
        <v>0</v>
      </c>
      <c r="BH2702" t="s">
        <v>3625</v>
      </c>
      <c r="BI2702" t="s">
        <v>150</v>
      </c>
      <c r="BK2702" t="s">
        <v>95</v>
      </c>
      <c r="BN2702" t="s">
        <v>415</v>
      </c>
      <c r="BQ2702" t="s">
        <v>96</v>
      </c>
      <c r="BR2702" t="b">
        <v>0</v>
      </c>
      <c r="BS2702" t="s">
        <v>102</v>
      </c>
      <c r="BT2702" t="b">
        <v>0</v>
      </c>
      <c r="BW2702" t="s">
        <v>97</v>
      </c>
      <c r="BX2702" t="b">
        <v>0</v>
      </c>
      <c r="BY2702" s="2">
        <v>44376.857581018521</v>
      </c>
      <c r="CB2702" t="b">
        <v>0</v>
      </c>
      <c r="CC2702" t="b">
        <v>0</v>
      </c>
      <c r="CF2702">
        <v>58500</v>
      </c>
      <c r="CH2702">
        <v>0</v>
      </c>
      <c r="CI2702">
        <v>0</v>
      </c>
      <c r="CJ2702">
        <v>0</v>
      </c>
      <c r="CK2702">
        <f>YEAR(tbl_Opportunity[[#This Row],[Close Date]])</f>
        <v>2021</v>
      </c>
    </row>
    <row r="2703" spans="1:89">
      <c r="A2703" t="s">
        <v>7301</v>
      </c>
      <c r="B2703" t="b">
        <v>0</v>
      </c>
      <c r="D2703" t="b">
        <v>0</v>
      </c>
      <c r="E2703" t="s">
        <v>2951</v>
      </c>
      <c r="H2703" s="1">
        <v>44319</v>
      </c>
      <c r="I2703" t="b">
        <v>1</v>
      </c>
      <c r="L2703" t="s">
        <v>7302</v>
      </c>
      <c r="O2703" t="s">
        <v>89</v>
      </c>
      <c r="P2703" t="b">
        <v>0</v>
      </c>
      <c r="Q2703" s="2">
        <v>44293.775578703702</v>
      </c>
      <c r="R2703" s="1"/>
      <c r="S2703" t="b">
        <v>0</v>
      </c>
      <c r="U2703" s="1"/>
      <c r="V2703" t="b">
        <v>0</v>
      </c>
      <c r="W2703" s="1">
        <v>44228</v>
      </c>
      <c r="X2703">
        <v>2</v>
      </c>
      <c r="Y2703">
        <v>2021</v>
      </c>
      <c r="Z2703" t="s">
        <v>90</v>
      </c>
      <c r="AA2703" t="s">
        <v>90</v>
      </c>
      <c r="AB2703" t="b">
        <v>0</v>
      </c>
      <c r="AC2703" t="b">
        <v>0</v>
      </c>
      <c r="AE2703" t="b">
        <v>1</v>
      </c>
      <c r="AF2703" t="b">
        <v>0</v>
      </c>
      <c r="AG2703" t="b">
        <v>0</v>
      </c>
      <c r="AH2703" t="s">
        <v>4863</v>
      </c>
      <c r="AI2703" t="b">
        <v>0</v>
      </c>
      <c r="AK2703" t="b">
        <v>0</v>
      </c>
      <c r="AL2703" s="1"/>
      <c r="AM2703" t="s">
        <v>89</v>
      </c>
      <c r="AN2703" s="2">
        <v>44319.697824074072</v>
      </c>
      <c r="AP2703" s="2">
        <v>44319.697812500002</v>
      </c>
      <c r="AQ2703" s="1"/>
      <c r="AS2703" t="b">
        <v>0</v>
      </c>
      <c r="AV2703" t="s">
        <v>153</v>
      </c>
      <c r="BB2703" t="s">
        <v>7303</v>
      </c>
      <c r="BD2703" t="b">
        <v>0</v>
      </c>
      <c r="BH2703" t="s">
        <v>89</v>
      </c>
      <c r="BI2703" t="s">
        <v>150</v>
      </c>
      <c r="BK2703" t="s">
        <v>102</v>
      </c>
      <c r="BN2703" t="s">
        <v>415</v>
      </c>
      <c r="BQ2703" t="s">
        <v>96</v>
      </c>
      <c r="BR2703" t="b">
        <v>0</v>
      </c>
      <c r="BS2703" t="s">
        <v>384</v>
      </c>
      <c r="BT2703" t="b">
        <v>0</v>
      </c>
      <c r="BW2703" t="s">
        <v>97</v>
      </c>
      <c r="BX2703" t="b">
        <v>0</v>
      </c>
      <c r="BY2703" s="2">
        <v>44376.857581018521</v>
      </c>
      <c r="CB2703" t="b">
        <v>0</v>
      </c>
      <c r="CC2703" t="b">
        <v>0</v>
      </c>
      <c r="CF2703">
        <v>69760</v>
      </c>
      <c r="CH2703">
        <v>0</v>
      </c>
      <c r="CI2703">
        <v>0</v>
      </c>
      <c r="CJ2703">
        <v>0</v>
      </c>
      <c r="CK2703">
        <f>YEAR(tbl_Opportunity[[#This Row],[Close Date]])</f>
        <v>2021</v>
      </c>
    </row>
    <row r="2704" spans="1:89">
      <c r="A2704" t="s">
        <v>7304</v>
      </c>
      <c r="B2704" t="b">
        <v>0</v>
      </c>
      <c r="D2704" t="b">
        <v>0</v>
      </c>
      <c r="H2704" s="1">
        <v>44349</v>
      </c>
      <c r="I2704" t="b">
        <v>1</v>
      </c>
      <c r="L2704" t="s">
        <v>7305</v>
      </c>
      <c r="O2704" t="s">
        <v>99</v>
      </c>
      <c r="P2704" t="b">
        <v>0</v>
      </c>
      <c r="Q2704" s="2">
        <v>43867.865590277775</v>
      </c>
      <c r="R2704" s="1">
        <v>44349</v>
      </c>
      <c r="S2704" t="b">
        <v>0</v>
      </c>
      <c r="U2704" s="1"/>
      <c r="V2704" t="b">
        <v>0</v>
      </c>
      <c r="W2704" s="1">
        <v>44228</v>
      </c>
      <c r="X2704">
        <v>2</v>
      </c>
      <c r="Y2704">
        <v>2021</v>
      </c>
      <c r="Z2704" t="s">
        <v>90</v>
      </c>
      <c r="AA2704" t="s">
        <v>90</v>
      </c>
      <c r="AB2704" t="b">
        <v>0</v>
      </c>
      <c r="AC2704" t="b">
        <v>0</v>
      </c>
      <c r="AE2704" t="b">
        <v>1</v>
      </c>
      <c r="AF2704" t="b">
        <v>0</v>
      </c>
      <c r="AG2704" t="b">
        <v>0</v>
      </c>
      <c r="AH2704" t="s">
        <v>1016</v>
      </c>
      <c r="AI2704" t="b">
        <v>0</v>
      </c>
      <c r="AK2704" t="b">
        <v>0</v>
      </c>
      <c r="AL2704" s="1">
        <v>43872</v>
      </c>
      <c r="AM2704" t="s">
        <v>2842</v>
      </c>
      <c r="AN2704" s="2">
        <v>44358.820509259262</v>
      </c>
      <c r="AP2704" s="2">
        <v>44349.572835648149</v>
      </c>
      <c r="AQ2704" s="1">
        <v>44349</v>
      </c>
      <c r="AS2704" t="b">
        <v>0</v>
      </c>
      <c r="AV2704" t="s">
        <v>213</v>
      </c>
      <c r="BB2704" t="s">
        <v>7306</v>
      </c>
      <c r="BD2704" t="b">
        <v>0</v>
      </c>
      <c r="BH2704" t="s">
        <v>2842</v>
      </c>
      <c r="BI2704" t="s">
        <v>155</v>
      </c>
      <c r="BJ2704" t="s">
        <v>3469</v>
      </c>
      <c r="BK2704" t="s">
        <v>157</v>
      </c>
      <c r="BL2704" t="s">
        <v>7307</v>
      </c>
      <c r="BN2704" t="s">
        <v>415</v>
      </c>
      <c r="BP2704" t="s">
        <v>7308</v>
      </c>
      <c r="BQ2704" t="s">
        <v>96</v>
      </c>
      <c r="BR2704" t="b">
        <v>0</v>
      </c>
      <c r="BS2704" t="s">
        <v>384</v>
      </c>
      <c r="BT2704" t="b">
        <v>0</v>
      </c>
      <c r="BW2704" t="s">
        <v>97</v>
      </c>
      <c r="BX2704" t="b">
        <v>0</v>
      </c>
      <c r="BY2704" s="2">
        <v>44376.857581018521</v>
      </c>
      <c r="CB2704" t="b">
        <v>0</v>
      </c>
      <c r="CC2704" t="b">
        <v>0</v>
      </c>
      <c r="CF2704">
        <v>62594.98</v>
      </c>
      <c r="CH2704">
        <v>0</v>
      </c>
      <c r="CI2704">
        <v>0</v>
      </c>
      <c r="CJ2704">
        <v>0</v>
      </c>
      <c r="CK2704">
        <f>YEAR(tbl_Opportunity[[#This Row],[Close Date]])</f>
        <v>2021</v>
      </c>
    </row>
    <row r="2705" spans="1:89">
      <c r="A2705" t="s">
        <v>7309</v>
      </c>
      <c r="B2705" t="b">
        <v>0</v>
      </c>
      <c r="D2705" t="b">
        <v>0</v>
      </c>
      <c r="H2705" s="1">
        <v>44340</v>
      </c>
      <c r="I2705" t="b">
        <v>1</v>
      </c>
      <c r="O2705" t="s">
        <v>2842</v>
      </c>
      <c r="P2705" t="b">
        <v>0</v>
      </c>
      <c r="Q2705" s="2">
        <v>43871.485509259262</v>
      </c>
      <c r="R2705" s="1">
        <v>44340</v>
      </c>
      <c r="S2705" t="b">
        <v>0</v>
      </c>
      <c r="U2705" s="1"/>
      <c r="V2705" t="b">
        <v>0</v>
      </c>
      <c r="W2705" s="1">
        <v>44228</v>
      </c>
      <c r="X2705">
        <v>2</v>
      </c>
      <c r="Y2705">
        <v>2021</v>
      </c>
      <c r="Z2705" t="s">
        <v>90</v>
      </c>
      <c r="AA2705" t="s">
        <v>90</v>
      </c>
      <c r="AB2705" t="b">
        <v>0</v>
      </c>
      <c r="AC2705" t="b">
        <v>0</v>
      </c>
      <c r="AE2705" t="b">
        <v>1</v>
      </c>
      <c r="AF2705" t="b">
        <v>0</v>
      </c>
      <c r="AG2705" t="b">
        <v>0</v>
      </c>
      <c r="AH2705" t="s">
        <v>1016</v>
      </c>
      <c r="AI2705" t="b">
        <v>0</v>
      </c>
      <c r="AK2705" t="b">
        <v>0</v>
      </c>
      <c r="AL2705" s="1"/>
      <c r="AM2705" t="s">
        <v>2842</v>
      </c>
      <c r="AN2705" s="2">
        <v>44369.810104166667</v>
      </c>
      <c r="AP2705" s="2">
        <v>44340.55667824074</v>
      </c>
      <c r="AQ2705" s="1">
        <v>44340</v>
      </c>
      <c r="AS2705" t="b">
        <v>0</v>
      </c>
      <c r="AV2705" t="s">
        <v>213</v>
      </c>
      <c r="BB2705" t="s">
        <v>7310</v>
      </c>
      <c r="BD2705" t="b">
        <v>0</v>
      </c>
      <c r="BH2705" t="s">
        <v>2842</v>
      </c>
      <c r="BI2705" t="s">
        <v>155</v>
      </c>
      <c r="BJ2705" t="s">
        <v>157</v>
      </c>
      <c r="BK2705" t="s">
        <v>157</v>
      </c>
      <c r="BL2705" t="s">
        <v>3597</v>
      </c>
      <c r="BN2705" t="s">
        <v>415</v>
      </c>
      <c r="BQ2705" t="s">
        <v>96</v>
      </c>
      <c r="BR2705" t="b">
        <v>0</v>
      </c>
      <c r="BS2705" t="s">
        <v>384</v>
      </c>
      <c r="BT2705" t="b">
        <v>0</v>
      </c>
      <c r="BW2705" t="s">
        <v>97</v>
      </c>
      <c r="BX2705" t="b">
        <v>0</v>
      </c>
      <c r="BY2705" s="2">
        <v>44376.857581018521</v>
      </c>
      <c r="CB2705" t="b">
        <v>0</v>
      </c>
      <c r="CC2705" t="b">
        <v>0</v>
      </c>
      <c r="CF2705">
        <v>48750</v>
      </c>
      <c r="CH2705">
        <v>0</v>
      </c>
      <c r="CI2705">
        <v>0</v>
      </c>
      <c r="CJ2705">
        <v>0</v>
      </c>
      <c r="CK2705">
        <f>YEAR(tbl_Opportunity[[#This Row],[Close Date]])</f>
        <v>2021</v>
      </c>
    </row>
    <row r="2706" spans="1:89">
      <c r="A2706" t="s">
        <v>7311</v>
      </c>
      <c r="B2706" t="b">
        <v>0</v>
      </c>
      <c r="D2706" t="b">
        <v>0</v>
      </c>
      <c r="H2706" s="1">
        <v>44340</v>
      </c>
      <c r="I2706" t="b">
        <v>1</v>
      </c>
      <c r="O2706" t="s">
        <v>2842</v>
      </c>
      <c r="P2706" t="b">
        <v>0</v>
      </c>
      <c r="Q2706" s="2">
        <v>43871.552094907405</v>
      </c>
      <c r="R2706" s="1">
        <v>44340</v>
      </c>
      <c r="S2706" t="b">
        <v>0</v>
      </c>
      <c r="U2706" s="1"/>
      <c r="V2706" t="b">
        <v>0</v>
      </c>
      <c r="W2706" s="1">
        <v>44228</v>
      </c>
      <c r="X2706">
        <v>2</v>
      </c>
      <c r="Y2706">
        <v>2021</v>
      </c>
      <c r="Z2706" t="s">
        <v>90</v>
      </c>
      <c r="AA2706" t="s">
        <v>90</v>
      </c>
      <c r="AB2706" t="b">
        <v>0</v>
      </c>
      <c r="AC2706" t="b">
        <v>0</v>
      </c>
      <c r="AE2706" t="b">
        <v>1</v>
      </c>
      <c r="AF2706" t="b">
        <v>0</v>
      </c>
      <c r="AG2706" t="b">
        <v>0</v>
      </c>
      <c r="AH2706" t="s">
        <v>1016</v>
      </c>
      <c r="AI2706" t="b">
        <v>0</v>
      </c>
      <c r="AK2706" t="b">
        <v>0</v>
      </c>
      <c r="AL2706" s="1"/>
      <c r="AM2706" t="s">
        <v>2842</v>
      </c>
      <c r="AN2706" s="2">
        <v>44358.858229166668</v>
      </c>
      <c r="AP2706" s="2">
        <v>44340.56559027778</v>
      </c>
      <c r="AQ2706" s="1">
        <v>44340</v>
      </c>
      <c r="AS2706" t="b">
        <v>0</v>
      </c>
      <c r="AV2706" t="s">
        <v>213</v>
      </c>
      <c r="BB2706" t="s">
        <v>7312</v>
      </c>
      <c r="BD2706" t="b">
        <v>0</v>
      </c>
      <c r="BH2706" t="s">
        <v>2842</v>
      </c>
      <c r="BI2706" t="s">
        <v>155</v>
      </c>
      <c r="BJ2706" t="s">
        <v>2848</v>
      </c>
      <c r="BK2706" t="s">
        <v>157</v>
      </c>
      <c r="BL2706" t="s">
        <v>3597</v>
      </c>
      <c r="BN2706" t="s">
        <v>415</v>
      </c>
      <c r="BQ2706" t="s">
        <v>96</v>
      </c>
      <c r="BR2706" t="b">
        <v>0</v>
      </c>
      <c r="BS2706" t="s">
        <v>384</v>
      </c>
      <c r="BT2706" t="b">
        <v>0</v>
      </c>
      <c r="BW2706" t="s">
        <v>97</v>
      </c>
      <c r="BX2706" t="b">
        <v>0</v>
      </c>
      <c r="BY2706" s="2">
        <v>44376.857581018521</v>
      </c>
      <c r="CB2706" t="b">
        <v>0</v>
      </c>
      <c r="CC2706" t="b">
        <v>0</v>
      </c>
      <c r="CF2706">
        <v>48750</v>
      </c>
      <c r="CH2706">
        <v>0</v>
      </c>
      <c r="CI2706">
        <v>0</v>
      </c>
      <c r="CJ2706">
        <v>0</v>
      </c>
      <c r="CK2706">
        <f>YEAR(tbl_Opportunity[[#This Row],[Close Date]])</f>
        <v>2021</v>
      </c>
    </row>
    <row r="2707" spans="1:89">
      <c r="A2707" t="s">
        <v>7313</v>
      </c>
      <c r="B2707" t="b">
        <v>0</v>
      </c>
      <c r="D2707" t="b">
        <v>0</v>
      </c>
      <c r="H2707" s="1">
        <v>44326</v>
      </c>
      <c r="I2707" t="b">
        <v>1</v>
      </c>
      <c r="O2707" t="s">
        <v>2842</v>
      </c>
      <c r="P2707" t="b">
        <v>0</v>
      </c>
      <c r="Q2707" s="2">
        <v>43936.882986111108</v>
      </c>
      <c r="R2707" s="1"/>
      <c r="S2707" t="b">
        <v>0</v>
      </c>
      <c r="U2707" s="1"/>
      <c r="V2707" t="b">
        <v>0</v>
      </c>
      <c r="W2707" s="1">
        <v>44228</v>
      </c>
      <c r="X2707">
        <v>2</v>
      </c>
      <c r="Y2707">
        <v>2021</v>
      </c>
      <c r="Z2707" t="s">
        <v>90</v>
      </c>
      <c r="AA2707" t="s">
        <v>90</v>
      </c>
      <c r="AB2707" t="b">
        <v>0</v>
      </c>
      <c r="AC2707" t="b">
        <v>0</v>
      </c>
      <c r="AE2707" t="b">
        <v>1</v>
      </c>
      <c r="AF2707" t="b">
        <v>0</v>
      </c>
      <c r="AG2707" t="b">
        <v>0</v>
      </c>
      <c r="AH2707" t="s">
        <v>1016</v>
      </c>
      <c r="AI2707" t="b">
        <v>0</v>
      </c>
      <c r="AK2707" t="b">
        <v>0</v>
      </c>
      <c r="AL2707" s="1"/>
      <c r="AM2707" t="s">
        <v>2842</v>
      </c>
      <c r="AN2707" s="2">
        <v>44361.661516203705</v>
      </c>
      <c r="AP2707" s="2">
        <v>44326.432534722226</v>
      </c>
      <c r="AQ2707" s="1"/>
      <c r="AS2707" t="b">
        <v>0</v>
      </c>
      <c r="AV2707" t="s">
        <v>213</v>
      </c>
      <c r="BB2707" t="s">
        <v>7314</v>
      </c>
      <c r="BD2707" t="b">
        <v>0</v>
      </c>
      <c r="BH2707" t="s">
        <v>2842</v>
      </c>
      <c r="BI2707" t="s">
        <v>150</v>
      </c>
      <c r="BJ2707" t="s">
        <v>2848</v>
      </c>
      <c r="BK2707" t="s">
        <v>95</v>
      </c>
      <c r="BL2707" t="s">
        <v>7315</v>
      </c>
      <c r="BN2707" t="s">
        <v>415</v>
      </c>
      <c r="BQ2707" t="s">
        <v>96</v>
      </c>
      <c r="BR2707" t="b">
        <v>0</v>
      </c>
      <c r="BS2707" t="s">
        <v>157</v>
      </c>
      <c r="BT2707" t="b">
        <v>0</v>
      </c>
      <c r="BW2707" t="s">
        <v>97</v>
      </c>
      <c r="BX2707" t="b">
        <v>0</v>
      </c>
      <c r="BY2707" s="2">
        <v>44376.857581018521</v>
      </c>
      <c r="CB2707" t="b">
        <v>0</v>
      </c>
      <c r="CC2707" t="b">
        <v>0</v>
      </c>
      <c r="CF2707">
        <v>266500</v>
      </c>
      <c r="CH2707">
        <v>0</v>
      </c>
      <c r="CI2707">
        <v>0</v>
      </c>
      <c r="CJ2707">
        <v>0</v>
      </c>
      <c r="CK2707">
        <f>YEAR(tbl_Opportunity[[#This Row],[Close Date]])</f>
        <v>2021</v>
      </c>
    </row>
    <row r="2708" spans="1:89">
      <c r="A2708" t="s">
        <v>3978</v>
      </c>
      <c r="B2708" t="b">
        <v>0</v>
      </c>
      <c r="D2708" t="b">
        <v>0</v>
      </c>
      <c r="H2708" s="1">
        <v>44377</v>
      </c>
      <c r="I2708" t="b">
        <v>1</v>
      </c>
      <c r="J2708" t="s">
        <v>111</v>
      </c>
      <c r="O2708" t="s">
        <v>2842</v>
      </c>
      <c r="P2708" t="b">
        <v>0</v>
      </c>
      <c r="Q2708" s="2">
        <v>43942.533310185187</v>
      </c>
      <c r="R2708" s="1"/>
      <c r="S2708" t="b">
        <v>0</v>
      </c>
      <c r="U2708" s="1"/>
      <c r="V2708" t="b">
        <v>0</v>
      </c>
      <c r="W2708" s="1">
        <v>44228</v>
      </c>
      <c r="X2708">
        <v>2</v>
      </c>
      <c r="Y2708">
        <v>2021</v>
      </c>
      <c r="Z2708" t="s">
        <v>90</v>
      </c>
      <c r="AA2708" t="s">
        <v>90</v>
      </c>
      <c r="AB2708" t="b">
        <v>0</v>
      </c>
      <c r="AC2708" t="b">
        <v>0</v>
      </c>
      <c r="AE2708" t="b">
        <v>1</v>
      </c>
      <c r="AF2708" t="b">
        <v>0</v>
      </c>
      <c r="AG2708" t="b">
        <v>0</v>
      </c>
      <c r="AH2708" t="s">
        <v>1016</v>
      </c>
      <c r="AI2708" t="b">
        <v>0</v>
      </c>
      <c r="AK2708" t="b">
        <v>0</v>
      </c>
      <c r="AL2708" s="1"/>
      <c r="AM2708" t="s">
        <v>2842</v>
      </c>
      <c r="AN2708" s="2">
        <v>44369.811400462961</v>
      </c>
      <c r="AP2708" s="2">
        <v>44193.906493055554</v>
      </c>
      <c r="AQ2708" s="1"/>
      <c r="AS2708" t="b">
        <v>0</v>
      </c>
      <c r="AV2708" t="s">
        <v>213</v>
      </c>
      <c r="BB2708" t="s">
        <v>7316</v>
      </c>
      <c r="BD2708" t="b">
        <v>0</v>
      </c>
      <c r="BH2708" t="s">
        <v>2842</v>
      </c>
      <c r="BI2708" t="s">
        <v>150</v>
      </c>
      <c r="BJ2708" t="s">
        <v>3548</v>
      </c>
      <c r="BK2708" t="s">
        <v>102</v>
      </c>
      <c r="BL2708" t="s">
        <v>3379</v>
      </c>
      <c r="BN2708" t="s">
        <v>415</v>
      </c>
      <c r="BQ2708" t="s">
        <v>96</v>
      </c>
      <c r="BR2708" t="b">
        <v>0</v>
      </c>
      <c r="BS2708" t="s">
        <v>157</v>
      </c>
      <c r="BT2708" t="b">
        <v>0</v>
      </c>
      <c r="BW2708" t="s">
        <v>97</v>
      </c>
      <c r="BX2708" t="b">
        <v>0</v>
      </c>
      <c r="BY2708" s="2">
        <v>44376.857581018521</v>
      </c>
      <c r="CB2708" t="b">
        <v>0</v>
      </c>
      <c r="CC2708" t="b">
        <v>0</v>
      </c>
      <c r="CF2708">
        <v>146250</v>
      </c>
      <c r="CH2708">
        <v>0</v>
      </c>
      <c r="CI2708">
        <v>0</v>
      </c>
      <c r="CJ2708">
        <v>0</v>
      </c>
      <c r="CK2708">
        <f>YEAR(tbl_Opportunity[[#This Row],[Close Date]])</f>
        <v>2021</v>
      </c>
    </row>
    <row r="2709" spans="1:89">
      <c r="A2709" t="s">
        <v>7317</v>
      </c>
      <c r="B2709" t="b">
        <v>0</v>
      </c>
      <c r="D2709" t="b">
        <v>0</v>
      </c>
      <c r="H2709" s="1">
        <v>44340</v>
      </c>
      <c r="I2709" t="b">
        <v>1</v>
      </c>
      <c r="O2709" t="s">
        <v>2842</v>
      </c>
      <c r="P2709" t="b">
        <v>0</v>
      </c>
      <c r="Q2709" s="2">
        <v>43938.74690972222</v>
      </c>
      <c r="R2709" s="1">
        <v>44340</v>
      </c>
      <c r="S2709" t="b">
        <v>0</v>
      </c>
      <c r="U2709" s="1"/>
      <c r="V2709" t="b">
        <v>0</v>
      </c>
      <c r="W2709" s="1">
        <v>44228</v>
      </c>
      <c r="X2709">
        <v>2</v>
      </c>
      <c r="Y2709">
        <v>2021</v>
      </c>
      <c r="Z2709" t="s">
        <v>90</v>
      </c>
      <c r="AA2709" t="s">
        <v>90</v>
      </c>
      <c r="AB2709" t="b">
        <v>0</v>
      </c>
      <c r="AC2709" t="b">
        <v>0</v>
      </c>
      <c r="AE2709" t="b">
        <v>1</v>
      </c>
      <c r="AF2709" t="b">
        <v>0</v>
      </c>
      <c r="AG2709" t="b">
        <v>0</v>
      </c>
      <c r="AH2709" t="s">
        <v>1016</v>
      </c>
      <c r="AI2709" t="b">
        <v>0</v>
      </c>
      <c r="AK2709" t="b">
        <v>0</v>
      </c>
      <c r="AL2709" s="1"/>
      <c r="AM2709" t="s">
        <v>2842</v>
      </c>
      <c r="AN2709" s="2">
        <v>44358.857233796298</v>
      </c>
      <c r="AP2709" s="2">
        <v>44340.565844907411</v>
      </c>
      <c r="AQ2709" s="1">
        <v>44340</v>
      </c>
      <c r="AS2709" t="b">
        <v>0</v>
      </c>
      <c r="AV2709" t="s">
        <v>213</v>
      </c>
      <c r="BB2709" t="s">
        <v>7318</v>
      </c>
      <c r="BD2709" t="b">
        <v>0</v>
      </c>
      <c r="BH2709" t="s">
        <v>2842</v>
      </c>
      <c r="BI2709" t="s">
        <v>150</v>
      </c>
      <c r="BJ2709" t="s">
        <v>3836</v>
      </c>
      <c r="BK2709" t="s">
        <v>384</v>
      </c>
      <c r="BL2709" t="s">
        <v>3597</v>
      </c>
      <c r="BN2709" t="s">
        <v>415</v>
      </c>
      <c r="BQ2709" t="s">
        <v>96</v>
      </c>
      <c r="BR2709" t="b">
        <v>0</v>
      </c>
      <c r="BS2709" t="s">
        <v>157</v>
      </c>
      <c r="BT2709" t="b">
        <v>0</v>
      </c>
      <c r="BW2709" t="s">
        <v>97</v>
      </c>
      <c r="BX2709" t="b">
        <v>0</v>
      </c>
      <c r="BY2709" s="2">
        <v>44376.857581018521</v>
      </c>
      <c r="CB2709" t="b">
        <v>0</v>
      </c>
      <c r="CC2709" t="b">
        <v>0</v>
      </c>
      <c r="CF2709">
        <v>48750</v>
      </c>
      <c r="CH2709">
        <v>0</v>
      </c>
      <c r="CI2709">
        <v>0</v>
      </c>
      <c r="CJ2709">
        <v>0</v>
      </c>
      <c r="CK2709">
        <f>YEAR(tbl_Opportunity[[#This Row],[Close Date]])</f>
        <v>2021</v>
      </c>
    </row>
    <row r="2710" spans="1:89">
      <c r="A2710" t="s">
        <v>7319</v>
      </c>
      <c r="B2710" t="b">
        <v>0</v>
      </c>
      <c r="D2710" t="b">
        <v>0</v>
      </c>
      <c r="H2710" s="1">
        <v>44340</v>
      </c>
      <c r="I2710" t="b">
        <v>1</v>
      </c>
      <c r="O2710" t="s">
        <v>2842</v>
      </c>
      <c r="P2710" t="b">
        <v>0</v>
      </c>
      <c r="Q2710" s="2">
        <v>43871.495671296296</v>
      </c>
      <c r="R2710" s="1">
        <v>44340</v>
      </c>
      <c r="S2710" t="b">
        <v>0</v>
      </c>
      <c r="U2710" s="1"/>
      <c r="V2710" t="b">
        <v>0</v>
      </c>
      <c r="W2710" s="1">
        <v>44228</v>
      </c>
      <c r="X2710">
        <v>2</v>
      </c>
      <c r="Y2710">
        <v>2021</v>
      </c>
      <c r="Z2710" t="s">
        <v>90</v>
      </c>
      <c r="AA2710" t="s">
        <v>90</v>
      </c>
      <c r="AB2710" t="b">
        <v>0</v>
      </c>
      <c r="AC2710" t="b">
        <v>0</v>
      </c>
      <c r="AE2710" t="b">
        <v>1</v>
      </c>
      <c r="AF2710" t="b">
        <v>0</v>
      </c>
      <c r="AG2710" t="b">
        <v>0</v>
      </c>
      <c r="AH2710" t="s">
        <v>1016</v>
      </c>
      <c r="AI2710" t="b">
        <v>0</v>
      </c>
      <c r="AK2710" t="b">
        <v>0</v>
      </c>
      <c r="AL2710" s="1"/>
      <c r="AM2710" t="s">
        <v>2842</v>
      </c>
      <c r="AN2710" s="2">
        <v>44358.866863425923</v>
      </c>
      <c r="AP2710" s="2">
        <v>44340.557500000003</v>
      </c>
      <c r="AQ2710" s="1">
        <v>44340</v>
      </c>
      <c r="AS2710" t="b">
        <v>0</v>
      </c>
      <c r="AV2710" t="s">
        <v>213</v>
      </c>
      <c r="BB2710" t="s">
        <v>7320</v>
      </c>
      <c r="BD2710" t="b">
        <v>0</v>
      </c>
      <c r="BH2710" t="s">
        <v>2842</v>
      </c>
      <c r="BI2710" t="s">
        <v>155</v>
      </c>
      <c r="BJ2710" t="s">
        <v>3836</v>
      </c>
      <c r="BK2710" t="s">
        <v>384</v>
      </c>
      <c r="BL2710" t="s">
        <v>3597</v>
      </c>
      <c r="BN2710" t="s">
        <v>415</v>
      </c>
      <c r="BQ2710" t="s">
        <v>96</v>
      </c>
      <c r="BR2710" t="b">
        <v>0</v>
      </c>
      <c r="BS2710" t="s">
        <v>157</v>
      </c>
      <c r="BT2710" t="b">
        <v>0</v>
      </c>
      <c r="BW2710" t="s">
        <v>97</v>
      </c>
      <c r="BX2710" t="b">
        <v>0</v>
      </c>
      <c r="BY2710" s="2">
        <v>44376.857581018521</v>
      </c>
      <c r="CB2710" t="b">
        <v>0</v>
      </c>
      <c r="CC2710" t="b">
        <v>0</v>
      </c>
      <c r="CF2710">
        <v>48750</v>
      </c>
      <c r="CH2710">
        <v>0</v>
      </c>
      <c r="CI2710">
        <v>0</v>
      </c>
      <c r="CJ2710">
        <v>0</v>
      </c>
      <c r="CK2710">
        <f>YEAR(tbl_Opportunity[[#This Row],[Close Date]])</f>
        <v>2021</v>
      </c>
    </row>
    <row r="2711" spans="1:89">
      <c r="A2711" t="s">
        <v>7321</v>
      </c>
      <c r="B2711" t="b">
        <v>0</v>
      </c>
      <c r="D2711" t="b">
        <v>0</v>
      </c>
      <c r="H2711" s="1">
        <v>44340</v>
      </c>
      <c r="I2711" t="b">
        <v>1</v>
      </c>
      <c r="O2711" t="s">
        <v>2842</v>
      </c>
      <c r="P2711" t="b">
        <v>0</v>
      </c>
      <c r="Q2711" s="2">
        <v>43871.524791666663</v>
      </c>
      <c r="R2711" s="1">
        <v>44340</v>
      </c>
      <c r="S2711" t="b">
        <v>0</v>
      </c>
      <c r="U2711" s="1"/>
      <c r="V2711" t="b">
        <v>0</v>
      </c>
      <c r="W2711" s="1">
        <v>44228</v>
      </c>
      <c r="X2711">
        <v>2</v>
      </c>
      <c r="Y2711">
        <v>2021</v>
      </c>
      <c r="Z2711" t="s">
        <v>90</v>
      </c>
      <c r="AA2711" t="s">
        <v>90</v>
      </c>
      <c r="AB2711" t="b">
        <v>0</v>
      </c>
      <c r="AC2711" t="b">
        <v>0</v>
      </c>
      <c r="AE2711" t="b">
        <v>1</v>
      </c>
      <c r="AF2711" t="b">
        <v>0</v>
      </c>
      <c r="AG2711" t="b">
        <v>0</v>
      </c>
      <c r="AH2711" t="s">
        <v>1016</v>
      </c>
      <c r="AI2711" t="b">
        <v>0</v>
      </c>
      <c r="AK2711" t="b">
        <v>0</v>
      </c>
      <c r="AL2711" s="1"/>
      <c r="AM2711" t="s">
        <v>2842</v>
      </c>
      <c r="AN2711" s="2">
        <v>44358.863055555557</v>
      </c>
      <c r="AP2711" s="2">
        <v>44340.562372685185</v>
      </c>
      <c r="AQ2711" s="1">
        <v>44340</v>
      </c>
      <c r="AS2711" t="b">
        <v>0</v>
      </c>
      <c r="AV2711" t="s">
        <v>213</v>
      </c>
      <c r="BB2711" t="s">
        <v>7322</v>
      </c>
      <c r="BD2711" t="b">
        <v>0</v>
      </c>
      <c r="BH2711" t="s">
        <v>2842</v>
      </c>
      <c r="BI2711" t="s">
        <v>155</v>
      </c>
      <c r="BJ2711" t="s">
        <v>2848</v>
      </c>
      <c r="BK2711" t="s">
        <v>384</v>
      </c>
      <c r="BL2711" t="s">
        <v>3597</v>
      </c>
      <c r="BN2711" t="s">
        <v>415</v>
      </c>
      <c r="BQ2711" t="s">
        <v>96</v>
      </c>
      <c r="BR2711" t="b">
        <v>0</v>
      </c>
      <c r="BS2711" t="s">
        <v>157</v>
      </c>
      <c r="BT2711" t="b">
        <v>0</v>
      </c>
      <c r="BW2711" t="s">
        <v>97</v>
      </c>
      <c r="BX2711" t="b">
        <v>0</v>
      </c>
      <c r="BY2711" s="2">
        <v>44376.857581018521</v>
      </c>
      <c r="CB2711" t="b">
        <v>0</v>
      </c>
      <c r="CC2711" t="b">
        <v>0</v>
      </c>
      <c r="CF2711">
        <v>48750</v>
      </c>
      <c r="CH2711">
        <v>0</v>
      </c>
      <c r="CI2711">
        <v>0</v>
      </c>
      <c r="CJ2711">
        <v>0</v>
      </c>
      <c r="CK2711">
        <f>YEAR(tbl_Opportunity[[#This Row],[Close Date]])</f>
        <v>2021</v>
      </c>
    </row>
    <row r="2712" spans="1:89">
      <c r="A2712" t="s">
        <v>7323</v>
      </c>
      <c r="B2712" t="b">
        <v>0</v>
      </c>
      <c r="D2712" t="b">
        <v>0</v>
      </c>
      <c r="H2712" s="1">
        <v>44340</v>
      </c>
      <c r="I2712" t="b">
        <v>1</v>
      </c>
      <c r="O2712" t="s">
        <v>2842</v>
      </c>
      <c r="P2712" t="b">
        <v>0</v>
      </c>
      <c r="Q2712" s="2">
        <v>43871.530740740738</v>
      </c>
      <c r="R2712" s="1">
        <v>44340</v>
      </c>
      <c r="S2712" t="b">
        <v>0</v>
      </c>
      <c r="U2712" s="1"/>
      <c r="V2712" t="b">
        <v>0</v>
      </c>
      <c r="W2712" s="1">
        <v>44228</v>
      </c>
      <c r="X2712">
        <v>2</v>
      </c>
      <c r="Y2712">
        <v>2021</v>
      </c>
      <c r="Z2712" t="s">
        <v>90</v>
      </c>
      <c r="AA2712" t="s">
        <v>90</v>
      </c>
      <c r="AB2712" t="b">
        <v>0</v>
      </c>
      <c r="AC2712" t="b">
        <v>0</v>
      </c>
      <c r="AE2712" t="b">
        <v>1</v>
      </c>
      <c r="AF2712" t="b">
        <v>0</v>
      </c>
      <c r="AG2712" t="b">
        <v>0</v>
      </c>
      <c r="AH2712" t="s">
        <v>1016</v>
      </c>
      <c r="AI2712" t="b">
        <v>0</v>
      </c>
      <c r="AK2712" t="b">
        <v>0</v>
      </c>
      <c r="AL2712" s="1"/>
      <c r="AM2712" t="s">
        <v>2842</v>
      </c>
      <c r="AN2712" s="2">
        <v>44358.84170138889</v>
      </c>
      <c r="AP2712" s="2">
        <v>44340.563425925924</v>
      </c>
      <c r="AQ2712" s="1">
        <v>44340</v>
      </c>
      <c r="AS2712" t="b">
        <v>0</v>
      </c>
      <c r="AV2712" t="s">
        <v>213</v>
      </c>
      <c r="BB2712" t="s">
        <v>7324</v>
      </c>
      <c r="BD2712" t="b">
        <v>0</v>
      </c>
      <c r="BH2712" t="s">
        <v>2842</v>
      </c>
      <c r="BI2712" t="s">
        <v>155</v>
      </c>
      <c r="BJ2712" t="s">
        <v>3836</v>
      </c>
      <c r="BK2712" t="s">
        <v>384</v>
      </c>
      <c r="BL2712" t="s">
        <v>3597</v>
      </c>
      <c r="BN2712" t="s">
        <v>415</v>
      </c>
      <c r="BQ2712" t="s">
        <v>96</v>
      </c>
      <c r="BR2712" t="b">
        <v>0</v>
      </c>
      <c r="BS2712" t="s">
        <v>157</v>
      </c>
      <c r="BT2712" t="b">
        <v>0</v>
      </c>
      <c r="BW2712" t="s">
        <v>97</v>
      </c>
      <c r="BX2712" t="b">
        <v>0</v>
      </c>
      <c r="BY2712" s="2">
        <v>44376.857581018521</v>
      </c>
      <c r="CB2712" t="b">
        <v>0</v>
      </c>
      <c r="CC2712" t="b">
        <v>0</v>
      </c>
      <c r="CF2712">
        <v>97500</v>
      </c>
      <c r="CH2712">
        <v>0</v>
      </c>
      <c r="CI2712">
        <v>0</v>
      </c>
      <c r="CJ2712">
        <v>0</v>
      </c>
      <c r="CK2712">
        <f>YEAR(tbl_Opportunity[[#This Row],[Close Date]])</f>
        <v>2021</v>
      </c>
    </row>
    <row r="2713" spans="1:89">
      <c r="A2713" t="s">
        <v>7325</v>
      </c>
      <c r="B2713" t="b">
        <v>0</v>
      </c>
      <c r="D2713" t="b">
        <v>0</v>
      </c>
      <c r="H2713" s="1">
        <v>43951</v>
      </c>
      <c r="I2713" t="b">
        <v>1</v>
      </c>
      <c r="J2713" t="s">
        <v>111</v>
      </c>
      <c r="O2713" t="s">
        <v>99</v>
      </c>
      <c r="P2713" t="b">
        <v>0</v>
      </c>
      <c r="Q2713" s="2">
        <v>43706.65902777778</v>
      </c>
      <c r="R2713" s="1"/>
      <c r="S2713" t="b">
        <v>0</v>
      </c>
      <c r="U2713" s="1"/>
      <c r="V2713" t="b">
        <v>0</v>
      </c>
      <c r="W2713" s="1">
        <v>43862</v>
      </c>
      <c r="X2713">
        <v>2</v>
      </c>
      <c r="Y2713">
        <v>2020</v>
      </c>
      <c r="Z2713" t="s">
        <v>90</v>
      </c>
      <c r="AA2713" t="s">
        <v>90</v>
      </c>
      <c r="AB2713" t="b">
        <v>0</v>
      </c>
      <c r="AC2713" t="b">
        <v>0</v>
      </c>
      <c r="AE2713" t="b">
        <v>1</v>
      </c>
      <c r="AF2713" t="b">
        <v>0</v>
      </c>
      <c r="AG2713" t="b">
        <v>0</v>
      </c>
      <c r="AH2713" t="s">
        <v>1016</v>
      </c>
      <c r="AI2713" t="b">
        <v>0</v>
      </c>
      <c r="AK2713" t="b">
        <v>0</v>
      </c>
      <c r="AL2713" s="1">
        <v>43742</v>
      </c>
      <c r="AM2713" t="s">
        <v>162</v>
      </c>
      <c r="AN2713" s="2">
        <v>44297.838888888888</v>
      </c>
      <c r="AP2713" s="2">
        <v>44189.069571759261</v>
      </c>
      <c r="AQ2713" s="1"/>
      <c r="AS2713" t="b">
        <v>0</v>
      </c>
      <c r="AV2713" t="s">
        <v>213</v>
      </c>
      <c r="BB2713" t="s">
        <v>7326</v>
      </c>
      <c r="BC2713" t="s">
        <v>2975</v>
      </c>
      <c r="BD2713" t="b">
        <v>0</v>
      </c>
      <c r="BH2713" t="s">
        <v>114</v>
      </c>
      <c r="BI2713" t="s">
        <v>155</v>
      </c>
      <c r="BJ2713" t="s">
        <v>384</v>
      </c>
      <c r="BQ2713" t="s">
        <v>96</v>
      </c>
      <c r="BR2713" t="b">
        <v>0</v>
      </c>
      <c r="BT2713" t="b">
        <v>0</v>
      </c>
      <c r="BW2713" t="s">
        <v>97</v>
      </c>
      <c r="BX2713" t="b">
        <v>0</v>
      </c>
      <c r="BY2713" s="2">
        <v>44376.857569444444</v>
      </c>
      <c r="CB2713" t="b">
        <v>0</v>
      </c>
      <c r="CC2713" t="b">
        <v>0</v>
      </c>
      <c r="CF2713">
        <v>74699</v>
      </c>
      <c r="CH2713">
        <v>0</v>
      </c>
      <c r="CI2713">
        <v>0</v>
      </c>
      <c r="CJ2713">
        <v>0</v>
      </c>
      <c r="CK2713">
        <f>YEAR(tbl_Opportunity[[#This Row],[Close Date]])</f>
        <v>2020</v>
      </c>
    </row>
    <row r="2714" spans="1:89">
      <c r="A2714" t="s">
        <v>7327</v>
      </c>
      <c r="B2714" t="b">
        <v>0</v>
      </c>
      <c r="D2714" t="b">
        <v>0</v>
      </c>
      <c r="H2714" s="1">
        <v>44326</v>
      </c>
      <c r="I2714" t="b">
        <v>1</v>
      </c>
      <c r="O2714" t="s">
        <v>99</v>
      </c>
      <c r="P2714" t="b">
        <v>0</v>
      </c>
      <c r="Q2714" s="2">
        <v>43542.549780092595</v>
      </c>
      <c r="R2714" s="1"/>
      <c r="S2714" t="b">
        <v>0</v>
      </c>
      <c r="U2714" s="1"/>
      <c r="V2714" t="b">
        <v>0</v>
      </c>
      <c r="W2714" s="1">
        <v>44228</v>
      </c>
      <c r="X2714">
        <v>2</v>
      </c>
      <c r="Y2714">
        <v>2021</v>
      </c>
      <c r="Z2714" t="s">
        <v>90</v>
      </c>
      <c r="AA2714" t="s">
        <v>90</v>
      </c>
      <c r="AB2714" t="b">
        <v>0</v>
      </c>
      <c r="AC2714" t="b">
        <v>0</v>
      </c>
      <c r="AE2714" t="b">
        <v>1</v>
      </c>
      <c r="AF2714" t="b">
        <v>0</v>
      </c>
      <c r="AG2714" t="b">
        <v>0</v>
      </c>
      <c r="AH2714" t="s">
        <v>1016</v>
      </c>
      <c r="AI2714" t="b">
        <v>0</v>
      </c>
      <c r="AK2714" t="b">
        <v>0</v>
      </c>
      <c r="AL2714" s="1"/>
      <c r="AM2714" t="s">
        <v>2842</v>
      </c>
      <c r="AN2714" s="2">
        <v>44361.64707175926</v>
      </c>
      <c r="AP2714" s="2">
        <v>44326.748090277775</v>
      </c>
      <c r="AQ2714" s="1"/>
      <c r="AS2714" t="b">
        <v>0</v>
      </c>
      <c r="AV2714" t="s">
        <v>213</v>
      </c>
      <c r="BB2714" t="s">
        <v>7328</v>
      </c>
      <c r="BC2714" t="s">
        <v>2975</v>
      </c>
      <c r="BD2714" t="b">
        <v>0</v>
      </c>
      <c r="BH2714" t="s">
        <v>2842</v>
      </c>
      <c r="BI2714" t="s">
        <v>155</v>
      </c>
      <c r="BJ2714" t="s">
        <v>2848</v>
      </c>
      <c r="BL2714" t="s">
        <v>3838</v>
      </c>
      <c r="BN2714" t="s">
        <v>415</v>
      </c>
      <c r="BQ2714" t="s">
        <v>96</v>
      </c>
      <c r="BR2714" t="b">
        <v>0</v>
      </c>
      <c r="BT2714" t="b">
        <v>0</v>
      </c>
      <c r="BW2714" t="s">
        <v>97</v>
      </c>
      <c r="BX2714" t="b">
        <v>0</v>
      </c>
      <c r="BY2714" s="2">
        <v>44376.857569444444</v>
      </c>
      <c r="CB2714" t="b">
        <v>0</v>
      </c>
      <c r="CC2714" t="b">
        <v>0</v>
      </c>
      <c r="CF2714">
        <v>56548.5</v>
      </c>
      <c r="CH2714">
        <v>0</v>
      </c>
      <c r="CI2714">
        <v>0</v>
      </c>
      <c r="CJ2714">
        <v>0</v>
      </c>
      <c r="CK2714">
        <f>YEAR(tbl_Opportunity[[#This Row],[Close Date]])</f>
        <v>2021</v>
      </c>
    </row>
    <row r="2715" spans="1:89">
      <c r="A2715" t="s">
        <v>444</v>
      </c>
      <c r="B2715" t="b">
        <v>0</v>
      </c>
      <c r="D2715" t="b">
        <v>0</v>
      </c>
      <c r="E2715" t="s">
        <v>3510</v>
      </c>
      <c r="H2715" s="1">
        <v>44333</v>
      </c>
      <c r="I2715" t="b">
        <v>1</v>
      </c>
      <c r="O2715" t="s">
        <v>99</v>
      </c>
      <c r="P2715" t="b">
        <v>0</v>
      </c>
      <c r="Q2715" s="2">
        <v>44209.763182870367</v>
      </c>
      <c r="R2715" s="1">
        <v>44333</v>
      </c>
      <c r="S2715" t="b">
        <v>0</v>
      </c>
      <c r="U2715" s="1"/>
      <c r="V2715" t="b">
        <v>0</v>
      </c>
      <c r="W2715" s="1">
        <v>44228</v>
      </c>
      <c r="X2715">
        <v>2</v>
      </c>
      <c r="Y2715">
        <v>2021</v>
      </c>
      <c r="Z2715" t="s">
        <v>90</v>
      </c>
      <c r="AA2715" t="s">
        <v>90</v>
      </c>
      <c r="AB2715" t="b">
        <v>0</v>
      </c>
      <c r="AC2715" t="b">
        <v>0</v>
      </c>
      <c r="AE2715" t="b">
        <v>1</v>
      </c>
      <c r="AF2715" t="b">
        <v>0</v>
      </c>
      <c r="AG2715" t="b">
        <v>0</v>
      </c>
      <c r="AH2715" t="s">
        <v>4808</v>
      </c>
      <c r="AI2715" t="b">
        <v>0</v>
      </c>
      <c r="AK2715" t="b">
        <v>0</v>
      </c>
      <c r="AL2715" s="1">
        <v>44327</v>
      </c>
      <c r="AM2715" t="s">
        <v>99</v>
      </c>
      <c r="AN2715" s="2">
        <v>44333.679907407408</v>
      </c>
      <c r="AP2715" s="2">
        <v>44333.679907407408</v>
      </c>
      <c r="AQ2715" s="1">
        <v>44333</v>
      </c>
      <c r="AS2715" t="b">
        <v>0</v>
      </c>
      <c r="AV2715" t="s">
        <v>93</v>
      </c>
      <c r="BB2715" t="s">
        <v>7329</v>
      </c>
      <c r="BD2715" t="b">
        <v>0</v>
      </c>
      <c r="BH2715" t="s">
        <v>99</v>
      </c>
      <c r="BI2715" t="s">
        <v>150</v>
      </c>
      <c r="BK2715" t="s">
        <v>95</v>
      </c>
      <c r="BN2715" t="s">
        <v>415</v>
      </c>
      <c r="BQ2715" t="s">
        <v>96</v>
      </c>
      <c r="BR2715" t="b">
        <v>0</v>
      </c>
      <c r="BT2715" t="b">
        <v>0</v>
      </c>
      <c r="BW2715" t="s">
        <v>97</v>
      </c>
      <c r="BX2715" t="b">
        <v>0</v>
      </c>
      <c r="BY2715" s="2">
        <v>44376.857581018521</v>
      </c>
      <c r="CB2715" t="b">
        <v>0</v>
      </c>
      <c r="CC2715" t="b">
        <v>0</v>
      </c>
      <c r="CD2715">
        <v>0</v>
      </c>
      <c r="CE2715">
        <v>0</v>
      </c>
      <c r="CF2715">
        <v>13000</v>
      </c>
      <c r="CH2715">
        <v>0</v>
      </c>
      <c r="CI2715">
        <v>0</v>
      </c>
      <c r="CJ2715">
        <v>0</v>
      </c>
      <c r="CK2715">
        <f>YEAR(tbl_Opportunity[[#This Row],[Close Date]])</f>
        <v>2021</v>
      </c>
    </row>
    <row r="2716" spans="1:89">
      <c r="A2716" t="s">
        <v>7330</v>
      </c>
      <c r="B2716" t="b">
        <v>0</v>
      </c>
      <c r="D2716" t="b">
        <v>0</v>
      </c>
      <c r="H2716" s="1">
        <v>44375</v>
      </c>
      <c r="I2716" t="b">
        <v>1</v>
      </c>
      <c r="O2716" t="s">
        <v>114</v>
      </c>
      <c r="P2716" t="b">
        <v>0</v>
      </c>
      <c r="Q2716" s="2">
        <v>44096.788761574076</v>
      </c>
      <c r="R2716" s="1">
        <v>44375</v>
      </c>
      <c r="S2716" t="b">
        <v>0</v>
      </c>
      <c r="U2716" s="1"/>
      <c r="V2716" t="b">
        <v>0</v>
      </c>
      <c r="W2716" s="1">
        <v>44228</v>
      </c>
      <c r="X2716">
        <v>2</v>
      </c>
      <c r="Y2716">
        <v>2021</v>
      </c>
      <c r="Z2716" t="s">
        <v>90</v>
      </c>
      <c r="AA2716" t="s">
        <v>90</v>
      </c>
      <c r="AB2716" t="b">
        <v>0</v>
      </c>
      <c r="AC2716" t="b">
        <v>0</v>
      </c>
      <c r="AE2716" t="b">
        <v>1</v>
      </c>
      <c r="AF2716" t="b">
        <v>0</v>
      </c>
      <c r="AG2716" t="b">
        <v>0</v>
      </c>
      <c r="AH2716" t="s">
        <v>1016</v>
      </c>
      <c r="AI2716" t="b">
        <v>0</v>
      </c>
      <c r="AK2716" t="b">
        <v>0</v>
      </c>
      <c r="AL2716" s="1"/>
      <c r="AM2716" t="s">
        <v>114</v>
      </c>
      <c r="AN2716" s="2">
        <v>44375.533125000002</v>
      </c>
      <c r="AP2716" s="2">
        <v>44375.533101851855</v>
      </c>
      <c r="AQ2716" s="1">
        <v>44375</v>
      </c>
      <c r="AS2716" t="b">
        <v>0</v>
      </c>
      <c r="AV2716" t="s">
        <v>213</v>
      </c>
      <c r="BB2716" t="s">
        <v>7331</v>
      </c>
      <c r="BD2716" t="b">
        <v>0</v>
      </c>
      <c r="BH2716" t="s">
        <v>114</v>
      </c>
      <c r="BI2716" t="s">
        <v>155</v>
      </c>
      <c r="BK2716" t="s">
        <v>384</v>
      </c>
      <c r="BL2716" t="s">
        <v>5464</v>
      </c>
      <c r="BN2716" t="s">
        <v>415</v>
      </c>
      <c r="BQ2716" t="s">
        <v>96</v>
      </c>
      <c r="BR2716" t="b">
        <v>0</v>
      </c>
      <c r="BS2716" t="s">
        <v>157</v>
      </c>
      <c r="BT2716" t="b">
        <v>0</v>
      </c>
      <c r="BW2716" t="s">
        <v>97</v>
      </c>
      <c r="BX2716" t="b">
        <v>0</v>
      </c>
      <c r="BY2716" s="2">
        <v>44376.857581018521</v>
      </c>
      <c r="CB2716" t="b">
        <v>0</v>
      </c>
      <c r="CC2716" t="b">
        <v>0</v>
      </c>
      <c r="CD2716">
        <v>0</v>
      </c>
      <c r="CE2716">
        <v>0</v>
      </c>
      <c r="CF2716">
        <v>3937.5</v>
      </c>
      <c r="CH2716">
        <v>0</v>
      </c>
      <c r="CI2716">
        <v>0</v>
      </c>
      <c r="CJ2716">
        <v>0</v>
      </c>
      <c r="CK2716">
        <f>YEAR(tbl_Opportunity[[#This Row],[Close Date]])</f>
        <v>2021</v>
      </c>
    </row>
    <row r="2717" spans="1:89">
      <c r="A2717" t="s">
        <v>5844</v>
      </c>
      <c r="B2717" t="b">
        <v>0</v>
      </c>
      <c r="D2717" t="b">
        <v>0</v>
      </c>
      <c r="H2717" s="1">
        <v>44368</v>
      </c>
      <c r="I2717" t="b">
        <v>1</v>
      </c>
      <c r="L2717" t="s">
        <v>7332</v>
      </c>
      <c r="O2717" t="s">
        <v>99</v>
      </c>
      <c r="P2717" t="b">
        <v>0</v>
      </c>
      <c r="Q2717" s="2">
        <v>43609.571481481478</v>
      </c>
      <c r="R2717" s="1">
        <v>44368</v>
      </c>
      <c r="S2717" t="b">
        <v>0</v>
      </c>
      <c r="U2717" s="1"/>
      <c r="V2717" t="b">
        <v>0</v>
      </c>
      <c r="W2717" s="1">
        <v>44228</v>
      </c>
      <c r="X2717">
        <v>2</v>
      </c>
      <c r="Y2717">
        <v>2021</v>
      </c>
      <c r="Z2717" t="s">
        <v>90</v>
      </c>
      <c r="AA2717" t="s">
        <v>90</v>
      </c>
      <c r="AB2717" t="b">
        <v>0</v>
      </c>
      <c r="AC2717" t="b">
        <v>0</v>
      </c>
      <c r="AE2717" t="b">
        <v>1</v>
      </c>
      <c r="AF2717" t="b">
        <v>0</v>
      </c>
      <c r="AG2717" t="b">
        <v>0</v>
      </c>
      <c r="AH2717" t="s">
        <v>4863</v>
      </c>
      <c r="AI2717" t="b">
        <v>0</v>
      </c>
      <c r="AK2717" t="b">
        <v>0</v>
      </c>
      <c r="AL2717" s="1">
        <v>44120</v>
      </c>
      <c r="AM2717" t="s">
        <v>99</v>
      </c>
      <c r="AN2717" s="2">
        <v>44368.551539351851</v>
      </c>
      <c r="AP2717" s="2">
        <v>44368.551539351851</v>
      </c>
      <c r="AQ2717" s="1">
        <v>44368</v>
      </c>
      <c r="AS2717" t="b">
        <v>0</v>
      </c>
      <c r="AV2717" t="s">
        <v>213</v>
      </c>
      <c r="BB2717" t="s">
        <v>7333</v>
      </c>
      <c r="BD2717" t="b">
        <v>0</v>
      </c>
      <c r="BH2717" t="s">
        <v>99</v>
      </c>
      <c r="BI2717" t="s">
        <v>150</v>
      </c>
      <c r="BJ2717" t="s">
        <v>2848</v>
      </c>
      <c r="BN2717" t="s">
        <v>415</v>
      </c>
      <c r="BP2717" t="s">
        <v>7334</v>
      </c>
      <c r="BQ2717" t="s">
        <v>96</v>
      </c>
      <c r="BR2717" t="b">
        <v>0</v>
      </c>
      <c r="BT2717" t="b">
        <v>0</v>
      </c>
      <c r="BW2717" t="s">
        <v>97</v>
      </c>
      <c r="BX2717" t="b">
        <v>0</v>
      </c>
      <c r="BY2717" s="2">
        <v>44376.857569444444</v>
      </c>
      <c r="CB2717" t="b">
        <v>0</v>
      </c>
      <c r="CC2717" t="b">
        <v>0</v>
      </c>
      <c r="CD2717">
        <v>1</v>
      </c>
      <c r="CE2717">
        <v>1</v>
      </c>
      <c r="CF2717">
        <v>39000</v>
      </c>
      <c r="CH2717">
        <v>0</v>
      </c>
      <c r="CI2717">
        <v>0</v>
      </c>
      <c r="CJ2717">
        <v>0</v>
      </c>
      <c r="CK2717">
        <f>YEAR(tbl_Opportunity[[#This Row],[Close Date]])</f>
        <v>2021</v>
      </c>
    </row>
    <row r="2718" spans="1:89">
      <c r="A2718" t="s">
        <v>1011</v>
      </c>
      <c r="B2718" t="b">
        <v>0</v>
      </c>
      <c r="D2718" t="b">
        <v>0</v>
      </c>
      <c r="H2718" s="1">
        <v>43373</v>
      </c>
      <c r="I2718" t="b">
        <v>1</v>
      </c>
      <c r="L2718" t="s">
        <v>7335</v>
      </c>
      <c r="O2718" t="s">
        <v>89</v>
      </c>
      <c r="P2718" t="b">
        <v>0</v>
      </c>
      <c r="Q2718" s="2">
        <v>43270.772650462961</v>
      </c>
      <c r="R2718" s="1"/>
      <c r="S2718" t="b">
        <v>0</v>
      </c>
      <c r="U2718" s="1"/>
      <c r="V2718" t="b">
        <v>0</v>
      </c>
      <c r="W2718" s="1">
        <v>43160</v>
      </c>
      <c r="X2718">
        <v>3</v>
      </c>
      <c r="Y2718">
        <v>2018</v>
      </c>
      <c r="Z2718" t="s">
        <v>90</v>
      </c>
      <c r="AA2718" t="s">
        <v>90</v>
      </c>
      <c r="AB2718" t="b">
        <v>0</v>
      </c>
      <c r="AC2718" t="b">
        <v>0</v>
      </c>
      <c r="AE2718" t="b">
        <v>1</v>
      </c>
      <c r="AF2718" t="b">
        <v>0</v>
      </c>
      <c r="AG2718" t="b">
        <v>0</v>
      </c>
      <c r="AI2718" t="b">
        <v>0</v>
      </c>
      <c r="AK2718" t="b">
        <v>0</v>
      </c>
      <c r="AL2718" s="1"/>
      <c r="AM2718" t="s">
        <v>162</v>
      </c>
      <c r="AN2718" s="2">
        <v>44297.8278587963</v>
      </c>
      <c r="AP2718" s="2">
        <v>43836.76290509259</v>
      </c>
      <c r="AQ2718" s="1"/>
      <c r="AS2718" t="b">
        <v>0</v>
      </c>
      <c r="AV2718" t="s">
        <v>153</v>
      </c>
      <c r="BB2718" t="s">
        <v>7336</v>
      </c>
      <c r="BD2718" t="b">
        <v>0</v>
      </c>
      <c r="BH2718" t="s">
        <v>89</v>
      </c>
      <c r="BI2718" t="s">
        <v>150</v>
      </c>
      <c r="BQ2718" t="s">
        <v>96</v>
      </c>
      <c r="BR2718" t="b">
        <v>0</v>
      </c>
      <c r="BT2718" t="b">
        <v>0</v>
      </c>
      <c r="BW2718" t="s">
        <v>97</v>
      </c>
      <c r="BX2718" t="b">
        <v>0</v>
      </c>
      <c r="BY2718" s="2">
        <v>44376.857569444444</v>
      </c>
      <c r="CB2718" t="b">
        <v>0</v>
      </c>
      <c r="CC2718" t="b">
        <v>0</v>
      </c>
      <c r="CF2718">
        <v>65000</v>
      </c>
      <c r="CH2718">
        <v>0</v>
      </c>
      <c r="CI2718">
        <v>0</v>
      </c>
      <c r="CJ2718">
        <v>0</v>
      </c>
      <c r="CK2718">
        <f>YEAR(tbl_Opportunity[[#This Row],[Close Date]])</f>
        <v>2018</v>
      </c>
    </row>
    <row r="2719" spans="1:89">
      <c r="A2719" t="s">
        <v>6260</v>
      </c>
      <c r="B2719" t="b">
        <v>0</v>
      </c>
      <c r="D2719" t="b">
        <v>0</v>
      </c>
      <c r="H2719" s="1">
        <v>42277</v>
      </c>
      <c r="I2719" t="b">
        <v>1</v>
      </c>
      <c r="L2719" t="s">
        <v>7337</v>
      </c>
      <c r="O2719" t="s">
        <v>6222</v>
      </c>
      <c r="P2719" t="b">
        <v>0</v>
      </c>
      <c r="Q2719" s="2">
        <v>42077.864641203705</v>
      </c>
      <c r="R2719" s="1"/>
      <c r="S2719" t="b">
        <v>0</v>
      </c>
      <c r="U2719" s="1"/>
      <c r="V2719" t="b">
        <v>0</v>
      </c>
      <c r="W2719" s="1">
        <v>42064</v>
      </c>
      <c r="X2719">
        <v>3</v>
      </c>
      <c r="Y2719">
        <v>2015</v>
      </c>
      <c r="Z2719" t="s">
        <v>90</v>
      </c>
      <c r="AA2719" t="s">
        <v>90</v>
      </c>
      <c r="AB2719" t="b">
        <v>0</v>
      </c>
      <c r="AC2719" t="b">
        <v>0</v>
      </c>
      <c r="AE2719" t="b">
        <v>1</v>
      </c>
      <c r="AF2719" t="b">
        <v>0</v>
      </c>
      <c r="AG2719" t="b">
        <v>0</v>
      </c>
      <c r="AH2719" t="s">
        <v>4808</v>
      </c>
      <c r="AI2719" t="b">
        <v>0</v>
      </c>
      <c r="AK2719" t="b">
        <v>0</v>
      </c>
      <c r="AL2719" s="1"/>
      <c r="AM2719" t="s">
        <v>162</v>
      </c>
      <c r="AN2719" s="2">
        <v>44297.8278587963</v>
      </c>
      <c r="AP2719" s="2">
        <v>43836.762962962966</v>
      </c>
      <c r="AQ2719" s="1"/>
      <c r="AS2719" t="b">
        <v>0</v>
      </c>
      <c r="AV2719" t="s">
        <v>153</v>
      </c>
      <c r="BB2719" t="s">
        <v>7338</v>
      </c>
      <c r="BD2719" t="b">
        <v>0</v>
      </c>
      <c r="BH2719" t="s">
        <v>89</v>
      </c>
      <c r="BI2719" t="s">
        <v>101</v>
      </c>
      <c r="BP2719" t="s">
        <v>7339</v>
      </c>
      <c r="BQ2719" t="s">
        <v>96</v>
      </c>
      <c r="BR2719" t="b">
        <v>0</v>
      </c>
      <c r="BT2719" t="b">
        <v>0</v>
      </c>
      <c r="BW2719" t="s">
        <v>97</v>
      </c>
      <c r="BX2719" t="b">
        <v>0</v>
      </c>
      <c r="BY2719" s="2">
        <v>44376.857581018521</v>
      </c>
      <c r="CB2719" t="b">
        <v>0</v>
      </c>
      <c r="CC2719" t="b">
        <v>0</v>
      </c>
      <c r="CF2719">
        <v>315000</v>
      </c>
      <c r="CH2719">
        <v>0</v>
      </c>
      <c r="CI2719">
        <v>0</v>
      </c>
      <c r="CJ2719">
        <v>0</v>
      </c>
      <c r="CK2719">
        <f>YEAR(tbl_Opportunity[[#This Row],[Close Date]])</f>
        <v>2015</v>
      </c>
    </row>
    <row r="2720" spans="1:89">
      <c r="A2720" t="s">
        <v>511</v>
      </c>
      <c r="B2720" t="b">
        <v>0</v>
      </c>
      <c r="D2720" t="b">
        <v>0</v>
      </c>
      <c r="H2720" s="1">
        <v>42277</v>
      </c>
      <c r="I2720" t="b">
        <v>1</v>
      </c>
      <c r="L2720" t="s">
        <v>7340</v>
      </c>
      <c r="O2720" t="s">
        <v>6222</v>
      </c>
      <c r="P2720" t="b">
        <v>0</v>
      </c>
      <c r="Q2720" s="2">
        <v>42103.099027777775</v>
      </c>
      <c r="R2720" s="1"/>
      <c r="S2720" t="b">
        <v>0</v>
      </c>
      <c r="U2720" s="1"/>
      <c r="V2720" t="b">
        <v>0</v>
      </c>
      <c r="W2720" s="1">
        <v>42064</v>
      </c>
      <c r="X2720">
        <v>3</v>
      </c>
      <c r="Y2720">
        <v>2015</v>
      </c>
      <c r="Z2720" t="s">
        <v>90</v>
      </c>
      <c r="AA2720" t="s">
        <v>90</v>
      </c>
      <c r="AB2720" t="b">
        <v>0</v>
      </c>
      <c r="AC2720" t="b">
        <v>0</v>
      </c>
      <c r="AE2720" t="b">
        <v>1</v>
      </c>
      <c r="AF2720" t="b">
        <v>0</v>
      </c>
      <c r="AG2720" t="b">
        <v>0</v>
      </c>
      <c r="AH2720" t="s">
        <v>4812</v>
      </c>
      <c r="AI2720" t="b">
        <v>0</v>
      </c>
      <c r="AK2720" t="b">
        <v>0</v>
      </c>
      <c r="AL2720" s="1"/>
      <c r="AM2720" t="s">
        <v>162</v>
      </c>
      <c r="AN2720" s="2">
        <v>44297.8278587963</v>
      </c>
      <c r="AP2720" s="2">
        <v>43836.762962962966</v>
      </c>
      <c r="AQ2720" s="1"/>
      <c r="AS2720" t="b">
        <v>0</v>
      </c>
      <c r="AV2720" t="s">
        <v>153</v>
      </c>
      <c r="BB2720" t="s">
        <v>7341</v>
      </c>
      <c r="BD2720" t="b">
        <v>0</v>
      </c>
      <c r="BH2720" t="s">
        <v>89</v>
      </c>
      <c r="BI2720" t="s">
        <v>101</v>
      </c>
      <c r="BP2720" t="s">
        <v>7342</v>
      </c>
      <c r="BQ2720" t="s">
        <v>96</v>
      </c>
      <c r="BR2720" t="b">
        <v>0</v>
      </c>
      <c r="BT2720" t="b">
        <v>0</v>
      </c>
      <c r="BW2720" t="s">
        <v>97</v>
      </c>
      <c r="BX2720" t="b">
        <v>0</v>
      </c>
      <c r="BY2720" s="2">
        <v>44376.857581018521</v>
      </c>
      <c r="CB2720" t="b">
        <v>0</v>
      </c>
      <c r="CC2720" t="b">
        <v>0</v>
      </c>
      <c r="CF2720">
        <v>50000</v>
      </c>
      <c r="CH2720">
        <v>0</v>
      </c>
      <c r="CI2720">
        <v>0</v>
      </c>
      <c r="CJ2720">
        <v>0</v>
      </c>
      <c r="CK2720">
        <f>YEAR(tbl_Opportunity[[#This Row],[Close Date]])</f>
        <v>2015</v>
      </c>
    </row>
    <row r="2721" spans="1:89">
      <c r="A2721" t="s">
        <v>104</v>
      </c>
      <c r="B2721" t="b">
        <v>0</v>
      </c>
      <c r="D2721" t="b">
        <v>0</v>
      </c>
      <c r="H2721" s="1">
        <v>42277</v>
      </c>
      <c r="I2721" t="b">
        <v>1</v>
      </c>
      <c r="L2721" t="s">
        <v>7343</v>
      </c>
      <c r="O2721" t="s">
        <v>89</v>
      </c>
      <c r="P2721" t="b">
        <v>0</v>
      </c>
      <c r="Q2721" s="2">
        <v>42129.576435185183</v>
      </c>
      <c r="R2721" s="1"/>
      <c r="S2721" t="b">
        <v>0</v>
      </c>
      <c r="U2721" s="1"/>
      <c r="V2721" t="b">
        <v>0</v>
      </c>
      <c r="W2721" s="1">
        <v>42064</v>
      </c>
      <c r="X2721">
        <v>3</v>
      </c>
      <c r="Y2721">
        <v>2015</v>
      </c>
      <c r="Z2721" t="s">
        <v>90</v>
      </c>
      <c r="AA2721" t="s">
        <v>90</v>
      </c>
      <c r="AB2721" t="b">
        <v>0</v>
      </c>
      <c r="AC2721" t="b">
        <v>0</v>
      </c>
      <c r="AE2721" t="b">
        <v>1</v>
      </c>
      <c r="AF2721" t="b">
        <v>0</v>
      </c>
      <c r="AG2721" t="b">
        <v>0</v>
      </c>
      <c r="AH2721" t="s">
        <v>4915</v>
      </c>
      <c r="AI2721" t="b">
        <v>0</v>
      </c>
      <c r="AK2721" t="b">
        <v>0</v>
      </c>
      <c r="AL2721" s="1"/>
      <c r="AM2721" t="s">
        <v>92</v>
      </c>
      <c r="AN2721" s="2">
        <v>43836.762962962966</v>
      </c>
      <c r="AP2721" s="2">
        <v>43836.762962962966</v>
      </c>
      <c r="AQ2721" s="1"/>
      <c r="AS2721" t="b">
        <v>0</v>
      </c>
      <c r="AV2721" t="s">
        <v>105</v>
      </c>
      <c r="BB2721" t="s">
        <v>7344</v>
      </c>
      <c r="BD2721" t="b">
        <v>0</v>
      </c>
      <c r="BH2721" t="s">
        <v>89</v>
      </c>
      <c r="BI2721" t="s">
        <v>101</v>
      </c>
      <c r="BQ2721" t="s">
        <v>96</v>
      </c>
      <c r="BR2721" t="b">
        <v>0</v>
      </c>
      <c r="BT2721" t="b">
        <v>0</v>
      </c>
      <c r="BW2721" t="s">
        <v>97</v>
      </c>
      <c r="BX2721" t="b">
        <v>0</v>
      </c>
      <c r="BY2721" s="2">
        <v>44376.857581018521</v>
      </c>
      <c r="CB2721" t="b">
        <v>0</v>
      </c>
      <c r="CC2721" t="b">
        <v>0</v>
      </c>
      <c r="CF2721">
        <v>172580</v>
      </c>
      <c r="CH2721">
        <v>0</v>
      </c>
      <c r="CI2721">
        <v>0</v>
      </c>
      <c r="CJ2721">
        <v>0</v>
      </c>
      <c r="CK2721">
        <f>YEAR(tbl_Opportunity[[#This Row],[Close Date]])</f>
        <v>2015</v>
      </c>
    </row>
    <row r="2722" spans="1:89">
      <c r="A2722" t="s">
        <v>7345</v>
      </c>
      <c r="B2722" t="b">
        <v>0</v>
      </c>
      <c r="D2722" t="b">
        <v>0</v>
      </c>
      <c r="H2722" s="1">
        <v>42277</v>
      </c>
      <c r="I2722" t="b">
        <v>1</v>
      </c>
      <c r="L2722" t="s">
        <v>7346</v>
      </c>
      <c r="O2722" t="s">
        <v>89</v>
      </c>
      <c r="P2722" t="b">
        <v>0</v>
      </c>
      <c r="Q2722" s="2">
        <v>42179.736550925925</v>
      </c>
      <c r="R2722" s="1"/>
      <c r="S2722" t="b">
        <v>0</v>
      </c>
      <c r="U2722" s="1"/>
      <c r="V2722" t="b">
        <v>0</v>
      </c>
      <c r="W2722" s="1">
        <v>42064</v>
      </c>
      <c r="X2722">
        <v>3</v>
      </c>
      <c r="Y2722">
        <v>2015</v>
      </c>
      <c r="Z2722" t="s">
        <v>90</v>
      </c>
      <c r="AA2722" t="s">
        <v>90</v>
      </c>
      <c r="AB2722" t="b">
        <v>0</v>
      </c>
      <c r="AC2722" t="b">
        <v>0</v>
      </c>
      <c r="AE2722" t="b">
        <v>1</v>
      </c>
      <c r="AF2722" t="b">
        <v>0</v>
      </c>
      <c r="AG2722" t="b">
        <v>0</v>
      </c>
      <c r="AH2722" t="s">
        <v>4834</v>
      </c>
      <c r="AI2722" t="b">
        <v>0</v>
      </c>
      <c r="AK2722" t="b">
        <v>0</v>
      </c>
      <c r="AL2722" s="1"/>
      <c r="AM2722" t="s">
        <v>162</v>
      </c>
      <c r="AN2722" s="2">
        <v>44297.8278587963</v>
      </c>
      <c r="AP2722" s="2">
        <v>43836.76290509259</v>
      </c>
      <c r="AQ2722" s="1"/>
      <c r="AS2722" t="b">
        <v>0</v>
      </c>
      <c r="AV2722" t="s">
        <v>153</v>
      </c>
      <c r="BB2722" t="s">
        <v>7347</v>
      </c>
      <c r="BD2722" t="b">
        <v>0</v>
      </c>
      <c r="BH2722" t="s">
        <v>89</v>
      </c>
      <c r="BI2722" t="s">
        <v>101</v>
      </c>
      <c r="BQ2722" t="s">
        <v>96</v>
      </c>
      <c r="BR2722" t="b">
        <v>0</v>
      </c>
      <c r="BT2722" t="b">
        <v>0</v>
      </c>
      <c r="BW2722" t="s">
        <v>97</v>
      </c>
      <c r="BX2722" t="b">
        <v>0</v>
      </c>
      <c r="BY2722" s="2">
        <v>44376.857581018521</v>
      </c>
      <c r="CB2722" t="b">
        <v>0</v>
      </c>
      <c r="CC2722" t="b">
        <v>0</v>
      </c>
      <c r="CF2722">
        <v>135096</v>
      </c>
      <c r="CH2722">
        <v>0</v>
      </c>
      <c r="CI2722">
        <v>0</v>
      </c>
      <c r="CJ2722">
        <v>0</v>
      </c>
      <c r="CK2722">
        <f>YEAR(tbl_Opportunity[[#This Row],[Close Date]])</f>
        <v>2015</v>
      </c>
    </row>
    <row r="2723" spans="1:89">
      <c r="A2723" t="s">
        <v>511</v>
      </c>
      <c r="B2723" t="b">
        <v>0</v>
      </c>
      <c r="D2723" t="b">
        <v>0</v>
      </c>
      <c r="H2723" s="1">
        <v>42277</v>
      </c>
      <c r="I2723" t="b">
        <v>1</v>
      </c>
      <c r="L2723" t="s">
        <v>7340</v>
      </c>
      <c r="O2723" t="s">
        <v>6222</v>
      </c>
      <c r="P2723" t="b">
        <v>0</v>
      </c>
      <c r="Q2723" s="2">
        <v>42186.16646990741</v>
      </c>
      <c r="R2723" s="1"/>
      <c r="S2723" t="b">
        <v>0</v>
      </c>
      <c r="U2723" s="1"/>
      <c r="V2723" t="b">
        <v>0</v>
      </c>
      <c r="W2723" s="1">
        <v>42064</v>
      </c>
      <c r="X2723">
        <v>3</v>
      </c>
      <c r="Y2723">
        <v>2015</v>
      </c>
      <c r="Z2723" t="s">
        <v>90</v>
      </c>
      <c r="AA2723" t="s">
        <v>90</v>
      </c>
      <c r="AB2723" t="b">
        <v>0</v>
      </c>
      <c r="AC2723" t="b">
        <v>0</v>
      </c>
      <c r="AE2723" t="b">
        <v>1</v>
      </c>
      <c r="AF2723" t="b">
        <v>0</v>
      </c>
      <c r="AG2723" t="b">
        <v>0</v>
      </c>
      <c r="AH2723" t="s">
        <v>4812</v>
      </c>
      <c r="AI2723" t="b">
        <v>0</v>
      </c>
      <c r="AK2723" t="b">
        <v>0</v>
      </c>
      <c r="AL2723" s="1"/>
      <c r="AM2723" t="s">
        <v>92</v>
      </c>
      <c r="AN2723" s="2">
        <v>43836.762962962966</v>
      </c>
      <c r="AP2723" s="2">
        <v>43836.762962962966</v>
      </c>
      <c r="AQ2723" s="1"/>
      <c r="AS2723" t="b">
        <v>0</v>
      </c>
      <c r="AV2723" t="s">
        <v>176</v>
      </c>
      <c r="BB2723" t="s">
        <v>7348</v>
      </c>
      <c r="BD2723" t="b">
        <v>0</v>
      </c>
      <c r="BH2723" t="s">
        <v>89</v>
      </c>
      <c r="BI2723" t="s">
        <v>101</v>
      </c>
      <c r="BQ2723" t="s">
        <v>96</v>
      </c>
      <c r="BR2723" t="b">
        <v>0</v>
      </c>
      <c r="BT2723" t="b">
        <v>0</v>
      </c>
      <c r="BW2723" t="s">
        <v>97</v>
      </c>
      <c r="BX2723" t="b">
        <v>0</v>
      </c>
      <c r="BY2723" s="2">
        <v>44376.857581018521</v>
      </c>
      <c r="CB2723" t="b">
        <v>0</v>
      </c>
      <c r="CC2723" t="b">
        <v>0</v>
      </c>
      <c r="CF2723">
        <v>65000</v>
      </c>
      <c r="CH2723">
        <v>0</v>
      </c>
      <c r="CI2723">
        <v>0</v>
      </c>
      <c r="CJ2723">
        <v>0</v>
      </c>
      <c r="CK2723">
        <f>YEAR(tbl_Opportunity[[#This Row],[Close Date]])</f>
        <v>2015</v>
      </c>
    </row>
    <row r="2724" spans="1:89">
      <c r="A2724" t="s">
        <v>7349</v>
      </c>
      <c r="B2724" t="b">
        <v>0</v>
      </c>
      <c r="D2724" t="b">
        <v>0</v>
      </c>
      <c r="H2724" s="1">
        <v>42277</v>
      </c>
      <c r="I2724" t="b">
        <v>1</v>
      </c>
      <c r="L2724" t="s">
        <v>7350</v>
      </c>
      <c r="O2724" t="s">
        <v>89</v>
      </c>
      <c r="P2724" t="b">
        <v>0</v>
      </c>
      <c r="Q2724" s="2">
        <v>42198.870833333334</v>
      </c>
      <c r="R2724" s="1"/>
      <c r="S2724" t="b">
        <v>0</v>
      </c>
      <c r="U2724" s="1"/>
      <c r="V2724" t="b">
        <v>0</v>
      </c>
      <c r="W2724" s="1">
        <v>42064</v>
      </c>
      <c r="X2724">
        <v>3</v>
      </c>
      <c r="Y2724">
        <v>2015</v>
      </c>
      <c r="Z2724" t="s">
        <v>90</v>
      </c>
      <c r="AA2724" t="s">
        <v>90</v>
      </c>
      <c r="AB2724" t="b">
        <v>0</v>
      </c>
      <c r="AC2724" t="b">
        <v>0</v>
      </c>
      <c r="AE2724" t="b">
        <v>1</v>
      </c>
      <c r="AF2724" t="b">
        <v>0</v>
      </c>
      <c r="AG2724" t="b">
        <v>0</v>
      </c>
      <c r="AH2724" t="s">
        <v>4808</v>
      </c>
      <c r="AI2724" t="b">
        <v>0</v>
      </c>
      <c r="AK2724" t="b">
        <v>0</v>
      </c>
      <c r="AL2724" s="1"/>
      <c r="AM2724" t="s">
        <v>92</v>
      </c>
      <c r="AN2724" s="2">
        <v>43836.763020833336</v>
      </c>
      <c r="AP2724" s="2">
        <v>43836.763020833336</v>
      </c>
      <c r="AQ2724" s="1"/>
      <c r="AS2724" t="b">
        <v>0</v>
      </c>
      <c r="AV2724" t="s">
        <v>105</v>
      </c>
      <c r="BB2724" t="s">
        <v>7351</v>
      </c>
      <c r="BD2724" t="b">
        <v>0</v>
      </c>
      <c r="BH2724" t="s">
        <v>89</v>
      </c>
      <c r="BI2724" t="s">
        <v>101</v>
      </c>
      <c r="BQ2724" t="s">
        <v>96</v>
      </c>
      <c r="BR2724" t="b">
        <v>0</v>
      </c>
      <c r="BT2724" t="b">
        <v>0</v>
      </c>
      <c r="BW2724" t="s">
        <v>97</v>
      </c>
      <c r="BX2724" t="b">
        <v>0</v>
      </c>
      <c r="BY2724" s="2">
        <v>44376.857581018521</v>
      </c>
      <c r="CB2724" t="b">
        <v>0</v>
      </c>
      <c r="CC2724" t="b">
        <v>0</v>
      </c>
      <c r="CF2724">
        <v>50398</v>
      </c>
      <c r="CH2724">
        <v>0</v>
      </c>
      <c r="CI2724">
        <v>0</v>
      </c>
      <c r="CJ2724">
        <v>0</v>
      </c>
      <c r="CK2724">
        <f>YEAR(tbl_Opportunity[[#This Row],[Close Date]])</f>
        <v>2015</v>
      </c>
    </row>
    <row r="2725" spans="1:89">
      <c r="A2725" t="s">
        <v>511</v>
      </c>
      <c r="B2725" t="b">
        <v>0</v>
      </c>
      <c r="D2725" t="b">
        <v>0</v>
      </c>
      <c r="H2725" s="1">
        <v>42216</v>
      </c>
      <c r="I2725" t="b">
        <v>1</v>
      </c>
      <c r="O2725" t="s">
        <v>6222</v>
      </c>
      <c r="P2725" t="b">
        <v>0</v>
      </c>
      <c r="Q2725" s="2">
        <v>42200.70144675926</v>
      </c>
      <c r="R2725" s="1"/>
      <c r="S2725" t="b">
        <v>0</v>
      </c>
      <c r="U2725" s="1"/>
      <c r="V2725" t="b">
        <v>0</v>
      </c>
      <c r="W2725" s="1">
        <v>42064</v>
      </c>
      <c r="X2725">
        <v>3</v>
      </c>
      <c r="Y2725">
        <v>2015</v>
      </c>
      <c r="Z2725" t="s">
        <v>90</v>
      </c>
      <c r="AA2725" t="s">
        <v>90</v>
      </c>
      <c r="AB2725" t="b">
        <v>0</v>
      </c>
      <c r="AC2725" t="b">
        <v>0</v>
      </c>
      <c r="AE2725" t="b">
        <v>1</v>
      </c>
      <c r="AF2725" t="b">
        <v>0</v>
      </c>
      <c r="AG2725" t="b">
        <v>0</v>
      </c>
      <c r="AH2725" t="s">
        <v>4812</v>
      </c>
      <c r="AI2725" t="b">
        <v>0</v>
      </c>
      <c r="AK2725" t="b">
        <v>0</v>
      </c>
      <c r="AL2725" s="1"/>
      <c r="AM2725" t="s">
        <v>92</v>
      </c>
      <c r="AN2725" s="2">
        <v>43836.763020833336</v>
      </c>
      <c r="AP2725" s="2">
        <v>43836.763020833336</v>
      </c>
      <c r="AQ2725" s="1"/>
      <c r="AS2725" t="b">
        <v>0</v>
      </c>
      <c r="AV2725" t="s">
        <v>176</v>
      </c>
      <c r="BB2725" t="s">
        <v>7352</v>
      </c>
      <c r="BD2725" t="b">
        <v>0</v>
      </c>
      <c r="BH2725" t="s">
        <v>89</v>
      </c>
      <c r="BI2725" t="s">
        <v>101</v>
      </c>
      <c r="BQ2725" t="s">
        <v>96</v>
      </c>
      <c r="BR2725" t="b">
        <v>0</v>
      </c>
      <c r="BT2725" t="b">
        <v>0</v>
      </c>
      <c r="BW2725" t="s">
        <v>97</v>
      </c>
      <c r="BX2725" t="b">
        <v>0</v>
      </c>
      <c r="BY2725" s="2">
        <v>44376.857581018521</v>
      </c>
      <c r="CB2725" t="b">
        <v>0</v>
      </c>
      <c r="CC2725" t="b">
        <v>0</v>
      </c>
      <c r="CF2725">
        <v>49975</v>
      </c>
      <c r="CH2725">
        <v>0</v>
      </c>
      <c r="CI2725">
        <v>0</v>
      </c>
      <c r="CJ2725">
        <v>0</v>
      </c>
      <c r="CK2725">
        <f>YEAR(tbl_Opportunity[[#This Row],[Close Date]])</f>
        <v>2015</v>
      </c>
    </row>
    <row r="2726" spans="1:89">
      <c r="A2726" t="s">
        <v>7353</v>
      </c>
      <c r="B2726" t="b">
        <v>0</v>
      </c>
      <c r="D2726" t="b">
        <v>0</v>
      </c>
      <c r="H2726" s="1">
        <v>42277</v>
      </c>
      <c r="I2726" t="b">
        <v>1</v>
      </c>
      <c r="L2726" t="s">
        <v>7354</v>
      </c>
      <c r="O2726" t="s">
        <v>89</v>
      </c>
      <c r="P2726" t="b">
        <v>0</v>
      </c>
      <c r="Q2726" s="2">
        <v>42202.781134259261</v>
      </c>
      <c r="R2726" s="1"/>
      <c r="S2726" t="b">
        <v>0</v>
      </c>
      <c r="U2726" s="1"/>
      <c r="V2726" t="b">
        <v>0</v>
      </c>
      <c r="W2726" s="1">
        <v>42064</v>
      </c>
      <c r="X2726">
        <v>3</v>
      </c>
      <c r="Y2726">
        <v>2015</v>
      </c>
      <c r="Z2726" t="s">
        <v>90</v>
      </c>
      <c r="AA2726" t="s">
        <v>90</v>
      </c>
      <c r="AB2726" t="b">
        <v>0</v>
      </c>
      <c r="AC2726" t="b">
        <v>0</v>
      </c>
      <c r="AE2726" t="b">
        <v>1</v>
      </c>
      <c r="AF2726" t="b">
        <v>0</v>
      </c>
      <c r="AG2726" t="b">
        <v>0</v>
      </c>
      <c r="AH2726" t="s">
        <v>4812</v>
      </c>
      <c r="AI2726" t="b">
        <v>0</v>
      </c>
      <c r="AK2726" t="b">
        <v>0</v>
      </c>
      <c r="AL2726" s="1"/>
      <c r="AM2726" t="s">
        <v>92</v>
      </c>
      <c r="AN2726" s="2">
        <v>43836.763020833336</v>
      </c>
      <c r="AP2726" s="2">
        <v>43836.763020833336</v>
      </c>
      <c r="AQ2726" s="1"/>
      <c r="AS2726" t="b">
        <v>0</v>
      </c>
      <c r="AV2726" t="s">
        <v>105</v>
      </c>
      <c r="BB2726" t="s">
        <v>7355</v>
      </c>
      <c r="BD2726" t="b">
        <v>0</v>
      </c>
      <c r="BH2726" t="s">
        <v>89</v>
      </c>
      <c r="BI2726" t="s">
        <v>101</v>
      </c>
      <c r="BQ2726" t="s">
        <v>96</v>
      </c>
      <c r="BR2726" t="b">
        <v>0</v>
      </c>
      <c r="BT2726" t="b">
        <v>0</v>
      </c>
      <c r="BW2726" t="s">
        <v>97</v>
      </c>
      <c r="BX2726" t="b">
        <v>0</v>
      </c>
      <c r="BY2726" s="2">
        <v>44376.857581018521</v>
      </c>
      <c r="CB2726" t="b">
        <v>0</v>
      </c>
      <c r="CC2726" t="b">
        <v>0</v>
      </c>
      <c r="CF2726">
        <v>50000</v>
      </c>
      <c r="CH2726">
        <v>0</v>
      </c>
      <c r="CI2726">
        <v>0</v>
      </c>
      <c r="CJ2726">
        <v>0</v>
      </c>
      <c r="CK2726">
        <f>YEAR(tbl_Opportunity[[#This Row],[Close Date]])</f>
        <v>2015</v>
      </c>
    </row>
    <row r="2727" spans="1:89">
      <c r="A2727" t="s">
        <v>6260</v>
      </c>
      <c r="B2727" t="b">
        <v>0</v>
      </c>
      <c r="D2727" t="b">
        <v>0</v>
      </c>
      <c r="H2727" s="1">
        <v>43008</v>
      </c>
      <c r="I2727" t="b">
        <v>1</v>
      </c>
      <c r="L2727" t="s">
        <v>7356</v>
      </c>
      <c r="O2727" t="s">
        <v>89</v>
      </c>
      <c r="P2727" t="b">
        <v>0</v>
      </c>
      <c r="Q2727" s="2">
        <v>42936.627442129633</v>
      </c>
      <c r="R2727" s="1"/>
      <c r="S2727" t="b">
        <v>0</v>
      </c>
      <c r="U2727" s="1"/>
      <c r="V2727" t="b">
        <v>0</v>
      </c>
      <c r="W2727" s="1">
        <v>42795</v>
      </c>
      <c r="X2727">
        <v>3</v>
      </c>
      <c r="Y2727">
        <v>2017</v>
      </c>
      <c r="Z2727" t="s">
        <v>90</v>
      </c>
      <c r="AA2727" t="s">
        <v>90</v>
      </c>
      <c r="AB2727" t="b">
        <v>0</v>
      </c>
      <c r="AC2727" t="b">
        <v>0</v>
      </c>
      <c r="AE2727" t="b">
        <v>1</v>
      </c>
      <c r="AF2727" t="b">
        <v>0</v>
      </c>
      <c r="AG2727" t="b">
        <v>0</v>
      </c>
      <c r="AH2727" t="s">
        <v>4808</v>
      </c>
      <c r="AI2727" t="b">
        <v>0</v>
      </c>
      <c r="AK2727" t="b">
        <v>0</v>
      </c>
      <c r="AL2727" s="1"/>
      <c r="AM2727" t="s">
        <v>162</v>
      </c>
      <c r="AN2727" s="2">
        <v>44297.838888888888</v>
      </c>
      <c r="AP2727" s="2">
        <v>43836.76290509259</v>
      </c>
      <c r="AQ2727" s="1"/>
      <c r="AS2727" t="b">
        <v>0</v>
      </c>
      <c r="AU2727" t="s">
        <v>102</v>
      </c>
      <c r="AV2727" t="s">
        <v>213</v>
      </c>
      <c r="BB2727" t="s">
        <v>7357</v>
      </c>
      <c r="BD2727" t="b">
        <v>0</v>
      </c>
      <c r="BH2727" t="s">
        <v>89</v>
      </c>
      <c r="BI2727" t="s">
        <v>150</v>
      </c>
      <c r="BQ2727" t="s">
        <v>96</v>
      </c>
      <c r="BR2727" t="b">
        <v>0</v>
      </c>
      <c r="BT2727" t="b">
        <v>0</v>
      </c>
      <c r="BW2727" t="s">
        <v>97</v>
      </c>
      <c r="BX2727" t="b">
        <v>0</v>
      </c>
      <c r="BY2727" s="2">
        <v>44376.857569444444</v>
      </c>
      <c r="CB2727" t="b">
        <v>0</v>
      </c>
      <c r="CC2727" t="b">
        <v>0</v>
      </c>
      <c r="CF2727">
        <v>65000</v>
      </c>
      <c r="CH2727">
        <v>0</v>
      </c>
      <c r="CI2727">
        <v>0</v>
      </c>
      <c r="CJ2727">
        <v>0</v>
      </c>
      <c r="CK2727">
        <f>YEAR(tbl_Opportunity[[#This Row],[Close Date]])</f>
        <v>2017</v>
      </c>
    </row>
    <row r="2728" spans="1:89">
      <c r="A2728" t="s">
        <v>4162</v>
      </c>
      <c r="B2728" t="b">
        <v>0</v>
      </c>
      <c r="D2728" t="b">
        <v>0</v>
      </c>
      <c r="H2728" s="1">
        <v>43008</v>
      </c>
      <c r="I2728" t="b">
        <v>1</v>
      </c>
      <c r="L2728" t="s">
        <v>7358</v>
      </c>
      <c r="O2728" t="s">
        <v>142</v>
      </c>
      <c r="P2728" t="b">
        <v>0</v>
      </c>
      <c r="Q2728" s="2">
        <v>43000.718645833331</v>
      </c>
      <c r="R2728" s="1"/>
      <c r="S2728" t="b">
        <v>0</v>
      </c>
      <c r="U2728" s="1"/>
      <c r="V2728" t="b">
        <v>0</v>
      </c>
      <c r="W2728" s="1">
        <v>42795</v>
      </c>
      <c r="X2728">
        <v>3</v>
      </c>
      <c r="Y2728">
        <v>2017</v>
      </c>
      <c r="Z2728" t="s">
        <v>90</v>
      </c>
      <c r="AA2728" t="s">
        <v>90</v>
      </c>
      <c r="AB2728" t="b">
        <v>0</v>
      </c>
      <c r="AC2728" t="b">
        <v>0</v>
      </c>
      <c r="AE2728" t="b">
        <v>1</v>
      </c>
      <c r="AF2728" t="b">
        <v>0</v>
      </c>
      <c r="AG2728" t="b">
        <v>0</v>
      </c>
      <c r="AH2728" t="s">
        <v>4812</v>
      </c>
      <c r="AI2728" t="b">
        <v>0</v>
      </c>
      <c r="AK2728" t="b">
        <v>0</v>
      </c>
      <c r="AL2728" s="1"/>
      <c r="AM2728" t="s">
        <v>162</v>
      </c>
      <c r="AN2728" s="2">
        <v>44297.838888888888</v>
      </c>
      <c r="AP2728" s="2">
        <v>43836.763020833336</v>
      </c>
      <c r="AQ2728" s="1"/>
      <c r="AS2728" t="b">
        <v>0</v>
      </c>
      <c r="AV2728" t="s">
        <v>213</v>
      </c>
      <c r="BB2728" t="s">
        <v>7359</v>
      </c>
      <c r="BD2728" t="b">
        <v>0</v>
      </c>
      <c r="BH2728" t="s">
        <v>332</v>
      </c>
      <c r="BI2728" t="s">
        <v>150</v>
      </c>
      <c r="BQ2728" t="s">
        <v>96</v>
      </c>
      <c r="BR2728" t="b">
        <v>0</v>
      </c>
      <c r="BT2728" t="b">
        <v>0</v>
      </c>
      <c r="BW2728" t="s">
        <v>97</v>
      </c>
      <c r="BX2728" t="b">
        <v>0</v>
      </c>
      <c r="BY2728" s="2">
        <v>44376.857569444444</v>
      </c>
      <c r="CB2728" t="b">
        <v>0</v>
      </c>
      <c r="CC2728" t="b">
        <v>0</v>
      </c>
      <c r="CF2728">
        <v>995</v>
      </c>
      <c r="CH2728">
        <v>0</v>
      </c>
      <c r="CI2728">
        <v>0</v>
      </c>
      <c r="CJ2728">
        <v>0</v>
      </c>
      <c r="CK2728">
        <f>YEAR(tbl_Opportunity[[#This Row],[Close Date]])</f>
        <v>2017</v>
      </c>
    </row>
    <row r="2729" spans="1:89">
      <c r="A2729" t="s">
        <v>6260</v>
      </c>
      <c r="B2729" t="b">
        <v>0</v>
      </c>
      <c r="D2729" t="b">
        <v>0</v>
      </c>
      <c r="H2729" s="1">
        <v>43373</v>
      </c>
      <c r="I2729" t="b">
        <v>1</v>
      </c>
      <c r="L2729" t="s">
        <v>7337</v>
      </c>
      <c r="O2729" t="s">
        <v>89</v>
      </c>
      <c r="P2729" t="b">
        <v>0</v>
      </c>
      <c r="Q2729" s="2">
        <v>42955.096805555557</v>
      </c>
      <c r="R2729" s="1"/>
      <c r="S2729" t="b">
        <v>0</v>
      </c>
      <c r="U2729" s="1"/>
      <c r="V2729" t="b">
        <v>0</v>
      </c>
      <c r="W2729" s="1">
        <v>43160</v>
      </c>
      <c r="X2729">
        <v>3</v>
      </c>
      <c r="Y2729">
        <v>2018</v>
      </c>
      <c r="Z2729" t="s">
        <v>90</v>
      </c>
      <c r="AA2729" t="s">
        <v>90</v>
      </c>
      <c r="AB2729" t="b">
        <v>0</v>
      </c>
      <c r="AC2729" t="b">
        <v>0</v>
      </c>
      <c r="AE2729" t="b">
        <v>1</v>
      </c>
      <c r="AF2729" t="b">
        <v>0</v>
      </c>
      <c r="AG2729" t="b">
        <v>0</v>
      </c>
      <c r="AH2729" t="s">
        <v>4808</v>
      </c>
      <c r="AI2729" t="b">
        <v>0</v>
      </c>
      <c r="AK2729" t="b">
        <v>0</v>
      </c>
      <c r="AL2729" s="1"/>
      <c r="AM2729" t="s">
        <v>162</v>
      </c>
      <c r="AN2729" s="2">
        <v>44297.838888888888</v>
      </c>
      <c r="AP2729" s="2">
        <v>43836.76290509259</v>
      </c>
      <c r="AQ2729" s="1"/>
      <c r="AS2729" t="b">
        <v>0</v>
      </c>
      <c r="AU2729" t="s">
        <v>102</v>
      </c>
      <c r="AV2729" t="s">
        <v>213</v>
      </c>
      <c r="BB2729" t="s">
        <v>7360</v>
      </c>
      <c r="BD2729" t="b">
        <v>0</v>
      </c>
      <c r="BH2729" t="s">
        <v>89</v>
      </c>
      <c r="BI2729" t="s">
        <v>150</v>
      </c>
      <c r="BJ2729" t="s">
        <v>95</v>
      </c>
      <c r="BQ2729" t="s">
        <v>96</v>
      </c>
      <c r="BR2729" t="b">
        <v>0</v>
      </c>
      <c r="BT2729" t="b">
        <v>0</v>
      </c>
      <c r="BW2729" t="s">
        <v>97</v>
      </c>
      <c r="BX2729" t="b">
        <v>0</v>
      </c>
      <c r="BY2729" s="2">
        <v>44376.857569444444</v>
      </c>
      <c r="CB2729" t="b">
        <v>0</v>
      </c>
      <c r="CC2729" t="b">
        <v>0</v>
      </c>
      <c r="CF2729">
        <v>214500</v>
      </c>
      <c r="CH2729">
        <v>0</v>
      </c>
      <c r="CI2729">
        <v>0</v>
      </c>
      <c r="CJ2729">
        <v>0</v>
      </c>
      <c r="CK2729">
        <f>YEAR(tbl_Opportunity[[#This Row],[Close Date]])</f>
        <v>2018</v>
      </c>
    </row>
    <row r="2730" spans="1:89">
      <c r="A2730" t="s">
        <v>7361</v>
      </c>
      <c r="B2730" t="b">
        <v>0</v>
      </c>
      <c r="D2730" t="b">
        <v>0</v>
      </c>
      <c r="E2730" t="s">
        <v>3054</v>
      </c>
      <c r="H2730" s="1">
        <v>44043</v>
      </c>
      <c r="I2730" t="b">
        <v>1</v>
      </c>
      <c r="J2730" t="s">
        <v>2629</v>
      </c>
      <c r="O2730" t="s">
        <v>142</v>
      </c>
      <c r="P2730" t="b">
        <v>0</v>
      </c>
      <c r="Q2730" s="2">
        <v>43522.057222222225</v>
      </c>
      <c r="R2730" s="1"/>
      <c r="S2730" t="b">
        <v>0</v>
      </c>
      <c r="U2730" s="1"/>
      <c r="V2730" t="b">
        <v>0</v>
      </c>
      <c r="W2730" s="1">
        <v>43891</v>
      </c>
      <c r="X2730">
        <v>3</v>
      </c>
      <c r="Y2730">
        <v>2020</v>
      </c>
      <c r="Z2730" t="s">
        <v>90</v>
      </c>
      <c r="AA2730" t="s">
        <v>90</v>
      </c>
      <c r="AB2730" t="b">
        <v>0</v>
      </c>
      <c r="AC2730" t="b">
        <v>0</v>
      </c>
      <c r="AE2730" t="b">
        <v>1</v>
      </c>
      <c r="AF2730" t="b">
        <v>0</v>
      </c>
      <c r="AG2730" t="b">
        <v>0</v>
      </c>
      <c r="AH2730" t="s">
        <v>4808</v>
      </c>
      <c r="AI2730" t="b">
        <v>0</v>
      </c>
      <c r="AK2730" t="b">
        <v>0</v>
      </c>
      <c r="AL2730" s="1">
        <v>43928</v>
      </c>
      <c r="AM2730" t="s">
        <v>162</v>
      </c>
      <c r="AN2730" s="2">
        <v>44297.838888888888</v>
      </c>
      <c r="AP2730" s="2">
        <v>44060.556840277779</v>
      </c>
      <c r="AQ2730" s="1"/>
      <c r="AS2730" t="b">
        <v>0</v>
      </c>
      <c r="AV2730" t="s">
        <v>213</v>
      </c>
      <c r="BB2730" t="s">
        <v>7362</v>
      </c>
      <c r="BD2730" t="b">
        <v>0</v>
      </c>
      <c r="BH2730" t="s">
        <v>142</v>
      </c>
      <c r="BI2730" t="s">
        <v>150</v>
      </c>
      <c r="BQ2730" t="s">
        <v>96</v>
      </c>
      <c r="BR2730" t="b">
        <v>0</v>
      </c>
      <c r="BT2730" t="b">
        <v>0</v>
      </c>
      <c r="BW2730" t="s">
        <v>97</v>
      </c>
      <c r="BX2730" t="b">
        <v>0</v>
      </c>
      <c r="BY2730" s="2">
        <v>44376.857569444444</v>
      </c>
      <c r="CB2730" t="b">
        <v>0</v>
      </c>
      <c r="CC2730" t="b">
        <v>0</v>
      </c>
      <c r="CF2730">
        <v>86497.5</v>
      </c>
      <c r="CH2730">
        <v>0</v>
      </c>
      <c r="CI2730">
        <v>0</v>
      </c>
      <c r="CJ2730">
        <v>0</v>
      </c>
      <c r="CK2730">
        <f>YEAR(tbl_Opportunity[[#This Row],[Close Date]])</f>
        <v>2020</v>
      </c>
    </row>
    <row r="2731" spans="1:89">
      <c r="A2731" t="s">
        <v>7363</v>
      </c>
      <c r="B2731" t="b">
        <v>0</v>
      </c>
      <c r="D2731" t="b">
        <v>0</v>
      </c>
      <c r="H2731" s="1">
        <v>44044</v>
      </c>
      <c r="I2731" t="b">
        <v>1</v>
      </c>
      <c r="J2731" t="s">
        <v>2629</v>
      </c>
      <c r="L2731" t="s">
        <v>7364</v>
      </c>
      <c r="O2731" t="s">
        <v>99</v>
      </c>
      <c r="P2731" t="b">
        <v>0</v>
      </c>
      <c r="Q2731" s="2">
        <v>43556.820590277777</v>
      </c>
      <c r="R2731" s="1"/>
      <c r="S2731" t="b">
        <v>0</v>
      </c>
      <c r="U2731" s="1"/>
      <c r="V2731" t="b">
        <v>0</v>
      </c>
      <c r="W2731" s="1">
        <v>43891</v>
      </c>
      <c r="X2731">
        <v>3</v>
      </c>
      <c r="Y2731">
        <v>2020</v>
      </c>
      <c r="Z2731" t="s">
        <v>90</v>
      </c>
      <c r="AA2731" t="s">
        <v>90</v>
      </c>
      <c r="AB2731" t="b">
        <v>0</v>
      </c>
      <c r="AC2731" t="b">
        <v>0</v>
      </c>
      <c r="AE2731" t="b">
        <v>1</v>
      </c>
      <c r="AF2731" t="b">
        <v>0</v>
      </c>
      <c r="AG2731" t="b">
        <v>0</v>
      </c>
      <c r="AH2731" t="s">
        <v>4863</v>
      </c>
      <c r="AI2731" t="b">
        <v>0</v>
      </c>
      <c r="AK2731" t="b">
        <v>0</v>
      </c>
      <c r="AL2731" s="1">
        <v>43644</v>
      </c>
      <c r="AM2731" t="s">
        <v>162</v>
      </c>
      <c r="AN2731" s="2">
        <v>44297.8278587963</v>
      </c>
      <c r="AP2731" s="2">
        <v>43871.600810185184</v>
      </c>
      <c r="AQ2731" s="1"/>
      <c r="AS2731" t="b">
        <v>0</v>
      </c>
      <c r="AV2731" t="s">
        <v>153</v>
      </c>
      <c r="BB2731" t="s">
        <v>7365</v>
      </c>
      <c r="BD2731" t="b">
        <v>0</v>
      </c>
      <c r="BH2731" t="s">
        <v>131</v>
      </c>
      <c r="BI2731" t="s">
        <v>150</v>
      </c>
      <c r="BJ2731" t="s">
        <v>2992</v>
      </c>
      <c r="BQ2731" t="s">
        <v>96</v>
      </c>
      <c r="BR2731" t="b">
        <v>0</v>
      </c>
      <c r="BT2731" t="b">
        <v>0</v>
      </c>
      <c r="BW2731" t="s">
        <v>97</v>
      </c>
      <c r="BX2731" t="b">
        <v>0</v>
      </c>
      <c r="BY2731" s="2">
        <v>44376.857569444444</v>
      </c>
      <c r="CB2731" t="b">
        <v>0</v>
      </c>
      <c r="CC2731" t="b">
        <v>0</v>
      </c>
      <c r="CF2731">
        <v>235908</v>
      </c>
      <c r="CH2731">
        <v>0</v>
      </c>
      <c r="CI2731">
        <v>0</v>
      </c>
      <c r="CJ2731">
        <v>0</v>
      </c>
      <c r="CK2731">
        <f>YEAR(tbl_Opportunity[[#This Row],[Close Date]])</f>
        <v>2020</v>
      </c>
    </row>
    <row r="2732" spans="1:89">
      <c r="A2732" t="s">
        <v>560</v>
      </c>
      <c r="B2732" t="b">
        <v>0</v>
      </c>
      <c r="D2732" t="b">
        <v>0</v>
      </c>
      <c r="H2732" s="1">
        <v>43008</v>
      </c>
      <c r="I2732" t="b">
        <v>1</v>
      </c>
      <c r="J2732" t="s">
        <v>2629</v>
      </c>
      <c r="O2732" t="s">
        <v>89</v>
      </c>
      <c r="P2732" t="b">
        <v>0</v>
      </c>
      <c r="Q2732" s="2">
        <v>42886.588356481479</v>
      </c>
      <c r="R2732" s="1"/>
      <c r="S2732" t="b">
        <v>0</v>
      </c>
      <c r="U2732" s="1"/>
      <c r="V2732" t="b">
        <v>0</v>
      </c>
      <c r="W2732" s="1">
        <v>42795</v>
      </c>
      <c r="X2732">
        <v>3</v>
      </c>
      <c r="Y2732">
        <v>2017</v>
      </c>
      <c r="Z2732" t="s">
        <v>90</v>
      </c>
      <c r="AA2732" t="s">
        <v>90</v>
      </c>
      <c r="AB2732" t="b">
        <v>0</v>
      </c>
      <c r="AC2732" t="b">
        <v>0</v>
      </c>
      <c r="AE2732" t="b">
        <v>1</v>
      </c>
      <c r="AF2732" t="b">
        <v>0</v>
      </c>
      <c r="AG2732" t="b">
        <v>0</v>
      </c>
      <c r="AH2732" t="s">
        <v>4808</v>
      </c>
      <c r="AI2732" t="b">
        <v>0</v>
      </c>
      <c r="AK2732" t="b">
        <v>0</v>
      </c>
      <c r="AL2732" s="1">
        <v>43357</v>
      </c>
      <c r="AM2732" t="s">
        <v>162</v>
      </c>
      <c r="AN2732" s="2">
        <v>44297.837673611109</v>
      </c>
      <c r="AP2732" s="2">
        <v>43836.76290509259</v>
      </c>
      <c r="AQ2732" s="1"/>
      <c r="AS2732" t="b">
        <v>0</v>
      </c>
      <c r="AV2732" t="s">
        <v>213</v>
      </c>
      <c r="BB2732" t="s">
        <v>7366</v>
      </c>
      <c r="BD2732" t="b">
        <v>0</v>
      </c>
      <c r="BH2732" t="s">
        <v>142</v>
      </c>
      <c r="BI2732" t="s">
        <v>150</v>
      </c>
      <c r="BQ2732" t="s">
        <v>96</v>
      </c>
      <c r="BR2732" t="b">
        <v>0</v>
      </c>
      <c r="BT2732" t="b">
        <v>0</v>
      </c>
      <c r="BW2732" t="s">
        <v>97</v>
      </c>
      <c r="BX2732" t="b">
        <v>0</v>
      </c>
      <c r="BY2732" s="2">
        <v>44376.857569444444</v>
      </c>
      <c r="CB2732" t="b">
        <v>0</v>
      </c>
      <c r="CC2732" t="b">
        <v>0</v>
      </c>
      <c r="CF2732">
        <v>71500</v>
      </c>
      <c r="CH2732">
        <v>0</v>
      </c>
      <c r="CI2732">
        <v>0</v>
      </c>
      <c r="CJ2732">
        <v>0</v>
      </c>
      <c r="CK2732">
        <f>YEAR(tbl_Opportunity[[#This Row],[Close Date]])</f>
        <v>2017</v>
      </c>
    </row>
    <row r="2733" spans="1:89">
      <c r="A2733" t="s">
        <v>240</v>
      </c>
      <c r="B2733" t="b">
        <v>0</v>
      </c>
      <c r="D2733" t="b">
        <v>0</v>
      </c>
      <c r="H2733" s="1">
        <v>43373</v>
      </c>
      <c r="I2733" t="b">
        <v>1</v>
      </c>
      <c r="J2733" t="s">
        <v>2629</v>
      </c>
      <c r="O2733" t="s">
        <v>142</v>
      </c>
      <c r="P2733" t="b">
        <v>0</v>
      </c>
      <c r="Q2733" s="2">
        <v>43027.82576388889</v>
      </c>
      <c r="R2733" s="1"/>
      <c r="S2733" t="b">
        <v>0</v>
      </c>
      <c r="U2733" s="1"/>
      <c r="V2733" t="b">
        <v>0</v>
      </c>
      <c r="W2733" s="1">
        <v>43160</v>
      </c>
      <c r="X2733">
        <v>3</v>
      </c>
      <c r="Y2733">
        <v>2018</v>
      </c>
      <c r="Z2733" t="s">
        <v>90</v>
      </c>
      <c r="AA2733" t="s">
        <v>90</v>
      </c>
      <c r="AB2733" t="b">
        <v>0</v>
      </c>
      <c r="AC2733" t="b">
        <v>0</v>
      </c>
      <c r="AE2733" t="b">
        <v>1</v>
      </c>
      <c r="AF2733" t="b">
        <v>0</v>
      </c>
      <c r="AG2733" t="b">
        <v>0</v>
      </c>
      <c r="AH2733" t="s">
        <v>4915</v>
      </c>
      <c r="AI2733" t="b">
        <v>0</v>
      </c>
      <c r="AK2733" t="b">
        <v>0</v>
      </c>
      <c r="AL2733" s="1"/>
      <c r="AM2733" t="s">
        <v>162</v>
      </c>
      <c r="AN2733" s="2">
        <v>44297.837673611109</v>
      </c>
      <c r="AP2733" s="2">
        <v>43836.76290509259</v>
      </c>
      <c r="AQ2733" s="1"/>
      <c r="AS2733" t="b">
        <v>0</v>
      </c>
      <c r="AV2733" t="s">
        <v>213</v>
      </c>
      <c r="BB2733" t="s">
        <v>7367</v>
      </c>
      <c r="BD2733" t="b">
        <v>0</v>
      </c>
      <c r="BH2733" t="s">
        <v>142</v>
      </c>
      <c r="BI2733" t="s">
        <v>150</v>
      </c>
      <c r="BQ2733" t="s">
        <v>96</v>
      </c>
      <c r="BR2733" t="b">
        <v>0</v>
      </c>
      <c r="BT2733" t="b">
        <v>0</v>
      </c>
      <c r="BW2733" t="s">
        <v>97</v>
      </c>
      <c r="BX2733" t="b">
        <v>0</v>
      </c>
      <c r="BY2733" s="2">
        <v>44376.857569444444</v>
      </c>
      <c r="CB2733" t="b">
        <v>0</v>
      </c>
      <c r="CC2733" t="b">
        <v>0</v>
      </c>
      <c r="CF2733">
        <v>143000</v>
      </c>
      <c r="CH2733">
        <v>0</v>
      </c>
      <c r="CI2733">
        <v>0</v>
      </c>
      <c r="CJ2733">
        <v>0</v>
      </c>
      <c r="CK2733">
        <f>YEAR(tbl_Opportunity[[#This Row],[Close Date]])</f>
        <v>2018</v>
      </c>
    </row>
    <row r="2734" spans="1:89">
      <c r="A2734" t="s">
        <v>5553</v>
      </c>
      <c r="B2734" t="b">
        <v>0</v>
      </c>
      <c r="D2734" t="b">
        <v>0</v>
      </c>
      <c r="E2734" t="s">
        <v>7368</v>
      </c>
      <c r="H2734" s="1">
        <v>43344</v>
      </c>
      <c r="I2734" t="b">
        <v>1</v>
      </c>
      <c r="J2734" t="s">
        <v>111</v>
      </c>
      <c r="O2734" t="s">
        <v>99</v>
      </c>
      <c r="P2734" t="b">
        <v>0</v>
      </c>
      <c r="Q2734" s="2">
        <v>43269.540682870371</v>
      </c>
      <c r="R2734" s="1"/>
      <c r="S2734" t="b">
        <v>0</v>
      </c>
      <c r="U2734" s="1"/>
      <c r="V2734" t="b">
        <v>0</v>
      </c>
      <c r="W2734" s="1">
        <v>43160</v>
      </c>
      <c r="X2734">
        <v>3</v>
      </c>
      <c r="Y2734">
        <v>2018</v>
      </c>
      <c r="Z2734" t="s">
        <v>90</v>
      </c>
      <c r="AA2734" t="s">
        <v>90</v>
      </c>
      <c r="AB2734" t="b">
        <v>0</v>
      </c>
      <c r="AC2734" t="b">
        <v>0</v>
      </c>
      <c r="AE2734" t="b">
        <v>1</v>
      </c>
      <c r="AF2734" t="b">
        <v>0</v>
      </c>
      <c r="AG2734" t="b">
        <v>0</v>
      </c>
      <c r="AH2734" t="s">
        <v>4808</v>
      </c>
      <c r="AI2734" t="b">
        <v>0</v>
      </c>
      <c r="AK2734" t="b">
        <v>0</v>
      </c>
      <c r="AL2734" s="1">
        <v>43271</v>
      </c>
      <c r="AM2734" t="s">
        <v>92</v>
      </c>
      <c r="AN2734" s="2">
        <v>43836.76290509259</v>
      </c>
      <c r="AP2734" s="2">
        <v>43836.76290509259</v>
      </c>
      <c r="AQ2734" s="1"/>
      <c r="AS2734" t="b">
        <v>0</v>
      </c>
      <c r="AV2734" t="s">
        <v>176</v>
      </c>
      <c r="BB2734" t="s">
        <v>7369</v>
      </c>
      <c r="BD2734" t="b">
        <v>0</v>
      </c>
      <c r="BH2734" t="s">
        <v>99</v>
      </c>
      <c r="BI2734" t="s">
        <v>150</v>
      </c>
      <c r="BQ2734" t="s">
        <v>96</v>
      </c>
      <c r="BR2734" t="b">
        <v>0</v>
      </c>
      <c r="BT2734" t="b">
        <v>0</v>
      </c>
      <c r="BW2734" t="s">
        <v>97</v>
      </c>
      <c r="BX2734" t="b">
        <v>0</v>
      </c>
      <c r="BY2734" s="2">
        <v>44376.857569444444</v>
      </c>
      <c r="CB2734" t="b">
        <v>0</v>
      </c>
      <c r="CC2734" t="b">
        <v>0</v>
      </c>
      <c r="CF2734">
        <v>199</v>
      </c>
      <c r="CH2734">
        <v>0</v>
      </c>
      <c r="CI2734">
        <v>0</v>
      </c>
      <c r="CJ2734">
        <v>0</v>
      </c>
      <c r="CK2734">
        <f>YEAR(tbl_Opportunity[[#This Row],[Close Date]])</f>
        <v>2018</v>
      </c>
    </row>
    <row r="2735" spans="1:89">
      <c r="A2735" t="s">
        <v>132</v>
      </c>
      <c r="B2735" t="b">
        <v>0</v>
      </c>
      <c r="D2735" t="b">
        <v>0</v>
      </c>
      <c r="H2735" s="1">
        <v>43373</v>
      </c>
      <c r="I2735" t="b">
        <v>1</v>
      </c>
      <c r="J2735" t="s">
        <v>111</v>
      </c>
      <c r="L2735" t="s">
        <v>1712</v>
      </c>
      <c r="O2735" t="s">
        <v>99</v>
      </c>
      <c r="P2735" t="b">
        <v>0</v>
      </c>
      <c r="Q2735" s="2">
        <v>43286.581157407411</v>
      </c>
      <c r="R2735" s="1"/>
      <c r="S2735" t="b">
        <v>0</v>
      </c>
      <c r="U2735" s="1"/>
      <c r="V2735" t="b">
        <v>0</v>
      </c>
      <c r="W2735" s="1">
        <v>43160</v>
      </c>
      <c r="X2735">
        <v>3</v>
      </c>
      <c r="Y2735">
        <v>2018</v>
      </c>
      <c r="Z2735" t="s">
        <v>90</v>
      </c>
      <c r="AA2735" t="s">
        <v>90</v>
      </c>
      <c r="AB2735" t="b">
        <v>0</v>
      </c>
      <c r="AC2735" t="b">
        <v>0</v>
      </c>
      <c r="AE2735" t="b">
        <v>1</v>
      </c>
      <c r="AF2735" t="b">
        <v>0</v>
      </c>
      <c r="AG2735" t="b">
        <v>0</v>
      </c>
      <c r="AH2735" t="s">
        <v>4915</v>
      </c>
      <c r="AI2735" t="b">
        <v>0</v>
      </c>
      <c r="AK2735" t="b">
        <v>0</v>
      </c>
      <c r="AL2735" s="1">
        <v>43286</v>
      </c>
      <c r="AM2735" t="s">
        <v>162</v>
      </c>
      <c r="AN2735" s="2">
        <v>44297.838888888888</v>
      </c>
      <c r="AP2735" s="2">
        <v>43836.76290509259</v>
      </c>
      <c r="AQ2735" s="1"/>
      <c r="AS2735" t="b">
        <v>0</v>
      </c>
      <c r="AV2735" t="s">
        <v>213</v>
      </c>
      <c r="BB2735" t="s">
        <v>7370</v>
      </c>
      <c r="BD2735" t="b">
        <v>0</v>
      </c>
      <c r="BH2735" t="s">
        <v>99</v>
      </c>
      <c r="BI2735" t="s">
        <v>150</v>
      </c>
      <c r="BJ2735" t="s">
        <v>95</v>
      </c>
      <c r="BQ2735" t="s">
        <v>96</v>
      </c>
      <c r="BR2735" t="b">
        <v>0</v>
      </c>
      <c r="BT2735" t="b">
        <v>0</v>
      </c>
      <c r="BW2735" t="s">
        <v>97</v>
      </c>
      <c r="BX2735" t="b">
        <v>0</v>
      </c>
      <c r="BY2735" s="2">
        <v>44376.857569444444</v>
      </c>
      <c r="CB2735" t="b">
        <v>0</v>
      </c>
      <c r="CC2735" t="b">
        <v>0</v>
      </c>
      <c r="CF2735">
        <v>2555.1999999999998</v>
      </c>
      <c r="CH2735">
        <v>0</v>
      </c>
      <c r="CI2735">
        <v>0</v>
      </c>
      <c r="CJ2735">
        <v>0</v>
      </c>
      <c r="CK2735">
        <f>YEAR(tbl_Opportunity[[#This Row],[Close Date]])</f>
        <v>2018</v>
      </c>
    </row>
    <row r="2736" spans="1:89">
      <c r="A2736" t="s">
        <v>2616</v>
      </c>
      <c r="B2736" t="b">
        <v>0</v>
      </c>
      <c r="D2736" t="b">
        <v>0</v>
      </c>
      <c r="H2736" s="1">
        <v>43738</v>
      </c>
      <c r="I2736" t="b">
        <v>1</v>
      </c>
      <c r="J2736" t="s">
        <v>111</v>
      </c>
      <c r="O2736" t="s">
        <v>99</v>
      </c>
      <c r="P2736" t="b">
        <v>0</v>
      </c>
      <c r="Q2736" s="2">
        <v>43572.621400462966</v>
      </c>
      <c r="R2736" s="1"/>
      <c r="S2736" t="b">
        <v>0</v>
      </c>
      <c r="U2736" s="1"/>
      <c r="V2736" t="b">
        <v>0</v>
      </c>
      <c r="W2736" s="1">
        <v>43525</v>
      </c>
      <c r="X2736">
        <v>3</v>
      </c>
      <c r="Y2736">
        <v>2019</v>
      </c>
      <c r="Z2736" t="s">
        <v>90</v>
      </c>
      <c r="AA2736" t="s">
        <v>90</v>
      </c>
      <c r="AB2736" t="b">
        <v>0</v>
      </c>
      <c r="AC2736" t="b">
        <v>0</v>
      </c>
      <c r="AE2736" t="b">
        <v>1</v>
      </c>
      <c r="AF2736" t="b">
        <v>0</v>
      </c>
      <c r="AG2736" t="b">
        <v>0</v>
      </c>
      <c r="AH2736" t="s">
        <v>4863</v>
      </c>
      <c r="AI2736" t="b">
        <v>0</v>
      </c>
      <c r="AK2736" t="b">
        <v>0</v>
      </c>
      <c r="AL2736" s="1"/>
      <c r="AM2736" t="s">
        <v>162</v>
      </c>
      <c r="AN2736" s="2">
        <v>44297.8278587963</v>
      </c>
      <c r="AP2736" s="2">
        <v>43836.762962962966</v>
      </c>
      <c r="AQ2736" s="1"/>
      <c r="AS2736" t="b">
        <v>0</v>
      </c>
      <c r="AV2736" t="s">
        <v>153</v>
      </c>
      <c r="BB2736" t="s">
        <v>7371</v>
      </c>
      <c r="BD2736" t="b">
        <v>0</v>
      </c>
      <c r="BH2736" t="s">
        <v>332</v>
      </c>
      <c r="BI2736" t="s">
        <v>150</v>
      </c>
      <c r="BJ2736" t="s">
        <v>2983</v>
      </c>
      <c r="BQ2736" t="s">
        <v>96</v>
      </c>
      <c r="BR2736" t="b">
        <v>0</v>
      </c>
      <c r="BT2736" t="b">
        <v>0</v>
      </c>
      <c r="BW2736" t="s">
        <v>97</v>
      </c>
      <c r="BX2736" t="b">
        <v>0</v>
      </c>
      <c r="BY2736" s="2">
        <v>44376.857569444444</v>
      </c>
      <c r="CB2736" t="b">
        <v>0</v>
      </c>
      <c r="CC2736" t="b">
        <v>0</v>
      </c>
      <c r="CF2736">
        <v>65000</v>
      </c>
      <c r="CH2736">
        <v>0</v>
      </c>
      <c r="CI2736">
        <v>0</v>
      </c>
      <c r="CJ2736">
        <v>0</v>
      </c>
      <c r="CK2736">
        <f>YEAR(tbl_Opportunity[[#This Row],[Close Date]])</f>
        <v>2019</v>
      </c>
    </row>
    <row r="2737" spans="1:89">
      <c r="A2737" t="s">
        <v>4011</v>
      </c>
      <c r="B2737" t="b">
        <v>0</v>
      </c>
      <c r="D2737" t="b">
        <v>0</v>
      </c>
      <c r="H2737" s="1">
        <v>43738</v>
      </c>
      <c r="I2737" t="b">
        <v>1</v>
      </c>
      <c r="J2737" t="s">
        <v>111</v>
      </c>
      <c r="O2737" t="s">
        <v>99</v>
      </c>
      <c r="P2737" t="b">
        <v>0</v>
      </c>
      <c r="Q2737" s="2">
        <v>43627.826481481483</v>
      </c>
      <c r="R2737" s="1"/>
      <c r="S2737" t="b">
        <v>0</v>
      </c>
      <c r="U2737" s="1"/>
      <c r="V2737" t="b">
        <v>0</v>
      </c>
      <c r="W2737" s="1">
        <v>43525</v>
      </c>
      <c r="X2737">
        <v>3</v>
      </c>
      <c r="Y2737">
        <v>2019</v>
      </c>
      <c r="Z2737" t="s">
        <v>90</v>
      </c>
      <c r="AA2737" t="s">
        <v>90</v>
      </c>
      <c r="AB2737" t="b">
        <v>0</v>
      </c>
      <c r="AC2737" t="b">
        <v>0</v>
      </c>
      <c r="AE2737" t="b">
        <v>1</v>
      </c>
      <c r="AF2737" t="b">
        <v>0</v>
      </c>
      <c r="AG2737" t="b">
        <v>0</v>
      </c>
      <c r="AH2737" t="s">
        <v>4808</v>
      </c>
      <c r="AI2737" t="b">
        <v>0</v>
      </c>
      <c r="AK2737" t="b">
        <v>0</v>
      </c>
      <c r="AL2737" s="1">
        <v>43627</v>
      </c>
      <c r="AM2737" t="s">
        <v>162</v>
      </c>
      <c r="AN2737" s="2">
        <v>44297.8278587963</v>
      </c>
      <c r="AP2737" s="2">
        <v>43836.762962962966</v>
      </c>
      <c r="AQ2737" s="1"/>
      <c r="AS2737" t="b">
        <v>0</v>
      </c>
      <c r="AV2737" t="s">
        <v>153</v>
      </c>
      <c r="BB2737" t="s">
        <v>7372</v>
      </c>
      <c r="BD2737" t="b">
        <v>0</v>
      </c>
      <c r="BH2737" t="s">
        <v>387</v>
      </c>
      <c r="BI2737" t="s">
        <v>150</v>
      </c>
      <c r="BQ2737" t="s">
        <v>96</v>
      </c>
      <c r="BR2737" t="b">
        <v>0</v>
      </c>
      <c r="BT2737" t="b">
        <v>0</v>
      </c>
      <c r="BW2737" t="s">
        <v>97</v>
      </c>
      <c r="BX2737" t="b">
        <v>0</v>
      </c>
      <c r="BY2737" s="2">
        <v>44376.857569444444</v>
      </c>
      <c r="CB2737" t="b">
        <v>0</v>
      </c>
      <c r="CC2737" t="b">
        <v>0</v>
      </c>
      <c r="CF2737">
        <v>154406.31</v>
      </c>
      <c r="CH2737">
        <v>0</v>
      </c>
      <c r="CI2737">
        <v>0</v>
      </c>
      <c r="CJ2737">
        <v>0</v>
      </c>
      <c r="CK2737">
        <f>YEAR(tbl_Opportunity[[#This Row],[Close Date]])</f>
        <v>2019</v>
      </c>
    </row>
    <row r="2738" spans="1:89">
      <c r="A2738" t="s">
        <v>7373</v>
      </c>
      <c r="B2738" t="b">
        <v>0</v>
      </c>
      <c r="D2738" t="b">
        <v>0</v>
      </c>
      <c r="H2738" s="1">
        <v>44104</v>
      </c>
      <c r="I2738" t="b">
        <v>1</v>
      </c>
      <c r="J2738" t="s">
        <v>111</v>
      </c>
      <c r="L2738" t="s">
        <v>7374</v>
      </c>
      <c r="O2738" t="s">
        <v>142</v>
      </c>
      <c r="P2738" t="b">
        <v>0</v>
      </c>
      <c r="Q2738" s="2">
        <v>43759.916562500002</v>
      </c>
      <c r="R2738" s="1"/>
      <c r="S2738" t="b">
        <v>0</v>
      </c>
      <c r="U2738" s="1"/>
      <c r="V2738" t="b">
        <v>0</v>
      </c>
      <c r="W2738" s="1">
        <v>43891</v>
      </c>
      <c r="X2738">
        <v>3</v>
      </c>
      <c r="Y2738">
        <v>2020</v>
      </c>
      <c r="Z2738" t="s">
        <v>90</v>
      </c>
      <c r="AA2738" t="s">
        <v>90</v>
      </c>
      <c r="AB2738" t="b">
        <v>0</v>
      </c>
      <c r="AC2738" t="b">
        <v>0</v>
      </c>
      <c r="AE2738" t="b">
        <v>1</v>
      </c>
      <c r="AF2738" t="b">
        <v>0</v>
      </c>
      <c r="AG2738" t="b">
        <v>0</v>
      </c>
      <c r="AH2738" t="s">
        <v>4808</v>
      </c>
      <c r="AI2738" t="b">
        <v>0</v>
      </c>
      <c r="AK2738" t="b">
        <v>0</v>
      </c>
      <c r="AL2738" s="1">
        <v>43928</v>
      </c>
      <c r="AM2738" t="s">
        <v>162</v>
      </c>
      <c r="AN2738" s="2">
        <v>44297.8278587963</v>
      </c>
      <c r="AP2738" s="2">
        <v>44110.790648148148</v>
      </c>
      <c r="AQ2738" s="1"/>
      <c r="AS2738" t="b">
        <v>0</v>
      </c>
      <c r="AV2738" t="s">
        <v>153</v>
      </c>
      <c r="BB2738" t="s">
        <v>7375</v>
      </c>
      <c r="BD2738" t="b">
        <v>0</v>
      </c>
      <c r="BH2738" t="s">
        <v>142</v>
      </c>
      <c r="BI2738" t="s">
        <v>150</v>
      </c>
      <c r="BQ2738" t="s">
        <v>96</v>
      </c>
      <c r="BR2738" t="b">
        <v>0</v>
      </c>
      <c r="BT2738" t="b">
        <v>0</v>
      </c>
      <c r="BW2738" t="s">
        <v>97</v>
      </c>
      <c r="BX2738" t="b">
        <v>0</v>
      </c>
      <c r="BY2738" s="2">
        <v>44376.857569444444</v>
      </c>
      <c r="CB2738" t="b">
        <v>0</v>
      </c>
      <c r="CC2738" t="b">
        <v>0</v>
      </c>
      <c r="CF2738">
        <v>69347</v>
      </c>
      <c r="CH2738">
        <v>0</v>
      </c>
      <c r="CI2738">
        <v>0</v>
      </c>
      <c r="CJ2738">
        <v>0</v>
      </c>
      <c r="CK2738">
        <f>YEAR(tbl_Opportunity[[#This Row],[Close Date]])</f>
        <v>2020</v>
      </c>
    </row>
    <row r="2739" spans="1:89">
      <c r="A2739" t="s">
        <v>7376</v>
      </c>
      <c r="B2739" t="b">
        <v>0</v>
      </c>
      <c r="D2739" t="b">
        <v>0</v>
      </c>
      <c r="H2739" s="1">
        <v>43738</v>
      </c>
      <c r="I2739" t="b">
        <v>1</v>
      </c>
      <c r="J2739" t="s">
        <v>111</v>
      </c>
      <c r="O2739" t="s">
        <v>387</v>
      </c>
      <c r="P2739" t="b">
        <v>0</v>
      </c>
      <c r="Q2739" s="2">
        <v>43670.772592592592</v>
      </c>
      <c r="R2739" s="1"/>
      <c r="S2739" t="b">
        <v>0</v>
      </c>
      <c r="U2739" s="1"/>
      <c r="V2739" t="b">
        <v>0</v>
      </c>
      <c r="W2739" s="1">
        <v>43525</v>
      </c>
      <c r="X2739">
        <v>3</v>
      </c>
      <c r="Y2739">
        <v>2019</v>
      </c>
      <c r="Z2739" t="s">
        <v>90</v>
      </c>
      <c r="AA2739" t="s">
        <v>90</v>
      </c>
      <c r="AB2739" t="b">
        <v>0</v>
      </c>
      <c r="AC2739" t="b">
        <v>0</v>
      </c>
      <c r="AE2739" t="b">
        <v>1</v>
      </c>
      <c r="AF2739" t="b">
        <v>0</v>
      </c>
      <c r="AG2739" t="b">
        <v>0</v>
      </c>
      <c r="AH2739" t="s">
        <v>4812</v>
      </c>
      <c r="AI2739" t="b">
        <v>0</v>
      </c>
      <c r="AK2739" t="b">
        <v>0</v>
      </c>
      <c r="AL2739" s="1"/>
      <c r="AM2739" t="s">
        <v>92</v>
      </c>
      <c r="AN2739" s="2">
        <v>43836.762962962966</v>
      </c>
      <c r="AP2739" s="2">
        <v>43836.762962962966</v>
      </c>
      <c r="AQ2739" s="1"/>
      <c r="AS2739" t="b">
        <v>0</v>
      </c>
      <c r="AU2739" t="s">
        <v>105</v>
      </c>
      <c r="AV2739" t="s">
        <v>93</v>
      </c>
      <c r="BB2739" t="s">
        <v>7377</v>
      </c>
      <c r="BD2739" t="b">
        <v>0</v>
      </c>
      <c r="BH2739" t="s">
        <v>387</v>
      </c>
      <c r="BI2739" t="s">
        <v>150</v>
      </c>
      <c r="BJ2739" t="s">
        <v>105</v>
      </c>
      <c r="BQ2739" t="s">
        <v>96</v>
      </c>
      <c r="BR2739" t="b">
        <v>0</v>
      </c>
      <c r="BT2739" t="b">
        <v>0</v>
      </c>
      <c r="BW2739" t="s">
        <v>97</v>
      </c>
      <c r="BX2739" t="b">
        <v>0</v>
      </c>
      <c r="BY2739" s="2">
        <v>44376.857569444444</v>
      </c>
      <c r="CB2739" t="b">
        <v>0</v>
      </c>
      <c r="CC2739" t="b">
        <v>0</v>
      </c>
      <c r="CF2739">
        <v>153622.32</v>
      </c>
      <c r="CH2739">
        <v>0</v>
      </c>
      <c r="CI2739">
        <v>0</v>
      </c>
      <c r="CJ2739">
        <v>0</v>
      </c>
      <c r="CK2739">
        <f>YEAR(tbl_Opportunity[[#This Row],[Close Date]])</f>
        <v>2019</v>
      </c>
    </row>
    <row r="2740" spans="1:89">
      <c r="A2740" t="s">
        <v>7378</v>
      </c>
      <c r="B2740" t="b">
        <v>0</v>
      </c>
      <c r="D2740" t="b">
        <v>0</v>
      </c>
      <c r="H2740" s="1">
        <v>42277</v>
      </c>
      <c r="I2740" t="b">
        <v>1</v>
      </c>
      <c r="J2740" t="s">
        <v>111</v>
      </c>
      <c r="L2740" t="s">
        <v>7379</v>
      </c>
      <c r="O2740" t="s">
        <v>89</v>
      </c>
      <c r="P2740" t="b">
        <v>0</v>
      </c>
      <c r="Q2740" s="2">
        <v>42103.874872685185</v>
      </c>
      <c r="R2740" s="1"/>
      <c r="S2740" t="b">
        <v>0</v>
      </c>
      <c r="U2740" s="1"/>
      <c r="V2740" t="b">
        <v>0</v>
      </c>
      <c r="W2740" s="1">
        <v>42064</v>
      </c>
      <c r="X2740">
        <v>3</v>
      </c>
      <c r="Y2740">
        <v>2015</v>
      </c>
      <c r="Z2740" t="s">
        <v>90</v>
      </c>
      <c r="AA2740" t="s">
        <v>90</v>
      </c>
      <c r="AB2740" t="b">
        <v>0</v>
      </c>
      <c r="AC2740" t="b">
        <v>0</v>
      </c>
      <c r="AE2740" t="b">
        <v>1</v>
      </c>
      <c r="AF2740" t="b">
        <v>0</v>
      </c>
      <c r="AG2740" t="b">
        <v>0</v>
      </c>
      <c r="AH2740" t="s">
        <v>4808</v>
      </c>
      <c r="AI2740" t="b">
        <v>0</v>
      </c>
      <c r="AK2740" t="b">
        <v>0</v>
      </c>
      <c r="AL2740" s="1">
        <v>43087</v>
      </c>
      <c r="AM2740" t="s">
        <v>92</v>
      </c>
      <c r="AN2740" s="2">
        <v>43836.762962962966</v>
      </c>
      <c r="AP2740" s="2">
        <v>43836.762962962966</v>
      </c>
      <c r="AQ2740" s="1"/>
      <c r="AS2740" t="b">
        <v>0</v>
      </c>
      <c r="AV2740" t="s">
        <v>93</v>
      </c>
      <c r="BB2740" t="s">
        <v>7380</v>
      </c>
      <c r="BD2740" t="b">
        <v>0</v>
      </c>
      <c r="BH2740" t="s">
        <v>387</v>
      </c>
      <c r="BI2740" t="s">
        <v>101</v>
      </c>
      <c r="BQ2740" t="s">
        <v>96</v>
      </c>
      <c r="BR2740" t="b">
        <v>0</v>
      </c>
      <c r="BT2740" t="b">
        <v>0</v>
      </c>
      <c r="BW2740" t="s">
        <v>97</v>
      </c>
      <c r="BX2740" t="b">
        <v>0</v>
      </c>
      <c r="BY2740" s="2">
        <v>44376.857581018521</v>
      </c>
      <c r="CB2740" t="b">
        <v>0</v>
      </c>
      <c r="CC2740" t="b">
        <v>0</v>
      </c>
      <c r="CF2740">
        <v>50000</v>
      </c>
      <c r="CH2740">
        <v>0</v>
      </c>
      <c r="CI2740">
        <v>0</v>
      </c>
      <c r="CJ2740">
        <v>0</v>
      </c>
      <c r="CK2740">
        <f>YEAR(tbl_Opportunity[[#This Row],[Close Date]])</f>
        <v>2015</v>
      </c>
    </row>
    <row r="2741" spans="1:89">
      <c r="A2741" t="s">
        <v>7381</v>
      </c>
      <c r="B2741" t="b">
        <v>0</v>
      </c>
      <c r="D2741" t="b">
        <v>0</v>
      </c>
      <c r="H2741" s="1">
        <v>43008</v>
      </c>
      <c r="I2741" t="b">
        <v>1</v>
      </c>
      <c r="J2741" t="s">
        <v>111</v>
      </c>
      <c r="O2741" t="s">
        <v>142</v>
      </c>
      <c r="P2741" t="b">
        <v>0</v>
      </c>
      <c r="Q2741" s="2">
        <v>42909.794108796297</v>
      </c>
      <c r="R2741" s="1"/>
      <c r="S2741" t="b">
        <v>0</v>
      </c>
      <c r="U2741" s="1"/>
      <c r="V2741" t="b">
        <v>0</v>
      </c>
      <c r="W2741" s="1">
        <v>42795</v>
      </c>
      <c r="X2741">
        <v>3</v>
      </c>
      <c r="Y2741">
        <v>2017</v>
      </c>
      <c r="Z2741" t="s">
        <v>90</v>
      </c>
      <c r="AA2741" t="s">
        <v>90</v>
      </c>
      <c r="AB2741" t="b">
        <v>0</v>
      </c>
      <c r="AC2741" t="b">
        <v>0</v>
      </c>
      <c r="AE2741" t="b">
        <v>1</v>
      </c>
      <c r="AF2741" t="b">
        <v>0</v>
      </c>
      <c r="AG2741" t="b">
        <v>0</v>
      </c>
      <c r="AH2741" t="s">
        <v>1016</v>
      </c>
      <c r="AI2741" t="b">
        <v>0</v>
      </c>
      <c r="AK2741" t="b">
        <v>0</v>
      </c>
      <c r="AL2741" s="1"/>
      <c r="AM2741" t="s">
        <v>162</v>
      </c>
      <c r="AN2741" s="2">
        <v>44297.837673611109</v>
      </c>
      <c r="AP2741" s="2">
        <v>43836.76290509259</v>
      </c>
      <c r="AQ2741" s="1"/>
      <c r="AS2741" t="b">
        <v>0</v>
      </c>
      <c r="AU2741" t="s">
        <v>102</v>
      </c>
      <c r="AV2741" t="s">
        <v>213</v>
      </c>
      <c r="BB2741" t="s">
        <v>7382</v>
      </c>
      <c r="BD2741" t="b">
        <v>0</v>
      </c>
      <c r="BH2741" t="s">
        <v>142</v>
      </c>
      <c r="BI2741" t="s">
        <v>150</v>
      </c>
      <c r="BQ2741" t="s">
        <v>96</v>
      </c>
      <c r="BR2741" t="b">
        <v>0</v>
      </c>
      <c r="BT2741" t="b">
        <v>0</v>
      </c>
      <c r="BW2741" t="s">
        <v>97</v>
      </c>
      <c r="BX2741" t="b">
        <v>0</v>
      </c>
      <c r="BY2741" s="2">
        <v>44376.857569444444</v>
      </c>
      <c r="CB2741" t="b">
        <v>0</v>
      </c>
      <c r="CC2741" t="b">
        <v>0</v>
      </c>
      <c r="CF2741">
        <v>40850</v>
      </c>
      <c r="CH2741">
        <v>0</v>
      </c>
      <c r="CI2741">
        <v>0</v>
      </c>
      <c r="CJ2741">
        <v>0</v>
      </c>
      <c r="CK2741">
        <f>YEAR(tbl_Opportunity[[#This Row],[Close Date]])</f>
        <v>2017</v>
      </c>
    </row>
    <row r="2742" spans="1:89">
      <c r="A2742" t="s">
        <v>7383</v>
      </c>
      <c r="B2742" t="b">
        <v>0</v>
      </c>
      <c r="D2742" t="b">
        <v>0</v>
      </c>
      <c r="H2742" s="1">
        <v>42947</v>
      </c>
      <c r="I2742" t="b">
        <v>1</v>
      </c>
      <c r="J2742" t="s">
        <v>111</v>
      </c>
      <c r="L2742" t="s">
        <v>7384</v>
      </c>
      <c r="O2742" t="s">
        <v>142</v>
      </c>
      <c r="P2742" t="b">
        <v>0</v>
      </c>
      <c r="Q2742" s="2">
        <v>42922.659895833334</v>
      </c>
      <c r="R2742" s="1"/>
      <c r="S2742" t="b">
        <v>0</v>
      </c>
      <c r="U2742" s="1"/>
      <c r="V2742" t="b">
        <v>0</v>
      </c>
      <c r="W2742" s="1">
        <v>42795</v>
      </c>
      <c r="X2742">
        <v>3</v>
      </c>
      <c r="Y2742">
        <v>2017</v>
      </c>
      <c r="Z2742" t="s">
        <v>90</v>
      </c>
      <c r="AA2742" t="s">
        <v>90</v>
      </c>
      <c r="AB2742" t="b">
        <v>0</v>
      </c>
      <c r="AC2742" t="b">
        <v>0</v>
      </c>
      <c r="AE2742" t="b">
        <v>1</v>
      </c>
      <c r="AF2742" t="b">
        <v>0</v>
      </c>
      <c r="AG2742" t="b">
        <v>0</v>
      </c>
      <c r="AH2742" t="s">
        <v>4915</v>
      </c>
      <c r="AI2742" t="b">
        <v>0</v>
      </c>
      <c r="AK2742" t="b">
        <v>0</v>
      </c>
      <c r="AL2742" s="1">
        <v>43403</v>
      </c>
      <c r="AM2742" t="s">
        <v>162</v>
      </c>
      <c r="AN2742" s="2">
        <v>44297.837673611109</v>
      </c>
      <c r="AP2742" s="2">
        <v>43836.76290509259</v>
      </c>
      <c r="AQ2742" s="1"/>
      <c r="AS2742" t="b">
        <v>0</v>
      </c>
      <c r="AV2742" t="s">
        <v>213</v>
      </c>
      <c r="BB2742" t="s">
        <v>7385</v>
      </c>
      <c r="BD2742" t="b">
        <v>0</v>
      </c>
      <c r="BH2742" t="s">
        <v>142</v>
      </c>
      <c r="BI2742" t="s">
        <v>150</v>
      </c>
      <c r="BQ2742" t="s">
        <v>96</v>
      </c>
      <c r="BR2742" t="b">
        <v>0</v>
      </c>
      <c r="BT2742" t="b">
        <v>0</v>
      </c>
      <c r="BW2742" t="s">
        <v>97</v>
      </c>
      <c r="BX2742" t="b">
        <v>0</v>
      </c>
      <c r="BY2742" s="2">
        <v>44376.857569444444</v>
      </c>
      <c r="CB2742" t="b">
        <v>0</v>
      </c>
      <c r="CC2742" t="b">
        <v>0</v>
      </c>
      <c r="CF2742">
        <v>41280</v>
      </c>
      <c r="CH2742">
        <v>0</v>
      </c>
      <c r="CI2742">
        <v>0</v>
      </c>
      <c r="CJ2742">
        <v>0</v>
      </c>
      <c r="CK2742">
        <f>YEAR(tbl_Opportunity[[#This Row],[Close Date]])</f>
        <v>2017</v>
      </c>
    </row>
    <row r="2743" spans="1:89">
      <c r="A2743" t="s">
        <v>7386</v>
      </c>
      <c r="B2743" t="b">
        <v>0</v>
      </c>
      <c r="D2743" t="b">
        <v>0</v>
      </c>
      <c r="H2743" s="1">
        <v>42978</v>
      </c>
      <c r="I2743" t="b">
        <v>1</v>
      </c>
      <c r="J2743" t="s">
        <v>111</v>
      </c>
      <c r="L2743" t="s">
        <v>7387</v>
      </c>
      <c r="O2743" t="s">
        <v>142</v>
      </c>
      <c r="P2743" t="b">
        <v>0</v>
      </c>
      <c r="Q2743" s="2">
        <v>42935.56318287037</v>
      </c>
      <c r="R2743" s="1"/>
      <c r="S2743" t="b">
        <v>0</v>
      </c>
      <c r="U2743" s="1"/>
      <c r="V2743" t="b">
        <v>0</v>
      </c>
      <c r="W2743" s="1">
        <v>42795</v>
      </c>
      <c r="X2743">
        <v>3</v>
      </c>
      <c r="Y2743">
        <v>2017</v>
      </c>
      <c r="Z2743" t="s">
        <v>90</v>
      </c>
      <c r="AA2743" t="s">
        <v>90</v>
      </c>
      <c r="AB2743" t="b">
        <v>0</v>
      </c>
      <c r="AC2743" t="b">
        <v>0</v>
      </c>
      <c r="AE2743" t="b">
        <v>1</v>
      </c>
      <c r="AF2743" t="b">
        <v>0</v>
      </c>
      <c r="AG2743" t="b">
        <v>0</v>
      </c>
      <c r="AH2743" t="s">
        <v>4812</v>
      </c>
      <c r="AI2743" t="b">
        <v>0</v>
      </c>
      <c r="AK2743" t="b">
        <v>0</v>
      </c>
      <c r="AL2743" s="1"/>
      <c r="AM2743" t="s">
        <v>162</v>
      </c>
      <c r="AN2743" s="2">
        <v>44297.837673611109</v>
      </c>
      <c r="AP2743" s="2">
        <v>43836.76290509259</v>
      </c>
      <c r="AQ2743" s="1"/>
      <c r="AS2743" t="b">
        <v>0</v>
      </c>
      <c r="AV2743" t="s">
        <v>213</v>
      </c>
      <c r="BB2743" t="s">
        <v>7388</v>
      </c>
      <c r="BD2743" t="b">
        <v>0</v>
      </c>
      <c r="BH2743" t="s">
        <v>332</v>
      </c>
      <c r="BI2743" t="s">
        <v>150</v>
      </c>
      <c r="BQ2743" t="s">
        <v>96</v>
      </c>
      <c r="BR2743" t="b">
        <v>0</v>
      </c>
      <c r="BT2743" t="b">
        <v>0</v>
      </c>
      <c r="BW2743" t="s">
        <v>97</v>
      </c>
      <c r="BX2743" t="b">
        <v>0</v>
      </c>
      <c r="BY2743" s="2">
        <v>44376.857569444444</v>
      </c>
      <c r="CB2743" t="b">
        <v>0</v>
      </c>
      <c r="CC2743" t="b">
        <v>0</v>
      </c>
      <c r="CF2743">
        <v>65000</v>
      </c>
      <c r="CH2743">
        <v>0</v>
      </c>
      <c r="CI2743">
        <v>0</v>
      </c>
      <c r="CJ2743">
        <v>0</v>
      </c>
      <c r="CK2743">
        <f>YEAR(tbl_Opportunity[[#This Row],[Close Date]])</f>
        <v>2017</v>
      </c>
    </row>
    <row r="2744" spans="1:89">
      <c r="A2744" t="s">
        <v>2542</v>
      </c>
      <c r="B2744" t="b">
        <v>0</v>
      </c>
      <c r="D2744" t="b">
        <v>0</v>
      </c>
      <c r="E2744" t="s">
        <v>2775</v>
      </c>
      <c r="H2744" s="1">
        <v>43008</v>
      </c>
      <c r="I2744" t="b">
        <v>1</v>
      </c>
      <c r="J2744" t="s">
        <v>111</v>
      </c>
      <c r="L2744" t="s">
        <v>7025</v>
      </c>
      <c r="O2744" t="s">
        <v>332</v>
      </c>
      <c r="P2744" t="b">
        <v>0</v>
      </c>
      <c r="Q2744" s="2">
        <v>42968.102488425924</v>
      </c>
      <c r="R2744" s="1"/>
      <c r="S2744" t="b">
        <v>0</v>
      </c>
      <c r="U2744" s="1"/>
      <c r="V2744" t="b">
        <v>0</v>
      </c>
      <c r="W2744" s="1">
        <v>42795</v>
      </c>
      <c r="X2744">
        <v>3</v>
      </c>
      <c r="Y2744">
        <v>2017</v>
      </c>
      <c r="Z2744" t="s">
        <v>90</v>
      </c>
      <c r="AA2744" t="s">
        <v>90</v>
      </c>
      <c r="AB2744" t="b">
        <v>0</v>
      </c>
      <c r="AC2744" t="b">
        <v>0</v>
      </c>
      <c r="AE2744" t="b">
        <v>1</v>
      </c>
      <c r="AF2744" t="b">
        <v>0</v>
      </c>
      <c r="AG2744" t="b">
        <v>0</v>
      </c>
      <c r="AH2744" t="s">
        <v>1016</v>
      </c>
      <c r="AI2744" t="b">
        <v>0</v>
      </c>
      <c r="AK2744" t="b">
        <v>0</v>
      </c>
      <c r="AL2744" s="1"/>
      <c r="AM2744" t="s">
        <v>92</v>
      </c>
      <c r="AN2744" s="2">
        <v>43836.76290509259</v>
      </c>
      <c r="AP2744" s="2">
        <v>43836.76290509259</v>
      </c>
      <c r="AQ2744" s="1"/>
      <c r="AS2744" t="b">
        <v>0</v>
      </c>
      <c r="AV2744" t="s">
        <v>105</v>
      </c>
      <c r="BB2744" t="s">
        <v>7389</v>
      </c>
      <c r="BD2744" t="b">
        <v>0</v>
      </c>
      <c r="BH2744" t="s">
        <v>332</v>
      </c>
      <c r="BI2744" t="s">
        <v>150</v>
      </c>
      <c r="BJ2744" t="s">
        <v>102</v>
      </c>
      <c r="BQ2744" t="s">
        <v>96</v>
      </c>
      <c r="BR2744" t="b">
        <v>0</v>
      </c>
      <c r="BT2744" t="b">
        <v>0</v>
      </c>
      <c r="BW2744" t="s">
        <v>97</v>
      </c>
      <c r="BX2744" t="b">
        <v>0</v>
      </c>
      <c r="BY2744" s="2">
        <v>44376.857569444444</v>
      </c>
      <c r="CB2744" t="b">
        <v>0</v>
      </c>
      <c r="CC2744" t="b">
        <v>0</v>
      </c>
      <c r="CF2744">
        <v>143796</v>
      </c>
      <c r="CH2744">
        <v>0</v>
      </c>
      <c r="CI2744">
        <v>0</v>
      </c>
      <c r="CJ2744">
        <v>0</v>
      </c>
      <c r="CK2744">
        <f>YEAR(tbl_Opportunity[[#This Row],[Close Date]])</f>
        <v>2017</v>
      </c>
    </row>
    <row r="2745" spans="1:89">
      <c r="A2745" t="s">
        <v>7390</v>
      </c>
      <c r="B2745" t="b">
        <v>0</v>
      </c>
      <c r="D2745" t="b">
        <v>0</v>
      </c>
      <c r="H2745" s="1">
        <v>43311</v>
      </c>
      <c r="I2745" t="b">
        <v>1</v>
      </c>
      <c r="J2745" t="s">
        <v>111</v>
      </c>
      <c r="L2745" t="s">
        <v>7391</v>
      </c>
      <c r="O2745" t="s">
        <v>99</v>
      </c>
      <c r="P2745" t="b">
        <v>0</v>
      </c>
      <c r="Q2745" s="2">
        <v>43136.81521990741</v>
      </c>
      <c r="R2745" s="1"/>
      <c r="S2745" t="b">
        <v>0</v>
      </c>
      <c r="U2745" s="1"/>
      <c r="V2745" t="b">
        <v>0</v>
      </c>
      <c r="W2745" s="1">
        <v>43160</v>
      </c>
      <c r="X2745">
        <v>3</v>
      </c>
      <c r="Y2745">
        <v>2018</v>
      </c>
      <c r="Z2745" t="s">
        <v>90</v>
      </c>
      <c r="AA2745" t="s">
        <v>90</v>
      </c>
      <c r="AB2745" t="b">
        <v>0</v>
      </c>
      <c r="AC2745" t="b">
        <v>0</v>
      </c>
      <c r="AE2745" t="b">
        <v>1</v>
      </c>
      <c r="AF2745" t="b">
        <v>0</v>
      </c>
      <c r="AG2745" t="b">
        <v>0</v>
      </c>
      <c r="AH2745" t="s">
        <v>1016</v>
      </c>
      <c r="AI2745" t="b">
        <v>0</v>
      </c>
      <c r="AK2745" t="b">
        <v>0</v>
      </c>
      <c r="AL2745" s="1">
        <v>43137</v>
      </c>
      <c r="AM2745" t="s">
        <v>162</v>
      </c>
      <c r="AN2745" s="2">
        <v>44297.837673611109</v>
      </c>
      <c r="AP2745" s="2">
        <v>43836.762962962966</v>
      </c>
      <c r="AQ2745" s="1"/>
      <c r="AS2745" t="b">
        <v>0</v>
      </c>
      <c r="AU2745" t="s">
        <v>6211</v>
      </c>
      <c r="AV2745" t="s">
        <v>213</v>
      </c>
      <c r="BB2745" t="s">
        <v>7392</v>
      </c>
      <c r="BD2745" t="b">
        <v>0</v>
      </c>
      <c r="BH2745" t="s">
        <v>332</v>
      </c>
      <c r="BI2745" t="s">
        <v>155</v>
      </c>
      <c r="BQ2745" t="s">
        <v>96</v>
      </c>
      <c r="BR2745" t="b">
        <v>0</v>
      </c>
      <c r="BT2745" t="b">
        <v>0</v>
      </c>
      <c r="BW2745" t="s">
        <v>97</v>
      </c>
      <c r="BX2745" t="b">
        <v>0</v>
      </c>
      <c r="BY2745" s="2">
        <v>44376.857569444444</v>
      </c>
      <c r="CB2745" t="b">
        <v>0</v>
      </c>
      <c r="CC2745" t="b">
        <v>0</v>
      </c>
      <c r="CF2745">
        <v>80194</v>
      </c>
      <c r="CH2745">
        <v>0</v>
      </c>
      <c r="CI2745">
        <v>0</v>
      </c>
      <c r="CJ2745">
        <v>0</v>
      </c>
      <c r="CK2745">
        <f>YEAR(tbl_Opportunity[[#This Row],[Close Date]])</f>
        <v>2018</v>
      </c>
    </row>
    <row r="2746" spans="1:89">
      <c r="A2746" t="s">
        <v>7393</v>
      </c>
      <c r="B2746" t="b">
        <v>0</v>
      </c>
      <c r="D2746" t="b">
        <v>0</v>
      </c>
      <c r="H2746" s="1">
        <v>43373</v>
      </c>
      <c r="I2746" t="b">
        <v>1</v>
      </c>
      <c r="J2746" t="s">
        <v>111</v>
      </c>
      <c r="O2746" t="s">
        <v>114</v>
      </c>
      <c r="P2746" t="b">
        <v>0</v>
      </c>
      <c r="Q2746" s="2">
        <v>43193.927129629628</v>
      </c>
      <c r="R2746" s="1"/>
      <c r="S2746" t="b">
        <v>0</v>
      </c>
      <c r="U2746" s="1"/>
      <c r="V2746" t="b">
        <v>0</v>
      </c>
      <c r="W2746" s="1">
        <v>43160</v>
      </c>
      <c r="X2746">
        <v>3</v>
      </c>
      <c r="Y2746">
        <v>2018</v>
      </c>
      <c r="Z2746" t="s">
        <v>90</v>
      </c>
      <c r="AA2746" t="s">
        <v>90</v>
      </c>
      <c r="AB2746" t="b">
        <v>0</v>
      </c>
      <c r="AC2746" t="b">
        <v>0</v>
      </c>
      <c r="AE2746" t="b">
        <v>1</v>
      </c>
      <c r="AF2746" t="b">
        <v>0</v>
      </c>
      <c r="AG2746" t="b">
        <v>0</v>
      </c>
      <c r="AH2746" t="s">
        <v>1016</v>
      </c>
      <c r="AI2746" t="b">
        <v>0</v>
      </c>
      <c r="AK2746" t="b">
        <v>0</v>
      </c>
      <c r="AL2746" s="1"/>
      <c r="AM2746" t="s">
        <v>162</v>
      </c>
      <c r="AN2746" s="2">
        <v>44297.8278587963</v>
      </c>
      <c r="AP2746" s="2">
        <v>43836.76290509259</v>
      </c>
      <c r="AQ2746" s="1"/>
      <c r="AS2746" t="b">
        <v>0</v>
      </c>
      <c r="AV2746" t="s">
        <v>153</v>
      </c>
      <c r="BB2746" t="s">
        <v>7394</v>
      </c>
      <c r="BD2746" t="b">
        <v>0</v>
      </c>
      <c r="BH2746" t="s">
        <v>114</v>
      </c>
      <c r="BI2746" t="s">
        <v>155</v>
      </c>
      <c r="BQ2746" t="s">
        <v>96</v>
      </c>
      <c r="BR2746" t="b">
        <v>0</v>
      </c>
      <c r="BT2746" t="b">
        <v>0</v>
      </c>
      <c r="BW2746" t="s">
        <v>97</v>
      </c>
      <c r="BX2746" t="b">
        <v>0</v>
      </c>
      <c r="BY2746" s="2">
        <v>44376.857569444444</v>
      </c>
      <c r="CB2746" t="b">
        <v>0</v>
      </c>
      <c r="CC2746" t="b">
        <v>0</v>
      </c>
      <c r="CF2746">
        <v>195597</v>
      </c>
      <c r="CH2746">
        <v>0</v>
      </c>
      <c r="CI2746">
        <v>0</v>
      </c>
      <c r="CJ2746">
        <v>0</v>
      </c>
      <c r="CK2746">
        <f>YEAR(tbl_Opportunity[[#This Row],[Close Date]])</f>
        <v>2018</v>
      </c>
    </row>
    <row r="2747" spans="1:89">
      <c r="A2747" t="s">
        <v>7393</v>
      </c>
      <c r="B2747" t="b">
        <v>0</v>
      </c>
      <c r="D2747" t="b">
        <v>0</v>
      </c>
      <c r="H2747" s="1">
        <v>43373</v>
      </c>
      <c r="I2747" t="b">
        <v>1</v>
      </c>
      <c r="J2747" t="s">
        <v>111</v>
      </c>
      <c r="O2747" t="s">
        <v>114</v>
      </c>
      <c r="P2747" t="b">
        <v>0</v>
      </c>
      <c r="Q2747" s="2">
        <v>43193.933807870373</v>
      </c>
      <c r="R2747" s="1"/>
      <c r="S2747" t="b">
        <v>0</v>
      </c>
      <c r="U2747" s="1"/>
      <c r="V2747" t="b">
        <v>0</v>
      </c>
      <c r="W2747" s="1">
        <v>43160</v>
      </c>
      <c r="X2747">
        <v>3</v>
      </c>
      <c r="Y2747">
        <v>2018</v>
      </c>
      <c r="Z2747" t="s">
        <v>90</v>
      </c>
      <c r="AA2747" t="s">
        <v>90</v>
      </c>
      <c r="AB2747" t="b">
        <v>0</v>
      </c>
      <c r="AC2747" t="b">
        <v>0</v>
      </c>
      <c r="AE2747" t="b">
        <v>1</v>
      </c>
      <c r="AF2747" t="b">
        <v>0</v>
      </c>
      <c r="AG2747" t="b">
        <v>0</v>
      </c>
      <c r="AH2747" t="s">
        <v>1016</v>
      </c>
      <c r="AI2747" t="b">
        <v>0</v>
      </c>
      <c r="AK2747" t="b">
        <v>0</v>
      </c>
      <c r="AL2747" s="1"/>
      <c r="AM2747" t="s">
        <v>162</v>
      </c>
      <c r="AN2747" s="2">
        <v>44297.8278587963</v>
      </c>
      <c r="AP2747" s="2">
        <v>43836.76290509259</v>
      </c>
      <c r="AQ2747" s="1"/>
      <c r="AS2747" t="b">
        <v>0</v>
      </c>
      <c r="AV2747" t="s">
        <v>153</v>
      </c>
      <c r="BB2747" t="s">
        <v>7395</v>
      </c>
      <c r="BD2747" t="b">
        <v>0</v>
      </c>
      <c r="BH2747" t="s">
        <v>114</v>
      </c>
      <c r="BI2747" t="s">
        <v>155</v>
      </c>
      <c r="BQ2747" t="s">
        <v>96</v>
      </c>
      <c r="BR2747" t="b">
        <v>0</v>
      </c>
      <c r="BT2747" t="b">
        <v>0</v>
      </c>
      <c r="BW2747" t="s">
        <v>97</v>
      </c>
      <c r="BX2747" t="b">
        <v>0</v>
      </c>
      <c r="BY2747" s="2">
        <v>44376.857569444444</v>
      </c>
      <c r="CB2747" t="b">
        <v>0</v>
      </c>
      <c r="CC2747" t="b">
        <v>0</v>
      </c>
      <c r="CF2747">
        <v>195597</v>
      </c>
      <c r="CH2747">
        <v>0</v>
      </c>
      <c r="CI2747">
        <v>0</v>
      </c>
      <c r="CJ2747">
        <v>0</v>
      </c>
      <c r="CK2747">
        <f>YEAR(tbl_Opportunity[[#This Row],[Close Date]])</f>
        <v>2018</v>
      </c>
    </row>
    <row r="2748" spans="1:89">
      <c r="A2748" t="s">
        <v>7396</v>
      </c>
      <c r="B2748" t="b">
        <v>0</v>
      </c>
      <c r="D2748" t="b">
        <v>0</v>
      </c>
      <c r="H2748" s="1">
        <v>43318</v>
      </c>
      <c r="I2748" t="b">
        <v>1</v>
      </c>
      <c r="J2748" t="s">
        <v>140</v>
      </c>
      <c r="L2748" t="s">
        <v>7397</v>
      </c>
      <c r="O2748" t="s">
        <v>99</v>
      </c>
      <c r="P2748" t="b">
        <v>0</v>
      </c>
      <c r="Q2748" s="2">
        <v>43237.75984953704</v>
      </c>
      <c r="R2748" s="1"/>
      <c r="S2748" t="b">
        <v>0</v>
      </c>
      <c r="U2748" s="1"/>
      <c r="V2748" t="b">
        <v>0</v>
      </c>
      <c r="W2748" s="1">
        <v>43160</v>
      </c>
      <c r="X2748">
        <v>3</v>
      </c>
      <c r="Y2748">
        <v>2018</v>
      </c>
      <c r="Z2748" t="s">
        <v>90</v>
      </c>
      <c r="AA2748" t="s">
        <v>90</v>
      </c>
      <c r="AB2748" t="b">
        <v>0</v>
      </c>
      <c r="AC2748" t="b">
        <v>0</v>
      </c>
      <c r="AE2748" t="b">
        <v>1</v>
      </c>
      <c r="AF2748" t="b">
        <v>0</v>
      </c>
      <c r="AG2748" t="b">
        <v>0</v>
      </c>
      <c r="AH2748" t="s">
        <v>4808</v>
      </c>
      <c r="AI2748" t="b">
        <v>0</v>
      </c>
      <c r="AK2748" t="b">
        <v>0</v>
      </c>
      <c r="AL2748" s="1">
        <v>43318</v>
      </c>
      <c r="AM2748" t="s">
        <v>92</v>
      </c>
      <c r="AN2748" s="2">
        <v>43836.76290509259</v>
      </c>
      <c r="AP2748" s="2">
        <v>43836.76290509259</v>
      </c>
      <c r="AQ2748" s="1"/>
      <c r="AS2748" t="b">
        <v>0</v>
      </c>
      <c r="AV2748" t="s">
        <v>93</v>
      </c>
      <c r="BB2748" t="s">
        <v>7398</v>
      </c>
      <c r="BD2748" t="b">
        <v>0</v>
      </c>
      <c r="BH2748" t="s">
        <v>142</v>
      </c>
      <c r="BI2748" t="s">
        <v>150</v>
      </c>
      <c r="BQ2748" t="s">
        <v>96</v>
      </c>
      <c r="BR2748" t="b">
        <v>0</v>
      </c>
      <c r="BT2748" t="b">
        <v>0</v>
      </c>
      <c r="BW2748" t="s">
        <v>97</v>
      </c>
      <c r="BX2748" t="b">
        <v>0</v>
      </c>
      <c r="BY2748" s="2">
        <v>44376.857569444444</v>
      </c>
      <c r="CB2748" t="b">
        <v>0</v>
      </c>
      <c r="CC2748" t="b">
        <v>0</v>
      </c>
      <c r="CF2748">
        <v>65000</v>
      </c>
      <c r="CH2748">
        <v>0</v>
      </c>
      <c r="CI2748">
        <v>0</v>
      </c>
      <c r="CJ2748">
        <v>0</v>
      </c>
      <c r="CK2748">
        <f>YEAR(tbl_Opportunity[[#This Row],[Close Date]])</f>
        <v>2018</v>
      </c>
    </row>
    <row r="2749" spans="1:89">
      <c r="A2749" t="s">
        <v>7399</v>
      </c>
      <c r="B2749" t="b">
        <v>0</v>
      </c>
      <c r="D2749" t="b">
        <v>0</v>
      </c>
      <c r="E2749" t="s">
        <v>3054</v>
      </c>
      <c r="H2749" s="1">
        <v>43333</v>
      </c>
      <c r="I2749" t="b">
        <v>1</v>
      </c>
      <c r="J2749" t="s">
        <v>140</v>
      </c>
      <c r="L2749" t="s">
        <v>7400</v>
      </c>
      <c r="O2749" t="s">
        <v>99</v>
      </c>
      <c r="P2749" t="b">
        <v>0</v>
      </c>
      <c r="Q2749" s="2">
        <v>43290.708379629628</v>
      </c>
      <c r="R2749" s="1"/>
      <c r="S2749" t="b">
        <v>0</v>
      </c>
      <c r="U2749" s="1"/>
      <c r="V2749" t="b">
        <v>0</v>
      </c>
      <c r="W2749" s="1">
        <v>43160</v>
      </c>
      <c r="X2749">
        <v>3</v>
      </c>
      <c r="Y2749">
        <v>2018</v>
      </c>
      <c r="Z2749" t="s">
        <v>90</v>
      </c>
      <c r="AA2749" t="s">
        <v>90</v>
      </c>
      <c r="AB2749" t="b">
        <v>0</v>
      </c>
      <c r="AC2749" t="b">
        <v>0</v>
      </c>
      <c r="AE2749" t="b">
        <v>1</v>
      </c>
      <c r="AF2749" t="b">
        <v>0</v>
      </c>
      <c r="AG2749" t="b">
        <v>0</v>
      </c>
      <c r="AH2749" t="s">
        <v>4808</v>
      </c>
      <c r="AI2749" t="b">
        <v>0</v>
      </c>
      <c r="AK2749" t="b">
        <v>0</v>
      </c>
      <c r="AL2749" s="1">
        <v>43332</v>
      </c>
      <c r="AM2749" t="s">
        <v>162</v>
      </c>
      <c r="AN2749" s="2">
        <v>44297.828460648147</v>
      </c>
      <c r="AP2749" s="2">
        <v>43836.76290509259</v>
      </c>
      <c r="AQ2749" s="1"/>
      <c r="AS2749" t="b">
        <v>0</v>
      </c>
      <c r="AV2749" t="s">
        <v>153</v>
      </c>
      <c r="BB2749" t="s">
        <v>7401</v>
      </c>
      <c r="BD2749" t="b">
        <v>0</v>
      </c>
      <c r="BH2749" t="s">
        <v>142</v>
      </c>
      <c r="BI2749" t="s">
        <v>150</v>
      </c>
      <c r="BQ2749" t="s">
        <v>96</v>
      </c>
      <c r="BR2749" t="b">
        <v>0</v>
      </c>
      <c r="BT2749" t="b">
        <v>0</v>
      </c>
      <c r="BW2749" t="s">
        <v>97</v>
      </c>
      <c r="BX2749" t="b">
        <v>0</v>
      </c>
      <c r="BY2749" s="2">
        <v>44376.857569444444</v>
      </c>
      <c r="CB2749" t="b">
        <v>0</v>
      </c>
      <c r="CC2749" t="b">
        <v>0</v>
      </c>
      <c r="CF2749">
        <v>65199</v>
      </c>
      <c r="CH2749">
        <v>0</v>
      </c>
      <c r="CI2749">
        <v>0</v>
      </c>
      <c r="CJ2749">
        <v>0</v>
      </c>
      <c r="CK2749">
        <f>YEAR(tbl_Opportunity[[#This Row],[Close Date]])</f>
        <v>2018</v>
      </c>
    </row>
    <row r="2750" spans="1:89">
      <c r="A2750" t="s">
        <v>7402</v>
      </c>
      <c r="B2750" t="b">
        <v>0</v>
      </c>
      <c r="D2750" t="b">
        <v>0</v>
      </c>
      <c r="E2750" t="s">
        <v>3744</v>
      </c>
      <c r="H2750" s="1">
        <v>43708</v>
      </c>
      <c r="I2750" t="b">
        <v>1</v>
      </c>
      <c r="J2750" t="s">
        <v>140</v>
      </c>
      <c r="L2750" t="s">
        <v>7403</v>
      </c>
      <c r="O2750" t="s">
        <v>142</v>
      </c>
      <c r="P2750" t="b">
        <v>0</v>
      </c>
      <c r="Q2750" s="2">
        <v>43682.75949074074</v>
      </c>
      <c r="R2750" s="1"/>
      <c r="S2750" t="b">
        <v>0</v>
      </c>
      <c r="U2750" s="1"/>
      <c r="V2750" t="b">
        <v>0</v>
      </c>
      <c r="W2750" s="1">
        <v>43525</v>
      </c>
      <c r="X2750">
        <v>3</v>
      </c>
      <c r="Y2750">
        <v>2019</v>
      </c>
      <c r="Z2750" t="s">
        <v>90</v>
      </c>
      <c r="AA2750" t="s">
        <v>90</v>
      </c>
      <c r="AB2750" t="b">
        <v>0</v>
      </c>
      <c r="AC2750" t="b">
        <v>0</v>
      </c>
      <c r="AE2750" t="b">
        <v>1</v>
      </c>
      <c r="AF2750" t="b">
        <v>0</v>
      </c>
      <c r="AG2750" t="b">
        <v>0</v>
      </c>
      <c r="AH2750" t="s">
        <v>4808</v>
      </c>
      <c r="AI2750" t="b">
        <v>0</v>
      </c>
      <c r="AK2750" t="b">
        <v>0</v>
      </c>
      <c r="AL2750" s="1"/>
      <c r="AM2750" t="s">
        <v>92</v>
      </c>
      <c r="AN2750" s="2">
        <v>43836.762962962966</v>
      </c>
      <c r="AP2750" s="2">
        <v>43836.762962962966</v>
      </c>
      <c r="AQ2750" s="1"/>
      <c r="AS2750" t="b">
        <v>0</v>
      </c>
      <c r="AV2750" t="s">
        <v>93</v>
      </c>
      <c r="BB2750" t="s">
        <v>7404</v>
      </c>
      <c r="BD2750" t="b">
        <v>0</v>
      </c>
      <c r="BH2750" t="s">
        <v>142</v>
      </c>
      <c r="BI2750" t="s">
        <v>150</v>
      </c>
      <c r="BQ2750" t="s">
        <v>96</v>
      </c>
      <c r="BR2750" t="b">
        <v>0</v>
      </c>
      <c r="BT2750" t="b">
        <v>0</v>
      </c>
      <c r="BW2750" t="s">
        <v>97</v>
      </c>
      <c r="BX2750" t="b">
        <v>0</v>
      </c>
      <c r="BY2750" s="2">
        <v>44376.857569444444</v>
      </c>
      <c r="CB2750" t="b">
        <v>0</v>
      </c>
      <c r="CC2750" t="b">
        <v>0</v>
      </c>
      <c r="CF2750">
        <v>25000</v>
      </c>
      <c r="CH2750">
        <v>0</v>
      </c>
      <c r="CI2750">
        <v>0</v>
      </c>
      <c r="CJ2750">
        <v>0</v>
      </c>
      <c r="CK2750">
        <f>YEAR(tbl_Opportunity[[#This Row],[Close Date]])</f>
        <v>2019</v>
      </c>
    </row>
    <row r="2751" spans="1:89">
      <c r="A2751" t="s">
        <v>132</v>
      </c>
      <c r="B2751" t="b">
        <v>0</v>
      </c>
      <c r="D2751" t="b">
        <v>0</v>
      </c>
      <c r="H2751" s="1">
        <v>44104</v>
      </c>
      <c r="I2751" t="b">
        <v>1</v>
      </c>
      <c r="J2751" t="s">
        <v>140</v>
      </c>
      <c r="O2751" t="s">
        <v>99</v>
      </c>
      <c r="P2751" t="b">
        <v>0</v>
      </c>
      <c r="Q2751" s="2">
        <v>43556.796006944445</v>
      </c>
      <c r="R2751" s="1"/>
      <c r="S2751" t="b">
        <v>0</v>
      </c>
      <c r="U2751" s="1"/>
      <c r="V2751" t="b">
        <v>0</v>
      </c>
      <c r="W2751" s="1">
        <v>43891</v>
      </c>
      <c r="X2751">
        <v>3</v>
      </c>
      <c r="Y2751">
        <v>2020</v>
      </c>
      <c r="Z2751" t="s">
        <v>90</v>
      </c>
      <c r="AA2751" t="s">
        <v>90</v>
      </c>
      <c r="AB2751" t="b">
        <v>0</v>
      </c>
      <c r="AC2751" t="b">
        <v>0</v>
      </c>
      <c r="AE2751" t="b">
        <v>1</v>
      </c>
      <c r="AF2751" t="b">
        <v>0</v>
      </c>
      <c r="AG2751" t="b">
        <v>0</v>
      </c>
      <c r="AH2751" t="s">
        <v>4863</v>
      </c>
      <c r="AI2751" t="b">
        <v>0</v>
      </c>
      <c r="AK2751" t="b">
        <v>0</v>
      </c>
      <c r="AL2751" s="1">
        <v>43609</v>
      </c>
      <c r="AM2751" t="s">
        <v>162</v>
      </c>
      <c r="AN2751" s="2">
        <v>44297.8278587963</v>
      </c>
      <c r="AP2751" s="2">
        <v>43871.600416666668</v>
      </c>
      <c r="AQ2751" s="1"/>
      <c r="AS2751" t="b">
        <v>0</v>
      </c>
      <c r="AV2751" t="s">
        <v>153</v>
      </c>
      <c r="BB2751" t="s">
        <v>7405</v>
      </c>
      <c r="BD2751" t="b">
        <v>0</v>
      </c>
      <c r="BH2751" t="s">
        <v>332</v>
      </c>
      <c r="BI2751" t="s">
        <v>150</v>
      </c>
      <c r="BJ2751" t="s">
        <v>95</v>
      </c>
      <c r="BQ2751" t="s">
        <v>96</v>
      </c>
      <c r="BR2751" t="b">
        <v>0</v>
      </c>
      <c r="BT2751" t="b">
        <v>0</v>
      </c>
      <c r="BW2751" t="s">
        <v>97</v>
      </c>
      <c r="BX2751" t="b">
        <v>0</v>
      </c>
      <c r="BY2751" s="2">
        <v>44376.857569444444</v>
      </c>
      <c r="CB2751" t="b">
        <v>0</v>
      </c>
      <c r="CC2751" t="b">
        <v>0</v>
      </c>
      <c r="CF2751">
        <v>60069.599999999999</v>
      </c>
      <c r="CH2751">
        <v>0</v>
      </c>
      <c r="CI2751">
        <v>0</v>
      </c>
      <c r="CJ2751">
        <v>0</v>
      </c>
      <c r="CK2751">
        <f>YEAR(tbl_Opportunity[[#This Row],[Close Date]])</f>
        <v>2020</v>
      </c>
    </row>
    <row r="2752" spans="1:89">
      <c r="A2752" t="s">
        <v>7406</v>
      </c>
      <c r="B2752" t="b">
        <v>0</v>
      </c>
      <c r="D2752" t="b">
        <v>0</v>
      </c>
      <c r="E2752" t="s">
        <v>3054</v>
      </c>
      <c r="H2752" s="1">
        <v>44075</v>
      </c>
      <c r="I2752" t="b">
        <v>1</v>
      </c>
      <c r="J2752" t="s">
        <v>140</v>
      </c>
      <c r="L2752" t="s">
        <v>7407</v>
      </c>
      <c r="O2752" t="s">
        <v>99</v>
      </c>
      <c r="P2752" t="b">
        <v>0</v>
      </c>
      <c r="Q2752" s="2">
        <v>43684.663622685184</v>
      </c>
      <c r="R2752" s="1"/>
      <c r="S2752" t="b">
        <v>0</v>
      </c>
      <c r="U2752" s="1"/>
      <c r="V2752" t="b">
        <v>0</v>
      </c>
      <c r="W2752" s="1">
        <v>43891</v>
      </c>
      <c r="X2752">
        <v>3</v>
      </c>
      <c r="Y2752">
        <v>2020</v>
      </c>
      <c r="Z2752" t="s">
        <v>90</v>
      </c>
      <c r="AA2752" t="s">
        <v>90</v>
      </c>
      <c r="AB2752" t="b">
        <v>0</v>
      </c>
      <c r="AC2752" t="b">
        <v>0</v>
      </c>
      <c r="AE2752" t="b">
        <v>1</v>
      </c>
      <c r="AF2752" t="b">
        <v>0</v>
      </c>
      <c r="AG2752" t="b">
        <v>0</v>
      </c>
      <c r="AH2752" t="s">
        <v>4808</v>
      </c>
      <c r="AI2752" t="b">
        <v>0</v>
      </c>
      <c r="AK2752" t="b">
        <v>0</v>
      </c>
      <c r="AL2752" s="1">
        <v>44063</v>
      </c>
      <c r="AM2752" t="s">
        <v>162</v>
      </c>
      <c r="AN2752" s="2">
        <v>44297.828460648147</v>
      </c>
      <c r="AP2752" s="2">
        <v>44088.6015625</v>
      </c>
      <c r="AQ2752" s="1"/>
      <c r="AS2752" t="b">
        <v>0</v>
      </c>
      <c r="AV2752" t="s">
        <v>153</v>
      </c>
      <c r="BB2752" t="s">
        <v>7408</v>
      </c>
      <c r="BD2752" t="b">
        <v>0</v>
      </c>
      <c r="BH2752" t="s">
        <v>142</v>
      </c>
      <c r="BI2752" t="s">
        <v>150</v>
      </c>
      <c r="BQ2752" t="s">
        <v>96</v>
      </c>
      <c r="BR2752" t="b">
        <v>0</v>
      </c>
      <c r="BT2752" t="b">
        <v>0</v>
      </c>
      <c r="BW2752" t="s">
        <v>97</v>
      </c>
      <c r="BX2752" t="b">
        <v>0</v>
      </c>
      <c r="BY2752" s="2">
        <v>44376.857569444444</v>
      </c>
      <c r="CB2752" t="b">
        <v>0</v>
      </c>
      <c r="CC2752" t="b">
        <v>0</v>
      </c>
      <c r="CF2752">
        <v>71798.5</v>
      </c>
      <c r="CH2752">
        <v>0</v>
      </c>
      <c r="CI2752">
        <v>0</v>
      </c>
      <c r="CJ2752">
        <v>0</v>
      </c>
      <c r="CK2752">
        <f>YEAR(tbl_Opportunity[[#This Row],[Close Date]])</f>
        <v>2020</v>
      </c>
    </row>
    <row r="2753" spans="1:89">
      <c r="A2753" t="s">
        <v>7409</v>
      </c>
      <c r="B2753" t="b">
        <v>0</v>
      </c>
      <c r="D2753" t="b">
        <v>0</v>
      </c>
      <c r="H2753" s="1">
        <v>42962</v>
      </c>
      <c r="I2753" t="b">
        <v>1</v>
      </c>
      <c r="J2753" t="s">
        <v>140</v>
      </c>
      <c r="L2753" t="s">
        <v>7410</v>
      </c>
      <c r="O2753" t="s">
        <v>142</v>
      </c>
      <c r="P2753" t="b">
        <v>0</v>
      </c>
      <c r="Q2753" s="2">
        <v>42945.014918981484</v>
      </c>
      <c r="R2753" s="1"/>
      <c r="S2753" t="b">
        <v>0</v>
      </c>
      <c r="U2753" s="1"/>
      <c r="V2753" t="b">
        <v>0</v>
      </c>
      <c r="W2753" s="1">
        <v>42795</v>
      </c>
      <c r="X2753">
        <v>3</v>
      </c>
      <c r="Y2753">
        <v>2017</v>
      </c>
      <c r="Z2753" t="s">
        <v>90</v>
      </c>
      <c r="AA2753" t="s">
        <v>90</v>
      </c>
      <c r="AB2753" t="b">
        <v>0</v>
      </c>
      <c r="AC2753" t="b">
        <v>0</v>
      </c>
      <c r="AE2753" t="b">
        <v>1</v>
      </c>
      <c r="AF2753" t="b">
        <v>0</v>
      </c>
      <c r="AG2753" t="b">
        <v>0</v>
      </c>
      <c r="AH2753" t="s">
        <v>4808</v>
      </c>
      <c r="AI2753" t="b">
        <v>0</v>
      </c>
      <c r="AK2753" t="b">
        <v>0</v>
      </c>
      <c r="AL2753" s="1"/>
      <c r="AM2753" t="s">
        <v>162</v>
      </c>
      <c r="AN2753" s="2">
        <v>44297.837673611109</v>
      </c>
      <c r="AP2753" s="2">
        <v>43836.76290509259</v>
      </c>
      <c r="AQ2753" s="1"/>
      <c r="AS2753" t="b">
        <v>0</v>
      </c>
      <c r="AV2753" t="s">
        <v>213</v>
      </c>
      <c r="BB2753" t="s">
        <v>7411</v>
      </c>
      <c r="BD2753" t="b">
        <v>0</v>
      </c>
      <c r="BH2753" t="s">
        <v>142</v>
      </c>
      <c r="BI2753" t="s">
        <v>150</v>
      </c>
      <c r="BQ2753" t="s">
        <v>96</v>
      </c>
      <c r="BR2753" t="b">
        <v>0</v>
      </c>
      <c r="BT2753" t="b">
        <v>0</v>
      </c>
      <c r="BW2753" t="s">
        <v>97</v>
      </c>
      <c r="BX2753" t="b">
        <v>0</v>
      </c>
      <c r="BY2753" s="2">
        <v>44376.857569444444</v>
      </c>
      <c r="CB2753" t="b">
        <v>0</v>
      </c>
      <c r="CC2753" t="b">
        <v>0</v>
      </c>
      <c r="CF2753">
        <v>78000</v>
      </c>
      <c r="CH2753">
        <v>0</v>
      </c>
      <c r="CI2753">
        <v>0</v>
      </c>
      <c r="CJ2753">
        <v>0</v>
      </c>
      <c r="CK2753">
        <f>YEAR(tbl_Opportunity[[#This Row],[Close Date]])</f>
        <v>2017</v>
      </c>
    </row>
    <row r="2754" spans="1:89">
      <c r="A2754" t="s">
        <v>7412</v>
      </c>
      <c r="B2754" t="b">
        <v>0</v>
      </c>
      <c r="D2754" t="b">
        <v>0</v>
      </c>
      <c r="H2754" s="1">
        <v>43706</v>
      </c>
      <c r="I2754" t="b">
        <v>1</v>
      </c>
      <c r="J2754" t="s">
        <v>140</v>
      </c>
      <c r="L2754" t="s">
        <v>7413</v>
      </c>
      <c r="O2754" t="s">
        <v>142</v>
      </c>
      <c r="P2754" t="b">
        <v>0</v>
      </c>
      <c r="Q2754" s="2">
        <v>43112.863009259258</v>
      </c>
      <c r="R2754" s="1"/>
      <c r="S2754" t="b">
        <v>0</v>
      </c>
      <c r="U2754" s="1"/>
      <c r="V2754" t="b">
        <v>0</v>
      </c>
      <c r="W2754" s="1">
        <v>43525</v>
      </c>
      <c r="X2754">
        <v>3</v>
      </c>
      <c r="Y2754">
        <v>2019</v>
      </c>
      <c r="Z2754" t="s">
        <v>90</v>
      </c>
      <c r="AA2754" t="s">
        <v>90</v>
      </c>
      <c r="AB2754" t="b">
        <v>0</v>
      </c>
      <c r="AC2754" t="b">
        <v>0</v>
      </c>
      <c r="AE2754" t="b">
        <v>1</v>
      </c>
      <c r="AF2754" t="b">
        <v>0</v>
      </c>
      <c r="AG2754" t="b">
        <v>0</v>
      </c>
      <c r="AH2754" t="s">
        <v>4808</v>
      </c>
      <c r="AI2754" t="b">
        <v>0</v>
      </c>
      <c r="AK2754" t="b">
        <v>0</v>
      </c>
      <c r="AL2754" s="1">
        <v>43503</v>
      </c>
      <c r="AM2754" t="s">
        <v>162</v>
      </c>
      <c r="AN2754" s="2">
        <v>44297.837673611109</v>
      </c>
      <c r="AP2754" s="2">
        <v>43836.762962962966</v>
      </c>
      <c r="AQ2754" s="1"/>
      <c r="AS2754" t="b">
        <v>0</v>
      </c>
      <c r="AV2754" t="s">
        <v>213</v>
      </c>
      <c r="BB2754" t="s">
        <v>7414</v>
      </c>
      <c r="BD2754" t="b">
        <v>0</v>
      </c>
      <c r="BH2754" t="s">
        <v>142</v>
      </c>
      <c r="BI2754" t="s">
        <v>150</v>
      </c>
      <c r="BQ2754" t="s">
        <v>96</v>
      </c>
      <c r="BR2754" t="b">
        <v>0</v>
      </c>
      <c r="BT2754" t="b">
        <v>0</v>
      </c>
      <c r="BW2754" t="s">
        <v>97</v>
      </c>
      <c r="BX2754" t="b">
        <v>0</v>
      </c>
      <c r="BY2754" s="2">
        <v>44376.857569444444</v>
      </c>
      <c r="CB2754" t="b">
        <v>0</v>
      </c>
      <c r="CC2754" t="b">
        <v>0</v>
      </c>
      <c r="CF2754">
        <v>92691.5</v>
      </c>
      <c r="CH2754">
        <v>0</v>
      </c>
      <c r="CI2754">
        <v>0</v>
      </c>
      <c r="CJ2754">
        <v>0</v>
      </c>
      <c r="CK2754">
        <f>YEAR(tbl_Opportunity[[#This Row],[Close Date]])</f>
        <v>2019</v>
      </c>
    </row>
    <row r="2755" spans="1:89">
      <c r="A2755" t="s">
        <v>7415</v>
      </c>
      <c r="B2755" t="b">
        <v>0</v>
      </c>
      <c r="D2755" t="b">
        <v>0</v>
      </c>
      <c r="H2755" s="1">
        <v>43327</v>
      </c>
      <c r="I2755" t="b">
        <v>1</v>
      </c>
      <c r="J2755" t="s">
        <v>193</v>
      </c>
      <c r="L2755" t="s">
        <v>7416</v>
      </c>
      <c r="O2755" t="s">
        <v>99</v>
      </c>
      <c r="P2755" t="b">
        <v>0</v>
      </c>
      <c r="Q2755" s="2">
        <v>43286.61519675926</v>
      </c>
      <c r="R2755" s="1"/>
      <c r="S2755" t="b">
        <v>0</v>
      </c>
      <c r="U2755" s="1"/>
      <c r="V2755" t="b">
        <v>0</v>
      </c>
      <c r="W2755" s="1">
        <v>43160</v>
      </c>
      <c r="X2755">
        <v>3</v>
      </c>
      <c r="Y2755">
        <v>2018</v>
      </c>
      <c r="Z2755" t="s">
        <v>90</v>
      </c>
      <c r="AA2755" t="s">
        <v>90</v>
      </c>
      <c r="AB2755" t="b">
        <v>0</v>
      </c>
      <c r="AC2755" t="b">
        <v>0</v>
      </c>
      <c r="AE2755" t="b">
        <v>1</v>
      </c>
      <c r="AF2755" t="b">
        <v>0</v>
      </c>
      <c r="AG2755" t="b">
        <v>0</v>
      </c>
      <c r="AH2755" t="s">
        <v>4808</v>
      </c>
      <c r="AI2755" t="b">
        <v>0</v>
      </c>
      <c r="AK2755" t="b">
        <v>0</v>
      </c>
      <c r="AL2755" s="1"/>
      <c r="AM2755" t="s">
        <v>162</v>
      </c>
      <c r="AN2755" s="2">
        <v>44297.8278587963</v>
      </c>
      <c r="AP2755" s="2">
        <v>43836.76290509259</v>
      </c>
      <c r="AQ2755" s="1"/>
      <c r="AS2755" t="b">
        <v>0</v>
      </c>
      <c r="AV2755" t="s">
        <v>153</v>
      </c>
      <c r="BB2755" t="s">
        <v>7417</v>
      </c>
      <c r="BD2755" t="b">
        <v>0</v>
      </c>
      <c r="BH2755" t="s">
        <v>99</v>
      </c>
      <c r="BI2755" t="s">
        <v>150</v>
      </c>
      <c r="BQ2755" t="s">
        <v>96</v>
      </c>
      <c r="BR2755" t="b">
        <v>0</v>
      </c>
      <c r="BT2755" t="b">
        <v>0</v>
      </c>
      <c r="BW2755" t="s">
        <v>97</v>
      </c>
      <c r="BX2755" t="b">
        <v>0</v>
      </c>
      <c r="BY2755" s="2">
        <v>44376.857569444444</v>
      </c>
      <c r="CB2755" t="b">
        <v>0</v>
      </c>
      <c r="CC2755" t="b">
        <v>0</v>
      </c>
      <c r="CF2755">
        <v>199</v>
      </c>
      <c r="CH2755">
        <v>0</v>
      </c>
      <c r="CI2755">
        <v>0</v>
      </c>
      <c r="CJ2755">
        <v>0</v>
      </c>
      <c r="CK2755">
        <f>YEAR(tbl_Opportunity[[#This Row],[Close Date]])</f>
        <v>2018</v>
      </c>
    </row>
    <row r="2756" spans="1:89">
      <c r="A2756" t="s">
        <v>7029</v>
      </c>
      <c r="B2756" t="b">
        <v>0</v>
      </c>
      <c r="D2756" t="b">
        <v>0</v>
      </c>
      <c r="H2756" s="1">
        <v>43676</v>
      </c>
      <c r="I2756" t="b">
        <v>1</v>
      </c>
      <c r="J2756" t="s">
        <v>193</v>
      </c>
      <c r="L2756" t="s">
        <v>7418</v>
      </c>
      <c r="O2756" t="s">
        <v>99</v>
      </c>
      <c r="P2756" t="b">
        <v>0</v>
      </c>
      <c r="Q2756" s="2">
        <v>43495.795995370368</v>
      </c>
      <c r="R2756" s="1"/>
      <c r="S2756" t="b">
        <v>0</v>
      </c>
      <c r="U2756" s="1"/>
      <c r="V2756" t="b">
        <v>0</v>
      </c>
      <c r="W2756" s="1">
        <v>43525</v>
      </c>
      <c r="X2756">
        <v>3</v>
      </c>
      <c r="Y2756">
        <v>2019</v>
      </c>
      <c r="Z2756" t="s">
        <v>90</v>
      </c>
      <c r="AA2756" t="s">
        <v>90</v>
      </c>
      <c r="AB2756" t="b">
        <v>0</v>
      </c>
      <c r="AC2756" t="b">
        <v>0</v>
      </c>
      <c r="AE2756" t="b">
        <v>1</v>
      </c>
      <c r="AF2756" t="b">
        <v>0</v>
      </c>
      <c r="AG2756" t="b">
        <v>0</v>
      </c>
      <c r="AH2756" t="s">
        <v>4812</v>
      </c>
      <c r="AI2756" t="b">
        <v>0</v>
      </c>
      <c r="AK2756" t="b">
        <v>0</v>
      </c>
      <c r="AL2756" s="1"/>
      <c r="AM2756" t="s">
        <v>162</v>
      </c>
      <c r="AN2756" s="2">
        <v>44297.838888888888</v>
      </c>
      <c r="AP2756" s="2">
        <v>43836.762962962966</v>
      </c>
      <c r="AQ2756" s="1"/>
      <c r="AS2756" t="b">
        <v>0</v>
      </c>
      <c r="AV2756" t="s">
        <v>213</v>
      </c>
      <c r="BB2756" t="s">
        <v>7419</v>
      </c>
      <c r="BD2756" t="b">
        <v>0</v>
      </c>
      <c r="BH2756" t="s">
        <v>99</v>
      </c>
      <c r="BI2756" t="s">
        <v>150</v>
      </c>
      <c r="BJ2756" t="s">
        <v>95</v>
      </c>
      <c r="BQ2756" t="s">
        <v>96</v>
      </c>
      <c r="BR2756" t="b">
        <v>0</v>
      </c>
      <c r="BT2756" t="b">
        <v>0</v>
      </c>
      <c r="BW2756" t="s">
        <v>97</v>
      </c>
      <c r="BX2756" t="b">
        <v>0</v>
      </c>
      <c r="BY2756" s="2">
        <v>44376.857569444444</v>
      </c>
      <c r="CB2756" t="b">
        <v>0</v>
      </c>
      <c r="CC2756" t="b">
        <v>0</v>
      </c>
      <c r="CF2756">
        <v>10000</v>
      </c>
      <c r="CH2756">
        <v>0</v>
      </c>
      <c r="CI2756">
        <v>0</v>
      </c>
      <c r="CJ2756">
        <v>0</v>
      </c>
      <c r="CK2756">
        <f>YEAR(tbl_Opportunity[[#This Row],[Close Date]])</f>
        <v>2019</v>
      </c>
    </row>
    <row r="2757" spans="1:89">
      <c r="A2757" t="s">
        <v>642</v>
      </c>
      <c r="B2757" t="b">
        <v>0</v>
      </c>
      <c r="D2757" t="b">
        <v>0</v>
      </c>
      <c r="H2757" s="1">
        <v>43677</v>
      </c>
      <c r="I2757" t="b">
        <v>1</v>
      </c>
      <c r="J2757" t="s">
        <v>193</v>
      </c>
      <c r="O2757" t="s">
        <v>99</v>
      </c>
      <c r="P2757" t="b">
        <v>0</v>
      </c>
      <c r="Q2757" s="2">
        <v>43528.783831018518</v>
      </c>
      <c r="R2757" s="1"/>
      <c r="S2757" t="b">
        <v>0</v>
      </c>
      <c r="U2757" s="1"/>
      <c r="V2757" t="b">
        <v>0</v>
      </c>
      <c r="W2757" s="1">
        <v>43525</v>
      </c>
      <c r="X2757">
        <v>3</v>
      </c>
      <c r="Y2757">
        <v>2019</v>
      </c>
      <c r="Z2757" t="s">
        <v>90</v>
      </c>
      <c r="AA2757" t="s">
        <v>90</v>
      </c>
      <c r="AB2757" t="b">
        <v>0</v>
      </c>
      <c r="AC2757" t="b">
        <v>0</v>
      </c>
      <c r="AE2757" t="b">
        <v>1</v>
      </c>
      <c r="AF2757" t="b">
        <v>0</v>
      </c>
      <c r="AG2757" t="b">
        <v>0</v>
      </c>
      <c r="AH2757" t="s">
        <v>4808</v>
      </c>
      <c r="AI2757" t="b">
        <v>0</v>
      </c>
      <c r="AK2757" t="b">
        <v>0</v>
      </c>
      <c r="AL2757" s="1"/>
      <c r="AM2757" t="s">
        <v>162</v>
      </c>
      <c r="AN2757" s="2">
        <v>44297.838888888888</v>
      </c>
      <c r="AP2757" s="2">
        <v>43836.762962962966</v>
      </c>
      <c r="AQ2757" s="1"/>
      <c r="AS2757" t="b">
        <v>0</v>
      </c>
      <c r="AV2757" t="s">
        <v>213</v>
      </c>
      <c r="BB2757" t="s">
        <v>7420</v>
      </c>
      <c r="BD2757" t="b">
        <v>0</v>
      </c>
      <c r="BH2757" t="s">
        <v>99</v>
      </c>
      <c r="BI2757" t="s">
        <v>150</v>
      </c>
      <c r="BQ2757" t="s">
        <v>96</v>
      </c>
      <c r="BR2757" t="b">
        <v>0</v>
      </c>
      <c r="BT2757" t="b">
        <v>0</v>
      </c>
      <c r="BW2757" t="s">
        <v>97</v>
      </c>
      <c r="BX2757" t="b">
        <v>0</v>
      </c>
      <c r="BY2757" s="2">
        <v>44376.857569444444</v>
      </c>
      <c r="CB2757" t="b">
        <v>0</v>
      </c>
      <c r="CC2757" t="b">
        <v>0</v>
      </c>
      <c r="CF2757">
        <v>199</v>
      </c>
      <c r="CH2757">
        <v>0</v>
      </c>
      <c r="CI2757">
        <v>0</v>
      </c>
      <c r="CJ2757">
        <v>0</v>
      </c>
      <c r="CK2757">
        <f>YEAR(tbl_Opportunity[[#This Row],[Close Date]])</f>
        <v>2019</v>
      </c>
    </row>
    <row r="2758" spans="1:89">
      <c r="A2758" t="s">
        <v>98</v>
      </c>
      <c r="B2758" t="b">
        <v>0</v>
      </c>
      <c r="D2758" t="b">
        <v>0</v>
      </c>
      <c r="E2758" t="s">
        <v>4929</v>
      </c>
      <c r="H2758" s="1">
        <v>43647</v>
      </c>
      <c r="I2758" t="b">
        <v>1</v>
      </c>
      <c r="J2758" t="s">
        <v>193</v>
      </c>
      <c r="L2758" t="s">
        <v>7421</v>
      </c>
      <c r="O2758" t="s">
        <v>99</v>
      </c>
      <c r="P2758" t="b">
        <v>0</v>
      </c>
      <c r="Q2758" s="2">
        <v>43539.543217592596</v>
      </c>
      <c r="R2758" s="1"/>
      <c r="S2758" t="b">
        <v>0</v>
      </c>
      <c r="U2758" s="1"/>
      <c r="V2758" t="b">
        <v>0</v>
      </c>
      <c r="W2758" s="1">
        <v>43525</v>
      </c>
      <c r="X2758">
        <v>3</v>
      </c>
      <c r="Y2758">
        <v>2019</v>
      </c>
      <c r="Z2758" t="s">
        <v>90</v>
      </c>
      <c r="AA2758" t="s">
        <v>90</v>
      </c>
      <c r="AB2758" t="b">
        <v>0</v>
      </c>
      <c r="AC2758" t="b">
        <v>0</v>
      </c>
      <c r="AE2758" t="b">
        <v>1</v>
      </c>
      <c r="AF2758" t="b">
        <v>0</v>
      </c>
      <c r="AG2758" t="b">
        <v>0</v>
      </c>
      <c r="AH2758" t="s">
        <v>4812</v>
      </c>
      <c r="AI2758" t="b">
        <v>0</v>
      </c>
      <c r="AK2758" t="b">
        <v>0</v>
      </c>
      <c r="AL2758" s="1">
        <v>43539</v>
      </c>
      <c r="AM2758" t="s">
        <v>92</v>
      </c>
      <c r="AN2758" s="2">
        <v>43836.763020833336</v>
      </c>
      <c r="AP2758" s="2">
        <v>43836.763020833336</v>
      </c>
      <c r="AQ2758" s="1"/>
      <c r="AS2758" t="b">
        <v>0</v>
      </c>
      <c r="AV2758" t="s">
        <v>7422</v>
      </c>
      <c r="BB2758" t="s">
        <v>7423</v>
      </c>
      <c r="BD2758" t="b">
        <v>0</v>
      </c>
      <c r="BH2758" t="s">
        <v>99</v>
      </c>
      <c r="BI2758" t="s">
        <v>150</v>
      </c>
      <c r="BJ2758" t="s">
        <v>95</v>
      </c>
      <c r="BQ2758" t="s">
        <v>96</v>
      </c>
      <c r="BR2758" t="b">
        <v>0</v>
      </c>
      <c r="BT2758" t="b">
        <v>0</v>
      </c>
      <c r="BW2758" t="s">
        <v>97</v>
      </c>
      <c r="BX2758" t="b">
        <v>0</v>
      </c>
      <c r="BY2758" s="2">
        <v>44376.857569444444</v>
      </c>
      <c r="CB2758" t="b">
        <v>0</v>
      </c>
      <c r="CC2758" t="b">
        <v>0</v>
      </c>
      <c r="CF2758">
        <v>597</v>
      </c>
      <c r="CH2758">
        <v>0</v>
      </c>
      <c r="CI2758">
        <v>0</v>
      </c>
      <c r="CJ2758">
        <v>0</v>
      </c>
      <c r="CK2758">
        <f>YEAR(tbl_Opportunity[[#This Row],[Close Date]])</f>
        <v>2019</v>
      </c>
    </row>
    <row r="2759" spans="1:89">
      <c r="A2759" t="s">
        <v>7424</v>
      </c>
      <c r="B2759" t="b">
        <v>0</v>
      </c>
      <c r="D2759" t="b">
        <v>0</v>
      </c>
      <c r="H2759" s="1">
        <v>44104</v>
      </c>
      <c r="I2759" t="b">
        <v>1</v>
      </c>
      <c r="J2759" t="s">
        <v>193</v>
      </c>
      <c r="L2759" t="s">
        <v>7425</v>
      </c>
      <c r="O2759" t="s">
        <v>99</v>
      </c>
      <c r="P2759" t="b">
        <v>0</v>
      </c>
      <c r="Q2759" s="2">
        <v>43500.634351851855</v>
      </c>
      <c r="R2759" s="1"/>
      <c r="S2759" t="b">
        <v>0</v>
      </c>
      <c r="U2759" s="1"/>
      <c r="V2759" t="b">
        <v>0</v>
      </c>
      <c r="W2759" s="1">
        <v>43891</v>
      </c>
      <c r="X2759">
        <v>3</v>
      </c>
      <c r="Y2759">
        <v>2020</v>
      </c>
      <c r="Z2759" t="s">
        <v>90</v>
      </c>
      <c r="AA2759" t="s">
        <v>90</v>
      </c>
      <c r="AB2759" t="b">
        <v>0</v>
      </c>
      <c r="AC2759" t="b">
        <v>0</v>
      </c>
      <c r="AE2759" t="b">
        <v>1</v>
      </c>
      <c r="AF2759" t="b">
        <v>0</v>
      </c>
      <c r="AG2759" t="b">
        <v>0</v>
      </c>
      <c r="AH2759" t="s">
        <v>4808</v>
      </c>
      <c r="AI2759" t="b">
        <v>0</v>
      </c>
      <c r="AK2759" t="b">
        <v>0</v>
      </c>
      <c r="AL2759" s="1">
        <v>44111</v>
      </c>
      <c r="AM2759" t="s">
        <v>162</v>
      </c>
      <c r="AN2759" s="2">
        <v>44297.8278587963</v>
      </c>
      <c r="AP2759" s="2">
        <v>44111.802499999998</v>
      </c>
      <c r="AQ2759" s="1"/>
      <c r="AS2759" t="b">
        <v>0</v>
      </c>
      <c r="AV2759" t="s">
        <v>153</v>
      </c>
      <c r="BB2759" t="s">
        <v>7426</v>
      </c>
      <c r="BD2759" t="b">
        <v>0</v>
      </c>
      <c r="BH2759" t="s">
        <v>142</v>
      </c>
      <c r="BI2759" t="s">
        <v>150</v>
      </c>
      <c r="BQ2759" t="s">
        <v>96</v>
      </c>
      <c r="BR2759" t="b">
        <v>0</v>
      </c>
      <c r="BT2759" t="b">
        <v>0</v>
      </c>
      <c r="BW2759" t="s">
        <v>97</v>
      </c>
      <c r="BX2759" t="b">
        <v>0</v>
      </c>
      <c r="BY2759" s="2">
        <v>44376.857569444444</v>
      </c>
      <c r="CB2759" t="b">
        <v>0</v>
      </c>
      <c r="CC2759" t="b">
        <v>0</v>
      </c>
      <c r="CF2759">
        <v>58679.1</v>
      </c>
      <c r="CH2759">
        <v>0</v>
      </c>
      <c r="CI2759">
        <v>0</v>
      </c>
      <c r="CJ2759">
        <v>0</v>
      </c>
      <c r="CK2759">
        <f>YEAR(tbl_Opportunity[[#This Row],[Close Date]])</f>
        <v>2020</v>
      </c>
    </row>
    <row r="2760" spans="1:89">
      <c r="A2760" t="s">
        <v>1642</v>
      </c>
      <c r="B2760" t="b">
        <v>0</v>
      </c>
      <c r="D2760" t="b">
        <v>0</v>
      </c>
      <c r="H2760" s="1">
        <v>43313</v>
      </c>
      <c r="I2760" t="b">
        <v>1</v>
      </c>
      <c r="J2760" t="s">
        <v>193</v>
      </c>
      <c r="L2760" t="s">
        <v>7427</v>
      </c>
      <c r="O2760" t="s">
        <v>99</v>
      </c>
      <c r="P2760" t="b">
        <v>0</v>
      </c>
      <c r="Q2760" s="2">
        <v>43165.775046296294</v>
      </c>
      <c r="R2760" s="1"/>
      <c r="S2760" t="b">
        <v>0</v>
      </c>
      <c r="U2760" s="1"/>
      <c r="V2760" t="b">
        <v>0</v>
      </c>
      <c r="W2760" s="1">
        <v>43160</v>
      </c>
      <c r="X2760">
        <v>3</v>
      </c>
      <c r="Y2760">
        <v>2018</v>
      </c>
      <c r="Z2760" t="s">
        <v>90</v>
      </c>
      <c r="AA2760" t="s">
        <v>90</v>
      </c>
      <c r="AB2760" t="b">
        <v>0</v>
      </c>
      <c r="AC2760" t="b">
        <v>0</v>
      </c>
      <c r="AE2760" t="b">
        <v>1</v>
      </c>
      <c r="AF2760" t="b">
        <v>0</v>
      </c>
      <c r="AG2760" t="b">
        <v>0</v>
      </c>
      <c r="AH2760" t="s">
        <v>4915</v>
      </c>
      <c r="AI2760" t="b">
        <v>0</v>
      </c>
      <c r="AK2760" t="b">
        <v>0</v>
      </c>
      <c r="AL2760" s="1">
        <v>43277</v>
      </c>
      <c r="AM2760" t="s">
        <v>162</v>
      </c>
      <c r="AN2760" s="2">
        <v>44297.838888888888</v>
      </c>
      <c r="AP2760" s="2">
        <v>43836.762962962966</v>
      </c>
      <c r="AQ2760" s="1"/>
      <c r="AS2760" t="b">
        <v>0</v>
      </c>
      <c r="AU2760" t="s">
        <v>4029</v>
      </c>
      <c r="AV2760" t="s">
        <v>213</v>
      </c>
      <c r="BB2760" t="s">
        <v>7428</v>
      </c>
      <c r="BD2760" t="b">
        <v>0</v>
      </c>
      <c r="BH2760" t="s">
        <v>99</v>
      </c>
      <c r="BI2760" t="s">
        <v>150</v>
      </c>
      <c r="BQ2760" t="s">
        <v>96</v>
      </c>
      <c r="BR2760" t="b">
        <v>0</v>
      </c>
      <c r="BT2760" t="b">
        <v>0</v>
      </c>
      <c r="BW2760" t="s">
        <v>97</v>
      </c>
      <c r="BX2760" t="b">
        <v>0</v>
      </c>
      <c r="BY2760" s="2">
        <v>44376.857569444444</v>
      </c>
      <c r="CB2760" t="b">
        <v>0</v>
      </c>
      <c r="CC2760" t="b">
        <v>0</v>
      </c>
      <c r="CF2760">
        <v>189.05</v>
      </c>
      <c r="CH2760">
        <v>0</v>
      </c>
      <c r="CI2760">
        <v>0</v>
      </c>
      <c r="CJ2760">
        <v>0</v>
      </c>
      <c r="CK2760">
        <f>YEAR(tbl_Opportunity[[#This Row],[Close Date]])</f>
        <v>2018</v>
      </c>
    </row>
    <row r="2761" spans="1:89">
      <c r="A2761" t="s">
        <v>98</v>
      </c>
      <c r="B2761" t="b">
        <v>0</v>
      </c>
      <c r="D2761" t="b">
        <v>0</v>
      </c>
      <c r="H2761" s="1">
        <v>43344</v>
      </c>
      <c r="I2761" t="b">
        <v>1</v>
      </c>
      <c r="J2761" t="s">
        <v>193</v>
      </c>
      <c r="L2761" t="s">
        <v>7421</v>
      </c>
      <c r="O2761" t="s">
        <v>99</v>
      </c>
      <c r="P2761" t="b">
        <v>0</v>
      </c>
      <c r="Q2761" s="2">
        <v>43175.663287037038</v>
      </c>
      <c r="R2761" s="1"/>
      <c r="S2761" t="b">
        <v>0</v>
      </c>
      <c r="U2761" s="1"/>
      <c r="V2761" t="b">
        <v>0</v>
      </c>
      <c r="W2761" s="1">
        <v>43160</v>
      </c>
      <c r="X2761">
        <v>3</v>
      </c>
      <c r="Y2761">
        <v>2018</v>
      </c>
      <c r="Z2761" t="s">
        <v>90</v>
      </c>
      <c r="AA2761" t="s">
        <v>90</v>
      </c>
      <c r="AB2761" t="b">
        <v>0</v>
      </c>
      <c r="AC2761" t="b">
        <v>0</v>
      </c>
      <c r="AE2761" t="b">
        <v>1</v>
      </c>
      <c r="AF2761" t="b">
        <v>0</v>
      </c>
      <c r="AG2761" t="b">
        <v>0</v>
      </c>
      <c r="AH2761" t="s">
        <v>4812</v>
      </c>
      <c r="AI2761" t="b">
        <v>0</v>
      </c>
      <c r="AK2761" t="b">
        <v>0</v>
      </c>
      <c r="AL2761" s="1">
        <v>43214</v>
      </c>
      <c r="AM2761" t="s">
        <v>162</v>
      </c>
      <c r="AN2761" s="2">
        <v>44297.838888888888</v>
      </c>
      <c r="AP2761" s="2">
        <v>43836.76290509259</v>
      </c>
      <c r="AQ2761" s="1"/>
      <c r="AS2761" t="b">
        <v>0</v>
      </c>
      <c r="AV2761" t="s">
        <v>213</v>
      </c>
      <c r="BB2761" t="s">
        <v>7429</v>
      </c>
      <c r="BD2761" t="b">
        <v>0</v>
      </c>
      <c r="BH2761" t="s">
        <v>99</v>
      </c>
      <c r="BI2761" t="s">
        <v>150</v>
      </c>
      <c r="BJ2761" t="s">
        <v>102</v>
      </c>
      <c r="BQ2761" t="s">
        <v>96</v>
      </c>
      <c r="BR2761" t="b">
        <v>0</v>
      </c>
      <c r="BT2761" t="b">
        <v>0</v>
      </c>
      <c r="BW2761" t="s">
        <v>97</v>
      </c>
      <c r="BX2761" t="b">
        <v>0</v>
      </c>
      <c r="BY2761" s="2">
        <v>44376.857569444444</v>
      </c>
      <c r="CB2761" t="b">
        <v>0</v>
      </c>
      <c r="CC2761" t="b">
        <v>0</v>
      </c>
      <c r="CF2761">
        <v>995</v>
      </c>
      <c r="CH2761">
        <v>0</v>
      </c>
      <c r="CI2761">
        <v>0</v>
      </c>
      <c r="CJ2761">
        <v>0</v>
      </c>
      <c r="CK2761">
        <f>YEAR(tbl_Opportunity[[#This Row],[Close Date]])</f>
        <v>2018</v>
      </c>
    </row>
    <row r="2762" spans="1:89">
      <c r="A2762" t="s">
        <v>7378</v>
      </c>
      <c r="B2762" t="b">
        <v>0</v>
      </c>
      <c r="D2762" t="b">
        <v>0</v>
      </c>
      <c r="H2762" s="1">
        <v>43310</v>
      </c>
      <c r="I2762" t="b">
        <v>1</v>
      </c>
      <c r="J2762" t="s">
        <v>193</v>
      </c>
      <c r="L2762" t="s">
        <v>7430</v>
      </c>
      <c r="O2762" t="s">
        <v>99</v>
      </c>
      <c r="P2762" t="b">
        <v>0</v>
      </c>
      <c r="Q2762" s="2">
        <v>43217.814328703702</v>
      </c>
      <c r="R2762" s="1"/>
      <c r="S2762" t="b">
        <v>0</v>
      </c>
      <c r="U2762" s="1"/>
      <c r="V2762" t="b">
        <v>0</v>
      </c>
      <c r="W2762" s="1">
        <v>43160</v>
      </c>
      <c r="X2762">
        <v>3</v>
      </c>
      <c r="Y2762">
        <v>2018</v>
      </c>
      <c r="Z2762" t="s">
        <v>90</v>
      </c>
      <c r="AA2762" t="s">
        <v>90</v>
      </c>
      <c r="AB2762" t="b">
        <v>0</v>
      </c>
      <c r="AC2762" t="b">
        <v>0</v>
      </c>
      <c r="AE2762" t="b">
        <v>1</v>
      </c>
      <c r="AF2762" t="b">
        <v>0</v>
      </c>
      <c r="AG2762" t="b">
        <v>0</v>
      </c>
      <c r="AH2762" t="s">
        <v>4808</v>
      </c>
      <c r="AI2762" t="b">
        <v>0</v>
      </c>
      <c r="AK2762" t="b">
        <v>0</v>
      </c>
      <c r="AL2762" s="1">
        <v>43217</v>
      </c>
      <c r="AM2762" t="s">
        <v>162</v>
      </c>
      <c r="AN2762" s="2">
        <v>44297.828460648147</v>
      </c>
      <c r="AP2762" s="2">
        <v>43836.76290509259</v>
      </c>
      <c r="AQ2762" s="1"/>
      <c r="AS2762" t="b">
        <v>0</v>
      </c>
      <c r="AV2762" t="s">
        <v>153</v>
      </c>
      <c r="BB2762" t="s">
        <v>7431</v>
      </c>
      <c r="BD2762" t="b">
        <v>0</v>
      </c>
      <c r="BH2762" t="s">
        <v>99</v>
      </c>
      <c r="BI2762" t="s">
        <v>150</v>
      </c>
      <c r="BJ2762" t="s">
        <v>384</v>
      </c>
      <c r="BQ2762" t="s">
        <v>96</v>
      </c>
      <c r="BR2762" t="b">
        <v>0</v>
      </c>
      <c r="BT2762" t="b">
        <v>0</v>
      </c>
      <c r="BW2762" t="s">
        <v>97</v>
      </c>
      <c r="BX2762" t="b">
        <v>0</v>
      </c>
      <c r="BY2762" s="2">
        <v>44376.857569444444</v>
      </c>
      <c r="CB2762" t="b">
        <v>0</v>
      </c>
      <c r="CC2762" t="b">
        <v>0</v>
      </c>
      <c r="CF2762">
        <v>48</v>
      </c>
      <c r="CH2762">
        <v>0</v>
      </c>
      <c r="CI2762">
        <v>0</v>
      </c>
      <c r="CJ2762">
        <v>0</v>
      </c>
      <c r="CK2762">
        <f>YEAR(tbl_Opportunity[[#This Row],[Close Date]])</f>
        <v>2018</v>
      </c>
    </row>
    <row r="2763" spans="1:89">
      <c r="A2763" t="s">
        <v>182</v>
      </c>
      <c r="B2763" t="b">
        <v>0</v>
      </c>
      <c r="D2763" t="b">
        <v>0</v>
      </c>
      <c r="E2763" t="s">
        <v>3054</v>
      </c>
      <c r="H2763" s="1">
        <v>43647</v>
      </c>
      <c r="I2763" t="b">
        <v>1</v>
      </c>
      <c r="J2763" t="s">
        <v>105</v>
      </c>
      <c r="L2763" t="s">
        <v>1510</v>
      </c>
      <c r="O2763" t="s">
        <v>99</v>
      </c>
      <c r="P2763" t="b">
        <v>0</v>
      </c>
      <c r="Q2763" s="2">
        <v>43530.574189814812</v>
      </c>
      <c r="R2763" s="1"/>
      <c r="S2763" t="b">
        <v>0</v>
      </c>
      <c r="U2763" s="1"/>
      <c r="V2763" t="b">
        <v>0</v>
      </c>
      <c r="W2763" s="1">
        <v>43525</v>
      </c>
      <c r="X2763">
        <v>3</v>
      </c>
      <c r="Y2763">
        <v>2019</v>
      </c>
      <c r="Z2763" t="s">
        <v>90</v>
      </c>
      <c r="AA2763" t="s">
        <v>90</v>
      </c>
      <c r="AB2763" t="b">
        <v>0</v>
      </c>
      <c r="AC2763" t="b">
        <v>0</v>
      </c>
      <c r="AE2763" t="b">
        <v>1</v>
      </c>
      <c r="AF2763" t="b">
        <v>0</v>
      </c>
      <c r="AG2763" t="b">
        <v>0</v>
      </c>
      <c r="AH2763" t="s">
        <v>4808</v>
      </c>
      <c r="AI2763" t="b">
        <v>0</v>
      </c>
      <c r="AK2763" t="b">
        <v>0</v>
      </c>
      <c r="AL2763" s="1"/>
      <c r="AM2763" t="s">
        <v>162</v>
      </c>
      <c r="AN2763" s="2">
        <v>44297.853321759256</v>
      </c>
      <c r="AP2763" s="2">
        <v>43836.762962962966</v>
      </c>
      <c r="AQ2763" s="1"/>
      <c r="AS2763" t="b">
        <v>0</v>
      </c>
      <c r="AV2763" t="s">
        <v>153</v>
      </c>
      <c r="BB2763" t="s">
        <v>7432</v>
      </c>
      <c r="BD2763" t="b">
        <v>0</v>
      </c>
      <c r="BH2763" t="s">
        <v>99</v>
      </c>
      <c r="BI2763" t="s">
        <v>150</v>
      </c>
      <c r="BQ2763" t="s">
        <v>96</v>
      </c>
      <c r="BR2763" t="b">
        <v>0</v>
      </c>
      <c r="BT2763" t="b">
        <v>0</v>
      </c>
      <c r="BW2763" t="s">
        <v>97</v>
      </c>
      <c r="BX2763" t="b">
        <v>0</v>
      </c>
      <c r="BY2763" s="2">
        <v>44376.857569444444</v>
      </c>
      <c r="CB2763" t="b">
        <v>0</v>
      </c>
      <c r="CC2763" t="b">
        <v>0</v>
      </c>
      <c r="CF2763">
        <v>39</v>
      </c>
      <c r="CH2763">
        <v>0</v>
      </c>
      <c r="CI2763">
        <v>0</v>
      </c>
      <c r="CJ2763">
        <v>0</v>
      </c>
      <c r="CK2763">
        <f>YEAR(tbl_Opportunity[[#This Row],[Close Date]])</f>
        <v>2019</v>
      </c>
    </row>
    <row r="2764" spans="1:89">
      <c r="A2764" t="s">
        <v>3631</v>
      </c>
      <c r="B2764" t="b">
        <v>0</v>
      </c>
      <c r="D2764" t="b">
        <v>0</v>
      </c>
      <c r="E2764" t="s">
        <v>3681</v>
      </c>
      <c r="H2764" s="1">
        <v>43738</v>
      </c>
      <c r="I2764" t="b">
        <v>1</v>
      </c>
      <c r="J2764" t="s">
        <v>105</v>
      </c>
      <c r="L2764" t="s">
        <v>3633</v>
      </c>
      <c r="O2764" t="s">
        <v>99</v>
      </c>
      <c r="P2764" t="b">
        <v>0</v>
      </c>
      <c r="Q2764" s="2">
        <v>43707.613506944443</v>
      </c>
      <c r="R2764" s="1"/>
      <c r="S2764" t="b">
        <v>0</v>
      </c>
      <c r="U2764" s="1"/>
      <c r="V2764" t="b">
        <v>0</v>
      </c>
      <c r="W2764" s="1">
        <v>43525</v>
      </c>
      <c r="X2764">
        <v>3</v>
      </c>
      <c r="Y2764">
        <v>2019</v>
      </c>
      <c r="Z2764" t="s">
        <v>90</v>
      </c>
      <c r="AA2764" t="s">
        <v>90</v>
      </c>
      <c r="AB2764" t="b">
        <v>0</v>
      </c>
      <c r="AC2764" t="b">
        <v>0</v>
      </c>
      <c r="AE2764" t="b">
        <v>1</v>
      </c>
      <c r="AF2764" t="b">
        <v>0</v>
      </c>
      <c r="AG2764" t="b">
        <v>0</v>
      </c>
      <c r="AH2764" t="s">
        <v>4812</v>
      </c>
      <c r="AI2764" t="b">
        <v>0</v>
      </c>
      <c r="AK2764" t="b">
        <v>0</v>
      </c>
      <c r="AL2764" s="1"/>
      <c r="AM2764" t="s">
        <v>162</v>
      </c>
      <c r="AN2764" s="2">
        <v>44297.853321759256</v>
      </c>
      <c r="AP2764" s="2">
        <v>43836.762962962966</v>
      </c>
      <c r="AQ2764" s="1"/>
      <c r="AS2764" t="b">
        <v>0</v>
      </c>
      <c r="AV2764" t="s">
        <v>213</v>
      </c>
      <c r="BB2764" t="s">
        <v>7433</v>
      </c>
      <c r="BD2764" t="b">
        <v>0</v>
      </c>
      <c r="BH2764" t="s">
        <v>99</v>
      </c>
      <c r="BI2764" t="s">
        <v>150</v>
      </c>
      <c r="BJ2764" t="s">
        <v>2983</v>
      </c>
      <c r="BQ2764" t="s">
        <v>96</v>
      </c>
      <c r="BR2764" t="b">
        <v>0</v>
      </c>
      <c r="BT2764" t="b">
        <v>0</v>
      </c>
      <c r="BW2764" t="s">
        <v>97</v>
      </c>
      <c r="BX2764" t="b">
        <v>0</v>
      </c>
      <c r="BY2764" s="2">
        <v>44376.857569444444</v>
      </c>
      <c r="CB2764" t="b">
        <v>0</v>
      </c>
      <c r="CC2764" t="b">
        <v>0</v>
      </c>
      <c r="CF2764">
        <v>238</v>
      </c>
      <c r="CH2764">
        <v>0</v>
      </c>
      <c r="CI2764">
        <v>0</v>
      </c>
      <c r="CJ2764">
        <v>0</v>
      </c>
      <c r="CK2764">
        <f>YEAR(tbl_Opportunity[[#This Row],[Close Date]])</f>
        <v>2019</v>
      </c>
    </row>
    <row r="2765" spans="1:89">
      <c r="A2765" t="s">
        <v>7434</v>
      </c>
      <c r="B2765" t="b">
        <v>0</v>
      </c>
      <c r="D2765" t="b">
        <v>0</v>
      </c>
      <c r="H2765" s="1">
        <v>44074</v>
      </c>
      <c r="I2765" t="b">
        <v>1</v>
      </c>
      <c r="J2765" t="s">
        <v>105</v>
      </c>
      <c r="O2765" t="s">
        <v>99</v>
      </c>
      <c r="P2765" t="b">
        <v>0</v>
      </c>
      <c r="Q2765" s="2">
        <v>43480.609143518515</v>
      </c>
      <c r="R2765" s="1"/>
      <c r="S2765" t="b">
        <v>0</v>
      </c>
      <c r="U2765" s="1"/>
      <c r="V2765" t="b">
        <v>0</v>
      </c>
      <c r="W2765" s="1">
        <v>43891</v>
      </c>
      <c r="X2765">
        <v>3</v>
      </c>
      <c r="Y2765">
        <v>2020</v>
      </c>
      <c r="Z2765" t="s">
        <v>90</v>
      </c>
      <c r="AA2765" t="s">
        <v>90</v>
      </c>
      <c r="AB2765" t="b">
        <v>0</v>
      </c>
      <c r="AC2765" t="b">
        <v>0</v>
      </c>
      <c r="AE2765" t="b">
        <v>1</v>
      </c>
      <c r="AF2765" t="b">
        <v>0</v>
      </c>
      <c r="AG2765" t="b">
        <v>0</v>
      </c>
      <c r="AH2765" t="s">
        <v>4863</v>
      </c>
      <c r="AI2765" t="b">
        <v>0</v>
      </c>
      <c r="AK2765" t="b">
        <v>0</v>
      </c>
      <c r="AL2765" s="1">
        <v>43480</v>
      </c>
      <c r="AM2765" t="s">
        <v>162</v>
      </c>
      <c r="AN2765" s="2">
        <v>44297.8278587963</v>
      </c>
      <c r="AP2765" s="2">
        <v>43971.879803240743</v>
      </c>
      <c r="AQ2765" s="1"/>
      <c r="AS2765" t="b">
        <v>0</v>
      </c>
      <c r="AV2765" t="s">
        <v>153</v>
      </c>
      <c r="BB2765" t="s">
        <v>7435</v>
      </c>
      <c r="BD2765" t="b">
        <v>0</v>
      </c>
      <c r="BE2765" t="s">
        <v>7436</v>
      </c>
      <c r="BH2765" t="s">
        <v>99</v>
      </c>
      <c r="BI2765" t="s">
        <v>150</v>
      </c>
      <c r="BQ2765" t="s">
        <v>96</v>
      </c>
      <c r="BR2765" t="b">
        <v>0</v>
      </c>
      <c r="BT2765" t="b">
        <v>0</v>
      </c>
      <c r="BW2765" t="s">
        <v>97</v>
      </c>
      <c r="BX2765" t="b">
        <v>0</v>
      </c>
      <c r="BY2765" s="2">
        <v>44376.857569444444</v>
      </c>
      <c r="CB2765" t="b">
        <v>0</v>
      </c>
      <c r="CC2765" t="b">
        <v>0</v>
      </c>
      <c r="CF2765">
        <v>8412</v>
      </c>
      <c r="CH2765">
        <v>0</v>
      </c>
      <c r="CI2765">
        <v>0</v>
      </c>
      <c r="CJ2765">
        <v>0</v>
      </c>
      <c r="CK2765">
        <f>YEAR(tbl_Opportunity[[#This Row],[Close Date]])</f>
        <v>2020</v>
      </c>
    </row>
    <row r="2766" spans="1:89">
      <c r="A2766" t="s">
        <v>232</v>
      </c>
      <c r="B2766" t="b">
        <v>0</v>
      </c>
      <c r="D2766" t="b">
        <v>0</v>
      </c>
      <c r="H2766" s="1">
        <v>44043</v>
      </c>
      <c r="I2766" t="b">
        <v>1</v>
      </c>
      <c r="J2766" t="s">
        <v>105</v>
      </c>
      <c r="L2766" t="s">
        <v>7437</v>
      </c>
      <c r="O2766" t="s">
        <v>99</v>
      </c>
      <c r="P2766" t="b">
        <v>0</v>
      </c>
      <c r="Q2766" s="2">
        <v>43735.718564814815</v>
      </c>
      <c r="R2766" s="1"/>
      <c r="S2766" t="b">
        <v>0</v>
      </c>
      <c r="U2766" s="1"/>
      <c r="V2766" t="b">
        <v>0</v>
      </c>
      <c r="W2766" s="1">
        <v>43891</v>
      </c>
      <c r="X2766">
        <v>3</v>
      </c>
      <c r="Y2766">
        <v>2020</v>
      </c>
      <c r="Z2766" t="s">
        <v>90</v>
      </c>
      <c r="AA2766" t="s">
        <v>90</v>
      </c>
      <c r="AB2766" t="b">
        <v>0</v>
      </c>
      <c r="AC2766" t="b">
        <v>0</v>
      </c>
      <c r="AE2766" t="b">
        <v>1</v>
      </c>
      <c r="AF2766" t="b">
        <v>0</v>
      </c>
      <c r="AG2766" t="b">
        <v>0</v>
      </c>
      <c r="AH2766" t="s">
        <v>4863</v>
      </c>
      <c r="AI2766" t="b">
        <v>0</v>
      </c>
      <c r="AK2766" t="b">
        <v>0</v>
      </c>
      <c r="AL2766" s="1">
        <v>44148</v>
      </c>
      <c r="AM2766" t="s">
        <v>162</v>
      </c>
      <c r="AN2766" s="2">
        <v>44297.853321759256</v>
      </c>
      <c r="AP2766" s="2">
        <v>44168.713773148149</v>
      </c>
      <c r="AQ2766" s="1"/>
      <c r="AS2766" t="b">
        <v>0</v>
      </c>
      <c r="AV2766" t="s">
        <v>213</v>
      </c>
      <c r="BB2766" t="s">
        <v>7438</v>
      </c>
      <c r="BD2766" t="b">
        <v>0</v>
      </c>
      <c r="BH2766" t="s">
        <v>99</v>
      </c>
      <c r="BI2766" t="s">
        <v>150</v>
      </c>
      <c r="BJ2766" t="s">
        <v>157</v>
      </c>
      <c r="BQ2766" t="s">
        <v>96</v>
      </c>
      <c r="BR2766" t="b">
        <v>0</v>
      </c>
      <c r="BT2766" t="b">
        <v>0</v>
      </c>
      <c r="BW2766" t="s">
        <v>97</v>
      </c>
      <c r="BX2766" t="b">
        <v>0</v>
      </c>
      <c r="BY2766" s="2">
        <v>44376.857569444444</v>
      </c>
      <c r="CB2766" t="b">
        <v>0</v>
      </c>
      <c r="CC2766" t="b">
        <v>0</v>
      </c>
      <c r="CF2766">
        <v>20425.400000000001</v>
      </c>
      <c r="CH2766">
        <v>0</v>
      </c>
      <c r="CI2766">
        <v>0</v>
      </c>
      <c r="CJ2766">
        <v>0</v>
      </c>
      <c r="CK2766">
        <f>YEAR(tbl_Opportunity[[#This Row],[Close Date]])</f>
        <v>2020</v>
      </c>
    </row>
    <row r="2767" spans="1:89">
      <c r="A2767" t="s">
        <v>7439</v>
      </c>
      <c r="B2767" t="b">
        <v>0</v>
      </c>
      <c r="D2767" t="b">
        <v>0</v>
      </c>
      <c r="E2767" t="s">
        <v>7440</v>
      </c>
      <c r="H2767" s="1">
        <v>44104</v>
      </c>
      <c r="I2767" t="b">
        <v>1</v>
      </c>
      <c r="J2767" t="s">
        <v>193</v>
      </c>
      <c r="L2767" t="s">
        <v>7441</v>
      </c>
      <c r="O2767" t="s">
        <v>142</v>
      </c>
      <c r="P2767" t="b">
        <v>0</v>
      </c>
      <c r="Q2767" s="2">
        <v>43236.540891203702</v>
      </c>
      <c r="R2767" s="1"/>
      <c r="S2767" t="b">
        <v>0</v>
      </c>
      <c r="T2767" t="s">
        <v>417</v>
      </c>
      <c r="U2767" s="1">
        <v>43466</v>
      </c>
      <c r="V2767" t="b">
        <v>0</v>
      </c>
      <c r="W2767" s="1">
        <v>43891</v>
      </c>
      <c r="X2767">
        <v>3</v>
      </c>
      <c r="Y2767">
        <v>2020</v>
      </c>
      <c r="Z2767" t="s">
        <v>90</v>
      </c>
      <c r="AA2767" t="s">
        <v>90</v>
      </c>
      <c r="AB2767" t="b">
        <v>0</v>
      </c>
      <c r="AC2767" t="b">
        <v>0</v>
      </c>
      <c r="AE2767" t="b">
        <v>1</v>
      </c>
      <c r="AF2767" t="b">
        <v>0</v>
      </c>
      <c r="AG2767" t="b">
        <v>0</v>
      </c>
      <c r="AH2767" t="s">
        <v>4808</v>
      </c>
      <c r="AI2767" t="b">
        <v>0</v>
      </c>
      <c r="AK2767" t="b">
        <v>0</v>
      </c>
      <c r="AL2767" s="1">
        <v>43357</v>
      </c>
      <c r="AM2767" t="s">
        <v>142</v>
      </c>
      <c r="AN2767" s="2">
        <v>44111.808703703704</v>
      </c>
      <c r="AP2767" s="2">
        <v>44111.808703703704</v>
      </c>
      <c r="AQ2767" s="1"/>
      <c r="AS2767" t="b">
        <v>0</v>
      </c>
      <c r="AV2767" t="s">
        <v>176</v>
      </c>
      <c r="BB2767" t="s">
        <v>7442</v>
      </c>
      <c r="BD2767" t="b">
        <v>0</v>
      </c>
      <c r="BH2767" t="s">
        <v>142</v>
      </c>
      <c r="BI2767" t="s">
        <v>150</v>
      </c>
      <c r="BQ2767" t="s">
        <v>96</v>
      </c>
      <c r="BR2767" t="b">
        <v>0</v>
      </c>
      <c r="BT2767" t="b">
        <v>0</v>
      </c>
      <c r="BW2767" t="s">
        <v>97</v>
      </c>
      <c r="BX2767" t="b">
        <v>0</v>
      </c>
      <c r="BY2767" s="2">
        <v>44376.857569444444</v>
      </c>
      <c r="CB2767" t="b">
        <v>0</v>
      </c>
      <c r="CC2767" t="b">
        <v>0</v>
      </c>
      <c r="CF2767">
        <v>65000</v>
      </c>
      <c r="CH2767">
        <v>0</v>
      </c>
      <c r="CI2767">
        <v>0</v>
      </c>
      <c r="CJ2767">
        <v>0</v>
      </c>
      <c r="CK2767">
        <f>YEAR(tbl_Opportunity[[#This Row],[Close Date]])</f>
        <v>2020</v>
      </c>
    </row>
    <row r="2768" spans="1:89">
      <c r="A2768" t="s">
        <v>7439</v>
      </c>
      <c r="B2768" t="b">
        <v>0</v>
      </c>
      <c r="D2768" t="b">
        <v>0</v>
      </c>
      <c r="H2768" s="1">
        <v>43738</v>
      </c>
      <c r="I2768" t="b">
        <v>1</v>
      </c>
      <c r="J2768" t="s">
        <v>140</v>
      </c>
      <c r="L2768" t="s">
        <v>7443</v>
      </c>
      <c r="O2768" t="s">
        <v>99</v>
      </c>
      <c r="P2768" t="b">
        <v>0</v>
      </c>
      <c r="Q2768" s="2">
        <v>43663.865277777775</v>
      </c>
      <c r="R2768" s="1"/>
      <c r="S2768" t="b">
        <v>0</v>
      </c>
      <c r="T2768" t="s">
        <v>2618</v>
      </c>
      <c r="U2768" s="1">
        <v>43830</v>
      </c>
      <c r="V2768" t="b">
        <v>0</v>
      </c>
      <c r="W2768" s="1">
        <v>43525</v>
      </c>
      <c r="X2768">
        <v>3</v>
      </c>
      <c r="Y2768">
        <v>2019</v>
      </c>
      <c r="Z2768" t="s">
        <v>90</v>
      </c>
      <c r="AA2768" t="s">
        <v>90</v>
      </c>
      <c r="AB2768" t="b">
        <v>0</v>
      </c>
      <c r="AC2768" t="b">
        <v>0</v>
      </c>
      <c r="AE2768" t="b">
        <v>1</v>
      </c>
      <c r="AF2768" t="b">
        <v>0</v>
      </c>
      <c r="AG2768" t="b">
        <v>0</v>
      </c>
      <c r="AH2768" t="s">
        <v>4808</v>
      </c>
      <c r="AI2768" t="b">
        <v>0</v>
      </c>
      <c r="AK2768" t="b">
        <v>0</v>
      </c>
      <c r="AL2768" s="1">
        <v>43671</v>
      </c>
      <c r="AM2768" t="s">
        <v>162</v>
      </c>
      <c r="AN2768" s="2">
        <v>44297.8278587963</v>
      </c>
      <c r="AP2768" s="2">
        <v>43836.763020833336</v>
      </c>
      <c r="AQ2768" s="1"/>
      <c r="AS2768" t="b">
        <v>0</v>
      </c>
      <c r="AV2768" t="s">
        <v>153</v>
      </c>
      <c r="BB2768" t="s">
        <v>7444</v>
      </c>
      <c r="BD2768" t="b">
        <v>0</v>
      </c>
      <c r="BH2768" t="s">
        <v>142</v>
      </c>
      <c r="BI2768" t="s">
        <v>150</v>
      </c>
      <c r="BQ2768" t="s">
        <v>96</v>
      </c>
      <c r="BR2768" t="b">
        <v>0</v>
      </c>
      <c r="BT2768" t="b">
        <v>0</v>
      </c>
      <c r="BW2768" t="s">
        <v>97</v>
      </c>
      <c r="BX2768" t="b">
        <v>0</v>
      </c>
      <c r="BY2768" s="2">
        <v>44376.857569444444</v>
      </c>
      <c r="CB2768" t="b">
        <v>0</v>
      </c>
      <c r="CC2768" t="b">
        <v>0</v>
      </c>
      <c r="CF2768">
        <v>65597</v>
      </c>
      <c r="CH2768">
        <v>0</v>
      </c>
      <c r="CI2768">
        <v>0</v>
      </c>
      <c r="CJ2768">
        <v>0</v>
      </c>
      <c r="CK2768">
        <f>YEAR(tbl_Opportunity[[#This Row],[Close Date]])</f>
        <v>2019</v>
      </c>
    </row>
    <row r="2769" spans="1:89">
      <c r="A2769" t="s">
        <v>7445</v>
      </c>
      <c r="B2769" t="b">
        <v>0</v>
      </c>
      <c r="D2769" t="b">
        <v>0</v>
      </c>
      <c r="E2769" t="s">
        <v>7446</v>
      </c>
      <c r="H2769" s="1">
        <v>43738</v>
      </c>
      <c r="I2769" t="b">
        <v>1</v>
      </c>
      <c r="J2769" t="s">
        <v>140</v>
      </c>
      <c r="L2769" t="s">
        <v>7447</v>
      </c>
      <c r="O2769" t="s">
        <v>99</v>
      </c>
      <c r="P2769" t="b">
        <v>0</v>
      </c>
      <c r="Q2769" s="2">
        <v>43566.615439814814</v>
      </c>
      <c r="R2769" s="1"/>
      <c r="S2769" t="b">
        <v>0</v>
      </c>
      <c r="U2769" s="1"/>
      <c r="V2769" t="b">
        <v>0</v>
      </c>
      <c r="W2769" s="1">
        <v>43525</v>
      </c>
      <c r="X2769">
        <v>3</v>
      </c>
      <c r="Y2769">
        <v>2019</v>
      </c>
      <c r="Z2769" t="s">
        <v>90</v>
      </c>
      <c r="AA2769" t="s">
        <v>90</v>
      </c>
      <c r="AB2769" t="b">
        <v>0</v>
      </c>
      <c r="AC2769" t="b">
        <v>0</v>
      </c>
      <c r="AE2769" t="b">
        <v>1</v>
      </c>
      <c r="AF2769" t="b">
        <v>0</v>
      </c>
      <c r="AG2769" t="b">
        <v>0</v>
      </c>
      <c r="AH2769" t="s">
        <v>4808</v>
      </c>
      <c r="AI2769" t="b">
        <v>0</v>
      </c>
      <c r="AK2769" t="b">
        <v>0</v>
      </c>
      <c r="AL2769" s="1">
        <v>43762</v>
      </c>
      <c r="AM2769" t="s">
        <v>99</v>
      </c>
      <c r="AN2769" s="2">
        <v>44120.818472222221</v>
      </c>
      <c r="AP2769" s="2">
        <v>43836.762962962966</v>
      </c>
      <c r="AQ2769" s="1"/>
      <c r="AS2769" t="b">
        <v>0</v>
      </c>
      <c r="AV2769" t="s">
        <v>7422</v>
      </c>
      <c r="BB2769" t="s">
        <v>7448</v>
      </c>
      <c r="BD2769" t="b">
        <v>0</v>
      </c>
      <c r="BH2769" t="s">
        <v>142</v>
      </c>
      <c r="BI2769" t="s">
        <v>150</v>
      </c>
      <c r="BK2769" t="s">
        <v>384</v>
      </c>
      <c r="BQ2769" t="s">
        <v>96</v>
      </c>
      <c r="BR2769" t="b">
        <v>0</v>
      </c>
      <c r="BT2769" t="b">
        <v>0</v>
      </c>
      <c r="BW2769" t="s">
        <v>97</v>
      </c>
      <c r="BX2769" t="b">
        <v>0</v>
      </c>
      <c r="BY2769" s="2">
        <v>44376.857569444444</v>
      </c>
      <c r="CB2769" t="b">
        <v>0</v>
      </c>
      <c r="CC2769" t="b">
        <v>0</v>
      </c>
      <c r="CF2769">
        <v>65398</v>
      </c>
      <c r="CH2769">
        <v>0</v>
      </c>
      <c r="CI2769">
        <v>0</v>
      </c>
      <c r="CJ2769">
        <v>0</v>
      </c>
      <c r="CK2769">
        <f>YEAR(tbl_Opportunity[[#This Row],[Close Date]])</f>
        <v>2019</v>
      </c>
    </row>
    <row r="2770" spans="1:89">
      <c r="A2770" t="s">
        <v>7449</v>
      </c>
      <c r="B2770" t="b">
        <v>0</v>
      </c>
      <c r="D2770" t="b">
        <v>0</v>
      </c>
      <c r="H2770" s="1">
        <v>44104</v>
      </c>
      <c r="I2770" t="b">
        <v>1</v>
      </c>
      <c r="J2770" t="s">
        <v>105</v>
      </c>
      <c r="O2770" t="s">
        <v>2842</v>
      </c>
      <c r="P2770" t="b">
        <v>0</v>
      </c>
      <c r="Q2770" s="2">
        <v>43938.71297453704</v>
      </c>
      <c r="R2770" s="1"/>
      <c r="S2770" t="b">
        <v>0</v>
      </c>
      <c r="U2770" s="1"/>
      <c r="V2770" t="b">
        <v>0</v>
      </c>
      <c r="W2770" s="1">
        <v>43891</v>
      </c>
      <c r="X2770">
        <v>3</v>
      </c>
      <c r="Y2770">
        <v>2020</v>
      </c>
      <c r="Z2770" t="s">
        <v>8</v>
      </c>
      <c r="AA2770" t="s">
        <v>8</v>
      </c>
      <c r="AB2770" t="b">
        <v>0</v>
      </c>
      <c r="AC2770" t="b">
        <v>0</v>
      </c>
      <c r="AE2770" t="b">
        <v>1</v>
      </c>
      <c r="AF2770" t="b">
        <v>0</v>
      </c>
      <c r="AG2770" t="b">
        <v>0</v>
      </c>
      <c r="AH2770" t="s">
        <v>1016</v>
      </c>
      <c r="AI2770" t="b">
        <v>0</v>
      </c>
      <c r="AK2770" t="b">
        <v>0</v>
      </c>
      <c r="AL2770" s="1"/>
      <c r="AM2770" t="s">
        <v>2842</v>
      </c>
      <c r="AN2770" s="2">
        <v>44369.809548611112</v>
      </c>
      <c r="AP2770" s="2">
        <v>44064.671423611115</v>
      </c>
      <c r="AQ2770" s="1"/>
      <c r="AS2770" t="b">
        <v>0</v>
      </c>
      <c r="AV2770" t="s">
        <v>213</v>
      </c>
      <c r="BB2770" t="s">
        <v>7450</v>
      </c>
      <c r="BD2770" t="b">
        <v>0</v>
      </c>
      <c r="BE2770" t="s">
        <v>7451</v>
      </c>
      <c r="BH2770" t="s">
        <v>2842</v>
      </c>
      <c r="BI2770" t="s">
        <v>150</v>
      </c>
      <c r="BJ2770" t="s">
        <v>384</v>
      </c>
      <c r="BL2770" t="s">
        <v>3597</v>
      </c>
      <c r="BN2770" t="s">
        <v>415</v>
      </c>
      <c r="BQ2770" t="s">
        <v>96</v>
      </c>
      <c r="BR2770" t="b">
        <v>0</v>
      </c>
      <c r="BT2770" t="b">
        <v>0</v>
      </c>
      <c r="BW2770" t="s">
        <v>97</v>
      </c>
      <c r="BX2770" t="b">
        <v>0</v>
      </c>
      <c r="BY2770" s="2">
        <v>44376.857581018521</v>
      </c>
      <c r="CB2770" t="b">
        <v>0</v>
      </c>
      <c r="CC2770" t="b">
        <v>0</v>
      </c>
      <c r="CF2770">
        <v>390000</v>
      </c>
      <c r="CH2770">
        <v>0</v>
      </c>
      <c r="CI2770">
        <v>0</v>
      </c>
      <c r="CJ2770">
        <v>0</v>
      </c>
      <c r="CK2770">
        <f>YEAR(tbl_Opportunity[[#This Row],[Close Date]])</f>
        <v>2020</v>
      </c>
    </row>
    <row r="2771" spans="1:89">
      <c r="A2771" t="s">
        <v>3925</v>
      </c>
      <c r="B2771" t="b">
        <v>0</v>
      </c>
      <c r="D2771" t="b">
        <v>0</v>
      </c>
      <c r="H2771" s="1">
        <v>44054</v>
      </c>
      <c r="I2771" t="b">
        <v>1</v>
      </c>
      <c r="O2771" t="s">
        <v>99</v>
      </c>
      <c r="P2771" t="b">
        <v>0</v>
      </c>
      <c r="Q2771" s="2">
        <v>43832.789965277778</v>
      </c>
      <c r="R2771" s="1"/>
      <c r="S2771" t="b">
        <v>0</v>
      </c>
      <c r="U2771" s="1"/>
      <c r="V2771" t="b">
        <v>0</v>
      </c>
      <c r="W2771" s="1">
        <v>43891</v>
      </c>
      <c r="X2771">
        <v>3</v>
      </c>
      <c r="Y2771">
        <v>2020</v>
      </c>
      <c r="Z2771" t="s">
        <v>90</v>
      </c>
      <c r="AA2771" t="s">
        <v>90</v>
      </c>
      <c r="AB2771" t="b">
        <v>0</v>
      </c>
      <c r="AC2771" t="b">
        <v>0</v>
      </c>
      <c r="AE2771" t="b">
        <v>1</v>
      </c>
      <c r="AF2771" t="b">
        <v>0</v>
      </c>
      <c r="AG2771" t="b">
        <v>0</v>
      </c>
      <c r="AH2771" t="s">
        <v>4808</v>
      </c>
      <c r="AI2771" t="b">
        <v>0</v>
      </c>
      <c r="AK2771" t="b">
        <v>0</v>
      </c>
      <c r="AL2771" s="1">
        <v>43832</v>
      </c>
      <c r="AM2771" t="s">
        <v>162</v>
      </c>
      <c r="AN2771" s="2">
        <v>44297.8278587963</v>
      </c>
      <c r="AP2771" s="2">
        <v>44054.792916666665</v>
      </c>
      <c r="AQ2771" s="1"/>
      <c r="AS2771" t="b">
        <v>0</v>
      </c>
      <c r="AV2771" t="s">
        <v>153</v>
      </c>
      <c r="BB2771" t="s">
        <v>7452</v>
      </c>
      <c r="BD2771" t="b">
        <v>0</v>
      </c>
      <c r="BH2771" t="s">
        <v>99</v>
      </c>
      <c r="BI2771" t="s">
        <v>150</v>
      </c>
      <c r="BN2771" t="s">
        <v>415</v>
      </c>
      <c r="BQ2771" t="s">
        <v>96</v>
      </c>
      <c r="BR2771" t="b">
        <v>0</v>
      </c>
      <c r="BT2771" t="b">
        <v>0</v>
      </c>
      <c r="BW2771" t="s">
        <v>97</v>
      </c>
      <c r="BX2771" t="b">
        <v>0</v>
      </c>
      <c r="BY2771" s="2">
        <v>44376.857581018521</v>
      </c>
      <c r="CB2771" t="b">
        <v>0</v>
      </c>
      <c r="CC2771" t="b">
        <v>0</v>
      </c>
      <c r="CF2771">
        <v>1190</v>
      </c>
      <c r="CH2771">
        <v>0</v>
      </c>
      <c r="CI2771">
        <v>0</v>
      </c>
      <c r="CJ2771">
        <v>0</v>
      </c>
      <c r="CK2771">
        <f>YEAR(tbl_Opportunity[[#This Row],[Close Date]])</f>
        <v>2020</v>
      </c>
    </row>
    <row r="2772" spans="1:89">
      <c r="A2772" t="s">
        <v>7396</v>
      </c>
      <c r="B2772" t="b">
        <v>0</v>
      </c>
      <c r="D2772" t="b">
        <v>0</v>
      </c>
      <c r="E2772" t="s">
        <v>3713</v>
      </c>
      <c r="H2772" s="1">
        <v>44054</v>
      </c>
      <c r="I2772" t="b">
        <v>1</v>
      </c>
      <c r="L2772" t="s">
        <v>7453</v>
      </c>
      <c r="O2772" t="s">
        <v>99</v>
      </c>
      <c r="P2772" t="b">
        <v>0</v>
      </c>
      <c r="Q2772" s="2">
        <v>43863.763541666667</v>
      </c>
      <c r="R2772" s="1"/>
      <c r="S2772" t="b">
        <v>0</v>
      </c>
      <c r="U2772" s="1"/>
      <c r="V2772" t="b">
        <v>0</v>
      </c>
      <c r="W2772" s="1">
        <v>43891</v>
      </c>
      <c r="X2772">
        <v>3</v>
      </c>
      <c r="Y2772">
        <v>2020</v>
      </c>
      <c r="Z2772" t="s">
        <v>90</v>
      </c>
      <c r="AA2772" t="s">
        <v>90</v>
      </c>
      <c r="AB2772" t="b">
        <v>0</v>
      </c>
      <c r="AC2772" t="b">
        <v>0</v>
      </c>
      <c r="AE2772" t="b">
        <v>1</v>
      </c>
      <c r="AF2772" t="b">
        <v>0</v>
      </c>
      <c r="AG2772" t="b">
        <v>0</v>
      </c>
      <c r="AH2772" t="s">
        <v>4808</v>
      </c>
      <c r="AI2772" t="b">
        <v>0</v>
      </c>
      <c r="AK2772" t="b">
        <v>0</v>
      </c>
      <c r="AL2772" s="1">
        <v>43863</v>
      </c>
      <c r="AM2772" t="s">
        <v>162</v>
      </c>
      <c r="AN2772" s="2">
        <v>44297.8278587963</v>
      </c>
      <c r="AP2772" s="2">
        <v>44054.802523148152</v>
      </c>
      <c r="AQ2772" s="1"/>
      <c r="AS2772" t="b">
        <v>0</v>
      </c>
      <c r="AV2772" t="s">
        <v>153</v>
      </c>
      <c r="BB2772" t="s">
        <v>7454</v>
      </c>
      <c r="BD2772" t="b">
        <v>0</v>
      </c>
      <c r="BH2772" t="s">
        <v>99</v>
      </c>
      <c r="BI2772" t="s">
        <v>150</v>
      </c>
      <c r="BN2772" t="s">
        <v>415</v>
      </c>
      <c r="BQ2772" t="s">
        <v>96</v>
      </c>
      <c r="BR2772" t="b">
        <v>0</v>
      </c>
      <c r="BT2772" t="b">
        <v>0</v>
      </c>
      <c r="BW2772" t="s">
        <v>97</v>
      </c>
      <c r="BX2772" t="b">
        <v>0</v>
      </c>
      <c r="BY2772" s="2">
        <v>44376.857581018521</v>
      </c>
      <c r="CB2772" t="b">
        <v>0</v>
      </c>
      <c r="CC2772" t="b">
        <v>0</v>
      </c>
      <c r="CF2772">
        <v>249</v>
      </c>
      <c r="CH2772">
        <v>0</v>
      </c>
      <c r="CI2772">
        <v>0</v>
      </c>
      <c r="CJ2772">
        <v>0</v>
      </c>
      <c r="CK2772">
        <f>YEAR(tbl_Opportunity[[#This Row],[Close Date]])</f>
        <v>2020</v>
      </c>
    </row>
    <row r="2773" spans="1:89">
      <c r="A2773" t="s">
        <v>3880</v>
      </c>
      <c r="B2773" t="b">
        <v>0</v>
      </c>
      <c r="D2773" t="b">
        <v>0</v>
      </c>
      <c r="H2773" s="1">
        <v>44054</v>
      </c>
      <c r="I2773" t="b">
        <v>1</v>
      </c>
      <c r="L2773" t="s">
        <v>7455</v>
      </c>
      <c r="O2773" t="s">
        <v>99</v>
      </c>
      <c r="P2773" t="b">
        <v>0</v>
      </c>
      <c r="Q2773" s="2">
        <v>43873.634791666664</v>
      </c>
      <c r="R2773" s="1"/>
      <c r="S2773" t="b">
        <v>0</v>
      </c>
      <c r="U2773" s="1"/>
      <c r="V2773" t="b">
        <v>0</v>
      </c>
      <c r="W2773" s="1">
        <v>43891</v>
      </c>
      <c r="X2773">
        <v>3</v>
      </c>
      <c r="Y2773">
        <v>2020</v>
      </c>
      <c r="Z2773" t="s">
        <v>90</v>
      </c>
      <c r="AA2773" t="s">
        <v>90</v>
      </c>
      <c r="AB2773" t="b">
        <v>0</v>
      </c>
      <c r="AC2773" t="b">
        <v>0</v>
      </c>
      <c r="AE2773" t="b">
        <v>1</v>
      </c>
      <c r="AF2773" t="b">
        <v>0</v>
      </c>
      <c r="AG2773" t="b">
        <v>0</v>
      </c>
      <c r="AH2773" t="s">
        <v>4812</v>
      </c>
      <c r="AI2773" t="b">
        <v>0</v>
      </c>
      <c r="AK2773" t="b">
        <v>0</v>
      </c>
      <c r="AL2773" s="1">
        <v>43873</v>
      </c>
      <c r="AM2773" t="s">
        <v>99</v>
      </c>
      <c r="AN2773" s="2">
        <v>44054.803078703706</v>
      </c>
      <c r="AP2773" s="2">
        <v>44054.803078703706</v>
      </c>
      <c r="AQ2773" s="1"/>
      <c r="AS2773" t="b">
        <v>0</v>
      </c>
      <c r="AV2773" t="s">
        <v>93</v>
      </c>
      <c r="BB2773" t="s">
        <v>7456</v>
      </c>
      <c r="BD2773" t="b">
        <v>0</v>
      </c>
      <c r="BH2773" t="s">
        <v>99</v>
      </c>
      <c r="BI2773" t="s">
        <v>150</v>
      </c>
      <c r="BJ2773" t="s">
        <v>384</v>
      </c>
      <c r="BN2773" t="s">
        <v>415</v>
      </c>
      <c r="BQ2773" t="s">
        <v>96</v>
      </c>
      <c r="BR2773" t="b">
        <v>0</v>
      </c>
      <c r="BT2773" t="b">
        <v>0</v>
      </c>
      <c r="BW2773" t="s">
        <v>97</v>
      </c>
      <c r="BX2773" t="b">
        <v>0</v>
      </c>
      <c r="BY2773" s="2">
        <v>44376.857581018521</v>
      </c>
      <c r="CB2773" t="b">
        <v>0</v>
      </c>
      <c r="CC2773" t="b">
        <v>0</v>
      </c>
      <c r="CF2773">
        <v>195</v>
      </c>
      <c r="CH2773">
        <v>0</v>
      </c>
      <c r="CI2773">
        <v>0</v>
      </c>
      <c r="CJ2773">
        <v>0</v>
      </c>
      <c r="CK2773">
        <f>YEAR(tbl_Opportunity[[#This Row],[Close Date]])</f>
        <v>2020</v>
      </c>
    </row>
    <row r="2774" spans="1:89">
      <c r="A2774" t="s">
        <v>7415</v>
      </c>
      <c r="B2774" t="b">
        <v>0</v>
      </c>
      <c r="D2774" t="b">
        <v>0</v>
      </c>
      <c r="E2774" t="s">
        <v>7457</v>
      </c>
      <c r="H2774" s="1">
        <v>44054</v>
      </c>
      <c r="I2774" t="b">
        <v>1</v>
      </c>
      <c r="L2774" t="s">
        <v>7416</v>
      </c>
      <c r="O2774" t="s">
        <v>99</v>
      </c>
      <c r="P2774" t="b">
        <v>0</v>
      </c>
      <c r="Q2774" s="2">
        <v>43902.809398148151</v>
      </c>
      <c r="R2774" s="1"/>
      <c r="S2774" t="b">
        <v>0</v>
      </c>
      <c r="U2774" s="1"/>
      <c r="V2774" t="b">
        <v>0</v>
      </c>
      <c r="W2774" s="1">
        <v>43891</v>
      </c>
      <c r="X2774">
        <v>3</v>
      </c>
      <c r="Y2774">
        <v>2020</v>
      </c>
      <c r="Z2774" t="s">
        <v>90</v>
      </c>
      <c r="AA2774" t="s">
        <v>90</v>
      </c>
      <c r="AB2774" t="b">
        <v>0</v>
      </c>
      <c r="AC2774" t="b">
        <v>0</v>
      </c>
      <c r="AE2774" t="b">
        <v>1</v>
      </c>
      <c r="AF2774" t="b">
        <v>0</v>
      </c>
      <c r="AG2774" t="b">
        <v>0</v>
      </c>
      <c r="AH2774" t="s">
        <v>4808</v>
      </c>
      <c r="AI2774" t="b">
        <v>0</v>
      </c>
      <c r="AK2774" t="b">
        <v>0</v>
      </c>
      <c r="AL2774" s="1"/>
      <c r="AM2774" t="s">
        <v>162</v>
      </c>
      <c r="AN2774" s="2">
        <v>44297.8278587963</v>
      </c>
      <c r="AP2774" s="2">
        <v>44054.803379629629</v>
      </c>
      <c r="AQ2774" s="1"/>
      <c r="AS2774" t="b">
        <v>0</v>
      </c>
      <c r="AV2774" t="s">
        <v>153</v>
      </c>
      <c r="BB2774" t="s">
        <v>7458</v>
      </c>
      <c r="BD2774" t="b">
        <v>0</v>
      </c>
      <c r="BH2774" t="s">
        <v>99</v>
      </c>
      <c r="BI2774" t="s">
        <v>150</v>
      </c>
      <c r="BN2774" t="s">
        <v>415</v>
      </c>
      <c r="BQ2774" t="s">
        <v>96</v>
      </c>
      <c r="BR2774" t="b">
        <v>0</v>
      </c>
      <c r="BT2774" t="b">
        <v>0</v>
      </c>
      <c r="BW2774" t="s">
        <v>97</v>
      </c>
      <c r="BX2774" t="b">
        <v>0</v>
      </c>
      <c r="BY2774" s="2">
        <v>44376.857581018521</v>
      </c>
      <c r="CB2774" t="b">
        <v>0</v>
      </c>
      <c r="CC2774" t="b">
        <v>0</v>
      </c>
      <c r="CF2774">
        <v>78</v>
      </c>
      <c r="CH2774">
        <v>0</v>
      </c>
      <c r="CI2774">
        <v>0</v>
      </c>
      <c r="CJ2774">
        <v>0</v>
      </c>
      <c r="CK2774">
        <f>YEAR(tbl_Opportunity[[#This Row],[Close Date]])</f>
        <v>2020</v>
      </c>
    </row>
    <row r="2775" spans="1:89">
      <c r="A2775" t="s">
        <v>7459</v>
      </c>
      <c r="B2775" t="b">
        <v>0</v>
      </c>
      <c r="D2775" t="b">
        <v>0</v>
      </c>
      <c r="H2775" s="1">
        <v>44053</v>
      </c>
      <c r="I2775" t="b">
        <v>1</v>
      </c>
      <c r="L2775" t="s">
        <v>7460</v>
      </c>
      <c r="O2775" t="s">
        <v>99</v>
      </c>
      <c r="P2775" t="b">
        <v>0</v>
      </c>
      <c r="Q2775" s="2">
        <v>43945.869062500002</v>
      </c>
      <c r="R2775" s="1"/>
      <c r="S2775" t="b">
        <v>0</v>
      </c>
      <c r="U2775" s="1"/>
      <c r="V2775" t="b">
        <v>0</v>
      </c>
      <c r="W2775" s="1">
        <v>43891</v>
      </c>
      <c r="X2775">
        <v>3</v>
      </c>
      <c r="Y2775">
        <v>2020</v>
      </c>
      <c r="Z2775" t="s">
        <v>90</v>
      </c>
      <c r="AA2775" t="s">
        <v>90</v>
      </c>
      <c r="AB2775" t="b">
        <v>0</v>
      </c>
      <c r="AC2775" t="b">
        <v>0</v>
      </c>
      <c r="AE2775" t="b">
        <v>1</v>
      </c>
      <c r="AF2775" t="b">
        <v>0</v>
      </c>
      <c r="AG2775" t="b">
        <v>0</v>
      </c>
      <c r="AH2775" t="s">
        <v>4808</v>
      </c>
      <c r="AI2775" t="b">
        <v>0</v>
      </c>
      <c r="AK2775" t="b">
        <v>0</v>
      </c>
      <c r="AL2775" s="1">
        <v>43977</v>
      </c>
      <c r="AM2775" t="s">
        <v>162</v>
      </c>
      <c r="AN2775" s="2">
        <v>44297.8278587963</v>
      </c>
      <c r="AP2775" s="2">
        <v>44053.559282407405</v>
      </c>
      <c r="AQ2775" s="1"/>
      <c r="AS2775" t="b">
        <v>0</v>
      </c>
      <c r="AV2775" t="s">
        <v>153</v>
      </c>
      <c r="BB2775" t="s">
        <v>7461</v>
      </c>
      <c r="BD2775" t="b">
        <v>0</v>
      </c>
      <c r="BH2775" t="s">
        <v>99</v>
      </c>
      <c r="BI2775" t="s">
        <v>150</v>
      </c>
      <c r="BN2775" t="s">
        <v>415</v>
      </c>
      <c r="BQ2775" t="s">
        <v>96</v>
      </c>
      <c r="BR2775" t="b">
        <v>0</v>
      </c>
      <c r="BT2775" t="b">
        <v>0</v>
      </c>
      <c r="BW2775" t="s">
        <v>97</v>
      </c>
      <c r="BX2775" t="b">
        <v>0</v>
      </c>
      <c r="BY2775" s="2">
        <v>44376.857581018521</v>
      </c>
      <c r="CB2775" t="b">
        <v>0</v>
      </c>
      <c r="CC2775" t="b">
        <v>0</v>
      </c>
      <c r="CF2775">
        <v>796</v>
      </c>
      <c r="CH2775">
        <v>0</v>
      </c>
      <c r="CI2775">
        <v>0</v>
      </c>
      <c r="CJ2775">
        <v>0</v>
      </c>
      <c r="CK2775">
        <f>YEAR(tbl_Opportunity[[#This Row],[Close Date]])</f>
        <v>2020</v>
      </c>
    </row>
    <row r="2776" spans="1:89">
      <c r="A2776" t="s">
        <v>7462</v>
      </c>
      <c r="B2776" t="b">
        <v>0</v>
      </c>
      <c r="D2776" t="b">
        <v>0</v>
      </c>
      <c r="E2776" t="s">
        <v>7463</v>
      </c>
      <c r="H2776" s="1">
        <v>44053</v>
      </c>
      <c r="I2776" t="b">
        <v>1</v>
      </c>
      <c r="L2776" t="s">
        <v>7464</v>
      </c>
      <c r="O2776" t="s">
        <v>99</v>
      </c>
      <c r="P2776" t="b">
        <v>0</v>
      </c>
      <c r="Q2776" s="2">
        <v>43991.627662037034</v>
      </c>
      <c r="R2776" s="1"/>
      <c r="S2776" t="b">
        <v>0</v>
      </c>
      <c r="U2776" s="1"/>
      <c r="V2776" t="b">
        <v>0</v>
      </c>
      <c r="W2776" s="1">
        <v>43891</v>
      </c>
      <c r="X2776">
        <v>3</v>
      </c>
      <c r="Y2776">
        <v>2020</v>
      </c>
      <c r="Z2776" t="s">
        <v>90</v>
      </c>
      <c r="AA2776" t="s">
        <v>90</v>
      </c>
      <c r="AB2776" t="b">
        <v>0</v>
      </c>
      <c r="AC2776" t="b">
        <v>0</v>
      </c>
      <c r="AE2776" t="b">
        <v>1</v>
      </c>
      <c r="AF2776" t="b">
        <v>0</v>
      </c>
      <c r="AG2776" t="b">
        <v>0</v>
      </c>
      <c r="AH2776" t="s">
        <v>4812</v>
      </c>
      <c r="AI2776" t="b">
        <v>0</v>
      </c>
      <c r="AK2776" t="b">
        <v>0</v>
      </c>
      <c r="AL2776" s="1">
        <v>43991</v>
      </c>
      <c r="AM2776" t="s">
        <v>162</v>
      </c>
      <c r="AN2776" s="2">
        <v>44297.838888888888</v>
      </c>
      <c r="AP2776" s="2">
        <v>44053.560243055559</v>
      </c>
      <c r="AQ2776" s="1"/>
      <c r="AS2776" t="b">
        <v>0</v>
      </c>
      <c r="AV2776" t="s">
        <v>213</v>
      </c>
      <c r="BB2776" t="s">
        <v>7465</v>
      </c>
      <c r="BD2776" t="b">
        <v>0</v>
      </c>
      <c r="BH2776" t="s">
        <v>99</v>
      </c>
      <c r="BI2776" t="s">
        <v>150</v>
      </c>
      <c r="BN2776" t="s">
        <v>415</v>
      </c>
      <c r="BQ2776" t="s">
        <v>96</v>
      </c>
      <c r="BR2776" t="b">
        <v>0</v>
      </c>
      <c r="BT2776" t="b">
        <v>0</v>
      </c>
      <c r="BW2776" t="s">
        <v>97</v>
      </c>
      <c r="BX2776" t="b">
        <v>0</v>
      </c>
      <c r="BY2776" s="2">
        <v>44376.857581018521</v>
      </c>
      <c r="CB2776" t="b">
        <v>0</v>
      </c>
      <c r="CC2776" t="b">
        <v>0</v>
      </c>
      <c r="CF2776">
        <v>480</v>
      </c>
      <c r="CH2776">
        <v>0</v>
      </c>
      <c r="CI2776">
        <v>0</v>
      </c>
      <c r="CJ2776">
        <v>0</v>
      </c>
      <c r="CK2776">
        <f>YEAR(tbl_Opportunity[[#This Row],[Close Date]])</f>
        <v>2020</v>
      </c>
    </row>
    <row r="2777" spans="1:89">
      <c r="A2777" t="s">
        <v>242</v>
      </c>
      <c r="B2777" t="b">
        <v>0</v>
      </c>
      <c r="D2777" t="b">
        <v>0</v>
      </c>
      <c r="H2777" s="1">
        <v>44013</v>
      </c>
      <c r="I2777" t="b">
        <v>1</v>
      </c>
      <c r="J2777" t="s">
        <v>111</v>
      </c>
      <c r="O2777" t="s">
        <v>99</v>
      </c>
      <c r="P2777" t="b">
        <v>0</v>
      </c>
      <c r="Q2777" s="2">
        <v>43860.887870370374</v>
      </c>
      <c r="R2777" s="1"/>
      <c r="S2777" t="b">
        <v>0</v>
      </c>
      <c r="U2777" s="1"/>
      <c r="V2777" t="b">
        <v>0</v>
      </c>
      <c r="W2777" s="1">
        <v>43891</v>
      </c>
      <c r="X2777">
        <v>3</v>
      </c>
      <c r="Y2777">
        <v>2020</v>
      </c>
      <c r="Z2777" t="s">
        <v>90</v>
      </c>
      <c r="AA2777" t="s">
        <v>90</v>
      </c>
      <c r="AB2777" t="b">
        <v>0</v>
      </c>
      <c r="AC2777" t="b">
        <v>0</v>
      </c>
      <c r="AE2777" t="b">
        <v>1</v>
      </c>
      <c r="AF2777" t="b">
        <v>0</v>
      </c>
      <c r="AG2777" t="b">
        <v>0</v>
      </c>
      <c r="AH2777" t="s">
        <v>4863</v>
      </c>
      <c r="AI2777" t="b">
        <v>0</v>
      </c>
      <c r="AK2777" t="b">
        <v>0</v>
      </c>
      <c r="AL2777" s="1">
        <v>43864</v>
      </c>
      <c r="AM2777" t="s">
        <v>162</v>
      </c>
      <c r="AN2777" s="2">
        <v>44297.8278587963</v>
      </c>
      <c r="AP2777" s="2">
        <v>43900.585127314815</v>
      </c>
      <c r="AQ2777" s="1"/>
      <c r="AS2777" t="b">
        <v>0</v>
      </c>
      <c r="AV2777" t="s">
        <v>153</v>
      </c>
      <c r="BB2777" t="s">
        <v>7466</v>
      </c>
      <c r="BD2777" t="b">
        <v>0</v>
      </c>
      <c r="BH2777" t="s">
        <v>131</v>
      </c>
      <c r="BI2777" t="s">
        <v>150</v>
      </c>
      <c r="BJ2777" t="s">
        <v>2848</v>
      </c>
      <c r="BN2777" t="s">
        <v>415</v>
      </c>
      <c r="BQ2777" t="s">
        <v>96</v>
      </c>
      <c r="BR2777" t="b">
        <v>0</v>
      </c>
      <c r="BT2777" t="b">
        <v>0</v>
      </c>
      <c r="BW2777" t="s">
        <v>97</v>
      </c>
      <c r="BX2777" t="b">
        <v>0</v>
      </c>
      <c r="BY2777" s="2">
        <v>44376.857581018521</v>
      </c>
      <c r="CB2777" t="b">
        <v>0</v>
      </c>
      <c r="CC2777" t="b">
        <v>0</v>
      </c>
      <c r="CF2777">
        <v>91000</v>
      </c>
      <c r="CH2777">
        <v>0</v>
      </c>
      <c r="CI2777">
        <v>0</v>
      </c>
      <c r="CJ2777">
        <v>0</v>
      </c>
      <c r="CK2777">
        <f>YEAR(tbl_Opportunity[[#This Row],[Close Date]])</f>
        <v>2020</v>
      </c>
    </row>
    <row r="2778" spans="1:89">
      <c r="A2778" t="s">
        <v>4120</v>
      </c>
      <c r="B2778" t="b">
        <v>0</v>
      </c>
      <c r="D2778" t="b">
        <v>0</v>
      </c>
      <c r="H2778" s="1">
        <v>44013</v>
      </c>
      <c r="I2778" t="b">
        <v>1</v>
      </c>
      <c r="J2778" t="s">
        <v>111</v>
      </c>
      <c r="O2778" t="s">
        <v>99</v>
      </c>
      <c r="P2778" t="b">
        <v>0</v>
      </c>
      <c r="Q2778" s="2">
        <v>43863.810833333337</v>
      </c>
      <c r="R2778" s="1"/>
      <c r="S2778" t="b">
        <v>0</v>
      </c>
      <c r="U2778" s="1"/>
      <c r="V2778" t="b">
        <v>0</v>
      </c>
      <c r="W2778" s="1">
        <v>43891</v>
      </c>
      <c r="X2778">
        <v>3</v>
      </c>
      <c r="Y2778">
        <v>2020</v>
      </c>
      <c r="Z2778" t="s">
        <v>90</v>
      </c>
      <c r="AA2778" t="s">
        <v>90</v>
      </c>
      <c r="AB2778" t="b">
        <v>0</v>
      </c>
      <c r="AC2778" t="b">
        <v>0</v>
      </c>
      <c r="AE2778" t="b">
        <v>1</v>
      </c>
      <c r="AF2778" t="b">
        <v>0</v>
      </c>
      <c r="AG2778" t="b">
        <v>0</v>
      </c>
      <c r="AH2778" t="s">
        <v>4863</v>
      </c>
      <c r="AI2778" t="b">
        <v>0</v>
      </c>
      <c r="AK2778" t="b">
        <v>0</v>
      </c>
      <c r="AL2778" s="1">
        <v>43864</v>
      </c>
      <c r="AM2778" t="s">
        <v>162</v>
      </c>
      <c r="AN2778" s="2">
        <v>44297.8278587963</v>
      </c>
      <c r="AP2778" s="2">
        <v>43900.585381944446</v>
      </c>
      <c r="AQ2778" s="1"/>
      <c r="AS2778" t="b">
        <v>0</v>
      </c>
      <c r="AV2778" t="s">
        <v>153</v>
      </c>
      <c r="BB2778" t="s">
        <v>7467</v>
      </c>
      <c r="BD2778" t="b">
        <v>0</v>
      </c>
      <c r="BH2778" t="s">
        <v>131</v>
      </c>
      <c r="BI2778" t="s">
        <v>150</v>
      </c>
      <c r="BJ2778" t="s">
        <v>2848</v>
      </c>
      <c r="BN2778" t="s">
        <v>415</v>
      </c>
      <c r="BQ2778" t="s">
        <v>96</v>
      </c>
      <c r="BR2778" t="b">
        <v>0</v>
      </c>
      <c r="BT2778" t="b">
        <v>0</v>
      </c>
      <c r="BW2778" t="s">
        <v>97</v>
      </c>
      <c r="BX2778" t="b">
        <v>0</v>
      </c>
      <c r="BY2778" s="2">
        <v>44376.857581018521</v>
      </c>
      <c r="CB2778" t="b">
        <v>0</v>
      </c>
      <c r="CC2778" t="b">
        <v>0</v>
      </c>
      <c r="CF2778">
        <v>91000</v>
      </c>
      <c r="CH2778">
        <v>0</v>
      </c>
      <c r="CI2778">
        <v>0</v>
      </c>
      <c r="CJ2778">
        <v>0</v>
      </c>
      <c r="CK2778">
        <f>YEAR(tbl_Opportunity[[#This Row],[Close Date]])</f>
        <v>2020</v>
      </c>
    </row>
    <row r="2779" spans="1:89">
      <c r="A2779" t="s">
        <v>240</v>
      </c>
      <c r="B2779" t="b">
        <v>0</v>
      </c>
      <c r="D2779" t="b">
        <v>0</v>
      </c>
      <c r="H2779" s="1">
        <v>44013</v>
      </c>
      <c r="I2779" t="b">
        <v>1</v>
      </c>
      <c r="J2779" t="s">
        <v>111</v>
      </c>
      <c r="O2779" t="s">
        <v>99</v>
      </c>
      <c r="P2779" t="b">
        <v>0</v>
      </c>
      <c r="Q2779" s="2">
        <v>43863.831932870373</v>
      </c>
      <c r="R2779" s="1"/>
      <c r="S2779" t="b">
        <v>0</v>
      </c>
      <c r="U2779" s="1"/>
      <c r="V2779" t="b">
        <v>0</v>
      </c>
      <c r="W2779" s="1">
        <v>43891</v>
      </c>
      <c r="X2779">
        <v>3</v>
      </c>
      <c r="Y2779">
        <v>2020</v>
      </c>
      <c r="Z2779" t="s">
        <v>90</v>
      </c>
      <c r="AA2779" t="s">
        <v>90</v>
      </c>
      <c r="AB2779" t="b">
        <v>0</v>
      </c>
      <c r="AC2779" t="b">
        <v>0</v>
      </c>
      <c r="AE2779" t="b">
        <v>1</v>
      </c>
      <c r="AF2779" t="b">
        <v>0</v>
      </c>
      <c r="AG2779" t="b">
        <v>0</v>
      </c>
      <c r="AH2779" t="s">
        <v>4863</v>
      </c>
      <c r="AI2779" t="b">
        <v>0</v>
      </c>
      <c r="AK2779" t="b">
        <v>0</v>
      </c>
      <c r="AL2779" s="1"/>
      <c r="AM2779" t="s">
        <v>162</v>
      </c>
      <c r="AN2779" s="2">
        <v>44297.8278587963</v>
      </c>
      <c r="AP2779" s="2">
        <v>43900.585694444446</v>
      </c>
      <c r="AQ2779" s="1"/>
      <c r="AS2779" t="b">
        <v>0</v>
      </c>
      <c r="AV2779" t="s">
        <v>153</v>
      </c>
      <c r="BB2779" t="s">
        <v>7468</v>
      </c>
      <c r="BD2779" t="b">
        <v>0</v>
      </c>
      <c r="BH2779" t="s">
        <v>131</v>
      </c>
      <c r="BI2779" t="s">
        <v>150</v>
      </c>
      <c r="BJ2779" t="s">
        <v>2848</v>
      </c>
      <c r="BN2779" t="s">
        <v>415</v>
      </c>
      <c r="BQ2779" t="s">
        <v>96</v>
      </c>
      <c r="BR2779" t="b">
        <v>0</v>
      </c>
      <c r="BT2779" t="b">
        <v>0</v>
      </c>
      <c r="BW2779" t="s">
        <v>97</v>
      </c>
      <c r="BX2779" t="b">
        <v>0</v>
      </c>
      <c r="BY2779" s="2">
        <v>44376.857581018521</v>
      </c>
      <c r="CB2779" t="b">
        <v>0</v>
      </c>
      <c r="CC2779" t="b">
        <v>0</v>
      </c>
      <c r="CF2779">
        <v>91000</v>
      </c>
      <c r="CH2779">
        <v>0</v>
      </c>
      <c r="CI2779">
        <v>0</v>
      </c>
      <c r="CJ2779">
        <v>0</v>
      </c>
      <c r="CK2779">
        <f>YEAR(tbl_Opportunity[[#This Row],[Close Date]])</f>
        <v>2020</v>
      </c>
    </row>
    <row r="2780" spans="1:89">
      <c r="A2780" t="s">
        <v>132</v>
      </c>
      <c r="B2780" t="b">
        <v>0</v>
      </c>
      <c r="D2780" t="b">
        <v>0</v>
      </c>
      <c r="H2780" s="1">
        <v>44013</v>
      </c>
      <c r="I2780" t="b">
        <v>1</v>
      </c>
      <c r="J2780" t="s">
        <v>111</v>
      </c>
      <c r="L2780" t="s">
        <v>7469</v>
      </c>
      <c r="O2780" t="s">
        <v>99</v>
      </c>
      <c r="P2780" t="b">
        <v>0</v>
      </c>
      <c r="Q2780" s="2">
        <v>43873.594756944447</v>
      </c>
      <c r="R2780" s="1"/>
      <c r="S2780" t="b">
        <v>0</v>
      </c>
      <c r="U2780" s="1"/>
      <c r="V2780" t="b">
        <v>0</v>
      </c>
      <c r="W2780" s="1">
        <v>43891</v>
      </c>
      <c r="X2780">
        <v>3</v>
      </c>
      <c r="Y2780">
        <v>2020</v>
      </c>
      <c r="Z2780" t="s">
        <v>90</v>
      </c>
      <c r="AA2780" t="s">
        <v>90</v>
      </c>
      <c r="AB2780" t="b">
        <v>0</v>
      </c>
      <c r="AC2780" t="b">
        <v>0</v>
      </c>
      <c r="AE2780" t="b">
        <v>1</v>
      </c>
      <c r="AF2780" t="b">
        <v>0</v>
      </c>
      <c r="AG2780" t="b">
        <v>0</v>
      </c>
      <c r="AH2780" t="s">
        <v>4863</v>
      </c>
      <c r="AI2780" t="b">
        <v>0</v>
      </c>
      <c r="AK2780" t="b">
        <v>0</v>
      </c>
      <c r="AL2780" s="1">
        <v>43879</v>
      </c>
      <c r="AM2780" t="s">
        <v>162</v>
      </c>
      <c r="AN2780" s="2">
        <v>44297.8278587963</v>
      </c>
      <c r="AP2780" s="2">
        <v>43900.584108796298</v>
      </c>
      <c r="AQ2780" s="1"/>
      <c r="AS2780" t="b">
        <v>0</v>
      </c>
      <c r="AV2780" t="s">
        <v>153</v>
      </c>
      <c r="BB2780" t="s">
        <v>7470</v>
      </c>
      <c r="BD2780" t="b">
        <v>0</v>
      </c>
      <c r="BH2780" t="s">
        <v>131</v>
      </c>
      <c r="BI2780" t="s">
        <v>150</v>
      </c>
      <c r="BJ2780" t="s">
        <v>2848</v>
      </c>
      <c r="BN2780" t="s">
        <v>415</v>
      </c>
      <c r="BP2780" t="s">
        <v>7471</v>
      </c>
      <c r="BQ2780" t="s">
        <v>96</v>
      </c>
      <c r="BR2780" t="b">
        <v>0</v>
      </c>
      <c r="BT2780" t="b">
        <v>0</v>
      </c>
      <c r="BW2780" t="s">
        <v>97</v>
      </c>
      <c r="BX2780" t="b">
        <v>0</v>
      </c>
      <c r="BY2780" s="2">
        <v>44376.857581018521</v>
      </c>
      <c r="CB2780" t="b">
        <v>0</v>
      </c>
      <c r="CC2780" t="b">
        <v>0</v>
      </c>
      <c r="CF2780">
        <v>77350</v>
      </c>
      <c r="CH2780">
        <v>0</v>
      </c>
      <c r="CI2780">
        <v>0</v>
      </c>
      <c r="CJ2780">
        <v>0</v>
      </c>
      <c r="CK2780">
        <f>YEAR(tbl_Opportunity[[#This Row],[Close Date]])</f>
        <v>2020</v>
      </c>
    </row>
    <row r="2781" spans="1:89">
      <c r="A2781" t="s">
        <v>108</v>
      </c>
      <c r="B2781" t="b">
        <v>0</v>
      </c>
      <c r="D2781" t="b">
        <v>0</v>
      </c>
      <c r="H2781" s="1">
        <v>44013</v>
      </c>
      <c r="I2781" t="b">
        <v>1</v>
      </c>
      <c r="J2781" t="s">
        <v>111</v>
      </c>
      <c r="L2781" t="s">
        <v>7472</v>
      </c>
      <c r="O2781" t="s">
        <v>99</v>
      </c>
      <c r="P2781" t="b">
        <v>0</v>
      </c>
      <c r="Q2781" s="2">
        <v>43879.693032407406</v>
      </c>
      <c r="R2781" s="1"/>
      <c r="S2781" t="b">
        <v>0</v>
      </c>
      <c r="U2781" s="1"/>
      <c r="V2781" t="b">
        <v>0</v>
      </c>
      <c r="W2781" s="1">
        <v>43891</v>
      </c>
      <c r="X2781">
        <v>3</v>
      </c>
      <c r="Y2781">
        <v>2020</v>
      </c>
      <c r="Z2781" t="s">
        <v>90</v>
      </c>
      <c r="AA2781" t="s">
        <v>90</v>
      </c>
      <c r="AB2781" t="b">
        <v>0</v>
      </c>
      <c r="AC2781" t="b">
        <v>0</v>
      </c>
      <c r="AE2781" t="b">
        <v>1</v>
      </c>
      <c r="AF2781" t="b">
        <v>0</v>
      </c>
      <c r="AG2781" t="b">
        <v>0</v>
      </c>
      <c r="AH2781" t="s">
        <v>4863</v>
      </c>
      <c r="AI2781" t="b">
        <v>0</v>
      </c>
      <c r="AK2781" t="b">
        <v>0</v>
      </c>
      <c r="AL2781" s="1">
        <v>43879</v>
      </c>
      <c r="AM2781" t="s">
        <v>162</v>
      </c>
      <c r="AN2781" s="2">
        <v>44297.8278587963</v>
      </c>
      <c r="AP2781" s="2">
        <v>43900.586006944446</v>
      </c>
      <c r="AQ2781" s="1"/>
      <c r="AS2781" t="b">
        <v>0</v>
      </c>
      <c r="AV2781" t="s">
        <v>153</v>
      </c>
      <c r="BB2781" t="s">
        <v>7473</v>
      </c>
      <c r="BD2781" t="b">
        <v>0</v>
      </c>
      <c r="BH2781" t="s">
        <v>131</v>
      </c>
      <c r="BI2781" t="s">
        <v>150</v>
      </c>
      <c r="BJ2781" t="s">
        <v>2848</v>
      </c>
      <c r="BN2781" t="s">
        <v>415</v>
      </c>
      <c r="BQ2781" t="s">
        <v>96</v>
      </c>
      <c r="BR2781" t="b">
        <v>0</v>
      </c>
      <c r="BT2781" t="b">
        <v>0</v>
      </c>
      <c r="BW2781" t="s">
        <v>97</v>
      </c>
      <c r="BX2781" t="b">
        <v>0</v>
      </c>
      <c r="BY2781" s="2">
        <v>44376.857581018521</v>
      </c>
      <c r="CB2781" t="b">
        <v>0</v>
      </c>
      <c r="CC2781" t="b">
        <v>0</v>
      </c>
      <c r="CF2781">
        <v>91000</v>
      </c>
      <c r="CH2781">
        <v>0</v>
      </c>
      <c r="CI2781">
        <v>0</v>
      </c>
      <c r="CJ2781">
        <v>0</v>
      </c>
      <c r="CK2781">
        <f>YEAR(tbl_Opportunity[[#This Row],[Close Date]])</f>
        <v>2020</v>
      </c>
    </row>
    <row r="2782" spans="1:89">
      <c r="A2782" t="s">
        <v>7474</v>
      </c>
      <c r="B2782" t="b">
        <v>0</v>
      </c>
      <c r="D2782" t="b">
        <v>0</v>
      </c>
      <c r="E2782" t="s">
        <v>3054</v>
      </c>
      <c r="H2782" s="1">
        <v>44044</v>
      </c>
      <c r="I2782" t="b">
        <v>1</v>
      </c>
      <c r="J2782" t="s">
        <v>111</v>
      </c>
      <c r="L2782" t="s">
        <v>7475</v>
      </c>
      <c r="O2782" t="s">
        <v>99</v>
      </c>
      <c r="P2782" t="b">
        <v>0</v>
      </c>
      <c r="Q2782" s="2">
        <v>43896.664097222223</v>
      </c>
      <c r="R2782" s="1"/>
      <c r="S2782" t="b">
        <v>0</v>
      </c>
      <c r="U2782" s="1"/>
      <c r="V2782" t="b">
        <v>0</v>
      </c>
      <c r="W2782" s="1">
        <v>43891</v>
      </c>
      <c r="X2782">
        <v>3</v>
      </c>
      <c r="Y2782">
        <v>2020</v>
      </c>
      <c r="Z2782" t="s">
        <v>90</v>
      </c>
      <c r="AA2782" t="s">
        <v>90</v>
      </c>
      <c r="AB2782" t="b">
        <v>0</v>
      </c>
      <c r="AC2782" t="b">
        <v>0</v>
      </c>
      <c r="AE2782" t="b">
        <v>1</v>
      </c>
      <c r="AF2782" t="b">
        <v>0</v>
      </c>
      <c r="AG2782" t="b">
        <v>0</v>
      </c>
      <c r="AH2782" t="s">
        <v>4808</v>
      </c>
      <c r="AI2782" t="b">
        <v>0</v>
      </c>
      <c r="AK2782" t="b">
        <v>0</v>
      </c>
      <c r="AL2782" s="1">
        <v>44308</v>
      </c>
      <c r="AM2782" t="s">
        <v>99</v>
      </c>
      <c r="AN2782" s="2">
        <v>44364.757638888892</v>
      </c>
      <c r="AP2782" s="2">
        <v>44246.817569444444</v>
      </c>
      <c r="AQ2782" s="1"/>
      <c r="AS2782" t="b">
        <v>0</v>
      </c>
      <c r="AV2782" t="s">
        <v>153</v>
      </c>
      <c r="BB2782" t="s">
        <v>7476</v>
      </c>
      <c r="BD2782" t="b">
        <v>0</v>
      </c>
      <c r="BH2782" t="s">
        <v>99</v>
      </c>
      <c r="BI2782" t="s">
        <v>150</v>
      </c>
      <c r="BN2782" t="s">
        <v>415</v>
      </c>
      <c r="BQ2782" t="s">
        <v>96</v>
      </c>
      <c r="BR2782" t="b">
        <v>0</v>
      </c>
      <c r="BT2782" t="b">
        <v>0</v>
      </c>
      <c r="BW2782" t="s">
        <v>97</v>
      </c>
      <c r="BX2782" t="b">
        <v>0</v>
      </c>
      <c r="BY2782" s="2">
        <v>44376.857581018521</v>
      </c>
      <c r="CB2782" t="b">
        <v>0</v>
      </c>
      <c r="CC2782" t="b">
        <v>0</v>
      </c>
      <c r="CF2782">
        <v>6500</v>
      </c>
      <c r="CH2782">
        <v>0</v>
      </c>
      <c r="CI2782">
        <v>0</v>
      </c>
      <c r="CJ2782">
        <v>0</v>
      </c>
      <c r="CK2782">
        <f>YEAR(tbl_Opportunity[[#This Row],[Close Date]])</f>
        <v>2020</v>
      </c>
    </row>
    <row r="2783" spans="1:89">
      <c r="A2783" t="s">
        <v>132</v>
      </c>
      <c r="B2783" t="b">
        <v>0</v>
      </c>
      <c r="D2783" t="b">
        <v>0</v>
      </c>
      <c r="H2783" s="1">
        <v>44013</v>
      </c>
      <c r="I2783" t="b">
        <v>1</v>
      </c>
      <c r="J2783" t="s">
        <v>111</v>
      </c>
      <c r="L2783" t="s">
        <v>3414</v>
      </c>
      <c r="O2783" t="s">
        <v>99</v>
      </c>
      <c r="P2783" t="b">
        <v>0</v>
      </c>
      <c r="Q2783" s="2">
        <v>43917.558680555558</v>
      </c>
      <c r="R2783" s="1"/>
      <c r="S2783" t="b">
        <v>0</v>
      </c>
      <c r="U2783" s="1"/>
      <c r="V2783" t="b">
        <v>0</v>
      </c>
      <c r="W2783" s="1">
        <v>43891</v>
      </c>
      <c r="X2783">
        <v>3</v>
      </c>
      <c r="Y2783">
        <v>2020</v>
      </c>
      <c r="Z2783" t="s">
        <v>90</v>
      </c>
      <c r="AA2783" t="s">
        <v>90</v>
      </c>
      <c r="AB2783" t="b">
        <v>0</v>
      </c>
      <c r="AC2783" t="b">
        <v>0</v>
      </c>
      <c r="AE2783" t="b">
        <v>1</v>
      </c>
      <c r="AF2783" t="b">
        <v>0</v>
      </c>
      <c r="AG2783" t="b">
        <v>0</v>
      </c>
      <c r="AH2783" t="s">
        <v>4812</v>
      </c>
      <c r="AI2783" t="b">
        <v>0</v>
      </c>
      <c r="AK2783" t="b">
        <v>0</v>
      </c>
      <c r="AL2783" s="1">
        <v>43917</v>
      </c>
      <c r="AM2783" t="s">
        <v>162</v>
      </c>
      <c r="AN2783" s="2">
        <v>44297.838888888888</v>
      </c>
      <c r="AP2783" s="2">
        <v>43956.534525462965</v>
      </c>
      <c r="AQ2783" s="1"/>
      <c r="AS2783" t="b">
        <v>0</v>
      </c>
      <c r="AV2783" t="s">
        <v>213</v>
      </c>
      <c r="BB2783" t="s">
        <v>7477</v>
      </c>
      <c r="BD2783" t="b">
        <v>0</v>
      </c>
      <c r="BH2783" t="s">
        <v>131</v>
      </c>
      <c r="BI2783" t="s">
        <v>150</v>
      </c>
      <c r="BJ2783" t="s">
        <v>3836</v>
      </c>
      <c r="BN2783" t="s">
        <v>415</v>
      </c>
      <c r="BP2783" t="s">
        <v>7478</v>
      </c>
      <c r="BQ2783" t="s">
        <v>96</v>
      </c>
      <c r="BR2783" t="b">
        <v>0</v>
      </c>
      <c r="BT2783" t="b">
        <v>0</v>
      </c>
      <c r="BW2783" t="s">
        <v>97</v>
      </c>
      <c r="BX2783" t="b">
        <v>0</v>
      </c>
      <c r="BY2783" s="2">
        <v>44376.857581018521</v>
      </c>
      <c r="CB2783" t="b">
        <v>0</v>
      </c>
      <c r="CC2783" t="b">
        <v>0</v>
      </c>
      <c r="CF2783">
        <v>23800</v>
      </c>
      <c r="CH2783">
        <v>0</v>
      </c>
      <c r="CI2783">
        <v>0</v>
      </c>
      <c r="CJ2783">
        <v>0</v>
      </c>
      <c r="CK2783">
        <f>YEAR(tbl_Opportunity[[#This Row],[Close Date]])</f>
        <v>2020</v>
      </c>
    </row>
    <row r="2784" spans="1:89">
      <c r="A2784" t="s">
        <v>7449</v>
      </c>
      <c r="B2784" t="b">
        <v>0</v>
      </c>
      <c r="D2784" t="b">
        <v>0</v>
      </c>
      <c r="H2784" s="1">
        <v>44043</v>
      </c>
      <c r="I2784" t="b">
        <v>1</v>
      </c>
      <c r="J2784" t="s">
        <v>111</v>
      </c>
      <c r="O2784" t="s">
        <v>2842</v>
      </c>
      <c r="P2784" t="b">
        <v>0</v>
      </c>
      <c r="Q2784" s="2">
        <v>43969.55872685185</v>
      </c>
      <c r="R2784" s="1"/>
      <c r="S2784" t="b">
        <v>0</v>
      </c>
      <c r="U2784" s="1"/>
      <c r="V2784" t="b">
        <v>0</v>
      </c>
      <c r="W2784" s="1">
        <v>43891</v>
      </c>
      <c r="X2784">
        <v>3</v>
      </c>
      <c r="Y2784">
        <v>2020</v>
      </c>
      <c r="Z2784" t="s">
        <v>90</v>
      </c>
      <c r="AA2784" t="s">
        <v>90</v>
      </c>
      <c r="AB2784" t="b">
        <v>0</v>
      </c>
      <c r="AC2784" t="b">
        <v>0</v>
      </c>
      <c r="AE2784" t="b">
        <v>1</v>
      </c>
      <c r="AF2784" t="b">
        <v>0</v>
      </c>
      <c r="AG2784" t="b">
        <v>0</v>
      </c>
      <c r="AH2784" t="s">
        <v>1016</v>
      </c>
      <c r="AI2784" t="b">
        <v>0</v>
      </c>
      <c r="AK2784" t="b">
        <v>0</v>
      </c>
      <c r="AL2784" s="1"/>
      <c r="AM2784" t="s">
        <v>2842</v>
      </c>
      <c r="AN2784" s="2">
        <v>44369.806643518517</v>
      </c>
      <c r="AP2784" s="2">
        <v>44069.609282407408</v>
      </c>
      <c r="AQ2784" s="1"/>
      <c r="AS2784" t="b">
        <v>0</v>
      </c>
      <c r="AV2784" t="s">
        <v>213</v>
      </c>
      <c r="BB2784" t="s">
        <v>7479</v>
      </c>
      <c r="BD2784" t="b">
        <v>0</v>
      </c>
      <c r="BH2784" t="s">
        <v>2842</v>
      </c>
      <c r="BI2784" t="s">
        <v>150</v>
      </c>
      <c r="BJ2784" t="s">
        <v>384</v>
      </c>
      <c r="BL2784" t="s">
        <v>3597</v>
      </c>
      <c r="BN2784" t="s">
        <v>415</v>
      </c>
      <c r="BQ2784" t="s">
        <v>96</v>
      </c>
      <c r="BR2784" t="b">
        <v>0</v>
      </c>
      <c r="BT2784" t="b">
        <v>0</v>
      </c>
      <c r="BW2784" t="s">
        <v>97</v>
      </c>
      <c r="BX2784" t="b">
        <v>0</v>
      </c>
      <c r="BY2784" s="2">
        <v>44376.857581018521</v>
      </c>
      <c r="CB2784" t="b">
        <v>0</v>
      </c>
      <c r="CC2784" t="b">
        <v>0</v>
      </c>
      <c r="CF2784">
        <v>292500</v>
      </c>
      <c r="CH2784">
        <v>0</v>
      </c>
      <c r="CI2784">
        <v>0</v>
      </c>
      <c r="CJ2784">
        <v>0</v>
      </c>
      <c r="CK2784">
        <f>YEAR(tbl_Opportunity[[#This Row],[Close Date]])</f>
        <v>2020</v>
      </c>
    </row>
    <row r="2785" spans="1:89">
      <c r="A2785" t="s">
        <v>7480</v>
      </c>
      <c r="B2785" t="b">
        <v>0</v>
      </c>
      <c r="D2785" t="b">
        <v>0</v>
      </c>
      <c r="H2785" s="1">
        <v>44044</v>
      </c>
      <c r="I2785" t="b">
        <v>1</v>
      </c>
      <c r="J2785" t="s">
        <v>111</v>
      </c>
      <c r="O2785" t="s">
        <v>99</v>
      </c>
      <c r="P2785" t="b">
        <v>0</v>
      </c>
      <c r="Q2785" s="2">
        <v>43970.775567129633</v>
      </c>
      <c r="R2785" s="1"/>
      <c r="S2785" t="b">
        <v>0</v>
      </c>
      <c r="U2785" s="1"/>
      <c r="V2785" t="b">
        <v>0</v>
      </c>
      <c r="W2785" s="1">
        <v>43891</v>
      </c>
      <c r="X2785">
        <v>3</v>
      </c>
      <c r="Y2785">
        <v>2020</v>
      </c>
      <c r="Z2785" t="s">
        <v>90</v>
      </c>
      <c r="AA2785" t="s">
        <v>90</v>
      </c>
      <c r="AB2785" t="b">
        <v>0</v>
      </c>
      <c r="AC2785" t="b">
        <v>0</v>
      </c>
      <c r="AE2785" t="b">
        <v>1</v>
      </c>
      <c r="AF2785" t="b">
        <v>0</v>
      </c>
      <c r="AG2785" t="b">
        <v>0</v>
      </c>
      <c r="AH2785" t="s">
        <v>4808</v>
      </c>
      <c r="AI2785" t="b">
        <v>0</v>
      </c>
      <c r="AK2785" t="b">
        <v>0</v>
      </c>
      <c r="AL2785" s="1"/>
      <c r="AM2785" t="s">
        <v>162</v>
      </c>
      <c r="AN2785" s="2">
        <v>44297.828460648147</v>
      </c>
      <c r="AP2785" s="2">
        <v>43971.814629629633</v>
      </c>
      <c r="AQ2785" s="1"/>
      <c r="AS2785" t="b">
        <v>0</v>
      </c>
      <c r="AV2785" t="s">
        <v>153</v>
      </c>
      <c r="BB2785" t="s">
        <v>7481</v>
      </c>
      <c r="BD2785" t="b">
        <v>0</v>
      </c>
      <c r="BH2785" t="s">
        <v>99</v>
      </c>
      <c r="BI2785" t="s">
        <v>150</v>
      </c>
      <c r="BN2785" t="s">
        <v>415</v>
      </c>
      <c r="BQ2785" t="s">
        <v>96</v>
      </c>
      <c r="BR2785" t="b">
        <v>0</v>
      </c>
      <c r="BT2785" t="b">
        <v>0</v>
      </c>
      <c r="BW2785" t="s">
        <v>97</v>
      </c>
      <c r="BX2785" t="b">
        <v>0</v>
      </c>
      <c r="BY2785" s="2">
        <v>44376.857581018521</v>
      </c>
      <c r="CB2785" t="b">
        <v>0</v>
      </c>
      <c r="CC2785" t="b">
        <v>0</v>
      </c>
      <c r="CF2785">
        <v>10665</v>
      </c>
      <c r="CH2785">
        <v>0</v>
      </c>
      <c r="CI2785">
        <v>0</v>
      </c>
      <c r="CJ2785">
        <v>0</v>
      </c>
      <c r="CK2785">
        <f>YEAR(tbl_Opportunity[[#This Row],[Close Date]])</f>
        <v>2020</v>
      </c>
    </row>
    <row r="2786" spans="1:89">
      <c r="A2786" t="s">
        <v>7482</v>
      </c>
      <c r="B2786" t="b">
        <v>0</v>
      </c>
      <c r="D2786" t="b">
        <v>0</v>
      </c>
      <c r="H2786" s="1">
        <v>44046</v>
      </c>
      <c r="I2786" t="b">
        <v>1</v>
      </c>
      <c r="J2786" t="s">
        <v>111</v>
      </c>
      <c r="L2786" t="s">
        <v>7483</v>
      </c>
      <c r="O2786" t="s">
        <v>99</v>
      </c>
      <c r="P2786" t="b">
        <v>0</v>
      </c>
      <c r="Q2786" s="2">
        <v>43992.642256944448</v>
      </c>
      <c r="R2786" s="1"/>
      <c r="S2786" t="b">
        <v>0</v>
      </c>
      <c r="U2786" s="1"/>
      <c r="V2786" t="b">
        <v>0</v>
      </c>
      <c r="W2786" s="1">
        <v>43891</v>
      </c>
      <c r="X2786">
        <v>3</v>
      </c>
      <c r="Y2786">
        <v>2020</v>
      </c>
      <c r="Z2786" t="s">
        <v>90</v>
      </c>
      <c r="AA2786" t="s">
        <v>90</v>
      </c>
      <c r="AB2786" t="b">
        <v>0</v>
      </c>
      <c r="AC2786" t="b">
        <v>0</v>
      </c>
      <c r="AE2786" t="b">
        <v>1</v>
      </c>
      <c r="AF2786" t="b">
        <v>0</v>
      </c>
      <c r="AG2786" t="b">
        <v>0</v>
      </c>
      <c r="AH2786" t="s">
        <v>4863</v>
      </c>
      <c r="AI2786" t="b">
        <v>0</v>
      </c>
      <c r="AK2786" t="b">
        <v>0</v>
      </c>
      <c r="AL2786" s="1">
        <v>43993</v>
      </c>
      <c r="AM2786" t="s">
        <v>162</v>
      </c>
      <c r="AN2786" s="2">
        <v>44297.838888888888</v>
      </c>
      <c r="AP2786" s="2">
        <v>44046.716874999998</v>
      </c>
      <c r="AQ2786" s="1"/>
      <c r="AS2786" t="b">
        <v>0</v>
      </c>
      <c r="AV2786" t="s">
        <v>213</v>
      </c>
      <c r="BB2786" t="s">
        <v>7484</v>
      </c>
      <c r="BD2786" t="b">
        <v>0</v>
      </c>
      <c r="BH2786" t="s">
        <v>332</v>
      </c>
      <c r="BI2786" t="s">
        <v>150</v>
      </c>
      <c r="BJ2786" t="s">
        <v>2848</v>
      </c>
      <c r="BN2786" t="s">
        <v>415</v>
      </c>
      <c r="BP2786" t="s">
        <v>7485</v>
      </c>
      <c r="BQ2786" t="s">
        <v>96</v>
      </c>
      <c r="BR2786" t="b">
        <v>0</v>
      </c>
      <c r="BT2786" t="b">
        <v>0</v>
      </c>
      <c r="BW2786" t="s">
        <v>97</v>
      </c>
      <c r="BX2786" t="b">
        <v>0</v>
      </c>
      <c r="BY2786" s="2">
        <v>44376.857581018521</v>
      </c>
      <c r="CB2786" t="b">
        <v>0</v>
      </c>
      <c r="CC2786" t="b">
        <v>0</v>
      </c>
      <c r="CF2786">
        <v>71600</v>
      </c>
      <c r="CH2786">
        <v>0</v>
      </c>
      <c r="CI2786">
        <v>0</v>
      </c>
      <c r="CJ2786">
        <v>0</v>
      </c>
      <c r="CK2786">
        <f>YEAR(tbl_Opportunity[[#This Row],[Close Date]])</f>
        <v>2020</v>
      </c>
    </row>
    <row r="2787" spans="1:89">
      <c r="A2787" t="s">
        <v>7486</v>
      </c>
      <c r="B2787" t="b">
        <v>0</v>
      </c>
      <c r="D2787" t="b">
        <v>0</v>
      </c>
      <c r="H2787" s="1">
        <v>44046</v>
      </c>
      <c r="I2787" t="b">
        <v>1</v>
      </c>
      <c r="J2787" t="s">
        <v>111</v>
      </c>
      <c r="L2787" t="s">
        <v>7487</v>
      </c>
      <c r="O2787" t="s">
        <v>99</v>
      </c>
      <c r="P2787" t="b">
        <v>0</v>
      </c>
      <c r="Q2787" s="2">
        <v>43992.665949074071</v>
      </c>
      <c r="R2787" s="1"/>
      <c r="S2787" t="b">
        <v>0</v>
      </c>
      <c r="U2787" s="1"/>
      <c r="V2787" t="b">
        <v>0</v>
      </c>
      <c r="W2787" s="1">
        <v>43891</v>
      </c>
      <c r="X2787">
        <v>3</v>
      </c>
      <c r="Y2787">
        <v>2020</v>
      </c>
      <c r="Z2787" t="s">
        <v>90</v>
      </c>
      <c r="AA2787" t="s">
        <v>90</v>
      </c>
      <c r="AB2787" t="b">
        <v>0</v>
      </c>
      <c r="AC2787" t="b">
        <v>0</v>
      </c>
      <c r="AE2787" t="b">
        <v>1</v>
      </c>
      <c r="AF2787" t="b">
        <v>0</v>
      </c>
      <c r="AG2787" t="b">
        <v>0</v>
      </c>
      <c r="AH2787" t="s">
        <v>4863</v>
      </c>
      <c r="AI2787" t="b">
        <v>0</v>
      </c>
      <c r="AK2787" t="b">
        <v>0</v>
      </c>
      <c r="AL2787" s="1">
        <v>43993</v>
      </c>
      <c r="AM2787" t="s">
        <v>162</v>
      </c>
      <c r="AN2787" s="2">
        <v>44297.838888888888</v>
      </c>
      <c r="AP2787" s="2">
        <v>44046.7184837963</v>
      </c>
      <c r="AQ2787" s="1"/>
      <c r="AS2787" t="b">
        <v>0</v>
      </c>
      <c r="AV2787" t="s">
        <v>213</v>
      </c>
      <c r="BB2787" t="s">
        <v>7488</v>
      </c>
      <c r="BD2787" t="b">
        <v>0</v>
      </c>
      <c r="BH2787" t="s">
        <v>332</v>
      </c>
      <c r="BI2787" t="s">
        <v>150</v>
      </c>
      <c r="BN2787" t="s">
        <v>415</v>
      </c>
      <c r="BQ2787" t="s">
        <v>96</v>
      </c>
      <c r="BR2787" t="b">
        <v>0</v>
      </c>
      <c r="BT2787" t="b">
        <v>0</v>
      </c>
      <c r="BW2787" t="s">
        <v>97</v>
      </c>
      <c r="BX2787" t="b">
        <v>0</v>
      </c>
      <c r="BY2787" s="2">
        <v>44376.857581018521</v>
      </c>
      <c r="CB2787" t="b">
        <v>0</v>
      </c>
      <c r="CC2787" t="b">
        <v>0</v>
      </c>
      <c r="CF2787">
        <v>71600</v>
      </c>
      <c r="CH2787">
        <v>0</v>
      </c>
      <c r="CI2787">
        <v>0</v>
      </c>
      <c r="CJ2787">
        <v>0</v>
      </c>
      <c r="CK2787">
        <f>YEAR(tbl_Opportunity[[#This Row],[Close Date]])</f>
        <v>2020</v>
      </c>
    </row>
    <row r="2788" spans="1:89">
      <c r="A2788" t="s">
        <v>7489</v>
      </c>
      <c r="B2788" t="b">
        <v>0</v>
      </c>
      <c r="D2788" t="b">
        <v>0</v>
      </c>
      <c r="H2788" s="1">
        <v>44046</v>
      </c>
      <c r="I2788" t="b">
        <v>1</v>
      </c>
      <c r="J2788" t="s">
        <v>111</v>
      </c>
      <c r="L2788" t="s">
        <v>7490</v>
      </c>
      <c r="O2788" t="s">
        <v>99</v>
      </c>
      <c r="P2788" t="b">
        <v>0</v>
      </c>
      <c r="Q2788" s="2">
        <v>43992.668761574074</v>
      </c>
      <c r="R2788" s="1"/>
      <c r="S2788" t="b">
        <v>0</v>
      </c>
      <c r="U2788" s="1"/>
      <c r="V2788" t="b">
        <v>0</v>
      </c>
      <c r="W2788" s="1">
        <v>43891</v>
      </c>
      <c r="X2788">
        <v>3</v>
      </c>
      <c r="Y2788">
        <v>2020</v>
      </c>
      <c r="Z2788" t="s">
        <v>90</v>
      </c>
      <c r="AA2788" t="s">
        <v>90</v>
      </c>
      <c r="AB2788" t="b">
        <v>0</v>
      </c>
      <c r="AC2788" t="b">
        <v>0</v>
      </c>
      <c r="AE2788" t="b">
        <v>1</v>
      </c>
      <c r="AF2788" t="b">
        <v>0</v>
      </c>
      <c r="AG2788" t="b">
        <v>0</v>
      </c>
      <c r="AH2788" t="s">
        <v>4863</v>
      </c>
      <c r="AI2788" t="b">
        <v>0</v>
      </c>
      <c r="AK2788" t="b">
        <v>0</v>
      </c>
      <c r="AL2788" s="1"/>
      <c r="AM2788" t="s">
        <v>162</v>
      </c>
      <c r="AN2788" s="2">
        <v>44297.838888888888</v>
      </c>
      <c r="AP2788" s="2">
        <v>44046.719305555554</v>
      </c>
      <c r="AQ2788" s="1"/>
      <c r="AS2788" t="b">
        <v>0</v>
      </c>
      <c r="AV2788" t="s">
        <v>213</v>
      </c>
      <c r="BB2788" t="s">
        <v>7491</v>
      </c>
      <c r="BD2788" t="b">
        <v>0</v>
      </c>
      <c r="BH2788" t="s">
        <v>332</v>
      </c>
      <c r="BI2788" t="s">
        <v>150</v>
      </c>
      <c r="BN2788" t="s">
        <v>415</v>
      </c>
      <c r="BQ2788" t="s">
        <v>96</v>
      </c>
      <c r="BR2788" t="b">
        <v>0</v>
      </c>
      <c r="BT2788" t="b">
        <v>0</v>
      </c>
      <c r="BW2788" t="s">
        <v>97</v>
      </c>
      <c r="BX2788" t="b">
        <v>0</v>
      </c>
      <c r="BY2788" s="2">
        <v>44376.857581018521</v>
      </c>
      <c r="CB2788" t="b">
        <v>0</v>
      </c>
      <c r="CC2788" t="b">
        <v>0</v>
      </c>
      <c r="CF2788">
        <v>71600</v>
      </c>
      <c r="CH2788">
        <v>0</v>
      </c>
      <c r="CI2788">
        <v>0</v>
      </c>
      <c r="CJ2788">
        <v>0</v>
      </c>
      <c r="CK2788">
        <f>YEAR(tbl_Opportunity[[#This Row],[Close Date]])</f>
        <v>2020</v>
      </c>
    </row>
    <row r="2789" spans="1:89">
      <c r="A2789" t="s">
        <v>4133</v>
      </c>
      <c r="B2789" t="b">
        <v>0</v>
      </c>
      <c r="D2789" t="b">
        <v>0</v>
      </c>
      <c r="H2789" s="1">
        <v>44046</v>
      </c>
      <c r="I2789" t="b">
        <v>1</v>
      </c>
      <c r="J2789" t="s">
        <v>111</v>
      </c>
      <c r="L2789" t="s">
        <v>4134</v>
      </c>
      <c r="O2789" t="s">
        <v>99</v>
      </c>
      <c r="P2789" t="b">
        <v>0</v>
      </c>
      <c r="Q2789" s="2">
        <v>43992.742037037038</v>
      </c>
      <c r="R2789" s="1"/>
      <c r="S2789" t="b">
        <v>0</v>
      </c>
      <c r="U2789" s="1"/>
      <c r="V2789" t="b">
        <v>0</v>
      </c>
      <c r="W2789" s="1">
        <v>43891</v>
      </c>
      <c r="X2789">
        <v>3</v>
      </c>
      <c r="Y2789">
        <v>2020</v>
      </c>
      <c r="Z2789" t="s">
        <v>90</v>
      </c>
      <c r="AA2789" t="s">
        <v>90</v>
      </c>
      <c r="AB2789" t="b">
        <v>0</v>
      </c>
      <c r="AC2789" t="b">
        <v>0</v>
      </c>
      <c r="AE2789" t="b">
        <v>1</v>
      </c>
      <c r="AF2789" t="b">
        <v>0</v>
      </c>
      <c r="AG2789" t="b">
        <v>0</v>
      </c>
      <c r="AH2789" t="s">
        <v>4863</v>
      </c>
      <c r="AI2789" t="b">
        <v>0</v>
      </c>
      <c r="AK2789" t="b">
        <v>0</v>
      </c>
      <c r="AL2789" s="1"/>
      <c r="AM2789" t="s">
        <v>162</v>
      </c>
      <c r="AN2789" s="2">
        <v>44297.838888888888</v>
      </c>
      <c r="AP2789" s="2">
        <v>44046.71875</v>
      </c>
      <c r="AQ2789" s="1"/>
      <c r="AS2789" t="b">
        <v>0</v>
      </c>
      <c r="AV2789" t="s">
        <v>213</v>
      </c>
      <c r="BB2789" t="s">
        <v>7492</v>
      </c>
      <c r="BD2789" t="b">
        <v>0</v>
      </c>
      <c r="BH2789" t="s">
        <v>332</v>
      </c>
      <c r="BI2789" t="s">
        <v>150</v>
      </c>
      <c r="BJ2789" t="s">
        <v>2848</v>
      </c>
      <c r="BN2789" t="s">
        <v>415</v>
      </c>
      <c r="BQ2789" t="s">
        <v>96</v>
      </c>
      <c r="BR2789" t="b">
        <v>0</v>
      </c>
      <c r="BT2789" t="b">
        <v>0</v>
      </c>
      <c r="BW2789" t="s">
        <v>97</v>
      </c>
      <c r="BX2789" t="b">
        <v>0</v>
      </c>
      <c r="BY2789" s="2">
        <v>44376.857581018521</v>
      </c>
      <c r="CB2789" t="b">
        <v>0</v>
      </c>
      <c r="CC2789" t="b">
        <v>0</v>
      </c>
      <c r="CF2789">
        <v>71600</v>
      </c>
      <c r="CH2789">
        <v>0</v>
      </c>
      <c r="CI2789">
        <v>0</v>
      </c>
      <c r="CJ2789">
        <v>0</v>
      </c>
      <c r="CK2789">
        <f>YEAR(tbl_Opportunity[[#This Row],[Close Date]])</f>
        <v>2020</v>
      </c>
    </row>
    <row r="2790" spans="1:89">
      <c r="A2790" t="s">
        <v>7493</v>
      </c>
      <c r="B2790" t="b">
        <v>0</v>
      </c>
      <c r="D2790" t="b">
        <v>0</v>
      </c>
      <c r="H2790" s="1">
        <v>44046</v>
      </c>
      <c r="I2790" t="b">
        <v>1</v>
      </c>
      <c r="J2790" t="s">
        <v>111</v>
      </c>
      <c r="L2790" t="s">
        <v>7494</v>
      </c>
      <c r="O2790" t="s">
        <v>99</v>
      </c>
      <c r="P2790" t="b">
        <v>0</v>
      </c>
      <c r="Q2790" s="2">
        <v>43993.75509259259</v>
      </c>
      <c r="R2790" s="1"/>
      <c r="S2790" t="b">
        <v>0</v>
      </c>
      <c r="U2790" s="1"/>
      <c r="V2790" t="b">
        <v>0</v>
      </c>
      <c r="W2790" s="1">
        <v>43891</v>
      </c>
      <c r="X2790">
        <v>3</v>
      </c>
      <c r="Y2790">
        <v>2020</v>
      </c>
      <c r="Z2790" t="s">
        <v>90</v>
      </c>
      <c r="AA2790" t="s">
        <v>90</v>
      </c>
      <c r="AB2790" t="b">
        <v>0</v>
      </c>
      <c r="AC2790" t="b">
        <v>0</v>
      </c>
      <c r="AE2790" t="b">
        <v>1</v>
      </c>
      <c r="AF2790" t="b">
        <v>0</v>
      </c>
      <c r="AG2790" t="b">
        <v>0</v>
      </c>
      <c r="AH2790" t="s">
        <v>4863</v>
      </c>
      <c r="AI2790" t="b">
        <v>0</v>
      </c>
      <c r="AK2790" t="b">
        <v>0</v>
      </c>
      <c r="AL2790" s="1"/>
      <c r="AM2790" t="s">
        <v>162</v>
      </c>
      <c r="AN2790" s="2">
        <v>44297.838888888888</v>
      </c>
      <c r="AP2790" s="2">
        <v>44046.717268518521</v>
      </c>
      <c r="AQ2790" s="1"/>
      <c r="AS2790" t="b">
        <v>0</v>
      </c>
      <c r="AV2790" t="s">
        <v>213</v>
      </c>
      <c r="BB2790" t="s">
        <v>7495</v>
      </c>
      <c r="BD2790" t="b">
        <v>0</v>
      </c>
      <c r="BH2790" t="s">
        <v>89</v>
      </c>
      <c r="BI2790" t="s">
        <v>150</v>
      </c>
      <c r="BJ2790" t="s">
        <v>3472</v>
      </c>
      <c r="BN2790" t="s">
        <v>415</v>
      </c>
      <c r="BQ2790" t="s">
        <v>96</v>
      </c>
      <c r="BR2790" t="b">
        <v>0</v>
      </c>
      <c r="BT2790" t="b">
        <v>0</v>
      </c>
      <c r="BW2790" t="s">
        <v>97</v>
      </c>
      <c r="BX2790" t="b">
        <v>0</v>
      </c>
      <c r="BY2790" s="2">
        <v>44376.857581018521</v>
      </c>
      <c r="CB2790" t="b">
        <v>0</v>
      </c>
      <c r="CC2790" t="b">
        <v>0</v>
      </c>
      <c r="CF2790">
        <v>71600</v>
      </c>
      <c r="CH2790">
        <v>0</v>
      </c>
      <c r="CI2790">
        <v>0</v>
      </c>
      <c r="CJ2790">
        <v>0</v>
      </c>
      <c r="CK2790">
        <f>YEAR(tbl_Opportunity[[#This Row],[Close Date]])</f>
        <v>2020</v>
      </c>
    </row>
    <row r="2791" spans="1:89">
      <c r="A2791" t="s">
        <v>6993</v>
      </c>
      <c r="B2791" t="b">
        <v>0</v>
      </c>
      <c r="D2791" t="b">
        <v>0</v>
      </c>
      <c r="H2791" s="1">
        <v>44046</v>
      </c>
      <c r="I2791" t="b">
        <v>1</v>
      </c>
      <c r="J2791" t="s">
        <v>111</v>
      </c>
      <c r="L2791" t="s">
        <v>7496</v>
      </c>
      <c r="O2791" t="s">
        <v>99</v>
      </c>
      <c r="P2791" t="b">
        <v>0</v>
      </c>
      <c r="Q2791" s="2">
        <v>43993.759305555555</v>
      </c>
      <c r="R2791" s="1"/>
      <c r="S2791" t="b">
        <v>0</v>
      </c>
      <c r="U2791" s="1"/>
      <c r="V2791" t="b">
        <v>0</v>
      </c>
      <c r="W2791" s="1">
        <v>43891</v>
      </c>
      <c r="X2791">
        <v>3</v>
      </c>
      <c r="Y2791">
        <v>2020</v>
      </c>
      <c r="Z2791" t="s">
        <v>90</v>
      </c>
      <c r="AA2791" t="s">
        <v>90</v>
      </c>
      <c r="AB2791" t="b">
        <v>0</v>
      </c>
      <c r="AC2791" t="b">
        <v>0</v>
      </c>
      <c r="AE2791" t="b">
        <v>1</v>
      </c>
      <c r="AF2791" t="b">
        <v>0</v>
      </c>
      <c r="AG2791" t="b">
        <v>0</v>
      </c>
      <c r="AH2791" t="s">
        <v>4812</v>
      </c>
      <c r="AI2791" t="b">
        <v>0</v>
      </c>
      <c r="AK2791" t="b">
        <v>0</v>
      </c>
      <c r="AL2791" s="1">
        <v>43997</v>
      </c>
      <c r="AM2791" t="s">
        <v>162</v>
      </c>
      <c r="AN2791" s="2">
        <v>44297.838888888888</v>
      </c>
      <c r="AP2791" s="2">
        <v>44046.722256944442</v>
      </c>
      <c r="AQ2791" s="1"/>
      <c r="AS2791" t="b">
        <v>0</v>
      </c>
      <c r="AV2791" t="s">
        <v>213</v>
      </c>
      <c r="BB2791" t="s">
        <v>7497</v>
      </c>
      <c r="BD2791" t="b">
        <v>0</v>
      </c>
      <c r="BH2791" t="s">
        <v>332</v>
      </c>
      <c r="BI2791" t="s">
        <v>150</v>
      </c>
      <c r="BJ2791" t="s">
        <v>3472</v>
      </c>
      <c r="BN2791" t="s">
        <v>415</v>
      </c>
      <c r="BQ2791" t="s">
        <v>96</v>
      </c>
      <c r="BR2791" t="b">
        <v>0</v>
      </c>
      <c r="BT2791" t="b">
        <v>0</v>
      </c>
      <c r="BW2791" t="s">
        <v>97</v>
      </c>
      <c r="BX2791" t="b">
        <v>0</v>
      </c>
      <c r="BY2791" s="2">
        <v>44376.857581018521</v>
      </c>
      <c r="CB2791" t="b">
        <v>0</v>
      </c>
      <c r="CC2791" t="b">
        <v>0</v>
      </c>
      <c r="CF2791">
        <v>71600</v>
      </c>
      <c r="CH2791">
        <v>0</v>
      </c>
      <c r="CI2791">
        <v>0</v>
      </c>
      <c r="CJ2791">
        <v>0</v>
      </c>
      <c r="CK2791">
        <f>YEAR(tbl_Opportunity[[#This Row],[Close Date]])</f>
        <v>2020</v>
      </c>
    </row>
    <row r="2792" spans="1:89">
      <c r="A2792" t="s">
        <v>7498</v>
      </c>
      <c r="B2792" t="b">
        <v>0</v>
      </c>
      <c r="D2792" t="b">
        <v>0</v>
      </c>
      <c r="H2792" s="1">
        <v>44046</v>
      </c>
      <c r="I2792" t="b">
        <v>1</v>
      </c>
      <c r="J2792" t="s">
        <v>111</v>
      </c>
      <c r="L2792" t="s">
        <v>7499</v>
      </c>
      <c r="O2792" t="s">
        <v>99</v>
      </c>
      <c r="P2792" t="b">
        <v>0</v>
      </c>
      <c r="Q2792" s="2">
        <v>43993.764756944445</v>
      </c>
      <c r="R2792" s="1"/>
      <c r="S2792" t="b">
        <v>0</v>
      </c>
      <c r="U2792" s="1"/>
      <c r="V2792" t="b">
        <v>0</v>
      </c>
      <c r="W2792" s="1">
        <v>43891</v>
      </c>
      <c r="X2792">
        <v>3</v>
      </c>
      <c r="Y2792">
        <v>2020</v>
      </c>
      <c r="Z2792" t="s">
        <v>90</v>
      </c>
      <c r="AA2792" t="s">
        <v>90</v>
      </c>
      <c r="AB2792" t="b">
        <v>0</v>
      </c>
      <c r="AC2792" t="b">
        <v>0</v>
      </c>
      <c r="AE2792" t="b">
        <v>1</v>
      </c>
      <c r="AF2792" t="b">
        <v>0</v>
      </c>
      <c r="AG2792" t="b">
        <v>0</v>
      </c>
      <c r="AH2792" t="s">
        <v>4863</v>
      </c>
      <c r="AI2792" t="b">
        <v>0</v>
      </c>
      <c r="AK2792" t="b">
        <v>0</v>
      </c>
      <c r="AL2792" s="1">
        <v>43993</v>
      </c>
      <c r="AM2792" t="s">
        <v>162</v>
      </c>
      <c r="AN2792" s="2">
        <v>44297.838888888888</v>
      </c>
      <c r="AP2792" s="2">
        <v>44046.720277777778</v>
      </c>
      <c r="AQ2792" s="1"/>
      <c r="AS2792" t="b">
        <v>0</v>
      </c>
      <c r="AV2792" t="s">
        <v>213</v>
      </c>
      <c r="BB2792" t="s">
        <v>7500</v>
      </c>
      <c r="BD2792" t="b">
        <v>0</v>
      </c>
      <c r="BH2792" t="s">
        <v>89</v>
      </c>
      <c r="BI2792" t="s">
        <v>150</v>
      </c>
      <c r="BN2792" t="s">
        <v>415</v>
      </c>
      <c r="BP2792" t="s">
        <v>7501</v>
      </c>
      <c r="BQ2792" t="s">
        <v>96</v>
      </c>
      <c r="BR2792" t="b">
        <v>0</v>
      </c>
      <c r="BT2792" t="b">
        <v>0</v>
      </c>
      <c r="BW2792" t="s">
        <v>97</v>
      </c>
      <c r="BX2792" t="b">
        <v>0</v>
      </c>
      <c r="BY2792" s="2">
        <v>44376.857581018521</v>
      </c>
      <c r="CB2792" t="b">
        <v>0</v>
      </c>
      <c r="CC2792" t="b">
        <v>0</v>
      </c>
      <c r="CF2792">
        <v>71600</v>
      </c>
      <c r="CH2792">
        <v>0</v>
      </c>
      <c r="CI2792">
        <v>0</v>
      </c>
      <c r="CJ2792">
        <v>0</v>
      </c>
      <c r="CK2792">
        <f>YEAR(tbl_Opportunity[[#This Row],[Close Date]])</f>
        <v>2020</v>
      </c>
    </row>
    <row r="2793" spans="1:89">
      <c r="A2793" t="s">
        <v>7502</v>
      </c>
      <c r="B2793" t="b">
        <v>0</v>
      </c>
      <c r="D2793" t="b">
        <v>0</v>
      </c>
      <c r="H2793" s="1">
        <v>44046</v>
      </c>
      <c r="I2793" t="b">
        <v>1</v>
      </c>
      <c r="J2793" t="s">
        <v>111</v>
      </c>
      <c r="L2793" t="s">
        <v>7503</v>
      </c>
      <c r="O2793" t="s">
        <v>99</v>
      </c>
      <c r="P2793" t="b">
        <v>0</v>
      </c>
      <c r="Q2793" s="2">
        <v>43993.883773148147</v>
      </c>
      <c r="R2793" s="1"/>
      <c r="S2793" t="b">
        <v>0</v>
      </c>
      <c r="U2793" s="1"/>
      <c r="V2793" t="b">
        <v>0</v>
      </c>
      <c r="W2793" s="1">
        <v>43891</v>
      </c>
      <c r="X2793">
        <v>3</v>
      </c>
      <c r="Y2793">
        <v>2020</v>
      </c>
      <c r="Z2793" t="s">
        <v>90</v>
      </c>
      <c r="AA2793" t="s">
        <v>90</v>
      </c>
      <c r="AB2793" t="b">
        <v>0</v>
      </c>
      <c r="AC2793" t="b">
        <v>0</v>
      </c>
      <c r="AE2793" t="b">
        <v>1</v>
      </c>
      <c r="AF2793" t="b">
        <v>0</v>
      </c>
      <c r="AG2793" t="b">
        <v>0</v>
      </c>
      <c r="AH2793" t="s">
        <v>4863</v>
      </c>
      <c r="AI2793" t="b">
        <v>0</v>
      </c>
      <c r="AK2793" t="b">
        <v>0</v>
      </c>
      <c r="AL2793" s="1">
        <v>43994</v>
      </c>
      <c r="AM2793" t="s">
        <v>162</v>
      </c>
      <c r="AN2793" s="2">
        <v>44297.838888888888</v>
      </c>
      <c r="AP2793" s="2">
        <v>44046.721122685187</v>
      </c>
      <c r="AQ2793" s="1"/>
      <c r="AS2793" t="b">
        <v>0</v>
      </c>
      <c r="AV2793" t="s">
        <v>213</v>
      </c>
      <c r="BB2793" t="s">
        <v>7504</v>
      </c>
      <c r="BD2793" t="b">
        <v>0</v>
      </c>
      <c r="BH2793" t="s">
        <v>332</v>
      </c>
      <c r="BI2793" t="s">
        <v>150</v>
      </c>
      <c r="BJ2793" t="s">
        <v>2848</v>
      </c>
      <c r="BN2793" t="s">
        <v>415</v>
      </c>
      <c r="BQ2793" t="s">
        <v>96</v>
      </c>
      <c r="BR2793" t="b">
        <v>0</v>
      </c>
      <c r="BT2793" t="b">
        <v>0</v>
      </c>
      <c r="BW2793" t="s">
        <v>97</v>
      </c>
      <c r="BX2793" t="b">
        <v>0</v>
      </c>
      <c r="BY2793" s="2">
        <v>44376.857581018521</v>
      </c>
      <c r="CB2793" t="b">
        <v>0</v>
      </c>
      <c r="CC2793" t="b">
        <v>0</v>
      </c>
      <c r="CF2793">
        <v>71600</v>
      </c>
      <c r="CH2793">
        <v>0</v>
      </c>
      <c r="CI2793">
        <v>0</v>
      </c>
      <c r="CJ2793">
        <v>0</v>
      </c>
      <c r="CK2793">
        <f>YEAR(tbl_Opportunity[[#This Row],[Close Date]])</f>
        <v>2020</v>
      </c>
    </row>
    <row r="2794" spans="1:89">
      <c r="A2794" t="s">
        <v>7505</v>
      </c>
      <c r="B2794" t="b">
        <v>0</v>
      </c>
      <c r="D2794" t="b">
        <v>0</v>
      </c>
      <c r="H2794" s="1">
        <v>44046</v>
      </c>
      <c r="I2794" t="b">
        <v>1</v>
      </c>
      <c r="J2794" t="s">
        <v>111</v>
      </c>
      <c r="O2794" t="s">
        <v>99</v>
      </c>
      <c r="P2794" t="b">
        <v>0</v>
      </c>
      <c r="Q2794" s="2">
        <v>43997.786979166667</v>
      </c>
      <c r="R2794" s="1"/>
      <c r="S2794" t="b">
        <v>0</v>
      </c>
      <c r="U2794" s="1"/>
      <c r="V2794" t="b">
        <v>0</v>
      </c>
      <c r="W2794" s="1">
        <v>43891</v>
      </c>
      <c r="X2794">
        <v>3</v>
      </c>
      <c r="Y2794">
        <v>2020</v>
      </c>
      <c r="Z2794" t="s">
        <v>90</v>
      </c>
      <c r="AA2794" t="s">
        <v>90</v>
      </c>
      <c r="AB2794" t="b">
        <v>0</v>
      </c>
      <c r="AC2794" t="b">
        <v>0</v>
      </c>
      <c r="AE2794" t="b">
        <v>1</v>
      </c>
      <c r="AF2794" t="b">
        <v>0</v>
      </c>
      <c r="AG2794" t="b">
        <v>0</v>
      </c>
      <c r="AH2794" t="s">
        <v>4863</v>
      </c>
      <c r="AI2794" t="b">
        <v>0</v>
      </c>
      <c r="AK2794" t="b">
        <v>0</v>
      </c>
      <c r="AL2794" s="1">
        <v>43997</v>
      </c>
      <c r="AM2794" t="s">
        <v>162</v>
      </c>
      <c r="AN2794" s="2">
        <v>44297.838888888888</v>
      </c>
      <c r="AP2794" s="2">
        <v>44046.720578703702</v>
      </c>
      <c r="AQ2794" s="1"/>
      <c r="AS2794" t="b">
        <v>0</v>
      </c>
      <c r="AV2794" t="s">
        <v>213</v>
      </c>
      <c r="BB2794" t="s">
        <v>7506</v>
      </c>
      <c r="BD2794" t="b">
        <v>0</v>
      </c>
      <c r="BH2794" t="s">
        <v>332</v>
      </c>
      <c r="BI2794" t="s">
        <v>150</v>
      </c>
      <c r="BJ2794" t="s">
        <v>2848</v>
      </c>
      <c r="BN2794" t="s">
        <v>415</v>
      </c>
      <c r="BQ2794" t="s">
        <v>96</v>
      </c>
      <c r="BR2794" t="b">
        <v>0</v>
      </c>
      <c r="BT2794" t="b">
        <v>0</v>
      </c>
      <c r="BW2794" t="s">
        <v>97</v>
      </c>
      <c r="BX2794" t="b">
        <v>0</v>
      </c>
      <c r="BY2794" s="2">
        <v>44376.857581018521</v>
      </c>
      <c r="CB2794" t="b">
        <v>0</v>
      </c>
      <c r="CC2794" t="b">
        <v>0</v>
      </c>
      <c r="CF2794">
        <v>71600</v>
      </c>
      <c r="CH2794">
        <v>0</v>
      </c>
      <c r="CI2794">
        <v>0</v>
      </c>
      <c r="CJ2794">
        <v>0</v>
      </c>
      <c r="CK2794">
        <f>YEAR(tbl_Opportunity[[#This Row],[Close Date]])</f>
        <v>2020</v>
      </c>
    </row>
    <row r="2795" spans="1:89">
      <c r="A2795" t="s">
        <v>7507</v>
      </c>
      <c r="B2795" t="b">
        <v>0</v>
      </c>
      <c r="D2795" t="b">
        <v>0</v>
      </c>
      <c r="H2795" s="1">
        <v>44046</v>
      </c>
      <c r="I2795" t="b">
        <v>1</v>
      </c>
      <c r="J2795" t="s">
        <v>111</v>
      </c>
      <c r="O2795" t="s">
        <v>99</v>
      </c>
      <c r="P2795" t="b">
        <v>0</v>
      </c>
      <c r="Q2795" s="2">
        <v>43997.816655092596</v>
      </c>
      <c r="R2795" s="1"/>
      <c r="S2795" t="b">
        <v>0</v>
      </c>
      <c r="U2795" s="1"/>
      <c r="V2795" t="b">
        <v>0</v>
      </c>
      <c r="W2795" s="1">
        <v>43891</v>
      </c>
      <c r="X2795">
        <v>3</v>
      </c>
      <c r="Y2795">
        <v>2020</v>
      </c>
      <c r="Z2795" t="s">
        <v>90</v>
      </c>
      <c r="AA2795" t="s">
        <v>90</v>
      </c>
      <c r="AB2795" t="b">
        <v>0</v>
      </c>
      <c r="AC2795" t="b">
        <v>0</v>
      </c>
      <c r="AE2795" t="b">
        <v>1</v>
      </c>
      <c r="AF2795" t="b">
        <v>0</v>
      </c>
      <c r="AG2795" t="b">
        <v>0</v>
      </c>
      <c r="AH2795" t="s">
        <v>4863</v>
      </c>
      <c r="AI2795" t="b">
        <v>0</v>
      </c>
      <c r="AK2795" t="b">
        <v>0</v>
      </c>
      <c r="AL2795" s="1">
        <v>43997</v>
      </c>
      <c r="AM2795" t="s">
        <v>162</v>
      </c>
      <c r="AN2795" s="2">
        <v>44297.838888888888</v>
      </c>
      <c r="AP2795" s="2">
        <v>44046.721956018519</v>
      </c>
      <c r="AQ2795" s="1"/>
      <c r="AS2795" t="b">
        <v>0</v>
      </c>
      <c r="AV2795" t="s">
        <v>213</v>
      </c>
      <c r="BB2795" t="s">
        <v>7508</v>
      </c>
      <c r="BD2795" t="b">
        <v>0</v>
      </c>
      <c r="BH2795" t="s">
        <v>332</v>
      </c>
      <c r="BI2795" t="s">
        <v>150</v>
      </c>
      <c r="BJ2795" t="s">
        <v>2848</v>
      </c>
      <c r="BN2795" t="s">
        <v>415</v>
      </c>
      <c r="BQ2795" t="s">
        <v>96</v>
      </c>
      <c r="BR2795" t="b">
        <v>0</v>
      </c>
      <c r="BT2795" t="b">
        <v>0</v>
      </c>
      <c r="BW2795" t="s">
        <v>97</v>
      </c>
      <c r="BX2795" t="b">
        <v>0</v>
      </c>
      <c r="BY2795" s="2">
        <v>44376.857581018521</v>
      </c>
      <c r="CB2795" t="b">
        <v>0</v>
      </c>
      <c r="CC2795" t="b">
        <v>0</v>
      </c>
      <c r="CF2795">
        <v>71600</v>
      </c>
      <c r="CH2795">
        <v>0</v>
      </c>
      <c r="CI2795">
        <v>0</v>
      </c>
      <c r="CJ2795">
        <v>0</v>
      </c>
      <c r="CK2795">
        <f>YEAR(tbl_Opportunity[[#This Row],[Close Date]])</f>
        <v>2020</v>
      </c>
    </row>
    <row r="2796" spans="1:89">
      <c r="A2796" t="s">
        <v>4137</v>
      </c>
      <c r="B2796" t="b">
        <v>0</v>
      </c>
      <c r="D2796" t="b">
        <v>0</v>
      </c>
      <c r="H2796" s="1">
        <v>44046</v>
      </c>
      <c r="I2796" t="b">
        <v>1</v>
      </c>
      <c r="J2796" t="s">
        <v>111</v>
      </c>
      <c r="O2796" t="s">
        <v>99</v>
      </c>
      <c r="P2796" t="b">
        <v>0</v>
      </c>
      <c r="Q2796" s="2">
        <v>43997.853379629632</v>
      </c>
      <c r="R2796" s="1"/>
      <c r="S2796" t="b">
        <v>0</v>
      </c>
      <c r="U2796" s="1"/>
      <c r="V2796" t="b">
        <v>0</v>
      </c>
      <c r="W2796" s="1">
        <v>43891</v>
      </c>
      <c r="X2796">
        <v>3</v>
      </c>
      <c r="Y2796">
        <v>2020</v>
      </c>
      <c r="Z2796" t="s">
        <v>90</v>
      </c>
      <c r="AA2796" t="s">
        <v>90</v>
      </c>
      <c r="AB2796" t="b">
        <v>0</v>
      </c>
      <c r="AC2796" t="b">
        <v>0</v>
      </c>
      <c r="AE2796" t="b">
        <v>1</v>
      </c>
      <c r="AF2796" t="b">
        <v>0</v>
      </c>
      <c r="AG2796" t="b">
        <v>0</v>
      </c>
      <c r="AH2796" t="s">
        <v>4863</v>
      </c>
      <c r="AI2796" t="b">
        <v>0</v>
      </c>
      <c r="AK2796" t="b">
        <v>0</v>
      </c>
      <c r="AL2796" s="1">
        <v>43997</v>
      </c>
      <c r="AM2796" t="s">
        <v>162</v>
      </c>
      <c r="AN2796" s="2">
        <v>44297.838888888888</v>
      </c>
      <c r="AP2796" s="2">
        <v>44046.721539351849</v>
      </c>
      <c r="AQ2796" s="1"/>
      <c r="AS2796" t="b">
        <v>0</v>
      </c>
      <c r="AV2796" t="s">
        <v>213</v>
      </c>
      <c r="BB2796" t="s">
        <v>7509</v>
      </c>
      <c r="BD2796" t="b">
        <v>0</v>
      </c>
      <c r="BH2796" t="s">
        <v>332</v>
      </c>
      <c r="BI2796" t="s">
        <v>150</v>
      </c>
      <c r="BJ2796" t="s">
        <v>3472</v>
      </c>
      <c r="BN2796" t="s">
        <v>415</v>
      </c>
      <c r="BQ2796" t="s">
        <v>96</v>
      </c>
      <c r="BR2796" t="b">
        <v>0</v>
      </c>
      <c r="BT2796" t="b">
        <v>0</v>
      </c>
      <c r="BW2796" t="s">
        <v>97</v>
      </c>
      <c r="BX2796" t="b">
        <v>0</v>
      </c>
      <c r="BY2796" s="2">
        <v>44376.857581018521</v>
      </c>
      <c r="CB2796" t="b">
        <v>0</v>
      </c>
      <c r="CC2796" t="b">
        <v>0</v>
      </c>
      <c r="CF2796">
        <v>71600</v>
      </c>
      <c r="CH2796">
        <v>0</v>
      </c>
      <c r="CI2796">
        <v>0</v>
      </c>
      <c r="CJ2796">
        <v>0</v>
      </c>
      <c r="CK2796">
        <f>YEAR(tbl_Opportunity[[#This Row],[Close Date]])</f>
        <v>2020</v>
      </c>
    </row>
    <row r="2797" spans="1:89">
      <c r="A2797" t="s">
        <v>7510</v>
      </c>
      <c r="B2797" t="b">
        <v>0</v>
      </c>
      <c r="D2797" t="b">
        <v>0</v>
      </c>
      <c r="H2797" s="1">
        <v>44046</v>
      </c>
      <c r="I2797" t="b">
        <v>1</v>
      </c>
      <c r="J2797" t="s">
        <v>111</v>
      </c>
      <c r="O2797" t="s">
        <v>99</v>
      </c>
      <c r="P2797" t="b">
        <v>0</v>
      </c>
      <c r="Q2797" s="2">
        <v>43997.864525462966</v>
      </c>
      <c r="R2797" s="1"/>
      <c r="S2797" t="b">
        <v>0</v>
      </c>
      <c r="U2797" s="1"/>
      <c r="V2797" t="b">
        <v>0</v>
      </c>
      <c r="W2797" s="1">
        <v>43891</v>
      </c>
      <c r="X2797">
        <v>3</v>
      </c>
      <c r="Y2797">
        <v>2020</v>
      </c>
      <c r="Z2797" t="s">
        <v>90</v>
      </c>
      <c r="AA2797" t="s">
        <v>90</v>
      </c>
      <c r="AB2797" t="b">
        <v>0</v>
      </c>
      <c r="AC2797" t="b">
        <v>0</v>
      </c>
      <c r="AE2797" t="b">
        <v>1</v>
      </c>
      <c r="AF2797" t="b">
        <v>0</v>
      </c>
      <c r="AG2797" t="b">
        <v>0</v>
      </c>
      <c r="AH2797" t="s">
        <v>4863</v>
      </c>
      <c r="AI2797" t="b">
        <v>0</v>
      </c>
      <c r="AK2797" t="b">
        <v>0</v>
      </c>
      <c r="AL2797" s="1">
        <v>43997</v>
      </c>
      <c r="AM2797" t="s">
        <v>162</v>
      </c>
      <c r="AN2797" s="2">
        <v>44297.838888888888</v>
      </c>
      <c r="AP2797" s="2">
        <v>44046.72284722222</v>
      </c>
      <c r="AQ2797" s="1"/>
      <c r="AS2797" t="b">
        <v>0</v>
      </c>
      <c r="AV2797" t="s">
        <v>213</v>
      </c>
      <c r="BB2797" t="s">
        <v>7511</v>
      </c>
      <c r="BD2797" t="b">
        <v>0</v>
      </c>
      <c r="BH2797" t="s">
        <v>332</v>
      </c>
      <c r="BI2797" t="s">
        <v>150</v>
      </c>
      <c r="BJ2797" t="s">
        <v>3472</v>
      </c>
      <c r="BN2797" t="s">
        <v>415</v>
      </c>
      <c r="BQ2797" t="s">
        <v>96</v>
      </c>
      <c r="BR2797" t="b">
        <v>0</v>
      </c>
      <c r="BT2797" t="b">
        <v>0</v>
      </c>
      <c r="BW2797" t="s">
        <v>97</v>
      </c>
      <c r="BX2797" t="b">
        <v>0</v>
      </c>
      <c r="BY2797" s="2">
        <v>44376.857581018521</v>
      </c>
      <c r="CB2797" t="b">
        <v>0</v>
      </c>
      <c r="CC2797" t="b">
        <v>0</v>
      </c>
      <c r="CF2797">
        <v>71600</v>
      </c>
      <c r="CH2797">
        <v>0</v>
      </c>
      <c r="CI2797">
        <v>0</v>
      </c>
      <c r="CJ2797">
        <v>0</v>
      </c>
      <c r="CK2797">
        <f>YEAR(tbl_Opportunity[[#This Row],[Close Date]])</f>
        <v>2020</v>
      </c>
    </row>
    <row r="2798" spans="1:89">
      <c r="A2798" t="s">
        <v>7512</v>
      </c>
      <c r="B2798" t="b">
        <v>0</v>
      </c>
      <c r="D2798" t="b">
        <v>0</v>
      </c>
      <c r="H2798" s="1">
        <v>44046</v>
      </c>
      <c r="I2798" t="b">
        <v>1</v>
      </c>
      <c r="J2798" t="s">
        <v>111</v>
      </c>
      <c r="O2798" t="s">
        <v>99</v>
      </c>
      <c r="P2798" t="b">
        <v>0</v>
      </c>
      <c r="Q2798" s="2">
        <v>43997.883043981485</v>
      </c>
      <c r="R2798" s="1"/>
      <c r="S2798" t="b">
        <v>0</v>
      </c>
      <c r="U2798" s="1"/>
      <c r="V2798" t="b">
        <v>0</v>
      </c>
      <c r="W2798" s="1">
        <v>43891</v>
      </c>
      <c r="X2798">
        <v>3</v>
      </c>
      <c r="Y2798">
        <v>2020</v>
      </c>
      <c r="Z2798" t="s">
        <v>90</v>
      </c>
      <c r="AA2798" t="s">
        <v>90</v>
      </c>
      <c r="AB2798" t="b">
        <v>0</v>
      </c>
      <c r="AC2798" t="b">
        <v>0</v>
      </c>
      <c r="AE2798" t="b">
        <v>1</v>
      </c>
      <c r="AF2798" t="b">
        <v>0</v>
      </c>
      <c r="AG2798" t="b">
        <v>0</v>
      </c>
      <c r="AH2798" t="s">
        <v>4863</v>
      </c>
      <c r="AI2798" t="b">
        <v>0</v>
      </c>
      <c r="AK2798" t="b">
        <v>0</v>
      </c>
      <c r="AL2798" s="1">
        <v>43997</v>
      </c>
      <c r="AM2798" t="s">
        <v>162</v>
      </c>
      <c r="AN2798" s="2">
        <v>44297.838888888888</v>
      </c>
      <c r="AP2798" s="2">
        <v>44046.723287037035</v>
      </c>
      <c r="AQ2798" s="1"/>
      <c r="AS2798" t="b">
        <v>0</v>
      </c>
      <c r="AV2798" t="s">
        <v>213</v>
      </c>
      <c r="BB2798" t="s">
        <v>7513</v>
      </c>
      <c r="BD2798" t="b">
        <v>0</v>
      </c>
      <c r="BH2798" t="s">
        <v>332</v>
      </c>
      <c r="BI2798" t="s">
        <v>150</v>
      </c>
      <c r="BJ2798" t="s">
        <v>3472</v>
      </c>
      <c r="BN2798" t="s">
        <v>415</v>
      </c>
      <c r="BQ2798" t="s">
        <v>96</v>
      </c>
      <c r="BR2798" t="b">
        <v>0</v>
      </c>
      <c r="BT2798" t="b">
        <v>0</v>
      </c>
      <c r="BW2798" t="s">
        <v>97</v>
      </c>
      <c r="BX2798" t="b">
        <v>0</v>
      </c>
      <c r="BY2798" s="2">
        <v>44376.857581018521</v>
      </c>
      <c r="CB2798" t="b">
        <v>0</v>
      </c>
      <c r="CC2798" t="b">
        <v>0</v>
      </c>
      <c r="CF2798">
        <v>71600</v>
      </c>
      <c r="CH2798">
        <v>0</v>
      </c>
      <c r="CI2798">
        <v>0</v>
      </c>
      <c r="CJ2798">
        <v>0</v>
      </c>
      <c r="CK2798">
        <f>YEAR(tbl_Opportunity[[#This Row],[Close Date]])</f>
        <v>2020</v>
      </c>
    </row>
    <row r="2799" spans="1:89">
      <c r="A2799" t="s">
        <v>7514</v>
      </c>
      <c r="B2799" t="b">
        <v>0</v>
      </c>
      <c r="D2799" t="b">
        <v>0</v>
      </c>
      <c r="H2799" s="1">
        <v>44104</v>
      </c>
      <c r="I2799" t="b">
        <v>1</v>
      </c>
      <c r="J2799" t="s">
        <v>111</v>
      </c>
      <c r="O2799" t="s">
        <v>99</v>
      </c>
      <c r="P2799" t="b">
        <v>0</v>
      </c>
      <c r="Q2799" s="2">
        <v>44005.714004629626</v>
      </c>
      <c r="R2799" s="1"/>
      <c r="S2799" t="b">
        <v>0</v>
      </c>
      <c r="U2799" s="1"/>
      <c r="V2799" t="b">
        <v>0</v>
      </c>
      <c r="W2799" s="1">
        <v>43891</v>
      </c>
      <c r="X2799">
        <v>3</v>
      </c>
      <c r="Y2799">
        <v>2020</v>
      </c>
      <c r="Z2799" t="s">
        <v>90</v>
      </c>
      <c r="AA2799" t="s">
        <v>90</v>
      </c>
      <c r="AB2799" t="b">
        <v>0</v>
      </c>
      <c r="AC2799" t="b">
        <v>0</v>
      </c>
      <c r="AE2799" t="b">
        <v>1</v>
      </c>
      <c r="AF2799" t="b">
        <v>0</v>
      </c>
      <c r="AG2799" t="b">
        <v>0</v>
      </c>
      <c r="AH2799" t="s">
        <v>4812</v>
      </c>
      <c r="AI2799" t="b">
        <v>0</v>
      </c>
      <c r="AK2799" t="b">
        <v>0</v>
      </c>
      <c r="AL2799" s="1">
        <v>44006</v>
      </c>
      <c r="AM2799" t="s">
        <v>162</v>
      </c>
      <c r="AN2799" s="2">
        <v>44297.838888888888</v>
      </c>
      <c r="AP2799" s="2">
        <v>44088.579930555556</v>
      </c>
      <c r="AQ2799" s="1"/>
      <c r="AS2799" t="b">
        <v>0</v>
      </c>
      <c r="AV2799" t="s">
        <v>213</v>
      </c>
      <c r="BB2799" t="s">
        <v>7515</v>
      </c>
      <c r="BD2799" t="b">
        <v>0</v>
      </c>
      <c r="BH2799" t="s">
        <v>332</v>
      </c>
      <c r="BI2799" t="s">
        <v>150</v>
      </c>
      <c r="BJ2799" t="s">
        <v>384</v>
      </c>
      <c r="BN2799" t="s">
        <v>415</v>
      </c>
      <c r="BQ2799" t="s">
        <v>96</v>
      </c>
      <c r="BR2799" t="b">
        <v>0</v>
      </c>
      <c r="BT2799" t="b">
        <v>0</v>
      </c>
      <c r="BW2799" t="s">
        <v>97</v>
      </c>
      <c r="BX2799" t="b">
        <v>0</v>
      </c>
      <c r="BY2799" s="2">
        <v>44376.857581018521</v>
      </c>
      <c r="CB2799" t="b">
        <v>0</v>
      </c>
      <c r="CC2799" t="b">
        <v>0</v>
      </c>
      <c r="CF2799">
        <v>65476</v>
      </c>
      <c r="CH2799">
        <v>0</v>
      </c>
      <c r="CI2799">
        <v>0</v>
      </c>
      <c r="CJ2799">
        <v>0</v>
      </c>
      <c r="CK2799">
        <f>YEAR(tbl_Opportunity[[#This Row],[Close Date]])</f>
        <v>2020</v>
      </c>
    </row>
    <row r="2800" spans="1:89">
      <c r="A2800" t="s">
        <v>3434</v>
      </c>
      <c r="B2800" t="b">
        <v>0</v>
      </c>
      <c r="D2800" t="b">
        <v>0</v>
      </c>
      <c r="H2800" s="1">
        <v>44104</v>
      </c>
      <c r="I2800" t="b">
        <v>1</v>
      </c>
      <c r="J2800" t="s">
        <v>111</v>
      </c>
      <c r="O2800" t="s">
        <v>99</v>
      </c>
      <c r="P2800" t="b">
        <v>0</v>
      </c>
      <c r="Q2800" s="2">
        <v>44053.777303240742</v>
      </c>
      <c r="R2800" s="1"/>
      <c r="S2800" t="b">
        <v>0</v>
      </c>
      <c r="U2800" s="1"/>
      <c r="V2800" t="b">
        <v>0</v>
      </c>
      <c r="W2800" s="1">
        <v>43891</v>
      </c>
      <c r="X2800">
        <v>3</v>
      </c>
      <c r="Y2800">
        <v>2020</v>
      </c>
      <c r="Z2800" t="s">
        <v>90</v>
      </c>
      <c r="AA2800" t="s">
        <v>90</v>
      </c>
      <c r="AB2800" t="b">
        <v>0</v>
      </c>
      <c r="AC2800" t="b">
        <v>0</v>
      </c>
      <c r="AE2800" t="b">
        <v>1</v>
      </c>
      <c r="AF2800" t="b">
        <v>0</v>
      </c>
      <c r="AG2800" t="b">
        <v>0</v>
      </c>
      <c r="AH2800" t="s">
        <v>4812</v>
      </c>
      <c r="AI2800" t="b">
        <v>0</v>
      </c>
      <c r="AK2800" t="b">
        <v>0</v>
      </c>
      <c r="AL2800" s="1">
        <v>44060</v>
      </c>
      <c r="AM2800" t="s">
        <v>162</v>
      </c>
      <c r="AN2800" s="2">
        <v>44297.838888888888</v>
      </c>
      <c r="AP2800" s="2">
        <v>44060.816967592589</v>
      </c>
      <c r="AQ2800" s="1"/>
      <c r="AS2800" t="b">
        <v>0</v>
      </c>
      <c r="AV2800" t="s">
        <v>213</v>
      </c>
      <c r="BB2800" t="s">
        <v>7516</v>
      </c>
      <c r="BD2800" t="b">
        <v>0</v>
      </c>
      <c r="BH2800" t="s">
        <v>332</v>
      </c>
      <c r="BI2800" t="s">
        <v>155</v>
      </c>
      <c r="BJ2800" t="s">
        <v>384</v>
      </c>
      <c r="BN2800" t="s">
        <v>415</v>
      </c>
      <c r="BQ2800" t="s">
        <v>96</v>
      </c>
      <c r="BR2800" t="b">
        <v>0</v>
      </c>
      <c r="BT2800" t="b">
        <v>0</v>
      </c>
      <c r="BW2800" t="s">
        <v>97</v>
      </c>
      <c r="BX2800" t="b">
        <v>0</v>
      </c>
      <c r="BY2800" s="2">
        <v>44376.857581018521</v>
      </c>
      <c r="CB2800" t="b">
        <v>0</v>
      </c>
      <c r="CC2800" t="b">
        <v>0</v>
      </c>
      <c r="CF2800">
        <v>149010</v>
      </c>
      <c r="CH2800">
        <v>0</v>
      </c>
      <c r="CI2800">
        <v>0</v>
      </c>
      <c r="CJ2800">
        <v>0</v>
      </c>
      <c r="CK2800">
        <f>YEAR(tbl_Opportunity[[#This Row],[Close Date]])</f>
        <v>2020</v>
      </c>
    </row>
    <row r="2801" spans="1:89">
      <c r="A2801" t="s">
        <v>1872</v>
      </c>
      <c r="B2801" t="b">
        <v>0</v>
      </c>
      <c r="D2801" t="b">
        <v>0</v>
      </c>
      <c r="H2801" s="1">
        <v>44074</v>
      </c>
      <c r="I2801" t="b">
        <v>1</v>
      </c>
      <c r="J2801" t="s">
        <v>111</v>
      </c>
      <c r="O2801" t="s">
        <v>114</v>
      </c>
      <c r="P2801" t="b">
        <v>0</v>
      </c>
      <c r="Q2801" s="2">
        <v>44060.908831018518</v>
      </c>
      <c r="R2801" s="1"/>
      <c r="S2801" t="b">
        <v>0</v>
      </c>
      <c r="U2801" s="1"/>
      <c r="V2801" t="b">
        <v>0</v>
      </c>
      <c r="W2801" s="1">
        <v>43891</v>
      </c>
      <c r="X2801">
        <v>3</v>
      </c>
      <c r="Y2801">
        <v>2020</v>
      </c>
      <c r="Z2801" t="s">
        <v>90</v>
      </c>
      <c r="AA2801" t="s">
        <v>90</v>
      </c>
      <c r="AB2801" t="b">
        <v>0</v>
      </c>
      <c r="AC2801" t="b">
        <v>0</v>
      </c>
      <c r="AE2801" t="b">
        <v>1</v>
      </c>
      <c r="AF2801" t="b">
        <v>0</v>
      </c>
      <c r="AG2801" t="b">
        <v>0</v>
      </c>
      <c r="AH2801" t="s">
        <v>1016</v>
      </c>
      <c r="AI2801" t="b">
        <v>0</v>
      </c>
      <c r="AK2801" t="b">
        <v>0</v>
      </c>
      <c r="AL2801" s="1"/>
      <c r="AM2801" t="s">
        <v>162</v>
      </c>
      <c r="AN2801" s="2">
        <v>44297.838888888888</v>
      </c>
      <c r="AP2801" s="2">
        <v>44187.628796296296</v>
      </c>
      <c r="AQ2801" s="1"/>
      <c r="AS2801" t="b">
        <v>0</v>
      </c>
      <c r="AV2801" t="s">
        <v>213</v>
      </c>
      <c r="BB2801" t="s">
        <v>7517</v>
      </c>
      <c r="BD2801" t="b">
        <v>0</v>
      </c>
      <c r="BH2801" t="s">
        <v>114</v>
      </c>
      <c r="BI2801" t="s">
        <v>155</v>
      </c>
      <c r="BN2801" t="s">
        <v>415</v>
      </c>
      <c r="BQ2801" t="s">
        <v>96</v>
      </c>
      <c r="BR2801" t="b">
        <v>0</v>
      </c>
      <c r="BT2801" t="b">
        <v>0</v>
      </c>
      <c r="BW2801" t="s">
        <v>97</v>
      </c>
      <c r="BX2801" t="b">
        <v>0</v>
      </c>
      <c r="BY2801" s="2">
        <v>44376.857581018521</v>
      </c>
      <c r="CB2801" t="b">
        <v>0</v>
      </c>
      <c r="CC2801" t="b">
        <v>0</v>
      </c>
      <c r="CF2801">
        <v>1798.5</v>
      </c>
      <c r="CH2801">
        <v>0</v>
      </c>
      <c r="CI2801">
        <v>0</v>
      </c>
      <c r="CJ2801">
        <v>0</v>
      </c>
      <c r="CK2801">
        <f>YEAR(tbl_Opportunity[[#This Row],[Close Date]])</f>
        <v>2020</v>
      </c>
    </row>
    <row r="2802" spans="1:89">
      <c r="A2802" t="s">
        <v>7518</v>
      </c>
      <c r="B2802" t="b">
        <v>0</v>
      </c>
      <c r="D2802" t="b">
        <v>0</v>
      </c>
      <c r="H2802" s="1">
        <v>44074</v>
      </c>
      <c r="I2802" t="b">
        <v>1</v>
      </c>
      <c r="J2802" t="s">
        <v>111</v>
      </c>
      <c r="L2802" t="s">
        <v>7519</v>
      </c>
      <c r="O2802" t="s">
        <v>387</v>
      </c>
      <c r="P2802" t="b">
        <v>0</v>
      </c>
      <c r="Q2802" s="2">
        <v>43909.6483912037</v>
      </c>
      <c r="R2802" s="1"/>
      <c r="S2802" t="b">
        <v>0</v>
      </c>
      <c r="U2802" s="1"/>
      <c r="V2802" t="b">
        <v>0</v>
      </c>
      <c r="W2802" s="1">
        <v>43891</v>
      </c>
      <c r="X2802">
        <v>3</v>
      </c>
      <c r="Y2802">
        <v>2020</v>
      </c>
      <c r="Z2802" t="s">
        <v>90</v>
      </c>
      <c r="AA2802" t="s">
        <v>90</v>
      </c>
      <c r="AB2802" t="b">
        <v>0</v>
      </c>
      <c r="AC2802" t="b">
        <v>0</v>
      </c>
      <c r="AD2802" t="s">
        <v>2861</v>
      </c>
      <c r="AE2802" t="b">
        <v>1</v>
      </c>
      <c r="AF2802" t="b">
        <v>0</v>
      </c>
      <c r="AG2802" t="b">
        <v>0</v>
      </c>
      <c r="AH2802" t="s">
        <v>4808</v>
      </c>
      <c r="AI2802" t="b">
        <v>0</v>
      </c>
      <c r="AK2802" t="b">
        <v>0</v>
      </c>
      <c r="AL2802" s="1"/>
      <c r="AM2802" t="s">
        <v>162</v>
      </c>
      <c r="AN2802" s="2">
        <v>44297.838888888888</v>
      </c>
      <c r="AP2802" s="2">
        <v>44046.905752314815</v>
      </c>
      <c r="AQ2802" s="1"/>
      <c r="AS2802" t="b">
        <v>0</v>
      </c>
      <c r="AV2802" t="s">
        <v>213</v>
      </c>
      <c r="BB2802" t="s">
        <v>7520</v>
      </c>
      <c r="BD2802" t="b">
        <v>0</v>
      </c>
      <c r="BH2802" t="s">
        <v>387</v>
      </c>
      <c r="BI2802" t="s">
        <v>150</v>
      </c>
      <c r="BN2802" t="s">
        <v>415</v>
      </c>
      <c r="BQ2802" t="s">
        <v>96</v>
      </c>
      <c r="BR2802" t="b">
        <v>0</v>
      </c>
      <c r="BT2802" t="b">
        <v>0</v>
      </c>
      <c r="BW2802" t="s">
        <v>97</v>
      </c>
      <c r="BX2802" t="b">
        <v>0</v>
      </c>
      <c r="BY2802" s="2">
        <v>44376.857581018521</v>
      </c>
      <c r="CB2802" t="b">
        <v>0</v>
      </c>
      <c r="CC2802" t="b">
        <v>0</v>
      </c>
      <c r="CF2802">
        <v>65675</v>
      </c>
      <c r="CH2802">
        <v>0</v>
      </c>
      <c r="CI2802">
        <v>0</v>
      </c>
      <c r="CJ2802">
        <v>0</v>
      </c>
      <c r="CK2802">
        <f>YEAR(tbl_Opportunity[[#This Row],[Close Date]])</f>
        <v>2020</v>
      </c>
    </row>
    <row r="2803" spans="1:89">
      <c r="A2803" t="s">
        <v>7521</v>
      </c>
      <c r="B2803" t="b">
        <v>0</v>
      </c>
      <c r="D2803" t="b">
        <v>0</v>
      </c>
      <c r="H2803" s="1">
        <v>44075</v>
      </c>
      <c r="I2803" t="b">
        <v>1</v>
      </c>
      <c r="J2803" t="s">
        <v>140</v>
      </c>
      <c r="O2803" t="s">
        <v>99</v>
      </c>
      <c r="P2803" t="b">
        <v>0</v>
      </c>
      <c r="Q2803" s="2">
        <v>43816.707986111112</v>
      </c>
      <c r="R2803" s="1"/>
      <c r="S2803" t="b">
        <v>0</v>
      </c>
      <c r="U2803" s="1"/>
      <c r="V2803" t="b">
        <v>0</v>
      </c>
      <c r="W2803" s="1">
        <v>43891</v>
      </c>
      <c r="X2803">
        <v>3</v>
      </c>
      <c r="Y2803">
        <v>2020</v>
      </c>
      <c r="Z2803" t="s">
        <v>90</v>
      </c>
      <c r="AA2803" t="s">
        <v>90</v>
      </c>
      <c r="AB2803" t="b">
        <v>0</v>
      </c>
      <c r="AC2803" t="b">
        <v>0</v>
      </c>
      <c r="AE2803" t="b">
        <v>1</v>
      </c>
      <c r="AF2803" t="b">
        <v>0</v>
      </c>
      <c r="AG2803" t="b">
        <v>0</v>
      </c>
      <c r="AH2803" t="s">
        <v>4808</v>
      </c>
      <c r="AI2803" t="b">
        <v>0</v>
      </c>
      <c r="AK2803" t="b">
        <v>0</v>
      </c>
      <c r="AL2803" s="1">
        <v>44111</v>
      </c>
      <c r="AM2803" t="s">
        <v>142</v>
      </c>
      <c r="AN2803" s="2">
        <v>44134.819687499999</v>
      </c>
      <c r="AP2803" s="2">
        <v>44134.819687499999</v>
      </c>
      <c r="AQ2803" s="1"/>
      <c r="AS2803" t="b">
        <v>0</v>
      </c>
      <c r="AV2803" t="s">
        <v>93</v>
      </c>
      <c r="BB2803" t="s">
        <v>7522</v>
      </c>
      <c r="BD2803" t="b">
        <v>0</v>
      </c>
      <c r="BH2803" t="s">
        <v>142</v>
      </c>
      <c r="BI2803" t="s">
        <v>150</v>
      </c>
      <c r="BN2803" t="s">
        <v>415</v>
      </c>
      <c r="BQ2803" t="s">
        <v>96</v>
      </c>
      <c r="BR2803" t="b">
        <v>0</v>
      </c>
      <c r="BT2803" t="b">
        <v>0</v>
      </c>
      <c r="BW2803" t="s">
        <v>97</v>
      </c>
      <c r="BX2803" t="b">
        <v>0</v>
      </c>
      <c r="BY2803" s="2">
        <v>44376.857581018521</v>
      </c>
      <c r="CB2803" t="b">
        <v>0</v>
      </c>
      <c r="CC2803" t="b">
        <v>0</v>
      </c>
      <c r="CF2803">
        <v>65437</v>
      </c>
      <c r="CH2803">
        <v>0</v>
      </c>
      <c r="CI2803">
        <v>0</v>
      </c>
      <c r="CJ2803">
        <v>0</v>
      </c>
      <c r="CK2803">
        <f>YEAR(tbl_Opportunity[[#This Row],[Close Date]])</f>
        <v>2020</v>
      </c>
    </row>
    <row r="2804" spans="1:89">
      <c r="A2804" t="s">
        <v>1734</v>
      </c>
      <c r="B2804" t="b">
        <v>0</v>
      </c>
      <c r="D2804" t="b">
        <v>0</v>
      </c>
      <c r="E2804" t="s">
        <v>7523</v>
      </c>
      <c r="H2804" s="1">
        <v>44013</v>
      </c>
      <c r="I2804" t="b">
        <v>1</v>
      </c>
      <c r="J2804" t="s">
        <v>140</v>
      </c>
      <c r="L2804" t="s">
        <v>1735</v>
      </c>
      <c r="O2804" t="s">
        <v>99</v>
      </c>
      <c r="P2804" t="b">
        <v>0</v>
      </c>
      <c r="Q2804" s="2">
        <v>43836.596898148149</v>
      </c>
      <c r="R2804" s="1"/>
      <c r="S2804" t="b">
        <v>0</v>
      </c>
      <c r="U2804" s="1"/>
      <c r="V2804" t="b">
        <v>0</v>
      </c>
      <c r="W2804" s="1">
        <v>43891</v>
      </c>
      <c r="X2804">
        <v>3</v>
      </c>
      <c r="Y2804">
        <v>2020</v>
      </c>
      <c r="Z2804" t="s">
        <v>90</v>
      </c>
      <c r="AA2804" t="s">
        <v>90</v>
      </c>
      <c r="AB2804" t="b">
        <v>0</v>
      </c>
      <c r="AC2804" t="b">
        <v>0</v>
      </c>
      <c r="AE2804" t="b">
        <v>1</v>
      </c>
      <c r="AF2804" t="b">
        <v>0</v>
      </c>
      <c r="AG2804" t="b">
        <v>0</v>
      </c>
      <c r="AH2804" t="s">
        <v>4808</v>
      </c>
      <c r="AI2804" t="b">
        <v>0</v>
      </c>
      <c r="AK2804" t="b">
        <v>0</v>
      </c>
      <c r="AL2804" s="1">
        <v>43847</v>
      </c>
      <c r="AM2804" t="s">
        <v>99</v>
      </c>
      <c r="AN2804" s="2">
        <v>43998.8284375</v>
      </c>
      <c r="AP2804" s="2">
        <v>43998.8284375</v>
      </c>
      <c r="AQ2804" s="1"/>
      <c r="AS2804" t="b">
        <v>0</v>
      </c>
      <c r="AV2804" t="s">
        <v>176</v>
      </c>
      <c r="BB2804" t="s">
        <v>7524</v>
      </c>
      <c r="BD2804" t="b">
        <v>0</v>
      </c>
      <c r="BH2804" t="s">
        <v>99</v>
      </c>
      <c r="BI2804" t="s">
        <v>150</v>
      </c>
      <c r="BN2804" t="s">
        <v>415</v>
      </c>
      <c r="BQ2804" t="s">
        <v>96</v>
      </c>
      <c r="BR2804" t="b">
        <v>0</v>
      </c>
      <c r="BT2804" t="b">
        <v>0</v>
      </c>
      <c r="BW2804" t="s">
        <v>97</v>
      </c>
      <c r="BX2804" t="b">
        <v>0</v>
      </c>
      <c r="BY2804" s="2">
        <v>44376.857581018521</v>
      </c>
      <c r="CB2804" t="b">
        <v>0</v>
      </c>
      <c r="CC2804" t="b">
        <v>0</v>
      </c>
      <c r="CF2804">
        <v>199</v>
      </c>
      <c r="CH2804">
        <v>0</v>
      </c>
      <c r="CI2804">
        <v>0</v>
      </c>
      <c r="CJ2804">
        <v>0</v>
      </c>
      <c r="CK2804">
        <f>YEAR(tbl_Opportunity[[#This Row],[Close Date]])</f>
        <v>2020</v>
      </c>
    </row>
    <row r="2805" spans="1:89">
      <c r="A2805" t="s">
        <v>7525</v>
      </c>
      <c r="B2805" t="b">
        <v>0</v>
      </c>
      <c r="D2805" t="b">
        <v>0</v>
      </c>
      <c r="E2805" t="s">
        <v>3024</v>
      </c>
      <c r="H2805" s="1">
        <v>44104</v>
      </c>
      <c r="I2805" t="b">
        <v>1</v>
      </c>
      <c r="J2805" t="s">
        <v>140</v>
      </c>
      <c r="L2805" t="s">
        <v>7526</v>
      </c>
      <c r="O2805" t="s">
        <v>2842</v>
      </c>
      <c r="P2805" t="b">
        <v>0</v>
      </c>
      <c r="Q2805" s="2">
        <v>44039.682071759256</v>
      </c>
      <c r="R2805" s="1"/>
      <c r="S2805" t="b">
        <v>0</v>
      </c>
      <c r="U2805" s="1"/>
      <c r="V2805" t="b">
        <v>0</v>
      </c>
      <c r="W2805" s="1">
        <v>43891</v>
      </c>
      <c r="X2805">
        <v>3</v>
      </c>
      <c r="Y2805">
        <v>2020</v>
      </c>
      <c r="Z2805" t="s">
        <v>90</v>
      </c>
      <c r="AA2805" t="s">
        <v>90</v>
      </c>
      <c r="AB2805" t="b">
        <v>0</v>
      </c>
      <c r="AC2805" t="b">
        <v>0</v>
      </c>
      <c r="AE2805" t="b">
        <v>1</v>
      </c>
      <c r="AF2805" t="b">
        <v>0</v>
      </c>
      <c r="AG2805" t="b">
        <v>0</v>
      </c>
      <c r="AH2805" t="s">
        <v>1016</v>
      </c>
      <c r="AI2805" t="b">
        <v>0</v>
      </c>
      <c r="AK2805" t="b">
        <v>0</v>
      </c>
      <c r="AL2805" s="1"/>
      <c r="AM2805" t="s">
        <v>2842</v>
      </c>
      <c r="AN2805" s="2">
        <v>44369.802430555559</v>
      </c>
      <c r="AP2805" s="2">
        <v>44109.454108796293</v>
      </c>
      <c r="AQ2805" s="1"/>
      <c r="AS2805" t="b">
        <v>0</v>
      </c>
      <c r="AV2805" t="s">
        <v>112</v>
      </c>
      <c r="BB2805" t="s">
        <v>7527</v>
      </c>
      <c r="BD2805" t="b">
        <v>0</v>
      </c>
      <c r="BH2805" t="s">
        <v>2842</v>
      </c>
      <c r="BI2805" t="s">
        <v>155</v>
      </c>
      <c r="BJ2805" t="s">
        <v>3469</v>
      </c>
      <c r="BL2805" t="s">
        <v>7526</v>
      </c>
      <c r="BN2805" t="s">
        <v>415</v>
      </c>
      <c r="BQ2805" t="s">
        <v>96</v>
      </c>
      <c r="BR2805" t="b">
        <v>0</v>
      </c>
      <c r="BT2805" t="b">
        <v>0</v>
      </c>
      <c r="BW2805" t="s">
        <v>97</v>
      </c>
      <c r="BX2805" t="b">
        <v>0</v>
      </c>
      <c r="BY2805" s="2">
        <v>44376.857581018521</v>
      </c>
      <c r="CB2805" t="b">
        <v>0</v>
      </c>
      <c r="CC2805" t="b">
        <v>0</v>
      </c>
      <c r="CF2805">
        <v>72937</v>
      </c>
      <c r="CH2805">
        <v>0</v>
      </c>
      <c r="CI2805">
        <v>0</v>
      </c>
      <c r="CJ2805">
        <v>0</v>
      </c>
      <c r="CK2805">
        <f>YEAR(tbl_Opportunity[[#This Row],[Close Date]])</f>
        <v>2020</v>
      </c>
    </row>
    <row r="2806" spans="1:89">
      <c r="A2806" t="s">
        <v>7072</v>
      </c>
      <c r="B2806" t="b">
        <v>0</v>
      </c>
      <c r="D2806" t="b">
        <v>0</v>
      </c>
      <c r="E2806" t="s">
        <v>7457</v>
      </c>
      <c r="H2806" s="1">
        <v>44050</v>
      </c>
      <c r="I2806" t="b">
        <v>1</v>
      </c>
      <c r="J2806" t="s">
        <v>140</v>
      </c>
      <c r="L2806" t="s">
        <v>7528</v>
      </c>
      <c r="O2806" t="s">
        <v>142</v>
      </c>
      <c r="P2806" t="b">
        <v>0</v>
      </c>
      <c r="Q2806" s="2">
        <v>43971.930277777778</v>
      </c>
      <c r="R2806" s="1"/>
      <c r="S2806" t="b">
        <v>0</v>
      </c>
      <c r="U2806" s="1"/>
      <c r="V2806" t="b">
        <v>0</v>
      </c>
      <c r="W2806" s="1">
        <v>43891</v>
      </c>
      <c r="X2806">
        <v>3</v>
      </c>
      <c r="Y2806">
        <v>2020</v>
      </c>
      <c r="Z2806" t="s">
        <v>90</v>
      </c>
      <c r="AA2806" t="s">
        <v>90</v>
      </c>
      <c r="AB2806" t="b">
        <v>0</v>
      </c>
      <c r="AC2806" t="b">
        <v>0</v>
      </c>
      <c r="AD2806" t="s">
        <v>2861</v>
      </c>
      <c r="AE2806" t="b">
        <v>1</v>
      </c>
      <c r="AF2806" t="b">
        <v>0</v>
      </c>
      <c r="AG2806" t="b">
        <v>0</v>
      </c>
      <c r="AH2806" t="s">
        <v>4808</v>
      </c>
      <c r="AI2806" t="b">
        <v>0</v>
      </c>
      <c r="AK2806" t="b">
        <v>0</v>
      </c>
      <c r="AL2806" s="1">
        <v>44050</v>
      </c>
      <c r="AM2806" t="s">
        <v>162</v>
      </c>
      <c r="AN2806" s="2">
        <v>44297.838888888888</v>
      </c>
      <c r="AP2806" s="2">
        <v>44060.561145833337</v>
      </c>
      <c r="AQ2806" s="1"/>
      <c r="AS2806" t="b">
        <v>0</v>
      </c>
      <c r="AV2806" t="s">
        <v>213</v>
      </c>
      <c r="BB2806" t="s">
        <v>7529</v>
      </c>
      <c r="BD2806" t="b">
        <v>0</v>
      </c>
      <c r="BH2806" t="s">
        <v>142</v>
      </c>
      <c r="BI2806" t="s">
        <v>150</v>
      </c>
      <c r="BN2806" t="s">
        <v>415</v>
      </c>
      <c r="BQ2806" t="s">
        <v>96</v>
      </c>
      <c r="BR2806" t="b">
        <v>0</v>
      </c>
      <c r="BT2806" t="b">
        <v>0</v>
      </c>
      <c r="BW2806" t="s">
        <v>97</v>
      </c>
      <c r="BX2806" t="b">
        <v>0</v>
      </c>
      <c r="BY2806" s="2">
        <v>44376.857581018521</v>
      </c>
      <c r="CB2806" t="b">
        <v>0</v>
      </c>
      <c r="CC2806" t="b">
        <v>0</v>
      </c>
      <c r="CF2806">
        <v>212758.92</v>
      </c>
      <c r="CH2806">
        <v>0</v>
      </c>
      <c r="CI2806">
        <v>0</v>
      </c>
      <c r="CJ2806">
        <v>0</v>
      </c>
      <c r="CK2806">
        <f>YEAR(tbl_Opportunity[[#This Row],[Close Date]])</f>
        <v>2020</v>
      </c>
    </row>
    <row r="2807" spans="1:89">
      <c r="A2807" t="s">
        <v>7530</v>
      </c>
      <c r="B2807" t="b">
        <v>0</v>
      </c>
      <c r="D2807" t="b">
        <v>0</v>
      </c>
      <c r="H2807" s="1">
        <v>44469</v>
      </c>
      <c r="I2807" t="b">
        <v>1</v>
      </c>
      <c r="J2807" t="s">
        <v>105</v>
      </c>
      <c r="O2807" t="s">
        <v>2842</v>
      </c>
      <c r="P2807" t="b">
        <v>0</v>
      </c>
      <c r="Q2807" s="2">
        <v>43969.587592592594</v>
      </c>
      <c r="R2807" s="1"/>
      <c r="S2807" t="b">
        <v>0</v>
      </c>
      <c r="U2807" s="1"/>
      <c r="V2807" t="b">
        <v>0</v>
      </c>
      <c r="W2807" s="1">
        <v>44256</v>
      </c>
      <c r="X2807">
        <v>3</v>
      </c>
      <c r="Y2807">
        <v>2021</v>
      </c>
      <c r="Z2807" t="s">
        <v>90</v>
      </c>
      <c r="AA2807" t="s">
        <v>90</v>
      </c>
      <c r="AB2807" t="b">
        <v>0</v>
      </c>
      <c r="AC2807" t="b">
        <v>0</v>
      </c>
      <c r="AE2807" t="b">
        <v>1</v>
      </c>
      <c r="AF2807" t="b">
        <v>0</v>
      </c>
      <c r="AG2807" t="b">
        <v>0</v>
      </c>
      <c r="AH2807" t="s">
        <v>1016</v>
      </c>
      <c r="AI2807" t="b">
        <v>0</v>
      </c>
      <c r="AK2807" t="b">
        <v>0</v>
      </c>
      <c r="AL2807" s="1"/>
      <c r="AM2807" t="s">
        <v>2842</v>
      </c>
      <c r="AN2807" s="2">
        <v>44369.793020833335</v>
      </c>
      <c r="AP2807" s="2">
        <v>44292.806805555556</v>
      </c>
      <c r="AQ2807" s="1"/>
      <c r="AS2807" t="b">
        <v>0</v>
      </c>
      <c r="AV2807" t="s">
        <v>4734</v>
      </c>
      <c r="BB2807" t="s">
        <v>7531</v>
      </c>
      <c r="BD2807" t="b">
        <v>0</v>
      </c>
      <c r="BH2807" t="s">
        <v>2842</v>
      </c>
      <c r="BI2807" t="s">
        <v>155</v>
      </c>
      <c r="BL2807" t="s">
        <v>7532</v>
      </c>
      <c r="BN2807" t="s">
        <v>415</v>
      </c>
      <c r="BP2807" t="s">
        <v>7533</v>
      </c>
      <c r="BQ2807" t="s">
        <v>96</v>
      </c>
      <c r="BR2807" t="b">
        <v>0</v>
      </c>
      <c r="BT2807" t="b">
        <v>0</v>
      </c>
      <c r="BW2807" t="s">
        <v>97</v>
      </c>
      <c r="BX2807" t="b">
        <v>0</v>
      </c>
      <c r="BY2807" s="2">
        <v>44376.857581018521</v>
      </c>
      <c r="CB2807" t="b">
        <v>0</v>
      </c>
      <c r="CC2807" t="b">
        <v>0</v>
      </c>
      <c r="CF2807">
        <v>69397</v>
      </c>
      <c r="CH2807">
        <v>0</v>
      </c>
      <c r="CI2807">
        <v>0</v>
      </c>
      <c r="CJ2807">
        <v>0</v>
      </c>
      <c r="CK2807">
        <f>YEAR(tbl_Opportunity[[#This Row],[Close Date]])</f>
        <v>2021</v>
      </c>
    </row>
    <row r="2808" spans="1:89">
      <c r="A2808" t="s">
        <v>7534</v>
      </c>
      <c r="B2808" t="b">
        <v>0</v>
      </c>
      <c r="D2808" t="b">
        <v>0</v>
      </c>
      <c r="H2808" s="1">
        <v>44104</v>
      </c>
      <c r="I2808" t="b">
        <v>1</v>
      </c>
      <c r="J2808" t="s">
        <v>105</v>
      </c>
      <c r="L2808" t="s">
        <v>7535</v>
      </c>
      <c r="O2808" t="s">
        <v>387</v>
      </c>
      <c r="P2808" t="b">
        <v>0</v>
      </c>
      <c r="Q2808" s="2">
        <v>43858.197974537034</v>
      </c>
      <c r="R2808" s="1"/>
      <c r="S2808" t="b">
        <v>0</v>
      </c>
      <c r="U2808" s="1"/>
      <c r="V2808" t="b">
        <v>0</v>
      </c>
      <c r="W2808" s="1">
        <v>43891</v>
      </c>
      <c r="X2808">
        <v>3</v>
      </c>
      <c r="Y2808">
        <v>2020</v>
      </c>
      <c r="Z2808" t="s">
        <v>90</v>
      </c>
      <c r="AA2808" t="s">
        <v>90</v>
      </c>
      <c r="AB2808" t="b">
        <v>0</v>
      </c>
      <c r="AC2808" t="b">
        <v>0</v>
      </c>
      <c r="AD2808" t="s">
        <v>413</v>
      </c>
      <c r="AE2808" t="b">
        <v>1</v>
      </c>
      <c r="AF2808" t="b">
        <v>0</v>
      </c>
      <c r="AG2808" t="b">
        <v>0</v>
      </c>
      <c r="AH2808" t="s">
        <v>4808</v>
      </c>
      <c r="AI2808" t="b">
        <v>0</v>
      </c>
      <c r="AK2808" t="b">
        <v>0</v>
      </c>
      <c r="AL2808" s="1"/>
      <c r="AM2808" t="s">
        <v>162</v>
      </c>
      <c r="AN2808" s="2">
        <v>44297.8278587963</v>
      </c>
      <c r="AP2808" s="2">
        <v>43921.725370370368</v>
      </c>
      <c r="AQ2808" s="1"/>
      <c r="AS2808" t="b">
        <v>0</v>
      </c>
      <c r="AV2808" t="s">
        <v>153</v>
      </c>
      <c r="BB2808" t="s">
        <v>7536</v>
      </c>
      <c r="BD2808" t="b">
        <v>0</v>
      </c>
      <c r="BE2808" t="s">
        <v>7537</v>
      </c>
      <c r="BH2808" t="s">
        <v>387</v>
      </c>
      <c r="BI2808" t="s">
        <v>150</v>
      </c>
      <c r="BN2808" t="s">
        <v>415</v>
      </c>
      <c r="BQ2808" t="s">
        <v>96</v>
      </c>
      <c r="BR2808" t="b">
        <v>0</v>
      </c>
      <c r="BT2808" t="b">
        <v>0</v>
      </c>
      <c r="BW2808" t="s">
        <v>97</v>
      </c>
      <c r="BX2808" t="b">
        <v>0</v>
      </c>
      <c r="BY2808" s="2">
        <v>44376.857581018521</v>
      </c>
      <c r="CB2808" t="b">
        <v>0</v>
      </c>
      <c r="CC2808" t="b">
        <v>0</v>
      </c>
      <c r="CF2808">
        <v>71585.75</v>
      </c>
      <c r="CH2808">
        <v>0</v>
      </c>
      <c r="CI2808">
        <v>0</v>
      </c>
      <c r="CJ2808">
        <v>0</v>
      </c>
      <c r="CK2808">
        <f>YEAR(tbl_Opportunity[[#This Row],[Close Date]])</f>
        <v>2020</v>
      </c>
    </row>
    <row r="2809" spans="1:89">
      <c r="A2809" t="s">
        <v>4129</v>
      </c>
      <c r="B2809" t="b">
        <v>0</v>
      </c>
      <c r="D2809" t="b">
        <v>0</v>
      </c>
      <c r="H2809" s="1">
        <v>44469</v>
      </c>
      <c r="I2809" t="b">
        <v>1</v>
      </c>
      <c r="J2809" t="s">
        <v>111</v>
      </c>
      <c r="O2809" t="s">
        <v>131</v>
      </c>
      <c r="P2809" t="b">
        <v>0</v>
      </c>
      <c r="Q2809" s="2">
        <v>44222.825787037036</v>
      </c>
      <c r="R2809" s="1"/>
      <c r="S2809" t="b">
        <v>0</v>
      </c>
      <c r="T2809" t="s">
        <v>417</v>
      </c>
      <c r="U2809" s="1">
        <v>44469</v>
      </c>
      <c r="V2809" t="b">
        <v>0</v>
      </c>
      <c r="W2809" s="1">
        <v>44256</v>
      </c>
      <c r="X2809">
        <v>3</v>
      </c>
      <c r="Y2809">
        <v>2021</v>
      </c>
      <c r="Z2809" t="s">
        <v>90</v>
      </c>
      <c r="AA2809" t="s">
        <v>90</v>
      </c>
      <c r="AB2809" t="b">
        <v>0</v>
      </c>
      <c r="AC2809" t="b">
        <v>0</v>
      </c>
      <c r="AE2809" t="b">
        <v>1</v>
      </c>
      <c r="AF2809" t="b">
        <v>0</v>
      </c>
      <c r="AG2809" t="b">
        <v>0</v>
      </c>
      <c r="AH2809" t="s">
        <v>4863</v>
      </c>
      <c r="AI2809" t="b">
        <v>0</v>
      </c>
      <c r="AK2809" t="b">
        <v>0</v>
      </c>
      <c r="AL2809" s="1"/>
      <c r="AM2809" t="s">
        <v>162</v>
      </c>
      <c r="AN2809" s="2">
        <v>44297.838888888888</v>
      </c>
      <c r="AP2809" s="2">
        <v>44222.839618055557</v>
      </c>
      <c r="AQ2809" s="1"/>
      <c r="AS2809" t="b">
        <v>0</v>
      </c>
      <c r="AV2809" t="s">
        <v>213</v>
      </c>
      <c r="BB2809" t="s">
        <v>7538</v>
      </c>
      <c r="BD2809" t="b">
        <v>0</v>
      </c>
      <c r="BH2809" t="s">
        <v>131</v>
      </c>
      <c r="BI2809" t="s">
        <v>150</v>
      </c>
      <c r="BK2809" t="s">
        <v>102</v>
      </c>
      <c r="BN2809" t="s">
        <v>415</v>
      </c>
      <c r="BQ2809" t="s">
        <v>96</v>
      </c>
      <c r="BR2809" t="b">
        <v>0</v>
      </c>
      <c r="BS2809" t="s">
        <v>384</v>
      </c>
      <c r="BT2809" t="b">
        <v>0</v>
      </c>
      <c r="BW2809" t="s">
        <v>97</v>
      </c>
      <c r="BX2809" t="b">
        <v>0</v>
      </c>
      <c r="BY2809" s="2">
        <v>44376.857581018521</v>
      </c>
      <c r="CB2809" t="b">
        <v>0</v>
      </c>
      <c r="CC2809" t="b">
        <v>0</v>
      </c>
      <c r="CF2809">
        <v>500593.05</v>
      </c>
      <c r="CH2809">
        <v>0</v>
      </c>
      <c r="CI2809">
        <v>0</v>
      </c>
      <c r="CJ2809">
        <v>0</v>
      </c>
      <c r="CK2809">
        <f>YEAR(tbl_Opportunity[[#This Row],[Close Date]])</f>
        <v>2021</v>
      </c>
    </row>
    <row r="2810" spans="1:89">
      <c r="A2810" t="s">
        <v>240</v>
      </c>
      <c r="B2810" t="b">
        <v>0</v>
      </c>
      <c r="D2810" t="b">
        <v>0</v>
      </c>
      <c r="H2810" s="1">
        <v>43404</v>
      </c>
      <c r="I2810" t="b">
        <v>1</v>
      </c>
      <c r="L2810" t="s">
        <v>7539</v>
      </c>
      <c r="O2810" t="s">
        <v>99</v>
      </c>
      <c r="P2810" t="b">
        <v>0</v>
      </c>
      <c r="Q2810" s="2">
        <v>43318.853842592594</v>
      </c>
      <c r="R2810" s="1"/>
      <c r="S2810" t="b">
        <v>0</v>
      </c>
      <c r="U2810" s="1"/>
      <c r="V2810" t="b">
        <v>0</v>
      </c>
      <c r="W2810" s="1">
        <v>43191</v>
      </c>
      <c r="X2810">
        <v>4</v>
      </c>
      <c r="Y2810">
        <v>2018</v>
      </c>
      <c r="Z2810" t="s">
        <v>90</v>
      </c>
      <c r="AA2810" t="s">
        <v>90</v>
      </c>
      <c r="AB2810" t="b">
        <v>0</v>
      </c>
      <c r="AC2810" t="b">
        <v>0</v>
      </c>
      <c r="AE2810" t="b">
        <v>1</v>
      </c>
      <c r="AF2810" t="b">
        <v>0</v>
      </c>
      <c r="AG2810" t="b">
        <v>0</v>
      </c>
      <c r="AH2810" t="s">
        <v>4863</v>
      </c>
      <c r="AI2810" t="b">
        <v>0</v>
      </c>
      <c r="AK2810" t="b">
        <v>0</v>
      </c>
      <c r="AL2810" s="1">
        <v>43318</v>
      </c>
      <c r="AM2810" t="s">
        <v>162</v>
      </c>
      <c r="AN2810" s="2">
        <v>44297.8278587963</v>
      </c>
      <c r="AP2810" s="2">
        <v>43836.762962962966</v>
      </c>
      <c r="AQ2810" s="1"/>
      <c r="AS2810" t="b">
        <v>0</v>
      </c>
      <c r="AV2810" t="s">
        <v>153</v>
      </c>
      <c r="BB2810" t="s">
        <v>7540</v>
      </c>
      <c r="BD2810" t="b">
        <v>0</v>
      </c>
      <c r="BH2810" t="s">
        <v>131</v>
      </c>
      <c r="BI2810" t="s">
        <v>150</v>
      </c>
      <c r="BJ2810" t="s">
        <v>95</v>
      </c>
      <c r="BQ2810" t="s">
        <v>96</v>
      </c>
      <c r="BR2810" t="b">
        <v>0</v>
      </c>
      <c r="BT2810" t="b">
        <v>0</v>
      </c>
      <c r="BW2810" t="s">
        <v>97</v>
      </c>
      <c r="BX2810" t="b">
        <v>0</v>
      </c>
      <c r="BY2810" s="2">
        <v>44376.857569444444</v>
      </c>
      <c r="CB2810" t="b">
        <v>0</v>
      </c>
      <c r="CC2810" t="b">
        <v>0</v>
      </c>
      <c r="CF2810">
        <v>130000</v>
      </c>
      <c r="CH2810">
        <v>0</v>
      </c>
      <c r="CI2810">
        <v>0</v>
      </c>
      <c r="CJ2810">
        <v>0</v>
      </c>
      <c r="CK2810">
        <f>YEAR(tbl_Opportunity[[#This Row],[Close Date]])</f>
        <v>2018</v>
      </c>
    </row>
    <row r="2811" spans="1:89">
      <c r="A2811" t="s">
        <v>4120</v>
      </c>
      <c r="B2811" t="b">
        <v>0</v>
      </c>
      <c r="D2811" t="b">
        <v>0</v>
      </c>
      <c r="H2811" s="1">
        <v>43404</v>
      </c>
      <c r="I2811" t="b">
        <v>1</v>
      </c>
      <c r="L2811" t="s">
        <v>7541</v>
      </c>
      <c r="O2811" t="s">
        <v>99</v>
      </c>
      <c r="P2811" t="b">
        <v>0</v>
      </c>
      <c r="Q2811" s="2">
        <v>43318.883101851854</v>
      </c>
      <c r="R2811" s="1"/>
      <c r="S2811" t="b">
        <v>0</v>
      </c>
      <c r="U2811" s="1"/>
      <c r="V2811" t="b">
        <v>0</v>
      </c>
      <c r="W2811" s="1">
        <v>43191</v>
      </c>
      <c r="X2811">
        <v>4</v>
      </c>
      <c r="Y2811">
        <v>2018</v>
      </c>
      <c r="Z2811" t="s">
        <v>90</v>
      </c>
      <c r="AA2811" t="s">
        <v>90</v>
      </c>
      <c r="AB2811" t="b">
        <v>0</v>
      </c>
      <c r="AC2811" t="b">
        <v>0</v>
      </c>
      <c r="AE2811" t="b">
        <v>1</v>
      </c>
      <c r="AF2811" t="b">
        <v>0</v>
      </c>
      <c r="AG2811" t="b">
        <v>0</v>
      </c>
      <c r="AH2811" t="s">
        <v>4812</v>
      </c>
      <c r="AI2811" t="b">
        <v>0</v>
      </c>
      <c r="AK2811" t="b">
        <v>0</v>
      </c>
      <c r="AL2811" s="1">
        <v>43319</v>
      </c>
      <c r="AM2811" t="s">
        <v>162</v>
      </c>
      <c r="AN2811" s="2">
        <v>44297.8278587963</v>
      </c>
      <c r="AP2811" s="2">
        <v>43836.762962962966</v>
      </c>
      <c r="AQ2811" s="1"/>
      <c r="AS2811" t="b">
        <v>0</v>
      </c>
      <c r="AV2811" t="s">
        <v>153</v>
      </c>
      <c r="BB2811" t="s">
        <v>7542</v>
      </c>
      <c r="BD2811" t="b">
        <v>0</v>
      </c>
      <c r="BH2811" t="s">
        <v>131</v>
      </c>
      <c r="BI2811" t="s">
        <v>150</v>
      </c>
      <c r="BJ2811" t="s">
        <v>95</v>
      </c>
      <c r="BQ2811" t="s">
        <v>96</v>
      </c>
      <c r="BR2811" t="b">
        <v>0</v>
      </c>
      <c r="BT2811" t="b">
        <v>0</v>
      </c>
      <c r="BW2811" t="s">
        <v>97</v>
      </c>
      <c r="BX2811" t="b">
        <v>0</v>
      </c>
      <c r="BY2811" s="2">
        <v>44376.857569444444</v>
      </c>
      <c r="CB2811" t="b">
        <v>0</v>
      </c>
      <c r="CC2811" t="b">
        <v>0</v>
      </c>
      <c r="CF2811">
        <v>130000</v>
      </c>
      <c r="CH2811">
        <v>0</v>
      </c>
      <c r="CI2811">
        <v>0</v>
      </c>
      <c r="CJ2811">
        <v>0</v>
      </c>
      <c r="CK2811">
        <f>YEAR(tbl_Opportunity[[#This Row],[Close Date]])</f>
        <v>2018</v>
      </c>
    </row>
    <row r="2812" spans="1:89">
      <c r="A2812" t="s">
        <v>7543</v>
      </c>
      <c r="B2812" t="b">
        <v>0</v>
      </c>
      <c r="D2812" t="b">
        <v>0</v>
      </c>
      <c r="H2812" s="1">
        <v>43800</v>
      </c>
      <c r="I2812" t="b">
        <v>1</v>
      </c>
      <c r="L2812" t="s">
        <v>7544</v>
      </c>
      <c r="O2812" t="s">
        <v>99</v>
      </c>
      <c r="P2812" t="b">
        <v>0</v>
      </c>
      <c r="Q2812" s="2">
        <v>43263.624849537038</v>
      </c>
      <c r="R2812" s="1"/>
      <c r="S2812" t="b">
        <v>0</v>
      </c>
      <c r="U2812" s="1"/>
      <c r="V2812" t="b">
        <v>0</v>
      </c>
      <c r="W2812" s="1">
        <v>43556</v>
      </c>
      <c r="X2812">
        <v>4</v>
      </c>
      <c r="Y2812">
        <v>2019</v>
      </c>
      <c r="Z2812" t="s">
        <v>90</v>
      </c>
      <c r="AA2812" t="s">
        <v>90</v>
      </c>
      <c r="AB2812" t="b">
        <v>0</v>
      </c>
      <c r="AC2812" t="b">
        <v>0</v>
      </c>
      <c r="AE2812" t="b">
        <v>1</v>
      </c>
      <c r="AF2812" t="b">
        <v>0</v>
      </c>
      <c r="AG2812" t="b">
        <v>0</v>
      </c>
      <c r="AH2812" t="s">
        <v>4808</v>
      </c>
      <c r="AI2812" t="b">
        <v>0</v>
      </c>
      <c r="AK2812" t="b">
        <v>0</v>
      </c>
      <c r="AL2812" s="1">
        <v>43560</v>
      </c>
      <c r="AM2812" t="s">
        <v>162</v>
      </c>
      <c r="AN2812" s="2">
        <v>44297.8278587963</v>
      </c>
      <c r="AP2812" s="2">
        <v>43836.76290509259</v>
      </c>
      <c r="AQ2812" s="1"/>
      <c r="AS2812" t="b">
        <v>0</v>
      </c>
      <c r="AV2812" t="s">
        <v>153</v>
      </c>
      <c r="BB2812" t="s">
        <v>7545</v>
      </c>
      <c r="BD2812" t="b">
        <v>0</v>
      </c>
      <c r="BH2812" t="s">
        <v>142</v>
      </c>
      <c r="BI2812" t="s">
        <v>150</v>
      </c>
      <c r="BQ2812" t="s">
        <v>96</v>
      </c>
      <c r="BR2812" t="b">
        <v>0</v>
      </c>
      <c r="BT2812" t="b">
        <v>0</v>
      </c>
      <c r="BW2812" t="s">
        <v>97</v>
      </c>
      <c r="BX2812" t="b">
        <v>0</v>
      </c>
      <c r="BY2812" s="2">
        <v>44376.857569444444</v>
      </c>
      <c r="CB2812" t="b">
        <v>0</v>
      </c>
      <c r="CC2812" t="b">
        <v>0</v>
      </c>
      <c r="CF2812">
        <v>65199</v>
      </c>
      <c r="CH2812">
        <v>0</v>
      </c>
      <c r="CI2812">
        <v>0</v>
      </c>
      <c r="CJ2812">
        <v>0</v>
      </c>
      <c r="CK2812">
        <f>YEAR(tbl_Opportunity[[#This Row],[Close Date]])</f>
        <v>2019</v>
      </c>
    </row>
    <row r="2813" spans="1:89">
      <c r="A2813" t="s">
        <v>7546</v>
      </c>
      <c r="B2813" t="b">
        <v>0</v>
      </c>
      <c r="D2813" t="b">
        <v>0</v>
      </c>
      <c r="H2813" s="1">
        <v>43830</v>
      </c>
      <c r="I2813" t="b">
        <v>1</v>
      </c>
      <c r="L2813" t="s">
        <v>7547</v>
      </c>
      <c r="O2813" t="s">
        <v>99</v>
      </c>
      <c r="P2813" t="b">
        <v>0</v>
      </c>
      <c r="Q2813" s="2">
        <v>43571.604212962964</v>
      </c>
      <c r="R2813" s="1"/>
      <c r="S2813" t="b">
        <v>0</v>
      </c>
      <c r="U2813" s="1"/>
      <c r="V2813" t="b">
        <v>0</v>
      </c>
      <c r="W2813" s="1">
        <v>43556</v>
      </c>
      <c r="X2813">
        <v>4</v>
      </c>
      <c r="Y2813">
        <v>2019</v>
      </c>
      <c r="Z2813" t="s">
        <v>90</v>
      </c>
      <c r="AA2813" t="s">
        <v>90</v>
      </c>
      <c r="AB2813" t="b">
        <v>0</v>
      </c>
      <c r="AC2813" t="b">
        <v>0</v>
      </c>
      <c r="AE2813" t="b">
        <v>1</v>
      </c>
      <c r="AF2813" t="b">
        <v>0</v>
      </c>
      <c r="AG2813" t="b">
        <v>0</v>
      </c>
      <c r="AH2813" t="s">
        <v>4863</v>
      </c>
      <c r="AI2813" t="b">
        <v>0</v>
      </c>
      <c r="AK2813" t="b">
        <v>0</v>
      </c>
      <c r="AL2813" s="1">
        <v>43571</v>
      </c>
      <c r="AM2813" t="s">
        <v>162</v>
      </c>
      <c r="AN2813" s="2">
        <v>44297.838888888888</v>
      </c>
      <c r="AP2813" s="2">
        <v>43836.762962962966</v>
      </c>
      <c r="AQ2813" s="1"/>
      <c r="AS2813" t="b">
        <v>0</v>
      </c>
      <c r="AV2813" t="s">
        <v>213</v>
      </c>
      <c r="BB2813" t="s">
        <v>7548</v>
      </c>
      <c r="BD2813" t="b">
        <v>0</v>
      </c>
      <c r="BH2813" t="s">
        <v>131</v>
      </c>
      <c r="BI2813" t="s">
        <v>150</v>
      </c>
      <c r="BJ2813" t="s">
        <v>2848</v>
      </c>
      <c r="BQ2813" t="s">
        <v>96</v>
      </c>
      <c r="BR2813" t="b">
        <v>0</v>
      </c>
      <c r="BT2813" t="b">
        <v>0</v>
      </c>
      <c r="BW2813" t="s">
        <v>97</v>
      </c>
      <c r="BX2813" t="b">
        <v>0</v>
      </c>
      <c r="BY2813" s="2">
        <v>44376.857569444444</v>
      </c>
      <c r="CB2813" t="b">
        <v>0</v>
      </c>
      <c r="CC2813" t="b">
        <v>0</v>
      </c>
      <c r="CF2813">
        <v>65199</v>
      </c>
      <c r="CH2813">
        <v>0</v>
      </c>
      <c r="CI2813">
        <v>0</v>
      </c>
      <c r="CJ2813">
        <v>0</v>
      </c>
      <c r="CK2813">
        <f>YEAR(tbl_Opportunity[[#This Row],[Close Date]])</f>
        <v>2019</v>
      </c>
    </row>
    <row r="2814" spans="1:89">
      <c r="A2814" t="s">
        <v>7549</v>
      </c>
      <c r="B2814" t="b">
        <v>0</v>
      </c>
      <c r="D2814" t="b">
        <v>0</v>
      </c>
      <c r="H2814" s="1">
        <v>43830</v>
      </c>
      <c r="I2814" t="b">
        <v>1</v>
      </c>
      <c r="L2814" t="s">
        <v>7550</v>
      </c>
      <c r="O2814" t="s">
        <v>99</v>
      </c>
      <c r="P2814" t="b">
        <v>0</v>
      </c>
      <c r="Q2814" s="2">
        <v>43627.642060185186</v>
      </c>
      <c r="R2814" s="1"/>
      <c r="S2814" t="b">
        <v>0</v>
      </c>
      <c r="U2814" s="1"/>
      <c r="V2814" t="b">
        <v>0</v>
      </c>
      <c r="W2814" s="1">
        <v>43556</v>
      </c>
      <c r="X2814">
        <v>4</v>
      </c>
      <c r="Y2814">
        <v>2019</v>
      </c>
      <c r="Z2814" t="s">
        <v>90</v>
      </c>
      <c r="AA2814" t="s">
        <v>90</v>
      </c>
      <c r="AB2814" t="b">
        <v>0</v>
      </c>
      <c r="AC2814" t="b">
        <v>0</v>
      </c>
      <c r="AE2814" t="b">
        <v>1</v>
      </c>
      <c r="AF2814" t="b">
        <v>0</v>
      </c>
      <c r="AG2814" t="b">
        <v>0</v>
      </c>
      <c r="AH2814" t="s">
        <v>4812</v>
      </c>
      <c r="AI2814" t="b">
        <v>0</v>
      </c>
      <c r="AK2814" t="b">
        <v>0</v>
      </c>
      <c r="AL2814" s="1">
        <v>43627</v>
      </c>
      <c r="AM2814" t="s">
        <v>92</v>
      </c>
      <c r="AN2814" s="2">
        <v>43836.762962962966</v>
      </c>
      <c r="AP2814" s="2">
        <v>43836.762962962966</v>
      </c>
      <c r="AQ2814" s="1"/>
      <c r="AS2814" t="b">
        <v>0</v>
      </c>
      <c r="AV2814" t="s">
        <v>93</v>
      </c>
      <c r="BB2814" t="s">
        <v>7551</v>
      </c>
      <c r="BD2814" t="b">
        <v>0</v>
      </c>
      <c r="BH2814" t="s">
        <v>131</v>
      </c>
      <c r="BI2814" t="s">
        <v>150</v>
      </c>
      <c r="BJ2814" t="s">
        <v>3472</v>
      </c>
      <c r="BQ2814" t="s">
        <v>96</v>
      </c>
      <c r="BR2814" t="b">
        <v>0</v>
      </c>
      <c r="BT2814" t="b">
        <v>0</v>
      </c>
      <c r="BW2814" t="s">
        <v>97</v>
      </c>
      <c r="BX2814" t="b">
        <v>0</v>
      </c>
      <c r="BY2814" s="2">
        <v>44376.857569444444</v>
      </c>
      <c r="CB2814" t="b">
        <v>0</v>
      </c>
      <c r="CC2814" t="b">
        <v>0</v>
      </c>
      <c r="CF2814">
        <v>130796</v>
      </c>
      <c r="CH2814">
        <v>0</v>
      </c>
      <c r="CI2814">
        <v>0</v>
      </c>
      <c r="CJ2814">
        <v>0</v>
      </c>
      <c r="CK2814">
        <f>YEAR(tbl_Opportunity[[#This Row],[Close Date]])</f>
        <v>2019</v>
      </c>
    </row>
    <row r="2815" spans="1:89">
      <c r="A2815" t="s">
        <v>132</v>
      </c>
      <c r="B2815" t="b">
        <v>0</v>
      </c>
      <c r="D2815" t="b">
        <v>0</v>
      </c>
      <c r="H2815" s="1">
        <v>43100</v>
      </c>
      <c r="I2815" t="b">
        <v>1</v>
      </c>
      <c r="O2815" t="s">
        <v>332</v>
      </c>
      <c r="P2815" t="b">
        <v>0</v>
      </c>
      <c r="Q2815" s="2">
        <v>42886.152974537035</v>
      </c>
      <c r="R2815" s="1"/>
      <c r="S2815" t="b">
        <v>0</v>
      </c>
      <c r="U2815" s="1"/>
      <c r="V2815" t="b">
        <v>0</v>
      </c>
      <c r="W2815" s="1">
        <v>42826</v>
      </c>
      <c r="X2815">
        <v>4</v>
      </c>
      <c r="Y2815">
        <v>2017</v>
      </c>
      <c r="Z2815" t="s">
        <v>90</v>
      </c>
      <c r="AA2815" t="s">
        <v>90</v>
      </c>
      <c r="AB2815" t="b">
        <v>0</v>
      </c>
      <c r="AC2815" t="b">
        <v>0</v>
      </c>
      <c r="AE2815" t="b">
        <v>1</v>
      </c>
      <c r="AF2815" t="b">
        <v>0</v>
      </c>
      <c r="AG2815" t="b">
        <v>0</v>
      </c>
      <c r="AH2815" t="s">
        <v>4915</v>
      </c>
      <c r="AI2815" t="b">
        <v>0</v>
      </c>
      <c r="AK2815" t="b">
        <v>0</v>
      </c>
      <c r="AL2815" s="1"/>
      <c r="AM2815" t="s">
        <v>162</v>
      </c>
      <c r="AN2815" s="2">
        <v>44297.8278587963</v>
      </c>
      <c r="AP2815" s="2">
        <v>43836.76290509259</v>
      </c>
      <c r="AQ2815" s="1"/>
      <c r="AS2815" t="b">
        <v>0</v>
      </c>
      <c r="AV2815" t="s">
        <v>153</v>
      </c>
      <c r="BB2815" t="s">
        <v>7552</v>
      </c>
      <c r="BD2815" t="b">
        <v>0</v>
      </c>
      <c r="BH2815" t="s">
        <v>332</v>
      </c>
      <c r="BI2815" t="s">
        <v>150</v>
      </c>
      <c r="BQ2815" t="s">
        <v>96</v>
      </c>
      <c r="BR2815" t="b">
        <v>0</v>
      </c>
      <c r="BT2815" t="b">
        <v>0</v>
      </c>
      <c r="BW2815" t="s">
        <v>97</v>
      </c>
      <c r="BX2815" t="b">
        <v>0</v>
      </c>
      <c r="BY2815" s="2">
        <v>44376.857569444444</v>
      </c>
      <c r="CB2815" t="b">
        <v>0</v>
      </c>
      <c r="CC2815" t="b">
        <v>0</v>
      </c>
      <c r="CF2815">
        <v>114796</v>
      </c>
      <c r="CH2815">
        <v>0</v>
      </c>
      <c r="CI2815">
        <v>0</v>
      </c>
      <c r="CJ2815">
        <v>0</v>
      </c>
      <c r="CK2815">
        <f>YEAR(tbl_Opportunity[[#This Row],[Close Date]])</f>
        <v>2017</v>
      </c>
    </row>
    <row r="2816" spans="1:89">
      <c r="A2816" t="s">
        <v>7553</v>
      </c>
      <c r="B2816" t="b">
        <v>0</v>
      </c>
      <c r="D2816" t="b">
        <v>0</v>
      </c>
      <c r="H2816" s="1">
        <v>43100</v>
      </c>
      <c r="I2816" t="b">
        <v>1</v>
      </c>
      <c r="O2816" t="s">
        <v>332</v>
      </c>
      <c r="P2816" t="b">
        <v>0</v>
      </c>
      <c r="Q2816" s="2">
        <v>42892.074988425928</v>
      </c>
      <c r="R2816" s="1"/>
      <c r="S2816" t="b">
        <v>0</v>
      </c>
      <c r="U2816" s="1"/>
      <c r="V2816" t="b">
        <v>0</v>
      </c>
      <c r="W2816" s="1">
        <v>42826</v>
      </c>
      <c r="X2816">
        <v>4</v>
      </c>
      <c r="Y2816">
        <v>2017</v>
      </c>
      <c r="Z2816" t="s">
        <v>90</v>
      </c>
      <c r="AA2816" t="s">
        <v>90</v>
      </c>
      <c r="AB2816" t="b">
        <v>0</v>
      </c>
      <c r="AC2816" t="b">
        <v>0</v>
      </c>
      <c r="AE2816" t="b">
        <v>1</v>
      </c>
      <c r="AF2816" t="b">
        <v>0</v>
      </c>
      <c r="AG2816" t="b">
        <v>0</v>
      </c>
      <c r="AH2816" t="s">
        <v>1016</v>
      </c>
      <c r="AI2816" t="b">
        <v>0</v>
      </c>
      <c r="AK2816" t="b">
        <v>0</v>
      </c>
      <c r="AL2816" s="1"/>
      <c r="AM2816" t="s">
        <v>162</v>
      </c>
      <c r="AN2816" s="2">
        <v>44297.8278587963</v>
      </c>
      <c r="AP2816" s="2">
        <v>43836.76290509259</v>
      </c>
      <c r="AQ2816" s="1"/>
      <c r="AS2816" t="b">
        <v>0</v>
      </c>
      <c r="AV2816" t="s">
        <v>153</v>
      </c>
      <c r="BB2816" t="s">
        <v>7554</v>
      </c>
      <c r="BD2816" t="b">
        <v>0</v>
      </c>
      <c r="BH2816" t="s">
        <v>332</v>
      </c>
      <c r="BI2816" t="s">
        <v>150</v>
      </c>
      <c r="BQ2816" t="s">
        <v>96</v>
      </c>
      <c r="BR2816" t="b">
        <v>0</v>
      </c>
      <c r="BT2816" t="b">
        <v>0</v>
      </c>
      <c r="BW2816" t="s">
        <v>97</v>
      </c>
      <c r="BX2816" t="b">
        <v>0</v>
      </c>
      <c r="BY2816" s="2">
        <v>44376.857569444444</v>
      </c>
      <c r="CB2816" t="b">
        <v>0</v>
      </c>
      <c r="CC2816" t="b">
        <v>0</v>
      </c>
      <c r="CF2816">
        <v>398495</v>
      </c>
      <c r="CH2816">
        <v>0</v>
      </c>
      <c r="CI2816">
        <v>0</v>
      </c>
      <c r="CJ2816">
        <v>0</v>
      </c>
      <c r="CK2816">
        <f>YEAR(tbl_Opportunity[[#This Row],[Close Date]])</f>
        <v>2017</v>
      </c>
    </row>
    <row r="2817" spans="1:89">
      <c r="A2817" t="s">
        <v>7555</v>
      </c>
      <c r="B2817" t="b">
        <v>0</v>
      </c>
      <c r="D2817" t="b">
        <v>0</v>
      </c>
      <c r="H2817" s="1">
        <v>43015</v>
      </c>
      <c r="I2817" t="b">
        <v>1</v>
      </c>
      <c r="O2817" t="s">
        <v>114</v>
      </c>
      <c r="P2817" t="b">
        <v>0</v>
      </c>
      <c r="Q2817" s="2">
        <v>42923.919016203705</v>
      </c>
      <c r="R2817" s="1"/>
      <c r="S2817" t="b">
        <v>0</v>
      </c>
      <c r="U2817" s="1"/>
      <c r="V2817" t="b">
        <v>0</v>
      </c>
      <c r="W2817" s="1">
        <v>42826</v>
      </c>
      <c r="X2817">
        <v>4</v>
      </c>
      <c r="Y2817">
        <v>2017</v>
      </c>
      <c r="Z2817" t="s">
        <v>90</v>
      </c>
      <c r="AA2817" t="s">
        <v>90</v>
      </c>
      <c r="AB2817" t="b">
        <v>0</v>
      </c>
      <c r="AC2817" t="b">
        <v>0</v>
      </c>
      <c r="AE2817" t="b">
        <v>1</v>
      </c>
      <c r="AF2817" t="b">
        <v>0</v>
      </c>
      <c r="AG2817" t="b">
        <v>0</v>
      </c>
      <c r="AH2817" t="s">
        <v>1016</v>
      </c>
      <c r="AI2817" t="b">
        <v>0</v>
      </c>
      <c r="AK2817" t="b">
        <v>0</v>
      </c>
      <c r="AL2817" s="1"/>
      <c r="AM2817" t="s">
        <v>162</v>
      </c>
      <c r="AN2817" s="2">
        <v>44297.838888888888</v>
      </c>
      <c r="AP2817" s="2">
        <v>43836.76290509259</v>
      </c>
      <c r="AQ2817" s="1"/>
      <c r="AS2817" t="b">
        <v>0</v>
      </c>
      <c r="AV2817" t="s">
        <v>213</v>
      </c>
      <c r="BB2817" t="s">
        <v>7556</v>
      </c>
      <c r="BD2817" t="b">
        <v>0</v>
      </c>
      <c r="BH2817" t="s">
        <v>114</v>
      </c>
      <c r="BI2817" t="s">
        <v>150</v>
      </c>
      <c r="BQ2817" t="s">
        <v>96</v>
      </c>
      <c r="BR2817" t="b">
        <v>0</v>
      </c>
      <c r="BT2817" t="b">
        <v>0</v>
      </c>
      <c r="BW2817" t="s">
        <v>97</v>
      </c>
      <c r="BX2817" t="b">
        <v>0</v>
      </c>
      <c r="BY2817" s="2">
        <v>44376.857569444444</v>
      </c>
      <c r="CB2817" t="b">
        <v>0</v>
      </c>
      <c r="CC2817" t="b">
        <v>0</v>
      </c>
      <c r="CF2817">
        <v>28000</v>
      </c>
      <c r="CH2817">
        <v>0</v>
      </c>
      <c r="CI2817">
        <v>0</v>
      </c>
      <c r="CJ2817">
        <v>0</v>
      </c>
      <c r="CK2817">
        <f>YEAR(tbl_Opportunity[[#This Row],[Close Date]])</f>
        <v>2017</v>
      </c>
    </row>
    <row r="2818" spans="1:89">
      <c r="A2818" t="s">
        <v>3631</v>
      </c>
      <c r="B2818" t="b">
        <v>0</v>
      </c>
      <c r="D2818" t="b">
        <v>0</v>
      </c>
      <c r="H2818" s="1">
        <v>43405</v>
      </c>
      <c r="I2818" t="b">
        <v>1</v>
      </c>
      <c r="L2818" t="s">
        <v>3633</v>
      </c>
      <c r="O2818" t="s">
        <v>99</v>
      </c>
      <c r="P2818" t="b">
        <v>0</v>
      </c>
      <c r="Q2818" s="2">
        <v>43195.859710648147</v>
      </c>
      <c r="R2818" s="1"/>
      <c r="S2818" t="b">
        <v>0</v>
      </c>
      <c r="U2818" s="1"/>
      <c r="V2818" t="b">
        <v>0</v>
      </c>
      <c r="W2818" s="1">
        <v>43191</v>
      </c>
      <c r="X2818">
        <v>4</v>
      </c>
      <c r="Y2818">
        <v>2018</v>
      </c>
      <c r="Z2818" t="s">
        <v>90</v>
      </c>
      <c r="AA2818" t="s">
        <v>90</v>
      </c>
      <c r="AB2818" t="b">
        <v>0</v>
      </c>
      <c r="AC2818" t="b">
        <v>0</v>
      </c>
      <c r="AE2818" t="b">
        <v>1</v>
      </c>
      <c r="AF2818" t="b">
        <v>0</v>
      </c>
      <c r="AG2818" t="b">
        <v>0</v>
      </c>
      <c r="AH2818" t="s">
        <v>4812</v>
      </c>
      <c r="AI2818" t="b">
        <v>0</v>
      </c>
      <c r="AK2818" t="b">
        <v>0</v>
      </c>
      <c r="AL2818" s="1">
        <v>43264</v>
      </c>
      <c r="AM2818" t="s">
        <v>162</v>
      </c>
      <c r="AN2818" s="2">
        <v>44297.838888888888</v>
      </c>
      <c r="AP2818" s="2">
        <v>43836.76290509259</v>
      </c>
      <c r="AQ2818" s="1"/>
      <c r="AS2818" t="b">
        <v>0</v>
      </c>
      <c r="AV2818" t="s">
        <v>213</v>
      </c>
      <c r="BB2818" t="s">
        <v>7557</v>
      </c>
      <c r="BD2818" t="b">
        <v>0</v>
      </c>
      <c r="BH2818" t="s">
        <v>131</v>
      </c>
      <c r="BI2818" t="s">
        <v>150</v>
      </c>
      <c r="BJ2818" t="s">
        <v>102</v>
      </c>
      <c r="BQ2818" t="s">
        <v>96</v>
      </c>
      <c r="BR2818" t="b">
        <v>0</v>
      </c>
      <c r="BT2818" t="b">
        <v>0</v>
      </c>
      <c r="BW2818" t="s">
        <v>97</v>
      </c>
      <c r="BX2818" t="b">
        <v>0</v>
      </c>
      <c r="BY2818" s="2">
        <v>44376.857569444444</v>
      </c>
      <c r="CB2818" t="b">
        <v>0</v>
      </c>
      <c r="CC2818" t="b">
        <v>0</v>
      </c>
      <c r="CF2818">
        <v>156000</v>
      </c>
      <c r="CH2818">
        <v>0</v>
      </c>
      <c r="CI2818">
        <v>0</v>
      </c>
      <c r="CJ2818">
        <v>0</v>
      </c>
      <c r="CK2818">
        <f>YEAR(tbl_Opportunity[[#This Row],[Close Date]])</f>
        <v>2018</v>
      </c>
    </row>
    <row r="2819" spans="1:89">
      <c r="A2819" t="s">
        <v>7558</v>
      </c>
      <c r="B2819" t="b">
        <v>0</v>
      </c>
      <c r="D2819" t="b">
        <v>0</v>
      </c>
      <c r="H2819" s="1">
        <v>43465</v>
      </c>
      <c r="I2819" t="b">
        <v>1</v>
      </c>
      <c r="J2819" t="s">
        <v>2629</v>
      </c>
      <c r="L2819" t="s">
        <v>7559</v>
      </c>
      <c r="O2819" t="s">
        <v>142</v>
      </c>
      <c r="P2819" t="b">
        <v>0</v>
      </c>
      <c r="Q2819" s="2">
        <v>42955.612476851849</v>
      </c>
      <c r="R2819" s="1"/>
      <c r="S2819" t="b">
        <v>0</v>
      </c>
      <c r="U2819" s="1"/>
      <c r="V2819" t="b">
        <v>0</v>
      </c>
      <c r="W2819" s="1">
        <v>43191</v>
      </c>
      <c r="X2819">
        <v>4</v>
      </c>
      <c r="Y2819">
        <v>2018</v>
      </c>
      <c r="Z2819" t="s">
        <v>90</v>
      </c>
      <c r="AA2819" t="s">
        <v>90</v>
      </c>
      <c r="AB2819" t="b">
        <v>0</v>
      </c>
      <c r="AC2819" t="b">
        <v>0</v>
      </c>
      <c r="AE2819" t="b">
        <v>1</v>
      </c>
      <c r="AF2819" t="b">
        <v>0</v>
      </c>
      <c r="AG2819" t="b">
        <v>0</v>
      </c>
      <c r="AH2819" t="s">
        <v>4808</v>
      </c>
      <c r="AI2819" t="b">
        <v>0</v>
      </c>
      <c r="AK2819" t="b">
        <v>0</v>
      </c>
      <c r="AL2819" s="1">
        <v>43613</v>
      </c>
      <c r="AM2819" t="s">
        <v>162</v>
      </c>
      <c r="AN2819" s="2">
        <v>44297.837673611109</v>
      </c>
      <c r="AP2819" s="2">
        <v>43836.76290509259</v>
      </c>
      <c r="AQ2819" s="1"/>
      <c r="AS2819" t="b">
        <v>0</v>
      </c>
      <c r="AV2819" t="s">
        <v>213</v>
      </c>
      <c r="BB2819" t="s">
        <v>7560</v>
      </c>
      <c r="BD2819" t="b">
        <v>0</v>
      </c>
      <c r="BH2819" t="s">
        <v>142</v>
      </c>
      <c r="BI2819" t="s">
        <v>150</v>
      </c>
      <c r="BQ2819" t="s">
        <v>96</v>
      </c>
      <c r="BR2819" t="b">
        <v>0</v>
      </c>
      <c r="BT2819" t="b">
        <v>0</v>
      </c>
      <c r="BW2819" t="s">
        <v>97</v>
      </c>
      <c r="BX2819" t="b">
        <v>0</v>
      </c>
      <c r="BY2819" s="2">
        <v>44376.857569444444</v>
      </c>
      <c r="CB2819" t="b">
        <v>0</v>
      </c>
      <c r="CC2819" t="b">
        <v>0</v>
      </c>
      <c r="CF2819">
        <v>71500</v>
      </c>
      <c r="CH2819">
        <v>0</v>
      </c>
      <c r="CI2819">
        <v>0</v>
      </c>
      <c r="CJ2819">
        <v>0</v>
      </c>
      <c r="CK2819">
        <f>YEAR(tbl_Opportunity[[#This Row],[Close Date]])</f>
        <v>2018</v>
      </c>
    </row>
    <row r="2820" spans="1:89">
      <c r="A2820" t="s">
        <v>4011</v>
      </c>
      <c r="B2820" t="b">
        <v>0</v>
      </c>
      <c r="D2820" t="b">
        <v>0</v>
      </c>
      <c r="H2820" s="1">
        <v>43465</v>
      </c>
      <c r="I2820" t="b">
        <v>1</v>
      </c>
      <c r="J2820" t="s">
        <v>2629</v>
      </c>
      <c r="L2820" t="s">
        <v>7561</v>
      </c>
      <c r="O2820" t="s">
        <v>142</v>
      </c>
      <c r="P2820" t="b">
        <v>0</v>
      </c>
      <c r="Q2820" s="2">
        <v>43153.788402777776</v>
      </c>
      <c r="R2820" s="1"/>
      <c r="S2820" t="b">
        <v>0</v>
      </c>
      <c r="U2820" s="1"/>
      <c r="V2820" t="b">
        <v>0</v>
      </c>
      <c r="W2820" s="1">
        <v>43191</v>
      </c>
      <c r="X2820">
        <v>4</v>
      </c>
      <c r="Y2820">
        <v>2018</v>
      </c>
      <c r="Z2820" t="s">
        <v>90</v>
      </c>
      <c r="AA2820" t="s">
        <v>90</v>
      </c>
      <c r="AB2820" t="b">
        <v>0</v>
      </c>
      <c r="AC2820" t="b">
        <v>0</v>
      </c>
      <c r="AE2820" t="b">
        <v>1</v>
      </c>
      <c r="AF2820" t="b">
        <v>0</v>
      </c>
      <c r="AG2820" t="b">
        <v>0</v>
      </c>
      <c r="AH2820" t="s">
        <v>4808</v>
      </c>
      <c r="AI2820" t="b">
        <v>0</v>
      </c>
      <c r="AK2820" t="b">
        <v>0</v>
      </c>
      <c r="AL2820" s="1"/>
      <c r="AM2820" t="s">
        <v>162</v>
      </c>
      <c r="AN2820" s="2">
        <v>44297.837673611109</v>
      </c>
      <c r="AP2820" s="2">
        <v>43836.762962962966</v>
      </c>
      <c r="AQ2820" s="1"/>
      <c r="AS2820" t="b">
        <v>0</v>
      </c>
      <c r="AU2820" t="s">
        <v>157</v>
      </c>
      <c r="AV2820" t="s">
        <v>213</v>
      </c>
      <c r="BB2820" t="s">
        <v>7562</v>
      </c>
      <c r="BD2820" t="b">
        <v>0</v>
      </c>
      <c r="BH2820" t="s">
        <v>142</v>
      </c>
      <c r="BI2820" t="s">
        <v>150</v>
      </c>
      <c r="BQ2820" t="s">
        <v>96</v>
      </c>
      <c r="BR2820" t="b">
        <v>0</v>
      </c>
      <c r="BT2820" t="b">
        <v>0</v>
      </c>
      <c r="BW2820" t="s">
        <v>97</v>
      </c>
      <c r="BX2820" t="b">
        <v>0</v>
      </c>
      <c r="BY2820" s="2">
        <v>44376.857569444444</v>
      </c>
      <c r="CB2820" t="b">
        <v>0</v>
      </c>
      <c r="CC2820" t="b">
        <v>0</v>
      </c>
      <c r="CF2820">
        <v>65000</v>
      </c>
      <c r="CH2820">
        <v>0</v>
      </c>
      <c r="CI2820">
        <v>0</v>
      </c>
      <c r="CJ2820">
        <v>0</v>
      </c>
      <c r="CK2820">
        <f>YEAR(tbl_Opportunity[[#This Row],[Close Date]])</f>
        <v>2018</v>
      </c>
    </row>
    <row r="2821" spans="1:89">
      <c r="A2821" t="s">
        <v>240</v>
      </c>
      <c r="B2821" t="b">
        <v>0</v>
      </c>
      <c r="D2821" t="b">
        <v>0</v>
      </c>
      <c r="H2821" s="1">
        <v>43435</v>
      </c>
      <c r="I2821" t="b">
        <v>1</v>
      </c>
      <c r="J2821" t="s">
        <v>111</v>
      </c>
      <c r="L2821" t="s">
        <v>7563</v>
      </c>
      <c r="O2821" t="s">
        <v>99</v>
      </c>
      <c r="P2821" t="b">
        <v>0</v>
      </c>
      <c r="Q2821" s="2">
        <v>43238.770127314812</v>
      </c>
      <c r="R2821" s="1"/>
      <c r="S2821" t="b">
        <v>0</v>
      </c>
      <c r="U2821" s="1"/>
      <c r="V2821" t="b">
        <v>0</v>
      </c>
      <c r="W2821" s="1">
        <v>43191</v>
      </c>
      <c r="X2821">
        <v>4</v>
      </c>
      <c r="Y2821">
        <v>2018</v>
      </c>
      <c r="Z2821" t="s">
        <v>90</v>
      </c>
      <c r="AA2821" t="s">
        <v>90</v>
      </c>
      <c r="AB2821" t="b">
        <v>0</v>
      </c>
      <c r="AC2821" t="b">
        <v>0</v>
      </c>
      <c r="AE2821" t="b">
        <v>1</v>
      </c>
      <c r="AF2821" t="b">
        <v>0</v>
      </c>
      <c r="AG2821" t="b">
        <v>0</v>
      </c>
      <c r="AH2821" t="s">
        <v>4915</v>
      </c>
      <c r="AI2821" t="b">
        <v>0</v>
      </c>
      <c r="AK2821" t="b">
        <v>0</v>
      </c>
      <c r="AL2821" s="1">
        <v>43244</v>
      </c>
      <c r="AM2821" t="s">
        <v>162</v>
      </c>
      <c r="AN2821" s="2">
        <v>44297.838888888888</v>
      </c>
      <c r="AP2821" s="2">
        <v>43836.76290509259</v>
      </c>
      <c r="AQ2821" s="1"/>
      <c r="AS2821" t="b">
        <v>0</v>
      </c>
      <c r="AV2821" t="s">
        <v>213</v>
      </c>
      <c r="BB2821" t="s">
        <v>7564</v>
      </c>
      <c r="BD2821" t="b">
        <v>0</v>
      </c>
      <c r="BH2821" t="s">
        <v>332</v>
      </c>
      <c r="BI2821" t="s">
        <v>150</v>
      </c>
      <c r="BJ2821" t="s">
        <v>95</v>
      </c>
      <c r="BQ2821" t="s">
        <v>96</v>
      </c>
      <c r="BR2821" t="b">
        <v>0</v>
      </c>
      <c r="BT2821" t="b">
        <v>0</v>
      </c>
      <c r="BW2821" t="s">
        <v>97</v>
      </c>
      <c r="BX2821" t="b">
        <v>0</v>
      </c>
      <c r="BY2821" s="2">
        <v>44376.857569444444</v>
      </c>
      <c r="CB2821" t="b">
        <v>0</v>
      </c>
      <c r="CC2821" t="b">
        <v>0</v>
      </c>
      <c r="CF2821">
        <v>69393</v>
      </c>
      <c r="CH2821">
        <v>0</v>
      </c>
      <c r="CI2821">
        <v>0</v>
      </c>
      <c r="CJ2821">
        <v>0</v>
      </c>
      <c r="CK2821">
        <f>YEAR(tbl_Opportunity[[#This Row],[Close Date]])</f>
        <v>2018</v>
      </c>
    </row>
    <row r="2822" spans="1:89">
      <c r="A2822" t="s">
        <v>108</v>
      </c>
      <c r="B2822" t="b">
        <v>0</v>
      </c>
      <c r="D2822" t="b">
        <v>0</v>
      </c>
      <c r="H2822" s="1">
        <v>43465</v>
      </c>
      <c r="I2822" t="b">
        <v>1</v>
      </c>
      <c r="J2822" t="s">
        <v>111</v>
      </c>
      <c r="O2822" t="s">
        <v>99</v>
      </c>
      <c r="P2822" t="b">
        <v>0</v>
      </c>
      <c r="Q2822" s="2">
        <v>43244.598483796297</v>
      </c>
      <c r="R2822" s="1"/>
      <c r="S2822" t="b">
        <v>0</v>
      </c>
      <c r="U2822" s="1"/>
      <c r="V2822" t="b">
        <v>0</v>
      </c>
      <c r="W2822" s="1">
        <v>43191</v>
      </c>
      <c r="X2822">
        <v>4</v>
      </c>
      <c r="Y2822">
        <v>2018</v>
      </c>
      <c r="Z2822" t="s">
        <v>90</v>
      </c>
      <c r="AA2822" t="s">
        <v>90</v>
      </c>
      <c r="AB2822" t="b">
        <v>0</v>
      </c>
      <c r="AC2822" t="b">
        <v>0</v>
      </c>
      <c r="AE2822" t="b">
        <v>1</v>
      </c>
      <c r="AF2822" t="b">
        <v>0</v>
      </c>
      <c r="AG2822" t="b">
        <v>0</v>
      </c>
      <c r="AH2822" t="s">
        <v>4863</v>
      </c>
      <c r="AI2822" t="b">
        <v>0</v>
      </c>
      <c r="AK2822" t="b">
        <v>0</v>
      </c>
      <c r="AL2822" s="1">
        <v>43244</v>
      </c>
      <c r="AM2822" t="s">
        <v>162</v>
      </c>
      <c r="AN2822" s="2">
        <v>44297.8278587963</v>
      </c>
      <c r="AP2822" s="2">
        <v>43836.76290509259</v>
      </c>
      <c r="AQ2822" s="1"/>
      <c r="AS2822" t="b">
        <v>0</v>
      </c>
      <c r="AV2822" t="s">
        <v>153</v>
      </c>
      <c r="BB2822" t="s">
        <v>7565</v>
      </c>
      <c r="BD2822" t="b">
        <v>0</v>
      </c>
      <c r="BH2822" t="s">
        <v>131</v>
      </c>
      <c r="BI2822" t="s">
        <v>150</v>
      </c>
      <c r="BJ2822" t="s">
        <v>95</v>
      </c>
      <c r="BQ2822" t="s">
        <v>96</v>
      </c>
      <c r="BR2822" t="b">
        <v>0</v>
      </c>
      <c r="BT2822" t="b">
        <v>0</v>
      </c>
      <c r="BW2822" t="s">
        <v>97</v>
      </c>
      <c r="BX2822" t="b">
        <v>0</v>
      </c>
      <c r="BY2822" s="2">
        <v>44376.857569444444</v>
      </c>
      <c r="CB2822" t="b">
        <v>0</v>
      </c>
      <c r="CC2822" t="b">
        <v>0</v>
      </c>
      <c r="CF2822">
        <v>69393</v>
      </c>
      <c r="CH2822">
        <v>0</v>
      </c>
      <c r="CI2822">
        <v>0</v>
      </c>
      <c r="CJ2822">
        <v>0</v>
      </c>
      <c r="CK2822">
        <f>YEAR(tbl_Opportunity[[#This Row],[Close Date]])</f>
        <v>2018</v>
      </c>
    </row>
    <row r="2823" spans="1:89">
      <c r="A2823" t="s">
        <v>529</v>
      </c>
      <c r="B2823" t="b">
        <v>0</v>
      </c>
      <c r="D2823" t="b">
        <v>0</v>
      </c>
      <c r="H2823" s="1">
        <v>43465</v>
      </c>
      <c r="I2823" t="b">
        <v>1</v>
      </c>
      <c r="J2823" t="s">
        <v>111</v>
      </c>
      <c r="L2823" t="s">
        <v>7566</v>
      </c>
      <c r="O2823" t="s">
        <v>99</v>
      </c>
      <c r="P2823" t="b">
        <v>0</v>
      </c>
      <c r="Q2823" s="2">
        <v>43244.608865740738</v>
      </c>
      <c r="R2823" s="1"/>
      <c r="S2823" t="b">
        <v>0</v>
      </c>
      <c r="U2823" s="1"/>
      <c r="V2823" t="b">
        <v>0</v>
      </c>
      <c r="W2823" s="1">
        <v>43191</v>
      </c>
      <c r="X2823">
        <v>4</v>
      </c>
      <c r="Y2823">
        <v>2018</v>
      </c>
      <c r="Z2823" t="s">
        <v>90</v>
      </c>
      <c r="AA2823" t="s">
        <v>90</v>
      </c>
      <c r="AB2823" t="b">
        <v>0</v>
      </c>
      <c r="AC2823" t="b">
        <v>0</v>
      </c>
      <c r="AE2823" t="b">
        <v>1</v>
      </c>
      <c r="AF2823" t="b">
        <v>0</v>
      </c>
      <c r="AG2823" t="b">
        <v>0</v>
      </c>
      <c r="AH2823" t="s">
        <v>4863</v>
      </c>
      <c r="AI2823" t="b">
        <v>0</v>
      </c>
      <c r="AK2823" t="b">
        <v>0</v>
      </c>
      <c r="AL2823" s="1">
        <v>43244</v>
      </c>
      <c r="AM2823" t="s">
        <v>162</v>
      </c>
      <c r="AN2823" s="2">
        <v>44297.8278587963</v>
      </c>
      <c r="AP2823" s="2">
        <v>43836.76290509259</v>
      </c>
      <c r="AQ2823" s="1"/>
      <c r="AS2823" t="b">
        <v>0</v>
      </c>
      <c r="AV2823" t="s">
        <v>153</v>
      </c>
      <c r="BB2823" t="s">
        <v>7567</v>
      </c>
      <c r="BD2823" t="b">
        <v>0</v>
      </c>
      <c r="BH2823" t="s">
        <v>131</v>
      </c>
      <c r="BI2823" t="s">
        <v>150</v>
      </c>
      <c r="BJ2823" t="s">
        <v>95</v>
      </c>
      <c r="BQ2823" t="s">
        <v>96</v>
      </c>
      <c r="BR2823" t="b">
        <v>0</v>
      </c>
      <c r="BT2823" t="b">
        <v>0</v>
      </c>
      <c r="BW2823" t="s">
        <v>97</v>
      </c>
      <c r="BX2823" t="b">
        <v>0</v>
      </c>
      <c r="BY2823" s="2">
        <v>44376.857569444444</v>
      </c>
      <c r="CB2823" t="b">
        <v>0</v>
      </c>
      <c r="CC2823" t="b">
        <v>0</v>
      </c>
      <c r="CF2823">
        <v>69393</v>
      </c>
      <c r="CH2823">
        <v>0</v>
      </c>
      <c r="CI2823">
        <v>0</v>
      </c>
      <c r="CJ2823">
        <v>0</v>
      </c>
      <c r="CK2823">
        <f>YEAR(tbl_Opportunity[[#This Row],[Close Date]])</f>
        <v>2018</v>
      </c>
    </row>
    <row r="2824" spans="1:89">
      <c r="A2824" t="s">
        <v>441</v>
      </c>
      <c r="B2824" t="b">
        <v>0</v>
      </c>
      <c r="D2824" t="b">
        <v>0</v>
      </c>
      <c r="H2824" s="1">
        <v>43465</v>
      </c>
      <c r="I2824" t="b">
        <v>1</v>
      </c>
      <c r="J2824" t="s">
        <v>111</v>
      </c>
      <c r="O2824" t="s">
        <v>99</v>
      </c>
      <c r="P2824" t="b">
        <v>0</v>
      </c>
      <c r="Q2824" s="2">
        <v>43244.681585648148</v>
      </c>
      <c r="R2824" s="1"/>
      <c r="S2824" t="b">
        <v>0</v>
      </c>
      <c r="U2824" s="1"/>
      <c r="V2824" t="b">
        <v>0</v>
      </c>
      <c r="W2824" s="1">
        <v>43191</v>
      </c>
      <c r="X2824">
        <v>4</v>
      </c>
      <c r="Y2824">
        <v>2018</v>
      </c>
      <c r="Z2824" t="s">
        <v>90</v>
      </c>
      <c r="AA2824" t="s">
        <v>90</v>
      </c>
      <c r="AB2824" t="b">
        <v>0</v>
      </c>
      <c r="AC2824" t="b">
        <v>0</v>
      </c>
      <c r="AE2824" t="b">
        <v>1</v>
      </c>
      <c r="AF2824" t="b">
        <v>0</v>
      </c>
      <c r="AG2824" t="b">
        <v>0</v>
      </c>
      <c r="AH2824" t="s">
        <v>4863</v>
      </c>
      <c r="AI2824" t="b">
        <v>0</v>
      </c>
      <c r="AK2824" t="b">
        <v>0</v>
      </c>
      <c r="AL2824" s="1"/>
      <c r="AM2824" t="s">
        <v>162</v>
      </c>
      <c r="AN2824" s="2">
        <v>44297.8278587963</v>
      </c>
      <c r="AP2824" s="2">
        <v>43836.76290509259</v>
      </c>
      <c r="AQ2824" s="1"/>
      <c r="AS2824" t="b">
        <v>0</v>
      </c>
      <c r="AV2824" t="s">
        <v>153</v>
      </c>
      <c r="BB2824" t="s">
        <v>7568</v>
      </c>
      <c r="BD2824" t="b">
        <v>0</v>
      </c>
      <c r="BH2824" t="s">
        <v>131</v>
      </c>
      <c r="BI2824" t="s">
        <v>150</v>
      </c>
      <c r="BJ2824" t="s">
        <v>95</v>
      </c>
      <c r="BQ2824" t="s">
        <v>96</v>
      </c>
      <c r="BR2824" t="b">
        <v>0</v>
      </c>
      <c r="BT2824" t="b">
        <v>0</v>
      </c>
      <c r="BW2824" t="s">
        <v>97</v>
      </c>
      <c r="BX2824" t="b">
        <v>0</v>
      </c>
      <c r="BY2824" s="2">
        <v>44376.857569444444</v>
      </c>
      <c r="CB2824" t="b">
        <v>0</v>
      </c>
      <c r="CC2824" t="b">
        <v>0</v>
      </c>
      <c r="CF2824">
        <v>69393</v>
      </c>
      <c r="CH2824">
        <v>0</v>
      </c>
      <c r="CI2824">
        <v>0</v>
      </c>
      <c r="CJ2824">
        <v>0</v>
      </c>
      <c r="CK2824">
        <f>YEAR(tbl_Opportunity[[#This Row],[Close Date]])</f>
        <v>2018</v>
      </c>
    </row>
    <row r="2825" spans="1:89">
      <c r="A2825" t="s">
        <v>630</v>
      </c>
      <c r="B2825" t="b">
        <v>0</v>
      </c>
      <c r="D2825" t="b">
        <v>0</v>
      </c>
      <c r="E2825" t="s">
        <v>3744</v>
      </c>
      <c r="H2825" s="1">
        <v>43434</v>
      </c>
      <c r="I2825" t="b">
        <v>1</v>
      </c>
      <c r="J2825" t="s">
        <v>111</v>
      </c>
      <c r="L2825" t="s">
        <v>7569</v>
      </c>
      <c r="O2825" t="s">
        <v>99</v>
      </c>
      <c r="P2825" t="b">
        <v>0</v>
      </c>
      <c r="Q2825" s="2">
        <v>43286.546400462961</v>
      </c>
      <c r="R2825" s="1"/>
      <c r="S2825" t="b">
        <v>0</v>
      </c>
      <c r="U2825" s="1"/>
      <c r="V2825" t="b">
        <v>0</v>
      </c>
      <c r="W2825" s="1">
        <v>43191</v>
      </c>
      <c r="X2825">
        <v>4</v>
      </c>
      <c r="Y2825">
        <v>2018</v>
      </c>
      <c r="Z2825" t="s">
        <v>90</v>
      </c>
      <c r="AA2825" t="s">
        <v>90</v>
      </c>
      <c r="AB2825" t="b">
        <v>0</v>
      </c>
      <c r="AC2825" t="b">
        <v>0</v>
      </c>
      <c r="AE2825" t="b">
        <v>1</v>
      </c>
      <c r="AF2825" t="b">
        <v>0</v>
      </c>
      <c r="AG2825" t="b">
        <v>0</v>
      </c>
      <c r="AH2825" t="s">
        <v>4808</v>
      </c>
      <c r="AI2825" t="b">
        <v>0</v>
      </c>
      <c r="AK2825" t="b">
        <v>0</v>
      </c>
      <c r="AL2825" s="1">
        <v>43364</v>
      </c>
      <c r="AM2825" t="s">
        <v>92</v>
      </c>
      <c r="AN2825" s="2">
        <v>43836.76290509259</v>
      </c>
      <c r="AP2825" s="2">
        <v>43836.76290509259</v>
      </c>
      <c r="AQ2825" s="1"/>
      <c r="AS2825" t="b">
        <v>0</v>
      </c>
      <c r="AV2825" t="s">
        <v>105</v>
      </c>
      <c r="BB2825" t="s">
        <v>7570</v>
      </c>
      <c r="BD2825" t="b">
        <v>0</v>
      </c>
      <c r="BH2825" t="s">
        <v>332</v>
      </c>
      <c r="BI2825" t="s">
        <v>150</v>
      </c>
      <c r="BQ2825" t="s">
        <v>96</v>
      </c>
      <c r="BR2825" t="b">
        <v>0</v>
      </c>
      <c r="BT2825" t="b">
        <v>0</v>
      </c>
      <c r="BW2825" t="s">
        <v>97</v>
      </c>
      <c r="BX2825" t="b">
        <v>0</v>
      </c>
      <c r="BY2825" s="2">
        <v>44376.857569444444</v>
      </c>
      <c r="CB2825" t="b">
        <v>0</v>
      </c>
      <c r="CC2825" t="b">
        <v>0</v>
      </c>
      <c r="CF2825">
        <v>19500</v>
      </c>
      <c r="CH2825">
        <v>0</v>
      </c>
      <c r="CI2825">
        <v>0</v>
      </c>
      <c r="CJ2825">
        <v>0</v>
      </c>
      <c r="CK2825">
        <f>YEAR(tbl_Opportunity[[#This Row],[Close Date]])</f>
        <v>2018</v>
      </c>
    </row>
    <row r="2826" spans="1:89">
      <c r="A2826" t="s">
        <v>644</v>
      </c>
      <c r="B2826" t="b">
        <v>0</v>
      </c>
      <c r="D2826" t="b">
        <v>0</v>
      </c>
      <c r="H2826" s="1">
        <v>43465</v>
      </c>
      <c r="I2826" t="b">
        <v>1</v>
      </c>
      <c r="J2826" t="s">
        <v>111</v>
      </c>
      <c r="L2826" t="s">
        <v>645</v>
      </c>
      <c r="O2826" t="s">
        <v>142</v>
      </c>
      <c r="P2826" t="b">
        <v>0</v>
      </c>
      <c r="Q2826" s="2">
        <v>43368.550833333335</v>
      </c>
      <c r="R2826" s="1"/>
      <c r="S2826" t="b">
        <v>0</v>
      </c>
      <c r="U2826" s="1"/>
      <c r="V2826" t="b">
        <v>0</v>
      </c>
      <c r="W2826" s="1">
        <v>43191</v>
      </c>
      <c r="X2826">
        <v>4</v>
      </c>
      <c r="Y2826">
        <v>2018</v>
      </c>
      <c r="Z2826" t="s">
        <v>90</v>
      </c>
      <c r="AA2826" t="s">
        <v>90</v>
      </c>
      <c r="AB2826" t="b">
        <v>0</v>
      </c>
      <c r="AC2826" t="b">
        <v>0</v>
      </c>
      <c r="AE2826" t="b">
        <v>1</v>
      </c>
      <c r="AF2826" t="b">
        <v>0</v>
      </c>
      <c r="AG2826" t="b">
        <v>0</v>
      </c>
      <c r="AH2826" t="s">
        <v>4808</v>
      </c>
      <c r="AI2826" t="b">
        <v>0</v>
      </c>
      <c r="AK2826" t="b">
        <v>0</v>
      </c>
      <c r="AL2826" s="1">
        <v>43378</v>
      </c>
      <c r="AM2826" t="s">
        <v>162</v>
      </c>
      <c r="AN2826" s="2">
        <v>44297.838888888888</v>
      </c>
      <c r="AP2826" s="2">
        <v>43836.762962962966</v>
      </c>
      <c r="AQ2826" s="1"/>
      <c r="AS2826" t="b">
        <v>0</v>
      </c>
      <c r="AV2826" t="s">
        <v>213</v>
      </c>
      <c r="BB2826" t="s">
        <v>7571</v>
      </c>
      <c r="BD2826" t="b">
        <v>0</v>
      </c>
      <c r="BH2826" t="s">
        <v>142</v>
      </c>
      <c r="BI2826" t="s">
        <v>150</v>
      </c>
      <c r="BQ2826" t="s">
        <v>96</v>
      </c>
      <c r="BR2826" t="b">
        <v>0</v>
      </c>
      <c r="BT2826" t="b">
        <v>0</v>
      </c>
      <c r="BW2826" t="s">
        <v>97</v>
      </c>
      <c r="BX2826" t="b">
        <v>0</v>
      </c>
      <c r="BY2826" s="2">
        <v>44376.857569444444</v>
      </c>
      <c r="CB2826" t="b">
        <v>0</v>
      </c>
      <c r="CC2826" t="b">
        <v>0</v>
      </c>
      <c r="CF2826">
        <v>6500</v>
      </c>
      <c r="CH2826">
        <v>0</v>
      </c>
      <c r="CI2826">
        <v>0</v>
      </c>
      <c r="CJ2826">
        <v>0</v>
      </c>
      <c r="CK2826">
        <f>YEAR(tbl_Opportunity[[#This Row],[Close Date]])</f>
        <v>2018</v>
      </c>
    </row>
    <row r="2827" spans="1:89">
      <c r="A2827" t="s">
        <v>132</v>
      </c>
      <c r="B2827" t="b">
        <v>0</v>
      </c>
      <c r="D2827" t="b">
        <v>0</v>
      </c>
      <c r="H2827" s="1">
        <v>43454</v>
      </c>
      <c r="I2827" t="b">
        <v>1</v>
      </c>
      <c r="J2827" t="s">
        <v>111</v>
      </c>
      <c r="O2827" t="s">
        <v>99</v>
      </c>
      <c r="P2827" t="b">
        <v>0</v>
      </c>
      <c r="Q2827" s="2">
        <v>43452.660416666666</v>
      </c>
      <c r="R2827" s="1"/>
      <c r="S2827" t="b">
        <v>0</v>
      </c>
      <c r="U2827" s="1"/>
      <c r="V2827" t="b">
        <v>0</v>
      </c>
      <c r="W2827" s="1">
        <v>43191</v>
      </c>
      <c r="X2827">
        <v>4</v>
      </c>
      <c r="Y2827">
        <v>2018</v>
      </c>
      <c r="Z2827" t="s">
        <v>90</v>
      </c>
      <c r="AA2827" t="s">
        <v>90</v>
      </c>
      <c r="AB2827" t="b">
        <v>0</v>
      </c>
      <c r="AC2827" t="b">
        <v>0</v>
      </c>
      <c r="AE2827" t="b">
        <v>1</v>
      </c>
      <c r="AF2827" t="b">
        <v>0</v>
      </c>
      <c r="AG2827" t="b">
        <v>0</v>
      </c>
      <c r="AH2827" t="s">
        <v>4808</v>
      </c>
      <c r="AI2827" t="b">
        <v>0</v>
      </c>
      <c r="AK2827" t="b">
        <v>0</v>
      </c>
      <c r="AL2827" s="1">
        <v>43453</v>
      </c>
      <c r="AM2827" t="s">
        <v>162</v>
      </c>
      <c r="AN2827" s="2">
        <v>44297.828460648147</v>
      </c>
      <c r="AP2827" s="2">
        <v>43836.763020833336</v>
      </c>
      <c r="AQ2827" s="1"/>
      <c r="AS2827" t="b">
        <v>0</v>
      </c>
      <c r="AV2827" t="s">
        <v>153</v>
      </c>
      <c r="BB2827" t="s">
        <v>7572</v>
      </c>
      <c r="BD2827" t="b">
        <v>0</v>
      </c>
      <c r="BH2827" t="s">
        <v>99</v>
      </c>
      <c r="BI2827" t="s">
        <v>150</v>
      </c>
      <c r="BQ2827" t="s">
        <v>96</v>
      </c>
      <c r="BR2827" t="b">
        <v>0</v>
      </c>
      <c r="BT2827" t="b">
        <v>0</v>
      </c>
      <c r="BW2827" t="s">
        <v>97</v>
      </c>
      <c r="BX2827" t="b">
        <v>0</v>
      </c>
      <c r="BY2827" s="2">
        <v>44376.857569444444</v>
      </c>
      <c r="CB2827" t="b">
        <v>0</v>
      </c>
      <c r="CC2827" t="b">
        <v>0</v>
      </c>
      <c r="CF2827">
        <v>27625</v>
      </c>
      <c r="CH2827">
        <v>0</v>
      </c>
      <c r="CI2827">
        <v>0</v>
      </c>
      <c r="CJ2827">
        <v>0</v>
      </c>
      <c r="CK2827">
        <f>YEAR(tbl_Opportunity[[#This Row],[Close Date]])</f>
        <v>2018</v>
      </c>
    </row>
    <row r="2828" spans="1:89">
      <c r="A2828" t="s">
        <v>132</v>
      </c>
      <c r="B2828" t="b">
        <v>0</v>
      </c>
      <c r="D2828" t="b">
        <v>0</v>
      </c>
      <c r="H2828" s="1">
        <v>43830</v>
      </c>
      <c r="I2828" t="b">
        <v>1</v>
      </c>
      <c r="J2828" t="s">
        <v>111</v>
      </c>
      <c r="L2828" t="s">
        <v>3414</v>
      </c>
      <c r="O2828" t="s">
        <v>99</v>
      </c>
      <c r="P2828" t="b">
        <v>0</v>
      </c>
      <c r="Q2828" s="2">
        <v>43480.666168981479</v>
      </c>
      <c r="R2828" s="1"/>
      <c r="S2828" t="b">
        <v>0</v>
      </c>
      <c r="U2828" s="1"/>
      <c r="V2828" t="b">
        <v>0</v>
      </c>
      <c r="W2828" s="1">
        <v>43556</v>
      </c>
      <c r="X2828">
        <v>4</v>
      </c>
      <c r="Y2828">
        <v>2019</v>
      </c>
      <c r="Z2828" t="s">
        <v>90</v>
      </c>
      <c r="AA2828" t="s">
        <v>90</v>
      </c>
      <c r="AB2828" t="b">
        <v>0</v>
      </c>
      <c r="AC2828" t="b">
        <v>0</v>
      </c>
      <c r="AE2828" t="b">
        <v>1</v>
      </c>
      <c r="AF2828" t="b">
        <v>0</v>
      </c>
      <c r="AG2828" t="b">
        <v>0</v>
      </c>
      <c r="AH2828" t="s">
        <v>4812</v>
      </c>
      <c r="AI2828" t="b">
        <v>0</v>
      </c>
      <c r="AK2828" t="b">
        <v>0</v>
      </c>
      <c r="AL2828" s="1">
        <v>43592</v>
      </c>
      <c r="AM2828" t="s">
        <v>162</v>
      </c>
      <c r="AN2828" s="2">
        <v>44297.838888888888</v>
      </c>
      <c r="AP2828" s="2">
        <v>43956.533645833333</v>
      </c>
      <c r="AQ2828" s="1"/>
      <c r="AS2828" t="b">
        <v>0</v>
      </c>
      <c r="AV2828" t="s">
        <v>213</v>
      </c>
      <c r="BB2828" t="s">
        <v>7573</v>
      </c>
      <c r="BD2828" t="b">
        <v>0</v>
      </c>
      <c r="BH2828" t="s">
        <v>131</v>
      </c>
      <c r="BI2828" t="s">
        <v>150</v>
      </c>
      <c r="BJ2828" t="s">
        <v>384</v>
      </c>
      <c r="BQ2828" t="s">
        <v>96</v>
      </c>
      <c r="BR2828" t="b">
        <v>0</v>
      </c>
      <c r="BT2828" t="b">
        <v>0</v>
      </c>
      <c r="BW2828" t="s">
        <v>97</v>
      </c>
      <c r="BX2828" t="b">
        <v>0</v>
      </c>
      <c r="BY2828" s="2">
        <v>44376.857569444444</v>
      </c>
      <c r="CB2828" t="b">
        <v>0</v>
      </c>
      <c r="CC2828" t="b">
        <v>0</v>
      </c>
      <c r="CF2828">
        <v>0</v>
      </c>
      <c r="CH2828">
        <v>0</v>
      </c>
      <c r="CI2828">
        <v>0</v>
      </c>
      <c r="CJ2828">
        <v>0</v>
      </c>
      <c r="CK2828">
        <f>YEAR(tbl_Opportunity[[#This Row],[Close Date]])</f>
        <v>2019</v>
      </c>
    </row>
    <row r="2829" spans="1:89">
      <c r="A2829" t="s">
        <v>4120</v>
      </c>
      <c r="B2829" t="b">
        <v>0</v>
      </c>
      <c r="D2829" t="b">
        <v>0</v>
      </c>
      <c r="H2829" s="1">
        <v>43739</v>
      </c>
      <c r="I2829" t="b">
        <v>1</v>
      </c>
      <c r="J2829" t="s">
        <v>111</v>
      </c>
      <c r="O2829" t="s">
        <v>99</v>
      </c>
      <c r="P2829" t="b">
        <v>0</v>
      </c>
      <c r="Q2829" s="2">
        <v>43497.899780092594</v>
      </c>
      <c r="R2829" s="1"/>
      <c r="S2829" t="b">
        <v>0</v>
      </c>
      <c r="U2829" s="1"/>
      <c r="V2829" t="b">
        <v>0</v>
      </c>
      <c r="W2829" s="1">
        <v>43556</v>
      </c>
      <c r="X2829">
        <v>4</v>
      </c>
      <c r="Y2829">
        <v>2019</v>
      </c>
      <c r="Z2829" t="s">
        <v>90</v>
      </c>
      <c r="AA2829" t="s">
        <v>90</v>
      </c>
      <c r="AB2829" t="b">
        <v>0</v>
      </c>
      <c r="AC2829" t="b">
        <v>0</v>
      </c>
      <c r="AE2829" t="b">
        <v>1</v>
      </c>
      <c r="AF2829" t="b">
        <v>0</v>
      </c>
      <c r="AG2829" t="b">
        <v>0</v>
      </c>
      <c r="AH2829" t="s">
        <v>4863</v>
      </c>
      <c r="AI2829" t="b">
        <v>0</v>
      </c>
      <c r="AK2829" t="b">
        <v>0</v>
      </c>
      <c r="AL2829" s="1">
        <v>43500</v>
      </c>
      <c r="AM2829" t="s">
        <v>162</v>
      </c>
      <c r="AN2829" s="2">
        <v>44297.838888888888</v>
      </c>
      <c r="AP2829" s="2">
        <v>43836.763020833336</v>
      </c>
      <c r="AQ2829" s="1"/>
      <c r="AS2829" t="b">
        <v>0</v>
      </c>
      <c r="AV2829" t="s">
        <v>213</v>
      </c>
      <c r="BB2829" t="s">
        <v>7574</v>
      </c>
      <c r="BD2829" t="b">
        <v>0</v>
      </c>
      <c r="BH2829" t="s">
        <v>332</v>
      </c>
      <c r="BI2829" t="s">
        <v>150</v>
      </c>
      <c r="BJ2829" t="s">
        <v>2992</v>
      </c>
      <c r="BQ2829" t="s">
        <v>96</v>
      </c>
      <c r="BR2829" t="b">
        <v>0</v>
      </c>
      <c r="BT2829" t="b">
        <v>0</v>
      </c>
      <c r="BW2829" t="s">
        <v>97</v>
      </c>
      <c r="BX2829" t="b">
        <v>0</v>
      </c>
      <c r="BY2829" s="2">
        <v>44376.857569444444</v>
      </c>
      <c r="CB2829" t="b">
        <v>0</v>
      </c>
      <c r="CC2829" t="b">
        <v>0</v>
      </c>
      <c r="CF2829">
        <v>65796</v>
      </c>
      <c r="CH2829">
        <v>0</v>
      </c>
      <c r="CI2829">
        <v>0</v>
      </c>
      <c r="CJ2829">
        <v>0</v>
      </c>
      <c r="CK2829">
        <f>YEAR(tbl_Opportunity[[#This Row],[Close Date]])</f>
        <v>2019</v>
      </c>
    </row>
    <row r="2830" spans="1:89">
      <c r="A2830" t="s">
        <v>529</v>
      </c>
      <c r="B2830" t="b">
        <v>0</v>
      </c>
      <c r="D2830" t="b">
        <v>0</v>
      </c>
      <c r="H2830" s="1">
        <v>43739</v>
      </c>
      <c r="I2830" t="b">
        <v>1</v>
      </c>
      <c r="J2830" t="s">
        <v>111</v>
      </c>
      <c r="O2830" t="s">
        <v>99</v>
      </c>
      <c r="P2830" t="b">
        <v>0</v>
      </c>
      <c r="Q2830" s="2">
        <v>43497.905624999999</v>
      </c>
      <c r="R2830" s="1"/>
      <c r="S2830" t="b">
        <v>0</v>
      </c>
      <c r="U2830" s="1"/>
      <c r="V2830" t="b">
        <v>0</v>
      </c>
      <c r="W2830" s="1">
        <v>43556</v>
      </c>
      <c r="X2830">
        <v>4</v>
      </c>
      <c r="Y2830">
        <v>2019</v>
      </c>
      <c r="Z2830" t="s">
        <v>90</v>
      </c>
      <c r="AA2830" t="s">
        <v>90</v>
      </c>
      <c r="AB2830" t="b">
        <v>0</v>
      </c>
      <c r="AC2830" t="b">
        <v>0</v>
      </c>
      <c r="AE2830" t="b">
        <v>1</v>
      </c>
      <c r="AF2830" t="b">
        <v>0</v>
      </c>
      <c r="AG2830" t="b">
        <v>0</v>
      </c>
      <c r="AH2830" t="s">
        <v>4863</v>
      </c>
      <c r="AI2830" t="b">
        <v>0</v>
      </c>
      <c r="AK2830" t="b">
        <v>0</v>
      </c>
      <c r="AL2830" s="1">
        <v>43500</v>
      </c>
      <c r="AM2830" t="s">
        <v>162</v>
      </c>
      <c r="AN2830" s="2">
        <v>44297.838888888888</v>
      </c>
      <c r="AP2830" s="2">
        <v>43836.762962962966</v>
      </c>
      <c r="AQ2830" s="1"/>
      <c r="AS2830" t="b">
        <v>0</v>
      </c>
      <c r="AV2830" t="s">
        <v>213</v>
      </c>
      <c r="BB2830" t="s">
        <v>7575</v>
      </c>
      <c r="BD2830" t="b">
        <v>0</v>
      </c>
      <c r="BH2830" t="s">
        <v>332</v>
      </c>
      <c r="BI2830" t="s">
        <v>150</v>
      </c>
      <c r="BJ2830" t="s">
        <v>2992</v>
      </c>
      <c r="BQ2830" t="s">
        <v>96</v>
      </c>
      <c r="BR2830" t="b">
        <v>0</v>
      </c>
      <c r="BT2830" t="b">
        <v>0</v>
      </c>
      <c r="BW2830" t="s">
        <v>97</v>
      </c>
      <c r="BX2830" t="b">
        <v>0</v>
      </c>
      <c r="BY2830" s="2">
        <v>44376.857569444444</v>
      </c>
      <c r="CB2830" t="b">
        <v>0</v>
      </c>
      <c r="CC2830" t="b">
        <v>0</v>
      </c>
      <c r="CF2830">
        <v>65796</v>
      </c>
      <c r="CH2830">
        <v>0</v>
      </c>
      <c r="CI2830">
        <v>0</v>
      </c>
      <c r="CJ2830">
        <v>0</v>
      </c>
      <c r="CK2830">
        <f>YEAR(tbl_Opportunity[[#This Row],[Close Date]])</f>
        <v>2019</v>
      </c>
    </row>
    <row r="2831" spans="1:89">
      <c r="A2831" t="s">
        <v>242</v>
      </c>
      <c r="B2831" t="b">
        <v>0</v>
      </c>
      <c r="D2831" t="b">
        <v>0</v>
      </c>
      <c r="H2831" s="1">
        <v>43739</v>
      </c>
      <c r="I2831" t="b">
        <v>1</v>
      </c>
      <c r="J2831" t="s">
        <v>111</v>
      </c>
      <c r="O2831" t="s">
        <v>99</v>
      </c>
      <c r="P2831" t="b">
        <v>0</v>
      </c>
      <c r="Q2831" s="2">
        <v>43497.906354166669</v>
      </c>
      <c r="R2831" s="1"/>
      <c r="S2831" t="b">
        <v>0</v>
      </c>
      <c r="U2831" s="1"/>
      <c r="V2831" t="b">
        <v>0</v>
      </c>
      <c r="W2831" s="1">
        <v>43556</v>
      </c>
      <c r="X2831">
        <v>4</v>
      </c>
      <c r="Y2831">
        <v>2019</v>
      </c>
      <c r="Z2831" t="s">
        <v>90</v>
      </c>
      <c r="AA2831" t="s">
        <v>90</v>
      </c>
      <c r="AB2831" t="b">
        <v>0</v>
      </c>
      <c r="AC2831" t="b">
        <v>0</v>
      </c>
      <c r="AE2831" t="b">
        <v>1</v>
      </c>
      <c r="AF2831" t="b">
        <v>0</v>
      </c>
      <c r="AG2831" t="b">
        <v>0</v>
      </c>
      <c r="AH2831" t="s">
        <v>4863</v>
      </c>
      <c r="AI2831" t="b">
        <v>0</v>
      </c>
      <c r="AK2831" t="b">
        <v>0</v>
      </c>
      <c r="AL2831" s="1">
        <v>43500</v>
      </c>
      <c r="AM2831" t="s">
        <v>162</v>
      </c>
      <c r="AN2831" s="2">
        <v>44297.838888888888</v>
      </c>
      <c r="AP2831" s="2">
        <v>43836.762962962966</v>
      </c>
      <c r="AQ2831" s="1"/>
      <c r="AS2831" t="b">
        <v>0</v>
      </c>
      <c r="AV2831" t="s">
        <v>213</v>
      </c>
      <c r="BB2831" t="s">
        <v>7576</v>
      </c>
      <c r="BD2831" t="b">
        <v>0</v>
      </c>
      <c r="BH2831" t="s">
        <v>332</v>
      </c>
      <c r="BI2831" t="s">
        <v>150</v>
      </c>
      <c r="BJ2831" t="s">
        <v>2992</v>
      </c>
      <c r="BQ2831" t="s">
        <v>96</v>
      </c>
      <c r="BR2831" t="b">
        <v>0</v>
      </c>
      <c r="BT2831" t="b">
        <v>0</v>
      </c>
      <c r="BW2831" t="s">
        <v>97</v>
      </c>
      <c r="BX2831" t="b">
        <v>0</v>
      </c>
      <c r="BY2831" s="2">
        <v>44376.857569444444</v>
      </c>
      <c r="CB2831" t="b">
        <v>0</v>
      </c>
      <c r="CC2831" t="b">
        <v>0</v>
      </c>
      <c r="CF2831">
        <v>65796</v>
      </c>
      <c r="CH2831">
        <v>0</v>
      </c>
      <c r="CI2831">
        <v>0</v>
      </c>
      <c r="CJ2831">
        <v>0</v>
      </c>
      <c r="CK2831">
        <f>YEAR(tbl_Opportunity[[#This Row],[Close Date]])</f>
        <v>2019</v>
      </c>
    </row>
    <row r="2832" spans="1:89">
      <c r="A2832" t="s">
        <v>108</v>
      </c>
      <c r="B2832" t="b">
        <v>0</v>
      </c>
      <c r="D2832" t="b">
        <v>0</v>
      </c>
      <c r="H2832" s="1">
        <v>43739</v>
      </c>
      <c r="I2832" t="b">
        <v>1</v>
      </c>
      <c r="J2832" t="s">
        <v>111</v>
      </c>
      <c r="O2832" t="s">
        <v>99</v>
      </c>
      <c r="P2832" t="b">
        <v>0</v>
      </c>
      <c r="Q2832" s="2">
        <v>43497.907847222225</v>
      </c>
      <c r="R2832" s="1"/>
      <c r="S2832" t="b">
        <v>0</v>
      </c>
      <c r="U2832" s="1"/>
      <c r="V2832" t="b">
        <v>0</v>
      </c>
      <c r="W2832" s="1">
        <v>43556</v>
      </c>
      <c r="X2832">
        <v>4</v>
      </c>
      <c r="Y2832">
        <v>2019</v>
      </c>
      <c r="Z2832" t="s">
        <v>90</v>
      </c>
      <c r="AA2832" t="s">
        <v>90</v>
      </c>
      <c r="AB2832" t="b">
        <v>0</v>
      </c>
      <c r="AC2832" t="b">
        <v>0</v>
      </c>
      <c r="AE2832" t="b">
        <v>1</v>
      </c>
      <c r="AF2832" t="b">
        <v>0</v>
      </c>
      <c r="AG2832" t="b">
        <v>0</v>
      </c>
      <c r="AH2832" t="s">
        <v>4863</v>
      </c>
      <c r="AI2832" t="b">
        <v>0</v>
      </c>
      <c r="AK2832" t="b">
        <v>0</v>
      </c>
      <c r="AL2832" s="1">
        <v>43500</v>
      </c>
      <c r="AM2832" t="s">
        <v>162</v>
      </c>
      <c r="AN2832" s="2">
        <v>44297.838888888888</v>
      </c>
      <c r="AP2832" s="2">
        <v>43836.763020833336</v>
      </c>
      <c r="AQ2832" s="1"/>
      <c r="AS2832" t="b">
        <v>0</v>
      </c>
      <c r="AV2832" t="s">
        <v>213</v>
      </c>
      <c r="BB2832" t="s">
        <v>7577</v>
      </c>
      <c r="BD2832" t="b">
        <v>0</v>
      </c>
      <c r="BH2832" t="s">
        <v>332</v>
      </c>
      <c r="BI2832" t="s">
        <v>150</v>
      </c>
      <c r="BJ2832" t="s">
        <v>2992</v>
      </c>
      <c r="BQ2832" t="s">
        <v>96</v>
      </c>
      <c r="BR2832" t="b">
        <v>0</v>
      </c>
      <c r="BT2832" t="b">
        <v>0</v>
      </c>
      <c r="BW2832" t="s">
        <v>97</v>
      </c>
      <c r="BX2832" t="b">
        <v>0</v>
      </c>
      <c r="BY2832" s="2">
        <v>44376.857569444444</v>
      </c>
      <c r="CB2832" t="b">
        <v>0</v>
      </c>
      <c r="CC2832" t="b">
        <v>0</v>
      </c>
      <c r="CF2832">
        <v>65796</v>
      </c>
      <c r="CH2832">
        <v>0</v>
      </c>
      <c r="CI2832">
        <v>0</v>
      </c>
      <c r="CJ2832">
        <v>0</v>
      </c>
      <c r="CK2832">
        <f>YEAR(tbl_Opportunity[[#This Row],[Close Date]])</f>
        <v>2019</v>
      </c>
    </row>
    <row r="2833" spans="1:89">
      <c r="A2833" t="s">
        <v>240</v>
      </c>
      <c r="B2833" t="b">
        <v>0</v>
      </c>
      <c r="D2833" t="b">
        <v>0</v>
      </c>
      <c r="H2833" s="1">
        <v>43739</v>
      </c>
      <c r="I2833" t="b">
        <v>1</v>
      </c>
      <c r="J2833" t="s">
        <v>111</v>
      </c>
      <c r="L2833" t="s">
        <v>7578</v>
      </c>
      <c r="O2833" t="s">
        <v>99</v>
      </c>
      <c r="P2833" t="b">
        <v>0</v>
      </c>
      <c r="Q2833" s="2">
        <v>43502.576284722221</v>
      </c>
      <c r="R2833" s="1"/>
      <c r="S2833" t="b">
        <v>0</v>
      </c>
      <c r="U2833" s="1"/>
      <c r="V2833" t="b">
        <v>0</v>
      </c>
      <c r="W2833" s="1">
        <v>43556</v>
      </c>
      <c r="X2833">
        <v>4</v>
      </c>
      <c r="Y2833">
        <v>2019</v>
      </c>
      <c r="Z2833" t="s">
        <v>90</v>
      </c>
      <c r="AA2833" t="s">
        <v>90</v>
      </c>
      <c r="AB2833" t="b">
        <v>0</v>
      </c>
      <c r="AC2833" t="b">
        <v>0</v>
      </c>
      <c r="AE2833" t="b">
        <v>1</v>
      </c>
      <c r="AF2833" t="b">
        <v>0</v>
      </c>
      <c r="AG2833" t="b">
        <v>0</v>
      </c>
      <c r="AH2833" t="s">
        <v>4863</v>
      </c>
      <c r="AI2833" t="b">
        <v>0</v>
      </c>
      <c r="AK2833" t="b">
        <v>0</v>
      </c>
      <c r="AL2833" s="1">
        <v>43502</v>
      </c>
      <c r="AM2833" t="s">
        <v>162</v>
      </c>
      <c r="AN2833" s="2">
        <v>44297.838888888888</v>
      </c>
      <c r="AP2833" s="2">
        <v>43836.762962962966</v>
      </c>
      <c r="AQ2833" s="1"/>
      <c r="AS2833" t="b">
        <v>0</v>
      </c>
      <c r="AV2833" t="s">
        <v>213</v>
      </c>
      <c r="BB2833" t="s">
        <v>7579</v>
      </c>
      <c r="BD2833" t="b">
        <v>0</v>
      </c>
      <c r="BH2833" t="s">
        <v>332</v>
      </c>
      <c r="BI2833" t="s">
        <v>150</v>
      </c>
      <c r="BJ2833" t="s">
        <v>2992</v>
      </c>
      <c r="BQ2833" t="s">
        <v>96</v>
      </c>
      <c r="BR2833" t="b">
        <v>0</v>
      </c>
      <c r="BT2833" t="b">
        <v>0</v>
      </c>
      <c r="BW2833" t="s">
        <v>97</v>
      </c>
      <c r="BX2833" t="b">
        <v>0</v>
      </c>
      <c r="BY2833" s="2">
        <v>44376.857569444444</v>
      </c>
      <c r="CB2833" t="b">
        <v>0</v>
      </c>
      <c r="CC2833" t="b">
        <v>0</v>
      </c>
      <c r="CF2833">
        <v>65796</v>
      </c>
      <c r="CH2833">
        <v>0</v>
      </c>
      <c r="CI2833">
        <v>0</v>
      </c>
      <c r="CJ2833">
        <v>0</v>
      </c>
      <c r="CK2833">
        <f>YEAR(tbl_Opportunity[[#This Row],[Close Date]])</f>
        <v>2019</v>
      </c>
    </row>
    <row r="2834" spans="1:89">
      <c r="A2834" t="s">
        <v>5475</v>
      </c>
      <c r="B2834" t="b">
        <v>0</v>
      </c>
      <c r="D2834" t="b">
        <v>0</v>
      </c>
      <c r="H2834" s="1">
        <v>43739</v>
      </c>
      <c r="I2834" t="b">
        <v>1</v>
      </c>
      <c r="J2834" t="s">
        <v>111</v>
      </c>
      <c r="L2834" t="s">
        <v>7580</v>
      </c>
      <c r="O2834" t="s">
        <v>99</v>
      </c>
      <c r="P2834" t="b">
        <v>0</v>
      </c>
      <c r="Q2834" s="2">
        <v>43668.6559837963</v>
      </c>
      <c r="R2834" s="1"/>
      <c r="S2834" t="b">
        <v>0</v>
      </c>
      <c r="U2834" s="1"/>
      <c r="V2834" t="b">
        <v>0</v>
      </c>
      <c r="W2834" s="1">
        <v>43556</v>
      </c>
      <c r="X2834">
        <v>4</v>
      </c>
      <c r="Y2834">
        <v>2019</v>
      </c>
      <c r="Z2834" t="s">
        <v>90</v>
      </c>
      <c r="AA2834" t="s">
        <v>90</v>
      </c>
      <c r="AB2834" t="b">
        <v>0</v>
      </c>
      <c r="AC2834" t="b">
        <v>0</v>
      </c>
      <c r="AE2834" t="b">
        <v>1</v>
      </c>
      <c r="AF2834" t="b">
        <v>0</v>
      </c>
      <c r="AG2834" t="b">
        <v>0</v>
      </c>
      <c r="AH2834" t="s">
        <v>4863</v>
      </c>
      <c r="AI2834" t="b">
        <v>0</v>
      </c>
      <c r="AK2834" t="b">
        <v>0</v>
      </c>
      <c r="AL2834" s="1">
        <v>43719</v>
      </c>
      <c r="AM2834" t="s">
        <v>162</v>
      </c>
      <c r="AN2834" s="2">
        <v>44297.838888888888</v>
      </c>
      <c r="AP2834" s="2">
        <v>43836.762962962966</v>
      </c>
      <c r="AQ2834" s="1"/>
      <c r="AS2834" t="b">
        <v>0</v>
      </c>
      <c r="AV2834" t="s">
        <v>213</v>
      </c>
      <c r="BB2834" t="s">
        <v>7581</v>
      </c>
      <c r="BD2834" t="b">
        <v>0</v>
      </c>
      <c r="BH2834" t="s">
        <v>332</v>
      </c>
      <c r="BI2834" t="s">
        <v>150</v>
      </c>
      <c r="BJ2834" t="s">
        <v>95</v>
      </c>
      <c r="BQ2834" t="s">
        <v>96</v>
      </c>
      <c r="BR2834" t="b">
        <v>0</v>
      </c>
      <c r="BT2834" t="b">
        <v>0</v>
      </c>
      <c r="BW2834" t="s">
        <v>97</v>
      </c>
      <c r="BX2834" t="b">
        <v>0</v>
      </c>
      <c r="BY2834" s="2">
        <v>44376.857569444444</v>
      </c>
      <c r="CB2834" t="b">
        <v>0</v>
      </c>
      <c r="CC2834" t="b">
        <v>0</v>
      </c>
      <c r="CF2834">
        <v>91636</v>
      </c>
      <c r="CH2834">
        <v>0</v>
      </c>
      <c r="CI2834">
        <v>0</v>
      </c>
      <c r="CJ2834">
        <v>0</v>
      </c>
      <c r="CK2834">
        <f>YEAR(tbl_Opportunity[[#This Row],[Close Date]])</f>
        <v>2019</v>
      </c>
    </row>
    <row r="2835" spans="1:89">
      <c r="A2835" t="s">
        <v>7582</v>
      </c>
      <c r="B2835" t="b">
        <v>0</v>
      </c>
      <c r="D2835" t="b">
        <v>0</v>
      </c>
      <c r="H2835" s="1">
        <v>43769</v>
      </c>
      <c r="I2835" t="b">
        <v>1</v>
      </c>
      <c r="J2835" t="s">
        <v>111</v>
      </c>
      <c r="O2835" t="s">
        <v>99</v>
      </c>
      <c r="P2835" t="b">
        <v>0</v>
      </c>
      <c r="Q2835" s="2">
        <v>43705.629780092589</v>
      </c>
      <c r="R2835" s="1"/>
      <c r="S2835" t="b">
        <v>0</v>
      </c>
      <c r="U2835" s="1"/>
      <c r="V2835" t="b">
        <v>0</v>
      </c>
      <c r="W2835" s="1">
        <v>43556</v>
      </c>
      <c r="X2835">
        <v>4</v>
      </c>
      <c r="Y2835">
        <v>2019</v>
      </c>
      <c r="Z2835" t="s">
        <v>90</v>
      </c>
      <c r="AA2835" t="s">
        <v>90</v>
      </c>
      <c r="AB2835" t="b">
        <v>0</v>
      </c>
      <c r="AC2835" t="b">
        <v>0</v>
      </c>
      <c r="AE2835" t="b">
        <v>1</v>
      </c>
      <c r="AF2835" t="b">
        <v>0</v>
      </c>
      <c r="AG2835" t="b">
        <v>0</v>
      </c>
      <c r="AH2835" t="s">
        <v>4863</v>
      </c>
      <c r="AI2835" t="b">
        <v>0</v>
      </c>
      <c r="AK2835" t="b">
        <v>0</v>
      </c>
      <c r="AL2835" s="1">
        <v>43705</v>
      </c>
      <c r="AM2835" t="s">
        <v>162</v>
      </c>
      <c r="AN2835" s="2">
        <v>44297.838888888888</v>
      </c>
      <c r="AP2835" s="2">
        <v>43836.762962962966</v>
      </c>
      <c r="AQ2835" s="1"/>
      <c r="AS2835" t="b">
        <v>0</v>
      </c>
      <c r="AV2835" t="s">
        <v>213</v>
      </c>
      <c r="BB2835" t="s">
        <v>7583</v>
      </c>
      <c r="BD2835" t="b">
        <v>0</v>
      </c>
      <c r="BH2835" t="s">
        <v>332</v>
      </c>
      <c r="BI2835" t="s">
        <v>150</v>
      </c>
      <c r="BJ2835" t="s">
        <v>95</v>
      </c>
      <c r="BQ2835" t="s">
        <v>96</v>
      </c>
      <c r="BR2835" t="b">
        <v>0</v>
      </c>
      <c r="BT2835" t="b">
        <v>0</v>
      </c>
      <c r="BW2835" t="s">
        <v>97</v>
      </c>
      <c r="BX2835" t="b">
        <v>0</v>
      </c>
      <c r="BY2835" s="2">
        <v>44376.857569444444</v>
      </c>
      <c r="CB2835" t="b">
        <v>0</v>
      </c>
      <c r="CC2835" t="b">
        <v>0</v>
      </c>
      <c r="CF2835">
        <v>65636</v>
      </c>
      <c r="CH2835">
        <v>0</v>
      </c>
      <c r="CI2835">
        <v>0</v>
      </c>
      <c r="CJ2835">
        <v>0</v>
      </c>
      <c r="CK2835">
        <f>YEAR(tbl_Opportunity[[#This Row],[Close Date]])</f>
        <v>2019</v>
      </c>
    </row>
    <row r="2836" spans="1:89">
      <c r="A2836" t="s">
        <v>182</v>
      </c>
      <c r="B2836" t="b">
        <v>0</v>
      </c>
      <c r="D2836" t="b">
        <v>0</v>
      </c>
      <c r="E2836" t="s">
        <v>3054</v>
      </c>
      <c r="H2836" s="1">
        <v>43770</v>
      </c>
      <c r="I2836" t="b">
        <v>1</v>
      </c>
      <c r="J2836" t="s">
        <v>111</v>
      </c>
      <c r="O2836" t="s">
        <v>99</v>
      </c>
      <c r="P2836" t="b">
        <v>0</v>
      </c>
      <c r="Q2836" s="2">
        <v>43725.666192129633</v>
      </c>
      <c r="R2836" s="1"/>
      <c r="S2836" t="b">
        <v>0</v>
      </c>
      <c r="U2836" s="1"/>
      <c r="V2836" t="b">
        <v>0</v>
      </c>
      <c r="W2836" s="1">
        <v>43556</v>
      </c>
      <c r="X2836">
        <v>4</v>
      </c>
      <c r="Y2836">
        <v>2019</v>
      </c>
      <c r="Z2836" t="s">
        <v>90</v>
      </c>
      <c r="AA2836" t="s">
        <v>90</v>
      </c>
      <c r="AB2836" t="b">
        <v>0</v>
      </c>
      <c r="AC2836" t="b">
        <v>0</v>
      </c>
      <c r="AE2836" t="b">
        <v>1</v>
      </c>
      <c r="AF2836" t="b">
        <v>0</v>
      </c>
      <c r="AG2836" t="b">
        <v>0</v>
      </c>
      <c r="AH2836" t="s">
        <v>4808</v>
      </c>
      <c r="AI2836" t="b">
        <v>0</v>
      </c>
      <c r="AK2836" t="b">
        <v>0</v>
      </c>
      <c r="AL2836" s="1">
        <v>43725</v>
      </c>
      <c r="AM2836" t="s">
        <v>162</v>
      </c>
      <c r="AN2836" s="2">
        <v>44297.8278587963</v>
      </c>
      <c r="AP2836" s="2">
        <v>43836.763020833336</v>
      </c>
      <c r="AQ2836" s="1"/>
      <c r="AS2836" t="b">
        <v>0</v>
      </c>
      <c r="AV2836" t="s">
        <v>153</v>
      </c>
      <c r="BB2836" t="s">
        <v>7584</v>
      </c>
      <c r="BD2836" t="b">
        <v>0</v>
      </c>
      <c r="BH2836" t="s">
        <v>99</v>
      </c>
      <c r="BI2836" t="s">
        <v>150</v>
      </c>
      <c r="BQ2836" t="s">
        <v>96</v>
      </c>
      <c r="BR2836" t="b">
        <v>0</v>
      </c>
      <c r="BT2836" t="b">
        <v>0</v>
      </c>
      <c r="BW2836" t="s">
        <v>97</v>
      </c>
      <c r="BX2836" t="b">
        <v>0</v>
      </c>
      <c r="BY2836" s="2">
        <v>44376.857569444444</v>
      </c>
      <c r="CB2836" t="b">
        <v>0</v>
      </c>
      <c r="CC2836" t="b">
        <v>0</v>
      </c>
      <c r="CF2836">
        <v>1432.8</v>
      </c>
      <c r="CH2836">
        <v>0</v>
      </c>
      <c r="CI2836">
        <v>0</v>
      </c>
      <c r="CJ2836">
        <v>0</v>
      </c>
      <c r="CK2836">
        <f>YEAR(tbl_Opportunity[[#This Row],[Close Date]])</f>
        <v>2019</v>
      </c>
    </row>
    <row r="2837" spans="1:89">
      <c r="A2837" t="s">
        <v>132</v>
      </c>
      <c r="B2837" t="b">
        <v>0</v>
      </c>
      <c r="D2837" t="b">
        <v>0</v>
      </c>
      <c r="H2837" s="1">
        <v>43830</v>
      </c>
      <c r="I2837" t="b">
        <v>1</v>
      </c>
      <c r="J2837" t="s">
        <v>111</v>
      </c>
      <c r="L2837" t="s">
        <v>7585</v>
      </c>
      <c r="O2837" t="s">
        <v>99</v>
      </c>
      <c r="P2837" t="b">
        <v>0</v>
      </c>
      <c r="Q2837" s="2">
        <v>43754.779988425929</v>
      </c>
      <c r="R2837" s="1"/>
      <c r="S2837" t="b">
        <v>0</v>
      </c>
      <c r="U2837" s="1"/>
      <c r="V2837" t="b">
        <v>0</v>
      </c>
      <c r="W2837" s="1">
        <v>43556</v>
      </c>
      <c r="X2837">
        <v>4</v>
      </c>
      <c r="Y2837">
        <v>2019</v>
      </c>
      <c r="Z2837" t="s">
        <v>90</v>
      </c>
      <c r="AA2837" t="s">
        <v>90</v>
      </c>
      <c r="AB2837" t="b">
        <v>0</v>
      </c>
      <c r="AC2837" t="b">
        <v>0</v>
      </c>
      <c r="AE2837" t="b">
        <v>1</v>
      </c>
      <c r="AF2837" t="b">
        <v>0</v>
      </c>
      <c r="AG2837" t="b">
        <v>0</v>
      </c>
      <c r="AH2837" t="s">
        <v>4863</v>
      </c>
      <c r="AI2837" t="b">
        <v>0</v>
      </c>
      <c r="AK2837" t="b">
        <v>0</v>
      </c>
      <c r="AL2837" s="1">
        <v>43756</v>
      </c>
      <c r="AM2837" t="s">
        <v>162</v>
      </c>
      <c r="AN2837" s="2">
        <v>44297.8278587963</v>
      </c>
      <c r="AP2837" s="2">
        <v>43836.762962962966</v>
      </c>
      <c r="AQ2837" s="1"/>
      <c r="AS2837" t="b">
        <v>0</v>
      </c>
      <c r="AV2837" t="s">
        <v>153</v>
      </c>
      <c r="BB2837" t="s">
        <v>7586</v>
      </c>
      <c r="BD2837" t="b">
        <v>0</v>
      </c>
      <c r="BH2837" t="s">
        <v>99</v>
      </c>
      <c r="BI2837" t="s">
        <v>150</v>
      </c>
      <c r="BJ2837" t="s">
        <v>102</v>
      </c>
      <c r="BQ2837" t="s">
        <v>96</v>
      </c>
      <c r="BR2837" t="b">
        <v>0</v>
      </c>
      <c r="BT2837" t="b">
        <v>0</v>
      </c>
      <c r="BW2837" t="s">
        <v>97</v>
      </c>
      <c r="BX2837" t="b">
        <v>0</v>
      </c>
      <c r="BY2837" s="2">
        <v>44376.857569444444</v>
      </c>
      <c r="CB2837" t="b">
        <v>0</v>
      </c>
      <c r="CC2837" t="b">
        <v>0</v>
      </c>
      <c r="CF2837">
        <v>15977</v>
      </c>
      <c r="CH2837">
        <v>0</v>
      </c>
      <c r="CI2837">
        <v>0</v>
      </c>
      <c r="CJ2837">
        <v>0</v>
      </c>
      <c r="CK2837">
        <f>YEAR(tbl_Opportunity[[#This Row],[Close Date]])</f>
        <v>2019</v>
      </c>
    </row>
    <row r="2838" spans="1:89">
      <c r="A2838" t="s">
        <v>7587</v>
      </c>
      <c r="B2838" t="b">
        <v>0</v>
      </c>
      <c r="D2838" t="b">
        <v>0</v>
      </c>
      <c r="H2838" s="1">
        <v>43826</v>
      </c>
      <c r="I2838" t="b">
        <v>1</v>
      </c>
      <c r="J2838" t="s">
        <v>111</v>
      </c>
      <c r="L2838" t="s">
        <v>7588</v>
      </c>
      <c r="O2838" t="s">
        <v>387</v>
      </c>
      <c r="P2838" t="b">
        <v>0</v>
      </c>
      <c r="Q2838" s="2">
        <v>43525.708449074074</v>
      </c>
      <c r="R2838" s="1"/>
      <c r="S2838" t="b">
        <v>0</v>
      </c>
      <c r="U2838" s="1"/>
      <c r="V2838" t="b">
        <v>0</v>
      </c>
      <c r="W2838" s="1">
        <v>43556</v>
      </c>
      <c r="X2838">
        <v>4</v>
      </c>
      <c r="Y2838">
        <v>2019</v>
      </c>
      <c r="Z2838" t="s">
        <v>90</v>
      </c>
      <c r="AA2838" t="s">
        <v>90</v>
      </c>
      <c r="AB2838" t="b">
        <v>0</v>
      </c>
      <c r="AC2838" t="b">
        <v>0</v>
      </c>
      <c r="AE2838" t="b">
        <v>1</v>
      </c>
      <c r="AF2838" t="b">
        <v>0</v>
      </c>
      <c r="AG2838" t="b">
        <v>0</v>
      </c>
      <c r="AH2838" t="s">
        <v>7589</v>
      </c>
      <c r="AI2838" t="b">
        <v>0</v>
      </c>
      <c r="AK2838" t="b">
        <v>0</v>
      </c>
      <c r="AL2838" s="1"/>
      <c r="AM2838" t="s">
        <v>162</v>
      </c>
      <c r="AN2838" s="2">
        <v>44438.601944444446</v>
      </c>
      <c r="AP2838" s="2">
        <v>43846.675034722219</v>
      </c>
      <c r="AQ2838" s="1"/>
      <c r="AS2838" t="b">
        <v>0</v>
      </c>
      <c r="AV2838" t="s">
        <v>213</v>
      </c>
      <c r="BB2838" t="s">
        <v>7590</v>
      </c>
      <c r="BD2838" t="b">
        <v>0</v>
      </c>
      <c r="BH2838" t="s">
        <v>387</v>
      </c>
      <c r="BI2838" t="s">
        <v>150</v>
      </c>
      <c r="BQ2838" t="s">
        <v>96</v>
      </c>
      <c r="BR2838" t="b">
        <v>0</v>
      </c>
      <c r="BT2838" t="b">
        <v>0</v>
      </c>
      <c r="BW2838" t="s">
        <v>97</v>
      </c>
      <c r="BX2838" t="b">
        <v>0</v>
      </c>
      <c r="BY2838" s="2">
        <v>44438.601956018516</v>
      </c>
      <c r="CB2838" t="b">
        <v>0</v>
      </c>
      <c r="CC2838" t="b">
        <v>0</v>
      </c>
      <c r="CF2838">
        <v>65199</v>
      </c>
      <c r="CH2838">
        <v>0</v>
      </c>
      <c r="CI2838">
        <v>0</v>
      </c>
      <c r="CJ2838">
        <v>0</v>
      </c>
      <c r="CK2838">
        <f>YEAR(tbl_Opportunity[[#This Row],[Close Date]])</f>
        <v>2019</v>
      </c>
    </row>
    <row r="2839" spans="1:89">
      <c r="A2839" t="s">
        <v>7044</v>
      </c>
      <c r="B2839" t="b">
        <v>0</v>
      </c>
      <c r="D2839" t="b">
        <v>0</v>
      </c>
      <c r="H2839" s="1">
        <v>43100</v>
      </c>
      <c r="I2839" t="b">
        <v>1</v>
      </c>
      <c r="J2839" t="s">
        <v>111</v>
      </c>
      <c r="O2839" t="s">
        <v>142</v>
      </c>
      <c r="P2839" t="b">
        <v>0</v>
      </c>
      <c r="Q2839" s="2">
        <v>42900.522106481483</v>
      </c>
      <c r="R2839" s="1"/>
      <c r="S2839" t="b">
        <v>0</v>
      </c>
      <c r="U2839" s="1"/>
      <c r="V2839" t="b">
        <v>0</v>
      </c>
      <c r="W2839" s="1">
        <v>42826</v>
      </c>
      <c r="X2839">
        <v>4</v>
      </c>
      <c r="Y2839">
        <v>2017</v>
      </c>
      <c r="Z2839" t="s">
        <v>90</v>
      </c>
      <c r="AA2839" t="s">
        <v>90</v>
      </c>
      <c r="AB2839" t="b">
        <v>0</v>
      </c>
      <c r="AC2839" t="b">
        <v>0</v>
      </c>
      <c r="AE2839" t="b">
        <v>1</v>
      </c>
      <c r="AF2839" t="b">
        <v>0</v>
      </c>
      <c r="AG2839" t="b">
        <v>0</v>
      </c>
      <c r="AH2839" t="s">
        <v>4808</v>
      </c>
      <c r="AI2839" t="b">
        <v>0</v>
      </c>
      <c r="AK2839" t="b">
        <v>0</v>
      </c>
      <c r="AL2839" s="1"/>
      <c r="AM2839" t="s">
        <v>162</v>
      </c>
      <c r="AN2839" s="2">
        <v>44297.837673611109</v>
      </c>
      <c r="AP2839" s="2">
        <v>43836.76290509259</v>
      </c>
      <c r="AQ2839" s="1"/>
      <c r="AS2839" t="b">
        <v>0</v>
      </c>
      <c r="AU2839" t="s">
        <v>384</v>
      </c>
      <c r="AV2839" t="s">
        <v>213</v>
      </c>
      <c r="BB2839" t="s">
        <v>7591</v>
      </c>
      <c r="BD2839" t="b">
        <v>0</v>
      </c>
      <c r="BH2839" t="s">
        <v>142</v>
      </c>
      <c r="BI2839" t="s">
        <v>150</v>
      </c>
      <c r="BQ2839" t="s">
        <v>96</v>
      </c>
      <c r="BR2839" t="b">
        <v>0</v>
      </c>
      <c r="BT2839" t="b">
        <v>0</v>
      </c>
      <c r="BW2839" t="s">
        <v>97</v>
      </c>
      <c r="BX2839" t="b">
        <v>0</v>
      </c>
      <c r="BY2839" s="2">
        <v>44376.857569444444</v>
      </c>
      <c r="CB2839" t="b">
        <v>0</v>
      </c>
      <c r="CC2839" t="b">
        <v>0</v>
      </c>
      <c r="CF2839">
        <v>71500</v>
      </c>
      <c r="CH2839">
        <v>0</v>
      </c>
      <c r="CI2839">
        <v>0</v>
      </c>
      <c r="CJ2839">
        <v>0</v>
      </c>
      <c r="CK2839">
        <f>YEAR(tbl_Opportunity[[#This Row],[Close Date]])</f>
        <v>2017</v>
      </c>
    </row>
    <row r="2840" spans="1:89">
      <c r="A2840" t="s">
        <v>1642</v>
      </c>
      <c r="B2840" t="b">
        <v>0</v>
      </c>
      <c r="D2840" t="b">
        <v>0</v>
      </c>
      <c r="H2840" s="1">
        <v>43100</v>
      </c>
      <c r="I2840" t="b">
        <v>1</v>
      </c>
      <c r="J2840" t="s">
        <v>111</v>
      </c>
      <c r="L2840" t="s">
        <v>7592</v>
      </c>
      <c r="O2840" t="s">
        <v>142</v>
      </c>
      <c r="P2840" t="b">
        <v>0</v>
      </c>
      <c r="Q2840" s="2">
        <v>43033.570277777777</v>
      </c>
      <c r="R2840" s="1"/>
      <c r="S2840" t="b">
        <v>0</v>
      </c>
      <c r="U2840" s="1"/>
      <c r="V2840" t="b">
        <v>0</v>
      </c>
      <c r="W2840" s="1">
        <v>42826</v>
      </c>
      <c r="X2840">
        <v>4</v>
      </c>
      <c r="Y2840">
        <v>2017</v>
      </c>
      <c r="Z2840" t="s">
        <v>90</v>
      </c>
      <c r="AA2840" t="s">
        <v>90</v>
      </c>
      <c r="AB2840" t="b">
        <v>0</v>
      </c>
      <c r="AC2840" t="b">
        <v>0</v>
      </c>
      <c r="AE2840" t="b">
        <v>1</v>
      </c>
      <c r="AF2840" t="b">
        <v>0</v>
      </c>
      <c r="AG2840" t="b">
        <v>0</v>
      </c>
      <c r="AH2840" t="s">
        <v>4915</v>
      </c>
      <c r="AI2840" t="b">
        <v>0</v>
      </c>
      <c r="AK2840" t="b">
        <v>0</v>
      </c>
      <c r="AL2840" s="1">
        <v>43033</v>
      </c>
      <c r="AM2840" t="s">
        <v>162</v>
      </c>
      <c r="AN2840" s="2">
        <v>44297.837673611109</v>
      </c>
      <c r="AP2840" s="2">
        <v>43836.762962962966</v>
      </c>
      <c r="AQ2840" s="1"/>
      <c r="AS2840" t="b">
        <v>0</v>
      </c>
      <c r="AV2840" t="s">
        <v>213</v>
      </c>
      <c r="BB2840" t="s">
        <v>7593</v>
      </c>
      <c r="BD2840" t="b">
        <v>0</v>
      </c>
      <c r="BH2840" t="s">
        <v>142</v>
      </c>
      <c r="BI2840" t="s">
        <v>150</v>
      </c>
      <c r="BQ2840" t="s">
        <v>96</v>
      </c>
      <c r="BR2840" t="b">
        <v>0</v>
      </c>
      <c r="BT2840" t="b">
        <v>0</v>
      </c>
      <c r="BW2840" t="s">
        <v>97</v>
      </c>
      <c r="BX2840" t="b">
        <v>0</v>
      </c>
      <c r="BY2840" s="2">
        <v>44376.857569444444</v>
      </c>
      <c r="CB2840" t="b">
        <v>0</v>
      </c>
      <c r="CC2840" t="b">
        <v>0</v>
      </c>
      <c r="CF2840">
        <v>71500</v>
      </c>
      <c r="CH2840">
        <v>0</v>
      </c>
      <c r="CI2840">
        <v>0</v>
      </c>
      <c r="CJ2840">
        <v>0</v>
      </c>
      <c r="CK2840">
        <f>YEAR(tbl_Opportunity[[#This Row],[Close Date]])</f>
        <v>2017</v>
      </c>
    </row>
    <row r="2841" spans="1:89">
      <c r="A2841" t="s">
        <v>1642</v>
      </c>
      <c r="B2841" t="b">
        <v>0</v>
      </c>
      <c r="D2841" t="b">
        <v>0</v>
      </c>
      <c r="H2841" s="1">
        <v>43465</v>
      </c>
      <c r="I2841" t="b">
        <v>1</v>
      </c>
      <c r="J2841" t="s">
        <v>111</v>
      </c>
      <c r="O2841" t="s">
        <v>142</v>
      </c>
      <c r="P2841" t="b">
        <v>0</v>
      </c>
      <c r="Q2841" s="2">
        <v>43020.891562500001</v>
      </c>
      <c r="R2841" s="1"/>
      <c r="S2841" t="b">
        <v>0</v>
      </c>
      <c r="U2841" s="1"/>
      <c r="V2841" t="b">
        <v>0</v>
      </c>
      <c r="W2841" s="1">
        <v>43191</v>
      </c>
      <c r="X2841">
        <v>4</v>
      </c>
      <c r="Y2841">
        <v>2018</v>
      </c>
      <c r="Z2841" t="s">
        <v>90</v>
      </c>
      <c r="AA2841" t="s">
        <v>90</v>
      </c>
      <c r="AB2841" t="b">
        <v>0</v>
      </c>
      <c r="AC2841" t="b">
        <v>0</v>
      </c>
      <c r="AE2841" t="b">
        <v>1</v>
      </c>
      <c r="AF2841" t="b">
        <v>0</v>
      </c>
      <c r="AG2841" t="b">
        <v>0</v>
      </c>
      <c r="AH2841" t="s">
        <v>4915</v>
      </c>
      <c r="AI2841" t="b">
        <v>0</v>
      </c>
      <c r="AK2841" t="b">
        <v>0</v>
      </c>
      <c r="AL2841" s="1">
        <v>43348</v>
      </c>
      <c r="AM2841" t="s">
        <v>162</v>
      </c>
      <c r="AN2841" s="2">
        <v>44297.837673611109</v>
      </c>
      <c r="AP2841" s="2">
        <v>43836.762962962966</v>
      </c>
      <c r="AQ2841" s="1"/>
      <c r="AS2841" t="b">
        <v>0</v>
      </c>
      <c r="AV2841" t="s">
        <v>213</v>
      </c>
      <c r="BB2841" t="s">
        <v>7594</v>
      </c>
      <c r="BD2841" t="b">
        <v>0</v>
      </c>
      <c r="BH2841" t="s">
        <v>142</v>
      </c>
      <c r="BI2841" t="s">
        <v>150</v>
      </c>
      <c r="BQ2841" t="s">
        <v>96</v>
      </c>
      <c r="BR2841" t="b">
        <v>0</v>
      </c>
      <c r="BT2841" t="b">
        <v>0</v>
      </c>
      <c r="BW2841" t="s">
        <v>97</v>
      </c>
      <c r="BX2841" t="b">
        <v>0</v>
      </c>
      <c r="BY2841" s="2">
        <v>44376.857569444444</v>
      </c>
      <c r="CB2841" t="b">
        <v>0</v>
      </c>
      <c r="CC2841" t="b">
        <v>0</v>
      </c>
      <c r="CF2841">
        <v>66500</v>
      </c>
      <c r="CH2841">
        <v>0</v>
      </c>
      <c r="CI2841">
        <v>0</v>
      </c>
      <c r="CJ2841">
        <v>0</v>
      </c>
      <c r="CK2841">
        <f>YEAR(tbl_Opportunity[[#This Row],[Close Date]])</f>
        <v>2018</v>
      </c>
    </row>
    <row r="2842" spans="1:89">
      <c r="A2842" t="s">
        <v>7595</v>
      </c>
      <c r="B2842" t="b">
        <v>0</v>
      </c>
      <c r="D2842" t="b">
        <v>0</v>
      </c>
      <c r="H2842" s="1">
        <v>43465</v>
      </c>
      <c r="I2842" t="b">
        <v>1</v>
      </c>
      <c r="J2842" t="s">
        <v>140</v>
      </c>
      <c r="L2842" t="s">
        <v>7596</v>
      </c>
      <c r="O2842" t="s">
        <v>99</v>
      </c>
      <c r="P2842" t="b">
        <v>0</v>
      </c>
      <c r="Q2842" s="2">
        <v>43259.810416666667</v>
      </c>
      <c r="R2842" s="1"/>
      <c r="S2842" t="b">
        <v>0</v>
      </c>
      <c r="U2842" s="1"/>
      <c r="V2842" t="b">
        <v>0</v>
      </c>
      <c r="W2842" s="1">
        <v>43191</v>
      </c>
      <c r="X2842">
        <v>4</v>
      </c>
      <c r="Y2842">
        <v>2018</v>
      </c>
      <c r="Z2842" t="s">
        <v>90</v>
      </c>
      <c r="AA2842" t="s">
        <v>90</v>
      </c>
      <c r="AB2842" t="b">
        <v>0</v>
      </c>
      <c r="AC2842" t="b">
        <v>0</v>
      </c>
      <c r="AE2842" t="b">
        <v>1</v>
      </c>
      <c r="AF2842" t="b">
        <v>0</v>
      </c>
      <c r="AG2842" t="b">
        <v>0</v>
      </c>
      <c r="AH2842" t="s">
        <v>4808</v>
      </c>
      <c r="AI2842" t="b">
        <v>0</v>
      </c>
      <c r="AK2842" t="b">
        <v>0</v>
      </c>
      <c r="AL2842" s="1"/>
      <c r="AM2842" t="s">
        <v>162</v>
      </c>
      <c r="AN2842" s="2">
        <v>44297.837673611109</v>
      </c>
      <c r="AP2842" s="2">
        <v>43836.76290509259</v>
      </c>
      <c r="AQ2842" s="1"/>
      <c r="AS2842" t="b">
        <v>0</v>
      </c>
      <c r="AV2842" t="s">
        <v>213</v>
      </c>
      <c r="BB2842" t="s">
        <v>7597</v>
      </c>
      <c r="BD2842" t="b">
        <v>0</v>
      </c>
      <c r="BH2842" t="s">
        <v>142</v>
      </c>
      <c r="BI2842" t="s">
        <v>150</v>
      </c>
      <c r="BQ2842" t="s">
        <v>96</v>
      </c>
      <c r="BR2842" t="b">
        <v>0</v>
      </c>
      <c r="BT2842" t="b">
        <v>0</v>
      </c>
      <c r="BW2842" t="s">
        <v>97</v>
      </c>
      <c r="BX2842" t="b">
        <v>0</v>
      </c>
      <c r="BY2842" s="2">
        <v>44376.857569444444</v>
      </c>
      <c r="CB2842" t="b">
        <v>0</v>
      </c>
      <c r="CC2842" t="b">
        <v>0</v>
      </c>
      <c r="CF2842">
        <v>65398</v>
      </c>
      <c r="CH2842">
        <v>0</v>
      </c>
      <c r="CI2842">
        <v>0</v>
      </c>
      <c r="CJ2842">
        <v>0</v>
      </c>
      <c r="CK2842">
        <f>YEAR(tbl_Opportunity[[#This Row],[Close Date]])</f>
        <v>2018</v>
      </c>
    </row>
    <row r="2843" spans="1:89">
      <c r="A2843" t="s">
        <v>4053</v>
      </c>
      <c r="B2843" t="b">
        <v>0</v>
      </c>
      <c r="D2843" t="b">
        <v>0</v>
      </c>
      <c r="H2843" s="1">
        <v>43465</v>
      </c>
      <c r="I2843" t="b">
        <v>1</v>
      </c>
      <c r="J2843" t="s">
        <v>140</v>
      </c>
      <c r="L2843" t="s">
        <v>7598</v>
      </c>
      <c r="O2843" t="s">
        <v>99</v>
      </c>
      <c r="P2843" t="b">
        <v>0</v>
      </c>
      <c r="Q2843" s="2">
        <v>43292.76462962963</v>
      </c>
      <c r="R2843" s="1"/>
      <c r="S2843" t="b">
        <v>0</v>
      </c>
      <c r="U2843" s="1"/>
      <c r="V2843" t="b">
        <v>0</v>
      </c>
      <c r="W2843" s="1">
        <v>43191</v>
      </c>
      <c r="X2843">
        <v>4</v>
      </c>
      <c r="Y2843">
        <v>2018</v>
      </c>
      <c r="Z2843" t="s">
        <v>90</v>
      </c>
      <c r="AA2843" t="s">
        <v>90</v>
      </c>
      <c r="AB2843" t="b">
        <v>0</v>
      </c>
      <c r="AC2843" t="b">
        <v>0</v>
      </c>
      <c r="AE2843" t="b">
        <v>1</v>
      </c>
      <c r="AF2843" t="b">
        <v>0</v>
      </c>
      <c r="AG2843" t="b">
        <v>0</v>
      </c>
      <c r="AH2843" t="s">
        <v>4915</v>
      </c>
      <c r="AI2843" t="b">
        <v>0</v>
      </c>
      <c r="AK2843" t="b">
        <v>0</v>
      </c>
      <c r="AL2843" s="1">
        <v>43382</v>
      </c>
      <c r="AM2843" t="s">
        <v>162</v>
      </c>
      <c r="AN2843" s="2">
        <v>44297.8278587963</v>
      </c>
      <c r="AP2843" s="2">
        <v>43836.762962962966</v>
      </c>
      <c r="AQ2843" s="1"/>
      <c r="AS2843" t="b">
        <v>0</v>
      </c>
      <c r="AV2843" t="s">
        <v>153</v>
      </c>
      <c r="BB2843" t="s">
        <v>7599</v>
      </c>
      <c r="BD2843" t="b">
        <v>0</v>
      </c>
      <c r="BH2843" t="s">
        <v>142</v>
      </c>
      <c r="BI2843" t="s">
        <v>150</v>
      </c>
      <c r="BJ2843" t="s">
        <v>95</v>
      </c>
      <c r="BQ2843" t="s">
        <v>96</v>
      </c>
      <c r="BR2843" t="b">
        <v>0</v>
      </c>
      <c r="BT2843" t="b">
        <v>0</v>
      </c>
      <c r="BW2843" t="s">
        <v>97</v>
      </c>
      <c r="BX2843" t="b">
        <v>0</v>
      </c>
      <c r="BY2843" s="2">
        <v>44376.857569444444</v>
      </c>
      <c r="CB2843" t="b">
        <v>0</v>
      </c>
      <c r="CC2843" t="b">
        <v>0</v>
      </c>
      <c r="CF2843">
        <v>65199</v>
      </c>
      <c r="CH2843">
        <v>0</v>
      </c>
      <c r="CI2843">
        <v>0</v>
      </c>
      <c r="CJ2843">
        <v>0</v>
      </c>
      <c r="CK2843">
        <f>YEAR(tbl_Opportunity[[#This Row],[Close Date]])</f>
        <v>2018</v>
      </c>
    </row>
    <row r="2844" spans="1:89">
      <c r="A2844" t="s">
        <v>7600</v>
      </c>
      <c r="B2844" t="b">
        <v>0</v>
      </c>
      <c r="D2844" t="b">
        <v>0</v>
      </c>
      <c r="E2844" t="s">
        <v>3054</v>
      </c>
      <c r="H2844" s="1">
        <v>43465</v>
      </c>
      <c r="I2844" t="b">
        <v>1</v>
      </c>
      <c r="J2844" t="s">
        <v>140</v>
      </c>
      <c r="L2844" t="s">
        <v>7601</v>
      </c>
      <c r="O2844" t="s">
        <v>99</v>
      </c>
      <c r="P2844" t="b">
        <v>0</v>
      </c>
      <c r="Q2844" s="2">
        <v>43297.559884259259</v>
      </c>
      <c r="R2844" s="1"/>
      <c r="S2844" t="b">
        <v>0</v>
      </c>
      <c r="U2844" s="1"/>
      <c r="V2844" t="b">
        <v>0</v>
      </c>
      <c r="W2844" s="1">
        <v>43191</v>
      </c>
      <c r="X2844">
        <v>4</v>
      </c>
      <c r="Y2844">
        <v>2018</v>
      </c>
      <c r="Z2844" t="s">
        <v>90</v>
      </c>
      <c r="AA2844" t="s">
        <v>90</v>
      </c>
      <c r="AB2844" t="b">
        <v>0</v>
      </c>
      <c r="AC2844" t="b">
        <v>0</v>
      </c>
      <c r="AE2844" t="b">
        <v>1</v>
      </c>
      <c r="AF2844" t="b">
        <v>0</v>
      </c>
      <c r="AG2844" t="b">
        <v>0</v>
      </c>
      <c r="AH2844" t="s">
        <v>4808</v>
      </c>
      <c r="AI2844" t="b">
        <v>0</v>
      </c>
      <c r="AK2844" t="b">
        <v>0</v>
      </c>
      <c r="AL2844" s="1">
        <v>43297</v>
      </c>
      <c r="AM2844" t="s">
        <v>92</v>
      </c>
      <c r="AN2844" s="2">
        <v>43836.762962962966</v>
      </c>
      <c r="AP2844" s="2">
        <v>43836.762962962966</v>
      </c>
      <c r="AQ2844" s="1"/>
      <c r="AS2844" t="b">
        <v>0</v>
      </c>
      <c r="AV2844" t="s">
        <v>176</v>
      </c>
      <c r="BB2844" t="s">
        <v>7602</v>
      </c>
      <c r="BD2844" t="b">
        <v>0</v>
      </c>
      <c r="BH2844" t="s">
        <v>142</v>
      </c>
      <c r="BI2844" t="s">
        <v>150</v>
      </c>
      <c r="BQ2844" t="s">
        <v>96</v>
      </c>
      <c r="BR2844" t="b">
        <v>0</v>
      </c>
      <c r="BT2844" t="b">
        <v>0</v>
      </c>
      <c r="BW2844" t="s">
        <v>97</v>
      </c>
      <c r="BX2844" t="b">
        <v>0</v>
      </c>
      <c r="BY2844" s="2">
        <v>44376.857569444444</v>
      </c>
      <c r="CB2844" t="b">
        <v>0</v>
      </c>
      <c r="CC2844" t="b">
        <v>0</v>
      </c>
      <c r="CF2844">
        <v>64549</v>
      </c>
      <c r="CH2844">
        <v>0</v>
      </c>
      <c r="CI2844">
        <v>0</v>
      </c>
      <c r="CJ2844">
        <v>0</v>
      </c>
      <c r="CK2844">
        <f>YEAR(tbl_Opportunity[[#This Row],[Close Date]])</f>
        <v>2018</v>
      </c>
    </row>
    <row r="2845" spans="1:89">
      <c r="A2845" t="s">
        <v>7603</v>
      </c>
      <c r="B2845" t="b">
        <v>0</v>
      </c>
      <c r="D2845" t="b">
        <v>0</v>
      </c>
      <c r="H2845" s="1">
        <v>43465</v>
      </c>
      <c r="I2845" t="b">
        <v>1</v>
      </c>
      <c r="J2845" t="s">
        <v>140</v>
      </c>
      <c r="L2845" t="s">
        <v>7604</v>
      </c>
      <c r="O2845" t="s">
        <v>99</v>
      </c>
      <c r="P2845" t="b">
        <v>0</v>
      </c>
      <c r="Q2845" s="2">
        <v>43341.543310185189</v>
      </c>
      <c r="R2845" s="1"/>
      <c r="S2845" t="b">
        <v>0</v>
      </c>
      <c r="U2845" s="1"/>
      <c r="V2845" t="b">
        <v>0</v>
      </c>
      <c r="W2845" s="1">
        <v>43191</v>
      </c>
      <c r="X2845">
        <v>4</v>
      </c>
      <c r="Y2845">
        <v>2018</v>
      </c>
      <c r="Z2845" t="s">
        <v>90</v>
      </c>
      <c r="AA2845" t="s">
        <v>90</v>
      </c>
      <c r="AB2845" t="b">
        <v>0</v>
      </c>
      <c r="AC2845" t="b">
        <v>0</v>
      </c>
      <c r="AE2845" t="b">
        <v>1</v>
      </c>
      <c r="AF2845" t="b">
        <v>0</v>
      </c>
      <c r="AG2845" t="b">
        <v>0</v>
      </c>
      <c r="AH2845" t="s">
        <v>4808</v>
      </c>
      <c r="AI2845" t="b">
        <v>0</v>
      </c>
      <c r="AK2845" t="b">
        <v>0</v>
      </c>
      <c r="AL2845" s="1">
        <v>43395</v>
      </c>
      <c r="AM2845" t="s">
        <v>162</v>
      </c>
      <c r="AN2845" s="2">
        <v>44297.8278587963</v>
      </c>
      <c r="AP2845" s="2">
        <v>43836.762962962966</v>
      </c>
      <c r="AQ2845" s="1"/>
      <c r="AS2845" t="b">
        <v>0</v>
      </c>
      <c r="AV2845" t="s">
        <v>153</v>
      </c>
      <c r="BB2845" t="s">
        <v>7605</v>
      </c>
      <c r="BD2845" t="b">
        <v>0</v>
      </c>
      <c r="BH2845" t="s">
        <v>387</v>
      </c>
      <c r="BI2845" t="s">
        <v>150</v>
      </c>
      <c r="BQ2845" t="s">
        <v>96</v>
      </c>
      <c r="BR2845" t="b">
        <v>0</v>
      </c>
      <c r="BT2845" t="b">
        <v>0</v>
      </c>
      <c r="BW2845" t="s">
        <v>97</v>
      </c>
      <c r="BX2845" t="b">
        <v>0</v>
      </c>
      <c r="BY2845" s="2">
        <v>44376.857569444444</v>
      </c>
      <c r="CB2845" t="b">
        <v>0</v>
      </c>
      <c r="CC2845" t="b">
        <v>0</v>
      </c>
      <c r="CF2845">
        <v>65199</v>
      </c>
      <c r="CH2845">
        <v>0</v>
      </c>
      <c r="CI2845">
        <v>0</v>
      </c>
      <c r="CJ2845">
        <v>0</v>
      </c>
      <c r="CK2845">
        <f>YEAR(tbl_Opportunity[[#This Row],[Close Date]])</f>
        <v>2018</v>
      </c>
    </row>
    <row r="2846" spans="1:89">
      <c r="A2846" t="s">
        <v>7606</v>
      </c>
      <c r="B2846" t="b">
        <v>0</v>
      </c>
      <c r="D2846" t="b">
        <v>0</v>
      </c>
      <c r="H2846" s="1">
        <v>43411</v>
      </c>
      <c r="I2846" t="b">
        <v>1</v>
      </c>
      <c r="J2846" t="s">
        <v>140</v>
      </c>
      <c r="L2846" t="s">
        <v>7607</v>
      </c>
      <c r="O2846" t="s">
        <v>142</v>
      </c>
      <c r="P2846" t="b">
        <v>0</v>
      </c>
      <c r="Q2846" s="2">
        <v>43348.964120370372</v>
      </c>
      <c r="R2846" s="1"/>
      <c r="S2846" t="b">
        <v>0</v>
      </c>
      <c r="U2846" s="1"/>
      <c r="V2846" t="b">
        <v>0</v>
      </c>
      <c r="W2846" s="1">
        <v>43191</v>
      </c>
      <c r="X2846">
        <v>4</v>
      </c>
      <c r="Y2846">
        <v>2018</v>
      </c>
      <c r="Z2846" t="s">
        <v>90</v>
      </c>
      <c r="AA2846" t="s">
        <v>90</v>
      </c>
      <c r="AB2846" t="b">
        <v>0</v>
      </c>
      <c r="AC2846" t="b">
        <v>0</v>
      </c>
      <c r="AE2846" t="b">
        <v>1</v>
      </c>
      <c r="AF2846" t="b">
        <v>0</v>
      </c>
      <c r="AG2846" t="b">
        <v>0</v>
      </c>
      <c r="AH2846" t="s">
        <v>4808</v>
      </c>
      <c r="AI2846" t="b">
        <v>0</v>
      </c>
      <c r="AK2846" t="b">
        <v>0</v>
      </c>
      <c r="AL2846" s="1">
        <v>43756</v>
      </c>
      <c r="AM2846" t="s">
        <v>92</v>
      </c>
      <c r="AN2846" s="2">
        <v>43836.762962962966</v>
      </c>
      <c r="AP2846" s="2">
        <v>43836.762962962966</v>
      </c>
      <c r="AQ2846" s="1"/>
      <c r="AS2846" t="b">
        <v>0</v>
      </c>
      <c r="AV2846" t="s">
        <v>176</v>
      </c>
      <c r="BB2846" t="s">
        <v>7608</v>
      </c>
      <c r="BD2846" t="b">
        <v>0</v>
      </c>
      <c r="BH2846" t="s">
        <v>142</v>
      </c>
      <c r="BI2846" t="s">
        <v>150</v>
      </c>
      <c r="BQ2846" t="s">
        <v>96</v>
      </c>
      <c r="BR2846" t="b">
        <v>0</v>
      </c>
      <c r="BT2846" t="b">
        <v>0</v>
      </c>
      <c r="BW2846" t="s">
        <v>97</v>
      </c>
      <c r="BX2846" t="b">
        <v>0</v>
      </c>
      <c r="BY2846" s="2">
        <v>44376.857569444444</v>
      </c>
      <c r="CB2846" t="b">
        <v>0</v>
      </c>
      <c r="CC2846" t="b">
        <v>0</v>
      </c>
      <c r="CF2846">
        <v>65000</v>
      </c>
      <c r="CH2846">
        <v>0</v>
      </c>
      <c r="CI2846">
        <v>0</v>
      </c>
      <c r="CJ2846">
        <v>0</v>
      </c>
      <c r="CK2846">
        <f>YEAR(tbl_Opportunity[[#This Row],[Close Date]])</f>
        <v>2018</v>
      </c>
    </row>
    <row r="2847" spans="1:89">
      <c r="A2847" t="s">
        <v>7609</v>
      </c>
      <c r="B2847" t="b">
        <v>0</v>
      </c>
      <c r="D2847" t="b">
        <v>0</v>
      </c>
      <c r="E2847" t="s">
        <v>7610</v>
      </c>
      <c r="H2847" s="1">
        <v>43830</v>
      </c>
      <c r="I2847" t="b">
        <v>1</v>
      </c>
      <c r="J2847" t="s">
        <v>140</v>
      </c>
      <c r="L2847" t="s">
        <v>7611</v>
      </c>
      <c r="O2847" t="s">
        <v>142</v>
      </c>
      <c r="P2847" t="b">
        <v>0</v>
      </c>
      <c r="Q2847" s="2">
        <v>43375.929502314815</v>
      </c>
      <c r="R2847" s="1"/>
      <c r="S2847" t="b">
        <v>0</v>
      </c>
      <c r="U2847" s="1"/>
      <c r="V2847" t="b">
        <v>0</v>
      </c>
      <c r="W2847" s="1">
        <v>43556</v>
      </c>
      <c r="X2847">
        <v>4</v>
      </c>
      <c r="Y2847">
        <v>2019</v>
      </c>
      <c r="Z2847" t="s">
        <v>90</v>
      </c>
      <c r="AA2847" t="s">
        <v>90</v>
      </c>
      <c r="AB2847" t="b">
        <v>0</v>
      </c>
      <c r="AC2847" t="b">
        <v>0</v>
      </c>
      <c r="AE2847" t="b">
        <v>1</v>
      </c>
      <c r="AF2847" t="b">
        <v>0</v>
      </c>
      <c r="AG2847" t="b">
        <v>0</v>
      </c>
      <c r="AH2847" t="s">
        <v>4808</v>
      </c>
      <c r="AI2847" t="b">
        <v>0</v>
      </c>
      <c r="AK2847" t="b">
        <v>0</v>
      </c>
      <c r="AL2847" s="1"/>
      <c r="AM2847" t="s">
        <v>162</v>
      </c>
      <c r="AN2847" s="2">
        <v>44302.595810185187</v>
      </c>
      <c r="AP2847" s="2">
        <v>43836.762962962966</v>
      </c>
      <c r="AQ2847" s="1"/>
      <c r="AS2847" t="b">
        <v>0</v>
      </c>
      <c r="AV2847" t="s">
        <v>197</v>
      </c>
      <c r="BB2847" t="s">
        <v>7612</v>
      </c>
      <c r="BD2847" t="b">
        <v>0</v>
      </c>
      <c r="BH2847" t="s">
        <v>142</v>
      </c>
      <c r="BI2847" t="s">
        <v>150</v>
      </c>
      <c r="BQ2847" t="s">
        <v>96</v>
      </c>
      <c r="BR2847" t="b">
        <v>0</v>
      </c>
      <c r="BT2847" t="b">
        <v>0</v>
      </c>
      <c r="BW2847" t="s">
        <v>97</v>
      </c>
      <c r="BX2847" t="b">
        <v>0</v>
      </c>
      <c r="BY2847" s="2">
        <v>44376.857569444444</v>
      </c>
      <c r="CB2847" t="b">
        <v>0</v>
      </c>
      <c r="CC2847" t="b">
        <v>0</v>
      </c>
      <c r="CF2847">
        <v>65199</v>
      </c>
      <c r="CH2847">
        <v>0</v>
      </c>
      <c r="CI2847">
        <v>0</v>
      </c>
      <c r="CJ2847">
        <v>0</v>
      </c>
      <c r="CK2847">
        <f>YEAR(tbl_Opportunity[[#This Row],[Close Date]])</f>
        <v>2019</v>
      </c>
    </row>
    <row r="2848" spans="1:89">
      <c r="A2848" t="s">
        <v>725</v>
      </c>
      <c r="B2848" t="b">
        <v>0</v>
      </c>
      <c r="D2848" t="b">
        <v>0</v>
      </c>
      <c r="H2848" s="1">
        <v>43830</v>
      </c>
      <c r="I2848" t="b">
        <v>1</v>
      </c>
      <c r="J2848" t="s">
        <v>140</v>
      </c>
      <c r="O2848" t="s">
        <v>99</v>
      </c>
      <c r="P2848" t="b">
        <v>0</v>
      </c>
      <c r="Q2848" s="2">
        <v>43430.7971875</v>
      </c>
      <c r="R2848" s="1"/>
      <c r="S2848" t="b">
        <v>0</v>
      </c>
      <c r="U2848" s="1"/>
      <c r="V2848" t="b">
        <v>0</v>
      </c>
      <c r="W2848" s="1">
        <v>43556</v>
      </c>
      <c r="X2848">
        <v>4</v>
      </c>
      <c r="Y2848">
        <v>2019</v>
      </c>
      <c r="Z2848" t="s">
        <v>90</v>
      </c>
      <c r="AA2848" t="s">
        <v>90</v>
      </c>
      <c r="AB2848" t="b">
        <v>0</v>
      </c>
      <c r="AC2848" t="b">
        <v>0</v>
      </c>
      <c r="AE2848" t="b">
        <v>1</v>
      </c>
      <c r="AF2848" t="b">
        <v>0</v>
      </c>
      <c r="AG2848" t="b">
        <v>0</v>
      </c>
      <c r="AH2848" t="s">
        <v>4808</v>
      </c>
      <c r="AI2848" t="b">
        <v>0</v>
      </c>
      <c r="AK2848" t="b">
        <v>0</v>
      </c>
      <c r="AL2848" s="1">
        <v>43790</v>
      </c>
      <c r="AM2848" t="s">
        <v>162</v>
      </c>
      <c r="AN2848" s="2">
        <v>44297.838888888888</v>
      </c>
      <c r="AP2848" s="2">
        <v>43836.763020833336</v>
      </c>
      <c r="AQ2848" s="1"/>
      <c r="AS2848" t="b">
        <v>0</v>
      </c>
      <c r="AV2848" t="s">
        <v>213</v>
      </c>
      <c r="BB2848" t="s">
        <v>7613</v>
      </c>
      <c r="BD2848" t="b">
        <v>0</v>
      </c>
      <c r="BH2848" t="s">
        <v>387</v>
      </c>
      <c r="BI2848" t="s">
        <v>150</v>
      </c>
      <c r="BQ2848" t="s">
        <v>96</v>
      </c>
      <c r="BR2848" t="b">
        <v>0</v>
      </c>
      <c r="BT2848" t="b">
        <v>0</v>
      </c>
      <c r="BW2848" t="s">
        <v>97</v>
      </c>
      <c r="BX2848" t="b">
        <v>0</v>
      </c>
      <c r="BY2848" s="2">
        <v>44376.857569444444</v>
      </c>
      <c r="CB2848" t="b">
        <v>0</v>
      </c>
      <c r="CC2848" t="b">
        <v>0</v>
      </c>
      <c r="CF2848">
        <v>71699</v>
      </c>
      <c r="CH2848">
        <v>0</v>
      </c>
      <c r="CI2848">
        <v>0</v>
      </c>
      <c r="CJ2848">
        <v>0</v>
      </c>
      <c r="CK2848">
        <f>YEAR(tbl_Opportunity[[#This Row],[Close Date]])</f>
        <v>2019</v>
      </c>
    </row>
    <row r="2849" spans="1:89">
      <c r="A2849" t="s">
        <v>7614</v>
      </c>
      <c r="B2849" t="b">
        <v>0</v>
      </c>
      <c r="D2849" t="b">
        <v>0</v>
      </c>
      <c r="H2849" s="1">
        <v>43739</v>
      </c>
      <c r="I2849" t="b">
        <v>1</v>
      </c>
      <c r="J2849" t="s">
        <v>140</v>
      </c>
      <c r="L2849" t="s">
        <v>7615</v>
      </c>
      <c r="O2849" t="s">
        <v>99</v>
      </c>
      <c r="P2849" t="b">
        <v>0</v>
      </c>
      <c r="Q2849" s="2">
        <v>43441.579606481479</v>
      </c>
      <c r="R2849" s="1"/>
      <c r="S2849" t="b">
        <v>0</v>
      </c>
      <c r="U2849" s="1"/>
      <c r="V2849" t="b">
        <v>0</v>
      </c>
      <c r="W2849" s="1">
        <v>43556</v>
      </c>
      <c r="X2849">
        <v>4</v>
      </c>
      <c r="Y2849">
        <v>2019</v>
      </c>
      <c r="Z2849" t="s">
        <v>90</v>
      </c>
      <c r="AA2849" t="s">
        <v>90</v>
      </c>
      <c r="AB2849" t="b">
        <v>0</v>
      </c>
      <c r="AC2849" t="b">
        <v>0</v>
      </c>
      <c r="AE2849" t="b">
        <v>1</v>
      </c>
      <c r="AF2849" t="b">
        <v>0</v>
      </c>
      <c r="AG2849" t="b">
        <v>0</v>
      </c>
      <c r="AH2849" t="s">
        <v>4808</v>
      </c>
      <c r="AI2849" t="b">
        <v>0</v>
      </c>
      <c r="AK2849" t="b">
        <v>0</v>
      </c>
      <c r="AL2849" s="1">
        <v>43517</v>
      </c>
      <c r="AM2849" t="s">
        <v>162</v>
      </c>
      <c r="AN2849" s="2">
        <v>44297.838888888888</v>
      </c>
      <c r="AP2849" s="2">
        <v>43836.762962962966</v>
      </c>
      <c r="AQ2849" s="1"/>
      <c r="AS2849" t="b">
        <v>0</v>
      </c>
      <c r="AV2849" t="s">
        <v>213</v>
      </c>
      <c r="BB2849" t="s">
        <v>7616</v>
      </c>
      <c r="BD2849" t="b">
        <v>0</v>
      </c>
      <c r="BH2849" t="s">
        <v>387</v>
      </c>
      <c r="BI2849" t="s">
        <v>150</v>
      </c>
      <c r="BQ2849" t="s">
        <v>96</v>
      </c>
      <c r="BR2849" t="b">
        <v>0</v>
      </c>
      <c r="BT2849" t="b">
        <v>0</v>
      </c>
      <c r="BW2849" t="s">
        <v>97</v>
      </c>
      <c r="BX2849" t="b">
        <v>0</v>
      </c>
      <c r="BY2849" s="2">
        <v>44376.857569444444</v>
      </c>
      <c r="CB2849" t="b">
        <v>0</v>
      </c>
      <c r="CC2849" t="b">
        <v>0</v>
      </c>
      <c r="CF2849">
        <v>65597</v>
      </c>
      <c r="CH2849">
        <v>0</v>
      </c>
      <c r="CI2849">
        <v>0</v>
      </c>
      <c r="CJ2849">
        <v>0</v>
      </c>
      <c r="CK2849">
        <f>YEAR(tbl_Opportunity[[#This Row],[Close Date]])</f>
        <v>2019</v>
      </c>
    </row>
    <row r="2850" spans="1:89">
      <c r="A2850" t="s">
        <v>617</v>
      </c>
      <c r="B2850" t="b">
        <v>0</v>
      </c>
      <c r="D2850" t="b">
        <v>0</v>
      </c>
      <c r="E2850" t="s">
        <v>3554</v>
      </c>
      <c r="H2850" s="1">
        <v>43761</v>
      </c>
      <c r="I2850" t="b">
        <v>1</v>
      </c>
      <c r="J2850" t="s">
        <v>140</v>
      </c>
      <c r="O2850" t="s">
        <v>142</v>
      </c>
      <c r="P2850" t="b">
        <v>0</v>
      </c>
      <c r="Q2850" s="2">
        <v>43573.598773148151</v>
      </c>
      <c r="R2850" s="1"/>
      <c r="S2850" t="b">
        <v>0</v>
      </c>
      <c r="U2850" s="1"/>
      <c r="V2850" t="b">
        <v>0</v>
      </c>
      <c r="W2850" s="1">
        <v>43556</v>
      </c>
      <c r="X2850">
        <v>4</v>
      </c>
      <c r="Y2850">
        <v>2019</v>
      </c>
      <c r="Z2850" t="s">
        <v>90</v>
      </c>
      <c r="AA2850" t="s">
        <v>90</v>
      </c>
      <c r="AB2850" t="b">
        <v>0</v>
      </c>
      <c r="AC2850" t="b">
        <v>0</v>
      </c>
      <c r="AE2850" t="b">
        <v>1</v>
      </c>
      <c r="AF2850" t="b">
        <v>0</v>
      </c>
      <c r="AG2850" t="b">
        <v>0</v>
      </c>
      <c r="AH2850" t="s">
        <v>4808</v>
      </c>
      <c r="AI2850" t="b">
        <v>0</v>
      </c>
      <c r="AK2850" t="b">
        <v>0</v>
      </c>
      <c r="AL2850" s="1">
        <v>43761</v>
      </c>
      <c r="AM2850" t="s">
        <v>162</v>
      </c>
      <c r="AN2850" s="2">
        <v>44297.838888888888</v>
      </c>
      <c r="AP2850" s="2">
        <v>43836.762962962966</v>
      </c>
      <c r="AQ2850" s="1"/>
      <c r="AS2850" t="b">
        <v>0</v>
      </c>
      <c r="AV2850" t="s">
        <v>213</v>
      </c>
      <c r="BB2850" t="s">
        <v>7617</v>
      </c>
      <c r="BD2850" t="b">
        <v>0</v>
      </c>
      <c r="BH2850" t="s">
        <v>142</v>
      </c>
      <c r="BI2850" t="s">
        <v>150</v>
      </c>
      <c r="BQ2850" t="s">
        <v>96</v>
      </c>
      <c r="BR2850" t="b">
        <v>0</v>
      </c>
      <c r="BT2850" t="b">
        <v>0</v>
      </c>
      <c r="BW2850" t="s">
        <v>97</v>
      </c>
      <c r="BX2850" t="b">
        <v>0</v>
      </c>
      <c r="BY2850" s="2">
        <v>44376.857569444444</v>
      </c>
      <c r="CB2850" t="b">
        <v>0</v>
      </c>
      <c r="CC2850" t="b">
        <v>0</v>
      </c>
      <c r="CF2850">
        <v>69148</v>
      </c>
      <c r="CH2850">
        <v>0</v>
      </c>
      <c r="CI2850">
        <v>0</v>
      </c>
      <c r="CJ2850">
        <v>0</v>
      </c>
      <c r="CK2850">
        <f>YEAR(tbl_Opportunity[[#This Row],[Close Date]])</f>
        <v>2019</v>
      </c>
    </row>
    <row r="2851" spans="1:89">
      <c r="A2851" t="s">
        <v>5691</v>
      </c>
      <c r="B2851" t="b">
        <v>0</v>
      </c>
      <c r="D2851" t="b">
        <v>0</v>
      </c>
      <c r="H2851" s="1">
        <v>43800</v>
      </c>
      <c r="I2851" t="b">
        <v>1</v>
      </c>
      <c r="J2851" t="s">
        <v>140</v>
      </c>
      <c r="O2851" t="s">
        <v>99</v>
      </c>
      <c r="P2851" t="b">
        <v>0</v>
      </c>
      <c r="Q2851" s="2">
        <v>43601.704548611109</v>
      </c>
      <c r="R2851" s="1"/>
      <c r="S2851" t="b">
        <v>0</v>
      </c>
      <c r="U2851" s="1"/>
      <c r="V2851" t="b">
        <v>0</v>
      </c>
      <c r="W2851" s="1">
        <v>43556</v>
      </c>
      <c r="X2851">
        <v>4</v>
      </c>
      <c r="Y2851">
        <v>2019</v>
      </c>
      <c r="Z2851" t="s">
        <v>90</v>
      </c>
      <c r="AA2851" t="s">
        <v>90</v>
      </c>
      <c r="AB2851" t="b">
        <v>0</v>
      </c>
      <c r="AC2851" t="b">
        <v>0</v>
      </c>
      <c r="AE2851" t="b">
        <v>1</v>
      </c>
      <c r="AF2851" t="b">
        <v>0</v>
      </c>
      <c r="AG2851" t="b">
        <v>0</v>
      </c>
      <c r="AH2851" t="s">
        <v>4808</v>
      </c>
      <c r="AI2851" t="b">
        <v>0</v>
      </c>
      <c r="AK2851" t="b">
        <v>0</v>
      </c>
      <c r="AL2851" s="1">
        <v>43601</v>
      </c>
      <c r="AM2851" t="s">
        <v>162</v>
      </c>
      <c r="AN2851" s="2">
        <v>44297.828460648147</v>
      </c>
      <c r="AP2851" s="2">
        <v>43836.762962962966</v>
      </c>
      <c r="AQ2851" s="1"/>
      <c r="AS2851" t="b">
        <v>0</v>
      </c>
      <c r="AV2851" t="s">
        <v>153</v>
      </c>
      <c r="BB2851" t="s">
        <v>7618</v>
      </c>
      <c r="BD2851" t="b">
        <v>0</v>
      </c>
      <c r="BH2851" t="s">
        <v>99</v>
      </c>
      <c r="BI2851" t="s">
        <v>150</v>
      </c>
      <c r="BQ2851" t="s">
        <v>96</v>
      </c>
      <c r="BR2851" t="b">
        <v>0</v>
      </c>
      <c r="BT2851" t="b">
        <v>0</v>
      </c>
      <c r="BW2851" t="s">
        <v>97</v>
      </c>
      <c r="BX2851" t="b">
        <v>0</v>
      </c>
      <c r="BY2851" s="2">
        <v>44376.857569444444</v>
      </c>
      <c r="CB2851" t="b">
        <v>0</v>
      </c>
      <c r="CC2851" t="b">
        <v>0</v>
      </c>
      <c r="CF2851">
        <v>6500</v>
      </c>
      <c r="CH2851">
        <v>0</v>
      </c>
      <c r="CI2851">
        <v>0</v>
      </c>
      <c r="CJ2851">
        <v>0</v>
      </c>
      <c r="CK2851">
        <f>YEAR(tbl_Opportunity[[#This Row],[Close Date]])</f>
        <v>2019</v>
      </c>
    </row>
    <row r="2852" spans="1:89">
      <c r="A2852" t="s">
        <v>6260</v>
      </c>
      <c r="B2852" t="b">
        <v>0</v>
      </c>
      <c r="D2852" t="b">
        <v>0</v>
      </c>
      <c r="H2852" s="1">
        <v>44196</v>
      </c>
      <c r="I2852" t="b">
        <v>1</v>
      </c>
      <c r="J2852" t="s">
        <v>140</v>
      </c>
      <c r="L2852" t="s">
        <v>7337</v>
      </c>
      <c r="O2852" t="s">
        <v>99</v>
      </c>
      <c r="P2852" t="b">
        <v>0</v>
      </c>
      <c r="Q2852" s="2">
        <v>43574.799270833333</v>
      </c>
      <c r="R2852" s="1"/>
      <c r="S2852" t="b">
        <v>0</v>
      </c>
      <c r="U2852" s="1"/>
      <c r="V2852" t="b">
        <v>0</v>
      </c>
      <c r="W2852" s="1">
        <v>43922</v>
      </c>
      <c r="X2852">
        <v>4</v>
      </c>
      <c r="Y2852">
        <v>2020</v>
      </c>
      <c r="Z2852" t="s">
        <v>90</v>
      </c>
      <c r="AA2852" t="s">
        <v>90</v>
      </c>
      <c r="AB2852" t="b">
        <v>0</v>
      </c>
      <c r="AC2852" t="b">
        <v>0</v>
      </c>
      <c r="AE2852" t="b">
        <v>1</v>
      </c>
      <c r="AF2852" t="b">
        <v>0</v>
      </c>
      <c r="AG2852" t="b">
        <v>0</v>
      </c>
      <c r="AH2852" t="s">
        <v>4812</v>
      </c>
      <c r="AI2852" t="b">
        <v>0</v>
      </c>
      <c r="AK2852" t="b">
        <v>0</v>
      </c>
      <c r="AL2852" s="1">
        <v>43574</v>
      </c>
      <c r="AM2852" t="s">
        <v>332</v>
      </c>
      <c r="AN2852" s="2">
        <v>44082.446967592594</v>
      </c>
      <c r="AP2852" s="2">
        <v>44082.446967592594</v>
      </c>
      <c r="AQ2852" s="1"/>
      <c r="AS2852" t="b">
        <v>0</v>
      </c>
      <c r="AV2852" t="s">
        <v>93</v>
      </c>
      <c r="BB2852" t="s">
        <v>7619</v>
      </c>
      <c r="BD2852" t="b">
        <v>0</v>
      </c>
      <c r="BH2852" t="s">
        <v>332</v>
      </c>
      <c r="BI2852" t="s">
        <v>150</v>
      </c>
      <c r="BJ2852" t="s">
        <v>2980</v>
      </c>
      <c r="BQ2852" t="s">
        <v>96</v>
      </c>
      <c r="BR2852" t="b">
        <v>0</v>
      </c>
      <c r="BT2852" t="b">
        <v>0</v>
      </c>
      <c r="BW2852" t="s">
        <v>97</v>
      </c>
      <c r="BX2852" t="b">
        <v>0</v>
      </c>
      <c r="BY2852" s="2">
        <v>44376.857569444444</v>
      </c>
      <c r="CB2852" t="b">
        <v>0</v>
      </c>
      <c r="CC2852" t="b">
        <v>0</v>
      </c>
      <c r="CF2852">
        <v>65000</v>
      </c>
      <c r="CH2852">
        <v>0</v>
      </c>
      <c r="CI2852">
        <v>0</v>
      </c>
      <c r="CJ2852">
        <v>0</v>
      </c>
      <c r="CK2852">
        <f>YEAR(tbl_Opportunity[[#This Row],[Close Date]])</f>
        <v>2020</v>
      </c>
    </row>
    <row r="2853" spans="1:89">
      <c r="A2853" t="s">
        <v>7620</v>
      </c>
      <c r="B2853" t="b">
        <v>0</v>
      </c>
      <c r="D2853" t="b">
        <v>0</v>
      </c>
      <c r="H2853" s="1">
        <v>44168</v>
      </c>
      <c r="I2853" t="b">
        <v>1</v>
      </c>
      <c r="J2853" t="s">
        <v>140</v>
      </c>
      <c r="L2853" t="s">
        <v>7621</v>
      </c>
      <c r="O2853" t="s">
        <v>142</v>
      </c>
      <c r="P2853" t="b">
        <v>0</v>
      </c>
      <c r="Q2853" s="2">
        <v>43600.576932870368</v>
      </c>
      <c r="R2853" s="1"/>
      <c r="S2853" t="b">
        <v>0</v>
      </c>
      <c r="U2853" s="1"/>
      <c r="V2853" t="b">
        <v>0</v>
      </c>
      <c r="W2853" s="1">
        <v>43922</v>
      </c>
      <c r="X2853">
        <v>4</v>
      </c>
      <c r="Y2853">
        <v>2020</v>
      </c>
      <c r="Z2853" t="s">
        <v>90</v>
      </c>
      <c r="AA2853" t="s">
        <v>90</v>
      </c>
      <c r="AB2853" t="b">
        <v>0</v>
      </c>
      <c r="AC2853" t="b">
        <v>0</v>
      </c>
      <c r="AE2853" t="b">
        <v>1</v>
      </c>
      <c r="AF2853" t="b">
        <v>0</v>
      </c>
      <c r="AG2853" t="b">
        <v>0</v>
      </c>
      <c r="AH2853" t="s">
        <v>4808</v>
      </c>
      <c r="AI2853" t="b">
        <v>0</v>
      </c>
      <c r="AK2853" t="b">
        <v>0</v>
      </c>
      <c r="AL2853" s="1">
        <v>44013</v>
      </c>
      <c r="AM2853" t="s">
        <v>142</v>
      </c>
      <c r="AN2853" s="2">
        <v>44186.741805555554</v>
      </c>
      <c r="AP2853" s="2">
        <v>44186.741805555554</v>
      </c>
      <c r="AQ2853" s="1"/>
      <c r="AS2853" t="b">
        <v>0</v>
      </c>
      <c r="AV2853" t="s">
        <v>176</v>
      </c>
      <c r="BB2853" t="s">
        <v>7622</v>
      </c>
      <c r="BD2853" t="b">
        <v>0</v>
      </c>
      <c r="BH2853" t="s">
        <v>142</v>
      </c>
      <c r="BI2853" t="s">
        <v>150</v>
      </c>
      <c r="BQ2853" t="s">
        <v>96</v>
      </c>
      <c r="BR2853" t="b">
        <v>0</v>
      </c>
      <c r="BT2853" t="b">
        <v>0</v>
      </c>
      <c r="BW2853" t="s">
        <v>97</v>
      </c>
      <c r="BX2853" t="b">
        <v>0</v>
      </c>
      <c r="BY2853" s="2">
        <v>44376.857569444444</v>
      </c>
      <c r="CB2853" t="b">
        <v>0</v>
      </c>
      <c r="CC2853" t="b">
        <v>0</v>
      </c>
      <c r="CF2853">
        <v>65199</v>
      </c>
      <c r="CH2853">
        <v>0</v>
      </c>
      <c r="CI2853">
        <v>0</v>
      </c>
      <c r="CJ2853">
        <v>0</v>
      </c>
      <c r="CK2853">
        <f>YEAR(tbl_Opportunity[[#This Row],[Close Date]])</f>
        <v>2020</v>
      </c>
    </row>
    <row r="2854" spans="1:89">
      <c r="A2854" t="s">
        <v>7623</v>
      </c>
      <c r="B2854" t="b">
        <v>0</v>
      </c>
      <c r="D2854" t="b">
        <v>0</v>
      </c>
      <c r="E2854" t="s">
        <v>3744</v>
      </c>
      <c r="H2854" s="1">
        <v>43826</v>
      </c>
      <c r="I2854" t="b">
        <v>1</v>
      </c>
      <c r="J2854" t="s">
        <v>140</v>
      </c>
      <c r="L2854" t="s">
        <v>7624</v>
      </c>
      <c r="O2854" t="s">
        <v>387</v>
      </c>
      <c r="P2854" t="b">
        <v>0</v>
      </c>
      <c r="Q2854" s="2">
        <v>43519.669363425928</v>
      </c>
      <c r="R2854" s="1"/>
      <c r="S2854" t="b">
        <v>0</v>
      </c>
      <c r="U2854" s="1"/>
      <c r="V2854" t="b">
        <v>0</v>
      </c>
      <c r="W2854" s="1">
        <v>43556</v>
      </c>
      <c r="X2854">
        <v>4</v>
      </c>
      <c r="Y2854">
        <v>2019</v>
      </c>
      <c r="Z2854" t="s">
        <v>90</v>
      </c>
      <c r="AA2854" t="s">
        <v>90</v>
      </c>
      <c r="AB2854" t="b">
        <v>0</v>
      </c>
      <c r="AC2854" t="b">
        <v>0</v>
      </c>
      <c r="AE2854" t="b">
        <v>1</v>
      </c>
      <c r="AF2854" t="b">
        <v>0</v>
      </c>
      <c r="AG2854" t="b">
        <v>0</v>
      </c>
      <c r="AH2854" t="s">
        <v>4808</v>
      </c>
      <c r="AI2854" t="b">
        <v>0</v>
      </c>
      <c r="AK2854" t="b">
        <v>0</v>
      </c>
      <c r="AL2854" s="1"/>
      <c r="AM2854" t="s">
        <v>162</v>
      </c>
      <c r="AN2854" s="2">
        <v>44438.601944444446</v>
      </c>
      <c r="AP2854" s="2">
        <v>43890.035451388889</v>
      </c>
      <c r="AQ2854" s="1"/>
      <c r="AS2854" t="b">
        <v>0</v>
      </c>
      <c r="AV2854" t="s">
        <v>105</v>
      </c>
      <c r="BB2854" t="s">
        <v>7625</v>
      </c>
      <c r="BD2854" t="b">
        <v>0</v>
      </c>
      <c r="BH2854" t="s">
        <v>387</v>
      </c>
      <c r="BI2854" t="s">
        <v>150</v>
      </c>
      <c r="BQ2854" t="s">
        <v>96</v>
      </c>
      <c r="BR2854" t="b">
        <v>0</v>
      </c>
      <c r="BT2854" t="b">
        <v>0</v>
      </c>
      <c r="BW2854" t="s">
        <v>97</v>
      </c>
      <c r="BX2854" t="b">
        <v>0</v>
      </c>
      <c r="BY2854" s="2">
        <v>44438.601956018516</v>
      </c>
      <c r="CB2854" t="b">
        <v>0</v>
      </c>
      <c r="CC2854" t="b">
        <v>0</v>
      </c>
      <c r="CF2854">
        <v>82616.399999999994</v>
      </c>
      <c r="CH2854">
        <v>0</v>
      </c>
      <c r="CI2854">
        <v>0</v>
      </c>
      <c r="CJ2854">
        <v>0</v>
      </c>
      <c r="CK2854">
        <f>YEAR(tbl_Opportunity[[#This Row],[Close Date]])</f>
        <v>2019</v>
      </c>
    </row>
    <row r="2855" spans="1:89">
      <c r="A2855" t="s">
        <v>7543</v>
      </c>
      <c r="B2855" t="b">
        <v>0</v>
      </c>
      <c r="D2855" t="b">
        <v>0</v>
      </c>
      <c r="E2855" t="s">
        <v>7626</v>
      </c>
      <c r="H2855" s="1">
        <v>43100</v>
      </c>
      <c r="I2855" t="b">
        <v>1</v>
      </c>
      <c r="J2855" t="s">
        <v>140</v>
      </c>
      <c r="L2855" t="s">
        <v>7627</v>
      </c>
      <c r="O2855" t="s">
        <v>142</v>
      </c>
      <c r="P2855" t="b">
        <v>0</v>
      </c>
      <c r="Q2855" s="2">
        <v>43010.727766203701</v>
      </c>
      <c r="R2855" s="1"/>
      <c r="S2855" t="b">
        <v>0</v>
      </c>
      <c r="U2855" s="1"/>
      <c r="V2855" t="b">
        <v>0</v>
      </c>
      <c r="W2855" s="1">
        <v>42826</v>
      </c>
      <c r="X2855">
        <v>4</v>
      </c>
      <c r="Y2855">
        <v>2017</v>
      </c>
      <c r="Z2855" t="s">
        <v>90</v>
      </c>
      <c r="AA2855" t="s">
        <v>90</v>
      </c>
      <c r="AB2855" t="b">
        <v>0</v>
      </c>
      <c r="AC2855" t="b">
        <v>0</v>
      </c>
      <c r="AE2855" t="b">
        <v>1</v>
      </c>
      <c r="AF2855" t="b">
        <v>0</v>
      </c>
      <c r="AG2855" t="b">
        <v>0</v>
      </c>
      <c r="AH2855" t="s">
        <v>4808</v>
      </c>
      <c r="AI2855" t="b">
        <v>0</v>
      </c>
      <c r="AK2855" t="b">
        <v>0</v>
      </c>
      <c r="AL2855" s="1"/>
      <c r="AM2855" t="s">
        <v>92</v>
      </c>
      <c r="AN2855" s="2">
        <v>43836.762962962966</v>
      </c>
      <c r="AP2855" s="2">
        <v>43836.762962962966</v>
      </c>
      <c r="AQ2855" s="1"/>
      <c r="AS2855" t="b">
        <v>0</v>
      </c>
      <c r="AV2855" t="s">
        <v>176</v>
      </c>
      <c r="BB2855" t="s">
        <v>7628</v>
      </c>
      <c r="BD2855" t="b">
        <v>0</v>
      </c>
      <c r="BH2855" t="s">
        <v>142</v>
      </c>
      <c r="BI2855" t="s">
        <v>150</v>
      </c>
      <c r="BJ2855" t="s">
        <v>102</v>
      </c>
      <c r="BQ2855" t="s">
        <v>96</v>
      </c>
      <c r="BR2855" t="b">
        <v>0</v>
      </c>
      <c r="BT2855" t="b">
        <v>0</v>
      </c>
      <c r="BW2855" t="s">
        <v>97</v>
      </c>
      <c r="BX2855" t="b">
        <v>0</v>
      </c>
      <c r="BY2855" s="2">
        <v>44376.857569444444</v>
      </c>
      <c r="CB2855" t="b">
        <v>0</v>
      </c>
      <c r="CC2855" t="b">
        <v>0</v>
      </c>
      <c r="CF2855">
        <v>71500</v>
      </c>
      <c r="CH2855">
        <v>0</v>
      </c>
      <c r="CI2855">
        <v>0</v>
      </c>
      <c r="CJ2855">
        <v>0</v>
      </c>
      <c r="CK2855">
        <f>YEAR(tbl_Opportunity[[#This Row],[Close Date]])</f>
        <v>2017</v>
      </c>
    </row>
    <row r="2856" spans="1:89">
      <c r="A2856" t="s">
        <v>7629</v>
      </c>
      <c r="B2856" t="b">
        <v>0</v>
      </c>
      <c r="D2856" t="b">
        <v>0</v>
      </c>
      <c r="H2856" s="1">
        <v>43465</v>
      </c>
      <c r="I2856" t="b">
        <v>1</v>
      </c>
      <c r="J2856" t="s">
        <v>140</v>
      </c>
      <c r="L2856" t="s">
        <v>7630</v>
      </c>
      <c r="O2856" t="s">
        <v>142</v>
      </c>
      <c r="P2856" t="b">
        <v>0</v>
      </c>
      <c r="Q2856" s="2">
        <v>42885.769826388889</v>
      </c>
      <c r="R2856" s="1"/>
      <c r="S2856" t="b">
        <v>0</v>
      </c>
      <c r="U2856" s="1"/>
      <c r="V2856" t="b">
        <v>0</v>
      </c>
      <c r="W2856" s="1">
        <v>43191</v>
      </c>
      <c r="X2856">
        <v>4</v>
      </c>
      <c r="Y2856">
        <v>2018</v>
      </c>
      <c r="Z2856" t="s">
        <v>90</v>
      </c>
      <c r="AA2856" t="s">
        <v>90</v>
      </c>
      <c r="AB2856" t="b">
        <v>0</v>
      </c>
      <c r="AC2856" t="b">
        <v>0</v>
      </c>
      <c r="AE2856" t="b">
        <v>1</v>
      </c>
      <c r="AF2856" t="b">
        <v>0</v>
      </c>
      <c r="AG2856" t="b">
        <v>0</v>
      </c>
      <c r="AH2856" t="s">
        <v>4808</v>
      </c>
      <c r="AI2856" t="b">
        <v>0</v>
      </c>
      <c r="AK2856" t="b">
        <v>0</v>
      </c>
      <c r="AL2856" s="1">
        <v>43147</v>
      </c>
      <c r="AM2856" t="s">
        <v>162</v>
      </c>
      <c r="AN2856" s="2">
        <v>44297.837673611109</v>
      </c>
      <c r="AP2856" s="2">
        <v>43836.76290509259</v>
      </c>
      <c r="AQ2856" s="1"/>
      <c r="AS2856" t="b">
        <v>0</v>
      </c>
      <c r="AV2856" t="s">
        <v>213</v>
      </c>
      <c r="BB2856" t="s">
        <v>7631</v>
      </c>
      <c r="BD2856" t="b">
        <v>0</v>
      </c>
      <c r="BH2856" t="s">
        <v>142</v>
      </c>
      <c r="BI2856" t="s">
        <v>150</v>
      </c>
      <c r="BQ2856" t="s">
        <v>96</v>
      </c>
      <c r="BR2856" t="b">
        <v>0</v>
      </c>
      <c r="BT2856" t="b">
        <v>0</v>
      </c>
      <c r="BW2856" t="s">
        <v>97</v>
      </c>
      <c r="BX2856" t="b">
        <v>0</v>
      </c>
      <c r="BY2856" s="2">
        <v>44376.857569444444</v>
      </c>
      <c r="CB2856" t="b">
        <v>0</v>
      </c>
      <c r="CC2856" t="b">
        <v>0</v>
      </c>
      <c r="CF2856">
        <v>71500</v>
      </c>
      <c r="CH2856">
        <v>0</v>
      </c>
      <c r="CI2856">
        <v>0</v>
      </c>
      <c r="CJ2856">
        <v>0</v>
      </c>
      <c r="CK2856">
        <f>YEAR(tbl_Opportunity[[#This Row],[Close Date]])</f>
        <v>2018</v>
      </c>
    </row>
    <row r="2857" spans="1:89">
      <c r="A2857" t="s">
        <v>7600</v>
      </c>
      <c r="B2857" t="b">
        <v>0</v>
      </c>
      <c r="D2857" t="b">
        <v>0</v>
      </c>
      <c r="H2857" s="1">
        <v>43465</v>
      </c>
      <c r="I2857" t="b">
        <v>1</v>
      </c>
      <c r="J2857" t="s">
        <v>140</v>
      </c>
      <c r="L2857" t="s">
        <v>7632</v>
      </c>
      <c r="O2857" t="s">
        <v>142</v>
      </c>
      <c r="P2857" t="b">
        <v>0</v>
      </c>
      <c r="Q2857" s="2">
        <v>42921.620868055557</v>
      </c>
      <c r="R2857" s="1"/>
      <c r="S2857" t="b">
        <v>0</v>
      </c>
      <c r="U2857" s="1"/>
      <c r="V2857" t="b">
        <v>0</v>
      </c>
      <c r="W2857" s="1">
        <v>43191</v>
      </c>
      <c r="X2857">
        <v>4</v>
      </c>
      <c r="Y2857">
        <v>2018</v>
      </c>
      <c r="Z2857" t="s">
        <v>90</v>
      </c>
      <c r="AA2857" t="s">
        <v>90</v>
      </c>
      <c r="AB2857" t="b">
        <v>0</v>
      </c>
      <c r="AC2857" t="b">
        <v>0</v>
      </c>
      <c r="AE2857" t="b">
        <v>1</v>
      </c>
      <c r="AF2857" t="b">
        <v>0</v>
      </c>
      <c r="AG2857" t="b">
        <v>0</v>
      </c>
      <c r="AH2857" t="s">
        <v>4808</v>
      </c>
      <c r="AI2857" t="b">
        <v>0</v>
      </c>
      <c r="AK2857" t="b">
        <v>0</v>
      </c>
      <c r="AL2857" s="1"/>
      <c r="AM2857" t="s">
        <v>162</v>
      </c>
      <c r="AN2857" s="2">
        <v>44297.837673611109</v>
      </c>
      <c r="AP2857" s="2">
        <v>43836.76290509259</v>
      </c>
      <c r="AQ2857" s="1"/>
      <c r="AS2857" t="b">
        <v>0</v>
      </c>
      <c r="AU2857" t="s">
        <v>2043</v>
      </c>
      <c r="AV2857" t="s">
        <v>213</v>
      </c>
      <c r="BB2857" t="s">
        <v>7633</v>
      </c>
      <c r="BD2857" t="b">
        <v>0</v>
      </c>
      <c r="BH2857" t="s">
        <v>142</v>
      </c>
      <c r="BI2857" t="s">
        <v>150</v>
      </c>
      <c r="BQ2857" t="s">
        <v>96</v>
      </c>
      <c r="BR2857" t="b">
        <v>0</v>
      </c>
      <c r="BT2857" t="b">
        <v>0</v>
      </c>
      <c r="BW2857" t="s">
        <v>97</v>
      </c>
      <c r="BX2857" t="b">
        <v>0</v>
      </c>
      <c r="BY2857" s="2">
        <v>44376.857569444444</v>
      </c>
      <c r="CB2857" t="b">
        <v>0</v>
      </c>
      <c r="CC2857" t="b">
        <v>0</v>
      </c>
      <c r="CF2857">
        <v>69355</v>
      </c>
      <c r="CH2857">
        <v>0</v>
      </c>
      <c r="CI2857">
        <v>0</v>
      </c>
      <c r="CJ2857">
        <v>0</v>
      </c>
      <c r="CK2857">
        <f>YEAR(tbl_Opportunity[[#This Row],[Close Date]])</f>
        <v>2018</v>
      </c>
    </row>
    <row r="2858" spans="1:89">
      <c r="A2858" t="s">
        <v>7634</v>
      </c>
      <c r="B2858" t="b">
        <v>0</v>
      </c>
      <c r="D2858" t="b">
        <v>0</v>
      </c>
      <c r="H2858" s="1">
        <v>43465</v>
      </c>
      <c r="I2858" t="b">
        <v>1</v>
      </c>
      <c r="J2858" t="s">
        <v>140</v>
      </c>
      <c r="L2858" t="s">
        <v>7635</v>
      </c>
      <c r="O2858" t="s">
        <v>142</v>
      </c>
      <c r="P2858" t="b">
        <v>0</v>
      </c>
      <c r="Q2858" s="2">
        <v>42943.601458333331</v>
      </c>
      <c r="R2858" s="1"/>
      <c r="S2858" t="b">
        <v>0</v>
      </c>
      <c r="U2858" s="1"/>
      <c r="V2858" t="b">
        <v>0</v>
      </c>
      <c r="W2858" s="1">
        <v>43191</v>
      </c>
      <c r="X2858">
        <v>4</v>
      </c>
      <c r="Y2858">
        <v>2018</v>
      </c>
      <c r="Z2858" t="s">
        <v>90</v>
      </c>
      <c r="AA2858" t="s">
        <v>90</v>
      </c>
      <c r="AB2858" t="b">
        <v>0</v>
      </c>
      <c r="AC2858" t="b">
        <v>0</v>
      </c>
      <c r="AE2858" t="b">
        <v>1</v>
      </c>
      <c r="AF2858" t="b">
        <v>0</v>
      </c>
      <c r="AG2858" t="b">
        <v>0</v>
      </c>
      <c r="AH2858" t="s">
        <v>4808</v>
      </c>
      <c r="AI2858" t="b">
        <v>0</v>
      </c>
      <c r="AK2858" t="b">
        <v>0</v>
      </c>
      <c r="AL2858" s="1"/>
      <c r="AM2858" t="s">
        <v>162</v>
      </c>
      <c r="AN2858" s="2">
        <v>44297.837673611109</v>
      </c>
      <c r="AP2858" s="2">
        <v>43836.76290509259</v>
      </c>
      <c r="AQ2858" s="1"/>
      <c r="AS2858" t="b">
        <v>0</v>
      </c>
      <c r="AU2858" t="s">
        <v>2043</v>
      </c>
      <c r="AV2858" t="s">
        <v>213</v>
      </c>
      <c r="BB2858" t="s">
        <v>7636</v>
      </c>
      <c r="BD2858" t="b">
        <v>0</v>
      </c>
      <c r="BH2858" t="s">
        <v>142</v>
      </c>
      <c r="BI2858" t="s">
        <v>150</v>
      </c>
      <c r="BQ2858" t="s">
        <v>96</v>
      </c>
      <c r="BR2858" t="b">
        <v>0</v>
      </c>
      <c r="BT2858" t="b">
        <v>0</v>
      </c>
      <c r="BW2858" t="s">
        <v>97</v>
      </c>
      <c r="BX2858" t="b">
        <v>0</v>
      </c>
      <c r="BY2858" s="2">
        <v>44376.857569444444</v>
      </c>
      <c r="CB2858" t="b">
        <v>0</v>
      </c>
      <c r="CC2858" t="b">
        <v>0</v>
      </c>
      <c r="CF2858">
        <v>71500</v>
      </c>
      <c r="CH2858">
        <v>0</v>
      </c>
      <c r="CI2858">
        <v>0</v>
      </c>
      <c r="CJ2858">
        <v>0</v>
      </c>
      <c r="CK2858">
        <f>YEAR(tbl_Opportunity[[#This Row],[Close Date]])</f>
        <v>2018</v>
      </c>
    </row>
    <row r="2859" spans="1:89">
      <c r="A2859" t="s">
        <v>7637</v>
      </c>
      <c r="B2859" t="b">
        <v>0</v>
      </c>
      <c r="D2859" t="b">
        <v>0</v>
      </c>
      <c r="H2859" s="1">
        <v>43465</v>
      </c>
      <c r="I2859" t="b">
        <v>1</v>
      </c>
      <c r="J2859" t="s">
        <v>140</v>
      </c>
      <c r="L2859" t="s">
        <v>7638</v>
      </c>
      <c r="O2859" t="s">
        <v>142</v>
      </c>
      <c r="P2859" t="b">
        <v>0</v>
      </c>
      <c r="Q2859" s="2">
        <v>42998.948680555557</v>
      </c>
      <c r="R2859" s="1"/>
      <c r="S2859" t="b">
        <v>0</v>
      </c>
      <c r="U2859" s="1"/>
      <c r="V2859" t="b">
        <v>0</v>
      </c>
      <c r="W2859" s="1">
        <v>43191</v>
      </c>
      <c r="X2859">
        <v>4</v>
      </c>
      <c r="Y2859">
        <v>2018</v>
      </c>
      <c r="Z2859" t="s">
        <v>90</v>
      </c>
      <c r="AA2859" t="s">
        <v>90</v>
      </c>
      <c r="AB2859" t="b">
        <v>0</v>
      </c>
      <c r="AC2859" t="b">
        <v>0</v>
      </c>
      <c r="AE2859" t="b">
        <v>1</v>
      </c>
      <c r="AF2859" t="b">
        <v>0</v>
      </c>
      <c r="AG2859" t="b">
        <v>0</v>
      </c>
      <c r="AH2859" t="s">
        <v>4808</v>
      </c>
      <c r="AI2859" t="b">
        <v>0</v>
      </c>
      <c r="AK2859" t="b">
        <v>0</v>
      </c>
      <c r="AL2859" s="1">
        <v>43256</v>
      </c>
      <c r="AM2859" t="s">
        <v>162</v>
      </c>
      <c r="AN2859" s="2">
        <v>44297.8278587963</v>
      </c>
      <c r="AP2859" s="2">
        <v>43836.763020833336</v>
      </c>
      <c r="AQ2859" s="1"/>
      <c r="AS2859" t="b">
        <v>0</v>
      </c>
      <c r="AV2859" t="s">
        <v>153</v>
      </c>
      <c r="BB2859" t="s">
        <v>7639</v>
      </c>
      <c r="BD2859" t="b">
        <v>0</v>
      </c>
      <c r="BH2859" t="s">
        <v>142</v>
      </c>
      <c r="BI2859" t="s">
        <v>150</v>
      </c>
      <c r="BQ2859" t="s">
        <v>96</v>
      </c>
      <c r="BR2859" t="b">
        <v>0</v>
      </c>
      <c r="BT2859" t="b">
        <v>0</v>
      </c>
      <c r="BW2859" t="s">
        <v>97</v>
      </c>
      <c r="BX2859" t="b">
        <v>0</v>
      </c>
      <c r="BY2859" s="2">
        <v>44376.857569444444</v>
      </c>
      <c r="CB2859" t="b">
        <v>0</v>
      </c>
      <c r="CC2859" t="b">
        <v>0</v>
      </c>
      <c r="CF2859">
        <v>71500</v>
      </c>
      <c r="CH2859">
        <v>0</v>
      </c>
      <c r="CI2859">
        <v>0</v>
      </c>
      <c r="CJ2859">
        <v>0</v>
      </c>
      <c r="CK2859">
        <f>YEAR(tbl_Opportunity[[#This Row],[Close Date]])</f>
        <v>2018</v>
      </c>
    </row>
    <row r="2860" spans="1:89">
      <c r="A2860" t="s">
        <v>1642</v>
      </c>
      <c r="B2860" t="b">
        <v>0</v>
      </c>
      <c r="D2860" t="b">
        <v>0</v>
      </c>
      <c r="H2860" s="1">
        <v>43465</v>
      </c>
      <c r="I2860" t="b">
        <v>1</v>
      </c>
      <c r="J2860" t="s">
        <v>140</v>
      </c>
      <c r="L2860" t="s">
        <v>7640</v>
      </c>
      <c r="O2860" t="s">
        <v>142</v>
      </c>
      <c r="P2860" t="b">
        <v>0</v>
      </c>
      <c r="Q2860" s="2">
        <v>43021.619652777779</v>
      </c>
      <c r="R2860" s="1"/>
      <c r="S2860" t="b">
        <v>0</v>
      </c>
      <c r="U2860" s="1"/>
      <c r="V2860" t="b">
        <v>0</v>
      </c>
      <c r="W2860" s="1">
        <v>43191</v>
      </c>
      <c r="X2860">
        <v>4</v>
      </c>
      <c r="Y2860">
        <v>2018</v>
      </c>
      <c r="Z2860" t="s">
        <v>90</v>
      </c>
      <c r="AA2860" t="s">
        <v>90</v>
      </c>
      <c r="AB2860" t="b">
        <v>0</v>
      </c>
      <c r="AC2860" t="b">
        <v>0</v>
      </c>
      <c r="AE2860" t="b">
        <v>1</v>
      </c>
      <c r="AF2860" t="b">
        <v>0</v>
      </c>
      <c r="AG2860" t="b">
        <v>0</v>
      </c>
      <c r="AH2860" t="s">
        <v>4915</v>
      </c>
      <c r="AI2860" t="b">
        <v>0</v>
      </c>
      <c r="AK2860" t="b">
        <v>0</v>
      </c>
      <c r="AL2860" s="1">
        <v>43139</v>
      </c>
      <c r="AM2860" t="s">
        <v>162</v>
      </c>
      <c r="AN2860" s="2">
        <v>44297.837673611109</v>
      </c>
      <c r="AP2860" s="2">
        <v>43836.762962962966</v>
      </c>
      <c r="AQ2860" s="1"/>
      <c r="AS2860" t="b">
        <v>0</v>
      </c>
      <c r="AV2860" t="s">
        <v>213</v>
      </c>
      <c r="BB2860" t="s">
        <v>7641</v>
      </c>
      <c r="BD2860" t="b">
        <v>0</v>
      </c>
      <c r="BH2860" t="s">
        <v>142</v>
      </c>
      <c r="BI2860" t="s">
        <v>150</v>
      </c>
      <c r="BQ2860" t="s">
        <v>96</v>
      </c>
      <c r="BR2860" t="b">
        <v>0</v>
      </c>
      <c r="BT2860" t="b">
        <v>0</v>
      </c>
      <c r="BW2860" t="s">
        <v>97</v>
      </c>
      <c r="BX2860" t="b">
        <v>0</v>
      </c>
      <c r="BY2860" s="2">
        <v>44376.857569444444</v>
      </c>
      <c r="CB2860" t="b">
        <v>0</v>
      </c>
      <c r="CC2860" t="b">
        <v>0</v>
      </c>
      <c r="CF2860">
        <v>71500</v>
      </c>
      <c r="CH2860">
        <v>0</v>
      </c>
      <c r="CI2860">
        <v>0</v>
      </c>
      <c r="CJ2860">
        <v>0</v>
      </c>
      <c r="CK2860">
        <f>YEAR(tbl_Opportunity[[#This Row],[Close Date]])</f>
        <v>2018</v>
      </c>
    </row>
    <row r="2861" spans="1:89">
      <c r="A2861" t="s">
        <v>7439</v>
      </c>
      <c r="B2861" t="b">
        <v>0</v>
      </c>
      <c r="D2861" t="b">
        <v>0</v>
      </c>
      <c r="H2861" s="1">
        <v>43465</v>
      </c>
      <c r="I2861" t="b">
        <v>1</v>
      </c>
      <c r="J2861" t="s">
        <v>140</v>
      </c>
      <c r="L2861" t="s">
        <v>7642</v>
      </c>
      <c r="O2861" t="s">
        <v>142</v>
      </c>
      <c r="P2861" t="b">
        <v>0</v>
      </c>
      <c r="Q2861" s="2">
        <v>43129.672395833331</v>
      </c>
      <c r="R2861" s="1"/>
      <c r="S2861" t="b">
        <v>0</v>
      </c>
      <c r="U2861" s="1"/>
      <c r="V2861" t="b">
        <v>0</v>
      </c>
      <c r="W2861" s="1">
        <v>43191</v>
      </c>
      <c r="X2861">
        <v>4</v>
      </c>
      <c r="Y2861">
        <v>2018</v>
      </c>
      <c r="Z2861" t="s">
        <v>90</v>
      </c>
      <c r="AA2861" t="s">
        <v>90</v>
      </c>
      <c r="AB2861" t="b">
        <v>0</v>
      </c>
      <c r="AC2861" t="b">
        <v>0</v>
      </c>
      <c r="AE2861" t="b">
        <v>1</v>
      </c>
      <c r="AF2861" t="b">
        <v>0</v>
      </c>
      <c r="AG2861" t="b">
        <v>0</v>
      </c>
      <c r="AH2861" t="s">
        <v>4808</v>
      </c>
      <c r="AI2861" t="b">
        <v>0</v>
      </c>
      <c r="AK2861" t="b">
        <v>0</v>
      </c>
      <c r="AL2861" s="1">
        <v>43129</v>
      </c>
      <c r="AM2861" t="s">
        <v>162</v>
      </c>
      <c r="AN2861" s="2">
        <v>44297.8278587963</v>
      </c>
      <c r="AP2861" s="2">
        <v>43836.762962962966</v>
      </c>
      <c r="AQ2861" s="1"/>
      <c r="AS2861" t="b">
        <v>0</v>
      </c>
      <c r="AU2861" t="s">
        <v>384</v>
      </c>
      <c r="AV2861" t="s">
        <v>153</v>
      </c>
      <c r="BB2861" t="s">
        <v>7643</v>
      </c>
      <c r="BD2861" t="b">
        <v>0</v>
      </c>
      <c r="BH2861" t="s">
        <v>142</v>
      </c>
      <c r="BI2861" t="s">
        <v>150</v>
      </c>
      <c r="BQ2861" t="s">
        <v>96</v>
      </c>
      <c r="BR2861" t="b">
        <v>0</v>
      </c>
      <c r="BT2861" t="b">
        <v>0</v>
      </c>
      <c r="BW2861" t="s">
        <v>97</v>
      </c>
      <c r="BX2861" t="b">
        <v>0</v>
      </c>
      <c r="BY2861" s="2">
        <v>44376.857569444444</v>
      </c>
      <c r="CB2861" t="b">
        <v>0</v>
      </c>
      <c r="CC2861" t="b">
        <v>0</v>
      </c>
      <c r="CF2861">
        <v>65000</v>
      </c>
      <c r="CH2861">
        <v>0</v>
      </c>
      <c r="CI2861">
        <v>0</v>
      </c>
      <c r="CJ2861">
        <v>0</v>
      </c>
      <c r="CK2861">
        <f>YEAR(tbl_Opportunity[[#This Row],[Close Date]])</f>
        <v>2018</v>
      </c>
    </row>
    <row r="2862" spans="1:89">
      <c r="A2862" t="s">
        <v>7644</v>
      </c>
      <c r="B2862" t="b">
        <v>0</v>
      </c>
      <c r="D2862" t="b">
        <v>0</v>
      </c>
      <c r="H2862" s="1">
        <v>43465</v>
      </c>
      <c r="I2862" t="b">
        <v>1</v>
      </c>
      <c r="J2862" t="s">
        <v>140</v>
      </c>
      <c r="L2862" t="s">
        <v>7645</v>
      </c>
      <c r="O2862" t="s">
        <v>99</v>
      </c>
      <c r="P2862" t="b">
        <v>0</v>
      </c>
      <c r="Q2862" s="2">
        <v>43180.561180555553</v>
      </c>
      <c r="R2862" s="1"/>
      <c r="S2862" t="b">
        <v>0</v>
      </c>
      <c r="U2862" s="1"/>
      <c r="V2862" t="b">
        <v>0</v>
      </c>
      <c r="W2862" s="1">
        <v>43191</v>
      </c>
      <c r="X2862">
        <v>4</v>
      </c>
      <c r="Y2862">
        <v>2018</v>
      </c>
      <c r="Z2862" t="s">
        <v>90</v>
      </c>
      <c r="AA2862" t="s">
        <v>90</v>
      </c>
      <c r="AB2862" t="b">
        <v>0</v>
      </c>
      <c r="AC2862" t="b">
        <v>0</v>
      </c>
      <c r="AE2862" t="b">
        <v>1</v>
      </c>
      <c r="AF2862" t="b">
        <v>0</v>
      </c>
      <c r="AG2862" t="b">
        <v>0</v>
      </c>
      <c r="AH2862" t="s">
        <v>4808</v>
      </c>
      <c r="AI2862" t="b">
        <v>0</v>
      </c>
      <c r="AK2862" t="b">
        <v>0</v>
      </c>
      <c r="AL2862" s="1"/>
      <c r="AM2862" t="s">
        <v>92</v>
      </c>
      <c r="AN2862" s="2">
        <v>43836.76290509259</v>
      </c>
      <c r="AP2862" s="2">
        <v>43836.76290509259</v>
      </c>
      <c r="AQ2862" s="1"/>
      <c r="AS2862" t="b">
        <v>0</v>
      </c>
      <c r="AV2862" t="s">
        <v>93</v>
      </c>
      <c r="BB2862" t="s">
        <v>7646</v>
      </c>
      <c r="BD2862" t="b">
        <v>0</v>
      </c>
      <c r="BH2862" t="s">
        <v>142</v>
      </c>
      <c r="BI2862" t="s">
        <v>150</v>
      </c>
      <c r="BJ2862" t="s">
        <v>102</v>
      </c>
      <c r="BQ2862" t="s">
        <v>96</v>
      </c>
      <c r="BR2862" t="b">
        <v>0</v>
      </c>
      <c r="BT2862" t="b">
        <v>0</v>
      </c>
      <c r="BW2862" t="s">
        <v>97</v>
      </c>
      <c r="BX2862" t="b">
        <v>0</v>
      </c>
      <c r="BY2862" s="2">
        <v>44376.857569444444</v>
      </c>
      <c r="CB2862" t="b">
        <v>0</v>
      </c>
      <c r="CC2862" t="b">
        <v>0</v>
      </c>
      <c r="CF2862">
        <v>65000</v>
      </c>
      <c r="CH2862">
        <v>0</v>
      </c>
      <c r="CI2862">
        <v>0</v>
      </c>
      <c r="CJ2862">
        <v>0</v>
      </c>
      <c r="CK2862">
        <f>YEAR(tbl_Opportunity[[#This Row],[Close Date]])</f>
        <v>2018</v>
      </c>
    </row>
    <row r="2863" spans="1:89">
      <c r="A2863" t="s">
        <v>1642</v>
      </c>
      <c r="B2863" t="b">
        <v>0</v>
      </c>
      <c r="D2863" t="b">
        <v>0</v>
      </c>
      <c r="H2863" s="1">
        <v>43404</v>
      </c>
      <c r="I2863" t="b">
        <v>1</v>
      </c>
      <c r="J2863" t="s">
        <v>193</v>
      </c>
      <c r="L2863" t="s">
        <v>7647</v>
      </c>
      <c r="O2863" t="s">
        <v>99</v>
      </c>
      <c r="P2863" t="b">
        <v>0</v>
      </c>
      <c r="Q2863" s="2">
        <v>43227.725393518522</v>
      </c>
      <c r="R2863" s="1"/>
      <c r="S2863" t="b">
        <v>0</v>
      </c>
      <c r="U2863" s="1"/>
      <c r="V2863" t="b">
        <v>0</v>
      </c>
      <c r="W2863" s="1">
        <v>43191</v>
      </c>
      <c r="X2863">
        <v>4</v>
      </c>
      <c r="Y2863">
        <v>2018</v>
      </c>
      <c r="Z2863" t="s">
        <v>90</v>
      </c>
      <c r="AA2863" t="s">
        <v>90</v>
      </c>
      <c r="AB2863" t="b">
        <v>0</v>
      </c>
      <c r="AC2863" t="b">
        <v>0</v>
      </c>
      <c r="AE2863" t="b">
        <v>1</v>
      </c>
      <c r="AF2863" t="b">
        <v>0</v>
      </c>
      <c r="AG2863" t="b">
        <v>0</v>
      </c>
      <c r="AH2863" t="s">
        <v>4915</v>
      </c>
      <c r="AI2863" t="b">
        <v>0</v>
      </c>
      <c r="AK2863" t="b">
        <v>0</v>
      </c>
      <c r="AL2863" s="1">
        <v>43481</v>
      </c>
      <c r="AM2863" t="s">
        <v>162</v>
      </c>
      <c r="AN2863" s="2">
        <v>44297.8278587963</v>
      </c>
      <c r="AP2863" s="2">
        <v>43836.76290509259</v>
      </c>
      <c r="AQ2863" s="1"/>
      <c r="AS2863" t="b">
        <v>0</v>
      </c>
      <c r="AV2863" t="s">
        <v>153</v>
      </c>
      <c r="BB2863" t="s">
        <v>7648</v>
      </c>
      <c r="BD2863" t="b">
        <v>0</v>
      </c>
      <c r="BH2863" t="s">
        <v>99</v>
      </c>
      <c r="BI2863" t="s">
        <v>150</v>
      </c>
      <c r="BJ2863" t="s">
        <v>95</v>
      </c>
      <c r="BQ2863" t="s">
        <v>96</v>
      </c>
      <c r="BR2863" t="b">
        <v>0</v>
      </c>
      <c r="BT2863" t="b">
        <v>0</v>
      </c>
      <c r="BW2863" t="s">
        <v>97</v>
      </c>
      <c r="BX2863" t="b">
        <v>0</v>
      </c>
      <c r="BY2863" s="2">
        <v>44376.857569444444</v>
      </c>
      <c r="CB2863" t="b">
        <v>0</v>
      </c>
      <c r="CC2863" t="b">
        <v>0</v>
      </c>
      <c r="CF2863">
        <v>179.1</v>
      </c>
      <c r="CH2863">
        <v>0</v>
      </c>
      <c r="CI2863">
        <v>0</v>
      </c>
      <c r="CJ2863">
        <v>0</v>
      </c>
      <c r="CK2863">
        <f>YEAR(tbl_Opportunity[[#This Row],[Close Date]])</f>
        <v>2018</v>
      </c>
    </row>
    <row r="2864" spans="1:89">
      <c r="A2864" t="s">
        <v>7649</v>
      </c>
      <c r="B2864" t="b">
        <v>0</v>
      </c>
      <c r="D2864" t="b">
        <v>0</v>
      </c>
      <c r="H2864" s="1">
        <v>43465</v>
      </c>
      <c r="I2864" t="b">
        <v>1</v>
      </c>
      <c r="J2864" t="s">
        <v>193</v>
      </c>
      <c r="L2864" t="s">
        <v>7650</v>
      </c>
      <c r="O2864" t="s">
        <v>142</v>
      </c>
      <c r="P2864" t="b">
        <v>0</v>
      </c>
      <c r="Q2864" s="2">
        <v>43238.745729166665</v>
      </c>
      <c r="R2864" s="1"/>
      <c r="S2864" t="b">
        <v>0</v>
      </c>
      <c r="U2864" s="1"/>
      <c r="V2864" t="b">
        <v>0</v>
      </c>
      <c r="W2864" s="1">
        <v>43191</v>
      </c>
      <c r="X2864">
        <v>4</v>
      </c>
      <c r="Y2864">
        <v>2018</v>
      </c>
      <c r="Z2864" t="s">
        <v>90</v>
      </c>
      <c r="AA2864" t="s">
        <v>90</v>
      </c>
      <c r="AB2864" t="b">
        <v>0</v>
      </c>
      <c r="AC2864" t="b">
        <v>0</v>
      </c>
      <c r="AE2864" t="b">
        <v>1</v>
      </c>
      <c r="AF2864" t="b">
        <v>0</v>
      </c>
      <c r="AG2864" t="b">
        <v>0</v>
      </c>
      <c r="AH2864" t="s">
        <v>4808</v>
      </c>
      <c r="AI2864" t="b">
        <v>0</v>
      </c>
      <c r="AK2864" t="b">
        <v>0</v>
      </c>
      <c r="AL2864" s="1"/>
      <c r="AM2864" t="s">
        <v>92</v>
      </c>
      <c r="AN2864" s="2">
        <v>43836.76290509259</v>
      </c>
      <c r="AP2864" s="2">
        <v>43836.76290509259</v>
      </c>
      <c r="AQ2864" s="1"/>
      <c r="AS2864" t="b">
        <v>0</v>
      </c>
      <c r="AV2864" t="s">
        <v>93</v>
      </c>
      <c r="BB2864" t="s">
        <v>7651</v>
      </c>
      <c r="BD2864" t="b">
        <v>0</v>
      </c>
      <c r="BH2864" t="s">
        <v>142</v>
      </c>
      <c r="BI2864" t="s">
        <v>150</v>
      </c>
      <c r="BQ2864" t="s">
        <v>96</v>
      </c>
      <c r="BR2864" t="b">
        <v>0</v>
      </c>
      <c r="BT2864" t="b">
        <v>0</v>
      </c>
      <c r="BW2864" t="s">
        <v>97</v>
      </c>
      <c r="BX2864" t="b">
        <v>0</v>
      </c>
      <c r="BY2864" s="2">
        <v>44376.857569444444</v>
      </c>
      <c r="CB2864" t="b">
        <v>0</v>
      </c>
      <c r="CC2864" t="b">
        <v>0</v>
      </c>
      <c r="CF2864">
        <v>65000</v>
      </c>
      <c r="CH2864">
        <v>0</v>
      </c>
      <c r="CI2864">
        <v>0</v>
      </c>
      <c r="CJ2864">
        <v>0</v>
      </c>
      <c r="CK2864">
        <f>YEAR(tbl_Opportunity[[#This Row],[Close Date]])</f>
        <v>2018</v>
      </c>
    </row>
    <row r="2865" spans="1:89">
      <c r="A2865" t="s">
        <v>7415</v>
      </c>
      <c r="B2865" t="b">
        <v>0</v>
      </c>
      <c r="D2865" t="b">
        <v>0</v>
      </c>
      <c r="H2865" s="1">
        <v>43465</v>
      </c>
      <c r="I2865" t="b">
        <v>1</v>
      </c>
      <c r="J2865" t="s">
        <v>193</v>
      </c>
      <c r="L2865" t="s">
        <v>7652</v>
      </c>
      <c r="O2865" t="s">
        <v>142</v>
      </c>
      <c r="P2865" t="b">
        <v>0</v>
      </c>
      <c r="Q2865" s="2">
        <v>43257.993368055555</v>
      </c>
      <c r="R2865" s="1"/>
      <c r="S2865" t="b">
        <v>0</v>
      </c>
      <c r="U2865" s="1"/>
      <c r="V2865" t="b">
        <v>0</v>
      </c>
      <c r="W2865" s="1">
        <v>43191</v>
      </c>
      <c r="X2865">
        <v>4</v>
      </c>
      <c r="Y2865">
        <v>2018</v>
      </c>
      <c r="Z2865" t="s">
        <v>90</v>
      </c>
      <c r="AA2865" t="s">
        <v>90</v>
      </c>
      <c r="AB2865" t="b">
        <v>0</v>
      </c>
      <c r="AC2865" t="b">
        <v>0</v>
      </c>
      <c r="AE2865" t="b">
        <v>1</v>
      </c>
      <c r="AF2865" t="b">
        <v>0</v>
      </c>
      <c r="AG2865" t="b">
        <v>0</v>
      </c>
      <c r="AH2865" t="s">
        <v>4808</v>
      </c>
      <c r="AI2865" t="b">
        <v>0</v>
      </c>
      <c r="AK2865" t="b">
        <v>0</v>
      </c>
      <c r="AL2865" s="1">
        <v>43405</v>
      </c>
      <c r="AM2865" t="s">
        <v>92</v>
      </c>
      <c r="AN2865" s="2">
        <v>43836.76290509259</v>
      </c>
      <c r="AP2865" s="2">
        <v>43836.76290509259</v>
      </c>
      <c r="AQ2865" s="1"/>
      <c r="AS2865" t="b">
        <v>0</v>
      </c>
      <c r="AV2865" t="s">
        <v>93</v>
      </c>
      <c r="BB2865" t="s">
        <v>7653</v>
      </c>
      <c r="BD2865" t="b">
        <v>0</v>
      </c>
      <c r="BH2865" t="s">
        <v>142</v>
      </c>
      <c r="BI2865" t="s">
        <v>150</v>
      </c>
      <c r="BQ2865" t="s">
        <v>96</v>
      </c>
      <c r="BR2865" t="b">
        <v>0</v>
      </c>
      <c r="BT2865" t="b">
        <v>0</v>
      </c>
      <c r="BW2865" t="s">
        <v>97</v>
      </c>
      <c r="BX2865" t="b">
        <v>0</v>
      </c>
      <c r="BY2865" s="2">
        <v>44376.857569444444</v>
      </c>
      <c r="CB2865" t="b">
        <v>0</v>
      </c>
      <c r="CC2865" t="b">
        <v>0</v>
      </c>
      <c r="CF2865">
        <v>91000</v>
      </c>
      <c r="CH2865">
        <v>0</v>
      </c>
      <c r="CI2865">
        <v>0</v>
      </c>
      <c r="CJ2865">
        <v>0</v>
      </c>
      <c r="CK2865">
        <f>YEAR(tbl_Opportunity[[#This Row],[Close Date]])</f>
        <v>2018</v>
      </c>
    </row>
    <row r="2866" spans="1:89">
      <c r="A2866" t="s">
        <v>3631</v>
      </c>
      <c r="B2866" t="b">
        <v>0</v>
      </c>
      <c r="D2866" t="b">
        <v>0</v>
      </c>
      <c r="E2866" t="s">
        <v>7654</v>
      </c>
      <c r="H2866" s="1">
        <v>43434</v>
      </c>
      <c r="I2866" t="b">
        <v>1</v>
      </c>
      <c r="J2866" t="s">
        <v>193</v>
      </c>
      <c r="L2866" t="s">
        <v>3633</v>
      </c>
      <c r="O2866" t="s">
        <v>99</v>
      </c>
      <c r="P2866" t="b">
        <v>0</v>
      </c>
      <c r="Q2866" s="2">
        <v>43272.883194444446</v>
      </c>
      <c r="R2866" s="1"/>
      <c r="S2866" t="b">
        <v>0</v>
      </c>
      <c r="U2866" s="1"/>
      <c r="V2866" t="b">
        <v>0</v>
      </c>
      <c r="W2866" s="1">
        <v>43191</v>
      </c>
      <c r="X2866">
        <v>4</v>
      </c>
      <c r="Y2866">
        <v>2018</v>
      </c>
      <c r="Z2866" t="s">
        <v>90</v>
      </c>
      <c r="AA2866" t="s">
        <v>90</v>
      </c>
      <c r="AB2866" t="b">
        <v>0</v>
      </c>
      <c r="AC2866" t="b">
        <v>0</v>
      </c>
      <c r="AE2866" t="b">
        <v>1</v>
      </c>
      <c r="AF2866" t="b">
        <v>0</v>
      </c>
      <c r="AG2866" t="b">
        <v>0</v>
      </c>
      <c r="AH2866" t="s">
        <v>4812</v>
      </c>
      <c r="AI2866" t="b">
        <v>0</v>
      </c>
      <c r="AK2866" t="b">
        <v>0</v>
      </c>
      <c r="AL2866" s="1">
        <v>43328</v>
      </c>
      <c r="AM2866" t="s">
        <v>162</v>
      </c>
      <c r="AN2866" s="2">
        <v>44297.838888888888</v>
      </c>
      <c r="AP2866" s="2">
        <v>43836.76290509259</v>
      </c>
      <c r="AQ2866" s="1"/>
      <c r="AS2866" t="b">
        <v>0</v>
      </c>
      <c r="AV2866" t="s">
        <v>213</v>
      </c>
      <c r="BB2866" t="s">
        <v>7655</v>
      </c>
      <c r="BD2866" t="b">
        <v>0</v>
      </c>
      <c r="BH2866" t="s">
        <v>99</v>
      </c>
      <c r="BI2866" t="s">
        <v>150</v>
      </c>
      <c r="BJ2866" t="s">
        <v>95</v>
      </c>
      <c r="BQ2866" t="s">
        <v>96</v>
      </c>
      <c r="BR2866" t="b">
        <v>0</v>
      </c>
      <c r="BT2866" t="b">
        <v>0</v>
      </c>
      <c r="BW2866" t="s">
        <v>97</v>
      </c>
      <c r="BX2866" t="b">
        <v>0</v>
      </c>
      <c r="BY2866" s="2">
        <v>44376.857569444444</v>
      </c>
      <c r="CB2866" t="b">
        <v>0</v>
      </c>
      <c r="CC2866" t="b">
        <v>0</v>
      </c>
      <c r="CF2866">
        <v>199</v>
      </c>
      <c r="CH2866">
        <v>0</v>
      </c>
      <c r="CI2866">
        <v>0</v>
      </c>
      <c r="CJ2866">
        <v>0</v>
      </c>
      <c r="CK2866">
        <f>YEAR(tbl_Opportunity[[#This Row],[Close Date]])</f>
        <v>2018</v>
      </c>
    </row>
    <row r="2867" spans="1:89">
      <c r="A2867" t="s">
        <v>132</v>
      </c>
      <c r="B2867" t="b">
        <v>0</v>
      </c>
      <c r="D2867" t="b">
        <v>0</v>
      </c>
      <c r="H2867" s="1">
        <v>43465</v>
      </c>
      <c r="I2867" t="b">
        <v>1</v>
      </c>
      <c r="J2867" t="s">
        <v>193</v>
      </c>
      <c r="L2867" t="s">
        <v>3509</v>
      </c>
      <c r="O2867" t="s">
        <v>99</v>
      </c>
      <c r="P2867" t="b">
        <v>0</v>
      </c>
      <c r="Q2867" s="2">
        <v>43329.576041666667</v>
      </c>
      <c r="R2867" s="1"/>
      <c r="S2867" t="b">
        <v>0</v>
      </c>
      <c r="U2867" s="1"/>
      <c r="V2867" t="b">
        <v>0</v>
      </c>
      <c r="W2867" s="1">
        <v>43191</v>
      </c>
      <c r="X2867">
        <v>4</v>
      </c>
      <c r="Y2867">
        <v>2018</v>
      </c>
      <c r="Z2867" t="s">
        <v>90</v>
      </c>
      <c r="AA2867" t="s">
        <v>90</v>
      </c>
      <c r="AB2867" t="b">
        <v>0</v>
      </c>
      <c r="AC2867" t="b">
        <v>0</v>
      </c>
      <c r="AE2867" t="b">
        <v>1</v>
      </c>
      <c r="AF2867" t="b">
        <v>0</v>
      </c>
      <c r="AG2867" t="b">
        <v>0</v>
      </c>
      <c r="AH2867" t="s">
        <v>4812</v>
      </c>
      <c r="AI2867" t="b">
        <v>0</v>
      </c>
      <c r="AK2867" t="b">
        <v>0</v>
      </c>
      <c r="AL2867" s="1">
        <v>43550</v>
      </c>
      <c r="AM2867" t="s">
        <v>162</v>
      </c>
      <c r="AN2867" s="2">
        <v>44297.838888888888</v>
      </c>
      <c r="AP2867" s="2">
        <v>43836.762962962966</v>
      </c>
      <c r="AQ2867" s="1"/>
      <c r="AS2867" t="b">
        <v>0</v>
      </c>
      <c r="AV2867" t="s">
        <v>213</v>
      </c>
      <c r="BB2867" t="s">
        <v>7656</v>
      </c>
      <c r="BD2867" t="b">
        <v>0</v>
      </c>
      <c r="BH2867" t="s">
        <v>99</v>
      </c>
      <c r="BI2867" t="s">
        <v>150</v>
      </c>
      <c r="BJ2867" t="s">
        <v>95</v>
      </c>
      <c r="BQ2867" t="s">
        <v>96</v>
      </c>
      <c r="BR2867" t="b">
        <v>0</v>
      </c>
      <c r="BT2867" t="b">
        <v>0</v>
      </c>
      <c r="BW2867" t="s">
        <v>97</v>
      </c>
      <c r="BX2867" t="b">
        <v>0</v>
      </c>
      <c r="BY2867" s="2">
        <v>44376.857569444444</v>
      </c>
      <c r="CB2867" t="b">
        <v>0</v>
      </c>
      <c r="CC2867" t="b">
        <v>0</v>
      </c>
      <c r="CF2867">
        <v>716.4</v>
      </c>
      <c r="CH2867">
        <v>0</v>
      </c>
      <c r="CI2867">
        <v>0</v>
      </c>
      <c r="CJ2867">
        <v>0</v>
      </c>
      <c r="CK2867">
        <f>YEAR(tbl_Opportunity[[#This Row],[Close Date]])</f>
        <v>2018</v>
      </c>
    </row>
    <row r="2868" spans="1:89">
      <c r="A2868" t="s">
        <v>5458</v>
      </c>
      <c r="B2868" t="b">
        <v>0</v>
      </c>
      <c r="D2868" t="b">
        <v>0</v>
      </c>
      <c r="E2868" t="s">
        <v>7657</v>
      </c>
      <c r="H2868" s="1">
        <v>43405</v>
      </c>
      <c r="I2868" t="b">
        <v>1</v>
      </c>
      <c r="J2868" t="s">
        <v>193</v>
      </c>
      <c r="L2868" t="s">
        <v>7658</v>
      </c>
      <c r="O2868" t="s">
        <v>99</v>
      </c>
      <c r="P2868" t="b">
        <v>0</v>
      </c>
      <c r="Q2868" s="2">
        <v>43348.69767361111</v>
      </c>
      <c r="R2868" s="1"/>
      <c r="S2868" t="b">
        <v>0</v>
      </c>
      <c r="U2868" s="1"/>
      <c r="V2868" t="b">
        <v>0</v>
      </c>
      <c r="W2868" s="1">
        <v>43191</v>
      </c>
      <c r="X2868">
        <v>4</v>
      </c>
      <c r="Y2868">
        <v>2018</v>
      </c>
      <c r="Z2868" t="s">
        <v>90</v>
      </c>
      <c r="AA2868" t="s">
        <v>90</v>
      </c>
      <c r="AB2868" t="b">
        <v>0</v>
      </c>
      <c r="AC2868" t="b">
        <v>0</v>
      </c>
      <c r="AE2868" t="b">
        <v>1</v>
      </c>
      <c r="AF2868" t="b">
        <v>0</v>
      </c>
      <c r="AG2868" t="b">
        <v>0</v>
      </c>
      <c r="AH2868" t="s">
        <v>4863</v>
      </c>
      <c r="AI2868" t="b">
        <v>0</v>
      </c>
      <c r="AK2868" t="b">
        <v>0</v>
      </c>
      <c r="AL2868" s="1">
        <v>43588</v>
      </c>
      <c r="AM2868" t="s">
        <v>162</v>
      </c>
      <c r="AN2868" s="2">
        <v>44297.838888888888</v>
      </c>
      <c r="AP2868" s="2">
        <v>43836.762962962966</v>
      </c>
      <c r="AQ2868" s="1"/>
      <c r="AS2868" t="b">
        <v>0</v>
      </c>
      <c r="AV2868" t="s">
        <v>213</v>
      </c>
      <c r="BB2868" t="s">
        <v>7659</v>
      </c>
      <c r="BD2868" t="b">
        <v>0</v>
      </c>
      <c r="BH2868" t="s">
        <v>99</v>
      </c>
      <c r="BI2868" t="s">
        <v>150</v>
      </c>
      <c r="BJ2868" t="s">
        <v>95</v>
      </c>
      <c r="BQ2868" t="s">
        <v>96</v>
      </c>
      <c r="BR2868" t="b">
        <v>0</v>
      </c>
      <c r="BT2868" t="b">
        <v>0</v>
      </c>
      <c r="BW2868" t="s">
        <v>97</v>
      </c>
      <c r="BX2868" t="b">
        <v>0</v>
      </c>
      <c r="BY2868" s="2">
        <v>44376.857569444444</v>
      </c>
      <c r="CB2868" t="b">
        <v>0</v>
      </c>
      <c r="CC2868" t="b">
        <v>0</v>
      </c>
      <c r="CF2868">
        <v>3980</v>
      </c>
      <c r="CH2868">
        <v>0</v>
      </c>
      <c r="CI2868">
        <v>0</v>
      </c>
      <c r="CJ2868">
        <v>0</v>
      </c>
      <c r="CK2868">
        <f>YEAR(tbl_Opportunity[[#This Row],[Close Date]])</f>
        <v>2018</v>
      </c>
    </row>
    <row r="2869" spans="1:89">
      <c r="A2869" t="s">
        <v>996</v>
      </c>
      <c r="B2869" t="b">
        <v>0</v>
      </c>
      <c r="D2869" t="b">
        <v>0</v>
      </c>
      <c r="H2869" s="1">
        <v>43760</v>
      </c>
      <c r="I2869" t="b">
        <v>1</v>
      </c>
      <c r="J2869" t="s">
        <v>193</v>
      </c>
      <c r="O2869" t="s">
        <v>99</v>
      </c>
      <c r="P2869" t="b">
        <v>0</v>
      </c>
      <c r="Q2869" s="2">
        <v>43518.605578703704</v>
      </c>
      <c r="R2869" s="1"/>
      <c r="S2869" t="b">
        <v>0</v>
      </c>
      <c r="U2869" s="1"/>
      <c r="V2869" t="b">
        <v>0</v>
      </c>
      <c r="W2869" s="1">
        <v>43556</v>
      </c>
      <c r="X2869">
        <v>4</v>
      </c>
      <c r="Y2869">
        <v>2019</v>
      </c>
      <c r="Z2869" t="s">
        <v>90</v>
      </c>
      <c r="AA2869" t="s">
        <v>90</v>
      </c>
      <c r="AB2869" t="b">
        <v>0</v>
      </c>
      <c r="AC2869" t="b">
        <v>0</v>
      </c>
      <c r="AE2869" t="b">
        <v>1</v>
      </c>
      <c r="AF2869" t="b">
        <v>0</v>
      </c>
      <c r="AG2869" t="b">
        <v>0</v>
      </c>
      <c r="AH2869" t="s">
        <v>4812</v>
      </c>
      <c r="AI2869" t="b">
        <v>0</v>
      </c>
      <c r="AK2869" t="b">
        <v>0</v>
      </c>
      <c r="AL2869" s="1">
        <v>43726</v>
      </c>
      <c r="AM2869" t="s">
        <v>162</v>
      </c>
      <c r="AN2869" s="2">
        <v>44297.828460648147</v>
      </c>
      <c r="AP2869" s="2">
        <v>43836.762962962966</v>
      </c>
      <c r="AQ2869" s="1"/>
      <c r="AS2869" t="b">
        <v>0</v>
      </c>
      <c r="AV2869" t="s">
        <v>153</v>
      </c>
      <c r="BB2869" t="s">
        <v>7660</v>
      </c>
      <c r="BD2869" t="b">
        <v>0</v>
      </c>
      <c r="BH2869" t="s">
        <v>99</v>
      </c>
      <c r="BI2869" t="s">
        <v>150</v>
      </c>
      <c r="BJ2869" t="s">
        <v>2992</v>
      </c>
      <c r="BQ2869" t="s">
        <v>96</v>
      </c>
      <c r="BR2869" t="b">
        <v>0</v>
      </c>
      <c r="BT2869" t="b">
        <v>0</v>
      </c>
      <c r="BW2869" t="s">
        <v>97</v>
      </c>
      <c r="BX2869" t="b">
        <v>0</v>
      </c>
      <c r="BY2869" s="2">
        <v>44376.857569444444</v>
      </c>
      <c r="CB2869" t="b">
        <v>0</v>
      </c>
      <c r="CC2869" t="b">
        <v>0</v>
      </c>
      <c r="CF2869">
        <v>6500</v>
      </c>
      <c r="CH2869">
        <v>0</v>
      </c>
      <c r="CI2869">
        <v>0</v>
      </c>
      <c r="CJ2869">
        <v>0</v>
      </c>
      <c r="CK2869">
        <f>YEAR(tbl_Opportunity[[#This Row],[Close Date]])</f>
        <v>2019</v>
      </c>
    </row>
    <row r="2870" spans="1:89">
      <c r="A2870" t="s">
        <v>7661</v>
      </c>
      <c r="B2870" t="b">
        <v>0</v>
      </c>
      <c r="D2870" t="b">
        <v>0</v>
      </c>
      <c r="E2870" t="s">
        <v>7662</v>
      </c>
      <c r="H2870" s="1">
        <v>43830</v>
      </c>
      <c r="I2870" t="b">
        <v>1</v>
      </c>
      <c r="J2870" t="s">
        <v>193</v>
      </c>
      <c r="L2870" t="s">
        <v>7663</v>
      </c>
      <c r="O2870" t="s">
        <v>99</v>
      </c>
      <c r="P2870" t="b">
        <v>0</v>
      </c>
      <c r="Q2870" s="2">
        <v>43523.737361111111</v>
      </c>
      <c r="R2870" s="1"/>
      <c r="S2870" t="b">
        <v>0</v>
      </c>
      <c r="U2870" s="1"/>
      <c r="V2870" t="b">
        <v>0</v>
      </c>
      <c r="W2870" s="1">
        <v>43556</v>
      </c>
      <c r="X2870">
        <v>4</v>
      </c>
      <c r="Y2870">
        <v>2019</v>
      </c>
      <c r="Z2870" t="s">
        <v>90</v>
      </c>
      <c r="AA2870" t="s">
        <v>90</v>
      </c>
      <c r="AB2870" t="b">
        <v>0</v>
      </c>
      <c r="AC2870" t="b">
        <v>0</v>
      </c>
      <c r="AE2870" t="b">
        <v>1</v>
      </c>
      <c r="AF2870" t="b">
        <v>0</v>
      </c>
      <c r="AG2870" t="b">
        <v>0</v>
      </c>
      <c r="AH2870" t="s">
        <v>4808</v>
      </c>
      <c r="AI2870" t="b">
        <v>0</v>
      </c>
      <c r="AK2870" t="b">
        <v>0</v>
      </c>
      <c r="AL2870" s="1">
        <v>43523</v>
      </c>
      <c r="AM2870" t="s">
        <v>162</v>
      </c>
      <c r="AN2870" s="2">
        <v>44302.595810185187</v>
      </c>
      <c r="AP2870" s="2">
        <v>43836.763020833336</v>
      </c>
      <c r="AQ2870" s="1"/>
      <c r="AS2870" t="b">
        <v>0</v>
      </c>
      <c r="AV2870" t="s">
        <v>197</v>
      </c>
      <c r="BB2870" t="s">
        <v>7664</v>
      </c>
      <c r="BD2870" t="b">
        <v>0</v>
      </c>
      <c r="BH2870" t="s">
        <v>99</v>
      </c>
      <c r="BI2870" t="s">
        <v>150</v>
      </c>
      <c r="BQ2870" t="s">
        <v>96</v>
      </c>
      <c r="BR2870" t="b">
        <v>0</v>
      </c>
      <c r="BT2870" t="b">
        <v>0</v>
      </c>
      <c r="BW2870" t="s">
        <v>97</v>
      </c>
      <c r="BX2870" t="b">
        <v>0</v>
      </c>
      <c r="BY2870" s="2">
        <v>44376.857569444444</v>
      </c>
      <c r="CB2870" t="b">
        <v>0</v>
      </c>
      <c r="CC2870" t="b">
        <v>0</v>
      </c>
      <c r="CF2870">
        <v>39</v>
      </c>
      <c r="CH2870">
        <v>0</v>
      </c>
      <c r="CI2870">
        <v>0</v>
      </c>
      <c r="CJ2870">
        <v>0</v>
      </c>
      <c r="CK2870">
        <f>YEAR(tbl_Opportunity[[#This Row],[Close Date]])</f>
        <v>2019</v>
      </c>
    </row>
    <row r="2871" spans="1:89">
      <c r="A2871" t="s">
        <v>1756</v>
      </c>
      <c r="B2871" t="b">
        <v>0</v>
      </c>
      <c r="D2871" t="b">
        <v>0</v>
      </c>
      <c r="E2871" t="s">
        <v>7665</v>
      </c>
      <c r="H2871" s="1">
        <v>43830</v>
      </c>
      <c r="I2871" t="b">
        <v>1</v>
      </c>
      <c r="J2871" t="s">
        <v>193</v>
      </c>
      <c r="O2871" t="s">
        <v>99</v>
      </c>
      <c r="P2871" t="b">
        <v>0</v>
      </c>
      <c r="Q2871" s="2">
        <v>43580.558761574073</v>
      </c>
      <c r="R2871" s="1"/>
      <c r="S2871" t="b">
        <v>0</v>
      </c>
      <c r="U2871" s="1"/>
      <c r="V2871" t="b">
        <v>0</v>
      </c>
      <c r="W2871" s="1">
        <v>43556</v>
      </c>
      <c r="X2871">
        <v>4</v>
      </c>
      <c r="Y2871">
        <v>2019</v>
      </c>
      <c r="Z2871" t="s">
        <v>90</v>
      </c>
      <c r="AA2871" t="s">
        <v>90</v>
      </c>
      <c r="AB2871" t="b">
        <v>0</v>
      </c>
      <c r="AC2871" t="b">
        <v>0</v>
      </c>
      <c r="AE2871" t="b">
        <v>1</v>
      </c>
      <c r="AF2871" t="b">
        <v>0</v>
      </c>
      <c r="AG2871" t="b">
        <v>0</v>
      </c>
      <c r="AH2871" t="s">
        <v>4808</v>
      </c>
      <c r="AI2871" t="b">
        <v>0</v>
      </c>
      <c r="AK2871" t="b">
        <v>0</v>
      </c>
      <c r="AL2871" s="1">
        <v>43581</v>
      </c>
      <c r="AM2871" t="s">
        <v>92</v>
      </c>
      <c r="AN2871" s="2">
        <v>43836.762962962966</v>
      </c>
      <c r="AP2871" s="2">
        <v>43836.762962962966</v>
      </c>
      <c r="AQ2871" s="1"/>
      <c r="AS2871" t="b">
        <v>0</v>
      </c>
      <c r="AV2871" t="s">
        <v>93</v>
      </c>
      <c r="BB2871" t="s">
        <v>7666</v>
      </c>
      <c r="BD2871" t="b">
        <v>0</v>
      </c>
      <c r="BH2871" t="s">
        <v>99</v>
      </c>
      <c r="BI2871" t="s">
        <v>150</v>
      </c>
      <c r="BQ2871" t="s">
        <v>96</v>
      </c>
      <c r="BR2871" t="b">
        <v>0</v>
      </c>
      <c r="BT2871" t="b">
        <v>0</v>
      </c>
      <c r="BW2871" t="s">
        <v>97</v>
      </c>
      <c r="BX2871" t="b">
        <v>0</v>
      </c>
      <c r="BY2871" s="2">
        <v>44376.857569444444</v>
      </c>
      <c r="CB2871" t="b">
        <v>0</v>
      </c>
      <c r="CC2871" t="b">
        <v>0</v>
      </c>
      <c r="CF2871">
        <v>5000</v>
      </c>
      <c r="CH2871">
        <v>0</v>
      </c>
      <c r="CI2871">
        <v>0</v>
      </c>
      <c r="CJ2871">
        <v>0</v>
      </c>
      <c r="CK2871">
        <f>YEAR(tbl_Opportunity[[#This Row],[Close Date]])</f>
        <v>2019</v>
      </c>
    </row>
    <row r="2872" spans="1:89">
      <c r="A2872" t="s">
        <v>7667</v>
      </c>
      <c r="B2872" t="b">
        <v>0</v>
      </c>
      <c r="D2872" t="b">
        <v>0</v>
      </c>
      <c r="H2872" s="1">
        <v>43739</v>
      </c>
      <c r="I2872" t="b">
        <v>1</v>
      </c>
      <c r="J2872" t="s">
        <v>193</v>
      </c>
      <c r="L2872" t="s">
        <v>7668</v>
      </c>
      <c r="O2872" t="s">
        <v>99</v>
      </c>
      <c r="P2872" t="b">
        <v>0</v>
      </c>
      <c r="Q2872" s="2">
        <v>43605.555358796293</v>
      </c>
      <c r="R2872" s="1"/>
      <c r="S2872" t="b">
        <v>0</v>
      </c>
      <c r="U2872" s="1"/>
      <c r="V2872" t="b">
        <v>0</v>
      </c>
      <c r="W2872" s="1">
        <v>43556</v>
      </c>
      <c r="X2872">
        <v>4</v>
      </c>
      <c r="Y2872">
        <v>2019</v>
      </c>
      <c r="Z2872" t="s">
        <v>90</v>
      </c>
      <c r="AA2872" t="s">
        <v>90</v>
      </c>
      <c r="AB2872" t="b">
        <v>0</v>
      </c>
      <c r="AC2872" t="b">
        <v>0</v>
      </c>
      <c r="AE2872" t="b">
        <v>1</v>
      </c>
      <c r="AF2872" t="b">
        <v>0</v>
      </c>
      <c r="AG2872" t="b">
        <v>0</v>
      </c>
      <c r="AH2872" t="s">
        <v>4863</v>
      </c>
      <c r="AI2872" t="b">
        <v>0</v>
      </c>
      <c r="AK2872" t="b">
        <v>0</v>
      </c>
      <c r="AL2872" s="1">
        <v>43605</v>
      </c>
      <c r="AM2872" t="s">
        <v>162</v>
      </c>
      <c r="AN2872" s="2">
        <v>44297.828460648147</v>
      </c>
      <c r="AP2872" s="2">
        <v>43836.762962962966</v>
      </c>
      <c r="AQ2872" s="1"/>
      <c r="AS2872" t="b">
        <v>0</v>
      </c>
      <c r="AV2872" t="s">
        <v>153</v>
      </c>
      <c r="BB2872" t="s">
        <v>7669</v>
      </c>
      <c r="BD2872" t="b">
        <v>0</v>
      </c>
      <c r="BH2872" t="s">
        <v>99</v>
      </c>
      <c r="BI2872" t="s">
        <v>150</v>
      </c>
      <c r="BJ2872" t="s">
        <v>2983</v>
      </c>
      <c r="BQ2872" t="s">
        <v>96</v>
      </c>
      <c r="BR2872" t="b">
        <v>0</v>
      </c>
      <c r="BT2872" t="b">
        <v>0</v>
      </c>
      <c r="BW2872" t="s">
        <v>97</v>
      </c>
      <c r="BX2872" t="b">
        <v>0</v>
      </c>
      <c r="BY2872" s="2">
        <v>44376.857569444444</v>
      </c>
      <c r="CB2872" t="b">
        <v>0</v>
      </c>
      <c r="CC2872" t="b">
        <v>0</v>
      </c>
      <c r="CF2872">
        <v>6500</v>
      </c>
      <c r="CH2872">
        <v>0</v>
      </c>
      <c r="CI2872">
        <v>0</v>
      </c>
      <c r="CJ2872">
        <v>0</v>
      </c>
      <c r="CK2872">
        <f>YEAR(tbl_Opportunity[[#This Row],[Close Date]])</f>
        <v>2019</v>
      </c>
    </row>
    <row r="2873" spans="1:89">
      <c r="A2873" t="s">
        <v>7670</v>
      </c>
      <c r="B2873" t="b">
        <v>0</v>
      </c>
      <c r="D2873" t="b">
        <v>0</v>
      </c>
      <c r="H2873" s="1">
        <v>43770</v>
      </c>
      <c r="I2873" t="b">
        <v>1</v>
      </c>
      <c r="J2873" t="s">
        <v>193</v>
      </c>
      <c r="L2873" t="s">
        <v>7671</v>
      </c>
      <c r="O2873" t="s">
        <v>99</v>
      </c>
      <c r="P2873" t="b">
        <v>0</v>
      </c>
      <c r="Q2873" s="2">
        <v>43616.549629629626</v>
      </c>
      <c r="R2873" s="1"/>
      <c r="S2873" t="b">
        <v>0</v>
      </c>
      <c r="U2873" s="1"/>
      <c r="V2873" t="b">
        <v>0</v>
      </c>
      <c r="W2873" s="1">
        <v>43556</v>
      </c>
      <c r="X2873">
        <v>4</v>
      </c>
      <c r="Y2873">
        <v>2019</v>
      </c>
      <c r="Z2873" t="s">
        <v>90</v>
      </c>
      <c r="AA2873" t="s">
        <v>90</v>
      </c>
      <c r="AB2873" t="b">
        <v>0</v>
      </c>
      <c r="AC2873" t="b">
        <v>0</v>
      </c>
      <c r="AE2873" t="b">
        <v>1</v>
      </c>
      <c r="AF2873" t="b">
        <v>0</v>
      </c>
      <c r="AG2873" t="b">
        <v>0</v>
      </c>
      <c r="AH2873" t="s">
        <v>4863</v>
      </c>
      <c r="AI2873" t="b">
        <v>0</v>
      </c>
      <c r="AK2873" t="b">
        <v>0</v>
      </c>
      <c r="AL2873" s="1">
        <v>43753</v>
      </c>
      <c r="AM2873" t="s">
        <v>162</v>
      </c>
      <c r="AN2873" s="2">
        <v>44297.828460648147</v>
      </c>
      <c r="AP2873" s="2">
        <v>43836.762962962966</v>
      </c>
      <c r="AQ2873" s="1"/>
      <c r="AS2873" t="b">
        <v>0</v>
      </c>
      <c r="AV2873" t="s">
        <v>153</v>
      </c>
      <c r="BB2873" t="s">
        <v>7672</v>
      </c>
      <c r="BD2873" t="b">
        <v>0</v>
      </c>
      <c r="BH2873" t="s">
        <v>99</v>
      </c>
      <c r="BI2873" t="s">
        <v>150</v>
      </c>
      <c r="BJ2873" t="s">
        <v>2848</v>
      </c>
      <c r="BQ2873" t="s">
        <v>96</v>
      </c>
      <c r="BR2873" t="b">
        <v>0</v>
      </c>
      <c r="BT2873" t="b">
        <v>0</v>
      </c>
      <c r="BW2873" t="s">
        <v>97</v>
      </c>
      <c r="BX2873" t="b">
        <v>0</v>
      </c>
      <c r="BY2873" s="2">
        <v>44376.857569444444</v>
      </c>
      <c r="CB2873" t="b">
        <v>0</v>
      </c>
      <c r="CC2873" t="b">
        <v>0</v>
      </c>
      <c r="CF2873">
        <v>13000</v>
      </c>
      <c r="CH2873">
        <v>0</v>
      </c>
      <c r="CI2873">
        <v>0</v>
      </c>
      <c r="CJ2873">
        <v>0</v>
      </c>
      <c r="CK2873">
        <f>YEAR(tbl_Opportunity[[#This Row],[Close Date]])</f>
        <v>2019</v>
      </c>
    </row>
    <row r="2874" spans="1:89">
      <c r="A2874" t="s">
        <v>7396</v>
      </c>
      <c r="B2874" t="b">
        <v>0</v>
      </c>
      <c r="D2874" t="b">
        <v>0</v>
      </c>
      <c r="H2874" s="1">
        <v>43830</v>
      </c>
      <c r="I2874" t="b">
        <v>1</v>
      </c>
      <c r="J2874" t="s">
        <v>193</v>
      </c>
      <c r="L2874" t="s">
        <v>7453</v>
      </c>
      <c r="O2874" t="s">
        <v>99</v>
      </c>
      <c r="P2874" t="b">
        <v>0</v>
      </c>
      <c r="Q2874" s="2">
        <v>43661.738113425927</v>
      </c>
      <c r="R2874" s="1"/>
      <c r="S2874" t="b">
        <v>0</v>
      </c>
      <c r="U2874" s="1"/>
      <c r="V2874" t="b">
        <v>0</v>
      </c>
      <c r="W2874" s="1">
        <v>43556</v>
      </c>
      <c r="X2874">
        <v>4</v>
      </c>
      <c r="Y2874">
        <v>2019</v>
      </c>
      <c r="Z2874" t="s">
        <v>90</v>
      </c>
      <c r="AA2874" t="s">
        <v>90</v>
      </c>
      <c r="AB2874" t="b">
        <v>0</v>
      </c>
      <c r="AC2874" t="b">
        <v>0</v>
      </c>
      <c r="AE2874" t="b">
        <v>1</v>
      </c>
      <c r="AF2874" t="b">
        <v>0</v>
      </c>
      <c r="AG2874" t="b">
        <v>0</v>
      </c>
      <c r="AH2874" t="s">
        <v>4808</v>
      </c>
      <c r="AI2874" t="b">
        <v>0</v>
      </c>
      <c r="AK2874" t="b">
        <v>0</v>
      </c>
      <c r="AL2874" s="1">
        <v>43661</v>
      </c>
      <c r="AM2874" t="s">
        <v>162</v>
      </c>
      <c r="AN2874" s="2">
        <v>44297.8278587963</v>
      </c>
      <c r="AP2874" s="2">
        <v>43836.763020833336</v>
      </c>
      <c r="AQ2874" s="1"/>
      <c r="AS2874" t="b">
        <v>0</v>
      </c>
      <c r="AV2874" t="s">
        <v>153</v>
      </c>
      <c r="BB2874" t="s">
        <v>7673</v>
      </c>
      <c r="BD2874" t="b">
        <v>0</v>
      </c>
      <c r="BH2874" t="s">
        <v>99</v>
      </c>
      <c r="BI2874" t="s">
        <v>150</v>
      </c>
      <c r="BQ2874" t="s">
        <v>96</v>
      </c>
      <c r="BR2874" t="b">
        <v>0</v>
      </c>
      <c r="BT2874" t="b">
        <v>0</v>
      </c>
      <c r="BW2874" t="s">
        <v>97</v>
      </c>
      <c r="BX2874" t="b">
        <v>0</v>
      </c>
      <c r="BY2874" s="2">
        <v>44376.857569444444</v>
      </c>
      <c r="CB2874" t="b">
        <v>0</v>
      </c>
      <c r="CC2874" t="b">
        <v>0</v>
      </c>
      <c r="CF2874">
        <v>199</v>
      </c>
      <c r="CH2874">
        <v>0</v>
      </c>
      <c r="CI2874">
        <v>0</v>
      </c>
      <c r="CJ2874">
        <v>0</v>
      </c>
      <c r="CK2874">
        <f>YEAR(tbl_Opportunity[[#This Row],[Close Date]])</f>
        <v>2019</v>
      </c>
    </row>
    <row r="2875" spans="1:89">
      <c r="A2875" t="s">
        <v>4011</v>
      </c>
      <c r="B2875" t="b">
        <v>0</v>
      </c>
      <c r="D2875" t="b">
        <v>0</v>
      </c>
      <c r="E2875" t="s">
        <v>3744</v>
      </c>
      <c r="H2875" s="1">
        <v>43830</v>
      </c>
      <c r="I2875" t="b">
        <v>1</v>
      </c>
      <c r="J2875" t="s">
        <v>193</v>
      </c>
      <c r="L2875" t="s">
        <v>7674</v>
      </c>
      <c r="O2875" t="s">
        <v>99</v>
      </c>
      <c r="P2875" t="b">
        <v>0</v>
      </c>
      <c r="Q2875" s="2">
        <v>43726.539340277777</v>
      </c>
      <c r="R2875" s="1"/>
      <c r="S2875" t="b">
        <v>0</v>
      </c>
      <c r="U2875" s="1"/>
      <c r="V2875" t="b">
        <v>0</v>
      </c>
      <c r="W2875" s="1">
        <v>43556</v>
      </c>
      <c r="X2875">
        <v>4</v>
      </c>
      <c r="Y2875">
        <v>2019</v>
      </c>
      <c r="Z2875" t="s">
        <v>90</v>
      </c>
      <c r="AA2875" t="s">
        <v>90</v>
      </c>
      <c r="AB2875" t="b">
        <v>0</v>
      </c>
      <c r="AC2875" t="b">
        <v>0</v>
      </c>
      <c r="AE2875" t="b">
        <v>1</v>
      </c>
      <c r="AF2875" t="b">
        <v>0</v>
      </c>
      <c r="AG2875" t="b">
        <v>0</v>
      </c>
      <c r="AH2875" t="s">
        <v>4808</v>
      </c>
      <c r="AI2875" t="b">
        <v>0</v>
      </c>
      <c r="AK2875" t="b">
        <v>0</v>
      </c>
      <c r="AL2875" s="1">
        <v>43726</v>
      </c>
      <c r="AM2875" t="s">
        <v>92</v>
      </c>
      <c r="AN2875" s="2">
        <v>43836.763020833336</v>
      </c>
      <c r="AP2875" s="2">
        <v>43836.763020833336</v>
      </c>
      <c r="AQ2875" s="1"/>
      <c r="AS2875" t="b">
        <v>0</v>
      </c>
      <c r="AV2875" t="s">
        <v>176</v>
      </c>
      <c r="BB2875" t="s">
        <v>7675</v>
      </c>
      <c r="BD2875" t="b">
        <v>0</v>
      </c>
      <c r="BH2875" t="s">
        <v>99</v>
      </c>
      <c r="BI2875" t="s">
        <v>150</v>
      </c>
      <c r="BQ2875" t="s">
        <v>96</v>
      </c>
      <c r="BR2875" t="b">
        <v>0</v>
      </c>
      <c r="BT2875" t="b">
        <v>0</v>
      </c>
      <c r="BW2875" t="s">
        <v>97</v>
      </c>
      <c r="BX2875" t="b">
        <v>0</v>
      </c>
      <c r="BY2875" s="2">
        <v>44376.857569444444</v>
      </c>
      <c r="CB2875" t="b">
        <v>0</v>
      </c>
      <c r="CC2875" t="b">
        <v>0</v>
      </c>
      <c r="CF2875">
        <v>995</v>
      </c>
      <c r="CH2875">
        <v>0</v>
      </c>
      <c r="CI2875">
        <v>0</v>
      </c>
      <c r="CJ2875">
        <v>0</v>
      </c>
      <c r="CK2875">
        <f>YEAR(tbl_Opportunity[[#This Row],[Close Date]])</f>
        <v>2019</v>
      </c>
    </row>
    <row r="2876" spans="1:89">
      <c r="A2876" t="s">
        <v>1018</v>
      </c>
      <c r="B2876" t="b">
        <v>0</v>
      </c>
      <c r="D2876" t="b">
        <v>0</v>
      </c>
      <c r="H2876" s="1">
        <v>43830</v>
      </c>
      <c r="I2876" t="b">
        <v>1</v>
      </c>
      <c r="J2876" t="s">
        <v>193</v>
      </c>
      <c r="L2876" t="s">
        <v>7676</v>
      </c>
      <c r="O2876" t="s">
        <v>99</v>
      </c>
      <c r="P2876" t="b">
        <v>0</v>
      </c>
      <c r="Q2876" s="2">
        <v>43727.750821759262</v>
      </c>
      <c r="R2876" s="1"/>
      <c r="S2876" t="b">
        <v>0</v>
      </c>
      <c r="U2876" s="1"/>
      <c r="V2876" t="b">
        <v>0</v>
      </c>
      <c r="W2876" s="1">
        <v>43556</v>
      </c>
      <c r="X2876">
        <v>4</v>
      </c>
      <c r="Y2876">
        <v>2019</v>
      </c>
      <c r="Z2876" t="s">
        <v>90</v>
      </c>
      <c r="AA2876" t="s">
        <v>90</v>
      </c>
      <c r="AB2876" t="b">
        <v>0</v>
      </c>
      <c r="AC2876" t="b">
        <v>0</v>
      </c>
      <c r="AE2876" t="b">
        <v>1</v>
      </c>
      <c r="AF2876" t="b">
        <v>0</v>
      </c>
      <c r="AG2876" t="b">
        <v>0</v>
      </c>
      <c r="AH2876" t="s">
        <v>4808</v>
      </c>
      <c r="AI2876" t="b">
        <v>0</v>
      </c>
      <c r="AK2876" t="b">
        <v>0</v>
      </c>
      <c r="AL2876" s="1"/>
      <c r="AM2876" t="s">
        <v>162</v>
      </c>
      <c r="AN2876" s="2">
        <v>44297.838888888888</v>
      </c>
      <c r="AP2876" s="2">
        <v>43836.763020833336</v>
      </c>
      <c r="AQ2876" s="1"/>
      <c r="AS2876" t="b">
        <v>0</v>
      </c>
      <c r="AV2876" t="s">
        <v>213</v>
      </c>
      <c r="BB2876" t="s">
        <v>7677</v>
      </c>
      <c r="BD2876" t="b">
        <v>0</v>
      </c>
      <c r="BH2876" t="s">
        <v>99</v>
      </c>
      <c r="BI2876" t="s">
        <v>150</v>
      </c>
      <c r="BQ2876" t="s">
        <v>96</v>
      </c>
      <c r="BR2876" t="b">
        <v>0</v>
      </c>
      <c r="BT2876" t="b">
        <v>0</v>
      </c>
      <c r="BW2876" t="s">
        <v>97</v>
      </c>
      <c r="BX2876" t="b">
        <v>0</v>
      </c>
      <c r="BY2876" s="2">
        <v>44376.857569444444</v>
      </c>
      <c r="CB2876" t="b">
        <v>0</v>
      </c>
      <c r="CC2876" t="b">
        <v>0</v>
      </c>
      <c r="CF2876">
        <v>199</v>
      </c>
      <c r="CH2876">
        <v>0</v>
      </c>
      <c r="CI2876">
        <v>0</v>
      </c>
      <c r="CJ2876">
        <v>0</v>
      </c>
      <c r="CK2876">
        <f>YEAR(tbl_Opportunity[[#This Row],[Close Date]])</f>
        <v>2019</v>
      </c>
    </row>
    <row r="2877" spans="1:89">
      <c r="A2877" t="s">
        <v>7678</v>
      </c>
      <c r="B2877" t="b">
        <v>0</v>
      </c>
      <c r="D2877" t="b">
        <v>0</v>
      </c>
      <c r="H2877" s="1">
        <v>44196</v>
      </c>
      <c r="I2877" t="b">
        <v>1</v>
      </c>
      <c r="J2877" t="s">
        <v>193</v>
      </c>
      <c r="O2877" t="s">
        <v>387</v>
      </c>
      <c r="P2877" t="b">
        <v>0</v>
      </c>
      <c r="Q2877" s="2">
        <v>43739.835729166669</v>
      </c>
      <c r="R2877" s="1"/>
      <c r="S2877" t="b">
        <v>0</v>
      </c>
      <c r="U2877" s="1"/>
      <c r="V2877" t="b">
        <v>0</v>
      </c>
      <c r="W2877" s="1">
        <v>43922</v>
      </c>
      <c r="X2877">
        <v>4</v>
      </c>
      <c r="Y2877">
        <v>2020</v>
      </c>
      <c r="Z2877" t="s">
        <v>90</v>
      </c>
      <c r="AA2877" t="s">
        <v>90</v>
      </c>
      <c r="AB2877" t="b">
        <v>0</v>
      </c>
      <c r="AC2877" t="b">
        <v>0</v>
      </c>
      <c r="AE2877" t="b">
        <v>1</v>
      </c>
      <c r="AF2877" t="b">
        <v>0</v>
      </c>
      <c r="AG2877" t="b">
        <v>0</v>
      </c>
      <c r="AH2877" t="s">
        <v>4808</v>
      </c>
      <c r="AI2877" t="b">
        <v>0</v>
      </c>
      <c r="AK2877" t="b">
        <v>0</v>
      </c>
      <c r="AL2877" s="1"/>
      <c r="AM2877" t="s">
        <v>162</v>
      </c>
      <c r="AN2877" s="2">
        <v>44297.838888888888</v>
      </c>
      <c r="AP2877" s="2">
        <v>44131.13422453704</v>
      </c>
      <c r="AQ2877" s="1"/>
      <c r="AS2877" t="b">
        <v>0</v>
      </c>
      <c r="AV2877" t="s">
        <v>213</v>
      </c>
      <c r="BB2877" t="s">
        <v>7679</v>
      </c>
      <c r="BD2877" t="b">
        <v>0</v>
      </c>
      <c r="BH2877" t="s">
        <v>387</v>
      </c>
      <c r="BI2877" t="s">
        <v>150</v>
      </c>
      <c r="BQ2877" t="s">
        <v>96</v>
      </c>
      <c r="BR2877" t="b">
        <v>0</v>
      </c>
      <c r="BT2877" t="b">
        <v>0</v>
      </c>
      <c r="BW2877" t="s">
        <v>97</v>
      </c>
      <c r="BX2877" t="b">
        <v>0</v>
      </c>
      <c r="BY2877" s="2">
        <v>44376.857569444444</v>
      </c>
      <c r="CB2877" t="b">
        <v>0</v>
      </c>
      <c r="CC2877" t="b">
        <v>0</v>
      </c>
      <c r="CF2877">
        <v>70550.39</v>
      </c>
      <c r="CH2877">
        <v>0</v>
      </c>
      <c r="CI2877">
        <v>0</v>
      </c>
      <c r="CJ2877">
        <v>0</v>
      </c>
      <c r="CK2877">
        <f>YEAR(tbl_Opportunity[[#This Row],[Close Date]])</f>
        <v>2020</v>
      </c>
    </row>
    <row r="2878" spans="1:89">
      <c r="A2878" t="s">
        <v>139</v>
      </c>
      <c r="B2878" t="b">
        <v>0</v>
      </c>
      <c r="D2878" t="b">
        <v>0</v>
      </c>
      <c r="E2878" t="s">
        <v>1041</v>
      </c>
      <c r="H2878" s="1">
        <v>43100</v>
      </c>
      <c r="I2878" t="b">
        <v>1</v>
      </c>
      <c r="J2878" t="s">
        <v>193</v>
      </c>
      <c r="O2878" t="s">
        <v>142</v>
      </c>
      <c r="P2878" t="b">
        <v>0</v>
      </c>
      <c r="Q2878" s="2">
        <v>43014.497013888889</v>
      </c>
      <c r="R2878" s="1"/>
      <c r="S2878" t="b">
        <v>0</v>
      </c>
      <c r="U2878" s="1"/>
      <c r="V2878" t="b">
        <v>0</v>
      </c>
      <c r="W2878" s="1">
        <v>42826</v>
      </c>
      <c r="X2878">
        <v>4</v>
      </c>
      <c r="Y2878">
        <v>2017</v>
      </c>
      <c r="Z2878" t="s">
        <v>90</v>
      </c>
      <c r="AA2878" t="s">
        <v>90</v>
      </c>
      <c r="AB2878" t="b">
        <v>0</v>
      </c>
      <c r="AC2878" t="b">
        <v>0</v>
      </c>
      <c r="AE2878" t="b">
        <v>1</v>
      </c>
      <c r="AF2878" t="b">
        <v>0</v>
      </c>
      <c r="AG2878" t="b">
        <v>0</v>
      </c>
      <c r="AH2878" t="s">
        <v>4808</v>
      </c>
      <c r="AI2878" t="b">
        <v>0</v>
      </c>
      <c r="AK2878" t="b">
        <v>0</v>
      </c>
      <c r="AL2878" s="1">
        <v>43205</v>
      </c>
      <c r="AM2878" t="s">
        <v>92</v>
      </c>
      <c r="AN2878" s="2">
        <v>43836.762962962966</v>
      </c>
      <c r="AP2878" s="2">
        <v>43836.762962962966</v>
      </c>
      <c r="AQ2878" s="1"/>
      <c r="AS2878" t="b">
        <v>0</v>
      </c>
      <c r="AV2878" t="s">
        <v>112</v>
      </c>
      <c r="BB2878" t="s">
        <v>7680</v>
      </c>
      <c r="BD2878" t="b">
        <v>0</v>
      </c>
      <c r="BH2878" t="s">
        <v>142</v>
      </c>
      <c r="BI2878" t="s">
        <v>150</v>
      </c>
      <c r="BJ2878" t="s">
        <v>102</v>
      </c>
      <c r="BQ2878" t="s">
        <v>96</v>
      </c>
      <c r="BR2878" t="b">
        <v>0</v>
      </c>
      <c r="BT2878" t="b">
        <v>0</v>
      </c>
      <c r="BW2878" t="s">
        <v>97</v>
      </c>
      <c r="BX2878" t="b">
        <v>0</v>
      </c>
      <c r="BY2878" s="2">
        <v>44376.857569444444</v>
      </c>
      <c r="CB2878" t="b">
        <v>0</v>
      </c>
      <c r="CC2878" t="b">
        <v>0</v>
      </c>
      <c r="CF2878">
        <v>65000</v>
      </c>
      <c r="CH2878">
        <v>0</v>
      </c>
      <c r="CI2878">
        <v>0</v>
      </c>
      <c r="CJ2878">
        <v>0</v>
      </c>
      <c r="CK2878">
        <f>YEAR(tbl_Opportunity[[#This Row],[Close Date]])</f>
        <v>2017</v>
      </c>
    </row>
    <row r="2879" spans="1:89">
      <c r="A2879" t="s">
        <v>7681</v>
      </c>
      <c r="B2879" t="b">
        <v>0</v>
      </c>
      <c r="D2879" t="b">
        <v>0</v>
      </c>
      <c r="H2879" s="1">
        <v>43465</v>
      </c>
      <c r="I2879" t="b">
        <v>1</v>
      </c>
      <c r="J2879" t="s">
        <v>193</v>
      </c>
      <c r="L2879" t="s">
        <v>7682</v>
      </c>
      <c r="O2879" t="s">
        <v>142</v>
      </c>
      <c r="P2879" t="b">
        <v>0</v>
      </c>
      <c r="Q2879" s="2">
        <v>42993.640219907407</v>
      </c>
      <c r="R2879" s="1"/>
      <c r="S2879" t="b">
        <v>0</v>
      </c>
      <c r="U2879" s="1"/>
      <c r="V2879" t="b">
        <v>0</v>
      </c>
      <c r="W2879" s="1">
        <v>43191</v>
      </c>
      <c r="X2879">
        <v>4</v>
      </c>
      <c r="Y2879">
        <v>2018</v>
      </c>
      <c r="Z2879" t="s">
        <v>90</v>
      </c>
      <c r="AA2879" t="s">
        <v>90</v>
      </c>
      <c r="AB2879" t="b">
        <v>0</v>
      </c>
      <c r="AC2879" t="b">
        <v>0</v>
      </c>
      <c r="AE2879" t="b">
        <v>1</v>
      </c>
      <c r="AF2879" t="b">
        <v>0</v>
      </c>
      <c r="AG2879" t="b">
        <v>0</v>
      </c>
      <c r="AH2879" t="s">
        <v>4808</v>
      </c>
      <c r="AI2879" t="b">
        <v>0</v>
      </c>
      <c r="AK2879" t="b">
        <v>0</v>
      </c>
      <c r="AL2879" s="1"/>
      <c r="AM2879" t="s">
        <v>162</v>
      </c>
      <c r="AN2879" s="2">
        <v>44297.8278587963</v>
      </c>
      <c r="AP2879" s="2">
        <v>43836.76290509259</v>
      </c>
      <c r="AQ2879" s="1"/>
      <c r="AS2879" t="b">
        <v>0</v>
      </c>
      <c r="AV2879" t="s">
        <v>153</v>
      </c>
      <c r="BB2879" t="s">
        <v>7683</v>
      </c>
      <c r="BD2879" t="b">
        <v>0</v>
      </c>
      <c r="BH2879" t="s">
        <v>142</v>
      </c>
      <c r="BI2879" t="s">
        <v>150</v>
      </c>
      <c r="BQ2879" t="s">
        <v>96</v>
      </c>
      <c r="BR2879" t="b">
        <v>0</v>
      </c>
      <c r="BT2879" t="b">
        <v>0</v>
      </c>
      <c r="BW2879" t="s">
        <v>97</v>
      </c>
      <c r="BX2879" t="b">
        <v>0</v>
      </c>
      <c r="BY2879" s="2">
        <v>44376.857569444444</v>
      </c>
      <c r="CB2879" t="b">
        <v>0</v>
      </c>
      <c r="CC2879" t="b">
        <v>0</v>
      </c>
      <c r="CF2879">
        <v>71500</v>
      </c>
      <c r="CH2879">
        <v>0</v>
      </c>
      <c r="CI2879">
        <v>0</v>
      </c>
      <c r="CJ2879">
        <v>0</v>
      </c>
      <c r="CK2879">
        <f>YEAR(tbl_Opportunity[[#This Row],[Close Date]])</f>
        <v>2018</v>
      </c>
    </row>
    <row r="2880" spans="1:89">
      <c r="A2880" t="s">
        <v>7684</v>
      </c>
      <c r="B2880" t="b">
        <v>0</v>
      </c>
      <c r="D2880" t="b">
        <v>0</v>
      </c>
      <c r="H2880" s="1">
        <v>43465</v>
      </c>
      <c r="I2880" t="b">
        <v>1</v>
      </c>
      <c r="J2880" t="s">
        <v>193</v>
      </c>
      <c r="L2880" t="s">
        <v>7685</v>
      </c>
      <c r="O2880" t="s">
        <v>142</v>
      </c>
      <c r="P2880" t="b">
        <v>0</v>
      </c>
      <c r="Q2880" s="2">
        <v>43151.591898148145</v>
      </c>
      <c r="R2880" s="1"/>
      <c r="S2880" t="b">
        <v>0</v>
      </c>
      <c r="U2880" s="1"/>
      <c r="V2880" t="b">
        <v>0</v>
      </c>
      <c r="W2880" s="1">
        <v>43191</v>
      </c>
      <c r="X2880">
        <v>4</v>
      </c>
      <c r="Y2880">
        <v>2018</v>
      </c>
      <c r="Z2880" t="s">
        <v>90</v>
      </c>
      <c r="AA2880" t="s">
        <v>90</v>
      </c>
      <c r="AB2880" t="b">
        <v>0</v>
      </c>
      <c r="AC2880" t="b">
        <v>0</v>
      </c>
      <c r="AE2880" t="b">
        <v>1</v>
      </c>
      <c r="AF2880" t="b">
        <v>0</v>
      </c>
      <c r="AG2880" t="b">
        <v>0</v>
      </c>
      <c r="AH2880" t="s">
        <v>4808</v>
      </c>
      <c r="AI2880" t="b">
        <v>0</v>
      </c>
      <c r="AK2880" t="b">
        <v>0</v>
      </c>
      <c r="AL2880" s="1">
        <v>43151</v>
      </c>
      <c r="AM2880" t="s">
        <v>92</v>
      </c>
      <c r="AN2880" s="2">
        <v>43836.762962962966</v>
      </c>
      <c r="AP2880" s="2">
        <v>43836.762962962966</v>
      </c>
      <c r="AQ2880" s="1"/>
      <c r="AS2880" t="b">
        <v>0</v>
      </c>
      <c r="AU2880" t="s">
        <v>384</v>
      </c>
      <c r="AV2880" t="s">
        <v>93</v>
      </c>
      <c r="BB2880" t="s">
        <v>7686</v>
      </c>
      <c r="BD2880" t="b">
        <v>0</v>
      </c>
      <c r="BH2880" t="s">
        <v>142</v>
      </c>
      <c r="BI2880" t="s">
        <v>150</v>
      </c>
      <c r="BQ2880" t="s">
        <v>96</v>
      </c>
      <c r="BR2880" t="b">
        <v>0</v>
      </c>
      <c r="BT2880" t="b">
        <v>0</v>
      </c>
      <c r="BW2880" t="s">
        <v>97</v>
      </c>
      <c r="BX2880" t="b">
        <v>0</v>
      </c>
      <c r="BY2880" s="2">
        <v>44376.857569444444</v>
      </c>
      <c r="CB2880" t="b">
        <v>0</v>
      </c>
      <c r="CC2880" t="b">
        <v>0</v>
      </c>
      <c r="CF2880">
        <v>65000</v>
      </c>
      <c r="CH2880">
        <v>0</v>
      </c>
      <c r="CI2880">
        <v>0</v>
      </c>
      <c r="CJ2880">
        <v>0</v>
      </c>
      <c r="CK2880">
        <f>YEAR(tbl_Opportunity[[#This Row],[Close Date]])</f>
        <v>2018</v>
      </c>
    </row>
    <row r="2881" spans="1:89">
      <c r="A2881" t="s">
        <v>7687</v>
      </c>
      <c r="B2881" t="b">
        <v>0</v>
      </c>
      <c r="D2881" t="b">
        <v>0</v>
      </c>
      <c r="H2881" s="1">
        <v>43465</v>
      </c>
      <c r="I2881" t="b">
        <v>1</v>
      </c>
      <c r="J2881" t="s">
        <v>193</v>
      </c>
      <c r="L2881" t="s">
        <v>7688</v>
      </c>
      <c r="O2881" t="s">
        <v>99</v>
      </c>
      <c r="P2881" t="b">
        <v>0</v>
      </c>
      <c r="Q2881" s="2">
        <v>43160.654907407406</v>
      </c>
      <c r="R2881" s="1"/>
      <c r="S2881" t="b">
        <v>0</v>
      </c>
      <c r="U2881" s="1"/>
      <c r="V2881" t="b">
        <v>0</v>
      </c>
      <c r="W2881" s="1">
        <v>43191</v>
      </c>
      <c r="X2881">
        <v>4</v>
      </c>
      <c r="Y2881">
        <v>2018</v>
      </c>
      <c r="Z2881" t="s">
        <v>90</v>
      </c>
      <c r="AA2881" t="s">
        <v>90</v>
      </c>
      <c r="AB2881" t="b">
        <v>0</v>
      </c>
      <c r="AC2881" t="b">
        <v>0</v>
      </c>
      <c r="AE2881" t="b">
        <v>1</v>
      </c>
      <c r="AF2881" t="b">
        <v>0</v>
      </c>
      <c r="AG2881" t="b">
        <v>0</v>
      </c>
      <c r="AH2881" t="s">
        <v>4808</v>
      </c>
      <c r="AI2881" t="b">
        <v>0</v>
      </c>
      <c r="AK2881" t="b">
        <v>0</v>
      </c>
      <c r="AL2881" s="1">
        <v>43481</v>
      </c>
      <c r="AM2881" t="s">
        <v>92</v>
      </c>
      <c r="AN2881" s="2">
        <v>43836.762962962966</v>
      </c>
      <c r="AP2881" s="2">
        <v>43836.762962962966</v>
      </c>
      <c r="AQ2881" s="1"/>
      <c r="AS2881" t="b">
        <v>0</v>
      </c>
      <c r="AU2881" t="s">
        <v>4029</v>
      </c>
      <c r="AV2881" t="s">
        <v>93</v>
      </c>
      <c r="BB2881" t="s">
        <v>7689</v>
      </c>
      <c r="BD2881" t="b">
        <v>0</v>
      </c>
      <c r="BH2881" t="s">
        <v>142</v>
      </c>
      <c r="BI2881" t="s">
        <v>150</v>
      </c>
      <c r="BQ2881" t="s">
        <v>96</v>
      </c>
      <c r="BR2881" t="b">
        <v>0</v>
      </c>
      <c r="BT2881" t="b">
        <v>0</v>
      </c>
      <c r="BW2881" t="s">
        <v>97</v>
      </c>
      <c r="BX2881" t="b">
        <v>0</v>
      </c>
      <c r="BY2881" s="2">
        <v>44376.857569444444</v>
      </c>
      <c r="CB2881" t="b">
        <v>0</v>
      </c>
      <c r="CC2881" t="b">
        <v>0</v>
      </c>
      <c r="CF2881">
        <v>65000</v>
      </c>
      <c r="CH2881">
        <v>0</v>
      </c>
      <c r="CI2881">
        <v>0</v>
      </c>
      <c r="CJ2881">
        <v>0</v>
      </c>
      <c r="CK2881">
        <f>YEAR(tbl_Opportunity[[#This Row],[Close Date]])</f>
        <v>2018</v>
      </c>
    </row>
    <row r="2882" spans="1:89">
      <c r="A2882" t="s">
        <v>7690</v>
      </c>
      <c r="B2882" t="b">
        <v>0</v>
      </c>
      <c r="D2882" t="b">
        <v>0</v>
      </c>
      <c r="H2882" s="1">
        <v>43374</v>
      </c>
      <c r="I2882" t="b">
        <v>1</v>
      </c>
      <c r="J2882" t="s">
        <v>193</v>
      </c>
      <c r="O2882" t="s">
        <v>99</v>
      </c>
      <c r="P2882" t="b">
        <v>0</v>
      </c>
      <c r="Q2882" s="2">
        <v>43165.748923611114</v>
      </c>
      <c r="R2882" s="1"/>
      <c r="S2882" t="b">
        <v>0</v>
      </c>
      <c r="U2882" s="1"/>
      <c r="V2882" t="b">
        <v>0</v>
      </c>
      <c r="W2882" s="1">
        <v>43191</v>
      </c>
      <c r="X2882">
        <v>4</v>
      </c>
      <c r="Y2882">
        <v>2018</v>
      </c>
      <c r="Z2882" t="s">
        <v>90</v>
      </c>
      <c r="AA2882" t="s">
        <v>90</v>
      </c>
      <c r="AB2882" t="b">
        <v>0</v>
      </c>
      <c r="AC2882" t="b">
        <v>0</v>
      </c>
      <c r="AE2882" t="b">
        <v>1</v>
      </c>
      <c r="AF2882" t="b">
        <v>0</v>
      </c>
      <c r="AG2882" t="b">
        <v>0</v>
      </c>
      <c r="AH2882" t="s">
        <v>4808</v>
      </c>
      <c r="AI2882" t="b">
        <v>0</v>
      </c>
      <c r="AK2882" t="b">
        <v>0</v>
      </c>
      <c r="AL2882" s="1"/>
      <c r="AM2882" t="s">
        <v>92</v>
      </c>
      <c r="AN2882" s="2">
        <v>43836.762962962966</v>
      </c>
      <c r="AP2882" s="2">
        <v>43836.762962962966</v>
      </c>
      <c r="AQ2882" s="1"/>
      <c r="AS2882" t="b">
        <v>0</v>
      </c>
      <c r="AU2882" t="s">
        <v>4029</v>
      </c>
      <c r="AV2882" t="s">
        <v>105</v>
      </c>
      <c r="BB2882" t="s">
        <v>7691</v>
      </c>
      <c r="BD2882" t="b">
        <v>0</v>
      </c>
      <c r="BH2882" t="s">
        <v>99</v>
      </c>
      <c r="BI2882" t="s">
        <v>150</v>
      </c>
      <c r="BQ2882" t="s">
        <v>96</v>
      </c>
      <c r="BR2882" t="b">
        <v>0</v>
      </c>
      <c r="BT2882" t="b">
        <v>0</v>
      </c>
      <c r="BW2882" t="s">
        <v>97</v>
      </c>
      <c r="BX2882" t="b">
        <v>0</v>
      </c>
      <c r="BY2882" s="2">
        <v>44376.857569444444</v>
      </c>
      <c r="CB2882" t="b">
        <v>0</v>
      </c>
      <c r="CC2882" t="b">
        <v>0</v>
      </c>
      <c r="CF2882">
        <v>199</v>
      </c>
      <c r="CH2882">
        <v>0</v>
      </c>
      <c r="CI2882">
        <v>0</v>
      </c>
      <c r="CJ2882">
        <v>0</v>
      </c>
      <c r="CK2882">
        <f>YEAR(tbl_Opportunity[[#This Row],[Close Date]])</f>
        <v>2018</v>
      </c>
    </row>
    <row r="2883" spans="1:89">
      <c r="A2883" t="s">
        <v>182</v>
      </c>
      <c r="B2883" t="b">
        <v>0</v>
      </c>
      <c r="D2883" t="b">
        <v>0</v>
      </c>
      <c r="E2883" t="s">
        <v>3054</v>
      </c>
      <c r="H2883" s="1">
        <v>43374</v>
      </c>
      <c r="I2883" t="b">
        <v>1</v>
      </c>
      <c r="J2883" t="s">
        <v>193</v>
      </c>
      <c r="L2883" t="s">
        <v>1510</v>
      </c>
      <c r="O2883" t="s">
        <v>99</v>
      </c>
      <c r="P2883" t="b">
        <v>0</v>
      </c>
      <c r="Q2883" s="2">
        <v>43178.805393518516</v>
      </c>
      <c r="R2883" s="1"/>
      <c r="S2883" t="b">
        <v>0</v>
      </c>
      <c r="U2883" s="1"/>
      <c r="V2883" t="b">
        <v>0</v>
      </c>
      <c r="W2883" s="1">
        <v>43191</v>
      </c>
      <c r="X2883">
        <v>4</v>
      </c>
      <c r="Y2883">
        <v>2018</v>
      </c>
      <c r="Z2883" t="s">
        <v>90</v>
      </c>
      <c r="AA2883" t="s">
        <v>90</v>
      </c>
      <c r="AB2883" t="b">
        <v>0</v>
      </c>
      <c r="AC2883" t="b">
        <v>0</v>
      </c>
      <c r="AE2883" t="b">
        <v>1</v>
      </c>
      <c r="AF2883" t="b">
        <v>0</v>
      </c>
      <c r="AG2883" t="b">
        <v>0</v>
      </c>
      <c r="AH2883" t="s">
        <v>4808</v>
      </c>
      <c r="AI2883" t="b">
        <v>0</v>
      </c>
      <c r="AK2883" t="b">
        <v>0</v>
      </c>
      <c r="AL2883" s="1"/>
      <c r="AM2883" t="s">
        <v>162</v>
      </c>
      <c r="AN2883" s="2">
        <v>44297.838888888888</v>
      </c>
      <c r="AP2883" s="2">
        <v>43836.76290509259</v>
      </c>
      <c r="AQ2883" s="1"/>
      <c r="AS2883" t="b">
        <v>0</v>
      </c>
      <c r="AV2883" t="s">
        <v>213</v>
      </c>
      <c r="BB2883" t="s">
        <v>7692</v>
      </c>
      <c r="BD2883" t="b">
        <v>0</v>
      </c>
      <c r="BH2883" t="s">
        <v>99</v>
      </c>
      <c r="BI2883" t="s">
        <v>150</v>
      </c>
      <c r="BJ2883" t="s">
        <v>102</v>
      </c>
      <c r="BQ2883" t="s">
        <v>96</v>
      </c>
      <c r="BR2883" t="b">
        <v>0</v>
      </c>
      <c r="BT2883" t="b">
        <v>0</v>
      </c>
      <c r="BW2883" t="s">
        <v>97</v>
      </c>
      <c r="BX2883" t="b">
        <v>0</v>
      </c>
      <c r="BY2883" s="2">
        <v>44376.857569444444</v>
      </c>
      <c r="CB2883" t="b">
        <v>0</v>
      </c>
      <c r="CC2883" t="b">
        <v>0</v>
      </c>
      <c r="CF2883">
        <v>1074.5999999999999</v>
      </c>
      <c r="CH2883">
        <v>0</v>
      </c>
      <c r="CI2883">
        <v>0</v>
      </c>
      <c r="CJ2883">
        <v>0</v>
      </c>
      <c r="CK2883">
        <f>YEAR(tbl_Opportunity[[#This Row],[Close Date]])</f>
        <v>2018</v>
      </c>
    </row>
    <row r="2884" spans="1:89">
      <c r="A2884" t="s">
        <v>7693</v>
      </c>
      <c r="B2884" t="b">
        <v>0</v>
      </c>
      <c r="D2884" t="b">
        <v>0</v>
      </c>
      <c r="H2884" s="1">
        <v>43465</v>
      </c>
      <c r="I2884" t="b">
        <v>1</v>
      </c>
      <c r="J2884" t="s">
        <v>193</v>
      </c>
      <c r="L2884" t="s">
        <v>7694</v>
      </c>
      <c r="O2884" t="s">
        <v>142</v>
      </c>
      <c r="P2884" t="b">
        <v>0</v>
      </c>
      <c r="Q2884" s="2">
        <v>43196.61</v>
      </c>
      <c r="R2884" s="1"/>
      <c r="S2884" t="b">
        <v>0</v>
      </c>
      <c r="U2884" s="1"/>
      <c r="V2884" t="b">
        <v>0</v>
      </c>
      <c r="W2884" s="1">
        <v>43191</v>
      </c>
      <c r="X2884">
        <v>4</v>
      </c>
      <c r="Y2884">
        <v>2018</v>
      </c>
      <c r="Z2884" t="s">
        <v>90</v>
      </c>
      <c r="AA2884" t="s">
        <v>90</v>
      </c>
      <c r="AB2884" t="b">
        <v>0</v>
      </c>
      <c r="AC2884" t="b">
        <v>0</v>
      </c>
      <c r="AE2884" t="b">
        <v>1</v>
      </c>
      <c r="AF2884" t="b">
        <v>0</v>
      </c>
      <c r="AG2884" t="b">
        <v>0</v>
      </c>
      <c r="AH2884" t="s">
        <v>4808</v>
      </c>
      <c r="AI2884" t="b">
        <v>0</v>
      </c>
      <c r="AK2884" t="b">
        <v>0</v>
      </c>
      <c r="AL2884" s="1">
        <v>43409</v>
      </c>
      <c r="AM2884" t="s">
        <v>162</v>
      </c>
      <c r="AN2884" s="2">
        <v>44297.837673611109</v>
      </c>
      <c r="AP2884" s="2">
        <v>43836.76290509259</v>
      </c>
      <c r="AQ2884" s="1"/>
      <c r="AS2884" t="b">
        <v>0</v>
      </c>
      <c r="AV2884" t="s">
        <v>213</v>
      </c>
      <c r="BB2884" t="s">
        <v>7695</v>
      </c>
      <c r="BD2884" t="b">
        <v>0</v>
      </c>
      <c r="BH2884" t="s">
        <v>142</v>
      </c>
      <c r="BI2884" t="s">
        <v>150</v>
      </c>
      <c r="BJ2884" t="s">
        <v>384</v>
      </c>
      <c r="BQ2884" t="s">
        <v>96</v>
      </c>
      <c r="BR2884" t="b">
        <v>0</v>
      </c>
      <c r="BT2884" t="b">
        <v>0</v>
      </c>
      <c r="BW2884" t="s">
        <v>97</v>
      </c>
      <c r="BX2884" t="b">
        <v>0</v>
      </c>
      <c r="BY2884" s="2">
        <v>44376.857569444444</v>
      </c>
      <c r="CB2884" t="b">
        <v>0</v>
      </c>
      <c r="CC2884" t="b">
        <v>0</v>
      </c>
      <c r="CF2884">
        <v>65000</v>
      </c>
      <c r="CH2884">
        <v>0</v>
      </c>
      <c r="CI2884">
        <v>0</v>
      </c>
      <c r="CJ2884">
        <v>0</v>
      </c>
      <c r="CK2884">
        <f>YEAR(tbl_Opportunity[[#This Row],[Close Date]])</f>
        <v>2018</v>
      </c>
    </row>
    <row r="2885" spans="1:89">
      <c r="A2885" t="s">
        <v>4162</v>
      </c>
      <c r="B2885" t="b">
        <v>0</v>
      </c>
      <c r="D2885" t="b">
        <v>0</v>
      </c>
      <c r="H2885" s="1">
        <v>43435</v>
      </c>
      <c r="I2885" t="b">
        <v>1</v>
      </c>
      <c r="J2885" t="s">
        <v>105</v>
      </c>
      <c r="L2885" t="s">
        <v>4163</v>
      </c>
      <c r="O2885" t="s">
        <v>99</v>
      </c>
      <c r="P2885" t="b">
        <v>0</v>
      </c>
      <c r="Q2885" s="2">
        <v>43341.804780092592</v>
      </c>
      <c r="R2885" s="1"/>
      <c r="S2885" t="b">
        <v>0</v>
      </c>
      <c r="U2885" s="1"/>
      <c r="V2885" t="b">
        <v>0</v>
      </c>
      <c r="W2885" s="1">
        <v>43191</v>
      </c>
      <c r="X2885">
        <v>4</v>
      </c>
      <c r="Y2885">
        <v>2018</v>
      </c>
      <c r="Z2885" t="s">
        <v>90</v>
      </c>
      <c r="AA2885" t="s">
        <v>90</v>
      </c>
      <c r="AB2885" t="b">
        <v>0</v>
      </c>
      <c r="AC2885" t="b">
        <v>0</v>
      </c>
      <c r="AE2885" t="b">
        <v>1</v>
      </c>
      <c r="AF2885" t="b">
        <v>0</v>
      </c>
      <c r="AG2885" t="b">
        <v>0</v>
      </c>
      <c r="AH2885" t="s">
        <v>4812</v>
      </c>
      <c r="AI2885" t="b">
        <v>0</v>
      </c>
      <c r="AK2885" t="b">
        <v>0</v>
      </c>
      <c r="AL2885" s="1">
        <v>43564</v>
      </c>
      <c r="AM2885" t="s">
        <v>162</v>
      </c>
      <c r="AN2885" s="2">
        <v>44297.828460648147</v>
      </c>
      <c r="AP2885" s="2">
        <v>43836.762962962966</v>
      </c>
      <c r="AQ2885" s="1"/>
      <c r="AS2885" t="b">
        <v>0</v>
      </c>
      <c r="AV2885" t="s">
        <v>153</v>
      </c>
      <c r="BB2885" t="s">
        <v>7696</v>
      </c>
      <c r="BD2885" t="b">
        <v>0</v>
      </c>
      <c r="BE2885" t="s">
        <v>7697</v>
      </c>
      <c r="BH2885" t="s">
        <v>99</v>
      </c>
      <c r="BI2885" t="s">
        <v>150</v>
      </c>
      <c r="BJ2885" t="s">
        <v>95</v>
      </c>
      <c r="BQ2885" t="s">
        <v>96</v>
      </c>
      <c r="BR2885" t="b">
        <v>0</v>
      </c>
      <c r="BT2885" t="b">
        <v>0</v>
      </c>
      <c r="BW2885" t="s">
        <v>97</v>
      </c>
      <c r="BX2885" t="b">
        <v>0</v>
      </c>
      <c r="BY2885" s="2">
        <v>44376.857569444444</v>
      </c>
      <c r="CB2885" t="b">
        <v>0</v>
      </c>
      <c r="CC2885" t="b">
        <v>0</v>
      </c>
      <c r="CF2885">
        <v>6500</v>
      </c>
      <c r="CH2885">
        <v>0</v>
      </c>
      <c r="CI2885">
        <v>0</v>
      </c>
      <c r="CJ2885">
        <v>0</v>
      </c>
      <c r="CK2885">
        <f>YEAR(tbl_Opportunity[[#This Row],[Close Date]])</f>
        <v>2018</v>
      </c>
    </row>
    <row r="2886" spans="1:89">
      <c r="A2886" t="s">
        <v>5844</v>
      </c>
      <c r="B2886" t="b">
        <v>0</v>
      </c>
      <c r="D2886" t="b">
        <v>0</v>
      </c>
      <c r="H2886" s="1">
        <v>43770</v>
      </c>
      <c r="I2886" t="b">
        <v>1</v>
      </c>
      <c r="J2886" t="s">
        <v>105</v>
      </c>
      <c r="L2886" t="s">
        <v>7698</v>
      </c>
      <c r="O2886" t="s">
        <v>99</v>
      </c>
      <c r="P2886" t="b">
        <v>0</v>
      </c>
      <c r="Q2886" s="2">
        <v>43663.690127314818</v>
      </c>
      <c r="R2886" s="1"/>
      <c r="S2886" t="b">
        <v>0</v>
      </c>
      <c r="U2886" s="1"/>
      <c r="V2886" t="b">
        <v>0</v>
      </c>
      <c r="W2886" s="1">
        <v>43556</v>
      </c>
      <c r="X2886">
        <v>4</v>
      </c>
      <c r="Y2886">
        <v>2019</v>
      </c>
      <c r="Z2886" t="s">
        <v>90</v>
      </c>
      <c r="AA2886" t="s">
        <v>90</v>
      </c>
      <c r="AB2886" t="b">
        <v>0</v>
      </c>
      <c r="AC2886" t="b">
        <v>0</v>
      </c>
      <c r="AE2886" t="b">
        <v>1</v>
      </c>
      <c r="AF2886" t="b">
        <v>0</v>
      </c>
      <c r="AG2886" t="b">
        <v>0</v>
      </c>
      <c r="AH2886" t="s">
        <v>4863</v>
      </c>
      <c r="AI2886" t="b">
        <v>0</v>
      </c>
      <c r="AK2886" t="b">
        <v>0</v>
      </c>
      <c r="AL2886" s="1">
        <v>43663</v>
      </c>
      <c r="AM2886" t="s">
        <v>162</v>
      </c>
      <c r="AN2886" s="2">
        <v>44297.8278587963</v>
      </c>
      <c r="AP2886" s="2">
        <v>43836.763020833336</v>
      </c>
      <c r="AQ2886" s="1"/>
      <c r="AS2886" t="b">
        <v>0</v>
      </c>
      <c r="AV2886" t="s">
        <v>153</v>
      </c>
      <c r="BB2886" t="s">
        <v>7699</v>
      </c>
      <c r="BD2886" t="b">
        <v>0</v>
      </c>
      <c r="BE2886" t="s">
        <v>7700</v>
      </c>
      <c r="BH2886" t="s">
        <v>99</v>
      </c>
      <c r="BI2886" t="s">
        <v>150</v>
      </c>
      <c r="BJ2886" t="s">
        <v>2983</v>
      </c>
      <c r="BQ2886" t="s">
        <v>96</v>
      </c>
      <c r="BR2886" t="b">
        <v>0</v>
      </c>
      <c r="BT2886" t="b">
        <v>0</v>
      </c>
      <c r="BW2886" t="s">
        <v>97</v>
      </c>
      <c r="BX2886" t="b">
        <v>0</v>
      </c>
      <c r="BY2886" s="2">
        <v>44376.857569444444</v>
      </c>
      <c r="CB2886" t="b">
        <v>0</v>
      </c>
      <c r="CC2886" t="b">
        <v>0</v>
      </c>
      <c r="CF2886">
        <v>3500</v>
      </c>
      <c r="CH2886">
        <v>0</v>
      </c>
      <c r="CI2886">
        <v>0</v>
      </c>
      <c r="CJ2886">
        <v>0</v>
      </c>
      <c r="CK2886">
        <f>YEAR(tbl_Opportunity[[#This Row],[Close Date]])</f>
        <v>2019</v>
      </c>
    </row>
    <row r="2887" spans="1:89">
      <c r="A2887" t="s">
        <v>1485</v>
      </c>
      <c r="B2887" t="b">
        <v>0</v>
      </c>
      <c r="D2887" t="b">
        <v>0</v>
      </c>
      <c r="H2887" s="1">
        <v>43374</v>
      </c>
      <c r="I2887" t="b">
        <v>1</v>
      </c>
      <c r="J2887" t="s">
        <v>105</v>
      </c>
      <c r="L2887" t="s">
        <v>3545</v>
      </c>
      <c r="O2887" t="s">
        <v>99</v>
      </c>
      <c r="P2887" t="b">
        <v>0</v>
      </c>
      <c r="Q2887" s="2">
        <v>43181.509699074071</v>
      </c>
      <c r="R2887" s="1"/>
      <c r="S2887" t="b">
        <v>0</v>
      </c>
      <c r="U2887" s="1"/>
      <c r="V2887" t="b">
        <v>0</v>
      </c>
      <c r="W2887" s="1">
        <v>43191</v>
      </c>
      <c r="X2887">
        <v>4</v>
      </c>
      <c r="Y2887">
        <v>2018</v>
      </c>
      <c r="Z2887" t="s">
        <v>90</v>
      </c>
      <c r="AA2887" t="s">
        <v>90</v>
      </c>
      <c r="AB2887" t="b">
        <v>0</v>
      </c>
      <c r="AC2887" t="b">
        <v>0</v>
      </c>
      <c r="AE2887" t="b">
        <v>1</v>
      </c>
      <c r="AF2887" t="b">
        <v>0</v>
      </c>
      <c r="AG2887" t="b">
        <v>0</v>
      </c>
      <c r="AH2887" t="s">
        <v>4812</v>
      </c>
      <c r="AI2887" t="b">
        <v>0</v>
      </c>
      <c r="AK2887" t="b">
        <v>0</v>
      </c>
      <c r="AL2887" s="1"/>
      <c r="AM2887" t="s">
        <v>162</v>
      </c>
      <c r="AN2887" s="2">
        <v>44297.838888888888</v>
      </c>
      <c r="AP2887" s="2">
        <v>43836.76290509259</v>
      </c>
      <c r="AQ2887" s="1"/>
      <c r="AS2887" t="b">
        <v>0</v>
      </c>
      <c r="AV2887" t="s">
        <v>213</v>
      </c>
      <c r="BB2887" t="s">
        <v>7701</v>
      </c>
      <c r="BD2887" t="b">
        <v>0</v>
      </c>
      <c r="BE2887" t="s">
        <v>171</v>
      </c>
      <c r="BH2887" t="s">
        <v>99</v>
      </c>
      <c r="BI2887" t="s">
        <v>150</v>
      </c>
      <c r="BJ2887" t="s">
        <v>95</v>
      </c>
      <c r="BQ2887" t="s">
        <v>96</v>
      </c>
      <c r="BR2887" t="b">
        <v>0</v>
      </c>
      <c r="BT2887" t="b">
        <v>0</v>
      </c>
      <c r="BW2887" t="s">
        <v>97</v>
      </c>
      <c r="BX2887" t="b">
        <v>0</v>
      </c>
      <c r="BY2887" s="2">
        <v>44376.857569444444</v>
      </c>
      <c r="CB2887" t="b">
        <v>0</v>
      </c>
      <c r="CC2887" t="b">
        <v>0</v>
      </c>
      <c r="CF2887">
        <v>26000</v>
      </c>
      <c r="CH2887">
        <v>0</v>
      </c>
      <c r="CI2887">
        <v>0</v>
      </c>
      <c r="CJ2887">
        <v>0</v>
      </c>
      <c r="CK2887">
        <f>YEAR(tbl_Opportunity[[#This Row],[Close Date]])</f>
        <v>2018</v>
      </c>
    </row>
    <row r="2888" spans="1:89">
      <c r="A2888" t="s">
        <v>3650</v>
      </c>
      <c r="B2888" t="b">
        <v>0</v>
      </c>
      <c r="D2888" t="b">
        <v>0</v>
      </c>
      <c r="H2888" s="1">
        <v>44196</v>
      </c>
      <c r="I2888" t="b">
        <v>1</v>
      </c>
      <c r="J2888" t="s">
        <v>111</v>
      </c>
      <c r="O2888" t="s">
        <v>2842</v>
      </c>
      <c r="P2888" t="b">
        <v>0</v>
      </c>
      <c r="Q2888" s="2">
        <v>43973.539097222223</v>
      </c>
      <c r="R2888" s="1"/>
      <c r="S2888" t="b">
        <v>0</v>
      </c>
      <c r="U2888" s="1"/>
      <c r="V2888" t="b">
        <v>0</v>
      </c>
      <c r="W2888" s="1">
        <v>43922</v>
      </c>
      <c r="X2888">
        <v>4</v>
      </c>
      <c r="Y2888">
        <v>2020</v>
      </c>
      <c r="Z2888" t="s">
        <v>8</v>
      </c>
      <c r="AA2888" t="s">
        <v>8</v>
      </c>
      <c r="AB2888" t="b">
        <v>0</v>
      </c>
      <c r="AC2888" t="b">
        <v>0</v>
      </c>
      <c r="AE2888" t="b">
        <v>1</v>
      </c>
      <c r="AF2888" t="b">
        <v>0</v>
      </c>
      <c r="AG2888" t="b">
        <v>0</v>
      </c>
      <c r="AH2888" t="s">
        <v>1016</v>
      </c>
      <c r="AI2888" t="b">
        <v>0</v>
      </c>
      <c r="AK2888" t="b">
        <v>0</v>
      </c>
      <c r="AL2888" s="1"/>
      <c r="AM2888" t="s">
        <v>2842</v>
      </c>
      <c r="AN2888" s="2">
        <v>44369.854560185187</v>
      </c>
      <c r="AP2888" s="2">
        <v>44018.482442129629</v>
      </c>
      <c r="AQ2888" s="1"/>
      <c r="AS2888" t="b">
        <v>0</v>
      </c>
      <c r="AV2888" t="s">
        <v>213</v>
      </c>
      <c r="BB2888" t="s">
        <v>7702</v>
      </c>
      <c r="BD2888" t="b">
        <v>0</v>
      </c>
      <c r="BH2888" t="s">
        <v>2842</v>
      </c>
      <c r="BI2888" t="s">
        <v>150</v>
      </c>
      <c r="BJ2888" t="s">
        <v>336</v>
      </c>
      <c r="BL2888" t="s">
        <v>3376</v>
      </c>
      <c r="BN2888" t="s">
        <v>415</v>
      </c>
      <c r="BQ2888" t="s">
        <v>96</v>
      </c>
      <c r="BR2888" t="b">
        <v>0</v>
      </c>
      <c r="BT2888" t="b">
        <v>0</v>
      </c>
      <c r="BW2888" t="s">
        <v>97</v>
      </c>
      <c r="BX2888" t="b">
        <v>0</v>
      </c>
      <c r="BY2888" s="2">
        <v>44376.857581018521</v>
      </c>
      <c r="CB2888" t="b">
        <v>0</v>
      </c>
      <c r="CC2888" t="b">
        <v>0</v>
      </c>
      <c r="CF2888">
        <v>364000</v>
      </c>
      <c r="CH2888">
        <v>0</v>
      </c>
      <c r="CI2888">
        <v>0</v>
      </c>
      <c r="CJ2888">
        <v>0</v>
      </c>
      <c r="CK2888">
        <f>YEAR(tbl_Opportunity[[#This Row],[Close Date]])</f>
        <v>2020</v>
      </c>
    </row>
    <row r="2889" spans="1:89">
      <c r="A2889" t="s">
        <v>7703</v>
      </c>
      <c r="B2889" t="b">
        <v>0</v>
      </c>
      <c r="D2889" t="b">
        <v>0</v>
      </c>
      <c r="H2889" s="1">
        <v>44196</v>
      </c>
      <c r="I2889" t="b">
        <v>1</v>
      </c>
      <c r="J2889" t="s">
        <v>193</v>
      </c>
      <c r="O2889" t="s">
        <v>2842</v>
      </c>
      <c r="P2889" t="b">
        <v>0</v>
      </c>
      <c r="Q2889" s="2">
        <v>44053.59946759259</v>
      </c>
      <c r="R2889" s="1"/>
      <c r="S2889" t="b">
        <v>0</v>
      </c>
      <c r="U2889" s="1"/>
      <c r="V2889" t="b">
        <v>0</v>
      </c>
      <c r="W2889" s="1">
        <v>43922</v>
      </c>
      <c r="X2889">
        <v>4</v>
      </c>
      <c r="Y2889">
        <v>2020</v>
      </c>
      <c r="Z2889" t="s">
        <v>8</v>
      </c>
      <c r="AA2889" t="s">
        <v>8</v>
      </c>
      <c r="AB2889" t="b">
        <v>0</v>
      </c>
      <c r="AC2889" t="b">
        <v>0</v>
      </c>
      <c r="AE2889" t="b">
        <v>1</v>
      </c>
      <c r="AF2889" t="b">
        <v>0</v>
      </c>
      <c r="AG2889" t="b">
        <v>0</v>
      </c>
      <c r="AH2889" t="s">
        <v>1016</v>
      </c>
      <c r="AI2889" t="b">
        <v>0</v>
      </c>
      <c r="AK2889" t="b">
        <v>0</v>
      </c>
      <c r="AL2889" s="1"/>
      <c r="AM2889" t="s">
        <v>2842</v>
      </c>
      <c r="AN2889" s="2">
        <v>44369.798148148147</v>
      </c>
      <c r="AP2889" s="2">
        <v>44172.614988425928</v>
      </c>
      <c r="AQ2889" s="1"/>
      <c r="AS2889" t="b">
        <v>0</v>
      </c>
      <c r="AV2889" t="s">
        <v>213</v>
      </c>
      <c r="BB2889" t="s">
        <v>7704</v>
      </c>
      <c r="BD2889" t="b">
        <v>0</v>
      </c>
      <c r="BH2889" t="s">
        <v>2842</v>
      </c>
      <c r="BI2889" t="s">
        <v>155</v>
      </c>
      <c r="BL2889" t="s">
        <v>7253</v>
      </c>
      <c r="BN2889" t="s">
        <v>415</v>
      </c>
      <c r="BQ2889" t="s">
        <v>96</v>
      </c>
      <c r="BR2889" t="b">
        <v>0</v>
      </c>
      <c r="BT2889" t="b">
        <v>0</v>
      </c>
      <c r="BW2889" t="s">
        <v>97</v>
      </c>
      <c r="BX2889" t="b">
        <v>0</v>
      </c>
      <c r="BY2889" s="2">
        <v>44376.857581018521</v>
      </c>
      <c r="CB2889" t="b">
        <v>0</v>
      </c>
      <c r="CC2889" t="b">
        <v>0</v>
      </c>
      <c r="CF2889">
        <v>39000</v>
      </c>
      <c r="CH2889">
        <v>0</v>
      </c>
      <c r="CI2889">
        <v>0</v>
      </c>
      <c r="CJ2889">
        <v>0</v>
      </c>
      <c r="CK2889">
        <f>YEAR(tbl_Opportunity[[#This Row],[Close Date]])</f>
        <v>2020</v>
      </c>
    </row>
    <row r="2890" spans="1:89">
      <c r="A2890" t="s">
        <v>3637</v>
      </c>
      <c r="B2890" t="b">
        <v>0</v>
      </c>
      <c r="D2890" t="b">
        <v>0</v>
      </c>
      <c r="H2890" s="1">
        <v>44561</v>
      </c>
      <c r="I2890" t="b">
        <v>1</v>
      </c>
      <c r="J2890" t="s">
        <v>111</v>
      </c>
      <c r="O2890" t="s">
        <v>2842</v>
      </c>
      <c r="P2890" t="b">
        <v>0</v>
      </c>
      <c r="Q2890" s="2">
        <v>44187.882881944446</v>
      </c>
      <c r="R2890" s="1"/>
      <c r="S2890" t="b">
        <v>0</v>
      </c>
      <c r="U2890" s="1"/>
      <c r="V2890" t="b">
        <v>0</v>
      </c>
      <c r="W2890" s="1">
        <v>44287</v>
      </c>
      <c r="X2890">
        <v>4</v>
      </c>
      <c r="Y2890">
        <v>2021</v>
      </c>
      <c r="Z2890" t="s">
        <v>8</v>
      </c>
      <c r="AA2890" t="s">
        <v>8</v>
      </c>
      <c r="AB2890" t="b">
        <v>0</v>
      </c>
      <c r="AC2890" t="b">
        <v>0</v>
      </c>
      <c r="AE2890" t="b">
        <v>1</v>
      </c>
      <c r="AF2890" t="b">
        <v>0</v>
      </c>
      <c r="AG2890" t="b">
        <v>0</v>
      </c>
      <c r="AH2890" t="s">
        <v>1016</v>
      </c>
      <c r="AI2890" t="b">
        <v>0</v>
      </c>
      <c r="AK2890" t="b">
        <v>0</v>
      </c>
      <c r="AL2890" s="1"/>
      <c r="AM2890" t="s">
        <v>2842</v>
      </c>
      <c r="AN2890" s="2">
        <v>44369.846250000002</v>
      </c>
      <c r="AP2890" s="2">
        <v>44221.592939814815</v>
      </c>
      <c r="AQ2890" s="1"/>
      <c r="AS2890" t="b">
        <v>0</v>
      </c>
      <c r="AV2890" t="s">
        <v>213</v>
      </c>
      <c r="BB2890" t="s">
        <v>7705</v>
      </c>
      <c r="BD2890" t="b">
        <v>0</v>
      </c>
      <c r="BH2890" t="s">
        <v>2842</v>
      </c>
      <c r="BI2890" t="s">
        <v>155</v>
      </c>
      <c r="BK2890" t="s">
        <v>384</v>
      </c>
      <c r="BL2890" t="s">
        <v>3368</v>
      </c>
      <c r="BN2890" t="s">
        <v>415</v>
      </c>
      <c r="BQ2890" t="s">
        <v>96</v>
      </c>
      <c r="BR2890" t="b">
        <v>0</v>
      </c>
      <c r="BT2890" t="b">
        <v>0</v>
      </c>
      <c r="BW2890" t="s">
        <v>97</v>
      </c>
      <c r="BX2890" t="b">
        <v>0</v>
      </c>
      <c r="BY2890" s="2">
        <v>44376.857581018521</v>
      </c>
      <c r="CB2890" t="b">
        <v>0</v>
      </c>
      <c r="CC2890" t="b">
        <v>0</v>
      </c>
      <c r="CF2890">
        <v>48899.25</v>
      </c>
      <c r="CH2890">
        <v>0</v>
      </c>
      <c r="CI2890">
        <v>0</v>
      </c>
      <c r="CJ2890">
        <v>0</v>
      </c>
      <c r="CK2890">
        <f>YEAR(tbl_Opportunity[[#This Row],[Close Date]])</f>
        <v>2021</v>
      </c>
    </row>
    <row r="2891" spans="1:89">
      <c r="A2891" t="s">
        <v>7706</v>
      </c>
      <c r="B2891" t="b">
        <v>0</v>
      </c>
      <c r="D2891" t="b">
        <v>0</v>
      </c>
      <c r="H2891" s="1">
        <v>44196</v>
      </c>
      <c r="I2891" t="b">
        <v>1</v>
      </c>
      <c r="J2891" t="s">
        <v>2629</v>
      </c>
      <c r="O2891" t="s">
        <v>2842</v>
      </c>
      <c r="P2891" t="b">
        <v>0</v>
      </c>
      <c r="Q2891" s="2">
        <v>43942.524421296293</v>
      </c>
      <c r="R2891" s="1"/>
      <c r="S2891" t="b">
        <v>0</v>
      </c>
      <c r="U2891" s="1"/>
      <c r="V2891" t="b">
        <v>0</v>
      </c>
      <c r="W2891" s="1">
        <v>43922</v>
      </c>
      <c r="X2891">
        <v>4</v>
      </c>
      <c r="Y2891">
        <v>2020</v>
      </c>
      <c r="Z2891" t="s">
        <v>8</v>
      </c>
      <c r="AA2891" t="s">
        <v>8</v>
      </c>
      <c r="AB2891" t="b">
        <v>0</v>
      </c>
      <c r="AC2891" t="b">
        <v>0</v>
      </c>
      <c r="AE2891" t="b">
        <v>1</v>
      </c>
      <c r="AF2891" t="b">
        <v>0</v>
      </c>
      <c r="AG2891" t="b">
        <v>0</v>
      </c>
      <c r="AH2891" t="s">
        <v>1016</v>
      </c>
      <c r="AI2891" t="b">
        <v>0</v>
      </c>
      <c r="AK2891" t="b">
        <v>0</v>
      </c>
      <c r="AL2891" s="1"/>
      <c r="AM2891" t="s">
        <v>2842</v>
      </c>
      <c r="AN2891" s="2">
        <v>44369.822245370371</v>
      </c>
      <c r="AP2891" s="2">
        <v>44018.496006944442</v>
      </c>
      <c r="AQ2891" s="1"/>
      <c r="AS2891" t="b">
        <v>0</v>
      </c>
      <c r="AV2891" t="s">
        <v>213</v>
      </c>
      <c r="BB2891" t="s">
        <v>7707</v>
      </c>
      <c r="BD2891" t="b">
        <v>0</v>
      </c>
      <c r="BH2891" t="s">
        <v>2842</v>
      </c>
      <c r="BI2891" t="s">
        <v>150</v>
      </c>
      <c r="BJ2891" t="s">
        <v>384</v>
      </c>
      <c r="BK2891" t="s">
        <v>384</v>
      </c>
      <c r="BL2891" t="s">
        <v>7294</v>
      </c>
      <c r="BN2891" t="s">
        <v>415</v>
      </c>
      <c r="BQ2891" t="s">
        <v>96</v>
      </c>
      <c r="BR2891" t="b">
        <v>0</v>
      </c>
      <c r="BS2891" t="s">
        <v>95</v>
      </c>
      <c r="BT2891" t="b">
        <v>0</v>
      </c>
      <c r="BW2891" t="s">
        <v>97</v>
      </c>
      <c r="BX2891" t="b">
        <v>0</v>
      </c>
      <c r="BY2891" s="2">
        <v>44376.857581018521</v>
      </c>
      <c r="CB2891" t="b">
        <v>0</v>
      </c>
      <c r="CC2891" t="b">
        <v>0</v>
      </c>
      <c r="CF2891">
        <v>53300</v>
      </c>
      <c r="CH2891">
        <v>0</v>
      </c>
      <c r="CI2891">
        <v>0</v>
      </c>
      <c r="CJ2891">
        <v>0</v>
      </c>
      <c r="CK2891">
        <f>YEAR(tbl_Opportunity[[#This Row],[Close Date]])</f>
        <v>2020</v>
      </c>
    </row>
    <row r="2892" spans="1:89">
      <c r="A2892" t="s">
        <v>7708</v>
      </c>
      <c r="B2892" t="b">
        <v>0</v>
      </c>
      <c r="D2892" t="b">
        <v>0</v>
      </c>
      <c r="H2892" s="1">
        <v>44196</v>
      </c>
      <c r="I2892" t="b">
        <v>1</v>
      </c>
      <c r="J2892" t="s">
        <v>140</v>
      </c>
      <c r="O2892" t="s">
        <v>2842</v>
      </c>
      <c r="P2892" t="b">
        <v>0</v>
      </c>
      <c r="Q2892" s="2">
        <v>44018.534317129626</v>
      </c>
      <c r="R2892" s="1"/>
      <c r="S2892" t="b">
        <v>0</v>
      </c>
      <c r="U2892" s="1"/>
      <c r="V2892" t="b">
        <v>0</v>
      </c>
      <c r="W2892" s="1">
        <v>43922</v>
      </c>
      <c r="X2892">
        <v>4</v>
      </c>
      <c r="Y2892">
        <v>2020</v>
      </c>
      <c r="Z2892" t="s">
        <v>8</v>
      </c>
      <c r="AA2892" t="s">
        <v>8</v>
      </c>
      <c r="AB2892" t="b">
        <v>0</v>
      </c>
      <c r="AC2892" t="b">
        <v>0</v>
      </c>
      <c r="AE2892" t="b">
        <v>1</v>
      </c>
      <c r="AF2892" t="b">
        <v>0</v>
      </c>
      <c r="AG2892" t="b">
        <v>0</v>
      </c>
      <c r="AH2892" t="s">
        <v>1016</v>
      </c>
      <c r="AI2892" t="b">
        <v>0</v>
      </c>
      <c r="AK2892" t="b">
        <v>0</v>
      </c>
      <c r="AL2892" s="1"/>
      <c r="AM2892" t="s">
        <v>2842</v>
      </c>
      <c r="AN2892" s="2">
        <v>44369.824872685182</v>
      </c>
      <c r="AP2892" s="2">
        <v>44193.928252314814</v>
      </c>
      <c r="AQ2892" s="1"/>
      <c r="AS2892" t="b">
        <v>0</v>
      </c>
      <c r="AV2892" t="s">
        <v>213</v>
      </c>
      <c r="BB2892" t="s">
        <v>7709</v>
      </c>
      <c r="BD2892" t="b">
        <v>0</v>
      </c>
      <c r="BH2892" t="s">
        <v>2842</v>
      </c>
      <c r="BI2892" t="s">
        <v>155</v>
      </c>
      <c r="BJ2892" t="s">
        <v>95</v>
      </c>
      <c r="BK2892" t="s">
        <v>95</v>
      </c>
      <c r="BL2892" t="s">
        <v>3371</v>
      </c>
      <c r="BN2892" t="s">
        <v>415</v>
      </c>
      <c r="BQ2892" t="s">
        <v>96</v>
      </c>
      <c r="BR2892" t="b">
        <v>0</v>
      </c>
      <c r="BS2892" t="s">
        <v>157</v>
      </c>
      <c r="BT2892" t="b">
        <v>0</v>
      </c>
      <c r="BW2892" t="s">
        <v>97</v>
      </c>
      <c r="BX2892" t="b">
        <v>0</v>
      </c>
      <c r="BY2892" s="2">
        <v>44376.857581018521</v>
      </c>
      <c r="CB2892" t="b">
        <v>0</v>
      </c>
      <c r="CC2892" t="b">
        <v>0</v>
      </c>
      <c r="CF2892">
        <v>61250</v>
      </c>
      <c r="CH2892">
        <v>0</v>
      </c>
      <c r="CI2892">
        <v>0</v>
      </c>
      <c r="CJ2892">
        <v>0</v>
      </c>
      <c r="CK2892">
        <f>YEAR(tbl_Opportunity[[#This Row],[Close Date]])</f>
        <v>2020</v>
      </c>
    </row>
    <row r="2893" spans="1:89">
      <c r="A2893" t="s">
        <v>240</v>
      </c>
      <c r="B2893" t="b">
        <v>0</v>
      </c>
      <c r="D2893" t="b">
        <v>0</v>
      </c>
      <c r="H2893" s="1">
        <v>44105</v>
      </c>
      <c r="I2893" t="b">
        <v>1</v>
      </c>
      <c r="L2893" t="s">
        <v>7710</v>
      </c>
      <c r="O2893" t="s">
        <v>99</v>
      </c>
      <c r="P2893" t="b">
        <v>0</v>
      </c>
      <c r="Q2893" s="2">
        <v>43900.865624999999</v>
      </c>
      <c r="R2893" s="1"/>
      <c r="S2893" t="b">
        <v>0</v>
      </c>
      <c r="U2893" s="1"/>
      <c r="V2893" t="b">
        <v>0</v>
      </c>
      <c r="W2893" s="1">
        <v>43922</v>
      </c>
      <c r="X2893">
        <v>4</v>
      </c>
      <c r="Y2893">
        <v>2020</v>
      </c>
      <c r="Z2893" t="s">
        <v>90</v>
      </c>
      <c r="AA2893" t="s">
        <v>90</v>
      </c>
      <c r="AB2893" t="b">
        <v>0</v>
      </c>
      <c r="AC2893" t="b">
        <v>0</v>
      </c>
      <c r="AE2893" t="b">
        <v>1</v>
      </c>
      <c r="AF2893" t="b">
        <v>0</v>
      </c>
      <c r="AG2893" t="b">
        <v>0</v>
      </c>
      <c r="AH2893" t="s">
        <v>4915</v>
      </c>
      <c r="AI2893" t="b">
        <v>0</v>
      </c>
      <c r="AK2893" t="b">
        <v>0</v>
      </c>
      <c r="AL2893" s="1">
        <v>43901</v>
      </c>
      <c r="AM2893" t="s">
        <v>162</v>
      </c>
      <c r="AN2893" s="2">
        <v>44297.8278587963</v>
      </c>
      <c r="AP2893" s="2">
        <v>44235.906481481485</v>
      </c>
      <c r="AQ2893" s="1"/>
      <c r="AS2893" t="b">
        <v>0</v>
      </c>
      <c r="AV2893" t="s">
        <v>153</v>
      </c>
      <c r="BB2893" t="s">
        <v>7711</v>
      </c>
      <c r="BD2893" t="b">
        <v>0</v>
      </c>
      <c r="BH2893" t="s">
        <v>131</v>
      </c>
      <c r="BI2893" t="s">
        <v>150</v>
      </c>
      <c r="BJ2893" t="s">
        <v>95</v>
      </c>
      <c r="BN2893" t="s">
        <v>415</v>
      </c>
      <c r="BQ2893" t="s">
        <v>96</v>
      </c>
      <c r="BR2893" t="b">
        <v>0</v>
      </c>
      <c r="BT2893" t="b">
        <v>0</v>
      </c>
      <c r="BW2893" t="s">
        <v>97</v>
      </c>
      <c r="BX2893" t="b">
        <v>0</v>
      </c>
      <c r="BY2893" s="2">
        <v>44376.857581018521</v>
      </c>
      <c r="CB2893" t="b">
        <v>0</v>
      </c>
      <c r="CC2893" t="b">
        <v>0</v>
      </c>
      <c r="CF2893">
        <v>79389</v>
      </c>
      <c r="CH2893">
        <v>0</v>
      </c>
      <c r="CI2893">
        <v>0</v>
      </c>
      <c r="CJ2893">
        <v>0</v>
      </c>
      <c r="CK2893">
        <f>YEAR(tbl_Opportunity[[#This Row],[Close Date]])</f>
        <v>2020</v>
      </c>
    </row>
    <row r="2894" spans="1:89">
      <c r="A2894" t="s">
        <v>7712</v>
      </c>
      <c r="B2894" t="b">
        <v>0</v>
      </c>
      <c r="D2894" t="b">
        <v>0</v>
      </c>
      <c r="E2894" t="s">
        <v>3119</v>
      </c>
      <c r="H2894" s="1">
        <v>44196</v>
      </c>
      <c r="I2894" t="b">
        <v>1</v>
      </c>
      <c r="J2894" t="s">
        <v>2629</v>
      </c>
      <c r="L2894" t="s">
        <v>7713</v>
      </c>
      <c r="O2894" t="s">
        <v>99</v>
      </c>
      <c r="P2894" t="b">
        <v>0</v>
      </c>
      <c r="Q2894" s="2">
        <v>44070.837731481479</v>
      </c>
      <c r="R2894" s="1"/>
      <c r="S2894" t="b">
        <v>0</v>
      </c>
      <c r="U2894" s="1"/>
      <c r="V2894" t="b">
        <v>0</v>
      </c>
      <c r="W2894" s="1">
        <v>43922</v>
      </c>
      <c r="X2894">
        <v>4</v>
      </c>
      <c r="Y2894">
        <v>2020</v>
      </c>
      <c r="Z2894" t="s">
        <v>90</v>
      </c>
      <c r="AA2894" t="s">
        <v>90</v>
      </c>
      <c r="AB2894" t="b">
        <v>0</v>
      </c>
      <c r="AC2894" t="b">
        <v>0</v>
      </c>
      <c r="AE2894" t="b">
        <v>1</v>
      </c>
      <c r="AF2894" t="b">
        <v>0</v>
      </c>
      <c r="AG2894" t="b">
        <v>0</v>
      </c>
      <c r="AH2894" t="s">
        <v>4812</v>
      </c>
      <c r="AI2894" t="b">
        <v>0</v>
      </c>
      <c r="AK2894" t="b">
        <v>0</v>
      </c>
      <c r="AL2894" s="1">
        <v>44070</v>
      </c>
      <c r="AM2894" t="s">
        <v>332</v>
      </c>
      <c r="AN2894" s="2">
        <v>44137.621331018519</v>
      </c>
      <c r="AP2894" s="2">
        <v>44137.621331018519</v>
      </c>
      <c r="AQ2894" s="1"/>
      <c r="AS2894" t="b">
        <v>0</v>
      </c>
      <c r="AV2894" t="s">
        <v>93</v>
      </c>
      <c r="BB2894" t="s">
        <v>7714</v>
      </c>
      <c r="BD2894" t="b">
        <v>0</v>
      </c>
      <c r="BH2894" t="s">
        <v>332</v>
      </c>
      <c r="BI2894" t="s">
        <v>150</v>
      </c>
      <c r="BJ2894" t="s">
        <v>384</v>
      </c>
      <c r="BN2894" t="s">
        <v>415</v>
      </c>
      <c r="BQ2894" t="s">
        <v>96</v>
      </c>
      <c r="BR2894" t="b">
        <v>0</v>
      </c>
      <c r="BT2894" t="b">
        <v>0</v>
      </c>
      <c r="BW2894" t="s">
        <v>97</v>
      </c>
      <c r="BX2894" t="b">
        <v>0</v>
      </c>
      <c r="BY2894" s="2">
        <v>44376.857581018521</v>
      </c>
      <c r="CB2894" t="b">
        <v>0</v>
      </c>
      <c r="CC2894" t="b">
        <v>0</v>
      </c>
      <c r="CF2894">
        <v>405437</v>
      </c>
      <c r="CH2894">
        <v>0</v>
      </c>
      <c r="CI2894">
        <v>0</v>
      </c>
      <c r="CJ2894">
        <v>0</v>
      </c>
      <c r="CK2894">
        <f>YEAR(tbl_Opportunity[[#This Row],[Close Date]])</f>
        <v>2020</v>
      </c>
    </row>
    <row r="2895" spans="1:89">
      <c r="A2895" t="s">
        <v>7715</v>
      </c>
      <c r="B2895" t="b">
        <v>0</v>
      </c>
      <c r="D2895" t="b">
        <v>0</v>
      </c>
      <c r="H2895" s="1">
        <v>44196</v>
      </c>
      <c r="I2895" t="b">
        <v>1</v>
      </c>
      <c r="J2895" t="s">
        <v>111</v>
      </c>
      <c r="O2895" t="s">
        <v>387</v>
      </c>
      <c r="P2895" t="b">
        <v>0</v>
      </c>
      <c r="Q2895" s="2">
        <v>43791.003796296296</v>
      </c>
      <c r="R2895" s="1"/>
      <c r="S2895" t="b">
        <v>0</v>
      </c>
      <c r="U2895" s="1"/>
      <c r="V2895" t="b">
        <v>0</v>
      </c>
      <c r="W2895" s="1">
        <v>43922</v>
      </c>
      <c r="X2895">
        <v>4</v>
      </c>
      <c r="Y2895">
        <v>2020</v>
      </c>
      <c r="Z2895" t="s">
        <v>90</v>
      </c>
      <c r="AA2895" t="s">
        <v>90</v>
      </c>
      <c r="AB2895" t="b">
        <v>0</v>
      </c>
      <c r="AC2895" t="b">
        <v>0</v>
      </c>
      <c r="AE2895" t="b">
        <v>1</v>
      </c>
      <c r="AF2895" t="b">
        <v>0</v>
      </c>
      <c r="AG2895" t="b">
        <v>0</v>
      </c>
      <c r="AI2895" t="b">
        <v>0</v>
      </c>
      <c r="AK2895" t="b">
        <v>0</v>
      </c>
      <c r="AL2895" s="1"/>
      <c r="AM2895" t="s">
        <v>162</v>
      </c>
      <c r="AN2895" s="2">
        <v>44302.595810185187</v>
      </c>
      <c r="AP2895" s="2">
        <v>43851.641250000001</v>
      </c>
      <c r="AQ2895" s="1"/>
      <c r="AS2895" t="b">
        <v>0</v>
      </c>
      <c r="AV2895" t="s">
        <v>197</v>
      </c>
      <c r="BB2895" t="s">
        <v>7716</v>
      </c>
      <c r="BD2895" t="b">
        <v>0</v>
      </c>
      <c r="BH2895" t="s">
        <v>387</v>
      </c>
      <c r="BI2895" t="s">
        <v>150</v>
      </c>
      <c r="BN2895" t="s">
        <v>415</v>
      </c>
      <c r="BQ2895" t="s">
        <v>96</v>
      </c>
      <c r="BR2895" t="b">
        <v>0</v>
      </c>
      <c r="BT2895" t="b">
        <v>0</v>
      </c>
      <c r="BW2895" t="s">
        <v>97</v>
      </c>
      <c r="BX2895" t="b">
        <v>0</v>
      </c>
      <c r="BY2895" s="2">
        <v>44376.857581018521</v>
      </c>
      <c r="CB2895" t="b">
        <v>0</v>
      </c>
      <c r="CC2895" t="b">
        <v>0</v>
      </c>
      <c r="CF2895">
        <v>231633.8</v>
      </c>
      <c r="CH2895">
        <v>0</v>
      </c>
      <c r="CI2895">
        <v>0</v>
      </c>
      <c r="CJ2895">
        <v>0</v>
      </c>
      <c r="CK2895">
        <f>YEAR(tbl_Opportunity[[#This Row],[Close Date]])</f>
        <v>2020</v>
      </c>
    </row>
    <row r="2896" spans="1:89">
      <c r="A2896" t="s">
        <v>652</v>
      </c>
      <c r="B2896" t="b">
        <v>0</v>
      </c>
      <c r="D2896" t="b">
        <v>0</v>
      </c>
      <c r="H2896" s="1">
        <v>44196</v>
      </c>
      <c r="I2896" t="b">
        <v>1</v>
      </c>
      <c r="J2896" t="s">
        <v>111</v>
      </c>
      <c r="O2896" t="s">
        <v>387</v>
      </c>
      <c r="P2896" t="b">
        <v>0</v>
      </c>
      <c r="Q2896" s="2">
        <v>43851.907777777778</v>
      </c>
      <c r="R2896" s="1"/>
      <c r="S2896" t="b">
        <v>0</v>
      </c>
      <c r="U2896" s="1"/>
      <c r="V2896" t="b">
        <v>0</v>
      </c>
      <c r="W2896" s="1">
        <v>43922</v>
      </c>
      <c r="X2896">
        <v>4</v>
      </c>
      <c r="Y2896">
        <v>2020</v>
      </c>
      <c r="Z2896" t="s">
        <v>90</v>
      </c>
      <c r="AA2896" t="s">
        <v>90</v>
      </c>
      <c r="AB2896" t="b">
        <v>0</v>
      </c>
      <c r="AC2896" t="b">
        <v>0</v>
      </c>
      <c r="AE2896" t="b">
        <v>1</v>
      </c>
      <c r="AF2896" t="b">
        <v>0</v>
      </c>
      <c r="AG2896" t="b">
        <v>0</v>
      </c>
      <c r="AH2896" t="s">
        <v>4808</v>
      </c>
      <c r="AI2896" t="b">
        <v>0</v>
      </c>
      <c r="AK2896" t="b">
        <v>0</v>
      </c>
      <c r="AL2896" s="1"/>
      <c r="AM2896" t="s">
        <v>162</v>
      </c>
      <c r="AN2896" s="2">
        <v>44297.838888888888</v>
      </c>
      <c r="AP2896" s="2">
        <v>44113.875069444446</v>
      </c>
      <c r="AQ2896" s="1"/>
      <c r="AS2896" t="b">
        <v>0</v>
      </c>
      <c r="AV2896" t="s">
        <v>213</v>
      </c>
      <c r="BB2896" t="s">
        <v>7717</v>
      </c>
      <c r="BD2896" t="b">
        <v>0</v>
      </c>
      <c r="BH2896" t="s">
        <v>387</v>
      </c>
      <c r="BI2896" t="s">
        <v>150</v>
      </c>
      <c r="BN2896" t="s">
        <v>415</v>
      </c>
      <c r="BQ2896" t="s">
        <v>96</v>
      </c>
      <c r="BR2896" t="b">
        <v>0</v>
      </c>
      <c r="BT2896" t="b">
        <v>0</v>
      </c>
      <c r="BW2896" t="s">
        <v>97</v>
      </c>
      <c r="BX2896" t="b">
        <v>0</v>
      </c>
      <c r="BY2896" s="2">
        <v>44376.857581018521</v>
      </c>
      <c r="CB2896" t="b">
        <v>0</v>
      </c>
      <c r="CC2896" t="b">
        <v>0</v>
      </c>
      <c r="CF2896">
        <v>475.24</v>
      </c>
      <c r="CH2896">
        <v>0</v>
      </c>
      <c r="CI2896">
        <v>0</v>
      </c>
      <c r="CJ2896">
        <v>0</v>
      </c>
      <c r="CK2896">
        <f>YEAR(tbl_Opportunity[[#This Row],[Close Date]])</f>
        <v>2020</v>
      </c>
    </row>
    <row r="2897" spans="1:89">
      <c r="A2897" t="s">
        <v>7718</v>
      </c>
      <c r="B2897" t="b">
        <v>0</v>
      </c>
      <c r="D2897" t="b">
        <v>0</v>
      </c>
      <c r="H2897" s="1">
        <v>44196</v>
      </c>
      <c r="I2897" t="b">
        <v>1</v>
      </c>
      <c r="J2897" t="s">
        <v>140</v>
      </c>
      <c r="L2897" t="s">
        <v>7719</v>
      </c>
      <c r="O2897" t="s">
        <v>99</v>
      </c>
      <c r="P2897" t="b">
        <v>0</v>
      </c>
      <c r="Q2897" s="2">
        <v>43880.803425925929</v>
      </c>
      <c r="R2897" s="1"/>
      <c r="S2897" t="b">
        <v>0</v>
      </c>
      <c r="U2897" s="1"/>
      <c r="V2897" t="b">
        <v>0</v>
      </c>
      <c r="W2897" s="1">
        <v>43922</v>
      </c>
      <c r="X2897">
        <v>4</v>
      </c>
      <c r="Y2897">
        <v>2020</v>
      </c>
      <c r="Z2897" t="s">
        <v>90</v>
      </c>
      <c r="AA2897" t="s">
        <v>90</v>
      </c>
      <c r="AB2897" t="b">
        <v>0</v>
      </c>
      <c r="AC2897" t="b">
        <v>0</v>
      </c>
      <c r="AE2897" t="b">
        <v>1</v>
      </c>
      <c r="AF2897" t="b">
        <v>0</v>
      </c>
      <c r="AG2897" t="b">
        <v>0</v>
      </c>
      <c r="AH2897" t="s">
        <v>4808</v>
      </c>
      <c r="AI2897" t="b">
        <v>0</v>
      </c>
      <c r="AK2897" t="b">
        <v>0</v>
      </c>
      <c r="AL2897" s="1">
        <v>44215</v>
      </c>
      <c r="AM2897" t="s">
        <v>162</v>
      </c>
      <c r="AN2897" s="2">
        <v>44297.838888888888</v>
      </c>
      <c r="AP2897" s="2">
        <v>44228.725162037037</v>
      </c>
      <c r="AQ2897" s="1"/>
      <c r="AS2897" t="b">
        <v>0</v>
      </c>
      <c r="AV2897" t="s">
        <v>213</v>
      </c>
      <c r="BB2897" t="s">
        <v>7720</v>
      </c>
      <c r="BD2897" t="b">
        <v>0</v>
      </c>
      <c r="BH2897" t="s">
        <v>142</v>
      </c>
      <c r="BI2897" t="s">
        <v>150</v>
      </c>
      <c r="BN2897" t="s">
        <v>415</v>
      </c>
      <c r="BP2897" t="s">
        <v>7721</v>
      </c>
      <c r="BQ2897" t="s">
        <v>96</v>
      </c>
      <c r="BR2897" t="b">
        <v>0</v>
      </c>
      <c r="BT2897" t="b">
        <v>0</v>
      </c>
      <c r="BW2897" t="s">
        <v>97</v>
      </c>
      <c r="BX2897" t="b">
        <v>0</v>
      </c>
      <c r="BY2897" s="2">
        <v>44376.857581018521</v>
      </c>
      <c r="CB2897" t="b">
        <v>0</v>
      </c>
      <c r="CC2897" t="b">
        <v>0</v>
      </c>
      <c r="CF2897">
        <v>75149</v>
      </c>
      <c r="CH2897">
        <v>0</v>
      </c>
      <c r="CI2897">
        <v>0</v>
      </c>
      <c r="CJ2897">
        <v>0</v>
      </c>
      <c r="CK2897">
        <f>YEAR(tbl_Opportunity[[#This Row],[Close Date]])</f>
        <v>2020</v>
      </c>
    </row>
    <row r="2898" spans="1:89">
      <c r="A2898" t="s">
        <v>7620</v>
      </c>
      <c r="B2898" t="b">
        <v>0</v>
      </c>
      <c r="D2898" t="b">
        <v>0</v>
      </c>
      <c r="H2898" s="1">
        <v>44168</v>
      </c>
      <c r="I2898" t="b">
        <v>1</v>
      </c>
      <c r="J2898" t="s">
        <v>140</v>
      </c>
      <c r="O2898" t="s">
        <v>99</v>
      </c>
      <c r="P2898" t="b">
        <v>0</v>
      </c>
      <c r="Q2898" s="2">
        <v>44013.599259259259</v>
      </c>
      <c r="R2898" s="1"/>
      <c r="S2898" t="b">
        <v>0</v>
      </c>
      <c r="U2898" s="1"/>
      <c r="V2898" t="b">
        <v>0</v>
      </c>
      <c r="W2898" s="1">
        <v>43922</v>
      </c>
      <c r="X2898">
        <v>4</v>
      </c>
      <c r="Y2898">
        <v>2020</v>
      </c>
      <c r="Z2898" t="s">
        <v>90</v>
      </c>
      <c r="AA2898" t="s">
        <v>90</v>
      </c>
      <c r="AB2898" t="b">
        <v>0</v>
      </c>
      <c r="AC2898" t="b">
        <v>0</v>
      </c>
      <c r="AE2898" t="b">
        <v>1</v>
      </c>
      <c r="AF2898" t="b">
        <v>0</v>
      </c>
      <c r="AG2898" t="b">
        <v>0</v>
      </c>
      <c r="AH2898" t="s">
        <v>4808</v>
      </c>
      <c r="AI2898" t="b">
        <v>0</v>
      </c>
      <c r="AK2898" t="b">
        <v>0</v>
      </c>
      <c r="AL2898" s="1">
        <v>44013</v>
      </c>
      <c r="AM2898" t="s">
        <v>142</v>
      </c>
      <c r="AN2898" s="2">
        <v>44186.744074074071</v>
      </c>
      <c r="AP2898" s="2">
        <v>44186.744074074071</v>
      </c>
      <c r="AQ2898" s="1"/>
      <c r="AS2898" t="b">
        <v>0</v>
      </c>
      <c r="AV2898" t="s">
        <v>176</v>
      </c>
      <c r="BB2898" t="s">
        <v>7722</v>
      </c>
      <c r="BD2898" t="b">
        <v>0</v>
      </c>
      <c r="BH2898" t="s">
        <v>142</v>
      </c>
      <c r="BI2898" t="s">
        <v>150</v>
      </c>
      <c r="BN2898" t="s">
        <v>415</v>
      </c>
      <c r="BQ2898" t="s">
        <v>96</v>
      </c>
      <c r="BR2898" t="b">
        <v>0</v>
      </c>
      <c r="BT2898" t="b">
        <v>0</v>
      </c>
      <c r="BW2898" t="s">
        <v>97</v>
      </c>
      <c r="BX2898" t="b">
        <v>0</v>
      </c>
      <c r="BY2898" s="2">
        <v>44376.857581018521</v>
      </c>
      <c r="CB2898" t="b">
        <v>0</v>
      </c>
      <c r="CC2898" t="b">
        <v>0</v>
      </c>
      <c r="CF2898">
        <v>62449</v>
      </c>
      <c r="CH2898">
        <v>0</v>
      </c>
      <c r="CI2898">
        <v>0</v>
      </c>
      <c r="CJ2898">
        <v>0</v>
      </c>
      <c r="CK2898">
        <f>YEAR(tbl_Opportunity[[#This Row],[Close Date]])</f>
        <v>2020</v>
      </c>
    </row>
    <row r="2899" spans="1:89">
      <c r="A2899" t="s">
        <v>7723</v>
      </c>
      <c r="B2899" t="b">
        <v>0</v>
      </c>
      <c r="D2899" t="b">
        <v>0</v>
      </c>
      <c r="H2899" s="1">
        <v>44188</v>
      </c>
      <c r="I2899" t="b">
        <v>1</v>
      </c>
      <c r="J2899" t="s">
        <v>193</v>
      </c>
      <c r="L2899" t="s">
        <v>7724</v>
      </c>
      <c r="O2899" t="s">
        <v>99</v>
      </c>
      <c r="P2899" t="b">
        <v>0</v>
      </c>
      <c r="Q2899" s="2">
        <v>43903.730879629627</v>
      </c>
      <c r="R2899" s="1"/>
      <c r="S2899" t="b">
        <v>0</v>
      </c>
      <c r="U2899" s="1"/>
      <c r="V2899" t="b">
        <v>0</v>
      </c>
      <c r="W2899" s="1">
        <v>43922</v>
      </c>
      <c r="X2899">
        <v>4</v>
      </c>
      <c r="Y2899">
        <v>2020</v>
      </c>
      <c r="Z2899" t="s">
        <v>90</v>
      </c>
      <c r="AA2899" t="s">
        <v>90</v>
      </c>
      <c r="AB2899" t="b">
        <v>0</v>
      </c>
      <c r="AC2899" t="b">
        <v>0</v>
      </c>
      <c r="AE2899" t="b">
        <v>1</v>
      </c>
      <c r="AF2899" t="b">
        <v>0</v>
      </c>
      <c r="AG2899" t="b">
        <v>0</v>
      </c>
      <c r="AH2899" t="s">
        <v>4812</v>
      </c>
      <c r="AI2899" t="b">
        <v>0</v>
      </c>
      <c r="AK2899" t="b">
        <v>0</v>
      </c>
      <c r="AL2899" s="1">
        <v>44097</v>
      </c>
      <c r="AM2899" t="s">
        <v>162</v>
      </c>
      <c r="AN2899" s="2">
        <v>44297.838888888888</v>
      </c>
      <c r="AP2899" s="2">
        <v>44188.71634259259</v>
      </c>
      <c r="AQ2899" s="1"/>
      <c r="AS2899" t="b">
        <v>0</v>
      </c>
      <c r="AV2899" t="s">
        <v>213</v>
      </c>
      <c r="BB2899" t="s">
        <v>7725</v>
      </c>
      <c r="BD2899" t="b">
        <v>0</v>
      </c>
      <c r="BH2899" t="s">
        <v>99</v>
      </c>
      <c r="BI2899" t="s">
        <v>150</v>
      </c>
      <c r="BJ2899" t="s">
        <v>95</v>
      </c>
      <c r="BN2899" t="s">
        <v>415</v>
      </c>
      <c r="BQ2899" t="s">
        <v>96</v>
      </c>
      <c r="BR2899" t="b">
        <v>0</v>
      </c>
      <c r="BT2899" t="b">
        <v>0</v>
      </c>
      <c r="BW2899" t="s">
        <v>97</v>
      </c>
      <c r="BX2899" t="b">
        <v>0</v>
      </c>
      <c r="BY2899" s="2">
        <v>44376.857581018521</v>
      </c>
      <c r="CB2899" t="b">
        <v>0</v>
      </c>
      <c r="CC2899" t="b">
        <v>0</v>
      </c>
      <c r="CF2899">
        <v>6500</v>
      </c>
      <c r="CH2899">
        <v>0</v>
      </c>
      <c r="CI2899">
        <v>0</v>
      </c>
      <c r="CJ2899">
        <v>0</v>
      </c>
      <c r="CK2899">
        <f>YEAR(tbl_Opportunity[[#This Row],[Close Date]])</f>
        <v>2020</v>
      </c>
    </row>
    <row r="2900" spans="1:89">
      <c r="A2900" t="s">
        <v>7726</v>
      </c>
      <c r="B2900" t="b">
        <v>0</v>
      </c>
      <c r="D2900" t="b">
        <v>0</v>
      </c>
      <c r="H2900" s="1">
        <v>44136</v>
      </c>
      <c r="I2900" t="b">
        <v>1</v>
      </c>
      <c r="J2900" t="s">
        <v>193</v>
      </c>
      <c r="L2900" t="s">
        <v>7727</v>
      </c>
      <c r="O2900" t="s">
        <v>99</v>
      </c>
      <c r="P2900" t="b">
        <v>0</v>
      </c>
      <c r="Q2900" s="2">
        <v>43885.773136574076</v>
      </c>
      <c r="R2900" s="1"/>
      <c r="S2900" t="b">
        <v>0</v>
      </c>
      <c r="U2900" s="1"/>
      <c r="V2900" t="b">
        <v>0</v>
      </c>
      <c r="W2900" s="1">
        <v>43922</v>
      </c>
      <c r="X2900">
        <v>4</v>
      </c>
      <c r="Y2900">
        <v>2020</v>
      </c>
      <c r="Z2900" t="s">
        <v>90</v>
      </c>
      <c r="AA2900" t="s">
        <v>90</v>
      </c>
      <c r="AB2900" t="b">
        <v>0</v>
      </c>
      <c r="AC2900" t="b">
        <v>0</v>
      </c>
      <c r="AE2900" t="b">
        <v>1</v>
      </c>
      <c r="AF2900" t="b">
        <v>0</v>
      </c>
      <c r="AG2900" t="b">
        <v>0</v>
      </c>
      <c r="AH2900" t="s">
        <v>1016</v>
      </c>
      <c r="AI2900" t="b">
        <v>0</v>
      </c>
      <c r="AK2900" t="b">
        <v>0</v>
      </c>
      <c r="AL2900" s="1">
        <v>43886</v>
      </c>
      <c r="AM2900" t="s">
        <v>2842</v>
      </c>
      <c r="AN2900" s="2">
        <v>44369.786620370367</v>
      </c>
      <c r="AP2900" s="2">
        <v>44187.795636574076</v>
      </c>
      <c r="AQ2900" s="1"/>
      <c r="AS2900" t="b">
        <v>0</v>
      </c>
      <c r="AV2900" t="s">
        <v>213</v>
      </c>
      <c r="BB2900" t="s">
        <v>7728</v>
      </c>
      <c r="BD2900" t="b">
        <v>0</v>
      </c>
      <c r="BH2900" t="s">
        <v>2842</v>
      </c>
      <c r="BI2900" t="s">
        <v>155</v>
      </c>
      <c r="BJ2900" t="s">
        <v>384</v>
      </c>
      <c r="BL2900" t="s">
        <v>7294</v>
      </c>
      <c r="BN2900" t="s">
        <v>415</v>
      </c>
      <c r="BP2900" t="s">
        <v>7729</v>
      </c>
      <c r="BQ2900" t="s">
        <v>96</v>
      </c>
      <c r="BR2900" t="b">
        <v>0</v>
      </c>
      <c r="BT2900" t="b">
        <v>0</v>
      </c>
      <c r="BW2900" t="s">
        <v>97</v>
      </c>
      <c r="BX2900" t="b">
        <v>0</v>
      </c>
      <c r="BY2900" s="2">
        <v>44376.857581018521</v>
      </c>
      <c r="CB2900" t="b">
        <v>0</v>
      </c>
      <c r="CC2900" t="b">
        <v>0</v>
      </c>
      <c r="CF2900">
        <v>39000</v>
      </c>
      <c r="CH2900">
        <v>0</v>
      </c>
      <c r="CI2900">
        <v>0</v>
      </c>
      <c r="CJ2900">
        <v>0</v>
      </c>
      <c r="CK2900">
        <f>YEAR(tbl_Opportunity[[#This Row],[Close Date]])</f>
        <v>2020</v>
      </c>
    </row>
    <row r="2901" spans="1:89">
      <c r="A2901" t="s">
        <v>3529</v>
      </c>
      <c r="B2901" t="b">
        <v>0</v>
      </c>
      <c r="D2901" t="b">
        <v>0</v>
      </c>
      <c r="H2901" s="1">
        <v>44196</v>
      </c>
      <c r="I2901" t="b">
        <v>1</v>
      </c>
      <c r="J2901" t="s">
        <v>193</v>
      </c>
      <c r="O2901" t="s">
        <v>99</v>
      </c>
      <c r="P2901" t="b">
        <v>0</v>
      </c>
      <c r="Q2901" s="2">
        <v>43937.732754629629</v>
      </c>
      <c r="R2901" s="1"/>
      <c r="S2901" t="b">
        <v>0</v>
      </c>
      <c r="U2901" s="1"/>
      <c r="V2901" t="b">
        <v>0</v>
      </c>
      <c r="W2901" s="1">
        <v>43922</v>
      </c>
      <c r="X2901">
        <v>4</v>
      </c>
      <c r="Y2901">
        <v>2020</v>
      </c>
      <c r="Z2901" t="s">
        <v>90</v>
      </c>
      <c r="AA2901" t="s">
        <v>90</v>
      </c>
      <c r="AB2901" t="b">
        <v>0</v>
      </c>
      <c r="AC2901" t="b">
        <v>0</v>
      </c>
      <c r="AE2901" t="b">
        <v>1</v>
      </c>
      <c r="AF2901" t="b">
        <v>0</v>
      </c>
      <c r="AG2901" t="b">
        <v>0</v>
      </c>
      <c r="AH2901" t="s">
        <v>1016</v>
      </c>
      <c r="AI2901" t="b">
        <v>0</v>
      </c>
      <c r="AK2901" t="b">
        <v>0</v>
      </c>
      <c r="AL2901" s="1"/>
      <c r="AM2901" t="s">
        <v>162</v>
      </c>
      <c r="AN2901" s="2">
        <v>44297.838888888888</v>
      </c>
      <c r="AP2901" s="2">
        <v>44168.720520833333</v>
      </c>
      <c r="AQ2901" s="1"/>
      <c r="AS2901" t="b">
        <v>0</v>
      </c>
      <c r="AV2901" t="s">
        <v>213</v>
      </c>
      <c r="BB2901" t="s">
        <v>7730</v>
      </c>
      <c r="BD2901" t="b">
        <v>0</v>
      </c>
      <c r="BH2901" t="s">
        <v>99</v>
      </c>
      <c r="BI2901" t="s">
        <v>155</v>
      </c>
      <c r="BN2901" t="s">
        <v>415</v>
      </c>
      <c r="BQ2901" t="s">
        <v>96</v>
      </c>
      <c r="BR2901" t="b">
        <v>0</v>
      </c>
      <c r="BT2901" t="b">
        <v>0</v>
      </c>
      <c r="BW2901" t="s">
        <v>97</v>
      </c>
      <c r="BX2901" t="b">
        <v>0</v>
      </c>
      <c r="BY2901" s="2">
        <v>44376.857581018521</v>
      </c>
      <c r="CB2901" t="b">
        <v>0</v>
      </c>
      <c r="CC2901" t="b">
        <v>0</v>
      </c>
      <c r="CF2901">
        <v>13000</v>
      </c>
      <c r="CH2901">
        <v>0</v>
      </c>
      <c r="CI2901">
        <v>0</v>
      </c>
      <c r="CJ2901">
        <v>0</v>
      </c>
      <c r="CK2901">
        <f>YEAR(tbl_Opportunity[[#This Row],[Close Date]])</f>
        <v>2020</v>
      </c>
    </row>
    <row r="2902" spans="1:89">
      <c r="A2902" t="s">
        <v>7731</v>
      </c>
      <c r="B2902" t="b">
        <v>0</v>
      </c>
      <c r="D2902" t="b">
        <v>0</v>
      </c>
      <c r="E2902" t="s">
        <v>3510</v>
      </c>
      <c r="H2902" s="1">
        <v>44470</v>
      </c>
      <c r="I2902" t="b">
        <v>1</v>
      </c>
      <c r="J2902" t="s">
        <v>193</v>
      </c>
      <c r="L2902" t="s">
        <v>7732</v>
      </c>
      <c r="O2902" t="s">
        <v>99</v>
      </c>
      <c r="P2902" t="b">
        <v>0</v>
      </c>
      <c r="Q2902" s="2">
        <v>44133.708113425928</v>
      </c>
      <c r="R2902" s="1"/>
      <c r="S2902" t="b">
        <v>0</v>
      </c>
      <c r="U2902" s="1"/>
      <c r="V2902" t="b">
        <v>0</v>
      </c>
      <c r="W2902" s="1">
        <v>44287</v>
      </c>
      <c r="X2902">
        <v>4</v>
      </c>
      <c r="Y2902">
        <v>2021</v>
      </c>
      <c r="Z2902" t="s">
        <v>90</v>
      </c>
      <c r="AA2902" t="s">
        <v>90</v>
      </c>
      <c r="AB2902" t="b">
        <v>0</v>
      </c>
      <c r="AC2902" t="b">
        <v>0</v>
      </c>
      <c r="AE2902" t="b">
        <v>1</v>
      </c>
      <c r="AF2902" t="b">
        <v>0</v>
      </c>
      <c r="AG2902" t="b">
        <v>0</v>
      </c>
      <c r="AH2902" t="s">
        <v>4812</v>
      </c>
      <c r="AI2902" t="b">
        <v>0</v>
      </c>
      <c r="AK2902" t="b">
        <v>0</v>
      </c>
      <c r="AL2902" s="1"/>
      <c r="AM2902" t="s">
        <v>162</v>
      </c>
      <c r="AN2902" s="2">
        <v>44297.828460648147</v>
      </c>
      <c r="AP2902" s="2">
        <v>44246.824699074074</v>
      </c>
      <c r="AQ2902" s="1"/>
      <c r="AS2902" t="b">
        <v>0</v>
      </c>
      <c r="AV2902" t="s">
        <v>153</v>
      </c>
      <c r="BB2902" t="s">
        <v>7733</v>
      </c>
      <c r="BD2902" t="b">
        <v>0</v>
      </c>
      <c r="BH2902" t="s">
        <v>99</v>
      </c>
      <c r="BI2902" t="s">
        <v>150</v>
      </c>
      <c r="BN2902" t="s">
        <v>415</v>
      </c>
      <c r="BQ2902" t="s">
        <v>96</v>
      </c>
      <c r="BR2902" t="b">
        <v>0</v>
      </c>
      <c r="BT2902" t="b">
        <v>0</v>
      </c>
      <c r="BW2902" t="s">
        <v>97</v>
      </c>
      <c r="BX2902" t="b">
        <v>0</v>
      </c>
      <c r="BY2902" s="2">
        <v>44376.857581018521</v>
      </c>
      <c r="CB2902" t="b">
        <v>0</v>
      </c>
      <c r="CC2902" t="b">
        <v>0</v>
      </c>
      <c r="CF2902">
        <v>6500</v>
      </c>
      <c r="CH2902">
        <v>0</v>
      </c>
      <c r="CI2902">
        <v>0</v>
      </c>
      <c r="CJ2902">
        <v>0</v>
      </c>
      <c r="CK2902">
        <f>YEAR(tbl_Opportunity[[#This Row],[Close Date]])</f>
        <v>2021</v>
      </c>
    </row>
    <row r="2903" spans="1:89">
      <c r="A2903" t="s">
        <v>7734</v>
      </c>
      <c r="B2903" t="b">
        <v>0</v>
      </c>
      <c r="D2903" t="b">
        <v>0</v>
      </c>
      <c r="E2903" t="s">
        <v>3510</v>
      </c>
      <c r="H2903" s="1">
        <v>44470</v>
      </c>
      <c r="I2903" t="b">
        <v>1</v>
      </c>
      <c r="J2903" t="s">
        <v>193</v>
      </c>
      <c r="L2903" t="s">
        <v>7735</v>
      </c>
      <c r="O2903" t="s">
        <v>99</v>
      </c>
      <c r="P2903" t="b">
        <v>0</v>
      </c>
      <c r="Q2903" s="2">
        <v>44134.546226851853</v>
      </c>
      <c r="R2903" s="1"/>
      <c r="S2903" t="b">
        <v>0</v>
      </c>
      <c r="U2903" s="1"/>
      <c r="V2903" t="b">
        <v>0</v>
      </c>
      <c r="W2903" s="1">
        <v>44287</v>
      </c>
      <c r="X2903">
        <v>4</v>
      </c>
      <c r="Y2903">
        <v>2021</v>
      </c>
      <c r="Z2903" t="s">
        <v>90</v>
      </c>
      <c r="AA2903" t="s">
        <v>90</v>
      </c>
      <c r="AB2903" t="b">
        <v>0</v>
      </c>
      <c r="AC2903" t="b">
        <v>0</v>
      </c>
      <c r="AE2903" t="b">
        <v>1</v>
      </c>
      <c r="AF2903" t="b">
        <v>0</v>
      </c>
      <c r="AG2903" t="b">
        <v>0</v>
      </c>
      <c r="AH2903" t="s">
        <v>4812</v>
      </c>
      <c r="AI2903" t="b">
        <v>0</v>
      </c>
      <c r="AK2903" t="b">
        <v>0</v>
      </c>
      <c r="AL2903" s="1">
        <v>44134</v>
      </c>
      <c r="AM2903" t="s">
        <v>162</v>
      </c>
      <c r="AN2903" s="2">
        <v>44297.828460648147</v>
      </c>
      <c r="AP2903" s="2">
        <v>44246.825312499997</v>
      </c>
      <c r="AQ2903" s="1"/>
      <c r="AS2903" t="b">
        <v>0</v>
      </c>
      <c r="AV2903" t="s">
        <v>153</v>
      </c>
      <c r="BB2903" t="s">
        <v>7736</v>
      </c>
      <c r="BD2903" t="b">
        <v>0</v>
      </c>
      <c r="BH2903" t="s">
        <v>99</v>
      </c>
      <c r="BI2903" t="s">
        <v>150</v>
      </c>
      <c r="BN2903" t="s">
        <v>415</v>
      </c>
      <c r="BQ2903" t="s">
        <v>96</v>
      </c>
      <c r="BR2903" t="b">
        <v>0</v>
      </c>
      <c r="BT2903" t="b">
        <v>0</v>
      </c>
      <c r="BW2903" t="s">
        <v>97</v>
      </c>
      <c r="BX2903" t="b">
        <v>0</v>
      </c>
      <c r="BY2903" s="2">
        <v>44376.857581018521</v>
      </c>
      <c r="CB2903" t="b">
        <v>0</v>
      </c>
      <c r="CC2903" t="b">
        <v>0</v>
      </c>
      <c r="CF2903">
        <v>6500</v>
      </c>
      <c r="CH2903">
        <v>0</v>
      </c>
      <c r="CI2903">
        <v>0</v>
      </c>
      <c r="CJ2903">
        <v>0</v>
      </c>
      <c r="CK2903">
        <f>YEAR(tbl_Opportunity[[#This Row],[Close Date]])</f>
        <v>2021</v>
      </c>
    </row>
    <row r="2904" spans="1:89">
      <c r="A2904" t="s">
        <v>7462</v>
      </c>
      <c r="B2904" t="b">
        <v>0</v>
      </c>
      <c r="D2904" t="b">
        <v>0</v>
      </c>
      <c r="E2904" t="s">
        <v>7463</v>
      </c>
      <c r="H2904" s="1">
        <v>44196</v>
      </c>
      <c r="I2904" t="b">
        <v>1</v>
      </c>
      <c r="J2904" t="s">
        <v>105</v>
      </c>
      <c r="L2904" t="s">
        <v>7737</v>
      </c>
      <c r="O2904" t="s">
        <v>99</v>
      </c>
      <c r="P2904" t="b">
        <v>0</v>
      </c>
      <c r="Q2904" s="2">
        <v>44027.842974537038</v>
      </c>
      <c r="R2904" s="1"/>
      <c r="S2904" t="b">
        <v>0</v>
      </c>
      <c r="U2904" s="1"/>
      <c r="V2904" t="b">
        <v>0</v>
      </c>
      <c r="W2904" s="1">
        <v>43922</v>
      </c>
      <c r="X2904">
        <v>4</v>
      </c>
      <c r="Y2904">
        <v>2020</v>
      </c>
      <c r="Z2904" t="s">
        <v>90</v>
      </c>
      <c r="AA2904" t="s">
        <v>90</v>
      </c>
      <c r="AB2904" t="b">
        <v>0</v>
      </c>
      <c r="AC2904" t="b">
        <v>0</v>
      </c>
      <c r="AE2904" t="b">
        <v>1</v>
      </c>
      <c r="AF2904" t="b">
        <v>0</v>
      </c>
      <c r="AG2904" t="b">
        <v>0</v>
      </c>
      <c r="AH2904" t="s">
        <v>4808</v>
      </c>
      <c r="AI2904" t="b">
        <v>0</v>
      </c>
      <c r="AK2904" t="b">
        <v>0</v>
      </c>
      <c r="AL2904" s="1"/>
      <c r="AM2904" t="s">
        <v>162</v>
      </c>
      <c r="AN2904" s="2">
        <v>44297.853321759256</v>
      </c>
      <c r="AP2904" s="2">
        <v>44172.683935185189</v>
      </c>
      <c r="AQ2904" s="1"/>
      <c r="AS2904" t="b">
        <v>0</v>
      </c>
      <c r="AV2904" t="s">
        <v>2820</v>
      </c>
      <c r="BB2904" t="s">
        <v>7738</v>
      </c>
      <c r="BD2904" t="b">
        <v>0</v>
      </c>
      <c r="BH2904" t="s">
        <v>99</v>
      </c>
      <c r="BI2904" t="s">
        <v>150</v>
      </c>
      <c r="BN2904" t="s">
        <v>415</v>
      </c>
      <c r="BQ2904" t="s">
        <v>96</v>
      </c>
      <c r="BR2904" t="b">
        <v>0</v>
      </c>
      <c r="BT2904" t="b">
        <v>0</v>
      </c>
      <c r="BW2904" t="s">
        <v>97</v>
      </c>
      <c r="BX2904" t="b">
        <v>0</v>
      </c>
      <c r="BY2904" s="2">
        <v>44376.857581018521</v>
      </c>
      <c r="CB2904" t="b">
        <v>0</v>
      </c>
      <c r="CC2904" t="b">
        <v>0</v>
      </c>
      <c r="CF2904">
        <v>1199</v>
      </c>
      <c r="CH2904">
        <v>0</v>
      </c>
      <c r="CI2904">
        <v>0</v>
      </c>
      <c r="CJ2904">
        <v>0</v>
      </c>
      <c r="CK2904">
        <f>YEAR(tbl_Opportunity[[#This Row],[Close Date]])</f>
        <v>2020</v>
      </c>
    </row>
    <row r="2905" spans="1:89">
      <c r="A2905" t="s">
        <v>7739</v>
      </c>
      <c r="B2905" t="b">
        <v>0</v>
      </c>
      <c r="D2905" t="b">
        <v>0</v>
      </c>
      <c r="H2905" s="1">
        <v>44187</v>
      </c>
      <c r="I2905" t="b">
        <v>1</v>
      </c>
      <c r="L2905" t="s">
        <v>7740</v>
      </c>
      <c r="O2905" t="s">
        <v>99</v>
      </c>
      <c r="P2905" t="b">
        <v>0</v>
      </c>
      <c r="Q2905" s="2">
        <v>44182.926874999997</v>
      </c>
      <c r="R2905" s="1"/>
      <c r="S2905" t="b">
        <v>0</v>
      </c>
      <c r="U2905" s="1"/>
      <c r="V2905" t="b">
        <v>0</v>
      </c>
      <c r="W2905" s="1">
        <v>43922</v>
      </c>
      <c r="X2905">
        <v>4</v>
      </c>
      <c r="Y2905">
        <v>2020</v>
      </c>
      <c r="Z2905" t="s">
        <v>90</v>
      </c>
      <c r="AA2905" t="s">
        <v>90</v>
      </c>
      <c r="AB2905" t="b">
        <v>0</v>
      </c>
      <c r="AC2905" t="b">
        <v>0</v>
      </c>
      <c r="AE2905" t="b">
        <v>1</v>
      </c>
      <c r="AF2905" t="b">
        <v>0</v>
      </c>
      <c r="AG2905" t="b">
        <v>0</v>
      </c>
      <c r="AH2905" t="s">
        <v>4808</v>
      </c>
      <c r="AI2905" t="b">
        <v>0</v>
      </c>
      <c r="AK2905" t="b">
        <v>0</v>
      </c>
      <c r="AL2905" s="1">
        <v>44182</v>
      </c>
      <c r="AM2905" t="s">
        <v>162</v>
      </c>
      <c r="AN2905" s="2">
        <v>44297.838888888888</v>
      </c>
      <c r="AP2905" s="2">
        <v>44187.809386574074</v>
      </c>
      <c r="AQ2905" s="1"/>
      <c r="AS2905" t="b">
        <v>0</v>
      </c>
      <c r="AV2905" t="s">
        <v>213</v>
      </c>
      <c r="BB2905" t="s">
        <v>7741</v>
      </c>
      <c r="BD2905" t="b">
        <v>0</v>
      </c>
      <c r="BH2905" t="s">
        <v>142</v>
      </c>
      <c r="BI2905" t="s">
        <v>150</v>
      </c>
      <c r="BK2905" t="s">
        <v>95</v>
      </c>
      <c r="BN2905" t="s">
        <v>415</v>
      </c>
      <c r="BQ2905" t="s">
        <v>96</v>
      </c>
      <c r="BR2905" t="b">
        <v>0</v>
      </c>
      <c r="BT2905" t="b">
        <v>0</v>
      </c>
      <c r="BW2905" t="s">
        <v>97</v>
      </c>
      <c r="BX2905" t="b">
        <v>0</v>
      </c>
      <c r="BY2905" s="2">
        <v>44376.857581018521</v>
      </c>
      <c r="CB2905" t="b">
        <v>0</v>
      </c>
      <c r="CC2905" t="b">
        <v>0</v>
      </c>
      <c r="CF2905">
        <v>82472.399999999994</v>
      </c>
      <c r="CH2905">
        <v>0</v>
      </c>
      <c r="CI2905">
        <v>0</v>
      </c>
      <c r="CJ2905">
        <v>0</v>
      </c>
      <c r="CK2905">
        <f>YEAR(tbl_Opportunity[[#This Row],[Close Date]])</f>
        <v>2020</v>
      </c>
    </row>
    <row r="2906" spans="1:89">
      <c r="A2906" t="s">
        <v>2942</v>
      </c>
      <c r="B2906" t="b">
        <v>0</v>
      </c>
      <c r="D2906" t="b">
        <v>0</v>
      </c>
      <c r="H2906" s="1">
        <v>44188</v>
      </c>
      <c r="I2906" t="b">
        <v>1</v>
      </c>
      <c r="J2906" t="s">
        <v>140</v>
      </c>
      <c r="L2906" t="s">
        <v>7742</v>
      </c>
      <c r="O2906" t="s">
        <v>99</v>
      </c>
      <c r="P2906" t="b">
        <v>0</v>
      </c>
      <c r="Q2906" s="2">
        <v>43903.744212962964</v>
      </c>
      <c r="R2906" s="1"/>
      <c r="S2906" t="b">
        <v>0</v>
      </c>
      <c r="U2906" s="1"/>
      <c r="V2906" t="b">
        <v>0</v>
      </c>
      <c r="W2906" s="1">
        <v>43922</v>
      </c>
      <c r="X2906">
        <v>4</v>
      </c>
      <c r="Y2906">
        <v>2020</v>
      </c>
      <c r="Z2906" t="s">
        <v>90</v>
      </c>
      <c r="AA2906" t="s">
        <v>90</v>
      </c>
      <c r="AB2906" t="b">
        <v>0</v>
      </c>
      <c r="AC2906" t="b">
        <v>0</v>
      </c>
      <c r="AE2906" t="b">
        <v>1</v>
      </c>
      <c r="AF2906" t="b">
        <v>0</v>
      </c>
      <c r="AG2906" t="b">
        <v>0</v>
      </c>
      <c r="AH2906" t="s">
        <v>4812</v>
      </c>
      <c r="AI2906" t="b">
        <v>0</v>
      </c>
      <c r="AK2906" t="b">
        <v>0</v>
      </c>
      <c r="AL2906" s="1">
        <v>43952</v>
      </c>
      <c r="AM2906" t="s">
        <v>162</v>
      </c>
      <c r="AN2906" s="2">
        <v>44297.8278587963</v>
      </c>
      <c r="AP2906" s="2">
        <v>44188.717789351853</v>
      </c>
      <c r="AQ2906" s="1"/>
      <c r="AS2906" t="b">
        <v>0</v>
      </c>
      <c r="AV2906" t="s">
        <v>153</v>
      </c>
      <c r="BB2906" t="s">
        <v>7743</v>
      </c>
      <c r="BD2906" t="b">
        <v>0</v>
      </c>
      <c r="BH2906" t="s">
        <v>99</v>
      </c>
      <c r="BI2906" t="s">
        <v>150</v>
      </c>
      <c r="BJ2906" t="s">
        <v>95</v>
      </c>
      <c r="BK2906" t="s">
        <v>95</v>
      </c>
      <c r="BN2906" t="s">
        <v>415</v>
      </c>
      <c r="BP2906" t="s">
        <v>7744</v>
      </c>
      <c r="BQ2906" t="s">
        <v>96</v>
      </c>
      <c r="BR2906" t="b">
        <v>0</v>
      </c>
      <c r="BT2906" t="b">
        <v>0</v>
      </c>
      <c r="BW2906" t="s">
        <v>97</v>
      </c>
      <c r="BX2906" t="b">
        <v>0</v>
      </c>
      <c r="BY2906" s="2">
        <v>44376.857581018521</v>
      </c>
      <c r="CB2906" t="b">
        <v>0</v>
      </c>
      <c r="CC2906" t="b">
        <v>0</v>
      </c>
      <c r="CF2906">
        <v>6500</v>
      </c>
      <c r="CH2906">
        <v>0</v>
      </c>
      <c r="CI2906">
        <v>0</v>
      </c>
      <c r="CJ2906">
        <v>0</v>
      </c>
      <c r="CK2906">
        <f>YEAR(tbl_Opportunity[[#This Row],[Close Date]])</f>
        <v>2020</v>
      </c>
    </row>
    <row r="2907" spans="1:89">
      <c r="A2907" t="s">
        <v>4093</v>
      </c>
      <c r="B2907" t="b">
        <v>0</v>
      </c>
      <c r="D2907" t="b">
        <v>0</v>
      </c>
      <c r="E2907" t="s">
        <v>3935</v>
      </c>
      <c r="H2907" s="1">
        <v>44196</v>
      </c>
      <c r="I2907" t="b">
        <v>1</v>
      </c>
      <c r="J2907" t="s">
        <v>193</v>
      </c>
      <c r="L2907" t="s">
        <v>4094</v>
      </c>
      <c r="O2907" t="s">
        <v>99</v>
      </c>
      <c r="P2907" t="b">
        <v>0</v>
      </c>
      <c r="Q2907" s="2">
        <v>44119.58357638889</v>
      </c>
      <c r="R2907" s="1"/>
      <c r="S2907" t="b">
        <v>0</v>
      </c>
      <c r="U2907" s="1"/>
      <c r="V2907" t="b">
        <v>0</v>
      </c>
      <c r="W2907" s="1">
        <v>43922</v>
      </c>
      <c r="X2907">
        <v>4</v>
      </c>
      <c r="Y2907">
        <v>2020</v>
      </c>
      <c r="Z2907" t="s">
        <v>90</v>
      </c>
      <c r="AA2907" t="s">
        <v>90</v>
      </c>
      <c r="AB2907" t="b">
        <v>0</v>
      </c>
      <c r="AC2907" t="b">
        <v>0</v>
      </c>
      <c r="AE2907" t="b">
        <v>1</v>
      </c>
      <c r="AF2907" t="b">
        <v>0</v>
      </c>
      <c r="AG2907" t="b">
        <v>0</v>
      </c>
      <c r="AH2907" t="s">
        <v>4808</v>
      </c>
      <c r="AI2907" t="b">
        <v>0</v>
      </c>
      <c r="AK2907" t="b">
        <v>0</v>
      </c>
      <c r="AL2907" s="1"/>
      <c r="AM2907" t="s">
        <v>162</v>
      </c>
      <c r="AN2907" s="2">
        <v>44297.838888888888</v>
      </c>
      <c r="AP2907" s="2">
        <v>44168.721550925926</v>
      </c>
      <c r="AQ2907" s="1"/>
      <c r="AS2907" t="b">
        <v>0</v>
      </c>
      <c r="AV2907" t="s">
        <v>213</v>
      </c>
      <c r="BB2907" t="s">
        <v>7745</v>
      </c>
      <c r="BD2907" t="b">
        <v>0</v>
      </c>
      <c r="BH2907" t="s">
        <v>99</v>
      </c>
      <c r="BI2907" t="s">
        <v>150</v>
      </c>
      <c r="BK2907" t="s">
        <v>95</v>
      </c>
      <c r="BN2907" t="s">
        <v>415</v>
      </c>
      <c r="BQ2907" t="s">
        <v>96</v>
      </c>
      <c r="BR2907" t="b">
        <v>0</v>
      </c>
      <c r="BT2907" t="b">
        <v>0</v>
      </c>
      <c r="BW2907" t="s">
        <v>97</v>
      </c>
      <c r="BX2907" t="b">
        <v>0</v>
      </c>
      <c r="BY2907" s="2">
        <v>44376.857581018521</v>
      </c>
      <c r="CB2907" t="b">
        <v>0</v>
      </c>
      <c r="CC2907" t="b">
        <v>0</v>
      </c>
      <c r="CF2907">
        <v>398</v>
      </c>
      <c r="CH2907">
        <v>0</v>
      </c>
      <c r="CI2907">
        <v>0</v>
      </c>
      <c r="CJ2907">
        <v>0</v>
      </c>
      <c r="CK2907">
        <f>YEAR(tbl_Opportunity[[#This Row],[Close Date]])</f>
        <v>2020</v>
      </c>
    </row>
    <row r="2908" spans="1:89">
      <c r="A2908" t="s">
        <v>7746</v>
      </c>
      <c r="B2908" t="b">
        <v>0</v>
      </c>
      <c r="D2908" t="b">
        <v>0</v>
      </c>
      <c r="H2908" s="1">
        <v>44165</v>
      </c>
      <c r="I2908" t="b">
        <v>1</v>
      </c>
      <c r="J2908" t="s">
        <v>105</v>
      </c>
      <c r="L2908" t="s">
        <v>7747</v>
      </c>
      <c r="O2908" t="s">
        <v>142</v>
      </c>
      <c r="P2908" t="b">
        <v>0</v>
      </c>
      <c r="Q2908" s="2">
        <v>44151.874560185184</v>
      </c>
      <c r="R2908" s="1"/>
      <c r="S2908" t="b">
        <v>0</v>
      </c>
      <c r="U2908" s="1"/>
      <c r="V2908" t="b">
        <v>0</v>
      </c>
      <c r="W2908" s="1">
        <v>43922</v>
      </c>
      <c r="X2908">
        <v>4</v>
      </c>
      <c r="Y2908">
        <v>2020</v>
      </c>
      <c r="Z2908" t="s">
        <v>90</v>
      </c>
      <c r="AA2908" t="s">
        <v>90</v>
      </c>
      <c r="AB2908" t="b">
        <v>0</v>
      </c>
      <c r="AC2908" t="b">
        <v>0</v>
      </c>
      <c r="AE2908" t="b">
        <v>1</v>
      </c>
      <c r="AF2908" t="b">
        <v>0</v>
      </c>
      <c r="AG2908" t="b">
        <v>0</v>
      </c>
      <c r="AH2908" t="s">
        <v>4808</v>
      </c>
      <c r="AI2908" t="b">
        <v>0</v>
      </c>
      <c r="AK2908" t="b">
        <v>0</v>
      </c>
      <c r="AL2908" s="1"/>
      <c r="AM2908" t="s">
        <v>162</v>
      </c>
      <c r="AN2908" s="2">
        <v>44297.838888888888</v>
      </c>
      <c r="AP2908" s="2">
        <v>44167.982106481482</v>
      </c>
      <c r="AQ2908" s="1"/>
      <c r="AS2908" t="b">
        <v>0</v>
      </c>
      <c r="AV2908" t="s">
        <v>213</v>
      </c>
      <c r="BB2908" t="s">
        <v>7748</v>
      </c>
      <c r="BD2908" t="b">
        <v>0</v>
      </c>
      <c r="BE2908" t="s">
        <v>7749</v>
      </c>
      <c r="BH2908" t="s">
        <v>142</v>
      </c>
      <c r="BI2908" t="s">
        <v>150</v>
      </c>
      <c r="BK2908" t="s">
        <v>95</v>
      </c>
      <c r="BN2908" t="s">
        <v>415</v>
      </c>
      <c r="BQ2908" t="s">
        <v>96</v>
      </c>
      <c r="BR2908" t="b">
        <v>0</v>
      </c>
      <c r="BT2908" t="b">
        <v>0</v>
      </c>
      <c r="BW2908" t="s">
        <v>97</v>
      </c>
      <c r="BX2908" t="b">
        <v>0</v>
      </c>
      <c r="BY2908" s="2">
        <v>44376.857581018521</v>
      </c>
      <c r="CB2908" t="b">
        <v>0</v>
      </c>
      <c r="CC2908" t="b">
        <v>0</v>
      </c>
      <c r="CF2908">
        <v>130796</v>
      </c>
      <c r="CH2908">
        <v>0</v>
      </c>
      <c r="CI2908">
        <v>0</v>
      </c>
      <c r="CJ2908">
        <v>0</v>
      </c>
      <c r="CK2908">
        <f>YEAR(tbl_Opportunity[[#This Row],[Close Date]])</f>
        <v>2020</v>
      </c>
    </row>
    <row r="2909" spans="1:89">
      <c r="A2909" t="s">
        <v>3832</v>
      </c>
      <c r="B2909" t="b">
        <v>0</v>
      </c>
      <c r="D2909" t="b">
        <v>0</v>
      </c>
      <c r="E2909" t="s">
        <v>7750</v>
      </c>
      <c r="H2909" s="1">
        <v>44136</v>
      </c>
      <c r="I2909" t="b">
        <v>1</v>
      </c>
      <c r="J2909" t="s">
        <v>105</v>
      </c>
      <c r="L2909" t="s">
        <v>7751</v>
      </c>
      <c r="O2909" t="s">
        <v>99</v>
      </c>
      <c r="P2909" t="b">
        <v>0</v>
      </c>
      <c r="Q2909" s="2">
        <v>44102.73883101852</v>
      </c>
      <c r="R2909" s="1"/>
      <c r="S2909" t="b">
        <v>0</v>
      </c>
      <c r="U2909" s="1"/>
      <c r="V2909" t="b">
        <v>0</v>
      </c>
      <c r="W2909" s="1">
        <v>43922</v>
      </c>
      <c r="X2909">
        <v>4</v>
      </c>
      <c r="Y2909">
        <v>2020</v>
      </c>
      <c r="Z2909" t="s">
        <v>90</v>
      </c>
      <c r="AA2909" t="s">
        <v>90</v>
      </c>
      <c r="AB2909" t="b">
        <v>0</v>
      </c>
      <c r="AC2909" t="b">
        <v>0</v>
      </c>
      <c r="AE2909" t="b">
        <v>1</v>
      </c>
      <c r="AF2909" t="b">
        <v>0</v>
      </c>
      <c r="AG2909" t="b">
        <v>0</v>
      </c>
      <c r="AH2909" t="s">
        <v>4812</v>
      </c>
      <c r="AI2909" t="b">
        <v>0</v>
      </c>
      <c r="AK2909" t="b">
        <v>0</v>
      </c>
      <c r="AL2909" s="1">
        <v>44104</v>
      </c>
      <c r="AM2909" t="s">
        <v>162</v>
      </c>
      <c r="AN2909" s="2">
        <v>44297.838888888888</v>
      </c>
      <c r="AP2909" s="2">
        <v>44168.718240740738</v>
      </c>
      <c r="AQ2909" s="1"/>
      <c r="AS2909" t="b">
        <v>0</v>
      </c>
      <c r="AV2909" t="s">
        <v>213</v>
      </c>
      <c r="BB2909" t="s">
        <v>7752</v>
      </c>
      <c r="BD2909" t="b">
        <v>0</v>
      </c>
      <c r="BE2909" t="s">
        <v>7753</v>
      </c>
      <c r="BH2909" t="s">
        <v>99</v>
      </c>
      <c r="BI2909" t="s">
        <v>150</v>
      </c>
      <c r="BK2909" t="s">
        <v>102</v>
      </c>
      <c r="BN2909" t="s">
        <v>415</v>
      </c>
      <c r="BQ2909" t="s">
        <v>96</v>
      </c>
      <c r="BR2909" t="b">
        <v>0</v>
      </c>
      <c r="BT2909" t="b">
        <v>0</v>
      </c>
      <c r="BW2909" t="s">
        <v>97</v>
      </c>
      <c r="BX2909" t="b">
        <v>0</v>
      </c>
      <c r="BY2909" s="2">
        <v>44376.857581018521</v>
      </c>
      <c r="CB2909" t="b">
        <v>0</v>
      </c>
      <c r="CC2909" t="b">
        <v>0</v>
      </c>
      <c r="CF2909">
        <v>238</v>
      </c>
      <c r="CH2909">
        <v>0</v>
      </c>
      <c r="CI2909">
        <v>0</v>
      </c>
      <c r="CJ2909">
        <v>0</v>
      </c>
      <c r="CK2909">
        <f>YEAR(tbl_Opportunity[[#This Row],[Close Date]])</f>
        <v>2020</v>
      </c>
    </row>
    <row r="2910" spans="1:89">
      <c r="A2910" t="s">
        <v>7754</v>
      </c>
      <c r="B2910" t="b">
        <v>0</v>
      </c>
      <c r="D2910" t="b">
        <v>0</v>
      </c>
      <c r="E2910" t="s">
        <v>3741</v>
      </c>
      <c r="H2910" s="1">
        <v>44185</v>
      </c>
      <c r="I2910" t="b">
        <v>1</v>
      </c>
      <c r="J2910" t="s">
        <v>140</v>
      </c>
      <c r="L2910" t="s">
        <v>7755</v>
      </c>
      <c r="O2910" t="s">
        <v>99</v>
      </c>
      <c r="P2910" t="b">
        <v>0</v>
      </c>
      <c r="Q2910" s="2">
        <v>44117.73128472222</v>
      </c>
      <c r="R2910" s="1"/>
      <c r="S2910" t="b">
        <v>0</v>
      </c>
      <c r="U2910" s="1"/>
      <c r="V2910" t="b">
        <v>0</v>
      </c>
      <c r="W2910" s="1">
        <v>43922</v>
      </c>
      <c r="X2910">
        <v>4</v>
      </c>
      <c r="Y2910">
        <v>2020</v>
      </c>
      <c r="Z2910" t="s">
        <v>90</v>
      </c>
      <c r="AA2910" t="s">
        <v>90</v>
      </c>
      <c r="AB2910" t="b">
        <v>0</v>
      </c>
      <c r="AC2910" t="b">
        <v>0</v>
      </c>
      <c r="AE2910" t="b">
        <v>1</v>
      </c>
      <c r="AF2910" t="b">
        <v>0</v>
      </c>
      <c r="AG2910" t="b">
        <v>0</v>
      </c>
      <c r="AH2910" t="s">
        <v>4808</v>
      </c>
      <c r="AI2910" t="b">
        <v>0</v>
      </c>
      <c r="AK2910" t="b">
        <v>0</v>
      </c>
      <c r="AL2910" s="1">
        <v>44186</v>
      </c>
      <c r="AM2910" t="s">
        <v>162</v>
      </c>
      <c r="AN2910" s="2">
        <v>44297.828460648147</v>
      </c>
      <c r="AP2910" s="2">
        <v>44186.754432870373</v>
      </c>
      <c r="AQ2910" s="1"/>
      <c r="AS2910" t="b">
        <v>0</v>
      </c>
      <c r="AV2910" t="s">
        <v>153</v>
      </c>
      <c r="BB2910" t="s">
        <v>7756</v>
      </c>
      <c r="BD2910" t="b">
        <v>0</v>
      </c>
      <c r="BH2910" t="s">
        <v>142</v>
      </c>
      <c r="BI2910" t="s">
        <v>150</v>
      </c>
      <c r="BK2910" t="s">
        <v>384</v>
      </c>
      <c r="BN2910" t="s">
        <v>415</v>
      </c>
      <c r="BQ2910" t="s">
        <v>96</v>
      </c>
      <c r="BR2910" t="b">
        <v>0</v>
      </c>
      <c r="BT2910" t="b">
        <v>0</v>
      </c>
      <c r="BW2910" t="s">
        <v>97</v>
      </c>
      <c r="BX2910" t="b">
        <v>0</v>
      </c>
      <c r="BY2910" s="2">
        <v>44376.857581018521</v>
      </c>
      <c r="CB2910" t="b">
        <v>0</v>
      </c>
      <c r="CC2910" t="b">
        <v>0</v>
      </c>
      <c r="CF2910">
        <v>64547.01</v>
      </c>
      <c r="CH2910">
        <v>0</v>
      </c>
      <c r="CI2910">
        <v>0</v>
      </c>
      <c r="CJ2910">
        <v>0</v>
      </c>
      <c r="CK2910">
        <f>YEAR(tbl_Opportunity[[#This Row],[Close Date]])</f>
        <v>2020</v>
      </c>
    </row>
    <row r="2911" spans="1:89">
      <c r="A2911" t="s">
        <v>7757</v>
      </c>
      <c r="B2911" t="b">
        <v>0</v>
      </c>
      <c r="D2911" t="b">
        <v>0</v>
      </c>
      <c r="E2911" t="s">
        <v>7758</v>
      </c>
      <c r="H2911" s="1">
        <v>44166</v>
      </c>
      <c r="I2911" t="b">
        <v>1</v>
      </c>
      <c r="J2911" t="s">
        <v>193</v>
      </c>
      <c r="L2911" t="s">
        <v>7759</v>
      </c>
      <c r="O2911" t="s">
        <v>99</v>
      </c>
      <c r="P2911" t="b">
        <v>0</v>
      </c>
      <c r="Q2911" s="2">
        <v>44110.869085648148</v>
      </c>
      <c r="R2911" s="1"/>
      <c r="S2911" t="b">
        <v>0</v>
      </c>
      <c r="U2911" s="1"/>
      <c r="V2911" t="b">
        <v>0</v>
      </c>
      <c r="W2911" s="1">
        <v>43922</v>
      </c>
      <c r="X2911">
        <v>4</v>
      </c>
      <c r="Y2911">
        <v>2020</v>
      </c>
      <c r="Z2911" t="s">
        <v>90</v>
      </c>
      <c r="AA2911" t="s">
        <v>90</v>
      </c>
      <c r="AB2911" t="b">
        <v>0</v>
      </c>
      <c r="AC2911" t="b">
        <v>0</v>
      </c>
      <c r="AE2911" t="b">
        <v>1</v>
      </c>
      <c r="AF2911" t="b">
        <v>0</v>
      </c>
      <c r="AG2911" t="b">
        <v>0</v>
      </c>
      <c r="AH2911" t="s">
        <v>4808</v>
      </c>
      <c r="AI2911" t="b">
        <v>0</v>
      </c>
      <c r="AK2911" t="b">
        <v>0</v>
      </c>
      <c r="AL2911" s="1"/>
      <c r="AM2911" t="s">
        <v>162</v>
      </c>
      <c r="AN2911" s="2">
        <v>44302.595810185187</v>
      </c>
      <c r="AP2911" s="2">
        <v>44168.719143518516</v>
      </c>
      <c r="AQ2911" s="1"/>
      <c r="AS2911" t="b">
        <v>0</v>
      </c>
      <c r="AV2911" t="s">
        <v>197</v>
      </c>
      <c r="BB2911" t="s">
        <v>7760</v>
      </c>
      <c r="BD2911" t="b">
        <v>0</v>
      </c>
      <c r="BH2911" t="s">
        <v>99</v>
      </c>
      <c r="BI2911" t="s">
        <v>150</v>
      </c>
      <c r="BK2911" t="s">
        <v>384</v>
      </c>
      <c r="BN2911" t="s">
        <v>415</v>
      </c>
      <c r="BQ2911" t="s">
        <v>96</v>
      </c>
      <c r="BR2911" t="b">
        <v>0</v>
      </c>
      <c r="BT2911" t="b">
        <v>0</v>
      </c>
      <c r="BW2911" t="s">
        <v>97</v>
      </c>
      <c r="BX2911" t="b">
        <v>0</v>
      </c>
      <c r="BY2911" s="2">
        <v>44376.857581018521</v>
      </c>
      <c r="CB2911" t="b">
        <v>0</v>
      </c>
      <c r="CC2911" t="b">
        <v>0</v>
      </c>
      <c r="CF2911">
        <v>119</v>
      </c>
      <c r="CH2911">
        <v>0</v>
      </c>
      <c r="CI2911">
        <v>0</v>
      </c>
      <c r="CJ2911">
        <v>0</v>
      </c>
      <c r="CK2911">
        <f>YEAR(tbl_Opportunity[[#This Row],[Close Date]])</f>
        <v>2020</v>
      </c>
    </row>
    <row r="2912" spans="1:89">
      <c r="A2912" t="s">
        <v>7761</v>
      </c>
      <c r="B2912" t="b">
        <v>0</v>
      </c>
      <c r="D2912" t="b">
        <v>0</v>
      </c>
      <c r="H2912" s="1">
        <v>44196</v>
      </c>
      <c r="I2912" t="b">
        <v>1</v>
      </c>
      <c r="J2912" t="s">
        <v>193</v>
      </c>
      <c r="L2912" t="s">
        <v>7762</v>
      </c>
      <c r="O2912" t="s">
        <v>99</v>
      </c>
      <c r="P2912" t="b">
        <v>0</v>
      </c>
      <c r="Q2912" s="2">
        <v>44145.014861111114</v>
      </c>
      <c r="R2912" s="1"/>
      <c r="S2912" t="b">
        <v>0</v>
      </c>
      <c r="U2912" s="1"/>
      <c r="V2912" t="b">
        <v>0</v>
      </c>
      <c r="W2912" s="1">
        <v>43922</v>
      </c>
      <c r="X2912">
        <v>4</v>
      </c>
      <c r="Y2912">
        <v>2020</v>
      </c>
      <c r="Z2912" t="s">
        <v>90</v>
      </c>
      <c r="AA2912" t="s">
        <v>90</v>
      </c>
      <c r="AB2912" t="b">
        <v>0</v>
      </c>
      <c r="AC2912" t="b">
        <v>0</v>
      </c>
      <c r="AE2912" t="b">
        <v>1</v>
      </c>
      <c r="AF2912" t="b">
        <v>0</v>
      </c>
      <c r="AG2912" t="b">
        <v>0</v>
      </c>
      <c r="AH2912" t="s">
        <v>4812</v>
      </c>
      <c r="AI2912" t="b">
        <v>0</v>
      </c>
      <c r="AK2912" t="b">
        <v>0</v>
      </c>
      <c r="AL2912" s="1">
        <v>44144</v>
      </c>
      <c r="AM2912" t="s">
        <v>162</v>
      </c>
      <c r="AN2912" s="2">
        <v>44297.8278587963</v>
      </c>
      <c r="AP2912" s="2">
        <v>44172.622233796297</v>
      </c>
      <c r="AQ2912" s="1"/>
      <c r="AS2912" t="b">
        <v>0</v>
      </c>
      <c r="AV2912" t="s">
        <v>153</v>
      </c>
      <c r="BB2912" t="s">
        <v>7763</v>
      </c>
      <c r="BD2912" t="b">
        <v>0</v>
      </c>
      <c r="BH2912" t="s">
        <v>99</v>
      </c>
      <c r="BI2912" t="s">
        <v>150</v>
      </c>
      <c r="BK2912" t="s">
        <v>384</v>
      </c>
      <c r="BN2912" t="s">
        <v>415</v>
      </c>
      <c r="BQ2912" t="s">
        <v>96</v>
      </c>
      <c r="BR2912" t="b">
        <v>0</v>
      </c>
      <c r="BT2912" t="b">
        <v>0</v>
      </c>
      <c r="BW2912" t="s">
        <v>97</v>
      </c>
      <c r="BX2912" t="b">
        <v>0</v>
      </c>
      <c r="BY2912" s="2">
        <v>44376.857581018521</v>
      </c>
      <c r="CB2912" t="b">
        <v>0</v>
      </c>
      <c r="CC2912" t="b">
        <v>0</v>
      </c>
      <c r="CF2912">
        <v>238</v>
      </c>
      <c r="CH2912">
        <v>0</v>
      </c>
      <c r="CI2912">
        <v>0</v>
      </c>
      <c r="CJ2912">
        <v>0</v>
      </c>
      <c r="CK2912">
        <f>YEAR(tbl_Opportunity[[#This Row],[Close Date]])</f>
        <v>2020</v>
      </c>
    </row>
    <row r="2913" spans="1:89">
      <c r="A2913" t="s">
        <v>7764</v>
      </c>
      <c r="B2913" t="b">
        <v>0</v>
      </c>
      <c r="D2913" t="b">
        <v>0</v>
      </c>
      <c r="H2913" s="1">
        <v>43830</v>
      </c>
      <c r="I2913" t="b">
        <v>1</v>
      </c>
      <c r="J2913" t="s">
        <v>105</v>
      </c>
      <c r="O2913" t="s">
        <v>99</v>
      </c>
      <c r="P2913" t="b">
        <v>0</v>
      </c>
      <c r="Q2913" s="2">
        <v>43795.798888888887</v>
      </c>
      <c r="R2913" s="1"/>
      <c r="S2913" t="b">
        <v>0</v>
      </c>
      <c r="U2913" s="1"/>
      <c r="V2913" t="b">
        <v>0</v>
      </c>
      <c r="W2913" s="1">
        <v>43556</v>
      </c>
      <c r="X2913">
        <v>4</v>
      </c>
      <c r="Y2913">
        <v>2019</v>
      </c>
      <c r="Z2913" t="s">
        <v>90</v>
      </c>
      <c r="AA2913" t="s">
        <v>90</v>
      </c>
      <c r="AB2913" t="b">
        <v>0</v>
      </c>
      <c r="AC2913" t="b">
        <v>0</v>
      </c>
      <c r="AE2913" t="b">
        <v>1</v>
      </c>
      <c r="AF2913" t="b">
        <v>0</v>
      </c>
      <c r="AG2913" t="b">
        <v>0</v>
      </c>
      <c r="AH2913" t="s">
        <v>1016</v>
      </c>
      <c r="AI2913" t="b">
        <v>0</v>
      </c>
      <c r="AK2913" t="b">
        <v>0</v>
      </c>
      <c r="AL2913" s="1">
        <v>43795</v>
      </c>
      <c r="AM2913" t="s">
        <v>2842</v>
      </c>
      <c r="AN2913" s="2">
        <v>44369.843391203707</v>
      </c>
      <c r="AP2913" s="2">
        <v>44193.936064814814</v>
      </c>
      <c r="AQ2913" s="1"/>
      <c r="AS2913" t="b">
        <v>0</v>
      </c>
      <c r="AV2913" t="s">
        <v>153</v>
      </c>
      <c r="BB2913" t="s">
        <v>7765</v>
      </c>
      <c r="BD2913" t="b">
        <v>0</v>
      </c>
      <c r="BH2913" t="s">
        <v>2842</v>
      </c>
      <c r="BI2913" t="s">
        <v>155</v>
      </c>
      <c r="BK2913" t="s">
        <v>384</v>
      </c>
      <c r="BL2913" t="s">
        <v>3597</v>
      </c>
      <c r="BN2913" t="s">
        <v>415</v>
      </c>
      <c r="BQ2913" t="s">
        <v>96</v>
      </c>
      <c r="BR2913" t="b">
        <v>0</v>
      </c>
      <c r="BT2913" t="b">
        <v>0</v>
      </c>
      <c r="BW2913" t="s">
        <v>97</v>
      </c>
      <c r="BX2913" t="b">
        <v>0</v>
      </c>
      <c r="BY2913" s="2">
        <v>44376.857569444444</v>
      </c>
      <c r="CB2913" t="b">
        <v>0</v>
      </c>
      <c r="CC2913" t="b">
        <v>0</v>
      </c>
      <c r="CF2913">
        <v>655.5</v>
      </c>
      <c r="CH2913">
        <v>0</v>
      </c>
      <c r="CI2913">
        <v>0</v>
      </c>
      <c r="CJ2913">
        <v>0</v>
      </c>
      <c r="CK2913">
        <f>YEAR(tbl_Opportunity[[#This Row],[Close Date]])</f>
        <v>2019</v>
      </c>
    </row>
    <row r="2914" spans="1:89">
      <c r="A2914" t="s">
        <v>7766</v>
      </c>
      <c r="B2914" t="b">
        <v>0</v>
      </c>
      <c r="D2914" t="b">
        <v>0</v>
      </c>
      <c r="H2914" s="1">
        <v>44561</v>
      </c>
      <c r="I2914" t="b">
        <v>1</v>
      </c>
      <c r="J2914" t="s">
        <v>2629</v>
      </c>
      <c r="O2914" t="s">
        <v>2842</v>
      </c>
      <c r="P2914" t="b">
        <v>0</v>
      </c>
      <c r="Q2914" s="2">
        <v>44025.402800925927</v>
      </c>
      <c r="R2914" s="1"/>
      <c r="S2914" t="b">
        <v>0</v>
      </c>
      <c r="U2914" s="1"/>
      <c r="V2914" t="b">
        <v>0</v>
      </c>
      <c r="W2914" s="1">
        <v>44287</v>
      </c>
      <c r="X2914">
        <v>4</v>
      </c>
      <c r="Y2914">
        <v>2021</v>
      </c>
      <c r="Z2914" t="s">
        <v>90</v>
      </c>
      <c r="AA2914" t="s">
        <v>90</v>
      </c>
      <c r="AB2914" t="b">
        <v>0</v>
      </c>
      <c r="AC2914" t="b">
        <v>0</v>
      </c>
      <c r="AE2914" t="b">
        <v>1</v>
      </c>
      <c r="AF2914" t="b">
        <v>0</v>
      </c>
      <c r="AG2914" t="b">
        <v>0</v>
      </c>
      <c r="AH2914" t="s">
        <v>1016</v>
      </c>
      <c r="AI2914" t="b">
        <v>0</v>
      </c>
      <c r="AK2914" t="b">
        <v>0</v>
      </c>
      <c r="AL2914" s="1"/>
      <c r="AM2914" t="s">
        <v>2842</v>
      </c>
      <c r="AN2914" s="2">
        <v>44369.832129629627</v>
      </c>
      <c r="AP2914" s="2">
        <v>44214.919930555552</v>
      </c>
      <c r="AQ2914" s="1"/>
      <c r="AS2914" t="b">
        <v>0</v>
      </c>
      <c r="AV2914" t="s">
        <v>213</v>
      </c>
      <c r="BB2914" t="s">
        <v>7767</v>
      </c>
      <c r="BD2914" t="b">
        <v>0</v>
      </c>
      <c r="BH2914" t="s">
        <v>2842</v>
      </c>
      <c r="BI2914" t="s">
        <v>155</v>
      </c>
      <c r="BJ2914" t="s">
        <v>384</v>
      </c>
      <c r="BK2914" t="s">
        <v>384</v>
      </c>
      <c r="BL2914" t="s">
        <v>2844</v>
      </c>
      <c r="BN2914" t="s">
        <v>415</v>
      </c>
      <c r="BQ2914" t="s">
        <v>96</v>
      </c>
      <c r="BR2914" t="b">
        <v>0</v>
      </c>
      <c r="BS2914" t="s">
        <v>95</v>
      </c>
      <c r="BT2914" t="b">
        <v>0</v>
      </c>
      <c r="BW2914" t="s">
        <v>97</v>
      </c>
      <c r="BX2914" t="b">
        <v>0</v>
      </c>
      <c r="BY2914" s="2">
        <v>44376.857581018521</v>
      </c>
      <c r="CB2914" t="b">
        <v>0</v>
      </c>
      <c r="CC2914" t="b">
        <v>0</v>
      </c>
      <c r="CF2914">
        <v>48750</v>
      </c>
      <c r="CH2914">
        <v>0</v>
      </c>
      <c r="CI2914">
        <v>0</v>
      </c>
      <c r="CJ2914">
        <v>0</v>
      </c>
      <c r="CK2914">
        <f>YEAR(tbl_Opportunity[[#This Row],[Close Date]])</f>
        <v>2021</v>
      </c>
    </row>
    <row r="2915" spans="1:89">
      <c r="A2915" t="s">
        <v>7304</v>
      </c>
      <c r="B2915" t="b">
        <v>0</v>
      </c>
      <c r="D2915" t="b">
        <v>0</v>
      </c>
      <c r="H2915" s="1">
        <v>44196</v>
      </c>
      <c r="I2915" t="b">
        <v>1</v>
      </c>
      <c r="O2915" t="s">
        <v>2842</v>
      </c>
      <c r="P2915" t="b">
        <v>0</v>
      </c>
      <c r="Q2915" s="2">
        <v>43871.443437499998</v>
      </c>
      <c r="R2915" s="1"/>
      <c r="S2915" t="b">
        <v>0</v>
      </c>
      <c r="U2915" s="1"/>
      <c r="V2915" t="b">
        <v>0</v>
      </c>
      <c r="W2915" s="1">
        <v>43922</v>
      </c>
      <c r="X2915">
        <v>4</v>
      </c>
      <c r="Y2915">
        <v>2020</v>
      </c>
      <c r="Z2915" t="s">
        <v>90</v>
      </c>
      <c r="AA2915" t="s">
        <v>90</v>
      </c>
      <c r="AB2915" t="b">
        <v>0</v>
      </c>
      <c r="AC2915" t="b">
        <v>0</v>
      </c>
      <c r="AE2915" t="b">
        <v>1</v>
      </c>
      <c r="AF2915" t="b">
        <v>0</v>
      </c>
      <c r="AG2915" t="b">
        <v>0</v>
      </c>
      <c r="AH2915" t="s">
        <v>1016</v>
      </c>
      <c r="AI2915" t="b">
        <v>0</v>
      </c>
      <c r="AK2915" t="b">
        <v>0</v>
      </c>
      <c r="AL2915" s="1"/>
      <c r="AM2915" t="s">
        <v>2842</v>
      </c>
      <c r="AN2915" s="2">
        <v>44369.849768518521</v>
      </c>
      <c r="AP2915" s="2">
        <v>44194.648460648146</v>
      </c>
      <c r="AQ2915" s="1"/>
      <c r="AS2915" t="b">
        <v>0</v>
      </c>
      <c r="AV2915" t="s">
        <v>213</v>
      </c>
      <c r="BB2915" t="s">
        <v>7768</v>
      </c>
      <c r="BD2915" t="b">
        <v>0</v>
      </c>
      <c r="BH2915" t="s">
        <v>2842</v>
      </c>
      <c r="BI2915" t="s">
        <v>155</v>
      </c>
      <c r="BJ2915" t="s">
        <v>2983</v>
      </c>
      <c r="BK2915" t="s">
        <v>157</v>
      </c>
      <c r="BL2915" t="s">
        <v>7307</v>
      </c>
      <c r="BN2915" t="s">
        <v>415</v>
      </c>
      <c r="BQ2915" t="s">
        <v>96</v>
      </c>
      <c r="BR2915" t="b">
        <v>0</v>
      </c>
      <c r="BS2915" t="s">
        <v>95</v>
      </c>
      <c r="BT2915" t="b">
        <v>0</v>
      </c>
      <c r="BW2915" t="s">
        <v>97</v>
      </c>
      <c r="BX2915" t="b">
        <v>0</v>
      </c>
      <c r="BY2915" s="2">
        <v>44376.857581018521</v>
      </c>
      <c r="CB2915" t="b">
        <v>0</v>
      </c>
      <c r="CC2915" t="b">
        <v>0</v>
      </c>
      <c r="CF2915">
        <v>59776.36</v>
      </c>
      <c r="CH2915">
        <v>0</v>
      </c>
      <c r="CI2915">
        <v>0</v>
      </c>
      <c r="CJ2915">
        <v>0</v>
      </c>
      <c r="CK2915">
        <f>YEAR(tbl_Opportunity[[#This Row],[Close Date]])</f>
        <v>2020</v>
      </c>
    </row>
    <row r="2916" spans="1:89">
      <c r="A2916" t="s">
        <v>7769</v>
      </c>
      <c r="B2916" t="b">
        <v>0</v>
      </c>
      <c r="D2916" t="b">
        <v>0</v>
      </c>
      <c r="H2916" s="1">
        <v>44561</v>
      </c>
      <c r="I2916" t="b">
        <v>1</v>
      </c>
      <c r="J2916" t="s">
        <v>5709</v>
      </c>
      <c r="O2916" t="s">
        <v>2842</v>
      </c>
      <c r="P2916" t="b">
        <v>0</v>
      </c>
      <c r="Q2916" s="2">
        <v>44181.750590277778</v>
      </c>
      <c r="R2916" s="1"/>
      <c r="S2916" t="b">
        <v>0</v>
      </c>
      <c r="U2916" s="1"/>
      <c r="V2916" t="b">
        <v>0</v>
      </c>
      <c r="W2916" s="1">
        <v>44287</v>
      </c>
      <c r="X2916">
        <v>4</v>
      </c>
      <c r="Y2916">
        <v>2021</v>
      </c>
      <c r="Z2916" t="s">
        <v>90</v>
      </c>
      <c r="AA2916" t="s">
        <v>90</v>
      </c>
      <c r="AB2916" t="b">
        <v>0</v>
      </c>
      <c r="AC2916" t="b">
        <v>0</v>
      </c>
      <c r="AE2916" t="b">
        <v>1</v>
      </c>
      <c r="AF2916" t="b">
        <v>0</v>
      </c>
      <c r="AG2916" t="b">
        <v>0</v>
      </c>
      <c r="AH2916" t="s">
        <v>1016</v>
      </c>
      <c r="AI2916" t="b">
        <v>0</v>
      </c>
      <c r="AK2916" t="b">
        <v>0</v>
      </c>
      <c r="AL2916" s="1"/>
      <c r="AM2916" t="s">
        <v>2842</v>
      </c>
      <c r="AN2916" s="2">
        <v>44369.790925925925</v>
      </c>
      <c r="AP2916" s="2">
        <v>44200.618101851855</v>
      </c>
      <c r="AQ2916" s="1"/>
      <c r="AS2916" t="b">
        <v>0</v>
      </c>
      <c r="AV2916" t="s">
        <v>153</v>
      </c>
      <c r="BB2916" t="s">
        <v>7770</v>
      </c>
      <c r="BD2916" t="b">
        <v>0</v>
      </c>
      <c r="BH2916" t="s">
        <v>2842</v>
      </c>
      <c r="BI2916" t="s">
        <v>155</v>
      </c>
      <c r="BK2916" t="s">
        <v>157</v>
      </c>
      <c r="BL2916" t="s">
        <v>7771</v>
      </c>
      <c r="BN2916" t="s">
        <v>415</v>
      </c>
      <c r="BQ2916" t="s">
        <v>96</v>
      </c>
      <c r="BR2916" t="b">
        <v>0</v>
      </c>
      <c r="BS2916" t="s">
        <v>102</v>
      </c>
      <c r="BT2916" t="b">
        <v>0</v>
      </c>
      <c r="BW2916" t="s">
        <v>97</v>
      </c>
      <c r="BX2916" t="b">
        <v>0</v>
      </c>
      <c r="BY2916" s="2">
        <v>44376.857581018521</v>
      </c>
      <c r="CB2916" t="b">
        <v>0</v>
      </c>
      <c r="CC2916" t="b">
        <v>0</v>
      </c>
      <c r="CF2916">
        <v>275011.06</v>
      </c>
      <c r="CH2916">
        <v>0</v>
      </c>
      <c r="CI2916">
        <v>0</v>
      </c>
      <c r="CJ2916">
        <v>0</v>
      </c>
      <c r="CK2916">
        <f>YEAR(tbl_Opportunity[[#This Row],[Close Date]])</f>
        <v>2021</v>
      </c>
    </row>
    <row r="2917" spans="1:89">
      <c r="A2917" t="s">
        <v>2729</v>
      </c>
      <c r="B2917" t="b">
        <v>0</v>
      </c>
      <c r="D2917" t="b">
        <v>0</v>
      </c>
      <c r="H2917" s="1">
        <v>44119</v>
      </c>
      <c r="I2917" t="b">
        <v>1</v>
      </c>
      <c r="J2917" t="s">
        <v>111</v>
      </c>
      <c r="O2917" t="s">
        <v>114</v>
      </c>
      <c r="P2917" t="b">
        <v>0</v>
      </c>
      <c r="Q2917" s="2">
        <v>44096.551863425928</v>
      </c>
      <c r="R2917" s="1"/>
      <c r="S2917" t="b">
        <v>0</v>
      </c>
      <c r="U2917" s="1"/>
      <c r="V2917" t="b">
        <v>0</v>
      </c>
      <c r="W2917" s="1">
        <v>43922</v>
      </c>
      <c r="X2917">
        <v>4</v>
      </c>
      <c r="Y2917">
        <v>2020</v>
      </c>
      <c r="Z2917" t="s">
        <v>90</v>
      </c>
      <c r="AA2917" t="s">
        <v>90</v>
      </c>
      <c r="AB2917" t="b">
        <v>0</v>
      </c>
      <c r="AC2917" t="b">
        <v>0</v>
      </c>
      <c r="AE2917" t="b">
        <v>1</v>
      </c>
      <c r="AF2917" t="b">
        <v>0</v>
      </c>
      <c r="AG2917" t="b">
        <v>0</v>
      </c>
      <c r="AH2917" t="s">
        <v>1016</v>
      </c>
      <c r="AI2917" t="b">
        <v>0</v>
      </c>
      <c r="AK2917" t="b">
        <v>0</v>
      </c>
      <c r="AL2917" s="1"/>
      <c r="AM2917" t="s">
        <v>162</v>
      </c>
      <c r="AN2917" s="2">
        <v>44297.838888888888</v>
      </c>
      <c r="AP2917" s="2">
        <v>44097.803136574075</v>
      </c>
      <c r="AQ2917" s="1"/>
      <c r="AS2917" t="b">
        <v>0</v>
      </c>
      <c r="AV2917" t="s">
        <v>213</v>
      </c>
      <c r="BB2917" t="s">
        <v>7772</v>
      </c>
      <c r="BD2917" t="b">
        <v>0</v>
      </c>
      <c r="BH2917" t="s">
        <v>114</v>
      </c>
      <c r="BI2917" t="s">
        <v>155</v>
      </c>
      <c r="BK2917" t="s">
        <v>384</v>
      </c>
      <c r="BN2917" t="s">
        <v>415</v>
      </c>
      <c r="BQ2917" t="s">
        <v>96</v>
      </c>
      <c r="BR2917" t="b">
        <v>0</v>
      </c>
      <c r="BS2917" t="s">
        <v>157</v>
      </c>
      <c r="BT2917" t="b">
        <v>0</v>
      </c>
      <c r="BW2917" t="s">
        <v>97</v>
      </c>
      <c r="BX2917" t="b">
        <v>0</v>
      </c>
      <c r="BY2917" s="2">
        <v>44376.857581018521</v>
      </c>
      <c r="CB2917" t="b">
        <v>0</v>
      </c>
      <c r="CC2917" t="b">
        <v>0</v>
      </c>
      <c r="CF2917">
        <v>49048.5</v>
      </c>
      <c r="CH2917">
        <v>0</v>
      </c>
      <c r="CI2917">
        <v>0</v>
      </c>
      <c r="CJ2917">
        <v>0</v>
      </c>
      <c r="CK2917">
        <f>YEAR(tbl_Opportunity[[#This Row],[Close Date]])</f>
        <v>2020</v>
      </c>
    </row>
    <row r="2918" spans="1:89">
      <c r="A2918" t="s">
        <v>7773</v>
      </c>
      <c r="B2918" t="b">
        <v>0</v>
      </c>
      <c r="D2918" t="b">
        <v>0</v>
      </c>
      <c r="H2918" s="1">
        <v>44196</v>
      </c>
      <c r="I2918" t="b">
        <v>1</v>
      </c>
      <c r="J2918" t="s">
        <v>5709</v>
      </c>
      <c r="O2918" t="s">
        <v>2842</v>
      </c>
      <c r="P2918" t="b">
        <v>0</v>
      </c>
      <c r="Q2918" s="2">
        <v>44025.399965277778</v>
      </c>
      <c r="R2918" s="1"/>
      <c r="S2918" t="b">
        <v>0</v>
      </c>
      <c r="U2918" s="1"/>
      <c r="V2918" t="b">
        <v>0</v>
      </c>
      <c r="W2918" s="1">
        <v>43922</v>
      </c>
      <c r="X2918">
        <v>4</v>
      </c>
      <c r="Y2918">
        <v>2020</v>
      </c>
      <c r="Z2918" t="s">
        <v>90</v>
      </c>
      <c r="AA2918" t="s">
        <v>90</v>
      </c>
      <c r="AB2918" t="b">
        <v>0</v>
      </c>
      <c r="AC2918" t="b">
        <v>0</v>
      </c>
      <c r="AE2918" t="b">
        <v>1</v>
      </c>
      <c r="AF2918" t="b">
        <v>0</v>
      </c>
      <c r="AG2918" t="b">
        <v>0</v>
      </c>
      <c r="AH2918" t="s">
        <v>1016</v>
      </c>
      <c r="AI2918" t="b">
        <v>0</v>
      </c>
      <c r="AK2918" t="b">
        <v>0</v>
      </c>
      <c r="AL2918" s="1"/>
      <c r="AM2918" t="s">
        <v>2842</v>
      </c>
      <c r="AN2918" s="2">
        <v>44369.828344907408</v>
      </c>
      <c r="AP2918" s="2">
        <v>44214.919062499997</v>
      </c>
      <c r="AQ2918" s="1"/>
      <c r="AS2918" t="b">
        <v>0</v>
      </c>
      <c r="AV2918" t="s">
        <v>213</v>
      </c>
      <c r="BB2918" t="s">
        <v>7774</v>
      </c>
      <c r="BD2918" t="b">
        <v>0</v>
      </c>
      <c r="BH2918" t="s">
        <v>2842</v>
      </c>
      <c r="BI2918" t="s">
        <v>155</v>
      </c>
      <c r="BJ2918" t="s">
        <v>384</v>
      </c>
      <c r="BK2918" t="s">
        <v>384</v>
      </c>
      <c r="BL2918" t="s">
        <v>2844</v>
      </c>
      <c r="BN2918" t="s">
        <v>415</v>
      </c>
      <c r="BQ2918" t="s">
        <v>96</v>
      </c>
      <c r="BR2918" t="b">
        <v>0</v>
      </c>
      <c r="BS2918" t="s">
        <v>157</v>
      </c>
      <c r="BT2918" t="b">
        <v>0</v>
      </c>
      <c r="BW2918" t="s">
        <v>97</v>
      </c>
      <c r="BX2918" t="b">
        <v>0</v>
      </c>
      <c r="BY2918" s="2">
        <v>44376.857581018521</v>
      </c>
      <c r="CB2918" t="b">
        <v>0</v>
      </c>
      <c r="CC2918" t="b">
        <v>0</v>
      </c>
      <c r="CF2918">
        <v>48750</v>
      </c>
      <c r="CH2918">
        <v>0</v>
      </c>
      <c r="CI2918">
        <v>0</v>
      </c>
      <c r="CJ2918">
        <v>0</v>
      </c>
      <c r="CK2918">
        <f>YEAR(tbl_Opportunity[[#This Row],[Close Date]])</f>
        <v>2020</v>
      </c>
    </row>
    <row r="2919" spans="1:89">
      <c r="A2919" t="s">
        <v>578</v>
      </c>
      <c r="B2919" t="b">
        <v>0</v>
      </c>
      <c r="D2919" t="b">
        <v>0</v>
      </c>
      <c r="H2919" s="1">
        <v>44372</v>
      </c>
      <c r="I2919" t="b">
        <v>1</v>
      </c>
      <c r="O2919" t="s">
        <v>99</v>
      </c>
      <c r="P2919" t="b">
        <v>0</v>
      </c>
      <c r="Q2919" s="2">
        <v>44326.651087962964</v>
      </c>
      <c r="R2919" s="1">
        <v>44372</v>
      </c>
      <c r="S2919" t="b">
        <v>0</v>
      </c>
      <c r="U2919" s="1"/>
      <c r="V2919" t="b">
        <v>0</v>
      </c>
      <c r="W2919" s="1">
        <v>44228</v>
      </c>
      <c r="X2919">
        <v>2</v>
      </c>
      <c r="Y2919">
        <v>2021</v>
      </c>
      <c r="Z2919" t="s">
        <v>90</v>
      </c>
      <c r="AA2919" t="s">
        <v>90</v>
      </c>
      <c r="AB2919" t="b">
        <v>0</v>
      </c>
      <c r="AC2919" t="b">
        <v>0</v>
      </c>
      <c r="AE2919" t="b">
        <v>1</v>
      </c>
      <c r="AF2919" t="b">
        <v>1</v>
      </c>
      <c r="AG2919" t="b">
        <v>1</v>
      </c>
      <c r="AH2919" t="s">
        <v>4808</v>
      </c>
      <c r="AI2919" t="b">
        <v>0</v>
      </c>
      <c r="AK2919" t="b">
        <v>0</v>
      </c>
      <c r="AL2919" s="1">
        <v>44364</v>
      </c>
      <c r="AM2919" t="s">
        <v>99</v>
      </c>
      <c r="AN2919" s="2">
        <v>44372.616909722223</v>
      </c>
      <c r="AP2919" s="2">
        <v>44372.616909722223</v>
      </c>
      <c r="AQ2919" s="1">
        <v>44372</v>
      </c>
      <c r="AS2919" t="b">
        <v>0</v>
      </c>
      <c r="AV2919" t="s">
        <v>3069</v>
      </c>
      <c r="BB2919" t="s">
        <v>7775</v>
      </c>
      <c r="BD2919" t="b">
        <v>0</v>
      </c>
      <c r="BH2919" t="s">
        <v>99</v>
      </c>
      <c r="BI2919" t="s">
        <v>150</v>
      </c>
      <c r="BK2919" t="s">
        <v>95</v>
      </c>
      <c r="BL2919" t="s">
        <v>7776</v>
      </c>
      <c r="BN2919" t="s">
        <v>415</v>
      </c>
      <c r="BP2919" t="s">
        <v>7777</v>
      </c>
      <c r="BQ2919" t="s">
        <v>96</v>
      </c>
      <c r="BR2919" t="b">
        <v>0</v>
      </c>
      <c r="BT2919" t="b">
        <v>0</v>
      </c>
      <c r="BW2919" t="s">
        <v>97</v>
      </c>
      <c r="BX2919" t="b">
        <v>0</v>
      </c>
      <c r="BY2919" s="2">
        <v>44376.857581018521</v>
      </c>
      <c r="CB2919" t="b">
        <v>0</v>
      </c>
      <c r="CC2919" t="b">
        <v>0</v>
      </c>
      <c r="CD2919">
        <v>0</v>
      </c>
      <c r="CE2919">
        <v>0</v>
      </c>
      <c r="CF2919">
        <v>199</v>
      </c>
      <c r="CH2919">
        <v>0</v>
      </c>
      <c r="CI2919">
        <v>0</v>
      </c>
      <c r="CJ2919">
        <v>0</v>
      </c>
      <c r="CK2919">
        <f>YEAR(tbl_Opportunity[[#This Row],[Close Date]])</f>
        <v>2021</v>
      </c>
    </row>
    <row r="2920" spans="1:89">
      <c r="A2920" t="s">
        <v>7778</v>
      </c>
      <c r="B2920" t="b">
        <v>0</v>
      </c>
      <c r="D2920" t="b">
        <v>0</v>
      </c>
      <c r="H2920" s="1">
        <v>43880</v>
      </c>
      <c r="I2920" t="b">
        <v>1</v>
      </c>
      <c r="J2920" t="s">
        <v>105</v>
      </c>
      <c r="L2920" t="s">
        <v>7779</v>
      </c>
      <c r="O2920" t="s">
        <v>99</v>
      </c>
      <c r="P2920" t="b">
        <v>0</v>
      </c>
      <c r="Q2920" s="2">
        <v>43515.820138888892</v>
      </c>
      <c r="R2920" s="1"/>
      <c r="S2920" t="b">
        <v>0</v>
      </c>
      <c r="U2920" s="1"/>
      <c r="V2920" t="b">
        <v>0</v>
      </c>
      <c r="W2920" s="1">
        <v>43831</v>
      </c>
      <c r="X2920">
        <v>1</v>
      </c>
      <c r="Y2920">
        <v>2020</v>
      </c>
      <c r="Z2920" t="s">
        <v>90</v>
      </c>
      <c r="AA2920" t="s">
        <v>90</v>
      </c>
      <c r="AB2920" t="b">
        <v>0</v>
      </c>
      <c r="AC2920" t="b">
        <v>0</v>
      </c>
      <c r="AE2920" t="b">
        <v>1</v>
      </c>
      <c r="AF2920" t="b">
        <v>0</v>
      </c>
      <c r="AG2920" t="b">
        <v>0</v>
      </c>
      <c r="AH2920" t="s">
        <v>1016</v>
      </c>
      <c r="AI2920" t="b">
        <v>0</v>
      </c>
      <c r="AK2920" t="b">
        <v>0</v>
      </c>
      <c r="AL2920" s="1"/>
      <c r="AM2920" t="s">
        <v>2842</v>
      </c>
      <c r="AN2920" s="2">
        <v>44369.836921296293</v>
      </c>
      <c r="AP2920" s="2">
        <v>43840.49114583333</v>
      </c>
      <c r="AQ2920" s="1"/>
      <c r="AS2920" t="b">
        <v>1</v>
      </c>
      <c r="AV2920" t="s">
        <v>213</v>
      </c>
      <c r="BB2920" t="s">
        <v>7780</v>
      </c>
      <c r="BD2920" t="b">
        <v>0</v>
      </c>
      <c r="BE2920" t="s">
        <v>7781</v>
      </c>
      <c r="BH2920" t="s">
        <v>2842</v>
      </c>
      <c r="BI2920" t="s">
        <v>155</v>
      </c>
      <c r="BL2920" t="s">
        <v>7779</v>
      </c>
      <c r="BQ2920" t="s">
        <v>96</v>
      </c>
      <c r="BR2920" t="b">
        <v>0</v>
      </c>
      <c r="BT2920" t="b">
        <v>0</v>
      </c>
      <c r="BW2920" t="s">
        <v>97</v>
      </c>
      <c r="BX2920" t="b">
        <v>0</v>
      </c>
      <c r="BY2920" s="2">
        <v>44376.857569444444</v>
      </c>
      <c r="CB2920" t="b">
        <v>0</v>
      </c>
      <c r="CC2920" t="b">
        <v>0</v>
      </c>
      <c r="CF2920">
        <v>883508.16</v>
      </c>
      <c r="CH2920">
        <v>0</v>
      </c>
      <c r="CI2920">
        <v>0</v>
      </c>
      <c r="CJ2920">
        <v>0</v>
      </c>
      <c r="CK2920">
        <f>YEAR(tbl_Opportunity[[#This Row],[Close Date]])</f>
        <v>2020</v>
      </c>
    </row>
    <row r="2921" spans="1:89">
      <c r="A2921" t="s">
        <v>441</v>
      </c>
      <c r="B2921" t="b">
        <v>0</v>
      </c>
      <c r="D2921" t="b">
        <v>0</v>
      </c>
      <c r="H2921" s="1">
        <v>44284</v>
      </c>
      <c r="I2921" t="b">
        <v>1</v>
      </c>
      <c r="O2921" t="s">
        <v>99</v>
      </c>
      <c r="P2921" t="b">
        <v>0</v>
      </c>
      <c r="Q2921" s="2">
        <v>44228.775520833333</v>
      </c>
      <c r="R2921" s="1"/>
      <c r="S2921" t="b">
        <v>0</v>
      </c>
      <c r="T2921" t="s">
        <v>417</v>
      </c>
      <c r="U2921" s="1">
        <v>44196</v>
      </c>
      <c r="V2921" t="b">
        <v>0</v>
      </c>
      <c r="W2921" s="1">
        <v>44197</v>
      </c>
      <c r="X2921">
        <v>1</v>
      </c>
      <c r="Y2921">
        <v>2021</v>
      </c>
      <c r="Z2921" t="s">
        <v>90</v>
      </c>
      <c r="AA2921" t="s">
        <v>90</v>
      </c>
      <c r="AB2921" t="b">
        <v>0</v>
      </c>
      <c r="AC2921" t="b">
        <v>0</v>
      </c>
      <c r="AE2921" t="b">
        <v>1</v>
      </c>
      <c r="AF2921" t="b">
        <v>0</v>
      </c>
      <c r="AG2921" t="b">
        <v>0</v>
      </c>
      <c r="AH2921" t="s">
        <v>4863</v>
      </c>
      <c r="AI2921" t="b">
        <v>0</v>
      </c>
      <c r="AK2921" t="b">
        <v>0</v>
      </c>
      <c r="AL2921" s="1">
        <v>44230</v>
      </c>
      <c r="AM2921" t="s">
        <v>99</v>
      </c>
      <c r="AN2921" s="2">
        <v>44284.619641203702</v>
      </c>
      <c r="AP2921" s="2">
        <v>44284.619641203702</v>
      </c>
      <c r="AQ2921" s="1"/>
      <c r="AS2921" t="b">
        <v>1</v>
      </c>
      <c r="AV2921" t="s">
        <v>105</v>
      </c>
      <c r="BB2921" t="s">
        <v>7782</v>
      </c>
      <c r="BD2921" t="b">
        <v>0</v>
      </c>
      <c r="BH2921" t="s">
        <v>3625</v>
      </c>
      <c r="BI2921" t="s">
        <v>150</v>
      </c>
      <c r="BK2921" t="s">
        <v>157</v>
      </c>
      <c r="BN2921" t="s">
        <v>415</v>
      </c>
      <c r="BQ2921" t="s">
        <v>96</v>
      </c>
      <c r="BR2921" t="b">
        <v>0</v>
      </c>
      <c r="BS2921" t="s">
        <v>102</v>
      </c>
      <c r="BT2921" t="b">
        <v>0</v>
      </c>
      <c r="BW2921" t="s">
        <v>97</v>
      </c>
      <c r="BX2921" t="b">
        <v>0</v>
      </c>
      <c r="BY2921" s="2">
        <v>44376.857581018521</v>
      </c>
      <c r="CB2921" t="b">
        <v>0</v>
      </c>
      <c r="CC2921" t="b">
        <v>0</v>
      </c>
      <c r="CF2921">
        <v>34675830</v>
      </c>
      <c r="CH2921">
        <v>0</v>
      </c>
      <c r="CI2921">
        <v>0</v>
      </c>
      <c r="CJ2921">
        <v>0</v>
      </c>
      <c r="CK2921">
        <f>YEAR(tbl_Opportunity[[#This Row],[Close Date]])</f>
        <v>2021</v>
      </c>
    </row>
    <row r="2922" spans="1:89">
      <c r="A2922" t="s">
        <v>529</v>
      </c>
      <c r="B2922" t="b">
        <v>0</v>
      </c>
      <c r="D2922" t="b">
        <v>0</v>
      </c>
      <c r="H2922" s="1">
        <v>44284</v>
      </c>
      <c r="I2922" t="b">
        <v>1</v>
      </c>
      <c r="J2922" t="s">
        <v>111</v>
      </c>
      <c r="L2922" t="s">
        <v>7783</v>
      </c>
      <c r="O2922" t="s">
        <v>99</v>
      </c>
      <c r="P2922" t="b">
        <v>0</v>
      </c>
      <c r="Q2922" s="2">
        <v>44228.694768518515</v>
      </c>
      <c r="R2922" s="1"/>
      <c r="S2922" t="b">
        <v>0</v>
      </c>
      <c r="T2922" t="s">
        <v>417</v>
      </c>
      <c r="U2922" s="1">
        <v>44196</v>
      </c>
      <c r="V2922" t="b">
        <v>0</v>
      </c>
      <c r="W2922" s="1">
        <v>44197</v>
      </c>
      <c r="X2922">
        <v>1</v>
      </c>
      <c r="Y2922">
        <v>2021</v>
      </c>
      <c r="Z2922" t="s">
        <v>90</v>
      </c>
      <c r="AA2922" t="s">
        <v>90</v>
      </c>
      <c r="AB2922" t="b">
        <v>0</v>
      </c>
      <c r="AC2922" t="b">
        <v>0</v>
      </c>
      <c r="AE2922" t="b">
        <v>1</v>
      </c>
      <c r="AF2922" t="b">
        <v>0</v>
      </c>
      <c r="AG2922" t="b">
        <v>0</v>
      </c>
      <c r="AH2922" t="s">
        <v>4863</v>
      </c>
      <c r="AI2922" t="b">
        <v>0</v>
      </c>
      <c r="AK2922" t="b">
        <v>0</v>
      </c>
      <c r="AL2922" s="1">
        <v>44230</v>
      </c>
      <c r="AM2922" t="s">
        <v>99</v>
      </c>
      <c r="AN2922" s="2">
        <v>44284.619004629632</v>
      </c>
      <c r="AP2922" s="2">
        <v>44284.619004629632</v>
      </c>
      <c r="AQ2922" s="1"/>
      <c r="AS2922" t="b">
        <v>1</v>
      </c>
      <c r="AV2922" t="s">
        <v>105</v>
      </c>
      <c r="BB2922" t="s">
        <v>7784</v>
      </c>
      <c r="BD2922" t="b">
        <v>0</v>
      </c>
      <c r="BH2922" t="s">
        <v>3625</v>
      </c>
      <c r="BI2922" t="s">
        <v>150</v>
      </c>
      <c r="BK2922" t="s">
        <v>157</v>
      </c>
      <c r="BN2922" t="s">
        <v>415</v>
      </c>
      <c r="BQ2922" t="s">
        <v>96</v>
      </c>
      <c r="BR2922" t="b">
        <v>0</v>
      </c>
      <c r="BS2922" t="s">
        <v>102</v>
      </c>
      <c r="BT2922" t="b">
        <v>0</v>
      </c>
      <c r="BW2922" t="s">
        <v>97</v>
      </c>
      <c r="BX2922" t="b">
        <v>0</v>
      </c>
      <c r="BY2922" s="2">
        <v>44376.857581018521</v>
      </c>
      <c r="CB2922" t="b">
        <v>0</v>
      </c>
      <c r="CC2922" t="b">
        <v>0</v>
      </c>
      <c r="CF2922">
        <v>34675830</v>
      </c>
      <c r="CH2922">
        <v>0</v>
      </c>
      <c r="CI2922">
        <v>0</v>
      </c>
      <c r="CJ2922">
        <v>0</v>
      </c>
      <c r="CK2922">
        <f>YEAR(tbl_Opportunity[[#This Row],[Close Date]])</f>
        <v>2021</v>
      </c>
    </row>
    <row r="2923" spans="1:89">
      <c r="A2923" t="s">
        <v>108</v>
      </c>
      <c r="B2923" t="b">
        <v>0</v>
      </c>
      <c r="D2923" t="b">
        <v>0</v>
      </c>
      <c r="H2923" s="1">
        <v>44284</v>
      </c>
      <c r="I2923" t="b">
        <v>1</v>
      </c>
      <c r="J2923" t="s">
        <v>111</v>
      </c>
      <c r="O2923" t="s">
        <v>99</v>
      </c>
      <c r="P2923" t="b">
        <v>0</v>
      </c>
      <c r="Q2923" s="2">
        <v>44228.773460648146</v>
      </c>
      <c r="R2923" s="1"/>
      <c r="S2923" t="b">
        <v>0</v>
      </c>
      <c r="T2923" t="s">
        <v>417</v>
      </c>
      <c r="U2923" s="1">
        <v>44196</v>
      </c>
      <c r="V2923" t="b">
        <v>0</v>
      </c>
      <c r="W2923" s="1">
        <v>44197</v>
      </c>
      <c r="X2923">
        <v>1</v>
      </c>
      <c r="Y2923">
        <v>2021</v>
      </c>
      <c r="Z2923" t="s">
        <v>90</v>
      </c>
      <c r="AA2923" t="s">
        <v>90</v>
      </c>
      <c r="AB2923" t="b">
        <v>0</v>
      </c>
      <c r="AC2923" t="b">
        <v>0</v>
      </c>
      <c r="AE2923" t="b">
        <v>1</v>
      </c>
      <c r="AF2923" t="b">
        <v>0</v>
      </c>
      <c r="AG2923" t="b">
        <v>0</v>
      </c>
      <c r="AH2923" t="s">
        <v>4863</v>
      </c>
      <c r="AI2923" t="b">
        <v>0</v>
      </c>
      <c r="AK2923" t="b">
        <v>0</v>
      </c>
      <c r="AL2923" s="1">
        <v>44230</v>
      </c>
      <c r="AM2923" t="s">
        <v>99</v>
      </c>
      <c r="AN2923" s="2">
        <v>44284.620462962965</v>
      </c>
      <c r="AP2923" s="2">
        <v>44284.620462962965</v>
      </c>
      <c r="AQ2923" s="1"/>
      <c r="AS2923" t="b">
        <v>1</v>
      </c>
      <c r="AV2923" t="s">
        <v>105</v>
      </c>
      <c r="BB2923" t="s">
        <v>7785</v>
      </c>
      <c r="BD2923" t="b">
        <v>0</v>
      </c>
      <c r="BH2923" t="s">
        <v>3625</v>
      </c>
      <c r="BI2923" t="s">
        <v>150</v>
      </c>
      <c r="BK2923" t="s">
        <v>157</v>
      </c>
      <c r="BN2923" t="s">
        <v>415</v>
      </c>
      <c r="BQ2923" t="s">
        <v>96</v>
      </c>
      <c r="BR2923" t="b">
        <v>0</v>
      </c>
      <c r="BS2923" t="s">
        <v>102</v>
      </c>
      <c r="BT2923" t="b">
        <v>0</v>
      </c>
      <c r="BW2923" t="s">
        <v>97</v>
      </c>
      <c r="BX2923" t="b">
        <v>0</v>
      </c>
      <c r="BY2923" s="2">
        <v>44376.857581018521</v>
      </c>
      <c r="CB2923" t="b">
        <v>0</v>
      </c>
      <c r="CC2923" t="b">
        <v>0</v>
      </c>
      <c r="CF2923">
        <v>34675830</v>
      </c>
      <c r="CH2923">
        <v>0</v>
      </c>
      <c r="CI2923">
        <v>0</v>
      </c>
      <c r="CJ2923">
        <v>0</v>
      </c>
      <c r="CK2923">
        <f>YEAR(tbl_Opportunity[[#This Row],[Close Date]])</f>
        <v>2021</v>
      </c>
    </row>
    <row r="2924" spans="1:89">
      <c r="A2924" t="s">
        <v>242</v>
      </c>
      <c r="B2924" t="b">
        <v>0</v>
      </c>
      <c r="D2924" t="b">
        <v>0</v>
      </c>
      <c r="H2924" s="1">
        <v>44284</v>
      </c>
      <c r="I2924" t="b">
        <v>1</v>
      </c>
      <c r="J2924" t="s">
        <v>111</v>
      </c>
      <c r="L2924" t="s">
        <v>7786</v>
      </c>
      <c r="O2924" t="s">
        <v>99</v>
      </c>
      <c r="P2924" t="b">
        <v>0</v>
      </c>
      <c r="Q2924" s="2">
        <v>44228.776655092595</v>
      </c>
      <c r="R2924" s="1"/>
      <c r="S2924" t="b">
        <v>0</v>
      </c>
      <c r="T2924" t="s">
        <v>417</v>
      </c>
      <c r="U2924" s="1">
        <v>44196</v>
      </c>
      <c r="V2924" t="b">
        <v>0</v>
      </c>
      <c r="W2924" s="1">
        <v>44197</v>
      </c>
      <c r="X2924">
        <v>1</v>
      </c>
      <c r="Y2924">
        <v>2021</v>
      </c>
      <c r="Z2924" t="s">
        <v>90</v>
      </c>
      <c r="AA2924" t="s">
        <v>90</v>
      </c>
      <c r="AB2924" t="b">
        <v>0</v>
      </c>
      <c r="AC2924" t="b">
        <v>0</v>
      </c>
      <c r="AE2924" t="b">
        <v>1</v>
      </c>
      <c r="AF2924" t="b">
        <v>0</v>
      </c>
      <c r="AG2924" t="b">
        <v>0</v>
      </c>
      <c r="AH2924" t="s">
        <v>4863</v>
      </c>
      <c r="AI2924" t="b">
        <v>0</v>
      </c>
      <c r="AK2924" t="b">
        <v>0</v>
      </c>
      <c r="AL2924" s="1">
        <v>44230</v>
      </c>
      <c r="AM2924" t="s">
        <v>99</v>
      </c>
      <c r="AN2924" s="2">
        <v>44284.619340277779</v>
      </c>
      <c r="AP2924" s="2">
        <v>44284.619340277779</v>
      </c>
      <c r="AQ2924" s="1"/>
      <c r="AS2924" t="b">
        <v>1</v>
      </c>
      <c r="AV2924" t="s">
        <v>105</v>
      </c>
      <c r="BB2924" t="s">
        <v>7787</v>
      </c>
      <c r="BD2924" t="b">
        <v>0</v>
      </c>
      <c r="BH2924" t="s">
        <v>3625</v>
      </c>
      <c r="BI2924" t="s">
        <v>150</v>
      </c>
      <c r="BK2924" t="s">
        <v>157</v>
      </c>
      <c r="BN2924" t="s">
        <v>415</v>
      </c>
      <c r="BQ2924" t="s">
        <v>96</v>
      </c>
      <c r="BR2924" t="b">
        <v>0</v>
      </c>
      <c r="BS2924" t="s">
        <v>102</v>
      </c>
      <c r="BT2924" t="b">
        <v>0</v>
      </c>
      <c r="BW2924" t="s">
        <v>97</v>
      </c>
      <c r="BX2924" t="b">
        <v>0</v>
      </c>
      <c r="BY2924" s="2">
        <v>44376.857581018521</v>
      </c>
      <c r="CB2924" t="b">
        <v>0</v>
      </c>
      <c r="CC2924" t="b">
        <v>0</v>
      </c>
      <c r="CF2924">
        <v>34675830</v>
      </c>
      <c r="CH2924">
        <v>0</v>
      </c>
      <c r="CI2924">
        <v>0</v>
      </c>
      <c r="CJ2924">
        <v>0</v>
      </c>
      <c r="CK2924">
        <f>YEAR(tbl_Opportunity[[#This Row],[Close Date]])</f>
        <v>2021</v>
      </c>
    </row>
    <row r="2925" spans="1:89">
      <c r="A2925" t="s">
        <v>240</v>
      </c>
      <c r="B2925" t="b">
        <v>0</v>
      </c>
      <c r="D2925" t="b">
        <v>0</v>
      </c>
      <c r="H2925" s="1">
        <v>44284</v>
      </c>
      <c r="I2925" t="b">
        <v>1</v>
      </c>
      <c r="J2925" t="s">
        <v>111</v>
      </c>
      <c r="O2925" t="s">
        <v>99</v>
      </c>
      <c r="P2925" t="b">
        <v>0</v>
      </c>
      <c r="Q2925" s="2">
        <v>44228.781087962961</v>
      </c>
      <c r="R2925" s="1"/>
      <c r="S2925" t="b">
        <v>0</v>
      </c>
      <c r="T2925" t="s">
        <v>417</v>
      </c>
      <c r="U2925" s="1">
        <v>44196</v>
      </c>
      <c r="V2925" t="b">
        <v>0</v>
      </c>
      <c r="W2925" s="1">
        <v>44197</v>
      </c>
      <c r="X2925">
        <v>1</v>
      </c>
      <c r="Y2925">
        <v>2021</v>
      </c>
      <c r="Z2925" t="s">
        <v>90</v>
      </c>
      <c r="AA2925" t="s">
        <v>90</v>
      </c>
      <c r="AB2925" t="b">
        <v>0</v>
      </c>
      <c r="AC2925" t="b">
        <v>0</v>
      </c>
      <c r="AE2925" t="b">
        <v>1</v>
      </c>
      <c r="AF2925" t="b">
        <v>0</v>
      </c>
      <c r="AG2925" t="b">
        <v>0</v>
      </c>
      <c r="AH2925" t="s">
        <v>4863</v>
      </c>
      <c r="AI2925" t="b">
        <v>0</v>
      </c>
      <c r="AK2925" t="b">
        <v>0</v>
      </c>
      <c r="AL2925" s="1">
        <v>44231</v>
      </c>
      <c r="AM2925" t="s">
        <v>99</v>
      </c>
      <c r="AN2925" s="2">
        <v>44284.620092592595</v>
      </c>
      <c r="AP2925" s="2">
        <v>44284.620092592595</v>
      </c>
      <c r="AQ2925" s="1"/>
      <c r="AS2925" t="b">
        <v>1</v>
      </c>
      <c r="AV2925" t="s">
        <v>105</v>
      </c>
      <c r="BB2925" t="s">
        <v>7788</v>
      </c>
      <c r="BD2925" t="b">
        <v>0</v>
      </c>
      <c r="BH2925" t="s">
        <v>3625</v>
      </c>
      <c r="BI2925" t="s">
        <v>150</v>
      </c>
      <c r="BK2925" t="s">
        <v>157</v>
      </c>
      <c r="BN2925" t="s">
        <v>415</v>
      </c>
      <c r="BQ2925" t="s">
        <v>96</v>
      </c>
      <c r="BR2925" t="b">
        <v>0</v>
      </c>
      <c r="BS2925" t="s">
        <v>102</v>
      </c>
      <c r="BT2925" t="b">
        <v>0</v>
      </c>
      <c r="BW2925" t="s">
        <v>97</v>
      </c>
      <c r="BX2925" t="b">
        <v>0</v>
      </c>
      <c r="BY2925" s="2">
        <v>44376.857581018521</v>
      </c>
      <c r="CB2925" t="b">
        <v>0</v>
      </c>
      <c r="CC2925" t="b">
        <v>0</v>
      </c>
      <c r="CF2925">
        <v>34675830</v>
      </c>
      <c r="CH2925">
        <v>0</v>
      </c>
      <c r="CI2925">
        <v>0</v>
      </c>
      <c r="CJ2925">
        <v>0</v>
      </c>
      <c r="CK2925">
        <f>YEAR(tbl_Opportunity[[#This Row],[Close Date]])</f>
        <v>2021</v>
      </c>
    </row>
    <row r="2926" spans="1:89">
      <c r="A2926" t="s">
        <v>529</v>
      </c>
      <c r="B2926" t="b">
        <v>0</v>
      </c>
      <c r="D2926" t="b">
        <v>0</v>
      </c>
      <c r="H2926" s="1">
        <v>43972</v>
      </c>
      <c r="I2926" t="b">
        <v>1</v>
      </c>
      <c r="J2926" t="s">
        <v>111</v>
      </c>
      <c r="O2926" t="s">
        <v>99</v>
      </c>
      <c r="P2926" t="b">
        <v>0</v>
      </c>
      <c r="Q2926" s="2">
        <v>43591.852650462963</v>
      </c>
      <c r="R2926" s="1"/>
      <c r="S2926" t="b">
        <v>0</v>
      </c>
      <c r="U2926" s="1"/>
      <c r="V2926" t="b">
        <v>0</v>
      </c>
      <c r="W2926" s="1">
        <v>43862</v>
      </c>
      <c r="X2926">
        <v>2</v>
      </c>
      <c r="Y2926">
        <v>2020</v>
      </c>
      <c r="Z2926" t="s">
        <v>90</v>
      </c>
      <c r="AA2926" t="s">
        <v>90</v>
      </c>
      <c r="AB2926" t="b">
        <v>0</v>
      </c>
      <c r="AC2926" t="b">
        <v>0</v>
      </c>
      <c r="AE2926" t="b">
        <v>1</v>
      </c>
      <c r="AF2926" t="b">
        <v>0</v>
      </c>
      <c r="AG2926" t="b">
        <v>0</v>
      </c>
      <c r="AH2926" t="s">
        <v>4863</v>
      </c>
      <c r="AI2926" t="b">
        <v>0</v>
      </c>
      <c r="AK2926" t="b">
        <v>0</v>
      </c>
      <c r="AL2926" s="1">
        <v>43592</v>
      </c>
      <c r="AM2926" t="s">
        <v>162</v>
      </c>
      <c r="AN2926" s="2">
        <v>44297.838888888888</v>
      </c>
      <c r="AP2926" s="2">
        <v>43972.657766203702</v>
      </c>
      <c r="AQ2926" s="1"/>
      <c r="AS2926" t="b">
        <v>1</v>
      </c>
      <c r="AV2926" t="s">
        <v>213</v>
      </c>
      <c r="BB2926" t="s">
        <v>7789</v>
      </c>
      <c r="BD2926" t="b">
        <v>0</v>
      </c>
      <c r="BH2926" t="s">
        <v>332</v>
      </c>
      <c r="BI2926" t="s">
        <v>150</v>
      </c>
      <c r="BJ2926" t="s">
        <v>384</v>
      </c>
      <c r="BQ2926" t="s">
        <v>96</v>
      </c>
      <c r="BR2926" t="b">
        <v>0</v>
      </c>
      <c r="BT2926" t="b">
        <v>0</v>
      </c>
      <c r="BW2926" t="s">
        <v>97</v>
      </c>
      <c r="BX2926" t="b">
        <v>0</v>
      </c>
      <c r="BY2926" s="2">
        <v>44376.857569444444</v>
      </c>
      <c r="CB2926" t="b">
        <v>0</v>
      </c>
      <c r="CC2926" t="b">
        <v>0</v>
      </c>
      <c r="CF2926">
        <v>1820000</v>
      </c>
      <c r="CH2926">
        <v>0</v>
      </c>
      <c r="CI2926">
        <v>0</v>
      </c>
      <c r="CJ2926">
        <v>0</v>
      </c>
      <c r="CK2926">
        <f>YEAR(tbl_Opportunity[[#This Row],[Close Date]])</f>
        <v>2020</v>
      </c>
    </row>
    <row r="2927" spans="1:89">
      <c r="A2927" t="s">
        <v>242</v>
      </c>
      <c r="B2927" t="b">
        <v>0</v>
      </c>
      <c r="D2927" t="b">
        <v>0</v>
      </c>
      <c r="H2927" s="1">
        <v>43972</v>
      </c>
      <c r="I2927" t="b">
        <v>1</v>
      </c>
      <c r="J2927" t="s">
        <v>111</v>
      </c>
      <c r="O2927" t="s">
        <v>99</v>
      </c>
      <c r="P2927" t="b">
        <v>0</v>
      </c>
      <c r="Q2927" s="2">
        <v>43592.546226851853</v>
      </c>
      <c r="R2927" s="1"/>
      <c r="S2927" t="b">
        <v>0</v>
      </c>
      <c r="U2927" s="1"/>
      <c r="V2927" t="b">
        <v>0</v>
      </c>
      <c r="W2927" s="1">
        <v>43862</v>
      </c>
      <c r="X2927">
        <v>2</v>
      </c>
      <c r="Y2927">
        <v>2020</v>
      </c>
      <c r="Z2927" t="s">
        <v>90</v>
      </c>
      <c r="AA2927" t="s">
        <v>90</v>
      </c>
      <c r="AB2927" t="b">
        <v>0</v>
      </c>
      <c r="AC2927" t="b">
        <v>0</v>
      </c>
      <c r="AE2927" t="b">
        <v>1</v>
      </c>
      <c r="AF2927" t="b">
        <v>0</v>
      </c>
      <c r="AG2927" t="b">
        <v>0</v>
      </c>
      <c r="AH2927" t="s">
        <v>4863</v>
      </c>
      <c r="AI2927" t="b">
        <v>0</v>
      </c>
      <c r="AK2927" t="b">
        <v>0</v>
      </c>
      <c r="AL2927" s="1"/>
      <c r="AM2927" t="s">
        <v>162</v>
      </c>
      <c r="AN2927" s="2">
        <v>44297.838888888888</v>
      </c>
      <c r="AP2927" s="2">
        <v>43972.652905092589</v>
      </c>
      <c r="AQ2927" s="1"/>
      <c r="AS2927" t="b">
        <v>1</v>
      </c>
      <c r="AV2927" t="s">
        <v>213</v>
      </c>
      <c r="BB2927" t="s">
        <v>7790</v>
      </c>
      <c r="BD2927" t="b">
        <v>0</v>
      </c>
      <c r="BH2927" t="s">
        <v>332</v>
      </c>
      <c r="BI2927" t="s">
        <v>150</v>
      </c>
      <c r="BJ2927" t="s">
        <v>384</v>
      </c>
      <c r="BQ2927" t="s">
        <v>96</v>
      </c>
      <c r="BR2927" t="b">
        <v>0</v>
      </c>
      <c r="BT2927" t="b">
        <v>0</v>
      </c>
      <c r="BW2927" t="s">
        <v>97</v>
      </c>
      <c r="BX2927" t="b">
        <v>0</v>
      </c>
      <c r="BY2927" s="2">
        <v>44376.857569444444</v>
      </c>
      <c r="CB2927" t="b">
        <v>0</v>
      </c>
      <c r="CC2927" t="b">
        <v>0</v>
      </c>
      <c r="CF2927">
        <v>1820000</v>
      </c>
      <c r="CH2927">
        <v>0</v>
      </c>
      <c r="CI2927">
        <v>0</v>
      </c>
      <c r="CJ2927">
        <v>0</v>
      </c>
      <c r="CK2927">
        <f>YEAR(tbl_Opportunity[[#This Row],[Close Date]])</f>
        <v>2020</v>
      </c>
    </row>
    <row r="2928" spans="1:89">
      <c r="A2928" t="s">
        <v>4120</v>
      </c>
      <c r="B2928" t="b">
        <v>0</v>
      </c>
      <c r="D2928" t="b">
        <v>0</v>
      </c>
      <c r="H2928" s="1">
        <v>43972</v>
      </c>
      <c r="I2928" t="b">
        <v>1</v>
      </c>
      <c r="J2928" t="s">
        <v>111</v>
      </c>
      <c r="L2928" t="s">
        <v>4169</v>
      </c>
      <c r="O2928" t="s">
        <v>99</v>
      </c>
      <c r="P2928" t="b">
        <v>0</v>
      </c>
      <c r="Q2928" s="2">
        <v>43594.576736111114</v>
      </c>
      <c r="R2928" s="1"/>
      <c r="S2928" t="b">
        <v>0</v>
      </c>
      <c r="U2928" s="1"/>
      <c r="V2928" t="b">
        <v>0</v>
      </c>
      <c r="W2928" s="1">
        <v>43862</v>
      </c>
      <c r="X2928">
        <v>2</v>
      </c>
      <c r="Y2928">
        <v>2020</v>
      </c>
      <c r="Z2928" t="s">
        <v>90</v>
      </c>
      <c r="AA2928" t="s">
        <v>90</v>
      </c>
      <c r="AB2928" t="b">
        <v>0</v>
      </c>
      <c r="AC2928" t="b">
        <v>0</v>
      </c>
      <c r="AE2928" t="b">
        <v>1</v>
      </c>
      <c r="AF2928" t="b">
        <v>0</v>
      </c>
      <c r="AG2928" t="b">
        <v>0</v>
      </c>
      <c r="AH2928" t="s">
        <v>4863</v>
      </c>
      <c r="AI2928" t="b">
        <v>0</v>
      </c>
      <c r="AK2928" t="b">
        <v>0</v>
      </c>
      <c r="AL2928" s="1">
        <v>43594</v>
      </c>
      <c r="AM2928" t="s">
        <v>162</v>
      </c>
      <c r="AN2928" s="2">
        <v>44297.838888888888</v>
      </c>
      <c r="AP2928" s="2">
        <v>43972.655717592592</v>
      </c>
      <c r="AQ2928" s="1"/>
      <c r="AS2928" t="b">
        <v>1</v>
      </c>
      <c r="AV2928" t="s">
        <v>213</v>
      </c>
      <c r="BB2928" t="s">
        <v>7791</v>
      </c>
      <c r="BD2928" t="b">
        <v>0</v>
      </c>
      <c r="BH2928" t="s">
        <v>332</v>
      </c>
      <c r="BI2928" t="s">
        <v>150</v>
      </c>
      <c r="BJ2928" t="s">
        <v>384</v>
      </c>
      <c r="BQ2928" t="s">
        <v>96</v>
      </c>
      <c r="BR2928" t="b">
        <v>0</v>
      </c>
      <c r="BT2928" t="b">
        <v>0</v>
      </c>
      <c r="BW2928" t="s">
        <v>97</v>
      </c>
      <c r="BX2928" t="b">
        <v>0</v>
      </c>
      <c r="BY2928" s="2">
        <v>44376.857569444444</v>
      </c>
      <c r="CB2928" t="b">
        <v>0</v>
      </c>
      <c r="CC2928" t="b">
        <v>0</v>
      </c>
      <c r="CF2928">
        <v>1820000</v>
      </c>
      <c r="CH2928">
        <v>0</v>
      </c>
      <c r="CI2928">
        <v>0</v>
      </c>
      <c r="CJ2928">
        <v>0</v>
      </c>
      <c r="CK2928">
        <f>YEAR(tbl_Opportunity[[#This Row],[Close Date]])</f>
        <v>2020</v>
      </c>
    </row>
    <row r="2929" spans="1:89">
      <c r="A2929" t="s">
        <v>7792</v>
      </c>
      <c r="B2929" t="b">
        <v>0</v>
      </c>
      <c r="D2929" t="b">
        <v>0</v>
      </c>
      <c r="H2929" s="1">
        <v>43585</v>
      </c>
      <c r="I2929" t="b">
        <v>1</v>
      </c>
      <c r="L2929" t="s">
        <v>7793</v>
      </c>
      <c r="O2929" t="s">
        <v>114</v>
      </c>
      <c r="P2929" t="b">
        <v>0</v>
      </c>
      <c r="Q2929" s="2">
        <v>43399.695983796293</v>
      </c>
      <c r="R2929" s="1"/>
      <c r="S2929" t="b">
        <v>0</v>
      </c>
      <c r="U2929" s="1"/>
      <c r="V2929" t="b">
        <v>0</v>
      </c>
      <c r="W2929" s="1">
        <v>43497</v>
      </c>
      <c r="X2929">
        <v>2</v>
      </c>
      <c r="Y2929">
        <v>2019</v>
      </c>
      <c r="Z2929" t="s">
        <v>90</v>
      </c>
      <c r="AA2929" t="s">
        <v>90</v>
      </c>
      <c r="AB2929" t="b">
        <v>0</v>
      </c>
      <c r="AC2929" t="b">
        <v>0</v>
      </c>
      <c r="AE2929" t="b">
        <v>1</v>
      </c>
      <c r="AF2929" t="b">
        <v>0</v>
      </c>
      <c r="AG2929" t="b">
        <v>0</v>
      </c>
      <c r="AH2929" t="s">
        <v>1016</v>
      </c>
      <c r="AI2929" t="b">
        <v>0</v>
      </c>
      <c r="AK2929" t="b">
        <v>0</v>
      </c>
      <c r="AL2929" s="1"/>
      <c r="AM2929" t="s">
        <v>2842</v>
      </c>
      <c r="AN2929" s="2">
        <v>44194.665925925925</v>
      </c>
      <c r="AP2929" s="2">
        <v>44194.663784722223</v>
      </c>
      <c r="AQ2929" s="1"/>
      <c r="AS2929" t="b">
        <v>1</v>
      </c>
      <c r="AV2929" t="s">
        <v>176</v>
      </c>
      <c r="BB2929" t="s">
        <v>7794</v>
      </c>
      <c r="BD2929" t="b">
        <v>0</v>
      </c>
      <c r="BH2929" t="s">
        <v>2842</v>
      </c>
      <c r="BI2929" t="s">
        <v>155</v>
      </c>
      <c r="BJ2929" t="s">
        <v>157</v>
      </c>
      <c r="BK2929" t="s">
        <v>157</v>
      </c>
      <c r="BQ2929" t="s">
        <v>96</v>
      </c>
      <c r="BR2929" t="b">
        <v>0</v>
      </c>
      <c r="BS2929" t="s">
        <v>95</v>
      </c>
      <c r="BT2929" t="b">
        <v>0</v>
      </c>
      <c r="BW2929" t="s">
        <v>97</v>
      </c>
      <c r="BX2929" t="b">
        <v>0</v>
      </c>
      <c r="BY2929" s="2">
        <v>44376.857569444444</v>
      </c>
      <c r="CB2929" t="b">
        <v>0</v>
      </c>
      <c r="CC2929" t="b">
        <v>0</v>
      </c>
      <c r="CF2929">
        <v>742457.6</v>
      </c>
      <c r="CH2929">
        <v>0</v>
      </c>
      <c r="CI2929">
        <v>0</v>
      </c>
      <c r="CJ2929">
        <v>0</v>
      </c>
      <c r="CK2929">
        <f>YEAR(tbl_Opportunity[[#This Row],[Close Date]])</f>
        <v>2019</v>
      </c>
    </row>
    <row r="2930" spans="1:89">
      <c r="A2930" t="s">
        <v>104</v>
      </c>
      <c r="B2930" t="b">
        <v>0</v>
      </c>
      <c r="D2930" t="b">
        <v>0</v>
      </c>
      <c r="H2930" s="1">
        <v>42277</v>
      </c>
      <c r="I2930" t="b">
        <v>1</v>
      </c>
      <c r="L2930" t="s">
        <v>7795</v>
      </c>
      <c r="O2930" t="s">
        <v>89</v>
      </c>
      <c r="P2930" t="b">
        <v>0</v>
      </c>
      <c r="Q2930" s="2">
        <v>42178.131898148145</v>
      </c>
      <c r="R2930" s="1"/>
      <c r="S2930" t="b">
        <v>0</v>
      </c>
      <c r="U2930" s="1"/>
      <c r="V2930" t="b">
        <v>0</v>
      </c>
      <c r="W2930" s="1">
        <v>42064</v>
      </c>
      <c r="X2930">
        <v>3</v>
      </c>
      <c r="Y2930">
        <v>2015</v>
      </c>
      <c r="Z2930" t="s">
        <v>90</v>
      </c>
      <c r="AA2930" t="s">
        <v>90</v>
      </c>
      <c r="AB2930" t="b">
        <v>0</v>
      </c>
      <c r="AC2930" t="b">
        <v>0</v>
      </c>
      <c r="AE2930" t="b">
        <v>1</v>
      </c>
      <c r="AF2930" t="b">
        <v>0</v>
      </c>
      <c r="AG2930" t="b">
        <v>0</v>
      </c>
      <c r="AH2930" t="s">
        <v>4915</v>
      </c>
      <c r="AI2930" t="b">
        <v>0</v>
      </c>
      <c r="AK2930" t="b">
        <v>0</v>
      </c>
      <c r="AL2930" s="1"/>
      <c r="AM2930" t="s">
        <v>99</v>
      </c>
      <c r="AN2930" s="2">
        <v>44173.876458333332</v>
      </c>
      <c r="AP2930" s="2">
        <v>43836.76290509259</v>
      </c>
      <c r="AQ2930" s="1"/>
      <c r="AS2930" t="b">
        <v>1</v>
      </c>
      <c r="AV2930" t="s">
        <v>105</v>
      </c>
      <c r="BB2930" t="s">
        <v>7796</v>
      </c>
      <c r="BD2930" t="b">
        <v>0</v>
      </c>
      <c r="BH2930" t="s">
        <v>89</v>
      </c>
      <c r="BI2930" t="s">
        <v>101</v>
      </c>
      <c r="BQ2930" t="s">
        <v>96</v>
      </c>
      <c r="BR2930" t="b">
        <v>0</v>
      </c>
      <c r="BT2930" t="b">
        <v>0</v>
      </c>
      <c r="BW2930" t="s">
        <v>97</v>
      </c>
      <c r="BX2930" t="b">
        <v>0</v>
      </c>
      <c r="BY2930" s="2">
        <v>44376.857581018521</v>
      </c>
      <c r="CB2930" t="b">
        <v>0</v>
      </c>
      <c r="CC2930" t="b">
        <v>0</v>
      </c>
      <c r="CF2930">
        <v>533192</v>
      </c>
      <c r="CH2930">
        <v>0</v>
      </c>
      <c r="CI2930">
        <v>0</v>
      </c>
      <c r="CJ2930">
        <v>0</v>
      </c>
      <c r="CK2930">
        <f>YEAR(tbl_Opportunity[[#This Row],[Close Date]])</f>
        <v>2015</v>
      </c>
    </row>
    <row r="2931" spans="1:89">
      <c r="A2931" t="s">
        <v>7797</v>
      </c>
      <c r="B2931" t="b">
        <v>0</v>
      </c>
      <c r="D2931" t="b">
        <v>0</v>
      </c>
      <c r="H2931" s="1">
        <v>44013</v>
      </c>
      <c r="I2931" t="b">
        <v>1</v>
      </c>
      <c r="J2931" t="s">
        <v>105</v>
      </c>
      <c r="O2931" t="s">
        <v>114</v>
      </c>
      <c r="P2931" t="b">
        <v>0</v>
      </c>
      <c r="Q2931" s="2">
        <v>42923.591006944444</v>
      </c>
      <c r="R2931" s="1"/>
      <c r="S2931" t="b">
        <v>0</v>
      </c>
      <c r="U2931" s="1"/>
      <c r="V2931" t="b">
        <v>0</v>
      </c>
      <c r="W2931" s="1">
        <v>43891</v>
      </c>
      <c r="X2931">
        <v>3</v>
      </c>
      <c r="Y2931">
        <v>2020</v>
      </c>
      <c r="Z2931" t="s">
        <v>90</v>
      </c>
      <c r="AA2931" t="s">
        <v>90</v>
      </c>
      <c r="AB2931" t="b">
        <v>0</v>
      </c>
      <c r="AC2931" t="b">
        <v>0</v>
      </c>
      <c r="AE2931" t="b">
        <v>1</v>
      </c>
      <c r="AF2931" t="b">
        <v>0</v>
      </c>
      <c r="AG2931" t="b">
        <v>0</v>
      </c>
      <c r="AH2931" t="s">
        <v>1016</v>
      </c>
      <c r="AI2931" t="b">
        <v>0</v>
      </c>
      <c r="AK2931" t="b">
        <v>0</v>
      </c>
      <c r="AL2931" s="1"/>
      <c r="AM2931" t="s">
        <v>2842</v>
      </c>
      <c r="AN2931" s="2">
        <v>44369.800798611112</v>
      </c>
      <c r="AP2931" s="2">
        <v>43839.72483796296</v>
      </c>
      <c r="AQ2931" s="1"/>
      <c r="AS2931" t="b">
        <v>1</v>
      </c>
      <c r="AU2931" t="s">
        <v>2043</v>
      </c>
      <c r="AV2931" t="s">
        <v>153</v>
      </c>
      <c r="BB2931" t="s">
        <v>7798</v>
      </c>
      <c r="BD2931" t="b">
        <v>0</v>
      </c>
      <c r="BE2931" t="s">
        <v>7799</v>
      </c>
      <c r="BH2931" t="s">
        <v>2842</v>
      </c>
      <c r="BI2931" t="s">
        <v>155</v>
      </c>
      <c r="BL2931" t="s">
        <v>3368</v>
      </c>
      <c r="BQ2931" t="s">
        <v>96</v>
      </c>
      <c r="BR2931" t="b">
        <v>0</v>
      </c>
      <c r="BT2931" t="b">
        <v>0</v>
      </c>
      <c r="BW2931" t="s">
        <v>97</v>
      </c>
      <c r="BX2931" t="b">
        <v>0</v>
      </c>
      <c r="BY2931" s="2">
        <v>44376.857569444444</v>
      </c>
      <c r="CB2931" t="b">
        <v>0</v>
      </c>
      <c r="CC2931" t="b">
        <v>0</v>
      </c>
      <c r="CF2931">
        <v>990000</v>
      </c>
      <c r="CH2931">
        <v>0</v>
      </c>
      <c r="CI2931">
        <v>0</v>
      </c>
      <c r="CJ2931">
        <v>0</v>
      </c>
      <c r="CK2931">
        <f>YEAR(tbl_Opportunity[[#This Row],[Close Date]])</f>
        <v>2020</v>
      </c>
    </row>
    <row r="2932" spans="1:89">
      <c r="A2932" t="s">
        <v>108</v>
      </c>
      <c r="B2932" t="b">
        <v>0</v>
      </c>
      <c r="D2932" t="b">
        <v>0</v>
      </c>
      <c r="H2932" s="1">
        <v>44046</v>
      </c>
      <c r="I2932" t="b">
        <v>1</v>
      </c>
      <c r="J2932" t="s">
        <v>111</v>
      </c>
      <c r="O2932" t="s">
        <v>99</v>
      </c>
      <c r="P2932" t="b">
        <v>0</v>
      </c>
      <c r="Q2932" s="2">
        <v>44004.540324074071</v>
      </c>
      <c r="R2932" s="1"/>
      <c r="S2932" t="b">
        <v>0</v>
      </c>
      <c r="U2932" s="1"/>
      <c r="V2932" t="b">
        <v>0</v>
      </c>
      <c r="W2932" s="1">
        <v>43891</v>
      </c>
      <c r="X2932">
        <v>3</v>
      </c>
      <c r="Y2932">
        <v>2020</v>
      </c>
      <c r="Z2932" t="s">
        <v>90</v>
      </c>
      <c r="AA2932" t="s">
        <v>90</v>
      </c>
      <c r="AB2932" t="b">
        <v>0</v>
      </c>
      <c r="AC2932" t="b">
        <v>0</v>
      </c>
      <c r="AE2932" t="b">
        <v>1</v>
      </c>
      <c r="AF2932" t="b">
        <v>0</v>
      </c>
      <c r="AG2932" t="b">
        <v>0</v>
      </c>
      <c r="AH2932" t="s">
        <v>4812</v>
      </c>
      <c r="AI2932" t="b">
        <v>0</v>
      </c>
      <c r="AK2932" t="b">
        <v>0</v>
      </c>
      <c r="AL2932" s="1">
        <v>44005</v>
      </c>
      <c r="AM2932" t="s">
        <v>162</v>
      </c>
      <c r="AN2932" s="2">
        <v>44297.838888888888</v>
      </c>
      <c r="AP2932" s="2">
        <v>44046.736226851855</v>
      </c>
      <c r="AQ2932" s="1"/>
      <c r="AS2932" t="b">
        <v>1</v>
      </c>
      <c r="AV2932" t="s">
        <v>213</v>
      </c>
      <c r="BB2932" t="s">
        <v>7800</v>
      </c>
      <c r="BD2932" t="b">
        <v>0</v>
      </c>
      <c r="BH2932" t="s">
        <v>332</v>
      </c>
      <c r="BI2932" t="s">
        <v>150</v>
      </c>
      <c r="BJ2932" t="s">
        <v>3469</v>
      </c>
      <c r="BN2932" t="s">
        <v>415</v>
      </c>
      <c r="BP2932" t="s">
        <v>7801</v>
      </c>
      <c r="BQ2932" t="s">
        <v>96</v>
      </c>
      <c r="BR2932" t="b">
        <v>0</v>
      </c>
      <c r="BT2932" t="b">
        <v>0</v>
      </c>
      <c r="BW2932" t="s">
        <v>97</v>
      </c>
      <c r="BX2932" t="b">
        <v>0</v>
      </c>
      <c r="BY2932" s="2">
        <v>44376.857581018521</v>
      </c>
      <c r="CB2932" t="b">
        <v>0</v>
      </c>
      <c r="CC2932" t="b">
        <v>0</v>
      </c>
      <c r="CF2932">
        <v>8147200</v>
      </c>
      <c r="CH2932">
        <v>0</v>
      </c>
      <c r="CI2932">
        <v>0</v>
      </c>
      <c r="CJ2932">
        <v>0</v>
      </c>
      <c r="CK2932">
        <f>YEAR(tbl_Opportunity[[#This Row],[Close Date]])</f>
        <v>2020</v>
      </c>
    </row>
    <row r="2933" spans="1:89">
      <c r="A2933" t="s">
        <v>4120</v>
      </c>
      <c r="B2933" t="b">
        <v>0</v>
      </c>
      <c r="D2933" t="b">
        <v>0</v>
      </c>
      <c r="H2933" s="1">
        <v>44044</v>
      </c>
      <c r="I2933" t="b">
        <v>1</v>
      </c>
      <c r="J2933" t="s">
        <v>111</v>
      </c>
      <c r="O2933" t="s">
        <v>99</v>
      </c>
      <c r="P2933" t="b">
        <v>0</v>
      </c>
      <c r="Q2933" s="2">
        <v>44004.73773148148</v>
      </c>
      <c r="R2933" s="1"/>
      <c r="S2933" t="b">
        <v>0</v>
      </c>
      <c r="U2933" s="1"/>
      <c r="V2933" t="b">
        <v>0</v>
      </c>
      <c r="W2933" s="1">
        <v>43891</v>
      </c>
      <c r="X2933">
        <v>3</v>
      </c>
      <c r="Y2933">
        <v>2020</v>
      </c>
      <c r="Z2933" t="s">
        <v>90</v>
      </c>
      <c r="AA2933" t="s">
        <v>90</v>
      </c>
      <c r="AB2933" t="b">
        <v>0</v>
      </c>
      <c r="AC2933" t="b">
        <v>0</v>
      </c>
      <c r="AE2933" t="b">
        <v>1</v>
      </c>
      <c r="AF2933" t="b">
        <v>0</v>
      </c>
      <c r="AG2933" t="b">
        <v>0</v>
      </c>
      <c r="AH2933" t="s">
        <v>4812</v>
      </c>
      <c r="AI2933" t="b">
        <v>0</v>
      </c>
      <c r="AK2933" t="b">
        <v>0</v>
      </c>
      <c r="AL2933" s="1">
        <v>44005</v>
      </c>
      <c r="AM2933" t="s">
        <v>162</v>
      </c>
      <c r="AN2933" s="2">
        <v>44297.838888888888</v>
      </c>
      <c r="AP2933" s="2">
        <v>44046.736527777779</v>
      </c>
      <c r="AQ2933" s="1"/>
      <c r="AS2933" t="b">
        <v>1</v>
      </c>
      <c r="AV2933" t="s">
        <v>213</v>
      </c>
      <c r="BB2933" t="s">
        <v>7802</v>
      </c>
      <c r="BD2933" t="b">
        <v>0</v>
      </c>
      <c r="BH2933" t="s">
        <v>332</v>
      </c>
      <c r="BI2933" t="s">
        <v>150</v>
      </c>
      <c r="BJ2933" t="s">
        <v>3469</v>
      </c>
      <c r="BN2933" t="s">
        <v>415</v>
      </c>
      <c r="BQ2933" t="s">
        <v>96</v>
      </c>
      <c r="BR2933" t="b">
        <v>0</v>
      </c>
      <c r="BT2933" t="b">
        <v>0</v>
      </c>
      <c r="BW2933" t="s">
        <v>97</v>
      </c>
      <c r="BX2933" t="b">
        <v>0</v>
      </c>
      <c r="BY2933" s="2">
        <v>44376.857581018521</v>
      </c>
      <c r="CB2933" t="b">
        <v>0</v>
      </c>
      <c r="CC2933" t="b">
        <v>0</v>
      </c>
      <c r="CF2933">
        <v>8147200</v>
      </c>
      <c r="CH2933">
        <v>0</v>
      </c>
      <c r="CI2933">
        <v>0</v>
      </c>
      <c r="CJ2933">
        <v>0</v>
      </c>
      <c r="CK2933">
        <f>YEAR(tbl_Opportunity[[#This Row],[Close Date]])</f>
        <v>2020</v>
      </c>
    </row>
    <row r="2934" spans="1:89">
      <c r="A2934" t="s">
        <v>242</v>
      </c>
      <c r="B2934" t="b">
        <v>0</v>
      </c>
      <c r="D2934" t="b">
        <v>0</v>
      </c>
      <c r="H2934" s="1">
        <v>44044</v>
      </c>
      <c r="I2934" t="b">
        <v>1</v>
      </c>
      <c r="J2934" t="s">
        <v>111</v>
      </c>
      <c r="O2934" t="s">
        <v>99</v>
      </c>
      <c r="P2934" t="b">
        <v>0</v>
      </c>
      <c r="Q2934" s="2">
        <v>44004.740358796298</v>
      </c>
      <c r="R2934" s="1"/>
      <c r="S2934" t="b">
        <v>0</v>
      </c>
      <c r="U2934" s="1"/>
      <c r="V2934" t="b">
        <v>0</v>
      </c>
      <c r="W2934" s="1">
        <v>43891</v>
      </c>
      <c r="X2934">
        <v>3</v>
      </c>
      <c r="Y2934">
        <v>2020</v>
      </c>
      <c r="Z2934" t="s">
        <v>90</v>
      </c>
      <c r="AA2934" t="s">
        <v>90</v>
      </c>
      <c r="AB2934" t="b">
        <v>0</v>
      </c>
      <c r="AC2934" t="b">
        <v>0</v>
      </c>
      <c r="AE2934" t="b">
        <v>1</v>
      </c>
      <c r="AF2934" t="b">
        <v>0</v>
      </c>
      <c r="AG2934" t="b">
        <v>0</v>
      </c>
      <c r="AH2934" t="s">
        <v>4812</v>
      </c>
      <c r="AI2934" t="b">
        <v>0</v>
      </c>
      <c r="AK2934" t="b">
        <v>0</v>
      </c>
      <c r="AL2934" s="1">
        <v>44005</v>
      </c>
      <c r="AM2934" t="s">
        <v>162</v>
      </c>
      <c r="AN2934" s="2">
        <v>44297.838888888888</v>
      </c>
      <c r="AP2934" s="2">
        <v>44046.736840277779</v>
      </c>
      <c r="AQ2934" s="1"/>
      <c r="AS2934" t="b">
        <v>1</v>
      </c>
      <c r="AV2934" t="s">
        <v>213</v>
      </c>
      <c r="BB2934" t="s">
        <v>7803</v>
      </c>
      <c r="BD2934" t="b">
        <v>0</v>
      </c>
      <c r="BH2934" t="s">
        <v>332</v>
      </c>
      <c r="BI2934" t="s">
        <v>150</v>
      </c>
      <c r="BJ2934" t="s">
        <v>3469</v>
      </c>
      <c r="BN2934" t="s">
        <v>415</v>
      </c>
      <c r="BP2934" t="s">
        <v>7804</v>
      </c>
      <c r="BQ2934" t="s">
        <v>96</v>
      </c>
      <c r="BR2934" t="b">
        <v>0</v>
      </c>
      <c r="BT2934" t="b">
        <v>0</v>
      </c>
      <c r="BW2934" t="s">
        <v>97</v>
      </c>
      <c r="BX2934" t="b">
        <v>0</v>
      </c>
      <c r="BY2934" s="2">
        <v>44376.857581018521</v>
      </c>
      <c r="CB2934" t="b">
        <v>0</v>
      </c>
      <c r="CC2934" t="b">
        <v>0</v>
      </c>
      <c r="CF2934">
        <v>8147200</v>
      </c>
      <c r="CH2934">
        <v>0</v>
      </c>
      <c r="CI2934">
        <v>0</v>
      </c>
      <c r="CJ2934">
        <v>0</v>
      </c>
      <c r="CK2934">
        <f>YEAR(tbl_Opportunity[[#This Row],[Close Date]])</f>
        <v>2020</v>
      </c>
    </row>
    <row r="2935" spans="1:89">
      <c r="A2935" t="s">
        <v>529</v>
      </c>
      <c r="B2935" t="b">
        <v>0</v>
      </c>
      <c r="D2935" t="b">
        <v>0</v>
      </c>
      <c r="H2935" s="1">
        <v>44046</v>
      </c>
      <c r="I2935" t="b">
        <v>1</v>
      </c>
      <c r="J2935" t="s">
        <v>111</v>
      </c>
      <c r="L2935" t="s">
        <v>4118</v>
      </c>
      <c r="O2935" t="s">
        <v>99</v>
      </c>
      <c r="P2935" t="b">
        <v>0</v>
      </c>
      <c r="Q2935" s="2">
        <v>44004.742986111109</v>
      </c>
      <c r="R2935" s="1"/>
      <c r="S2935" t="b">
        <v>0</v>
      </c>
      <c r="U2935" s="1"/>
      <c r="V2935" t="b">
        <v>0</v>
      </c>
      <c r="W2935" s="1">
        <v>43891</v>
      </c>
      <c r="X2935">
        <v>3</v>
      </c>
      <c r="Y2935">
        <v>2020</v>
      </c>
      <c r="Z2935" t="s">
        <v>90</v>
      </c>
      <c r="AA2935" t="s">
        <v>90</v>
      </c>
      <c r="AB2935" t="b">
        <v>0</v>
      </c>
      <c r="AC2935" t="b">
        <v>0</v>
      </c>
      <c r="AE2935" t="b">
        <v>1</v>
      </c>
      <c r="AF2935" t="b">
        <v>0</v>
      </c>
      <c r="AG2935" t="b">
        <v>0</v>
      </c>
      <c r="AH2935" t="s">
        <v>4812</v>
      </c>
      <c r="AI2935" t="b">
        <v>0</v>
      </c>
      <c r="AK2935" t="b">
        <v>0</v>
      </c>
      <c r="AL2935" s="1">
        <v>44005</v>
      </c>
      <c r="AM2935" t="s">
        <v>162</v>
      </c>
      <c r="AN2935" s="2">
        <v>44297.838888888888</v>
      </c>
      <c r="AP2935" s="2">
        <v>44046.737118055556</v>
      </c>
      <c r="AQ2935" s="1"/>
      <c r="AS2935" t="b">
        <v>1</v>
      </c>
      <c r="AV2935" t="s">
        <v>213</v>
      </c>
      <c r="BB2935" t="s">
        <v>7805</v>
      </c>
      <c r="BD2935" t="b">
        <v>0</v>
      </c>
      <c r="BH2935" t="s">
        <v>332</v>
      </c>
      <c r="BI2935" t="s">
        <v>150</v>
      </c>
      <c r="BJ2935" t="s">
        <v>3469</v>
      </c>
      <c r="BN2935" t="s">
        <v>415</v>
      </c>
      <c r="BQ2935" t="s">
        <v>96</v>
      </c>
      <c r="BR2935" t="b">
        <v>0</v>
      </c>
      <c r="BT2935" t="b">
        <v>0</v>
      </c>
      <c r="BW2935" t="s">
        <v>97</v>
      </c>
      <c r="BX2935" t="b">
        <v>0</v>
      </c>
      <c r="BY2935" s="2">
        <v>44376.857581018521</v>
      </c>
      <c r="CB2935" t="b">
        <v>0</v>
      </c>
      <c r="CC2935" t="b">
        <v>0</v>
      </c>
      <c r="CF2935">
        <v>8147200</v>
      </c>
      <c r="CH2935">
        <v>0</v>
      </c>
      <c r="CI2935">
        <v>0</v>
      </c>
      <c r="CJ2935">
        <v>0</v>
      </c>
      <c r="CK2935">
        <f>YEAR(tbl_Opportunity[[#This Row],[Close Date]])</f>
        <v>2020</v>
      </c>
    </row>
    <row r="2936" spans="1:89">
      <c r="A2936" t="s">
        <v>240</v>
      </c>
      <c r="B2936" t="b">
        <v>0</v>
      </c>
      <c r="D2936" t="b">
        <v>0</v>
      </c>
      <c r="H2936" s="1">
        <v>44046</v>
      </c>
      <c r="I2936" t="b">
        <v>1</v>
      </c>
      <c r="J2936" t="s">
        <v>111</v>
      </c>
      <c r="L2936" t="s">
        <v>7806</v>
      </c>
      <c r="O2936" t="s">
        <v>99</v>
      </c>
      <c r="P2936" t="b">
        <v>0</v>
      </c>
      <c r="Q2936" s="2">
        <v>44005.595810185187</v>
      </c>
      <c r="R2936" s="1"/>
      <c r="S2936" t="b">
        <v>0</v>
      </c>
      <c r="U2936" s="1"/>
      <c r="V2936" t="b">
        <v>0</v>
      </c>
      <c r="W2936" s="1">
        <v>43891</v>
      </c>
      <c r="X2936">
        <v>3</v>
      </c>
      <c r="Y2936">
        <v>2020</v>
      </c>
      <c r="Z2936" t="s">
        <v>90</v>
      </c>
      <c r="AA2936" t="s">
        <v>90</v>
      </c>
      <c r="AB2936" t="b">
        <v>0</v>
      </c>
      <c r="AC2936" t="b">
        <v>0</v>
      </c>
      <c r="AE2936" t="b">
        <v>1</v>
      </c>
      <c r="AF2936" t="b">
        <v>0</v>
      </c>
      <c r="AG2936" t="b">
        <v>0</v>
      </c>
      <c r="AH2936" t="s">
        <v>4812</v>
      </c>
      <c r="AI2936" t="b">
        <v>0</v>
      </c>
      <c r="AK2936" t="b">
        <v>0</v>
      </c>
      <c r="AL2936" s="1">
        <v>44005</v>
      </c>
      <c r="AM2936" t="s">
        <v>162</v>
      </c>
      <c r="AN2936" s="2">
        <v>44297.838888888888</v>
      </c>
      <c r="AP2936" s="2">
        <v>44046.737511574072</v>
      </c>
      <c r="AQ2936" s="1"/>
      <c r="AS2936" t="b">
        <v>1</v>
      </c>
      <c r="AV2936" t="s">
        <v>213</v>
      </c>
      <c r="BB2936" t="s">
        <v>7807</v>
      </c>
      <c r="BD2936" t="b">
        <v>0</v>
      </c>
      <c r="BH2936" t="s">
        <v>332</v>
      </c>
      <c r="BI2936" t="s">
        <v>150</v>
      </c>
      <c r="BJ2936" t="s">
        <v>3469</v>
      </c>
      <c r="BN2936" t="s">
        <v>415</v>
      </c>
      <c r="BQ2936" t="s">
        <v>96</v>
      </c>
      <c r="BR2936" t="b">
        <v>0</v>
      </c>
      <c r="BT2936" t="b">
        <v>0</v>
      </c>
      <c r="BW2936" t="s">
        <v>97</v>
      </c>
      <c r="BX2936" t="b">
        <v>0</v>
      </c>
      <c r="BY2936" s="2">
        <v>44376.857581018521</v>
      </c>
      <c r="CB2936" t="b">
        <v>0</v>
      </c>
      <c r="CC2936" t="b">
        <v>0</v>
      </c>
      <c r="CF2936">
        <v>8147200</v>
      </c>
      <c r="CH2936">
        <v>0</v>
      </c>
      <c r="CI2936">
        <v>0</v>
      </c>
      <c r="CJ2936">
        <v>0</v>
      </c>
      <c r="CK2936">
        <f>YEAR(tbl_Opportunity[[#This Row],[Close Date]])</f>
        <v>2020</v>
      </c>
    </row>
    <row r="2937" spans="1:89">
      <c r="A2937" t="s">
        <v>4120</v>
      </c>
      <c r="B2937" t="b">
        <v>0</v>
      </c>
      <c r="D2937" t="b">
        <v>0</v>
      </c>
      <c r="H2937" s="1">
        <v>44067</v>
      </c>
      <c r="I2937" t="b">
        <v>1</v>
      </c>
      <c r="J2937" t="s">
        <v>111</v>
      </c>
      <c r="L2937" t="s">
        <v>4169</v>
      </c>
      <c r="O2937" t="s">
        <v>99</v>
      </c>
      <c r="P2937" t="b">
        <v>0</v>
      </c>
      <c r="Q2937" s="2">
        <v>44033.862824074073</v>
      </c>
      <c r="R2937" s="1"/>
      <c r="S2937" t="b">
        <v>0</v>
      </c>
      <c r="T2937" t="s">
        <v>417</v>
      </c>
      <c r="U2937" s="1">
        <v>44196</v>
      </c>
      <c r="V2937" t="b">
        <v>0</v>
      </c>
      <c r="W2937" s="1">
        <v>43891</v>
      </c>
      <c r="X2937">
        <v>3</v>
      </c>
      <c r="Y2937">
        <v>2020</v>
      </c>
      <c r="Z2937" t="s">
        <v>90</v>
      </c>
      <c r="AA2937" t="s">
        <v>90</v>
      </c>
      <c r="AB2937" t="b">
        <v>0</v>
      </c>
      <c r="AC2937" t="b">
        <v>0</v>
      </c>
      <c r="AE2937" t="b">
        <v>1</v>
      </c>
      <c r="AF2937" t="b">
        <v>0</v>
      </c>
      <c r="AG2937" t="b">
        <v>0</v>
      </c>
      <c r="AH2937" t="s">
        <v>4812</v>
      </c>
      <c r="AI2937" t="b">
        <v>0</v>
      </c>
      <c r="AK2937" t="b">
        <v>0</v>
      </c>
      <c r="AL2937" s="1">
        <v>44035</v>
      </c>
      <c r="AM2937" t="s">
        <v>162</v>
      </c>
      <c r="AN2937" s="2">
        <v>44297.838888888888</v>
      </c>
      <c r="AP2937" s="2">
        <v>44067.846979166665</v>
      </c>
      <c r="AQ2937" s="1"/>
      <c r="AS2937" t="b">
        <v>1</v>
      </c>
      <c r="AV2937" t="s">
        <v>213</v>
      </c>
      <c r="BB2937" t="s">
        <v>7808</v>
      </c>
      <c r="BD2937" t="b">
        <v>0</v>
      </c>
      <c r="BH2937" t="s">
        <v>3625</v>
      </c>
      <c r="BI2937" t="s">
        <v>150</v>
      </c>
      <c r="BJ2937" t="s">
        <v>157</v>
      </c>
      <c r="BN2937" t="s">
        <v>415</v>
      </c>
      <c r="BQ2937" t="s">
        <v>96</v>
      </c>
      <c r="BR2937" t="b">
        <v>0</v>
      </c>
      <c r="BT2937" t="b">
        <v>0</v>
      </c>
      <c r="BW2937" t="s">
        <v>97</v>
      </c>
      <c r="BX2937" t="b">
        <v>0</v>
      </c>
      <c r="BY2937" s="2">
        <v>44376.857581018521</v>
      </c>
      <c r="CB2937" t="b">
        <v>0</v>
      </c>
      <c r="CC2937" t="b">
        <v>0</v>
      </c>
      <c r="CF2937">
        <v>2730460</v>
      </c>
      <c r="CH2937">
        <v>0</v>
      </c>
      <c r="CI2937">
        <v>0</v>
      </c>
      <c r="CJ2937">
        <v>0</v>
      </c>
      <c r="CK2937">
        <f>YEAR(tbl_Opportunity[[#This Row],[Close Date]])</f>
        <v>2020</v>
      </c>
    </row>
    <row r="2938" spans="1:89">
      <c r="A2938" t="s">
        <v>108</v>
      </c>
      <c r="B2938" t="b">
        <v>0</v>
      </c>
      <c r="D2938" t="b">
        <v>0</v>
      </c>
      <c r="H2938" s="1">
        <v>44067</v>
      </c>
      <c r="I2938" t="b">
        <v>1</v>
      </c>
      <c r="J2938" t="s">
        <v>111</v>
      </c>
      <c r="O2938" t="s">
        <v>99</v>
      </c>
      <c r="P2938" t="b">
        <v>0</v>
      </c>
      <c r="Q2938" s="2">
        <v>44033.864548611113</v>
      </c>
      <c r="R2938" s="1"/>
      <c r="S2938" t="b">
        <v>0</v>
      </c>
      <c r="T2938" t="s">
        <v>417</v>
      </c>
      <c r="U2938" s="1">
        <v>44196</v>
      </c>
      <c r="V2938" t="b">
        <v>0</v>
      </c>
      <c r="W2938" s="1">
        <v>43891</v>
      </c>
      <c r="X2938">
        <v>3</v>
      </c>
      <c r="Y2938">
        <v>2020</v>
      </c>
      <c r="Z2938" t="s">
        <v>90</v>
      </c>
      <c r="AA2938" t="s">
        <v>90</v>
      </c>
      <c r="AB2938" t="b">
        <v>0</v>
      </c>
      <c r="AC2938" t="b">
        <v>0</v>
      </c>
      <c r="AE2938" t="b">
        <v>1</v>
      </c>
      <c r="AF2938" t="b">
        <v>0</v>
      </c>
      <c r="AG2938" t="b">
        <v>0</v>
      </c>
      <c r="AH2938" t="s">
        <v>4812</v>
      </c>
      <c r="AI2938" t="b">
        <v>0</v>
      </c>
      <c r="AK2938" t="b">
        <v>0</v>
      </c>
      <c r="AL2938" s="1">
        <v>44036</v>
      </c>
      <c r="AM2938" t="s">
        <v>162</v>
      </c>
      <c r="AN2938" s="2">
        <v>44297.838888888888</v>
      </c>
      <c r="AP2938" s="2">
        <v>44067.848090277781</v>
      </c>
      <c r="AQ2938" s="1"/>
      <c r="AS2938" t="b">
        <v>1</v>
      </c>
      <c r="AV2938" t="s">
        <v>213</v>
      </c>
      <c r="BB2938" t="s">
        <v>7809</v>
      </c>
      <c r="BD2938" t="b">
        <v>0</v>
      </c>
      <c r="BH2938" t="s">
        <v>3625</v>
      </c>
      <c r="BI2938" t="s">
        <v>150</v>
      </c>
      <c r="BJ2938" t="s">
        <v>157</v>
      </c>
      <c r="BN2938" t="s">
        <v>415</v>
      </c>
      <c r="BQ2938" t="s">
        <v>96</v>
      </c>
      <c r="BR2938" t="b">
        <v>0</v>
      </c>
      <c r="BT2938" t="b">
        <v>0</v>
      </c>
      <c r="BW2938" t="s">
        <v>97</v>
      </c>
      <c r="BX2938" t="b">
        <v>0</v>
      </c>
      <c r="BY2938" s="2">
        <v>44376.857581018521</v>
      </c>
      <c r="CB2938" t="b">
        <v>0</v>
      </c>
      <c r="CC2938" t="b">
        <v>0</v>
      </c>
      <c r="CF2938">
        <v>2730460</v>
      </c>
      <c r="CH2938">
        <v>0</v>
      </c>
      <c r="CI2938">
        <v>0</v>
      </c>
      <c r="CJ2938">
        <v>0</v>
      </c>
      <c r="CK2938">
        <f>YEAR(tbl_Opportunity[[#This Row],[Close Date]])</f>
        <v>2020</v>
      </c>
    </row>
    <row r="2939" spans="1:89">
      <c r="A2939" t="s">
        <v>529</v>
      </c>
      <c r="B2939" t="b">
        <v>0</v>
      </c>
      <c r="D2939" t="b">
        <v>0</v>
      </c>
      <c r="H2939" s="1">
        <v>44067</v>
      </c>
      <c r="I2939" t="b">
        <v>1</v>
      </c>
      <c r="J2939" t="s">
        <v>111</v>
      </c>
      <c r="L2939" t="s">
        <v>7783</v>
      </c>
      <c r="O2939" t="s">
        <v>99</v>
      </c>
      <c r="P2939" t="b">
        <v>0</v>
      </c>
      <c r="Q2939" s="2">
        <v>44033.865324074075</v>
      </c>
      <c r="R2939" s="1"/>
      <c r="S2939" t="b">
        <v>0</v>
      </c>
      <c r="T2939" t="s">
        <v>417</v>
      </c>
      <c r="U2939" s="1">
        <v>44196</v>
      </c>
      <c r="V2939" t="b">
        <v>0</v>
      </c>
      <c r="W2939" s="1">
        <v>43891</v>
      </c>
      <c r="X2939">
        <v>3</v>
      </c>
      <c r="Y2939">
        <v>2020</v>
      </c>
      <c r="Z2939" t="s">
        <v>90</v>
      </c>
      <c r="AA2939" t="s">
        <v>90</v>
      </c>
      <c r="AB2939" t="b">
        <v>0</v>
      </c>
      <c r="AC2939" t="b">
        <v>0</v>
      </c>
      <c r="AE2939" t="b">
        <v>1</v>
      </c>
      <c r="AF2939" t="b">
        <v>0</v>
      </c>
      <c r="AG2939" t="b">
        <v>0</v>
      </c>
      <c r="AH2939" t="s">
        <v>4812</v>
      </c>
      <c r="AI2939" t="b">
        <v>0</v>
      </c>
      <c r="AK2939" t="b">
        <v>0</v>
      </c>
      <c r="AL2939" s="1">
        <v>44036</v>
      </c>
      <c r="AM2939" t="s">
        <v>162</v>
      </c>
      <c r="AN2939" s="2">
        <v>44297.838888888888</v>
      </c>
      <c r="AP2939" s="2">
        <v>44067.846608796295</v>
      </c>
      <c r="AQ2939" s="1"/>
      <c r="AS2939" t="b">
        <v>1</v>
      </c>
      <c r="AV2939" t="s">
        <v>213</v>
      </c>
      <c r="BB2939" t="s">
        <v>7810</v>
      </c>
      <c r="BD2939" t="b">
        <v>0</v>
      </c>
      <c r="BH2939" t="s">
        <v>3625</v>
      </c>
      <c r="BI2939" t="s">
        <v>150</v>
      </c>
      <c r="BJ2939" t="s">
        <v>157</v>
      </c>
      <c r="BN2939" t="s">
        <v>415</v>
      </c>
      <c r="BQ2939" t="s">
        <v>96</v>
      </c>
      <c r="BR2939" t="b">
        <v>0</v>
      </c>
      <c r="BT2939" t="b">
        <v>0</v>
      </c>
      <c r="BW2939" t="s">
        <v>97</v>
      </c>
      <c r="BX2939" t="b">
        <v>0</v>
      </c>
      <c r="BY2939" s="2">
        <v>44376.857581018521</v>
      </c>
      <c r="CB2939" t="b">
        <v>0</v>
      </c>
      <c r="CC2939" t="b">
        <v>0</v>
      </c>
      <c r="CF2939">
        <v>2730460</v>
      </c>
      <c r="CH2939">
        <v>0</v>
      </c>
      <c r="CI2939">
        <v>0</v>
      </c>
      <c r="CJ2939">
        <v>0</v>
      </c>
      <c r="CK2939">
        <f>YEAR(tbl_Opportunity[[#This Row],[Close Date]])</f>
        <v>2020</v>
      </c>
    </row>
    <row r="2940" spans="1:89">
      <c r="A2940" t="s">
        <v>240</v>
      </c>
      <c r="B2940" t="b">
        <v>0</v>
      </c>
      <c r="D2940" t="b">
        <v>0</v>
      </c>
      <c r="H2940" s="1">
        <v>44067</v>
      </c>
      <c r="I2940" t="b">
        <v>1</v>
      </c>
      <c r="J2940" t="s">
        <v>111</v>
      </c>
      <c r="L2940" t="s">
        <v>7299</v>
      </c>
      <c r="O2940" t="s">
        <v>99</v>
      </c>
      <c r="P2940" t="b">
        <v>0</v>
      </c>
      <c r="Q2940" s="2">
        <v>44033.86619212963</v>
      </c>
      <c r="R2940" s="1"/>
      <c r="S2940" t="b">
        <v>0</v>
      </c>
      <c r="T2940" t="s">
        <v>417</v>
      </c>
      <c r="U2940" s="1">
        <v>44196</v>
      </c>
      <c r="V2940" t="b">
        <v>0</v>
      </c>
      <c r="W2940" s="1">
        <v>43891</v>
      </c>
      <c r="X2940">
        <v>3</v>
      </c>
      <c r="Y2940">
        <v>2020</v>
      </c>
      <c r="Z2940" t="s">
        <v>90</v>
      </c>
      <c r="AA2940" t="s">
        <v>90</v>
      </c>
      <c r="AB2940" t="b">
        <v>0</v>
      </c>
      <c r="AC2940" t="b">
        <v>0</v>
      </c>
      <c r="AE2940" t="b">
        <v>1</v>
      </c>
      <c r="AF2940" t="b">
        <v>0</v>
      </c>
      <c r="AG2940" t="b">
        <v>0</v>
      </c>
      <c r="AH2940" t="s">
        <v>4812</v>
      </c>
      <c r="AI2940" t="b">
        <v>0</v>
      </c>
      <c r="AK2940" t="b">
        <v>0</v>
      </c>
      <c r="AL2940" s="1">
        <v>44036</v>
      </c>
      <c r="AM2940" t="s">
        <v>162</v>
      </c>
      <c r="AN2940" s="2">
        <v>44297.838888888888</v>
      </c>
      <c r="AP2940" s="2">
        <v>44067.850752314815</v>
      </c>
      <c r="AQ2940" s="1"/>
      <c r="AS2940" t="b">
        <v>1</v>
      </c>
      <c r="AV2940" t="s">
        <v>213</v>
      </c>
      <c r="BB2940" t="s">
        <v>7811</v>
      </c>
      <c r="BD2940" t="b">
        <v>0</v>
      </c>
      <c r="BH2940" t="s">
        <v>3625</v>
      </c>
      <c r="BI2940" t="s">
        <v>150</v>
      </c>
      <c r="BJ2940" t="s">
        <v>157</v>
      </c>
      <c r="BN2940" t="s">
        <v>415</v>
      </c>
      <c r="BQ2940" t="s">
        <v>96</v>
      </c>
      <c r="BR2940" t="b">
        <v>0</v>
      </c>
      <c r="BT2940" t="b">
        <v>0</v>
      </c>
      <c r="BW2940" t="s">
        <v>97</v>
      </c>
      <c r="BX2940" t="b">
        <v>0</v>
      </c>
      <c r="BY2940" s="2">
        <v>44376.857581018521</v>
      </c>
      <c r="CB2940" t="b">
        <v>0</v>
      </c>
      <c r="CC2940" t="b">
        <v>0</v>
      </c>
      <c r="CF2940">
        <v>2730460</v>
      </c>
      <c r="CH2940">
        <v>0</v>
      </c>
      <c r="CI2940">
        <v>0</v>
      </c>
      <c r="CJ2940">
        <v>0</v>
      </c>
      <c r="CK2940">
        <f>YEAR(tbl_Opportunity[[#This Row],[Close Date]])</f>
        <v>2020</v>
      </c>
    </row>
    <row r="2941" spans="1:89">
      <c r="A2941" t="s">
        <v>242</v>
      </c>
      <c r="B2941" t="b">
        <v>0</v>
      </c>
      <c r="D2941" t="b">
        <v>0</v>
      </c>
      <c r="H2941" s="1">
        <v>44067</v>
      </c>
      <c r="I2941" t="b">
        <v>1</v>
      </c>
      <c r="J2941" t="s">
        <v>111</v>
      </c>
      <c r="L2941" t="s">
        <v>7812</v>
      </c>
      <c r="O2941" t="s">
        <v>99</v>
      </c>
      <c r="P2941" t="b">
        <v>0</v>
      </c>
      <c r="Q2941" s="2">
        <v>44034.61509259259</v>
      </c>
      <c r="R2941" s="1"/>
      <c r="S2941" t="b">
        <v>0</v>
      </c>
      <c r="T2941" t="s">
        <v>417</v>
      </c>
      <c r="U2941" s="1">
        <v>44196</v>
      </c>
      <c r="V2941" t="b">
        <v>0</v>
      </c>
      <c r="W2941" s="1">
        <v>43891</v>
      </c>
      <c r="X2941">
        <v>3</v>
      </c>
      <c r="Y2941">
        <v>2020</v>
      </c>
      <c r="Z2941" t="s">
        <v>90</v>
      </c>
      <c r="AA2941" t="s">
        <v>90</v>
      </c>
      <c r="AB2941" t="b">
        <v>0</v>
      </c>
      <c r="AC2941" t="b">
        <v>0</v>
      </c>
      <c r="AE2941" t="b">
        <v>1</v>
      </c>
      <c r="AF2941" t="b">
        <v>0</v>
      </c>
      <c r="AG2941" t="b">
        <v>0</v>
      </c>
      <c r="AH2941" t="s">
        <v>4812</v>
      </c>
      <c r="AI2941" t="b">
        <v>0</v>
      </c>
      <c r="AK2941" t="b">
        <v>0</v>
      </c>
      <c r="AL2941" s="1">
        <v>44036</v>
      </c>
      <c r="AM2941" t="s">
        <v>162</v>
      </c>
      <c r="AN2941" s="2">
        <v>44297.838888888888</v>
      </c>
      <c r="AP2941" s="2">
        <v>44067.849016203705</v>
      </c>
      <c r="AQ2941" s="1"/>
      <c r="AS2941" t="b">
        <v>1</v>
      </c>
      <c r="AV2941" t="s">
        <v>213</v>
      </c>
      <c r="BB2941" t="s">
        <v>7813</v>
      </c>
      <c r="BD2941" t="b">
        <v>0</v>
      </c>
      <c r="BH2941" t="s">
        <v>3625</v>
      </c>
      <c r="BI2941" t="s">
        <v>150</v>
      </c>
      <c r="BJ2941" t="s">
        <v>157</v>
      </c>
      <c r="BN2941" t="s">
        <v>415</v>
      </c>
      <c r="BQ2941" t="s">
        <v>96</v>
      </c>
      <c r="BR2941" t="b">
        <v>0</v>
      </c>
      <c r="BT2941" t="b">
        <v>0</v>
      </c>
      <c r="BW2941" t="s">
        <v>97</v>
      </c>
      <c r="BX2941" t="b">
        <v>0</v>
      </c>
      <c r="BY2941" s="2">
        <v>44376.857581018521</v>
      </c>
      <c r="CB2941" t="b">
        <v>0</v>
      </c>
      <c r="CC2941" t="b">
        <v>0</v>
      </c>
      <c r="CF2941">
        <v>2730460</v>
      </c>
      <c r="CH2941">
        <v>0</v>
      </c>
      <c r="CI2941">
        <v>0</v>
      </c>
      <c r="CJ2941">
        <v>0</v>
      </c>
      <c r="CK2941">
        <f>YEAR(tbl_Opportunity[[#This Row],[Close Date]])</f>
        <v>2020</v>
      </c>
    </row>
    <row r="2942" spans="1:89">
      <c r="A2942" t="s">
        <v>7814</v>
      </c>
      <c r="B2942" t="b">
        <v>0</v>
      </c>
      <c r="D2942" t="b">
        <v>0</v>
      </c>
      <c r="H2942" s="1">
        <v>43100</v>
      </c>
      <c r="I2942" t="b">
        <v>1</v>
      </c>
      <c r="J2942" t="s">
        <v>140</v>
      </c>
      <c r="O2942" t="s">
        <v>332</v>
      </c>
      <c r="P2942" t="b">
        <v>0</v>
      </c>
      <c r="Q2942" s="2">
        <v>43018.058055555557</v>
      </c>
      <c r="R2942" s="1"/>
      <c r="S2942" t="b">
        <v>0</v>
      </c>
      <c r="U2942" s="1"/>
      <c r="V2942" t="b">
        <v>0</v>
      </c>
      <c r="W2942" s="1">
        <v>42826</v>
      </c>
      <c r="X2942">
        <v>4</v>
      </c>
      <c r="Y2942">
        <v>2017</v>
      </c>
      <c r="Z2942" t="s">
        <v>8</v>
      </c>
      <c r="AA2942" t="s">
        <v>8</v>
      </c>
      <c r="AB2942" t="b">
        <v>0</v>
      </c>
      <c r="AC2942" t="b">
        <v>0</v>
      </c>
      <c r="AE2942" t="b">
        <v>1</v>
      </c>
      <c r="AF2942" t="b">
        <v>0</v>
      </c>
      <c r="AG2942" t="b">
        <v>0</v>
      </c>
      <c r="AH2942" t="s">
        <v>1016</v>
      </c>
      <c r="AI2942" t="b">
        <v>0</v>
      </c>
      <c r="AK2942" t="b">
        <v>0</v>
      </c>
      <c r="AL2942" s="1">
        <v>43552</v>
      </c>
      <c r="AM2942" t="s">
        <v>2842</v>
      </c>
      <c r="AN2942" s="2">
        <v>44369.834386574075</v>
      </c>
      <c r="AP2942" s="2">
        <v>44194.623657407406</v>
      </c>
      <c r="AQ2942" s="1"/>
      <c r="AS2942" t="b">
        <v>1</v>
      </c>
      <c r="AV2942" t="s">
        <v>105</v>
      </c>
      <c r="BB2942" t="s">
        <v>7815</v>
      </c>
      <c r="BD2942" t="b">
        <v>0</v>
      </c>
      <c r="BH2942" t="s">
        <v>2842</v>
      </c>
      <c r="BI2942" t="s">
        <v>150</v>
      </c>
      <c r="BK2942" t="s">
        <v>102</v>
      </c>
      <c r="BL2942" t="s">
        <v>7816</v>
      </c>
      <c r="BQ2942" t="s">
        <v>96</v>
      </c>
      <c r="BR2942" t="b">
        <v>0</v>
      </c>
      <c r="BS2942" t="s">
        <v>157</v>
      </c>
      <c r="BT2942" t="b">
        <v>0</v>
      </c>
      <c r="BW2942" t="s">
        <v>97</v>
      </c>
      <c r="BX2942" t="b">
        <v>0</v>
      </c>
      <c r="BY2942" s="2">
        <v>44376.857569444444</v>
      </c>
      <c r="CB2942" t="b">
        <v>0</v>
      </c>
      <c r="CC2942" t="b">
        <v>0</v>
      </c>
      <c r="CF2942">
        <v>1229766</v>
      </c>
      <c r="CH2942">
        <v>0</v>
      </c>
      <c r="CI2942">
        <v>0</v>
      </c>
      <c r="CJ2942">
        <v>0</v>
      </c>
      <c r="CK2942">
        <f>YEAR(tbl_Opportunity[[#This Row],[Close Date]])</f>
        <v>2017</v>
      </c>
    </row>
    <row r="2943" spans="1:89">
      <c r="A2943" t="s">
        <v>132</v>
      </c>
      <c r="B2943" t="b">
        <v>0</v>
      </c>
      <c r="D2943" t="b">
        <v>0</v>
      </c>
      <c r="H2943" s="1">
        <v>43465</v>
      </c>
      <c r="I2943" t="b">
        <v>1</v>
      </c>
      <c r="O2943" t="s">
        <v>89</v>
      </c>
      <c r="P2943" t="b">
        <v>0</v>
      </c>
      <c r="Q2943" s="2">
        <v>43455.678993055553</v>
      </c>
      <c r="R2943" s="1"/>
      <c r="S2943" t="b">
        <v>0</v>
      </c>
      <c r="U2943" s="1"/>
      <c r="V2943" t="b">
        <v>0</v>
      </c>
      <c r="W2943" s="1">
        <v>43191</v>
      </c>
      <c r="X2943">
        <v>4</v>
      </c>
      <c r="Y2943">
        <v>2018</v>
      </c>
      <c r="Z2943" t="s">
        <v>90</v>
      </c>
      <c r="AA2943" t="s">
        <v>90</v>
      </c>
      <c r="AB2943" t="b">
        <v>0</v>
      </c>
      <c r="AC2943" t="b">
        <v>0</v>
      </c>
      <c r="AE2943" t="b">
        <v>1</v>
      </c>
      <c r="AF2943" t="b">
        <v>0</v>
      </c>
      <c r="AG2943" t="b">
        <v>0</v>
      </c>
      <c r="AH2943" t="s">
        <v>4863</v>
      </c>
      <c r="AI2943" t="b">
        <v>0</v>
      </c>
      <c r="AK2943" t="b">
        <v>0</v>
      </c>
      <c r="AL2943" s="1"/>
      <c r="AM2943" t="s">
        <v>162</v>
      </c>
      <c r="AN2943" s="2">
        <v>44297.838888888888</v>
      </c>
      <c r="AP2943" s="2">
        <v>43836.763020833336</v>
      </c>
      <c r="AQ2943" s="1"/>
      <c r="AS2943" t="b">
        <v>1</v>
      </c>
      <c r="AV2943" t="s">
        <v>213</v>
      </c>
      <c r="BB2943" t="s">
        <v>7817</v>
      </c>
      <c r="BD2943" t="b">
        <v>0</v>
      </c>
      <c r="BH2943" t="s">
        <v>89</v>
      </c>
      <c r="BI2943" t="s">
        <v>150</v>
      </c>
      <c r="BJ2943" t="s">
        <v>95</v>
      </c>
      <c r="BQ2943" t="s">
        <v>96</v>
      </c>
      <c r="BR2943" t="b">
        <v>0</v>
      </c>
      <c r="BT2943" t="b">
        <v>0</v>
      </c>
      <c r="BW2943" t="s">
        <v>97</v>
      </c>
      <c r="BX2943" t="b">
        <v>0</v>
      </c>
      <c r="BY2943" s="2">
        <v>44376.857569444444</v>
      </c>
      <c r="CB2943" t="b">
        <v>0</v>
      </c>
      <c r="CC2943" t="b">
        <v>0</v>
      </c>
      <c r="CF2943">
        <v>3048000</v>
      </c>
      <c r="CH2943">
        <v>0</v>
      </c>
      <c r="CI2943">
        <v>0</v>
      </c>
      <c r="CJ2943">
        <v>0</v>
      </c>
      <c r="CK2943">
        <f>YEAR(tbl_Opportunity[[#This Row],[Close Date]])</f>
        <v>2018</v>
      </c>
    </row>
    <row r="2944" spans="1:89">
      <c r="A2944" t="s">
        <v>4120</v>
      </c>
      <c r="B2944" t="b">
        <v>0</v>
      </c>
      <c r="D2944" t="b">
        <v>0</v>
      </c>
      <c r="H2944" s="1">
        <v>43739</v>
      </c>
      <c r="I2944" t="b">
        <v>1</v>
      </c>
      <c r="O2944" t="s">
        <v>99</v>
      </c>
      <c r="P2944" t="b">
        <v>0</v>
      </c>
      <c r="Q2944" s="2">
        <v>43482.860520833332</v>
      </c>
      <c r="R2944" s="1"/>
      <c r="S2944" t="b">
        <v>0</v>
      </c>
      <c r="U2944" s="1"/>
      <c r="V2944" t="b">
        <v>0</v>
      </c>
      <c r="W2944" s="1">
        <v>43556</v>
      </c>
      <c r="X2944">
        <v>4</v>
      </c>
      <c r="Y2944">
        <v>2019</v>
      </c>
      <c r="Z2944" t="s">
        <v>90</v>
      </c>
      <c r="AA2944" t="s">
        <v>90</v>
      </c>
      <c r="AB2944" t="b">
        <v>0</v>
      </c>
      <c r="AC2944" t="b">
        <v>0</v>
      </c>
      <c r="AE2944" t="b">
        <v>1</v>
      </c>
      <c r="AF2944" t="b">
        <v>0</v>
      </c>
      <c r="AG2944" t="b">
        <v>0</v>
      </c>
      <c r="AH2944" t="s">
        <v>4863</v>
      </c>
      <c r="AI2944" t="b">
        <v>0</v>
      </c>
      <c r="AK2944" t="b">
        <v>0</v>
      </c>
      <c r="AL2944" s="1">
        <v>43482</v>
      </c>
      <c r="AM2944" t="s">
        <v>162</v>
      </c>
      <c r="AN2944" s="2">
        <v>44297.838888888888</v>
      </c>
      <c r="AP2944" s="2">
        <v>43836.762962962966</v>
      </c>
      <c r="AQ2944" s="1"/>
      <c r="AS2944" t="b">
        <v>1</v>
      </c>
      <c r="AV2944" t="s">
        <v>213</v>
      </c>
      <c r="BB2944" t="s">
        <v>7818</v>
      </c>
      <c r="BD2944" t="b">
        <v>0</v>
      </c>
      <c r="BH2944" t="s">
        <v>131</v>
      </c>
      <c r="BI2944" t="s">
        <v>150</v>
      </c>
      <c r="BJ2944" t="s">
        <v>384</v>
      </c>
      <c r="BQ2944" t="s">
        <v>96</v>
      </c>
      <c r="BR2944" t="b">
        <v>0</v>
      </c>
      <c r="BT2944" t="b">
        <v>0</v>
      </c>
      <c r="BW2944" t="s">
        <v>97</v>
      </c>
      <c r="BX2944" t="b">
        <v>0</v>
      </c>
      <c r="BY2944" s="2">
        <v>44376.857569444444</v>
      </c>
      <c r="CB2944" t="b">
        <v>0</v>
      </c>
      <c r="CC2944" t="b">
        <v>0</v>
      </c>
      <c r="CF2944">
        <v>6500000</v>
      </c>
      <c r="CH2944">
        <v>0</v>
      </c>
      <c r="CI2944">
        <v>0</v>
      </c>
      <c r="CJ2944">
        <v>0</v>
      </c>
      <c r="CK2944">
        <f>YEAR(tbl_Opportunity[[#This Row],[Close Date]])</f>
        <v>2019</v>
      </c>
    </row>
    <row r="2945" spans="1:89">
      <c r="A2945" t="s">
        <v>240</v>
      </c>
      <c r="B2945" t="b">
        <v>0</v>
      </c>
      <c r="D2945" t="b">
        <v>0</v>
      </c>
      <c r="H2945" s="1">
        <v>43739</v>
      </c>
      <c r="I2945" t="b">
        <v>1</v>
      </c>
      <c r="O2945" t="s">
        <v>99</v>
      </c>
      <c r="P2945" t="b">
        <v>0</v>
      </c>
      <c r="Q2945" s="2">
        <v>43593.541331018518</v>
      </c>
      <c r="R2945" s="1"/>
      <c r="S2945" t="b">
        <v>0</v>
      </c>
      <c r="U2945" s="1"/>
      <c r="V2945" t="b">
        <v>0</v>
      </c>
      <c r="W2945" s="1">
        <v>43556</v>
      </c>
      <c r="X2945">
        <v>4</v>
      </c>
      <c r="Y2945">
        <v>2019</v>
      </c>
      <c r="Z2945" t="s">
        <v>90</v>
      </c>
      <c r="AA2945" t="s">
        <v>90</v>
      </c>
      <c r="AB2945" t="b">
        <v>0</v>
      </c>
      <c r="AC2945" t="b">
        <v>0</v>
      </c>
      <c r="AE2945" t="b">
        <v>1</v>
      </c>
      <c r="AF2945" t="b">
        <v>0</v>
      </c>
      <c r="AG2945" t="b">
        <v>0</v>
      </c>
      <c r="AH2945" t="s">
        <v>4863</v>
      </c>
      <c r="AI2945" t="b">
        <v>0</v>
      </c>
      <c r="AK2945" t="b">
        <v>0</v>
      </c>
      <c r="AL2945" s="1">
        <v>43593</v>
      </c>
      <c r="AM2945" t="s">
        <v>162</v>
      </c>
      <c r="AN2945" s="2">
        <v>44297.838888888888</v>
      </c>
      <c r="AP2945" s="2">
        <v>43836.762962962966</v>
      </c>
      <c r="AQ2945" s="1"/>
      <c r="AS2945" t="b">
        <v>1</v>
      </c>
      <c r="AV2945" t="s">
        <v>213</v>
      </c>
      <c r="BB2945" t="s">
        <v>7819</v>
      </c>
      <c r="BD2945" t="b">
        <v>0</v>
      </c>
      <c r="BH2945" t="s">
        <v>332</v>
      </c>
      <c r="BI2945" t="s">
        <v>150</v>
      </c>
      <c r="BJ2945" t="s">
        <v>384</v>
      </c>
      <c r="BQ2945" t="s">
        <v>96</v>
      </c>
      <c r="BR2945" t="b">
        <v>0</v>
      </c>
      <c r="BT2945" t="b">
        <v>0</v>
      </c>
      <c r="BW2945" t="s">
        <v>97</v>
      </c>
      <c r="BX2945" t="b">
        <v>0</v>
      </c>
      <c r="BY2945" s="2">
        <v>44376.857569444444</v>
      </c>
      <c r="CB2945" t="b">
        <v>0</v>
      </c>
      <c r="CC2945" t="b">
        <v>0</v>
      </c>
      <c r="CF2945">
        <v>1820000</v>
      </c>
      <c r="CH2945">
        <v>0</v>
      </c>
      <c r="CI2945">
        <v>0</v>
      </c>
      <c r="CJ2945">
        <v>0</v>
      </c>
      <c r="CK2945">
        <f>YEAR(tbl_Opportunity[[#This Row],[Close Date]])</f>
        <v>2019</v>
      </c>
    </row>
    <row r="2946" spans="1:89">
      <c r="A2946" t="s">
        <v>3579</v>
      </c>
      <c r="B2946" t="b">
        <v>0</v>
      </c>
      <c r="D2946" t="b">
        <v>0</v>
      </c>
      <c r="H2946" s="1">
        <v>43830</v>
      </c>
      <c r="I2946" t="b">
        <v>1</v>
      </c>
      <c r="O2946" t="s">
        <v>99</v>
      </c>
      <c r="P2946" t="b">
        <v>0</v>
      </c>
      <c r="Q2946" s="2">
        <v>43705.743391203701</v>
      </c>
      <c r="R2946" s="1"/>
      <c r="S2946" t="b">
        <v>0</v>
      </c>
      <c r="U2946" s="1"/>
      <c r="V2946" t="b">
        <v>0</v>
      </c>
      <c r="W2946" s="1">
        <v>43556</v>
      </c>
      <c r="X2946">
        <v>4</v>
      </c>
      <c r="Y2946">
        <v>2019</v>
      </c>
      <c r="Z2946" t="s">
        <v>90</v>
      </c>
      <c r="AA2946" t="s">
        <v>90</v>
      </c>
      <c r="AB2946" t="b">
        <v>0</v>
      </c>
      <c r="AC2946" t="b">
        <v>0</v>
      </c>
      <c r="AE2946" t="b">
        <v>1</v>
      </c>
      <c r="AF2946" t="b">
        <v>0</v>
      </c>
      <c r="AG2946" t="b">
        <v>0</v>
      </c>
      <c r="AH2946" t="s">
        <v>4863</v>
      </c>
      <c r="AI2946" t="b">
        <v>0</v>
      </c>
      <c r="AK2946" t="b">
        <v>0</v>
      </c>
      <c r="AL2946" s="1">
        <v>43705</v>
      </c>
      <c r="AM2946" t="s">
        <v>162</v>
      </c>
      <c r="AN2946" s="2">
        <v>44297.838888888888</v>
      </c>
      <c r="AP2946" s="2">
        <v>43836.762962962966</v>
      </c>
      <c r="AQ2946" s="1"/>
      <c r="AS2946" t="b">
        <v>1</v>
      </c>
      <c r="AV2946" t="s">
        <v>213</v>
      </c>
      <c r="BB2946" t="s">
        <v>7820</v>
      </c>
      <c r="BD2946" t="b">
        <v>0</v>
      </c>
      <c r="BH2946" t="s">
        <v>131</v>
      </c>
      <c r="BI2946" t="s">
        <v>150</v>
      </c>
      <c r="BJ2946" t="s">
        <v>2983</v>
      </c>
      <c r="BQ2946" t="s">
        <v>96</v>
      </c>
      <c r="BR2946" t="b">
        <v>0</v>
      </c>
      <c r="BT2946" t="b">
        <v>0</v>
      </c>
      <c r="BW2946" t="s">
        <v>97</v>
      </c>
      <c r="BX2946" t="b">
        <v>0</v>
      </c>
      <c r="BY2946" s="2">
        <v>44376.857569444444</v>
      </c>
      <c r="CB2946" t="b">
        <v>0</v>
      </c>
      <c r="CC2946" t="b">
        <v>0</v>
      </c>
      <c r="CF2946">
        <v>2257862.4</v>
      </c>
      <c r="CH2946">
        <v>0</v>
      </c>
      <c r="CI2946">
        <v>0</v>
      </c>
      <c r="CJ2946">
        <v>0</v>
      </c>
      <c r="CK2946">
        <f>YEAR(tbl_Opportunity[[#This Row],[Close Date]])</f>
        <v>2019</v>
      </c>
    </row>
    <row r="2947" spans="1:89">
      <c r="A2947" t="s">
        <v>1764</v>
      </c>
      <c r="B2947" t="b">
        <v>0</v>
      </c>
      <c r="D2947" t="b">
        <v>0</v>
      </c>
      <c r="H2947" s="1">
        <v>43465</v>
      </c>
      <c r="I2947" t="b">
        <v>1</v>
      </c>
      <c r="J2947" t="s">
        <v>111</v>
      </c>
      <c r="O2947" t="s">
        <v>114</v>
      </c>
      <c r="P2947" t="b">
        <v>0</v>
      </c>
      <c r="Q2947" s="2">
        <v>43395.871006944442</v>
      </c>
      <c r="R2947" s="1"/>
      <c r="S2947" t="b">
        <v>0</v>
      </c>
      <c r="U2947" s="1"/>
      <c r="V2947" t="b">
        <v>0</v>
      </c>
      <c r="W2947" s="1">
        <v>43191</v>
      </c>
      <c r="X2947">
        <v>4</v>
      </c>
      <c r="Y2947">
        <v>2018</v>
      </c>
      <c r="Z2947" t="s">
        <v>90</v>
      </c>
      <c r="AA2947" t="s">
        <v>90</v>
      </c>
      <c r="AB2947" t="b">
        <v>0</v>
      </c>
      <c r="AC2947" t="b">
        <v>0</v>
      </c>
      <c r="AE2947" t="b">
        <v>1</v>
      </c>
      <c r="AF2947" t="b">
        <v>0</v>
      </c>
      <c r="AG2947" t="b">
        <v>0</v>
      </c>
      <c r="AH2947" t="s">
        <v>1016</v>
      </c>
      <c r="AI2947" t="b">
        <v>0</v>
      </c>
      <c r="AK2947" t="b">
        <v>0</v>
      </c>
      <c r="AL2947" s="1"/>
      <c r="AM2947" t="s">
        <v>162</v>
      </c>
      <c r="AN2947" s="2">
        <v>44297.838888888888</v>
      </c>
      <c r="AP2947" s="2">
        <v>43836.762962962966</v>
      </c>
      <c r="AQ2947" s="1"/>
      <c r="AS2947" t="b">
        <v>1</v>
      </c>
      <c r="AV2947" t="s">
        <v>213</v>
      </c>
      <c r="BB2947" t="s">
        <v>7821</v>
      </c>
      <c r="BD2947" t="b">
        <v>0</v>
      </c>
      <c r="BH2947" t="s">
        <v>114</v>
      </c>
      <c r="BI2947" t="s">
        <v>155</v>
      </c>
      <c r="BQ2947" t="s">
        <v>96</v>
      </c>
      <c r="BR2947" t="b">
        <v>0</v>
      </c>
      <c r="BT2947" t="b">
        <v>0</v>
      </c>
      <c r="BW2947" t="s">
        <v>97</v>
      </c>
      <c r="BX2947" t="b">
        <v>0</v>
      </c>
      <c r="BY2947" s="2">
        <v>44376.857569444444</v>
      </c>
      <c r="CB2947" t="b">
        <v>0</v>
      </c>
      <c r="CC2947" t="b">
        <v>0</v>
      </c>
      <c r="CF2947">
        <v>2732652.8</v>
      </c>
      <c r="CH2947">
        <v>0</v>
      </c>
      <c r="CI2947">
        <v>0</v>
      </c>
      <c r="CJ2947">
        <v>0</v>
      </c>
      <c r="CK2947">
        <f>YEAR(tbl_Opportunity[[#This Row],[Close Date]])</f>
        <v>2018</v>
      </c>
    </row>
    <row r="2948" spans="1:89">
      <c r="A2948" t="s">
        <v>7822</v>
      </c>
      <c r="B2948" t="b">
        <v>0</v>
      </c>
      <c r="D2948" t="b">
        <v>0</v>
      </c>
      <c r="H2948" s="1">
        <v>43465</v>
      </c>
      <c r="I2948" t="b">
        <v>1</v>
      </c>
      <c r="J2948" t="s">
        <v>111</v>
      </c>
      <c r="O2948" t="s">
        <v>114</v>
      </c>
      <c r="P2948" t="b">
        <v>0</v>
      </c>
      <c r="Q2948" s="2">
        <v>43404.852048611108</v>
      </c>
      <c r="R2948" s="1"/>
      <c r="S2948" t="b">
        <v>0</v>
      </c>
      <c r="U2948" s="1"/>
      <c r="V2948" t="b">
        <v>0</v>
      </c>
      <c r="W2948" s="1">
        <v>43191</v>
      </c>
      <c r="X2948">
        <v>4</v>
      </c>
      <c r="Y2948">
        <v>2018</v>
      </c>
      <c r="Z2948" t="s">
        <v>90</v>
      </c>
      <c r="AA2948" t="s">
        <v>90</v>
      </c>
      <c r="AB2948" t="b">
        <v>0</v>
      </c>
      <c r="AC2948" t="b">
        <v>0</v>
      </c>
      <c r="AE2948" t="b">
        <v>1</v>
      </c>
      <c r="AF2948" t="b">
        <v>0</v>
      </c>
      <c r="AG2948" t="b">
        <v>0</v>
      </c>
      <c r="AH2948" t="s">
        <v>1016</v>
      </c>
      <c r="AI2948" t="b">
        <v>0</v>
      </c>
      <c r="AK2948" t="b">
        <v>0</v>
      </c>
      <c r="AL2948" s="1"/>
      <c r="AM2948" t="s">
        <v>162</v>
      </c>
      <c r="AN2948" s="2">
        <v>44297.838888888888</v>
      </c>
      <c r="AP2948" s="2">
        <v>44020.507199074076</v>
      </c>
      <c r="AQ2948" s="1"/>
      <c r="AS2948" t="b">
        <v>1</v>
      </c>
      <c r="AV2948" t="s">
        <v>213</v>
      </c>
      <c r="BB2948" t="s">
        <v>7823</v>
      </c>
      <c r="BD2948" t="b">
        <v>0</v>
      </c>
      <c r="BH2948" t="s">
        <v>114</v>
      </c>
      <c r="BI2948" t="s">
        <v>155</v>
      </c>
      <c r="BQ2948" t="s">
        <v>96</v>
      </c>
      <c r="BR2948" t="b">
        <v>0</v>
      </c>
      <c r="BT2948" t="b">
        <v>0</v>
      </c>
      <c r="BW2948" t="s">
        <v>97</v>
      </c>
      <c r="BX2948" t="b">
        <v>0</v>
      </c>
      <c r="BY2948" s="2">
        <v>44376.857569444444</v>
      </c>
      <c r="CB2948" t="b">
        <v>0</v>
      </c>
      <c r="CC2948" t="b">
        <v>0</v>
      </c>
      <c r="CF2948">
        <v>657828.25</v>
      </c>
      <c r="CH2948">
        <v>0</v>
      </c>
      <c r="CI2948">
        <v>0</v>
      </c>
      <c r="CJ2948">
        <v>0</v>
      </c>
      <c r="CK2948">
        <f>YEAR(tbl_Opportunity[[#This Row],[Close Date]])</f>
        <v>2018</v>
      </c>
    </row>
    <row r="2949" spans="1:89">
      <c r="A2949" t="s">
        <v>108</v>
      </c>
      <c r="B2949" t="b">
        <v>0</v>
      </c>
      <c r="D2949" t="b">
        <v>0</v>
      </c>
      <c r="H2949" s="1">
        <v>43739</v>
      </c>
      <c r="I2949" t="b">
        <v>1</v>
      </c>
      <c r="J2949" t="s">
        <v>111</v>
      </c>
      <c r="O2949" t="s">
        <v>99</v>
      </c>
      <c r="P2949" t="b">
        <v>0</v>
      </c>
      <c r="Q2949" s="2">
        <v>43480.932546296295</v>
      </c>
      <c r="R2949" s="1"/>
      <c r="S2949" t="b">
        <v>0</v>
      </c>
      <c r="U2949" s="1"/>
      <c r="V2949" t="b">
        <v>0</v>
      </c>
      <c r="W2949" s="1">
        <v>43556</v>
      </c>
      <c r="X2949">
        <v>4</v>
      </c>
      <c r="Y2949">
        <v>2019</v>
      </c>
      <c r="Z2949" t="s">
        <v>90</v>
      </c>
      <c r="AA2949" t="s">
        <v>90</v>
      </c>
      <c r="AB2949" t="b">
        <v>0</v>
      </c>
      <c r="AC2949" t="b">
        <v>0</v>
      </c>
      <c r="AE2949" t="b">
        <v>1</v>
      </c>
      <c r="AF2949" t="b">
        <v>0</v>
      </c>
      <c r="AG2949" t="b">
        <v>0</v>
      </c>
      <c r="AH2949" t="s">
        <v>4863</v>
      </c>
      <c r="AI2949" t="b">
        <v>0</v>
      </c>
      <c r="AK2949" t="b">
        <v>0</v>
      </c>
      <c r="AL2949" s="1">
        <v>43481</v>
      </c>
      <c r="AM2949" t="s">
        <v>162</v>
      </c>
      <c r="AN2949" s="2">
        <v>44297.838888888888</v>
      </c>
      <c r="AP2949" s="2">
        <v>43836.762962962966</v>
      </c>
      <c r="AQ2949" s="1"/>
      <c r="AS2949" t="b">
        <v>1</v>
      </c>
      <c r="AV2949" t="s">
        <v>213</v>
      </c>
      <c r="BB2949" t="s">
        <v>7824</v>
      </c>
      <c r="BD2949" t="b">
        <v>0</v>
      </c>
      <c r="BH2949" t="s">
        <v>131</v>
      </c>
      <c r="BI2949" t="s">
        <v>150</v>
      </c>
      <c r="BJ2949" t="s">
        <v>384</v>
      </c>
      <c r="BQ2949" t="s">
        <v>96</v>
      </c>
      <c r="BR2949" t="b">
        <v>0</v>
      </c>
      <c r="BT2949" t="b">
        <v>0</v>
      </c>
      <c r="BW2949" t="s">
        <v>97</v>
      </c>
      <c r="BX2949" t="b">
        <v>0</v>
      </c>
      <c r="BY2949" s="2">
        <v>44376.857569444444</v>
      </c>
      <c r="CB2949" t="b">
        <v>0</v>
      </c>
      <c r="CC2949" t="b">
        <v>0</v>
      </c>
      <c r="CF2949">
        <v>6500000</v>
      </c>
      <c r="CH2949">
        <v>0</v>
      </c>
      <c r="CI2949">
        <v>0</v>
      </c>
      <c r="CJ2949">
        <v>0</v>
      </c>
      <c r="CK2949">
        <f>YEAR(tbl_Opportunity[[#This Row],[Close Date]])</f>
        <v>2019</v>
      </c>
    </row>
    <row r="2950" spans="1:89">
      <c r="A2950" t="s">
        <v>242</v>
      </c>
      <c r="B2950" t="b">
        <v>0</v>
      </c>
      <c r="D2950" t="b">
        <v>0</v>
      </c>
      <c r="H2950" s="1">
        <v>43739</v>
      </c>
      <c r="I2950" t="b">
        <v>1</v>
      </c>
      <c r="J2950" t="s">
        <v>111</v>
      </c>
      <c r="O2950" t="s">
        <v>99</v>
      </c>
      <c r="P2950" t="b">
        <v>0</v>
      </c>
      <c r="Q2950" s="2">
        <v>43480.939421296294</v>
      </c>
      <c r="R2950" s="1"/>
      <c r="S2950" t="b">
        <v>0</v>
      </c>
      <c r="U2950" s="1"/>
      <c r="V2950" t="b">
        <v>0</v>
      </c>
      <c r="W2950" s="1">
        <v>43556</v>
      </c>
      <c r="X2950">
        <v>4</v>
      </c>
      <c r="Y2950">
        <v>2019</v>
      </c>
      <c r="Z2950" t="s">
        <v>90</v>
      </c>
      <c r="AA2950" t="s">
        <v>90</v>
      </c>
      <c r="AB2950" t="b">
        <v>0</v>
      </c>
      <c r="AC2950" t="b">
        <v>0</v>
      </c>
      <c r="AE2950" t="b">
        <v>1</v>
      </c>
      <c r="AF2950" t="b">
        <v>0</v>
      </c>
      <c r="AG2950" t="b">
        <v>0</v>
      </c>
      <c r="AH2950" t="s">
        <v>4863</v>
      </c>
      <c r="AI2950" t="b">
        <v>0</v>
      </c>
      <c r="AK2950" t="b">
        <v>0</v>
      </c>
      <c r="AL2950" s="1">
        <v>43481</v>
      </c>
      <c r="AM2950" t="s">
        <v>162</v>
      </c>
      <c r="AN2950" s="2">
        <v>44297.838888888888</v>
      </c>
      <c r="AP2950" s="2">
        <v>43836.762962962966</v>
      </c>
      <c r="AQ2950" s="1"/>
      <c r="AS2950" t="b">
        <v>1</v>
      </c>
      <c r="AV2950" t="s">
        <v>213</v>
      </c>
      <c r="BB2950" t="s">
        <v>7825</v>
      </c>
      <c r="BD2950" t="b">
        <v>0</v>
      </c>
      <c r="BH2950" t="s">
        <v>131</v>
      </c>
      <c r="BI2950" t="s">
        <v>150</v>
      </c>
      <c r="BJ2950" t="s">
        <v>384</v>
      </c>
      <c r="BQ2950" t="s">
        <v>96</v>
      </c>
      <c r="BR2950" t="b">
        <v>0</v>
      </c>
      <c r="BT2950" t="b">
        <v>0</v>
      </c>
      <c r="BW2950" t="s">
        <v>97</v>
      </c>
      <c r="BX2950" t="b">
        <v>0</v>
      </c>
      <c r="BY2950" s="2">
        <v>44376.857569444444</v>
      </c>
      <c r="CB2950" t="b">
        <v>0</v>
      </c>
      <c r="CC2950" t="b">
        <v>0</v>
      </c>
      <c r="CF2950">
        <v>6500000</v>
      </c>
      <c r="CH2950">
        <v>0</v>
      </c>
      <c r="CI2950">
        <v>0</v>
      </c>
      <c r="CJ2950">
        <v>0</v>
      </c>
      <c r="CK2950">
        <f>YEAR(tbl_Opportunity[[#This Row],[Close Date]])</f>
        <v>2019</v>
      </c>
    </row>
    <row r="2951" spans="1:89">
      <c r="A2951" t="s">
        <v>240</v>
      </c>
      <c r="B2951" t="b">
        <v>0</v>
      </c>
      <c r="D2951" t="b">
        <v>0</v>
      </c>
      <c r="H2951" s="1">
        <v>43739</v>
      </c>
      <c r="I2951" t="b">
        <v>1</v>
      </c>
      <c r="J2951" t="s">
        <v>111</v>
      </c>
      <c r="O2951" t="s">
        <v>99</v>
      </c>
      <c r="P2951" t="b">
        <v>0</v>
      </c>
      <c r="Q2951" s="2">
        <v>43480.962905092594</v>
      </c>
      <c r="R2951" s="1"/>
      <c r="S2951" t="b">
        <v>0</v>
      </c>
      <c r="U2951" s="1"/>
      <c r="V2951" t="b">
        <v>0</v>
      </c>
      <c r="W2951" s="1">
        <v>43556</v>
      </c>
      <c r="X2951">
        <v>4</v>
      </c>
      <c r="Y2951">
        <v>2019</v>
      </c>
      <c r="Z2951" t="s">
        <v>90</v>
      </c>
      <c r="AA2951" t="s">
        <v>90</v>
      </c>
      <c r="AB2951" t="b">
        <v>0</v>
      </c>
      <c r="AC2951" t="b">
        <v>0</v>
      </c>
      <c r="AE2951" t="b">
        <v>1</v>
      </c>
      <c r="AF2951" t="b">
        <v>0</v>
      </c>
      <c r="AG2951" t="b">
        <v>0</v>
      </c>
      <c r="AH2951" t="s">
        <v>4863</v>
      </c>
      <c r="AI2951" t="b">
        <v>0</v>
      </c>
      <c r="AK2951" t="b">
        <v>0</v>
      </c>
      <c r="AL2951" s="1">
        <v>43481</v>
      </c>
      <c r="AM2951" t="s">
        <v>162</v>
      </c>
      <c r="AN2951" s="2">
        <v>44297.838888888888</v>
      </c>
      <c r="AP2951" s="2">
        <v>43836.762962962966</v>
      </c>
      <c r="AQ2951" s="1"/>
      <c r="AS2951" t="b">
        <v>1</v>
      </c>
      <c r="AV2951" t="s">
        <v>213</v>
      </c>
      <c r="BB2951" t="s">
        <v>7826</v>
      </c>
      <c r="BD2951" t="b">
        <v>0</v>
      </c>
      <c r="BH2951" t="s">
        <v>131</v>
      </c>
      <c r="BI2951" t="s">
        <v>150</v>
      </c>
      <c r="BJ2951" t="s">
        <v>384</v>
      </c>
      <c r="BQ2951" t="s">
        <v>96</v>
      </c>
      <c r="BR2951" t="b">
        <v>0</v>
      </c>
      <c r="BT2951" t="b">
        <v>0</v>
      </c>
      <c r="BW2951" t="s">
        <v>97</v>
      </c>
      <c r="BX2951" t="b">
        <v>0</v>
      </c>
      <c r="BY2951" s="2">
        <v>44376.857569444444</v>
      </c>
      <c r="CB2951" t="b">
        <v>0</v>
      </c>
      <c r="CC2951" t="b">
        <v>0</v>
      </c>
      <c r="CF2951">
        <v>6500000</v>
      </c>
      <c r="CH2951">
        <v>0</v>
      </c>
      <c r="CI2951">
        <v>0</v>
      </c>
      <c r="CJ2951">
        <v>0</v>
      </c>
      <c r="CK2951">
        <f>YEAR(tbl_Opportunity[[#This Row],[Close Date]])</f>
        <v>2019</v>
      </c>
    </row>
    <row r="2952" spans="1:89">
      <c r="A2952" t="s">
        <v>529</v>
      </c>
      <c r="B2952" t="b">
        <v>0</v>
      </c>
      <c r="D2952" t="b">
        <v>0</v>
      </c>
      <c r="H2952" s="1">
        <v>43739</v>
      </c>
      <c r="I2952" t="b">
        <v>1</v>
      </c>
      <c r="J2952" t="s">
        <v>111</v>
      </c>
      <c r="O2952" t="s">
        <v>99</v>
      </c>
      <c r="P2952" t="b">
        <v>0</v>
      </c>
      <c r="Q2952" s="2">
        <v>43480.970439814817</v>
      </c>
      <c r="R2952" s="1"/>
      <c r="S2952" t="b">
        <v>0</v>
      </c>
      <c r="U2952" s="1"/>
      <c r="V2952" t="b">
        <v>0</v>
      </c>
      <c r="W2952" s="1">
        <v>43556</v>
      </c>
      <c r="X2952">
        <v>4</v>
      </c>
      <c r="Y2952">
        <v>2019</v>
      </c>
      <c r="Z2952" t="s">
        <v>90</v>
      </c>
      <c r="AA2952" t="s">
        <v>90</v>
      </c>
      <c r="AB2952" t="b">
        <v>0</v>
      </c>
      <c r="AC2952" t="b">
        <v>0</v>
      </c>
      <c r="AE2952" t="b">
        <v>1</v>
      </c>
      <c r="AF2952" t="b">
        <v>0</v>
      </c>
      <c r="AG2952" t="b">
        <v>0</v>
      </c>
      <c r="AH2952" t="s">
        <v>4863</v>
      </c>
      <c r="AI2952" t="b">
        <v>0</v>
      </c>
      <c r="AK2952" t="b">
        <v>0</v>
      </c>
      <c r="AL2952" s="1"/>
      <c r="AM2952" t="s">
        <v>162</v>
      </c>
      <c r="AN2952" s="2">
        <v>44297.838888888888</v>
      </c>
      <c r="AP2952" s="2">
        <v>43836.762962962966</v>
      </c>
      <c r="AQ2952" s="1"/>
      <c r="AS2952" t="b">
        <v>1</v>
      </c>
      <c r="AV2952" t="s">
        <v>213</v>
      </c>
      <c r="BB2952" t="s">
        <v>7827</v>
      </c>
      <c r="BD2952" t="b">
        <v>0</v>
      </c>
      <c r="BH2952" t="s">
        <v>131</v>
      </c>
      <c r="BI2952" t="s">
        <v>150</v>
      </c>
      <c r="BJ2952" t="s">
        <v>384</v>
      </c>
      <c r="BQ2952" t="s">
        <v>96</v>
      </c>
      <c r="BR2952" t="b">
        <v>0</v>
      </c>
      <c r="BT2952" t="b">
        <v>0</v>
      </c>
      <c r="BW2952" t="s">
        <v>97</v>
      </c>
      <c r="BX2952" t="b">
        <v>0</v>
      </c>
      <c r="BY2952" s="2">
        <v>44376.857569444444</v>
      </c>
      <c r="CB2952" t="b">
        <v>0</v>
      </c>
      <c r="CC2952" t="b">
        <v>0</v>
      </c>
      <c r="CF2952">
        <v>6500000</v>
      </c>
      <c r="CH2952">
        <v>0</v>
      </c>
      <c r="CI2952">
        <v>0</v>
      </c>
      <c r="CJ2952">
        <v>0</v>
      </c>
      <c r="CK2952">
        <f>YEAR(tbl_Opportunity[[#This Row],[Close Date]])</f>
        <v>2019</v>
      </c>
    </row>
    <row r="2953" spans="1:89">
      <c r="A2953" t="s">
        <v>242</v>
      </c>
      <c r="B2953" t="b">
        <v>0</v>
      </c>
      <c r="D2953" t="b">
        <v>0</v>
      </c>
      <c r="H2953" s="1">
        <v>43739</v>
      </c>
      <c r="I2953" t="b">
        <v>1</v>
      </c>
      <c r="J2953" t="s">
        <v>111</v>
      </c>
      <c r="O2953" t="s">
        <v>99</v>
      </c>
      <c r="P2953" t="b">
        <v>0</v>
      </c>
      <c r="Q2953" s="2">
        <v>43493.776064814818</v>
      </c>
      <c r="R2953" s="1"/>
      <c r="S2953" t="b">
        <v>0</v>
      </c>
      <c r="U2953" s="1"/>
      <c r="V2953" t="b">
        <v>0</v>
      </c>
      <c r="W2953" s="1">
        <v>43556</v>
      </c>
      <c r="X2953">
        <v>4</v>
      </c>
      <c r="Y2953">
        <v>2019</v>
      </c>
      <c r="Z2953" t="s">
        <v>90</v>
      </c>
      <c r="AA2953" t="s">
        <v>90</v>
      </c>
      <c r="AB2953" t="b">
        <v>0</v>
      </c>
      <c r="AC2953" t="b">
        <v>0</v>
      </c>
      <c r="AE2953" t="b">
        <v>1</v>
      </c>
      <c r="AF2953" t="b">
        <v>0</v>
      </c>
      <c r="AG2953" t="b">
        <v>0</v>
      </c>
      <c r="AH2953" t="s">
        <v>4863</v>
      </c>
      <c r="AI2953" t="b">
        <v>0</v>
      </c>
      <c r="AK2953" t="b">
        <v>0</v>
      </c>
      <c r="AL2953" s="1">
        <v>43493</v>
      </c>
      <c r="AM2953" t="s">
        <v>162</v>
      </c>
      <c r="AN2953" s="2">
        <v>44297.838888888888</v>
      </c>
      <c r="AP2953" s="2">
        <v>43836.762962962966</v>
      </c>
      <c r="AQ2953" s="1"/>
      <c r="AS2953" t="b">
        <v>1</v>
      </c>
      <c r="AV2953" t="s">
        <v>213</v>
      </c>
      <c r="BB2953" t="s">
        <v>7828</v>
      </c>
      <c r="BD2953" t="b">
        <v>0</v>
      </c>
      <c r="BH2953" t="s">
        <v>99</v>
      </c>
      <c r="BI2953" t="s">
        <v>150</v>
      </c>
      <c r="BJ2953" t="s">
        <v>384</v>
      </c>
      <c r="BQ2953" t="s">
        <v>96</v>
      </c>
      <c r="BR2953" t="b">
        <v>0</v>
      </c>
      <c r="BT2953" t="b">
        <v>0</v>
      </c>
      <c r="BW2953" t="s">
        <v>97</v>
      </c>
      <c r="BX2953" t="b">
        <v>0</v>
      </c>
      <c r="BY2953" s="2">
        <v>44376.857569444444</v>
      </c>
      <c r="CB2953" t="b">
        <v>0</v>
      </c>
      <c r="CC2953" t="b">
        <v>0</v>
      </c>
      <c r="CF2953">
        <v>9100000</v>
      </c>
      <c r="CH2953">
        <v>0</v>
      </c>
      <c r="CI2953">
        <v>0</v>
      </c>
      <c r="CJ2953">
        <v>0</v>
      </c>
      <c r="CK2953">
        <f>YEAR(tbl_Opportunity[[#This Row],[Close Date]])</f>
        <v>2019</v>
      </c>
    </row>
    <row r="2954" spans="1:89">
      <c r="A2954" t="s">
        <v>4120</v>
      </c>
      <c r="B2954" t="b">
        <v>0</v>
      </c>
      <c r="D2954" t="b">
        <v>0</v>
      </c>
      <c r="H2954" s="1">
        <v>43739</v>
      </c>
      <c r="I2954" t="b">
        <v>1</v>
      </c>
      <c r="J2954" t="s">
        <v>111</v>
      </c>
      <c r="O2954" t="s">
        <v>99</v>
      </c>
      <c r="P2954" t="b">
        <v>0</v>
      </c>
      <c r="Q2954" s="2">
        <v>43493.831226851849</v>
      </c>
      <c r="R2954" s="1"/>
      <c r="S2954" t="b">
        <v>0</v>
      </c>
      <c r="U2954" s="1"/>
      <c r="V2954" t="b">
        <v>0</v>
      </c>
      <c r="W2954" s="1">
        <v>43556</v>
      </c>
      <c r="X2954">
        <v>4</v>
      </c>
      <c r="Y2954">
        <v>2019</v>
      </c>
      <c r="Z2954" t="s">
        <v>90</v>
      </c>
      <c r="AA2954" t="s">
        <v>90</v>
      </c>
      <c r="AB2954" t="b">
        <v>0</v>
      </c>
      <c r="AC2954" t="b">
        <v>0</v>
      </c>
      <c r="AE2954" t="b">
        <v>1</v>
      </c>
      <c r="AF2954" t="b">
        <v>0</v>
      </c>
      <c r="AG2954" t="b">
        <v>0</v>
      </c>
      <c r="AH2954" t="s">
        <v>4863</v>
      </c>
      <c r="AI2954" t="b">
        <v>0</v>
      </c>
      <c r="AK2954" t="b">
        <v>0</v>
      </c>
      <c r="AL2954" s="1">
        <v>43493</v>
      </c>
      <c r="AM2954" t="s">
        <v>162</v>
      </c>
      <c r="AN2954" s="2">
        <v>44297.838888888888</v>
      </c>
      <c r="AP2954" s="2">
        <v>43836.762962962966</v>
      </c>
      <c r="AQ2954" s="1"/>
      <c r="AS2954" t="b">
        <v>1</v>
      </c>
      <c r="AV2954" t="s">
        <v>213</v>
      </c>
      <c r="BB2954" t="s">
        <v>7829</v>
      </c>
      <c r="BD2954" t="b">
        <v>0</v>
      </c>
      <c r="BH2954" t="s">
        <v>99</v>
      </c>
      <c r="BI2954" t="s">
        <v>150</v>
      </c>
      <c r="BJ2954" t="s">
        <v>384</v>
      </c>
      <c r="BQ2954" t="s">
        <v>96</v>
      </c>
      <c r="BR2954" t="b">
        <v>0</v>
      </c>
      <c r="BT2954" t="b">
        <v>0</v>
      </c>
      <c r="BW2954" t="s">
        <v>97</v>
      </c>
      <c r="BX2954" t="b">
        <v>0</v>
      </c>
      <c r="BY2954" s="2">
        <v>44376.857569444444</v>
      </c>
      <c r="CB2954" t="b">
        <v>0</v>
      </c>
      <c r="CC2954" t="b">
        <v>0</v>
      </c>
      <c r="CF2954">
        <v>9100000</v>
      </c>
      <c r="CH2954">
        <v>0</v>
      </c>
      <c r="CI2954">
        <v>0</v>
      </c>
      <c r="CJ2954">
        <v>0</v>
      </c>
      <c r="CK2954">
        <f>YEAR(tbl_Opportunity[[#This Row],[Close Date]])</f>
        <v>2019</v>
      </c>
    </row>
    <row r="2955" spans="1:89">
      <c r="A2955" t="s">
        <v>529</v>
      </c>
      <c r="B2955" t="b">
        <v>0</v>
      </c>
      <c r="D2955" t="b">
        <v>0</v>
      </c>
      <c r="H2955" s="1">
        <v>43739</v>
      </c>
      <c r="I2955" t="b">
        <v>1</v>
      </c>
      <c r="J2955" t="s">
        <v>111</v>
      </c>
      <c r="O2955" t="s">
        <v>99</v>
      </c>
      <c r="P2955" t="b">
        <v>0</v>
      </c>
      <c r="Q2955" s="2">
        <v>43493.842928240738</v>
      </c>
      <c r="R2955" s="1"/>
      <c r="S2955" t="b">
        <v>0</v>
      </c>
      <c r="U2955" s="1"/>
      <c r="V2955" t="b">
        <v>0</v>
      </c>
      <c r="W2955" s="1">
        <v>43556</v>
      </c>
      <c r="X2955">
        <v>4</v>
      </c>
      <c r="Y2955">
        <v>2019</v>
      </c>
      <c r="Z2955" t="s">
        <v>90</v>
      </c>
      <c r="AA2955" t="s">
        <v>90</v>
      </c>
      <c r="AB2955" t="b">
        <v>0</v>
      </c>
      <c r="AC2955" t="b">
        <v>0</v>
      </c>
      <c r="AE2955" t="b">
        <v>1</v>
      </c>
      <c r="AF2955" t="b">
        <v>0</v>
      </c>
      <c r="AG2955" t="b">
        <v>0</v>
      </c>
      <c r="AH2955" t="s">
        <v>4863</v>
      </c>
      <c r="AI2955" t="b">
        <v>0</v>
      </c>
      <c r="AK2955" t="b">
        <v>0</v>
      </c>
      <c r="AL2955" s="1">
        <v>43493</v>
      </c>
      <c r="AM2955" t="s">
        <v>162</v>
      </c>
      <c r="AN2955" s="2">
        <v>44297.838888888888</v>
      </c>
      <c r="AP2955" s="2">
        <v>43836.762962962966</v>
      </c>
      <c r="AQ2955" s="1"/>
      <c r="AS2955" t="b">
        <v>1</v>
      </c>
      <c r="AV2955" t="s">
        <v>213</v>
      </c>
      <c r="BB2955" t="s">
        <v>7830</v>
      </c>
      <c r="BD2955" t="b">
        <v>0</v>
      </c>
      <c r="BH2955" t="s">
        <v>99</v>
      </c>
      <c r="BI2955" t="s">
        <v>150</v>
      </c>
      <c r="BJ2955" t="s">
        <v>384</v>
      </c>
      <c r="BQ2955" t="s">
        <v>96</v>
      </c>
      <c r="BR2955" t="b">
        <v>0</v>
      </c>
      <c r="BT2955" t="b">
        <v>0</v>
      </c>
      <c r="BW2955" t="s">
        <v>97</v>
      </c>
      <c r="BX2955" t="b">
        <v>0</v>
      </c>
      <c r="BY2955" s="2">
        <v>44376.857569444444</v>
      </c>
      <c r="CB2955" t="b">
        <v>0</v>
      </c>
      <c r="CC2955" t="b">
        <v>0</v>
      </c>
      <c r="CF2955">
        <v>9100000</v>
      </c>
      <c r="CH2955">
        <v>0</v>
      </c>
      <c r="CI2955">
        <v>0</v>
      </c>
      <c r="CJ2955">
        <v>0</v>
      </c>
      <c r="CK2955">
        <f>YEAR(tbl_Opportunity[[#This Row],[Close Date]])</f>
        <v>2019</v>
      </c>
    </row>
    <row r="2956" spans="1:89">
      <c r="A2956" t="s">
        <v>108</v>
      </c>
      <c r="B2956" t="b">
        <v>0</v>
      </c>
      <c r="D2956" t="b">
        <v>0</v>
      </c>
      <c r="H2956" s="1">
        <v>43739</v>
      </c>
      <c r="I2956" t="b">
        <v>1</v>
      </c>
      <c r="J2956" t="s">
        <v>111</v>
      </c>
      <c r="O2956" t="s">
        <v>99</v>
      </c>
      <c r="P2956" t="b">
        <v>0</v>
      </c>
      <c r="Q2956" s="2">
        <v>43493.869259259256</v>
      </c>
      <c r="R2956" s="1"/>
      <c r="S2956" t="b">
        <v>0</v>
      </c>
      <c r="U2956" s="1"/>
      <c r="V2956" t="b">
        <v>0</v>
      </c>
      <c r="W2956" s="1">
        <v>43556</v>
      </c>
      <c r="X2956">
        <v>4</v>
      </c>
      <c r="Y2956">
        <v>2019</v>
      </c>
      <c r="Z2956" t="s">
        <v>90</v>
      </c>
      <c r="AA2956" t="s">
        <v>90</v>
      </c>
      <c r="AB2956" t="b">
        <v>0</v>
      </c>
      <c r="AC2956" t="b">
        <v>0</v>
      </c>
      <c r="AE2956" t="b">
        <v>1</v>
      </c>
      <c r="AF2956" t="b">
        <v>0</v>
      </c>
      <c r="AG2956" t="b">
        <v>0</v>
      </c>
      <c r="AH2956" t="s">
        <v>4863</v>
      </c>
      <c r="AI2956" t="b">
        <v>0</v>
      </c>
      <c r="AK2956" t="b">
        <v>0</v>
      </c>
      <c r="AL2956" s="1">
        <v>43493</v>
      </c>
      <c r="AM2956" t="s">
        <v>162</v>
      </c>
      <c r="AN2956" s="2">
        <v>44297.838888888888</v>
      </c>
      <c r="AP2956" s="2">
        <v>43836.762962962966</v>
      </c>
      <c r="AQ2956" s="1"/>
      <c r="AS2956" t="b">
        <v>1</v>
      </c>
      <c r="AV2956" t="s">
        <v>213</v>
      </c>
      <c r="BB2956" t="s">
        <v>7831</v>
      </c>
      <c r="BD2956" t="b">
        <v>0</v>
      </c>
      <c r="BH2956" t="s">
        <v>99</v>
      </c>
      <c r="BI2956" t="s">
        <v>150</v>
      </c>
      <c r="BJ2956" t="s">
        <v>384</v>
      </c>
      <c r="BQ2956" t="s">
        <v>96</v>
      </c>
      <c r="BR2956" t="b">
        <v>0</v>
      </c>
      <c r="BT2956" t="b">
        <v>0</v>
      </c>
      <c r="BW2956" t="s">
        <v>97</v>
      </c>
      <c r="BX2956" t="b">
        <v>0</v>
      </c>
      <c r="BY2956" s="2">
        <v>44376.857569444444</v>
      </c>
      <c r="CB2956" t="b">
        <v>0</v>
      </c>
      <c r="CC2956" t="b">
        <v>0</v>
      </c>
      <c r="CF2956">
        <v>9100000</v>
      </c>
      <c r="CH2956">
        <v>0</v>
      </c>
      <c r="CI2956">
        <v>0</v>
      </c>
      <c r="CJ2956">
        <v>0</v>
      </c>
      <c r="CK2956">
        <f>YEAR(tbl_Opportunity[[#This Row],[Close Date]])</f>
        <v>2019</v>
      </c>
    </row>
    <row r="2957" spans="1:89">
      <c r="A2957" t="s">
        <v>240</v>
      </c>
      <c r="B2957" t="b">
        <v>0</v>
      </c>
      <c r="D2957" t="b">
        <v>0</v>
      </c>
      <c r="H2957" s="1">
        <v>43739</v>
      </c>
      <c r="I2957" t="b">
        <v>1</v>
      </c>
      <c r="J2957" t="s">
        <v>111</v>
      </c>
      <c r="O2957" t="s">
        <v>99</v>
      </c>
      <c r="P2957" t="b">
        <v>0</v>
      </c>
      <c r="Q2957" s="2">
        <v>43494.59337962963</v>
      </c>
      <c r="R2957" s="1"/>
      <c r="S2957" t="b">
        <v>0</v>
      </c>
      <c r="U2957" s="1"/>
      <c r="V2957" t="b">
        <v>0</v>
      </c>
      <c r="W2957" s="1">
        <v>43556</v>
      </c>
      <c r="X2957">
        <v>4</v>
      </c>
      <c r="Y2957">
        <v>2019</v>
      </c>
      <c r="Z2957" t="s">
        <v>90</v>
      </c>
      <c r="AA2957" t="s">
        <v>90</v>
      </c>
      <c r="AB2957" t="b">
        <v>0</v>
      </c>
      <c r="AC2957" t="b">
        <v>0</v>
      </c>
      <c r="AE2957" t="b">
        <v>1</v>
      </c>
      <c r="AF2957" t="b">
        <v>0</v>
      </c>
      <c r="AG2957" t="b">
        <v>0</v>
      </c>
      <c r="AH2957" t="s">
        <v>4863</v>
      </c>
      <c r="AI2957" t="b">
        <v>0</v>
      </c>
      <c r="AK2957" t="b">
        <v>0</v>
      </c>
      <c r="AL2957" s="1">
        <v>43494</v>
      </c>
      <c r="AM2957" t="s">
        <v>162</v>
      </c>
      <c r="AN2957" s="2">
        <v>44297.838888888888</v>
      </c>
      <c r="AP2957" s="2">
        <v>43836.762962962966</v>
      </c>
      <c r="AQ2957" s="1"/>
      <c r="AS2957" t="b">
        <v>1</v>
      </c>
      <c r="AV2957" t="s">
        <v>213</v>
      </c>
      <c r="BB2957" t="s">
        <v>7832</v>
      </c>
      <c r="BD2957" t="b">
        <v>0</v>
      </c>
      <c r="BH2957" t="s">
        <v>332</v>
      </c>
      <c r="BI2957" t="s">
        <v>150</v>
      </c>
      <c r="BJ2957" t="s">
        <v>384</v>
      </c>
      <c r="BQ2957" t="s">
        <v>96</v>
      </c>
      <c r="BR2957" t="b">
        <v>0</v>
      </c>
      <c r="BT2957" t="b">
        <v>0</v>
      </c>
      <c r="BW2957" t="s">
        <v>97</v>
      </c>
      <c r="BX2957" t="b">
        <v>0</v>
      </c>
      <c r="BY2957" s="2">
        <v>44376.857569444444</v>
      </c>
      <c r="CB2957" t="b">
        <v>0</v>
      </c>
      <c r="CC2957" t="b">
        <v>0</v>
      </c>
      <c r="CF2957">
        <v>9100000</v>
      </c>
      <c r="CH2957">
        <v>0</v>
      </c>
      <c r="CI2957">
        <v>0</v>
      </c>
      <c r="CJ2957">
        <v>0</v>
      </c>
      <c r="CK2957">
        <f>YEAR(tbl_Opportunity[[#This Row],[Close Date]])</f>
        <v>2019</v>
      </c>
    </row>
    <row r="2958" spans="1:89">
      <c r="A2958" t="s">
        <v>4120</v>
      </c>
      <c r="B2958" t="b">
        <v>0</v>
      </c>
      <c r="D2958" t="b">
        <v>0</v>
      </c>
      <c r="H2958" s="1">
        <v>43739</v>
      </c>
      <c r="I2958" t="b">
        <v>1</v>
      </c>
      <c r="J2958" t="s">
        <v>111</v>
      </c>
      <c r="O2958" t="s">
        <v>99</v>
      </c>
      <c r="P2958" t="b">
        <v>0</v>
      </c>
      <c r="Q2958" s="2">
        <v>43560.645381944443</v>
      </c>
      <c r="R2958" s="1"/>
      <c r="S2958" t="b">
        <v>0</v>
      </c>
      <c r="U2958" s="1"/>
      <c r="V2958" t="b">
        <v>0</v>
      </c>
      <c r="W2958" s="1">
        <v>43556</v>
      </c>
      <c r="X2958">
        <v>4</v>
      </c>
      <c r="Y2958">
        <v>2019</v>
      </c>
      <c r="Z2958" t="s">
        <v>90</v>
      </c>
      <c r="AA2958" t="s">
        <v>90</v>
      </c>
      <c r="AB2958" t="b">
        <v>0</v>
      </c>
      <c r="AC2958" t="b">
        <v>0</v>
      </c>
      <c r="AE2958" t="b">
        <v>1</v>
      </c>
      <c r="AF2958" t="b">
        <v>0</v>
      </c>
      <c r="AG2958" t="b">
        <v>0</v>
      </c>
      <c r="AH2958" t="s">
        <v>4863</v>
      </c>
      <c r="AI2958" t="b">
        <v>0</v>
      </c>
      <c r="AK2958" t="b">
        <v>0</v>
      </c>
      <c r="AL2958" s="1">
        <v>43563</v>
      </c>
      <c r="AM2958" t="s">
        <v>162</v>
      </c>
      <c r="AN2958" s="2">
        <v>44297.838888888888</v>
      </c>
      <c r="AP2958" s="2">
        <v>43836.762962962966</v>
      </c>
      <c r="AQ2958" s="1"/>
      <c r="AS2958" t="b">
        <v>1</v>
      </c>
      <c r="AV2958" t="s">
        <v>213</v>
      </c>
      <c r="BB2958" t="s">
        <v>7833</v>
      </c>
      <c r="BD2958" t="b">
        <v>0</v>
      </c>
      <c r="BH2958" t="s">
        <v>332</v>
      </c>
      <c r="BI2958" t="s">
        <v>150</v>
      </c>
      <c r="BJ2958" t="s">
        <v>384</v>
      </c>
      <c r="BQ2958" t="s">
        <v>96</v>
      </c>
      <c r="BR2958" t="b">
        <v>0</v>
      </c>
      <c r="BT2958" t="b">
        <v>0</v>
      </c>
      <c r="BW2958" t="s">
        <v>97</v>
      </c>
      <c r="BX2958" t="b">
        <v>0</v>
      </c>
      <c r="BY2958" s="2">
        <v>44376.857569444444</v>
      </c>
      <c r="CB2958" t="b">
        <v>0</v>
      </c>
      <c r="CC2958" t="b">
        <v>0</v>
      </c>
      <c r="CF2958">
        <v>1820000</v>
      </c>
      <c r="CH2958">
        <v>0</v>
      </c>
      <c r="CI2958">
        <v>0</v>
      </c>
      <c r="CJ2958">
        <v>0</v>
      </c>
      <c r="CK2958">
        <f>YEAR(tbl_Opportunity[[#This Row],[Close Date]])</f>
        <v>2019</v>
      </c>
    </row>
    <row r="2959" spans="1:89">
      <c r="A2959" t="s">
        <v>108</v>
      </c>
      <c r="B2959" t="b">
        <v>0</v>
      </c>
      <c r="D2959" t="b">
        <v>0</v>
      </c>
      <c r="H2959" s="1">
        <v>43739</v>
      </c>
      <c r="I2959" t="b">
        <v>1</v>
      </c>
      <c r="J2959" t="s">
        <v>111</v>
      </c>
      <c r="O2959" t="s">
        <v>99</v>
      </c>
      <c r="P2959" t="b">
        <v>0</v>
      </c>
      <c r="Q2959" s="2">
        <v>43560.814722222225</v>
      </c>
      <c r="R2959" s="1"/>
      <c r="S2959" t="b">
        <v>0</v>
      </c>
      <c r="U2959" s="1"/>
      <c r="V2959" t="b">
        <v>0</v>
      </c>
      <c r="W2959" s="1">
        <v>43556</v>
      </c>
      <c r="X2959">
        <v>4</v>
      </c>
      <c r="Y2959">
        <v>2019</v>
      </c>
      <c r="Z2959" t="s">
        <v>90</v>
      </c>
      <c r="AA2959" t="s">
        <v>90</v>
      </c>
      <c r="AB2959" t="b">
        <v>0</v>
      </c>
      <c r="AC2959" t="b">
        <v>0</v>
      </c>
      <c r="AE2959" t="b">
        <v>1</v>
      </c>
      <c r="AF2959" t="b">
        <v>0</v>
      </c>
      <c r="AG2959" t="b">
        <v>0</v>
      </c>
      <c r="AH2959" t="s">
        <v>4863</v>
      </c>
      <c r="AI2959" t="b">
        <v>0</v>
      </c>
      <c r="AK2959" t="b">
        <v>0</v>
      </c>
      <c r="AL2959" s="1">
        <v>43563</v>
      </c>
      <c r="AM2959" t="s">
        <v>162</v>
      </c>
      <c r="AN2959" s="2">
        <v>44297.838888888888</v>
      </c>
      <c r="AP2959" s="2">
        <v>43836.762962962966</v>
      </c>
      <c r="AQ2959" s="1"/>
      <c r="AS2959" t="b">
        <v>1</v>
      </c>
      <c r="AV2959" t="s">
        <v>213</v>
      </c>
      <c r="BB2959" t="s">
        <v>7834</v>
      </c>
      <c r="BD2959" t="b">
        <v>0</v>
      </c>
      <c r="BH2959" t="s">
        <v>332</v>
      </c>
      <c r="BI2959" t="s">
        <v>150</v>
      </c>
      <c r="BJ2959" t="s">
        <v>384</v>
      </c>
      <c r="BQ2959" t="s">
        <v>96</v>
      </c>
      <c r="BR2959" t="b">
        <v>0</v>
      </c>
      <c r="BT2959" t="b">
        <v>0</v>
      </c>
      <c r="BW2959" t="s">
        <v>97</v>
      </c>
      <c r="BX2959" t="b">
        <v>0</v>
      </c>
      <c r="BY2959" s="2">
        <v>44376.857569444444</v>
      </c>
      <c r="CB2959" t="b">
        <v>0</v>
      </c>
      <c r="CC2959" t="b">
        <v>0</v>
      </c>
      <c r="CF2959">
        <v>1820000</v>
      </c>
      <c r="CH2959">
        <v>0</v>
      </c>
      <c r="CI2959">
        <v>0</v>
      </c>
      <c r="CJ2959">
        <v>0</v>
      </c>
      <c r="CK2959">
        <f>YEAR(tbl_Opportunity[[#This Row],[Close Date]])</f>
        <v>2019</v>
      </c>
    </row>
    <row r="2960" spans="1:89">
      <c r="A2960" t="s">
        <v>108</v>
      </c>
      <c r="B2960" t="b">
        <v>0</v>
      </c>
      <c r="D2960" t="b">
        <v>0</v>
      </c>
      <c r="H2960" s="1">
        <v>43739</v>
      </c>
      <c r="I2960" t="b">
        <v>1</v>
      </c>
      <c r="J2960" t="s">
        <v>111</v>
      </c>
      <c r="O2960" t="s">
        <v>99</v>
      </c>
      <c r="P2960" t="b">
        <v>0</v>
      </c>
      <c r="Q2960" s="2">
        <v>43592.562638888892</v>
      </c>
      <c r="R2960" s="1"/>
      <c r="S2960" t="b">
        <v>0</v>
      </c>
      <c r="U2960" s="1"/>
      <c r="V2960" t="b">
        <v>0</v>
      </c>
      <c r="W2960" s="1">
        <v>43556</v>
      </c>
      <c r="X2960">
        <v>4</v>
      </c>
      <c r="Y2960">
        <v>2019</v>
      </c>
      <c r="Z2960" t="s">
        <v>90</v>
      </c>
      <c r="AA2960" t="s">
        <v>90</v>
      </c>
      <c r="AB2960" t="b">
        <v>0</v>
      </c>
      <c r="AC2960" t="b">
        <v>0</v>
      </c>
      <c r="AE2960" t="b">
        <v>1</v>
      </c>
      <c r="AF2960" t="b">
        <v>0</v>
      </c>
      <c r="AG2960" t="b">
        <v>0</v>
      </c>
      <c r="AH2960" t="s">
        <v>4863</v>
      </c>
      <c r="AI2960" t="b">
        <v>0</v>
      </c>
      <c r="AK2960" t="b">
        <v>0</v>
      </c>
      <c r="AL2960" s="1">
        <v>43592</v>
      </c>
      <c r="AM2960" t="s">
        <v>162</v>
      </c>
      <c r="AN2960" s="2">
        <v>44297.838888888888</v>
      </c>
      <c r="AP2960" s="2">
        <v>43836.762962962966</v>
      </c>
      <c r="AQ2960" s="1"/>
      <c r="AS2960" t="b">
        <v>1</v>
      </c>
      <c r="AV2960" t="s">
        <v>213</v>
      </c>
      <c r="BB2960" t="s">
        <v>7835</v>
      </c>
      <c r="BD2960" t="b">
        <v>0</v>
      </c>
      <c r="BH2960" t="s">
        <v>332</v>
      </c>
      <c r="BI2960" t="s">
        <v>150</v>
      </c>
      <c r="BJ2960" t="s">
        <v>384</v>
      </c>
      <c r="BQ2960" t="s">
        <v>96</v>
      </c>
      <c r="BR2960" t="b">
        <v>0</v>
      </c>
      <c r="BT2960" t="b">
        <v>0</v>
      </c>
      <c r="BW2960" t="s">
        <v>97</v>
      </c>
      <c r="BX2960" t="b">
        <v>0</v>
      </c>
      <c r="BY2960" s="2">
        <v>44376.857569444444</v>
      </c>
      <c r="CB2960" t="b">
        <v>0</v>
      </c>
      <c r="CC2960" t="b">
        <v>0</v>
      </c>
      <c r="CF2960">
        <v>1820000</v>
      </c>
      <c r="CH2960">
        <v>0</v>
      </c>
      <c r="CI2960">
        <v>0</v>
      </c>
      <c r="CJ2960">
        <v>0</v>
      </c>
      <c r="CK2960">
        <f>YEAR(tbl_Opportunity[[#This Row],[Close Date]])</f>
        <v>2019</v>
      </c>
    </row>
    <row r="2961" spans="1:89">
      <c r="A2961" t="s">
        <v>242</v>
      </c>
      <c r="B2961" t="b">
        <v>0</v>
      </c>
      <c r="D2961" t="b">
        <v>0</v>
      </c>
      <c r="H2961" s="1">
        <v>43799</v>
      </c>
      <c r="I2961" t="b">
        <v>1</v>
      </c>
      <c r="J2961" t="s">
        <v>111</v>
      </c>
      <c r="O2961" t="s">
        <v>99</v>
      </c>
      <c r="P2961" t="b">
        <v>0</v>
      </c>
      <c r="Q2961" s="2">
        <v>43711.785011574073</v>
      </c>
      <c r="R2961" s="1"/>
      <c r="S2961" t="b">
        <v>0</v>
      </c>
      <c r="U2961" s="1"/>
      <c r="V2961" t="b">
        <v>0</v>
      </c>
      <c r="W2961" s="1">
        <v>43556</v>
      </c>
      <c r="X2961">
        <v>4</v>
      </c>
      <c r="Y2961">
        <v>2019</v>
      </c>
      <c r="Z2961" t="s">
        <v>90</v>
      </c>
      <c r="AA2961" t="s">
        <v>90</v>
      </c>
      <c r="AB2961" t="b">
        <v>0</v>
      </c>
      <c r="AC2961" t="b">
        <v>0</v>
      </c>
      <c r="AE2961" t="b">
        <v>1</v>
      </c>
      <c r="AF2961" t="b">
        <v>0</v>
      </c>
      <c r="AG2961" t="b">
        <v>0</v>
      </c>
      <c r="AH2961" t="s">
        <v>4812</v>
      </c>
      <c r="AI2961" t="b">
        <v>0</v>
      </c>
      <c r="AK2961" t="b">
        <v>0</v>
      </c>
      <c r="AL2961" s="1">
        <v>43713</v>
      </c>
      <c r="AM2961" t="s">
        <v>162</v>
      </c>
      <c r="AN2961" s="2">
        <v>44297.838888888888</v>
      </c>
      <c r="AP2961" s="2">
        <v>43836.762962962966</v>
      </c>
      <c r="AQ2961" s="1"/>
      <c r="AS2961" t="b">
        <v>1</v>
      </c>
      <c r="AV2961" t="s">
        <v>213</v>
      </c>
      <c r="BB2961" t="s">
        <v>7836</v>
      </c>
      <c r="BD2961" t="b">
        <v>0</v>
      </c>
      <c r="BH2961" t="s">
        <v>332</v>
      </c>
      <c r="BI2961" t="s">
        <v>150</v>
      </c>
      <c r="BJ2961" t="s">
        <v>102</v>
      </c>
      <c r="BQ2961" t="s">
        <v>96</v>
      </c>
      <c r="BR2961" t="b">
        <v>0</v>
      </c>
      <c r="BT2961" t="b">
        <v>0</v>
      </c>
      <c r="BW2961" t="s">
        <v>97</v>
      </c>
      <c r="BX2961" t="b">
        <v>0</v>
      </c>
      <c r="BY2961" s="2">
        <v>44376.857569444444</v>
      </c>
      <c r="CB2961" t="b">
        <v>0</v>
      </c>
      <c r="CC2961" t="b">
        <v>0</v>
      </c>
      <c r="CF2961">
        <v>4019400</v>
      </c>
      <c r="CH2961">
        <v>0</v>
      </c>
      <c r="CI2961">
        <v>0</v>
      </c>
      <c r="CJ2961">
        <v>0</v>
      </c>
      <c r="CK2961">
        <f>YEAR(tbl_Opportunity[[#This Row],[Close Date]])</f>
        <v>2019</v>
      </c>
    </row>
    <row r="2962" spans="1:89">
      <c r="A2962" t="s">
        <v>132</v>
      </c>
      <c r="B2962" t="b">
        <v>0</v>
      </c>
      <c r="D2962" t="b">
        <v>0</v>
      </c>
      <c r="H2962" s="1">
        <v>43799</v>
      </c>
      <c r="I2962" t="b">
        <v>1</v>
      </c>
      <c r="J2962" t="s">
        <v>111</v>
      </c>
      <c r="O2962" t="s">
        <v>99</v>
      </c>
      <c r="P2962" t="b">
        <v>0</v>
      </c>
      <c r="Q2962" s="2">
        <v>43712.80809027778</v>
      </c>
      <c r="R2962" s="1"/>
      <c r="S2962" t="b">
        <v>0</v>
      </c>
      <c r="U2962" s="1"/>
      <c r="V2962" t="b">
        <v>0</v>
      </c>
      <c r="W2962" s="1">
        <v>43556</v>
      </c>
      <c r="X2962">
        <v>4</v>
      </c>
      <c r="Y2962">
        <v>2019</v>
      </c>
      <c r="Z2962" t="s">
        <v>90</v>
      </c>
      <c r="AA2962" t="s">
        <v>90</v>
      </c>
      <c r="AB2962" t="b">
        <v>0</v>
      </c>
      <c r="AC2962" t="b">
        <v>0</v>
      </c>
      <c r="AE2962" t="b">
        <v>1</v>
      </c>
      <c r="AF2962" t="b">
        <v>0</v>
      </c>
      <c r="AG2962" t="b">
        <v>0</v>
      </c>
      <c r="AH2962" t="s">
        <v>4812</v>
      </c>
      <c r="AI2962" t="b">
        <v>0</v>
      </c>
      <c r="AK2962" t="b">
        <v>0</v>
      </c>
      <c r="AL2962" s="1">
        <v>43714</v>
      </c>
      <c r="AM2962" t="s">
        <v>162</v>
      </c>
      <c r="AN2962" s="2">
        <v>44297.838888888888</v>
      </c>
      <c r="AP2962" s="2">
        <v>43836.762962962966</v>
      </c>
      <c r="AQ2962" s="1"/>
      <c r="AS2962" t="b">
        <v>1</v>
      </c>
      <c r="AV2962" t="s">
        <v>213</v>
      </c>
      <c r="BB2962" t="s">
        <v>7837</v>
      </c>
      <c r="BD2962" t="b">
        <v>0</v>
      </c>
      <c r="BH2962" t="s">
        <v>131</v>
      </c>
      <c r="BI2962" t="s">
        <v>150</v>
      </c>
      <c r="BJ2962" t="s">
        <v>102</v>
      </c>
      <c r="BQ2962" t="s">
        <v>96</v>
      </c>
      <c r="BR2962" t="b">
        <v>0</v>
      </c>
      <c r="BT2962" t="b">
        <v>0</v>
      </c>
      <c r="BW2962" t="s">
        <v>97</v>
      </c>
      <c r="BX2962" t="b">
        <v>0</v>
      </c>
      <c r="BY2962" s="2">
        <v>44376.857569444444</v>
      </c>
      <c r="CB2962" t="b">
        <v>0</v>
      </c>
      <c r="CC2962" t="b">
        <v>0</v>
      </c>
      <c r="CF2962">
        <v>3617460</v>
      </c>
      <c r="CH2962">
        <v>0</v>
      </c>
      <c r="CI2962">
        <v>0</v>
      </c>
      <c r="CJ2962">
        <v>0</v>
      </c>
      <c r="CK2962">
        <f>YEAR(tbl_Opportunity[[#This Row],[Close Date]])</f>
        <v>2019</v>
      </c>
    </row>
    <row r="2963" spans="1:89">
      <c r="A2963" t="s">
        <v>6988</v>
      </c>
      <c r="B2963" t="b">
        <v>0</v>
      </c>
      <c r="D2963" t="b">
        <v>0</v>
      </c>
      <c r="H2963" s="1">
        <v>43799</v>
      </c>
      <c r="I2963" t="b">
        <v>1</v>
      </c>
      <c r="J2963" t="s">
        <v>111</v>
      </c>
      <c r="L2963" t="s">
        <v>7838</v>
      </c>
      <c r="O2963" t="s">
        <v>99</v>
      </c>
      <c r="P2963" t="b">
        <v>0</v>
      </c>
      <c r="Q2963" s="2">
        <v>43713.616053240738</v>
      </c>
      <c r="R2963" s="1"/>
      <c r="S2963" t="b">
        <v>0</v>
      </c>
      <c r="U2963" s="1"/>
      <c r="V2963" t="b">
        <v>0</v>
      </c>
      <c r="W2963" s="1">
        <v>43556</v>
      </c>
      <c r="X2963">
        <v>4</v>
      </c>
      <c r="Y2963">
        <v>2019</v>
      </c>
      <c r="Z2963" t="s">
        <v>90</v>
      </c>
      <c r="AA2963" t="s">
        <v>90</v>
      </c>
      <c r="AB2963" t="b">
        <v>0</v>
      </c>
      <c r="AC2963" t="b">
        <v>0</v>
      </c>
      <c r="AE2963" t="b">
        <v>1</v>
      </c>
      <c r="AF2963" t="b">
        <v>0</v>
      </c>
      <c r="AG2963" t="b">
        <v>0</v>
      </c>
      <c r="AH2963" t="s">
        <v>4812</v>
      </c>
      <c r="AI2963" t="b">
        <v>0</v>
      </c>
      <c r="AK2963" t="b">
        <v>0</v>
      </c>
      <c r="AL2963" s="1">
        <v>43713</v>
      </c>
      <c r="AM2963" t="s">
        <v>162</v>
      </c>
      <c r="AN2963" s="2">
        <v>44297.838888888888</v>
      </c>
      <c r="AP2963" s="2">
        <v>43836.763020833336</v>
      </c>
      <c r="AQ2963" s="1"/>
      <c r="AS2963" t="b">
        <v>1</v>
      </c>
      <c r="AV2963" t="s">
        <v>213</v>
      </c>
      <c r="BB2963" t="s">
        <v>7839</v>
      </c>
      <c r="BD2963" t="b">
        <v>0</v>
      </c>
      <c r="BH2963" t="s">
        <v>332</v>
      </c>
      <c r="BI2963" t="s">
        <v>150</v>
      </c>
      <c r="BJ2963" t="s">
        <v>102</v>
      </c>
      <c r="BQ2963" t="s">
        <v>96</v>
      </c>
      <c r="BR2963" t="b">
        <v>0</v>
      </c>
      <c r="BT2963" t="b">
        <v>0</v>
      </c>
      <c r="BW2963" t="s">
        <v>97</v>
      </c>
      <c r="BX2963" t="b">
        <v>0</v>
      </c>
      <c r="BY2963" s="2">
        <v>44376.857569444444</v>
      </c>
      <c r="CB2963" t="b">
        <v>0</v>
      </c>
      <c r="CC2963" t="b">
        <v>0</v>
      </c>
      <c r="CF2963">
        <v>4019400</v>
      </c>
      <c r="CH2963">
        <v>0</v>
      </c>
      <c r="CI2963">
        <v>0</v>
      </c>
      <c r="CJ2963">
        <v>0</v>
      </c>
      <c r="CK2963">
        <f>YEAR(tbl_Opportunity[[#This Row],[Close Date]])</f>
        <v>2019</v>
      </c>
    </row>
    <row r="2964" spans="1:89">
      <c r="A2964" t="s">
        <v>7840</v>
      </c>
      <c r="B2964" t="b">
        <v>0</v>
      </c>
      <c r="D2964" t="b">
        <v>0</v>
      </c>
      <c r="H2964" s="1">
        <v>43799</v>
      </c>
      <c r="I2964" t="b">
        <v>1</v>
      </c>
      <c r="J2964" t="s">
        <v>111</v>
      </c>
      <c r="L2964" t="s">
        <v>5457</v>
      </c>
      <c r="O2964" t="s">
        <v>99</v>
      </c>
      <c r="P2964" t="b">
        <v>0</v>
      </c>
      <c r="Q2964" s="2">
        <v>43713.951006944444</v>
      </c>
      <c r="R2964" s="1"/>
      <c r="S2964" t="b">
        <v>0</v>
      </c>
      <c r="U2964" s="1"/>
      <c r="V2964" t="b">
        <v>0</v>
      </c>
      <c r="W2964" s="1">
        <v>43556</v>
      </c>
      <c r="X2964">
        <v>4</v>
      </c>
      <c r="Y2964">
        <v>2019</v>
      </c>
      <c r="Z2964" t="s">
        <v>90</v>
      </c>
      <c r="AA2964" t="s">
        <v>90</v>
      </c>
      <c r="AB2964" t="b">
        <v>0</v>
      </c>
      <c r="AC2964" t="b">
        <v>0</v>
      </c>
      <c r="AE2964" t="b">
        <v>1</v>
      </c>
      <c r="AF2964" t="b">
        <v>0</v>
      </c>
      <c r="AG2964" t="b">
        <v>0</v>
      </c>
      <c r="AH2964" t="s">
        <v>4812</v>
      </c>
      <c r="AI2964" t="b">
        <v>0</v>
      </c>
      <c r="AK2964" t="b">
        <v>0</v>
      </c>
      <c r="AL2964" s="1">
        <v>43713</v>
      </c>
      <c r="AM2964" t="s">
        <v>162</v>
      </c>
      <c r="AN2964" s="2">
        <v>44297.838888888888</v>
      </c>
      <c r="AP2964" s="2">
        <v>43836.762962962966</v>
      </c>
      <c r="AQ2964" s="1"/>
      <c r="AS2964" t="b">
        <v>1</v>
      </c>
      <c r="AV2964" t="s">
        <v>213</v>
      </c>
      <c r="BB2964" t="s">
        <v>7841</v>
      </c>
      <c r="BD2964" t="b">
        <v>0</v>
      </c>
      <c r="BH2964" t="s">
        <v>332</v>
      </c>
      <c r="BI2964" t="s">
        <v>150</v>
      </c>
      <c r="BJ2964" t="s">
        <v>102</v>
      </c>
      <c r="BQ2964" t="s">
        <v>96</v>
      </c>
      <c r="BR2964" t="b">
        <v>0</v>
      </c>
      <c r="BT2964" t="b">
        <v>0</v>
      </c>
      <c r="BW2964" t="s">
        <v>97</v>
      </c>
      <c r="BX2964" t="b">
        <v>0</v>
      </c>
      <c r="BY2964" s="2">
        <v>44376.857569444444</v>
      </c>
      <c r="CB2964" t="b">
        <v>0</v>
      </c>
      <c r="CC2964" t="b">
        <v>0</v>
      </c>
      <c r="CF2964">
        <v>4019400</v>
      </c>
      <c r="CH2964">
        <v>0</v>
      </c>
      <c r="CI2964">
        <v>0</v>
      </c>
      <c r="CJ2964">
        <v>0</v>
      </c>
      <c r="CK2964">
        <f>YEAR(tbl_Opportunity[[#This Row],[Close Date]])</f>
        <v>2019</v>
      </c>
    </row>
    <row r="2965" spans="1:89">
      <c r="A2965" t="s">
        <v>242</v>
      </c>
      <c r="B2965" t="b">
        <v>0</v>
      </c>
      <c r="D2965" t="b">
        <v>0</v>
      </c>
      <c r="H2965" s="1">
        <v>44135</v>
      </c>
      <c r="I2965" t="b">
        <v>1</v>
      </c>
      <c r="J2965" t="s">
        <v>111</v>
      </c>
      <c r="O2965" t="s">
        <v>99</v>
      </c>
      <c r="P2965" t="b">
        <v>0</v>
      </c>
      <c r="Q2965" s="2">
        <v>43560.627210648148</v>
      </c>
      <c r="R2965" s="1"/>
      <c r="S2965" t="b">
        <v>0</v>
      </c>
      <c r="U2965" s="1"/>
      <c r="V2965" t="b">
        <v>0</v>
      </c>
      <c r="W2965" s="1">
        <v>43922</v>
      </c>
      <c r="X2965">
        <v>4</v>
      </c>
      <c r="Y2965">
        <v>2020</v>
      </c>
      <c r="Z2965" t="s">
        <v>90</v>
      </c>
      <c r="AA2965" t="s">
        <v>90</v>
      </c>
      <c r="AB2965" t="b">
        <v>0</v>
      </c>
      <c r="AC2965" t="b">
        <v>0</v>
      </c>
      <c r="AE2965" t="b">
        <v>1</v>
      </c>
      <c r="AF2965" t="b">
        <v>0</v>
      </c>
      <c r="AG2965" t="b">
        <v>0</v>
      </c>
      <c r="AH2965" t="s">
        <v>4863</v>
      </c>
      <c r="AI2965" t="b">
        <v>0</v>
      </c>
      <c r="AK2965" t="b">
        <v>0</v>
      </c>
      <c r="AL2965" s="1">
        <v>43563</v>
      </c>
      <c r="AM2965" t="s">
        <v>162</v>
      </c>
      <c r="AN2965" s="2">
        <v>44297.838888888888</v>
      </c>
      <c r="AP2965" s="2">
        <v>43972.638229166667</v>
      </c>
      <c r="AQ2965" s="1"/>
      <c r="AS2965" t="b">
        <v>1</v>
      </c>
      <c r="AV2965" t="s">
        <v>213</v>
      </c>
      <c r="BB2965" t="s">
        <v>7842</v>
      </c>
      <c r="BD2965" t="b">
        <v>0</v>
      </c>
      <c r="BH2965" t="s">
        <v>332</v>
      </c>
      <c r="BI2965" t="s">
        <v>150</v>
      </c>
      <c r="BJ2965" t="s">
        <v>384</v>
      </c>
      <c r="BQ2965" t="s">
        <v>96</v>
      </c>
      <c r="BR2965" t="b">
        <v>0</v>
      </c>
      <c r="BT2965" t="b">
        <v>0</v>
      </c>
      <c r="BW2965" t="s">
        <v>97</v>
      </c>
      <c r="BX2965" t="b">
        <v>0</v>
      </c>
      <c r="BY2965" s="2">
        <v>44376.857569444444</v>
      </c>
      <c r="CB2965" t="b">
        <v>0</v>
      </c>
      <c r="CC2965" t="b">
        <v>0</v>
      </c>
      <c r="CF2965">
        <v>1820000</v>
      </c>
      <c r="CH2965">
        <v>0</v>
      </c>
      <c r="CI2965">
        <v>0</v>
      </c>
      <c r="CJ2965">
        <v>0</v>
      </c>
      <c r="CK2965">
        <f>YEAR(tbl_Opportunity[[#This Row],[Close Date]])</f>
        <v>2020</v>
      </c>
    </row>
    <row r="2966" spans="1:89">
      <c r="A2966" t="s">
        <v>1764</v>
      </c>
      <c r="B2966" t="b">
        <v>0</v>
      </c>
      <c r="D2966" t="b">
        <v>0</v>
      </c>
      <c r="H2966" s="1">
        <v>43465</v>
      </c>
      <c r="I2966" t="b">
        <v>1</v>
      </c>
      <c r="J2966" t="s">
        <v>140</v>
      </c>
      <c r="O2966" t="s">
        <v>114</v>
      </c>
      <c r="P2966" t="b">
        <v>0</v>
      </c>
      <c r="Q2966" s="2">
        <v>43263.124918981484</v>
      </c>
      <c r="R2966" s="1"/>
      <c r="S2966" t="b">
        <v>0</v>
      </c>
      <c r="U2966" s="1"/>
      <c r="V2966" t="b">
        <v>0</v>
      </c>
      <c r="W2966" s="1">
        <v>43191</v>
      </c>
      <c r="X2966">
        <v>4</v>
      </c>
      <c r="Y2966">
        <v>2018</v>
      </c>
      <c r="Z2966" t="s">
        <v>90</v>
      </c>
      <c r="AA2966" t="s">
        <v>90</v>
      </c>
      <c r="AB2966" t="b">
        <v>0</v>
      </c>
      <c r="AC2966" t="b">
        <v>0</v>
      </c>
      <c r="AE2966" t="b">
        <v>1</v>
      </c>
      <c r="AF2966" t="b">
        <v>0</v>
      </c>
      <c r="AG2966" t="b">
        <v>0</v>
      </c>
      <c r="AH2966" t="s">
        <v>4863</v>
      </c>
      <c r="AI2966" t="b">
        <v>0</v>
      </c>
      <c r="AK2966" t="b">
        <v>0</v>
      </c>
      <c r="AL2966" s="1"/>
      <c r="AM2966" t="s">
        <v>162</v>
      </c>
      <c r="AN2966" s="2">
        <v>44297.838888888888</v>
      </c>
      <c r="AP2966" s="2">
        <v>43836.76290509259</v>
      </c>
      <c r="AQ2966" s="1"/>
      <c r="AS2966" t="b">
        <v>1</v>
      </c>
      <c r="AV2966" t="s">
        <v>213</v>
      </c>
      <c r="BB2966" t="s">
        <v>7843</v>
      </c>
      <c r="BD2966" t="b">
        <v>0</v>
      </c>
      <c r="BH2966" t="s">
        <v>114</v>
      </c>
      <c r="BI2966" t="s">
        <v>155</v>
      </c>
      <c r="BJ2966" t="s">
        <v>336</v>
      </c>
      <c r="BQ2966" t="s">
        <v>96</v>
      </c>
      <c r="BR2966" t="b">
        <v>0</v>
      </c>
      <c r="BT2966" t="b">
        <v>0</v>
      </c>
      <c r="BW2966" t="s">
        <v>97</v>
      </c>
      <c r="BX2966" t="b">
        <v>0</v>
      </c>
      <c r="BY2966" s="2">
        <v>44376.857569444444</v>
      </c>
      <c r="CB2966" t="b">
        <v>0</v>
      </c>
      <c r="CC2966" t="b">
        <v>0</v>
      </c>
      <c r="CF2966">
        <v>6263556.75</v>
      </c>
      <c r="CH2966">
        <v>0</v>
      </c>
      <c r="CI2966">
        <v>0</v>
      </c>
      <c r="CJ2966">
        <v>0</v>
      </c>
      <c r="CK2966">
        <f>YEAR(tbl_Opportunity[[#This Row],[Close Date]])</f>
        <v>2018</v>
      </c>
    </row>
    <row r="2967" spans="1:89">
      <c r="A2967" t="s">
        <v>240</v>
      </c>
      <c r="B2967" t="b">
        <v>0</v>
      </c>
      <c r="D2967" t="b">
        <v>0</v>
      </c>
      <c r="H2967" s="1">
        <v>43739</v>
      </c>
      <c r="I2967" t="b">
        <v>1</v>
      </c>
      <c r="J2967" t="s">
        <v>105</v>
      </c>
      <c r="O2967" t="s">
        <v>99</v>
      </c>
      <c r="P2967" t="b">
        <v>0</v>
      </c>
      <c r="Q2967" s="2">
        <v>43564.812314814815</v>
      </c>
      <c r="R2967" s="1"/>
      <c r="S2967" t="b">
        <v>0</v>
      </c>
      <c r="U2967" s="1"/>
      <c r="V2967" t="b">
        <v>0</v>
      </c>
      <c r="W2967" s="1">
        <v>43556</v>
      </c>
      <c r="X2967">
        <v>4</v>
      </c>
      <c r="Y2967">
        <v>2019</v>
      </c>
      <c r="Z2967" t="s">
        <v>90</v>
      </c>
      <c r="AA2967" t="s">
        <v>90</v>
      </c>
      <c r="AB2967" t="b">
        <v>0</v>
      </c>
      <c r="AC2967" t="b">
        <v>0</v>
      </c>
      <c r="AE2967" t="b">
        <v>1</v>
      </c>
      <c r="AF2967" t="b">
        <v>0</v>
      </c>
      <c r="AG2967" t="b">
        <v>0</v>
      </c>
      <c r="AH2967" t="s">
        <v>4863</v>
      </c>
      <c r="AI2967" t="b">
        <v>0</v>
      </c>
      <c r="AK2967" t="b">
        <v>0</v>
      </c>
      <c r="AL2967" s="1">
        <v>43564</v>
      </c>
      <c r="AM2967" t="s">
        <v>162</v>
      </c>
      <c r="AN2967" s="2">
        <v>44297.838888888888</v>
      </c>
      <c r="AP2967" s="2">
        <v>43836.762962962966</v>
      </c>
      <c r="AQ2967" s="1"/>
      <c r="AS2967" t="b">
        <v>1</v>
      </c>
      <c r="AV2967" t="s">
        <v>213</v>
      </c>
      <c r="BB2967" t="s">
        <v>7844</v>
      </c>
      <c r="BD2967" t="b">
        <v>0</v>
      </c>
      <c r="BE2967" t="s">
        <v>7845</v>
      </c>
      <c r="BH2967" t="s">
        <v>131</v>
      </c>
      <c r="BI2967" t="s">
        <v>150</v>
      </c>
      <c r="BJ2967" t="s">
        <v>384</v>
      </c>
      <c r="BQ2967" t="s">
        <v>96</v>
      </c>
      <c r="BR2967" t="b">
        <v>0</v>
      </c>
      <c r="BT2967" t="b">
        <v>0</v>
      </c>
      <c r="BW2967" t="s">
        <v>97</v>
      </c>
      <c r="BX2967" t="b">
        <v>0</v>
      </c>
      <c r="BY2967" s="2">
        <v>44376.857569444444</v>
      </c>
      <c r="CB2967" t="b">
        <v>0</v>
      </c>
      <c r="CC2967" t="b">
        <v>0</v>
      </c>
      <c r="CF2967">
        <v>1820000</v>
      </c>
      <c r="CH2967">
        <v>0</v>
      </c>
      <c r="CI2967">
        <v>0</v>
      </c>
      <c r="CJ2967">
        <v>0</v>
      </c>
      <c r="CK2967">
        <f>YEAR(tbl_Opportunity[[#This Row],[Close Date]])</f>
        <v>2019</v>
      </c>
    </row>
    <row r="2968" spans="1:89">
      <c r="A2968" t="s">
        <v>3403</v>
      </c>
      <c r="B2968" t="b">
        <v>0</v>
      </c>
      <c r="D2968" t="b">
        <v>0</v>
      </c>
      <c r="H2968" s="1">
        <v>43100</v>
      </c>
      <c r="I2968" t="b">
        <v>1</v>
      </c>
      <c r="J2968" t="s">
        <v>105</v>
      </c>
      <c r="O2968" t="s">
        <v>332</v>
      </c>
      <c r="P2968" t="b">
        <v>0</v>
      </c>
      <c r="Q2968" s="2">
        <v>42969.124143518522</v>
      </c>
      <c r="R2968" s="1"/>
      <c r="S2968" t="b">
        <v>0</v>
      </c>
      <c r="U2968" s="1"/>
      <c r="V2968" t="b">
        <v>0</v>
      </c>
      <c r="W2968" s="1">
        <v>42826</v>
      </c>
      <c r="X2968">
        <v>4</v>
      </c>
      <c r="Y2968">
        <v>2017</v>
      </c>
      <c r="Z2968" t="s">
        <v>90</v>
      </c>
      <c r="AA2968" t="s">
        <v>90</v>
      </c>
      <c r="AB2968" t="b">
        <v>0</v>
      </c>
      <c r="AC2968" t="b">
        <v>0</v>
      </c>
      <c r="AE2968" t="b">
        <v>1</v>
      </c>
      <c r="AF2968" t="b">
        <v>0</v>
      </c>
      <c r="AG2968" t="b">
        <v>0</v>
      </c>
      <c r="AH2968" t="s">
        <v>1016</v>
      </c>
      <c r="AI2968" t="b">
        <v>0</v>
      </c>
      <c r="AK2968" t="b">
        <v>0</v>
      </c>
      <c r="AL2968" s="1"/>
      <c r="AM2968" t="s">
        <v>162</v>
      </c>
      <c r="AN2968" s="2">
        <v>44297.8278587963</v>
      </c>
      <c r="AP2968" s="2">
        <v>43836.76290509259</v>
      </c>
      <c r="AQ2968" s="1"/>
      <c r="AS2968" t="b">
        <v>1</v>
      </c>
      <c r="AV2968" t="s">
        <v>153</v>
      </c>
      <c r="BB2968" t="s">
        <v>7846</v>
      </c>
      <c r="BD2968" t="b">
        <v>0</v>
      </c>
      <c r="BE2968" t="s">
        <v>171</v>
      </c>
      <c r="BH2968" t="s">
        <v>332</v>
      </c>
      <c r="BI2968" t="s">
        <v>150</v>
      </c>
      <c r="BQ2968" t="s">
        <v>96</v>
      </c>
      <c r="BR2968" t="b">
        <v>0</v>
      </c>
      <c r="BT2968" t="b">
        <v>0</v>
      </c>
      <c r="BW2968" t="s">
        <v>97</v>
      </c>
      <c r="BX2968" t="b">
        <v>0</v>
      </c>
      <c r="BY2968" s="2">
        <v>44376.857569444444</v>
      </c>
      <c r="CB2968" t="b">
        <v>0</v>
      </c>
      <c r="CC2968" t="b">
        <v>0</v>
      </c>
      <c r="CF2968">
        <v>1911995</v>
      </c>
      <c r="CH2968">
        <v>0</v>
      </c>
      <c r="CI2968">
        <v>0</v>
      </c>
      <c r="CJ2968">
        <v>0</v>
      </c>
      <c r="CK2968">
        <f>YEAR(tbl_Opportunity[[#This Row],[Close Date]])</f>
        <v>2017</v>
      </c>
    </row>
    <row r="2969" spans="1:89">
      <c r="A2969" t="s">
        <v>7847</v>
      </c>
      <c r="B2969" t="b">
        <v>0</v>
      </c>
      <c r="D2969" t="b">
        <v>0</v>
      </c>
      <c r="H2969" s="1">
        <v>44196</v>
      </c>
      <c r="I2969" t="b">
        <v>1</v>
      </c>
      <c r="J2969" t="s">
        <v>111</v>
      </c>
      <c r="O2969" t="s">
        <v>99</v>
      </c>
      <c r="P2969" t="b">
        <v>0</v>
      </c>
      <c r="Q2969" s="2">
        <v>43756.70107638889</v>
      </c>
      <c r="R2969" s="1"/>
      <c r="S2969" t="b">
        <v>0</v>
      </c>
      <c r="U2969" s="1"/>
      <c r="V2969" t="b">
        <v>0</v>
      </c>
      <c r="W2969" s="1">
        <v>43922</v>
      </c>
      <c r="X2969">
        <v>4</v>
      </c>
      <c r="Y2969">
        <v>2020</v>
      </c>
      <c r="Z2969" t="s">
        <v>90</v>
      </c>
      <c r="AA2969" t="s">
        <v>90</v>
      </c>
      <c r="AB2969" t="b">
        <v>0</v>
      </c>
      <c r="AC2969" t="b">
        <v>0</v>
      </c>
      <c r="AE2969" t="b">
        <v>1</v>
      </c>
      <c r="AF2969" t="b">
        <v>0</v>
      </c>
      <c r="AG2969" t="b">
        <v>0</v>
      </c>
      <c r="AH2969" t="s">
        <v>1016</v>
      </c>
      <c r="AI2969" t="b">
        <v>0</v>
      </c>
      <c r="AK2969" t="b">
        <v>0</v>
      </c>
      <c r="AL2969" s="1"/>
      <c r="AM2969" t="s">
        <v>2842</v>
      </c>
      <c r="AN2969" s="2">
        <v>44369.853425925925</v>
      </c>
      <c r="AP2969" s="2">
        <v>43838.650150462963</v>
      </c>
      <c r="AQ2969" s="1"/>
      <c r="AS2969" t="b">
        <v>1</v>
      </c>
      <c r="AV2969" t="s">
        <v>213</v>
      </c>
      <c r="BB2969" t="s">
        <v>7848</v>
      </c>
      <c r="BD2969" t="b">
        <v>0</v>
      </c>
      <c r="BH2969" t="s">
        <v>2842</v>
      </c>
      <c r="BI2969" t="s">
        <v>155</v>
      </c>
      <c r="BJ2969" t="s">
        <v>2983</v>
      </c>
      <c r="BK2969" t="s">
        <v>384</v>
      </c>
      <c r="BL2969" t="s">
        <v>3376</v>
      </c>
      <c r="BQ2969" t="s">
        <v>96</v>
      </c>
      <c r="BR2969" t="b">
        <v>0</v>
      </c>
      <c r="BS2969" t="s">
        <v>95</v>
      </c>
      <c r="BT2969" t="b">
        <v>0</v>
      </c>
      <c r="BW2969" t="s">
        <v>97</v>
      </c>
      <c r="BX2969" t="b">
        <v>0</v>
      </c>
      <c r="BY2969" s="2">
        <v>44376.857569444444</v>
      </c>
      <c r="CB2969" t="b">
        <v>0</v>
      </c>
      <c r="CC2969" t="b">
        <v>0</v>
      </c>
      <c r="CF2969">
        <v>4770096.75</v>
      </c>
      <c r="CH2969">
        <v>0</v>
      </c>
      <c r="CI2969">
        <v>0</v>
      </c>
      <c r="CJ2969">
        <v>0</v>
      </c>
      <c r="CK2969">
        <f>YEAR(tbl_Opportunity[[#This Row],[Close Date]])</f>
        <v>2020</v>
      </c>
    </row>
    <row r="2970" spans="1:89">
      <c r="A2970" t="s">
        <v>7847</v>
      </c>
      <c r="B2970" t="b">
        <v>0</v>
      </c>
      <c r="D2970" t="b">
        <v>0</v>
      </c>
      <c r="H2970" s="1">
        <v>44196</v>
      </c>
      <c r="I2970" t="b">
        <v>1</v>
      </c>
      <c r="J2970" t="s">
        <v>105</v>
      </c>
      <c r="O2970" t="s">
        <v>114</v>
      </c>
      <c r="P2970" t="b">
        <v>0</v>
      </c>
      <c r="Q2970" s="2">
        <v>43765.137002314812</v>
      </c>
      <c r="R2970" s="1"/>
      <c r="S2970" t="b">
        <v>0</v>
      </c>
      <c r="U2970" s="1"/>
      <c r="V2970" t="b">
        <v>0</v>
      </c>
      <c r="W2970" s="1">
        <v>43922</v>
      </c>
      <c r="X2970">
        <v>4</v>
      </c>
      <c r="Y2970">
        <v>2020</v>
      </c>
      <c r="Z2970" t="s">
        <v>90</v>
      </c>
      <c r="AA2970" t="s">
        <v>90</v>
      </c>
      <c r="AB2970" t="b">
        <v>0</v>
      </c>
      <c r="AC2970" t="b">
        <v>0</v>
      </c>
      <c r="AE2970" t="b">
        <v>1</v>
      </c>
      <c r="AF2970" t="b">
        <v>0</v>
      </c>
      <c r="AG2970" t="b">
        <v>0</v>
      </c>
      <c r="AH2970" t="s">
        <v>1016</v>
      </c>
      <c r="AI2970" t="b">
        <v>0</v>
      </c>
      <c r="AK2970" t="b">
        <v>0</v>
      </c>
      <c r="AL2970" s="1">
        <v>43765</v>
      </c>
      <c r="AM2970" t="s">
        <v>2842</v>
      </c>
      <c r="AN2970" s="2">
        <v>44369.85260416667</v>
      </c>
      <c r="AP2970" s="2">
        <v>44172.612847222219</v>
      </c>
      <c r="AQ2970" s="1"/>
      <c r="AS2970" t="b">
        <v>1</v>
      </c>
      <c r="AV2970" t="s">
        <v>213</v>
      </c>
      <c r="BB2970" t="s">
        <v>7849</v>
      </c>
      <c r="BD2970" t="b">
        <v>0</v>
      </c>
      <c r="BH2970" t="s">
        <v>2842</v>
      </c>
      <c r="BI2970" t="s">
        <v>155</v>
      </c>
      <c r="BJ2970" t="s">
        <v>384</v>
      </c>
      <c r="BK2970" t="s">
        <v>384</v>
      </c>
      <c r="BL2970" t="s">
        <v>3376</v>
      </c>
      <c r="BQ2970" t="s">
        <v>96</v>
      </c>
      <c r="BR2970" t="b">
        <v>0</v>
      </c>
      <c r="BS2970" t="s">
        <v>95</v>
      </c>
      <c r="BT2970" t="b">
        <v>0</v>
      </c>
      <c r="BW2970" t="s">
        <v>97</v>
      </c>
      <c r="BX2970" t="b">
        <v>0</v>
      </c>
      <c r="BY2970" s="2">
        <v>44376.857569444444</v>
      </c>
      <c r="CB2970" t="b">
        <v>0</v>
      </c>
      <c r="CC2970" t="b">
        <v>0</v>
      </c>
      <c r="CF2970">
        <v>668936.25</v>
      </c>
      <c r="CH2970">
        <v>0</v>
      </c>
      <c r="CI2970">
        <v>0</v>
      </c>
      <c r="CJ2970">
        <v>0</v>
      </c>
      <c r="CK2970">
        <f>YEAR(tbl_Opportunity[[#This Row],[Close Date]])</f>
        <v>2020</v>
      </c>
    </row>
    <row r="2971" spans="1:89">
      <c r="A2971" t="s">
        <v>4044</v>
      </c>
      <c r="B2971" t="b">
        <v>0</v>
      </c>
      <c r="D2971" t="b">
        <v>0</v>
      </c>
      <c r="H2971" s="1">
        <v>43830</v>
      </c>
      <c r="I2971" t="b">
        <v>1</v>
      </c>
      <c r="O2971" t="s">
        <v>99</v>
      </c>
      <c r="P2971" t="b">
        <v>0</v>
      </c>
      <c r="Q2971" s="2">
        <v>43682.832916666666</v>
      </c>
      <c r="R2971" s="1"/>
      <c r="S2971" t="b">
        <v>0</v>
      </c>
      <c r="U2971" s="1"/>
      <c r="V2971" t="b">
        <v>0</v>
      </c>
      <c r="W2971" s="1">
        <v>43556</v>
      </c>
      <c r="X2971">
        <v>4</v>
      </c>
      <c r="Y2971">
        <v>2019</v>
      </c>
      <c r="Z2971" t="s">
        <v>90</v>
      </c>
      <c r="AA2971" t="s">
        <v>90</v>
      </c>
      <c r="AB2971" t="b">
        <v>0</v>
      </c>
      <c r="AC2971" t="b">
        <v>0</v>
      </c>
      <c r="AE2971" t="b">
        <v>1</v>
      </c>
      <c r="AF2971" t="b">
        <v>0</v>
      </c>
      <c r="AG2971" t="b">
        <v>0</v>
      </c>
      <c r="AH2971" t="s">
        <v>1016</v>
      </c>
      <c r="AI2971" t="b">
        <v>0</v>
      </c>
      <c r="AK2971" t="b">
        <v>0</v>
      </c>
      <c r="AL2971" s="1">
        <v>43692</v>
      </c>
      <c r="AM2971" t="s">
        <v>2842</v>
      </c>
      <c r="AN2971" s="2">
        <v>44369.845034722224</v>
      </c>
      <c r="AP2971" s="2">
        <v>43836.762962962966</v>
      </c>
      <c r="AQ2971" s="1"/>
      <c r="AS2971" t="b">
        <v>1</v>
      </c>
      <c r="AV2971" t="s">
        <v>213</v>
      </c>
      <c r="BB2971" t="s">
        <v>7850</v>
      </c>
      <c r="BD2971" t="b">
        <v>0</v>
      </c>
      <c r="BH2971" t="s">
        <v>2842</v>
      </c>
      <c r="BI2971" t="s">
        <v>155</v>
      </c>
      <c r="BJ2971" t="s">
        <v>2983</v>
      </c>
      <c r="BK2971" t="s">
        <v>102</v>
      </c>
      <c r="BL2971" t="s">
        <v>3368</v>
      </c>
      <c r="BQ2971" t="s">
        <v>96</v>
      </c>
      <c r="BR2971" t="b">
        <v>0</v>
      </c>
      <c r="BS2971" t="s">
        <v>157</v>
      </c>
      <c r="BT2971" t="b">
        <v>0</v>
      </c>
      <c r="BW2971" t="s">
        <v>97</v>
      </c>
      <c r="BX2971" t="b">
        <v>0</v>
      </c>
      <c r="BY2971" s="2">
        <v>44376.857569444444</v>
      </c>
      <c r="CB2971" t="b">
        <v>0</v>
      </c>
      <c r="CC2971" t="b">
        <v>0</v>
      </c>
      <c r="CF2971">
        <v>2033187.5</v>
      </c>
      <c r="CH2971">
        <v>0</v>
      </c>
      <c r="CI2971">
        <v>0</v>
      </c>
      <c r="CJ2971">
        <v>0</v>
      </c>
      <c r="CK2971">
        <f>YEAR(tbl_Opportunity[[#This Row],[Close Date]])</f>
        <v>2019</v>
      </c>
    </row>
    <row r="2972" spans="1:89">
      <c r="A2972" t="s">
        <v>7708</v>
      </c>
      <c r="B2972" t="b">
        <v>0</v>
      </c>
      <c r="D2972" t="b">
        <v>0</v>
      </c>
      <c r="H2972" s="1">
        <v>44196</v>
      </c>
      <c r="I2972" t="b">
        <v>1</v>
      </c>
      <c r="J2972" t="s">
        <v>2629</v>
      </c>
      <c r="O2972" t="s">
        <v>2842</v>
      </c>
      <c r="P2972" t="b">
        <v>0</v>
      </c>
      <c r="Q2972" s="2">
        <v>43994.771585648145</v>
      </c>
      <c r="R2972" s="1"/>
      <c r="S2972" t="b">
        <v>0</v>
      </c>
      <c r="U2972" s="1"/>
      <c r="V2972" t="b">
        <v>0</v>
      </c>
      <c r="W2972" s="1">
        <v>43922</v>
      </c>
      <c r="X2972">
        <v>4</v>
      </c>
      <c r="Y2972">
        <v>2020</v>
      </c>
      <c r="Z2972" t="s">
        <v>8</v>
      </c>
      <c r="AA2972" t="s">
        <v>8</v>
      </c>
      <c r="AB2972" t="b">
        <v>0</v>
      </c>
      <c r="AC2972" t="b">
        <v>0</v>
      </c>
      <c r="AE2972" t="b">
        <v>1</v>
      </c>
      <c r="AF2972" t="b">
        <v>0</v>
      </c>
      <c r="AG2972" t="b">
        <v>0</v>
      </c>
      <c r="AH2972" t="s">
        <v>1016</v>
      </c>
      <c r="AI2972" t="b">
        <v>0</v>
      </c>
      <c r="AK2972" t="b">
        <v>0</v>
      </c>
      <c r="AL2972" s="1"/>
      <c r="AM2972" t="s">
        <v>2842</v>
      </c>
      <c r="AN2972" s="2">
        <v>44369.826249999998</v>
      </c>
      <c r="AP2972" s="2">
        <v>44193.927002314813</v>
      </c>
      <c r="AQ2972" s="1"/>
      <c r="AS2972" t="b">
        <v>1</v>
      </c>
      <c r="AV2972" t="s">
        <v>213</v>
      </c>
      <c r="BB2972" t="s">
        <v>7851</v>
      </c>
      <c r="BD2972" t="b">
        <v>0</v>
      </c>
      <c r="BH2972" t="s">
        <v>2842</v>
      </c>
      <c r="BI2972" t="s">
        <v>155</v>
      </c>
      <c r="BJ2972" t="s">
        <v>3548</v>
      </c>
      <c r="BL2972" t="s">
        <v>3371</v>
      </c>
      <c r="BN2972" t="s">
        <v>415</v>
      </c>
      <c r="BQ2972" t="s">
        <v>96</v>
      </c>
      <c r="BR2972" t="b">
        <v>0</v>
      </c>
      <c r="BT2972" t="b">
        <v>0</v>
      </c>
      <c r="BW2972" t="s">
        <v>97</v>
      </c>
      <c r="BX2972" t="b">
        <v>0</v>
      </c>
      <c r="BY2972" s="2">
        <v>44376.857581018521</v>
      </c>
      <c r="CB2972" t="b">
        <v>0</v>
      </c>
      <c r="CC2972" t="b">
        <v>0</v>
      </c>
      <c r="CF2972">
        <v>828750</v>
      </c>
      <c r="CH2972">
        <v>0</v>
      </c>
      <c r="CI2972">
        <v>0</v>
      </c>
      <c r="CJ2972">
        <v>0</v>
      </c>
      <c r="CK2972">
        <f>YEAR(tbl_Opportunity[[#This Row],[Close Date]])</f>
        <v>2020</v>
      </c>
    </row>
    <row r="2973" spans="1:89">
      <c r="A2973" t="s">
        <v>4120</v>
      </c>
      <c r="B2973" t="b">
        <v>0</v>
      </c>
      <c r="D2973" t="b">
        <v>0</v>
      </c>
      <c r="H2973" s="1">
        <v>44105</v>
      </c>
      <c r="I2973" t="b">
        <v>1</v>
      </c>
      <c r="J2973" t="s">
        <v>111</v>
      </c>
      <c r="O2973" t="s">
        <v>99</v>
      </c>
      <c r="P2973" t="b">
        <v>0</v>
      </c>
      <c r="Q2973" s="2">
        <v>43913.591874999998</v>
      </c>
      <c r="R2973" s="1"/>
      <c r="S2973" t="b">
        <v>0</v>
      </c>
      <c r="U2973" s="1"/>
      <c r="V2973" t="b">
        <v>0</v>
      </c>
      <c r="W2973" s="1">
        <v>43922</v>
      </c>
      <c r="X2973">
        <v>4</v>
      </c>
      <c r="Y2973">
        <v>2020</v>
      </c>
      <c r="Z2973" t="s">
        <v>90</v>
      </c>
      <c r="AA2973" t="s">
        <v>90</v>
      </c>
      <c r="AB2973" t="b">
        <v>0</v>
      </c>
      <c r="AC2973" t="b">
        <v>0</v>
      </c>
      <c r="AE2973" t="b">
        <v>1</v>
      </c>
      <c r="AF2973" t="b">
        <v>0</v>
      </c>
      <c r="AG2973" t="b">
        <v>0</v>
      </c>
      <c r="AH2973" t="s">
        <v>4863</v>
      </c>
      <c r="AI2973" t="b">
        <v>0</v>
      </c>
      <c r="AK2973" t="b">
        <v>0</v>
      </c>
      <c r="AL2973" s="1">
        <v>43916</v>
      </c>
      <c r="AM2973" t="s">
        <v>162</v>
      </c>
      <c r="AN2973" s="2">
        <v>44297.838888888888</v>
      </c>
      <c r="AP2973" s="2">
        <v>43944.809247685182</v>
      </c>
      <c r="AQ2973" s="1"/>
      <c r="AS2973" t="b">
        <v>1</v>
      </c>
      <c r="AV2973" t="s">
        <v>213</v>
      </c>
      <c r="BB2973" t="s">
        <v>7852</v>
      </c>
      <c r="BD2973" t="b">
        <v>0</v>
      </c>
      <c r="BH2973" t="s">
        <v>131</v>
      </c>
      <c r="BI2973" t="s">
        <v>150</v>
      </c>
      <c r="BJ2973" t="s">
        <v>157</v>
      </c>
      <c r="BN2973" t="s">
        <v>415</v>
      </c>
      <c r="BQ2973" t="s">
        <v>96</v>
      </c>
      <c r="BR2973" t="b">
        <v>0</v>
      </c>
      <c r="BT2973" t="b">
        <v>0</v>
      </c>
      <c r="BW2973" t="s">
        <v>97</v>
      </c>
      <c r="BX2973" t="b">
        <v>0</v>
      </c>
      <c r="BY2973" s="2">
        <v>44376.857581018521</v>
      </c>
      <c r="CB2973" t="b">
        <v>0</v>
      </c>
      <c r="CC2973" t="b">
        <v>0</v>
      </c>
      <c r="CF2973">
        <v>16705000</v>
      </c>
      <c r="CH2973">
        <v>0</v>
      </c>
      <c r="CI2973">
        <v>0</v>
      </c>
      <c r="CJ2973">
        <v>0</v>
      </c>
      <c r="CK2973">
        <f>YEAR(tbl_Opportunity[[#This Row],[Close Date]])</f>
        <v>2020</v>
      </c>
    </row>
    <row r="2974" spans="1:89">
      <c r="A2974" t="s">
        <v>529</v>
      </c>
      <c r="B2974" t="b">
        <v>0</v>
      </c>
      <c r="D2974" t="b">
        <v>0</v>
      </c>
      <c r="H2974" s="1">
        <v>44105</v>
      </c>
      <c r="I2974" t="b">
        <v>1</v>
      </c>
      <c r="J2974" t="s">
        <v>111</v>
      </c>
      <c r="O2974" t="s">
        <v>99</v>
      </c>
      <c r="P2974" t="b">
        <v>0</v>
      </c>
      <c r="Q2974" s="2">
        <v>43913.705983796295</v>
      </c>
      <c r="R2974" s="1"/>
      <c r="S2974" t="b">
        <v>0</v>
      </c>
      <c r="U2974" s="1"/>
      <c r="V2974" t="b">
        <v>0</v>
      </c>
      <c r="W2974" s="1">
        <v>43922</v>
      </c>
      <c r="X2974">
        <v>4</v>
      </c>
      <c r="Y2974">
        <v>2020</v>
      </c>
      <c r="Z2974" t="s">
        <v>90</v>
      </c>
      <c r="AA2974" t="s">
        <v>90</v>
      </c>
      <c r="AB2974" t="b">
        <v>0</v>
      </c>
      <c r="AC2974" t="b">
        <v>0</v>
      </c>
      <c r="AE2974" t="b">
        <v>1</v>
      </c>
      <c r="AF2974" t="b">
        <v>0</v>
      </c>
      <c r="AG2974" t="b">
        <v>0</v>
      </c>
      <c r="AH2974" t="s">
        <v>4863</v>
      </c>
      <c r="AI2974" t="b">
        <v>0</v>
      </c>
      <c r="AK2974" t="b">
        <v>0</v>
      </c>
      <c r="AL2974" s="1">
        <v>43916</v>
      </c>
      <c r="AM2974" t="s">
        <v>162</v>
      </c>
      <c r="AN2974" s="2">
        <v>44297.838888888888</v>
      </c>
      <c r="AP2974" s="2">
        <v>43944.808437500003</v>
      </c>
      <c r="AQ2974" s="1"/>
      <c r="AS2974" t="b">
        <v>1</v>
      </c>
      <c r="AV2974" t="s">
        <v>213</v>
      </c>
      <c r="BB2974" t="s">
        <v>7853</v>
      </c>
      <c r="BD2974" t="b">
        <v>0</v>
      </c>
      <c r="BH2974" t="s">
        <v>131</v>
      </c>
      <c r="BI2974" t="s">
        <v>150</v>
      </c>
      <c r="BJ2974" t="s">
        <v>157</v>
      </c>
      <c r="BN2974" t="s">
        <v>415</v>
      </c>
      <c r="BQ2974" t="s">
        <v>96</v>
      </c>
      <c r="BR2974" t="b">
        <v>0</v>
      </c>
      <c r="BT2974" t="b">
        <v>0</v>
      </c>
      <c r="BW2974" t="s">
        <v>97</v>
      </c>
      <c r="BX2974" t="b">
        <v>0</v>
      </c>
      <c r="BY2974" s="2">
        <v>44376.857581018521</v>
      </c>
      <c r="CB2974" t="b">
        <v>0</v>
      </c>
      <c r="CC2974" t="b">
        <v>0</v>
      </c>
      <c r="CF2974">
        <v>16705000</v>
      </c>
      <c r="CH2974">
        <v>0</v>
      </c>
      <c r="CI2974">
        <v>0</v>
      </c>
      <c r="CJ2974">
        <v>0</v>
      </c>
      <c r="CK2974">
        <f>YEAR(tbl_Opportunity[[#This Row],[Close Date]])</f>
        <v>2020</v>
      </c>
    </row>
    <row r="2975" spans="1:89">
      <c r="A2975" t="s">
        <v>108</v>
      </c>
      <c r="B2975" t="b">
        <v>0</v>
      </c>
      <c r="D2975" t="b">
        <v>0</v>
      </c>
      <c r="H2975" s="1">
        <v>44105</v>
      </c>
      <c r="I2975" t="b">
        <v>1</v>
      </c>
      <c r="J2975" t="s">
        <v>111</v>
      </c>
      <c r="O2975" t="s">
        <v>99</v>
      </c>
      <c r="P2975" t="b">
        <v>0</v>
      </c>
      <c r="Q2975" s="2">
        <v>43913.717037037037</v>
      </c>
      <c r="R2975" s="1"/>
      <c r="S2975" t="b">
        <v>0</v>
      </c>
      <c r="U2975" s="1"/>
      <c r="V2975" t="b">
        <v>0</v>
      </c>
      <c r="W2975" s="1">
        <v>43922</v>
      </c>
      <c r="X2975">
        <v>4</v>
      </c>
      <c r="Y2975">
        <v>2020</v>
      </c>
      <c r="Z2975" t="s">
        <v>90</v>
      </c>
      <c r="AA2975" t="s">
        <v>90</v>
      </c>
      <c r="AB2975" t="b">
        <v>0</v>
      </c>
      <c r="AC2975" t="b">
        <v>0</v>
      </c>
      <c r="AE2975" t="b">
        <v>1</v>
      </c>
      <c r="AF2975" t="b">
        <v>0</v>
      </c>
      <c r="AG2975" t="b">
        <v>0</v>
      </c>
      <c r="AH2975" t="s">
        <v>4863</v>
      </c>
      <c r="AI2975" t="b">
        <v>0</v>
      </c>
      <c r="AK2975" t="b">
        <v>0</v>
      </c>
      <c r="AL2975" s="1">
        <v>43916</v>
      </c>
      <c r="AM2975" t="s">
        <v>162</v>
      </c>
      <c r="AN2975" s="2">
        <v>44297.838888888888</v>
      </c>
      <c r="AP2975" s="2">
        <v>43944.805694444447</v>
      </c>
      <c r="AQ2975" s="1"/>
      <c r="AS2975" t="b">
        <v>1</v>
      </c>
      <c r="AV2975" t="s">
        <v>213</v>
      </c>
      <c r="BB2975" t="s">
        <v>7854</v>
      </c>
      <c r="BD2975" t="b">
        <v>0</v>
      </c>
      <c r="BH2975" t="s">
        <v>131</v>
      </c>
      <c r="BI2975" t="s">
        <v>150</v>
      </c>
      <c r="BJ2975" t="s">
        <v>157</v>
      </c>
      <c r="BN2975" t="s">
        <v>415</v>
      </c>
      <c r="BQ2975" t="s">
        <v>96</v>
      </c>
      <c r="BR2975" t="b">
        <v>0</v>
      </c>
      <c r="BT2975" t="b">
        <v>0</v>
      </c>
      <c r="BW2975" t="s">
        <v>97</v>
      </c>
      <c r="BX2975" t="b">
        <v>0</v>
      </c>
      <c r="BY2975" s="2">
        <v>44376.857581018521</v>
      </c>
      <c r="CB2975" t="b">
        <v>0</v>
      </c>
      <c r="CC2975" t="b">
        <v>0</v>
      </c>
      <c r="CF2975">
        <v>16705000</v>
      </c>
      <c r="CH2975">
        <v>0</v>
      </c>
      <c r="CI2975">
        <v>0</v>
      </c>
      <c r="CJ2975">
        <v>0</v>
      </c>
      <c r="CK2975">
        <f>YEAR(tbl_Opportunity[[#This Row],[Close Date]])</f>
        <v>2020</v>
      </c>
    </row>
    <row r="2976" spans="1:89">
      <c r="A2976" t="s">
        <v>242</v>
      </c>
      <c r="B2976" t="b">
        <v>0</v>
      </c>
      <c r="D2976" t="b">
        <v>0</v>
      </c>
      <c r="H2976" s="1">
        <v>44105</v>
      </c>
      <c r="I2976" t="b">
        <v>1</v>
      </c>
      <c r="J2976" t="s">
        <v>111</v>
      </c>
      <c r="O2976" t="s">
        <v>99</v>
      </c>
      <c r="P2976" t="b">
        <v>0</v>
      </c>
      <c r="Q2976" s="2">
        <v>43913.720104166663</v>
      </c>
      <c r="R2976" s="1"/>
      <c r="S2976" t="b">
        <v>0</v>
      </c>
      <c r="U2976" s="1"/>
      <c r="V2976" t="b">
        <v>0</v>
      </c>
      <c r="W2976" s="1">
        <v>43922</v>
      </c>
      <c r="X2976">
        <v>4</v>
      </c>
      <c r="Y2976">
        <v>2020</v>
      </c>
      <c r="Z2976" t="s">
        <v>90</v>
      </c>
      <c r="AA2976" t="s">
        <v>90</v>
      </c>
      <c r="AB2976" t="b">
        <v>0</v>
      </c>
      <c r="AC2976" t="b">
        <v>0</v>
      </c>
      <c r="AE2976" t="b">
        <v>1</v>
      </c>
      <c r="AF2976" t="b">
        <v>0</v>
      </c>
      <c r="AG2976" t="b">
        <v>0</v>
      </c>
      <c r="AH2976" t="s">
        <v>4863</v>
      </c>
      <c r="AI2976" t="b">
        <v>0</v>
      </c>
      <c r="AK2976" t="b">
        <v>0</v>
      </c>
      <c r="AL2976" s="1">
        <v>43916</v>
      </c>
      <c r="AM2976" t="s">
        <v>162</v>
      </c>
      <c r="AN2976" s="2">
        <v>44297.838888888888</v>
      </c>
      <c r="AP2976" s="2">
        <v>43944.80810185185</v>
      </c>
      <c r="AQ2976" s="1"/>
      <c r="AS2976" t="b">
        <v>1</v>
      </c>
      <c r="AV2976" t="s">
        <v>213</v>
      </c>
      <c r="BB2976" t="s">
        <v>7855</v>
      </c>
      <c r="BD2976" t="b">
        <v>0</v>
      </c>
      <c r="BH2976" t="s">
        <v>131</v>
      </c>
      <c r="BI2976" t="s">
        <v>150</v>
      </c>
      <c r="BJ2976" t="s">
        <v>157</v>
      </c>
      <c r="BN2976" t="s">
        <v>415</v>
      </c>
      <c r="BQ2976" t="s">
        <v>96</v>
      </c>
      <c r="BR2976" t="b">
        <v>0</v>
      </c>
      <c r="BT2976" t="b">
        <v>0</v>
      </c>
      <c r="BW2976" t="s">
        <v>97</v>
      </c>
      <c r="BX2976" t="b">
        <v>0</v>
      </c>
      <c r="BY2976" s="2">
        <v>44376.857581018521</v>
      </c>
      <c r="CB2976" t="b">
        <v>0</v>
      </c>
      <c r="CC2976" t="b">
        <v>0</v>
      </c>
      <c r="CF2976">
        <v>16705000</v>
      </c>
      <c r="CH2976">
        <v>0</v>
      </c>
      <c r="CI2976">
        <v>0</v>
      </c>
      <c r="CJ2976">
        <v>0</v>
      </c>
      <c r="CK2976">
        <f>YEAR(tbl_Opportunity[[#This Row],[Close Date]])</f>
        <v>2020</v>
      </c>
    </row>
    <row r="2977" spans="1:89">
      <c r="A2977" t="s">
        <v>240</v>
      </c>
      <c r="B2977" t="b">
        <v>0</v>
      </c>
      <c r="D2977" t="b">
        <v>0</v>
      </c>
      <c r="H2977" s="1">
        <v>44105</v>
      </c>
      <c r="I2977" t="b">
        <v>1</v>
      </c>
      <c r="J2977" t="s">
        <v>111</v>
      </c>
      <c r="O2977" t="s">
        <v>99</v>
      </c>
      <c r="P2977" t="b">
        <v>0</v>
      </c>
      <c r="Q2977" s="2">
        <v>43913.762106481481</v>
      </c>
      <c r="R2977" s="1"/>
      <c r="S2977" t="b">
        <v>0</v>
      </c>
      <c r="U2977" s="1"/>
      <c r="V2977" t="b">
        <v>0</v>
      </c>
      <c r="W2977" s="1">
        <v>43922</v>
      </c>
      <c r="X2977">
        <v>4</v>
      </c>
      <c r="Y2977">
        <v>2020</v>
      </c>
      <c r="Z2977" t="s">
        <v>90</v>
      </c>
      <c r="AA2977" t="s">
        <v>90</v>
      </c>
      <c r="AB2977" t="b">
        <v>0</v>
      </c>
      <c r="AC2977" t="b">
        <v>0</v>
      </c>
      <c r="AE2977" t="b">
        <v>1</v>
      </c>
      <c r="AF2977" t="b">
        <v>0</v>
      </c>
      <c r="AG2977" t="b">
        <v>0</v>
      </c>
      <c r="AH2977" t="s">
        <v>4863</v>
      </c>
      <c r="AI2977" t="b">
        <v>0</v>
      </c>
      <c r="AK2977" t="b">
        <v>0</v>
      </c>
      <c r="AL2977" s="1">
        <v>43916</v>
      </c>
      <c r="AM2977" t="s">
        <v>162</v>
      </c>
      <c r="AN2977" s="2">
        <v>44297.838888888888</v>
      </c>
      <c r="AP2977" s="2">
        <v>43944.809560185182</v>
      </c>
      <c r="AQ2977" s="1"/>
      <c r="AS2977" t="b">
        <v>1</v>
      </c>
      <c r="AV2977" t="s">
        <v>213</v>
      </c>
      <c r="BB2977" t="s">
        <v>7856</v>
      </c>
      <c r="BD2977" t="b">
        <v>0</v>
      </c>
      <c r="BH2977" t="s">
        <v>131</v>
      </c>
      <c r="BI2977" t="s">
        <v>150</v>
      </c>
      <c r="BJ2977" t="s">
        <v>157</v>
      </c>
      <c r="BN2977" t="s">
        <v>415</v>
      </c>
      <c r="BQ2977" t="s">
        <v>96</v>
      </c>
      <c r="BR2977" t="b">
        <v>0</v>
      </c>
      <c r="BT2977" t="b">
        <v>0</v>
      </c>
      <c r="BW2977" t="s">
        <v>97</v>
      </c>
      <c r="BX2977" t="b">
        <v>0</v>
      </c>
      <c r="BY2977" s="2">
        <v>44376.857581018521</v>
      </c>
      <c r="CB2977" t="b">
        <v>0</v>
      </c>
      <c r="CC2977" t="b">
        <v>0</v>
      </c>
      <c r="CF2977">
        <v>16705000</v>
      </c>
      <c r="CH2977">
        <v>0</v>
      </c>
      <c r="CI2977">
        <v>0</v>
      </c>
      <c r="CJ2977">
        <v>0</v>
      </c>
      <c r="CK2977">
        <f>YEAR(tbl_Opportunity[[#This Row],[Close Date]])</f>
        <v>2020</v>
      </c>
    </row>
    <row r="2978" spans="1:89">
      <c r="A2978" t="s">
        <v>2860</v>
      </c>
      <c r="B2978" t="b">
        <v>0</v>
      </c>
      <c r="D2978" t="b">
        <v>0</v>
      </c>
      <c r="H2978" s="1">
        <v>44195</v>
      </c>
      <c r="I2978" t="b">
        <v>1</v>
      </c>
      <c r="J2978" t="s">
        <v>111</v>
      </c>
      <c r="O2978" t="s">
        <v>131</v>
      </c>
      <c r="P2978" t="b">
        <v>0</v>
      </c>
      <c r="Q2978" s="2">
        <v>43941.81726851852</v>
      </c>
      <c r="R2978" s="1"/>
      <c r="S2978" t="b">
        <v>0</v>
      </c>
      <c r="U2978" s="1"/>
      <c r="V2978" t="b">
        <v>0</v>
      </c>
      <c r="W2978" s="1">
        <v>43922</v>
      </c>
      <c r="X2978">
        <v>4</v>
      </c>
      <c r="Y2978">
        <v>2020</v>
      </c>
      <c r="Z2978" t="s">
        <v>90</v>
      </c>
      <c r="AA2978" t="s">
        <v>90</v>
      </c>
      <c r="AB2978" t="b">
        <v>0</v>
      </c>
      <c r="AC2978" t="b">
        <v>0</v>
      </c>
      <c r="AE2978" t="b">
        <v>1</v>
      </c>
      <c r="AF2978" t="b">
        <v>0</v>
      </c>
      <c r="AG2978" t="b">
        <v>0</v>
      </c>
      <c r="AH2978" t="s">
        <v>4812</v>
      </c>
      <c r="AI2978" t="b">
        <v>0</v>
      </c>
      <c r="AK2978" t="b">
        <v>0</v>
      </c>
      <c r="AL2978" s="1"/>
      <c r="AM2978" t="s">
        <v>162</v>
      </c>
      <c r="AN2978" s="2">
        <v>44297.838888888888</v>
      </c>
      <c r="AP2978" s="2">
        <v>43956.534236111111</v>
      </c>
      <c r="AQ2978" s="1"/>
      <c r="AS2978" t="b">
        <v>1</v>
      </c>
      <c r="AV2978" t="s">
        <v>213</v>
      </c>
      <c r="BB2978" t="s">
        <v>7857</v>
      </c>
      <c r="BD2978" t="b">
        <v>0</v>
      </c>
      <c r="BH2978" t="s">
        <v>131</v>
      </c>
      <c r="BI2978" t="s">
        <v>150</v>
      </c>
      <c r="BJ2978" t="s">
        <v>384</v>
      </c>
      <c r="BN2978" t="s">
        <v>415</v>
      </c>
      <c r="BQ2978" t="s">
        <v>96</v>
      </c>
      <c r="BR2978" t="b">
        <v>0</v>
      </c>
      <c r="BT2978" t="b">
        <v>0</v>
      </c>
      <c r="BW2978" t="s">
        <v>97</v>
      </c>
      <c r="BX2978" t="b">
        <v>0</v>
      </c>
      <c r="BY2978" s="2">
        <v>44376.857581018521</v>
      </c>
      <c r="CB2978" t="b">
        <v>0</v>
      </c>
      <c r="CC2978" t="b">
        <v>0</v>
      </c>
      <c r="CF2978">
        <v>7280000</v>
      </c>
      <c r="CH2978">
        <v>0</v>
      </c>
      <c r="CI2978">
        <v>0</v>
      </c>
      <c r="CJ2978">
        <v>0</v>
      </c>
      <c r="CK2978">
        <f>YEAR(tbl_Opportunity[[#This Row],[Close Date]])</f>
        <v>2020</v>
      </c>
    </row>
    <row r="2979" spans="1:89">
      <c r="A2979" t="s">
        <v>7858</v>
      </c>
      <c r="B2979" t="b">
        <v>0</v>
      </c>
      <c r="D2979" t="b">
        <v>0</v>
      </c>
      <c r="H2979" s="1">
        <v>44135</v>
      </c>
      <c r="I2979" t="b">
        <v>1</v>
      </c>
      <c r="J2979" t="s">
        <v>111</v>
      </c>
      <c r="O2979" t="s">
        <v>2842</v>
      </c>
      <c r="P2979" t="b">
        <v>0</v>
      </c>
      <c r="Q2979" s="2">
        <v>43906.569097222222</v>
      </c>
      <c r="R2979" s="1"/>
      <c r="S2979" t="b">
        <v>0</v>
      </c>
      <c r="U2979" s="1"/>
      <c r="V2979" t="b">
        <v>0</v>
      </c>
      <c r="W2979" s="1">
        <v>43922</v>
      </c>
      <c r="X2979">
        <v>4</v>
      </c>
      <c r="Y2979">
        <v>2020</v>
      </c>
      <c r="Z2979" t="s">
        <v>90</v>
      </c>
      <c r="AA2979" t="s">
        <v>90</v>
      </c>
      <c r="AB2979" t="b">
        <v>0</v>
      </c>
      <c r="AC2979" t="b">
        <v>0</v>
      </c>
      <c r="AE2979" t="b">
        <v>1</v>
      </c>
      <c r="AF2979" t="b">
        <v>0</v>
      </c>
      <c r="AG2979" t="b">
        <v>0</v>
      </c>
      <c r="AH2979" t="s">
        <v>1016</v>
      </c>
      <c r="AI2979" t="b">
        <v>0</v>
      </c>
      <c r="AK2979" t="b">
        <v>0</v>
      </c>
      <c r="AL2979" s="1"/>
      <c r="AM2979" t="s">
        <v>2842</v>
      </c>
      <c r="AN2979" s="2">
        <v>44361.694247685184</v>
      </c>
      <c r="AP2979" s="2">
        <v>44124.682893518519</v>
      </c>
      <c r="AQ2979" s="1"/>
      <c r="AS2979" t="b">
        <v>1</v>
      </c>
      <c r="AV2979" t="s">
        <v>213</v>
      </c>
      <c r="BB2979" t="s">
        <v>7859</v>
      </c>
      <c r="BD2979" t="b">
        <v>0</v>
      </c>
      <c r="BH2979" t="s">
        <v>2842</v>
      </c>
      <c r="BI2979" t="s">
        <v>155</v>
      </c>
      <c r="BJ2979" t="s">
        <v>384</v>
      </c>
      <c r="BL2979" t="s">
        <v>3371</v>
      </c>
      <c r="BN2979" t="s">
        <v>415</v>
      </c>
      <c r="BQ2979" t="s">
        <v>96</v>
      </c>
      <c r="BR2979" t="b">
        <v>0</v>
      </c>
      <c r="BT2979" t="b">
        <v>0</v>
      </c>
      <c r="BW2979" t="s">
        <v>97</v>
      </c>
      <c r="BX2979" t="b">
        <v>0</v>
      </c>
      <c r="BY2979" s="2">
        <v>44376.857581018521</v>
      </c>
      <c r="CB2979" t="b">
        <v>0</v>
      </c>
      <c r="CC2979" t="b">
        <v>0</v>
      </c>
      <c r="CF2979">
        <v>786576.25</v>
      </c>
      <c r="CH2979">
        <v>0</v>
      </c>
      <c r="CI2979">
        <v>0</v>
      </c>
      <c r="CJ2979">
        <v>0</v>
      </c>
      <c r="CK2979">
        <f>YEAR(tbl_Opportunity[[#This Row],[Close Date]])</f>
        <v>2020</v>
      </c>
    </row>
    <row r="2980" spans="1:89">
      <c r="A2980" t="s">
        <v>132</v>
      </c>
      <c r="B2980" t="b">
        <v>0</v>
      </c>
      <c r="D2980" t="b">
        <v>0</v>
      </c>
      <c r="E2980" t="s">
        <v>7657</v>
      </c>
      <c r="H2980" s="1">
        <v>44196</v>
      </c>
      <c r="I2980" t="b">
        <v>1</v>
      </c>
      <c r="J2980" t="s">
        <v>140</v>
      </c>
      <c r="L2980" t="s">
        <v>3506</v>
      </c>
      <c r="O2980" t="s">
        <v>99</v>
      </c>
      <c r="P2980" t="b">
        <v>0</v>
      </c>
      <c r="Q2980" s="2">
        <v>43944.844814814816</v>
      </c>
      <c r="R2980" s="1"/>
      <c r="S2980" t="b">
        <v>0</v>
      </c>
      <c r="T2980" t="s">
        <v>417</v>
      </c>
      <c r="U2980" s="1">
        <v>44196</v>
      </c>
      <c r="V2980" t="b">
        <v>0</v>
      </c>
      <c r="W2980" s="1">
        <v>43922</v>
      </c>
      <c r="X2980">
        <v>4</v>
      </c>
      <c r="Y2980">
        <v>2020</v>
      </c>
      <c r="Z2980" t="s">
        <v>90</v>
      </c>
      <c r="AA2980" t="s">
        <v>90</v>
      </c>
      <c r="AB2980" t="b">
        <v>0</v>
      </c>
      <c r="AC2980" t="b">
        <v>0</v>
      </c>
      <c r="AE2980" t="b">
        <v>1</v>
      </c>
      <c r="AF2980" t="b">
        <v>0</v>
      </c>
      <c r="AG2980" t="b">
        <v>0</v>
      </c>
      <c r="AH2980" t="s">
        <v>4812</v>
      </c>
      <c r="AI2980" t="b">
        <v>0</v>
      </c>
      <c r="AK2980" t="b">
        <v>0</v>
      </c>
      <c r="AL2980" s="1"/>
      <c r="AM2980" t="s">
        <v>162</v>
      </c>
      <c r="AN2980" s="2">
        <v>44297.838888888888</v>
      </c>
      <c r="AP2980" s="2">
        <v>44132.557812500003</v>
      </c>
      <c r="AQ2980" s="1"/>
      <c r="AS2980" t="b">
        <v>1</v>
      </c>
      <c r="AV2980" t="s">
        <v>213</v>
      </c>
      <c r="BB2980" t="s">
        <v>7860</v>
      </c>
      <c r="BD2980" t="b">
        <v>0</v>
      </c>
      <c r="BH2980" t="s">
        <v>131</v>
      </c>
      <c r="BI2980" t="s">
        <v>150</v>
      </c>
      <c r="BJ2980" t="s">
        <v>102</v>
      </c>
      <c r="BN2980" t="s">
        <v>415</v>
      </c>
      <c r="BQ2980" t="s">
        <v>96</v>
      </c>
      <c r="BR2980" t="b">
        <v>0</v>
      </c>
      <c r="BT2980" t="b">
        <v>0</v>
      </c>
      <c r="BW2980" t="s">
        <v>97</v>
      </c>
      <c r="BX2980" t="b">
        <v>0</v>
      </c>
      <c r="BY2980" s="2">
        <v>44376.857581018521</v>
      </c>
      <c r="CB2980" t="b">
        <v>0</v>
      </c>
      <c r="CC2980" t="b">
        <v>0</v>
      </c>
      <c r="CF2980">
        <v>702000</v>
      </c>
      <c r="CH2980">
        <v>0</v>
      </c>
      <c r="CI2980">
        <v>0</v>
      </c>
      <c r="CJ2980">
        <v>0</v>
      </c>
      <c r="CK2980">
        <f>YEAR(tbl_Opportunity[[#This Row],[Close Date]])</f>
        <v>2020</v>
      </c>
    </row>
    <row r="2981" spans="1:89">
      <c r="A2981" t="s">
        <v>7861</v>
      </c>
      <c r="B2981" t="b">
        <v>0</v>
      </c>
      <c r="D2981" t="b">
        <v>0</v>
      </c>
      <c r="H2981" s="1">
        <v>43830</v>
      </c>
      <c r="I2981" t="b">
        <v>1</v>
      </c>
      <c r="J2981" t="s">
        <v>111</v>
      </c>
      <c r="L2981" t="s">
        <v>7862</v>
      </c>
      <c r="O2981" t="s">
        <v>99</v>
      </c>
      <c r="P2981" t="b">
        <v>0</v>
      </c>
      <c r="Q2981" s="2">
        <v>43591.717719907407</v>
      </c>
      <c r="R2981" s="1"/>
      <c r="S2981" t="b">
        <v>0</v>
      </c>
      <c r="U2981" s="1"/>
      <c r="V2981" t="b">
        <v>0</v>
      </c>
      <c r="W2981" s="1">
        <v>43556</v>
      </c>
      <c r="X2981">
        <v>4</v>
      </c>
      <c r="Y2981">
        <v>2019</v>
      </c>
      <c r="Z2981" t="s">
        <v>90</v>
      </c>
      <c r="AA2981" t="s">
        <v>90</v>
      </c>
      <c r="AB2981" t="b">
        <v>0</v>
      </c>
      <c r="AC2981" t="b">
        <v>0</v>
      </c>
      <c r="AE2981" t="b">
        <v>1</v>
      </c>
      <c r="AF2981" t="b">
        <v>0</v>
      </c>
      <c r="AG2981" t="b">
        <v>0</v>
      </c>
      <c r="AH2981" t="s">
        <v>1016</v>
      </c>
      <c r="AI2981" t="b">
        <v>0</v>
      </c>
      <c r="AK2981" t="b">
        <v>0</v>
      </c>
      <c r="AL2981" s="1"/>
      <c r="AM2981" t="s">
        <v>162</v>
      </c>
      <c r="AN2981" s="2">
        <v>44297.837673611109</v>
      </c>
      <c r="AP2981" s="2">
        <v>44020.536458333336</v>
      </c>
      <c r="AQ2981" s="1"/>
      <c r="AS2981" t="b">
        <v>1</v>
      </c>
      <c r="AV2981" t="s">
        <v>213</v>
      </c>
      <c r="BB2981" t="s">
        <v>7863</v>
      </c>
      <c r="BC2981" t="s">
        <v>2975</v>
      </c>
      <c r="BD2981" t="b">
        <v>0</v>
      </c>
      <c r="BH2981" t="s">
        <v>114</v>
      </c>
      <c r="BI2981" t="s">
        <v>150</v>
      </c>
      <c r="BJ2981" t="s">
        <v>95</v>
      </c>
      <c r="BQ2981" t="s">
        <v>96</v>
      </c>
      <c r="BR2981" t="b">
        <v>0</v>
      </c>
      <c r="BT2981" t="b">
        <v>0</v>
      </c>
      <c r="BW2981" t="s">
        <v>97</v>
      </c>
      <c r="BX2981" t="b">
        <v>0</v>
      </c>
      <c r="BY2981" s="2">
        <v>44376.857569444444</v>
      </c>
      <c r="CB2981" t="b">
        <v>0</v>
      </c>
      <c r="CC2981" t="b">
        <v>0</v>
      </c>
      <c r="CF2981">
        <v>564848.5</v>
      </c>
      <c r="CH2981">
        <v>0</v>
      </c>
      <c r="CI2981">
        <v>0</v>
      </c>
      <c r="CJ2981">
        <v>0</v>
      </c>
      <c r="CK2981">
        <f>YEAR(tbl_Opportunity[[#This Row],[Close Date]])</f>
        <v>2019</v>
      </c>
    </row>
    <row r="2982" spans="1:89">
      <c r="A2982" t="s">
        <v>1220</v>
      </c>
      <c r="B2982" t="b">
        <v>0</v>
      </c>
      <c r="D2982" t="b">
        <v>0</v>
      </c>
      <c r="E2982" t="s">
        <v>2947</v>
      </c>
      <c r="H2982" s="1">
        <v>44286</v>
      </c>
      <c r="I2982" t="b">
        <v>1</v>
      </c>
      <c r="J2982" t="s">
        <v>193</v>
      </c>
      <c r="L2982" t="s">
        <v>7864</v>
      </c>
      <c r="O2982" t="s">
        <v>272</v>
      </c>
      <c r="P2982" t="b">
        <v>1</v>
      </c>
      <c r="Q2982" s="2">
        <v>44231.825254629628</v>
      </c>
      <c r="R2982" s="1"/>
      <c r="S2982" t="b">
        <v>0</v>
      </c>
      <c r="U2982" s="1"/>
      <c r="V2982" t="b">
        <v>0</v>
      </c>
      <c r="W2982" s="1">
        <v>44197</v>
      </c>
      <c r="X2982">
        <v>1</v>
      </c>
      <c r="Y2982">
        <v>2021</v>
      </c>
      <c r="Z2982" t="s">
        <v>90</v>
      </c>
      <c r="AA2982" t="s">
        <v>90</v>
      </c>
      <c r="AB2982" t="b">
        <v>0</v>
      </c>
      <c r="AC2982" t="b">
        <v>0</v>
      </c>
      <c r="AE2982" t="b">
        <v>1</v>
      </c>
      <c r="AF2982" t="b">
        <v>0</v>
      </c>
      <c r="AG2982" t="b">
        <v>0</v>
      </c>
      <c r="AH2982" t="s">
        <v>4366</v>
      </c>
      <c r="AI2982" t="b">
        <v>0</v>
      </c>
      <c r="AK2982" t="b">
        <v>0</v>
      </c>
      <c r="AL2982" s="1">
        <v>44272</v>
      </c>
      <c r="AM2982" t="s">
        <v>162</v>
      </c>
      <c r="AN2982" s="2">
        <v>44296.959062499998</v>
      </c>
      <c r="AP2982" s="2">
        <v>44278.593773148146</v>
      </c>
      <c r="AQ2982" s="1"/>
      <c r="AS2982" t="b">
        <v>0</v>
      </c>
      <c r="AV2982" t="s">
        <v>93</v>
      </c>
      <c r="BB2982" t="s">
        <v>7865</v>
      </c>
      <c r="BD2982" t="b">
        <v>0</v>
      </c>
      <c r="BH2982" t="s">
        <v>272</v>
      </c>
      <c r="BI2982" t="s">
        <v>1072</v>
      </c>
      <c r="BJ2982" t="s">
        <v>250</v>
      </c>
      <c r="BL2982" t="s">
        <v>7864</v>
      </c>
      <c r="BM2982" t="s">
        <v>291</v>
      </c>
      <c r="BN2982" t="s">
        <v>2414</v>
      </c>
      <c r="BQ2982" t="s">
        <v>204</v>
      </c>
      <c r="BR2982" t="b">
        <v>0</v>
      </c>
      <c r="BT2982" t="b">
        <v>0</v>
      </c>
      <c r="BW2982" t="s">
        <v>97</v>
      </c>
      <c r="BX2982" t="b">
        <v>0</v>
      </c>
      <c r="BY2982" s="2">
        <v>44376.857581018521</v>
      </c>
      <c r="BZ2982" t="s">
        <v>314</v>
      </c>
      <c r="CB2982" t="b">
        <v>0</v>
      </c>
      <c r="CC2982" t="b">
        <v>0</v>
      </c>
      <c r="CF2982">
        <v>8000</v>
      </c>
      <c r="CH2982">
        <v>0</v>
      </c>
      <c r="CI2982">
        <v>0</v>
      </c>
      <c r="CJ2982">
        <v>0</v>
      </c>
      <c r="CK2982">
        <f>YEAR(tbl_Opportunity[[#This Row],[Close Date]])</f>
        <v>2021</v>
      </c>
    </row>
    <row r="2983" spans="1:89">
      <c r="A2983" t="s">
        <v>4436</v>
      </c>
      <c r="B2983" t="b">
        <v>0</v>
      </c>
      <c r="D2983" t="b">
        <v>0</v>
      </c>
      <c r="H2983" s="1">
        <v>44286</v>
      </c>
      <c r="I2983" t="b">
        <v>1</v>
      </c>
      <c r="J2983" t="s">
        <v>2629</v>
      </c>
      <c r="L2983" t="s">
        <v>7866</v>
      </c>
      <c r="O2983" t="s">
        <v>2393</v>
      </c>
      <c r="P2983" t="b">
        <v>1</v>
      </c>
      <c r="Q2983" s="2">
        <v>44130.794756944444</v>
      </c>
      <c r="R2983" s="1"/>
      <c r="S2983" t="b">
        <v>0</v>
      </c>
      <c r="U2983" s="1"/>
      <c r="V2983" t="b">
        <v>0</v>
      </c>
      <c r="W2983" s="1">
        <v>44197</v>
      </c>
      <c r="X2983">
        <v>1</v>
      </c>
      <c r="Y2983">
        <v>2021</v>
      </c>
      <c r="Z2983" t="s">
        <v>90</v>
      </c>
      <c r="AA2983" t="s">
        <v>90</v>
      </c>
      <c r="AB2983" t="b">
        <v>0</v>
      </c>
      <c r="AC2983" t="b">
        <v>0</v>
      </c>
      <c r="AE2983" t="b">
        <v>1</v>
      </c>
      <c r="AF2983" t="b">
        <v>0</v>
      </c>
      <c r="AG2983" t="b">
        <v>0</v>
      </c>
      <c r="AH2983" t="s">
        <v>4366</v>
      </c>
      <c r="AI2983" t="b">
        <v>0</v>
      </c>
      <c r="AK2983" t="b">
        <v>0</v>
      </c>
      <c r="AL2983" s="1">
        <v>44134</v>
      </c>
      <c r="AM2983" t="s">
        <v>162</v>
      </c>
      <c r="AN2983" s="2">
        <v>44297.83829861111</v>
      </c>
      <c r="AP2983" s="2">
        <v>44173.806817129633</v>
      </c>
      <c r="AQ2983" s="1"/>
      <c r="AS2983" t="b">
        <v>0</v>
      </c>
      <c r="AV2983" t="s">
        <v>213</v>
      </c>
      <c r="BB2983" t="s">
        <v>7867</v>
      </c>
      <c r="BD2983" t="b">
        <v>0</v>
      </c>
      <c r="BH2983" t="s">
        <v>2393</v>
      </c>
      <c r="BI2983" t="s">
        <v>1668</v>
      </c>
      <c r="BJ2983" t="s">
        <v>216</v>
      </c>
      <c r="BL2983" t="s">
        <v>7866</v>
      </c>
      <c r="BM2983" t="s">
        <v>202</v>
      </c>
      <c r="BN2983" t="s">
        <v>2414</v>
      </c>
      <c r="BQ2983" t="s">
        <v>204</v>
      </c>
      <c r="BR2983" t="b">
        <v>0</v>
      </c>
      <c r="BT2983" t="b">
        <v>0</v>
      </c>
      <c r="BW2983" t="s">
        <v>97</v>
      </c>
      <c r="BX2983" t="b">
        <v>0</v>
      </c>
      <c r="BY2983" s="2">
        <v>44376.857581018521</v>
      </c>
      <c r="BZ2983" t="s">
        <v>314</v>
      </c>
      <c r="CB2983" t="b">
        <v>0</v>
      </c>
      <c r="CC2983" t="b">
        <v>0</v>
      </c>
      <c r="CF2983">
        <v>110400</v>
      </c>
      <c r="CH2983">
        <v>0</v>
      </c>
      <c r="CI2983">
        <v>0</v>
      </c>
      <c r="CJ2983">
        <v>0</v>
      </c>
      <c r="CK2983">
        <f>YEAR(tbl_Opportunity[[#This Row],[Close Date]])</f>
        <v>2021</v>
      </c>
    </row>
    <row r="2984" spans="1:89">
      <c r="A2984" t="s">
        <v>7868</v>
      </c>
      <c r="B2984" t="b">
        <v>0</v>
      </c>
      <c r="D2984" t="b">
        <v>0</v>
      </c>
      <c r="E2984" t="s">
        <v>4575</v>
      </c>
      <c r="H2984" s="1">
        <v>44281</v>
      </c>
      <c r="I2984" t="b">
        <v>1</v>
      </c>
      <c r="J2984" t="s">
        <v>2629</v>
      </c>
      <c r="L2984" t="s">
        <v>7869</v>
      </c>
      <c r="O2984" t="s">
        <v>3202</v>
      </c>
      <c r="P2984" t="b">
        <v>1</v>
      </c>
      <c r="Q2984" s="2">
        <v>43817.935902777775</v>
      </c>
      <c r="R2984" s="1"/>
      <c r="S2984" t="b">
        <v>0</v>
      </c>
      <c r="U2984" s="1"/>
      <c r="V2984" t="b">
        <v>0</v>
      </c>
      <c r="W2984" s="1">
        <v>44197</v>
      </c>
      <c r="X2984">
        <v>1</v>
      </c>
      <c r="Y2984">
        <v>2021</v>
      </c>
      <c r="Z2984" t="s">
        <v>90</v>
      </c>
      <c r="AA2984" t="s">
        <v>90</v>
      </c>
      <c r="AB2984" t="b">
        <v>0</v>
      </c>
      <c r="AC2984" t="b">
        <v>0</v>
      </c>
      <c r="AE2984" t="b">
        <v>1</v>
      </c>
      <c r="AF2984" t="b">
        <v>0</v>
      </c>
      <c r="AG2984" t="b">
        <v>0</v>
      </c>
      <c r="AH2984" t="s">
        <v>4366</v>
      </c>
      <c r="AI2984" t="b">
        <v>0</v>
      </c>
      <c r="AK2984" t="b">
        <v>0</v>
      </c>
      <c r="AL2984" s="1">
        <v>43959</v>
      </c>
      <c r="AM2984" t="s">
        <v>162</v>
      </c>
      <c r="AN2984" s="2">
        <v>44296.959062499998</v>
      </c>
      <c r="AP2984" s="2">
        <v>44105.983807870369</v>
      </c>
      <c r="AQ2984" s="1"/>
      <c r="AS2984" t="b">
        <v>0</v>
      </c>
      <c r="AU2984" t="s">
        <v>270</v>
      </c>
      <c r="AV2984" t="s">
        <v>176</v>
      </c>
      <c r="BB2984" t="s">
        <v>7870</v>
      </c>
      <c r="BD2984" t="b">
        <v>0</v>
      </c>
      <c r="BH2984" t="s">
        <v>3202</v>
      </c>
      <c r="BI2984" t="s">
        <v>1243</v>
      </c>
      <c r="BJ2984" t="s">
        <v>216</v>
      </c>
      <c r="BL2984" t="s">
        <v>7869</v>
      </c>
      <c r="BM2984" t="s">
        <v>202</v>
      </c>
      <c r="BN2984" t="s">
        <v>2414</v>
      </c>
      <c r="BQ2984" t="s">
        <v>204</v>
      </c>
      <c r="BR2984" t="b">
        <v>0</v>
      </c>
      <c r="BT2984" t="b">
        <v>0</v>
      </c>
      <c r="BW2984" t="s">
        <v>97</v>
      </c>
      <c r="BX2984" t="b">
        <v>0</v>
      </c>
      <c r="BY2984" s="2">
        <v>44376.857581018521</v>
      </c>
      <c r="BZ2984" t="s">
        <v>3204</v>
      </c>
      <c r="CB2984" t="b">
        <v>0</v>
      </c>
      <c r="CC2984" t="b">
        <v>0</v>
      </c>
      <c r="CF2984">
        <v>144000</v>
      </c>
      <c r="CH2984">
        <v>0</v>
      </c>
      <c r="CI2984">
        <v>0</v>
      </c>
      <c r="CJ2984">
        <v>0</v>
      </c>
      <c r="CK2984">
        <f>YEAR(tbl_Opportunity[[#This Row],[Close Date]])</f>
        <v>2021</v>
      </c>
    </row>
    <row r="2985" spans="1:89">
      <c r="A2985" t="s">
        <v>7871</v>
      </c>
      <c r="B2985" t="b">
        <v>0</v>
      </c>
      <c r="D2985" t="b">
        <v>0</v>
      </c>
      <c r="H2985" s="1">
        <v>44286</v>
      </c>
      <c r="I2985" t="b">
        <v>1</v>
      </c>
      <c r="J2985" t="s">
        <v>1504</v>
      </c>
      <c r="L2985" t="s">
        <v>7872</v>
      </c>
      <c r="O2985" t="s">
        <v>2393</v>
      </c>
      <c r="P2985" t="b">
        <v>1</v>
      </c>
      <c r="Q2985" s="2">
        <v>44126.836030092592</v>
      </c>
      <c r="R2985" s="1"/>
      <c r="S2985" t="b">
        <v>0</v>
      </c>
      <c r="U2985" s="1"/>
      <c r="V2985" t="b">
        <v>0</v>
      </c>
      <c r="W2985" s="1">
        <v>44197</v>
      </c>
      <c r="X2985">
        <v>1</v>
      </c>
      <c r="Y2985">
        <v>2021</v>
      </c>
      <c r="Z2985" t="s">
        <v>90</v>
      </c>
      <c r="AA2985" t="s">
        <v>90</v>
      </c>
      <c r="AB2985" t="b">
        <v>0</v>
      </c>
      <c r="AC2985" t="b">
        <v>0</v>
      </c>
      <c r="AE2985" t="b">
        <v>1</v>
      </c>
      <c r="AF2985" t="b">
        <v>0</v>
      </c>
      <c r="AG2985" t="b">
        <v>0</v>
      </c>
      <c r="AH2985" t="s">
        <v>4366</v>
      </c>
      <c r="AI2985" t="b">
        <v>0</v>
      </c>
      <c r="AK2985" t="b">
        <v>0</v>
      </c>
      <c r="AL2985" s="1">
        <v>44214</v>
      </c>
      <c r="AM2985" t="s">
        <v>162</v>
      </c>
      <c r="AN2985" s="2">
        <v>44297.8278587963</v>
      </c>
      <c r="AP2985" s="2">
        <v>44222.738252314812</v>
      </c>
      <c r="AQ2985" s="1"/>
      <c r="AS2985" t="b">
        <v>0</v>
      </c>
      <c r="AV2985" t="s">
        <v>153</v>
      </c>
      <c r="BB2985" t="s">
        <v>7873</v>
      </c>
      <c r="BD2985" t="b">
        <v>0</v>
      </c>
      <c r="BH2985" t="s">
        <v>2393</v>
      </c>
      <c r="BI2985" t="s">
        <v>1668</v>
      </c>
      <c r="BJ2985" t="s">
        <v>216</v>
      </c>
      <c r="BL2985" t="s">
        <v>7872</v>
      </c>
      <c r="BM2985" t="s">
        <v>202</v>
      </c>
      <c r="BN2985" t="s">
        <v>2414</v>
      </c>
      <c r="BQ2985" t="s">
        <v>204</v>
      </c>
      <c r="BR2985" t="b">
        <v>0</v>
      </c>
      <c r="BT2985" t="b">
        <v>0</v>
      </c>
      <c r="BW2985" t="s">
        <v>97</v>
      </c>
      <c r="BX2985" t="b">
        <v>0</v>
      </c>
      <c r="BY2985" s="2">
        <v>44376.857581018521</v>
      </c>
      <c r="BZ2985" t="s">
        <v>314</v>
      </c>
      <c r="CB2985" t="b">
        <v>0</v>
      </c>
      <c r="CC2985" t="b">
        <v>0</v>
      </c>
      <c r="CF2985">
        <v>116380</v>
      </c>
      <c r="CH2985">
        <v>0</v>
      </c>
      <c r="CI2985">
        <v>0</v>
      </c>
      <c r="CJ2985">
        <v>0</v>
      </c>
      <c r="CK2985">
        <f>YEAR(tbl_Opportunity[[#This Row],[Close Date]])</f>
        <v>2021</v>
      </c>
    </row>
    <row r="2986" spans="1:89">
      <c r="A2986" t="s">
        <v>493</v>
      </c>
      <c r="B2986" t="b">
        <v>0</v>
      </c>
      <c r="D2986" t="b">
        <v>0</v>
      </c>
      <c r="H2986" s="1">
        <v>43921</v>
      </c>
      <c r="I2986" t="b">
        <v>1</v>
      </c>
      <c r="J2986" t="s">
        <v>111</v>
      </c>
      <c r="L2986" t="s">
        <v>7874</v>
      </c>
      <c r="O2986" t="s">
        <v>4222</v>
      </c>
      <c r="P2986" t="b">
        <v>1</v>
      </c>
      <c r="Q2986" s="2">
        <v>43753.716793981483</v>
      </c>
      <c r="R2986" s="1"/>
      <c r="S2986" t="b">
        <v>0</v>
      </c>
      <c r="U2986" s="1"/>
      <c r="V2986" t="b">
        <v>0</v>
      </c>
      <c r="W2986" s="1">
        <v>43831</v>
      </c>
      <c r="X2986">
        <v>1</v>
      </c>
      <c r="Y2986">
        <v>2020</v>
      </c>
      <c r="Z2986" t="s">
        <v>90</v>
      </c>
      <c r="AA2986" t="s">
        <v>90</v>
      </c>
      <c r="AB2986" t="b">
        <v>0</v>
      </c>
      <c r="AC2986" t="b">
        <v>0</v>
      </c>
      <c r="AE2986" t="b">
        <v>1</v>
      </c>
      <c r="AF2986" t="b">
        <v>0</v>
      </c>
      <c r="AG2986" t="b">
        <v>0</v>
      </c>
      <c r="AH2986" t="s">
        <v>4366</v>
      </c>
      <c r="AI2986" t="b">
        <v>0</v>
      </c>
      <c r="AK2986" t="b">
        <v>0</v>
      </c>
      <c r="AL2986" s="1">
        <v>43753</v>
      </c>
      <c r="AM2986" t="s">
        <v>162</v>
      </c>
      <c r="AN2986" s="2">
        <v>44296.959062499998</v>
      </c>
      <c r="AP2986" s="2">
        <v>43843.912719907406</v>
      </c>
      <c r="AQ2986" s="1"/>
      <c r="AS2986" t="b">
        <v>0</v>
      </c>
      <c r="AV2986" t="s">
        <v>248</v>
      </c>
      <c r="BB2986" t="s">
        <v>7875</v>
      </c>
      <c r="BD2986" t="b">
        <v>0</v>
      </c>
      <c r="BH2986" t="s">
        <v>4222</v>
      </c>
      <c r="BI2986" t="s">
        <v>549</v>
      </c>
      <c r="BJ2986" t="s">
        <v>216</v>
      </c>
      <c r="BL2986" t="s">
        <v>7874</v>
      </c>
      <c r="BM2986" t="s">
        <v>202</v>
      </c>
      <c r="BN2986" t="s">
        <v>2414</v>
      </c>
      <c r="BQ2986" t="s">
        <v>204</v>
      </c>
      <c r="BR2986" t="b">
        <v>0</v>
      </c>
      <c r="BT2986" t="b">
        <v>0</v>
      </c>
      <c r="BW2986" t="s">
        <v>97</v>
      </c>
      <c r="BX2986" t="b">
        <v>0</v>
      </c>
      <c r="BY2986" s="2">
        <v>44376.857569444444</v>
      </c>
      <c r="CB2986" t="b">
        <v>0</v>
      </c>
      <c r="CC2986" t="b">
        <v>0</v>
      </c>
      <c r="CF2986">
        <v>123000</v>
      </c>
      <c r="CH2986">
        <v>0</v>
      </c>
      <c r="CI2986">
        <v>0</v>
      </c>
      <c r="CJ2986">
        <v>0</v>
      </c>
      <c r="CK2986">
        <f>YEAR(tbl_Opportunity[[#This Row],[Close Date]])</f>
        <v>2020</v>
      </c>
    </row>
    <row r="2987" spans="1:89">
      <c r="A2987" t="s">
        <v>5748</v>
      </c>
      <c r="B2987" t="b">
        <v>0</v>
      </c>
      <c r="D2987" t="b">
        <v>0</v>
      </c>
      <c r="E2987" t="s">
        <v>2929</v>
      </c>
      <c r="H2987" s="1">
        <v>44286</v>
      </c>
      <c r="I2987" t="b">
        <v>1</v>
      </c>
      <c r="J2987" t="s">
        <v>111</v>
      </c>
      <c r="L2987" t="s">
        <v>7876</v>
      </c>
      <c r="O2987" t="s">
        <v>215</v>
      </c>
      <c r="P2987" t="b">
        <v>1</v>
      </c>
      <c r="Q2987" s="2">
        <v>44147.649745370371</v>
      </c>
      <c r="R2987" s="1"/>
      <c r="S2987" t="b">
        <v>0</v>
      </c>
      <c r="U2987" s="1"/>
      <c r="V2987" t="b">
        <v>0</v>
      </c>
      <c r="W2987" s="1">
        <v>44197</v>
      </c>
      <c r="X2987">
        <v>1</v>
      </c>
      <c r="Y2987">
        <v>2021</v>
      </c>
      <c r="Z2987" t="s">
        <v>90</v>
      </c>
      <c r="AA2987" t="s">
        <v>90</v>
      </c>
      <c r="AB2987" t="b">
        <v>0</v>
      </c>
      <c r="AC2987" t="b">
        <v>0</v>
      </c>
      <c r="AE2987" t="b">
        <v>1</v>
      </c>
      <c r="AF2987" t="b">
        <v>0</v>
      </c>
      <c r="AG2987" t="b">
        <v>0</v>
      </c>
      <c r="AH2987" t="s">
        <v>4366</v>
      </c>
      <c r="AI2987" t="b">
        <v>0</v>
      </c>
      <c r="AK2987" t="b">
        <v>0</v>
      </c>
      <c r="AL2987" s="1">
        <v>44148</v>
      </c>
      <c r="AM2987" t="s">
        <v>162</v>
      </c>
      <c r="AN2987" s="2">
        <v>44296.959062499998</v>
      </c>
      <c r="AP2987" s="2">
        <v>44238.950243055559</v>
      </c>
      <c r="AQ2987" s="1"/>
      <c r="AS2987" t="b">
        <v>0</v>
      </c>
      <c r="AV2987" t="s">
        <v>93</v>
      </c>
      <c r="BB2987" t="s">
        <v>7877</v>
      </c>
      <c r="BD2987" t="b">
        <v>0</v>
      </c>
      <c r="BH2987" t="s">
        <v>215</v>
      </c>
      <c r="BI2987" t="s">
        <v>1668</v>
      </c>
      <c r="BJ2987" t="s">
        <v>105</v>
      </c>
      <c r="BL2987" t="s">
        <v>7876</v>
      </c>
      <c r="BM2987" t="s">
        <v>202</v>
      </c>
      <c r="BN2987" t="s">
        <v>2414</v>
      </c>
      <c r="BQ2987" t="s">
        <v>204</v>
      </c>
      <c r="BR2987" t="b">
        <v>0</v>
      </c>
      <c r="BT2987" t="b">
        <v>0</v>
      </c>
      <c r="BW2987" t="s">
        <v>97</v>
      </c>
      <c r="BX2987" t="b">
        <v>0</v>
      </c>
      <c r="BY2987" s="2">
        <v>44376.857581018521</v>
      </c>
      <c r="BZ2987" t="s">
        <v>217</v>
      </c>
      <c r="CB2987" t="b">
        <v>0</v>
      </c>
      <c r="CC2987" t="b">
        <v>0</v>
      </c>
      <c r="CF2987">
        <v>161000</v>
      </c>
      <c r="CH2987">
        <v>0</v>
      </c>
      <c r="CI2987">
        <v>0</v>
      </c>
      <c r="CJ2987">
        <v>0</v>
      </c>
      <c r="CK2987">
        <f>YEAR(tbl_Opportunity[[#This Row],[Close Date]])</f>
        <v>2021</v>
      </c>
    </row>
    <row r="2988" spans="1:89">
      <c r="A2988" t="s">
        <v>3132</v>
      </c>
      <c r="B2988" t="b">
        <v>0</v>
      </c>
      <c r="D2988" t="b">
        <v>0</v>
      </c>
      <c r="E2988" t="s">
        <v>4246</v>
      </c>
      <c r="H2988" s="1">
        <v>43921</v>
      </c>
      <c r="I2988" t="b">
        <v>1</v>
      </c>
      <c r="J2988" t="s">
        <v>111</v>
      </c>
      <c r="L2988" t="s">
        <v>7878</v>
      </c>
      <c r="O2988" t="s">
        <v>215</v>
      </c>
      <c r="P2988" t="b">
        <v>1</v>
      </c>
      <c r="Q2988" s="2">
        <v>43706.459953703707</v>
      </c>
      <c r="R2988" s="1"/>
      <c r="S2988" t="b">
        <v>0</v>
      </c>
      <c r="U2988" s="1"/>
      <c r="V2988" t="b">
        <v>0</v>
      </c>
      <c r="W2988" s="1">
        <v>43831</v>
      </c>
      <c r="X2988">
        <v>1</v>
      </c>
      <c r="Y2988">
        <v>2020</v>
      </c>
      <c r="Z2988" t="s">
        <v>90</v>
      </c>
      <c r="AA2988" t="s">
        <v>90</v>
      </c>
      <c r="AB2988" t="b">
        <v>0</v>
      </c>
      <c r="AC2988" t="b">
        <v>0</v>
      </c>
      <c r="AE2988" t="b">
        <v>1</v>
      </c>
      <c r="AF2988" t="b">
        <v>0</v>
      </c>
      <c r="AG2988" t="b">
        <v>0</v>
      </c>
      <c r="AH2988" t="s">
        <v>4366</v>
      </c>
      <c r="AI2988" t="b">
        <v>0</v>
      </c>
      <c r="AK2988" t="b">
        <v>0</v>
      </c>
      <c r="AL2988" s="1">
        <v>43817</v>
      </c>
      <c r="AM2988" t="s">
        <v>162</v>
      </c>
      <c r="AN2988" s="2">
        <v>44296.959062499998</v>
      </c>
      <c r="AP2988" s="2">
        <v>43817.767233796294</v>
      </c>
      <c r="AQ2988" s="1"/>
      <c r="AS2988" t="b">
        <v>0</v>
      </c>
      <c r="AV2988" t="s">
        <v>176</v>
      </c>
      <c r="BB2988" t="s">
        <v>7879</v>
      </c>
      <c r="BD2988" t="b">
        <v>0</v>
      </c>
      <c r="BH2988" t="s">
        <v>3202</v>
      </c>
      <c r="BI2988" t="s">
        <v>549</v>
      </c>
      <c r="BL2988" t="s">
        <v>7878</v>
      </c>
      <c r="BM2988" t="s">
        <v>202</v>
      </c>
      <c r="BN2988" t="s">
        <v>2414</v>
      </c>
      <c r="BQ2988" t="s">
        <v>204</v>
      </c>
      <c r="BR2988" t="b">
        <v>0</v>
      </c>
      <c r="BT2988" t="b">
        <v>0</v>
      </c>
      <c r="BW2988" t="s">
        <v>97</v>
      </c>
      <c r="BX2988" t="b">
        <v>0</v>
      </c>
      <c r="BY2988" s="2">
        <v>44376.857569444444</v>
      </c>
      <c r="BZ2988" t="s">
        <v>3204</v>
      </c>
      <c r="CB2988" t="b">
        <v>0</v>
      </c>
      <c r="CC2988" t="b">
        <v>0</v>
      </c>
      <c r="CF2988">
        <v>123000</v>
      </c>
      <c r="CH2988">
        <v>0</v>
      </c>
      <c r="CI2988">
        <v>0</v>
      </c>
      <c r="CJ2988">
        <v>0</v>
      </c>
      <c r="CK2988">
        <f>YEAR(tbl_Opportunity[[#This Row],[Close Date]])</f>
        <v>2020</v>
      </c>
    </row>
    <row r="2989" spans="1:89">
      <c r="A2989" t="s">
        <v>6888</v>
      </c>
      <c r="B2989" t="b">
        <v>0</v>
      </c>
      <c r="D2989" t="b">
        <v>0</v>
      </c>
      <c r="H2989" s="1">
        <v>44281</v>
      </c>
      <c r="I2989" t="b">
        <v>1</v>
      </c>
      <c r="J2989" t="s">
        <v>193</v>
      </c>
      <c r="L2989" t="s">
        <v>7880</v>
      </c>
      <c r="O2989" t="s">
        <v>272</v>
      </c>
      <c r="P2989" t="b">
        <v>1</v>
      </c>
      <c r="Q2989" s="2">
        <v>43714.837094907409</v>
      </c>
      <c r="R2989" s="1"/>
      <c r="S2989" t="b">
        <v>0</v>
      </c>
      <c r="U2989" s="1"/>
      <c r="V2989" t="b">
        <v>0</v>
      </c>
      <c r="W2989" s="1">
        <v>44197</v>
      </c>
      <c r="X2989">
        <v>1</v>
      </c>
      <c r="Y2989">
        <v>2021</v>
      </c>
      <c r="Z2989" t="s">
        <v>90</v>
      </c>
      <c r="AA2989" t="s">
        <v>90</v>
      </c>
      <c r="AB2989" t="b">
        <v>0</v>
      </c>
      <c r="AC2989" t="b">
        <v>0</v>
      </c>
      <c r="AE2989" t="b">
        <v>1</v>
      </c>
      <c r="AF2989" t="b">
        <v>0</v>
      </c>
      <c r="AG2989" t="b">
        <v>0</v>
      </c>
      <c r="AH2989" t="s">
        <v>4366</v>
      </c>
      <c r="AI2989" t="b">
        <v>0</v>
      </c>
      <c r="AK2989" t="b">
        <v>0</v>
      </c>
      <c r="AL2989" s="1">
        <v>44124</v>
      </c>
      <c r="AM2989" t="s">
        <v>162</v>
      </c>
      <c r="AN2989" s="2">
        <v>44296.959062499998</v>
      </c>
      <c r="AP2989" s="2">
        <v>44126.89402777778</v>
      </c>
      <c r="AQ2989" s="1"/>
      <c r="AS2989" t="b">
        <v>0</v>
      </c>
      <c r="AV2989" t="s">
        <v>93</v>
      </c>
      <c r="BB2989" t="s">
        <v>7881</v>
      </c>
      <c r="BD2989" t="b">
        <v>0</v>
      </c>
      <c r="BH2989" t="s">
        <v>3202</v>
      </c>
      <c r="BI2989" t="s">
        <v>1243</v>
      </c>
      <c r="BJ2989" t="s">
        <v>216</v>
      </c>
      <c r="BL2989" t="s">
        <v>7880</v>
      </c>
      <c r="BM2989" t="s">
        <v>202</v>
      </c>
      <c r="BN2989" t="s">
        <v>2414</v>
      </c>
      <c r="BQ2989" t="s">
        <v>204</v>
      </c>
      <c r="BR2989" t="b">
        <v>0</v>
      </c>
      <c r="BT2989" t="b">
        <v>0</v>
      </c>
      <c r="BW2989" t="s">
        <v>97</v>
      </c>
      <c r="BX2989" t="b">
        <v>0</v>
      </c>
      <c r="BY2989" s="2">
        <v>44376.857569444444</v>
      </c>
      <c r="BZ2989" t="s">
        <v>3204</v>
      </c>
      <c r="CB2989" t="b">
        <v>0</v>
      </c>
      <c r="CC2989" t="b">
        <v>0</v>
      </c>
      <c r="CF2989">
        <v>144000</v>
      </c>
      <c r="CH2989">
        <v>0</v>
      </c>
      <c r="CI2989">
        <v>0</v>
      </c>
      <c r="CJ2989">
        <v>0</v>
      </c>
      <c r="CK2989">
        <f>YEAR(tbl_Opportunity[[#This Row],[Close Date]])</f>
        <v>2021</v>
      </c>
    </row>
    <row r="2990" spans="1:89">
      <c r="A2990" t="s">
        <v>7882</v>
      </c>
      <c r="B2990" t="b">
        <v>0</v>
      </c>
      <c r="D2990" t="b">
        <v>0</v>
      </c>
      <c r="H2990" s="1">
        <v>44286</v>
      </c>
      <c r="I2990" t="b">
        <v>1</v>
      </c>
      <c r="J2990" t="s">
        <v>193</v>
      </c>
      <c r="L2990" t="s">
        <v>7883</v>
      </c>
      <c r="O2990" t="s">
        <v>272</v>
      </c>
      <c r="P2990" t="b">
        <v>1</v>
      </c>
      <c r="Q2990" s="2">
        <v>43738.560682870368</v>
      </c>
      <c r="R2990" s="1"/>
      <c r="S2990" t="b">
        <v>0</v>
      </c>
      <c r="U2990" s="1"/>
      <c r="V2990" t="b">
        <v>0</v>
      </c>
      <c r="W2990" s="1">
        <v>44197</v>
      </c>
      <c r="X2990">
        <v>1</v>
      </c>
      <c r="Y2990">
        <v>2021</v>
      </c>
      <c r="Z2990" t="s">
        <v>90</v>
      </c>
      <c r="AA2990" t="s">
        <v>90</v>
      </c>
      <c r="AB2990" t="b">
        <v>0</v>
      </c>
      <c r="AC2990" t="b">
        <v>0</v>
      </c>
      <c r="AE2990" t="b">
        <v>1</v>
      </c>
      <c r="AF2990" t="b">
        <v>0</v>
      </c>
      <c r="AG2990" t="b">
        <v>0</v>
      </c>
      <c r="AH2990" t="s">
        <v>4366</v>
      </c>
      <c r="AI2990" t="b">
        <v>0</v>
      </c>
      <c r="AK2990" t="b">
        <v>0</v>
      </c>
      <c r="AL2990" s="1">
        <v>44105</v>
      </c>
      <c r="AM2990" t="s">
        <v>162</v>
      </c>
      <c r="AN2990" s="2">
        <v>44296.959062499998</v>
      </c>
      <c r="AP2990" s="2">
        <v>44228.931956018518</v>
      </c>
      <c r="AQ2990" s="1"/>
      <c r="AS2990" t="b">
        <v>0</v>
      </c>
      <c r="AV2990" t="s">
        <v>93</v>
      </c>
      <c r="BB2990" t="s">
        <v>7884</v>
      </c>
      <c r="BD2990" t="b">
        <v>0</v>
      </c>
      <c r="BH2990" t="s">
        <v>3202</v>
      </c>
      <c r="BI2990" t="s">
        <v>1072</v>
      </c>
      <c r="BL2990" t="s">
        <v>7883</v>
      </c>
      <c r="BM2990" t="s">
        <v>202</v>
      </c>
      <c r="BN2990" t="s">
        <v>2414</v>
      </c>
      <c r="BQ2990" t="s">
        <v>204</v>
      </c>
      <c r="BR2990" t="b">
        <v>0</v>
      </c>
      <c r="BT2990" t="b">
        <v>0</v>
      </c>
      <c r="BW2990" t="s">
        <v>97</v>
      </c>
      <c r="BX2990" t="b">
        <v>0</v>
      </c>
      <c r="BY2990" s="2">
        <v>44376.857569444444</v>
      </c>
      <c r="BZ2990" t="s">
        <v>3204</v>
      </c>
      <c r="CB2990" t="b">
        <v>0</v>
      </c>
      <c r="CC2990" t="b">
        <v>0</v>
      </c>
      <c r="CF2990">
        <v>154850</v>
      </c>
      <c r="CH2990">
        <v>0</v>
      </c>
      <c r="CI2990">
        <v>0</v>
      </c>
      <c r="CJ2990">
        <v>0</v>
      </c>
      <c r="CK2990">
        <f>YEAR(tbl_Opportunity[[#This Row],[Close Date]])</f>
        <v>2021</v>
      </c>
    </row>
    <row r="2991" spans="1:89">
      <c r="A2991" t="s">
        <v>7885</v>
      </c>
      <c r="B2991" t="b">
        <v>0</v>
      </c>
      <c r="D2991" t="b">
        <v>0</v>
      </c>
      <c r="H2991" s="1">
        <v>44286</v>
      </c>
      <c r="I2991" t="b">
        <v>1</v>
      </c>
      <c r="J2991" t="s">
        <v>105</v>
      </c>
      <c r="L2991" t="s">
        <v>7886</v>
      </c>
      <c r="O2991" t="s">
        <v>3202</v>
      </c>
      <c r="P2991" t="b">
        <v>1</v>
      </c>
      <c r="Q2991" s="2">
        <v>43980.777800925927</v>
      </c>
      <c r="R2991" s="1"/>
      <c r="S2991" t="b">
        <v>0</v>
      </c>
      <c r="U2991" s="1"/>
      <c r="V2991" t="b">
        <v>0</v>
      </c>
      <c r="W2991" s="1">
        <v>44197</v>
      </c>
      <c r="X2991">
        <v>1</v>
      </c>
      <c r="Y2991">
        <v>2021</v>
      </c>
      <c r="Z2991" t="s">
        <v>90</v>
      </c>
      <c r="AA2991" t="s">
        <v>90</v>
      </c>
      <c r="AB2991" t="b">
        <v>0</v>
      </c>
      <c r="AC2991" t="b">
        <v>0</v>
      </c>
      <c r="AE2991" t="b">
        <v>1</v>
      </c>
      <c r="AF2991" t="b">
        <v>0</v>
      </c>
      <c r="AG2991" t="b">
        <v>0</v>
      </c>
      <c r="AH2991" t="s">
        <v>4366</v>
      </c>
      <c r="AI2991" t="b">
        <v>0</v>
      </c>
      <c r="AK2991" t="b">
        <v>0</v>
      </c>
      <c r="AL2991" s="1">
        <v>44140</v>
      </c>
      <c r="AM2991" t="s">
        <v>162</v>
      </c>
      <c r="AN2991" s="2">
        <v>44297.853321759256</v>
      </c>
      <c r="AP2991" s="2">
        <v>44173.878125000003</v>
      </c>
      <c r="AQ2991" s="1"/>
      <c r="AS2991" t="b">
        <v>0</v>
      </c>
      <c r="AV2991" t="s">
        <v>93</v>
      </c>
      <c r="BB2991" t="s">
        <v>7887</v>
      </c>
      <c r="BD2991" t="b">
        <v>0</v>
      </c>
      <c r="BH2991" t="s">
        <v>3202</v>
      </c>
      <c r="BI2991" t="s">
        <v>1243</v>
      </c>
      <c r="BJ2991" t="s">
        <v>216</v>
      </c>
      <c r="BL2991" t="s">
        <v>7888</v>
      </c>
      <c r="BM2991" t="s">
        <v>202</v>
      </c>
      <c r="BN2991" t="s">
        <v>2414</v>
      </c>
      <c r="BQ2991" t="s">
        <v>204</v>
      </c>
      <c r="BR2991" t="b">
        <v>0</v>
      </c>
      <c r="BT2991" t="b">
        <v>0</v>
      </c>
      <c r="BW2991" t="s">
        <v>97</v>
      </c>
      <c r="BX2991" t="b">
        <v>0</v>
      </c>
      <c r="BY2991" s="2">
        <v>44376.857581018521</v>
      </c>
      <c r="BZ2991" t="s">
        <v>3204</v>
      </c>
      <c r="CB2991" t="b">
        <v>0</v>
      </c>
      <c r="CC2991" t="b">
        <v>0</v>
      </c>
      <c r="CF2991">
        <v>152000</v>
      </c>
      <c r="CH2991">
        <v>0</v>
      </c>
      <c r="CI2991">
        <v>0</v>
      </c>
      <c r="CJ2991">
        <v>0</v>
      </c>
      <c r="CK2991">
        <f>YEAR(tbl_Opportunity[[#This Row],[Close Date]])</f>
        <v>2021</v>
      </c>
    </row>
    <row r="2992" spans="1:89">
      <c r="A2992" t="s">
        <v>7889</v>
      </c>
      <c r="B2992" t="b">
        <v>0</v>
      </c>
      <c r="D2992" t="b">
        <v>0</v>
      </c>
      <c r="E2992" t="s">
        <v>3119</v>
      </c>
      <c r="H2992" s="1">
        <v>44286</v>
      </c>
      <c r="I2992" t="b">
        <v>1</v>
      </c>
      <c r="J2992" t="s">
        <v>105</v>
      </c>
      <c r="L2992" t="s">
        <v>7890</v>
      </c>
      <c r="O2992" t="s">
        <v>3202</v>
      </c>
      <c r="P2992" t="b">
        <v>1</v>
      </c>
      <c r="Q2992" s="2">
        <v>44085.720405092594</v>
      </c>
      <c r="R2992" s="1"/>
      <c r="S2992" t="b">
        <v>0</v>
      </c>
      <c r="U2992" s="1"/>
      <c r="V2992" t="b">
        <v>0</v>
      </c>
      <c r="W2992" s="1">
        <v>44197</v>
      </c>
      <c r="X2992">
        <v>1</v>
      </c>
      <c r="Y2992">
        <v>2021</v>
      </c>
      <c r="Z2992" t="s">
        <v>90</v>
      </c>
      <c r="AA2992" t="s">
        <v>90</v>
      </c>
      <c r="AB2992" t="b">
        <v>0</v>
      </c>
      <c r="AC2992" t="b">
        <v>0</v>
      </c>
      <c r="AE2992" t="b">
        <v>1</v>
      </c>
      <c r="AF2992" t="b">
        <v>0</v>
      </c>
      <c r="AG2992" t="b">
        <v>0</v>
      </c>
      <c r="AH2992" t="s">
        <v>105</v>
      </c>
      <c r="AI2992" t="b">
        <v>0</v>
      </c>
      <c r="AK2992" t="b">
        <v>0</v>
      </c>
      <c r="AL2992" s="1">
        <v>44086</v>
      </c>
      <c r="AM2992" t="s">
        <v>162</v>
      </c>
      <c r="AN2992" s="2">
        <v>44297.853321759256</v>
      </c>
      <c r="AP2992" s="2">
        <v>44099.928622685184</v>
      </c>
      <c r="AQ2992" s="1"/>
      <c r="AS2992" t="b">
        <v>0</v>
      </c>
      <c r="AV2992" t="s">
        <v>93</v>
      </c>
      <c r="BB2992" t="s">
        <v>7891</v>
      </c>
      <c r="BD2992" t="b">
        <v>0</v>
      </c>
      <c r="BH2992" t="s">
        <v>3202</v>
      </c>
      <c r="BI2992" t="s">
        <v>1243</v>
      </c>
      <c r="BJ2992" t="s">
        <v>105</v>
      </c>
      <c r="BL2992" t="s">
        <v>7892</v>
      </c>
      <c r="BM2992" t="s">
        <v>202</v>
      </c>
      <c r="BN2992" t="s">
        <v>2414</v>
      </c>
      <c r="BQ2992" t="s">
        <v>204</v>
      </c>
      <c r="BR2992" t="b">
        <v>0</v>
      </c>
      <c r="BT2992" t="b">
        <v>0</v>
      </c>
      <c r="BW2992" t="s">
        <v>97</v>
      </c>
      <c r="BX2992" t="b">
        <v>0</v>
      </c>
      <c r="BY2992" s="2">
        <v>44376.857581018521</v>
      </c>
      <c r="BZ2992" t="s">
        <v>3204</v>
      </c>
      <c r="CB2992" t="b">
        <v>0</v>
      </c>
      <c r="CC2992" t="b">
        <v>0</v>
      </c>
      <c r="CF2992">
        <v>162000</v>
      </c>
      <c r="CH2992">
        <v>0</v>
      </c>
      <c r="CI2992">
        <v>0</v>
      </c>
      <c r="CJ2992">
        <v>0</v>
      </c>
      <c r="CK2992">
        <f>YEAR(tbl_Opportunity[[#This Row],[Close Date]])</f>
        <v>2021</v>
      </c>
    </row>
    <row r="2993" spans="1:89">
      <c r="A2993" t="s">
        <v>6592</v>
      </c>
      <c r="B2993" t="b">
        <v>0</v>
      </c>
      <c r="D2993" t="b">
        <v>0</v>
      </c>
      <c r="H2993" s="1">
        <v>44272</v>
      </c>
      <c r="I2993" t="b">
        <v>1</v>
      </c>
      <c r="J2993" t="s">
        <v>105</v>
      </c>
      <c r="L2993" t="s">
        <v>6605</v>
      </c>
      <c r="O2993" t="s">
        <v>2393</v>
      </c>
      <c r="P2993" t="b">
        <v>1</v>
      </c>
      <c r="Q2993" s="2">
        <v>43874.762627314813</v>
      </c>
      <c r="R2993" s="1"/>
      <c r="S2993" t="b">
        <v>0</v>
      </c>
      <c r="U2993" s="1"/>
      <c r="V2993" t="b">
        <v>0</v>
      </c>
      <c r="W2993" s="1">
        <v>44197</v>
      </c>
      <c r="X2993">
        <v>1</v>
      </c>
      <c r="Y2993">
        <v>2021</v>
      </c>
      <c r="Z2993" t="s">
        <v>90</v>
      </c>
      <c r="AA2993" t="s">
        <v>90</v>
      </c>
      <c r="AB2993" t="b">
        <v>0</v>
      </c>
      <c r="AC2993" t="b">
        <v>0</v>
      </c>
      <c r="AE2993" t="b">
        <v>1</v>
      </c>
      <c r="AF2993" t="b">
        <v>0</v>
      </c>
      <c r="AG2993" t="b">
        <v>0</v>
      </c>
      <c r="AH2993" t="s">
        <v>4366</v>
      </c>
      <c r="AI2993" t="b">
        <v>0</v>
      </c>
      <c r="AK2993" t="b">
        <v>0</v>
      </c>
      <c r="AL2993" s="1">
        <v>44145</v>
      </c>
      <c r="AM2993" t="s">
        <v>162</v>
      </c>
      <c r="AN2993" s="2">
        <v>44297.83829861111</v>
      </c>
      <c r="AP2993" s="2">
        <v>44272.69866898148</v>
      </c>
      <c r="AQ2993" s="1"/>
      <c r="AS2993" t="b">
        <v>0</v>
      </c>
      <c r="AV2993" t="s">
        <v>213</v>
      </c>
      <c r="BB2993" t="s">
        <v>7893</v>
      </c>
      <c r="BD2993" t="b">
        <v>0</v>
      </c>
      <c r="BE2993" t="s">
        <v>7894</v>
      </c>
      <c r="BH2993" t="s">
        <v>3202</v>
      </c>
      <c r="BI2993" t="s">
        <v>1243</v>
      </c>
      <c r="BJ2993" t="s">
        <v>216</v>
      </c>
      <c r="BL2993" t="s">
        <v>6605</v>
      </c>
      <c r="BM2993" t="s">
        <v>202</v>
      </c>
      <c r="BN2993" t="s">
        <v>2414</v>
      </c>
      <c r="BQ2993" t="s">
        <v>204</v>
      </c>
      <c r="BR2993" t="b">
        <v>0</v>
      </c>
      <c r="BT2993" t="b">
        <v>0</v>
      </c>
      <c r="BW2993" t="s">
        <v>97</v>
      </c>
      <c r="BX2993" t="b">
        <v>0</v>
      </c>
      <c r="BY2993" s="2">
        <v>44376.857581018521</v>
      </c>
      <c r="BZ2993" t="s">
        <v>3204</v>
      </c>
      <c r="CB2993" t="b">
        <v>0</v>
      </c>
      <c r="CC2993" t="b">
        <v>0</v>
      </c>
      <c r="CF2993">
        <v>144000</v>
      </c>
      <c r="CH2993">
        <v>0</v>
      </c>
      <c r="CI2993">
        <v>0</v>
      </c>
      <c r="CJ2993">
        <v>0</v>
      </c>
      <c r="CK2993">
        <f>YEAR(tbl_Opportunity[[#This Row],[Close Date]])</f>
        <v>2021</v>
      </c>
    </row>
    <row r="2994" spans="1:89">
      <c r="A2994" t="s">
        <v>7895</v>
      </c>
      <c r="B2994" t="b">
        <v>0</v>
      </c>
      <c r="D2994" t="b">
        <v>0</v>
      </c>
      <c r="H2994" s="1">
        <v>44286</v>
      </c>
      <c r="I2994" t="b">
        <v>1</v>
      </c>
      <c r="J2994" t="s">
        <v>105</v>
      </c>
      <c r="L2994" t="s">
        <v>7896</v>
      </c>
      <c r="O2994" t="s">
        <v>215</v>
      </c>
      <c r="P2994" t="b">
        <v>1</v>
      </c>
      <c r="Q2994" s="2">
        <v>43963.727638888886</v>
      </c>
      <c r="R2994" s="1"/>
      <c r="S2994" t="b">
        <v>0</v>
      </c>
      <c r="U2994" s="1"/>
      <c r="V2994" t="b">
        <v>0</v>
      </c>
      <c r="W2994" s="1">
        <v>44197</v>
      </c>
      <c r="X2994">
        <v>1</v>
      </c>
      <c r="Y2994">
        <v>2021</v>
      </c>
      <c r="Z2994" t="s">
        <v>90</v>
      </c>
      <c r="AA2994" t="s">
        <v>90</v>
      </c>
      <c r="AB2994" t="b">
        <v>0</v>
      </c>
      <c r="AC2994" t="b">
        <v>0</v>
      </c>
      <c r="AE2994" t="b">
        <v>1</v>
      </c>
      <c r="AF2994" t="b">
        <v>0</v>
      </c>
      <c r="AG2994" t="b">
        <v>0</v>
      </c>
      <c r="AH2994" t="s">
        <v>105</v>
      </c>
      <c r="AI2994" t="b">
        <v>0</v>
      </c>
      <c r="AK2994" t="b">
        <v>0</v>
      </c>
      <c r="AL2994" s="1">
        <v>44203</v>
      </c>
      <c r="AM2994" t="s">
        <v>162</v>
      </c>
      <c r="AN2994" s="2">
        <v>44296.959062499998</v>
      </c>
      <c r="AP2994" s="2">
        <v>44245.905740740738</v>
      </c>
      <c r="AQ2994" s="1"/>
      <c r="AS2994" t="b">
        <v>0</v>
      </c>
      <c r="AV2994" t="s">
        <v>93</v>
      </c>
      <c r="BB2994" t="s">
        <v>7897</v>
      </c>
      <c r="BD2994" t="b">
        <v>0</v>
      </c>
      <c r="BE2994" t="s">
        <v>7898</v>
      </c>
      <c r="BH2994" t="s">
        <v>215</v>
      </c>
      <c r="BI2994" t="s">
        <v>1668</v>
      </c>
      <c r="BJ2994" t="s">
        <v>196</v>
      </c>
      <c r="BL2994" t="s">
        <v>7896</v>
      </c>
      <c r="BM2994" t="s">
        <v>202</v>
      </c>
      <c r="BN2994" t="s">
        <v>2414</v>
      </c>
      <c r="BQ2994" t="s">
        <v>204</v>
      </c>
      <c r="BR2994" t="b">
        <v>0</v>
      </c>
      <c r="BT2994" t="b">
        <v>0</v>
      </c>
      <c r="BW2994" t="s">
        <v>97</v>
      </c>
      <c r="BX2994" t="b">
        <v>0</v>
      </c>
      <c r="BY2994" s="2">
        <v>44376.857581018521</v>
      </c>
      <c r="BZ2994" t="s">
        <v>217</v>
      </c>
      <c r="CB2994" t="b">
        <v>0</v>
      </c>
      <c r="CC2994" t="b">
        <v>0</v>
      </c>
      <c r="CF2994">
        <v>151800</v>
      </c>
      <c r="CH2994">
        <v>0</v>
      </c>
      <c r="CI2994">
        <v>0</v>
      </c>
      <c r="CJ2994">
        <v>0</v>
      </c>
      <c r="CK2994">
        <f>YEAR(tbl_Opportunity[[#This Row],[Close Date]])</f>
        <v>2021</v>
      </c>
    </row>
    <row r="2995" spans="1:89">
      <c r="A2995" t="s">
        <v>7899</v>
      </c>
      <c r="B2995" t="b">
        <v>0</v>
      </c>
      <c r="D2995" t="b">
        <v>0</v>
      </c>
      <c r="E2995" t="s">
        <v>4246</v>
      </c>
      <c r="H2995" s="1">
        <v>44281</v>
      </c>
      <c r="I2995" t="b">
        <v>1</v>
      </c>
      <c r="J2995" t="s">
        <v>105</v>
      </c>
      <c r="L2995" t="s">
        <v>7900</v>
      </c>
      <c r="O2995" t="s">
        <v>4222</v>
      </c>
      <c r="P2995" t="b">
        <v>1</v>
      </c>
      <c r="Q2995" s="2">
        <v>43703.69253472222</v>
      </c>
      <c r="R2995" s="1"/>
      <c r="S2995" t="b">
        <v>0</v>
      </c>
      <c r="U2995" s="1"/>
      <c r="V2995" t="b">
        <v>0</v>
      </c>
      <c r="W2995" s="1">
        <v>44197</v>
      </c>
      <c r="X2995">
        <v>1</v>
      </c>
      <c r="Y2995">
        <v>2021</v>
      </c>
      <c r="Z2995" t="s">
        <v>90</v>
      </c>
      <c r="AA2995" t="s">
        <v>90</v>
      </c>
      <c r="AB2995" t="b">
        <v>0</v>
      </c>
      <c r="AC2995" t="b">
        <v>0</v>
      </c>
      <c r="AE2995" t="b">
        <v>1</v>
      </c>
      <c r="AF2995" t="b">
        <v>0</v>
      </c>
      <c r="AG2995" t="b">
        <v>0</v>
      </c>
      <c r="AH2995" t="s">
        <v>4366</v>
      </c>
      <c r="AI2995" t="b">
        <v>0</v>
      </c>
      <c r="AK2995" t="b">
        <v>0</v>
      </c>
      <c r="AL2995" s="1">
        <v>44063</v>
      </c>
      <c r="AM2995" t="s">
        <v>162</v>
      </c>
      <c r="AN2995" s="2">
        <v>44296.959062499998</v>
      </c>
      <c r="AP2995" s="2">
        <v>44063.930185185185</v>
      </c>
      <c r="AQ2995" s="1"/>
      <c r="AS2995" t="b">
        <v>0</v>
      </c>
      <c r="AV2995" t="s">
        <v>176</v>
      </c>
      <c r="BB2995" t="s">
        <v>7901</v>
      </c>
      <c r="BD2995" t="b">
        <v>0</v>
      </c>
      <c r="BE2995" t="s">
        <v>7902</v>
      </c>
      <c r="BH2995" t="s">
        <v>3202</v>
      </c>
      <c r="BI2995" t="s">
        <v>1243</v>
      </c>
      <c r="BL2995" t="s">
        <v>7900</v>
      </c>
      <c r="BM2995" t="s">
        <v>202</v>
      </c>
      <c r="BN2995" t="s">
        <v>2414</v>
      </c>
      <c r="BQ2995" t="s">
        <v>204</v>
      </c>
      <c r="BR2995" t="b">
        <v>0</v>
      </c>
      <c r="BT2995" t="b">
        <v>0</v>
      </c>
      <c r="BW2995" t="s">
        <v>97</v>
      </c>
      <c r="BX2995" t="b">
        <v>0</v>
      </c>
      <c r="BY2995" s="2">
        <v>44376.857569444444</v>
      </c>
      <c r="BZ2995" t="s">
        <v>3204</v>
      </c>
      <c r="CB2995" t="b">
        <v>0</v>
      </c>
      <c r="CC2995" t="b">
        <v>0</v>
      </c>
      <c r="CF2995">
        <v>144000</v>
      </c>
      <c r="CH2995">
        <v>0</v>
      </c>
      <c r="CI2995">
        <v>0</v>
      </c>
      <c r="CJ2995">
        <v>0</v>
      </c>
      <c r="CK2995">
        <f>YEAR(tbl_Opportunity[[#This Row],[Close Date]])</f>
        <v>2021</v>
      </c>
    </row>
    <row r="2996" spans="1:89">
      <c r="A2996" t="s">
        <v>5714</v>
      </c>
      <c r="B2996" t="b">
        <v>0</v>
      </c>
      <c r="D2996" t="b">
        <v>0</v>
      </c>
      <c r="E2996" t="s">
        <v>3126</v>
      </c>
      <c r="H2996" s="1">
        <v>44281</v>
      </c>
      <c r="I2996" t="b">
        <v>1</v>
      </c>
      <c r="J2996" t="s">
        <v>140</v>
      </c>
      <c r="L2996" t="s">
        <v>7903</v>
      </c>
      <c r="N2996" t="s">
        <v>345</v>
      </c>
      <c r="O2996" t="s">
        <v>3202</v>
      </c>
      <c r="P2996" t="b">
        <v>1</v>
      </c>
      <c r="Q2996" s="2">
        <v>43847.77753472222</v>
      </c>
      <c r="R2996" s="1"/>
      <c r="S2996" t="b">
        <v>0</v>
      </c>
      <c r="U2996" s="1"/>
      <c r="V2996" t="b">
        <v>0</v>
      </c>
      <c r="W2996" s="1">
        <v>44197</v>
      </c>
      <c r="X2996">
        <v>1</v>
      </c>
      <c r="Y2996">
        <v>2021</v>
      </c>
      <c r="Z2996" t="s">
        <v>90</v>
      </c>
      <c r="AA2996" t="s">
        <v>90</v>
      </c>
      <c r="AB2996" t="b">
        <v>0</v>
      </c>
      <c r="AC2996" t="b">
        <v>0</v>
      </c>
      <c r="AE2996" t="b">
        <v>1</v>
      </c>
      <c r="AF2996" t="b">
        <v>0</v>
      </c>
      <c r="AG2996" t="b">
        <v>0</v>
      </c>
      <c r="AH2996" t="s">
        <v>3190</v>
      </c>
      <c r="AI2996" t="b">
        <v>0</v>
      </c>
      <c r="AK2996" t="b">
        <v>0</v>
      </c>
      <c r="AL2996" s="1">
        <v>43969</v>
      </c>
      <c r="AM2996" t="s">
        <v>162</v>
      </c>
      <c r="AN2996" s="2">
        <v>44297.837673611109</v>
      </c>
      <c r="AP2996" s="2">
        <v>44105.960324074076</v>
      </c>
      <c r="AQ2996" s="1"/>
      <c r="AS2996" t="b">
        <v>0</v>
      </c>
      <c r="AV2996" t="s">
        <v>213</v>
      </c>
      <c r="BB2996" t="s">
        <v>7904</v>
      </c>
      <c r="BD2996" t="b">
        <v>0</v>
      </c>
      <c r="BH2996" t="s">
        <v>3202</v>
      </c>
      <c r="BI2996" t="s">
        <v>549</v>
      </c>
      <c r="BL2996" t="s">
        <v>7903</v>
      </c>
      <c r="BM2996" t="s">
        <v>202</v>
      </c>
      <c r="BN2996" t="s">
        <v>2414</v>
      </c>
      <c r="BQ2996" t="s">
        <v>204</v>
      </c>
      <c r="BR2996" t="b">
        <v>0</v>
      </c>
      <c r="BT2996" t="b">
        <v>0</v>
      </c>
      <c r="BW2996" t="s">
        <v>97</v>
      </c>
      <c r="BX2996" t="b">
        <v>0</v>
      </c>
      <c r="BY2996" s="2">
        <v>44376.857581018521</v>
      </c>
      <c r="BZ2996" t="s">
        <v>3204</v>
      </c>
      <c r="CB2996" t="b">
        <v>0</v>
      </c>
      <c r="CC2996" t="b">
        <v>0</v>
      </c>
      <c r="CF2996">
        <v>119000</v>
      </c>
      <c r="CH2996">
        <v>0</v>
      </c>
      <c r="CI2996">
        <v>0</v>
      </c>
      <c r="CJ2996">
        <v>0</v>
      </c>
      <c r="CK2996">
        <f>YEAR(tbl_Opportunity[[#This Row],[Close Date]])</f>
        <v>2021</v>
      </c>
    </row>
    <row r="2997" spans="1:89">
      <c r="A2997" t="s">
        <v>7905</v>
      </c>
      <c r="B2997" t="b">
        <v>0</v>
      </c>
      <c r="D2997" t="b">
        <v>0</v>
      </c>
      <c r="E2997" t="s">
        <v>3297</v>
      </c>
      <c r="H2997" s="1">
        <v>44281</v>
      </c>
      <c r="I2997" t="b">
        <v>1</v>
      </c>
      <c r="J2997" t="s">
        <v>193</v>
      </c>
      <c r="L2997" t="s">
        <v>7906</v>
      </c>
      <c r="M2997" t="s">
        <v>7907</v>
      </c>
      <c r="N2997" t="s">
        <v>345</v>
      </c>
      <c r="O2997" t="s">
        <v>3202</v>
      </c>
      <c r="P2997" t="b">
        <v>1</v>
      </c>
      <c r="Q2997" s="2">
        <v>43920.832673611112</v>
      </c>
      <c r="R2997" s="1"/>
      <c r="S2997" t="b">
        <v>0</v>
      </c>
      <c r="U2997" s="1"/>
      <c r="V2997" t="b">
        <v>0</v>
      </c>
      <c r="W2997" s="1">
        <v>44197</v>
      </c>
      <c r="X2997">
        <v>1</v>
      </c>
      <c r="Y2997">
        <v>2021</v>
      </c>
      <c r="Z2997" t="s">
        <v>90</v>
      </c>
      <c r="AA2997" t="s">
        <v>90</v>
      </c>
      <c r="AB2997" t="b">
        <v>0</v>
      </c>
      <c r="AC2997" t="b">
        <v>0</v>
      </c>
      <c r="AE2997" t="b">
        <v>1</v>
      </c>
      <c r="AF2997" t="b">
        <v>0</v>
      </c>
      <c r="AG2997" t="b">
        <v>0</v>
      </c>
      <c r="AH2997" t="s">
        <v>105</v>
      </c>
      <c r="AI2997" t="b">
        <v>0</v>
      </c>
      <c r="AK2997" t="b">
        <v>0</v>
      </c>
      <c r="AL2997" s="1">
        <v>44124</v>
      </c>
      <c r="AM2997" t="s">
        <v>162</v>
      </c>
      <c r="AN2997" s="2">
        <v>44296.959062499998</v>
      </c>
      <c r="AP2997" s="2">
        <v>44124.943402777775</v>
      </c>
      <c r="AQ2997" s="1"/>
      <c r="AS2997" t="b">
        <v>0</v>
      </c>
      <c r="AV2997" t="s">
        <v>2956</v>
      </c>
      <c r="BB2997" t="s">
        <v>7908</v>
      </c>
      <c r="BD2997" t="b">
        <v>0</v>
      </c>
      <c r="BH2997" t="s">
        <v>3202</v>
      </c>
      <c r="BI2997" t="s">
        <v>1243</v>
      </c>
      <c r="BL2997" t="s">
        <v>7906</v>
      </c>
      <c r="BM2997" t="s">
        <v>202</v>
      </c>
      <c r="BN2997" t="s">
        <v>2414</v>
      </c>
      <c r="BQ2997" t="s">
        <v>204</v>
      </c>
      <c r="BR2997" t="b">
        <v>0</v>
      </c>
      <c r="BT2997" t="b">
        <v>0</v>
      </c>
      <c r="BW2997" t="s">
        <v>97</v>
      </c>
      <c r="BX2997" t="b">
        <v>0</v>
      </c>
      <c r="BY2997" s="2">
        <v>44376.857581018521</v>
      </c>
      <c r="BZ2997" t="s">
        <v>3204</v>
      </c>
      <c r="CB2997" t="b">
        <v>0</v>
      </c>
      <c r="CC2997" t="b">
        <v>0</v>
      </c>
      <c r="CF2997">
        <v>140000</v>
      </c>
      <c r="CH2997">
        <v>0</v>
      </c>
      <c r="CI2997">
        <v>0</v>
      </c>
      <c r="CJ2997">
        <v>0</v>
      </c>
      <c r="CK2997">
        <f>YEAR(tbl_Opportunity[[#This Row],[Close Date]])</f>
        <v>2021</v>
      </c>
    </row>
    <row r="2998" spans="1:89">
      <c r="A2998" t="s">
        <v>6164</v>
      </c>
      <c r="B2998" t="b">
        <v>0</v>
      </c>
      <c r="D2998" t="b">
        <v>0</v>
      </c>
      <c r="H2998" s="1">
        <v>44281</v>
      </c>
      <c r="I2998" t="b">
        <v>1</v>
      </c>
      <c r="J2998" t="s">
        <v>193</v>
      </c>
      <c r="L2998" t="s">
        <v>7909</v>
      </c>
      <c r="N2998" t="s">
        <v>345</v>
      </c>
      <c r="O2998" t="s">
        <v>215</v>
      </c>
      <c r="P2998" t="b">
        <v>1</v>
      </c>
      <c r="Q2998" s="2">
        <v>43963.863969907405</v>
      </c>
      <c r="R2998" s="1"/>
      <c r="S2998" t="b">
        <v>0</v>
      </c>
      <c r="U2998" s="1"/>
      <c r="V2998" t="b">
        <v>0</v>
      </c>
      <c r="W2998" s="1">
        <v>44197</v>
      </c>
      <c r="X2998">
        <v>1</v>
      </c>
      <c r="Y2998">
        <v>2021</v>
      </c>
      <c r="Z2998" t="s">
        <v>90</v>
      </c>
      <c r="AA2998" t="s">
        <v>90</v>
      </c>
      <c r="AB2998" t="b">
        <v>0</v>
      </c>
      <c r="AC2998" t="b">
        <v>0</v>
      </c>
      <c r="AE2998" t="b">
        <v>1</v>
      </c>
      <c r="AF2998" t="b">
        <v>0</v>
      </c>
      <c r="AG2998" t="b">
        <v>0</v>
      </c>
      <c r="AH2998" t="s">
        <v>4366</v>
      </c>
      <c r="AI2998" t="b">
        <v>0</v>
      </c>
      <c r="AK2998" t="b">
        <v>0</v>
      </c>
      <c r="AL2998" s="1">
        <v>44200</v>
      </c>
      <c r="AM2998" t="s">
        <v>162</v>
      </c>
      <c r="AN2998" s="2">
        <v>44296.959062499998</v>
      </c>
      <c r="AP2998" s="2">
        <v>44238.946377314816</v>
      </c>
      <c r="AQ2998" s="1"/>
      <c r="AS2998" t="b">
        <v>0</v>
      </c>
      <c r="AV2998" t="s">
        <v>93</v>
      </c>
      <c r="BB2998" t="s">
        <v>7910</v>
      </c>
      <c r="BD2998" t="b">
        <v>0</v>
      </c>
      <c r="BH2998" t="s">
        <v>215</v>
      </c>
      <c r="BI2998" t="s">
        <v>1243</v>
      </c>
      <c r="BJ2998" t="s">
        <v>216</v>
      </c>
      <c r="BL2998" t="s">
        <v>7911</v>
      </c>
      <c r="BM2998" t="s">
        <v>202</v>
      </c>
      <c r="BN2998" t="s">
        <v>2414</v>
      </c>
      <c r="BQ2998" t="s">
        <v>204</v>
      </c>
      <c r="BR2998" t="b">
        <v>0</v>
      </c>
      <c r="BT2998" t="b">
        <v>0</v>
      </c>
      <c r="BW2998" t="s">
        <v>97</v>
      </c>
      <c r="BX2998" t="b">
        <v>0</v>
      </c>
      <c r="BY2998" s="2">
        <v>44376.857581018521</v>
      </c>
      <c r="BZ2998" t="s">
        <v>217</v>
      </c>
      <c r="CB2998" t="b">
        <v>0</v>
      </c>
      <c r="CC2998" t="b">
        <v>0</v>
      </c>
      <c r="CF2998">
        <v>152000</v>
      </c>
      <c r="CH2998">
        <v>0</v>
      </c>
      <c r="CI2998">
        <v>0</v>
      </c>
      <c r="CJ2998">
        <v>0</v>
      </c>
      <c r="CK2998">
        <f>YEAR(tbl_Opportunity[[#This Row],[Close Date]])</f>
        <v>2021</v>
      </c>
    </row>
    <row r="2999" spans="1:89">
      <c r="A2999" t="s">
        <v>2286</v>
      </c>
      <c r="B2999" t="b">
        <v>0</v>
      </c>
      <c r="D2999" t="b">
        <v>0</v>
      </c>
      <c r="H2999" s="1">
        <v>44286</v>
      </c>
      <c r="I2999" t="b">
        <v>1</v>
      </c>
      <c r="J2999" t="s">
        <v>105</v>
      </c>
      <c r="L2999" t="s">
        <v>6360</v>
      </c>
      <c r="M2999" t="s">
        <v>7912</v>
      </c>
      <c r="N2999" t="s">
        <v>345</v>
      </c>
      <c r="O2999" t="s">
        <v>272</v>
      </c>
      <c r="P2999" t="b">
        <v>1</v>
      </c>
      <c r="Q2999" s="2">
        <v>43700.831909722219</v>
      </c>
      <c r="R2999" s="1"/>
      <c r="S2999" t="b">
        <v>0</v>
      </c>
      <c r="U2999" s="1"/>
      <c r="V2999" t="b">
        <v>0</v>
      </c>
      <c r="W2999" s="1">
        <v>44197</v>
      </c>
      <c r="X2999">
        <v>1</v>
      </c>
      <c r="Y2999">
        <v>2021</v>
      </c>
      <c r="Z2999" t="s">
        <v>90</v>
      </c>
      <c r="AA2999" t="s">
        <v>90</v>
      </c>
      <c r="AB2999" t="b">
        <v>0</v>
      </c>
      <c r="AC2999" t="b">
        <v>0</v>
      </c>
      <c r="AE2999" t="b">
        <v>1</v>
      </c>
      <c r="AF2999" t="b">
        <v>0</v>
      </c>
      <c r="AG2999" t="b">
        <v>0</v>
      </c>
      <c r="AH2999" t="s">
        <v>4366</v>
      </c>
      <c r="AI2999" t="b">
        <v>0</v>
      </c>
      <c r="AK2999" t="b">
        <v>0</v>
      </c>
      <c r="AL2999" s="1">
        <v>44123</v>
      </c>
      <c r="AM2999" t="s">
        <v>162</v>
      </c>
      <c r="AN2999" s="2">
        <v>44296.959062499998</v>
      </c>
      <c r="AP2999" s="2">
        <v>44175.707291666666</v>
      </c>
      <c r="AQ2999" s="1"/>
      <c r="AS2999" t="b">
        <v>0</v>
      </c>
      <c r="AU2999" t="s">
        <v>216</v>
      </c>
      <c r="AV2999" t="s">
        <v>93</v>
      </c>
      <c r="BB2999" t="s">
        <v>7913</v>
      </c>
      <c r="BD2999" t="b">
        <v>0</v>
      </c>
      <c r="BE2999" t="s">
        <v>7914</v>
      </c>
      <c r="BH2999" t="s">
        <v>3202</v>
      </c>
      <c r="BI2999" t="s">
        <v>1243</v>
      </c>
      <c r="BJ2999" t="s">
        <v>216</v>
      </c>
      <c r="BL2999" t="s">
        <v>7915</v>
      </c>
      <c r="BM2999" t="s">
        <v>202</v>
      </c>
      <c r="BN2999" t="s">
        <v>2414</v>
      </c>
      <c r="BQ2999" t="s">
        <v>204</v>
      </c>
      <c r="BR2999" t="b">
        <v>0</v>
      </c>
      <c r="BT2999" t="b">
        <v>0</v>
      </c>
      <c r="BW2999" t="s">
        <v>97</v>
      </c>
      <c r="BX2999" t="b">
        <v>0</v>
      </c>
      <c r="BY2999" s="2">
        <v>44376.857569444444</v>
      </c>
      <c r="BZ2999" t="s">
        <v>3204</v>
      </c>
      <c r="CB2999" t="b">
        <v>0</v>
      </c>
      <c r="CC2999" t="b">
        <v>0</v>
      </c>
      <c r="CF2999">
        <v>152000</v>
      </c>
      <c r="CH2999">
        <v>0</v>
      </c>
      <c r="CI2999">
        <v>0</v>
      </c>
      <c r="CJ2999">
        <v>0</v>
      </c>
      <c r="CK2999">
        <f>YEAR(tbl_Opportunity[[#This Row],[Close Date]])</f>
        <v>2021</v>
      </c>
    </row>
    <row r="3000" spans="1:89">
      <c r="A3000" t="s">
        <v>598</v>
      </c>
      <c r="B3000" t="b">
        <v>0</v>
      </c>
      <c r="D3000" t="b">
        <v>0</v>
      </c>
      <c r="H3000" s="1">
        <v>43921</v>
      </c>
      <c r="I3000" t="b">
        <v>1</v>
      </c>
      <c r="J3000" t="s">
        <v>111</v>
      </c>
      <c r="L3000" t="s">
        <v>7916</v>
      </c>
      <c r="O3000" t="s">
        <v>272</v>
      </c>
      <c r="P3000" t="b">
        <v>1</v>
      </c>
      <c r="Q3000" s="2">
        <v>43910.569039351853</v>
      </c>
      <c r="R3000" s="1"/>
      <c r="S3000" t="b">
        <v>0</v>
      </c>
      <c r="U3000" s="1"/>
      <c r="V3000" t="b">
        <v>0</v>
      </c>
      <c r="W3000" s="1">
        <v>43831</v>
      </c>
      <c r="X3000">
        <v>1</v>
      </c>
      <c r="Y3000">
        <v>2020</v>
      </c>
      <c r="Z3000" t="s">
        <v>90</v>
      </c>
      <c r="AA3000" t="s">
        <v>90</v>
      </c>
      <c r="AB3000" t="b">
        <v>0</v>
      </c>
      <c r="AC3000" t="b">
        <v>0</v>
      </c>
      <c r="AE3000" t="b">
        <v>1</v>
      </c>
      <c r="AF3000" t="b">
        <v>0</v>
      </c>
      <c r="AG3000" t="b">
        <v>0</v>
      </c>
      <c r="AH3000" t="s">
        <v>4366</v>
      </c>
      <c r="AI3000" t="b">
        <v>0</v>
      </c>
      <c r="AK3000" t="b">
        <v>0</v>
      </c>
      <c r="AL3000" s="1">
        <v>43923</v>
      </c>
      <c r="AM3000" t="s">
        <v>162</v>
      </c>
      <c r="AN3000" s="2">
        <v>44296.959062499998</v>
      </c>
      <c r="AP3000" s="2">
        <v>43923.841620370367</v>
      </c>
      <c r="AQ3000" s="1"/>
      <c r="AS3000" t="b">
        <v>0</v>
      </c>
      <c r="AV3000" t="s">
        <v>93</v>
      </c>
      <c r="BB3000" t="s">
        <v>7917</v>
      </c>
      <c r="BD3000" t="b">
        <v>0</v>
      </c>
      <c r="BH3000" t="s">
        <v>215</v>
      </c>
      <c r="BI3000" t="s">
        <v>1243</v>
      </c>
      <c r="BJ3000" t="s">
        <v>105</v>
      </c>
      <c r="BL3000" t="s">
        <v>7916</v>
      </c>
      <c r="BM3000" t="s">
        <v>3069</v>
      </c>
      <c r="BN3000" t="s">
        <v>203</v>
      </c>
      <c r="BQ3000" t="s">
        <v>204</v>
      </c>
      <c r="BR3000" t="b">
        <v>0</v>
      </c>
      <c r="BT3000" t="b">
        <v>0</v>
      </c>
      <c r="BW3000" t="s">
        <v>97</v>
      </c>
      <c r="BX3000" t="b">
        <v>0</v>
      </c>
      <c r="BY3000" s="2">
        <v>44376.857581018521</v>
      </c>
      <c r="BZ3000" t="s">
        <v>217</v>
      </c>
      <c r="CB3000" t="b">
        <v>0</v>
      </c>
      <c r="CC3000" t="b">
        <v>0</v>
      </c>
      <c r="CF3000">
        <v>8950</v>
      </c>
      <c r="CH3000">
        <v>0</v>
      </c>
      <c r="CI3000">
        <v>0</v>
      </c>
      <c r="CJ3000">
        <v>0</v>
      </c>
      <c r="CK3000">
        <f>YEAR(tbl_Opportunity[[#This Row],[Close Date]])</f>
        <v>2020</v>
      </c>
    </row>
    <row r="3001" spans="1:89">
      <c r="A3001" t="s">
        <v>6124</v>
      </c>
      <c r="B3001" t="b">
        <v>0</v>
      </c>
      <c r="D3001" t="b">
        <v>0</v>
      </c>
      <c r="H3001" s="1">
        <v>43187</v>
      </c>
      <c r="I3001" t="b">
        <v>1</v>
      </c>
      <c r="J3001" t="s">
        <v>235</v>
      </c>
      <c r="L3001" t="s">
        <v>7918</v>
      </c>
      <c r="O3001" t="s">
        <v>194</v>
      </c>
      <c r="P3001" t="b">
        <v>1</v>
      </c>
      <c r="Q3001" s="2">
        <v>42957.617037037038</v>
      </c>
      <c r="R3001" s="1"/>
      <c r="S3001" t="b">
        <v>0</v>
      </c>
      <c r="U3001" s="1"/>
      <c r="V3001" t="b">
        <v>0</v>
      </c>
      <c r="W3001" s="1">
        <v>43101</v>
      </c>
      <c r="X3001">
        <v>1</v>
      </c>
      <c r="Y3001">
        <v>2018</v>
      </c>
      <c r="Z3001" t="s">
        <v>90</v>
      </c>
      <c r="AA3001" t="s">
        <v>90</v>
      </c>
      <c r="AB3001" t="b">
        <v>0</v>
      </c>
      <c r="AC3001" t="b">
        <v>0</v>
      </c>
      <c r="AE3001" t="b">
        <v>1</v>
      </c>
      <c r="AF3001" t="b">
        <v>0</v>
      </c>
      <c r="AG3001" t="b">
        <v>0</v>
      </c>
      <c r="AH3001" t="s">
        <v>4366</v>
      </c>
      <c r="AI3001" t="b">
        <v>0</v>
      </c>
      <c r="AK3001" t="b">
        <v>0</v>
      </c>
      <c r="AL3001" s="1">
        <v>42957</v>
      </c>
      <c r="AM3001" t="s">
        <v>162</v>
      </c>
      <c r="AN3001" s="2">
        <v>44296.959062499998</v>
      </c>
      <c r="AP3001" s="2">
        <v>43187.670266203706</v>
      </c>
      <c r="AQ3001" s="1"/>
      <c r="AS3001" t="b">
        <v>0</v>
      </c>
      <c r="AU3001" t="s">
        <v>220</v>
      </c>
      <c r="AV3001" t="s">
        <v>93</v>
      </c>
      <c r="BB3001" t="s">
        <v>7919</v>
      </c>
      <c r="BD3001" t="b">
        <v>0</v>
      </c>
      <c r="BH3001" t="s">
        <v>260</v>
      </c>
      <c r="BI3001" t="s">
        <v>200</v>
      </c>
      <c r="BJ3001" t="s">
        <v>216</v>
      </c>
      <c r="BL3001" t="s">
        <v>7918</v>
      </c>
      <c r="BM3001" t="s">
        <v>202</v>
      </c>
      <c r="BN3001" t="s">
        <v>203</v>
      </c>
      <c r="BQ3001" t="s">
        <v>204</v>
      </c>
      <c r="BR3001" t="b">
        <v>0</v>
      </c>
      <c r="BT3001" t="b">
        <v>0</v>
      </c>
      <c r="BW3001" t="s">
        <v>97</v>
      </c>
      <c r="BX3001" t="b">
        <v>0</v>
      </c>
      <c r="BY3001" s="2">
        <v>44376.857569444444</v>
      </c>
      <c r="CB3001" t="b">
        <v>0</v>
      </c>
      <c r="CC3001" t="b">
        <v>0</v>
      </c>
      <c r="CF3001">
        <v>72600</v>
      </c>
      <c r="CH3001">
        <v>0</v>
      </c>
      <c r="CI3001">
        <v>0</v>
      </c>
      <c r="CJ3001">
        <v>0</v>
      </c>
      <c r="CK3001">
        <f>YEAR(tbl_Opportunity[[#This Row],[Close Date]])</f>
        <v>2018</v>
      </c>
    </row>
    <row r="3002" spans="1:89">
      <c r="A3002" t="s">
        <v>7920</v>
      </c>
      <c r="B3002" t="b">
        <v>0</v>
      </c>
      <c r="D3002" t="b">
        <v>0</v>
      </c>
      <c r="H3002" s="1">
        <v>43524</v>
      </c>
      <c r="I3002" t="b">
        <v>1</v>
      </c>
      <c r="J3002" t="s">
        <v>1504</v>
      </c>
      <c r="L3002" t="s">
        <v>7921</v>
      </c>
      <c r="O3002" t="s">
        <v>2137</v>
      </c>
      <c r="P3002" t="b">
        <v>1</v>
      </c>
      <c r="Q3002" s="2">
        <v>43284.780949074076</v>
      </c>
      <c r="R3002" s="1"/>
      <c r="S3002" t="b">
        <v>0</v>
      </c>
      <c r="U3002" s="1"/>
      <c r="V3002" t="b">
        <v>0</v>
      </c>
      <c r="W3002" s="1">
        <v>43466</v>
      </c>
      <c r="X3002">
        <v>1</v>
      </c>
      <c r="Y3002">
        <v>2019</v>
      </c>
      <c r="Z3002" t="s">
        <v>90</v>
      </c>
      <c r="AA3002" t="s">
        <v>90</v>
      </c>
      <c r="AB3002" t="b">
        <v>0</v>
      </c>
      <c r="AC3002" t="b">
        <v>0</v>
      </c>
      <c r="AE3002" t="b">
        <v>1</v>
      </c>
      <c r="AF3002" t="b">
        <v>0</v>
      </c>
      <c r="AG3002" t="b">
        <v>0</v>
      </c>
      <c r="AH3002" t="s">
        <v>4366</v>
      </c>
      <c r="AI3002" t="b">
        <v>0</v>
      </c>
      <c r="AK3002" t="b">
        <v>0</v>
      </c>
      <c r="AL3002" s="1">
        <v>43390</v>
      </c>
      <c r="AM3002" t="s">
        <v>162</v>
      </c>
      <c r="AN3002" s="2">
        <v>44297.8278587963</v>
      </c>
      <c r="AP3002" s="2">
        <v>43539.500543981485</v>
      </c>
      <c r="AQ3002" s="1"/>
      <c r="AS3002" t="b">
        <v>0</v>
      </c>
      <c r="AV3002" t="s">
        <v>153</v>
      </c>
      <c r="BB3002" t="s">
        <v>7922</v>
      </c>
      <c r="BD3002" t="b">
        <v>0</v>
      </c>
      <c r="BH3002" t="s">
        <v>199</v>
      </c>
      <c r="BI3002" t="s">
        <v>200</v>
      </c>
      <c r="BJ3002" t="s">
        <v>216</v>
      </c>
      <c r="BL3002" t="s">
        <v>7921</v>
      </c>
      <c r="BM3002" t="s">
        <v>202</v>
      </c>
      <c r="BN3002" t="s">
        <v>203</v>
      </c>
      <c r="BQ3002" t="s">
        <v>204</v>
      </c>
      <c r="BR3002" t="b">
        <v>0</v>
      </c>
      <c r="BT3002" t="b">
        <v>0</v>
      </c>
      <c r="BW3002" t="s">
        <v>97</v>
      </c>
      <c r="BX3002" t="b">
        <v>0</v>
      </c>
      <c r="BY3002" s="2">
        <v>44376.857569444444</v>
      </c>
      <c r="CB3002" t="b">
        <v>0</v>
      </c>
      <c r="CC3002" t="b">
        <v>0</v>
      </c>
      <c r="CF3002">
        <v>50650</v>
      </c>
      <c r="CH3002">
        <v>0</v>
      </c>
      <c r="CI3002">
        <v>0</v>
      </c>
      <c r="CJ3002">
        <v>0</v>
      </c>
      <c r="CK3002">
        <f>YEAR(tbl_Opportunity[[#This Row],[Close Date]])</f>
        <v>2019</v>
      </c>
    </row>
    <row r="3003" spans="1:89">
      <c r="A3003" t="s">
        <v>2273</v>
      </c>
      <c r="B3003" t="b">
        <v>0</v>
      </c>
      <c r="D3003" t="b">
        <v>0</v>
      </c>
      <c r="H3003" s="1">
        <v>43187</v>
      </c>
      <c r="I3003" t="b">
        <v>1</v>
      </c>
      <c r="J3003" t="s">
        <v>111</v>
      </c>
      <c r="L3003" t="s">
        <v>7923</v>
      </c>
      <c r="O3003" t="s">
        <v>2137</v>
      </c>
      <c r="P3003" t="b">
        <v>1</v>
      </c>
      <c r="Q3003" s="2">
        <v>42948.517476851855</v>
      </c>
      <c r="R3003" s="1"/>
      <c r="S3003" t="b">
        <v>0</v>
      </c>
      <c r="U3003" s="1"/>
      <c r="V3003" t="b">
        <v>0</v>
      </c>
      <c r="W3003" s="1">
        <v>43101</v>
      </c>
      <c r="X3003">
        <v>1</v>
      </c>
      <c r="Y3003">
        <v>2018</v>
      </c>
      <c r="Z3003" t="s">
        <v>90</v>
      </c>
      <c r="AA3003" t="s">
        <v>90</v>
      </c>
      <c r="AB3003" t="b">
        <v>0</v>
      </c>
      <c r="AC3003" t="b">
        <v>0</v>
      </c>
      <c r="AE3003" t="b">
        <v>1</v>
      </c>
      <c r="AF3003" t="b">
        <v>0</v>
      </c>
      <c r="AG3003" t="b">
        <v>0</v>
      </c>
      <c r="AH3003" t="s">
        <v>3190</v>
      </c>
      <c r="AI3003" t="b">
        <v>0</v>
      </c>
      <c r="AK3003" t="b">
        <v>0</v>
      </c>
      <c r="AL3003" s="1">
        <v>42948</v>
      </c>
      <c r="AM3003" t="s">
        <v>162</v>
      </c>
      <c r="AN3003" s="2">
        <v>44296.959062499998</v>
      </c>
      <c r="AP3003" s="2">
        <v>43187.66715277778</v>
      </c>
      <c r="AQ3003" s="1"/>
      <c r="AS3003" t="b">
        <v>0</v>
      </c>
      <c r="AU3003" t="s">
        <v>216</v>
      </c>
      <c r="AV3003" t="s">
        <v>93</v>
      </c>
      <c r="BB3003" t="s">
        <v>7924</v>
      </c>
      <c r="BD3003" t="b">
        <v>0</v>
      </c>
      <c r="BH3003" t="s">
        <v>260</v>
      </c>
      <c r="BI3003" t="s">
        <v>200</v>
      </c>
      <c r="BJ3003" t="s">
        <v>216</v>
      </c>
      <c r="BL3003" t="s">
        <v>7923</v>
      </c>
      <c r="BM3003" t="s">
        <v>202</v>
      </c>
      <c r="BN3003" t="s">
        <v>203</v>
      </c>
      <c r="BQ3003" t="s">
        <v>204</v>
      </c>
      <c r="BR3003" t="b">
        <v>0</v>
      </c>
      <c r="BT3003" t="b">
        <v>0</v>
      </c>
      <c r="BW3003" t="s">
        <v>97</v>
      </c>
      <c r="BX3003" t="b">
        <v>0</v>
      </c>
      <c r="BY3003" s="2">
        <v>44376.857569444444</v>
      </c>
      <c r="CB3003" t="b">
        <v>0</v>
      </c>
      <c r="CC3003" t="b">
        <v>0</v>
      </c>
      <c r="CF3003">
        <v>57394</v>
      </c>
      <c r="CH3003">
        <v>0</v>
      </c>
      <c r="CI3003">
        <v>0</v>
      </c>
      <c r="CJ3003">
        <v>0</v>
      </c>
      <c r="CK3003">
        <f>YEAR(tbl_Opportunity[[#This Row],[Close Date]])</f>
        <v>2018</v>
      </c>
    </row>
    <row r="3004" spans="1:89">
      <c r="A3004" t="s">
        <v>465</v>
      </c>
      <c r="B3004" t="b">
        <v>0</v>
      </c>
      <c r="D3004" t="b">
        <v>0</v>
      </c>
      <c r="E3004" t="s">
        <v>2005</v>
      </c>
      <c r="H3004" s="1">
        <v>43186</v>
      </c>
      <c r="I3004" t="b">
        <v>1</v>
      </c>
      <c r="J3004" t="s">
        <v>111</v>
      </c>
      <c r="L3004" t="s">
        <v>7925</v>
      </c>
      <c r="O3004" t="s">
        <v>2137</v>
      </c>
      <c r="P3004" t="b">
        <v>1</v>
      </c>
      <c r="Q3004" s="2">
        <v>42950.738171296296</v>
      </c>
      <c r="R3004" s="1"/>
      <c r="S3004" t="b">
        <v>0</v>
      </c>
      <c r="U3004" s="1"/>
      <c r="V3004" t="b">
        <v>0</v>
      </c>
      <c r="W3004" s="1">
        <v>43101</v>
      </c>
      <c r="X3004">
        <v>1</v>
      </c>
      <c r="Y3004">
        <v>2018</v>
      </c>
      <c r="Z3004" t="s">
        <v>90</v>
      </c>
      <c r="AA3004" t="s">
        <v>90</v>
      </c>
      <c r="AB3004" t="b">
        <v>0</v>
      </c>
      <c r="AC3004" t="b">
        <v>0</v>
      </c>
      <c r="AE3004" t="b">
        <v>1</v>
      </c>
      <c r="AF3004" t="b">
        <v>0</v>
      </c>
      <c r="AG3004" t="b">
        <v>0</v>
      </c>
      <c r="AH3004" t="s">
        <v>4366</v>
      </c>
      <c r="AI3004" t="b">
        <v>0</v>
      </c>
      <c r="AK3004" t="b">
        <v>0</v>
      </c>
      <c r="AL3004" s="1"/>
      <c r="AM3004" t="s">
        <v>162</v>
      </c>
      <c r="AN3004" s="2">
        <v>44296.959062499998</v>
      </c>
      <c r="AP3004" s="2">
        <v>43186.710821759261</v>
      </c>
      <c r="AQ3004" s="1"/>
      <c r="AS3004" t="b">
        <v>0</v>
      </c>
      <c r="AU3004" t="s">
        <v>216</v>
      </c>
      <c r="AV3004" t="s">
        <v>176</v>
      </c>
      <c r="BB3004" t="s">
        <v>7926</v>
      </c>
      <c r="BD3004" t="b">
        <v>0</v>
      </c>
      <c r="BH3004" t="s">
        <v>260</v>
      </c>
      <c r="BI3004" t="s">
        <v>200</v>
      </c>
      <c r="BJ3004" t="s">
        <v>216</v>
      </c>
      <c r="BL3004" t="s">
        <v>7925</v>
      </c>
      <c r="BM3004" t="s">
        <v>202</v>
      </c>
      <c r="BN3004" t="s">
        <v>203</v>
      </c>
      <c r="BQ3004" t="s">
        <v>204</v>
      </c>
      <c r="BR3004" t="b">
        <v>0</v>
      </c>
      <c r="BT3004" t="b">
        <v>0</v>
      </c>
      <c r="BW3004" t="s">
        <v>97</v>
      </c>
      <c r="BX3004" t="b">
        <v>0</v>
      </c>
      <c r="BY3004" s="2">
        <v>44376.857569444444</v>
      </c>
      <c r="CB3004" t="b">
        <v>0</v>
      </c>
      <c r="CC3004" t="b">
        <v>0</v>
      </c>
      <c r="CF3004">
        <v>56177.14</v>
      </c>
      <c r="CH3004">
        <v>0</v>
      </c>
      <c r="CI3004">
        <v>0</v>
      </c>
      <c r="CJ3004">
        <v>0</v>
      </c>
      <c r="CK3004">
        <f>YEAR(tbl_Opportunity[[#This Row],[Close Date]])</f>
        <v>2018</v>
      </c>
    </row>
    <row r="3005" spans="1:89">
      <c r="A3005" t="s">
        <v>498</v>
      </c>
      <c r="B3005" t="b">
        <v>0</v>
      </c>
      <c r="D3005" t="b">
        <v>0</v>
      </c>
      <c r="E3005" t="s">
        <v>2796</v>
      </c>
      <c r="H3005" s="1">
        <v>43159</v>
      </c>
      <c r="I3005" t="b">
        <v>1</v>
      </c>
      <c r="J3005" t="s">
        <v>111</v>
      </c>
      <c r="L3005" t="s">
        <v>7927</v>
      </c>
      <c r="O3005" t="s">
        <v>2137</v>
      </c>
      <c r="P3005" t="b">
        <v>1</v>
      </c>
      <c r="Q3005" s="2">
        <v>42956.843252314815</v>
      </c>
      <c r="R3005" s="1"/>
      <c r="S3005" t="b">
        <v>0</v>
      </c>
      <c r="U3005" s="1"/>
      <c r="V3005" t="b">
        <v>0</v>
      </c>
      <c r="W3005" s="1">
        <v>43101</v>
      </c>
      <c r="X3005">
        <v>1</v>
      </c>
      <c r="Y3005">
        <v>2018</v>
      </c>
      <c r="Z3005" t="s">
        <v>90</v>
      </c>
      <c r="AA3005" t="s">
        <v>90</v>
      </c>
      <c r="AB3005" t="b">
        <v>0</v>
      </c>
      <c r="AC3005" t="b">
        <v>0</v>
      </c>
      <c r="AE3005" t="b">
        <v>1</v>
      </c>
      <c r="AF3005" t="b">
        <v>0</v>
      </c>
      <c r="AG3005" t="b">
        <v>0</v>
      </c>
      <c r="AH3005" t="s">
        <v>3190</v>
      </c>
      <c r="AI3005" t="b">
        <v>0</v>
      </c>
      <c r="AK3005" t="b">
        <v>0</v>
      </c>
      <c r="AL3005" s="1"/>
      <c r="AM3005" t="s">
        <v>162</v>
      </c>
      <c r="AN3005" s="2">
        <v>44296.959062499998</v>
      </c>
      <c r="AP3005" s="2">
        <v>43174.743310185186</v>
      </c>
      <c r="AQ3005" s="1"/>
      <c r="AS3005" t="b">
        <v>0</v>
      </c>
      <c r="AU3005" t="s">
        <v>562</v>
      </c>
      <c r="AV3005" t="s">
        <v>176</v>
      </c>
      <c r="BB3005" t="s">
        <v>7928</v>
      </c>
      <c r="BD3005" t="b">
        <v>0</v>
      </c>
      <c r="BH3005" t="s">
        <v>260</v>
      </c>
      <c r="BI3005" t="s">
        <v>200</v>
      </c>
      <c r="BJ3005" t="s">
        <v>250</v>
      </c>
      <c r="BL3005" t="s">
        <v>7927</v>
      </c>
      <c r="BM3005" t="s">
        <v>202</v>
      </c>
      <c r="BN3005" t="s">
        <v>203</v>
      </c>
      <c r="BQ3005" t="s">
        <v>204</v>
      </c>
      <c r="BR3005" t="b">
        <v>0</v>
      </c>
      <c r="BT3005" t="b">
        <v>0</v>
      </c>
      <c r="BW3005" t="s">
        <v>97</v>
      </c>
      <c r="BX3005" t="b">
        <v>0</v>
      </c>
      <c r="BY3005" s="2">
        <v>44376.857569444444</v>
      </c>
      <c r="CB3005" t="b">
        <v>0</v>
      </c>
      <c r="CC3005" t="b">
        <v>0</v>
      </c>
      <c r="CF3005">
        <v>57394</v>
      </c>
      <c r="CH3005">
        <v>0</v>
      </c>
      <c r="CI3005">
        <v>0</v>
      </c>
      <c r="CJ3005">
        <v>0</v>
      </c>
      <c r="CK3005">
        <f>YEAR(tbl_Opportunity[[#This Row],[Close Date]])</f>
        <v>2018</v>
      </c>
    </row>
    <row r="3006" spans="1:89">
      <c r="A3006" t="s">
        <v>2486</v>
      </c>
      <c r="B3006" t="b">
        <v>0</v>
      </c>
      <c r="D3006" t="b">
        <v>0</v>
      </c>
      <c r="H3006" s="1">
        <v>43524</v>
      </c>
      <c r="I3006" t="b">
        <v>1</v>
      </c>
      <c r="J3006" t="s">
        <v>140</v>
      </c>
      <c r="L3006" t="s">
        <v>7929</v>
      </c>
      <c r="O3006" t="s">
        <v>215</v>
      </c>
      <c r="P3006" t="b">
        <v>1</v>
      </c>
      <c r="Q3006" s="2">
        <v>43271.873553240737</v>
      </c>
      <c r="R3006" s="1"/>
      <c r="S3006" t="b">
        <v>0</v>
      </c>
      <c r="U3006" s="1"/>
      <c r="V3006" t="b">
        <v>0</v>
      </c>
      <c r="W3006" s="1">
        <v>43466</v>
      </c>
      <c r="X3006">
        <v>1</v>
      </c>
      <c r="Y3006">
        <v>2019</v>
      </c>
      <c r="Z3006" t="s">
        <v>90</v>
      </c>
      <c r="AA3006" t="s">
        <v>90</v>
      </c>
      <c r="AB3006" t="b">
        <v>0</v>
      </c>
      <c r="AC3006" t="b">
        <v>0</v>
      </c>
      <c r="AE3006" t="b">
        <v>1</v>
      </c>
      <c r="AF3006" t="b">
        <v>0</v>
      </c>
      <c r="AG3006" t="b">
        <v>0</v>
      </c>
      <c r="AH3006" t="s">
        <v>4366</v>
      </c>
      <c r="AI3006" t="b">
        <v>0</v>
      </c>
      <c r="AK3006" t="b">
        <v>0</v>
      </c>
      <c r="AL3006" s="1">
        <v>43314</v>
      </c>
      <c r="AM3006" t="s">
        <v>162</v>
      </c>
      <c r="AN3006" s="2">
        <v>44296.959062499998</v>
      </c>
      <c r="AP3006" s="2">
        <v>43314.77039351852</v>
      </c>
      <c r="AQ3006" s="1"/>
      <c r="AS3006" t="b">
        <v>0</v>
      </c>
      <c r="AU3006" t="s">
        <v>216</v>
      </c>
      <c r="AV3006" t="s">
        <v>93</v>
      </c>
      <c r="BB3006" t="s">
        <v>7930</v>
      </c>
      <c r="BD3006" t="b">
        <v>0</v>
      </c>
      <c r="BG3006" t="s">
        <v>6611</v>
      </c>
      <c r="BH3006" t="s">
        <v>215</v>
      </c>
      <c r="BI3006" t="s">
        <v>200</v>
      </c>
      <c r="BJ3006" t="s">
        <v>216</v>
      </c>
      <c r="BL3006" t="s">
        <v>7929</v>
      </c>
      <c r="BM3006" t="s">
        <v>202</v>
      </c>
      <c r="BN3006" t="s">
        <v>203</v>
      </c>
      <c r="BQ3006" t="s">
        <v>204</v>
      </c>
      <c r="BR3006" t="b">
        <v>0</v>
      </c>
      <c r="BT3006" t="b">
        <v>0</v>
      </c>
      <c r="BW3006" t="s">
        <v>97</v>
      </c>
      <c r="BX3006" t="b">
        <v>0</v>
      </c>
      <c r="BY3006" s="2">
        <v>44376.857569444444</v>
      </c>
      <c r="BZ3006" t="s">
        <v>217</v>
      </c>
      <c r="CB3006" t="b">
        <v>0</v>
      </c>
      <c r="CC3006" t="b">
        <v>0</v>
      </c>
      <c r="CF3006">
        <v>58616</v>
      </c>
      <c r="CH3006">
        <v>0</v>
      </c>
      <c r="CI3006">
        <v>0</v>
      </c>
      <c r="CJ3006">
        <v>0</v>
      </c>
      <c r="CK3006">
        <f>YEAR(tbl_Opportunity[[#This Row],[Close Date]])</f>
        <v>2019</v>
      </c>
    </row>
    <row r="3007" spans="1:89">
      <c r="A3007" t="s">
        <v>7931</v>
      </c>
      <c r="B3007" t="b">
        <v>0</v>
      </c>
      <c r="D3007" t="b">
        <v>0</v>
      </c>
      <c r="H3007" s="1">
        <v>43152</v>
      </c>
      <c r="I3007" t="b">
        <v>1</v>
      </c>
      <c r="J3007" t="s">
        <v>193</v>
      </c>
      <c r="L3007" t="s">
        <v>7932</v>
      </c>
      <c r="O3007" t="s">
        <v>2137</v>
      </c>
      <c r="P3007" t="b">
        <v>1</v>
      </c>
      <c r="Q3007" s="2">
        <v>43019.597708333335</v>
      </c>
      <c r="R3007" s="1"/>
      <c r="S3007" t="b">
        <v>0</v>
      </c>
      <c r="U3007" s="1"/>
      <c r="V3007" t="b">
        <v>0</v>
      </c>
      <c r="W3007" s="1">
        <v>43101</v>
      </c>
      <c r="X3007">
        <v>1</v>
      </c>
      <c r="Y3007">
        <v>2018</v>
      </c>
      <c r="Z3007" t="s">
        <v>90</v>
      </c>
      <c r="AA3007" t="s">
        <v>90</v>
      </c>
      <c r="AB3007" t="b">
        <v>0</v>
      </c>
      <c r="AC3007" t="b">
        <v>0</v>
      </c>
      <c r="AE3007" t="b">
        <v>1</v>
      </c>
      <c r="AF3007" t="b">
        <v>0</v>
      </c>
      <c r="AG3007" t="b">
        <v>0</v>
      </c>
      <c r="AH3007" t="s">
        <v>4366</v>
      </c>
      <c r="AI3007" t="b">
        <v>0</v>
      </c>
      <c r="AK3007" t="b">
        <v>0</v>
      </c>
      <c r="AL3007" s="1">
        <v>43018</v>
      </c>
      <c r="AM3007" t="s">
        <v>162</v>
      </c>
      <c r="AN3007" s="2">
        <v>44296.959062499998</v>
      </c>
      <c r="AP3007" s="2">
        <v>43174.756273148145</v>
      </c>
      <c r="AQ3007" s="1"/>
      <c r="AS3007" t="b">
        <v>0</v>
      </c>
      <c r="AU3007" t="s">
        <v>216</v>
      </c>
      <c r="AV3007" t="s">
        <v>93</v>
      </c>
      <c r="BB3007" t="s">
        <v>7933</v>
      </c>
      <c r="BD3007" t="b">
        <v>0</v>
      </c>
      <c r="BH3007" t="s">
        <v>260</v>
      </c>
      <c r="BI3007" t="s">
        <v>200</v>
      </c>
      <c r="BJ3007" t="s">
        <v>216</v>
      </c>
      <c r="BL3007" t="s">
        <v>7932</v>
      </c>
      <c r="BM3007" t="s">
        <v>202</v>
      </c>
      <c r="BN3007" t="s">
        <v>203</v>
      </c>
      <c r="BQ3007" t="s">
        <v>204</v>
      </c>
      <c r="BR3007" t="b">
        <v>0</v>
      </c>
      <c r="BT3007" t="b">
        <v>0</v>
      </c>
      <c r="BW3007" t="s">
        <v>97</v>
      </c>
      <c r="BX3007" t="b">
        <v>0</v>
      </c>
      <c r="BY3007" s="2">
        <v>44376.857569444444</v>
      </c>
      <c r="CB3007" t="b">
        <v>0</v>
      </c>
      <c r="CC3007" t="b">
        <v>0</v>
      </c>
      <c r="CF3007">
        <v>72600</v>
      </c>
      <c r="CH3007">
        <v>0</v>
      </c>
      <c r="CI3007">
        <v>0</v>
      </c>
      <c r="CJ3007">
        <v>0</v>
      </c>
      <c r="CK3007">
        <f>YEAR(tbl_Opportunity[[#This Row],[Close Date]])</f>
        <v>2018</v>
      </c>
    </row>
    <row r="3008" spans="1:89">
      <c r="A3008" t="s">
        <v>7934</v>
      </c>
      <c r="B3008" t="b">
        <v>0</v>
      </c>
      <c r="D3008" t="b">
        <v>0</v>
      </c>
      <c r="H3008" s="1">
        <v>43920</v>
      </c>
      <c r="I3008" t="b">
        <v>1</v>
      </c>
      <c r="J3008" t="s">
        <v>193</v>
      </c>
      <c r="L3008" t="s">
        <v>7935</v>
      </c>
      <c r="O3008" t="s">
        <v>2137</v>
      </c>
      <c r="P3008" t="b">
        <v>1</v>
      </c>
      <c r="Q3008" s="2">
        <v>43146.595046296294</v>
      </c>
      <c r="R3008" s="1"/>
      <c r="S3008" t="b">
        <v>0</v>
      </c>
      <c r="U3008" s="1"/>
      <c r="V3008" t="b">
        <v>0</v>
      </c>
      <c r="W3008" s="1">
        <v>43831</v>
      </c>
      <c r="X3008">
        <v>1</v>
      </c>
      <c r="Y3008">
        <v>2020</v>
      </c>
      <c r="Z3008" t="s">
        <v>90</v>
      </c>
      <c r="AA3008" t="s">
        <v>90</v>
      </c>
      <c r="AB3008" t="b">
        <v>0</v>
      </c>
      <c r="AC3008" t="b">
        <v>0</v>
      </c>
      <c r="AE3008" t="b">
        <v>1</v>
      </c>
      <c r="AF3008" t="b">
        <v>0</v>
      </c>
      <c r="AG3008" t="b">
        <v>0</v>
      </c>
      <c r="AH3008" t="s">
        <v>4366</v>
      </c>
      <c r="AI3008" t="b">
        <v>0</v>
      </c>
      <c r="AK3008" t="b">
        <v>0</v>
      </c>
      <c r="AL3008" s="1"/>
      <c r="AM3008" t="s">
        <v>162</v>
      </c>
      <c r="AN3008" s="2">
        <v>44296.959062499998</v>
      </c>
      <c r="AP3008" s="2">
        <v>43794.719965277778</v>
      </c>
      <c r="AQ3008" s="1"/>
      <c r="AS3008" t="b">
        <v>0</v>
      </c>
      <c r="AU3008" t="s">
        <v>216</v>
      </c>
      <c r="AV3008" t="s">
        <v>105</v>
      </c>
      <c r="BB3008" t="s">
        <v>7936</v>
      </c>
      <c r="BD3008" t="b">
        <v>0</v>
      </c>
      <c r="BH3008" t="s">
        <v>406</v>
      </c>
      <c r="BI3008" t="s">
        <v>200</v>
      </c>
      <c r="BJ3008" t="s">
        <v>216</v>
      </c>
      <c r="BL3008" t="s">
        <v>7935</v>
      </c>
      <c r="BM3008" t="s">
        <v>202</v>
      </c>
      <c r="BN3008" t="s">
        <v>203</v>
      </c>
      <c r="BQ3008" t="s">
        <v>204</v>
      </c>
      <c r="BR3008" t="b">
        <v>0</v>
      </c>
      <c r="BT3008" t="b">
        <v>0</v>
      </c>
      <c r="BW3008" t="s">
        <v>97</v>
      </c>
      <c r="BX3008" t="b">
        <v>0</v>
      </c>
      <c r="BY3008" s="2">
        <v>44376.857569444444</v>
      </c>
      <c r="CB3008" t="b">
        <v>0</v>
      </c>
      <c r="CC3008" t="b">
        <v>0</v>
      </c>
      <c r="CF3008">
        <v>72600</v>
      </c>
      <c r="CH3008">
        <v>0</v>
      </c>
      <c r="CI3008">
        <v>0</v>
      </c>
      <c r="CJ3008">
        <v>0</v>
      </c>
      <c r="CK3008">
        <f>YEAR(tbl_Opportunity[[#This Row],[Close Date]])</f>
        <v>2020</v>
      </c>
    </row>
    <row r="3009" spans="1:89">
      <c r="A3009" t="s">
        <v>1240</v>
      </c>
      <c r="B3009" t="b">
        <v>0</v>
      </c>
      <c r="D3009" t="b">
        <v>0</v>
      </c>
      <c r="H3009" s="1">
        <v>43165</v>
      </c>
      <c r="I3009" t="b">
        <v>1</v>
      </c>
      <c r="J3009" t="s">
        <v>105</v>
      </c>
      <c r="L3009" t="s">
        <v>7937</v>
      </c>
      <c r="O3009" t="s">
        <v>2137</v>
      </c>
      <c r="P3009" t="b">
        <v>1</v>
      </c>
      <c r="Q3009" s="2">
        <v>42898.777928240743</v>
      </c>
      <c r="R3009" s="1"/>
      <c r="S3009" t="b">
        <v>0</v>
      </c>
      <c r="U3009" s="1"/>
      <c r="V3009" t="b">
        <v>0</v>
      </c>
      <c r="W3009" s="1">
        <v>43101</v>
      </c>
      <c r="X3009">
        <v>1</v>
      </c>
      <c r="Y3009">
        <v>2018</v>
      </c>
      <c r="Z3009" t="s">
        <v>90</v>
      </c>
      <c r="AA3009" t="s">
        <v>90</v>
      </c>
      <c r="AB3009" t="b">
        <v>0</v>
      </c>
      <c r="AC3009" t="b">
        <v>0</v>
      </c>
      <c r="AE3009" t="b">
        <v>1</v>
      </c>
      <c r="AF3009" t="b">
        <v>0</v>
      </c>
      <c r="AG3009" t="b">
        <v>0</v>
      </c>
      <c r="AH3009" t="s">
        <v>105</v>
      </c>
      <c r="AI3009" t="b">
        <v>0</v>
      </c>
      <c r="AK3009" t="b">
        <v>0</v>
      </c>
      <c r="AL3009" s="1">
        <v>42971</v>
      </c>
      <c r="AM3009" t="s">
        <v>162</v>
      </c>
      <c r="AN3009" s="2">
        <v>44297.856377314813</v>
      </c>
      <c r="AP3009" s="2">
        <v>43174.744895833333</v>
      </c>
      <c r="AQ3009" s="1"/>
      <c r="AS3009" t="b">
        <v>0</v>
      </c>
      <c r="AV3009" t="s">
        <v>93</v>
      </c>
      <c r="BB3009" t="s">
        <v>7938</v>
      </c>
      <c r="BD3009" t="b">
        <v>0</v>
      </c>
      <c r="BH3009" t="s">
        <v>260</v>
      </c>
      <c r="BI3009" t="s">
        <v>200</v>
      </c>
      <c r="BJ3009" t="s">
        <v>105</v>
      </c>
      <c r="BL3009" t="s">
        <v>7937</v>
      </c>
      <c r="BM3009" t="s">
        <v>202</v>
      </c>
      <c r="BN3009" t="s">
        <v>203</v>
      </c>
      <c r="BQ3009" t="s">
        <v>204</v>
      </c>
      <c r="BR3009" t="b">
        <v>0</v>
      </c>
      <c r="BT3009" t="b">
        <v>0</v>
      </c>
      <c r="BW3009" t="s">
        <v>97</v>
      </c>
      <c r="BX3009" t="b">
        <v>0</v>
      </c>
      <c r="BY3009" s="2">
        <v>44376.857569444444</v>
      </c>
      <c r="CB3009" t="b">
        <v>0</v>
      </c>
      <c r="CC3009" t="b">
        <v>0</v>
      </c>
      <c r="CF3009">
        <v>61124</v>
      </c>
      <c r="CH3009">
        <v>0</v>
      </c>
      <c r="CI3009">
        <v>0</v>
      </c>
      <c r="CJ3009">
        <v>0</v>
      </c>
      <c r="CK3009">
        <f>YEAR(tbl_Opportunity[[#This Row],[Close Date]])</f>
        <v>2018</v>
      </c>
    </row>
    <row r="3010" spans="1:89">
      <c r="A3010" t="s">
        <v>7939</v>
      </c>
      <c r="B3010" t="b">
        <v>0</v>
      </c>
      <c r="D3010" t="b">
        <v>0</v>
      </c>
      <c r="E3010" t="s">
        <v>4372</v>
      </c>
      <c r="H3010" s="1">
        <v>43157</v>
      </c>
      <c r="I3010" t="b">
        <v>1</v>
      </c>
      <c r="J3010" t="s">
        <v>105</v>
      </c>
      <c r="L3010" t="s">
        <v>7940</v>
      </c>
      <c r="O3010" t="s">
        <v>2137</v>
      </c>
      <c r="P3010" t="b">
        <v>1</v>
      </c>
      <c r="Q3010" s="2">
        <v>42996.786215277774</v>
      </c>
      <c r="R3010" s="1"/>
      <c r="S3010" t="b">
        <v>0</v>
      </c>
      <c r="U3010" s="1"/>
      <c r="V3010" t="b">
        <v>0</v>
      </c>
      <c r="W3010" s="1">
        <v>43101</v>
      </c>
      <c r="X3010">
        <v>1</v>
      </c>
      <c r="Y3010">
        <v>2018</v>
      </c>
      <c r="Z3010" t="s">
        <v>90</v>
      </c>
      <c r="AA3010" t="s">
        <v>90</v>
      </c>
      <c r="AB3010" t="b">
        <v>0</v>
      </c>
      <c r="AC3010" t="b">
        <v>0</v>
      </c>
      <c r="AE3010" t="b">
        <v>1</v>
      </c>
      <c r="AF3010" t="b">
        <v>0</v>
      </c>
      <c r="AG3010" t="b">
        <v>0</v>
      </c>
      <c r="AH3010" t="s">
        <v>4366</v>
      </c>
      <c r="AI3010" t="b">
        <v>0</v>
      </c>
      <c r="AK3010" t="b">
        <v>0</v>
      </c>
      <c r="AL3010" s="1">
        <v>43154</v>
      </c>
      <c r="AM3010" t="s">
        <v>162</v>
      </c>
      <c r="AN3010" s="2">
        <v>44297.856377314813</v>
      </c>
      <c r="AP3010" s="2">
        <v>43174.743090277778</v>
      </c>
      <c r="AQ3010" s="1"/>
      <c r="AS3010" t="b">
        <v>0</v>
      </c>
      <c r="AU3010" t="s">
        <v>216</v>
      </c>
      <c r="AV3010" t="s">
        <v>176</v>
      </c>
      <c r="BB3010" t="s">
        <v>7941</v>
      </c>
      <c r="BD3010" t="b">
        <v>0</v>
      </c>
      <c r="BH3010" t="s">
        <v>260</v>
      </c>
      <c r="BI3010" t="s">
        <v>200</v>
      </c>
      <c r="BJ3010" t="s">
        <v>216</v>
      </c>
      <c r="BL3010" t="s">
        <v>7940</v>
      </c>
      <c r="BM3010" t="s">
        <v>202</v>
      </c>
      <c r="BN3010" t="s">
        <v>203</v>
      </c>
      <c r="BQ3010" t="s">
        <v>204</v>
      </c>
      <c r="BR3010" t="b">
        <v>0</v>
      </c>
      <c r="BT3010" t="b">
        <v>0</v>
      </c>
      <c r="BW3010" t="s">
        <v>97</v>
      </c>
      <c r="BX3010" t="b">
        <v>0</v>
      </c>
      <c r="BY3010" s="2">
        <v>44376.857569444444</v>
      </c>
      <c r="CB3010" t="b">
        <v>0</v>
      </c>
      <c r="CC3010" t="b">
        <v>0</v>
      </c>
      <c r="CF3010">
        <v>82600</v>
      </c>
      <c r="CH3010">
        <v>0</v>
      </c>
      <c r="CI3010">
        <v>0</v>
      </c>
      <c r="CJ3010">
        <v>0</v>
      </c>
      <c r="CK3010">
        <f>YEAR(tbl_Opportunity[[#This Row],[Close Date]])</f>
        <v>2018</v>
      </c>
    </row>
    <row r="3011" spans="1:89">
      <c r="A3011" t="s">
        <v>7942</v>
      </c>
      <c r="B3011" t="b">
        <v>0</v>
      </c>
      <c r="D3011" t="b">
        <v>0</v>
      </c>
      <c r="E3011" t="s">
        <v>4372</v>
      </c>
      <c r="H3011" s="1">
        <v>43187</v>
      </c>
      <c r="I3011" t="b">
        <v>1</v>
      </c>
      <c r="J3011" t="s">
        <v>105</v>
      </c>
      <c r="L3011" t="s">
        <v>7943</v>
      </c>
      <c r="O3011" t="s">
        <v>2137</v>
      </c>
      <c r="P3011" t="b">
        <v>1</v>
      </c>
      <c r="Q3011" s="2">
        <v>42997.775694444441</v>
      </c>
      <c r="R3011" s="1"/>
      <c r="S3011" t="b">
        <v>0</v>
      </c>
      <c r="U3011" s="1"/>
      <c r="V3011" t="b">
        <v>0</v>
      </c>
      <c r="W3011" s="1">
        <v>43101</v>
      </c>
      <c r="X3011">
        <v>1</v>
      </c>
      <c r="Y3011">
        <v>2018</v>
      </c>
      <c r="Z3011" t="s">
        <v>90</v>
      </c>
      <c r="AA3011" t="s">
        <v>90</v>
      </c>
      <c r="AB3011" t="b">
        <v>0</v>
      </c>
      <c r="AC3011" t="b">
        <v>0</v>
      </c>
      <c r="AE3011" t="b">
        <v>1</v>
      </c>
      <c r="AF3011" t="b">
        <v>0</v>
      </c>
      <c r="AG3011" t="b">
        <v>0</v>
      </c>
      <c r="AH3011" t="s">
        <v>5147</v>
      </c>
      <c r="AI3011" t="b">
        <v>0</v>
      </c>
      <c r="AK3011" t="b">
        <v>0</v>
      </c>
      <c r="AL3011" s="1">
        <v>42997</v>
      </c>
      <c r="AM3011" t="s">
        <v>162</v>
      </c>
      <c r="AN3011" s="2">
        <v>44297.853321759256</v>
      </c>
      <c r="AP3011" s="2">
        <v>43187.673263888886</v>
      </c>
      <c r="AQ3011" s="1"/>
      <c r="AS3011" t="b">
        <v>0</v>
      </c>
      <c r="AU3011" t="s">
        <v>247</v>
      </c>
      <c r="AV3011" t="s">
        <v>176</v>
      </c>
      <c r="BB3011" t="s">
        <v>7944</v>
      </c>
      <c r="BD3011" t="b">
        <v>0</v>
      </c>
      <c r="BH3011" t="s">
        <v>260</v>
      </c>
      <c r="BI3011" t="s">
        <v>200</v>
      </c>
      <c r="BJ3011" t="s">
        <v>250</v>
      </c>
      <c r="BL3011" t="s">
        <v>7943</v>
      </c>
      <c r="BM3011" t="s">
        <v>202</v>
      </c>
      <c r="BN3011" t="s">
        <v>203</v>
      </c>
      <c r="BQ3011" t="s">
        <v>204</v>
      </c>
      <c r="BR3011" t="b">
        <v>0</v>
      </c>
      <c r="BT3011" t="b">
        <v>0</v>
      </c>
      <c r="BW3011" t="s">
        <v>97</v>
      </c>
      <c r="BX3011" t="b">
        <v>0</v>
      </c>
      <c r="BY3011" s="2">
        <v>44376.857569444444</v>
      </c>
      <c r="CB3011" t="b">
        <v>0</v>
      </c>
      <c r="CC3011" t="b">
        <v>0</v>
      </c>
      <c r="CF3011">
        <v>61450</v>
      </c>
      <c r="CH3011">
        <v>0</v>
      </c>
      <c r="CI3011">
        <v>0</v>
      </c>
      <c r="CJ3011">
        <v>0</v>
      </c>
      <c r="CK3011">
        <f>YEAR(tbl_Opportunity[[#This Row],[Close Date]])</f>
        <v>2018</v>
      </c>
    </row>
    <row r="3012" spans="1:89">
      <c r="A3012" t="s">
        <v>1793</v>
      </c>
      <c r="B3012" t="b">
        <v>0</v>
      </c>
      <c r="D3012" t="b">
        <v>0</v>
      </c>
      <c r="E3012" t="s">
        <v>4372</v>
      </c>
      <c r="H3012" s="1">
        <v>43921</v>
      </c>
      <c r="I3012" t="b">
        <v>1</v>
      </c>
      <c r="J3012" t="s">
        <v>105</v>
      </c>
      <c r="L3012" t="s">
        <v>7945</v>
      </c>
      <c r="O3012" t="s">
        <v>272</v>
      </c>
      <c r="P3012" t="b">
        <v>1</v>
      </c>
      <c r="Q3012" s="2">
        <v>43469.747395833336</v>
      </c>
      <c r="R3012" s="1"/>
      <c r="S3012" t="b">
        <v>0</v>
      </c>
      <c r="U3012" s="1"/>
      <c r="V3012" t="b">
        <v>0</v>
      </c>
      <c r="W3012" s="1">
        <v>43831</v>
      </c>
      <c r="X3012">
        <v>1</v>
      </c>
      <c r="Y3012">
        <v>2020</v>
      </c>
      <c r="Z3012" t="s">
        <v>90</v>
      </c>
      <c r="AA3012" t="s">
        <v>90</v>
      </c>
      <c r="AB3012" t="b">
        <v>0</v>
      </c>
      <c r="AC3012" t="b">
        <v>0</v>
      </c>
      <c r="AE3012" t="b">
        <v>1</v>
      </c>
      <c r="AF3012" t="b">
        <v>0</v>
      </c>
      <c r="AG3012" t="b">
        <v>0</v>
      </c>
      <c r="AH3012" t="s">
        <v>105</v>
      </c>
      <c r="AI3012" t="b">
        <v>0</v>
      </c>
      <c r="AJ3012" t="s">
        <v>211</v>
      </c>
      <c r="AK3012" t="b">
        <v>0</v>
      </c>
      <c r="AL3012" s="1">
        <v>43417</v>
      </c>
      <c r="AM3012" t="s">
        <v>162</v>
      </c>
      <c r="AN3012" s="2">
        <v>44297.856377314813</v>
      </c>
      <c r="AP3012" s="2">
        <v>43827.966516203705</v>
      </c>
      <c r="AQ3012" s="1"/>
      <c r="AS3012" t="b">
        <v>0</v>
      </c>
      <c r="AU3012" t="s">
        <v>216</v>
      </c>
      <c r="AV3012" t="s">
        <v>176</v>
      </c>
      <c r="BB3012" t="s">
        <v>7946</v>
      </c>
      <c r="BD3012" t="b">
        <v>0</v>
      </c>
      <c r="BH3012" t="s">
        <v>260</v>
      </c>
      <c r="BI3012" t="s">
        <v>549</v>
      </c>
      <c r="BJ3012" t="s">
        <v>216</v>
      </c>
      <c r="BL3012" t="s">
        <v>7945</v>
      </c>
      <c r="BM3012" t="s">
        <v>202</v>
      </c>
      <c r="BN3012" t="s">
        <v>203</v>
      </c>
      <c r="BQ3012" t="s">
        <v>204</v>
      </c>
      <c r="BR3012" t="b">
        <v>0</v>
      </c>
      <c r="BT3012" t="b">
        <v>0</v>
      </c>
      <c r="BW3012" t="s">
        <v>97</v>
      </c>
      <c r="BX3012" t="b">
        <v>0</v>
      </c>
      <c r="BY3012" s="2">
        <v>44376.857569444444</v>
      </c>
      <c r="CB3012" t="b">
        <v>0</v>
      </c>
      <c r="CC3012" t="b">
        <v>0</v>
      </c>
      <c r="CF3012">
        <v>85725</v>
      </c>
      <c r="CH3012">
        <v>0</v>
      </c>
      <c r="CI3012">
        <v>0</v>
      </c>
      <c r="CJ3012">
        <v>0</v>
      </c>
      <c r="CK3012">
        <f>YEAR(tbl_Opportunity[[#This Row],[Close Date]])</f>
        <v>2020</v>
      </c>
    </row>
    <row r="3013" spans="1:89">
      <c r="A3013" t="s">
        <v>2795</v>
      </c>
      <c r="B3013" t="b">
        <v>0</v>
      </c>
      <c r="D3013" t="b">
        <v>0</v>
      </c>
      <c r="H3013" s="1">
        <v>43843</v>
      </c>
      <c r="I3013" t="b">
        <v>1</v>
      </c>
      <c r="J3013" t="s">
        <v>235</v>
      </c>
      <c r="L3013" t="s">
        <v>7947</v>
      </c>
      <c r="O3013" t="s">
        <v>272</v>
      </c>
      <c r="P3013" t="b">
        <v>1</v>
      </c>
      <c r="Q3013" s="2">
        <v>43493.518287037034</v>
      </c>
      <c r="R3013" s="1"/>
      <c r="S3013" t="b">
        <v>0</v>
      </c>
      <c r="U3013" s="1"/>
      <c r="V3013" t="b">
        <v>0</v>
      </c>
      <c r="W3013" s="1">
        <v>43831</v>
      </c>
      <c r="X3013">
        <v>1</v>
      </c>
      <c r="Y3013">
        <v>2020</v>
      </c>
      <c r="Z3013" t="s">
        <v>90</v>
      </c>
      <c r="AA3013" t="s">
        <v>90</v>
      </c>
      <c r="AB3013" t="b">
        <v>0</v>
      </c>
      <c r="AC3013" t="b">
        <v>0</v>
      </c>
      <c r="AE3013" t="b">
        <v>1</v>
      </c>
      <c r="AF3013" t="b">
        <v>0</v>
      </c>
      <c r="AG3013" t="b">
        <v>0</v>
      </c>
      <c r="AH3013" t="s">
        <v>3190</v>
      </c>
      <c r="AI3013" t="b">
        <v>0</v>
      </c>
      <c r="AJ3013" t="s">
        <v>433</v>
      </c>
      <c r="AK3013" t="b">
        <v>0</v>
      </c>
      <c r="AL3013" s="1">
        <v>43497</v>
      </c>
      <c r="AM3013" t="s">
        <v>162</v>
      </c>
      <c r="AN3013" s="2">
        <v>44296.959062499998</v>
      </c>
      <c r="AP3013" s="2">
        <v>43836.825752314813</v>
      </c>
      <c r="AQ3013" s="1"/>
      <c r="AS3013" t="b">
        <v>0</v>
      </c>
      <c r="AU3013" t="s">
        <v>216</v>
      </c>
      <c r="AV3013" t="s">
        <v>93</v>
      </c>
      <c r="BB3013" t="s">
        <v>7948</v>
      </c>
      <c r="BD3013" t="b">
        <v>0</v>
      </c>
      <c r="BH3013" t="s">
        <v>406</v>
      </c>
      <c r="BI3013" t="s">
        <v>549</v>
      </c>
      <c r="BJ3013" t="s">
        <v>216</v>
      </c>
      <c r="BL3013" t="s">
        <v>7947</v>
      </c>
      <c r="BM3013" t="s">
        <v>202</v>
      </c>
      <c r="BN3013" t="s">
        <v>203</v>
      </c>
      <c r="BQ3013" t="s">
        <v>204</v>
      </c>
      <c r="BR3013" t="b">
        <v>0</v>
      </c>
      <c r="BT3013" t="b">
        <v>0</v>
      </c>
      <c r="BW3013" t="s">
        <v>97</v>
      </c>
      <c r="BX3013" t="b">
        <v>0</v>
      </c>
      <c r="BY3013" s="2">
        <v>44376.857569444444</v>
      </c>
      <c r="CB3013" t="b">
        <v>0</v>
      </c>
      <c r="CC3013" t="b">
        <v>0</v>
      </c>
      <c r="CF3013">
        <v>49950</v>
      </c>
      <c r="CH3013">
        <v>0</v>
      </c>
      <c r="CI3013">
        <v>0</v>
      </c>
      <c r="CJ3013">
        <v>0</v>
      </c>
      <c r="CK3013">
        <f>YEAR(tbl_Opportunity[[#This Row],[Close Date]])</f>
        <v>2020</v>
      </c>
    </row>
    <row r="3014" spans="1:89">
      <c r="A3014" t="s">
        <v>6531</v>
      </c>
      <c r="B3014" t="b">
        <v>0</v>
      </c>
      <c r="D3014" t="b">
        <v>0</v>
      </c>
      <c r="E3014" t="s">
        <v>2829</v>
      </c>
      <c r="H3014" s="1">
        <v>43921</v>
      </c>
      <c r="I3014" t="b">
        <v>1</v>
      </c>
      <c r="J3014" t="s">
        <v>111</v>
      </c>
      <c r="L3014" t="s">
        <v>6532</v>
      </c>
      <c r="O3014" t="s">
        <v>215</v>
      </c>
      <c r="P3014" t="b">
        <v>1</v>
      </c>
      <c r="Q3014" s="2">
        <v>43634.015289351853</v>
      </c>
      <c r="R3014" s="1"/>
      <c r="S3014" t="b">
        <v>0</v>
      </c>
      <c r="U3014" s="1"/>
      <c r="V3014" t="b">
        <v>0</v>
      </c>
      <c r="W3014" s="1">
        <v>43831</v>
      </c>
      <c r="X3014">
        <v>1</v>
      </c>
      <c r="Y3014">
        <v>2020</v>
      </c>
      <c r="Z3014" t="s">
        <v>90</v>
      </c>
      <c r="AA3014" t="s">
        <v>90</v>
      </c>
      <c r="AB3014" t="b">
        <v>0</v>
      </c>
      <c r="AC3014" t="b">
        <v>0</v>
      </c>
      <c r="AE3014" t="b">
        <v>1</v>
      </c>
      <c r="AF3014" t="b">
        <v>0</v>
      </c>
      <c r="AG3014" t="b">
        <v>0</v>
      </c>
      <c r="AH3014" t="s">
        <v>4366</v>
      </c>
      <c r="AI3014" t="b">
        <v>0</v>
      </c>
      <c r="AJ3014" t="s">
        <v>2359</v>
      </c>
      <c r="AK3014" t="b">
        <v>0</v>
      </c>
      <c r="AL3014" s="1">
        <v>43882</v>
      </c>
      <c r="AM3014" t="s">
        <v>162</v>
      </c>
      <c r="AN3014" s="2">
        <v>44296.959062499998</v>
      </c>
      <c r="AP3014" s="2">
        <v>43894.921990740739</v>
      </c>
      <c r="AQ3014" s="1"/>
      <c r="AS3014" t="b">
        <v>0</v>
      </c>
      <c r="AV3014" t="s">
        <v>176</v>
      </c>
      <c r="AY3014" t="s">
        <v>2360</v>
      </c>
      <c r="AZ3014" t="s">
        <v>2361</v>
      </c>
      <c r="BB3014" t="s">
        <v>7949</v>
      </c>
      <c r="BD3014" t="b">
        <v>0</v>
      </c>
      <c r="BH3014" t="s">
        <v>406</v>
      </c>
      <c r="BI3014" t="s">
        <v>549</v>
      </c>
      <c r="BJ3014" t="s">
        <v>196</v>
      </c>
      <c r="BL3014" t="s">
        <v>6532</v>
      </c>
      <c r="BM3014" t="s">
        <v>202</v>
      </c>
      <c r="BN3014" t="s">
        <v>203</v>
      </c>
      <c r="BQ3014" t="s">
        <v>204</v>
      </c>
      <c r="BR3014" t="b">
        <v>0</v>
      </c>
      <c r="BT3014" t="b">
        <v>0</v>
      </c>
      <c r="BW3014" t="s">
        <v>97</v>
      </c>
      <c r="BX3014" t="b">
        <v>0</v>
      </c>
      <c r="BY3014" s="2">
        <v>44376.857569444444</v>
      </c>
      <c r="CB3014" t="b">
        <v>0</v>
      </c>
      <c r="CC3014" t="b">
        <v>0</v>
      </c>
      <c r="CF3014">
        <v>86395</v>
      </c>
      <c r="CH3014">
        <v>0</v>
      </c>
      <c r="CI3014">
        <v>0</v>
      </c>
      <c r="CJ3014">
        <v>0</v>
      </c>
      <c r="CK3014">
        <f>YEAR(tbl_Opportunity[[#This Row],[Close Date]])</f>
        <v>2020</v>
      </c>
    </row>
    <row r="3015" spans="1:89">
      <c r="A3015" t="s">
        <v>7950</v>
      </c>
      <c r="B3015" t="b">
        <v>0</v>
      </c>
      <c r="D3015" t="b">
        <v>0</v>
      </c>
      <c r="E3015" t="s">
        <v>7951</v>
      </c>
      <c r="H3015" s="1">
        <v>44286</v>
      </c>
      <c r="I3015" t="b">
        <v>1</v>
      </c>
      <c r="J3015" t="s">
        <v>193</v>
      </c>
      <c r="L3015" t="s">
        <v>7952</v>
      </c>
      <c r="O3015" t="s">
        <v>215</v>
      </c>
      <c r="P3015" t="b">
        <v>1</v>
      </c>
      <c r="Q3015" s="2">
        <v>43675.540381944447</v>
      </c>
      <c r="R3015" s="1"/>
      <c r="S3015" t="b">
        <v>0</v>
      </c>
      <c r="U3015" s="1"/>
      <c r="V3015" t="b">
        <v>0</v>
      </c>
      <c r="W3015" s="1">
        <v>44197</v>
      </c>
      <c r="X3015">
        <v>1</v>
      </c>
      <c r="Y3015">
        <v>2021</v>
      </c>
      <c r="Z3015" t="s">
        <v>90</v>
      </c>
      <c r="AA3015" t="s">
        <v>90</v>
      </c>
      <c r="AB3015" t="b">
        <v>0</v>
      </c>
      <c r="AC3015" t="b">
        <v>0</v>
      </c>
      <c r="AE3015" t="b">
        <v>1</v>
      </c>
      <c r="AF3015" t="b">
        <v>0</v>
      </c>
      <c r="AG3015" t="b">
        <v>0</v>
      </c>
      <c r="AH3015" t="s">
        <v>4366</v>
      </c>
      <c r="AI3015" t="b">
        <v>0</v>
      </c>
      <c r="AJ3015" t="s">
        <v>211</v>
      </c>
      <c r="AK3015" t="b">
        <v>0</v>
      </c>
      <c r="AL3015" s="1">
        <v>44109</v>
      </c>
      <c r="AM3015" t="s">
        <v>162</v>
      </c>
      <c r="AN3015" s="2">
        <v>44296.959062499998</v>
      </c>
      <c r="AP3015" s="2">
        <v>44152.755925925929</v>
      </c>
      <c r="AQ3015" s="1"/>
      <c r="AS3015" t="b">
        <v>0</v>
      </c>
      <c r="AU3015" t="s">
        <v>216</v>
      </c>
      <c r="AV3015" t="s">
        <v>93</v>
      </c>
      <c r="AY3015" t="s">
        <v>236</v>
      </c>
      <c r="BB3015" t="s">
        <v>7953</v>
      </c>
      <c r="BD3015" t="b">
        <v>0</v>
      </c>
      <c r="BH3015" t="s">
        <v>2393</v>
      </c>
      <c r="BI3015" t="s">
        <v>1668</v>
      </c>
      <c r="BJ3015" t="s">
        <v>216</v>
      </c>
      <c r="BL3015" t="s">
        <v>7952</v>
      </c>
      <c r="BM3015" t="s">
        <v>202</v>
      </c>
      <c r="BN3015" t="s">
        <v>203</v>
      </c>
      <c r="BQ3015" t="s">
        <v>204</v>
      </c>
      <c r="BR3015" t="b">
        <v>0</v>
      </c>
      <c r="BT3015" t="b">
        <v>0</v>
      </c>
      <c r="BW3015" t="s">
        <v>97</v>
      </c>
      <c r="BX3015" t="b">
        <v>0</v>
      </c>
      <c r="BY3015" s="2">
        <v>44376.857569444444</v>
      </c>
      <c r="BZ3015" t="s">
        <v>314</v>
      </c>
      <c r="CB3015" t="b">
        <v>0</v>
      </c>
      <c r="CC3015" t="b">
        <v>0</v>
      </c>
      <c r="CF3015">
        <v>90000</v>
      </c>
      <c r="CH3015">
        <v>0</v>
      </c>
      <c r="CI3015">
        <v>0</v>
      </c>
      <c r="CJ3015">
        <v>0</v>
      </c>
      <c r="CK3015">
        <f>YEAR(tbl_Opportunity[[#This Row],[Close Date]])</f>
        <v>2021</v>
      </c>
    </row>
    <row r="3016" spans="1:89">
      <c r="A3016" t="s">
        <v>1261</v>
      </c>
      <c r="B3016" t="b">
        <v>0</v>
      </c>
      <c r="D3016" t="b">
        <v>0</v>
      </c>
      <c r="E3016" t="s">
        <v>2796</v>
      </c>
      <c r="H3016" s="1">
        <v>43920</v>
      </c>
      <c r="I3016" t="b">
        <v>1</v>
      </c>
      <c r="J3016" t="s">
        <v>193</v>
      </c>
      <c r="L3016" t="s">
        <v>7954</v>
      </c>
      <c r="O3016" t="s">
        <v>194</v>
      </c>
      <c r="P3016" t="b">
        <v>1</v>
      </c>
      <c r="Q3016" s="2">
        <v>43013.655416666668</v>
      </c>
      <c r="R3016" s="1"/>
      <c r="S3016" t="b">
        <v>0</v>
      </c>
      <c r="U3016" s="1"/>
      <c r="V3016" t="b">
        <v>0</v>
      </c>
      <c r="W3016" s="1">
        <v>43831</v>
      </c>
      <c r="X3016">
        <v>1</v>
      </c>
      <c r="Y3016">
        <v>2020</v>
      </c>
      <c r="Z3016" t="s">
        <v>90</v>
      </c>
      <c r="AA3016" t="s">
        <v>90</v>
      </c>
      <c r="AB3016" t="b">
        <v>0</v>
      </c>
      <c r="AC3016" t="b">
        <v>0</v>
      </c>
      <c r="AE3016" t="b">
        <v>1</v>
      </c>
      <c r="AF3016" t="b">
        <v>0</v>
      </c>
      <c r="AG3016" t="b">
        <v>0</v>
      </c>
      <c r="AH3016" t="s">
        <v>4366</v>
      </c>
      <c r="AI3016" t="b">
        <v>0</v>
      </c>
      <c r="AJ3016" t="s">
        <v>462</v>
      </c>
      <c r="AK3016" t="b">
        <v>0</v>
      </c>
      <c r="AL3016" s="1">
        <v>43816</v>
      </c>
      <c r="AM3016" t="s">
        <v>162</v>
      </c>
      <c r="AN3016" s="2">
        <v>44296.959062499998</v>
      </c>
      <c r="AP3016" s="2">
        <v>43817.948969907404</v>
      </c>
      <c r="AQ3016" s="1"/>
      <c r="AS3016" t="b">
        <v>0</v>
      </c>
      <c r="AU3016" t="s">
        <v>216</v>
      </c>
      <c r="AV3016" t="s">
        <v>176</v>
      </c>
      <c r="AY3016" t="s">
        <v>236</v>
      </c>
      <c r="AZ3016" t="s">
        <v>435</v>
      </c>
      <c r="BB3016" t="s">
        <v>7955</v>
      </c>
      <c r="BD3016" t="b">
        <v>0</v>
      </c>
      <c r="BF3016" t="s">
        <v>7956</v>
      </c>
      <c r="BH3016" t="s">
        <v>406</v>
      </c>
      <c r="BI3016" t="s">
        <v>549</v>
      </c>
      <c r="BJ3016" t="s">
        <v>216</v>
      </c>
      <c r="BL3016" t="s">
        <v>7954</v>
      </c>
      <c r="BM3016" t="s">
        <v>202</v>
      </c>
      <c r="BN3016" t="s">
        <v>203</v>
      </c>
      <c r="BQ3016" t="s">
        <v>204</v>
      </c>
      <c r="BR3016" t="b">
        <v>0</v>
      </c>
      <c r="BT3016" t="b">
        <v>0</v>
      </c>
      <c r="BW3016" t="s">
        <v>97</v>
      </c>
      <c r="BX3016" t="b">
        <v>0</v>
      </c>
      <c r="BY3016" s="2">
        <v>44376.857569444444</v>
      </c>
      <c r="CB3016" t="b">
        <v>0</v>
      </c>
      <c r="CC3016" t="b">
        <v>0</v>
      </c>
      <c r="CF3016">
        <v>91445</v>
      </c>
      <c r="CH3016">
        <v>0</v>
      </c>
      <c r="CI3016">
        <v>0</v>
      </c>
      <c r="CJ3016">
        <v>0</v>
      </c>
      <c r="CK3016">
        <f>YEAR(tbl_Opportunity[[#This Row],[Close Date]])</f>
        <v>2020</v>
      </c>
    </row>
    <row r="3017" spans="1:89">
      <c r="A3017" t="s">
        <v>274</v>
      </c>
      <c r="B3017" t="b">
        <v>0</v>
      </c>
      <c r="D3017" t="b">
        <v>0</v>
      </c>
      <c r="H3017" s="1">
        <v>44255</v>
      </c>
      <c r="I3017" t="b">
        <v>1</v>
      </c>
      <c r="J3017" t="s">
        <v>193</v>
      </c>
      <c r="L3017" t="s">
        <v>7957</v>
      </c>
      <c r="M3017" t="s">
        <v>7958</v>
      </c>
      <c r="N3017" t="s">
        <v>345</v>
      </c>
      <c r="O3017" t="s">
        <v>272</v>
      </c>
      <c r="P3017" t="b">
        <v>1</v>
      </c>
      <c r="Q3017" s="2">
        <v>43522.645509259259</v>
      </c>
      <c r="R3017" s="1"/>
      <c r="S3017" t="b">
        <v>0</v>
      </c>
      <c r="U3017" s="1"/>
      <c r="V3017" t="b">
        <v>0</v>
      </c>
      <c r="W3017" s="1">
        <v>44197</v>
      </c>
      <c r="X3017">
        <v>1</v>
      </c>
      <c r="Y3017">
        <v>2021</v>
      </c>
      <c r="Z3017" t="s">
        <v>90</v>
      </c>
      <c r="AA3017" t="s">
        <v>90</v>
      </c>
      <c r="AB3017" t="b">
        <v>0</v>
      </c>
      <c r="AC3017" t="b">
        <v>0</v>
      </c>
      <c r="AE3017" t="b">
        <v>1</v>
      </c>
      <c r="AF3017" t="b">
        <v>0</v>
      </c>
      <c r="AG3017" t="b">
        <v>0</v>
      </c>
      <c r="AH3017" t="s">
        <v>4366</v>
      </c>
      <c r="AI3017" t="b">
        <v>0</v>
      </c>
      <c r="AJ3017" t="s">
        <v>211</v>
      </c>
      <c r="AK3017" t="b">
        <v>0</v>
      </c>
      <c r="AL3017" s="1">
        <v>44200</v>
      </c>
      <c r="AM3017" t="s">
        <v>162</v>
      </c>
      <c r="AN3017" s="2">
        <v>44296.959062499998</v>
      </c>
      <c r="AP3017" s="2">
        <v>44207.650138888886</v>
      </c>
      <c r="AQ3017" s="1"/>
      <c r="AS3017" t="b">
        <v>0</v>
      </c>
      <c r="AV3017" t="s">
        <v>93</v>
      </c>
      <c r="BB3017" t="s">
        <v>7959</v>
      </c>
      <c r="BD3017" t="b">
        <v>0</v>
      </c>
      <c r="BH3017" t="s">
        <v>215</v>
      </c>
      <c r="BI3017" t="s">
        <v>549</v>
      </c>
      <c r="BJ3017" t="s">
        <v>216</v>
      </c>
      <c r="BL3017" t="s">
        <v>7957</v>
      </c>
      <c r="BM3017" t="s">
        <v>202</v>
      </c>
      <c r="BN3017" t="s">
        <v>203</v>
      </c>
      <c r="BQ3017" t="s">
        <v>204</v>
      </c>
      <c r="BR3017" t="b">
        <v>0</v>
      </c>
      <c r="BT3017" t="b">
        <v>0</v>
      </c>
      <c r="BW3017" t="s">
        <v>97</v>
      </c>
      <c r="BX3017" t="b">
        <v>0</v>
      </c>
      <c r="BY3017" s="2">
        <v>44376.857569444444</v>
      </c>
      <c r="BZ3017" t="s">
        <v>217</v>
      </c>
      <c r="CB3017" t="b">
        <v>0</v>
      </c>
      <c r="CC3017" t="b">
        <v>0</v>
      </c>
      <c r="CF3017">
        <v>85725</v>
      </c>
      <c r="CH3017">
        <v>0</v>
      </c>
      <c r="CI3017">
        <v>0</v>
      </c>
      <c r="CJ3017">
        <v>0</v>
      </c>
      <c r="CK3017">
        <f>YEAR(tbl_Opportunity[[#This Row],[Close Date]])</f>
        <v>2021</v>
      </c>
    </row>
    <row r="3018" spans="1:89">
      <c r="A3018" t="s">
        <v>7960</v>
      </c>
      <c r="B3018" t="b">
        <v>0</v>
      </c>
      <c r="D3018" t="b">
        <v>0</v>
      </c>
      <c r="E3018" t="s">
        <v>6198</v>
      </c>
      <c r="H3018" s="1">
        <v>44286</v>
      </c>
      <c r="I3018" t="b">
        <v>1</v>
      </c>
      <c r="J3018" t="s">
        <v>235</v>
      </c>
      <c r="L3018" t="s">
        <v>7961</v>
      </c>
      <c r="N3018" t="s">
        <v>345</v>
      </c>
      <c r="O3018" t="s">
        <v>272</v>
      </c>
      <c r="P3018" t="b">
        <v>1</v>
      </c>
      <c r="Q3018" s="2">
        <v>43675.628240740742</v>
      </c>
      <c r="R3018" s="1"/>
      <c r="S3018" t="b">
        <v>0</v>
      </c>
      <c r="U3018" s="1"/>
      <c r="V3018" t="b">
        <v>0</v>
      </c>
      <c r="W3018" s="1">
        <v>44197</v>
      </c>
      <c r="X3018">
        <v>1</v>
      </c>
      <c r="Y3018">
        <v>2021</v>
      </c>
      <c r="Z3018" t="s">
        <v>90</v>
      </c>
      <c r="AA3018" t="s">
        <v>90</v>
      </c>
      <c r="AB3018" t="b">
        <v>0</v>
      </c>
      <c r="AC3018" t="b">
        <v>0</v>
      </c>
      <c r="AE3018" t="b">
        <v>1</v>
      </c>
      <c r="AF3018" t="b">
        <v>0</v>
      </c>
      <c r="AG3018" t="b">
        <v>0</v>
      </c>
      <c r="AH3018" t="s">
        <v>105</v>
      </c>
      <c r="AI3018" t="b">
        <v>0</v>
      </c>
      <c r="AJ3018" t="s">
        <v>211</v>
      </c>
      <c r="AK3018" t="b">
        <v>0</v>
      </c>
      <c r="AL3018" s="1">
        <v>43980</v>
      </c>
      <c r="AM3018" t="s">
        <v>162</v>
      </c>
      <c r="AN3018" s="2">
        <v>44296.959062499998</v>
      </c>
      <c r="AP3018" s="2">
        <v>44174.774363425924</v>
      </c>
      <c r="AQ3018" s="1"/>
      <c r="AS3018" t="b">
        <v>0</v>
      </c>
      <c r="AU3018" t="s">
        <v>216</v>
      </c>
      <c r="AV3018" t="s">
        <v>2820</v>
      </c>
      <c r="AY3018" t="s">
        <v>236</v>
      </c>
      <c r="AZ3018" t="s">
        <v>300</v>
      </c>
      <c r="BB3018" t="s">
        <v>7962</v>
      </c>
      <c r="BD3018" t="b">
        <v>0</v>
      </c>
      <c r="BH3018" t="s">
        <v>375</v>
      </c>
      <c r="BI3018" t="s">
        <v>1243</v>
      </c>
      <c r="BJ3018" t="s">
        <v>216</v>
      </c>
      <c r="BL3018" t="s">
        <v>7961</v>
      </c>
      <c r="BM3018" t="s">
        <v>202</v>
      </c>
      <c r="BN3018" t="s">
        <v>203</v>
      </c>
      <c r="BQ3018" t="s">
        <v>204</v>
      </c>
      <c r="BR3018" t="b">
        <v>0</v>
      </c>
      <c r="BT3018" t="b">
        <v>0</v>
      </c>
      <c r="BW3018" t="s">
        <v>97</v>
      </c>
      <c r="BX3018" t="b">
        <v>0</v>
      </c>
      <c r="BY3018" s="2">
        <v>44376.857569444444</v>
      </c>
      <c r="BZ3018" t="s">
        <v>377</v>
      </c>
      <c r="CB3018" t="b">
        <v>0</v>
      </c>
      <c r="CC3018" t="b">
        <v>0</v>
      </c>
      <c r="CF3018">
        <v>86700</v>
      </c>
      <c r="CH3018">
        <v>0</v>
      </c>
      <c r="CI3018">
        <v>0</v>
      </c>
      <c r="CJ3018">
        <v>0</v>
      </c>
      <c r="CK3018">
        <f>YEAR(tbl_Opportunity[[#This Row],[Close Date]])</f>
        <v>2021</v>
      </c>
    </row>
    <row r="3019" spans="1:89">
      <c r="A3019" t="s">
        <v>7963</v>
      </c>
      <c r="B3019" t="b">
        <v>0</v>
      </c>
      <c r="D3019" t="b">
        <v>0</v>
      </c>
      <c r="E3019" t="s">
        <v>7964</v>
      </c>
      <c r="H3019" s="1">
        <v>44286</v>
      </c>
      <c r="I3019" t="b">
        <v>1</v>
      </c>
      <c r="J3019" t="s">
        <v>1504</v>
      </c>
      <c r="L3019" t="s">
        <v>7965</v>
      </c>
      <c r="M3019" t="s">
        <v>7966</v>
      </c>
      <c r="N3019" t="s">
        <v>345</v>
      </c>
      <c r="O3019" t="s">
        <v>194</v>
      </c>
      <c r="P3019" t="b">
        <v>1</v>
      </c>
      <c r="Q3019" s="2">
        <v>43011.63921296296</v>
      </c>
      <c r="R3019" s="1"/>
      <c r="S3019" t="b">
        <v>0</v>
      </c>
      <c r="U3019" s="1"/>
      <c r="V3019" t="b">
        <v>0</v>
      </c>
      <c r="W3019" s="1">
        <v>44197</v>
      </c>
      <c r="X3019">
        <v>1</v>
      </c>
      <c r="Y3019">
        <v>2021</v>
      </c>
      <c r="Z3019" t="s">
        <v>90</v>
      </c>
      <c r="AA3019" t="s">
        <v>90</v>
      </c>
      <c r="AB3019" t="b">
        <v>0</v>
      </c>
      <c r="AC3019" t="b">
        <v>0</v>
      </c>
      <c r="AE3019" t="b">
        <v>1</v>
      </c>
      <c r="AF3019" t="b">
        <v>0</v>
      </c>
      <c r="AG3019" t="b">
        <v>0</v>
      </c>
      <c r="AH3019" t="s">
        <v>4366</v>
      </c>
      <c r="AI3019" t="b">
        <v>0</v>
      </c>
      <c r="AJ3019" t="s">
        <v>462</v>
      </c>
      <c r="AK3019" t="b">
        <v>0</v>
      </c>
      <c r="AL3019" s="1">
        <v>44200</v>
      </c>
      <c r="AM3019" t="s">
        <v>162</v>
      </c>
      <c r="AN3019" s="2">
        <v>44296.959062499998</v>
      </c>
      <c r="AP3019" s="2">
        <v>44218.905416666668</v>
      </c>
      <c r="AQ3019" s="1"/>
      <c r="AS3019" t="b">
        <v>0</v>
      </c>
      <c r="AU3019" t="s">
        <v>216</v>
      </c>
      <c r="AV3019" t="s">
        <v>176</v>
      </c>
      <c r="AY3019" t="s">
        <v>236</v>
      </c>
      <c r="AZ3019" t="s">
        <v>435</v>
      </c>
      <c r="BB3019" t="s">
        <v>7967</v>
      </c>
      <c r="BD3019" t="b">
        <v>0</v>
      </c>
      <c r="BH3019" t="s">
        <v>375</v>
      </c>
      <c r="BI3019" t="s">
        <v>549</v>
      </c>
      <c r="BJ3019" t="s">
        <v>216</v>
      </c>
      <c r="BL3019" t="s">
        <v>7965</v>
      </c>
      <c r="BM3019" t="s">
        <v>202</v>
      </c>
      <c r="BN3019" t="s">
        <v>203</v>
      </c>
      <c r="BQ3019" t="s">
        <v>204</v>
      </c>
      <c r="BR3019" t="b">
        <v>0</v>
      </c>
      <c r="BT3019" t="b">
        <v>0</v>
      </c>
      <c r="BW3019" t="s">
        <v>97</v>
      </c>
      <c r="BX3019" t="b">
        <v>0</v>
      </c>
      <c r="BY3019" s="2">
        <v>44376.857569444444</v>
      </c>
      <c r="BZ3019" t="s">
        <v>377</v>
      </c>
      <c r="CB3019" t="b">
        <v>0</v>
      </c>
      <c r="CC3019" t="b">
        <v>0</v>
      </c>
      <c r="CF3019">
        <v>92115</v>
      </c>
      <c r="CH3019">
        <v>0</v>
      </c>
      <c r="CI3019">
        <v>0</v>
      </c>
      <c r="CJ3019">
        <v>0</v>
      </c>
      <c r="CK3019">
        <f>YEAR(tbl_Opportunity[[#This Row],[Close Date]])</f>
        <v>2021</v>
      </c>
    </row>
    <row r="3020" spans="1:89">
      <c r="A3020" t="s">
        <v>4705</v>
      </c>
      <c r="B3020" t="b">
        <v>0</v>
      </c>
      <c r="D3020" t="b">
        <v>0</v>
      </c>
      <c r="E3020" t="s">
        <v>4699</v>
      </c>
      <c r="G3020" t="s">
        <v>2807</v>
      </c>
      <c r="H3020" s="1">
        <v>43921</v>
      </c>
      <c r="I3020" t="b">
        <v>1</v>
      </c>
      <c r="J3020" t="s">
        <v>111</v>
      </c>
      <c r="L3020" t="s">
        <v>7968</v>
      </c>
      <c r="O3020" t="s">
        <v>4222</v>
      </c>
      <c r="P3020" t="b">
        <v>1</v>
      </c>
      <c r="Q3020" s="2">
        <v>43736.019386574073</v>
      </c>
      <c r="R3020" s="1"/>
      <c r="S3020" t="b">
        <v>0</v>
      </c>
      <c r="U3020" s="1"/>
      <c r="V3020" t="b">
        <v>0</v>
      </c>
      <c r="W3020" s="1">
        <v>43831</v>
      </c>
      <c r="X3020">
        <v>1</v>
      </c>
      <c r="Y3020">
        <v>2020</v>
      </c>
      <c r="Z3020" t="s">
        <v>90</v>
      </c>
      <c r="AA3020" t="s">
        <v>90</v>
      </c>
      <c r="AB3020" t="b">
        <v>0</v>
      </c>
      <c r="AC3020" t="b">
        <v>0</v>
      </c>
      <c r="AE3020" t="b">
        <v>1</v>
      </c>
      <c r="AF3020" t="b">
        <v>0</v>
      </c>
      <c r="AG3020" t="b">
        <v>0</v>
      </c>
      <c r="AH3020" t="s">
        <v>4366</v>
      </c>
      <c r="AI3020" t="b">
        <v>0</v>
      </c>
      <c r="AK3020" t="b">
        <v>0</v>
      </c>
      <c r="AL3020" s="1">
        <v>43734</v>
      </c>
      <c r="AM3020" t="s">
        <v>162</v>
      </c>
      <c r="AN3020" s="2">
        <v>44296.959062499998</v>
      </c>
      <c r="AP3020" s="2">
        <v>43845.946631944447</v>
      </c>
      <c r="AQ3020" s="1"/>
      <c r="AS3020" t="b">
        <v>0</v>
      </c>
      <c r="AV3020" t="s">
        <v>176</v>
      </c>
      <c r="BB3020" t="s">
        <v>7969</v>
      </c>
      <c r="BD3020" t="b">
        <v>0</v>
      </c>
      <c r="BH3020" t="s">
        <v>2393</v>
      </c>
      <c r="BI3020" t="s">
        <v>549</v>
      </c>
      <c r="BJ3020" t="s">
        <v>216</v>
      </c>
      <c r="BL3020" t="s">
        <v>7968</v>
      </c>
      <c r="BM3020" t="s">
        <v>202</v>
      </c>
      <c r="BN3020" t="s">
        <v>2414</v>
      </c>
      <c r="BQ3020" t="s">
        <v>204</v>
      </c>
      <c r="BR3020" t="b">
        <v>0</v>
      </c>
      <c r="BT3020" t="b">
        <v>0</v>
      </c>
      <c r="BW3020" t="s">
        <v>97</v>
      </c>
      <c r="BX3020" t="b">
        <v>0</v>
      </c>
      <c r="BY3020" s="2">
        <v>44376.857569444444</v>
      </c>
      <c r="BZ3020" t="s">
        <v>314</v>
      </c>
      <c r="CB3020" t="b">
        <v>0</v>
      </c>
      <c r="CC3020" t="b">
        <v>0</v>
      </c>
      <c r="CF3020">
        <v>123000</v>
      </c>
      <c r="CH3020">
        <v>0</v>
      </c>
      <c r="CI3020">
        <v>0</v>
      </c>
      <c r="CJ3020">
        <v>0</v>
      </c>
      <c r="CK3020">
        <f>YEAR(tbl_Opportunity[[#This Row],[Close Date]])</f>
        <v>2020</v>
      </c>
    </row>
    <row r="3021" spans="1:89">
      <c r="A3021" t="s">
        <v>7970</v>
      </c>
      <c r="B3021" t="b">
        <v>0</v>
      </c>
      <c r="D3021" t="b">
        <v>0</v>
      </c>
      <c r="E3021" t="s">
        <v>4246</v>
      </c>
      <c r="G3021" t="s">
        <v>2807</v>
      </c>
      <c r="H3021" s="1">
        <v>44286</v>
      </c>
      <c r="I3021" t="b">
        <v>1</v>
      </c>
      <c r="J3021" t="s">
        <v>235</v>
      </c>
      <c r="L3021" t="s">
        <v>7971</v>
      </c>
      <c r="M3021" t="s">
        <v>7972</v>
      </c>
      <c r="N3021" t="s">
        <v>345</v>
      </c>
      <c r="O3021" t="s">
        <v>215</v>
      </c>
      <c r="P3021" t="b">
        <v>1</v>
      </c>
      <c r="Q3021" s="2">
        <v>43705.815613425926</v>
      </c>
      <c r="R3021" s="1"/>
      <c r="S3021" t="b">
        <v>0</v>
      </c>
      <c r="U3021" s="1"/>
      <c r="V3021" t="b">
        <v>0</v>
      </c>
      <c r="W3021" s="1">
        <v>44197</v>
      </c>
      <c r="X3021">
        <v>1</v>
      </c>
      <c r="Y3021">
        <v>2021</v>
      </c>
      <c r="Z3021" t="s">
        <v>90</v>
      </c>
      <c r="AA3021" t="s">
        <v>90</v>
      </c>
      <c r="AB3021" t="b">
        <v>0</v>
      </c>
      <c r="AC3021" t="b">
        <v>0</v>
      </c>
      <c r="AE3021" t="b">
        <v>1</v>
      </c>
      <c r="AF3021" t="b">
        <v>0</v>
      </c>
      <c r="AG3021" t="b">
        <v>0</v>
      </c>
      <c r="AH3021" t="s">
        <v>4366</v>
      </c>
      <c r="AI3021" t="b">
        <v>0</v>
      </c>
      <c r="AK3021" t="b">
        <v>0</v>
      </c>
      <c r="AL3021" s="1">
        <v>43977</v>
      </c>
      <c r="AM3021" t="s">
        <v>162</v>
      </c>
      <c r="AN3021" s="2">
        <v>44296.959062499998</v>
      </c>
      <c r="AP3021" s="2">
        <v>44152.790023148147</v>
      </c>
      <c r="AQ3021" s="1"/>
      <c r="AS3021" t="b">
        <v>0</v>
      </c>
      <c r="AV3021" t="s">
        <v>176</v>
      </c>
      <c r="BB3021" t="s">
        <v>7973</v>
      </c>
      <c r="BD3021" t="b">
        <v>0</v>
      </c>
      <c r="BH3021" t="s">
        <v>2393</v>
      </c>
      <c r="BI3021" t="s">
        <v>1668</v>
      </c>
      <c r="BL3021" t="s">
        <v>7971</v>
      </c>
      <c r="BM3021" t="s">
        <v>202</v>
      </c>
      <c r="BN3021" t="s">
        <v>2414</v>
      </c>
      <c r="BQ3021" t="s">
        <v>204</v>
      </c>
      <c r="BR3021" t="b">
        <v>0</v>
      </c>
      <c r="BT3021" t="b">
        <v>0</v>
      </c>
      <c r="BW3021" t="s">
        <v>97</v>
      </c>
      <c r="BX3021" t="b">
        <v>0</v>
      </c>
      <c r="BY3021" s="2">
        <v>44376.857569444444</v>
      </c>
      <c r="BZ3021" t="s">
        <v>314</v>
      </c>
      <c r="CB3021" t="b">
        <v>0</v>
      </c>
      <c r="CC3021" t="b">
        <v>0</v>
      </c>
      <c r="CF3021">
        <v>157320</v>
      </c>
      <c r="CH3021">
        <v>0</v>
      </c>
      <c r="CI3021">
        <v>0</v>
      </c>
      <c r="CJ3021">
        <v>0</v>
      </c>
      <c r="CK3021">
        <f>YEAR(tbl_Opportunity[[#This Row],[Close Date]])</f>
        <v>2021</v>
      </c>
    </row>
    <row r="3022" spans="1:89">
      <c r="A3022" t="s">
        <v>7974</v>
      </c>
      <c r="B3022" t="b">
        <v>0</v>
      </c>
      <c r="D3022" t="b">
        <v>0</v>
      </c>
      <c r="E3022" t="s">
        <v>3119</v>
      </c>
      <c r="H3022" s="1">
        <v>44309</v>
      </c>
      <c r="I3022" t="b">
        <v>1</v>
      </c>
      <c r="L3022" t="s">
        <v>7975</v>
      </c>
      <c r="O3022" t="s">
        <v>272</v>
      </c>
      <c r="P3022" t="b">
        <v>1</v>
      </c>
      <c r="Q3022" s="2">
        <v>44273.706747685188</v>
      </c>
      <c r="R3022" s="1"/>
      <c r="S3022" t="b">
        <v>0</v>
      </c>
      <c r="U3022" s="1"/>
      <c r="V3022" t="b">
        <v>0</v>
      </c>
      <c r="W3022" s="1">
        <v>44228</v>
      </c>
      <c r="X3022">
        <v>2</v>
      </c>
      <c r="Y3022">
        <v>2021</v>
      </c>
      <c r="Z3022" t="s">
        <v>90</v>
      </c>
      <c r="AA3022" t="s">
        <v>90</v>
      </c>
      <c r="AB3022" t="b">
        <v>0</v>
      </c>
      <c r="AC3022" t="b">
        <v>0</v>
      </c>
      <c r="AE3022" t="b">
        <v>1</v>
      </c>
      <c r="AF3022" t="b">
        <v>0</v>
      </c>
      <c r="AG3022" t="b">
        <v>0</v>
      </c>
      <c r="AH3022" t="s">
        <v>4366</v>
      </c>
      <c r="AI3022" t="b">
        <v>0</v>
      </c>
      <c r="AK3022" t="b">
        <v>0</v>
      </c>
      <c r="AL3022" s="1">
        <v>44309</v>
      </c>
      <c r="AM3022" t="s">
        <v>272</v>
      </c>
      <c r="AN3022" s="2">
        <v>44309.758402777778</v>
      </c>
      <c r="AP3022" s="2">
        <v>44309.758391203701</v>
      </c>
      <c r="AQ3022" s="1"/>
      <c r="AS3022" t="b">
        <v>0</v>
      </c>
      <c r="AV3022" t="s">
        <v>93</v>
      </c>
      <c r="BB3022" t="s">
        <v>7976</v>
      </c>
      <c r="BD3022" t="b">
        <v>0</v>
      </c>
      <c r="BH3022" t="s">
        <v>272</v>
      </c>
      <c r="BI3022" t="s">
        <v>1072</v>
      </c>
      <c r="BJ3022" t="s">
        <v>216</v>
      </c>
      <c r="BL3022" t="s">
        <v>7975</v>
      </c>
      <c r="BM3022" t="s">
        <v>291</v>
      </c>
      <c r="BN3022" t="s">
        <v>2414</v>
      </c>
      <c r="BQ3022" t="s">
        <v>204</v>
      </c>
      <c r="BR3022" t="b">
        <v>0</v>
      </c>
      <c r="BT3022" t="b">
        <v>0</v>
      </c>
      <c r="BW3022" t="s">
        <v>97</v>
      </c>
      <c r="BX3022" t="b">
        <v>0</v>
      </c>
      <c r="BY3022" s="2">
        <v>44376.857581018521</v>
      </c>
      <c r="BZ3022" t="s">
        <v>314</v>
      </c>
      <c r="CB3022" t="b">
        <v>0</v>
      </c>
      <c r="CC3022" t="b">
        <v>0</v>
      </c>
      <c r="CF3022">
        <v>4000</v>
      </c>
      <c r="CH3022">
        <v>0</v>
      </c>
      <c r="CI3022">
        <v>0</v>
      </c>
      <c r="CJ3022">
        <v>0</v>
      </c>
      <c r="CK3022">
        <f>YEAR(tbl_Opportunity[[#This Row],[Close Date]])</f>
        <v>2021</v>
      </c>
    </row>
    <row r="3023" spans="1:89">
      <c r="A3023" t="s">
        <v>7977</v>
      </c>
      <c r="B3023" t="b">
        <v>0</v>
      </c>
      <c r="D3023" t="b">
        <v>0</v>
      </c>
      <c r="H3023" s="1">
        <v>44302</v>
      </c>
      <c r="I3023" t="b">
        <v>1</v>
      </c>
      <c r="L3023" t="s">
        <v>7978</v>
      </c>
      <c r="O3023" t="s">
        <v>272</v>
      </c>
      <c r="P3023" t="b">
        <v>1</v>
      </c>
      <c r="Q3023" s="2">
        <v>43706.497662037036</v>
      </c>
      <c r="R3023" s="1"/>
      <c r="S3023" t="b">
        <v>0</v>
      </c>
      <c r="U3023" s="1"/>
      <c r="V3023" t="b">
        <v>0</v>
      </c>
      <c r="W3023" s="1">
        <v>44228</v>
      </c>
      <c r="X3023">
        <v>2</v>
      </c>
      <c r="Y3023">
        <v>2021</v>
      </c>
      <c r="Z3023" t="s">
        <v>90</v>
      </c>
      <c r="AA3023" t="s">
        <v>90</v>
      </c>
      <c r="AB3023" t="b">
        <v>0</v>
      </c>
      <c r="AC3023" t="b">
        <v>0</v>
      </c>
      <c r="AE3023" t="b">
        <v>1</v>
      </c>
      <c r="AF3023" t="b">
        <v>0</v>
      </c>
      <c r="AG3023" t="b">
        <v>0</v>
      </c>
      <c r="AH3023" t="s">
        <v>4366</v>
      </c>
      <c r="AI3023" t="b">
        <v>0</v>
      </c>
      <c r="AK3023" t="b">
        <v>0</v>
      </c>
      <c r="AL3023" s="1">
        <v>44293</v>
      </c>
      <c r="AM3023" t="s">
        <v>3209</v>
      </c>
      <c r="AN3023" s="2">
        <v>44302.447280092594</v>
      </c>
      <c r="AP3023" s="2">
        <v>44302.367789351854</v>
      </c>
      <c r="AQ3023" s="1"/>
      <c r="AS3023" t="b">
        <v>0</v>
      </c>
      <c r="AV3023" t="s">
        <v>93</v>
      </c>
      <c r="BB3023" t="s">
        <v>7979</v>
      </c>
      <c r="BD3023" t="b">
        <v>0</v>
      </c>
      <c r="BH3023" t="s">
        <v>3209</v>
      </c>
      <c r="BI3023" t="s">
        <v>1243</v>
      </c>
      <c r="BL3023" t="s">
        <v>7978</v>
      </c>
      <c r="BM3023" t="s">
        <v>202</v>
      </c>
      <c r="BN3023" t="s">
        <v>2414</v>
      </c>
      <c r="BQ3023" t="s">
        <v>204</v>
      </c>
      <c r="BR3023" t="b">
        <v>0</v>
      </c>
      <c r="BT3023" t="b">
        <v>0</v>
      </c>
      <c r="BW3023" t="s">
        <v>97</v>
      </c>
      <c r="BX3023" t="b">
        <v>0</v>
      </c>
      <c r="BY3023" s="2">
        <v>44376.857569444444</v>
      </c>
      <c r="BZ3023" t="s">
        <v>314</v>
      </c>
      <c r="CB3023" t="b">
        <v>0</v>
      </c>
      <c r="CC3023" t="b">
        <v>0</v>
      </c>
      <c r="CF3023">
        <v>140000</v>
      </c>
      <c r="CH3023">
        <v>0</v>
      </c>
      <c r="CI3023">
        <v>0</v>
      </c>
      <c r="CJ3023">
        <v>0</v>
      </c>
      <c r="CK3023">
        <f>YEAR(tbl_Opportunity[[#This Row],[Close Date]])</f>
        <v>2021</v>
      </c>
    </row>
    <row r="3024" spans="1:89">
      <c r="A3024" t="s">
        <v>7980</v>
      </c>
      <c r="B3024" t="b">
        <v>0</v>
      </c>
      <c r="D3024" t="b">
        <v>0</v>
      </c>
      <c r="H3024" s="1">
        <v>44306</v>
      </c>
      <c r="I3024" t="b">
        <v>1</v>
      </c>
      <c r="L3024" t="s">
        <v>7981</v>
      </c>
      <c r="O3024" t="s">
        <v>215</v>
      </c>
      <c r="P3024" t="b">
        <v>1</v>
      </c>
      <c r="Q3024" s="2">
        <v>44007.597175925926</v>
      </c>
      <c r="R3024" s="1"/>
      <c r="S3024" t="b">
        <v>0</v>
      </c>
      <c r="U3024" s="1"/>
      <c r="V3024" t="b">
        <v>0</v>
      </c>
      <c r="W3024" s="1">
        <v>44228</v>
      </c>
      <c r="X3024">
        <v>2</v>
      </c>
      <c r="Y3024">
        <v>2021</v>
      </c>
      <c r="Z3024" t="s">
        <v>90</v>
      </c>
      <c r="AA3024" t="s">
        <v>90</v>
      </c>
      <c r="AB3024" t="b">
        <v>0</v>
      </c>
      <c r="AC3024" t="b">
        <v>0</v>
      </c>
      <c r="AE3024" t="b">
        <v>1</v>
      </c>
      <c r="AF3024" t="b">
        <v>0</v>
      </c>
      <c r="AG3024" t="b">
        <v>0</v>
      </c>
      <c r="AH3024" t="s">
        <v>4366</v>
      </c>
      <c r="AI3024" t="b">
        <v>0</v>
      </c>
      <c r="AK3024" t="b">
        <v>0</v>
      </c>
      <c r="AL3024" s="1">
        <v>44306</v>
      </c>
      <c r="AM3024" t="s">
        <v>215</v>
      </c>
      <c r="AN3024" s="2">
        <v>44306.4921875</v>
      </c>
      <c r="AP3024" s="2">
        <v>44306.491539351853</v>
      </c>
      <c r="AQ3024" s="1"/>
      <c r="AS3024" t="b">
        <v>0</v>
      </c>
      <c r="AV3024" t="s">
        <v>197</v>
      </c>
      <c r="BB3024" t="s">
        <v>7982</v>
      </c>
      <c r="BD3024" t="b">
        <v>0</v>
      </c>
      <c r="BH3024" t="s">
        <v>215</v>
      </c>
      <c r="BI3024" t="s">
        <v>1243</v>
      </c>
      <c r="BJ3024" t="s">
        <v>216</v>
      </c>
      <c r="BL3024" t="s">
        <v>7981</v>
      </c>
      <c r="BM3024" t="s">
        <v>202</v>
      </c>
      <c r="BN3024" t="s">
        <v>2414</v>
      </c>
      <c r="BQ3024" t="s">
        <v>204</v>
      </c>
      <c r="BR3024" t="b">
        <v>0</v>
      </c>
      <c r="BT3024" t="b">
        <v>0</v>
      </c>
      <c r="BW3024" t="s">
        <v>97</v>
      </c>
      <c r="BX3024" t="b">
        <v>0</v>
      </c>
      <c r="BY3024" s="2">
        <v>44376.857581018521</v>
      </c>
      <c r="BZ3024" t="s">
        <v>314</v>
      </c>
      <c r="CB3024" t="b">
        <v>0</v>
      </c>
      <c r="CC3024" t="b">
        <v>0</v>
      </c>
      <c r="CF3024">
        <v>144000</v>
      </c>
      <c r="CH3024">
        <v>0</v>
      </c>
      <c r="CI3024">
        <v>0</v>
      </c>
      <c r="CJ3024">
        <v>0</v>
      </c>
      <c r="CK3024">
        <f>YEAR(tbl_Opportunity[[#This Row],[Close Date]])</f>
        <v>2021</v>
      </c>
    </row>
    <row r="3025" spans="1:89">
      <c r="A3025" t="s">
        <v>4588</v>
      </c>
      <c r="B3025" t="b">
        <v>0</v>
      </c>
      <c r="D3025" t="b">
        <v>0</v>
      </c>
      <c r="H3025" s="1">
        <v>44312</v>
      </c>
      <c r="I3025" t="b">
        <v>1</v>
      </c>
      <c r="L3025" t="s">
        <v>7983</v>
      </c>
      <c r="O3025" t="s">
        <v>215</v>
      </c>
      <c r="P3025" t="b">
        <v>1</v>
      </c>
      <c r="Q3025" s="2">
        <v>43696.867372685185</v>
      </c>
      <c r="R3025" s="1"/>
      <c r="S3025" t="b">
        <v>0</v>
      </c>
      <c r="U3025" s="1"/>
      <c r="V3025" t="b">
        <v>0</v>
      </c>
      <c r="W3025" s="1">
        <v>44228</v>
      </c>
      <c r="X3025">
        <v>2</v>
      </c>
      <c r="Y3025">
        <v>2021</v>
      </c>
      <c r="Z3025" t="s">
        <v>90</v>
      </c>
      <c r="AA3025" t="s">
        <v>90</v>
      </c>
      <c r="AB3025" t="b">
        <v>0</v>
      </c>
      <c r="AC3025" t="b">
        <v>0</v>
      </c>
      <c r="AE3025" t="b">
        <v>1</v>
      </c>
      <c r="AF3025" t="b">
        <v>0</v>
      </c>
      <c r="AG3025" t="b">
        <v>0</v>
      </c>
      <c r="AH3025" t="s">
        <v>4366</v>
      </c>
      <c r="AI3025" t="b">
        <v>0</v>
      </c>
      <c r="AK3025" t="b">
        <v>0</v>
      </c>
      <c r="AL3025" s="1">
        <v>44299</v>
      </c>
      <c r="AM3025" t="s">
        <v>3209</v>
      </c>
      <c r="AN3025" s="2">
        <v>44327.6409375</v>
      </c>
      <c r="AP3025" s="2">
        <v>44312.449548611112</v>
      </c>
      <c r="AQ3025" s="1"/>
      <c r="AS3025" t="b">
        <v>0</v>
      </c>
      <c r="AV3025" t="s">
        <v>248</v>
      </c>
      <c r="BB3025" t="s">
        <v>7984</v>
      </c>
      <c r="BD3025" t="b">
        <v>0</v>
      </c>
      <c r="BH3025" t="s">
        <v>3209</v>
      </c>
      <c r="BI3025" t="s">
        <v>1668</v>
      </c>
      <c r="BJ3025" t="s">
        <v>216</v>
      </c>
      <c r="BL3025" t="s">
        <v>7983</v>
      </c>
      <c r="BM3025" t="s">
        <v>202</v>
      </c>
      <c r="BN3025" t="s">
        <v>2414</v>
      </c>
      <c r="BQ3025" t="s">
        <v>204</v>
      </c>
      <c r="BR3025" t="b">
        <v>0</v>
      </c>
      <c r="BT3025" t="b">
        <v>0</v>
      </c>
      <c r="BW3025" t="s">
        <v>97</v>
      </c>
      <c r="BX3025" t="b">
        <v>0</v>
      </c>
      <c r="BY3025" s="2">
        <v>44376.857569444444</v>
      </c>
      <c r="BZ3025" t="s">
        <v>314</v>
      </c>
      <c r="CB3025" t="b">
        <v>0</v>
      </c>
      <c r="CC3025" t="b">
        <v>0</v>
      </c>
      <c r="CF3025">
        <v>174800</v>
      </c>
      <c r="CH3025">
        <v>0</v>
      </c>
      <c r="CI3025">
        <v>0</v>
      </c>
      <c r="CJ3025">
        <v>0</v>
      </c>
      <c r="CK3025">
        <f>YEAR(tbl_Opportunity[[#This Row],[Close Date]])</f>
        <v>2021</v>
      </c>
    </row>
    <row r="3026" spans="1:89">
      <c r="A3026" t="s">
        <v>7985</v>
      </c>
      <c r="B3026" t="b">
        <v>0</v>
      </c>
      <c r="D3026" t="b">
        <v>0</v>
      </c>
      <c r="E3026" t="s">
        <v>2947</v>
      </c>
      <c r="H3026" s="1">
        <v>44301</v>
      </c>
      <c r="I3026" t="b">
        <v>1</v>
      </c>
      <c r="L3026" t="s">
        <v>7986</v>
      </c>
      <c r="O3026" t="s">
        <v>3202</v>
      </c>
      <c r="P3026" t="b">
        <v>1</v>
      </c>
      <c r="Q3026" s="2">
        <v>44043.771770833337</v>
      </c>
      <c r="R3026" s="1"/>
      <c r="S3026" t="b">
        <v>0</v>
      </c>
      <c r="U3026" s="1"/>
      <c r="V3026" t="b">
        <v>0</v>
      </c>
      <c r="W3026" s="1">
        <v>44228</v>
      </c>
      <c r="X3026">
        <v>2</v>
      </c>
      <c r="Y3026">
        <v>2021</v>
      </c>
      <c r="Z3026" t="s">
        <v>90</v>
      </c>
      <c r="AA3026" t="s">
        <v>90</v>
      </c>
      <c r="AB3026" t="b">
        <v>0</v>
      </c>
      <c r="AC3026" t="b">
        <v>0</v>
      </c>
      <c r="AE3026" t="b">
        <v>1</v>
      </c>
      <c r="AF3026" t="b">
        <v>0</v>
      </c>
      <c r="AG3026" t="b">
        <v>0</v>
      </c>
      <c r="AH3026" t="s">
        <v>4366</v>
      </c>
      <c r="AI3026" t="b">
        <v>0</v>
      </c>
      <c r="AK3026" t="b">
        <v>0</v>
      </c>
      <c r="AL3026" s="1">
        <v>44301</v>
      </c>
      <c r="AM3026" t="s">
        <v>3202</v>
      </c>
      <c r="AN3026" s="2">
        <v>44301.896238425928</v>
      </c>
      <c r="AP3026" s="2">
        <v>44301.896238425928</v>
      </c>
      <c r="AQ3026" s="1"/>
      <c r="AS3026" t="b">
        <v>0</v>
      </c>
      <c r="AV3026" t="s">
        <v>93</v>
      </c>
      <c r="BB3026" t="s">
        <v>7987</v>
      </c>
      <c r="BD3026" t="b">
        <v>0</v>
      </c>
      <c r="BH3026" t="s">
        <v>3202</v>
      </c>
      <c r="BI3026" t="s">
        <v>1243</v>
      </c>
      <c r="BJ3026" t="s">
        <v>216</v>
      </c>
      <c r="BL3026" t="s">
        <v>7986</v>
      </c>
      <c r="BM3026" t="s">
        <v>202</v>
      </c>
      <c r="BN3026" t="s">
        <v>2414</v>
      </c>
      <c r="BQ3026" t="s">
        <v>204</v>
      </c>
      <c r="BR3026" t="b">
        <v>0</v>
      </c>
      <c r="BT3026" t="b">
        <v>0</v>
      </c>
      <c r="BW3026" t="s">
        <v>97</v>
      </c>
      <c r="BX3026" t="b">
        <v>0</v>
      </c>
      <c r="BY3026" s="2">
        <v>44376.857581018521</v>
      </c>
      <c r="BZ3026" t="s">
        <v>3204</v>
      </c>
      <c r="CB3026" t="b">
        <v>0</v>
      </c>
      <c r="CC3026" t="b">
        <v>0</v>
      </c>
      <c r="CF3026">
        <v>152000</v>
      </c>
      <c r="CH3026">
        <v>0</v>
      </c>
      <c r="CI3026">
        <v>0</v>
      </c>
      <c r="CJ3026">
        <v>0</v>
      </c>
      <c r="CK3026">
        <f>YEAR(tbl_Opportunity[[#This Row],[Close Date]])</f>
        <v>2021</v>
      </c>
    </row>
    <row r="3027" spans="1:89">
      <c r="A3027" t="s">
        <v>7988</v>
      </c>
      <c r="B3027" t="b">
        <v>0</v>
      </c>
      <c r="D3027" t="b">
        <v>0</v>
      </c>
      <c r="E3027" t="s">
        <v>2929</v>
      </c>
      <c r="H3027" s="1">
        <v>44328</v>
      </c>
      <c r="I3027" t="b">
        <v>1</v>
      </c>
      <c r="L3027" t="s">
        <v>7989</v>
      </c>
      <c r="O3027" t="s">
        <v>3202</v>
      </c>
      <c r="P3027" t="b">
        <v>1</v>
      </c>
      <c r="Q3027" s="2">
        <v>44189.00267361111</v>
      </c>
      <c r="R3027" s="1">
        <v>44328</v>
      </c>
      <c r="S3027" t="b">
        <v>0</v>
      </c>
      <c r="U3027" s="1"/>
      <c r="V3027" t="b">
        <v>0</v>
      </c>
      <c r="W3027" s="1">
        <v>44228</v>
      </c>
      <c r="X3027">
        <v>2</v>
      </c>
      <c r="Y3027">
        <v>2021</v>
      </c>
      <c r="Z3027" t="s">
        <v>90</v>
      </c>
      <c r="AA3027" t="s">
        <v>90</v>
      </c>
      <c r="AB3027" t="b">
        <v>0</v>
      </c>
      <c r="AC3027" t="b">
        <v>0</v>
      </c>
      <c r="AE3027" t="b">
        <v>1</v>
      </c>
      <c r="AF3027" t="b">
        <v>0</v>
      </c>
      <c r="AG3027" t="b">
        <v>0</v>
      </c>
      <c r="AH3027" t="s">
        <v>4366</v>
      </c>
      <c r="AI3027" t="b">
        <v>0</v>
      </c>
      <c r="AK3027" t="b">
        <v>0</v>
      </c>
      <c r="AL3027" s="1">
        <v>44265</v>
      </c>
      <c r="AM3027" t="s">
        <v>272</v>
      </c>
      <c r="AN3027" s="2">
        <v>44371.657280092593</v>
      </c>
      <c r="AP3027" s="2">
        <v>44328.758136574077</v>
      </c>
      <c r="AQ3027" s="1">
        <v>44328</v>
      </c>
      <c r="AS3027" t="b">
        <v>0</v>
      </c>
      <c r="AV3027" t="s">
        <v>93</v>
      </c>
      <c r="BB3027" t="s">
        <v>7990</v>
      </c>
      <c r="BD3027" t="b">
        <v>0</v>
      </c>
      <c r="BH3027" t="s">
        <v>3202</v>
      </c>
      <c r="BI3027" t="s">
        <v>1243</v>
      </c>
      <c r="BJ3027" t="s">
        <v>196</v>
      </c>
      <c r="BL3027" t="s">
        <v>7989</v>
      </c>
      <c r="BM3027" t="s">
        <v>202</v>
      </c>
      <c r="BN3027" t="s">
        <v>2414</v>
      </c>
      <c r="BQ3027" t="s">
        <v>204</v>
      </c>
      <c r="BR3027" t="b">
        <v>0</v>
      </c>
      <c r="BT3027" t="b">
        <v>0</v>
      </c>
      <c r="BW3027" t="s">
        <v>97</v>
      </c>
      <c r="BX3027" t="b">
        <v>0</v>
      </c>
      <c r="BY3027" s="2">
        <v>44376.857581018521</v>
      </c>
      <c r="BZ3027" t="s">
        <v>3204</v>
      </c>
      <c r="CB3027" t="b">
        <v>0</v>
      </c>
      <c r="CC3027" t="b">
        <v>0</v>
      </c>
      <c r="CF3027">
        <v>152000</v>
      </c>
      <c r="CH3027">
        <v>0</v>
      </c>
      <c r="CI3027">
        <v>0</v>
      </c>
      <c r="CJ3027">
        <v>0</v>
      </c>
      <c r="CK3027">
        <f>YEAR(tbl_Opportunity[[#This Row],[Close Date]])</f>
        <v>2021</v>
      </c>
    </row>
    <row r="3028" spans="1:89">
      <c r="A3028" t="s">
        <v>5670</v>
      </c>
      <c r="B3028" t="b">
        <v>0</v>
      </c>
      <c r="D3028" t="b">
        <v>0</v>
      </c>
      <c r="H3028" s="1">
        <v>44308</v>
      </c>
      <c r="I3028" t="b">
        <v>1</v>
      </c>
      <c r="L3028" t="s">
        <v>7991</v>
      </c>
      <c r="O3028" t="s">
        <v>3202</v>
      </c>
      <c r="P3028" t="b">
        <v>1</v>
      </c>
      <c r="Q3028" s="2">
        <v>44033.727384259262</v>
      </c>
      <c r="R3028" s="1"/>
      <c r="S3028" t="b">
        <v>0</v>
      </c>
      <c r="U3028" s="1"/>
      <c r="V3028" t="b">
        <v>0</v>
      </c>
      <c r="W3028" s="1">
        <v>44228</v>
      </c>
      <c r="X3028">
        <v>2</v>
      </c>
      <c r="Y3028">
        <v>2021</v>
      </c>
      <c r="Z3028" t="s">
        <v>90</v>
      </c>
      <c r="AA3028" t="s">
        <v>90</v>
      </c>
      <c r="AB3028" t="b">
        <v>0</v>
      </c>
      <c r="AC3028" t="b">
        <v>0</v>
      </c>
      <c r="AE3028" t="b">
        <v>1</v>
      </c>
      <c r="AF3028" t="b">
        <v>0</v>
      </c>
      <c r="AG3028" t="b">
        <v>0</v>
      </c>
      <c r="AH3028" t="s">
        <v>4366</v>
      </c>
      <c r="AI3028" t="b">
        <v>0</v>
      </c>
      <c r="AK3028" t="b">
        <v>0</v>
      </c>
      <c r="AL3028" s="1">
        <v>44292</v>
      </c>
      <c r="AM3028" t="s">
        <v>3202</v>
      </c>
      <c r="AN3028" s="2">
        <v>44308.955810185187</v>
      </c>
      <c r="AP3028" s="2">
        <v>44308.954988425925</v>
      </c>
      <c r="AQ3028" s="1"/>
      <c r="AS3028" t="b">
        <v>0</v>
      </c>
      <c r="AV3028" t="s">
        <v>93</v>
      </c>
      <c r="BB3028" t="s">
        <v>7992</v>
      </c>
      <c r="BD3028" t="b">
        <v>0</v>
      </c>
      <c r="BH3028" t="s">
        <v>3202</v>
      </c>
      <c r="BI3028" t="s">
        <v>1072</v>
      </c>
      <c r="BJ3028" t="s">
        <v>216</v>
      </c>
      <c r="BL3028" t="s">
        <v>7993</v>
      </c>
      <c r="BM3028" t="s">
        <v>202</v>
      </c>
      <c r="BN3028" t="s">
        <v>2414</v>
      </c>
      <c r="BP3028" t="s">
        <v>7994</v>
      </c>
      <c r="BQ3028" t="s">
        <v>204</v>
      </c>
      <c r="BR3028" t="b">
        <v>0</v>
      </c>
      <c r="BT3028" t="b">
        <v>0</v>
      </c>
      <c r="BW3028" t="s">
        <v>97</v>
      </c>
      <c r="BX3028" t="b">
        <v>0</v>
      </c>
      <c r="BY3028" s="2">
        <v>44376.857581018521</v>
      </c>
      <c r="BZ3028" t="s">
        <v>3204</v>
      </c>
      <c r="CB3028" t="b">
        <v>0</v>
      </c>
      <c r="CC3028" t="b">
        <v>0</v>
      </c>
      <c r="CF3028">
        <v>162850</v>
      </c>
      <c r="CH3028">
        <v>0</v>
      </c>
      <c r="CI3028">
        <v>0</v>
      </c>
      <c r="CJ3028">
        <v>0</v>
      </c>
      <c r="CK3028">
        <f>YEAR(tbl_Opportunity[[#This Row],[Close Date]])</f>
        <v>2021</v>
      </c>
    </row>
    <row r="3029" spans="1:89">
      <c r="A3029" t="s">
        <v>7995</v>
      </c>
      <c r="B3029" t="b">
        <v>0</v>
      </c>
      <c r="D3029" t="b">
        <v>0</v>
      </c>
      <c r="H3029" s="1">
        <v>44371</v>
      </c>
      <c r="I3029" t="b">
        <v>1</v>
      </c>
      <c r="L3029" t="s">
        <v>7996</v>
      </c>
      <c r="O3029" t="s">
        <v>3202</v>
      </c>
      <c r="P3029" t="b">
        <v>1</v>
      </c>
      <c r="Q3029" s="2">
        <v>44300.967048611114</v>
      </c>
      <c r="R3029" s="1">
        <v>44371</v>
      </c>
      <c r="S3029" t="b">
        <v>0</v>
      </c>
      <c r="U3029" s="1"/>
      <c r="V3029" t="b">
        <v>0</v>
      </c>
      <c r="W3029" s="1">
        <v>44228</v>
      </c>
      <c r="X3029">
        <v>2</v>
      </c>
      <c r="Y3029">
        <v>2021</v>
      </c>
      <c r="Z3029" t="s">
        <v>90</v>
      </c>
      <c r="AA3029" t="s">
        <v>90</v>
      </c>
      <c r="AB3029" t="b">
        <v>0</v>
      </c>
      <c r="AC3029" t="b">
        <v>0</v>
      </c>
      <c r="AE3029" t="b">
        <v>1</v>
      </c>
      <c r="AF3029" t="b">
        <v>0</v>
      </c>
      <c r="AG3029" t="b">
        <v>0</v>
      </c>
      <c r="AH3029" t="s">
        <v>4366</v>
      </c>
      <c r="AI3029" t="b">
        <v>0</v>
      </c>
      <c r="AK3029" t="b">
        <v>0</v>
      </c>
      <c r="AL3029" s="1">
        <v>44371</v>
      </c>
      <c r="AM3029" t="s">
        <v>3202</v>
      </c>
      <c r="AN3029" s="2">
        <v>44371.82984953704</v>
      </c>
      <c r="AP3029" s="2">
        <v>44371.82984953704</v>
      </c>
      <c r="AQ3029" s="1">
        <v>44371</v>
      </c>
      <c r="AS3029" t="b">
        <v>0</v>
      </c>
      <c r="AV3029" t="s">
        <v>153</v>
      </c>
      <c r="BB3029" t="s">
        <v>7997</v>
      </c>
      <c r="BD3029" t="b">
        <v>0</v>
      </c>
      <c r="BH3029" t="s">
        <v>3202</v>
      </c>
      <c r="BI3029" t="s">
        <v>1072</v>
      </c>
      <c r="BL3029" t="s">
        <v>7996</v>
      </c>
      <c r="BM3029" t="s">
        <v>202</v>
      </c>
      <c r="BN3029" t="s">
        <v>2414</v>
      </c>
      <c r="BP3029" t="s">
        <v>7998</v>
      </c>
      <c r="BQ3029" t="s">
        <v>204</v>
      </c>
      <c r="BR3029" t="b">
        <v>0</v>
      </c>
      <c r="BT3029" t="b">
        <v>0</v>
      </c>
      <c r="BW3029" t="s">
        <v>97</v>
      </c>
      <c r="BX3029" t="b">
        <v>0</v>
      </c>
      <c r="BY3029" s="2">
        <v>44376.857581018521</v>
      </c>
      <c r="BZ3029" t="s">
        <v>3204</v>
      </c>
      <c r="CB3029" t="b">
        <v>0</v>
      </c>
      <c r="CC3029" t="b">
        <v>0</v>
      </c>
      <c r="CF3029">
        <v>154850</v>
      </c>
      <c r="CH3029">
        <v>0</v>
      </c>
      <c r="CI3029">
        <v>0</v>
      </c>
      <c r="CJ3029">
        <v>0</v>
      </c>
      <c r="CK3029">
        <f>YEAR(tbl_Opportunity[[#This Row],[Close Date]])</f>
        <v>2021</v>
      </c>
    </row>
    <row r="3030" spans="1:89">
      <c r="A3030" t="s">
        <v>7999</v>
      </c>
      <c r="B3030" t="b">
        <v>0</v>
      </c>
      <c r="D3030" t="b">
        <v>0</v>
      </c>
      <c r="E3030" t="s">
        <v>4211</v>
      </c>
      <c r="H3030" s="1">
        <v>44328</v>
      </c>
      <c r="I3030" t="b">
        <v>1</v>
      </c>
      <c r="L3030" t="s">
        <v>8000</v>
      </c>
      <c r="O3030" t="s">
        <v>3202</v>
      </c>
      <c r="P3030" t="b">
        <v>1</v>
      </c>
      <c r="Q3030" s="2">
        <v>44295.886747685188</v>
      </c>
      <c r="R3030" s="1">
        <v>44328</v>
      </c>
      <c r="S3030" t="b">
        <v>0</v>
      </c>
      <c r="U3030" s="1"/>
      <c r="V3030" t="b">
        <v>0</v>
      </c>
      <c r="W3030" s="1">
        <v>44228</v>
      </c>
      <c r="X3030">
        <v>2</v>
      </c>
      <c r="Y3030">
        <v>2021</v>
      </c>
      <c r="Z3030" t="s">
        <v>90</v>
      </c>
      <c r="AA3030" t="s">
        <v>90</v>
      </c>
      <c r="AB3030" t="b">
        <v>0</v>
      </c>
      <c r="AC3030" t="b">
        <v>0</v>
      </c>
      <c r="AE3030" t="b">
        <v>1</v>
      </c>
      <c r="AF3030" t="b">
        <v>0</v>
      </c>
      <c r="AG3030" t="b">
        <v>0</v>
      </c>
      <c r="AH3030" t="s">
        <v>3190</v>
      </c>
      <c r="AI3030" t="b">
        <v>0</v>
      </c>
      <c r="AK3030" t="b">
        <v>0</v>
      </c>
      <c r="AL3030" s="1">
        <v>44308</v>
      </c>
      <c r="AM3030" t="s">
        <v>3202</v>
      </c>
      <c r="AN3030" s="2">
        <v>44368.855833333335</v>
      </c>
      <c r="AP3030" s="2">
        <v>44328.75476851852</v>
      </c>
      <c r="AQ3030" s="1">
        <v>44328</v>
      </c>
      <c r="AS3030" t="b">
        <v>0</v>
      </c>
      <c r="AV3030" t="s">
        <v>93</v>
      </c>
      <c r="BB3030" t="s">
        <v>8001</v>
      </c>
      <c r="BD3030" t="b">
        <v>0</v>
      </c>
      <c r="BH3030" t="s">
        <v>3202</v>
      </c>
      <c r="BI3030" t="s">
        <v>4573</v>
      </c>
      <c r="BJ3030" t="s">
        <v>196</v>
      </c>
      <c r="BL3030" t="s">
        <v>8000</v>
      </c>
      <c r="BM3030" t="s">
        <v>202</v>
      </c>
      <c r="BN3030" t="s">
        <v>2414</v>
      </c>
      <c r="BQ3030" t="s">
        <v>204</v>
      </c>
      <c r="BR3030" t="b">
        <v>0</v>
      </c>
      <c r="BT3030" t="b">
        <v>0</v>
      </c>
      <c r="BW3030" t="s">
        <v>97</v>
      </c>
      <c r="BX3030" t="b">
        <v>0</v>
      </c>
      <c r="BY3030" s="2">
        <v>44376.857581018521</v>
      </c>
      <c r="BZ3030" t="s">
        <v>3204</v>
      </c>
      <c r="CB3030" t="b">
        <v>0</v>
      </c>
      <c r="CC3030" t="b">
        <v>0</v>
      </c>
      <c r="CF3030">
        <v>139624</v>
      </c>
      <c r="CH3030">
        <v>0</v>
      </c>
      <c r="CI3030">
        <v>0</v>
      </c>
      <c r="CJ3030">
        <v>0</v>
      </c>
      <c r="CK3030">
        <f>YEAR(tbl_Opportunity[[#This Row],[Close Date]])</f>
        <v>2021</v>
      </c>
    </row>
    <row r="3031" spans="1:89">
      <c r="A3031" t="s">
        <v>2110</v>
      </c>
      <c r="B3031" t="b">
        <v>0</v>
      </c>
      <c r="D3031" t="b">
        <v>0</v>
      </c>
      <c r="H3031" s="1">
        <v>44329</v>
      </c>
      <c r="I3031" t="b">
        <v>1</v>
      </c>
      <c r="L3031" t="s">
        <v>8002</v>
      </c>
      <c r="O3031" t="s">
        <v>215</v>
      </c>
      <c r="P3031" t="b">
        <v>1</v>
      </c>
      <c r="Q3031" s="2">
        <v>44076.777453703704</v>
      </c>
      <c r="R3031" s="1">
        <v>44329</v>
      </c>
      <c r="S3031" t="b">
        <v>0</v>
      </c>
      <c r="U3031" s="1"/>
      <c r="V3031" t="b">
        <v>0</v>
      </c>
      <c r="W3031" s="1">
        <v>44228</v>
      </c>
      <c r="X3031">
        <v>2</v>
      </c>
      <c r="Y3031">
        <v>2021</v>
      </c>
      <c r="Z3031" t="s">
        <v>90</v>
      </c>
      <c r="AA3031" t="s">
        <v>90</v>
      </c>
      <c r="AB3031" t="b">
        <v>0</v>
      </c>
      <c r="AC3031" t="b">
        <v>0</v>
      </c>
      <c r="AE3031" t="b">
        <v>1</v>
      </c>
      <c r="AF3031" t="b">
        <v>0</v>
      </c>
      <c r="AG3031" t="b">
        <v>0</v>
      </c>
      <c r="AH3031" t="s">
        <v>4366</v>
      </c>
      <c r="AI3031" t="b">
        <v>0</v>
      </c>
      <c r="AK3031" t="b">
        <v>0</v>
      </c>
      <c r="AL3031" s="1">
        <v>44329</v>
      </c>
      <c r="AM3031" t="s">
        <v>215</v>
      </c>
      <c r="AN3031" s="2">
        <v>44329.722453703704</v>
      </c>
      <c r="AP3031" s="2">
        <v>44329.722442129627</v>
      </c>
      <c r="AQ3031" s="1">
        <v>44329</v>
      </c>
      <c r="AS3031" t="b">
        <v>0</v>
      </c>
      <c r="AV3031" t="s">
        <v>105</v>
      </c>
      <c r="BB3031" t="s">
        <v>8003</v>
      </c>
      <c r="BD3031" t="b">
        <v>0</v>
      </c>
      <c r="BH3031" t="s">
        <v>215</v>
      </c>
      <c r="BI3031" t="s">
        <v>1243</v>
      </c>
      <c r="BL3031" t="s">
        <v>8002</v>
      </c>
      <c r="BM3031" t="s">
        <v>202</v>
      </c>
      <c r="BN3031" t="s">
        <v>2414</v>
      </c>
      <c r="BQ3031" t="s">
        <v>204</v>
      </c>
      <c r="BR3031" t="b">
        <v>0</v>
      </c>
      <c r="BT3031" t="b">
        <v>0</v>
      </c>
      <c r="BW3031" t="s">
        <v>97</v>
      </c>
      <c r="BX3031" t="b">
        <v>0</v>
      </c>
      <c r="BY3031" s="2">
        <v>44376.857581018521</v>
      </c>
      <c r="BZ3031" t="s">
        <v>3070</v>
      </c>
      <c r="CB3031" t="b">
        <v>0</v>
      </c>
      <c r="CC3031" t="b">
        <v>0</v>
      </c>
      <c r="CF3031">
        <v>140000</v>
      </c>
      <c r="CH3031">
        <v>0</v>
      </c>
      <c r="CI3031">
        <v>0</v>
      </c>
      <c r="CJ3031">
        <v>0</v>
      </c>
      <c r="CK3031">
        <f>YEAR(tbl_Opportunity[[#This Row],[Close Date]])</f>
        <v>2021</v>
      </c>
    </row>
    <row r="3032" spans="1:89">
      <c r="A3032" t="s">
        <v>8004</v>
      </c>
      <c r="B3032" t="b">
        <v>0</v>
      </c>
      <c r="D3032" t="b">
        <v>0</v>
      </c>
      <c r="E3032" t="s">
        <v>3119</v>
      </c>
      <c r="H3032" s="1">
        <v>44313</v>
      </c>
      <c r="I3032" t="b">
        <v>1</v>
      </c>
      <c r="L3032" t="s">
        <v>8005</v>
      </c>
      <c r="O3032" t="s">
        <v>311</v>
      </c>
      <c r="P3032" t="b">
        <v>1</v>
      </c>
      <c r="Q3032" s="2">
        <v>44102.558912037035</v>
      </c>
      <c r="R3032" s="1"/>
      <c r="S3032" t="b">
        <v>0</v>
      </c>
      <c r="U3032" s="1"/>
      <c r="V3032" t="b">
        <v>0</v>
      </c>
      <c r="W3032" s="1">
        <v>44228</v>
      </c>
      <c r="X3032">
        <v>2</v>
      </c>
      <c r="Y3032">
        <v>2021</v>
      </c>
      <c r="Z3032" t="s">
        <v>90</v>
      </c>
      <c r="AA3032" t="s">
        <v>90</v>
      </c>
      <c r="AB3032" t="b">
        <v>0</v>
      </c>
      <c r="AC3032" t="b">
        <v>0</v>
      </c>
      <c r="AE3032" t="b">
        <v>1</v>
      </c>
      <c r="AF3032" t="b">
        <v>0</v>
      </c>
      <c r="AG3032" t="b">
        <v>0</v>
      </c>
      <c r="AH3032" t="s">
        <v>4366</v>
      </c>
      <c r="AI3032" t="b">
        <v>0</v>
      </c>
      <c r="AK3032" t="b">
        <v>0</v>
      </c>
      <c r="AL3032" s="1">
        <v>44251</v>
      </c>
      <c r="AM3032" t="s">
        <v>311</v>
      </c>
      <c r="AN3032" s="2">
        <v>44370.680925925924</v>
      </c>
      <c r="AP3032" s="2">
        <v>44313.918692129628</v>
      </c>
      <c r="AQ3032" s="1"/>
      <c r="AS3032" t="b">
        <v>0</v>
      </c>
      <c r="AV3032" t="s">
        <v>93</v>
      </c>
      <c r="BB3032" t="s">
        <v>8006</v>
      </c>
      <c r="BD3032" t="b">
        <v>0</v>
      </c>
      <c r="BH3032" t="s">
        <v>311</v>
      </c>
      <c r="BI3032" t="s">
        <v>1072</v>
      </c>
      <c r="BJ3032" t="s">
        <v>105</v>
      </c>
      <c r="BL3032" t="s">
        <v>8005</v>
      </c>
      <c r="BM3032" t="s">
        <v>202</v>
      </c>
      <c r="BN3032" t="s">
        <v>2414</v>
      </c>
      <c r="BQ3032" t="s">
        <v>204</v>
      </c>
      <c r="BR3032" t="b">
        <v>0</v>
      </c>
      <c r="BT3032" t="b">
        <v>0</v>
      </c>
      <c r="BW3032" t="s">
        <v>97</v>
      </c>
      <c r="BX3032" t="b">
        <v>0</v>
      </c>
      <c r="BY3032" s="2">
        <v>44376.857581018521</v>
      </c>
      <c r="BZ3032" t="s">
        <v>3070</v>
      </c>
      <c r="CB3032" t="b">
        <v>0</v>
      </c>
      <c r="CC3032" t="b">
        <v>0</v>
      </c>
      <c r="CF3032">
        <v>154850</v>
      </c>
      <c r="CH3032">
        <v>0</v>
      </c>
      <c r="CI3032">
        <v>0</v>
      </c>
      <c r="CJ3032">
        <v>0</v>
      </c>
      <c r="CK3032">
        <f>YEAR(tbl_Opportunity[[#This Row],[Close Date]])</f>
        <v>2021</v>
      </c>
    </row>
    <row r="3033" spans="1:89">
      <c r="A3033" t="s">
        <v>2408</v>
      </c>
      <c r="B3033" t="b">
        <v>0</v>
      </c>
      <c r="D3033" t="b">
        <v>0</v>
      </c>
      <c r="E3033" t="s">
        <v>4575</v>
      </c>
      <c r="H3033" s="1">
        <v>44312</v>
      </c>
      <c r="I3033" t="b">
        <v>1</v>
      </c>
      <c r="L3033" t="s">
        <v>8007</v>
      </c>
      <c r="O3033" t="s">
        <v>215</v>
      </c>
      <c r="P3033" t="b">
        <v>1</v>
      </c>
      <c r="Q3033" s="2">
        <v>43734.871157407404</v>
      </c>
      <c r="R3033" s="1"/>
      <c r="S3033" t="b">
        <v>0</v>
      </c>
      <c r="U3033" s="1"/>
      <c r="V3033" t="b">
        <v>0</v>
      </c>
      <c r="W3033" s="1">
        <v>44228</v>
      </c>
      <c r="X3033">
        <v>2</v>
      </c>
      <c r="Y3033">
        <v>2021</v>
      </c>
      <c r="Z3033" t="s">
        <v>90</v>
      </c>
      <c r="AA3033" t="s">
        <v>90</v>
      </c>
      <c r="AB3033" t="b">
        <v>0</v>
      </c>
      <c r="AC3033" t="b">
        <v>0</v>
      </c>
      <c r="AE3033" t="b">
        <v>1</v>
      </c>
      <c r="AF3033" t="b">
        <v>0</v>
      </c>
      <c r="AG3033" t="b">
        <v>0</v>
      </c>
      <c r="AH3033" t="s">
        <v>4366</v>
      </c>
      <c r="AI3033" t="b">
        <v>0</v>
      </c>
      <c r="AK3033" t="b">
        <v>0</v>
      </c>
      <c r="AL3033" s="1">
        <v>43924</v>
      </c>
      <c r="AM3033" t="s">
        <v>4073</v>
      </c>
      <c r="AN3033" s="2">
        <v>44312.470370370371</v>
      </c>
      <c r="AP3033" s="2">
        <v>44312.470358796294</v>
      </c>
      <c r="AQ3033" s="1"/>
      <c r="AS3033" t="b">
        <v>0</v>
      </c>
      <c r="AV3033" t="s">
        <v>176</v>
      </c>
      <c r="BB3033" t="s">
        <v>8008</v>
      </c>
      <c r="BD3033" t="b">
        <v>0</v>
      </c>
      <c r="BH3033" t="s">
        <v>4073</v>
      </c>
      <c r="BI3033" t="s">
        <v>4697</v>
      </c>
      <c r="BL3033" t="s">
        <v>8007</v>
      </c>
      <c r="BM3033" t="s">
        <v>202</v>
      </c>
      <c r="BN3033" t="s">
        <v>2414</v>
      </c>
      <c r="BQ3033" t="s">
        <v>204</v>
      </c>
      <c r="BR3033" t="b">
        <v>0</v>
      </c>
      <c r="BT3033" t="b">
        <v>0</v>
      </c>
      <c r="BW3033" t="s">
        <v>97</v>
      </c>
      <c r="BX3033" t="b">
        <v>0</v>
      </c>
      <c r="BY3033" s="2">
        <v>44376.857569444444</v>
      </c>
      <c r="BZ3033" t="s">
        <v>314</v>
      </c>
      <c r="CB3033" t="b">
        <v>0</v>
      </c>
      <c r="CC3033" t="b">
        <v>0</v>
      </c>
      <c r="CF3033">
        <v>141450</v>
      </c>
      <c r="CH3033">
        <v>0</v>
      </c>
      <c r="CI3033">
        <v>0</v>
      </c>
      <c r="CJ3033">
        <v>0</v>
      </c>
      <c r="CK3033">
        <f>YEAR(tbl_Opportunity[[#This Row],[Close Date]])</f>
        <v>2021</v>
      </c>
    </row>
    <row r="3034" spans="1:89">
      <c r="A3034" t="s">
        <v>8009</v>
      </c>
      <c r="B3034" t="b">
        <v>0</v>
      </c>
      <c r="D3034" t="b">
        <v>0</v>
      </c>
      <c r="H3034" s="1">
        <v>44328</v>
      </c>
      <c r="I3034" t="b">
        <v>1</v>
      </c>
      <c r="L3034" t="s">
        <v>8010</v>
      </c>
      <c r="O3034" t="s">
        <v>272</v>
      </c>
      <c r="P3034" t="b">
        <v>1</v>
      </c>
      <c r="Q3034" s="2">
        <v>43536.767141203702</v>
      </c>
      <c r="R3034" s="1">
        <v>44328</v>
      </c>
      <c r="S3034" t="b">
        <v>0</v>
      </c>
      <c r="U3034" s="1"/>
      <c r="V3034" t="b">
        <v>0</v>
      </c>
      <c r="W3034" s="1">
        <v>44228</v>
      </c>
      <c r="X3034">
        <v>2</v>
      </c>
      <c r="Y3034">
        <v>2021</v>
      </c>
      <c r="Z3034" t="s">
        <v>90</v>
      </c>
      <c r="AA3034" t="s">
        <v>90</v>
      </c>
      <c r="AB3034" t="b">
        <v>0</v>
      </c>
      <c r="AC3034" t="b">
        <v>0</v>
      </c>
      <c r="AE3034" t="b">
        <v>1</v>
      </c>
      <c r="AF3034" t="b">
        <v>0</v>
      </c>
      <c r="AG3034" t="b">
        <v>0</v>
      </c>
      <c r="AH3034" t="s">
        <v>4366</v>
      </c>
      <c r="AI3034" t="b">
        <v>0</v>
      </c>
      <c r="AK3034" t="b">
        <v>0</v>
      </c>
      <c r="AL3034" s="1">
        <v>43536</v>
      </c>
      <c r="AM3034" t="s">
        <v>3209</v>
      </c>
      <c r="AN3034" s="2">
        <v>44328.358958333331</v>
      </c>
      <c r="AP3034" s="2">
        <v>44328.354629629626</v>
      </c>
      <c r="AQ3034" s="1">
        <v>44328</v>
      </c>
      <c r="AS3034" t="b">
        <v>0</v>
      </c>
      <c r="AV3034" t="s">
        <v>93</v>
      </c>
      <c r="BB3034" t="s">
        <v>8011</v>
      </c>
      <c r="BD3034" t="b">
        <v>0</v>
      </c>
      <c r="BG3034" t="s">
        <v>8012</v>
      </c>
      <c r="BH3034" t="s">
        <v>3209</v>
      </c>
      <c r="BI3034" t="s">
        <v>1668</v>
      </c>
      <c r="BJ3034" t="s">
        <v>196</v>
      </c>
      <c r="BL3034" t="s">
        <v>8010</v>
      </c>
      <c r="BM3034" t="s">
        <v>202</v>
      </c>
      <c r="BN3034" t="s">
        <v>2414</v>
      </c>
      <c r="BQ3034" t="s">
        <v>204</v>
      </c>
      <c r="BR3034" t="b">
        <v>0</v>
      </c>
      <c r="BT3034" t="b">
        <v>0</v>
      </c>
      <c r="BW3034" t="s">
        <v>97</v>
      </c>
      <c r="BX3034" t="b">
        <v>0</v>
      </c>
      <c r="BY3034" s="2">
        <v>44376.857569444444</v>
      </c>
      <c r="BZ3034" t="s">
        <v>314</v>
      </c>
      <c r="CB3034" t="b">
        <v>0</v>
      </c>
      <c r="CC3034" t="b">
        <v>0</v>
      </c>
      <c r="CF3034">
        <v>174800</v>
      </c>
      <c r="CH3034">
        <v>0</v>
      </c>
      <c r="CI3034">
        <v>0</v>
      </c>
      <c r="CJ3034">
        <v>0</v>
      </c>
      <c r="CK3034">
        <f>YEAR(tbl_Opportunity[[#This Row],[Close Date]])</f>
        <v>2021</v>
      </c>
    </row>
    <row r="3035" spans="1:89">
      <c r="A3035" t="s">
        <v>8013</v>
      </c>
      <c r="B3035" t="b">
        <v>0</v>
      </c>
      <c r="D3035" t="b">
        <v>0</v>
      </c>
      <c r="E3035" t="s">
        <v>3119</v>
      </c>
      <c r="H3035" s="1">
        <v>44313</v>
      </c>
      <c r="I3035" t="b">
        <v>1</v>
      </c>
      <c r="L3035" t="s">
        <v>8014</v>
      </c>
      <c r="O3035" t="s">
        <v>311</v>
      </c>
      <c r="P3035" t="b">
        <v>1</v>
      </c>
      <c r="Q3035" s="2">
        <v>44158.613993055558</v>
      </c>
      <c r="R3035" s="1"/>
      <c r="S3035" t="b">
        <v>0</v>
      </c>
      <c r="U3035" s="1"/>
      <c r="V3035" t="b">
        <v>0</v>
      </c>
      <c r="W3035" s="1">
        <v>44228</v>
      </c>
      <c r="X3035">
        <v>2</v>
      </c>
      <c r="Y3035">
        <v>2021</v>
      </c>
      <c r="Z3035" t="s">
        <v>90</v>
      </c>
      <c r="AA3035" t="s">
        <v>90</v>
      </c>
      <c r="AB3035" t="b">
        <v>0</v>
      </c>
      <c r="AC3035" t="b">
        <v>0</v>
      </c>
      <c r="AE3035" t="b">
        <v>1</v>
      </c>
      <c r="AF3035" t="b">
        <v>0</v>
      </c>
      <c r="AG3035" t="b">
        <v>0</v>
      </c>
      <c r="AH3035" t="s">
        <v>4366</v>
      </c>
      <c r="AI3035" t="b">
        <v>0</v>
      </c>
      <c r="AK3035" t="b">
        <v>0</v>
      </c>
      <c r="AL3035" s="1">
        <v>44251</v>
      </c>
      <c r="AM3035" t="s">
        <v>311</v>
      </c>
      <c r="AN3035" s="2">
        <v>44313.932789351849</v>
      </c>
      <c r="AP3035" s="2">
        <v>44313.932789351849</v>
      </c>
      <c r="AQ3035" s="1"/>
      <c r="AS3035" t="b">
        <v>0</v>
      </c>
      <c r="AV3035" t="s">
        <v>93</v>
      </c>
      <c r="BB3035" t="s">
        <v>8015</v>
      </c>
      <c r="BD3035" t="b">
        <v>0</v>
      </c>
      <c r="BH3035" t="s">
        <v>311</v>
      </c>
      <c r="BI3035" t="s">
        <v>1668</v>
      </c>
      <c r="BJ3035" t="s">
        <v>216</v>
      </c>
      <c r="BL3035" t="s">
        <v>8014</v>
      </c>
      <c r="BM3035" t="s">
        <v>202</v>
      </c>
      <c r="BN3035" t="s">
        <v>2414</v>
      </c>
      <c r="BQ3035" t="s">
        <v>204</v>
      </c>
      <c r="BR3035" t="b">
        <v>0</v>
      </c>
      <c r="BT3035" t="b">
        <v>0</v>
      </c>
      <c r="BW3035" t="s">
        <v>97</v>
      </c>
      <c r="BX3035" t="b">
        <v>0</v>
      </c>
      <c r="BY3035" s="2">
        <v>44376.857581018521</v>
      </c>
      <c r="BZ3035" t="s">
        <v>314</v>
      </c>
      <c r="CB3035" t="b">
        <v>0</v>
      </c>
      <c r="CC3035" t="b">
        <v>0</v>
      </c>
      <c r="CF3035">
        <v>173880</v>
      </c>
      <c r="CH3035">
        <v>0</v>
      </c>
      <c r="CI3035">
        <v>0</v>
      </c>
      <c r="CJ3035">
        <v>0</v>
      </c>
      <c r="CK3035">
        <f>YEAR(tbl_Opportunity[[#This Row],[Close Date]])</f>
        <v>2021</v>
      </c>
    </row>
    <row r="3036" spans="1:89">
      <c r="A3036" t="s">
        <v>8016</v>
      </c>
      <c r="B3036" t="b">
        <v>0</v>
      </c>
      <c r="D3036" t="b">
        <v>0</v>
      </c>
      <c r="E3036" t="s">
        <v>2929</v>
      </c>
      <c r="H3036" s="1">
        <v>44329</v>
      </c>
      <c r="I3036" t="b">
        <v>1</v>
      </c>
      <c r="L3036" t="s">
        <v>8017</v>
      </c>
      <c r="O3036" t="s">
        <v>215</v>
      </c>
      <c r="P3036" t="b">
        <v>1</v>
      </c>
      <c r="Q3036" s="2">
        <v>44215.859502314815</v>
      </c>
      <c r="R3036" s="1">
        <v>44329</v>
      </c>
      <c r="S3036" t="b">
        <v>0</v>
      </c>
      <c r="U3036" s="1"/>
      <c r="V3036" t="b">
        <v>0</v>
      </c>
      <c r="W3036" s="1">
        <v>44228</v>
      </c>
      <c r="X3036">
        <v>2</v>
      </c>
      <c r="Y3036">
        <v>2021</v>
      </c>
      <c r="Z3036" t="s">
        <v>90</v>
      </c>
      <c r="AA3036" t="s">
        <v>90</v>
      </c>
      <c r="AB3036" t="b">
        <v>0</v>
      </c>
      <c r="AC3036" t="b">
        <v>0</v>
      </c>
      <c r="AE3036" t="b">
        <v>1</v>
      </c>
      <c r="AF3036" t="b">
        <v>0</v>
      </c>
      <c r="AG3036" t="b">
        <v>0</v>
      </c>
      <c r="AH3036" t="s">
        <v>4366</v>
      </c>
      <c r="AI3036" t="b">
        <v>0</v>
      </c>
      <c r="AK3036" t="b">
        <v>0</v>
      </c>
      <c r="AL3036" s="1">
        <v>44298</v>
      </c>
      <c r="AM3036" t="s">
        <v>3209</v>
      </c>
      <c r="AN3036" s="2">
        <v>44329.885023148148</v>
      </c>
      <c r="AP3036" s="2">
        <v>44329.885011574072</v>
      </c>
      <c r="AQ3036" s="1">
        <v>44329</v>
      </c>
      <c r="AS3036" t="b">
        <v>0</v>
      </c>
      <c r="AV3036" t="s">
        <v>93</v>
      </c>
      <c r="BB3036" t="s">
        <v>8018</v>
      </c>
      <c r="BD3036" t="b">
        <v>0</v>
      </c>
      <c r="BH3036" t="s">
        <v>3209</v>
      </c>
      <c r="BI3036" t="s">
        <v>2055</v>
      </c>
      <c r="BJ3036" t="s">
        <v>105</v>
      </c>
      <c r="BL3036" t="s">
        <v>8019</v>
      </c>
      <c r="BM3036" t="s">
        <v>202</v>
      </c>
      <c r="BN3036" t="s">
        <v>2414</v>
      </c>
      <c r="BQ3036" t="s">
        <v>204</v>
      </c>
      <c r="BR3036" t="b">
        <v>0</v>
      </c>
      <c r="BT3036" t="b">
        <v>0</v>
      </c>
      <c r="BW3036" t="s">
        <v>97</v>
      </c>
      <c r="BX3036" t="b">
        <v>0</v>
      </c>
      <c r="BY3036" s="2">
        <v>44376.857581018521</v>
      </c>
      <c r="BZ3036" t="s">
        <v>314</v>
      </c>
      <c r="CB3036" t="b">
        <v>0</v>
      </c>
      <c r="CC3036" t="b">
        <v>0</v>
      </c>
      <c r="CF3036">
        <v>183478</v>
      </c>
      <c r="CH3036">
        <v>0</v>
      </c>
      <c r="CI3036">
        <v>0</v>
      </c>
      <c r="CJ3036">
        <v>0</v>
      </c>
      <c r="CK3036">
        <f>YEAR(tbl_Opportunity[[#This Row],[Close Date]])</f>
        <v>2021</v>
      </c>
    </row>
    <row r="3037" spans="1:89">
      <c r="A3037" t="s">
        <v>1170</v>
      </c>
      <c r="B3037" t="b">
        <v>0</v>
      </c>
      <c r="D3037" t="b">
        <v>0</v>
      </c>
      <c r="H3037" s="1">
        <v>44301</v>
      </c>
      <c r="I3037" t="b">
        <v>1</v>
      </c>
      <c r="L3037" t="s">
        <v>8020</v>
      </c>
      <c r="O3037" t="s">
        <v>215</v>
      </c>
      <c r="P3037" t="b">
        <v>1</v>
      </c>
      <c r="Q3037" s="2">
        <v>43854.612083333333</v>
      </c>
      <c r="R3037" s="1"/>
      <c r="S3037" t="b">
        <v>0</v>
      </c>
      <c r="U3037" s="1"/>
      <c r="V3037" t="b">
        <v>0</v>
      </c>
      <c r="W3037" s="1">
        <v>44228</v>
      </c>
      <c r="X3037">
        <v>2</v>
      </c>
      <c r="Y3037">
        <v>2021</v>
      </c>
      <c r="Z3037" t="s">
        <v>90</v>
      </c>
      <c r="AA3037" t="s">
        <v>90</v>
      </c>
      <c r="AB3037" t="b">
        <v>0</v>
      </c>
      <c r="AC3037" t="b">
        <v>0</v>
      </c>
      <c r="AE3037" t="b">
        <v>1</v>
      </c>
      <c r="AF3037" t="b">
        <v>0</v>
      </c>
      <c r="AG3037" t="b">
        <v>0</v>
      </c>
      <c r="AH3037" t="s">
        <v>4366</v>
      </c>
      <c r="AI3037" t="b">
        <v>0</v>
      </c>
      <c r="AK3037" t="b">
        <v>0</v>
      </c>
      <c r="AL3037" s="1">
        <v>44299</v>
      </c>
      <c r="AM3037" t="s">
        <v>311</v>
      </c>
      <c r="AN3037" s="2">
        <v>44301.579351851855</v>
      </c>
      <c r="AP3037" s="2">
        <v>44301.579351851855</v>
      </c>
      <c r="AQ3037" s="1"/>
      <c r="AS3037" t="b">
        <v>0</v>
      </c>
      <c r="AV3037" t="s">
        <v>93</v>
      </c>
      <c r="BB3037" t="s">
        <v>8021</v>
      </c>
      <c r="BD3037" t="b">
        <v>0</v>
      </c>
      <c r="BH3037" t="s">
        <v>311</v>
      </c>
      <c r="BI3037" t="s">
        <v>1072</v>
      </c>
      <c r="BJ3037" t="s">
        <v>216</v>
      </c>
      <c r="BL3037" t="s">
        <v>8022</v>
      </c>
      <c r="BM3037" t="s">
        <v>202</v>
      </c>
      <c r="BN3037" t="s">
        <v>2414</v>
      </c>
      <c r="BQ3037" t="s">
        <v>204</v>
      </c>
      <c r="BR3037" t="b">
        <v>0</v>
      </c>
      <c r="BT3037" t="b">
        <v>0</v>
      </c>
      <c r="BW3037" t="s">
        <v>97</v>
      </c>
      <c r="BX3037" t="b">
        <v>0</v>
      </c>
      <c r="BY3037" s="2">
        <v>44376.857581018521</v>
      </c>
      <c r="BZ3037" t="s">
        <v>217</v>
      </c>
      <c r="CB3037" t="b">
        <v>0</v>
      </c>
      <c r="CC3037" t="b">
        <v>0</v>
      </c>
      <c r="CF3037">
        <v>154850</v>
      </c>
      <c r="CH3037">
        <v>0</v>
      </c>
      <c r="CI3037">
        <v>0</v>
      </c>
      <c r="CJ3037">
        <v>0</v>
      </c>
      <c r="CK3037">
        <f>YEAR(tbl_Opportunity[[#This Row],[Close Date]])</f>
        <v>2021</v>
      </c>
    </row>
    <row r="3038" spans="1:89">
      <c r="A3038" t="s">
        <v>8023</v>
      </c>
      <c r="B3038" t="b">
        <v>0</v>
      </c>
      <c r="D3038" t="b">
        <v>0</v>
      </c>
      <c r="E3038" t="s">
        <v>2947</v>
      </c>
      <c r="H3038" s="1">
        <v>44308</v>
      </c>
      <c r="I3038" t="b">
        <v>1</v>
      </c>
      <c r="L3038" t="s">
        <v>8024</v>
      </c>
      <c r="O3038" t="s">
        <v>3202</v>
      </c>
      <c r="P3038" t="b">
        <v>1</v>
      </c>
      <c r="Q3038" s="2">
        <v>44124.884583333333</v>
      </c>
      <c r="R3038" s="1"/>
      <c r="S3038" t="b">
        <v>0</v>
      </c>
      <c r="U3038" s="1"/>
      <c r="V3038" t="b">
        <v>0</v>
      </c>
      <c r="W3038" s="1">
        <v>44228</v>
      </c>
      <c r="X3038">
        <v>2</v>
      </c>
      <c r="Y3038">
        <v>2021</v>
      </c>
      <c r="Z3038" t="s">
        <v>90</v>
      </c>
      <c r="AA3038" t="s">
        <v>90</v>
      </c>
      <c r="AB3038" t="b">
        <v>0</v>
      </c>
      <c r="AC3038" t="b">
        <v>0</v>
      </c>
      <c r="AE3038" t="b">
        <v>1</v>
      </c>
      <c r="AF3038" t="b">
        <v>0</v>
      </c>
      <c r="AG3038" t="b">
        <v>0</v>
      </c>
      <c r="AH3038" t="s">
        <v>4366</v>
      </c>
      <c r="AI3038" t="b">
        <v>0</v>
      </c>
      <c r="AK3038" t="b">
        <v>0</v>
      </c>
      <c r="AL3038" s="1">
        <v>44308</v>
      </c>
      <c r="AM3038" t="s">
        <v>3202</v>
      </c>
      <c r="AN3038" s="2">
        <v>44308.981145833335</v>
      </c>
      <c r="AP3038" s="2">
        <v>44308.981145833335</v>
      </c>
      <c r="AQ3038" s="1"/>
      <c r="AS3038" t="b">
        <v>0</v>
      </c>
      <c r="AV3038" t="s">
        <v>93</v>
      </c>
      <c r="BB3038" t="s">
        <v>8025</v>
      </c>
      <c r="BD3038" t="b">
        <v>0</v>
      </c>
      <c r="BH3038" t="s">
        <v>3202</v>
      </c>
      <c r="BI3038" t="s">
        <v>1072</v>
      </c>
      <c r="BJ3038" t="s">
        <v>105</v>
      </c>
      <c r="BL3038" t="s">
        <v>8024</v>
      </c>
      <c r="BM3038" t="s">
        <v>202</v>
      </c>
      <c r="BN3038" t="s">
        <v>2414</v>
      </c>
      <c r="BQ3038" t="s">
        <v>204</v>
      </c>
      <c r="BR3038" t="b">
        <v>0</v>
      </c>
      <c r="BT3038" t="b">
        <v>0</v>
      </c>
      <c r="BW3038" t="s">
        <v>97</v>
      </c>
      <c r="BX3038" t="b">
        <v>0</v>
      </c>
      <c r="BY3038" s="2">
        <v>44376.857581018521</v>
      </c>
      <c r="BZ3038" t="s">
        <v>3204</v>
      </c>
      <c r="CB3038" t="b">
        <v>0</v>
      </c>
      <c r="CC3038" t="b">
        <v>0</v>
      </c>
      <c r="CF3038">
        <v>154850</v>
      </c>
      <c r="CH3038">
        <v>0</v>
      </c>
      <c r="CI3038">
        <v>0</v>
      </c>
      <c r="CJ3038">
        <v>0</v>
      </c>
      <c r="CK3038">
        <f>YEAR(tbl_Opportunity[[#This Row],[Close Date]])</f>
        <v>2021</v>
      </c>
    </row>
    <row r="3039" spans="1:89">
      <c r="A3039" t="s">
        <v>8026</v>
      </c>
      <c r="B3039" t="b">
        <v>0</v>
      </c>
      <c r="D3039" t="b">
        <v>0</v>
      </c>
      <c r="E3039" t="s">
        <v>2929</v>
      </c>
      <c r="H3039" s="1">
        <v>44329</v>
      </c>
      <c r="I3039" t="b">
        <v>1</v>
      </c>
      <c r="L3039" t="s">
        <v>8027</v>
      </c>
      <c r="O3039" t="s">
        <v>215</v>
      </c>
      <c r="P3039" t="b">
        <v>1</v>
      </c>
      <c r="Q3039" s="2">
        <v>44152.868194444447</v>
      </c>
      <c r="R3039" s="1">
        <v>44329</v>
      </c>
      <c r="S3039" t="b">
        <v>0</v>
      </c>
      <c r="U3039" s="1"/>
      <c r="V3039" t="b">
        <v>0</v>
      </c>
      <c r="W3039" s="1">
        <v>44228</v>
      </c>
      <c r="X3039">
        <v>2</v>
      </c>
      <c r="Y3039">
        <v>2021</v>
      </c>
      <c r="Z3039" t="s">
        <v>90</v>
      </c>
      <c r="AA3039" t="s">
        <v>90</v>
      </c>
      <c r="AB3039" t="b">
        <v>0</v>
      </c>
      <c r="AC3039" t="b">
        <v>0</v>
      </c>
      <c r="AE3039" t="b">
        <v>1</v>
      </c>
      <c r="AF3039" t="b">
        <v>0</v>
      </c>
      <c r="AG3039" t="b">
        <v>0</v>
      </c>
      <c r="AH3039" t="s">
        <v>4366</v>
      </c>
      <c r="AI3039" t="b">
        <v>0</v>
      </c>
      <c r="AK3039" t="b">
        <v>0</v>
      </c>
      <c r="AL3039" s="1">
        <v>44294</v>
      </c>
      <c r="AM3039" t="s">
        <v>215</v>
      </c>
      <c r="AN3039" s="2">
        <v>44329.725115740737</v>
      </c>
      <c r="AP3039" s="2">
        <v>44329.725092592591</v>
      </c>
      <c r="AQ3039" s="1">
        <v>44329</v>
      </c>
      <c r="AS3039" t="b">
        <v>0</v>
      </c>
      <c r="AV3039" t="s">
        <v>93</v>
      </c>
      <c r="BB3039" t="s">
        <v>8028</v>
      </c>
      <c r="BD3039" t="b">
        <v>0</v>
      </c>
      <c r="BH3039" t="s">
        <v>215</v>
      </c>
      <c r="BI3039" t="s">
        <v>1243</v>
      </c>
      <c r="BJ3039" t="s">
        <v>216</v>
      </c>
      <c r="BL3039" t="s">
        <v>8027</v>
      </c>
      <c r="BM3039" t="s">
        <v>202</v>
      </c>
      <c r="BN3039" t="s">
        <v>2414</v>
      </c>
      <c r="BQ3039" t="s">
        <v>204</v>
      </c>
      <c r="BR3039" t="b">
        <v>0</v>
      </c>
      <c r="BT3039" t="b">
        <v>0</v>
      </c>
      <c r="BW3039" t="s">
        <v>97</v>
      </c>
      <c r="BX3039" t="b">
        <v>0</v>
      </c>
      <c r="BY3039" s="2">
        <v>44376.857581018521</v>
      </c>
      <c r="BZ3039" t="s">
        <v>3070</v>
      </c>
      <c r="CB3039" t="b">
        <v>0</v>
      </c>
      <c r="CC3039" t="b">
        <v>0</v>
      </c>
      <c r="CF3039">
        <v>140000</v>
      </c>
      <c r="CH3039">
        <v>0</v>
      </c>
      <c r="CI3039">
        <v>0</v>
      </c>
      <c r="CJ3039">
        <v>0</v>
      </c>
      <c r="CK3039">
        <f>YEAR(tbl_Opportunity[[#This Row],[Close Date]])</f>
        <v>2021</v>
      </c>
    </row>
    <row r="3040" spans="1:89">
      <c r="A3040" t="s">
        <v>6772</v>
      </c>
      <c r="B3040" t="b">
        <v>0</v>
      </c>
      <c r="D3040" t="b">
        <v>0</v>
      </c>
      <c r="H3040" s="1">
        <v>44313</v>
      </c>
      <c r="I3040" t="b">
        <v>1</v>
      </c>
      <c r="L3040" t="s">
        <v>6773</v>
      </c>
      <c r="O3040" t="s">
        <v>272</v>
      </c>
      <c r="P3040" t="b">
        <v>1</v>
      </c>
      <c r="Q3040" s="2">
        <v>43775.673900462964</v>
      </c>
      <c r="R3040" s="1"/>
      <c r="S3040" t="b">
        <v>0</v>
      </c>
      <c r="U3040" s="1"/>
      <c r="V3040" t="b">
        <v>0</v>
      </c>
      <c r="W3040" s="1">
        <v>44228</v>
      </c>
      <c r="X3040">
        <v>2</v>
      </c>
      <c r="Y3040">
        <v>2021</v>
      </c>
      <c r="Z3040" t="s">
        <v>90</v>
      </c>
      <c r="AA3040" t="s">
        <v>90</v>
      </c>
      <c r="AB3040" t="b">
        <v>0</v>
      </c>
      <c r="AC3040" t="b">
        <v>0</v>
      </c>
      <c r="AE3040" t="b">
        <v>1</v>
      </c>
      <c r="AF3040" t="b">
        <v>0</v>
      </c>
      <c r="AG3040" t="b">
        <v>0</v>
      </c>
      <c r="AH3040" t="s">
        <v>4366</v>
      </c>
      <c r="AI3040" t="b">
        <v>0</v>
      </c>
      <c r="AK3040" t="b">
        <v>0</v>
      </c>
      <c r="AL3040" s="1">
        <v>44124</v>
      </c>
      <c r="AM3040" t="s">
        <v>311</v>
      </c>
      <c r="AN3040" s="2">
        <v>44370.748217592591</v>
      </c>
      <c r="AP3040" s="2">
        <v>44313.931585648148</v>
      </c>
      <c r="AQ3040" s="1"/>
      <c r="AS3040" t="b">
        <v>0</v>
      </c>
      <c r="AV3040" t="s">
        <v>93</v>
      </c>
      <c r="BB3040" t="s">
        <v>8029</v>
      </c>
      <c r="BD3040" t="b">
        <v>0</v>
      </c>
      <c r="BH3040" t="s">
        <v>311</v>
      </c>
      <c r="BI3040" t="s">
        <v>549</v>
      </c>
      <c r="BL3040" t="s">
        <v>6773</v>
      </c>
      <c r="BM3040" t="s">
        <v>202</v>
      </c>
      <c r="BN3040" t="s">
        <v>2414</v>
      </c>
      <c r="BQ3040" t="s">
        <v>204</v>
      </c>
      <c r="BR3040" t="b">
        <v>0</v>
      </c>
      <c r="BT3040" t="b">
        <v>0</v>
      </c>
      <c r="BW3040" t="s">
        <v>97</v>
      </c>
      <c r="BX3040" t="b">
        <v>0</v>
      </c>
      <c r="BY3040" s="2">
        <v>44376.857581018521</v>
      </c>
      <c r="BZ3040" t="s">
        <v>3070</v>
      </c>
      <c r="CB3040" t="b">
        <v>0</v>
      </c>
      <c r="CC3040" t="b">
        <v>0</v>
      </c>
      <c r="CF3040">
        <v>123000</v>
      </c>
      <c r="CH3040">
        <v>0</v>
      </c>
      <c r="CI3040">
        <v>0</v>
      </c>
      <c r="CJ3040">
        <v>0</v>
      </c>
      <c r="CK3040">
        <f>YEAR(tbl_Opportunity[[#This Row],[Close Date]])</f>
        <v>2021</v>
      </c>
    </row>
    <row r="3041" spans="1:89">
      <c r="A3041" t="s">
        <v>8030</v>
      </c>
      <c r="B3041" t="b">
        <v>0</v>
      </c>
      <c r="D3041" t="b">
        <v>0</v>
      </c>
      <c r="E3041" t="s">
        <v>3119</v>
      </c>
      <c r="H3041" s="1">
        <v>44358</v>
      </c>
      <c r="I3041" t="b">
        <v>1</v>
      </c>
      <c r="L3041" t="s">
        <v>8031</v>
      </c>
      <c r="O3041" t="s">
        <v>215</v>
      </c>
      <c r="P3041" t="b">
        <v>1</v>
      </c>
      <c r="Q3041" s="2">
        <v>44062.884768518517</v>
      </c>
      <c r="R3041" s="1">
        <v>44358</v>
      </c>
      <c r="S3041" t="b">
        <v>0</v>
      </c>
      <c r="U3041" s="1"/>
      <c r="V3041" t="b">
        <v>0</v>
      </c>
      <c r="W3041" s="1">
        <v>44228</v>
      </c>
      <c r="X3041">
        <v>2</v>
      </c>
      <c r="Y3041">
        <v>2021</v>
      </c>
      <c r="Z3041" t="s">
        <v>90</v>
      </c>
      <c r="AA3041" t="s">
        <v>90</v>
      </c>
      <c r="AB3041" t="b">
        <v>0</v>
      </c>
      <c r="AC3041" t="b">
        <v>0</v>
      </c>
      <c r="AE3041" t="b">
        <v>1</v>
      </c>
      <c r="AF3041" t="b">
        <v>0</v>
      </c>
      <c r="AG3041" t="b">
        <v>0</v>
      </c>
      <c r="AH3041" t="s">
        <v>4366</v>
      </c>
      <c r="AI3041" t="b">
        <v>0</v>
      </c>
      <c r="AK3041" t="b">
        <v>0</v>
      </c>
      <c r="AL3041" s="1">
        <v>44312</v>
      </c>
      <c r="AM3041" t="s">
        <v>3209</v>
      </c>
      <c r="AN3041" s="2">
        <v>44358.398460648146</v>
      </c>
      <c r="AP3041" s="2">
        <v>44358.398402777777</v>
      </c>
      <c r="AQ3041" s="1">
        <v>44358</v>
      </c>
      <c r="AS3041" t="b">
        <v>0</v>
      </c>
      <c r="AV3041" t="s">
        <v>93</v>
      </c>
      <c r="BB3041" t="s">
        <v>8032</v>
      </c>
      <c r="BD3041" t="b">
        <v>0</v>
      </c>
      <c r="BH3041" t="s">
        <v>3209</v>
      </c>
      <c r="BI3041" t="s">
        <v>1668</v>
      </c>
      <c r="BJ3041" t="s">
        <v>216</v>
      </c>
      <c r="BL3041" t="s">
        <v>8031</v>
      </c>
      <c r="BM3041" t="s">
        <v>202</v>
      </c>
      <c r="BN3041" t="s">
        <v>2414</v>
      </c>
      <c r="BQ3041" t="s">
        <v>204</v>
      </c>
      <c r="BR3041" t="b">
        <v>0</v>
      </c>
      <c r="BT3041" t="b">
        <v>0</v>
      </c>
      <c r="BW3041" t="s">
        <v>97</v>
      </c>
      <c r="BX3041" t="b">
        <v>0</v>
      </c>
      <c r="BY3041" s="2">
        <v>44376.857581018521</v>
      </c>
      <c r="BZ3041" t="s">
        <v>2812</v>
      </c>
      <c r="CB3041" t="b">
        <v>0</v>
      </c>
      <c r="CC3041" t="b">
        <v>0</v>
      </c>
      <c r="CF3041">
        <v>161000</v>
      </c>
      <c r="CH3041">
        <v>0</v>
      </c>
      <c r="CI3041">
        <v>0</v>
      </c>
      <c r="CJ3041">
        <v>0</v>
      </c>
      <c r="CK3041">
        <f>YEAR(tbl_Opportunity[[#This Row],[Close Date]])</f>
        <v>2021</v>
      </c>
    </row>
    <row r="3042" spans="1:89">
      <c r="A3042" t="s">
        <v>8033</v>
      </c>
      <c r="B3042" t="b">
        <v>0</v>
      </c>
      <c r="D3042" t="b">
        <v>0</v>
      </c>
      <c r="E3042" t="s">
        <v>3119</v>
      </c>
      <c r="H3042" s="1">
        <v>44361</v>
      </c>
      <c r="I3042" t="b">
        <v>1</v>
      </c>
      <c r="L3042" t="s">
        <v>8034</v>
      </c>
      <c r="O3042" t="s">
        <v>215</v>
      </c>
      <c r="P3042" t="b">
        <v>1</v>
      </c>
      <c r="Q3042" s="2">
        <v>44089.80846064815</v>
      </c>
      <c r="R3042" s="1">
        <v>44361</v>
      </c>
      <c r="S3042" t="b">
        <v>0</v>
      </c>
      <c r="U3042" s="1"/>
      <c r="V3042" t="b">
        <v>0</v>
      </c>
      <c r="W3042" s="1">
        <v>44228</v>
      </c>
      <c r="X3042">
        <v>2</v>
      </c>
      <c r="Y3042">
        <v>2021</v>
      </c>
      <c r="Z3042" t="s">
        <v>90</v>
      </c>
      <c r="AA3042" t="s">
        <v>90</v>
      </c>
      <c r="AB3042" t="b">
        <v>0</v>
      </c>
      <c r="AC3042" t="b">
        <v>0</v>
      </c>
      <c r="AE3042" t="b">
        <v>1</v>
      </c>
      <c r="AF3042" t="b">
        <v>0</v>
      </c>
      <c r="AG3042" t="b">
        <v>0</v>
      </c>
      <c r="AH3042" t="s">
        <v>4366</v>
      </c>
      <c r="AI3042" t="b">
        <v>0</v>
      </c>
      <c r="AK3042" t="b">
        <v>0</v>
      </c>
      <c r="AL3042" s="1">
        <v>44270</v>
      </c>
      <c r="AM3042" t="s">
        <v>4073</v>
      </c>
      <c r="AN3042" s="2">
        <v>44361.487268518518</v>
      </c>
      <c r="AP3042" s="2">
        <v>44361.487256944441</v>
      </c>
      <c r="AQ3042" s="1">
        <v>44361</v>
      </c>
      <c r="AS3042" t="b">
        <v>0</v>
      </c>
      <c r="AV3042" t="s">
        <v>93</v>
      </c>
      <c r="BB3042" t="s">
        <v>8035</v>
      </c>
      <c r="BD3042" t="b">
        <v>0</v>
      </c>
      <c r="BH3042" t="s">
        <v>4073</v>
      </c>
      <c r="BI3042" t="s">
        <v>1668</v>
      </c>
      <c r="BJ3042" t="s">
        <v>216</v>
      </c>
      <c r="BL3042" t="s">
        <v>8034</v>
      </c>
      <c r="BM3042" t="s">
        <v>202</v>
      </c>
      <c r="BN3042" t="s">
        <v>2414</v>
      </c>
      <c r="BQ3042" t="s">
        <v>204</v>
      </c>
      <c r="BR3042" t="b">
        <v>0</v>
      </c>
      <c r="BT3042" t="b">
        <v>0</v>
      </c>
      <c r="BW3042" t="s">
        <v>97</v>
      </c>
      <c r="BX3042" t="b">
        <v>0</v>
      </c>
      <c r="BY3042" s="2">
        <v>44376.857581018521</v>
      </c>
      <c r="BZ3042" t="s">
        <v>2812</v>
      </c>
      <c r="CB3042" t="b">
        <v>0</v>
      </c>
      <c r="CC3042" t="b">
        <v>0</v>
      </c>
      <c r="CF3042">
        <v>161000</v>
      </c>
      <c r="CH3042">
        <v>0</v>
      </c>
      <c r="CI3042">
        <v>0</v>
      </c>
      <c r="CJ3042">
        <v>0</v>
      </c>
      <c r="CK3042">
        <f>YEAR(tbl_Opportunity[[#This Row],[Close Date]])</f>
        <v>2021</v>
      </c>
    </row>
    <row r="3043" spans="1:89">
      <c r="A3043" t="s">
        <v>7895</v>
      </c>
      <c r="B3043" t="b">
        <v>0</v>
      </c>
      <c r="D3043" t="b">
        <v>0</v>
      </c>
      <c r="E3043" t="s">
        <v>3119</v>
      </c>
      <c r="H3043" s="1">
        <v>44358</v>
      </c>
      <c r="I3043" t="b">
        <v>1</v>
      </c>
      <c r="L3043" t="s">
        <v>8036</v>
      </c>
      <c r="O3043" t="s">
        <v>215</v>
      </c>
      <c r="P3043" t="b">
        <v>1</v>
      </c>
      <c r="Q3043" s="2">
        <v>44180.877222222225</v>
      </c>
      <c r="R3043" s="1">
        <v>44358</v>
      </c>
      <c r="S3043" t="b">
        <v>0</v>
      </c>
      <c r="U3043" s="1"/>
      <c r="V3043" t="b">
        <v>0</v>
      </c>
      <c r="W3043" s="1">
        <v>44228</v>
      </c>
      <c r="X3043">
        <v>2</v>
      </c>
      <c r="Y3043">
        <v>2021</v>
      </c>
      <c r="Z3043" t="s">
        <v>90</v>
      </c>
      <c r="AA3043" t="s">
        <v>90</v>
      </c>
      <c r="AB3043" t="b">
        <v>0</v>
      </c>
      <c r="AC3043" t="b">
        <v>0</v>
      </c>
      <c r="AE3043" t="b">
        <v>1</v>
      </c>
      <c r="AF3043" t="b">
        <v>0</v>
      </c>
      <c r="AG3043" t="b">
        <v>0</v>
      </c>
      <c r="AH3043" t="s">
        <v>5147</v>
      </c>
      <c r="AI3043" t="b">
        <v>0</v>
      </c>
      <c r="AK3043" t="b">
        <v>0</v>
      </c>
      <c r="AL3043" s="1">
        <v>44298</v>
      </c>
      <c r="AM3043" t="s">
        <v>3209</v>
      </c>
      <c r="AN3043" s="2">
        <v>44358.397719907407</v>
      </c>
      <c r="AP3043" s="2">
        <v>44358.397719907407</v>
      </c>
      <c r="AQ3043" s="1">
        <v>44358</v>
      </c>
      <c r="AS3043" t="b">
        <v>0</v>
      </c>
      <c r="AV3043" t="s">
        <v>93</v>
      </c>
      <c r="BB3043" t="s">
        <v>8037</v>
      </c>
      <c r="BD3043" t="b">
        <v>0</v>
      </c>
      <c r="BH3043" t="s">
        <v>3209</v>
      </c>
      <c r="BI3043" t="s">
        <v>1668</v>
      </c>
      <c r="BJ3043" t="s">
        <v>196</v>
      </c>
      <c r="BL3043" t="s">
        <v>8036</v>
      </c>
      <c r="BM3043" t="s">
        <v>202</v>
      </c>
      <c r="BN3043" t="s">
        <v>2414</v>
      </c>
      <c r="BQ3043" t="s">
        <v>204</v>
      </c>
      <c r="BR3043" t="b">
        <v>0</v>
      </c>
      <c r="BT3043" t="b">
        <v>0</v>
      </c>
      <c r="BW3043" t="s">
        <v>97</v>
      </c>
      <c r="BX3043" t="b">
        <v>0</v>
      </c>
      <c r="BY3043" s="2">
        <v>44376.857581018521</v>
      </c>
      <c r="BZ3043" t="s">
        <v>2812</v>
      </c>
      <c r="CB3043" t="b">
        <v>0</v>
      </c>
      <c r="CC3043" t="b">
        <v>0</v>
      </c>
      <c r="CF3043">
        <v>182300</v>
      </c>
      <c r="CH3043">
        <v>0</v>
      </c>
      <c r="CI3043">
        <v>0</v>
      </c>
      <c r="CJ3043">
        <v>0</v>
      </c>
      <c r="CK3043">
        <f>YEAR(tbl_Opportunity[[#This Row],[Close Date]])</f>
        <v>2021</v>
      </c>
    </row>
    <row r="3044" spans="1:89">
      <c r="A3044" t="s">
        <v>5164</v>
      </c>
      <c r="B3044" t="b">
        <v>0</v>
      </c>
      <c r="D3044" t="b">
        <v>0</v>
      </c>
      <c r="H3044" s="1">
        <v>44012</v>
      </c>
      <c r="I3044" t="b">
        <v>1</v>
      </c>
      <c r="J3044" t="s">
        <v>2629</v>
      </c>
      <c r="L3044" t="s">
        <v>8038</v>
      </c>
      <c r="O3044" t="s">
        <v>272</v>
      </c>
      <c r="P3044" t="b">
        <v>1</v>
      </c>
      <c r="Q3044" s="2">
        <v>43700.780486111114</v>
      </c>
      <c r="R3044" s="1"/>
      <c r="S3044" t="b">
        <v>0</v>
      </c>
      <c r="U3044" s="1"/>
      <c r="V3044" t="b">
        <v>0</v>
      </c>
      <c r="W3044" s="1">
        <v>43862</v>
      </c>
      <c r="X3044">
        <v>2</v>
      </c>
      <c r="Y3044">
        <v>2020</v>
      </c>
      <c r="Z3044" t="s">
        <v>90</v>
      </c>
      <c r="AA3044" t="s">
        <v>90</v>
      </c>
      <c r="AB3044" t="b">
        <v>0</v>
      </c>
      <c r="AC3044" t="b">
        <v>0</v>
      </c>
      <c r="AE3044" t="b">
        <v>1</v>
      </c>
      <c r="AF3044" t="b">
        <v>0</v>
      </c>
      <c r="AG3044" t="b">
        <v>0</v>
      </c>
      <c r="AH3044" t="s">
        <v>4366</v>
      </c>
      <c r="AI3044" t="b">
        <v>0</v>
      </c>
      <c r="AK3044" t="b">
        <v>0</v>
      </c>
      <c r="AL3044" s="1">
        <v>43866</v>
      </c>
      <c r="AM3044" t="s">
        <v>162</v>
      </c>
      <c r="AN3044" s="2">
        <v>44296.959062499998</v>
      </c>
      <c r="AP3044" s="2">
        <v>43868.883993055555</v>
      </c>
      <c r="AQ3044" s="1"/>
      <c r="AS3044" t="b">
        <v>0</v>
      </c>
      <c r="AV3044" t="s">
        <v>93</v>
      </c>
      <c r="BB3044" t="s">
        <v>8039</v>
      </c>
      <c r="BD3044" t="b">
        <v>0</v>
      </c>
      <c r="BH3044" t="s">
        <v>215</v>
      </c>
      <c r="BI3044" t="s">
        <v>549</v>
      </c>
      <c r="BL3044" t="s">
        <v>8038</v>
      </c>
      <c r="BM3044" t="s">
        <v>202</v>
      </c>
      <c r="BN3044" t="s">
        <v>2414</v>
      </c>
      <c r="BQ3044" t="s">
        <v>204</v>
      </c>
      <c r="BR3044" t="b">
        <v>0</v>
      </c>
      <c r="BT3044" t="b">
        <v>0</v>
      </c>
      <c r="BW3044" t="s">
        <v>97</v>
      </c>
      <c r="BX3044" t="b">
        <v>0</v>
      </c>
      <c r="BY3044" s="2">
        <v>44376.857569444444</v>
      </c>
      <c r="BZ3044" t="s">
        <v>217</v>
      </c>
      <c r="CB3044" t="b">
        <v>0</v>
      </c>
      <c r="CC3044" t="b">
        <v>0</v>
      </c>
      <c r="CF3044">
        <v>104550</v>
      </c>
      <c r="CH3044">
        <v>0</v>
      </c>
      <c r="CI3044">
        <v>0</v>
      </c>
      <c r="CJ3044">
        <v>0</v>
      </c>
      <c r="CK3044">
        <f>YEAR(tbl_Opportunity[[#This Row],[Close Date]])</f>
        <v>2020</v>
      </c>
    </row>
    <row r="3045" spans="1:89">
      <c r="A3045" t="s">
        <v>8040</v>
      </c>
      <c r="B3045" t="b">
        <v>0</v>
      </c>
      <c r="D3045" t="b">
        <v>0</v>
      </c>
      <c r="E3045" t="s">
        <v>3119</v>
      </c>
      <c r="H3045" s="1">
        <v>44377</v>
      </c>
      <c r="I3045" t="b">
        <v>1</v>
      </c>
      <c r="J3045" t="s">
        <v>2629</v>
      </c>
      <c r="L3045" t="s">
        <v>8041</v>
      </c>
      <c r="O3045" t="s">
        <v>3202</v>
      </c>
      <c r="P3045" t="b">
        <v>1</v>
      </c>
      <c r="Q3045" s="2">
        <v>44063.679814814815</v>
      </c>
      <c r="R3045" s="1"/>
      <c r="S3045" t="b">
        <v>0</v>
      </c>
      <c r="U3045" s="1"/>
      <c r="V3045" t="b">
        <v>0</v>
      </c>
      <c r="W3045" s="1">
        <v>44228</v>
      </c>
      <c r="X3045">
        <v>2</v>
      </c>
      <c r="Y3045">
        <v>2021</v>
      </c>
      <c r="Z3045" t="s">
        <v>90</v>
      </c>
      <c r="AA3045" t="s">
        <v>90</v>
      </c>
      <c r="AB3045" t="b">
        <v>0</v>
      </c>
      <c r="AC3045" t="b">
        <v>0</v>
      </c>
      <c r="AE3045" t="b">
        <v>1</v>
      </c>
      <c r="AF3045" t="b">
        <v>0</v>
      </c>
      <c r="AG3045" t="b">
        <v>0</v>
      </c>
      <c r="AH3045" t="s">
        <v>4366</v>
      </c>
      <c r="AI3045" t="b">
        <v>0</v>
      </c>
      <c r="AK3045" t="b">
        <v>0</v>
      </c>
      <c r="AL3045" s="1">
        <v>44293</v>
      </c>
      <c r="AM3045" t="s">
        <v>162</v>
      </c>
      <c r="AN3045" s="2">
        <v>44296.959062499998</v>
      </c>
      <c r="AP3045" s="2">
        <v>44293.978993055556</v>
      </c>
      <c r="AQ3045" s="1"/>
      <c r="AS3045" t="b">
        <v>0</v>
      </c>
      <c r="AV3045" t="s">
        <v>93</v>
      </c>
      <c r="BB3045" t="s">
        <v>8042</v>
      </c>
      <c r="BD3045" t="b">
        <v>0</v>
      </c>
      <c r="BH3045" t="s">
        <v>3202</v>
      </c>
      <c r="BI3045" t="s">
        <v>1072</v>
      </c>
      <c r="BJ3045" t="s">
        <v>105</v>
      </c>
      <c r="BL3045" t="s">
        <v>8041</v>
      </c>
      <c r="BM3045" t="s">
        <v>202</v>
      </c>
      <c r="BN3045" t="s">
        <v>2414</v>
      </c>
      <c r="BP3045" t="s">
        <v>8043</v>
      </c>
      <c r="BQ3045" t="s">
        <v>204</v>
      </c>
      <c r="BR3045" t="b">
        <v>0</v>
      </c>
      <c r="BT3045" t="b">
        <v>0</v>
      </c>
      <c r="BW3045" t="s">
        <v>97</v>
      </c>
      <c r="BX3045" t="b">
        <v>0</v>
      </c>
      <c r="BY3045" s="2">
        <v>44376.857581018521</v>
      </c>
      <c r="BZ3045" t="s">
        <v>3204</v>
      </c>
      <c r="CB3045" t="b">
        <v>0</v>
      </c>
      <c r="CC3045" t="b">
        <v>0</v>
      </c>
      <c r="CF3045">
        <v>162850</v>
      </c>
      <c r="CH3045">
        <v>0</v>
      </c>
      <c r="CI3045">
        <v>0</v>
      </c>
      <c r="CJ3045">
        <v>0</v>
      </c>
      <c r="CK3045">
        <f>YEAR(tbl_Opportunity[[#This Row],[Close Date]])</f>
        <v>2021</v>
      </c>
    </row>
    <row r="3046" spans="1:89">
      <c r="A3046" t="s">
        <v>8044</v>
      </c>
      <c r="B3046" t="b">
        <v>0</v>
      </c>
      <c r="D3046" t="b">
        <v>0</v>
      </c>
      <c r="H3046" s="1">
        <v>44012</v>
      </c>
      <c r="I3046" t="b">
        <v>1</v>
      </c>
      <c r="J3046" t="s">
        <v>111</v>
      </c>
      <c r="L3046" t="s">
        <v>8045</v>
      </c>
      <c r="O3046" t="s">
        <v>272</v>
      </c>
      <c r="P3046" t="b">
        <v>1</v>
      </c>
      <c r="Q3046" s="2">
        <v>43815.706006944441</v>
      </c>
      <c r="R3046" s="1"/>
      <c r="S3046" t="b">
        <v>0</v>
      </c>
      <c r="U3046" s="1"/>
      <c r="V3046" t="b">
        <v>0</v>
      </c>
      <c r="W3046" s="1">
        <v>43862</v>
      </c>
      <c r="X3046">
        <v>2</v>
      </c>
      <c r="Y3046">
        <v>2020</v>
      </c>
      <c r="Z3046" t="s">
        <v>90</v>
      </c>
      <c r="AA3046" t="s">
        <v>90</v>
      </c>
      <c r="AB3046" t="b">
        <v>0</v>
      </c>
      <c r="AC3046" t="b">
        <v>0</v>
      </c>
      <c r="AE3046" t="b">
        <v>1</v>
      </c>
      <c r="AF3046" t="b">
        <v>0</v>
      </c>
      <c r="AG3046" t="b">
        <v>0</v>
      </c>
      <c r="AH3046" t="s">
        <v>4366</v>
      </c>
      <c r="AI3046" t="b">
        <v>0</v>
      </c>
      <c r="AK3046" t="b">
        <v>0</v>
      </c>
      <c r="AL3046" s="1">
        <v>43927</v>
      </c>
      <c r="AM3046" t="s">
        <v>162</v>
      </c>
      <c r="AN3046" s="2">
        <v>44296.959062499998</v>
      </c>
      <c r="AP3046" s="2">
        <v>43927.509548611109</v>
      </c>
      <c r="AQ3046" s="1"/>
      <c r="AS3046" t="b">
        <v>0</v>
      </c>
      <c r="AV3046" t="s">
        <v>93</v>
      </c>
      <c r="BB3046" t="s">
        <v>8046</v>
      </c>
      <c r="BD3046" t="b">
        <v>0</v>
      </c>
      <c r="BH3046" t="s">
        <v>215</v>
      </c>
      <c r="BI3046" t="s">
        <v>4697</v>
      </c>
      <c r="BJ3046" t="s">
        <v>216</v>
      </c>
      <c r="BL3046" t="s">
        <v>8047</v>
      </c>
      <c r="BM3046" t="s">
        <v>202</v>
      </c>
      <c r="BN3046" t="s">
        <v>2414</v>
      </c>
      <c r="BQ3046" t="s">
        <v>204</v>
      </c>
      <c r="BR3046" t="b">
        <v>0</v>
      </c>
      <c r="BT3046" t="b">
        <v>0</v>
      </c>
      <c r="BW3046" t="s">
        <v>97</v>
      </c>
      <c r="BX3046" t="b">
        <v>0</v>
      </c>
      <c r="BY3046" s="2">
        <v>44376.857581018521</v>
      </c>
      <c r="BZ3046" t="s">
        <v>217</v>
      </c>
      <c r="CB3046" t="b">
        <v>0</v>
      </c>
      <c r="CC3046" t="b">
        <v>0</v>
      </c>
      <c r="CF3046">
        <v>148950</v>
      </c>
      <c r="CH3046">
        <v>0</v>
      </c>
      <c r="CI3046">
        <v>0</v>
      </c>
      <c r="CJ3046">
        <v>0</v>
      </c>
      <c r="CK3046">
        <f>YEAR(tbl_Opportunity[[#This Row],[Close Date]])</f>
        <v>2020</v>
      </c>
    </row>
    <row r="3047" spans="1:89">
      <c r="A3047" t="s">
        <v>712</v>
      </c>
      <c r="B3047" t="b">
        <v>0</v>
      </c>
      <c r="D3047" t="b">
        <v>0</v>
      </c>
      <c r="H3047" s="1">
        <v>44377</v>
      </c>
      <c r="I3047" t="b">
        <v>1</v>
      </c>
      <c r="J3047" t="s">
        <v>111</v>
      </c>
      <c r="L3047" t="s">
        <v>8048</v>
      </c>
      <c r="O3047" t="s">
        <v>215</v>
      </c>
      <c r="P3047" t="b">
        <v>1</v>
      </c>
      <c r="Q3047" s="2">
        <v>43956.623263888891</v>
      </c>
      <c r="R3047" s="1"/>
      <c r="S3047" t="b">
        <v>0</v>
      </c>
      <c r="U3047" s="1"/>
      <c r="V3047" t="b">
        <v>0</v>
      </c>
      <c r="W3047" s="1">
        <v>44228</v>
      </c>
      <c r="X3047">
        <v>2</v>
      </c>
      <c r="Y3047">
        <v>2021</v>
      </c>
      <c r="Z3047" t="s">
        <v>90</v>
      </c>
      <c r="AA3047" t="s">
        <v>90</v>
      </c>
      <c r="AB3047" t="b">
        <v>0</v>
      </c>
      <c r="AC3047" t="b">
        <v>0</v>
      </c>
      <c r="AE3047" t="b">
        <v>1</v>
      </c>
      <c r="AF3047" t="b">
        <v>0</v>
      </c>
      <c r="AG3047" t="b">
        <v>0</v>
      </c>
      <c r="AH3047" t="s">
        <v>4366</v>
      </c>
      <c r="AI3047" t="b">
        <v>0</v>
      </c>
      <c r="AK3047" t="b">
        <v>0</v>
      </c>
      <c r="AL3047" s="1">
        <v>43979</v>
      </c>
      <c r="AM3047" t="s">
        <v>162</v>
      </c>
      <c r="AN3047" s="2">
        <v>44296.959062499998</v>
      </c>
      <c r="AP3047" s="2">
        <v>44281.136944444443</v>
      </c>
      <c r="AQ3047" s="1"/>
      <c r="AS3047" t="b">
        <v>0</v>
      </c>
      <c r="AV3047" t="s">
        <v>93</v>
      </c>
      <c r="BB3047" t="s">
        <v>8049</v>
      </c>
      <c r="BD3047" t="b">
        <v>0</v>
      </c>
      <c r="BH3047" t="s">
        <v>215</v>
      </c>
      <c r="BI3047" t="s">
        <v>1243</v>
      </c>
      <c r="BJ3047" t="s">
        <v>105</v>
      </c>
      <c r="BL3047" t="s">
        <v>8048</v>
      </c>
      <c r="BM3047" t="s">
        <v>202</v>
      </c>
      <c r="BN3047" t="s">
        <v>2414</v>
      </c>
      <c r="BQ3047" t="s">
        <v>204</v>
      </c>
      <c r="BR3047" t="b">
        <v>0</v>
      </c>
      <c r="BT3047" t="b">
        <v>0</v>
      </c>
      <c r="BW3047" t="s">
        <v>97</v>
      </c>
      <c r="BX3047" t="b">
        <v>0</v>
      </c>
      <c r="BY3047" s="2">
        <v>44376.857581018521</v>
      </c>
      <c r="BZ3047" t="s">
        <v>217</v>
      </c>
      <c r="CB3047" t="b">
        <v>0</v>
      </c>
      <c r="CC3047" t="b">
        <v>0</v>
      </c>
      <c r="CF3047">
        <v>152000</v>
      </c>
      <c r="CH3047">
        <v>0</v>
      </c>
      <c r="CI3047">
        <v>0</v>
      </c>
      <c r="CJ3047">
        <v>0</v>
      </c>
      <c r="CK3047">
        <f>YEAR(tbl_Opportunity[[#This Row],[Close Date]])</f>
        <v>2021</v>
      </c>
    </row>
    <row r="3048" spans="1:89">
      <c r="A3048" t="s">
        <v>8050</v>
      </c>
      <c r="B3048" t="b">
        <v>0</v>
      </c>
      <c r="D3048" t="b">
        <v>0</v>
      </c>
      <c r="E3048" t="s">
        <v>2829</v>
      </c>
      <c r="H3048" s="1">
        <v>44012</v>
      </c>
      <c r="I3048" t="b">
        <v>1</v>
      </c>
      <c r="J3048" t="s">
        <v>111</v>
      </c>
      <c r="L3048" t="s">
        <v>8051</v>
      </c>
      <c r="O3048" t="s">
        <v>215</v>
      </c>
      <c r="P3048" t="b">
        <v>1</v>
      </c>
      <c r="Q3048" s="2">
        <v>43630.828530092593</v>
      </c>
      <c r="R3048" s="1"/>
      <c r="S3048" t="b">
        <v>0</v>
      </c>
      <c r="U3048" s="1"/>
      <c r="V3048" t="b">
        <v>0</v>
      </c>
      <c r="W3048" s="1">
        <v>43862</v>
      </c>
      <c r="X3048">
        <v>2</v>
      </c>
      <c r="Y3048">
        <v>2020</v>
      </c>
      <c r="Z3048" t="s">
        <v>90</v>
      </c>
      <c r="AA3048" t="s">
        <v>90</v>
      </c>
      <c r="AB3048" t="b">
        <v>0</v>
      </c>
      <c r="AC3048" t="b">
        <v>0</v>
      </c>
      <c r="AE3048" t="b">
        <v>1</v>
      </c>
      <c r="AF3048" t="b">
        <v>0</v>
      </c>
      <c r="AG3048" t="b">
        <v>0</v>
      </c>
      <c r="AH3048" t="s">
        <v>4366</v>
      </c>
      <c r="AI3048" t="b">
        <v>0</v>
      </c>
      <c r="AK3048" t="b">
        <v>0</v>
      </c>
      <c r="AL3048" s="1">
        <v>43789</v>
      </c>
      <c r="AM3048" t="s">
        <v>162</v>
      </c>
      <c r="AN3048" s="2">
        <v>44296.959062499998</v>
      </c>
      <c r="AP3048" s="2">
        <v>43845.848923611113</v>
      </c>
      <c r="AQ3048" s="1"/>
      <c r="AS3048" t="b">
        <v>0</v>
      </c>
      <c r="AV3048" t="s">
        <v>176</v>
      </c>
      <c r="BB3048" t="s">
        <v>8052</v>
      </c>
      <c r="BD3048" t="b">
        <v>0</v>
      </c>
      <c r="BH3048" t="s">
        <v>3202</v>
      </c>
      <c r="BI3048" t="s">
        <v>549</v>
      </c>
      <c r="BL3048" t="s">
        <v>8051</v>
      </c>
      <c r="BM3048" t="s">
        <v>202</v>
      </c>
      <c r="BN3048" t="s">
        <v>2414</v>
      </c>
      <c r="BP3048" t="s">
        <v>8053</v>
      </c>
      <c r="BQ3048" t="s">
        <v>204</v>
      </c>
      <c r="BR3048" t="b">
        <v>0</v>
      </c>
      <c r="BT3048" t="b">
        <v>0</v>
      </c>
      <c r="BW3048" t="s">
        <v>97</v>
      </c>
      <c r="BX3048" t="b">
        <v>0</v>
      </c>
      <c r="BY3048" s="2">
        <v>44376.857569444444</v>
      </c>
      <c r="BZ3048" t="s">
        <v>3204</v>
      </c>
      <c r="CB3048" t="b">
        <v>0</v>
      </c>
      <c r="CC3048" t="b">
        <v>0</v>
      </c>
      <c r="CF3048">
        <v>104550</v>
      </c>
      <c r="CH3048">
        <v>0</v>
      </c>
      <c r="CI3048">
        <v>0</v>
      </c>
      <c r="CJ3048">
        <v>0</v>
      </c>
      <c r="CK3048">
        <f>YEAR(tbl_Opportunity[[#This Row],[Close Date]])</f>
        <v>2020</v>
      </c>
    </row>
    <row r="3049" spans="1:89">
      <c r="A3049" t="s">
        <v>8054</v>
      </c>
      <c r="B3049" t="b">
        <v>0</v>
      </c>
      <c r="D3049" t="b">
        <v>0</v>
      </c>
      <c r="H3049" s="1">
        <v>44377</v>
      </c>
      <c r="I3049" t="b">
        <v>1</v>
      </c>
      <c r="J3049" t="s">
        <v>140</v>
      </c>
      <c r="L3049" t="s">
        <v>8055</v>
      </c>
      <c r="O3049" t="s">
        <v>2393</v>
      </c>
      <c r="P3049" t="b">
        <v>1</v>
      </c>
      <c r="Q3049" s="2">
        <v>43915.877442129633</v>
      </c>
      <c r="R3049" s="1"/>
      <c r="S3049" t="b">
        <v>0</v>
      </c>
      <c r="U3049" s="1"/>
      <c r="V3049" t="b">
        <v>0</v>
      </c>
      <c r="W3049" s="1">
        <v>44228</v>
      </c>
      <c r="X3049">
        <v>2</v>
      </c>
      <c r="Y3049">
        <v>2021</v>
      </c>
      <c r="Z3049" t="s">
        <v>90</v>
      </c>
      <c r="AA3049" t="s">
        <v>90</v>
      </c>
      <c r="AB3049" t="b">
        <v>0</v>
      </c>
      <c r="AC3049" t="b">
        <v>0</v>
      </c>
      <c r="AE3049" t="b">
        <v>1</v>
      </c>
      <c r="AF3049" t="b">
        <v>0</v>
      </c>
      <c r="AG3049" t="b">
        <v>0</v>
      </c>
      <c r="AH3049" t="s">
        <v>4366</v>
      </c>
      <c r="AI3049" t="b">
        <v>0</v>
      </c>
      <c r="AK3049" t="b">
        <v>0</v>
      </c>
      <c r="AL3049" s="1">
        <v>43950</v>
      </c>
      <c r="AM3049" t="s">
        <v>162</v>
      </c>
      <c r="AN3049" s="2">
        <v>44297.83829861111</v>
      </c>
      <c r="AP3049" s="2">
        <v>44175.837233796294</v>
      </c>
      <c r="AQ3049" s="1"/>
      <c r="AS3049" t="b">
        <v>0</v>
      </c>
      <c r="AV3049" t="s">
        <v>213</v>
      </c>
      <c r="BB3049" t="s">
        <v>8056</v>
      </c>
      <c r="BD3049" t="b">
        <v>0</v>
      </c>
      <c r="BH3049" t="s">
        <v>2393</v>
      </c>
      <c r="BI3049" t="s">
        <v>1668</v>
      </c>
      <c r="BJ3049" t="s">
        <v>216</v>
      </c>
      <c r="BL3049" t="s">
        <v>8055</v>
      </c>
      <c r="BM3049" t="s">
        <v>202</v>
      </c>
      <c r="BN3049" t="s">
        <v>2414</v>
      </c>
      <c r="BQ3049" t="s">
        <v>204</v>
      </c>
      <c r="BR3049" t="b">
        <v>0</v>
      </c>
      <c r="BT3049" t="b">
        <v>0</v>
      </c>
      <c r="BW3049" t="s">
        <v>97</v>
      </c>
      <c r="BX3049" t="b">
        <v>0</v>
      </c>
      <c r="BY3049" s="2">
        <v>44376.857581018521</v>
      </c>
      <c r="BZ3049" t="s">
        <v>314</v>
      </c>
      <c r="CB3049" t="b">
        <v>0</v>
      </c>
      <c r="CC3049" t="b">
        <v>0</v>
      </c>
      <c r="CF3049">
        <v>135240</v>
      </c>
      <c r="CH3049">
        <v>0</v>
      </c>
      <c r="CI3049">
        <v>0</v>
      </c>
      <c r="CJ3049">
        <v>0</v>
      </c>
      <c r="CK3049">
        <f>YEAR(tbl_Opportunity[[#This Row],[Close Date]])</f>
        <v>2021</v>
      </c>
    </row>
    <row r="3050" spans="1:89">
      <c r="A3050" t="s">
        <v>8057</v>
      </c>
      <c r="B3050" t="b">
        <v>0</v>
      </c>
      <c r="D3050" t="b">
        <v>0</v>
      </c>
      <c r="H3050" s="1">
        <v>44377</v>
      </c>
      <c r="I3050" t="b">
        <v>1</v>
      </c>
      <c r="J3050" t="s">
        <v>140</v>
      </c>
      <c r="L3050" t="s">
        <v>8058</v>
      </c>
      <c r="O3050" t="s">
        <v>2393</v>
      </c>
      <c r="P3050" t="b">
        <v>1</v>
      </c>
      <c r="Q3050" s="2">
        <v>44022.680844907409</v>
      </c>
      <c r="R3050" s="1"/>
      <c r="S3050" t="b">
        <v>0</v>
      </c>
      <c r="U3050" s="1"/>
      <c r="V3050" t="b">
        <v>0</v>
      </c>
      <c r="W3050" s="1">
        <v>44228</v>
      </c>
      <c r="X3050">
        <v>2</v>
      </c>
      <c r="Y3050">
        <v>2021</v>
      </c>
      <c r="Z3050" t="s">
        <v>90</v>
      </c>
      <c r="AA3050" t="s">
        <v>90</v>
      </c>
      <c r="AB3050" t="b">
        <v>0</v>
      </c>
      <c r="AC3050" t="b">
        <v>0</v>
      </c>
      <c r="AE3050" t="b">
        <v>1</v>
      </c>
      <c r="AF3050" t="b">
        <v>0</v>
      </c>
      <c r="AG3050" t="b">
        <v>0</v>
      </c>
      <c r="AH3050" t="s">
        <v>4366</v>
      </c>
      <c r="AI3050" t="b">
        <v>0</v>
      </c>
      <c r="AK3050" t="b">
        <v>0</v>
      </c>
      <c r="AL3050" s="1">
        <v>44053</v>
      </c>
      <c r="AM3050" t="s">
        <v>162</v>
      </c>
      <c r="AN3050" s="2">
        <v>44297.83829861111</v>
      </c>
      <c r="AP3050" s="2">
        <v>44175.914386574077</v>
      </c>
      <c r="AQ3050" s="1"/>
      <c r="AS3050" t="b">
        <v>0</v>
      </c>
      <c r="AV3050" t="s">
        <v>213</v>
      </c>
      <c r="BB3050" t="s">
        <v>8059</v>
      </c>
      <c r="BD3050" t="b">
        <v>0</v>
      </c>
      <c r="BH3050" t="s">
        <v>2393</v>
      </c>
      <c r="BI3050" t="s">
        <v>1668</v>
      </c>
      <c r="BJ3050" t="s">
        <v>216</v>
      </c>
      <c r="BL3050" t="s">
        <v>8058</v>
      </c>
      <c r="BM3050" t="s">
        <v>202</v>
      </c>
      <c r="BN3050" t="s">
        <v>2414</v>
      </c>
      <c r="BQ3050" t="s">
        <v>204</v>
      </c>
      <c r="BR3050" t="b">
        <v>0</v>
      </c>
      <c r="BT3050" t="b">
        <v>0</v>
      </c>
      <c r="BW3050" t="s">
        <v>97</v>
      </c>
      <c r="BX3050" t="b">
        <v>0</v>
      </c>
      <c r="BY3050" s="2">
        <v>44376.857581018521</v>
      </c>
      <c r="BZ3050" t="s">
        <v>314</v>
      </c>
      <c r="CB3050" t="b">
        <v>0</v>
      </c>
      <c r="CC3050" t="b">
        <v>0</v>
      </c>
      <c r="CF3050">
        <v>128340</v>
      </c>
      <c r="CH3050">
        <v>0</v>
      </c>
      <c r="CI3050">
        <v>0</v>
      </c>
      <c r="CJ3050">
        <v>0</v>
      </c>
      <c r="CK3050">
        <f>YEAR(tbl_Opportunity[[#This Row],[Close Date]])</f>
        <v>2021</v>
      </c>
    </row>
    <row r="3051" spans="1:89">
      <c r="A3051" t="s">
        <v>8060</v>
      </c>
      <c r="B3051" t="b">
        <v>0</v>
      </c>
      <c r="D3051" t="b">
        <v>0</v>
      </c>
      <c r="E3051" t="s">
        <v>4575</v>
      </c>
      <c r="H3051" s="1">
        <v>43951</v>
      </c>
      <c r="I3051" t="b">
        <v>1</v>
      </c>
      <c r="J3051" t="s">
        <v>140</v>
      </c>
      <c r="L3051" t="s">
        <v>8061</v>
      </c>
      <c r="O3051" t="s">
        <v>2393</v>
      </c>
      <c r="P3051" t="b">
        <v>1</v>
      </c>
      <c r="Q3051" s="2">
        <v>43782.902627314812</v>
      </c>
      <c r="R3051" s="1"/>
      <c r="S3051" t="b">
        <v>0</v>
      </c>
      <c r="U3051" s="1"/>
      <c r="V3051" t="b">
        <v>0</v>
      </c>
      <c r="W3051" s="1">
        <v>43862</v>
      </c>
      <c r="X3051">
        <v>2</v>
      </c>
      <c r="Y3051">
        <v>2020</v>
      </c>
      <c r="Z3051" t="s">
        <v>90</v>
      </c>
      <c r="AA3051" t="s">
        <v>90</v>
      </c>
      <c r="AB3051" t="b">
        <v>0</v>
      </c>
      <c r="AC3051" t="b">
        <v>0</v>
      </c>
      <c r="AE3051" t="b">
        <v>1</v>
      </c>
      <c r="AF3051" t="b">
        <v>0</v>
      </c>
      <c r="AG3051" t="b">
        <v>0</v>
      </c>
      <c r="AH3051" t="s">
        <v>4366</v>
      </c>
      <c r="AI3051" t="b">
        <v>0</v>
      </c>
      <c r="AK3051" t="b">
        <v>0</v>
      </c>
      <c r="AL3051" s="1">
        <v>43871</v>
      </c>
      <c r="AM3051" t="s">
        <v>162</v>
      </c>
      <c r="AN3051" s="2">
        <v>44296.959062499998</v>
      </c>
      <c r="AP3051" s="2">
        <v>43871.92046296296</v>
      </c>
      <c r="AQ3051" s="1"/>
      <c r="AS3051" t="b">
        <v>0</v>
      </c>
      <c r="AV3051" t="s">
        <v>176</v>
      </c>
      <c r="BB3051" t="s">
        <v>8062</v>
      </c>
      <c r="BD3051" t="b">
        <v>0</v>
      </c>
      <c r="BH3051" t="s">
        <v>215</v>
      </c>
      <c r="BI3051" t="s">
        <v>549</v>
      </c>
      <c r="BJ3051" t="s">
        <v>105</v>
      </c>
      <c r="BL3051" t="s">
        <v>8061</v>
      </c>
      <c r="BM3051" t="s">
        <v>202</v>
      </c>
      <c r="BN3051" t="s">
        <v>2414</v>
      </c>
      <c r="BQ3051" t="s">
        <v>204</v>
      </c>
      <c r="BR3051" t="b">
        <v>0</v>
      </c>
      <c r="BT3051" t="b">
        <v>0</v>
      </c>
      <c r="BW3051" t="s">
        <v>97</v>
      </c>
      <c r="BX3051" t="b">
        <v>0</v>
      </c>
      <c r="BY3051" s="2">
        <v>44376.857581018521</v>
      </c>
      <c r="BZ3051" t="s">
        <v>217</v>
      </c>
      <c r="CB3051" t="b">
        <v>0</v>
      </c>
      <c r="CC3051" t="b">
        <v>0</v>
      </c>
      <c r="CF3051">
        <v>123000</v>
      </c>
      <c r="CH3051">
        <v>0</v>
      </c>
      <c r="CI3051">
        <v>0</v>
      </c>
      <c r="CJ3051">
        <v>0</v>
      </c>
      <c r="CK3051">
        <f>YEAR(tbl_Opportunity[[#This Row],[Close Date]])</f>
        <v>2020</v>
      </c>
    </row>
    <row r="3052" spans="1:89">
      <c r="A3052" t="s">
        <v>5622</v>
      </c>
      <c r="B3052" t="b">
        <v>0</v>
      </c>
      <c r="D3052" t="b">
        <v>0</v>
      </c>
      <c r="E3052" t="s">
        <v>2947</v>
      </c>
      <c r="H3052" s="1">
        <v>44347</v>
      </c>
      <c r="I3052" t="b">
        <v>1</v>
      </c>
      <c r="J3052" t="s">
        <v>140</v>
      </c>
      <c r="L3052" t="s">
        <v>8063</v>
      </c>
      <c r="O3052" t="s">
        <v>215</v>
      </c>
      <c r="P3052" t="b">
        <v>1</v>
      </c>
      <c r="Q3052" s="2">
        <v>44112.578611111108</v>
      </c>
      <c r="R3052" s="1"/>
      <c r="S3052" t="b">
        <v>0</v>
      </c>
      <c r="U3052" s="1"/>
      <c r="V3052" t="b">
        <v>0</v>
      </c>
      <c r="W3052" s="1">
        <v>44228</v>
      </c>
      <c r="X3052">
        <v>2</v>
      </c>
      <c r="Y3052">
        <v>2021</v>
      </c>
      <c r="Z3052" t="s">
        <v>90</v>
      </c>
      <c r="AA3052" t="s">
        <v>90</v>
      </c>
      <c r="AB3052" t="b">
        <v>0</v>
      </c>
      <c r="AC3052" t="b">
        <v>0</v>
      </c>
      <c r="AE3052" t="b">
        <v>1</v>
      </c>
      <c r="AF3052" t="b">
        <v>0</v>
      </c>
      <c r="AG3052" t="b">
        <v>0</v>
      </c>
      <c r="AH3052" t="s">
        <v>4366</v>
      </c>
      <c r="AI3052" t="b">
        <v>0</v>
      </c>
      <c r="AK3052" t="b">
        <v>0</v>
      </c>
      <c r="AL3052" s="1">
        <v>44154</v>
      </c>
      <c r="AM3052" t="s">
        <v>162</v>
      </c>
      <c r="AN3052" s="2">
        <v>44296.959062499998</v>
      </c>
      <c r="AP3052" s="2">
        <v>44246.742465277777</v>
      </c>
      <c r="AQ3052" s="1"/>
      <c r="AS3052" t="b">
        <v>0</v>
      </c>
      <c r="AV3052" t="s">
        <v>93</v>
      </c>
      <c r="BB3052" t="s">
        <v>8064</v>
      </c>
      <c r="BD3052" t="b">
        <v>0</v>
      </c>
      <c r="BH3052" t="s">
        <v>215</v>
      </c>
      <c r="BI3052" t="s">
        <v>1668</v>
      </c>
      <c r="BJ3052" t="s">
        <v>216</v>
      </c>
      <c r="BL3052" t="s">
        <v>8063</v>
      </c>
      <c r="BM3052" t="s">
        <v>202</v>
      </c>
      <c r="BN3052" t="s">
        <v>2414</v>
      </c>
      <c r="BQ3052" t="s">
        <v>204</v>
      </c>
      <c r="BR3052" t="b">
        <v>0</v>
      </c>
      <c r="BT3052" t="b">
        <v>0</v>
      </c>
      <c r="BW3052" t="s">
        <v>97</v>
      </c>
      <c r="BX3052" t="b">
        <v>0</v>
      </c>
      <c r="BY3052" s="2">
        <v>44376.857581018521</v>
      </c>
      <c r="BZ3052" t="s">
        <v>217</v>
      </c>
      <c r="CB3052" t="b">
        <v>0</v>
      </c>
      <c r="CC3052" t="b">
        <v>0</v>
      </c>
      <c r="CF3052">
        <v>161000</v>
      </c>
      <c r="CH3052">
        <v>0</v>
      </c>
      <c r="CI3052">
        <v>0</v>
      </c>
      <c r="CJ3052">
        <v>0</v>
      </c>
      <c r="CK3052">
        <f>YEAR(tbl_Opportunity[[#This Row],[Close Date]])</f>
        <v>2021</v>
      </c>
    </row>
    <row r="3053" spans="1:89">
      <c r="A3053" t="s">
        <v>8065</v>
      </c>
      <c r="B3053" t="b">
        <v>0</v>
      </c>
      <c r="D3053" t="b">
        <v>0</v>
      </c>
      <c r="E3053" t="s">
        <v>8066</v>
      </c>
      <c r="H3053" s="1">
        <v>44372</v>
      </c>
      <c r="I3053" t="b">
        <v>1</v>
      </c>
      <c r="J3053" t="s">
        <v>193</v>
      </c>
      <c r="L3053" t="s">
        <v>8067</v>
      </c>
      <c r="O3053" t="s">
        <v>3202</v>
      </c>
      <c r="P3053" t="b">
        <v>1</v>
      </c>
      <c r="Q3053" s="2">
        <v>43860.945254629631</v>
      </c>
      <c r="R3053" s="1"/>
      <c r="S3053" t="b">
        <v>0</v>
      </c>
      <c r="U3053" s="1"/>
      <c r="V3053" t="b">
        <v>0</v>
      </c>
      <c r="W3053" s="1">
        <v>44228</v>
      </c>
      <c r="X3053">
        <v>2</v>
      </c>
      <c r="Y3053">
        <v>2021</v>
      </c>
      <c r="Z3053" t="s">
        <v>90</v>
      </c>
      <c r="AA3053" t="s">
        <v>90</v>
      </c>
      <c r="AB3053" t="b">
        <v>0</v>
      </c>
      <c r="AC3053" t="b">
        <v>0</v>
      </c>
      <c r="AE3053" t="b">
        <v>1</v>
      </c>
      <c r="AF3053" t="b">
        <v>0</v>
      </c>
      <c r="AG3053" t="b">
        <v>0</v>
      </c>
      <c r="AH3053" t="s">
        <v>4366</v>
      </c>
      <c r="AI3053" t="b">
        <v>0</v>
      </c>
      <c r="AK3053" t="b">
        <v>0</v>
      </c>
      <c r="AL3053" s="1">
        <v>44258</v>
      </c>
      <c r="AM3053" t="s">
        <v>162</v>
      </c>
      <c r="AN3053" s="2">
        <v>44296.959062499998</v>
      </c>
      <c r="AP3053" s="2">
        <v>44258.904733796298</v>
      </c>
      <c r="AQ3053" s="1"/>
      <c r="AS3053" t="b">
        <v>0</v>
      </c>
      <c r="AV3053" t="s">
        <v>2956</v>
      </c>
      <c r="BB3053" t="s">
        <v>8068</v>
      </c>
      <c r="BD3053" t="b">
        <v>0</v>
      </c>
      <c r="BH3053" t="s">
        <v>3202</v>
      </c>
      <c r="BI3053" t="s">
        <v>1243</v>
      </c>
      <c r="BL3053" t="s">
        <v>8067</v>
      </c>
      <c r="BM3053" t="s">
        <v>202</v>
      </c>
      <c r="BN3053" t="s">
        <v>2414</v>
      </c>
      <c r="BQ3053" t="s">
        <v>204</v>
      </c>
      <c r="BR3053" t="b">
        <v>0</v>
      </c>
      <c r="BT3053" t="b">
        <v>0</v>
      </c>
      <c r="BW3053" t="s">
        <v>97</v>
      </c>
      <c r="BX3053" t="b">
        <v>0</v>
      </c>
      <c r="BY3053" s="2">
        <v>44376.857581018521</v>
      </c>
      <c r="BZ3053" t="s">
        <v>3204</v>
      </c>
      <c r="CB3053" t="b">
        <v>0</v>
      </c>
      <c r="CC3053" t="b">
        <v>0</v>
      </c>
      <c r="CF3053">
        <v>140000</v>
      </c>
      <c r="CH3053">
        <v>0</v>
      </c>
      <c r="CI3053">
        <v>0</v>
      </c>
      <c r="CJ3053">
        <v>0</v>
      </c>
      <c r="CK3053">
        <f>YEAR(tbl_Opportunity[[#This Row],[Close Date]])</f>
        <v>2021</v>
      </c>
    </row>
    <row r="3054" spans="1:89">
      <c r="A3054" t="s">
        <v>8069</v>
      </c>
      <c r="B3054" t="b">
        <v>0</v>
      </c>
      <c r="D3054" t="b">
        <v>0</v>
      </c>
      <c r="H3054" s="1">
        <v>44377</v>
      </c>
      <c r="I3054" t="b">
        <v>1</v>
      </c>
      <c r="J3054" t="s">
        <v>193</v>
      </c>
      <c r="L3054" t="s">
        <v>8070</v>
      </c>
      <c r="O3054" t="s">
        <v>272</v>
      </c>
      <c r="P3054" t="b">
        <v>1</v>
      </c>
      <c r="Q3054" s="2">
        <v>43790.68277777778</v>
      </c>
      <c r="R3054" s="1"/>
      <c r="S3054" t="b">
        <v>0</v>
      </c>
      <c r="U3054" s="1"/>
      <c r="V3054" t="b">
        <v>0</v>
      </c>
      <c r="W3054" s="1">
        <v>44228</v>
      </c>
      <c r="X3054">
        <v>2</v>
      </c>
      <c r="Y3054">
        <v>2021</v>
      </c>
      <c r="Z3054" t="s">
        <v>90</v>
      </c>
      <c r="AA3054" t="s">
        <v>90</v>
      </c>
      <c r="AB3054" t="b">
        <v>0</v>
      </c>
      <c r="AC3054" t="b">
        <v>0</v>
      </c>
      <c r="AE3054" t="b">
        <v>1</v>
      </c>
      <c r="AF3054" t="b">
        <v>0</v>
      </c>
      <c r="AG3054" t="b">
        <v>0</v>
      </c>
      <c r="AH3054" t="s">
        <v>4366</v>
      </c>
      <c r="AI3054" t="b">
        <v>0</v>
      </c>
      <c r="AK3054" t="b">
        <v>0</v>
      </c>
      <c r="AL3054" s="1">
        <v>44168</v>
      </c>
      <c r="AM3054" t="s">
        <v>162</v>
      </c>
      <c r="AN3054" s="2">
        <v>44296.959062499998</v>
      </c>
      <c r="AP3054" s="2">
        <v>44215.782106481478</v>
      </c>
      <c r="AQ3054" s="1"/>
      <c r="AS3054" t="b">
        <v>0</v>
      </c>
      <c r="AV3054" t="s">
        <v>93</v>
      </c>
      <c r="BB3054" t="s">
        <v>8071</v>
      </c>
      <c r="BD3054" t="b">
        <v>0</v>
      </c>
      <c r="BH3054" t="s">
        <v>2393</v>
      </c>
      <c r="BI3054" t="s">
        <v>1668</v>
      </c>
      <c r="BJ3054" t="s">
        <v>216</v>
      </c>
      <c r="BL3054" t="s">
        <v>8070</v>
      </c>
      <c r="BM3054" t="s">
        <v>202</v>
      </c>
      <c r="BN3054" t="s">
        <v>2414</v>
      </c>
      <c r="BQ3054" t="s">
        <v>204</v>
      </c>
      <c r="BR3054" t="b">
        <v>0</v>
      </c>
      <c r="BT3054" t="b">
        <v>0</v>
      </c>
      <c r="BW3054" t="s">
        <v>97</v>
      </c>
      <c r="BX3054" t="b">
        <v>0</v>
      </c>
      <c r="BY3054" s="2">
        <v>44376.857581018521</v>
      </c>
      <c r="BZ3054" t="s">
        <v>314</v>
      </c>
      <c r="CB3054" t="b">
        <v>0</v>
      </c>
      <c r="CC3054" t="b">
        <v>0</v>
      </c>
      <c r="CF3054">
        <v>119370</v>
      </c>
      <c r="CH3054">
        <v>0</v>
      </c>
      <c r="CI3054">
        <v>0</v>
      </c>
      <c r="CJ3054">
        <v>0</v>
      </c>
      <c r="CK3054">
        <f>YEAR(tbl_Opportunity[[#This Row],[Close Date]])</f>
        <v>2021</v>
      </c>
    </row>
    <row r="3055" spans="1:89">
      <c r="A3055" t="s">
        <v>8072</v>
      </c>
      <c r="B3055" t="b">
        <v>0</v>
      </c>
      <c r="D3055" t="b">
        <v>0</v>
      </c>
      <c r="H3055" s="1">
        <v>44012</v>
      </c>
      <c r="I3055" t="b">
        <v>1</v>
      </c>
      <c r="J3055" t="s">
        <v>193</v>
      </c>
      <c r="L3055" t="s">
        <v>8073</v>
      </c>
      <c r="O3055" t="s">
        <v>272</v>
      </c>
      <c r="P3055" t="b">
        <v>1</v>
      </c>
      <c r="Q3055" s="2">
        <v>43739.78534722222</v>
      </c>
      <c r="R3055" s="1"/>
      <c r="S3055" t="b">
        <v>0</v>
      </c>
      <c r="U3055" s="1"/>
      <c r="V3055" t="b">
        <v>0</v>
      </c>
      <c r="W3055" s="1">
        <v>43862</v>
      </c>
      <c r="X3055">
        <v>2</v>
      </c>
      <c r="Y3055">
        <v>2020</v>
      </c>
      <c r="Z3055" t="s">
        <v>90</v>
      </c>
      <c r="AA3055" t="s">
        <v>90</v>
      </c>
      <c r="AB3055" t="b">
        <v>0</v>
      </c>
      <c r="AC3055" t="b">
        <v>0</v>
      </c>
      <c r="AE3055" t="b">
        <v>1</v>
      </c>
      <c r="AF3055" t="b">
        <v>0</v>
      </c>
      <c r="AG3055" t="b">
        <v>0</v>
      </c>
      <c r="AH3055" t="s">
        <v>4366</v>
      </c>
      <c r="AI3055" t="b">
        <v>0</v>
      </c>
      <c r="AK3055" t="b">
        <v>0</v>
      </c>
      <c r="AL3055" s="1">
        <v>43873</v>
      </c>
      <c r="AM3055" t="s">
        <v>162</v>
      </c>
      <c r="AN3055" s="2">
        <v>44296.959062499998</v>
      </c>
      <c r="AP3055" s="2">
        <v>43873.817847222221</v>
      </c>
      <c r="AQ3055" s="1"/>
      <c r="AS3055" t="b">
        <v>0</v>
      </c>
      <c r="AV3055" t="s">
        <v>93</v>
      </c>
      <c r="BB3055" t="s">
        <v>8074</v>
      </c>
      <c r="BD3055" t="b">
        <v>0</v>
      </c>
      <c r="BH3055" t="s">
        <v>3202</v>
      </c>
      <c r="BI3055" t="s">
        <v>549</v>
      </c>
      <c r="BL3055" t="s">
        <v>8073</v>
      </c>
      <c r="BM3055" t="s">
        <v>202</v>
      </c>
      <c r="BN3055" t="s">
        <v>2414</v>
      </c>
      <c r="BQ3055" t="s">
        <v>204</v>
      </c>
      <c r="BR3055" t="b">
        <v>0</v>
      </c>
      <c r="BT3055" t="b">
        <v>0</v>
      </c>
      <c r="BW3055" t="s">
        <v>97</v>
      </c>
      <c r="BX3055" t="b">
        <v>0</v>
      </c>
      <c r="BY3055" s="2">
        <v>44376.857569444444</v>
      </c>
      <c r="BZ3055" t="s">
        <v>3204</v>
      </c>
      <c r="CB3055" t="b">
        <v>0</v>
      </c>
      <c r="CC3055" t="b">
        <v>0</v>
      </c>
      <c r="CF3055">
        <v>123000</v>
      </c>
      <c r="CH3055">
        <v>0</v>
      </c>
      <c r="CI3055">
        <v>0</v>
      </c>
      <c r="CJ3055">
        <v>0</v>
      </c>
      <c r="CK3055">
        <f>YEAR(tbl_Opportunity[[#This Row],[Close Date]])</f>
        <v>2020</v>
      </c>
    </row>
    <row r="3056" spans="1:89">
      <c r="A3056" t="s">
        <v>8075</v>
      </c>
      <c r="B3056" t="b">
        <v>0</v>
      </c>
      <c r="D3056" t="b">
        <v>0</v>
      </c>
      <c r="E3056" t="s">
        <v>3297</v>
      </c>
      <c r="H3056" s="1">
        <v>44377</v>
      </c>
      <c r="I3056" t="b">
        <v>1</v>
      </c>
      <c r="J3056" t="s">
        <v>193</v>
      </c>
      <c r="L3056" t="s">
        <v>8076</v>
      </c>
      <c r="O3056" t="s">
        <v>3202</v>
      </c>
      <c r="P3056" t="b">
        <v>1</v>
      </c>
      <c r="Q3056" s="2">
        <v>43857.773819444446</v>
      </c>
      <c r="R3056" s="1"/>
      <c r="S3056" t="b">
        <v>0</v>
      </c>
      <c r="U3056" s="1"/>
      <c r="V3056" t="b">
        <v>0</v>
      </c>
      <c r="W3056" s="1">
        <v>44228</v>
      </c>
      <c r="X3056">
        <v>2</v>
      </c>
      <c r="Y3056">
        <v>2021</v>
      </c>
      <c r="Z3056" t="s">
        <v>90</v>
      </c>
      <c r="AA3056" t="s">
        <v>90</v>
      </c>
      <c r="AB3056" t="b">
        <v>0</v>
      </c>
      <c r="AC3056" t="b">
        <v>0</v>
      </c>
      <c r="AE3056" t="b">
        <v>1</v>
      </c>
      <c r="AF3056" t="b">
        <v>0</v>
      </c>
      <c r="AG3056" t="b">
        <v>0</v>
      </c>
      <c r="AH3056" t="s">
        <v>4366</v>
      </c>
      <c r="AI3056" t="b">
        <v>0</v>
      </c>
      <c r="AK3056" t="b">
        <v>0</v>
      </c>
      <c r="AL3056" s="1">
        <v>44145</v>
      </c>
      <c r="AM3056" t="s">
        <v>162</v>
      </c>
      <c r="AN3056" s="2">
        <v>44296.959062499998</v>
      </c>
      <c r="AP3056" s="2">
        <v>44263.93</v>
      </c>
      <c r="AQ3056" s="1"/>
      <c r="AS3056" t="b">
        <v>0</v>
      </c>
      <c r="AV3056" t="s">
        <v>93</v>
      </c>
      <c r="BB3056" t="s">
        <v>8077</v>
      </c>
      <c r="BD3056" t="b">
        <v>0</v>
      </c>
      <c r="BH3056" t="s">
        <v>3202</v>
      </c>
      <c r="BI3056" t="s">
        <v>1243</v>
      </c>
      <c r="BJ3056" t="s">
        <v>196</v>
      </c>
      <c r="BL3056" t="s">
        <v>8078</v>
      </c>
      <c r="BM3056" t="s">
        <v>202</v>
      </c>
      <c r="BN3056" t="s">
        <v>2414</v>
      </c>
      <c r="BQ3056" t="s">
        <v>204</v>
      </c>
      <c r="BR3056" t="b">
        <v>0</v>
      </c>
      <c r="BT3056" t="b">
        <v>0</v>
      </c>
      <c r="BW3056" t="s">
        <v>97</v>
      </c>
      <c r="BX3056" t="b">
        <v>0</v>
      </c>
      <c r="BY3056" s="2">
        <v>44376.857581018521</v>
      </c>
      <c r="BZ3056" t="s">
        <v>3204</v>
      </c>
      <c r="CB3056" t="b">
        <v>0</v>
      </c>
      <c r="CC3056" t="b">
        <v>0</v>
      </c>
      <c r="CF3056">
        <v>140000</v>
      </c>
      <c r="CH3056">
        <v>0</v>
      </c>
      <c r="CI3056">
        <v>0</v>
      </c>
      <c r="CJ3056">
        <v>0</v>
      </c>
      <c r="CK3056">
        <f>YEAR(tbl_Opportunity[[#This Row],[Close Date]])</f>
        <v>2021</v>
      </c>
    </row>
    <row r="3057" spans="1:89">
      <c r="A3057" t="s">
        <v>8079</v>
      </c>
      <c r="B3057" t="b">
        <v>0</v>
      </c>
      <c r="D3057" t="b">
        <v>0</v>
      </c>
      <c r="E3057" t="s">
        <v>3126</v>
      </c>
      <c r="H3057" s="1">
        <v>44377</v>
      </c>
      <c r="I3057" t="b">
        <v>1</v>
      </c>
      <c r="J3057" t="s">
        <v>105</v>
      </c>
      <c r="L3057" t="s">
        <v>8080</v>
      </c>
      <c r="O3057" t="s">
        <v>215</v>
      </c>
      <c r="P3057" t="b">
        <v>1</v>
      </c>
      <c r="Q3057" s="2">
        <v>43633.093310185184</v>
      </c>
      <c r="R3057" s="1"/>
      <c r="S3057" t="b">
        <v>0</v>
      </c>
      <c r="U3057" s="1"/>
      <c r="V3057" t="b">
        <v>0</v>
      </c>
      <c r="W3057" s="1">
        <v>44228</v>
      </c>
      <c r="X3057">
        <v>2</v>
      </c>
      <c r="Y3057">
        <v>2021</v>
      </c>
      <c r="Z3057" t="s">
        <v>90</v>
      </c>
      <c r="AA3057" t="s">
        <v>90</v>
      </c>
      <c r="AB3057" t="b">
        <v>0</v>
      </c>
      <c r="AC3057" t="b">
        <v>0</v>
      </c>
      <c r="AE3057" t="b">
        <v>1</v>
      </c>
      <c r="AF3057" t="b">
        <v>0</v>
      </c>
      <c r="AG3057" t="b">
        <v>0</v>
      </c>
      <c r="AH3057" t="s">
        <v>4366</v>
      </c>
      <c r="AI3057" t="b">
        <v>0</v>
      </c>
      <c r="AK3057" t="b">
        <v>0</v>
      </c>
      <c r="AL3057" s="1">
        <v>44070</v>
      </c>
      <c r="AM3057" t="s">
        <v>162</v>
      </c>
      <c r="AN3057" s="2">
        <v>44297.856377314813</v>
      </c>
      <c r="AP3057" s="2">
        <v>44070.716157407405</v>
      </c>
      <c r="AQ3057" s="1"/>
      <c r="AS3057" t="b">
        <v>0</v>
      </c>
      <c r="AV3057" t="s">
        <v>213</v>
      </c>
      <c r="BB3057" t="s">
        <v>8081</v>
      </c>
      <c r="BD3057" t="b">
        <v>0</v>
      </c>
      <c r="BH3057" t="s">
        <v>215</v>
      </c>
      <c r="BI3057" t="s">
        <v>1243</v>
      </c>
      <c r="BL3057" t="s">
        <v>8080</v>
      </c>
      <c r="BM3057" t="s">
        <v>202</v>
      </c>
      <c r="BN3057" t="s">
        <v>2414</v>
      </c>
      <c r="BQ3057" t="s">
        <v>204</v>
      </c>
      <c r="BR3057" t="b">
        <v>0</v>
      </c>
      <c r="BT3057" t="b">
        <v>0</v>
      </c>
      <c r="BW3057" t="s">
        <v>97</v>
      </c>
      <c r="BX3057" t="b">
        <v>0</v>
      </c>
      <c r="BY3057" s="2">
        <v>44376.857569444444</v>
      </c>
      <c r="BZ3057" t="s">
        <v>217</v>
      </c>
      <c r="CB3057" t="b">
        <v>0</v>
      </c>
      <c r="CC3057" t="b">
        <v>0</v>
      </c>
      <c r="CF3057">
        <v>140000</v>
      </c>
      <c r="CH3057">
        <v>0</v>
      </c>
      <c r="CI3057">
        <v>0</v>
      </c>
      <c r="CJ3057">
        <v>0</v>
      </c>
      <c r="CK3057">
        <f>YEAR(tbl_Opportunity[[#This Row],[Close Date]])</f>
        <v>2021</v>
      </c>
    </row>
    <row r="3058" spans="1:89">
      <c r="A3058" t="s">
        <v>8082</v>
      </c>
      <c r="B3058" t="b">
        <v>0</v>
      </c>
      <c r="D3058" t="b">
        <v>0</v>
      </c>
      <c r="E3058" t="s">
        <v>4575</v>
      </c>
      <c r="H3058" s="1">
        <v>44012</v>
      </c>
      <c r="I3058" t="b">
        <v>1</v>
      </c>
      <c r="J3058" t="s">
        <v>105</v>
      </c>
      <c r="L3058" t="s">
        <v>8083</v>
      </c>
      <c r="O3058" t="s">
        <v>2393</v>
      </c>
      <c r="P3058" t="b">
        <v>1</v>
      </c>
      <c r="Q3058" s="2">
        <v>43822.755335648151</v>
      </c>
      <c r="R3058" s="1"/>
      <c r="S3058" t="b">
        <v>0</v>
      </c>
      <c r="U3058" s="1"/>
      <c r="V3058" t="b">
        <v>0</v>
      </c>
      <c r="W3058" s="1">
        <v>43862</v>
      </c>
      <c r="X3058">
        <v>2</v>
      </c>
      <c r="Y3058">
        <v>2020</v>
      </c>
      <c r="Z3058" t="s">
        <v>90</v>
      </c>
      <c r="AA3058" t="s">
        <v>90</v>
      </c>
      <c r="AB3058" t="b">
        <v>0</v>
      </c>
      <c r="AC3058" t="b">
        <v>0</v>
      </c>
      <c r="AE3058" t="b">
        <v>1</v>
      </c>
      <c r="AF3058" t="b">
        <v>0</v>
      </c>
      <c r="AG3058" t="b">
        <v>0</v>
      </c>
      <c r="AH3058" t="s">
        <v>4366</v>
      </c>
      <c r="AI3058" t="b">
        <v>0</v>
      </c>
      <c r="AK3058" t="b">
        <v>0</v>
      </c>
      <c r="AL3058" s="1">
        <v>43917</v>
      </c>
      <c r="AM3058" t="s">
        <v>162</v>
      </c>
      <c r="AN3058" s="2">
        <v>44297.856377314813</v>
      </c>
      <c r="AP3058" s="2">
        <v>43969.698912037034</v>
      </c>
      <c r="AQ3058" s="1"/>
      <c r="AS3058" t="b">
        <v>0</v>
      </c>
      <c r="AV3058" t="s">
        <v>176</v>
      </c>
      <c r="BB3058" t="s">
        <v>8084</v>
      </c>
      <c r="BD3058" t="b">
        <v>0</v>
      </c>
      <c r="BH3058" t="s">
        <v>2393</v>
      </c>
      <c r="BI3058" t="s">
        <v>549</v>
      </c>
      <c r="BL3058" t="s">
        <v>8083</v>
      </c>
      <c r="BM3058" t="s">
        <v>202</v>
      </c>
      <c r="BN3058" t="s">
        <v>2414</v>
      </c>
      <c r="BQ3058" t="s">
        <v>204</v>
      </c>
      <c r="BR3058" t="b">
        <v>0</v>
      </c>
      <c r="BT3058" t="b">
        <v>0</v>
      </c>
      <c r="BW3058" t="s">
        <v>97</v>
      </c>
      <c r="BX3058" t="b">
        <v>0</v>
      </c>
      <c r="BY3058" s="2">
        <v>44376.857581018521</v>
      </c>
      <c r="BZ3058" t="s">
        <v>314</v>
      </c>
      <c r="CB3058" t="b">
        <v>0</v>
      </c>
      <c r="CC3058" t="b">
        <v>0</v>
      </c>
      <c r="CF3058">
        <v>123000</v>
      </c>
      <c r="CH3058">
        <v>0</v>
      </c>
      <c r="CI3058">
        <v>0</v>
      </c>
      <c r="CJ3058">
        <v>0</v>
      </c>
      <c r="CK3058">
        <f>YEAR(tbl_Opportunity[[#This Row],[Close Date]])</f>
        <v>2020</v>
      </c>
    </row>
    <row r="3059" spans="1:89">
      <c r="A3059" t="s">
        <v>8085</v>
      </c>
      <c r="B3059" t="b">
        <v>0</v>
      </c>
      <c r="D3059" t="b">
        <v>0</v>
      </c>
      <c r="H3059" s="1">
        <v>44012</v>
      </c>
      <c r="I3059" t="b">
        <v>1</v>
      </c>
      <c r="J3059" t="s">
        <v>105</v>
      </c>
      <c r="L3059" t="s">
        <v>8086</v>
      </c>
      <c r="O3059" t="s">
        <v>272</v>
      </c>
      <c r="P3059" t="b">
        <v>1</v>
      </c>
      <c r="Q3059" s="2">
        <v>43794.900949074072</v>
      </c>
      <c r="R3059" s="1"/>
      <c r="S3059" t="b">
        <v>0</v>
      </c>
      <c r="U3059" s="1"/>
      <c r="V3059" t="b">
        <v>0</v>
      </c>
      <c r="W3059" s="1">
        <v>43862</v>
      </c>
      <c r="X3059">
        <v>2</v>
      </c>
      <c r="Y3059">
        <v>2020</v>
      </c>
      <c r="Z3059" t="s">
        <v>90</v>
      </c>
      <c r="AA3059" t="s">
        <v>90</v>
      </c>
      <c r="AB3059" t="b">
        <v>0</v>
      </c>
      <c r="AC3059" t="b">
        <v>0</v>
      </c>
      <c r="AE3059" t="b">
        <v>1</v>
      </c>
      <c r="AF3059" t="b">
        <v>0</v>
      </c>
      <c r="AG3059" t="b">
        <v>0</v>
      </c>
      <c r="AH3059" t="s">
        <v>4366</v>
      </c>
      <c r="AI3059" t="b">
        <v>0</v>
      </c>
      <c r="AK3059" t="b">
        <v>0</v>
      </c>
      <c r="AL3059" s="1">
        <v>43922</v>
      </c>
      <c r="AM3059" t="s">
        <v>162</v>
      </c>
      <c r="AN3059" s="2">
        <v>44297.856377314813</v>
      </c>
      <c r="AP3059" s="2">
        <v>43922.838414351849</v>
      </c>
      <c r="AQ3059" s="1"/>
      <c r="AS3059" t="b">
        <v>0</v>
      </c>
      <c r="AU3059" t="s">
        <v>216</v>
      </c>
      <c r="AV3059" t="s">
        <v>93</v>
      </c>
      <c r="BB3059" t="s">
        <v>8087</v>
      </c>
      <c r="BD3059" t="b">
        <v>0</v>
      </c>
      <c r="BH3059" t="s">
        <v>215</v>
      </c>
      <c r="BI3059" t="s">
        <v>1243</v>
      </c>
      <c r="BJ3059" t="s">
        <v>216</v>
      </c>
      <c r="BL3059" t="s">
        <v>8086</v>
      </c>
      <c r="BM3059" t="s">
        <v>202</v>
      </c>
      <c r="BN3059" t="s">
        <v>2414</v>
      </c>
      <c r="BQ3059" t="s">
        <v>204</v>
      </c>
      <c r="BR3059" t="b">
        <v>0</v>
      </c>
      <c r="BT3059" t="b">
        <v>0</v>
      </c>
      <c r="BW3059" t="s">
        <v>97</v>
      </c>
      <c r="BX3059" t="b">
        <v>0</v>
      </c>
      <c r="BY3059" s="2">
        <v>44376.857569444444</v>
      </c>
      <c r="BZ3059" t="s">
        <v>217</v>
      </c>
      <c r="CB3059" t="b">
        <v>0</v>
      </c>
      <c r="CC3059" t="b">
        <v>0</v>
      </c>
      <c r="CF3059">
        <v>140000</v>
      </c>
      <c r="CH3059">
        <v>0</v>
      </c>
      <c r="CI3059">
        <v>0</v>
      </c>
      <c r="CJ3059">
        <v>0</v>
      </c>
      <c r="CK3059">
        <f>YEAR(tbl_Opportunity[[#This Row],[Close Date]])</f>
        <v>2020</v>
      </c>
    </row>
    <row r="3060" spans="1:89">
      <c r="A3060" t="s">
        <v>1645</v>
      </c>
      <c r="B3060" t="b">
        <v>0</v>
      </c>
      <c r="D3060" t="b">
        <v>0</v>
      </c>
      <c r="E3060" t="s">
        <v>3126</v>
      </c>
      <c r="H3060" s="1">
        <v>44313</v>
      </c>
      <c r="I3060" t="b">
        <v>1</v>
      </c>
      <c r="L3060" t="s">
        <v>8088</v>
      </c>
      <c r="M3060" t="s">
        <v>8089</v>
      </c>
      <c r="N3060" t="s">
        <v>345</v>
      </c>
      <c r="O3060" t="s">
        <v>215</v>
      </c>
      <c r="P3060" t="b">
        <v>1</v>
      </c>
      <c r="Q3060" s="2">
        <v>43633.084004629629</v>
      </c>
      <c r="R3060" s="1"/>
      <c r="S3060" t="b">
        <v>0</v>
      </c>
      <c r="U3060" s="1"/>
      <c r="V3060" t="b">
        <v>0</v>
      </c>
      <c r="W3060" s="1">
        <v>44228</v>
      </c>
      <c r="X3060">
        <v>2</v>
      </c>
      <c r="Y3060">
        <v>2021</v>
      </c>
      <c r="Z3060" t="s">
        <v>90</v>
      </c>
      <c r="AA3060" t="s">
        <v>90</v>
      </c>
      <c r="AB3060" t="b">
        <v>0</v>
      </c>
      <c r="AC3060" t="b">
        <v>0</v>
      </c>
      <c r="AE3060" t="b">
        <v>1</v>
      </c>
      <c r="AF3060" t="b">
        <v>0</v>
      </c>
      <c r="AG3060" t="b">
        <v>0</v>
      </c>
      <c r="AH3060" t="s">
        <v>4366</v>
      </c>
      <c r="AI3060" t="b">
        <v>0</v>
      </c>
      <c r="AK3060" t="b">
        <v>0</v>
      </c>
      <c r="AL3060" s="1">
        <v>44123</v>
      </c>
      <c r="AM3060" t="s">
        <v>4757</v>
      </c>
      <c r="AN3060" s="2">
        <v>44325.742581018516</v>
      </c>
      <c r="AP3060" s="2">
        <v>44313.921747685185</v>
      </c>
      <c r="AQ3060" s="1"/>
      <c r="AS3060" t="b">
        <v>0</v>
      </c>
      <c r="AV3060" t="s">
        <v>213</v>
      </c>
      <c r="BB3060" t="s">
        <v>8090</v>
      </c>
      <c r="BD3060" t="b">
        <v>0</v>
      </c>
      <c r="BH3060" t="s">
        <v>311</v>
      </c>
      <c r="BI3060" t="s">
        <v>1072</v>
      </c>
      <c r="BL3060" t="s">
        <v>8088</v>
      </c>
      <c r="BM3060" t="s">
        <v>202</v>
      </c>
      <c r="BN3060" t="s">
        <v>2414</v>
      </c>
      <c r="BQ3060" t="s">
        <v>204</v>
      </c>
      <c r="BR3060" t="b">
        <v>0</v>
      </c>
      <c r="BT3060" t="b">
        <v>0</v>
      </c>
      <c r="BW3060" t="s">
        <v>97</v>
      </c>
      <c r="BX3060" t="b">
        <v>0</v>
      </c>
      <c r="BY3060" s="2">
        <v>44376.857569444444</v>
      </c>
      <c r="BZ3060" t="s">
        <v>3072</v>
      </c>
      <c r="CB3060" t="b">
        <v>0</v>
      </c>
      <c r="CC3060" t="b">
        <v>0</v>
      </c>
      <c r="CF3060">
        <v>154850</v>
      </c>
      <c r="CH3060">
        <v>0</v>
      </c>
      <c r="CI3060">
        <v>0</v>
      </c>
      <c r="CJ3060">
        <v>0</v>
      </c>
      <c r="CK3060">
        <f>YEAR(tbl_Opportunity[[#This Row],[Close Date]])</f>
        <v>2021</v>
      </c>
    </row>
    <row r="3061" spans="1:89">
      <c r="A3061" t="s">
        <v>1261</v>
      </c>
      <c r="B3061" t="b">
        <v>0</v>
      </c>
      <c r="D3061" t="b">
        <v>0</v>
      </c>
      <c r="H3061" s="1">
        <v>44301</v>
      </c>
      <c r="I3061" t="b">
        <v>1</v>
      </c>
      <c r="L3061" t="s">
        <v>8091</v>
      </c>
      <c r="M3061" t="s">
        <v>8092</v>
      </c>
      <c r="N3061" t="s">
        <v>345</v>
      </c>
      <c r="O3061" t="s">
        <v>272</v>
      </c>
      <c r="P3061" t="b">
        <v>1</v>
      </c>
      <c r="Q3061" s="2">
        <v>43945.897881944446</v>
      </c>
      <c r="R3061" s="1"/>
      <c r="S3061" t="b">
        <v>0</v>
      </c>
      <c r="U3061" s="1"/>
      <c r="V3061" t="b">
        <v>0</v>
      </c>
      <c r="W3061" s="1">
        <v>44228</v>
      </c>
      <c r="X3061">
        <v>2</v>
      </c>
      <c r="Y3061">
        <v>2021</v>
      </c>
      <c r="Z3061" t="s">
        <v>90</v>
      </c>
      <c r="AA3061" t="s">
        <v>90</v>
      </c>
      <c r="AB3061" t="b">
        <v>0</v>
      </c>
      <c r="AC3061" t="b">
        <v>0</v>
      </c>
      <c r="AE3061" t="b">
        <v>1</v>
      </c>
      <c r="AF3061" t="b">
        <v>0</v>
      </c>
      <c r="AG3061" t="b">
        <v>0</v>
      </c>
      <c r="AH3061" t="s">
        <v>4366</v>
      </c>
      <c r="AI3061" t="b">
        <v>0</v>
      </c>
      <c r="AK3061" t="b">
        <v>0</v>
      </c>
      <c r="AL3061" s="1">
        <v>44272</v>
      </c>
      <c r="AM3061" t="s">
        <v>311</v>
      </c>
      <c r="AN3061" s="2">
        <v>44302.126689814817</v>
      </c>
      <c r="AP3061" s="2">
        <v>44302.126689814817</v>
      </c>
      <c r="AQ3061" s="1"/>
      <c r="AS3061" t="b">
        <v>0</v>
      </c>
      <c r="AV3061" t="s">
        <v>2809</v>
      </c>
      <c r="BB3061" t="s">
        <v>8093</v>
      </c>
      <c r="BD3061" t="b">
        <v>0</v>
      </c>
      <c r="BH3061" t="s">
        <v>311</v>
      </c>
      <c r="BI3061" t="s">
        <v>1243</v>
      </c>
      <c r="BL3061" t="s">
        <v>8091</v>
      </c>
      <c r="BM3061" t="s">
        <v>202</v>
      </c>
      <c r="BN3061" t="s">
        <v>2414</v>
      </c>
      <c r="BQ3061" t="s">
        <v>204</v>
      </c>
      <c r="BR3061" t="b">
        <v>0</v>
      </c>
      <c r="BT3061" t="b">
        <v>0</v>
      </c>
      <c r="BW3061" t="s">
        <v>97</v>
      </c>
      <c r="BX3061" t="b">
        <v>0</v>
      </c>
      <c r="BY3061" s="2">
        <v>44376.857581018521</v>
      </c>
      <c r="BZ3061" t="s">
        <v>314</v>
      </c>
      <c r="CB3061" t="b">
        <v>0</v>
      </c>
      <c r="CC3061" t="b">
        <v>0</v>
      </c>
      <c r="CF3061">
        <v>152000</v>
      </c>
      <c r="CH3061">
        <v>0</v>
      </c>
      <c r="CI3061">
        <v>0</v>
      </c>
      <c r="CJ3061">
        <v>0</v>
      </c>
      <c r="CK3061">
        <f>YEAR(tbl_Opportunity[[#This Row],[Close Date]])</f>
        <v>2021</v>
      </c>
    </row>
    <row r="3062" spans="1:89">
      <c r="A3062" t="s">
        <v>8094</v>
      </c>
      <c r="B3062" t="b">
        <v>0</v>
      </c>
      <c r="D3062" t="b">
        <v>0</v>
      </c>
      <c r="H3062" s="1">
        <v>44312</v>
      </c>
      <c r="I3062" t="b">
        <v>1</v>
      </c>
      <c r="L3062" t="s">
        <v>8095</v>
      </c>
      <c r="M3062" t="s">
        <v>8096</v>
      </c>
      <c r="N3062" t="s">
        <v>345</v>
      </c>
      <c r="O3062" t="s">
        <v>3202</v>
      </c>
      <c r="P3062" t="b">
        <v>1</v>
      </c>
      <c r="Q3062" s="2">
        <v>43901.898969907408</v>
      </c>
      <c r="R3062" s="1"/>
      <c r="S3062" t="b">
        <v>0</v>
      </c>
      <c r="U3062" s="1"/>
      <c r="V3062" t="b">
        <v>0</v>
      </c>
      <c r="W3062" s="1">
        <v>44228</v>
      </c>
      <c r="X3062">
        <v>2</v>
      </c>
      <c r="Y3062">
        <v>2021</v>
      </c>
      <c r="Z3062" t="s">
        <v>90</v>
      </c>
      <c r="AA3062" t="s">
        <v>90</v>
      </c>
      <c r="AB3062" t="b">
        <v>0</v>
      </c>
      <c r="AC3062" t="b">
        <v>0</v>
      </c>
      <c r="AE3062" t="b">
        <v>1</v>
      </c>
      <c r="AF3062" t="b">
        <v>0</v>
      </c>
      <c r="AG3062" t="b">
        <v>0</v>
      </c>
      <c r="AH3062" t="s">
        <v>4366</v>
      </c>
      <c r="AI3062" t="b">
        <v>0</v>
      </c>
      <c r="AK3062" t="b">
        <v>0</v>
      </c>
      <c r="AL3062" s="1">
        <v>44312</v>
      </c>
      <c r="AM3062" t="s">
        <v>3202</v>
      </c>
      <c r="AN3062" s="2">
        <v>44312.736504629633</v>
      </c>
      <c r="AP3062" s="2">
        <v>44312.736504629633</v>
      </c>
      <c r="AQ3062" s="1"/>
      <c r="AS3062" t="b">
        <v>0</v>
      </c>
      <c r="AV3062" t="s">
        <v>213</v>
      </c>
      <c r="BB3062" t="s">
        <v>8097</v>
      </c>
      <c r="BD3062" t="b">
        <v>0</v>
      </c>
      <c r="BH3062" t="s">
        <v>3202</v>
      </c>
      <c r="BI3062" t="s">
        <v>1243</v>
      </c>
      <c r="BJ3062" t="s">
        <v>216</v>
      </c>
      <c r="BL3062" t="s">
        <v>8095</v>
      </c>
      <c r="BM3062" t="s">
        <v>202</v>
      </c>
      <c r="BN3062" t="s">
        <v>2414</v>
      </c>
      <c r="BQ3062" t="s">
        <v>204</v>
      </c>
      <c r="BR3062" t="b">
        <v>0</v>
      </c>
      <c r="BT3062" t="b">
        <v>0</v>
      </c>
      <c r="BW3062" t="s">
        <v>97</v>
      </c>
      <c r="BX3062" t="b">
        <v>0</v>
      </c>
      <c r="BY3062" s="2">
        <v>44376.857581018521</v>
      </c>
      <c r="BZ3062" t="s">
        <v>3204</v>
      </c>
      <c r="CB3062" t="b">
        <v>0</v>
      </c>
      <c r="CC3062" t="b">
        <v>0</v>
      </c>
      <c r="CF3062">
        <v>152000</v>
      </c>
      <c r="CH3062">
        <v>0</v>
      </c>
      <c r="CI3062">
        <v>0</v>
      </c>
      <c r="CJ3062">
        <v>0</v>
      </c>
      <c r="CK3062">
        <f>YEAR(tbl_Opportunity[[#This Row],[Close Date]])</f>
        <v>2021</v>
      </c>
    </row>
    <row r="3063" spans="1:89">
      <c r="A3063" t="s">
        <v>5748</v>
      </c>
      <c r="B3063" t="b">
        <v>0</v>
      </c>
      <c r="D3063" t="b">
        <v>0</v>
      </c>
      <c r="H3063" s="1">
        <v>44347</v>
      </c>
      <c r="I3063" t="b">
        <v>1</v>
      </c>
      <c r="J3063" t="s">
        <v>235</v>
      </c>
      <c r="L3063" t="s">
        <v>8098</v>
      </c>
      <c r="M3063" t="s">
        <v>8099</v>
      </c>
      <c r="N3063" t="s">
        <v>345</v>
      </c>
      <c r="O3063" t="s">
        <v>4222</v>
      </c>
      <c r="P3063" t="b">
        <v>1</v>
      </c>
      <c r="Q3063" s="2">
        <v>43713.66064814815</v>
      </c>
      <c r="R3063" s="1"/>
      <c r="S3063" t="b">
        <v>0</v>
      </c>
      <c r="U3063" s="1"/>
      <c r="V3063" t="b">
        <v>0</v>
      </c>
      <c r="W3063" s="1">
        <v>44228</v>
      </c>
      <c r="X3063">
        <v>2</v>
      </c>
      <c r="Y3063">
        <v>2021</v>
      </c>
      <c r="Z3063" t="s">
        <v>90</v>
      </c>
      <c r="AA3063" t="s">
        <v>90</v>
      </c>
      <c r="AB3063" t="b">
        <v>0</v>
      </c>
      <c r="AC3063" t="b">
        <v>0</v>
      </c>
      <c r="AE3063" t="b">
        <v>1</v>
      </c>
      <c r="AF3063" t="b">
        <v>0</v>
      </c>
      <c r="AG3063" t="b">
        <v>0</v>
      </c>
      <c r="AH3063" t="s">
        <v>4366</v>
      </c>
      <c r="AI3063" t="b">
        <v>0</v>
      </c>
      <c r="AK3063" t="b">
        <v>0</v>
      </c>
      <c r="AL3063" s="1">
        <v>44298</v>
      </c>
      <c r="AM3063" t="s">
        <v>162</v>
      </c>
      <c r="AN3063" s="2">
        <v>44296.959062499998</v>
      </c>
      <c r="AP3063" s="2">
        <v>44294.428530092591</v>
      </c>
      <c r="AQ3063" s="1"/>
      <c r="AS3063" t="b">
        <v>0</v>
      </c>
      <c r="AV3063" t="s">
        <v>93</v>
      </c>
      <c r="BB3063" t="s">
        <v>8100</v>
      </c>
      <c r="BD3063" t="b">
        <v>0</v>
      </c>
      <c r="BH3063" t="s">
        <v>3209</v>
      </c>
      <c r="BI3063" t="s">
        <v>4697</v>
      </c>
      <c r="BJ3063" t="s">
        <v>216</v>
      </c>
      <c r="BL3063" t="s">
        <v>8098</v>
      </c>
      <c r="BM3063" t="s">
        <v>202</v>
      </c>
      <c r="BN3063" t="s">
        <v>2414</v>
      </c>
      <c r="BQ3063" t="s">
        <v>204</v>
      </c>
      <c r="BR3063" t="b">
        <v>0</v>
      </c>
      <c r="BT3063" t="b">
        <v>0</v>
      </c>
      <c r="BW3063" t="s">
        <v>97</v>
      </c>
      <c r="BX3063" t="b">
        <v>0</v>
      </c>
      <c r="BY3063" s="2">
        <v>44376.857569444444</v>
      </c>
      <c r="BZ3063" t="s">
        <v>314</v>
      </c>
      <c r="CB3063" t="b">
        <v>0</v>
      </c>
      <c r="CC3063" t="b">
        <v>0</v>
      </c>
      <c r="CF3063">
        <v>141450</v>
      </c>
      <c r="CH3063">
        <v>0</v>
      </c>
      <c r="CI3063">
        <v>0</v>
      </c>
      <c r="CJ3063">
        <v>0</v>
      </c>
      <c r="CK3063">
        <f>YEAR(tbl_Opportunity[[#This Row],[Close Date]])</f>
        <v>2021</v>
      </c>
    </row>
    <row r="3064" spans="1:89">
      <c r="A3064" t="s">
        <v>8101</v>
      </c>
      <c r="B3064" t="b">
        <v>0</v>
      </c>
      <c r="D3064" t="b">
        <v>0</v>
      </c>
      <c r="H3064" s="1">
        <v>44006</v>
      </c>
      <c r="I3064" t="b">
        <v>1</v>
      </c>
      <c r="J3064" t="s">
        <v>1504</v>
      </c>
      <c r="L3064" t="s">
        <v>8102</v>
      </c>
      <c r="M3064" t="s">
        <v>8103</v>
      </c>
      <c r="N3064" t="s">
        <v>345</v>
      </c>
      <c r="O3064" t="s">
        <v>272</v>
      </c>
      <c r="P3064" t="b">
        <v>1</v>
      </c>
      <c r="Q3064" s="2">
        <v>43791.907893518517</v>
      </c>
      <c r="R3064" s="1"/>
      <c r="S3064" t="b">
        <v>0</v>
      </c>
      <c r="U3064" s="1"/>
      <c r="V3064" t="b">
        <v>0</v>
      </c>
      <c r="W3064" s="1">
        <v>43862</v>
      </c>
      <c r="X3064">
        <v>2</v>
      </c>
      <c r="Y3064">
        <v>2020</v>
      </c>
      <c r="Z3064" t="s">
        <v>90</v>
      </c>
      <c r="AA3064" t="s">
        <v>90</v>
      </c>
      <c r="AB3064" t="b">
        <v>0</v>
      </c>
      <c r="AC3064" t="b">
        <v>0</v>
      </c>
      <c r="AE3064" t="b">
        <v>1</v>
      </c>
      <c r="AF3064" t="b">
        <v>0</v>
      </c>
      <c r="AG3064" t="b">
        <v>0</v>
      </c>
      <c r="AH3064" t="s">
        <v>4366</v>
      </c>
      <c r="AI3064" t="b">
        <v>0</v>
      </c>
      <c r="AK3064" t="b">
        <v>0</v>
      </c>
      <c r="AL3064" s="1">
        <v>44005</v>
      </c>
      <c r="AM3064" t="s">
        <v>162</v>
      </c>
      <c r="AN3064" s="2">
        <v>44296.959062499998</v>
      </c>
      <c r="AP3064" s="2">
        <v>44006.771226851852</v>
      </c>
      <c r="AQ3064" s="1"/>
      <c r="AS3064" t="b">
        <v>0</v>
      </c>
      <c r="AV3064" t="s">
        <v>93</v>
      </c>
      <c r="BB3064" t="s">
        <v>8104</v>
      </c>
      <c r="BD3064" t="b">
        <v>0</v>
      </c>
      <c r="BH3064" t="s">
        <v>3202</v>
      </c>
      <c r="BI3064" t="s">
        <v>1243</v>
      </c>
      <c r="BJ3064" t="s">
        <v>196</v>
      </c>
      <c r="BL3064" t="s">
        <v>8102</v>
      </c>
      <c r="BM3064" t="s">
        <v>202</v>
      </c>
      <c r="BN3064" t="s">
        <v>2414</v>
      </c>
      <c r="BQ3064" t="s">
        <v>204</v>
      </c>
      <c r="BR3064" t="b">
        <v>0</v>
      </c>
      <c r="BT3064" t="b">
        <v>0</v>
      </c>
      <c r="BW3064" t="s">
        <v>97</v>
      </c>
      <c r="BX3064" t="b">
        <v>0</v>
      </c>
      <c r="BY3064" s="2">
        <v>44376.857581018521</v>
      </c>
      <c r="BZ3064" t="s">
        <v>3204</v>
      </c>
      <c r="CB3064" t="b">
        <v>0</v>
      </c>
      <c r="CC3064" t="b">
        <v>0</v>
      </c>
      <c r="CF3064">
        <v>140000</v>
      </c>
      <c r="CH3064">
        <v>0</v>
      </c>
      <c r="CI3064">
        <v>0</v>
      </c>
      <c r="CJ3064">
        <v>0</v>
      </c>
      <c r="CK3064">
        <f>YEAR(tbl_Opportunity[[#This Row],[Close Date]])</f>
        <v>2020</v>
      </c>
    </row>
    <row r="3065" spans="1:89">
      <c r="A3065" t="s">
        <v>1443</v>
      </c>
      <c r="B3065" t="b">
        <v>0</v>
      </c>
      <c r="D3065" t="b">
        <v>0</v>
      </c>
      <c r="E3065" t="s">
        <v>4575</v>
      </c>
      <c r="H3065" s="1">
        <v>44377</v>
      </c>
      <c r="I3065" t="b">
        <v>1</v>
      </c>
      <c r="J3065" t="s">
        <v>140</v>
      </c>
      <c r="L3065" t="s">
        <v>8105</v>
      </c>
      <c r="M3065" t="s">
        <v>8106</v>
      </c>
      <c r="N3065" t="s">
        <v>345</v>
      </c>
      <c r="O3065" t="s">
        <v>272</v>
      </c>
      <c r="P3065" t="b">
        <v>1</v>
      </c>
      <c r="Q3065" s="2">
        <v>43753.55809027778</v>
      </c>
      <c r="R3065" s="1"/>
      <c r="S3065" t="b">
        <v>0</v>
      </c>
      <c r="U3065" s="1"/>
      <c r="V3065" t="b">
        <v>0</v>
      </c>
      <c r="W3065" s="1">
        <v>44228</v>
      </c>
      <c r="X3065">
        <v>2</v>
      </c>
      <c r="Y3065">
        <v>2021</v>
      </c>
      <c r="Z3065" t="s">
        <v>90</v>
      </c>
      <c r="AA3065" t="s">
        <v>90</v>
      </c>
      <c r="AB3065" t="b">
        <v>0</v>
      </c>
      <c r="AC3065" t="b">
        <v>0</v>
      </c>
      <c r="AE3065" t="b">
        <v>1</v>
      </c>
      <c r="AF3065" t="b">
        <v>0</v>
      </c>
      <c r="AG3065" t="b">
        <v>0</v>
      </c>
      <c r="AH3065" t="s">
        <v>4366</v>
      </c>
      <c r="AI3065" t="b">
        <v>0</v>
      </c>
      <c r="AK3065" t="b">
        <v>0</v>
      </c>
      <c r="AL3065" s="1">
        <v>44238</v>
      </c>
      <c r="AM3065" t="s">
        <v>162</v>
      </c>
      <c r="AN3065" s="2">
        <v>44296.959062499998</v>
      </c>
      <c r="AP3065" s="2">
        <v>44281.11377314815</v>
      </c>
      <c r="AQ3065" s="1"/>
      <c r="AS3065" t="b">
        <v>0</v>
      </c>
      <c r="AV3065" t="s">
        <v>176</v>
      </c>
      <c r="BB3065" t="s">
        <v>8107</v>
      </c>
      <c r="BD3065" t="b">
        <v>0</v>
      </c>
      <c r="BH3065" t="s">
        <v>215</v>
      </c>
      <c r="BI3065" t="s">
        <v>1243</v>
      </c>
      <c r="BL3065" t="s">
        <v>8108</v>
      </c>
      <c r="BM3065" t="s">
        <v>202</v>
      </c>
      <c r="BN3065" t="s">
        <v>2414</v>
      </c>
      <c r="BQ3065" t="s">
        <v>204</v>
      </c>
      <c r="BR3065" t="b">
        <v>0</v>
      </c>
      <c r="BT3065" t="b">
        <v>0</v>
      </c>
      <c r="BW3065" t="s">
        <v>97</v>
      </c>
      <c r="BX3065" t="b">
        <v>0</v>
      </c>
      <c r="BY3065" s="2">
        <v>44376.857569444444</v>
      </c>
      <c r="BZ3065" t="s">
        <v>217</v>
      </c>
      <c r="CB3065" t="b">
        <v>0</v>
      </c>
      <c r="CC3065" t="b">
        <v>0</v>
      </c>
      <c r="CF3065">
        <v>140000</v>
      </c>
      <c r="CH3065">
        <v>0</v>
      </c>
      <c r="CI3065">
        <v>0</v>
      </c>
      <c r="CJ3065">
        <v>0</v>
      </c>
      <c r="CK3065">
        <f>YEAR(tbl_Opportunity[[#This Row],[Close Date]])</f>
        <v>2021</v>
      </c>
    </row>
    <row r="3066" spans="1:89">
      <c r="A3066" t="s">
        <v>8109</v>
      </c>
      <c r="B3066" t="b">
        <v>0</v>
      </c>
      <c r="D3066" t="b">
        <v>0</v>
      </c>
      <c r="H3066" s="1">
        <v>44314</v>
      </c>
      <c r="I3066" t="b">
        <v>1</v>
      </c>
      <c r="J3066" t="s">
        <v>193</v>
      </c>
      <c r="L3066" t="s">
        <v>8110</v>
      </c>
      <c r="M3066" t="s">
        <v>8111</v>
      </c>
      <c r="N3066" t="s">
        <v>345</v>
      </c>
      <c r="O3066" t="s">
        <v>2393</v>
      </c>
      <c r="P3066" t="b">
        <v>1</v>
      </c>
      <c r="Q3066" s="2">
        <v>44047.950150462966</v>
      </c>
      <c r="R3066" s="1"/>
      <c r="S3066" t="b">
        <v>0</v>
      </c>
      <c r="U3066" s="1"/>
      <c r="V3066" t="b">
        <v>0</v>
      </c>
      <c r="W3066" s="1">
        <v>44228</v>
      </c>
      <c r="X3066">
        <v>2</v>
      </c>
      <c r="Y3066">
        <v>2021</v>
      </c>
      <c r="Z3066" t="s">
        <v>90</v>
      </c>
      <c r="AA3066" t="s">
        <v>90</v>
      </c>
      <c r="AB3066" t="b">
        <v>0</v>
      </c>
      <c r="AC3066" t="b">
        <v>0</v>
      </c>
      <c r="AE3066" t="b">
        <v>1</v>
      </c>
      <c r="AF3066" t="b">
        <v>0</v>
      </c>
      <c r="AG3066" t="b">
        <v>0</v>
      </c>
      <c r="AH3066" t="s">
        <v>4366</v>
      </c>
      <c r="AI3066" t="b">
        <v>0</v>
      </c>
      <c r="AK3066" t="b">
        <v>0</v>
      </c>
      <c r="AL3066" s="1">
        <v>44068</v>
      </c>
      <c r="AM3066" t="s">
        <v>162</v>
      </c>
      <c r="AN3066" s="2">
        <v>44297.83829861111</v>
      </c>
      <c r="AP3066" s="2">
        <v>44175.946284722224</v>
      </c>
      <c r="AQ3066" s="1"/>
      <c r="AS3066" t="b">
        <v>0</v>
      </c>
      <c r="AV3066" t="s">
        <v>213</v>
      </c>
      <c r="BB3066" t="s">
        <v>8112</v>
      </c>
      <c r="BD3066" t="b">
        <v>0</v>
      </c>
      <c r="BH3066" t="s">
        <v>2393</v>
      </c>
      <c r="BI3066" t="s">
        <v>1668</v>
      </c>
      <c r="BJ3066" t="s">
        <v>216</v>
      </c>
      <c r="BL3066" t="s">
        <v>8110</v>
      </c>
      <c r="BM3066" t="s">
        <v>202</v>
      </c>
      <c r="BN3066" t="s">
        <v>2414</v>
      </c>
      <c r="BQ3066" t="s">
        <v>204</v>
      </c>
      <c r="BR3066" t="b">
        <v>0</v>
      </c>
      <c r="BT3066" t="b">
        <v>0</v>
      </c>
      <c r="BW3066" t="s">
        <v>97</v>
      </c>
      <c r="BX3066" t="b">
        <v>0</v>
      </c>
      <c r="BY3066" s="2">
        <v>44376.857581018521</v>
      </c>
      <c r="BZ3066" t="s">
        <v>314</v>
      </c>
      <c r="CB3066" t="b">
        <v>0</v>
      </c>
      <c r="CC3066" t="b">
        <v>0</v>
      </c>
      <c r="CF3066">
        <v>181700</v>
      </c>
      <c r="CH3066">
        <v>0</v>
      </c>
      <c r="CI3066">
        <v>0</v>
      </c>
      <c r="CJ3066">
        <v>0</v>
      </c>
      <c r="CK3066">
        <f>YEAR(tbl_Opportunity[[#This Row],[Close Date]])</f>
        <v>2021</v>
      </c>
    </row>
    <row r="3067" spans="1:89">
      <c r="A3067" t="s">
        <v>1405</v>
      </c>
      <c r="B3067" t="b">
        <v>0</v>
      </c>
      <c r="D3067" t="b">
        <v>0</v>
      </c>
      <c r="H3067" s="1">
        <v>44012</v>
      </c>
      <c r="I3067" t="b">
        <v>1</v>
      </c>
      <c r="J3067" t="s">
        <v>105</v>
      </c>
      <c r="L3067" t="s">
        <v>8113</v>
      </c>
      <c r="M3067" t="s">
        <v>8114</v>
      </c>
      <c r="N3067" t="s">
        <v>345</v>
      </c>
      <c r="O3067" t="s">
        <v>3202</v>
      </c>
      <c r="P3067" t="b">
        <v>1</v>
      </c>
      <c r="Q3067" s="2">
        <v>43931.727175925924</v>
      </c>
      <c r="R3067" s="1"/>
      <c r="S3067" t="b">
        <v>0</v>
      </c>
      <c r="U3067" s="1"/>
      <c r="V3067" t="b">
        <v>0</v>
      </c>
      <c r="W3067" s="1">
        <v>43862</v>
      </c>
      <c r="X3067">
        <v>2</v>
      </c>
      <c r="Y3067">
        <v>2020</v>
      </c>
      <c r="Z3067" t="s">
        <v>90</v>
      </c>
      <c r="AA3067" t="s">
        <v>90</v>
      </c>
      <c r="AB3067" t="b">
        <v>0</v>
      </c>
      <c r="AC3067" t="b">
        <v>0</v>
      </c>
      <c r="AE3067" t="b">
        <v>1</v>
      </c>
      <c r="AF3067" t="b">
        <v>0</v>
      </c>
      <c r="AG3067" t="b">
        <v>0</v>
      </c>
      <c r="AH3067" t="s">
        <v>4366</v>
      </c>
      <c r="AI3067" t="b">
        <v>0</v>
      </c>
      <c r="AK3067" t="b">
        <v>0</v>
      </c>
      <c r="AL3067" s="1">
        <v>43931</v>
      </c>
      <c r="AM3067" t="s">
        <v>162</v>
      </c>
      <c r="AN3067" s="2">
        <v>44297.856377314813</v>
      </c>
      <c r="AP3067" s="2">
        <v>43938.696585648147</v>
      </c>
      <c r="AQ3067" s="1"/>
      <c r="AS3067" t="b">
        <v>0</v>
      </c>
      <c r="AV3067" t="s">
        <v>93</v>
      </c>
      <c r="BB3067" t="s">
        <v>8115</v>
      </c>
      <c r="BD3067" t="b">
        <v>0</v>
      </c>
      <c r="BH3067" t="s">
        <v>3202</v>
      </c>
      <c r="BI3067" t="s">
        <v>1243</v>
      </c>
      <c r="BJ3067" t="s">
        <v>105</v>
      </c>
      <c r="BL3067" t="s">
        <v>8113</v>
      </c>
      <c r="BM3067" t="s">
        <v>202</v>
      </c>
      <c r="BN3067" t="s">
        <v>2414</v>
      </c>
      <c r="BQ3067" t="s">
        <v>204</v>
      </c>
      <c r="BR3067" t="b">
        <v>0</v>
      </c>
      <c r="BT3067" t="b">
        <v>0</v>
      </c>
      <c r="BW3067" t="s">
        <v>97</v>
      </c>
      <c r="BX3067" t="b">
        <v>0</v>
      </c>
      <c r="BY3067" s="2">
        <v>44376.857581018521</v>
      </c>
      <c r="BZ3067" t="s">
        <v>3204</v>
      </c>
      <c r="CB3067" t="b">
        <v>0</v>
      </c>
      <c r="CC3067" t="b">
        <v>0</v>
      </c>
      <c r="CF3067">
        <v>144000</v>
      </c>
      <c r="CH3067">
        <v>0</v>
      </c>
      <c r="CI3067">
        <v>0</v>
      </c>
      <c r="CJ3067">
        <v>0</v>
      </c>
      <c r="CK3067">
        <f>YEAR(tbl_Opportunity[[#This Row],[Close Date]])</f>
        <v>2020</v>
      </c>
    </row>
    <row r="3068" spans="1:89">
      <c r="A3068" t="s">
        <v>6499</v>
      </c>
      <c r="B3068" t="b">
        <v>0</v>
      </c>
      <c r="D3068" t="b">
        <v>0</v>
      </c>
      <c r="E3068" t="s">
        <v>3126</v>
      </c>
      <c r="H3068" s="1">
        <v>44377</v>
      </c>
      <c r="I3068" t="b">
        <v>1</v>
      </c>
      <c r="J3068" t="s">
        <v>5709</v>
      </c>
      <c r="L3068" t="s">
        <v>6501</v>
      </c>
      <c r="M3068" t="s">
        <v>8116</v>
      </c>
      <c r="N3068" t="s">
        <v>345</v>
      </c>
      <c r="O3068" t="s">
        <v>2393</v>
      </c>
      <c r="P3068" t="b">
        <v>1</v>
      </c>
      <c r="Q3068" s="2">
        <v>43802.679062499999</v>
      </c>
      <c r="R3068" s="1"/>
      <c r="S3068" t="b">
        <v>0</v>
      </c>
      <c r="U3068" s="1"/>
      <c r="V3068" t="b">
        <v>0</v>
      </c>
      <c r="W3068" s="1">
        <v>44228</v>
      </c>
      <c r="X3068">
        <v>2</v>
      </c>
      <c r="Y3068">
        <v>2021</v>
      </c>
      <c r="Z3068" t="s">
        <v>90</v>
      </c>
      <c r="AA3068" t="s">
        <v>90</v>
      </c>
      <c r="AB3068" t="b">
        <v>0</v>
      </c>
      <c r="AC3068" t="b">
        <v>0</v>
      </c>
      <c r="AE3068" t="b">
        <v>1</v>
      </c>
      <c r="AF3068" t="b">
        <v>0</v>
      </c>
      <c r="AG3068" t="b">
        <v>0</v>
      </c>
      <c r="AH3068" t="s">
        <v>4366</v>
      </c>
      <c r="AI3068" t="b">
        <v>0</v>
      </c>
      <c r="AK3068" t="b">
        <v>0</v>
      </c>
      <c r="AL3068" s="1">
        <v>44246</v>
      </c>
      <c r="AM3068" t="s">
        <v>162</v>
      </c>
      <c r="AN3068" s="2">
        <v>44297.837673611109</v>
      </c>
      <c r="AP3068" s="2">
        <v>44246.977731481478</v>
      </c>
      <c r="AQ3068" s="1"/>
      <c r="AS3068" t="b">
        <v>0</v>
      </c>
      <c r="AV3068" t="s">
        <v>213</v>
      </c>
      <c r="BB3068" t="s">
        <v>8117</v>
      </c>
      <c r="BD3068" t="b">
        <v>0</v>
      </c>
      <c r="BH3068" t="s">
        <v>3202</v>
      </c>
      <c r="BI3068" t="s">
        <v>1072</v>
      </c>
      <c r="BL3068" t="s">
        <v>8118</v>
      </c>
      <c r="BM3068" t="s">
        <v>202</v>
      </c>
      <c r="BN3068" t="s">
        <v>2414</v>
      </c>
      <c r="BQ3068" t="s">
        <v>204</v>
      </c>
      <c r="BR3068" t="b">
        <v>0</v>
      </c>
      <c r="BT3068" t="b">
        <v>0</v>
      </c>
      <c r="BW3068" t="s">
        <v>97</v>
      </c>
      <c r="BX3068" t="b">
        <v>0</v>
      </c>
      <c r="BY3068" s="2">
        <v>44376.857581018521</v>
      </c>
      <c r="BZ3068" t="s">
        <v>3204</v>
      </c>
      <c r="CB3068" t="b">
        <v>0</v>
      </c>
      <c r="CC3068" t="b">
        <v>0</v>
      </c>
      <c r="CF3068">
        <v>142850</v>
      </c>
      <c r="CH3068">
        <v>0</v>
      </c>
      <c r="CI3068">
        <v>0</v>
      </c>
      <c r="CJ3068">
        <v>0</v>
      </c>
      <c r="CK3068">
        <f>YEAR(tbl_Opportunity[[#This Row],[Close Date]])</f>
        <v>2021</v>
      </c>
    </row>
    <row r="3069" spans="1:89">
      <c r="A3069" t="s">
        <v>5666</v>
      </c>
      <c r="B3069" t="b">
        <v>0</v>
      </c>
      <c r="D3069" t="b">
        <v>0</v>
      </c>
      <c r="H3069" s="1">
        <v>44369</v>
      </c>
      <c r="I3069" t="b">
        <v>1</v>
      </c>
      <c r="L3069" t="s">
        <v>8119</v>
      </c>
      <c r="N3069" t="s">
        <v>1070</v>
      </c>
      <c r="O3069" t="s">
        <v>215</v>
      </c>
      <c r="P3069" t="b">
        <v>1</v>
      </c>
      <c r="Q3069" s="2">
        <v>43977.555798611109</v>
      </c>
      <c r="R3069" s="1">
        <v>44369</v>
      </c>
      <c r="S3069" t="b">
        <v>0</v>
      </c>
      <c r="U3069" s="1"/>
      <c r="V3069" t="b">
        <v>0</v>
      </c>
      <c r="W3069" s="1">
        <v>44228</v>
      </c>
      <c r="X3069">
        <v>2</v>
      </c>
      <c r="Y3069">
        <v>2021</v>
      </c>
      <c r="Z3069" t="s">
        <v>90</v>
      </c>
      <c r="AA3069" t="s">
        <v>90</v>
      </c>
      <c r="AB3069" t="b">
        <v>0</v>
      </c>
      <c r="AC3069" t="b">
        <v>0</v>
      </c>
      <c r="AE3069" t="b">
        <v>1</v>
      </c>
      <c r="AF3069" t="b">
        <v>0</v>
      </c>
      <c r="AG3069" t="b">
        <v>0</v>
      </c>
      <c r="AH3069" t="s">
        <v>4366</v>
      </c>
      <c r="AI3069" t="b">
        <v>0</v>
      </c>
      <c r="AK3069" t="b">
        <v>0</v>
      </c>
      <c r="AL3069" s="1">
        <v>43978</v>
      </c>
      <c r="AM3069" t="s">
        <v>215</v>
      </c>
      <c r="AN3069" s="2">
        <v>44369.817152777781</v>
      </c>
      <c r="AP3069" s="2">
        <v>44369.817152777781</v>
      </c>
      <c r="AQ3069" s="1">
        <v>44369</v>
      </c>
      <c r="AS3069" t="b">
        <v>0</v>
      </c>
      <c r="AV3069" t="s">
        <v>93</v>
      </c>
      <c r="BB3069" t="s">
        <v>8120</v>
      </c>
      <c r="BD3069" t="b">
        <v>0</v>
      </c>
      <c r="BH3069" t="s">
        <v>215</v>
      </c>
      <c r="BI3069" t="s">
        <v>1243</v>
      </c>
      <c r="BJ3069" t="s">
        <v>196</v>
      </c>
      <c r="BL3069" t="s">
        <v>8119</v>
      </c>
      <c r="BM3069" t="s">
        <v>202</v>
      </c>
      <c r="BN3069" t="s">
        <v>2414</v>
      </c>
      <c r="BQ3069" t="s">
        <v>204</v>
      </c>
      <c r="BR3069" t="b">
        <v>0</v>
      </c>
      <c r="BT3069" t="b">
        <v>0</v>
      </c>
      <c r="BW3069" t="s">
        <v>97</v>
      </c>
      <c r="BX3069" t="b">
        <v>0</v>
      </c>
      <c r="BY3069" s="2">
        <v>44376.857581018521</v>
      </c>
      <c r="BZ3069" t="s">
        <v>3070</v>
      </c>
      <c r="CB3069" t="b">
        <v>0</v>
      </c>
      <c r="CC3069" t="b">
        <v>0</v>
      </c>
      <c r="CF3069">
        <v>152000</v>
      </c>
      <c r="CH3069">
        <v>0</v>
      </c>
      <c r="CI3069">
        <v>0</v>
      </c>
      <c r="CJ3069">
        <v>0</v>
      </c>
      <c r="CK3069">
        <f>YEAR(tbl_Opportunity[[#This Row],[Close Date]])</f>
        <v>2021</v>
      </c>
    </row>
    <row r="3070" spans="1:89">
      <c r="A3070" t="s">
        <v>6895</v>
      </c>
      <c r="B3070" t="b">
        <v>0</v>
      </c>
      <c r="D3070" t="b">
        <v>0</v>
      </c>
      <c r="E3070" t="s">
        <v>2888</v>
      </c>
      <c r="H3070" s="1">
        <v>44377</v>
      </c>
      <c r="I3070" t="b">
        <v>1</v>
      </c>
      <c r="J3070" t="s">
        <v>140</v>
      </c>
      <c r="L3070" t="s">
        <v>8121</v>
      </c>
      <c r="M3070" t="s">
        <v>8122</v>
      </c>
      <c r="N3070" t="s">
        <v>1070</v>
      </c>
      <c r="O3070" t="s">
        <v>3202</v>
      </c>
      <c r="P3070" t="b">
        <v>1</v>
      </c>
      <c r="Q3070" s="2">
        <v>43963.154351851852</v>
      </c>
      <c r="R3070" s="1"/>
      <c r="S3070" t="b">
        <v>0</v>
      </c>
      <c r="U3070" s="1"/>
      <c r="V3070" t="b">
        <v>0</v>
      </c>
      <c r="W3070" s="1">
        <v>44228</v>
      </c>
      <c r="X3070">
        <v>2</v>
      </c>
      <c r="Y3070">
        <v>2021</v>
      </c>
      <c r="Z3070" t="s">
        <v>90</v>
      </c>
      <c r="AA3070" t="s">
        <v>90</v>
      </c>
      <c r="AB3070" t="b">
        <v>0</v>
      </c>
      <c r="AC3070" t="b">
        <v>0</v>
      </c>
      <c r="AE3070" t="b">
        <v>1</v>
      </c>
      <c r="AF3070" t="b">
        <v>0</v>
      </c>
      <c r="AG3070" t="b">
        <v>0</v>
      </c>
      <c r="AH3070" t="s">
        <v>4366</v>
      </c>
      <c r="AI3070" t="b">
        <v>0</v>
      </c>
      <c r="AK3070" t="b">
        <v>0</v>
      </c>
      <c r="AL3070" s="1">
        <v>44272</v>
      </c>
      <c r="AM3070" t="s">
        <v>162</v>
      </c>
      <c r="AN3070" s="2">
        <v>44296.959062499998</v>
      </c>
      <c r="AP3070" s="2">
        <v>44272.989212962966</v>
      </c>
      <c r="AQ3070" s="1"/>
      <c r="AS3070" t="b">
        <v>0</v>
      </c>
      <c r="AV3070" t="s">
        <v>2820</v>
      </c>
      <c r="BB3070" t="s">
        <v>8123</v>
      </c>
      <c r="BD3070" t="b">
        <v>0</v>
      </c>
      <c r="BH3070" t="s">
        <v>3202</v>
      </c>
      <c r="BI3070" t="s">
        <v>1072</v>
      </c>
      <c r="BL3070" t="s">
        <v>8121</v>
      </c>
      <c r="BM3070" t="s">
        <v>202</v>
      </c>
      <c r="BN3070" t="s">
        <v>2414</v>
      </c>
      <c r="BQ3070" t="s">
        <v>204</v>
      </c>
      <c r="BR3070" t="b">
        <v>0</v>
      </c>
      <c r="BT3070" t="b">
        <v>0</v>
      </c>
      <c r="BW3070" t="s">
        <v>97</v>
      </c>
      <c r="BX3070" t="b">
        <v>0</v>
      </c>
      <c r="BY3070" s="2">
        <v>44376.857581018521</v>
      </c>
      <c r="BZ3070" t="s">
        <v>3204</v>
      </c>
      <c r="CB3070" t="b">
        <v>0</v>
      </c>
      <c r="CC3070" t="b">
        <v>0</v>
      </c>
      <c r="CF3070">
        <v>150850</v>
      </c>
      <c r="CH3070">
        <v>0</v>
      </c>
      <c r="CI3070">
        <v>0</v>
      </c>
      <c r="CJ3070">
        <v>0</v>
      </c>
      <c r="CK3070">
        <f>YEAR(tbl_Opportunity[[#This Row],[Close Date]])</f>
        <v>2021</v>
      </c>
    </row>
    <row r="3071" spans="1:89">
      <c r="A3071" t="s">
        <v>299</v>
      </c>
      <c r="B3071" t="b">
        <v>0</v>
      </c>
      <c r="D3071" t="b">
        <v>0</v>
      </c>
      <c r="E3071" t="s">
        <v>1005</v>
      </c>
      <c r="H3071" s="1">
        <v>43646</v>
      </c>
      <c r="I3071" t="b">
        <v>1</v>
      </c>
      <c r="J3071" t="s">
        <v>111</v>
      </c>
      <c r="L3071" t="s">
        <v>8124</v>
      </c>
      <c r="O3071" t="s">
        <v>215</v>
      </c>
      <c r="P3071" t="b">
        <v>1</v>
      </c>
      <c r="Q3071" s="2">
        <v>43475.57880787037</v>
      </c>
      <c r="R3071" s="1"/>
      <c r="S3071" t="b">
        <v>0</v>
      </c>
      <c r="U3071" s="1"/>
      <c r="V3071" t="b">
        <v>0</v>
      </c>
      <c r="W3071" s="1">
        <v>43497</v>
      </c>
      <c r="X3071">
        <v>2</v>
      </c>
      <c r="Y3071">
        <v>2019</v>
      </c>
      <c r="Z3071" t="s">
        <v>90</v>
      </c>
      <c r="AA3071" t="s">
        <v>90</v>
      </c>
      <c r="AB3071" t="b">
        <v>0</v>
      </c>
      <c r="AC3071" t="b">
        <v>0</v>
      </c>
      <c r="AE3071" t="b">
        <v>1</v>
      </c>
      <c r="AF3071" t="b">
        <v>0</v>
      </c>
      <c r="AG3071" t="b">
        <v>0</v>
      </c>
      <c r="AH3071" t="s">
        <v>4366</v>
      </c>
      <c r="AI3071" t="b">
        <v>0</v>
      </c>
      <c r="AK3071" t="b">
        <v>0</v>
      </c>
      <c r="AL3071" s="1">
        <v>43474</v>
      </c>
      <c r="AM3071" t="s">
        <v>162</v>
      </c>
      <c r="AN3071" s="2">
        <v>44296.959062499998</v>
      </c>
      <c r="AP3071" s="2">
        <v>43521.636053240742</v>
      </c>
      <c r="AQ3071" s="1"/>
      <c r="AS3071" t="b">
        <v>0</v>
      </c>
      <c r="AU3071" t="s">
        <v>216</v>
      </c>
      <c r="AV3071" t="s">
        <v>93</v>
      </c>
      <c r="BB3071" t="s">
        <v>8125</v>
      </c>
      <c r="BD3071" t="b">
        <v>0</v>
      </c>
      <c r="BG3071" t="s">
        <v>8126</v>
      </c>
      <c r="BH3071" t="s">
        <v>199</v>
      </c>
      <c r="BI3071" t="s">
        <v>200</v>
      </c>
      <c r="BJ3071" t="s">
        <v>216</v>
      </c>
      <c r="BL3071" t="s">
        <v>8124</v>
      </c>
      <c r="BM3071" t="s">
        <v>202</v>
      </c>
      <c r="BN3071" t="s">
        <v>203</v>
      </c>
      <c r="BQ3071" t="s">
        <v>204</v>
      </c>
      <c r="BR3071" t="b">
        <v>0</v>
      </c>
      <c r="BT3071" t="b">
        <v>0</v>
      </c>
      <c r="BW3071" t="s">
        <v>97</v>
      </c>
      <c r="BX3071" t="b">
        <v>0</v>
      </c>
      <c r="BY3071" s="2">
        <v>44376.857569444444</v>
      </c>
      <c r="CB3071" t="b">
        <v>0</v>
      </c>
      <c r="CC3071" t="b">
        <v>0</v>
      </c>
      <c r="CF3071">
        <v>71950</v>
      </c>
      <c r="CH3071">
        <v>0</v>
      </c>
      <c r="CI3071">
        <v>0</v>
      </c>
      <c r="CJ3071">
        <v>0</v>
      </c>
      <c r="CK3071">
        <f>YEAR(tbl_Opportunity[[#This Row],[Close Date]])</f>
        <v>2019</v>
      </c>
    </row>
    <row r="3072" spans="1:89">
      <c r="A3072" t="s">
        <v>8127</v>
      </c>
      <c r="B3072" t="b">
        <v>0</v>
      </c>
      <c r="D3072" t="b">
        <v>0</v>
      </c>
      <c r="H3072" s="1">
        <v>43281</v>
      </c>
      <c r="I3072" t="b">
        <v>1</v>
      </c>
      <c r="J3072" t="s">
        <v>429</v>
      </c>
      <c r="L3072" t="s">
        <v>3000</v>
      </c>
      <c r="O3072" t="s">
        <v>2137</v>
      </c>
      <c r="P3072" t="b">
        <v>1</v>
      </c>
      <c r="Q3072" s="2">
        <v>43117.818819444445</v>
      </c>
      <c r="R3072" s="1"/>
      <c r="S3072" t="b">
        <v>0</v>
      </c>
      <c r="U3072" s="1"/>
      <c r="V3072" t="b">
        <v>0</v>
      </c>
      <c r="W3072" s="1">
        <v>43132</v>
      </c>
      <c r="X3072">
        <v>2</v>
      </c>
      <c r="Y3072">
        <v>2018</v>
      </c>
      <c r="Z3072" t="s">
        <v>90</v>
      </c>
      <c r="AA3072" t="s">
        <v>90</v>
      </c>
      <c r="AB3072" t="b">
        <v>0</v>
      </c>
      <c r="AC3072" t="b">
        <v>0</v>
      </c>
      <c r="AE3072" t="b">
        <v>1</v>
      </c>
      <c r="AF3072" t="b">
        <v>0</v>
      </c>
      <c r="AG3072" t="b">
        <v>0</v>
      </c>
      <c r="AH3072" t="s">
        <v>5147</v>
      </c>
      <c r="AI3072" t="b">
        <v>0</v>
      </c>
      <c r="AK3072" t="b">
        <v>0</v>
      </c>
      <c r="AL3072" s="1">
        <v>43122</v>
      </c>
      <c r="AM3072" t="s">
        <v>162</v>
      </c>
      <c r="AN3072" s="2">
        <v>44297.855162037034</v>
      </c>
      <c r="AP3072" s="2">
        <v>43203.518784722219</v>
      </c>
      <c r="AQ3072" s="1"/>
      <c r="AS3072" t="b">
        <v>0</v>
      </c>
      <c r="AV3072" t="s">
        <v>93</v>
      </c>
      <c r="BB3072" t="s">
        <v>8128</v>
      </c>
      <c r="BD3072" t="b">
        <v>0</v>
      </c>
      <c r="BH3072" t="s">
        <v>215</v>
      </c>
      <c r="BI3072" t="s">
        <v>200</v>
      </c>
      <c r="BJ3072" t="s">
        <v>105</v>
      </c>
      <c r="BL3072" t="s">
        <v>3000</v>
      </c>
      <c r="BM3072" t="s">
        <v>202</v>
      </c>
      <c r="BN3072" t="s">
        <v>203</v>
      </c>
      <c r="BQ3072" t="s">
        <v>204</v>
      </c>
      <c r="BR3072" t="b">
        <v>0</v>
      </c>
      <c r="BT3072" t="b">
        <v>0</v>
      </c>
      <c r="BW3072" t="s">
        <v>97</v>
      </c>
      <c r="BX3072" t="b">
        <v>0</v>
      </c>
      <c r="BY3072" s="2">
        <v>44376.857569444444</v>
      </c>
      <c r="BZ3072" t="s">
        <v>217</v>
      </c>
      <c r="CB3072" t="b">
        <v>0</v>
      </c>
      <c r="CC3072" t="b">
        <v>0</v>
      </c>
      <c r="CF3072">
        <v>75750</v>
      </c>
      <c r="CH3072">
        <v>0</v>
      </c>
      <c r="CI3072">
        <v>0</v>
      </c>
      <c r="CJ3072">
        <v>0</v>
      </c>
      <c r="CK3072">
        <f>YEAR(tbl_Opportunity[[#This Row],[Close Date]])</f>
        <v>2018</v>
      </c>
    </row>
    <row r="3073" spans="1:89">
      <c r="A3073" t="s">
        <v>1542</v>
      </c>
      <c r="B3073" t="b">
        <v>0</v>
      </c>
      <c r="D3073" t="b">
        <v>0</v>
      </c>
      <c r="E3073" t="s">
        <v>4496</v>
      </c>
      <c r="H3073" s="1">
        <v>43195</v>
      </c>
      <c r="I3073" t="b">
        <v>1</v>
      </c>
      <c r="J3073" t="s">
        <v>140</v>
      </c>
      <c r="L3073" t="s">
        <v>8129</v>
      </c>
      <c r="O3073" t="s">
        <v>2137</v>
      </c>
      <c r="P3073" t="b">
        <v>1</v>
      </c>
      <c r="Q3073" s="2">
        <v>43042.755185185182</v>
      </c>
      <c r="R3073" s="1"/>
      <c r="S3073" t="b">
        <v>0</v>
      </c>
      <c r="U3073" s="1"/>
      <c r="V3073" t="b">
        <v>0</v>
      </c>
      <c r="W3073" s="1">
        <v>43132</v>
      </c>
      <c r="X3073">
        <v>2</v>
      </c>
      <c r="Y3073">
        <v>2018</v>
      </c>
      <c r="Z3073" t="s">
        <v>90</v>
      </c>
      <c r="AA3073" t="s">
        <v>90</v>
      </c>
      <c r="AB3073" t="b">
        <v>0</v>
      </c>
      <c r="AC3073" t="b">
        <v>0</v>
      </c>
      <c r="AE3073" t="b">
        <v>1</v>
      </c>
      <c r="AF3073" t="b">
        <v>0</v>
      </c>
      <c r="AG3073" t="b">
        <v>0</v>
      </c>
      <c r="AH3073" t="s">
        <v>4366</v>
      </c>
      <c r="AI3073" t="b">
        <v>0</v>
      </c>
      <c r="AK3073" t="b">
        <v>0</v>
      </c>
      <c r="AL3073" s="1">
        <v>43047</v>
      </c>
      <c r="AM3073" t="s">
        <v>162</v>
      </c>
      <c r="AN3073" s="2">
        <v>44296.959062499998</v>
      </c>
      <c r="AP3073" s="2">
        <v>43195.859085648146</v>
      </c>
      <c r="AQ3073" s="1"/>
      <c r="AS3073" t="b">
        <v>0</v>
      </c>
      <c r="AU3073" t="s">
        <v>216</v>
      </c>
      <c r="AV3073" t="s">
        <v>176</v>
      </c>
      <c r="BB3073" t="s">
        <v>8130</v>
      </c>
      <c r="BD3073" t="b">
        <v>0</v>
      </c>
      <c r="BH3073" t="s">
        <v>260</v>
      </c>
      <c r="BI3073" t="s">
        <v>200</v>
      </c>
      <c r="BJ3073" t="s">
        <v>216</v>
      </c>
      <c r="BL3073" t="s">
        <v>8129</v>
      </c>
      <c r="BM3073" t="s">
        <v>202</v>
      </c>
      <c r="BN3073" t="s">
        <v>203</v>
      </c>
      <c r="BP3073" t="s">
        <v>8131</v>
      </c>
      <c r="BQ3073" t="s">
        <v>204</v>
      </c>
      <c r="BR3073" t="b">
        <v>0</v>
      </c>
      <c r="BT3073" t="b">
        <v>0</v>
      </c>
      <c r="BW3073" t="s">
        <v>97</v>
      </c>
      <c r="BX3073" t="b">
        <v>0</v>
      </c>
      <c r="BY3073" s="2">
        <v>44376.857569444444</v>
      </c>
      <c r="CB3073" t="b">
        <v>0</v>
      </c>
      <c r="CC3073" t="b">
        <v>0</v>
      </c>
      <c r="CF3073">
        <v>57650</v>
      </c>
      <c r="CH3073">
        <v>0</v>
      </c>
      <c r="CI3073">
        <v>0</v>
      </c>
      <c r="CJ3073">
        <v>0</v>
      </c>
      <c r="CK3073">
        <f>YEAR(tbl_Opportunity[[#This Row],[Close Date]])</f>
        <v>2018</v>
      </c>
    </row>
    <row r="3074" spans="1:89">
      <c r="A3074" t="s">
        <v>8132</v>
      </c>
      <c r="B3074" t="b">
        <v>0</v>
      </c>
      <c r="D3074" t="b">
        <v>0</v>
      </c>
      <c r="H3074" s="1">
        <v>43192</v>
      </c>
      <c r="I3074" t="b">
        <v>1</v>
      </c>
      <c r="J3074" t="s">
        <v>105</v>
      </c>
      <c r="L3074" t="s">
        <v>8133</v>
      </c>
      <c r="O3074" t="s">
        <v>2137</v>
      </c>
      <c r="P3074" t="b">
        <v>1</v>
      </c>
      <c r="Q3074" s="2">
        <v>43024.709328703706</v>
      </c>
      <c r="R3074" s="1"/>
      <c r="S3074" t="b">
        <v>0</v>
      </c>
      <c r="U3074" s="1"/>
      <c r="V3074" t="b">
        <v>0</v>
      </c>
      <c r="W3074" s="1">
        <v>43132</v>
      </c>
      <c r="X3074">
        <v>2</v>
      </c>
      <c r="Y3074">
        <v>2018</v>
      </c>
      <c r="Z3074" t="s">
        <v>90</v>
      </c>
      <c r="AA3074" t="s">
        <v>90</v>
      </c>
      <c r="AB3074" t="b">
        <v>0</v>
      </c>
      <c r="AC3074" t="b">
        <v>0</v>
      </c>
      <c r="AE3074" t="b">
        <v>1</v>
      </c>
      <c r="AF3074" t="b">
        <v>0</v>
      </c>
      <c r="AG3074" t="b">
        <v>0</v>
      </c>
      <c r="AH3074" t="s">
        <v>4366</v>
      </c>
      <c r="AI3074" t="b">
        <v>0</v>
      </c>
      <c r="AK3074" t="b">
        <v>0</v>
      </c>
      <c r="AL3074" s="1">
        <v>43271</v>
      </c>
      <c r="AM3074" t="s">
        <v>162</v>
      </c>
      <c r="AN3074" s="2">
        <v>44297.856377314813</v>
      </c>
      <c r="AP3074" s="2">
        <v>43192.926574074074</v>
      </c>
      <c r="AQ3074" s="1"/>
      <c r="AS3074" t="b">
        <v>0</v>
      </c>
      <c r="AU3074" t="s">
        <v>196</v>
      </c>
      <c r="AV3074" t="s">
        <v>93</v>
      </c>
      <c r="BB3074" t="s">
        <v>8134</v>
      </c>
      <c r="BD3074" t="b">
        <v>0</v>
      </c>
      <c r="BH3074" t="s">
        <v>260</v>
      </c>
      <c r="BI3074" t="s">
        <v>200</v>
      </c>
      <c r="BJ3074" t="s">
        <v>196</v>
      </c>
      <c r="BL3074" t="s">
        <v>8133</v>
      </c>
      <c r="BM3074" t="s">
        <v>202</v>
      </c>
      <c r="BN3074" t="s">
        <v>203</v>
      </c>
      <c r="BQ3074" t="s">
        <v>204</v>
      </c>
      <c r="BR3074" t="b">
        <v>0</v>
      </c>
      <c r="BT3074" t="b">
        <v>0</v>
      </c>
      <c r="BW3074" t="s">
        <v>97</v>
      </c>
      <c r="BX3074" t="b">
        <v>0</v>
      </c>
      <c r="BY3074" s="2">
        <v>44376.857569444444</v>
      </c>
      <c r="CB3074" t="b">
        <v>0</v>
      </c>
      <c r="CC3074" t="b">
        <v>0</v>
      </c>
      <c r="CF3074">
        <v>61450</v>
      </c>
      <c r="CH3074">
        <v>0</v>
      </c>
      <c r="CI3074">
        <v>0</v>
      </c>
      <c r="CJ3074">
        <v>0</v>
      </c>
      <c r="CK3074">
        <f>YEAR(tbl_Opportunity[[#This Row],[Close Date]])</f>
        <v>2018</v>
      </c>
    </row>
    <row r="3075" spans="1:89">
      <c r="A3075" t="s">
        <v>8135</v>
      </c>
      <c r="B3075" t="b">
        <v>0</v>
      </c>
      <c r="D3075" t="b">
        <v>0</v>
      </c>
      <c r="E3075" t="s">
        <v>2796</v>
      </c>
      <c r="H3075" s="1">
        <v>44012</v>
      </c>
      <c r="I3075" t="b">
        <v>1</v>
      </c>
      <c r="J3075" t="s">
        <v>105</v>
      </c>
      <c r="L3075" t="s">
        <v>8136</v>
      </c>
      <c r="O3075" t="s">
        <v>272</v>
      </c>
      <c r="P3075" t="b">
        <v>1</v>
      </c>
      <c r="Q3075" s="2">
        <v>43523.028784722221</v>
      </c>
      <c r="R3075" s="1"/>
      <c r="S3075" t="b">
        <v>0</v>
      </c>
      <c r="U3075" s="1"/>
      <c r="V3075" t="b">
        <v>0</v>
      </c>
      <c r="W3075" s="1">
        <v>43862</v>
      </c>
      <c r="X3075">
        <v>2</v>
      </c>
      <c r="Y3075">
        <v>2020</v>
      </c>
      <c r="Z3075" t="s">
        <v>90</v>
      </c>
      <c r="AA3075" t="s">
        <v>90</v>
      </c>
      <c r="AB3075" t="b">
        <v>0</v>
      </c>
      <c r="AC3075" t="b">
        <v>0</v>
      </c>
      <c r="AE3075" t="b">
        <v>1</v>
      </c>
      <c r="AF3075" t="b">
        <v>0</v>
      </c>
      <c r="AG3075" t="b">
        <v>0</v>
      </c>
      <c r="AH3075" t="s">
        <v>3190</v>
      </c>
      <c r="AI3075" t="b">
        <v>0</v>
      </c>
      <c r="AK3075" t="b">
        <v>0</v>
      </c>
      <c r="AL3075" s="1">
        <v>43445</v>
      </c>
      <c r="AM3075" t="s">
        <v>162</v>
      </c>
      <c r="AN3075" s="2">
        <v>44297.856377314813</v>
      </c>
      <c r="AP3075" s="2">
        <v>43827.970057870371</v>
      </c>
      <c r="AQ3075" s="1"/>
      <c r="AS3075" t="b">
        <v>0</v>
      </c>
      <c r="AV3075" t="s">
        <v>176</v>
      </c>
      <c r="BB3075" t="s">
        <v>8137</v>
      </c>
      <c r="BD3075" t="b">
        <v>0</v>
      </c>
      <c r="BH3075" t="s">
        <v>260</v>
      </c>
      <c r="BI3075" t="s">
        <v>549</v>
      </c>
      <c r="BL3075" t="s">
        <v>8136</v>
      </c>
      <c r="BM3075" t="s">
        <v>202</v>
      </c>
      <c r="BN3075" t="s">
        <v>203</v>
      </c>
      <c r="BQ3075" t="s">
        <v>204</v>
      </c>
      <c r="BR3075" t="b">
        <v>0</v>
      </c>
      <c r="BT3075" t="b">
        <v>0</v>
      </c>
      <c r="BW3075" t="s">
        <v>97</v>
      </c>
      <c r="BX3075" t="b">
        <v>0</v>
      </c>
      <c r="BY3075" s="2">
        <v>44376.857569444444</v>
      </c>
      <c r="CB3075" t="b">
        <v>0</v>
      </c>
      <c r="CC3075" t="b">
        <v>0</v>
      </c>
      <c r="CF3075">
        <v>82480</v>
      </c>
      <c r="CH3075">
        <v>0</v>
      </c>
      <c r="CI3075">
        <v>0</v>
      </c>
      <c r="CJ3075">
        <v>0</v>
      </c>
      <c r="CK3075">
        <f>YEAR(tbl_Opportunity[[#This Row],[Close Date]])</f>
        <v>2020</v>
      </c>
    </row>
    <row r="3076" spans="1:89">
      <c r="A3076" t="s">
        <v>2477</v>
      </c>
      <c r="B3076" t="b">
        <v>0</v>
      </c>
      <c r="D3076" t="b">
        <v>0</v>
      </c>
      <c r="E3076" t="s">
        <v>3063</v>
      </c>
      <c r="H3076" s="1">
        <v>43281</v>
      </c>
      <c r="I3076" t="b">
        <v>1</v>
      </c>
      <c r="J3076" t="s">
        <v>105</v>
      </c>
      <c r="L3076" t="s">
        <v>8138</v>
      </c>
      <c r="O3076" t="s">
        <v>215</v>
      </c>
      <c r="P3076" t="b">
        <v>1</v>
      </c>
      <c r="Q3076" s="2">
        <v>43280.822754629633</v>
      </c>
      <c r="R3076" s="1"/>
      <c r="S3076" t="b">
        <v>0</v>
      </c>
      <c r="U3076" s="1"/>
      <c r="V3076" t="b">
        <v>0</v>
      </c>
      <c r="W3076" s="1">
        <v>43132</v>
      </c>
      <c r="X3076">
        <v>2</v>
      </c>
      <c r="Y3076">
        <v>2018</v>
      </c>
      <c r="Z3076" t="s">
        <v>90</v>
      </c>
      <c r="AA3076" t="s">
        <v>90</v>
      </c>
      <c r="AB3076" t="b">
        <v>0</v>
      </c>
      <c r="AC3076" t="b">
        <v>0</v>
      </c>
      <c r="AE3076" t="b">
        <v>1</v>
      </c>
      <c r="AF3076" t="b">
        <v>0</v>
      </c>
      <c r="AG3076" t="b">
        <v>0</v>
      </c>
      <c r="AH3076" t="s">
        <v>4366</v>
      </c>
      <c r="AI3076" t="b">
        <v>0</v>
      </c>
      <c r="AK3076" t="b">
        <v>0</v>
      </c>
      <c r="AL3076" s="1">
        <v>43334</v>
      </c>
      <c r="AM3076" t="s">
        <v>162</v>
      </c>
      <c r="AN3076" s="2">
        <v>44296.959062499998</v>
      </c>
      <c r="AP3076" s="2">
        <v>43335.841458333336</v>
      </c>
      <c r="AQ3076" s="1"/>
      <c r="AS3076" t="b">
        <v>0</v>
      </c>
      <c r="AV3076" t="s">
        <v>176</v>
      </c>
      <c r="BB3076" t="s">
        <v>8139</v>
      </c>
      <c r="BD3076" t="b">
        <v>0</v>
      </c>
      <c r="BE3076" t="s">
        <v>8140</v>
      </c>
      <c r="BH3076" t="s">
        <v>260</v>
      </c>
      <c r="BI3076" t="s">
        <v>200</v>
      </c>
      <c r="BJ3076" t="s">
        <v>216</v>
      </c>
      <c r="BL3076" t="s">
        <v>8138</v>
      </c>
      <c r="BM3076" t="s">
        <v>202</v>
      </c>
      <c r="BN3076" t="s">
        <v>203</v>
      </c>
      <c r="BQ3076" t="s">
        <v>204</v>
      </c>
      <c r="BR3076" t="b">
        <v>0</v>
      </c>
      <c r="BT3076" t="b">
        <v>0</v>
      </c>
      <c r="BW3076" t="s">
        <v>97</v>
      </c>
      <c r="BX3076" t="b">
        <v>0</v>
      </c>
      <c r="BY3076" s="2">
        <v>44376.857569444444</v>
      </c>
      <c r="CB3076" t="b">
        <v>0</v>
      </c>
      <c r="CC3076" t="b">
        <v>0</v>
      </c>
      <c r="CF3076">
        <v>87650</v>
      </c>
      <c r="CH3076">
        <v>0</v>
      </c>
      <c r="CI3076">
        <v>0</v>
      </c>
      <c r="CJ3076">
        <v>0</v>
      </c>
      <c r="CK3076">
        <f>YEAR(tbl_Opportunity[[#This Row],[Close Date]])</f>
        <v>2018</v>
      </c>
    </row>
    <row r="3077" spans="1:89">
      <c r="A3077" t="s">
        <v>5212</v>
      </c>
      <c r="B3077" t="b">
        <v>0</v>
      </c>
      <c r="D3077" t="b">
        <v>0</v>
      </c>
      <c r="H3077" s="1">
        <v>44377</v>
      </c>
      <c r="I3077" t="b">
        <v>1</v>
      </c>
      <c r="J3077" t="s">
        <v>235</v>
      </c>
      <c r="L3077" t="s">
        <v>8141</v>
      </c>
      <c r="O3077" t="s">
        <v>272</v>
      </c>
      <c r="P3077" t="b">
        <v>1</v>
      </c>
      <c r="Q3077" s="2">
        <v>43761.587106481478</v>
      </c>
      <c r="R3077" s="1"/>
      <c r="S3077" t="b">
        <v>0</v>
      </c>
      <c r="U3077" s="1"/>
      <c r="V3077" t="b">
        <v>0</v>
      </c>
      <c r="W3077" s="1">
        <v>44228</v>
      </c>
      <c r="X3077">
        <v>2</v>
      </c>
      <c r="Y3077">
        <v>2021</v>
      </c>
      <c r="Z3077" t="s">
        <v>90</v>
      </c>
      <c r="AA3077" t="s">
        <v>90</v>
      </c>
      <c r="AB3077" t="b">
        <v>0</v>
      </c>
      <c r="AC3077" t="b">
        <v>0</v>
      </c>
      <c r="AE3077" t="b">
        <v>1</v>
      </c>
      <c r="AF3077" t="b">
        <v>0</v>
      </c>
      <c r="AG3077" t="b">
        <v>0</v>
      </c>
      <c r="AH3077" t="s">
        <v>4366</v>
      </c>
      <c r="AI3077" t="b">
        <v>0</v>
      </c>
      <c r="AJ3077" t="s">
        <v>211</v>
      </c>
      <c r="AK3077" t="b">
        <v>0</v>
      </c>
      <c r="AL3077" s="1"/>
      <c r="AM3077" t="s">
        <v>162</v>
      </c>
      <c r="AN3077" s="2">
        <v>44296.959062499998</v>
      </c>
      <c r="AP3077" s="2">
        <v>44168.620937500003</v>
      </c>
      <c r="AQ3077" s="1"/>
      <c r="AS3077" t="b">
        <v>0</v>
      </c>
      <c r="AV3077" t="s">
        <v>93</v>
      </c>
      <c r="BB3077" t="s">
        <v>8142</v>
      </c>
      <c r="BD3077" t="b">
        <v>0</v>
      </c>
      <c r="BH3077" t="s">
        <v>2393</v>
      </c>
      <c r="BI3077" t="s">
        <v>1668</v>
      </c>
      <c r="BJ3077" t="s">
        <v>216</v>
      </c>
      <c r="BL3077" t="s">
        <v>8141</v>
      </c>
      <c r="BM3077" t="s">
        <v>202</v>
      </c>
      <c r="BN3077" t="s">
        <v>203</v>
      </c>
      <c r="BQ3077" t="s">
        <v>204</v>
      </c>
      <c r="BR3077" t="b">
        <v>0</v>
      </c>
      <c r="BT3077" t="b">
        <v>0</v>
      </c>
      <c r="BW3077" t="s">
        <v>97</v>
      </c>
      <c r="BX3077" t="b">
        <v>0</v>
      </c>
      <c r="BY3077" s="2">
        <v>44376.857569444444</v>
      </c>
      <c r="BZ3077" t="s">
        <v>314</v>
      </c>
      <c r="CB3077" t="b">
        <v>0</v>
      </c>
      <c r="CC3077" t="b">
        <v>0</v>
      </c>
      <c r="CF3077">
        <v>39321.75</v>
      </c>
      <c r="CH3077">
        <v>0</v>
      </c>
      <c r="CI3077">
        <v>0</v>
      </c>
      <c r="CJ3077">
        <v>0</v>
      </c>
      <c r="CK3077">
        <f>YEAR(tbl_Opportunity[[#This Row],[Close Date]])</f>
        <v>2021</v>
      </c>
    </row>
    <row r="3078" spans="1:89">
      <c r="A3078" t="s">
        <v>516</v>
      </c>
      <c r="B3078" t="b">
        <v>0</v>
      </c>
      <c r="D3078" t="b">
        <v>0</v>
      </c>
      <c r="H3078" s="1">
        <v>43578</v>
      </c>
      <c r="I3078" t="b">
        <v>1</v>
      </c>
      <c r="J3078" t="s">
        <v>193</v>
      </c>
      <c r="L3078" t="s">
        <v>8143</v>
      </c>
      <c r="O3078" t="s">
        <v>194</v>
      </c>
      <c r="P3078" t="b">
        <v>1</v>
      </c>
      <c r="Q3078" s="2">
        <v>43017.759780092594</v>
      </c>
      <c r="R3078" s="1"/>
      <c r="S3078" t="b">
        <v>0</v>
      </c>
      <c r="U3078" s="1"/>
      <c r="V3078" t="b">
        <v>0</v>
      </c>
      <c r="W3078" s="1">
        <v>43497</v>
      </c>
      <c r="X3078">
        <v>2</v>
      </c>
      <c r="Y3078">
        <v>2019</v>
      </c>
      <c r="Z3078" t="s">
        <v>90</v>
      </c>
      <c r="AA3078" t="s">
        <v>90</v>
      </c>
      <c r="AB3078" t="b">
        <v>0</v>
      </c>
      <c r="AC3078" t="b">
        <v>0</v>
      </c>
      <c r="AE3078" t="b">
        <v>1</v>
      </c>
      <c r="AF3078" t="b">
        <v>0</v>
      </c>
      <c r="AG3078" t="b">
        <v>0</v>
      </c>
      <c r="AH3078" t="s">
        <v>3190</v>
      </c>
      <c r="AI3078" t="b">
        <v>0</v>
      </c>
      <c r="AJ3078" t="s">
        <v>211</v>
      </c>
      <c r="AK3078" t="b">
        <v>0</v>
      </c>
      <c r="AL3078" s="1"/>
      <c r="AM3078" t="s">
        <v>162</v>
      </c>
      <c r="AN3078" s="2">
        <v>44296.959062499998</v>
      </c>
      <c r="AP3078" s="2">
        <v>43578.557662037034</v>
      </c>
      <c r="AQ3078" s="1"/>
      <c r="AS3078" t="b">
        <v>0</v>
      </c>
      <c r="AU3078" t="s">
        <v>316</v>
      </c>
      <c r="AV3078" t="s">
        <v>248</v>
      </c>
      <c r="BB3078" t="s">
        <v>8144</v>
      </c>
      <c r="BD3078" t="b">
        <v>0</v>
      </c>
      <c r="BH3078" t="s">
        <v>199</v>
      </c>
      <c r="BI3078" t="s">
        <v>200</v>
      </c>
      <c r="BJ3078" t="s">
        <v>196</v>
      </c>
      <c r="BL3078" t="s">
        <v>8143</v>
      </c>
      <c r="BM3078" t="s">
        <v>202</v>
      </c>
      <c r="BN3078" t="s">
        <v>203</v>
      </c>
      <c r="BQ3078" t="s">
        <v>204</v>
      </c>
      <c r="BR3078" t="b">
        <v>0</v>
      </c>
      <c r="BT3078" t="b">
        <v>0</v>
      </c>
      <c r="BW3078" t="s">
        <v>97</v>
      </c>
      <c r="BX3078" t="b">
        <v>0</v>
      </c>
      <c r="BY3078" s="2">
        <v>44376.857569444444</v>
      </c>
      <c r="CB3078" t="b">
        <v>0</v>
      </c>
      <c r="CC3078" t="b">
        <v>0</v>
      </c>
      <c r="CF3078">
        <v>75750</v>
      </c>
      <c r="CH3078">
        <v>0</v>
      </c>
      <c r="CI3078">
        <v>0</v>
      </c>
      <c r="CJ3078">
        <v>0</v>
      </c>
      <c r="CK3078">
        <f>YEAR(tbl_Opportunity[[#This Row],[Close Date]])</f>
        <v>2019</v>
      </c>
    </row>
    <row r="3079" spans="1:89">
      <c r="A3079" t="s">
        <v>1030</v>
      </c>
      <c r="B3079" t="b">
        <v>0</v>
      </c>
      <c r="D3079" t="b">
        <v>0</v>
      </c>
      <c r="E3079" t="s">
        <v>8145</v>
      </c>
      <c r="H3079" s="1">
        <v>44377</v>
      </c>
      <c r="I3079" t="b">
        <v>1</v>
      </c>
      <c r="J3079" t="s">
        <v>193</v>
      </c>
      <c r="L3079" t="s">
        <v>8146</v>
      </c>
      <c r="O3079" t="s">
        <v>272</v>
      </c>
      <c r="P3079" t="b">
        <v>1</v>
      </c>
      <c r="Q3079" s="2">
        <v>43613.881307870368</v>
      </c>
      <c r="R3079" s="1"/>
      <c r="S3079" t="b">
        <v>0</v>
      </c>
      <c r="U3079" s="1"/>
      <c r="V3079" t="b">
        <v>0</v>
      </c>
      <c r="W3079" s="1">
        <v>44228</v>
      </c>
      <c r="X3079">
        <v>2</v>
      </c>
      <c r="Y3079">
        <v>2021</v>
      </c>
      <c r="Z3079" t="s">
        <v>90</v>
      </c>
      <c r="AA3079" t="s">
        <v>90</v>
      </c>
      <c r="AB3079" t="b">
        <v>0</v>
      </c>
      <c r="AC3079" t="b">
        <v>0</v>
      </c>
      <c r="AE3079" t="b">
        <v>1</v>
      </c>
      <c r="AF3079" t="b">
        <v>0</v>
      </c>
      <c r="AG3079" t="b">
        <v>0</v>
      </c>
      <c r="AH3079" t="s">
        <v>4366</v>
      </c>
      <c r="AI3079" t="b">
        <v>0</v>
      </c>
      <c r="AJ3079" t="s">
        <v>211</v>
      </c>
      <c r="AK3079" t="b">
        <v>0</v>
      </c>
      <c r="AL3079" s="1">
        <v>44176</v>
      </c>
      <c r="AM3079" t="s">
        <v>162</v>
      </c>
      <c r="AN3079" s="2">
        <v>44296.959062499998</v>
      </c>
      <c r="AP3079" s="2">
        <v>44230.797638888886</v>
      </c>
      <c r="AQ3079" s="1"/>
      <c r="AS3079" t="b">
        <v>0</v>
      </c>
      <c r="AU3079" t="s">
        <v>216</v>
      </c>
      <c r="AV3079" t="s">
        <v>2956</v>
      </c>
      <c r="BB3079" t="s">
        <v>8147</v>
      </c>
      <c r="BD3079" t="b">
        <v>0</v>
      </c>
      <c r="BH3079" t="s">
        <v>375</v>
      </c>
      <c r="BI3079" t="s">
        <v>1243</v>
      </c>
      <c r="BJ3079" t="s">
        <v>216</v>
      </c>
      <c r="BL3079" t="s">
        <v>8146</v>
      </c>
      <c r="BM3079" t="s">
        <v>202</v>
      </c>
      <c r="BN3079" t="s">
        <v>203</v>
      </c>
      <c r="BQ3079" t="s">
        <v>204</v>
      </c>
      <c r="BR3079" t="b">
        <v>0</v>
      </c>
      <c r="BT3079" t="b">
        <v>0</v>
      </c>
      <c r="BW3079" t="s">
        <v>97</v>
      </c>
      <c r="BX3079" t="b">
        <v>0</v>
      </c>
      <c r="BY3079" s="2">
        <v>44376.857569444444</v>
      </c>
      <c r="BZ3079" t="s">
        <v>377</v>
      </c>
      <c r="CB3079" t="b">
        <v>0</v>
      </c>
      <c r="CC3079" t="b">
        <v>0</v>
      </c>
      <c r="CF3079">
        <v>86700</v>
      </c>
      <c r="CH3079">
        <v>0</v>
      </c>
      <c r="CI3079">
        <v>0</v>
      </c>
      <c r="CJ3079">
        <v>0</v>
      </c>
      <c r="CK3079">
        <f>YEAR(tbl_Opportunity[[#This Row],[Close Date]])</f>
        <v>2021</v>
      </c>
    </row>
    <row r="3080" spans="1:89">
      <c r="A3080" t="s">
        <v>4705</v>
      </c>
      <c r="B3080" t="b">
        <v>0</v>
      </c>
      <c r="D3080" t="b">
        <v>0</v>
      </c>
      <c r="E3080" t="s">
        <v>7964</v>
      </c>
      <c r="H3080" s="1">
        <v>44287</v>
      </c>
      <c r="I3080" t="b">
        <v>1</v>
      </c>
      <c r="J3080" t="s">
        <v>105</v>
      </c>
      <c r="L3080" t="s">
        <v>8148</v>
      </c>
      <c r="O3080" t="s">
        <v>272</v>
      </c>
      <c r="P3080" t="b">
        <v>1</v>
      </c>
      <c r="Q3080" s="2">
        <v>43353.800358796296</v>
      </c>
      <c r="R3080" s="1"/>
      <c r="S3080" t="b">
        <v>0</v>
      </c>
      <c r="U3080" s="1"/>
      <c r="V3080" t="b">
        <v>0</v>
      </c>
      <c r="W3080" s="1">
        <v>44228</v>
      </c>
      <c r="X3080">
        <v>2</v>
      </c>
      <c r="Y3080">
        <v>2021</v>
      </c>
      <c r="Z3080" t="s">
        <v>90</v>
      </c>
      <c r="AA3080" t="s">
        <v>90</v>
      </c>
      <c r="AB3080" t="b">
        <v>0</v>
      </c>
      <c r="AC3080" t="b">
        <v>0</v>
      </c>
      <c r="AE3080" t="b">
        <v>1</v>
      </c>
      <c r="AF3080" t="b">
        <v>0</v>
      </c>
      <c r="AG3080" t="b">
        <v>0</v>
      </c>
      <c r="AH3080" t="s">
        <v>105</v>
      </c>
      <c r="AI3080" t="b">
        <v>0</v>
      </c>
      <c r="AJ3080" t="s">
        <v>211</v>
      </c>
      <c r="AK3080" t="b">
        <v>0</v>
      </c>
      <c r="AL3080" s="1">
        <v>44056</v>
      </c>
      <c r="AM3080" t="s">
        <v>162</v>
      </c>
      <c r="AN3080" s="2">
        <v>44297.853321759256</v>
      </c>
      <c r="AP3080" s="2">
        <v>44230.6952662037</v>
      </c>
      <c r="AQ3080" s="1"/>
      <c r="AS3080" t="b">
        <v>0</v>
      </c>
      <c r="AU3080" t="s">
        <v>216</v>
      </c>
      <c r="AV3080" t="s">
        <v>2820</v>
      </c>
      <c r="BB3080" t="s">
        <v>8149</v>
      </c>
      <c r="BD3080" t="b">
        <v>0</v>
      </c>
      <c r="BH3080" t="s">
        <v>375</v>
      </c>
      <c r="BI3080" t="s">
        <v>1243</v>
      </c>
      <c r="BJ3080" t="s">
        <v>216</v>
      </c>
      <c r="BL3080" t="s">
        <v>8148</v>
      </c>
      <c r="BM3080" t="s">
        <v>202</v>
      </c>
      <c r="BN3080" t="s">
        <v>203</v>
      </c>
      <c r="BQ3080" t="s">
        <v>204</v>
      </c>
      <c r="BR3080" t="b">
        <v>0</v>
      </c>
      <c r="BT3080" t="b">
        <v>0</v>
      </c>
      <c r="BW3080" t="s">
        <v>97</v>
      </c>
      <c r="BX3080" t="b">
        <v>0</v>
      </c>
      <c r="BY3080" s="2">
        <v>44376.857569444444</v>
      </c>
      <c r="BZ3080" t="s">
        <v>377</v>
      </c>
      <c r="CB3080" t="b">
        <v>0</v>
      </c>
      <c r="CC3080" t="b">
        <v>0</v>
      </c>
      <c r="CF3080">
        <v>86700</v>
      </c>
      <c r="CH3080">
        <v>0</v>
      </c>
      <c r="CI3080">
        <v>0</v>
      </c>
      <c r="CJ3080">
        <v>0</v>
      </c>
      <c r="CK3080">
        <f>YEAR(tbl_Opportunity[[#This Row],[Close Date]])</f>
        <v>2021</v>
      </c>
    </row>
    <row r="3081" spans="1:89">
      <c r="A3081" t="s">
        <v>328</v>
      </c>
      <c r="B3081" t="b">
        <v>0</v>
      </c>
      <c r="D3081" t="b">
        <v>0</v>
      </c>
      <c r="H3081" s="1">
        <v>44012</v>
      </c>
      <c r="I3081" t="b">
        <v>1</v>
      </c>
      <c r="J3081" t="s">
        <v>105</v>
      </c>
      <c r="L3081" t="s">
        <v>8150</v>
      </c>
      <c r="O3081" t="s">
        <v>260</v>
      </c>
      <c r="P3081" t="b">
        <v>1</v>
      </c>
      <c r="Q3081" s="2">
        <v>43361.180671296293</v>
      </c>
      <c r="R3081" s="1"/>
      <c r="S3081" t="b">
        <v>0</v>
      </c>
      <c r="U3081" s="1"/>
      <c r="V3081" t="b">
        <v>0</v>
      </c>
      <c r="W3081" s="1">
        <v>43862</v>
      </c>
      <c r="X3081">
        <v>2</v>
      </c>
      <c r="Y3081">
        <v>2020</v>
      </c>
      <c r="Z3081" t="s">
        <v>90</v>
      </c>
      <c r="AA3081" t="s">
        <v>90</v>
      </c>
      <c r="AB3081" t="b">
        <v>0</v>
      </c>
      <c r="AC3081" t="b">
        <v>0</v>
      </c>
      <c r="AE3081" t="b">
        <v>1</v>
      </c>
      <c r="AF3081" t="b">
        <v>0</v>
      </c>
      <c r="AG3081" t="b">
        <v>0</v>
      </c>
      <c r="AH3081" t="s">
        <v>4366</v>
      </c>
      <c r="AI3081" t="b">
        <v>0</v>
      </c>
      <c r="AJ3081" t="s">
        <v>211</v>
      </c>
      <c r="AK3081" t="b">
        <v>0</v>
      </c>
      <c r="AL3081" s="1">
        <v>43189</v>
      </c>
      <c r="AM3081" t="s">
        <v>162</v>
      </c>
      <c r="AN3081" s="2">
        <v>44297.83829861111</v>
      </c>
      <c r="AP3081" s="2">
        <v>43827.967939814815</v>
      </c>
      <c r="AQ3081" s="1"/>
      <c r="AS3081" t="b">
        <v>0</v>
      </c>
      <c r="AV3081" t="s">
        <v>213</v>
      </c>
      <c r="BB3081" t="s">
        <v>8151</v>
      </c>
      <c r="BD3081" t="b">
        <v>0</v>
      </c>
      <c r="BE3081" t="s">
        <v>8152</v>
      </c>
      <c r="BH3081" t="s">
        <v>260</v>
      </c>
      <c r="BI3081" t="s">
        <v>200</v>
      </c>
      <c r="BJ3081" t="s">
        <v>216</v>
      </c>
      <c r="BL3081" t="s">
        <v>8150</v>
      </c>
      <c r="BM3081" t="s">
        <v>202</v>
      </c>
      <c r="BN3081" t="s">
        <v>203</v>
      </c>
      <c r="BQ3081" t="s">
        <v>204</v>
      </c>
      <c r="BR3081" t="b">
        <v>0</v>
      </c>
      <c r="BT3081" t="b">
        <v>0</v>
      </c>
      <c r="BW3081" t="s">
        <v>97</v>
      </c>
      <c r="BX3081" t="b">
        <v>0</v>
      </c>
      <c r="BY3081" s="2">
        <v>44376.857569444444</v>
      </c>
      <c r="CB3081" t="b">
        <v>0</v>
      </c>
      <c r="CC3081" t="b">
        <v>0</v>
      </c>
      <c r="CF3081">
        <v>64550</v>
      </c>
      <c r="CH3081">
        <v>0</v>
      </c>
      <c r="CI3081">
        <v>0</v>
      </c>
      <c r="CJ3081">
        <v>0</v>
      </c>
      <c r="CK3081">
        <f>YEAR(tbl_Opportunity[[#This Row],[Close Date]])</f>
        <v>2020</v>
      </c>
    </row>
    <row r="3082" spans="1:89">
      <c r="A3082" t="s">
        <v>8153</v>
      </c>
      <c r="B3082" t="b">
        <v>0</v>
      </c>
      <c r="D3082" t="b">
        <v>0</v>
      </c>
      <c r="E3082" t="s">
        <v>6068</v>
      </c>
      <c r="H3082" s="1">
        <v>43922</v>
      </c>
      <c r="I3082" t="b">
        <v>1</v>
      </c>
      <c r="J3082" t="s">
        <v>140</v>
      </c>
      <c r="L3082" t="s">
        <v>8154</v>
      </c>
      <c r="O3082" t="s">
        <v>2137</v>
      </c>
      <c r="P3082" t="b">
        <v>1</v>
      </c>
      <c r="Q3082" s="2">
        <v>43291.709328703706</v>
      </c>
      <c r="R3082" s="1"/>
      <c r="S3082" t="b">
        <v>0</v>
      </c>
      <c r="U3082" s="1"/>
      <c r="V3082" t="b">
        <v>0</v>
      </c>
      <c r="W3082" s="1">
        <v>43862</v>
      </c>
      <c r="X3082">
        <v>2</v>
      </c>
      <c r="Y3082">
        <v>2020</v>
      </c>
      <c r="Z3082" t="s">
        <v>90</v>
      </c>
      <c r="AA3082" t="s">
        <v>90</v>
      </c>
      <c r="AB3082" t="b">
        <v>0</v>
      </c>
      <c r="AC3082" t="b">
        <v>0</v>
      </c>
      <c r="AE3082" t="b">
        <v>1</v>
      </c>
      <c r="AF3082" t="b">
        <v>0</v>
      </c>
      <c r="AG3082" t="b">
        <v>0</v>
      </c>
      <c r="AH3082" t="s">
        <v>105</v>
      </c>
      <c r="AI3082" t="b">
        <v>0</v>
      </c>
      <c r="AJ3082" t="s">
        <v>574</v>
      </c>
      <c r="AK3082" t="b">
        <v>0</v>
      </c>
      <c r="AL3082" s="1">
        <v>43606</v>
      </c>
      <c r="AM3082" t="s">
        <v>162</v>
      </c>
      <c r="AN3082" s="2">
        <v>44296.959062499998</v>
      </c>
      <c r="AP3082" s="2">
        <v>43942.6641087963</v>
      </c>
      <c r="AQ3082" s="1"/>
      <c r="AS3082" t="b">
        <v>0</v>
      </c>
      <c r="AV3082" t="s">
        <v>2820</v>
      </c>
      <c r="BB3082" t="s">
        <v>8155</v>
      </c>
      <c r="BD3082" t="b">
        <v>0</v>
      </c>
      <c r="BH3082" t="s">
        <v>406</v>
      </c>
      <c r="BI3082" t="s">
        <v>200</v>
      </c>
      <c r="BJ3082" t="s">
        <v>247</v>
      </c>
      <c r="BL3082" t="s">
        <v>8154</v>
      </c>
      <c r="BM3082" t="s">
        <v>202</v>
      </c>
      <c r="BN3082" t="s">
        <v>203</v>
      </c>
      <c r="BQ3082" t="s">
        <v>204</v>
      </c>
      <c r="BR3082" t="b">
        <v>0</v>
      </c>
      <c r="BT3082" t="b">
        <v>0</v>
      </c>
      <c r="BW3082" t="s">
        <v>97</v>
      </c>
      <c r="BX3082" t="b">
        <v>0</v>
      </c>
      <c r="BY3082" s="2">
        <v>44376.857569444444</v>
      </c>
      <c r="CB3082" t="b">
        <v>0</v>
      </c>
      <c r="CC3082" t="b">
        <v>0</v>
      </c>
      <c r="CF3082">
        <v>66905</v>
      </c>
      <c r="CH3082">
        <v>0</v>
      </c>
      <c r="CI3082">
        <v>0</v>
      </c>
      <c r="CJ3082">
        <v>0</v>
      </c>
      <c r="CK3082">
        <f>YEAR(tbl_Opportunity[[#This Row],[Close Date]])</f>
        <v>2020</v>
      </c>
    </row>
    <row r="3083" spans="1:89">
      <c r="A3083" t="s">
        <v>1199</v>
      </c>
      <c r="B3083" t="b">
        <v>0</v>
      </c>
      <c r="D3083" t="b">
        <v>0</v>
      </c>
      <c r="H3083" s="1">
        <v>44012</v>
      </c>
      <c r="I3083" t="b">
        <v>1</v>
      </c>
      <c r="J3083" t="s">
        <v>105</v>
      </c>
      <c r="L3083" t="s">
        <v>8156</v>
      </c>
      <c r="O3083" t="s">
        <v>260</v>
      </c>
      <c r="P3083" t="b">
        <v>1</v>
      </c>
      <c r="Q3083" s="2">
        <v>43598.197337962964</v>
      </c>
      <c r="R3083" s="1"/>
      <c r="S3083" t="b">
        <v>0</v>
      </c>
      <c r="U3083" s="1"/>
      <c r="V3083" t="b">
        <v>0</v>
      </c>
      <c r="W3083" s="1">
        <v>43862</v>
      </c>
      <c r="X3083">
        <v>2</v>
      </c>
      <c r="Y3083">
        <v>2020</v>
      </c>
      <c r="Z3083" t="s">
        <v>90</v>
      </c>
      <c r="AA3083" t="s">
        <v>90</v>
      </c>
      <c r="AB3083" t="b">
        <v>0</v>
      </c>
      <c r="AC3083" t="b">
        <v>0</v>
      </c>
      <c r="AE3083" t="b">
        <v>1</v>
      </c>
      <c r="AF3083" t="b">
        <v>0</v>
      </c>
      <c r="AG3083" t="b">
        <v>0</v>
      </c>
      <c r="AH3083" t="s">
        <v>3190</v>
      </c>
      <c r="AI3083" t="b">
        <v>0</v>
      </c>
      <c r="AJ3083" t="s">
        <v>195</v>
      </c>
      <c r="AK3083" t="b">
        <v>0</v>
      </c>
      <c r="AL3083" s="1">
        <v>43593</v>
      </c>
      <c r="AM3083" t="s">
        <v>162</v>
      </c>
      <c r="AN3083" s="2">
        <v>44297.856377314813</v>
      </c>
      <c r="AP3083" s="2">
        <v>43827.964432870373</v>
      </c>
      <c r="AQ3083" s="1"/>
      <c r="AS3083" t="b">
        <v>0</v>
      </c>
      <c r="AV3083" t="s">
        <v>248</v>
      </c>
      <c r="AY3083" t="s">
        <v>605</v>
      </c>
      <c r="AZ3083" t="s">
        <v>2814</v>
      </c>
      <c r="BB3083" t="s">
        <v>8157</v>
      </c>
      <c r="BD3083" t="b">
        <v>0</v>
      </c>
      <c r="BF3083" t="s">
        <v>8158</v>
      </c>
      <c r="BG3083" t="s">
        <v>8159</v>
      </c>
      <c r="BH3083" t="s">
        <v>260</v>
      </c>
      <c r="BI3083" t="s">
        <v>549</v>
      </c>
      <c r="BJ3083" t="s">
        <v>216</v>
      </c>
      <c r="BL3083" t="s">
        <v>8156</v>
      </c>
      <c r="BM3083" t="s">
        <v>202</v>
      </c>
      <c r="BN3083" t="s">
        <v>203</v>
      </c>
      <c r="BQ3083" t="s">
        <v>204</v>
      </c>
      <c r="BR3083" t="b">
        <v>0</v>
      </c>
      <c r="BT3083" t="b">
        <v>0</v>
      </c>
      <c r="BW3083" t="s">
        <v>97</v>
      </c>
      <c r="BX3083" t="b">
        <v>0</v>
      </c>
      <c r="BY3083" s="2">
        <v>44376.857569444444</v>
      </c>
      <c r="CB3083" t="b">
        <v>0</v>
      </c>
      <c r="CC3083" t="b">
        <v>0</v>
      </c>
      <c r="CF3083">
        <v>57835</v>
      </c>
      <c r="CH3083">
        <v>0</v>
      </c>
      <c r="CI3083">
        <v>0</v>
      </c>
      <c r="CJ3083">
        <v>0</v>
      </c>
      <c r="CK3083">
        <f>YEAR(tbl_Opportunity[[#This Row],[Close Date]])</f>
        <v>2020</v>
      </c>
    </row>
    <row r="3084" spans="1:89">
      <c r="A3084" t="s">
        <v>2477</v>
      </c>
      <c r="B3084" t="b">
        <v>0</v>
      </c>
      <c r="D3084" t="b">
        <v>0</v>
      </c>
      <c r="E3084" t="s">
        <v>2829</v>
      </c>
      <c r="H3084" s="1">
        <v>44012</v>
      </c>
      <c r="I3084" t="b">
        <v>1</v>
      </c>
      <c r="J3084" t="s">
        <v>140</v>
      </c>
      <c r="L3084" t="s">
        <v>8160</v>
      </c>
      <c r="O3084" t="s">
        <v>272</v>
      </c>
      <c r="P3084" t="b">
        <v>1</v>
      </c>
      <c r="Q3084" s="2">
        <v>43630.55232638889</v>
      </c>
      <c r="R3084" s="1"/>
      <c r="S3084" t="b">
        <v>0</v>
      </c>
      <c r="U3084" s="1"/>
      <c r="V3084" t="b">
        <v>0</v>
      </c>
      <c r="W3084" s="1">
        <v>43862</v>
      </c>
      <c r="X3084">
        <v>2</v>
      </c>
      <c r="Y3084">
        <v>2020</v>
      </c>
      <c r="Z3084" t="s">
        <v>90</v>
      </c>
      <c r="AA3084" t="s">
        <v>90</v>
      </c>
      <c r="AB3084" t="b">
        <v>0</v>
      </c>
      <c r="AC3084" t="b">
        <v>0</v>
      </c>
      <c r="AE3084" t="b">
        <v>1</v>
      </c>
      <c r="AF3084" t="b">
        <v>0</v>
      </c>
      <c r="AG3084" t="b">
        <v>0</v>
      </c>
      <c r="AH3084" t="s">
        <v>4366</v>
      </c>
      <c r="AI3084" t="b">
        <v>0</v>
      </c>
      <c r="AK3084" t="b">
        <v>0</v>
      </c>
      <c r="AL3084" s="1">
        <v>43871</v>
      </c>
      <c r="AM3084" t="s">
        <v>162</v>
      </c>
      <c r="AN3084" s="2">
        <v>44296.959062499998</v>
      </c>
      <c r="AP3084" s="2">
        <v>43879.702800925923</v>
      </c>
      <c r="AQ3084" s="1"/>
      <c r="AS3084" t="b">
        <v>0</v>
      </c>
      <c r="AV3084" t="s">
        <v>176</v>
      </c>
      <c r="AY3084" t="s">
        <v>236</v>
      </c>
      <c r="BB3084" t="s">
        <v>8161</v>
      </c>
      <c r="BD3084" t="b">
        <v>0</v>
      </c>
      <c r="BH3084" t="s">
        <v>215</v>
      </c>
      <c r="BI3084" t="s">
        <v>549</v>
      </c>
      <c r="BJ3084" t="s">
        <v>216</v>
      </c>
      <c r="BL3084" t="s">
        <v>8160</v>
      </c>
      <c r="BM3084" t="s">
        <v>202</v>
      </c>
      <c r="BN3084" t="s">
        <v>203</v>
      </c>
      <c r="BQ3084" t="s">
        <v>204</v>
      </c>
      <c r="BR3084" t="b">
        <v>0</v>
      </c>
      <c r="BT3084" t="b">
        <v>0</v>
      </c>
      <c r="BW3084" t="s">
        <v>97</v>
      </c>
      <c r="BX3084" t="b">
        <v>0</v>
      </c>
      <c r="BY3084" s="2">
        <v>44376.857569444444</v>
      </c>
      <c r="BZ3084" t="s">
        <v>217</v>
      </c>
      <c r="CB3084" t="b">
        <v>0</v>
      </c>
      <c r="CC3084" t="b">
        <v>0</v>
      </c>
      <c r="CF3084">
        <v>91515</v>
      </c>
      <c r="CH3084">
        <v>0</v>
      </c>
      <c r="CI3084">
        <v>0</v>
      </c>
      <c r="CJ3084">
        <v>0</v>
      </c>
      <c r="CK3084">
        <f>YEAR(tbl_Opportunity[[#This Row],[Close Date]])</f>
        <v>2020</v>
      </c>
    </row>
    <row r="3085" spans="1:89">
      <c r="A3085" t="s">
        <v>8162</v>
      </c>
      <c r="B3085" t="b">
        <v>0</v>
      </c>
      <c r="D3085" t="b">
        <v>0</v>
      </c>
      <c r="H3085" s="1">
        <v>44012</v>
      </c>
      <c r="I3085" t="b">
        <v>1</v>
      </c>
      <c r="J3085" t="s">
        <v>105</v>
      </c>
      <c r="L3085" t="s">
        <v>8163</v>
      </c>
      <c r="O3085" t="s">
        <v>272</v>
      </c>
      <c r="P3085" t="b">
        <v>1</v>
      </c>
      <c r="Q3085" s="2">
        <v>43622.784155092595</v>
      </c>
      <c r="R3085" s="1"/>
      <c r="S3085" t="b">
        <v>0</v>
      </c>
      <c r="U3085" s="1"/>
      <c r="V3085" t="b">
        <v>0</v>
      </c>
      <c r="W3085" s="1">
        <v>43862</v>
      </c>
      <c r="X3085">
        <v>2</v>
      </c>
      <c r="Y3085">
        <v>2020</v>
      </c>
      <c r="Z3085" t="s">
        <v>90</v>
      </c>
      <c r="AA3085" t="s">
        <v>90</v>
      </c>
      <c r="AB3085" t="b">
        <v>0</v>
      </c>
      <c r="AC3085" t="b">
        <v>0</v>
      </c>
      <c r="AE3085" t="b">
        <v>1</v>
      </c>
      <c r="AF3085" t="b">
        <v>0</v>
      </c>
      <c r="AG3085" t="b">
        <v>0</v>
      </c>
      <c r="AH3085" t="s">
        <v>105</v>
      </c>
      <c r="AI3085" t="b">
        <v>0</v>
      </c>
      <c r="AJ3085" t="s">
        <v>211</v>
      </c>
      <c r="AK3085" t="b">
        <v>0</v>
      </c>
      <c r="AL3085" s="1">
        <v>43745</v>
      </c>
      <c r="AM3085" t="s">
        <v>162</v>
      </c>
      <c r="AN3085" s="2">
        <v>44297.856377314813</v>
      </c>
      <c r="AP3085" s="2">
        <v>43942.67931712963</v>
      </c>
      <c r="AQ3085" s="1"/>
      <c r="AS3085" t="b">
        <v>0</v>
      </c>
      <c r="AV3085" t="s">
        <v>248</v>
      </c>
      <c r="AY3085" t="s">
        <v>236</v>
      </c>
      <c r="AZ3085" t="s">
        <v>300</v>
      </c>
      <c r="BB3085" t="s">
        <v>8164</v>
      </c>
      <c r="BD3085" t="b">
        <v>0</v>
      </c>
      <c r="BH3085" t="s">
        <v>406</v>
      </c>
      <c r="BI3085" t="s">
        <v>1243</v>
      </c>
      <c r="BJ3085" t="s">
        <v>196</v>
      </c>
      <c r="BL3085" t="s">
        <v>8163</v>
      </c>
      <c r="BM3085" t="s">
        <v>202</v>
      </c>
      <c r="BN3085" t="s">
        <v>203</v>
      </c>
      <c r="BQ3085" t="s">
        <v>204</v>
      </c>
      <c r="BR3085" t="b">
        <v>0</v>
      </c>
      <c r="BT3085" t="b">
        <v>0</v>
      </c>
      <c r="BW3085" t="s">
        <v>97</v>
      </c>
      <c r="BX3085" t="b">
        <v>0</v>
      </c>
      <c r="BY3085" s="2">
        <v>44376.857569444444</v>
      </c>
      <c r="CB3085" t="b">
        <v>0</v>
      </c>
      <c r="CC3085" t="b">
        <v>0</v>
      </c>
      <c r="CF3085">
        <v>93085</v>
      </c>
      <c r="CH3085">
        <v>0</v>
      </c>
      <c r="CI3085">
        <v>0</v>
      </c>
      <c r="CJ3085">
        <v>0</v>
      </c>
      <c r="CK3085">
        <f>YEAR(tbl_Opportunity[[#This Row],[Close Date]])</f>
        <v>2020</v>
      </c>
    </row>
    <row r="3086" spans="1:89">
      <c r="A3086" t="s">
        <v>328</v>
      </c>
      <c r="B3086" t="b">
        <v>0</v>
      </c>
      <c r="D3086" t="b">
        <v>0</v>
      </c>
      <c r="E3086" t="s">
        <v>6072</v>
      </c>
      <c r="H3086" s="1">
        <v>44012</v>
      </c>
      <c r="I3086" t="b">
        <v>1</v>
      </c>
      <c r="J3086" t="s">
        <v>105</v>
      </c>
      <c r="L3086" t="s">
        <v>8165</v>
      </c>
      <c r="O3086" t="s">
        <v>272</v>
      </c>
      <c r="P3086" t="b">
        <v>1</v>
      </c>
      <c r="Q3086" s="2">
        <v>43472.728530092594</v>
      </c>
      <c r="R3086" s="1"/>
      <c r="S3086" t="b">
        <v>0</v>
      </c>
      <c r="U3086" s="1"/>
      <c r="V3086" t="b">
        <v>0</v>
      </c>
      <c r="W3086" s="1">
        <v>43862</v>
      </c>
      <c r="X3086">
        <v>2</v>
      </c>
      <c r="Y3086">
        <v>2020</v>
      </c>
      <c r="Z3086" t="s">
        <v>90</v>
      </c>
      <c r="AA3086" t="s">
        <v>90</v>
      </c>
      <c r="AB3086" t="b">
        <v>0</v>
      </c>
      <c r="AC3086" t="b">
        <v>0</v>
      </c>
      <c r="AE3086" t="b">
        <v>1</v>
      </c>
      <c r="AF3086" t="b">
        <v>0</v>
      </c>
      <c r="AG3086" t="b">
        <v>0</v>
      </c>
      <c r="AH3086" t="s">
        <v>4366</v>
      </c>
      <c r="AI3086" t="b">
        <v>0</v>
      </c>
      <c r="AJ3086" t="s">
        <v>211</v>
      </c>
      <c r="AK3086" t="b">
        <v>0</v>
      </c>
      <c r="AL3086" s="1">
        <v>43663</v>
      </c>
      <c r="AM3086" t="s">
        <v>162</v>
      </c>
      <c r="AN3086" s="2">
        <v>44296.959062499998</v>
      </c>
      <c r="AP3086" s="2">
        <v>43845.889317129629</v>
      </c>
      <c r="AQ3086" s="1"/>
      <c r="AS3086" t="b">
        <v>0</v>
      </c>
      <c r="AV3086" t="s">
        <v>2820</v>
      </c>
      <c r="AY3086" t="s">
        <v>236</v>
      </c>
      <c r="AZ3086" t="s">
        <v>2814</v>
      </c>
      <c r="BB3086" t="s">
        <v>8166</v>
      </c>
      <c r="BD3086" t="b">
        <v>0</v>
      </c>
      <c r="BE3086" t="s">
        <v>8167</v>
      </c>
      <c r="BF3086" t="s">
        <v>6826</v>
      </c>
      <c r="BG3086" t="s">
        <v>8168</v>
      </c>
      <c r="BH3086" t="s">
        <v>260</v>
      </c>
      <c r="BI3086" t="s">
        <v>549</v>
      </c>
      <c r="BJ3086" t="s">
        <v>216</v>
      </c>
      <c r="BL3086" t="s">
        <v>8165</v>
      </c>
      <c r="BM3086" t="s">
        <v>202</v>
      </c>
      <c r="BN3086" t="s">
        <v>203</v>
      </c>
      <c r="BQ3086" t="s">
        <v>204</v>
      </c>
      <c r="BR3086" t="b">
        <v>0</v>
      </c>
      <c r="BT3086" t="b">
        <v>0</v>
      </c>
      <c r="BW3086" t="s">
        <v>97</v>
      </c>
      <c r="BX3086" t="b">
        <v>0</v>
      </c>
      <c r="BY3086" s="2">
        <v>44376.857569444444</v>
      </c>
      <c r="CB3086" t="b">
        <v>0</v>
      </c>
      <c r="CC3086" t="b">
        <v>0</v>
      </c>
      <c r="CF3086">
        <v>85725</v>
      </c>
      <c r="CH3086">
        <v>0</v>
      </c>
      <c r="CI3086">
        <v>0</v>
      </c>
      <c r="CJ3086">
        <v>0</v>
      </c>
      <c r="CK3086">
        <f>YEAR(tbl_Opportunity[[#This Row],[Close Date]])</f>
        <v>2020</v>
      </c>
    </row>
    <row r="3087" spans="1:89">
      <c r="A3087" t="s">
        <v>8169</v>
      </c>
      <c r="B3087" t="b">
        <v>0</v>
      </c>
      <c r="D3087" t="b">
        <v>0</v>
      </c>
      <c r="E3087" t="s">
        <v>2947</v>
      </c>
      <c r="H3087" s="1">
        <v>44364</v>
      </c>
      <c r="I3087" t="b">
        <v>1</v>
      </c>
      <c r="L3087" t="s">
        <v>8170</v>
      </c>
      <c r="O3087" t="s">
        <v>375</v>
      </c>
      <c r="P3087" t="b">
        <v>1</v>
      </c>
      <c r="Q3087" s="2">
        <v>44148.581203703703</v>
      </c>
      <c r="R3087" s="1">
        <v>44364</v>
      </c>
      <c r="S3087" t="b">
        <v>0</v>
      </c>
      <c r="U3087" s="1"/>
      <c r="V3087" t="b">
        <v>0</v>
      </c>
      <c r="W3087" s="1">
        <v>44228</v>
      </c>
      <c r="X3087">
        <v>2</v>
      </c>
      <c r="Y3087">
        <v>2021</v>
      </c>
      <c r="Z3087" t="s">
        <v>90</v>
      </c>
      <c r="AA3087" t="s">
        <v>90</v>
      </c>
      <c r="AB3087" t="b">
        <v>0</v>
      </c>
      <c r="AC3087" t="b">
        <v>0</v>
      </c>
      <c r="AE3087" t="b">
        <v>1</v>
      </c>
      <c r="AF3087" t="b">
        <v>0</v>
      </c>
      <c r="AG3087" t="b">
        <v>0</v>
      </c>
      <c r="AH3087" t="s">
        <v>4366</v>
      </c>
      <c r="AI3087" t="b">
        <v>0</v>
      </c>
      <c r="AJ3087" t="s">
        <v>462</v>
      </c>
      <c r="AK3087" t="b">
        <v>0</v>
      </c>
      <c r="AL3087" s="1">
        <v>44364</v>
      </c>
      <c r="AM3087" t="s">
        <v>215</v>
      </c>
      <c r="AN3087" s="2">
        <v>44364.611967592595</v>
      </c>
      <c r="AP3087" s="2">
        <v>44364.611967592595</v>
      </c>
      <c r="AQ3087" s="1">
        <v>44364</v>
      </c>
      <c r="AS3087" t="b">
        <v>0</v>
      </c>
      <c r="AV3087" t="s">
        <v>93</v>
      </c>
      <c r="AY3087" t="s">
        <v>236</v>
      </c>
      <c r="AZ3087" t="s">
        <v>435</v>
      </c>
      <c r="BB3087" t="s">
        <v>8171</v>
      </c>
      <c r="BD3087" t="b">
        <v>0</v>
      </c>
      <c r="BH3087" t="s">
        <v>215</v>
      </c>
      <c r="BI3087" t="s">
        <v>1243</v>
      </c>
      <c r="BJ3087" t="s">
        <v>250</v>
      </c>
      <c r="BL3087" t="s">
        <v>8170</v>
      </c>
      <c r="BM3087" t="s">
        <v>202</v>
      </c>
      <c r="BN3087" t="s">
        <v>203</v>
      </c>
      <c r="BQ3087" t="s">
        <v>204</v>
      </c>
      <c r="BR3087" t="b">
        <v>0</v>
      </c>
      <c r="BT3087" t="b">
        <v>0</v>
      </c>
      <c r="BW3087" t="s">
        <v>97</v>
      </c>
      <c r="BX3087" t="b">
        <v>0</v>
      </c>
      <c r="BY3087" s="2">
        <v>44376.857581018521</v>
      </c>
      <c r="BZ3087" t="s">
        <v>314</v>
      </c>
      <c r="CB3087" t="b">
        <v>0</v>
      </c>
      <c r="CC3087" t="b">
        <v>0</v>
      </c>
      <c r="CF3087">
        <v>94730</v>
      </c>
      <c r="CH3087">
        <v>0</v>
      </c>
      <c r="CI3087">
        <v>0</v>
      </c>
      <c r="CJ3087">
        <v>0</v>
      </c>
      <c r="CK3087">
        <f>YEAR(tbl_Opportunity[[#This Row],[Close Date]])</f>
        <v>2021</v>
      </c>
    </row>
    <row r="3088" spans="1:89">
      <c r="A3088" t="s">
        <v>8172</v>
      </c>
      <c r="B3088" t="b">
        <v>0</v>
      </c>
      <c r="D3088" t="b">
        <v>0</v>
      </c>
      <c r="E3088" t="s">
        <v>2929</v>
      </c>
      <c r="H3088" s="1">
        <v>44302</v>
      </c>
      <c r="I3088" t="b">
        <v>1</v>
      </c>
      <c r="L3088" t="s">
        <v>8173</v>
      </c>
      <c r="O3088" t="s">
        <v>375</v>
      </c>
      <c r="P3088" t="b">
        <v>1</v>
      </c>
      <c r="Q3088" s="2">
        <v>44245.843657407408</v>
      </c>
      <c r="R3088" s="1"/>
      <c r="S3088" t="b">
        <v>0</v>
      </c>
      <c r="U3088" s="1"/>
      <c r="V3088" t="b">
        <v>0</v>
      </c>
      <c r="W3088" s="1">
        <v>44228</v>
      </c>
      <c r="X3088">
        <v>2</v>
      </c>
      <c r="Y3088">
        <v>2021</v>
      </c>
      <c r="Z3088" t="s">
        <v>90</v>
      </c>
      <c r="AA3088" t="s">
        <v>90</v>
      </c>
      <c r="AB3088" t="b">
        <v>0</v>
      </c>
      <c r="AC3088" t="b">
        <v>0</v>
      </c>
      <c r="AE3088" t="b">
        <v>1</v>
      </c>
      <c r="AF3088" t="b">
        <v>0</v>
      </c>
      <c r="AG3088" t="b">
        <v>0</v>
      </c>
      <c r="AH3088" t="s">
        <v>3190</v>
      </c>
      <c r="AI3088" t="b">
        <v>0</v>
      </c>
      <c r="AJ3088" t="s">
        <v>195</v>
      </c>
      <c r="AK3088" t="b">
        <v>0</v>
      </c>
      <c r="AL3088" s="1">
        <v>44295</v>
      </c>
      <c r="AM3088" t="s">
        <v>311</v>
      </c>
      <c r="AN3088" s="2">
        <v>44302.570243055554</v>
      </c>
      <c r="AP3088" s="2">
        <v>44302.570231481484</v>
      </c>
      <c r="AQ3088" s="1"/>
      <c r="AS3088" t="b">
        <v>0</v>
      </c>
      <c r="AV3088" t="s">
        <v>2809</v>
      </c>
      <c r="AY3088" t="s">
        <v>236</v>
      </c>
      <c r="AZ3088" t="s">
        <v>8174</v>
      </c>
      <c r="BB3088" t="s">
        <v>8175</v>
      </c>
      <c r="BD3088" t="b">
        <v>0</v>
      </c>
      <c r="BF3088" t="s">
        <v>8176</v>
      </c>
      <c r="BH3088" t="s">
        <v>311</v>
      </c>
      <c r="BI3088" t="s">
        <v>1072</v>
      </c>
      <c r="BJ3088" t="s">
        <v>105</v>
      </c>
      <c r="BL3088" t="s">
        <v>8173</v>
      </c>
      <c r="BM3088" t="s">
        <v>202</v>
      </c>
      <c r="BN3088" t="s">
        <v>203</v>
      </c>
      <c r="BQ3088" t="s">
        <v>204</v>
      </c>
      <c r="BR3088" t="b">
        <v>0</v>
      </c>
      <c r="BT3088" t="b">
        <v>0</v>
      </c>
      <c r="BW3088" t="s">
        <v>97</v>
      </c>
      <c r="BX3088" t="b">
        <v>0</v>
      </c>
      <c r="BY3088" s="2">
        <v>44376.857581018521</v>
      </c>
      <c r="BZ3088" t="s">
        <v>314</v>
      </c>
      <c r="CB3088" t="b">
        <v>0</v>
      </c>
      <c r="CC3088" t="b">
        <v>0</v>
      </c>
      <c r="CF3088">
        <v>67070</v>
      </c>
      <c r="CH3088">
        <v>0</v>
      </c>
      <c r="CI3088">
        <v>0</v>
      </c>
      <c r="CJ3088">
        <v>0</v>
      </c>
      <c r="CK3088">
        <f>YEAR(tbl_Opportunity[[#This Row],[Close Date]])</f>
        <v>2021</v>
      </c>
    </row>
    <row r="3089" spans="1:89">
      <c r="A3089" t="s">
        <v>8177</v>
      </c>
      <c r="B3089" t="b">
        <v>0</v>
      </c>
      <c r="D3089" t="b">
        <v>0</v>
      </c>
      <c r="H3089" s="1">
        <v>43646</v>
      </c>
      <c r="I3089" t="b">
        <v>1</v>
      </c>
      <c r="J3089" t="s">
        <v>429</v>
      </c>
      <c r="L3089" t="s">
        <v>8178</v>
      </c>
      <c r="O3089" t="s">
        <v>272</v>
      </c>
      <c r="P3089" t="b">
        <v>1</v>
      </c>
      <c r="Q3089" s="2">
        <v>43374.514803240738</v>
      </c>
      <c r="R3089" s="1"/>
      <c r="S3089" t="b">
        <v>0</v>
      </c>
      <c r="U3089" s="1"/>
      <c r="V3089" t="b">
        <v>0</v>
      </c>
      <c r="W3089" s="1">
        <v>43497</v>
      </c>
      <c r="X3089">
        <v>2</v>
      </c>
      <c r="Y3089">
        <v>2019</v>
      </c>
      <c r="Z3089" t="s">
        <v>90</v>
      </c>
      <c r="AA3089" t="s">
        <v>90</v>
      </c>
      <c r="AB3089" t="b">
        <v>0</v>
      </c>
      <c r="AC3089" t="b">
        <v>0</v>
      </c>
      <c r="AE3089" t="b">
        <v>1</v>
      </c>
      <c r="AF3089" t="b">
        <v>0</v>
      </c>
      <c r="AG3089" t="b">
        <v>0</v>
      </c>
      <c r="AH3089" t="s">
        <v>4366</v>
      </c>
      <c r="AI3089" t="b">
        <v>0</v>
      </c>
      <c r="AK3089" t="b">
        <v>0</v>
      </c>
      <c r="AL3089" s="1">
        <v>43438</v>
      </c>
      <c r="AM3089" t="s">
        <v>162</v>
      </c>
      <c r="AN3089" s="2">
        <v>44297.854317129626</v>
      </c>
      <c r="AP3089" s="2">
        <v>43572.836469907408</v>
      </c>
      <c r="AQ3089" s="1"/>
      <c r="AS3089" t="b">
        <v>0</v>
      </c>
      <c r="AU3089" t="s">
        <v>216</v>
      </c>
      <c r="AV3089" t="s">
        <v>93</v>
      </c>
      <c r="AY3089" t="s">
        <v>374</v>
      </c>
      <c r="BB3089" t="s">
        <v>8179</v>
      </c>
      <c r="BD3089" t="b">
        <v>0</v>
      </c>
      <c r="BH3089" t="s">
        <v>199</v>
      </c>
      <c r="BI3089" t="s">
        <v>200</v>
      </c>
      <c r="BJ3089" t="s">
        <v>216</v>
      </c>
      <c r="BL3089" t="s">
        <v>8178</v>
      </c>
      <c r="BM3089" t="s">
        <v>202</v>
      </c>
      <c r="BN3089" t="s">
        <v>203</v>
      </c>
      <c r="BQ3089" t="s">
        <v>204</v>
      </c>
      <c r="BR3089" t="b">
        <v>0</v>
      </c>
      <c r="BT3089" t="b">
        <v>0</v>
      </c>
      <c r="BW3089" t="s">
        <v>97</v>
      </c>
      <c r="BX3089" t="b">
        <v>0</v>
      </c>
      <c r="BY3089" s="2">
        <v>44376.857569444444</v>
      </c>
      <c r="CB3089" t="b">
        <v>0</v>
      </c>
      <c r="CC3089" t="b">
        <v>0</v>
      </c>
      <c r="CF3089">
        <v>72600</v>
      </c>
      <c r="CH3089">
        <v>0</v>
      </c>
      <c r="CI3089">
        <v>0</v>
      </c>
      <c r="CJ3089">
        <v>0</v>
      </c>
      <c r="CK3089">
        <f>YEAR(tbl_Opportunity[[#This Row],[Close Date]])</f>
        <v>2019</v>
      </c>
    </row>
    <row r="3090" spans="1:89">
      <c r="A3090" t="s">
        <v>1425</v>
      </c>
      <c r="B3090" t="b">
        <v>0</v>
      </c>
      <c r="D3090" t="b">
        <v>0</v>
      </c>
      <c r="H3090" s="1">
        <v>44377</v>
      </c>
      <c r="I3090" t="b">
        <v>1</v>
      </c>
      <c r="J3090" t="s">
        <v>140</v>
      </c>
      <c r="L3090" t="s">
        <v>8180</v>
      </c>
      <c r="O3090" t="s">
        <v>215</v>
      </c>
      <c r="P3090" t="b">
        <v>1</v>
      </c>
      <c r="Q3090" s="2">
        <v>44104.702210648145</v>
      </c>
      <c r="R3090" s="1"/>
      <c r="S3090" t="b">
        <v>0</v>
      </c>
      <c r="U3090" s="1"/>
      <c r="V3090" t="b">
        <v>0</v>
      </c>
      <c r="W3090" s="1">
        <v>44228</v>
      </c>
      <c r="X3090">
        <v>2</v>
      </c>
      <c r="Y3090">
        <v>2021</v>
      </c>
      <c r="Z3090" t="s">
        <v>90</v>
      </c>
      <c r="AA3090" t="s">
        <v>90</v>
      </c>
      <c r="AB3090" t="b">
        <v>0</v>
      </c>
      <c r="AC3090" t="b">
        <v>0</v>
      </c>
      <c r="AE3090" t="b">
        <v>1</v>
      </c>
      <c r="AF3090" t="b">
        <v>0</v>
      </c>
      <c r="AG3090" t="b">
        <v>0</v>
      </c>
      <c r="AH3090" t="s">
        <v>3190</v>
      </c>
      <c r="AI3090" t="b">
        <v>0</v>
      </c>
      <c r="AJ3090" t="s">
        <v>433</v>
      </c>
      <c r="AK3090" t="b">
        <v>0</v>
      </c>
      <c r="AL3090" s="1">
        <v>44213</v>
      </c>
      <c r="AM3090" t="s">
        <v>162</v>
      </c>
      <c r="AN3090" s="2">
        <v>44296.959062499998</v>
      </c>
      <c r="AP3090" s="2">
        <v>44274.708310185182</v>
      </c>
      <c r="AQ3090" s="1"/>
      <c r="AS3090" t="b">
        <v>0</v>
      </c>
      <c r="AV3090" t="s">
        <v>2809</v>
      </c>
      <c r="AY3090" t="s">
        <v>236</v>
      </c>
      <c r="AZ3090" t="s">
        <v>2814</v>
      </c>
      <c r="BB3090" t="s">
        <v>8181</v>
      </c>
      <c r="BD3090" t="b">
        <v>0</v>
      </c>
      <c r="BF3090" t="s">
        <v>8182</v>
      </c>
      <c r="BG3090" t="s">
        <v>8183</v>
      </c>
      <c r="BH3090" t="s">
        <v>215</v>
      </c>
      <c r="BI3090" t="s">
        <v>1243</v>
      </c>
      <c r="BJ3090" t="s">
        <v>250</v>
      </c>
      <c r="BL3090" t="s">
        <v>8180</v>
      </c>
      <c r="BM3090" t="s">
        <v>202</v>
      </c>
      <c r="BN3090" t="s">
        <v>203</v>
      </c>
      <c r="BQ3090" t="s">
        <v>204</v>
      </c>
      <c r="BR3090" t="b">
        <v>0</v>
      </c>
      <c r="BT3090" t="b">
        <v>0</v>
      </c>
      <c r="BU3090" t="s">
        <v>2350</v>
      </c>
      <c r="BW3090" t="s">
        <v>97</v>
      </c>
      <c r="BX3090" t="b">
        <v>0</v>
      </c>
      <c r="BY3090" s="2">
        <v>44376.857581018521</v>
      </c>
      <c r="BZ3090" t="s">
        <v>217</v>
      </c>
      <c r="CB3090" t="b">
        <v>0</v>
      </c>
      <c r="CC3090" t="b">
        <v>0</v>
      </c>
      <c r="CF3090">
        <v>76670</v>
      </c>
      <c r="CH3090">
        <v>0</v>
      </c>
      <c r="CI3090">
        <v>0</v>
      </c>
      <c r="CJ3090">
        <v>0</v>
      </c>
      <c r="CK3090">
        <f>YEAR(tbl_Opportunity[[#This Row],[Close Date]])</f>
        <v>2021</v>
      </c>
    </row>
    <row r="3091" spans="1:89">
      <c r="A3091" t="s">
        <v>8184</v>
      </c>
      <c r="B3091" t="b">
        <v>0</v>
      </c>
      <c r="D3091" t="b">
        <v>0</v>
      </c>
      <c r="H3091" s="1">
        <v>44326</v>
      </c>
      <c r="I3091" t="b">
        <v>1</v>
      </c>
      <c r="L3091" t="s">
        <v>8185</v>
      </c>
      <c r="M3091" t="s">
        <v>8186</v>
      </c>
      <c r="N3091" t="s">
        <v>345</v>
      </c>
      <c r="O3091" t="s">
        <v>272</v>
      </c>
      <c r="P3091" t="b">
        <v>1</v>
      </c>
      <c r="Q3091" s="2">
        <v>43448.711458333331</v>
      </c>
      <c r="R3091" s="1"/>
      <c r="S3091" t="b">
        <v>0</v>
      </c>
      <c r="U3091" s="1"/>
      <c r="V3091" t="b">
        <v>0</v>
      </c>
      <c r="W3091" s="1">
        <v>44228</v>
      </c>
      <c r="X3091">
        <v>2</v>
      </c>
      <c r="Y3091">
        <v>2021</v>
      </c>
      <c r="Z3091" t="s">
        <v>90</v>
      </c>
      <c r="AA3091" t="s">
        <v>90</v>
      </c>
      <c r="AB3091" t="b">
        <v>0</v>
      </c>
      <c r="AC3091" t="b">
        <v>0</v>
      </c>
      <c r="AE3091" t="b">
        <v>1</v>
      </c>
      <c r="AF3091" t="b">
        <v>0</v>
      </c>
      <c r="AG3091" t="b">
        <v>0</v>
      </c>
      <c r="AH3091" t="s">
        <v>4366</v>
      </c>
      <c r="AI3091" t="b">
        <v>0</v>
      </c>
      <c r="AJ3091" t="s">
        <v>211</v>
      </c>
      <c r="AK3091" t="b">
        <v>0</v>
      </c>
      <c r="AL3091" s="1">
        <v>44326</v>
      </c>
      <c r="AM3091" t="s">
        <v>215</v>
      </c>
      <c r="AN3091" s="2">
        <v>44326.737129629626</v>
      </c>
      <c r="AP3091" s="2">
        <v>44326.735949074071</v>
      </c>
      <c r="AQ3091" s="1"/>
      <c r="AS3091" t="b">
        <v>0</v>
      </c>
      <c r="AV3091" t="s">
        <v>93</v>
      </c>
      <c r="AY3091" t="s">
        <v>236</v>
      </c>
      <c r="AZ3091" t="s">
        <v>300</v>
      </c>
      <c r="BB3091" t="s">
        <v>8187</v>
      </c>
      <c r="BD3091" t="b">
        <v>0</v>
      </c>
      <c r="BH3091" t="s">
        <v>215</v>
      </c>
      <c r="BI3091" t="s">
        <v>1072</v>
      </c>
      <c r="BJ3091" t="s">
        <v>216</v>
      </c>
      <c r="BL3091" t="s">
        <v>8185</v>
      </c>
      <c r="BM3091" t="s">
        <v>3069</v>
      </c>
      <c r="BN3091" t="s">
        <v>203</v>
      </c>
      <c r="BQ3091" t="s">
        <v>204</v>
      </c>
      <c r="BR3091" t="b">
        <v>0</v>
      </c>
      <c r="BT3091" t="b">
        <v>0</v>
      </c>
      <c r="BW3091" t="s">
        <v>97</v>
      </c>
      <c r="BX3091" t="b">
        <v>0</v>
      </c>
      <c r="BY3091" s="2">
        <v>44376.857569444444</v>
      </c>
      <c r="BZ3091" t="s">
        <v>314</v>
      </c>
      <c r="CB3091" t="b">
        <v>0</v>
      </c>
      <c r="CC3091" t="b">
        <v>0</v>
      </c>
      <c r="CF3091">
        <v>20000</v>
      </c>
      <c r="CH3091">
        <v>0</v>
      </c>
      <c r="CI3091">
        <v>0</v>
      </c>
      <c r="CJ3091">
        <v>0</v>
      </c>
      <c r="CK3091">
        <f>YEAR(tbl_Opportunity[[#This Row],[Close Date]])</f>
        <v>2021</v>
      </c>
    </row>
    <row r="3092" spans="1:89">
      <c r="A3092" t="s">
        <v>8188</v>
      </c>
      <c r="B3092" t="b">
        <v>0</v>
      </c>
      <c r="D3092" t="b">
        <v>0</v>
      </c>
      <c r="E3092" t="s">
        <v>2936</v>
      </c>
      <c r="H3092" s="1">
        <v>44377</v>
      </c>
      <c r="I3092" t="b">
        <v>1</v>
      </c>
      <c r="J3092" t="s">
        <v>193</v>
      </c>
      <c r="L3092" t="s">
        <v>8189</v>
      </c>
      <c r="M3092" t="s">
        <v>8190</v>
      </c>
      <c r="N3092" t="s">
        <v>345</v>
      </c>
      <c r="O3092" t="s">
        <v>272</v>
      </c>
      <c r="P3092" t="b">
        <v>1</v>
      </c>
      <c r="Q3092" s="2">
        <v>43766.548530092594</v>
      </c>
      <c r="R3092" s="1"/>
      <c r="S3092" t="b">
        <v>0</v>
      </c>
      <c r="U3092" s="1"/>
      <c r="V3092" t="b">
        <v>0</v>
      </c>
      <c r="W3092" s="1">
        <v>44228</v>
      </c>
      <c r="X3092">
        <v>2</v>
      </c>
      <c r="Y3092">
        <v>2021</v>
      </c>
      <c r="Z3092" t="s">
        <v>90</v>
      </c>
      <c r="AA3092" t="s">
        <v>90</v>
      </c>
      <c r="AB3092" t="b">
        <v>0</v>
      </c>
      <c r="AC3092" t="b">
        <v>0</v>
      </c>
      <c r="AE3092" t="b">
        <v>1</v>
      </c>
      <c r="AF3092" t="b">
        <v>0</v>
      </c>
      <c r="AG3092" t="b">
        <v>0</v>
      </c>
      <c r="AH3092" t="s">
        <v>5147</v>
      </c>
      <c r="AI3092" t="b">
        <v>0</v>
      </c>
      <c r="AJ3092" t="s">
        <v>211</v>
      </c>
      <c r="AK3092" t="b">
        <v>0</v>
      </c>
      <c r="AL3092" s="1">
        <v>44075</v>
      </c>
      <c r="AM3092" t="s">
        <v>162</v>
      </c>
      <c r="AN3092" s="2">
        <v>44296.959062499998</v>
      </c>
      <c r="AP3092" s="2">
        <v>44265.944409722222</v>
      </c>
      <c r="AQ3092" s="1"/>
      <c r="AS3092" t="b">
        <v>0</v>
      </c>
      <c r="AU3092" t="s">
        <v>247</v>
      </c>
      <c r="AV3092" t="s">
        <v>2820</v>
      </c>
      <c r="AY3092" t="s">
        <v>236</v>
      </c>
      <c r="AZ3092" t="s">
        <v>2814</v>
      </c>
      <c r="BB3092" t="s">
        <v>8191</v>
      </c>
      <c r="BD3092" t="b">
        <v>0</v>
      </c>
      <c r="BF3092" t="s">
        <v>4683</v>
      </c>
      <c r="BH3092" t="s">
        <v>215</v>
      </c>
      <c r="BI3092" t="s">
        <v>1668</v>
      </c>
      <c r="BJ3092" t="s">
        <v>250</v>
      </c>
      <c r="BL3092" t="s">
        <v>8189</v>
      </c>
      <c r="BM3092" t="s">
        <v>202</v>
      </c>
      <c r="BN3092" t="s">
        <v>203</v>
      </c>
      <c r="BQ3092" t="s">
        <v>204</v>
      </c>
      <c r="BR3092" t="b">
        <v>0</v>
      </c>
      <c r="BT3092" t="b">
        <v>0</v>
      </c>
      <c r="BW3092" t="s">
        <v>97</v>
      </c>
      <c r="BX3092" t="b">
        <v>0</v>
      </c>
      <c r="BY3092" s="2">
        <v>44376.857569444444</v>
      </c>
      <c r="BZ3092" t="s">
        <v>217</v>
      </c>
      <c r="CB3092" t="b">
        <v>0</v>
      </c>
      <c r="CC3092" t="b">
        <v>0</v>
      </c>
      <c r="CF3092">
        <v>93424</v>
      </c>
      <c r="CH3092">
        <v>0</v>
      </c>
      <c r="CI3092">
        <v>0</v>
      </c>
      <c r="CJ3092">
        <v>0</v>
      </c>
      <c r="CK3092">
        <f>YEAR(tbl_Opportunity[[#This Row],[Close Date]])</f>
        <v>2021</v>
      </c>
    </row>
    <row r="3093" spans="1:89">
      <c r="A3093" t="s">
        <v>8192</v>
      </c>
      <c r="B3093" t="b">
        <v>0</v>
      </c>
      <c r="D3093" t="b">
        <v>0</v>
      </c>
      <c r="E3093" t="s">
        <v>2882</v>
      </c>
      <c r="H3093" s="1">
        <v>44377</v>
      </c>
      <c r="I3093" t="b">
        <v>1</v>
      </c>
      <c r="J3093" t="s">
        <v>193</v>
      </c>
      <c r="L3093" t="s">
        <v>8193</v>
      </c>
      <c r="N3093" t="s">
        <v>372</v>
      </c>
      <c r="O3093" t="s">
        <v>272</v>
      </c>
      <c r="P3093" t="b">
        <v>1</v>
      </c>
      <c r="Q3093" s="2">
        <v>43536.595567129632</v>
      </c>
      <c r="R3093" s="1"/>
      <c r="S3093" t="b">
        <v>0</v>
      </c>
      <c r="U3093" s="1"/>
      <c r="V3093" t="b">
        <v>0</v>
      </c>
      <c r="W3093" s="1">
        <v>44228</v>
      </c>
      <c r="X3093">
        <v>2</v>
      </c>
      <c r="Y3093">
        <v>2021</v>
      </c>
      <c r="Z3093" t="s">
        <v>90</v>
      </c>
      <c r="AA3093" t="s">
        <v>90</v>
      </c>
      <c r="AB3093" t="b">
        <v>0</v>
      </c>
      <c r="AC3093" t="b">
        <v>0</v>
      </c>
      <c r="AE3093" t="b">
        <v>1</v>
      </c>
      <c r="AF3093" t="b">
        <v>0</v>
      </c>
      <c r="AG3093" t="b">
        <v>0</v>
      </c>
      <c r="AH3093" t="s">
        <v>4366</v>
      </c>
      <c r="AI3093" t="b">
        <v>0</v>
      </c>
      <c r="AJ3093" t="s">
        <v>211</v>
      </c>
      <c r="AK3093" t="b">
        <v>0</v>
      </c>
      <c r="AL3093" s="1">
        <v>44068</v>
      </c>
      <c r="AM3093" t="s">
        <v>162</v>
      </c>
      <c r="AN3093" s="2">
        <v>44296.959062499998</v>
      </c>
      <c r="AP3093" s="2">
        <v>44232.639652777776</v>
      </c>
      <c r="AQ3093" s="1"/>
      <c r="AS3093" t="b">
        <v>0</v>
      </c>
      <c r="AV3093" t="s">
        <v>176</v>
      </c>
      <c r="BB3093" t="s">
        <v>8194</v>
      </c>
      <c r="BD3093" t="b">
        <v>0</v>
      </c>
      <c r="BH3093" t="s">
        <v>375</v>
      </c>
      <c r="BI3093" t="s">
        <v>1243</v>
      </c>
      <c r="BJ3093" t="s">
        <v>216</v>
      </c>
      <c r="BL3093" t="s">
        <v>8193</v>
      </c>
      <c r="BM3093" t="s">
        <v>202</v>
      </c>
      <c r="BN3093" t="s">
        <v>203</v>
      </c>
      <c r="BQ3093" t="s">
        <v>204</v>
      </c>
      <c r="BR3093" t="b">
        <v>0</v>
      </c>
      <c r="BT3093" t="b">
        <v>0</v>
      </c>
      <c r="BW3093" t="s">
        <v>97</v>
      </c>
      <c r="BX3093" t="b">
        <v>0</v>
      </c>
      <c r="BY3093" s="2">
        <v>44376.857569444444</v>
      </c>
      <c r="BZ3093" t="s">
        <v>377</v>
      </c>
      <c r="CB3093" t="b">
        <v>0</v>
      </c>
      <c r="CC3093" t="b">
        <v>0</v>
      </c>
      <c r="CF3093">
        <v>85000</v>
      </c>
      <c r="CH3093">
        <v>0</v>
      </c>
      <c r="CI3093">
        <v>0</v>
      </c>
      <c r="CJ3093">
        <v>0</v>
      </c>
      <c r="CK3093">
        <f>YEAR(tbl_Opportunity[[#This Row],[Close Date]])</f>
        <v>2021</v>
      </c>
    </row>
    <row r="3094" spans="1:89">
      <c r="A3094" t="s">
        <v>8195</v>
      </c>
      <c r="B3094" t="b">
        <v>0</v>
      </c>
      <c r="D3094" t="b">
        <v>0</v>
      </c>
      <c r="H3094" s="1">
        <v>44012</v>
      </c>
      <c r="I3094" t="b">
        <v>1</v>
      </c>
      <c r="J3094" t="s">
        <v>235</v>
      </c>
      <c r="L3094" t="s">
        <v>8196</v>
      </c>
      <c r="N3094" t="s">
        <v>372</v>
      </c>
      <c r="O3094" t="s">
        <v>260</v>
      </c>
      <c r="P3094" t="b">
        <v>1</v>
      </c>
      <c r="Q3094" s="2">
        <v>43598.221273148149</v>
      </c>
      <c r="R3094" s="1"/>
      <c r="S3094" t="b">
        <v>0</v>
      </c>
      <c r="U3094" s="1"/>
      <c r="V3094" t="b">
        <v>0</v>
      </c>
      <c r="W3094" s="1">
        <v>43862</v>
      </c>
      <c r="X3094">
        <v>2</v>
      </c>
      <c r="Y3094">
        <v>2020</v>
      </c>
      <c r="Z3094" t="s">
        <v>90</v>
      </c>
      <c r="AA3094" t="s">
        <v>90</v>
      </c>
      <c r="AB3094" t="b">
        <v>0</v>
      </c>
      <c r="AC3094" t="b">
        <v>0</v>
      </c>
      <c r="AE3094" t="b">
        <v>1</v>
      </c>
      <c r="AF3094" t="b">
        <v>0</v>
      </c>
      <c r="AG3094" t="b">
        <v>0</v>
      </c>
      <c r="AH3094" t="s">
        <v>4366</v>
      </c>
      <c r="AI3094" t="b">
        <v>0</v>
      </c>
      <c r="AJ3094" t="s">
        <v>574</v>
      </c>
      <c r="AK3094" t="b">
        <v>0</v>
      </c>
      <c r="AL3094" s="1">
        <v>43950</v>
      </c>
      <c r="AM3094" t="s">
        <v>162</v>
      </c>
      <c r="AN3094" s="2">
        <v>44297.83829861111</v>
      </c>
      <c r="AP3094" s="2">
        <v>43972.763414351852</v>
      </c>
      <c r="AQ3094" s="1"/>
      <c r="AS3094" t="b">
        <v>0</v>
      </c>
      <c r="AV3094" t="s">
        <v>213</v>
      </c>
      <c r="AY3094" t="s">
        <v>1407</v>
      </c>
      <c r="AZ3094" t="s">
        <v>2500</v>
      </c>
      <c r="BB3094" t="s">
        <v>8197</v>
      </c>
      <c r="BD3094" t="b">
        <v>0</v>
      </c>
      <c r="BF3094" t="s">
        <v>8198</v>
      </c>
      <c r="BG3094" t="s">
        <v>8199</v>
      </c>
      <c r="BH3094" t="s">
        <v>314</v>
      </c>
      <c r="BI3094" t="s">
        <v>549</v>
      </c>
      <c r="BJ3094" t="s">
        <v>196</v>
      </c>
      <c r="BL3094" t="s">
        <v>8196</v>
      </c>
      <c r="BM3094" t="s">
        <v>202</v>
      </c>
      <c r="BN3094" t="s">
        <v>203</v>
      </c>
      <c r="BQ3094" t="s">
        <v>204</v>
      </c>
      <c r="BR3094" t="b">
        <v>0</v>
      </c>
      <c r="BT3094" t="b">
        <v>0</v>
      </c>
      <c r="BW3094" t="s">
        <v>97</v>
      </c>
      <c r="BX3094" t="b">
        <v>0</v>
      </c>
      <c r="BY3094" s="2">
        <v>44376.857569444444</v>
      </c>
      <c r="CB3094" t="b">
        <v>0</v>
      </c>
      <c r="CC3094" t="b">
        <v>0</v>
      </c>
      <c r="CF3094">
        <v>81865</v>
      </c>
      <c r="CH3094">
        <v>0</v>
      </c>
      <c r="CI3094">
        <v>0</v>
      </c>
      <c r="CJ3094">
        <v>0</v>
      </c>
      <c r="CK3094">
        <f>YEAR(tbl_Opportunity[[#This Row],[Close Date]])</f>
        <v>2020</v>
      </c>
    </row>
    <row r="3095" spans="1:89">
      <c r="A3095" t="s">
        <v>8200</v>
      </c>
      <c r="B3095" t="b">
        <v>0</v>
      </c>
      <c r="D3095" t="b">
        <v>0</v>
      </c>
      <c r="H3095" s="1">
        <v>44377</v>
      </c>
      <c r="I3095" t="b">
        <v>1</v>
      </c>
      <c r="J3095" t="s">
        <v>105</v>
      </c>
      <c r="L3095" t="s">
        <v>8201</v>
      </c>
      <c r="N3095" t="s">
        <v>372</v>
      </c>
      <c r="O3095" t="s">
        <v>272</v>
      </c>
      <c r="P3095" t="b">
        <v>1</v>
      </c>
      <c r="Q3095" s="2">
        <v>43602.667662037034</v>
      </c>
      <c r="R3095" s="1"/>
      <c r="S3095" t="b">
        <v>0</v>
      </c>
      <c r="U3095" s="1"/>
      <c r="V3095" t="b">
        <v>0</v>
      </c>
      <c r="W3095" s="1">
        <v>44228</v>
      </c>
      <c r="X3095">
        <v>2</v>
      </c>
      <c r="Y3095">
        <v>2021</v>
      </c>
      <c r="Z3095" t="s">
        <v>90</v>
      </c>
      <c r="AA3095" t="s">
        <v>90</v>
      </c>
      <c r="AB3095" t="b">
        <v>0</v>
      </c>
      <c r="AC3095" t="b">
        <v>0</v>
      </c>
      <c r="AE3095" t="b">
        <v>1</v>
      </c>
      <c r="AF3095" t="b">
        <v>0</v>
      </c>
      <c r="AG3095" t="b">
        <v>0</v>
      </c>
      <c r="AH3095" t="s">
        <v>4366</v>
      </c>
      <c r="AI3095" t="b">
        <v>0</v>
      </c>
      <c r="AJ3095" t="s">
        <v>574</v>
      </c>
      <c r="AK3095" t="b">
        <v>0</v>
      </c>
      <c r="AL3095" s="1">
        <v>44068</v>
      </c>
      <c r="AM3095" t="s">
        <v>162</v>
      </c>
      <c r="AN3095" s="2">
        <v>44297.856377314813</v>
      </c>
      <c r="AP3095" s="2">
        <v>44237.857488425929</v>
      </c>
      <c r="AQ3095" s="1"/>
      <c r="AS3095" t="b">
        <v>0</v>
      </c>
      <c r="AV3095" t="s">
        <v>213</v>
      </c>
      <c r="AY3095" t="s">
        <v>1407</v>
      </c>
      <c r="AZ3095" t="s">
        <v>2814</v>
      </c>
      <c r="BB3095" t="s">
        <v>8202</v>
      </c>
      <c r="BD3095" t="b">
        <v>0</v>
      </c>
      <c r="BH3095" t="s">
        <v>375</v>
      </c>
      <c r="BI3095" t="s">
        <v>549</v>
      </c>
      <c r="BJ3095" t="s">
        <v>216</v>
      </c>
      <c r="BL3095" t="s">
        <v>8201</v>
      </c>
      <c r="BM3095" t="s">
        <v>202</v>
      </c>
      <c r="BN3095" t="s">
        <v>203</v>
      </c>
      <c r="BQ3095" t="s">
        <v>204</v>
      </c>
      <c r="BR3095" t="b">
        <v>0</v>
      </c>
      <c r="BT3095" t="b">
        <v>0</v>
      </c>
      <c r="BW3095" t="s">
        <v>97</v>
      </c>
      <c r="BX3095" t="b">
        <v>0</v>
      </c>
      <c r="BY3095" s="2">
        <v>44376.857569444444</v>
      </c>
      <c r="BZ3095" t="s">
        <v>377</v>
      </c>
      <c r="CB3095" t="b">
        <v>0</v>
      </c>
      <c r="CC3095" t="b">
        <v>0</v>
      </c>
      <c r="CF3095">
        <v>77950</v>
      </c>
      <c r="CH3095">
        <v>0</v>
      </c>
      <c r="CI3095">
        <v>0</v>
      </c>
      <c r="CJ3095">
        <v>0</v>
      </c>
      <c r="CK3095">
        <f>YEAR(tbl_Opportunity[[#This Row],[Close Date]])</f>
        <v>2021</v>
      </c>
    </row>
    <row r="3096" spans="1:89">
      <c r="A3096" t="s">
        <v>554</v>
      </c>
      <c r="B3096" t="b">
        <v>0</v>
      </c>
      <c r="D3096" t="b">
        <v>0</v>
      </c>
      <c r="E3096" t="s">
        <v>4246</v>
      </c>
      <c r="H3096" s="1">
        <v>44371</v>
      </c>
      <c r="I3096" t="b">
        <v>1</v>
      </c>
      <c r="L3096" t="s">
        <v>8203</v>
      </c>
      <c r="N3096" t="s">
        <v>372</v>
      </c>
      <c r="O3096" t="s">
        <v>406</v>
      </c>
      <c r="P3096" t="b">
        <v>1</v>
      </c>
      <c r="Q3096" s="2">
        <v>43711.635092592594</v>
      </c>
      <c r="R3096" s="1">
        <v>44371</v>
      </c>
      <c r="S3096" t="b">
        <v>0</v>
      </c>
      <c r="U3096" s="1"/>
      <c r="V3096" t="b">
        <v>0</v>
      </c>
      <c r="W3096" s="1">
        <v>44228</v>
      </c>
      <c r="X3096">
        <v>2</v>
      </c>
      <c r="Y3096">
        <v>2021</v>
      </c>
      <c r="Z3096" t="s">
        <v>90</v>
      </c>
      <c r="AA3096" t="s">
        <v>90</v>
      </c>
      <c r="AB3096" t="b">
        <v>0</v>
      </c>
      <c r="AC3096" t="b">
        <v>0</v>
      </c>
      <c r="AE3096" t="b">
        <v>1</v>
      </c>
      <c r="AF3096" t="b">
        <v>0</v>
      </c>
      <c r="AG3096" t="b">
        <v>0</v>
      </c>
      <c r="AH3096" t="s">
        <v>4366</v>
      </c>
      <c r="AI3096" t="b">
        <v>0</v>
      </c>
      <c r="AJ3096" t="s">
        <v>211</v>
      </c>
      <c r="AK3096" t="b">
        <v>0</v>
      </c>
      <c r="AL3096" s="1">
        <v>44315</v>
      </c>
      <c r="AM3096" t="s">
        <v>311</v>
      </c>
      <c r="AN3096" s="2">
        <v>44372.162499999999</v>
      </c>
      <c r="AP3096" s="2">
        <v>44372.162499999999</v>
      </c>
      <c r="AQ3096" s="1">
        <v>44371</v>
      </c>
      <c r="AS3096" t="b">
        <v>0</v>
      </c>
      <c r="AV3096" t="s">
        <v>176</v>
      </c>
      <c r="AY3096" t="s">
        <v>236</v>
      </c>
      <c r="AZ3096" t="s">
        <v>237</v>
      </c>
      <c r="BB3096" t="s">
        <v>8204</v>
      </c>
      <c r="BD3096" t="b">
        <v>0</v>
      </c>
      <c r="BH3096" t="s">
        <v>311</v>
      </c>
      <c r="BI3096" t="s">
        <v>549</v>
      </c>
      <c r="BL3096" t="s">
        <v>8205</v>
      </c>
      <c r="BM3096" t="s">
        <v>202</v>
      </c>
      <c r="BN3096" t="s">
        <v>203</v>
      </c>
      <c r="BQ3096" t="s">
        <v>204</v>
      </c>
      <c r="BR3096" t="b">
        <v>0</v>
      </c>
      <c r="BT3096" t="b">
        <v>0</v>
      </c>
      <c r="BW3096" t="s">
        <v>97</v>
      </c>
      <c r="BX3096" t="b">
        <v>0</v>
      </c>
      <c r="BY3096" s="2">
        <v>44376.857569444444</v>
      </c>
      <c r="BZ3096" t="s">
        <v>314</v>
      </c>
      <c r="CB3096" t="b">
        <v>0</v>
      </c>
      <c r="CC3096" t="b">
        <v>0</v>
      </c>
      <c r="CF3096">
        <v>95895</v>
      </c>
      <c r="CH3096">
        <v>0</v>
      </c>
      <c r="CI3096">
        <v>0</v>
      </c>
      <c r="CJ3096">
        <v>0</v>
      </c>
      <c r="CK3096">
        <f>YEAR(tbl_Opportunity[[#This Row],[Close Date]])</f>
        <v>2021</v>
      </c>
    </row>
    <row r="3097" spans="1:89">
      <c r="A3097" t="s">
        <v>1140</v>
      </c>
      <c r="B3097" t="b">
        <v>0</v>
      </c>
      <c r="D3097" t="b">
        <v>0</v>
      </c>
      <c r="E3097" t="s">
        <v>2829</v>
      </c>
      <c r="H3097" s="1">
        <v>44377</v>
      </c>
      <c r="I3097" t="b">
        <v>1</v>
      </c>
      <c r="J3097" t="s">
        <v>193</v>
      </c>
      <c r="L3097" t="s">
        <v>5168</v>
      </c>
      <c r="N3097" t="s">
        <v>372</v>
      </c>
      <c r="O3097" t="s">
        <v>272</v>
      </c>
      <c r="P3097" t="b">
        <v>1</v>
      </c>
      <c r="Q3097" s="2">
        <v>43769.635810185187</v>
      </c>
      <c r="R3097" s="1"/>
      <c r="S3097" t="b">
        <v>0</v>
      </c>
      <c r="U3097" s="1"/>
      <c r="V3097" t="b">
        <v>0</v>
      </c>
      <c r="W3097" s="1">
        <v>44228</v>
      </c>
      <c r="X3097">
        <v>2</v>
      </c>
      <c r="Y3097">
        <v>2021</v>
      </c>
      <c r="Z3097" t="s">
        <v>90</v>
      </c>
      <c r="AA3097" t="s">
        <v>90</v>
      </c>
      <c r="AB3097" t="b">
        <v>0</v>
      </c>
      <c r="AC3097" t="b">
        <v>0</v>
      </c>
      <c r="AE3097" t="b">
        <v>1</v>
      </c>
      <c r="AF3097" t="b">
        <v>0</v>
      </c>
      <c r="AG3097" t="b">
        <v>0</v>
      </c>
      <c r="AH3097" t="s">
        <v>4366</v>
      </c>
      <c r="AI3097" t="b">
        <v>0</v>
      </c>
      <c r="AJ3097" t="s">
        <v>211</v>
      </c>
      <c r="AK3097" t="b">
        <v>0</v>
      </c>
      <c r="AL3097" s="1">
        <v>44175</v>
      </c>
      <c r="AM3097" t="s">
        <v>6421</v>
      </c>
      <c r="AN3097" s="2">
        <v>44354.589884259258</v>
      </c>
      <c r="AP3097" s="2">
        <v>44181.873923611114</v>
      </c>
      <c r="AQ3097" s="1"/>
      <c r="AS3097" t="b">
        <v>0</v>
      </c>
      <c r="AV3097" t="s">
        <v>176</v>
      </c>
      <c r="AY3097" t="s">
        <v>236</v>
      </c>
      <c r="BB3097" t="s">
        <v>8206</v>
      </c>
      <c r="BD3097" t="b">
        <v>0</v>
      </c>
      <c r="BH3097" t="s">
        <v>375</v>
      </c>
      <c r="BI3097" t="s">
        <v>1243</v>
      </c>
      <c r="BL3097" t="s">
        <v>5168</v>
      </c>
      <c r="BM3097" t="s">
        <v>202</v>
      </c>
      <c r="BN3097" t="s">
        <v>203</v>
      </c>
      <c r="BQ3097" t="s">
        <v>204</v>
      </c>
      <c r="BR3097" t="b">
        <v>0</v>
      </c>
      <c r="BT3097" t="b">
        <v>0</v>
      </c>
      <c r="BW3097" t="s">
        <v>97</v>
      </c>
      <c r="BX3097" t="b">
        <v>0</v>
      </c>
      <c r="BY3097" s="2">
        <v>44376.857581018521</v>
      </c>
      <c r="BZ3097" t="s">
        <v>377</v>
      </c>
      <c r="CB3097" t="b">
        <v>0</v>
      </c>
      <c r="CC3097" t="b">
        <v>0</v>
      </c>
      <c r="CF3097">
        <v>92395</v>
      </c>
      <c r="CH3097">
        <v>0</v>
      </c>
      <c r="CI3097">
        <v>0</v>
      </c>
      <c r="CJ3097">
        <v>0</v>
      </c>
      <c r="CK3097">
        <f>YEAR(tbl_Opportunity[[#This Row],[Close Date]])</f>
        <v>2021</v>
      </c>
    </row>
    <row r="3098" spans="1:89">
      <c r="A3098" t="s">
        <v>5895</v>
      </c>
      <c r="B3098" t="b">
        <v>0</v>
      </c>
      <c r="D3098" t="b">
        <v>0</v>
      </c>
      <c r="E3098" t="s">
        <v>2829</v>
      </c>
      <c r="H3098" s="1">
        <v>44377</v>
      </c>
      <c r="I3098" t="b">
        <v>1</v>
      </c>
      <c r="J3098" t="s">
        <v>193</v>
      </c>
      <c r="L3098" t="s">
        <v>8207</v>
      </c>
      <c r="N3098" t="s">
        <v>372</v>
      </c>
      <c r="O3098" t="s">
        <v>272</v>
      </c>
      <c r="P3098" t="b">
        <v>1</v>
      </c>
      <c r="Q3098" s="2">
        <v>43634.902037037034</v>
      </c>
      <c r="R3098" s="1"/>
      <c r="S3098" t="b">
        <v>0</v>
      </c>
      <c r="U3098" s="1"/>
      <c r="V3098" t="b">
        <v>0</v>
      </c>
      <c r="W3098" s="1">
        <v>44228</v>
      </c>
      <c r="X3098">
        <v>2</v>
      </c>
      <c r="Y3098">
        <v>2021</v>
      </c>
      <c r="Z3098" t="s">
        <v>90</v>
      </c>
      <c r="AA3098" t="s">
        <v>90</v>
      </c>
      <c r="AB3098" t="b">
        <v>0</v>
      </c>
      <c r="AC3098" t="b">
        <v>0</v>
      </c>
      <c r="AE3098" t="b">
        <v>1</v>
      </c>
      <c r="AF3098" t="b">
        <v>0</v>
      </c>
      <c r="AG3098" t="b">
        <v>0</v>
      </c>
      <c r="AH3098" t="s">
        <v>4366</v>
      </c>
      <c r="AI3098" t="b">
        <v>0</v>
      </c>
      <c r="AJ3098" t="s">
        <v>211</v>
      </c>
      <c r="AK3098" t="b">
        <v>0</v>
      </c>
      <c r="AL3098" s="1">
        <v>44235</v>
      </c>
      <c r="AM3098" t="s">
        <v>162</v>
      </c>
      <c r="AN3098" s="2">
        <v>44296.959062499998</v>
      </c>
      <c r="AP3098" s="2">
        <v>44235.824872685182</v>
      </c>
      <c r="AQ3098" s="1"/>
      <c r="AS3098" t="b">
        <v>0</v>
      </c>
      <c r="AV3098" t="s">
        <v>176</v>
      </c>
      <c r="AY3098" t="s">
        <v>236</v>
      </c>
      <c r="AZ3098" t="s">
        <v>237</v>
      </c>
      <c r="BB3098" t="s">
        <v>8208</v>
      </c>
      <c r="BD3098" t="b">
        <v>0</v>
      </c>
      <c r="BH3098" t="s">
        <v>375</v>
      </c>
      <c r="BI3098" t="s">
        <v>1243</v>
      </c>
      <c r="BJ3098" t="s">
        <v>216</v>
      </c>
      <c r="BL3098" t="s">
        <v>8207</v>
      </c>
      <c r="BM3098" t="s">
        <v>202</v>
      </c>
      <c r="BN3098" t="s">
        <v>203</v>
      </c>
      <c r="BQ3098" t="s">
        <v>204</v>
      </c>
      <c r="BR3098" t="b">
        <v>0</v>
      </c>
      <c r="BT3098" t="b">
        <v>0</v>
      </c>
      <c r="BW3098" t="s">
        <v>97</v>
      </c>
      <c r="BX3098" t="b">
        <v>0</v>
      </c>
      <c r="BY3098" s="2">
        <v>44376.857569444444</v>
      </c>
      <c r="BZ3098" t="s">
        <v>377</v>
      </c>
      <c r="CB3098" t="b">
        <v>0</v>
      </c>
      <c r="CC3098" t="b">
        <v>0</v>
      </c>
      <c r="CF3098">
        <v>93780</v>
      </c>
      <c r="CH3098">
        <v>0</v>
      </c>
      <c r="CI3098">
        <v>0</v>
      </c>
      <c r="CJ3098">
        <v>0</v>
      </c>
      <c r="CK3098">
        <f>YEAR(tbl_Opportunity[[#This Row],[Close Date]])</f>
        <v>2021</v>
      </c>
    </row>
    <row r="3099" spans="1:89">
      <c r="A3099" t="s">
        <v>8209</v>
      </c>
      <c r="B3099" t="b">
        <v>0</v>
      </c>
      <c r="D3099" t="b">
        <v>0</v>
      </c>
      <c r="E3099" t="s">
        <v>4679</v>
      </c>
      <c r="H3099" s="1">
        <v>44377</v>
      </c>
      <c r="I3099" t="b">
        <v>1</v>
      </c>
      <c r="J3099" t="s">
        <v>193</v>
      </c>
      <c r="L3099" t="s">
        <v>8210</v>
      </c>
      <c r="N3099" t="s">
        <v>372</v>
      </c>
      <c r="O3099" t="s">
        <v>272</v>
      </c>
      <c r="P3099" t="b">
        <v>1</v>
      </c>
      <c r="Q3099" s="2">
        <v>43434.614027777781</v>
      </c>
      <c r="R3099" s="1"/>
      <c r="S3099" t="b">
        <v>0</v>
      </c>
      <c r="U3099" s="1"/>
      <c r="V3099" t="b">
        <v>0</v>
      </c>
      <c r="W3099" s="1">
        <v>44228</v>
      </c>
      <c r="X3099">
        <v>2</v>
      </c>
      <c r="Y3099">
        <v>2021</v>
      </c>
      <c r="Z3099" t="s">
        <v>90</v>
      </c>
      <c r="AA3099" t="s">
        <v>90</v>
      </c>
      <c r="AB3099" t="b">
        <v>0</v>
      </c>
      <c r="AC3099" t="b">
        <v>0</v>
      </c>
      <c r="AE3099" t="b">
        <v>1</v>
      </c>
      <c r="AF3099" t="b">
        <v>0</v>
      </c>
      <c r="AG3099" t="b">
        <v>0</v>
      </c>
      <c r="AH3099" t="s">
        <v>4366</v>
      </c>
      <c r="AI3099" t="b">
        <v>0</v>
      </c>
      <c r="AJ3099" t="s">
        <v>462</v>
      </c>
      <c r="AK3099" t="b">
        <v>0</v>
      </c>
      <c r="AL3099" s="1">
        <v>44175</v>
      </c>
      <c r="AM3099" t="s">
        <v>162</v>
      </c>
      <c r="AN3099" s="2">
        <v>44296.959062499998</v>
      </c>
      <c r="AP3099" s="2">
        <v>44232.623368055552</v>
      </c>
      <c r="AQ3099" s="1"/>
      <c r="AS3099" t="b">
        <v>0</v>
      </c>
      <c r="AV3099" t="s">
        <v>2820</v>
      </c>
      <c r="AY3099" t="s">
        <v>236</v>
      </c>
      <c r="BB3099" t="s">
        <v>8211</v>
      </c>
      <c r="BD3099" t="b">
        <v>0</v>
      </c>
      <c r="BH3099" t="s">
        <v>375</v>
      </c>
      <c r="BI3099" t="s">
        <v>1243</v>
      </c>
      <c r="BL3099" t="s">
        <v>8210</v>
      </c>
      <c r="BM3099" t="s">
        <v>202</v>
      </c>
      <c r="BN3099" t="s">
        <v>203</v>
      </c>
      <c r="BQ3099" t="s">
        <v>204</v>
      </c>
      <c r="BR3099" t="b">
        <v>0</v>
      </c>
      <c r="BT3099" t="b">
        <v>0</v>
      </c>
      <c r="BW3099" t="s">
        <v>97</v>
      </c>
      <c r="BX3099" t="b">
        <v>0</v>
      </c>
      <c r="BY3099" s="2">
        <v>44376.857569444444</v>
      </c>
      <c r="BZ3099" t="s">
        <v>377</v>
      </c>
      <c r="CB3099" t="b">
        <v>0</v>
      </c>
      <c r="CC3099" t="b">
        <v>0</v>
      </c>
      <c r="CF3099">
        <v>54281</v>
      </c>
      <c r="CH3099">
        <v>0</v>
      </c>
      <c r="CI3099">
        <v>0</v>
      </c>
      <c r="CJ3099">
        <v>0</v>
      </c>
      <c r="CK3099">
        <f>YEAR(tbl_Opportunity[[#This Row],[Close Date]])</f>
        <v>2021</v>
      </c>
    </row>
    <row r="3100" spans="1:89">
      <c r="A3100" t="s">
        <v>8212</v>
      </c>
      <c r="B3100" t="b">
        <v>0</v>
      </c>
      <c r="D3100" t="b">
        <v>0</v>
      </c>
      <c r="G3100" t="s">
        <v>2807</v>
      </c>
      <c r="H3100" s="1">
        <v>44313</v>
      </c>
      <c r="I3100" t="b">
        <v>1</v>
      </c>
      <c r="L3100" t="s">
        <v>8213</v>
      </c>
      <c r="O3100" t="s">
        <v>311</v>
      </c>
      <c r="P3100" t="b">
        <v>1</v>
      </c>
      <c r="Q3100" s="2">
        <v>44123.809108796297</v>
      </c>
      <c r="R3100" s="1"/>
      <c r="S3100" t="b">
        <v>0</v>
      </c>
      <c r="U3100" s="1"/>
      <c r="V3100" t="b">
        <v>0</v>
      </c>
      <c r="W3100" s="1">
        <v>44228</v>
      </c>
      <c r="X3100">
        <v>2</v>
      </c>
      <c r="Y3100">
        <v>2021</v>
      </c>
      <c r="Z3100" t="s">
        <v>90</v>
      </c>
      <c r="AA3100" t="s">
        <v>90</v>
      </c>
      <c r="AB3100" t="b">
        <v>0</v>
      </c>
      <c r="AC3100" t="b">
        <v>0</v>
      </c>
      <c r="AE3100" t="b">
        <v>1</v>
      </c>
      <c r="AF3100" t="b">
        <v>0</v>
      </c>
      <c r="AG3100" t="b">
        <v>0</v>
      </c>
      <c r="AH3100" t="s">
        <v>4366</v>
      </c>
      <c r="AI3100" t="b">
        <v>0</v>
      </c>
      <c r="AK3100" t="b">
        <v>0</v>
      </c>
      <c r="AL3100" s="1">
        <v>44313</v>
      </c>
      <c r="AM3100" t="s">
        <v>311</v>
      </c>
      <c r="AN3100" s="2">
        <v>44370.708391203705</v>
      </c>
      <c r="AP3100" s="2">
        <v>44313.936226851853</v>
      </c>
      <c r="AQ3100" s="1"/>
      <c r="AS3100" t="b">
        <v>0</v>
      </c>
      <c r="AV3100" t="s">
        <v>213</v>
      </c>
      <c r="BB3100" t="s">
        <v>8214</v>
      </c>
      <c r="BD3100" t="b">
        <v>0</v>
      </c>
      <c r="BH3100" t="s">
        <v>311</v>
      </c>
      <c r="BI3100" t="s">
        <v>1072</v>
      </c>
      <c r="BL3100" t="s">
        <v>8213</v>
      </c>
      <c r="BM3100" t="s">
        <v>202</v>
      </c>
      <c r="BN3100" t="s">
        <v>2414</v>
      </c>
      <c r="BQ3100" t="s">
        <v>204</v>
      </c>
      <c r="BR3100" t="b">
        <v>0</v>
      </c>
      <c r="BT3100" t="b">
        <v>0</v>
      </c>
      <c r="BW3100" t="s">
        <v>97</v>
      </c>
      <c r="BX3100" t="b">
        <v>0</v>
      </c>
      <c r="BY3100" s="2">
        <v>44376.857581018521</v>
      </c>
      <c r="BZ3100" t="s">
        <v>3070</v>
      </c>
      <c r="CB3100" t="b">
        <v>0</v>
      </c>
      <c r="CC3100" t="b">
        <v>0</v>
      </c>
      <c r="CF3100">
        <v>175010</v>
      </c>
      <c r="CH3100">
        <v>0</v>
      </c>
      <c r="CI3100">
        <v>0</v>
      </c>
      <c r="CJ3100">
        <v>0</v>
      </c>
      <c r="CK3100">
        <f>YEAR(tbl_Opportunity[[#This Row],[Close Date]])</f>
        <v>2021</v>
      </c>
    </row>
    <row r="3101" spans="1:89">
      <c r="A3101" t="s">
        <v>8215</v>
      </c>
      <c r="B3101" t="b">
        <v>0</v>
      </c>
      <c r="D3101" t="b">
        <v>0</v>
      </c>
      <c r="E3101" t="s">
        <v>3119</v>
      </c>
      <c r="G3101" t="s">
        <v>3101</v>
      </c>
      <c r="H3101" s="1">
        <v>44313</v>
      </c>
      <c r="I3101" t="b">
        <v>1</v>
      </c>
      <c r="L3101" t="s">
        <v>8216</v>
      </c>
      <c r="O3101" t="s">
        <v>311</v>
      </c>
      <c r="P3101" t="b">
        <v>1</v>
      </c>
      <c r="Q3101" s="2">
        <v>44133.721550925926</v>
      </c>
      <c r="R3101" s="1"/>
      <c r="S3101" t="b">
        <v>0</v>
      </c>
      <c r="U3101" s="1"/>
      <c r="V3101" t="b">
        <v>0</v>
      </c>
      <c r="W3101" s="1">
        <v>44228</v>
      </c>
      <c r="X3101">
        <v>2</v>
      </c>
      <c r="Y3101">
        <v>2021</v>
      </c>
      <c r="Z3101" t="s">
        <v>90</v>
      </c>
      <c r="AA3101" t="s">
        <v>90</v>
      </c>
      <c r="AB3101" t="b">
        <v>0</v>
      </c>
      <c r="AC3101" t="b">
        <v>0</v>
      </c>
      <c r="AE3101" t="b">
        <v>1</v>
      </c>
      <c r="AF3101" t="b">
        <v>0</v>
      </c>
      <c r="AG3101" t="b">
        <v>0</v>
      </c>
      <c r="AH3101" t="s">
        <v>4366</v>
      </c>
      <c r="AI3101" t="b">
        <v>0</v>
      </c>
      <c r="AK3101" t="b">
        <v>0</v>
      </c>
      <c r="AL3101" s="1">
        <v>44138</v>
      </c>
      <c r="AM3101" t="s">
        <v>311</v>
      </c>
      <c r="AN3101" s="2">
        <v>44370.708090277774</v>
      </c>
      <c r="AP3101" s="2">
        <v>44313.920810185184</v>
      </c>
      <c r="AQ3101" s="1"/>
      <c r="AS3101" t="b">
        <v>0</v>
      </c>
      <c r="AV3101" t="s">
        <v>93</v>
      </c>
      <c r="BB3101" t="s">
        <v>8217</v>
      </c>
      <c r="BD3101" t="b">
        <v>0</v>
      </c>
      <c r="BH3101" t="s">
        <v>311</v>
      </c>
      <c r="BI3101" t="s">
        <v>1072</v>
      </c>
      <c r="BJ3101" t="s">
        <v>216</v>
      </c>
      <c r="BL3101" t="s">
        <v>8216</v>
      </c>
      <c r="BM3101" t="s">
        <v>202</v>
      </c>
      <c r="BN3101" t="s">
        <v>2414</v>
      </c>
      <c r="BQ3101" t="s">
        <v>204</v>
      </c>
      <c r="BR3101" t="b">
        <v>0</v>
      </c>
      <c r="BT3101" t="b">
        <v>0</v>
      </c>
      <c r="BW3101" t="s">
        <v>97</v>
      </c>
      <c r="BX3101" t="b">
        <v>0</v>
      </c>
      <c r="BY3101" s="2">
        <v>44376.857581018521</v>
      </c>
      <c r="BZ3101" t="s">
        <v>3072</v>
      </c>
      <c r="CB3101" t="b">
        <v>0</v>
      </c>
      <c r="CC3101" t="b">
        <v>0</v>
      </c>
      <c r="CF3101">
        <v>175010</v>
      </c>
      <c r="CH3101">
        <v>0</v>
      </c>
      <c r="CI3101">
        <v>0</v>
      </c>
      <c r="CJ3101">
        <v>0</v>
      </c>
      <c r="CK3101">
        <f>YEAR(tbl_Opportunity[[#This Row],[Close Date]])</f>
        <v>2021</v>
      </c>
    </row>
    <row r="3102" spans="1:89">
      <c r="A3102" t="s">
        <v>453</v>
      </c>
      <c r="B3102" t="b">
        <v>0</v>
      </c>
      <c r="D3102" t="b">
        <v>0</v>
      </c>
      <c r="E3102" t="s">
        <v>3126</v>
      </c>
      <c r="H3102" s="1">
        <v>44104</v>
      </c>
      <c r="I3102" t="b">
        <v>1</v>
      </c>
      <c r="J3102" t="s">
        <v>235</v>
      </c>
      <c r="L3102" t="s">
        <v>8218</v>
      </c>
      <c r="O3102" t="s">
        <v>215</v>
      </c>
      <c r="P3102" t="b">
        <v>1</v>
      </c>
      <c r="Q3102" s="2">
        <v>43633.086111111108</v>
      </c>
      <c r="R3102" s="1"/>
      <c r="S3102" t="b">
        <v>0</v>
      </c>
      <c r="U3102" s="1"/>
      <c r="V3102" t="b">
        <v>0</v>
      </c>
      <c r="W3102" s="1">
        <v>43891</v>
      </c>
      <c r="X3102">
        <v>3</v>
      </c>
      <c r="Y3102">
        <v>2020</v>
      </c>
      <c r="Z3102" t="s">
        <v>90</v>
      </c>
      <c r="AA3102" t="s">
        <v>90</v>
      </c>
      <c r="AB3102" t="b">
        <v>0</v>
      </c>
      <c r="AC3102" t="b">
        <v>0</v>
      </c>
      <c r="AE3102" t="b">
        <v>1</v>
      </c>
      <c r="AF3102" t="b">
        <v>0</v>
      </c>
      <c r="AG3102" t="b">
        <v>0</v>
      </c>
      <c r="AH3102" t="s">
        <v>4366</v>
      </c>
      <c r="AI3102" t="b">
        <v>0</v>
      </c>
      <c r="AK3102" t="b">
        <v>0</v>
      </c>
      <c r="AL3102" s="1"/>
      <c r="AM3102" t="s">
        <v>162</v>
      </c>
      <c r="AN3102" s="2">
        <v>44297.837673611109</v>
      </c>
      <c r="AP3102" s="2">
        <v>43936.92423611111</v>
      </c>
      <c r="AQ3102" s="1"/>
      <c r="AS3102" t="b">
        <v>0</v>
      </c>
      <c r="AV3102" t="s">
        <v>213</v>
      </c>
      <c r="BB3102" t="s">
        <v>8219</v>
      </c>
      <c r="BD3102" t="b">
        <v>0</v>
      </c>
      <c r="BH3102" t="s">
        <v>215</v>
      </c>
      <c r="BI3102" t="s">
        <v>1243</v>
      </c>
      <c r="BL3102" t="s">
        <v>8218</v>
      </c>
      <c r="BM3102" t="s">
        <v>202</v>
      </c>
      <c r="BN3102" t="s">
        <v>2414</v>
      </c>
      <c r="BQ3102" t="s">
        <v>204</v>
      </c>
      <c r="BR3102" t="b">
        <v>0</v>
      </c>
      <c r="BT3102" t="b">
        <v>0</v>
      </c>
      <c r="BW3102" t="s">
        <v>97</v>
      </c>
      <c r="BX3102" t="b">
        <v>0</v>
      </c>
      <c r="BY3102" s="2">
        <v>44376.857569444444</v>
      </c>
      <c r="BZ3102" t="s">
        <v>217</v>
      </c>
      <c r="CB3102" t="b">
        <v>0</v>
      </c>
      <c r="CC3102" t="b">
        <v>0</v>
      </c>
      <c r="CF3102">
        <v>140000</v>
      </c>
      <c r="CH3102">
        <v>0</v>
      </c>
      <c r="CI3102">
        <v>0</v>
      </c>
      <c r="CJ3102">
        <v>0</v>
      </c>
      <c r="CK3102">
        <f>YEAR(tbl_Opportunity[[#This Row],[Close Date]])</f>
        <v>2020</v>
      </c>
    </row>
    <row r="3103" spans="1:89">
      <c r="A3103" t="s">
        <v>6051</v>
      </c>
      <c r="B3103" t="b">
        <v>0</v>
      </c>
      <c r="D3103" t="b">
        <v>0</v>
      </c>
      <c r="E3103" t="s">
        <v>2929</v>
      </c>
      <c r="H3103" s="1">
        <v>44104</v>
      </c>
      <c r="I3103" t="b">
        <v>1</v>
      </c>
      <c r="J3103" t="s">
        <v>111</v>
      </c>
      <c r="L3103" t="s">
        <v>8220</v>
      </c>
      <c r="O3103" t="s">
        <v>3202</v>
      </c>
      <c r="P3103" t="b">
        <v>1</v>
      </c>
      <c r="Q3103" s="2">
        <v>44082.753125000003</v>
      </c>
      <c r="R3103" s="1"/>
      <c r="S3103" t="b">
        <v>0</v>
      </c>
      <c r="U3103" s="1"/>
      <c r="V3103" t="b">
        <v>0</v>
      </c>
      <c r="W3103" s="1">
        <v>43891</v>
      </c>
      <c r="X3103">
        <v>3</v>
      </c>
      <c r="Y3103">
        <v>2020</v>
      </c>
      <c r="Z3103" t="s">
        <v>90</v>
      </c>
      <c r="AA3103" t="s">
        <v>90</v>
      </c>
      <c r="AB3103" t="b">
        <v>0</v>
      </c>
      <c r="AC3103" t="b">
        <v>0</v>
      </c>
      <c r="AE3103" t="b">
        <v>1</v>
      </c>
      <c r="AF3103" t="b">
        <v>0</v>
      </c>
      <c r="AG3103" t="b">
        <v>0</v>
      </c>
      <c r="AH3103" t="s">
        <v>105</v>
      </c>
      <c r="AI3103" t="b">
        <v>0</v>
      </c>
      <c r="AK3103" t="b">
        <v>0</v>
      </c>
      <c r="AL3103" s="1">
        <v>44077</v>
      </c>
      <c r="AM3103" t="s">
        <v>162</v>
      </c>
      <c r="AN3103" s="2">
        <v>44296.959062499998</v>
      </c>
      <c r="AP3103" s="2">
        <v>44082.755057870374</v>
      </c>
      <c r="AQ3103" s="1"/>
      <c r="AS3103" t="b">
        <v>0</v>
      </c>
      <c r="AV3103" t="s">
        <v>93</v>
      </c>
      <c r="BB3103" t="s">
        <v>8221</v>
      </c>
      <c r="BD3103" t="b">
        <v>0</v>
      </c>
      <c r="BH3103" t="s">
        <v>3202</v>
      </c>
      <c r="BI3103" t="s">
        <v>1243</v>
      </c>
      <c r="BJ3103" t="s">
        <v>216</v>
      </c>
      <c r="BL3103" t="s">
        <v>8220</v>
      </c>
      <c r="BM3103" t="s">
        <v>202</v>
      </c>
      <c r="BN3103" t="s">
        <v>2414</v>
      </c>
      <c r="BQ3103" t="s">
        <v>204</v>
      </c>
      <c r="BR3103" t="b">
        <v>0</v>
      </c>
      <c r="BT3103" t="b">
        <v>0</v>
      </c>
      <c r="BW3103" t="s">
        <v>97</v>
      </c>
      <c r="BX3103" t="b">
        <v>0</v>
      </c>
      <c r="BY3103" s="2">
        <v>44376.857581018521</v>
      </c>
      <c r="BZ3103" t="s">
        <v>3204</v>
      </c>
      <c r="CB3103" t="b">
        <v>0</v>
      </c>
      <c r="CC3103" t="b">
        <v>0</v>
      </c>
      <c r="CF3103">
        <v>128000</v>
      </c>
      <c r="CH3103">
        <v>0</v>
      </c>
      <c r="CI3103">
        <v>0</v>
      </c>
      <c r="CJ3103">
        <v>0</v>
      </c>
      <c r="CK3103">
        <f>YEAR(tbl_Opportunity[[#This Row],[Close Date]])</f>
        <v>2020</v>
      </c>
    </row>
    <row r="3104" spans="1:89">
      <c r="A3104" t="s">
        <v>3296</v>
      </c>
      <c r="B3104" t="b">
        <v>0</v>
      </c>
      <c r="D3104" t="b">
        <v>0</v>
      </c>
      <c r="E3104" t="s">
        <v>3119</v>
      </c>
      <c r="H3104" s="1">
        <v>44469</v>
      </c>
      <c r="I3104" t="b">
        <v>1</v>
      </c>
      <c r="J3104" t="s">
        <v>111</v>
      </c>
      <c r="L3104" t="s">
        <v>8222</v>
      </c>
      <c r="O3104" t="s">
        <v>215</v>
      </c>
      <c r="P3104" t="b">
        <v>1</v>
      </c>
      <c r="Q3104" s="2">
        <v>44061.761620370373</v>
      </c>
      <c r="R3104" s="1"/>
      <c r="S3104" t="b">
        <v>0</v>
      </c>
      <c r="U3104" s="1"/>
      <c r="V3104" t="b">
        <v>0</v>
      </c>
      <c r="W3104" s="1">
        <v>44256</v>
      </c>
      <c r="X3104">
        <v>3</v>
      </c>
      <c r="Y3104">
        <v>2021</v>
      </c>
      <c r="Z3104" t="s">
        <v>90</v>
      </c>
      <c r="AA3104" t="s">
        <v>90</v>
      </c>
      <c r="AB3104" t="b">
        <v>0</v>
      </c>
      <c r="AC3104" t="b">
        <v>0</v>
      </c>
      <c r="AE3104" t="b">
        <v>1</v>
      </c>
      <c r="AF3104" t="b">
        <v>0</v>
      </c>
      <c r="AG3104" t="b">
        <v>0</v>
      </c>
      <c r="AH3104" t="s">
        <v>4366</v>
      </c>
      <c r="AI3104" t="b">
        <v>0</v>
      </c>
      <c r="AK3104" t="b">
        <v>0</v>
      </c>
      <c r="AL3104" s="1">
        <v>44229</v>
      </c>
      <c r="AM3104" t="s">
        <v>162</v>
      </c>
      <c r="AN3104" s="2">
        <v>44296.959062499998</v>
      </c>
      <c r="AP3104" s="2">
        <v>44293.145648148151</v>
      </c>
      <c r="AQ3104" s="1"/>
      <c r="AS3104" t="b">
        <v>0</v>
      </c>
      <c r="AV3104" t="s">
        <v>93</v>
      </c>
      <c r="BB3104" t="s">
        <v>8223</v>
      </c>
      <c r="BD3104" t="b">
        <v>0</v>
      </c>
      <c r="BH3104" t="s">
        <v>3209</v>
      </c>
      <c r="BI3104" t="s">
        <v>1668</v>
      </c>
      <c r="BJ3104" t="s">
        <v>216</v>
      </c>
      <c r="BL3104" t="s">
        <v>8222</v>
      </c>
      <c r="BM3104" t="s">
        <v>202</v>
      </c>
      <c r="BN3104" t="s">
        <v>2414</v>
      </c>
      <c r="BQ3104" t="s">
        <v>204</v>
      </c>
      <c r="BR3104" t="b">
        <v>0</v>
      </c>
      <c r="BT3104" t="b">
        <v>0</v>
      </c>
      <c r="BW3104" t="s">
        <v>97</v>
      </c>
      <c r="BX3104" t="b">
        <v>0</v>
      </c>
      <c r="BY3104" s="2">
        <v>44376.857581018521</v>
      </c>
      <c r="BZ3104" t="s">
        <v>314</v>
      </c>
      <c r="CB3104" t="b">
        <v>0</v>
      </c>
      <c r="CC3104" t="b">
        <v>0</v>
      </c>
      <c r="CF3104">
        <v>161000</v>
      </c>
      <c r="CH3104">
        <v>0</v>
      </c>
      <c r="CI3104">
        <v>0</v>
      </c>
      <c r="CJ3104">
        <v>0</v>
      </c>
      <c r="CK3104">
        <f>YEAR(tbl_Opportunity[[#This Row],[Close Date]])</f>
        <v>2021</v>
      </c>
    </row>
    <row r="3105" spans="1:89">
      <c r="A3105" t="s">
        <v>8224</v>
      </c>
      <c r="B3105" t="b">
        <v>0</v>
      </c>
      <c r="D3105" t="b">
        <v>0</v>
      </c>
      <c r="E3105" t="s">
        <v>3119</v>
      </c>
      <c r="H3105" s="1">
        <v>44408</v>
      </c>
      <c r="I3105" t="b">
        <v>1</v>
      </c>
      <c r="J3105" t="s">
        <v>111</v>
      </c>
      <c r="L3105" t="s">
        <v>8225</v>
      </c>
      <c r="O3105" t="s">
        <v>215</v>
      </c>
      <c r="P3105" t="b">
        <v>1</v>
      </c>
      <c r="Q3105" s="2">
        <v>44091.594861111109</v>
      </c>
      <c r="R3105" s="1"/>
      <c r="S3105" t="b">
        <v>0</v>
      </c>
      <c r="U3105" s="1"/>
      <c r="V3105" t="b">
        <v>0</v>
      </c>
      <c r="W3105" s="1">
        <v>44256</v>
      </c>
      <c r="X3105">
        <v>3</v>
      </c>
      <c r="Y3105">
        <v>2021</v>
      </c>
      <c r="Z3105" t="s">
        <v>90</v>
      </c>
      <c r="AA3105" t="s">
        <v>90</v>
      </c>
      <c r="AB3105" t="b">
        <v>0</v>
      </c>
      <c r="AC3105" t="b">
        <v>0</v>
      </c>
      <c r="AE3105" t="b">
        <v>1</v>
      </c>
      <c r="AF3105" t="b">
        <v>0</v>
      </c>
      <c r="AG3105" t="b">
        <v>0</v>
      </c>
      <c r="AH3105" t="s">
        <v>4366</v>
      </c>
      <c r="AI3105" t="b">
        <v>0</v>
      </c>
      <c r="AK3105" t="b">
        <v>0</v>
      </c>
      <c r="AL3105" s="1">
        <v>44357</v>
      </c>
      <c r="AM3105" t="s">
        <v>3209</v>
      </c>
      <c r="AN3105" s="2">
        <v>44372.45585648148</v>
      </c>
      <c r="AP3105" s="2">
        <v>44286.570856481485</v>
      </c>
      <c r="AQ3105" s="1"/>
      <c r="AS3105" t="b">
        <v>0</v>
      </c>
      <c r="AV3105" t="s">
        <v>93</v>
      </c>
      <c r="BB3105" t="s">
        <v>8226</v>
      </c>
      <c r="BD3105" t="b">
        <v>0</v>
      </c>
      <c r="BH3105" t="s">
        <v>215</v>
      </c>
      <c r="BI3105" t="s">
        <v>1668</v>
      </c>
      <c r="BJ3105" t="s">
        <v>216</v>
      </c>
      <c r="BL3105" t="s">
        <v>8225</v>
      </c>
      <c r="BM3105" t="s">
        <v>202</v>
      </c>
      <c r="BN3105" t="s">
        <v>2414</v>
      </c>
      <c r="BQ3105" t="s">
        <v>204</v>
      </c>
      <c r="BR3105" t="b">
        <v>0</v>
      </c>
      <c r="BT3105" t="b">
        <v>0</v>
      </c>
      <c r="BW3105" t="s">
        <v>97</v>
      </c>
      <c r="BX3105" t="b">
        <v>0</v>
      </c>
      <c r="BY3105" s="2">
        <v>44376.857581018521</v>
      </c>
      <c r="BZ3105" t="s">
        <v>3070</v>
      </c>
      <c r="CB3105" t="b">
        <v>0</v>
      </c>
      <c r="CC3105" t="b">
        <v>0</v>
      </c>
      <c r="CF3105">
        <v>174800</v>
      </c>
      <c r="CH3105">
        <v>0</v>
      </c>
      <c r="CI3105">
        <v>0</v>
      </c>
      <c r="CJ3105">
        <v>0</v>
      </c>
      <c r="CK3105">
        <f>YEAR(tbl_Opportunity[[#This Row],[Close Date]])</f>
        <v>2021</v>
      </c>
    </row>
    <row r="3106" spans="1:89">
      <c r="A3106" t="s">
        <v>8227</v>
      </c>
      <c r="B3106" t="b">
        <v>0</v>
      </c>
      <c r="D3106" t="b">
        <v>0</v>
      </c>
      <c r="E3106" t="s">
        <v>8228</v>
      </c>
      <c r="H3106" s="1">
        <v>44407</v>
      </c>
      <c r="I3106" t="b">
        <v>1</v>
      </c>
      <c r="J3106" t="s">
        <v>140</v>
      </c>
      <c r="L3106" t="s">
        <v>8229</v>
      </c>
      <c r="O3106" t="s">
        <v>215</v>
      </c>
      <c r="P3106" t="b">
        <v>1</v>
      </c>
      <c r="Q3106" s="2">
        <v>44117.545439814814</v>
      </c>
      <c r="R3106" s="1"/>
      <c r="S3106" t="b">
        <v>0</v>
      </c>
      <c r="U3106" s="1"/>
      <c r="V3106" t="b">
        <v>0</v>
      </c>
      <c r="W3106" s="1">
        <v>44256</v>
      </c>
      <c r="X3106">
        <v>3</v>
      </c>
      <c r="Y3106">
        <v>2021</v>
      </c>
      <c r="Z3106" t="s">
        <v>90</v>
      </c>
      <c r="AA3106" t="s">
        <v>90</v>
      </c>
      <c r="AB3106" t="b">
        <v>0</v>
      </c>
      <c r="AC3106" t="b">
        <v>0</v>
      </c>
      <c r="AE3106" t="b">
        <v>1</v>
      </c>
      <c r="AF3106" t="b">
        <v>0</v>
      </c>
      <c r="AG3106" t="b">
        <v>0</v>
      </c>
      <c r="AH3106" t="s">
        <v>4366</v>
      </c>
      <c r="AI3106" t="b">
        <v>0</v>
      </c>
      <c r="AK3106" t="b">
        <v>0</v>
      </c>
      <c r="AL3106" s="1">
        <v>44257</v>
      </c>
      <c r="AM3106" t="s">
        <v>162</v>
      </c>
      <c r="AN3106" s="2">
        <v>44296.959062499998</v>
      </c>
      <c r="AP3106" s="2">
        <v>44288.692476851851</v>
      </c>
      <c r="AQ3106" s="1"/>
      <c r="AS3106" t="b">
        <v>0</v>
      </c>
      <c r="AV3106" t="s">
        <v>93</v>
      </c>
      <c r="BB3106" t="s">
        <v>8230</v>
      </c>
      <c r="BD3106" t="b">
        <v>0</v>
      </c>
      <c r="BH3106" t="s">
        <v>215</v>
      </c>
      <c r="BI3106" t="s">
        <v>1668</v>
      </c>
      <c r="BJ3106" t="s">
        <v>196</v>
      </c>
      <c r="BL3106" t="s">
        <v>8229</v>
      </c>
      <c r="BM3106" t="s">
        <v>202</v>
      </c>
      <c r="BN3106" t="s">
        <v>2414</v>
      </c>
      <c r="BQ3106" t="s">
        <v>204</v>
      </c>
      <c r="BR3106" t="b">
        <v>0</v>
      </c>
      <c r="BT3106" t="b">
        <v>0</v>
      </c>
      <c r="BW3106" t="s">
        <v>97</v>
      </c>
      <c r="BX3106" t="b">
        <v>0</v>
      </c>
      <c r="BY3106" s="2">
        <v>44376.857581018521</v>
      </c>
      <c r="BZ3106" t="s">
        <v>217</v>
      </c>
      <c r="CB3106" t="b">
        <v>0</v>
      </c>
      <c r="CC3106" t="b">
        <v>0</v>
      </c>
      <c r="CF3106">
        <v>161000</v>
      </c>
      <c r="CH3106">
        <v>0</v>
      </c>
      <c r="CI3106">
        <v>0</v>
      </c>
      <c r="CJ3106">
        <v>0</v>
      </c>
      <c r="CK3106">
        <f>YEAR(tbl_Opportunity[[#This Row],[Close Date]])</f>
        <v>2021</v>
      </c>
    </row>
    <row r="3107" spans="1:89">
      <c r="A3107" t="s">
        <v>2486</v>
      </c>
      <c r="B3107" t="b">
        <v>0</v>
      </c>
      <c r="D3107" t="b">
        <v>0</v>
      </c>
      <c r="E3107" t="s">
        <v>5939</v>
      </c>
      <c r="H3107" s="1">
        <v>44104</v>
      </c>
      <c r="I3107" t="b">
        <v>1</v>
      </c>
      <c r="J3107" t="s">
        <v>193</v>
      </c>
      <c r="L3107" t="s">
        <v>8231</v>
      </c>
      <c r="O3107" t="s">
        <v>215</v>
      </c>
      <c r="P3107" t="b">
        <v>1</v>
      </c>
      <c r="Q3107" s="2">
        <v>43864.590590277781</v>
      </c>
      <c r="R3107" s="1"/>
      <c r="S3107" t="b">
        <v>0</v>
      </c>
      <c r="U3107" s="1"/>
      <c r="V3107" t="b">
        <v>0</v>
      </c>
      <c r="W3107" s="1">
        <v>43891</v>
      </c>
      <c r="X3107">
        <v>3</v>
      </c>
      <c r="Y3107">
        <v>2020</v>
      </c>
      <c r="Z3107" t="s">
        <v>90</v>
      </c>
      <c r="AA3107" t="s">
        <v>90</v>
      </c>
      <c r="AB3107" t="b">
        <v>0</v>
      </c>
      <c r="AC3107" t="b">
        <v>0</v>
      </c>
      <c r="AE3107" t="b">
        <v>1</v>
      </c>
      <c r="AF3107" t="b">
        <v>0</v>
      </c>
      <c r="AG3107" t="b">
        <v>0</v>
      </c>
      <c r="AH3107" t="s">
        <v>4366</v>
      </c>
      <c r="AI3107" t="b">
        <v>0</v>
      </c>
      <c r="AK3107" t="b">
        <v>0</v>
      </c>
      <c r="AL3107" s="1">
        <v>43892</v>
      </c>
      <c r="AM3107" t="s">
        <v>162</v>
      </c>
      <c r="AN3107" s="2">
        <v>44296.959062499998</v>
      </c>
      <c r="AP3107" s="2">
        <v>44020.771296296298</v>
      </c>
      <c r="AQ3107" s="1"/>
      <c r="AS3107" t="b">
        <v>0</v>
      </c>
      <c r="AV3107" t="s">
        <v>93</v>
      </c>
      <c r="BB3107" t="s">
        <v>8232</v>
      </c>
      <c r="BD3107" t="b">
        <v>0</v>
      </c>
      <c r="BH3107" t="s">
        <v>215</v>
      </c>
      <c r="BI3107" t="s">
        <v>1243</v>
      </c>
      <c r="BL3107" t="s">
        <v>8231</v>
      </c>
      <c r="BM3107" t="s">
        <v>202</v>
      </c>
      <c r="BN3107" t="s">
        <v>2414</v>
      </c>
      <c r="BQ3107" t="s">
        <v>204</v>
      </c>
      <c r="BR3107" t="b">
        <v>0</v>
      </c>
      <c r="BT3107" t="b">
        <v>0</v>
      </c>
      <c r="BW3107" t="s">
        <v>97</v>
      </c>
      <c r="BX3107" t="b">
        <v>0</v>
      </c>
      <c r="BY3107" s="2">
        <v>44376.857581018521</v>
      </c>
      <c r="BZ3107" t="s">
        <v>217</v>
      </c>
      <c r="CB3107" t="b">
        <v>0</v>
      </c>
      <c r="CC3107" t="b">
        <v>0</v>
      </c>
      <c r="CF3107">
        <v>140000</v>
      </c>
      <c r="CH3107">
        <v>0</v>
      </c>
      <c r="CI3107">
        <v>0</v>
      </c>
      <c r="CJ3107">
        <v>0</v>
      </c>
      <c r="CK3107">
        <f>YEAR(tbl_Opportunity[[#This Row],[Close Date]])</f>
        <v>2020</v>
      </c>
    </row>
    <row r="3108" spans="1:89">
      <c r="A3108" t="s">
        <v>8233</v>
      </c>
      <c r="B3108" t="b">
        <v>0</v>
      </c>
      <c r="D3108" t="b">
        <v>0</v>
      </c>
      <c r="H3108" s="1">
        <v>44073</v>
      </c>
      <c r="I3108" t="b">
        <v>1</v>
      </c>
      <c r="J3108" t="s">
        <v>193</v>
      </c>
      <c r="L3108" t="s">
        <v>8234</v>
      </c>
      <c r="O3108" t="s">
        <v>215</v>
      </c>
      <c r="P3108" t="b">
        <v>1</v>
      </c>
      <c r="Q3108" s="2">
        <v>43852.882557870369</v>
      </c>
      <c r="R3108" s="1"/>
      <c r="S3108" t="b">
        <v>0</v>
      </c>
      <c r="U3108" s="1"/>
      <c r="V3108" t="b">
        <v>0</v>
      </c>
      <c r="W3108" s="1">
        <v>43891</v>
      </c>
      <c r="X3108">
        <v>3</v>
      </c>
      <c r="Y3108">
        <v>2020</v>
      </c>
      <c r="Z3108" t="s">
        <v>90</v>
      </c>
      <c r="AA3108" t="s">
        <v>90</v>
      </c>
      <c r="AB3108" t="b">
        <v>0</v>
      </c>
      <c r="AC3108" t="b">
        <v>0</v>
      </c>
      <c r="AE3108" t="b">
        <v>1</v>
      </c>
      <c r="AF3108" t="b">
        <v>0</v>
      </c>
      <c r="AG3108" t="b">
        <v>0</v>
      </c>
      <c r="AH3108" t="s">
        <v>4366</v>
      </c>
      <c r="AI3108" t="b">
        <v>0</v>
      </c>
      <c r="AK3108" t="b">
        <v>0</v>
      </c>
      <c r="AL3108" s="1">
        <v>43909</v>
      </c>
      <c r="AM3108" t="s">
        <v>162</v>
      </c>
      <c r="AN3108" s="2">
        <v>44296.959062499998</v>
      </c>
      <c r="AP3108" s="2">
        <v>43955.802881944444</v>
      </c>
      <c r="AQ3108" s="1"/>
      <c r="AS3108" t="b">
        <v>0</v>
      </c>
      <c r="AV3108" t="s">
        <v>93</v>
      </c>
      <c r="BB3108" t="s">
        <v>8235</v>
      </c>
      <c r="BD3108" t="b">
        <v>0</v>
      </c>
      <c r="BH3108" t="s">
        <v>215</v>
      </c>
      <c r="BI3108" t="s">
        <v>549</v>
      </c>
      <c r="BJ3108" t="s">
        <v>216</v>
      </c>
      <c r="BL3108" t="s">
        <v>8234</v>
      </c>
      <c r="BM3108" t="s">
        <v>202</v>
      </c>
      <c r="BN3108" t="s">
        <v>2414</v>
      </c>
      <c r="BQ3108" t="s">
        <v>204</v>
      </c>
      <c r="BR3108" t="b">
        <v>0</v>
      </c>
      <c r="BT3108" t="b">
        <v>0</v>
      </c>
      <c r="BW3108" t="s">
        <v>97</v>
      </c>
      <c r="BX3108" t="b">
        <v>0</v>
      </c>
      <c r="BY3108" s="2">
        <v>44376.857581018521</v>
      </c>
      <c r="BZ3108" t="s">
        <v>217</v>
      </c>
      <c r="CB3108" t="b">
        <v>0</v>
      </c>
      <c r="CC3108" t="b">
        <v>0</v>
      </c>
      <c r="CF3108">
        <v>127000</v>
      </c>
      <c r="CH3108">
        <v>0</v>
      </c>
      <c r="CI3108">
        <v>0</v>
      </c>
      <c r="CJ3108">
        <v>0</v>
      </c>
      <c r="CK3108">
        <f>YEAR(tbl_Opportunity[[#This Row],[Close Date]])</f>
        <v>2020</v>
      </c>
    </row>
    <row r="3109" spans="1:89">
      <c r="A3109" t="s">
        <v>8236</v>
      </c>
      <c r="B3109" t="b">
        <v>0</v>
      </c>
      <c r="D3109" t="b">
        <v>0</v>
      </c>
      <c r="H3109" s="1">
        <v>44064</v>
      </c>
      <c r="I3109" t="b">
        <v>1</v>
      </c>
      <c r="J3109" t="s">
        <v>193</v>
      </c>
      <c r="L3109" t="s">
        <v>8237</v>
      </c>
      <c r="O3109" t="s">
        <v>3202</v>
      </c>
      <c r="P3109" t="b">
        <v>1</v>
      </c>
      <c r="Q3109" s="2">
        <v>43893.749374999999</v>
      </c>
      <c r="R3109" s="1"/>
      <c r="S3109" t="b">
        <v>0</v>
      </c>
      <c r="U3109" s="1"/>
      <c r="V3109" t="b">
        <v>0</v>
      </c>
      <c r="W3109" s="1">
        <v>43891</v>
      </c>
      <c r="X3109">
        <v>3</v>
      </c>
      <c r="Y3109">
        <v>2020</v>
      </c>
      <c r="Z3109" t="s">
        <v>90</v>
      </c>
      <c r="AA3109" t="s">
        <v>90</v>
      </c>
      <c r="AB3109" t="b">
        <v>0</v>
      </c>
      <c r="AC3109" t="b">
        <v>0</v>
      </c>
      <c r="AE3109" t="b">
        <v>1</v>
      </c>
      <c r="AF3109" t="b">
        <v>0</v>
      </c>
      <c r="AG3109" t="b">
        <v>0</v>
      </c>
      <c r="AH3109" t="s">
        <v>4366</v>
      </c>
      <c r="AI3109" t="b">
        <v>0</v>
      </c>
      <c r="AK3109" t="b">
        <v>0</v>
      </c>
      <c r="AL3109" s="1">
        <v>44043</v>
      </c>
      <c r="AM3109" t="s">
        <v>162</v>
      </c>
      <c r="AN3109" s="2">
        <v>44296.959062499998</v>
      </c>
      <c r="AP3109" s="2">
        <v>44064.912002314813</v>
      </c>
      <c r="AQ3109" s="1"/>
      <c r="AS3109" t="b">
        <v>0</v>
      </c>
      <c r="AV3109" t="s">
        <v>93</v>
      </c>
      <c r="BB3109" t="s">
        <v>8238</v>
      </c>
      <c r="BD3109" t="b">
        <v>0</v>
      </c>
      <c r="BH3109" t="s">
        <v>3202</v>
      </c>
      <c r="BI3109" t="s">
        <v>1243</v>
      </c>
      <c r="BJ3109" t="s">
        <v>216</v>
      </c>
      <c r="BL3109" t="s">
        <v>8237</v>
      </c>
      <c r="BM3109" t="s">
        <v>202</v>
      </c>
      <c r="BN3109" t="s">
        <v>2414</v>
      </c>
      <c r="BQ3109" t="s">
        <v>204</v>
      </c>
      <c r="BR3109" t="b">
        <v>0</v>
      </c>
      <c r="BT3109" t="b">
        <v>0</v>
      </c>
      <c r="BW3109" t="s">
        <v>97</v>
      </c>
      <c r="BX3109" t="b">
        <v>0</v>
      </c>
      <c r="BY3109" s="2">
        <v>44376.857581018521</v>
      </c>
      <c r="BZ3109" t="s">
        <v>3204</v>
      </c>
      <c r="CB3109" t="b">
        <v>0</v>
      </c>
      <c r="CC3109" t="b">
        <v>0</v>
      </c>
      <c r="CF3109">
        <v>144000</v>
      </c>
      <c r="CH3109">
        <v>0</v>
      </c>
      <c r="CI3109">
        <v>0</v>
      </c>
      <c r="CJ3109">
        <v>0</v>
      </c>
      <c r="CK3109">
        <f>YEAR(tbl_Opportunity[[#This Row],[Close Date]])</f>
        <v>2020</v>
      </c>
    </row>
    <row r="3110" spans="1:89">
      <c r="A3110" t="s">
        <v>7960</v>
      </c>
      <c r="B3110" t="b">
        <v>0</v>
      </c>
      <c r="D3110" t="b">
        <v>0</v>
      </c>
      <c r="H3110" s="1">
        <v>44104</v>
      </c>
      <c r="I3110" t="b">
        <v>1</v>
      </c>
      <c r="J3110" t="s">
        <v>193</v>
      </c>
      <c r="L3110" t="s">
        <v>8239</v>
      </c>
      <c r="O3110" t="s">
        <v>272</v>
      </c>
      <c r="P3110" t="b">
        <v>1</v>
      </c>
      <c r="Q3110" s="2">
        <v>43711.896608796298</v>
      </c>
      <c r="R3110" s="1"/>
      <c r="S3110" t="b">
        <v>0</v>
      </c>
      <c r="U3110" s="1"/>
      <c r="V3110" t="b">
        <v>0</v>
      </c>
      <c r="W3110" s="1">
        <v>43891</v>
      </c>
      <c r="X3110">
        <v>3</v>
      </c>
      <c r="Y3110">
        <v>2020</v>
      </c>
      <c r="Z3110" t="s">
        <v>90</v>
      </c>
      <c r="AA3110" t="s">
        <v>90</v>
      </c>
      <c r="AB3110" t="b">
        <v>0</v>
      </c>
      <c r="AC3110" t="b">
        <v>0</v>
      </c>
      <c r="AE3110" t="b">
        <v>1</v>
      </c>
      <c r="AF3110" t="b">
        <v>0</v>
      </c>
      <c r="AG3110" t="b">
        <v>0</v>
      </c>
      <c r="AH3110" t="s">
        <v>4366</v>
      </c>
      <c r="AI3110" t="b">
        <v>0</v>
      </c>
      <c r="AK3110" t="b">
        <v>0</v>
      </c>
      <c r="AL3110" s="1">
        <v>43965</v>
      </c>
      <c r="AM3110" t="s">
        <v>162</v>
      </c>
      <c r="AN3110" s="2">
        <v>44296.959062499998</v>
      </c>
      <c r="AP3110" s="2">
        <v>43965.755636574075</v>
      </c>
      <c r="AQ3110" s="1"/>
      <c r="AS3110" t="b">
        <v>0</v>
      </c>
      <c r="AU3110" t="s">
        <v>216</v>
      </c>
      <c r="AV3110" t="s">
        <v>93</v>
      </c>
      <c r="BB3110" t="s">
        <v>8240</v>
      </c>
      <c r="BD3110" t="b">
        <v>0</v>
      </c>
      <c r="BH3110" t="s">
        <v>2393</v>
      </c>
      <c r="BI3110" t="s">
        <v>1243</v>
      </c>
      <c r="BJ3110" t="s">
        <v>216</v>
      </c>
      <c r="BL3110" t="s">
        <v>8239</v>
      </c>
      <c r="BM3110" t="s">
        <v>202</v>
      </c>
      <c r="BN3110" t="s">
        <v>2414</v>
      </c>
      <c r="BQ3110" t="s">
        <v>204</v>
      </c>
      <c r="BR3110" t="b">
        <v>0</v>
      </c>
      <c r="BT3110" t="b">
        <v>0</v>
      </c>
      <c r="BW3110" t="s">
        <v>97</v>
      </c>
      <c r="BX3110" t="b">
        <v>0</v>
      </c>
      <c r="BY3110" s="2">
        <v>44376.857569444444</v>
      </c>
      <c r="BZ3110" t="s">
        <v>314</v>
      </c>
      <c r="CB3110" t="b">
        <v>0</v>
      </c>
      <c r="CC3110" t="b">
        <v>0</v>
      </c>
      <c r="CF3110">
        <v>140000</v>
      </c>
      <c r="CH3110">
        <v>0</v>
      </c>
      <c r="CI3110">
        <v>0</v>
      </c>
      <c r="CJ3110">
        <v>0</v>
      </c>
      <c r="CK3110">
        <f>YEAR(tbl_Opportunity[[#This Row],[Close Date]])</f>
        <v>2020</v>
      </c>
    </row>
    <row r="3111" spans="1:89">
      <c r="A3111" t="s">
        <v>8241</v>
      </c>
      <c r="B3111" t="b">
        <v>0</v>
      </c>
      <c r="D3111" t="b">
        <v>0</v>
      </c>
      <c r="H3111" s="1">
        <v>44074</v>
      </c>
      <c r="I3111" t="b">
        <v>1</v>
      </c>
      <c r="J3111" t="s">
        <v>193</v>
      </c>
      <c r="L3111" t="s">
        <v>8242</v>
      </c>
      <c r="O3111" t="s">
        <v>194</v>
      </c>
      <c r="P3111" t="b">
        <v>1</v>
      </c>
      <c r="Q3111" s="2">
        <v>43713.37704861111</v>
      </c>
      <c r="R3111" s="1"/>
      <c r="S3111" t="b">
        <v>0</v>
      </c>
      <c r="U3111" s="1"/>
      <c r="V3111" t="b">
        <v>0</v>
      </c>
      <c r="W3111" s="1">
        <v>43891</v>
      </c>
      <c r="X3111">
        <v>3</v>
      </c>
      <c r="Y3111">
        <v>2020</v>
      </c>
      <c r="Z3111" t="s">
        <v>90</v>
      </c>
      <c r="AA3111" t="s">
        <v>90</v>
      </c>
      <c r="AB3111" t="b">
        <v>0</v>
      </c>
      <c r="AC3111" t="b">
        <v>0</v>
      </c>
      <c r="AE3111" t="b">
        <v>1</v>
      </c>
      <c r="AF3111" t="b">
        <v>0</v>
      </c>
      <c r="AG3111" t="b">
        <v>0</v>
      </c>
      <c r="AH3111" t="s">
        <v>105</v>
      </c>
      <c r="AI3111" t="b">
        <v>0</v>
      </c>
      <c r="AK3111" t="b">
        <v>0</v>
      </c>
      <c r="AL3111" s="1">
        <v>43781</v>
      </c>
      <c r="AM3111" t="s">
        <v>162</v>
      </c>
      <c r="AN3111" s="2">
        <v>44296.959062499998</v>
      </c>
      <c r="AP3111" s="2">
        <v>43973.838622685187</v>
      </c>
      <c r="AQ3111" s="1"/>
      <c r="AS3111" t="b">
        <v>0</v>
      </c>
      <c r="AU3111" t="s">
        <v>105</v>
      </c>
      <c r="AV3111" t="s">
        <v>93</v>
      </c>
      <c r="BB3111" t="s">
        <v>8243</v>
      </c>
      <c r="BD3111" t="b">
        <v>0</v>
      </c>
      <c r="BH3111" t="s">
        <v>215</v>
      </c>
      <c r="BI3111" t="s">
        <v>4697</v>
      </c>
      <c r="BJ3111" t="s">
        <v>4759</v>
      </c>
      <c r="BL3111" t="s">
        <v>8242</v>
      </c>
      <c r="BM3111" t="s">
        <v>202</v>
      </c>
      <c r="BN3111" t="s">
        <v>2414</v>
      </c>
      <c r="BQ3111" t="s">
        <v>204</v>
      </c>
      <c r="BR3111" t="b">
        <v>0</v>
      </c>
      <c r="BT3111" t="b">
        <v>0</v>
      </c>
      <c r="BW3111" t="s">
        <v>97</v>
      </c>
      <c r="BX3111" t="b">
        <v>0</v>
      </c>
      <c r="BY3111" s="2">
        <v>44376.857569444444</v>
      </c>
      <c r="BZ3111" t="s">
        <v>217</v>
      </c>
      <c r="CB3111" t="b">
        <v>0</v>
      </c>
      <c r="CC3111" t="b">
        <v>0</v>
      </c>
      <c r="CF3111">
        <v>141450</v>
      </c>
      <c r="CH3111">
        <v>0</v>
      </c>
      <c r="CI3111">
        <v>0</v>
      </c>
      <c r="CJ3111">
        <v>0</v>
      </c>
      <c r="CK3111">
        <f>YEAR(tbl_Opportunity[[#This Row],[Close Date]])</f>
        <v>2020</v>
      </c>
    </row>
    <row r="3112" spans="1:89">
      <c r="A3112" t="s">
        <v>8244</v>
      </c>
      <c r="B3112" t="b">
        <v>0</v>
      </c>
      <c r="D3112" t="b">
        <v>0</v>
      </c>
      <c r="E3112" t="s">
        <v>4246</v>
      </c>
      <c r="H3112" s="1">
        <v>44104</v>
      </c>
      <c r="I3112" t="b">
        <v>1</v>
      </c>
      <c r="J3112" t="s">
        <v>193</v>
      </c>
      <c r="L3112" t="s">
        <v>8245</v>
      </c>
      <c r="O3112" t="s">
        <v>272</v>
      </c>
      <c r="P3112" t="b">
        <v>1</v>
      </c>
      <c r="Q3112" s="2">
        <v>43698.801481481481</v>
      </c>
      <c r="R3112" s="1"/>
      <c r="S3112" t="b">
        <v>0</v>
      </c>
      <c r="U3112" s="1"/>
      <c r="V3112" t="b">
        <v>0</v>
      </c>
      <c r="W3112" s="1">
        <v>43891</v>
      </c>
      <c r="X3112">
        <v>3</v>
      </c>
      <c r="Y3112">
        <v>2020</v>
      </c>
      <c r="Z3112" t="s">
        <v>90</v>
      </c>
      <c r="AA3112" t="s">
        <v>90</v>
      </c>
      <c r="AB3112" t="b">
        <v>0</v>
      </c>
      <c r="AC3112" t="b">
        <v>0</v>
      </c>
      <c r="AE3112" t="b">
        <v>1</v>
      </c>
      <c r="AF3112" t="b">
        <v>0</v>
      </c>
      <c r="AG3112" t="b">
        <v>0</v>
      </c>
      <c r="AH3112" t="s">
        <v>4366</v>
      </c>
      <c r="AI3112" t="b">
        <v>0</v>
      </c>
      <c r="AK3112" t="b">
        <v>0</v>
      </c>
      <c r="AL3112" s="1">
        <v>44027</v>
      </c>
      <c r="AM3112" t="s">
        <v>162</v>
      </c>
      <c r="AN3112" s="2">
        <v>44296.959062499998</v>
      </c>
      <c r="AP3112" s="2">
        <v>44027.893587962964</v>
      </c>
      <c r="AQ3112" s="1"/>
      <c r="AS3112" t="b">
        <v>0</v>
      </c>
      <c r="AV3112" t="s">
        <v>176</v>
      </c>
      <c r="BB3112" t="s">
        <v>8246</v>
      </c>
      <c r="BD3112" t="b">
        <v>0</v>
      </c>
      <c r="BH3112" t="s">
        <v>215</v>
      </c>
      <c r="BI3112" t="s">
        <v>1243</v>
      </c>
      <c r="BL3112" t="s">
        <v>8245</v>
      </c>
      <c r="BM3112" t="s">
        <v>202</v>
      </c>
      <c r="BN3112" t="s">
        <v>2414</v>
      </c>
      <c r="BQ3112" t="s">
        <v>204</v>
      </c>
      <c r="BR3112" t="b">
        <v>0</v>
      </c>
      <c r="BT3112" t="b">
        <v>0</v>
      </c>
      <c r="BW3112" t="s">
        <v>97</v>
      </c>
      <c r="BX3112" t="b">
        <v>0</v>
      </c>
      <c r="BY3112" s="2">
        <v>44376.857569444444</v>
      </c>
      <c r="BZ3112" t="s">
        <v>217</v>
      </c>
      <c r="CB3112" t="b">
        <v>0</v>
      </c>
      <c r="CC3112" t="b">
        <v>0</v>
      </c>
      <c r="CF3112">
        <v>140000</v>
      </c>
      <c r="CH3112">
        <v>0</v>
      </c>
      <c r="CI3112">
        <v>0</v>
      </c>
      <c r="CJ3112">
        <v>0</v>
      </c>
      <c r="CK3112">
        <f>YEAR(tbl_Opportunity[[#This Row],[Close Date]])</f>
        <v>2020</v>
      </c>
    </row>
    <row r="3113" spans="1:89">
      <c r="A3113" t="s">
        <v>8247</v>
      </c>
      <c r="B3113" t="b">
        <v>0</v>
      </c>
      <c r="D3113" t="b">
        <v>0</v>
      </c>
      <c r="H3113" s="1">
        <v>44104</v>
      </c>
      <c r="I3113" t="b">
        <v>1</v>
      </c>
      <c r="J3113" t="s">
        <v>193</v>
      </c>
      <c r="L3113" t="s">
        <v>8248</v>
      </c>
      <c r="O3113" t="s">
        <v>272</v>
      </c>
      <c r="P3113" t="b">
        <v>1</v>
      </c>
      <c r="Q3113" s="2">
        <v>43963.57607638889</v>
      </c>
      <c r="R3113" s="1"/>
      <c r="S3113" t="b">
        <v>0</v>
      </c>
      <c r="U3113" s="1"/>
      <c r="V3113" t="b">
        <v>0</v>
      </c>
      <c r="W3113" s="1">
        <v>43891</v>
      </c>
      <c r="X3113">
        <v>3</v>
      </c>
      <c r="Y3113">
        <v>2020</v>
      </c>
      <c r="Z3113" t="s">
        <v>90</v>
      </c>
      <c r="AA3113" t="s">
        <v>90</v>
      </c>
      <c r="AB3113" t="b">
        <v>0</v>
      </c>
      <c r="AC3113" t="b">
        <v>0</v>
      </c>
      <c r="AE3113" t="b">
        <v>1</v>
      </c>
      <c r="AF3113" t="b">
        <v>0</v>
      </c>
      <c r="AG3113" t="b">
        <v>0</v>
      </c>
      <c r="AH3113" t="s">
        <v>4366</v>
      </c>
      <c r="AI3113" t="b">
        <v>0</v>
      </c>
      <c r="AK3113" t="b">
        <v>0</v>
      </c>
      <c r="AL3113" s="1">
        <v>44027</v>
      </c>
      <c r="AM3113" t="s">
        <v>162</v>
      </c>
      <c r="AN3113" s="2">
        <v>44296.959062499998</v>
      </c>
      <c r="AP3113" s="2">
        <v>44032.633379629631</v>
      </c>
      <c r="AQ3113" s="1"/>
      <c r="AS3113" t="b">
        <v>0</v>
      </c>
      <c r="AV3113" t="s">
        <v>93</v>
      </c>
      <c r="BB3113" t="s">
        <v>8249</v>
      </c>
      <c r="BD3113" t="b">
        <v>0</v>
      </c>
      <c r="BH3113" t="s">
        <v>215</v>
      </c>
      <c r="BI3113" t="s">
        <v>1243</v>
      </c>
      <c r="BJ3113" t="s">
        <v>216</v>
      </c>
      <c r="BL3113" t="s">
        <v>8248</v>
      </c>
      <c r="BM3113" t="s">
        <v>202</v>
      </c>
      <c r="BN3113" t="s">
        <v>2414</v>
      </c>
      <c r="BQ3113" t="s">
        <v>204</v>
      </c>
      <c r="BR3113" t="b">
        <v>0</v>
      </c>
      <c r="BT3113" t="b">
        <v>0</v>
      </c>
      <c r="BW3113" t="s">
        <v>97</v>
      </c>
      <c r="BX3113" t="b">
        <v>0</v>
      </c>
      <c r="BY3113" s="2">
        <v>44376.857581018521</v>
      </c>
      <c r="BZ3113" t="s">
        <v>217</v>
      </c>
      <c r="CB3113" t="b">
        <v>0</v>
      </c>
      <c r="CC3113" t="b">
        <v>0</v>
      </c>
      <c r="CF3113">
        <v>140000</v>
      </c>
      <c r="CH3113">
        <v>0</v>
      </c>
      <c r="CI3113">
        <v>0</v>
      </c>
      <c r="CJ3113">
        <v>0</v>
      </c>
      <c r="CK3113">
        <f>YEAR(tbl_Opportunity[[#This Row],[Close Date]])</f>
        <v>2020</v>
      </c>
    </row>
    <row r="3114" spans="1:89">
      <c r="A3114" t="s">
        <v>6538</v>
      </c>
      <c r="B3114" t="b">
        <v>0</v>
      </c>
      <c r="D3114" t="b">
        <v>0</v>
      </c>
      <c r="E3114" t="s">
        <v>4246</v>
      </c>
      <c r="H3114" s="1">
        <v>44074</v>
      </c>
      <c r="I3114" t="b">
        <v>1</v>
      </c>
      <c r="J3114" t="s">
        <v>193</v>
      </c>
      <c r="L3114" t="s">
        <v>8250</v>
      </c>
      <c r="O3114" t="s">
        <v>4222</v>
      </c>
      <c r="P3114" t="b">
        <v>1</v>
      </c>
      <c r="Q3114" s="2">
        <v>43697.861655092594</v>
      </c>
      <c r="R3114" s="1"/>
      <c r="S3114" t="b">
        <v>0</v>
      </c>
      <c r="U3114" s="1"/>
      <c r="V3114" t="b">
        <v>0</v>
      </c>
      <c r="W3114" s="1">
        <v>43891</v>
      </c>
      <c r="X3114">
        <v>3</v>
      </c>
      <c r="Y3114">
        <v>2020</v>
      </c>
      <c r="Z3114" t="s">
        <v>90</v>
      </c>
      <c r="AA3114" t="s">
        <v>90</v>
      </c>
      <c r="AB3114" t="b">
        <v>0</v>
      </c>
      <c r="AC3114" t="b">
        <v>0</v>
      </c>
      <c r="AE3114" t="b">
        <v>1</v>
      </c>
      <c r="AF3114" t="b">
        <v>0</v>
      </c>
      <c r="AG3114" t="b">
        <v>0</v>
      </c>
      <c r="AH3114" t="s">
        <v>4366</v>
      </c>
      <c r="AI3114" t="b">
        <v>0</v>
      </c>
      <c r="AK3114" t="b">
        <v>0</v>
      </c>
      <c r="AL3114" s="1">
        <v>44294</v>
      </c>
      <c r="AM3114" t="s">
        <v>162</v>
      </c>
      <c r="AN3114" s="2">
        <v>44296.959062499998</v>
      </c>
      <c r="AP3114" s="2">
        <v>44020.776724537034</v>
      </c>
      <c r="AQ3114" s="1"/>
      <c r="AS3114" t="b">
        <v>0</v>
      </c>
      <c r="AV3114" t="s">
        <v>176</v>
      </c>
      <c r="BB3114" t="s">
        <v>8251</v>
      </c>
      <c r="BD3114" t="b">
        <v>0</v>
      </c>
      <c r="BH3114" t="s">
        <v>215</v>
      </c>
      <c r="BI3114" t="s">
        <v>549</v>
      </c>
      <c r="BL3114" t="s">
        <v>8250</v>
      </c>
      <c r="BM3114" t="s">
        <v>202</v>
      </c>
      <c r="BN3114" t="s">
        <v>2414</v>
      </c>
      <c r="BQ3114" t="s">
        <v>204</v>
      </c>
      <c r="BR3114" t="b">
        <v>0</v>
      </c>
      <c r="BT3114" t="b">
        <v>0</v>
      </c>
      <c r="BW3114" t="s">
        <v>97</v>
      </c>
      <c r="BX3114" t="b">
        <v>0</v>
      </c>
      <c r="BY3114" s="2">
        <v>44376.857569444444</v>
      </c>
      <c r="BZ3114" t="s">
        <v>217</v>
      </c>
      <c r="CB3114" t="b">
        <v>0</v>
      </c>
      <c r="CC3114" t="b">
        <v>0</v>
      </c>
      <c r="CF3114">
        <v>104550</v>
      </c>
      <c r="CH3114">
        <v>0</v>
      </c>
      <c r="CI3114">
        <v>0</v>
      </c>
      <c r="CJ3114">
        <v>0</v>
      </c>
      <c r="CK3114">
        <f>YEAR(tbl_Opportunity[[#This Row],[Close Date]])</f>
        <v>2020</v>
      </c>
    </row>
    <row r="3115" spans="1:89">
      <c r="A3115" t="s">
        <v>284</v>
      </c>
      <c r="B3115" t="b">
        <v>0</v>
      </c>
      <c r="D3115" t="b">
        <v>0</v>
      </c>
      <c r="E3115" t="s">
        <v>3126</v>
      </c>
      <c r="H3115" s="1">
        <v>44074</v>
      </c>
      <c r="I3115" t="b">
        <v>1</v>
      </c>
      <c r="J3115" t="s">
        <v>105</v>
      </c>
      <c r="O3115" t="s">
        <v>215</v>
      </c>
      <c r="P3115" t="b">
        <v>1</v>
      </c>
      <c r="Q3115" s="2">
        <v>43628.731666666667</v>
      </c>
      <c r="R3115" s="1"/>
      <c r="S3115" t="b">
        <v>0</v>
      </c>
      <c r="U3115" s="1"/>
      <c r="V3115" t="b">
        <v>0</v>
      </c>
      <c r="W3115" s="1">
        <v>43891</v>
      </c>
      <c r="X3115">
        <v>3</v>
      </c>
      <c r="Y3115">
        <v>2020</v>
      </c>
      <c r="Z3115" t="s">
        <v>90</v>
      </c>
      <c r="AA3115" t="s">
        <v>90</v>
      </c>
      <c r="AB3115" t="b">
        <v>0</v>
      </c>
      <c r="AC3115" t="b">
        <v>0</v>
      </c>
      <c r="AE3115" t="b">
        <v>1</v>
      </c>
      <c r="AF3115" t="b">
        <v>0</v>
      </c>
      <c r="AG3115" t="b">
        <v>0</v>
      </c>
      <c r="AH3115" t="s">
        <v>4366</v>
      </c>
      <c r="AI3115" t="b">
        <v>0</v>
      </c>
      <c r="AK3115" t="b">
        <v>0</v>
      </c>
      <c r="AL3115" s="1">
        <v>44001</v>
      </c>
      <c r="AM3115" t="s">
        <v>162</v>
      </c>
      <c r="AN3115" s="2">
        <v>44297.856377314813</v>
      </c>
      <c r="AP3115" s="2">
        <v>43955.803703703707</v>
      </c>
      <c r="AQ3115" s="1"/>
      <c r="AS3115" t="b">
        <v>0</v>
      </c>
      <c r="AV3115" t="s">
        <v>213</v>
      </c>
      <c r="BB3115" t="s">
        <v>8252</v>
      </c>
      <c r="BD3115" t="b">
        <v>0</v>
      </c>
      <c r="BH3115" t="s">
        <v>215</v>
      </c>
      <c r="BI3115" t="s">
        <v>1243</v>
      </c>
      <c r="BL3115" t="s">
        <v>8253</v>
      </c>
      <c r="BM3115" t="s">
        <v>202</v>
      </c>
      <c r="BN3115" t="s">
        <v>2414</v>
      </c>
      <c r="BQ3115" t="s">
        <v>204</v>
      </c>
      <c r="BR3115" t="b">
        <v>0</v>
      </c>
      <c r="BT3115" t="b">
        <v>0</v>
      </c>
      <c r="BW3115" t="s">
        <v>97</v>
      </c>
      <c r="BX3115" t="b">
        <v>0</v>
      </c>
      <c r="BY3115" s="2">
        <v>44376.857569444444</v>
      </c>
      <c r="BZ3115" t="s">
        <v>217</v>
      </c>
      <c r="CB3115" t="b">
        <v>0</v>
      </c>
      <c r="CC3115" t="b">
        <v>0</v>
      </c>
      <c r="CF3115">
        <v>140000</v>
      </c>
      <c r="CH3115">
        <v>0</v>
      </c>
      <c r="CI3115">
        <v>0</v>
      </c>
      <c r="CJ3115">
        <v>0</v>
      </c>
      <c r="CK3115">
        <f>YEAR(tbl_Opportunity[[#This Row],[Close Date]])</f>
        <v>2020</v>
      </c>
    </row>
    <row r="3116" spans="1:89">
      <c r="A3116" t="s">
        <v>6093</v>
      </c>
      <c r="B3116" t="b">
        <v>0</v>
      </c>
      <c r="D3116" t="b">
        <v>0</v>
      </c>
      <c r="E3116" t="s">
        <v>3126</v>
      </c>
      <c r="H3116" s="1">
        <v>44028</v>
      </c>
      <c r="I3116" t="b">
        <v>1</v>
      </c>
      <c r="J3116" t="s">
        <v>105</v>
      </c>
      <c r="L3116" t="s">
        <v>8254</v>
      </c>
      <c r="O3116" t="s">
        <v>215</v>
      </c>
      <c r="P3116" t="b">
        <v>1</v>
      </c>
      <c r="Q3116" s="2">
        <v>43633.074421296296</v>
      </c>
      <c r="R3116" s="1"/>
      <c r="S3116" t="b">
        <v>0</v>
      </c>
      <c r="U3116" s="1"/>
      <c r="V3116" t="b">
        <v>0</v>
      </c>
      <c r="W3116" s="1">
        <v>43891</v>
      </c>
      <c r="X3116">
        <v>3</v>
      </c>
      <c r="Y3116">
        <v>2020</v>
      </c>
      <c r="Z3116" t="s">
        <v>90</v>
      </c>
      <c r="AA3116" t="s">
        <v>90</v>
      </c>
      <c r="AB3116" t="b">
        <v>0</v>
      </c>
      <c r="AC3116" t="b">
        <v>0</v>
      </c>
      <c r="AE3116" t="b">
        <v>1</v>
      </c>
      <c r="AF3116" t="b">
        <v>0</v>
      </c>
      <c r="AG3116" t="b">
        <v>0</v>
      </c>
      <c r="AH3116" t="s">
        <v>4366</v>
      </c>
      <c r="AI3116" t="b">
        <v>0</v>
      </c>
      <c r="AK3116" t="b">
        <v>0</v>
      </c>
      <c r="AL3116" s="1">
        <v>44022</v>
      </c>
      <c r="AM3116" t="s">
        <v>162</v>
      </c>
      <c r="AN3116" s="2">
        <v>44297.856377314813</v>
      </c>
      <c r="AP3116" s="2">
        <v>44028.952511574076</v>
      </c>
      <c r="AQ3116" s="1"/>
      <c r="AS3116" t="b">
        <v>0</v>
      </c>
      <c r="AV3116" t="s">
        <v>213</v>
      </c>
      <c r="BB3116" t="s">
        <v>8255</v>
      </c>
      <c r="BD3116" t="b">
        <v>0</v>
      </c>
      <c r="BH3116" t="s">
        <v>3202</v>
      </c>
      <c r="BI3116" t="s">
        <v>1243</v>
      </c>
      <c r="BL3116" t="s">
        <v>8254</v>
      </c>
      <c r="BM3116" t="s">
        <v>202</v>
      </c>
      <c r="BN3116" t="s">
        <v>2414</v>
      </c>
      <c r="BQ3116" t="s">
        <v>204</v>
      </c>
      <c r="BR3116" t="b">
        <v>0</v>
      </c>
      <c r="BT3116" t="b">
        <v>0</v>
      </c>
      <c r="BW3116" t="s">
        <v>97</v>
      </c>
      <c r="BX3116" t="b">
        <v>0</v>
      </c>
      <c r="BY3116" s="2">
        <v>44376.857569444444</v>
      </c>
      <c r="BZ3116" t="s">
        <v>3204</v>
      </c>
      <c r="CB3116" t="b">
        <v>0</v>
      </c>
      <c r="CC3116" t="b">
        <v>0</v>
      </c>
      <c r="CF3116">
        <v>140000</v>
      </c>
      <c r="CH3116">
        <v>0</v>
      </c>
      <c r="CI3116">
        <v>0</v>
      </c>
      <c r="CJ3116">
        <v>0</v>
      </c>
      <c r="CK3116">
        <f>YEAR(tbl_Opportunity[[#This Row],[Close Date]])</f>
        <v>2020</v>
      </c>
    </row>
    <row r="3117" spans="1:89">
      <c r="A3117" t="s">
        <v>8256</v>
      </c>
      <c r="B3117" t="b">
        <v>0</v>
      </c>
      <c r="D3117" t="b">
        <v>0</v>
      </c>
      <c r="E3117" t="s">
        <v>8257</v>
      </c>
      <c r="H3117" s="1">
        <v>44469</v>
      </c>
      <c r="I3117" t="b">
        <v>1</v>
      </c>
      <c r="J3117" t="s">
        <v>105</v>
      </c>
      <c r="L3117" t="s">
        <v>8258</v>
      </c>
      <c r="O3117" t="s">
        <v>3202</v>
      </c>
      <c r="P3117" t="b">
        <v>1</v>
      </c>
      <c r="Q3117" s="2">
        <v>44232.727662037039</v>
      </c>
      <c r="R3117" s="1"/>
      <c r="S3117" t="b">
        <v>0</v>
      </c>
      <c r="U3117" s="1"/>
      <c r="V3117" t="b">
        <v>0</v>
      </c>
      <c r="W3117" s="1">
        <v>44256</v>
      </c>
      <c r="X3117">
        <v>3</v>
      </c>
      <c r="Y3117">
        <v>2021</v>
      </c>
      <c r="Z3117" t="s">
        <v>90</v>
      </c>
      <c r="AA3117" t="s">
        <v>90</v>
      </c>
      <c r="AB3117" t="b">
        <v>0</v>
      </c>
      <c r="AC3117" t="b">
        <v>0</v>
      </c>
      <c r="AE3117" t="b">
        <v>1</v>
      </c>
      <c r="AF3117" t="b">
        <v>0</v>
      </c>
      <c r="AG3117" t="b">
        <v>0</v>
      </c>
      <c r="AH3117" t="s">
        <v>4366</v>
      </c>
      <c r="AI3117" t="b">
        <v>0</v>
      </c>
      <c r="AK3117" t="b">
        <v>0</v>
      </c>
      <c r="AL3117" s="1">
        <v>44293</v>
      </c>
      <c r="AM3117" t="s">
        <v>162</v>
      </c>
      <c r="AN3117" s="2">
        <v>44297.853321759256</v>
      </c>
      <c r="AP3117" s="2">
        <v>44294.966145833336</v>
      </c>
      <c r="AQ3117" s="1"/>
      <c r="AS3117" t="b">
        <v>0</v>
      </c>
      <c r="AV3117" t="s">
        <v>2820</v>
      </c>
      <c r="BB3117" t="s">
        <v>8259</v>
      </c>
      <c r="BD3117" t="b">
        <v>0</v>
      </c>
      <c r="BH3117" t="s">
        <v>3202</v>
      </c>
      <c r="BI3117" t="s">
        <v>1072</v>
      </c>
      <c r="BL3117" t="s">
        <v>8258</v>
      </c>
      <c r="BM3117" t="s">
        <v>202</v>
      </c>
      <c r="BN3117" t="s">
        <v>2414</v>
      </c>
      <c r="BQ3117" t="s">
        <v>204</v>
      </c>
      <c r="BR3117" t="b">
        <v>0</v>
      </c>
      <c r="BT3117" t="b">
        <v>0</v>
      </c>
      <c r="BW3117" t="s">
        <v>97</v>
      </c>
      <c r="BX3117" t="b">
        <v>0</v>
      </c>
      <c r="BY3117" s="2">
        <v>44376.857581018521</v>
      </c>
      <c r="BZ3117" t="s">
        <v>3204</v>
      </c>
      <c r="CB3117" t="b">
        <v>0</v>
      </c>
      <c r="CC3117" t="b">
        <v>0</v>
      </c>
      <c r="CF3117">
        <v>154850</v>
      </c>
      <c r="CH3117">
        <v>0</v>
      </c>
      <c r="CI3117">
        <v>0</v>
      </c>
      <c r="CJ3117">
        <v>0</v>
      </c>
      <c r="CK3117">
        <f>YEAR(tbl_Opportunity[[#This Row],[Close Date]])</f>
        <v>2021</v>
      </c>
    </row>
    <row r="3118" spans="1:89">
      <c r="A3118" t="s">
        <v>8260</v>
      </c>
      <c r="B3118" t="b">
        <v>0</v>
      </c>
      <c r="D3118" t="b">
        <v>0</v>
      </c>
      <c r="E3118" t="s">
        <v>8261</v>
      </c>
      <c r="H3118" s="1">
        <v>44043</v>
      </c>
      <c r="I3118" t="b">
        <v>1</v>
      </c>
      <c r="J3118" t="s">
        <v>5709</v>
      </c>
      <c r="O3118" t="s">
        <v>215</v>
      </c>
      <c r="P3118" t="b">
        <v>1</v>
      </c>
      <c r="Q3118" s="2">
        <v>43700.875613425924</v>
      </c>
      <c r="R3118" s="1"/>
      <c r="S3118" t="b">
        <v>0</v>
      </c>
      <c r="U3118" s="1"/>
      <c r="V3118" t="b">
        <v>0</v>
      </c>
      <c r="W3118" s="1">
        <v>43891</v>
      </c>
      <c r="X3118">
        <v>3</v>
      </c>
      <c r="Y3118">
        <v>2020</v>
      </c>
      <c r="Z3118" t="s">
        <v>90</v>
      </c>
      <c r="AA3118" t="s">
        <v>90</v>
      </c>
      <c r="AB3118" t="b">
        <v>0</v>
      </c>
      <c r="AC3118" t="b">
        <v>0</v>
      </c>
      <c r="AE3118" t="b">
        <v>1</v>
      </c>
      <c r="AF3118" t="b">
        <v>0</v>
      </c>
      <c r="AG3118" t="b">
        <v>0</v>
      </c>
      <c r="AH3118" t="s">
        <v>4366</v>
      </c>
      <c r="AI3118" t="b">
        <v>0</v>
      </c>
      <c r="AK3118" t="b">
        <v>0</v>
      </c>
      <c r="AL3118" s="1">
        <v>43815</v>
      </c>
      <c r="AM3118" t="s">
        <v>162</v>
      </c>
      <c r="AN3118" s="2">
        <v>44296.959062499998</v>
      </c>
      <c r="AP3118" s="2">
        <v>43903.665324074071</v>
      </c>
      <c r="AQ3118" s="1"/>
      <c r="AS3118" t="b">
        <v>0</v>
      </c>
      <c r="AV3118" t="s">
        <v>176</v>
      </c>
      <c r="BB3118" t="s">
        <v>8262</v>
      </c>
      <c r="BD3118" t="b">
        <v>0</v>
      </c>
      <c r="BH3118" t="s">
        <v>3202</v>
      </c>
      <c r="BI3118" t="s">
        <v>549</v>
      </c>
      <c r="BL3118" t="s">
        <v>8263</v>
      </c>
      <c r="BM3118" t="s">
        <v>202</v>
      </c>
      <c r="BN3118" t="s">
        <v>2414</v>
      </c>
      <c r="BQ3118" t="s">
        <v>204</v>
      </c>
      <c r="BR3118" t="b">
        <v>0</v>
      </c>
      <c r="BT3118" t="b">
        <v>0</v>
      </c>
      <c r="BW3118" t="s">
        <v>97</v>
      </c>
      <c r="BX3118" t="b">
        <v>0</v>
      </c>
      <c r="BY3118" s="2">
        <v>44376.857569444444</v>
      </c>
      <c r="BZ3118" t="s">
        <v>3204</v>
      </c>
      <c r="CB3118" t="b">
        <v>0</v>
      </c>
      <c r="CC3118" t="b">
        <v>0</v>
      </c>
      <c r="CF3118">
        <v>123000</v>
      </c>
      <c r="CH3118">
        <v>0</v>
      </c>
      <c r="CI3118">
        <v>0</v>
      </c>
      <c r="CJ3118">
        <v>0</v>
      </c>
      <c r="CK3118">
        <f>YEAR(tbl_Opportunity[[#This Row],[Close Date]])</f>
        <v>2020</v>
      </c>
    </row>
    <row r="3119" spans="1:89">
      <c r="A3119" t="s">
        <v>8264</v>
      </c>
      <c r="B3119" t="b">
        <v>0</v>
      </c>
      <c r="D3119" t="b">
        <v>0</v>
      </c>
      <c r="E3119" t="s">
        <v>3126</v>
      </c>
      <c r="H3119" s="1">
        <v>44013</v>
      </c>
      <c r="I3119" t="b">
        <v>1</v>
      </c>
      <c r="J3119" t="s">
        <v>140</v>
      </c>
      <c r="L3119" t="s">
        <v>8265</v>
      </c>
      <c r="M3119" t="s">
        <v>8266</v>
      </c>
      <c r="N3119" t="s">
        <v>345</v>
      </c>
      <c r="O3119" t="s">
        <v>215</v>
      </c>
      <c r="P3119" t="b">
        <v>1</v>
      </c>
      <c r="Q3119" s="2">
        <v>43796.655752314815</v>
      </c>
      <c r="R3119" s="1"/>
      <c r="S3119" t="b">
        <v>0</v>
      </c>
      <c r="U3119" s="1"/>
      <c r="V3119" t="b">
        <v>0</v>
      </c>
      <c r="W3119" s="1">
        <v>43891</v>
      </c>
      <c r="X3119">
        <v>3</v>
      </c>
      <c r="Y3119">
        <v>2020</v>
      </c>
      <c r="Z3119" t="s">
        <v>90</v>
      </c>
      <c r="AA3119" t="s">
        <v>90</v>
      </c>
      <c r="AB3119" t="b">
        <v>0</v>
      </c>
      <c r="AC3119" t="b">
        <v>0</v>
      </c>
      <c r="AE3119" t="b">
        <v>1</v>
      </c>
      <c r="AF3119" t="b">
        <v>0</v>
      </c>
      <c r="AG3119" t="b">
        <v>0</v>
      </c>
      <c r="AH3119" t="s">
        <v>4366</v>
      </c>
      <c r="AI3119" t="b">
        <v>0</v>
      </c>
      <c r="AK3119" t="b">
        <v>0</v>
      </c>
      <c r="AL3119" s="1">
        <v>43998</v>
      </c>
      <c r="AM3119" t="s">
        <v>162</v>
      </c>
      <c r="AN3119" s="2">
        <v>44297.837673611109</v>
      </c>
      <c r="AP3119" s="2">
        <v>43998.569039351853</v>
      </c>
      <c r="AQ3119" s="1"/>
      <c r="AS3119" t="b">
        <v>0</v>
      </c>
      <c r="AV3119" t="s">
        <v>213</v>
      </c>
      <c r="BB3119" t="s">
        <v>8267</v>
      </c>
      <c r="BD3119" t="b">
        <v>0</v>
      </c>
      <c r="BH3119" t="s">
        <v>215</v>
      </c>
      <c r="BI3119" t="s">
        <v>4697</v>
      </c>
      <c r="BJ3119" t="s">
        <v>196</v>
      </c>
      <c r="BL3119" t="s">
        <v>8265</v>
      </c>
      <c r="BM3119" t="s">
        <v>202</v>
      </c>
      <c r="BN3119" t="s">
        <v>2414</v>
      </c>
      <c r="BQ3119" t="s">
        <v>204</v>
      </c>
      <c r="BR3119" t="b">
        <v>0</v>
      </c>
      <c r="BT3119" t="b">
        <v>0</v>
      </c>
      <c r="BW3119" t="s">
        <v>97</v>
      </c>
      <c r="BX3119" t="b">
        <v>0</v>
      </c>
      <c r="BY3119" s="2">
        <v>44376.857569444444</v>
      </c>
      <c r="BZ3119" t="s">
        <v>217</v>
      </c>
      <c r="CB3119" t="b">
        <v>0</v>
      </c>
      <c r="CC3119" t="b">
        <v>0</v>
      </c>
      <c r="CF3119">
        <v>141450</v>
      </c>
      <c r="CH3119">
        <v>0</v>
      </c>
      <c r="CI3119">
        <v>0</v>
      </c>
      <c r="CJ3119">
        <v>0</v>
      </c>
      <c r="CK3119">
        <f>YEAR(tbl_Opportunity[[#This Row],[Close Date]])</f>
        <v>2020</v>
      </c>
    </row>
    <row r="3120" spans="1:89">
      <c r="A3120" t="s">
        <v>2370</v>
      </c>
      <c r="B3120" t="b">
        <v>0</v>
      </c>
      <c r="D3120" t="b">
        <v>0</v>
      </c>
      <c r="H3120" s="1">
        <v>44104</v>
      </c>
      <c r="I3120" t="b">
        <v>1</v>
      </c>
      <c r="J3120" t="s">
        <v>105</v>
      </c>
      <c r="L3120" t="s">
        <v>8268</v>
      </c>
      <c r="M3120" t="s">
        <v>8269</v>
      </c>
      <c r="N3120" t="s">
        <v>1070</v>
      </c>
      <c r="O3120" t="s">
        <v>215</v>
      </c>
      <c r="P3120" t="b">
        <v>1</v>
      </c>
      <c r="Q3120" s="2">
        <v>43938.653067129628</v>
      </c>
      <c r="R3120" s="1"/>
      <c r="S3120" t="b">
        <v>0</v>
      </c>
      <c r="U3120" s="1"/>
      <c r="V3120" t="b">
        <v>0</v>
      </c>
      <c r="W3120" s="1">
        <v>43891</v>
      </c>
      <c r="X3120">
        <v>3</v>
      </c>
      <c r="Y3120">
        <v>2020</v>
      </c>
      <c r="Z3120" t="s">
        <v>90</v>
      </c>
      <c r="AA3120" t="s">
        <v>90</v>
      </c>
      <c r="AB3120" t="b">
        <v>0</v>
      </c>
      <c r="AC3120" t="b">
        <v>0</v>
      </c>
      <c r="AE3120" t="b">
        <v>1</v>
      </c>
      <c r="AF3120" t="b">
        <v>0</v>
      </c>
      <c r="AG3120" t="b">
        <v>0</v>
      </c>
      <c r="AH3120" t="s">
        <v>4366</v>
      </c>
      <c r="AI3120" t="b">
        <v>0</v>
      </c>
      <c r="AK3120" t="b">
        <v>0</v>
      </c>
      <c r="AL3120" s="1">
        <v>44029</v>
      </c>
      <c r="AM3120" t="s">
        <v>162</v>
      </c>
      <c r="AN3120" s="2">
        <v>44297.856377314813</v>
      </c>
      <c r="AP3120" s="2">
        <v>44039.864664351851</v>
      </c>
      <c r="AQ3120" s="1"/>
      <c r="AS3120" t="b">
        <v>0</v>
      </c>
      <c r="AV3120" t="s">
        <v>93</v>
      </c>
      <c r="BB3120" t="s">
        <v>8270</v>
      </c>
      <c r="BD3120" t="b">
        <v>0</v>
      </c>
      <c r="BH3120" t="s">
        <v>215</v>
      </c>
      <c r="BI3120" t="s">
        <v>1668</v>
      </c>
      <c r="BJ3120" t="s">
        <v>346</v>
      </c>
      <c r="BL3120" t="s">
        <v>8268</v>
      </c>
      <c r="BM3120" t="s">
        <v>202</v>
      </c>
      <c r="BN3120" t="s">
        <v>2414</v>
      </c>
      <c r="BQ3120" t="s">
        <v>204</v>
      </c>
      <c r="BR3120" t="b">
        <v>0</v>
      </c>
      <c r="BT3120" t="b">
        <v>0</v>
      </c>
      <c r="BW3120" t="s">
        <v>97</v>
      </c>
      <c r="BX3120" t="b">
        <v>0</v>
      </c>
      <c r="BY3120" s="2">
        <v>44376.857581018521</v>
      </c>
      <c r="BZ3120" t="s">
        <v>217</v>
      </c>
      <c r="CB3120" t="b">
        <v>0</v>
      </c>
      <c r="CC3120" t="b">
        <v>0</v>
      </c>
      <c r="CF3120">
        <v>174800</v>
      </c>
      <c r="CH3120">
        <v>0</v>
      </c>
      <c r="CI3120">
        <v>0</v>
      </c>
      <c r="CJ3120">
        <v>0</v>
      </c>
      <c r="CK3120">
        <f>YEAR(tbl_Opportunity[[#This Row],[Close Date]])</f>
        <v>2020</v>
      </c>
    </row>
    <row r="3121" spans="1:89">
      <c r="A3121" t="s">
        <v>8271</v>
      </c>
      <c r="B3121" t="b">
        <v>0</v>
      </c>
      <c r="D3121" t="b">
        <v>0</v>
      </c>
      <c r="H3121" s="1">
        <v>44104</v>
      </c>
      <c r="I3121" t="b">
        <v>1</v>
      </c>
      <c r="J3121" t="s">
        <v>193</v>
      </c>
      <c r="L3121" t="s">
        <v>5348</v>
      </c>
      <c r="N3121" t="s">
        <v>372</v>
      </c>
      <c r="O3121" t="s">
        <v>272</v>
      </c>
      <c r="P3121" t="b">
        <v>1</v>
      </c>
      <c r="Q3121" s="2">
        <v>43816.728865740741</v>
      </c>
      <c r="R3121" s="1"/>
      <c r="S3121" t="b">
        <v>0</v>
      </c>
      <c r="U3121" s="1"/>
      <c r="V3121" t="b">
        <v>0</v>
      </c>
      <c r="W3121" s="1">
        <v>43891</v>
      </c>
      <c r="X3121">
        <v>3</v>
      </c>
      <c r="Y3121">
        <v>2020</v>
      </c>
      <c r="Z3121" t="s">
        <v>90</v>
      </c>
      <c r="AA3121" t="s">
        <v>90</v>
      </c>
      <c r="AB3121" t="b">
        <v>0</v>
      </c>
      <c r="AC3121" t="b">
        <v>0</v>
      </c>
      <c r="AE3121" t="b">
        <v>1</v>
      </c>
      <c r="AF3121" t="b">
        <v>0</v>
      </c>
      <c r="AG3121" t="b">
        <v>0</v>
      </c>
      <c r="AH3121" t="s">
        <v>4366</v>
      </c>
      <c r="AI3121" t="b">
        <v>0</v>
      </c>
      <c r="AK3121" t="b">
        <v>0</v>
      </c>
      <c r="AL3121" s="1">
        <v>44027</v>
      </c>
      <c r="AM3121" t="s">
        <v>162</v>
      </c>
      <c r="AN3121" s="2">
        <v>44296.959062499998</v>
      </c>
      <c r="AP3121" s="2">
        <v>44028.89875</v>
      </c>
      <c r="AQ3121" s="1"/>
      <c r="AS3121" t="b">
        <v>0</v>
      </c>
      <c r="AV3121" t="s">
        <v>93</v>
      </c>
      <c r="BB3121" t="s">
        <v>8272</v>
      </c>
      <c r="BD3121" t="b">
        <v>0</v>
      </c>
      <c r="BH3121" t="s">
        <v>215</v>
      </c>
      <c r="BI3121" t="s">
        <v>549</v>
      </c>
      <c r="BJ3121" t="s">
        <v>105</v>
      </c>
      <c r="BL3121" t="s">
        <v>5348</v>
      </c>
      <c r="BM3121" t="s">
        <v>202</v>
      </c>
      <c r="BN3121" t="s">
        <v>2414</v>
      </c>
      <c r="BQ3121" t="s">
        <v>204</v>
      </c>
      <c r="BR3121" t="b">
        <v>0</v>
      </c>
      <c r="BT3121" t="b">
        <v>0</v>
      </c>
      <c r="BW3121" t="s">
        <v>97</v>
      </c>
      <c r="BX3121" t="b">
        <v>0</v>
      </c>
      <c r="BY3121" s="2">
        <v>44376.857581018521</v>
      </c>
      <c r="BZ3121" t="s">
        <v>217</v>
      </c>
      <c r="CB3121" t="b">
        <v>0</v>
      </c>
      <c r="CC3121" t="b">
        <v>0</v>
      </c>
      <c r="CF3121">
        <v>123000</v>
      </c>
      <c r="CH3121">
        <v>0</v>
      </c>
      <c r="CI3121">
        <v>0</v>
      </c>
      <c r="CJ3121">
        <v>0</v>
      </c>
      <c r="CK3121">
        <f>YEAR(tbl_Opportunity[[#This Row],[Close Date]])</f>
        <v>2020</v>
      </c>
    </row>
    <row r="3122" spans="1:89">
      <c r="A3122" t="s">
        <v>6921</v>
      </c>
      <c r="B3122" t="b">
        <v>0</v>
      </c>
      <c r="D3122" t="b">
        <v>0</v>
      </c>
      <c r="H3122" s="1">
        <v>44099</v>
      </c>
      <c r="I3122" t="b">
        <v>1</v>
      </c>
      <c r="J3122" t="s">
        <v>105</v>
      </c>
      <c r="M3122" t="s">
        <v>8273</v>
      </c>
      <c r="N3122" t="s">
        <v>372</v>
      </c>
      <c r="O3122" t="s">
        <v>215</v>
      </c>
      <c r="P3122" t="b">
        <v>1</v>
      </c>
      <c r="Q3122" s="2">
        <v>43763.869143518517</v>
      </c>
      <c r="R3122" s="1"/>
      <c r="S3122" t="b">
        <v>0</v>
      </c>
      <c r="U3122" s="1"/>
      <c r="V3122" t="b">
        <v>0</v>
      </c>
      <c r="W3122" s="1">
        <v>43891</v>
      </c>
      <c r="X3122">
        <v>3</v>
      </c>
      <c r="Y3122">
        <v>2020</v>
      </c>
      <c r="Z3122" t="s">
        <v>90</v>
      </c>
      <c r="AA3122" t="s">
        <v>90</v>
      </c>
      <c r="AB3122" t="b">
        <v>0</v>
      </c>
      <c r="AC3122" t="b">
        <v>0</v>
      </c>
      <c r="AE3122" t="b">
        <v>1</v>
      </c>
      <c r="AF3122" t="b">
        <v>0</v>
      </c>
      <c r="AG3122" t="b">
        <v>0</v>
      </c>
      <c r="AH3122" t="s">
        <v>4366</v>
      </c>
      <c r="AI3122" t="b">
        <v>0</v>
      </c>
      <c r="AK3122" t="b">
        <v>0</v>
      </c>
      <c r="AL3122" s="1">
        <v>44048</v>
      </c>
      <c r="AM3122" t="s">
        <v>162</v>
      </c>
      <c r="AN3122" s="2">
        <v>44296.959062499998</v>
      </c>
      <c r="AP3122" s="2">
        <v>44064.693692129629</v>
      </c>
      <c r="AQ3122" s="1"/>
      <c r="AS3122" t="b">
        <v>0</v>
      </c>
      <c r="AV3122" t="s">
        <v>93</v>
      </c>
      <c r="BB3122" t="s">
        <v>8274</v>
      </c>
      <c r="BD3122" t="b">
        <v>0</v>
      </c>
      <c r="BE3122" t="s">
        <v>8275</v>
      </c>
      <c r="BH3122" t="s">
        <v>3202</v>
      </c>
      <c r="BI3122" t="s">
        <v>1243</v>
      </c>
      <c r="BL3122" t="s">
        <v>8276</v>
      </c>
      <c r="BM3122" t="s">
        <v>202</v>
      </c>
      <c r="BN3122" t="s">
        <v>2414</v>
      </c>
      <c r="BQ3122" t="s">
        <v>204</v>
      </c>
      <c r="BR3122" t="b">
        <v>0</v>
      </c>
      <c r="BT3122" t="b">
        <v>0</v>
      </c>
      <c r="BW3122" t="s">
        <v>97</v>
      </c>
      <c r="BX3122" t="b">
        <v>0</v>
      </c>
      <c r="BY3122" s="2">
        <v>44376.857569444444</v>
      </c>
      <c r="BZ3122" t="s">
        <v>3204</v>
      </c>
      <c r="CB3122" t="b">
        <v>0</v>
      </c>
      <c r="CC3122" t="b">
        <v>0</v>
      </c>
      <c r="CF3122">
        <v>152000</v>
      </c>
      <c r="CH3122">
        <v>0</v>
      </c>
      <c r="CI3122">
        <v>0</v>
      </c>
      <c r="CJ3122">
        <v>0</v>
      </c>
      <c r="CK3122">
        <f>YEAR(tbl_Opportunity[[#This Row],[Close Date]])</f>
        <v>2020</v>
      </c>
    </row>
    <row r="3123" spans="1:89">
      <c r="A3123" t="s">
        <v>8277</v>
      </c>
      <c r="B3123" t="b">
        <v>0</v>
      </c>
      <c r="D3123" t="b">
        <v>0</v>
      </c>
      <c r="H3123" s="1">
        <v>44469</v>
      </c>
      <c r="I3123" t="b">
        <v>1</v>
      </c>
      <c r="J3123" t="s">
        <v>235</v>
      </c>
      <c r="L3123" t="s">
        <v>8278</v>
      </c>
      <c r="O3123" t="s">
        <v>272</v>
      </c>
      <c r="P3123" t="b">
        <v>1</v>
      </c>
      <c r="Q3123" s="2">
        <v>44063.566736111112</v>
      </c>
      <c r="R3123" s="1"/>
      <c r="S3123" t="b">
        <v>0</v>
      </c>
      <c r="U3123" s="1"/>
      <c r="V3123" t="b">
        <v>0</v>
      </c>
      <c r="W3123" s="1">
        <v>44256</v>
      </c>
      <c r="X3123">
        <v>3</v>
      </c>
      <c r="Y3123">
        <v>2021</v>
      </c>
      <c r="Z3123" t="s">
        <v>90</v>
      </c>
      <c r="AA3123" t="s">
        <v>90</v>
      </c>
      <c r="AB3123" t="b">
        <v>0</v>
      </c>
      <c r="AC3123" t="b">
        <v>0</v>
      </c>
      <c r="AE3123" t="b">
        <v>1</v>
      </c>
      <c r="AF3123" t="b">
        <v>0</v>
      </c>
      <c r="AG3123" t="b">
        <v>0</v>
      </c>
      <c r="AH3123" t="s">
        <v>4366</v>
      </c>
      <c r="AI3123" t="b">
        <v>0</v>
      </c>
      <c r="AK3123" t="b">
        <v>0</v>
      </c>
      <c r="AL3123" s="1"/>
      <c r="AM3123" t="s">
        <v>162</v>
      </c>
      <c r="AN3123" s="2">
        <v>44296.959062499998</v>
      </c>
      <c r="AP3123" s="2">
        <v>44280.514155092591</v>
      </c>
      <c r="AQ3123" s="1"/>
      <c r="AS3123" t="b">
        <v>0</v>
      </c>
      <c r="AV3123" t="s">
        <v>2809</v>
      </c>
      <c r="BB3123" t="s">
        <v>8279</v>
      </c>
      <c r="BD3123" t="b">
        <v>0</v>
      </c>
      <c r="BH3123" t="s">
        <v>194</v>
      </c>
      <c r="BI3123" t="s">
        <v>1668</v>
      </c>
      <c r="BL3123" t="s">
        <v>8278</v>
      </c>
      <c r="BM3123" t="s">
        <v>202</v>
      </c>
      <c r="BN3123" t="s">
        <v>203</v>
      </c>
      <c r="BQ3123" t="s">
        <v>204</v>
      </c>
      <c r="BR3123" t="b">
        <v>0</v>
      </c>
      <c r="BT3123" t="b">
        <v>0</v>
      </c>
      <c r="BW3123" t="s">
        <v>97</v>
      </c>
      <c r="BX3123" t="b">
        <v>0</v>
      </c>
      <c r="BY3123" s="2">
        <v>44376.857581018521</v>
      </c>
      <c r="BZ3123" t="s">
        <v>265</v>
      </c>
      <c r="CB3123" t="b">
        <v>0</v>
      </c>
      <c r="CC3123" t="b">
        <v>0</v>
      </c>
      <c r="CF3123">
        <v>101755</v>
      </c>
      <c r="CH3123">
        <v>0</v>
      </c>
      <c r="CI3123">
        <v>0</v>
      </c>
      <c r="CJ3123">
        <v>0</v>
      </c>
      <c r="CK3123">
        <f>YEAR(tbl_Opportunity[[#This Row],[Close Date]])</f>
        <v>2021</v>
      </c>
    </row>
    <row r="3124" spans="1:89">
      <c r="A3124" t="s">
        <v>8280</v>
      </c>
      <c r="B3124" t="b">
        <v>0</v>
      </c>
      <c r="D3124" t="b">
        <v>0</v>
      </c>
      <c r="H3124" s="1">
        <v>43373</v>
      </c>
      <c r="I3124" t="b">
        <v>1</v>
      </c>
      <c r="J3124" t="s">
        <v>235</v>
      </c>
      <c r="L3124" t="s">
        <v>8281</v>
      </c>
      <c r="O3124" t="s">
        <v>215</v>
      </c>
      <c r="P3124" t="b">
        <v>1</v>
      </c>
      <c r="Q3124" s="2">
        <v>43349.648425925923</v>
      </c>
      <c r="R3124" s="1"/>
      <c r="S3124" t="b">
        <v>0</v>
      </c>
      <c r="U3124" s="1"/>
      <c r="V3124" t="b">
        <v>0</v>
      </c>
      <c r="W3124" s="1">
        <v>43160</v>
      </c>
      <c r="X3124">
        <v>3</v>
      </c>
      <c r="Y3124">
        <v>2018</v>
      </c>
      <c r="Z3124" t="s">
        <v>90</v>
      </c>
      <c r="AA3124" t="s">
        <v>90</v>
      </c>
      <c r="AB3124" t="b">
        <v>0</v>
      </c>
      <c r="AC3124" t="b">
        <v>0</v>
      </c>
      <c r="AE3124" t="b">
        <v>1</v>
      </c>
      <c r="AF3124" t="b">
        <v>0</v>
      </c>
      <c r="AG3124" t="b">
        <v>0</v>
      </c>
      <c r="AH3124" t="s">
        <v>4366</v>
      </c>
      <c r="AI3124" t="b">
        <v>0</v>
      </c>
      <c r="AK3124" t="b">
        <v>0</v>
      </c>
      <c r="AL3124" s="1">
        <v>43517</v>
      </c>
      <c r="AM3124" t="s">
        <v>162</v>
      </c>
      <c r="AN3124" s="2">
        <v>44296.959062499998</v>
      </c>
      <c r="AP3124" s="2">
        <v>43565.142141203702</v>
      </c>
      <c r="AQ3124" s="1"/>
      <c r="AS3124" t="b">
        <v>0</v>
      </c>
      <c r="AU3124" t="s">
        <v>216</v>
      </c>
      <c r="AV3124" t="s">
        <v>93</v>
      </c>
      <c r="BB3124" t="s">
        <v>8282</v>
      </c>
      <c r="BD3124" t="b">
        <v>0</v>
      </c>
      <c r="BH3124" t="s">
        <v>199</v>
      </c>
      <c r="BI3124" t="s">
        <v>549</v>
      </c>
      <c r="BJ3124" t="s">
        <v>216</v>
      </c>
      <c r="BL3124" t="s">
        <v>8281</v>
      </c>
      <c r="BM3124" t="s">
        <v>202</v>
      </c>
      <c r="BN3124" t="s">
        <v>203</v>
      </c>
      <c r="BQ3124" t="s">
        <v>204</v>
      </c>
      <c r="BR3124" t="b">
        <v>0</v>
      </c>
      <c r="BT3124" t="b">
        <v>0</v>
      </c>
      <c r="BW3124" t="s">
        <v>97</v>
      </c>
      <c r="BX3124" t="b">
        <v>0</v>
      </c>
      <c r="BY3124" s="2">
        <v>44376.857569444444</v>
      </c>
      <c r="CB3124" t="b">
        <v>0</v>
      </c>
      <c r="CC3124" t="b">
        <v>0</v>
      </c>
      <c r="CF3124">
        <v>81140</v>
      </c>
      <c r="CH3124">
        <v>0</v>
      </c>
      <c r="CI3124">
        <v>0</v>
      </c>
      <c r="CJ3124">
        <v>0</v>
      </c>
      <c r="CK3124">
        <f>YEAR(tbl_Opportunity[[#This Row],[Close Date]])</f>
        <v>2018</v>
      </c>
    </row>
    <row r="3125" spans="1:89">
      <c r="A3125" t="s">
        <v>2219</v>
      </c>
      <c r="B3125" t="b">
        <v>0</v>
      </c>
      <c r="D3125" t="b">
        <v>0</v>
      </c>
      <c r="E3125" t="s">
        <v>5898</v>
      </c>
      <c r="H3125" s="1">
        <v>43366</v>
      </c>
      <c r="I3125" t="b">
        <v>1</v>
      </c>
      <c r="J3125" t="s">
        <v>111</v>
      </c>
      <c r="L3125" t="s">
        <v>8283</v>
      </c>
      <c r="O3125" t="s">
        <v>5716</v>
      </c>
      <c r="P3125" t="b">
        <v>1</v>
      </c>
      <c r="Q3125" s="2">
        <v>43243.781817129631</v>
      </c>
      <c r="R3125" s="1"/>
      <c r="S3125" t="b">
        <v>0</v>
      </c>
      <c r="U3125" s="1"/>
      <c r="V3125" t="b">
        <v>0</v>
      </c>
      <c r="W3125" s="1">
        <v>43160</v>
      </c>
      <c r="X3125">
        <v>3</v>
      </c>
      <c r="Y3125">
        <v>2018</v>
      </c>
      <c r="Z3125" t="s">
        <v>90</v>
      </c>
      <c r="AA3125" t="s">
        <v>90</v>
      </c>
      <c r="AB3125" t="b">
        <v>0</v>
      </c>
      <c r="AC3125" t="b">
        <v>0</v>
      </c>
      <c r="AE3125" t="b">
        <v>1</v>
      </c>
      <c r="AF3125" t="b">
        <v>0</v>
      </c>
      <c r="AG3125" t="b">
        <v>0</v>
      </c>
      <c r="AH3125" t="s">
        <v>4366</v>
      </c>
      <c r="AI3125" t="b">
        <v>0</v>
      </c>
      <c r="AK3125" t="b">
        <v>0</v>
      </c>
      <c r="AL3125" s="1">
        <v>43250</v>
      </c>
      <c r="AM3125" t="s">
        <v>162</v>
      </c>
      <c r="AN3125" s="2">
        <v>44296.959062499998</v>
      </c>
      <c r="AP3125" s="2">
        <v>43388.162488425929</v>
      </c>
      <c r="AQ3125" s="1"/>
      <c r="AS3125" t="b">
        <v>0</v>
      </c>
      <c r="AV3125" t="s">
        <v>2956</v>
      </c>
      <c r="BB3125" t="s">
        <v>8284</v>
      </c>
      <c r="BD3125" t="b">
        <v>0</v>
      </c>
      <c r="BH3125" t="s">
        <v>260</v>
      </c>
      <c r="BI3125" t="s">
        <v>200</v>
      </c>
      <c r="BL3125" t="s">
        <v>8283</v>
      </c>
      <c r="BM3125" t="s">
        <v>202</v>
      </c>
      <c r="BN3125" t="s">
        <v>203</v>
      </c>
      <c r="BQ3125" t="s">
        <v>204</v>
      </c>
      <c r="BR3125" t="b">
        <v>0</v>
      </c>
      <c r="BT3125" t="b">
        <v>0</v>
      </c>
      <c r="BW3125" t="s">
        <v>97</v>
      </c>
      <c r="BX3125" t="b">
        <v>0</v>
      </c>
      <c r="BY3125" s="2">
        <v>44376.857569444444</v>
      </c>
      <c r="CB3125" t="b">
        <v>0</v>
      </c>
      <c r="CC3125" t="b">
        <v>0</v>
      </c>
      <c r="CF3125">
        <v>72600</v>
      </c>
      <c r="CH3125">
        <v>0</v>
      </c>
      <c r="CI3125">
        <v>0</v>
      </c>
      <c r="CJ3125">
        <v>0</v>
      </c>
      <c r="CK3125">
        <f>YEAR(tbl_Opportunity[[#This Row],[Close Date]])</f>
        <v>2018</v>
      </c>
    </row>
    <row r="3126" spans="1:89">
      <c r="A3126" t="s">
        <v>6903</v>
      </c>
      <c r="B3126" t="b">
        <v>0</v>
      </c>
      <c r="D3126" t="b">
        <v>0</v>
      </c>
      <c r="E3126" t="s">
        <v>624</v>
      </c>
      <c r="H3126" s="1">
        <v>43308</v>
      </c>
      <c r="I3126" t="b">
        <v>1</v>
      </c>
      <c r="J3126" t="s">
        <v>193</v>
      </c>
      <c r="L3126" t="s">
        <v>6904</v>
      </c>
      <c r="O3126" t="s">
        <v>2137</v>
      </c>
      <c r="P3126" t="b">
        <v>1</v>
      </c>
      <c r="Q3126" s="2">
        <v>43080.769085648149</v>
      </c>
      <c r="R3126" s="1"/>
      <c r="S3126" t="b">
        <v>0</v>
      </c>
      <c r="U3126" s="1"/>
      <c r="V3126" t="b">
        <v>0</v>
      </c>
      <c r="W3126" s="1">
        <v>43160</v>
      </c>
      <c r="X3126">
        <v>3</v>
      </c>
      <c r="Y3126">
        <v>2018</v>
      </c>
      <c r="Z3126" t="s">
        <v>90</v>
      </c>
      <c r="AA3126" t="s">
        <v>90</v>
      </c>
      <c r="AB3126" t="b">
        <v>0</v>
      </c>
      <c r="AC3126" t="b">
        <v>0</v>
      </c>
      <c r="AE3126" t="b">
        <v>1</v>
      </c>
      <c r="AF3126" t="b">
        <v>0</v>
      </c>
      <c r="AG3126" t="b">
        <v>0</v>
      </c>
      <c r="AH3126" t="s">
        <v>5147</v>
      </c>
      <c r="AI3126" t="b">
        <v>0</v>
      </c>
      <c r="AK3126" t="b">
        <v>0</v>
      </c>
      <c r="AL3126" s="1">
        <v>43080</v>
      </c>
      <c r="AM3126" t="s">
        <v>162</v>
      </c>
      <c r="AN3126" s="2">
        <v>44296.959062499998</v>
      </c>
      <c r="AP3126" s="2">
        <v>43627.811296296299</v>
      </c>
      <c r="AQ3126" s="1"/>
      <c r="AS3126" t="b">
        <v>0</v>
      </c>
      <c r="AU3126" t="s">
        <v>247</v>
      </c>
      <c r="AV3126" t="s">
        <v>197</v>
      </c>
      <c r="BB3126" t="s">
        <v>8285</v>
      </c>
      <c r="BD3126" t="b">
        <v>0</v>
      </c>
      <c r="BH3126" t="s">
        <v>199</v>
      </c>
      <c r="BI3126" t="s">
        <v>200</v>
      </c>
      <c r="BJ3126" t="s">
        <v>250</v>
      </c>
      <c r="BL3126" t="s">
        <v>6904</v>
      </c>
      <c r="BM3126" t="s">
        <v>202</v>
      </c>
      <c r="BN3126" t="s">
        <v>203</v>
      </c>
      <c r="BQ3126" t="s">
        <v>204</v>
      </c>
      <c r="BR3126" t="b">
        <v>0</v>
      </c>
      <c r="BT3126" t="b">
        <v>0</v>
      </c>
      <c r="BW3126" t="s">
        <v>97</v>
      </c>
      <c r="BX3126" t="b">
        <v>0</v>
      </c>
      <c r="BY3126" s="2">
        <v>44376.857569444444</v>
      </c>
      <c r="CB3126" t="b">
        <v>0</v>
      </c>
      <c r="CC3126" t="b">
        <v>0</v>
      </c>
      <c r="CF3126">
        <v>72600</v>
      </c>
      <c r="CH3126">
        <v>0</v>
      </c>
      <c r="CI3126">
        <v>0</v>
      </c>
      <c r="CJ3126">
        <v>0</v>
      </c>
      <c r="CK3126">
        <f>YEAR(tbl_Opportunity[[#This Row],[Close Date]])</f>
        <v>2018</v>
      </c>
    </row>
    <row r="3127" spans="1:89">
      <c r="A3127" t="s">
        <v>6502</v>
      </c>
      <c r="B3127" t="b">
        <v>0</v>
      </c>
      <c r="D3127" t="b">
        <v>0</v>
      </c>
      <c r="E3127" t="s">
        <v>8286</v>
      </c>
      <c r="H3127" s="1">
        <v>44104</v>
      </c>
      <c r="I3127" t="b">
        <v>1</v>
      </c>
      <c r="J3127" t="s">
        <v>193</v>
      </c>
      <c r="L3127" t="s">
        <v>6504</v>
      </c>
      <c r="O3127" t="s">
        <v>4222</v>
      </c>
      <c r="P3127" t="b">
        <v>1</v>
      </c>
      <c r="Q3127" s="2">
        <v>43690.495555555557</v>
      </c>
      <c r="R3127" s="1"/>
      <c r="S3127" t="b">
        <v>0</v>
      </c>
      <c r="U3127" s="1"/>
      <c r="V3127" t="b">
        <v>0</v>
      </c>
      <c r="W3127" s="1">
        <v>43891</v>
      </c>
      <c r="X3127">
        <v>3</v>
      </c>
      <c r="Y3127">
        <v>2020</v>
      </c>
      <c r="Z3127" t="s">
        <v>90</v>
      </c>
      <c r="AA3127" t="s">
        <v>90</v>
      </c>
      <c r="AB3127" t="b">
        <v>0</v>
      </c>
      <c r="AC3127" t="b">
        <v>0</v>
      </c>
      <c r="AE3127" t="b">
        <v>1</v>
      </c>
      <c r="AF3127" t="b">
        <v>0</v>
      </c>
      <c r="AG3127" t="b">
        <v>0</v>
      </c>
      <c r="AH3127" t="s">
        <v>4366</v>
      </c>
      <c r="AI3127" t="b">
        <v>0</v>
      </c>
      <c r="AK3127" t="b">
        <v>0</v>
      </c>
      <c r="AL3127" s="1">
        <v>44033</v>
      </c>
      <c r="AM3127" t="s">
        <v>162</v>
      </c>
      <c r="AN3127" s="2">
        <v>44296.959062499998</v>
      </c>
      <c r="AP3127" s="2">
        <v>44046.58630787037</v>
      </c>
      <c r="AQ3127" s="1"/>
      <c r="AS3127" t="b">
        <v>0</v>
      </c>
      <c r="AU3127" t="s">
        <v>270</v>
      </c>
      <c r="AV3127" t="s">
        <v>93</v>
      </c>
      <c r="BB3127" t="s">
        <v>8287</v>
      </c>
      <c r="BD3127" t="b">
        <v>0</v>
      </c>
      <c r="BH3127" t="s">
        <v>215</v>
      </c>
      <c r="BI3127" t="s">
        <v>1243</v>
      </c>
      <c r="BJ3127" t="s">
        <v>216</v>
      </c>
      <c r="BL3127" t="s">
        <v>6504</v>
      </c>
      <c r="BM3127" t="s">
        <v>202</v>
      </c>
      <c r="BN3127" t="s">
        <v>203</v>
      </c>
      <c r="BQ3127" t="s">
        <v>204</v>
      </c>
      <c r="BR3127" t="b">
        <v>0</v>
      </c>
      <c r="BT3127" t="b">
        <v>0</v>
      </c>
      <c r="BW3127" t="s">
        <v>97</v>
      </c>
      <c r="BX3127" t="b">
        <v>0</v>
      </c>
      <c r="BY3127" s="2">
        <v>44376.857569444444</v>
      </c>
      <c r="BZ3127" t="s">
        <v>217</v>
      </c>
      <c r="CB3127" t="b">
        <v>0</v>
      </c>
      <c r="CC3127" t="b">
        <v>0</v>
      </c>
      <c r="CF3127">
        <v>84995</v>
      </c>
      <c r="CH3127">
        <v>0</v>
      </c>
      <c r="CI3127">
        <v>0</v>
      </c>
      <c r="CJ3127">
        <v>0</v>
      </c>
      <c r="CK3127">
        <f>YEAR(tbl_Opportunity[[#This Row],[Close Date]])</f>
        <v>2020</v>
      </c>
    </row>
    <row r="3128" spans="1:89">
      <c r="A3128" t="s">
        <v>8288</v>
      </c>
      <c r="B3128" t="b">
        <v>0</v>
      </c>
      <c r="D3128" t="b">
        <v>0</v>
      </c>
      <c r="H3128" s="1">
        <v>44104</v>
      </c>
      <c r="I3128" t="b">
        <v>1</v>
      </c>
      <c r="J3128" t="s">
        <v>193</v>
      </c>
      <c r="L3128" t="s">
        <v>8289</v>
      </c>
      <c r="O3128" t="s">
        <v>2137</v>
      </c>
      <c r="P3128" t="b">
        <v>1</v>
      </c>
      <c r="Q3128" s="2">
        <v>43262.9065625</v>
      </c>
      <c r="R3128" s="1"/>
      <c r="S3128" t="b">
        <v>0</v>
      </c>
      <c r="U3128" s="1"/>
      <c r="V3128" t="b">
        <v>0</v>
      </c>
      <c r="W3128" s="1">
        <v>43891</v>
      </c>
      <c r="X3128">
        <v>3</v>
      </c>
      <c r="Y3128">
        <v>2020</v>
      </c>
      <c r="Z3128" t="s">
        <v>90</v>
      </c>
      <c r="AA3128" t="s">
        <v>90</v>
      </c>
      <c r="AB3128" t="b">
        <v>0</v>
      </c>
      <c r="AC3128" t="b">
        <v>0</v>
      </c>
      <c r="AE3128" t="b">
        <v>1</v>
      </c>
      <c r="AF3128" t="b">
        <v>0</v>
      </c>
      <c r="AG3128" t="b">
        <v>0</v>
      </c>
      <c r="AH3128" t="s">
        <v>4366</v>
      </c>
      <c r="AI3128" t="b">
        <v>0</v>
      </c>
      <c r="AJ3128" t="s">
        <v>2359</v>
      </c>
      <c r="AK3128" t="b">
        <v>0</v>
      </c>
      <c r="AL3128" s="1">
        <v>43971</v>
      </c>
      <c r="AM3128" t="s">
        <v>162</v>
      </c>
      <c r="AN3128" s="2">
        <v>44296.959062499998</v>
      </c>
      <c r="AP3128" s="2">
        <v>44025.633055555554</v>
      </c>
      <c r="AQ3128" s="1"/>
      <c r="AS3128" t="b">
        <v>0</v>
      </c>
      <c r="AV3128" t="s">
        <v>176</v>
      </c>
      <c r="BB3128" t="s">
        <v>8290</v>
      </c>
      <c r="BD3128" t="b">
        <v>0</v>
      </c>
      <c r="BH3128" t="s">
        <v>215</v>
      </c>
      <c r="BI3128" t="s">
        <v>1243</v>
      </c>
      <c r="BJ3128" t="s">
        <v>216</v>
      </c>
      <c r="BL3128" t="s">
        <v>8289</v>
      </c>
      <c r="BM3128" t="s">
        <v>202</v>
      </c>
      <c r="BN3128" t="s">
        <v>203</v>
      </c>
      <c r="BQ3128" t="s">
        <v>204</v>
      </c>
      <c r="BR3128" t="b">
        <v>0</v>
      </c>
      <c r="BT3128" t="b">
        <v>0</v>
      </c>
      <c r="BW3128" t="s">
        <v>97</v>
      </c>
      <c r="BX3128" t="b">
        <v>0</v>
      </c>
      <c r="BY3128" s="2">
        <v>44376.857569444444</v>
      </c>
      <c r="BZ3128" t="s">
        <v>217</v>
      </c>
      <c r="CB3128" t="b">
        <v>0</v>
      </c>
      <c r="CC3128" t="b">
        <v>0</v>
      </c>
      <c r="CF3128">
        <v>79995</v>
      </c>
      <c r="CH3128">
        <v>0</v>
      </c>
      <c r="CI3128">
        <v>0</v>
      </c>
      <c r="CJ3128">
        <v>0</v>
      </c>
      <c r="CK3128">
        <f>YEAR(tbl_Opportunity[[#This Row],[Close Date]])</f>
        <v>2020</v>
      </c>
    </row>
    <row r="3129" spans="1:89">
      <c r="A3129" t="s">
        <v>449</v>
      </c>
      <c r="B3129" t="b">
        <v>0</v>
      </c>
      <c r="D3129" t="b">
        <v>0</v>
      </c>
      <c r="E3129" t="s">
        <v>2796</v>
      </c>
      <c r="H3129" s="1">
        <v>43371</v>
      </c>
      <c r="I3129" t="b">
        <v>1</v>
      </c>
      <c r="J3129" t="s">
        <v>235</v>
      </c>
      <c r="L3129" t="s">
        <v>8291</v>
      </c>
      <c r="O3129" t="s">
        <v>2137</v>
      </c>
      <c r="P3129" t="b">
        <v>1</v>
      </c>
      <c r="Q3129" s="2">
        <v>42927.672627314816</v>
      </c>
      <c r="R3129" s="1"/>
      <c r="S3129" t="b">
        <v>0</v>
      </c>
      <c r="U3129" s="1"/>
      <c r="V3129" t="b">
        <v>0</v>
      </c>
      <c r="W3129" s="1">
        <v>43160</v>
      </c>
      <c r="X3129">
        <v>3</v>
      </c>
      <c r="Y3129">
        <v>2018</v>
      </c>
      <c r="Z3129" t="s">
        <v>90</v>
      </c>
      <c r="AA3129" t="s">
        <v>90</v>
      </c>
      <c r="AB3129" t="b">
        <v>0</v>
      </c>
      <c r="AC3129" t="b">
        <v>0</v>
      </c>
      <c r="AE3129" t="b">
        <v>1</v>
      </c>
      <c r="AF3129" t="b">
        <v>0</v>
      </c>
      <c r="AG3129" t="b">
        <v>0</v>
      </c>
      <c r="AH3129" t="s">
        <v>4366</v>
      </c>
      <c r="AI3129" t="b">
        <v>0</v>
      </c>
      <c r="AJ3129" t="s">
        <v>211</v>
      </c>
      <c r="AK3129" t="b">
        <v>0</v>
      </c>
      <c r="AL3129" s="1">
        <v>42971</v>
      </c>
      <c r="AM3129" t="s">
        <v>162</v>
      </c>
      <c r="AN3129" s="2">
        <v>44296.959062499998</v>
      </c>
      <c r="AP3129" s="2">
        <v>43573.854803240742</v>
      </c>
      <c r="AQ3129" s="1"/>
      <c r="AS3129" t="b">
        <v>0</v>
      </c>
      <c r="AU3129" t="s">
        <v>212</v>
      </c>
      <c r="AV3129" t="s">
        <v>176</v>
      </c>
      <c r="BB3129" t="s">
        <v>8292</v>
      </c>
      <c r="BD3129" t="b">
        <v>0</v>
      </c>
      <c r="BH3129" t="s">
        <v>199</v>
      </c>
      <c r="BI3129" t="s">
        <v>200</v>
      </c>
      <c r="BJ3129" t="s">
        <v>216</v>
      </c>
      <c r="BL3129" t="s">
        <v>8291</v>
      </c>
      <c r="BM3129" t="s">
        <v>202</v>
      </c>
      <c r="BN3129" t="s">
        <v>203</v>
      </c>
      <c r="BQ3129" t="s">
        <v>204</v>
      </c>
      <c r="BR3129" t="b">
        <v>0</v>
      </c>
      <c r="BT3129" t="b">
        <v>0</v>
      </c>
      <c r="BW3129" t="s">
        <v>97</v>
      </c>
      <c r="BX3129" t="b">
        <v>0</v>
      </c>
      <c r="BY3129" s="2">
        <v>44376.857569444444</v>
      </c>
      <c r="CB3129" t="b">
        <v>0</v>
      </c>
      <c r="CC3129" t="b">
        <v>0</v>
      </c>
      <c r="CF3129">
        <v>57394</v>
      </c>
      <c r="CH3129">
        <v>0</v>
      </c>
      <c r="CI3129">
        <v>0</v>
      </c>
      <c r="CJ3129">
        <v>0</v>
      </c>
      <c r="CK3129">
        <f>YEAR(tbl_Opportunity[[#This Row],[Close Date]])</f>
        <v>2018</v>
      </c>
    </row>
    <row r="3130" spans="1:89">
      <c r="A3130" t="s">
        <v>3076</v>
      </c>
      <c r="B3130" t="b">
        <v>0</v>
      </c>
      <c r="D3130" t="b">
        <v>0</v>
      </c>
      <c r="H3130" s="1">
        <v>44074</v>
      </c>
      <c r="I3130" t="b">
        <v>1</v>
      </c>
      <c r="J3130" t="s">
        <v>140</v>
      </c>
      <c r="L3130" t="s">
        <v>8293</v>
      </c>
      <c r="O3130" t="s">
        <v>215</v>
      </c>
      <c r="P3130" t="b">
        <v>1</v>
      </c>
      <c r="Q3130" s="2">
        <v>43902.84165509259</v>
      </c>
      <c r="R3130" s="1"/>
      <c r="S3130" t="b">
        <v>0</v>
      </c>
      <c r="U3130" s="1"/>
      <c r="V3130" t="b">
        <v>0</v>
      </c>
      <c r="W3130" s="1">
        <v>43891</v>
      </c>
      <c r="X3130">
        <v>3</v>
      </c>
      <c r="Y3130">
        <v>2020</v>
      </c>
      <c r="Z3130" t="s">
        <v>90</v>
      </c>
      <c r="AA3130" t="s">
        <v>90</v>
      </c>
      <c r="AB3130" t="b">
        <v>0</v>
      </c>
      <c r="AC3130" t="b">
        <v>0</v>
      </c>
      <c r="AE3130" t="b">
        <v>1</v>
      </c>
      <c r="AF3130" t="b">
        <v>0</v>
      </c>
      <c r="AG3130" t="b">
        <v>0</v>
      </c>
      <c r="AH3130" t="s">
        <v>4366</v>
      </c>
      <c r="AI3130" t="b">
        <v>0</v>
      </c>
      <c r="AJ3130" t="s">
        <v>211</v>
      </c>
      <c r="AK3130" t="b">
        <v>0</v>
      </c>
      <c r="AL3130" s="1">
        <v>43969</v>
      </c>
      <c r="AM3130" t="s">
        <v>162</v>
      </c>
      <c r="AN3130" s="2">
        <v>44296.959062499998</v>
      </c>
      <c r="AP3130" s="2">
        <v>43969.672835648147</v>
      </c>
      <c r="AQ3130" s="1"/>
      <c r="AS3130" t="b">
        <v>0</v>
      </c>
      <c r="AV3130" t="s">
        <v>93</v>
      </c>
      <c r="BB3130" t="s">
        <v>8294</v>
      </c>
      <c r="BD3130" t="b">
        <v>0</v>
      </c>
      <c r="BH3130" t="s">
        <v>215</v>
      </c>
      <c r="BI3130" t="s">
        <v>1243</v>
      </c>
      <c r="BJ3130" t="s">
        <v>216</v>
      </c>
      <c r="BL3130" t="s">
        <v>8293</v>
      </c>
      <c r="BM3130" t="s">
        <v>202</v>
      </c>
      <c r="BN3130" t="s">
        <v>203</v>
      </c>
      <c r="BQ3130" t="s">
        <v>204</v>
      </c>
      <c r="BR3130" t="b">
        <v>0</v>
      </c>
      <c r="BT3130" t="b">
        <v>0</v>
      </c>
      <c r="BW3130" t="s">
        <v>97</v>
      </c>
      <c r="BX3130" t="b">
        <v>0</v>
      </c>
      <c r="BY3130" s="2">
        <v>44376.857581018521</v>
      </c>
      <c r="BZ3130" t="s">
        <v>217</v>
      </c>
      <c r="CB3130" t="b">
        <v>0</v>
      </c>
      <c r="CC3130" t="b">
        <v>0</v>
      </c>
      <c r="CF3130">
        <v>93780</v>
      </c>
      <c r="CH3130">
        <v>0</v>
      </c>
      <c r="CI3130">
        <v>0</v>
      </c>
      <c r="CJ3130">
        <v>0</v>
      </c>
      <c r="CK3130">
        <f>YEAR(tbl_Opportunity[[#This Row],[Close Date]])</f>
        <v>2020</v>
      </c>
    </row>
    <row r="3131" spans="1:89">
      <c r="A3131" t="s">
        <v>1026</v>
      </c>
      <c r="B3131" t="b">
        <v>0</v>
      </c>
      <c r="D3131" t="b">
        <v>0</v>
      </c>
      <c r="H3131" s="1">
        <v>44104</v>
      </c>
      <c r="I3131" t="b">
        <v>1</v>
      </c>
      <c r="J3131" t="s">
        <v>140</v>
      </c>
      <c r="L3131" t="s">
        <v>8295</v>
      </c>
      <c r="O3131" t="s">
        <v>272</v>
      </c>
      <c r="P3131" t="b">
        <v>1</v>
      </c>
      <c r="Q3131" s="2">
        <v>43357.768101851849</v>
      </c>
      <c r="R3131" s="1"/>
      <c r="S3131" t="b">
        <v>0</v>
      </c>
      <c r="U3131" s="1"/>
      <c r="V3131" t="b">
        <v>0</v>
      </c>
      <c r="W3131" s="1">
        <v>43891</v>
      </c>
      <c r="X3131">
        <v>3</v>
      </c>
      <c r="Y3131">
        <v>2020</v>
      </c>
      <c r="Z3131" t="s">
        <v>90</v>
      </c>
      <c r="AA3131" t="s">
        <v>90</v>
      </c>
      <c r="AB3131" t="b">
        <v>0</v>
      </c>
      <c r="AC3131" t="b">
        <v>0</v>
      </c>
      <c r="AE3131" t="b">
        <v>1</v>
      </c>
      <c r="AF3131" t="b">
        <v>0</v>
      </c>
      <c r="AG3131" t="b">
        <v>0</v>
      </c>
      <c r="AH3131" t="s">
        <v>3190</v>
      </c>
      <c r="AI3131" t="b">
        <v>0</v>
      </c>
      <c r="AJ3131" t="s">
        <v>211</v>
      </c>
      <c r="AK3131" t="b">
        <v>0</v>
      </c>
      <c r="AL3131" s="1">
        <v>43713</v>
      </c>
      <c r="AM3131" t="s">
        <v>162</v>
      </c>
      <c r="AN3131" s="2">
        <v>44296.959062499998</v>
      </c>
      <c r="AP3131" s="2">
        <v>43969.470034722224</v>
      </c>
      <c r="AQ3131" s="1"/>
      <c r="AS3131" t="b">
        <v>0</v>
      </c>
      <c r="AU3131" t="s">
        <v>250</v>
      </c>
      <c r="AV3131" t="s">
        <v>93</v>
      </c>
      <c r="BB3131" t="s">
        <v>8296</v>
      </c>
      <c r="BD3131" t="b">
        <v>0</v>
      </c>
      <c r="BH3131" t="s">
        <v>215</v>
      </c>
      <c r="BI3131" t="s">
        <v>1243</v>
      </c>
      <c r="BJ3131" t="s">
        <v>250</v>
      </c>
      <c r="BL3131" t="s">
        <v>8295</v>
      </c>
      <c r="BM3131" t="s">
        <v>202</v>
      </c>
      <c r="BN3131" t="s">
        <v>203</v>
      </c>
      <c r="BQ3131" t="s">
        <v>204</v>
      </c>
      <c r="BR3131" t="b">
        <v>0</v>
      </c>
      <c r="BT3131" t="b">
        <v>0</v>
      </c>
      <c r="BW3131" t="s">
        <v>97</v>
      </c>
      <c r="BX3131" t="b">
        <v>0</v>
      </c>
      <c r="BY3131" s="2">
        <v>44376.857569444444</v>
      </c>
      <c r="BZ3131" t="s">
        <v>217</v>
      </c>
      <c r="CB3131" t="b">
        <v>0</v>
      </c>
      <c r="CC3131" t="b">
        <v>0</v>
      </c>
      <c r="CF3131">
        <v>69590</v>
      </c>
      <c r="CH3131">
        <v>0</v>
      </c>
      <c r="CI3131">
        <v>0</v>
      </c>
      <c r="CJ3131">
        <v>0</v>
      </c>
      <c r="CK3131">
        <f>YEAR(tbl_Opportunity[[#This Row],[Close Date]])</f>
        <v>2020</v>
      </c>
    </row>
    <row r="3132" spans="1:89">
      <c r="A3132" t="s">
        <v>8297</v>
      </c>
      <c r="B3132" t="b">
        <v>0</v>
      </c>
      <c r="D3132" t="b">
        <v>0</v>
      </c>
      <c r="E3132" t="s">
        <v>2936</v>
      </c>
      <c r="H3132" s="1">
        <v>44104</v>
      </c>
      <c r="I3132" t="b">
        <v>1</v>
      </c>
      <c r="J3132" t="s">
        <v>193</v>
      </c>
      <c r="L3132" t="s">
        <v>8298</v>
      </c>
      <c r="O3132" t="s">
        <v>260</v>
      </c>
      <c r="P3132" t="b">
        <v>1</v>
      </c>
      <c r="Q3132" s="2">
        <v>43361.207905092589</v>
      </c>
      <c r="R3132" s="1"/>
      <c r="S3132" t="b">
        <v>0</v>
      </c>
      <c r="U3132" s="1"/>
      <c r="V3132" t="b">
        <v>0</v>
      </c>
      <c r="W3132" s="1">
        <v>43891</v>
      </c>
      <c r="X3132">
        <v>3</v>
      </c>
      <c r="Y3132">
        <v>2020</v>
      </c>
      <c r="Z3132" t="s">
        <v>90</v>
      </c>
      <c r="AA3132" t="s">
        <v>90</v>
      </c>
      <c r="AB3132" t="b">
        <v>0</v>
      </c>
      <c r="AC3132" t="b">
        <v>0</v>
      </c>
      <c r="AE3132" t="b">
        <v>1</v>
      </c>
      <c r="AF3132" t="b">
        <v>0</v>
      </c>
      <c r="AG3132" t="b">
        <v>0</v>
      </c>
      <c r="AH3132" t="s">
        <v>4366</v>
      </c>
      <c r="AI3132" t="b">
        <v>0</v>
      </c>
      <c r="AJ3132" t="s">
        <v>211</v>
      </c>
      <c r="AK3132" t="b">
        <v>0</v>
      </c>
      <c r="AL3132" s="1">
        <v>44028</v>
      </c>
      <c r="AM3132" t="s">
        <v>162</v>
      </c>
      <c r="AN3132" s="2">
        <v>44296.959062499998</v>
      </c>
      <c r="AP3132" s="2">
        <v>44046.574699074074</v>
      </c>
      <c r="AQ3132" s="1"/>
      <c r="AS3132" t="b">
        <v>0</v>
      </c>
      <c r="AV3132" t="s">
        <v>2820</v>
      </c>
      <c r="BB3132" t="s">
        <v>8299</v>
      </c>
      <c r="BD3132" t="b">
        <v>0</v>
      </c>
      <c r="BH3132" t="s">
        <v>215</v>
      </c>
      <c r="BI3132" t="s">
        <v>1243</v>
      </c>
      <c r="BJ3132" t="s">
        <v>216</v>
      </c>
      <c r="BL3132" t="s">
        <v>8298</v>
      </c>
      <c r="BM3132" t="s">
        <v>202</v>
      </c>
      <c r="BN3132" t="s">
        <v>203</v>
      </c>
      <c r="BQ3132" t="s">
        <v>204</v>
      </c>
      <c r="BR3132" t="b">
        <v>0</v>
      </c>
      <c r="BT3132" t="b">
        <v>0</v>
      </c>
      <c r="BW3132" t="s">
        <v>97</v>
      </c>
      <c r="BX3132" t="b">
        <v>0</v>
      </c>
      <c r="BY3132" s="2">
        <v>44376.857569444444</v>
      </c>
      <c r="BZ3132" t="s">
        <v>217</v>
      </c>
      <c r="CB3132" t="b">
        <v>0</v>
      </c>
      <c r="CC3132" t="b">
        <v>0</v>
      </c>
      <c r="CF3132">
        <v>80000</v>
      </c>
      <c r="CH3132">
        <v>0</v>
      </c>
      <c r="CI3132">
        <v>0</v>
      </c>
      <c r="CJ3132">
        <v>0</v>
      </c>
      <c r="CK3132">
        <f>YEAR(tbl_Opportunity[[#This Row],[Close Date]])</f>
        <v>2020</v>
      </c>
    </row>
    <row r="3133" spans="1:89">
      <c r="A3133" t="s">
        <v>5726</v>
      </c>
      <c r="B3133" t="b">
        <v>0</v>
      </c>
      <c r="D3133" t="b">
        <v>0</v>
      </c>
      <c r="H3133" s="1">
        <v>44104</v>
      </c>
      <c r="I3133" t="b">
        <v>1</v>
      </c>
      <c r="J3133" t="s">
        <v>105</v>
      </c>
      <c r="L3133" t="s">
        <v>5727</v>
      </c>
      <c r="O3133" t="s">
        <v>375</v>
      </c>
      <c r="P3133" t="b">
        <v>1</v>
      </c>
      <c r="Q3133" s="2">
        <v>43908.83898148148</v>
      </c>
      <c r="R3133" s="1"/>
      <c r="S3133" t="b">
        <v>0</v>
      </c>
      <c r="U3133" s="1"/>
      <c r="V3133" t="b">
        <v>0</v>
      </c>
      <c r="W3133" s="1">
        <v>43891</v>
      </c>
      <c r="X3133">
        <v>3</v>
      </c>
      <c r="Y3133">
        <v>2020</v>
      </c>
      <c r="Z3133" t="s">
        <v>90</v>
      </c>
      <c r="AA3133" t="s">
        <v>90</v>
      </c>
      <c r="AB3133" t="b">
        <v>0</v>
      </c>
      <c r="AC3133" t="b">
        <v>0</v>
      </c>
      <c r="AE3133" t="b">
        <v>1</v>
      </c>
      <c r="AF3133" t="b">
        <v>0</v>
      </c>
      <c r="AG3133" t="b">
        <v>0</v>
      </c>
      <c r="AH3133" t="s">
        <v>4366</v>
      </c>
      <c r="AI3133" t="b">
        <v>0</v>
      </c>
      <c r="AJ3133" t="s">
        <v>574</v>
      </c>
      <c r="AK3133" t="b">
        <v>0</v>
      </c>
      <c r="AL3133" s="1"/>
      <c r="AM3133" t="s">
        <v>162</v>
      </c>
      <c r="AN3133" s="2">
        <v>44297.853321759256</v>
      </c>
      <c r="AP3133" s="2">
        <v>43908.849189814813</v>
      </c>
      <c r="AQ3133" s="1"/>
      <c r="AS3133" t="b">
        <v>0</v>
      </c>
      <c r="AV3133" t="s">
        <v>93</v>
      </c>
      <c r="BB3133" t="s">
        <v>8300</v>
      </c>
      <c r="BD3133" t="b">
        <v>0</v>
      </c>
      <c r="BH3133" t="s">
        <v>375</v>
      </c>
      <c r="BI3133" t="s">
        <v>1243</v>
      </c>
      <c r="BJ3133" t="s">
        <v>216</v>
      </c>
      <c r="BL3133" t="s">
        <v>5727</v>
      </c>
      <c r="BM3133" t="s">
        <v>202</v>
      </c>
      <c r="BN3133" t="s">
        <v>203</v>
      </c>
      <c r="BQ3133" t="s">
        <v>204</v>
      </c>
      <c r="BR3133" t="b">
        <v>0</v>
      </c>
      <c r="BT3133" t="b">
        <v>0</v>
      </c>
      <c r="BW3133" t="s">
        <v>97</v>
      </c>
      <c r="BX3133" t="b">
        <v>0</v>
      </c>
      <c r="BY3133" s="2">
        <v>44376.857581018521</v>
      </c>
      <c r="BZ3133" t="s">
        <v>377</v>
      </c>
      <c r="CB3133" t="b">
        <v>0</v>
      </c>
      <c r="CC3133" t="b">
        <v>0</v>
      </c>
      <c r="CF3133">
        <v>98780</v>
      </c>
      <c r="CH3133">
        <v>0</v>
      </c>
      <c r="CI3133">
        <v>0</v>
      </c>
      <c r="CJ3133">
        <v>0</v>
      </c>
      <c r="CK3133">
        <f>YEAR(tbl_Opportunity[[#This Row],[Close Date]])</f>
        <v>2020</v>
      </c>
    </row>
    <row r="3134" spans="1:89">
      <c r="A3134" t="s">
        <v>1064</v>
      </c>
      <c r="B3134" t="b">
        <v>0</v>
      </c>
      <c r="D3134" t="b">
        <v>0</v>
      </c>
      <c r="E3134" t="s">
        <v>6068</v>
      </c>
      <c r="H3134" s="1">
        <v>43708</v>
      </c>
      <c r="I3134" t="b">
        <v>1</v>
      </c>
      <c r="J3134" t="s">
        <v>111</v>
      </c>
      <c r="L3134" t="s">
        <v>8301</v>
      </c>
      <c r="O3134" t="s">
        <v>272</v>
      </c>
      <c r="P3134" t="b">
        <v>1</v>
      </c>
      <c r="Q3134" s="2">
        <v>43367.733206018522</v>
      </c>
      <c r="R3134" s="1"/>
      <c r="S3134" t="b">
        <v>0</v>
      </c>
      <c r="U3134" s="1"/>
      <c r="V3134" t="b">
        <v>0</v>
      </c>
      <c r="W3134" s="1">
        <v>43525</v>
      </c>
      <c r="X3134">
        <v>3</v>
      </c>
      <c r="Y3134">
        <v>2019</v>
      </c>
      <c r="Z3134" t="s">
        <v>90</v>
      </c>
      <c r="AA3134" t="s">
        <v>90</v>
      </c>
      <c r="AB3134" t="b">
        <v>0</v>
      </c>
      <c r="AC3134" t="b">
        <v>0</v>
      </c>
      <c r="AE3134" t="b">
        <v>1</v>
      </c>
      <c r="AF3134" t="b">
        <v>0</v>
      </c>
      <c r="AG3134" t="b">
        <v>0</v>
      </c>
      <c r="AH3134" t="s">
        <v>3190</v>
      </c>
      <c r="AI3134" t="b">
        <v>0</v>
      </c>
      <c r="AJ3134" t="s">
        <v>462</v>
      </c>
      <c r="AK3134" t="b">
        <v>0</v>
      </c>
      <c r="AL3134" s="1">
        <v>43469</v>
      </c>
      <c r="AM3134" t="s">
        <v>162</v>
      </c>
      <c r="AN3134" s="2">
        <v>44296.959062499998</v>
      </c>
      <c r="AP3134" s="2">
        <v>43654.473553240743</v>
      </c>
      <c r="AQ3134" s="1"/>
      <c r="AS3134" t="b">
        <v>0</v>
      </c>
      <c r="AV3134" t="s">
        <v>2820</v>
      </c>
      <c r="BB3134" t="s">
        <v>8302</v>
      </c>
      <c r="BD3134" t="b">
        <v>0</v>
      </c>
      <c r="BH3134" t="s">
        <v>406</v>
      </c>
      <c r="BI3134" t="s">
        <v>200</v>
      </c>
      <c r="BJ3134" t="s">
        <v>196</v>
      </c>
      <c r="BL3134" t="s">
        <v>8301</v>
      </c>
      <c r="BM3134" t="s">
        <v>202</v>
      </c>
      <c r="BN3134" t="s">
        <v>203</v>
      </c>
      <c r="BQ3134" t="s">
        <v>204</v>
      </c>
      <c r="BR3134" t="b">
        <v>0</v>
      </c>
      <c r="BT3134" t="b">
        <v>0</v>
      </c>
      <c r="BW3134" t="s">
        <v>97</v>
      </c>
      <c r="BX3134" t="b">
        <v>0</v>
      </c>
      <c r="BY3134" s="2">
        <v>44376.857569444444</v>
      </c>
      <c r="CB3134" t="b">
        <v>0</v>
      </c>
      <c r="CC3134" t="b">
        <v>0</v>
      </c>
      <c r="CF3134">
        <v>76550</v>
      </c>
      <c r="CH3134">
        <v>0</v>
      </c>
      <c r="CI3134">
        <v>0</v>
      </c>
      <c r="CJ3134">
        <v>0</v>
      </c>
      <c r="CK3134">
        <f>YEAR(tbl_Opportunity[[#This Row],[Close Date]])</f>
        <v>2019</v>
      </c>
    </row>
    <row r="3135" spans="1:89">
      <c r="A3135" t="s">
        <v>8303</v>
      </c>
      <c r="B3135" t="b">
        <v>0</v>
      </c>
      <c r="D3135" t="b">
        <v>0</v>
      </c>
      <c r="H3135" s="1">
        <v>44043</v>
      </c>
      <c r="I3135" t="b">
        <v>1</v>
      </c>
      <c r="J3135" t="s">
        <v>193</v>
      </c>
      <c r="L3135" t="s">
        <v>8304</v>
      </c>
      <c r="O3135" t="s">
        <v>2137</v>
      </c>
      <c r="P3135" t="b">
        <v>1</v>
      </c>
      <c r="Q3135" s="2">
        <v>43046.611979166664</v>
      </c>
      <c r="R3135" s="1"/>
      <c r="S3135" t="b">
        <v>0</v>
      </c>
      <c r="U3135" s="1"/>
      <c r="V3135" t="b">
        <v>0</v>
      </c>
      <c r="W3135" s="1">
        <v>43891</v>
      </c>
      <c r="X3135">
        <v>3</v>
      </c>
      <c r="Y3135">
        <v>2020</v>
      </c>
      <c r="Z3135" t="s">
        <v>90</v>
      </c>
      <c r="AA3135" t="s">
        <v>90</v>
      </c>
      <c r="AB3135" t="b">
        <v>0</v>
      </c>
      <c r="AC3135" t="b">
        <v>0</v>
      </c>
      <c r="AE3135" t="b">
        <v>1</v>
      </c>
      <c r="AF3135" t="b">
        <v>0</v>
      </c>
      <c r="AG3135" t="b">
        <v>0</v>
      </c>
      <c r="AH3135" t="s">
        <v>4366</v>
      </c>
      <c r="AI3135" t="b">
        <v>0</v>
      </c>
      <c r="AJ3135" t="s">
        <v>195</v>
      </c>
      <c r="AK3135" t="b">
        <v>0</v>
      </c>
      <c r="AL3135" s="1">
        <v>43041</v>
      </c>
      <c r="AM3135" t="s">
        <v>162</v>
      </c>
      <c r="AN3135" s="2">
        <v>44296.959062499998</v>
      </c>
      <c r="AP3135" s="2">
        <v>43930.551435185182</v>
      </c>
      <c r="AQ3135" s="1"/>
      <c r="AS3135" t="b">
        <v>0</v>
      </c>
      <c r="AU3135" t="s">
        <v>247</v>
      </c>
      <c r="AV3135" t="s">
        <v>93</v>
      </c>
      <c r="BB3135" t="s">
        <v>8305</v>
      </c>
      <c r="BD3135" t="b">
        <v>0</v>
      </c>
      <c r="BH3135" t="s">
        <v>272</v>
      </c>
      <c r="BI3135" t="s">
        <v>200</v>
      </c>
      <c r="BJ3135" t="s">
        <v>250</v>
      </c>
      <c r="BL3135" t="s">
        <v>8304</v>
      </c>
      <c r="BM3135" t="s">
        <v>202</v>
      </c>
      <c r="BN3135" t="s">
        <v>203</v>
      </c>
      <c r="BQ3135" t="s">
        <v>204</v>
      </c>
      <c r="BR3135" t="b">
        <v>0</v>
      </c>
      <c r="BT3135" t="b">
        <v>0</v>
      </c>
      <c r="BW3135" t="s">
        <v>97</v>
      </c>
      <c r="BX3135" t="b">
        <v>0</v>
      </c>
      <c r="BY3135" s="2">
        <v>44376.857569444444</v>
      </c>
      <c r="CB3135" t="b">
        <v>0</v>
      </c>
      <c r="CC3135" t="b">
        <v>0</v>
      </c>
      <c r="CF3135">
        <v>59150</v>
      </c>
      <c r="CH3135">
        <v>0</v>
      </c>
      <c r="CI3135">
        <v>0</v>
      </c>
      <c r="CJ3135">
        <v>0</v>
      </c>
      <c r="CK3135">
        <f>YEAR(tbl_Opportunity[[#This Row],[Close Date]])</f>
        <v>2020</v>
      </c>
    </row>
    <row r="3136" spans="1:89">
      <c r="A3136" t="s">
        <v>5962</v>
      </c>
      <c r="B3136" t="b">
        <v>0</v>
      </c>
      <c r="D3136" t="b">
        <v>0</v>
      </c>
      <c r="H3136" s="1">
        <v>43699</v>
      </c>
      <c r="I3136" t="b">
        <v>1</v>
      </c>
      <c r="J3136" t="s">
        <v>193</v>
      </c>
      <c r="L3136" t="s">
        <v>8306</v>
      </c>
      <c r="O3136" t="s">
        <v>272</v>
      </c>
      <c r="P3136" t="b">
        <v>1</v>
      </c>
      <c r="Q3136" s="2">
        <v>43447.844467592593</v>
      </c>
      <c r="R3136" s="1"/>
      <c r="S3136" t="b">
        <v>0</v>
      </c>
      <c r="U3136" s="1"/>
      <c r="V3136" t="b">
        <v>0</v>
      </c>
      <c r="W3136" s="1">
        <v>43525</v>
      </c>
      <c r="X3136">
        <v>3</v>
      </c>
      <c r="Y3136">
        <v>2019</v>
      </c>
      <c r="Z3136" t="s">
        <v>90</v>
      </c>
      <c r="AA3136" t="s">
        <v>90</v>
      </c>
      <c r="AB3136" t="b">
        <v>0</v>
      </c>
      <c r="AC3136" t="b">
        <v>0</v>
      </c>
      <c r="AE3136" t="b">
        <v>1</v>
      </c>
      <c r="AF3136" t="b">
        <v>0</v>
      </c>
      <c r="AG3136" t="b">
        <v>0</v>
      </c>
      <c r="AH3136" t="s">
        <v>3190</v>
      </c>
      <c r="AI3136" t="b">
        <v>0</v>
      </c>
      <c r="AJ3136" t="s">
        <v>195</v>
      </c>
      <c r="AK3136" t="b">
        <v>0</v>
      </c>
      <c r="AL3136" s="1">
        <v>43598</v>
      </c>
      <c r="AM3136" t="s">
        <v>162</v>
      </c>
      <c r="AN3136" s="2">
        <v>44296.959062499998</v>
      </c>
      <c r="AP3136" s="2">
        <v>43682.581469907411</v>
      </c>
      <c r="AQ3136" s="1"/>
      <c r="AS3136" t="b">
        <v>0</v>
      </c>
      <c r="AU3136" t="s">
        <v>250</v>
      </c>
      <c r="AV3136" t="s">
        <v>93</v>
      </c>
      <c r="BB3136" t="s">
        <v>8307</v>
      </c>
      <c r="BD3136" t="b">
        <v>0</v>
      </c>
      <c r="BH3136" t="s">
        <v>406</v>
      </c>
      <c r="BI3136" t="s">
        <v>200</v>
      </c>
      <c r="BJ3136" t="s">
        <v>250</v>
      </c>
      <c r="BL3136" t="s">
        <v>8306</v>
      </c>
      <c r="BM3136" t="s">
        <v>202</v>
      </c>
      <c r="BN3136" t="s">
        <v>203</v>
      </c>
      <c r="BQ3136" t="s">
        <v>204</v>
      </c>
      <c r="BR3136" t="b">
        <v>0</v>
      </c>
      <c r="BT3136" t="b">
        <v>0</v>
      </c>
      <c r="BW3136" t="s">
        <v>97</v>
      </c>
      <c r="BX3136" t="b">
        <v>0</v>
      </c>
      <c r="BY3136" s="2">
        <v>44376.857569444444</v>
      </c>
      <c r="CB3136" t="b">
        <v>0</v>
      </c>
      <c r="CC3136" t="b">
        <v>0</v>
      </c>
      <c r="CF3136">
        <v>46850</v>
      </c>
      <c r="CH3136">
        <v>0</v>
      </c>
      <c r="CI3136">
        <v>0</v>
      </c>
      <c r="CJ3136">
        <v>0</v>
      </c>
      <c r="CK3136">
        <f>YEAR(tbl_Opportunity[[#This Row],[Close Date]])</f>
        <v>2019</v>
      </c>
    </row>
    <row r="3137" spans="1:89">
      <c r="A3137" t="s">
        <v>6080</v>
      </c>
      <c r="B3137" t="b">
        <v>0</v>
      </c>
      <c r="D3137" t="b">
        <v>0</v>
      </c>
      <c r="H3137" s="1">
        <v>44104</v>
      </c>
      <c r="I3137" t="b">
        <v>1</v>
      </c>
      <c r="J3137" t="s">
        <v>193</v>
      </c>
      <c r="L3137" t="s">
        <v>8308</v>
      </c>
      <c r="O3137" t="s">
        <v>272</v>
      </c>
      <c r="P3137" t="b">
        <v>1</v>
      </c>
      <c r="Q3137" s="2">
        <v>43608.622037037036</v>
      </c>
      <c r="R3137" s="1"/>
      <c r="S3137" t="b">
        <v>0</v>
      </c>
      <c r="U3137" s="1"/>
      <c r="V3137" t="b">
        <v>0</v>
      </c>
      <c r="W3137" s="1">
        <v>43891</v>
      </c>
      <c r="X3137">
        <v>3</v>
      </c>
      <c r="Y3137">
        <v>2020</v>
      </c>
      <c r="Z3137" t="s">
        <v>90</v>
      </c>
      <c r="AA3137" t="s">
        <v>90</v>
      </c>
      <c r="AB3137" t="b">
        <v>0</v>
      </c>
      <c r="AC3137" t="b">
        <v>0</v>
      </c>
      <c r="AE3137" t="b">
        <v>1</v>
      </c>
      <c r="AF3137" t="b">
        <v>0</v>
      </c>
      <c r="AG3137" t="b">
        <v>0</v>
      </c>
      <c r="AH3137" t="s">
        <v>3190</v>
      </c>
      <c r="AI3137" t="b">
        <v>0</v>
      </c>
      <c r="AJ3137" t="s">
        <v>195</v>
      </c>
      <c r="AK3137" t="b">
        <v>0</v>
      </c>
      <c r="AL3137" s="1">
        <v>43606</v>
      </c>
      <c r="AM3137" t="s">
        <v>162</v>
      </c>
      <c r="AN3137" s="2">
        <v>44296.959062499998</v>
      </c>
      <c r="AP3137" s="2">
        <v>43969.430150462962</v>
      </c>
      <c r="AQ3137" s="1"/>
      <c r="AS3137" t="b">
        <v>0</v>
      </c>
      <c r="AV3137" t="s">
        <v>93</v>
      </c>
      <c r="BB3137" t="s">
        <v>8309</v>
      </c>
      <c r="BD3137" t="b">
        <v>0</v>
      </c>
      <c r="BH3137" t="s">
        <v>215</v>
      </c>
      <c r="BI3137" t="s">
        <v>1243</v>
      </c>
      <c r="BJ3137" t="s">
        <v>250</v>
      </c>
      <c r="BL3137" t="s">
        <v>8308</v>
      </c>
      <c r="BM3137" t="s">
        <v>202</v>
      </c>
      <c r="BN3137" t="s">
        <v>203</v>
      </c>
      <c r="BQ3137" t="s">
        <v>204</v>
      </c>
      <c r="BR3137" t="b">
        <v>0</v>
      </c>
      <c r="BT3137" t="b">
        <v>0</v>
      </c>
      <c r="BW3137" t="s">
        <v>97</v>
      </c>
      <c r="BX3137" t="b">
        <v>0</v>
      </c>
      <c r="BY3137" s="2">
        <v>44376.857569444444</v>
      </c>
      <c r="BZ3137" t="s">
        <v>217</v>
      </c>
      <c r="CB3137" t="b">
        <v>0</v>
      </c>
      <c r="CC3137" t="b">
        <v>0</v>
      </c>
      <c r="CF3137">
        <v>91695</v>
      </c>
      <c r="CH3137">
        <v>0</v>
      </c>
      <c r="CI3137">
        <v>0</v>
      </c>
      <c r="CJ3137">
        <v>0</v>
      </c>
      <c r="CK3137">
        <f>YEAR(tbl_Opportunity[[#This Row],[Close Date]])</f>
        <v>2020</v>
      </c>
    </row>
    <row r="3138" spans="1:89">
      <c r="A3138" t="s">
        <v>3200</v>
      </c>
      <c r="B3138" t="b">
        <v>0</v>
      </c>
      <c r="D3138" t="b">
        <v>0</v>
      </c>
      <c r="H3138" s="1">
        <v>44104</v>
      </c>
      <c r="I3138" t="b">
        <v>1</v>
      </c>
      <c r="J3138" t="s">
        <v>111</v>
      </c>
      <c r="L3138" t="s">
        <v>3201</v>
      </c>
      <c r="O3138" t="s">
        <v>272</v>
      </c>
      <c r="P3138" t="b">
        <v>1</v>
      </c>
      <c r="Q3138" s="2">
        <v>43682.883576388886</v>
      </c>
      <c r="R3138" s="1"/>
      <c r="S3138" t="b">
        <v>0</v>
      </c>
      <c r="U3138" s="1"/>
      <c r="V3138" t="b">
        <v>0</v>
      </c>
      <c r="W3138" s="1">
        <v>43891</v>
      </c>
      <c r="X3138">
        <v>3</v>
      </c>
      <c r="Y3138">
        <v>2020</v>
      </c>
      <c r="Z3138" t="s">
        <v>90</v>
      </c>
      <c r="AA3138" t="s">
        <v>90</v>
      </c>
      <c r="AB3138" t="b">
        <v>0</v>
      </c>
      <c r="AC3138" t="b">
        <v>0</v>
      </c>
      <c r="AE3138" t="b">
        <v>1</v>
      </c>
      <c r="AF3138" t="b">
        <v>0</v>
      </c>
      <c r="AG3138" t="b">
        <v>0</v>
      </c>
      <c r="AH3138" t="s">
        <v>4366</v>
      </c>
      <c r="AI3138" t="b">
        <v>0</v>
      </c>
      <c r="AK3138" t="b">
        <v>0</v>
      </c>
      <c r="AL3138" s="1">
        <v>43686</v>
      </c>
      <c r="AM3138" t="s">
        <v>162</v>
      </c>
      <c r="AN3138" s="2">
        <v>44296.959062499998</v>
      </c>
      <c r="AP3138" s="2">
        <v>43973.708425925928</v>
      </c>
      <c r="AQ3138" s="1"/>
      <c r="AS3138" t="b">
        <v>0</v>
      </c>
      <c r="AV3138" t="s">
        <v>93</v>
      </c>
      <c r="AY3138" t="s">
        <v>1407</v>
      </c>
      <c r="BB3138" t="s">
        <v>8310</v>
      </c>
      <c r="BD3138" t="b">
        <v>0</v>
      </c>
      <c r="BH3138" t="s">
        <v>215</v>
      </c>
      <c r="BI3138" t="s">
        <v>1243</v>
      </c>
      <c r="BJ3138" t="s">
        <v>105</v>
      </c>
      <c r="BL3138" t="s">
        <v>3201</v>
      </c>
      <c r="BM3138" t="s">
        <v>202</v>
      </c>
      <c r="BN3138" t="s">
        <v>203</v>
      </c>
      <c r="BQ3138" t="s">
        <v>204</v>
      </c>
      <c r="BR3138" t="b">
        <v>0</v>
      </c>
      <c r="BT3138" t="b">
        <v>0</v>
      </c>
      <c r="BW3138" t="s">
        <v>97</v>
      </c>
      <c r="BX3138" t="b">
        <v>0</v>
      </c>
      <c r="BY3138" s="2">
        <v>44376.857569444444</v>
      </c>
      <c r="BZ3138" t="s">
        <v>217</v>
      </c>
      <c r="CB3138" t="b">
        <v>0</v>
      </c>
      <c r="CC3138" t="b">
        <v>0</v>
      </c>
      <c r="CF3138">
        <v>84995</v>
      </c>
      <c r="CH3138">
        <v>0</v>
      </c>
      <c r="CI3138">
        <v>0</v>
      </c>
      <c r="CJ3138">
        <v>0</v>
      </c>
      <c r="CK3138">
        <f>YEAR(tbl_Opportunity[[#This Row],[Close Date]])</f>
        <v>2020</v>
      </c>
    </row>
    <row r="3139" spans="1:89">
      <c r="A3139" t="s">
        <v>8311</v>
      </c>
      <c r="B3139" t="b">
        <v>0</v>
      </c>
      <c r="D3139" t="b">
        <v>0</v>
      </c>
      <c r="E3139" t="s">
        <v>2459</v>
      </c>
      <c r="H3139" s="1">
        <v>44104</v>
      </c>
      <c r="I3139" t="b">
        <v>1</v>
      </c>
      <c r="J3139" t="s">
        <v>193</v>
      </c>
      <c r="L3139" t="s">
        <v>8312</v>
      </c>
      <c r="O3139" t="s">
        <v>272</v>
      </c>
      <c r="P3139" t="b">
        <v>1</v>
      </c>
      <c r="Q3139" s="2">
        <v>43567.695347222223</v>
      </c>
      <c r="R3139" s="1"/>
      <c r="S3139" t="b">
        <v>0</v>
      </c>
      <c r="U3139" s="1"/>
      <c r="V3139" t="b">
        <v>0</v>
      </c>
      <c r="W3139" s="1">
        <v>43891</v>
      </c>
      <c r="X3139">
        <v>3</v>
      </c>
      <c r="Y3139">
        <v>2020</v>
      </c>
      <c r="Z3139" t="s">
        <v>90</v>
      </c>
      <c r="AA3139" t="s">
        <v>90</v>
      </c>
      <c r="AB3139" t="b">
        <v>0</v>
      </c>
      <c r="AC3139" t="b">
        <v>0</v>
      </c>
      <c r="AE3139" t="b">
        <v>1</v>
      </c>
      <c r="AF3139" t="b">
        <v>0</v>
      </c>
      <c r="AG3139" t="b">
        <v>0</v>
      </c>
      <c r="AH3139" t="s">
        <v>105</v>
      </c>
      <c r="AI3139" t="b">
        <v>0</v>
      </c>
      <c r="AJ3139" t="s">
        <v>574</v>
      </c>
      <c r="AK3139" t="b">
        <v>0</v>
      </c>
      <c r="AL3139" s="1">
        <v>44046</v>
      </c>
      <c r="AM3139" t="s">
        <v>162</v>
      </c>
      <c r="AN3139" s="2">
        <v>44296.959062499998</v>
      </c>
      <c r="AP3139" s="2">
        <v>44049.560011574074</v>
      </c>
      <c r="AQ3139" s="1"/>
      <c r="AS3139" t="b">
        <v>0</v>
      </c>
      <c r="AV3139" t="s">
        <v>176</v>
      </c>
      <c r="AY3139" t="s">
        <v>1407</v>
      </c>
      <c r="AZ3139" t="s">
        <v>2932</v>
      </c>
      <c r="BB3139" t="s">
        <v>8313</v>
      </c>
      <c r="BD3139" t="b">
        <v>0</v>
      </c>
      <c r="BH3139" t="s">
        <v>215</v>
      </c>
      <c r="BI3139" t="s">
        <v>549</v>
      </c>
      <c r="BJ3139" t="s">
        <v>196</v>
      </c>
      <c r="BL3139" t="s">
        <v>8312</v>
      </c>
      <c r="BM3139" t="s">
        <v>202</v>
      </c>
      <c r="BN3139" t="s">
        <v>203</v>
      </c>
      <c r="BQ3139" t="s">
        <v>204</v>
      </c>
      <c r="BR3139" t="b">
        <v>0</v>
      </c>
      <c r="BT3139" t="b">
        <v>0</v>
      </c>
      <c r="BW3139" t="s">
        <v>97</v>
      </c>
      <c r="BX3139" t="b">
        <v>0</v>
      </c>
      <c r="BY3139" s="2">
        <v>44376.857569444444</v>
      </c>
      <c r="BZ3139" t="s">
        <v>217</v>
      </c>
      <c r="CB3139" t="b">
        <v>0</v>
      </c>
      <c r="CC3139" t="b">
        <v>0</v>
      </c>
      <c r="CF3139">
        <v>90775</v>
      </c>
      <c r="CH3139">
        <v>0</v>
      </c>
      <c r="CI3139">
        <v>0</v>
      </c>
      <c r="CJ3139">
        <v>0</v>
      </c>
      <c r="CK3139">
        <f>YEAR(tbl_Opportunity[[#This Row],[Close Date]])</f>
        <v>2020</v>
      </c>
    </row>
    <row r="3140" spans="1:89">
      <c r="A3140" t="s">
        <v>8314</v>
      </c>
      <c r="B3140" t="b">
        <v>0</v>
      </c>
      <c r="D3140" t="b">
        <v>0</v>
      </c>
      <c r="H3140" s="1">
        <v>44083</v>
      </c>
      <c r="I3140" t="b">
        <v>1</v>
      </c>
      <c r="J3140" t="s">
        <v>111</v>
      </c>
      <c r="L3140" t="s">
        <v>8315</v>
      </c>
      <c r="O3140" t="s">
        <v>272</v>
      </c>
      <c r="P3140" t="b">
        <v>1</v>
      </c>
      <c r="Q3140" s="2">
        <v>43740.544687499998</v>
      </c>
      <c r="R3140" s="1"/>
      <c r="S3140" t="b">
        <v>0</v>
      </c>
      <c r="U3140" s="1"/>
      <c r="V3140" t="b">
        <v>0</v>
      </c>
      <c r="W3140" s="1">
        <v>43891</v>
      </c>
      <c r="X3140">
        <v>3</v>
      </c>
      <c r="Y3140">
        <v>2020</v>
      </c>
      <c r="Z3140" t="s">
        <v>90</v>
      </c>
      <c r="AA3140" t="s">
        <v>90</v>
      </c>
      <c r="AB3140" t="b">
        <v>0</v>
      </c>
      <c r="AC3140" t="b">
        <v>0</v>
      </c>
      <c r="AE3140" t="b">
        <v>1</v>
      </c>
      <c r="AF3140" t="b">
        <v>0</v>
      </c>
      <c r="AG3140" t="b">
        <v>0</v>
      </c>
      <c r="AH3140" t="s">
        <v>4366</v>
      </c>
      <c r="AI3140" t="b">
        <v>0</v>
      </c>
      <c r="AK3140" t="b">
        <v>0</v>
      </c>
      <c r="AL3140" s="1">
        <v>43742</v>
      </c>
      <c r="AM3140" t="s">
        <v>162</v>
      </c>
      <c r="AN3140" s="2">
        <v>44296.959062499998</v>
      </c>
      <c r="AP3140" s="2">
        <v>43969.487881944442</v>
      </c>
      <c r="AQ3140" s="1"/>
      <c r="AS3140" t="b">
        <v>0</v>
      </c>
      <c r="AV3140" t="s">
        <v>93</v>
      </c>
      <c r="AY3140" t="s">
        <v>236</v>
      </c>
      <c r="BB3140" t="s">
        <v>8316</v>
      </c>
      <c r="BD3140" t="b">
        <v>0</v>
      </c>
      <c r="BF3140" t="s">
        <v>8317</v>
      </c>
      <c r="BH3140" t="s">
        <v>215</v>
      </c>
      <c r="BI3140" t="s">
        <v>549</v>
      </c>
      <c r="BJ3140" t="s">
        <v>216</v>
      </c>
      <c r="BL3140" t="s">
        <v>8315</v>
      </c>
      <c r="BM3140" t="s">
        <v>202</v>
      </c>
      <c r="BN3140" t="s">
        <v>203</v>
      </c>
      <c r="BQ3140" t="s">
        <v>204</v>
      </c>
      <c r="BR3140" t="b">
        <v>0</v>
      </c>
      <c r="BT3140" t="b">
        <v>0</v>
      </c>
      <c r="BW3140" t="s">
        <v>97</v>
      </c>
      <c r="BX3140" t="b">
        <v>0</v>
      </c>
      <c r="BY3140" s="2">
        <v>44376.857569444444</v>
      </c>
      <c r="BZ3140" t="s">
        <v>217</v>
      </c>
      <c r="CB3140" t="b">
        <v>0</v>
      </c>
      <c r="CC3140" t="b">
        <v>0</v>
      </c>
      <c r="CF3140">
        <v>90775</v>
      </c>
      <c r="CH3140">
        <v>0</v>
      </c>
      <c r="CI3140">
        <v>0</v>
      </c>
      <c r="CJ3140">
        <v>0</v>
      </c>
      <c r="CK3140">
        <f>YEAR(tbl_Opportunity[[#This Row],[Close Date]])</f>
        <v>2020</v>
      </c>
    </row>
    <row r="3141" spans="1:89">
      <c r="A3141" t="s">
        <v>585</v>
      </c>
      <c r="B3141" t="b">
        <v>0</v>
      </c>
      <c r="D3141" t="b">
        <v>0</v>
      </c>
      <c r="H3141" s="1">
        <v>44104</v>
      </c>
      <c r="I3141" t="b">
        <v>1</v>
      </c>
      <c r="J3141" t="s">
        <v>140</v>
      </c>
      <c r="L3141" t="s">
        <v>8318</v>
      </c>
      <c r="O3141" t="s">
        <v>215</v>
      </c>
      <c r="P3141" t="b">
        <v>1</v>
      </c>
      <c r="Q3141" s="2">
        <v>43648.517071759263</v>
      </c>
      <c r="R3141" s="1"/>
      <c r="S3141" t="b">
        <v>0</v>
      </c>
      <c r="U3141" s="1"/>
      <c r="V3141" t="b">
        <v>0</v>
      </c>
      <c r="W3141" s="1">
        <v>43891</v>
      </c>
      <c r="X3141">
        <v>3</v>
      </c>
      <c r="Y3141">
        <v>2020</v>
      </c>
      <c r="Z3141" t="s">
        <v>90</v>
      </c>
      <c r="AA3141" t="s">
        <v>90</v>
      </c>
      <c r="AB3141" t="b">
        <v>0</v>
      </c>
      <c r="AC3141" t="b">
        <v>0</v>
      </c>
      <c r="AE3141" t="b">
        <v>1</v>
      </c>
      <c r="AF3141" t="b">
        <v>0</v>
      </c>
      <c r="AG3141" t="b">
        <v>0</v>
      </c>
      <c r="AH3141" t="s">
        <v>3190</v>
      </c>
      <c r="AI3141" t="b">
        <v>0</v>
      </c>
      <c r="AJ3141" t="s">
        <v>2359</v>
      </c>
      <c r="AK3141" t="b">
        <v>0</v>
      </c>
      <c r="AL3141" s="1">
        <v>43965</v>
      </c>
      <c r="AM3141" t="s">
        <v>162</v>
      </c>
      <c r="AN3141" s="2">
        <v>44296.959062499998</v>
      </c>
      <c r="AP3141" s="2">
        <v>43973.712118055555</v>
      </c>
      <c r="AQ3141" s="1"/>
      <c r="AS3141" t="b">
        <v>0</v>
      </c>
      <c r="AU3141" t="s">
        <v>250</v>
      </c>
      <c r="AV3141" t="s">
        <v>93</v>
      </c>
      <c r="AY3141" t="s">
        <v>236</v>
      </c>
      <c r="AZ3141" t="s">
        <v>435</v>
      </c>
      <c r="BB3141" t="s">
        <v>8319</v>
      </c>
      <c r="BD3141" t="b">
        <v>0</v>
      </c>
      <c r="BH3141" t="s">
        <v>215</v>
      </c>
      <c r="BI3141" t="s">
        <v>1243</v>
      </c>
      <c r="BJ3141" t="s">
        <v>250</v>
      </c>
      <c r="BL3141" t="s">
        <v>8318</v>
      </c>
      <c r="BM3141" t="s">
        <v>202</v>
      </c>
      <c r="BN3141" t="s">
        <v>203</v>
      </c>
      <c r="BQ3141" t="s">
        <v>204</v>
      </c>
      <c r="BR3141" t="b">
        <v>0</v>
      </c>
      <c r="BT3141" t="b">
        <v>0</v>
      </c>
      <c r="BW3141" t="s">
        <v>97</v>
      </c>
      <c r="BX3141" t="b">
        <v>0</v>
      </c>
      <c r="BY3141" s="2">
        <v>44376.857569444444</v>
      </c>
      <c r="BZ3141" t="s">
        <v>217</v>
      </c>
      <c r="CB3141" t="b">
        <v>0</v>
      </c>
      <c r="CC3141" t="b">
        <v>0</v>
      </c>
      <c r="CF3141">
        <v>93085</v>
      </c>
      <c r="CH3141">
        <v>0</v>
      </c>
      <c r="CI3141">
        <v>0</v>
      </c>
      <c r="CJ3141">
        <v>0</v>
      </c>
      <c r="CK3141">
        <f>YEAR(tbl_Opportunity[[#This Row],[Close Date]])</f>
        <v>2020</v>
      </c>
    </row>
    <row r="3142" spans="1:89">
      <c r="A3142" t="s">
        <v>4472</v>
      </c>
      <c r="B3142" t="b">
        <v>0</v>
      </c>
      <c r="D3142" t="b">
        <v>0</v>
      </c>
      <c r="E3142" t="s">
        <v>4679</v>
      </c>
      <c r="H3142" s="1">
        <v>44075</v>
      </c>
      <c r="I3142" t="b">
        <v>1</v>
      </c>
      <c r="J3142" t="s">
        <v>111</v>
      </c>
      <c r="L3142" t="s">
        <v>8320</v>
      </c>
      <c r="O3142" t="s">
        <v>272</v>
      </c>
      <c r="P3142" t="b">
        <v>1</v>
      </c>
      <c r="Q3142" s="2">
        <v>43648.783391203702</v>
      </c>
      <c r="R3142" s="1"/>
      <c r="S3142" t="b">
        <v>0</v>
      </c>
      <c r="U3142" s="1"/>
      <c r="V3142" t="b">
        <v>0</v>
      </c>
      <c r="W3142" s="1">
        <v>43891</v>
      </c>
      <c r="X3142">
        <v>3</v>
      </c>
      <c r="Y3142">
        <v>2020</v>
      </c>
      <c r="Z3142" t="s">
        <v>90</v>
      </c>
      <c r="AA3142" t="s">
        <v>90</v>
      </c>
      <c r="AB3142" t="b">
        <v>0</v>
      </c>
      <c r="AC3142" t="b">
        <v>0</v>
      </c>
      <c r="AE3142" t="b">
        <v>1</v>
      </c>
      <c r="AF3142" t="b">
        <v>0</v>
      </c>
      <c r="AG3142" t="b">
        <v>0</v>
      </c>
      <c r="AH3142" t="s">
        <v>4366</v>
      </c>
      <c r="AI3142" t="b">
        <v>0</v>
      </c>
      <c r="AJ3142" t="s">
        <v>211</v>
      </c>
      <c r="AK3142" t="b">
        <v>0</v>
      </c>
      <c r="AL3142" s="1">
        <v>43716</v>
      </c>
      <c r="AM3142" t="s">
        <v>162</v>
      </c>
      <c r="AN3142" s="2">
        <v>44296.959062499998</v>
      </c>
      <c r="AP3142" s="2">
        <v>43874.245717592596</v>
      </c>
      <c r="AQ3142" s="1"/>
      <c r="AS3142" t="b">
        <v>0</v>
      </c>
      <c r="AV3142" t="s">
        <v>2820</v>
      </c>
      <c r="AY3142" t="s">
        <v>236</v>
      </c>
      <c r="AZ3142" t="s">
        <v>237</v>
      </c>
      <c r="BB3142" t="s">
        <v>8321</v>
      </c>
      <c r="BD3142" t="b">
        <v>0</v>
      </c>
      <c r="BF3142" t="s">
        <v>8322</v>
      </c>
      <c r="BH3142" t="s">
        <v>406</v>
      </c>
      <c r="BI3142" t="s">
        <v>549</v>
      </c>
      <c r="BJ3142" t="s">
        <v>216</v>
      </c>
      <c r="BL3142" t="s">
        <v>8320</v>
      </c>
      <c r="BM3142" t="s">
        <v>202</v>
      </c>
      <c r="BN3142" t="s">
        <v>203</v>
      </c>
      <c r="BQ3142" t="s">
        <v>204</v>
      </c>
      <c r="BR3142" t="b">
        <v>0</v>
      </c>
      <c r="BT3142" t="b">
        <v>0</v>
      </c>
      <c r="BW3142" t="s">
        <v>97</v>
      </c>
      <c r="BX3142" t="b">
        <v>0</v>
      </c>
      <c r="BY3142" s="2">
        <v>44376.857569444444</v>
      </c>
      <c r="CB3142" t="b">
        <v>0</v>
      </c>
      <c r="CC3142" t="b">
        <v>0</v>
      </c>
      <c r="CF3142">
        <v>72620</v>
      </c>
      <c r="CH3142">
        <v>0</v>
      </c>
      <c r="CI3142">
        <v>0</v>
      </c>
      <c r="CJ3142">
        <v>0</v>
      </c>
      <c r="CK3142">
        <f>YEAR(tbl_Opportunity[[#This Row],[Close Date]])</f>
        <v>2020</v>
      </c>
    </row>
    <row r="3143" spans="1:89">
      <c r="A3143" t="s">
        <v>8162</v>
      </c>
      <c r="B3143" t="b">
        <v>0</v>
      </c>
      <c r="D3143" t="b">
        <v>0</v>
      </c>
      <c r="H3143" s="1">
        <v>44104</v>
      </c>
      <c r="I3143" t="b">
        <v>1</v>
      </c>
      <c r="J3143" t="s">
        <v>140</v>
      </c>
      <c r="L3143" t="s">
        <v>8323</v>
      </c>
      <c r="O3143" t="s">
        <v>215</v>
      </c>
      <c r="P3143" t="b">
        <v>1</v>
      </c>
      <c r="Q3143" s="2">
        <v>43654.714826388888</v>
      </c>
      <c r="R3143" s="1"/>
      <c r="S3143" t="b">
        <v>0</v>
      </c>
      <c r="U3143" s="1"/>
      <c r="V3143" t="b">
        <v>0</v>
      </c>
      <c r="W3143" s="1">
        <v>43891</v>
      </c>
      <c r="X3143">
        <v>3</v>
      </c>
      <c r="Y3143">
        <v>2020</v>
      </c>
      <c r="Z3143" t="s">
        <v>90</v>
      </c>
      <c r="AA3143" t="s">
        <v>90</v>
      </c>
      <c r="AB3143" t="b">
        <v>0</v>
      </c>
      <c r="AC3143" t="b">
        <v>0</v>
      </c>
      <c r="AE3143" t="b">
        <v>1</v>
      </c>
      <c r="AF3143" t="b">
        <v>0</v>
      </c>
      <c r="AG3143" t="b">
        <v>0</v>
      </c>
      <c r="AH3143" t="s">
        <v>105</v>
      </c>
      <c r="AI3143" t="b">
        <v>0</v>
      </c>
      <c r="AJ3143" t="s">
        <v>211</v>
      </c>
      <c r="AK3143" t="b">
        <v>0</v>
      </c>
      <c r="AL3143" s="1">
        <v>43615</v>
      </c>
      <c r="AM3143" t="s">
        <v>162</v>
      </c>
      <c r="AN3143" s="2">
        <v>44296.959062499998</v>
      </c>
      <c r="AP3143" s="2">
        <v>43969.434224537035</v>
      </c>
      <c r="AQ3143" s="1"/>
      <c r="AS3143" t="b">
        <v>0</v>
      </c>
      <c r="AV3143" t="s">
        <v>248</v>
      </c>
      <c r="AY3143" t="s">
        <v>236</v>
      </c>
      <c r="BB3143" t="s">
        <v>8324</v>
      </c>
      <c r="BD3143" t="b">
        <v>0</v>
      </c>
      <c r="BH3143" t="s">
        <v>215</v>
      </c>
      <c r="BI3143" t="s">
        <v>1243</v>
      </c>
      <c r="BJ3143" t="s">
        <v>196</v>
      </c>
      <c r="BL3143" t="s">
        <v>8323</v>
      </c>
      <c r="BM3143" t="s">
        <v>202</v>
      </c>
      <c r="BN3143" t="s">
        <v>203</v>
      </c>
      <c r="BQ3143" t="s">
        <v>204</v>
      </c>
      <c r="BR3143" t="b">
        <v>0</v>
      </c>
      <c r="BT3143" t="b">
        <v>0</v>
      </c>
      <c r="BW3143" t="s">
        <v>97</v>
      </c>
      <c r="BX3143" t="b">
        <v>0</v>
      </c>
      <c r="BY3143" s="2">
        <v>44376.857569444444</v>
      </c>
      <c r="BZ3143" t="s">
        <v>217</v>
      </c>
      <c r="CB3143" t="b">
        <v>0</v>
      </c>
      <c r="CC3143" t="b">
        <v>0</v>
      </c>
      <c r="CF3143">
        <v>91695</v>
      </c>
      <c r="CH3143">
        <v>0</v>
      </c>
      <c r="CI3143">
        <v>0</v>
      </c>
      <c r="CJ3143">
        <v>0</v>
      </c>
      <c r="CK3143">
        <f>YEAR(tbl_Opportunity[[#This Row],[Close Date]])</f>
        <v>2020</v>
      </c>
    </row>
    <row r="3144" spans="1:89">
      <c r="A3144" t="s">
        <v>2146</v>
      </c>
      <c r="B3144" t="b">
        <v>0</v>
      </c>
      <c r="D3144" t="b">
        <v>0</v>
      </c>
      <c r="E3144" t="s">
        <v>2936</v>
      </c>
      <c r="H3144" s="1">
        <v>44043</v>
      </c>
      <c r="I3144" t="b">
        <v>1</v>
      </c>
      <c r="J3144" t="s">
        <v>193</v>
      </c>
      <c r="L3144" t="s">
        <v>8325</v>
      </c>
      <c r="O3144" t="s">
        <v>272</v>
      </c>
      <c r="P3144" t="b">
        <v>1</v>
      </c>
      <c r="Q3144" s="2">
        <v>43361.763993055552</v>
      </c>
      <c r="R3144" s="1"/>
      <c r="S3144" t="b">
        <v>0</v>
      </c>
      <c r="U3144" s="1"/>
      <c r="V3144" t="b">
        <v>0</v>
      </c>
      <c r="W3144" s="1">
        <v>43891</v>
      </c>
      <c r="X3144">
        <v>3</v>
      </c>
      <c r="Y3144">
        <v>2020</v>
      </c>
      <c r="Z3144" t="s">
        <v>90</v>
      </c>
      <c r="AA3144" t="s">
        <v>90</v>
      </c>
      <c r="AB3144" t="b">
        <v>0</v>
      </c>
      <c r="AC3144" t="b">
        <v>0</v>
      </c>
      <c r="AE3144" t="b">
        <v>1</v>
      </c>
      <c r="AF3144" t="b">
        <v>0</v>
      </c>
      <c r="AG3144" t="b">
        <v>0</v>
      </c>
      <c r="AH3144" t="s">
        <v>4366</v>
      </c>
      <c r="AI3144" t="b">
        <v>0</v>
      </c>
      <c r="AJ3144" t="s">
        <v>211</v>
      </c>
      <c r="AK3144" t="b">
        <v>0</v>
      </c>
      <c r="AL3144" s="1">
        <v>43923</v>
      </c>
      <c r="AM3144" t="s">
        <v>162</v>
      </c>
      <c r="AN3144" s="2">
        <v>44296.959062499998</v>
      </c>
      <c r="AP3144" s="2">
        <v>43930.757476851853</v>
      </c>
      <c r="AQ3144" s="1"/>
      <c r="AS3144" t="b">
        <v>0</v>
      </c>
      <c r="AV3144" t="s">
        <v>2820</v>
      </c>
      <c r="AY3144" t="s">
        <v>236</v>
      </c>
      <c r="AZ3144" t="s">
        <v>300</v>
      </c>
      <c r="BB3144" t="s">
        <v>8326</v>
      </c>
      <c r="BD3144" t="b">
        <v>0</v>
      </c>
      <c r="BH3144" t="s">
        <v>406</v>
      </c>
      <c r="BI3144" t="s">
        <v>1243</v>
      </c>
      <c r="BJ3144" t="s">
        <v>216</v>
      </c>
      <c r="BL3144" t="s">
        <v>8325</v>
      </c>
      <c r="BM3144" t="s">
        <v>202</v>
      </c>
      <c r="BN3144" t="s">
        <v>203</v>
      </c>
      <c r="BQ3144" t="s">
        <v>204</v>
      </c>
      <c r="BR3144" t="b">
        <v>0</v>
      </c>
      <c r="BT3144" t="b">
        <v>0</v>
      </c>
      <c r="BW3144" t="s">
        <v>97</v>
      </c>
      <c r="BX3144" t="b">
        <v>0</v>
      </c>
      <c r="BY3144" s="2">
        <v>44376.857569444444</v>
      </c>
      <c r="CB3144" t="b">
        <v>0</v>
      </c>
      <c r="CC3144" t="b">
        <v>0</v>
      </c>
      <c r="CF3144">
        <v>92390</v>
      </c>
      <c r="CH3144">
        <v>0</v>
      </c>
      <c r="CI3144">
        <v>0</v>
      </c>
      <c r="CJ3144">
        <v>0</v>
      </c>
      <c r="CK3144">
        <f>YEAR(tbl_Opportunity[[#This Row],[Close Date]])</f>
        <v>2020</v>
      </c>
    </row>
    <row r="3145" spans="1:89">
      <c r="A3145" t="s">
        <v>604</v>
      </c>
      <c r="B3145" t="b">
        <v>0</v>
      </c>
      <c r="D3145" t="b">
        <v>0</v>
      </c>
      <c r="H3145" s="1">
        <v>43738</v>
      </c>
      <c r="I3145" t="b">
        <v>1</v>
      </c>
      <c r="J3145" t="s">
        <v>105</v>
      </c>
      <c r="L3145" t="s">
        <v>8327</v>
      </c>
      <c r="O3145" t="s">
        <v>2137</v>
      </c>
      <c r="P3145" t="b">
        <v>1</v>
      </c>
      <c r="Q3145" s="2">
        <v>43277.601076388892</v>
      </c>
      <c r="R3145" s="1"/>
      <c r="S3145" t="b">
        <v>0</v>
      </c>
      <c r="U3145" s="1"/>
      <c r="V3145" t="b">
        <v>0</v>
      </c>
      <c r="W3145" s="1">
        <v>43525</v>
      </c>
      <c r="X3145">
        <v>3</v>
      </c>
      <c r="Y3145">
        <v>2019</v>
      </c>
      <c r="Z3145" t="s">
        <v>90</v>
      </c>
      <c r="AA3145" t="s">
        <v>90</v>
      </c>
      <c r="AB3145" t="b">
        <v>0</v>
      </c>
      <c r="AC3145" t="b">
        <v>0</v>
      </c>
      <c r="AE3145" t="b">
        <v>1</v>
      </c>
      <c r="AF3145" t="b">
        <v>0</v>
      </c>
      <c r="AG3145" t="b">
        <v>0</v>
      </c>
      <c r="AH3145" t="s">
        <v>5147</v>
      </c>
      <c r="AI3145" t="b">
        <v>0</v>
      </c>
      <c r="AJ3145" t="s">
        <v>211</v>
      </c>
      <c r="AK3145" t="b">
        <v>0</v>
      </c>
      <c r="AL3145" s="1">
        <v>43689</v>
      </c>
      <c r="AM3145" t="s">
        <v>162</v>
      </c>
      <c r="AN3145" s="2">
        <v>44296.959062499998</v>
      </c>
      <c r="AP3145" s="2">
        <v>43689.620879629627</v>
      </c>
      <c r="AQ3145" s="1"/>
      <c r="AS3145" t="b">
        <v>0</v>
      </c>
      <c r="AU3145" t="s">
        <v>250</v>
      </c>
      <c r="AV3145" t="s">
        <v>93</v>
      </c>
      <c r="AY3145" t="s">
        <v>236</v>
      </c>
      <c r="AZ3145" t="s">
        <v>435</v>
      </c>
      <c r="BB3145" t="s">
        <v>8328</v>
      </c>
      <c r="BD3145" t="b">
        <v>0</v>
      </c>
      <c r="BE3145" t="s">
        <v>8329</v>
      </c>
      <c r="BH3145" t="s">
        <v>406</v>
      </c>
      <c r="BI3145" t="s">
        <v>549</v>
      </c>
      <c r="BJ3145" t="s">
        <v>250</v>
      </c>
      <c r="BL3145" t="s">
        <v>8327</v>
      </c>
      <c r="BM3145" t="s">
        <v>202</v>
      </c>
      <c r="BN3145" t="s">
        <v>203</v>
      </c>
      <c r="BQ3145" t="s">
        <v>204</v>
      </c>
      <c r="BR3145" t="b">
        <v>0</v>
      </c>
      <c r="BT3145" t="b">
        <v>0</v>
      </c>
      <c r="BW3145" t="s">
        <v>97</v>
      </c>
      <c r="BX3145" t="b">
        <v>0</v>
      </c>
      <c r="BY3145" s="2">
        <v>44376.857569444444</v>
      </c>
      <c r="CB3145" t="b">
        <v>0</v>
      </c>
      <c r="CC3145" t="b">
        <v>0</v>
      </c>
      <c r="CF3145">
        <v>90775</v>
      </c>
      <c r="CH3145">
        <v>0</v>
      </c>
      <c r="CI3145">
        <v>0</v>
      </c>
      <c r="CJ3145">
        <v>0</v>
      </c>
      <c r="CK3145">
        <f>YEAR(tbl_Opportunity[[#This Row],[Close Date]])</f>
        <v>2019</v>
      </c>
    </row>
    <row r="3146" spans="1:89">
      <c r="A3146" t="s">
        <v>8330</v>
      </c>
      <c r="B3146" t="b">
        <v>0</v>
      </c>
      <c r="D3146" t="b">
        <v>0</v>
      </c>
      <c r="H3146" s="1">
        <v>43734</v>
      </c>
      <c r="I3146" t="b">
        <v>1</v>
      </c>
      <c r="J3146" t="s">
        <v>105</v>
      </c>
      <c r="L3146" t="s">
        <v>8331</v>
      </c>
      <c r="O3146" t="s">
        <v>272</v>
      </c>
      <c r="P3146" t="b">
        <v>1</v>
      </c>
      <c r="Q3146" s="2">
        <v>43544.736724537041</v>
      </c>
      <c r="R3146" s="1"/>
      <c r="S3146" t="b">
        <v>0</v>
      </c>
      <c r="U3146" s="1"/>
      <c r="V3146" t="b">
        <v>0</v>
      </c>
      <c r="W3146" s="1">
        <v>43525</v>
      </c>
      <c r="X3146">
        <v>3</v>
      </c>
      <c r="Y3146">
        <v>2019</v>
      </c>
      <c r="Z3146" t="s">
        <v>90</v>
      </c>
      <c r="AA3146" t="s">
        <v>90</v>
      </c>
      <c r="AB3146" t="b">
        <v>0</v>
      </c>
      <c r="AC3146" t="b">
        <v>0</v>
      </c>
      <c r="AE3146" t="b">
        <v>1</v>
      </c>
      <c r="AF3146" t="b">
        <v>0</v>
      </c>
      <c r="AG3146" t="b">
        <v>0</v>
      </c>
      <c r="AH3146" t="s">
        <v>4366</v>
      </c>
      <c r="AI3146" t="b">
        <v>0</v>
      </c>
      <c r="AJ3146" t="s">
        <v>211</v>
      </c>
      <c r="AK3146" t="b">
        <v>0</v>
      </c>
      <c r="AL3146" s="1">
        <v>43600</v>
      </c>
      <c r="AM3146" t="s">
        <v>162</v>
      </c>
      <c r="AN3146" s="2">
        <v>44297.856377314813</v>
      </c>
      <c r="AP3146" s="2">
        <v>43707.606157407405</v>
      </c>
      <c r="AQ3146" s="1"/>
      <c r="AS3146" t="b">
        <v>0</v>
      </c>
      <c r="AV3146" t="s">
        <v>93</v>
      </c>
      <c r="AY3146" t="s">
        <v>236</v>
      </c>
      <c r="AZ3146" t="s">
        <v>300</v>
      </c>
      <c r="BB3146" t="s">
        <v>8332</v>
      </c>
      <c r="BD3146" t="b">
        <v>0</v>
      </c>
      <c r="BH3146" t="s">
        <v>199</v>
      </c>
      <c r="BI3146" t="s">
        <v>549</v>
      </c>
      <c r="BJ3146" t="s">
        <v>216</v>
      </c>
      <c r="BL3146" t="s">
        <v>8331</v>
      </c>
      <c r="BM3146" t="s">
        <v>202</v>
      </c>
      <c r="BN3146" t="s">
        <v>203</v>
      </c>
      <c r="BQ3146" t="s">
        <v>204</v>
      </c>
      <c r="BR3146" t="b">
        <v>0</v>
      </c>
      <c r="BT3146" t="b">
        <v>0</v>
      </c>
      <c r="BW3146" t="s">
        <v>97</v>
      </c>
      <c r="BX3146" t="b">
        <v>0</v>
      </c>
      <c r="BY3146" s="2">
        <v>44376.857569444444</v>
      </c>
      <c r="CB3146" t="b">
        <v>0</v>
      </c>
      <c r="CC3146" t="b">
        <v>0</v>
      </c>
      <c r="CF3146">
        <v>83015</v>
      </c>
      <c r="CH3146">
        <v>0</v>
      </c>
      <c r="CI3146">
        <v>0</v>
      </c>
      <c r="CJ3146">
        <v>0</v>
      </c>
      <c r="CK3146">
        <f>YEAR(tbl_Opportunity[[#This Row],[Close Date]])</f>
        <v>2019</v>
      </c>
    </row>
    <row r="3147" spans="1:89">
      <c r="A3147" t="s">
        <v>8333</v>
      </c>
      <c r="B3147" t="b">
        <v>0</v>
      </c>
      <c r="D3147" t="b">
        <v>0</v>
      </c>
      <c r="H3147" s="1">
        <v>44104</v>
      </c>
      <c r="I3147" t="b">
        <v>1</v>
      </c>
      <c r="J3147" t="s">
        <v>140</v>
      </c>
      <c r="L3147" t="s">
        <v>8334</v>
      </c>
      <c r="O3147" t="s">
        <v>194</v>
      </c>
      <c r="P3147" t="b">
        <v>1</v>
      </c>
      <c r="Q3147" s="2">
        <v>42932.523090277777</v>
      </c>
      <c r="R3147" s="1"/>
      <c r="S3147" t="b">
        <v>0</v>
      </c>
      <c r="U3147" s="1"/>
      <c r="V3147" t="b">
        <v>0</v>
      </c>
      <c r="W3147" s="1">
        <v>43891</v>
      </c>
      <c r="X3147">
        <v>3</v>
      </c>
      <c r="Y3147">
        <v>2020</v>
      </c>
      <c r="Z3147" t="s">
        <v>90</v>
      </c>
      <c r="AA3147" t="s">
        <v>90</v>
      </c>
      <c r="AB3147" t="b">
        <v>0</v>
      </c>
      <c r="AC3147" t="b">
        <v>0</v>
      </c>
      <c r="AE3147" t="b">
        <v>1</v>
      </c>
      <c r="AF3147" t="b">
        <v>0</v>
      </c>
      <c r="AG3147" t="b">
        <v>0</v>
      </c>
      <c r="AH3147" t="s">
        <v>5147</v>
      </c>
      <c r="AI3147" t="b">
        <v>0</v>
      </c>
      <c r="AJ3147" t="s">
        <v>462</v>
      </c>
      <c r="AK3147" t="b">
        <v>0</v>
      </c>
      <c r="AL3147" s="1">
        <v>43973</v>
      </c>
      <c r="AM3147" t="s">
        <v>162</v>
      </c>
      <c r="AN3147" s="2">
        <v>44296.959062499998</v>
      </c>
      <c r="AP3147" s="2">
        <v>43973.863969907405</v>
      </c>
      <c r="AQ3147" s="1"/>
      <c r="AS3147" t="b">
        <v>0</v>
      </c>
      <c r="AU3147" t="s">
        <v>196</v>
      </c>
      <c r="AV3147" t="s">
        <v>176</v>
      </c>
      <c r="AY3147" t="s">
        <v>236</v>
      </c>
      <c r="AZ3147" t="s">
        <v>2814</v>
      </c>
      <c r="BB3147" t="s">
        <v>8335</v>
      </c>
      <c r="BD3147" t="b">
        <v>0</v>
      </c>
      <c r="BF3147" t="s">
        <v>6826</v>
      </c>
      <c r="BH3147" t="s">
        <v>215</v>
      </c>
      <c r="BI3147" t="s">
        <v>200</v>
      </c>
      <c r="BJ3147" t="s">
        <v>196</v>
      </c>
      <c r="BL3147" t="s">
        <v>8334</v>
      </c>
      <c r="BM3147" t="s">
        <v>202</v>
      </c>
      <c r="BN3147" t="s">
        <v>203</v>
      </c>
      <c r="BQ3147" t="s">
        <v>204</v>
      </c>
      <c r="BR3147" t="b">
        <v>0</v>
      </c>
      <c r="BT3147" t="b">
        <v>0</v>
      </c>
      <c r="BW3147" t="s">
        <v>97</v>
      </c>
      <c r="BX3147" t="b">
        <v>0</v>
      </c>
      <c r="BY3147" s="2">
        <v>44376.857569444444</v>
      </c>
      <c r="BZ3147" t="s">
        <v>217</v>
      </c>
      <c r="CB3147" t="b">
        <v>0</v>
      </c>
      <c r="CC3147" t="b">
        <v>0</v>
      </c>
      <c r="CF3147">
        <v>57394</v>
      </c>
      <c r="CH3147">
        <v>0</v>
      </c>
      <c r="CI3147">
        <v>0</v>
      </c>
      <c r="CJ3147">
        <v>0</v>
      </c>
      <c r="CK3147">
        <f>YEAR(tbl_Opportunity[[#This Row],[Close Date]])</f>
        <v>2020</v>
      </c>
    </row>
    <row r="3148" spans="1:89">
      <c r="A3148" t="s">
        <v>546</v>
      </c>
      <c r="B3148" t="b">
        <v>0</v>
      </c>
      <c r="D3148" t="b">
        <v>0</v>
      </c>
      <c r="H3148" s="1">
        <v>43738</v>
      </c>
      <c r="I3148" t="b">
        <v>1</v>
      </c>
      <c r="J3148" t="s">
        <v>105</v>
      </c>
      <c r="L3148" t="s">
        <v>8336</v>
      </c>
      <c r="O3148" t="s">
        <v>215</v>
      </c>
      <c r="P3148" t="b">
        <v>1</v>
      </c>
      <c r="Q3148" s="2">
        <v>43642.658854166664</v>
      </c>
      <c r="R3148" s="1"/>
      <c r="S3148" t="b">
        <v>0</v>
      </c>
      <c r="U3148" s="1"/>
      <c r="V3148" t="b">
        <v>0</v>
      </c>
      <c r="W3148" s="1">
        <v>43525</v>
      </c>
      <c r="X3148">
        <v>3</v>
      </c>
      <c r="Y3148">
        <v>2019</v>
      </c>
      <c r="Z3148" t="s">
        <v>90</v>
      </c>
      <c r="AA3148" t="s">
        <v>90</v>
      </c>
      <c r="AB3148" t="b">
        <v>0</v>
      </c>
      <c r="AC3148" t="b">
        <v>0</v>
      </c>
      <c r="AE3148" t="b">
        <v>1</v>
      </c>
      <c r="AF3148" t="b">
        <v>0</v>
      </c>
      <c r="AG3148" t="b">
        <v>0</v>
      </c>
      <c r="AH3148" t="s">
        <v>5147</v>
      </c>
      <c r="AI3148" t="b">
        <v>0</v>
      </c>
      <c r="AJ3148" t="s">
        <v>462</v>
      </c>
      <c r="AK3148" t="b">
        <v>0</v>
      </c>
      <c r="AL3148" s="1">
        <v>43663</v>
      </c>
      <c r="AM3148" t="s">
        <v>162</v>
      </c>
      <c r="AN3148" s="2">
        <v>44297.856377314813</v>
      </c>
      <c r="AP3148" s="2">
        <v>43664.589872685188</v>
      </c>
      <c r="AQ3148" s="1"/>
      <c r="AS3148" t="b">
        <v>0</v>
      </c>
      <c r="AV3148" t="s">
        <v>93</v>
      </c>
      <c r="AY3148" t="s">
        <v>236</v>
      </c>
      <c r="AZ3148" t="s">
        <v>435</v>
      </c>
      <c r="BB3148" t="s">
        <v>8337</v>
      </c>
      <c r="BD3148" t="b">
        <v>0</v>
      </c>
      <c r="BH3148" t="s">
        <v>215</v>
      </c>
      <c r="BI3148" t="s">
        <v>549</v>
      </c>
      <c r="BJ3148" t="s">
        <v>196</v>
      </c>
      <c r="BL3148" t="s">
        <v>8336</v>
      </c>
      <c r="BM3148" t="s">
        <v>202</v>
      </c>
      <c r="BN3148" t="s">
        <v>203</v>
      </c>
      <c r="BQ3148" t="s">
        <v>204</v>
      </c>
      <c r="BR3148" t="b">
        <v>0</v>
      </c>
      <c r="BT3148" t="b">
        <v>0</v>
      </c>
      <c r="BW3148" t="s">
        <v>97</v>
      </c>
      <c r="BX3148" t="b">
        <v>0</v>
      </c>
      <c r="BY3148" s="2">
        <v>44376.857569444444</v>
      </c>
      <c r="BZ3148" t="s">
        <v>217</v>
      </c>
      <c r="CB3148" t="b">
        <v>0</v>
      </c>
      <c r="CC3148" t="b">
        <v>0</v>
      </c>
      <c r="CF3148">
        <v>92650</v>
      </c>
      <c r="CH3148">
        <v>0</v>
      </c>
      <c r="CI3148">
        <v>0</v>
      </c>
      <c r="CJ3148">
        <v>0</v>
      </c>
      <c r="CK3148">
        <f>YEAR(tbl_Opportunity[[#This Row],[Close Date]])</f>
        <v>2019</v>
      </c>
    </row>
    <row r="3149" spans="1:89">
      <c r="A3149" t="s">
        <v>8338</v>
      </c>
      <c r="B3149" t="b">
        <v>0</v>
      </c>
      <c r="D3149" t="b">
        <v>0</v>
      </c>
      <c r="E3149" t="s">
        <v>4372</v>
      </c>
      <c r="H3149" s="1">
        <v>44104</v>
      </c>
      <c r="I3149" t="b">
        <v>1</v>
      </c>
      <c r="J3149" t="s">
        <v>193</v>
      </c>
      <c r="L3149" t="s">
        <v>8339</v>
      </c>
      <c r="N3149" t="s">
        <v>345</v>
      </c>
      <c r="O3149" t="s">
        <v>272</v>
      </c>
      <c r="P3149" t="b">
        <v>1</v>
      </c>
      <c r="Q3149" s="2">
        <v>43711.904548611114</v>
      </c>
      <c r="R3149" s="1"/>
      <c r="S3149" t="b">
        <v>0</v>
      </c>
      <c r="U3149" s="1"/>
      <c r="V3149" t="b">
        <v>0</v>
      </c>
      <c r="W3149" s="1">
        <v>43891</v>
      </c>
      <c r="X3149">
        <v>3</v>
      </c>
      <c r="Y3149">
        <v>2020</v>
      </c>
      <c r="Z3149" t="s">
        <v>90</v>
      </c>
      <c r="AA3149" t="s">
        <v>90</v>
      </c>
      <c r="AB3149" t="b">
        <v>0</v>
      </c>
      <c r="AC3149" t="b">
        <v>0</v>
      </c>
      <c r="AE3149" t="b">
        <v>1</v>
      </c>
      <c r="AF3149" t="b">
        <v>0</v>
      </c>
      <c r="AG3149" t="b">
        <v>0</v>
      </c>
      <c r="AH3149" t="s">
        <v>105</v>
      </c>
      <c r="AI3149" t="b">
        <v>0</v>
      </c>
      <c r="AJ3149" t="s">
        <v>211</v>
      </c>
      <c r="AK3149" t="b">
        <v>0</v>
      </c>
      <c r="AL3149" s="1">
        <v>44027</v>
      </c>
      <c r="AM3149" t="s">
        <v>162</v>
      </c>
      <c r="AN3149" s="2">
        <v>44296.959062499998</v>
      </c>
      <c r="AP3149" s="2">
        <v>44039.589884259258</v>
      </c>
      <c r="AQ3149" s="1"/>
      <c r="AS3149" t="b">
        <v>0</v>
      </c>
      <c r="AU3149" t="s">
        <v>247</v>
      </c>
      <c r="AV3149" t="s">
        <v>2956</v>
      </c>
      <c r="BB3149" t="s">
        <v>8340</v>
      </c>
      <c r="BD3149" t="b">
        <v>0</v>
      </c>
      <c r="BH3149" t="s">
        <v>215</v>
      </c>
      <c r="BI3149" t="s">
        <v>549</v>
      </c>
      <c r="BJ3149" t="s">
        <v>250</v>
      </c>
      <c r="BL3149" t="s">
        <v>8339</v>
      </c>
      <c r="BM3149" t="s">
        <v>202</v>
      </c>
      <c r="BN3149" t="s">
        <v>203</v>
      </c>
      <c r="BQ3149" t="s">
        <v>204</v>
      </c>
      <c r="BR3149" t="b">
        <v>0</v>
      </c>
      <c r="BT3149" t="b">
        <v>0</v>
      </c>
      <c r="BW3149" t="s">
        <v>97</v>
      </c>
      <c r="BX3149" t="b">
        <v>0</v>
      </c>
      <c r="BY3149" s="2">
        <v>44376.857569444444</v>
      </c>
      <c r="BZ3149" t="s">
        <v>217</v>
      </c>
      <c r="CB3149" t="b">
        <v>0</v>
      </c>
      <c r="CC3149" t="b">
        <v>0</v>
      </c>
      <c r="CF3149">
        <v>95895</v>
      </c>
      <c r="CH3149">
        <v>0</v>
      </c>
      <c r="CI3149">
        <v>0</v>
      </c>
      <c r="CJ3149">
        <v>0</v>
      </c>
      <c r="CK3149">
        <f>YEAR(tbl_Opportunity[[#This Row],[Close Date]])</f>
        <v>2020</v>
      </c>
    </row>
    <row r="3150" spans="1:89">
      <c r="A3150" t="s">
        <v>6764</v>
      </c>
      <c r="B3150" t="b">
        <v>0</v>
      </c>
      <c r="D3150" t="b">
        <v>0</v>
      </c>
      <c r="H3150" s="1">
        <v>44074</v>
      </c>
      <c r="I3150" t="b">
        <v>1</v>
      </c>
      <c r="J3150" t="s">
        <v>140</v>
      </c>
      <c r="L3150" t="s">
        <v>6765</v>
      </c>
      <c r="N3150" t="s">
        <v>345</v>
      </c>
      <c r="O3150" t="s">
        <v>272</v>
      </c>
      <c r="P3150" t="b">
        <v>1</v>
      </c>
      <c r="Q3150" s="2">
        <v>43531.885949074072</v>
      </c>
      <c r="R3150" s="1"/>
      <c r="S3150" t="b">
        <v>0</v>
      </c>
      <c r="U3150" s="1"/>
      <c r="V3150" t="b">
        <v>0</v>
      </c>
      <c r="W3150" s="1">
        <v>43891</v>
      </c>
      <c r="X3150">
        <v>3</v>
      </c>
      <c r="Y3150">
        <v>2020</v>
      </c>
      <c r="Z3150" t="s">
        <v>90</v>
      </c>
      <c r="AA3150" t="s">
        <v>90</v>
      </c>
      <c r="AB3150" t="b">
        <v>0</v>
      </c>
      <c r="AC3150" t="b">
        <v>0</v>
      </c>
      <c r="AE3150" t="b">
        <v>1</v>
      </c>
      <c r="AF3150" t="b">
        <v>0</v>
      </c>
      <c r="AG3150" t="b">
        <v>0</v>
      </c>
      <c r="AH3150" t="s">
        <v>105</v>
      </c>
      <c r="AI3150" t="b">
        <v>0</v>
      </c>
      <c r="AJ3150" t="s">
        <v>211</v>
      </c>
      <c r="AK3150" t="b">
        <v>0</v>
      </c>
      <c r="AL3150" s="1">
        <v>43948</v>
      </c>
      <c r="AM3150" t="s">
        <v>162</v>
      </c>
      <c r="AN3150" s="2">
        <v>44296.959062499998</v>
      </c>
      <c r="AP3150" s="2">
        <v>43969.432534722226</v>
      </c>
      <c r="AQ3150" s="1"/>
      <c r="AS3150" t="b">
        <v>0</v>
      </c>
      <c r="AV3150" t="s">
        <v>93</v>
      </c>
      <c r="AY3150" t="s">
        <v>236</v>
      </c>
      <c r="AZ3150" t="s">
        <v>237</v>
      </c>
      <c r="BB3150" t="s">
        <v>8341</v>
      </c>
      <c r="BD3150" t="b">
        <v>0</v>
      </c>
      <c r="BH3150" t="s">
        <v>215</v>
      </c>
      <c r="BI3150" t="s">
        <v>549</v>
      </c>
      <c r="BJ3150" t="s">
        <v>250</v>
      </c>
      <c r="BL3150" t="s">
        <v>6765</v>
      </c>
      <c r="BM3150" t="s">
        <v>202</v>
      </c>
      <c r="BN3150" t="s">
        <v>203</v>
      </c>
      <c r="BQ3150" t="s">
        <v>204</v>
      </c>
      <c r="BR3150" t="b">
        <v>0</v>
      </c>
      <c r="BT3150" t="b">
        <v>0</v>
      </c>
      <c r="BW3150" t="s">
        <v>97</v>
      </c>
      <c r="BX3150" t="b">
        <v>0</v>
      </c>
      <c r="BY3150" s="2">
        <v>44376.857569444444</v>
      </c>
      <c r="BZ3150" t="s">
        <v>217</v>
      </c>
      <c r="CB3150" t="b">
        <v>0</v>
      </c>
      <c r="CC3150" t="b">
        <v>0</v>
      </c>
      <c r="CF3150">
        <v>82895</v>
      </c>
      <c r="CH3150">
        <v>0</v>
      </c>
      <c r="CI3150">
        <v>0</v>
      </c>
      <c r="CJ3150">
        <v>0</v>
      </c>
      <c r="CK3150">
        <f>YEAR(tbl_Opportunity[[#This Row],[Close Date]])</f>
        <v>2020</v>
      </c>
    </row>
    <row r="3151" spans="1:89">
      <c r="A3151" t="s">
        <v>8342</v>
      </c>
      <c r="B3151" t="b">
        <v>0</v>
      </c>
      <c r="D3151" t="b">
        <v>0</v>
      </c>
      <c r="E3151" t="s">
        <v>2829</v>
      </c>
      <c r="H3151" s="1">
        <v>44104</v>
      </c>
      <c r="I3151" t="b">
        <v>1</v>
      </c>
      <c r="J3151" t="s">
        <v>235</v>
      </c>
      <c r="L3151" t="s">
        <v>8343</v>
      </c>
      <c r="N3151" t="s">
        <v>372</v>
      </c>
      <c r="O3151" t="s">
        <v>406</v>
      </c>
      <c r="P3151" t="b">
        <v>1</v>
      </c>
      <c r="Q3151" s="2">
        <v>43773.842812499999</v>
      </c>
      <c r="R3151" s="1"/>
      <c r="S3151" t="b">
        <v>0</v>
      </c>
      <c r="U3151" s="1"/>
      <c r="V3151" t="b">
        <v>0</v>
      </c>
      <c r="W3151" s="1">
        <v>43891</v>
      </c>
      <c r="X3151">
        <v>3</v>
      </c>
      <c r="Y3151">
        <v>2020</v>
      </c>
      <c r="Z3151" t="s">
        <v>90</v>
      </c>
      <c r="AA3151" t="s">
        <v>90</v>
      </c>
      <c r="AB3151" t="b">
        <v>0</v>
      </c>
      <c r="AC3151" t="b">
        <v>0</v>
      </c>
      <c r="AE3151" t="b">
        <v>1</v>
      </c>
      <c r="AF3151" t="b">
        <v>0</v>
      </c>
      <c r="AG3151" t="b">
        <v>0</v>
      </c>
      <c r="AH3151" t="s">
        <v>4366</v>
      </c>
      <c r="AI3151" t="b">
        <v>0</v>
      </c>
      <c r="AJ3151" t="s">
        <v>211</v>
      </c>
      <c r="AK3151" t="b">
        <v>0</v>
      </c>
      <c r="AL3151" s="1">
        <v>43956</v>
      </c>
      <c r="AM3151" t="s">
        <v>162</v>
      </c>
      <c r="AN3151" s="2">
        <v>44296.959062499998</v>
      </c>
      <c r="AP3151" s="2">
        <v>43980.702268518522</v>
      </c>
      <c r="AQ3151" s="1"/>
      <c r="AS3151" t="b">
        <v>0</v>
      </c>
      <c r="AV3151" t="s">
        <v>176</v>
      </c>
      <c r="AY3151" t="s">
        <v>2360</v>
      </c>
      <c r="BB3151" t="s">
        <v>8344</v>
      </c>
      <c r="BD3151" t="b">
        <v>0</v>
      </c>
      <c r="BF3151" t="s">
        <v>8345</v>
      </c>
      <c r="BG3151" t="s">
        <v>8346</v>
      </c>
      <c r="BH3151" t="s">
        <v>375</v>
      </c>
      <c r="BI3151" t="s">
        <v>1243</v>
      </c>
      <c r="BJ3151" t="s">
        <v>216</v>
      </c>
      <c r="BL3151" t="s">
        <v>8343</v>
      </c>
      <c r="BM3151" t="s">
        <v>202</v>
      </c>
      <c r="BN3151" t="s">
        <v>203</v>
      </c>
      <c r="BQ3151" t="s">
        <v>204</v>
      </c>
      <c r="BR3151" t="b">
        <v>0</v>
      </c>
      <c r="BT3151" t="b">
        <v>0</v>
      </c>
      <c r="BW3151" t="s">
        <v>97</v>
      </c>
      <c r="BX3151" t="b">
        <v>0</v>
      </c>
      <c r="BY3151" s="2">
        <v>44376.857581018521</v>
      </c>
      <c r="BZ3151" t="s">
        <v>377</v>
      </c>
      <c r="CB3151" t="b">
        <v>0</v>
      </c>
      <c r="CC3151" t="b">
        <v>0</v>
      </c>
      <c r="CF3151">
        <v>86700</v>
      </c>
      <c r="CH3151">
        <v>0</v>
      </c>
      <c r="CI3151">
        <v>0</v>
      </c>
      <c r="CJ3151">
        <v>0</v>
      </c>
      <c r="CK3151">
        <f>YEAR(tbl_Opportunity[[#This Row],[Close Date]])</f>
        <v>2020</v>
      </c>
    </row>
    <row r="3152" spans="1:89">
      <c r="A3152" t="s">
        <v>8347</v>
      </c>
      <c r="B3152" t="b">
        <v>0</v>
      </c>
      <c r="D3152" t="b">
        <v>0</v>
      </c>
      <c r="H3152" s="1">
        <v>44834</v>
      </c>
      <c r="I3152" t="b">
        <v>1</v>
      </c>
      <c r="J3152" t="s">
        <v>235</v>
      </c>
      <c r="L3152" t="s">
        <v>8348</v>
      </c>
      <c r="M3152" t="s">
        <v>8349</v>
      </c>
      <c r="N3152" t="s">
        <v>372</v>
      </c>
      <c r="O3152" t="s">
        <v>272</v>
      </c>
      <c r="P3152" t="b">
        <v>1</v>
      </c>
      <c r="Q3152" s="2">
        <v>43965.603136574071</v>
      </c>
      <c r="R3152" s="1"/>
      <c r="S3152" t="b">
        <v>0</v>
      </c>
      <c r="U3152" s="1"/>
      <c r="V3152" t="b">
        <v>0</v>
      </c>
      <c r="W3152" s="1">
        <v>44621</v>
      </c>
      <c r="X3152">
        <v>3</v>
      </c>
      <c r="Y3152">
        <v>2022</v>
      </c>
      <c r="Z3152" t="s">
        <v>90</v>
      </c>
      <c r="AA3152" t="s">
        <v>90</v>
      </c>
      <c r="AB3152" t="b">
        <v>0</v>
      </c>
      <c r="AC3152" t="b">
        <v>0</v>
      </c>
      <c r="AE3152" t="b">
        <v>1</v>
      </c>
      <c r="AF3152" t="b">
        <v>0</v>
      </c>
      <c r="AG3152" t="b">
        <v>0</v>
      </c>
      <c r="AH3152" t="s">
        <v>4366</v>
      </c>
      <c r="AI3152" t="b">
        <v>0</v>
      </c>
      <c r="AJ3152" t="s">
        <v>574</v>
      </c>
      <c r="AK3152" t="b">
        <v>0</v>
      </c>
      <c r="AL3152" s="1">
        <v>43972</v>
      </c>
      <c r="AM3152" t="s">
        <v>162</v>
      </c>
      <c r="AN3152" s="2">
        <v>44296.959062499998</v>
      </c>
      <c r="AP3152" s="2">
        <v>44152.664282407408</v>
      </c>
      <c r="AQ3152" s="1"/>
      <c r="AS3152" t="b">
        <v>0</v>
      </c>
      <c r="AV3152" t="s">
        <v>93</v>
      </c>
      <c r="AY3152" t="s">
        <v>1407</v>
      </c>
      <c r="AZ3152" t="s">
        <v>2500</v>
      </c>
      <c r="BB3152" t="s">
        <v>8350</v>
      </c>
      <c r="BD3152" t="b">
        <v>0</v>
      </c>
      <c r="BH3152" t="s">
        <v>194</v>
      </c>
      <c r="BI3152" t="s">
        <v>1668</v>
      </c>
      <c r="BJ3152" t="s">
        <v>216</v>
      </c>
      <c r="BL3152" t="s">
        <v>8348</v>
      </c>
      <c r="BM3152" t="s">
        <v>202</v>
      </c>
      <c r="BN3152" t="s">
        <v>203</v>
      </c>
      <c r="BQ3152" t="s">
        <v>204</v>
      </c>
      <c r="BR3152" t="b">
        <v>0</v>
      </c>
      <c r="BT3152" t="b">
        <v>0</v>
      </c>
      <c r="BW3152" t="s">
        <v>97</v>
      </c>
      <c r="BX3152" t="b">
        <v>0</v>
      </c>
      <c r="BY3152" s="2">
        <v>44376.857581018521</v>
      </c>
      <c r="BZ3152" t="s">
        <v>265</v>
      </c>
      <c r="CB3152" t="b">
        <v>0</v>
      </c>
      <c r="CC3152" t="b">
        <v>0</v>
      </c>
      <c r="CF3152">
        <v>99945</v>
      </c>
      <c r="CH3152">
        <v>0</v>
      </c>
      <c r="CI3152">
        <v>0</v>
      </c>
      <c r="CJ3152">
        <v>0</v>
      </c>
      <c r="CK3152">
        <f>YEAR(tbl_Opportunity[[#This Row],[Close Date]])</f>
        <v>2022</v>
      </c>
    </row>
    <row r="3153" spans="1:89">
      <c r="A3153" t="s">
        <v>8351</v>
      </c>
      <c r="B3153" t="b">
        <v>0</v>
      </c>
      <c r="D3153" t="b">
        <v>0</v>
      </c>
      <c r="E3153" t="s">
        <v>3126</v>
      </c>
      <c r="H3153" s="1">
        <v>44196</v>
      </c>
      <c r="I3153" t="b">
        <v>1</v>
      </c>
      <c r="J3153" t="s">
        <v>111</v>
      </c>
      <c r="L3153" t="s">
        <v>8352</v>
      </c>
      <c r="O3153" t="s">
        <v>215</v>
      </c>
      <c r="P3153" t="b">
        <v>1</v>
      </c>
      <c r="Q3153" s="2">
        <v>43633.077685185184</v>
      </c>
      <c r="R3153" s="1"/>
      <c r="S3153" t="b">
        <v>0</v>
      </c>
      <c r="U3153" s="1"/>
      <c r="V3153" t="b">
        <v>0</v>
      </c>
      <c r="W3153" s="1">
        <v>43922</v>
      </c>
      <c r="X3153">
        <v>4</v>
      </c>
      <c r="Y3153">
        <v>2020</v>
      </c>
      <c r="Z3153" t="s">
        <v>90</v>
      </c>
      <c r="AA3153" t="s">
        <v>90</v>
      </c>
      <c r="AB3153" t="b">
        <v>0</v>
      </c>
      <c r="AC3153" t="b">
        <v>0</v>
      </c>
      <c r="AE3153" t="b">
        <v>1</v>
      </c>
      <c r="AF3153" t="b">
        <v>0</v>
      </c>
      <c r="AG3153" t="b">
        <v>0</v>
      </c>
      <c r="AH3153" t="s">
        <v>4366</v>
      </c>
      <c r="AI3153" t="b">
        <v>0</v>
      </c>
      <c r="AK3153" t="b">
        <v>0</v>
      </c>
      <c r="AL3153" s="1">
        <v>43924</v>
      </c>
      <c r="AM3153" t="s">
        <v>162</v>
      </c>
      <c r="AN3153" s="2">
        <v>44297.837673611109</v>
      </c>
      <c r="AP3153" s="2">
        <v>43969.859456018516</v>
      </c>
      <c r="AQ3153" s="1"/>
      <c r="AS3153" t="b">
        <v>0</v>
      </c>
      <c r="AV3153" t="s">
        <v>213</v>
      </c>
      <c r="BB3153" t="s">
        <v>8353</v>
      </c>
      <c r="BD3153" t="b">
        <v>0</v>
      </c>
      <c r="BH3153" t="s">
        <v>215</v>
      </c>
      <c r="BI3153" t="s">
        <v>1668</v>
      </c>
      <c r="BL3153" t="s">
        <v>8352</v>
      </c>
      <c r="BM3153" t="s">
        <v>202</v>
      </c>
      <c r="BN3153" t="s">
        <v>2414</v>
      </c>
      <c r="BQ3153" t="s">
        <v>204</v>
      </c>
      <c r="BR3153" t="b">
        <v>0</v>
      </c>
      <c r="BT3153" t="b">
        <v>0</v>
      </c>
      <c r="BW3153" t="s">
        <v>97</v>
      </c>
      <c r="BX3153" t="b">
        <v>0</v>
      </c>
      <c r="BY3153" s="2">
        <v>44376.857569444444</v>
      </c>
      <c r="BZ3153" t="s">
        <v>217</v>
      </c>
      <c r="CB3153" t="b">
        <v>0</v>
      </c>
      <c r="CC3153" t="b">
        <v>0</v>
      </c>
      <c r="CF3153">
        <v>161000</v>
      </c>
      <c r="CH3153">
        <v>0</v>
      </c>
      <c r="CI3153">
        <v>0</v>
      </c>
      <c r="CJ3153">
        <v>0</v>
      </c>
      <c r="CK3153">
        <f>YEAR(tbl_Opportunity[[#This Row],[Close Date]])</f>
        <v>2020</v>
      </c>
    </row>
    <row r="3154" spans="1:89">
      <c r="A3154" t="s">
        <v>6780</v>
      </c>
      <c r="B3154" t="b">
        <v>0</v>
      </c>
      <c r="D3154" t="b">
        <v>0</v>
      </c>
      <c r="H3154" s="1">
        <v>43812</v>
      </c>
      <c r="I3154" t="b">
        <v>1</v>
      </c>
      <c r="J3154" t="s">
        <v>111</v>
      </c>
      <c r="L3154" t="s">
        <v>8354</v>
      </c>
      <c r="O3154" t="s">
        <v>272</v>
      </c>
      <c r="P3154" t="b">
        <v>1</v>
      </c>
      <c r="Q3154" s="2">
        <v>43707.745694444442</v>
      </c>
      <c r="R3154" s="1"/>
      <c r="S3154" t="b">
        <v>0</v>
      </c>
      <c r="U3154" s="1"/>
      <c r="V3154" t="b">
        <v>0</v>
      </c>
      <c r="W3154" s="1">
        <v>43556</v>
      </c>
      <c r="X3154">
        <v>4</v>
      </c>
      <c r="Y3154">
        <v>2019</v>
      </c>
      <c r="Z3154" t="s">
        <v>90</v>
      </c>
      <c r="AA3154" t="s">
        <v>90</v>
      </c>
      <c r="AB3154" t="b">
        <v>0</v>
      </c>
      <c r="AC3154" t="b">
        <v>0</v>
      </c>
      <c r="AE3154" t="b">
        <v>1</v>
      </c>
      <c r="AF3154" t="b">
        <v>0</v>
      </c>
      <c r="AG3154" t="b">
        <v>0</v>
      </c>
      <c r="AH3154" t="s">
        <v>4366</v>
      </c>
      <c r="AI3154" t="b">
        <v>0</v>
      </c>
      <c r="AK3154" t="b">
        <v>0</v>
      </c>
      <c r="AL3154" s="1">
        <v>43731</v>
      </c>
      <c r="AM3154" t="s">
        <v>162</v>
      </c>
      <c r="AN3154" s="2">
        <v>44296.959062499998</v>
      </c>
      <c r="AP3154" s="2">
        <v>43760.533831018518</v>
      </c>
      <c r="AQ3154" s="1"/>
      <c r="AS3154" t="b">
        <v>0</v>
      </c>
      <c r="AV3154" t="s">
        <v>93</v>
      </c>
      <c r="BB3154" t="s">
        <v>8355</v>
      </c>
      <c r="BD3154" t="b">
        <v>0</v>
      </c>
      <c r="BH3154" t="s">
        <v>215</v>
      </c>
      <c r="BI3154" t="s">
        <v>549</v>
      </c>
      <c r="BL3154" t="s">
        <v>8356</v>
      </c>
      <c r="BM3154" t="s">
        <v>202</v>
      </c>
      <c r="BN3154" t="s">
        <v>2414</v>
      </c>
      <c r="BQ3154" t="s">
        <v>204</v>
      </c>
      <c r="BR3154" t="b">
        <v>0</v>
      </c>
      <c r="BT3154" t="b">
        <v>0</v>
      </c>
      <c r="BW3154" t="s">
        <v>97</v>
      </c>
      <c r="BX3154" t="b">
        <v>0</v>
      </c>
      <c r="BY3154" s="2">
        <v>44376.857569444444</v>
      </c>
      <c r="BZ3154" t="s">
        <v>217</v>
      </c>
      <c r="CB3154" t="b">
        <v>0</v>
      </c>
      <c r="CC3154" t="b">
        <v>0</v>
      </c>
      <c r="CF3154">
        <v>119000</v>
      </c>
      <c r="CH3154">
        <v>0</v>
      </c>
      <c r="CI3154">
        <v>0</v>
      </c>
      <c r="CJ3154">
        <v>0</v>
      </c>
      <c r="CK3154">
        <f>YEAR(tbl_Opportunity[[#This Row],[Close Date]])</f>
        <v>2019</v>
      </c>
    </row>
    <row r="3155" spans="1:89">
      <c r="A3155" t="s">
        <v>8357</v>
      </c>
      <c r="B3155" t="b">
        <v>0</v>
      </c>
      <c r="D3155" t="b">
        <v>0</v>
      </c>
      <c r="E3155" t="s">
        <v>3126</v>
      </c>
      <c r="H3155" s="1">
        <v>44196</v>
      </c>
      <c r="I3155" t="b">
        <v>1</v>
      </c>
      <c r="J3155" t="s">
        <v>140</v>
      </c>
      <c r="L3155" t="s">
        <v>8358</v>
      </c>
      <c r="O3155" t="s">
        <v>215</v>
      </c>
      <c r="P3155" t="b">
        <v>1</v>
      </c>
      <c r="Q3155" s="2">
        <v>43633.092268518521</v>
      </c>
      <c r="R3155" s="1"/>
      <c r="S3155" t="b">
        <v>0</v>
      </c>
      <c r="U3155" s="1"/>
      <c r="V3155" t="b">
        <v>0</v>
      </c>
      <c r="W3155" s="1">
        <v>43922</v>
      </c>
      <c r="X3155">
        <v>4</v>
      </c>
      <c r="Y3155">
        <v>2020</v>
      </c>
      <c r="Z3155" t="s">
        <v>90</v>
      </c>
      <c r="AA3155" t="s">
        <v>90</v>
      </c>
      <c r="AB3155" t="b">
        <v>0</v>
      </c>
      <c r="AC3155" t="b">
        <v>0</v>
      </c>
      <c r="AE3155" t="b">
        <v>1</v>
      </c>
      <c r="AF3155" t="b">
        <v>0</v>
      </c>
      <c r="AG3155" t="b">
        <v>0</v>
      </c>
      <c r="AH3155" t="s">
        <v>4366</v>
      </c>
      <c r="AI3155" t="b">
        <v>0</v>
      </c>
      <c r="AK3155" t="b">
        <v>0</v>
      </c>
      <c r="AL3155" s="1"/>
      <c r="AM3155" t="s">
        <v>162</v>
      </c>
      <c r="AN3155" s="2">
        <v>44297.837673611109</v>
      </c>
      <c r="AP3155" s="2">
        <v>43969.673692129632</v>
      </c>
      <c r="AQ3155" s="1"/>
      <c r="AS3155" t="b">
        <v>0</v>
      </c>
      <c r="AV3155" t="s">
        <v>213</v>
      </c>
      <c r="BB3155" t="s">
        <v>8359</v>
      </c>
      <c r="BD3155" t="b">
        <v>0</v>
      </c>
      <c r="BH3155" t="s">
        <v>215</v>
      </c>
      <c r="BI3155" t="s">
        <v>1243</v>
      </c>
      <c r="BL3155" t="s">
        <v>8358</v>
      </c>
      <c r="BM3155" t="s">
        <v>202</v>
      </c>
      <c r="BN3155" t="s">
        <v>2414</v>
      </c>
      <c r="BQ3155" t="s">
        <v>204</v>
      </c>
      <c r="BR3155" t="b">
        <v>0</v>
      </c>
      <c r="BT3155" t="b">
        <v>0</v>
      </c>
      <c r="BW3155" t="s">
        <v>97</v>
      </c>
      <c r="BX3155" t="b">
        <v>0</v>
      </c>
      <c r="BY3155" s="2">
        <v>44376.857569444444</v>
      </c>
      <c r="BZ3155" t="s">
        <v>217</v>
      </c>
      <c r="CB3155" t="b">
        <v>0</v>
      </c>
      <c r="CC3155" t="b">
        <v>0</v>
      </c>
      <c r="CF3155">
        <v>140000</v>
      </c>
      <c r="CH3155">
        <v>0</v>
      </c>
      <c r="CI3155">
        <v>0</v>
      </c>
      <c r="CJ3155">
        <v>0</v>
      </c>
      <c r="CK3155">
        <f>YEAR(tbl_Opportunity[[#This Row],[Close Date]])</f>
        <v>2020</v>
      </c>
    </row>
    <row r="3156" spans="1:89">
      <c r="A3156" t="s">
        <v>3125</v>
      </c>
      <c r="B3156" t="b">
        <v>0</v>
      </c>
      <c r="D3156" t="b">
        <v>0</v>
      </c>
      <c r="E3156" t="s">
        <v>3126</v>
      </c>
      <c r="H3156" s="1">
        <v>44196</v>
      </c>
      <c r="I3156" t="b">
        <v>1</v>
      </c>
      <c r="J3156" t="s">
        <v>140</v>
      </c>
      <c r="L3156" t="s">
        <v>3127</v>
      </c>
      <c r="O3156" t="s">
        <v>215</v>
      </c>
      <c r="P3156" t="b">
        <v>1</v>
      </c>
      <c r="Q3156" s="2">
        <v>43633.096550925926</v>
      </c>
      <c r="R3156" s="1"/>
      <c r="S3156" t="b">
        <v>0</v>
      </c>
      <c r="U3156" s="1"/>
      <c r="V3156" t="b">
        <v>0</v>
      </c>
      <c r="W3156" s="1">
        <v>43922</v>
      </c>
      <c r="X3156">
        <v>4</v>
      </c>
      <c r="Y3156">
        <v>2020</v>
      </c>
      <c r="Z3156" t="s">
        <v>90</v>
      </c>
      <c r="AA3156" t="s">
        <v>90</v>
      </c>
      <c r="AB3156" t="b">
        <v>0</v>
      </c>
      <c r="AC3156" t="b">
        <v>0</v>
      </c>
      <c r="AE3156" t="b">
        <v>1</v>
      </c>
      <c r="AF3156" t="b">
        <v>0</v>
      </c>
      <c r="AG3156" t="b">
        <v>0</v>
      </c>
      <c r="AH3156" t="s">
        <v>4366</v>
      </c>
      <c r="AI3156" t="b">
        <v>0</v>
      </c>
      <c r="AK3156" t="b">
        <v>0</v>
      </c>
      <c r="AL3156" s="1"/>
      <c r="AM3156" t="s">
        <v>162</v>
      </c>
      <c r="AN3156" s="2">
        <v>44297.837673611109</v>
      </c>
      <c r="AP3156" s="2">
        <v>43969.859120370369</v>
      </c>
      <c r="AQ3156" s="1"/>
      <c r="AS3156" t="b">
        <v>0</v>
      </c>
      <c r="AV3156" t="s">
        <v>213</v>
      </c>
      <c r="BB3156" t="s">
        <v>8360</v>
      </c>
      <c r="BD3156" t="b">
        <v>0</v>
      </c>
      <c r="BH3156" t="s">
        <v>215</v>
      </c>
      <c r="BI3156" t="s">
        <v>1243</v>
      </c>
      <c r="BL3156" t="s">
        <v>3127</v>
      </c>
      <c r="BM3156" t="s">
        <v>202</v>
      </c>
      <c r="BN3156" t="s">
        <v>2414</v>
      </c>
      <c r="BQ3156" t="s">
        <v>204</v>
      </c>
      <c r="BR3156" t="b">
        <v>0</v>
      </c>
      <c r="BT3156" t="b">
        <v>0</v>
      </c>
      <c r="BW3156" t="s">
        <v>97</v>
      </c>
      <c r="BX3156" t="b">
        <v>0</v>
      </c>
      <c r="BY3156" s="2">
        <v>44376.857569444444</v>
      </c>
      <c r="BZ3156" t="s">
        <v>217</v>
      </c>
      <c r="CB3156" t="b">
        <v>0</v>
      </c>
      <c r="CC3156" t="b">
        <v>0</v>
      </c>
      <c r="CF3156">
        <v>140000</v>
      </c>
      <c r="CH3156">
        <v>0</v>
      </c>
      <c r="CI3156">
        <v>0</v>
      </c>
      <c r="CJ3156">
        <v>0</v>
      </c>
      <c r="CK3156">
        <f>YEAR(tbl_Opportunity[[#This Row],[Close Date]])</f>
        <v>2020</v>
      </c>
    </row>
    <row r="3157" spans="1:89">
      <c r="A3157" t="s">
        <v>8361</v>
      </c>
      <c r="B3157" t="b">
        <v>0</v>
      </c>
      <c r="D3157" t="b">
        <v>0</v>
      </c>
      <c r="E3157" t="s">
        <v>3126</v>
      </c>
      <c r="H3157" s="1">
        <v>44196</v>
      </c>
      <c r="I3157" t="b">
        <v>1</v>
      </c>
      <c r="J3157" t="s">
        <v>193</v>
      </c>
      <c r="L3157" t="s">
        <v>8362</v>
      </c>
      <c r="O3157" t="s">
        <v>215</v>
      </c>
      <c r="P3157" t="b">
        <v>1</v>
      </c>
      <c r="Q3157" s="2">
        <v>43633.807349537034</v>
      </c>
      <c r="R3157" s="1"/>
      <c r="S3157" t="b">
        <v>0</v>
      </c>
      <c r="U3157" s="1"/>
      <c r="V3157" t="b">
        <v>0</v>
      </c>
      <c r="W3157" s="1">
        <v>43922</v>
      </c>
      <c r="X3157">
        <v>4</v>
      </c>
      <c r="Y3157">
        <v>2020</v>
      </c>
      <c r="Z3157" t="s">
        <v>90</v>
      </c>
      <c r="AA3157" t="s">
        <v>90</v>
      </c>
      <c r="AB3157" t="b">
        <v>0</v>
      </c>
      <c r="AC3157" t="b">
        <v>0</v>
      </c>
      <c r="AE3157" t="b">
        <v>1</v>
      </c>
      <c r="AF3157" t="b">
        <v>0</v>
      </c>
      <c r="AG3157" t="b">
        <v>0</v>
      </c>
      <c r="AH3157" t="s">
        <v>4366</v>
      </c>
      <c r="AI3157" t="b">
        <v>0</v>
      </c>
      <c r="AK3157" t="b">
        <v>0</v>
      </c>
      <c r="AL3157" s="1">
        <v>43900</v>
      </c>
      <c r="AM3157" t="s">
        <v>162</v>
      </c>
      <c r="AN3157" s="2">
        <v>44297.837673611109</v>
      </c>
      <c r="AP3157" s="2">
        <v>43969.738622685189</v>
      </c>
      <c r="AQ3157" s="1"/>
      <c r="AS3157" t="b">
        <v>0</v>
      </c>
      <c r="AV3157" t="s">
        <v>213</v>
      </c>
      <c r="BB3157" t="s">
        <v>8363</v>
      </c>
      <c r="BD3157" t="b">
        <v>0</v>
      </c>
      <c r="BH3157" t="s">
        <v>3202</v>
      </c>
      <c r="BI3157" t="s">
        <v>1243</v>
      </c>
      <c r="BL3157" t="s">
        <v>8362</v>
      </c>
      <c r="BM3157" t="s">
        <v>202</v>
      </c>
      <c r="BN3157" t="s">
        <v>2414</v>
      </c>
      <c r="BQ3157" t="s">
        <v>204</v>
      </c>
      <c r="BR3157" t="b">
        <v>0</v>
      </c>
      <c r="BT3157" t="b">
        <v>0</v>
      </c>
      <c r="BW3157" t="s">
        <v>97</v>
      </c>
      <c r="BX3157" t="b">
        <v>0</v>
      </c>
      <c r="BY3157" s="2">
        <v>44376.857569444444</v>
      </c>
      <c r="BZ3157" t="s">
        <v>3204</v>
      </c>
      <c r="CB3157" t="b">
        <v>0</v>
      </c>
      <c r="CC3157" t="b">
        <v>0</v>
      </c>
      <c r="CF3157">
        <v>128000</v>
      </c>
      <c r="CH3157">
        <v>0</v>
      </c>
      <c r="CI3157">
        <v>0</v>
      </c>
      <c r="CJ3157">
        <v>0</v>
      </c>
      <c r="CK3157">
        <f>YEAR(tbl_Opportunity[[#This Row],[Close Date]])</f>
        <v>2020</v>
      </c>
    </row>
    <row r="3158" spans="1:89">
      <c r="A3158" t="s">
        <v>8364</v>
      </c>
      <c r="B3158" t="b">
        <v>0</v>
      </c>
      <c r="D3158" t="b">
        <v>0</v>
      </c>
      <c r="H3158" s="1">
        <v>44196</v>
      </c>
      <c r="I3158" t="b">
        <v>1</v>
      </c>
      <c r="J3158" t="s">
        <v>193</v>
      </c>
      <c r="L3158" t="s">
        <v>8365</v>
      </c>
      <c r="O3158" t="s">
        <v>272</v>
      </c>
      <c r="P3158" t="b">
        <v>1</v>
      </c>
      <c r="Q3158" s="2">
        <v>43775.688726851855</v>
      </c>
      <c r="R3158" s="1"/>
      <c r="S3158" t="b">
        <v>0</v>
      </c>
      <c r="U3158" s="1"/>
      <c r="V3158" t="b">
        <v>0</v>
      </c>
      <c r="W3158" s="1">
        <v>43922</v>
      </c>
      <c r="X3158">
        <v>4</v>
      </c>
      <c r="Y3158">
        <v>2020</v>
      </c>
      <c r="Z3158" t="s">
        <v>90</v>
      </c>
      <c r="AA3158" t="s">
        <v>90</v>
      </c>
      <c r="AB3158" t="b">
        <v>0</v>
      </c>
      <c r="AC3158" t="b">
        <v>0</v>
      </c>
      <c r="AE3158" t="b">
        <v>1</v>
      </c>
      <c r="AF3158" t="b">
        <v>0</v>
      </c>
      <c r="AG3158" t="b">
        <v>0</v>
      </c>
      <c r="AH3158" t="s">
        <v>4366</v>
      </c>
      <c r="AI3158" t="b">
        <v>0</v>
      </c>
      <c r="AK3158" t="b">
        <v>0</v>
      </c>
      <c r="AL3158" s="1">
        <v>43986</v>
      </c>
      <c r="AM3158" t="s">
        <v>162</v>
      </c>
      <c r="AN3158" s="2">
        <v>44297.83829861111</v>
      </c>
      <c r="AP3158" s="2">
        <v>43986.97246527778</v>
      </c>
      <c r="AQ3158" s="1"/>
      <c r="AS3158" t="b">
        <v>0</v>
      </c>
      <c r="AV3158" t="s">
        <v>213</v>
      </c>
      <c r="BB3158" t="s">
        <v>8366</v>
      </c>
      <c r="BD3158" t="b">
        <v>0</v>
      </c>
      <c r="BH3158" t="s">
        <v>3202</v>
      </c>
      <c r="BI3158" t="s">
        <v>1243</v>
      </c>
      <c r="BL3158" t="s">
        <v>8365</v>
      </c>
      <c r="BM3158" t="s">
        <v>202</v>
      </c>
      <c r="BN3158" t="s">
        <v>2414</v>
      </c>
      <c r="BQ3158" t="s">
        <v>204</v>
      </c>
      <c r="BR3158" t="b">
        <v>0</v>
      </c>
      <c r="BT3158" t="b">
        <v>0</v>
      </c>
      <c r="BW3158" t="s">
        <v>97</v>
      </c>
      <c r="BX3158" t="b">
        <v>0</v>
      </c>
      <c r="BY3158" s="2">
        <v>44376.857581018521</v>
      </c>
      <c r="BZ3158" t="s">
        <v>3204</v>
      </c>
      <c r="CB3158" t="b">
        <v>0</v>
      </c>
      <c r="CC3158" t="b">
        <v>0</v>
      </c>
      <c r="CF3158">
        <v>144000</v>
      </c>
      <c r="CH3158">
        <v>0</v>
      </c>
      <c r="CI3158">
        <v>0</v>
      </c>
      <c r="CJ3158">
        <v>0</v>
      </c>
      <c r="CK3158">
        <f>YEAR(tbl_Opportunity[[#This Row],[Close Date]])</f>
        <v>2020</v>
      </c>
    </row>
    <row r="3159" spans="1:89">
      <c r="A3159" t="s">
        <v>8367</v>
      </c>
      <c r="B3159" t="b">
        <v>0</v>
      </c>
      <c r="D3159" t="b">
        <v>0</v>
      </c>
      <c r="E3159" t="s">
        <v>4387</v>
      </c>
      <c r="H3159" s="1">
        <v>44183</v>
      </c>
      <c r="I3159" t="b">
        <v>1</v>
      </c>
      <c r="J3159" t="s">
        <v>193</v>
      </c>
      <c r="L3159" t="s">
        <v>8368</v>
      </c>
      <c r="O3159" t="s">
        <v>3202</v>
      </c>
      <c r="P3159" t="b">
        <v>1</v>
      </c>
      <c r="Q3159" s="2">
        <v>43935.858888888892</v>
      </c>
      <c r="R3159" s="1"/>
      <c r="S3159" t="b">
        <v>0</v>
      </c>
      <c r="U3159" s="1"/>
      <c r="V3159" t="b">
        <v>0</v>
      </c>
      <c r="W3159" s="1">
        <v>43922</v>
      </c>
      <c r="X3159">
        <v>4</v>
      </c>
      <c r="Y3159">
        <v>2020</v>
      </c>
      <c r="Z3159" t="s">
        <v>90</v>
      </c>
      <c r="AA3159" t="s">
        <v>90</v>
      </c>
      <c r="AB3159" t="b">
        <v>0</v>
      </c>
      <c r="AC3159" t="b">
        <v>0</v>
      </c>
      <c r="AE3159" t="b">
        <v>1</v>
      </c>
      <c r="AF3159" t="b">
        <v>0</v>
      </c>
      <c r="AG3159" t="b">
        <v>0</v>
      </c>
      <c r="AH3159" t="s">
        <v>4366</v>
      </c>
      <c r="AI3159" t="b">
        <v>0</v>
      </c>
      <c r="AK3159" t="b">
        <v>0</v>
      </c>
      <c r="AL3159" s="1">
        <v>43986</v>
      </c>
      <c r="AM3159" t="s">
        <v>162</v>
      </c>
      <c r="AN3159" s="2">
        <v>44296.959062499998</v>
      </c>
      <c r="AP3159" s="2">
        <v>44040.950046296297</v>
      </c>
      <c r="AQ3159" s="1"/>
      <c r="AS3159" t="b">
        <v>0</v>
      </c>
      <c r="AV3159" t="s">
        <v>2809</v>
      </c>
      <c r="BB3159" t="s">
        <v>8369</v>
      </c>
      <c r="BD3159" t="b">
        <v>0</v>
      </c>
      <c r="BH3159" t="s">
        <v>3202</v>
      </c>
      <c r="BI3159" t="s">
        <v>1243</v>
      </c>
      <c r="BL3159" t="s">
        <v>8368</v>
      </c>
      <c r="BM3159" t="s">
        <v>202</v>
      </c>
      <c r="BN3159" t="s">
        <v>2414</v>
      </c>
      <c r="BQ3159" t="s">
        <v>204</v>
      </c>
      <c r="BR3159" t="b">
        <v>0</v>
      </c>
      <c r="BT3159" t="b">
        <v>0</v>
      </c>
      <c r="BW3159" t="s">
        <v>97</v>
      </c>
      <c r="BX3159" t="b">
        <v>0</v>
      </c>
      <c r="BY3159" s="2">
        <v>44376.857581018521</v>
      </c>
      <c r="BZ3159" t="s">
        <v>3204</v>
      </c>
      <c r="CB3159" t="b">
        <v>0</v>
      </c>
      <c r="CC3159" t="b">
        <v>0</v>
      </c>
      <c r="CF3159">
        <v>152000</v>
      </c>
      <c r="CH3159">
        <v>0</v>
      </c>
      <c r="CI3159">
        <v>0</v>
      </c>
      <c r="CJ3159">
        <v>0</v>
      </c>
      <c r="CK3159">
        <f>YEAR(tbl_Opportunity[[#This Row],[Close Date]])</f>
        <v>2020</v>
      </c>
    </row>
    <row r="3160" spans="1:89">
      <c r="A3160" t="s">
        <v>8370</v>
      </c>
      <c r="B3160" t="b">
        <v>0</v>
      </c>
      <c r="D3160" t="b">
        <v>0</v>
      </c>
      <c r="E3160" t="s">
        <v>2888</v>
      </c>
      <c r="H3160" s="1">
        <v>44196</v>
      </c>
      <c r="I3160" t="b">
        <v>1</v>
      </c>
      <c r="J3160" t="s">
        <v>193</v>
      </c>
      <c r="L3160" t="s">
        <v>8371</v>
      </c>
      <c r="O3160" t="s">
        <v>3202</v>
      </c>
      <c r="P3160" t="b">
        <v>1</v>
      </c>
      <c r="Q3160" s="2">
        <v>43979.907708333332</v>
      </c>
      <c r="R3160" s="1"/>
      <c r="S3160" t="b">
        <v>0</v>
      </c>
      <c r="U3160" s="1"/>
      <c r="V3160" t="b">
        <v>0</v>
      </c>
      <c r="W3160" s="1">
        <v>43922</v>
      </c>
      <c r="X3160">
        <v>4</v>
      </c>
      <c r="Y3160">
        <v>2020</v>
      </c>
      <c r="Z3160" t="s">
        <v>90</v>
      </c>
      <c r="AA3160" t="s">
        <v>90</v>
      </c>
      <c r="AB3160" t="b">
        <v>0</v>
      </c>
      <c r="AC3160" t="b">
        <v>0</v>
      </c>
      <c r="AE3160" t="b">
        <v>1</v>
      </c>
      <c r="AF3160" t="b">
        <v>0</v>
      </c>
      <c r="AG3160" t="b">
        <v>0</v>
      </c>
      <c r="AH3160" t="s">
        <v>4366</v>
      </c>
      <c r="AI3160" t="b">
        <v>0</v>
      </c>
      <c r="AK3160" t="b">
        <v>0</v>
      </c>
      <c r="AL3160" s="1">
        <v>43999</v>
      </c>
      <c r="AM3160" t="s">
        <v>162</v>
      </c>
      <c r="AN3160" s="2">
        <v>44299.735868055555</v>
      </c>
      <c r="AP3160" s="2">
        <v>44018.942604166667</v>
      </c>
      <c r="AQ3160" s="1"/>
      <c r="AS3160" t="b">
        <v>0</v>
      </c>
      <c r="AV3160" t="s">
        <v>2820</v>
      </c>
      <c r="BB3160" t="s">
        <v>8372</v>
      </c>
      <c r="BD3160" t="b">
        <v>0</v>
      </c>
      <c r="BH3160" t="s">
        <v>3202</v>
      </c>
      <c r="BI3160" t="s">
        <v>1243</v>
      </c>
      <c r="BL3160" t="s">
        <v>8371</v>
      </c>
      <c r="BM3160" t="s">
        <v>202</v>
      </c>
      <c r="BN3160" t="s">
        <v>2414</v>
      </c>
      <c r="BQ3160" t="s">
        <v>204</v>
      </c>
      <c r="BR3160" t="b">
        <v>0</v>
      </c>
      <c r="BT3160" t="b">
        <v>0</v>
      </c>
      <c r="BW3160" t="s">
        <v>97</v>
      </c>
      <c r="BX3160" t="b">
        <v>0</v>
      </c>
      <c r="BY3160" s="2">
        <v>44376.857581018521</v>
      </c>
      <c r="BZ3160" t="s">
        <v>3204</v>
      </c>
      <c r="CB3160" t="b">
        <v>0</v>
      </c>
      <c r="CC3160" t="b">
        <v>0</v>
      </c>
      <c r="CF3160">
        <v>152000</v>
      </c>
      <c r="CH3160">
        <v>0</v>
      </c>
      <c r="CI3160">
        <v>0</v>
      </c>
      <c r="CJ3160">
        <v>0</v>
      </c>
      <c r="CK3160">
        <f>YEAR(tbl_Opportunity[[#This Row],[Close Date]])</f>
        <v>2020</v>
      </c>
    </row>
    <row r="3161" spans="1:89">
      <c r="A3161" t="s">
        <v>8373</v>
      </c>
      <c r="B3161" t="b">
        <v>0</v>
      </c>
      <c r="D3161" t="b">
        <v>0</v>
      </c>
      <c r="E3161" t="s">
        <v>3297</v>
      </c>
      <c r="H3161" s="1">
        <v>44561</v>
      </c>
      <c r="I3161" t="b">
        <v>1</v>
      </c>
      <c r="J3161" t="s">
        <v>105</v>
      </c>
      <c r="L3161" t="s">
        <v>8374</v>
      </c>
      <c r="O3161" t="s">
        <v>272</v>
      </c>
      <c r="P3161" t="b">
        <v>1</v>
      </c>
      <c r="Q3161" s="2">
        <v>43819.775289351855</v>
      </c>
      <c r="R3161" s="1"/>
      <c r="S3161" t="b">
        <v>0</v>
      </c>
      <c r="U3161" s="1"/>
      <c r="V3161" t="b">
        <v>0</v>
      </c>
      <c r="W3161" s="1">
        <v>44287</v>
      </c>
      <c r="X3161">
        <v>4</v>
      </c>
      <c r="Y3161">
        <v>2021</v>
      </c>
      <c r="Z3161" t="s">
        <v>90</v>
      </c>
      <c r="AA3161" t="s">
        <v>90</v>
      </c>
      <c r="AB3161" t="b">
        <v>0</v>
      </c>
      <c r="AC3161" t="b">
        <v>0</v>
      </c>
      <c r="AE3161" t="b">
        <v>1</v>
      </c>
      <c r="AF3161" t="b">
        <v>0</v>
      </c>
      <c r="AG3161" t="b">
        <v>0</v>
      </c>
      <c r="AH3161" t="s">
        <v>105</v>
      </c>
      <c r="AI3161" t="b">
        <v>0</v>
      </c>
      <c r="AK3161" t="b">
        <v>0</v>
      </c>
      <c r="AL3161" s="1">
        <v>44272</v>
      </c>
      <c r="AM3161" t="s">
        <v>162</v>
      </c>
      <c r="AN3161" s="2">
        <v>44297.83829861111</v>
      </c>
      <c r="AP3161" s="2">
        <v>44272.716238425928</v>
      </c>
      <c r="AQ3161" s="1"/>
      <c r="AS3161" t="b">
        <v>0</v>
      </c>
      <c r="AV3161" t="s">
        <v>213</v>
      </c>
      <c r="BB3161" t="s">
        <v>8375</v>
      </c>
      <c r="BD3161" t="b">
        <v>0</v>
      </c>
      <c r="BE3161" t="s">
        <v>8376</v>
      </c>
      <c r="BH3161" t="s">
        <v>3202</v>
      </c>
      <c r="BI3161" t="s">
        <v>1072</v>
      </c>
      <c r="BJ3161" t="s">
        <v>216</v>
      </c>
      <c r="BL3161" t="s">
        <v>8374</v>
      </c>
      <c r="BM3161" t="s">
        <v>202</v>
      </c>
      <c r="BN3161" t="s">
        <v>2414</v>
      </c>
      <c r="BQ3161" t="s">
        <v>204</v>
      </c>
      <c r="BR3161" t="b">
        <v>0</v>
      </c>
      <c r="BT3161" t="b">
        <v>0</v>
      </c>
      <c r="BW3161" t="s">
        <v>97</v>
      </c>
      <c r="BX3161" t="b">
        <v>0</v>
      </c>
      <c r="BY3161" s="2">
        <v>44376.857581018521</v>
      </c>
      <c r="BZ3161" t="s">
        <v>3204</v>
      </c>
      <c r="CB3161" t="b">
        <v>0</v>
      </c>
      <c r="CC3161" t="b">
        <v>0</v>
      </c>
      <c r="CF3161">
        <v>150850</v>
      </c>
      <c r="CH3161">
        <v>0</v>
      </c>
      <c r="CI3161">
        <v>0</v>
      </c>
      <c r="CJ3161">
        <v>0</v>
      </c>
      <c r="CK3161">
        <f>YEAR(tbl_Opportunity[[#This Row],[Close Date]])</f>
        <v>2021</v>
      </c>
    </row>
    <row r="3162" spans="1:89">
      <c r="A3162" t="s">
        <v>8377</v>
      </c>
      <c r="B3162" t="b">
        <v>0</v>
      </c>
      <c r="D3162" t="b">
        <v>0</v>
      </c>
      <c r="H3162" s="1">
        <v>43829</v>
      </c>
      <c r="I3162" t="b">
        <v>1</v>
      </c>
      <c r="J3162" t="s">
        <v>105</v>
      </c>
      <c r="L3162" t="s">
        <v>8378</v>
      </c>
      <c r="O3162" t="s">
        <v>272</v>
      </c>
      <c r="P3162" t="b">
        <v>1</v>
      </c>
      <c r="Q3162" s="2">
        <v>43726.651192129626</v>
      </c>
      <c r="R3162" s="1"/>
      <c r="S3162" t="b">
        <v>0</v>
      </c>
      <c r="U3162" s="1"/>
      <c r="V3162" t="b">
        <v>0</v>
      </c>
      <c r="W3162" s="1">
        <v>43556</v>
      </c>
      <c r="X3162">
        <v>4</v>
      </c>
      <c r="Y3162">
        <v>2019</v>
      </c>
      <c r="Z3162" t="s">
        <v>90</v>
      </c>
      <c r="AA3162" t="s">
        <v>90</v>
      </c>
      <c r="AB3162" t="b">
        <v>0</v>
      </c>
      <c r="AC3162" t="b">
        <v>0</v>
      </c>
      <c r="AE3162" t="b">
        <v>1</v>
      </c>
      <c r="AF3162" t="b">
        <v>0</v>
      </c>
      <c r="AG3162" t="b">
        <v>0</v>
      </c>
      <c r="AH3162" t="s">
        <v>4366</v>
      </c>
      <c r="AI3162" t="b">
        <v>0</v>
      </c>
      <c r="AK3162" t="b">
        <v>0</v>
      </c>
      <c r="AL3162" s="1">
        <v>43768</v>
      </c>
      <c r="AM3162" t="s">
        <v>162</v>
      </c>
      <c r="AN3162" s="2">
        <v>44296.959062499998</v>
      </c>
      <c r="AP3162" s="2">
        <v>43787.922060185185</v>
      </c>
      <c r="AQ3162" s="1"/>
      <c r="AS3162" t="b">
        <v>0</v>
      </c>
      <c r="AV3162" t="s">
        <v>93</v>
      </c>
      <c r="BB3162" t="s">
        <v>8379</v>
      </c>
      <c r="BD3162" t="b">
        <v>0</v>
      </c>
      <c r="BE3162" t="s">
        <v>8380</v>
      </c>
      <c r="BH3162" t="s">
        <v>2393</v>
      </c>
      <c r="BI3162" t="s">
        <v>4697</v>
      </c>
      <c r="BL3162" t="s">
        <v>8378</v>
      </c>
      <c r="BM3162" t="s">
        <v>202</v>
      </c>
      <c r="BN3162" t="s">
        <v>2414</v>
      </c>
      <c r="BQ3162" t="s">
        <v>204</v>
      </c>
      <c r="BR3162" t="b">
        <v>0</v>
      </c>
      <c r="BT3162" t="b">
        <v>0</v>
      </c>
      <c r="BW3162" t="s">
        <v>97</v>
      </c>
      <c r="BX3162" t="b">
        <v>0</v>
      </c>
      <c r="BY3162" s="2">
        <v>44376.857569444444</v>
      </c>
      <c r="BZ3162" t="s">
        <v>314</v>
      </c>
      <c r="CB3162" t="b">
        <v>0</v>
      </c>
      <c r="CC3162" t="b">
        <v>0</v>
      </c>
      <c r="CF3162">
        <v>141450</v>
      </c>
      <c r="CH3162">
        <v>0</v>
      </c>
      <c r="CI3162">
        <v>0</v>
      </c>
      <c r="CJ3162">
        <v>0</v>
      </c>
      <c r="CK3162">
        <f>YEAR(tbl_Opportunity[[#This Row],[Close Date]])</f>
        <v>2019</v>
      </c>
    </row>
    <row r="3163" spans="1:89">
      <c r="A3163" t="s">
        <v>257</v>
      </c>
      <c r="B3163" t="b">
        <v>0</v>
      </c>
      <c r="D3163" t="b">
        <v>0</v>
      </c>
      <c r="E3163" t="s">
        <v>4575</v>
      </c>
      <c r="H3163" s="1">
        <v>44561</v>
      </c>
      <c r="I3163" t="b">
        <v>1</v>
      </c>
      <c r="J3163" t="s">
        <v>1504</v>
      </c>
      <c r="L3163" t="s">
        <v>8381</v>
      </c>
      <c r="M3163" t="s">
        <v>8382</v>
      </c>
      <c r="N3163" t="s">
        <v>345</v>
      </c>
      <c r="O3163" t="s">
        <v>215</v>
      </c>
      <c r="P3163" t="b">
        <v>1</v>
      </c>
      <c r="Q3163" s="2">
        <v>43724.523217592592</v>
      </c>
      <c r="R3163" s="1"/>
      <c r="S3163" t="b">
        <v>0</v>
      </c>
      <c r="U3163" s="1"/>
      <c r="V3163" t="b">
        <v>0</v>
      </c>
      <c r="W3163" s="1">
        <v>44287</v>
      </c>
      <c r="X3163">
        <v>4</v>
      </c>
      <c r="Y3163">
        <v>2021</v>
      </c>
      <c r="Z3163" t="s">
        <v>90</v>
      </c>
      <c r="AA3163" t="s">
        <v>90</v>
      </c>
      <c r="AB3163" t="b">
        <v>0</v>
      </c>
      <c r="AC3163" t="b">
        <v>0</v>
      </c>
      <c r="AE3163" t="b">
        <v>1</v>
      </c>
      <c r="AF3163" t="b">
        <v>0</v>
      </c>
      <c r="AG3163" t="b">
        <v>0</v>
      </c>
      <c r="AH3163" t="s">
        <v>4366</v>
      </c>
      <c r="AI3163" t="b">
        <v>0</v>
      </c>
      <c r="AK3163" t="b">
        <v>0</v>
      </c>
      <c r="AL3163" s="1">
        <v>44285</v>
      </c>
      <c r="AM3163" t="s">
        <v>162</v>
      </c>
      <c r="AN3163" s="2">
        <v>44296.959062499998</v>
      </c>
      <c r="AP3163" s="2">
        <v>44294.979942129627</v>
      </c>
      <c r="AQ3163" s="1"/>
      <c r="AS3163" t="b">
        <v>0</v>
      </c>
      <c r="AV3163" t="s">
        <v>176</v>
      </c>
      <c r="BB3163" t="s">
        <v>8383</v>
      </c>
      <c r="BD3163" t="b">
        <v>0</v>
      </c>
      <c r="BH3163" t="s">
        <v>3202</v>
      </c>
      <c r="BI3163" t="s">
        <v>1072</v>
      </c>
      <c r="BL3163" t="s">
        <v>8384</v>
      </c>
      <c r="BM3163" t="s">
        <v>202</v>
      </c>
      <c r="BN3163" t="s">
        <v>2414</v>
      </c>
      <c r="BP3163" t="s">
        <v>8385</v>
      </c>
      <c r="BQ3163" t="s">
        <v>204</v>
      </c>
      <c r="BR3163" t="b">
        <v>0</v>
      </c>
      <c r="BT3163" t="b">
        <v>0</v>
      </c>
      <c r="BW3163" t="s">
        <v>97</v>
      </c>
      <c r="BX3163" t="b">
        <v>0</v>
      </c>
      <c r="BY3163" s="2">
        <v>44376.857569444444</v>
      </c>
      <c r="BZ3163" t="s">
        <v>3204</v>
      </c>
      <c r="CB3163" t="b">
        <v>0</v>
      </c>
      <c r="CC3163" t="b">
        <v>0</v>
      </c>
      <c r="CF3163">
        <v>162850</v>
      </c>
      <c r="CH3163">
        <v>0</v>
      </c>
      <c r="CI3163">
        <v>0</v>
      </c>
      <c r="CJ3163">
        <v>0</v>
      </c>
      <c r="CK3163">
        <f>YEAR(tbl_Opportunity[[#This Row],[Close Date]])</f>
        <v>2021</v>
      </c>
    </row>
    <row r="3164" spans="1:89">
      <c r="A3164" t="s">
        <v>266</v>
      </c>
      <c r="B3164" t="b">
        <v>0</v>
      </c>
      <c r="D3164" t="b">
        <v>0</v>
      </c>
      <c r="H3164" s="1">
        <v>44547</v>
      </c>
      <c r="I3164" t="b">
        <v>1</v>
      </c>
      <c r="J3164" t="s">
        <v>1504</v>
      </c>
      <c r="L3164" t="s">
        <v>8386</v>
      </c>
      <c r="M3164" t="s">
        <v>8387</v>
      </c>
      <c r="N3164" t="s">
        <v>345</v>
      </c>
      <c r="O3164" t="s">
        <v>272</v>
      </c>
      <c r="P3164" t="b">
        <v>1</v>
      </c>
      <c r="Q3164" s="2">
        <v>43787.604560185187</v>
      </c>
      <c r="R3164" s="1"/>
      <c r="S3164" t="b">
        <v>0</v>
      </c>
      <c r="U3164" s="1"/>
      <c r="V3164" t="b">
        <v>0</v>
      </c>
      <c r="W3164" s="1">
        <v>44287</v>
      </c>
      <c r="X3164">
        <v>4</v>
      </c>
      <c r="Y3164">
        <v>2021</v>
      </c>
      <c r="Z3164" t="s">
        <v>90</v>
      </c>
      <c r="AA3164" t="s">
        <v>90</v>
      </c>
      <c r="AB3164" t="b">
        <v>0</v>
      </c>
      <c r="AC3164" t="b">
        <v>0</v>
      </c>
      <c r="AE3164" t="b">
        <v>1</v>
      </c>
      <c r="AF3164" t="b">
        <v>0</v>
      </c>
      <c r="AG3164" t="b">
        <v>0</v>
      </c>
      <c r="AH3164" t="s">
        <v>4366</v>
      </c>
      <c r="AI3164" t="b">
        <v>0</v>
      </c>
      <c r="AK3164" t="b">
        <v>0</v>
      </c>
      <c r="AL3164" s="1">
        <v>44258</v>
      </c>
      <c r="AM3164" t="s">
        <v>162</v>
      </c>
      <c r="AN3164" s="2">
        <v>44296.959062499998</v>
      </c>
      <c r="AP3164" s="2">
        <v>44294.991747685184</v>
      </c>
      <c r="AQ3164" s="1"/>
      <c r="AS3164" t="b">
        <v>0</v>
      </c>
      <c r="AU3164" t="s">
        <v>216</v>
      </c>
      <c r="AV3164" t="s">
        <v>93</v>
      </c>
      <c r="BB3164" t="s">
        <v>8388</v>
      </c>
      <c r="BD3164" t="b">
        <v>0</v>
      </c>
      <c r="BH3164" t="s">
        <v>3202</v>
      </c>
      <c r="BI3164" t="s">
        <v>1072</v>
      </c>
      <c r="BJ3164" t="s">
        <v>216</v>
      </c>
      <c r="BL3164" t="s">
        <v>8386</v>
      </c>
      <c r="BM3164" t="s">
        <v>202</v>
      </c>
      <c r="BN3164" t="s">
        <v>2414</v>
      </c>
      <c r="BQ3164" t="s">
        <v>204</v>
      </c>
      <c r="BR3164" t="b">
        <v>0</v>
      </c>
      <c r="BT3164" t="b">
        <v>0</v>
      </c>
      <c r="BW3164" t="s">
        <v>97</v>
      </c>
      <c r="BX3164" t="b">
        <v>0</v>
      </c>
      <c r="BY3164" s="2">
        <v>44376.857581018521</v>
      </c>
      <c r="BZ3164" t="s">
        <v>3204</v>
      </c>
      <c r="CB3164" t="b">
        <v>0</v>
      </c>
      <c r="CC3164" t="b">
        <v>0</v>
      </c>
      <c r="CF3164">
        <v>154850</v>
      </c>
      <c r="CH3164">
        <v>0</v>
      </c>
      <c r="CI3164">
        <v>0</v>
      </c>
      <c r="CJ3164">
        <v>0</v>
      </c>
      <c r="CK3164">
        <f>YEAR(tbl_Opportunity[[#This Row],[Close Date]])</f>
        <v>2021</v>
      </c>
    </row>
    <row r="3165" spans="1:89">
      <c r="A3165" t="s">
        <v>1645</v>
      </c>
      <c r="B3165" t="b">
        <v>0</v>
      </c>
      <c r="D3165" t="b">
        <v>0</v>
      </c>
      <c r="E3165" t="s">
        <v>3126</v>
      </c>
      <c r="H3165" s="1">
        <v>44196</v>
      </c>
      <c r="I3165" t="b">
        <v>1</v>
      </c>
      <c r="J3165" t="s">
        <v>111</v>
      </c>
      <c r="L3165" t="s">
        <v>8389</v>
      </c>
      <c r="M3165" t="s">
        <v>8390</v>
      </c>
      <c r="N3165" t="s">
        <v>345</v>
      </c>
      <c r="O3165" t="s">
        <v>215</v>
      </c>
      <c r="P3165" t="b">
        <v>1</v>
      </c>
      <c r="Q3165" s="2">
        <v>43633.08488425926</v>
      </c>
      <c r="R3165" s="1"/>
      <c r="S3165" t="b">
        <v>0</v>
      </c>
      <c r="U3165" s="1"/>
      <c r="V3165" t="b">
        <v>0</v>
      </c>
      <c r="W3165" s="1">
        <v>43922</v>
      </c>
      <c r="X3165">
        <v>4</v>
      </c>
      <c r="Y3165">
        <v>2020</v>
      </c>
      <c r="Z3165" t="s">
        <v>90</v>
      </c>
      <c r="AA3165" t="s">
        <v>90</v>
      </c>
      <c r="AB3165" t="b">
        <v>0</v>
      </c>
      <c r="AC3165" t="b">
        <v>0</v>
      </c>
      <c r="AE3165" t="b">
        <v>1</v>
      </c>
      <c r="AF3165" t="b">
        <v>0</v>
      </c>
      <c r="AG3165" t="b">
        <v>0</v>
      </c>
      <c r="AH3165" t="s">
        <v>4366</v>
      </c>
      <c r="AI3165" t="b">
        <v>0</v>
      </c>
      <c r="AK3165" t="b">
        <v>0</v>
      </c>
      <c r="AL3165" s="1">
        <v>43979</v>
      </c>
      <c r="AM3165" t="s">
        <v>162</v>
      </c>
      <c r="AN3165" s="2">
        <v>44297.837673611109</v>
      </c>
      <c r="AP3165" s="2">
        <v>44123.576851851853</v>
      </c>
      <c r="AQ3165" s="1"/>
      <c r="AS3165" t="b">
        <v>0</v>
      </c>
      <c r="AV3165" t="s">
        <v>213</v>
      </c>
      <c r="BB3165" t="s">
        <v>8391</v>
      </c>
      <c r="BD3165" t="b">
        <v>0</v>
      </c>
      <c r="BH3165" t="s">
        <v>311</v>
      </c>
      <c r="BI3165" t="s">
        <v>1243</v>
      </c>
      <c r="BL3165" t="s">
        <v>8389</v>
      </c>
      <c r="BM3165" t="s">
        <v>202</v>
      </c>
      <c r="BN3165" t="s">
        <v>2414</v>
      </c>
      <c r="BQ3165" t="s">
        <v>204</v>
      </c>
      <c r="BR3165" t="b">
        <v>0</v>
      </c>
      <c r="BT3165" t="b">
        <v>0</v>
      </c>
      <c r="BW3165" t="s">
        <v>97</v>
      </c>
      <c r="BX3165" t="b">
        <v>0</v>
      </c>
      <c r="BY3165" s="2">
        <v>44376.857569444444</v>
      </c>
      <c r="BZ3165" t="s">
        <v>217</v>
      </c>
      <c r="CB3165" t="b">
        <v>0</v>
      </c>
      <c r="CC3165" t="b">
        <v>0</v>
      </c>
      <c r="CF3165">
        <v>140000</v>
      </c>
      <c r="CH3165">
        <v>0</v>
      </c>
      <c r="CI3165">
        <v>0</v>
      </c>
      <c r="CJ3165">
        <v>0</v>
      </c>
      <c r="CK3165">
        <f>YEAR(tbl_Opportunity[[#This Row],[Close Date]])</f>
        <v>2020</v>
      </c>
    </row>
    <row r="3166" spans="1:89">
      <c r="A3166" t="s">
        <v>1645</v>
      </c>
      <c r="B3166" t="b">
        <v>0</v>
      </c>
      <c r="D3166" t="b">
        <v>0</v>
      </c>
      <c r="E3166" t="s">
        <v>4246</v>
      </c>
      <c r="H3166" s="1">
        <v>44196</v>
      </c>
      <c r="I3166" t="b">
        <v>1</v>
      </c>
      <c r="J3166" t="s">
        <v>111</v>
      </c>
      <c r="L3166" t="s">
        <v>1646</v>
      </c>
      <c r="M3166" t="s">
        <v>8392</v>
      </c>
      <c r="N3166" t="s">
        <v>345</v>
      </c>
      <c r="O3166" t="s">
        <v>272</v>
      </c>
      <c r="P3166" t="b">
        <v>1</v>
      </c>
      <c r="Q3166" s="2">
        <v>43699.701412037037</v>
      </c>
      <c r="R3166" s="1"/>
      <c r="S3166" t="b">
        <v>0</v>
      </c>
      <c r="U3166" s="1"/>
      <c r="V3166" t="b">
        <v>0</v>
      </c>
      <c r="W3166" s="1">
        <v>43922</v>
      </c>
      <c r="X3166">
        <v>4</v>
      </c>
      <c r="Y3166">
        <v>2020</v>
      </c>
      <c r="Z3166" t="s">
        <v>90</v>
      </c>
      <c r="AA3166" t="s">
        <v>90</v>
      </c>
      <c r="AB3166" t="b">
        <v>0</v>
      </c>
      <c r="AC3166" t="b">
        <v>0</v>
      </c>
      <c r="AE3166" t="b">
        <v>1</v>
      </c>
      <c r="AF3166" t="b">
        <v>0</v>
      </c>
      <c r="AG3166" t="b">
        <v>0</v>
      </c>
      <c r="AH3166" t="s">
        <v>4366</v>
      </c>
      <c r="AI3166" t="b">
        <v>0</v>
      </c>
      <c r="AK3166" t="b">
        <v>0</v>
      </c>
      <c r="AL3166" s="1">
        <v>43978</v>
      </c>
      <c r="AM3166" t="s">
        <v>162</v>
      </c>
      <c r="AN3166" s="2">
        <v>44296.959062499998</v>
      </c>
      <c r="AP3166" s="2">
        <v>44123.571504629632</v>
      </c>
      <c r="AQ3166" s="1"/>
      <c r="AS3166" t="b">
        <v>0</v>
      </c>
      <c r="AV3166" t="s">
        <v>176</v>
      </c>
      <c r="BB3166" t="s">
        <v>8393</v>
      </c>
      <c r="BD3166" t="b">
        <v>0</v>
      </c>
      <c r="BH3166" t="s">
        <v>311</v>
      </c>
      <c r="BI3166" t="s">
        <v>1243</v>
      </c>
      <c r="BJ3166" t="s">
        <v>216</v>
      </c>
      <c r="BL3166" t="s">
        <v>8394</v>
      </c>
      <c r="BM3166" t="s">
        <v>202</v>
      </c>
      <c r="BN3166" t="s">
        <v>2414</v>
      </c>
      <c r="BQ3166" t="s">
        <v>204</v>
      </c>
      <c r="BR3166" t="b">
        <v>0</v>
      </c>
      <c r="BT3166" t="b">
        <v>0</v>
      </c>
      <c r="BW3166" t="s">
        <v>97</v>
      </c>
      <c r="BX3166" t="b">
        <v>0</v>
      </c>
      <c r="BY3166" s="2">
        <v>44376.857569444444</v>
      </c>
      <c r="BZ3166" t="s">
        <v>217</v>
      </c>
      <c r="CB3166" t="b">
        <v>0</v>
      </c>
      <c r="CC3166" t="b">
        <v>0</v>
      </c>
      <c r="CF3166">
        <v>140000</v>
      </c>
      <c r="CH3166">
        <v>0</v>
      </c>
      <c r="CI3166">
        <v>0</v>
      </c>
      <c r="CJ3166">
        <v>0</v>
      </c>
      <c r="CK3166">
        <f>YEAR(tbl_Opportunity[[#This Row],[Close Date]])</f>
        <v>2020</v>
      </c>
    </row>
    <row r="3167" spans="1:89">
      <c r="A3167" t="s">
        <v>8395</v>
      </c>
      <c r="B3167" t="b">
        <v>0</v>
      </c>
      <c r="D3167" t="b">
        <v>0</v>
      </c>
      <c r="E3167" t="s">
        <v>8261</v>
      </c>
      <c r="H3167" s="1">
        <v>44196</v>
      </c>
      <c r="I3167" t="b">
        <v>1</v>
      </c>
      <c r="J3167" t="s">
        <v>140</v>
      </c>
      <c r="L3167" t="s">
        <v>8396</v>
      </c>
      <c r="M3167" t="s">
        <v>8397</v>
      </c>
      <c r="N3167" t="s">
        <v>345</v>
      </c>
      <c r="O3167" t="s">
        <v>92</v>
      </c>
      <c r="P3167" t="b">
        <v>1</v>
      </c>
      <c r="Q3167" s="2">
        <v>43693.582256944443</v>
      </c>
      <c r="R3167" s="1"/>
      <c r="S3167" t="b">
        <v>0</v>
      </c>
      <c r="U3167" s="1"/>
      <c r="V3167" t="b">
        <v>0</v>
      </c>
      <c r="W3167" s="1">
        <v>43922</v>
      </c>
      <c r="X3167">
        <v>4</v>
      </c>
      <c r="Y3167">
        <v>2020</v>
      </c>
      <c r="Z3167" t="s">
        <v>90</v>
      </c>
      <c r="AA3167" t="s">
        <v>90</v>
      </c>
      <c r="AB3167" t="b">
        <v>0</v>
      </c>
      <c r="AC3167" t="b">
        <v>0</v>
      </c>
      <c r="AE3167" t="b">
        <v>1</v>
      </c>
      <c r="AF3167" t="b">
        <v>0</v>
      </c>
      <c r="AG3167" t="b">
        <v>0</v>
      </c>
      <c r="AH3167" t="s">
        <v>4366</v>
      </c>
      <c r="AI3167" t="b">
        <v>0</v>
      </c>
      <c r="AK3167" t="b">
        <v>0</v>
      </c>
      <c r="AL3167" s="1">
        <v>43969</v>
      </c>
      <c r="AM3167" t="s">
        <v>162</v>
      </c>
      <c r="AN3167" s="2">
        <v>44297.837673611109</v>
      </c>
      <c r="AP3167" s="2">
        <v>43969.862928240742</v>
      </c>
      <c r="AQ3167" s="1"/>
      <c r="AS3167" t="b">
        <v>0</v>
      </c>
      <c r="AV3167" t="s">
        <v>213</v>
      </c>
      <c r="BB3167" t="s">
        <v>8398</v>
      </c>
      <c r="BD3167" t="b">
        <v>0</v>
      </c>
      <c r="BH3167" t="s">
        <v>215</v>
      </c>
      <c r="BI3167" t="s">
        <v>1243</v>
      </c>
      <c r="BL3167" t="s">
        <v>8396</v>
      </c>
      <c r="BM3167" t="s">
        <v>202</v>
      </c>
      <c r="BN3167" t="s">
        <v>2414</v>
      </c>
      <c r="BQ3167" t="s">
        <v>204</v>
      </c>
      <c r="BR3167" t="b">
        <v>0</v>
      </c>
      <c r="BT3167" t="b">
        <v>0</v>
      </c>
      <c r="BW3167" t="s">
        <v>97</v>
      </c>
      <c r="BX3167" t="b">
        <v>0</v>
      </c>
      <c r="BY3167" s="2">
        <v>44376.857569444444</v>
      </c>
      <c r="BZ3167" t="s">
        <v>217</v>
      </c>
      <c r="CB3167" t="b">
        <v>0</v>
      </c>
      <c r="CC3167" t="b">
        <v>0</v>
      </c>
      <c r="CF3167">
        <v>140000</v>
      </c>
      <c r="CH3167">
        <v>0</v>
      </c>
      <c r="CI3167">
        <v>0</v>
      </c>
      <c r="CJ3167">
        <v>0</v>
      </c>
      <c r="CK3167">
        <f>YEAR(tbl_Opportunity[[#This Row],[Close Date]])</f>
        <v>2020</v>
      </c>
    </row>
    <row r="3168" spans="1:89">
      <c r="A3168" t="s">
        <v>8399</v>
      </c>
      <c r="B3168" t="b">
        <v>0</v>
      </c>
      <c r="D3168" t="b">
        <v>0</v>
      </c>
      <c r="H3168" s="1">
        <v>44183</v>
      </c>
      <c r="I3168" t="b">
        <v>1</v>
      </c>
      <c r="J3168" t="s">
        <v>193</v>
      </c>
      <c r="L3168" t="s">
        <v>8400</v>
      </c>
      <c r="M3168" t="s">
        <v>8401</v>
      </c>
      <c r="N3168" t="s">
        <v>345</v>
      </c>
      <c r="O3168" t="s">
        <v>3202</v>
      </c>
      <c r="P3168" t="b">
        <v>1</v>
      </c>
      <c r="Q3168" s="2">
        <v>43899.847997685189</v>
      </c>
      <c r="R3168" s="1"/>
      <c r="S3168" t="b">
        <v>0</v>
      </c>
      <c r="U3168" s="1"/>
      <c r="V3168" t="b">
        <v>0</v>
      </c>
      <c r="W3168" s="1">
        <v>43922</v>
      </c>
      <c r="X3168">
        <v>4</v>
      </c>
      <c r="Y3168">
        <v>2020</v>
      </c>
      <c r="Z3168" t="s">
        <v>90</v>
      </c>
      <c r="AA3168" t="s">
        <v>90</v>
      </c>
      <c r="AB3168" t="b">
        <v>0</v>
      </c>
      <c r="AC3168" t="b">
        <v>0</v>
      </c>
      <c r="AE3168" t="b">
        <v>1</v>
      </c>
      <c r="AF3168" t="b">
        <v>0</v>
      </c>
      <c r="AG3168" t="b">
        <v>0</v>
      </c>
      <c r="AH3168" t="s">
        <v>105</v>
      </c>
      <c r="AI3168" t="b">
        <v>0</v>
      </c>
      <c r="AK3168" t="b">
        <v>0</v>
      </c>
      <c r="AL3168" s="1">
        <v>44035</v>
      </c>
      <c r="AM3168" t="s">
        <v>162</v>
      </c>
      <c r="AN3168" s="2">
        <v>44297.83829861111</v>
      </c>
      <c r="AP3168" s="2">
        <v>44049.731261574074</v>
      </c>
      <c r="AQ3168" s="1"/>
      <c r="AS3168" t="b">
        <v>0</v>
      </c>
      <c r="AV3168" t="s">
        <v>213</v>
      </c>
      <c r="BB3168" t="s">
        <v>8402</v>
      </c>
      <c r="BD3168" t="b">
        <v>0</v>
      </c>
      <c r="BH3168" t="s">
        <v>3202</v>
      </c>
      <c r="BI3168" t="s">
        <v>1243</v>
      </c>
      <c r="BL3168" t="s">
        <v>8403</v>
      </c>
      <c r="BM3168" t="s">
        <v>202</v>
      </c>
      <c r="BN3168" t="s">
        <v>2414</v>
      </c>
      <c r="BQ3168" t="s">
        <v>204</v>
      </c>
      <c r="BR3168" t="b">
        <v>0</v>
      </c>
      <c r="BT3168" t="b">
        <v>0</v>
      </c>
      <c r="BW3168" t="s">
        <v>97</v>
      </c>
      <c r="BX3168" t="b">
        <v>0</v>
      </c>
      <c r="BY3168" s="2">
        <v>44376.857581018521</v>
      </c>
      <c r="BZ3168" t="s">
        <v>3204</v>
      </c>
      <c r="CB3168" t="b">
        <v>0</v>
      </c>
      <c r="CC3168" t="b">
        <v>0</v>
      </c>
      <c r="CF3168">
        <v>152000</v>
      </c>
      <c r="CH3168">
        <v>0</v>
      </c>
      <c r="CI3168">
        <v>0</v>
      </c>
      <c r="CJ3168">
        <v>0</v>
      </c>
      <c r="CK3168">
        <f>YEAR(tbl_Opportunity[[#This Row],[Close Date]])</f>
        <v>2020</v>
      </c>
    </row>
    <row r="3169" spans="1:89">
      <c r="A3169" t="s">
        <v>493</v>
      </c>
      <c r="B3169" t="b">
        <v>0</v>
      </c>
      <c r="D3169" t="b">
        <v>0</v>
      </c>
      <c r="H3169" s="1">
        <v>44181</v>
      </c>
      <c r="I3169" t="b">
        <v>1</v>
      </c>
      <c r="J3169" t="s">
        <v>193</v>
      </c>
      <c r="L3169" t="s">
        <v>8404</v>
      </c>
      <c r="M3169" t="s">
        <v>8405</v>
      </c>
      <c r="N3169" t="s">
        <v>345</v>
      </c>
      <c r="O3169" t="s">
        <v>215</v>
      </c>
      <c r="P3169" t="b">
        <v>1</v>
      </c>
      <c r="Q3169" s="2">
        <v>43847.641956018517</v>
      </c>
      <c r="R3169" s="1"/>
      <c r="S3169" t="b">
        <v>0</v>
      </c>
      <c r="U3169" s="1"/>
      <c r="V3169" t="b">
        <v>0</v>
      </c>
      <c r="W3169" s="1">
        <v>43922</v>
      </c>
      <c r="X3169">
        <v>4</v>
      </c>
      <c r="Y3169">
        <v>2020</v>
      </c>
      <c r="Z3169" t="s">
        <v>90</v>
      </c>
      <c r="AA3169" t="s">
        <v>90</v>
      </c>
      <c r="AB3169" t="b">
        <v>0</v>
      </c>
      <c r="AC3169" t="b">
        <v>0</v>
      </c>
      <c r="AE3169" t="b">
        <v>1</v>
      </c>
      <c r="AF3169" t="b">
        <v>0</v>
      </c>
      <c r="AG3169" t="b">
        <v>0</v>
      </c>
      <c r="AH3169" t="s">
        <v>4366</v>
      </c>
      <c r="AI3169" t="b">
        <v>0</v>
      </c>
      <c r="AK3169" t="b">
        <v>0</v>
      </c>
      <c r="AL3169" s="1">
        <v>44123</v>
      </c>
      <c r="AM3169" t="s">
        <v>162</v>
      </c>
      <c r="AN3169" s="2">
        <v>44296.959062499998</v>
      </c>
      <c r="AP3169" s="2">
        <v>44181.600636574076</v>
      </c>
      <c r="AQ3169" s="1"/>
      <c r="AS3169" t="b">
        <v>0</v>
      </c>
      <c r="AV3169" t="s">
        <v>248</v>
      </c>
      <c r="BB3169" t="s">
        <v>8406</v>
      </c>
      <c r="BD3169" t="b">
        <v>0</v>
      </c>
      <c r="BH3169" t="s">
        <v>215</v>
      </c>
      <c r="BI3169" t="s">
        <v>1243</v>
      </c>
      <c r="BJ3169" t="s">
        <v>216</v>
      </c>
      <c r="BL3169" t="s">
        <v>8404</v>
      </c>
      <c r="BM3169" t="s">
        <v>202</v>
      </c>
      <c r="BN3169" t="s">
        <v>2414</v>
      </c>
      <c r="BQ3169" t="s">
        <v>204</v>
      </c>
      <c r="BR3169" t="b">
        <v>0</v>
      </c>
      <c r="BT3169" t="b">
        <v>0</v>
      </c>
      <c r="BW3169" t="s">
        <v>97</v>
      </c>
      <c r="BX3169" t="b">
        <v>0</v>
      </c>
      <c r="BY3169" s="2">
        <v>44376.857581018521</v>
      </c>
      <c r="BZ3169" t="s">
        <v>217</v>
      </c>
      <c r="CB3169" t="b">
        <v>0</v>
      </c>
      <c r="CC3169" t="b">
        <v>0</v>
      </c>
      <c r="CF3169">
        <v>140000</v>
      </c>
      <c r="CH3169">
        <v>0</v>
      </c>
      <c r="CI3169">
        <v>0</v>
      </c>
      <c r="CJ3169">
        <v>0</v>
      </c>
      <c r="CK3169">
        <f>YEAR(tbl_Opportunity[[#This Row],[Close Date]])</f>
        <v>2020</v>
      </c>
    </row>
    <row r="3170" spans="1:89">
      <c r="A3170" t="s">
        <v>8407</v>
      </c>
      <c r="B3170" t="b">
        <v>0</v>
      </c>
      <c r="D3170" t="b">
        <v>0</v>
      </c>
      <c r="H3170" s="1">
        <v>44110</v>
      </c>
      <c r="I3170" t="b">
        <v>1</v>
      </c>
      <c r="J3170" t="s">
        <v>193</v>
      </c>
      <c r="L3170" t="s">
        <v>8408</v>
      </c>
      <c r="M3170" t="s">
        <v>8409</v>
      </c>
      <c r="N3170" t="s">
        <v>345</v>
      </c>
      <c r="O3170" t="s">
        <v>3202</v>
      </c>
      <c r="P3170" t="b">
        <v>1</v>
      </c>
      <c r="Q3170" s="2">
        <v>43894.743634259263</v>
      </c>
      <c r="R3170" s="1"/>
      <c r="S3170" t="b">
        <v>0</v>
      </c>
      <c r="U3170" s="1"/>
      <c r="V3170" t="b">
        <v>0</v>
      </c>
      <c r="W3170" s="1">
        <v>43922</v>
      </c>
      <c r="X3170">
        <v>4</v>
      </c>
      <c r="Y3170">
        <v>2020</v>
      </c>
      <c r="Z3170" t="s">
        <v>90</v>
      </c>
      <c r="AA3170" t="s">
        <v>90</v>
      </c>
      <c r="AB3170" t="b">
        <v>0</v>
      </c>
      <c r="AC3170" t="b">
        <v>0</v>
      </c>
      <c r="AE3170" t="b">
        <v>1</v>
      </c>
      <c r="AF3170" t="b">
        <v>0</v>
      </c>
      <c r="AG3170" t="b">
        <v>0</v>
      </c>
      <c r="AH3170" t="s">
        <v>4366</v>
      </c>
      <c r="AI3170" t="b">
        <v>0</v>
      </c>
      <c r="AK3170" t="b">
        <v>0</v>
      </c>
      <c r="AL3170" s="1">
        <v>44061</v>
      </c>
      <c r="AM3170" t="s">
        <v>162</v>
      </c>
      <c r="AN3170" s="2">
        <v>44296.959062499998</v>
      </c>
      <c r="AP3170" s="2">
        <v>44110.912268518521</v>
      </c>
      <c r="AQ3170" s="1"/>
      <c r="AS3170" t="b">
        <v>0</v>
      </c>
      <c r="AV3170" t="s">
        <v>93</v>
      </c>
      <c r="BB3170" t="s">
        <v>8410</v>
      </c>
      <c r="BD3170" t="b">
        <v>0</v>
      </c>
      <c r="BH3170" t="s">
        <v>3202</v>
      </c>
      <c r="BI3170" t="s">
        <v>1243</v>
      </c>
      <c r="BJ3170" t="s">
        <v>196</v>
      </c>
      <c r="BL3170" t="s">
        <v>8408</v>
      </c>
      <c r="BM3170" t="s">
        <v>202</v>
      </c>
      <c r="BN3170" t="s">
        <v>2414</v>
      </c>
      <c r="BQ3170" t="s">
        <v>204</v>
      </c>
      <c r="BR3170" t="b">
        <v>0</v>
      </c>
      <c r="BT3170" t="b">
        <v>0</v>
      </c>
      <c r="BW3170" t="s">
        <v>97</v>
      </c>
      <c r="BX3170" t="b">
        <v>0</v>
      </c>
      <c r="BY3170" s="2">
        <v>44376.857581018521</v>
      </c>
      <c r="BZ3170" t="s">
        <v>3204</v>
      </c>
      <c r="CB3170" t="b">
        <v>0</v>
      </c>
      <c r="CC3170" t="b">
        <v>0</v>
      </c>
      <c r="CF3170">
        <v>144000</v>
      </c>
      <c r="CH3170">
        <v>0</v>
      </c>
      <c r="CI3170">
        <v>0</v>
      </c>
      <c r="CJ3170">
        <v>0</v>
      </c>
      <c r="CK3170">
        <f>YEAR(tbl_Opportunity[[#This Row],[Close Date]])</f>
        <v>2020</v>
      </c>
    </row>
    <row r="3171" spans="1:89">
      <c r="A3171" t="s">
        <v>8411</v>
      </c>
      <c r="B3171" t="b">
        <v>0</v>
      </c>
      <c r="D3171" t="b">
        <v>0</v>
      </c>
      <c r="E3171" t="s">
        <v>5939</v>
      </c>
      <c r="H3171" s="1">
        <v>44196</v>
      </c>
      <c r="I3171" t="b">
        <v>1</v>
      </c>
      <c r="J3171" t="s">
        <v>193</v>
      </c>
      <c r="L3171" t="s">
        <v>8412</v>
      </c>
      <c r="M3171" t="s">
        <v>8413</v>
      </c>
      <c r="N3171" t="s">
        <v>345</v>
      </c>
      <c r="O3171" t="s">
        <v>272</v>
      </c>
      <c r="P3171" t="b">
        <v>1</v>
      </c>
      <c r="Q3171" s="2">
        <v>43775.858449074076</v>
      </c>
      <c r="R3171" s="1"/>
      <c r="S3171" t="b">
        <v>0</v>
      </c>
      <c r="U3171" s="1"/>
      <c r="V3171" t="b">
        <v>0</v>
      </c>
      <c r="W3171" s="1">
        <v>43922</v>
      </c>
      <c r="X3171">
        <v>4</v>
      </c>
      <c r="Y3171">
        <v>2020</v>
      </c>
      <c r="Z3171" t="s">
        <v>90</v>
      </c>
      <c r="AA3171" t="s">
        <v>90</v>
      </c>
      <c r="AB3171" t="b">
        <v>0</v>
      </c>
      <c r="AC3171" t="b">
        <v>0</v>
      </c>
      <c r="AE3171" t="b">
        <v>1</v>
      </c>
      <c r="AF3171" t="b">
        <v>0</v>
      </c>
      <c r="AG3171" t="b">
        <v>0</v>
      </c>
      <c r="AH3171" t="s">
        <v>4366</v>
      </c>
      <c r="AI3171" t="b">
        <v>0</v>
      </c>
      <c r="AK3171" t="b">
        <v>0</v>
      </c>
      <c r="AL3171" s="1">
        <v>43969</v>
      </c>
      <c r="AM3171" t="s">
        <v>162</v>
      </c>
      <c r="AN3171" s="2">
        <v>44296.959062499998</v>
      </c>
      <c r="AP3171" s="2">
        <v>44064.83971064815</v>
      </c>
      <c r="AQ3171" s="1"/>
      <c r="AS3171" t="b">
        <v>0</v>
      </c>
      <c r="AV3171" t="s">
        <v>176</v>
      </c>
      <c r="BB3171" t="s">
        <v>8414</v>
      </c>
      <c r="BD3171" t="b">
        <v>0</v>
      </c>
      <c r="BH3171" t="s">
        <v>2393</v>
      </c>
      <c r="BI3171" t="s">
        <v>1668</v>
      </c>
      <c r="BL3171" t="s">
        <v>8412</v>
      </c>
      <c r="BM3171" t="s">
        <v>202</v>
      </c>
      <c r="BN3171" t="s">
        <v>2414</v>
      </c>
      <c r="BQ3171" t="s">
        <v>204</v>
      </c>
      <c r="BR3171" t="b">
        <v>0</v>
      </c>
      <c r="BT3171" t="b">
        <v>0</v>
      </c>
      <c r="BW3171" t="s">
        <v>97</v>
      </c>
      <c r="BX3171" t="b">
        <v>0</v>
      </c>
      <c r="BY3171" s="2">
        <v>44376.857581018521</v>
      </c>
      <c r="BZ3171" t="s">
        <v>314</v>
      </c>
      <c r="CB3171" t="b">
        <v>0</v>
      </c>
      <c r="CC3171" t="b">
        <v>0</v>
      </c>
      <c r="CF3171">
        <v>122820</v>
      </c>
      <c r="CH3171">
        <v>0</v>
      </c>
      <c r="CI3171">
        <v>0</v>
      </c>
      <c r="CJ3171">
        <v>0</v>
      </c>
      <c r="CK3171">
        <f>YEAR(tbl_Opportunity[[#This Row],[Close Date]])</f>
        <v>2020</v>
      </c>
    </row>
    <row r="3172" spans="1:89">
      <c r="A3172" t="s">
        <v>8415</v>
      </c>
      <c r="B3172" t="b">
        <v>0</v>
      </c>
      <c r="D3172" t="b">
        <v>0</v>
      </c>
      <c r="E3172" t="s">
        <v>8416</v>
      </c>
      <c r="H3172" s="1">
        <v>43830</v>
      </c>
      <c r="I3172" t="b">
        <v>1</v>
      </c>
      <c r="J3172" t="s">
        <v>111</v>
      </c>
      <c r="L3172" t="s">
        <v>8417</v>
      </c>
      <c r="O3172" t="s">
        <v>272</v>
      </c>
      <c r="P3172" t="b">
        <v>1</v>
      </c>
      <c r="Q3172" s="2">
        <v>43790.938877314817</v>
      </c>
      <c r="R3172" s="1"/>
      <c r="S3172" t="b">
        <v>0</v>
      </c>
      <c r="U3172" s="1"/>
      <c r="V3172" t="b">
        <v>0</v>
      </c>
      <c r="W3172" s="1">
        <v>43556</v>
      </c>
      <c r="X3172">
        <v>4</v>
      </c>
      <c r="Y3172">
        <v>2019</v>
      </c>
      <c r="Z3172" t="s">
        <v>90</v>
      </c>
      <c r="AA3172" t="s">
        <v>90</v>
      </c>
      <c r="AB3172" t="b">
        <v>0</v>
      </c>
      <c r="AC3172" t="b">
        <v>0</v>
      </c>
      <c r="AE3172" t="b">
        <v>1</v>
      </c>
      <c r="AF3172" t="b">
        <v>0</v>
      </c>
      <c r="AG3172" t="b">
        <v>0</v>
      </c>
      <c r="AH3172" t="s">
        <v>4366</v>
      </c>
      <c r="AI3172" t="b">
        <v>0</v>
      </c>
      <c r="AK3172" t="b">
        <v>0</v>
      </c>
      <c r="AL3172" s="1">
        <v>43790</v>
      </c>
      <c r="AM3172" t="s">
        <v>162</v>
      </c>
      <c r="AN3172" s="2">
        <v>44296.959062499998</v>
      </c>
      <c r="AP3172" s="2">
        <v>43948.653993055559</v>
      </c>
      <c r="AQ3172" s="1"/>
      <c r="AS3172" t="b">
        <v>0</v>
      </c>
      <c r="AV3172" t="s">
        <v>2820</v>
      </c>
      <c r="BB3172" t="s">
        <v>8418</v>
      </c>
      <c r="BD3172" t="b">
        <v>0</v>
      </c>
      <c r="BH3172" t="s">
        <v>215</v>
      </c>
      <c r="BI3172" t="s">
        <v>549</v>
      </c>
      <c r="BJ3172" t="s">
        <v>196</v>
      </c>
      <c r="BL3172" t="s">
        <v>8417</v>
      </c>
      <c r="BM3172" t="s">
        <v>291</v>
      </c>
      <c r="BN3172" t="s">
        <v>203</v>
      </c>
      <c r="BQ3172" t="s">
        <v>204</v>
      </c>
      <c r="BR3172" t="b">
        <v>0</v>
      </c>
      <c r="BT3172" t="b">
        <v>0</v>
      </c>
      <c r="BW3172" t="s">
        <v>97</v>
      </c>
      <c r="BX3172" t="b">
        <v>0</v>
      </c>
      <c r="BY3172" s="2">
        <v>44376.857581018521</v>
      </c>
      <c r="BZ3172" t="s">
        <v>217</v>
      </c>
      <c r="CB3172" t="b">
        <v>0</v>
      </c>
      <c r="CC3172" t="b">
        <v>0</v>
      </c>
      <c r="CF3172">
        <v>7695</v>
      </c>
      <c r="CH3172">
        <v>0</v>
      </c>
      <c r="CI3172">
        <v>0</v>
      </c>
      <c r="CJ3172">
        <v>0</v>
      </c>
      <c r="CK3172">
        <f>YEAR(tbl_Opportunity[[#This Row],[Close Date]])</f>
        <v>2019</v>
      </c>
    </row>
    <row r="3173" spans="1:89">
      <c r="A3173" t="s">
        <v>8419</v>
      </c>
      <c r="B3173" t="b">
        <v>0</v>
      </c>
      <c r="D3173" t="b">
        <v>0</v>
      </c>
      <c r="E3173" t="s">
        <v>8420</v>
      </c>
      <c r="H3173" s="1">
        <v>43455</v>
      </c>
      <c r="I3173" t="b">
        <v>1</v>
      </c>
      <c r="J3173" t="s">
        <v>111</v>
      </c>
      <c r="L3173" t="s">
        <v>4473</v>
      </c>
      <c r="O3173" t="s">
        <v>215</v>
      </c>
      <c r="P3173" t="b">
        <v>1</v>
      </c>
      <c r="Q3173" s="2">
        <v>43262.590439814812</v>
      </c>
      <c r="R3173" s="1"/>
      <c r="S3173" t="b">
        <v>0</v>
      </c>
      <c r="U3173" s="1"/>
      <c r="V3173" t="b">
        <v>0</v>
      </c>
      <c r="W3173" s="1">
        <v>43191</v>
      </c>
      <c r="X3173">
        <v>4</v>
      </c>
      <c r="Y3173">
        <v>2018</v>
      </c>
      <c r="Z3173" t="s">
        <v>90</v>
      </c>
      <c r="AA3173" t="s">
        <v>90</v>
      </c>
      <c r="AB3173" t="b">
        <v>0</v>
      </c>
      <c r="AC3173" t="b">
        <v>0</v>
      </c>
      <c r="AE3173" t="b">
        <v>1</v>
      </c>
      <c r="AF3173" t="b">
        <v>0</v>
      </c>
      <c r="AG3173" t="b">
        <v>0</v>
      </c>
      <c r="AH3173" t="s">
        <v>4366</v>
      </c>
      <c r="AI3173" t="b">
        <v>0</v>
      </c>
      <c r="AK3173" t="b">
        <v>0</v>
      </c>
      <c r="AL3173" s="1">
        <v>43262</v>
      </c>
      <c r="AM3173" t="s">
        <v>162</v>
      </c>
      <c r="AN3173" s="2">
        <v>44296.959062499998</v>
      </c>
      <c r="AP3173" s="2">
        <v>43557.839398148149</v>
      </c>
      <c r="AQ3173" s="1"/>
      <c r="AS3173" t="b">
        <v>0</v>
      </c>
      <c r="AU3173" t="s">
        <v>216</v>
      </c>
      <c r="AV3173" t="s">
        <v>176</v>
      </c>
      <c r="BB3173" t="s">
        <v>8421</v>
      </c>
      <c r="BD3173" t="b">
        <v>0</v>
      </c>
      <c r="BH3173" t="s">
        <v>215</v>
      </c>
      <c r="BI3173" t="s">
        <v>200</v>
      </c>
      <c r="BJ3173" t="s">
        <v>216</v>
      </c>
      <c r="BL3173" t="s">
        <v>4473</v>
      </c>
      <c r="BM3173" t="s">
        <v>202</v>
      </c>
      <c r="BN3173" t="s">
        <v>203</v>
      </c>
      <c r="BQ3173" t="s">
        <v>204</v>
      </c>
      <c r="BR3173" t="b">
        <v>0</v>
      </c>
      <c r="BT3173" t="b">
        <v>0</v>
      </c>
      <c r="BW3173" t="s">
        <v>97</v>
      </c>
      <c r="BX3173" t="b">
        <v>0</v>
      </c>
      <c r="BY3173" s="2">
        <v>44376.857569444444</v>
      </c>
      <c r="BZ3173" t="s">
        <v>217</v>
      </c>
      <c r="CB3173" t="b">
        <v>0</v>
      </c>
      <c r="CC3173" t="b">
        <v>0</v>
      </c>
      <c r="CF3173">
        <v>72600</v>
      </c>
      <c r="CH3173">
        <v>0</v>
      </c>
      <c r="CI3173">
        <v>0</v>
      </c>
      <c r="CJ3173">
        <v>0</v>
      </c>
      <c r="CK3173">
        <f>YEAR(tbl_Opportunity[[#This Row],[Close Date]])</f>
        <v>2018</v>
      </c>
    </row>
    <row r="3174" spans="1:89">
      <c r="A3174" t="s">
        <v>223</v>
      </c>
      <c r="B3174" t="b">
        <v>0</v>
      </c>
      <c r="D3174" t="b">
        <v>0</v>
      </c>
      <c r="H3174" s="1">
        <v>43465</v>
      </c>
      <c r="I3174" t="b">
        <v>1</v>
      </c>
      <c r="J3174" t="s">
        <v>193</v>
      </c>
      <c r="L3174" t="s">
        <v>8422</v>
      </c>
      <c r="O3174" t="s">
        <v>2137</v>
      </c>
      <c r="P3174" t="b">
        <v>1</v>
      </c>
      <c r="Q3174" s="2">
        <v>42997.782569444447</v>
      </c>
      <c r="R3174" s="1"/>
      <c r="S3174" t="b">
        <v>0</v>
      </c>
      <c r="U3174" s="1"/>
      <c r="V3174" t="b">
        <v>0</v>
      </c>
      <c r="W3174" s="1">
        <v>43191</v>
      </c>
      <c r="X3174">
        <v>4</v>
      </c>
      <c r="Y3174">
        <v>2018</v>
      </c>
      <c r="Z3174" t="s">
        <v>90</v>
      </c>
      <c r="AA3174" t="s">
        <v>90</v>
      </c>
      <c r="AB3174" t="b">
        <v>0</v>
      </c>
      <c r="AC3174" t="b">
        <v>0</v>
      </c>
      <c r="AE3174" t="b">
        <v>1</v>
      </c>
      <c r="AF3174" t="b">
        <v>0</v>
      </c>
      <c r="AG3174" t="b">
        <v>0</v>
      </c>
      <c r="AH3174" t="s">
        <v>4366</v>
      </c>
      <c r="AI3174" t="b">
        <v>0</v>
      </c>
      <c r="AK3174" t="b">
        <v>0</v>
      </c>
      <c r="AL3174" s="1">
        <v>43574</v>
      </c>
      <c r="AM3174" t="s">
        <v>162</v>
      </c>
      <c r="AN3174" s="2">
        <v>44296.959062499998</v>
      </c>
      <c r="AP3174" s="2">
        <v>43627.847534722219</v>
      </c>
      <c r="AQ3174" s="1"/>
      <c r="AS3174" t="b">
        <v>0</v>
      </c>
      <c r="AU3174" t="s">
        <v>216</v>
      </c>
      <c r="AV3174" t="s">
        <v>93</v>
      </c>
      <c r="BB3174" t="s">
        <v>8423</v>
      </c>
      <c r="BD3174" t="b">
        <v>0</v>
      </c>
      <c r="BH3174" t="s">
        <v>199</v>
      </c>
      <c r="BI3174" t="s">
        <v>200</v>
      </c>
      <c r="BJ3174" t="s">
        <v>216</v>
      </c>
      <c r="BL3174" t="s">
        <v>8422</v>
      </c>
      <c r="BM3174" t="s">
        <v>202</v>
      </c>
      <c r="BN3174" t="s">
        <v>203</v>
      </c>
      <c r="BQ3174" t="s">
        <v>204</v>
      </c>
      <c r="BR3174" t="b">
        <v>0</v>
      </c>
      <c r="BT3174" t="b">
        <v>0</v>
      </c>
      <c r="BW3174" t="s">
        <v>97</v>
      </c>
      <c r="BX3174" t="b">
        <v>0</v>
      </c>
      <c r="BY3174" s="2">
        <v>44376.857569444444</v>
      </c>
      <c r="CB3174" t="b">
        <v>0</v>
      </c>
      <c r="CC3174" t="b">
        <v>0</v>
      </c>
      <c r="CF3174">
        <v>72600</v>
      </c>
      <c r="CH3174">
        <v>0</v>
      </c>
      <c r="CI3174">
        <v>0</v>
      </c>
      <c r="CJ3174">
        <v>0</v>
      </c>
      <c r="CK3174">
        <f>YEAR(tbl_Opportunity[[#This Row],[Close Date]])</f>
        <v>2018</v>
      </c>
    </row>
    <row r="3175" spans="1:89">
      <c r="A3175" t="s">
        <v>299</v>
      </c>
      <c r="B3175" t="b">
        <v>0</v>
      </c>
      <c r="D3175" t="b">
        <v>0</v>
      </c>
      <c r="H3175" s="1">
        <v>43100</v>
      </c>
      <c r="I3175" t="b">
        <v>1</v>
      </c>
      <c r="J3175" t="s">
        <v>105</v>
      </c>
      <c r="L3175" t="s">
        <v>8424</v>
      </c>
      <c r="O3175" t="s">
        <v>2137</v>
      </c>
      <c r="P3175" t="b">
        <v>1</v>
      </c>
      <c r="Q3175" s="2">
        <v>43011.526979166665</v>
      </c>
      <c r="R3175" s="1"/>
      <c r="S3175" t="b">
        <v>0</v>
      </c>
      <c r="U3175" s="1"/>
      <c r="V3175" t="b">
        <v>0</v>
      </c>
      <c r="W3175" s="1">
        <v>42826</v>
      </c>
      <c r="X3175">
        <v>4</v>
      </c>
      <c r="Y3175">
        <v>2017</v>
      </c>
      <c r="Z3175" t="s">
        <v>90</v>
      </c>
      <c r="AA3175" t="s">
        <v>90</v>
      </c>
      <c r="AB3175" t="b">
        <v>0</v>
      </c>
      <c r="AC3175" t="b">
        <v>0</v>
      </c>
      <c r="AE3175" t="b">
        <v>1</v>
      </c>
      <c r="AF3175" t="b">
        <v>0</v>
      </c>
      <c r="AG3175" t="b">
        <v>0</v>
      </c>
      <c r="AH3175" t="s">
        <v>4366</v>
      </c>
      <c r="AI3175" t="b">
        <v>0</v>
      </c>
      <c r="AK3175" t="b">
        <v>0</v>
      </c>
      <c r="AL3175" s="1">
        <v>42943</v>
      </c>
      <c r="AM3175" t="s">
        <v>162</v>
      </c>
      <c r="AN3175" s="2">
        <v>44297.853321759256</v>
      </c>
      <c r="AP3175" s="2">
        <v>43515.647152777776</v>
      </c>
      <c r="AQ3175" s="1"/>
      <c r="AS3175" t="b">
        <v>0</v>
      </c>
      <c r="AU3175" t="s">
        <v>216</v>
      </c>
      <c r="AV3175" t="s">
        <v>176</v>
      </c>
      <c r="BB3175" t="s">
        <v>8425</v>
      </c>
      <c r="BD3175" t="b">
        <v>0</v>
      </c>
      <c r="BH3175" t="s">
        <v>199</v>
      </c>
      <c r="BI3175" t="s">
        <v>200</v>
      </c>
      <c r="BJ3175" t="s">
        <v>216</v>
      </c>
      <c r="BL3175" t="s">
        <v>8424</v>
      </c>
      <c r="BM3175" t="s">
        <v>202</v>
      </c>
      <c r="BN3175" t="s">
        <v>203</v>
      </c>
      <c r="BQ3175" t="s">
        <v>204</v>
      </c>
      <c r="BR3175" t="b">
        <v>0</v>
      </c>
      <c r="BT3175" t="b">
        <v>0</v>
      </c>
      <c r="BW3175" t="s">
        <v>97</v>
      </c>
      <c r="BX3175" t="b">
        <v>0</v>
      </c>
      <c r="BY3175" s="2">
        <v>44376.857569444444</v>
      </c>
      <c r="CB3175" t="b">
        <v>0</v>
      </c>
      <c r="CC3175" t="b">
        <v>0</v>
      </c>
      <c r="CF3175">
        <v>41500</v>
      </c>
      <c r="CH3175">
        <v>0</v>
      </c>
      <c r="CI3175">
        <v>0</v>
      </c>
      <c r="CJ3175">
        <v>0</v>
      </c>
      <c r="CK3175">
        <f>YEAR(tbl_Opportunity[[#This Row],[Close Date]])</f>
        <v>2017</v>
      </c>
    </row>
    <row r="3176" spans="1:89">
      <c r="A3176" t="s">
        <v>8426</v>
      </c>
      <c r="B3176" t="b">
        <v>0</v>
      </c>
      <c r="D3176" t="b">
        <v>0</v>
      </c>
      <c r="E3176" t="s">
        <v>8420</v>
      </c>
      <c r="H3176" s="1">
        <v>43465</v>
      </c>
      <c r="I3176" t="b">
        <v>1</v>
      </c>
      <c r="J3176" t="s">
        <v>105</v>
      </c>
      <c r="L3176" t="s">
        <v>8427</v>
      </c>
      <c r="O3176" t="s">
        <v>215</v>
      </c>
      <c r="P3176" t="b">
        <v>1</v>
      </c>
      <c r="Q3176" s="2">
        <v>43217.849120370367</v>
      </c>
      <c r="R3176" s="1"/>
      <c r="S3176" t="b">
        <v>0</v>
      </c>
      <c r="U3176" s="1"/>
      <c r="V3176" t="b">
        <v>0</v>
      </c>
      <c r="W3176" s="1">
        <v>43191</v>
      </c>
      <c r="X3176">
        <v>4</v>
      </c>
      <c r="Y3176">
        <v>2018</v>
      </c>
      <c r="Z3176" t="s">
        <v>90</v>
      </c>
      <c r="AA3176" t="s">
        <v>90</v>
      </c>
      <c r="AB3176" t="b">
        <v>0</v>
      </c>
      <c r="AC3176" t="b">
        <v>0</v>
      </c>
      <c r="AE3176" t="b">
        <v>1</v>
      </c>
      <c r="AF3176" t="b">
        <v>0</v>
      </c>
      <c r="AG3176" t="b">
        <v>0</v>
      </c>
      <c r="AH3176" t="s">
        <v>3190</v>
      </c>
      <c r="AI3176" t="b">
        <v>0</v>
      </c>
      <c r="AK3176" t="b">
        <v>0</v>
      </c>
      <c r="AL3176" s="1">
        <v>43602</v>
      </c>
      <c r="AM3176" t="s">
        <v>162</v>
      </c>
      <c r="AN3176" s="2">
        <v>44297.856377314813</v>
      </c>
      <c r="AP3176" s="2">
        <v>43602.578009259261</v>
      </c>
      <c r="AQ3176" s="1"/>
      <c r="AS3176" t="b">
        <v>0</v>
      </c>
      <c r="AU3176" t="s">
        <v>196</v>
      </c>
      <c r="AV3176" t="s">
        <v>2956</v>
      </c>
      <c r="BB3176" t="s">
        <v>8428</v>
      </c>
      <c r="BD3176" t="b">
        <v>0</v>
      </c>
      <c r="BH3176" t="s">
        <v>215</v>
      </c>
      <c r="BI3176" t="s">
        <v>200</v>
      </c>
      <c r="BJ3176" t="s">
        <v>196</v>
      </c>
      <c r="BL3176" t="s">
        <v>8427</v>
      </c>
      <c r="BM3176" t="s">
        <v>202</v>
      </c>
      <c r="BN3176" t="s">
        <v>203</v>
      </c>
      <c r="BQ3176" t="s">
        <v>204</v>
      </c>
      <c r="BR3176" t="b">
        <v>0</v>
      </c>
      <c r="BT3176" t="b">
        <v>0</v>
      </c>
      <c r="BW3176" t="s">
        <v>97</v>
      </c>
      <c r="BX3176" t="b">
        <v>0</v>
      </c>
      <c r="BY3176" s="2">
        <v>44376.857569444444</v>
      </c>
      <c r="BZ3176" t="s">
        <v>217</v>
      </c>
      <c r="CB3176" t="b">
        <v>0</v>
      </c>
      <c r="CC3176" t="b">
        <v>0</v>
      </c>
      <c r="CF3176">
        <v>39950</v>
      </c>
      <c r="CH3176">
        <v>0</v>
      </c>
      <c r="CI3176">
        <v>0</v>
      </c>
      <c r="CJ3176">
        <v>0</v>
      </c>
      <c r="CK3176">
        <f>YEAR(tbl_Opportunity[[#This Row],[Close Date]])</f>
        <v>2018</v>
      </c>
    </row>
    <row r="3177" spans="1:89">
      <c r="A3177" t="s">
        <v>4720</v>
      </c>
      <c r="B3177" t="b">
        <v>0</v>
      </c>
      <c r="D3177" t="b">
        <v>0</v>
      </c>
      <c r="H3177" s="1">
        <v>43830</v>
      </c>
      <c r="I3177" t="b">
        <v>1</v>
      </c>
      <c r="J3177" t="s">
        <v>105</v>
      </c>
      <c r="L3177" t="s">
        <v>8429</v>
      </c>
      <c r="O3177" t="s">
        <v>272</v>
      </c>
      <c r="P3177" t="b">
        <v>1</v>
      </c>
      <c r="Q3177" s="2">
        <v>43516.920995370368</v>
      </c>
      <c r="R3177" s="1"/>
      <c r="S3177" t="b">
        <v>0</v>
      </c>
      <c r="U3177" s="1"/>
      <c r="V3177" t="b">
        <v>0</v>
      </c>
      <c r="W3177" s="1">
        <v>43556</v>
      </c>
      <c r="X3177">
        <v>4</v>
      </c>
      <c r="Y3177">
        <v>2019</v>
      </c>
      <c r="Z3177" t="s">
        <v>90</v>
      </c>
      <c r="AA3177" t="s">
        <v>90</v>
      </c>
      <c r="AB3177" t="b">
        <v>0</v>
      </c>
      <c r="AC3177" t="b">
        <v>0</v>
      </c>
      <c r="AE3177" t="b">
        <v>1</v>
      </c>
      <c r="AF3177" t="b">
        <v>0</v>
      </c>
      <c r="AG3177" t="b">
        <v>0</v>
      </c>
      <c r="AH3177" t="s">
        <v>4366</v>
      </c>
      <c r="AI3177" t="b">
        <v>0</v>
      </c>
      <c r="AK3177" t="b">
        <v>0</v>
      </c>
      <c r="AL3177" s="1"/>
      <c r="AM3177" t="s">
        <v>162</v>
      </c>
      <c r="AN3177" s="2">
        <v>44296.959062499998</v>
      </c>
      <c r="AP3177" s="2">
        <v>43745.243680555555</v>
      </c>
      <c r="AQ3177" s="1"/>
      <c r="AS3177" t="b">
        <v>0</v>
      </c>
      <c r="AV3177" t="s">
        <v>176</v>
      </c>
      <c r="BB3177" t="s">
        <v>8430</v>
      </c>
      <c r="BD3177" t="b">
        <v>0</v>
      </c>
      <c r="BE3177" t="s">
        <v>8431</v>
      </c>
      <c r="BH3177" t="s">
        <v>260</v>
      </c>
      <c r="BI3177" t="s">
        <v>549</v>
      </c>
      <c r="BJ3177" t="s">
        <v>216</v>
      </c>
      <c r="BL3177" t="s">
        <v>8429</v>
      </c>
      <c r="BM3177" t="s">
        <v>202</v>
      </c>
      <c r="BN3177" t="s">
        <v>203</v>
      </c>
      <c r="BQ3177" t="s">
        <v>204</v>
      </c>
      <c r="BR3177" t="b">
        <v>0</v>
      </c>
      <c r="BT3177" t="b">
        <v>0</v>
      </c>
      <c r="BW3177" t="s">
        <v>97</v>
      </c>
      <c r="BX3177" t="b">
        <v>0</v>
      </c>
      <c r="BY3177" s="2">
        <v>44376.857569444444</v>
      </c>
      <c r="CB3177" t="b">
        <v>0</v>
      </c>
      <c r="CC3177" t="b">
        <v>0</v>
      </c>
      <c r="CF3177">
        <v>76815</v>
      </c>
      <c r="CH3177">
        <v>0</v>
      </c>
      <c r="CI3177">
        <v>0</v>
      </c>
      <c r="CJ3177">
        <v>0</v>
      </c>
      <c r="CK3177">
        <f>YEAR(tbl_Opportunity[[#This Row],[Close Date]])</f>
        <v>2019</v>
      </c>
    </row>
    <row r="3178" spans="1:89">
      <c r="A3178" t="s">
        <v>8432</v>
      </c>
      <c r="B3178" t="b">
        <v>0</v>
      </c>
      <c r="D3178" t="b">
        <v>0</v>
      </c>
      <c r="E3178" t="s">
        <v>3063</v>
      </c>
      <c r="H3178" s="1">
        <v>43465</v>
      </c>
      <c r="I3178" t="b">
        <v>1</v>
      </c>
      <c r="J3178" t="s">
        <v>105</v>
      </c>
      <c r="L3178" t="s">
        <v>8433</v>
      </c>
      <c r="O3178" t="s">
        <v>215</v>
      </c>
      <c r="P3178" t="b">
        <v>1</v>
      </c>
      <c r="Q3178" s="2">
        <v>43332.761030092595</v>
      </c>
      <c r="R3178" s="1"/>
      <c r="S3178" t="b">
        <v>0</v>
      </c>
      <c r="U3178" s="1"/>
      <c r="V3178" t="b">
        <v>0</v>
      </c>
      <c r="W3178" s="1">
        <v>43191</v>
      </c>
      <c r="X3178">
        <v>4</v>
      </c>
      <c r="Y3178">
        <v>2018</v>
      </c>
      <c r="Z3178" t="s">
        <v>90</v>
      </c>
      <c r="AA3178" t="s">
        <v>90</v>
      </c>
      <c r="AB3178" t="b">
        <v>0</v>
      </c>
      <c r="AC3178" t="b">
        <v>0</v>
      </c>
      <c r="AE3178" t="b">
        <v>1</v>
      </c>
      <c r="AF3178" t="b">
        <v>0</v>
      </c>
      <c r="AG3178" t="b">
        <v>0</v>
      </c>
      <c r="AH3178" t="s">
        <v>4366</v>
      </c>
      <c r="AI3178" t="b">
        <v>0</v>
      </c>
      <c r="AK3178" t="b">
        <v>0</v>
      </c>
      <c r="AL3178" s="1">
        <v>43413</v>
      </c>
      <c r="AM3178" t="s">
        <v>162</v>
      </c>
      <c r="AN3178" s="2">
        <v>44296.959062499998</v>
      </c>
      <c r="AP3178" s="2">
        <v>43423.646469907406</v>
      </c>
      <c r="AQ3178" s="1"/>
      <c r="AS3178" t="b">
        <v>0</v>
      </c>
      <c r="AV3178" t="s">
        <v>176</v>
      </c>
      <c r="BB3178" t="s">
        <v>8434</v>
      </c>
      <c r="BD3178" t="b">
        <v>0</v>
      </c>
      <c r="BE3178" t="s">
        <v>8435</v>
      </c>
      <c r="BH3178" t="s">
        <v>215</v>
      </c>
      <c r="BI3178" t="s">
        <v>200</v>
      </c>
      <c r="BJ3178" t="s">
        <v>216</v>
      </c>
      <c r="BL3178" t="s">
        <v>8433</v>
      </c>
      <c r="BM3178" t="s">
        <v>202</v>
      </c>
      <c r="BN3178" t="s">
        <v>203</v>
      </c>
      <c r="BQ3178" t="s">
        <v>204</v>
      </c>
      <c r="BR3178" t="b">
        <v>0</v>
      </c>
      <c r="BT3178" t="b">
        <v>0</v>
      </c>
      <c r="BW3178" t="s">
        <v>97</v>
      </c>
      <c r="BX3178" t="b">
        <v>0</v>
      </c>
      <c r="BY3178" s="2">
        <v>44376.857569444444</v>
      </c>
      <c r="BZ3178" t="s">
        <v>217</v>
      </c>
      <c r="CB3178" t="b">
        <v>0</v>
      </c>
      <c r="CC3178" t="b">
        <v>0</v>
      </c>
      <c r="CF3178">
        <v>66560</v>
      </c>
      <c r="CH3178">
        <v>0</v>
      </c>
      <c r="CI3178">
        <v>0</v>
      </c>
      <c r="CJ3178">
        <v>0</v>
      </c>
      <c r="CK3178">
        <f>YEAR(tbl_Opportunity[[#This Row],[Close Date]])</f>
        <v>2018</v>
      </c>
    </row>
    <row r="3179" spans="1:89">
      <c r="A3179" t="s">
        <v>5156</v>
      </c>
      <c r="B3179" t="b">
        <v>0</v>
      </c>
      <c r="D3179" t="b">
        <v>0</v>
      </c>
      <c r="E3179" t="s">
        <v>4496</v>
      </c>
      <c r="H3179" s="1">
        <v>43830</v>
      </c>
      <c r="I3179" t="b">
        <v>1</v>
      </c>
      <c r="J3179" t="s">
        <v>235</v>
      </c>
      <c r="L3179" t="s">
        <v>8436</v>
      </c>
      <c r="O3179" t="s">
        <v>2137</v>
      </c>
      <c r="P3179" t="b">
        <v>1</v>
      </c>
      <c r="Q3179" s="2">
        <v>43019.608252314814</v>
      </c>
      <c r="R3179" s="1"/>
      <c r="S3179" t="b">
        <v>0</v>
      </c>
      <c r="U3179" s="1"/>
      <c r="V3179" t="b">
        <v>0</v>
      </c>
      <c r="W3179" s="1">
        <v>43556</v>
      </c>
      <c r="X3179">
        <v>4</v>
      </c>
      <c r="Y3179">
        <v>2019</v>
      </c>
      <c r="Z3179" t="s">
        <v>90</v>
      </c>
      <c r="AA3179" t="s">
        <v>90</v>
      </c>
      <c r="AB3179" t="b">
        <v>0</v>
      </c>
      <c r="AC3179" t="b">
        <v>0</v>
      </c>
      <c r="AE3179" t="b">
        <v>1</v>
      </c>
      <c r="AF3179" t="b">
        <v>0</v>
      </c>
      <c r="AG3179" t="b">
        <v>0</v>
      </c>
      <c r="AH3179" t="s">
        <v>4366</v>
      </c>
      <c r="AI3179" t="b">
        <v>0</v>
      </c>
      <c r="AJ3179" t="s">
        <v>211</v>
      </c>
      <c r="AK3179" t="b">
        <v>0</v>
      </c>
      <c r="AL3179" s="1">
        <v>43691</v>
      </c>
      <c r="AM3179" t="s">
        <v>162</v>
      </c>
      <c r="AN3179" s="2">
        <v>44296.959062499998</v>
      </c>
      <c r="AP3179" s="2">
        <v>43739.631076388891</v>
      </c>
      <c r="AQ3179" s="1"/>
      <c r="AS3179" t="b">
        <v>0</v>
      </c>
      <c r="AU3179" t="s">
        <v>472</v>
      </c>
      <c r="AV3179" t="s">
        <v>176</v>
      </c>
      <c r="BB3179" t="s">
        <v>8437</v>
      </c>
      <c r="BD3179" t="b">
        <v>0</v>
      </c>
      <c r="BH3179" t="s">
        <v>199</v>
      </c>
      <c r="BI3179" t="s">
        <v>200</v>
      </c>
      <c r="BJ3179" t="s">
        <v>216</v>
      </c>
      <c r="BL3179" t="s">
        <v>8436</v>
      </c>
      <c r="BM3179" t="s">
        <v>202</v>
      </c>
      <c r="BN3179" t="s">
        <v>203</v>
      </c>
      <c r="BQ3179" t="s">
        <v>204</v>
      </c>
      <c r="BR3179" t="b">
        <v>0</v>
      </c>
      <c r="BT3179" t="b">
        <v>0</v>
      </c>
      <c r="BW3179" t="s">
        <v>97</v>
      </c>
      <c r="BX3179" t="b">
        <v>0</v>
      </c>
      <c r="BY3179" s="2">
        <v>44376.857569444444</v>
      </c>
      <c r="CB3179" t="b">
        <v>0</v>
      </c>
      <c r="CC3179" t="b">
        <v>0</v>
      </c>
      <c r="CF3179">
        <v>72600</v>
      </c>
      <c r="CH3179">
        <v>0</v>
      </c>
      <c r="CI3179">
        <v>0</v>
      </c>
      <c r="CJ3179">
        <v>0</v>
      </c>
      <c r="CK3179">
        <f>YEAR(tbl_Opportunity[[#This Row],[Close Date]])</f>
        <v>2019</v>
      </c>
    </row>
    <row r="3180" spans="1:89">
      <c r="A3180" t="s">
        <v>6545</v>
      </c>
      <c r="B3180" t="b">
        <v>0</v>
      </c>
      <c r="D3180" t="b">
        <v>0</v>
      </c>
      <c r="H3180" s="1">
        <v>43830</v>
      </c>
      <c r="I3180" t="b">
        <v>1</v>
      </c>
      <c r="J3180" t="s">
        <v>193</v>
      </c>
      <c r="L3180" t="s">
        <v>8438</v>
      </c>
      <c r="O3180" t="s">
        <v>272</v>
      </c>
      <c r="P3180" t="b">
        <v>1</v>
      </c>
      <c r="Q3180" s="2">
        <v>43433.688807870371</v>
      </c>
      <c r="R3180" s="1"/>
      <c r="S3180" t="b">
        <v>0</v>
      </c>
      <c r="U3180" s="1"/>
      <c r="V3180" t="b">
        <v>0</v>
      </c>
      <c r="W3180" s="1">
        <v>43556</v>
      </c>
      <c r="X3180">
        <v>4</v>
      </c>
      <c r="Y3180">
        <v>2019</v>
      </c>
      <c r="Z3180" t="s">
        <v>90</v>
      </c>
      <c r="AA3180" t="s">
        <v>90</v>
      </c>
      <c r="AB3180" t="b">
        <v>0</v>
      </c>
      <c r="AC3180" t="b">
        <v>0</v>
      </c>
      <c r="AE3180" t="b">
        <v>1</v>
      </c>
      <c r="AF3180" t="b">
        <v>0</v>
      </c>
      <c r="AG3180" t="b">
        <v>0</v>
      </c>
      <c r="AH3180" t="s">
        <v>105</v>
      </c>
      <c r="AI3180" t="b">
        <v>0</v>
      </c>
      <c r="AJ3180" t="s">
        <v>211</v>
      </c>
      <c r="AK3180" t="b">
        <v>0</v>
      </c>
      <c r="AL3180" s="1">
        <v>43794</v>
      </c>
      <c r="AM3180" t="s">
        <v>162</v>
      </c>
      <c r="AN3180" s="2">
        <v>44296.959062499998</v>
      </c>
      <c r="AP3180" s="2">
        <v>43794.637395833335</v>
      </c>
      <c r="AQ3180" s="1"/>
      <c r="AS3180" t="b">
        <v>0</v>
      </c>
      <c r="AU3180" t="s">
        <v>105</v>
      </c>
      <c r="AV3180" t="s">
        <v>93</v>
      </c>
      <c r="BB3180" t="s">
        <v>8439</v>
      </c>
      <c r="BD3180" t="b">
        <v>0</v>
      </c>
      <c r="BH3180" t="s">
        <v>215</v>
      </c>
      <c r="BI3180" t="s">
        <v>549</v>
      </c>
      <c r="BJ3180" t="s">
        <v>105</v>
      </c>
      <c r="BL3180" t="s">
        <v>8438</v>
      </c>
      <c r="BM3180" t="s">
        <v>202</v>
      </c>
      <c r="BN3180" t="s">
        <v>203</v>
      </c>
      <c r="BQ3180" t="s">
        <v>204</v>
      </c>
      <c r="BR3180" t="b">
        <v>0</v>
      </c>
      <c r="BT3180" t="b">
        <v>0</v>
      </c>
      <c r="BW3180" t="s">
        <v>97</v>
      </c>
      <c r="BX3180" t="b">
        <v>0</v>
      </c>
      <c r="BY3180" s="2">
        <v>44376.857569444444</v>
      </c>
      <c r="BZ3180" t="s">
        <v>217</v>
      </c>
      <c r="CB3180" t="b">
        <v>0</v>
      </c>
      <c r="CC3180" t="b">
        <v>0</v>
      </c>
      <c r="CF3180">
        <v>59530</v>
      </c>
      <c r="CH3180">
        <v>0</v>
      </c>
      <c r="CI3180">
        <v>0</v>
      </c>
      <c r="CJ3180">
        <v>0</v>
      </c>
      <c r="CK3180">
        <f>YEAR(tbl_Opportunity[[#This Row],[Close Date]])</f>
        <v>2019</v>
      </c>
    </row>
    <row r="3181" spans="1:89">
      <c r="A3181" t="s">
        <v>6152</v>
      </c>
      <c r="B3181" t="b">
        <v>0</v>
      </c>
      <c r="D3181" t="b">
        <v>0</v>
      </c>
      <c r="H3181" s="1">
        <v>43830</v>
      </c>
      <c r="I3181" t="b">
        <v>1</v>
      </c>
      <c r="J3181" t="s">
        <v>105</v>
      </c>
      <c r="L3181" t="s">
        <v>8440</v>
      </c>
      <c r="O3181" t="s">
        <v>272</v>
      </c>
      <c r="P3181" t="b">
        <v>1</v>
      </c>
      <c r="Q3181" s="2">
        <v>43356.698865740742</v>
      </c>
      <c r="R3181" s="1"/>
      <c r="S3181" t="b">
        <v>0</v>
      </c>
      <c r="U3181" s="1"/>
      <c r="V3181" t="b">
        <v>0</v>
      </c>
      <c r="W3181" s="1">
        <v>43556</v>
      </c>
      <c r="X3181">
        <v>4</v>
      </c>
      <c r="Y3181">
        <v>2019</v>
      </c>
      <c r="Z3181" t="s">
        <v>90</v>
      </c>
      <c r="AA3181" t="s">
        <v>90</v>
      </c>
      <c r="AB3181" t="b">
        <v>0</v>
      </c>
      <c r="AC3181" t="b">
        <v>0</v>
      </c>
      <c r="AE3181" t="b">
        <v>1</v>
      </c>
      <c r="AF3181" t="b">
        <v>0</v>
      </c>
      <c r="AG3181" t="b">
        <v>0</v>
      </c>
      <c r="AH3181" t="s">
        <v>4366</v>
      </c>
      <c r="AI3181" t="b">
        <v>0</v>
      </c>
      <c r="AJ3181" t="s">
        <v>211</v>
      </c>
      <c r="AK3181" t="b">
        <v>0</v>
      </c>
      <c r="AL3181" s="1">
        <v>43670</v>
      </c>
      <c r="AM3181" t="s">
        <v>162</v>
      </c>
      <c r="AN3181" s="2">
        <v>44296.959062499998</v>
      </c>
      <c r="AP3181" s="2">
        <v>43711.578738425924</v>
      </c>
      <c r="AQ3181" s="1"/>
      <c r="AS3181" t="b">
        <v>0</v>
      </c>
      <c r="AU3181" t="s">
        <v>250</v>
      </c>
      <c r="AV3181" t="s">
        <v>93</v>
      </c>
      <c r="BB3181" t="s">
        <v>8441</v>
      </c>
      <c r="BD3181" t="b">
        <v>0</v>
      </c>
      <c r="BE3181" t="s">
        <v>8442</v>
      </c>
      <c r="BH3181" t="s">
        <v>260</v>
      </c>
      <c r="BI3181" t="s">
        <v>549</v>
      </c>
      <c r="BJ3181" t="s">
        <v>250</v>
      </c>
      <c r="BL3181" t="s">
        <v>8440</v>
      </c>
      <c r="BM3181" t="s">
        <v>202</v>
      </c>
      <c r="BN3181" t="s">
        <v>203</v>
      </c>
      <c r="BQ3181" t="s">
        <v>204</v>
      </c>
      <c r="BR3181" t="b">
        <v>0</v>
      </c>
      <c r="BT3181" t="b">
        <v>0</v>
      </c>
      <c r="BW3181" t="s">
        <v>97</v>
      </c>
      <c r="BX3181" t="b">
        <v>0</v>
      </c>
      <c r="BY3181" s="2">
        <v>44376.857569444444</v>
      </c>
      <c r="CB3181" t="b">
        <v>0</v>
      </c>
      <c r="CC3181" t="b">
        <v>0</v>
      </c>
      <c r="CF3181">
        <v>62775</v>
      </c>
      <c r="CH3181">
        <v>0</v>
      </c>
      <c r="CI3181">
        <v>0</v>
      </c>
      <c r="CJ3181">
        <v>0</v>
      </c>
      <c r="CK3181">
        <f>YEAR(tbl_Opportunity[[#This Row],[Close Date]])</f>
        <v>2019</v>
      </c>
    </row>
    <row r="3182" spans="1:89">
      <c r="A3182" t="s">
        <v>1187</v>
      </c>
      <c r="B3182" t="b">
        <v>0</v>
      </c>
      <c r="D3182" t="b">
        <v>0</v>
      </c>
      <c r="E3182" t="s">
        <v>6392</v>
      </c>
      <c r="H3182" s="1">
        <v>44155</v>
      </c>
      <c r="I3182" t="b">
        <v>1</v>
      </c>
      <c r="J3182" t="s">
        <v>105</v>
      </c>
      <c r="L3182" t="s">
        <v>8443</v>
      </c>
      <c r="O3182" t="s">
        <v>272</v>
      </c>
      <c r="P3182" t="b">
        <v>1</v>
      </c>
      <c r="Q3182" s="2">
        <v>43754.772893518515</v>
      </c>
      <c r="R3182" s="1"/>
      <c r="S3182" t="b">
        <v>0</v>
      </c>
      <c r="U3182" s="1"/>
      <c r="V3182" t="b">
        <v>0</v>
      </c>
      <c r="W3182" s="1">
        <v>43922</v>
      </c>
      <c r="X3182">
        <v>4</v>
      </c>
      <c r="Y3182">
        <v>2020</v>
      </c>
      <c r="Z3182" t="s">
        <v>90</v>
      </c>
      <c r="AA3182" t="s">
        <v>90</v>
      </c>
      <c r="AB3182" t="b">
        <v>0</v>
      </c>
      <c r="AC3182" t="b">
        <v>0</v>
      </c>
      <c r="AE3182" t="b">
        <v>1</v>
      </c>
      <c r="AF3182" t="b">
        <v>0</v>
      </c>
      <c r="AG3182" t="b">
        <v>0</v>
      </c>
      <c r="AH3182" t="s">
        <v>3190</v>
      </c>
      <c r="AI3182" t="b">
        <v>0</v>
      </c>
      <c r="AJ3182" t="s">
        <v>211</v>
      </c>
      <c r="AK3182" t="b">
        <v>0</v>
      </c>
      <c r="AL3182" s="1">
        <v>43971</v>
      </c>
      <c r="AM3182" t="s">
        <v>162</v>
      </c>
      <c r="AN3182" s="2">
        <v>44297.856377314813</v>
      </c>
      <c r="AP3182" s="2">
        <v>43971.586180555554</v>
      </c>
      <c r="AQ3182" s="1"/>
      <c r="AS3182" t="b">
        <v>0</v>
      </c>
      <c r="AV3182" t="s">
        <v>2820</v>
      </c>
      <c r="BB3182" t="s">
        <v>8444</v>
      </c>
      <c r="BD3182" t="b">
        <v>0</v>
      </c>
      <c r="BH3182" t="s">
        <v>215</v>
      </c>
      <c r="BI3182" t="s">
        <v>1243</v>
      </c>
      <c r="BJ3182" t="s">
        <v>1205</v>
      </c>
      <c r="BL3182" t="s">
        <v>8443</v>
      </c>
      <c r="BM3182" t="s">
        <v>202</v>
      </c>
      <c r="BN3182" t="s">
        <v>203</v>
      </c>
      <c r="BQ3182" t="s">
        <v>204</v>
      </c>
      <c r="BR3182" t="b">
        <v>0</v>
      </c>
      <c r="BT3182" t="b">
        <v>0</v>
      </c>
      <c r="BW3182" t="s">
        <v>97</v>
      </c>
      <c r="BX3182" t="b">
        <v>0</v>
      </c>
      <c r="BY3182" s="2">
        <v>44376.857569444444</v>
      </c>
      <c r="BZ3182" t="s">
        <v>217</v>
      </c>
      <c r="CB3182" t="b">
        <v>0</v>
      </c>
      <c r="CC3182" t="b">
        <v>0</v>
      </c>
      <c r="CF3182">
        <v>91695</v>
      </c>
      <c r="CH3182">
        <v>0</v>
      </c>
      <c r="CI3182">
        <v>0</v>
      </c>
      <c r="CJ3182">
        <v>0</v>
      </c>
      <c r="CK3182">
        <f>YEAR(tbl_Opportunity[[#This Row],[Close Date]])</f>
        <v>2020</v>
      </c>
    </row>
    <row r="3183" spans="1:89">
      <c r="A3183" t="s">
        <v>399</v>
      </c>
      <c r="B3183" t="b">
        <v>0</v>
      </c>
      <c r="D3183" t="b">
        <v>0</v>
      </c>
      <c r="E3183" t="s">
        <v>4372</v>
      </c>
      <c r="H3183" s="1">
        <v>43465</v>
      </c>
      <c r="I3183" t="b">
        <v>1</v>
      </c>
      <c r="J3183" t="s">
        <v>193</v>
      </c>
      <c r="L3183" t="s">
        <v>6556</v>
      </c>
      <c r="O3183" t="s">
        <v>2137</v>
      </c>
      <c r="P3183" t="b">
        <v>1</v>
      </c>
      <c r="Q3183" s="2">
        <v>43301.739201388889</v>
      </c>
      <c r="R3183" s="1"/>
      <c r="S3183" t="b">
        <v>0</v>
      </c>
      <c r="U3183" s="1"/>
      <c r="V3183" t="b">
        <v>0</v>
      </c>
      <c r="W3183" s="1">
        <v>43191</v>
      </c>
      <c r="X3183">
        <v>4</v>
      </c>
      <c r="Y3183">
        <v>2018</v>
      </c>
      <c r="Z3183" t="s">
        <v>90</v>
      </c>
      <c r="AA3183" t="s">
        <v>90</v>
      </c>
      <c r="AB3183" t="b">
        <v>0</v>
      </c>
      <c r="AC3183" t="b">
        <v>0</v>
      </c>
      <c r="AE3183" t="b">
        <v>1</v>
      </c>
      <c r="AF3183" t="b">
        <v>0</v>
      </c>
      <c r="AG3183" t="b">
        <v>0</v>
      </c>
      <c r="AH3183" t="s">
        <v>105</v>
      </c>
      <c r="AI3183" t="b">
        <v>0</v>
      </c>
      <c r="AJ3183" t="s">
        <v>574</v>
      </c>
      <c r="AK3183" t="b">
        <v>0</v>
      </c>
      <c r="AL3183" s="1">
        <v>43013</v>
      </c>
      <c r="AM3183" t="s">
        <v>162</v>
      </c>
      <c r="AN3183" s="2">
        <v>44296.959062499998</v>
      </c>
      <c r="AP3183" s="2">
        <v>43760.104178240741</v>
      </c>
      <c r="AQ3183" s="1"/>
      <c r="AS3183" t="b">
        <v>0</v>
      </c>
      <c r="AU3183" t="s">
        <v>247</v>
      </c>
      <c r="AV3183" t="s">
        <v>2820</v>
      </c>
      <c r="BB3183" t="s">
        <v>8445</v>
      </c>
      <c r="BD3183" t="b">
        <v>0</v>
      </c>
      <c r="BH3183" t="s">
        <v>260</v>
      </c>
      <c r="BI3183" t="s">
        <v>200</v>
      </c>
      <c r="BJ3183" t="s">
        <v>250</v>
      </c>
      <c r="BL3183" t="s">
        <v>6556</v>
      </c>
      <c r="BM3183" t="s">
        <v>202</v>
      </c>
      <c r="BN3183" t="s">
        <v>203</v>
      </c>
      <c r="BQ3183" t="s">
        <v>204</v>
      </c>
      <c r="BR3183" t="b">
        <v>0</v>
      </c>
      <c r="BT3183" t="b">
        <v>0</v>
      </c>
      <c r="BW3183" t="s">
        <v>97</v>
      </c>
      <c r="BX3183" t="b">
        <v>0</v>
      </c>
      <c r="BY3183" s="2">
        <v>44376.857569444444</v>
      </c>
      <c r="CB3183" t="b">
        <v>0</v>
      </c>
      <c r="CC3183" t="b">
        <v>0</v>
      </c>
      <c r="CF3183">
        <v>63305</v>
      </c>
      <c r="CH3183">
        <v>0</v>
      </c>
      <c r="CI3183">
        <v>0</v>
      </c>
      <c r="CJ3183">
        <v>0</v>
      </c>
      <c r="CK3183">
        <f>YEAR(tbl_Opportunity[[#This Row],[Close Date]])</f>
        <v>2018</v>
      </c>
    </row>
    <row r="3184" spans="1:89">
      <c r="A3184" t="s">
        <v>6442</v>
      </c>
      <c r="B3184" t="b">
        <v>0</v>
      </c>
      <c r="D3184" t="b">
        <v>0</v>
      </c>
      <c r="E3184" t="s">
        <v>6068</v>
      </c>
      <c r="H3184" s="1">
        <v>43769</v>
      </c>
      <c r="I3184" t="b">
        <v>1</v>
      </c>
      <c r="J3184" t="s">
        <v>193</v>
      </c>
      <c r="L3184" t="s">
        <v>8446</v>
      </c>
      <c r="O3184" t="s">
        <v>215</v>
      </c>
      <c r="P3184" t="b">
        <v>1</v>
      </c>
      <c r="Q3184" s="2">
        <v>43265.814421296294</v>
      </c>
      <c r="R3184" s="1"/>
      <c r="S3184" t="b">
        <v>0</v>
      </c>
      <c r="U3184" s="1"/>
      <c r="V3184" t="b">
        <v>0</v>
      </c>
      <c r="W3184" s="1">
        <v>43556</v>
      </c>
      <c r="X3184">
        <v>4</v>
      </c>
      <c r="Y3184">
        <v>2019</v>
      </c>
      <c r="Z3184" t="s">
        <v>90</v>
      </c>
      <c r="AA3184" t="s">
        <v>90</v>
      </c>
      <c r="AB3184" t="b">
        <v>0</v>
      </c>
      <c r="AC3184" t="b">
        <v>0</v>
      </c>
      <c r="AE3184" t="b">
        <v>1</v>
      </c>
      <c r="AF3184" t="b">
        <v>0</v>
      </c>
      <c r="AG3184" t="b">
        <v>0</v>
      </c>
      <c r="AH3184" t="s">
        <v>5147</v>
      </c>
      <c r="AI3184" t="b">
        <v>0</v>
      </c>
      <c r="AJ3184" t="s">
        <v>574</v>
      </c>
      <c r="AK3184" t="b">
        <v>0</v>
      </c>
      <c r="AL3184" s="1">
        <v>43584</v>
      </c>
      <c r="AM3184" t="s">
        <v>162</v>
      </c>
      <c r="AN3184" s="2">
        <v>44296.959062499998</v>
      </c>
      <c r="AP3184" s="2">
        <v>43780.669560185182</v>
      </c>
      <c r="AQ3184" s="1"/>
      <c r="AS3184" t="b">
        <v>0</v>
      </c>
      <c r="AV3184" t="s">
        <v>2820</v>
      </c>
      <c r="BB3184" t="s">
        <v>8447</v>
      </c>
      <c r="BD3184" t="b">
        <v>0</v>
      </c>
      <c r="BH3184" t="s">
        <v>406</v>
      </c>
      <c r="BI3184" t="s">
        <v>549</v>
      </c>
      <c r="BL3184" t="s">
        <v>8446</v>
      </c>
      <c r="BM3184" t="s">
        <v>202</v>
      </c>
      <c r="BN3184" t="s">
        <v>203</v>
      </c>
      <c r="BQ3184" t="s">
        <v>204</v>
      </c>
      <c r="BR3184" t="b">
        <v>0</v>
      </c>
      <c r="BT3184" t="b">
        <v>0</v>
      </c>
      <c r="BW3184" t="s">
        <v>97</v>
      </c>
      <c r="BX3184" t="b">
        <v>0</v>
      </c>
      <c r="BY3184" s="2">
        <v>44376.857569444444</v>
      </c>
      <c r="CB3184" t="b">
        <v>0</v>
      </c>
      <c r="CC3184" t="b">
        <v>0</v>
      </c>
      <c r="CF3184">
        <v>57645</v>
      </c>
      <c r="CH3184">
        <v>0</v>
      </c>
      <c r="CI3184">
        <v>0</v>
      </c>
      <c r="CJ3184">
        <v>0</v>
      </c>
      <c r="CK3184">
        <f>YEAR(tbl_Opportunity[[#This Row],[Close Date]])</f>
        <v>2019</v>
      </c>
    </row>
    <row r="3185" spans="1:89">
      <c r="A3185" t="s">
        <v>8448</v>
      </c>
      <c r="B3185" t="b">
        <v>0</v>
      </c>
      <c r="D3185" t="b">
        <v>0</v>
      </c>
      <c r="E3185" t="s">
        <v>6068</v>
      </c>
      <c r="H3185" s="1">
        <v>44196</v>
      </c>
      <c r="I3185" t="b">
        <v>1</v>
      </c>
      <c r="J3185" t="s">
        <v>193</v>
      </c>
      <c r="L3185" t="s">
        <v>8449</v>
      </c>
      <c r="O3185" t="s">
        <v>2137</v>
      </c>
      <c r="P3185" t="b">
        <v>1</v>
      </c>
      <c r="Q3185" s="2">
        <v>43291.72991898148</v>
      </c>
      <c r="R3185" s="1"/>
      <c r="S3185" t="b">
        <v>0</v>
      </c>
      <c r="U3185" s="1"/>
      <c r="V3185" t="b">
        <v>0</v>
      </c>
      <c r="W3185" s="1">
        <v>43922</v>
      </c>
      <c r="X3185">
        <v>4</v>
      </c>
      <c r="Y3185">
        <v>2020</v>
      </c>
      <c r="Z3185" t="s">
        <v>90</v>
      </c>
      <c r="AA3185" t="s">
        <v>90</v>
      </c>
      <c r="AB3185" t="b">
        <v>0</v>
      </c>
      <c r="AC3185" t="b">
        <v>0</v>
      </c>
      <c r="AE3185" t="b">
        <v>1</v>
      </c>
      <c r="AF3185" t="b">
        <v>0</v>
      </c>
      <c r="AG3185" t="b">
        <v>0</v>
      </c>
      <c r="AH3185" t="s">
        <v>3190</v>
      </c>
      <c r="AI3185" t="b">
        <v>0</v>
      </c>
      <c r="AJ3185" t="s">
        <v>574</v>
      </c>
      <c r="AK3185" t="b">
        <v>0</v>
      </c>
      <c r="AL3185" s="1">
        <v>43284</v>
      </c>
      <c r="AM3185" t="s">
        <v>162</v>
      </c>
      <c r="AN3185" s="2">
        <v>44296.959062499998</v>
      </c>
      <c r="AP3185" s="2">
        <v>43827.960439814815</v>
      </c>
      <c r="AQ3185" s="1"/>
      <c r="AS3185" t="b">
        <v>0</v>
      </c>
      <c r="AV3185" t="s">
        <v>2820</v>
      </c>
      <c r="BB3185" t="s">
        <v>8450</v>
      </c>
      <c r="BD3185" t="b">
        <v>0</v>
      </c>
      <c r="BH3185" t="s">
        <v>260</v>
      </c>
      <c r="BI3185" t="s">
        <v>200</v>
      </c>
      <c r="BJ3185" t="s">
        <v>196</v>
      </c>
      <c r="BL3185" t="s">
        <v>8449</v>
      </c>
      <c r="BM3185" t="s">
        <v>202</v>
      </c>
      <c r="BN3185" t="s">
        <v>203</v>
      </c>
      <c r="BQ3185" t="s">
        <v>204</v>
      </c>
      <c r="BR3185" t="b">
        <v>0</v>
      </c>
      <c r="BT3185" t="b">
        <v>0</v>
      </c>
      <c r="BW3185" t="s">
        <v>97</v>
      </c>
      <c r="BX3185" t="b">
        <v>0</v>
      </c>
      <c r="BY3185" s="2">
        <v>44376.857569444444</v>
      </c>
      <c r="CB3185" t="b">
        <v>0</v>
      </c>
      <c r="CC3185" t="b">
        <v>0</v>
      </c>
      <c r="CF3185">
        <v>66905</v>
      </c>
      <c r="CH3185">
        <v>0</v>
      </c>
      <c r="CI3185">
        <v>0</v>
      </c>
      <c r="CJ3185">
        <v>0</v>
      </c>
      <c r="CK3185">
        <f>YEAR(tbl_Opportunity[[#This Row],[Close Date]])</f>
        <v>2020</v>
      </c>
    </row>
    <row r="3186" spans="1:89">
      <c r="A3186" t="s">
        <v>8451</v>
      </c>
      <c r="B3186" t="b">
        <v>0</v>
      </c>
      <c r="D3186" t="b">
        <v>0</v>
      </c>
      <c r="E3186" t="s">
        <v>3063</v>
      </c>
      <c r="H3186" s="1">
        <v>44196</v>
      </c>
      <c r="I3186" t="b">
        <v>1</v>
      </c>
      <c r="J3186" t="s">
        <v>193</v>
      </c>
      <c r="L3186" t="s">
        <v>8452</v>
      </c>
      <c r="O3186" t="s">
        <v>272</v>
      </c>
      <c r="P3186" t="b">
        <v>1</v>
      </c>
      <c r="Q3186" s="2">
        <v>43468.774537037039</v>
      </c>
      <c r="R3186" s="1"/>
      <c r="S3186" t="b">
        <v>0</v>
      </c>
      <c r="U3186" s="1"/>
      <c r="V3186" t="b">
        <v>0</v>
      </c>
      <c r="W3186" s="1">
        <v>43922</v>
      </c>
      <c r="X3186">
        <v>4</v>
      </c>
      <c r="Y3186">
        <v>2020</v>
      </c>
      <c r="Z3186" t="s">
        <v>90</v>
      </c>
      <c r="AA3186" t="s">
        <v>90</v>
      </c>
      <c r="AB3186" t="b">
        <v>0</v>
      </c>
      <c r="AC3186" t="b">
        <v>0</v>
      </c>
      <c r="AE3186" t="b">
        <v>1</v>
      </c>
      <c r="AF3186" t="b">
        <v>0</v>
      </c>
      <c r="AG3186" t="b">
        <v>0</v>
      </c>
      <c r="AH3186" t="s">
        <v>4366</v>
      </c>
      <c r="AI3186" t="b">
        <v>0</v>
      </c>
      <c r="AJ3186" t="s">
        <v>462</v>
      </c>
      <c r="AK3186" t="b">
        <v>0</v>
      </c>
      <c r="AL3186" s="1">
        <v>43991</v>
      </c>
      <c r="AM3186" t="s">
        <v>162</v>
      </c>
      <c r="AN3186" s="2">
        <v>44296.959062499998</v>
      </c>
      <c r="AP3186" s="2">
        <v>44102.644895833335</v>
      </c>
      <c r="AQ3186" s="1"/>
      <c r="AS3186" t="b">
        <v>0</v>
      </c>
      <c r="AU3186" t="s">
        <v>196</v>
      </c>
      <c r="AV3186" t="s">
        <v>176</v>
      </c>
      <c r="BB3186" t="s">
        <v>8453</v>
      </c>
      <c r="BD3186" t="b">
        <v>0</v>
      </c>
      <c r="BH3186" t="s">
        <v>215</v>
      </c>
      <c r="BI3186" t="s">
        <v>549</v>
      </c>
      <c r="BJ3186" t="s">
        <v>196</v>
      </c>
      <c r="BL3186" t="s">
        <v>8452</v>
      </c>
      <c r="BM3186" t="s">
        <v>202</v>
      </c>
      <c r="BN3186" t="s">
        <v>203</v>
      </c>
      <c r="BQ3186" t="s">
        <v>204</v>
      </c>
      <c r="BR3186" t="b">
        <v>0</v>
      </c>
      <c r="BT3186" t="b">
        <v>0</v>
      </c>
      <c r="BW3186" t="s">
        <v>97</v>
      </c>
      <c r="BX3186" t="b">
        <v>0</v>
      </c>
      <c r="BY3186" s="2">
        <v>44376.857569444444</v>
      </c>
      <c r="BZ3186" t="s">
        <v>217</v>
      </c>
      <c r="CB3186" t="b">
        <v>0</v>
      </c>
      <c r="CC3186" t="b">
        <v>0</v>
      </c>
      <c r="CF3186">
        <v>85725</v>
      </c>
      <c r="CH3186">
        <v>0</v>
      </c>
      <c r="CI3186">
        <v>0</v>
      </c>
      <c r="CJ3186">
        <v>0</v>
      </c>
      <c r="CK3186">
        <f>YEAR(tbl_Opportunity[[#This Row],[Close Date]])</f>
        <v>2020</v>
      </c>
    </row>
    <row r="3187" spans="1:89">
      <c r="A3187" t="s">
        <v>8454</v>
      </c>
      <c r="B3187" t="b">
        <v>0</v>
      </c>
      <c r="D3187" t="b">
        <v>0</v>
      </c>
      <c r="E3187" t="s">
        <v>8455</v>
      </c>
      <c r="H3187" s="1">
        <v>43830</v>
      </c>
      <c r="I3187" t="b">
        <v>1</v>
      </c>
      <c r="J3187" t="s">
        <v>105</v>
      </c>
      <c r="L3187" t="s">
        <v>8456</v>
      </c>
      <c r="O3187" t="s">
        <v>272</v>
      </c>
      <c r="P3187" t="b">
        <v>1</v>
      </c>
      <c r="Q3187" s="2">
        <v>43501.810949074075</v>
      </c>
      <c r="R3187" s="1"/>
      <c r="S3187" t="b">
        <v>0</v>
      </c>
      <c r="U3187" s="1"/>
      <c r="V3187" t="b">
        <v>0</v>
      </c>
      <c r="W3187" s="1">
        <v>43556</v>
      </c>
      <c r="X3187">
        <v>4</v>
      </c>
      <c r="Y3187">
        <v>2019</v>
      </c>
      <c r="Z3187" t="s">
        <v>90</v>
      </c>
      <c r="AA3187" t="s">
        <v>90</v>
      </c>
      <c r="AB3187" t="b">
        <v>0</v>
      </c>
      <c r="AC3187" t="b">
        <v>0</v>
      </c>
      <c r="AE3187" t="b">
        <v>1</v>
      </c>
      <c r="AF3187" t="b">
        <v>0</v>
      </c>
      <c r="AG3187" t="b">
        <v>0</v>
      </c>
      <c r="AH3187" t="s">
        <v>3190</v>
      </c>
      <c r="AI3187" t="b">
        <v>0</v>
      </c>
      <c r="AJ3187" t="s">
        <v>195</v>
      </c>
      <c r="AK3187" t="b">
        <v>0</v>
      </c>
      <c r="AL3187" s="1">
        <v>43509</v>
      </c>
      <c r="AM3187" t="s">
        <v>162</v>
      </c>
      <c r="AN3187" s="2">
        <v>44297.856377314813</v>
      </c>
      <c r="AP3187" s="2">
        <v>43738.96670138889</v>
      </c>
      <c r="AQ3187" s="1"/>
      <c r="AS3187" t="b">
        <v>0</v>
      </c>
      <c r="AU3187" t="s">
        <v>247</v>
      </c>
      <c r="AV3187" t="s">
        <v>2956</v>
      </c>
      <c r="BB3187" t="s">
        <v>8457</v>
      </c>
      <c r="BD3187" t="b">
        <v>0</v>
      </c>
      <c r="BH3187" t="s">
        <v>260</v>
      </c>
      <c r="BI3187" t="s">
        <v>549</v>
      </c>
      <c r="BJ3187" t="s">
        <v>250</v>
      </c>
      <c r="BL3187" t="s">
        <v>8456</v>
      </c>
      <c r="BM3187" t="s">
        <v>202</v>
      </c>
      <c r="BN3187" t="s">
        <v>203</v>
      </c>
      <c r="BQ3187" t="s">
        <v>204</v>
      </c>
      <c r="BR3187" t="b">
        <v>0</v>
      </c>
      <c r="BT3187" t="b">
        <v>0</v>
      </c>
      <c r="BW3187" t="s">
        <v>97</v>
      </c>
      <c r="BX3187" t="b">
        <v>0</v>
      </c>
      <c r="BY3187" s="2">
        <v>44376.857569444444</v>
      </c>
      <c r="CB3187" t="b">
        <v>0</v>
      </c>
      <c r="CC3187" t="b">
        <v>0</v>
      </c>
      <c r="CF3187">
        <v>85725</v>
      </c>
      <c r="CH3187">
        <v>0</v>
      </c>
      <c r="CI3187">
        <v>0</v>
      </c>
      <c r="CJ3187">
        <v>0</v>
      </c>
      <c r="CK3187">
        <f>YEAR(tbl_Opportunity[[#This Row],[Close Date]])</f>
        <v>2019</v>
      </c>
    </row>
    <row r="3188" spans="1:89">
      <c r="A3188" t="s">
        <v>8458</v>
      </c>
      <c r="B3188" t="b">
        <v>0</v>
      </c>
      <c r="D3188" t="b">
        <v>0</v>
      </c>
      <c r="E3188" t="s">
        <v>4679</v>
      </c>
      <c r="H3188" s="1">
        <v>43830</v>
      </c>
      <c r="I3188" t="b">
        <v>1</v>
      </c>
      <c r="J3188" t="s">
        <v>105</v>
      </c>
      <c r="L3188" t="s">
        <v>8459</v>
      </c>
      <c r="O3188" t="s">
        <v>272</v>
      </c>
      <c r="P3188" t="b">
        <v>1</v>
      </c>
      <c r="Q3188" s="2">
        <v>43517.82309027778</v>
      </c>
      <c r="R3188" s="1"/>
      <c r="S3188" t="b">
        <v>0</v>
      </c>
      <c r="U3188" s="1"/>
      <c r="V3188" t="b">
        <v>0</v>
      </c>
      <c r="W3188" s="1">
        <v>43556</v>
      </c>
      <c r="X3188">
        <v>4</v>
      </c>
      <c r="Y3188">
        <v>2019</v>
      </c>
      <c r="Z3188" t="s">
        <v>90</v>
      </c>
      <c r="AA3188" t="s">
        <v>90</v>
      </c>
      <c r="AB3188" t="b">
        <v>0</v>
      </c>
      <c r="AC3188" t="b">
        <v>0</v>
      </c>
      <c r="AE3188" t="b">
        <v>1</v>
      </c>
      <c r="AF3188" t="b">
        <v>0</v>
      </c>
      <c r="AG3188" t="b">
        <v>0</v>
      </c>
      <c r="AH3188" t="s">
        <v>4366</v>
      </c>
      <c r="AI3188" t="b">
        <v>0</v>
      </c>
      <c r="AJ3188" t="s">
        <v>195</v>
      </c>
      <c r="AK3188" t="b">
        <v>0</v>
      </c>
      <c r="AL3188" s="1">
        <v>43558</v>
      </c>
      <c r="AM3188" t="s">
        <v>162</v>
      </c>
      <c r="AN3188" s="2">
        <v>44296.959062499998</v>
      </c>
      <c r="AP3188" s="2">
        <v>43670.720856481479</v>
      </c>
      <c r="AQ3188" s="1"/>
      <c r="AS3188" t="b">
        <v>0</v>
      </c>
      <c r="AV3188" t="s">
        <v>2820</v>
      </c>
      <c r="BB3188" t="s">
        <v>8460</v>
      </c>
      <c r="BD3188" t="b">
        <v>0</v>
      </c>
      <c r="BE3188" t="s">
        <v>8461</v>
      </c>
      <c r="BH3188" t="s">
        <v>260</v>
      </c>
      <c r="BI3188" t="s">
        <v>549</v>
      </c>
      <c r="BJ3188" t="s">
        <v>250</v>
      </c>
      <c r="BL3188" t="s">
        <v>8459</v>
      </c>
      <c r="BM3188" t="s">
        <v>202</v>
      </c>
      <c r="BN3188" t="s">
        <v>203</v>
      </c>
      <c r="BQ3188" t="s">
        <v>204</v>
      </c>
      <c r="BR3188" t="b">
        <v>0</v>
      </c>
      <c r="BT3188" t="b">
        <v>0</v>
      </c>
      <c r="BW3188" t="s">
        <v>97</v>
      </c>
      <c r="BX3188" t="b">
        <v>0</v>
      </c>
      <c r="BY3188" s="2">
        <v>44376.857569444444</v>
      </c>
      <c r="CB3188" t="b">
        <v>0</v>
      </c>
      <c r="CC3188" t="b">
        <v>0</v>
      </c>
      <c r="CF3188">
        <v>90247.5</v>
      </c>
      <c r="CH3188">
        <v>0</v>
      </c>
      <c r="CI3188">
        <v>0</v>
      </c>
      <c r="CJ3188">
        <v>0</v>
      </c>
      <c r="CK3188">
        <f>YEAR(tbl_Opportunity[[#This Row],[Close Date]])</f>
        <v>2019</v>
      </c>
    </row>
    <row r="3189" spans="1:89">
      <c r="A3189" t="s">
        <v>8462</v>
      </c>
      <c r="B3189" t="b">
        <v>0</v>
      </c>
      <c r="D3189" t="b">
        <v>0</v>
      </c>
      <c r="H3189" s="1">
        <v>44196</v>
      </c>
      <c r="I3189" t="b">
        <v>1</v>
      </c>
      <c r="J3189" t="s">
        <v>111</v>
      </c>
      <c r="L3189" t="s">
        <v>8463</v>
      </c>
      <c r="O3189" t="s">
        <v>272</v>
      </c>
      <c r="P3189" t="b">
        <v>1</v>
      </c>
      <c r="Q3189" s="2">
        <v>43613.560115740744</v>
      </c>
      <c r="R3189" s="1"/>
      <c r="S3189" t="b">
        <v>0</v>
      </c>
      <c r="U3189" s="1"/>
      <c r="V3189" t="b">
        <v>0</v>
      </c>
      <c r="W3189" s="1">
        <v>43922</v>
      </c>
      <c r="X3189">
        <v>4</v>
      </c>
      <c r="Y3189">
        <v>2020</v>
      </c>
      <c r="Z3189" t="s">
        <v>90</v>
      </c>
      <c r="AA3189" t="s">
        <v>90</v>
      </c>
      <c r="AB3189" t="b">
        <v>0</v>
      </c>
      <c r="AC3189" t="b">
        <v>0</v>
      </c>
      <c r="AE3189" t="b">
        <v>1</v>
      </c>
      <c r="AF3189" t="b">
        <v>0</v>
      </c>
      <c r="AG3189" t="b">
        <v>0</v>
      </c>
      <c r="AH3189" t="s">
        <v>3190</v>
      </c>
      <c r="AI3189" t="b">
        <v>0</v>
      </c>
      <c r="AK3189" t="b">
        <v>0</v>
      </c>
      <c r="AL3189" s="1">
        <v>43608</v>
      </c>
      <c r="AM3189" t="s">
        <v>162</v>
      </c>
      <c r="AN3189" s="2">
        <v>44296.959062499998</v>
      </c>
      <c r="AP3189" s="2">
        <v>43969.573125000003</v>
      </c>
      <c r="AQ3189" s="1"/>
      <c r="AS3189" t="b">
        <v>0</v>
      </c>
      <c r="AV3189" t="s">
        <v>93</v>
      </c>
      <c r="AY3189" t="s">
        <v>236</v>
      </c>
      <c r="AZ3189" t="s">
        <v>300</v>
      </c>
      <c r="BB3189" t="s">
        <v>8464</v>
      </c>
      <c r="BD3189" t="b">
        <v>0</v>
      </c>
      <c r="BF3189" t="s">
        <v>2360</v>
      </c>
      <c r="BH3189" t="s">
        <v>215</v>
      </c>
      <c r="BI3189" t="s">
        <v>1243</v>
      </c>
      <c r="BJ3189" t="s">
        <v>2363</v>
      </c>
      <c r="BL3189" t="s">
        <v>8463</v>
      </c>
      <c r="BM3189" t="s">
        <v>202</v>
      </c>
      <c r="BN3189" t="s">
        <v>203</v>
      </c>
      <c r="BQ3189" t="s">
        <v>204</v>
      </c>
      <c r="BR3189" t="b">
        <v>0</v>
      </c>
      <c r="BT3189" t="b">
        <v>0</v>
      </c>
      <c r="BW3189" t="s">
        <v>97</v>
      </c>
      <c r="BX3189" t="b">
        <v>0</v>
      </c>
      <c r="BY3189" s="2">
        <v>44376.857569444444</v>
      </c>
      <c r="BZ3189" t="s">
        <v>217</v>
      </c>
      <c r="CB3189" t="b">
        <v>0</v>
      </c>
      <c r="CC3189" t="b">
        <v>0</v>
      </c>
      <c r="CF3189">
        <v>56250</v>
      </c>
      <c r="CH3189">
        <v>0</v>
      </c>
      <c r="CI3189">
        <v>0</v>
      </c>
      <c r="CJ3189">
        <v>0</v>
      </c>
      <c r="CK3189">
        <f>YEAR(tbl_Opportunity[[#This Row],[Close Date]])</f>
        <v>2020</v>
      </c>
    </row>
    <row r="3190" spans="1:89">
      <c r="A3190" t="s">
        <v>3073</v>
      </c>
      <c r="B3190" t="b">
        <v>0</v>
      </c>
      <c r="D3190" t="b">
        <v>0</v>
      </c>
      <c r="H3190" s="1">
        <v>44196</v>
      </c>
      <c r="I3190" t="b">
        <v>1</v>
      </c>
      <c r="J3190" t="s">
        <v>193</v>
      </c>
      <c r="L3190" t="s">
        <v>8465</v>
      </c>
      <c r="O3190" t="s">
        <v>260</v>
      </c>
      <c r="P3190" t="b">
        <v>1</v>
      </c>
      <c r="Q3190" s="2">
        <v>43780.651180555556</v>
      </c>
      <c r="R3190" s="1"/>
      <c r="S3190" t="b">
        <v>0</v>
      </c>
      <c r="U3190" s="1"/>
      <c r="V3190" t="b">
        <v>0</v>
      </c>
      <c r="W3190" s="1">
        <v>43922</v>
      </c>
      <c r="X3190">
        <v>4</v>
      </c>
      <c r="Y3190">
        <v>2020</v>
      </c>
      <c r="Z3190" t="s">
        <v>90</v>
      </c>
      <c r="AA3190" t="s">
        <v>90</v>
      </c>
      <c r="AB3190" t="b">
        <v>0</v>
      </c>
      <c r="AC3190" t="b">
        <v>0</v>
      </c>
      <c r="AE3190" t="b">
        <v>1</v>
      </c>
      <c r="AF3190" t="b">
        <v>0</v>
      </c>
      <c r="AG3190" t="b">
        <v>0</v>
      </c>
      <c r="AH3190" t="s">
        <v>4366</v>
      </c>
      <c r="AI3190" t="b">
        <v>0</v>
      </c>
      <c r="AJ3190" t="s">
        <v>211</v>
      </c>
      <c r="AK3190" t="b">
        <v>0</v>
      </c>
      <c r="AL3190" s="1">
        <v>44095</v>
      </c>
      <c r="AM3190" t="s">
        <v>162</v>
      </c>
      <c r="AN3190" s="2">
        <v>44297.83829861111</v>
      </c>
      <c r="AP3190" s="2">
        <v>44095.592581018522</v>
      </c>
      <c r="AQ3190" s="1"/>
      <c r="AS3190" t="b">
        <v>0</v>
      </c>
      <c r="AV3190" t="s">
        <v>213</v>
      </c>
      <c r="AY3190" t="s">
        <v>236</v>
      </c>
      <c r="AZ3190" t="s">
        <v>5631</v>
      </c>
      <c r="BB3190" t="s">
        <v>8466</v>
      </c>
      <c r="BD3190" t="b">
        <v>0</v>
      </c>
      <c r="BH3190" t="s">
        <v>215</v>
      </c>
      <c r="BI3190" t="s">
        <v>549</v>
      </c>
      <c r="BJ3190" t="s">
        <v>216</v>
      </c>
      <c r="BL3190" t="s">
        <v>8465</v>
      </c>
      <c r="BM3190" t="s">
        <v>202</v>
      </c>
      <c r="BN3190" t="s">
        <v>203</v>
      </c>
      <c r="BQ3190" t="s">
        <v>204</v>
      </c>
      <c r="BR3190" t="b">
        <v>0</v>
      </c>
      <c r="BT3190" t="b">
        <v>0</v>
      </c>
      <c r="BW3190" t="s">
        <v>97</v>
      </c>
      <c r="BX3190" t="b">
        <v>0</v>
      </c>
      <c r="BY3190" s="2">
        <v>44376.857581018521</v>
      </c>
      <c r="BZ3190" t="s">
        <v>217</v>
      </c>
      <c r="CB3190" t="b">
        <v>0</v>
      </c>
      <c r="CC3190" t="b">
        <v>0</v>
      </c>
      <c r="CF3190">
        <v>89385</v>
      </c>
      <c r="CH3190">
        <v>0</v>
      </c>
      <c r="CI3190">
        <v>0</v>
      </c>
      <c r="CJ3190">
        <v>0</v>
      </c>
      <c r="CK3190">
        <f>YEAR(tbl_Opportunity[[#This Row],[Close Date]])</f>
        <v>2020</v>
      </c>
    </row>
    <row r="3191" spans="1:89">
      <c r="A3191" t="s">
        <v>8467</v>
      </c>
      <c r="B3191" t="b">
        <v>0</v>
      </c>
      <c r="D3191" t="b">
        <v>0</v>
      </c>
      <c r="H3191" s="1">
        <v>44196</v>
      </c>
      <c r="I3191" t="b">
        <v>1</v>
      </c>
      <c r="J3191" t="s">
        <v>193</v>
      </c>
      <c r="L3191" t="s">
        <v>8468</v>
      </c>
      <c r="O3191" t="s">
        <v>260</v>
      </c>
      <c r="P3191" t="b">
        <v>1</v>
      </c>
      <c r="Q3191" s="2">
        <v>43749.961018518516</v>
      </c>
      <c r="R3191" s="1"/>
      <c r="S3191" t="b">
        <v>0</v>
      </c>
      <c r="U3191" s="1"/>
      <c r="V3191" t="b">
        <v>0</v>
      </c>
      <c r="W3191" s="1">
        <v>43922</v>
      </c>
      <c r="X3191">
        <v>4</v>
      </c>
      <c r="Y3191">
        <v>2020</v>
      </c>
      <c r="Z3191" t="s">
        <v>90</v>
      </c>
      <c r="AA3191" t="s">
        <v>90</v>
      </c>
      <c r="AB3191" t="b">
        <v>0</v>
      </c>
      <c r="AC3191" t="b">
        <v>0</v>
      </c>
      <c r="AE3191" t="b">
        <v>1</v>
      </c>
      <c r="AF3191" t="b">
        <v>0</v>
      </c>
      <c r="AG3191" t="b">
        <v>0</v>
      </c>
      <c r="AH3191" t="s">
        <v>4366</v>
      </c>
      <c r="AI3191" t="b">
        <v>0</v>
      </c>
      <c r="AJ3191" t="s">
        <v>211</v>
      </c>
      <c r="AK3191" t="b">
        <v>0</v>
      </c>
      <c r="AL3191" s="1">
        <v>44123</v>
      </c>
      <c r="AM3191" t="s">
        <v>162</v>
      </c>
      <c r="AN3191" s="2">
        <v>44296.959062499998</v>
      </c>
      <c r="AP3191" s="2">
        <v>44130.024560185186</v>
      </c>
      <c r="AQ3191" s="1"/>
      <c r="AS3191" t="b">
        <v>0</v>
      </c>
      <c r="AU3191" t="s">
        <v>216</v>
      </c>
      <c r="AV3191" t="s">
        <v>93</v>
      </c>
      <c r="AY3191" t="s">
        <v>236</v>
      </c>
      <c r="AZ3191" t="s">
        <v>2814</v>
      </c>
      <c r="BB3191" t="s">
        <v>8469</v>
      </c>
      <c r="BD3191" t="b">
        <v>0</v>
      </c>
      <c r="BF3191" t="s">
        <v>8470</v>
      </c>
      <c r="BH3191" t="s">
        <v>215</v>
      </c>
      <c r="BI3191" t="s">
        <v>1243</v>
      </c>
      <c r="BJ3191" t="s">
        <v>216</v>
      </c>
      <c r="BL3191" t="s">
        <v>8468</v>
      </c>
      <c r="BM3191" t="s">
        <v>202</v>
      </c>
      <c r="BN3191" t="s">
        <v>203</v>
      </c>
      <c r="BQ3191" t="s">
        <v>204</v>
      </c>
      <c r="BR3191" t="b">
        <v>0</v>
      </c>
      <c r="BT3191" t="b">
        <v>0</v>
      </c>
      <c r="BW3191" t="s">
        <v>97</v>
      </c>
      <c r="BX3191" t="b">
        <v>0</v>
      </c>
      <c r="BY3191" s="2">
        <v>44376.857569444444</v>
      </c>
      <c r="BZ3191" t="s">
        <v>217</v>
      </c>
      <c r="CB3191" t="b">
        <v>0</v>
      </c>
      <c r="CC3191" t="b">
        <v>0</v>
      </c>
      <c r="CF3191">
        <v>83350</v>
      </c>
      <c r="CH3191">
        <v>0</v>
      </c>
      <c r="CI3191">
        <v>0</v>
      </c>
      <c r="CJ3191">
        <v>0</v>
      </c>
      <c r="CK3191">
        <f>YEAR(tbl_Opportunity[[#This Row],[Close Date]])</f>
        <v>2020</v>
      </c>
    </row>
    <row r="3192" spans="1:89">
      <c r="A3192" t="s">
        <v>6511</v>
      </c>
      <c r="B3192" t="b">
        <v>0</v>
      </c>
      <c r="D3192" t="b">
        <v>0</v>
      </c>
      <c r="H3192" s="1">
        <v>43830</v>
      </c>
      <c r="I3192" t="b">
        <v>1</v>
      </c>
      <c r="J3192" t="s">
        <v>105</v>
      </c>
      <c r="L3192" t="s">
        <v>6512</v>
      </c>
      <c r="O3192" t="s">
        <v>272</v>
      </c>
      <c r="P3192" t="b">
        <v>1</v>
      </c>
      <c r="Q3192" s="2">
        <v>43780.913368055553</v>
      </c>
      <c r="R3192" s="1"/>
      <c r="S3192" t="b">
        <v>0</v>
      </c>
      <c r="U3192" s="1"/>
      <c r="V3192" t="b">
        <v>0</v>
      </c>
      <c r="W3192" s="1">
        <v>43556</v>
      </c>
      <c r="X3192">
        <v>4</v>
      </c>
      <c r="Y3192">
        <v>2019</v>
      </c>
      <c r="Z3192" t="s">
        <v>90</v>
      </c>
      <c r="AA3192" t="s">
        <v>90</v>
      </c>
      <c r="AB3192" t="b">
        <v>0</v>
      </c>
      <c r="AC3192" t="b">
        <v>0</v>
      </c>
      <c r="AE3192" t="b">
        <v>1</v>
      </c>
      <c r="AF3192" t="b">
        <v>0</v>
      </c>
      <c r="AG3192" t="b">
        <v>0</v>
      </c>
      <c r="AH3192" t="s">
        <v>4366</v>
      </c>
      <c r="AI3192" t="b">
        <v>0</v>
      </c>
      <c r="AJ3192" t="s">
        <v>211</v>
      </c>
      <c r="AK3192" t="b">
        <v>0</v>
      </c>
      <c r="AL3192" s="1">
        <v>43789</v>
      </c>
      <c r="AM3192" t="s">
        <v>162</v>
      </c>
      <c r="AN3192" s="2">
        <v>44296.959062499998</v>
      </c>
      <c r="AP3192" s="2">
        <v>43794.309861111113</v>
      </c>
      <c r="AQ3192" s="1"/>
      <c r="AS3192" t="b">
        <v>0</v>
      </c>
      <c r="AU3192" t="s">
        <v>216</v>
      </c>
      <c r="AV3192" t="s">
        <v>93</v>
      </c>
      <c r="AY3192" t="s">
        <v>236</v>
      </c>
      <c r="AZ3192" t="s">
        <v>237</v>
      </c>
      <c r="BB3192" t="s">
        <v>8471</v>
      </c>
      <c r="BD3192" t="b">
        <v>0</v>
      </c>
      <c r="BE3192" t="s">
        <v>8472</v>
      </c>
      <c r="BH3192" t="s">
        <v>260</v>
      </c>
      <c r="BI3192" t="s">
        <v>549</v>
      </c>
      <c r="BJ3192" t="s">
        <v>216</v>
      </c>
      <c r="BL3192" t="s">
        <v>6512</v>
      </c>
      <c r="BM3192" t="s">
        <v>202</v>
      </c>
      <c r="BN3192" t="s">
        <v>203</v>
      </c>
      <c r="BQ3192" t="s">
        <v>204</v>
      </c>
      <c r="BR3192" t="b">
        <v>0</v>
      </c>
      <c r="BT3192" t="b">
        <v>0</v>
      </c>
      <c r="BW3192" t="s">
        <v>97</v>
      </c>
      <c r="BX3192" t="b">
        <v>0</v>
      </c>
      <c r="BY3192" s="2">
        <v>44376.857581018521</v>
      </c>
      <c r="CB3192" t="b">
        <v>0</v>
      </c>
      <c r="CC3192" t="b">
        <v>0</v>
      </c>
      <c r="CF3192">
        <v>83015</v>
      </c>
      <c r="CH3192">
        <v>0</v>
      </c>
      <c r="CI3192">
        <v>0</v>
      </c>
      <c r="CJ3192">
        <v>0</v>
      </c>
      <c r="CK3192">
        <f>YEAR(tbl_Opportunity[[#This Row],[Close Date]])</f>
        <v>2019</v>
      </c>
    </row>
    <row r="3193" spans="1:89">
      <c r="A3193" t="s">
        <v>712</v>
      </c>
      <c r="B3193" t="b">
        <v>0</v>
      </c>
      <c r="D3193" t="b">
        <v>0</v>
      </c>
      <c r="E3193" t="s">
        <v>2796</v>
      </c>
      <c r="H3193" s="1">
        <v>43462</v>
      </c>
      <c r="I3193" t="b">
        <v>1</v>
      </c>
      <c r="J3193" t="s">
        <v>193</v>
      </c>
      <c r="L3193" t="s">
        <v>8473</v>
      </c>
      <c r="O3193" t="s">
        <v>2137</v>
      </c>
      <c r="P3193" t="b">
        <v>1</v>
      </c>
      <c r="Q3193" s="2">
        <v>42927.747743055559</v>
      </c>
      <c r="R3193" s="1"/>
      <c r="S3193" t="b">
        <v>0</v>
      </c>
      <c r="U3193" s="1"/>
      <c r="V3193" t="b">
        <v>0</v>
      </c>
      <c r="W3193" s="1">
        <v>43191</v>
      </c>
      <c r="X3193">
        <v>4</v>
      </c>
      <c r="Y3193">
        <v>2018</v>
      </c>
      <c r="Z3193" t="s">
        <v>90</v>
      </c>
      <c r="AA3193" t="s">
        <v>90</v>
      </c>
      <c r="AB3193" t="b">
        <v>0</v>
      </c>
      <c r="AC3193" t="b">
        <v>0</v>
      </c>
      <c r="AE3193" t="b">
        <v>1</v>
      </c>
      <c r="AF3193" t="b">
        <v>0</v>
      </c>
      <c r="AG3193" t="b">
        <v>0</v>
      </c>
      <c r="AH3193" t="s">
        <v>4366</v>
      </c>
      <c r="AI3193" t="b">
        <v>0</v>
      </c>
      <c r="AJ3193" t="s">
        <v>462</v>
      </c>
      <c r="AK3193" t="b">
        <v>0</v>
      </c>
      <c r="AL3193" s="1">
        <v>43577</v>
      </c>
      <c r="AM3193" t="s">
        <v>162</v>
      </c>
      <c r="AN3193" s="2">
        <v>44296.959062499998</v>
      </c>
      <c r="AP3193" s="2">
        <v>43627.848067129627</v>
      </c>
      <c r="AQ3193" s="1"/>
      <c r="AS3193" t="b">
        <v>0</v>
      </c>
      <c r="AU3193" t="s">
        <v>472</v>
      </c>
      <c r="AV3193" t="s">
        <v>176</v>
      </c>
      <c r="AY3193" t="s">
        <v>236</v>
      </c>
      <c r="BB3193" t="s">
        <v>8474</v>
      </c>
      <c r="BD3193" t="b">
        <v>0</v>
      </c>
      <c r="BH3193" t="s">
        <v>199</v>
      </c>
      <c r="BI3193" t="s">
        <v>200</v>
      </c>
      <c r="BJ3193" t="s">
        <v>216</v>
      </c>
      <c r="BL3193" t="s">
        <v>8475</v>
      </c>
      <c r="BM3193" t="s">
        <v>202</v>
      </c>
      <c r="BN3193" t="s">
        <v>203</v>
      </c>
      <c r="BQ3193" t="s">
        <v>204</v>
      </c>
      <c r="BR3193" t="b">
        <v>0</v>
      </c>
      <c r="BT3193" t="b">
        <v>0</v>
      </c>
      <c r="BW3193" t="s">
        <v>97</v>
      </c>
      <c r="BX3193" t="b">
        <v>0</v>
      </c>
      <c r="BY3193" s="2">
        <v>44376.857569444444</v>
      </c>
      <c r="CB3193" t="b">
        <v>0</v>
      </c>
      <c r="CC3193" t="b">
        <v>0</v>
      </c>
      <c r="CF3193">
        <v>82600</v>
      </c>
      <c r="CH3193">
        <v>0</v>
      </c>
      <c r="CI3193">
        <v>0</v>
      </c>
      <c r="CJ3193">
        <v>0</v>
      </c>
      <c r="CK3193">
        <f>YEAR(tbl_Opportunity[[#This Row],[Close Date]])</f>
        <v>2018</v>
      </c>
    </row>
    <row r="3194" spans="1:89">
      <c r="A3194" t="s">
        <v>8476</v>
      </c>
      <c r="B3194" t="b">
        <v>0</v>
      </c>
      <c r="D3194" t="b">
        <v>0</v>
      </c>
      <c r="H3194" s="1">
        <v>43830</v>
      </c>
      <c r="I3194" t="b">
        <v>1</v>
      </c>
      <c r="J3194" t="s">
        <v>193</v>
      </c>
      <c r="L3194" t="s">
        <v>8477</v>
      </c>
      <c r="O3194" t="s">
        <v>272</v>
      </c>
      <c r="P3194" t="b">
        <v>1</v>
      </c>
      <c r="Q3194" s="2">
        <v>43700.543726851851</v>
      </c>
      <c r="R3194" s="1"/>
      <c r="S3194" t="b">
        <v>0</v>
      </c>
      <c r="U3194" s="1"/>
      <c r="V3194" t="b">
        <v>0</v>
      </c>
      <c r="W3194" s="1">
        <v>43556</v>
      </c>
      <c r="X3194">
        <v>4</v>
      </c>
      <c r="Y3194">
        <v>2019</v>
      </c>
      <c r="Z3194" t="s">
        <v>90</v>
      </c>
      <c r="AA3194" t="s">
        <v>90</v>
      </c>
      <c r="AB3194" t="b">
        <v>0</v>
      </c>
      <c r="AC3194" t="b">
        <v>0</v>
      </c>
      <c r="AE3194" t="b">
        <v>1</v>
      </c>
      <c r="AF3194" t="b">
        <v>0</v>
      </c>
      <c r="AG3194" t="b">
        <v>0</v>
      </c>
      <c r="AH3194" t="s">
        <v>3190</v>
      </c>
      <c r="AI3194" t="b">
        <v>0</v>
      </c>
      <c r="AJ3194" t="s">
        <v>195</v>
      </c>
      <c r="AK3194" t="b">
        <v>0</v>
      </c>
      <c r="AL3194" s="1">
        <v>43794</v>
      </c>
      <c r="AM3194" t="s">
        <v>162</v>
      </c>
      <c r="AN3194" s="2">
        <v>44296.959062499998</v>
      </c>
      <c r="AP3194" s="2">
        <v>43808.545787037037</v>
      </c>
      <c r="AQ3194" s="1"/>
      <c r="AS3194" t="b">
        <v>0</v>
      </c>
      <c r="AV3194" t="s">
        <v>93</v>
      </c>
      <c r="AY3194" t="s">
        <v>236</v>
      </c>
      <c r="AZ3194" t="s">
        <v>237</v>
      </c>
      <c r="BB3194" t="s">
        <v>8478</v>
      </c>
      <c r="BD3194" t="b">
        <v>0</v>
      </c>
      <c r="BH3194" t="s">
        <v>215</v>
      </c>
      <c r="BI3194" t="s">
        <v>549</v>
      </c>
      <c r="BJ3194" t="s">
        <v>250</v>
      </c>
      <c r="BL3194" t="s">
        <v>8477</v>
      </c>
      <c r="BM3194" t="s">
        <v>202</v>
      </c>
      <c r="BN3194" t="s">
        <v>203</v>
      </c>
      <c r="BQ3194" t="s">
        <v>204</v>
      </c>
      <c r="BR3194" t="b">
        <v>0</v>
      </c>
      <c r="BT3194" t="b">
        <v>0</v>
      </c>
      <c r="BW3194" t="s">
        <v>97</v>
      </c>
      <c r="BX3194" t="b">
        <v>0</v>
      </c>
      <c r="BY3194" s="2">
        <v>44376.857569444444</v>
      </c>
      <c r="BZ3194" t="s">
        <v>217</v>
      </c>
      <c r="CB3194" t="b">
        <v>0</v>
      </c>
      <c r="CC3194" t="b">
        <v>0</v>
      </c>
      <c r="CF3194">
        <v>52785</v>
      </c>
      <c r="CH3194">
        <v>0</v>
      </c>
      <c r="CI3194">
        <v>0</v>
      </c>
      <c r="CJ3194">
        <v>0</v>
      </c>
      <c r="CK3194">
        <f>YEAR(tbl_Opportunity[[#This Row],[Close Date]])</f>
        <v>2019</v>
      </c>
    </row>
    <row r="3195" spans="1:89">
      <c r="A3195" t="s">
        <v>328</v>
      </c>
      <c r="B3195" t="b">
        <v>0</v>
      </c>
      <c r="D3195" t="b">
        <v>0</v>
      </c>
      <c r="H3195" s="1">
        <v>44196</v>
      </c>
      <c r="I3195" t="b">
        <v>1</v>
      </c>
      <c r="J3195" t="s">
        <v>193</v>
      </c>
      <c r="L3195" t="s">
        <v>8479</v>
      </c>
      <c r="M3195" t="s">
        <v>8480</v>
      </c>
      <c r="N3195" t="s">
        <v>345</v>
      </c>
      <c r="O3195" t="s">
        <v>260</v>
      </c>
      <c r="P3195" t="b">
        <v>1</v>
      </c>
      <c r="Q3195" s="2">
        <v>43767.645196759258</v>
      </c>
      <c r="R3195" s="1"/>
      <c r="S3195" t="b">
        <v>0</v>
      </c>
      <c r="U3195" s="1"/>
      <c r="V3195" t="b">
        <v>0</v>
      </c>
      <c r="W3195" s="1">
        <v>43922</v>
      </c>
      <c r="X3195">
        <v>4</v>
      </c>
      <c r="Y3195">
        <v>2020</v>
      </c>
      <c r="Z3195" t="s">
        <v>90</v>
      </c>
      <c r="AA3195" t="s">
        <v>90</v>
      </c>
      <c r="AB3195" t="b">
        <v>0</v>
      </c>
      <c r="AC3195" t="b">
        <v>0</v>
      </c>
      <c r="AE3195" t="b">
        <v>1</v>
      </c>
      <c r="AF3195" t="b">
        <v>0</v>
      </c>
      <c r="AG3195" t="b">
        <v>0</v>
      </c>
      <c r="AH3195" t="s">
        <v>4366</v>
      </c>
      <c r="AI3195" t="b">
        <v>0</v>
      </c>
      <c r="AJ3195" t="s">
        <v>211</v>
      </c>
      <c r="AK3195" t="b">
        <v>0</v>
      </c>
      <c r="AL3195" s="1">
        <v>44048</v>
      </c>
      <c r="AM3195" t="s">
        <v>162</v>
      </c>
      <c r="AN3195" s="2">
        <v>44296.959062499998</v>
      </c>
      <c r="AP3195" s="2">
        <v>44088.475659722222</v>
      </c>
      <c r="AQ3195" s="1"/>
      <c r="AS3195" t="b">
        <v>0</v>
      </c>
      <c r="AV3195" t="s">
        <v>248</v>
      </c>
      <c r="AY3195" t="s">
        <v>236</v>
      </c>
      <c r="AZ3195" t="s">
        <v>237</v>
      </c>
      <c r="BB3195" t="s">
        <v>8481</v>
      </c>
      <c r="BD3195" t="b">
        <v>0</v>
      </c>
      <c r="BF3195" t="s">
        <v>8482</v>
      </c>
      <c r="BH3195" t="s">
        <v>215</v>
      </c>
      <c r="BI3195" t="s">
        <v>1243</v>
      </c>
      <c r="BJ3195" t="s">
        <v>216</v>
      </c>
      <c r="BL3195" t="s">
        <v>8479</v>
      </c>
      <c r="BM3195" t="s">
        <v>202</v>
      </c>
      <c r="BN3195" t="s">
        <v>203</v>
      </c>
      <c r="BP3195" t="s">
        <v>8483</v>
      </c>
      <c r="BQ3195" t="s">
        <v>204</v>
      </c>
      <c r="BR3195" t="b">
        <v>0</v>
      </c>
      <c r="BT3195" t="b">
        <v>0</v>
      </c>
      <c r="BW3195" t="s">
        <v>97</v>
      </c>
      <c r="BX3195" t="b">
        <v>0</v>
      </c>
      <c r="BY3195" s="2">
        <v>44376.857569444444</v>
      </c>
      <c r="BZ3195" t="s">
        <v>217</v>
      </c>
      <c r="CB3195" t="b">
        <v>0</v>
      </c>
      <c r="CC3195" t="b">
        <v>0</v>
      </c>
      <c r="CF3195">
        <v>41840</v>
      </c>
      <c r="CH3195">
        <v>0</v>
      </c>
      <c r="CI3195">
        <v>0</v>
      </c>
      <c r="CJ3195">
        <v>0</v>
      </c>
      <c r="CK3195">
        <f>YEAR(tbl_Opportunity[[#This Row],[Close Date]])</f>
        <v>2020</v>
      </c>
    </row>
    <row r="3196" spans="1:89">
      <c r="A3196" t="s">
        <v>493</v>
      </c>
      <c r="B3196" t="b">
        <v>0</v>
      </c>
      <c r="D3196" t="b">
        <v>0</v>
      </c>
      <c r="H3196" s="1">
        <v>44196</v>
      </c>
      <c r="I3196" t="b">
        <v>1</v>
      </c>
      <c r="J3196" t="s">
        <v>105</v>
      </c>
      <c r="L3196" t="s">
        <v>8484</v>
      </c>
      <c r="M3196" t="s">
        <v>8485</v>
      </c>
      <c r="N3196" t="s">
        <v>345</v>
      </c>
      <c r="O3196" t="s">
        <v>375</v>
      </c>
      <c r="P3196" t="b">
        <v>1</v>
      </c>
      <c r="Q3196" s="2">
        <v>44008.82240740741</v>
      </c>
      <c r="R3196" s="1"/>
      <c r="S3196" t="b">
        <v>0</v>
      </c>
      <c r="U3196" s="1"/>
      <c r="V3196" t="b">
        <v>0</v>
      </c>
      <c r="W3196" s="1">
        <v>43922</v>
      </c>
      <c r="X3196">
        <v>4</v>
      </c>
      <c r="Y3196">
        <v>2020</v>
      </c>
      <c r="Z3196" t="s">
        <v>90</v>
      </c>
      <c r="AA3196" t="s">
        <v>90</v>
      </c>
      <c r="AB3196" t="b">
        <v>0</v>
      </c>
      <c r="AC3196" t="b">
        <v>0</v>
      </c>
      <c r="AE3196" t="b">
        <v>1</v>
      </c>
      <c r="AF3196" t="b">
        <v>0</v>
      </c>
      <c r="AG3196" t="b">
        <v>0</v>
      </c>
      <c r="AH3196" t="s">
        <v>4366</v>
      </c>
      <c r="AI3196" t="b">
        <v>0</v>
      </c>
      <c r="AJ3196" t="s">
        <v>211</v>
      </c>
      <c r="AK3196" t="b">
        <v>0</v>
      </c>
      <c r="AL3196" s="1">
        <v>44060</v>
      </c>
      <c r="AM3196" t="s">
        <v>162</v>
      </c>
      <c r="AN3196" s="2">
        <v>44297.856377314813</v>
      </c>
      <c r="AP3196" s="2">
        <v>44105.591261574074</v>
      </c>
      <c r="AQ3196" s="1"/>
      <c r="AS3196" t="b">
        <v>0</v>
      </c>
      <c r="AV3196" t="s">
        <v>93</v>
      </c>
      <c r="AY3196" t="s">
        <v>236</v>
      </c>
      <c r="AZ3196" t="s">
        <v>237</v>
      </c>
      <c r="BB3196" t="s">
        <v>8486</v>
      </c>
      <c r="BD3196" t="b">
        <v>0</v>
      </c>
      <c r="BH3196" t="s">
        <v>375</v>
      </c>
      <c r="BI3196" t="s">
        <v>1243</v>
      </c>
      <c r="BJ3196" t="s">
        <v>216</v>
      </c>
      <c r="BL3196" t="s">
        <v>8484</v>
      </c>
      <c r="BM3196" t="s">
        <v>202</v>
      </c>
      <c r="BN3196" t="s">
        <v>203</v>
      </c>
      <c r="BQ3196" t="s">
        <v>204</v>
      </c>
      <c r="BR3196" t="b">
        <v>0</v>
      </c>
      <c r="BT3196" t="b">
        <v>0</v>
      </c>
      <c r="BW3196" t="s">
        <v>97</v>
      </c>
      <c r="BX3196" t="b">
        <v>0</v>
      </c>
      <c r="BY3196" s="2">
        <v>44376.857581018521</v>
      </c>
      <c r="BZ3196" t="s">
        <v>377</v>
      </c>
      <c r="CB3196" t="b">
        <v>0</v>
      </c>
      <c r="CC3196" t="b">
        <v>0</v>
      </c>
      <c r="CF3196">
        <v>94730</v>
      </c>
      <c r="CH3196">
        <v>0</v>
      </c>
      <c r="CI3196">
        <v>0</v>
      </c>
      <c r="CJ3196">
        <v>0</v>
      </c>
      <c r="CK3196">
        <f>YEAR(tbl_Opportunity[[#This Row],[Close Date]])</f>
        <v>2020</v>
      </c>
    </row>
    <row r="3197" spans="1:89">
      <c r="A3197" t="s">
        <v>1206</v>
      </c>
      <c r="B3197" t="b">
        <v>0</v>
      </c>
      <c r="D3197" t="b">
        <v>0</v>
      </c>
      <c r="H3197" s="1">
        <v>44196</v>
      </c>
      <c r="I3197" t="b">
        <v>1</v>
      </c>
      <c r="J3197" t="s">
        <v>105</v>
      </c>
      <c r="L3197" t="s">
        <v>8487</v>
      </c>
      <c r="M3197" t="s">
        <v>8488</v>
      </c>
      <c r="N3197" t="s">
        <v>345</v>
      </c>
      <c r="O3197" t="s">
        <v>272</v>
      </c>
      <c r="P3197" t="b">
        <v>1</v>
      </c>
      <c r="Q3197" s="2">
        <v>43580.645729166667</v>
      </c>
      <c r="R3197" s="1"/>
      <c r="S3197" t="b">
        <v>0</v>
      </c>
      <c r="U3197" s="1"/>
      <c r="V3197" t="b">
        <v>0</v>
      </c>
      <c r="W3197" s="1">
        <v>43922</v>
      </c>
      <c r="X3197">
        <v>4</v>
      </c>
      <c r="Y3197">
        <v>2020</v>
      </c>
      <c r="Z3197" t="s">
        <v>90</v>
      </c>
      <c r="AA3197" t="s">
        <v>90</v>
      </c>
      <c r="AB3197" t="b">
        <v>0</v>
      </c>
      <c r="AC3197" t="b">
        <v>0</v>
      </c>
      <c r="AE3197" t="b">
        <v>1</v>
      </c>
      <c r="AF3197" t="b">
        <v>0</v>
      </c>
      <c r="AG3197" t="b">
        <v>0</v>
      </c>
      <c r="AH3197" t="s">
        <v>3190</v>
      </c>
      <c r="AI3197" t="b">
        <v>0</v>
      </c>
      <c r="AJ3197" t="s">
        <v>195</v>
      </c>
      <c r="AK3197" t="b">
        <v>0</v>
      </c>
      <c r="AL3197" s="1">
        <v>44028</v>
      </c>
      <c r="AM3197" t="s">
        <v>162</v>
      </c>
      <c r="AN3197" s="2">
        <v>44297.856377314813</v>
      </c>
      <c r="AP3197" s="2">
        <v>44060.813784722224</v>
      </c>
      <c r="AQ3197" s="1"/>
      <c r="AS3197" t="b">
        <v>0</v>
      </c>
      <c r="AU3197" t="s">
        <v>8489</v>
      </c>
      <c r="AV3197" t="s">
        <v>93</v>
      </c>
      <c r="AY3197" t="s">
        <v>236</v>
      </c>
      <c r="AZ3197" t="s">
        <v>300</v>
      </c>
      <c r="BB3197" t="s">
        <v>8490</v>
      </c>
      <c r="BD3197" t="b">
        <v>0</v>
      </c>
      <c r="BF3197" t="s">
        <v>2360</v>
      </c>
      <c r="BH3197" t="s">
        <v>215</v>
      </c>
      <c r="BI3197" t="s">
        <v>549</v>
      </c>
      <c r="BJ3197" t="s">
        <v>216</v>
      </c>
      <c r="BL3197" t="s">
        <v>8491</v>
      </c>
      <c r="BM3197" t="s">
        <v>202</v>
      </c>
      <c r="BN3197" t="s">
        <v>203</v>
      </c>
      <c r="BQ3197" t="s">
        <v>204</v>
      </c>
      <c r="BR3197" t="b">
        <v>0</v>
      </c>
      <c r="BT3197" t="b">
        <v>0</v>
      </c>
      <c r="BW3197" t="s">
        <v>97</v>
      </c>
      <c r="BX3197" t="b">
        <v>0</v>
      </c>
      <c r="BY3197" s="2">
        <v>44376.857569444444</v>
      </c>
      <c r="BZ3197" t="s">
        <v>217</v>
      </c>
      <c r="CB3197" t="b">
        <v>0</v>
      </c>
      <c r="CC3197" t="b">
        <v>0</v>
      </c>
      <c r="CF3197">
        <v>60065</v>
      </c>
      <c r="CH3197">
        <v>0</v>
      </c>
      <c r="CI3197">
        <v>0</v>
      </c>
      <c r="CJ3197">
        <v>0</v>
      </c>
      <c r="CK3197">
        <f>YEAR(tbl_Opportunity[[#This Row],[Close Date]])</f>
        <v>2020</v>
      </c>
    </row>
    <row r="3198" spans="1:89">
      <c r="A3198" t="s">
        <v>8492</v>
      </c>
      <c r="B3198" t="b">
        <v>0</v>
      </c>
      <c r="D3198" t="b">
        <v>0</v>
      </c>
      <c r="H3198" s="1">
        <v>44196</v>
      </c>
      <c r="I3198" t="b">
        <v>1</v>
      </c>
      <c r="J3198" t="s">
        <v>193</v>
      </c>
      <c r="L3198" t="s">
        <v>8493</v>
      </c>
      <c r="N3198" t="s">
        <v>1070</v>
      </c>
      <c r="O3198" t="s">
        <v>215</v>
      </c>
      <c r="P3198" t="b">
        <v>1</v>
      </c>
      <c r="Q3198" s="2">
        <v>44012.614351851851</v>
      </c>
      <c r="R3198" s="1"/>
      <c r="S3198" t="b">
        <v>0</v>
      </c>
      <c r="U3198" s="1"/>
      <c r="V3198" t="b">
        <v>0</v>
      </c>
      <c r="W3198" s="1">
        <v>43922</v>
      </c>
      <c r="X3198">
        <v>4</v>
      </c>
      <c r="Y3198">
        <v>2020</v>
      </c>
      <c r="Z3198" t="s">
        <v>90</v>
      </c>
      <c r="AA3198" t="s">
        <v>90</v>
      </c>
      <c r="AB3198" t="b">
        <v>0</v>
      </c>
      <c r="AC3198" t="b">
        <v>0</v>
      </c>
      <c r="AE3198" t="b">
        <v>1</v>
      </c>
      <c r="AF3198" t="b">
        <v>0</v>
      </c>
      <c r="AG3198" t="b">
        <v>0</v>
      </c>
      <c r="AH3198" t="s">
        <v>4366</v>
      </c>
      <c r="AI3198" t="b">
        <v>0</v>
      </c>
      <c r="AJ3198" t="s">
        <v>211</v>
      </c>
      <c r="AK3198" t="b">
        <v>0</v>
      </c>
      <c r="AL3198" s="1">
        <v>44095</v>
      </c>
      <c r="AM3198" t="s">
        <v>162</v>
      </c>
      <c r="AN3198" s="2">
        <v>44296.959062499998</v>
      </c>
      <c r="AP3198" s="2">
        <v>44123.594548611109</v>
      </c>
      <c r="AQ3198" s="1"/>
      <c r="AS3198" t="b">
        <v>0</v>
      </c>
      <c r="AV3198" t="s">
        <v>93</v>
      </c>
      <c r="AY3198" t="s">
        <v>236</v>
      </c>
      <c r="AZ3198" t="s">
        <v>237</v>
      </c>
      <c r="BB3198" t="s">
        <v>8494</v>
      </c>
      <c r="BD3198" t="b">
        <v>0</v>
      </c>
      <c r="BH3198" t="s">
        <v>215</v>
      </c>
      <c r="BI3198" t="s">
        <v>1243</v>
      </c>
      <c r="BJ3198" t="s">
        <v>216</v>
      </c>
      <c r="BL3198" t="s">
        <v>8493</v>
      </c>
      <c r="BM3198" t="s">
        <v>202</v>
      </c>
      <c r="BN3198" t="s">
        <v>203</v>
      </c>
      <c r="BQ3198" t="s">
        <v>204</v>
      </c>
      <c r="BR3198" t="b">
        <v>0</v>
      </c>
      <c r="BT3198" t="b">
        <v>0</v>
      </c>
      <c r="BW3198" t="s">
        <v>97</v>
      </c>
      <c r="BX3198" t="b">
        <v>0</v>
      </c>
      <c r="BY3198" s="2">
        <v>44376.857581018521</v>
      </c>
      <c r="BZ3198" t="s">
        <v>217</v>
      </c>
      <c r="CB3198" t="b">
        <v>0</v>
      </c>
      <c r="CC3198" t="b">
        <v>0</v>
      </c>
      <c r="CF3198">
        <v>97130</v>
      </c>
      <c r="CH3198">
        <v>0</v>
      </c>
      <c r="CI3198">
        <v>0</v>
      </c>
      <c r="CJ3198">
        <v>0</v>
      </c>
      <c r="CK3198">
        <f>YEAR(tbl_Opportunity[[#This Row],[Close Date]])</f>
        <v>2020</v>
      </c>
    </row>
    <row r="3199" spans="1:89">
      <c r="A3199" t="s">
        <v>8495</v>
      </c>
      <c r="B3199" t="b">
        <v>0</v>
      </c>
      <c r="D3199" t="b">
        <v>0</v>
      </c>
      <c r="E3199" t="s">
        <v>4383</v>
      </c>
      <c r="H3199" s="1">
        <v>44158</v>
      </c>
      <c r="I3199" t="b">
        <v>1</v>
      </c>
      <c r="J3199" t="s">
        <v>2629</v>
      </c>
      <c r="L3199" t="s">
        <v>8496</v>
      </c>
      <c r="N3199" t="s">
        <v>372</v>
      </c>
      <c r="O3199" t="s">
        <v>272</v>
      </c>
      <c r="P3199" t="b">
        <v>1</v>
      </c>
      <c r="Q3199" s="2">
        <v>44077.536770833336</v>
      </c>
      <c r="R3199" s="1"/>
      <c r="S3199" t="b">
        <v>0</v>
      </c>
      <c r="U3199" s="1"/>
      <c r="V3199" t="b">
        <v>0</v>
      </c>
      <c r="W3199" s="1">
        <v>43922</v>
      </c>
      <c r="X3199">
        <v>4</v>
      </c>
      <c r="Y3199">
        <v>2020</v>
      </c>
      <c r="Z3199" t="s">
        <v>90</v>
      </c>
      <c r="AA3199" t="s">
        <v>90</v>
      </c>
      <c r="AB3199" t="b">
        <v>0</v>
      </c>
      <c r="AC3199" t="b">
        <v>0</v>
      </c>
      <c r="AE3199" t="b">
        <v>1</v>
      </c>
      <c r="AF3199" t="b">
        <v>0</v>
      </c>
      <c r="AG3199" t="b">
        <v>0</v>
      </c>
      <c r="AH3199" t="s">
        <v>3190</v>
      </c>
      <c r="AI3199" t="b">
        <v>0</v>
      </c>
      <c r="AJ3199" t="s">
        <v>462</v>
      </c>
      <c r="AK3199" t="b">
        <v>0</v>
      </c>
      <c r="AL3199" s="1">
        <v>44102</v>
      </c>
      <c r="AM3199" t="s">
        <v>162</v>
      </c>
      <c r="AN3199" s="2">
        <v>44296.959062499998</v>
      </c>
      <c r="AP3199" s="2">
        <v>44158.472650462965</v>
      </c>
      <c r="AQ3199" s="1"/>
      <c r="AS3199" t="b">
        <v>0</v>
      </c>
      <c r="AV3199" t="s">
        <v>2809</v>
      </c>
      <c r="AY3199" t="s">
        <v>236</v>
      </c>
      <c r="AZ3199" t="s">
        <v>435</v>
      </c>
      <c r="BB3199" t="s">
        <v>8497</v>
      </c>
      <c r="BD3199" t="b">
        <v>0</v>
      </c>
      <c r="BG3199" t="s">
        <v>8498</v>
      </c>
      <c r="BH3199" t="s">
        <v>194</v>
      </c>
      <c r="BI3199" t="s">
        <v>1668</v>
      </c>
      <c r="BJ3199" t="s">
        <v>2363</v>
      </c>
      <c r="BL3199" t="s">
        <v>8496</v>
      </c>
      <c r="BM3199" t="s">
        <v>291</v>
      </c>
      <c r="BN3199" t="s">
        <v>203</v>
      </c>
      <c r="BQ3199" t="s">
        <v>204</v>
      </c>
      <c r="BR3199" t="b">
        <v>0</v>
      </c>
      <c r="BT3199" t="b">
        <v>0</v>
      </c>
      <c r="BW3199" t="s">
        <v>97</v>
      </c>
      <c r="BX3199" t="b">
        <v>0</v>
      </c>
      <c r="BY3199" s="2">
        <v>44376.857581018521</v>
      </c>
      <c r="BZ3199" t="s">
        <v>265</v>
      </c>
      <c r="CB3199" t="b">
        <v>0</v>
      </c>
      <c r="CC3199" t="b">
        <v>0</v>
      </c>
      <c r="CF3199">
        <v>5215</v>
      </c>
      <c r="CH3199">
        <v>0</v>
      </c>
      <c r="CI3199">
        <v>0</v>
      </c>
      <c r="CJ3199">
        <v>0</v>
      </c>
      <c r="CK3199">
        <f>YEAR(tbl_Opportunity[[#This Row],[Close Date]])</f>
        <v>2020</v>
      </c>
    </row>
    <row r="3200" spans="1:89">
      <c r="A3200" t="s">
        <v>453</v>
      </c>
      <c r="B3200" t="b">
        <v>0</v>
      </c>
      <c r="D3200" t="b">
        <v>0</v>
      </c>
      <c r="F3200" t="s">
        <v>4728</v>
      </c>
      <c r="G3200" t="s">
        <v>2807</v>
      </c>
      <c r="H3200" s="1">
        <v>44183</v>
      </c>
      <c r="I3200" t="b">
        <v>1</v>
      </c>
      <c r="J3200" t="s">
        <v>105</v>
      </c>
      <c r="L3200" t="s">
        <v>8499</v>
      </c>
      <c r="M3200" t="s">
        <v>8500</v>
      </c>
      <c r="N3200" t="s">
        <v>345</v>
      </c>
      <c r="O3200" t="s">
        <v>4222</v>
      </c>
      <c r="P3200" t="b">
        <v>1</v>
      </c>
      <c r="Q3200" s="2">
        <v>43735.034097222226</v>
      </c>
      <c r="R3200" s="1"/>
      <c r="S3200" t="b">
        <v>0</v>
      </c>
      <c r="U3200" s="1"/>
      <c r="V3200" t="b">
        <v>0</v>
      </c>
      <c r="W3200" s="1">
        <v>43922</v>
      </c>
      <c r="X3200">
        <v>4</v>
      </c>
      <c r="Y3200">
        <v>2020</v>
      </c>
      <c r="Z3200" t="s">
        <v>90</v>
      </c>
      <c r="AA3200" t="s">
        <v>90</v>
      </c>
      <c r="AB3200" t="b">
        <v>0</v>
      </c>
      <c r="AC3200" t="b">
        <v>0</v>
      </c>
      <c r="AE3200" t="b">
        <v>1</v>
      </c>
      <c r="AF3200" t="b">
        <v>0</v>
      </c>
      <c r="AG3200" t="b">
        <v>0</v>
      </c>
      <c r="AH3200" t="s">
        <v>4366</v>
      </c>
      <c r="AI3200" t="b">
        <v>0</v>
      </c>
      <c r="AK3200" t="b">
        <v>0</v>
      </c>
      <c r="AL3200" s="1">
        <v>44111</v>
      </c>
      <c r="AM3200" t="s">
        <v>162</v>
      </c>
      <c r="AN3200" s="2">
        <v>44297.856377314813</v>
      </c>
      <c r="AP3200" s="2">
        <v>44112.532372685186</v>
      </c>
      <c r="AQ3200" s="1"/>
      <c r="AS3200" t="b">
        <v>0</v>
      </c>
      <c r="AV3200" t="s">
        <v>248</v>
      </c>
      <c r="BB3200" t="s">
        <v>8501</v>
      </c>
      <c r="BD3200" t="b">
        <v>0</v>
      </c>
      <c r="BH3200" t="s">
        <v>215</v>
      </c>
      <c r="BI3200" t="s">
        <v>1243</v>
      </c>
      <c r="BJ3200" t="s">
        <v>216</v>
      </c>
      <c r="BL3200" t="s">
        <v>8499</v>
      </c>
      <c r="BM3200" t="s">
        <v>202</v>
      </c>
      <c r="BN3200" t="s">
        <v>2414</v>
      </c>
      <c r="BQ3200" t="s">
        <v>204</v>
      </c>
      <c r="BR3200" t="b">
        <v>0</v>
      </c>
      <c r="BT3200" t="b">
        <v>0</v>
      </c>
      <c r="BW3200" t="s">
        <v>97</v>
      </c>
      <c r="BX3200" t="b">
        <v>0</v>
      </c>
      <c r="BY3200" s="2">
        <v>44376.857569444444</v>
      </c>
      <c r="BZ3200" t="s">
        <v>217</v>
      </c>
      <c r="CB3200" t="b">
        <v>0</v>
      </c>
      <c r="CC3200" t="b">
        <v>0</v>
      </c>
      <c r="CF3200">
        <v>152000</v>
      </c>
      <c r="CH3200">
        <v>0</v>
      </c>
      <c r="CI3200">
        <v>0</v>
      </c>
      <c r="CJ3200">
        <v>0</v>
      </c>
      <c r="CK3200">
        <f>YEAR(tbl_Opportunity[[#This Row],[Close Date]])</f>
        <v>2020</v>
      </c>
    </row>
    <row r="3201" spans="1:89">
      <c r="A3201" t="s">
        <v>8502</v>
      </c>
      <c r="B3201" t="b">
        <v>0</v>
      </c>
      <c r="D3201" t="b">
        <v>0</v>
      </c>
      <c r="H3201" s="1">
        <v>43190</v>
      </c>
      <c r="I3201" t="b">
        <v>1</v>
      </c>
      <c r="L3201" t="s">
        <v>8503</v>
      </c>
      <c r="O3201" t="s">
        <v>131</v>
      </c>
      <c r="P3201" t="b">
        <v>1</v>
      </c>
      <c r="Q3201" s="2">
        <v>43111.00885416667</v>
      </c>
      <c r="R3201" s="1"/>
      <c r="S3201" t="b">
        <v>0</v>
      </c>
      <c r="U3201" s="1"/>
      <c r="V3201" t="b">
        <v>0</v>
      </c>
      <c r="W3201" s="1">
        <v>43101</v>
      </c>
      <c r="X3201">
        <v>1</v>
      </c>
      <c r="Y3201">
        <v>2018</v>
      </c>
      <c r="Z3201" t="s">
        <v>90</v>
      </c>
      <c r="AA3201" t="s">
        <v>90</v>
      </c>
      <c r="AB3201" t="b">
        <v>0</v>
      </c>
      <c r="AC3201" t="b">
        <v>0</v>
      </c>
      <c r="AE3201" t="b">
        <v>1</v>
      </c>
      <c r="AF3201" t="b">
        <v>0</v>
      </c>
      <c r="AG3201" t="b">
        <v>0</v>
      </c>
      <c r="AH3201" t="s">
        <v>4863</v>
      </c>
      <c r="AI3201" t="b">
        <v>0</v>
      </c>
      <c r="AK3201" t="b">
        <v>0</v>
      </c>
      <c r="AL3201" s="1">
        <v>43110</v>
      </c>
      <c r="AM3201" t="s">
        <v>162</v>
      </c>
      <c r="AN3201" s="2">
        <v>44297.8278587963</v>
      </c>
      <c r="AP3201" s="2">
        <v>43836.762962962966</v>
      </c>
      <c r="AQ3201" s="1"/>
      <c r="AS3201" t="b">
        <v>0</v>
      </c>
      <c r="AU3201" t="s">
        <v>8504</v>
      </c>
      <c r="AV3201" t="s">
        <v>153</v>
      </c>
      <c r="BB3201" t="s">
        <v>8505</v>
      </c>
      <c r="BD3201" t="b">
        <v>0</v>
      </c>
      <c r="BH3201" t="s">
        <v>131</v>
      </c>
      <c r="BI3201" t="s">
        <v>150</v>
      </c>
      <c r="BL3201" t="s">
        <v>8503</v>
      </c>
      <c r="BP3201" t="s">
        <v>8506</v>
      </c>
      <c r="BQ3201" t="s">
        <v>96</v>
      </c>
      <c r="BR3201" t="b">
        <v>0</v>
      </c>
      <c r="BT3201" t="b">
        <v>0</v>
      </c>
      <c r="BW3201" t="s">
        <v>97</v>
      </c>
      <c r="BX3201" t="b">
        <v>0</v>
      </c>
      <c r="BY3201" s="2">
        <v>44376.857569444444</v>
      </c>
      <c r="CB3201" t="b">
        <v>0</v>
      </c>
      <c r="CC3201" t="b">
        <v>0</v>
      </c>
      <c r="CF3201">
        <v>72500</v>
      </c>
      <c r="CH3201">
        <v>0</v>
      </c>
      <c r="CI3201">
        <v>0</v>
      </c>
      <c r="CJ3201">
        <v>0</v>
      </c>
      <c r="CK3201">
        <f>YEAR(tbl_Opportunity[[#This Row],[Close Date]])</f>
        <v>2018</v>
      </c>
    </row>
    <row r="3202" spans="1:89">
      <c r="A3202" t="s">
        <v>8507</v>
      </c>
      <c r="B3202" t="b">
        <v>0</v>
      </c>
      <c r="D3202" t="b">
        <v>0</v>
      </c>
      <c r="E3202" t="s">
        <v>3054</v>
      </c>
      <c r="H3202" s="1">
        <v>43190</v>
      </c>
      <c r="I3202" t="b">
        <v>1</v>
      </c>
      <c r="J3202" t="s">
        <v>111</v>
      </c>
      <c r="L3202" t="s">
        <v>8508</v>
      </c>
      <c r="O3202" t="s">
        <v>99</v>
      </c>
      <c r="P3202" t="b">
        <v>1</v>
      </c>
      <c r="Q3202" s="2">
        <v>43136.805868055555</v>
      </c>
      <c r="R3202" s="1"/>
      <c r="S3202" t="b">
        <v>0</v>
      </c>
      <c r="U3202" s="1"/>
      <c r="V3202" t="b">
        <v>0</v>
      </c>
      <c r="W3202" s="1">
        <v>43101</v>
      </c>
      <c r="X3202">
        <v>1</v>
      </c>
      <c r="Y3202">
        <v>2018</v>
      </c>
      <c r="Z3202" t="s">
        <v>90</v>
      </c>
      <c r="AA3202" t="s">
        <v>90</v>
      </c>
      <c r="AB3202" t="b">
        <v>0</v>
      </c>
      <c r="AC3202" t="b">
        <v>0</v>
      </c>
      <c r="AE3202" t="b">
        <v>1</v>
      </c>
      <c r="AF3202" t="b">
        <v>0</v>
      </c>
      <c r="AG3202" t="b">
        <v>0</v>
      </c>
      <c r="AH3202" t="s">
        <v>1016</v>
      </c>
      <c r="AI3202" t="b">
        <v>0</v>
      </c>
      <c r="AK3202" t="b">
        <v>0</v>
      </c>
      <c r="AL3202" s="1">
        <v>43137</v>
      </c>
      <c r="AM3202" t="s">
        <v>162</v>
      </c>
      <c r="AN3202" s="2">
        <v>44297.838888888888</v>
      </c>
      <c r="AP3202" s="2">
        <v>43836.762962962966</v>
      </c>
      <c r="AQ3202" s="1"/>
      <c r="AS3202" t="b">
        <v>0</v>
      </c>
      <c r="AU3202" t="s">
        <v>6211</v>
      </c>
      <c r="AV3202" t="s">
        <v>213</v>
      </c>
      <c r="BB3202" t="s">
        <v>8509</v>
      </c>
      <c r="BD3202" t="b">
        <v>0</v>
      </c>
      <c r="BH3202" t="s">
        <v>332</v>
      </c>
      <c r="BI3202" t="s">
        <v>155</v>
      </c>
      <c r="BJ3202" t="s">
        <v>95</v>
      </c>
      <c r="BL3202" t="s">
        <v>8508</v>
      </c>
      <c r="BQ3202" t="s">
        <v>96</v>
      </c>
      <c r="BR3202" t="b">
        <v>0</v>
      </c>
      <c r="BT3202" t="b">
        <v>0</v>
      </c>
      <c r="BW3202" t="s">
        <v>97</v>
      </c>
      <c r="BX3202" t="b">
        <v>0</v>
      </c>
      <c r="BY3202" s="2">
        <v>44376.857569444444</v>
      </c>
      <c r="CB3202" t="b">
        <v>0</v>
      </c>
      <c r="CC3202" t="b">
        <v>0</v>
      </c>
      <c r="CF3202">
        <v>80194</v>
      </c>
      <c r="CH3202">
        <v>0</v>
      </c>
      <c r="CI3202">
        <v>0</v>
      </c>
      <c r="CJ3202">
        <v>0</v>
      </c>
      <c r="CK3202">
        <f>YEAR(tbl_Opportunity[[#This Row],[Close Date]])</f>
        <v>2018</v>
      </c>
    </row>
    <row r="3203" spans="1:89">
      <c r="A3203" t="s">
        <v>6229</v>
      </c>
      <c r="B3203" t="b">
        <v>0</v>
      </c>
      <c r="D3203" t="b">
        <v>0</v>
      </c>
      <c r="H3203" s="1">
        <v>43190</v>
      </c>
      <c r="I3203" t="b">
        <v>1</v>
      </c>
      <c r="J3203" t="s">
        <v>111</v>
      </c>
      <c r="L3203" t="s">
        <v>8510</v>
      </c>
      <c r="O3203" t="s">
        <v>99</v>
      </c>
      <c r="P3203" t="b">
        <v>1</v>
      </c>
      <c r="Q3203" s="2">
        <v>43136.82534722222</v>
      </c>
      <c r="R3203" s="1"/>
      <c r="S3203" t="b">
        <v>0</v>
      </c>
      <c r="U3203" s="1"/>
      <c r="V3203" t="b">
        <v>0</v>
      </c>
      <c r="W3203" s="1">
        <v>43101</v>
      </c>
      <c r="X3203">
        <v>1</v>
      </c>
      <c r="Y3203">
        <v>2018</v>
      </c>
      <c r="Z3203" t="s">
        <v>90</v>
      </c>
      <c r="AA3203" t="s">
        <v>90</v>
      </c>
      <c r="AB3203" t="b">
        <v>0</v>
      </c>
      <c r="AC3203" t="b">
        <v>0</v>
      </c>
      <c r="AE3203" t="b">
        <v>1</v>
      </c>
      <c r="AF3203" t="b">
        <v>0</v>
      </c>
      <c r="AG3203" t="b">
        <v>0</v>
      </c>
      <c r="AH3203" t="s">
        <v>1016</v>
      </c>
      <c r="AI3203" t="b">
        <v>0</v>
      </c>
      <c r="AK3203" t="b">
        <v>0</v>
      </c>
      <c r="AL3203" s="1"/>
      <c r="AM3203" t="s">
        <v>92</v>
      </c>
      <c r="AN3203" s="2">
        <v>44091.617314814815</v>
      </c>
      <c r="AP3203" s="2">
        <v>43836.762962962966</v>
      </c>
      <c r="AQ3203" s="1"/>
      <c r="AS3203" t="b">
        <v>0</v>
      </c>
      <c r="AU3203" t="s">
        <v>6211</v>
      </c>
      <c r="AV3203" t="s">
        <v>93</v>
      </c>
      <c r="BB3203" t="s">
        <v>8511</v>
      </c>
      <c r="BD3203" t="b">
        <v>0</v>
      </c>
      <c r="BH3203" t="s">
        <v>332</v>
      </c>
      <c r="BI3203" t="s">
        <v>155</v>
      </c>
      <c r="BJ3203" t="s">
        <v>95</v>
      </c>
      <c r="BQ3203" t="s">
        <v>96</v>
      </c>
      <c r="BR3203" t="b">
        <v>0</v>
      </c>
      <c r="BT3203" t="b">
        <v>0</v>
      </c>
      <c r="BW3203" t="s">
        <v>97</v>
      </c>
      <c r="BX3203" t="b">
        <v>0</v>
      </c>
      <c r="BY3203" s="2">
        <v>44376.857569444444</v>
      </c>
      <c r="CB3203" t="b">
        <v>0</v>
      </c>
      <c r="CC3203" t="b">
        <v>0</v>
      </c>
      <c r="CF3203">
        <v>80194</v>
      </c>
      <c r="CH3203">
        <v>0</v>
      </c>
      <c r="CI3203">
        <v>0</v>
      </c>
      <c r="CJ3203">
        <v>0</v>
      </c>
      <c r="CK3203">
        <f>YEAR(tbl_Opportunity[[#This Row],[Close Date]])</f>
        <v>2018</v>
      </c>
    </row>
    <row r="3204" spans="1:89">
      <c r="A3204" t="s">
        <v>8512</v>
      </c>
      <c r="B3204" t="b">
        <v>0</v>
      </c>
      <c r="D3204" t="b">
        <v>0</v>
      </c>
      <c r="H3204" s="1">
        <v>43190</v>
      </c>
      <c r="I3204" t="b">
        <v>1</v>
      </c>
      <c r="J3204" t="s">
        <v>111</v>
      </c>
      <c r="L3204" t="s">
        <v>8513</v>
      </c>
      <c r="O3204" t="s">
        <v>99</v>
      </c>
      <c r="P3204" t="b">
        <v>1</v>
      </c>
      <c r="Q3204" s="2">
        <v>43136.83185185185</v>
      </c>
      <c r="R3204" s="1"/>
      <c r="S3204" t="b">
        <v>0</v>
      </c>
      <c r="U3204" s="1"/>
      <c r="V3204" t="b">
        <v>0</v>
      </c>
      <c r="W3204" s="1">
        <v>43101</v>
      </c>
      <c r="X3204">
        <v>1</v>
      </c>
      <c r="Y3204">
        <v>2018</v>
      </c>
      <c r="Z3204" t="s">
        <v>90</v>
      </c>
      <c r="AA3204" t="s">
        <v>90</v>
      </c>
      <c r="AB3204" t="b">
        <v>0</v>
      </c>
      <c r="AC3204" t="b">
        <v>0</v>
      </c>
      <c r="AE3204" t="b">
        <v>1</v>
      </c>
      <c r="AF3204" t="b">
        <v>0</v>
      </c>
      <c r="AG3204" t="b">
        <v>0</v>
      </c>
      <c r="AH3204" t="s">
        <v>1016</v>
      </c>
      <c r="AI3204" t="b">
        <v>0</v>
      </c>
      <c r="AK3204" t="b">
        <v>0</v>
      </c>
      <c r="AL3204" s="1">
        <v>43137</v>
      </c>
      <c r="AM3204" t="s">
        <v>92</v>
      </c>
      <c r="AN3204" s="2">
        <v>44091.617314814815</v>
      </c>
      <c r="AP3204" s="2">
        <v>43836.762962962966</v>
      </c>
      <c r="AQ3204" s="1"/>
      <c r="AS3204" t="b">
        <v>0</v>
      </c>
      <c r="AU3204" t="s">
        <v>6211</v>
      </c>
      <c r="AV3204" t="s">
        <v>93</v>
      </c>
      <c r="BB3204" t="s">
        <v>8514</v>
      </c>
      <c r="BD3204" t="b">
        <v>0</v>
      </c>
      <c r="BH3204" t="s">
        <v>332</v>
      </c>
      <c r="BI3204" t="s">
        <v>155</v>
      </c>
      <c r="BJ3204" t="s">
        <v>95</v>
      </c>
      <c r="BQ3204" t="s">
        <v>96</v>
      </c>
      <c r="BR3204" t="b">
        <v>0</v>
      </c>
      <c r="BT3204" t="b">
        <v>0</v>
      </c>
      <c r="BW3204" t="s">
        <v>97</v>
      </c>
      <c r="BX3204" t="b">
        <v>0</v>
      </c>
      <c r="BY3204" s="2">
        <v>44376.857569444444</v>
      </c>
      <c r="CB3204" t="b">
        <v>0</v>
      </c>
      <c r="CC3204" t="b">
        <v>0</v>
      </c>
      <c r="CF3204">
        <v>80194</v>
      </c>
      <c r="CH3204">
        <v>0</v>
      </c>
      <c r="CI3204">
        <v>0</v>
      </c>
      <c r="CJ3204">
        <v>0</v>
      </c>
      <c r="CK3204">
        <f>YEAR(tbl_Opportunity[[#This Row],[Close Date]])</f>
        <v>2018</v>
      </c>
    </row>
    <row r="3205" spans="1:89">
      <c r="A3205" t="s">
        <v>4085</v>
      </c>
      <c r="B3205" t="b">
        <v>0</v>
      </c>
      <c r="D3205" t="b">
        <v>0</v>
      </c>
      <c r="E3205" t="s">
        <v>8515</v>
      </c>
      <c r="H3205" s="1">
        <v>43469</v>
      </c>
      <c r="I3205" t="b">
        <v>1</v>
      </c>
      <c r="J3205" t="s">
        <v>111</v>
      </c>
      <c r="L3205" t="s">
        <v>8516</v>
      </c>
      <c r="O3205" t="s">
        <v>99</v>
      </c>
      <c r="P3205" t="b">
        <v>1</v>
      </c>
      <c r="Q3205" s="2">
        <v>43220.645127314812</v>
      </c>
      <c r="R3205" s="1"/>
      <c r="S3205" t="b">
        <v>0</v>
      </c>
      <c r="U3205" s="1"/>
      <c r="V3205" t="b">
        <v>0</v>
      </c>
      <c r="W3205" s="1">
        <v>43466</v>
      </c>
      <c r="X3205">
        <v>1</v>
      </c>
      <c r="Y3205">
        <v>2019</v>
      </c>
      <c r="Z3205" t="s">
        <v>90</v>
      </c>
      <c r="AA3205" t="s">
        <v>90</v>
      </c>
      <c r="AB3205" t="b">
        <v>0</v>
      </c>
      <c r="AC3205" t="b">
        <v>0</v>
      </c>
      <c r="AE3205" t="b">
        <v>1</v>
      </c>
      <c r="AF3205" t="b">
        <v>0</v>
      </c>
      <c r="AG3205" t="b">
        <v>0</v>
      </c>
      <c r="AH3205" t="s">
        <v>4808</v>
      </c>
      <c r="AI3205" t="b">
        <v>0</v>
      </c>
      <c r="AK3205" t="b">
        <v>0</v>
      </c>
      <c r="AL3205" s="1">
        <v>43469</v>
      </c>
      <c r="AM3205" t="s">
        <v>92</v>
      </c>
      <c r="AN3205" s="2">
        <v>44091.617314814815</v>
      </c>
      <c r="AP3205" s="2">
        <v>43836.76290509259</v>
      </c>
      <c r="AQ3205" s="1"/>
      <c r="AS3205" t="b">
        <v>0</v>
      </c>
      <c r="AV3205" t="s">
        <v>105</v>
      </c>
      <c r="BB3205" t="s">
        <v>8517</v>
      </c>
      <c r="BD3205" t="b">
        <v>0</v>
      </c>
      <c r="BH3205" t="s">
        <v>332</v>
      </c>
      <c r="BI3205" t="s">
        <v>150</v>
      </c>
      <c r="BJ3205" t="s">
        <v>384</v>
      </c>
      <c r="BL3205" t="s">
        <v>5510</v>
      </c>
      <c r="BQ3205" t="s">
        <v>96</v>
      </c>
      <c r="BR3205" t="b">
        <v>0</v>
      </c>
      <c r="BT3205" t="b">
        <v>0</v>
      </c>
      <c r="BW3205" t="s">
        <v>97</v>
      </c>
      <c r="BX3205" t="b">
        <v>0</v>
      </c>
      <c r="BY3205" s="2">
        <v>44376.857569444444</v>
      </c>
      <c r="CB3205" t="b">
        <v>0</v>
      </c>
      <c r="CC3205" t="b">
        <v>0</v>
      </c>
      <c r="CF3205">
        <v>66393</v>
      </c>
      <c r="CH3205">
        <v>0</v>
      </c>
      <c r="CI3205">
        <v>0</v>
      </c>
      <c r="CJ3205">
        <v>0</v>
      </c>
      <c r="CK3205">
        <f>YEAR(tbl_Opportunity[[#This Row],[Close Date]])</f>
        <v>2019</v>
      </c>
    </row>
    <row r="3206" spans="1:89">
      <c r="A3206" t="s">
        <v>8518</v>
      </c>
      <c r="B3206" t="b">
        <v>0</v>
      </c>
      <c r="D3206" t="b">
        <v>0</v>
      </c>
      <c r="E3206" t="s">
        <v>3054</v>
      </c>
      <c r="H3206" s="1">
        <v>43555</v>
      </c>
      <c r="I3206" t="b">
        <v>1</v>
      </c>
      <c r="J3206" t="s">
        <v>140</v>
      </c>
      <c r="L3206" t="s">
        <v>8519</v>
      </c>
      <c r="O3206" t="s">
        <v>99</v>
      </c>
      <c r="P3206" t="b">
        <v>1</v>
      </c>
      <c r="Q3206" s="2">
        <v>43291.721238425926</v>
      </c>
      <c r="R3206" s="1"/>
      <c r="S3206" t="b">
        <v>0</v>
      </c>
      <c r="U3206" s="1"/>
      <c r="V3206" t="b">
        <v>0</v>
      </c>
      <c r="W3206" s="1">
        <v>43466</v>
      </c>
      <c r="X3206">
        <v>1</v>
      </c>
      <c r="Y3206">
        <v>2019</v>
      </c>
      <c r="Z3206" t="s">
        <v>90</v>
      </c>
      <c r="AA3206" t="s">
        <v>90</v>
      </c>
      <c r="AB3206" t="b">
        <v>0</v>
      </c>
      <c r="AC3206" t="b">
        <v>0</v>
      </c>
      <c r="AE3206" t="b">
        <v>1</v>
      </c>
      <c r="AF3206" t="b">
        <v>0</v>
      </c>
      <c r="AG3206" t="b">
        <v>0</v>
      </c>
      <c r="AH3206" t="s">
        <v>4808</v>
      </c>
      <c r="AI3206" t="b">
        <v>0</v>
      </c>
      <c r="AK3206" t="b">
        <v>0</v>
      </c>
      <c r="AL3206" s="1">
        <v>43490</v>
      </c>
      <c r="AM3206" t="s">
        <v>92</v>
      </c>
      <c r="AN3206" s="2">
        <v>44091.617314814815</v>
      </c>
      <c r="AP3206" s="2">
        <v>43836.762962962966</v>
      </c>
      <c r="AQ3206" s="1"/>
      <c r="AS3206" t="b">
        <v>0</v>
      </c>
      <c r="AV3206" t="s">
        <v>176</v>
      </c>
      <c r="BB3206" t="s">
        <v>8520</v>
      </c>
      <c r="BD3206" t="b">
        <v>0</v>
      </c>
      <c r="BH3206" t="s">
        <v>142</v>
      </c>
      <c r="BI3206" t="s">
        <v>150</v>
      </c>
      <c r="BJ3206" t="s">
        <v>95</v>
      </c>
      <c r="BL3206" t="s">
        <v>8519</v>
      </c>
      <c r="BQ3206" t="s">
        <v>96</v>
      </c>
      <c r="BR3206" t="b">
        <v>0</v>
      </c>
      <c r="BT3206" t="b">
        <v>0</v>
      </c>
      <c r="BW3206" t="s">
        <v>97</v>
      </c>
      <c r="BX3206" t="b">
        <v>0</v>
      </c>
      <c r="BY3206" s="2">
        <v>44376.857569444444</v>
      </c>
      <c r="CB3206" t="b">
        <v>0</v>
      </c>
      <c r="CC3206" t="b">
        <v>0</v>
      </c>
      <c r="CF3206">
        <v>65199</v>
      </c>
      <c r="CH3206">
        <v>0</v>
      </c>
      <c r="CI3206">
        <v>0</v>
      </c>
      <c r="CJ3206">
        <v>0</v>
      </c>
      <c r="CK3206">
        <f>YEAR(tbl_Opportunity[[#This Row],[Close Date]])</f>
        <v>2019</v>
      </c>
    </row>
    <row r="3207" spans="1:89">
      <c r="A3207" t="s">
        <v>8521</v>
      </c>
      <c r="B3207" t="b">
        <v>0</v>
      </c>
      <c r="D3207" t="b">
        <v>0</v>
      </c>
      <c r="E3207" t="s">
        <v>3054</v>
      </c>
      <c r="H3207" s="1">
        <v>43555</v>
      </c>
      <c r="I3207" t="b">
        <v>1</v>
      </c>
      <c r="J3207" t="s">
        <v>140</v>
      </c>
      <c r="L3207" t="s">
        <v>8522</v>
      </c>
      <c r="O3207" t="s">
        <v>99</v>
      </c>
      <c r="P3207" t="b">
        <v>1</v>
      </c>
      <c r="Q3207" s="2">
        <v>43186.716574074075</v>
      </c>
      <c r="R3207" s="1"/>
      <c r="S3207" t="b">
        <v>0</v>
      </c>
      <c r="U3207" s="1"/>
      <c r="V3207" t="b">
        <v>0</v>
      </c>
      <c r="W3207" s="1">
        <v>43466</v>
      </c>
      <c r="X3207">
        <v>1</v>
      </c>
      <c r="Y3207">
        <v>2019</v>
      </c>
      <c r="Z3207" t="s">
        <v>90</v>
      </c>
      <c r="AA3207" t="s">
        <v>90</v>
      </c>
      <c r="AB3207" t="b">
        <v>0</v>
      </c>
      <c r="AC3207" t="b">
        <v>0</v>
      </c>
      <c r="AE3207" t="b">
        <v>1</v>
      </c>
      <c r="AF3207" t="b">
        <v>0</v>
      </c>
      <c r="AG3207" t="b">
        <v>0</v>
      </c>
      <c r="AH3207" t="s">
        <v>4808</v>
      </c>
      <c r="AI3207" t="b">
        <v>0</v>
      </c>
      <c r="AK3207" t="b">
        <v>0</v>
      </c>
      <c r="AL3207" s="1">
        <v>43222</v>
      </c>
      <c r="AM3207" t="s">
        <v>162</v>
      </c>
      <c r="AN3207" s="2">
        <v>44297.828460648147</v>
      </c>
      <c r="AP3207" s="2">
        <v>43836.76290509259</v>
      </c>
      <c r="AQ3207" s="1"/>
      <c r="AS3207" t="b">
        <v>0</v>
      </c>
      <c r="AU3207" t="s">
        <v>384</v>
      </c>
      <c r="AV3207" t="s">
        <v>153</v>
      </c>
      <c r="BB3207" t="s">
        <v>8523</v>
      </c>
      <c r="BD3207" t="b">
        <v>0</v>
      </c>
      <c r="BH3207" t="s">
        <v>142</v>
      </c>
      <c r="BI3207" t="s">
        <v>150</v>
      </c>
      <c r="BJ3207" t="s">
        <v>384</v>
      </c>
      <c r="BL3207" t="s">
        <v>8522</v>
      </c>
      <c r="BQ3207" t="s">
        <v>96</v>
      </c>
      <c r="BR3207" t="b">
        <v>0</v>
      </c>
      <c r="BT3207" t="b">
        <v>0</v>
      </c>
      <c r="BW3207" t="s">
        <v>97</v>
      </c>
      <c r="BX3207" t="b">
        <v>0</v>
      </c>
      <c r="BY3207" s="2">
        <v>44376.857569444444</v>
      </c>
      <c r="CB3207" t="b">
        <v>0</v>
      </c>
      <c r="CC3207" t="b">
        <v>0</v>
      </c>
      <c r="CF3207">
        <v>65000</v>
      </c>
      <c r="CH3207">
        <v>0</v>
      </c>
      <c r="CI3207">
        <v>0</v>
      </c>
      <c r="CJ3207">
        <v>0</v>
      </c>
      <c r="CK3207">
        <f>YEAR(tbl_Opportunity[[#This Row],[Close Date]])</f>
        <v>2019</v>
      </c>
    </row>
    <row r="3208" spans="1:89">
      <c r="A3208" t="s">
        <v>8524</v>
      </c>
      <c r="B3208" t="b">
        <v>0</v>
      </c>
      <c r="D3208" t="b">
        <v>0</v>
      </c>
      <c r="H3208" s="1">
        <v>44260</v>
      </c>
      <c r="I3208" t="b">
        <v>1</v>
      </c>
      <c r="J3208" t="s">
        <v>111</v>
      </c>
      <c r="L3208" t="s">
        <v>8525</v>
      </c>
      <c r="O3208" t="s">
        <v>387</v>
      </c>
      <c r="P3208" t="b">
        <v>1</v>
      </c>
      <c r="Q3208" s="2">
        <v>43753.894328703704</v>
      </c>
      <c r="R3208" s="1"/>
      <c r="S3208" t="b">
        <v>0</v>
      </c>
      <c r="U3208" s="1"/>
      <c r="V3208" t="b">
        <v>0</v>
      </c>
      <c r="W3208" s="1">
        <v>44197</v>
      </c>
      <c r="X3208">
        <v>1</v>
      </c>
      <c r="Y3208">
        <v>2021</v>
      </c>
      <c r="Z3208" t="s">
        <v>90</v>
      </c>
      <c r="AA3208" t="s">
        <v>90</v>
      </c>
      <c r="AB3208" t="b">
        <v>0</v>
      </c>
      <c r="AC3208" t="b">
        <v>0</v>
      </c>
      <c r="AE3208" t="b">
        <v>1</v>
      </c>
      <c r="AF3208" t="b">
        <v>0</v>
      </c>
      <c r="AG3208" t="b">
        <v>0</v>
      </c>
      <c r="AH3208" t="s">
        <v>4808</v>
      </c>
      <c r="AI3208" t="b">
        <v>0</v>
      </c>
      <c r="AK3208" t="b">
        <v>0</v>
      </c>
      <c r="AL3208" s="1">
        <v>43753</v>
      </c>
      <c r="AM3208" t="s">
        <v>162</v>
      </c>
      <c r="AN3208" s="2">
        <v>44297.838888888888</v>
      </c>
      <c r="AP3208" s="2">
        <v>44261.007870370369</v>
      </c>
      <c r="AQ3208" s="1"/>
      <c r="AS3208" t="b">
        <v>0</v>
      </c>
      <c r="AV3208" t="s">
        <v>213</v>
      </c>
      <c r="BB3208" t="s">
        <v>8526</v>
      </c>
      <c r="BC3208" t="s">
        <v>2975</v>
      </c>
      <c r="BD3208" t="b">
        <v>0</v>
      </c>
      <c r="BH3208" t="s">
        <v>387</v>
      </c>
      <c r="BI3208" t="s">
        <v>150</v>
      </c>
      <c r="BJ3208" t="s">
        <v>2980</v>
      </c>
      <c r="BL3208" t="s">
        <v>8525</v>
      </c>
      <c r="BQ3208" t="s">
        <v>96</v>
      </c>
      <c r="BR3208" t="b">
        <v>0</v>
      </c>
      <c r="BT3208" t="b">
        <v>0</v>
      </c>
      <c r="BW3208" t="s">
        <v>97</v>
      </c>
      <c r="BX3208" t="b">
        <v>0</v>
      </c>
      <c r="BY3208" s="2">
        <v>44376.857569444444</v>
      </c>
      <c r="CB3208" t="b">
        <v>0</v>
      </c>
      <c r="CC3208" t="b">
        <v>0</v>
      </c>
      <c r="CF3208">
        <v>85223.360000000001</v>
      </c>
      <c r="CH3208">
        <v>0</v>
      </c>
      <c r="CI3208">
        <v>0</v>
      </c>
      <c r="CJ3208">
        <v>0</v>
      </c>
      <c r="CK3208">
        <f>YEAR(tbl_Opportunity[[#This Row],[Close Date]])</f>
        <v>2021</v>
      </c>
    </row>
    <row r="3209" spans="1:89">
      <c r="A3209" t="s">
        <v>8527</v>
      </c>
      <c r="B3209" t="b">
        <v>0</v>
      </c>
      <c r="D3209" t="b">
        <v>0</v>
      </c>
      <c r="H3209" s="1">
        <v>43555</v>
      </c>
      <c r="I3209" t="b">
        <v>1</v>
      </c>
      <c r="J3209" t="s">
        <v>140</v>
      </c>
      <c r="L3209" t="s">
        <v>8528</v>
      </c>
      <c r="O3209" t="s">
        <v>387</v>
      </c>
      <c r="P3209" t="b">
        <v>1</v>
      </c>
      <c r="Q3209" s="2">
        <v>43514.232025462959</v>
      </c>
      <c r="R3209" s="1"/>
      <c r="S3209" t="b">
        <v>0</v>
      </c>
      <c r="U3209" s="1"/>
      <c r="V3209" t="b">
        <v>0</v>
      </c>
      <c r="W3209" s="1">
        <v>43466</v>
      </c>
      <c r="X3209">
        <v>1</v>
      </c>
      <c r="Y3209">
        <v>2019</v>
      </c>
      <c r="Z3209" t="s">
        <v>90</v>
      </c>
      <c r="AA3209" t="s">
        <v>90</v>
      </c>
      <c r="AB3209" t="b">
        <v>0</v>
      </c>
      <c r="AC3209" t="b">
        <v>0</v>
      </c>
      <c r="AE3209" t="b">
        <v>1</v>
      </c>
      <c r="AF3209" t="b">
        <v>0</v>
      </c>
      <c r="AG3209" t="b">
        <v>0</v>
      </c>
      <c r="AH3209" t="s">
        <v>4808</v>
      </c>
      <c r="AI3209" t="b">
        <v>0</v>
      </c>
      <c r="AK3209" t="b">
        <v>0</v>
      </c>
      <c r="AL3209" s="1">
        <v>43416</v>
      </c>
      <c r="AM3209" t="s">
        <v>162</v>
      </c>
      <c r="AN3209" s="2">
        <v>44297.838888888888</v>
      </c>
      <c r="AP3209" s="2">
        <v>43836.762962962966</v>
      </c>
      <c r="AQ3209" s="1"/>
      <c r="AS3209" t="b">
        <v>0</v>
      </c>
      <c r="AV3209" t="s">
        <v>213</v>
      </c>
      <c r="BB3209" t="s">
        <v>8529</v>
      </c>
      <c r="BC3209" t="s">
        <v>2975</v>
      </c>
      <c r="BD3209" t="b">
        <v>0</v>
      </c>
      <c r="BH3209" t="s">
        <v>387</v>
      </c>
      <c r="BI3209" t="s">
        <v>150</v>
      </c>
      <c r="BJ3209" t="s">
        <v>384</v>
      </c>
      <c r="BL3209" t="s">
        <v>8528</v>
      </c>
      <c r="BQ3209" t="s">
        <v>96</v>
      </c>
      <c r="BR3209" t="b">
        <v>0</v>
      </c>
      <c r="BT3209" t="b">
        <v>0</v>
      </c>
      <c r="BW3209" t="s">
        <v>97</v>
      </c>
      <c r="BX3209" t="b">
        <v>0</v>
      </c>
      <c r="BY3209" s="2">
        <v>44376.857569444444</v>
      </c>
      <c r="CB3209" t="b">
        <v>0</v>
      </c>
      <c r="CC3209" t="b">
        <v>0</v>
      </c>
      <c r="CF3209">
        <v>65199</v>
      </c>
      <c r="CH3209">
        <v>0</v>
      </c>
      <c r="CI3209">
        <v>0</v>
      </c>
      <c r="CJ3209">
        <v>0</v>
      </c>
      <c r="CK3209">
        <f>YEAR(tbl_Opportunity[[#This Row],[Close Date]])</f>
        <v>2019</v>
      </c>
    </row>
    <row r="3210" spans="1:89">
      <c r="A3210" t="s">
        <v>8530</v>
      </c>
      <c r="B3210" t="b">
        <v>0</v>
      </c>
      <c r="D3210" t="b">
        <v>0</v>
      </c>
      <c r="H3210" s="1">
        <v>44326</v>
      </c>
      <c r="I3210" t="b">
        <v>1</v>
      </c>
      <c r="L3210" t="s">
        <v>8531</v>
      </c>
      <c r="O3210" t="s">
        <v>99</v>
      </c>
      <c r="P3210" t="b">
        <v>1</v>
      </c>
      <c r="Q3210" s="2">
        <v>43917.546689814815</v>
      </c>
      <c r="R3210" s="1"/>
      <c r="S3210" t="b">
        <v>0</v>
      </c>
      <c r="U3210" s="1"/>
      <c r="V3210" t="b">
        <v>0</v>
      </c>
      <c r="W3210" s="1">
        <v>44228</v>
      </c>
      <c r="X3210">
        <v>2</v>
      </c>
      <c r="Y3210">
        <v>2021</v>
      </c>
      <c r="Z3210" t="s">
        <v>90</v>
      </c>
      <c r="AA3210" t="s">
        <v>90</v>
      </c>
      <c r="AB3210" t="b">
        <v>0</v>
      </c>
      <c r="AC3210" t="b">
        <v>0</v>
      </c>
      <c r="AE3210" t="b">
        <v>1</v>
      </c>
      <c r="AF3210" t="b">
        <v>0</v>
      </c>
      <c r="AG3210" t="b">
        <v>0</v>
      </c>
      <c r="AH3210" t="s">
        <v>4834</v>
      </c>
      <c r="AI3210" t="b">
        <v>0</v>
      </c>
      <c r="AK3210" t="b">
        <v>0</v>
      </c>
      <c r="AL3210" s="1">
        <v>43936</v>
      </c>
      <c r="AM3210" t="s">
        <v>2842</v>
      </c>
      <c r="AN3210" s="2">
        <v>44326.426111111112</v>
      </c>
      <c r="AP3210" s="2">
        <v>44326.426111111112</v>
      </c>
      <c r="AQ3210" s="1"/>
      <c r="AS3210" t="b">
        <v>0</v>
      </c>
      <c r="AU3210" t="s">
        <v>95</v>
      </c>
      <c r="AV3210" t="s">
        <v>93</v>
      </c>
      <c r="BB3210" t="s">
        <v>8532</v>
      </c>
      <c r="BD3210" t="b">
        <v>0</v>
      </c>
      <c r="BH3210" t="s">
        <v>2842</v>
      </c>
      <c r="BI3210" t="s">
        <v>150</v>
      </c>
      <c r="BJ3210" t="s">
        <v>95</v>
      </c>
      <c r="BL3210" t="s">
        <v>8531</v>
      </c>
      <c r="BP3210" t="s">
        <v>8533</v>
      </c>
      <c r="BQ3210" t="s">
        <v>96</v>
      </c>
      <c r="BR3210" t="b">
        <v>0</v>
      </c>
      <c r="BT3210" t="b">
        <v>0</v>
      </c>
      <c r="BW3210" t="s">
        <v>97</v>
      </c>
      <c r="BX3210" t="b">
        <v>0</v>
      </c>
      <c r="BY3210" s="2">
        <v>44376.857581018521</v>
      </c>
      <c r="CB3210" t="b">
        <v>0</v>
      </c>
      <c r="CC3210" t="b">
        <v>0</v>
      </c>
      <c r="CF3210">
        <v>65636</v>
      </c>
      <c r="CH3210">
        <v>0</v>
      </c>
      <c r="CI3210">
        <v>0</v>
      </c>
      <c r="CJ3210">
        <v>0</v>
      </c>
      <c r="CK3210">
        <f>YEAR(tbl_Opportunity[[#This Row],[Close Date]])</f>
        <v>2021</v>
      </c>
    </row>
    <row r="3211" spans="1:89">
      <c r="A3211" t="s">
        <v>8534</v>
      </c>
      <c r="B3211" t="b">
        <v>0</v>
      </c>
      <c r="D3211" t="b">
        <v>0</v>
      </c>
      <c r="H3211" s="1">
        <v>43281</v>
      </c>
      <c r="I3211" t="b">
        <v>1</v>
      </c>
      <c r="L3211" t="s">
        <v>8535</v>
      </c>
      <c r="O3211" t="s">
        <v>99</v>
      </c>
      <c r="P3211" t="b">
        <v>1</v>
      </c>
      <c r="Q3211" s="2">
        <v>43235.81523148148</v>
      </c>
      <c r="R3211" s="1"/>
      <c r="S3211" t="b">
        <v>0</v>
      </c>
      <c r="U3211" s="1"/>
      <c r="V3211" t="b">
        <v>0</v>
      </c>
      <c r="W3211" s="1">
        <v>43132</v>
      </c>
      <c r="X3211">
        <v>2</v>
      </c>
      <c r="Y3211">
        <v>2018</v>
      </c>
      <c r="Z3211" t="s">
        <v>90</v>
      </c>
      <c r="AA3211" t="s">
        <v>90</v>
      </c>
      <c r="AB3211" t="b">
        <v>0</v>
      </c>
      <c r="AC3211" t="b">
        <v>0</v>
      </c>
      <c r="AE3211" t="b">
        <v>1</v>
      </c>
      <c r="AF3211" t="b">
        <v>0</v>
      </c>
      <c r="AG3211" t="b">
        <v>0</v>
      </c>
      <c r="AH3211" t="s">
        <v>4863</v>
      </c>
      <c r="AI3211" t="b">
        <v>0</v>
      </c>
      <c r="AK3211" t="b">
        <v>0</v>
      </c>
      <c r="AL3211" s="1"/>
      <c r="AM3211" t="s">
        <v>162</v>
      </c>
      <c r="AN3211" s="2">
        <v>44297.838888888888</v>
      </c>
      <c r="AP3211" s="2">
        <v>43836.76290509259</v>
      </c>
      <c r="AQ3211" s="1"/>
      <c r="AS3211" t="b">
        <v>0</v>
      </c>
      <c r="AV3211" t="s">
        <v>213</v>
      </c>
      <c r="BB3211" t="s">
        <v>8536</v>
      </c>
      <c r="BD3211" t="b">
        <v>0</v>
      </c>
      <c r="BH3211" t="s">
        <v>131</v>
      </c>
      <c r="BI3211" t="s">
        <v>150</v>
      </c>
      <c r="BJ3211" t="s">
        <v>95</v>
      </c>
      <c r="BL3211" t="s">
        <v>8535</v>
      </c>
      <c r="BQ3211" t="s">
        <v>96</v>
      </c>
      <c r="BR3211" t="b">
        <v>0</v>
      </c>
      <c r="BT3211" t="b">
        <v>0</v>
      </c>
      <c r="BW3211" t="s">
        <v>97</v>
      </c>
      <c r="BX3211" t="b">
        <v>0</v>
      </c>
      <c r="BY3211" s="2">
        <v>44376.857569444444</v>
      </c>
      <c r="CB3211" t="b">
        <v>0</v>
      </c>
      <c r="CC3211" t="b">
        <v>0</v>
      </c>
      <c r="CF3211">
        <v>66194</v>
      </c>
      <c r="CH3211">
        <v>0</v>
      </c>
      <c r="CI3211">
        <v>0</v>
      </c>
      <c r="CJ3211">
        <v>0</v>
      </c>
      <c r="CK3211">
        <f>YEAR(tbl_Opportunity[[#This Row],[Close Date]])</f>
        <v>2018</v>
      </c>
    </row>
    <row r="3212" spans="1:89">
      <c r="A3212" t="s">
        <v>8537</v>
      </c>
      <c r="B3212" t="b">
        <v>0</v>
      </c>
      <c r="D3212" t="b">
        <v>0</v>
      </c>
      <c r="H3212" s="1">
        <v>43281</v>
      </c>
      <c r="I3212" t="b">
        <v>1</v>
      </c>
      <c r="L3212" t="s">
        <v>8538</v>
      </c>
      <c r="O3212" t="s">
        <v>99</v>
      </c>
      <c r="P3212" t="b">
        <v>1</v>
      </c>
      <c r="Q3212" s="2">
        <v>43269.571875000001</v>
      </c>
      <c r="R3212" s="1"/>
      <c r="S3212" t="b">
        <v>0</v>
      </c>
      <c r="U3212" s="1"/>
      <c r="V3212" t="b">
        <v>0</v>
      </c>
      <c r="W3212" s="1">
        <v>43132</v>
      </c>
      <c r="X3212">
        <v>2</v>
      </c>
      <c r="Y3212">
        <v>2018</v>
      </c>
      <c r="Z3212" t="s">
        <v>90</v>
      </c>
      <c r="AA3212" t="s">
        <v>90</v>
      </c>
      <c r="AB3212" t="b">
        <v>0</v>
      </c>
      <c r="AC3212" t="b">
        <v>0</v>
      </c>
      <c r="AE3212" t="b">
        <v>1</v>
      </c>
      <c r="AF3212" t="b">
        <v>0</v>
      </c>
      <c r="AG3212" t="b">
        <v>0</v>
      </c>
      <c r="AH3212" t="s">
        <v>1016</v>
      </c>
      <c r="AI3212" t="b">
        <v>0</v>
      </c>
      <c r="AK3212" t="b">
        <v>0</v>
      </c>
      <c r="AL3212" s="1">
        <v>43269</v>
      </c>
      <c r="AM3212" t="s">
        <v>162</v>
      </c>
      <c r="AN3212" s="2">
        <v>44297.8278587963</v>
      </c>
      <c r="AP3212" s="2">
        <v>43836.76290509259</v>
      </c>
      <c r="AQ3212" s="1"/>
      <c r="AS3212" t="b">
        <v>0</v>
      </c>
      <c r="AV3212" t="s">
        <v>153</v>
      </c>
      <c r="BB3212" t="s">
        <v>8539</v>
      </c>
      <c r="BD3212" t="b">
        <v>0</v>
      </c>
      <c r="BH3212" t="s">
        <v>332</v>
      </c>
      <c r="BI3212" t="s">
        <v>155</v>
      </c>
      <c r="BJ3212" t="s">
        <v>95</v>
      </c>
      <c r="BL3212" t="s">
        <v>8538</v>
      </c>
      <c r="BQ3212" t="s">
        <v>96</v>
      </c>
      <c r="BR3212" t="b">
        <v>0</v>
      </c>
      <c r="BT3212" t="b">
        <v>0</v>
      </c>
      <c r="BW3212" t="s">
        <v>97</v>
      </c>
      <c r="BX3212" t="b">
        <v>0</v>
      </c>
      <c r="BY3212" s="2">
        <v>44376.857569444444</v>
      </c>
      <c r="CB3212" t="b">
        <v>0</v>
      </c>
      <c r="CC3212" t="b">
        <v>0</v>
      </c>
      <c r="CF3212">
        <v>67109.08</v>
      </c>
      <c r="CH3212">
        <v>0</v>
      </c>
      <c r="CI3212">
        <v>0</v>
      </c>
      <c r="CJ3212">
        <v>0</v>
      </c>
      <c r="CK3212">
        <f>YEAR(tbl_Opportunity[[#This Row],[Close Date]])</f>
        <v>2018</v>
      </c>
    </row>
    <row r="3213" spans="1:89">
      <c r="A3213" t="s">
        <v>8540</v>
      </c>
      <c r="B3213" t="b">
        <v>0</v>
      </c>
      <c r="D3213" t="b">
        <v>0</v>
      </c>
      <c r="E3213" t="s">
        <v>3054</v>
      </c>
      <c r="H3213" s="1">
        <v>43281</v>
      </c>
      <c r="I3213" t="b">
        <v>1</v>
      </c>
      <c r="L3213" t="s">
        <v>8541</v>
      </c>
      <c r="O3213" t="s">
        <v>99</v>
      </c>
      <c r="P3213" t="b">
        <v>1</v>
      </c>
      <c r="Q3213" s="2">
        <v>43209.628738425927</v>
      </c>
      <c r="R3213" s="1"/>
      <c r="S3213" t="b">
        <v>0</v>
      </c>
      <c r="U3213" s="1"/>
      <c r="V3213" t="b">
        <v>0</v>
      </c>
      <c r="W3213" s="1">
        <v>43132</v>
      </c>
      <c r="X3213">
        <v>2</v>
      </c>
      <c r="Y3213">
        <v>2018</v>
      </c>
      <c r="Z3213" t="s">
        <v>90</v>
      </c>
      <c r="AA3213" t="s">
        <v>90</v>
      </c>
      <c r="AB3213" t="b">
        <v>0</v>
      </c>
      <c r="AC3213" t="b">
        <v>0</v>
      </c>
      <c r="AE3213" t="b">
        <v>1</v>
      </c>
      <c r="AF3213" t="b">
        <v>0</v>
      </c>
      <c r="AG3213" t="b">
        <v>0</v>
      </c>
      <c r="AH3213" t="s">
        <v>4863</v>
      </c>
      <c r="AI3213" t="b">
        <v>0</v>
      </c>
      <c r="AK3213" t="b">
        <v>0</v>
      </c>
      <c r="AL3213" s="1">
        <v>43209</v>
      </c>
      <c r="AM3213" t="s">
        <v>162</v>
      </c>
      <c r="AN3213" s="2">
        <v>44297.828460648147</v>
      </c>
      <c r="AP3213" s="2">
        <v>43836.76290509259</v>
      </c>
      <c r="AQ3213" s="1"/>
      <c r="AS3213" t="b">
        <v>0</v>
      </c>
      <c r="AU3213" t="s">
        <v>102</v>
      </c>
      <c r="AV3213" t="s">
        <v>153</v>
      </c>
      <c r="BB3213" t="s">
        <v>8542</v>
      </c>
      <c r="BD3213" t="b">
        <v>0</v>
      </c>
      <c r="BH3213" t="s">
        <v>131</v>
      </c>
      <c r="BI3213" t="s">
        <v>150</v>
      </c>
      <c r="BJ3213" t="s">
        <v>102</v>
      </c>
      <c r="BL3213" t="s">
        <v>8541</v>
      </c>
      <c r="BQ3213" t="s">
        <v>96</v>
      </c>
      <c r="BR3213" t="b">
        <v>0</v>
      </c>
      <c r="BT3213" t="b">
        <v>0</v>
      </c>
      <c r="BW3213" t="s">
        <v>97</v>
      </c>
      <c r="BX3213" t="b">
        <v>0</v>
      </c>
      <c r="BY3213" s="2">
        <v>44376.857569444444</v>
      </c>
      <c r="CB3213" t="b">
        <v>0</v>
      </c>
      <c r="CC3213" t="b">
        <v>0</v>
      </c>
      <c r="CF3213">
        <v>137694</v>
      </c>
      <c r="CH3213">
        <v>0</v>
      </c>
      <c r="CI3213">
        <v>0</v>
      </c>
      <c r="CJ3213">
        <v>0</v>
      </c>
      <c r="CK3213">
        <f>YEAR(tbl_Opportunity[[#This Row],[Close Date]])</f>
        <v>2018</v>
      </c>
    </row>
    <row r="3214" spans="1:89">
      <c r="A3214" t="s">
        <v>8543</v>
      </c>
      <c r="B3214" t="b">
        <v>0</v>
      </c>
      <c r="D3214" t="b">
        <v>0</v>
      </c>
      <c r="H3214" s="1">
        <v>43255</v>
      </c>
      <c r="I3214" t="b">
        <v>1</v>
      </c>
      <c r="J3214" t="s">
        <v>2629</v>
      </c>
      <c r="L3214" t="s">
        <v>8544</v>
      </c>
      <c r="O3214" t="s">
        <v>99</v>
      </c>
      <c r="P3214" t="b">
        <v>1</v>
      </c>
      <c r="Q3214" s="2">
        <v>43244.538055555553</v>
      </c>
      <c r="R3214" s="1"/>
      <c r="S3214" t="b">
        <v>0</v>
      </c>
      <c r="U3214" s="1"/>
      <c r="V3214" t="b">
        <v>0</v>
      </c>
      <c r="W3214" s="1">
        <v>43132</v>
      </c>
      <c r="X3214">
        <v>2</v>
      </c>
      <c r="Y3214">
        <v>2018</v>
      </c>
      <c r="Z3214" t="s">
        <v>90</v>
      </c>
      <c r="AA3214" t="s">
        <v>90</v>
      </c>
      <c r="AB3214" t="b">
        <v>0</v>
      </c>
      <c r="AC3214" t="b">
        <v>0</v>
      </c>
      <c r="AE3214" t="b">
        <v>1</v>
      </c>
      <c r="AF3214" t="b">
        <v>0</v>
      </c>
      <c r="AG3214" t="b">
        <v>0</v>
      </c>
      <c r="AH3214" t="s">
        <v>4808</v>
      </c>
      <c r="AI3214" t="b">
        <v>0</v>
      </c>
      <c r="AK3214" t="b">
        <v>0</v>
      </c>
      <c r="AL3214" s="1">
        <v>43628</v>
      </c>
      <c r="AM3214" t="s">
        <v>92</v>
      </c>
      <c r="AN3214" s="2">
        <v>44091.617314814815</v>
      </c>
      <c r="AP3214" s="2">
        <v>43836.76290509259</v>
      </c>
      <c r="AQ3214" s="1"/>
      <c r="AS3214" t="b">
        <v>0</v>
      </c>
      <c r="AV3214" t="s">
        <v>93</v>
      </c>
      <c r="BB3214" t="s">
        <v>8545</v>
      </c>
      <c r="BD3214" t="b">
        <v>0</v>
      </c>
      <c r="BH3214" t="s">
        <v>142</v>
      </c>
      <c r="BI3214" t="s">
        <v>150</v>
      </c>
      <c r="BJ3214" t="s">
        <v>102</v>
      </c>
      <c r="BL3214" t="s">
        <v>8544</v>
      </c>
      <c r="BQ3214" t="s">
        <v>96</v>
      </c>
      <c r="BR3214" t="b">
        <v>0</v>
      </c>
      <c r="BT3214" t="b">
        <v>0</v>
      </c>
      <c r="BW3214" t="s">
        <v>97</v>
      </c>
      <c r="BX3214" t="b">
        <v>0</v>
      </c>
      <c r="BY3214" s="2">
        <v>44376.857569444444</v>
      </c>
      <c r="CB3214" t="b">
        <v>0</v>
      </c>
      <c r="CC3214" t="b">
        <v>0</v>
      </c>
      <c r="CF3214">
        <v>65000</v>
      </c>
      <c r="CH3214">
        <v>0</v>
      </c>
      <c r="CI3214">
        <v>0</v>
      </c>
      <c r="CJ3214">
        <v>0</v>
      </c>
      <c r="CK3214">
        <f>YEAR(tbl_Opportunity[[#This Row],[Close Date]])</f>
        <v>2018</v>
      </c>
    </row>
    <row r="3215" spans="1:89">
      <c r="A3215" t="s">
        <v>8546</v>
      </c>
      <c r="B3215" t="b">
        <v>0</v>
      </c>
      <c r="D3215" t="b">
        <v>0</v>
      </c>
      <c r="H3215" s="1">
        <v>44012</v>
      </c>
      <c r="I3215" t="b">
        <v>1</v>
      </c>
      <c r="J3215" t="s">
        <v>111</v>
      </c>
      <c r="L3215" t="s">
        <v>8547</v>
      </c>
      <c r="O3215" t="s">
        <v>99</v>
      </c>
      <c r="P3215" t="b">
        <v>1</v>
      </c>
      <c r="Q3215" s="2">
        <v>43543.511111111111</v>
      </c>
      <c r="R3215" s="1"/>
      <c r="S3215" t="b">
        <v>0</v>
      </c>
      <c r="U3215" s="1"/>
      <c r="V3215" t="b">
        <v>0</v>
      </c>
      <c r="W3215" s="1">
        <v>43862</v>
      </c>
      <c r="X3215">
        <v>2</v>
      </c>
      <c r="Y3215">
        <v>2020</v>
      </c>
      <c r="Z3215" t="s">
        <v>90</v>
      </c>
      <c r="AA3215" t="s">
        <v>90</v>
      </c>
      <c r="AB3215" t="b">
        <v>0</v>
      </c>
      <c r="AC3215" t="b">
        <v>0</v>
      </c>
      <c r="AE3215" t="b">
        <v>1</v>
      </c>
      <c r="AF3215" t="b">
        <v>0</v>
      </c>
      <c r="AG3215" t="b">
        <v>0</v>
      </c>
      <c r="AH3215" t="s">
        <v>4808</v>
      </c>
      <c r="AI3215" t="b">
        <v>0</v>
      </c>
      <c r="AK3215" t="b">
        <v>0</v>
      </c>
      <c r="AL3215" s="1">
        <v>44109</v>
      </c>
      <c r="AM3215" t="s">
        <v>142</v>
      </c>
      <c r="AN3215" s="2">
        <v>44168.781400462962</v>
      </c>
      <c r="AP3215" s="2">
        <v>44112.817708333336</v>
      </c>
      <c r="AQ3215" s="1"/>
      <c r="AS3215" t="b">
        <v>0</v>
      </c>
      <c r="AU3215" t="s">
        <v>95</v>
      </c>
      <c r="AV3215" t="s">
        <v>93</v>
      </c>
      <c r="BB3215" t="s">
        <v>8548</v>
      </c>
      <c r="BD3215" t="b">
        <v>0</v>
      </c>
      <c r="BH3215" t="s">
        <v>142</v>
      </c>
      <c r="BI3215" t="s">
        <v>150</v>
      </c>
      <c r="BJ3215" t="s">
        <v>95</v>
      </c>
      <c r="BL3215" t="s">
        <v>8547</v>
      </c>
      <c r="BQ3215" t="s">
        <v>96</v>
      </c>
      <c r="BR3215" t="b">
        <v>0</v>
      </c>
      <c r="BT3215" t="b">
        <v>0</v>
      </c>
      <c r="BW3215" t="s">
        <v>97</v>
      </c>
      <c r="BX3215" t="b">
        <v>0</v>
      </c>
      <c r="BY3215" s="2">
        <v>44376.857569444444</v>
      </c>
      <c r="CB3215" t="b">
        <v>0</v>
      </c>
      <c r="CC3215" t="b">
        <v>0</v>
      </c>
      <c r="CF3215">
        <v>65199</v>
      </c>
      <c r="CH3215">
        <v>0</v>
      </c>
      <c r="CI3215">
        <v>0</v>
      </c>
      <c r="CJ3215">
        <v>0</v>
      </c>
      <c r="CK3215">
        <f>YEAR(tbl_Opportunity[[#This Row],[Close Date]])</f>
        <v>2020</v>
      </c>
    </row>
    <row r="3216" spans="1:89">
      <c r="A3216" t="s">
        <v>242</v>
      </c>
      <c r="B3216" t="b">
        <v>0</v>
      </c>
      <c r="D3216" t="b">
        <v>0</v>
      </c>
      <c r="H3216" s="1">
        <v>43281</v>
      </c>
      <c r="I3216" t="b">
        <v>1</v>
      </c>
      <c r="J3216" t="s">
        <v>111</v>
      </c>
      <c r="L3216" t="s">
        <v>8549</v>
      </c>
      <c r="O3216" t="s">
        <v>99</v>
      </c>
      <c r="P3216" t="b">
        <v>1</v>
      </c>
      <c r="Q3216" s="2">
        <v>43244.652430555558</v>
      </c>
      <c r="R3216" s="1"/>
      <c r="S3216" t="b">
        <v>0</v>
      </c>
      <c r="U3216" s="1"/>
      <c r="V3216" t="b">
        <v>0</v>
      </c>
      <c r="W3216" s="1">
        <v>43132</v>
      </c>
      <c r="X3216">
        <v>2</v>
      </c>
      <c r="Y3216">
        <v>2018</v>
      </c>
      <c r="Z3216" t="s">
        <v>90</v>
      </c>
      <c r="AA3216" t="s">
        <v>90</v>
      </c>
      <c r="AB3216" t="b">
        <v>0</v>
      </c>
      <c r="AC3216" t="b">
        <v>0</v>
      </c>
      <c r="AE3216" t="b">
        <v>1</v>
      </c>
      <c r="AF3216" t="b">
        <v>0</v>
      </c>
      <c r="AG3216" t="b">
        <v>0</v>
      </c>
      <c r="AH3216" t="s">
        <v>4863</v>
      </c>
      <c r="AI3216" t="b">
        <v>0</v>
      </c>
      <c r="AK3216" t="b">
        <v>0</v>
      </c>
      <c r="AL3216" s="1">
        <v>43244</v>
      </c>
      <c r="AM3216" t="s">
        <v>162</v>
      </c>
      <c r="AN3216" s="2">
        <v>44297.8278587963</v>
      </c>
      <c r="AP3216" s="2">
        <v>43836.76290509259</v>
      </c>
      <c r="AQ3216" s="1"/>
      <c r="AS3216" t="b">
        <v>0</v>
      </c>
      <c r="AV3216" t="s">
        <v>153</v>
      </c>
      <c r="BB3216" t="s">
        <v>8550</v>
      </c>
      <c r="BD3216" t="b">
        <v>0</v>
      </c>
      <c r="BH3216" t="s">
        <v>131</v>
      </c>
      <c r="BI3216" t="s">
        <v>150</v>
      </c>
      <c r="BJ3216" t="s">
        <v>95</v>
      </c>
      <c r="BL3216" t="s">
        <v>8549</v>
      </c>
      <c r="BQ3216" t="s">
        <v>96</v>
      </c>
      <c r="BR3216" t="b">
        <v>0</v>
      </c>
      <c r="BT3216" t="b">
        <v>0</v>
      </c>
      <c r="BW3216" t="s">
        <v>97</v>
      </c>
      <c r="BX3216" t="b">
        <v>0</v>
      </c>
      <c r="BY3216" s="2">
        <v>44376.857569444444</v>
      </c>
      <c r="CB3216" t="b">
        <v>0</v>
      </c>
      <c r="CC3216" t="b">
        <v>0</v>
      </c>
      <c r="CF3216">
        <v>69393</v>
      </c>
      <c r="CH3216">
        <v>0</v>
      </c>
      <c r="CI3216">
        <v>0</v>
      </c>
      <c r="CJ3216">
        <v>0</v>
      </c>
      <c r="CK3216">
        <f>YEAR(tbl_Opportunity[[#This Row],[Close Date]])</f>
        <v>2018</v>
      </c>
    </row>
    <row r="3217" spans="1:89">
      <c r="A3217" t="s">
        <v>5483</v>
      </c>
      <c r="B3217" t="b">
        <v>0</v>
      </c>
      <c r="D3217" t="b">
        <v>0</v>
      </c>
      <c r="E3217" t="s">
        <v>3744</v>
      </c>
      <c r="H3217" s="1">
        <v>43281</v>
      </c>
      <c r="I3217" t="b">
        <v>1</v>
      </c>
      <c r="J3217" t="s">
        <v>111</v>
      </c>
      <c r="L3217" t="s">
        <v>5572</v>
      </c>
      <c r="O3217" t="s">
        <v>99</v>
      </c>
      <c r="P3217" t="b">
        <v>1</v>
      </c>
      <c r="Q3217" s="2">
        <v>43235.798726851855</v>
      </c>
      <c r="R3217" s="1"/>
      <c r="S3217" t="b">
        <v>0</v>
      </c>
      <c r="U3217" s="1"/>
      <c r="V3217" t="b">
        <v>0</v>
      </c>
      <c r="W3217" s="1">
        <v>43132</v>
      </c>
      <c r="X3217">
        <v>2</v>
      </c>
      <c r="Y3217">
        <v>2018</v>
      </c>
      <c r="Z3217" t="s">
        <v>90</v>
      </c>
      <c r="AA3217" t="s">
        <v>90</v>
      </c>
      <c r="AB3217" t="b">
        <v>0</v>
      </c>
      <c r="AC3217" t="b">
        <v>0</v>
      </c>
      <c r="AE3217" t="b">
        <v>1</v>
      </c>
      <c r="AF3217" t="b">
        <v>0</v>
      </c>
      <c r="AG3217" t="b">
        <v>0</v>
      </c>
      <c r="AH3217" t="s">
        <v>4812</v>
      </c>
      <c r="AI3217" t="b">
        <v>0</v>
      </c>
      <c r="AK3217" t="b">
        <v>0</v>
      </c>
      <c r="AL3217" s="1">
        <v>43277</v>
      </c>
      <c r="AM3217" t="s">
        <v>92</v>
      </c>
      <c r="AN3217" s="2">
        <v>44091.617314814815</v>
      </c>
      <c r="AP3217" s="2">
        <v>43836.76290509259</v>
      </c>
      <c r="AQ3217" s="1"/>
      <c r="AS3217" t="b">
        <v>0</v>
      </c>
      <c r="AV3217" t="s">
        <v>93</v>
      </c>
      <c r="BB3217" t="s">
        <v>8551</v>
      </c>
      <c r="BD3217" t="b">
        <v>0</v>
      </c>
      <c r="BH3217" t="s">
        <v>142</v>
      </c>
      <c r="BI3217" t="s">
        <v>150</v>
      </c>
      <c r="BJ3217" t="s">
        <v>384</v>
      </c>
      <c r="BL3217" t="s">
        <v>5572</v>
      </c>
      <c r="BQ3217" t="s">
        <v>96</v>
      </c>
      <c r="BR3217" t="b">
        <v>0</v>
      </c>
      <c r="BT3217" t="b">
        <v>0</v>
      </c>
      <c r="BW3217" t="s">
        <v>97</v>
      </c>
      <c r="BX3217" t="b">
        <v>0</v>
      </c>
      <c r="BY3217" s="2">
        <v>44376.857569444444</v>
      </c>
      <c r="CB3217" t="b">
        <v>0</v>
      </c>
      <c r="CC3217" t="b">
        <v>0</v>
      </c>
      <c r="CF3217">
        <v>66194</v>
      </c>
      <c r="CH3217">
        <v>0</v>
      </c>
      <c r="CI3217">
        <v>0</v>
      </c>
      <c r="CJ3217">
        <v>0</v>
      </c>
      <c r="CK3217">
        <f>YEAR(tbl_Opportunity[[#This Row],[Close Date]])</f>
        <v>2018</v>
      </c>
    </row>
    <row r="3218" spans="1:89">
      <c r="A3218" t="s">
        <v>8552</v>
      </c>
      <c r="B3218" t="b">
        <v>0</v>
      </c>
      <c r="D3218" t="b">
        <v>0</v>
      </c>
      <c r="H3218" s="1">
        <v>43922</v>
      </c>
      <c r="I3218" t="b">
        <v>1</v>
      </c>
      <c r="J3218" t="s">
        <v>140</v>
      </c>
      <c r="L3218" t="s">
        <v>8553</v>
      </c>
      <c r="O3218" t="s">
        <v>142</v>
      </c>
      <c r="P3218" t="b">
        <v>1</v>
      </c>
      <c r="Q3218" s="2">
        <v>43839.639039351852</v>
      </c>
      <c r="R3218" s="1"/>
      <c r="S3218" t="b">
        <v>0</v>
      </c>
      <c r="U3218" s="1"/>
      <c r="V3218" t="b">
        <v>0</v>
      </c>
      <c r="W3218" s="1">
        <v>43862</v>
      </c>
      <c r="X3218">
        <v>2</v>
      </c>
      <c r="Y3218">
        <v>2020</v>
      </c>
      <c r="Z3218" t="s">
        <v>90</v>
      </c>
      <c r="AA3218" t="s">
        <v>90</v>
      </c>
      <c r="AB3218" t="b">
        <v>0</v>
      </c>
      <c r="AC3218" t="b">
        <v>0</v>
      </c>
      <c r="AE3218" t="b">
        <v>1</v>
      </c>
      <c r="AF3218" t="b">
        <v>0</v>
      </c>
      <c r="AG3218" t="b">
        <v>0</v>
      </c>
      <c r="AH3218" t="s">
        <v>4808</v>
      </c>
      <c r="AI3218" t="b">
        <v>0</v>
      </c>
      <c r="AK3218" t="b">
        <v>0</v>
      </c>
      <c r="AL3218" s="1">
        <v>43922</v>
      </c>
      <c r="AM3218" t="s">
        <v>142</v>
      </c>
      <c r="AN3218" s="2">
        <v>44168.768449074072</v>
      </c>
      <c r="AP3218" s="2">
        <v>44168.768449074072</v>
      </c>
      <c r="AQ3218" s="1"/>
      <c r="AS3218" t="b">
        <v>0</v>
      </c>
      <c r="AV3218" t="s">
        <v>176</v>
      </c>
      <c r="BB3218" t="s">
        <v>8554</v>
      </c>
      <c r="BD3218" t="b">
        <v>0</v>
      </c>
      <c r="BH3218" t="s">
        <v>142</v>
      </c>
      <c r="BI3218" t="s">
        <v>150</v>
      </c>
      <c r="BJ3218" t="s">
        <v>384</v>
      </c>
      <c r="BL3218" t="s">
        <v>8555</v>
      </c>
      <c r="BQ3218" t="s">
        <v>96</v>
      </c>
      <c r="BR3218" t="b">
        <v>0</v>
      </c>
      <c r="BT3218" t="b">
        <v>0</v>
      </c>
      <c r="BW3218" t="s">
        <v>97</v>
      </c>
      <c r="BX3218" t="b">
        <v>0</v>
      </c>
      <c r="BY3218" s="2">
        <v>44376.857581018521</v>
      </c>
      <c r="CB3218" t="b">
        <v>0</v>
      </c>
      <c r="CC3218" t="b">
        <v>0</v>
      </c>
      <c r="CF3218">
        <v>64646.51</v>
      </c>
      <c r="CH3218">
        <v>0</v>
      </c>
      <c r="CI3218">
        <v>0</v>
      </c>
      <c r="CJ3218">
        <v>0</v>
      </c>
      <c r="CK3218">
        <f>YEAR(tbl_Opportunity[[#This Row],[Close Date]])</f>
        <v>2020</v>
      </c>
    </row>
    <row r="3219" spans="1:89">
      <c r="A3219" t="s">
        <v>8556</v>
      </c>
      <c r="B3219" t="b">
        <v>0</v>
      </c>
      <c r="D3219" t="b">
        <v>0</v>
      </c>
      <c r="H3219" s="1">
        <v>43281</v>
      </c>
      <c r="I3219" t="b">
        <v>1</v>
      </c>
      <c r="J3219" t="s">
        <v>140</v>
      </c>
      <c r="L3219" t="s">
        <v>8557</v>
      </c>
      <c r="O3219" t="s">
        <v>99</v>
      </c>
      <c r="P3219" t="b">
        <v>1</v>
      </c>
      <c r="Q3219" s="2">
        <v>43213.802291666667</v>
      </c>
      <c r="R3219" s="1"/>
      <c r="S3219" t="b">
        <v>0</v>
      </c>
      <c r="U3219" s="1"/>
      <c r="V3219" t="b">
        <v>0</v>
      </c>
      <c r="W3219" s="1">
        <v>43132</v>
      </c>
      <c r="X3219">
        <v>2</v>
      </c>
      <c r="Y3219">
        <v>2018</v>
      </c>
      <c r="Z3219" t="s">
        <v>90</v>
      </c>
      <c r="AA3219" t="s">
        <v>90</v>
      </c>
      <c r="AB3219" t="b">
        <v>0</v>
      </c>
      <c r="AC3219" t="b">
        <v>0</v>
      </c>
      <c r="AE3219" t="b">
        <v>1</v>
      </c>
      <c r="AF3219" t="b">
        <v>0</v>
      </c>
      <c r="AG3219" t="b">
        <v>0</v>
      </c>
      <c r="AH3219" t="s">
        <v>4808</v>
      </c>
      <c r="AI3219" t="b">
        <v>0</v>
      </c>
      <c r="AK3219" t="b">
        <v>0</v>
      </c>
      <c r="AL3219" s="1"/>
      <c r="AM3219" t="s">
        <v>99</v>
      </c>
      <c r="AN3219" s="2">
        <v>44250.760671296295</v>
      </c>
      <c r="AP3219" s="2">
        <v>43836.76290509259</v>
      </c>
      <c r="AQ3219" s="1"/>
      <c r="AS3219" t="b">
        <v>0</v>
      </c>
      <c r="AU3219" t="s">
        <v>5057</v>
      </c>
      <c r="AV3219" t="s">
        <v>93</v>
      </c>
      <c r="BB3219" t="s">
        <v>8558</v>
      </c>
      <c r="BD3219" t="b">
        <v>0</v>
      </c>
      <c r="BH3219" t="s">
        <v>142</v>
      </c>
      <c r="BI3219" t="s">
        <v>150</v>
      </c>
      <c r="BJ3219" t="s">
        <v>102</v>
      </c>
      <c r="BL3219" t="s">
        <v>8557</v>
      </c>
      <c r="BQ3219" t="s">
        <v>96</v>
      </c>
      <c r="BR3219" t="b">
        <v>0</v>
      </c>
      <c r="BT3219" t="b">
        <v>0</v>
      </c>
      <c r="BW3219" t="s">
        <v>97</v>
      </c>
      <c r="BX3219" t="b">
        <v>0</v>
      </c>
      <c r="BY3219" s="2">
        <v>44376.857569444444</v>
      </c>
      <c r="CB3219" t="b">
        <v>0</v>
      </c>
      <c r="CC3219" t="b">
        <v>0</v>
      </c>
      <c r="CF3219">
        <v>65000</v>
      </c>
      <c r="CH3219">
        <v>0</v>
      </c>
      <c r="CI3219">
        <v>0</v>
      </c>
      <c r="CJ3219">
        <v>0</v>
      </c>
      <c r="CK3219">
        <f>YEAR(tbl_Opportunity[[#This Row],[Close Date]])</f>
        <v>2018</v>
      </c>
    </row>
    <row r="3220" spans="1:89">
      <c r="A3220" t="s">
        <v>8559</v>
      </c>
      <c r="B3220" t="b">
        <v>0</v>
      </c>
      <c r="D3220" t="b">
        <v>0</v>
      </c>
      <c r="H3220" s="1">
        <v>43281</v>
      </c>
      <c r="I3220" t="b">
        <v>1</v>
      </c>
      <c r="J3220" t="s">
        <v>140</v>
      </c>
      <c r="L3220" t="s">
        <v>8560</v>
      </c>
      <c r="O3220" t="s">
        <v>99</v>
      </c>
      <c r="P3220" t="b">
        <v>1</v>
      </c>
      <c r="Q3220" s="2">
        <v>43193.805891203701</v>
      </c>
      <c r="R3220" s="1"/>
      <c r="S3220" t="b">
        <v>0</v>
      </c>
      <c r="U3220" s="1"/>
      <c r="V3220" t="b">
        <v>0</v>
      </c>
      <c r="W3220" s="1">
        <v>43132</v>
      </c>
      <c r="X3220">
        <v>2</v>
      </c>
      <c r="Y3220">
        <v>2018</v>
      </c>
      <c r="Z3220" t="s">
        <v>90</v>
      </c>
      <c r="AA3220" t="s">
        <v>90</v>
      </c>
      <c r="AB3220" t="b">
        <v>0</v>
      </c>
      <c r="AC3220" t="b">
        <v>0</v>
      </c>
      <c r="AE3220" t="b">
        <v>1</v>
      </c>
      <c r="AF3220" t="b">
        <v>0</v>
      </c>
      <c r="AG3220" t="b">
        <v>0</v>
      </c>
      <c r="AH3220" t="s">
        <v>4808</v>
      </c>
      <c r="AI3220" t="b">
        <v>0</v>
      </c>
      <c r="AK3220" t="b">
        <v>0</v>
      </c>
      <c r="AL3220" s="1"/>
      <c r="AM3220" t="s">
        <v>162</v>
      </c>
      <c r="AN3220" s="2">
        <v>44297.838888888888</v>
      </c>
      <c r="AP3220" s="2">
        <v>43836.76290509259</v>
      </c>
      <c r="AQ3220" s="1"/>
      <c r="AS3220" t="b">
        <v>0</v>
      </c>
      <c r="AU3220" t="s">
        <v>384</v>
      </c>
      <c r="AV3220" t="s">
        <v>213</v>
      </c>
      <c r="BB3220" t="s">
        <v>8561</v>
      </c>
      <c r="BD3220" t="b">
        <v>0</v>
      </c>
      <c r="BH3220" t="s">
        <v>142</v>
      </c>
      <c r="BI3220" t="s">
        <v>150</v>
      </c>
      <c r="BJ3220" t="s">
        <v>384</v>
      </c>
      <c r="BL3220" t="s">
        <v>8560</v>
      </c>
      <c r="BQ3220" t="s">
        <v>96</v>
      </c>
      <c r="BR3220" t="b">
        <v>0</v>
      </c>
      <c r="BT3220" t="b">
        <v>0</v>
      </c>
      <c r="BW3220" t="s">
        <v>97</v>
      </c>
      <c r="BX3220" t="b">
        <v>0</v>
      </c>
      <c r="BY3220" s="2">
        <v>44376.857569444444</v>
      </c>
      <c r="CB3220" t="b">
        <v>0</v>
      </c>
      <c r="CC3220" t="b">
        <v>0</v>
      </c>
      <c r="CF3220">
        <v>65000</v>
      </c>
      <c r="CH3220">
        <v>0</v>
      </c>
      <c r="CI3220">
        <v>0</v>
      </c>
      <c r="CJ3220">
        <v>0</v>
      </c>
      <c r="CK3220">
        <f>YEAR(tbl_Opportunity[[#This Row],[Close Date]])</f>
        <v>2018</v>
      </c>
    </row>
    <row r="3221" spans="1:89">
      <c r="A3221" t="s">
        <v>5104</v>
      </c>
      <c r="B3221" t="b">
        <v>0</v>
      </c>
      <c r="D3221" t="b">
        <v>0</v>
      </c>
      <c r="H3221" s="1">
        <v>43281</v>
      </c>
      <c r="I3221" t="b">
        <v>1</v>
      </c>
      <c r="J3221" t="s">
        <v>140</v>
      </c>
      <c r="L3221" t="s">
        <v>8562</v>
      </c>
      <c r="O3221" t="s">
        <v>99</v>
      </c>
      <c r="P3221" t="b">
        <v>1</v>
      </c>
      <c r="Q3221" s="2">
        <v>43222.619953703703</v>
      </c>
      <c r="R3221" s="1"/>
      <c r="S3221" t="b">
        <v>0</v>
      </c>
      <c r="U3221" s="1"/>
      <c r="V3221" t="b">
        <v>0</v>
      </c>
      <c r="W3221" s="1">
        <v>43132</v>
      </c>
      <c r="X3221">
        <v>2</v>
      </c>
      <c r="Y3221">
        <v>2018</v>
      </c>
      <c r="Z3221" t="s">
        <v>90</v>
      </c>
      <c r="AA3221" t="s">
        <v>90</v>
      </c>
      <c r="AB3221" t="b">
        <v>0</v>
      </c>
      <c r="AC3221" t="b">
        <v>0</v>
      </c>
      <c r="AE3221" t="b">
        <v>1</v>
      </c>
      <c r="AF3221" t="b">
        <v>0</v>
      </c>
      <c r="AG3221" t="b">
        <v>0</v>
      </c>
      <c r="AH3221" t="s">
        <v>4808</v>
      </c>
      <c r="AI3221" t="b">
        <v>0</v>
      </c>
      <c r="AK3221" t="b">
        <v>0</v>
      </c>
      <c r="AL3221" s="1">
        <v>43222</v>
      </c>
      <c r="AM3221" t="s">
        <v>162</v>
      </c>
      <c r="AN3221" s="2">
        <v>44297.8278587963</v>
      </c>
      <c r="AP3221" s="2">
        <v>43836.76290509259</v>
      </c>
      <c r="AQ3221" s="1"/>
      <c r="AS3221" t="b">
        <v>0</v>
      </c>
      <c r="AV3221" t="s">
        <v>153</v>
      </c>
      <c r="BB3221" t="s">
        <v>8563</v>
      </c>
      <c r="BD3221" t="b">
        <v>0</v>
      </c>
      <c r="BH3221" t="s">
        <v>142</v>
      </c>
      <c r="BI3221" t="s">
        <v>150</v>
      </c>
      <c r="BJ3221" t="s">
        <v>3469</v>
      </c>
      <c r="BL3221" t="s">
        <v>8562</v>
      </c>
      <c r="BQ3221" t="s">
        <v>96</v>
      </c>
      <c r="BR3221" t="b">
        <v>0</v>
      </c>
      <c r="BT3221" t="b">
        <v>0</v>
      </c>
      <c r="BW3221" t="s">
        <v>97</v>
      </c>
      <c r="BX3221" t="b">
        <v>0</v>
      </c>
      <c r="BY3221" s="2">
        <v>44376.857569444444</v>
      </c>
      <c r="CB3221" t="b">
        <v>0</v>
      </c>
      <c r="CC3221" t="b">
        <v>0</v>
      </c>
      <c r="CF3221">
        <v>65000</v>
      </c>
      <c r="CH3221">
        <v>0</v>
      </c>
      <c r="CI3221">
        <v>0</v>
      </c>
      <c r="CJ3221">
        <v>0</v>
      </c>
      <c r="CK3221">
        <f>YEAR(tbl_Opportunity[[#This Row],[Close Date]])</f>
        <v>2018</v>
      </c>
    </row>
    <row r="3222" spans="1:89">
      <c r="A3222" t="s">
        <v>8564</v>
      </c>
      <c r="B3222" t="b">
        <v>0</v>
      </c>
      <c r="D3222" t="b">
        <v>0</v>
      </c>
      <c r="E3222" t="s">
        <v>3744</v>
      </c>
      <c r="H3222" s="1">
        <v>43281</v>
      </c>
      <c r="I3222" t="b">
        <v>1</v>
      </c>
      <c r="J3222" t="s">
        <v>140</v>
      </c>
      <c r="L3222" t="s">
        <v>8565</v>
      </c>
      <c r="O3222" t="s">
        <v>99</v>
      </c>
      <c r="P3222" t="b">
        <v>1</v>
      </c>
      <c r="Q3222" s="2">
        <v>43272.633668981478</v>
      </c>
      <c r="R3222" s="1"/>
      <c r="S3222" t="b">
        <v>0</v>
      </c>
      <c r="U3222" s="1"/>
      <c r="V3222" t="b">
        <v>0</v>
      </c>
      <c r="W3222" s="1">
        <v>43132</v>
      </c>
      <c r="X3222">
        <v>2</v>
      </c>
      <c r="Y3222">
        <v>2018</v>
      </c>
      <c r="Z3222" t="s">
        <v>90</v>
      </c>
      <c r="AA3222" t="s">
        <v>90</v>
      </c>
      <c r="AB3222" t="b">
        <v>0</v>
      </c>
      <c r="AC3222" t="b">
        <v>0</v>
      </c>
      <c r="AE3222" t="b">
        <v>1</v>
      </c>
      <c r="AF3222" t="b">
        <v>0</v>
      </c>
      <c r="AG3222" t="b">
        <v>0</v>
      </c>
      <c r="AH3222" t="s">
        <v>4808</v>
      </c>
      <c r="AI3222" t="b">
        <v>0</v>
      </c>
      <c r="AK3222" t="b">
        <v>0</v>
      </c>
      <c r="AL3222" s="1">
        <v>43272</v>
      </c>
      <c r="AM3222" t="s">
        <v>162</v>
      </c>
      <c r="AN3222" s="2">
        <v>44297.827094907407</v>
      </c>
      <c r="AP3222" s="2">
        <v>43836.76290509259</v>
      </c>
      <c r="AQ3222" s="1"/>
      <c r="AS3222" t="b">
        <v>0</v>
      </c>
      <c r="AU3222" t="s">
        <v>102</v>
      </c>
      <c r="AV3222" t="s">
        <v>2956</v>
      </c>
      <c r="BB3222" t="s">
        <v>8566</v>
      </c>
      <c r="BD3222" t="b">
        <v>0</v>
      </c>
      <c r="BH3222" t="s">
        <v>142</v>
      </c>
      <c r="BI3222" t="s">
        <v>150</v>
      </c>
      <c r="BJ3222" t="s">
        <v>102</v>
      </c>
      <c r="BL3222" t="s">
        <v>8565</v>
      </c>
      <c r="BQ3222" t="s">
        <v>96</v>
      </c>
      <c r="BR3222" t="b">
        <v>0</v>
      </c>
      <c r="BT3222" t="b">
        <v>0</v>
      </c>
      <c r="BW3222" t="s">
        <v>97</v>
      </c>
      <c r="BX3222" t="b">
        <v>0</v>
      </c>
      <c r="BY3222" s="2">
        <v>44376.857569444444</v>
      </c>
      <c r="CB3222" t="b">
        <v>0</v>
      </c>
      <c r="CC3222" t="b">
        <v>0</v>
      </c>
      <c r="CF3222">
        <v>65199</v>
      </c>
      <c r="CH3222">
        <v>0</v>
      </c>
      <c r="CI3222">
        <v>0</v>
      </c>
      <c r="CJ3222">
        <v>0</v>
      </c>
      <c r="CK3222">
        <f>YEAR(tbl_Opportunity[[#This Row],[Close Date]])</f>
        <v>2018</v>
      </c>
    </row>
    <row r="3223" spans="1:89">
      <c r="A3223" t="s">
        <v>8567</v>
      </c>
      <c r="B3223" t="b">
        <v>0</v>
      </c>
      <c r="D3223" t="b">
        <v>0</v>
      </c>
      <c r="E3223" t="s">
        <v>3054</v>
      </c>
      <c r="H3223" s="1">
        <v>43646</v>
      </c>
      <c r="I3223" t="b">
        <v>1</v>
      </c>
      <c r="J3223" t="s">
        <v>140</v>
      </c>
      <c r="L3223" t="s">
        <v>8568</v>
      </c>
      <c r="O3223" t="s">
        <v>99</v>
      </c>
      <c r="P3223" t="b">
        <v>1</v>
      </c>
      <c r="Q3223" s="2">
        <v>43192.723043981481</v>
      </c>
      <c r="R3223" s="1"/>
      <c r="S3223" t="b">
        <v>0</v>
      </c>
      <c r="U3223" s="1"/>
      <c r="V3223" t="b">
        <v>0</v>
      </c>
      <c r="W3223" s="1">
        <v>43497</v>
      </c>
      <c r="X3223">
        <v>2</v>
      </c>
      <c r="Y3223">
        <v>2019</v>
      </c>
      <c r="Z3223" t="s">
        <v>90</v>
      </c>
      <c r="AA3223" t="s">
        <v>90</v>
      </c>
      <c r="AB3223" t="b">
        <v>0</v>
      </c>
      <c r="AC3223" t="b">
        <v>0</v>
      </c>
      <c r="AE3223" t="b">
        <v>1</v>
      </c>
      <c r="AF3223" t="b">
        <v>0</v>
      </c>
      <c r="AG3223" t="b">
        <v>0</v>
      </c>
      <c r="AH3223" t="s">
        <v>4808</v>
      </c>
      <c r="AI3223" t="b">
        <v>0</v>
      </c>
      <c r="AK3223" t="b">
        <v>0</v>
      </c>
      <c r="AL3223" s="1">
        <v>43193</v>
      </c>
      <c r="AM3223" t="s">
        <v>162</v>
      </c>
      <c r="AN3223" s="2">
        <v>44297.828460648147</v>
      </c>
      <c r="AP3223" s="2">
        <v>43836.76290509259</v>
      </c>
      <c r="AQ3223" s="1"/>
      <c r="AS3223" t="b">
        <v>0</v>
      </c>
      <c r="AU3223" t="s">
        <v>384</v>
      </c>
      <c r="AV3223" t="s">
        <v>153</v>
      </c>
      <c r="BB3223" t="s">
        <v>8569</v>
      </c>
      <c r="BD3223" t="b">
        <v>0</v>
      </c>
      <c r="BH3223" t="s">
        <v>387</v>
      </c>
      <c r="BI3223" t="s">
        <v>150</v>
      </c>
      <c r="BJ3223" t="s">
        <v>384</v>
      </c>
      <c r="BL3223" t="s">
        <v>8568</v>
      </c>
      <c r="BQ3223" t="s">
        <v>96</v>
      </c>
      <c r="BR3223" t="b">
        <v>0</v>
      </c>
      <c r="BT3223" t="b">
        <v>0</v>
      </c>
      <c r="BW3223" t="s">
        <v>97</v>
      </c>
      <c r="BX3223" t="b">
        <v>0</v>
      </c>
      <c r="BY3223" s="2">
        <v>44376.857569444444</v>
      </c>
      <c r="CB3223" t="b">
        <v>0</v>
      </c>
      <c r="CC3223" t="b">
        <v>0</v>
      </c>
      <c r="CF3223">
        <v>65000</v>
      </c>
      <c r="CH3223">
        <v>0</v>
      </c>
      <c r="CI3223">
        <v>0</v>
      </c>
      <c r="CJ3223">
        <v>0</v>
      </c>
      <c r="CK3223">
        <f>YEAR(tbl_Opportunity[[#This Row],[Close Date]])</f>
        <v>2019</v>
      </c>
    </row>
    <row r="3224" spans="1:89">
      <c r="A3224" t="s">
        <v>8570</v>
      </c>
      <c r="B3224" t="b">
        <v>0</v>
      </c>
      <c r="D3224" t="b">
        <v>0</v>
      </c>
      <c r="H3224" s="1">
        <v>42185</v>
      </c>
      <c r="I3224" t="b">
        <v>1</v>
      </c>
      <c r="J3224" t="s">
        <v>105</v>
      </c>
      <c r="L3224" t="s">
        <v>8571</v>
      </c>
      <c r="O3224" t="s">
        <v>89</v>
      </c>
      <c r="P3224" t="b">
        <v>1</v>
      </c>
      <c r="Q3224" s="2">
        <v>42158.091446759259</v>
      </c>
      <c r="R3224" s="1"/>
      <c r="S3224" t="b">
        <v>0</v>
      </c>
      <c r="U3224" s="1"/>
      <c r="V3224" t="b">
        <v>0</v>
      </c>
      <c r="W3224" s="1">
        <v>42036</v>
      </c>
      <c r="X3224">
        <v>2</v>
      </c>
      <c r="Y3224">
        <v>2015</v>
      </c>
      <c r="Z3224" t="s">
        <v>90</v>
      </c>
      <c r="AA3224" t="s">
        <v>90</v>
      </c>
      <c r="AB3224" t="b">
        <v>0</v>
      </c>
      <c r="AC3224" t="b">
        <v>0</v>
      </c>
      <c r="AE3224" t="b">
        <v>1</v>
      </c>
      <c r="AF3224" t="b">
        <v>0</v>
      </c>
      <c r="AG3224" t="b">
        <v>0</v>
      </c>
      <c r="AH3224" t="s">
        <v>4863</v>
      </c>
      <c r="AI3224" t="b">
        <v>0</v>
      </c>
      <c r="AK3224" t="b">
        <v>0</v>
      </c>
      <c r="AL3224" s="1"/>
      <c r="AM3224" t="s">
        <v>162</v>
      </c>
      <c r="AN3224" s="2">
        <v>44297.853321759256</v>
      </c>
      <c r="AP3224" s="2">
        <v>43836.762962962966</v>
      </c>
      <c r="AQ3224" s="1"/>
      <c r="AS3224" t="b">
        <v>0</v>
      </c>
      <c r="AV3224" t="s">
        <v>93</v>
      </c>
      <c r="BB3224" t="s">
        <v>8572</v>
      </c>
      <c r="BD3224" t="b">
        <v>0</v>
      </c>
      <c r="BH3224" t="s">
        <v>89</v>
      </c>
      <c r="BI3224" t="s">
        <v>101</v>
      </c>
      <c r="BL3224" t="s">
        <v>8571</v>
      </c>
      <c r="BQ3224" t="s">
        <v>96</v>
      </c>
      <c r="BR3224" t="b">
        <v>0</v>
      </c>
      <c r="BT3224" t="b">
        <v>0</v>
      </c>
      <c r="BW3224" t="s">
        <v>97</v>
      </c>
      <c r="BX3224" t="b">
        <v>0</v>
      </c>
      <c r="BY3224" s="2">
        <v>44376.857581018521</v>
      </c>
      <c r="CB3224" t="b">
        <v>0</v>
      </c>
      <c r="CC3224" t="b">
        <v>0</v>
      </c>
      <c r="CF3224">
        <v>50000</v>
      </c>
      <c r="CH3224">
        <v>0</v>
      </c>
      <c r="CI3224">
        <v>0</v>
      </c>
      <c r="CJ3224">
        <v>0</v>
      </c>
      <c r="CK3224">
        <f>YEAR(tbl_Opportunity[[#This Row],[Close Date]])</f>
        <v>2015</v>
      </c>
    </row>
    <row r="3225" spans="1:89">
      <c r="A3225" t="s">
        <v>7041</v>
      </c>
      <c r="B3225" t="b">
        <v>0</v>
      </c>
      <c r="D3225" t="b">
        <v>0</v>
      </c>
      <c r="H3225" s="1">
        <v>44309</v>
      </c>
      <c r="I3225" t="b">
        <v>1</v>
      </c>
      <c r="L3225" t="s">
        <v>7042</v>
      </c>
      <c r="O3225" t="s">
        <v>142</v>
      </c>
      <c r="P3225" t="b">
        <v>1</v>
      </c>
      <c r="Q3225" s="2">
        <v>43847.794710648152</v>
      </c>
      <c r="R3225" s="1"/>
      <c r="S3225" t="b">
        <v>0</v>
      </c>
      <c r="U3225" s="1"/>
      <c r="V3225" t="b">
        <v>0</v>
      </c>
      <c r="W3225" s="1">
        <v>44228</v>
      </c>
      <c r="X3225">
        <v>2</v>
      </c>
      <c r="Y3225">
        <v>2021</v>
      </c>
      <c r="Z3225" t="s">
        <v>90</v>
      </c>
      <c r="AA3225" t="s">
        <v>90</v>
      </c>
      <c r="AB3225" t="b">
        <v>0</v>
      </c>
      <c r="AC3225" t="b">
        <v>0</v>
      </c>
      <c r="AE3225" t="b">
        <v>1</v>
      </c>
      <c r="AF3225" t="b">
        <v>0</v>
      </c>
      <c r="AG3225" t="b">
        <v>0</v>
      </c>
      <c r="AH3225" t="s">
        <v>4808</v>
      </c>
      <c r="AI3225" t="b">
        <v>0</v>
      </c>
      <c r="AK3225" t="b">
        <v>0</v>
      </c>
      <c r="AL3225" s="1">
        <v>44285</v>
      </c>
      <c r="AM3225" t="s">
        <v>142</v>
      </c>
      <c r="AN3225" s="2">
        <v>44309.643946759257</v>
      </c>
      <c r="AP3225" s="2">
        <v>44309.643946759257</v>
      </c>
      <c r="AQ3225" s="1"/>
      <c r="AS3225" t="b">
        <v>0</v>
      </c>
      <c r="AV3225" t="s">
        <v>213</v>
      </c>
      <c r="BB3225" t="s">
        <v>8573</v>
      </c>
      <c r="BD3225" t="b">
        <v>0</v>
      </c>
      <c r="BH3225" t="s">
        <v>142</v>
      </c>
      <c r="BI3225" t="s">
        <v>150</v>
      </c>
      <c r="BJ3225" t="s">
        <v>384</v>
      </c>
      <c r="BL3225" t="s">
        <v>7042</v>
      </c>
      <c r="BN3225" t="s">
        <v>415</v>
      </c>
      <c r="BQ3225" t="s">
        <v>96</v>
      </c>
      <c r="BR3225" t="b">
        <v>0</v>
      </c>
      <c r="BT3225" t="b">
        <v>0</v>
      </c>
      <c r="BW3225" t="s">
        <v>97</v>
      </c>
      <c r="BX3225" t="b">
        <v>0</v>
      </c>
      <c r="BY3225" s="2">
        <v>44376.857581018521</v>
      </c>
      <c r="CB3225" t="b">
        <v>0</v>
      </c>
      <c r="CC3225" t="b">
        <v>0</v>
      </c>
      <c r="CF3225">
        <v>136300.24</v>
      </c>
      <c r="CH3225">
        <v>0</v>
      </c>
      <c r="CI3225">
        <v>0</v>
      </c>
      <c r="CJ3225">
        <v>0</v>
      </c>
      <c r="CK3225">
        <f>YEAR(tbl_Opportunity[[#This Row],[Close Date]])</f>
        <v>2021</v>
      </c>
    </row>
    <row r="3226" spans="1:89">
      <c r="A3226" t="s">
        <v>7703</v>
      </c>
      <c r="B3226" t="b">
        <v>0</v>
      </c>
      <c r="D3226" t="b">
        <v>0</v>
      </c>
      <c r="H3226" s="1">
        <v>43997</v>
      </c>
      <c r="I3226" t="b">
        <v>1</v>
      </c>
      <c r="J3226" t="s">
        <v>2629</v>
      </c>
      <c r="L3226" t="s">
        <v>7253</v>
      </c>
      <c r="O3226" t="s">
        <v>99</v>
      </c>
      <c r="P3226" t="b">
        <v>1</v>
      </c>
      <c r="Q3226" s="2">
        <v>43836.766273148147</v>
      </c>
      <c r="R3226" s="1"/>
      <c r="S3226" t="b">
        <v>0</v>
      </c>
      <c r="U3226" s="1"/>
      <c r="V3226" t="b">
        <v>0</v>
      </c>
      <c r="W3226" s="1">
        <v>43862</v>
      </c>
      <c r="X3226">
        <v>2</v>
      </c>
      <c r="Y3226">
        <v>2020</v>
      </c>
      <c r="Z3226" t="s">
        <v>90</v>
      </c>
      <c r="AA3226" t="s">
        <v>90</v>
      </c>
      <c r="AB3226" t="b">
        <v>0</v>
      </c>
      <c r="AC3226" t="b">
        <v>0</v>
      </c>
      <c r="AE3226" t="b">
        <v>1</v>
      </c>
      <c r="AF3226" t="b">
        <v>0</v>
      </c>
      <c r="AG3226" t="b">
        <v>0</v>
      </c>
      <c r="AH3226" t="s">
        <v>1016</v>
      </c>
      <c r="AI3226" t="b">
        <v>0</v>
      </c>
      <c r="AK3226" t="b">
        <v>0</v>
      </c>
      <c r="AL3226" s="1">
        <v>43837</v>
      </c>
      <c r="AM3226" t="s">
        <v>2842</v>
      </c>
      <c r="AN3226" s="2">
        <v>44193.918263888889</v>
      </c>
      <c r="AP3226" s="2">
        <v>43983.745486111111</v>
      </c>
      <c r="AQ3226" s="1"/>
      <c r="AS3226" t="b">
        <v>0</v>
      </c>
      <c r="AV3226" t="s">
        <v>93</v>
      </c>
      <c r="BB3226" t="s">
        <v>8574</v>
      </c>
      <c r="BD3226" t="b">
        <v>0</v>
      </c>
      <c r="BH3226" t="s">
        <v>2842</v>
      </c>
      <c r="BI3226" t="s">
        <v>155</v>
      </c>
      <c r="BJ3226" t="s">
        <v>384</v>
      </c>
      <c r="BL3226" t="s">
        <v>7253</v>
      </c>
      <c r="BN3226" t="s">
        <v>415</v>
      </c>
      <c r="BQ3226" t="s">
        <v>96</v>
      </c>
      <c r="BR3226" t="b">
        <v>0</v>
      </c>
      <c r="BT3226" t="b">
        <v>0</v>
      </c>
      <c r="BW3226" t="s">
        <v>97</v>
      </c>
      <c r="BX3226" t="b">
        <v>0</v>
      </c>
      <c r="BY3226" s="2">
        <v>44376.857581018521</v>
      </c>
      <c r="CB3226" t="b">
        <v>0</v>
      </c>
      <c r="CC3226" t="b">
        <v>0</v>
      </c>
      <c r="CF3226">
        <v>115079.08</v>
      </c>
      <c r="CH3226">
        <v>0</v>
      </c>
      <c r="CI3226">
        <v>0</v>
      </c>
      <c r="CJ3226">
        <v>0</v>
      </c>
      <c r="CK3226">
        <f>YEAR(tbl_Opportunity[[#This Row],[Close Date]])</f>
        <v>2020</v>
      </c>
    </row>
    <row r="3227" spans="1:89">
      <c r="A3227" t="s">
        <v>5523</v>
      </c>
      <c r="B3227" t="b">
        <v>0</v>
      </c>
      <c r="D3227" t="b">
        <v>0</v>
      </c>
      <c r="H3227" s="1">
        <v>44305</v>
      </c>
      <c r="I3227" t="b">
        <v>1</v>
      </c>
      <c r="L3227" t="s">
        <v>8575</v>
      </c>
      <c r="O3227" t="s">
        <v>387</v>
      </c>
      <c r="P3227" t="b">
        <v>1</v>
      </c>
      <c r="Q3227" s="2">
        <v>44091.764965277776</v>
      </c>
      <c r="R3227" s="1"/>
      <c r="S3227" t="b">
        <v>0</v>
      </c>
      <c r="T3227" t="s">
        <v>5524</v>
      </c>
      <c r="U3227" s="1">
        <v>44456</v>
      </c>
      <c r="V3227" t="b">
        <v>0</v>
      </c>
      <c r="W3227" s="1">
        <v>44228</v>
      </c>
      <c r="X3227">
        <v>2</v>
      </c>
      <c r="Y3227">
        <v>2021</v>
      </c>
      <c r="Z3227" t="s">
        <v>90</v>
      </c>
      <c r="AA3227" t="s">
        <v>90</v>
      </c>
      <c r="AB3227" t="b">
        <v>0</v>
      </c>
      <c r="AC3227" t="b">
        <v>0</v>
      </c>
      <c r="AD3227" t="s">
        <v>413</v>
      </c>
      <c r="AE3227" t="b">
        <v>1</v>
      </c>
      <c r="AF3227" t="b">
        <v>0</v>
      </c>
      <c r="AG3227" t="b">
        <v>0</v>
      </c>
      <c r="AH3227" t="s">
        <v>4808</v>
      </c>
      <c r="AI3227" t="b">
        <v>0</v>
      </c>
      <c r="AK3227" t="b">
        <v>0</v>
      </c>
      <c r="AL3227" s="1">
        <v>44091</v>
      </c>
      <c r="AM3227" t="s">
        <v>387</v>
      </c>
      <c r="AN3227" s="2">
        <v>44306.2266087963</v>
      </c>
      <c r="AP3227" s="2">
        <v>44306.226597222223</v>
      </c>
      <c r="AQ3227" s="1"/>
      <c r="AS3227" t="b">
        <v>0</v>
      </c>
      <c r="AU3227" t="s">
        <v>95</v>
      </c>
      <c r="AV3227" t="s">
        <v>213</v>
      </c>
      <c r="BB3227" t="s">
        <v>8576</v>
      </c>
      <c r="BD3227" t="b">
        <v>0</v>
      </c>
      <c r="BH3227" t="s">
        <v>387</v>
      </c>
      <c r="BI3227" t="s">
        <v>150</v>
      </c>
      <c r="BJ3227" t="s">
        <v>95</v>
      </c>
      <c r="BL3227" t="s">
        <v>8575</v>
      </c>
      <c r="BN3227" t="s">
        <v>415</v>
      </c>
      <c r="BP3227" t="s">
        <v>8577</v>
      </c>
      <c r="BQ3227" t="s">
        <v>96</v>
      </c>
      <c r="BR3227" t="b">
        <v>0</v>
      </c>
      <c r="BT3227" t="b">
        <v>0</v>
      </c>
      <c r="BW3227" t="s">
        <v>97</v>
      </c>
      <c r="BX3227" t="b">
        <v>0</v>
      </c>
      <c r="BY3227" s="2">
        <v>44376.857581018521</v>
      </c>
      <c r="CB3227" t="b">
        <v>0</v>
      </c>
      <c r="CC3227" t="b">
        <v>0</v>
      </c>
      <c r="CF3227">
        <v>34710</v>
      </c>
      <c r="CH3227">
        <v>0</v>
      </c>
      <c r="CI3227">
        <v>0</v>
      </c>
      <c r="CJ3227">
        <v>0</v>
      </c>
      <c r="CK3227">
        <f>YEAR(tbl_Opportunity[[#This Row],[Close Date]])</f>
        <v>2021</v>
      </c>
    </row>
    <row r="3228" spans="1:89">
      <c r="A3228" t="s">
        <v>8578</v>
      </c>
      <c r="B3228" t="b">
        <v>0</v>
      </c>
      <c r="D3228" t="b">
        <v>0</v>
      </c>
      <c r="H3228" s="1">
        <v>44326</v>
      </c>
      <c r="I3228" t="b">
        <v>1</v>
      </c>
      <c r="L3228" t="s">
        <v>8579</v>
      </c>
      <c r="O3228" t="s">
        <v>99</v>
      </c>
      <c r="P3228" t="b">
        <v>1</v>
      </c>
      <c r="Q3228" s="2">
        <v>43769.865636574075</v>
      </c>
      <c r="R3228" s="1"/>
      <c r="S3228" t="b">
        <v>0</v>
      </c>
      <c r="U3228" s="1"/>
      <c r="V3228" t="b">
        <v>0</v>
      </c>
      <c r="W3228" s="1">
        <v>44228</v>
      </c>
      <c r="X3228">
        <v>2</v>
      </c>
      <c r="Y3228">
        <v>2021</v>
      </c>
      <c r="Z3228" t="s">
        <v>90</v>
      </c>
      <c r="AA3228" t="s">
        <v>90</v>
      </c>
      <c r="AB3228" t="b">
        <v>0</v>
      </c>
      <c r="AC3228" t="b">
        <v>0</v>
      </c>
      <c r="AE3228" t="b">
        <v>1</v>
      </c>
      <c r="AF3228" t="b">
        <v>0</v>
      </c>
      <c r="AG3228" t="b">
        <v>0</v>
      </c>
      <c r="AH3228" t="s">
        <v>1016</v>
      </c>
      <c r="AI3228" t="b">
        <v>0</v>
      </c>
      <c r="AK3228" t="b">
        <v>0</v>
      </c>
      <c r="AL3228" s="1">
        <v>43774</v>
      </c>
      <c r="AM3228" t="s">
        <v>2842</v>
      </c>
      <c r="AN3228" s="2">
        <v>44361.648101851853</v>
      </c>
      <c r="AP3228" s="2">
        <v>44326.746712962966</v>
      </c>
      <c r="AQ3228" s="1"/>
      <c r="AS3228" t="b">
        <v>0</v>
      </c>
      <c r="AV3228" t="s">
        <v>213</v>
      </c>
      <c r="BB3228" t="s">
        <v>8580</v>
      </c>
      <c r="BD3228" t="b">
        <v>0</v>
      </c>
      <c r="BH3228" t="s">
        <v>2842</v>
      </c>
      <c r="BI3228" t="s">
        <v>155</v>
      </c>
      <c r="BJ3228" t="s">
        <v>384</v>
      </c>
      <c r="BK3228" t="s">
        <v>384</v>
      </c>
      <c r="BL3228" t="s">
        <v>8579</v>
      </c>
      <c r="BN3228" t="s">
        <v>415</v>
      </c>
      <c r="BP3228" t="s">
        <v>8581</v>
      </c>
      <c r="BQ3228" t="s">
        <v>96</v>
      </c>
      <c r="BR3228" t="b">
        <v>0</v>
      </c>
      <c r="BT3228" t="b">
        <v>0</v>
      </c>
      <c r="BW3228" t="s">
        <v>97</v>
      </c>
      <c r="BX3228" t="b">
        <v>0</v>
      </c>
      <c r="BY3228" s="2">
        <v>44376.857581018521</v>
      </c>
      <c r="CB3228" t="b">
        <v>0</v>
      </c>
      <c r="CC3228" t="b">
        <v>0</v>
      </c>
      <c r="CF3228">
        <v>63639.199999999997</v>
      </c>
      <c r="CH3228">
        <v>0</v>
      </c>
      <c r="CI3228">
        <v>0</v>
      </c>
      <c r="CJ3228">
        <v>0</v>
      </c>
      <c r="CK3228">
        <f>YEAR(tbl_Opportunity[[#This Row],[Close Date]])</f>
        <v>2021</v>
      </c>
    </row>
    <row r="3229" spans="1:89">
      <c r="A3229" t="s">
        <v>8582</v>
      </c>
      <c r="B3229" t="b">
        <v>0</v>
      </c>
      <c r="D3229" t="b">
        <v>0</v>
      </c>
      <c r="H3229" s="1">
        <v>43646</v>
      </c>
      <c r="I3229" t="b">
        <v>1</v>
      </c>
      <c r="L3229" t="s">
        <v>8583</v>
      </c>
      <c r="O3229" t="s">
        <v>99</v>
      </c>
      <c r="P3229" t="b">
        <v>1</v>
      </c>
      <c r="Q3229" s="2">
        <v>43500.942835648151</v>
      </c>
      <c r="R3229" s="1"/>
      <c r="S3229" t="b">
        <v>0</v>
      </c>
      <c r="U3229" s="1"/>
      <c r="V3229" t="b">
        <v>0</v>
      </c>
      <c r="W3229" s="1">
        <v>43497</v>
      </c>
      <c r="X3229">
        <v>2</v>
      </c>
      <c r="Y3229">
        <v>2019</v>
      </c>
      <c r="Z3229" t="s">
        <v>90</v>
      </c>
      <c r="AA3229" t="s">
        <v>90</v>
      </c>
      <c r="AB3229" t="b">
        <v>0</v>
      </c>
      <c r="AC3229" t="b">
        <v>0</v>
      </c>
      <c r="AE3229" t="b">
        <v>1</v>
      </c>
      <c r="AF3229" t="b">
        <v>0</v>
      </c>
      <c r="AG3229" t="b">
        <v>0</v>
      </c>
      <c r="AH3229" t="s">
        <v>4812</v>
      </c>
      <c r="AI3229" t="b">
        <v>0</v>
      </c>
      <c r="AK3229" t="b">
        <v>0</v>
      </c>
      <c r="AL3229" s="1">
        <v>43500</v>
      </c>
      <c r="AM3229" t="s">
        <v>162</v>
      </c>
      <c r="AN3229" s="2">
        <v>44297.838888888888</v>
      </c>
      <c r="AP3229" s="2">
        <v>43885.580729166664</v>
      </c>
      <c r="AQ3229" s="1"/>
      <c r="AS3229" t="b">
        <v>0</v>
      </c>
      <c r="AV3229" t="s">
        <v>213</v>
      </c>
      <c r="BB3229" t="s">
        <v>8584</v>
      </c>
      <c r="BC3229" t="s">
        <v>2975</v>
      </c>
      <c r="BD3229" t="b">
        <v>0</v>
      </c>
      <c r="BH3229" t="s">
        <v>332</v>
      </c>
      <c r="BI3229" t="s">
        <v>150</v>
      </c>
      <c r="BJ3229" t="s">
        <v>384</v>
      </c>
      <c r="BL3229" t="s">
        <v>8583</v>
      </c>
      <c r="BQ3229" t="s">
        <v>96</v>
      </c>
      <c r="BR3229" t="b">
        <v>0</v>
      </c>
      <c r="BT3229" t="b">
        <v>0</v>
      </c>
      <c r="BW3229" t="s">
        <v>97</v>
      </c>
      <c r="BX3229" t="b">
        <v>0</v>
      </c>
      <c r="BY3229" s="2">
        <v>44376.857569444444</v>
      </c>
      <c r="CB3229" t="b">
        <v>0</v>
      </c>
      <c r="CC3229" t="b">
        <v>0</v>
      </c>
      <c r="CF3229">
        <v>65398</v>
      </c>
      <c r="CH3229">
        <v>0</v>
      </c>
      <c r="CI3229">
        <v>0</v>
      </c>
      <c r="CJ3229">
        <v>0</v>
      </c>
      <c r="CK3229">
        <f>YEAR(tbl_Opportunity[[#This Row],[Close Date]])</f>
        <v>2019</v>
      </c>
    </row>
    <row r="3230" spans="1:89">
      <c r="A3230" t="s">
        <v>8585</v>
      </c>
      <c r="B3230" t="b">
        <v>0</v>
      </c>
      <c r="D3230" t="b">
        <v>0</v>
      </c>
      <c r="H3230" s="1">
        <v>44368</v>
      </c>
      <c r="I3230" t="b">
        <v>1</v>
      </c>
      <c r="L3230" t="s">
        <v>8586</v>
      </c>
      <c r="O3230" t="s">
        <v>99</v>
      </c>
      <c r="P3230" t="b">
        <v>1</v>
      </c>
      <c r="Q3230" s="2">
        <v>43735.778657407405</v>
      </c>
      <c r="R3230" s="1">
        <v>44368</v>
      </c>
      <c r="S3230" t="b">
        <v>0</v>
      </c>
      <c r="U3230" s="1"/>
      <c r="V3230" t="b">
        <v>0</v>
      </c>
      <c r="W3230" s="1">
        <v>44228</v>
      </c>
      <c r="X3230">
        <v>2</v>
      </c>
      <c r="Y3230">
        <v>2021</v>
      </c>
      <c r="Z3230" t="s">
        <v>90</v>
      </c>
      <c r="AA3230" t="s">
        <v>90</v>
      </c>
      <c r="AB3230" t="b">
        <v>0</v>
      </c>
      <c r="AC3230" t="b">
        <v>0</v>
      </c>
      <c r="AE3230" t="b">
        <v>1</v>
      </c>
      <c r="AF3230" t="b">
        <v>0</v>
      </c>
      <c r="AG3230" t="b">
        <v>0</v>
      </c>
      <c r="AH3230" t="s">
        <v>1016</v>
      </c>
      <c r="AI3230" t="b">
        <v>0</v>
      </c>
      <c r="AK3230" t="b">
        <v>0</v>
      </c>
      <c r="AL3230" s="1">
        <v>44130</v>
      </c>
      <c r="AM3230" t="s">
        <v>114</v>
      </c>
      <c r="AN3230" s="2">
        <v>44368.853738425925</v>
      </c>
      <c r="AP3230" s="2">
        <v>44368.853726851848</v>
      </c>
      <c r="AQ3230" s="1">
        <v>44368</v>
      </c>
      <c r="AS3230" t="b">
        <v>0</v>
      </c>
      <c r="AV3230" t="s">
        <v>213</v>
      </c>
      <c r="BB3230" t="s">
        <v>8587</v>
      </c>
      <c r="BC3230" t="s">
        <v>2975</v>
      </c>
      <c r="BD3230" t="b">
        <v>0</v>
      </c>
      <c r="BH3230" t="s">
        <v>114</v>
      </c>
      <c r="BI3230" t="s">
        <v>155</v>
      </c>
      <c r="BJ3230" t="s">
        <v>384</v>
      </c>
      <c r="BL3230" t="s">
        <v>8586</v>
      </c>
      <c r="BP3230" t="s">
        <v>8588</v>
      </c>
      <c r="BQ3230" t="s">
        <v>96</v>
      </c>
      <c r="BR3230" t="b">
        <v>0</v>
      </c>
      <c r="BT3230" t="b">
        <v>0</v>
      </c>
      <c r="BW3230" t="s">
        <v>97</v>
      </c>
      <c r="BX3230" t="b">
        <v>0</v>
      </c>
      <c r="BY3230" s="2">
        <v>44376.857569444444</v>
      </c>
      <c r="CB3230" t="b">
        <v>0</v>
      </c>
      <c r="CC3230" t="b">
        <v>0</v>
      </c>
      <c r="CF3230">
        <v>74699</v>
      </c>
      <c r="CH3230">
        <v>0</v>
      </c>
      <c r="CI3230">
        <v>0</v>
      </c>
      <c r="CJ3230">
        <v>0</v>
      </c>
      <c r="CK3230">
        <f>YEAR(tbl_Opportunity[[#This Row],[Close Date]])</f>
        <v>2021</v>
      </c>
    </row>
    <row r="3231" spans="1:89">
      <c r="A3231" t="s">
        <v>8589</v>
      </c>
      <c r="B3231" t="b">
        <v>0</v>
      </c>
      <c r="D3231" t="b">
        <v>0</v>
      </c>
      <c r="H3231" s="1">
        <v>43971</v>
      </c>
      <c r="I3231" t="b">
        <v>1</v>
      </c>
      <c r="J3231" t="s">
        <v>111</v>
      </c>
      <c r="L3231" t="s">
        <v>8590</v>
      </c>
      <c r="O3231" t="s">
        <v>99</v>
      </c>
      <c r="P3231" t="b">
        <v>1</v>
      </c>
      <c r="Q3231" s="2">
        <v>43620.913773148146</v>
      </c>
      <c r="R3231" s="1"/>
      <c r="S3231" t="b">
        <v>0</v>
      </c>
      <c r="U3231" s="1"/>
      <c r="V3231" t="b">
        <v>0</v>
      </c>
      <c r="W3231" s="1">
        <v>43862</v>
      </c>
      <c r="X3231">
        <v>2</v>
      </c>
      <c r="Y3231">
        <v>2020</v>
      </c>
      <c r="Z3231" t="s">
        <v>90</v>
      </c>
      <c r="AA3231" t="s">
        <v>90</v>
      </c>
      <c r="AB3231" t="b">
        <v>0</v>
      </c>
      <c r="AC3231" t="b">
        <v>0</v>
      </c>
      <c r="AE3231" t="b">
        <v>1</v>
      </c>
      <c r="AF3231" t="b">
        <v>0</v>
      </c>
      <c r="AG3231" t="b">
        <v>0</v>
      </c>
      <c r="AH3231" t="s">
        <v>4812</v>
      </c>
      <c r="AI3231" t="b">
        <v>0</v>
      </c>
      <c r="AK3231" t="b">
        <v>0</v>
      </c>
      <c r="AL3231" s="1">
        <v>43620</v>
      </c>
      <c r="AM3231" t="s">
        <v>92</v>
      </c>
      <c r="AN3231" s="2">
        <v>44091.617349537039</v>
      </c>
      <c r="AP3231" s="2">
        <v>43971.595625000002</v>
      </c>
      <c r="AQ3231" s="1"/>
      <c r="AS3231" t="b">
        <v>0</v>
      </c>
      <c r="AV3231" t="s">
        <v>93</v>
      </c>
      <c r="BB3231" t="s">
        <v>8591</v>
      </c>
      <c r="BC3231" t="s">
        <v>2975</v>
      </c>
      <c r="BD3231" t="b">
        <v>0</v>
      </c>
      <c r="BH3231" t="s">
        <v>332</v>
      </c>
      <c r="BI3231" t="s">
        <v>150</v>
      </c>
      <c r="BJ3231" t="s">
        <v>3472</v>
      </c>
      <c r="BL3231" t="s">
        <v>8590</v>
      </c>
      <c r="BQ3231" t="s">
        <v>96</v>
      </c>
      <c r="BR3231" t="b">
        <v>0</v>
      </c>
      <c r="BT3231" t="b">
        <v>0</v>
      </c>
      <c r="BW3231" t="s">
        <v>97</v>
      </c>
      <c r="BX3231" t="b">
        <v>0</v>
      </c>
      <c r="BY3231" s="2">
        <v>44376.857569444444</v>
      </c>
      <c r="CB3231" t="b">
        <v>0</v>
      </c>
      <c r="CC3231" t="b">
        <v>0</v>
      </c>
      <c r="CF3231">
        <v>80636</v>
      </c>
      <c r="CH3231">
        <v>0</v>
      </c>
      <c r="CI3231">
        <v>0</v>
      </c>
      <c r="CJ3231">
        <v>0</v>
      </c>
      <c r="CK3231">
        <f>YEAR(tbl_Opportunity[[#This Row],[Close Date]])</f>
        <v>2020</v>
      </c>
    </row>
    <row r="3232" spans="1:89">
      <c r="A3232" t="s">
        <v>8592</v>
      </c>
      <c r="B3232" t="b">
        <v>0</v>
      </c>
      <c r="D3232" t="b">
        <v>0</v>
      </c>
      <c r="H3232" s="1">
        <v>44012</v>
      </c>
      <c r="I3232" t="b">
        <v>1</v>
      </c>
      <c r="J3232" t="s">
        <v>111</v>
      </c>
      <c r="L3232" t="s">
        <v>8593</v>
      </c>
      <c r="O3232" t="s">
        <v>99</v>
      </c>
      <c r="P3232" t="b">
        <v>1</v>
      </c>
      <c r="Q3232" s="2">
        <v>43696.552893518521</v>
      </c>
      <c r="R3232" s="1"/>
      <c r="S3232" t="b">
        <v>0</v>
      </c>
      <c r="U3232" s="1"/>
      <c r="V3232" t="b">
        <v>0</v>
      </c>
      <c r="W3232" s="1">
        <v>43862</v>
      </c>
      <c r="X3232">
        <v>2</v>
      </c>
      <c r="Y3232">
        <v>2020</v>
      </c>
      <c r="Z3232" t="s">
        <v>90</v>
      </c>
      <c r="AA3232" t="s">
        <v>90</v>
      </c>
      <c r="AB3232" t="b">
        <v>0</v>
      </c>
      <c r="AC3232" t="b">
        <v>0</v>
      </c>
      <c r="AE3232" t="b">
        <v>1</v>
      </c>
      <c r="AF3232" t="b">
        <v>0</v>
      </c>
      <c r="AG3232" t="b">
        <v>0</v>
      </c>
      <c r="AH3232" t="s">
        <v>4812</v>
      </c>
      <c r="AI3232" t="b">
        <v>0</v>
      </c>
      <c r="AK3232" t="b">
        <v>0</v>
      </c>
      <c r="AL3232" s="1">
        <v>44237</v>
      </c>
      <c r="AM3232" t="s">
        <v>99</v>
      </c>
      <c r="AN3232" s="2">
        <v>44229.577094907407</v>
      </c>
      <c r="AP3232" s="2">
        <v>44229.577094907407</v>
      </c>
      <c r="AQ3232" s="1"/>
      <c r="AS3232" t="b">
        <v>0</v>
      </c>
      <c r="AU3232" t="s">
        <v>384</v>
      </c>
      <c r="AV3232" t="s">
        <v>93</v>
      </c>
      <c r="BB3232" t="s">
        <v>8594</v>
      </c>
      <c r="BC3232" t="s">
        <v>2975</v>
      </c>
      <c r="BD3232" t="b">
        <v>0</v>
      </c>
      <c r="BH3232" t="s">
        <v>332</v>
      </c>
      <c r="BI3232" t="s">
        <v>155</v>
      </c>
      <c r="BJ3232" t="s">
        <v>384</v>
      </c>
      <c r="BL3232" t="s">
        <v>8595</v>
      </c>
      <c r="BQ3232" t="s">
        <v>96</v>
      </c>
      <c r="BR3232" t="b">
        <v>0</v>
      </c>
      <c r="BT3232" t="b">
        <v>0</v>
      </c>
      <c r="BW3232" t="s">
        <v>97</v>
      </c>
      <c r="BX3232" t="b">
        <v>0</v>
      </c>
      <c r="BY3232" s="2">
        <v>44376.857569444444</v>
      </c>
      <c r="CB3232" t="b">
        <v>0</v>
      </c>
      <c r="CC3232" t="b">
        <v>0</v>
      </c>
      <c r="CF3232">
        <v>74699</v>
      </c>
      <c r="CH3232">
        <v>0</v>
      </c>
      <c r="CI3232">
        <v>0</v>
      </c>
      <c r="CJ3232">
        <v>0</v>
      </c>
      <c r="CK3232">
        <f>YEAR(tbl_Opportunity[[#This Row],[Close Date]])</f>
        <v>2020</v>
      </c>
    </row>
    <row r="3233" spans="1:89">
      <c r="A3233" t="s">
        <v>4954</v>
      </c>
      <c r="B3233" t="b">
        <v>0</v>
      </c>
      <c r="D3233" t="b">
        <v>0</v>
      </c>
      <c r="H3233" s="1">
        <v>43971</v>
      </c>
      <c r="I3233" t="b">
        <v>1</v>
      </c>
      <c r="J3233" t="s">
        <v>111</v>
      </c>
      <c r="L3233" t="s">
        <v>8596</v>
      </c>
      <c r="O3233" t="s">
        <v>99</v>
      </c>
      <c r="P3233" t="b">
        <v>1</v>
      </c>
      <c r="Q3233" s="2">
        <v>43402.736377314817</v>
      </c>
      <c r="R3233" s="1"/>
      <c r="S3233" t="b">
        <v>0</v>
      </c>
      <c r="U3233" s="1"/>
      <c r="V3233" t="b">
        <v>0</v>
      </c>
      <c r="W3233" s="1">
        <v>43862</v>
      </c>
      <c r="X3233">
        <v>2</v>
      </c>
      <c r="Y3233">
        <v>2020</v>
      </c>
      <c r="Z3233" t="s">
        <v>90</v>
      </c>
      <c r="AA3233" t="s">
        <v>90</v>
      </c>
      <c r="AB3233" t="b">
        <v>0</v>
      </c>
      <c r="AC3233" t="b">
        <v>0</v>
      </c>
      <c r="AE3233" t="b">
        <v>1</v>
      </c>
      <c r="AF3233" t="b">
        <v>0</v>
      </c>
      <c r="AG3233" t="b">
        <v>0</v>
      </c>
      <c r="AH3233" t="s">
        <v>4812</v>
      </c>
      <c r="AI3233" t="b">
        <v>0</v>
      </c>
      <c r="AK3233" t="b">
        <v>0</v>
      </c>
      <c r="AL3233" s="1">
        <v>43403</v>
      </c>
      <c r="AM3233" t="s">
        <v>92</v>
      </c>
      <c r="AN3233" s="2">
        <v>44091.617314814815</v>
      </c>
      <c r="AP3233" s="2">
        <v>43971.598900462966</v>
      </c>
      <c r="AQ3233" s="1"/>
      <c r="AS3233" t="b">
        <v>0</v>
      </c>
      <c r="AV3233" t="s">
        <v>93</v>
      </c>
      <c r="BB3233" t="s">
        <v>8597</v>
      </c>
      <c r="BC3233" t="s">
        <v>2975</v>
      </c>
      <c r="BD3233" t="b">
        <v>0</v>
      </c>
      <c r="BH3233" t="s">
        <v>332</v>
      </c>
      <c r="BI3233" t="s">
        <v>150</v>
      </c>
      <c r="BJ3233" t="s">
        <v>384</v>
      </c>
      <c r="BQ3233" t="s">
        <v>96</v>
      </c>
      <c r="BR3233" t="b">
        <v>0</v>
      </c>
      <c r="BT3233" t="b">
        <v>0</v>
      </c>
      <c r="BW3233" t="s">
        <v>97</v>
      </c>
      <c r="BX3233" t="b">
        <v>0</v>
      </c>
      <c r="BY3233" s="2">
        <v>44376.857569444444</v>
      </c>
      <c r="CB3233" t="b">
        <v>0</v>
      </c>
      <c r="CC3233" t="b">
        <v>0</v>
      </c>
      <c r="CF3233">
        <v>65796</v>
      </c>
      <c r="CH3233">
        <v>0</v>
      </c>
      <c r="CI3233">
        <v>0</v>
      </c>
      <c r="CJ3233">
        <v>0</v>
      </c>
      <c r="CK3233">
        <f>YEAR(tbl_Opportunity[[#This Row],[Close Date]])</f>
        <v>2020</v>
      </c>
    </row>
    <row r="3234" spans="1:89">
      <c r="A3234" t="s">
        <v>8598</v>
      </c>
      <c r="B3234" t="b">
        <v>0</v>
      </c>
      <c r="D3234" t="b">
        <v>0</v>
      </c>
      <c r="E3234" t="s">
        <v>4025</v>
      </c>
      <c r="H3234" s="1">
        <v>43942</v>
      </c>
      <c r="I3234" t="b">
        <v>1</v>
      </c>
      <c r="J3234" t="s">
        <v>140</v>
      </c>
      <c r="L3234" t="s">
        <v>8599</v>
      </c>
      <c r="O3234" t="s">
        <v>387</v>
      </c>
      <c r="P3234" t="b">
        <v>1</v>
      </c>
      <c r="Q3234" s="2">
        <v>43647.685555555552</v>
      </c>
      <c r="R3234" s="1"/>
      <c r="S3234" t="b">
        <v>0</v>
      </c>
      <c r="U3234" s="1"/>
      <c r="V3234" t="b">
        <v>0</v>
      </c>
      <c r="W3234" s="1">
        <v>43862</v>
      </c>
      <c r="X3234">
        <v>2</v>
      </c>
      <c r="Y3234">
        <v>2020</v>
      </c>
      <c r="Z3234" t="s">
        <v>90</v>
      </c>
      <c r="AA3234" t="s">
        <v>90</v>
      </c>
      <c r="AB3234" t="b">
        <v>0</v>
      </c>
      <c r="AC3234" t="b">
        <v>0</v>
      </c>
      <c r="AE3234" t="b">
        <v>1</v>
      </c>
      <c r="AF3234" t="b">
        <v>0</v>
      </c>
      <c r="AG3234" t="b">
        <v>0</v>
      </c>
      <c r="AH3234" t="s">
        <v>4808</v>
      </c>
      <c r="AI3234" t="b">
        <v>0</v>
      </c>
      <c r="AK3234" t="b">
        <v>0</v>
      </c>
      <c r="AL3234" s="1">
        <v>43643</v>
      </c>
      <c r="AM3234" t="s">
        <v>92</v>
      </c>
      <c r="AN3234" s="2">
        <v>44091.617349537039</v>
      </c>
      <c r="AP3234" s="2">
        <v>43943.998425925929</v>
      </c>
      <c r="AQ3234" s="1"/>
      <c r="AS3234" t="b">
        <v>0</v>
      </c>
      <c r="AV3234" t="s">
        <v>7422</v>
      </c>
      <c r="BB3234" t="s">
        <v>8600</v>
      </c>
      <c r="BC3234" t="s">
        <v>2975</v>
      </c>
      <c r="BD3234" t="b">
        <v>0</v>
      </c>
      <c r="BH3234" t="s">
        <v>387</v>
      </c>
      <c r="BI3234" t="s">
        <v>150</v>
      </c>
      <c r="BJ3234" t="s">
        <v>95</v>
      </c>
      <c r="BL3234" t="s">
        <v>8599</v>
      </c>
      <c r="BQ3234" t="s">
        <v>96</v>
      </c>
      <c r="BR3234" t="b">
        <v>0</v>
      </c>
      <c r="BT3234" t="b">
        <v>0</v>
      </c>
      <c r="BW3234" t="s">
        <v>97</v>
      </c>
      <c r="BX3234" t="b">
        <v>0</v>
      </c>
      <c r="BY3234" s="2">
        <v>44376.857569444444</v>
      </c>
      <c r="CB3234" t="b">
        <v>0</v>
      </c>
      <c r="CC3234" t="b">
        <v>0</v>
      </c>
      <c r="CF3234">
        <v>65675</v>
      </c>
      <c r="CH3234">
        <v>0</v>
      </c>
      <c r="CI3234">
        <v>0</v>
      </c>
      <c r="CJ3234">
        <v>0</v>
      </c>
      <c r="CK3234">
        <f>YEAR(tbl_Opportunity[[#This Row],[Close Date]])</f>
        <v>2020</v>
      </c>
    </row>
    <row r="3235" spans="1:89">
      <c r="A3235" t="s">
        <v>8601</v>
      </c>
      <c r="B3235" t="b">
        <v>0</v>
      </c>
      <c r="D3235" t="b">
        <v>0</v>
      </c>
      <c r="H3235" s="1">
        <v>43971</v>
      </c>
      <c r="I3235" t="b">
        <v>1</v>
      </c>
      <c r="J3235" t="s">
        <v>140</v>
      </c>
      <c r="L3235" t="s">
        <v>8602</v>
      </c>
      <c r="O3235" t="s">
        <v>99</v>
      </c>
      <c r="P3235" t="b">
        <v>1</v>
      </c>
      <c r="Q3235" s="2">
        <v>43409.843391203707</v>
      </c>
      <c r="R3235" s="1"/>
      <c r="S3235" t="b">
        <v>0</v>
      </c>
      <c r="U3235" s="1"/>
      <c r="V3235" t="b">
        <v>0</v>
      </c>
      <c r="W3235" s="1">
        <v>43862</v>
      </c>
      <c r="X3235">
        <v>2</v>
      </c>
      <c r="Y3235">
        <v>2020</v>
      </c>
      <c r="Z3235" t="s">
        <v>90</v>
      </c>
      <c r="AA3235" t="s">
        <v>90</v>
      </c>
      <c r="AB3235" t="b">
        <v>0</v>
      </c>
      <c r="AC3235" t="b">
        <v>0</v>
      </c>
      <c r="AE3235" t="b">
        <v>1</v>
      </c>
      <c r="AF3235" t="b">
        <v>0</v>
      </c>
      <c r="AG3235" t="b">
        <v>0</v>
      </c>
      <c r="AH3235" t="s">
        <v>4812</v>
      </c>
      <c r="AI3235" t="b">
        <v>0</v>
      </c>
      <c r="AK3235" t="b">
        <v>0</v>
      </c>
      <c r="AL3235" s="1">
        <v>43411</v>
      </c>
      <c r="AM3235" t="s">
        <v>92</v>
      </c>
      <c r="AN3235" s="2">
        <v>44091.617314814815</v>
      </c>
      <c r="AP3235" s="2">
        <v>43971.602071759262</v>
      </c>
      <c r="AQ3235" s="1"/>
      <c r="AS3235" t="b">
        <v>0</v>
      </c>
      <c r="AU3235" t="s">
        <v>105</v>
      </c>
      <c r="AV3235" t="s">
        <v>93</v>
      </c>
      <c r="BB3235" t="s">
        <v>8603</v>
      </c>
      <c r="BC3235" t="s">
        <v>2975</v>
      </c>
      <c r="BD3235" t="b">
        <v>0</v>
      </c>
      <c r="BH3235" t="s">
        <v>332</v>
      </c>
      <c r="BI3235" t="s">
        <v>150</v>
      </c>
      <c r="BJ3235" t="s">
        <v>384</v>
      </c>
      <c r="BQ3235" t="s">
        <v>96</v>
      </c>
      <c r="BR3235" t="b">
        <v>0</v>
      </c>
      <c r="BT3235" t="b">
        <v>0</v>
      </c>
      <c r="BW3235" t="s">
        <v>97</v>
      </c>
      <c r="BX3235" t="b">
        <v>0</v>
      </c>
      <c r="BY3235" s="2">
        <v>44376.857569444444</v>
      </c>
      <c r="CB3235" t="b">
        <v>0</v>
      </c>
      <c r="CC3235" t="b">
        <v>0</v>
      </c>
      <c r="CF3235">
        <v>65597</v>
      </c>
      <c r="CH3235">
        <v>0</v>
      </c>
      <c r="CI3235">
        <v>0</v>
      </c>
      <c r="CJ3235">
        <v>0</v>
      </c>
      <c r="CK3235">
        <f>YEAR(tbl_Opportunity[[#This Row],[Close Date]])</f>
        <v>2020</v>
      </c>
    </row>
    <row r="3236" spans="1:89">
      <c r="A3236" t="s">
        <v>8604</v>
      </c>
      <c r="B3236" t="b">
        <v>0</v>
      </c>
      <c r="D3236" t="b">
        <v>0</v>
      </c>
      <c r="H3236" s="1">
        <v>44356</v>
      </c>
      <c r="I3236" t="b">
        <v>1</v>
      </c>
      <c r="L3236" t="s">
        <v>8605</v>
      </c>
      <c r="O3236" t="s">
        <v>99</v>
      </c>
      <c r="P3236" t="b">
        <v>1</v>
      </c>
      <c r="Q3236" s="2">
        <v>43984.517430555556</v>
      </c>
      <c r="R3236" s="1">
        <v>44356</v>
      </c>
      <c r="S3236" t="b">
        <v>0</v>
      </c>
      <c r="U3236" s="1"/>
      <c r="V3236" t="b">
        <v>0</v>
      </c>
      <c r="W3236" s="1">
        <v>44228</v>
      </c>
      <c r="X3236">
        <v>2</v>
      </c>
      <c r="Y3236">
        <v>2021</v>
      </c>
      <c r="Z3236" t="s">
        <v>90</v>
      </c>
      <c r="AA3236" t="s">
        <v>90</v>
      </c>
      <c r="AB3236" t="b">
        <v>0</v>
      </c>
      <c r="AC3236" t="b">
        <v>0</v>
      </c>
      <c r="AE3236" t="b">
        <v>1</v>
      </c>
      <c r="AF3236" t="b">
        <v>0</v>
      </c>
      <c r="AG3236" t="b">
        <v>0</v>
      </c>
      <c r="AH3236" t="s">
        <v>4808</v>
      </c>
      <c r="AI3236" t="b">
        <v>0</v>
      </c>
      <c r="AK3236" t="b">
        <v>0</v>
      </c>
      <c r="AL3236" s="1">
        <v>43992</v>
      </c>
      <c r="AM3236" t="s">
        <v>387</v>
      </c>
      <c r="AN3236" s="2">
        <v>44357.054085648146</v>
      </c>
      <c r="AP3236" s="2">
        <v>44357.053252314814</v>
      </c>
      <c r="AQ3236" s="1">
        <v>44356</v>
      </c>
      <c r="AS3236" t="b">
        <v>0</v>
      </c>
      <c r="AV3236" t="s">
        <v>153</v>
      </c>
      <c r="BB3236" t="s">
        <v>8606</v>
      </c>
      <c r="BD3236" t="b">
        <v>0</v>
      </c>
      <c r="BH3236" t="s">
        <v>387</v>
      </c>
      <c r="BI3236" t="s">
        <v>150</v>
      </c>
      <c r="BJ3236" t="s">
        <v>384</v>
      </c>
      <c r="BL3236" t="s">
        <v>8605</v>
      </c>
      <c r="BN3236" t="s">
        <v>415</v>
      </c>
      <c r="BQ3236" t="s">
        <v>96</v>
      </c>
      <c r="BR3236" t="b">
        <v>0</v>
      </c>
      <c r="BT3236" t="b">
        <v>0</v>
      </c>
      <c r="BW3236" t="s">
        <v>97</v>
      </c>
      <c r="BX3236" t="b">
        <v>0</v>
      </c>
      <c r="BY3236" s="2">
        <v>44376.857581018521</v>
      </c>
      <c r="CB3236" t="b">
        <v>0</v>
      </c>
      <c r="CC3236" t="b">
        <v>0</v>
      </c>
      <c r="CD3236">
        <v>0</v>
      </c>
      <c r="CE3236">
        <v>0</v>
      </c>
      <c r="CF3236">
        <v>65476</v>
      </c>
      <c r="CH3236">
        <v>0</v>
      </c>
      <c r="CI3236">
        <v>0</v>
      </c>
      <c r="CJ3236">
        <v>0</v>
      </c>
      <c r="CK3236">
        <f>YEAR(tbl_Opportunity[[#This Row],[Close Date]])</f>
        <v>2021</v>
      </c>
    </row>
    <row r="3237" spans="1:89">
      <c r="A3237" t="s">
        <v>7726</v>
      </c>
      <c r="B3237" t="b">
        <v>0</v>
      </c>
      <c r="D3237" t="b">
        <v>0</v>
      </c>
      <c r="H3237" s="1">
        <v>43677</v>
      </c>
      <c r="I3237" t="b">
        <v>1</v>
      </c>
      <c r="J3237" t="s">
        <v>140</v>
      </c>
      <c r="O3237" t="s">
        <v>114</v>
      </c>
      <c r="P3237" t="b">
        <v>1</v>
      </c>
      <c r="Q3237" s="2">
        <v>43569.613564814812</v>
      </c>
      <c r="R3237" s="1"/>
      <c r="S3237" t="b">
        <v>0</v>
      </c>
      <c r="U3237" s="1"/>
      <c r="V3237" t="b">
        <v>0</v>
      </c>
      <c r="W3237" s="1">
        <v>43525</v>
      </c>
      <c r="X3237">
        <v>3</v>
      </c>
      <c r="Y3237">
        <v>2019</v>
      </c>
      <c r="Z3237" t="s">
        <v>8</v>
      </c>
      <c r="AA3237" t="s">
        <v>8</v>
      </c>
      <c r="AB3237" t="b">
        <v>0</v>
      </c>
      <c r="AC3237" t="b">
        <v>0</v>
      </c>
      <c r="AE3237" t="b">
        <v>1</v>
      </c>
      <c r="AF3237" t="b">
        <v>0</v>
      </c>
      <c r="AG3237" t="b">
        <v>0</v>
      </c>
      <c r="AH3237" t="s">
        <v>1016</v>
      </c>
      <c r="AI3237" t="b">
        <v>0</v>
      </c>
      <c r="AK3237" t="b">
        <v>0</v>
      </c>
      <c r="AL3237" s="1"/>
      <c r="AM3237" t="s">
        <v>162</v>
      </c>
      <c r="AN3237" s="2">
        <v>44297.838888888888</v>
      </c>
      <c r="AP3237" s="2">
        <v>44018.490254629629</v>
      </c>
      <c r="AQ3237" s="1"/>
      <c r="AS3237" t="b">
        <v>0</v>
      </c>
      <c r="AV3237" t="s">
        <v>213</v>
      </c>
      <c r="BB3237" t="s">
        <v>8607</v>
      </c>
      <c r="BD3237" t="b">
        <v>0</v>
      </c>
      <c r="BH3237" t="s">
        <v>2842</v>
      </c>
      <c r="BI3237" t="s">
        <v>155</v>
      </c>
      <c r="BJ3237" t="s">
        <v>157</v>
      </c>
      <c r="BL3237" t="s">
        <v>8608</v>
      </c>
      <c r="BQ3237" t="s">
        <v>96</v>
      </c>
      <c r="BR3237" t="b">
        <v>0</v>
      </c>
      <c r="BT3237" t="b">
        <v>0</v>
      </c>
      <c r="BW3237" t="s">
        <v>97</v>
      </c>
      <c r="BX3237" t="b">
        <v>0</v>
      </c>
      <c r="BY3237" s="2">
        <v>44376.857569444444</v>
      </c>
      <c r="CB3237" t="b">
        <v>0</v>
      </c>
      <c r="CC3237" t="b">
        <v>0</v>
      </c>
      <c r="CF3237">
        <v>59818.400000000001</v>
      </c>
      <c r="CH3237">
        <v>0</v>
      </c>
      <c r="CI3237">
        <v>0</v>
      </c>
      <c r="CJ3237">
        <v>0</v>
      </c>
      <c r="CK3237">
        <f>YEAR(tbl_Opportunity[[#This Row],[Close Date]])</f>
        <v>2019</v>
      </c>
    </row>
    <row r="3238" spans="1:89">
      <c r="A3238" t="s">
        <v>8609</v>
      </c>
      <c r="B3238" t="b">
        <v>0</v>
      </c>
      <c r="D3238" t="b">
        <v>0</v>
      </c>
      <c r="H3238" s="1">
        <v>43008</v>
      </c>
      <c r="I3238" t="b">
        <v>1</v>
      </c>
      <c r="L3238" t="s">
        <v>8610</v>
      </c>
      <c r="O3238" t="s">
        <v>89</v>
      </c>
      <c r="P3238" t="b">
        <v>1</v>
      </c>
      <c r="Q3238" s="2">
        <v>42977.095995370371</v>
      </c>
      <c r="R3238" s="1"/>
      <c r="S3238" t="b">
        <v>0</v>
      </c>
      <c r="U3238" s="1"/>
      <c r="V3238" t="b">
        <v>0</v>
      </c>
      <c r="W3238" s="1">
        <v>42795</v>
      </c>
      <c r="X3238">
        <v>3</v>
      </c>
      <c r="Y3238">
        <v>2017</v>
      </c>
      <c r="Z3238" t="s">
        <v>90</v>
      </c>
      <c r="AA3238" t="s">
        <v>90</v>
      </c>
      <c r="AB3238" t="b">
        <v>0</v>
      </c>
      <c r="AC3238" t="b">
        <v>0</v>
      </c>
      <c r="AE3238" t="b">
        <v>1</v>
      </c>
      <c r="AF3238" t="b">
        <v>0</v>
      </c>
      <c r="AG3238" t="b">
        <v>0</v>
      </c>
      <c r="AH3238" t="s">
        <v>4812</v>
      </c>
      <c r="AI3238" t="b">
        <v>0</v>
      </c>
      <c r="AK3238" t="b">
        <v>0</v>
      </c>
      <c r="AL3238" s="1"/>
      <c r="AM3238" t="s">
        <v>92</v>
      </c>
      <c r="AN3238" s="2">
        <v>44091.617268518516</v>
      </c>
      <c r="AP3238" s="2">
        <v>43836.76290509259</v>
      </c>
      <c r="AQ3238" s="1"/>
      <c r="AS3238" t="b">
        <v>0</v>
      </c>
      <c r="AV3238" t="s">
        <v>112</v>
      </c>
      <c r="BB3238" t="s">
        <v>8611</v>
      </c>
      <c r="BD3238" t="b">
        <v>0</v>
      </c>
      <c r="BH3238" t="s">
        <v>89</v>
      </c>
      <c r="BI3238" t="s">
        <v>150</v>
      </c>
      <c r="BQ3238" t="s">
        <v>96</v>
      </c>
      <c r="BR3238" t="b">
        <v>0</v>
      </c>
      <c r="BT3238" t="b">
        <v>0</v>
      </c>
      <c r="BW3238" t="s">
        <v>97</v>
      </c>
      <c r="BX3238" t="b">
        <v>0</v>
      </c>
      <c r="BY3238" s="2">
        <v>44376.857569444444</v>
      </c>
      <c r="CB3238" t="b">
        <v>0</v>
      </c>
      <c r="CC3238" t="b">
        <v>0</v>
      </c>
      <c r="CF3238">
        <v>65000</v>
      </c>
      <c r="CH3238">
        <v>0</v>
      </c>
      <c r="CI3238">
        <v>0</v>
      </c>
      <c r="CJ3238">
        <v>0</v>
      </c>
      <c r="CK3238">
        <f>YEAR(tbl_Opportunity[[#This Row],[Close Date]])</f>
        <v>2017</v>
      </c>
    </row>
    <row r="3239" spans="1:89">
      <c r="A3239" t="s">
        <v>8612</v>
      </c>
      <c r="B3239" t="b">
        <v>0</v>
      </c>
      <c r="D3239" t="b">
        <v>0</v>
      </c>
      <c r="H3239" s="1">
        <v>43371</v>
      </c>
      <c r="I3239" t="b">
        <v>1</v>
      </c>
      <c r="L3239" t="s">
        <v>8613</v>
      </c>
      <c r="O3239" t="s">
        <v>131</v>
      </c>
      <c r="P3239" t="b">
        <v>1</v>
      </c>
      <c r="Q3239" s="2">
        <v>43070.599363425928</v>
      </c>
      <c r="R3239" s="1"/>
      <c r="S3239" t="b">
        <v>0</v>
      </c>
      <c r="U3239" s="1"/>
      <c r="V3239" t="b">
        <v>0</v>
      </c>
      <c r="W3239" s="1">
        <v>43160</v>
      </c>
      <c r="X3239">
        <v>3</v>
      </c>
      <c r="Y3239">
        <v>2018</v>
      </c>
      <c r="Z3239" t="s">
        <v>90</v>
      </c>
      <c r="AA3239" t="s">
        <v>90</v>
      </c>
      <c r="AB3239" t="b">
        <v>0</v>
      </c>
      <c r="AC3239" t="b">
        <v>0</v>
      </c>
      <c r="AE3239" t="b">
        <v>1</v>
      </c>
      <c r="AF3239" t="b">
        <v>0</v>
      </c>
      <c r="AG3239" t="b">
        <v>0</v>
      </c>
      <c r="AH3239" t="s">
        <v>4863</v>
      </c>
      <c r="AI3239" t="b">
        <v>0</v>
      </c>
      <c r="AK3239" t="b">
        <v>0</v>
      </c>
      <c r="AL3239" s="1">
        <v>43070</v>
      </c>
      <c r="AM3239" t="s">
        <v>99</v>
      </c>
      <c r="AN3239" s="2">
        <v>44250.760671296295</v>
      </c>
      <c r="AP3239" s="2">
        <v>43836.763020833336</v>
      </c>
      <c r="AQ3239" s="1"/>
      <c r="AS3239" t="b">
        <v>0</v>
      </c>
      <c r="AU3239" t="s">
        <v>4029</v>
      </c>
      <c r="AV3239" t="s">
        <v>93</v>
      </c>
      <c r="BB3239" t="s">
        <v>8614</v>
      </c>
      <c r="BD3239" t="b">
        <v>0</v>
      </c>
      <c r="BH3239" t="s">
        <v>131</v>
      </c>
      <c r="BI3239" t="s">
        <v>150</v>
      </c>
      <c r="BJ3239" t="s">
        <v>102</v>
      </c>
      <c r="BL3239" t="s">
        <v>8613</v>
      </c>
      <c r="BP3239" t="s">
        <v>8615</v>
      </c>
      <c r="BQ3239" t="s">
        <v>96</v>
      </c>
      <c r="BR3239" t="b">
        <v>0</v>
      </c>
      <c r="BT3239" t="b">
        <v>0</v>
      </c>
      <c r="BW3239" t="s">
        <v>97</v>
      </c>
      <c r="BX3239" t="b">
        <v>0</v>
      </c>
      <c r="BY3239" s="2">
        <v>44376.857569444444</v>
      </c>
      <c r="CB3239" t="b">
        <v>0</v>
      </c>
      <c r="CC3239" t="b">
        <v>0</v>
      </c>
      <c r="CF3239">
        <v>80184</v>
      </c>
      <c r="CH3239">
        <v>0</v>
      </c>
      <c r="CI3239">
        <v>0</v>
      </c>
      <c r="CJ3239">
        <v>0</v>
      </c>
      <c r="CK3239">
        <f>YEAR(tbl_Opportunity[[#This Row],[Close Date]])</f>
        <v>2018</v>
      </c>
    </row>
    <row r="3240" spans="1:89">
      <c r="A3240" t="s">
        <v>3763</v>
      </c>
      <c r="B3240" t="b">
        <v>0</v>
      </c>
      <c r="D3240" t="b">
        <v>0</v>
      </c>
      <c r="H3240" s="1">
        <v>43373</v>
      </c>
      <c r="I3240" t="b">
        <v>1</v>
      </c>
      <c r="J3240" t="s">
        <v>111</v>
      </c>
      <c r="L3240" t="s">
        <v>3764</v>
      </c>
      <c r="O3240" t="s">
        <v>99</v>
      </c>
      <c r="P3240" t="b">
        <v>1</v>
      </c>
      <c r="Q3240" s="2">
        <v>43286.7030787037</v>
      </c>
      <c r="R3240" s="1"/>
      <c r="S3240" t="b">
        <v>0</v>
      </c>
      <c r="U3240" s="1"/>
      <c r="V3240" t="b">
        <v>0</v>
      </c>
      <c r="W3240" s="1">
        <v>43160</v>
      </c>
      <c r="X3240">
        <v>3</v>
      </c>
      <c r="Y3240">
        <v>2018</v>
      </c>
      <c r="Z3240" t="s">
        <v>90</v>
      </c>
      <c r="AA3240" t="s">
        <v>90</v>
      </c>
      <c r="AB3240" t="b">
        <v>0</v>
      </c>
      <c r="AC3240" t="b">
        <v>0</v>
      </c>
      <c r="AE3240" t="b">
        <v>1</v>
      </c>
      <c r="AF3240" t="b">
        <v>0</v>
      </c>
      <c r="AG3240" t="b">
        <v>0</v>
      </c>
      <c r="AH3240" t="s">
        <v>4915</v>
      </c>
      <c r="AI3240" t="b">
        <v>0</v>
      </c>
      <c r="AK3240" t="b">
        <v>0</v>
      </c>
      <c r="AL3240" s="1">
        <v>43560</v>
      </c>
      <c r="AM3240" t="s">
        <v>162</v>
      </c>
      <c r="AN3240" s="2">
        <v>44297.838888888888</v>
      </c>
      <c r="AP3240" s="2">
        <v>43836.76290509259</v>
      </c>
      <c r="AQ3240" s="1"/>
      <c r="AS3240" t="b">
        <v>0</v>
      </c>
      <c r="AV3240" t="s">
        <v>213</v>
      </c>
      <c r="BB3240" t="s">
        <v>8616</v>
      </c>
      <c r="BD3240" t="b">
        <v>0</v>
      </c>
      <c r="BH3240" t="s">
        <v>332</v>
      </c>
      <c r="BI3240" t="s">
        <v>155</v>
      </c>
      <c r="BJ3240" t="s">
        <v>95</v>
      </c>
      <c r="BL3240" t="s">
        <v>3764</v>
      </c>
      <c r="BQ3240" t="s">
        <v>96</v>
      </c>
      <c r="BR3240" t="b">
        <v>0</v>
      </c>
      <c r="BT3240" t="b">
        <v>0</v>
      </c>
      <c r="BW3240" t="s">
        <v>97</v>
      </c>
      <c r="BX3240" t="b">
        <v>0</v>
      </c>
      <c r="BY3240" s="2">
        <v>44376.857569444444</v>
      </c>
      <c r="CB3240" t="b">
        <v>0</v>
      </c>
      <c r="CC3240" t="b">
        <v>0</v>
      </c>
      <c r="CF3240">
        <v>301465.90000000002</v>
      </c>
      <c r="CH3240">
        <v>0</v>
      </c>
      <c r="CI3240">
        <v>0</v>
      </c>
      <c r="CJ3240">
        <v>0</v>
      </c>
      <c r="CK3240">
        <f>YEAR(tbl_Opportunity[[#This Row],[Close Date]])</f>
        <v>2018</v>
      </c>
    </row>
    <row r="3241" spans="1:89">
      <c r="A3241" t="s">
        <v>8617</v>
      </c>
      <c r="B3241" t="b">
        <v>0</v>
      </c>
      <c r="D3241" t="b">
        <v>0</v>
      </c>
      <c r="E3241" t="s">
        <v>3054</v>
      </c>
      <c r="H3241" s="1">
        <v>43738</v>
      </c>
      <c r="I3241" t="b">
        <v>1</v>
      </c>
      <c r="J3241" t="s">
        <v>111</v>
      </c>
      <c r="L3241" t="s">
        <v>8618</v>
      </c>
      <c r="O3241" t="s">
        <v>99</v>
      </c>
      <c r="P3241" t="b">
        <v>1</v>
      </c>
      <c r="Q3241" s="2">
        <v>43244.546759259261</v>
      </c>
      <c r="R3241" s="1"/>
      <c r="S3241" t="b">
        <v>0</v>
      </c>
      <c r="U3241" s="1"/>
      <c r="V3241" t="b">
        <v>0</v>
      </c>
      <c r="W3241" s="1">
        <v>43525</v>
      </c>
      <c r="X3241">
        <v>3</v>
      </c>
      <c r="Y3241">
        <v>2019</v>
      </c>
      <c r="Z3241" t="s">
        <v>90</v>
      </c>
      <c r="AA3241" t="s">
        <v>90</v>
      </c>
      <c r="AB3241" t="b">
        <v>0</v>
      </c>
      <c r="AC3241" t="b">
        <v>0</v>
      </c>
      <c r="AE3241" t="b">
        <v>1</v>
      </c>
      <c r="AF3241" t="b">
        <v>0</v>
      </c>
      <c r="AG3241" t="b">
        <v>0</v>
      </c>
      <c r="AH3241" t="s">
        <v>4808</v>
      </c>
      <c r="AI3241" t="b">
        <v>0</v>
      </c>
      <c r="AK3241" t="b">
        <v>0</v>
      </c>
      <c r="AL3241" s="1">
        <v>43244</v>
      </c>
      <c r="AM3241" t="s">
        <v>162</v>
      </c>
      <c r="AN3241" s="2">
        <v>44297.828460648147</v>
      </c>
      <c r="AP3241" s="2">
        <v>43836.76290509259</v>
      </c>
      <c r="AQ3241" s="1"/>
      <c r="AS3241" t="b">
        <v>0</v>
      </c>
      <c r="AV3241" t="s">
        <v>153</v>
      </c>
      <c r="BB3241" t="s">
        <v>8619</v>
      </c>
      <c r="BD3241" t="b">
        <v>0</v>
      </c>
      <c r="BH3241" t="s">
        <v>142</v>
      </c>
      <c r="BI3241" t="s">
        <v>150</v>
      </c>
      <c r="BJ3241" t="s">
        <v>102</v>
      </c>
      <c r="BL3241" t="s">
        <v>8618</v>
      </c>
      <c r="BQ3241" t="s">
        <v>96</v>
      </c>
      <c r="BR3241" t="b">
        <v>0</v>
      </c>
      <c r="BT3241" t="b">
        <v>0</v>
      </c>
      <c r="BW3241" t="s">
        <v>97</v>
      </c>
      <c r="BX3241" t="b">
        <v>0</v>
      </c>
      <c r="BY3241" s="2">
        <v>44376.857569444444</v>
      </c>
      <c r="CB3241" t="b">
        <v>0</v>
      </c>
      <c r="CC3241" t="b">
        <v>0</v>
      </c>
      <c r="CF3241">
        <v>66194</v>
      </c>
      <c r="CH3241">
        <v>0</v>
      </c>
      <c r="CI3241">
        <v>0</v>
      </c>
      <c r="CJ3241">
        <v>0</v>
      </c>
      <c r="CK3241">
        <f>YEAR(tbl_Opportunity[[#This Row],[Close Date]])</f>
        <v>2019</v>
      </c>
    </row>
    <row r="3242" spans="1:89">
      <c r="A3242" t="s">
        <v>8620</v>
      </c>
      <c r="B3242" t="b">
        <v>0</v>
      </c>
      <c r="D3242" t="b">
        <v>0</v>
      </c>
      <c r="E3242" t="s">
        <v>3865</v>
      </c>
      <c r="H3242" s="1">
        <v>44104</v>
      </c>
      <c r="I3242" t="b">
        <v>1</v>
      </c>
      <c r="J3242" t="s">
        <v>111</v>
      </c>
      <c r="L3242" t="s">
        <v>8621</v>
      </c>
      <c r="O3242" t="s">
        <v>387</v>
      </c>
      <c r="P3242" t="b">
        <v>1</v>
      </c>
      <c r="Q3242" s="2">
        <v>44078.699814814812</v>
      </c>
      <c r="R3242" s="1"/>
      <c r="S3242" t="b">
        <v>0</v>
      </c>
      <c r="U3242" s="1">
        <v>44561</v>
      </c>
      <c r="V3242" t="b">
        <v>0</v>
      </c>
      <c r="W3242" s="1">
        <v>43891</v>
      </c>
      <c r="X3242">
        <v>3</v>
      </c>
      <c r="Y3242">
        <v>2020</v>
      </c>
      <c r="Z3242" t="s">
        <v>90</v>
      </c>
      <c r="AA3242" t="s">
        <v>90</v>
      </c>
      <c r="AB3242" t="b">
        <v>0</v>
      </c>
      <c r="AC3242" t="b">
        <v>0</v>
      </c>
      <c r="AE3242" t="b">
        <v>1</v>
      </c>
      <c r="AF3242" t="b">
        <v>0</v>
      </c>
      <c r="AG3242" t="b">
        <v>0</v>
      </c>
      <c r="AH3242" t="s">
        <v>4808</v>
      </c>
      <c r="AI3242" t="b">
        <v>0</v>
      </c>
      <c r="AK3242" t="b">
        <v>0</v>
      </c>
      <c r="AL3242" s="1">
        <v>44078</v>
      </c>
      <c r="AM3242" t="s">
        <v>92</v>
      </c>
      <c r="AN3242" s="2">
        <v>44091.617488425924</v>
      </c>
      <c r="AP3242" s="2">
        <v>44088.179594907408</v>
      </c>
      <c r="AQ3242" s="1"/>
      <c r="AS3242" t="b">
        <v>0</v>
      </c>
      <c r="AV3242" t="s">
        <v>176</v>
      </c>
      <c r="BB3242" t="s">
        <v>8622</v>
      </c>
      <c r="BD3242" t="b">
        <v>0</v>
      </c>
      <c r="BH3242" t="s">
        <v>387</v>
      </c>
      <c r="BI3242" t="s">
        <v>150</v>
      </c>
      <c r="BJ3242" t="s">
        <v>384</v>
      </c>
      <c r="BL3242" t="s">
        <v>8621</v>
      </c>
      <c r="BQ3242" t="s">
        <v>96</v>
      </c>
      <c r="BR3242" t="b">
        <v>0</v>
      </c>
      <c r="BT3242" t="b">
        <v>0</v>
      </c>
      <c r="BW3242" t="s">
        <v>97</v>
      </c>
      <c r="BX3242" t="b">
        <v>0</v>
      </c>
      <c r="BY3242" s="2">
        <v>44376.857581018521</v>
      </c>
      <c r="CB3242" t="b">
        <v>0</v>
      </c>
      <c r="CC3242" t="b">
        <v>0</v>
      </c>
      <c r="CF3242">
        <v>66151</v>
      </c>
      <c r="CH3242">
        <v>0</v>
      </c>
      <c r="CI3242">
        <v>0</v>
      </c>
      <c r="CJ3242">
        <v>0</v>
      </c>
      <c r="CK3242">
        <f>YEAR(tbl_Opportunity[[#This Row],[Close Date]])</f>
        <v>2020</v>
      </c>
    </row>
    <row r="3243" spans="1:89">
      <c r="A3243" t="s">
        <v>8623</v>
      </c>
      <c r="B3243" t="b">
        <v>0</v>
      </c>
      <c r="D3243" t="b">
        <v>0</v>
      </c>
      <c r="E3243" t="s">
        <v>4875</v>
      </c>
      <c r="H3243" s="1">
        <v>44021</v>
      </c>
      <c r="I3243" t="b">
        <v>1</v>
      </c>
      <c r="J3243" t="s">
        <v>111</v>
      </c>
      <c r="L3243" t="s">
        <v>8624</v>
      </c>
      <c r="O3243" t="s">
        <v>387</v>
      </c>
      <c r="P3243" t="b">
        <v>1</v>
      </c>
      <c r="Q3243" s="2">
        <v>43998.992210648146</v>
      </c>
      <c r="R3243" s="1"/>
      <c r="S3243" t="b">
        <v>0</v>
      </c>
      <c r="U3243" s="1"/>
      <c r="V3243" t="b">
        <v>0</v>
      </c>
      <c r="W3243" s="1">
        <v>43891</v>
      </c>
      <c r="X3243">
        <v>3</v>
      </c>
      <c r="Y3243">
        <v>2020</v>
      </c>
      <c r="Z3243" t="s">
        <v>90</v>
      </c>
      <c r="AA3243" t="s">
        <v>90</v>
      </c>
      <c r="AB3243" t="b">
        <v>0</v>
      </c>
      <c r="AC3243" t="b">
        <v>0</v>
      </c>
      <c r="AD3243" t="s">
        <v>3727</v>
      </c>
      <c r="AE3243" t="b">
        <v>1</v>
      </c>
      <c r="AF3243" t="b">
        <v>0</v>
      </c>
      <c r="AG3243" t="b">
        <v>0</v>
      </c>
      <c r="AH3243" t="s">
        <v>4808</v>
      </c>
      <c r="AI3243" t="b">
        <v>0</v>
      </c>
      <c r="AK3243" t="b">
        <v>0</v>
      </c>
      <c r="AL3243" s="1">
        <v>43998</v>
      </c>
      <c r="AM3243" t="s">
        <v>162</v>
      </c>
      <c r="AN3243" s="2">
        <v>44297.828460648147</v>
      </c>
      <c r="AP3243" s="2">
        <v>44021.859375</v>
      </c>
      <c r="AQ3243" s="1"/>
      <c r="AS3243" t="b">
        <v>0</v>
      </c>
      <c r="AU3243" t="s">
        <v>384</v>
      </c>
      <c r="AV3243" t="s">
        <v>153</v>
      </c>
      <c r="BB3243" t="s">
        <v>8625</v>
      </c>
      <c r="BD3243" t="b">
        <v>0</v>
      </c>
      <c r="BH3243" t="s">
        <v>387</v>
      </c>
      <c r="BI3243" t="s">
        <v>150</v>
      </c>
      <c r="BJ3243" t="s">
        <v>384</v>
      </c>
      <c r="BL3243" t="s">
        <v>8624</v>
      </c>
      <c r="BQ3243" t="s">
        <v>96</v>
      </c>
      <c r="BR3243" t="b">
        <v>0</v>
      </c>
      <c r="BT3243" t="b">
        <v>0</v>
      </c>
      <c r="BW3243" t="s">
        <v>97</v>
      </c>
      <c r="BX3243" t="b">
        <v>0</v>
      </c>
      <c r="BY3243" s="2">
        <v>44376.857581018521</v>
      </c>
      <c r="CB3243" t="b">
        <v>0</v>
      </c>
      <c r="CC3243" t="b">
        <v>0</v>
      </c>
      <c r="CF3243">
        <v>1292.3399999999999</v>
      </c>
      <c r="CH3243">
        <v>0</v>
      </c>
      <c r="CI3243">
        <v>0</v>
      </c>
      <c r="CJ3243">
        <v>0</v>
      </c>
      <c r="CK3243">
        <f>YEAR(tbl_Opportunity[[#This Row],[Close Date]])</f>
        <v>2020</v>
      </c>
    </row>
    <row r="3244" spans="1:89">
      <c r="A3244" t="s">
        <v>8626</v>
      </c>
      <c r="B3244" t="b">
        <v>0</v>
      </c>
      <c r="D3244" t="b">
        <v>0</v>
      </c>
      <c r="E3244" t="s">
        <v>3054</v>
      </c>
      <c r="H3244" s="1">
        <v>43311</v>
      </c>
      <c r="I3244" t="b">
        <v>1</v>
      </c>
      <c r="J3244" t="s">
        <v>111</v>
      </c>
      <c r="L3244" t="s">
        <v>8627</v>
      </c>
      <c r="O3244" t="s">
        <v>99</v>
      </c>
      <c r="P3244" t="b">
        <v>1</v>
      </c>
      <c r="Q3244" s="2">
        <v>43136.798182870371</v>
      </c>
      <c r="R3244" s="1"/>
      <c r="S3244" t="b">
        <v>0</v>
      </c>
      <c r="U3244" s="1"/>
      <c r="V3244" t="b">
        <v>0</v>
      </c>
      <c r="W3244" s="1">
        <v>43160</v>
      </c>
      <c r="X3244">
        <v>3</v>
      </c>
      <c r="Y3244">
        <v>2018</v>
      </c>
      <c r="Z3244" t="s">
        <v>90</v>
      </c>
      <c r="AA3244" t="s">
        <v>90</v>
      </c>
      <c r="AB3244" t="b">
        <v>0</v>
      </c>
      <c r="AC3244" t="b">
        <v>0</v>
      </c>
      <c r="AE3244" t="b">
        <v>1</v>
      </c>
      <c r="AF3244" t="b">
        <v>0</v>
      </c>
      <c r="AG3244" t="b">
        <v>0</v>
      </c>
      <c r="AH3244" t="s">
        <v>1016</v>
      </c>
      <c r="AI3244" t="b">
        <v>0</v>
      </c>
      <c r="AK3244" t="b">
        <v>0</v>
      </c>
      <c r="AL3244" s="1"/>
      <c r="AM3244" t="s">
        <v>162</v>
      </c>
      <c r="AN3244" s="2">
        <v>44297.837673611109</v>
      </c>
      <c r="AP3244" s="2">
        <v>43836.762962962966</v>
      </c>
      <c r="AQ3244" s="1"/>
      <c r="AS3244" t="b">
        <v>0</v>
      </c>
      <c r="AU3244" t="s">
        <v>6211</v>
      </c>
      <c r="AV3244" t="s">
        <v>213</v>
      </c>
      <c r="BB3244" t="s">
        <v>8628</v>
      </c>
      <c r="BD3244" t="b">
        <v>0</v>
      </c>
      <c r="BH3244" t="s">
        <v>332</v>
      </c>
      <c r="BI3244" t="s">
        <v>155</v>
      </c>
      <c r="BJ3244" t="s">
        <v>95</v>
      </c>
      <c r="BL3244" t="s">
        <v>8627</v>
      </c>
      <c r="BQ3244" t="s">
        <v>96</v>
      </c>
      <c r="BR3244" t="b">
        <v>0</v>
      </c>
      <c r="BT3244" t="b">
        <v>0</v>
      </c>
      <c r="BW3244" t="s">
        <v>97</v>
      </c>
      <c r="BX3244" t="b">
        <v>0</v>
      </c>
      <c r="BY3244" s="2">
        <v>44376.857569444444</v>
      </c>
      <c r="CB3244" t="b">
        <v>0</v>
      </c>
      <c r="CC3244" t="b">
        <v>0</v>
      </c>
      <c r="CF3244">
        <v>80194</v>
      </c>
      <c r="CH3244">
        <v>0</v>
      </c>
      <c r="CI3244">
        <v>0</v>
      </c>
      <c r="CJ3244">
        <v>0</v>
      </c>
      <c r="CK3244">
        <f>YEAR(tbl_Opportunity[[#This Row],[Close Date]])</f>
        <v>2018</v>
      </c>
    </row>
    <row r="3245" spans="1:89">
      <c r="A3245" t="s">
        <v>3738</v>
      </c>
      <c r="B3245" t="b">
        <v>0</v>
      </c>
      <c r="D3245" t="b">
        <v>0</v>
      </c>
      <c r="E3245" t="s">
        <v>3036</v>
      </c>
      <c r="H3245" s="1">
        <v>44104</v>
      </c>
      <c r="I3245" t="b">
        <v>1</v>
      </c>
      <c r="J3245" t="s">
        <v>111</v>
      </c>
      <c r="L3245" t="s">
        <v>3739</v>
      </c>
      <c r="O3245" t="s">
        <v>99</v>
      </c>
      <c r="P3245" t="b">
        <v>1</v>
      </c>
      <c r="Q3245" s="2">
        <v>43690.833981481483</v>
      </c>
      <c r="R3245" s="1"/>
      <c r="S3245" t="b">
        <v>0</v>
      </c>
      <c r="U3245" s="1"/>
      <c r="V3245" t="b">
        <v>0</v>
      </c>
      <c r="W3245" s="1">
        <v>43891</v>
      </c>
      <c r="X3245">
        <v>3</v>
      </c>
      <c r="Y3245">
        <v>2020</v>
      </c>
      <c r="Z3245" t="s">
        <v>90</v>
      </c>
      <c r="AA3245" t="s">
        <v>90</v>
      </c>
      <c r="AB3245" t="b">
        <v>0</v>
      </c>
      <c r="AC3245" t="b">
        <v>0</v>
      </c>
      <c r="AD3245" t="s">
        <v>413</v>
      </c>
      <c r="AE3245" t="b">
        <v>1</v>
      </c>
      <c r="AF3245" t="b">
        <v>0</v>
      </c>
      <c r="AG3245" t="b">
        <v>0</v>
      </c>
      <c r="AH3245" t="s">
        <v>4812</v>
      </c>
      <c r="AI3245" t="b">
        <v>0</v>
      </c>
      <c r="AK3245" t="b">
        <v>0</v>
      </c>
      <c r="AL3245" s="1">
        <v>43690</v>
      </c>
      <c r="AM3245" t="s">
        <v>162</v>
      </c>
      <c r="AN3245" s="2">
        <v>44297.828460648147</v>
      </c>
      <c r="AP3245" s="2">
        <v>43951.861250000002</v>
      </c>
      <c r="AQ3245" s="1"/>
      <c r="AS3245" t="b">
        <v>0</v>
      </c>
      <c r="AU3245" t="s">
        <v>384</v>
      </c>
      <c r="AV3245" t="s">
        <v>153</v>
      </c>
      <c r="BB3245" t="s">
        <v>8629</v>
      </c>
      <c r="BD3245" t="b">
        <v>0</v>
      </c>
      <c r="BH3245" t="s">
        <v>332</v>
      </c>
      <c r="BI3245" t="s">
        <v>150</v>
      </c>
      <c r="BJ3245" t="s">
        <v>384</v>
      </c>
      <c r="BL3245" t="s">
        <v>3739</v>
      </c>
      <c r="BQ3245" t="s">
        <v>96</v>
      </c>
      <c r="BR3245" t="b">
        <v>0</v>
      </c>
      <c r="BT3245" t="b">
        <v>0</v>
      </c>
      <c r="BW3245" t="s">
        <v>97</v>
      </c>
      <c r="BX3245" t="b">
        <v>0</v>
      </c>
      <c r="BY3245" s="2">
        <v>44376.857569444444</v>
      </c>
      <c r="CB3245" t="b">
        <v>0</v>
      </c>
      <c r="CC3245" t="b">
        <v>0</v>
      </c>
      <c r="CF3245">
        <v>62165.15</v>
      </c>
      <c r="CH3245">
        <v>0</v>
      </c>
      <c r="CI3245">
        <v>0</v>
      </c>
      <c r="CJ3245">
        <v>0</v>
      </c>
      <c r="CK3245">
        <f>YEAR(tbl_Opportunity[[#This Row],[Close Date]])</f>
        <v>2020</v>
      </c>
    </row>
    <row r="3246" spans="1:89">
      <c r="A3246" t="s">
        <v>1639</v>
      </c>
      <c r="B3246" t="b">
        <v>0</v>
      </c>
      <c r="D3246" t="b">
        <v>0</v>
      </c>
      <c r="H3246" s="1">
        <v>43373</v>
      </c>
      <c r="I3246" t="b">
        <v>1</v>
      </c>
      <c r="J3246" t="s">
        <v>140</v>
      </c>
      <c r="L3246" t="s">
        <v>8630</v>
      </c>
      <c r="O3246" t="s">
        <v>99</v>
      </c>
      <c r="P3246" t="b">
        <v>1</v>
      </c>
      <c r="Q3246" s="2">
        <v>43340.958194444444</v>
      </c>
      <c r="R3246" s="1"/>
      <c r="S3246" t="b">
        <v>0</v>
      </c>
      <c r="U3246" s="1"/>
      <c r="V3246" t="b">
        <v>0</v>
      </c>
      <c r="W3246" s="1">
        <v>43160</v>
      </c>
      <c r="X3246">
        <v>3</v>
      </c>
      <c r="Y3246">
        <v>2018</v>
      </c>
      <c r="Z3246" t="s">
        <v>90</v>
      </c>
      <c r="AA3246" t="s">
        <v>90</v>
      </c>
      <c r="AB3246" t="b">
        <v>0</v>
      </c>
      <c r="AC3246" t="b">
        <v>0</v>
      </c>
      <c r="AE3246" t="b">
        <v>1</v>
      </c>
      <c r="AF3246" t="b">
        <v>0</v>
      </c>
      <c r="AG3246" t="b">
        <v>0</v>
      </c>
      <c r="AH3246" t="s">
        <v>4808</v>
      </c>
      <c r="AI3246" t="b">
        <v>0</v>
      </c>
      <c r="AK3246" t="b">
        <v>0</v>
      </c>
      <c r="AL3246" s="1">
        <v>43375</v>
      </c>
      <c r="AM3246" t="s">
        <v>99</v>
      </c>
      <c r="AN3246" s="2">
        <v>44259.708101851851</v>
      </c>
      <c r="AP3246" s="2">
        <v>43836.762962962966</v>
      </c>
      <c r="AQ3246" s="1"/>
      <c r="AS3246" t="b">
        <v>0</v>
      </c>
      <c r="AU3246" t="s">
        <v>95</v>
      </c>
      <c r="AV3246" t="s">
        <v>93</v>
      </c>
      <c r="BB3246" t="s">
        <v>8631</v>
      </c>
      <c r="BD3246" t="b">
        <v>0</v>
      </c>
      <c r="BH3246" t="s">
        <v>142</v>
      </c>
      <c r="BI3246" t="s">
        <v>150</v>
      </c>
      <c r="BJ3246" t="s">
        <v>95</v>
      </c>
      <c r="BL3246" t="s">
        <v>8630</v>
      </c>
      <c r="BQ3246" t="s">
        <v>96</v>
      </c>
      <c r="BR3246" t="b">
        <v>0</v>
      </c>
      <c r="BT3246" t="b">
        <v>0</v>
      </c>
      <c r="BW3246" t="s">
        <v>97</v>
      </c>
      <c r="BX3246" t="b">
        <v>0</v>
      </c>
      <c r="BY3246" s="2">
        <v>44376.857569444444</v>
      </c>
      <c r="CB3246" t="b">
        <v>0</v>
      </c>
      <c r="CC3246" t="b">
        <v>0</v>
      </c>
      <c r="CF3246">
        <v>65199</v>
      </c>
      <c r="CH3246">
        <v>0</v>
      </c>
      <c r="CI3246">
        <v>0</v>
      </c>
      <c r="CJ3246">
        <v>0</v>
      </c>
      <c r="CK3246">
        <f>YEAR(tbl_Opportunity[[#This Row],[Close Date]])</f>
        <v>2018</v>
      </c>
    </row>
    <row r="3247" spans="1:89">
      <c r="A3247" t="s">
        <v>8632</v>
      </c>
      <c r="B3247" t="b">
        <v>0</v>
      </c>
      <c r="D3247" t="b">
        <v>0</v>
      </c>
      <c r="H3247" s="1">
        <v>43738</v>
      </c>
      <c r="I3247" t="b">
        <v>1</v>
      </c>
      <c r="J3247" t="s">
        <v>140</v>
      </c>
      <c r="L3247" t="s">
        <v>8633</v>
      </c>
      <c r="O3247" t="s">
        <v>99</v>
      </c>
      <c r="P3247" t="b">
        <v>1</v>
      </c>
      <c r="Q3247" s="2">
        <v>43698.792800925927</v>
      </c>
      <c r="R3247" s="1"/>
      <c r="S3247" t="b">
        <v>0</v>
      </c>
      <c r="U3247" s="1"/>
      <c r="V3247" t="b">
        <v>0</v>
      </c>
      <c r="W3247" s="1">
        <v>43525</v>
      </c>
      <c r="X3247">
        <v>3</v>
      </c>
      <c r="Y3247">
        <v>2019</v>
      </c>
      <c r="Z3247" t="s">
        <v>90</v>
      </c>
      <c r="AA3247" t="s">
        <v>90</v>
      </c>
      <c r="AB3247" t="b">
        <v>0</v>
      </c>
      <c r="AC3247" t="b">
        <v>0</v>
      </c>
      <c r="AE3247" t="b">
        <v>1</v>
      </c>
      <c r="AF3247" t="b">
        <v>0</v>
      </c>
      <c r="AG3247" t="b">
        <v>0</v>
      </c>
      <c r="AH3247" t="s">
        <v>4808</v>
      </c>
      <c r="AI3247" t="b">
        <v>0</v>
      </c>
      <c r="AK3247" t="b">
        <v>0</v>
      </c>
      <c r="AL3247" s="1">
        <v>43706</v>
      </c>
      <c r="AM3247" t="s">
        <v>92</v>
      </c>
      <c r="AN3247" s="2">
        <v>44091.617349537039</v>
      </c>
      <c r="AP3247" s="2">
        <v>43836.763020833336</v>
      </c>
      <c r="AQ3247" s="1"/>
      <c r="AS3247" t="b">
        <v>0</v>
      </c>
      <c r="AU3247" t="s">
        <v>384</v>
      </c>
      <c r="AV3247" t="s">
        <v>93</v>
      </c>
      <c r="BB3247" t="s">
        <v>8634</v>
      </c>
      <c r="BD3247" t="b">
        <v>0</v>
      </c>
      <c r="BH3247" t="s">
        <v>142</v>
      </c>
      <c r="BI3247" t="s">
        <v>150</v>
      </c>
      <c r="BJ3247" t="s">
        <v>384</v>
      </c>
      <c r="BL3247" t="s">
        <v>8633</v>
      </c>
      <c r="BQ3247" t="s">
        <v>96</v>
      </c>
      <c r="BR3247" t="b">
        <v>0</v>
      </c>
      <c r="BT3247" t="b">
        <v>0</v>
      </c>
      <c r="BW3247" t="s">
        <v>97</v>
      </c>
      <c r="BX3247" t="b">
        <v>0</v>
      </c>
      <c r="BY3247" s="2">
        <v>44376.857569444444</v>
      </c>
      <c r="CB3247" t="b">
        <v>0</v>
      </c>
      <c r="CC3247" t="b">
        <v>0</v>
      </c>
      <c r="CF3247">
        <v>65437</v>
      </c>
      <c r="CH3247">
        <v>0</v>
      </c>
      <c r="CI3247">
        <v>0</v>
      </c>
      <c r="CJ3247">
        <v>0</v>
      </c>
      <c r="CK3247">
        <f>YEAR(tbl_Opportunity[[#This Row],[Close Date]])</f>
        <v>2019</v>
      </c>
    </row>
    <row r="3248" spans="1:89">
      <c r="A3248" t="s">
        <v>8635</v>
      </c>
      <c r="B3248" t="b">
        <v>0</v>
      </c>
      <c r="D3248" t="b">
        <v>0</v>
      </c>
      <c r="E3248" t="s">
        <v>3557</v>
      </c>
      <c r="H3248" s="1">
        <v>44104</v>
      </c>
      <c r="I3248" t="b">
        <v>1</v>
      </c>
      <c r="J3248" t="s">
        <v>140</v>
      </c>
      <c r="L3248" t="s">
        <v>8636</v>
      </c>
      <c r="O3248" t="s">
        <v>387</v>
      </c>
      <c r="P3248" t="b">
        <v>1</v>
      </c>
      <c r="Q3248" s="2">
        <v>43668.931527777779</v>
      </c>
      <c r="R3248" s="1"/>
      <c r="S3248" t="b">
        <v>0</v>
      </c>
      <c r="U3248" s="1"/>
      <c r="V3248" t="b">
        <v>0</v>
      </c>
      <c r="W3248" s="1">
        <v>43891</v>
      </c>
      <c r="X3248">
        <v>3</v>
      </c>
      <c r="Y3248">
        <v>2020</v>
      </c>
      <c r="Z3248" t="s">
        <v>90</v>
      </c>
      <c r="AA3248" t="s">
        <v>90</v>
      </c>
      <c r="AB3248" t="b">
        <v>0</v>
      </c>
      <c r="AC3248" t="b">
        <v>0</v>
      </c>
      <c r="AE3248" t="b">
        <v>1</v>
      </c>
      <c r="AF3248" t="b">
        <v>0</v>
      </c>
      <c r="AG3248" t="b">
        <v>0</v>
      </c>
      <c r="AH3248" t="s">
        <v>4808</v>
      </c>
      <c r="AI3248" t="b">
        <v>0</v>
      </c>
      <c r="AK3248" t="b">
        <v>0</v>
      </c>
      <c r="AL3248" s="1">
        <v>43668</v>
      </c>
      <c r="AM3248" t="s">
        <v>92</v>
      </c>
      <c r="AN3248" s="2">
        <v>44091.617349537039</v>
      </c>
      <c r="AP3248" s="2">
        <v>43836.762962962966</v>
      </c>
      <c r="AQ3248" s="1"/>
      <c r="AS3248" t="b">
        <v>0</v>
      </c>
      <c r="AU3248" t="s">
        <v>384</v>
      </c>
      <c r="AV3248" t="s">
        <v>93</v>
      </c>
      <c r="BB3248" t="s">
        <v>8637</v>
      </c>
      <c r="BD3248" t="b">
        <v>0</v>
      </c>
      <c r="BH3248" t="s">
        <v>387</v>
      </c>
      <c r="BI3248" t="s">
        <v>150</v>
      </c>
      <c r="BJ3248" t="s">
        <v>384</v>
      </c>
      <c r="BL3248" t="s">
        <v>8636</v>
      </c>
      <c r="BQ3248" t="s">
        <v>96</v>
      </c>
      <c r="BR3248" t="b">
        <v>0</v>
      </c>
      <c r="BT3248" t="b">
        <v>0</v>
      </c>
      <c r="BW3248" t="s">
        <v>97</v>
      </c>
      <c r="BX3248" t="b">
        <v>0</v>
      </c>
      <c r="BY3248" s="2">
        <v>44376.857569444444</v>
      </c>
      <c r="CB3248" t="b">
        <v>0</v>
      </c>
      <c r="CC3248" t="b">
        <v>0</v>
      </c>
      <c r="CF3248">
        <v>65675</v>
      </c>
      <c r="CH3248">
        <v>0</v>
      </c>
      <c r="CI3248">
        <v>0</v>
      </c>
      <c r="CJ3248">
        <v>0</v>
      </c>
      <c r="CK3248">
        <f>YEAR(tbl_Opportunity[[#This Row],[Close Date]])</f>
        <v>2020</v>
      </c>
    </row>
    <row r="3249" spans="1:89">
      <c r="A3249" t="s">
        <v>8638</v>
      </c>
      <c r="B3249" t="b">
        <v>0</v>
      </c>
      <c r="D3249" t="b">
        <v>0</v>
      </c>
      <c r="E3249" t="s">
        <v>3557</v>
      </c>
      <c r="H3249" s="1">
        <v>44104</v>
      </c>
      <c r="I3249" t="b">
        <v>1</v>
      </c>
      <c r="J3249" t="s">
        <v>140</v>
      </c>
      <c r="L3249" t="s">
        <v>8639</v>
      </c>
      <c r="O3249" t="s">
        <v>99</v>
      </c>
      <c r="P3249" t="b">
        <v>1</v>
      </c>
      <c r="Q3249" s="2">
        <v>43836.623796296299</v>
      </c>
      <c r="R3249" s="1"/>
      <c r="S3249" t="b">
        <v>0</v>
      </c>
      <c r="U3249" s="1"/>
      <c r="V3249" t="b">
        <v>0</v>
      </c>
      <c r="W3249" s="1">
        <v>43891</v>
      </c>
      <c r="X3249">
        <v>3</v>
      </c>
      <c r="Y3249">
        <v>2020</v>
      </c>
      <c r="Z3249" t="s">
        <v>90</v>
      </c>
      <c r="AA3249" t="s">
        <v>90</v>
      </c>
      <c r="AB3249" t="b">
        <v>0</v>
      </c>
      <c r="AC3249" t="b">
        <v>0</v>
      </c>
      <c r="AE3249" t="b">
        <v>1</v>
      </c>
      <c r="AF3249" t="b">
        <v>0</v>
      </c>
      <c r="AG3249" t="b">
        <v>0</v>
      </c>
      <c r="AH3249" t="s">
        <v>4808</v>
      </c>
      <c r="AI3249" t="b">
        <v>0</v>
      </c>
      <c r="AK3249" t="b">
        <v>0</v>
      </c>
      <c r="AL3249" s="1">
        <v>43819</v>
      </c>
      <c r="AM3249" t="s">
        <v>142</v>
      </c>
      <c r="AN3249" s="2">
        <v>44110.787499999999</v>
      </c>
      <c r="AP3249" s="2">
        <v>44110.787499999999</v>
      </c>
      <c r="AQ3249" s="1"/>
      <c r="AS3249" t="b">
        <v>0</v>
      </c>
      <c r="AU3249" t="s">
        <v>384</v>
      </c>
      <c r="AV3249" t="s">
        <v>93</v>
      </c>
      <c r="BB3249" t="s">
        <v>8640</v>
      </c>
      <c r="BD3249" t="b">
        <v>0</v>
      </c>
      <c r="BH3249" t="s">
        <v>142</v>
      </c>
      <c r="BI3249" t="s">
        <v>150</v>
      </c>
      <c r="BJ3249" t="s">
        <v>384</v>
      </c>
      <c r="BL3249" t="s">
        <v>8639</v>
      </c>
      <c r="BQ3249" t="s">
        <v>96</v>
      </c>
      <c r="BR3249" t="b">
        <v>0</v>
      </c>
      <c r="BT3249" t="b">
        <v>0</v>
      </c>
      <c r="BW3249" t="s">
        <v>97</v>
      </c>
      <c r="BX3249" t="b">
        <v>0</v>
      </c>
      <c r="BY3249" s="2">
        <v>44376.857581018521</v>
      </c>
      <c r="CB3249" t="b">
        <v>0</v>
      </c>
      <c r="CC3249" t="b">
        <v>0</v>
      </c>
      <c r="CF3249">
        <v>64488.5</v>
      </c>
      <c r="CH3249">
        <v>0</v>
      </c>
      <c r="CI3249">
        <v>0</v>
      </c>
      <c r="CJ3249">
        <v>0</v>
      </c>
      <c r="CK3249">
        <f>YEAR(tbl_Opportunity[[#This Row],[Close Date]])</f>
        <v>2020</v>
      </c>
    </row>
    <row r="3250" spans="1:89">
      <c r="A3250" t="s">
        <v>8641</v>
      </c>
      <c r="B3250" t="b">
        <v>0</v>
      </c>
      <c r="D3250" t="b">
        <v>0</v>
      </c>
      <c r="E3250" t="s">
        <v>3054</v>
      </c>
      <c r="H3250" s="1">
        <v>43647</v>
      </c>
      <c r="I3250" t="b">
        <v>1</v>
      </c>
      <c r="J3250" t="s">
        <v>140</v>
      </c>
      <c r="L3250" t="s">
        <v>8642</v>
      </c>
      <c r="O3250" t="s">
        <v>99</v>
      </c>
      <c r="P3250" t="b">
        <v>1</v>
      </c>
      <c r="Q3250" s="2">
        <v>43332.634502314817</v>
      </c>
      <c r="R3250" s="1"/>
      <c r="S3250" t="b">
        <v>0</v>
      </c>
      <c r="U3250" s="1"/>
      <c r="V3250" t="b">
        <v>0</v>
      </c>
      <c r="W3250" s="1">
        <v>43525</v>
      </c>
      <c r="X3250">
        <v>3</v>
      </c>
      <c r="Y3250">
        <v>2019</v>
      </c>
      <c r="Z3250" t="s">
        <v>90</v>
      </c>
      <c r="AA3250" t="s">
        <v>90</v>
      </c>
      <c r="AB3250" t="b">
        <v>0</v>
      </c>
      <c r="AC3250" t="b">
        <v>0</v>
      </c>
      <c r="AE3250" t="b">
        <v>1</v>
      </c>
      <c r="AF3250" t="b">
        <v>0</v>
      </c>
      <c r="AG3250" t="b">
        <v>0</v>
      </c>
      <c r="AH3250" t="s">
        <v>4863</v>
      </c>
      <c r="AI3250" t="b">
        <v>0</v>
      </c>
      <c r="AK3250" t="b">
        <v>0</v>
      </c>
      <c r="AL3250" s="1">
        <v>43322</v>
      </c>
      <c r="AM3250" t="s">
        <v>162</v>
      </c>
      <c r="AN3250" s="2">
        <v>44297.828460648147</v>
      </c>
      <c r="AP3250" s="2">
        <v>43836.762962962966</v>
      </c>
      <c r="AQ3250" s="1"/>
      <c r="AS3250" t="b">
        <v>0</v>
      </c>
      <c r="AV3250" t="s">
        <v>153</v>
      </c>
      <c r="BB3250" t="s">
        <v>8643</v>
      </c>
      <c r="BD3250" t="b">
        <v>0</v>
      </c>
      <c r="BH3250" t="s">
        <v>142</v>
      </c>
      <c r="BI3250" t="s">
        <v>150</v>
      </c>
      <c r="BJ3250" t="s">
        <v>95</v>
      </c>
      <c r="BL3250" t="s">
        <v>8642</v>
      </c>
      <c r="BQ3250" t="s">
        <v>96</v>
      </c>
      <c r="BR3250" t="b">
        <v>0</v>
      </c>
      <c r="BT3250" t="b">
        <v>0</v>
      </c>
      <c r="BW3250" t="s">
        <v>97</v>
      </c>
      <c r="BX3250" t="b">
        <v>0</v>
      </c>
      <c r="BY3250" s="2">
        <v>44376.857569444444</v>
      </c>
      <c r="CB3250" t="b">
        <v>0</v>
      </c>
      <c r="CC3250" t="b">
        <v>0</v>
      </c>
      <c r="CF3250">
        <v>65796</v>
      </c>
      <c r="CH3250">
        <v>0</v>
      </c>
      <c r="CI3250">
        <v>0</v>
      </c>
      <c r="CJ3250">
        <v>0</v>
      </c>
      <c r="CK3250">
        <f>YEAR(tbl_Opportunity[[#This Row],[Close Date]])</f>
        <v>2019</v>
      </c>
    </row>
    <row r="3251" spans="1:89">
      <c r="A3251" t="s">
        <v>8644</v>
      </c>
      <c r="B3251" t="b">
        <v>0</v>
      </c>
      <c r="D3251" t="b">
        <v>0</v>
      </c>
      <c r="E3251" t="s">
        <v>8645</v>
      </c>
      <c r="H3251" s="1">
        <v>43647</v>
      </c>
      <c r="I3251" t="b">
        <v>1</v>
      </c>
      <c r="J3251" t="s">
        <v>140</v>
      </c>
      <c r="L3251" t="s">
        <v>8646</v>
      </c>
      <c r="O3251" t="s">
        <v>99</v>
      </c>
      <c r="P3251" t="b">
        <v>1</v>
      </c>
      <c r="Q3251" s="2">
        <v>43332.78634259259</v>
      </c>
      <c r="R3251" s="1"/>
      <c r="S3251" t="b">
        <v>0</v>
      </c>
      <c r="U3251" s="1"/>
      <c r="V3251" t="b">
        <v>0</v>
      </c>
      <c r="W3251" s="1">
        <v>43525</v>
      </c>
      <c r="X3251">
        <v>3</v>
      </c>
      <c r="Y3251">
        <v>2019</v>
      </c>
      <c r="Z3251" t="s">
        <v>90</v>
      </c>
      <c r="AA3251" t="s">
        <v>90</v>
      </c>
      <c r="AB3251" t="b">
        <v>0</v>
      </c>
      <c r="AC3251" t="b">
        <v>0</v>
      </c>
      <c r="AE3251" t="b">
        <v>1</v>
      </c>
      <c r="AF3251" t="b">
        <v>0</v>
      </c>
      <c r="AG3251" t="b">
        <v>0</v>
      </c>
      <c r="AH3251" t="s">
        <v>4808</v>
      </c>
      <c r="AI3251" t="b">
        <v>0</v>
      </c>
      <c r="AK3251" t="b">
        <v>0</v>
      </c>
      <c r="AL3251" s="1">
        <v>43332</v>
      </c>
      <c r="AM3251" t="s">
        <v>162</v>
      </c>
      <c r="AN3251" s="2">
        <v>44297.838888888888</v>
      </c>
      <c r="AP3251" s="2">
        <v>43836.762962962966</v>
      </c>
      <c r="AQ3251" s="1"/>
      <c r="AS3251" t="b">
        <v>0</v>
      </c>
      <c r="AV3251" t="s">
        <v>213</v>
      </c>
      <c r="BB3251" t="s">
        <v>8647</v>
      </c>
      <c r="BD3251" t="b">
        <v>0</v>
      </c>
      <c r="BH3251" t="s">
        <v>142</v>
      </c>
      <c r="BI3251" t="s">
        <v>150</v>
      </c>
      <c r="BJ3251" t="s">
        <v>95</v>
      </c>
      <c r="BL3251" t="s">
        <v>8646</v>
      </c>
      <c r="BQ3251" t="s">
        <v>96</v>
      </c>
      <c r="BR3251" t="b">
        <v>0</v>
      </c>
      <c r="BT3251" t="b">
        <v>0</v>
      </c>
      <c r="BW3251" t="s">
        <v>97</v>
      </c>
      <c r="BX3251" t="b">
        <v>0</v>
      </c>
      <c r="BY3251" s="2">
        <v>44376.857569444444</v>
      </c>
      <c r="CB3251" t="b">
        <v>0</v>
      </c>
      <c r="CC3251" t="b">
        <v>0</v>
      </c>
      <c r="CF3251">
        <v>65199</v>
      </c>
      <c r="CH3251">
        <v>0</v>
      </c>
      <c r="CI3251">
        <v>0</v>
      </c>
      <c r="CJ3251">
        <v>0</v>
      </c>
      <c r="CK3251">
        <f>YEAR(tbl_Opportunity[[#This Row],[Close Date]])</f>
        <v>2019</v>
      </c>
    </row>
    <row r="3252" spans="1:89">
      <c r="A3252" t="s">
        <v>3520</v>
      </c>
      <c r="B3252" t="b">
        <v>0</v>
      </c>
      <c r="D3252" t="b">
        <v>0</v>
      </c>
      <c r="E3252" t="s">
        <v>3054</v>
      </c>
      <c r="H3252" s="1">
        <v>43297</v>
      </c>
      <c r="I3252" t="b">
        <v>1</v>
      </c>
      <c r="J3252" t="s">
        <v>140</v>
      </c>
      <c r="L3252" t="s">
        <v>8648</v>
      </c>
      <c r="O3252" t="s">
        <v>99</v>
      </c>
      <c r="P3252" t="b">
        <v>1</v>
      </c>
      <c r="Q3252" s="2">
        <v>43294.557488425926</v>
      </c>
      <c r="R3252" s="1"/>
      <c r="S3252" t="b">
        <v>0</v>
      </c>
      <c r="U3252" s="1"/>
      <c r="V3252" t="b">
        <v>0</v>
      </c>
      <c r="W3252" s="1">
        <v>43160</v>
      </c>
      <c r="X3252">
        <v>3</v>
      </c>
      <c r="Y3252">
        <v>2018</v>
      </c>
      <c r="Z3252" t="s">
        <v>90</v>
      </c>
      <c r="AA3252" t="s">
        <v>90</v>
      </c>
      <c r="AB3252" t="b">
        <v>0</v>
      </c>
      <c r="AC3252" t="b">
        <v>0</v>
      </c>
      <c r="AE3252" t="b">
        <v>1</v>
      </c>
      <c r="AF3252" t="b">
        <v>0</v>
      </c>
      <c r="AG3252" t="b">
        <v>0</v>
      </c>
      <c r="AH3252" t="s">
        <v>4808</v>
      </c>
      <c r="AI3252" t="b">
        <v>0</v>
      </c>
      <c r="AK3252" t="b">
        <v>0</v>
      </c>
      <c r="AL3252" s="1">
        <v>43294</v>
      </c>
      <c r="AM3252" t="s">
        <v>162</v>
      </c>
      <c r="AN3252" s="2">
        <v>44297.828460648147</v>
      </c>
      <c r="AP3252" s="2">
        <v>43836.762962962966</v>
      </c>
      <c r="AQ3252" s="1"/>
      <c r="AS3252" t="b">
        <v>0</v>
      </c>
      <c r="AU3252" t="s">
        <v>384</v>
      </c>
      <c r="AV3252" t="s">
        <v>153</v>
      </c>
      <c r="BB3252" t="s">
        <v>8649</v>
      </c>
      <c r="BD3252" t="b">
        <v>0</v>
      </c>
      <c r="BH3252" t="s">
        <v>142</v>
      </c>
      <c r="BI3252" t="s">
        <v>150</v>
      </c>
      <c r="BJ3252" t="s">
        <v>384</v>
      </c>
      <c r="BL3252" t="s">
        <v>8648</v>
      </c>
      <c r="BQ3252" t="s">
        <v>96</v>
      </c>
      <c r="BR3252" t="b">
        <v>0</v>
      </c>
      <c r="BT3252" t="b">
        <v>0</v>
      </c>
      <c r="BW3252" t="s">
        <v>97</v>
      </c>
      <c r="BX3252" t="b">
        <v>0</v>
      </c>
      <c r="BY3252" s="2">
        <v>44376.857569444444</v>
      </c>
      <c r="CB3252" t="b">
        <v>0</v>
      </c>
      <c r="CC3252" t="b">
        <v>0</v>
      </c>
      <c r="CF3252">
        <v>65199</v>
      </c>
      <c r="CH3252">
        <v>0</v>
      </c>
      <c r="CI3252">
        <v>0</v>
      </c>
      <c r="CJ3252">
        <v>0</v>
      </c>
      <c r="CK3252">
        <f>YEAR(tbl_Opportunity[[#This Row],[Close Date]])</f>
        <v>2018</v>
      </c>
    </row>
    <row r="3253" spans="1:89">
      <c r="A3253" t="s">
        <v>8650</v>
      </c>
      <c r="B3253" t="b">
        <v>0</v>
      </c>
      <c r="D3253" t="b">
        <v>0</v>
      </c>
      <c r="E3253" t="s">
        <v>3054</v>
      </c>
      <c r="H3253" s="1">
        <v>43738</v>
      </c>
      <c r="I3253" t="b">
        <v>1</v>
      </c>
      <c r="J3253" t="s">
        <v>140</v>
      </c>
      <c r="L3253" t="s">
        <v>8651</v>
      </c>
      <c r="O3253" t="s">
        <v>99</v>
      </c>
      <c r="P3253" t="b">
        <v>1</v>
      </c>
      <c r="Q3253" s="2">
        <v>43238.605486111112</v>
      </c>
      <c r="R3253" s="1"/>
      <c r="S3253" t="b">
        <v>0</v>
      </c>
      <c r="U3253" s="1"/>
      <c r="V3253" t="b">
        <v>0</v>
      </c>
      <c r="W3253" s="1">
        <v>43525</v>
      </c>
      <c r="X3253">
        <v>3</v>
      </c>
      <c r="Y3253">
        <v>2019</v>
      </c>
      <c r="Z3253" t="s">
        <v>90</v>
      </c>
      <c r="AA3253" t="s">
        <v>90</v>
      </c>
      <c r="AB3253" t="b">
        <v>0</v>
      </c>
      <c r="AC3253" t="b">
        <v>0</v>
      </c>
      <c r="AE3253" t="b">
        <v>1</v>
      </c>
      <c r="AF3253" t="b">
        <v>0</v>
      </c>
      <c r="AG3253" t="b">
        <v>0</v>
      </c>
      <c r="AH3253" t="s">
        <v>4863</v>
      </c>
      <c r="AI3253" t="b">
        <v>0</v>
      </c>
      <c r="AK3253" t="b">
        <v>0</v>
      </c>
      <c r="AL3253" s="1">
        <v>43238</v>
      </c>
      <c r="AM3253" t="s">
        <v>162</v>
      </c>
      <c r="AN3253" s="2">
        <v>44297.828460648147</v>
      </c>
      <c r="AP3253" s="2">
        <v>43836.76290509259</v>
      </c>
      <c r="AQ3253" s="1"/>
      <c r="AS3253" t="b">
        <v>0</v>
      </c>
      <c r="AU3253" t="s">
        <v>102</v>
      </c>
      <c r="AV3253" t="s">
        <v>153</v>
      </c>
      <c r="BB3253" t="s">
        <v>8652</v>
      </c>
      <c r="BD3253" t="b">
        <v>0</v>
      </c>
      <c r="BH3253" t="s">
        <v>142</v>
      </c>
      <c r="BI3253" t="s">
        <v>150</v>
      </c>
      <c r="BJ3253" t="s">
        <v>102</v>
      </c>
      <c r="BL3253" t="s">
        <v>8651</v>
      </c>
      <c r="BQ3253" t="s">
        <v>96</v>
      </c>
      <c r="BR3253" t="b">
        <v>0</v>
      </c>
      <c r="BT3253" t="b">
        <v>0</v>
      </c>
      <c r="BW3253" t="s">
        <v>97</v>
      </c>
      <c r="BX3253" t="b">
        <v>0</v>
      </c>
      <c r="BY3253" s="2">
        <v>44376.857569444444</v>
      </c>
      <c r="CB3253" t="b">
        <v>0</v>
      </c>
      <c r="CC3253" t="b">
        <v>0</v>
      </c>
      <c r="CF3253">
        <v>65398</v>
      </c>
      <c r="CH3253">
        <v>0</v>
      </c>
      <c r="CI3253">
        <v>0</v>
      </c>
      <c r="CJ3253">
        <v>0</v>
      </c>
      <c r="CK3253">
        <f>YEAR(tbl_Opportunity[[#This Row],[Close Date]])</f>
        <v>2019</v>
      </c>
    </row>
    <row r="3254" spans="1:89">
      <c r="A3254" t="s">
        <v>8653</v>
      </c>
      <c r="B3254" t="b">
        <v>0</v>
      </c>
      <c r="D3254" t="b">
        <v>0</v>
      </c>
      <c r="E3254" t="s">
        <v>3713</v>
      </c>
      <c r="H3254" s="1">
        <v>44104</v>
      </c>
      <c r="I3254" t="b">
        <v>1</v>
      </c>
      <c r="J3254" t="s">
        <v>140</v>
      </c>
      <c r="L3254" t="s">
        <v>8654</v>
      </c>
      <c r="O3254" t="s">
        <v>387</v>
      </c>
      <c r="P3254" t="b">
        <v>1</v>
      </c>
      <c r="Q3254" s="2">
        <v>43990.83730324074</v>
      </c>
      <c r="R3254" s="1"/>
      <c r="S3254" t="b">
        <v>0</v>
      </c>
      <c r="U3254" s="1"/>
      <c r="V3254" t="b">
        <v>0</v>
      </c>
      <c r="W3254" s="1">
        <v>43891</v>
      </c>
      <c r="X3254">
        <v>3</v>
      </c>
      <c r="Y3254">
        <v>2020</v>
      </c>
      <c r="Z3254" t="s">
        <v>90</v>
      </c>
      <c r="AA3254" t="s">
        <v>90</v>
      </c>
      <c r="AB3254" t="b">
        <v>0</v>
      </c>
      <c r="AC3254" t="b">
        <v>0</v>
      </c>
      <c r="AE3254" t="b">
        <v>1</v>
      </c>
      <c r="AF3254" t="b">
        <v>0</v>
      </c>
      <c r="AG3254" t="b">
        <v>0</v>
      </c>
      <c r="AH3254" t="s">
        <v>4808</v>
      </c>
      <c r="AI3254" t="b">
        <v>0</v>
      </c>
      <c r="AK3254" t="b">
        <v>0</v>
      </c>
      <c r="AL3254" s="1">
        <v>43986</v>
      </c>
      <c r="AM3254" t="s">
        <v>99</v>
      </c>
      <c r="AN3254" s="2">
        <v>44250.760787037034</v>
      </c>
      <c r="AP3254" s="2">
        <v>44092.853310185186</v>
      </c>
      <c r="AQ3254" s="1"/>
      <c r="AS3254" t="b">
        <v>0</v>
      </c>
      <c r="AU3254" t="s">
        <v>102</v>
      </c>
      <c r="AV3254" t="s">
        <v>176</v>
      </c>
      <c r="BB3254" t="s">
        <v>8655</v>
      </c>
      <c r="BD3254" t="b">
        <v>0</v>
      </c>
      <c r="BH3254" t="s">
        <v>387</v>
      </c>
      <c r="BI3254" t="s">
        <v>150</v>
      </c>
      <c r="BJ3254" t="s">
        <v>95</v>
      </c>
      <c r="BL3254" t="s">
        <v>8654</v>
      </c>
      <c r="BQ3254" t="s">
        <v>96</v>
      </c>
      <c r="BR3254" t="b">
        <v>0</v>
      </c>
      <c r="BT3254" t="b">
        <v>0</v>
      </c>
      <c r="BW3254" t="s">
        <v>97</v>
      </c>
      <c r="BX3254" t="b">
        <v>0</v>
      </c>
      <c r="BY3254" s="2">
        <v>44376.857581018521</v>
      </c>
      <c r="CB3254" t="b">
        <v>0</v>
      </c>
      <c r="CC3254" t="b">
        <v>0</v>
      </c>
      <c r="CF3254">
        <v>62580.3</v>
      </c>
      <c r="CH3254">
        <v>0</v>
      </c>
      <c r="CI3254">
        <v>0</v>
      </c>
      <c r="CJ3254">
        <v>0</v>
      </c>
      <c r="CK3254">
        <f>YEAR(tbl_Opportunity[[#This Row],[Close Date]])</f>
        <v>2020</v>
      </c>
    </row>
    <row r="3255" spans="1:89">
      <c r="A3255" t="s">
        <v>8656</v>
      </c>
      <c r="B3255" t="b">
        <v>0</v>
      </c>
      <c r="D3255" t="b">
        <v>0</v>
      </c>
      <c r="E3255" t="s">
        <v>8657</v>
      </c>
      <c r="H3255" s="1">
        <v>44095</v>
      </c>
      <c r="I3255" t="b">
        <v>1</v>
      </c>
      <c r="J3255" t="s">
        <v>140</v>
      </c>
      <c r="L3255" t="s">
        <v>8658</v>
      </c>
      <c r="O3255" t="s">
        <v>99</v>
      </c>
      <c r="P3255" t="b">
        <v>1</v>
      </c>
      <c r="Q3255" s="2">
        <v>43566.817743055559</v>
      </c>
      <c r="R3255" s="1"/>
      <c r="S3255" t="b">
        <v>0</v>
      </c>
      <c r="U3255" s="1"/>
      <c r="V3255" t="b">
        <v>0</v>
      </c>
      <c r="W3255" s="1">
        <v>43891</v>
      </c>
      <c r="X3255">
        <v>3</v>
      </c>
      <c r="Y3255">
        <v>2020</v>
      </c>
      <c r="Z3255" t="s">
        <v>90</v>
      </c>
      <c r="AA3255" t="s">
        <v>90</v>
      </c>
      <c r="AB3255" t="b">
        <v>0</v>
      </c>
      <c r="AC3255" t="b">
        <v>0</v>
      </c>
      <c r="AE3255" t="b">
        <v>1</v>
      </c>
      <c r="AF3255" t="b">
        <v>0</v>
      </c>
      <c r="AG3255" t="b">
        <v>0</v>
      </c>
      <c r="AH3255" t="s">
        <v>4808</v>
      </c>
      <c r="AI3255" t="b">
        <v>0</v>
      </c>
      <c r="AK3255" t="b">
        <v>0</v>
      </c>
      <c r="AL3255" s="1">
        <v>44095</v>
      </c>
      <c r="AM3255" t="s">
        <v>162</v>
      </c>
      <c r="AN3255" s="2">
        <v>44297.8278587963</v>
      </c>
      <c r="AP3255" s="2">
        <v>44103.840277777781</v>
      </c>
      <c r="AQ3255" s="1"/>
      <c r="AS3255" t="b">
        <v>0</v>
      </c>
      <c r="AV3255" t="s">
        <v>153</v>
      </c>
      <c r="BB3255" t="s">
        <v>8659</v>
      </c>
      <c r="BD3255" t="b">
        <v>0</v>
      </c>
      <c r="BH3255" t="s">
        <v>142</v>
      </c>
      <c r="BI3255" t="s">
        <v>150</v>
      </c>
      <c r="BJ3255" t="s">
        <v>384</v>
      </c>
      <c r="BK3255" t="s">
        <v>384</v>
      </c>
      <c r="BL3255" t="s">
        <v>8658</v>
      </c>
      <c r="BQ3255" t="s">
        <v>96</v>
      </c>
      <c r="BR3255" t="b">
        <v>0</v>
      </c>
      <c r="BT3255" t="b">
        <v>0</v>
      </c>
      <c r="BW3255" t="s">
        <v>97</v>
      </c>
      <c r="BX3255" t="b">
        <v>0</v>
      </c>
      <c r="BY3255" s="2">
        <v>44376.857569444444</v>
      </c>
      <c r="CB3255" t="b">
        <v>0</v>
      </c>
      <c r="CC3255" t="b">
        <v>0</v>
      </c>
      <c r="CF3255">
        <v>64782.63</v>
      </c>
      <c r="CH3255">
        <v>0</v>
      </c>
      <c r="CI3255">
        <v>0</v>
      </c>
      <c r="CJ3255">
        <v>0</v>
      </c>
      <c r="CK3255">
        <f>YEAR(tbl_Opportunity[[#This Row],[Close Date]])</f>
        <v>2020</v>
      </c>
    </row>
    <row r="3256" spans="1:89">
      <c r="A3256" t="s">
        <v>8660</v>
      </c>
      <c r="B3256" t="b">
        <v>0</v>
      </c>
      <c r="D3256" t="b">
        <v>0</v>
      </c>
      <c r="H3256" s="1">
        <v>44104</v>
      </c>
      <c r="I3256" t="b">
        <v>1</v>
      </c>
      <c r="J3256" t="s">
        <v>140</v>
      </c>
      <c r="L3256" t="s">
        <v>8661</v>
      </c>
      <c r="O3256" t="s">
        <v>142</v>
      </c>
      <c r="P3256" t="b">
        <v>1</v>
      </c>
      <c r="Q3256" s="2">
        <v>43847.861076388886</v>
      </c>
      <c r="R3256" s="1"/>
      <c r="S3256" t="b">
        <v>0</v>
      </c>
      <c r="U3256" s="1"/>
      <c r="V3256" t="b">
        <v>0</v>
      </c>
      <c r="W3256" s="1">
        <v>43891</v>
      </c>
      <c r="X3256">
        <v>3</v>
      </c>
      <c r="Y3256">
        <v>2020</v>
      </c>
      <c r="Z3256" t="s">
        <v>90</v>
      </c>
      <c r="AA3256" t="s">
        <v>90</v>
      </c>
      <c r="AB3256" t="b">
        <v>0</v>
      </c>
      <c r="AC3256" t="b">
        <v>0</v>
      </c>
      <c r="AE3256" t="b">
        <v>1</v>
      </c>
      <c r="AF3256" t="b">
        <v>0</v>
      </c>
      <c r="AG3256" t="b">
        <v>0</v>
      </c>
      <c r="AH3256" t="s">
        <v>4808</v>
      </c>
      <c r="AI3256" t="b">
        <v>0</v>
      </c>
      <c r="AK3256" t="b">
        <v>0</v>
      </c>
      <c r="AL3256" s="1">
        <v>44111</v>
      </c>
      <c r="AM3256" t="s">
        <v>142</v>
      </c>
      <c r="AN3256" s="2">
        <v>44111.826851851853</v>
      </c>
      <c r="AP3256" s="2">
        <v>44111.826851851853</v>
      </c>
      <c r="AQ3256" s="1"/>
      <c r="AS3256" t="b">
        <v>0</v>
      </c>
      <c r="AV3256" t="s">
        <v>93</v>
      </c>
      <c r="BB3256" t="s">
        <v>8662</v>
      </c>
      <c r="BD3256" t="b">
        <v>0</v>
      </c>
      <c r="BH3256" t="s">
        <v>142</v>
      </c>
      <c r="BI3256" t="s">
        <v>150</v>
      </c>
      <c r="BJ3256" t="s">
        <v>384</v>
      </c>
      <c r="BL3256" t="s">
        <v>8661</v>
      </c>
      <c r="BN3256" t="s">
        <v>415</v>
      </c>
      <c r="BQ3256" t="s">
        <v>96</v>
      </c>
      <c r="BR3256" t="b">
        <v>0</v>
      </c>
      <c r="BT3256" t="b">
        <v>0</v>
      </c>
      <c r="BW3256" t="s">
        <v>97</v>
      </c>
      <c r="BX3256" t="b">
        <v>0</v>
      </c>
      <c r="BY3256" s="2">
        <v>44376.857581018521</v>
      </c>
      <c r="CB3256" t="b">
        <v>0</v>
      </c>
      <c r="CC3256" t="b">
        <v>0</v>
      </c>
      <c r="CF3256">
        <v>64685.120000000003</v>
      </c>
      <c r="CH3256">
        <v>0</v>
      </c>
      <c r="CI3256">
        <v>0</v>
      </c>
      <c r="CJ3256">
        <v>0</v>
      </c>
      <c r="CK3256">
        <f>YEAR(tbl_Opportunity[[#This Row],[Close Date]])</f>
        <v>2020</v>
      </c>
    </row>
    <row r="3257" spans="1:89">
      <c r="A3257" t="s">
        <v>8663</v>
      </c>
      <c r="B3257" t="b">
        <v>0</v>
      </c>
      <c r="D3257" t="b">
        <v>0</v>
      </c>
      <c r="H3257" s="1">
        <v>43373</v>
      </c>
      <c r="I3257" t="b">
        <v>1</v>
      </c>
      <c r="J3257" t="s">
        <v>111</v>
      </c>
      <c r="L3257" t="s">
        <v>8664</v>
      </c>
      <c r="O3257" t="s">
        <v>99</v>
      </c>
      <c r="P3257" t="b">
        <v>1</v>
      </c>
      <c r="Q3257" s="2">
        <v>43363.532025462962</v>
      </c>
      <c r="R3257" s="1"/>
      <c r="S3257" t="b">
        <v>0</v>
      </c>
      <c r="U3257" s="1"/>
      <c r="V3257" t="b">
        <v>0</v>
      </c>
      <c r="W3257" s="1">
        <v>43160</v>
      </c>
      <c r="X3257">
        <v>3</v>
      </c>
      <c r="Y3257">
        <v>2018</v>
      </c>
      <c r="Z3257" t="s">
        <v>90</v>
      </c>
      <c r="AA3257" t="s">
        <v>90</v>
      </c>
      <c r="AB3257" t="b">
        <v>0</v>
      </c>
      <c r="AC3257" t="b">
        <v>0</v>
      </c>
      <c r="AE3257" t="b">
        <v>1</v>
      </c>
      <c r="AF3257" t="b">
        <v>0</v>
      </c>
      <c r="AG3257" t="b">
        <v>0</v>
      </c>
      <c r="AH3257" t="s">
        <v>4812</v>
      </c>
      <c r="AI3257" t="b">
        <v>0</v>
      </c>
      <c r="AK3257" t="b">
        <v>0</v>
      </c>
      <c r="AL3257" s="1"/>
      <c r="AM3257" t="s">
        <v>92</v>
      </c>
      <c r="AN3257" s="2">
        <v>44091.617314814815</v>
      </c>
      <c r="AP3257" s="2">
        <v>43836.762962962966</v>
      </c>
      <c r="AQ3257" s="1"/>
      <c r="AS3257" t="b">
        <v>0</v>
      </c>
      <c r="AU3257" t="s">
        <v>95</v>
      </c>
      <c r="AV3257" t="s">
        <v>93</v>
      </c>
      <c r="BB3257" t="s">
        <v>8665</v>
      </c>
      <c r="BC3257" t="s">
        <v>2975</v>
      </c>
      <c r="BD3257" t="b">
        <v>0</v>
      </c>
      <c r="BH3257" t="s">
        <v>332</v>
      </c>
      <c r="BI3257" t="s">
        <v>150</v>
      </c>
      <c r="BJ3257" t="s">
        <v>95</v>
      </c>
      <c r="BQ3257" t="s">
        <v>96</v>
      </c>
      <c r="BR3257" t="b">
        <v>0</v>
      </c>
      <c r="BT3257" t="b">
        <v>0</v>
      </c>
      <c r="BW3257" t="s">
        <v>97</v>
      </c>
      <c r="BX3257" t="b">
        <v>0</v>
      </c>
      <c r="BY3257" s="2">
        <v>44376.857569444444</v>
      </c>
      <c r="CB3257" t="b">
        <v>0</v>
      </c>
      <c r="CC3257" t="b">
        <v>0</v>
      </c>
      <c r="CF3257">
        <v>65597</v>
      </c>
      <c r="CH3257">
        <v>0</v>
      </c>
      <c r="CI3257">
        <v>0</v>
      </c>
      <c r="CJ3257">
        <v>0</v>
      </c>
      <c r="CK3257">
        <f>YEAR(tbl_Opportunity[[#This Row],[Close Date]])</f>
        <v>2018</v>
      </c>
    </row>
    <row r="3258" spans="1:89">
      <c r="A3258" t="s">
        <v>8666</v>
      </c>
      <c r="B3258" t="b">
        <v>0</v>
      </c>
      <c r="D3258" t="b">
        <v>0</v>
      </c>
      <c r="H3258" s="1">
        <v>43738</v>
      </c>
      <c r="I3258" t="b">
        <v>1</v>
      </c>
      <c r="J3258" t="s">
        <v>111</v>
      </c>
      <c r="L3258" t="s">
        <v>8667</v>
      </c>
      <c r="O3258" t="s">
        <v>99</v>
      </c>
      <c r="P3258" t="b">
        <v>1</v>
      </c>
      <c r="Q3258" s="2">
        <v>43718.805486111109</v>
      </c>
      <c r="R3258" s="1"/>
      <c r="S3258" t="b">
        <v>0</v>
      </c>
      <c r="U3258" s="1"/>
      <c r="V3258" t="b">
        <v>0</v>
      </c>
      <c r="W3258" s="1">
        <v>43525</v>
      </c>
      <c r="X3258">
        <v>3</v>
      </c>
      <c r="Y3258">
        <v>2019</v>
      </c>
      <c r="Z3258" t="s">
        <v>90</v>
      </c>
      <c r="AA3258" t="s">
        <v>90</v>
      </c>
      <c r="AB3258" t="b">
        <v>0</v>
      </c>
      <c r="AC3258" t="b">
        <v>0</v>
      </c>
      <c r="AE3258" t="b">
        <v>1</v>
      </c>
      <c r="AF3258" t="b">
        <v>0</v>
      </c>
      <c r="AG3258" t="b">
        <v>0</v>
      </c>
      <c r="AH3258" t="s">
        <v>1016</v>
      </c>
      <c r="AI3258" t="b">
        <v>0</v>
      </c>
      <c r="AK3258" t="b">
        <v>0</v>
      </c>
      <c r="AL3258" s="1">
        <v>43718</v>
      </c>
      <c r="AM3258" t="s">
        <v>92</v>
      </c>
      <c r="AN3258" s="2">
        <v>44091.617395833331</v>
      </c>
      <c r="AP3258" s="2">
        <v>43836.763020833336</v>
      </c>
      <c r="AQ3258" s="1"/>
      <c r="AS3258" t="b">
        <v>0</v>
      </c>
      <c r="AU3258" t="s">
        <v>95</v>
      </c>
      <c r="AV3258" t="s">
        <v>93</v>
      </c>
      <c r="BB3258" t="s">
        <v>8668</v>
      </c>
      <c r="BC3258" t="s">
        <v>2975</v>
      </c>
      <c r="BD3258" t="b">
        <v>0</v>
      </c>
      <c r="BH3258" t="s">
        <v>332</v>
      </c>
      <c r="BI3258" t="s">
        <v>155</v>
      </c>
      <c r="BJ3258" t="s">
        <v>95</v>
      </c>
      <c r="BL3258" t="s">
        <v>8667</v>
      </c>
      <c r="BQ3258" t="s">
        <v>96</v>
      </c>
      <c r="BR3258" t="b">
        <v>0</v>
      </c>
      <c r="BT3258" t="b">
        <v>0</v>
      </c>
      <c r="BW3258" t="s">
        <v>97</v>
      </c>
      <c r="BX3258" t="b">
        <v>0</v>
      </c>
      <c r="BY3258" s="2">
        <v>44376.857569444444</v>
      </c>
      <c r="CB3258" t="b">
        <v>0</v>
      </c>
      <c r="CC3258" t="b">
        <v>0</v>
      </c>
      <c r="CF3258">
        <v>63290.6</v>
      </c>
      <c r="CH3258">
        <v>0</v>
      </c>
      <c r="CI3258">
        <v>0</v>
      </c>
      <c r="CJ3258">
        <v>0</v>
      </c>
      <c r="CK3258">
        <f>YEAR(tbl_Opportunity[[#This Row],[Close Date]])</f>
        <v>2019</v>
      </c>
    </row>
    <row r="3259" spans="1:89">
      <c r="A3259" t="s">
        <v>8669</v>
      </c>
      <c r="B3259" t="b">
        <v>0</v>
      </c>
      <c r="D3259" t="b">
        <v>0</v>
      </c>
      <c r="E3259" t="s">
        <v>8670</v>
      </c>
      <c r="H3259" s="1">
        <v>43373</v>
      </c>
      <c r="I3259" t="b">
        <v>1</v>
      </c>
      <c r="J3259" t="s">
        <v>140</v>
      </c>
      <c r="L3259" t="s">
        <v>8671</v>
      </c>
      <c r="O3259" t="s">
        <v>99</v>
      </c>
      <c r="P3259" t="b">
        <v>1</v>
      </c>
      <c r="Q3259" s="2">
        <v>43326.677789351852</v>
      </c>
      <c r="R3259" s="1"/>
      <c r="S3259" t="b">
        <v>0</v>
      </c>
      <c r="U3259" s="1"/>
      <c r="V3259" t="b">
        <v>0</v>
      </c>
      <c r="W3259" s="1">
        <v>43160</v>
      </c>
      <c r="X3259">
        <v>3</v>
      </c>
      <c r="Y3259">
        <v>2018</v>
      </c>
      <c r="Z3259" t="s">
        <v>90</v>
      </c>
      <c r="AA3259" t="s">
        <v>90</v>
      </c>
      <c r="AB3259" t="b">
        <v>0</v>
      </c>
      <c r="AC3259" t="b">
        <v>0</v>
      </c>
      <c r="AE3259" t="b">
        <v>1</v>
      </c>
      <c r="AF3259" t="b">
        <v>0</v>
      </c>
      <c r="AG3259" t="b">
        <v>0</v>
      </c>
      <c r="AH3259" t="s">
        <v>4812</v>
      </c>
      <c r="AI3259" t="b">
        <v>0</v>
      </c>
      <c r="AK3259" t="b">
        <v>0</v>
      </c>
      <c r="AL3259" s="1">
        <v>43319</v>
      </c>
      <c r="AM3259" t="s">
        <v>92</v>
      </c>
      <c r="AN3259" s="2">
        <v>44091.617314814815</v>
      </c>
      <c r="AP3259" s="2">
        <v>43836.762962962966</v>
      </c>
      <c r="AQ3259" s="1"/>
      <c r="AS3259" t="b">
        <v>0</v>
      </c>
      <c r="AU3259" t="s">
        <v>95</v>
      </c>
      <c r="AV3259" t="s">
        <v>93</v>
      </c>
      <c r="BB3259" t="s">
        <v>8672</v>
      </c>
      <c r="BC3259" t="s">
        <v>2975</v>
      </c>
      <c r="BD3259" t="b">
        <v>0</v>
      </c>
      <c r="BH3259" t="s">
        <v>142</v>
      </c>
      <c r="BI3259" t="s">
        <v>150</v>
      </c>
      <c r="BJ3259" t="s">
        <v>95</v>
      </c>
      <c r="BL3259" t="s">
        <v>8671</v>
      </c>
      <c r="BQ3259" t="s">
        <v>96</v>
      </c>
      <c r="BR3259" t="b">
        <v>0</v>
      </c>
      <c r="BT3259" t="b">
        <v>0</v>
      </c>
      <c r="BW3259" t="s">
        <v>97</v>
      </c>
      <c r="BX3259" t="b">
        <v>0</v>
      </c>
      <c r="BY3259" s="2">
        <v>44376.857569444444</v>
      </c>
      <c r="CB3259" t="b">
        <v>0</v>
      </c>
      <c r="CC3259" t="b">
        <v>0</v>
      </c>
      <c r="CF3259">
        <v>65199</v>
      </c>
      <c r="CH3259">
        <v>0</v>
      </c>
      <c r="CI3259">
        <v>0</v>
      </c>
      <c r="CJ3259">
        <v>0</v>
      </c>
      <c r="CK3259">
        <f>YEAR(tbl_Opportunity[[#This Row],[Close Date]])</f>
        <v>2018</v>
      </c>
    </row>
    <row r="3260" spans="1:89">
      <c r="A3260" t="s">
        <v>8673</v>
      </c>
      <c r="B3260" t="b">
        <v>0</v>
      </c>
      <c r="D3260" t="b">
        <v>0</v>
      </c>
      <c r="E3260" t="s">
        <v>3054</v>
      </c>
      <c r="H3260" s="1">
        <v>43709</v>
      </c>
      <c r="I3260" t="b">
        <v>1</v>
      </c>
      <c r="J3260" t="s">
        <v>140</v>
      </c>
      <c r="L3260" t="s">
        <v>8674</v>
      </c>
      <c r="O3260" t="s">
        <v>99</v>
      </c>
      <c r="P3260" t="b">
        <v>1</v>
      </c>
      <c r="Q3260" s="2">
        <v>43397.799722222226</v>
      </c>
      <c r="R3260" s="1"/>
      <c r="S3260" t="b">
        <v>0</v>
      </c>
      <c r="U3260" s="1"/>
      <c r="V3260" t="b">
        <v>0</v>
      </c>
      <c r="W3260" s="1">
        <v>43525</v>
      </c>
      <c r="X3260">
        <v>3</v>
      </c>
      <c r="Y3260">
        <v>2019</v>
      </c>
      <c r="Z3260" t="s">
        <v>90</v>
      </c>
      <c r="AA3260" t="s">
        <v>90</v>
      </c>
      <c r="AB3260" t="b">
        <v>0</v>
      </c>
      <c r="AC3260" t="b">
        <v>0</v>
      </c>
      <c r="AE3260" t="b">
        <v>1</v>
      </c>
      <c r="AF3260" t="b">
        <v>0</v>
      </c>
      <c r="AG3260" t="b">
        <v>0</v>
      </c>
      <c r="AH3260" t="s">
        <v>4808</v>
      </c>
      <c r="AI3260" t="b">
        <v>0</v>
      </c>
      <c r="AK3260" t="b">
        <v>0</v>
      </c>
      <c r="AL3260" s="1"/>
      <c r="AM3260" t="s">
        <v>162</v>
      </c>
      <c r="AN3260" s="2">
        <v>44297.828460648147</v>
      </c>
      <c r="AP3260" s="2">
        <v>43836.762962962966</v>
      </c>
      <c r="AQ3260" s="1"/>
      <c r="AS3260" t="b">
        <v>0</v>
      </c>
      <c r="AU3260" t="s">
        <v>95</v>
      </c>
      <c r="AV3260" t="s">
        <v>153</v>
      </c>
      <c r="BB3260" t="s">
        <v>8675</v>
      </c>
      <c r="BC3260" t="s">
        <v>2975</v>
      </c>
      <c r="BD3260" t="b">
        <v>0</v>
      </c>
      <c r="BH3260" t="s">
        <v>387</v>
      </c>
      <c r="BI3260" t="s">
        <v>150</v>
      </c>
      <c r="BJ3260" t="s">
        <v>95</v>
      </c>
      <c r="BL3260" t="s">
        <v>8674</v>
      </c>
      <c r="BQ3260" t="s">
        <v>96</v>
      </c>
      <c r="BR3260" t="b">
        <v>0</v>
      </c>
      <c r="BT3260" t="b">
        <v>0</v>
      </c>
      <c r="BW3260" t="s">
        <v>97</v>
      </c>
      <c r="BX3260" t="b">
        <v>0</v>
      </c>
      <c r="BY3260" s="2">
        <v>44376.857569444444</v>
      </c>
      <c r="CB3260" t="b">
        <v>0</v>
      </c>
      <c r="CC3260" t="b">
        <v>0</v>
      </c>
      <c r="CF3260">
        <v>72097</v>
      </c>
      <c r="CH3260">
        <v>0</v>
      </c>
      <c r="CI3260">
        <v>0</v>
      </c>
      <c r="CJ3260">
        <v>0</v>
      </c>
      <c r="CK3260">
        <f>YEAR(tbl_Opportunity[[#This Row],[Close Date]])</f>
        <v>2019</v>
      </c>
    </row>
    <row r="3261" spans="1:89">
      <c r="A3261" t="s">
        <v>8676</v>
      </c>
      <c r="B3261" t="b">
        <v>0</v>
      </c>
      <c r="D3261" t="b">
        <v>0</v>
      </c>
      <c r="E3261" t="s">
        <v>3036</v>
      </c>
      <c r="H3261" s="1">
        <v>44104</v>
      </c>
      <c r="I3261" t="b">
        <v>1</v>
      </c>
      <c r="J3261" t="s">
        <v>140</v>
      </c>
      <c r="L3261" t="s">
        <v>8677</v>
      </c>
      <c r="O3261" t="s">
        <v>387</v>
      </c>
      <c r="P3261" t="b">
        <v>1</v>
      </c>
      <c r="Q3261" s="2">
        <v>43682.997083333335</v>
      </c>
      <c r="R3261" s="1"/>
      <c r="S3261" t="b">
        <v>0</v>
      </c>
      <c r="U3261" s="1"/>
      <c r="V3261" t="b">
        <v>0</v>
      </c>
      <c r="W3261" s="1">
        <v>43891</v>
      </c>
      <c r="X3261">
        <v>3</v>
      </c>
      <c r="Y3261">
        <v>2020</v>
      </c>
      <c r="Z3261" t="s">
        <v>90</v>
      </c>
      <c r="AA3261" t="s">
        <v>90</v>
      </c>
      <c r="AB3261" t="b">
        <v>0</v>
      </c>
      <c r="AC3261" t="b">
        <v>0</v>
      </c>
      <c r="AE3261" t="b">
        <v>1</v>
      </c>
      <c r="AF3261" t="b">
        <v>0</v>
      </c>
      <c r="AG3261" t="b">
        <v>0</v>
      </c>
      <c r="AH3261" t="s">
        <v>4808</v>
      </c>
      <c r="AI3261" t="b">
        <v>0</v>
      </c>
      <c r="AK3261" t="b">
        <v>0</v>
      </c>
      <c r="AL3261" s="1">
        <v>43682</v>
      </c>
      <c r="AM3261" t="s">
        <v>162</v>
      </c>
      <c r="AN3261" s="2">
        <v>44297.838888888888</v>
      </c>
      <c r="AP3261" s="2">
        <v>43836.762962962966</v>
      </c>
      <c r="AQ3261" s="1"/>
      <c r="AS3261" t="b">
        <v>0</v>
      </c>
      <c r="AV3261" t="s">
        <v>213</v>
      </c>
      <c r="BB3261" t="s">
        <v>8678</v>
      </c>
      <c r="BC3261" t="s">
        <v>2975</v>
      </c>
      <c r="BD3261" t="b">
        <v>0</v>
      </c>
      <c r="BH3261" t="s">
        <v>387</v>
      </c>
      <c r="BI3261" t="s">
        <v>150</v>
      </c>
      <c r="BJ3261" t="s">
        <v>384</v>
      </c>
      <c r="BL3261" t="s">
        <v>8677</v>
      </c>
      <c r="BQ3261" t="s">
        <v>96</v>
      </c>
      <c r="BR3261" t="b">
        <v>0</v>
      </c>
      <c r="BT3261" t="b">
        <v>0</v>
      </c>
      <c r="BW3261" t="s">
        <v>97</v>
      </c>
      <c r="BX3261" t="b">
        <v>0</v>
      </c>
      <c r="BY3261" s="2">
        <v>44376.857569444444</v>
      </c>
      <c r="CB3261" t="b">
        <v>0</v>
      </c>
      <c r="CC3261" t="b">
        <v>0</v>
      </c>
      <c r="CF3261">
        <v>71486.7</v>
      </c>
      <c r="CH3261">
        <v>0</v>
      </c>
      <c r="CI3261">
        <v>0</v>
      </c>
      <c r="CJ3261">
        <v>0</v>
      </c>
      <c r="CK3261">
        <f>YEAR(tbl_Opportunity[[#This Row],[Close Date]])</f>
        <v>2020</v>
      </c>
    </row>
    <row r="3262" spans="1:89">
      <c r="A3262" t="s">
        <v>5769</v>
      </c>
      <c r="B3262" t="b">
        <v>0</v>
      </c>
      <c r="D3262" t="b">
        <v>0</v>
      </c>
      <c r="E3262" t="s">
        <v>2829</v>
      </c>
      <c r="H3262" s="1">
        <v>43738</v>
      </c>
      <c r="I3262" t="b">
        <v>1</v>
      </c>
      <c r="J3262" t="s">
        <v>140</v>
      </c>
      <c r="L3262" t="s">
        <v>8679</v>
      </c>
      <c r="O3262" t="s">
        <v>99</v>
      </c>
      <c r="P3262" t="b">
        <v>1</v>
      </c>
      <c r="Q3262" s="2">
        <v>43644.609131944446</v>
      </c>
      <c r="R3262" s="1"/>
      <c r="S3262" t="b">
        <v>0</v>
      </c>
      <c r="U3262" s="1"/>
      <c r="V3262" t="b">
        <v>0</v>
      </c>
      <c r="W3262" s="1">
        <v>43525</v>
      </c>
      <c r="X3262">
        <v>3</v>
      </c>
      <c r="Y3262">
        <v>2019</v>
      </c>
      <c r="Z3262" t="s">
        <v>90</v>
      </c>
      <c r="AA3262" t="s">
        <v>90</v>
      </c>
      <c r="AB3262" t="b">
        <v>0</v>
      </c>
      <c r="AC3262" t="b">
        <v>0</v>
      </c>
      <c r="AE3262" t="b">
        <v>1</v>
      </c>
      <c r="AF3262" t="b">
        <v>0</v>
      </c>
      <c r="AG3262" t="b">
        <v>0</v>
      </c>
      <c r="AH3262" t="s">
        <v>105</v>
      </c>
      <c r="AI3262" t="b">
        <v>0</v>
      </c>
      <c r="AK3262" t="b">
        <v>0</v>
      </c>
      <c r="AL3262" s="1">
        <v>43696</v>
      </c>
      <c r="AM3262" t="s">
        <v>92</v>
      </c>
      <c r="AN3262" s="2">
        <v>44091.617349537039</v>
      </c>
      <c r="AP3262" s="2">
        <v>43836.762962962966</v>
      </c>
      <c r="AQ3262" s="1"/>
      <c r="AS3262" t="b">
        <v>0</v>
      </c>
      <c r="AU3262" t="s">
        <v>105</v>
      </c>
      <c r="AV3262" t="s">
        <v>93</v>
      </c>
      <c r="BB3262" t="s">
        <v>8680</v>
      </c>
      <c r="BC3262" t="s">
        <v>2975</v>
      </c>
      <c r="BD3262" t="b">
        <v>0</v>
      </c>
      <c r="BH3262" t="s">
        <v>142</v>
      </c>
      <c r="BI3262" t="s">
        <v>150</v>
      </c>
      <c r="BJ3262" t="s">
        <v>384</v>
      </c>
      <c r="BL3262" t="s">
        <v>8679</v>
      </c>
      <c r="BM3262" t="s">
        <v>202</v>
      </c>
      <c r="BN3262" t="s">
        <v>203</v>
      </c>
      <c r="BQ3262" t="s">
        <v>96</v>
      </c>
      <c r="BR3262" t="b">
        <v>0</v>
      </c>
      <c r="BT3262" t="b">
        <v>0</v>
      </c>
      <c r="BW3262" t="s">
        <v>97</v>
      </c>
      <c r="BX3262" t="b">
        <v>0</v>
      </c>
      <c r="BY3262" s="2">
        <v>44376.857569444444</v>
      </c>
      <c r="CB3262" t="b">
        <v>0</v>
      </c>
      <c r="CC3262" t="b">
        <v>0</v>
      </c>
      <c r="CF3262">
        <v>65199</v>
      </c>
      <c r="CH3262">
        <v>0</v>
      </c>
      <c r="CI3262">
        <v>0</v>
      </c>
      <c r="CJ3262">
        <v>0</v>
      </c>
      <c r="CK3262">
        <f>YEAR(tbl_Opportunity[[#This Row],[Close Date]])</f>
        <v>2019</v>
      </c>
    </row>
    <row r="3263" spans="1:89">
      <c r="A3263" t="s">
        <v>8681</v>
      </c>
      <c r="B3263" t="b">
        <v>0</v>
      </c>
      <c r="D3263" t="b">
        <v>0</v>
      </c>
      <c r="E3263" t="s">
        <v>8670</v>
      </c>
      <c r="H3263" s="1">
        <v>43465</v>
      </c>
      <c r="I3263" t="b">
        <v>1</v>
      </c>
      <c r="L3263" t="s">
        <v>158</v>
      </c>
      <c r="O3263" t="s">
        <v>99</v>
      </c>
      <c r="P3263" t="b">
        <v>1</v>
      </c>
      <c r="Q3263" s="2">
        <v>43227.719594907408</v>
      </c>
      <c r="R3263" s="1"/>
      <c r="S3263" t="b">
        <v>0</v>
      </c>
      <c r="U3263" s="1"/>
      <c r="V3263" t="b">
        <v>0</v>
      </c>
      <c r="W3263" s="1">
        <v>43191</v>
      </c>
      <c r="X3263">
        <v>4</v>
      </c>
      <c r="Y3263">
        <v>2018</v>
      </c>
      <c r="Z3263" t="s">
        <v>90</v>
      </c>
      <c r="AA3263" t="s">
        <v>90</v>
      </c>
      <c r="AB3263" t="b">
        <v>0</v>
      </c>
      <c r="AC3263" t="b">
        <v>0</v>
      </c>
      <c r="AE3263" t="b">
        <v>1</v>
      </c>
      <c r="AF3263" t="b">
        <v>0</v>
      </c>
      <c r="AG3263" t="b">
        <v>0</v>
      </c>
      <c r="AH3263" t="s">
        <v>4863</v>
      </c>
      <c r="AI3263" t="b">
        <v>0</v>
      </c>
      <c r="AK3263" t="b">
        <v>0</v>
      </c>
      <c r="AL3263" s="1">
        <v>43810</v>
      </c>
      <c r="AM3263" t="s">
        <v>162</v>
      </c>
      <c r="AN3263" s="2">
        <v>44297.828460648147</v>
      </c>
      <c r="AP3263" s="2">
        <v>43836.76290509259</v>
      </c>
      <c r="AQ3263" s="1"/>
      <c r="AS3263" t="b">
        <v>0</v>
      </c>
      <c r="AV3263" t="s">
        <v>153</v>
      </c>
      <c r="BB3263" t="s">
        <v>8682</v>
      </c>
      <c r="BD3263" t="b">
        <v>0</v>
      </c>
      <c r="BH3263" t="s">
        <v>131</v>
      </c>
      <c r="BI3263" t="s">
        <v>150</v>
      </c>
      <c r="BJ3263" t="s">
        <v>95</v>
      </c>
      <c r="BL3263" t="s">
        <v>8683</v>
      </c>
      <c r="BQ3263" t="s">
        <v>96</v>
      </c>
      <c r="BR3263" t="b">
        <v>0</v>
      </c>
      <c r="BT3263" t="b">
        <v>0</v>
      </c>
      <c r="BW3263" t="s">
        <v>97</v>
      </c>
      <c r="BX3263" t="b">
        <v>0</v>
      </c>
      <c r="BY3263" s="2">
        <v>44376.857569444444</v>
      </c>
      <c r="CB3263" t="b">
        <v>0</v>
      </c>
      <c r="CC3263" t="b">
        <v>0</v>
      </c>
      <c r="CF3263">
        <v>66194</v>
      </c>
      <c r="CH3263">
        <v>0</v>
      </c>
      <c r="CI3263">
        <v>0</v>
      </c>
      <c r="CJ3263">
        <v>0</v>
      </c>
      <c r="CK3263">
        <f>YEAR(tbl_Opportunity[[#This Row],[Close Date]])</f>
        <v>2018</v>
      </c>
    </row>
    <row r="3264" spans="1:89">
      <c r="A3264" t="s">
        <v>8684</v>
      </c>
      <c r="B3264" t="b">
        <v>0</v>
      </c>
      <c r="D3264" t="b">
        <v>0</v>
      </c>
      <c r="E3264" t="s">
        <v>3054</v>
      </c>
      <c r="H3264" s="1">
        <v>43465</v>
      </c>
      <c r="I3264" t="b">
        <v>1</v>
      </c>
      <c r="L3264" t="s">
        <v>8685</v>
      </c>
      <c r="O3264" t="s">
        <v>99</v>
      </c>
      <c r="P3264" t="b">
        <v>1</v>
      </c>
      <c r="Q3264" s="2">
        <v>43241.872997685183</v>
      </c>
      <c r="R3264" s="1"/>
      <c r="S3264" t="b">
        <v>0</v>
      </c>
      <c r="U3264" s="1"/>
      <c r="V3264" t="b">
        <v>0</v>
      </c>
      <c r="W3264" s="1">
        <v>43191</v>
      </c>
      <c r="X3264">
        <v>4</v>
      </c>
      <c r="Y3264">
        <v>2018</v>
      </c>
      <c r="Z3264" t="s">
        <v>90</v>
      </c>
      <c r="AA3264" t="s">
        <v>90</v>
      </c>
      <c r="AB3264" t="b">
        <v>0</v>
      </c>
      <c r="AC3264" t="b">
        <v>0</v>
      </c>
      <c r="AE3264" t="b">
        <v>1</v>
      </c>
      <c r="AF3264" t="b">
        <v>0</v>
      </c>
      <c r="AG3264" t="b">
        <v>0</v>
      </c>
      <c r="AH3264" t="s">
        <v>4863</v>
      </c>
      <c r="AI3264" t="b">
        <v>0</v>
      </c>
      <c r="AK3264" t="b">
        <v>0</v>
      </c>
      <c r="AL3264" s="1">
        <v>43241</v>
      </c>
      <c r="AM3264" t="s">
        <v>162</v>
      </c>
      <c r="AN3264" s="2">
        <v>44297.8278587963</v>
      </c>
      <c r="AP3264" s="2">
        <v>43836.76290509259</v>
      </c>
      <c r="AQ3264" s="1"/>
      <c r="AS3264" t="b">
        <v>0</v>
      </c>
      <c r="AV3264" t="s">
        <v>153</v>
      </c>
      <c r="BB3264" t="s">
        <v>8686</v>
      </c>
      <c r="BD3264" t="b">
        <v>0</v>
      </c>
      <c r="BH3264" t="s">
        <v>131</v>
      </c>
      <c r="BI3264" t="s">
        <v>150</v>
      </c>
      <c r="BJ3264" t="s">
        <v>95</v>
      </c>
      <c r="BL3264" t="s">
        <v>8685</v>
      </c>
      <c r="BQ3264" t="s">
        <v>96</v>
      </c>
      <c r="BR3264" t="b">
        <v>0</v>
      </c>
      <c r="BT3264" t="b">
        <v>0</v>
      </c>
      <c r="BW3264" t="s">
        <v>97</v>
      </c>
      <c r="BX3264" t="b">
        <v>0</v>
      </c>
      <c r="BY3264" s="2">
        <v>44376.857569444444</v>
      </c>
      <c r="CB3264" t="b">
        <v>0</v>
      </c>
      <c r="CC3264" t="b">
        <v>0</v>
      </c>
      <c r="CF3264">
        <v>66194</v>
      </c>
      <c r="CH3264">
        <v>0</v>
      </c>
      <c r="CI3264">
        <v>0</v>
      </c>
      <c r="CJ3264">
        <v>0</v>
      </c>
      <c r="CK3264">
        <f>YEAR(tbl_Opportunity[[#This Row],[Close Date]])</f>
        <v>2018</v>
      </c>
    </row>
    <row r="3265" spans="1:89">
      <c r="A3265" t="s">
        <v>2616</v>
      </c>
      <c r="B3265" t="b">
        <v>0</v>
      </c>
      <c r="D3265" t="b">
        <v>0</v>
      </c>
      <c r="H3265" s="1">
        <v>43411</v>
      </c>
      <c r="I3265" t="b">
        <v>1</v>
      </c>
      <c r="J3265" t="s">
        <v>2629</v>
      </c>
      <c r="L3265" t="s">
        <v>8687</v>
      </c>
      <c r="O3265" t="s">
        <v>99</v>
      </c>
      <c r="P3265" t="b">
        <v>1</v>
      </c>
      <c r="Q3265" s="2">
        <v>43229.805983796294</v>
      </c>
      <c r="R3265" s="1"/>
      <c r="S3265" t="b">
        <v>0</v>
      </c>
      <c r="U3265" s="1"/>
      <c r="V3265" t="b">
        <v>0</v>
      </c>
      <c r="W3265" s="1">
        <v>43191</v>
      </c>
      <c r="X3265">
        <v>4</v>
      </c>
      <c r="Y3265">
        <v>2018</v>
      </c>
      <c r="Z3265" t="s">
        <v>90</v>
      </c>
      <c r="AA3265" t="s">
        <v>90</v>
      </c>
      <c r="AB3265" t="b">
        <v>0</v>
      </c>
      <c r="AC3265" t="b">
        <v>0</v>
      </c>
      <c r="AE3265" t="b">
        <v>1</v>
      </c>
      <c r="AF3265" t="b">
        <v>0</v>
      </c>
      <c r="AG3265" t="b">
        <v>0</v>
      </c>
      <c r="AH3265" t="s">
        <v>4915</v>
      </c>
      <c r="AI3265" t="b">
        <v>0</v>
      </c>
      <c r="AK3265" t="b">
        <v>0</v>
      </c>
      <c r="AL3265" s="1">
        <v>43411</v>
      </c>
      <c r="AM3265" t="s">
        <v>92</v>
      </c>
      <c r="AN3265" s="2">
        <v>44091.617314814815</v>
      </c>
      <c r="AP3265" s="2">
        <v>43836.76290509259</v>
      </c>
      <c r="AQ3265" s="1"/>
      <c r="AS3265" t="b">
        <v>0</v>
      </c>
      <c r="AU3265" t="s">
        <v>4915</v>
      </c>
      <c r="AV3265" t="s">
        <v>93</v>
      </c>
      <c r="BB3265" t="s">
        <v>8688</v>
      </c>
      <c r="BD3265" t="b">
        <v>0</v>
      </c>
      <c r="BH3265" t="s">
        <v>142</v>
      </c>
      <c r="BI3265" t="s">
        <v>150</v>
      </c>
      <c r="BJ3265" t="s">
        <v>95</v>
      </c>
      <c r="BL3265" t="s">
        <v>8687</v>
      </c>
      <c r="BQ3265" t="s">
        <v>96</v>
      </c>
      <c r="BR3265" t="b">
        <v>0</v>
      </c>
      <c r="BT3265" t="b">
        <v>0</v>
      </c>
      <c r="BW3265" t="s">
        <v>97</v>
      </c>
      <c r="BX3265" t="b">
        <v>0</v>
      </c>
      <c r="BY3265" s="2">
        <v>44376.857569444444</v>
      </c>
      <c r="CB3265" t="b">
        <v>0</v>
      </c>
      <c r="CC3265" t="b">
        <v>0</v>
      </c>
      <c r="CF3265">
        <v>58500</v>
      </c>
      <c r="CH3265">
        <v>0</v>
      </c>
      <c r="CI3265">
        <v>0</v>
      </c>
      <c r="CJ3265">
        <v>0</v>
      </c>
      <c r="CK3265">
        <f>YEAR(tbl_Opportunity[[#This Row],[Close Date]])</f>
        <v>2018</v>
      </c>
    </row>
    <row r="3266" spans="1:89">
      <c r="A3266" t="s">
        <v>8689</v>
      </c>
      <c r="B3266" t="b">
        <v>0</v>
      </c>
      <c r="D3266" t="b">
        <v>0</v>
      </c>
      <c r="H3266" s="1">
        <v>43465</v>
      </c>
      <c r="I3266" t="b">
        <v>1</v>
      </c>
      <c r="J3266" t="s">
        <v>111</v>
      </c>
      <c r="L3266" t="s">
        <v>8690</v>
      </c>
      <c r="O3266" t="s">
        <v>99</v>
      </c>
      <c r="P3266" t="b">
        <v>1</v>
      </c>
      <c r="Q3266" s="2">
        <v>43392.744733796295</v>
      </c>
      <c r="R3266" s="1"/>
      <c r="S3266" t="b">
        <v>0</v>
      </c>
      <c r="U3266" s="1"/>
      <c r="V3266" t="b">
        <v>0</v>
      </c>
      <c r="W3266" s="1">
        <v>43191</v>
      </c>
      <c r="X3266">
        <v>4</v>
      </c>
      <c r="Y3266">
        <v>2018</v>
      </c>
      <c r="Z3266" t="s">
        <v>90</v>
      </c>
      <c r="AA3266" t="s">
        <v>90</v>
      </c>
      <c r="AB3266" t="b">
        <v>0</v>
      </c>
      <c r="AC3266" t="b">
        <v>0</v>
      </c>
      <c r="AE3266" t="b">
        <v>1</v>
      </c>
      <c r="AF3266" t="b">
        <v>0</v>
      </c>
      <c r="AG3266" t="b">
        <v>0</v>
      </c>
      <c r="AH3266" t="s">
        <v>4915</v>
      </c>
      <c r="AI3266" t="b">
        <v>0</v>
      </c>
      <c r="AK3266" t="b">
        <v>0</v>
      </c>
      <c r="AL3266" s="1">
        <v>43392</v>
      </c>
      <c r="AM3266" t="s">
        <v>92</v>
      </c>
      <c r="AN3266" s="2">
        <v>44091.617314814815</v>
      </c>
      <c r="AP3266" s="2">
        <v>43836.762962962966</v>
      </c>
      <c r="AQ3266" s="1"/>
      <c r="AS3266" t="b">
        <v>0</v>
      </c>
      <c r="AU3266" t="s">
        <v>105</v>
      </c>
      <c r="AV3266" t="s">
        <v>93</v>
      </c>
      <c r="BB3266" t="s">
        <v>8691</v>
      </c>
      <c r="BD3266" t="b">
        <v>0</v>
      </c>
      <c r="BH3266" t="s">
        <v>332</v>
      </c>
      <c r="BI3266" t="s">
        <v>150</v>
      </c>
      <c r="BJ3266" t="s">
        <v>105</v>
      </c>
      <c r="BL3266" t="s">
        <v>8690</v>
      </c>
      <c r="BQ3266" t="s">
        <v>96</v>
      </c>
      <c r="BR3266" t="b">
        <v>0</v>
      </c>
      <c r="BT3266" t="b">
        <v>0</v>
      </c>
      <c r="BW3266" t="s">
        <v>97</v>
      </c>
      <c r="BX3266" t="b">
        <v>0</v>
      </c>
      <c r="BY3266" s="2">
        <v>44376.857569444444</v>
      </c>
      <c r="CB3266" t="b">
        <v>0</v>
      </c>
      <c r="CC3266" t="b">
        <v>0</v>
      </c>
      <c r="CF3266">
        <v>65597</v>
      </c>
      <c r="CH3266">
        <v>0</v>
      </c>
      <c r="CI3266">
        <v>0</v>
      </c>
      <c r="CJ3266">
        <v>0</v>
      </c>
      <c r="CK3266">
        <f>YEAR(tbl_Opportunity[[#This Row],[Close Date]])</f>
        <v>2018</v>
      </c>
    </row>
    <row r="3267" spans="1:89">
      <c r="A3267" t="s">
        <v>8692</v>
      </c>
      <c r="B3267" t="b">
        <v>0</v>
      </c>
      <c r="D3267" t="b">
        <v>0</v>
      </c>
      <c r="H3267" s="1">
        <v>43830</v>
      </c>
      <c r="I3267" t="b">
        <v>1</v>
      </c>
      <c r="J3267" t="s">
        <v>111</v>
      </c>
      <c r="O3267" t="s">
        <v>99</v>
      </c>
      <c r="P3267" t="b">
        <v>1</v>
      </c>
      <c r="Q3267" s="2">
        <v>43550.857581018521</v>
      </c>
      <c r="R3267" s="1"/>
      <c r="S3267" t="b">
        <v>0</v>
      </c>
      <c r="U3267" s="1"/>
      <c r="V3267" t="b">
        <v>0</v>
      </c>
      <c r="W3267" s="1">
        <v>43556</v>
      </c>
      <c r="X3267">
        <v>4</v>
      </c>
      <c r="Y3267">
        <v>2019</v>
      </c>
      <c r="Z3267" t="s">
        <v>90</v>
      </c>
      <c r="AA3267" t="s">
        <v>90</v>
      </c>
      <c r="AB3267" t="b">
        <v>0</v>
      </c>
      <c r="AC3267" t="b">
        <v>0</v>
      </c>
      <c r="AE3267" t="b">
        <v>1</v>
      </c>
      <c r="AF3267" t="b">
        <v>0</v>
      </c>
      <c r="AG3267" t="b">
        <v>0</v>
      </c>
      <c r="AH3267" t="s">
        <v>4915</v>
      </c>
      <c r="AI3267" t="b">
        <v>0</v>
      </c>
      <c r="AK3267" t="b">
        <v>0</v>
      </c>
      <c r="AL3267" s="1">
        <v>43642</v>
      </c>
      <c r="AM3267" t="s">
        <v>2842</v>
      </c>
      <c r="AN3267" s="2">
        <v>44193.910115740742</v>
      </c>
      <c r="AP3267" s="2">
        <v>44020.45511574074</v>
      </c>
      <c r="AQ3267" s="1"/>
      <c r="AS3267" t="b">
        <v>0</v>
      </c>
      <c r="AV3267" t="s">
        <v>93</v>
      </c>
      <c r="BB3267" t="s">
        <v>8693</v>
      </c>
      <c r="BD3267" t="b">
        <v>0</v>
      </c>
      <c r="BH3267" t="s">
        <v>2842</v>
      </c>
      <c r="BI3267" t="s">
        <v>155</v>
      </c>
      <c r="BJ3267" t="s">
        <v>2980</v>
      </c>
      <c r="BL3267" t="s">
        <v>8694</v>
      </c>
      <c r="BQ3267" t="s">
        <v>96</v>
      </c>
      <c r="BR3267" t="b">
        <v>0</v>
      </c>
      <c r="BT3267" t="b">
        <v>0</v>
      </c>
      <c r="BW3267" t="s">
        <v>97</v>
      </c>
      <c r="BX3267" t="b">
        <v>0</v>
      </c>
      <c r="BY3267" s="2">
        <v>44376.857569444444</v>
      </c>
      <c r="CB3267" t="b">
        <v>0</v>
      </c>
      <c r="CC3267" t="b">
        <v>0</v>
      </c>
      <c r="CF3267">
        <v>203773.6</v>
      </c>
      <c r="CH3267">
        <v>0</v>
      </c>
      <c r="CI3267">
        <v>0</v>
      </c>
      <c r="CJ3267">
        <v>0</v>
      </c>
      <c r="CK3267">
        <f>YEAR(tbl_Opportunity[[#This Row],[Close Date]])</f>
        <v>2019</v>
      </c>
    </row>
    <row r="3268" spans="1:89">
      <c r="A3268" t="s">
        <v>8695</v>
      </c>
      <c r="B3268" t="b">
        <v>0</v>
      </c>
      <c r="D3268" t="b">
        <v>0</v>
      </c>
      <c r="H3268" s="1">
        <v>43464</v>
      </c>
      <c r="I3268" t="b">
        <v>1</v>
      </c>
      <c r="J3268" t="s">
        <v>111</v>
      </c>
      <c r="L3268" t="s">
        <v>8696</v>
      </c>
      <c r="O3268" t="s">
        <v>99</v>
      </c>
      <c r="P3268" t="b">
        <v>1</v>
      </c>
      <c r="Q3268" s="2">
        <v>43329.872407407405</v>
      </c>
      <c r="R3268" s="1"/>
      <c r="S3268" t="b">
        <v>0</v>
      </c>
      <c r="U3268" s="1"/>
      <c r="V3268" t="b">
        <v>0</v>
      </c>
      <c r="W3268" s="1">
        <v>43191</v>
      </c>
      <c r="X3268">
        <v>4</v>
      </c>
      <c r="Y3268">
        <v>2018</v>
      </c>
      <c r="Z3268" t="s">
        <v>90</v>
      </c>
      <c r="AA3268" t="s">
        <v>90</v>
      </c>
      <c r="AB3268" t="b">
        <v>0</v>
      </c>
      <c r="AC3268" t="b">
        <v>0</v>
      </c>
      <c r="AE3268" t="b">
        <v>1</v>
      </c>
      <c r="AF3268" t="b">
        <v>0</v>
      </c>
      <c r="AG3268" t="b">
        <v>0</v>
      </c>
      <c r="AH3268" t="s">
        <v>4915</v>
      </c>
      <c r="AI3268" t="b">
        <v>0</v>
      </c>
      <c r="AK3268" t="b">
        <v>0</v>
      </c>
      <c r="AL3268" s="1">
        <v>43305</v>
      </c>
      <c r="AM3268" t="s">
        <v>162</v>
      </c>
      <c r="AN3268" s="2">
        <v>44297.838888888888</v>
      </c>
      <c r="AP3268" s="2">
        <v>43836.762962962966</v>
      </c>
      <c r="AQ3268" s="1"/>
      <c r="AS3268" t="b">
        <v>0</v>
      </c>
      <c r="AU3268" t="s">
        <v>95</v>
      </c>
      <c r="AV3268" t="s">
        <v>213</v>
      </c>
      <c r="BB3268" t="s">
        <v>8697</v>
      </c>
      <c r="BD3268" t="b">
        <v>0</v>
      </c>
      <c r="BH3268" t="s">
        <v>89</v>
      </c>
      <c r="BI3268" t="s">
        <v>150</v>
      </c>
      <c r="BJ3268" t="s">
        <v>95</v>
      </c>
      <c r="BL3268" t="s">
        <v>8696</v>
      </c>
      <c r="BQ3268" t="s">
        <v>96</v>
      </c>
      <c r="BR3268" t="b">
        <v>0</v>
      </c>
      <c r="BT3268" t="b">
        <v>0</v>
      </c>
      <c r="BW3268" t="s">
        <v>97</v>
      </c>
      <c r="BX3268" t="b">
        <v>0</v>
      </c>
      <c r="BY3268" s="2">
        <v>44376.857569444444</v>
      </c>
      <c r="CB3268" t="b">
        <v>0</v>
      </c>
      <c r="CC3268" t="b">
        <v>0</v>
      </c>
      <c r="CF3268">
        <v>65796</v>
      </c>
      <c r="CH3268">
        <v>0</v>
      </c>
      <c r="CI3268">
        <v>0</v>
      </c>
      <c r="CJ3268">
        <v>0</v>
      </c>
      <c r="CK3268">
        <f>YEAR(tbl_Opportunity[[#This Row],[Close Date]])</f>
        <v>2018</v>
      </c>
    </row>
    <row r="3269" spans="1:89">
      <c r="A3269" t="s">
        <v>8698</v>
      </c>
      <c r="B3269" t="b">
        <v>0</v>
      </c>
      <c r="D3269" t="b">
        <v>0</v>
      </c>
      <c r="H3269" s="1">
        <v>43465</v>
      </c>
      <c r="I3269" t="b">
        <v>1</v>
      </c>
      <c r="J3269" t="s">
        <v>140</v>
      </c>
      <c r="L3269" t="s">
        <v>8699</v>
      </c>
      <c r="O3269" t="s">
        <v>99</v>
      </c>
      <c r="P3269" t="b">
        <v>1</v>
      </c>
      <c r="Q3269" s="2">
        <v>43297.736539351848</v>
      </c>
      <c r="R3269" s="1"/>
      <c r="S3269" t="b">
        <v>0</v>
      </c>
      <c r="U3269" s="1"/>
      <c r="V3269" t="b">
        <v>0</v>
      </c>
      <c r="W3269" s="1">
        <v>43191</v>
      </c>
      <c r="X3269">
        <v>4</v>
      </c>
      <c r="Y3269">
        <v>2018</v>
      </c>
      <c r="Z3269" t="s">
        <v>90</v>
      </c>
      <c r="AA3269" t="s">
        <v>90</v>
      </c>
      <c r="AB3269" t="b">
        <v>0</v>
      </c>
      <c r="AC3269" t="b">
        <v>0</v>
      </c>
      <c r="AE3269" t="b">
        <v>1</v>
      </c>
      <c r="AF3269" t="b">
        <v>0</v>
      </c>
      <c r="AG3269" t="b">
        <v>0</v>
      </c>
      <c r="AH3269" t="s">
        <v>4812</v>
      </c>
      <c r="AI3269" t="b">
        <v>0</v>
      </c>
      <c r="AK3269" t="b">
        <v>0</v>
      </c>
      <c r="AL3269" s="1">
        <v>43584</v>
      </c>
      <c r="AM3269" t="s">
        <v>92</v>
      </c>
      <c r="AN3269" s="2">
        <v>44091.617314814815</v>
      </c>
      <c r="AP3269" s="2">
        <v>43836.762962962966</v>
      </c>
      <c r="AQ3269" s="1"/>
      <c r="AS3269" t="b">
        <v>0</v>
      </c>
      <c r="AU3269" t="s">
        <v>95</v>
      </c>
      <c r="AV3269" t="s">
        <v>93</v>
      </c>
      <c r="BB3269" t="s">
        <v>8700</v>
      </c>
      <c r="BD3269" t="b">
        <v>0</v>
      </c>
      <c r="BH3269" t="s">
        <v>332</v>
      </c>
      <c r="BI3269" t="s">
        <v>150</v>
      </c>
      <c r="BJ3269" t="s">
        <v>95</v>
      </c>
      <c r="BQ3269" t="s">
        <v>96</v>
      </c>
      <c r="BR3269" t="b">
        <v>0</v>
      </c>
      <c r="BT3269" t="b">
        <v>0</v>
      </c>
      <c r="BW3269" t="s">
        <v>97</v>
      </c>
      <c r="BX3269" t="b">
        <v>0</v>
      </c>
      <c r="BY3269" s="2">
        <v>44376.857569444444</v>
      </c>
      <c r="CB3269" t="b">
        <v>0</v>
      </c>
      <c r="CC3269" t="b">
        <v>0</v>
      </c>
      <c r="CF3269">
        <v>65597</v>
      </c>
      <c r="CH3269">
        <v>0</v>
      </c>
      <c r="CI3269">
        <v>0</v>
      </c>
      <c r="CJ3269">
        <v>0</v>
      </c>
      <c r="CK3269">
        <f>YEAR(tbl_Opportunity[[#This Row],[Close Date]])</f>
        <v>2018</v>
      </c>
    </row>
    <row r="3270" spans="1:89">
      <c r="A3270" t="s">
        <v>8701</v>
      </c>
      <c r="B3270" t="b">
        <v>0</v>
      </c>
      <c r="D3270" t="b">
        <v>0</v>
      </c>
      <c r="H3270" s="1">
        <v>44105</v>
      </c>
      <c r="I3270" t="b">
        <v>1</v>
      </c>
      <c r="J3270" t="s">
        <v>140</v>
      </c>
      <c r="L3270" t="s">
        <v>8702</v>
      </c>
      <c r="O3270" t="s">
        <v>99</v>
      </c>
      <c r="P3270" t="b">
        <v>1</v>
      </c>
      <c r="Q3270" s="2">
        <v>43265.694212962961</v>
      </c>
      <c r="R3270" s="1"/>
      <c r="S3270" t="b">
        <v>0</v>
      </c>
      <c r="U3270" s="1"/>
      <c r="V3270" t="b">
        <v>0</v>
      </c>
      <c r="W3270" s="1">
        <v>43922</v>
      </c>
      <c r="X3270">
        <v>4</v>
      </c>
      <c r="Y3270">
        <v>2020</v>
      </c>
      <c r="Z3270" t="s">
        <v>90</v>
      </c>
      <c r="AA3270" t="s">
        <v>90</v>
      </c>
      <c r="AB3270" t="b">
        <v>0</v>
      </c>
      <c r="AC3270" t="b">
        <v>0</v>
      </c>
      <c r="AE3270" t="b">
        <v>1</v>
      </c>
      <c r="AF3270" t="b">
        <v>0</v>
      </c>
      <c r="AG3270" t="b">
        <v>0</v>
      </c>
      <c r="AH3270" t="s">
        <v>4808</v>
      </c>
      <c r="AI3270" t="b">
        <v>0</v>
      </c>
      <c r="AK3270" t="b">
        <v>0</v>
      </c>
      <c r="AL3270" s="1">
        <v>43790</v>
      </c>
      <c r="AM3270" t="s">
        <v>99</v>
      </c>
      <c r="AN3270" s="2">
        <v>44259.708460648151</v>
      </c>
      <c r="AP3270" s="2">
        <v>44168.783483796295</v>
      </c>
      <c r="AQ3270" s="1"/>
      <c r="AS3270" t="b">
        <v>0</v>
      </c>
      <c r="AU3270" t="s">
        <v>95</v>
      </c>
      <c r="AV3270" t="s">
        <v>93</v>
      </c>
      <c r="BB3270" t="s">
        <v>8703</v>
      </c>
      <c r="BD3270" t="b">
        <v>0</v>
      </c>
      <c r="BH3270" t="s">
        <v>142</v>
      </c>
      <c r="BI3270" t="s">
        <v>150</v>
      </c>
      <c r="BJ3270" t="s">
        <v>95</v>
      </c>
      <c r="BL3270" t="s">
        <v>8702</v>
      </c>
      <c r="BQ3270" t="s">
        <v>96</v>
      </c>
      <c r="BR3270" t="b">
        <v>0</v>
      </c>
      <c r="BT3270" t="b">
        <v>0</v>
      </c>
      <c r="BW3270" t="s">
        <v>97</v>
      </c>
      <c r="BX3270" t="b">
        <v>0</v>
      </c>
      <c r="BY3270" s="2">
        <v>44376.857569444444</v>
      </c>
      <c r="CB3270" t="b">
        <v>0</v>
      </c>
      <c r="CC3270" t="b">
        <v>0</v>
      </c>
      <c r="CF3270">
        <v>65199</v>
      </c>
      <c r="CH3270">
        <v>0</v>
      </c>
      <c r="CI3270">
        <v>0</v>
      </c>
      <c r="CJ3270">
        <v>0</v>
      </c>
      <c r="CK3270">
        <f>YEAR(tbl_Opportunity[[#This Row],[Close Date]])</f>
        <v>2020</v>
      </c>
    </row>
    <row r="3271" spans="1:89">
      <c r="A3271" t="s">
        <v>8704</v>
      </c>
      <c r="B3271" t="b">
        <v>0</v>
      </c>
      <c r="D3271" t="b">
        <v>0</v>
      </c>
      <c r="E3271" t="s">
        <v>3054</v>
      </c>
      <c r="H3271" s="1">
        <v>43465</v>
      </c>
      <c r="I3271" t="b">
        <v>1</v>
      </c>
      <c r="J3271" t="s">
        <v>140</v>
      </c>
      <c r="L3271" t="s">
        <v>8705</v>
      </c>
      <c r="O3271" t="s">
        <v>99</v>
      </c>
      <c r="P3271" t="b">
        <v>1</v>
      </c>
      <c r="Q3271" s="2">
        <v>43234.810891203706</v>
      </c>
      <c r="R3271" s="1"/>
      <c r="S3271" t="b">
        <v>0</v>
      </c>
      <c r="U3271" s="1"/>
      <c r="V3271" t="b">
        <v>0</v>
      </c>
      <c r="W3271" s="1">
        <v>43191</v>
      </c>
      <c r="X3271">
        <v>4</v>
      </c>
      <c r="Y3271">
        <v>2018</v>
      </c>
      <c r="Z3271" t="s">
        <v>90</v>
      </c>
      <c r="AA3271" t="s">
        <v>90</v>
      </c>
      <c r="AB3271" t="b">
        <v>0</v>
      </c>
      <c r="AC3271" t="b">
        <v>0</v>
      </c>
      <c r="AE3271" t="b">
        <v>1</v>
      </c>
      <c r="AF3271" t="b">
        <v>0</v>
      </c>
      <c r="AG3271" t="b">
        <v>0</v>
      </c>
      <c r="AH3271" t="s">
        <v>4863</v>
      </c>
      <c r="AI3271" t="b">
        <v>0</v>
      </c>
      <c r="AK3271" t="b">
        <v>0</v>
      </c>
      <c r="AL3271" s="1">
        <v>43241</v>
      </c>
      <c r="AM3271" t="s">
        <v>162</v>
      </c>
      <c r="AN3271" s="2">
        <v>44297.828460648147</v>
      </c>
      <c r="AP3271" s="2">
        <v>43836.76290509259</v>
      </c>
      <c r="AQ3271" s="1"/>
      <c r="AS3271" t="b">
        <v>0</v>
      </c>
      <c r="AV3271" t="s">
        <v>153</v>
      </c>
      <c r="BB3271" t="s">
        <v>8706</v>
      </c>
      <c r="BD3271" t="b">
        <v>0</v>
      </c>
      <c r="BH3271" t="s">
        <v>142</v>
      </c>
      <c r="BI3271" t="s">
        <v>150</v>
      </c>
      <c r="BJ3271" t="s">
        <v>95</v>
      </c>
      <c r="BL3271" t="s">
        <v>8705</v>
      </c>
      <c r="BQ3271" t="s">
        <v>96</v>
      </c>
      <c r="BR3271" t="b">
        <v>0</v>
      </c>
      <c r="BT3271" t="b">
        <v>0</v>
      </c>
      <c r="BW3271" t="s">
        <v>97</v>
      </c>
      <c r="BX3271" t="b">
        <v>0</v>
      </c>
      <c r="BY3271" s="2">
        <v>44376.857569444444</v>
      </c>
      <c r="CB3271" t="b">
        <v>0</v>
      </c>
      <c r="CC3271" t="b">
        <v>0</v>
      </c>
      <c r="CF3271">
        <v>65398</v>
      </c>
      <c r="CH3271">
        <v>0</v>
      </c>
      <c r="CI3271">
        <v>0</v>
      </c>
      <c r="CJ3271">
        <v>0</v>
      </c>
      <c r="CK3271">
        <f>YEAR(tbl_Opportunity[[#This Row],[Close Date]])</f>
        <v>2018</v>
      </c>
    </row>
    <row r="3272" spans="1:89">
      <c r="A3272" t="s">
        <v>8707</v>
      </c>
      <c r="B3272" t="b">
        <v>0</v>
      </c>
      <c r="D3272" t="b">
        <v>0</v>
      </c>
      <c r="E3272" t="s">
        <v>7523</v>
      </c>
      <c r="H3272" s="1">
        <v>43411</v>
      </c>
      <c r="I3272" t="b">
        <v>1</v>
      </c>
      <c r="J3272" t="s">
        <v>140</v>
      </c>
      <c r="L3272" t="s">
        <v>8708</v>
      </c>
      <c r="O3272" t="s">
        <v>99</v>
      </c>
      <c r="P3272" t="b">
        <v>1</v>
      </c>
      <c r="Q3272" s="2">
        <v>43272.814768518518</v>
      </c>
      <c r="R3272" s="1"/>
      <c r="S3272" t="b">
        <v>0</v>
      </c>
      <c r="U3272" s="1"/>
      <c r="V3272" t="b">
        <v>0</v>
      </c>
      <c r="W3272" s="1">
        <v>43191</v>
      </c>
      <c r="X3272">
        <v>4</v>
      </c>
      <c r="Y3272">
        <v>2018</v>
      </c>
      <c r="Z3272" t="s">
        <v>90</v>
      </c>
      <c r="AA3272" t="s">
        <v>90</v>
      </c>
      <c r="AB3272" t="b">
        <v>0</v>
      </c>
      <c r="AC3272" t="b">
        <v>0</v>
      </c>
      <c r="AE3272" t="b">
        <v>1</v>
      </c>
      <c r="AF3272" t="b">
        <v>0</v>
      </c>
      <c r="AG3272" t="b">
        <v>0</v>
      </c>
      <c r="AH3272" t="s">
        <v>4808</v>
      </c>
      <c r="AI3272" t="b">
        <v>0</v>
      </c>
      <c r="AK3272" t="b">
        <v>0</v>
      </c>
      <c r="AL3272" s="1">
        <v>43411</v>
      </c>
      <c r="AM3272" t="s">
        <v>92</v>
      </c>
      <c r="AN3272" s="2">
        <v>44091.617314814815</v>
      </c>
      <c r="AP3272" s="2">
        <v>43836.76290509259</v>
      </c>
      <c r="AQ3272" s="1"/>
      <c r="AS3272" t="b">
        <v>0</v>
      </c>
      <c r="AV3272" t="s">
        <v>176</v>
      </c>
      <c r="BB3272" t="s">
        <v>8709</v>
      </c>
      <c r="BD3272" t="b">
        <v>0</v>
      </c>
      <c r="BH3272" t="s">
        <v>142</v>
      </c>
      <c r="BI3272" t="s">
        <v>150</v>
      </c>
      <c r="BJ3272" t="s">
        <v>95</v>
      </c>
      <c r="BQ3272" t="s">
        <v>96</v>
      </c>
      <c r="BR3272" t="b">
        <v>0</v>
      </c>
      <c r="BT3272" t="b">
        <v>0</v>
      </c>
      <c r="BW3272" t="s">
        <v>97</v>
      </c>
      <c r="BX3272" t="b">
        <v>0</v>
      </c>
      <c r="BY3272" s="2">
        <v>44376.857569444444</v>
      </c>
      <c r="CB3272" t="b">
        <v>0</v>
      </c>
      <c r="CC3272" t="b">
        <v>0</v>
      </c>
      <c r="CF3272">
        <v>65199</v>
      </c>
      <c r="CH3272">
        <v>0</v>
      </c>
      <c r="CI3272">
        <v>0</v>
      </c>
      <c r="CJ3272">
        <v>0</v>
      </c>
      <c r="CK3272">
        <f>YEAR(tbl_Opportunity[[#This Row],[Close Date]])</f>
        <v>2018</v>
      </c>
    </row>
    <row r="3273" spans="1:89">
      <c r="A3273" t="s">
        <v>8710</v>
      </c>
      <c r="B3273" t="b">
        <v>0</v>
      </c>
      <c r="D3273" t="b">
        <v>0</v>
      </c>
      <c r="E3273" t="s">
        <v>3054</v>
      </c>
      <c r="H3273" s="1">
        <v>43465</v>
      </c>
      <c r="I3273" t="b">
        <v>1</v>
      </c>
      <c r="J3273" t="s">
        <v>140</v>
      </c>
      <c r="L3273" t="s">
        <v>8711</v>
      </c>
      <c r="O3273" t="s">
        <v>99</v>
      </c>
      <c r="P3273" t="b">
        <v>1</v>
      </c>
      <c r="Q3273" s="2">
        <v>43391.531423611108</v>
      </c>
      <c r="R3273" s="1"/>
      <c r="S3273" t="b">
        <v>0</v>
      </c>
      <c r="U3273" s="1"/>
      <c r="V3273" t="b">
        <v>0</v>
      </c>
      <c r="W3273" s="1">
        <v>43191</v>
      </c>
      <c r="X3273">
        <v>4</v>
      </c>
      <c r="Y3273">
        <v>2018</v>
      </c>
      <c r="Z3273" t="s">
        <v>90</v>
      </c>
      <c r="AA3273" t="s">
        <v>90</v>
      </c>
      <c r="AB3273" t="b">
        <v>0</v>
      </c>
      <c r="AC3273" t="b">
        <v>0</v>
      </c>
      <c r="AE3273" t="b">
        <v>1</v>
      </c>
      <c r="AF3273" t="b">
        <v>0</v>
      </c>
      <c r="AG3273" t="b">
        <v>0</v>
      </c>
      <c r="AH3273" t="s">
        <v>4808</v>
      </c>
      <c r="AI3273" t="b">
        <v>0</v>
      </c>
      <c r="AK3273" t="b">
        <v>0</v>
      </c>
      <c r="AL3273" s="1">
        <v>43391</v>
      </c>
      <c r="AM3273" t="s">
        <v>162</v>
      </c>
      <c r="AN3273" s="2">
        <v>44297.828460648147</v>
      </c>
      <c r="AP3273" s="2">
        <v>43836.762962962966</v>
      </c>
      <c r="AQ3273" s="1"/>
      <c r="AS3273" t="b">
        <v>0</v>
      </c>
      <c r="AV3273" t="s">
        <v>153</v>
      </c>
      <c r="BB3273" t="s">
        <v>8712</v>
      </c>
      <c r="BD3273" t="b">
        <v>0</v>
      </c>
      <c r="BH3273" t="s">
        <v>142</v>
      </c>
      <c r="BI3273" t="s">
        <v>150</v>
      </c>
      <c r="BJ3273" t="s">
        <v>95</v>
      </c>
      <c r="BL3273" t="s">
        <v>8711</v>
      </c>
      <c r="BQ3273" t="s">
        <v>96</v>
      </c>
      <c r="BR3273" t="b">
        <v>0</v>
      </c>
      <c r="BT3273" t="b">
        <v>0</v>
      </c>
      <c r="BW3273" t="s">
        <v>97</v>
      </c>
      <c r="BX3273" t="b">
        <v>0</v>
      </c>
      <c r="BY3273" s="2">
        <v>44376.857569444444</v>
      </c>
      <c r="CB3273" t="b">
        <v>0</v>
      </c>
      <c r="CC3273" t="b">
        <v>0</v>
      </c>
      <c r="CF3273">
        <v>64947</v>
      </c>
      <c r="CH3273">
        <v>0</v>
      </c>
      <c r="CI3273">
        <v>0</v>
      </c>
      <c r="CJ3273">
        <v>0</v>
      </c>
      <c r="CK3273">
        <f>YEAR(tbl_Opportunity[[#This Row],[Close Date]])</f>
        <v>2018</v>
      </c>
    </row>
    <row r="3274" spans="1:89">
      <c r="A3274" t="s">
        <v>8713</v>
      </c>
      <c r="B3274" t="b">
        <v>0</v>
      </c>
      <c r="D3274" t="b">
        <v>0</v>
      </c>
      <c r="E3274" t="s">
        <v>4875</v>
      </c>
      <c r="H3274" s="1">
        <v>44174</v>
      </c>
      <c r="I3274" t="b">
        <v>1</v>
      </c>
      <c r="J3274" t="s">
        <v>140</v>
      </c>
      <c r="L3274" t="s">
        <v>8714</v>
      </c>
      <c r="O3274" t="s">
        <v>99</v>
      </c>
      <c r="P3274" t="b">
        <v>1</v>
      </c>
      <c r="Q3274" s="2">
        <v>43945.852708333332</v>
      </c>
      <c r="R3274" s="1"/>
      <c r="S3274" t="b">
        <v>0</v>
      </c>
      <c r="U3274" s="1"/>
      <c r="V3274" t="b">
        <v>0</v>
      </c>
      <c r="W3274" s="1">
        <v>43922</v>
      </c>
      <c r="X3274">
        <v>4</v>
      </c>
      <c r="Y3274">
        <v>2020</v>
      </c>
      <c r="Z3274" t="s">
        <v>90</v>
      </c>
      <c r="AA3274" t="s">
        <v>90</v>
      </c>
      <c r="AB3274" t="b">
        <v>0</v>
      </c>
      <c r="AC3274" t="b">
        <v>0</v>
      </c>
      <c r="AE3274" t="b">
        <v>1</v>
      </c>
      <c r="AF3274" t="b">
        <v>0</v>
      </c>
      <c r="AG3274" t="b">
        <v>0</v>
      </c>
      <c r="AH3274" t="s">
        <v>4808</v>
      </c>
      <c r="AI3274" t="b">
        <v>0</v>
      </c>
      <c r="AK3274" t="b">
        <v>0</v>
      </c>
      <c r="AL3274" s="1">
        <v>44174</v>
      </c>
      <c r="AM3274" t="s">
        <v>162</v>
      </c>
      <c r="AN3274" s="2">
        <v>44297.828460648147</v>
      </c>
      <c r="AP3274" s="2">
        <v>44174.715879629628</v>
      </c>
      <c r="AQ3274" s="1"/>
      <c r="AS3274" t="b">
        <v>0</v>
      </c>
      <c r="AV3274" t="s">
        <v>153</v>
      </c>
      <c r="BB3274" t="s">
        <v>8715</v>
      </c>
      <c r="BD3274" t="b">
        <v>0</v>
      </c>
      <c r="BH3274" t="s">
        <v>142</v>
      </c>
      <c r="BI3274" t="s">
        <v>150</v>
      </c>
      <c r="BJ3274" t="s">
        <v>384</v>
      </c>
      <c r="BL3274" t="s">
        <v>8714</v>
      </c>
      <c r="BQ3274" t="s">
        <v>96</v>
      </c>
      <c r="BR3274" t="b">
        <v>0</v>
      </c>
      <c r="BT3274" t="b">
        <v>0</v>
      </c>
      <c r="BW3274" t="s">
        <v>97</v>
      </c>
      <c r="BX3274" t="b">
        <v>0</v>
      </c>
      <c r="BY3274" s="2">
        <v>44376.857581018521</v>
      </c>
      <c r="CB3274" t="b">
        <v>0</v>
      </c>
      <c r="CC3274" t="b">
        <v>0</v>
      </c>
      <c r="CF3274">
        <v>64787</v>
      </c>
      <c r="CH3274">
        <v>0</v>
      </c>
      <c r="CI3274">
        <v>0</v>
      </c>
      <c r="CJ3274">
        <v>0</v>
      </c>
      <c r="CK3274">
        <f>YEAR(tbl_Opportunity[[#This Row],[Close Date]])</f>
        <v>2020</v>
      </c>
    </row>
    <row r="3275" spans="1:89">
      <c r="A3275" t="s">
        <v>8716</v>
      </c>
      <c r="B3275" t="b">
        <v>0</v>
      </c>
      <c r="D3275" t="b">
        <v>0</v>
      </c>
      <c r="E3275" t="s">
        <v>3054</v>
      </c>
      <c r="H3275" s="1">
        <v>43465</v>
      </c>
      <c r="I3275" t="b">
        <v>1</v>
      </c>
      <c r="J3275" t="s">
        <v>140</v>
      </c>
      <c r="L3275" t="s">
        <v>8717</v>
      </c>
      <c r="O3275" t="s">
        <v>99</v>
      </c>
      <c r="P3275" t="b">
        <v>1</v>
      </c>
      <c r="Q3275" s="2">
        <v>43178.95784722222</v>
      </c>
      <c r="R3275" s="1"/>
      <c r="S3275" t="b">
        <v>0</v>
      </c>
      <c r="U3275" s="1"/>
      <c r="V3275" t="b">
        <v>0</v>
      </c>
      <c r="W3275" s="1">
        <v>43191</v>
      </c>
      <c r="X3275">
        <v>4</v>
      </c>
      <c r="Y3275">
        <v>2018</v>
      </c>
      <c r="Z3275" t="s">
        <v>90</v>
      </c>
      <c r="AA3275" t="s">
        <v>90</v>
      </c>
      <c r="AB3275" t="b">
        <v>0</v>
      </c>
      <c r="AC3275" t="b">
        <v>0</v>
      </c>
      <c r="AE3275" t="b">
        <v>1</v>
      </c>
      <c r="AF3275" t="b">
        <v>0</v>
      </c>
      <c r="AG3275" t="b">
        <v>0</v>
      </c>
      <c r="AH3275" t="s">
        <v>4808</v>
      </c>
      <c r="AI3275" t="b">
        <v>0</v>
      </c>
      <c r="AK3275" t="b">
        <v>0</v>
      </c>
      <c r="AL3275" s="1">
        <v>43481</v>
      </c>
      <c r="AM3275" t="s">
        <v>162</v>
      </c>
      <c r="AN3275" s="2">
        <v>44297.838888888888</v>
      </c>
      <c r="AP3275" s="2">
        <v>43836.76290509259</v>
      </c>
      <c r="AQ3275" s="1"/>
      <c r="AS3275" t="b">
        <v>0</v>
      </c>
      <c r="AU3275" t="s">
        <v>2043</v>
      </c>
      <c r="AV3275" t="s">
        <v>213</v>
      </c>
      <c r="BB3275" t="s">
        <v>8718</v>
      </c>
      <c r="BD3275" t="b">
        <v>0</v>
      </c>
      <c r="BH3275" t="s">
        <v>142</v>
      </c>
      <c r="BI3275" t="s">
        <v>150</v>
      </c>
      <c r="BJ3275" t="s">
        <v>95</v>
      </c>
      <c r="BL3275" t="s">
        <v>8717</v>
      </c>
      <c r="BQ3275" t="s">
        <v>96</v>
      </c>
      <c r="BR3275" t="b">
        <v>0</v>
      </c>
      <c r="BT3275" t="b">
        <v>0</v>
      </c>
      <c r="BW3275" t="s">
        <v>97</v>
      </c>
      <c r="BX3275" t="b">
        <v>0</v>
      </c>
      <c r="BY3275" s="2">
        <v>44376.857569444444</v>
      </c>
      <c r="CB3275" t="b">
        <v>0</v>
      </c>
      <c r="CC3275" t="b">
        <v>0</v>
      </c>
      <c r="CF3275">
        <v>75199</v>
      </c>
      <c r="CH3275">
        <v>0</v>
      </c>
      <c r="CI3275">
        <v>0</v>
      </c>
      <c r="CJ3275">
        <v>0</v>
      </c>
      <c r="CK3275">
        <f>YEAR(tbl_Opportunity[[#This Row],[Close Date]])</f>
        <v>2018</v>
      </c>
    </row>
    <row r="3276" spans="1:89">
      <c r="A3276" t="s">
        <v>3515</v>
      </c>
      <c r="B3276" t="b">
        <v>0</v>
      </c>
      <c r="D3276" t="b">
        <v>0</v>
      </c>
      <c r="E3276" t="s">
        <v>4025</v>
      </c>
      <c r="H3276" s="1">
        <v>43465</v>
      </c>
      <c r="I3276" t="b">
        <v>1</v>
      </c>
      <c r="J3276" t="s">
        <v>140</v>
      </c>
      <c r="L3276" t="s">
        <v>3516</v>
      </c>
      <c r="O3276" t="s">
        <v>99</v>
      </c>
      <c r="P3276" t="b">
        <v>1</v>
      </c>
      <c r="Q3276" s="2">
        <v>43181.560416666667</v>
      </c>
      <c r="R3276" s="1"/>
      <c r="S3276" t="b">
        <v>0</v>
      </c>
      <c r="U3276" s="1"/>
      <c r="V3276" t="b">
        <v>0</v>
      </c>
      <c r="W3276" s="1">
        <v>43191</v>
      </c>
      <c r="X3276">
        <v>4</v>
      </c>
      <c r="Y3276">
        <v>2018</v>
      </c>
      <c r="Z3276" t="s">
        <v>90</v>
      </c>
      <c r="AA3276" t="s">
        <v>90</v>
      </c>
      <c r="AB3276" t="b">
        <v>0</v>
      </c>
      <c r="AC3276" t="b">
        <v>0</v>
      </c>
      <c r="AE3276" t="b">
        <v>1</v>
      </c>
      <c r="AF3276" t="b">
        <v>0</v>
      </c>
      <c r="AG3276" t="b">
        <v>0</v>
      </c>
      <c r="AH3276" t="s">
        <v>4808</v>
      </c>
      <c r="AI3276" t="b">
        <v>0</v>
      </c>
      <c r="AK3276" t="b">
        <v>0</v>
      </c>
      <c r="AL3276" s="1">
        <v>43510</v>
      </c>
      <c r="AM3276" t="s">
        <v>162</v>
      </c>
      <c r="AN3276" s="2">
        <v>44297.828460648147</v>
      </c>
      <c r="AP3276" s="2">
        <v>43836.76290509259</v>
      </c>
      <c r="AQ3276" s="1"/>
      <c r="AS3276" t="b">
        <v>0</v>
      </c>
      <c r="AV3276" t="s">
        <v>153</v>
      </c>
      <c r="BB3276" t="s">
        <v>8719</v>
      </c>
      <c r="BD3276" t="b">
        <v>0</v>
      </c>
      <c r="BH3276" t="s">
        <v>142</v>
      </c>
      <c r="BI3276" t="s">
        <v>150</v>
      </c>
      <c r="BJ3276" t="s">
        <v>384</v>
      </c>
      <c r="BL3276" t="s">
        <v>3516</v>
      </c>
      <c r="BQ3276" t="s">
        <v>96</v>
      </c>
      <c r="BR3276" t="b">
        <v>0</v>
      </c>
      <c r="BT3276" t="b">
        <v>0</v>
      </c>
      <c r="BW3276" t="s">
        <v>97</v>
      </c>
      <c r="BX3276" t="b">
        <v>0</v>
      </c>
      <c r="BY3276" s="2">
        <v>44376.857569444444</v>
      </c>
      <c r="CB3276" t="b">
        <v>0</v>
      </c>
      <c r="CC3276" t="b">
        <v>0</v>
      </c>
      <c r="CF3276">
        <v>71500</v>
      </c>
      <c r="CH3276">
        <v>0</v>
      </c>
      <c r="CI3276">
        <v>0</v>
      </c>
      <c r="CJ3276">
        <v>0</v>
      </c>
      <c r="CK3276">
        <f>YEAR(tbl_Opportunity[[#This Row],[Close Date]])</f>
        <v>2018</v>
      </c>
    </row>
    <row r="3277" spans="1:89">
      <c r="A3277" t="s">
        <v>8720</v>
      </c>
      <c r="B3277" t="b">
        <v>0</v>
      </c>
      <c r="D3277" t="b">
        <v>0</v>
      </c>
      <c r="H3277" s="1">
        <v>43411</v>
      </c>
      <c r="I3277" t="b">
        <v>1</v>
      </c>
      <c r="J3277" t="s">
        <v>140</v>
      </c>
      <c r="L3277" t="s">
        <v>8721</v>
      </c>
      <c r="O3277" t="s">
        <v>99</v>
      </c>
      <c r="P3277" t="b">
        <v>1</v>
      </c>
      <c r="Q3277" s="2">
        <v>43189.760254629633</v>
      </c>
      <c r="R3277" s="1"/>
      <c r="S3277" t="b">
        <v>0</v>
      </c>
      <c r="U3277" s="1"/>
      <c r="V3277" t="b">
        <v>0</v>
      </c>
      <c r="W3277" s="1">
        <v>43191</v>
      </c>
      <c r="X3277">
        <v>4</v>
      </c>
      <c r="Y3277">
        <v>2018</v>
      </c>
      <c r="Z3277" t="s">
        <v>90</v>
      </c>
      <c r="AA3277" t="s">
        <v>90</v>
      </c>
      <c r="AB3277" t="b">
        <v>0</v>
      </c>
      <c r="AC3277" t="b">
        <v>0</v>
      </c>
      <c r="AE3277" t="b">
        <v>1</v>
      </c>
      <c r="AF3277" t="b">
        <v>0</v>
      </c>
      <c r="AG3277" t="b">
        <v>0</v>
      </c>
      <c r="AH3277" t="s">
        <v>4808</v>
      </c>
      <c r="AI3277" t="b">
        <v>0</v>
      </c>
      <c r="AK3277" t="b">
        <v>0</v>
      </c>
      <c r="AL3277" s="1">
        <v>43411</v>
      </c>
      <c r="AM3277" t="s">
        <v>99</v>
      </c>
      <c r="AN3277" s="2">
        <v>44259.709016203706</v>
      </c>
      <c r="AP3277" s="2">
        <v>43836.76290509259</v>
      </c>
      <c r="AQ3277" s="1"/>
      <c r="AS3277" t="b">
        <v>0</v>
      </c>
      <c r="AU3277" t="s">
        <v>2043</v>
      </c>
      <c r="AV3277" t="s">
        <v>93</v>
      </c>
      <c r="BB3277" t="s">
        <v>8722</v>
      </c>
      <c r="BD3277" t="b">
        <v>0</v>
      </c>
      <c r="BH3277" t="s">
        <v>142</v>
      </c>
      <c r="BI3277" t="s">
        <v>150</v>
      </c>
      <c r="BJ3277" t="s">
        <v>102</v>
      </c>
      <c r="BL3277" t="s">
        <v>8721</v>
      </c>
      <c r="BQ3277" t="s">
        <v>96</v>
      </c>
      <c r="BR3277" t="b">
        <v>0</v>
      </c>
      <c r="BT3277" t="b">
        <v>0</v>
      </c>
      <c r="BW3277" t="s">
        <v>97</v>
      </c>
      <c r="BX3277" t="b">
        <v>0</v>
      </c>
      <c r="BY3277" s="2">
        <v>44376.857569444444</v>
      </c>
      <c r="CB3277" t="b">
        <v>0</v>
      </c>
      <c r="CC3277" t="b">
        <v>0</v>
      </c>
      <c r="CF3277">
        <v>65000</v>
      </c>
      <c r="CH3277">
        <v>0</v>
      </c>
      <c r="CI3277">
        <v>0</v>
      </c>
      <c r="CJ3277">
        <v>0</v>
      </c>
      <c r="CK3277">
        <f>YEAR(tbl_Opportunity[[#This Row],[Close Date]])</f>
        <v>2018</v>
      </c>
    </row>
    <row r="3278" spans="1:89">
      <c r="A3278" t="s">
        <v>8723</v>
      </c>
      <c r="B3278" t="b">
        <v>0</v>
      </c>
      <c r="D3278" t="b">
        <v>0</v>
      </c>
      <c r="E3278" t="s">
        <v>3054</v>
      </c>
      <c r="H3278" s="1">
        <v>43465</v>
      </c>
      <c r="I3278" t="b">
        <v>1</v>
      </c>
      <c r="J3278" t="s">
        <v>193</v>
      </c>
      <c r="L3278" t="s">
        <v>8724</v>
      </c>
      <c r="O3278" t="s">
        <v>99</v>
      </c>
      <c r="P3278" t="b">
        <v>1</v>
      </c>
      <c r="Q3278" s="2">
        <v>43298.921296296299</v>
      </c>
      <c r="R3278" s="1"/>
      <c r="S3278" t="b">
        <v>0</v>
      </c>
      <c r="U3278" s="1"/>
      <c r="V3278" t="b">
        <v>0</v>
      </c>
      <c r="W3278" s="1">
        <v>43191</v>
      </c>
      <c r="X3278">
        <v>4</v>
      </c>
      <c r="Y3278">
        <v>2018</v>
      </c>
      <c r="Z3278" t="s">
        <v>90</v>
      </c>
      <c r="AA3278" t="s">
        <v>90</v>
      </c>
      <c r="AB3278" t="b">
        <v>0</v>
      </c>
      <c r="AC3278" t="b">
        <v>0</v>
      </c>
      <c r="AE3278" t="b">
        <v>1</v>
      </c>
      <c r="AF3278" t="b">
        <v>0</v>
      </c>
      <c r="AG3278" t="b">
        <v>0</v>
      </c>
      <c r="AH3278" t="s">
        <v>4808</v>
      </c>
      <c r="AI3278" t="b">
        <v>0</v>
      </c>
      <c r="AK3278" t="b">
        <v>0</v>
      </c>
      <c r="AL3278" s="1">
        <v>43481</v>
      </c>
      <c r="AM3278" t="s">
        <v>162</v>
      </c>
      <c r="AN3278" s="2">
        <v>44297.8278587963</v>
      </c>
      <c r="AP3278" s="2">
        <v>43836.762962962966</v>
      </c>
      <c r="AQ3278" s="1"/>
      <c r="AS3278" t="b">
        <v>0</v>
      </c>
      <c r="AV3278" t="s">
        <v>153</v>
      </c>
      <c r="BB3278" t="s">
        <v>8725</v>
      </c>
      <c r="BD3278" t="b">
        <v>0</v>
      </c>
      <c r="BH3278" t="s">
        <v>142</v>
      </c>
      <c r="BI3278" t="s">
        <v>150</v>
      </c>
      <c r="BJ3278" t="s">
        <v>95</v>
      </c>
      <c r="BL3278" t="s">
        <v>8724</v>
      </c>
      <c r="BQ3278" t="s">
        <v>96</v>
      </c>
      <c r="BR3278" t="b">
        <v>0</v>
      </c>
      <c r="BT3278" t="b">
        <v>0</v>
      </c>
      <c r="BW3278" t="s">
        <v>97</v>
      </c>
      <c r="BX3278" t="b">
        <v>0</v>
      </c>
      <c r="BY3278" s="2">
        <v>44376.857569444444</v>
      </c>
      <c r="CB3278" t="b">
        <v>0</v>
      </c>
      <c r="CC3278" t="b">
        <v>0</v>
      </c>
      <c r="CF3278">
        <v>65199</v>
      </c>
      <c r="CH3278">
        <v>0</v>
      </c>
      <c r="CI3278">
        <v>0</v>
      </c>
      <c r="CJ3278">
        <v>0</v>
      </c>
      <c r="CK3278">
        <f>YEAR(tbl_Opportunity[[#This Row],[Close Date]])</f>
        <v>2018</v>
      </c>
    </row>
    <row r="3279" spans="1:89">
      <c r="A3279" t="s">
        <v>8726</v>
      </c>
      <c r="B3279" t="b">
        <v>0</v>
      </c>
      <c r="D3279" t="b">
        <v>0</v>
      </c>
      <c r="H3279" s="1">
        <v>43830</v>
      </c>
      <c r="I3279" t="b">
        <v>1</v>
      </c>
      <c r="J3279" t="s">
        <v>5709</v>
      </c>
      <c r="L3279" t="s">
        <v>8727</v>
      </c>
      <c r="O3279" t="s">
        <v>99</v>
      </c>
      <c r="P3279" t="b">
        <v>1</v>
      </c>
      <c r="Q3279" s="2">
        <v>43661.764490740738</v>
      </c>
      <c r="R3279" s="1"/>
      <c r="S3279" t="b">
        <v>0</v>
      </c>
      <c r="U3279" s="1"/>
      <c r="V3279" t="b">
        <v>0</v>
      </c>
      <c r="W3279" s="1">
        <v>43556</v>
      </c>
      <c r="X3279">
        <v>4</v>
      </c>
      <c r="Y3279">
        <v>2019</v>
      </c>
      <c r="Z3279" t="s">
        <v>90</v>
      </c>
      <c r="AA3279" t="s">
        <v>90</v>
      </c>
      <c r="AB3279" t="b">
        <v>0</v>
      </c>
      <c r="AC3279" t="b">
        <v>0</v>
      </c>
      <c r="AE3279" t="b">
        <v>1</v>
      </c>
      <c r="AF3279" t="b">
        <v>0</v>
      </c>
      <c r="AG3279" t="b">
        <v>0</v>
      </c>
      <c r="AH3279" t="s">
        <v>1016</v>
      </c>
      <c r="AI3279" t="b">
        <v>0</v>
      </c>
      <c r="AK3279" t="b">
        <v>0</v>
      </c>
      <c r="AL3279" s="1">
        <v>43664</v>
      </c>
      <c r="AM3279" t="s">
        <v>162</v>
      </c>
      <c r="AN3279" s="2">
        <v>44297.838888888888</v>
      </c>
      <c r="AP3279" s="2">
        <v>43836.763020833336</v>
      </c>
      <c r="AQ3279" s="1"/>
      <c r="AS3279" t="b">
        <v>0</v>
      </c>
      <c r="AV3279" t="s">
        <v>213</v>
      </c>
      <c r="BB3279" t="s">
        <v>8728</v>
      </c>
      <c r="BD3279" t="b">
        <v>0</v>
      </c>
      <c r="BH3279" t="s">
        <v>2842</v>
      </c>
      <c r="BI3279" t="s">
        <v>150</v>
      </c>
      <c r="BJ3279" t="s">
        <v>2980</v>
      </c>
      <c r="BK3279" t="s">
        <v>157</v>
      </c>
      <c r="BL3279" t="s">
        <v>8727</v>
      </c>
      <c r="BQ3279" t="s">
        <v>96</v>
      </c>
      <c r="BR3279" t="b">
        <v>0</v>
      </c>
      <c r="BS3279" t="s">
        <v>95</v>
      </c>
      <c r="BT3279" t="b">
        <v>0</v>
      </c>
      <c r="BW3279" t="s">
        <v>97</v>
      </c>
      <c r="BX3279" t="b">
        <v>0</v>
      </c>
      <c r="BY3279" s="2">
        <v>44376.857569444444</v>
      </c>
      <c r="CB3279" t="b">
        <v>0</v>
      </c>
      <c r="CC3279" t="b">
        <v>0</v>
      </c>
      <c r="CF3279">
        <v>133981</v>
      </c>
      <c r="CH3279">
        <v>0</v>
      </c>
      <c r="CI3279">
        <v>0</v>
      </c>
      <c r="CJ3279">
        <v>0</v>
      </c>
      <c r="CK3279">
        <f>YEAR(tbl_Opportunity[[#This Row],[Close Date]])</f>
        <v>2019</v>
      </c>
    </row>
    <row r="3280" spans="1:89">
      <c r="A3280" t="s">
        <v>8729</v>
      </c>
      <c r="B3280" t="b">
        <v>0</v>
      </c>
      <c r="D3280" t="b">
        <v>0</v>
      </c>
      <c r="E3280" t="s">
        <v>3557</v>
      </c>
      <c r="H3280" s="1">
        <v>44135</v>
      </c>
      <c r="I3280" t="b">
        <v>1</v>
      </c>
      <c r="J3280" t="s">
        <v>140</v>
      </c>
      <c r="L3280" t="s">
        <v>8730</v>
      </c>
      <c r="O3280" t="s">
        <v>99</v>
      </c>
      <c r="P3280" t="b">
        <v>1</v>
      </c>
      <c r="Q3280" s="2">
        <v>43847.874178240738</v>
      </c>
      <c r="R3280" s="1"/>
      <c r="S3280" t="b">
        <v>0</v>
      </c>
      <c r="U3280" s="1"/>
      <c r="V3280" t="b">
        <v>0</v>
      </c>
      <c r="W3280" s="1">
        <v>43922</v>
      </c>
      <c r="X3280">
        <v>4</v>
      </c>
      <c r="Y3280">
        <v>2020</v>
      </c>
      <c r="Z3280" t="s">
        <v>90</v>
      </c>
      <c r="AA3280" t="s">
        <v>90</v>
      </c>
      <c r="AB3280" t="b">
        <v>0</v>
      </c>
      <c r="AC3280" t="b">
        <v>0</v>
      </c>
      <c r="AE3280" t="b">
        <v>1</v>
      </c>
      <c r="AF3280" t="b">
        <v>0</v>
      </c>
      <c r="AG3280" t="b">
        <v>0</v>
      </c>
      <c r="AH3280" t="s">
        <v>4808</v>
      </c>
      <c r="AI3280" t="b">
        <v>0</v>
      </c>
      <c r="AK3280" t="b">
        <v>0</v>
      </c>
      <c r="AL3280" s="1">
        <v>43914</v>
      </c>
      <c r="AM3280" t="s">
        <v>162</v>
      </c>
      <c r="AN3280" s="2">
        <v>44297.827094907407</v>
      </c>
      <c r="AP3280" s="2">
        <v>44186.746817129628</v>
      </c>
      <c r="AQ3280" s="1"/>
      <c r="AS3280" t="b">
        <v>0</v>
      </c>
      <c r="AV3280" t="s">
        <v>2956</v>
      </c>
      <c r="BB3280" t="s">
        <v>8731</v>
      </c>
      <c r="BD3280" t="b">
        <v>0</v>
      </c>
      <c r="BH3280" t="s">
        <v>142</v>
      </c>
      <c r="BI3280" t="s">
        <v>150</v>
      </c>
      <c r="BJ3280" t="s">
        <v>384</v>
      </c>
      <c r="BL3280" t="s">
        <v>8730</v>
      </c>
      <c r="BN3280" t="s">
        <v>415</v>
      </c>
      <c r="BP3280" t="s">
        <v>8732</v>
      </c>
      <c r="BQ3280" t="s">
        <v>96</v>
      </c>
      <c r="BR3280" t="b">
        <v>0</v>
      </c>
      <c r="BT3280" t="b">
        <v>0</v>
      </c>
      <c r="BW3280" t="s">
        <v>97</v>
      </c>
      <c r="BX3280" t="b">
        <v>0</v>
      </c>
      <c r="BY3280" s="2">
        <v>44376.857581018521</v>
      </c>
      <c r="CB3280" t="b">
        <v>0</v>
      </c>
      <c r="CC3280" t="b">
        <v>0</v>
      </c>
      <c r="CF3280">
        <v>64685.120000000003</v>
      </c>
      <c r="CH3280">
        <v>0</v>
      </c>
      <c r="CI3280">
        <v>0</v>
      </c>
      <c r="CJ3280">
        <v>0</v>
      </c>
      <c r="CK3280">
        <f>YEAR(tbl_Opportunity[[#This Row],[Close Date]])</f>
        <v>2020</v>
      </c>
    </row>
    <row r="3281" spans="1:89">
      <c r="A3281" t="s">
        <v>8733</v>
      </c>
      <c r="B3281" t="b">
        <v>0</v>
      </c>
      <c r="D3281" t="b">
        <v>0</v>
      </c>
      <c r="H3281" s="1">
        <v>44140</v>
      </c>
      <c r="I3281" t="b">
        <v>1</v>
      </c>
      <c r="J3281" t="s">
        <v>193</v>
      </c>
      <c r="L3281" t="s">
        <v>8734</v>
      </c>
      <c r="O3281" t="s">
        <v>387</v>
      </c>
      <c r="P3281" t="b">
        <v>1</v>
      </c>
      <c r="Q3281" s="2">
        <v>43971.930358796293</v>
      </c>
      <c r="R3281" s="1"/>
      <c r="S3281" t="b">
        <v>0</v>
      </c>
      <c r="U3281" s="1"/>
      <c r="V3281" t="b">
        <v>0</v>
      </c>
      <c r="W3281" s="1">
        <v>43922</v>
      </c>
      <c r="X3281">
        <v>4</v>
      </c>
      <c r="Y3281">
        <v>2020</v>
      </c>
      <c r="Z3281" t="s">
        <v>90</v>
      </c>
      <c r="AA3281" t="s">
        <v>90</v>
      </c>
      <c r="AB3281" t="b">
        <v>0</v>
      </c>
      <c r="AC3281" t="b">
        <v>0</v>
      </c>
      <c r="AE3281" t="b">
        <v>1</v>
      </c>
      <c r="AF3281" t="b">
        <v>0</v>
      </c>
      <c r="AG3281" t="b">
        <v>0</v>
      </c>
      <c r="AH3281" t="s">
        <v>4808</v>
      </c>
      <c r="AI3281" t="b">
        <v>0</v>
      </c>
      <c r="AK3281" t="b">
        <v>0</v>
      </c>
      <c r="AL3281" s="1"/>
      <c r="AM3281" t="s">
        <v>162</v>
      </c>
      <c r="AN3281" s="2">
        <v>44297.838888888888</v>
      </c>
      <c r="AP3281" s="2">
        <v>44141.194178240738</v>
      </c>
      <c r="AQ3281" s="1"/>
      <c r="AS3281" t="b">
        <v>0</v>
      </c>
      <c r="AV3281" t="s">
        <v>213</v>
      </c>
      <c r="BB3281" t="s">
        <v>8735</v>
      </c>
      <c r="BD3281" t="b">
        <v>0</v>
      </c>
      <c r="BH3281" t="s">
        <v>387</v>
      </c>
      <c r="BI3281" t="s">
        <v>150</v>
      </c>
      <c r="BJ3281" t="s">
        <v>2980</v>
      </c>
      <c r="BL3281" t="s">
        <v>8734</v>
      </c>
      <c r="BN3281" t="s">
        <v>415</v>
      </c>
      <c r="BQ3281" t="s">
        <v>96</v>
      </c>
      <c r="BR3281" t="b">
        <v>0</v>
      </c>
      <c r="BT3281" t="b">
        <v>0</v>
      </c>
      <c r="BW3281" t="s">
        <v>97</v>
      </c>
      <c r="BX3281" t="b">
        <v>0</v>
      </c>
      <c r="BY3281" s="2">
        <v>44376.857581018521</v>
      </c>
      <c r="CB3281" t="b">
        <v>0</v>
      </c>
      <c r="CC3281" t="b">
        <v>0</v>
      </c>
      <c r="CF3281">
        <v>60505.2</v>
      </c>
      <c r="CH3281">
        <v>0</v>
      </c>
      <c r="CI3281">
        <v>0</v>
      </c>
      <c r="CJ3281">
        <v>0</v>
      </c>
      <c r="CK3281">
        <f>YEAR(tbl_Opportunity[[#This Row],[Close Date]])</f>
        <v>2020</v>
      </c>
    </row>
    <row r="3282" spans="1:89">
      <c r="A3282" t="s">
        <v>6988</v>
      </c>
      <c r="B3282" t="b">
        <v>0</v>
      </c>
      <c r="D3282" t="b">
        <v>0</v>
      </c>
      <c r="H3282" s="1">
        <v>43404</v>
      </c>
      <c r="I3282" t="b">
        <v>1</v>
      </c>
      <c r="L3282" t="s">
        <v>7838</v>
      </c>
      <c r="O3282" t="s">
        <v>99</v>
      </c>
      <c r="P3282" t="b">
        <v>1</v>
      </c>
      <c r="Q3282" s="2">
        <v>43319.562847222223</v>
      </c>
      <c r="R3282" s="1"/>
      <c r="S3282" t="b">
        <v>0</v>
      </c>
      <c r="U3282" s="1"/>
      <c r="V3282" t="b">
        <v>0</v>
      </c>
      <c r="W3282" s="1">
        <v>43191</v>
      </c>
      <c r="X3282">
        <v>4</v>
      </c>
      <c r="Y3282">
        <v>2018</v>
      </c>
      <c r="Z3282" t="s">
        <v>90</v>
      </c>
      <c r="AA3282" t="s">
        <v>90</v>
      </c>
      <c r="AB3282" t="b">
        <v>0</v>
      </c>
      <c r="AC3282" t="b">
        <v>0</v>
      </c>
      <c r="AE3282" t="b">
        <v>1</v>
      </c>
      <c r="AF3282" t="b">
        <v>0</v>
      </c>
      <c r="AG3282" t="b">
        <v>0</v>
      </c>
      <c r="AH3282" t="s">
        <v>4863</v>
      </c>
      <c r="AI3282" t="b">
        <v>0</v>
      </c>
      <c r="AK3282" t="b">
        <v>0</v>
      </c>
      <c r="AL3282" s="1">
        <v>43319</v>
      </c>
      <c r="AM3282" t="s">
        <v>162</v>
      </c>
      <c r="AN3282" s="2">
        <v>44297.8278587963</v>
      </c>
      <c r="AP3282" s="2">
        <v>43836.762962962966</v>
      </c>
      <c r="AQ3282" s="1"/>
      <c r="AS3282" t="b">
        <v>0</v>
      </c>
      <c r="AV3282" t="s">
        <v>153</v>
      </c>
      <c r="BB3282" t="s">
        <v>8736</v>
      </c>
      <c r="BC3282" t="s">
        <v>2975</v>
      </c>
      <c r="BD3282" t="b">
        <v>0</v>
      </c>
      <c r="BH3282" t="s">
        <v>131</v>
      </c>
      <c r="BI3282" t="s">
        <v>150</v>
      </c>
      <c r="BJ3282" t="s">
        <v>95</v>
      </c>
      <c r="BL3282" t="s">
        <v>7838</v>
      </c>
      <c r="BQ3282" t="s">
        <v>96</v>
      </c>
      <c r="BR3282" t="b">
        <v>0</v>
      </c>
      <c r="BT3282" t="b">
        <v>0</v>
      </c>
      <c r="BW3282" t="s">
        <v>97</v>
      </c>
      <c r="BX3282" t="b">
        <v>0</v>
      </c>
      <c r="BY3282" s="2">
        <v>44376.857569444444</v>
      </c>
      <c r="CB3282" t="b">
        <v>0</v>
      </c>
      <c r="CC3282" t="b">
        <v>0</v>
      </c>
      <c r="CF3282">
        <v>130000</v>
      </c>
      <c r="CH3282">
        <v>0</v>
      </c>
      <c r="CI3282">
        <v>0</v>
      </c>
      <c r="CJ3282">
        <v>0</v>
      </c>
      <c r="CK3282">
        <f>YEAR(tbl_Opportunity[[#This Row],[Close Date]])</f>
        <v>2018</v>
      </c>
    </row>
    <row r="3283" spans="1:89">
      <c r="A3283" t="s">
        <v>6984</v>
      </c>
      <c r="B3283" t="b">
        <v>0</v>
      </c>
      <c r="D3283" t="b">
        <v>0</v>
      </c>
      <c r="H3283" s="1">
        <v>43404</v>
      </c>
      <c r="I3283" t="b">
        <v>1</v>
      </c>
      <c r="L3283" t="s">
        <v>8737</v>
      </c>
      <c r="O3283" t="s">
        <v>99</v>
      </c>
      <c r="P3283" t="b">
        <v>1</v>
      </c>
      <c r="Q3283" s="2">
        <v>43319.581620370373</v>
      </c>
      <c r="R3283" s="1"/>
      <c r="S3283" t="b">
        <v>0</v>
      </c>
      <c r="U3283" s="1"/>
      <c r="V3283" t="b">
        <v>0</v>
      </c>
      <c r="W3283" s="1">
        <v>43191</v>
      </c>
      <c r="X3283">
        <v>4</v>
      </c>
      <c r="Y3283">
        <v>2018</v>
      </c>
      <c r="Z3283" t="s">
        <v>90</v>
      </c>
      <c r="AA3283" t="s">
        <v>90</v>
      </c>
      <c r="AB3283" t="b">
        <v>0</v>
      </c>
      <c r="AC3283" t="b">
        <v>0</v>
      </c>
      <c r="AE3283" t="b">
        <v>1</v>
      </c>
      <c r="AF3283" t="b">
        <v>0</v>
      </c>
      <c r="AG3283" t="b">
        <v>0</v>
      </c>
      <c r="AH3283" t="s">
        <v>4812</v>
      </c>
      <c r="AI3283" t="b">
        <v>0</v>
      </c>
      <c r="AK3283" t="b">
        <v>0</v>
      </c>
      <c r="AL3283" s="1">
        <v>43319</v>
      </c>
      <c r="AM3283" t="s">
        <v>162</v>
      </c>
      <c r="AN3283" s="2">
        <v>44297.828460648147</v>
      </c>
      <c r="AP3283" s="2">
        <v>43836.762962962966</v>
      </c>
      <c r="AQ3283" s="1"/>
      <c r="AS3283" t="b">
        <v>0</v>
      </c>
      <c r="AV3283" t="s">
        <v>153</v>
      </c>
      <c r="BB3283" t="s">
        <v>8738</v>
      </c>
      <c r="BC3283" t="s">
        <v>2975</v>
      </c>
      <c r="BD3283" t="b">
        <v>0</v>
      </c>
      <c r="BH3283" t="s">
        <v>131</v>
      </c>
      <c r="BI3283" t="s">
        <v>150</v>
      </c>
      <c r="BJ3283" t="s">
        <v>95</v>
      </c>
      <c r="BL3283" t="s">
        <v>8737</v>
      </c>
      <c r="BQ3283" t="s">
        <v>96</v>
      </c>
      <c r="BR3283" t="b">
        <v>0</v>
      </c>
      <c r="BT3283" t="b">
        <v>0</v>
      </c>
      <c r="BW3283" t="s">
        <v>97</v>
      </c>
      <c r="BX3283" t="b">
        <v>0</v>
      </c>
      <c r="BY3283" s="2">
        <v>44376.857569444444</v>
      </c>
      <c r="CB3283" t="b">
        <v>0</v>
      </c>
      <c r="CC3283" t="b">
        <v>0</v>
      </c>
      <c r="CF3283">
        <v>130000</v>
      </c>
      <c r="CH3283">
        <v>0</v>
      </c>
      <c r="CI3283">
        <v>0</v>
      </c>
      <c r="CJ3283">
        <v>0</v>
      </c>
      <c r="CK3283">
        <f>YEAR(tbl_Opportunity[[#This Row],[Close Date]])</f>
        <v>2018</v>
      </c>
    </row>
    <row r="3284" spans="1:89">
      <c r="A3284" t="s">
        <v>8739</v>
      </c>
      <c r="B3284" t="b">
        <v>0</v>
      </c>
      <c r="D3284" t="b">
        <v>0</v>
      </c>
      <c r="H3284" s="1">
        <v>43826</v>
      </c>
      <c r="I3284" t="b">
        <v>1</v>
      </c>
      <c r="J3284" t="s">
        <v>140</v>
      </c>
      <c r="L3284" t="s">
        <v>8740</v>
      </c>
      <c r="O3284" t="s">
        <v>387</v>
      </c>
      <c r="P3284" t="b">
        <v>1</v>
      </c>
      <c r="Q3284" s="2">
        <v>43599.987638888888</v>
      </c>
      <c r="R3284" s="1"/>
      <c r="S3284" t="b">
        <v>0</v>
      </c>
      <c r="U3284" s="1"/>
      <c r="V3284" t="b">
        <v>0</v>
      </c>
      <c r="W3284" s="1">
        <v>43556</v>
      </c>
      <c r="X3284">
        <v>4</v>
      </c>
      <c r="Y3284">
        <v>2019</v>
      </c>
      <c r="Z3284" t="s">
        <v>90</v>
      </c>
      <c r="AA3284" t="s">
        <v>90</v>
      </c>
      <c r="AB3284" t="b">
        <v>0</v>
      </c>
      <c r="AC3284" t="b">
        <v>0</v>
      </c>
      <c r="AE3284" t="b">
        <v>1</v>
      </c>
      <c r="AF3284" t="b">
        <v>0</v>
      </c>
      <c r="AG3284" t="b">
        <v>0</v>
      </c>
      <c r="AH3284" t="s">
        <v>4808</v>
      </c>
      <c r="AI3284" t="b">
        <v>0</v>
      </c>
      <c r="AK3284" t="b">
        <v>0</v>
      </c>
      <c r="AL3284" s="1">
        <v>43599</v>
      </c>
      <c r="AM3284" t="s">
        <v>162</v>
      </c>
      <c r="AN3284" s="2">
        <v>44348.726261574076</v>
      </c>
      <c r="AP3284" s="2">
        <v>43836.762962962966</v>
      </c>
      <c r="AQ3284" s="1"/>
      <c r="AS3284" t="b">
        <v>0</v>
      </c>
      <c r="AU3284" t="s">
        <v>384</v>
      </c>
      <c r="AV3284" t="s">
        <v>248</v>
      </c>
      <c r="BB3284" t="s">
        <v>8741</v>
      </c>
      <c r="BC3284" t="s">
        <v>2975</v>
      </c>
      <c r="BD3284" t="b">
        <v>0</v>
      </c>
      <c r="BH3284" t="s">
        <v>387</v>
      </c>
      <c r="BI3284" t="s">
        <v>150</v>
      </c>
      <c r="BL3284" t="s">
        <v>8740</v>
      </c>
      <c r="BQ3284" t="s">
        <v>96</v>
      </c>
      <c r="BR3284" t="b">
        <v>0</v>
      </c>
      <c r="BT3284" t="b">
        <v>0</v>
      </c>
      <c r="BW3284" t="s">
        <v>97</v>
      </c>
      <c r="BX3284" t="b">
        <v>0</v>
      </c>
      <c r="BY3284" s="2">
        <v>44376.857569444444</v>
      </c>
      <c r="CB3284" t="b">
        <v>0</v>
      </c>
      <c r="CC3284" t="b">
        <v>0</v>
      </c>
      <c r="CF3284">
        <v>65476</v>
      </c>
      <c r="CH3284">
        <v>0</v>
      </c>
      <c r="CI3284">
        <v>0</v>
      </c>
      <c r="CJ3284">
        <v>0</v>
      </c>
      <c r="CK3284">
        <f>YEAR(tbl_Opportunity[[#This Row],[Close Date]])</f>
        <v>2019</v>
      </c>
    </row>
    <row r="3285" spans="1:89">
      <c r="A3285" t="s">
        <v>8742</v>
      </c>
      <c r="B3285" t="b">
        <v>0</v>
      </c>
      <c r="D3285" t="b">
        <v>0</v>
      </c>
      <c r="H3285" s="1">
        <v>43465</v>
      </c>
      <c r="I3285" t="b">
        <v>1</v>
      </c>
      <c r="J3285" t="s">
        <v>140</v>
      </c>
      <c r="L3285" t="s">
        <v>8743</v>
      </c>
      <c r="O3285" t="s">
        <v>99</v>
      </c>
      <c r="P3285" t="b">
        <v>1</v>
      </c>
      <c r="Q3285" s="2">
        <v>43306.612511574072</v>
      </c>
      <c r="R3285" s="1"/>
      <c r="S3285" t="b">
        <v>0</v>
      </c>
      <c r="U3285" s="1"/>
      <c r="V3285" t="b">
        <v>0</v>
      </c>
      <c r="W3285" s="1">
        <v>43191</v>
      </c>
      <c r="X3285">
        <v>4</v>
      </c>
      <c r="Y3285">
        <v>2018</v>
      </c>
      <c r="Z3285" t="s">
        <v>90</v>
      </c>
      <c r="AA3285" t="s">
        <v>90</v>
      </c>
      <c r="AB3285" t="b">
        <v>0</v>
      </c>
      <c r="AC3285" t="b">
        <v>0</v>
      </c>
      <c r="AE3285" t="b">
        <v>1</v>
      </c>
      <c r="AF3285" t="b">
        <v>0</v>
      </c>
      <c r="AG3285" t="b">
        <v>0</v>
      </c>
      <c r="AH3285" t="s">
        <v>4808</v>
      </c>
      <c r="AI3285" t="b">
        <v>0</v>
      </c>
      <c r="AK3285" t="b">
        <v>0</v>
      </c>
      <c r="AL3285" s="1">
        <v>43357</v>
      </c>
      <c r="AM3285" t="s">
        <v>162</v>
      </c>
      <c r="AN3285" s="2">
        <v>44297.8278587963</v>
      </c>
      <c r="AP3285" s="2">
        <v>43836.762962962966</v>
      </c>
      <c r="AQ3285" s="1"/>
      <c r="AS3285" t="b">
        <v>0</v>
      </c>
      <c r="AV3285" t="s">
        <v>153</v>
      </c>
      <c r="BB3285" t="s">
        <v>8744</v>
      </c>
      <c r="BC3285" t="s">
        <v>2975</v>
      </c>
      <c r="BD3285" t="b">
        <v>0</v>
      </c>
      <c r="BH3285" t="s">
        <v>387</v>
      </c>
      <c r="BI3285" t="s">
        <v>150</v>
      </c>
      <c r="BJ3285" t="s">
        <v>157</v>
      </c>
      <c r="BL3285" t="s">
        <v>8743</v>
      </c>
      <c r="BQ3285" t="s">
        <v>96</v>
      </c>
      <c r="BR3285" t="b">
        <v>0</v>
      </c>
      <c r="BT3285" t="b">
        <v>0</v>
      </c>
      <c r="BW3285" t="s">
        <v>97</v>
      </c>
      <c r="BX3285" t="b">
        <v>0</v>
      </c>
      <c r="BY3285" s="2">
        <v>44376.857569444444</v>
      </c>
      <c r="CB3285" t="b">
        <v>0</v>
      </c>
      <c r="CC3285" t="b">
        <v>0</v>
      </c>
      <c r="CF3285">
        <v>65199</v>
      </c>
      <c r="CH3285">
        <v>0</v>
      </c>
      <c r="CI3285">
        <v>0</v>
      </c>
      <c r="CJ3285">
        <v>0</v>
      </c>
      <c r="CK3285">
        <f>YEAR(tbl_Opportunity[[#This Row],[Close Date]])</f>
        <v>2018</v>
      </c>
    </row>
    <row r="3286" spans="1:89">
      <c r="A3286" t="s">
        <v>8745</v>
      </c>
      <c r="B3286" t="b">
        <v>0</v>
      </c>
      <c r="D3286" t="b">
        <v>0</v>
      </c>
      <c r="E3286" t="s">
        <v>3054</v>
      </c>
      <c r="H3286" s="1">
        <v>43761</v>
      </c>
      <c r="I3286" t="b">
        <v>1</v>
      </c>
      <c r="J3286" t="s">
        <v>140</v>
      </c>
      <c r="L3286" t="s">
        <v>8746</v>
      </c>
      <c r="O3286" t="s">
        <v>99</v>
      </c>
      <c r="P3286" t="b">
        <v>1</v>
      </c>
      <c r="Q3286" s="2">
        <v>43409.737222222226</v>
      </c>
      <c r="R3286" s="1"/>
      <c r="S3286" t="b">
        <v>0</v>
      </c>
      <c r="U3286" s="1"/>
      <c r="V3286" t="b">
        <v>0</v>
      </c>
      <c r="W3286" s="1">
        <v>43556</v>
      </c>
      <c r="X3286">
        <v>4</v>
      </c>
      <c r="Y3286">
        <v>2019</v>
      </c>
      <c r="Z3286" t="s">
        <v>90</v>
      </c>
      <c r="AA3286" t="s">
        <v>90</v>
      </c>
      <c r="AB3286" t="b">
        <v>0</v>
      </c>
      <c r="AC3286" t="b">
        <v>0</v>
      </c>
      <c r="AE3286" t="b">
        <v>1</v>
      </c>
      <c r="AF3286" t="b">
        <v>0</v>
      </c>
      <c r="AG3286" t="b">
        <v>0</v>
      </c>
      <c r="AH3286" t="s">
        <v>4808</v>
      </c>
      <c r="AI3286" t="b">
        <v>0</v>
      </c>
      <c r="AK3286" t="b">
        <v>0</v>
      </c>
      <c r="AL3286" s="1">
        <v>43761</v>
      </c>
      <c r="AM3286" t="s">
        <v>162</v>
      </c>
      <c r="AN3286" s="2">
        <v>44297.828460648147</v>
      </c>
      <c r="AP3286" s="2">
        <v>43836.762962962966</v>
      </c>
      <c r="AQ3286" s="1"/>
      <c r="AS3286" t="b">
        <v>0</v>
      </c>
      <c r="AV3286" t="s">
        <v>153</v>
      </c>
      <c r="BB3286" t="s">
        <v>8747</v>
      </c>
      <c r="BC3286" t="s">
        <v>2975</v>
      </c>
      <c r="BD3286" t="b">
        <v>0</v>
      </c>
      <c r="BH3286" t="s">
        <v>142</v>
      </c>
      <c r="BI3286" t="s">
        <v>150</v>
      </c>
      <c r="BJ3286" t="s">
        <v>95</v>
      </c>
      <c r="BL3286" t="s">
        <v>8746</v>
      </c>
      <c r="BQ3286" t="s">
        <v>96</v>
      </c>
      <c r="BR3286" t="b">
        <v>0</v>
      </c>
      <c r="BT3286" t="b">
        <v>0</v>
      </c>
      <c r="BW3286" t="s">
        <v>97</v>
      </c>
      <c r="BX3286" t="b">
        <v>0</v>
      </c>
      <c r="BY3286" s="2">
        <v>44376.857569444444</v>
      </c>
      <c r="CB3286" t="b">
        <v>0</v>
      </c>
      <c r="CC3286" t="b">
        <v>0</v>
      </c>
      <c r="CF3286">
        <v>72097</v>
      </c>
      <c r="CH3286">
        <v>0</v>
      </c>
      <c r="CI3286">
        <v>0</v>
      </c>
      <c r="CJ3286">
        <v>0</v>
      </c>
      <c r="CK3286">
        <f>YEAR(tbl_Opportunity[[#This Row],[Close Date]])</f>
        <v>2019</v>
      </c>
    </row>
    <row r="3287" spans="1:89">
      <c r="A3287" t="s">
        <v>8748</v>
      </c>
      <c r="B3287" t="b">
        <v>0</v>
      </c>
      <c r="D3287" t="b">
        <v>0</v>
      </c>
      <c r="E3287" t="s">
        <v>3557</v>
      </c>
      <c r="H3287" s="1">
        <v>43816</v>
      </c>
      <c r="I3287" t="b">
        <v>1</v>
      </c>
      <c r="J3287" t="s">
        <v>140</v>
      </c>
      <c r="L3287" t="s">
        <v>8749</v>
      </c>
      <c r="O3287" t="s">
        <v>99</v>
      </c>
      <c r="P3287" t="b">
        <v>1</v>
      </c>
      <c r="Q3287" s="2">
        <v>43738.810057870367</v>
      </c>
      <c r="R3287" s="1"/>
      <c r="S3287" t="b">
        <v>0</v>
      </c>
      <c r="U3287" s="1"/>
      <c r="V3287" t="b">
        <v>0</v>
      </c>
      <c r="W3287" s="1">
        <v>43556</v>
      </c>
      <c r="X3287">
        <v>4</v>
      </c>
      <c r="Y3287">
        <v>2019</v>
      </c>
      <c r="Z3287" t="s">
        <v>90</v>
      </c>
      <c r="AA3287" t="s">
        <v>90</v>
      </c>
      <c r="AB3287" t="b">
        <v>0</v>
      </c>
      <c r="AC3287" t="b">
        <v>0</v>
      </c>
      <c r="AE3287" t="b">
        <v>1</v>
      </c>
      <c r="AF3287" t="b">
        <v>0</v>
      </c>
      <c r="AG3287" t="b">
        <v>0</v>
      </c>
      <c r="AH3287" t="s">
        <v>4808</v>
      </c>
      <c r="AI3287" t="b">
        <v>0</v>
      </c>
      <c r="AK3287" t="b">
        <v>0</v>
      </c>
      <c r="AL3287" s="1">
        <v>43816</v>
      </c>
      <c r="AM3287" t="s">
        <v>92</v>
      </c>
      <c r="AN3287" s="2">
        <v>44091.617395833331</v>
      </c>
      <c r="AP3287" s="2">
        <v>43836.763020833336</v>
      </c>
      <c r="AQ3287" s="1"/>
      <c r="AS3287" t="b">
        <v>0</v>
      </c>
      <c r="AV3287" t="s">
        <v>176</v>
      </c>
      <c r="BB3287" t="s">
        <v>8750</v>
      </c>
      <c r="BC3287" t="s">
        <v>2975</v>
      </c>
      <c r="BD3287" t="b">
        <v>0</v>
      </c>
      <c r="BH3287" t="s">
        <v>142</v>
      </c>
      <c r="BI3287" t="s">
        <v>150</v>
      </c>
      <c r="BJ3287" t="s">
        <v>384</v>
      </c>
      <c r="BL3287" t="s">
        <v>8751</v>
      </c>
      <c r="BQ3287" t="s">
        <v>96</v>
      </c>
      <c r="BR3287" t="b">
        <v>0</v>
      </c>
      <c r="BT3287" t="b">
        <v>0</v>
      </c>
      <c r="BW3287" t="s">
        <v>97</v>
      </c>
      <c r="BX3287" t="b">
        <v>0</v>
      </c>
      <c r="BY3287" s="2">
        <v>44376.857569444444</v>
      </c>
      <c r="CB3287" t="b">
        <v>0</v>
      </c>
      <c r="CC3287" t="b">
        <v>0</v>
      </c>
      <c r="CF3287">
        <v>65437</v>
      </c>
      <c r="CH3287">
        <v>0</v>
      </c>
      <c r="CI3287">
        <v>0</v>
      </c>
      <c r="CJ3287">
        <v>0</v>
      </c>
      <c r="CK3287">
        <f>YEAR(tbl_Opportunity[[#This Row],[Close Date]])</f>
        <v>2019</v>
      </c>
    </row>
    <row r="3288" spans="1:89">
      <c r="A3288" t="s">
        <v>8752</v>
      </c>
      <c r="B3288" t="b">
        <v>0</v>
      </c>
      <c r="D3288" t="b">
        <v>0</v>
      </c>
      <c r="H3288" s="1">
        <v>43767</v>
      </c>
      <c r="I3288" t="b">
        <v>1</v>
      </c>
      <c r="J3288" t="s">
        <v>140</v>
      </c>
      <c r="L3288" t="s">
        <v>8753</v>
      </c>
      <c r="O3288" t="s">
        <v>387</v>
      </c>
      <c r="P3288" t="b">
        <v>1</v>
      </c>
      <c r="Q3288" s="2">
        <v>43747.67664351852</v>
      </c>
      <c r="R3288" s="1"/>
      <c r="S3288" t="b">
        <v>0</v>
      </c>
      <c r="U3288" s="1"/>
      <c r="V3288" t="b">
        <v>0</v>
      </c>
      <c r="W3288" s="1">
        <v>43556</v>
      </c>
      <c r="X3288">
        <v>4</v>
      </c>
      <c r="Y3288">
        <v>2019</v>
      </c>
      <c r="Z3288" t="s">
        <v>90</v>
      </c>
      <c r="AA3288" t="s">
        <v>90</v>
      </c>
      <c r="AB3288" t="b">
        <v>0</v>
      </c>
      <c r="AC3288" t="b">
        <v>0</v>
      </c>
      <c r="AE3288" t="b">
        <v>1</v>
      </c>
      <c r="AF3288" t="b">
        <v>0</v>
      </c>
      <c r="AG3288" t="b">
        <v>0</v>
      </c>
      <c r="AH3288" t="s">
        <v>4808</v>
      </c>
      <c r="AI3288" t="b">
        <v>0</v>
      </c>
      <c r="AK3288" t="b">
        <v>0</v>
      </c>
      <c r="AL3288" s="1">
        <v>43747</v>
      </c>
      <c r="AM3288" t="s">
        <v>162</v>
      </c>
      <c r="AN3288" s="2">
        <v>44297.828460648147</v>
      </c>
      <c r="AP3288" s="2">
        <v>43836.762962962966</v>
      </c>
      <c r="AQ3288" s="1"/>
      <c r="AS3288" t="b">
        <v>0</v>
      </c>
      <c r="AV3288" t="s">
        <v>153</v>
      </c>
      <c r="BB3288" t="s">
        <v>8754</v>
      </c>
      <c r="BC3288" t="s">
        <v>2975</v>
      </c>
      <c r="BD3288" t="b">
        <v>0</v>
      </c>
      <c r="BH3288" t="s">
        <v>387</v>
      </c>
      <c r="BI3288" t="s">
        <v>150</v>
      </c>
      <c r="BJ3288" t="s">
        <v>95</v>
      </c>
      <c r="BL3288" t="s">
        <v>8753</v>
      </c>
      <c r="BQ3288" t="s">
        <v>96</v>
      </c>
      <c r="BR3288" t="b">
        <v>0</v>
      </c>
      <c r="BT3288" t="b">
        <v>0</v>
      </c>
      <c r="BW3288" t="s">
        <v>97</v>
      </c>
      <c r="BX3288" t="b">
        <v>0</v>
      </c>
      <c r="BY3288" s="2">
        <v>44376.857569444444</v>
      </c>
      <c r="CB3288" t="b">
        <v>0</v>
      </c>
      <c r="CC3288" t="b">
        <v>0</v>
      </c>
      <c r="CF3288">
        <v>65636</v>
      </c>
      <c r="CH3288">
        <v>0</v>
      </c>
      <c r="CI3288">
        <v>0</v>
      </c>
      <c r="CJ3288">
        <v>0</v>
      </c>
      <c r="CK3288">
        <f>YEAR(tbl_Opportunity[[#This Row],[Close Date]])</f>
        <v>2019</v>
      </c>
    </row>
    <row r="3289" spans="1:89">
      <c r="A3289" t="s">
        <v>8755</v>
      </c>
      <c r="B3289" t="b">
        <v>0</v>
      </c>
      <c r="D3289" t="b">
        <v>0</v>
      </c>
      <c r="H3289" s="1">
        <v>43830</v>
      </c>
      <c r="I3289" t="b">
        <v>1</v>
      </c>
      <c r="J3289" t="s">
        <v>140</v>
      </c>
      <c r="L3289" t="s">
        <v>8756</v>
      </c>
      <c r="O3289" t="s">
        <v>99</v>
      </c>
      <c r="P3289" t="b">
        <v>1</v>
      </c>
      <c r="Q3289" s="2">
        <v>43749.829571759263</v>
      </c>
      <c r="R3289" s="1"/>
      <c r="S3289" t="b">
        <v>0</v>
      </c>
      <c r="U3289" s="1"/>
      <c r="V3289" t="b">
        <v>0</v>
      </c>
      <c r="W3289" s="1">
        <v>43556</v>
      </c>
      <c r="X3289">
        <v>4</v>
      </c>
      <c r="Y3289">
        <v>2019</v>
      </c>
      <c r="Z3289" t="s">
        <v>90</v>
      </c>
      <c r="AA3289" t="s">
        <v>90</v>
      </c>
      <c r="AB3289" t="b">
        <v>0</v>
      </c>
      <c r="AC3289" t="b">
        <v>0</v>
      </c>
      <c r="AE3289" t="b">
        <v>1</v>
      </c>
      <c r="AF3289" t="b">
        <v>0</v>
      </c>
      <c r="AG3289" t="b">
        <v>0</v>
      </c>
      <c r="AH3289" t="s">
        <v>4915</v>
      </c>
      <c r="AI3289" t="b">
        <v>0</v>
      </c>
      <c r="AK3289" t="b">
        <v>0</v>
      </c>
      <c r="AL3289" s="1">
        <v>43749</v>
      </c>
      <c r="AM3289" t="s">
        <v>162</v>
      </c>
      <c r="AN3289" s="2">
        <v>44297.838888888888</v>
      </c>
      <c r="AP3289" s="2">
        <v>43836.762962962966</v>
      </c>
      <c r="AQ3289" s="1"/>
      <c r="AS3289" t="b">
        <v>0</v>
      </c>
      <c r="AV3289" t="s">
        <v>213</v>
      </c>
      <c r="BB3289" t="s">
        <v>8757</v>
      </c>
      <c r="BC3289" t="s">
        <v>2975</v>
      </c>
      <c r="BD3289" t="b">
        <v>0</v>
      </c>
      <c r="BH3289" t="s">
        <v>332</v>
      </c>
      <c r="BI3289" t="s">
        <v>155</v>
      </c>
      <c r="BJ3289" t="s">
        <v>384</v>
      </c>
      <c r="BL3289" t="s">
        <v>8756</v>
      </c>
      <c r="BQ3289" t="s">
        <v>96</v>
      </c>
      <c r="BR3289" t="b">
        <v>0</v>
      </c>
      <c r="BT3289" t="b">
        <v>0</v>
      </c>
      <c r="BW3289" t="s">
        <v>97</v>
      </c>
      <c r="BX3289" t="b">
        <v>0</v>
      </c>
      <c r="BY3289" s="2">
        <v>44376.857569444444</v>
      </c>
      <c r="CB3289" t="b">
        <v>0</v>
      </c>
      <c r="CC3289" t="b">
        <v>0</v>
      </c>
      <c r="CF3289">
        <v>61158.34</v>
      </c>
      <c r="CH3289">
        <v>0</v>
      </c>
      <c r="CI3289">
        <v>0</v>
      </c>
      <c r="CJ3289">
        <v>0</v>
      </c>
      <c r="CK3289">
        <f>YEAR(tbl_Opportunity[[#This Row],[Close Date]])</f>
        <v>2019</v>
      </c>
    </row>
    <row r="3290" spans="1:89">
      <c r="A3290" t="s">
        <v>8758</v>
      </c>
      <c r="B3290" t="b">
        <v>0</v>
      </c>
      <c r="D3290" t="b">
        <v>0</v>
      </c>
      <c r="E3290" t="s">
        <v>8759</v>
      </c>
      <c r="H3290" s="1">
        <v>44165</v>
      </c>
      <c r="I3290" t="b">
        <v>1</v>
      </c>
      <c r="J3290" t="s">
        <v>140</v>
      </c>
      <c r="L3290" t="s">
        <v>8760</v>
      </c>
      <c r="O3290" t="s">
        <v>387</v>
      </c>
      <c r="P3290" t="b">
        <v>1</v>
      </c>
      <c r="Q3290" s="2">
        <v>43565.187002314815</v>
      </c>
      <c r="R3290" s="1"/>
      <c r="S3290" t="b">
        <v>0</v>
      </c>
      <c r="U3290" s="1"/>
      <c r="V3290" t="b">
        <v>0</v>
      </c>
      <c r="W3290" s="1">
        <v>43922</v>
      </c>
      <c r="X3290">
        <v>4</v>
      </c>
      <c r="Y3290">
        <v>2020</v>
      </c>
      <c r="Z3290" t="s">
        <v>90</v>
      </c>
      <c r="AA3290" t="s">
        <v>90</v>
      </c>
      <c r="AB3290" t="b">
        <v>0</v>
      </c>
      <c r="AC3290" t="b">
        <v>0</v>
      </c>
      <c r="AE3290" t="b">
        <v>1</v>
      </c>
      <c r="AF3290" t="b">
        <v>0</v>
      </c>
      <c r="AG3290" t="b">
        <v>0</v>
      </c>
      <c r="AH3290" t="s">
        <v>4808</v>
      </c>
      <c r="AI3290" t="b">
        <v>0</v>
      </c>
      <c r="AK3290" t="b">
        <v>0</v>
      </c>
      <c r="AL3290" s="1">
        <v>43564</v>
      </c>
      <c r="AM3290" t="s">
        <v>162</v>
      </c>
      <c r="AN3290" s="2">
        <v>44297.828460648147</v>
      </c>
      <c r="AP3290" s="2">
        <v>43922.128229166665</v>
      </c>
      <c r="AQ3290" s="1"/>
      <c r="AS3290" t="b">
        <v>0</v>
      </c>
      <c r="AV3290" t="s">
        <v>153</v>
      </c>
      <c r="BB3290" t="s">
        <v>8761</v>
      </c>
      <c r="BC3290" t="s">
        <v>2975</v>
      </c>
      <c r="BD3290" t="b">
        <v>0</v>
      </c>
      <c r="BH3290" t="s">
        <v>387</v>
      </c>
      <c r="BI3290" t="s">
        <v>150</v>
      </c>
      <c r="BJ3290" t="s">
        <v>384</v>
      </c>
      <c r="BL3290" t="s">
        <v>8760</v>
      </c>
      <c r="BQ3290" t="s">
        <v>96</v>
      </c>
      <c r="BR3290" t="b">
        <v>0</v>
      </c>
      <c r="BT3290" t="b">
        <v>0</v>
      </c>
      <c r="BW3290" t="s">
        <v>97</v>
      </c>
      <c r="BX3290" t="b">
        <v>0</v>
      </c>
      <c r="BY3290" s="2">
        <v>44376.857569444444</v>
      </c>
      <c r="CB3290" t="b">
        <v>0</v>
      </c>
      <c r="CC3290" t="b">
        <v>0</v>
      </c>
      <c r="CF3290">
        <v>65437</v>
      </c>
      <c r="CH3290">
        <v>0</v>
      </c>
      <c r="CI3290">
        <v>0</v>
      </c>
      <c r="CJ3290">
        <v>0</v>
      </c>
      <c r="CK3290">
        <f>YEAR(tbl_Opportunity[[#This Row],[Close Date]])</f>
        <v>2020</v>
      </c>
    </row>
    <row r="3291" spans="1:89">
      <c r="A3291" t="s">
        <v>2608</v>
      </c>
      <c r="B3291" t="b">
        <v>0</v>
      </c>
      <c r="D3291" t="b">
        <v>0</v>
      </c>
      <c r="H3291" s="1">
        <v>42094</v>
      </c>
      <c r="I3291" t="b">
        <v>1</v>
      </c>
      <c r="L3291" t="s">
        <v>2609</v>
      </c>
      <c r="O3291" t="s">
        <v>6222</v>
      </c>
      <c r="P3291" t="b">
        <v>1</v>
      </c>
      <c r="Q3291" s="2">
        <v>42083.532465277778</v>
      </c>
      <c r="R3291" s="1"/>
      <c r="S3291" t="b">
        <v>0</v>
      </c>
      <c r="U3291" s="1"/>
      <c r="V3291" t="b">
        <v>0</v>
      </c>
      <c r="W3291" s="1">
        <v>42005</v>
      </c>
      <c r="X3291">
        <v>1</v>
      </c>
      <c r="Y3291">
        <v>2015</v>
      </c>
      <c r="Z3291" t="s">
        <v>90</v>
      </c>
      <c r="AA3291" t="s">
        <v>90</v>
      </c>
      <c r="AB3291" t="b">
        <v>0</v>
      </c>
      <c r="AC3291" t="b">
        <v>0</v>
      </c>
      <c r="AE3291" t="b">
        <v>1</v>
      </c>
      <c r="AF3291" t="b">
        <v>1</v>
      </c>
      <c r="AG3291" t="b">
        <v>1</v>
      </c>
      <c r="AH3291" t="s">
        <v>4812</v>
      </c>
      <c r="AI3291" t="b">
        <v>0</v>
      </c>
      <c r="AK3291" t="b">
        <v>0</v>
      </c>
      <c r="AL3291" s="1"/>
      <c r="AM3291" t="s">
        <v>92</v>
      </c>
      <c r="AN3291" s="2">
        <v>44091.617488425924</v>
      </c>
      <c r="AP3291" s="2">
        <v>43836.762962962966</v>
      </c>
      <c r="AQ3291" s="1"/>
      <c r="AS3291" t="b">
        <v>0</v>
      </c>
      <c r="AV3291" t="s">
        <v>93</v>
      </c>
      <c r="BB3291" t="s">
        <v>8762</v>
      </c>
      <c r="BD3291" t="b">
        <v>0</v>
      </c>
      <c r="BH3291" t="s">
        <v>332</v>
      </c>
      <c r="BI3291" t="s">
        <v>101</v>
      </c>
      <c r="BL3291" t="s">
        <v>2609</v>
      </c>
      <c r="BP3291" t="s">
        <v>8763</v>
      </c>
      <c r="BQ3291" t="s">
        <v>96</v>
      </c>
      <c r="BR3291" t="b">
        <v>0</v>
      </c>
      <c r="BT3291" t="b">
        <v>0</v>
      </c>
      <c r="BW3291" t="s">
        <v>97</v>
      </c>
      <c r="BX3291" t="b">
        <v>0</v>
      </c>
      <c r="BY3291" s="2">
        <v>44376.857581018521</v>
      </c>
      <c r="CB3291" t="b">
        <v>0</v>
      </c>
      <c r="CC3291" t="b">
        <v>0</v>
      </c>
      <c r="CF3291">
        <v>315000</v>
      </c>
      <c r="CH3291">
        <v>0</v>
      </c>
      <c r="CI3291">
        <v>0</v>
      </c>
      <c r="CJ3291">
        <v>0</v>
      </c>
      <c r="CK3291">
        <f>YEAR(tbl_Opportunity[[#This Row],[Close Date]])</f>
        <v>2015</v>
      </c>
    </row>
    <row r="3292" spans="1:89">
      <c r="A3292" t="s">
        <v>8764</v>
      </c>
      <c r="B3292" t="b">
        <v>0</v>
      </c>
      <c r="D3292" t="b">
        <v>0</v>
      </c>
      <c r="H3292" s="1">
        <v>43948</v>
      </c>
      <c r="I3292" t="b">
        <v>1</v>
      </c>
      <c r="J3292" t="s">
        <v>111</v>
      </c>
      <c r="L3292" t="s">
        <v>8765</v>
      </c>
      <c r="O3292" t="s">
        <v>131</v>
      </c>
      <c r="P3292" t="b">
        <v>1</v>
      </c>
      <c r="Q3292" s="2">
        <v>43280.544965277775</v>
      </c>
      <c r="R3292" s="1"/>
      <c r="S3292" t="b">
        <v>0</v>
      </c>
      <c r="U3292" s="1"/>
      <c r="V3292" t="b">
        <v>0</v>
      </c>
      <c r="W3292" s="1">
        <v>43862</v>
      </c>
      <c r="X3292">
        <v>2</v>
      </c>
      <c r="Y3292">
        <v>2020</v>
      </c>
      <c r="Z3292" t="s">
        <v>90</v>
      </c>
      <c r="AA3292" t="s">
        <v>90</v>
      </c>
      <c r="AB3292" t="b">
        <v>0</v>
      </c>
      <c r="AC3292" t="b">
        <v>0</v>
      </c>
      <c r="AE3292" t="b">
        <v>1</v>
      </c>
      <c r="AF3292" t="b">
        <v>0</v>
      </c>
      <c r="AG3292" t="b">
        <v>0</v>
      </c>
      <c r="AH3292" t="s">
        <v>4863</v>
      </c>
      <c r="AI3292" t="b">
        <v>0</v>
      </c>
      <c r="AK3292" t="b">
        <v>0</v>
      </c>
      <c r="AL3292" s="1"/>
      <c r="AM3292" t="s">
        <v>99</v>
      </c>
      <c r="AN3292" s="2">
        <v>44301.804074074076</v>
      </c>
      <c r="AP3292" s="2">
        <v>43948.558333333334</v>
      </c>
      <c r="AQ3292" s="1"/>
      <c r="AS3292" t="b">
        <v>1</v>
      </c>
      <c r="AU3292" t="s">
        <v>157</v>
      </c>
      <c r="AV3292" t="s">
        <v>93</v>
      </c>
      <c r="BB3292" t="s">
        <v>8766</v>
      </c>
      <c r="BD3292" t="b">
        <v>0</v>
      </c>
      <c r="BH3292" t="s">
        <v>131</v>
      </c>
      <c r="BI3292" t="s">
        <v>150</v>
      </c>
      <c r="BJ3292" t="s">
        <v>157</v>
      </c>
      <c r="BL3292" t="s">
        <v>8765</v>
      </c>
      <c r="BQ3292" t="s">
        <v>96</v>
      </c>
      <c r="BR3292" t="b">
        <v>0</v>
      </c>
      <c r="BT3292" t="b">
        <v>0</v>
      </c>
      <c r="BW3292" t="s">
        <v>97</v>
      </c>
      <c r="BX3292" t="b">
        <v>0</v>
      </c>
      <c r="BY3292" s="2">
        <v>44376.857569444444</v>
      </c>
      <c r="CB3292" t="b">
        <v>0</v>
      </c>
      <c r="CC3292" t="b">
        <v>0</v>
      </c>
      <c r="CF3292">
        <v>11700000</v>
      </c>
      <c r="CH3292">
        <v>0</v>
      </c>
      <c r="CI3292">
        <v>0</v>
      </c>
      <c r="CJ3292">
        <v>0</v>
      </c>
      <c r="CK3292">
        <f>YEAR(tbl_Opportunity[[#This Row],[Close Date]])</f>
        <v>2020</v>
      </c>
    </row>
    <row r="3293" spans="1:89">
      <c r="A3293" t="s">
        <v>8767</v>
      </c>
      <c r="B3293" t="b">
        <v>0</v>
      </c>
      <c r="D3293" t="b">
        <v>0</v>
      </c>
      <c r="H3293" s="1">
        <v>43830</v>
      </c>
      <c r="I3293" t="b">
        <v>1</v>
      </c>
      <c r="J3293" t="s">
        <v>140</v>
      </c>
      <c r="L3293" t="s">
        <v>8768</v>
      </c>
      <c r="O3293" t="s">
        <v>99</v>
      </c>
      <c r="P3293" t="b">
        <v>1</v>
      </c>
      <c r="Q3293" s="2">
        <v>43591.695162037038</v>
      </c>
      <c r="R3293" s="1"/>
      <c r="S3293" t="b">
        <v>0</v>
      </c>
      <c r="U3293" s="1"/>
      <c r="V3293" t="b">
        <v>0</v>
      </c>
      <c r="W3293" s="1">
        <v>43556</v>
      </c>
      <c r="X3293">
        <v>4</v>
      </c>
      <c r="Y3293">
        <v>2019</v>
      </c>
      <c r="Z3293" t="s">
        <v>90</v>
      </c>
      <c r="AA3293" t="s">
        <v>90</v>
      </c>
      <c r="AB3293" t="b">
        <v>0</v>
      </c>
      <c r="AC3293" t="b">
        <v>0</v>
      </c>
      <c r="AE3293" t="b">
        <v>1</v>
      </c>
      <c r="AF3293" t="b">
        <v>0</v>
      </c>
      <c r="AG3293" t="b">
        <v>0</v>
      </c>
      <c r="AH3293" t="s">
        <v>1016</v>
      </c>
      <c r="AI3293" t="b">
        <v>0</v>
      </c>
      <c r="AK3293" t="b">
        <v>0</v>
      </c>
      <c r="AL3293" s="1"/>
      <c r="AM3293" t="s">
        <v>162</v>
      </c>
      <c r="AN3293" s="2">
        <v>44297.837673611109</v>
      </c>
      <c r="AP3293" s="2">
        <v>44020.541770833333</v>
      </c>
      <c r="AQ3293" s="1"/>
      <c r="AS3293" t="b">
        <v>1</v>
      </c>
      <c r="AU3293" t="s">
        <v>95</v>
      </c>
      <c r="AV3293" t="s">
        <v>213</v>
      </c>
      <c r="BB3293" t="s">
        <v>8769</v>
      </c>
      <c r="BC3293" t="s">
        <v>2975</v>
      </c>
      <c r="BD3293" t="b">
        <v>0</v>
      </c>
      <c r="BH3293" t="s">
        <v>2842</v>
      </c>
      <c r="BI3293" t="s">
        <v>150</v>
      </c>
      <c r="BJ3293" t="s">
        <v>95</v>
      </c>
      <c r="BL3293" t="s">
        <v>8768</v>
      </c>
      <c r="BQ3293" t="s">
        <v>96</v>
      </c>
      <c r="BR3293" t="b">
        <v>0</v>
      </c>
      <c r="BT3293" t="b">
        <v>0</v>
      </c>
      <c r="BW3293" t="s">
        <v>97</v>
      </c>
      <c r="BX3293" t="b">
        <v>0</v>
      </c>
      <c r="BY3293" s="2">
        <v>44376.857569444444</v>
      </c>
      <c r="CB3293" t="b">
        <v>0</v>
      </c>
      <c r="CC3293" t="b">
        <v>0</v>
      </c>
      <c r="CF3293">
        <v>564848.5</v>
      </c>
      <c r="CH3293">
        <v>0</v>
      </c>
      <c r="CI3293">
        <v>0</v>
      </c>
      <c r="CJ3293">
        <v>0</v>
      </c>
      <c r="CK3293">
        <f>YEAR(tbl_Opportunity[[#This Row],[Close Date]])</f>
        <v>2019</v>
      </c>
    </row>
    <row r="3294" spans="1:89">
      <c r="A3294" t="s">
        <v>8770</v>
      </c>
      <c r="B3294" t="b">
        <v>0</v>
      </c>
      <c r="D3294" t="b">
        <v>0</v>
      </c>
      <c r="H3294" s="1">
        <v>44104</v>
      </c>
      <c r="I3294" t="b">
        <v>1</v>
      </c>
      <c r="J3294" t="s">
        <v>111</v>
      </c>
      <c r="L3294" t="s">
        <v>8771</v>
      </c>
      <c r="O3294" t="s">
        <v>89</v>
      </c>
      <c r="P3294" t="b">
        <v>1</v>
      </c>
      <c r="Q3294" s="2">
        <v>42103.854641203703</v>
      </c>
      <c r="R3294" s="1"/>
      <c r="S3294" t="b">
        <v>0</v>
      </c>
      <c r="U3294" s="1"/>
      <c r="V3294" t="b">
        <v>0</v>
      </c>
      <c r="W3294" s="1">
        <v>43891</v>
      </c>
      <c r="X3294">
        <v>3</v>
      </c>
      <c r="Y3294">
        <v>2020</v>
      </c>
      <c r="Z3294" t="s">
        <v>90</v>
      </c>
      <c r="AA3294" t="s">
        <v>90</v>
      </c>
      <c r="AB3294" t="b">
        <v>0</v>
      </c>
      <c r="AC3294" t="b">
        <v>0</v>
      </c>
      <c r="AE3294" t="b">
        <v>1</v>
      </c>
      <c r="AF3294" t="b">
        <v>1</v>
      </c>
      <c r="AG3294" t="b">
        <v>1</v>
      </c>
      <c r="AH3294" t="s">
        <v>4863</v>
      </c>
      <c r="AI3294" t="b">
        <v>0</v>
      </c>
      <c r="AK3294" t="b">
        <v>0</v>
      </c>
      <c r="AL3294" s="1"/>
      <c r="AM3294" t="s">
        <v>99</v>
      </c>
      <c r="AN3294" s="2">
        <v>44250.760671296295</v>
      </c>
      <c r="AP3294" s="2">
        <v>43871.594687500001</v>
      </c>
      <c r="AQ3294" s="1"/>
      <c r="AS3294" t="b">
        <v>1</v>
      </c>
      <c r="AV3294" t="s">
        <v>93</v>
      </c>
      <c r="BB3294" t="s">
        <v>8772</v>
      </c>
      <c r="BD3294" t="b">
        <v>0</v>
      </c>
      <c r="BH3294" t="s">
        <v>332</v>
      </c>
      <c r="BI3294" t="s">
        <v>101</v>
      </c>
      <c r="BJ3294" t="s">
        <v>102</v>
      </c>
      <c r="BL3294" t="s">
        <v>8771</v>
      </c>
      <c r="BQ3294" t="s">
        <v>96</v>
      </c>
      <c r="BR3294" t="b">
        <v>0</v>
      </c>
      <c r="BT3294" t="b">
        <v>0</v>
      </c>
      <c r="BW3294" t="s">
        <v>97</v>
      </c>
      <c r="BX3294" t="b">
        <v>0</v>
      </c>
      <c r="BY3294" s="2">
        <v>44376.857581018521</v>
      </c>
      <c r="CB3294" t="b">
        <v>0</v>
      </c>
      <c r="CC3294" t="b">
        <v>0</v>
      </c>
      <c r="CF3294">
        <v>600000</v>
      </c>
      <c r="CH3294">
        <v>0</v>
      </c>
      <c r="CI3294">
        <v>0</v>
      </c>
      <c r="CJ3294">
        <v>0</v>
      </c>
      <c r="CK3294">
        <f>YEAR(tbl_Opportunity[[#This Row],[Close Date]])</f>
        <v>2020</v>
      </c>
    </row>
    <row r="3295" spans="1:89">
      <c r="A3295" t="s">
        <v>8773</v>
      </c>
      <c r="B3295" t="b">
        <v>0</v>
      </c>
      <c r="D3295" t="b">
        <v>0</v>
      </c>
      <c r="H3295" s="1">
        <v>44286</v>
      </c>
      <c r="I3295" t="b">
        <v>1</v>
      </c>
      <c r="J3295" t="s">
        <v>140</v>
      </c>
      <c r="L3295" t="s">
        <v>8774</v>
      </c>
      <c r="O3295" t="s">
        <v>2393</v>
      </c>
      <c r="P3295" t="b">
        <v>1</v>
      </c>
      <c r="Q3295" s="2">
        <v>43973.615682870368</v>
      </c>
      <c r="R3295" s="1"/>
      <c r="S3295" t="b">
        <v>0</v>
      </c>
      <c r="U3295" s="1"/>
      <c r="V3295" t="b">
        <v>0</v>
      </c>
      <c r="W3295" s="1">
        <v>44197</v>
      </c>
      <c r="X3295">
        <v>1</v>
      </c>
      <c r="Y3295">
        <v>2021</v>
      </c>
      <c r="Z3295" t="s">
        <v>90</v>
      </c>
      <c r="AA3295" t="s">
        <v>90</v>
      </c>
      <c r="AB3295" t="b">
        <v>1</v>
      </c>
      <c r="AC3295" t="b">
        <v>0</v>
      </c>
      <c r="AE3295" t="b">
        <v>1</v>
      </c>
      <c r="AF3295" t="b">
        <v>0</v>
      </c>
      <c r="AG3295" t="b">
        <v>0</v>
      </c>
      <c r="AH3295" t="s">
        <v>105</v>
      </c>
      <c r="AI3295" t="b">
        <v>0</v>
      </c>
      <c r="AK3295" t="b">
        <v>0</v>
      </c>
      <c r="AL3295" s="1">
        <v>44214</v>
      </c>
      <c r="AM3295" t="s">
        <v>162</v>
      </c>
      <c r="AN3295" s="2">
        <v>44297.8278587963</v>
      </c>
      <c r="AP3295" s="2">
        <v>44215.016851851855</v>
      </c>
      <c r="AQ3295" s="1"/>
      <c r="AS3295" t="b">
        <v>0</v>
      </c>
      <c r="AV3295" t="s">
        <v>153</v>
      </c>
      <c r="BB3295" t="s">
        <v>8775</v>
      </c>
      <c r="BD3295" t="b">
        <v>0</v>
      </c>
      <c r="BH3295" t="s">
        <v>2393</v>
      </c>
      <c r="BI3295" t="s">
        <v>1668</v>
      </c>
      <c r="BJ3295" t="s">
        <v>105</v>
      </c>
      <c r="BL3295" t="s">
        <v>8774</v>
      </c>
      <c r="BM3295" t="s">
        <v>202</v>
      </c>
      <c r="BN3295" t="s">
        <v>2414</v>
      </c>
      <c r="BQ3295" t="s">
        <v>204</v>
      </c>
      <c r="BR3295" t="b">
        <v>0</v>
      </c>
      <c r="BT3295" t="b">
        <v>0</v>
      </c>
      <c r="BW3295" t="s">
        <v>97</v>
      </c>
      <c r="BX3295" t="b">
        <v>0</v>
      </c>
      <c r="BY3295" s="2">
        <v>44376.857581018521</v>
      </c>
      <c r="BZ3295" t="s">
        <v>314</v>
      </c>
      <c r="CB3295" t="b">
        <v>0</v>
      </c>
      <c r="CC3295" t="b">
        <v>0</v>
      </c>
      <c r="CF3295">
        <v>128340</v>
      </c>
      <c r="CH3295">
        <v>0</v>
      </c>
      <c r="CI3295">
        <v>0</v>
      </c>
      <c r="CJ3295">
        <v>0</v>
      </c>
      <c r="CK3295">
        <f>YEAR(tbl_Opportunity[[#This Row],[Close Date]])</f>
        <v>2021</v>
      </c>
    </row>
    <row r="3296" spans="1:89">
      <c r="A3296" t="s">
        <v>7229</v>
      </c>
      <c r="B3296" t="b">
        <v>0</v>
      </c>
      <c r="D3296" t="b">
        <v>0</v>
      </c>
      <c r="H3296" s="1">
        <v>43861</v>
      </c>
      <c r="I3296" t="b">
        <v>1</v>
      </c>
      <c r="O3296" t="s">
        <v>99</v>
      </c>
      <c r="P3296" t="b">
        <v>0</v>
      </c>
      <c r="Q3296" s="2">
        <v>43815.817048611112</v>
      </c>
      <c r="R3296" s="1"/>
      <c r="S3296" t="b">
        <v>0</v>
      </c>
      <c r="U3296" s="1"/>
      <c r="V3296" t="b">
        <v>0</v>
      </c>
      <c r="W3296" s="1">
        <v>43831</v>
      </c>
      <c r="X3296">
        <v>1</v>
      </c>
      <c r="Y3296">
        <v>2020</v>
      </c>
      <c r="Z3296" t="s">
        <v>90</v>
      </c>
      <c r="AA3296" t="s">
        <v>90</v>
      </c>
      <c r="AB3296" t="b">
        <v>0</v>
      </c>
      <c r="AC3296" t="b">
        <v>0</v>
      </c>
      <c r="AE3296" t="b">
        <v>1</v>
      </c>
      <c r="AF3296" t="b">
        <v>0</v>
      </c>
      <c r="AG3296" t="b">
        <v>0</v>
      </c>
      <c r="AH3296" t="s">
        <v>4808</v>
      </c>
      <c r="AI3296" t="b">
        <v>0</v>
      </c>
      <c r="AK3296" t="b">
        <v>0</v>
      </c>
      <c r="AL3296" s="1">
        <v>43817</v>
      </c>
      <c r="AM3296" t="s">
        <v>162</v>
      </c>
      <c r="AN3296" s="2">
        <v>44297.838888888888</v>
      </c>
      <c r="AP3296" s="2">
        <v>44042.542187500003</v>
      </c>
      <c r="AQ3296" s="1"/>
      <c r="AS3296" t="b">
        <v>0</v>
      </c>
      <c r="AV3296" t="s">
        <v>213</v>
      </c>
      <c r="BB3296" t="s">
        <v>8776</v>
      </c>
      <c r="BD3296" t="b">
        <v>1</v>
      </c>
      <c r="BH3296" t="s">
        <v>99</v>
      </c>
      <c r="BI3296" t="s">
        <v>150</v>
      </c>
      <c r="BN3296" t="s">
        <v>415</v>
      </c>
      <c r="BQ3296" t="s">
        <v>96</v>
      </c>
      <c r="BR3296" t="b">
        <v>0</v>
      </c>
      <c r="BT3296" t="b">
        <v>0</v>
      </c>
      <c r="BW3296" t="s">
        <v>97</v>
      </c>
      <c r="BX3296" t="b">
        <v>0</v>
      </c>
      <c r="BY3296" s="2">
        <v>44376.857581018521</v>
      </c>
      <c r="CB3296" t="b">
        <v>0</v>
      </c>
      <c r="CC3296" t="b">
        <v>0</v>
      </c>
      <c r="CF3296">
        <v>497.5</v>
      </c>
      <c r="CH3296">
        <v>0</v>
      </c>
      <c r="CI3296">
        <v>0</v>
      </c>
      <c r="CJ3296">
        <v>0</v>
      </c>
      <c r="CK3296">
        <f>YEAR(tbl_Opportunity[[#This Row],[Close Date]])</f>
        <v>2020</v>
      </c>
    </row>
    <row r="3297" spans="1:89">
      <c r="A3297" t="s">
        <v>507</v>
      </c>
      <c r="B3297" t="b">
        <v>0</v>
      </c>
      <c r="D3297" t="b">
        <v>0</v>
      </c>
      <c r="H3297" s="1">
        <v>43665</v>
      </c>
      <c r="I3297" t="b">
        <v>1</v>
      </c>
      <c r="J3297" t="s">
        <v>111</v>
      </c>
      <c r="O3297" t="s">
        <v>99</v>
      </c>
      <c r="P3297" t="b">
        <v>0</v>
      </c>
      <c r="Q3297" s="2">
        <v>43528.853356481479</v>
      </c>
      <c r="R3297" s="1"/>
      <c r="S3297" t="b">
        <v>0</v>
      </c>
      <c r="U3297" s="1"/>
      <c r="V3297" t="b">
        <v>0</v>
      </c>
      <c r="W3297" s="1">
        <v>43525</v>
      </c>
      <c r="X3297">
        <v>3</v>
      </c>
      <c r="Y3297">
        <v>2019</v>
      </c>
      <c r="Z3297" t="s">
        <v>90</v>
      </c>
      <c r="AA3297" t="s">
        <v>90</v>
      </c>
      <c r="AB3297" t="b">
        <v>0</v>
      </c>
      <c r="AC3297" t="b">
        <v>0</v>
      </c>
      <c r="AE3297" t="b">
        <v>1</v>
      </c>
      <c r="AF3297" t="b">
        <v>0</v>
      </c>
      <c r="AG3297" t="b">
        <v>0</v>
      </c>
      <c r="AH3297" t="s">
        <v>1016</v>
      </c>
      <c r="AI3297" t="b">
        <v>0</v>
      </c>
      <c r="AK3297" t="b">
        <v>0</v>
      </c>
      <c r="AL3297" s="1">
        <v>43907</v>
      </c>
      <c r="AM3297" t="s">
        <v>162</v>
      </c>
      <c r="AN3297" s="2">
        <v>44297.838888888888</v>
      </c>
      <c r="AP3297" s="2">
        <v>44053.583298611113</v>
      </c>
      <c r="AQ3297" s="1"/>
      <c r="AS3297" t="b">
        <v>0</v>
      </c>
      <c r="AV3297" t="s">
        <v>213</v>
      </c>
      <c r="BB3297" t="s">
        <v>8777</v>
      </c>
      <c r="BD3297" t="b">
        <v>1</v>
      </c>
      <c r="BH3297" t="s">
        <v>332</v>
      </c>
      <c r="BI3297" t="s">
        <v>150</v>
      </c>
      <c r="BJ3297" t="s">
        <v>2983</v>
      </c>
      <c r="BQ3297" t="s">
        <v>96</v>
      </c>
      <c r="BR3297" t="b">
        <v>0</v>
      </c>
      <c r="BT3297" t="b">
        <v>0</v>
      </c>
      <c r="BW3297" t="s">
        <v>97</v>
      </c>
      <c r="BX3297" t="b">
        <v>0</v>
      </c>
      <c r="BY3297" s="2">
        <v>44376.857569444444</v>
      </c>
      <c r="CB3297" t="b">
        <v>0</v>
      </c>
      <c r="CC3297" t="b">
        <v>0</v>
      </c>
      <c r="CF3297">
        <v>114816.68</v>
      </c>
      <c r="CH3297">
        <v>0</v>
      </c>
      <c r="CI3297">
        <v>0</v>
      </c>
      <c r="CJ3297">
        <v>0</v>
      </c>
      <c r="CK3297">
        <f>YEAR(tbl_Opportunity[[#This Row],[Close Date]])</f>
        <v>2019</v>
      </c>
    </row>
    <row r="3298" spans="1:89">
      <c r="A3298" t="s">
        <v>8778</v>
      </c>
      <c r="B3298" t="b">
        <v>0</v>
      </c>
      <c r="D3298" t="b">
        <v>0</v>
      </c>
      <c r="H3298" s="1">
        <v>44196</v>
      </c>
      <c r="I3298" t="b">
        <v>1</v>
      </c>
      <c r="J3298" t="s">
        <v>2629</v>
      </c>
      <c r="O3298" t="s">
        <v>387</v>
      </c>
      <c r="P3298" t="b">
        <v>0</v>
      </c>
      <c r="Q3298" s="2">
        <v>43999.076354166667</v>
      </c>
      <c r="R3298" s="1"/>
      <c r="S3298" t="b">
        <v>0</v>
      </c>
      <c r="U3298" s="1"/>
      <c r="V3298" t="b">
        <v>0</v>
      </c>
      <c r="W3298" s="1">
        <v>43922</v>
      </c>
      <c r="X3298">
        <v>4</v>
      </c>
      <c r="Y3298">
        <v>2020</v>
      </c>
      <c r="Z3298" t="s">
        <v>90</v>
      </c>
      <c r="AA3298" t="s">
        <v>90</v>
      </c>
      <c r="AB3298" t="b">
        <v>0</v>
      </c>
      <c r="AC3298" t="b">
        <v>0</v>
      </c>
      <c r="AE3298" t="b">
        <v>1</v>
      </c>
      <c r="AF3298" t="b">
        <v>0</v>
      </c>
      <c r="AG3298" t="b">
        <v>0</v>
      </c>
      <c r="AH3298" t="s">
        <v>4808</v>
      </c>
      <c r="AI3298" t="b">
        <v>0</v>
      </c>
      <c r="AK3298" t="b">
        <v>0</v>
      </c>
      <c r="AL3298" s="1"/>
      <c r="AM3298" t="s">
        <v>387</v>
      </c>
      <c r="AN3298" s="2">
        <v>44000.826226851852</v>
      </c>
      <c r="AP3298" s="2">
        <v>44000.826226851852</v>
      </c>
      <c r="AQ3298" s="1"/>
      <c r="AS3298" t="b">
        <v>0</v>
      </c>
      <c r="AV3298" t="s">
        <v>176</v>
      </c>
      <c r="BB3298" t="s">
        <v>8779</v>
      </c>
      <c r="BD3298" t="b">
        <v>1</v>
      </c>
      <c r="BH3298" t="s">
        <v>387</v>
      </c>
      <c r="BI3298" t="s">
        <v>150</v>
      </c>
      <c r="BN3298" t="s">
        <v>415</v>
      </c>
      <c r="BQ3298" t="s">
        <v>96</v>
      </c>
      <c r="BR3298" t="b">
        <v>0</v>
      </c>
      <c r="BT3298" t="b">
        <v>0</v>
      </c>
      <c r="BW3298" t="s">
        <v>97</v>
      </c>
      <c r="BX3298" t="b">
        <v>0</v>
      </c>
      <c r="BY3298" s="2">
        <v>44376.857581018521</v>
      </c>
      <c r="CB3298" t="b">
        <v>0</v>
      </c>
      <c r="CC3298" t="b">
        <v>0</v>
      </c>
      <c r="CF3298">
        <v>142043.73000000001</v>
      </c>
      <c r="CH3298">
        <v>0</v>
      </c>
      <c r="CI3298">
        <v>0</v>
      </c>
      <c r="CJ3298">
        <v>0</v>
      </c>
      <c r="CK3298">
        <f>YEAR(tbl_Opportunity[[#This Row],[Close Date]])</f>
        <v>2020</v>
      </c>
    </row>
    <row r="3299" spans="1:89">
      <c r="A3299" t="s">
        <v>5726</v>
      </c>
      <c r="B3299" t="b">
        <v>0</v>
      </c>
      <c r="D3299" t="b">
        <v>0</v>
      </c>
      <c r="E3299" t="s">
        <v>2947</v>
      </c>
      <c r="H3299" s="1">
        <v>44155</v>
      </c>
      <c r="I3299" t="b">
        <v>1</v>
      </c>
      <c r="J3299" t="s">
        <v>235</v>
      </c>
      <c r="L3299" t="s">
        <v>6909</v>
      </c>
      <c r="O3299" t="s">
        <v>99</v>
      </c>
      <c r="P3299" t="b">
        <v>0</v>
      </c>
      <c r="Q3299" s="2">
        <v>44060.634340277778</v>
      </c>
      <c r="R3299" s="1"/>
      <c r="S3299" t="b">
        <v>0</v>
      </c>
      <c r="U3299" s="1"/>
      <c r="V3299" t="b">
        <v>0</v>
      </c>
      <c r="W3299" s="1">
        <v>43922</v>
      </c>
      <c r="X3299">
        <v>4</v>
      </c>
      <c r="Y3299">
        <v>2020</v>
      </c>
      <c r="Z3299" t="s">
        <v>90</v>
      </c>
      <c r="AA3299" t="s">
        <v>90</v>
      </c>
      <c r="AB3299" t="b">
        <v>0</v>
      </c>
      <c r="AC3299" t="b">
        <v>0</v>
      </c>
      <c r="AE3299" t="b">
        <v>1</v>
      </c>
      <c r="AF3299" t="b">
        <v>0</v>
      </c>
      <c r="AG3299" t="b">
        <v>0</v>
      </c>
      <c r="AH3299" t="s">
        <v>4808</v>
      </c>
      <c r="AI3299" t="b">
        <v>0</v>
      </c>
      <c r="AK3299" t="b">
        <v>0</v>
      </c>
      <c r="AL3299" s="1">
        <v>44148</v>
      </c>
      <c r="AM3299" t="s">
        <v>99</v>
      </c>
      <c r="AN3299" s="2">
        <v>44155.92260416667</v>
      </c>
      <c r="AP3299" s="2">
        <v>44155.92260416667</v>
      </c>
      <c r="AQ3299" s="1"/>
      <c r="AS3299" t="b">
        <v>0</v>
      </c>
      <c r="AV3299" t="s">
        <v>93</v>
      </c>
      <c r="BB3299" t="s">
        <v>8780</v>
      </c>
      <c r="BD3299" t="b">
        <v>1</v>
      </c>
      <c r="BH3299" t="s">
        <v>99</v>
      </c>
      <c r="BI3299" t="s">
        <v>150</v>
      </c>
      <c r="BN3299" t="s">
        <v>415</v>
      </c>
      <c r="BP3299" t="s">
        <v>8781</v>
      </c>
      <c r="BQ3299" t="s">
        <v>96</v>
      </c>
      <c r="BR3299" t="b">
        <v>0</v>
      </c>
      <c r="BT3299" t="b">
        <v>0</v>
      </c>
      <c r="BW3299" t="s">
        <v>97</v>
      </c>
      <c r="BX3299" t="b">
        <v>0</v>
      </c>
      <c r="BY3299" s="2">
        <v>44376.857581018521</v>
      </c>
      <c r="CB3299" t="b">
        <v>0</v>
      </c>
      <c r="CC3299" t="b">
        <v>0</v>
      </c>
      <c r="CF3299">
        <v>24450</v>
      </c>
      <c r="CH3299">
        <v>0</v>
      </c>
      <c r="CI3299">
        <v>0</v>
      </c>
      <c r="CJ3299">
        <v>0</v>
      </c>
      <c r="CK3299">
        <f>YEAR(tbl_Opportunity[[#This Row],[Close Date]])</f>
        <v>2020</v>
      </c>
    </row>
    <row r="3300" spans="1:89">
      <c r="A3300" t="s">
        <v>2370</v>
      </c>
      <c r="B3300" t="b">
        <v>0</v>
      </c>
      <c r="D3300" t="b">
        <v>0</v>
      </c>
      <c r="H3300" s="1">
        <v>44103</v>
      </c>
      <c r="I3300" t="b">
        <v>1</v>
      </c>
      <c r="J3300" t="s">
        <v>111</v>
      </c>
      <c r="L3300" t="s">
        <v>2371</v>
      </c>
      <c r="M3300" t="s">
        <v>8782</v>
      </c>
      <c r="N3300" t="s">
        <v>345</v>
      </c>
      <c r="O3300" t="s">
        <v>194</v>
      </c>
      <c r="P3300" t="b">
        <v>0</v>
      </c>
      <c r="Q3300" s="2">
        <v>43790.646111111113</v>
      </c>
      <c r="R3300" s="1"/>
      <c r="S3300" t="b">
        <v>0</v>
      </c>
      <c r="U3300" s="1"/>
      <c r="V3300" t="b">
        <v>0</v>
      </c>
      <c r="W3300" s="1">
        <v>43891</v>
      </c>
      <c r="X3300">
        <v>3</v>
      </c>
      <c r="Y3300">
        <v>2020</v>
      </c>
      <c r="Z3300" t="s">
        <v>90</v>
      </c>
      <c r="AA3300" t="s">
        <v>90</v>
      </c>
      <c r="AB3300" t="b">
        <v>0</v>
      </c>
      <c r="AC3300" t="b">
        <v>0</v>
      </c>
      <c r="AE3300" t="b">
        <v>1</v>
      </c>
      <c r="AF3300" t="b">
        <v>0</v>
      </c>
      <c r="AG3300" t="b">
        <v>0</v>
      </c>
      <c r="AH3300" t="s">
        <v>4366</v>
      </c>
      <c r="AI3300" t="b">
        <v>0</v>
      </c>
      <c r="AJ3300" t="s">
        <v>2359</v>
      </c>
      <c r="AK3300" t="b">
        <v>0</v>
      </c>
      <c r="AL3300" s="1">
        <v>43934</v>
      </c>
      <c r="AM3300" t="s">
        <v>162</v>
      </c>
      <c r="AN3300" s="2">
        <v>44297.8278587963</v>
      </c>
      <c r="AP3300" s="2">
        <v>43949.659895833334</v>
      </c>
      <c r="AQ3300" s="1"/>
      <c r="AS3300" t="b">
        <v>0</v>
      </c>
      <c r="AV3300" t="s">
        <v>153</v>
      </c>
      <c r="AY3300" t="s">
        <v>2360</v>
      </c>
      <c r="AZ3300" t="s">
        <v>2361</v>
      </c>
      <c r="BB3300" t="s">
        <v>8783</v>
      </c>
      <c r="BD3300" t="b">
        <v>0</v>
      </c>
      <c r="BH3300" t="s">
        <v>194</v>
      </c>
      <c r="BI3300" t="s">
        <v>1668</v>
      </c>
      <c r="BJ3300" t="s">
        <v>216</v>
      </c>
      <c r="BL3300" t="s">
        <v>2371</v>
      </c>
      <c r="BM3300" t="s">
        <v>202</v>
      </c>
      <c r="BN3300" t="s">
        <v>203</v>
      </c>
      <c r="BQ3300" t="s">
        <v>204</v>
      </c>
      <c r="BR3300" t="b">
        <v>1</v>
      </c>
      <c r="BT3300" t="b">
        <v>0</v>
      </c>
      <c r="BW3300" t="s">
        <v>97</v>
      </c>
      <c r="BX3300" t="b">
        <v>0</v>
      </c>
      <c r="BY3300" s="2">
        <v>44376.857581018521</v>
      </c>
      <c r="BZ3300" t="s">
        <v>265</v>
      </c>
      <c r="CB3300" t="b">
        <v>0</v>
      </c>
      <c r="CC3300" t="b">
        <v>0</v>
      </c>
      <c r="CF3300">
        <v>97809</v>
      </c>
      <c r="CH3300">
        <v>0</v>
      </c>
      <c r="CI3300">
        <v>0</v>
      </c>
      <c r="CJ3300">
        <v>0</v>
      </c>
      <c r="CK3300">
        <f>YEAR(tbl_Opportunity[[#This Row],[Close Date]])</f>
        <v>2020</v>
      </c>
    </row>
    <row r="3301" spans="1:89">
      <c r="A3301" t="s">
        <v>8784</v>
      </c>
      <c r="B3301" t="b">
        <v>0</v>
      </c>
      <c r="D3301" t="b">
        <v>0</v>
      </c>
      <c r="H3301" s="1">
        <v>44183</v>
      </c>
      <c r="I3301" t="b">
        <v>1</v>
      </c>
      <c r="J3301" t="s">
        <v>111</v>
      </c>
      <c r="N3301" t="s">
        <v>345</v>
      </c>
      <c r="O3301" t="s">
        <v>3202</v>
      </c>
      <c r="P3301" t="b">
        <v>1</v>
      </c>
      <c r="Q3301" s="2">
        <v>44134.858657407407</v>
      </c>
      <c r="R3301" s="1"/>
      <c r="S3301" t="b">
        <v>0</v>
      </c>
      <c r="U3301" s="1"/>
      <c r="V3301" t="b">
        <v>0</v>
      </c>
      <c r="W3301" s="1">
        <v>43922</v>
      </c>
      <c r="X3301">
        <v>4</v>
      </c>
      <c r="Y3301">
        <v>2020</v>
      </c>
      <c r="Z3301" t="s">
        <v>90</v>
      </c>
      <c r="AA3301" t="s">
        <v>90</v>
      </c>
      <c r="AB3301" t="b">
        <v>0</v>
      </c>
      <c r="AC3301" t="b">
        <v>1</v>
      </c>
      <c r="AE3301" t="b">
        <v>0</v>
      </c>
      <c r="AF3301" t="b">
        <v>0</v>
      </c>
      <c r="AG3301" t="b">
        <v>0</v>
      </c>
      <c r="AH3301" t="s">
        <v>4366</v>
      </c>
      <c r="AI3301" t="b">
        <v>0</v>
      </c>
      <c r="AK3301" t="b">
        <v>0</v>
      </c>
      <c r="AL3301" s="1">
        <v>44137</v>
      </c>
      <c r="AM3301" t="s">
        <v>162</v>
      </c>
      <c r="AN3301" s="2">
        <v>44296.959062499998</v>
      </c>
      <c r="AP3301" s="2">
        <v>44137.72928240741</v>
      </c>
      <c r="AQ3301" s="1"/>
      <c r="AS3301" t="b">
        <v>0</v>
      </c>
      <c r="AV3301" t="s">
        <v>93</v>
      </c>
      <c r="BB3301" t="s">
        <v>8785</v>
      </c>
      <c r="BD3301" t="b">
        <v>0</v>
      </c>
      <c r="BH3301" t="s">
        <v>3202</v>
      </c>
      <c r="BJ3301" t="s">
        <v>216</v>
      </c>
      <c r="BL3301" t="s">
        <v>8786</v>
      </c>
      <c r="BM3301" t="s">
        <v>202</v>
      </c>
      <c r="BN3301" t="s">
        <v>2414</v>
      </c>
      <c r="BQ3301" t="s">
        <v>204</v>
      </c>
      <c r="BR3301" t="b">
        <v>0</v>
      </c>
      <c r="BT3301" t="b">
        <v>0</v>
      </c>
      <c r="BW3301" t="s">
        <v>97</v>
      </c>
      <c r="BX3301" t="b">
        <v>0</v>
      </c>
      <c r="BY3301" s="2">
        <v>44376.857581018521</v>
      </c>
      <c r="BZ3301" t="s">
        <v>3204</v>
      </c>
      <c r="CB3301" t="b">
        <v>0</v>
      </c>
      <c r="CC3301" t="b">
        <v>0</v>
      </c>
      <c r="CF3301">
        <v>118020</v>
      </c>
      <c r="CH3301">
        <v>0</v>
      </c>
      <c r="CI3301">
        <v>0</v>
      </c>
      <c r="CJ3301">
        <v>0</v>
      </c>
      <c r="CK3301">
        <f>YEAR(tbl_Opportunity[[#This Row],[Close Date]])</f>
        <v>2020</v>
      </c>
    </row>
    <row r="3302" spans="1:89">
      <c r="A3302" t="s">
        <v>1261</v>
      </c>
      <c r="B3302" t="b">
        <v>0</v>
      </c>
      <c r="D3302" t="b">
        <v>0</v>
      </c>
      <c r="E3302" t="s">
        <v>1005</v>
      </c>
      <c r="H3302" s="1">
        <v>44196</v>
      </c>
      <c r="I3302" t="b">
        <v>1</v>
      </c>
      <c r="J3302" t="s">
        <v>140</v>
      </c>
      <c r="L3302" t="s">
        <v>1262</v>
      </c>
      <c r="N3302" t="s">
        <v>1070</v>
      </c>
      <c r="O3302" t="s">
        <v>375</v>
      </c>
      <c r="P3302" t="b">
        <v>0</v>
      </c>
      <c r="Q3302" s="2">
        <v>44113.622916666667</v>
      </c>
      <c r="R3302" s="1"/>
      <c r="S3302" t="b">
        <v>0</v>
      </c>
      <c r="U3302" s="1"/>
      <c r="V3302" t="b">
        <v>0</v>
      </c>
      <c r="W3302" s="1">
        <v>43922</v>
      </c>
      <c r="X3302">
        <v>4</v>
      </c>
      <c r="Y3302">
        <v>2020</v>
      </c>
      <c r="Z3302" t="s">
        <v>90</v>
      </c>
      <c r="AA3302" t="s">
        <v>90</v>
      </c>
      <c r="AB3302" t="b">
        <v>1</v>
      </c>
      <c r="AC3302" t="b">
        <v>1</v>
      </c>
      <c r="AE3302" t="b">
        <v>1</v>
      </c>
      <c r="AF3302" t="b">
        <v>0</v>
      </c>
      <c r="AG3302" t="b">
        <v>0</v>
      </c>
      <c r="AH3302" t="s">
        <v>4366</v>
      </c>
      <c r="AI3302" t="b">
        <v>0</v>
      </c>
      <c r="AJ3302" t="s">
        <v>462</v>
      </c>
      <c r="AK3302" t="b">
        <v>0</v>
      </c>
      <c r="AL3302" s="1">
        <v>44123</v>
      </c>
      <c r="AM3302" t="s">
        <v>162</v>
      </c>
      <c r="AN3302" s="2">
        <v>44296.959062499998</v>
      </c>
      <c r="AP3302" s="2">
        <v>44147.688935185186</v>
      </c>
      <c r="AQ3302" s="1"/>
      <c r="AS3302" t="b">
        <v>0</v>
      </c>
      <c r="AV3302" t="s">
        <v>176</v>
      </c>
      <c r="AY3302" t="s">
        <v>236</v>
      </c>
      <c r="BB3302" t="s">
        <v>8787</v>
      </c>
      <c r="BD3302" t="b">
        <v>0</v>
      </c>
      <c r="BH3302" t="s">
        <v>375</v>
      </c>
      <c r="BI3302" t="s">
        <v>1243</v>
      </c>
      <c r="BL3302" t="s">
        <v>1262</v>
      </c>
      <c r="BM3302" t="s">
        <v>202</v>
      </c>
      <c r="BN3302" t="s">
        <v>203</v>
      </c>
      <c r="BQ3302" t="s">
        <v>204</v>
      </c>
      <c r="BR3302" t="b">
        <v>0</v>
      </c>
      <c r="BT3302" t="b">
        <v>0</v>
      </c>
      <c r="BW3302" t="s">
        <v>97</v>
      </c>
      <c r="BX3302" t="b">
        <v>0</v>
      </c>
      <c r="BY3302" s="2">
        <v>44376.857581018521</v>
      </c>
      <c r="BZ3302" t="s">
        <v>377</v>
      </c>
      <c r="CB3302" t="b">
        <v>0</v>
      </c>
      <c r="CC3302" t="b">
        <v>0</v>
      </c>
      <c r="CF3302">
        <v>23750</v>
      </c>
      <c r="CH3302">
        <v>0</v>
      </c>
      <c r="CI3302">
        <v>0</v>
      </c>
      <c r="CJ3302">
        <v>0</v>
      </c>
      <c r="CK3302">
        <f>YEAR(tbl_Opportunity[[#This Row],[Close Date]])</f>
        <v>2020</v>
      </c>
    </row>
    <row r="3303" spans="1:89">
      <c r="A3303" t="s">
        <v>1274</v>
      </c>
      <c r="B3303" t="b">
        <v>0</v>
      </c>
      <c r="D3303" t="b">
        <v>0</v>
      </c>
      <c r="E3303" t="s">
        <v>3126</v>
      </c>
      <c r="H3303" s="1">
        <v>43830</v>
      </c>
      <c r="I3303" t="b">
        <v>1</v>
      </c>
      <c r="J3303" t="s">
        <v>111</v>
      </c>
      <c r="L3303" t="s">
        <v>8788</v>
      </c>
      <c r="O3303" t="s">
        <v>215</v>
      </c>
      <c r="P3303" t="b">
        <v>1</v>
      </c>
      <c r="Q3303" s="2">
        <v>43628.724062499998</v>
      </c>
      <c r="R3303" s="1"/>
      <c r="S3303" t="b">
        <v>0</v>
      </c>
      <c r="U3303" s="1"/>
      <c r="V3303" t="b">
        <v>0</v>
      </c>
      <c r="W3303" s="1">
        <v>43556</v>
      </c>
      <c r="X3303">
        <v>4</v>
      </c>
      <c r="Y3303">
        <v>2019</v>
      </c>
      <c r="Z3303" t="s">
        <v>90</v>
      </c>
      <c r="AA3303" t="s">
        <v>90</v>
      </c>
      <c r="AB3303" t="b">
        <v>0</v>
      </c>
      <c r="AC3303" t="b">
        <v>0</v>
      </c>
      <c r="AE3303" t="b">
        <v>0</v>
      </c>
      <c r="AF3303" t="b">
        <v>0</v>
      </c>
      <c r="AG3303" t="b">
        <v>0</v>
      </c>
      <c r="AH3303" t="s">
        <v>4366</v>
      </c>
      <c r="AI3303" t="b">
        <v>0</v>
      </c>
      <c r="AK3303" t="b">
        <v>0</v>
      </c>
      <c r="AL3303" s="1">
        <v>43700</v>
      </c>
      <c r="AM3303" t="s">
        <v>162</v>
      </c>
      <c r="AN3303" s="2">
        <v>44297.837673611109</v>
      </c>
      <c r="AP3303" s="2">
        <v>43759.579606481479</v>
      </c>
      <c r="AQ3303" s="1"/>
      <c r="AS3303" t="b">
        <v>0</v>
      </c>
      <c r="AV3303" t="s">
        <v>213</v>
      </c>
      <c r="BB3303" t="s">
        <v>8789</v>
      </c>
      <c r="BD3303" t="b">
        <v>0</v>
      </c>
      <c r="BH3303" t="s">
        <v>4222</v>
      </c>
      <c r="BL3303" t="s">
        <v>8788</v>
      </c>
      <c r="BM3303" t="s">
        <v>202</v>
      </c>
      <c r="BN3303" t="s">
        <v>2414</v>
      </c>
      <c r="BQ3303" t="s">
        <v>204</v>
      </c>
      <c r="BR3303" t="b">
        <v>0</v>
      </c>
      <c r="BT3303" t="b">
        <v>0</v>
      </c>
      <c r="BW3303" t="s">
        <v>97</v>
      </c>
      <c r="BX3303" t="b">
        <v>0</v>
      </c>
      <c r="BY3303" s="2">
        <v>44376.857569444444</v>
      </c>
      <c r="CB3303" t="b">
        <v>1</v>
      </c>
      <c r="CC3303" t="b">
        <v>0</v>
      </c>
      <c r="CI3303">
        <v>0</v>
      </c>
      <c r="CJ3303">
        <v>0</v>
      </c>
      <c r="CK3303">
        <f>YEAR(tbl_Opportunity[[#This Row],[Close Date]])</f>
        <v>2019</v>
      </c>
    </row>
    <row r="3304" spans="1:89">
      <c r="A3304" t="s">
        <v>1105</v>
      </c>
      <c r="B3304" t="b">
        <v>0</v>
      </c>
      <c r="D3304" t="b">
        <v>0</v>
      </c>
      <c r="H3304" s="1">
        <v>43921</v>
      </c>
      <c r="I3304" t="b">
        <v>1</v>
      </c>
      <c r="J3304" t="s">
        <v>140</v>
      </c>
      <c r="L3304" t="s">
        <v>6878</v>
      </c>
      <c r="O3304" t="s">
        <v>260</v>
      </c>
      <c r="P3304" t="b">
        <v>0</v>
      </c>
      <c r="Q3304" s="2">
        <v>43595.018599537034</v>
      </c>
      <c r="R3304" s="1"/>
      <c r="S3304" t="b">
        <v>0</v>
      </c>
      <c r="U3304" s="1"/>
      <c r="V3304" t="b">
        <v>0</v>
      </c>
      <c r="W3304" s="1">
        <v>43831</v>
      </c>
      <c r="X3304">
        <v>1</v>
      </c>
      <c r="Y3304">
        <v>2020</v>
      </c>
      <c r="Z3304" t="s">
        <v>90</v>
      </c>
      <c r="AA3304" t="s">
        <v>90</v>
      </c>
      <c r="AB3304" t="b">
        <v>0</v>
      </c>
      <c r="AC3304" t="b">
        <v>0</v>
      </c>
      <c r="AE3304" t="b">
        <v>1</v>
      </c>
      <c r="AF3304" t="b">
        <v>0</v>
      </c>
      <c r="AG3304" t="b">
        <v>0</v>
      </c>
      <c r="AH3304" t="s">
        <v>5147</v>
      </c>
      <c r="AI3304" t="b">
        <v>0</v>
      </c>
      <c r="AJ3304" t="s">
        <v>211</v>
      </c>
      <c r="AK3304" t="b">
        <v>0</v>
      </c>
      <c r="AL3304" s="1">
        <v>44060</v>
      </c>
      <c r="AM3304" t="s">
        <v>162</v>
      </c>
      <c r="AN3304" s="2">
        <v>44297.83829861111</v>
      </c>
      <c r="AP3304" s="2">
        <v>43827.952766203707</v>
      </c>
      <c r="AQ3304" s="1"/>
      <c r="AS3304" t="b">
        <v>0</v>
      </c>
      <c r="AV3304" t="s">
        <v>213</v>
      </c>
      <c r="AY3304" t="s">
        <v>236</v>
      </c>
      <c r="AZ3304" t="s">
        <v>300</v>
      </c>
      <c r="BB3304" t="s">
        <v>8790</v>
      </c>
      <c r="BD3304" t="b">
        <v>0</v>
      </c>
      <c r="BF3304" t="s">
        <v>6929</v>
      </c>
      <c r="BH3304" t="s">
        <v>260</v>
      </c>
      <c r="BI3304" t="s">
        <v>549</v>
      </c>
      <c r="BJ3304" t="s">
        <v>216</v>
      </c>
      <c r="BL3304" t="s">
        <v>6878</v>
      </c>
      <c r="BM3304" t="s">
        <v>202</v>
      </c>
      <c r="BN3304" t="s">
        <v>203</v>
      </c>
      <c r="BQ3304" t="s">
        <v>204</v>
      </c>
      <c r="BR3304" t="b">
        <v>0</v>
      </c>
      <c r="BT3304" t="b">
        <v>0</v>
      </c>
      <c r="BW3304" t="s">
        <v>97</v>
      </c>
      <c r="BX3304" t="b">
        <v>0</v>
      </c>
      <c r="BY3304" s="2">
        <v>44376.857569444444</v>
      </c>
      <c r="CB3304" t="b">
        <v>1</v>
      </c>
      <c r="CC3304" t="b">
        <v>0</v>
      </c>
      <c r="CF3304">
        <v>88065</v>
      </c>
      <c r="CH3304">
        <v>0</v>
      </c>
      <c r="CI3304">
        <v>0</v>
      </c>
      <c r="CJ3304">
        <v>0</v>
      </c>
      <c r="CK3304">
        <f>YEAR(tbl_Opportunity[[#This Row],[Close Date]])</f>
        <v>2020</v>
      </c>
    </row>
    <row r="3305" spans="1:89">
      <c r="A3305" t="s">
        <v>1184</v>
      </c>
      <c r="B3305" t="b">
        <v>0</v>
      </c>
      <c r="D3305" t="b">
        <v>0</v>
      </c>
      <c r="E3305" t="s">
        <v>6072</v>
      </c>
      <c r="H3305" s="1">
        <v>43921</v>
      </c>
      <c r="I3305" t="b">
        <v>1</v>
      </c>
      <c r="J3305" t="s">
        <v>105</v>
      </c>
      <c r="L3305" t="s">
        <v>8791</v>
      </c>
      <c r="O3305" t="s">
        <v>260</v>
      </c>
      <c r="P3305" t="b">
        <v>0</v>
      </c>
      <c r="Q3305" s="2">
        <v>43580.720023148147</v>
      </c>
      <c r="R3305" s="1"/>
      <c r="S3305" t="b">
        <v>0</v>
      </c>
      <c r="U3305" s="1"/>
      <c r="V3305" t="b">
        <v>0</v>
      </c>
      <c r="W3305" s="1">
        <v>43831</v>
      </c>
      <c r="X3305">
        <v>1</v>
      </c>
      <c r="Y3305">
        <v>2020</v>
      </c>
      <c r="Z3305" t="s">
        <v>90</v>
      </c>
      <c r="AA3305" t="s">
        <v>90</v>
      </c>
      <c r="AB3305" t="b">
        <v>0</v>
      </c>
      <c r="AC3305" t="b">
        <v>0</v>
      </c>
      <c r="AE3305" t="b">
        <v>1</v>
      </c>
      <c r="AF3305" t="b">
        <v>0</v>
      </c>
      <c r="AG3305" t="b">
        <v>0</v>
      </c>
      <c r="AH3305" t="s">
        <v>3190</v>
      </c>
      <c r="AI3305" t="b">
        <v>0</v>
      </c>
      <c r="AJ3305" t="s">
        <v>211</v>
      </c>
      <c r="AK3305" t="b">
        <v>0</v>
      </c>
      <c r="AL3305" s="1">
        <v>43580</v>
      </c>
      <c r="AM3305" t="s">
        <v>162</v>
      </c>
      <c r="AN3305" s="2">
        <v>44297.856377314813</v>
      </c>
      <c r="AP3305" s="2">
        <v>43827.962905092594</v>
      </c>
      <c r="AQ3305" s="1"/>
      <c r="AS3305" t="b">
        <v>0</v>
      </c>
      <c r="AV3305" t="s">
        <v>2820</v>
      </c>
      <c r="AY3305" t="s">
        <v>236</v>
      </c>
      <c r="AZ3305" t="s">
        <v>237</v>
      </c>
      <c r="BB3305" t="s">
        <v>8792</v>
      </c>
      <c r="BD3305" t="b">
        <v>0</v>
      </c>
      <c r="BF3305" t="s">
        <v>8793</v>
      </c>
      <c r="BH3305" t="s">
        <v>260</v>
      </c>
      <c r="BI3305" t="s">
        <v>549</v>
      </c>
      <c r="BJ3305" t="s">
        <v>196</v>
      </c>
      <c r="BL3305" t="s">
        <v>8791</v>
      </c>
      <c r="BM3305" t="s">
        <v>202</v>
      </c>
      <c r="BN3305" t="s">
        <v>203</v>
      </c>
      <c r="BQ3305" t="s">
        <v>204</v>
      </c>
      <c r="BR3305" t="b">
        <v>0</v>
      </c>
      <c r="BT3305" t="b">
        <v>0</v>
      </c>
      <c r="BW3305" t="s">
        <v>97</v>
      </c>
      <c r="BX3305" t="b">
        <v>0</v>
      </c>
      <c r="BY3305" s="2">
        <v>44376.857569444444</v>
      </c>
      <c r="CB3305" t="b">
        <v>1</v>
      </c>
      <c r="CC3305" t="b">
        <v>0</v>
      </c>
      <c r="CF3305">
        <v>82480</v>
      </c>
      <c r="CH3305">
        <v>0</v>
      </c>
      <c r="CI3305">
        <v>0</v>
      </c>
      <c r="CJ3305">
        <v>0</v>
      </c>
      <c r="CK3305">
        <f>YEAR(tbl_Opportunity[[#This Row],[Close Date]])</f>
        <v>2020</v>
      </c>
    </row>
    <row r="3306" spans="1:89">
      <c r="A3306" t="s">
        <v>3238</v>
      </c>
      <c r="B3306" t="b">
        <v>0</v>
      </c>
      <c r="D3306" t="b">
        <v>0</v>
      </c>
      <c r="H3306" s="1">
        <v>44322</v>
      </c>
      <c r="I3306" t="b">
        <v>1</v>
      </c>
      <c r="L3306" t="s">
        <v>8794</v>
      </c>
      <c r="N3306" t="s">
        <v>372</v>
      </c>
      <c r="O3306" t="s">
        <v>194</v>
      </c>
      <c r="P3306" t="b">
        <v>0</v>
      </c>
      <c r="Q3306" s="2">
        <v>43844.356203703705</v>
      </c>
      <c r="R3306" s="1"/>
      <c r="S3306" t="b">
        <v>0</v>
      </c>
      <c r="U3306" s="1"/>
      <c r="V3306" t="b">
        <v>0</v>
      </c>
      <c r="W3306" s="1">
        <v>44228</v>
      </c>
      <c r="X3306">
        <v>2</v>
      </c>
      <c r="Y3306">
        <v>2021</v>
      </c>
      <c r="Z3306" t="s">
        <v>90</v>
      </c>
      <c r="AA3306" t="s">
        <v>90</v>
      </c>
      <c r="AB3306" t="b">
        <v>0</v>
      </c>
      <c r="AC3306" t="b">
        <v>0</v>
      </c>
      <c r="AE3306" t="b">
        <v>1</v>
      </c>
      <c r="AF3306" t="b">
        <v>0</v>
      </c>
      <c r="AG3306" t="b">
        <v>0</v>
      </c>
      <c r="AH3306" t="s">
        <v>3190</v>
      </c>
      <c r="AI3306" t="b">
        <v>0</v>
      </c>
      <c r="AJ3306" t="s">
        <v>211</v>
      </c>
      <c r="AK3306" t="b">
        <v>0</v>
      </c>
      <c r="AL3306" s="1">
        <v>44281</v>
      </c>
      <c r="AM3306" t="s">
        <v>194</v>
      </c>
      <c r="AN3306" s="2">
        <v>44322.560219907406</v>
      </c>
      <c r="AP3306" s="2">
        <v>44322.560219907406</v>
      </c>
      <c r="AQ3306" s="1"/>
      <c r="AS3306" t="b">
        <v>0</v>
      </c>
      <c r="AV3306" t="s">
        <v>153</v>
      </c>
      <c r="AY3306" t="s">
        <v>236</v>
      </c>
      <c r="AZ3306" t="s">
        <v>237</v>
      </c>
      <c r="BB3306" t="s">
        <v>8795</v>
      </c>
      <c r="BD3306" t="b">
        <v>0</v>
      </c>
      <c r="BH3306" t="s">
        <v>194</v>
      </c>
      <c r="BI3306" t="s">
        <v>2055</v>
      </c>
      <c r="BJ3306" t="s">
        <v>196</v>
      </c>
      <c r="BL3306" t="s">
        <v>8794</v>
      </c>
      <c r="BM3306" t="s">
        <v>291</v>
      </c>
      <c r="BN3306" t="s">
        <v>203</v>
      </c>
      <c r="BQ3306" t="s">
        <v>204</v>
      </c>
      <c r="BR3306" t="b">
        <v>0</v>
      </c>
      <c r="BT3306" t="b">
        <v>0</v>
      </c>
      <c r="BW3306" t="s">
        <v>97</v>
      </c>
      <c r="BX3306" t="b">
        <v>0</v>
      </c>
      <c r="BY3306" s="2">
        <v>44376.857581018521</v>
      </c>
      <c r="BZ3306" t="s">
        <v>265</v>
      </c>
      <c r="CB3306" t="b">
        <v>1</v>
      </c>
      <c r="CC3306" t="b">
        <v>0</v>
      </c>
      <c r="CF3306">
        <v>26950</v>
      </c>
      <c r="CH3306">
        <v>0</v>
      </c>
      <c r="CI3306">
        <v>0</v>
      </c>
      <c r="CJ3306">
        <v>0</v>
      </c>
      <c r="CK3306">
        <f>YEAR(tbl_Opportunity[[#This Row],[Close Date]])</f>
        <v>2021</v>
      </c>
    </row>
    <row r="3307" spans="1:89">
      <c r="A3307" t="s">
        <v>8260</v>
      </c>
      <c r="B3307" t="b">
        <v>0</v>
      </c>
      <c r="D3307" t="b">
        <v>0</v>
      </c>
      <c r="E3307" t="s">
        <v>4372</v>
      </c>
      <c r="H3307" s="1">
        <v>44104</v>
      </c>
      <c r="I3307" t="b">
        <v>1</v>
      </c>
      <c r="J3307" t="s">
        <v>140</v>
      </c>
      <c r="L3307" t="s">
        <v>8263</v>
      </c>
      <c r="O3307" t="s">
        <v>260</v>
      </c>
      <c r="P3307" t="b">
        <v>0</v>
      </c>
      <c r="Q3307" s="2">
        <v>43537.876516203702</v>
      </c>
      <c r="R3307" s="1"/>
      <c r="S3307" t="b">
        <v>0</v>
      </c>
      <c r="U3307" s="1"/>
      <c r="V3307" t="b">
        <v>0</v>
      </c>
      <c r="W3307" s="1">
        <v>43891</v>
      </c>
      <c r="X3307">
        <v>3</v>
      </c>
      <c r="Y3307">
        <v>2020</v>
      </c>
      <c r="Z3307" t="s">
        <v>90</v>
      </c>
      <c r="AA3307" t="s">
        <v>90</v>
      </c>
      <c r="AB3307" t="b">
        <v>0</v>
      </c>
      <c r="AC3307" t="b">
        <v>0</v>
      </c>
      <c r="AE3307" t="b">
        <v>1</v>
      </c>
      <c r="AF3307" t="b">
        <v>0</v>
      </c>
      <c r="AG3307" t="b">
        <v>0</v>
      </c>
      <c r="AH3307" t="s">
        <v>4366</v>
      </c>
      <c r="AI3307" t="b">
        <v>0</v>
      </c>
      <c r="AJ3307" t="s">
        <v>211</v>
      </c>
      <c r="AK3307" t="b">
        <v>0</v>
      </c>
      <c r="AL3307" s="1">
        <v>44029</v>
      </c>
      <c r="AM3307" t="s">
        <v>162</v>
      </c>
      <c r="AN3307" s="2">
        <v>44297.83829861111</v>
      </c>
      <c r="AP3307" s="2">
        <v>44032.555798611109</v>
      </c>
      <c r="AQ3307" s="1"/>
      <c r="AS3307" t="b">
        <v>0</v>
      </c>
      <c r="AV3307" t="s">
        <v>213</v>
      </c>
      <c r="AY3307" t="s">
        <v>374</v>
      </c>
      <c r="AZ3307" t="s">
        <v>3191</v>
      </c>
      <c r="BB3307" t="s">
        <v>8796</v>
      </c>
      <c r="BD3307" t="b">
        <v>0</v>
      </c>
      <c r="BF3307" t="s">
        <v>8797</v>
      </c>
      <c r="BH3307" t="s">
        <v>215</v>
      </c>
      <c r="BI3307" t="s">
        <v>549</v>
      </c>
      <c r="BJ3307" t="s">
        <v>216</v>
      </c>
      <c r="BL3307" t="s">
        <v>8263</v>
      </c>
      <c r="BM3307" t="s">
        <v>202</v>
      </c>
      <c r="BN3307" t="s">
        <v>203</v>
      </c>
      <c r="BQ3307" t="s">
        <v>204</v>
      </c>
      <c r="BR3307" t="b">
        <v>0</v>
      </c>
      <c r="BT3307" t="b">
        <v>0</v>
      </c>
      <c r="BW3307" t="s">
        <v>97</v>
      </c>
      <c r="BX3307" t="b">
        <v>0</v>
      </c>
      <c r="BY3307" s="2">
        <v>44376.857569444444</v>
      </c>
      <c r="BZ3307" t="s">
        <v>217</v>
      </c>
      <c r="CB3307" t="b">
        <v>1</v>
      </c>
      <c r="CC3307" t="b">
        <v>0</v>
      </c>
      <c r="CF3307">
        <v>85725</v>
      </c>
      <c r="CH3307">
        <v>0</v>
      </c>
      <c r="CI3307">
        <v>0</v>
      </c>
      <c r="CJ3307">
        <v>0</v>
      </c>
      <c r="CK3307">
        <f>YEAR(tbl_Opportunity[[#This Row],[Close Date]])</f>
        <v>2020</v>
      </c>
    </row>
    <row r="3308" spans="1:89">
      <c r="A3308" t="s">
        <v>2203</v>
      </c>
      <c r="B3308" t="b">
        <v>0</v>
      </c>
      <c r="D3308" t="b">
        <v>0</v>
      </c>
      <c r="H3308" s="1">
        <v>44196</v>
      </c>
      <c r="I3308" t="b">
        <v>1</v>
      </c>
      <c r="J3308" t="s">
        <v>105</v>
      </c>
      <c r="L3308" t="s">
        <v>8798</v>
      </c>
      <c r="O3308" t="s">
        <v>260</v>
      </c>
      <c r="P3308" t="b">
        <v>0</v>
      </c>
      <c r="Q3308" s="2">
        <v>43530.626944444448</v>
      </c>
      <c r="R3308" s="1"/>
      <c r="S3308" t="b">
        <v>0</v>
      </c>
      <c r="U3308" s="1"/>
      <c r="V3308" t="b">
        <v>0</v>
      </c>
      <c r="W3308" s="1">
        <v>43922</v>
      </c>
      <c r="X3308">
        <v>4</v>
      </c>
      <c r="Y3308">
        <v>2020</v>
      </c>
      <c r="Z3308" t="s">
        <v>90</v>
      </c>
      <c r="AA3308" t="s">
        <v>90</v>
      </c>
      <c r="AB3308" t="b">
        <v>0</v>
      </c>
      <c r="AC3308" t="b">
        <v>0</v>
      </c>
      <c r="AE3308" t="b">
        <v>1</v>
      </c>
      <c r="AF3308" t="b">
        <v>0</v>
      </c>
      <c r="AG3308" t="b">
        <v>0</v>
      </c>
      <c r="AH3308" t="s">
        <v>4366</v>
      </c>
      <c r="AI3308" t="b">
        <v>0</v>
      </c>
      <c r="AJ3308" t="s">
        <v>211</v>
      </c>
      <c r="AK3308" t="b">
        <v>0</v>
      </c>
      <c r="AL3308" s="1">
        <v>43759</v>
      </c>
      <c r="AM3308" t="s">
        <v>162</v>
      </c>
      <c r="AN3308" s="2">
        <v>44296.959062499998</v>
      </c>
      <c r="AP3308" s="2">
        <v>43847.199965277781</v>
      </c>
      <c r="AQ3308" s="1"/>
      <c r="AS3308" t="b">
        <v>0</v>
      </c>
      <c r="AV3308" t="s">
        <v>93</v>
      </c>
      <c r="AY3308" t="s">
        <v>236</v>
      </c>
      <c r="AZ3308" t="s">
        <v>237</v>
      </c>
      <c r="BB3308" t="s">
        <v>8799</v>
      </c>
      <c r="BD3308" t="b">
        <v>0</v>
      </c>
      <c r="BE3308" t="s">
        <v>8800</v>
      </c>
      <c r="BH3308" t="s">
        <v>260</v>
      </c>
      <c r="BI3308" t="s">
        <v>549</v>
      </c>
      <c r="BJ3308" t="s">
        <v>216</v>
      </c>
      <c r="BL3308" t="s">
        <v>8798</v>
      </c>
      <c r="BM3308" t="s">
        <v>202</v>
      </c>
      <c r="BN3308" t="s">
        <v>203</v>
      </c>
      <c r="BQ3308" t="s">
        <v>204</v>
      </c>
      <c r="BR3308" t="b">
        <v>0</v>
      </c>
      <c r="BT3308" t="b">
        <v>0</v>
      </c>
      <c r="BW3308" t="s">
        <v>97</v>
      </c>
      <c r="BX3308" t="b">
        <v>0</v>
      </c>
      <c r="BY3308" s="2">
        <v>44376.857569444444</v>
      </c>
      <c r="CB3308" t="b">
        <v>1</v>
      </c>
      <c r="CC3308" t="b">
        <v>0</v>
      </c>
      <c r="CF3308">
        <v>77485</v>
      </c>
      <c r="CH3308">
        <v>0</v>
      </c>
      <c r="CI3308">
        <v>0</v>
      </c>
      <c r="CJ3308">
        <v>0</v>
      </c>
      <c r="CK3308">
        <f>YEAR(tbl_Opportunity[[#This Row],[Close Date]])</f>
        <v>2020</v>
      </c>
    </row>
    <row r="3309" spans="1:89">
      <c r="A3309" t="s">
        <v>3238</v>
      </c>
      <c r="B3309" t="b">
        <v>0</v>
      </c>
      <c r="D3309" t="b">
        <v>0</v>
      </c>
      <c r="H3309" s="1">
        <v>44165</v>
      </c>
      <c r="I3309" t="b">
        <v>1</v>
      </c>
      <c r="J3309" t="s">
        <v>111</v>
      </c>
      <c r="L3309" t="s">
        <v>8801</v>
      </c>
      <c r="M3309" t="s">
        <v>8802</v>
      </c>
      <c r="N3309" t="s">
        <v>345</v>
      </c>
      <c r="O3309" t="s">
        <v>194</v>
      </c>
      <c r="P3309" t="b">
        <v>0</v>
      </c>
      <c r="Q3309" s="2">
        <v>43851.399780092594</v>
      </c>
      <c r="R3309" s="1"/>
      <c r="S3309" t="b">
        <v>0</v>
      </c>
      <c r="U3309" s="1"/>
      <c r="V3309" t="b">
        <v>0</v>
      </c>
      <c r="W3309" s="1">
        <v>43922</v>
      </c>
      <c r="X3309">
        <v>4</v>
      </c>
      <c r="Y3309">
        <v>2020</v>
      </c>
      <c r="Z3309" t="s">
        <v>90</v>
      </c>
      <c r="AA3309" t="s">
        <v>90</v>
      </c>
      <c r="AB3309" t="b">
        <v>0</v>
      </c>
      <c r="AC3309" t="b">
        <v>0</v>
      </c>
      <c r="AE3309" t="b">
        <v>1</v>
      </c>
      <c r="AF3309" t="b">
        <v>0</v>
      </c>
      <c r="AG3309" t="b">
        <v>0</v>
      </c>
      <c r="AH3309" t="s">
        <v>3190</v>
      </c>
      <c r="AI3309" t="b">
        <v>0</v>
      </c>
      <c r="AJ3309" t="s">
        <v>211</v>
      </c>
      <c r="AK3309" t="b">
        <v>0</v>
      </c>
      <c r="AL3309" s="1"/>
      <c r="AM3309" t="s">
        <v>162</v>
      </c>
      <c r="AN3309" s="2">
        <v>44297.8278587963</v>
      </c>
      <c r="AP3309" s="2">
        <v>44167.879270833335</v>
      </c>
      <c r="AQ3309" s="1"/>
      <c r="AS3309" t="b">
        <v>0</v>
      </c>
      <c r="AV3309" t="s">
        <v>153</v>
      </c>
      <c r="AY3309" t="s">
        <v>236</v>
      </c>
      <c r="AZ3309" t="s">
        <v>300</v>
      </c>
      <c r="BB3309" t="s">
        <v>8803</v>
      </c>
      <c r="BD3309" t="b">
        <v>0</v>
      </c>
      <c r="BF3309" t="s">
        <v>5249</v>
      </c>
      <c r="BH3309" t="s">
        <v>272</v>
      </c>
      <c r="BI3309" t="s">
        <v>4697</v>
      </c>
      <c r="BJ3309" t="s">
        <v>216</v>
      </c>
      <c r="BL3309" t="s">
        <v>8801</v>
      </c>
      <c r="BM3309" t="s">
        <v>291</v>
      </c>
      <c r="BN3309" t="s">
        <v>203</v>
      </c>
      <c r="BQ3309" t="s">
        <v>204</v>
      </c>
      <c r="BR3309" t="b">
        <v>0</v>
      </c>
      <c r="BT3309" t="b">
        <v>0</v>
      </c>
      <c r="BW3309" t="s">
        <v>97</v>
      </c>
      <c r="BX3309" t="b">
        <v>0</v>
      </c>
      <c r="BY3309" s="2">
        <v>44376.857581018521</v>
      </c>
      <c r="CB3309" t="b">
        <v>1</v>
      </c>
      <c r="CC3309" t="b">
        <v>0</v>
      </c>
      <c r="CF3309">
        <v>5632</v>
      </c>
      <c r="CH3309">
        <v>0</v>
      </c>
      <c r="CI3309">
        <v>0</v>
      </c>
      <c r="CJ3309">
        <v>0</v>
      </c>
      <c r="CK3309">
        <f>YEAR(tbl_Opportunity[[#This Row],[Close Date]])</f>
        <v>2020</v>
      </c>
    </row>
    <row r="3310" spans="1:89">
      <c r="A3310" t="s">
        <v>328</v>
      </c>
      <c r="B3310" t="b">
        <v>0</v>
      </c>
      <c r="D3310" t="b">
        <v>0</v>
      </c>
      <c r="E3310" t="s">
        <v>246</v>
      </c>
      <c r="H3310" s="1">
        <v>44196</v>
      </c>
      <c r="I3310" t="b">
        <v>1</v>
      </c>
      <c r="J3310" t="s">
        <v>193</v>
      </c>
      <c r="N3310" t="s">
        <v>372</v>
      </c>
      <c r="O3310" t="s">
        <v>260</v>
      </c>
      <c r="P3310" t="b">
        <v>0</v>
      </c>
      <c r="Q3310" s="2">
        <v>43693.796365740738</v>
      </c>
      <c r="R3310" s="1"/>
      <c r="S3310" t="b">
        <v>0</v>
      </c>
      <c r="U3310" s="1"/>
      <c r="V3310" t="b">
        <v>0</v>
      </c>
      <c r="W3310" s="1">
        <v>43922</v>
      </c>
      <c r="X3310">
        <v>4</v>
      </c>
      <c r="Y3310">
        <v>2020</v>
      </c>
      <c r="Z3310" t="s">
        <v>90</v>
      </c>
      <c r="AA3310" t="s">
        <v>90</v>
      </c>
      <c r="AB3310" t="b">
        <v>0</v>
      </c>
      <c r="AC3310" t="b">
        <v>0</v>
      </c>
      <c r="AE3310" t="b">
        <v>1</v>
      </c>
      <c r="AF3310" t="b">
        <v>0</v>
      </c>
      <c r="AG3310" t="b">
        <v>0</v>
      </c>
      <c r="AH3310" t="s">
        <v>4366</v>
      </c>
      <c r="AI3310" t="b">
        <v>0</v>
      </c>
      <c r="AJ3310" t="s">
        <v>574</v>
      </c>
      <c r="AK3310" t="b">
        <v>0</v>
      </c>
      <c r="AL3310" s="1">
        <v>44048</v>
      </c>
      <c r="AM3310" t="s">
        <v>162</v>
      </c>
      <c r="AN3310" s="2">
        <v>44297.83829861111</v>
      </c>
      <c r="AP3310" s="2">
        <v>44095.595682870371</v>
      </c>
      <c r="AQ3310" s="1"/>
      <c r="AS3310" t="b">
        <v>0</v>
      </c>
      <c r="AV3310" t="s">
        <v>213</v>
      </c>
      <c r="AY3310" t="s">
        <v>1407</v>
      </c>
      <c r="AZ3310" t="s">
        <v>1408</v>
      </c>
      <c r="BB3310" t="s">
        <v>8804</v>
      </c>
      <c r="BD3310" t="b">
        <v>0</v>
      </c>
      <c r="BH3310" t="s">
        <v>215</v>
      </c>
      <c r="BI3310" t="s">
        <v>549</v>
      </c>
      <c r="BJ3310" t="s">
        <v>216</v>
      </c>
      <c r="BL3310" t="s">
        <v>8805</v>
      </c>
      <c r="BM3310" t="s">
        <v>202</v>
      </c>
      <c r="BN3310" t="s">
        <v>203</v>
      </c>
      <c r="BQ3310" t="s">
        <v>204</v>
      </c>
      <c r="BR3310" t="b">
        <v>0</v>
      </c>
      <c r="BT3310" t="b">
        <v>0</v>
      </c>
      <c r="BW3310" t="s">
        <v>97</v>
      </c>
      <c r="BX3310" t="b">
        <v>0</v>
      </c>
      <c r="BY3310" s="2">
        <v>44376.857569444444</v>
      </c>
      <c r="BZ3310" t="s">
        <v>217</v>
      </c>
      <c r="CB3310" t="b">
        <v>1</v>
      </c>
      <c r="CC3310" t="b">
        <v>0</v>
      </c>
      <c r="CF3310">
        <v>90775</v>
      </c>
      <c r="CH3310">
        <v>0</v>
      </c>
      <c r="CI3310">
        <v>0</v>
      </c>
      <c r="CJ3310">
        <v>0</v>
      </c>
      <c r="CK3310">
        <f>YEAR(tbl_Opportunity[[#This Row],[Close Date]])</f>
        <v>2020</v>
      </c>
    </row>
    <row r="3311" spans="1:89">
      <c r="A3311" t="s">
        <v>1081</v>
      </c>
      <c r="B3311" t="b">
        <v>0</v>
      </c>
      <c r="D3311" t="b">
        <v>0</v>
      </c>
      <c r="E3311" t="s">
        <v>1221</v>
      </c>
      <c r="H3311" s="1">
        <v>43921</v>
      </c>
      <c r="I3311" t="b">
        <v>1</v>
      </c>
      <c r="J3311" t="s">
        <v>111</v>
      </c>
      <c r="L3311" t="s">
        <v>8806</v>
      </c>
      <c r="O3311" t="s">
        <v>272</v>
      </c>
      <c r="P3311" t="b">
        <v>1</v>
      </c>
      <c r="Q3311" s="2">
        <v>43472.930671296293</v>
      </c>
      <c r="R3311" s="1"/>
      <c r="S3311" t="b">
        <v>0</v>
      </c>
      <c r="U3311" s="1"/>
      <c r="V3311" t="b">
        <v>0</v>
      </c>
      <c r="W3311" s="1">
        <v>43831</v>
      </c>
      <c r="X3311">
        <v>1</v>
      </c>
      <c r="Y3311">
        <v>2020</v>
      </c>
      <c r="Z3311" t="s">
        <v>90</v>
      </c>
      <c r="AA3311" t="s">
        <v>90</v>
      </c>
      <c r="AB3311" t="b">
        <v>0</v>
      </c>
      <c r="AC3311" t="b">
        <v>0</v>
      </c>
      <c r="AE3311" t="b">
        <v>1</v>
      </c>
      <c r="AF3311" t="b">
        <v>0</v>
      </c>
      <c r="AG3311" t="b">
        <v>0</v>
      </c>
      <c r="AH3311" t="s">
        <v>3190</v>
      </c>
      <c r="AI3311" t="b">
        <v>0</v>
      </c>
      <c r="AJ3311" t="s">
        <v>211</v>
      </c>
      <c r="AK3311" t="b">
        <v>0</v>
      </c>
      <c r="AL3311" s="1">
        <v>43789</v>
      </c>
      <c r="AM3311" t="s">
        <v>162</v>
      </c>
      <c r="AN3311" s="2">
        <v>44296.959062499998</v>
      </c>
      <c r="AP3311" s="2">
        <v>43827.965312499997</v>
      </c>
      <c r="AQ3311" s="1"/>
      <c r="AS3311" t="b">
        <v>0</v>
      </c>
      <c r="AV3311" t="s">
        <v>176</v>
      </c>
      <c r="AY3311" t="s">
        <v>236</v>
      </c>
      <c r="AZ3311" t="s">
        <v>237</v>
      </c>
      <c r="BB3311" t="s">
        <v>8807</v>
      </c>
      <c r="BD3311" t="b">
        <v>0</v>
      </c>
      <c r="BG3311" t="s">
        <v>8808</v>
      </c>
      <c r="BH3311" t="s">
        <v>260</v>
      </c>
      <c r="BI3311" t="s">
        <v>549</v>
      </c>
      <c r="BJ3311" t="s">
        <v>196</v>
      </c>
      <c r="BL3311" t="s">
        <v>8806</v>
      </c>
      <c r="BM3311" t="s">
        <v>202</v>
      </c>
      <c r="BN3311" t="s">
        <v>203</v>
      </c>
      <c r="BQ3311" t="s">
        <v>204</v>
      </c>
      <c r="BR3311" t="b">
        <v>0</v>
      </c>
      <c r="BT3311" t="b">
        <v>0</v>
      </c>
      <c r="BW3311" t="s">
        <v>97</v>
      </c>
      <c r="BX3311" t="b">
        <v>0</v>
      </c>
      <c r="BY3311" s="2">
        <v>44376.857569444444</v>
      </c>
      <c r="CB3311" t="b">
        <v>1</v>
      </c>
      <c r="CC3311" t="b">
        <v>0</v>
      </c>
      <c r="CF3311">
        <v>85725</v>
      </c>
      <c r="CH3311">
        <v>0</v>
      </c>
      <c r="CI3311">
        <v>0</v>
      </c>
      <c r="CJ3311">
        <v>0</v>
      </c>
      <c r="CK3311">
        <f>YEAR(tbl_Opportunity[[#This Row],[Close Date]])</f>
        <v>2020</v>
      </c>
    </row>
    <row r="3312" spans="1:89">
      <c r="A3312" t="s">
        <v>1081</v>
      </c>
      <c r="B3312" t="b">
        <v>0</v>
      </c>
      <c r="D3312" t="b">
        <v>0</v>
      </c>
      <c r="H3312" s="1">
        <v>44253</v>
      </c>
      <c r="I3312" t="b">
        <v>1</v>
      </c>
      <c r="J3312" t="s">
        <v>193</v>
      </c>
      <c r="L3312" t="s">
        <v>8809</v>
      </c>
      <c r="M3312" t="s">
        <v>8810</v>
      </c>
      <c r="N3312" t="s">
        <v>345</v>
      </c>
      <c r="O3312" t="s">
        <v>260</v>
      </c>
      <c r="P3312" t="b">
        <v>1</v>
      </c>
      <c r="Q3312" s="2">
        <v>43669.991875</v>
      </c>
      <c r="R3312" s="1"/>
      <c r="S3312" t="b">
        <v>0</v>
      </c>
      <c r="U3312" s="1"/>
      <c r="V3312" t="b">
        <v>0</v>
      </c>
      <c r="W3312" s="1">
        <v>44197</v>
      </c>
      <c r="X3312">
        <v>1</v>
      </c>
      <c r="Y3312">
        <v>2021</v>
      </c>
      <c r="Z3312" t="s">
        <v>90</v>
      </c>
      <c r="AA3312" t="s">
        <v>90</v>
      </c>
      <c r="AB3312" t="b">
        <v>0</v>
      </c>
      <c r="AC3312" t="b">
        <v>0</v>
      </c>
      <c r="AE3312" t="b">
        <v>1</v>
      </c>
      <c r="AF3312" t="b">
        <v>0</v>
      </c>
      <c r="AG3312" t="b">
        <v>0</v>
      </c>
      <c r="AH3312" t="s">
        <v>3190</v>
      </c>
      <c r="AI3312" t="b">
        <v>0</v>
      </c>
      <c r="AJ3312" t="s">
        <v>211</v>
      </c>
      <c r="AK3312" t="b">
        <v>0</v>
      </c>
      <c r="AL3312" s="1">
        <v>44179</v>
      </c>
      <c r="AM3312" t="s">
        <v>162</v>
      </c>
      <c r="AN3312" s="2">
        <v>44297.83829861111</v>
      </c>
      <c r="AP3312" s="2">
        <v>44186.652118055557</v>
      </c>
      <c r="AQ3312" s="1"/>
      <c r="AS3312" t="b">
        <v>0</v>
      </c>
      <c r="AV3312" t="s">
        <v>213</v>
      </c>
      <c r="AY3312" t="s">
        <v>236</v>
      </c>
      <c r="AZ3312" t="s">
        <v>237</v>
      </c>
      <c r="BB3312" t="s">
        <v>8811</v>
      </c>
      <c r="BD3312" t="b">
        <v>0</v>
      </c>
      <c r="BF3312" t="s">
        <v>8812</v>
      </c>
      <c r="BH3312" t="s">
        <v>215</v>
      </c>
      <c r="BI3312" t="s">
        <v>549</v>
      </c>
      <c r="BJ3312" t="s">
        <v>346</v>
      </c>
      <c r="BL3312" t="s">
        <v>8809</v>
      </c>
      <c r="BM3312" t="s">
        <v>202</v>
      </c>
      <c r="BN3312" t="s">
        <v>203</v>
      </c>
      <c r="BQ3312" t="s">
        <v>204</v>
      </c>
      <c r="BR3312" t="b">
        <v>0</v>
      </c>
      <c r="BT3312" t="b">
        <v>0</v>
      </c>
      <c r="BW3312" t="s">
        <v>97</v>
      </c>
      <c r="BX3312" t="b">
        <v>0</v>
      </c>
      <c r="BY3312" s="2">
        <v>44376.857569444444</v>
      </c>
      <c r="BZ3312" t="s">
        <v>217</v>
      </c>
      <c r="CB3312" t="b">
        <v>1</v>
      </c>
      <c r="CC3312" t="b">
        <v>0</v>
      </c>
      <c r="CF3312">
        <v>90775</v>
      </c>
      <c r="CH3312">
        <v>0</v>
      </c>
      <c r="CI3312">
        <v>0</v>
      </c>
      <c r="CJ3312">
        <v>0</v>
      </c>
      <c r="CK3312">
        <f>YEAR(tbl_Opportunity[[#This Row],[Close Date]])</f>
        <v>2021</v>
      </c>
    </row>
    <row r="3313" spans="1:89">
      <c r="A3313" t="s">
        <v>8813</v>
      </c>
      <c r="B3313" t="b">
        <v>0</v>
      </c>
      <c r="D3313" t="b">
        <v>0</v>
      </c>
      <c r="E3313" t="s">
        <v>2829</v>
      </c>
      <c r="H3313" s="1">
        <v>44012</v>
      </c>
      <c r="I3313" t="b">
        <v>1</v>
      </c>
      <c r="J3313" t="s">
        <v>105</v>
      </c>
      <c r="L3313" t="s">
        <v>8814</v>
      </c>
      <c r="O3313" t="s">
        <v>260</v>
      </c>
      <c r="P3313" t="b">
        <v>1</v>
      </c>
      <c r="Q3313" s="2">
        <v>43670.703969907408</v>
      </c>
      <c r="R3313" s="1"/>
      <c r="S3313" t="b">
        <v>0</v>
      </c>
      <c r="U3313" s="1"/>
      <c r="V3313" t="b">
        <v>0</v>
      </c>
      <c r="W3313" s="1">
        <v>43862</v>
      </c>
      <c r="X3313">
        <v>2</v>
      </c>
      <c r="Y3313">
        <v>2020</v>
      </c>
      <c r="Z3313" t="s">
        <v>90</v>
      </c>
      <c r="AA3313" t="s">
        <v>90</v>
      </c>
      <c r="AB3313" t="b">
        <v>0</v>
      </c>
      <c r="AC3313" t="b">
        <v>0</v>
      </c>
      <c r="AE3313" t="b">
        <v>1</v>
      </c>
      <c r="AF3313" t="b">
        <v>0</v>
      </c>
      <c r="AG3313" t="b">
        <v>0</v>
      </c>
      <c r="AH3313" t="s">
        <v>4366</v>
      </c>
      <c r="AI3313" t="b">
        <v>0</v>
      </c>
      <c r="AJ3313" t="s">
        <v>574</v>
      </c>
      <c r="AK3313" t="b">
        <v>0</v>
      </c>
      <c r="AL3313" s="1">
        <v>43669</v>
      </c>
      <c r="AM3313" t="s">
        <v>162</v>
      </c>
      <c r="AN3313" s="2">
        <v>44296.959062499998</v>
      </c>
      <c r="AP3313" s="2">
        <v>43864.632048611114</v>
      </c>
      <c r="AQ3313" s="1"/>
      <c r="AS3313" t="b">
        <v>0</v>
      </c>
      <c r="AU3313" t="s">
        <v>270</v>
      </c>
      <c r="AV3313" t="s">
        <v>176</v>
      </c>
      <c r="AY3313" t="s">
        <v>1407</v>
      </c>
      <c r="AZ3313" t="s">
        <v>1408</v>
      </c>
      <c r="BB3313" t="s">
        <v>8815</v>
      </c>
      <c r="BD3313" t="b">
        <v>0</v>
      </c>
      <c r="BE3313" t="s">
        <v>8816</v>
      </c>
      <c r="BH3313" t="s">
        <v>260</v>
      </c>
      <c r="BI3313" t="s">
        <v>549</v>
      </c>
      <c r="BJ3313" t="s">
        <v>196</v>
      </c>
      <c r="BL3313" t="s">
        <v>8814</v>
      </c>
      <c r="BM3313" t="s">
        <v>202</v>
      </c>
      <c r="BN3313" t="s">
        <v>203</v>
      </c>
      <c r="BQ3313" t="s">
        <v>204</v>
      </c>
      <c r="BR3313" t="b">
        <v>0</v>
      </c>
      <c r="BT3313" t="b">
        <v>0</v>
      </c>
      <c r="BW3313" t="s">
        <v>97</v>
      </c>
      <c r="BX3313" t="b">
        <v>0</v>
      </c>
      <c r="BY3313" s="2">
        <v>44376.857569444444</v>
      </c>
      <c r="CB3313" t="b">
        <v>1</v>
      </c>
      <c r="CC3313" t="b">
        <v>0</v>
      </c>
      <c r="CF3313">
        <v>86860</v>
      </c>
      <c r="CH3313">
        <v>0</v>
      </c>
      <c r="CI3313">
        <v>0</v>
      </c>
      <c r="CJ3313">
        <v>0</v>
      </c>
      <c r="CK3313">
        <f>YEAR(tbl_Opportunity[[#This Row],[Close Date]])</f>
        <v>2020</v>
      </c>
    </row>
    <row r="3314" spans="1:89">
      <c r="A3314" t="s">
        <v>8817</v>
      </c>
      <c r="B3314" t="b">
        <v>0</v>
      </c>
      <c r="D3314" t="b">
        <v>0</v>
      </c>
      <c r="H3314" s="1">
        <v>44104</v>
      </c>
      <c r="I3314" t="b">
        <v>1</v>
      </c>
      <c r="J3314" t="s">
        <v>235</v>
      </c>
      <c r="L3314" t="s">
        <v>8818</v>
      </c>
      <c r="O3314" t="s">
        <v>272</v>
      </c>
      <c r="P3314" t="b">
        <v>1</v>
      </c>
      <c r="Q3314" s="2">
        <v>43627.079155092593</v>
      </c>
      <c r="R3314" s="1"/>
      <c r="S3314" t="b">
        <v>0</v>
      </c>
      <c r="U3314" s="1"/>
      <c r="V3314" t="b">
        <v>0</v>
      </c>
      <c r="W3314" s="1">
        <v>43891</v>
      </c>
      <c r="X3314">
        <v>3</v>
      </c>
      <c r="Y3314">
        <v>2020</v>
      </c>
      <c r="Z3314" t="s">
        <v>90</v>
      </c>
      <c r="AA3314" t="s">
        <v>90</v>
      </c>
      <c r="AB3314" t="b">
        <v>0</v>
      </c>
      <c r="AC3314" t="b">
        <v>0</v>
      </c>
      <c r="AE3314" t="b">
        <v>1</v>
      </c>
      <c r="AF3314" t="b">
        <v>0</v>
      </c>
      <c r="AG3314" t="b">
        <v>0</v>
      </c>
      <c r="AH3314" t="s">
        <v>4366</v>
      </c>
      <c r="AI3314" t="b">
        <v>0</v>
      </c>
      <c r="AJ3314" t="s">
        <v>574</v>
      </c>
      <c r="AK3314" t="b">
        <v>0</v>
      </c>
      <c r="AL3314" s="1">
        <v>43969</v>
      </c>
      <c r="AM3314" t="s">
        <v>162</v>
      </c>
      <c r="AN3314" s="2">
        <v>44296.959062499998</v>
      </c>
      <c r="AP3314" s="2">
        <v>44028.905972222223</v>
      </c>
      <c r="AQ3314" s="1"/>
      <c r="AS3314" t="b">
        <v>0</v>
      </c>
      <c r="AU3314" t="s">
        <v>216</v>
      </c>
      <c r="AV3314" t="s">
        <v>93</v>
      </c>
      <c r="AY3314" t="s">
        <v>1407</v>
      </c>
      <c r="AZ3314" t="s">
        <v>1408</v>
      </c>
      <c r="BB3314" t="s">
        <v>8819</v>
      </c>
      <c r="BD3314" t="b">
        <v>0</v>
      </c>
      <c r="BH3314" t="s">
        <v>215</v>
      </c>
      <c r="BI3314" t="s">
        <v>549</v>
      </c>
      <c r="BJ3314" t="s">
        <v>216</v>
      </c>
      <c r="BL3314" t="s">
        <v>8818</v>
      </c>
      <c r="BM3314" t="s">
        <v>202</v>
      </c>
      <c r="BN3314" t="s">
        <v>203</v>
      </c>
      <c r="BQ3314" t="s">
        <v>204</v>
      </c>
      <c r="BR3314" t="b">
        <v>0</v>
      </c>
      <c r="BT3314" t="b">
        <v>0</v>
      </c>
      <c r="BW3314" t="s">
        <v>97</v>
      </c>
      <c r="BX3314" t="b">
        <v>0</v>
      </c>
      <c r="BY3314" s="2">
        <v>44376.857569444444</v>
      </c>
      <c r="BZ3314" t="s">
        <v>217</v>
      </c>
      <c r="CB3314" t="b">
        <v>1</v>
      </c>
      <c r="CC3314" t="b">
        <v>0</v>
      </c>
      <c r="CF3314">
        <v>86860</v>
      </c>
      <c r="CH3314">
        <v>0</v>
      </c>
      <c r="CI3314">
        <v>0</v>
      </c>
      <c r="CJ3314">
        <v>0</v>
      </c>
      <c r="CK3314">
        <f>YEAR(tbl_Opportunity[[#This Row],[Close Date]])</f>
        <v>2020</v>
      </c>
    </row>
    <row r="3315" spans="1:89">
      <c r="A3315" t="s">
        <v>8454</v>
      </c>
      <c r="B3315" t="b">
        <v>0</v>
      </c>
      <c r="D3315" t="b">
        <v>0</v>
      </c>
      <c r="E3315" t="s">
        <v>3063</v>
      </c>
      <c r="H3315" s="1">
        <v>44104</v>
      </c>
      <c r="I3315" t="b">
        <v>1</v>
      </c>
      <c r="J3315" t="s">
        <v>193</v>
      </c>
      <c r="L3315" t="s">
        <v>8820</v>
      </c>
      <c r="O3315" t="s">
        <v>272</v>
      </c>
      <c r="P3315" t="b">
        <v>1</v>
      </c>
      <c r="Q3315" s="2">
        <v>43462.028692129628</v>
      </c>
      <c r="R3315" s="1"/>
      <c r="S3315" t="b">
        <v>0</v>
      </c>
      <c r="U3315" s="1"/>
      <c r="V3315" t="b">
        <v>0</v>
      </c>
      <c r="W3315" s="1">
        <v>43891</v>
      </c>
      <c r="X3315">
        <v>3</v>
      </c>
      <c r="Y3315">
        <v>2020</v>
      </c>
      <c r="Z3315" t="s">
        <v>90</v>
      </c>
      <c r="AA3315" t="s">
        <v>90</v>
      </c>
      <c r="AB3315" t="b">
        <v>0</v>
      </c>
      <c r="AC3315" t="b">
        <v>0</v>
      </c>
      <c r="AE3315" t="b">
        <v>1</v>
      </c>
      <c r="AF3315" t="b">
        <v>0</v>
      </c>
      <c r="AG3315" t="b">
        <v>0</v>
      </c>
      <c r="AH3315" t="s">
        <v>3190</v>
      </c>
      <c r="AI3315" t="b">
        <v>0</v>
      </c>
      <c r="AJ3315" t="s">
        <v>2931</v>
      </c>
      <c r="AK3315" t="b">
        <v>0</v>
      </c>
      <c r="AL3315" s="1">
        <v>44046</v>
      </c>
      <c r="AM3315" t="s">
        <v>162</v>
      </c>
      <c r="AN3315" s="2">
        <v>44296.959062499998</v>
      </c>
      <c r="AP3315" s="2">
        <v>44046.57708333333</v>
      </c>
      <c r="AQ3315" s="1"/>
      <c r="AS3315" t="b">
        <v>0</v>
      </c>
      <c r="AV3315" t="s">
        <v>176</v>
      </c>
      <c r="AY3315" t="s">
        <v>1407</v>
      </c>
      <c r="AZ3315" t="s">
        <v>2932</v>
      </c>
      <c r="BB3315" t="s">
        <v>8821</v>
      </c>
      <c r="BD3315" t="b">
        <v>0</v>
      </c>
      <c r="BG3315" t="s">
        <v>8199</v>
      </c>
      <c r="BH3315" t="s">
        <v>215</v>
      </c>
      <c r="BI3315" t="s">
        <v>549</v>
      </c>
      <c r="BJ3315" t="s">
        <v>196</v>
      </c>
      <c r="BL3315" t="s">
        <v>8820</v>
      </c>
      <c r="BM3315" t="s">
        <v>202</v>
      </c>
      <c r="BN3315" t="s">
        <v>203</v>
      </c>
      <c r="BQ3315" t="s">
        <v>204</v>
      </c>
      <c r="BR3315" t="b">
        <v>0</v>
      </c>
      <c r="BT3315" t="b">
        <v>0</v>
      </c>
      <c r="BW3315" t="s">
        <v>97</v>
      </c>
      <c r="BX3315" t="b">
        <v>0</v>
      </c>
      <c r="BY3315" s="2">
        <v>44376.857569444444</v>
      </c>
      <c r="BZ3315" t="s">
        <v>217</v>
      </c>
      <c r="CB3315" t="b">
        <v>1</v>
      </c>
      <c r="CC3315" t="b">
        <v>0</v>
      </c>
      <c r="CF3315">
        <v>85725</v>
      </c>
      <c r="CH3315">
        <v>0</v>
      </c>
      <c r="CI3315">
        <v>0</v>
      </c>
      <c r="CJ3315">
        <v>0</v>
      </c>
      <c r="CK3315">
        <f>YEAR(tbl_Opportunity[[#This Row],[Close Date]])</f>
        <v>2020</v>
      </c>
    </row>
    <row r="3316" spans="1:89">
      <c r="A3316" t="s">
        <v>546</v>
      </c>
      <c r="B3316" t="b">
        <v>0</v>
      </c>
      <c r="D3316" t="b">
        <v>0</v>
      </c>
      <c r="H3316" s="1">
        <v>43717</v>
      </c>
      <c r="I3316" t="b">
        <v>1</v>
      </c>
      <c r="J3316" t="s">
        <v>111</v>
      </c>
      <c r="L3316" t="s">
        <v>6836</v>
      </c>
      <c r="O3316" t="s">
        <v>272</v>
      </c>
      <c r="P3316" t="b">
        <v>1</v>
      </c>
      <c r="Q3316" s="2">
        <v>43628.563668981478</v>
      </c>
      <c r="R3316" s="1"/>
      <c r="S3316" t="b">
        <v>0</v>
      </c>
      <c r="U3316" s="1"/>
      <c r="V3316" t="b">
        <v>0</v>
      </c>
      <c r="W3316" s="1">
        <v>43525</v>
      </c>
      <c r="X3316">
        <v>3</v>
      </c>
      <c r="Y3316">
        <v>2019</v>
      </c>
      <c r="Z3316" t="s">
        <v>90</v>
      </c>
      <c r="AA3316" t="s">
        <v>90</v>
      </c>
      <c r="AB3316" t="b">
        <v>0</v>
      </c>
      <c r="AC3316" t="b">
        <v>0</v>
      </c>
      <c r="AE3316" t="b">
        <v>1</v>
      </c>
      <c r="AF3316" t="b">
        <v>0</v>
      </c>
      <c r="AG3316" t="b">
        <v>0</v>
      </c>
      <c r="AH3316" t="s">
        <v>5147</v>
      </c>
      <c r="AI3316" t="b">
        <v>0</v>
      </c>
      <c r="AJ3316" t="s">
        <v>211</v>
      </c>
      <c r="AK3316" t="b">
        <v>0</v>
      </c>
      <c r="AL3316" s="1">
        <v>43663</v>
      </c>
      <c r="AM3316" t="s">
        <v>162</v>
      </c>
      <c r="AN3316" s="2">
        <v>44296.959062499998</v>
      </c>
      <c r="AP3316" s="2">
        <v>43717.576203703706</v>
      </c>
      <c r="AQ3316" s="1"/>
      <c r="AS3316" t="b">
        <v>0</v>
      </c>
      <c r="AV3316" t="s">
        <v>93</v>
      </c>
      <c r="AY3316" t="s">
        <v>236</v>
      </c>
      <c r="AZ3316" t="s">
        <v>300</v>
      </c>
      <c r="BB3316" t="s">
        <v>8822</v>
      </c>
      <c r="BD3316" t="b">
        <v>0</v>
      </c>
      <c r="BH3316" t="s">
        <v>215</v>
      </c>
      <c r="BI3316" t="s">
        <v>549</v>
      </c>
      <c r="BJ3316" t="s">
        <v>216</v>
      </c>
      <c r="BL3316" t="s">
        <v>6836</v>
      </c>
      <c r="BM3316" t="s">
        <v>202</v>
      </c>
      <c r="BN3316" t="s">
        <v>203</v>
      </c>
      <c r="BQ3316" t="s">
        <v>204</v>
      </c>
      <c r="BR3316" t="b">
        <v>0</v>
      </c>
      <c r="BT3316" t="b">
        <v>0</v>
      </c>
      <c r="BW3316" t="s">
        <v>97</v>
      </c>
      <c r="BX3316" t="b">
        <v>0</v>
      </c>
      <c r="BY3316" s="2">
        <v>44376.857569444444</v>
      </c>
      <c r="BZ3316" t="s">
        <v>217</v>
      </c>
      <c r="CB3316" t="b">
        <v>1</v>
      </c>
      <c r="CC3316" t="b">
        <v>0</v>
      </c>
      <c r="CF3316">
        <v>90175</v>
      </c>
      <c r="CH3316">
        <v>0</v>
      </c>
      <c r="CI3316">
        <v>0</v>
      </c>
      <c r="CJ3316">
        <v>0</v>
      </c>
      <c r="CK3316">
        <f>YEAR(tbl_Opportunity[[#This Row],[Close Date]])</f>
        <v>2019</v>
      </c>
    </row>
    <row r="3317" spans="1:89">
      <c r="A3317" t="s">
        <v>1081</v>
      </c>
      <c r="B3317" t="b">
        <v>0</v>
      </c>
      <c r="D3317" t="b">
        <v>0</v>
      </c>
      <c r="E3317" t="s">
        <v>2796</v>
      </c>
      <c r="H3317" s="1">
        <v>44196</v>
      </c>
      <c r="I3317" t="b">
        <v>1</v>
      </c>
      <c r="J3317" t="s">
        <v>193</v>
      </c>
      <c r="L3317" t="s">
        <v>8823</v>
      </c>
      <c r="O3317" t="s">
        <v>272</v>
      </c>
      <c r="P3317" t="b">
        <v>1</v>
      </c>
      <c r="Q3317" s="2">
        <v>43472.917025462964</v>
      </c>
      <c r="R3317" s="1"/>
      <c r="S3317" t="b">
        <v>0</v>
      </c>
      <c r="U3317" s="1"/>
      <c r="V3317" t="b">
        <v>0</v>
      </c>
      <c r="W3317" s="1">
        <v>43922</v>
      </c>
      <c r="X3317">
        <v>4</v>
      </c>
      <c r="Y3317">
        <v>2020</v>
      </c>
      <c r="Z3317" t="s">
        <v>90</v>
      </c>
      <c r="AA3317" t="s">
        <v>90</v>
      </c>
      <c r="AB3317" t="b">
        <v>0</v>
      </c>
      <c r="AC3317" t="b">
        <v>0</v>
      </c>
      <c r="AE3317" t="b">
        <v>1</v>
      </c>
      <c r="AF3317" t="b">
        <v>0</v>
      </c>
      <c r="AG3317" t="b">
        <v>0</v>
      </c>
      <c r="AH3317" t="s">
        <v>3190</v>
      </c>
      <c r="AI3317" t="b">
        <v>0</v>
      </c>
      <c r="AJ3317" t="s">
        <v>574</v>
      </c>
      <c r="AK3317" t="b">
        <v>0</v>
      </c>
      <c r="AL3317" s="1">
        <v>44110</v>
      </c>
      <c r="AM3317" t="s">
        <v>162</v>
      </c>
      <c r="AN3317" s="2">
        <v>44296.959062499998</v>
      </c>
      <c r="AP3317" s="2">
        <v>44123.589988425927</v>
      </c>
      <c r="AQ3317" s="1"/>
      <c r="AS3317" t="b">
        <v>0</v>
      </c>
      <c r="AU3317" t="s">
        <v>196</v>
      </c>
      <c r="AV3317" t="s">
        <v>176</v>
      </c>
      <c r="AY3317" t="s">
        <v>1407</v>
      </c>
      <c r="AZ3317" t="s">
        <v>2932</v>
      </c>
      <c r="BB3317" t="s">
        <v>8824</v>
      </c>
      <c r="BD3317" t="b">
        <v>0</v>
      </c>
      <c r="BF3317" t="s">
        <v>605</v>
      </c>
      <c r="BH3317" t="s">
        <v>215</v>
      </c>
      <c r="BI3317" t="s">
        <v>549</v>
      </c>
      <c r="BJ3317" t="s">
        <v>196</v>
      </c>
      <c r="BL3317" t="s">
        <v>8823</v>
      </c>
      <c r="BM3317" t="s">
        <v>202</v>
      </c>
      <c r="BN3317" t="s">
        <v>203</v>
      </c>
      <c r="BQ3317" t="s">
        <v>204</v>
      </c>
      <c r="BR3317" t="b">
        <v>0</v>
      </c>
      <c r="BT3317" t="b">
        <v>0</v>
      </c>
      <c r="BW3317" t="s">
        <v>97</v>
      </c>
      <c r="BX3317" t="b">
        <v>0</v>
      </c>
      <c r="BY3317" s="2">
        <v>44376.857569444444</v>
      </c>
      <c r="BZ3317" t="s">
        <v>217</v>
      </c>
      <c r="CB3317" t="b">
        <v>1</v>
      </c>
      <c r="CC3317" t="b">
        <v>0</v>
      </c>
      <c r="CF3317">
        <v>85725</v>
      </c>
      <c r="CH3317">
        <v>0</v>
      </c>
      <c r="CI3317">
        <v>0</v>
      </c>
      <c r="CJ3317">
        <v>0</v>
      </c>
      <c r="CK3317">
        <f>YEAR(tbl_Opportunity[[#This Row],[Close Date]])</f>
        <v>2020</v>
      </c>
    </row>
    <row r="3318" spans="1:89">
      <c r="A3318" t="s">
        <v>1081</v>
      </c>
      <c r="B3318" t="b">
        <v>0</v>
      </c>
      <c r="D3318" t="b">
        <v>0</v>
      </c>
      <c r="H3318" s="1">
        <v>43799</v>
      </c>
      <c r="I3318" t="b">
        <v>1</v>
      </c>
      <c r="J3318" t="s">
        <v>235</v>
      </c>
      <c r="L3318" t="s">
        <v>8825</v>
      </c>
      <c r="O3318" t="s">
        <v>272</v>
      </c>
      <c r="P3318" t="b">
        <v>1</v>
      </c>
      <c r="Q3318" s="2">
        <v>43669.702789351853</v>
      </c>
      <c r="R3318" s="1"/>
      <c r="S3318" t="b">
        <v>0</v>
      </c>
      <c r="U3318" s="1"/>
      <c r="V3318" t="b">
        <v>0</v>
      </c>
      <c r="W3318" s="1">
        <v>43556</v>
      </c>
      <c r="X3318">
        <v>4</v>
      </c>
      <c r="Y3318">
        <v>2019</v>
      </c>
      <c r="Z3318" t="s">
        <v>90</v>
      </c>
      <c r="AA3318" t="s">
        <v>90</v>
      </c>
      <c r="AB3318" t="b">
        <v>0</v>
      </c>
      <c r="AC3318" t="b">
        <v>0</v>
      </c>
      <c r="AE3318" t="b">
        <v>1</v>
      </c>
      <c r="AF3318" t="b">
        <v>0</v>
      </c>
      <c r="AG3318" t="b">
        <v>0</v>
      </c>
      <c r="AH3318" t="s">
        <v>3190</v>
      </c>
      <c r="AI3318" t="b">
        <v>0</v>
      </c>
      <c r="AJ3318" t="s">
        <v>462</v>
      </c>
      <c r="AK3318" t="b">
        <v>0</v>
      </c>
      <c r="AL3318" s="1">
        <v>43766</v>
      </c>
      <c r="AM3318" t="s">
        <v>162</v>
      </c>
      <c r="AN3318" s="2">
        <v>44296.959062499998</v>
      </c>
      <c r="AP3318" s="2">
        <v>43773.660960648151</v>
      </c>
      <c r="AQ3318" s="1"/>
      <c r="AS3318" t="b">
        <v>0</v>
      </c>
      <c r="AV3318" t="s">
        <v>93</v>
      </c>
      <c r="AY3318" t="s">
        <v>236</v>
      </c>
      <c r="AZ3318" t="s">
        <v>435</v>
      </c>
      <c r="BB3318" t="s">
        <v>8826</v>
      </c>
      <c r="BD3318" t="b">
        <v>0</v>
      </c>
      <c r="BF3318" t="s">
        <v>8827</v>
      </c>
      <c r="BG3318" t="s">
        <v>8828</v>
      </c>
      <c r="BH3318" t="s">
        <v>260</v>
      </c>
      <c r="BI3318" t="s">
        <v>549</v>
      </c>
      <c r="BJ3318" t="s">
        <v>196</v>
      </c>
      <c r="BL3318" t="s">
        <v>8825</v>
      </c>
      <c r="BM3318" t="s">
        <v>202</v>
      </c>
      <c r="BN3318" t="s">
        <v>203</v>
      </c>
      <c r="BQ3318" t="s">
        <v>204</v>
      </c>
      <c r="BR3318" t="b">
        <v>0</v>
      </c>
      <c r="BT3318" t="b">
        <v>0</v>
      </c>
      <c r="BW3318" t="s">
        <v>97</v>
      </c>
      <c r="BX3318" t="b">
        <v>0</v>
      </c>
      <c r="BY3318" s="2">
        <v>44376.857569444444</v>
      </c>
      <c r="CB3318" t="b">
        <v>1</v>
      </c>
      <c r="CC3318" t="b">
        <v>0</v>
      </c>
      <c r="CF3318">
        <v>77895</v>
      </c>
      <c r="CH3318">
        <v>0</v>
      </c>
      <c r="CI3318">
        <v>0</v>
      </c>
      <c r="CJ3318">
        <v>0</v>
      </c>
      <c r="CK3318">
        <f>YEAR(tbl_Opportunity[[#This Row],[Close Date]])</f>
        <v>2019</v>
      </c>
    </row>
    <row r="3319" spans="1:89">
      <c r="A3319" t="s">
        <v>5723</v>
      </c>
      <c r="B3319" t="b">
        <v>0</v>
      </c>
      <c r="D3319" t="b">
        <v>0</v>
      </c>
      <c r="H3319" s="1">
        <v>43920</v>
      </c>
      <c r="I3319" t="b">
        <v>1</v>
      </c>
      <c r="J3319" t="s">
        <v>111</v>
      </c>
      <c r="L3319" t="s">
        <v>5724</v>
      </c>
      <c r="O3319" t="s">
        <v>194</v>
      </c>
      <c r="P3319" t="b">
        <v>0</v>
      </c>
      <c r="Q3319" s="2">
        <v>43878.523333333331</v>
      </c>
      <c r="R3319" s="1"/>
      <c r="S3319" t="b">
        <v>0</v>
      </c>
      <c r="U3319" s="1"/>
      <c r="V3319" t="b">
        <v>0</v>
      </c>
      <c r="W3319" s="1">
        <v>43831</v>
      </c>
      <c r="X3319">
        <v>1</v>
      </c>
      <c r="Y3319">
        <v>2020</v>
      </c>
      <c r="Z3319" t="s">
        <v>90</v>
      </c>
      <c r="AA3319" t="s">
        <v>90</v>
      </c>
      <c r="AB3319" t="b">
        <v>0</v>
      </c>
      <c r="AC3319" t="b">
        <v>0</v>
      </c>
      <c r="AE3319" t="b">
        <v>1</v>
      </c>
      <c r="AF3319" t="b">
        <v>0</v>
      </c>
      <c r="AG3319" t="b">
        <v>0</v>
      </c>
      <c r="AH3319" t="s">
        <v>4366</v>
      </c>
      <c r="AI3319" t="b">
        <v>0</v>
      </c>
      <c r="AJ3319" t="s">
        <v>2359</v>
      </c>
      <c r="AK3319" t="b">
        <v>0</v>
      </c>
      <c r="AL3319" s="1"/>
      <c r="AM3319" t="s">
        <v>162</v>
      </c>
      <c r="AN3319" s="2">
        <v>44297.8278587963</v>
      </c>
      <c r="AP3319" s="2">
        <v>43894.890439814815</v>
      </c>
      <c r="AQ3319" s="1"/>
      <c r="AS3319" t="b">
        <v>0</v>
      </c>
      <c r="AV3319" t="s">
        <v>153</v>
      </c>
      <c r="AY3319" t="s">
        <v>2360</v>
      </c>
      <c r="AZ3319" t="s">
        <v>2361</v>
      </c>
      <c r="BB3319" t="s">
        <v>8829</v>
      </c>
      <c r="BD3319" t="b">
        <v>0</v>
      </c>
      <c r="BH3319" t="s">
        <v>194</v>
      </c>
      <c r="BI3319" t="s">
        <v>1668</v>
      </c>
      <c r="BJ3319" t="s">
        <v>216</v>
      </c>
      <c r="BL3319" t="s">
        <v>5724</v>
      </c>
      <c r="BM3319" t="s">
        <v>202</v>
      </c>
      <c r="BN3319" t="s">
        <v>203</v>
      </c>
      <c r="BQ3319" t="s">
        <v>204</v>
      </c>
      <c r="BR3319" t="b">
        <v>1</v>
      </c>
      <c r="BT3319" t="b">
        <v>0</v>
      </c>
      <c r="BW3319" t="s">
        <v>97</v>
      </c>
      <c r="BX3319" t="b">
        <v>0</v>
      </c>
      <c r="BY3319" s="2">
        <v>44376.857581018521</v>
      </c>
      <c r="BZ3319" t="s">
        <v>1792</v>
      </c>
      <c r="CB3319" t="b">
        <v>1</v>
      </c>
      <c r="CC3319" t="b">
        <v>0</v>
      </c>
      <c r="CF3319">
        <v>78069.8</v>
      </c>
      <c r="CH3319">
        <v>0</v>
      </c>
      <c r="CI3319">
        <v>0</v>
      </c>
      <c r="CJ3319">
        <v>0</v>
      </c>
      <c r="CK3319">
        <f>YEAR(tbl_Opportunity[[#This Row],[Close Date]])</f>
        <v>2020</v>
      </c>
    </row>
    <row r="3320" spans="1:89">
      <c r="A3320" t="s">
        <v>8784</v>
      </c>
      <c r="B3320" t="b">
        <v>0</v>
      </c>
      <c r="D3320" t="b">
        <v>0</v>
      </c>
      <c r="E3320" t="s">
        <v>6392</v>
      </c>
      <c r="H3320" s="1">
        <v>43921</v>
      </c>
      <c r="I3320" t="b">
        <v>1</v>
      </c>
      <c r="J3320" t="s">
        <v>140</v>
      </c>
      <c r="L3320" t="s">
        <v>8830</v>
      </c>
      <c r="O3320" t="s">
        <v>215</v>
      </c>
      <c r="P3320" t="b">
        <v>0</v>
      </c>
      <c r="Q3320" s="2">
        <v>43727.689282407409</v>
      </c>
      <c r="R3320" s="1"/>
      <c r="S3320" t="b">
        <v>0</v>
      </c>
      <c r="U3320" s="1"/>
      <c r="V3320" t="b">
        <v>0</v>
      </c>
      <c r="W3320" s="1">
        <v>43831</v>
      </c>
      <c r="X3320">
        <v>1</v>
      </c>
      <c r="Y3320">
        <v>2020</v>
      </c>
      <c r="Z3320" t="s">
        <v>90</v>
      </c>
      <c r="AA3320" t="s">
        <v>90</v>
      </c>
      <c r="AB3320" t="b">
        <v>0</v>
      </c>
      <c r="AC3320" t="b">
        <v>0</v>
      </c>
      <c r="AE3320" t="b">
        <v>1</v>
      </c>
      <c r="AF3320" t="b">
        <v>0</v>
      </c>
      <c r="AG3320" t="b">
        <v>0</v>
      </c>
      <c r="AH3320" t="s">
        <v>4366</v>
      </c>
      <c r="AI3320" t="b">
        <v>0</v>
      </c>
      <c r="AJ3320" t="s">
        <v>211</v>
      </c>
      <c r="AK3320" t="b">
        <v>0</v>
      </c>
      <c r="AL3320" s="1">
        <v>43851</v>
      </c>
      <c r="AM3320" t="s">
        <v>162</v>
      </c>
      <c r="AN3320" s="2">
        <v>44296.959062499998</v>
      </c>
      <c r="AP3320" s="2">
        <v>43852.547060185185</v>
      </c>
      <c r="AQ3320" s="1"/>
      <c r="AS3320" t="b">
        <v>0</v>
      </c>
      <c r="AV3320" t="s">
        <v>176</v>
      </c>
      <c r="AY3320" t="s">
        <v>236</v>
      </c>
      <c r="AZ3320" t="s">
        <v>300</v>
      </c>
      <c r="BB3320" t="s">
        <v>8831</v>
      </c>
      <c r="BD3320" t="b">
        <v>0</v>
      </c>
      <c r="BH3320" t="s">
        <v>215</v>
      </c>
      <c r="BI3320" t="s">
        <v>549</v>
      </c>
      <c r="BJ3320" t="s">
        <v>216</v>
      </c>
      <c r="BL3320" t="s">
        <v>8830</v>
      </c>
      <c r="BM3320" t="s">
        <v>202</v>
      </c>
      <c r="BN3320" t="s">
        <v>203</v>
      </c>
      <c r="BQ3320" t="s">
        <v>204</v>
      </c>
      <c r="BR3320" t="b">
        <v>1</v>
      </c>
      <c r="BT3320" t="b">
        <v>0</v>
      </c>
      <c r="BW3320" t="s">
        <v>97</v>
      </c>
      <c r="BX3320" t="b">
        <v>0</v>
      </c>
      <c r="BY3320" s="2">
        <v>44376.857569444444</v>
      </c>
      <c r="BZ3320" t="s">
        <v>217</v>
      </c>
      <c r="CB3320" t="b">
        <v>1</v>
      </c>
      <c r="CC3320" t="b">
        <v>0</v>
      </c>
      <c r="CF3320">
        <v>86395</v>
      </c>
      <c r="CH3320">
        <v>0</v>
      </c>
      <c r="CI3320">
        <v>0</v>
      </c>
      <c r="CJ3320">
        <v>0</v>
      </c>
      <c r="CK3320">
        <f>YEAR(tbl_Opportunity[[#This Row],[Close Date]])</f>
        <v>2020</v>
      </c>
    </row>
    <row r="3321" spans="1:89">
      <c r="A3321" t="s">
        <v>2286</v>
      </c>
      <c r="B3321" t="b">
        <v>0</v>
      </c>
      <c r="D3321" t="b">
        <v>0</v>
      </c>
      <c r="H3321" s="1">
        <v>44286</v>
      </c>
      <c r="I3321" t="b">
        <v>1</v>
      </c>
      <c r="J3321" t="s">
        <v>193</v>
      </c>
      <c r="L3321" t="s">
        <v>8832</v>
      </c>
      <c r="O3321" t="s">
        <v>260</v>
      </c>
      <c r="P3321" t="b">
        <v>0</v>
      </c>
      <c r="Q3321" s="2">
        <v>43524.998460648145</v>
      </c>
      <c r="R3321" s="1"/>
      <c r="S3321" t="b">
        <v>0</v>
      </c>
      <c r="U3321" s="1"/>
      <c r="V3321" t="b">
        <v>0</v>
      </c>
      <c r="W3321" s="1">
        <v>44197</v>
      </c>
      <c r="X3321">
        <v>1</v>
      </c>
      <c r="Y3321">
        <v>2021</v>
      </c>
      <c r="Z3321" t="s">
        <v>90</v>
      </c>
      <c r="AA3321" t="s">
        <v>90</v>
      </c>
      <c r="AB3321" t="b">
        <v>0</v>
      </c>
      <c r="AC3321" t="b">
        <v>0</v>
      </c>
      <c r="AE3321" t="b">
        <v>1</v>
      </c>
      <c r="AF3321" t="b">
        <v>0</v>
      </c>
      <c r="AG3321" t="b">
        <v>0</v>
      </c>
      <c r="AH3321" t="s">
        <v>4366</v>
      </c>
      <c r="AI3321" t="b">
        <v>0</v>
      </c>
      <c r="AJ3321" t="s">
        <v>211</v>
      </c>
      <c r="AK3321" t="b">
        <v>0</v>
      </c>
      <c r="AL3321" s="1">
        <v>44207</v>
      </c>
      <c r="AM3321" t="s">
        <v>162</v>
      </c>
      <c r="AN3321" s="2">
        <v>44297.83829861111</v>
      </c>
      <c r="AP3321" s="2">
        <v>44215.786736111113</v>
      </c>
      <c r="AQ3321" s="1"/>
      <c r="AS3321" t="b">
        <v>0</v>
      </c>
      <c r="AV3321" t="s">
        <v>213</v>
      </c>
      <c r="AY3321" t="s">
        <v>236</v>
      </c>
      <c r="AZ3321" t="s">
        <v>2814</v>
      </c>
      <c r="BB3321" t="s">
        <v>8833</v>
      </c>
      <c r="BD3321" t="b">
        <v>0</v>
      </c>
      <c r="BF3321" t="s">
        <v>8834</v>
      </c>
      <c r="BH3321" t="s">
        <v>215</v>
      </c>
      <c r="BI3321" t="s">
        <v>549</v>
      </c>
      <c r="BJ3321" t="s">
        <v>216</v>
      </c>
      <c r="BL3321" t="s">
        <v>8832</v>
      </c>
      <c r="BM3321" t="s">
        <v>202</v>
      </c>
      <c r="BN3321" t="s">
        <v>203</v>
      </c>
      <c r="BQ3321" t="s">
        <v>204</v>
      </c>
      <c r="BR3321" t="b">
        <v>1</v>
      </c>
      <c r="BT3321" t="b">
        <v>0</v>
      </c>
      <c r="BW3321" t="s">
        <v>97</v>
      </c>
      <c r="BX3321" t="b">
        <v>0</v>
      </c>
      <c r="BY3321" s="2">
        <v>44376.857569444444</v>
      </c>
      <c r="BZ3321" t="s">
        <v>217</v>
      </c>
      <c r="CB3321" t="b">
        <v>1</v>
      </c>
      <c r="CC3321" t="b">
        <v>0</v>
      </c>
      <c r="CF3321">
        <v>62775</v>
      </c>
      <c r="CH3321">
        <v>0</v>
      </c>
      <c r="CI3321">
        <v>0</v>
      </c>
      <c r="CJ3321">
        <v>0</v>
      </c>
      <c r="CK3321">
        <f>YEAR(tbl_Opportunity[[#This Row],[Close Date]])</f>
        <v>2021</v>
      </c>
    </row>
    <row r="3322" spans="1:89">
      <c r="A3322" t="s">
        <v>1087</v>
      </c>
      <c r="B3322" t="b">
        <v>0</v>
      </c>
      <c r="D3322" t="b">
        <v>0</v>
      </c>
      <c r="E3322" t="s">
        <v>6698</v>
      </c>
      <c r="H3322" s="1">
        <v>44104</v>
      </c>
      <c r="I3322" t="b">
        <v>1</v>
      </c>
      <c r="J3322" t="s">
        <v>140</v>
      </c>
      <c r="L3322" t="s">
        <v>6726</v>
      </c>
      <c r="O3322" t="s">
        <v>272</v>
      </c>
      <c r="P3322" t="b">
        <v>0</v>
      </c>
      <c r="Q3322" s="2">
        <v>43698.564351851855</v>
      </c>
      <c r="R3322" s="1"/>
      <c r="S3322" t="b">
        <v>0</v>
      </c>
      <c r="U3322" s="1"/>
      <c r="V3322" t="b">
        <v>0</v>
      </c>
      <c r="W3322" s="1">
        <v>43891</v>
      </c>
      <c r="X3322">
        <v>3</v>
      </c>
      <c r="Y3322">
        <v>2020</v>
      </c>
      <c r="Z3322" t="s">
        <v>90</v>
      </c>
      <c r="AA3322" t="s">
        <v>90</v>
      </c>
      <c r="AB3322" t="b">
        <v>0</v>
      </c>
      <c r="AC3322" t="b">
        <v>0</v>
      </c>
      <c r="AE3322" t="b">
        <v>1</v>
      </c>
      <c r="AF3322" t="b">
        <v>0</v>
      </c>
      <c r="AG3322" t="b">
        <v>0</v>
      </c>
      <c r="AH3322" t="s">
        <v>4366</v>
      </c>
      <c r="AI3322" t="b">
        <v>0</v>
      </c>
      <c r="AJ3322" t="s">
        <v>211</v>
      </c>
      <c r="AK3322" t="b">
        <v>0</v>
      </c>
      <c r="AL3322" s="1">
        <v>43948</v>
      </c>
      <c r="AM3322" t="s">
        <v>162</v>
      </c>
      <c r="AN3322" s="2">
        <v>44296.959062499998</v>
      </c>
      <c r="AP3322" s="2">
        <v>43952.835532407407</v>
      </c>
      <c r="AQ3322" s="1"/>
      <c r="AS3322" t="b">
        <v>0</v>
      </c>
      <c r="AV3322" t="s">
        <v>93</v>
      </c>
      <c r="AY3322" t="s">
        <v>236</v>
      </c>
      <c r="AZ3322" t="s">
        <v>300</v>
      </c>
      <c r="BB3322" t="s">
        <v>8835</v>
      </c>
      <c r="BD3322" t="b">
        <v>0</v>
      </c>
      <c r="BH3322" t="s">
        <v>215</v>
      </c>
      <c r="BI3322" t="s">
        <v>549</v>
      </c>
      <c r="BJ3322" t="s">
        <v>216</v>
      </c>
      <c r="BL3322" t="s">
        <v>6726</v>
      </c>
      <c r="BM3322" t="s">
        <v>202</v>
      </c>
      <c r="BN3322" t="s">
        <v>203</v>
      </c>
      <c r="BQ3322" t="s">
        <v>204</v>
      </c>
      <c r="BR3322" t="b">
        <v>1</v>
      </c>
      <c r="BT3322" t="b">
        <v>0</v>
      </c>
      <c r="BW3322" t="s">
        <v>97</v>
      </c>
      <c r="BX3322" t="b">
        <v>0</v>
      </c>
      <c r="BY3322" s="2">
        <v>44376.857569444444</v>
      </c>
      <c r="BZ3322" t="s">
        <v>217</v>
      </c>
      <c r="CB3322" t="b">
        <v>1</v>
      </c>
      <c r="CC3322" t="b">
        <v>0</v>
      </c>
      <c r="CF3322">
        <v>86395</v>
      </c>
      <c r="CH3322">
        <v>0</v>
      </c>
      <c r="CI3322">
        <v>0</v>
      </c>
      <c r="CJ3322">
        <v>0</v>
      </c>
      <c r="CK3322">
        <f>YEAR(tbl_Opportunity[[#This Row],[Close Date]])</f>
        <v>2020</v>
      </c>
    </row>
    <row r="3323" spans="1:89">
      <c r="A3323" t="s">
        <v>257</v>
      </c>
      <c r="B3323" t="b">
        <v>0</v>
      </c>
      <c r="D3323" t="b">
        <v>0</v>
      </c>
      <c r="E3323" t="s">
        <v>4496</v>
      </c>
      <c r="H3323" s="1">
        <v>44196</v>
      </c>
      <c r="I3323" t="b">
        <v>1</v>
      </c>
      <c r="J3323" t="s">
        <v>1504</v>
      </c>
      <c r="L3323" t="s">
        <v>2271</v>
      </c>
      <c r="O3323" t="s">
        <v>260</v>
      </c>
      <c r="P3323" t="b">
        <v>0</v>
      </c>
      <c r="Q3323" s="2">
        <v>43595.023229166669</v>
      </c>
      <c r="R3323" s="1"/>
      <c r="S3323" t="b">
        <v>0</v>
      </c>
      <c r="U3323" s="1"/>
      <c r="V3323" t="b">
        <v>0</v>
      </c>
      <c r="W3323" s="1">
        <v>43922</v>
      </c>
      <c r="X3323">
        <v>4</v>
      </c>
      <c r="Y3323">
        <v>2020</v>
      </c>
      <c r="Z3323" t="s">
        <v>90</v>
      </c>
      <c r="AA3323" t="s">
        <v>90</v>
      </c>
      <c r="AB3323" t="b">
        <v>0</v>
      </c>
      <c r="AC3323" t="b">
        <v>0</v>
      </c>
      <c r="AE3323" t="b">
        <v>1</v>
      </c>
      <c r="AF3323" t="b">
        <v>0</v>
      </c>
      <c r="AG3323" t="b">
        <v>0</v>
      </c>
      <c r="AH3323" t="s">
        <v>4366</v>
      </c>
      <c r="AI3323" t="b">
        <v>0</v>
      </c>
      <c r="AJ3323" t="s">
        <v>211</v>
      </c>
      <c r="AK3323" t="b">
        <v>0</v>
      </c>
      <c r="AL3323" s="1">
        <v>43768</v>
      </c>
      <c r="AM3323" t="s">
        <v>162</v>
      </c>
      <c r="AN3323" s="2">
        <v>44296.959062499998</v>
      </c>
      <c r="AP3323" s="2">
        <v>43827.958333333336</v>
      </c>
      <c r="AQ3323" s="1"/>
      <c r="AS3323" t="b">
        <v>0</v>
      </c>
      <c r="AV3323" t="s">
        <v>176</v>
      </c>
      <c r="AY3323" t="s">
        <v>236</v>
      </c>
      <c r="AZ3323" t="s">
        <v>300</v>
      </c>
      <c r="BB3323" t="s">
        <v>8836</v>
      </c>
      <c r="BD3323" t="b">
        <v>0</v>
      </c>
      <c r="BF3323" t="s">
        <v>8837</v>
      </c>
      <c r="BG3323" t="s">
        <v>8838</v>
      </c>
      <c r="BH3323" t="s">
        <v>260</v>
      </c>
      <c r="BI3323" t="s">
        <v>549</v>
      </c>
      <c r="BJ3323" t="s">
        <v>216</v>
      </c>
      <c r="BL3323" t="s">
        <v>2271</v>
      </c>
      <c r="BM3323" t="s">
        <v>202</v>
      </c>
      <c r="BN3323" t="s">
        <v>203</v>
      </c>
      <c r="BQ3323" t="s">
        <v>204</v>
      </c>
      <c r="BR3323" t="b">
        <v>1</v>
      </c>
      <c r="BT3323" t="b">
        <v>0</v>
      </c>
      <c r="BW3323" t="s">
        <v>97</v>
      </c>
      <c r="BX3323" t="b">
        <v>0</v>
      </c>
      <c r="BY3323" s="2">
        <v>44376.857569444444</v>
      </c>
      <c r="CB3323" t="b">
        <v>1</v>
      </c>
      <c r="CC3323" t="b">
        <v>0</v>
      </c>
      <c r="CF3323">
        <v>88065</v>
      </c>
      <c r="CH3323">
        <v>0</v>
      </c>
      <c r="CI3323">
        <v>0</v>
      </c>
      <c r="CJ3323">
        <v>0</v>
      </c>
      <c r="CK3323">
        <f>YEAR(tbl_Opportunity[[#This Row],[Close Date]])</f>
        <v>2020</v>
      </c>
    </row>
    <row r="3324" spans="1:89">
      <c r="A3324" t="s">
        <v>5380</v>
      </c>
      <c r="B3324" t="b">
        <v>0</v>
      </c>
      <c r="D3324" t="b">
        <v>0</v>
      </c>
      <c r="H3324" s="1">
        <v>44375</v>
      </c>
      <c r="I3324" t="b">
        <v>1</v>
      </c>
      <c r="L3324" t="s">
        <v>5417</v>
      </c>
      <c r="O3324" t="s">
        <v>272</v>
      </c>
      <c r="P3324" t="b">
        <v>0</v>
      </c>
      <c r="Q3324" s="2">
        <v>44354.998564814814</v>
      </c>
      <c r="R3324" s="1">
        <v>44375</v>
      </c>
      <c r="S3324" t="b">
        <v>0</v>
      </c>
      <c r="U3324" s="1"/>
      <c r="V3324" t="b">
        <v>0</v>
      </c>
      <c r="W3324" s="1">
        <v>44228</v>
      </c>
      <c r="X3324">
        <v>2</v>
      </c>
      <c r="Y3324">
        <v>2021</v>
      </c>
      <c r="Z3324" t="s">
        <v>90</v>
      </c>
      <c r="AA3324" t="s">
        <v>90</v>
      </c>
      <c r="AB3324" t="b">
        <v>0</v>
      </c>
      <c r="AC3324" t="b">
        <v>0</v>
      </c>
      <c r="AE3324" t="b">
        <v>0</v>
      </c>
      <c r="AF3324" t="b">
        <v>0</v>
      </c>
      <c r="AG3324" t="b">
        <v>0</v>
      </c>
      <c r="AH3324" t="s">
        <v>4366</v>
      </c>
      <c r="AI3324" t="b">
        <v>0</v>
      </c>
      <c r="AJ3324" t="s">
        <v>433</v>
      </c>
      <c r="AK3324" t="b">
        <v>0</v>
      </c>
      <c r="AL3324" s="1"/>
      <c r="AM3324" t="s">
        <v>272</v>
      </c>
      <c r="AN3324" s="2">
        <v>44375.909432870372</v>
      </c>
      <c r="AP3324" s="2">
        <v>44375.909432870372</v>
      </c>
      <c r="AQ3324" s="1">
        <v>44375</v>
      </c>
      <c r="AS3324" t="b">
        <v>0</v>
      </c>
      <c r="AV3324" t="s">
        <v>105</v>
      </c>
      <c r="BB3324" t="s">
        <v>8839</v>
      </c>
      <c r="BD3324" t="b">
        <v>0</v>
      </c>
      <c r="BH3324" t="s">
        <v>272</v>
      </c>
      <c r="BL3324" t="s">
        <v>5417</v>
      </c>
      <c r="BM3324" t="s">
        <v>202</v>
      </c>
      <c r="BN3324" t="s">
        <v>203</v>
      </c>
      <c r="BQ3324" t="s">
        <v>204</v>
      </c>
      <c r="BR3324" t="b">
        <v>0</v>
      </c>
      <c r="BT3324" t="b">
        <v>0</v>
      </c>
      <c r="BW3324" t="s">
        <v>97</v>
      </c>
      <c r="BX3324" t="b">
        <v>0</v>
      </c>
      <c r="BY3324" s="2">
        <v>44376.857581018521</v>
      </c>
      <c r="BZ3324" t="s">
        <v>314</v>
      </c>
      <c r="CB3324" t="b">
        <v>0</v>
      </c>
      <c r="CC3324" t="b">
        <v>0</v>
      </c>
      <c r="CD3324">
        <v>0</v>
      </c>
      <c r="CE3324">
        <v>0</v>
      </c>
      <c r="CG3324">
        <v>0</v>
      </c>
      <c r="CI3324">
        <v>0</v>
      </c>
      <c r="CJ3324">
        <v>0</v>
      </c>
      <c r="CK3324">
        <f>YEAR(tbl_Opportunity[[#This Row],[Close Date]])</f>
        <v>2021</v>
      </c>
    </row>
    <row r="3325" spans="1:89">
      <c r="A3325" t="s">
        <v>8840</v>
      </c>
      <c r="B3325" t="b">
        <v>0</v>
      </c>
      <c r="D3325" t="b">
        <v>0</v>
      </c>
      <c r="E3325" t="s">
        <v>2947</v>
      </c>
      <c r="H3325" s="1">
        <v>44369</v>
      </c>
      <c r="I3325" t="b">
        <v>1</v>
      </c>
      <c r="L3325" t="s">
        <v>8841</v>
      </c>
      <c r="O3325" t="s">
        <v>272</v>
      </c>
      <c r="P3325" t="b">
        <v>1</v>
      </c>
      <c r="Q3325" s="2">
        <v>44369.67597222222</v>
      </c>
      <c r="R3325" s="1">
        <v>44369</v>
      </c>
      <c r="S3325" t="b">
        <v>0</v>
      </c>
      <c r="U3325" s="1"/>
      <c r="V3325" t="b">
        <v>0</v>
      </c>
      <c r="W3325" s="1">
        <v>44228</v>
      </c>
      <c r="X3325">
        <v>2</v>
      </c>
      <c r="Y3325">
        <v>2021</v>
      </c>
      <c r="Z3325" t="s">
        <v>90</v>
      </c>
      <c r="AA3325" t="s">
        <v>90</v>
      </c>
      <c r="AB3325" t="b">
        <v>0</v>
      </c>
      <c r="AC3325" t="b">
        <v>0</v>
      </c>
      <c r="AE3325" t="b">
        <v>0</v>
      </c>
      <c r="AF3325" t="b">
        <v>0</v>
      </c>
      <c r="AG3325" t="b">
        <v>0</v>
      </c>
      <c r="AH3325" t="s">
        <v>4366</v>
      </c>
      <c r="AI3325" t="b">
        <v>0</v>
      </c>
      <c r="AK3325" t="b">
        <v>0</v>
      </c>
      <c r="AL3325" s="1"/>
      <c r="AM3325" t="s">
        <v>272</v>
      </c>
      <c r="AN3325" s="2">
        <v>44369.700937499998</v>
      </c>
      <c r="AP3325" s="2">
        <v>44369.700925925928</v>
      </c>
      <c r="AQ3325" s="1">
        <v>44369</v>
      </c>
      <c r="AS3325" t="b">
        <v>0</v>
      </c>
      <c r="AV3325" t="s">
        <v>93</v>
      </c>
      <c r="BB3325" t="s">
        <v>8842</v>
      </c>
      <c r="BD3325" t="b">
        <v>0</v>
      </c>
      <c r="BH3325" t="s">
        <v>272</v>
      </c>
      <c r="BJ3325" t="s">
        <v>216</v>
      </c>
      <c r="BL3325" t="s">
        <v>8841</v>
      </c>
      <c r="BM3325" t="s">
        <v>202</v>
      </c>
      <c r="BN3325" t="s">
        <v>203</v>
      </c>
      <c r="BQ3325" t="s">
        <v>204</v>
      </c>
      <c r="BR3325" t="b">
        <v>0</v>
      </c>
      <c r="BT3325" t="b">
        <v>0</v>
      </c>
      <c r="BW3325" t="s">
        <v>97</v>
      </c>
      <c r="BX3325" t="b">
        <v>0</v>
      </c>
      <c r="BY3325" s="2">
        <v>44376.857581018521</v>
      </c>
      <c r="BZ3325" t="s">
        <v>314</v>
      </c>
      <c r="CB3325" t="b">
        <v>0</v>
      </c>
      <c r="CC3325" t="b">
        <v>0</v>
      </c>
      <c r="CD3325">
        <v>0</v>
      </c>
      <c r="CE3325">
        <v>0</v>
      </c>
      <c r="CG3325">
        <v>0</v>
      </c>
      <c r="CI3325">
        <v>0</v>
      </c>
      <c r="CJ3325">
        <v>0</v>
      </c>
      <c r="CK3325">
        <f>YEAR(tbl_Opportunity[[#This Row],[Close Date]])</f>
        <v>2021</v>
      </c>
    </row>
    <row r="3326" spans="1:89">
      <c r="A3326" t="s">
        <v>8843</v>
      </c>
      <c r="B3326" t="b">
        <v>0</v>
      </c>
      <c r="D3326" t="b">
        <v>0</v>
      </c>
      <c r="E3326" t="s">
        <v>4536</v>
      </c>
      <c r="H3326" s="1">
        <v>44369</v>
      </c>
      <c r="I3326" t="b">
        <v>1</v>
      </c>
      <c r="L3326" t="s">
        <v>8844</v>
      </c>
      <c r="O3326" t="s">
        <v>272</v>
      </c>
      <c r="P3326" t="b">
        <v>1</v>
      </c>
      <c r="Q3326" s="2">
        <v>44369.677245370367</v>
      </c>
      <c r="R3326" s="1">
        <v>44369</v>
      </c>
      <c r="S3326" t="b">
        <v>0</v>
      </c>
      <c r="U3326" s="1"/>
      <c r="V3326" t="b">
        <v>0</v>
      </c>
      <c r="W3326" s="1">
        <v>44228</v>
      </c>
      <c r="X3326">
        <v>2</v>
      </c>
      <c r="Y3326">
        <v>2021</v>
      </c>
      <c r="Z3326" t="s">
        <v>90</v>
      </c>
      <c r="AA3326" t="s">
        <v>90</v>
      </c>
      <c r="AB3326" t="b">
        <v>0</v>
      </c>
      <c r="AC3326" t="b">
        <v>0</v>
      </c>
      <c r="AE3326" t="b">
        <v>0</v>
      </c>
      <c r="AF3326" t="b">
        <v>0</v>
      </c>
      <c r="AG3326" t="b">
        <v>0</v>
      </c>
      <c r="AH3326" t="s">
        <v>105</v>
      </c>
      <c r="AI3326" t="b">
        <v>0</v>
      </c>
      <c r="AK3326" t="b">
        <v>0</v>
      </c>
      <c r="AL3326" s="1">
        <v>44306</v>
      </c>
      <c r="AM3326" t="s">
        <v>272</v>
      </c>
      <c r="AN3326" s="2">
        <v>44369.700069444443</v>
      </c>
      <c r="AP3326" s="2">
        <v>44369.700069444443</v>
      </c>
      <c r="AQ3326" s="1">
        <v>44369</v>
      </c>
      <c r="AS3326" t="b">
        <v>0</v>
      </c>
      <c r="AV3326" t="s">
        <v>93</v>
      </c>
      <c r="BB3326" t="s">
        <v>8845</v>
      </c>
      <c r="BD3326" t="b">
        <v>0</v>
      </c>
      <c r="BH3326" t="s">
        <v>272</v>
      </c>
      <c r="BJ3326" t="s">
        <v>250</v>
      </c>
      <c r="BL3326" t="s">
        <v>8844</v>
      </c>
      <c r="BM3326" t="s">
        <v>202</v>
      </c>
      <c r="BN3326" t="s">
        <v>203</v>
      </c>
      <c r="BQ3326" t="s">
        <v>204</v>
      </c>
      <c r="BR3326" t="b">
        <v>0</v>
      </c>
      <c r="BT3326" t="b">
        <v>0</v>
      </c>
      <c r="BW3326" t="s">
        <v>97</v>
      </c>
      <c r="BX3326" t="b">
        <v>0</v>
      </c>
      <c r="BY3326" s="2">
        <v>44376.857581018521</v>
      </c>
      <c r="BZ3326" t="s">
        <v>314</v>
      </c>
      <c r="CB3326" t="b">
        <v>0</v>
      </c>
      <c r="CC3326" t="b">
        <v>0</v>
      </c>
      <c r="CD3326">
        <v>0</v>
      </c>
      <c r="CE3326">
        <v>0</v>
      </c>
      <c r="CG3326">
        <v>0</v>
      </c>
      <c r="CI3326">
        <v>0</v>
      </c>
      <c r="CJ3326">
        <v>0</v>
      </c>
      <c r="CK3326">
        <f>YEAR(tbl_Opportunity[[#This Row],[Close Date]])</f>
        <v>2021</v>
      </c>
    </row>
    <row r="3327" spans="1:89">
      <c r="A3327" t="s">
        <v>3782</v>
      </c>
      <c r="B3327" t="b">
        <v>0</v>
      </c>
      <c r="D3327" t="b">
        <v>0</v>
      </c>
      <c r="E3327" t="s">
        <v>8846</v>
      </c>
      <c r="H3327" s="1">
        <v>44362</v>
      </c>
      <c r="I3327" t="b">
        <v>1</v>
      </c>
      <c r="L3327" t="s">
        <v>8847</v>
      </c>
      <c r="O3327" t="s">
        <v>114</v>
      </c>
      <c r="P3327" t="b">
        <v>1</v>
      </c>
      <c r="Q3327" s="2">
        <v>44354.897418981483</v>
      </c>
      <c r="R3327" s="1">
        <v>44362</v>
      </c>
      <c r="S3327" t="b">
        <v>0</v>
      </c>
      <c r="U3327" s="1"/>
      <c r="V3327" t="b">
        <v>0</v>
      </c>
      <c r="W3327" s="1">
        <v>44228</v>
      </c>
      <c r="X3327">
        <v>2</v>
      </c>
      <c r="Y3327">
        <v>2021</v>
      </c>
      <c r="Z3327" t="s">
        <v>90</v>
      </c>
      <c r="AA3327" t="s">
        <v>90</v>
      </c>
      <c r="AB3327" t="b">
        <v>0</v>
      </c>
      <c r="AC3327" t="b">
        <v>0</v>
      </c>
      <c r="AE3327" t="b">
        <v>0</v>
      </c>
      <c r="AF3327" t="b">
        <v>0</v>
      </c>
      <c r="AG3327" t="b">
        <v>0</v>
      </c>
      <c r="AH3327" t="s">
        <v>1016</v>
      </c>
      <c r="AI3327" t="b">
        <v>0</v>
      </c>
      <c r="AK3327" t="b">
        <v>0</v>
      </c>
      <c r="AL3327" s="1">
        <v>43291</v>
      </c>
      <c r="AM3327" t="s">
        <v>114</v>
      </c>
      <c r="AN3327" s="2">
        <v>44362.709236111114</v>
      </c>
      <c r="AP3327" s="2">
        <v>44362.708969907406</v>
      </c>
      <c r="AQ3327" s="1">
        <v>44362</v>
      </c>
      <c r="AS3327" t="b">
        <v>0</v>
      </c>
      <c r="AU3327" t="s">
        <v>384</v>
      </c>
      <c r="AV3327" t="s">
        <v>93</v>
      </c>
      <c r="BB3327" t="s">
        <v>8848</v>
      </c>
      <c r="BD3327" t="b">
        <v>0</v>
      </c>
      <c r="BH3327" t="s">
        <v>114</v>
      </c>
      <c r="BJ3327" t="s">
        <v>384</v>
      </c>
      <c r="BL3327" t="s">
        <v>8849</v>
      </c>
      <c r="BN3327" t="s">
        <v>415</v>
      </c>
      <c r="BQ3327" t="s">
        <v>96</v>
      </c>
      <c r="BR3327" t="b">
        <v>0</v>
      </c>
      <c r="BT3327" t="b">
        <v>0</v>
      </c>
      <c r="BW3327" t="s">
        <v>97</v>
      </c>
      <c r="BX3327" t="b">
        <v>0</v>
      </c>
      <c r="BY3327" s="2">
        <v>44376.857581018521</v>
      </c>
      <c r="CB3327" t="b">
        <v>0</v>
      </c>
      <c r="CC3327" t="b">
        <v>0</v>
      </c>
      <c r="CD3327">
        <v>0</v>
      </c>
      <c r="CE3327">
        <v>0</v>
      </c>
      <c r="CG3327">
        <v>0</v>
      </c>
      <c r="CI3327">
        <v>0</v>
      </c>
      <c r="CJ3327">
        <v>0</v>
      </c>
      <c r="CK3327">
        <f>YEAR(tbl_Opportunity[[#This Row],[Close Date]])</f>
        <v>2021</v>
      </c>
    </row>
    <row r="3328" spans="1:89">
      <c r="A3328" t="s">
        <v>4006</v>
      </c>
      <c r="B3328" t="b">
        <v>0</v>
      </c>
      <c r="D3328" t="b">
        <v>0</v>
      </c>
      <c r="H3328" s="1">
        <v>44351</v>
      </c>
      <c r="I3328" t="b">
        <v>1</v>
      </c>
      <c r="L3328" t="s">
        <v>8850</v>
      </c>
      <c r="O3328" t="s">
        <v>387</v>
      </c>
      <c r="P3328" t="b">
        <v>1</v>
      </c>
      <c r="Q3328" s="2">
        <v>44351.72111111111</v>
      </c>
      <c r="R3328" s="1">
        <v>44351</v>
      </c>
      <c r="S3328" t="b">
        <v>0</v>
      </c>
      <c r="U3328" s="1"/>
      <c r="V3328" t="b">
        <v>0</v>
      </c>
      <c r="W3328" s="1">
        <v>44228</v>
      </c>
      <c r="X3328">
        <v>2</v>
      </c>
      <c r="Y3328">
        <v>2021</v>
      </c>
      <c r="Z3328" t="s">
        <v>90</v>
      </c>
      <c r="AA3328" t="s">
        <v>90</v>
      </c>
      <c r="AB3328" t="b">
        <v>0</v>
      </c>
      <c r="AC3328" t="b">
        <v>0</v>
      </c>
      <c r="AE3328" t="b">
        <v>0</v>
      </c>
      <c r="AF3328" t="b">
        <v>1</v>
      </c>
      <c r="AG3328" t="b">
        <v>1</v>
      </c>
      <c r="AH3328" t="s">
        <v>4808</v>
      </c>
      <c r="AI3328" t="b">
        <v>0</v>
      </c>
      <c r="AK3328" t="b">
        <v>0</v>
      </c>
      <c r="AL3328" s="1">
        <v>44350</v>
      </c>
      <c r="AM3328" t="s">
        <v>387</v>
      </c>
      <c r="AN3328" s="2">
        <v>44351.722187500003</v>
      </c>
      <c r="AP3328" s="2">
        <v>44351.722187500003</v>
      </c>
      <c r="AQ3328" s="1">
        <v>44351</v>
      </c>
      <c r="AS3328" t="b">
        <v>0</v>
      </c>
      <c r="AV3328" t="s">
        <v>93</v>
      </c>
      <c r="BB3328" t="s">
        <v>8851</v>
      </c>
      <c r="BD3328" t="b">
        <v>0</v>
      </c>
      <c r="BH3328" t="s">
        <v>387</v>
      </c>
      <c r="BJ3328" t="s">
        <v>384</v>
      </c>
      <c r="BL3328" t="s">
        <v>8850</v>
      </c>
      <c r="BN3328" t="s">
        <v>415</v>
      </c>
      <c r="BQ3328" t="s">
        <v>96</v>
      </c>
      <c r="BR3328" t="b">
        <v>0</v>
      </c>
      <c r="BT3328" t="b">
        <v>0</v>
      </c>
      <c r="BW3328" t="s">
        <v>97</v>
      </c>
      <c r="BX3328" t="b">
        <v>0</v>
      </c>
      <c r="BY3328" s="2">
        <v>44376.857581018521</v>
      </c>
      <c r="CB3328" t="b">
        <v>0</v>
      </c>
      <c r="CC3328" t="b">
        <v>0</v>
      </c>
      <c r="CD3328">
        <v>0</v>
      </c>
      <c r="CE3328">
        <v>0</v>
      </c>
      <c r="CG3328">
        <v>0</v>
      </c>
      <c r="CI3328">
        <v>0</v>
      </c>
      <c r="CJ3328">
        <v>0</v>
      </c>
      <c r="CK3328">
        <f>YEAR(tbl_Opportunity[[#This Row],[Close Date]])</f>
        <v>2021</v>
      </c>
    </row>
    <row r="3329" spans="1:89">
      <c r="A3329" t="s">
        <v>5748</v>
      </c>
      <c r="B3329" t="b">
        <v>0</v>
      </c>
      <c r="D3329" t="b">
        <v>0</v>
      </c>
      <c r="H3329" s="1">
        <v>44358</v>
      </c>
      <c r="I3329" t="b">
        <v>1</v>
      </c>
      <c r="O3329" t="s">
        <v>272</v>
      </c>
      <c r="P3329" t="b">
        <v>0</v>
      </c>
      <c r="Q3329" s="2">
        <v>44354.52171296296</v>
      </c>
      <c r="R3329" s="1">
        <v>44358</v>
      </c>
      <c r="S3329" t="b">
        <v>0</v>
      </c>
      <c r="U3329" s="1"/>
      <c r="V3329" t="b">
        <v>0</v>
      </c>
      <c r="W3329" s="1">
        <v>44228</v>
      </c>
      <c r="X3329">
        <v>2</v>
      </c>
      <c r="Y3329">
        <v>2021</v>
      </c>
      <c r="Z3329" t="s">
        <v>90</v>
      </c>
      <c r="AA3329" t="s">
        <v>90</v>
      </c>
      <c r="AB3329" t="b">
        <v>0</v>
      </c>
      <c r="AC3329" t="b">
        <v>0</v>
      </c>
      <c r="AE3329" t="b">
        <v>1</v>
      </c>
      <c r="AF3329" t="b">
        <v>0</v>
      </c>
      <c r="AG3329" t="b">
        <v>0</v>
      </c>
      <c r="AH3329" t="s">
        <v>4366</v>
      </c>
      <c r="AI3329" t="b">
        <v>0</v>
      </c>
      <c r="AK3329" t="b">
        <v>0</v>
      </c>
      <c r="AL3329" s="1"/>
      <c r="AM3329" t="s">
        <v>272</v>
      </c>
      <c r="AN3329" s="2">
        <v>44358.498530092591</v>
      </c>
      <c r="AP3329" s="2">
        <v>44358.498518518521</v>
      </c>
      <c r="AQ3329" s="1">
        <v>44358</v>
      </c>
      <c r="AS3329" t="b">
        <v>0</v>
      </c>
      <c r="AV3329" t="s">
        <v>153</v>
      </c>
      <c r="BB3329" t="s">
        <v>8852</v>
      </c>
      <c r="BD3329" t="b">
        <v>0</v>
      </c>
      <c r="BH3329" t="s">
        <v>272</v>
      </c>
      <c r="BI3329" t="s">
        <v>2055</v>
      </c>
      <c r="BL3329" t="s">
        <v>6656</v>
      </c>
      <c r="BM3329" t="s">
        <v>3069</v>
      </c>
      <c r="BN3329" t="s">
        <v>203</v>
      </c>
      <c r="BQ3329" t="s">
        <v>204</v>
      </c>
      <c r="BR3329" t="b">
        <v>0</v>
      </c>
      <c r="BT3329" t="b">
        <v>0</v>
      </c>
      <c r="BW3329" t="s">
        <v>97</v>
      </c>
      <c r="BX3329" t="b">
        <v>0</v>
      </c>
      <c r="BY3329" s="2">
        <v>44376.857581018521</v>
      </c>
      <c r="BZ3329" t="s">
        <v>314</v>
      </c>
      <c r="CB3329" t="b">
        <v>0</v>
      </c>
      <c r="CC3329" t="b">
        <v>0</v>
      </c>
      <c r="CD3329">
        <v>0</v>
      </c>
      <c r="CE3329">
        <v>0</v>
      </c>
      <c r="CF3329">
        <v>13159</v>
      </c>
      <c r="CG3329">
        <v>0</v>
      </c>
      <c r="CH3329">
        <v>0</v>
      </c>
      <c r="CI3329">
        <v>0</v>
      </c>
      <c r="CJ3329">
        <v>0</v>
      </c>
      <c r="CK3329">
        <f>YEAR(tbl_Opportunity[[#This Row],[Close Date]])</f>
        <v>2021</v>
      </c>
    </row>
    <row r="3330" spans="1:89">
      <c r="A3330" t="s">
        <v>8853</v>
      </c>
      <c r="B3330" t="b">
        <v>0</v>
      </c>
      <c r="D3330" t="b">
        <v>0</v>
      </c>
      <c r="H3330" s="1">
        <v>44343</v>
      </c>
      <c r="I3330" t="b">
        <v>1</v>
      </c>
      <c r="L3330" t="s">
        <v>8854</v>
      </c>
      <c r="O3330" t="s">
        <v>99</v>
      </c>
      <c r="P3330" t="b">
        <v>0</v>
      </c>
      <c r="Q3330" s="2">
        <v>44340.528229166666</v>
      </c>
      <c r="R3330" s="1">
        <v>44343</v>
      </c>
      <c r="S3330" t="b">
        <v>0</v>
      </c>
      <c r="U3330" s="1"/>
      <c r="V3330" t="b">
        <v>0</v>
      </c>
      <c r="W3330" s="1">
        <v>44228</v>
      </c>
      <c r="X3330">
        <v>2</v>
      </c>
      <c r="Y3330">
        <v>2021</v>
      </c>
      <c r="Z3330" t="s">
        <v>90</v>
      </c>
      <c r="AA3330" t="s">
        <v>90</v>
      </c>
      <c r="AB3330" t="b">
        <v>0</v>
      </c>
      <c r="AC3330" t="b">
        <v>0</v>
      </c>
      <c r="AE3330" t="b">
        <v>1</v>
      </c>
      <c r="AF3330" t="b">
        <v>0</v>
      </c>
      <c r="AG3330" t="b">
        <v>0</v>
      </c>
      <c r="AH3330" t="s">
        <v>4808</v>
      </c>
      <c r="AI3330" t="b">
        <v>0</v>
      </c>
      <c r="AK3330" t="b">
        <v>0</v>
      </c>
      <c r="AL3330" s="1">
        <v>44343</v>
      </c>
      <c r="AM3330" t="s">
        <v>99</v>
      </c>
      <c r="AN3330" s="2">
        <v>44343.883194444446</v>
      </c>
      <c r="AP3330" s="2">
        <v>44343.883194444446</v>
      </c>
      <c r="AQ3330" s="1">
        <v>44343</v>
      </c>
      <c r="AS3330" t="b">
        <v>0</v>
      </c>
      <c r="AV3330" t="s">
        <v>213</v>
      </c>
      <c r="BB3330" t="s">
        <v>8855</v>
      </c>
      <c r="BD3330" t="b">
        <v>0</v>
      </c>
      <c r="BH3330" t="s">
        <v>99</v>
      </c>
      <c r="BI3330" t="s">
        <v>150</v>
      </c>
      <c r="BL3330" t="s">
        <v>8854</v>
      </c>
      <c r="BN3330" t="s">
        <v>415</v>
      </c>
      <c r="BQ3330" t="s">
        <v>96</v>
      </c>
      <c r="BR3330" t="b">
        <v>0</v>
      </c>
      <c r="BT3330" t="b">
        <v>0</v>
      </c>
      <c r="BW3330" t="s">
        <v>97</v>
      </c>
      <c r="BX3330" t="b">
        <v>0</v>
      </c>
      <c r="BY3330" s="2">
        <v>44376.857581018521</v>
      </c>
      <c r="CB3330" t="b">
        <v>0</v>
      </c>
      <c r="CC3330" t="b">
        <v>0</v>
      </c>
      <c r="CD3330">
        <v>0</v>
      </c>
      <c r="CE3330">
        <v>0</v>
      </c>
      <c r="CF3330">
        <v>65000</v>
      </c>
      <c r="CG3330">
        <v>0</v>
      </c>
      <c r="CH3330">
        <v>0</v>
      </c>
      <c r="CI3330">
        <v>0</v>
      </c>
      <c r="CJ3330">
        <v>0</v>
      </c>
      <c r="CK3330">
        <f>YEAR(tbl_Opportunity[[#This Row],[Close Date]])</f>
        <v>2021</v>
      </c>
    </row>
    <row r="3331" spans="1:89">
      <c r="A3331" t="s">
        <v>8856</v>
      </c>
      <c r="B3331" t="b">
        <v>0</v>
      </c>
      <c r="D3331" t="b">
        <v>0</v>
      </c>
      <c r="H3331" s="1">
        <v>44375</v>
      </c>
      <c r="I3331" t="b">
        <v>1</v>
      </c>
      <c r="O3331" t="s">
        <v>2842</v>
      </c>
      <c r="P3331" t="b">
        <v>0</v>
      </c>
      <c r="Q3331" s="2">
        <v>44370.643750000003</v>
      </c>
      <c r="R3331" s="1">
        <v>44375</v>
      </c>
      <c r="S3331" t="b">
        <v>0</v>
      </c>
      <c r="U3331" s="1"/>
      <c r="V3331" t="b">
        <v>0</v>
      </c>
      <c r="W3331" s="1">
        <v>44228</v>
      </c>
      <c r="X3331">
        <v>2</v>
      </c>
      <c r="Y3331">
        <v>2021</v>
      </c>
      <c r="Z3331" t="s">
        <v>90</v>
      </c>
      <c r="AA3331" t="s">
        <v>90</v>
      </c>
      <c r="AB3331" t="b">
        <v>0</v>
      </c>
      <c r="AC3331" t="b">
        <v>0</v>
      </c>
      <c r="AE3331" t="b">
        <v>1</v>
      </c>
      <c r="AF3331" t="b">
        <v>0</v>
      </c>
      <c r="AG3331" t="b">
        <v>0</v>
      </c>
      <c r="AH3331" t="s">
        <v>1016</v>
      </c>
      <c r="AI3331" t="b">
        <v>0</v>
      </c>
      <c r="AK3331" t="b">
        <v>0</v>
      </c>
      <c r="AL3331" s="1"/>
      <c r="AM3331" t="s">
        <v>2842</v>
      </c>
      <c r="AN3331" s="2">
        <v>44375.594398148147</v>
      </c>
      <c r="AP3331" s="2">
        <v>44375.594293981485</v>
      </c>
      <c r="AQ3331" s="1">
        <v>44375</v>
      </c>
      <c r="AS3331" t="b">
        <v>0</v>
      </c>
      <c r="AV3331" t="s">
        <v>248</v>
      </c>
      <c r="BB3331" t="s">
        <v>8857</v>
      </c>
      <c r="BD3331" t="b">
        <v>0</v>
      </c>
      <c r="BH3331" t="s">
        <v>2842</v>
      </c>
      <c r="BI3331" t="s">
        <v>155</v>
      </c>
      <c r="BK3331" t="s">
        <v>102</v>
      </c>
      <c r="BL3331" t="s">
        <v>8858</v>
      </c>
      <c r="BN3331" t="s">
        <v>415</v>
      </c>
      <c r="BQ3331" t="s">
        <v>96</v>
      </c>
      <c r="BR3331" t="b">
        <v>0</v>
      </c>
      <c r="BS3331" t="s">
        <v>157</v>
      </c>
      <c r="BT3331" t="b">
        <v>0</v>
      </c>
      <c r="BW3331" t="s">
        <v>97</v>
      </c>
      <c r="BX3331" t="b">
        <v>0</v>
      </c>
      <c r="BY3331" s="2">
        <v>44376.857581018521</v>
      </c>
      <c r="CB3331" t="b">
        <v>0</v>
      </c>
      <c r="CC3331" t="b">
        <v>0</v>
      </c>
      <c r="CD3331">
        <v>0</v>
      </c>
      <c r="CE3331">
        <v>0</v>
      </c>
      <c r="CF3331">
        <v>10000</v>
      </c>
      <c r="CG3331">
        <v>0</v>
      </c>
      <c r="CH3331">
        <v>0</v>
      </c>
      <c r="CI3331">
        <v>0</v>
      </c>
      <c r="CJ3331">
        <v>0</v>
      </c>
      <c r="CK3331">
        <f>YEAR(tbl_Opportunity[[#This Row],[Close Date]])</f>
        <v>2021</v>
      </c>
    </row>
    <row r="3332" spans="1:89">
      <c r="A3332" t="s">
        <v>8859</v>
      </c>
      <c r="B3332" t="b">
        <v>0</v>
      </c>
      <c r="D3332" t="b">
        <v>0</v>
      </c>
      <c r="H3332" s="1">
        <v>44281</v>
      </c>
      <c r="I3332" t="b">
        <v>1</v>
      </c>
      <c r="O3332" t="s">
        <v>2393</v>
      </c>
      <c r="P3332" t="b">
        <v>0</v>
      </c>
      <c r="Q3332" s="2">
        <v>44281.739988425928</v>
      </c>
      <c r="R3332" s="1"/>
      <c r="S3332" t="b">
        <v>0</v>
      </c>
      <c r="U3332" s="1"/>
      <c r="V3332" t="b">
        <v>0</v>
      </c>
      <c r="W3332" s="1">
        <v>44197</v>
      </c>
      <c r="X3332">
        <v>1</v>
      </c>
      <c r="Y3332">
        <v>2021</v>
      </c>
      <c r="Z3332" t="s">
        <v>8</v>
      </c>
      <c r="AA3332" t="s">
        <v>8</v>
      </c>
      <c r="AB3332" t="b">
        <v>0</v>
      </c>
      <c r="AC3332" t="b">
        <v>0</v>
      </c>
      <c r="AE3332" t="b">
        <v>0</v>
      </c>
      <c r="AF3332" t="b">
        <v>0</v>
      </c>
      <c r="AG3332" t="b">
        <v>0</v>
      </c>
      <c r="AH3332" t="s">
        <v>105</v>
      </c>
      <c r="AI3332" t="b">
        <v>0</v>
      </c>
      <c r="AJ3332" t="s">
        <v>462</v>
      </c>
      <c r="AK3332" t="b">
        <v>0</v>
      </c>
      <c r="AL3332" s="1"/>
      <c r="AM3332" t="s">
        <v>162</v>
      </c>
      <c r="AN3332" s="2">
        <v>44296.95826388889</v>
      </c>
      <c r="AP3332" s="2">
        <v>44281.80972222222</v>
      </c>
      <c r="AQ3332" s="1"/>
      <c r="AS3332" t="b">
        <v>0</v>
      </c>
      <c r="AV3332" t="s">
        <v>105</v>
      </c>
      <c r="AY3332" t="s">
        <v>236</v>
      </c>
      <c r="AZ3332" t="s">
        <v>237</v>
      </c>
      <c r="BB3332" t="s">
        <v>8860</v>
      </c>
      <c r="BD3332" t="b">
        <v>0</v>
      </c>
      <c r="BH3332" t="s">
        <v>2393</v>
      </c>
      <c r="BI3332" t="s">
        <v>2055</v>
      </c>
      <c r="BJ3332" t="s">
        <v>196</v>
      </c>
      <c r="BL3332" t="s">
        <v>8861</v>
      </c>
      <c r="BM3332" t="s">
        <v>202</v>
      </c>
      <c r="BN3332" t="s">
        <v>203</v>
      </c>
      <c r="BQ3332" t="s">
        <v>204</v>
      </c>
      <c r="BR3332" t="b">
        <v>0</v>
      </c>
      <c r="BT3332" t="b">
        <v>0</v>
      </c>
      <c r="BU3332" t="s">
        <v>5279</v>
      </c>
      <c r="BW3332" t="s">
        <v>103</v>
      </c>
      <c r="BX3332" t="b">
        <v>0</v>
      </c>
      <c r="BY3332" s="2">
        <v>44376.857581018521</v>
      </c>
      <c r="BZ3332" t="s">
        <v>314</v>
      </c>
      <c r="CB3332" t="b">
        <v>0</v>
      </c>
      <c r="CC3332" t="b">
        <v>1</v>
      </c>
      <c r="CF3332">
        <v>15000</v>
      </c>
      <c r="CH3332">
        <v>15000</v>
      </c>
      <c r="CI3332">
        <v>100</v>
      </c>
      <c r="CJ3332">
        <v>0</v>
      </c>
      <c r="CK3332">
        <f>YEAR(tbl_Opportunity[[#This Row],[Close Date]])</f>
        <v>2021</v>
      </c>
    </row>
    <row r="3333" spans="1:89">
      <c r="A3333" t="s">
        <v>8862</v>
      </c>
      <c r="B3333" t="b">
        <v>0</v>
      </c>
      <c r="D3333" t="b">
        <v>0</v>
      </c>
      <c r="H3333" s="1">
        <v>44005</v>
      </c>
      <c r="I3333" t="b">
        <v>1</v>
      </c>
      <c r="L3333" t="s">
        <v>5996</v>
      </c>
      <c r="N3333" t="s">
        <v>372</v>
      </c>
      <c r="O3333" t="s">
        <v>92</v>
      </c>
      <c r="P3333" t="b">
        <v>0</v>
      </c>
      <c r="Q3333" s="2">
        <v>44004.804212962961</v>
      </c>
      <c r="R3333" s="1"/>
      <c r="S3333" t="b">
        <v>0</v>
      </c>
      <c r="U3333" s="1"/>
      <c r="V3333" t="b">
        <v>0</v>
      </c>
      <c r="W3333" s="1">
        <v>43862</v>
      </c>
      <c r="X3333">
        <v>2</v>
      </c>
      <c r="Y3333">
        <v>2020</v>
      </c>
      <c r="Z3333" t="s">
        <v>8</v>
      </c>
      <c r="AA3333" t="s">
        <v>8</v>
      </c>
      <c r="AB3333" t="b">
        <v>0</v>
      </c>
      <c r="AC3333" t="b">
        <v>0</v>
      </c>
      <c r="AE3333" t="b">
        <v>0</v>
      </c>
      <c r="AF3333" t="b">
        <v>0</v>
      </c>
      <c r="AG3333" t="b">
        <v>0</v>
      </c>
      <c r="AI3333" t="b">
        <v>0</v>
      </c>
      <c r="AK3333" t="b">
        <v>0</v>
      </c>
      <c r="AL3333" s="1"/>
      <c r="AM3333" t="s">
        <v>162</v>
      </c>
      <c r="AN3333" s="2">
        <v>44296.95826388889</v>
      </c>
      <c r="AP3333" s="2">
        <v>44005.595127314817</v>
      </c>
      <c r="AQ3333" s="1"/>
      <c r="AS3333" t="b">
        <v>0</v>
      </c>
      <c r="AV3333" t="s">
        <v>2820</v>
      </c>
      <c r="BB3333" t="s">
        <v>8863</v>
      </c>
      <c r="BD3333" t="b">
        <v>0</v>
      </c>
      <c r="BH3333" t="s">
        <v>92</v>
      </c>
      <c r="BL3333" t="s">
        <v>8864</v>
      </c>
      <c r="BM3333" t="s">
        <v>202</v>
      </c>
      <c r="BN3333" t="s">
        <v>2414</v>
      </c>
      <c r="BQ3333" t="s">
        <v>204</v>
      </c>
      <c r="BR3333" t="b">
        <v>0</v>
      </c>
      <c r="BT3333" t="b">
        <v>0</v>
      </c>
      <c r="BW3333" t="s">
        <v>103</v>
      </c>
      <c r="BX3333" t="b">
        <v>0</v>
      </c>
      <c r="BY3333" s="2">
        <v>44376.857581018521</v>
      </c>
      <c r="CB3333" t="b">
        <v>0</v>
      </c>
      <c r="CC3333" t="b">
        <v>1</v>
      </c>
      <c r="CF3333">
        <v>51250</v>
      </c>
      <c r="CH3333">
        <v>51250</v>
      </c>
      <c r="CI3333">
        <v>100</v>
      </c>
      <c r="CJ3333">
        <v>0</v>
      </c>
      <c r="CK3333">
        <f>YEAR(tbl_Opportunity[[#This Row],[Close Date]])</f>
        <v>2020</v>
      </c>
    </row>
    <row r="3334" spans="1:89">
      <c r="A3334" t="s">
        <v>5992</v>
      </c>
      <c r="B3334" t="b">
        <v>0</v>
      </c>
      <c r="D3334" t="b">
        <v>0</v>
      </c>
      <c r="H3334" s="1">
        <v>44006</v>
      </c>
      <c r="I3334" t="b">
        <v>1</v>
      </c>
      <c r="N3334" t="s">
        <v>345</v>
      </c>
      <c r="O3334" t="s">
        <v>375</v>
      </c>
      <c r="P3334" t="b">
        <v>0</v>
      </c>
      <c r="Q3334" s="2">
        <v>43936.567604166667</v>
      </c>
      <c r="R3334" s="1"/>
      <c r="S3334" t="b">
        <v>0</v>
      </c>
      <c r="U3334" s="1"/>
      <c r="V3334" t="b">
        <v>0</v>
      </c>
      <c r="W3334" s="1">
        <v>43862</v>
      </c>
      <c r="X3334">
        <v>2</v>
      </c>
      <c r="Y3334">
        <v>2020</v>
      </c>
      <c r="Z3334" t="s">
        <v>8</v>
      </c>
      <c r="AA3334" t="s">
        <v>8</v>
      </c>
      <c r="AB3334" t="b">
        <v>0</v>
      </c>
      <c r="AC3334" t="b">
        <v>0</v>
      </c>
      <c r="AE3334" t="b">
        <v>0</v>
      </c>
      <c r="AF3334" t="b">
        <v>0</v>
      </c>
      <c r="AG3334" t="b">
        <v>0</v>
      </c>
      <c r="AH3334" t="s">
        <v>4366</v>
      </c>
      <c r="AI3334" t="b">
        <v>0</v>
      </c>
      <c r="AJ3334" t="s">
        <v>462</v>
      </c>
      <c r="AK3334" t="b">
        <v>0</v>
      </c>
      <c r="AL3334" s="1">
        <v>43984</v>
      </c>
      <c r="AM3334" t="s">
        <v>162</v>
      </c>
      <c r="AN3334" s="2">
        <v>44297.8278587963</v>
      </c>
      <c r="AP3334" s="2">
        <v>44006.67291666667</v>
      </c>
      <c r="AQ3334" s="1"/>
      <c r="AS3334" t="b">
        <v>0</v>
      </c>
      <c r="AV3334" t="s">
        <v>153</v>
      </c>
      <c r="AY3334" t="s">
        <v>374</v>
      </c>
      <c r="AZ3334" t="s">
        <v>3191</v>
      </c>
      <c r="BB3334" t="s">
        <v>8865</v>
      </c>
      <c r="BD3334" t="b">
        <v>0</v>
      </c>
      <c r="BH3334" t="s">
        <v>272</v>
      </c>
      <c r="BI3334" t="s">
        <v>1243</v>
      </c>
      <c r="BJ3334" t="s">
        <v>216</v>
      </c>
      <c r="BL3334" t="s">
        <v>5993</v>
      </c>
      <c r="BM3334" t="s">
        <v>3069</v>
      </c>
      <c r="BN3334" t="s">
        <v>203</v>
      </c>
      <c r="BQ3334" t="s">
        <v>204</v>
      </c>
      <c r="BR3334" t="b">
        <v>0</v>
      </c>
      <c r="BT3334" t="b">
        <v>0</v>
      </c>
      <c r="BW3334" t="s">
        <v>103</v>
      </c>
      <c r="BX3334" t="b">
        <v>0</v>
      </c>
      <c r="BY3334" s="2">
        <v>44376.857581018521</v>
      </c>
      <c r="CB3334" t="b">
        <v>0</v>
      </c>
      <c r="CC3334" t="b">
        <v>1</v>
      </c>
      <c r="CF3334">
        <v>10000</v>
      </c>
      <c r="CH3334">
        <v>10000</v>
      </c>
      <c r="CI3334">
        <v>100</v>
      </c>
      <c r="CJ3334">
        <v>0</v>
      </c>
      <c r="CK3334">
        <f>YEAR(tbl_Opportunity[[#This Row],[Close Date]])</f>
        <v>2020</v>
      </c>
    </row>
    <row r="3335" spans="1:89">
      <c r="A3335" t="s">
        <v>8866</v>
      </c>
      <c r="B3335" t="b">
        <v>0</v>
      </c>
      <c r="D3335" t="b">
        <v>0</v>
      </c>
      <c r="H3335" s="1">
        <v>44025</v>
      </c>
      <c r="I3335" t="b">
        <v>1</v>
      </c>
      <c r="O3335" t="s">
        <v>272</v>
      </c>
      <c r="P3335" t="b">
        <v>0</v>
      </c>
      <c r="Q3335" s="2">
        <v>44033.582106481481</v>
      </c>
      <c r="R3335" s="1"/>
      <c r="S3335" t="b">
        <v>0</v>
      </c>
      <c r="U3335" s="1"/>
      <c r="V3335" t="b">
        <v>0</v>
      </c>
      <c r="W3335" s="1">
        <v>43891</v>
      </c>
      <c r="X3335">
        <v>3</v>
      </c>
      <c r="Y3335">
        <v>2020</v>
      </c>
      <c r="Z3335" t="s">
        <v>8</v>
      </c>
      <c r="AA3335" t="s">
        <v>8</v>
      </c>
      <c r="AB3335" t="b">
        <v>0</v>
      </c>
      <c r="AC3335" t="b">
        <v>0</v>
      </c>
      <c r="AE3335" t="b">
        <v>0</v>
      </c>
      <c r="AF3335" t="b">
        <v>0</v>
      </c>
      <c r="AG3335" t="b">
        <v>0</v>
      </c>
      <c r="AI3335" t="b">
        <v>0</v>
      </c>
      <c r="AJ3335" t="s">
        <v>462</v>
      </c>
      <c r="AK3335" t="b">
        <v>0</v>
      </c>
      <c r="AL3335" s="1"/>
      <c r="AM3335" t="s">
        <v>162</v>
      </c>
      <c r="AN3335" s="2">
        <v>44296.95826388889</v>
      </c>
      <c r="AP3335" s="2"/>
      <c r="AQ3335" s="1"/>
      <c r="AS3335" t="b">
        <v>0</v>
      </c>
      <c r="AV3335" t="s">
        <v>93</v>
      </c>
      <c r="BB3335" t="s">
        <v>8867</v>
      </c>
      <c r="BD3335" t="b">
        <v>0</v>
      </c>
      <c r="BH3335" t="s">
        <v>272</v>
      </c>
      <c r="BL3335" t="s">
        <v>8868</v>
      </c>
      <c r="BM3335" t="s">
        <v>3069</v>
      </c>
      <c r="BN3335" t="s">
        <v>203</v>
      </c>
      <c r="BQ3335" t="s">
        <v>204</v>
      </c>
      <c r="BR3335" t="b">
        <v>0</v>
      </c>
      <c r="BT3335" t="b">
        <v>0</v>
      </c>
      <c r="BW3335" t="s">
        <v>103</v>
      </c>
      <c r="BX3335" t="b">
        <v>0</v>
      </c>
      <c r="BY3335" s="2">
        <v>44376.857581018521</v>
      </c>
      <c r="CB3335" t="b">
        <v>0</v>
      </c>
      <c r="CC3335" t="b">
        <v>1</v>
      </c>
      <c r="CF3335">
        <v>5000</v>
      </c>
      <c r="CH3335">
        <v>5000</v>
      </c>
      <c r="CI3335">
        <v>100</v>
      </c>
      <c r="CJ3335">
        <v>0</v>
      </c>
      <c r="CK3335">
        <f>YEAR(tbl_Opportunity[[#This Row],[Close Date]])</f>
        <v>2020</v>
      </c>
    </row>
    <row r="3336" spans="1:89">
      <c r="A3336" t="s">
        <v>475</v>
      </c>
      <c r="B3336" t="b">
        <v>0</v>
      </c>
      <c r="D3336" t="b">
        <v>0</v>
      </c>
      <c r="H3336" s="1">
        <v>42965</v>
      </c>
      <c r="I3336" t="b">
        <v>1</v>
      </c>
      <c r="O3336" t="s">
        <v>194</v>
      </c>
      <c r="P3336" t="b">
        <v>0</v>
      </c>
      <c r="Q3336" s="2">
        <v>43047.782268518517</v>
      </c>
      <c r="R3336" s="1"/>
      <c r="S3336" t="b">
        <v>0</v>
      </c>
      <c r="U3336" s="1"/>
      <c r="V3336" t="b">
        <v>0</v>
      </c>
      <c r="W3336" s="1">
        <v>42795</v>
      </c>
      <c r="X3336">
        <v>3</v>
      </c>
      <c r="Y3336">
        <v>2017</v>
      </c>
      <c r="Z3336" t="s">
        <v>8</v>
      </c>
      <c r="AA3336" t="s">
        <v>8</v>
      </c>
      <c r="AB3336" t="b">
        <v>0</v>
      </c>
      <c r="AC3336" t="b">
        <v>0</v>
      </c>
      <c r="AE3336" t="b">
        <v>0</v>
      </c>
      <c r="AF3336" t="b">
        <v>0</v>
      </c>
      <c r="AG3336" t="b">
        <v>0</v>
      </c>
      <c r="AH3336" t="s">
        <v>3190</v>
      </c>
      <c r="AI3336" t="b">
        <v>0</v>
      </c>
      <c r="AK3336" t="b">
        <v>0</v>
      </c>
      <c r="AL3336" s="1"/>
      <c r="AM3336" t="s">
        <v>162</v>
      </c>
      <c r="AN3336" s="2">
        <v>44297.835520833331</v>
      </c>
      <c r="AP3336" s="2">
        <v>43169.630393518521</v>
      </c>
      <c r="AQ3336" s="1"/>
      <c r="AS3336" t="b">
        <v>0</v>
      </c>
      <c r="AU3336" t="s">
        <v>270</v>
      </c>
      <c r="AV3336" t="s">
        <v>105</v>
      </c>
      <c r="BB3336" t="s">
        <v>8869</v>
      </c>
      <c r="BD3336" t="b">
        <v>0</v>
      </c>
      <c r="BH3336" t="s">
        <v>215</v>
      </c>
      <c r="BI3336" t="s">
        <v>200</v>
      </c>
      <c r="BJ3336" t="s">
        <v>196</v>
      </c>
      <c r="BM3336" t="s">
        <v>202</v>
      </c>
      <c r="BN3336" t="s">
        <v>203</v>
      </c>
      <c r="BQ3336" t="s">
        <v>204</v>
      </c>
      <c r="BR3336" t="b">
        <v>0</v>
      </c>
      <c r="BT3336" t="b">
        <v>0</v>
      </c>
      <c r="BW3336" t="s">
        <v>103</v>
      </c>
      <c r="BX3336" t="b">
        <v>0</v>
      </c>
      <c r="BY3336" s="2">
        <v>44376.857569444444</v>
      </c>
      <c r="BZ3336" t="s">
        <v>217</v>
      </c>
      <c r="CB3336" t="b">
        <v>0</v>
      </c>
      <c r="CC3336" t="b">
        <v>1</v>
      </c>
      <c r="CI3336">
        <v>100</v>
      </c>
      <c r="CJ3336">
        <v>0</v>
      </c>
      <c r="CK3336">
        <f>YEAR(tbl_Opportunity[[#This Row],[Close Date]])</f>
        <v>2017</v>
      </c>
    </row>
    <row r="3337" spans="1:89">
      <c r="A3337" t="s">
        <v>1261</v>
      </c>
      <c r="B3337" t="b">
        <v>0</v>
      </c>
      <c r="D3337" t="b">
        <v>0</v>
      </c>
      <c r="E3337" t="s">
        <v>6392</v>
      </c>
      <c r="H3337" s="1">
        <v>43762</v>
      </c>
      <c r="I3337" t="b">
        <v>1</v>
      </c>
      <c r="L3337" t="s">
        <v>6806</v>
      </c>
      <c r="O3337" t="s">
        <v>272</v>
      </c>
      <c r="P3337" t="b">
        <v>0</v>
      </c>
      <c r="Q3337" s="2">
        <v>43760.785312499997</v>
      </c>
      <c r="R3337" s="1"/>
      <c r="S3337" t="b">
        <v>0</v>
      </c>
      <c r="U3337" s="1"/>
      <c r="V3337" t="b">
        <v>0</v>
      </c>
      <c r="W3337" s="1">
        <v>43556</v>
      </c>
      <c r="X3337">
        <v>4</v>
      </c>
      <c r="Y3337">
        <v>2019</v>
      </c>
      <c r="Z3337" t="s">
        <v>8</v>
      </c>
      <c r="AA3337" t="s">
        <v>8</v>
      </c>
      <c r="AB3337" t="b">
        <v>0</v>
      </c>
      <c r="AC3337" t="b">
        <v>0</v>
      </c>
      <c r="AE3337" t="b">
        <v>0</v>
      </c>
      <c r="AF3337" t="b">
        <v>0</v>
      </c>
      <c r="AG3337" t="b">
        <v>0</v>
      </c>
      <c r="AI3337" t="b">
        <v>0</v>
      </c>
      <c r="AK3337" t="b">
        <v>0</v>
      </c>
      <c r="AL3337" s="1"/>
      <c r="AM3337" t="s">
        <v>162</v>
      </c>
      <c r="AN3337" s="2">
        <v>44296.95826388889</v>
      </c>
      <c r="AP3337" s="2">
        <v>43801.821481481478</v>
      </c>
      <c r="AQ3337" s="1"/>
      <c r="AS3337" t="b">
        <v>0</v>
      </c>
      <c r="AV3337" t="s">
        <v>93</v>
      </c>
      <c r="BB3337" t="s">
        <v>8870</v>
      </c>
      <c r="BD3337" t="b">
        <v>0</v>
      </c>
      <c r="BH3337" t="s">
        <v>272</v>
      </c>
      <c r="BI3337" t="s">
        <v>150</v>
      </c>
      <c r="BL3337" t="s">
        <v>6806</v>
      </c>
      <c r="BM3337" t="s">
        <v>291</v>
      </c>
      <c r="BN3337" t="s">
        <v>203</v>
      </c>
      <c r="BQ3337" t="s">
        <v>204</v>
      </c>
      <c r="BR3337" t="b">
        <v>0</v>
      </c>
      <c r="BT3337" t="b">
        <v>0</v>
      </c>
      <c r="BW3337" t="s">
        <v>103</v>
      </c>
      <c r="BX3337" t="b">
        <v>0</v>
      </c>
      <c r="BY3337" s="2">
        <v>44376.857569444444</v>
      </c>
      <c r="CB3337" t="b">
        <v>0</v>
      </c>
      <c r="CC3337" t="b">
        <v>1</v>
      </c>
      <c r="CF3337">
        <v>213</v>
      </c>
      <c r="CH3337">
        <v>213</v>
      </c>
      <c r="CI3337">
        <v>100</v>
      </c>
      <c r="CJ3337">
        <v>0</v>
      </c>
      <c r="CK3337">
        <f>YEAR(tbl_Opportunity[[#This Row],[Close Date]])</f>
        <v>2019</v>
      </c>
    </row>
    <row r="3338" spans="1:89">
      <c r="A3338" t="s">
        <v>2370</v>
      </c>
      <c r="B3338" t="b">
        <v>0</v>
      </c>
      <c r="D3338" t="b">
        <v>0</v>
      </c>
      <c r="H3338" s="1">
        <v>43462</v>
      </c>
      <c r="I3338" t="b">
        <v>1</v>
      </c>
      <c r="L3338" t="s">
        <v>2373</v>
      </c>
      <c r="O3338" t="s">
        <v>194</v>
      </c>
      <c r="P3338" t="b">
        <v>0</v>
      </c>
      <c r="Q3338" s="2">
        <v>43409.570613425924</v>
      </c>
      <c r="R3338" s="1"/>
      <c r="S3338" t="b">
        <v>0</v>
      </c>
      <c r="U3338" s="1"/>
      <c r="V3338" t="b">
        <v>0</v>
      </c>
      <c r="W3338" s="1">
        <v>43191</v>
      </c>
      <c r="X3338">
        <v>4</v>
      </c>
      <c r="Y3338">
        <v>2018</v>
      </c>
      <c r="Z3338" t="s">
        <v>8</v>
      </c>
      <c r="AA3338" t="s">
        <v>8</v>
      </c>
      <c r="AB3338" t="b">
        <v>0</v>
      </c>
      <c r="AC3338" t="b">
        <v>0</v>
      </c>
      <c r="AE3338" t="b">
        <v>0</v>
      </c>
      <c r="AF3338" t="b">
        <v>0</v>
      </c>
      <c r="AG3338" t="b">
        <v>0</v>
      </c>
      <c r="AH3338" t="s">
        <v>4366</v>
      </c>
      <c r="AI3338" t="b">
        <v>0</v>
      </c>
      <c r="AK3338" t="b">
        <v>0</v>
      </c>
      <c r="AL3338" s="1"/>
      <c r="AM3338" t="s">
        <v>162</v>
      </c>
      <c r="AN3338" s="2">
        <v>44297.83829861111</v>
      </c>
      <c r="AP3338" s="2">
        <v>43481.551342592589</v>
      </c>
      <c r="AQ3338" s="1"/>
      <c r="AS3338" t="b">
        <v>0</v>
      </c>
      <c r="AV3338" t="s">
        <v>213</v>
      </c>
      <c r="BB3338" t="s">
        <v>8871</v>
      </c>
      <c r="BD3338" t="b">
        <v>0</v>
      </c>
      <c r="BH3338" t="s">
        <v>194</v>
      </c>
      <c r="BM3338" t="s">
        <v>291</v>
      </c>
      <c r="BN3338" t="s">
        <v>203</v>
      </c>
      <c r="BQ3338" t="s">
        <v>204</v>
      </c>
      <c r="BR3338" t="b">
        <v>0</v>
      </c>
      <c r="BT3338" t="b">
        <v>0</v>
      </c>
      <c r="BW3338" t="s">
        <v>103</v>
      </c>
      <c r="BX3338" t="b">
        <v>0</v>
      </c>
      <c r="BY3338" s="2">
        <v>44376.857569444444</v>
      </c>
      <c r="BZ3338" t="s">
        <v>265</v>
      </c>
      <c r="CB3338" t="b">
        <v>0</v>
      </c>
      <c r="CC3338" t="b">
        <v>1</v>
      </c>
      <c r="CI3338">
        <v>100</v>
      </c>
      <c r="CJ3338">
        <v>0</v>
      </c>
      <c r="CK3338">
        <f>YEAR(tbl_Opportunity[[#This Row],[Close Date]])</f>
        <v>2018</v>
      </c>
    </row>
    <row r="3339" spans="1:89">
      <c r="A3339" t="s">
        <v>2317</v>
      </c>
      <c r="B3339" t="b">
        <v>0</v>
      </c>
      <c r="D3339" t="b">
        <v>0</v>
      </c>
      <c r="H3339" s="1">
        <v>43462</v>
      </c>
      <c r="I3339" t="b">
        <v>1</v>
      </c>
      <c r="L3339" t="s">
        <v>3218</v>
      </c>
      <c r="O3339" t="s">
        <v>194</v>
      </c>
      <c r="P3339" t="b">
        <v>0</v>
      </c>
      <c r="Q3339" s="2">
        <v>43409.56858796296</v>
      </c>
      <c r="R3339" s="1"/>
      <c r="S3339" t="b">
        <v>0</v>
      </c>
      <c r="U3339" s="1"/>
      <c r="V3339" t="b">
        <v>0</v>
      </c>
      <c r="W3339" s="1">
        <v>43191</v>
      </c>
      <c r="X3339">
        <v>4</v>
      </c>
      <c r="Y3339">
        <v>2018</v>
      </c>
      <c r="Z3339" t="s">
        <v>8</v>
      </c>
      <c r="AA3339" t="s">
        <v>8</v>
      </c>
      <c r="AB3339" t="b">
        <v>0</v>
      </c>
      <c r="AC3339" t="b">
        <v>0</v>
      </c>
      <c r="AE3339" t="b">
        <v>0</v>
      </c>
      <c r="AF3339" t="b">
        <v>0</v>
      </c>
      <c r="AG3339" t="b">
        <v>0</v>
      </c>
      <c r="AH3339" t="s">
        <v>4366</v>
      </c>
      <c r="AI3339" t="b">
        <v>0</v>
      </c>
      <c r="AK3339" t="b">
        <v>0</v>
      </c>
      <c r="AL3339" s="1"/>
      <c r="AM3339" t="s">
        <v>162</v>
      </c>
      <c r="AN3339" s="2">
        <v>44297.83829861111</v>
      </c>
      <c r="AP3339" s="2">
        <v>43479.494166666664</v>
      </c>
      <c r="AQ3339" s="1"/>
      <c r="AS3339" t="b">
        <v>0</v>
      </c>
      <c r="AV3339" t="s">
        <v>213</v>
      </c>
      <c r="BB3339" t="s">
        <v>8872</v>
      </c>
      <c r="BD3339" t="b">
        <v>0</v>
      </c>
      <c r="BH3339" t="s">
        <v>194</v>
      </c>
      <c r="BI3339" t="s">
        <v>200</v>
      </c>
      <c r="BJ3339" t="s">
        <v>216</v>
      </c>
      <c r="BM3339" t="s">
        <v>291</v>
      </c>
      <c r="BN3339" t="s">
        <v>203</v>
      </c>
      <c r="BQ3339" t="s">
        <v>204</v>
      </c>
      <c r="BR3339" t="b">
        <v>0</v>
      </c>
      <c r="BT3339" t="b">
        <v>0</v>
      </c>
      <c r="BW3339" t="s">
        <v>103</v>
      </c>
      <c r="BX3339" t="b">
        <v>0</v>
      </c>
      <c r="BY3339" s="2">
        <v>44376.857569444444</v>
      </c>
      <c r="BZ3339" t="s">
        <v>265</v>
      </c>
      <c r="CB3339" t="b">
        <v>0</v>
      </c>
      <c r="CC3339" t="b">
        <v>1</v>
      </c>
      <c r="CI3339">
        <v>100</v>
      </c>
      <c r="CJ3339">
        <v>0</v>
      </c>
      <c r="CK3339">
        <f>YEAR(tbl_Opportunity[[#This Row],[Close Date]])</f>
        <v>2018</v>
      </c>
    </row>
    <row r="3340" spans="1:89">
      <c r="A3340" t="s">
        <v>395</v>
      </c>
      <c r="B3340" t="b">
        <v>0</v>
      </c>
      <c r="D3340" t="b">
        <v>0</v>
      </c>
      <c r="H3340" s="1">
        <v>42697</v>
      </c>
      <c r="I3340" t="b">
        <v>1</v>
      </c>
      <c r="O3340" t="s">
        <v>194</v>
      </c>
      <c r="P3340" t="b">
        <v>0</v>
      </c>
      <c r="Q3340" s="2">
        <v>43040.940324074072</v>
      </c>
      <c r="R3340" s="1"/>
      <c r="S3340" t="b">
        <v>0</v>
      </c>
      <c r="U3340" s="1"/>
      <c r="V3340" t="b">
        <v>0</v>
      </c>
      <c r="W3340" s="1">
        <v>42461</v>
      </c>
      <c r="X3340">
        <v>4</v>
      </c>
      <c r="Y3340">
        <v>2016</v>
      </c>
      <c r="Z3340" t="s">
        <v>8</v>
      </c>
      <c r="AA3340" t="s">
        <v>8</v>
      </c>
      <c r="AB3340" t="b">
        <v>0</v>
      </c>
      <c r="AC3340" t="b">
        <v>0</v>
      </c>
      <c r="AE3340" t="b">
        <v>0</v>
      </c>
      <c r="AF3340" t="b">
        <v>0</v>
      </c>
      <c r="AG3340" t="b">
        <v>0</v>
      </c>
      <c r="AH3340" t="s">
        <v>105</v>
      </c>
      <c r="AI3340" t="b">
        <v>0</v>
      </c>
      <c r="AK3340" t="b">
        <v>0</v>
      </c>
      <c r="AL3340" s="1"/>
      <c r="AM3340" t="s">
        <v>162</v>
      </c>
      <c r="AN3340" s="2">
        <v>44297.835520833331</v>
      </c>
      <c r="AP3340" s="2">
        <v>43169.630393518521</v>
      </c>
      <c r="AQ3340" s="1"/>
      <c r="AS3340" t="b">
        <v>0</v>
      </c>
      <c r="AV3340" t="s">
        <v>105</v>
      </c>
      <c r="BB3340" t="s">
        <v>8873</v>
      </c>
      <c r="BD3340" t="b">
        <v>0</v>
      </c>
      <c r="BH3340" t="s">
        <v>272</v>
      </c>
      <c r="BI3340" t="s">
        <v>200</v>
      </c>
      <c r="BJ3340" t="s">
        <v>105</v>
      </c>
      <c r="BM3340" t="s">
        <v>202</v>
      </c>
      <c r="BN3340" t="s">
        <v>203</v>
      </c>
      <c r="BQ3340" t="s">
        <v>204</v>
      </c>
      <c r="BR3340" t="b">
        <v>0</v>
      </c>
      <c r="BT3340" t="b">
        <v>0</v>
      </c>
      <c r="BW3340" t="s">
        <v>103</v>
      </c>
      <c r="BX3340" t="b">
        <v>0</v>
      </c>
      <c r="BY3340" s="2">
        <v>44376.857569444444</v>
      </c>
      <c r="CB3340" t="b">
        <v>0</v>
      </c>
      <c r="CC3340" t="b">
        <v>1</v>
      </c>
      <c r="CF3340">
        <v>33850</v>
      </c>
      <c r="CH3340">
        <v>33850</v>
      </c>
      <c r="CI3340">
        <v>100</v>
      </c>
      <c r="CJ3340">
        <v>0</v>
      </c>
      <c r="CK3340">
        <f>YEAR(tbl_Opportunity[[#This Row],[Close Date]])</f>
        <v>2016</v>
      </c>
    </row>
    <row r="3341" spans="1:89">
      <c r="A3341" t="s">
        <v>475</v>
      </c>
      <c r="B3341" t="b">
        <v>0</v>
      </c>
      <c r="D3341" t="b">
        <v>0</v>
      </c>
      <c r="H3341" s="1">
        <v>43047</v>
      </c>
      <c r="I3341" t="b">
        <v>1</v>
      </c>
      <c r="O3341" t="s">
        <v>194</v>
      </c>
      <c r="P3341" t="b">
        <v>0</v>
      </c>
      <c r="Q3341" s="2">
        <v>43047.776122685187</v>
      </c>
      <c r="R3341" s="1"/>
      <c r="S3341" t="b">
        <v>0</v>
      </c>
      <c r="U3341" s="1"/>
      <c r="V3341" t="b">
        <v>0</v>
      </c>
      <c r="W3341" s="1">
        <v>42826</v>
      </c>
      <c r="X3341">
        <v>4</v>
      </c>
      <c r="Y3341">
        <v>2017</v>
      </c>
      <c r="Z3341" t="s">
        <v>8</v>
      </c>
      <c r="AA3341" t="s">
        <v>8</v>
      </c>
      <c r="AB3341" t="b">
        <v>0</v>
      </c>
      <c r="AC3341" t="b">
        <v>0</v>
      </c>
      <c r="AE3341" t="b">
        <v>0</v>
      </c>
      <c r="AF3341" t="b">
        <v>0</v>
      </c>
      <c r="AG3341" t="b">
        <v>0</v>
      </c>
      <c r="AH3341" t="s">
        <v>3190</v>
      </c>
      <c r="AI3341" t="b">
        <v>0</v>
      </c>
      <c r="AK3341" t="b">
        <v>0</v>
      </c>
      <c r="AL3341" s="1"/>
      <c r="AM3341" t="s">
        <v>162</v>
      </c>
      <c r="AN3341" s="2">
        <v>44296.95826388889</v>
      </c>
      <c r="AP3341" s="2">
        <v>43169.630393518521</v>
      </c>
      <c r="AQ3341" s="1"/>
      <c r="AS3341" t="b">
        <v>0</v>
      </c>
      <c r="AU3341" t="s">
        <v>434</v>
      </c>
      <c r="AV3341" t="s">
        <v>248</v>
      </c>
      <c r="BB3341" t="s">
        <v>8874</v>
      </c>
      <c r="BD3341" t="b">
        <v>0</v>
      </c>
      <c r="BH3341" t="s">
        <v>215</v>
      </c>
      <c r="BJ3341" t="s">
        <v>250</v>
      </c>
      <c r="BM3341" t="s">
        <v>202</v>
      </c>
      <c r="BN3341" t="s">
        <v>203</v>
      </c>
      <c r="BQ3341" t="s">
        <v>204</v>
      </c>
      <c r="BR3341" t="b">
        <v>0</v>
      </c>
      <c r="BT3341" t="b">
        <v>0</v>
      </c>
      <c r="BW3341" t="s">
        <v>103</v>
      </c>
      <c r="BX3341" t="b">
        <v>0</v>
      </c>
      <c r="BY3341" s="2">
        <v>44376.857569444444</v>
      </c>
      <c r="BZ3341" t="s">
        <v>217</v>
      </c>
      <c r="CB3341" t="b">
        <v>0</v>
      </c>
      <c r="CC3341" t="b">
        <v>1</v>
      </c>
      <c r="CI3341">
        <v>100</v>
      </c>
      <c r="CJ3341">
        <v>0</v>
      </c>
      <c r="CK3341">
        <f>YEAR(tbl_Opportunity[[#This Row],[Close Date]])</f>
        <v>2017</v>
      </c>
    </row>
    <row r="3342" spans="1:89">
      <c r="A3342" t="s">
        <v>475</v>
      </c>
      <c r="B3342" t="b">
        <v>0</v>
      </c>
      <c r="D3342" t="b">
        <v>0</v>
      </c>
      <c r="H3342" s="1">
        <v>43783</v>
      </c>
      <c r="I3342" t="b">
        <v>1</v>
      </c>
      <c r="O3342" t="s">
        <v>406</v>
      </c>
      <c r="P3342" t="b">
        <v>0</v>
      </c>
      <c r="Q3342" s="2">
        <v>43781.792766203704</v>
      </c>
      <c r="R3342" s="1"/>
      <c r="S3342" t="b">
        <v>0</v>
      </c>
      <c r="U3342" s="1"/>
      <c r="V3342" t="b">
        <v>0</v>
      </c>
      <c r="W3342" s="1">
        <v>43556</v>
      </c>
      <c r="X3342">
        <v>4</v>
      </c>
      <c r="Y3342">
        <v>2019</v>
      </c>
      <c r="Z3342" t="s">
        <v>8</v>
      </c>
      <c r="AA3342" t="s">
        <v>8</v>
      </c>
      <c r="AB3342" t="b">
        <v>0</v>
      </c>
      <c r="AC3342" t="b">
        <v>0</v>
      </c>
      <c r="AE3342" t="b">
        <v>0</v>
      </c>
      <c r="AF3342" t="b">
        <v>0</v>
      </c>
      <c r="AG3342" t="b">
        <v>0</v>
      </c>
      <c r="AH3342" t="s">
        <v>3190</v>
      </c>
      <c r="AI3342" t="b">
        <v>0</v>
      </c>
      <c r="AJ3342" t="s">
        <v>462</v>
      </c>
      <c r="AK3342" t="b">
        <v>0</v>
      </c>
      <c r="AL3342" s="1"/>
      <c r="AM3342" t="s">
        <v>162</v>
      </c>
      <c r="AN3342" s="2">
        <v>44296.95826388889</v>
      </c>
      <c r="AP3342" s="2">
        <v>43783.589085648149</v>
      </c>
      <c r="AQ3342" s="1"/>
      <c r="AS3342" t="b">
        <v>0</v>
      </c>
      <c r="AV3342" t="s">
        <v>105</v>
      </c>
      <c r="AY3342" t="s">
        <v>236</v>
      </c>
      <c r="AZ3342" t="s">
        <v>2814</v>
      </c>
      <c r="BB3342" t="s">
        <v>8875</v>
      </c>
      <c r="BD3342" t="b">
        <v>0</v>
      </c>
      <c r="BF3342" t="s">
        <v>8876</v>
      </c>
      <c r="BH3342" t="s">
        <v>406</v>
      </c>
      <c r="BL3342" t="s">
        <v>477</v>
      </c>
      <c r="BM3342" t="s">
        <v>202</v>
      </c>
      <c r="BN3342" t="s">
        <v>203</v>
      </c>
      <c r="BQ3342" t="s">
        <v>204</v>
      </c>
      <c r="BR3342" t="b">
        <v>0</v>
      </c>
      <c r="BT3342" t="b">
        <v>0</v>
      </c>
      <c r="BW3342" t="s">
        <v>103</v>
      </c>
      <c r="BX3342" t="b">
        <v>0</v>
      </c>
      <c r="BY3342" s="2">
        <v>44376.857581018521</v>
      </c>
      <c r="CB3342" t="b">
        <v>0</v>
      </c>
      <c r="CC3342" t="b">
        <v>1</v>
      </c>
      <c r="CF3342">
        <v>35000</v>
      </c>
      <c r="CH3342">
        <v>35000</v>
      </c>
      <c r="CI3342">
        <v>100</v>
      </c>
      <c r="CJ3342">
        <v>0</v>
      </c>
      <c r="CK3342">
        <f>YEAR(tbl_Opportunity[[#This Row],[Close Date]])</f>
        <v>2019</v>
      </c>
    </row>
    <row r="3343" spans="1:89">
      <c r="A3343" t="s">
        <v>7221</v>
      </c>
      <c r="B3343" t="b">
        <v>0</v>
      </c>
      <c r="D3343" t="b">
        <v>0</v>
      </c>
      <c r="H3343" s="1">
        <v>43475</v>
      </c>
      <c r="I3343" t="b">
        <v>1</v>
      </c>
      <c r="O3343" t="s">
        <v>99</v>
      </c>
      <c r="P3343" t="b">
        <v>0</v>
      </c>
      <c r="Q3343" s="2">
        <v>43791.926527777781</v>
      </c>
      <c r="R3343" s="1"/>
      <c r="S3343" t="b">
        <v>0</v>
      </c>
      <c r="T3343" t="s">
        <v>417</v>
      </c>
      <c r="U3343" s="1">
        <v>44196</v>
      </c>
      <c r="V3343" t="b">
        <v>0</v>
      </c>
      <c r="W3343" s="1">
        <v>43466</v>
      </c>
      <c r="X3343">
        <v>1</v>
      </c>
      <c r="Y3343">
        <v>2019</v>
      </c>
      <c r="Z3343" t="s">
        <v>8</v>
      </c>
      <c r="AA3343" t="s">
        <v>8</v>
      </c>
      <c r="AB3343" t="b">
        <v>0</v>
      </c>
      <c r="AC3343" t="b">
        <v>0</v>
      </c>
      <c r="AE3343" t="b">
        <v>0</v>
      </c>
      <c r="AF3343" t="b">
        <v>0</v>
      </c>
      <c r="AG3343" t="b">
        <v>0</v>
      </c>
      <c r="AH3343" t="s">
        <v>4812</v>
      </c>
      <c r="AI3343" t="b">
        <v>0</v>
      </c>
      <c r="AK3343" t="b">
        <v>0</v>
      </c>
      <c r="AL3343" s="1"/>
      <c r="AM3343" t="s">
        <v>162</v>
      </c>
      <c r="AN3343" s="2">
        <v>44297.838888888888</v>
      </c>
      <c r="AP3343" s="2">
        <v>43836.76290509259</v>
      </c>
      <c r="AQ3343" s="1"/>
      <c r="AS3343" t="b">
        <v>0</v>
      </c>
      <c r="AV3343" t="s">
        <v>213</v>
      </c>
      <c r="BB3343" t="s">
        <v>8877</v>
      </c>
      <c r="BD3343" t="b">
        <v>0</v>
      </c>
      <c r="BH3343" t="s">
        <v>131</v>
      </c>
      <c r="BI3343" t="s">
        <v>150</v>
      </c>
      <c r="BJ3343" t="s">
        <v>2983</v>
      </c>
      <c r="BK3343" t="s">
        <v>102</v>
      </c>
      <c r="BN3343" t="s">
        <v>415</v>
      </c>
      <c r="BQ3343" t="s">
        <v>96</v>
      </c>
      <c r="BR3343" t="b">
        <v>0</v>
      </c>
      <c r="BS3343" t="s">
        <v>157</v>
      </c>
      <c r="BT3343" t="b">
        <v>0</v>
      </c>
      <c r="BW3343" t="s">
        <v>103</v>
      </c>
      <c r="BX3343" t="b">
        <v>0</v>
      </c>
      <c r="BY3343" s="2">
        <v>44376.857581018521</v>
      </c>
      <c r="CB3343" t="b">
        <v>0</v>
      </c>
      <c r="CC3343" t="b">
        <v>1</v>
      </c>
      <c r="CI3343">
        <v>100</v>
      </c>
      <c r="CJ3343">
        <v>0</v>
      </c>
      <c r="CK3343">
        <f>YEAR(tbl_Opportunity[[#This Row],[Close Date]])</f>
        <v>2019</v>
      </c>
    </row>
    <row r="3344" spans="1:89">
      <c r="A3344" t="s">
        <v>303</v>
      </c>
      <c r="B3344" t="b">
        <v>0</v>
      </c>
      <c r="D3344" t="b">
        <v>0</v>
      </c>
      <c r="E3344" t="s">
        <v>3126</v>
      </c>
      <c r="G3344" t="s">
        <v>2807</v>
      </c>
      <c r="H3344" s="1">
        <v>43646</v>
      </c>
      <c r="I3344" t="b">
        <v>1</v>
      </c>
      <c r="L3344" t="s">
        <v>6751</v>
      </c>
      <c r="O3344" t="s">
        <v>4222</v>
      </c>
      <c r="P3344" t="b">
        <v>1</v>
      </c>
      <c r="Q3344" s="2">
        <v>43699.066493055558</v>
      </c>
      <c r="R3344" s="1"/>
      <c r="S3344" t="b">
        <v>0</v>
      </c>
      <c r="U3344" s="1"/>
      <c r="V3344" t="b">
        <v>0</v>
      </c>
      <c r="W3344" s="1">
        <v>43497</v>
      </c>
      <c r="X3344">
        <v>2</v>
      </c>
      <c r="Y3344">
        <v>2019</v>
      </c>
      <c r="Z3344" t="s">
        <v>8</v>
      </c>
      <c r="AA3344" t="s">
        <v>8</v>
      </c>
      <c r="AB3344" t="b">
        <v>0</v>
      </c>
      <c r="AC3344" t="b">
        <v>0</v>
      </c>
      <c r="AE3344" t="b">
        <v>0</v>
      </c>
      <c r="AF3344" t="b">
        <v>0</v>
      </c>
      <c r="AG3344" t="b">
        <v>0</v>
      </c>
      <c r="AH3344" t="s">
        <v>4366</v>
      </c>
      <c r="AI3344" t="b">
        <v>0</v>
      </c>
      <c r="AK3344" t="b">
        <v>0</v>
      </c>
      <c r="AL3344" s="1"/>
      <c r="AM3344" t="s">
        <v>162</v>
      </c>
      <c r="AN3344" s="2">
        <v>44296.95826388889</v>
      </c>
      <c r="AP3344" s="2">
        <v>43699.06722222222</v>
      </c>
      <c r="AQ3344" s="1"/>
      <c r="AS3344" t="b">
        <v>0</v>
      </c>
      <c r="AV3344" t="s">
        <v>248</v>
      </c>
      <c r="BB3344" t="s">
        <v>8878</v>
      </c>
      <c r="BD3344" t="b">
        <v>0</v>
      </c>
      <c r="BH3344" t="s">
        <v>4222</v>
      </c>
      <c r="BJ3344" t="s">
        <v>216</v>
      </c>
      <c r="BL3344" t="s">
        <v>6751</v>
      </c>
      <c r="BM3344" t="s">
        <v>202</v>
      </c>
      <c r="BN3344" t="s">
        <v>2414</v>
      </c>
      <c r="BQ3344" t="s">
        <v>204</v>
      </c>
      <c r="BR3344" t="b">
        <v>0</v>
      </c>
      <c r="BT3344" t="b">
        <v>0</v>
      </c>
      <c r="BW3344" t="s">
        <v>103</v>
      </c>
      <c r="BX3344" t="b">
        <v>0</v>
      </c>
      <c r="BY3344" s="2">
        <v>44376.857569444444</v>
      </c>
      <c r="CB3344" t="b">
        <v>0</v>
      </c>
      <c r="CC3344" t="b">
        <v>1</v>
      </c>
      <c r="CF3344">
        <v>92862.5</v>
      </c>
      <c r="CH3344">
        <v>92862.5</v>
      </c>
      <c r="CI3344">
        <v>100</v>
      </c>
      <c r="CJ3344">
        <v>0</v>
      </c>
      <c r="CK3344">
        <f>YEAR(tbl_Opportunity[[#This Row],[Close Date]])</f>
        <v>2019</v>
      </c>
    </row>
    <row r="3345" spans="1:89">
      <c r="A3345" t="s">
        <v>8879</v>
      </c>
      <c r="B3345" t="b">
        <v>0</v>
      </c>
      <c r="D3345" t="b">
        <v>0</v>
      </c>
      <c r="E3345" t="s">
        <v>8880</v>
      </c>
      <c r="H3345" s="1">
        <v>44421</v>
      </c>
      <c r="I3345" t="b">
        <v>1</v>
      </c>
      <c r="L3345" t="s">
        <v>8881</v>
      </c>
      <c r="O3345" t="s">
        <v>142</v>
      </c>
      <c r="P3345" t="b">
        <v>1</v>
      </c>
      <c r="Q3345" s="2">
        <v>44291.840983796297</v>
      </c>
      <c r="R3345" s="1">
        <v>44421</v>
      </c>
      <c r="S3345" t="b">
        <v>0</v>
      </c>
      <c r="U3345" s="1"/>
      <c r="V3345" t="b">
        <v>0</v>
      </c>
      <c r="W3345" s="1">
        <v>44256</v>
      </c>
      <c r="X3345">
        <v>3</v>
      </c>
      <c r="Y3345">
        <v>2021</v>
      </c>
      <c r="Z3345" t="s">
        <v>8</v>
      </c>
      <c r="AA3345" t="s">
        <v>8</v>
      </c>
      <c r="AB3345" t="b">
        <v>0</v>
      </c>
      <c r="AC3345" t="b">
        <v>0</v>
      </c>
      <c r="AE3345" t="b">
        <v>0</v>
      </c>
      <c r="AF3345" t="b">
        <v>0</v>
      </c>
      <c r="AG3345" t="b">
        <v>0</v>
      </c>
      <c r="AH3345" t="s">
        <v>4808</v>
      </c>
      <c r="AI3345" t="b">
        <v>0</v>
      </c>
      <c r="AK3345" t="b">
        <v>0</v>
      </c>
      <c r="AL3345" s="1">
        <v>44018</v>
      </c>
      <c r="AM3345" t="s">
        <v>8882</v>
      </c>
      <c r="AN3345" s="2">
        <v>44465.363368055558</v>
      </c>
      <c r="AP3345" s="2">
        <v>44421.268553240741</v>
      </c>
      <c r="AQ3345" s="1">
        <v>44421</v>
      </c>
      <c r="AS3345" t="b">
        <v>0</v>
      </c>
      <c r="AV3345" t="s">
        <v>2820</v>
      </c>
      <c r="BB3345" t="s">
        <v>8883</v>
      </c>
      <c r="BD3345" t="b">
        <v>0</v>
      </c>
      <c r="BH3345" t="s">
        <v>142</v>
      </c>
      <c r="BJ3345" t="s">
        <v>95</v>
      </c>
      <c r="BL3345" t="s">
        <v>8881</v>
      </c>
      <c r="BN3345" t="s">
        <v>415</v>
      </c>
      <c r="BQ3345" t="s">
        <v>96</v>
      </c>
      <c r="BR3345" t="b">
        <v>0</v>
      </c>
      <c r="BT3345" t="b">
        <v>0</v>
      </c>
      <c r="BW3345" t="s">
        <v>103</v>
      </c>
      <c r="BX3345" t="b">
        <v>0</v>
      </c>
      <c r="BY3345" s="2">
        <v>44465.363368055558</v>
      </c>
      <c r="CB3345" t="b">
        <v>0</v>
      </c>
      <c r="CC3345" t="b">
        <v>1</v>
      </c>
      <c r="CD3345">
        <v>0</v>
      </c>
      <c r="CE3345">
        <v>0</v>
      </c>
      <c r="CI3345">
        <v>100</v>
      </c>
      <c r="CJ3345">
        <v>0</v>
      </c>
      <c r="CK3345">
        <f>YEAR(tbl_Opportunity[[#This Row],[Close Date]])</f>
        <v>2021</v>
      </c>
    </row>
    <row r="3346" spans="1:89">
      <c r="A3346" t="s">
        <v>5850</v>
      </c>
      <c r="B3346" t="b">
        <v>0</v>
      </c>
      <c r="D3346" t="b">
        <v>0</v>
      </c>
      <c r="H3346" s="1">
        <v>40596</v>
      </c>
      <c r="I3346" t="b">
        <v>1</v>
      </c>
      <c r="O3346" t="s">
        <v>89</v>
      </c>
      <c r="P3346" t="b">
        <v>0</v>
      </c>
      <c r="Q3346" s="2">
        <v>41436.707789351851</v>
      </c>
      <c r="R3346" s="1"/>
      <c r="S3346" t="b">
        <v>0</v>
      </c>
      <c r="U3346" s="1"/>
      <c r="V3346" t="b">
        <v>0</v>
      </c>
      <c r="W3346" s="1">
        <v>40544</v>
      </c>
      <c r="X3346">
        <v>1</v>
      </c>
      <c r="Y3346">
        <v>2011</v>
      </c>
      <c r="Z3346" t="s">
        <v>8</v>
      </c>
      <c r="AA3346" t="s">
        <v>8</v>
      </c>
      <c r="AB3346" t="b">
        <v>0</v>
      </c>
      <c r="AC3346" t="b">
        <v>0</v>
      </c>
      <c r="AE3346" t="b">
        <v>0</v>
      </c>
      <c r="AF3346" t="b">
        <v>0</v>
      </c>
      <c r="AG3346" t="b">
        <v>0</v>
      </c>
      <c r="AI3346" t="b">
        <v>0</v>
      </c>
      <c r="AK3346" t="b">
        <v>0</v>
      </c>
      <c r="AL3346" s="1"/>
      <c r="AM3346" t="s">
        <v>92</v>
      </c>
      <c r="AN3346" s="2">
        <v>43836.762638888889</v>
      </c>
      <c r="AP3346" s="2">
        <v>43836.762627314813</v>
      </c>
      <c r="AQ3346" s="1"/>
      <c r="AS3346" t="b">
        <v>0</v>
      </c>
      <c r="AV3346" t="s">
        <v>112</v>
      </c>
      <c r="BB3346" t="s">
        <v>8884</v>
      </c>
      <c r="BC3346" t="s">
        <v>5839</v>
      </c>
      <c r="BD3346" t="b">
        <v>1</v>
      </c>
      <c r="BH3346" t="s">
        <v>89</v>
      </c>
      <c r="BQ3346" t="s">
        <v>96</v>
      </c>
      <c r="BR3346" t="b">
        <v>0</v>
      </c>
      <c r="BT3346" t="b">
        <v>0</v>
      </c>
      <c r="BW3346" t="s">
        <v>103</v>
      </c>
      <c r="BX3346" t="b">
        <v>0</v>
      </c>
      <c r="BY3346" s="2">
        <v>44376.857581018521</v>
      </c>
      <c r="CB3346" t="b">
        <v>0</v>
      </c>
      <c r="CC3346" t="b">
        <v>1</v>
      </c>
      <c r="CF3346">
        <v>50000</v>
      </c>
      <c r="CH3346">
        <v>50000</v>
      </c>
      <c r="CI3346">
        <v>100</v>
      </c>
      <c r="CJ3346">
        <v>0</v>
      </c>
      <c r="CK3346">
        <f>YEAR(tbl_Opportunity[[#This Row],[Close Date]])</f>
        <v>2011</v>
      </c>
    </row>
    <row r="3347" spans="1:89">
      <c r="A3347" t="s">
        <v>5850</v>
      </c>
      <c r="B3347" t="b">
        <v>0</v>
      </c>
      <c r="D3347" t="b">
        <v>0</v>
      </c>
      <c r="H3347" s="1">
        <v>40596</v>
      </c>
      <c r="I3347" t="b">
        <v>1</v>
      </c>
      <c r="O3347" t="s">
        <v>89</v>
      </c>
      <c r="P3347" t="b">
        <v>0</v>
      </c>
      <c r="Q3347" s="2">
        <v>41436.707789351851</v>
      </c>
      <c r="R3347" s="1"/>
      <c r="S3347" t="b">
        <v>0</v>
      </c>
      <c r="U3347" s="1"/>
      <c r="V3347" t="b">
        <v>0</v>
      </c>
      <c r="W3347" s="1">
        <v>40544</v>
      </c>
      <c r="X3347">
        <v>1</v>
      </c>
      <c r="Y3347">
        <v>2011</v>
      </c>
      <c r="Z3347" t="s">
        <v>8</v>
      </c>
      <c r="AA3347" t="s">
        <v>8</v>
      </c>
      <c r="AB3347" t="b">
        <v>0</v>
      </c>
      <c r="AC3347" t="b">
        <v>0</v>
      </c>
      <c r="AE3347" t="b">
        <v>0</v>
      </c>
      <c r="AF3347" t="b">
        <v>0</v>
      </c>
      <c r="AG3347" t="b">
        <v>0</v>
      </c>
      <c r="AI3347" t="b">
        <v>0</v>
      </c>
      <c r="AK3347" t="b">
        <v>0</v>
      </c>
      <c r="AL3347" s="1"/>
      <c r="AM3347" t="s">
        <v>92</v>
      </c>
      <c r="AN3347" s="2">
        <v>43836.762638888889</v>
      </c>
      <c r="AP3347" s="2">
        <v>43836.762627314813</v>
      </c>
      <c r="AQ3347" s="1"/>
      <c r="AS3347" t="b">
        <v>0</v>
      </c>
      <c r="AV3347" t="s">
        <v>112</v>
      </c>
      <c r="BB3347" t="s">
        <v>8885</v>
      </c>
      <c r="BC3347" t="s">
        <v>5842</v>
      </c>
      <c r="BD3347" t="b">
        <v>1</v>
      </c>
      <c r="BH3347" t="s">
        <v>89</v>
      </c>
      <c r="BQ3347" t="s">
        <v>96</v>
      </c>
      <c r="BR3347" t="b">
        <v>0</v>
      </c>
      <c r="BT3347" t="b">
        <v>0</v>
      </c>
      <c r="BW3347" t="s">
        <v>103</v>
      </c>
      <c r="BX3347" t="b">
        <v>0</v>
      </c>
      <c r="BY3347" s="2">
        <v>44376.857581018521</v>
      </c>
      <c r="CB3347" t="b">
        <v>0</v>
      </c>
      <c r="CC3347" t="b">
        <v>1</v>
      </c>
      <c r="CF3347">
        <v>500000</v>
      </c>
      <c r="CH3347">
        <v>500000</v>
      </c>
      <c r="CI3347">
        <v>100</v>
      </c>
      <c r="CJ3347">
        <v>0</v>
      </c>
      <c r="CK3347">
        <f>YEAR(tbl_Opportunity[[#This Row],[Close Date]])</f>
        <v>2011</v>
      </c>
    </row>
    <row r="3348" spans="1:89">
      <c r="A3348" t="s">
        <v>8886</v>
      </c>
      <c r="B3348" t="b">
        <v>0</v>
      </c>
      <c r="D3348" t="b">
        <v>0</v>
      </c>
      <c r="H3348" s="1">
        <v>42185</v>
      </c>
      <c r="I3348" t="b">
        <v>1</v>
      </c>
      <c r="L3348" t="s">
        <v>8887</v>
      </c>
      <c r="O3348" t="s">
        <v>89</v>
      </c>
      <c r="P3348" t="b">
        <v>0</v>
      </c>
      <c r="Q3348" s="2">
        <v>42074.839467592596</v>
      </c>
      <c r="R3348" s="1"/>
      <c r="S3348" t="b">
        <v>0</v>
      </c>
      <c r="U3348" s="1"/>
      <c r="V3348" t="b">
        <v>0</v>
      </c>
      <c r="W3348" s="1">
        <v>42036</v>
      </c>
      <c r="X3348">
        <v>2</v>
      </c>
      <c r="Y3348">
        <v>2015</v>
      </c>
      <c r="Z3348" t="s">
        <v>8</v>
      </c>
      <c r="AA3348" t="s">
        <v>8</v>
      </c>
      <c r="AB3348" t="b">
        <v>0</v>
      </c>
      <c r="AC3348" t="b">
        <v>0</v>
      </c>
      <c r="AE3348" t="b">
        <v>0</v>
      </c>
      <c r="AF3348" t="b">
        <v>0</v>
      </c>
      <c r="AG3348" t="b">
        <v>0</v>
      </c>
      <c r="AH3348" t="s">
        <v>4863</v>
      </c>
      <c r="AI3348" t="b">
        <v>0</v>
      </c>
      <c r="AK3348" t="b">
        <v>0</v>
      </c>
      <c r="AL3348" s="1"/>
      <c r="AM3348" t="s">
        <v>99</v>
      </c>
      <c r="AN3348" s="2">
        <v>44180.587800925925</v>
      </c>
      <c r="AP3348" s="2">
        <v>43836.762685185182</v>
      </c>
      <c r="AQ3348" s="1"/>
      <c r="AS3348" t="b">
        <v>0</v>
      </c>
      <c r="AV3348" t="s">
        <v>105</v>
      </c>
      <c r="BB3348" t="s">
        <v>8888</v>
      </c>
      <c r="BD3348" t="b">
        <v>1</v>
      </c>
      <c r="BH3348" t="s">
        <v>89</v>
      </c>
      <c r="BI3348" t="s">
        <v>101</v>
      </c>
      <c r="BK3348" t="s">
        <v>102</v>
      </c>
      <c r="BQ3348" t="s">
        <v>96</v>
      </c>
      <c r="BR3348" t="b">
        <v>0</v>
      </c>
      <c r="BT3348" t="b">
        <v>0</v>
      </c>
      <c r="BW3348" t="s">
        <v>103</v>
      </c>
      <c r="BX3348" t="b">
        <v>0</v>
      </c>
      <c r="BY3348" s="2">
        <v>44376.857581018521</v>
      </c>
      <c r="CB3348" t="b">
        <v>0</v>
      </c>
      <c r="CC3348" t="b">
        <v>1</v>
      </c>
      <c r="CF3348">
        <v>50000</v>
      </c>
      <c r="CH3348">
        <v>50000</v>
      </c>
      <c r="CI3348">
        <v>100</v>
      </c>
      <c r="CJ3348">
        <v>0</v>
      </c>
      <c r="CK3348">
        <f>YEAR(tbl_Opportunity[[#This Row],[Close Date]])</f>
        <v>2015</v>
      </c>
    </row>
    <row r="3349" spans="1:89">
      <c r="A3349" t="s">
        <v>2542</v>
      </c>
      <c r="B3349" t="b">
        <v>0</v>
      </c>
      <c r="D3349" t="b">
        <v>0</v>
      </c>
      <c r="E3349" t="s">
        <v>2775</v>
      </c>
      <c r="H3349" s="1">
        <v>43747</v>
      </c>
      <c r="I3349" t="b">
        <v>1</v>
      </c>
      <c r="L3349" t="s">
        <v>7025</v>
      </c>
      <c r="O3349" t="s">
        <v>332</v>
      </c>
      <c r="P3349" t="b">
        <v>0</v>
      </c>
      <c r="Q3349" s="2">
        <v>42968.102256944447</v>
      </c>
      <c r="R3349" s="1"/>
      <c r="S3349" t="b">
        <v>0</v>
      </c>
      <c r="U3349" s="1"/>
      <c r="V3349" t="b">
        <v>0</v>
      </c>
      <c r="W3349" s="1">
        <v>43556</v>
      </c>
      <c r="X3349">
        <v>4</v>
      </c>
      <c r="Y3349">
        <v>2019</v>
      </c>
      <c r="Z3349" t="s">
        <v>8</v>
      </c>
      <c r="AA3349" t="s">
        <v>8</v>
      </c>
      <c r="AB3349" t="b">
        <v>0</v>
      </c>
      <c r="AC3349" t="b">
        <v>0</v>
      </c>
      <c r="AE3349" t="b">
        <v>0</v>
      </c>
      <c r="AF3349" t="b">
        <v>0</v>
      </c>
      <c r="AG3349" t="b">
        <v>0</v>
      </c>
      <c r="AH3349" t="s">
        <v>1016</v>
      </c>
      <c r="AI3349" t="b">
        <v>0</v>
      </c>
      <c r="AK3349" t="b">
        <v>0</v>
      </c>
      <c r="AL3349" s="1"/>
      <c r="AM3349" t="s">
        <v>114</v>
      </c>
      <c r="AN3349" s="2">
        <v>44201.844699074078</v>
      </c>
      <c r="AP3349" s="2">
        <v>43836.762627314813</v>
      </c>
      <c r="AQ3349" s="1"/>
      <c r="AS3349" t="b">
        <v>0</v>
      </c>
      <c r="AV3349" t="s">
        <v>105</v>
      </c>
      <c r="BB3349" t="s">
        <v>8889</v>
      </c>
      <c r="BD3349" t="b">
        <v>1</v>
      </c>
      <c r="BH3349" t="s">
        <v>332</v>
      </c>
      <c r="BJ3349" t="s">
        <v>102</v>
      </c>
      <c r="BK3349" t="s">
        <v>102</v>
      </c>
      <c r="BQ3349" t="s">
        <v>96</v>
      </c>
      <c r="BR3349" t="b">
        <v>0</v>
      </c>
      <c r="BT3349" t="b">
        <v>0</v>
      </c>
      <c r="BW3349" t="s">
        <v>103</v>
      </c>
      <c r="BX3349" t="b">
        <v>0</v>
      </c>
      <c r="BY3349" s="2">
        <v>44376.857569444444</v>
      </c>
      <c r="CB3349" t="b">
        <v>0</v>
      </c>
      <c r="CC3349" t="b">
        <v>1</v>
      </c>
      <c r="CF3349">
        <v>0</v>
      </c>
      <c r="CH3349">
        <v>0</v>
      </c>
      <c r="CI3349">
        <v>100</v>
      </c>
      <c r="CJ3349">
        <v>0</v>
      </c>
      <c r="CK3349">
        <f>YEAR(tbl_Opportunity[[#This Row],[Close Date]])</f>
        <v>2019</v>
      </c>
    </row>
    <row r="3350" spans="1:89">
      <c r="A3350" t="s">
        <v>1810</v>
      </c>
      <c r="B3350" t="b">
        <v>0</v>
      </c>
      <c r="D3350" t="b">
        <v>0</v>
      </c>
      <c r="H3350" s="1">
        <v>43770</v>
      </c>
      <c r="I3350" t="b">
        <v>1</v>
      </c>
      <c r="O3350" t="s">
        <v>99</v>
      </c>
      <c r="P3350" t="b">
        <v>0</v>
      </c>
      <c r="Q3350" s="2">
        <v>43791.906851851854</v>
      </c>
      <c r="R3350" s="1"/>
      <c r="S3350" t="b">
        <v>0</v>
      </c>
      <c r="U3350" s="1"/>
      <c r="V3350" t="b">
        <v>0</v>
      </c>
      <c r="W3350" s="1">
        <v>43556</v>
      </c>
      <c r="X3350">
        <v>4</v>
      </c>
      <c r="Y3350">
        <v>2019</v>
      </c>
      <c r="Z3350" t="s">
        <v>8</v>
      </c>
      <c r="AA3350" t="s">
        <v>8</v>
      </c>
      <c r="AB3350" t="b">
        <v>0</v>
      </c>
      <c r="AC3350" t="b">
        <v>0</v>
      </c>
      <c r="AE3350" t="b">
        <v>0</v>
      </c>
      <c r="AF3350" t="b">
        <v>0</v>
      </c>
      <c r="AG3350" t="b">
        <v>0</v>
      </c>
      <c r="AH3350" t="s">
        <v>4808</v>
      </c>
      <c r="AI3350" t="b">
        <v>0</v>
      </c>
      <c r="AK3350" t="b">
        <v>0</v>
      </c>
      <c r="AL3350" s="1"/>
      <c r="AM3350" t="s">
        <v>162</v>
      </c>
      <c r="AN3350" s="2">
        <v>44297.8278587963</v>
      </c>
      <c r="AP3350" s="2">
        <v>43836.762685185182</v>
      </c>
      <c r="AQ3350" s="1"/>
      <c r="AS3350" t="b">
        <v>0</v>
      </c>
      <c r="AV3350" t="s">
        <v>153</v>
      </c>
      <c r="BB3350" t="s">
        <v>8890</v>
      </c>
      <c r="BD3350" t="b">
        <v>1</v>
      </c>
      <c r="BH3350" t="s">
        <v>142</v>
      </c>
      <c r="BJ3350" t="s">
        <v>95</v>
      </c>
      <c r="BK3350" t="s">
        <v>95</v>
      </c>
      <c r="BN3350" t="s">
        <v>415</v>
      </c>
      <c r="BQ3350" t="s">
        <v>96</v>
      </c>
      <c r="BR3350" t="b">
        <v>0</v>
      </c>
      <c r="BT3350" t="b">
        <v>0</v>
      </c>
      <c r="BW3350" t="s">
        <v>103</v>
      </c>
      <c r="BX3350" t="b">
        <v>0</v>
      </c>
      <c r="BY3350" s="2">
        <v>44376.857581018521</v>
      </c>
      <c r="CB3350" t="b">
        <v>0</v>
      </c>
      <c r="CC3350" t="b">
        <v>1</v>
      </c>
      <c r="CI3350">
        <v>100</v>
      </c>
      <c r="CJ3350">
        <v>0</v>
      </c>
      <c r="CK3350">
        <f>YEAR(tbl_Opportunity[[#This Row],[Close Date]])</f>
        <v>2019</v>
      </c>
    </row>
    <row r="3351" spans="1:89">
      <c r="A3351" t="s">
        <v>3388</v>
      </c>
      <c r="B3351" t="b">
        <v>0</v>
      </c>
      <c r="D3351" t="b">
        <v>0</v>
      </c>
      <c r="H3351" s="1">
        <v>42916</v>
      </c>
      <c r="I3351" t="b">
        <v>1</v>
      </c>
      <c r="L3351" t="s">
        <v>8891</v>
      </c>
      <c r="O3351" t="s">
        <v>332</v>
      </c>
      <c r="P3351" t="b">
        <v>1</v>
      </c>
      <c r="Q3351" s="2">
        <v>42885.110648148147</v>
      </c>
      <c r="R3351" s="1"/>
      <c r="S3351" t="b">
        <v>0</v>
      </c>
      <c r="U3351" s="1"/>
      <c r="V3351" t="b">
        <v>0</v>
      </c>
      <c r="W3351" s="1">
        <v>42767</v>
      </c>
      <c r="X3351">
        <v>2</v>
      </c>
      <c r="Y3351">
        <v>2017</v>
      </c>
      <c r="Z3351" t="s">
        <v>8</v>
      </c>
      <c r="AA3351" t="s">
        <v>8</v>
      </c>
      <c r="AB3351" t="b">
        <v>0</v>
      </c>
      <c r="AC3351" t="b">
        <v>0</v>
      </c>
      <c r="AE3351" t="b">
        <v>0</v>
      </c>
      <c r="AF3351" t="b">
        <v>0</v>
      </c>
      <c r="AG3351" t="b">
        <v>0</v>
      </c>
      <c r="AH3351" t="s">
        <v>1016</v>
      </c>
      <c r="AI3351" t="b">
        <v>0</v>
      </c>
      <c r="AK3351" t="b">
        <v>0</v>
      </c>
      <c r="AL3351" s="1"/>
      <c r="AM3351" t="s">
        <v>99</v>
      </c>
      <c r="AN3351" s="2">
        <v>44229.604548611111</v>
      </c>
      <c r="AP3351" s="2">
        <v>43836.762627314813</v>
      </c>
      <c r="AQ3351" s="1"/>
      <c r="AS3351" t="b">
        <v>0</v>
      </c>
      <c r="AV3351" t="s">
        <v>93</v>
      </c>
      <c r="BB3351" t="s">
        <v>8892</v>
      </c>
      <c r="BD3351" t="b">
        <v>1</v>
      </c>
      <c r="BH3351" t="s">
        <v>332</v>
      </c>
      <c r="BL3351" t="s">
        <v>8891</v>
      </c>
      <c r="BQ3351" t="s">
        <v>96</v>
      </c>
      <c r="BR3351" t="b">
        <v>0</v>
      </c>
      <c r="BT3351" t="b">
        <v>0</v>
      </c>
      <c r="BW3351" t="s">
        <v>103</v>
      </c>
      <c r="BX3351" t="b">
        <v>0</v>
      </c>
      <c r="BY3351" s="2">
        <v>44376.857569444444</v>
      </c>
      <c r="CB3351" t="b">
        <v>0</v>
      </c>
      <c r="CC3351" t="b">
        <v>1</v>
      </c>
      <c r="CI3351">
        <v>100</v>
      </c>
      <c r="CJ3351">
        <v>0</v>
      </c>
      <c r="CK3351">
        <f>YEAR(tbl_Opportunity[[#This Row],[Close Date]])</f>
        <v>2017</v>
      </c>
    </row>
    <row r="3352" spans="1:89">
      <c r="A3352" t="s">
        <v>8893</v>
      </c>
      <c r="B3352" t="b">
        <v>0</v>
      </c>
      <c r="D3352" t="b">
        <v>0</v>
      </c>
      <c r="H3352" s="1">
        <v>42916</v>
      </c>
      <c r="I3352" t="b">
        <v>1</v>
      </c>
      <c r="L3352" t="s">
        <v>8894</v>
      </c>
      <c r="O3352" t="s">
        <v>332</v>
      </c>
      <c r="P3352" t="b">
        <v>1</v>
      </c>
      <c r="Q3352" s="2">
        <v>42885.127175925925</v>
      </c>
      <c r="R3352" s="1"/>
      <c r="S3352" t="b">
        <v>0</v>
      </c>
      <c r="U3352" s="1"/>
      <c r="V3352" t="b">
        <v>0</v>
      </c>
      <c r="W3352" s="1">
        <v>42767</v>
      </c>
      <c r="X3352">
        <v>2</v>
      </c>
      <c r="Y3352">
        <v>2017</v>
      </c>
      <c r="Z3352" t="s">
        <v>8</v>
      </c>
      <c r="AA3352" t="s">
        <v>8</v>
      </c>
      <c r="AB3352" t="b">
        <v>0</v>
      </c>
      <c r="AC3352" t="b">
        <v>0</v>
      </c>
      <c r="AE3352" t="b">
        <v>0</v>
      </c>
      <c r="AF3352" t="b">
        <v>0</v>
      </c>
      <c r="AG3352" t="b">
        <v>0</v>
      </c>
      <c r="AH3352" t="s">
        <v>1016</v>
      </c>
      <c r="AI3352" t="b">
        <v>0</v>
      </c>
      <c r="AK3352" t="b">
        <v>0</v>
      </c>
      <c r="AL3352" s="1"/>
      <c r="AM3352" t="s">
        <v>92</v>
      </c>
      <c r="AN3352" s="2">
        <v>44091.617268518516</v>
      </c>
      <c r="AP3352" s="2">
        <v>43836.762627314813</v>
      </c>
      <c r="AQ3352" s="1"/>
      <c r="AS3352" t="b">
        <v>0</v>
      </c>
      <c r="AV3352" t="s">
        <v>93</v>
      </c>
      <c r="BB3352" t="s">
        <v>8895</v>
      </c>
      <c r="BD3352" t="b">
        <v>1</v>
      </c>
      <c r="BH3352" t="s">
        <v>332</v>
      </c>
      <c r="BQ3352" t="s">
        <v>96</v>
      </c>
      <c r="BR3352" t="b">
        <v>0</v>
      </c>
      <c r="BT3352" t="b">
        <v>0</v>
      </c>
      <c r="BW3352" t="s">
        <v>103</v>
      </c>
      <c r="BX3352" t="b">
        <v>0</v>
      </c>
      <c r="BY3352" s="2">
        <v>44376.857569444444</v>
      </c>
      <c r="CB3352" t="b">
        <v>0</v>
      </c>
      <c r="CC3352" t="b">
        <v>1</v>
      </c>
      <c r="CI3352">
        <v>100</v>
      </c>
      <c r="CJ3352">
        <v>0</v>
      </c>
      <c r="CK3352">
        <f>YEAR(tbl_Opportunity[[#This Row],[Close Date]])</f>
        <v>2017</v>
      </c>
    </row>
    <row r="3353" spans="1:89">
      <c r="A3353" t="s">
        <v>7390</v>
      </c>
      <c r="B3353" t="b">
        <v>0</v>
      </c>
      <c r="D3353" t="b">
        <v>0</v>
      </c>
      <c r="H3353" s="1">
        <v>42916</v>
      </c>
      <c r="I3353" t="b">
        <v>1</v>
      </c>
      <c r="L3353" t="s">
        <v>7391</v>
      </c>
      <c r="O3353" t="s">
        <v>332</v>
      </c>
      <c r="P3353" t="b">
        <v>1</v>
      </c>
      <c r="Q3353" s="2">
        <v>42885.134398148148</v>
      </c>
      <c r="R3353" s="1"/>
      <c r="S3353" t="b">
        <v>0</v>
      </c>
      <c r="U3353" s="1"/>
      <c r="V3353" t="b">
        <v>0</v>
      </c>
      <c r="W3353" s="1">
        <v>42767</v>
      </c>
      <c r="X3353">
        <v>2</v>
      </c>
      <c r="Y3353">
        <v>2017</v>
      </c>
      <c r="Z3353" t="s">
        <v>8</v>
      </c>
      <c r="AA3353" t="s">
        <v>8</v>
      </c>
      <c r="AB3353" t="b">
        <v>0</v>
      </c>
      <c r="AC3353" t="b">
        <v>0</v>
      </c>
      <c r="AE3353" t="b">
        <v>0</v>
      </c>
      <c r="AF3353" t="b">
        <v>0</v>
      </c>
      <c r="AG3353" t="b">
        <v>0</v>
      </c>
      <c r="AH3353" t="s">
        <v>1016</v>
      </c>
      <c r="AI3353" t="b">
        <v>0</v>
      </c>
      <c r="AK3353" t="b">
        <v>0</v>
      </c>
      <c r="AL3353" s="1"/>
      <c r="AM3353" t="s">
        <v>92</v>
      </c>
      <c r="AN3353" s="2">
        <v>44091.617268518516</v>
      </c>
      <c r="AP3353" s="2">
        <v>43836.762627314813</v>
      </c>
      <c r="AQ3353" s="1"/>
      <c r="AS3353" t="b">
        <v>0</v>
      </c>
      <c r="AV3353" t="s">
        <v>93</v>
      </c>
      <c r="BB3353" t="s">
        <v>8896</v>
      </c>
      <c r="BD3353" t="b">
        <v>1</v>
      </c>
      <c r="BH3353" t="s">
        <v>332</v>
      </c>
      <c r="BL3353" t="s">
        <v>7391</v>
      </c>
      <c r="BQ3353" t="s">
        <v>96</v>
      </c>
      <c r="BR3353" t="b">
        <v>0</v>
      </c>
      <c r="BT3353" t="b">
        <v>0</v>
      </c>
      <c r="BW3353" t="s">
        <v>103</v>
      </c>
      <c r="BX3353" t="b">
        <v>0</v>
      </c>
      <c r="BY3353" s="2">
        <v>44376.857569444444</v>
      </c>
      <c r="CB3353" t="b">
        <v>0</v>
      </c>
      <c r="CC3353" t="b">
        <v>1</v>
      </c>
      <c r="CI3353">
        <v>100</v>
      </c>
      <c r="CJ3353">
        <v>0</v>
      </c>
      <c r="CK3353">
        <f>YEAR(tbl_Opportunity[[#This Row],[Close Date]])</f>
        <v>2017</v>
      </c>
    </row>
    <row r="3354" spans="1:89">
      <c r="A3354" t="s">
        <v>7553</v>
      </c>
      <c r="B3354" t="b">
        <v>0</v>
      </c>
      <c r="D3354" t="b">
        <v>0</v>
      </c>
      <c r="E3354" t="s">
        <v>3040</v>
      </c>
      <c r="H3354" s="1">
        <v>42916</v>
      </c>
      <c r="I3354" t="b">
        <v>1</v>
      </c>
      <c r="L3354" t="s">
        <v>8897</v>
      </c>
      <c r="O3354" t="s">
        <v>332</v>
      </c>
      <c r="P3354" t="b">
        <v>1</v>
      </c>
      <c r="Q3354" s="2">
        <v>42892.074120370373</v>
      </c>
      <c r="R3354" s="1"/>
      <c r="S3354" t="b">
        <v>0</v>
      </c>
      <c r="U3354" s="1"/>
      <c r="V3354" t="b">
        <v>0</v>
      </c>
      <c r="W3354" s="1">
        <v>42767</v>
      </c>
      <c r="X3354">
        <v>2</v>
      </c>
      <c r="Y3354">
        <v>2017</v>
      </c>
      <c r="Z3354" t="s">
        <v>8</v>
      </c>
      <c r="AA3354" t="s">
        <v>8</v>
      </c>
      <c r="AB3354" t="b">
        <v>0</v>
      </c>
      <c r="AC3354" t="b">
        <v>0</v>
      </c>
      <c r="AE3354" t="b">
        <v>0</v>
      </c>
      <c r="AF3354" t="b">
        <v>0</v>
      </c>
      <c r="AG3354" t="b">
        <v>0</v>
      </c>
      <c r="AH3354" t="s">
        <v>1016</v>
      </c>
      <c r="AI3354" t="b">
        <v>0</v>
      </c>
      <c r="AK3354" t="b">
        <v>0</v>
      </c>
      <c r="AL3354" s="1"/>
      <c r="AM3354" t="s">
        <v>92</v>
      </c>
      <c r="AN3354" s="2">
        <v>44091.617268518516</v>
      </c>
      <c r="AP3354" s="2">
        <v>43836.762627314813</v>
      </c>
      <c r="AQ3354" s="1"/>
      <c r="AS3354" t="b">
        <v>0</v>
      </c>
      <c r="AV3354" t="s">
        <v>176</v>
      </c>
      <c r="BB3354" t="s">
        <v>8898</v>
      </c>
      <c r="BD3354" t="b">
        <v>1</v>
      </c>
      <c r="BH3354" t="s">
        <v>332</v>
      </c>
      <c r="BL3354" t="s">
        <v>8897</v>
      </c>
      <c r="BQ3354" t="s">
        <v>96</v>
      </c>
      <c r="BR3354" t="b">
        <v>0</v>
      </c>
      <c r="BT3354" t="b">
        <v>0</v>
      </c>
      <c r="BW3354" t="s">
        <v>103</v>
      </c>
      <c r="BX3354" t="b">
        <v>0</v>
      </c>
      <c r="BY3354" s="2">
        <v>44376.857569444444</v>
      </c>
      <c r="CB3354" t="b">
        <v>0</v>
      </c>
      <c r="CC3354" t="b">
        <v>1</v>
      </c>
      <c r="CI3354">
        <v>100</v>
      </c>
      <c r="CJ3354">
        <v>0</v>
      </c>
      <c r="CK3354">
        <f>YEAR(tbl_Opportunity[[#This Row],[Close Date]])</f>
        <v>2017</v>
      </c>
    </row>
    <row r="3355" spans="1:89">
      <c r="A3355" t="s">
        <v>8899</v>
      </c>
      <c r="B3355" t="b">
        <v>0</v>
      </c>
      <c r="D3355" t="b">
        <v>0</v>
      </c>
      <c r="H3355" s="1">
        <v>42916</v>
      </c>
      <c r="I3355" t="b">
        <v>1</v>
      </c>
      <c r="L3355" t="s">
        <v>8900</v>
      </c>
      <c r="O3355" t="s">
        <v>332</v>
      </c>
      <c r="P3355" t="b">
        <v>1</v>
      </c>
      <c r="Q3355" s="2">
        <v>42885.14340277778</v>
      </c>
      <c r="R3355" s="1"/>
      <c r="S3355" t="b">
        <v>0</v>
      </c>
      <c r="U3355" s="1"/>
      <c r="V3355" t="b">
        <v>0</v>
      </c>
      <c r="W3355" s="1">
        <v>42767</v>
      </c>
      <c r="X3355">
        <v>2</v>
      </c>
      <c r="Y3355">
        <v>2017</v>
      </c>
      <c r="Z3355" t="s">
        <v>8</v>
      </c>
      <c r="AA3355" t="s">
        <v>8</v>
      </c>
      <c r="AB3355" t="b">
        <v>0</v>
      </c>
      <c r="AC3355" t="b">
        <v>0</v>
      </c>
      <c r="AE3355" t="b">
        <v>0</v>
      </c>
      <c r="AF3355" t="b">
        <v>0</v>
      </c>
      <c r="AG3355" t="b">
        <v>0</v>
      </c>
      <c r="AH3355" t="s">
        <v>1016</v>
      </c>
      <c r="AI3355" t="b">
        <v>0</v>
      </c>
      <c r="AK3355" t="b">
        <v>0</v>
      </c>
      <c r="AL3355" s="1"/>
      <c r="AM3355" t="s">
        <v>99</v>
      </c>
      <c r="AN3355" s="2">
        <v>44180.58520833333</v>
      </c>
      <c r="AP3355" s="2">
        <v>43836.762627314813</v>
      </c>
      <c r="AQ3355" s="1"/>
      <c r="AS3355" t="b">
        <v>0</v>
      </c>
      <c r="AV3355" t="s">
        <v>93</v>
      </c>
      <c r="BB3355" t="s">
        <v>8901</v>
      </c>
      <c r="BD3355" t="b">
        <v>1</v>
      </c>
      <c r="BH3355" t="s">
        <v>332</v>
      </c>
      <c r="BJ3355" t="s">
        <v>95</v>
      </c>
      <c r="BK3355" t="s">
        <v>95</v>
      </c>
      <c r="BQ3355" t="s">
        <v>96</v>
      </c>
      <c r="BR3355" t="b">
        <v>0</v>
      </c>
      <c r="BT3355" t="b">
        <v>0</v>
      </c>
      <c r="BW3355" t="s">
        <v>103</v>
      </c>
      <c r="BX3355" t="b">
        <v>0</v>
      </c>
      <c r="BY3355" s="2">
        <v>44376.857569444444</v>
      </c>
      <c r="CB3355" t="b">
        <v>0</v>
      </c>
      <c r="CC3355" t="b">
        <v>1</v>
      </c>
      <c r="CI3355">
        <v>100</v>
      </c>
      <c r="CJ3355">
        <v>0</v>
      </c>
      <c r="CK3355">
        <f>YEAR(tbl_Opportunity[[#This Row],[Close Date]])</f>
        <v>2017</v>
      </c>
    </row>
    <row r="3356" spans="1:89">
      <c r="A3356" t="s">
        <v>6780</v>
      </c>
      <c r="B3356" t="b">
        <v>0</v>
      </c>
      <c r="D3356" t="b">
        <v>0</v>
      </c>
      <c r="E3356" t="s">
        <v>8902</v>
      </c>
      <c r="H3356" s="1">
        <v>44284</v>
      </c>
      <c r="I3356" t="b">
        <v>1</v>
      </c>
      <c r="L3356" t="s">
        <v>8903</v>
      </c>
      <c r="O3356" t="s">
        <v>272</v>
      </c>
      <c r="P3356" t="b">
        <v>0</v>
      </c>
      <c r="Q3356" s="2">
        <v>44278.818819444445</v>
      </c>
      <c r="R3356" s="1"/>
      <c r="S3356" t="b">
        <v>0</v>
      </c>
      <c r="U3356" s="1"/>
      <c r="V3356" t="b">
        <v>0</v>
      </c>
      <c r="W3356" s="1">
        <v>44197</v>
      </c>
      <c r="X3356">
        <v>1</v>
      </c>
      <c r="Y3356">
        <v>2021</v>
      </c>
      <c r="Z3356" t="s">
        <v>8</v>
      </c>
      <c r="AA3356" t="s">
        <v>8</v>
      </c>
      <c r="AB3356" t="b">
        <v>0</v>
      </c>
      <c r="AC3356" t="b">
        <v>0</v>
      </c>
      <c r="AE3356" t="b">
        <v>1</v>
      </c>
      <c r="AF3356" t="b">
        <v>0</v>
      </c>
      <c r="AG3356" t="b">
        <v>0</v>
      </c>
      <c r="AH3356" t="s">
        <v>4366</v>
      </c>
      <c r="AI3356" t="b">
        <v>0</v>
      </c>
      <c r="AK3356" t="b">
        <v>0</v>
      </c>
      <c r="AL3356" s="1">
        <v>44280</v>
      </c>
      <c r="AM3356" t="s">
        <v>272</v>
      </c>
      <c r="AN3356" s="2">
        <v>44312.000347222223</v>
      </c>
      <c r="AP3356" s="2">
        <v>44312.000347222223</v>
      </c>
      <c r="AQ3356" s="1"/>
      <c r="AS3356" t="b">
        <v>0</v>
      </c>
      <c r="AV3356" t="s">
        <v>105</v>
      </c>
      <c r="BB3356" t="s">
        <v>8904</v>
      </c>
      <c r="BD3356" t="b">
        <v>0</v>
      </c>
      <c r="BH3356" t="s">
        <v>272</v>
      </c>
      <c r="BI3356" t="s">
        <v>6635</v>
      </c>
      <c r="BL3356" t="s">
        <v>8903</v>
      </c>
      <c r="BM3356" t="s">
        <v>6121</v>
      </c>
      <c r="BN3356" t="s">
        <v>2414</v>
      </c>
      <c r="BQ3356" t="s">
        <v>204</v>
      </c>
      <c r="BR3356" t="b">
        <v>0</v>
      </c>
      <c r="BT3356" t="b">
        <v>0</v>
      </c>
      <c r="BW3356" t="s">
        <v>103</v>
      </c>
      <c r="BX3356" t="b">
        <v>0</v>
      </c>
      <c r="BY3356" s="2">
        <v>44376.857581018521</v>
      </c>
      <c r="BZ3356" t="s">
        <v>314</v>
      </c>
      <c r="CB3356" t="b">
        <v>0</v>
      </c>
      <c r="CC3356" t="b">
        <v>1</v>
      </c>
      <c r="CF3356">
        <v>347</v>
      </c>
      <c r="CH3356">
        <v>347</v>
      </c>
      <c r="CI3356">
        <v>100</v>
      </c>
      <c r="CJ3356">
        <v>0</v>
      </c>
      <c r="CK3356">
        <f>YEAR(tbl_Opportunity[[#This Row],[Close Date]])</f>
        <v>2021</v>
      </c>
    </row>
    <row r="3357" spans="1:89">
      <c r="A3357" t="s">
        <v>3194</v>
      </c>
      <c r="B3357" t="b">
        <v>0</v>
      </c>
      <c r="D3357" t="b">
        <v>0</v>
      </c>
      <c r="H3357" s="1">
        <v>44256</v>
      </c>
      <c r="I3357" t="b">
        <v>1</v>
      </c>
      <c r="L3357" t="s">
        <v>3195</v>
      </c>
      <c r="O3357" t="s">
        <v>272</v>
      </c>
      <c r="P3357" t="b">
        <v>0</v>
      </c>
      <c r="Q3357" s="2">
        <v>44249.997013888889</v>
      </c>
      <c r="R3357" s="1"/>
      <c r="S3357" t="b">
        <v>0</v>
      </c>
      <c r="U3357" s="1"/>
      <c r="V3357" t="b">
        <v>0</v>
      </c>
      <c r="W3357" s="1">
        <v>44197</v>
      </c>
      <c r="X3357">
        <v>1</v>
      </c>
      <c r="Y3357">
        <v>2021</v>
      </c>
      <c r="Z3357" t="s">
        <v>8</v>
      </c>
      <c r="AA3357" t="s">
        <v>8</v>
      </c>
      <c r="AB3357" t="b">
        <v>0</v>
      </c>
      <c r="AC3357" t="b">
        <v>0</v>
      </c>
      <c r="AE3357" t="b">
        <v>1</v>
      </c>
      <c r="AF3357" t="b">
        <v>0</v>
      </c>
      <c r="AG3357" t="b">
        <v>0</v>
      </c>
      <c r="AH3357" t="s">
        <v>4366</v>
      </c>
      <c r="AI3357" t="b">
        <v>0</v>
      </c>
      <c r="AK3357" t="b">
        <v>0</v>
      </c>
      <c r="AL3357" s="1">
        <v>44256</v>
      </c>
      <c r="AM3357" t="s">
        <v>162</v>
      </c>
      <c r="AN3357" s="2">
        <v>44296.95826388889</v>
      </c>
      <c r="AP3357" s="2">
        <v>44256.694212962961</v>
      </c>
      <c r="AQ3357" s="1"/>
      <c r="AS3357" t="b">
        <v>0</v>
      </c>
      <c r="AV3357" t="s">
        <v>105</v>
      </c>
      <c r="BB3357" t="s">
        <v>8905</v>
      </c>
      <c r="BD3357" t="b">
        <v>0</v>
      </c>
      <c r="BH3357" t="s">
        <v>272</v>
      </c>
      <c r="BI3357" t="s">
        <v>1072</v>
      </c>
      <c r="BL3357" t="s">
        <v>3195</v>
      </c>
      <c r="BM3357" t="s">
        <v>6121</v>
      </c>
      <c r="BN3357" t="s">
        <v>2414</v>
      </c>
      <c r="BQ3357" t="s">
        <v>204</v>
      </c>
      <c r="BR3357" t="b">
        <v>0</v>
      </c>
      <c r="BT3357" t="b">
        <v>0</v>
      </c>
      <c r="BW3357" t="s">
        <v>103</v>
      </c>
      <c r="BX3357" t="b">
        <v>0</v>
      </c>
      <c r="BY3357" s="2">
        <v>44376.857581018521</v>
      </c>
      <c r="BZ3357" t="s">
        <v>314</v>
      </c>
      <c r="CB3357" t="b">
        <v>0</v>
      </c>
      <c r="CC3357" t="b">
        <v>1</v>
      </c>
      <c r="CF3357">
        <v>451</v>
      </c>
      <c r="CH3357">
        <v>451</v>
      </c>
      <c r="CI3357">
        <v>100</v>
      </c>
      <c r="CJ3357">
        <v>0</v>
      </c>
      <c r="CK3357">
        <f>YEAR(tbl_Opportunity[[#This Row],[Close Date]])</f>
        <v>2021</v>
      </c>
    </row>
    <row r="3358" spans="1:89">
      <c r="A3358" t="s">
        <v>493</v>
      </c>
      <c r="B3358" t="b">
        <v>0</v>
      </c>
      <c r="D3358" t="b">
        <v>0</v>
      </c>
      <c r="H3358" s="1">
        <v>43865</v>
      </c>
      <c r="I3358" t="b">
        <v>1</v>
      </c>
      <c r="L3358" t="s">
        <v>5704</v>
      </c>
      <c r="O3358" t="s">
        <v>215</v>
      </c>
      <c r="P3358" t="b">
        <v>0</v>
      </c>
      <c r="Q3358" s="2">
        <v>43861.719259259262</v>
      </c>
      <c r="R3358" s="1"/>
      <c r="S3358" t="b">
        <v>0</v>
      </c>
      <c r="U3358" s="1"/>
      <c r="V3358" t="b">
        <v>0</v>
      </c>
      <c r="W3358" s="1">
        <v>43831</v>
      </c>
      <c r="X3358">
        <v>1</v>
      </c>
      <c r="Y3358">
        <v>2020</v>
      </c>
      <c r="Z3358" t="s">
        <v>8</v>
      </c>
      <c r="AA3358" t="s">
        <v>8</v>
      </c>
      <c r="AB3358" t="b">
        <v>0</v>
      </c>
      <c r="AC3358" t="b">
        <v>0</v>
      </c>
      <c r="AE3358" t="b">
        <v>1</v>
      </c>
      <c r="AF3358" t="b">
        <v>0</v>
      </c>
      <c r="AG3358" t="b">
        <v>0</v>
      </c>
      <c r="AH3358" t="s">
        <v>4366</v>
      </c>
      <c r="AI3358" t="b">
        <v>0</v>
      </c>
      <c r="AK3358" t="b">
        <v>0</v>
      </c>
      <c r="AL3358" s="1">
        <v>43861</v>
      </c>
      <c r="AM3358" t="s">
        <v>162</v>
      </c>
      <c r="AN3358" s="2">
        <v>44296.95826388889</v>
      </c>
      <c r="AP3358" s="2">
        <v>43871.584745370368</v>
      </c>
      <c r="AQ3358" s="1"/>
      <c r="AS3358" t="b">
        <v>0</v>
      </c>
      <c r="AV3358" t="s">
        <v>93</v>
      </c>
      <c r="BB3358" t="s">
        <v>8906</v>
      </c>
      <c r="BD3358" t="b">
        <v>0</v>
      </c>
      <c r="BH3358" t="s">
        <v>272</v>
      </c>
      <c r="BI3358" t="s">
        <v>1243</v>
      </c>
      <c r="BL3358" t="s">
        <v>5704</v>
      </c>
      <c r="BM3358" t="s">
        <v>291</v>
      </c>
      <c r="BN3358" t="s">
        <v>2414</v>
      </c>
      <c r="BQ3358" t="s">
        <v>204</v>
      </c>
      <c r="BR3358" t="b">
        <v>0</v>
      </c>
      <c r="BT3358" t="b">
        <v>0</v>
      </c>
      <c r="BW3358" t="s">
        <v>103</v>
      </c>
      <c r="BX3358" t="b">
        <v>0</v>
      </c>
      <c r="BY3358" s="2">
        <v>44376.857581018521</v>
      </c>
      <c r="CB3358" t="b">
        <v>0</v>
      </c>
      <c r="CC3358" t="b">
        <v>1</v>
      </c>
      <c r="CF3358">
        <v>4000</v>
      </c>
      <c r="CH3358">
        <v>4000</v>
      </c>
      <c r="CI3358">
        <v>100</v>
      </c>
      <c r="CJ3358">
        <v>0</v>
      </c>
      <c r="CK3358">
        <f>YEAR(tbl_Opportunity[[#This Row],[Close Date]])</f>
        <v>2020</v>
      </c>
    </row>
    <row r="3359" spans="1:89">
      <c r="A3359" t="s">
        <v>8314</v>
      </c>
      <c r="B3359" t="b">
        <v>0</v>
      </c>
      <c r="D3359" t="b">
        <v>0</v>
      </c>
      <c r="H3359" s="1">
        <v>43902</v>
      </c>
      <c r="I3359" t="b">
        <v>1</v>
      </c>
      <c r="L3359" t="s">
        <v>8907</v>
      </c>
      <c r="O3359" t="s">
        <v>272</v>
      </c>
      <c r="P3359" t="b">
        <v>0</v>
      </c>
      <c r="Q3359" s="2">
        <v>43880.860150462962</v>
      </c>
      <c r="R3359" s="1"/>
      <c r="S3359" t="b">
        <v>0</v>
      </c>
      <c r="U3359" s="1"/>
      <c r="V3359" t="b">
        <v>0</v>
      </c>
      <c r="W3359" s="1">
        <v>43831</v>
      </c>
      <c r="X3359">
        <v>1</v>
      </c>
      <c r="Y3359">
        <v>2020</v>
      </c>
      <c r="Z3359" t="s">
        <v>8</v>
      </c>
      <c r="AA3359" t="s">
        <v>8</v>
      </c>
      <c r="AB3359" t="b">
        <v>0</v>
      </c>
      <c r="AC3359" t="b">
        <v>0</v>
      </c>
      <c r="AE3359" t="b">
        <v>1</v>
      </c>
      <c r="AF3359" t="b">
        <v>0</v>
      </c>
      <c r="AG3359" t="b">
        <v>0</v>
      </c>
      <c r="AI3359" t="b">
        <v>0</v>
      </c>
      <c r="AK3359" t="b">
        <v>0</v>
      </c>
      <c r="AL3359" s="1">
        <v>43888</v>
      </c>
      <c r="AM3359" t="s">
        <v>162</v>
      </c>
      <c r="AN3359" s="2">
        <v>44296.95826388889</v>
      </c>
      <c r="AP3359" s="2">
        <v>43902.758923611109</v>
      </c>
      <c r="AQ3359" s="1"/>
      <c r="AS3359" t="b">
        <v>0</v>
      </c>
      <c r="AV3359" t="s">
        <v>93</v>
      </c>
      <c r="BB3359" t="s">
        <v>8908</v>
      </c>
      <c r="BD3359" t="b">
        <v>0</v>
      </c>
      <c r="BH3359" t="s">
        <v>272</v>
      </c>
      <c r="BI3359" t="s">
        <v>1243</v>
      </c>
      <c r="BL3359" t="s">
        <v>8907</v>
      </c>
      <c r="BM3359" t="s">
        <v>291</v>
      </c>
      <c r="BN3359" t="s">
        <v>2414</v>
      </c>
      <c r="BQ3359" t="s">
        <v>204</v>
      </c>
      <c r="BR3359" t="b">
        <v>0</v>
      </c>
      <c r="BT3359" t="b">
        <v>0</v>
      </c>
      <c r="BW3359" t="s">
        <v>103</v>
      </c>
      <c r="BX3359" t="b">
        <v>0</v>
      </c>
      <c r="BY3359" s="2">
        <v>44376.857581018521</v>
      </c>
      <c r="CB3359" t="b">
        <v>0</v>
      </c>
      <c r="CC3359" t="b">
        <v>1</v>
      </c>
      <c r="CF3359">
        <v>4000</v>
      </c>
      <c r="CH3359">
        <v>4000</v>
      </c>
      <c r="CI3359">
        <v>100</v>
      </c>
      <c r="CJ3359">
        <v>0</v>
      </c>
      <c r="CK3359">
        <f>YEAR(tbl_Opportunity[[#This Row],[Close Date]])</f>
        <v>2020</v>
      </c>
    </row>
    <row r="3360" spans="1:89">
      <c r="A3360" t="s">
        <v>303</v>
      </c>
      <c r="B3360" t="b">
        <v>0</v>
      </c>
      <c r="D3360" t="b">
        <v>0</v>
      </c>
      <c r="E3360" t="s">
        <v>2826</v>
      </c>
      <c r="H3360" s="1">
        <v>43893</v>
      </c>
      <c r="I3360" t="b">
        <v>1</v>
      </c>
      <c r="O3360" t="s">
        <v>272</v>
      </c>
      <c r="P3360" t="b">
        <v>0</v>
      </c>
      <c r="Q3360" s="2">
        <v>43893.679270833331</v>
      </c>
      <c r="R3360" s="1"/>
      <c r="S3360" t="b">
        <v>0</v>
      </c>
      <c r="U3360" s="1"/>
      <c r="V3360" t="b">
        <v>0</v>
      </c>
      <c r="W3360" s="1">
        <v>43831</v>
      </c>
      <c r="X3360">
        <v>1</v>
      </c>
      <c r="Y3360">
        <v>2020</v>
      </c>
      <c r="Z3360" t="s">
        <v>8</v>
      </c>
      <c r="AA3360" t="s">
        <v>8</v>
      </c>
      <c r="AB3360" t="b">
        <v>0</v>
      </c>
      <c r="AC3360" t="b">
        <v>0</v>
      </c>
      <c r="AE3360" t="b">
        <v>1</v>
      </c>
      <c r="AF3360" t="b">
        <v>0</v>
      </c>
      <c r="AG3360" t="b">
        <v>0</v>
      </c>
      <c r="AI3360" t="b">
        <v>0</v>
      </c>
      <c r="AK3360" t="b">
        <v>0</v>
      </c>
      <c r="AL3360" s="1">
        <v>43893</v>
      </c>
      <c r="AM3360" t="s">
        <v>162</v>
      </c>
      <c r="AN3360" s="2">
        <v>44296.95826388889</v>
      </c>
      <c r="AP3360" s="2">
        <v>43893.895914351851</v>
      </c>
      <c r="AQ3360" s="1"/>
      <c r="AS3360" t="b">
        <v>0</v>
      </c>
      <c r="AV3360" t="s">
        <v>105</v>
      </c>
      <c r="BB3360" t="s">
        <v>8909</v>
      </c>
      <c r="BD3360" t="b">
        <v>0</v>
      </c>
      <c r="BH3360" t="s">
        <v>272</v>
      </c>
      <c r="BI3360" t="s">
        <v>1243</v>
      </c>
      <c r="BL3360" t="s">
        <v>305</v>
      </c>
      <c r="BM3360" t="s">
        <v>291</v>
      </c>
      <c r="BN3360" t="s">
        <v>2414</v>
      </c>
      <c r="BQ3360" t="s">
        <v>204</v>
      </c>
      <c r="BR3360" t="b">
        <v>0</v>
      </c>
      <c r="BT3360" t="b">
        <v>0</v>
      </c>
      <c r="BW3360" t="s">
        <v>103</v>
      </c>
      <c r="BX3360" t="b">
        <v>0</v>
      </c>
      <c r="BY3360" s="2">
        <v>44376.857581018521</v>
      </c>
      <c r="CB3360" t="b">
        <v>0</v>
      </c>
      <c r="CC3360" t="b">
        <v>1</v>
      </c>
      <c r="CF3360">
        <v>12000</v>
      </c>
      <c r="CH3360">
        <v>12000</v>
      </c>
      <c r="CI3360">
        <v>100</v>
      </c>
      <c r="CJ3360">
        <v>0</v>
      </c>
      <c r="CK3360">
        <f>YEAR(tbl_Opportunity[[#This Row],[Close Date]])</f>
        <v>2020</v>
      </c>
    </row>
    <row r="3361" spans="1:89">
      <c r="A3361" t="s">
        <v>8910</v>
      </c>
      <c r="B3361" t="b">
        <v>0</v>
      </c>
      <c r="D3361" t="b">
        <v>0</v>
      </c>
      <c r="H3361" s="1">
        <v>44203</v>
      </c>
      <c r="I3361" t="b">
        <v>1</v>
      </c>
      <c r="L3361" t="s">
        <v>8911</v>
      </c>
      <c r="O3361" t="s">
        <v>272</v>
      </c>
      <c r="P3361" t="b">
        <v>0</v>
      </c>
      <c r="Q3361" s="2">
        <v>44202.710347222222</v>
      </c>
      <c r="R3361" s="1"/>
      <c r="S3361" t="b">
        <v>0</v>
      </c>
      <c r="U3361" s="1"/>
      <c r="V3361" t="b">
        <v>0</v>
      </c>
      <c r="W3361" s="1">
        <v>44197</v>
      </c>
      <c r="X3361">
        <v>1</v>
      </c>
      <c r="Y3361">
        <v>2021</v>
      </c>
      <c r="Z3361" t="s">
        <v>8</v>
      </c>
      <c r="AA3361" t="s">
        <v>8</v>
      </c>
      <c r="AB3361" t="b">
        <v>0</v>
      </c>
      <c r="AC3361" t="b">
        <v>0</v>
      </c>
      <c r="AE3361" t="b">
        <v>1</v>
      </c>
      <c r="AF3361" t="b">
        <v>0</v>
      </c>
      <c r="AG3361" t="b">
        <v>0</v>
      </c>
      <c r="AH3361" t="s">
        <v>4366</v>
      </c>
      <c r="AI3361" t="b">
        <v>0</v>
      </c>
      <c r="AK3361" t="b">
        <v>0</v>
      </c>
      <c r="AL3361" s="1">
        <v>44202</v>
      </c>
      <c r="AM3361" t="s">
        <v>162</v>
      </c>
      <c r="AN3361" s="2">
        <v>44296.95826388889</v>
      </c>
      <c r="AP3361" s="2">
        <v>44209.768750000003</v>
      </c>
      <c r="AQ3361" s="1"/>
      <c r="AS3361" t="b">
        <v>0</v>
      </c>
      <c r="AV3361" t="s">
        <v>105</v>
      </c>
      <c r="BB3361" t="s">
        <v>8912</v>
      </c>
      <c r="BD3361" t="b">
        <v>0</v>
      </c>
      <c r="BH3361" t="s">
        <v>272</v>
      </c>
      <c r="BI3361" t="s">
        <v>1243</v>
      </c>
      <c r="BL3361" t="s">
        <v>8911</v>
      </c>
      <c r="BM3361" t="s">
        <v>291</v>
      </c>
      <c r="BN3361" t="s">
        <v>2414</v>
      </c>
      <c r="BQ3361" t="s">
        <v>204</v>
      </c>
      <c r="BR3361" t="b">
        <v>0</v>
      </c>
      <c r="BT3361" t="b">
        <v>0</v>
      </c>
      <c r="BW3361" t="s">
        <v>103</v>
      </c>
      <c r="BX3361" t="b">
        <v>0</v>
      </c>
      <c r="BY3361" s="2">
        <v>44376.857581018521</v>
      </c>
      <c r="CB3361" t="b">
        <v>0</v>
      </c>
      <c r="CC3361" t="b">
        <v>1</v>
      </c>
      <c r="CF3361">
        <v>8000</v>
      </c>
      <c r="CH3361">
        <v>8000</v>
      </c>
      <c r="CI3361">
        <v>100</v>
      </c>
      <c r="CJ3361">
        <v>0</v>
      </c>
      <c r="CK3361">
        <f>YEAR(tbl_Opportunity[[#This Row],[Close Date]])</f>
        <v>2021</v>
      </c>
    </row>
    <row r="3362" spans="1:89">
      <c r="A3362" t="s">
        <v>5753</v>
      </c>
      <c r="B3362" t="b">
        <v>0</v>
      </c>
      <c r="D3362" t="b">
        <v>0</v>
      </c>
      <c r="H3362" s="1">
        <v>44236</v>
      </c>
      <c r="I3362" t="b">
        <v>1</v>
      </c>
      <c r="L3362" t="s">
        <v>8913</v>
      </c>
      <c r="O3362" t="s">
        <v>272</v>
      </c>
      <c r="P3362" t="b">
        <v>0</v>
      </c>
      <c r="Q3362" s="2">
        <v>44203.935787037037</v>
      </c>
      <c r="R3362" s="1"/>
      <c r="S3362" t="b">
        <v>0</v>
      </c>
      <c r="U3362" s="1"/>
      <c r="V3362" t="b">
        <v>0</v>
      </c>
      <c r="W3362" s="1">
        <v>44197</v>
      </c>
      <c r="X3362">
        <v>1</v>
      </c>
      <c r="Y3362">
        <v>2021</v>
      </c>
      <c r="Z3362" t="s">
        <v>8</v>
      </c>
      <c r="AA3362" t="s">
        <v>8</v>
      </c>
      <c r="AB3362" t="b">
        <v>0</v>
      </c>
      <c r="AC3362" t="b">
        <v>0</v>
      </c>
      <c r="AE3362" t="b">
        <v>1</v>
      </c>
      <c r="AF3362" t="b">
        <v>0</v>
      </c>
      <c r="AG3362" t="b">
        <v>0</v>
      </c>
      <c r="AH3362" t="s">
        <v>4366</v>
      </c>
      <c r="AI3362" t="b">
        <v>0</v>
      </c>
      <c r="AK3362" t="b">
        <v>0</v>
      </c>
      <c r="AL3362" s="1"/>
      <c r="AM3362" t="s">
        <v>162</v>
      </c>
      <c r="AN3362" s="2">
        <v>44296.95826388889</v>
      </c>
      <c r="AP3362" s="2">
        <v>44236.773912037039</v>
      </c>
      <c r="AQ3362" s="1"/>
      <c r="AS3362" t="b">
        <v>0</v>
      </c>
      <c r="AV3362" t="s">
        <v>105</v>
      </c>
      <c r="BB3362" t="s">
        <v>8914</v>
      </c>
      <c r="BD3362" t="b">
        <v>0</v>
      </c>
      <c r="BH3362" t="s">
        <v>272</v>
      </c>
      <c r="BI3362" t="s">
        <v>1243</v>
      </c>
      <c r="BL3362" t="s">
        <v>8913</v>
      </c>
      <c r="BM3362" t="s">
        <v>291</v>
      </c>
      <c r="BN3362" t="s">
        <v>2414</v>
      </c>
      <c r="BQ3362" t="s">
        <v>204</v>
      </c>
      <c r="BR3362" t="b">
        <v>0</v>
      </c>
      <c r="BT3362" t="b">
        <v>0</v>
      </c>
      <c r="BW3362" t="s">
        <v>103</v>
      </c>
      <c r="BX3362" t="b">
        <v>0</v>
      </c>
      <c r="BY3362" s="2">
        <v>44376.857581018521</v>
      </c>
      <c r="CB3362" t="b">
        <v>0</v>
      </c>
      <c r="CC3362" t="b">
        <v>1</v>
      </c>
      <c r="CF3362">
        <v>40000</v>
      </c>
      <c r="CH3362">
        <v>40000</v>
      </c>
      <c r="CI3362">
        <v>100</v>
      </c>
      <c r="CJ3362">
        <v>0</v>
      </c>
      <c r="CK3362">
        <f>YEAR(tbl_Opportunity[[#This Row],[Close Date]])</f>
        <v>2021</v>
      </c>
    </row>
    <row r="3363" spans="1:89">
      <c r="A3363" t="s">
        <v>3066</v>
      </c>
      <c r="B3363" t="b">
        <v>0</v>
      </c>
      <c r="D3363" t="b">
        <v>0</v>
      </c>
      <c r="H3363" s="1">
        <v>44210</v>
      </c>
      <c r="I3363" t="b">
        <v>1</v>
      </c>
      <c r="L3363" t="s">
        <v>3067</v>
      </c>
      <c r="O3363" t="s">
        <v>272</v>
      </c>
      <c r="P3363" t="b">
        <v>0</v>
      </c>
      <c r="Q3363" s="2">
        <v>44208.656886574077</v>
      </c>
      <c r="R3363" s="1"/>
      <c r="S3363" t="b">
        <v>0</v>
      </c>
      <c r="U3363" s="1"/>
      <c r="V3363" t="b">
        <v>0</v>
      </c>
      <c r="W3363" s="1">
        <v>44197</v>
      </c>
      <c r="X3363">
        <v>1</v>
      </c>
      <c r="Y3363">
        <v>2021</v>
      </c>
      <c r="Z3363" t="s">
        <v>8</v>
      </c>
      <c r="AA3363" t="s">
        <v>8</v>
      </c>
      <c r="AB3363" t="b">
        <v>0</v>
      </c>
      <c r="AC3363" t="b">
        <v>0</v>
      </c>
      <c r="AE3363" t="b">
        <v>1</v>
      </c>
      <c r="AF3363" t="b">
        <v>0</v>
      </c>
      <c r="AG3363" t="b">
        <v>0</v>
      </c>
      <c r="AH3363" t="s">
        <v>4366</v>
      </c>
      <c r="AI3363" t="b">
        <v>0</v>
      </c>
      <c r="AK3363" t="b">
        <v>0</v>
      </c>
      <c r="AL3363" s="1">
        <v>44208</v>
      </c>
      <c r="AM3363" t="s">
        <v>162</v>
      </c>
      <c r="AN3363" s="2">
        <v>44297.83829861111</v>
      </c>
      <c r="AP3363" s="2">
        <v>44211.778761574074</v>
      </c>
      <c r="AQ3363" s="1"/>
      <c r="AS3363" t="b">
        <v>0</v>
      </c>
      <c r="AV3363" t="s">
        <v>213</v>
      </c>
      <c r="BB3363" t="s">
        <v>8915</v>
      </c>
      <c r="BD3363" t="b">
        <v>0</v>
      </c>
      <c r="BH3363" t="s">
        <v>272</v>
      </c>
      <c r="BI3363" t="s">
        <v>1072</v>
      </c>
      <c r="BL3363" t="s">
        <v>3067</v>
      </c>
      <c r="BM3363" t="s">
        <v>291</v>
      </c>
      <c r="BN3363" t="s">
        <v>2414</v>
      </c>
      <c r="BQ3363" t="s">
        <v>204</v>
      </c>
      <c r="BR3363" t="b">
        <v>0</v>
      </c>
      <c r="BT3363" t="b">
        <v>0</v>
      </c>
      <c r="BW3363" t="s">
        <v>103</v>
      </c>
      <c r="BX3363" t="b">
        <v>0</v>
      </c>
      <c r="BY3363" s="2">
        <v>44376.857581018521</v>
      </c>
      <c r="CB3363" t="b">
        <v>0</v>
      </c>
      <c r="CC3363" t="b">
        <v>1</v>
      </c>
      <c r="CF3363">
        <v>8000</v>
      </c>
      <c r="CH3363">
        <v>8000</v>
      </c>
      <c r="CI3363">
        <v>100</v>
      </c>
      <c r="CJ3363">
        <v>0</v>
      </c>
      <c r="CK3363">
        <f>YEAR(tbl_Opportunity[[#This Row],[Close Date]])</f>
        <v>2021</v>
      </c>
    </row>
    <row r="3364" spans="1:89">
      <c r="A3364" t="s">
        <v>5753</v>
      </c>
      <c r="B3364" t="b">
        <v>0</v>
      </c>
      <c r="D3364" t="b">
        <v>0</v>
      </c>
      <c r="E3364" t="s">
        <v>2924</v>
      </c>
      <c r="H3364" s="1">
        <v>44223</v>
      </c>
      <c r="I3364" t="b">
        <v>1</v>
      </c>
      <c r="L3364" t="s">
        <v>5754</v>
      </c>
      <c r="O3364" t="s">
        <v>272</v>
      </c>
      <c r="P3364" t="b">
        <v>0</v>
      </c>
      <c r="Q3364" s="2">
        <v>44211.75953703704</v>
      </c>
      <c r="R3364" s="1"/>
      <c r="S3364" t="b">
        <v>0</v>
      </c>
      <c r="U3364" s="1"/>
      <c r="V3364" t="b">
        <v>0</v>
      </c>
      <c r="W3364" s="1">
        <v>44197</v>
      </c>
      <c r="X3364">
        <v>1</v>
      </c>
      <c r="Y3364">
        <v>2021</v>
      </c>
      <c r="Z3364" t="s">
        <v>8</v>
      </c>
      <c r="AA3364" t="s">
        <v>8</v>
      </c>
      <c r="AB3364" t="b">
        <v>0</v>
      </c>
      <c r="AC3364" t="b">
        <v>0</v>
      </c>
      <c r="AE3364" t="b">
        <v>1</v>
      </c>
      <c r="AF3364" t="b">
        <v>0</v>
      </c>
      <c r="AG3364" t="b">
        <v>0</v>
      </c>
      <c r="AH3364" t="s">
        <v>4366</v>
      </c>
      <c r="AI3364" t="b">
        <v>0</v>
      </c>
      <c r="AK3364" t="b">
        <v>0</v>
      </c>
      <c r="AL3364" s="1"/>
      <c r="AM3364" t="s">
        <v>162</v>
      </c>
      <c r="AN3364" s="2">
        <v>44296.95826388889</v>
      </c>
      <c r="AP3364" s="2">
        <v>44223.572893518518</v>
      </c>
      <c r="AQ3364" s="1"/>
      <c r="AS3364" t="b">
        <v>0</v>
      </c>
      <c r="AV3364" t="s">
        <v>2820</v>
      </c>
      <c r="BB3364" t="s">
        <v>8916</v>
      </c>
      <c r="BD3364" t="b">
        <v>0</v>
      </c>
      <c r="BH3364" t="s">
        <v>272</v>
      </c>
      <c r="BI3364" t="s">
        <v>1072</v>
      </c>
      <c r="BL3364" t="s">
        <v>5754</v>
      </c>
      <c r="BM3364" t="s">
        <v>291</v>
      </c>
      <c r="BN3364" t="s">
        <v>2414</v>
      </c>
      <c r="BQ3364" t="s">
        <v>204</v>
      </c>
      <c r="BR3364" t="b">
        <v>0</v>
      </c>
      <c r="BT3364" t="b">
        <v>0</v>
      </c>
      <c r="BW3364" t="s">
        <v>103</v>
      </c>
      <c r="BX3364" t="b">
        <v>0</v>
      </c>
      <c r="BY3364" s="2">
        <v>44376.857581018521</v>
      </c>
      <c r="CB3364" t="b">
        <v>0</v>
      </c>
      <c r="CC3364" t="b">
        <v>1</v>
      </c>
      <c r="CF3364">
        <v>16725</v>
      </c>
      <c r="CH3364">
        <v>16725</v>
      </c>
      <c r="CI3364">
        <v>100</v>
      </c>
      <c r="CJ3364">
        <v>0</v>
      </c>
      <c r="CK3364">
        <f>YEAR(tbl_Opportunity[[#This Row],[Close Date]])</f>
        <v>2021</v>
      </c>
    </row>
    <row r="3365" spans="1:89">
      <c r="A3365" t="s">
        <v>8917</v>
      </c>
      <c r="B3365" t="b">
        <v>0</v>
      </c>
      <c r="D3365" t="b">
        <v>0</v>
      </c>
      <c r="E3365" t="s">
        <v>2947</v>
      </c>
      <c r="H3365" s="1">
        <v>44214</v>
      </c>
      <c r="I3365" t="b">
        <v>1</v>
      </c>
      <c r="L3365" t="s">
        <v>8918</v>
      </c>
      <c r="O3365" t="s">
        <v>272</v>
      </c>
      <c r="P3365" t="b">
        <v>0</v>
      </c>
      <c r="Q3365" s="2">
        <v>44214.926157407404</v>
      </c>
      <c r="R3365" s="1"/>
      <c r="S3365" t="b">
        <v>0</v>
      </c>
      <c r="U3365" s="1"/>
      <c r="V3365" t="b">
        <v>0</v>
      </c>
      <c r="W3365" s="1">
        <v>44197</v>
      </c>
      <c r="X3365">
        <v>1</v>
      </c>
      <c r="Y3365">
        <v>2021</v>
      </c>
      <c r="Z3365" t="s">
        <v>8</v>
      </c>
      <c r="AA3365" t="s">
        <v>8</v>
      </c>
      <c r="AB3365" t="b">
        <v>0</v>
      </c>
      <c r="AC3365" t="b">
        <v>0</v>
      </c>
      <c r="AE3365" t="b">
        <v>1</v>
      </c>
      <c r="AF3365" t="b">
        <v>0</v>
      </c>
      <c r="AG3365" t="b">
        <v>0</v>
      </c>
      <c r="AH3365" t="s">
        <v>4366</v>
      </c>
      <c r="AI3365" t="b">
        <v>0</v>
      </c>
      <c r="AK3365" t="b">
        <v>0</v>
      </c>
      <c r="AL3365" s="1"/>
      <c r="AM3365" t="s">
        <v>162</v>
      </c>
      <c r="AN3365" s="2">
        <v>44296.95826388889</v>
      </c>
      <c r="AP3365" s="2"/>
      <c r="AQ3365" s="1"/>
      <c r="AS3365" t="b">
        <v>0</v>
      </c>
      <c r="AV3365" t="s">
        <v>2809</v>
      </c>
      <c r="BB3365" t="s">
        <v>8919</v>
      </c>
      <c r="BD3365" t="b">
        <v>0</v>
      </c>
      <c r="BH3365" t="s">
        <v>272</v>
      </c>
      <c r="BI3365" t="s">
        <v>1072</v>
      </c>
      <c r="BL3365" t="s">
        <v>8918</v>
      </c>
      <c r="BM3365" t="s">
        <v>291</v>
      </c>
      <c r="BN3365" t="s">
        <v>2414</v>
      </c>
      <c r="BQ3365" t="s">
        <v>204</v>
      </c>
      <c r="BR3365" t="b">
        <v>0</v>
      </c>
      <c r="BT3365" t="b">
        <v>0</v>
      </c>
      <c r="BW3365" t="s">
        <v>103</v>
      </c>
      <c r="BX3365" t="b">
        <v>0</v>
      </c>
      <c r="BY3365" s="2">
        <v>44376.857581018521</v>
      </c>
      <c r="CB3365" t="b">
        <v>0</v>
      </c>
      <c r="CC3365" t="b">
        <v>1</v>
      </c>
      <c r="CF3365">
        <v>4000</v>
      </c>
      <c r="CH3365">
        <v>4000</v>
      </c>
      <c r="CI3365">
        <v>100</v>
      </c>
      <c r="CJ3365">
        <v>0</v>
      </c>
      <c r="CK3365">
        <f>YEAR(tbl_Opportunity[[#This Row],[Close Date]])</f>
        <v>2021</v>
      </c>
    </row>
    <row r="3366" spans="1:89">
      <c r="A3366" t="s">
        <v>623</v>
      </c>
      <c r="B3366" t="b">
        <v>0</v>
      </c>
      <c r="D3366" t="b">
        <v>0</v>
      </c>
      <c r="H3366" s="1">
        <v>44239</v>
      </c>
      <c r="I3366" t="b">
        <v>1</v>
      </c>
      <c r="L3366" t="s">
        <v>8920</v>
      </c>
      <c r="O3366" t="s">
        <v>272</v>
      </c>
      <c r="P3366" t="b">
        <v>0</v>
      </c>
      <c r="Q3366" s="2">
        <v>44224.908078703702</v>
      </c>
      <c r="R3366" s="1"/>
      <c r="S3366" t="b">
        <v>0</v>
      </c>
      <c r="U3366" s="1"/>
      <c r="V3366" t="b">
        <v>0</v>
      </c>
      <c r="W3366" s="1">
        <v>44197</v>
      </c>
      <c r="X3366">
        <v>1</v>
      </c>
      <c r="Y3366">
        <v>2021</v>
      </c>
      <c r="Z3366" t="s">
        <v>8</v>
      </c>
      <c r="AA3366" t="s">
        <v>8</v>
      </c>
      <c r="AB3366" t="b">
        <v>0</v>
      </c>
      <c r="AC3366" t="b">
        <v>0</v>
      </c>
      <c r="AE3366" t="b">
        <v>1</v>
      </c>
      <c r="AF3366" t="b">
        <v>0</v>
      </c>
      <c r="AG3366" t="b">
        <v>0</v>
      </c>
      <c r="AH3366" t="s">
        <v>4366</v>
      </c>
      <c r="AI3366" t="b">
        <v>0</v>
      </c>
      <c r="AK3366" t="b">
        <v>0</v>
      </c>
      <c r="AL3366" s="1">
        <v>44225</v>
      </c>
      <c r="AM3366" t="s">
        <v>162</v>
      </c>
      <c r="AN3366" s="2">
        <v>44296.95826388889</v>
      </c>
      <c r="AP3366" s="2">
        <v>44239.969456018516</v>
      </c>
      <c r="AQ3366" s="1"/>
      <c r="AS3366" t="b">
        <v>0</v>
      </c>
      <c r="AV3366" t="s">
        <v>93</v>
      </c>
      <c r="BB3366" t="s">
        <v>8921</v>
      </c>
      <c r="BD3366" t="b">
        <v>0</v>
      </c>
      <c r="BH3366" t="s">
        <v>272</v>
      </c>
      <c r="BI3366" t="s">
        <v>1072</v>
      </c>
      <c r="BL3366" t="s">
        <v>8920</v>
      </c>
      <c r="BM3366" t="s">
        <v>291</v>
      </c>
      <c r="BN3366" t="s">
        <v>2414</v>
      </c>
      <c r="BQ3366" t="s">
        <v>204</v>
      </c>
      <c r="BR3366" t="b">
        <v>0</v>
      </c>
      <c r="BT3366" t="b">
        <v>0</v>
      </c>
      <c r="BW3366" t="s">
        <v>103</v>
      </c>
      <c r="BX3366" t="b">
        <v>0</v>
      </c>
      <c r="BY3366" s="2">
        <v>44376.857581018521</v>
      </c>
      <c r="CB3366" t="b">
        <v>0</v>
      </c>
      <c r="CC3366" t="b">
        <v>1</v>
      </c>
      <c r="CF3366">
        <v>4000</v>
      </c>
      <c r="CH3366">
        <v>4000</v>
      </c>
      <c r="CI3366">
        <v>100</v>
      </c>
      <c r="CJ3366">
        <v>0</v>
      </c>
      <c r="CK3366">
        <f>YEAR(tbl_Opportunity[[#This Row],[Close Date]])</f>
        <v>2021</v>
      </c>
    </row>
    <row r="3367" spans="1:89">
      <c r="A3367" t="s">
        <v>1274</v>
      </c>
      <c r="B3367" t="b">
        <v>0</v>
      </c>
      <c r="D3367" t="b">
        <v>0</v>
      </c>
      <c r="H3367" s="1">
        <v>44238</v>
      </c>
      <c r="I3367" t="b">
        <v>1</v>
      </c>
      <c r="L3367" t="s">
        <v>6482</v>
      </c>
      <c r="O3367" t="s">
        <v>272</v>
      </c>
      <c r="P3367" t="b">
        <v>0</v>
      </c>
      <c r="Q3367" s="2">
        <v>44243.700972222221</v>
      </c>
      <c r="R3367" s="1"/>
      <c r="S3367" t="b">
        <v>0</v>
      </c>
      <c r="U3367" s="1"/>
      <c r="V3367" t="b">
        <v>0</v>
      </c>
      <c r="W3367" s="1">
        <v>44197</v>
      </c>
      <c r="X3367">
        <v>1</v>
      </c>
      <c r="Y3367">
        <v>2021</v>
      </c>
      <c r="Z3367" t="s">
        <v>8</v>
      </c>
      <c r="AA3367" t="s">
        <v>8</v>
      </c>
      <c r="AB3367" t="b">
        <v>0</v>
      </c>
      <c r="AC3367" t="b">
        <v>0</v>
      </c>
      <c r="AE3367" t="b">
        <v>1</v>
      </c>
      <c r="AF3367" t="b">
        <v>0</v>
      </c>
      <c r="AG3367" t="b">
        <v>0</v>
      </c>
      <c r="AH3367" t="s">
        <v>4366</v>
      </c>
      <c r="AI3367" t="b">
        <v>0</v>
      </c>
      <c r="AK3367" t="b">
        <v>0</v>
      </c>
      <c r="AL3367" s="1"/>
      <c r="AM3367" t="s">
        <v>162</v>
      </c>
      <c r="AN3367" s="2">
        <v>44296.95826388889</v>
      </c>
      <c r="AP3367" s="2"/>
      <c r="AQ3367" s="1"/>
      <c r="AS3367" t="b">
        <v>0</v>
      </c>
      <c r="AV3367" t="s">
        <v>93</v>
      </c>
      <c r="BB3367" t="s">
        <v>8922</v>
      </c>
      <c r="BD3367" t="b">
        <v>0</v>
      </c>
      <c r="BH3367" t="s">
        <v>272</v>
      </c>
      <c r="BI3367" t="s">
        <v>1072</v>
      </c>
      <c r="BL3367" t="s">
        <v>6482</v>
      </c>
      <c r="BM3367" t="s">
        <v>291</v>
      </c>
      <c r="BN3367" t="s">
        <v>2414</v>
      </c>
      <c r="BQ3367" t="s">
        <v>204</v>
      </c>
      <c r="BR3367" t="b">
        <v>0</v>
      </c>
      <c r="BT3367" t="b">
        <v>0</v>
      </c>
      <c r="BW3367" t="s">
        <v>103</v>
      </c>
      <c r="BX3367" t="b">
        <v>0</v>
      </c>
      <c r="BY3367" s="2">
        <v>44376.857581018521</v>
      </c>
      <c r="CB3367" t="b">
        <v>0</v>
      </c>
      <c r="CC3367" t="b">
        <v>1</v>
      </c>
      <c r="CF3367">
        <v>8000</v>
      </c>
      <c r="CH3367">
        <v>8000</v>
      </c>
      <c r="CI3367">
        <v>100</v>
      </c>
      <c r="CJ3367">
        <v>0</v>
      </c>
      <c r="CK3367">
        <f>YEAR(tbl_Opportunity[[#This Row],[Close Date]])</f>
        <v>2021</v>
      </c>
    </row>
    <row r="3368" spans="1:89">
      <c r="A3368" t="s">
        <v>6780</v>
      </c>
      <c r="B3368" t="b">
        <v>0</v>
      </c>
      <c r="D3368" t="b">
        <v>0</v>
      </c>
      <c r="E3368" t="s">
        <v>8902</v>
      </c>
      <c r="H3368" s="1">
        <v>44244</v>
      </c>
      <c r="I3368" t="b">
        <v>1</v>
      </c>
      <c r="L3368" t="s">
        <v>8903</v>
      </c>
      <c r="O3368" t="s">
        <v>272</v>
      </c>
      <c r="P3368" t="b">
        <v>0</v>
      </c>
      <c r="Q3368" s="2">
        <v>44244.813402777778</v>
      </c>
      <c r="R3368" s="1"/>
      <c r="S3368" t="b">
        <v>0</v>
      </c>
      <c r="U3368" s="1"/>
      <c r="V3368" t="b">
        <v>0</v>
      </c>
      <c r="W3368" s="1">
        <v>44197</v>
      </c>
      <c r="X3368">
        <v>1</v>
      </c>
      <c r="Y3368">
        <v>2021</v>
      </c>
      <c r="Z3368" t="s">
        <v>8</v>
      </c>
      <c r="AA3368" t="s">
        <v>8</v>
      </c>
      <c r="AB3368" t="b">
        <v>0</v>
      </c>
      <c r="AC3368" t="b">
        <v>0</v>
      </c>
      <c r="AE3368" t="b">
        <v>1</v>
      </c>
      <c r="AF3368" t="b">
        <v>0</v>
      </c>
      <c r="AG3368" t="b">
        <v>0</v>
      </c>
      <c r="AH3368" t="s">
        <v>4366</v>
      </c>
      <c r="AI3368" t="b">
        <v>0</v>
      </c>
      <c r="AK3368" t="b">
        <v>0</v>
      </c>
      <c r="AL3368" s="1"/>
      <c r="AM3368" t="s">
        <v>162</v>
      </c>
      <c r="AN3368" s="2">
        <v>44296.95826388889</v>
      </c>
      <c r="AP3368" s="2"/>
      <c r="AQ3368" s="1"/>
      <c r="AS3368" t="b">
        <v>0</v>
      </c>
      <c r="AV3368" t="s">
        <v>105</v>
      </c>
      <c r="BB3368" t="s">
        <v>8923</v>
      </c>
      <c r="BD3368" t="b">
        <v>0</v>
      </c>
      <c r="BH3368" t="s">
        <v>272</v>
      </c>
      <c r="BI3368" t="s">
        <v>1072</v>
      </c>
      <c r="BL3368" t="s">
        <v>8903</v>
      </c>
      <c r="BM3368" t="s">
        <v>291</v>
      </c>
      <c r="BN3368" t="s">
        <v>2414</v>
      </c>
      <c r="BQ3368" t="s">
        <v>204</v>
      </c>
      <c r="BR3368" t="b">
        <v>0</v>
      </c>
      <c r="BT3368" t="b">
        <v>0</v>
      </c>
      <c r="BW3368" t="s">
        <v>103</v>
      </c>
      <c r="BX3368" t="b">
        <v>0</v>
      </c>
      <c r="BY3368" s="2">
        <v>44376.857581018521</v>
      </c>
      <c r="CB3368" t="b">
        <v>0</v>
      </c>
      <c r="CC3368" t="b">
        <v>1</v>
      </c>
      <c r="CF3368">
        <v>3200</v>
      </c>
      <c r="CH3368">
        <v>3200</v>
      </c>
      <c r="CI3368">
        <v>100</v>
      </c>
      <c r="CJ3368">
        <v>0</v>
      </c>
      <c r="CK3368">
        <f>YEAR(tbl_Opportunity[[#This Row],[Close Date]])</f>
        <v>2021</v>
      </c>
    </row>
    <row r="3369" spans="1:89">
      <c r="A3369" t="s">
        <v>5398</v>
      </c>
      <c r="B3369" t="b">
        <v>0</v>
      </c>
      <c r="D3369" t="b">
        <v>0</v>
      </c>
      <c r="H3369" s="1">
        <v>44250</v>
      </c>
      <c r="I3369" t="b">
        <v>1</v>
      </c>
      <c r="O3369" t="s">
        <v>272</v>
      </c>
      <c r="P3369" t="b">
        <v>0</v>
      </c>
      <c r="Q3369" s="2">
        <v>44148.662986111114</v>
      </c>
      <c r="R3369" s="1"/>
      <c r="S3369" t="b">
        <v>0</v>
      </c>
      <c r="U3369" s="1"/>
      <c r="V3369" t="b">
        <v>0</v>
      </c>
      <c r="W3369" s="1">
        <v>44197</v>
      </c>
      <c r="X3369">
        <v>1</v>
      </c>
      <c r="Y3369">
        <v>2021</v>
      </c>
      <c r="Z3369" t="s">
        <v>8</v>
      </c>
      <c r="AA3369" t="s">
        <v>8</v>
      </c>
      <c r="AB3369" t="b">
        <v>0</v>
      </c>
      <c r="AC3369" t="b">
        <v>0</v>
      </c>
      <c r="AE3369" t="b">
        <v>1</v>
      </c>
      <c r="AF3369" t="b">
        <v>0</v>
      </c>
      <c r="AG3369" t="b">
        <v>0</v>
      </c>
      <c r="AH3369" t="s">
        <v>4366</v>
      </c>
      <c r="AI3369" t="b">
        <v>0</v>
      </c>
      <c r="AK3369" t="b">
        <v>0</v>
      </c>
      <c r="AL3369" s="1">
        <v>44148</v>
      </c>
      <c r="AM3369" t="s">
        <v>162</v>
      </c>
      <c r="AN3369" s="2">
        <v>44296.95826388889</v>
      </c>
      <c r="AP3369" s="2">
        <v>44253.749027777776</v>
      </c>
      <c r="AQ3369" s="1"/>
      <c r="AS3369" t="b">
        <v>0</v>
      </c>
      <c r="AV3369" t="s">
        <v>105</v>
      </c>
      <c r="BB3369" t="s">
        <v>8924</v>
      </c>
      <c r="BD3369" t="b">
        <v>0</v>
      </c>
      <c r="BH3369" t="s">
        <v>272</v>
      </c>
      <c r="BI3369" t="s">
        <v>1072</v>
      </c>
      <c r="BL3369" t="s">
        <v>5399</v>
      </c>
      <c r="BM3369" t="s">
        <v>291</v>
      </c>
      <c r="BN3369" t="s">
        <v>2414</v>
      </c>
      <c r="BQ3369" t="s">
        <v>204</v>
      </c>
      <c r="BR3369" t="b">
        <v>0</v>
      </c>
      <c r="BT3369" t="b">
        <v>0</v>
      </c>
      <c r="BW3369" t="s">
        <v>103</v>
      </c>
      <c r="BX3369" t="b">
        <v>0</v>
      </c>
      <c r="BY3369" s="2">
        <v>44376.857581018521</v>
      </c>
      <c r="BZ3369" t="s">
        <v>314</v>
      </c>
      <c r="CB3369" t="b">
        <v>0</v>
      </c>
      <c r="CC3369" t="b">
        <v>1</v>
      </c>
      <c r="CF3369">
        <v>12000</v>
      </c>
      <c r="CH3369">
        <v>12000</v>
      </c>
      <c r="CI3369">
        <v>100</v>
      </c>
      <c r="CJ3369">
        <v>0</v>
      </c>
      <c r="CK3369">
        <f>YEAR(tbl_Opportunity[[#This Row],[Close Date]])</f>
        <v>2021</v>
      </c>
    </row>
    <row r="3370" spans="1:89">
      <c r="A3370" t="s">
        <v>1968</v>
      </c>
      <c r="B3370" t="b">
        <v>0</v>
      </c>
      <c r="D3370" t="b">
        <v>0</v>
      </c>
      <c r="H3370" s="1">
        <v>44250</v>
      </c>
      <c r="I3370" t="b">
        <v>1</v>
      </c>
      <c r="L3370" t="s">
        <v>5402</v>
      </c>
      <c r="O3370" t="s">
        <v>272</v>
      </c>
      <c r="P3370" t="b">
        <v>0</v>
      </c>
      <c r="Q3370" s="2">
        <v>44245.08116898148</v>
      </c>
      <c r="R3370" s="1"/>
      <c r="S3370" t="b">
        <v>0</v>
      </c>
      <c r="U3370" s="1"/>
      <c r="V3370" t="b">
        <v>0</v>
      </c>
      <c r="W3370" s="1">
        <v>44197</v>
      </c>
      <c r="X3370">
        <v>1</v>
      </c>
      <c r="Y3370">
        <v>2021</v>
      </c>
      <c r="Z3370" t="s">
        <v>8</v>
      </c>
      <c r="AA3370" t="s">
        <v>8</v>
      </c>
      <c r="AB3370" t="b">
        <v>0</v>
      </c>
      <c r="AC3370" t="b">
        <v>0</v>
      </c>
      <c r="AE3370" t="b">
        <v>1</v>
      </c>
      <c r="AF3370" t="b">
        <v>0</v>
      </c>
      <c r="AG3370" t="b">
        <v>0</v>
      </c>
      <c r="AH3370" t="s">
        <v>4366</v>
      </c>
      <c r="AI3370" t="b">
        <v>0</v>
      </c>
      <c r="AK3370" t="b">
        <v>0</v>
      </c>
      <c r="AL3370" s="1">
        <v>44249</v>
      </c>
      <c r="AM3370" t="s">
        <v>162</v>
      </c>
      <c r="AN3370" s="2">
        <v>44296.95826388889</v>
      </c>
      <c r="AP3370" s="2">
        <v>44250.664548611108</v>
      </c>
      <c r="AQ3370" s="1"/>
      <c r="AS3370" t="b">
        <v>0</v>
      </c>
      <c r="AV3370" t="s">
        <v>105</v>
      </c>
      <c r="BB3370" t="s">
        <v>8925</v>
      </c>
      <c r="BD3370" t="b">
        <v>0</v>
      </c>
      <c r="BH3370" t="s">
        <v>272</v>
      </c>
      <c r="BI3370" t="s">
        <v>1072</v>
      </c>
      <c r="BL3370" t="s">
        <v>5402</v>
      </c>
      <c r="BM3370" t="s">
        <v>291</v>
      </c>
      <c r="BN3370" t="s">
        <v>2414</v>
      </c>
      <c r="BQ3370" t="s">
        <v>204</v>
      </c>
      <c r="BR3370" t="b">
        <v>0</v>
      </c>
      <c r="BT3370" t="b">
        <v>0</v>
      </c>
      <c r="BW3370" t="s">
        <v>103</v>
      </c>
      <c r="BX3370" t="b">
        <v>0</v>
      </c>
      <c r="BY3370" s="2">
        <v>44376.857581018521</v>
      </c>
      <c r="BZ3370" t="s">
        <v>314</v>
      </c>
      <c r="CB3370" t="b">
        <v>0</v>
      </c>
      <c r="CC3370" t="b">
        <v>1</v>
      </c>
      <c r="CF3370">
        <v>22800</v>
      </c>
      <c r="CH3370">
        <v>22800</v>
      </c>
      <c r="CI3370">
        <v>100</v>
      </c>
      <c r="CJ3370">
        <v>0</v>
      </c>
      <c r="CK3370">
        <f>YEAR(tbl_Opportunity[[#This Row],[Close Date]])</f>
        <v>2021</v>
      </c>
    </row>
    <row r="3371" spans="1:89">
      <c r="A3371" t="s">
        <v>3197</v>
      </c>
      <c r="B3371" t="b">
        <v>0</v>
      </c>
      <c r="D3371" t="b">
        <v>0</v>
      </c>
      <c r="E3371" t="s">
        <v>2947</v>
      </c>
      <c r="H3371" s="1">
        <v>44257</v>
      </c>
      <c r="I3371" t="b">
        <v>1</v>
      </c>
      <c r="L3371" t="s">
        <v>3198</v>
      </c>
      <c r="O3371" t="s">
        <v>272</v>
      </c>
      <c r="P3371" t="b">
        <v>0</v>
      </c>
      <c r="Q3371" s="2">
        <v>44250.021493055552</v>
      </c>
      <c r="R3371" s="1"/>
      <c r="S3371" t="b">
        <v>0</v>
      </c>
      <c r="U3371" s="1"/>
      <c r="V3371" t="b">
        <v>0</v>
      </c>
      <c r="W3371" s="1">
        <v>44197</v>
      </c>
      <c r="X3371">
        <v>1</v>
      </c>
      <c r="Y3371">
        <v>2021</v>
      </c>
      <c r="Z3371" t="s">
        <v>8</v>
      </c>
      <c r="AA3371" t="s">
        <v>8</v>
      </c>
      <c r="AB3371" t="b">
        <v>0</v>
      </c>
      <c r="AC3371" t="b">
        <v>0</v>
      </c>
      <c r="AE3371" t="b">
        <v>1</v>
      </c>
      <c r="AF3371" t="b">
        <v>0</v>
      </c>
      <c r="AG3371" t="b">
        <v>0</v>
      </c>
      <c r="AH3371" t="s">
        <v>4366</v>
      </c>
      <c r="AI3371" t="b">
        <v>0</v>
      </c>
      <c r="AK3371" t="b">
        <v>0</v>
      </c>
      <c r="AL3371" s="1">
        <v>44252</v>
      </c>
      <c r="AM3371" t="s">
        <v>162</v>
      </c>
      <c r="AN3371" s="2">
        <v>44296.95826388889</v>
      </c>
      <c r="AP3371" s="2">
        <v>44257.780671296299</v>
      </c>
      <c r="AQ3371" s="1"/>
      <c r="AS3371" t="b">
        <v>0</v>
      </c>
      <c r="AV3371" t="s">
        <v>93</v>
      </c>
      <c r="BB3371" t="s">
        <v>8926</v>
      </c>
      <c r="BD3371" t="b">
        <v>0</v>
      </c>
      <c r="BH3371" t="s">
        <v>272</v>
      </c>
      <c r="BI3371" t="s">
        <v>1072</v>
      </c>
      <c r="BL3371" t="s">
        <v>3198</v>
      </c>
      <c r="BM3371" t="s">
        <v>291</v>
      </c>
      <c r="BN3371" t="s">
        <v>2414</v>
      </c>
      <c r="BQ3371" t="s">
        <v>204</v>
      </c>
      <c r="BR3371" t="b">
        <v>0</v>
      </c>
      <c r="BT3371" t="b">
        <v>0</v>
      </c>
      <c r="BW3371" t="s">
        <v>103</v>
      </c>
      <c r="BX3371" t="b">
        <v>0</v>
      </c>
      <c r="BY3371" s="2">
        <v>44376.857581018521</v>
      </c>
      <c r="BZ3371" t="s">
        <v>314</v>
      </c>
      <c r="CB3371" t="b">
        <v>0</v>
      </c>
      <c r="CC3371" t="b">
        <v>1</v>
      </c>
      <c r="CF3371">
        <v>45600</v>
      </c>
      <c r="CH3371">
        <v>45600</v>
      </c>
      <c r="CI3371">
        <v>100</v>
      </c>
      <c r="CJ3371">
        <v>0</v>
      </c>
      <c r="CK3371">
        <f>YEAR(tbl_Opportunity[[#This Row],[Close Date]])</f>
        <v>2021</v>
      </c>
    </row>
    <row r="3372" spans="1:89">
      <c r="A3372" t="s">
        <v>554</v>
      </c>
      <c r="B3372" t="b">
        <v>0</v>
      </c>
      <c r="D3372" t="b">
        <v>0</v>
      </c>
      <c r="E3372" t="s">
        <v>2929</v>
      </c>
      <c r="H3372" s="1">
        <v>44267</v>
      </c>
      <c r="I3372" t="b">
        <v>1</v>
      </c>
      <c r="L3372" t="s">
        <v>8927</v>
      </c>
      <c r="O3372" t="s">
        <v>272</v>
      </c>
      <c r="P3372" t="b">
        <v>0</v>
      </c>
      <c r="Q3372" s="2">
        <v>44257.562118055554</v>
      </c>
      <c r="R3372" s="1"/>
      <c r="S3372" t="b">
        <v>0</v>
      </c>
      <c r="U3372" s="1"/>
      <c r="V3372" t="b">
        <v>0</v>
      </c>
      <c r="W3372" s="1">
        <v>44197</v>
      </c>
      <c r="X3372">
        <v>1</v>
      </c>
      <c r="Y3372">
        <v>2021</v>
      </c>
      <c r="Z3372" t="s">
        <v>8</v>
      </c>
      <c r="AA3372" t="s">
        <v>8</v>
      </c>
      <c r="AB3372" t="b">
        <v>0</v>
      </c>
      <c r="AC3372" t="b">
        <v>0</v>
      </c>
      <c r="AE3372" t="b">
        <v>1</v>
      </c>
      <c r="AF3372" t="b">
        <v>0</v>
      </c>
      <c r="AG3372" t="b">
        <v>0</v>
      </c>
      <c r="AH3372" t="s">
        <v>4366</v>
      </c>
      <c r="AI3372" t="b">
        <v>0</v>
      </c>
      <c r="AK3372" t="b">
        <v>0</v>
      </c>
      <c r="AL3372" s="1">
        <v>44264</v>
      </c>
      <c r="AM3372" t="s">
        <v>162</v>
      </c>
      <c r="AN3372" s="2">
        <v>44296.95826388889</v>
      </c>
      <c r="AP3372" s="2">
        <v>44267.82540509259</v>
      </c>
      <c r="AQ3372" s="1"/>
      <c r="AS3372" t="b">
        <v>0</v>
      </c>
      <c r="AV3372" t="s">
        <v>93</v>
      </c>
      <c r="BB3372" t="s">
        <v>8928</v>
      </c>
      <c r="BD3372" t="b">
        <v>0</v>
      </c>
      <c r="BH3372" t="s">
        <v>272</v>
      </c>
      <c r="BI3372" t="s">
        <v>1072</v>
      </c>
      <c r="BL3372" t="s">
        <v>8927</v>
      </c>
      <c r="BM3372" t="s">
        <v>291</v>
      </c>
      <c r="BN3372" t="s">
        <v>2414</v>
      </c>
      <c r="BQ3372" t="s">
        <v>204</v>
      </c>
      <c r="BR3372" t="b">
        <v>0</v>
      </c>
      <c r="BT3372" t="b">
        <v>0</v>
      </c>
      <c r="BW3372" t="s">
        <v>103</v>
      </c>
      <c r="BX3372" t="b">
        <v>0</v>
      </c>
      <c r="BY3372" s="2">
        <v>44376.857581018521</v>
      </c>
      <c r="BZ3372" t="s">
        <v>314</v>
      </c>
      <c r="CB3372" t="b">
        <v>0</v>
      </c>
      <c r="CC3372" t="b">
        <v>1</v>
      </c>
      <c r="CF3372">
        <v>22800</v>
      </c>
      <c r="CH3372">
        <v>22800</v>
      </c>
      <c r="CI3372">
        <v>100</v>
      </c>
      <c r="CJ3372">
        <v>0</v>
      </c>
      <c r="CK3372">
        <f>YEAR(tbl_Opportunity[[#This Row],[Close Date]])</f>
        <v>2021</v>
      </c>
    </row>
    <row r="3373" spans="1:89">
      <c r="A3373" t="s">
        <v>1220</v>
      </c>
      <c r="B3373" t="b">
        <v>0</v>
      </c>
      <c r="D3373" t="b">
        <v>0</v>
      </c>
      <c r="H3373" s="1">
        <v>44267</v>
      </c>
      <c r="I3373" t="b">
        <v>1</v>
      </c>
      <c r="L3373" t="s">
        <v>5410</v>
      </c>
      <c r="O3373" t="s">
        <v>272</v>
      </c>
      <c r="P3373" t="b">
        <v>0</v>
      </c>
      <c r="Q3373" s="2">
        <v>44257.643564814818</v>
      </c>
      <c r="R3373" s="1"/>
      <c r="S3373" t="b">
        <v>0</v>
      </c>
      <c r="U3373" s="1"/>
      <c r="V3373" t="b">
        <v>0</v>
      </c>
      <c r="W3373" s="1">
        <v>44197</v>
      </c>
      <c r="X3373">
        <v>1</v>
      </c>
      <c r="Y3373">
        <v>2021</v>
      </c>
      <c r="Z3373" t="s">
        <v>8</v>
      </c>
      <c r="AA3373" t="s">
        <v>8</v>
      </c>
      <c r="AB3373" t="b">
        <v>0</v>
      </c>
      <c r="AC3373" t="b">
        <v>0</v>
      </c>
      <c r="AE3373" t="b">
        <v>1</v>
      </c>
      <c r="AF3373" t="b">
        <v>0</v>
      </c>
      <c r="AG3373" t="b">
        <v>0</v>
      </c>
      <c r="AH3373" t="s">
        <v>4366</v>
      </c>
      <c r="AI3373" t="b">
        <v>0</v>
      </c>
      <c r="AK3373" t="b">
        <v>0</v>
      </c>
      <c r="AL3373" s="1">
        <v>44267</v>
      </c>
      <c r="AM3373" t="s">
        <v>162</v>
      </c>
      <c r="AN3373" s="2">
        <v>44296.95826388889</v>
      </c>
      <c r="AP3373" s="2">
        <v>44267.596365740741</v>
      </c>
      <c r="AQ3373" s="1"/>
      <c r="AS3373" t="b">
        <v>0</v>
      </c>
      <c r="AV3373" t="s">
        <v>105</v>
      </c>
      <c r="BB3373" t="s">
        <v>8929</v>
      </c>
      <c r="BD3373" t="b">
        <v>0</v>
      </c>
      <c r="BH3373" t="s">
        <v>272</v>
      </c>
      <c r="BI3373" t="s">
        <v>1072</v>
      </c>
      <c r="BL3373" t="s">
        <v>5410</v>
      </c>
      <c r="BM3373" t="s">
        <v>291</v>
      </c>
      <c r="BN3373" t="s">
        <v>2414</v>
      </c>
      <c r="BQ3373" t="s">
        <v>204</v>
      </c>
      <c r="BR3373" t="b">
        <v>0</v>
      </c>
      <c r="BT3373" t="b">
        <v>0</v>
      </c>
      <c r="BW3373" t="s">
        <v>103</v>
      </c>
      <c r="BX3373" t="b">
        <v>0</v>
      </c>
      <c r="BY3373" s="2">
        <v>44376.857581018521</v>
      </c>
      <c r="BZ3373" t="s">
        <v>314</v>
      </c>
      <c r="CB3373" t="b">
        <v>0</v>
      </c>
      <c r="CC3373" t="b">
        <v>1</v>
      </c>
      <c r="CF3373">
        <v>16000</v>
      </c>
      <c r="CH3373">
        <v>16000</v>
      </c>
      <c r="CI3373">
        <v>100</v>
      </c>
      <c r="CJ3373">
        <v>0</v>
      </c>
      <c r="CK3373">
        <f>YEAR(tbl_Opportunity[[#This Row],[Close Date]])</f>
        <v>2021</v>
      </c>
    </row>
    <row r="3374" spans="1:89">
      <c r="A3374" t="s">
        <v>6100</v>
      </c>
      <c r="B3374" t="b">
        <v>0</v>
      </c>
      <c r="D3374" t="b">
        <v>0</v>
      </c>
      <c r="H3374" s="1">
        <v>44263</v>
      </c>
      <c r="I3374" t="b">
        <v>1</v>
      </c>
      <c r="L3374" t="s">
        <v>8930</v>
      </c>
      <c r="O3374" t="s">
        <v>272</v>
      </c>
      <c r="P3374" t="b">
        <v>0</v>
      </c>
      <c r="Q3374" s="2">
        <v>44259.935150462959</v>
      </c>
      <c r="R3374" s="1"/>
      <c r="S3374" t="b">
        <v>0</v>
      </c>
      <c r="U3374" s="1"/>
      <c r="V3374" t="b">
        <v>0</v>
      </c>
      <c r="W3374" s="1">
        <v>44197</v>
      </c>
      <c r="X3374">
        <v>1</v>
      </c>
      <c r="Y3374">
        <v>2021</v>
      </c>
      <c r="Z3374" t="s">
        <v>8</v>
      </c>
      <c r="AA3374" t="s">
        <v>8</v>
      </c>
      <c r="AB3374" t="b">
        <v>0</v>
      </c>
      <c r="AC3374" t="b">
        <v>0</v>
      </c>
      <c r="AE3374" t="b">
        <v>1</v>
      </c>
      <c r="AF3374" t="b">
        <v>0</v>
      </c>
      <c r="AG3374" t="b">
        <v>0</v>
      </c>
      <c r="AH3374" t="s">
        <v>4366</v>
      </c>
      <c r="AI3374" t="b">
        <v>0</v>
      </c>
      <c r="AK3374" t="b">
        <v>0</v>
      </c>
      <c r="AL3374" s="1">
        <v>44260</v>
      </c>
      <c r="AM3374" t="s">
        <v>162</v>
      </c>
      <c r="AN3374" s="2">
        <v>44296.95826388889</v>
      </c>
      <c r="AP3374" s="2">
        <v>44263.751319444447</v>
      </c>
      <c r="AQ3374" s="1"/>
      <c r="AS3374" t="b">
        <v>0</v>
      </c>
      <c r="AV3374" t="s">
        <v>93</v>
      </c>
      <c r="BB3374" t="s">
        <v>8931</v>
      </c>
      <c r="BD3374" t="b">
        <v>0</v>
      </c>
      <c r="BH3374" t="s">
        <v>272</v>
      </c>
      <c r="BI3374" t="s">
        <v>1072</v>
      </c>
      <c r="BL3374" t="s">
        <v>6487</v>
      </c>
      <c r="BM3374" t="s">
        <v>291</v>
      </c>
      <c r="BN3374" t="s">
        <v>2414</v>
      </c>
      <c r="BQ3374" t="s">
        <v>204</v>
      </c>
      <c r="BR3374" t="b">
        <v>0</v>
      </c>
      <c r="BT3374" t="b">
        <v>0</v>
      </c>
      <c r="BW3374" t="s">
        <v>103</v>
      </c>
      <c r="BX3374" t="b">
        <v>0</v>
      </c>
      <c r="BY3374" s="2">
        <v>44376.857581018521</v>
      </c>
      <c r="BZ3374" t="s">
        <v>314</v>
      </c>
      <c r="CB3374" t="b">
        <v>0</v>
      </c>
      <c r="CC3374" t="b">
        <v>1</v>
      </c>
      <c r="CF3374">
        <v>4000</v>
      </c>
      <c r="CH3374">
        <v>4000</v>
      </c>
      <c r="CI3374">
        <v>100</v>
      </c>
      <c r="CJ3374">
        <v>0</v>
      </c>
      <c r="CK3374">
        <f>YEAR(tbl_Opportunity[[#This Row],[Close Date]])</f>
        <v>2021</v>
      </c>
    </row>
    <row r="3375" spans="1:89">
      <c r="A3375" t="s">
        <v>6343</v>
      </c>
      <c r="B3375" t="b">
        <v>0</v>
      </c>
      <c r="D3375" t="b">
        <v>0</v>
      </c>
      <c r="H3375" s="1">
        <v>44270</v>
      </c>
      <c r="I3375" t="b">
        <v>1</v>
      </c>
      <c r="L3375" t="s">
        <v>8932</v>
      </c>
      <c r="O3375" t="s">
        <v>272</v>
      </c>
      <c r="P3375" t="b">
        <v>0</v>
      </c>
      <c r="Q3375" s="2">
        <v>44265.908530092594</v>
      </c>
      <c r="R3375" s="1"/>
      <c r="S3375" t="b">
        <v>0</v>
      </c>
      <c r="U3375" s="1"/>
      <c r="V3375" t="b">
        <v>0</v>
      </c>
      <c r="W3375" s="1">
        <v>44197</v>
      </c>
      <c r="X3375">
        <v>1</v>
      </c>
      <c r="Y3375">
        <v>2021</v>
      </c>
      <c r="Z3375" t="s">
        <v>8</v>
      </c>
      <c r="AA3375" t="s">
        <v>8</v>
      </c>
      <c r="AB3375" t="b">
        <v>0</v>
      </c>
      <c r="AC3375" t="b">
        <v>0</v>
      </c>
      <c r="AE3375" t="b">
        <v>1</v>
      </c>
      <c r="AF3375" t="b">
        <v>0</v>
      </c>
      <c r="AG3375" t="b">
        <v>0</v>
      </c>
      <c r="AH3375" t="s">
        <v>4366</v>
      </c>
      <c r="AI3375" t="b">
        <v>0</v>
      </c>
      <c r="AK3375" t="b">
        <v>0</v>
      </c>
      <c r="AL3375" s="1">
        <v>44266</v>
      </c>
      <c r="AM3375" t="s">
        <v>162</v>
      </c>
      <c r="AN3375" s="2">
        <v>44296.95826388889</v>
      </c>
      <c r="AP3375" s="2">
        <v>44271.075335648151</v>
      </c>
      <c r="AQ3375" s="1"/>
      <c r="AS3375" t="b">
        <v>0</v>
      </c>
      <c r="AV3375" t="s">
        <v>93</v>
      </c>
      <c r="BB3375" t="s">
        <v>8933</v>
      </c>
      <c r="BD3375" t="b">
        <v>0</v>
      </c>
      <c r="BH3375" t="s">
        <v>272</v>
      </c>
      <c r="BI3375" t="s">
        <v>1072</v>
      </c>
      <c r="BL3375" t="s">
        <v>8932</v>
      </c>
      <c r="BM3375" t="s">
        <v>291</v>
      </c>
      <c r="BN3375" t="s">
        <v>2414</v>
      </c>
      <c r="BQ3375" t="s">
        <v>204</v>
      </c>
      <c r="BR3375" t="b">
        <v>0</v>
      </c>
      <c r="BT3375" t="b">
        <v>0</v>
      </c>
      <c r="BW3375" t="s">
        <v>103</v>
      </c>
      <c r="BX3375" t="b">
        <v>0</v>
      </c>
      <c r="BY3375" s="2">
        <v>44376.857581018521</v>
      </c>
      <c r="BZ3375" t="s">
        <v>314</v>
      </c>
      <c r="CB3375" t="b">
        <v>0</v>
      </c>
      <c r="CC3375" t="b">
        <v>1</v>
      </c>
      <c r="CF3375">
        <v>8000</v>
      </c>
      <c r="CH3375">
        <v>8000</v>
      </c>
      <c r="CI3375">
        <v>100</v>
      </c>
      <c r="CJ3375">
        <v>0</v>
      </c>
      <c r="CK3375">
        <f>YEAR(tbl_Opportunity[[#This Row],[Close Date]])</f>
        <v>2021</v>
      </c>
    </row>
    <row r="3376" spans="1:89">
      <c r="A3376" t="s">
        <v>6343</v>
      </c>
      <c r="B3376" t="b">
        <v>0</v>
      </c>
      <c r="D3376" t="b">
        <v>0</v>
      </c>
      <c r="H3376" s="1">
        <v>44281</v>
      </c>
      <c r="I3376" t="b">
        <v>1</v>
      </c>
      <c r="L3376" t="s">
        <v>8932</v>
      </c>
      <c r="O3376" t="s">
        <v>272</v>
      </c>
      <c r="P3376" t="b">
        <v>0</v>
      </c>
      <c r="Q3376" s="2">
        <v>44271.082812499997</v>
      </c>
      <c r="R3376" s="1"/>
      <c r="S3376" t="b">
        <v>0</v>
      </c>
      <c r="U3376" s="1"/>
      <c r="V3376" t="b">
        <v>0</v>
      </c>
      <c r="W3376" s="1">
        <v>44197</v>
      </c>
      <c r="X3376">
        <v>1</v>
      </c>
      <c r="Y3376">
        <v>2021</v>
      </c>
      <c r="Z3376" t="s">
        <v>8</v>
      </c>
      <c r="AA3376" t="s">
        <v>8</v>
      </c>
      <c r="AB3376" t="b">
        <v>0</v>
      </c>
      <c r="AC3376" t="b">
        <v>0</v>
      </c>
      <c r="AE3376" t="b">
        <v>1</v>
      </c>
      <c r="AF3376" t="b">
        <v>0</v>
      </c>
      <c r="AG3376" t="b">
        <v>0</v>
      </c>
      <c r="AH3376" t="s">
        <v>4366</v>
      </c>
      <c r="AI3376" t="b">
        <v>0</v>
      </c>
      <c r="AK3376" t="b">
        <v>0</v>
      </c>
      <c r="AL3376" s="1">
        <v>44279</v>
      </c>
      <c r="AM3376" t="s">
        <v>162</v>
      </c>
      <c r="AN3376" s="2">
        <v>44296.95826388889</v>
      </c>
      <c r="AP3376" s="2">
        <v>44281.582997685182</v>
      </c>
      <c r="AQ3376" s="1"/>
      <c r="AS3376" t="b">
        <v>0</v>
      </c>
      <c r="AV3376" t="s">
        <v>93</v>
      </c>
      <c r="BB3376" t="s">
        <v>8934</v>
      </c>
      <c r="BD3376" t="b">
        <v>0</v>
      </c>
      <c r="BH3376" t="s">
        <v>272</v>
      </c>
      <c r="BI3376" t="s">
        <v>1072</v>
      </c>
      <c r="BL3376" t="s">
        <v>8932</v>
      </c>
      <c r="BM3376" t="s">
        <v>291</v>
      </c>
      <c r="BN3376" t="s">
        <v>2414</v>
      </c>
      <c r="BQ3376" t="s">
        <v>204</v>
      </c>
      <c r="BR3376" t="b">
        <v>0</v>
      </c>
      <c r="BT3376" t="b">
        <v>0</v>
      </c>
      <c r="BW3376" t="s">
        <v>103</v>
      </c>
      <c r="BX3376" t="b">
        <v>0</v>
      </c>
      <c r="BY3376" s="2">
        <v>44376.857581018521</v>
      </c>
      <c r="BZ3376" t="s">
        <v>314</v>
      </c>
      <c r="CB3376" t="b">
        <v>0</v>
      </c>
      <c r="CC3376" t="b">
        <v>1</v>
      </c>
      <c r="CF3376">
        <v>24000</v>
      </c>
      <c r="CH3376">
        <v>24000</v>
      </c>
      <c r="CI3376">
        <v>100</v>
      </c>
      <c r="CJ3376">
        <v>0</v>
      </c>
      <c r="CK3376">
        <f>YEAR(tbl_Opportunity[[#This Row],[Close Date]])</f>
        <v>2021</v>
      </c>
    </row>
    <row r="3377" spans="1:89">
      <c r="A3377" t="s">
        <v>623</v>
      </c>
      <c r="B3377" t="b">
        <v>0</v>
      </c>
      <c r="D3377" t="b">
        <v>0</v>
      </c>
      <c r="H3377" s="1">
        <v>44272</v>
      </c>
      <c r="I3377" t="b">
        <v>1</v>
      </c>
      <c r="O3377" t="s">
        <v>272</v>
      </c>
      <c r="P3377" t="b">
        <v>0</v>
      </c>
      <c r="Q3377" s="2">
        <v>44272.80908564815</v>
      </c>
      <c r="R3377" s="1"/>
      <c r="S3377" t="b">
        <v>0</v>
      </c>
      <c r="U3377" s="1"/>
      <c r="V3377" t="b">
        <v>0</v>
      </c>
      <c r="W3377" s="1">
        <v>44197</v>
      </c>
      <c r="X3377">
        <v>1</v>
      </c>
      <c r="Y3377">
        <v>2021</v>
      </c>
      <c r="Z3377" t="s">
        <v>8</v>
      </c>
      <c r="AA3377" t="s">
        <v>8</v>
      </c>
      <c r="AB3377" t="b">
        <v>0</v>
      </c>
      <c r="AC3377" t="b">
        <v>0</v>
      </c>
      <c r="AE3377" t="b">
        <v>1</v>
      </c>
      <c r="AF3377" t="b">
        <v>0</v>
      </c>
      <c r="AG3377" t="b">
        <v>0</v>
      </c>
      <c r="AH3377" t="s">
        <v>4366</v>
      </c>
      <c r="AI3377" t="b">
        <v>0</v>
      </c>
      <c r="AK3377" t="b">
        <v>0</v>
      </c>
      <c r="AL3377" s="1"/>
      <c r="AM3377" t="s">
        <v>162</v>
      </c>
      <c r="AN3377" s="2">
        <v>44296.95826388889</v>
      </c>
      <c r="AP3377" s="2"/>
      <c r="AQ3377" s="1"/>
      <c r="AS3377" t="b">
        <v>0</v>
      </c>
      <c r="AV3377" t="s">
        <v>248</v>
      </c>
      <c r="BB3377" t="s">
        <v>8935</v>
      </c>
      <c r="BD3377" t="b">
        <v>0</v>
      </c>
      <c r="BH3377" t="s">
        <v>272</v>
      </c>
      <c r="BI3377" t="s">
        <v>1072</v>
      </c>
      <c r="BL3377" t="s">
        <v>8920</v>
      </c>
      <c r="BM3377" t="s">
        <v>291</v>
      </c>
      <c r="BN3377" t="s">
        <v>2414</v>
      </c>
      <c r="BO3377" t="s">
        <v>8920</v>
      </c>
      <c r="BQ3377" t="s">
        <v>204</v>
      </c>
      <c r="BR3377" t="b">
        <v>0</v>
      </c>
      <c r="BT3377" t="b">
        <v>0</v>
      </c>
      <c r="BW3377" t="s">
        <v>103</v>
      </c>
      <c r="BX3377" t="b">
        <v>0</v>
      </c>
      <c r="BY3377" s="2">
        <v>44376.857581018521</v>
      </c>
      <c r="BZ3377" t="s">
        <v>314</v>
      </c>
      <c r="CB3377" t="b">
        <v>0</v>
      </c>
      <c r="CC3377" t="b">
        <v>1</v>
      </c>
      <c r="CF3377">
        <v>4000</v>
      </c>
      <c r="CH3377">
        <v>4000</v>
      </c>
      <c r="CI3377">
        <v>100</v>
      </c>
      <c r="CJ3377">
        <v>0</v>
      </c>
      <c r="CK3377">
        <f>YEAR(tbl_Opportunity[[#This Row],[Close Date]])</f>
        <v>2021</v>
      </c>
    </row>
    <row r="3378" spans="1:89">
      <c r="A3378" t="s">
        <v>3197</v>
      </c>
      <c r="B3378" t="b">
        <v>0</v>
      </c>
      <c r="D3378" t="b">
        <v>0</v>
      </c>
      <c r="E3378" t="s">
        <v>2947</v>
      </c>
      <c r="H3378" s="1">
        <v>44274</v>
      </c>
      <c r="I3378" t="b">
        <v>1</v>
      </c>
      <c r="L3378" t="s">
        <v>3198</v>
      </c>
      <c r="O3378" t="s">
        <v>272</v>
      </c>
      <c r="P3378" t="b">
        <v>0</v>
      </c>
      <c r="Q3378" s="2">
        <v>44273.642928240741</v>
      </c>
      <c r="R3378" s="1"/>
      <c r="S3378" t="b">
        <v>0</v>
      </c>
      <c r="U3378" s="1"/>
      <c r="V3378" t="b">
        <v>0</v>
      </c>
      <c r="W3378" s="1">
        <v>44197</v>
      </c>
      <c r="X3378">
        <v>1</v>
      </c>
      <c r="Y3378">
        <v>2021</v>
      </c>
      <c r="Z3378" t="s">
        <v>8</v>
      </c>
      <c r="AA3378" t="s">
        <v>8</v>
      </c>
      <c r="AB3378" t="b">
        <v>0</v>
      </c>
      <c r="AC3378" t="b">
        <v>0</v>
      </c>
      <c r="AE3378" t="b">
        <v>1</v>
      </c>
      <c r="AF3378" t="b">
        <v>0</v>
      </c>
      <c r="AG3378" t="b">
        <v>0</v>
      </c>
      <c r="AH3378" t="s">
        <v>4366</v>
      </c>
      <c r="AI3378" t="b">
        <v>0</v>
      </c>
      <c r="AK3378" t="b">
        <v>0</v>
      </c>
      <c r="AL3378" s="1">
        <v>44273</v>
      </c>
      <c r="AM3378" t="s">
        <v>162</v>
      </c>
      <c r="AN3378" s="2">
        <v>44296.95826388889</v>
      </c>
      <c r="AP3378" s="2">
        <v>44274.526435185187</v>
      </c>
      <c r="AQ3378" s="1"/>
      <c r="AS3378" t="b">
        <v>0</v>
      </c>
      <c r="AV3378" t="s">
        <v>93</v>
      </c>
      <c r="BB3378" t="s">
        <v>8936</v>
      </c>
      <c r="BD3378" t="b">
        <v>0</v>
      </c>
      <c r="BH3378" t="s">
        <v>272</v>
      </c>
      <c r="BI3378" t="s">
        <v>1072</v>
      </c>
      <c r="BL3378" t="s">
        <v>3198</v>
      </c>
      <c r="BM3378" t="s">
        <v>291</v>
      </c>
      <c r="BN3378" t="s">
        <v>2414</v>
      </c>
      <c r="BQ3378" t="s">
        <v>204</v>
      </c>
      <c r="BR3378" t="b">
        <v>0</v>
      </c>
      <c r="BT3378" t="b">
        <v>0</v>
      </c>
      <c r="BW3378" t="s">
        <v>103</v>
      </c>
      <c r="BX3378" t="b">
        <v>0</v>
      </c>
      <c r="BY3378" s="2">
        <v>44376.857581018521</v>
      </c>
      <c r="BZ3378" t="s">
        <v>314</v>
      </c>
      <c r="CB3378" t="b">
        <v>0</v>
      </c>
      <c r="CC3378" t="b">
        <v>1</v>
      </c>
      <c r="CF3378">
        <v>12000</v>
      </c>
      <c r="CH3378">
        <v>12000</v>
      </c>
      <c r="CI3378">
        <v>100</v>
      </c>
      <c r="CJ3378">
        <v>0</v>
      </c>
      <c r="CK3378">
        <f>YEAR(tbl_Opportunity[[#This Row],[Close Date]])</f>
        <v>2021</v>
      </c>
    </row>
    <row r="3379" spans="1:89">
      <c r="A3379" t="s">
        <v>6100</v>
      </c>
      <c r="B3379" t="b">
        <v>0</v>
      </c>
      <c r="D3379" t="b">
        <v>0</v>
      </c>
      <c r="H3379" s="1">
        <v>44281</v>
      </c>
      <c r="I3379" t="b">
        <v>1</v>
      </c>
      <c r="O3379" t="s">
        <v>272</v>
      </c>
      <c r="P3379" t="b">
        <v>0</v>
      </c>
      <c r="Q3379" s="2">
        <v>44277.779930555553</v>
      </c>
      <c r="R3379" s="1"/>
      <c r="S3379" t="b">
        <v>0</v>
      </c>
      <c r="U3379" s="1"/>
      <c r="V3379" t="b">
        <v>0</v>
      </c>
      <c r="W3379" s="1">
        <v>44197</v>
      </c>
      <c r="X3379">
        <v>1</v>
      </c>
      <c r="Y3379">
        <v>2021</v>
      </c>
      <c r="Z3379" t="s">
        <v>8</v>
      </c>
      <c r="AA3379" t="s">
        <v>8</v>
      </c>
      <c r="AB3379" t="b">
        <v>0</v>
      </c>
      <c r="AC3379" t="b">
        <v>0</v>
      </c>
      <c r="AE3379" t="b">
        <v>1</v>
      </c>
      <c r="AF3379" t="b">
        <v>0</v>
      </c>
      <c r="AG3379" t="b">
        <v>0</v>
      </c>
      <c r="AH3379" t="s">
        <v>4366</v>
      </c>
      <c r="AI3379" t="b">
        <v>0</v>
      </c>
      <c r="AK3379" t="b">
        <v>0</v>
      </c>
      <c r="AL3379" s="1"/>
      <c r="AM3379" t="s">
        <v>162</v>
      </c>
      <c r="AN3379" s="2">
        <v>44296.95826388889</v>
      </c>
      <c r="AP3379" s="2">
        <v>44281.519317129627</v>
      </c>
      <c r="AQ3379" s="1"/>
      <c r="AS3379" t="b">
        <v>0</v>
      </c>
      <c r="AV3379" t="s">
        <v>93</v>
      </c>
      <c r="BB3379" t="s">
        <v>8937</v>
      </c>
      <c r="BD3379" t="b">
        <v>0</v>
      </c>
      <c r="BH3379" t="s">
        <v>272</v>
      </c>
      <c r="BI3379" t="s">
        <v>1072</v>
      </c>
      <c r="BL3379" t="s">
        <v>8938</v>
      </c>
      <c r="BM3379" t="s">
        <v>291</v>
      </c>
      <c r="BN3379" t="s">
        <v>2414</v>
      </c>
      <c r="BO3379" t="s">
        <v>8938</v>
      </c>
      <c r="BQ3379" t="s">
        <v>204</v>
      </c>
      <c r="BR3379" t="b">
        <v>0</v>
      </c>
      <c r="BT3379" t="b">
        <v>0</v>
      </c>
      <c r="BW3379" t="s">
        <v>103</v>
      </c>
      <c r="BX3379" t="b">
        <v>0</v>
      </c>
      <c r="BY3379" s="2">
        <v>44376.857581018521</v>
      </c>
      <c r="BZ3379" t="s">
        <v>314</v>
      </c>
      <c r="CB3379" t="b">
        <v>0</v>
      </c>
      <c r="CC3379" t="b">
        <v>1</v>
      </c>
      <c r="CF3379">
        <v>4000</v>
      </c>
      <c r="CH3379">
        <v>4000</v>
      </c>
      <c r="CI3379">
        <v>100</v>
      </c>
      <c r="CJ3379">
        <v>0</v>
      </c>
      <c r="CK3379">
        <f>YEAR(tbl_Opportunity[[#This Row],[Close Date]])</f>
        <v>2021</v>
      </c>
    </row>
    <row r="3380" spans="1:89">
      <c r="A3380" t="s">
        <v>6780</v>
      </c>
      <c r="B3380" t="b">
        <v>0</v>
      </c>
      <c r="D3380" t="b">
        <v>0</v>
      </c>
      <c r="E3380" t="s">
        <v>8902</v>
      </c>
      <c r="H3380" s="1">
        <v>44279</v>
      </c>
      <c r="I3380" t="b">
        <v>1</v>
      </c>
      <c r="L3380" t="s">
        <v>8903</v>
      </c>
      <c r="O3380" t="s">
        <v>272</v>
      </c>
      <c r="P3380" t="b">
        <v>0</v>
      </c>
      <c r="Q3380" s="2">
        <v>44278.832395833335</v>
      </c>
      <c r="R3380" s="1"/>
      <c r="S3380" t="b">
        <v>0</v>
      </c>
      <c r="U3380" s="1"/>
      <c r="V3380" t="b">
        <v>0</v>
      </c>
      <c r="W3380" s="1">
        <v>44197</v>
      </c>
      <c r="X3380">
        <v>1</v>
      </c>
      <c r="Y3380">
        <v>2021</v>
      </c>
      <c r="Z3380" t="s">
        <v>8</v>
      </c>
      <c r="AA3380" t="s">
        <v>8</v>
      </c>
      <c r="AB3380" t="b">
        <v>0</v>
      </c>
      <c r="AC3380" t="b">
        <v>0</v>
      </c>
      <c r="AE3380" t="b">
        <v>1</v>
      </c>
      <c r="AF3380" t="b">
        <v>0</v>
      </c>
      <c r="AG3380" t="b">
        <v>0</v>
      </c>
      <c r="AH3380" t="s">
        <v>4366</v>
      </c>
      <c r="AI3380" t="b">
        <v>0</v>
      </c>
      <c r="AK3380" t="b">
        <v>0</v>
      </c>
      <c r="AL3380" s="1">
        <v>44279</v>
      </c>
      <c r="AM3380" t="s">
        <v>162</v>
      </c>
      <c r="AN3380" s="2">
        <v>44296.95826388889</v>
      </c>
      <c r="AP3380" s="2">
        <v>44279.832476851851</v>
      </c>
      <c r="AQ3380" s="1"/>
      <c r="AS3380" t="b">
        <v>0</v>
      </c>
      <c r="AV3380" t="s">
        <v>105</v>
      </c>
      <c r="BB3380" t="s">
        <v>8939</v>
      </c>
      <c r="BD3380" t="b">
        <v>0</v>
      </c>
      <c r="BH3380" t="s">
        <v>272</v>
      </c>
      <c r="BI3380" t="s">
        <v>1072</v>
      </c>
      <c r="BL3380" t="s">
        <v>8903</v>
      </c>
      <c r="BM3380" t="s">
        <v>291</v>
      </c>
      <c r="BN3380" t="s">
        <v>2414</v>
      </c>
      <c r="BQ3380" t="s">
        <v>204</v>
      </c>
      <c r="BR3380" t="b">
        <v>0</v>
      </c>
      <c r="BT3380" t="b">
        <v>0</v>
      </c>
      <c r="BW3380" t="s">
        <v>103</v>
      </c>
      <c r="BX3380" t="b">
        <v>0</v>
      </c>
      <c r="BY3380" s="2">
        <v>44376.857581018521</v>
      </c>
      <c r="BZ3380" t="s">
        <v>314</v>
      </c>
      <c r="CB3380" t="b">
        <v>0</v>
      </c>
      <c r="CC3380" t="b">
        <v>1</v>
      </c>
      <c r="CF3380">
        <v>4000</v>
      </c>
      <c r="CH3380">
        <v>4000</v>
      </c>
      <c r="CI3380">
        <v>100</v>
      </c>
      <c r="CJ3380">
        <v>0</v>
      </c>
      <c r="CK3380">
        <f>YEAR(tbl_Opportunity[[#This Row],[Close Date]])</f>
        <v>2021</v>
      </c>
    </row>
    <row r="3381" spans="1:89">
      <c r="A3381" t="s">
        <v>8314</v>
      </c>
      <c r="B3381" t="b">
        <v>0</v>
      </c>
      <c r="D3381" t="b">
        <v>0</v>
      </c>
      <c r="H3381" s="1">
        <v>44279</v>
      </c>
      <c r="I3381" t="b">
        <v>1</v>
      </c>
      <c r="L3381" t="s">
        <v>8907</v>
      </c>
      <c r="O3381" t="s">
        <v>272</v>
      </c>
      <c r="P3381" t="b">
        <v>0</v>
      </c>
      <c r="Q3381" s="2">
        <v>44278.852094907408</v>
      </c>
      <c r="R3381" s="1"/>
      <c r="S3381" t="b">
        <v>0</v>
      </c>
      <c r="U3381" s="1"/>
      <c r="V3381" t="b">
        <v>0</v>
      </c>
      <c r="W3381" s="1">
        <v>44197</v>
      </c>
      <c r="X3381">
        <v>1</v>
      </c>
      <c r="Y3381">
        <v>2021</v>
      </c>
      <c r="Z3381" t="s">
        <v>8</v>
      </c>
      <c r="AA3381" t="s">
        <v>8</v>
      </c>
      <c r="AB3381" t="b">
        <v>0</v>
      </c>
      <c r="AC3381" t="b">
        <v>0</v>
      </c>
      <c r="AE3381" t="b">
        <v>1</v>
      </c>
      <c r="AF3381" t="b">
        <v>0</v>
      </c>
      <c r="AG3381" t="b">
        <v>0</v>
      </c>
      <c r="AH3381" t="s">
        <v>4366</v>
      </c>
      <c r="AI3381" t="b">
        <v>0</v>
      </c>
      <c r="AK3381" t="b">
        <v>0</v>
      </c>
      <c r="AL3381" s="1"/>
      <c r="AM3381" t="s">
        <v>162</v>
      </c>
      <c r="AN3381" s="2">
        <v>44296.95826388889</v>
      </c>
      <c r="AP3381" s="2">
        <v>44279.72215277778</v>
      </c>
      <c r="AQ3381" s="1"/>
      <c r="AS3381" t="b">
        <v>0</v>
      </c>
      <c r="AV3381" t="s">
        <v>93</v>
      </c>
      <c r="BB3381" t="s">
        <v>8940</v>
      </c>
      <c r="BD3381" t="b">
        <v>0</v>
      </c>
      <c r="BH3381" t="s">
        <v>272</v>
      </c>
      <c r="BI3381" t="s">
        <v>1072</v>
      </c>
      <c r="BL3381" t="s">
        <v>8907</v>
      </c>
      <c r="BM3381" t="s">
        <v>291</v>
      </c>
      <c r="BN3381" t="s">
        <v>2414</v>
      </c>
      <c r="BQ3381" t="s">
        <v>204</v>
      </c>
      <c r="BR3381" t="b">
        <v>0</v>
      </c>
      <c r="BT3381" t="b">
        <v>0</v>
      </c>
      <c r="BW3381" t="s">
        <v>103</v>
      </c>
      <c r="BX3381" t="b">
        <v>0</v>
      </c>
      <c r="BY3381" s="2">
        <v>44376.857581018521</v>
      </c>
      <c r="BZ3381" t="s">
        <v>314</v>
      </c>
      <c r="CB3381" t="b">
        <v>0</v>
      </c>
      <c r="CC3381" t="b">
        <v>1</v>
      </c>
      <c r="CF3381">
        <v>22800</v>
      </c>
      <c r="CH3381">
        <v>22800</v>
      </c>
      <c r="CI3381">
        <v>100</v>
      </c>
      <c r="CJ3381">
        <v>0</v>
      </c>
      <c r="CK3381">
        <f>YEAR(tbl_Opportunity[[#This Row],[Close Date]])</f>
        <v>2021</v>
      </c>
    </row>
    <row r="3382" spans="1:89">
      <c r="A3382" t="s">
        <v>3066</v>
      </c>
      <c r="B3382" t="b">
        <v>0</v>
      </c>
      <c r="D3382" t="b">
        <v>0</v>
      </c>
      <c r="H3382" s="1">
        <v>44284</v>
      </c>
      <c r="I3382" t="b">
        <v>1</v>
      </c>
      <c r="L3382" t="s">
        <v>3067</v>
      </c>
      <c r="O3382" t="s">
        <v>272</v>
      </c>
      <c r="P3382" t="b">
        <v>0</v>
      </c>
      <c r="Q3382" s="2">
        <v>44279.753252314818</v>
      </c>
      <c r="R3382" s="1"/>
      <c r="S3382" t="b">
        <v>0</v>
      </c>
      <c r="U3382" s="1"/>
      <c r="V3382" t="b">
        <v>0</v>
      </c>
      <c r="W3382" s="1">
        <v>44197</v>
      </c>
      <c r="X3382">
        <v>1</v>
      </c>
      <c r="Y3382">
        <v>2021</v>
      </c>
      <c r="Z3382" t="s">
        <v>8</v>
      </c>
      <c r="AA3382" t="s">
        <v>8</v>
      </c>
      <c r="AB3382" t="b">
        <v>0</v>
      </c>
      <c r="AC3382" t="b">
        <v>0</v>
      </c>
      <c r="AE3382" t="b">
        <v>1</v>
      </c>
      <c r="AF3382" t="b">
        <v>0</v>
      </c>
      <c r="AG3382" t="b">
        <v>0</v>
      </c>
      <c r="AH3382" t="s">
        <v>4366</v>
      </c>
      <c r="AI3382" t="b">
        <v>0</v>
      </c>
      <c r="AK3382" t="b">
        <v>0</v>
      </c>
      <c r="AL3382" s="1"/>
      <c r="AM3382" t="s">
        <v>162</v>
      </c>
      <c r="AN3382" s="2">
        <v>44297.83829861111</v>
      </c>
      <c r="AP3382" s="2">
        <v>44284.642280092594</v>
      </c>
      <c r="AQ3382" s="1"/>
      <c r="AS3382" t="b">
        <v>0</v>
      </c>
      <c r="AV3382" t="s">
        <v>213</v>
      </c>
      <c r="BB3382" t="s">
        <v>8941</v>
      </c>
      <c r="BD3382" t="b">
        <v>0</v>
      </c>
      <c r="BH3382" t="s">
        <v>272</v>
      </c>
      <c r="BI3382" t="s">
        <v>1072</v>
      </c>
      <c r="BL3382" t="s">
        <v>3067</v>
      </c>
      <c r="BM3382" t="s">
        <v>291</v>
      </c>
      <c r="BN3382" t="s">
        <v>2414</v>
      </c>
      <c r="BQ3382" t="s">
        <v>204</v>
      </c>
      <c r="BR3382" t="b">
        <v>0</v>
      </c>
      <c r="BT3382" t="b">
        <v>0</v>
      </c>
      <c r="BW3382" t="s">
        <v>103</v>
      </c>
      <c r="BX3382" t="b">
        <v>0</v>
      </c>
      <c r="BY3382" s="2">
        <v>44376.857581018521</v>
      </c>
      <c r="BZ3382" t="s">
        <v>314</v>
      </c>
      <c r="CB3382" t="b">
        <v>0</v>
      </c>
      <c r="CC3382" t="b">
        <v>1</v>
      </c>
      <c r="CF3382">
        <v>8000</v>
      </c>
      <c r="CH3382">
        <v>8000</v>
      </c>
      <c r="CI3382">
        <v>100</v>
      </c>
      <c r="CJ3382">
        <v>0</v>
      </c>
      <c r="CK3382">
        <f>YEAR(tbl_Opportunity[[#This Row],[Close Date]])</f>
        <v>2021</v>
      </c>
    </row>
    <row r="3383" spans="1:89">
      <c r="A3383" t="s">
        <v>6780</v>
      </c>
      <c r="B3383" t="b">
        <v>0</v>
      </c>
      <c r="D3383" t="b">
        <v>0</v>
      </c>
      <c r="H3383" s="1">
        <v>43844</v>
      </c>
      <c r="I3383" t="b">
        <v>1</v>
      </c>
      <c r="L3383" t="s">
        <v>8942</v>
      </c>
      <c r="O3383" t="s">
        <v>3202</v>
      </c>
      <c r="P3383" t="b">
        <v>0</v>
      </c>
      <c r="Q3383" s="2">
        <v>43839.574814814812</v>
      </c>
      <c r="R3383" s="1"/>
      <c r="S3383" t="b">
        <v>0</v>
      </c>
      <c r="U3383" s="1"/>
      <c r="V3383" t="b">
        <v>0</v>
      </c>
      <c r="W3383" s="1">
        <v>43831</v>
      </c>
      <c r="X3383">
        <v>1</v>
      </c>
      <c r="Y3383">
        <v>2020</v>
      </c>
      <c r="Z3383" t="s">
        <v>8</v>
      </c>
      <c r="AA3383" t="s">
        <v>8</v>
      </c>
      <c r="AB3383" t="b">
        <v>0</v>
      </c>
      <c r="AC3383" t="b">
        <v>0</v>
      </c>
      <c r="AE3383" t="b">
        <v>1</v>
      </c>
      <c r="AF3383" t="b">
        <v>0</v>
      </c>
      <c r="AG3383" t="b">
        <v>0</v>
      </c>
      <c r="AI3383" t="b">
        <v>0</v>
      </c>
      <c r="AK3383" t="b">
        <v>0</v>
      </c>
      <c r="AL3383" s="1"/>
      <c r="AM3383" t="s">
        <v>162</v>
      </c>
      <c r="AN3383" s="2">
        <v>44297.8278587963</v>
      </c>
      <c r="AP3383" s="2">
        <v>43844.956782407404</v>
      </c>
      <c r="AQ3383" s="1"/>
      <c r="AS3383" t="b">
        <v>0</v>
      </c>
      <c r="AV3383" t="s">
        <v>153</v>
      </c>
      <c r="BB3383" t="s">
        <v>8943</v>
      </c>
      <c r="BD3383" t="b">
        <v>0</v>
      </c>
      <c r="BH3383" t="s">
        <v>3202</v>
      </c>
      <c r="BI3383" t="s">
        <v>549</v>
      </c>
      <c r="BL3383" t="s">
        <v>8942</v>
      </c>
      <c r="BM3383" t="s">
        <v>291</v>
      </c>
      <c r="BN3383" t="s">
        <v>2414</v>
      </c>
      <c r="BQ3383" t="s">
        <v>204</v>
      </c>
      <c r="BR3383" t="b">
        <v>0</v>
      </c>
      <c r="BT3383" t="b">
        <v>0</v>
      </c>
      <c r="BW3383" t="s">
        <v>103</v>
      </c>
      <c r="BX3383" t="b">
        <v>0</v>
      </c>
      <c r="BY3383" s="2">
        <v>44376.857581018521</v>
      </c>
      <c r="BZ3383" t="s">
        <v>3204</v>
      </c>
      <c r="CB3383" t="b">
        <v>0</v>
      </c>
      <c r="CC3383" t="b">
        <v>1</v>
      </c>
      <c r="CF3383">
        <v>4000</v>
      </c>
      <c r="CH3383">
        <v>4000</v>
      </c>
      <c r="CI3383">
        <v>100</v>
      </c>
      <c r="CJ3383">
        <v>0</v>
      </c>
      <c r="CK3383">
        <f>YEAR(tbl_Opportunity[[#This Row],[Close Date]])</f>
        <v>2020</v>
      </c>
    </row>
    <row r="3384" spans="1:89">
      <c r="A3384" t="s">
        <v>5753</v>
      </c>
      <c r="B3384" t="b">
        <v>0</v>
      </c>
      <c r="D3384" t="b">
        <v>0</v>
      </c>
      <c r="E3384" t="s">
        <v>2924</v>
      </c>
      <c r="H3384" s="1">
        <v>44208</v>
      </c>
      <c r="I3384" t="b">
        <v>1</v>
      </c>
      <c r="L3384" t="s">
        <v>5754</v>
      </c>
      <c r="O3384" t="s">
        <v>272</v>
      </c>
      <c r="P3384" t="b">
        <v>0</v>
      </c>
      <c r="Q3384" s="2">
        <v>44147.720486111109</v>
      </c>
      <c r="R3384" s="1"/>
      <c r="S3384" t="b">
        <v>0</v>
      </c>
      <c r="U3384" s="1"/>
      <c r="V3384" t="b">
        <v>0</v>
      </c>
      <c r="W3384" s="1">
        <v>44197</v>
      </c>
      <c r="X3384">
        <v>1</v>
      </c>
      <c r="Y3384">
        <v>2021</v>
      </c>
      <c r="Z3384" t="s">
        <v>8</v>
      </c>
      <c r="AA3384" t="s">
        <v>8</v>
      </c>
      <c r="AB3384" t="b">
        <v>0</v>
      </c>
      <c r="AC3384" t="b">
        <v>0</v>
      </c>
      <c r="AE3384" t="b">
        <v>1</v>
      </c>
      <c r="AF3384" t="b">
        <v>0</v>
      </c>
      <c r="AG3384" t="b">
        <v>0</v>
      </c>
      <c r="AH3384" t="s">
        <v>4366</v>
      </c>
      <c r="AI3384" t="b">
        <v>0</v>
      </c>
      <c r="AK3384" t="b">
        <v>0</v>
      </c>
      <c r="AL3384" s="1"/>
      <c r="AM3384" t="s">
        <v>162</v>
      </c>
      <c r="AN3384" s="2">
        <v>44296.95826388889</v>
      </c>
      <c r="AP3384" s="2">
        <v>44211.750810185185</v>
      </c>
      <c r="AQ3384" s="1"/>
      <c r="AS3384" t="b">
        <v>0</v>
      </c>
      <c r="AV3384" t="s">
        <v>2820</v>
      </c>
      <c r="BB3384" t="s">
        <v>8944</v>
      </c>
      <c r="BD3384" t="b">
        <v>0</v>
      </c>
      <c r="BH3384" t="s">
        <v>272</v>
      </c>
      <c r="BI3384" t="s">
        <v>1243</v>
      </c>
      <c r="BL3384" t="s">
        <v>5754</v>
      </c>
      <c r="BM3384" t="s">
        <v>3069</v>
      </c>
      <c r="BN3384" t="s">
        <v>2414</v>
      </c>
      <c r="BQ3384" t="s">
        <v>204</v>
      </c>
      <c r="BR3384" t="b">
        <v>0</v>
      </c>
      <c r="BT3384" t="b">
        <v>0</v>
      </c>
      <c r="BW3384" t="s">
        <v>103</v>
      </c>
      <c r="BX3384" t="b">
        <v>0</v>
      </c>
      <c r="BY3384" s="2">
        <v>44376.857581018521</v>
      </c>
      <c r="CB3384" t="b">
        <v>0</v>
      </c>
      <c r="CC3384" t="b">
        <v>1</v>
      </c>
      <c r="CF3384">
        <v>19200</v>
      </c>
      <c r="CH3384">
        <v>19200</v>
      </c>
      <c r="CI3384">
        <v>100</v>
      </c>
      <c r="CJ3384">
        <v>0</v>
      </c>
      <c r="CK3384">
        <f>YEAR(tbl_Opportunity[[#This Row],[Close Date]])</f>
        <v>2021</v>
      </c>
    </row>
    <row r="3385" spans="1:89">
      <c r="A3385" t="s">
        <v>1274</v>
      </c>
      <c r="B3385" t="b">
        <v>0</v>
      </c>
      <c r="D3385" t="b">
        <v>0</v>
      </c>
      <c r="H3385" s="1">
        <v>44239</v>
      </c>
      <c r="I3385" t="b">
        <v>1</v>
      </c>
      <c r="L3385" t="s">
        <v>6482</v>
      </c>
      <c r="O3385" t="s">
        <v>272</v>
      </c>
      <c r="P3385" t="b">
        <v>0</v>
      </c>
      <c r="Q3385" s="2">
        <v>44238.776377314818</v>
      </c>
      <c r="R3385" s="1"/>
      <c r="S3385" t="b">
        <v>0</v>
      </c>
      <c r="U3385" s="1"/>
      <c r="V3385" t="b">
        <v>0</v>
      </c>
      <c r="W3385" s="1">
        <v>44197</v>
      </c>
      <c r="X3385">
        <v>1</v>
      </c>
      <c r="Y3385">
        <v>2021</v>
      </c>
      <c r="Z3385" t="s">
        <v>8</v>
      </c>
      <c r="AA3385" t="s">
        <v>8</v>
      </c>
      <c r="AB3385" t="b">
        <v>0</v>
      </c>
      <c r="AC3385" t="b">
        <v>0</v>
      </c>
      <c r="AE3385" t="b">
        <v>1</v>
      </c>
      <c r="AF3385" t="b">
        <v>0</v>
      </c>
      <c r="AG3385" t="b">
        <v>0</v>
      </c>
      <c r="AH3385" t="s">
        <v>4366</v>
      </c>
      <c r="AI3385" t="b">
        <v>0</v>
      </c>
      <c r="AK3385" t="b">
        <v>0</v>
      </c>
      <c r="AL3385" s="1">
        <v>44239</v>
      </c>
      <c r="AM3385" t="s">
        <v>162</v>
      </c>
      <c r="AN3385" s="2">
        <v>44296.95826388889</v>
      </c>
      <c r="AP3385" s="2">
        <v>44239.664212962962</v>
      </c>
      <c r="AQ3385" s="1"/>
      <c r="AS3385" t="b">
        <v>0</v>
      </c>
      <c r="AV3385" t="s">
        <v>93</v>
      </c>
      <c r="BB3385" t="s">
        <v>8945</v>
      </c>
      <c r="BD3385" t="b">
        <v>0</v>
      </c>
      <c r="BH3385" t="s">
        <v>272</v>
      </c>
      <c r="BI3385" t="s">
        <v>1072</v>
      </c>
      <c r="BL3385" t="s">
        <v>6482</v>
      </c>
      <c r="BM3385" t="s">
        <v>3069</v>
      </c>
      <c r="BN3385" t="s">
        <v>2414</v>
      </c>
      <c r="BQ3385" t="s">
        <v>204</v>
      </c>
      <c r="BR3385" t="b">
        <v>0</v>
      </c>
      <c r="BT3385" t="b">
        <v>0</v>
      </c>
      <c r="BW3385" t="s">
        <v>103</v>
      </c>
      <c r="BX3385" t="b">
        <v>0</v>
      </c>
      <c r="BY3385" s="2">
        <v>44376.857581018521</v>
      </c>
      <c r="CB3385" t="b">
        <v>0</v>
      </c>
      <c r="CC3385" t="b">
        <v>1</v>
      </c>
      <c r="CF3385">
        <v>20160</v>
      </c>
      <c r="CH3385">
        <v>20160</v>
      </c>
      <c r="CI3385">
        <v>100</v>
      </c>
      <c r="CJ3385">
        <v>0</v>
      </c>
      <c r="CK3385">
        <f>YEAR(tbl_Opportunity[[#This Row],[Close Date]])</f>
        <v>2021</v>
      </c>
    </row>
    <row r="3386" spans="1:89">
      <c r="A3386" t="s">
        <v>4407</v>
      </c>
      <c r="B3386" t="b">
        <v>0</v>
      </c>
      <c r="D3386" t="b">
        <v>0</v>
      </c>
      <c r="H3386" s="1">
        <v>43915</v>
      </c>
      <c r="I3386" t="b">
        <v>1</v>
      </c>
      <c r="L3386" t="s">
        <v>4408</v>
      </c>
      <c r="N3386" t="s">
        <v>372</v>
      </c>
      <c r="O3386" t="s">
        <v>272</v>
      </c>
      <c r="P3386" t="b">
        <v>0</v>
      </c>
      <c r="Q3386" s="2">
        <v>43916.600173611114</v>
      </c>
      <c r="R3386" s="1"/>
      <c r="S3386" t="b">
        <v>0</v>
      </c>
      <c r="U3386" s="1"/>
      <c r="V3386" t="b">
        <v>0</v>
      </c>
      <c r="W3386" s="1">
        <v>43831</v>
      </c>
      <c r="X3386">
        <v>1</v>
      </c>
      <c r="Y3386">
        <v>2020</v>
      </c>
      <c r="Z3386" t="s">
        <v>8</v>
      </c>
      <c r="AA3386" t="s">
        <v>8</v>
      </c>
      <c r="AB3386" t="b">
        <v>0</v>
      </c>
      <c r="AC3386" t="b">
        <v>0</v>
      </c>
      <c r="AE3386" t="b">
        <v>1</v>
      </c>
      <c r="AF3386" t="b">
        <v>0</v>
      </c>
      <c r="AG3386" t="b">
        <v>0</v>
      </c>
      <c r="AH3386" t="s">
        <v>4366</v>
      </c>
      <c r="AI3386" t="b">
        <v>0</v>
      </c>
      <c r="AK3386" t="b">
        <v>0</v>
      </c>
      <c r="AL3386" s="1"/>
      <c r="AM3386" t="s">
        <v>162</v>
      </c>
      <c r="AN3386" s="2">
        <v>44297.83829861111</v>
      </c>
      <c r="AP3386" s="2">
        <v>43916.70103009259</v>
      </c>
      <c r="AQ3386" s="1"/>
      <c r="AS3386" t="b">
        <v>0</v>
      </c>
      <c r="AV3386" t="s">
        <v>213</v>
      </c>
      <c r="BB3386" t="s">
        <v>8946</v>
      </c>
      <c r="BD3386" t="b">
        <v>0</v>
      </c>
      <c r="BH3386" t="s">
        <v>272</v>
      </c>
      <c r="BI3386" t="s">
        <v>1668</v>
      </c>
      <c r="BL3386" t="s">
        <v>4408</v>
      </c>
      <c r="BM3386" t="s">
        <v>291</v>
      </c>
      <c r="BN3386" t="s">
        <v>2414</v>
      </c>
      <c r="BQ3386" t="s">
        <v>204</v>
      </c>
      <c r="BR3386" t="b">
        <v>0</v>
      </c>
      <c r="BT3386" t="b">
        <v>0</v>
      </c>
      <c r="BW3386" t="s">
        <v>103</v>
      </c>
      <c r="BX3386" t="b">
        <v>0</v>
      </c>
      <c r="BY3386" s="2">
        <v>44376.857581018521</v>
      </c>
      <c r="CB3386" t="b">
        <v>0</v>
      </c>
      <c r="CC3386" t="b">
        <v>1</v>
      </c>
      <c r="CF3386">
        <v>2990</v>
      </c>
      <c r="CH3386">
        <v>2990</v>
      </c>
      <c r="CI3386">
        <v>100</v>
      </c>
      <c r="CJ3386">
        <v>0</v>
      </c>
      <c r="CK3386">
        <f>YEAR(tbl_Opportunity[[#This Row],[Close Date]])</f>
        <v>2020</v>
      </c>
    </row>
    <row r="3387" spans="1:89">
      <c r="A3387" t="s">
        <v>2192</v>
      </c>
      <c r="B3387" t="b">
        <v>0</v>
      </c>
      <c r="D3387" t="b">
        <v>0</v>
      </c>
      <c r="E3387" t="s">
        <v>6392</v>
      </c>
      <c r="H3387" s="1">
        <v>43861</v>
      </c>
      <c r="I3387" t="b">
        <v>1</v>
      </c>
      <c r="L3387" t="s">
        <v>5395</v>
      </c>
      <c r="O3387" t="s">
        <v>272</v>
      </c>
      <c r="P3387" t="b">
        <v>0</v>
      </c>
      <c r="Q3387" s="2">
        <v>43851.757141203707</v>
      </c>
      <c r="R3387" s="1"/>
      <c r="S3387" t="b">
        <v>0</v>
      </c>
      <c r="U3387" s="1"/>
      <c r="V3387" t="b">
        <v>0</v>
      </c>
      <c r="W3387" s="1">
        <v>43831</v>
      </c>
      <c r="X3387">
        <v>1</v>
      </c>
      <c r="Y3387">
        <v>2020</v>
      </c>
      <c r="Z3387" t="s">
        <v>8</v>
      </c>
      <c r="AA3387" t="s">
        <v>8</v>
      </c>
      <c r="AB3387" t="b">
        <v>0</v>
      </c>
      <c r="AC3387" t="b">
        <v>0</v>
      </c>
      <c r="AE3387" t="b">
        <v>1</v>
      </c>
      <c r="AF3387" t="b">
        <v>0</v>
      </c>
      <c r="AG3387" t="b">
        <v>0</v>
      </c>
      <c r="AH3387" t="s">
        <v>3190</v>
      </c>
      <c r="AI3387" t="b">
        <v>0</v>
      </c>
      <c r="AK3387" t="b">
        <v>0</v>
      </c>
      <c r="AL3387" s="1">
        <v>43949</v>
      </c>
      <c r="AM3387" t="s">
        <v>162</v>
      </c>
      <c r="AN3387" s="2">
        <v>44296.95826388889</v>
      </c>
      <c r="AP3387" s="2">
        <v>44008.801018518519</v>
      </c>
      <c r="AQ3387" s="1"/>
      <c r="AS3387" t="b">
        <v>0</v>
      </c>
      <c r="AV3387" t="s">
        <v>93</v>
      </c>
      <c r="AY3387" t="s">
        <v>236</v>
      </c>
      <c r="BB3387" t="s">
        <v>8947</v>
      </c>
      <c r="BD3387" t="b">
        <v>0</v>
      </c>
      <c r="BH3387" t="s">
        <v>272</v>
      </c>
      <c r="BI3387" t="s">
        <v>6635</v>
      </c>
      <c r="BJ3387" t="s">
        <v>196</v>
      </c>
      <c r="BL3387" t="s">
        <v>5395</v>
      </c>
      <c r="BM3387" t="s">
        <v>6121</v>
      </c>
      <c r="BN3387" t="s">
        <v>203</v>
      </c>
      <c r="BQ3387" t="s">
        <v>204</v>
      </c>
      <c r="BR3387" t="b">
        <v>0</v>
      </c>
      <c r="BT3387" t="b">
        <v>0</v>
      </c>
      <c r="BW3387" t="s">
        <v>103</v>
      </c>
      <c r="BX3387" t="b">
        <v>0</v>
      </c>
      <c r="BY3387" s="2">
        <v>44376.857581018521</v>
      </c>
      <c r="CB3387" t="b">
        <v>0</v>
      </c>
      <c r="CC3387" t="b">
        <v>1</v>
      </c>
      <c r="CF3387">
        <v>347</v>
      </c>
      <c r="CH3387">
        <v>347</v>
      </c>
      <c r="CI3387">
        <v>100</v>
      </c>
      <c r="CJ3387">
        <v>0</v>
      </c>
      <c r="CK3387">
        <f>YEAR(tbl_Opportunity[[#This Row],[Close Date]])</f>
        <v>2020</v>
      </c>
    </row>
    <row r="3388" spans="1:89">
      <c r="A3388" t="s">
        <v>245</v>
      </c>
      <c r="B3388" t="b">
        <v>0</v>
      </c>
      <c r="D3388" t="b">
        <v>0</v>
      </c>
      <c r="H3388" s="1">
        <v>43112</v>
      </c>
      <c r="I3388" t="b">
        <v>1</v>
      </c>
      <c r="O3388" t="s">
        <v>2137</v>
      </c>
      <c r="P3388" t="b">
        <v>0</v>
      </c>
      <c r="Q3388" s="2">
        <v>43080.685937499999</v>
      </c>
      <c r="R3388" s="1"/>
      <c r="S3388" t="b">
        <v>0</v>
      </c>
      <c r="U3388" s="1"/>
      <c r="V3388" t="b">
        <v>0</v>
      </c>
      <c r="W3388" s="1">
        <v>43101</v>
      </c>
      <c r="X3388">
        <v>1</v>
      </c>
      <c r="Y3388">
        <v>2018</v>
      </c>
      <c r="Z3388" t="s">
        <v>8</v>
      </c>
      <c r="AA3388" t="s">
        <v>8</v>
      </c>
      <c r="AB3388" t="b">
        <v>0</v>
      </c>
      <c r="AC3388" t="b">
        <v>0</v>
      </c>
      <c r="AE3388" t="b">
        <v>1</v>
      </c>
      <c r="AF3388" t="b">
        <v>0</v>
      </c>
      <c r="AG3388" t="b">
        <v>0</v>
      </c>
      <c r="AH3388" t="s">
        <v>3190</v>
      </c>
      <c r="AI3388" t="b">
        <v>0</v>
      </c>
      <c r="AK3388" t="b">
        <v>0</v>
      </c>
      <c r="AL3388" s="1"/>
      <c r="AM3388" t="s">
        <v>162</v>
      </c>
      <c r="AN3388" s="2">
        <v>44296.95826388889</v>
      </c>
      <c r="AP3388" s="2">
        <v>43169.630393518521</v>
      </c>
      <c r="AQ3388" s="1"/>
      <c r="AS3388" t="b">
        <v>0</v>
      </c>
      <c r="AV3388" t="s">
        <v>248</v>
      </c>
      <c r="BB3388" t="s">
        <v>8948</v>
      </c>
      <c r="BD3388" t="b">
        <v>0</v>
      </c>
      <c r="BH3388" t="s">
        <v>272</v>
      </c>
      <c r="BI3388" t="s">
        <v>200</v>
      </c>
      <c r="BJ3388" t="s">
        <v>250</v>
      </c>
      <c r="BM3388" t="s">
        <v>291</v>
      </c>
      <c r="BN3388" t="s">
        <v>203</v>
      </c>
      <c r="BQ3388" t="s">
        <v>204</v>
      </c>
      <c r="BR3388" t="b">
        <v>0</v>
      </c>
      <c r="BT3388" t="b">
        <v>0</v>
      </c>
      <c r="BW3388" t="s">
        <v>103</v>
      </c>
      <c r="BX3388" t="b">
        <v>0</v>
      </c>
      <c r="BY3388" s="2">
        <v>44376.857569444444</v>
      </c>
      <c r="CB3388" t="b">
        <v>0</v>
      </c>
      <c r="CC3388" t="b">
        <v>1</v>
      </c>
      <c r="CF3388">
        <v>10250</v>
      </c>
      <c r="CH3388">
        <v>10250</v>
      </c>
      <c r="CI3388">
        <v>100</v>
      </c>
      <c r="CJ3388">
        <v>0</v>
      </c>
      <c r="CK3388">
        <f>YEAR(tbl_Opportunity[[#This Row],[Close Date]])</f>
        <v>2018</v>
      </c>
    </row>
    <row r="3389" spans="1:89">
      <c r="A3389" t="s">
        <v>6792</v>
      </c>
      <c r="B3389" t="b">
        <v>0</v>
      </c>
      <c r="D3389" t="b">
        <v>0</v>
      </c>
      <c r="H3389" s="1">
        <v>43110</v>
      </c>
      <c r="I3389" t="b">
        <v>1</v>
      </c>
      <c r="L3389" t="s">
        <v>8949</v>
      </c>
      <c r="O3389" t="s">
        <v>2137</v>
      </c>
      <c r="P3389" t="b">
        <v>0</v>
      </c>
      <c r="Q3389" s="2">
        <v>43081.738796296297</v>
      </c>
      <c r="R3389" s="1"/>
      <c r="S3389" t="b">
        <v>0</v>
      </c>
      <c r="U3389" s="1"/>
      <c r="V3389" t="b">
        <v>0</v>
      </c>
      <c r="W3389" s="1">
        <v>43101</v>
      </c>
      <c r="X3389">
        <v>1</v>
      </c>
      <c r="Y3389">
        <v>2018</v>
      </c>
      <c r="Z3389" t="s">
        <v>8</v>
      </c>
      <c r="AA3389" t="s">
        <v>8</v>
      </c>
      <c r="AB3389" t="b">
        <v>0</v>
      </c>
      <c r="AC3389" t="b">
        <v>0</v>
      </c>
      <c r="AE3389" t="b">
        <v>1</v>
      </c>
      <c r="AF3389" t="b">
        <v>0</v>
      </c>
      <c r="AG3389" t="b">
        <v>0</v>
      </c>
      <c r="AH3389" t="s">
        <v>4366</v>
      </c>
      <c r="AI3389" t="b">
        <v>0</v>
      </c>
      <c r="AK3389" t="b">
        <v>0</v>
      </c>
      <c r="AL3389" s="1"/>
      <c r="AM3389" t="s">
        <v>162</v>
      </c>
      <c r="AN3389" s="2">
        <v>44297.841840277775</v>
      </c>
      <c r="AP3389" s="2">
        <v>43169.630393518521</v>
      </c>
      <c r="AQ3389" s="1"/>
      <c r="AS3389" t="b">
        <v>0</v>
      </c>
      <c r="AV3389" t="s">
        <v>248</v>
      </c>
      <c r="BB3389" t="s">
        <v>8950</v>
      </c>
      <c r="BD3389" t="b">
        <v>0</v>
      </c>
      <c r="BH3389" t="s">
        <v>272</v>
      </c>
      <c r="BI3389" t="s">
        <v>200</v>
      </c>
      <c r="BJ3389" t="s">
        <v>216</v>
      </c>
      <c r="BM3389" t="s">
        <v>291</v>
      </c>
      <c r="BN3389" t="s">
        <v>203</v>
      </c>
      <c r="BP3389" t="s">
        <v>8951</v>
      </c>
      <c r="BQ3389" t="s">
        <v>204</v>
      </c>
      <c r="BR3389" t="b">
        <v>0</v>
      </c>
      <c r="BT3389" t="b">
        <v>0</v>
      </c>
      <c r="BW3389" t="s">
        <v>103</v>
      </c>
      <c r="BX3389" t="b">
        <v>0</v>
      </c>
      <c r="BY3389" s="2">
        <v>44376.857569444444</v>
      </c>
      <c r="CB3389" t="b">
        <v>0</v>
      </c>
      <c r="CC3389" t="b">
        <v>1</v>
      </c>
      <c r="CF3389">
        <v>7245</v>
      </c>
      <c r="CH3389">
        <v>7245</v>
      </c>
      <c r="CI3389">
        <v>100</v>
      </c>
      <c r="CJ3389">
        <v>0</v>
      </c>
      <c r="CK3389">
        <f>YEAR(tbl_Opportunity[[#This Row],[Close Date]])</f>
        <v>2018</v>
      </c>
    </row>
    <row r="3390" spans="1:89">
      <c r="A3390" t="s">
        <v>306</v>
      </c>
      <c r="B3390" t="b">
        <v>0</v>
      </c>
      <c r="D3390" t="b">
        <v>0</v>
      </c>
      <c r="H3390" s="1">
        <v>43165</v>
      </c>
      <c r="I3390" t="b">
        <v>1</v>
      </c>
      <c r="L3390" t="s">
        <v>8952</v>
      </c>
      <c r="O3390" t="s">
        <v>2137</v>
      </c>
      <c r="P3390" t="b">
        <v>0</v>
      </c>
      <c r="Q3390" s="2">
        <v>43159.576504629629</v>
      </c>
      <c r="R3390" s="1"/>
      <c r="S3390" t="b">
        <v>0</v>
      </c>
      <c r="U3390" s="1"/>
      <c r="V3390" t="b">
        <v>0</v>
      </c>
      <c r="W3390" s="1">
        <v>43101</v>
      </c>
      <c r="X3390">
        <v>1</v>
      </c>
      <c r="Y3390">
        <v>2018</v>
      </c>
      <c r="Z3390" t="s">
        <v>8</v>
      </c>
      <c r="AA3390" t="s">
        <v>8</v>
      </c>
      <c r="AB3390" t="b">
        <v>0</v>
      </c>
      <c r="AC3390" t="b">
        <v>0</v>
      </c>
      <c r="AE3390" t="b">
        <v>1</v>
      </c>
      <c r="AF3390" t="b">
        <v>0</v>
      </c>
      <c r="AG3390" t="b">
        <v>0</v>
      </c>
      <c r="AH3390" t="s">
        <v>4366</v>
      </c>
      <c r="AI3390" t="b">
        <v>0</v>
      </c>
      <c r="AK3390" t="b">
        <v>0</v>
      </c>
      <c r="AL3390" s="1"/>
      <c r="AM3390" t="s">
        <v>162</v>
      </c>
      <c r="AN3390" s="2">
        <v>44297.835520833331</v>
      </c>
      <c r="AP3390" s="2">
        <v>43171.528634259259</v>
      </c>
      <c r="AQ3390" s="1"/>
      <c r="AS3390" t="b">
        <v>0</v>
      </c>
      <c r="AV3390" t="s">
        <v>105</v>
      </c>
      <c r="BB3390" t="s">
        <v>8953</v>
      </c>
      <c r="BD3390" t="b">
        <v>0</v>
      </c>
      <c r="BH3390" t="s">
        <v>272</v>
      </c>
      <c r="BI3390" t="s">
        <v>200</v>
      </c>
      <c r="BJ3390" t="s">
        <v>216</v>
      </c>
      <c r="BM3390" t="s">
        <v>291</v>
      </c>
      <c r="BN3390" t="s">
        <v>203</v>
      </c>
      <c r="BQ3390" t="s">
        <v>204</v>
      </c>
      <c r="BR3390" t="b">
        <v>0</v>
      </c>
      <c r="BT3390" t="b">
        <v>0</v>
      </c>
      <c r="BW3390" t="s">
        <v>103</v>
      </c>
      <c r="BX3390" t="b">
        <v>0</v>
      </c>
      <c r="BY3390" s="2">
        <v>44376.857569444444</v>
      </c>
      <c r="CB3390" t="b">
        <v>0</v>
      </c>
      <c r="CC3390" t="b">
        <v>1</v>
      </c>
      <c r="CF3390">
        <v>6100</v>
      </c>
      <c r="CH3390">
        <v>6100</v>
      </c>
      <c r="CI3390">
        <v>100</v>
      </c>
      <c r="CJ3390">
        <v>0</v>
      </c>
      <c r="CK3390">
        <f>YEAR(tbl_Opportunity[[#This Row],[Close Date]])</f>
        <v>2018</v>
      </c>
    </row>
    <row r="3391" spans="1:89">
      <c r="A3391" t="s">
        <v>1645</v>
      </c>
      <c r="B3391" t="b">
        <v>0</v>
      </c>
      <c r="D3391" t="b">
        <v>0</v>
      </c>
      <c r="H3391" s="1">
        <v>43171</v>
      </c>
      <c r="I3391" t="b">
        <v>1</v>
      </c>
      <c r="L3391" t="s">
        <v>8954</v>
      </c>
      <c r="O3391" t="s">
        <v>2137</v>
      </c>
      <c r="P3391" t="b">
        <v>0</v>
      </c>
      <c r="Q3391" s="2">
        <v>43167.61215277778</v>
      </c>
      <c r="R3391" s="1"/>
      <c r="S3391" t="b">
        <v>0</v>
      </c>
      <c r="U3391" s="1"/>
      <c r="V3391" t="b">
        <v>0</v>
      </c>
      <c r="W3391" s="1">
        <v>43101</v>
      </c>
      <c r="X3391">
        <v>1</v>
      </c>
      <c r="Y3391">
        <v>2018</v>
      </c>
      <c r="Z3391" t="s">
        <v>8</v>
      </c>
      <c r="AA3391" t="s">
        <v>8</v>
      </c>
      <c r="AB3391" t="b">
        <v>0</v>
      </c>
      <c r="AC3391" t="b">
        <v>0</v>
      </c>
      <c r="AE3391" t="b">
        <v>1</v>
      </c>
      <c r="AF3391" t="b">
        <v>0</v>
      </c>
      <c r="AG3391" t="b">
        <v>0</v>
      </c>
      <c r="AH3391" t="s">
        <v>4366</v>
      </c>
      <c r="AI3391" t="b">
        <v>0</v>
      </c>
      <c r="AK3391" t="b">
        <v>0</v>
      </c>
      <c r="AL3391" s="1">
        <v>43167</v>
      </c>
      <c r="AM3391" t="s">
        <v>162</v>
      </c>
      <c r="AN3391" s="2">
        <v>44297.837673611109</v>
      </c>
      <c r="AP3391" s="2">
        <v>43171.634780092594</v>
      </c>
      <c r="AQ3391" s="1"/>
      <c r="AS3391" t="b">
        <v>0</v>
      </c>
      <c r="AU3391" t="s">
        <v>216</v>
      </c>
      <c r="AV3391" t="s">
        <v>213</v>
      </c>
      <c r="BB3391" t="s">
        <v>8955</v>
      </c>
      <c r="BD3391" t="b">
        <v>0</v>
      </c>
      <c r="BH3391" t="s">
        <v>272</v>
      </c>
      <c r="BI3391" t="s">
        <v>200</v>
      </c>
      <c r="BJ3391" t="s">
        <v>216</v>
      </c>
      <c r="BM3391" t="s">
        <v>291</v>
      </c>
      <c r="BN3391" t="s">
        <v>203</v>
      </c>
      <c r="BQ3391" t="s">
        <v>204</v>
      </c>
      <c r="BR3391" t="b">
        <v>0</v>
      </c>
      <c r="BT3391" t="b">
        <v>0</v>
      </c>
      <c r="BW3391" t="s">
        <v>103</v>
      </c>
      <c r="BX3391" t="b">
        <v>0</v>
      </c>
      <c r="BY3391" s="2">
        <v>44376.857569444444</v>
      </c>
      <c r="CB3391" t="b">
        <v>0</v>
      </c>
      <c r="CC3391" t="b">
        <v>1</v>
      </c>
      <c r="CF3391">
        <v>650</v>
      </c>
      <c r="CH3391">
        <v>650</v>
      </c>
      <c r="CI3391">
        <v>100</v>
      </c>
      <c r="CJ3391">
        <v>0</v>
      </c>
      <c r="CK3391">
        <f>YEAR(tbl_Opportunity[[#This Row],[Close Date]])</f>
        <v>2018</v>
      </c>
    </row>
    <row r="3392" spans="1:89">
      <c r="A3392" t="s">
        <v>218</v>
      </c>
      <c r="B3392" t="b">
        <v>0</v>
      </c>
      <c r="D3392" t="b">
        <v>0</v>
      </c>
      <c r="E3392" t="s">
        <v>6025</v>
      </c>
      <c r="H3392" s="1">
        <v>43189</v>
      </c>
      <c r="I3392" t="b">
        <v>1</v>
      </c>
      <c r="L3392" t="s">
        <v>8956</v>
      </c>
      <c r="O3392" t="s">
        <v>2137</v>
      </c>
      <c r="P3392" t="b">
        <v>0</v>
      </c>
      <c r="Q3392" s="2">
        <v>43272.646018518521</v>
      </c>
      <c r="R3392" s="1"/>
      <c r="S3392" t="b">
        <v>0</v>
      </c>
      <c r="U3392" s="1"/>
      <c r="V3392" t="b">
        <v>0</v>
      </c>
      <c r="W3392" s="1">
        <v>43101</v>
      </c>
      <c r="X3392">
        <v>1</v>
      </c>
      <c r="Y3392">
        <v>2018</v>
      </c>
      <c r="Z3392" t="s">
        <v>8</v>
      </c>
      <c r="AA3392" t="s">
        <v>8</v>
      </c>
      <c r="AB3392" t="b">
        <v>0</v>
      </c>
      <c r="AC3392" t="b">
        <v>0</v>
      </c>
      <c r="AE3392" t="b">
        <v>1</v>
      </c>
      <c r="AF3392" t="b">
        <v>0</v>
      </c>
      <c r="AG3392" t="b">
        <v>0</v>
      </c>
      <c r="AI3392" t="b">
        <v>0</v>
      </c>
      <c r="AK3392" t="b">
        <v>0</v>
      </c>
      <c r="AL3392" s="1"/>
      <c r="AM3392" t="s">
        <v>162</v>
      </c>
      <c r="AN3392" s="2">
        <v>44297.840763888889</v>
      </c>
      <c r="AP3392" s="2"/>
      <c r="AQ3392" s="1"/>
      <c r="AS3392" t="b">
        <v>0</v>
      </c>
      <c r="AV3392" t="s">
        <v>197</v>
      </c>
      <c r="BB3392" t="s">
        <v>8957</v>
      </c>
      <c r="BD3392" t="b">
        <v>0</v>
      </c>
      <c r="BH3392" t="s">
        <v>272</v>
      </c>
      <c r="BI3392" t="s">
        <v>200</v>
      </c>
      <c r="BM3392" t="s">
        <v>291</v>
      </c>
      <c r="BN3392" t="s">
        <v>203</v>
      </c>
      <c r="BQ3392" t="s">
        <v>204</v>
      </c>
      <c r="BR3392" t="b">
        <v>0</v>
      </c>
      <c r="BT3392" t="b">
        <v>0</v>
      </c>
      <c r="BW3392" t="s">
        <v>103</v>
      </c>
      <c r="BX3392" t="b">
        <v>0</v>
      </c>
      <c r="BY3392" s="2">
        <v>44376.857569444444</v>
      </c>
      <c r="CB3392" t="b">
        <v>0</v>
      </c>
      <c r="CC3392" t="b">
        <v>1</v>
      </c>
      <c r="CF3392">
        <v>1950</v>
      </c>
      <c r="CH3392">
        <v>1950</v>
      </c>
      <c r="CI3392">
        <v>100</v>
      </c>
      <c r="CJ3392">
        <v>0</v>
      </c>
      <c r="CK3392">
        <f>YEAR(tbl_Opportunity[[#This Row],[Close Date]])</f>
        <v>2018</v>
      </c>
    </row>
    <row r="3393" spans="1:89">
      <c r="A3393" t="s">
        <v>6792</v>
      </c>
      <c r="B3393" t="b">
        <v>0</v>
      </c>
      <c r="D3393" t="b">
        <v>0</v>
      </c>
      <c r="H3393" s="1">
        <v>43483</v>
      </c>
      <c r="I3393" t="b">
        <v>1</v>
      </c>
      <c r="L3393" t="s">
        <v>6794</v>
      </c>
      <c r="O3393" t="s">
        <v>272</v>
      </c>
      <c r="P3393" t="b">
        <v>0</v>
      </c>
      <c r="Q3393" s="2">
        <v>43475.711388888885</v>
      </c>
      <c r="R3393" s="1"/>
      <c r="S3393" t="b">
        <v>0</v>
      </c>
      <c r="U3393" s="1"/>
      <c r="V3393" t="b">
        <v>0</v>
      </c>
      <c r="W3393" s="1">
        <v>43466</v>
      </c>
      <c r="X3393">
        <v>1</v>
      </c>
      <c r="Y3393">
        <v>2019</v>
      </c>
      <c r="Z3393" t="s">
        <v>8</v>
      </c>
      <c r="AA3393" t="s">
        <v>8</v>
      </c>
      <c r="AB3393" t="b">
        <v>0</v>
      </c>
      <c r="AC3393" t="b">
        <v>0</v>
      </c>
      <c r="AE3393" t="b">
        <v>1</v>
      </c>
      <c r="AF3393" t="b">
        <v>0</v>
      </c>
      <c r="AG3393" t="b">
        <v>0</v>
      </c>
      <c r="AI3393" t="b">
        <v>0</v>
      </c>
      <c r="AK3393" t="b">
        <v>0</v>
      </c>
      <c r="AL3393" s="1"/>
      <c r="AM3393" t="s">
        <v>162</v>
      </c>
      <c r="AN3393" s="2">
        <v>44296.95826388889</v>
      </c>
      <c r="AP3393" s="2">
        <v>43504.627939814818</v>
      </c>
      <c r="AQ3393" s="1"/>
      <c r="AS3393" t="b">
        <v>0</v>
      </c>
      <c r="AV3393" t="s">
        <v>248</v>
      </c>
      <c r="BB3393" t="s">
        <v>8958</v>
      </c>
      <c r="BD3393" t="b">
        <v>0</v>
      </c>
      <c r="BH3393" t="s">
        <v>272</v>
      </c>
      <c r="BI3393" t="s">
        <v>200</v>
      </c>
      <c r="BM3393" t="s">
        <v>291</v>
      </c>
      <c r="BN3393" t="s">
        <v>203</v>
      </c>
      <c r="BQ3393" t="s">
        <v>204</v>
      </c>
      <c r="BR3393" t="b">
        <v>0</v>
      </c>
      <c r="BT3393" t="b">
        <v>0</v>
      </c>
      <c r="BW3393" t="s">
        <v>103</v>
      </c>
      <c r="BX3393" t="b">
        <v>0</v>
      </c>
      <c r="BY3393" s="2">
        <v>44376.857569444444</v>
      </c>
      <c r="CB3393" t="b">
        <v>0</v>
      </c>
      <c r="CC3393" t="b">
        <v>1</v>
      </c>
      <c r="CF3393">
        <v>8145</v>
      </c>
      <c r="CH3393">
        <v>8145</v>
      </c>
      <c r="CI3393">
        <v>100</v>
      </c>
      <c r="CJ3393">
        <v>0</v>
      </c>
      <c r="CK3393">
        <f>YEAR(tbl_Opportunity[[#This Row],[Close Date]])</f>
        <v>2019</v>
      </c>
    </row>
    <row r="3394" spans="1:89">
      <c r="A3394" t="s">
        <v>1170</v>
      </c>
      <c r="B3394" t="b">
        <v>0</v>
      </c>
      <c r="D3394" t="b">
        <v>0</v>
      </c>
      <c r="E3394" t="s">
        <v>4679</v>
      </c>
      <c r="H3394" s="1">
        <v>43502</v>
      </c>
      <c r="I3394" t="b">
        <v>1</v>
      </c>
      <c r="L3394" t="s">
        <v>1173</v>
      </c>
      <c r="O3394" t="s">
        <v>272</v>
      </c>
      <c r="P3394" t="b">
        <v>0</v>
      </c>
      <c r="Q3394" s="2">
        <v>43500.792604166665</v>
      </c>
      <c r="R3394" s="1"/>
      <c r="S3394" t="b">
        <v>0</v>
      </c>
      <c r="U3394" s="1"/>
      <c r="V3394" t="b">
        <v>0</v>
      </c>
      <c r="W3394" s="1">
        <v>43466</v>
      </c>
      <c r="X3394">
        <v>1</v>
      </c>
      <c r="Y3394">
        <v>2019</v>
      </c>
      <c r="Z3394" t="s">
        <v>8</v>
      </c>
      <c r="AA3394" t="s">
        <v>8</v>
      </c>
      <c r="AB3394" t="b">
        <v>0</v>
      </c>
      <c r="AC3394" t="b">
        <v>0</v>
      </c>
      <c r="AE3394" t="b">
        <v>1</v>
      </c>
      <c r="AF3394" t="b">
        <v>0</v>
      </c>
      <c r="AG3394" t="b">
        <v>0</v>
      </c>
      <c r="AI3394" t="b">
        <v>0</v>
      </c>
      <c r="AK3394" t="b">
        <v>0</v>
      </c>
      <c r="AL3394" s="1"/>
      <c r="AM3394" t="s">
        <v>162</v>
      </c>
      <c r="AN3394" s="2">
        <v>44296.95826388889</v>
      </c>
      <c r="AP3394" s="2">
        <v>43504.624490740738</v>
      </c>
      <c r="AQ3394" s="1"/>
      <c r="AS3394" t="b">
        <v>0</v>
      </c>
      <c r="AV3394" t="s">
        <v>176</v>
      </c>
      <c r="BB3394" t="s">
        <v>8959</v>
      </c>
      <c r="BD3394" t="b">
        <v>0</v>
      </c>
      <c r="BH3394" t="s">
        <v>272</v>
      </c>
      <c r="BI3394" t="s">
        <v>200</v>
      </c>
      <c r="BM3394" t="s">
        <v>291</v>
      </c>
      <c r="BN3394" t="s">
        <v>203</v>
      </c>
      <c r="BQ3394" t="s">
        <v>204</v>
      </c>
      <c r="BR3394" t="b">
        <v>0</v>
      </c>
      <c r="BT3394" t="b">
        <v>0</v>
      </c>
      <c r="BW3394" t="s">
        <v>103</v>
      </c>
      <c r="BX3394" t="b">
        <v>0</v>
      </c>
      <c r="BY3394" s="2">
        <v>44376.857569444444</v>
      </c>
      <c r="CB3394" t="b">
        <v>0</v>
      </c>
      <c r="CC3394" t="b">
        <v>1</v>
      </c>
      <c r="CF3394">
        <v>3950</v>
      </c>
      <c r="CH3394">
        <v>3950</v>
      </c>
      <c r="CI3394">
        <v>100</v>
      </c>
      <c r="CJ3394">
        <v>0</v>
      </c>
      <c r="CK3394">
        <f>YEAR(tbl_Opportunity[[#This Row],[Close Date]])</f>
        <v>2019</v>
      </c>
    </row>
    <row r="3395" spans="1:89">
      <c r="A3395" t="s">
        <v>1036</v>
      </c>
      <c r="B3395" t="b">
        <v>0</v>
      </c>
      <c r="D3395" t="b">
        <v>0</v>
      </c>
      <c r="H3395" s="1">
        <v>43555</v>
      </c>
      <c r="I3395" t="b">
        <v>1</v>
      </c>
      <c r="L3395" t="s">
        <v>8960</v>
      </c>
      <c r="O3395" t="s">
        <v>272</v>
      </c>
      <c r="P3395" t="b">
        <v>0</v>
      </c>
      <c r="Q3395" s="2">
        <v>43528.770995370367</v>
      </c>
      <c r="R3395" s="1"/>
      <c r="S3395" t="b">
        <v>0</v>
      </c>
      <c r="U3395" s="1"/>
      <c r="V3395" t="b">
        <v>0</v>
      </c>
      <c r="W3395" s="1">
        <v>43466</v>
      </c>
      <c r="X3395">
        <v>1</v>
      </c>
      <c r="Y3395">
        <v>2019</v>
      </c>
      <c r="Z3395" t="s">
        <v>8</v>
      </c>
      <c r="AA3395" t="s">
        <v>8</v>
      </c>
      <c r="AB3395" t="b">
        <v>0</v>
      </c>
      <c r="AC3395" t="b">
        <v>0</v>
      </c>
      <c r="AE3395" t="b">
        <v>1</v>
      </c>
      <c r="AF3395" t="b">
        <v>0</v>
      </c>
      <c r="AG3395" t="b">
        <v>0</v>
      </c>
      <c r="AI3395" t="b">
        <v>0</v>
      </c>
      <c r="AK3395" t="b">
        <v>0</v>
      </c>
      <c r="AL3395" s="1"/>
      <c r="AM3395" t="s">
        <v>162</v>
      </c>
      <c r="AN3395" s="2">
        <v>44296.95826388889</v>
      </c>
      <c r="AP3395" s="2">
        <v>43556.697476851848</v>
      </c>
      <c r="AQ3395" s="1"/>
      <c r="AS3395" t="b">
        <v>0</v>
      </c>
      <c r="AV3395" t="s">
        <v>2956</v>
      </c>
      <c r="BB3395" t="s">
        <v>8961</v>
      </c>
      <c r="BD3395" t="b">
        <v>0</v>
      </c>
      <c r="BH3395" t="s">
        <v>272</v>
      </c>
      <c r="BI3395" t="s">
        <v>549</v>
      </c>
      <c r="BL3395" t="s">
        <v>8960</v>
      </c>
      <c r="BM3395" t="s">
        <v>291</v>
      </c>
      <c r="BN3395" t="s">
        <v>203</v>
      </c>
      <c r="BQ3395" t="s">
        <v>204</v>
      </c>
      <c r="BR3395" t="b">
        <v>0</v>
      </c>
      <c r="BT3395" t="b">
        <v>0</v>
      </c>
      <c r="BW3395" t="s">
        <v>103</v>
      </c>
      <c r="BX3395" t="b">
        <v>0</v>
      </c>
      <c r="BY3395" s="2">
        <v>44376.857569444444</v>
      </c>
      <c r="CB3395" t="b">
        <v>0</v>
      </c>
      <c r="CC3395" t="b">
        <v>1</v>
      </c>
      <c r="CF3395">
        <v>3915</v>
      </c>
      <c r="CH3395">
        <v>3915</v>
      </c>
      <c r="CI3395">
        <v>100</v>
      </c>
      <c r="CJ3395">
        <v>0</v>
      </c>
      <c r="CK3395">
        <f>YEAR(tbl_Opportunity[[#This Row],[Close Date]])</f>
        <v>2019</v>
      </c>
    </row>
    <row r="3396" spans="1:89">
      <c r="A3396" t="s">
        <v>281</v>
      </c>
      <c r="B3396" t="b">
        <v>0</v>
      </c>
      <c r="D3396" t="b">
        <v>0</v>
      </c>
      <c r="H3396" s="1">
        <v>43537</v>
      </c>
      <c r="I3396" t="b">
        <v>1</v>
      </c>
      <c r="L3396" t="s">
        <v>8962</v>
      </c>
      <c r="O3396" t="s">
        <v>272</v>
      </c>
      <c r="P3396" t="b">
        <v>0</v>
      </c>
      <c r="Q3396" s="2">
        <v>43536.699502314812</v>
      </c>
      <c r="R3396" s="1"/>
      <c r="S3396" t="b">
        <v>0</v>
      </c>
      <c r="U3396" s="1"/>
      <c r="V3396" t="b">
        <v>0</v>
      </c>
      <c r="W3396" s="1">
        <v>43466</v>
      </c>
      <c r="X3396">
        <v>1</v>
      </c>
      <c r="Y3396">
        <v>2019</v>
      </c>
      <c r="Z3396" t="s">
        <v>8</v>
      </c>
      <c r="AA3396" t="s">
        <v>8</v>
      </c>
      <c r="AB3396" t="b">
        <v>0</v>
      </c>
      <c r="AC3396" t="b">
        <v>0</v>
      </c>
      <c r="AE3396" t="b">
        <v>1</v>
      </c>
      <c r="AF3396" t="b">
        <v>0</v>
      </c>
      <c r="AG3396" t="b">
        <v>0</v>
      </c>
      <c r="AH3396" t="s">
        <v>3190</v>
      </c>
      <c r="AI3396" t="b">
        <v>0</v>
      </c>
      <c r="AK3396" t="b">
        <v>0</v>
      </c>
      <c r="AL3396" s="1"/>
      <c r="AM3396" t="s">
        <v>162</v>
      </c>
      <c r="AN3396" s="2">
        <v>44296.95826388889</v>
      </c>
      <c r="AP3396" s="2">
        <v>43563.90425925926</v>
      </c>
      <c r="AQ3396" s="1"/>
      <c r="AS3396" t="b">
        <v>0</v>
      </c>
      <c r="AV3396" t="s">
        <v>105</v>
      </c>
      <c r="BB3396" t="s">
        <v>8963</v>
      </c>
      <c r="BD3396" t="b">
        <v>0</v>
      </c>
      <c r="BH3396" t="s">
        <v>272</v>
      </c>
      <c r="BI3396" t="s">
        <v>549</v>
      </c>
      <c r="BL3396" t="s">
        <v>8962</v>
      </c>
      <c r="BM3396" t="s">
        <v>291</v>
      </c>
      <c r="BN3396" t="s">
        <v>203</v>
      </c>
      <c r="BQ3396" t="s">
        <v>204</v>
      </c>
      <c r="BR3396" t="b">
        <v>0</v>
      </c>
      <c r="BT3396" t="b">
        <v>0</v>
      </c>
      <c r="BW3396" t="s">
        <v>103</v>
      </c>
      <c r="BX3396" t="b">
        <v>0</v>
      </c>
      <c r="BY3396" s="2">
        <v>44376.857569444444</v>
      </c>
      <c r="CB3396" t="b">
        <v>0</v>
      </c>
      <c r="CC3396" t="b">
        <v>1</v>
      </c>
      <c r="CF3396">
        <v>670</v>
      </c>
      <c r="CH3396">
        <v>670</v>
      </c>
      <c r="CI3396">
        <v>100</v>
      </c>
      <c r="CJ3396">
        <v>0</v>
      </c>
      <c r="CK3396">
        <f>YEAR(tbl_Opportunity[[#This Row],[Close Date]])</f>
        <v>2019</v>
      </c>
    </row>
    <row r="3397" spans="1:89">
      <c r="A3397" t="s">
        <v>449</v>
      </c>
      <c r="B3397" t="b">
        <v>0</v>
      </c>
      <c r="D3397" t="b">
        <v>0</v>
      </c>
      <c r="E3397" t="s">
        <v>8964</v>
      </c>
      <c r="H3397" s="1">
        <v>43858</v>
      </c>
      <c r="I3397" t="b">
        <v>1</v>
      </c>
      <c r="L3397" t="s">
        <v>8965</v>
      </c>
      <c r="O3397" t="s">
        <v>272</v>
      </c>
      <c r="P3397" t="b">
        <v>0</v>
      </c>
      <c r="Q3397" s="2">
        <v>43859.811666666668</v>
      </c>
      <c r="R3397" s="1"/>
      <c r="S3397" t="b">
        <v>0</v>
      </c>
      <c r="U3397" s="1"/>
      <c r="V3397" t="b">
        <v>0</v>
      </c>
      <c r="W3397" s="1">
        <v>43831</v>
      </c>
      <c r="X3397">
        <v>1</v>
      </c>
      <c r="Y3397">
        <v>2020</v>
      </c>
      <c r="Z3397" t="s">
        <v>8</v>
      </c>
      <c r="AA3397" t="s">
        <v>8</v>
      </c>
      <c r="AB3397" t="b">
        <v>0</v>
      </c>
      <c r="AC3397" t="b">
        <v>0</v>
      </c>
      <c r="AE3397" t="b">
        <v>1</v>
      </c>
      <c r="AF3397" t="b">
        <v>0</v>
      </c>
      <c r="AG3397" t="b">
        <v>0</v>
      </c>
      <c r="AI3397" t="b">
        <v>0</v>
      </c>
      <c r="AK3397" t="b">
        <v>0</v>
      </c>
      <c r="AL3397" s="1"/>
      <c r="AM3397" t="s">
        <v>162</v>
      </c>
      <c r="AN3397" s="2">
        <v>44296.95826388889</v>
      </c>
      <c r="AP3397" s="2">
        <v>43864.586689814816</v>
      </c>
      <c r="AQ3397" s="1"/>
      <c r="AS3397" t="b">
        <v>0</v>
      </c>
      <c r="AV3397" t="s">
        <v>93</v>
      </c>
      <c r="BB3397" t="s">
        <v>8966</v>
      </c>
      <c r="BD3397" t="b">
        <v>0</v>
      </c>
      <c r="BH3397" t="s">
        <v>272</v>
      </c>
      <c r="BI3397" t="s">
        <v>1243</v>
      </c>
      <c r="BL3397" t="s">
        <v>8965</v>
      </c>
      <c r="BM3397" t="s">
        <v>291</v>
      </c>
      <c r="BN3397" t="s">
        <v>203</v>
      </c>
      <c r="BQ3397" t="s">
        <v>204</v>
      </c>
      <c r="BR3397" t="b">
        <v>0</v>
      </c>
      <c r="BT3397" t="b">
        <v>0</v>
      </c>
      <c r="BW3397" t="s">
        <v>103</v>
      </c>
      <c r="BX3397" t="b">
        <v>0</v>
      </c>
      <c r="BY3397" s="2">
        <v>44376.857581018521</v>
      </c>
      <c r="CB3397" t="b">
        <v>0</v>
      </c>
      <c r="CC3397" t="b">
        <v>1</v>
      </c>
      <c r="CF3397">
        <v>695</v>
      </c>
      <c r="CH3397">
        <v>695</v>
      </c>
      <c r="CI3397">
        <v>100</v>
      </c>
      <c r="CJ3397">
        <v>0</v>
      </c>
      <c r="CK3397">
        <f>YEAR(tbl_Opportunity[[#This Row],[Close Date]])</f>
        <v>2020</v>
      </c>
    </row>
    <row r="3398" spans="1:89">
      <c r="A3398" t="s">
        <v>281</v>
      </c>
      <c r="B3398" t="b">
        <v>0</v>
      </c>
      <c r="D3398" t="b">
        <v>0</v>
      </c>
      <c r="H3398" s="1">
        <v>43873</v>
      </c>
      <c r="I3398" t="b">
        <v>1</v>
      </c>
      <c r="L3398" t="s">
        <v>8967</v>
      </c>
      <c r="O3398" t="s">
        <v>272</v>
      </c>
      <c r="P3398" t="b">
        <v>0</v>
      </c>
      <c r="Q3398" s="2">
        <v>43871.619560185187</v>
      </c>
      <c r="R3398" s="1"/>
      <c r="S3398" t="b">
        <v>0</v>
      </c>
      <c r="U3398" s="1"/>
      <c r="V3398" t="b">
        <v>0</v>
      </c>
      <c r="W3398" s="1">
        <v>43831</v>
      </c>
      <c r="X3398">
        <v>1</v>
      </c>
      <c r="Y3398">
        <v>2020</v>
      </c>
      <c r="Z3398" t="s">
        <v>8</v>
      </c>
      <c r="AA3398" t="s">
        <v>8</v>
      </c>
      <c r="AB3398" t="b">
        <v>0</v>
      </c>
      <c r="AC3398" t="b">
        <v>0</v>
      </c>
      <c r="AE3398" t="b">
        <v>1</v>
      </c>
      <c r="AF3398" t="b">
        <v>0</v>
      </c>
      <c r="AG3398" t="b">
        <v>0</v>
      </c>
      <c r="AI3398" t="b">
        <v>0</v>
      </c>
      <c r="AK3398" t="b">
        <v>0</v>
      </c>
      <c r="AL3398" s="1">
        <v>43885</v>
      </c>
      <c r="AM3398" t="s">
        <v>162</v>
      </c>
      <c r="AN3398" s="2">
        <v>44296.95826388889</v>
      </c>
      <c r="AP3398" s="2">
        <v>43873.67728009259</v>
      </c>
      <c r="AQ3398" s="1"/>
      <c r="AS3398" t="b">
        <v>0</v>
      </c>
      <c r="AV3398" t="s">
        <v>93</v>
      </c>
      <c r="BB3398" t="s">
        <v>8968</v>
      </c>
      <c r="BD3398" t="b">
        <v>0</v>
      </c>
      <c r="BH3398" t="s">
        <v>272</v>
      </c>
      <c r="BI3398" t="s">
        <v>1243</v>
      </c>
      <c r="BL3398" t="s">
        <v>8967</v>
      </c>
      <c r="BM3398" t="s">
        <v>291</v>
      </c>
      <c r="BN3398" t="s">
        <v>203</v>
      </c>
      <c r="BQ3398" t="s">
        <v>204</v>
      </c>
      <c r="BR3398" t="b">
        <v>0</v>
      </c>
      <c r="BT3398" t="b">
        <v>0</v>
      </c>
      <c r="BW3398" t="s">
        <v>103</v>
      </c>
      <c r="BX3398" t="b">
        <v>0</v>
      </c>
      <c r="BY3398" s="2">
        <v>44376.857581018521</v>
      </c>
      <c r="CB3398" t="b">
        <v>0</v>
      </c>
      <c r="CC3398" t="b">
        <v>1</v>
      </c>
      <c r="CF3398">
        <v>3350</v>
      </c>
      <c r="CH3398">
        <v>3350</v>
      </c>
      <c r="CI3398">
        <v>100</v>
      </c>
      <c r="CJ3398">
        <v>0</v>
      </c>
      <c r="CK3398">
        <f>YEAR(tbl_Opportunity[[#This Row],[Close Date]])</f>
        <v>2020</v>
      </c>
    </row>
    <row r="3399" spans="1:89">
      <c r="A3399" t="s">
        <v>601</v>
      </c>
      <c r="B3399" t="b">
        <v>0</v>
      </c>
      <c r="D3399" t="b">
        <v>0</v>
      </c>
      <c r="E3399" t="s">
        <v>4679</v>
      </c>
      <c r="H3399" s="1">
        <v>43868</v>
      </c>
      <c r="I3399" t="b">
        <v>1</v>
      </c>
      <c r="L3399" t="s">
        <v>6809</v>
      </c>
      <c r="O3399" t="s">
        <v>272</v>
      </c>
      <c r="P3399" t="b">
        <v>0</v>
      </c>
      <c r="Q3399" s="2">
        <v>43871.676215277781</v>
      </c>
      <c r="R3399" s="1"/>
      <c r="S3399" t="b">
        <v>0</v>
      </c>
      <c r="U3399" s="1"/>
      <c r="V3399" t="b">
        <v>0</v>
      </c>
      <c r="W3399" s="1">
        <v>43831</v>
      </c>
      <c r="X3399">
        <v>1</v>
      </c>
      <c r="Y3399">
        <v>2020</v>
      </c>
      <c r="Z3399" t="s">
        <v>8</v>
      </c>
      <c r="AA3399" t="s">
        <v>8</v>
      </c>
      <c r="AB3399" t="b">
        <v>0</v>
      </c>
      <c r="AC3399" t="b">
        <v>0</v>
      </c>
      <c r="AE3399" t="b">
        <v>1</v>
      </c>
      <c r="AF3399" t="b">
        <v>0</v>
      </c>
      <c r="AG3399" t="b">
        <v>0</v>
      </c>
      <c r="AI3399" t="b">
        <v>0</v>
      </c>
      <c r="AK3399" t="b">
        <v>0</v>
      </c>
      <c r="AL3399" s="1"/>
      <c r="AM3399" t="s">
        <v>162</v>
      </c>
      <c r="AN3399" s="2">
        <v>44296.95826388889</v>
      </c>
      <c r="AP3399" s="2"/>
      <c r="AQ3399" s="1"/>
      <c r="AS3399" t="b">
        <v>0</v>
      </c>
      <c r="AV3399" t="s">
        <v>538</v>
      </c>
      <c r="BB3399" t="s">
        <v>8969</v>
      </c>
      <c r="BD3399" t="b">
        <v>0</v>
      </c>
      <c r="BH3399" t="s">
        <v>272</v>
      </c>
      <c r="BI3399" t="s">
        <v>1243</v>
      </c>
      <c r="BL3399" t="s">
        <v>6809</v>
      </c>
      <c r="BM3399" t="s">
        <v>291</v>
      </c>
      <c r="BN3399" t="s">
        <v>203</v>
      </c>
      <c r="BQ3399" t="s">
        <v>204</v>
      </c>
      <c r="BR3399" t="b">
        <v>0</v>
      </c>
      <c r="BT3399" t="b">
        <v>0</v>
      </c>
      <c r="BW3399" t="s">
        <v>103</v>
      </c>
      <c r="BX3399" t="b">
        <v>0</v>
      </c>
      <c r="BY3399" s="2">
        <v>44376.857581018521</v>
      </c>
      <c r="CB3399" t="b">
        <v>0</v>
      </c>
      <c r="CC3399" t="b">
        <v>1</v>
      </c>
      <c r="CF3399">
        <v>695</v>
      </c>
      <c r="CH3399">
        <v>695</v>
      </c>
      <c r="CI3399">
        <v>100</v>
      </c>
      <c r="CJ3399">
        <v>0</v>
      </c>
      <c r="CK3399">
        <f>YEAR(tbl_Opportunity[[#This Row],[Close Date]])</f>
        <v>2020</v>
      </c>
    </row>
    <row r="3400" spans="1:89">
      <c r="A3400" t="s">
        <v>6538</v>
      </c>
      <c r="B3400" t="b">
        <v>0</v>
      </c>
      <c r="D3400" t="b">
        <v>0</v>
      </c>
      <c r="E3400" t="s">
        <v>2873</v>
      </c>
      <c r="H3400" s="1">
        <v>43895</v>
      </c>
      <c r="I3400" t="b">
        <v>1</v>
      </c>
      <c r="L3400" t="s">
        <v>6539</v>
      </c>
      <c r="O3400" t="s">
        <v>272</v>
      </c>
      <c r="P3400" t="b">
        <v>0</v>
      </c>
      <c r="Q3400" s="2">
        <v>43893.808854166666</v>
      </c>
      <c r="R3400" s="1"/>
      <c r="S3400" t="b">
        <v>0</v>
      </c>
      <c r="U3400" s="1"/>
      <c r="V3400" t="b">
        <v>0</v>
      </c>
      <c r="W3400" s="1">
        <v>43831</v>
      </c>
      <c r="X3400">
        <v>1</v>
      </c>
      <c r="Y3400">
        <v>2020</v>
      </c>
      <c r="Z3400" t="s">
        <v>8</v>
      </c>
      <c r="AA3400" t="s">
        <v>8</v>
      </c>
      <c r="AB3400" t="b">
        <v>0</v>
      </c>
      <c r="AC3400" t="b">
        <v>0</v>
      </c>
      <c r="AE3400" t="b">
        <v>1</v>
      </c>
      <c r="AF3400" t="b">
        <v>0</v>
      </c>
      <c r="AG3400" t="b">
        <v>0</v>
      </c>
      <c r="AI3400" t="b">
        <v>0</v>
      </c>
      <c r="AK3400" t="b">
        <v>0</v>
      </c>
      <c r="AL3400" s="1">
        <v>43895</v>
      </c>
      <c r="AM3400" t="s">
        <v>162</v>
      </c>
      <c r="AN3400" s="2">
        <v>44296.95826388889</v>
      </c>
      <c r="AP3400" s="2">
        <v>43895.877233796295</v>
      </c>
      <c r="AQ3400" s="1"/>
      <c r="AS3400" t="b">
        <v>0</v>
      </c>
      <c r="AV3400" t="s">
        <v>93</v>
      </c>
      <c r="BB3400" t="s">
        <v>8970</v>
      </c>
      <c r="BD3400" t="b">
        <v>0</v>
      </c>
      <c r="BH3400" t="s">
        <v>272</v>
      </c>
      <c r="BI3400" t="s">
        <v>1243</v>
      </c>
      <c r="BL3400" t="s">
        <v>6539</v>
      </c>
      <c r="BM3400" t="s">
        <v>291</v>
      </c>
      <c r="BN3400" t="s">
        <v>203</v>
      </c>
      <c r="BQ3400" t="s">
        <v>204</v>
      </c>
      <c r="BR3400" t="b">
        <v>0</v>
      </c>
      <c r="BT3400" t="b">
        <v>0</v>
      </c>
      <c r="BW3400" t="s">
        <v>103</v>
      </c>
      <c r="BX3400" t="b">
        <v>0</v>
      </c>
      <c r="BY3400" s="2">
        <v>44376.857581018521</v>
      </c>
      <c r="CB3400" t="b">
        <v>0</v>
      </c>
      <c r="CC3400" t="b">
        <v>1</v>
      </c>
      <c r="CF3400">
        <v>4045</v>
      </c>
      <c r="CH3400">
        <v>4045</v>
      </c>
      <c r="CI3400">
        <v>100</v>
      </c>
      <c r="CJ3400">
        <v>0</v>
      </c>
      <c r="CK3400">
        <f>YEAR(tbl_Opportunity[[#This Row],[Close Date]])</f>
        <v>2020</v>
      </c>
    </row>
    <row r="3401" spans="1:89">
      <c r="A3401" t="s">
        <v>257</v>
      </c>
      <c r="B3401" t="b">
        <v>0</v>
      </c>
      <c r="D3401" t="b">
        <v>0</v>
      </c>
      <c r="H3401" s="1">
        <v>43900</v>
      </c>
      <c r="I3401" t="b">
        <v>1</v>
      </c>
      <c r="L3401" t="s">
        <v>8971</v>
      </c>
      <c r="O3401" t="s">
        <v>272</v>
      </c>
      <c r="P3401" t="b">
        <v>0</v>
      </c>
      <c r="Q3401" s="2">
        <v>43900.761238425926</v>
      </c>
      <c r="R3401" s="1"/>
      <c r="S3401" t="b">
        <v>0</v>
      </c>
      <c r="U3401" s="1"/>
      <c r="V3401" t="b">
        <v>0</v>
      </c>
      <c r="W3401" s="1">
        <v>43831</v>
      </c>
      <c r="X3401">
        <v>1</v>
      </c>
      <c r="Y3401">
        <v>2020</v>
      </c>
      <c r="Z3401" t="s">
        <v>8</v>
      </c>
      <c r="AA3401" t="s">
        <v>8</v>
      </c>
      <c r="AB3401" t="b">
        <v>0</v>
      </c>
      <c r="AC3401" t="b">
        <v>0</v>
      </c>
      <c r="AE3401" t="b">
        <v>1</v>
      </c>
      <c r="AF3401" t="b">
        <v>0</v>
      </c>
      <c r="AG3401" t="b">
        <v>0</v>
      </c>
      <c r="AI3401" t="b">
        <v>0</v>
      </c>
      <c r="AK3401" t="b">
        <v>0</v>
      </c>
      <c r="AL3401" s="1">
        <v>43900</v>
      </c>
      <c r="AM3401" t="s">
        <v>162</v>
      </c>
      <c r="AN3401" s="2">
        <v>44296.95826388889</v>
      </c>
      <c r="AP3401" s="2">
        <v>43900.832754629628</v>
      </c>
      <c r="AQ3401" s="1"/>
      <c r="AS3401" t="b">
        <v>0</v>
      </c>
      <c r="AV3401" t="s">
        <v>93</v>
      </c>
      <c r="BB3401" t="s">
        <v>8972</v>
      </c>
      <c r="BD3401" t="b">
        <v>0</v>
      </c>
      <c r="BH3401" t="s">
        <v>272</v>
      </c>
      <c r="BI3401" t="s">
        <v>1243</v>
      </c>
      <c r="BL3401" t="s">
        <v>8971</v>
      </c>
      <c r="BM3401" t="s">
        <v>291</v>
      </c>
      <c r="BN3401" t="s">
        <v>203</v>
      </c>
      <c r="BQ3401" t="s">
        <v>204</v>
      </c>
      <c r="BR3401" t="b">
        <v>0</v>
      </c>
      <c r="BT3401" t="b">
        <v>0</v>
      </c>
      <c r="BW3401" t="s">
        <v>103</v>
      </c>
      <c r="BX3401" t="b">
        <v>0</v>
      </c>
      <c r="BY3401" s="2">
        <v>44376.857581018521</v>
      </c>
      <c r="CB3401" t="b">
        <v>0</v>
      </c>
      <c r="CC3401" t="b">
        <v>1</v>
      </c>
      <c r="CF3401">
        <v>8090</v>
      </c>
      <c r="CH3401">
        <v>8090</v>
      </c>
      <c r="CI3401">
        <v>100</v>
      </c>
      <c r="CJ3401">
        <v>0</v>
      </c>
      <c r="CK3401">
        <f>YEAR(tbl_Opportunity[[#This Row],[Close Date]])</f>
        <v>2020</v>
      </c>
    </row>
    <row r="3402" spans="1:89">
      <c r="A3402" t="s">
        <v>281</v>
      </c>
      <c r="B3402" t="b">
        <v>0</v>
      </c>
      <c r="D3402" t="b">
        <v>0</v>
      </c>
      <c r="H3402" s="1">
        <v>43908</v>
      </c>
      <c r="I3402" t="b">
        <v>1</v>
      </c>
      <c r="L3402" t="s">
        <v>8967</v>
      </c>
      <c r="O3402" t="s">
        <v>272</v>
      </c>
      <c r="P3402" t="b">
        <v>0</v>
      </c>
      <c r="Q3402" s="2">
        <v>43906.656909722224</v>
      </c>
      <c r="R3402" s="1"/>
      <c r="S3402" t="b">
        <v>0</v>
      </c>
      <c r="U3402" s="1"/>
      <c r="V3402" t="b">
        <v>0</v>
      </c>
      <c r="W3402" s="1">
        <v>43831</v>
      </c>
      <c r="X3402">
        <v>1</v>
      </c>
      <c r="Y3402">
        <v>2020</v>
      </c>
      <c r="Z3402" t="s">
        <v>8</v>
      </c>
      <c r="AA3402" t="s">
        <v>8</v>
      </c>
      <c r="AB3402" t="b">
        <v>0</v>
      </c>
      <c r="AC3402" t="b">
        <v>0</v>
      </c>
      <c r="AE3402" t="b">
        <v>1</v>
      </c>
      <c r="AF3402" t="b">
        <v>0</v>
      </c>
      <c r="AG3402" t="b">
        <v>0</v>
      </c>
      <c r="AI3402" t="b">
        <v>0</v>
      </c>
      <c r="AK3402" t="b">
        <v>0</v>
      </c>
      <c r="AL3402" s="1">
        <v>43906</v>
      </c>
      <c r="AM3402" t="s">
        <v>162</v>
      </c>
      <c r="AN3402" s="2">
        <v>44296.95826388889</v>
      </c>
      <c r="AP3402" s="2">
        <v>43908.912476851852</v>
      </c>
      <c r="AQ3402" s="1"/>
      <c r="AS3402" t="b">
        <v>0</v>
      </c>
      <c r="AV3402" t="s">
        <v>93</v>
      </c>
      <c r="BB3402" t="s">
        <v>8973</v>
      </c>
      <c r="BD3402" t="b">
        <v>0</v>
      </c>
      <c r="BH3402" t="s">
        <v>272</v>
      </c>
      <c r="BI3402" t="s">
        <v>1243</v>
      </c>
      <c r="BL3402" t="s">
        <v>8967</v>
      </c>
      <c r="BM3402" t="s">
        <v>291</v>
      </c>
      <c r="BN3402" t="s">
        <v>203</v>
      </c>
      <c r="BQ3402" t="s">
        <v>204</v>
      </c>
      <c r="BR3402" t="b">
        <v>0</v>
      </c>
      <c r="BT3402" t="b">
        <v>0</v>
      </c>
      <c r="BW3402" t="s">
        <v>103</v>
      </c>
      <c r="BX3402" t="b">
        <v>0</v>
      </c>
      <c r="BY3402" s="2">
        <v>44376.857581018521</v>
      </c>
      <c r="CB3402" t="b">
        <v>0</v>
      </c>
      <c r="CC3402" t="b">
        <v>1</v>
      </c>
      <c r="CF3402">
        <v>695</v>
      </c>
      <c r="CH3402">
        <v>695</v>
      </c>
      <c r="CI3402">
        <v>100</v>
      </c>
      <c r="CJ3402">
        <v>0</v>
      </c>
      <c r="CK3402">
        <f>YEAR(tbl_Opportunity[[#This Row],[Close Date]])</f>
        <v>2020</v>
      </c>
    </row>
    <row r="3403" spans="1:89">
      <c r="A3403" t="s">
        <v>208</v>
      </c>
      <c r="B3403" t="b">
        <v>0</v>
      </c>
      <c r="D3403" t="b">
        <v>0</v>
      </c>
      <c r="E3403" t="s">
        <v>2826</v>
      </c>
      <c r="H3403" s="1">
        <v>43907</v>
      </c>
      <c r="I3403" t="b">
        <v>1</v>
      </c>
      <c r="O3403" t="s">
        <v>272</v>
      </c>
      <c r="P3403" t="b">
        <v>0</v>
      </c>
      <c r="Q3403" s="2">
        <v>43907.935902777775</v>
      </c>
      <c r="R3403" s="1"/>
      <c r="S3403" t="b">
        <v>0</v>
      </c>
      <c r="U3403" s="1"/>
      <c r="V3403" t="b">
        <v>0</v>
      </c>
      <c r="W3403" s="1">
        <v>43831</v>
      </c>
      <c r="X3403">
        <v>1</v>
      </c>
      <c r="Y3403">
        <v>2020</v>
      </c>
      <c r="Z3403" t="s">
        <v>8</v>
      </c>
      <c r="AA3403" t="s">
        <v>8</v>
      </c>
      <c r="AB3403" t="b">
        <v>0</v>
      </c>
      <c r="AC3403" t="b">
        <v>0</v>
      </c>
      <c r="AE3403" t="b">
        <v>1</v>
      </c>
      <c r="AF3403" t="b">
        <v>0</v>
      </c>
      <c r="AG3403" t="b">
        <v>0</v>
      </c>
      <c r="AI3403" t="b">
        <v>0</v>
      </c>
      <c r="AK3403" t="b">
        <v>0</v>
      </c>
      <c r="AL3403" s="1"/>
      <c r="AM3403" t="s">
        <v>162</v>
      </c>
      <c r="AN3403" s="2">
        <v>44297.837673611109</v>
      </c>
      <c r="AP3403" s="2"/>
      <c r="AQ3403" s="1"/>
      <c r="AS3403" t="b">
        <v>0</v>
      </c>
      <c r="AV3403" t="s">
        <v>213</v>
      </c>
      <c r="BB3403" t="s">
        <v>8974</v>
      </c>
      <c r="BD3403" t="b">
        <v>0</v>
      </c>
      <c r="BH3403" t="s">
        <v>272</v>
      </c>
      <c r="BI3403" t="s">
        <v>1243</v>
      </c>
      <c r="BL3403" t="s">
        <v>622</v>
      </c>
      <c r="BM3403" t="s">
        <v>291</v>
      </c>
      <c r="BN3403" t="s">
        <v>203</v>
      </c>
      <c r="BQ3403" t="s">
        <v>204</v>
      </c>
      <c r="BR3403" t="b">
        <v>0</v>
      </c>
      <c r="BT3403" t="b">
        <v>0</v>
      </c>
      <c r="BW3403" t="s">
        <v>103</v>
      </c>
      <c r="BX3403" t="b">
        <v>0</v>
      </c>
      <c r="BY3403" s="2">
        <v>44376.857581018521</v>
      </c>
      <c r="CB3403" t="b">
        <v>0</v>
      </c>
      <c r="CC3403" t="b">
        <v>1</v>
      </c>
      <c r="CF3403">
        <v>6700</v>
      </c>
      <c r="CH3403">
        <v>6700</v>
      </c>
      <c r="CI3403">
        <v>100</v>
      </c>
      <c r="CJ3403">
        <v>0</v>
      </c>
      <c r="CK3403">
        <f>YEAR(tbl_Opportunity[[#This Row],[Close Date]])</f>
        <v>2020</v>
      </c>
    </row>
    <row r="3404" spans="1:89">
      <c r="A3404" t="s">
        <v>2192</v>
      </c>
      <c r="B3404" t="b">
        <v>0</v>
      </c>
      <c r="D3404" t="b">
        <v>0</v>
      </c>
      <c r="H3404" s="1">
        <v>43868</v>
      </c>
      <c r="I3404" t="b">
        <v>1</v>
      </c>
      <c r="L3404" t="s">
        <v>5395</v>
      </c>
      <c r="O3404" t="s">
        <v>260</v>
      </c>
      <c r="P3404" t="b">
        <v>0</v>
      </c>
      <c r="Q3404" s="2">
        <v>43535.931307870371</v>
      </c>
      <c r="R3404" s="1"/>
      <c r="S3404" t="b">
        <v>0</v>
      </c>
      <c r="U3404" s="1"/>
      <c r="V3404" t="b">
        <v>0</v>
      </c>
      <c r="W3404" s="1">
        <v>43831</v>
      </c>
      <c r="X3404">
        <v>1</v>
      </c>
      <c r="Y3404">
        <v>2020</v>
      </c>
      <c r="Z3404" t="s">
        <v>8</v>
      </c>
      <c r="AA3404" t="s">
        <v>8</v>
      </c>
      <c r="AB3404" t="b">
        <v>0</v>
      </c>
      <c r="AC3404" t="b">
        <v>0</v>
      </c>
      <c r="AE3404" t="b">
        <v>1</v>
      </c>
      <c r="AF3404" t="b">
        <v>0</v>
      </c>
      <c r="AG3404" t="b">
        <v>0</v>
      </c>
      <c r="AH3404" t="s">
        <v>3190</v>
      </c>
      <c r="AI3404" t="b">
        <v>0</v>
      </c>
      <c r="AK3404" t="b">
        <v>0</v>
      </c>
      <c r="AL3404" s="1">
        <v>43949</v>
      </c>
      <c r="AM3404" t="s">
        <v>162</v>
      </c>
      <c r="AN3404" s="2">
        <v>44296.95826388889</v>
      </c>
      <c r="AP3404" s="2">
        <v>43868.778263888889</v>
      </c>
      <c r="AQ3404" s="1"/>
      <c r="AS3404" t="b">
        <v>0</v>
      </c>
      <c r="AV3404" t="s">
        <v>93</v>
      </c>
      <c r="BB3404" t="s">
        <v>8975</v>
      </c>
      <c r="BD3404" t="b">
        <v>0</v>
      </c>
      <c r="BH3404" t="s">
        <v>260</v>
      </c>
      <c r="BI3404" t="s">
        <v>549</v>
      </c>
      <c r="BJ3404" t="s">
        <v>196</v>
      </c>
      <c r="BL3404" t="s">
        <v>5395</v>
      </c>
      <c r="BM3404" t="s">
        <v>291</v>
      </c>
      <c r="BN3404" t="s">
        <v>203</v>
      </c>
      <c r="BQ3404" t="s">
        <v>204</v>
      </c>
      <c r="BR3404" t="b">
        <v>0</v>
      </c>
      <c r="BT3404" t="b">
        <v>0</v>
      </c>
      <c r="BW3404" t="s">
        <v>103</v>
      </c>
      <c r="BX3404" t="b">
        <v>0</v>
      </c>
      <c r="BY3404" s="2">
        <v>44376.857569444444</v>
      </c>
      <c r="CB3404" t="b">
        <v>0</v>
      </c>
      <c r="CC3404" t="b">
        <v>1</v>
      </c>
      <c r="CF3404">
        <v>6237</v>
      </c>
      <c r="CH3404">
        <v>6237</v>
      </c>
      <c r="CI3404">
        <v>100</v>
      </c>
      <c r="CJ3404">
        <v>0</v>
      </c>
      <c r="CK3404">
        <f>YEAR(tbl_Opportunity[[#This Row],[Close Date]])</f>
        <v>2020</v>
      </c>
    </row>
    <row r="3405" spans="1:89">
      <c r="A3405" t="s">
        <v>257</v>
      </c>
      <c r="B3405" t="b">
        <v>0</v>
      </c>
      <c r="D3405" t="b">
        <v>0</v>
      </c>
      <c r="H3405" s="1">
        <v>43833</v>
      </c>
      <c r="I3405" t="b">
        <v>1</v>
      </c>
      <c r="L3405" t="s">
        <v>8976</v>
      </c>
      <c r="O3405" t="s">
        <v>272</v>
      </c>
      <c r="P3405" t="b">
        <v>0</v>
      </c>
      <c r="Q3405" s="2">
        <v>43808.61577546296</v>
      </c>
      <c r="R3405" s="1"/>
      <c r="S3405" t="b">
        <v>0</v>
      </c>
      <c r="U3405" s="1"/>
      <c r="V3405" t="b">
        <v>0</v>
      </c>
      <c r="W3405" s="1">
        <v>43831</v>
      </c>
      <c r="X3405">
        <v>1</v>
      </c>
      <c r="Y3405">
        <v>2020</v>
      </c>
      <c r="Z3405" t="s">
        <v>8</v>
      </c>
      <c r="AA3405" t="s">
        <v>8</v>
      </c>
      <c r="AB3405" t="b">
        <v>0</v>
      </c>
      <c r="AC3405" t="b">
        <v>0</v>
      </c>
      <c r="AE3405" t="b">
        <v>1</v>
      </c>
      <c r="AF3405" t="b">
        <v>0</v>
      </c>
      <c r="AG3405" t="b">
        <v>0</v>
      </c>
      <c r="AI3405" t="b">
        <v>0</v>
      </c>
      <c r="AK3405" t="b">
        <v>0</v>
      </c>
      <c r="AL3405" s="1"/>
      <c r="AM3405" t="s">
        <v>162</v>
      </c>
      <c r="AN3405" s="2">
        <v>44296.95826388889</v>
      </c>
      <c r="AP3405" s="2">
        <v>43833.808240740742</v>
      </c>
      <c r="AQ3405" s="1"/>
      <c r="AS3405" t="b">
        <v>0</v>
      </c>
      <c r="AV3405" t="s">
        <v>93</v>
      </c>
      <c r="BB3405" t="s">
        <v>8977</v>
      </c>
      <c r="BD3405" t="b">
        <v>0</v>
      </c>
      <c r="BH3405" t="s">
        <v>272</v>
      </c>
      <c r="BI3405" t="s">
        <v>549</v>
      </c>
      <c r="BL3405" t="s">
        <v>8976</v>
      </c>
      <c r="BM3405" t="s">
        <v>291</v>
      </c>
      <c r="BN3405" t="s">
        <v>203</v>
      </c>
      <c r="BQ3405" t="s">
        <v>204</v>
      </c>
      <c r="BR3405" t="b">
        <v>0</v>
      </c>
      <c r="BT3405" t="b">
        <v>0</v>
      </c>
      <c r="BW3405" t="s">
        <v>103</v>
      </c>
      <c r="BX3405" t="b">
        <v>0</v>
      </c>
      <c r="BY3405" s="2">
        <v>44376.857581018521</v>
      </c>
      <c r="CB3405" t="b">
        <v>0</v>
      </c>
      <c r="CC3405" t="b">
        <v>1</v>
      </c>
      <c r="CF3405">
        <v>1340</v>
      </c>
      <c r="CH3405">
        <v>1340</v>
      </c>
      <c r="CI3405">
        <v>100</v>
      </c>
      <c r="CJ3405">
        <v>0</v>
      </c>
      <c r="CK3405">
        <f>YEAR(tbl_Opportunity[[#This Row],[Close Date]])</f>
        <v>2020</v>
      </c>
    </row>
    <row r="3406" spans="1:89">
      <c r="A3406" t="s">
        <v>3246</v>
      </c>
      <c r="B3406" t="b">
        <v>0</v>
      </c>
      <c r="D3406" t="b">
        <v>0</v>
      </c>
      <c r="H3406" s="1">
        <v>43839</v>
      </c>
      <c r="I3406" t="b">
        <v>1</v>
      </c>
      <c r="L3406" t="s">
        <v>3247</v>
      </c>
      <c r="O3406" t="s">
        <v>272</v>
      </c>
      <c r="P3406" t="b">
        <v>0</v>
      </c>
      <c r="Q3406" s="2">
        <v>43843.601493055554</v>
      </c>
      <c r="R3406" s="1"/>
      <c r="S3406" t="b">
        <v>0</v>
      </c>
      <c r="U3406" s="1"/>
      <c r="V3406" t="b">
        <v>0</v>
      </c>
      <c r="W3406" s="1">
        <v>43831</v>
      </c>
      <c r="X3406">
        <v>1</v>
      </c>
      <c r="Y3406">
        <v>2020</v>
      </c>
      <c r="Z3406" t="s">
        <v>8</v>
      </c>
      <c r="AA3406" t="s">
        <v>8</v>
      </c>
      <c r="AB3406" t="b">
        <v>0</v>
      </c>
      <c r="AC3406" t="b">
        <v>0</v>
      </c>
      <c r="AE3406" t="b">
        <v>1</v>
      </c>
      <c r="AF3406" t="b">
        <v>0</v>
      </c>
      <c r="AG3406" t="b">
        <v>0</v>
      </c>
      <c r="AH3406" t="s">
        <v>4366</v>
      </c>
      <c r="AI3406" t="b">
        <v>0</v>
      </c>
      <c r="AK3406" t="b">
        <v>0</v>
      </c>
      <c r="AL3406" s="1"/>
      <c r="AM3406" t="s">
        <v>162</v>
      </c>
      <c r="AN3406" s="2">
        <v>44296.95826388889</v>
      </c>
      <c r="AP3406" s="2"/>
      <c r="AQ3406" s="1"/>
      <c r="AS3406" t="b">
        <v>0</v>
      </c>
      <c r="AV3406" t="s">
        <v>176</v>
      </c>
      <c r="BB3406" t="s">
        <v>8978</v>
      </c>
      <c r="BD3406" t="b">
        <v>0</v>
      </c>
      <c r="BH3406" t="s">
        <v>272</v>
      </c>
      <c r="BI3406" t="s">
        <v>549</v>
      </c>
      <c r="BL3406" t="s">
        <v>3247</v>
      </c>
      <c r="BM3406" t="s">
        <v>291</v>
      </c>
      <c r="BN3406" t="s">
        <v>203</v>
      </c>
      <c r="BQ3406" t="s">
        <v>204</v>
      </c>
      <c r="BR3406" t="b">
        <v>0</v>
      </c>
      <c r="BT3406" t="b">
        <v>0</v>
      </c>
      <c r="BW3406" t="s">
        <v>103</v>
      </c>
      <c r="BX3406" t="b">
        <v>0</v>
      </c>
      <c r="BY3406" s="2">
        <v>44376.857581018521</v>
      </c>
      <c r="CB3406" t="b">
        <v>0</v>
      </c>
      <c r="CC3406" t="b">
        <v>1</v>
      </c>
      <c r="CF3406">
        <v>3245</v>
      </c>
      <c r="CH3406">
        <v>3245</v>
      </c>
      <c r="CI3406">
        <v>100</v>
      </c>
      <c r="CJ3406">
        <v>0</v>
      </c>
      <c r="CK3406">
        <f>YEAR(tbl_Opportunity[[#This Row],[Close Date]])</f>
        <v>2020</v>
      </c>
    </row>
    <row r="3407" spans="1:89">
      <c r="A3407" t="s">
        <v>1645</v>
      </c>
      <c r="B3407" t="b">
        <v>0</v>
      </c>
      <c r="D3407" t="b">
        <v>0</v>
      </c>
      <c r="H3407" s="1">
        <v>43839</v>
      </c>
      <c r="I3407" t="b">
        <v>1</v>
      </c>
      <c r="L3407" t="s">
        <v>6850</v>
      </c>
      <c r="O3407" t="s">
        <v>272</v>
      </c>
      <c r="P3407" t="b">
        <v>0</v>
      </c>
      <c r="Q3407" s="2">
        <v>43843.604201388887</v>
      </c>
      <c r="R3407" s="1"/>
      <c r="S3407" t="b">
        <v>0</v>
      </c>
      <c r="U3407" s="1"/>
      <c r="V3407" t="b">
        <v>0</v>
      </c>
      <c r="W3407" s="1">
        <v>43831</v>
      </c>
      <c r="X3407">
        <v>1</v>
      </c>
      <c r="Y3407">
        <v>2020</v>
      </c>
      <c r="Z3407" t="s">
        <v>8</v>
      </c>
      <c r="AA3407" t="s">
        <v>8</v>
      </c>
      <c r="AB3407" t="b">
        <v>0</v>
      </c>
      <c r="AC3407" t="b">
        <v>0</v>
      </c>
      <c r="AE3407" t="b">
        <v>1</v>
      </c>
      <c r="AF3407" t="b">
        <v>0</v>
      </c>
      <c r="AG3407" t="b">
        <v>0</v>
      </c>
      <c r="AH3407" t="s">
        <v>4366</v>
      </c>
      <c r="AI3407" t="b">
        <v>0</v>
      </c>
      <c r="AK3407" t="b">
        <v>0</v>
      </c>
      <c r="AL3407" s="1"/>
      <c r="AM3407" t="s">
        <v>162</v>
      </c>
      <c r="AN3407" s="2">
        <v>44296.95826388889</v>
      </c>
      <c r="AP3407" s="2"/>
      <c r="AQ3407" s="1"/>
      <c r="AS3407" t="b">
        <v>0</v>
      </c>
      <c r="AV3407" t="s">
        <v>93</v>
      </c>
      <c r="BB3407" t="s">
        <v>8979</v>
      </c>
      <c r="BD3407" t="b">
        <v>0</v>
      </c>
      <c r="BH3407" t="s">
        <v>272</v>
      </c>
      <c r="BI3407" t="s">
        <v>549</v>
      </c>
      <c r="BL3407" t="s">
        <v>6850</v>
      </c>
      <c r="BM3407" t="s">
        <v>291</v>
      </c>
      <c r="BN3407" t="s">
        <v>203</v>
      </c>
      <c r="BQ3407" t="s">
        <v>204</v>
      </c>
      <c r="BR3407" t="b">
        <v>0</v>
      </c>
      <c r="BT3407" t="b">
        <v>0</v>
      </c>
      <c r="BW3407" t="s">
        <v>103</v>
      </c>
      <c r="BX3407" t="b">
        <v>0</v>
      </c>
      <c r="BY3407" s="2">
        <v>44376.857581018521</v>
      </c>
      <c r="CB3407" t="b">
        <v>0</v>
      </c>
      <c r="CC3407" t="b">
        <v>1</v>
      </c>
      <c r="CF3407">
        <v>1340</v>
      </c>
      <c r="CH3407">
        <v>1340</v>
      </c>
      <c r="CI3407">
        <v>100</v>
      </c>
      <c r="CJ3407">
        <v>0</v>
      </c>
      <c r="CK3407">
        <f>YEAR(tbl_Opportunity[[#This Row],[Close Date]])</f>
        <v>2020</v>
      </c>
    </row>
    <row r="3408" spans="1:89">
      <c r="A3408" t="s">
        <v>1274</v>
      </c>
      <c r="B3408" t="b">
        <v>0</v>
      </c>
      <c r="D3408" t="b">
        <v>0</v>
      </c>
      <c r="H3408" s="1">
        <v>43847</v>
      </c>
      <c r="I3408" t="b">
        <v>1</v>
      </c>
      <c r="O3408" t="s">
        <v>272</v>
      </c>
      <c r="P3408" t="b">
        <v>0</v>
      </c>
      <c r="Q3408" s="2">
        <v>43847.590254629627</v>
      </c>
      <c r="R3408" s="1"/>
      <c r="S3408" t="b">
        <v>0</v>
      </c>
      <c r="U3408" s="1"/>
      <c r="V3408" t="b">
        <v>0</v>
      </c>
      <c r="W3408" s="1">
        <v>43831</v>
      </c>
      <c r="X3408">
        <v>1</v>
      </c>
      <c r="Y3408">
        <v>2020</v>
      </c>
      <c r="Z3408" t="s">
        <v>8</v>
      </c>
      <c r="AA3408" t="s">
        <v>8</v>
      </c>
      <c r="AB3408" t="b">
        <v>0</v>
      </c>
      <c r="AC3408" t="b">
        <v>0</v>
      </c>
      <c r="AE3408" t="b">
        <v>1</v>
      </c>
      <c r="AF3408" t="b">
        <v>0</v>
      </c>
      <c r="AG3408" t="b">
        <v>0</v>
      </c>
      <c r="AI3408" t="b">
        <v>0</v>
      </c>
      <c r="AK3408" t="b">
        <v>0</v>
      </c>
      <c r="AL3408" s="1"/>
      <c r="AM3408" t="s">
        <v>162</v>
      </c>
      <c r="AN3408" s="2">
        <v>44296.95826388889</v>
      </c>
      <c r="AP3408" s="2"/>
      <c r="AQ3408" s="1"/>
      <c r="AS3408" t="b">
        <v>0</v>
      </c>
      <c r="AV3408" t="s">
        <v>105</v>
      </c>
      <c r="BB3408" t="s">
        <v>8980</v>
      </c>
      <c r="BD3408" t="b">
        <v>0</v>
      </c>
      <c r="BH3408" t="s">
        <v>272</v>
      </c>
      <c r="BI3408" t="s">
        <v>549</v>
      </c>
      <c r="BL3408" t="s">
        <v>1605</v>
      </c>
      <c r="BM3408" t="s">
        <v>291</v>
      </c>
      <c r="BN3408" t="s">
        <v>203</v>
      </c>
      <c r="BQ3408" t="s">
        <v>204</v>
      </c>
      <c r="BR3408" t="b">
        <v>0</v>
      </c>
      <c r="BT3408" t="b">
        <v>0</v>
      </c>
      <c r="BW3408" t="s">
        <v>103</v>
      </c>
      <c r="BX3408" t="b">
        <v>0</v>
      </c>
      <c r="BY3408" s="2">
        <v>44376.857581018521</v>
      </c>
      <c r="CB3408" t="b">
        <v>0</v>
      </c>
      <c r="CC3408" t="b">
        <v>1</v>
      </c>
      <c r="CF3408">
        <v>670</v>
      </c>
      <c r="CH3408">
        <v>670</v>
      </c>
      <c r="CI3408">
        <v>100</v>
      </c>
      <c r="CJ3408">
        <v>0</v>
      </c>
      <c r="CK3408">
        <f>YEAR(tbl_Opportunity[[#This Row],[Close Date]])</f>
        <v>2020</v>
      </c>
    </row>
    <row r="3409" spans="1:89">
      <c r="A3409" t="s">
        <v>5753</v>
      </c>
      <c r="B3409" t="b">
        <v>0</v>
      </c>
      <c r="D3409" t="b">
        <v>0</v>
      </c>
      <c r="E3409" t="s">
        <v>4679</v>
      </c>
      <c r="H3409" s="1">
        <v>43857</v>
      </c>
      <c r="I3409" t="b">
        <v>1</v>
      </c>
      <c r="L3409" t="s">
        <v>5754</v>
      </c>
      <c r="O3409" t="s">
        <v>272</v>
      </c>
      <c r="P3409" t="b">
        <v>0</v>
      </c>
      <c r="Q3409" s="2">
        <v>43847.915821759256</v>
      </c>
      <c r="R3409" s="1"/>
      <c r="S3409" t="b">
        <v>0</v>
      </c>
      <c r="U3409" s="1"/>
      <c r="V3409" t="b">
        <v>0</v>
      </c>
      <c r="W3409" s="1">
        <v>43831</v>
      </c>
      <c r="X3409">
        <v>1</v>
      </c>
      <c r="Y3409">
        <v>2020</v>
      </c>
      <c r="Z3409" t="s">
        <v>8</v>
      </c>
      <c r="AA3409" t="s">
        <v>8</v>
      </c>
      <c r="AB3409" t="b">
        <v>0</v>
      </c>
      <c r="AC3409" t="b">
        <v>0</v>
      </c>
      <c r="AE3409" t="b">
        <v>1</v>
      </c>
      <c r="AF3409" t="b">
        <v>0</v>
      </c>
      <c r="AG3409" t="b">
        <v>0</v>
      </c>
      <c r="AI3409" t="b">
        <v>0</v>
      </c>
      <c r="AK3409" t="b">
        <v>0</v>
      </c>
      <c r="AL3409" s="1">
        <v>43857</v>
      </c>
      <c r="AM3409" t="s">
        <v>162</v>
      </c>
      <c r="AN3409" s="2">
        <v>44296.95826388889</v>
      </c>
      <c r="AP3409" s="2">
        <v>43858.041446759256</v>
      </c>
      <c r="AQ3409" s="1"/>
      <c r="AS3409" t="b">
        <v>0</v>
      </c>
      <c r="AV3409" t="s">
        <v>2820</v>
      </c>
      <c r="BB3409" t="s">
        <v>8981</v>
      </c>
      <c r="BD3409" t="b">
        <v>0</v>
      </c>
      <c r="BH3409" t="s">
        <v>272</v>
      </c>
      <c r="BI3409" t="s">
        <v>549</v>
      </c>
      <c r="BL3409" t="s">
        <v>5754</v>
      </c>
      <c r="BM3409" t="s">
        <v>291</v>
      </c>
      <c r="BN3409" t="s">
        <v>203</v>
      </c>
      <c r="BQ3409" t="s">
        <v>204</v>
      </c>
      <c r="BR3409" t="b">
        <v>0</v>
      </c>
      <c r="BT3409" t="b">
        <v>0</v>
      </c>
      <c r="BW3409" t="s">
        <v>103</v>
      </c>
      <c r="BX3409" t="b">
        <v>0</v>
      </c>
      <c r="BY3409" s="2">
        <v>44376.857581018521</v>
      </c>
      <c r="CB3409" t="b">
        <v>0</v>
      </c>
      <c r="CC3409" t="b">
        <v>1</v>
      </c>
      <c r="CF3409">
        <v>3915</v>
      </c>
      <c r="CH3409">
        <v>3915</v>
      </c>
      <c r="CI3409">
        <v>100</v>
      </c>
      <c r="CJ3409">
        <v>0</v>
      </c>
      <c r="CK3409">
        <f>YEAR(tbl_Opportunity[[#This Row],[Close Date]])</f>
        <v>2020</v>
      </c>
    </row>
    <row r="3410" spans="1:89">
      <c r="A3410" t="s">
        <v>601</v>
      </c>
      <c r="B3410" t="b">
        <v>0</v>
      </c>
      <c r="D3410" t="b">
        <v>0</v>
      </c>
      <c r="E3410" t="s">
        <v>2826</v>
      </c>
      <c r="H3410" s="1">
        <v>43857</v>
      </c>
      <c r="I3410" t="b">
        <v>1</v>
      </c>
      <c r="O3410" t="s">
        <v>272</v>
      </c>
      <c r="P3410" t="b">
        <v>0</v>
      </c>
      <c r="Q3410" s="2">
        <v>43851.684328703705</v>
      </c>
      <c r="R3410" s="1"/>
      <c r="S3410" t="b">
        <v>0</v>
      </c>
      <c r="U3410" s="1"/>
      <c r="V3410" t="b">
        <v>0</v>
      </c>
      <c r="W3410" s="1">
        <v>43831</v>
      </c>
      <c r="X3410">
        <v>1</v>
      </c>
      <c r="Y3410">
        <v>2020</v>
      </c>
      <c r="Z3410" t="s">
        <v>8</v>
      </c>
      <c r="AA3410" t="s">
        <v>8</v>
      </c>
      <c r="AB3410" t="b">
        <v>0</v>
      </c>
      <c r="AC3410" t="b">
        <v>0</v>
      </c>
      <c r="AE3410" t="b">
        <v>1</v>
      </c>
      <c r="AF3410" t="b">
        <v>0</v>
      </c>
      <c r="AG3410" t="b">
        <v>0</v>
      </c>
      <c r="AH3410" t="s">
        <v>4366</v>
      </c>
      <c r="AI3410" t="b">
        <v>0</v>
      </c>
      <c r="AK3410" t="b">
        <v>0</v>
      </c>
      <c r="AL3410" s="1">
        <v>43857</v>
      </c>
      <c r="AM3410" t="s">
        <v>162</v>
      </c>
      <c r="AN3410" s="2">
        <v>44296.95826388889</v>
      </c>
      <c r="AP3410" s="2">
        <v>43857.940243055556</v>
      </c>
      <c r="AQ3410" s="1"/>
      <c r="AS3410" t="b">
        <v>0</v>
      </c>
      <c r="AV3410" t="s">
        <v>1970</v>
      </c>
      <c r="BB3410" t="s">
        <v>8982</v>
      </c>
      <c r="BD3410" t="b">
        <v>0</v>
      </c>
      <c r="BH3410" t="s">
        <v>272</v>
      </c>
      <c r="BI3410" t="s">
        <v>549</v>
      </c>
      <c r="BL3410" t="s">
        <v>603</v>
      </c>
      <c r="BM3410" t="s">
        <v>291</v>
      </c>
      <c r="BN3410" t="s">
        <v>203</v>
      </c>
      <c r="BQ3410" t="s">
        <v>204</v>
      </c>
      <c r="BR3410" t="b">
        <v>0</v>
      </c>
      <c r="BT3410" t="b">
        <v>0</v>
      </c>
      <c r="BW3410" t="s">
        <v>103</v>
      </c>
      <c r="BX3410" t="b">
        <v>0</v>
      </c>
      <c r="BY3410" s="2">
        <v>44376.857581018521</v>
      </c>
      <c r="CB3410" t="b">
        <v>0</v>
      </c>
      <c r="CC3410" t="b">
        <v>1</v>
      </c>
      <c r="CF3410">
        <v>3245</v>
      </c>
      <c r="CH3410">
        <v>3245</v>
      </c>
      <c r="CI3410">
        <v>100</v>
      </c>
      <c r="CJ3410">
        <v>0</v>
      </c>
      <c r="CK3410">
        <f>YEAR(tbl_Opportunity[[#This Row],[Close Date]])</f>
        <v>2020</v>
      </c>
    </row>
    <row r="3411" spans="1:89">
      <c r="A3411" t="s">
        <v>465</v>
      </c>
      <c r="B3411" t="b">
        <v>0</v>
      </c>
      <c r="D3411" t="b">
        <v>0</v>
      </c>
      <c r="E3411" t="s">
        <v>2947</v>
      </c>
      <c r="H3411" s="1">
        <v>44203</v>
      </c>
      <c r="I3411" t="b">
        <v>1</v>
      </c>
      <c r="L3411" t="s">
        <v>3236</v>
      </c>
      <c r="O3411" t="s">
        <v>272</v>
      </c>
      <c r="P3411" t="b">
        <v>0</v>
      </c>
      <c r="Q3411" s="2">
        <v>44203.798854166664</v>
      </c>
      <c r="R3411" s="1"/>
      <c r="S3411" t="b">
        <v>0</v>
      </c>
      <c r="U3411" s="1"/>
      <c r="V3411" t="b">
        <v>0</v>
      </c>
      <c r="W3411" s="1">
        <v>44197</v>
      </c>
      <c r="X3411">
        <v>1</v>
      </c>
      <c r="Y3411">
        <v>2021</v>
      </c>
      <c r="Z3411" t="s">
        <v>8</v>
      </c>
      <c r="AA3411" t="s">
        <v>8</v>
      </c>
      <c r="AB3411" t="b">
        <v>0</v>
      </c>
      <c r="AC3411" t="b">
        <v>0</v>
      </c>
      <c r="AE3411" t="b">
        <v>1</v>
      </c>
      <c r="AF3411" t="b">
        <v>0</v>
      </c>
      <c r="AG3411" t="b">
        <v>0</v>
      </c>
      <c r="AH3411" t="s">
        <v>4366</v>
      </c>
      <c r="AI3411" t="b">
        <v>0</v>
      </c>
      <c r="AK3411" t="b">
        <v>0</v>
      </c>
      <c r="AL3411" s="1"/>
      <c r="AM3411" t="s">
        <v>162</v>
      </c>
      <c r="AN3411" s="2">
        <v>44296.95826388889</v>
      </c>
      <c r="AP3411" s="2"/>
      <c r="AQ3411" s="1"/>
      <c r="AS3411" t="b">
        <v>0</v>
      </c>
      <c r="AV3411" t="s">
        <v>93</v>
      </c>
      <c r="BB3411" t="s">
        <v>8983</v>
      </c>
      <c r="BD3411" t="b">
        <v>0</v>
      </c>
      <c r="BH3411" t="s">
        <v>272</v>
      </c>
      <c r="BI3411" t="s">
        <v>1243</v>
      </c>
      <c r="BL3411" t="s">
        <v>3236</v>
      </c>
      <c r="BM3411" t="s">
        <v>291</v>
      </c>
      <c r="BN3411" t="s">
        <v>203</v>
      </c>
      <c r="BQ3411" t="s">
        <v>204</v>
      </c>
      <c r="BR3411" t="b">
        <v>0</v>
      </c>
      <c r="BT3411" t="b">
        <v>0</v>
      </c>
      <c r="BW3411" t="s">
        <v>103</v>
      </c>
      <c r="BX3411" t="b">
        <v>0</v>
      </c>
      <c r="BY3411" s="2">
        <v>44376.857581018521</v>
      </c>
      <c r="CB3411" t="b">
        <v>0</v>
      </c>
      <c r="CC3411" t="b">
        <v>1</v>
      </c>
      <c r="CF3411">
        <v>4045</v>
      </c>
      <c r="CH3411">
        <v>4045</v>
      </c>
      <c r="CI3411">
        <v>100</v>
      </c>
      <c r="CJ3411">
        <v>0</v>
      </c>
      <c r="CK3411">
        <f>YEAR(tbl_Opportunity[[#This Row],[Close Date]])</f>
        <v>2021</v>
      </c>
    </row>
    <row r="3412" spans="1:89">
      <c r="A3412" t="s">
        <v>4402</v>
      </c>
      <c r="B3412" t="b">
        <v>0</v>
      </c>
      <c r="D3412" t="b">
        <v>0</v>
      </c>
      <c r="E3412" t="s">
        <v>2873</v>
      </c>
      <c r="H3412" s="1">
        <v>44244</v>
      </c>
      <c r="I3412" t="b">
        <v>1</v>
      </c>
      <c r="L3412" t="s">
        <v>4403</v>
      </c>
      <c r="O3412" t="s">
        <v>272</v>
      </c>
      <c r="P3412" t="b">
        <v>0</v>
      </c>
      <c r="Q3412" s="2">
        <v>44209.021307870367</v>
      </c>
      <c r="R3412" s="1"/>
      <c r="S3412" t="b">
        <v>0</v>
      </c>
      <c r="U3412" s="1"/>
      <c r="V3412" t="b">
        <v>0</v>
      </c>
      <c r="W3412" s="1">
        <v>44197</v>
      </c>
      <c r="X3412">
        <v>1</v>
      </c>
      <c r="Y3412">
        <v>2021</v>
      </c>
      <c r="Z3412" t="s">
        <v>8</v>
      </c>
      <c r="AA3412" t="s">
        <v>8</v>
      </c>
      <c r="AB3412" t="b">
        <v>0</v>
      </c>
      <c r="AC3412" t="b">
        <v>0</v>
      </c>
      <c r="AE3412" t="b">
        <v>1</v>
      </c>
      <c r="AF3412" t="b">
        <v>0</v>
      </c>
      <c r="AG3412" t="b">
        <v>0</v>
      </c>
      <c r="AH3412" t="s">
        <v>4366</v>
      </c>
      <c r="AI3412" t="b">
        <v>0</v>
      </c>
      <c r="AK3412" t="b">
        <v>0</v>
      </c>
      <c r="AL3412" s="1"/>
      <c r="AM3412" t="s">
        <v>162</v>
      </c>
      <c r="AN3412" s="2">
        <v>44296.95826388889</v>
      </c>
      <c r="AP3412" s="2">
        <v>44244.834664351853</v>
      </c>
      <c r="AQ3412" s="1"/>
      <c r="AS3412" t="b">
        <v>0</v>
      </c>
      <c r="AV3412" t="s">
        <v>2956</v>
      </c>
      <c r="BB3412" t="s">
        <v>8984</v>
      </c>
      <c r="BD3412" t="b">
        <v>0</v>
      </c>
      <c r="BH3412" t="s">
        <v>272</v>
      </c>
      <c r="BI3412" t="s">
        <v>1072</v>
      </c>
      <c r="BL3412" t="s">
        <v>4403</v>
      </c>
      <c r="BM3412" t="s">
        <v>291</v>
      </c>
      <c r="BN3412" t="s">
        <v>203</v>
      </c>
      <c r="BQ3412" t="s">
        <v>204</v>
      </c>
      <c r="BR3412" t="b">
        <v>0</v>
      </c>
      <c r="BT3412" t="b">
        <v>0</v>
      </c>
      <c r="BW3412" t="s">
        <v>103</v>
      </c>
      <c r="BX3412" t="b">
        <v>0</v>
      </c>
      <c r="BY3412" s="2">
        <v>44376.857581018521</v>
      </c>
      <c r="CB3412" t="b">
        <v>0</v>
      </c>
      <c r="CC3412" t="b">
        <v>1</v>
      </c>
      <c r="CF3412">
        <v>1450</v>
      </c>
      <c r="CH3412">
        <v>1450</v>
      </c>
      <c r="CI3412">
        <v>100</v>
      </c>
      <c r="CJ3412">
        <v>0</v>
      </c>
      <c r="CK3412">
        <f>YEAR(tbl_Opportunity[[#This Row],[Close Date]])</f>
        <v>2021</v>
      </c>
    </row>
    <row r="3413" spans="1:89">
      <c r="A3413" t="s">
        <v>328</v>
      </c>
      <c r="B3413" t="b">
        <v>0</v>
      </c>
      <c r="D3413" t="b">
        <v>0</v>
      </c>
      <c r="E3413" t="s">
        <v>2947</v>
      </c>
      <c r="H3413" s="1">
        <v>44225</v>
      </c>
      <c r="I3413" t="b">
        <v>1</v>
      </c>
      <c r="L3413" t="s">
        <v>6725</v>
      </c>
      <c r="O3413" t="s">
        <v>272</v>
      </c>
      <c r="P3413" t="b">
        <v>0</v>
      </c>
      <c r="Q3413" s="2">
        <v>44210.05982638889</v>
      </c>
      <c r="R3413" s="1"/>
      <c r="S3413" t="b">
        <v>0</v>
      </c>
      <c r="U3413" s="1"/>
      <c r="V3413" t="b">
        <v>0</v>
      </c>
      <c r="W3413" s="1">
        <v>44197</v>
      </c>
      <c r="X3413">
        <v>1</v>
      </c>
      <c r="Y3413">
        <v>2021</v>
      </c>
      <c r="Z3413" t="s">
        <v>8</v>
      </c>
      <c r="AA3413" t="s">
        <v>8</v>
      </c>
      <c r="AB3413" t="b">
        <v>0</v>
      </c>
      <c r="AC3413" t="b">
        <v>0</v>
      </c>
      <c r="AE3413" t="b">
        <v>1</v>
      </c>
      <c r="AF3413" t="b">
        <v>0</v>
      </c>
      <c r="AG3413" t="b">
        <v>0</v>
      </c>
      <c r="AH3413" t="s">
        <v>4366</v>
      </c>
      <c r="AI3413" t="b">
        <v>0</v>
      </c>
      <c r="AK3413" t="b">
        <v>0</v>
      </c>
      <c r="AL3413" s="1">
        <v>44223</v>
      </c>
      <c r="AM3413" t="s">
        <v>162</v>
      </c>
      <c r="AN3413" s="2">
        <v>44296.95826388889</v>
      </c>
      <c r="AP3413" s="2">
        <v>44225.645937499998</v>
      </c>
      <c r="AQ3413" s="1"/>
      <c r="AS3413" t="b">
        <v>0</v>
      </c>
      <c r="AV3413" t="s">
        <v>93</v>
      </c>
      <c r="BB3413" t="s">
        <v>8985</v>
      </c>
      <c r="BD3413" t="b">
        <v>0</v>
      </c>
      <c r="BH3413" t="s">
        <v>272</v>
      </c>
      <c r="BI3413" t="s">
        <v>1072</v>
      </c>
      <c r="BL3413" t="s">
        <v>6722</v>
      </c>
      <c r="BM3413" t="s">
        <v>291</v>
      </c>
      <c r="BN3413" t="s">
        <v>203</v>
      </c>
      <c r="BQ3413" t="s">
        <v>204</v>
      </c>
      <c r="BR3413" t="b">
        <v>0</v>
      </c>
      <c r="BT3413" t="b">
        <v>0</v>
      </c>
      <c r="BW3413" t="s">
        <v>103</v>
      </c>
      <c r="BX3413" t="b">
        <v>0</v>
      </c>
      <c r="BY3413" s="2">
        <v>44376.857581018521</v>
      </c>
      <c r="CB3413" t="b">
        <v>0</v>
      </c>
      <c r="CC3413" t="b">
        <v>1</v>
      </c>
      <c r="CF3413">
        <v>8745</v>
      </c>
      <c r="CH3413">
        <v>8745</v>
      </c>
      <c r="CI3413">
        <v>100</v>
      </c>
      <c r="CJ3413">
        <v>0</v>
      </c>
      <c r="CK3413">
        <f>YEAR(tbl_Opportunity[[#This Row],[Close Date]])</f>
        <v>2021</v>
      </c>
    </row>
    <row r="3414" spans="1:89">
      <c r="A3414" t="s">
        <v>208</v>
      </c>
      <c r="B3414" t="b">
        <v>0</v>
      </c>
      <c r="D3414" t="b">
        <v>0</v>
      </c>
      <c r="E3414" t="s">
        <v>6399</v>
      </c>
      <c r="H3414" s="1">
        <v>44230</v>
      </c>
      <c r="I3414" t="b">
        <v>1</v>
      </c>
      <c r="L3414" t="s">
        <v>8986</v>
      </c>
      <c r="O3414" t="s">
        <v>272</v>
      </c>
      <c r="P3414" t="b">
        <v>0</v>
      </c>
      <c r="Q3414" s="2">
        <v>44223.734756944446</v>
      </c>
      <c r="R3414" s="1"/>
      <c r="S3414" t="b">
        <v>0</v>
      </c>
      <c r="U3414" s="1"/>
      <c r="V3414" t="b">
        <v>0</v>
      </c>
      <c r="W3414" s="1">
        <v>44197</v>
      </c>
      <c r="X3414">
        <v>1</v>
      </c>
      <c r="Y3414">
        <v>2021</v>
      </c>
      <c r="Z3414" t="s">
        <v>8</v>
      </c>
      <c r="AA3414" t="s">
        <v>8</v>
      </c>
      <c r="AB3414" t="b">
        <v>0</v>
      </c>
      <c r="AC3414" t="b">
        <v>0</v>
      </c>
      <c r="AE3414" t="b">
        <v>1</v>
      </c>
      <c r="AF3414" t="b">
        <v>0</v>
      </c>
      <c r="AG3414" t="b">
        <v>0</v>
      </c>
      <c r="AH3414" t="s">
        <v>4366</v>
      </c>
      <c r="AI3414" t="b">
        <v>0</v>
      </c>
      <c r="AK3414" t="b">
        <v>0</v>
      </c>
      <c r="AL3414" s="1">
        <v>44223</v>
      </c>
      <c r="AM3414" t="s">
        <v>162</v>
      </c>
      <c r="AN3414" s="2">
        <v>44296.95826388889</v>
      </c>
      <c r="AP3414" s="2">
        <v>44230.690497685187</v>
      </c>
      <c r="AQ3414" s="1"/>
      <c r="AS3414" t="b">
        <v>0</v>
      </c>
      <c r="AV3414" t="s">
        <v>2820</v>
      </c>
      <c r="BB3414" t="s">
        <v>8987</v>
      </c>
      <c r="BD3414" t="b">
        <v>0</v>
      </c>
      <c r="BH3414" t="s">
        <v>272</v>
      </c>
      <c r="BI3414" t="s">
        <v>1072</v>
      </c>
      <c r="BL3414" t="s">
        <v>8986</v>
      </c>
      <c r="BM3414" t="s">
        <v>291</v>
      </c>
      <c r="BN3414" t="s">
        <v>203</v>
      </c>
      <c r="BQ3414" t="s">
        <v>204</v>
      </c>
      <c r="BR3414" t="b">
        <v>0</v>
      </c>
      <c r="BT3414" t="b">
        <v>0</v>
      </c>
      <c r="BW3414" t="s">
        <v>103</v>
      </c>
      <c r="BX3414" t="b">
        <v>0</v>
      </c>
      <c r="BY3414" s="2">
        <v>44376.857581018521</v>
      </c>
      <c r="CB3414" t="b">
        <v>0</v>
      </c>
      <c r="CC3414" t="b">
        <v>1</v>
      </c>
      <c r="CF3414">
        <v>3500</v>
      </c>
      <c r="CH3414">
        <v>3500</v>
      </c>
      <c r="CI3414">
        <v>100</v>
      </c>
      <c r="CJ3414">
        <v>0</v>
      </c>
      <c r="CK3414">
        <f>YEAR(tbl_Opportunity[[#This Row],[Close Date]])</f>
        <v>2021</v>
      </c>
    </row>
    <row r="3415" spans="1:89">
      <c r="A3415" t="s">
        <v>1261</v>
      </c>
      <c r="B3415" t="b">
        <v>0</v>
      </c>
      <c r="D3415" t="b">
        <v>0</v>
      </c>
      <c r="E3415" t="s">
        <v>1005</v>
      </c>
      <c r="H3415" s="1">
        <v>44231</v>
      </c>
      <c r="I3415" t="b">
        <v>1</v>
      </c>
      <c r="L3415" t="s">
        <v>1262</v>
      </c>
      <c r="O3415" t="s">
        <v>272</v>
      </c>
      <c r="P3415" t="b">
        <v>0</v>
      </c>
      <c r="Q3415" s="2">
        <v>44228.865289351852</v>
      </c>
      <c r="R3415" s="1"/>
      <c r="S3415" t="b">
        <v>0</v>
      </c>
      <c r="U3415" s="1"/>
      <c r="V3415" t="b">
        <v>0</v>
      </c>
      <c r="W3415" s="1">
        <v>44197</v>
      </c>
      <c r="X3415">
        <v>1</v>
      </c>
      <c r="Y3415">
        <v>2021</v>
      </c>
      <c r="Z3415" t="s">
        <v>8</v>
      </c>
      <c r="AA3415" t="s">
        <v>8</v>
      </c>
      <c r="AB3415" t="b">
        <v>0</v>
      </c>
      <c r="AC3415" t="b">
        <v>0</v>
      </c>
      <c r="AE3415" t="b">
        <v>1</v>
      </c>
      <c r="AF3415" t="b">
        <v>0</v>
      </c>
      <c r="AG3415" t="b">
        <v>0</v>
      </c>
      <c r="AH3415" t="s">
        <v>4366</v>
      </c>
      <c r="AI3415" t="b">
        <v>0</v>
      </c>
      <c r="AK3415" t="b">
        <v>0</v>
      </c>
      <c r="AL3415" s="1">
        <v>44228</v>
      </c>
      <c r="AM3415" t="s">
        <v>162</v>
      </c>
      <c r="AN3415" s="2">
        <v>44296.95826388889</v>
      </c>
      <c r="AP3415" s="2">
        <v>44231.729872685188</v>
      </c>
      <c r="AQ3415" s="1"/>
      <c r="AS3415" t="b">
        <v>0</v>
      </c>
      <c r="AV3415" t="s">
        <v>176</v>
      </c>
      <c r="BB3415" t="s">
        <v>8988</v>
      </c>
      <c r="BD3415" t="b">
        <v>0</v>
      </c>
      <c r="BH3415" t="s">
        <v>272</v>
      </c>
      <c r="BI3415" t="s">
        <v>1072</v>
      </c>
      <c r="BL3415" t="s">
        <v>1262</v>
      </c>
      <c r="BM3415" t="s">
        <v>291</v>
      </c>
      <c r="BN3415" t="s">
        <v>203</v>
      </c>
      <c r="BQ3415" t="s">
        <v>204</v>
      </c>
      <c r="BR3415" t="b">
        <v>0</v>
      </c>
      <c r="BT3415" t="b">
        <v>0</v>
      </c>
      <c r="BW3415" t="s">
        <v>103</v>
      </c>
      <c r="BX3415" t="b">
        <v>0</v>
      </c>
      <c r="BY3415" s="2">
        <v>44376.857581018521</v>
      </c>
      <c r="CB3415" t="b">
        <v>0</v>
      </c>
      <c r="CC3415" t="b">
        <v>1</v>
      </c>
      <c r="CF3415">
        <v>725</v>
      </c>
      <c r="CH3415">
        <v>725</v>
      </c>
      <c r="CI3415">
        <v>100</v>
      </c>
      <c r="CJ3415">
        <v>0</v>
      </c>
      <c r="CK3415">
        <f>YEAR(tbl_Opportunity[[#This Row],[Close Date]])</f>
        <v>2021</v>
      </c>
    </row>
    <row r="3416" spans="1:89">
      <c r="A3416" t="s">
        <v>6417</v>
      </c>
      <c r="B3416" t="b">
        <v>0</v>
      </c>
      <c r="D3416" t="b">
        <v>0</v>
      </c>
      <c r="E3416" t="s">
        <v>2947</v>
      </c>
      <c r="H3416" s="1">
        <v>44232</v>
      </c>
      <c r="I3416" t="b">
        <v>1</v>
      </c>
      <c r="L3416" t="s">
        <v>6541</v>
      </c>
      <c r="O3416" t="s">
        <v>272</v>
      </c>
      <c r="P3416" t="b">
        <v>0</v>
      </c>
      <c r="Q3416" s="2">
        <v>44232.658414351848</v>
      </c>
      <c r="R3416" s="1"/>
      <c r="S3416" t="b">
        <v>0</v>
      </c>
      <c r="U3416" s="1"/>
      <c r="V3416" t="b">
        <v>0</v>
      </c>
      <c r="W3416" s="1">
        <v>44197</v>
      </c>
      <c r="X3416">
        <v>1</v>
      </c>
      <c r="Y3416">
        <v>2021</v>
      </c>
      <c r="Z3416" t="s">
        <v>8</v>
      </c>
      <c r="AA3416" t="s">
        <v>8</v>
      </c>
      <c r="AB3416" t="b">
        <v>0</v>
      </c>
      <c r="AC3416" t="b">
        <v>0</v>
      </c>
      <c r="AE3416" t="b">
        <v>1</v>
      </c>
      <c r="AF3416" t="b">
        <v>0</v>
      </c>
      <c r="AG3416" t="b">
        <v>0</v>
      </c>
      <c r="AH3416" t="s">
        <v>3190</v>
      </c>
      <c r="AI3416" t="b">
        <v>0</v>
      </c>
      <c r="AK3416" t="b">
        <v>0</v>
      </c>
      <c r="AL3416" s="1">
        <v>44232</v>
      </c>
      <c r="AM3416" t="s">
        <v>162</v>
      </c>
      <c r="AN3416" s="2">
        <v>44296.95826388889</v>
      </c>
      <c r="AP3416" s="2">
        <v>44232.827824074076</v>
      </c>
      <c r="AQ3416" s="1"/>
      <c r="AS3416" t="b">
        <v>0</v>
      </c>
      <c r="AV3416" t="s">
        <v>93</v>
      </c>
      <c r="BB3416" t="s">
        <v>8989</v>
      </c>
      <c r="BD3416" t="b">
        <v>0</v>
      </c>
      <c r="BH3416" t="s">
        <v>272</v>
      </c>
      <c r="BI3416" t="s">
        <v>1072</v>
      </c>
      <c r="BL3416" t="s">
        <v>6541</v>
      </c>
      <c r="BM3416" t="s">
        <v>291</v>
      </c>
      <c r="BN3416" t="s">
        <v>203</v>
      </c>
      <c r="BQ3416" t="s">
        <v>204</v>
      </c>
      <c r="BR3416" t="b">
        <v>0</v>
      </c>
      <c r="BT3416" t="b">
        <v>0</v>
      </c>
      <c r="BW3416" t="s">
        <v>103</v>
      </c>
      <c r="BX3416" t="b">
        <v>0</v>
      </c>
      <c r="BY3416" s="2">
        <v>44376.857581018521</v>
      </c>
      <c r="CB3416" t="b">
        <v>0</v>
      </c>
      <c r="CC3416" t="b">
        <v>1</v>
      </c>
      <c r="CF3416">
        <v>4830</v>
      </c>
      <c r="CH3416">
        <v>4830</v>
      </c>
      <c r="CI3416">
        <v>100</v>
      </c>
      <c r="CJ3416">
        <v>0</v>
      </c>
      <c r="CK3416">
        <f>YEAR(tbl_Opportunity[[#This Row],[Close Date]])</f>
        <v>2021</v>
      </c>
    </row>
    <row r="3417" spans="1:89">
      <c r="A3417" t="s">
        <v>1261</v>
      </c>
      <c r="B3417" t="b">
        <v>0</v>
      </c>
      <c r="D3417" t="b">
        <v>0</v>
      </c>
      <c r="E3417" t="s">
        <v>1005</v>
      </c>
      <c r="H3417" s="1">
        <v>44236</v>
      </c>
      <c r="I3417" t="b">
        <v>1</v>
      </c>
      <c r="L3417" t="s">
        <v>1262</v>
      </c>
      <c r="O3417" t="s">
        <v>272</v>
      </c>
      <c r="P3417" t="b">
        <v>0</v>
      </c>
      <c r="Q3417" s="2">
        <v>44235.584143518521</v>
      </c>
      <c r="R3417" s="1"/>
      <c r="S3417" t="b">
        <v>0</v>
      </c>
      <c r="U3417" s="1"/>
      <c r="V3417" t="b">
        <v>0</v>
      </c>
      <c r="W3417" s="1">
        <v>44197</v>
      </c>
      <c r="X3417">
        <v>1</v>
      </c>
      <c r="Y3417">
        <v>2021</v>
      </c>
      <c r="Z3417" t="s">
        <v>8</v>
      </c>
      <c r="AA3417" t="s">
        <v>8</v>
      </c>
      <c r="AB3417" t="b">
        <v>0</v>
      </c>
      <c r="AC3417" t="b">
        <v>0</v>
      </c>
      <c r="AE3417" t="b">
        <v>1</v>
      </c>
      <c r="AF3417" t="b">
        <v>0</v>
      </c>
      <c r="AG3417" t="b">
        <v>0</v>
      </c>
      <c r="AH3417" t="s">
        <v>4366</v>
      </c>
      <c r="AI3417" t="b">
        <v>0</v>
      </c>
      <c r="AK3417" t="b">
        <v>0</v>
      </c>
      <c r="AL3417" s="1"/>
      <c r="AM3417" t="s">
        <v>162</v>
      </c>
      <c r="AN3417" s="2">
        <v>44296.95826388889</v>
      </c>
      <c r="AP3417" s="2">
        <v>44236.604861111111</v>
      </c>
      <c r="AQ3417" s="1"/>
      <c r="AS3417" t="b">
        <v>0</v>
      </c>
      <c r="AV3417" t="s">
        <v>176</v>
      </c>
      <c r="BB3417" t="s">
        <v>8990</v>
      </c>
      <c r="BD3417" t="b">
        <v>0</v>
      </c>
      <c r="BH3417" t="s">
        <v>272</v>
      </c>
      <c r="BI3417" t="s">
        <v>1072</v>
      </c>
      <c r="BL3417" t="s">
        <v>1262</v>
      </c>
      <c r="BM3417" t="s">
        <v>291</v>
      </c>
      <c r="BN3417" t="s">
        <v>203</v>
      </c>
      <c r="BQ3417" t="s">
        <v>204</v>
      </c>
      <c r="BR3417" t="b">
        <v>0</v>
      </c>
      <c r="BT3417" t="b">
        <v>0</v>
      </c>
      <c r="BW3417" t="s">
        <v>103</v>
      </c>
      <c r="BX3417" t="b">
        <v>0</v>
      </c>
      <c r="BY3417" s="2">
        <v>44376.857581018521</v>
      </c>
      <c r="CB3417" t="b">
        <v>0</v>
      </c>
      <c r="CC3417" t="b">
        <v>1</v>
      </c>
      <c r="CF3417">
        <v>5245</v>
      </c>
      <c r="CH3417">
        <v>5245</v>
      </c>
      <c r="CI3417">
        <v>100</v>
      </c>
      <c r="CJ3417">
        <v>0</v>
      </c>
      <c r="CK3417">
        <f>YEAR(tbl_Opportunity[[#This Row],[Close Date]])</f>
        <v>2021</v>
      </c>
    </row>
    <row r="3418" spans="1:89">
      <c r="A3418" t="s">
        <v>6855</v>
      </c>
      <c r="B3418" t="b">
        <v>0</v>
      </c>
      <c r="D3418" t="b">
        <v>0</v>
      </c>
      <c r="E3418" t="s">
        <v>2826</v>
      </c>
      <c r="H3418" s="1">
        <v>44232</v>
      </c>
      <c r="I3418" t="b">
        <v>1</v>
      </c>
      <c r="L3418" t="s">
        <v>6857</v>
      </c>
      <c r="O3418" t="s">
        <v>272</v>
      </c>
      <c r="P3418" t="b">
        <v>0</v>
      </c>
      <c r="Q3418" s="2">
        <v>44235.605324074073</v>
      </c>
      <c r="R3418" s="1"/>
      <c r="S3418" t="b">
        <v>0</v>
      </c>
      <c r="U3418" s="1"/>
      <c r="V3418" t="b">
        <v>0</v>
      </c>
      <c r="W3418" s="1">
        <v>44197</v>
      </c>
      <c r="X3418">
        <v>1</v>
      </c>
      <c r="Y3418">
        <v>2021</v>
      </c>
      <c r="Z3418" t="s">
        <v>8</v>
      </c>
      <c r="AA3418" t="s">
        <v>8</v>
      </c>
      <c r="AB3418" t="b">
        <v>0</v>
      </c>
      <c r="AC3418" t="b">
        <v>0</v>
      </c>
      <c r="AE3418" t="b">
        <v>1</v>
      </c>
      <c r="AF3418" t="b">
        <v>0</v>
      </c>
      <c r="AG3418" t="b">
        <v>0</v>
      </c>
      <c r="AH3418" t="s">
        <v>3190</v>
      </c>
      <c r="AI3418" t="b">
        <v>0</v>
      </c>
      <c r="AK3418" t="b">
        <v>0</v>
      </c>
      <c r="AL3418" s="1"/>
      <c r="AM3418" t="s">
        <v>162</v>
      </c>
      <c r="AN3418" s="2">
        <v>44297.841400462959</v>
      </c>
      <c r="AP3418" s="2"/>
      <c r="AQ3418" s="1"/>
      <c r="AS3418" t="b">
        <v>0</v>
      </c>
      <c r="AV3418" t="s">
        <v>93</v>
      </c>
      <c r="BB3418" t="s">
        <v>8991</v>
      </c>
      <c r="BD3418" t="b">
        <v>0</v>
      </c>
      <c r="BH3418" t="s">
        <v>272</v>
      </c>
      <c r="BI3418" t="s">
        <v>1072</v>
      </c>
      <c r="BL3418" t="s">
        <v>6857</v>
      </c>
      <c r="BM3418" t="s">
        <v>291</v>
      </c>
      <c r="BN3418" t="s">
        <v>203</v>
      </c>
      <c r="BQ3418" t="s">
        <v>204</v>
      </c>
      <c r="BR3418" t="b">
        <v>0</v>
      </c>
      <c r="BT3418" t="b">
        <v>0</v>
      </c>
      <c r="BW3418" t="s">
        <v>103</v>
      </c>
      <c r="BX3418" t="b">
        <v>0</v>
      </c>
      <c r="BY3418" s="2">
        <v>44376.857581018521</v>
      </c>
      <c r="CB3418" t="b">
        <v>0</v>
      </c>
      <c r="CC3418" t="b">
        <v>1</v>
      </c>
      <c r="CF3418">
        <v>3450</v>
      </c>
      <c r="CH3418">
        <v>3450</v>
      </c>
      <c r="CI3418">
        <v>100</v>
      </c>
      <c r="CJ3418">
        <v>0</v>
      </c>
      <c r="CK3418">
        <f>YEAR(tbl_Opportunity[[#This Row],[Close Date]])</f>
        <v>2021</v>
      </c>
    </row>
    <row r="3419" spans="1:89">
      <c r="A3419" t="s">
        <v>4402</v>
      </c>
      <c r="B3419" t="b">
        <v>0</v>
      </c>
      <c r="D3419" t="b">
        <v>0</v>
      </c>
      <c r="H3419" s="1">
        <v>44269</v>
      </c>
      <c r="I3419" t="b">
        <v>1</v>
      </c>
      <c r="L3419" t="s">
        <v>8992</v>
      </c>
      <c r="O3419" t="s">
        <v>272</v>
      </c>
      <c r="P3419" t="b">
        <v>0</v>
      </c>
      <c r="Q3419" s="2">
        <v>44236.593530092592</v>
      </c>
      <c r="R3419" s="1"/>
      <c r="S3419" t="b">
        <v>0</v>
      </c>
      <c r="U3419" s="1"/>
      <c r="V3419" t="b">
        <v>0</v>
      </c>
      <c r="W3419" s="1">
        <v>44197</v>
      </c>
      <c r="X3419">
        <v>1</v>
      </c>
      <c r="Y3419">
        <v>2021</v>
      </c>
      <c r="Z3419" t="s">
        <v>8</v>
      </c>
      <c r="AA3419" t="s">
        <v>8</v>
      </c>
      <c r="AB3419" t="b">
        <v>0</v>
      </c>
      <c r="AC3419" t="b">
        <v>0</v>
      </c>
      <c r="AE3419" t="b">
        <v>1</v>
      </c>
      <c r="AF3419" t="b">
        <v>0</v>
      </c>
      <c r="AG3419" t="b">
        <v>0</v>
      </c>
      <c r="AH3419" t="s">
        <v>4366</v>
      </c>
      <c r="AI3419" t="b">
        <v>0</v>
      </c>
      <c r="AK3419" t="b">
        <v>0</v>
      </c>
      <c r="AL3419" s="1">
        <v>44238</v>
      </c>
      <c r="AM3419" t="s">
        <v>162</v>
      </c>
      <c r="AN3419" s="2">
        <v>44296.95826388889</v>
      </c>
      <c r="AP3419" s="2">
        <v>44243.694305555553</v>
      </c>
      <c r="AQ3419" s="1"/>
      <c r="AS3419" t="b">
        <v>0</v>
      </c>
      <c r="AV3419" t="s">
        <v>105</v>
      </c>
      <c r="BB3419" t="s">
        <v>8993</v>
      </c>
      <c r="BD3419" t="b">
        <v>0</v>
      </c>
      <c r="BH3419" t="s">
        <v>272</v>
      </c>
      <c r="BI3419" t="s">
        <v>1072</v>
      </c>
      <c r="BL3419" t="s">
        <v>8992</v>
      </c>
      <c r="BM3419" t="s">
        <v>291</v>
      </c>
      <c r="BN3419" t="s">
        <v>203</v>
      </c>
      <c r="BQ3419" t="s">
        <v>204</v>
      </c>
      <c r="BR3419" t="b">
        <v>0</v>
      </c>
      <c r="BT3419" t="b">
        <v>0</v>
      </c>
      <c r="BW3419" t="s">
        <v>103</v>
      </c>
      <c r="BX3419" t="b">
        <v>0</v>
      </c>
      <c r="BY3419" s="2">
        <v>44376.857581018521</v>
      </c>
      <c r="CB3419" t="b">
        <v>0</v>
      </c>
      <c r="CC3419" t="b">
        <v>1</v>
      </c>
      <c r="CF3419">
        <v>4175</v>
      </c>
      <c r="CH3419">
        <v>4175</v>
      </c>
      <c r="CI3419">
        <v>100</v>
      </c>
      <c r="CJ3419">
        <v>0</v>
      </c>
      <c r="CK3419">
        <f>YEAR(tbl_Opportunity[[#This Row],[Close Date]])</f>
        <v>2021</v>
      </c>
    </row>
    <row r="3420" spans="1:89">
      <c r="A3420" t="s">
        <v>6545</v>
      </c>
      <c r="B3420" t="b">
        <v>0</v>
      </c>
      <c r="D3420" t="b">
        <v>0</v>
      </c>
      <c r="E3420" t="s">
        <v>2947</v>
      </c>
      <c r="H3420" s="1">
        <v>44250</v>
      </c>
      <c r="I3420" t="b">
        <v>1</v>
      </c>
      <c r="L3420" t="s">
        <v>6643</v>
      </c>
      <c r="O3420" t="s">
        <v>272</v>
      </c>
      <c r="P3420" t="b">
        <v>0</v>
      </c>
      <c r="Q3420" s="2">
        <v>44229.745428240742</v>
      </c>
      <c r="R3420" s="1"/>
      <c r="S3420" t="b">
        <v>0</v>
      </c>
      <c r="U3420" s="1"/>
      <c r="V3420" t="b">
        <v>0</v>
      </c>
      <c r="W3420" s="1">
        <v>44197</v>
      </c>
      <c r="X3420">
        <v>1</v>
      </c>
      <c r="Y3420">
        <v>2021</v>
      </c>
      <c r="Z3420" t="s">
        <v>8</v>
      </c>
      <c r="AA3420" t="s">
        <v>8</v>
      </c>
      <c r="AB3420" t="b">
        <v>0</v>
      </c>
      <c r="AC3420" t="b">
        <v>0</v>
      </c>
      <c r="AE3420" t="b">
        <v>1</v>
      </c>
      <c r="AF3420" t="b">
        <v>0</v>
      </c>
      <c r="AG3420" t="b">
        <v>0</v>
      </c>
      <c r="AI3420" t="b">
        <v>0</v>
      </c>
      <c r="AK3420" t="b">
        <v>0</v>
      </c>
      <c r="AL3420" s="1">
        <v>44250</v>
      </c>
      <c r="AM3420" t="s">
        <v>162</v>
      </c>
      <c r="AN3420" s="2">
        <v>44296.95826388889</v>
      </c>
      <c r="AP3420" s="2">
        <v>44250.851388888892</v>
      </c>
      <c r="AQ3420" s="1"/>
      <c r="AS3420" t="b">
        <v>0</v>
      </c>
      <c r="AV3420" t="s">
        <v>93</v>
      </c>
      <c r="BB3420" t="s">
        <v>8994</v>
      </c>
      <c r="BD3420" t="b">
        <v>0</v>
      </c>
      <c r="BH3420" t="s">
        <v>272</v>
      </c>
      <c r="BI3420" t="s">
        <v>1072</v>
      </c>
      <c r="BL3420" t="s">
        <v>6643</v>
      </c>
      <c r="BM3420" t="s">
        <v>291</v>
      </c>
      <c r="BN3420" t="s">
        <v>203</v>
      </c>
      <c r="BQ3420" t="s">
        <v>204</v>
      </c>
      <c r="BR3420" t="b">
        <v>0</v>
      </c>
      <c r="BT3420" t="b">
        <v>0</v>
      </c>
      <c r="BW3420" t="s">
        <v>103</v>
      </c>
      <c r="BX3420" t="b">
        <v>0</v>
      </c>
      <c r="BY3420" s="2">
        <v>44376.857581018521</v>
      </c>
      <c r="BZ3420" t="s">
        <v>314</v>
      </c>
      <c r="CB3420" t="b">
        <v>0</v>
      </c>
      <c r="CC3420" t="b">
        <v>1</v>
      </c>
      <c r="CF3420">
        <v>1450</v>
      </c>
      <c r="CH3420">
        <v>1450</v>
      </c>
      <c r="CI3420">
        <v>100</v>
      </c>
      <c r="CJ3420">
        <v>0</v>
      </c>
      <c r="CK3420">
        <f>YEAR(tbl_Opportunity[[#This Row],[Close Date]])</f>
        <v>2021</v>
      </c>
    </row>
    <row r="3421" spans="1:89">
      <c r="A3421" t="s">
        <v>4600</v>
      </c>
      <c r="B3421" t="b">
        <v>0</v>
      </c>
      <c r="D3421" t="b">
        <v>0</v>
      </c>
      <c r="E3421" t="s">
        <v>2873</v>
      </c>
      <c r="H3421" s="1">
        <v>44266</v>
      </c>
      <c r="I3421" t="b">
        <v>1</v>
      </c>
      <c r="L3421" t="s">
        <v>8995</v>
      </c>
      <c r="O3421" t="s">
        <v>272</v>
      </c>
      <c r="P3421" t="b">
        <v>0</v>
      </c>
      <c r="Q3421" s="2">
        <v>44243.550752314812</v>
      </c>
      <c r="R3421" s="1"/>
      <c r="S3421" t="b">
        <v>0</v>
      </c>
      <c r="U3421" s="1"/>
      <c r="V3421" t="b">
        <v>0</v>
      </c>
      <c r="W3421" s="1">
        <v>44197</v>
      </c>
      <c r="X3421">
        <v>1</v>
      </c>
      <c r="Y3421">
        <v>2021</v>
      </c>
      <c r="Z3421" t="s">
        <v>8</v>
      </c>
      <c r="AA3421" t="s">
        <v>8</v>
      </c>
      <c r="AB3421" t="b">
        <v>0</v>
      </c>
      <c r="AC3421" t="b">
        <v>0</v>
      </c>
      <c r="AE3421" t="b">
        <v>1</v>
      </c>
      <c r="AF3421" t="b">
        <v>0</v>
      </c>
      <c r="AG3421" t="b">
        <v>0</v>
      </c>
      <c r="AH3421" t="s">
        <v>4366</v>
      </c>
      <c r="AI3421" t="b">
        <v>0</v>
      </c>
      <c r="AK3421" t="b">
        <v>0</v>
      </c>
      <c r="AL3421" s="1">
        <v>44264</v>
      </c>
      <c r="AM3421" t="s">
        <v>162</v>
      </c>
      <c r="AN3421" s="2">
        <v>44296.95826388889</v>
      </c>
      <c r="AP3421" s="2">
        <v>44266.979583333334</v>
      </c>
      <c r="AQ3421" s="1"/>
      <c r="AS3421" t="b">
        <v>0</v>
      </c>
      <c r="AV3421" t="s">
        <v>2820</v>
      </c>
      <c r="BB3421" t="s">
        <v>8996</v>
      </c>
      <c r="BD3421" t="b">
        <v>0</v>
      </c>
      <c r="BH3421" t="s">
        <v>272</v>
      </c>
      <c r="BI3421" t="s">
        <v>1072</v>
      </c>
      <c r="BL3421" t="s">
        <v>8995</v>
      </c>
      <c r="BM3421" t="s">
        <v>291</v>
      </c>
      <c r="BN3421" t="s">
        <v>203</v>
      </c>
      <c r="BQ3421" t="s">
        <v>204</v>
      </c>
      <c r="BR3421" t="b">
        <v>0</v>
      </c>
      <c r="BT3421" t="b">
        <v>0</v>
      </c>
      <c r="BW3421" t="s">
        <v>103</v>
      </c>
      <c r="BX3421" t="b">
        <v>0</v>
      </c>
      <c r="BY3421" s="2">
        <v>44376.857581018521</v>
      </c>
      <c r="BZ3421" t="s">
        <v>314</v>
      </c>
      <c r="CB3421" t="b">
        <v>0</v>
      </c>
      <c r="CC3421" t="b">
        <v>1</v>
      </c>
      <c r="CF3421">
        <v>1450</v>
      </c>
      <c r="CH3421">
        <v>1450</v>
      </c>
      <c r="CI3421">
        <v>100</v>
      </c>
      <c r="CJ3421">
        <v>0</v>
      </c>
      <c r="CK3421">
        <f>YEAR(tbl_Opportunity[[#This Row],[Close Date]])</f>
        <v>2021</v>
      </c>
    </row>
    <row r="3422" spans="1:89">
      <c r="A3422" t="s">
        <v>1033</v>
      </c>
      <c r="B3422" t="b">
        <v>0</v>
      </c>
      <c r="D3422" t="b">
        <v>0</v>
      </c>
      <c r="E3422" t="s">
        <v>2947</v>
      </c>
      <c r="H3422" s="1">
        <v>44257</v>
      </c>
      <c r="I3422" t="b">
        <v>1</v>
      </c>
      <c r="L3422" t="s">
        <v>8997</v>
      </c>
      <c r="O3422" t="s">
        <v>272</v>
      </c>
      <c r="P3422" t="b">
        <v>0</v>
      </c>
      <c r="Q3422" s="2">
        <v>44249.796469907407</v>
      </c>
      <c r="R3422" s="1"/>
      <c r="S3422" t="b">
        <v>0</v>
      </c>
      <c r="U3422" s="1"/>
      <c r="V3422" t="b">
        <v>0</v>
      </c>
      <c r="W3422" s="1">
        <v>44197</v>
      </c>
      <c r="X3422">
        <v>1</v>
      </c>
      <c r="Y3422">
        <v>2021</v>
      </c>
      <c r="Z3422" t="s">
        <v>8</v>
      </c>
      <c r="AA3422" t="s">
        <v>8</v>
      </c>
      <c r="AB3422" t="b">
        <v>0</v>
      </c>
      <c r="AC3422" t="b">
        <v>0</v>
      </c>
      <c r="AE3422" t="b">
        <v>1</v>
      </c>
      <c r="AF3422" t="b">
        <v>0</v>
      </c>
      <c r="AG3422" t="b">
        <v>0</v>
      </c>
      <c r="AH3422" t="s">
        <v>4366</v>
      </c>
      <c r="AI3422" t="b">
        <v>0</v>
      </c>
      <c r="AK3422" t="b">
        <v>0</v>
      </c>
      <c r="AL3422" s="1">
        <v>44249</v>
      </c>
      <c r="AM3422" t="s">
        <v>162</v>
      </c>
      <c r="AN3422" s="2">
        <v>44296.95826388889</v>
      </c>
      <c r="AP3422" s="2">
        <v>44257.554224537038</v>
      </c>
      <c r="AQ3422" s="1"/>
      <c r="AS3422" t="b">
        <v>0</v>
      </c>
      <c r="AV3422" t="s">
        <v>93</v>
      </c>
      <c r="BB3422" t="s">
        <v>8998</v>
      </c>
      <c r="BD3422" t="b">
        <v>0</v>
      </c>
      <c r="BH3422" t="s">
        <v>272</v>
      </c>
      <c r="BI3422" t="s">
        <v>1072</v>
      </c>
      <c r="BL3422" t="s">
        <v>8997</v>
      </c>
      <c r="BM3422" t="s">
        <v>291</v>
      </c>
      <c r="BN3422" t="s">
        <v>203</v>
      </c>
      <c r="BQ3422" t="s">
        <v>204</v>
      </c>
      <c r="BR3422" t="b">
        <v>0</v>
      </c>
      <c r="BT3422" t="b">
        <v>0</v>
      </c>
      <c r="BW3422" t="s">
        <v>103</v>
      </c>
      <c r="BX3422" t="b">
        <v>0</v>
      </c>
      <c r="BY3422" s="2">
        <v>44376.857581018521</v>
      </c>
      <c r="BZ3422" t="s">
        <v>314</v>
      </c>
      <c r="CB3422" t="b">
        <v>0</v>
      </c>
      <c r="CC3422" t="b">
        <v>1</v>
      </c>
      <c r="CF3422">
        <v>725</v>
      </c>
      <c r="CH3422">
        <v>725</v>
      </c>
      <c r="CI3422">
        <v>100</v>
      </c>
      <c r="CJ3422">
        <v>0</v>
      </c>
      <c r="CK3422">
        <f>YEAR(tbl_Opportunity[[#This Row],[Close Date]])</f>
        <v>2021</v>
      </c>
    </row>
    <row r="3423" spans="1:89">
      <c r="A3423" t="s">
        <v>6545</v>
      </c>
      <c r="B3423" t="b">
        <v>0</v>
      </c>
      <c r="D3423" t="b">
        <v>0</v>
      </c>
      <c r="E3423" t="s">
        <v>2947</v>
      </c>
      <c r="H3423" s="1">
        <v>44253</v>
      </c>
      <c r="I3423" t="b">
        <v>1</v>
      </c>
      <c r="L3423" t="s">
        <v>6643</v>
      </c>
      <c r="O3423" t="s">
        <v>272</v>
      </c>
      <c r="P3423" t="b">
        <v>0</v>
      </c>
      <c r="Q3423" s="2">
        <v>44250.60528935185</v>
      </c>
      <c r="R3423" s="1"/>
      <c r="S3423" t="b">
        <v>0</v>
      </c>
      <c r="U3423" s="1"/>
      <c r="V3423" t="b">
        <v>0</v>
      </c>
      <c r="W3423" s="1">
        <v>44197</v>
      </c>
      <c r="X3423">
        <v>1</v>
      </c>
      <c r="Y3423">
        <v>2021</v>
      </c>
      <c r="Z3423" t="s">
        <v>8</v>
      </c>
      <c r="AA3423" t="s">
        <v>8</v>
      </c>
      <c r="AB3423" t="b">
        <v>0</v>
      </c>
      <c r="AC3423" t="b">
        <v>0</v>
      </c>
      <c r="AE3423" t="b">
        <v>1</v>
      </c>
      <c r="AF3423" t="b">
        <v>0</v>
      </c>
      <c r="AG3423" t="b">
        <v>0</v>
      </c>
      <c r="AH3423" t="s">
        <v>4366</v>
      </c>
      <c r="AI3423" t="b">
        <v>0</v>
      </c>
      <c r="AK3423" t="b">
        <v>0</v>
      </c>
      <c r="AL3423" s="1">
        <v>44250</v>
      </c>
      <c r="AM3423" t="s">
        <v>162</v>
      </c>
      <c r="AN3423" s="2">
        <v>44296.95826388889</v>
      </c>
      <c r="AP3423" s="2">
        <v>44253.636550925927</v>
      </c>
      <c r="AQ3423" s="1"/>
      <c r="AS3423" t="b">
        <v>0</v>
      </c>
      <c r="AV3423" t="s">
        <v>93</v>
      </c>
      <c r="BB3423" t="s">
        <v>8999</v>
      </c>
      <c r="BD3423" t="b">
        <v>0</v>
      </c>
      <c r="BH3423" t="s">
        <v>272</v>
      </c>
      <c r="BI3423" t="s">
        <v>1072</v>
      </c>
      <c r="BL3423" t="s">
        <v>6643</v>
      </c>
      <c r="BM3423" t="s">
        <v>291</v>
      </c>
      <c r="BN3423" t="s">
        <v>203</v>
      </c>
      <c r="BQ3423" t="s">
        <v>204</v>
      </c>
      <c r="BR3423" t="b">
        <v>0</v>
      </c>
      <c r="BT3423" t="b">
        <v>0</v>
      </c>
      <c r="BW3423" t="s">
        <v>103</v>
      </c>
      <c r="BX3423" t="b">
        <v>0</v>
      </c>
      <c r="BY3423" s="2">
        <v>44376.857581018521</v>
      </c>
      <c r="BZ3423" t="s">
        <v>314</v>
      </c>
      <c r="CB3423" t="b">
        <v>0</v>
      </c>
      <c r="CC3423" t="b">
        <v>1</v>
      </c>
      <c r="CF3423">
        <v>725</v>
      </c>
      <c r="CH3423">
        <v>725</v>
      </c>
      <c r="CI3423">
        <v>100</v>
      </c>
      <c r="CJ3423">
        <v>0</v>
      </c>
      <c r="CK3423">
        <f>YEAR(tbl_Opportunity[[#This Row],[Close Date]])</f>
        <v>2021</v>
      </c>
    </row>
    <row r="3424" spans="1:89">
      <c r="A3424" t="s">
        <v>3141</v>
      </c>
      <c r="B3424" t="b">
        <v>0</v>
      </c>
      <c r="D3424" t="b">
        <v>0</v>
      </c>
      <c r="E3424" t="s">
        <v>2947</v>
      </c>
      <c r="H3424" s="1">
        <v>44259</v>
      </c>
      <c r="I3424" t="b">
        <v>1</v>
      </c>
      <c r="L3424" t="s">
        <v>9000</v>
      </c>
      <c r="O3424" t="s">
        <v>272</v>
      </c>
      <c r="P3424" t="b">
        <v>0</v>
      </c>
      <c r="Q3424" s="2">
        <v>44257.699108796296</v>
      </c>
      <c r="R3424" s="1"/>
      <c r="S3424" t="b">
        <v>0</v>
      </c>
      <c r="U3424" s="1"/>
      <c r="V3424" t="b">
        <v>0</v>
      </c>
      <c r="W3424" s="1">
        <v>44197</v>
      </c>
      <c r="X3424">
        <v>1</v>
      </c>
      <c r="Y3424">
        <v>2021</v>
      </c>
      <c r="Z3424" t="s">
        <v>8</v>
      </c>
      <c r="AA3424" t="s">
        <v>8</v>
      </c>
      <c r="AB3424" t="b">
        <v>0</v>
      </c>
      <c r="AC3424" t="b">
        <v>0</v>
      </c>
      <c r="AE3424" t="b">
        <v>1</v>
      </c>
      <c r="AF3424" t="b">
        <v>0</v>
      </c>
      <c r="AG3424" t="b">
        <v>0</v>
      </c>
      <c r="AH3424" t="s">
        <v>4366</v>
      </c>
      <c r="AI3424" t="b">
        <v>0</v>
      </c>
      <c r="AK3424" t="b">
        <v>0</v>
      </c>
      <c r="AL3424" s="1">
        <v>44258</v>
      </c>
      <c r="AM3424" t="s">
        <v>162</v>
      </c>
      <c r="AN3424" s="2">
        <v>44296.95826388889</v>
      </c>
      <c r="AP3424" s="2">
        <v>44259.795358796298</v>
      </c>
      <c r="AQ3424" s="1"/>
      <c r="AS3424" t="b">
        <v>0</v>
      </c>
      <c r="AV3424" t="s">
        <v>93</v>
      </c>
      <c r="BB3424" t="s">
        <v>9001</v>
      </c>
      <c r="BD3424" t="b">
        <v>0</v>
      </c>
      <c r="BH3424" t="s">
        <v>272</v>
      </c>
      <c r="BI3424" t="s">
        <v>1072</v>
      </c>
      <c r="BL3424" t="s">
        <v>9000</v>
      </c>
      <c r="BM3424" t="s">
        <v>291</v>
      </c>
      <c r="BN3424" t="s">
        <v>203</v>
      </c>
      <c r="BQ3424" t="s">
        <v>204</v>
      </c>
      <c r="BR3424" t="b">
        <v>0</v>
      </c>
      <c r="BT3424" t="b">
        <v>0</v>
      </c>
      <c r="BW3424" t="s">
        <v>103</v>
      </c>
      <c r="BX3424" t="b">
        <v>0</v>
      </c>
      <c r="BY3424" s="2">
        <v>44376.857581018521</v>
      </c>
      <c r="BZ3424" t="s">
        <v>314</v>
      </c>
      <c r="CB3424" t="b">
        <v>0</v>
      </c>
      <c r="CC3424" t="b">
        <v>1</v>
      </c>
      <c r="CF3424">
        <v>7243.75</v>
      </c>
      <c r="CH3424">
        <v>7243.75</v>
      </c>
      <c r="CI3424">
        <v>100</v>
      </c>
      <c r="CJ3424">
        <v>0</v>
      </c>
      <c r="CK3424">
        <f>YEAR(tbl_Opportunity[[#This Row],[Close Date]])</f>
        <v>2021</v>
      </c>
    </row>
    <row r="3425" spans="1:89">
      <c r="A3425" t="s">
        <v>1033</v>
      </c>
      <c r="B3425" t="b">
        <v>0</v>
      </c>
      <c r="D3425" t="b">
        <v>0</v>
      </c>
      <c r="E3425" t="s">
        <v>2947</v>
      </c>
      <c r="H3425" s="1">
        <v>44267</v>
      </c>
      <c r="I3425" t="b">
        <v>1</v>
      </c>
      <c r="L3425" t="s">
        <v>8997</v>
      </c>
      <c r="O3425" t="s">
        <v>272</v>
      </c>
      <c r="P3425" t="b">
        <v>0</v>
      </c>
      <c r="Q3425" s="2">
        <v>44258.965277777781</v>
      </c>
      <c r="R3425" s="1"/>
      <c r="S3425" t="b">
        <v>0</v>
      </c>
      <c r="U3425" s="1"/>
      <c r="V3425" t="b">
        <v>0</v>
      </c>
      <c r="W3425" s="1">
        <v>44197</v>
      </c>
      <c r="X3425">
        <v>1</v>
      </c>
      <c r="Y3425">
        <v>2021</v>
      </c>
      <c r="Z3425" t="s">
        <v>8</v>
      </c>
      <c r="AA3425" t="s">
        <v>8</v>
      </c>
      <c r="AB3425" t="b">
        <v>0</v>
      </c>
      <c r="AC3425" t="b">
        <v>0</v>
      </c>
      <c r="AE3425" t="b">
        <v>1</v>
      </c>
      <c r="AF3425" t="b">
        <v>0</v>
      </c>
      <c r="AG3425" t="b">
        <v>0</v>
      </c>
      <c r="AH3425" t="s">
        <v>4366</v>
      </c>
      <c r="AI3425" t="b">
        <v>0</v>
      </c>
      <c r="AK3425" t="b">
        <v>0</v>
      </c>
      <c r="AL3425" s="1">
        <v>44258</v>
      </c>
      <c r="AM3425" t="s">
        <v>162</v>
      </c>
      <c r="AN3425" s="2">
        <v>44296.95826388889</v>
      </c>
      <c r="AP3425" s="2">
        <v>44272.55978009259</v>
      </c>
      <c r="AQ3425" s="1"/>
      <c r="AS3425" t="b">
        <v>0</v>
      </c>
      <c r="AV3425" t="s">
        <v>93</v>
      </c>
      <c r="BB3425" t="s">
        <v>9002</v>
      </c>
      <c r="BD3425" t="b">
        <v>0</v>
      </c>
      <c r="BH3425" t="s">
        <v>272</v>
      </c>
      <c r="BI3425" t="s">
        <v>1072</v>
      </c>
      <c r="BL3425" t="s">
        <v>8997</v>
      </c>
      <c r="BM3425" t="s">
        <v>291</v>
      </c>
      <c r="BN3425" t="s">
        <v>203</v>
      </c>
      <c r="BQ3425" t="s">
        <v>204</v>
      </c>
      <c r="BR3425" t="b">
        <v>0</v>
      </c>
      <c r="BT3425" t="b">
        <v>0</v>
      </c>
      <c r="BW3425" t="s">
        <v>103</v>
      </c>
      <c r="BX3425" t="b">
        <v>0</v>
      </c>
      <c r="BY3425" s="2">
        <v>44376.857581018521</v>
      </c>
      <c r="BZ3425" t="s">
        <v>314</v>
      </c>
      <c r="CB3425" t="b">
        <v>0</v>
      </c>
      <c r="CC3425" t="b">
        <v>1</v>
      </c>
      <c r="CF3425">
        <v>3500</v>
      </c>
      <c r="CH3425">
        <v>3500</v>
      </c>
      <c r="CI3425">
        <v>100</v>
      </c>
      <c r="CJ3425">
        <v>0</v>
      </c>
      <c r="CK3425">
        <f>YEAR(tbl_Opportunity[[#This Row],[Close Date]])</f>
        <v>2021</v>
      </c>
    </row>
    <row r="3426" spans="1:89">
      <c r="A3426" t="s">
        <v>6531</v>
      </c>
      <c r="B3426" t="b">
        <v>0</v>
      </c>
      <c r="D3426" t="b">
        <v>0</v>
      </c>
      <c r="E3426" t="s">
        <v>2947</v>
      </c>
      <c r="H3426" s="1">
        <v>44273</v>
      </c>
      <c r="I3426" t="b">
        <v>1</v>
      </c>
      <c r="L3426" t="s">
        <v>6532</v>
      </c>
      <c r="O3426" t="s">
        <v>272</v>
      </c>
      <c r="P3426" t="b">
        <v>0</v>
      </c>
      <c r="Q3426" s="2">
        <v>44260.800023148149</v>
      </c>
      <c r="R3426" s="1"/>
      <c r="S3426" t="b">
        <v>0</v>
      </c>
      <c r="U3426" s="1"/>
      <c r="V3426" t="b">
        <v>0</v>
      </c>
      <c r="W3426" s="1">
        <v>44197</v>
      </c>
      <c r="X3426">
        <v>1</v>
      </c>
      <c r="Y3426">
        <v>2021</v>
      </c>
      <c r="Z3426" t="s">
        <v>8</v>
      </c>
      <c r="AA3426" t="s">
        <v>8</v>
      </c>
      <c r="AB3426" t="b">
        <v>0</v>
      </c>
      <c r="AC3426" t="b">
        <v>0</v>
      </c>
      <c r="AE3426" t="b">
        <v>1</v>
      </c>
      <c r="AF3426" t="b">
        <v>0</v>
      </c>
      <c r="AG3426" t="b">
        <v>0</v>
      </c>
      <c r="AH3426" t="s">
        <v>3190</v>
      </c>
      <c r="AI3426" t="b">
        <v>0</v>
      </c>
      <c r="AK3426" t="b">
        <v>0</v>
      </c>
      <c r="AL3426" s="1">
        <v>44286</v>
      </c>
      <c r="AM3426" t="s">
        <v>272</v>
      </c>
      <c r="AN3426" s="2">
        <v>44302.788206018522</v>
      </c>
      <c r="AP3426" s="2">
        <v>44302.788194444445</v>
      </c>
      <c r="AQ3426" s="1"/>
      <c r="AS3426" t="b">
        <v>0</v>
      </c>
      <c r="AV3426" t="s">
        <v>176</v>
      </c>
      <c r="BB3426" t="s">
        <v>9003</v>
      </c>
      <c r="BD3426" t="b">
        <v>0</v>
      </c>
      <c r="BH3426" t="s">
        <v>272</v>
      </c>
      <c r="BI3426" t="s">
        <v>1072</v>
      </c>
      <c r="BL3426" t="s">
        <v>6532</v>
      </c>
      <c r="BM3426" t="s">
        <v>291</v>
      </c>
      <c r="BN3426" t="s">
        <v>203</v>
      </c>
      <c r="BQ3426" t="s">
        <v>204</v>
      </c>
      <c r="BR3426" t="b">
        <v>0</v>
      </c>
      <c r="BT3426" t="b">
        <v>0</v>
      </c>
      <c r="BW3426" t="s">
        <v>103</v>
      </c>
      <c r="BX3426" t="b">
        <v>0</v>
      </c>
      <c r="BY3426" s="2">
        <v>44376.857581018521</v>
      </c>
      <c r="BZ3426" t="s">
        <v>314</v>
      </c>
      <c r="CB3426" t="b">
        <v>0</v>
      </c>
      <c r="CC3426" t="b">
        <v>1</v>
      </c>
      <c r="CF3426">
        <v>725</v>
      </c>
      <c r="CH3426">
        <v>725</v>
      </c>
      <c r="CI3426">
        <v>100</v>
      </c>
      <c r="CJ3426">
        <v>0</v>
      </c>
      <c r="CK3426">
        <f>YEAR(tbl_Opportunity[[#This Row],[Close Date]])</f>
        <v>2021</v>
      </c>
    </row>
    <row r="3427" spans="1:89">
      <c r="A3427" t="s">
        <v>1261</v>
      </c>
      <c r="B3427" t="b">
        <v>0</v>
      </c>
      <c r="D3427" t="b">
        <v>0</v>
      </c>
      <c r="H3427" s="1">
        <v>44267</v>
      </c>
      <c r="I3427" t="b">
        <v>1</v>
      </c>
      <c r="L3427" t="s">
        <v>9004</v>
      </c>
      <c r="O3427" t="s">
        <v>272</v>
      </c>
      <c r="P3427" t="b">
        <v>0</v>
      </c>
      <c r="Q3427" s="2">
        <v>44264.929282407407</v>
      </c>
      <c r="R3427" s="1"/>
      <c r="S3427" t="b">
        <v>0</v>
      </c>
      <c r="U3427" s="1"/>
      <c r="V3427" t="b">
        <v>0</v>
      </c>
      <c r="W3427" s="1">
        <v>44197</v>
      </c>
      <c r="X3427">
        <v>1</v>
      </c>
      <c r="Y3427">
        <v>2021</v>
      </c>
      <c r="Z3427" t="s">
        <v>8</v>
      </c>
      <c r="AA3427" t="s">
        <v>8</v>
      </c>
      <c r="AB3427" t="b">
        <v>0</v>
      </c>
      <c r="AC3427" t="b">
        <v>0</v>
      </c>
      <c r="AE3427" t="b">
        <v>1</v>
      </c>
      <c r="AF3427" t="b">
        <v>0</v>
      </c>
      <c r="AG3427" t="b">
        <v>0</v>
      </c>
      <c r="AH3427" t="s">
        <v>4366</v>
      </c>
      <c r="AI3427" t="b">
        <v>0</v>
      </c>
      <c r="AK3427" t="b">
        <v>0</v>
      </c>
      <c r="AL3427" s="1"/>
      <c r="AM3427" t="s">
        <v>162</v>
      </c>
      <c r="AN3427" s="2">
        <v>44296.95826388889</v>
      </c>
      <c r="AP3427" s="2">
        <v>44267.830312500002</v>
      </c>
      <c r="AQ3427" s="1"/>
      <c r="AS3427" t="b">
        <v>0</v>
      </c>
      <c r="AV3427" t="s">
        <v>93</v>
      </c>
      <c r="BB3427" t="s">
        <v>9005</v>
      </c>
      <c r="BD3427" t="b">
        <v>0</v>
      </c>
      <c r="BH3427" t="s">
        <v>272</v>
      </c>
      <c r="BI3427" t="s">
        <v>1072</v>
      </c>
      <c r="BL3427" t="s">
        <v>1262</v>
      </c>
      <c r="BM3427" t="s">
        <v>291</v>
      </c>
      <c r="BN3427" t="s">
        <v>203</v>
      </c>
      <c r="BQ3427" t="s">
        <v>204</v>
      </c>
      <c r="BR3427" t="b">
        <v>0</v>
      </c>
      <c r="BT3427" t="b">
        <v>0</v>
      </c>
      <c r="BW3427" t="s">
        <v>103</v>
      </c>
      <c r="BX3427" t="b">
        <v>0</v>
      </c>
      <c r="BY3427" s="2">
        <v>44376.857581018521</v>
      </c>
      <c r="BZ3427" t="s">
        <v>314</v>
      </c>
      <c r="CB3427" t="b">
        <v>0</v>
      </c>
      <c r="CC3427" t="b">
        <v>1</v>
      </c>
      <c r="CF3427">
        <v>3450</v>
      </c>
      <c r="CH3427">
        <v>3450</v>
      </c>
      <c r="CI3427">
        <v>100</v>
      </c>
      <c r="CJ3427">
        <v>0</v>
      </c>
      <c r="CK3427">
        <f>YEAR(tbl_Opportunity[[#This Row],[Close Date]])</f>
        <v>2021</v>
      </c>
    </row>
    <row r="3428" spans="1:89">
      <c r="A3428" t="s">
        <v>712</v>
      </c>
      <c r="B3428" t="b">
        <v>0</v>
      </c>
      <c r="D3428" t="b">
        <v>0</v>
      </c>
      <c r="H3428" s="1">
        <v>44273</v>
      </c>
      <c r="I3428" t="b">
        <v>1</v>
      </c>
      <c r="L3428" t="s">
        <v>9006</v>
      </c>
      <c r="O3428" t="s">
        <v>272</v>
      </c>
      <c r="P3428" t="b">
        <v>0</v>
      </c>
      <c r="Q3428" s="2">
        <v>44270.82203703704</v>
      </c>
      <c r="R3428" s="1"/>
      <c r="S3428" t="b">
        <v>0</v>
      </c>
      <c r="U3428" s="1"/>
      <c r="V3428" t="b">
        <v>0</v>
      </c>
      <c r="W3428" s="1">
        <v>44197</v>
      </c>
      <c r="X3428">
        <v>1</v>
      </c>
      <c r="Y3428">
        <v>2021</v>
      </c>
      <c r="Z3428" t="s">
        <v>8</v>
      </c>
      <c r="AA3428" t="s">
        <v>8</v>
      </c>
      <c r="AB3428" t="b">
        <v>0</v>
      </c>
      <c r="AC3428" t="b">
        <v>0</v>
      </c>
      <c r="AE3428" t="b">
        <v>1</v>
      </c>
      <c r="AF3428" t="b">
        <v>0</v>
      </c>
      <c r="AG3428" t="b">
        <v>0</v>
      </c>
      <c r="AH3428" t="s">
        <v>4366</v>
      </c>
      <c r="AI3428" t="b">
        <v>0</v>
      </c>
      <c r="AK3428" t="b">
        <v>0</v>
      </c>
      <c r="AL3428" s="1">
        <v>44270</v>
      </c>
      <c r="AM3428" t="s">
        <v>162</v>
      </c>
      <c r="AN3428" s="2">
        <v>44297.8278587963</v>
      </c>
      <c r="AP3428" s="2">
        <v>44273.646747685183</v>
      </c>
      <c r="AQ3428" s="1"/>
      <c r="AS3428" t="b">
        <v>0</v>
      </c>
      <c r="AV3428" t="s">
        <v>153</v>
      </c>
      <c r="BB3428" t="s">
        <v>9007</v>
      </c>
      <c r="BD3428" t="b">
        <v>0</v>
      </c>
      <c r="BH3428" t="s">
        <v>272</v>
      </c>
      <c r="BI3428" t="s">
        <v>1072</v>
      </c>
      <c r="BL3428" t="s">
        <v>9006</v>
      </c>
      <c r="BM3428" t="s">
        <v>291</v>
      </c>
      <c r="BN3428" t="s">
        <v>203</v>
      </c>
      <c r="BQ3428" t="s">
        <v>204</v>
      </c>
      <c r="BR3428" t="b">
        <v>0</v>
      </c>
      <c r="BT3428" t="b">
        <v>0</v>
      </c>
      <c r="BW3428" t="s">
        <v>103</v>
      </c>
      <c r="BX3428" t="b">
        <v>0</v>
      </c>
      <c r="BY3428" s="2">
        <v>44376.857581018521</v>
      </c>
      <c r="BZ3428" t="s">
        <v>314</v>
      </c>
      <c r="CB3428" t="b">
        <v>0</v>
      </c>
      <c r="CC3428" t="b">
        <v>1</v>
      </c>
      <c r="CF3428">
        <v>12000</v>
      </c>
      <c r="CH3428">
        <v>12000</v>
      </c>
      <c r="CI3428">
        <v>100</v>
      </c>
      <c r="CJ3428">
        <v>0</v>
      </c>
      <c r="CK3428">
        <f>YEAR(tbl_Opportunity[[#This Row],[Close Date]])</f>
        <v>2021</v>
      </c>
    </row>
    <row r="3429" spans="1:89">
      <c r="A3429" t="s">
        <v>3141</v>
      </c>
      <c r="B3429" t="b">
        <v>0</v>
      </c>
      <c r="D3429" t="b">
        <v>0</v>
      </c>
      <c r="H3429" s="1">
        <v>44274</v>
      </c>
      <c r="I3429" t="b">
        <v>1</v>
      </c>
      <c r="O3429" t="s">
        <v>272</v>
      </c>
      <c r="P3429" t="b">
        <v>0</v>
      </c>
      <c r="Q3429" s="2">
        <v>44274.78534722222</v>
      </c>
      <c r="R3429" s="1"/>
      <c r="S3429" t="b">
        <v>0</v>
      </c>
      <c r="U3429" s="1"/>
      <c r="V3429" t="b">
        <v>0</v>
      </c>
      <c r="W3429" s="1">
        <v>44197</v>
      </c>
      <c r="X3429">
        <v>1</v>
      </c>
      <c r="Y3429">
        <v>2021</v>
      </c>
      <c r="Z3429" t="s">
        <v>8</v>
      </c>
      <c r="AA3429" t="s">
        <v>8</v>
      </c>
      <c r="AB3429" t="b">
        <v>0</v>
      </c>
      <c r="AC3429" t="b">
        <v>0</v>
      </c>
      <c r="AE3429" t="b">
        <v>1</v>
      </c>
      <c r="AF3429" t="b">
        <v>0</v>
      </c>
      <c r="AG3429" t="b">
        <v>0</v>
      </c>
      <c r="AH3429" t="s">
        <v>5147</v>
      </c>
      <c r="AI3429" t="b">
        <v>0</v>
      </c>
      <c r="AK3429" t="b">
        <v>0</v>
      </c>
      <c r="AL3429" s="1"/>
      <c r="AM3429" t="s">
        <v>162</v>
      </c>
      <c r="AN3429" s="2">
        <v>44296.95826388889</v>
      </c>
      <c r="AP3429" s="2">
        <v>44277.534803240742</v>
      </c>
      <c r="AQ3429" s="1"/>
      <c r="AS3429" t="b">
        <v>0</v>
      </c>
      <c r="AV3429" t="s">
        <v>9008</v>
      </c>
      <c r="BB3429" t="s">
        <v>9009</v>
      </c>
      <c r="BD3429" t="b">
        <v>0</v>
      </c>
      <c r="BH3429" t="s">
        <v>272</v>
      </c>
      <c r="BI3429" t="s">
        <v>1072</v>
      </c>
      <c r="BL3429" t="s">
        <v>9000</v>
      </c>
      <c r="BM3429" t="s">
        <v>291</v>
      </c>
      <c r="BN3429" t="s">
        <v>203</v>
      </c>
      <c r="BO3429" t="s">
        <v>9000</v>
      </c>
      <c r="BQ3429" t="s">
        <v>204</v>
      </c>
      <c r="BR3429" t="b">
        <v>0</v>
      </c>
      <c r="BT3429" t="b">
        <v>0</v>
      </c>
      <c r="BW3429" t="s">
        <v>103</v>
      </c>
      <c r="BX3429" t="b">
        <v>0</v>
      </c>
      <c r="BY3429" s="2">
        <v>44376.857581018521</v>
      </c>
      <c r="BZ3429" t="s">
        <v>314</v>
      </c>
      <c r="CB3429" t="b">
        <v>0</v>
      </c>
      <c r="CC3429" t="b">
        <v>1</v>
      </c>
      <c r="CF3429">
        <v>725</v>
      </c>
      <c r="CH3429">
        <v>725</v>
      </c>
      <c r="CI3429">
        <v>100</v>
      </c>
      <c r="CJ3429">
        <v>0</v>
      </c>
      <c r="CK3429">
        <f>YEAR(tbl_Opportunity[[#This Row],[Close Date]])</f>
        <v>2021</v>
      </c>
    </row>
    <row r="3430" spans="1:89">
      <c r="A3430" t="s">
        <v>2344</v>
      </c>
      <c r="B3430" t="b">
        <v>0</v>
      </c>
      <c r="D3430" t="b">
        <v>0</v>
      </c>
      <c r="E3430" t="s">
        <v>2929</v>
      </c>
      <c r="H3430" s="1">
        <v>44263</v>
      </c>
      <c r="I3430" t="b">
        <v>1</v>
      </c>
      <c r="L3430" t="s">
        <v>9010</v>
      </c>
      <c r="O3430" t="s">
        <v>272</v>
      </c>
      <c r="P3430" t="b">
        <v>0</v>
      </c>
      <c r="Q3430" s="2">
        <v>44256.806516203702</v>
      </c>
      <c r="R3430" s="1"/>
      <c r="S3430" t="b">
        <v>0</v>
      </c>
      <c r="U3430" s="1"/>
      <c r="V3430" t="b">
        <v>0</v>
      </c>
      <c r="W3430" s="1">
        <v>44197</v>
      </c>
      <c r="X3430">
        <v>1</v>
      </c>
      <c r="Y3430">
        <v>2021</v>
      </c>
      <c r="Z3430" t="s">
        <v>8</v>
      </c>
      <c r="AA3430" t="s">
        <v>8</v>
      </c>
      <c r="AB3430" t="b">
        <v>0</v>
      </c>
      <c r="AC3430" t="b">
        <v>0</v>
      </c>
      <c r="AE3430" t="b">
        <v>1</v>
      </c>
      <c r="AF3430" t="b">
        <v>0</v>
      </c>
      <c r="AG3430" t="b">
        <v>0</v>
      </c>
      <c r="AH3430" t="s">
        <v>4366</v>
      </c>
      <c r="AI3430" t="b">
        <v>0</v>
      </c>
      <c r="AK3430" t="b">
        <v>0</v>
      </c>
      <c r="AL3430" s="1">
        <v>44256</v>
      </c>
      <c r="AM3430" t="s">
        <v>162</v>
      </c>
      <c r="AN3430" s="2">
        <v>44296.95826388889</v>
      </c>
      <c r="AP3430" s="2">
        <v>44263.75953703704</v>
      </c>
      <c r="AQ3430" s="1"/>
      <c r="AS3430" t="b">
        <v>0</v>
      </c>
      <c r="AV3430" t="s">
        <v>93</v>
      </c>
      <c r="BB3430" t="s">
        <v>9011</v>
      </c>
      <c r="BD3430" t="b">
        <v>0</v>
      </c>
      <c r="BH3430" t="s">
        <v>272</v>
      </c>
      <c r="BI3430" t="s">
        <v>2055</v>
      </c>
      <c r="BL3430" t="s">
        <v>9010</v>
      </c>
      <c r="BM3430" t="s">
        <v>291</v>
      </c>
      <c r="BN3430" t="s">
        <v>203</v>
      </c>
      <c r="BQ3430" t="s">
        <v>204</v>
      </c>
      <c r="BR3430" t="b">
        <v>0</v>
      </c>
      <c r="BT3430" t="b">
        <v>0</v>
      </c>
      <c r="BW3430" t="s">
        <v>103</v>
      </c>
      <c r="BX3430" t="b">
        <v>0</v>
      </c>
      <c r="BY3430" s="2">
        <v>44376.857581018521</v>
      </c>
      <c r="BZ3430" t="s">
        <v>314</v>
      </c>
      <c r="CB3430" t="b">
        <v>0</v>
      </c>
      <c r="CC3430" t="b">
        <v>1</v>
      </c>
      <c r="CF3430">
        <v>3850</v>
      </c>
      <c r="CH3430">
        <v>3850</v>
      </c>
      <c r="CI3430">
        <v>100</v>
      </c>
      <c r="CJ3430">
        <v>0</v>
      </c>
      <c r="CK3430">
        <f>YEAR(tbl_Opportunity[[#This Row],[Close Date]])</f>
        <v>2021</v>
      </c>
    </row>
    <row r="3431" spans="1:89">
      <c r="A3431" t="s">
        <v>9012</v>
      </c>
      <c r="B3431" t="b">
        <v>0</v>
      </c>
      <c r="D3431" t="b">
        <v>0</v>
      </c>
      <c r="H3431" s="1">
        <v>43507</v>
      </c>
      <c r="I3431" t="b">
        <v>1</v>
      </c>
      <c r="L3431" t="s">
        <v>9013</v>
      </c>
      <c r="O3431" t="s">
        <v>194</v>
      </c>
      <c r="P3431" t="b">
        <v>0</v>
      </c>
      <c r="Q3431" s="2">
        <v>43409.566562499997</v>
      </c>
      <c r="R3431" s="1"/>
      <c r="S3431" t="b">
        <v>0</v>
      </c>
      <c r="U3431" s="1"/>
      <c r="V3431" t="b">
        <v>0</v>
      </c>
      <c r="W3431" s="1">
        <v>43466</v>
      </c>
      <c r="X3431">
        <v>1</v>
      </c>
      <c r="Y3431">
        <v>2019</v>
      </c>
      <c r="Z3431" t="s">
        <v>8</v>
      </c>
      <c r="AA3431" t="s">
        <v>8</v>
      </c>
      <c r="AB3431" t="b">
        <v>0</v>
      </c>
      <c r="AC3431" t="b">
        <v>0</v>
      </c>
      <c r="AE3431" t="b">
        <v>1</v>
      </c>
      <c r="AF3431" t="b">
        <v>0</v>
      </c>
      <c r="AG3431" t="b">
        <v>0</v>
      </c>
      <c r="AH3431" t="s">
        <v>4366</v>
      </c>
      <c r="AI3431" t="b">
        <v>0</v>
      </c>
      <c r="AK3431" t="b">
        <v>0</v>
      </c>
      <c r="AL3431" s="1"/>
      <c r="AM3431" t="s">
        <v>162</v>
      </c>
      <c r="AN3431" s="2">
        <v>44297.83829861111</v>
      </c>
      <c r="AP3431" s="2">
        <v>43507.359537037039</v>
      </c>
      <c r="AQ3431" s="1"/>
      <c r="AS3431" t="b">
        <v>0</v>
      </c>
      <c r="AV3431" t="s">
        <v>213</v>
      </c>
      <c r="BB3431" t="s">
        <v>9014</v>
      </c>
      <c r="BD3431" t="b">
        <v>0</v>
      </c>
      <c r="BH3431" t="s">
        <v>194</v>
      </c>
      <c r="BI3431" t="s">
        <v>200</v>
      </c>
      <c r="BJ3431" t="s">
        <v>216</v>
      </c>
      <c r="BM3431" t="s">
        <v>291</v>
      </c>
      <c r="BN3431" t="s">
        <v>203</v>
      </c>
      <c r="BQ3431" t="s">
        <v>204</v>
      </c>
      <c r="BR3431" t="b">
        <v>0</v>
      </c>
      <c r="BT3431" t="b">
        <v>0</v>
      </c>
      <c r="BW3431" t="s">
        <v>103</v>
      </c>
      <c r="BX3431" t="b">
        <v>0</v>
      </c>
      <c r="BY3431" s="2">
        <v>44376.857569444444</v>
      </c>
      <c r="BZ3431" t="s">
        <v>265</v>
      </c>
      <c r="CB3431" t="b">
        <v>0</v>
      </c>
      <c r="CC3431" t="b">
        <v>1</v>
      </c>
      <c r="CF3431">
        <v>3950</v>
      </c>
      <c r="CH3431">
        <v>3950</v>
      </c>
      <c r="CI3431">
        <v>100</v>
      </c>
      <c r="CJ3431">
        <v>0</v>
      </c>
      <c r="CK3431">
        <f>YEAR(tbl_Opportunity[[#This Row],[Close Date]])</f>
        <v>2019</v>
      </c>
    </row>
    <row r="3432" spans="1:89">
      <c r="A3432" t="s">
        <v>3300</v>
      </c>
      <c r="B3432" t="b">
        <v>0</v>
      </c>
      <c r="D3432" t="b">
        <v>0</v>
      </c>
      <c r="E3432" t="s">
        <v>2947</v>
      </c>
      <c r="H3432" s="1">
        <v>44251</v>
      </c>
      <c r="I3432" t="b">
        <v>1</v>
      </c>
      <c r="L3432" t="s">
        <v>6386</v>
      </c>
      <c r="O3432" t="s">
        <v>272</v>
      </c>
      <c r="P3432" t="b">
        <v>0</v>
      </c>
      <c r="Q3432" s="2">
        <v>44251.826747685183</v>
      </c>
      <c r="R3432" s="1"/>
      <c r="S3432" t="b">
        <v>0</v>
      </c>
      <c r="U3432" s="1"/>
      <c r="V3432" t="b">
        <v>0</v>
      </c>
      <c r="W3432" s="1">
        <v>44197</v>
      </c>
      <c r="X3432">
        <v>1</v>
      </c>
      <c r="Y3432">
        <v>2021</v>
      </c>
      <c r="Z3432" t="s">
        <v>8</v>
      </c>
      <c r="AA3432" t="s">
        <v>8</v>
      </c>
      <c r="AB3432" t="b">
        <v>0</v>
      </c>
      <c r="AC3432" t="b">
        <v>0</v>
      </c>
      <c r="AE3432" t="b">
        <v>1</v>
      </c>
      <c r="AF3432" t="b">
        <v>0</v>
      </c>
      <c r="AG3432" t="b">
        <v>0</v>
      </c>
      <c r="AH3432" t="s">
        <v>4366</v>
      </c>
      <c r="AI3432" t="b">
        <v>0</v>
      </c>
      <c r="AK3432" t="b">
        <v>0</v>
      </c>
      <c r="AL3432" s="1"/>
      <c r="AM3432" t="s">
        <v>162</v>
      </c>
      <c r="AN3432" s="2">
        <v>44297.8278587963</v>
      </c>
      <c r="AP3432" s="2"/>
      <c r="AQ3432" s="1"/>
      <c r="AS3432" t="b">
        <v>0</v>
      </c>
      <c r="AV3432" t="s">
        <v>153</v>
      </c>
      <c r="BB3432" t="s">
        <v>9015</v>
      </c>
      <c r="BD3432" t="b">
        <v>0</v>
      </c>
      <c r="BH3432" t="s">
        <v>194</v>
      </c>
      <c r="BI3432" t="s">
        <v>2055</v>
      </c>
      <c r="BL3432" t="s">
        <v>6386</v>
      </c>
      <c r="BM3432" t="s">
        <v>291</v>
      </c>
      <c r="BN3432" t="s">
        <v>203</v>
      </c>
      <c r="BQ3432" t="s">
        <v>204</v>
      </c>
      <c r="BR3432" t="b">
        <v>0</v>
      </c>
      <c r="BT3432" t="b">
        <v>0</v>
      </c>
      <c r="BW3432" t="s">
        <v>103</v>
      </c>
      <c r="BX3432" t="b">
        <v>0</v>
      </c>
      <c r="BY3432" s="2">
        <v>44376.857581018521</v>
      </c>
      <c r="BZ3432" t="s">
        <v>265</v>
      </c>
      <c r="CB3432" t="b">
        <v>0</v>
      </c>
      <c r="CC3432" t="b">
        <v>1</v>
      </c>
      <c r="CF3432">
        <v>26913</v>
      </c>
      <c r="CH3432">
        <v>26913</v>
      </c>
      <c r="CI3432">
        <v>100</v>
      </c>
      <c r="CJ3432">
        <v>0</v>
      </c>
      <c r="CK3432">
        <f>YEAR(tbl_Opportunity[[#This Row],[Close Date]])</f>
        <v>2021</v>
      </c>
    </row>
    <row r="3433" spans="1:89">
      <c r="A3433" t="s">
        <v>468</v>
      </c>
      <c r="B3433" t="b">
        <v>0</v>
      </c>
      <c r="D3433" t="b">
        <v>0</v>
      </c>
      <c r="E3433" t="s">
        <v>1005</v>
      </c>
      <c r="H3433" s="1">
        <v>43185</v>
      </c>
      <c r="I3433" t="b">
        <v>1</v>
      </c>
      <c r="L3433" t="s">
        <v>6566</v>
      </c>
      <c r="O3433" t="s">
        <v>194</v>
      </c>
      <c r="P3433" t="b">
        <v>0</v>
      </c>
      <c r="Q3433" s="2">
        <v>43185.375787037039</v>
      </c>
      <c r="R3433" s="1"/>
      <c r="S3433" t="b">
        <v>0</v>
      </c>
      <c r="U3433" s="1"/>
      <c r="V3433" t="b">
        <v>0</v>
      </c>
      <c r="W3433" s="1">
        <v>43101</v>
      </c>
      <c r="X3433">
        <v>1</v>
      </c>
      <c r="Y3433">
        <v>2018</v>
      </c>
      <c r="Z3433" t="s">
        <v>8</v>
      </c>
      <c r="AA3433" t="s">
        <v>8</v>
      </c>
      <c r="AB3433" t="b">
        <v>0</v>
      </c>
      <c r="AC3433" t="b">
        <v>0</v>
      </c>
      <c r="AE3433" t="b">
        <v>1</v>
      </c>
      <c r="AF3433" t="b">
        <v>0</v>
      </c>
      <c r="AG3433" t="b">
        <v>0</v>
      </c>
      <c r="AH3433" t="s">
        <v>3190</v>
      </c>
      <c r="AI3433" t="b">
        <v>0</v>
      </c>
      <c r="AK3433" t="b">
        <v>0</v>
      </c>
      <c r="AL3433" s="1"/>
      <c r="AM3433" t="s">
        <v>162</v>
      </c>
      <c r="AN3433" s="2">
        <v>44296.95826388889</v>
      </c>
      <c r="AP3433" s="2">
        <v>43196.533055555556</v>
      </c>
      <c r="AQ3433" s="1"/>
      <c r="AS3433" t="b">
        <v>0</v>
      </c>
      <c r="AV3433" t="s">
        <v>176</v>
      </c>
      <c r="BB3433" t="s">
        <v>9016</v>
      </c>
      <c r="BD3433" t="b">
        <v>0</v>
      </c>
      <c r="BH3433" t="s">
        <v>215</v>
      </c>
      <c r="BI3433" t="s">
        <v>200</v>
      </c>
      <c r="BJ3433" t="s">
        <v>196</v>
      </c>
      <c r="BM3433" t="s">
        <v>291</v>
      </c>
      <c r="BN3433" t="s">
        <v>203</v>
      </c>
      <c r="BQ3433" t="s">
        <v>204</v>
      </c>
      <c r="BR3433" t="b">
        <v>0</v>
      </c>
      <c r="BT3433" t="b">
        <v>0</v>
      </c>
      <c r="BW3433" t="s">
        <v>103</v>
      </c>
      <c r="BX3433" t="b">
        <v>0</v>
      </c>
      <c r="BY3433" s="2">
        <v>44376.857569444444</v>
      </c>
      <c r="BZ3433" t="s">
        <v>217</v>
      </c>
      <c r="CB3433" t="b">
        <v>0</v>
      </c>
      <c r="CC3433" t="b">
        <v>1</v>
      </c>
      <c r="CF3433">
        <v>2655</v>
      </c>
      <c r="CH3433">
        <v>2655</v>
      </c>
      <c r="CI3433">
        <v>100</v>
      </c>
      <c r="CJ3433">
        <v>0</v>
      </c>
      <c r="CK3433">
        <f>YEAR(tbl_Opportunity[[#This Row],[Close Date]])</f>
        <v>2018</v>
      </c>
    </row>
    <row r="3434" spans="1:89">
      <c r="A3434" t="s">
        <v>303</v>
      </c>
      <c r="B3434" t="b">
        <v>0</v>
      </c>
      <c r="D3434" t="b">
        <v>0</v>
      </c>
      <c r="E3434" t="s">
        <v>6371</v>
      </c>
      <c r="H3434" s="1">
        <v>44236</v>
      </c>
      <c r="I3434" t="b">
        <v>1</v>
      </c>
      <c r="O3434" t="s">
        <v>272</v>
      </c>
      <c r="P3434" t="b">
        <v>0</v>
      </c>
      <c r="Q3434" s="2">
        <v>44209.665335648147</v>
      </c>
      <c r="R3434" s="1"/>
      <c r="S3434" t="b">
        <v>0</v>
      </c>
      <c r="U3434" s="1"/>
      <c r="V3434" t="b">
        <v>0</v>
      </c>
      <c r="W3434" s="1">
        <v>44197</v>
      </c>
      <c r="X3434">
        <v>1</v>
      </c>
      <c r="Y3434">
        <v>2021</v>
      </c>
      <c r="Z3434" t="s">
        <v>8</v>
      </c>
      <c r="AA3434" t="s">
        <v>8</v>
      </c>
      <c r="AB3434" t="b">
        <v>0</v>
      </c>
      <c r="AC3434" t="b">
        <v>0</v>
      </c>
      <c r="AE3434" t="b">
        <v>1</v>
      </c>
      <c r="AF3434" t="b">
        <v>0</v>
      </c>
      <c r="AG3434" t="b">
        <v>0</v>
      </c>
      <c r="AH3434" t="s">
        <v>4366</v>
      </c>
      <c r="AI3434" t="b">
        <v>0</v>
      </c>
      <c r="AJ3434" t="s">
        <v>2359</v>
      </c>
      <c r="AK3434" t="b">
        <v>0</v>
      </c>
      <c r="AL3434" s="1">
        <v>44231</v>
      </c>
      <c r="AM3434" t="s">
        <v>162</v>
      </c>
      <c r="AN3434" s="2">
        <v>44296.95826388889</v>
      </c>
      <c r="AP3434" s="2">
        <v>44236.603541666664</v>
      </c>
      <c r="AQ3434" s="1"/>
      <c r="AS3434" t="b">
        <v>0</v>
      </c>
      <c r="AV3434" t="s">
        <v>105</v>
      </c>
      <c r="BB3434" t="s">
        <v>9017</v>
      </c>
      <c r="BD3434" t="b">
        <v>0</v>
      </c>
      <c r="BH3434" t="s">
        <v>272</v>
      </c>
      <c r="BI3434" t="s">
        <v>1072</v>
      </c>
      <c r="BL3434" t="s">
        <v>305</v>
      </c>
      <c r="BM3434" t="s">
        <v>291</v>
      </c>
      <c r="BN3434" t="s">
        <v>203</v>
      </c>
      <c r="BQ3434" t="s">
        <v>204</v>
      </c>
      <c r="BR3434" t="b">
        <v>0</v>
      </c>
      <c r="BT3434" t="b">
        <v>0</v>
      </c>
      <c r="BW3434" t="s">
        <v>103</v>
      </c>
      <c r="BX3434" t="b">
        <v>0</v>
      </c>
      <c r="BY3434" s="2">
        <v>44376.857581018521</v>
      </c>
      <c r="CB3434" t="b">
        <v>0</v>
      </c>
      <c r="CC3434" t="b">
        <v>1</v>
      </c>
      <c r="CF3434">
        <v>5145</v>
      </c>
      <c r="CH3434">
        <v>5145</v>
      </c>
      <c r="CI3434">
        <v>100</v>
      </c>
      <c r="CJ3434">
        <v>0</v>
      </c>
      <c r="CK3434">
        <f>YEAR(tbl_Opportunity[[#This Row],[Close Date]])</f>
        <v>2021</v>
      </c>
    </row>
    <row r="3435" spans="1:89">
      <c r="A3435" t="s">
        <v>9018</v>
      </c>
      <c r="B3435" t="b">
        <v>0</v>
      </c>
      <c r="D3435" t="b">
        <v>0</v>
      </c>
      <c r="E3435" t="s">
        <v>2947</v>
      </c>
      <c r="H3435" s="1">
        <v>44271</v>
      </c>
      <c r="I3435" t="b">
        <v>1</v>
      </c>
      <c r="L3435" t="s">
        <v>9019</v>
      </c>
      <c r="O3435" t="s">
        <v>272</v>
      </c>
      <c r="P3435" t="b">
        <v>0</v>
      </c>
      <c r="Q3435" s="2">
        <v>44271.610289351855</v>
      </c>
      <c r="R3435" s="1"/>
      <c r="S3435" t="b">
        <v>0</v>
      </c>
      <c r="U3435" s="1"/>
      <c r="V3435" t="b">
        <v>0</v>
      </c>
      <c r="W3435" s="1">
        <v>44197</v>
      </c>
      <c r="X3435">
        <v>1</v>
      </c>
      <c r="Y3435">
        <v>2021</v>
      </c>
      <c r="Z3435" t="s">
        <v>8</v>
      </c>
      <c r="AA3435" t="s">
        <v>8</v>
      </c>
      <c r="AB3435" t="b">
        <v>0</v>
      </c>
      <c r="AC3435" t="b">
        <v>0</v>
      </c>
      <c r="AE3435" t="b">
        <v>1</v>
      </c>
      <c r="AF3435" t="b">
        <v>0</v>
      </c>
      <c r="AG3435" t="b">
        <v>0</v>
      </c>
      <c r="AH3435" t="s">
        <v>105</v>
      </c>
      <c r="AI3435" t="b">
        <v>0</v>
      </c>
      <c r="AJ3435" t="s">
        <v>574</v>
      </c>
      <c r="AK3435" t="b">
        <v>0</v>
      </c>
      <c r="AL3435" s="1"/>
      <c r="AM3435" t="s">
        <v>162</v>
      </c>
      <c r="AN3435" s="2">
        <v>44296.95826388889</v>
      </c>
      <c r="AP3435" s="2"/>
      <c r="AQ3435" s="1"/>
      <c r="AS3435" t="b">
        <v>0</v>
      </c>
      <c r="AV3435" t="s">
        <v>93</v>
      </c>
      <c r="BB3435" t="s">
        <v>9020</v>
      </c>
      <c r="BD3435" t="b">
        <v>0</v>
      </c>
      <c r="BH3435" t="s">
        <v>272</v>
      </c>
      <c r="BI3435" t="s">
        <v>1072</v>
      </c>
      <c r="BL3435" t="s">
        <v>9019</v>
      </c>
      <c r="BM3435" t="s">
        <v>291</v>
      </c>
      <c r="BN3435" t="s">
        <v>203</v>
      </c>
      <c r="BQ3435" t="s">
        <v>204</v>
      </c>
      <c r="BR3435" t="b">
        <v>0</v>
      </c>
      <c r="BT3435" t="b">
        <v>0</v>
      </c>
      <c r="BW3435" t="s">
        <v>103</v>
      </c>
      <c r="BX3435" t="b">
        <v>0</v>
      </c>
      <c r="BY3435" s="2">
        <v>44376.857581018521</v>
      </c>
      <c r="BZ3435" t="s">
        <v>1792</v>
      </c>
      <c r="CB3435" t="b">
        <v>0</v>
      </c>
      <c r="CC3435" t="b">
        <v>1</v>
      </c>
      <c r="CF3435">
        <v>13027.5</v>
      </c>
      <c r="CH3435">
        <v>13027.5</v>
      </c>
      <c r="CI3435">
        <v>100</v>
      </c>
      <c r="CJ3435">
        <v>0</v>
      </c>
      <c r="CK3435">
        <f>YEAR(tbl_Opportunity[[#This Row],[Close Date]])</f>
        <v>2021</v>
      </c>
    </row>
    <row r="3436" spans="1:89">
      <c r="A3436" t="s">
        <v>9018</v>
      </c>
      <c r="B3436" t="b">
        <v>0</v>
      </c>
      <c r="D3436" t="b">
        <v>0</v>
      </c>
      <c r="E3436" t="s">
        <v>2947</v>
      </c>
      <c r="H3436" s="1">
        <v>44277</v>
      </c>
      <c r="I3436" t="b">
        <v>1</v>
      </c>
      <c r="L3436" t="s">
        <v>9019</v>
      </c>
      <c r="O3436" t="s">
        <v>272</v>
      </c>
      <c r="P3436" t="b">
        <v>0</v>
      </c>
      <c r="Q3436" s="2">
        <v>44277.634340277778</v>
      </c>
      <c r="R3436" s="1"/>
      <c r="S3436" t="b">
        <v>0</v>
      </c>
      <c r="U3436" s="1"/>
      <c r="V3436" t="b">
        <v>0</v>
      </c>
      <c r="W3436" s="1">
        <v>44197</v>
      </c>
      <c r="X3436">
        <v>1</v>
      </c>
      <c r="Y3436">
        <v>2021</v>
      </c>
      <c r="Z3436" t="s">
        <v>8</v>
      </c>
      <c r="AA3436" t="s">
        <v>8</v>
      </c>
      <c r="AB3436" t="b">
        <v>0</v>
      </c>
      <c r="AC3436" t="b">
        <v>0</v>
      </c>
      <c r="AE3436" t="b">
        <v>1</v>
      </c>
      <c r="AF3436" t="b">
        <v>0</v>
      </c>
      <c r="AG3436" t="b">
        <v>0</v>
      </c>
      <c r="AH3436" t="s">
        <v>4366</v>
      </c>
      <c r="AI3436" t="b">
        <v>0</v>
      </c>
      <c r="AJ3436" t="s">
        <v>574</v>
      </c>
      <c r="AK3436" t="b">
        <v>0</v>
      </c>
      <c r="AL3436" s="1"/>
      <c r="AM3436" t="s">
        <v>162</v>
      </c>
      <c r="AN3436" s="2">
        <v>44296.95826388889</v>
      </c>
      <c r="AP3436" s="2"/>
      <c r="AQ3436" s="1"/>
      <c r="AS3436" t="b">
        <v>0</v>
      </c>
      <c r="AV3436" t="s">
        <v>93</v>
      </c>
      <c r="BB3436" t="s">
        <v>9021</v>
      </c>
      <c r="BD3436" t="b">
        <v>0</v>
      </c>
      <c r="BH3436" t="s">
        <v>272</v>
      </c>
      <c r="BI3436" t="s">
        <v>1072</v>
      </c>
      <c r="BL3436" t="s">
        <v>9019</v>
      </c>
      <c r="BM3436" t="s">
        <v>291</v>
      </c>
      <c r="BN3436" t="s">
        <v>203</v>
      </c>
      <c r="BQ3436" t="s">
        <v>204</v>
      </c>
      <c r="BR3436" t="b">
        <v>0</v>
      </c>
      <c r="BT3436" t="b">
        <v>0</v>
      </c>
      <c r="BW3436" t="s">
        <v>103</v>
      </c>
      <c r="BX3436" t="b">
        <v>0</v>
      </c>
      <c r="BY3436" s="2">
        <v>44376.857581018521</v>
      </c>
      <c r="BZ3436" t="s">
        <v>1792</v>
      </c>
      <c r="CB3436" t="b">
        <v>0</v>
      </c>
      <c r="CC3436" t="b">
        <v>1</v>
      </c>
      <c r="CF3436">
        <v>4495</v>
      </c>
      <c r="CH3436">
        <v>4495</v>
      </c>
      <c r="CI3436">
        <v>100</v>
      </c>
      <c r="CJ3436">
        <v>0</v>
      </c>
      <c r="CK3436">
        <f>YEAR(tbl_Opportunity[[#This Row],[Close Date]])</f>
        <v>2021</v>
      </c>
    </row>
    <row r="3437" spans="1:89">
      <c r="A3437" t="s">
        <v>9022</v>
      </c>
      <c r="B3437" t="b">
        <v>0</v>
      </c>
      <c r="D3437" t="b">
        <v>0</v>
      </c>
      <c r="H3437" s="1">
        <v>44209</v>
      </c>
      <c r="I3437" t="b">
        <v>1</v>
      </c>
      <c r="L3437" t="s">
        <v>9023</v>
      </c>
      <c r="O3437" t="s">
        <v>272</v>
      </c>
      <c r="P3437" t="b">
        <v>0</v>
      </c>
      <c r="Q3437" s="2">
        <v>44209.905532407407</v>
      </c>
      <c r="R3437" s="1"/>
      <c r="S3437" t="b">
        <v>0</v>
      </c>
      <c r="U3437" s="1"/>
      <c r="V3437" t="b">
        <v>0</v>
      </c>
      <c r="W3437" s="1">
        <v>44197</v>
      </c>
      <c r="X3437">
        <v>1</v>
      </c>
      <c r="Y3437">
        <v>2021</v>
      </c>
      <c r="Z3437" t="s">
        <v>8</v>
      </c>
      <c r="AA3437" t="s">
        <v>8</v>
      </c>
      <c r="AB3437" t="b">
        <v>0</v>
      </c>
      <c r="AC3437" t="b">
        <v>0</v>
      </c>
      <c r="AE3437" t="b">
        <v>1</v>
      </c>
      <c r="AF3437" t="b">
        <v>0</v>
      </c>
      <c r="AG3437" t="b">
        <v>0</v>
      </c>
      <c r="AH3437" t="s">
        <v>4366</v>
      </c>
      <c r="AI3437" t="b">
        <v>0</v>
      </c>
      <c r="AJ3437" t="s">
        <v>462</v>
      </c>
      <c r="AK3437" t="b">
        <v>0</v>
      </c>
      <c r="AL3437" s="1"/>
      <c r="AM3437" t="s">
        <v>162</v>
      </c>
      <c r="AN3437" s="2">
        <v>44296.95826388889</v>
      </c>
      <c r="AP3437" s="2"/>
      <c r="AQ3437" s="1"/>
      <c r="AS3437" t="b">
        <v>0</v>
      </c>
      <c r="AV3437" t="s">
        <v>105</v>
      </c>
      <c r="BB3437" t="s">
        <v>9024</v>
      </c>
      <c r="BD3437" t="b">
        <v>0</v>
      </c>
      <c r="BH3437" t="s">
        <v>272</v>
      </c>
      <c r="BI3437" t="s">
        <v>1072</v>
      </c>
      <c r="BL3437" t="s">
        <v>9023</v>
      </c>
      <c r="BM3437" t="s">
        <v>291</v>
      </c>
      <c r="BN3437" t="s">
        <v>203</v>
      </c>
      <c r="BQ3437" t="s">
        <v>204</v>
      </c>
      <c r="BR3437" t="b">
        <v>0</v>
      </c>
      <c r="BT3437" t="b">
        <v>0</v>
      </c>
      <c r="BW3437" t="s">
        <v>103</v>
      </c>
      <c r="BX3437" t="b">
        <v>0</v>
      </c>
      <c r="BY3437" s="2">
        <v>44376.857581018521</v>
      </c>
      <c r="CB3437" t="b">
        <v>0</v>
      </c>
      <c r="CC3437" t="b">
        <v>1</v>
      </c>
      <c r="CF3437">
        <v>3325</v>
      </c>
      <c r="CH3437">
        <v>3325</v>
      </c>
      <c r="CI3437">
        <v>100</v>
      </c>
      <c r="CJ3437">
        <v>0</v>
      </c>
      <c r="CK3437">
        <f>YEAR(tbl_Opportunity[[#This Row],[Close Date]])</f>
        <v>2021</v>
      </c>
    </row>
    <row r="3438" spans="1:89">
      <c r="A3438" t="s">
        <v>1261</v>
      </c>
      <c r="B3438" t="b">
        <v>0</v>
      </c>
      <c r="D3438" t="b">
        <v>0</v>
      </c>
      <c r="E3438" t="s">
        <v>1005</v>
      </c>
      <c r="H3438" s="1">
        <v>44211</v>
      </c>
      <c r="I3438" t="b">
        <v>1</v>
      </c>
      <c r="L3438" t="s">
        <v>1262</v>
      </c>
      <c r="O3438" t="s">
        <v>272</v>
      </c>
      <c r="P3438" t="b">
        <v>0</v>
      </c>
      <c r="Q3438" s="2">
        <v>44211.700775462959</v>
      </c>
      <c r="R3438" s="1"/>
      <c r="S3438" t="b">
        <v>0</v>
      </c>
      <c r="U3438" s="1"/>
      <c r="V3438" t="b">
        <v>0</v>
      </c>
      <c r="W3438" s="1">
        <v>44197</v>
      </c>
      <c r="X3438">
        <v>1</v>
      </c>
      <c r="Y3438">
        <v>2021</v>
      </c>
      <c r="Z3438" t="s">
        <v>8</v>
      </c>
      <c r="AA3438" t="s">
        <v>8</v>
      </c>
      <c r="AB3438" t="b">
        <v>0</v>
      </c>
      <c r="AC3438" t="b">
        <v>0</v>
      </c>
      <c r="AE3438" t="b">
        <v>1</v>
      </c>
      <c r="AF3438" t="b">
        <v>0</v>
      </c>
      <c r="AG3438" t="b">
        <v>0</v>
      </c>
      <c r="AH3438" t="s">
        <v>4366</v>
      </c>
      <c r="AI3438" t="b">
        <v>0</v>
      </c>
      <c r="AJ3438" t="s">
        <v>462</v>
      </c>
      <c r="AK3438" t="b">
        <v>0</v>
      </c>
      <c r="AL3438" s="1">
        <v>44211</v>
      </c>
      <c r="AM3438" t="s">
        <v>162</v>
      </c>
      <c r="AN3438" s="2">
        <v>44296.95826388889</v>
      </c>
      <c r="AP3438" s="2">
        <v>44211.774282407408</v>
      </c>
      <c r="AQ3438" s="1"/>
      <c r="AS3438" t="b">
        <v>0</v>
      </c>
      <c r="AV3438" t="s">
        <v>176</v>
      </c>
      <c r="BB3438" t="s">
        <v>9025</v>
      </c>
      <c r="BD3438" t="b">
        <v>0</v>
      </c>
      <c r="BH3438" t="s">
        <v>272</v>
      </c>
      <c r="BI3438" t="s">
        <v>1072</v>
      </c>
      <c r="BL3438" t="s">
        <v>1262</v>
      </c>
      <c r="BM3438" t="s">
        <v>291</v>
      </c>
      <c r="BN3438" t="s">
        <v>203</v>
      </c>
      <c r="BQ3438" t="s">
        <v>204</v>
      </c>
      <c r="BR3438" t="b">
        <v>0</v>
      </c>
      <c r="BT3438" t="b">
        <v>0</v>
      </c>
      <c r="BW3438" t="s">
        <v>103</v>
      </c>
      <c r="BX3438" t="b">
        <v>0</v>
      </c>
      <c r="BY3438" s="2">
        <v>44376.857581018521</v>
      </c>
      <c r="CB3438" t="b">
        <v>0</v>
      </c>
      <c r="CC3438" t="b">
        <v>1</v>
      </c>
      <c r="CF3438">
        <v>1450</v>
      </c>
      <c r="CH3438">
        <v>1450</v>
      </c>
      <c r="CI3438">
        <v>100</v>
      </c>
      <c r="CJ3438">
        <v>0</v>
      </c>
      <c r="CK3438">
        <f>YEAR(tbl_Opportunity[[#This Row],[Close Date]])</f>
        <v>2021</v>
      </c>
    </row>
    <row r="3439" spans="1:89">
      <c r="A3439" t="s">
        <v>9026</v>
      </c>
      <c r="B3439" t="b">
        <v>0</v>
      </c>
      <c r="D3439" t="b">
        <v>0</v>
      </c>
      <c r="E3439" t="s">
        <v>2947</v>
      </c>
      <c r="H3439" s="1">
        <v>44235</v>
      </c>
      <c r="I3439" t="b">
        <v>1</v>
      </c>
      <c r="L3439" t="s">
        <v>9027</v>
      </c>
      <c r="O3439" t="s">
        <v>272</v>
      </c>
      <c r="P3439" t="b">
        <v>0</v>
      </c>
      <c r="Q3439" s="2">
        <v>44235.889537037037</v>
      </c>
      <c r="R3439" s="1"/>
      <c r="S3439" t="b">
        <v>0</v>
      </c>
      <c r="U3439" s="1"/>
      <c r="V3439" t="b">
        <v>0</v>
      </c>
      <c r="W3439" s="1">
        <v>44197</v>
      </c>
      <c r="X3439">
        <v>1</v>
      </c>
      <c r="Y3439">
        <v>2021</v>
      </c>
      <c r="Z3439" t="s">
        <v>8</v>
      </c>
      <c r="AA3439" t="s">
        <v>8</v>
      </c>
      <c r="AB3439" t="b">
        <v>0</v>
      </c>
      <c r="AC3439" t="b">
        <v>0</v>
      </c>
      <c r="AE3439" t="b">
        <v>1</v>
      </c>
      <c r="AF3439" t="b">
        <v>0</v>
      </c>
      <c r="AG3439" t="b">
        <v>0</v>
      </c>
      <c r="AH3439" t="s">
        <v>4366</v>
      </c>
      <c r="AI3439" t="b">
        <v>0</v>
      </c>
      <c r="AJ3439" t="s">
        <v>462</v>
      </c>
      <c r="AK3439" t="b">
        <v>0</v>
      </c>
      <c r="AL3439" s="1"/>
      <c r="AM3439" t="s">
        <v>162</v>
      </c>
      <c r="AN3439" s="2">
        <v>44296.95826388889</v>
      </c>
      <c r="AP3439" s="2"/>
      <c r="AQ3439" s="1"/>
      <c r="AS3439" t="b">
        <v>0</v>
      </c>
      <c r="AV3439" t="s">
        <v>93</v>
      </c>
      <c r="BB3439" t="s">
        <v>9028</v>
      </c>
      <c r="BD3439" t="b">
        <v>0</v>
      </c>
      <c r="BH3439" t="s">
        <v>272</v>
      </c>
      <c r="BI3439" t="s">
        <v>1072</v>
      </c>
      <c r="BL3439" t="s">
        <v>9027</v>
      </c>
      <c r="BM3439" t="s">
        <v>291</v>
      </c>
      <c r="BN3439" t="s">
        <v>203</v>
      </c>
      <c r="BQ3439" t="s">
        <v>204</v>
      </c>
      <c r="BR3439" t="b">
        <v>0</v>
      </c>
      <c r="BT3439" t="b">
        <v>0</v>
      </c>
      <c r="BW3439" t="s">
        <v>103</v>
      </c>
      <c r="BX3439" t="b">
        <v>0</v>
      </c>
      <c r="BY3439" s="2">
        <v>44376.857581018521</v>
      </c>
      <c r="CB3439" t="b">
        <v>0</v>
      </c>
      <c r="CC3439" t="b">
        <v>1</v>
      </c>
      <c r="CF3439">
        <v>5247</v>
      </c>
      <c r="CH3439">
        <v>5247</v>
      </c>
      <c r="CI3439">
        <v>100</v>
      </c>
      <c r="CJ3439">
        <v>0</v>
      </c>
      <c r="CK3439">
        <f>YEAR(tbl_Opportunity[[#This Row],[Close Date]])</f>
        <v>2021</v>
      </c>
    </row>
    <row r="3440" spans="1:89">
      <c r="A3440" t="s">
        <v>9029</v>
      </c>
      <c r="B3440" t="b">
        <v>0</v>
      </c>
      <c r="D3440" t="b">
        <v>0</v>
      </c>
      <c r="H3440" s="1">
        <v>44249</v>
      </c>
      <c r="I3440" t="b">
        <v>1</v>
      </c>
      <c r="L3440" t="s">
        <v>9030</v>
      </c>
      <c r="O3440" t="s">
        <v>272</v>
      </c>
      <c r="P3440" t="b">
        <v>0</v>
      </c>
      <c r="Q3440" s="2">
        <v>44249.856516203705</v>
      </c>
      <c r="R3440" s="1"/>
      <c r="S3440" t="b">
        <v>0</v>
      </c>
      <c r="U3440" s="1"/>
      <c r="V3440" t="b">
        <v>0</v>
      </c>
      <c r="W3440" s="1">
        <v>44197</v>
      </c>
      <c r="X3440">
        <v>1</v>
      </c>
      <c r="Y3440">
        <v>2021</v>
      </c>
      <c r="Z3440" t="s">
        <v>8</v>
      </c>
      <c r="AA3440" t="s">
        <v>8</v>
      </c>
      <c r="AB3440" t="b">
        <v>0</v>
      </c>
      <c r="AC3440" t="b">
        <v>0</v>
      </c>
      <c r="AE3440" t="b">
        <v>1</v>
      </c>
      <c r="AF3440" t="b">
        <v>0</v>
      </c>
      <c r="AG3440" t="b">
        <v>0</v>
      </c>
      <c r="AH3440" t="s">
        <v>4366</v>
      </c>
      <c r="AI3440" t="b">
        <v>0</v>
      </c>
      <c r="AJ3440" t="s">
        <v>462</v>
      </c>
      <c r="AK3440" t="b">
        <v>0</v>
      </c>
      <c r="AL3440" s="1"/>
      <c r="AM3440" t="s">
        <v>162</v>
      </c>
      <c r="AN3440" s="2">
        <v>44296.95826388889</v>
      </c>
      <c r="AP3440" s="2"/>
      <c r="AQ3440" s="1"/>
      <c r="AS3440" t="b">
        <v>0</v>
      </c>
      <c r="AV3440" t="s">
        <v>105</v>
      </c>
      <c r="BB3440" t="s">
        <v>9031</v>
      </c>
      <c r="BD3440" t="b">
        <v>0</v>
      </c>
      <c r="BH3440" t="s">
        <v>272</v>
      </c>
      <c r="BI3440" t="s">
        <v>2055</v>
      </c>
      <c r="BL3440" t="s">
        <v>9030</v>
      </c>
      <c r="BM3440" t="s">
        <v>291</v>
      </c>
      <c r="BN3440" t="s">
        <v>203</v>
      </c>
      <c r="BQ3440" t="s">
        <v>204</v>
      </c>
      <c r="BR3440" t="b">
        <v>0</v>
      </c>
      <c r="BT3440" t="b">
        <v>0</v>
      </c>
      <c r="BW3440" t="s">
        <v>103</v>
      </c>
      <c r="BX3440" t="b">
        <v>0</v>
      </c>
      <c r="BY3440" s="2">
        <v>44376.857581018521</v>
      </c>
      <c r="BZ3440" t="s">
        <v>314</v>
      </c>
      <c r="CB3440" t="b">
        <v>0</v>
      </c>
      <c r="CC3440" t="b">
        <v>1</v>
      </c>
      <c r="CF3440">
        <v>8986</v>
      </c>
      <c r="CH3440">
        <v>8986</v>
      </c>
      <c r="CI3440">
        <v>100</v>
      </c>
      <c r="CJ3440">
        <v>0</v>
      </c>
      <c r="CK3440">
        <f>YEAR(tbl_Opportunity[[#This Row],[Close Date]])</f>
        <v>2021</v>
      </c>
    </row>
    <row r="3441" spans="1:89">
      <c r="A3441" t="s">
        <v>9032</v>
      </c>
      <c r="B3441" t="b">
        <v>0</v>
      </c>
      <c r="D3441" t="b">
        <v>0</v>
      </c>
      <c r="H3441" s="1">
        <v>43552</v>
      </c>
      <c r="I3441" t="b">
        <v>1</v>
      </c>
      <c r="L3441" t="s">
        <v>9033</v>
      </c>
      <c r="O3441" t="s">
        <v>272</v>
      </c>
      <c r="P3441" t="b">
        <v>0</v>
      </c>
      <c r="Q3441" s="2">
        <v>43802.829606481479</v>
      </c>
      <c r="R3441" s="1"/>
      <c r="S3441" t="b">
        <v>0</v>
      </c>
      <c r="U3441" s="1"/>
      <c r="V3441" t="b">
        <v>0</v>
      </c>
      <c r="W3441" s="1">
        <v>43466</v>
      </c>
      <c r="X3441">
        <v>1</v>
      </c>
      <c r="Y3441">
        <v>2019</v>
      </c>
      <c r="Z3441" t="s">
        <v>8</v>
      </c>
      <c r="AA3441" t="s">
        <v>8</v>
      </c>
      <c r="AB3441" t="b">
        <v>0</v>
      </c>
      <c r="AC3441" t="b">
        <v>0</v>
      </c>
      <c r="AE3441" t="b">
        <v>1</v>
      </c>
      <c r="AF3441" t="b">
        <v>0</v>
      </c>
      <c r="AG3441" t="b">
        <v>0</v>
      </c>
      <c r="AI3441" t="b">
        <v>0</v>
      </c>
      <c r="AJ3441" t="s">
        <v>574</v>
      </c>
      <c r="AK3441" t="b">
        <v>0</v>
      </c>
      <c r="AL3441" s="1"/>
      <c r="AM3441" t="s">
        <v>162</v>
      </c>
      <c r="AN3441" s="2">
        <v>44296.95826388889</v>
      </c>
      <c r="AP3441" s="2">
        <v>43826.855844907404</v>
      </c>
      <c r="AQ3441" s="1"/>
      <c r="AS3441" t="b">
        <v>0</v>
      </c>
      <c r="AV3441" t="s">
        <v>105</v>
      </c>
      <c r="AY3441" t="s">
        <v>1407</v>
      </c>
      <c r="BB3441" t="s">
        <v>9034</v>
      </c>
      <c r="BD3441" t="b">
        <v>0</v>
      </c>
      <c r="BH3441" t="s">
        <v>272</v>
      </c>
      <c r="BI3441" t="s">
        <v>549</v>
      </c>
      <c r="BL3441" t="s">
        <v>9033</v>
      </c>
      <c r="BM3441" t="s">
        <v>291</v>
      </c>
      <c r="BN3441" t="s">
        <v>203</v>
      </c>
      <c r="BQ3441" t="s">
        <v>204</v>
      </c>
      <c r="BR3441" t="b">
        <v>0</v>
      </c>
      <c r="BT3441" t="b">
        <v>0</v>
      </c>
      <c r="BW3441" t="s">
        <v>103</v>
      </c>
      <c r="BX3441" t="b">
        <v>0</v>
      </c>
      <c r="BY3441" s="2">
        <v>44376.857581018521</v>
      </c>
      <c r="BZ3441" t="s">
        <v>1792</v>
      </c>
      <c r="CB3441" t="b">
        <v>0</v>
      </c>
      <c r="CC3441" t="b">
        <v>1</v>
      </c>
      <c r="CF3441">
        <v>4495.5</v>
      </c>
      <c r="CH3441">
        <v>4495.5</v>
      </c>
      <c r="CI3441">
        <v>100</v>
      </c>
      <c r="CJ3441">
        <v>0</v>
      </c>
      <c r="CK3441">
        <f>YEAR(tbl_Opportunity[[#This Row],[Close Date]])</f>
        <v>2019</v>
      </c>
    </row>
    <row r="3442" spans="1:89">
      <c r="A3442" t="s">
        <v>9018</v>
      </c>
      <c r="B3442" t="b">
        <v>0</v>
      </c>
      <c r="D3442" t="b">
        <v>0</v>
      </c>
      <c r="E3442" t="s">
        <v>4664</v>
      </c>
      <c r="H3442" s="1">
        <v>43553</v>
      </c>
      <c r="I3442" t="b">
        <v>1</v>
      </c>
      <c r="L3442" t="s">
        <v>9019</v>
      </c>
      <c r="O3442" t="s">
        <v>272</v>
      </c>
      <c r="P3442" t="b">
        <v>0</v>
      </c>
      <c r="Q3442" s="2">
        <v>43802.847812499997</v>
      </c>
      <c r="R3442" s="1"/>
      <c r="S3442" t="b">
        <v>0</v>
      </c>
      <c r="U3442" s="1"/>
      <c r="V3442" t="b">
        <v>0</v>
      </c>
      <c r="W3442" s="1">
        <v>43466</v>
      </c>
      <c r="X3442">
        <v>1</v>
      </c>
      <c r="Y3442">
        <v>2019</v>
      </c>
      <c r="Z3442" t="s">
        <v>8</v>
      </c>
      <c r="AA3442" t="s">
        <v>8</v>
      </c>
      <c r="AB3442" t="b">
        <v>0</v>
      </c>
      <c r="AC3442" t="b">
        <v>0</v>
      </c>
      <c r="AE3442" t="b">
        <v>1</v>
      </c>
      <c r="AF3442" t="b">
        <v>0</v>
      </c>
      <c r="AG3442" t="b">
        <v>0</v>
      </c>
      <c r="AI3442" t="b">
        <v>0</v>
      </c>
      <c r="AJ3442" t="s">
        <v>574</v>
      </c>
      <c r="AK3442" t="b">
        <v>0</v>
      </c>
      <c r="AL3442" s="1"/>
      <c r="AM3442" t="s">
        <v>162</v>
      </c>
      <c r="AN3442" s="2">
        <v>44296.95826388889</v>
      </c>
      <c r="AP3442" s="2">
        <v>43822.780104166668</v>
      </c>
      <c r="AQ3442" s="1"/>
      <c r="AS3442" t="b">
        <v>0</v>
      </c>
      <c r="AV3442" t="s">
        <v>93</v>
      </c>
      <c r="AY3442" t="s">
        <v>1407</v>
      </c>
      <c r="BB3442" t="s">
        <v>9035</v>
      </c>
      <c r="BD3442" t="b">
        <v>0</v>
      </c>
      <c r="BH3442" t="s">
        <v>272</v>
      </c>
      <c r="BI3442" t="s">
        <v>549</v>
      </c>
      <c r="BL3442" t="s">
        <v>9019</v>
      </c>
      <c r="BM3442" t="s">
        <v>291</v>
      </c>
      <c r="BN3442" t="s">
        <v>203</v>
      </c>
      <c r="BQ3442" t="s">
        <v>204</v>
      </c>
      <c r="BR3442" t="b">
        <v>0</v>
      </c>
      <c r="BT3442" t="b">
        <v>0</v>
      </c>
      <c r="BW3442" t="s">
        <v>103</v>
      </c>
      <c r="BX3442" t="b">
        <v>0</v>
      </c>
      <c r="BY3442" s="2">
        <v>44376.857581018521</v>
      </c>
      <c r="BZ3442" t="s">
        <v>1792</v>
      </c>
      <c r="CB3442" t="b">
        <v>0</v>
      </c>
      <c r="CC3442" t="b">
        <v>1</v>
      </c>
      <c r="CF3442">
        <v>8991</v>
      </c>
      <c r="CH3442">
        <v>8991</v>
      </c>
      <c r="CI3442">
        <v>100</v>
      </c>
      <c r="CJ3442">
        <v>0</v>
      </c>
      <c r="CK3442">
        <f>YEAR(tbl_Opportunity[[#This Row],[Close Date]])</f>
        <v>2019</v>
      </c>
    </row>
    <row r="3443" spans="1:89">
      <c r="A3443" t="s">
        <v>465</v>
      </c>
      <c r="B3443" t="b">
        <v>0</v>
      </c>
      <c r="D3443" t="b">
        <v>0</v>
      </c>
      <c r="H3443" s="1">
        <v>43886</v>
      </c>
      <c r="I3443" t="b">
        <v>1</v>
      </c>
      <c r="L3443" t="s">
        <v>3236</v>
      </c>
      <c r="O3443" t="s">
        <v>272</v>
      </c>
      <c r="P3443" t="b">
        <v>0</v>
      </c>
      <c r="Q3443" s="2">
        <v>43886.792534722219</v>
      </c>
      <c r="R3443" s="1"/>
      <c r="S3443" t="b">
        <v>0</v>
      </c>
      <c r="U3443" s="1"/>
      <c r="V3443" t="b">
        <v>0</v>
      </c>
      <c r="W3443" s="1">
        <v>43831</v>
      </c>
      <c r="X3443">
        <v>1</v>
      </c>
      <c r="Y3443">
        <v>2020</v>
      </c>
      <c r="Z3443" t="s">
        <v>8</v>
      </c>
      <c r="AA3443" t="s">
        <v>8</v>
      </c>
      <c r="AB3443" t="b">
        <v>0</v>
      </c>
      <c r="AC3443" t="b">
        <v>0</v>
      </c>
      <c r="AE3443" t="b">
        <v>1</v>
      </c>
      <c r="AF3443" t="b">
        <v>0</v>
      </c>
      <c r="AG3443" t="b">
        <v>0</v>
      </c>
      <c r="AI3443" t="b">
        <v>0</v>
      </c>
      <c r="AK3443" t="b">
        <v>0</v>
      </c>
      <c r="AL3443" s="1"/>
      <c r="AM3443" t="s">
        <v>162</v>
      </c>
      <c r="AN3443" s="2">
        <v>44296.95826388889</v>
      </c>
      <c r="AP3443" s="2"/>
      <c r="AQ3443" s="1"/>
      <c r="AS3443" t="b">
        <v>0</v>
      </c>
      <c r="AV3443" t="s">
        <v>93</v>
      </c>
      <c r="AY3443" t="s">
        <v>236</v>
      </c>
      <c r="BB3443" t="s">
        <v>9036</v>
      </c>
      <c r="BD3443" t="b">
        <v>0</v>
      </c>
      <c r="BH3443" t="s">
        <v>272</v>
      </c>
      <c r="BI3443" t="s">
        <v>1243</v>
      </c>
      <c r="BL3443" t="s">
        <v>3236</v>
      </c>
      <c r="BM3443" t="s">
        <v>291</v>
      </c>
      <c r="BN3443" t="s">
        <v>203</v>
      </c>
      <c r="BQ3443" t="s">
        <v>204</v>
      </c>
      <c r="BR3443" t="b">
        <v>0</v>
      </c>
      <c r="BT3443" t="b">
        <v>0</v>
      </c>
      <c r="BW3443" t="s">
        <v>103</v>
      </c>
      <c r="BX3443" t="b">
        <v>0</v>
      </c>
      <c r="BY3443" s="2">
        <v>44376.857581018521</v>
      </c>
      <c r="CB3443" t="b">
        <v>0</v>
      </c>
      <c r="CC3443" t="b">
        <v>1</v>
      </c>
      <c r="CF3443">
        <v>695</v>
      </c>
      <c r="CH3443">
        <v>695</v>
      </c>
      <c r="CI3443">
        <v>100</v>
      </c>
      <c r="CJ3443">
        <v>0</v>
      </c>
      <c r="CK3443">
        <f>YEAR(tbl_Opportunity[[#This Row],[Close Date]])</f>
        <v>2020</v>
      </c>
    </row>
    <row r="3444" spans="1:89">
      <c r="A3444" t="s">
        <v>223</v>
      </c>
      <c r="B3444" t="b">
        <v>0</v>
      </c>
      <c r="D3444" t="b">
        <v>0</v>
      </c>
      <c r="E3444" t="s">
        <v>4078</v>
      </c>
      <c r="H3444" s="1">
        <v>43892</v>
      </c>
      <c r="I3444" t="b">
        <v>1</v>
      </c>
      <c r="L3444" t="s">
        <v>567</v>
      </c>
      <c r="O3444" t="s">
        <v>272</v>
      </c>
      <c r="P3444" t="b">
        <v>0</v>
      </c>
      <c r="Q3444" s="2">
        <v>43892.822106481479</v>
      </c>
      <c r="R3444" s="1"/>
      <c r="S3444" t="b">
        <v>0</v>
      </c>
      <c r="U3444" s="1"/>
      <c r="V3444" t="b">
        <v>0</v>
      </c>
      <c r="W3444" s="1">
        <v>43831</v>
      </c>
      <c r="X3444">
        <v>1</v>
      </c>
      <c r="Y3444">
        <v>2020</v>
      </c>
      <c r="Z3444" t="s">
        <v>8</v>
      </c>
      <c r="AA3444" t="s">
        <v>8</v>
      </c>
      <c r="AB3444" t="b">
        <v>0</v>
      </c>
      <c r="AC3444" t="b">
        <v>0</v>
      </c>
      <c r="AE3444" t="b">
        <v>1</v>
      </c>
      <c r="AF3444" t="b">
        <v>0</v>
      </c>
      <c r="AG3444" t="b">
        <v>0</v>
      </c>
      <c r="AI3444" t="b">
        <v>0</v>
      </c>
      <c r="AK3444" t="b">
        <v>0</v>
      </c>
      <c r="AL3444" s="1">
        <v>43892</v>
      </c>
      <c r="AM3444" t="s">
        <v>162</v>
      </c>
      <c r="AN3444" s="2">
        <v>44297.841400462959</v>
      </c>
      <c r="AP3444" s="2">
        <v>43892.895694444444</v>
      </c>
      <c r="AQ3444" s="1"/>
      <c r="AS3444" t="b">
        <v>0</v>
      </c>
      <c r="AV3444" t="s">
        <v>93</v>
      </c>
      <c r="AY3444" t="s">
        <v>236</v>
      </c>
      <c r="BB3444" t="s">
        <v>9037</v>
      </c>
      <c r="BD3444" t="b">
        <v>0</v>
      </c>
      <c r="BH3444" t="s">
        <v>272</v>
      </c>
      <c r="BI3444" t="s">
        <v>1243</v>
      </c>
      <c r="BL3444" t="s">
        <v>567</v>
      </c>
      <c r="BM3444" t="s">
        <v>291</v>
      </c>
      <c r="BN3444" t="s">
        <v>203</v>
      </c>
      <c r="BQ3444" t="s">
        <v>204</v>
      </c>
      <c r="BR3444" t="b">
        <v>0</v>
      </c>
      <c r="BT3444" t="b">
        <v>0</v>
      </c>
      <c r="BW3444" t="s">
        <v>103</v>
      </c>
      <c r="BX3444" t="b">
        <v>0</v>
      </c>
      <c r="BY3444" s="2">
        <v>44376.857581018521</v>
      </c>
      <c r="CB3444" t="b">
        <v>0</v>
      </c>
      <c r="CC3444" t="b">
        <v>1</v>
      </c>
      <c r="CF3444">
        <v>695</v>
      </c>
      <c r="CH3444">
        <v>695</v>
      </c>
      <c r="CI3444">
        <v>100</v>
      </c>
      <c r="CJ3444">
        <v>0</v>
      </c>
      <c r="CK3444">
        <f>YEAR(tbl_Opportunity[[#This Row],[Close Date]])</f>
        <v>2020</v>
      </c>
    </row>
    <row r="3445" spans="1:89">
      <c r="A3445" t="s">
        <v>2408</v>
      </c>
      <c r="B3445" t="b">
        <v>0</v>
      </c>
      <c r="D3445" t="b">
        <v>0</v>
      </c>
      <c r="H3445" s="1">
        <v>43861</v>
      </c>
      <c r="I3445" t="b">
        <v>1</v>
      </c>
      <c r="L3445" t="s">
        <v>9038</v>
      </c>
      <c r="O3445" t="s">
        <v>194</v>
      </c>
      <c r="P3445" t="b">
        <v>0</v>
      </c>
      <c r="Q3445" s="2">
        <v>43840.765127314815</v>
      </c>
      <c r="R3445" s="1"/>
      <c r="S3445" t="b">
        <v>0</v>
      </c>
      <c r="U3445" s="1"/>
      <c r="V3445" t="b">
        <v>0</v>
      </c>
      <c r="W3445" s="1">
        <v>43831</v>
      </c>
      <c r="X3445">
        <v>1</v>
      </c>
      <c r="Y3445">
        <v>2020</v>
      </c>
      <c r="Z3445" t="s">
        <v>8</v>
      </c>
      <c r="AA3445" t="s">
        <v>8</v>
      </c>
      <c r="AB3445" t="b">
        <v>0</v>
      </c>
      <c r="AC3445" t="b">
        <v>0</v>
      </c>
      <c r="AE3445" t="b">
        <v>1</v>
      </c>
      <c r="AF3445" t="b">
        <v>0</v>
      </c>
      <c r="AG3445" t="b">
        <v>0</v>
      </c>
      <c r="AH3445" t="s">
        <v>4366</v>
      </c>
      <c r="AI3445" t="b">
        <v>0</v>
      </c>
      <c r="AK3445" t="b">
        <v>0</v>
      </c>
      <c r="AL3445" s="1"/>
      <c r="AM3445" t="s">
        <v>162</v>
      </c>
      <c r="AN3445" s="2">
        <v>44297.8278587963</v>
      </c>
      <c r="AP3445" s="2">
        <v>43865.416493055556</v>
      </c>
      <c r="AQ3445" s="1"/>
      <c r="AS3445" t="b">
        <v>0</v>
      </c>
      <c r="AV3445" t="s">
        <v>153</v>
      </c>
      <c r="AY3445" t="s">
        <v>236</v>
      </c>
      <c r="AZ3445" t="s">
        <v>300</v>
      </c>
      <c r="BB3445" t="s">
        <v>9039</v>
      </c>
      <c r="BD3445" t="b">
        <v>0</v>
      </c>
      <c r="BH3445" t="s">
        <v>194</v>
      </c>
      <c r="BI3445" t="s">
        <v>4697</v>
      </c>
      <c r="BJ3445" t="s">
        <v>216</v>
      </c>
      <c r="BL3445" t="s">
        <v>5330</v>
      </c>
      <c r="BM3445" t="s">
        <v>291</v>
      </c>
      <c r="BN3445" t="s">
        <v>203</v>
      </c>
      <c r="BQ3445" t="s">
        <v>204</v>
      </c>
      <c r="BR3445" t="b">
        <v>0</v>
      </c>
      <c r="BT3445" t="b">
        <v>0</v>
      </c>
      <c r="BW3445" t="s">
        <v>103</v>
      </c>
      <c r="BX3445" t="b">
        <v>0</v>
      </c>
      <c r="BY3445" s="2">
        <v>44376.857581018521</v>
      </c>
      <c r="BZ3445" t="s">
        <v>265</v>
      </c>
      <c r="CB3445" t="b">
        <v>0</v>
      </c>
      <c r="CC3445" t="b">
        <v>1</v>
      </c>
      <c r="CF3445">
        <v>12150</v>
      </c>
      <c r="CH3445">
        <v>12150</v>
      </c>
      <c r="CI3445">
        <v>100</v>
      </c>
      <c r="CJ3445">
        <v>0</v>
      </c>
      <c r="CK3445">
        <f>YEAR(tbl_Opportunity[[#This Row],[Close Date]])</f>
        <v>2020</v>
      </c>
    </row>
    <row r="3446" spans="1:89">
      <c r="A3446" t="s">
        <v>2219</v>
      </c>
      <c r="B3446" t="b">
        <v>0</v>
      </c>
      <c r="D3446" t="b">
        <v>0</v>
      </c>
      <c r="E3446" t="s">
        <v>2873</v>
      </c>
      <c r="H3446" s="1">
        <v>43858</v>
      </c>
      <c r="I3446" t="b">
        <v>1</v>
      </c>
      <c r="L3446" t="s">
        <v>6400</v>
      </c>
      <c r="O3446" t="s">
        <v>260</v>
      </c>
      <c r="P3446" t="b">
        <v>0</v>
      </c>
      <c r="Q3446" s="2">
        <v>43858.074201388888</v>
      </c>
      <c r="R3446" s="1"/>
      <c r="S3446" t="b">
        <v>0</v>
      </c>
      <c r="U3446" s="1"/>
      <c r="V3446" t="b">
        <v>0</v>
      </c>
      <c r="W3446" s="1">
        <v>43831</v>
      </c>
      <c r="X3446">
        <v>1</v>
      </c>
      <c r="Y3446">
        <v>2020</v>
      </c>
      <c r="Z3446" t="s">
        <v>8</v>
      </c>
      <c r="AA3446" t="s">
        <v>8</v>
      </c>
      <c r="AB3446" t="b">
        <v>0</v>
      </c>
      <c r="AC3446" t="b">
        <v>0</v>
      </c>
      <c r="AE3446" t="b">
        <v>1</v>
      </c>
      <c r="AF3446" t="b">
        <v>0</v>
      </c>
      <c r="AG3446" t="b">
        <v>0</v>
      </c>
      <c r="AH3446" t="s">
        <v>4366</v>
      </c>
      <c r="AI3446" t="b">
        <v>0</v>
      </c>
      <c r="AJ3446" t="s">
        <v>211</v>
      </c>
      <c r="AK3446" t="b">
        <v>0</v>
      </c>
      <c r="AL3446" s="1">
        <v>43858</v>
      </c>
      <c r="AM3446" t="s">
        <v>162</v>
      </c>
      <c r="AN3446" s="2">
        <v>44297.8278587963</v>
      </c>
      <c r="AP3446" s="2">
        <v>43864.755891203706</v>
      </c>
      <c r="AQ3446" s="1"/>
      <c r="AS3446" t="b">
        <v>0</v>
      </c>
      <c r="AV3446" t="s">
        <v>153</v>
      </c>
      <c r="AY3446" t="s">
        <v>236</v>
      </c>
      <c r="AZ3446" t="s">
        <v>300</v>
      </c>
      <c r="BB3446" t="s">
        <v>9040</v>
      </c>
      <c r="BD3446" t="b">
        <v>0</v>
      </c>
      <c r="BH3446" t="s">
        <v>260</v>
      </c>
      <c r="BI3446" t="s">
        <v>1243</v>
      </c>
      <c r="BJ3446" t="s">
        <v>216</v>
      </c>
      <c r="BL3446" t="s">
        <v>6400</v>
      </c>
      <c r="BM3446" t="s">
        <v>291</v>
      </c>
      <c r="BN3446" t="s">
        <v>203</v>
      </c>
      <c r="BQ3446" t="s">
        <v>204</v>
      </c>
      <c r="BR3446" t="b">
        <v>0</v>
      </c>
      <c r="BT3446" t="b">
        <v>0</v>
      </c>
      <c r="BW3446" t="s">
        <v>103</v>
      </c>
      <c r="BX3446" t="b">
        <v>0</v>
      </c>
      <c r="BY3446" s="2">
        <v>44376.857581018521</v>
      </c>
      <c r="CB3446" t="b">
        <v>0</v>
      </c>
      <c r="CC3446" t="b">
        <v>1</v>
      </c>
      <c r="CF3446">
        <v>198</v>
      </c>
      <c r="CH3446">
        <v>198</v>
      </c>
      <c r="CI3446">
        <v>100</v>
      </c>
      <c r="CJ3446">
        <v>0</v>
      </c>
      <c r="CK3446">
        <f>YEAR(tbl_Opportunity[[#This Row],[Close Date]])</f>
        <v>2020</v>
      </c>
    </row>
    <row r="3447" spans="1:89">
      <c r="A3447" t="s">
        <v>2408</v>
      </c>
      <c r="B3447" t="b">
        <v>0</v>
      </c>
      <c r="D3447" t="b">
        <v>0</v>
      </c>
      <c r="H3447" s="1">
        <v>44286</v>
      </c>
      <c r="I3447" t="b">
        <v>1</v>
      </c>
      <c r="L3447" t="s">
        <v>9041</v>
      </c>
      <c r="O3447" t="s">
        <v>194</v>
      </c>
      <c r="P3447" t="b">
        <v>0</v>
      </c>
      <c r="Q3447" s="2">
        <v>44281.680833333332</v>
      </c>
      <c r="R3447" s="1"/>
      <c r="S3447" t="b">
        <v>0</v>
      </c>
      <c r="U3447" s="1"/>
      <c r="V3447" t="b">
        <v>0</v>
      </c>
      <c r="W3447" s="1">
        <v>44197</v>
      </c>
      <c r="X3447">
        <v>1</v>
      </c>
      <c r="Y3447">
        <v>2021</v>
      </c>
      <c r="Z3447" t="s">
        <v>8</v>
      </c>
      <c r="AA3447" t="s">
        <v>8</v>
      </c>
      <c r="AB3447" t="b">
        <v>0</v>
      </c>
      <c r="AC3447" t="b">
        <v>0</v>
      </c>
      <c r="AE3447" t="b">
        <v>1</v>
      </c>
      <c r="AF3447" t="b">
        <v>0</v>
      </c>
      <c r="AG3447" t="b">
        <v>0</v>
      </c>
      <c r="AH3447" t="s">
        <v>4366</v>
      </c>
      <c r="AI3447" t="b">
        <v>0</v>
      </c>
      <c r="AJ3447" t="s">
        <v>211</v>
      </c>
      <c r="AK3447" t="b">
        <v>0</v>
      </c>
      <c r="AL3447" s="1">
        <v>44284</v>
      </c>
      <c r="AM3447" t="s">
        <v>162</v>
      </c>
      <c r="AN3447" s="2">
        <v>44297.8278587963</v>
      </c>
      <c r="AP3447" s="2">
        <v>44286.466273148151</v>
      </c>
      <c r="AQ3447" s="1"/>
      <c r="AS3447" t="b">
        <v>0</v>
      </c>
      <c r="AV3447" t="s">
        <v>153</v>
      </c>
      <c r="AY3447" t="s">
        <v>236</v>
      </c>
      <c r="BB3447" t="s">
        <v>9042</v>
      </c>
      <c r="BD3447" t="b">
        <v>0</v>
      </c>
      <c r="BH3447" t="s">
        <v>194</v>
      </c>
      <c r="BI3447" t="s">
        <v>2055</v>
      </c>
      <c r="BJ3447" t="s">
        <v>216</v>
      </c>
      <c r="BL3447" t="s">
        <v>9041</v>
      </c>
      <c r="BM3447" t="s">
        <v>291</v>
      </c>
      <c r="BN3447" t="s">
        <v>203</v>
      </c>
      <c r="BQ3447" t="s">
        <v>204</v>
      </c>
      <c r="BR3447" t="b">
        <v>0</v>
      </c>
      <c r="BT3447" t="b">
        <v>0</v>
      </c>
      <c r="BW3447" t="s">
        <v>103</v>
      </c>
      <c r="BX3447" t="b">
        <v>0</v>
      </c>
      <c r="BY3447" s="2">
        <v>44376.857581018521</v>
      </c>
      <c r="BZ3447" t="s">
        <v>265</v>
      </c>
      <c r="CB3447" t="b">
        <v>0</v>
      </c>
      <c r="CC3447" t="b">
        <v>1</v>
      </c>
      <c r="CF3447">
        <v>19128</v>
      </c>
      <c r="CH3447">
        <v>19128</v>
      </c>
      <c r="CI3447">
        <v>100</v>
      </c>
      <c r="CJ3447">
        <v>0</v>
      </c>
      <c r="CK3447">
        <f>YEAR(tbl_Opportunity[[#This Row],[Close Date]])</f>
        <v>2021</v>
      </c>
    </row>
    <row r="3448" spans="1:89">
      <c r="A3448" t="s">
        <v>319</v>
      </c>
      <c r="B3448" t="b">
        <v>0</v>
      </c>
      <c r="D3448" t="b">
        <v>0</v>
      </c>
      <c r="E3448" t="s">
        <v>4679</v>
      </c>
      <c r="H3448" s="1">
        <v>43555</v>
      </c>
      <c r="I3448" t="b">
        <v>1</v>
      </c>
      <c r="L3448" t="s">
        <v>9043</v>
      </c>
      <c r="O3448" t="s">
        <v>272</v>
      </c>
      <c r="P3448" t="b">
        <v>0</v>
      </c>
      <c r="Q3448" s="2">
        <v>43445.857939814814</v>
      </c>
      <c r="R3448" s="1"/>
      <c r="S3448" t="b">
        <v>0</v>
      </c>
      <c r="U3448" s="1"/>
      <c r="V3448" t="b">
        <v>0</v>
      </c>
      <c r="W3448" s="1">
        <v>43466</v>
      </c>
      <c r="X3448">
        <v>1</v>
      </c>
      <c r="Y3448">
        <v>2019</v>
      </c>
      <c r="Z3448" t="s">
        <v>8</v>
      </c>
      <c r="AA3448" t="s">
        <v>8</v>
      </c>
      <c r="AB3448" t="b">
        <v>0</v>
      </c>
      <c r="AC3448" t="b">
        <v>0</v>
      </c>
      <c r="AE3448" t="b">
        <v>1</v>
      </c>
      <c r="AF3448" t="b">
        <v>0</v>
      </c>
      <c r="AG3448" t="b">
        <v>0</v>
      </c>
      <c r="AH3448" t="s">
        <v>4366</v>
      </c>
      <c r="AI3448" t="b">
        <v>0</v>
      </c>
      <c r="AK3448" t="b">
        <v>0</v>
      </c>
      <c r="AL3448" s="1"/>
      <c r="AM3448" t="s">
        <v>162</v>
      </c>
      <c r="AN3448" s="2">
        <v>44296.95826388889</v>
      </c>
      <c r="AP3448" s="2">
        <v>43556.699155092596</v>
      </c>
      <c r="AQ3448" s="1"/>
      <c r="AS3448" t="b">
        <v>0</v>
      </c>
      <c r="AV3448" t="s">
        <v>176</v>
      </c>
      <c r="BB3448" t="s">
        <v>9044</v>
      </c>
      <c r="BD3448" t="b">
        <v>0</v>
      </c>
      <c r="BH3448" t="s">
        <v>272</v>
      </c>
      <c r="BI3448" t="s">
        <v>200</v>
      </c>
      <c r="BL3448" t="s">
        <v>9043</v>
      </c>
      <c r="BM3448" t="s">
        <v>3069</v>
      </c>
      <c r="BN3448" t="s">
        <v>203</v>
      </c>
      <c r="BQ3448" t="s">
        <v>204</v>
      </c>
      <c r="BR3448" t="b">
        <v>0</v>
      </c>
      <c r="BT3448" t="b">
        <v>0</v>
      </c>
      <c r="BW3448" t="s">
        <v>103</v>
      </c>
      <c r="BX3448" t="b">
        <v>0</v>
      </c>
      <c r="BY3448" s="2">
        <v>44376.857569444444</v>
      </c>
      <c r="CB3448" t="b">
        <v>0</v>
      </c>
      <c r="CC3448" t="b">
        <v>1</v>
      </c>
      <c r="CF3448">
        <v>5966.67</v>
      </c>
      <c r="CH3448">
        <v>5966.67</v>
      </c>
      <c r="CI3448">
        <v>100</v>
      </c>
      <c r="CJ3448">
        <v>0</v>
      </c>
      <c r="CK3448">
        <f>YEAR(tbl_Opportunity[[#This Row],[Close Date]])</f>
        <v>2019</v>
      </c>
    </row>
    <row r="3449" spans="1:89">
      <c r="A3449" t="s">
        <v>208</v>
      </c>
      <c r="B3449" t="b">
        <v>0</v>
      </c>
      <c r="D3449" t="b">
        <v>0</v>
      </c>
      <c r="E3449" t="s">
        <v>6682</v>
      </c>
      <c r="H3449" s="1">
        <v>43537</v>
      </c>
      <c r="I3449" t="b">
        <v>1</v>
      </c>
      <c r="O3449" t="s">
        <v>272</v>
      </c>
      <c r="P3449" t="b">
        <v>0</v>
      </c>
      <c r="Q3449" s="2">
        <v>43530.805173611108</v>
      </c>
      <c r="R3449" s="1"/>
      <c r="S3449" t="b">
        <v>0</v>
      </c>
      <c r="U3449" s="1"/>
      <c r="V3449" t="b">
        <v>0</v>
      </c>
      <c r="W3449" s="1">
        <v>43466</v>
      </c>
      <c r="X3449">
        <v>1</v>
      </c>
      <c r="Y3449">
        <v>2019</v>
      </c>
      <c r="Z3449" t="s">
        <v>8</v>
      </c>
      <c r="AA3449" t="s">
        <v>8</v>
      </c>
      <c r="AB3449" t="b">
        <v>0</v>
      </c>
      <c r="AC3449" t="b">
        <v>0</v>
      </c>
      <c r="AE3449" t="b">
        <v>1</v>
      </c>
      <c r="AF3449" t="b">
        <v>0</v>
      </c>
      <c r="AG3449" t="b">
        <v>0</v>
      </c>
      <c r="AI3449" t="b">
        <v>0</v>
      </c>
      <c r="AK3449" t="b">
        <v>0</v>
      </c>
      <c r="AL3449" s="1"/>
      <c r="AM3449" t="s">
        <v>162</v>
      </c>
      <c r="AN3449" s="2">
        <v>44296.95826388889</v>
      </c>
      <c r="AP3449" s="2">
        <v>43537.605775462966</v>
      </c>
      <c r="AQ3449" s="1"/>
      <c r="AS3449" t="b">
        <v>0</v>
      </c>
      <c r="AV3449" t="s">
        <v>105</v>
      </c>
      <c r="BB3449" t="s">
        <v>9045</v>
      </c>
      <c r="BD3449" t="b">
        <v>0</v>
      </c>
      <c r="BH3449" t="s">
        <v>272</v>
      </c>
      <c r="BI3449" t="s">
        <v>549</v>
      </c>
      <c r="BL3449" t="s">
        <v>622</v>
      </c>
      <c r="BM3449" t="s">
        <v>3069</v>
      </c>
      <c r="BN3449" t="s">
        <v>203</v>
      </c>
      <c r="BQ3449" t="s">
        <v>204</v>
      </c>
      <c r="BR3449" t="b">
        <v>0</v>
      </c>
      <c r="BT3449" t="b">
        <v>0</v>
      </c>
      <c r="BW3449" t="s">
        <v>103</v>
      </c>
      <c r="BX3449" t="b">
        <v>0</v>
      </c>
      <c r="BY3449" s="2">
        <v>44376.857569444444</v>
      </c>
      <c r="CB3449" t="b">
        <v>0</v>
      </c>
      <c r="CC3449" t="b">
        <v>1</v>
      </c>
      <c r="CF3449">
        <v>5000</v>
      </c>
      <c r="CH3449">
        <v>5000</v>
      </c>
      <c r="CI3449">
        <v>100</v>
      </c>
      <c r="CJ3449">
        <v>0</v>
      </c>
      <c r="CK3449">
        <f>YEAR(tbl_Opportunity[[#This Row],[Close Date]])</f>
        <v>2019</v>
      </c>
    </row>
    <row r="3450" spans="1:89">
      <c r="A3450" t="s">
        <v>319</v>
      </c>
      <c r="B3450" t="b">
        <v>0</v>
      </c>
      <c r="D3450" t="b">
        <v>0</v>
      </c>
      <c r="E3450" t="s">
        <v>1005</v>
      </c>
      <c r="H3450" s="1">
        <v>43857</v>
      </c>
      <c r="I3450" t="b">
        <v>1</v>
      </c>
      <c r="L3450" t="s">
        <v>1097</v>
      </c>
      <c r="O3450" t="s">
        <v>272</v>
      </c>
      <c r="P3450" t="b">
        <v>0</v>
      </c>
      <c r="Q3450" s="2">
        <v>43857.610231481478</v>
      </c>
      <c r="R3450" s="1"/>
      <c r="S3450" t="b">
        <v>0</v>
      </c>
      <c r="U3450" s="1"/>
      <c r="V3450" t="b">
        <v>0</v>
      </c>
      <c r="W3450" s="1">
        <v>43831</v>
      </c>
      <c r="X3450">
        <v>1</v>
      </c>
      <c r="Y3450">
        <v>2020</v>
      </c>
      <c r="Z3450" t="s">
        <v>8</v>
      </c>
      <c r="AA3450" t="s">
        <v>8</v>
      </c>
      <c r="AB3450" t="b">
        <v>0</v>
      </c>
      <c r="AC3450" t="b">
        <v>0</v>
      </c>
      <c r="AE3450" t="b">
        <v>1</v>
      </c>
      <c r="AF3450" t="b">
        <v>0</v>
      </c>
      <c r="AG3450" t="b">
        <v>0</v>
      </c>
      <c r="AI3450" t="b">
        <v>0</v>
      </c>
      <c r="AK3450" t="b">
        <v>0</v>
      </c>
      <c r="AL3450" s="1"/>
      <c r="AM3450" t="s">
        <v>162</v>
      </c>
      <c r="AN3450" s="2">
        <v>44296.95826388889</v>
      </c>
      <c r="AP3450" s="2">
        <v>43857.779606481483</v>
      </c>
      <c r="AQ3450" s="1"/>
      <c r="AS3450" t="b">
        <v>0</v>
      </c>
      <c r="AV3450" t="s">
        <v>176</v>
      </c>
      <c r="BB3450" t="s">
        <v>9046</v>
      </c>
      <c r="BD3450" t="b">
        <v>0</v>
      </c>
      <c r="BH3450" t="s">
        <v>272</v>
      </c>
      <c r="BI3450" t="s">
        <v>1243</v>
      </c>
      <c r="BL3450" t="s">
        <v>1097</v>
      </c>
      <c r="BM3450" t="s">
        <v>3069</v>
      </c>
      <c r="BN3450" t="s">
        <v>203</v>
      </c>
      <c r="BQ3450" t="s">
        <v>204</v>
      </c>
      <c r="BR3450" t="b">
        <v>0</v>
      </c>
      <c r="BT3450" t="b">
        <v>0</v>
      </c>
      <c r="BW3450" t="s">
        <v>103</v>
      </c>
      <c r="BX3450" t="b">
        <v>0</v>
      </c>
      <c r="BY3450" s="2">
        <v>44376.857581018521</v>
      </c>
      <c r="CB3450" t="b">
        <v>0</v>
      </c>
      <c r="CC3450" t="b">
        <v>1</v>
      </c>
      <c r="CF3450">
        <v>8950</v>
      </c>
      <c r="CH3450">
        <v>8950</v>
      </c>
      <c r="CI3450">
        <v>100</v>
      </c>
      <c r="CJ3450">
        <v>0</v>
      </c>
      <c r="CK3450">
        <f>YEAR(tbl_Opportunity[[#This Row],[Close Date]])</f>
        <v>2020</v>
      </c>
    </row>
    <row r="3451" spans="1:89">
      <c r="A3451" t="s">
        <v>6780</v>
      </c>
      <c r="B3451" t="b">
        <v>0</v>
      </c>
      <c r="D3451" t="b">
        <v>0</v>
      </c>
      <c r="H3451" s="1">
        <v>43879</v>
      </c>
      <c r="I3451" t="b">
        <v>1</v>
      </c>
      <c r="L3451" t="s">
        <v>6781</v>
      </c>
      <c r="O3451" t="s">
        <v>272</v>
      </c>
      <c r="P3451" t="b">
        <v>0</v>
      </c>
      <c r="Q3451" s="2">
        <v>43861.712060185186</v>
      </c>
      <c r="R3451" s="1"/>
      <c r="S3451" t="b">
        <v>0</v>
      </c>
      <c r="U3451" s="1"/>
      <c r="V3451" t="b">
        <v>0</v>
      </c>
      <c r="W3451" s="1">
        <v>43831</v>
      </c>
      <c r="X3451">
        <v>1</v>
      </c>
      <c r="Y3451">
        <v>2020</v>
      </c>
      <c r="Z3451" t="s">
        <v>8</v>
      </c>
      <c r="AA3451" t="s">
        <v>8</v>
      </c>
      <c r="AB3451" t="b">
        <v>0</v>
      </c>
      <c r="AC3451" t="b">
        <v>0</v>
      </c>
      <c r="AE3451" t="b">
        <v>1</v>
      </c>
      <c r="AF3451" t="b">
        <v>0</v>
      </c>
      <c r="AG3451" t="b">
        <v>0</v>
      </c>
      <c r="AI3451" t="b">
        <v>0</v>
      </c>
      <c r="AK3451" t="b">
        <v>0</v>
      </c>
      <c r="AL3451" s="1">
        <v>43875</v>
      </c>
      <c r="AM3451" t="s">
        <v>162</v>
      </c>
      <c r="AN3451" s="2">
        <v>44297.841400462959</v>
      </c>
      <c r="AP3451" s="2">
        <v>43879.922152777777</v>
      </c>
      <c r="AQ3451" s="1"/>
      <c r="AS3451" t="b">
        <v>0</v>
      </c>
      <c r="AV3451" t="s">
        <v>93</v>
      </c>
      <c r="BB3451" t="s">
        <v>9047</v>
      </c>
      <c r="BD3451" t="b">
        <v>0</v>
      </c>
      <c r="BH3451" t="s">
        <v>260</v>
      </c>
      <c r="BI3451" t="s">
        <v>1243</v>
      </c>
      <c r="BL3451" t="s">
        <v>6781</v>
      </c>
      <c r="BM3451" t="s">
        <v>3069</v>
      </c>
      <c r="BN3451" t="s">
        <v>203</v>
      </c>
      <c r="BQ3451" t="s">
        <v>204</v>
      </c>
      <c r="BR3451" t="b">
        <v>0</v>
      </c>
      <c r="BT3451" t="b">
        <v>0</v>
      </c>
      <c r="BW3451" t="s">
        <v>103</v>
      </c>
      <c r="BX3451" t="b">
        <v>0</v>
      </c>
      <c r="BY3451" s="2">
        <v>44376.857581018521</v>
      </c>
      <c r="CB3451" t="b">
        <v>0</v>
      </c>
      <c r="CC3451" t="b">
        <v>1</v>
      </c>
      <c r="CF3451">
        <v>8950</v>
      </c>
      <c r="CH3451">
        <v>8950</v>
      </c>
      <c r="CI3451">
        <v>100</v>
      </c>
      <c r="CJ3451">
        <v>0</v>
      </c>
      <c r="CK3451">
        <f>YEAR(tbl_Opportunity[[#This Row],[Close Date]])</f>
        <v>2020</v>
      </c>
    </row>
    <row r="3452" spans="1:89">
      <c r="A3452" t="s">
        <v>465</v>
      </c>
      <c r="B3452" t="b">
        <v>0</v>
      </c>
      <c r="D3452" t="b">
        <v>0</v>
      </c>
      <c r="E3452" t="s">
        <v>2826</v>
      </c>
      <c r="H3452" s="1">
        <v>43894</v>
      </c>
      <c r="I3452" t="b">
        <v>1</v>
      </c>
      <c r="L3452" t="s">
        <v>1803</v>
      </c>
      <c r="O3452" t="s">
        <v>272</v>
      </c>
      <c r="P3452" t="b">
        <v>0</v>
      </c>
      <c r="Q3452" s="2">
        <v>43861.733576388891</v>
      </c>
      <c r="R3452" s="1"/>
      <c r="S3452" t="b">
        <v>0</v>
      </c>
      <c r="U3452" s="1"/>
      <c r="V3452" t="b">
        <v>0</v>
      </c>
      <c r="W3452" s="1">
        <v>43831</v>
      </c>
      <c r="X3452">
        <v>1</v>
      </c>
      <c r="Y3452">
        <v>2020</v>
      </c>
      <c r="Z3452" t="s">
        <v>8</v>
      </c>
      <c r="AA3452" t="s">
        <v>8</v>
      </c>
      <c r="AB3452" t="b">
        <v>0</v>
      </c>
      <c r="AC3452" t="b">
        <v>0</v>
      </c>
      <c r="AE3452" t="b">
        <v>1</v>
      </c>
      <c r="AF3452" t="b">
        <v>0</v>
      </c>
      <c r="AG3452" t="b">
        <v>0</v>
      </c>
      <c r="AI3452" t="b">
        <v>0</v>
      </c>
      <c r="AK3452" t="b">
        <v>0</v>
      </c>
      <c r="AL3452" s="1">
        <v>43882</v>
      </c>
      <c r="AM3452" t="s">
        <v>162</v>
      </c>
      <c r="AN3452" s="2">
        <v>44297.83829861111</v>
      </c>
      <c r="AP3452" s="2">
        <v>43894.823310185187</v>
      </c>
      <c r="AQ3452" s="1"/>
      <c r="AS3452" t="b">
        <v>0</v>
      </c>
      <c r="AV3452" t="s">
        <v>213</v>
      </c>
      <c r="BB3452" t="s">
        <v>9048</v>
      </c>
      <c r="BD3452" t="b">
        <v>0</v>
      </c>
      <c r="BH3452" t="s">
        <v>406</v>
      </c>
      <c r="BI3452" t="s">
        <v>1243</v>
      </c>
      <c r="BL3452" t="s">
        <v>1803</v>
      </c>
      <c r="BM3452" t="s">
        <v>3069</v>
      </c>
      <c r="BN3452" t="s">
        <v>203</v>
      </c>
      <c r="BQ3452" t="s">
        <v>204</v>
      </c>
      <c r="BR3452" t="b">
        <v>0</v>
      </c>
      <c r="BT3452" t="b">
        <v>0</v>
      </c>
      <c r="BW3452" t="s">
        <v>103</v>
      </c>
      <c r="BX3452" t="b">
        <v>0</v>
      </c>
      <c r="BY3452" s="2">
        <v>44376.857581018521</v>
      </c>
      <c r="CB3452" t="b">
        <v>0</v>
      </c>
      <c r="CC3452" t="b">
        <v>1</v>
      </c>
      <c r="CF3452">
        <v>8950</v>
      </c>
      <c r="CH3452">
        <v>8950</v>
      </c>
      <c r="CI3452">
        <v>100</v>
      </c>
      <c r="CJ3452">
        <v>0</v>
      </c>
      <c r="CK3452">
        <f>YEAR(tbl_Opportunity[[#This Row],[Close Date]])</f>
        <v>2020</v>
      </c>
    </row>
    <row r="3453" spans="1:89">
      <c r="A3453" t="s">
        <v>8784</v>
      </c>
      <c r="B3453" t="b">
        <v>0</v>
      </c>
      <c r="D3453" t="b">
        <v>0</v>
      </c>
      <c r="E3453" t="s">
        <v>4664</v>
      </c>
      <c r="H3453" s="1">
        <v>43881</v>
      </c>
      <c r="I3453" t="b">
        <v>1</v>
      </c>
      <c r="L3453" t="s">
        <v>9049</v>
      </c>
      <c r="O3453" t="s">
        <v>272</v>
      </c>
      <c r="P3453" t="b">
        <v>0</v>
      </c>
      <c r="Q3453" s="2">
        <v>43871.643472222226</v>
      </c>
      <c r="R3453" s="1"/>
      <c r="S3453" t="b">
        <v>0</v>
      </c>
      <c r="U3453" s="1"/>
      <c r="V3453" t="b">
        <v>0</v>
      </c>
      <c r="W3453" s="1">
        <v>43831</v>
      </c>
      <c r="X3453">
        <v>1</v>
      </c>
      <c r="Y3453">
        <v>2020</v>
      </c>
      <c r="Z3453" t="s">
        <v>8</v>
      </c>
      <c r="AA3453" t="s">
        <v>8</v>
      </c>
      <c r="AB3453" t="b">
        <v>0</v>
      </c>
      <c r="AC3453" t="b">
        <v>0</v>
      </c>
      <c r="AE3453" t="b">
        <v>1</v>
      </c>
      <c r="AF3453" t="b">
        <v>0</v>
      </c>
      <c r="AG3453" t="b">
        <v>0</v>
      </c>
      <c r="AI3453" t="b">
        <v>0</v>
      </c>
      <c r="AK3453" t="b">
        <v>0</v>
      </c>
      <c r="AL3453" s="1">
        <v>43889</v>
      </c>
      <c r="AM3453" t="s">
        <v>162</v>
      </c>
      <c r="AN3453" s="2">
        <v>44296.95826388889</v>
      </c>
      <c r="AP3453" s="2">
        <v>43893.814456018517</v>
      </c>
      <c r="AQ3453" s="1"/>
      <c r="AS3453" t="b">
        <v>0</v>
      </c>
      <c r="AV3453" t="s">
        <v>176</v>
      </c>
      <c r="BB3453" t="s">
        <v>9050</v>
      </c>
      <c r="BD3453" t="b">
        <v>0</v>
      </c>
      <c r="BH3453" t="s">
        <v>272</v>
      </c>
      <c r="BI3453" t="s">
        <v>1243</v>
      </c>
      <c r="BL3453" t="s">
        <v>9049</v>
      </c>
      <c r="BM3453" t="s">
        <v>3069</v>
      </c>
      <c r="BN3453" t="s">
        <v>203</v>
      </c>
      <c r="BQ3453" t="s">
        <v>204</v>
      </c>
      <c r="BR3453" t="b">
        <v>0</v>
      </c>
      <c r="BT3453" t="b">
        <v>0</v>
      </c>
      <c r="BW3453" t="s">
        <v>103</v>
      </c>
      <c r="BX3453" t="b">
        <v>0</v>
      </c>
      <c r="BY3453" s="2">
        <v>44376.857581018521</v>
      </c>
      <c r="CB3453" t="b">
        <v>0</v>
      </c>
      <c r="CC3453" t="b">
        <v>1</v>
      </c>
      <c r="CF3453">
        <v>8950</v>
      </c>
      <c r="CH3453">
        <v>8950</v>
      </c>
      <c r="CI3453">
        <v>100</v>
      </c>
      <c r="CJ3453">
        <v>0</v>
      </c>
      <c r="CK3453">
        <f>YEAR(tbl_Opportunity[[#This Row],[Close Date]])</f>
        <v>2020</v>
      </c>
    </row>
    <row r="3454" spans="1:89">
      <c r="A3454" t="s">
        <v>1274</v>
      </c>
      <c r="B3454" t="b">
        <v>0</v>
      </c>
      <c r="D3454" t="b">
        <v>0</v>
      </c>
      <c r="E3454" t="s">
        <v>9051</v>
      </c>
      <c r="H3454" s="1">
        <v>43888</v>
      </c>
      <c r="I3454" t="b">
        <v>1</v>
      </c>
      <c r="L3454" t="s">
        <v>6427</v>
      </c>
      <c r="O3454" t="s">
        <v>272</v>
      </c>
      <c r="P3454" t="b">
        <v>0</v>
      </c>
      <c r="Q3454" s="2">
        <v>43880.644421296296</v>
      </c>
      <c r="R3454" s="1"/>
      <c r="S3454" t="b">
        <v>0</v>
      </c>
      <c r="U3454" s="1"/>
      <c r="V3454" t="b">
        <v>0</v>
      </c>
      <c r="W3454" s="1">
        <v>43831</v>
      </c>
      <c r="X3454">
        <v>1</v>
      </c>
      <c r="Y3454">
        <v>2020</v>
      </c>
      <c r="Z3454" t="s">
        <v>8</v>
      </c>
      <c r="AA3454" t="s">
        <v>8</v>
      </c>
      <c r="AB3454" t="b">
        <v>0</v>
      </c>
      <c r="AC3454" t="b">
        <v>0</v>
      </c>
      <c r="AE3454" t="b">
        <v>1</v>
      </c>
      <c r="AF3454" t="b">
        <v>0</v>
      </c>
      <c r="AG3454" t="b">
        <v>0</v>
      </c>
      <c r="AI3454" t="b">
        <v>0</v>
      </c>
      <c r="AK3454" t="b">
        <v>0</v>
      </c>
      <c r="AL3454" s="1">
        <v>43881</v>
      </c>
      <c r="AM3454" t="s">
        <v>162</v>
      </c>
      <c r="AN3454" s="2">
        <v>44319.641435185185</v>
      </c>
      <c r="AP3454" s="2">
        <v>43892.70517361111</v>
      </c>
      <c r="AQ3454" s="1"/>
      <c r="AS3454" t="b">
        <v>0</v>
      </c>
      <c r="AV3454" t="s">
        <v>248</v>
      </c>
      <c r="BB3454" t="s">
        <v>9052</v>
      </c>
      <c r="BD3454" t="b">
        <v>0</v>
      </c>
      <c r="BH3454" t="s">
        <v>272</v>
      </c>
      <c r="BI3454" t="s">
        <v>1243</v>
      </c>
      <c r="BL3454" t="s">
        <v>6427</v>
      </c>
      <c r="BM3454" t="s">
        <v>3069</v>
      </c>
      <c r="BN3454" t="s">
        <v>203</v>
      </c>
      <c r="BQ3454" t="s">
        <v>204</v>
      </c>
      <c r="BR3454" t="b">
        <v>0</v>
      </c>
      <c r="BT3454" t="b">
        <v>0</v>
      </c>
      <c r="BW3454" t="s">
        <v>103</v>
      </c>
      <c r="BX3454" t="b">
        <v>0</v>
      </c>
      <c r="BY3454" s="2">
        <v>44376.857581018521</v>
      </c>
      <c r="CB3454" t="b">
        <v>0</v>
      </c>
      <c r="CC3454" t="b">
        <v>1</v>
      </c>
      <c r="CF3454">
        <v>8950</v>
      </c>
      <c r="CH3454">
        <v>8950</v>
      </c>
      <c r="CI3454">
        <v>100</v>
      </c>
      <c r="CJ3454">
        <v>0</v>
      </c>
      <c r="CK3454">
        <f>YEAR(tbl_Opportunity[[#This Row],[Close Date]])</f>
        <v>2020</v>
      </c>
    </row>
    <row r="3455" spans="1:89">
      <c r="A3455" t="s">
        <v>1220</v>
      </c>
      <c r="B3455" t="b">
        <v>0</v>
      </c>
      <c r="D3455" t="b">
        <v>0</v>
      </c>
      <c r="E3455" t="s">
        <v>2826</v>
      </c>
      <c r="H3455" s="1">
        <v>43900</v>
      </c>
      <c r="I3455" t="b">
        <v>1</v>
      </c>
      <c r="L3455" t="s">
        <v>1814</v>
      </c>
      <c r="O3455" t="s">
        <v>272</v>
      </c>
      <c r="P3455" t="b">
        <v>0</v>
      </c>
      <c r="Q3455" s="2">
        <v>43899.623136574075</v>
      </c>
      <c r="R3455" s="1"/>
      <c r="S3455" t="b">
        <v>0</v>
      </c>
      <c r="U3455" s="1"/>
      <c r="V3455" t="b">
        <v>0</v>
      </c>
      <c r="W3455" s="1">
        <v>43831</v>
      </c>
      <c r="X3455">
        <v>1</v>
      </c>
      <c r="Y3455">
        <v>2020</v>
      </c>
      <c r="Z3455" t="s">
        <v>8</v>
      </c>
      <c r="AA3455" t="s">
        <v>8</v>
      </c>
      <c r="AB3455" t="b">
        <v>0</v>
      </c>
      <c r="AC3455" t="b">
        <v>0</v>
      </c>
      <c r="AE3455" t="b">
        <v>1</v>
      </c>
      <c r="AF3455" t="b">
        <v>0</v>
      </c>
      <c r="AG3455" t="b">
        <v>0</v>
      </c>
      <c r="AI3455" t="b">
        <v>0</v>
      </c>
      <c r="AK3455" t="b">
        <v>0</v>
      </c>
      <c r="AL3455" s="1">
        <v>43899</v>
      </c>
      <c r="AM3455" t="s">
        <v>162</v>
      </c>
      <c r="AN3455" s="2">
        <v>44296.95826388889</v>
      </c>
      <c r="AP3455" s="2">
        <v>43900.667939814812</v>
      </c>
      <c r="AQ3455" s="1"/>
      <c r="AS3455" t="b">
        <v>0</v>
      </c>
      <c r="AV3455" t="s">
        <v>176</v>
      </c>
      <c r="BB3455" t="s">
        <v>9053</v>
      </c>
      <c r="BD3455" t="b">
        <v>0</v>
      </c>
      <c r="BH3455" t="s">
        <v>272</v>
      </c>
      <c r="BI3455" t="s">
        <v>1243</v>
      </c>
      <c r="BL3455" t="s">
        <v>1814</v>
      </c>
      <c r="BM3455" t="s">
        <v>3069</v>
      </c>
      <c r="BN3455" t="s">
        <v>203</v>
      </c>
      <c r="BQ3455" t="s">
        <v>204</v>
      </c>
      <c r="BR3455" t="b">
        <v>0</v>
      </c>
      <c r="BT3455" t="b">
        <v>0</v>
      </c>
      <c r="BW3455" t="s">
        <v>103</v>
      </c>
      <c r="BX3455" t="b">
        <v>0</v>
      </c>
      <c r="BY3455" s="2">
        <v>44376.857581018521</v>
      </c>
      <c r="CB3455" t="b">
        <v>0</v>
      </c>
      <c r="CC3455" t="b">
        <v>1</v>
      </c>
      <c r="CF3455">
        <v>8950</v>
      </c>
      <c r="CH3455">
        <v>8950</v>
      </c>
      <c r="CI3455">
        <v>100</v>
      </c>
      <c r="CJ3455">
        <v>0</v>
      </c>
      <c r="CK3455">
        <f>YEAR(tbl_Opportunity[[#This Row],[Close Date]])</f>
        <v>2020</v>
      </c>
    </row>
    <row r="3456" spans="1:89">
      <c r="A3456" t="s">
        <v>1143</v>
      </c>
      <c r="B3456" t="b">
        <v>0</v>
      </c>
      <c r="D3456" t="b">
        <v>0</v>
      </c>
      <c r="E3456" t="s">
        <v>2826</v>
      </c>
      <c r="H3456" s="1">
        <v>43913</v>
      </c>
      <c r="I3456" t="b">
        <v>1</v>
      </c>
      <c r="L3456" t="s">
        <v>9054</v>
      </c>
      <c r="O3456" t="s">
        <v>272</v>
      </c>
      <c r="P3456" t="b">
        <v>0</v>
      </c>
      <c r="Q3456" s="2">
        <v>43908.68172453704</v>
      </c>
      <c r="R3456" s="1"/>
      <c r="S3456" t="b">
        <v>0</v>
      </c>
      <c r="U3456" s="1"/>
      <c r="V3456" t="b">
        <v>0</v>
      </c>
      <c r="W3456" s="1">
        <v>43831</v>
      </c>
      <c r="X3456">
        <v>1</v>
      </c>
      <c r="Y3456">
        <v>2020</v>
      </c>
      <c r="Z3456" t="s">
        <v>8</v>
      </c>
      <c r="AA3456" t="s">
        <v>8</v>
      </c>
      <c r="AB3456" t="b">
        <v>0</v>
      </c>
      <c r="AC3456" t="b">
        <v>0</v>
      </c>
      <c r="AE3456" t="b">
        <v>1</v>
      </c>
      <c r="AF3456" t="b">
        <v>0</v>
      </c>
      <c r="AG3456" t="b">
        <v>0</v>
      </c>
      <c r="AI3456" t="b">
        <v>0</v>
      </c>
      <c r="AK3456" t="b">
        <v>0</v>
      </c>
      <c r="AL3456" s="1">
        <v>43910</v>
      </c>
      <c r="AM3456" t="s">
        <v>162</v>
      </c>
      <c r="AN3456" s="2">
        <v>44297.841400462959</v>
      </c>
      <c r="AP3456" s="2">
        <v>43913.612557870372</v>
      </c>
      <c r="AQ3456" s="1"/>
      <c r="AS3456" t="b">
        <v>0</v>
      </c>
      <c r="AV3456" t="s">
        <v>93</v>
      </c>
      <c r="BB3456" t="s">
        <v>9055</v>
      </c>
      <c r="BD3456" t="b">
        <v>0</v>
      </c>
      <c r="BH3456" t="s">
        <v>272</v>
      </c>
      <c r="BI3456" t="s">
        <v>1243</v>
      </c>
      <c r="BL3456" t="s">
        <v>9054</v>
      </c>
      <c r="BM3456" t="s">
        <v>3069</v>
      </c>
      <c r="BN3456" t="s">
        <v>203</v>
      </c>
      <c r="BQ3456" t="s">
        <v>204</v>
      </c>
      <c r="BR3456" t="b">
        <v>0</v>
      </c>
      <c r="BT3456" t="b">
        <v>0</v>
      </c>
      <c r="BW3456" t="s">
        <v>103</v>
      </c>
      <c r="BX3456" t="b">
        <v>0</v>
      </c>
      <c r="BY3456" s="2">
        <v>44376.857581018521</v>
      </c>
      <c r="CB3456" t="b">
        <v>0</v>
      </c>
      <c r="CC3456" t="b">
        <v>1</v>
      </c>
      <c r="CF3456">
        <v>4995</v>
      </c>
      <c r="CH3456">
        <v>4995</v>
      </c>
      <c r="CI3456">
        <v>100</v>
      </c>
      <c r="CJ3456">
        <v>0</v>
      </c>
      <c r="CK3456">
        <f>YEAR(tbl_Opportunity[[#This Row],[Close Date]])</f>
        <v>2020</v>
      </c>
    </row>
    <row r="3457" spans="1:89">
      <c r="A3457" t="s">
        <v>601</v>
      </c>
      <c r="B3457" t="b">
        <v>0</v>
      </c>
      <c r="D3457" t="b">
        <v>0</v>
      </c>
      <c r="E3457" t="s">
        <v>4679</v>
      </c>
      <c r="H3457" s="1">
        <v>43864</v>
      </c>
      <c r="I3457" t="b">
        <v>1</v>
      </c>
      <c r="L3457" t="s">
        <v>6809</v>
      </c>
      <c r="O3457" t="s">
        <v>272</v>
      </c>
      <c r="P3457" t="b">
        <v>0</v>
      </c>
      <c r="Q3457" s="2">
        <v>43808.646458333336</v>
      </c>
      <c r="R3457" s="1"/>
      <c r="S3457" t="b">
        <v>0</v>
      </c>
      <c r="U3457" s="1"/>
      <c r="V3457" t="b">
        <v>0</v>
      </c>
      <c r="W3457" s="1">
        <v>43831</v>
      </c>
      <c r="X3457">
        <v>1</v>
      </c>
      <c r="Y3457">
        <v>2020</v>
      </c>
      <c r="Z3457" t="s">
        <v>8</v>
      </c>
      <c r="AA3457" t="s">
        <v>8</v>
      </c>
      <c r="AB3457" t="b">
        <v>0</v>
      </c>
      <c r="AC3457" t="b">
        <v>0</v>
      </c>
      <c r="AE3457" t="b">
        <v>1</v>
      </c>
      <c r="AF3457" t="b">
        <v>0</v>
      </c>
      <c r="AG3457" t="b">
        <v>0</v>
      </c>
      <c r="AI3457" t="b">
        <v>0</v>
      </c>
      <c r="AK3457" t="b">
        <v>0</v>
      </c>
      <c r="AL3457" s="1"/>
      <c r="AM3457" t="s">
        <v>162</v>
      </c>
      <c r="AN3457" s="2">
        <v>44296.95826388889</v>
      </c>
      <c r="AP3457" s="2">
        <v>43864.572395833333</v>
      </c>
      <c r="AQ3457" s="1"/>
      <c r="AS3457" t="b">
        <v>0</v>
      </c>
      <c r="AV3457" t="s">
        <v>538</v>
      </c>
      <c r="BB3457" t="s">
        <v>9056</v>
      </c>
      <c r="BD3457" t="b">
        <v>0</v>
      </c>
      <c r="BH3457" t="s">
        <v>272</v>
      </c>
      <c r="BI3457" t="s">
        <v>549</v>
      </c>
      <c r="BL3457" t="s">
        <v>6809</v>
      </c>
      <c r="BM3457" t="s">
        <v>3069</v>
      </c>
      <c r="BN3457" t="s">
        <v>203</v>
      </c>
      <c r="BQ3457" t="s">
        <v>204</v>
      </c>
      <c r="BR3457" t="b">
        <v>0</v>
      </c>
      <c r="BT3457" t="b">
        <v>0</v>
      </c>
      <c r="BW3457" t="s">
        <v>103</v>
      </c>
      <c r="BX3457" t="b">
        <v>0</v>
      </c>
      <c r="BY3457" s="2">
        <v>44376.857581018521</v>
      </c>
      <c r="CB3457" t="b">
        <v>0</v>
      </c>
      <c r="CC3457" t="b">
        <v>1</v>
      </c>
      <c r="CF3457">
        <v>8950</v>
      </c>
      <c r="CH3457">
        <v>8950</v>
      </c>
      <c r="CI3457">
        <v>100</v>
      </c>
      <c r="CJ3457">
        <v>0</v>
      </c>
      <c r="CK3457">
        <f>YEAR(tbl_Opportunity[[#This Row],[Close Date]])</f>
        <v>2020</v>
      </c>
    </row>
    <row r="3458" spans="1:89">
      <c r="A3458" t="s">
        <v>2286</v>
      </c>
      <c r="B3458" t="b">
        <v>0</v>
      </c>
      <c r="D3458" t="b">
        <v>0</v>
      </c>
      <c r="E3458" t="s">
        <v>6399</v>
      </c>
      <c r="H3458" s="1">
        <v>44200</v>
      </c>
      <c r="I3458" t="b">
        <v>1</v>
      </c>
      <c r="L3458" t="s">
        <v>6852</v>
      </c>
      <c r="O3458" t="s">
        <v>272</v>
      </c>
      <c r="P3458" t="b">
        <v>0</v>
      </c>
      <c r="Q3458" s="2">
        <v>44106.545983796299</v>
      </c>
      <c r="R3458" s="1"/>
      <c r="S3458" t="b">
        <v>0</v>
      </c>
      <c r="U3458" s="1"/>
      <c r="V3458" t="b">
        <v>0</v>
      </c>
      <c r="W3458" s="1">
        <v>44197</v>
      </c>
      <c r="X3458">
        <v>1</v>
      </c>
      <c r="Y3458">
        <v>2021</v>
      </c>
      <c r="Z3458" t="s">
        <v>8</v>
      </c>
      <c r="AA3458" t="s">
        <v>8</v>
      </c>
      <c r="AB3458" t="b">
        <v>0</v>
      </c>
      <c r="AC3458" t="b">
        <v>0</v>
      </c>
      <c r="AE3458" t="b">
        <v>1</v>
      </c>
      <c r="AF3458" t="b">
        <v>0</v>
      </c>
      <c r="AG3458" t="b">
        <v>0</v>
      </c>
      <c r="AH3458" t="s">
        <v>4366</v>
      </c>
      <c r="AI3458" t="b">
        <v>0</v>
      </c>
      <c r="AK3458" t="b">
        <v>0</v>
      </c>
      <c r="AL3458" s="1"/>
      <c r="AM3458" t="s">
        <v>162</v>
      </c>
      <c r="AN3458" s="2">
        <v>44296.95826388889</v>
      </c>
      <c r="AP3458" s="2">
        <v>44200.727905092594</v>
      </c>
      <c r="AQ3458" s="1"/>
      <c r="AS3458" t="b">
        <v>0</v>
      </c>
      <c r="AV3458" t="s">
        <v>2820</v>
      </c>
      <c r="BB3458" t="s">
        <v>9057</v>
      </c>
      <c r="BD3458" t="b">
        <v>0</v>
      </c>
      <c r="BH3458" t="s">
        <v>272</v>
      </c>
      <c r="BI3458" t="s">
        <v>1243</v>
      </c>
      <c r="BL3458" t="s">
        <v>6852</v>
      </c>
      <c r="BM3458" t="s">
        <v>3069</v>
      </c>
      <c r="BN3458" t="s">
        <v>203</v>
      </c>
      <c r="BQ3458" t="s">
        <v>204</v>
      </c>
      <c r="BR3458" t="b">
        <v>0</v>
      </c>
      <c r="BT3458" t="b">
        <v>0</v>
      </c>
      <c r="BW3458" t="s">
        <v>103</v>
      </c>
      <c r="BX3458" t="b">
        <v>0</v>
      </c>
      <c r="BY3458" s="2">
        <v>44376.857581018521</v>
      </c>
      <c r="CB3458" t="b">
        <v>0</v>
      </c>
      <c r="CC3458" t="b">
        <v>1</v>
      </c>
      <c r="CF3458">
        <v>8950</v>
      </c>
      <c r="CH3458">
        <v>8950</v>
      </c>
      <c r="CI3458">
        <v>100</v>
      </c>
      <c r="CJ3458">
        <v>0</v>
      </c>
      <c r="CK3458">
        <f>YEAR(tbl_Opportunity[[#This Row],[Close Date]])</f>
        <v>2021</v>
      </c>
    </row>
    <row r="3459" spans="1:89">
      <c r="A3459" t="s">
        <v>1033</v>
      </c>
      <c r="B3459" t="b">
        <v>0</v>
      </c>
      <c r="D3459" t="b">
        <v>0</v>
      </c>
      <c r="E3459" t="s">
        <v>2947</v>
      </c>
      <c r="H3459" s="1">
        <v>44208</v>
      </c>
      <c r="I3459" t="b">
        <v>1</v>
      </c>
      <c r="L3459" t="s">
        <v>5776</v>
      </c>
      <c r="O3459" t="s">
        <v>272</v>
      </c>
      <c r="P3459" t="b">
        <v>0</v>
      </c>
      <c r="Q3459" s="2">
        <v>44151.650787037041</v>
      </c>
      <c r="R3459" s="1"/>
      <c r="S3459" t="b">
        <v>0</v>
      </c>
      <c r="U3459" s="1"/>
      <c r="V3459" t="b">
        <v>0</v>
      </c>
      <c r="W3459" s="1">
        <v>44197</v>
      </c>
      <c r="X3459">
        <v>1</v>
      </c>
      <c r="Y3459">
        <v>2021</v>
      </c>
      <c r="Z3459" t="s">
        <v>8</v>
      </c>
      <c r="AA3459" t="s">
        <v>8</v>
      </c>
      <c r="AB3459" t="b">
        <v>0</v>
      </c>
      <c r="AC3459" t="b">
        <v>0</v>
      </c>
      <c r="AE3459" t="b">
        <v>1</v>
      </c>
      <c r="AF3459" t="b">
        <v>0</v>
      </c>
      <c r="AG3459" t="b">
        <v>0</v>
      </c>
      <c r="AH3459" t="s">
        <v>4366</v>
      </c>
      <c r="AI3459" t="b">
        <v>0</v>
      </c>
      <c r="AK3459" t="b">
        <v>0</v>
      </c>
      <c r="AL3459" s="1"/>
      <c r="AM3459" t="s">
        <v>162</v>
      </c>
      <c r="AN3459" s="2">
        <v>44296.95826388889</v>
      </c>
      <c r="AP3459" s="2">
        <v>44208.676689814813</v>
      </c>
      <c r="AQ3459" s="1"/>
      <c r="AS3459" t="b">
        <v>0</v>
      </c>
      <c r="AV3459" t="s">
        <v>176</v>
      </c>
      <c r="BB3459" t="s">
        <v>9058</v>
      </c>
      <c r="BD3459" t="b">
        <v>0</v>
      </c>
      <c r="BH3459" t="s">
        <v>272</v>
      </c>
      <c r="BI3459" t="s">
        <v>1243</v>
      </c>
      <c r="BL3459" t="s">
        <v>5776</v>
      </c>
      <c r="BM3459" t="s">
        <v>3069</v>
      </c>
      <c r="BN3459" t="s">
        <v>203</v>
      </c>
      <c r="BQ3459" t="s">
        <v>204</v>
      </c>
      <c r="BR3459" t="b">
        <v>0</v>
      </c>
      <c r="BT3459" t="b">
        <v>0</v>
      </c>
      <c r="BW3459" t="s">
        <v>103</v>
      </c>
      <c r="BX3459" t="b">
        <v>0</v>
      </c>
      <c r="BY3459" s="2">
        <v>44376.857581018521</v>
      </c>
      <c r="CB3459" t="b">
        <v>0</v>
      </c>
      <c r="CC3459" t="b">
        <v>1</v>
      </c>
      <c r="CF3459">
        <v>8950</v>
      </c>
      <c r="CH3459">
        <v>8950</v>
      </c>
      <c r="CI3459">
        <v>100</v>
      </c>
      <c r="CJ3459">
        <v>0</v>
      </c>
      <c r="CK3459">
        <f>YEAR(tbl_Opportunity[[#This Row],[Close Date]])</f>
        <v>2021</v>
      </c>
    </row>
    <row r="3460" spans="1:89">
      <c r="A3460" t="s">
        <v>541</v>
      </c>
      <c r="B3460" t="b">
        <v>0</v>
      </c>
      <c r="D3460" t="b">
        <v>0</v>
      </c>
      <c r="E3460" t="s">
        <v>2826</v>
      </c>
      <c r="H3460" s="1">
        <v>44200</v>
      </c>
      <c r="I3460" t="b">
        <v>1</v>
      </c>
      <c r="O3460" t="s">
        <v>272</v>
      </c>
      <c r="P3460" t="b">
        <v>0</v>
      </c>
      <c r="Q3460" s="2">
        <v>44183.842048611114</v>
      </c>
      <c r="R3460" s="1"/>
      <c r="S3460" t="b">
        <v>0</v>
      </c>
      <c r="U3460" s="1"/>
      <c r="V3460" t="b">
        <v>0</v>
      </c>
      <c r="W3460" s="1">
        <v>44197</v>
      </c>
      <c r="X3460">
        <v>1</v>
      </c>
      <c r="Y3460">
        <v>2021</v>
      </c>
      <c r="Z3460" t="s">
        <v>8</v>
      </c>
      <c r="AA3460" t="s">
        <v>8</v>
      </c>
      <c r="AB3460" t="b">
        <v>0</v>
      </c>
      <c r="AC3460" t="b">
        <v>0</v>
      </c>
      <c r="AE3460" t="b">
        <v>1</v>
      </c>
      <c r="AF3460" t="b">
        <v>0</v>
      </c>
      <c r="AG3460" t="b">
        <v>0</v>
      </c>
      <c r="AH3460" t="s">
        <v>4366</v>
      </c>
      <c r="AI3460" t="b">
        <v>0</v>
      </c>
      <c r="AK3460" t="b">
        <v>0</v>
      </c>
      <c r="AL3460" s="1">
        <v>44183</v>
      </c>
      <c r="AM3460" t="s">
        <v>162</v>
      </c>
      <c r="AN3460" s="2">
        <v>44297.837673611109</v>
      </c>
      <c r="AP3460" s="2">
        <v>44200.727430555555</v>
      </c>
      <c r="AQ3460" s="1"/>
      <c r="AS3460" t="b">
        <v>0</v>
      </c>
      <c r="AV3460" t="s">
        <v>213</v>
      </c>
      <c r="BB3460" t="s">
        <v>9059</v>
      </c>
      <c r="BD3460" t="b">
        <v>0</v>
      </c>
      <c r="BH3460" t="s">
        <v>272</v>
      </c>
      <c r="BI3460" t="s">
        <v>1243</v>
      </c>
      <c r="BL3460" t="s">
        <v>543</v>
      </c>
      <c r="BM3460" t="s">
        <v>3069</v>
      </c>
      <c r="BN3460" t="s">
        <v>203</v>
      </c>
      <c r="BQ3460" t="s">
        <v>204</v>
      </c>
      <c r="BR3460" t="b">
        <v>0</v>
      </c>
      <c r="BT3460" t="b">
        <v>0</v>
      </c>
      <c r="BW3460" t="s">
        <v>103</v>
      </c>
      <c r="BX3460" t="b">
        <v>0</v>
      </c>
      <c r="BY3460" s="2">
        <v>44376.857581018521</v>
      </c>
      <c r="CB3460" t="b">
        <v>0</v>
      </c>
      <c r="CC3460" t="b">
        <v>1</v>
      </c>
      <c r="CF3460">
        <v>10000</v>
      </c>
      <c r="CH3460">
        <v>10000</v>
      </c>
      <c r="CI3460">
        <v>100</v>
      </c>
      <c r="CJ3460">
        <v>0</v>
      </c>
      <c r="CK3460">
        <f>YEAR(tbl_Opportunity[[#This Row],[Close Date]])</f>
        <v>2021</v>
      </c>
    </row>
    <row r="3461" spans="1:89">
      <c r="A3461" t="s">
        <v>328</v>
      </c>
      <c r="B3461" t="b">
        <v>0</v>
      </c>
      <c r="D3461" t="b">
        <v>0</v>
      </c>
      <c r="E3461" t="s">
        <v>2947</v>
      </c>
      <c r="H3461" s="1">
        <v>44238</v>
      </c>
      <c r="I3461" t="b">
        <v>1</v>
      </c>
      <c r="L3461" t="s">
        <v>6725</v>
      </c>
      <c r="O3461" t="s">
        <v>272</v>
      </c>
      <c r="P3461" t="b">
        <v>0</v>
      </c>
      <c r="Q3461" s="2">
        <v>44209.82949074074</v>
      </c>
      <c r="R3461" s="1"/>
      <c r="S3461" t="b">
        <v>0</v>
      </c>
      <c r="U3461" s="1"/>
      <c r="V3461" t="b">
        <v>0</v>
      </c>
      <c r="W3461" s="1">
        <v>44197</v>
      </c>
      <c r="X3461">
        <v>1</v>
      </c>
      <c r="Y3461">
        <v>2021</v>
      </c>
      <c r="Z3461" t="s">
        <v>8</v>
      </c>
      <c r="AA3461" t="s">
        <v>8</v>
      </c>
      <c r="AB3461" t="b">
        <v>0</v>
      </c>
      <c r="AC3461" t="b">
        <v>0</v>
      </c>
      <c r="AE3461" t="b">
        <v>1</v>
      </c>
      <c r="AF3461" t="b">
        <v>0</v>
      </c>
      <c r="AG3461" t="b">
        <v>0</v>
      </c>
      <c r="AH3461" t="s">
        <v>4366</v>
      </c>
      <c r="AI3461" t="b">
        <v>0</v>
      </c>
      <c r="AK3461" t="b">
        <v>0</v>
      </c>
      <c r="AL3461" s="1">
        <v>44236</v>
      </c>
      <c r="AM3461" t="s">
        <v>162</v>
      </c>
      <c r="AN3461" s="2">
        <v>44296.95826388889</v>
      </c>
      <c r="AP3461" s="2">
        <v>44238.665636574071</v>
      </c>
      <c r="AQ3461" s="1"/>
      <c r="AS3461" t="b">
        <v>0</v>
      </c>
      <c r="AV3461" t="s">
        <v>93</v>
      </c>
      <c r="BB3461" t="s">
        <v>9060</v>
      </c>
      <c r="BD3461" t="b">
        <v>0</v>
      </c>
      <c r="BH3461" t="s">
        <v>272</v>
      </c>
      <c r="BI3461" t="s">
        <v>1072</v>
      </c>
      <c r="BL3461" t="s">
        <v>6722</v>
      </c>
      <c r="BM3461" t="s">
        <v>3069</v>
      </c>
      <c r="BN3461" t="s">
        <v>203</v>
      </c>
      <c r="BQ3461" t="s">
        <v>204</v>
      </c>
      <c r="BR3461" t="b">
        <v>0</v>
      </c>
      <c r="BT3461" t="b">
        <v>0</v>
      </c>
      <c r="BW3461" t="s">
        <v>103</v>
      </c>
      <c r="BX3461" t="b">
        <v>0</v>
      </c>
      <c r="BY3461" s="2">
        <v>44376.857581018521</v>
      </c>
      <c r="CB3461" t="b">
        <v>0</v>
      </c>
      <c r="CC3461" t="b">
        <v>1</v>
      </c>
      <c r="CF3461">
        <v>17900</v>
      </c>
      <c r="CH3461">
        <v>17900</v>
      </c>
      <c r="CI3461">
        <v>100</v>
      </c>
      <c r="CJ3461">
        <v>0</v>
      </c>
      <c r="CK3461">
        <f>YEAR(tbl_Opportunity[[#This Row],[Close Date]])</f>
        <v>2021</v>
      </c>
    </row>
    <row r="3462" spans="1:89">
      <c r="A3462" t="s">
        <v>8784</v>
      </c>
      <c r="B3462" t="b">
        <v>0</v>
      </c>
      <c r="D3462" t="b">
        <v>0</v>
      </c>
      <c r="E3462" t="s">
        <v>5405</v>
      </c>
      <c r="H3462" s="1">
        <v>44232</v>
      </c>
      <c r="I3462" t="b">
        <v>1</v>
      </c>
      <c r="L3462" t="s">
        <v>8830</v>
      </c>
      <c r="O3462" t="s">
        <v>272</v>
      </c>
      <c r="P3462" t="b">
        <v>0</v>
      </c>
      <c r="Q3462" s="2">
        <v>44231.659803240742</v>
      </c>
      <c r="R3462" s="1"/>
      <c r="S3462" t="b">
        <v>0</v>
      </c>
      <c r="U3462" s="1"/>
      <c r="V3462" t="b">
        <v>0</v>
      </c>
      <c r="W3462" s="1">
        <v>44197</v>
      </c>
      <c r="X3462">
        <v>1</v>
      </c>
      <c r="Y3462">
        <v>2021</v>
      </c>
      <c r="Z3462" t="s">
        <v>8</v>
      </c>
      <c r="AA3462" t="s">
        <v>8</v>
      </c>
      <c r="AB3462" t="b">
        <v>0</v>
      </c>
      <c r="AC3462" t="b">
        <v>0</v>
      </c>
      <c r="AE3462" t="b">
        <v>1</v>
      </c>
      <c r="AF3462" t="b">
        <v>0</v>
      </c>
      <c r="AG3462" t="b">
        <v>0</v>
      </c>
      <c r="AH3462" t="s">
        <v>4366</v>
      </c>
      <c r="AI3462" t="b">
        <v>0</v>
      </c>
      <c r="AK3462" t="b">
        <v>0</v>
      </c>
      <c r="AL3462" s="1"/>
      <c r="AM3462" t="s">
        <v>162</v>
      </c>
      <c r="AN3462" s="2">
        <v>44296.95826388889</v>
      </c>
      <c r="AP3462" s="2">
        <v>44232.873530092591</v>
      </c>
      <c r="AQ3462" s="1"/>
      <c r="AS3462" t="b">
        <v>0</v>
      </c>
      <c r="AV3462" t="s">
        <v>176</v>
      </c>
      <c r="BB3462" t="s">
        <v>9061</v>
      </c>
      <c r="BD3462" t="b">
        <v>0</v>
      </c>
      <c r="BH3462" t="s">
        <v>272</v>
      </c>
      <c r="BI3462" t="s">
        <v>1072</v>
      </c>
      <c r="BL3462" t="s">
        <v>8830</v>
      </c>
      <c r="BM3462" t="s">
        <v>3069</v>
      </c>
      <c r="BN3462" t="s">
        <v>203</v>
      </c>
      <c r="BQ3462" t="s">
        <v>204</v>
      </c>
      <c r="BR3462" t="b">
        <v>0</v>
      </c>
      <c r="BT3462" t="b">
        <v>0</v>
      </c>
      <c r="BW3462" t="s">
        <v>103</v>
      </c>
      <c r="BX3462" t="b">
        <v>0</v>
      </c>
      <c r="BY3462" s="2">
        <v>44376.857581018521</v>
      </c>
      <c r="CB3462" t="b">
        <v>0</v>
      </c>
      <c r="CC3462" t="b">
        <v>1</v>
      </c>
      <c r="CF3462">
        <v>8950</v>
      </c>
      <c r="CH3462">
        <v>8950</v>
      </c>
      <c r="CI3462">
        <v>100</v>
      </c>
      <c r="CJ3462">
        <v>0</v>
      </c>
      <c r="CK3462">
        <f>YEAR(tbl_Opportunity[[#This Row],[Close Date]])</f>
        <v>2021</v>
      </c>
    </row>
    <row r="3463" spans="1:89">
      <c r="A3463" t="s">
        <v>2192</v>
      </c>
      <c r="B3463" t="b">
        <v>0</v>
      </c>
      <c r="D3463" t="b">
        <v>0</v>
      </c>
      <c r="E3463" t="s">
        <v>6392</v>
      </c>
      <c r="H3463" s="1">
        <v>44251</v>
      </c>
      <c r="I3463" t="b">
        <v>1</v>
      </c>
      <c r="L3463" t="s">
        <v>5395</v>
      </c>
      <c r="O3463" t="s">
        <v>272</v>
      </c>
      <c r="P3463" t="b">
        <v>0</v>
      </c>
      <c r="Q3463" s="2">
        <v>44209.725162037037</v>
      </c>
      <c r="R3463" s="1"/>
      <c r="S3463" t="b">
        <v>0</v>
      </c>
      <c r="U3463" s="1"/>
      <c r="V3463" t="b">
        <v>0</v>
      </c>
      <c r="W3463" s="1">
        <v>44197</v>
      </c>
      <c r="X3463">
        <v>1</v>
      </c>
      <c r="Y3463">
        <v>2021</v>
      </c>
      <c r="Z3463" t="s">
        <v>8</v>
      </c>
      <c r="AA3463" t="s">
        <v>8</v>
      </c>
      <c r="AB3463" t="b">
        <v>0</v>
      </c>
      <c r="AC3463" t="b">
        <v>0</v>
      </c>
      <c r="AE3463" t="b">
        <v>1</v>
      </c>
      <c r="AF3463" t="b">
        <v>0</v>
      </c>
      <c r="AG3463" t="b">
        <v>0</v>
      </c>
      <c r="AH3463" t="s">
        <v>3190</v>
      </c>
      <c r="AI3463" t="b">
        <v>0</v>
      </c>
      <c r="AK3463" t="b">
        <v>0</v>
      </c>
      <c r="AL3463" s="1">
        <v>44249</v>
      </c>
      <c r="AM3463" t="s">
        <v>162</v>
      </c>
      <c r="AN3463" s="2">
        <v>44296.95826388889</v>
      </c>
      <c r="AP3463" s="2">
        <v>44251.693344907406</v>
      </c>
      <c r="AQ3463" s="1"/>
      <c r="AS3463" t="b">
        <v>0</v>
      </c>
      <c r="AV3463" t="s">
        <v>93</v>
      </c>
      <c r="BB3463" t="s">
        <v>9062</v>
      </c>
      <c r="BD3463" t="b">
        <v>0</v>
      </c>
      <c r="BH3463" t="s">
        <v>272</v>
      </c>
      <c r="BI3463" t="s">
        <v>1072</v>
      </c>
      <c r="BL3463" t="s">
        <v>5395</v>
      </c>
      <c r="BM3463" t="s">
        <v>3069</v>
      </c>
      <c r="BN3463" t="s">
        <v>203</v>
      </c>
      <c r="BQ3463" t="s">
        <v>204</v>
      </c>
      <c r="BR3463" t="b">
        <v>0</v>
      </c>
      <c r="BT3463" t="b">
        <v>0</v>
      </c>
      <c r="BW3463" t="s">
        <v>103</v>
      </c>
      <c r="BX3463" t="b">
        <v>0</v>
      </c>
      <c r="BY3463" s="2">
        <v>44376.857581018521</v>
      </c>
      <c r="BZ3463" t="s">
        <v>314</v>
      </c>
      <c r="CB3463" t="b">
        <v>0</v>
      </c>
      <c r="CC3463" t="b">
        <v>1</v>
      </c>
      <c r="CF3463">
        <v>8950</v>
      </c>
      <c r="CH3463">
        <v>8950</v>
      </c>
      <c r="CI3463">
        <v>100</v>
      </c>
      <c r="CJ3463">
        <v>0</v>
      </c>
      <c r="CK3463">
        <f>YEAR(tbl_Opportunity[[#This Row],[Close Date]])</f>
        <v>2021</v>
      </c>
    </row>
    <row r="3464" spans="1:89">
      <c r="A3464" t="s">
        <v>5753</v>
      </c>
      <c r="B3464" t="b">
        <v>0</v>
      </c>
      <c r="D3464" t="b">
        <v>0</v>
      </c>
      <c r="E3464" t="s">
        <v>2924</v>
      </c>
      <c r="H3464" s="1">
        <v>44257</v>
      </c>
      <c r="I3464" t="b">
        <v>1</v>
      </c>
      <c r="L3464" t="s">
        <v>5754</v>
      </c>
      <c r="O3464" t="s">
        <v>272</v>
      </c>
      <c r="P3464" t="b">
        <v>0</v>
      </c>
      <c r="Q3464" s="2">
        <v>44211.762407407405</v>
      </c>
      <c r="R3464" s="1"/>
      <c r="S3464" t="b">
        <v>0</v>
      </c>
      <c r="U3464" s="1"/>
      <c r="V3464" t="b">
        <v>0</v>
      </c>
      <c r="W3464" s="1">
        <v>44197</v>
      </c>
      <c r="X3464">
        <v>1</v>
      </c>
      <c r="Y3464">
        <v>2021</v>
      </c>
      <c r="Z3464" t="s">
        <v>8</v>
      </c>
      <c r="AA3464" t="s">
        <v>8</v>
      </c>
      <c r="AB3464" t="b">
        <v>0</v>
      </c>
      <c r="AC3464" t="b">
        <v>0</v>
      </c>
      <c r="AE3464" t="b">
        <v>1</v>
      </c>
      <c r="AF3464" t="b">
        <v>0</v>
      </c>
      <c r="AG3464" t="b">
        <v>0</v>
      </c>
      <c r="AH3464" t="s">
        <v>4366</v>
      </c>
      <c r="AI3464" t="b">
        <v>0</v>
      </c>
      <c r="AK3464" t="b">
        <v>0</v>
      </c>
      <c r="AL3464" s="1"/>
      <c r="AM3464" t="s">
        <v>162</v>
      </c>
      <c r="AN3464" s="2">
        <v>44296.95826388889</v>
      </c>
      <c r="AP3464" s="2">
        <v>44257.82675925926</v>
      </c>
      <c r="AQ3464" s="1"/>
      <c r="AS3464" t="b">
        <v>0</v>
      </c>
      <c r="AV3464" t="s">
        <v>2820</v>
      </c>
      <c r="BB3464" t="s">
        <v>9063</v>
      </c>
      <c r="BD3464" t="b">
        <v>0</v>
      </c>
      <c r="BH3464" t="s">
        <v>272</v>
      </c>
      <c r="BI3464" t="s">
        <v>1072</v>
      </c>
      <c r="BL3464" t="s">
        <v>5754</v>
      </c>
      <c r="BM3464" t="s">
        <v>3069</v>
      </c>
      <c r="BN3464" t="s">
        <v>203</v>
      </c>
      <c r="BQ3464" t="s">
        <v>204</v>
      </c>
      <c r="BR3464" t="b">
        <v>0</v>
      </c>
      <c r="BT3464" t="b">
        <v>0</v>
      </c>
      <c r="BW3464" t="s">
        <v>103</v>
      </c>
      <c r="BX3464" t="b">
        <v>0</v>
      </c>
      <c r="BY3464" s="2">
        <v>44376.857581018521</v>
      </c>
      <c r="BZ3464" t="s">
        <v>314</v>
      </c>
      <c r="CB3464" t="b">
        <v>0</v>
      </c>
      <c r="CC3464" t="b">
        <v>1</v>
      </c>
      <c r="CF3464">
        <v>8950</v>
      </c>
      <c r="CH3464">
        <v>8950</v>
      </c>
      <c r="CI3464">
        <v>100</v>
      </c>
      <c r="CJ3464">
        <v>0</v>
      </c>
      <c r="CK3464">
        <f>YEAR(tbl_Opportunity[[#This Row],[Close Date]])</f>
        <v>2021</v>
      </c>
    </row>
    <row r="3465" spans="1:89">
      <c r="A3465" t="s">
        <v>465</v>
      </c>
      <c r="B3465" t="b">
        <v>0</v>
      </c>
      <c r="D3465" t="b">
        <v>0</v>
      </c>
      <c r="E3465" t="s">
        <v>2888</v>
      </c>
      <c r="H3465" s="1">
        <v>44260</v>
      </c>
      <c r="I3465" t="b">
        <v>1</v>
      </c>
      <c r="L3465" t="s">
        <v>1803</v>
      </c>
      <c r="O3465" t="s">
        <v>272</v>
      </c>
      <c r="P3465" t="b">
        <v>0</v>
      </c>
      <c r="Q3465" s="2">
        <v>44224.692847222221</v>
      </c>
      <c r="R3465" s="1"/>
      <c r="S3465" t="b">
        <v>0</v>
      </c>
      <c r="U3465" s="1"/>
      <c r="V3465" t="b">
        <v>0</v>
      </c>
      <c r="W3465" s="1">
        <v>44197</v>
      </c>
      <c r="X3465">
        <v>1</v>
      </c>
      <c r="Y3465">
        <v>2021</v>
      </c>
      <c r="Z3465" t="s">
        <v>8</v>
      </c>
      <c r="AA3465" t="s">
        <v>8</v>
      </c>
      <c r="AB3465" t="b">
        <v>0</v>
      </c>
      <c r="AC3465" t="b">
        <v>0</v>
      </c>
      <c r="AE3465" t="b">
        <v>1</v>
      </c>
      <c r="AF3465" t="b">
        <v>0</v>
      </c>
      <c r="AG3465" t="b">
        <v>0</v>
      </c>
      <c r="AH3465" t="s">
        <v>4366</v>
      </c>
      <c r="AI3465" t="b">
        <v>0</v>
      </c>
      <c r="AK3465" t="b">
        <v>0</v>
      </c>
      <c r="AL3465" s="1"/>
      <c r="AM3465" t="s">
        <v>162</v>
      </c>
      <c r="AN3465" s="2">
        <v>44297.83829861111</v>
      </c>
      <c r="AP3465" s="2">
        <v>44260.84516203704</v>
      </c>
      <c r="AQ3465" s="1"/>
      <c r="AS3465" t="b">
        <v>0</v>
      </c>
      <c r="AV3465" t="s">
        <v>213</v>
      </c>
      <c r="BB3465" t="s">
        <v>9064</v>
      </c>
      <c r="BD3465" t="b">
        <v>0</v>
      </c>
      <c r="BH3465" t="s">
        <v>272</v>
      </c>
      <c r="BI3465" t="s">
        <v>1072</v>
      </c>
      <c r="BL3465" t="s">
        <v>1803</v>
      </c>
      <c r="BM3465" t="s">
        <v>3069</v>
      </c>
      <c r="BN3465" t="s">
        <v>203</v>
      </c>
      <c r="BQ3465" t="s">
        <v>204</v>
      </c>
      <c r="BR3465" t="b">
        <v>0</v>
      </c>
      <c r="BT3465" t="b">
        <v>0</v>
      </c>
      <c r="BW3465" t="s">
        <v>103</v>
      </c>
      <c r="BX3465" t="b">
        <v>0</v>
      </c>
      <c r="BY3465" s="2">
        <v>44376.857581018521</v>
      </c>
      <c r="BZ3465" t="s">
        <v>314</v>
      </c>
      <c r="CB3465" t="b">
        <v>0</v>
      </c>
      <c r="CC3465" t="b">
        <v>1</v>
      </c>
      <c r="CF3465">
        <v>8950</v>
      </c>
      <c r="CH3465">
        <v>8950</v>
      </c>
      <c r="CI3465">
        <v>100</v>
      </c>
      <c r="CJ3465">
        <v>0</v>
      </c>
      <c r="CK3465">
        <f>YEAR(tbl_Opportunity[[#This Row],[Close Date]])</f>
        <v>2021</v>
      </c>
    </row>
    <row r="3466" spans="1:89">
      <c r="A3466" t="s">
        <v>712</v>
      </c>
      <c r="B3466" t="b">
        <v>0</v>
      </c>
      <c r="D3466" t="b">
        <v>0</v>
      </c>
      <c r="E3466" t="s">
        <v>2947</v>
      </c>
      <c r="H3466" s="1">
        <v>44266</v>
      </c>
      <c r="I3466" t="b">
        <v>1</v>
      </c>
      <c r="L3466" t="s">
        <v>3213</v>
      </c>
      <c r="O3466" t="s">
        <v>272</v>
      </c>
      <c r="P3466" t="b">
        <v>0</v>
      </c>
      <c r="Q3466" s="2">
        <v>44245.834085648145</v>
      </c>
      <c r="R3466" s="1"/>
      <c r="S3466" t="b">
        <v>0</v>
      </c>
      <c r="U3466" s="1"/>
      <c r="V3466" t="b">
        <v>0</v>
      </c>
      <c r="W3466" s="1">
        <v>44197</v>
      </c>
      <c r="X3466">
        <v>1</v>
      </c>
      <c r="Y3466">
        <v>2021</v>
      </c>
      <c r="Z3466" t="s">
        <v>8</v>
      </c>
      <c r="AA3466" t="s">
        <v>8</v>
      </c>
      <c r="AB3466" t="b">
        <v>0</v>
      </c>
      <c r="AC3466" t="b">
        <v>0</v>
      </c>
      <c r="AE3466" t="b">
        <v>1</v>
      </c>
      <c r="AF3466" t="b">
        <v>0</v>
      </c>
      <c r="AG3466" t="b">
        <v>0</v>
      </c>
      <c r="AH3466" t="s">
        <v>4366</v>
      </c>
      <c r="AI3466" t="b">
        <v>0</v>
      </c>
      <c r="AK3466" t="b">
        <v>0</v>
      </c>
      <c r="AL3466" s="1"/>
      <c r="AM3466" t="s">
        <v>162</v>
      </c>
      <c r="AN3466" s="2">
        <v>44297.841400462959</v>
      </c>
      <c r="AP3466" s="2">
        <v>44266.652187500003</v>
      </c>
      <c r="AQ3466" s="1"/>
      <c r="AS3466" t="b">
        <v>0</v>
      </c>
      <c r="AV3466" t="s">
        <v>93</v>
      </c>
      <c r="BB3466" t="s">
        <v>9065</v>
      </c>
      <c r="BD3466" t="b">
        <v>0</v>
      </c>
      <c r="BH3466" t="s">
        <v>272</v>
      </c>
      <c r="BI3466" t="s">
        <v>1072</v>
      </c>
      <c r="BL3466" t="s">
        <v>3213</v>
      </c>
      <c r="BM3466" t="s">
        <v>3069</v>
      </c>
      <c r="BN3466" t="s">
        <v>203</v>
      </c>
      <c r="BQ3466" t="s">
        <v>204</v>
      </c>
      <c r="BR3466" t="b">
        <v>0</v>
      </c>
      <c r="BT3466" t="b">
        <v>0</v>
      </c>
      <c r="BW3466" t="s">
        <v>103</v>
      </c>
      <c r="BX3466" t="b">
        <v>0</v>
      </c>
      <c r="BY3466" s="2">
        <v>44376.857581018521</v>
      </c>
      <c r="BZ3466" t="s">
        <v>314</v>
      </c>
      <c r="CB3466" t="b">
        <v>0</v>
      </c>
      <c r="CC3466" t="b">
        <v>1</v>
      </c>
      <c r="CF3466">
        <v>5000</v>
      </c>
      <c r="CH3466">
        <v>5000</v>
      </c>
      <c r="CI3466">
        <v>100</v>
      </c>
      <c r="CJ3466">
        <v>0</v>
      </c>
      <c r="CK3466">
        <f>YEAR(tbl_Opportunity[[#This Row],[Close Date]])</f>
        <v>2021</v>
      </c>
    </row>
    <row r="3467" spans="1:89">
      <c r="A3467" t="s">
        <v>493</v>
      </c>
      <c r="B3467" t="b">
        <v>0</v>
      </c>
      <c r="D3467" t="b">
        <v>0</v>
      </c>
      <c r="E3467" t="s">
        <v>5405</v>
      </c>
      <c r="H3467" s="1">
        <v>44284</v>
      </c>
      <c r="I3467" t="b">
        <v>1</v>
      </c>
      <c r="L3467" t="s">
        <v>6954</v>
      </c>
      <c r="O3467" t="s">
        <v>272</v>
      </c>
      <c r="P3467" t="b">
        <v>0</v>
      </c>
      <c r="Q3467" s="2">
        <v>44252.784166666665</v>
      </c>
      <c r="R3467" s="1"/>
      <c r="S3467" t="b">
        <v>0</v>
      </c>
      <c r="U3467" s="1"/>
      <c r="V3467" t="b">
        <v>0</v>
      </c>
      <c r="W3467" s="1">
        <v>44197</v>
      </c>
      <c r="X3467">
        <v>1</v>
      </c>
      <c r="Y3467">
        <v>2021</v>
      </c>
      <c r="Z3467" t="s">
        <v>8</v>
      </c>
      <c r="AA3467" t="s">
        <v>8</v>
      </c>
      <c r="AB3467" t="b">
        <v>0</v>
      </c>
      <c r="AC3467" t="b">
        <v>0</v>
      </c>
      <c r="AE3467" t="b">
        <v>1</v>
      </c>
      <c r="AF3467" t="b">
        <v>0</v>
      </c>
      <c r="AG3467" t="b">
        <v>0</v>
      </c>
      <c r="AH3467" t="s">
        <v>4366</v>
      </c>
      <c r="AI3467" t="b">
        <v>0</v>
      </c>
      <c r="AK3467" t="b">
        <v>0</v>
      </c>
      <c r="AL3467" s="1"/>
      <c r="AM3467" t="s">
        <v>162</v>
      </c>
      <c r="AN3467" s="2">
        <v>44296.95826388889</v>
      </c>
      <c r="AP3467" s="2">
        <v>44284.629143518519</v>
      </c>
      <c r="AQ3467" s="1"/>
      <c r="AS3467" t="b">
        <v>0</v>
      </c>
      <c r="AV3467" t="s">
        <v>176</v>
      </c>
      <c r="BB3467" t="s">
        <v>9066</v>
      </c>
      <c r="BD3467" t="b">
        <v>0</v>
      </c>
      <c r="BH3467" t="s">
        <v>272</v>
      </c>
      <c r="BI3467" t="s">
        <v>1072</v>
      </c>
      <c r="BL3467" t="s">
        <v>6954</v>
      </c>
      <c r="BM3467" t="s">
        <v>3069</v>
      </c>
      <c r="BN3467" t="s">
        <v>203</v>
      </c>
      <c r="BQ3467" t="s">
        <v>204</v>
      </c>
      <c r="BR3467" t="b">
        <v>0</v>
      </c>
      <c r="BT3467" t="b">
        <v>0</v>
      </c>
      <c r="BW3467" t="s">
        <v>103</v>
      </c>
      <c r="BX3467" t="b">
        <v>0</v>
      </c>
      <c r="BY3467" s="2">
        <v>44376.857581018521</v>
      </c>
      <c r="BZ3467" t="s">
        <v>314</v>
      </c>
      <c r="CB3467" t="b">
        <v>0</v>
      </c>
      <c r="CC3467" t="b">
        <v>1</v>
      </c>
      <c r="CF3467">
        <v>8950</v>
      </c>
      <c r="CH3467">
        <v>8950</v>
      </c>
      <c r="CI3467">
        <v>100</v>
      </c>
      <c r="CJ3467">
        <v>0</v>
      </c>
      <c r="CK3467">
        <f>YEAR(tbl_Opportunity[[#This Row],[Close Date]])</f>
        <v>2021</v>
      </c>
    </row>
    <row r="3468" spans="1:89">
      <c r="A3468" t="s">
        <v>6538</v>
      </c>
      <c r="B3468" t="b">
        <v>0</v>
      </c>
      <c r="D3468" t="b">
        <v>0</v>
      </c>
      <c r="E3468" t="s">
        <v>2947</v>
      </c>
      <c r="H3468" s="1">
        <v>44284</v>
      </c>
      <c r="I3468" t="b">
        <v>1</v>
      </c>
      <c r="L3468" t="s">
        <v>9067</v>
      </c>
      <c r="O3468" t="s">
        <v>272</v>
      </c>
      <c r="P3468" t="b">
        <v>0</v>
      </c>
      <c r="Q3468" s="2">
        <v>44270.846608796295</v>
      </c>
      <c r="R3468" s="1"/>
      <c r="S3468" t="b">
        <v>0</v>
      </c>
      <c r="U3468" s="1"/>
      <c r="V3468" t="b">
        <v>0</v>
      </c>
      <c r="W3468" s="1">
        <v>44197</v>
      </c>
      <c r="X3468">
        <v>1</v>
      </c>
      <c r="Y3468">
        <v>2021</v>
      </c>
      <c r="Z3468" t="s">
        <v>8</v>
      </c>
      <c r="AA3468" t="s">
        <v>8</v>
      </c>
      <c r="AB3468" t="b">
        <v>0</v>
      </c>
      <c r="AC3468" t="b">
        <v>0</v>
      </c>
      <c r="AE3468" t="b">
        <v>1</v>
      </c>
      <c r="AF3468" t="b">
        <v>0</v>
      </c>
      <c r="AG3468" t="b">
        <v>0</v>
      </c>
      <c r="AH3468" t="s">
        <v>4366</v>
      </c>
      <c r="AI3468" t="b">
        <v>0</v>
      </c>
      <c r="AK3468" t="b">
        <v>0</v>
      </c>
      <c r="AL3468" s="1">
        <v>44284</v>
      </c>
      <c r="AM3468" t="s">
        <v>162</v>
      </c>
      <c r="AN3468" s="2">
        <v>44296.95826388889</v>
      </c>
      <c r="AP3468" s="2">
        <v>44284.917002314818</v>
      </c>
      <c r="AQ3468" s="1"/>
      <c r="AS3468" t="b">
        <v>0</v>
      </c>
      <c r="AV3468" t="s">
        <v>93</v>
      </c>
      <c r="BB3468" t="s">
        <v>9068</v>
      </c>
      <c r="BD3468" t="b">
        <v>0</v>
      </c>
      <c r="BH3468" t="s">
        <v>272</v>
      </c>
      <c r="BI3468" t="s">
        <v>1072</v>
      </c>
      <c r="BL3468" t="s">
        <v>9067</v>
      </c>
      <c r="BM3468" t="s">
        <v>3069</v>
      </c>
      <c r="BN3468" t="s">
        <v>203</v>
      </c>
      <c r="BQ3468" t="s">
        <v>204</v>
      </c>
      <c r="BR3468" t="b">
        <v>0</v>
      </c>
      <c r="BT3468" t="b">
        <v>0</v>
      </c>
      <c r="BW3468" t="s">
        <v>103</v>
      </c>
      <c r="BX3468" t="b">
        <v>0</v>
      </c>
      <c r="BY3468" s="2">
        <v>44376.857581018521</v>
      </c>
      <c r="BZ3468" t="s">
        <v>314</v>
      </c>
      <c r="CB3468" t="b">
        <v>0</v>
      </c>
      <c r="CC3468" t="b">
        <v>1</v>
      </c>
      <c r="CF3468">
        <v>8204</v>
      </c>
      <c r="CH3468">
        <v>8204</v>
      </c>
      <c r="CI3468">
        <v>100</v>
      </c>
      <c r="CJ3468">
        <v>0</v>
      </c>
      <c r="CK3468">
        <f>YEAR(tbl_Opportunity[[#This Row],[Close Date]])</f>
        <v>2021</v>
      </c>
    </row>
    <row r="3469" spans="1:89">
      <c r="A3469" t="s">
        <v>2408</v>
      </c>
      <c r="B3469" t="b">
        <v>0</v>
      </c>
      <c r="D3469" t="b">
        <v>0</v>
      </c>
      <c r="E3469" t="s">
        <v>5405</v>
      </c>
      <c r="H3469" s="1">
        <v>44252</v>
      </c>
      <c r="I3469" t="b">
        <v>1</v>
      </c>
      <c r="L3469" t="s">
        <v>9069</v>
      </c>
      <c r="O3469" t="s">
        <v>272</v>
      </c>
      <c r="P3469" t="b">
        <v>0</v>
      </c>
      <c r="Q3469" s="2">
        <v>44221.942256944443</v>
      </c>
      <c r="R3469" s="1"/>
      <c r="S3469" t="b">
        <v>0</v>
      </c>
      <c r="U3469" s="1"/>
      <c r="V3469" t="b">
        <v>0</v>
      </c>
      <c r="W3469" s="1">
        <v>44197</v>
      </c>
      <c r="X3469">
        <v>1</v>
      </c>
      <c r="Y3469">
        <v>2021</v>
      </c>
      <c r="Z3469" t="s">
        <v>8</v>
      </c>
      <c r="AA3469" t="s">
        <v>8</v>
      </c>
      <c r="AB3469" t="b">
        <v>0</v>
      </c>
      <c r="AC3469" t="b">
        <v>0</v>
      </c>
      <c r="AE3469" t="b">
        <v>1</v>
      </c>
      <c r="AF3469" t="b">
        <v>0</v>
      </c>
      <c r="AG3469" t="b">
        <v>0</v>
      </c>
      <c r="AH3469" t="s">
        <v>4366</v>
      </c>
      <c r="AI3469" t="b">
        <v>0</v>
      </c>
      <c r="AK3469" t="b">
        <v>0</v>
      </c>
      <c r="AL3469" s="1">
        <v>44245</v>
      </c>
      <c r="AM3469" t="s">
        <v>162</v>
      </c>
      <c r="AN3469" s="2">
        <v>44296.95826388889</v>
      </c>
      <c r="AP3469" s="2">
        <v>44252.587291666663</v>
      </c>
      <c r="AQ3469" s="1"/>
      <c r="AS3469" t="b">
        <v>0</v>
      </c>
      <c r="AV3469" t="s">
        <v>176</v>
      </c>
      <c r="BB3469" t="s">
        <v>9070</v>
      </c>
      <c r="BD3469" t="b">
        <v>0</v>
      </c>
      <c r="BH3469" t="s">
        <v>272</v>
      </c>
      <c r="BI3469" t="s">
        <v>2055</v>
      </c>
      <c r="BL3469" t="s">
        <v>9069</v>
      </c>
      <c r="BM3469" t="s">
        <v>3069</v>
      </c>
      <c r="BN3469" t="s">
        <v>203</v>
      </c>
      <c r="BQ3469" t="s">
        <v>204</v>
      </c>
      <c r="BR3469" t="b">
        <v>0</v>
      </c>
      <c r="BT3469" t="b">
        <v>0</v>
      </c>
      <c r="BW3469" t="s">
        <v>103</v>
      </c>
      <c r="BX3469" t="b">
        <v>0</v>
      </c>
      <c r="BY3469" s="2">
        <v>44376.857581018521</v>
      </c>
      <c r="BZ3469" t="s">
        <v>314</v>
      </c>
      <c r="CB3469" t="b">
        <v>0</v>
      </c>
      <c r="CC3469" t="b">
        <v>1</v>
      </c>
      <c r="CF3469">
        <v>11000</v>
      </c>
      <c r="CH3469">
        <v>11000</v>
      </c>
      <c r="CI3469">
        <v>100</v>
      </c>
      <c r="CJ3469">
        <v>0</v>
      </c>
      <c r="CK3469">
        <f>YEAR(tbl_Opportunity[[#This Row],[Close Date]])</f>
        <v>2021</v>
      </c>
    </row>
    <row r="3470" spans="1:89">
      <c r="A3470" t="s">
        <v>2364</v>
      </c>
      <c r="B3470" t="b">
        <v>0</v>
      </c>
      <c r="D3470" t="b">
        <v>0</v>
      </c>
      <c r="E3470" t="s">
        <v>2826</v>
      </c>
      <c r="H3470" s="1">
        <v>44263</v>
      </c>
      <c r="I3470" t="b">
        <v>1</v>
      </c>
      <c r="L3470" t="s">
        <v>2365</v>
      </c>
      <c r="O3470" t="s">
        <v>272</v>
      </c>
      <c r="P3470" t="b">
        <v>0</v>
      </c>
      <c r="Q3470" s="2">
        <v>44252.698946759258</v>
      </c>
      <c r="R3470" s="1"/>
      <c r="S3470" t="b">
        <v>0</v>
      </c>
      <c r="U3470" s="1"/>
      <c r="V3470" t="b">
        <v>0</v>
      </c>
      <c r="W3470" s="1">
        <v>44197</v>
      </c>
      <c r="X3470">
        <v>1</v>
      </c>
      <c r="Y3470">
        <v>2021</v>
      </c>
      <c r="Z3470" t="s">
        <v>8</v>
      </c>
      <c r="AA3470" t="s">
        <v>8</v>
      </c>
      <c r="AB3470" t="b">
        <v>0</v>
      </c>
      <c r="AC3470" t="b">
        <v>0</v>
      </c>
      <c r="AE3470" t="b">
        <v>1</v>
      </c>
      <c r="AF3470" t="b">
        <v>0</v>
      </c>
      <c r="AG3470" t="b">
        <v>0</v>
      </c>
      <c r="AH3470" t="s">
        <v>4366</v>
      </c>
      <c r="AI3470" t="b">
        <v>0</v>
      </c>
      <c r="AK3470" t="b">
        <v>0</v>
      </c>
      <c r="AL3470" s="1">
        <v>44253</v>
      </c>
      <c r="AM3470" t="s">
        <v>162</v>
      </c>
      <c r="AN3470" s="2">
        <v>44297.83829861111</v>
      </c>
      <c r="AP3470" s="2">
        <v>44263.764745370368</v>
      </c>
      <c r="AQ3470" s="1"/>
      <c r="AS3470" t="b">
        <v>0</v>
      </c>
      <c r="AV3470" t="s">
        <v>213</v>
      </c>
      <c r="BB3470" t="s">
        <v>9071</v>
      </c>
      <c r="BD3470" t="b">
        <v>0</v>
      </c>
      <c r="BH3470" t="s">
        <v>272</v>
      </c>
      <c r="BI3470" t="s">
        <v>2055</v>
      </c>
      <c r="BL3470" t="s">
        <v>2365</v>
      </c>
      <c r="BM3470" t="s">
        <v>3069</v>
      </c>
      <c r="BN3470" t="s">
        <v>203</v>
      </c>
      <c r="BQ3470" t="s">
        <v>204</v>
      </c>
      <c r="BR3470" t="b">
        <v>0</v>
      </c>
      <c r="BT3470" t="b">
        <v>0</v>
      </c>
      <c r="BW3470" t="s">
        <v>103</v>
      </c>
      <c r="BX3470" t="b">
        <v>0</v>
      </c>
      <c r="BY3470" s="2">
        <v>44376.857581018521</v>
      </c>
      <c r="BZ3470" t="s">
        <v>314</v>
      </c>
      <c r="CB3470" t="b">
        <v>0</v>
      </c>
      <c r="CC3470" t="b">
        <v>1</v>
      </c>
      <c r="CF3470">
        <v>10000</v>
      </c>
      <c r="CH3470">
        <v>10000</v>
      </c>
      <c r="CI3470">
        <v>100</v>
      </c>
      <c r="CJ3470">
        <v>0</v>
      </c>
      <c r="CK3470">
        <f>YEAR(tbl_Opportunity[[#This Row],[Close Date]])</f>
        <v>2021</v>
      </c>
    </row>
    <row r="3471" spans="1:89">
      <c r="A3471" t="s">
        <v>6855</v>
      </c>
      <c r="B3471" t="b">
        <v>0</v>
      </c>
      <c r="D3471" t="b">
        <v>0</v>
      </c>
      <c r="E3471" t="s">
        <v>2826</v>
      </c>
      <c r="H3471" s="1">
        <v>43836</v>
      </c>
      <c r="I3471" t="b">
        <v>1</v>
      </c>
      <c r="L3471" t="s">
        <v>6857</v>
      </c>
      <c r="O3471" t="s">
        <v>272</v>
      </c>
      <c r="P3471" t="b">
        <v>0</v>
      </c>
      <c r="Q3471" s="2">
        <v>43812.839988425927</v>
      </c>
      <c r="R3471" s="1"/>
      <c r="S3471" t="b">
        <v>0</v>
      </c>
      <c r="U3471" s="1"/>
      <c r="V3471" t="b">
        <v>0</v>
      </c>
      <c r="W3471" s="1">
        <v>43831</v>
      </c>
      <c r="X3471">
        <v>1</v>
      </c>
      <c r="Y3471">
        <v>2020</v>
      </c>
      <c r="Z3471" t="s">
        <v>8</v>
      </c>
      <c r="AA3471" t="s">
        <v>8</v>
      </c>
      <c r="AB3471" t="b">
        <v>0</v>
      </c>
      <c r="AC3471" t="b">
        <v>0</v>
      </c>
      <c r="AE3471" t="b">
        <v>1</v>
      </c>
      <c r="AF3471" t="b">
        <v>0</v>
      </c>
      <c r="AG3471" t="b">
        <v>0</v>
      </c>
      <c r="AH3471" t="s">
        <v>3190</v>
      </c>
      <c r="AI3471" t="b">
        <v>0</v>
      </c>
      <c r="AJ3471" t="s">
        <v>462</v>
      </c>
      <c r="AK3471" t="b">
        <v>0</v>
      </c>
      <c r="AL3471" s="1"/>
      <c r="AM3471" t="s">
        <v>162</v>
      </c>
      <c r="AN3471" s="2">
        <v>44297.841400462959</v>
      </c>
      <c r="AP3471" s="2">
        <v>43836.87909722222</v>
      </c>
      <c r="AQ3471" s="1"/>
      <c r="AS3471" t="b">
        <v>0</v>
      </c>
      <c r="AV3471" t="s">
        <v>93</v>
      </c>
      <c r="BB3471" t="s">
        <v>9072</v>
      </c>
      <c r="BD3471" t="b">
        <v>0</v>
      </c>
      <c r="BH3471" t="s">
        <v>406</v>
      </c>
      <c r="BI3471" t="s">
        <v>549</v>
      </c>
      <c r="BL3471" t="s">
        <v>6857</v>
      </c>
      <c r="BM3471" t="s">
        <v>3069</v>
      </c>
      <c r="BN3471" t="s">
        <v>203</v>
      </c>
      <c r="BQ3471" t="s">
        <v>204</v>
      </c>
      <c r="BR3471" t="b">
        <v>0</v>
      </c>
      <c r="BT3471" t="b">
        <v>0</v>
      </c>
      <c r="BW3471" t="s">
        <v>103</v>
      </c>
      <c r="BX3471" t="b">
        <v>0</v>
      </c>
      <c r="BY3471" s="2">
        <v>44376.857581018521</v>
      </c>
      <c r="CB3471" t="b">
        <v>0</v>
      </c>
      <c r="CC3471" t="b">
        <v>1</v>
      </c>
      <c r="CF3471">
        <v>8950</v>
      </c>
      <c r="CH3471">
        <v>8950</v>
      </c>
      <c r="CI3471">
        <v>100</v>
      </c>
      <c r="CJ3471">
        <v>0</v>
      </c>
      <c r="CK3471">
        <f>YEAR(tbl_Opportunity[[#This Row],[Close Date]])</f>
        <v>2020</v>
      </c>
    </row>
    <row r="3472" spans="1:89">
      <c r="A3472" t="s">
        <v>6417</v>
      </c>
      <c r="B3472" t="b">
        <v>0</v>
      </c>
      <c r="D3472" t="b">
        <v>0</v>
      </c>
      <c r="E3472" t="s">
        <v>2947</v>
      </c>
      <c r="H3472" s="1">
        <v>44280</v>
      </c>
      <c r="I3472" t="b">
        <v>1</v>
      </c>
      <c r="L3472" t="s">
        <v>6418</v>
      </c>
      <c r="O3472" t="s">
        <v>272</v>
      </c>
      <c r="P3472" t="b">
        <v>0</v>
      </c>
      <c r="Q3472" s="2">
        <v>44280.602129629631</v>
      </c>
      <c r="R3472" s="1"/>
      <c r="S3472" t="b">
        <v>0</v>
      </c>
      <c r="U3472" s="1"/>
      <c r="V3472" t="b">
        <v>0</v>
      </c>
      <c r="W3472" s="1">
        <v>44197</v>
      </c>
      <c r="X3472">
        <v>1</v>
      </c>
      <c r="Y3472">
        <v>2021</v>
      </c>
      <c r="Z3472" t="s">
        <v>8</v>
      </c>
      <c r="AA3472" t="s">
        <v>8</v>
      </c>
      <c r="AB3472" t="b">
        <v>0</v>
      </c>
      <c r="AC3472" t="b">
        <v>0</v>
      </c>
      <c r="AE3472" t="b">
        <v>1</v>
      </c>
      <c r="AF3472" t="b">
        <v>0</v>
      </c>
      <c r="AG3472" t="b">
        <v>0</v>
      </c>
      <c r="AH3472" t="s">
        <v>3190</v>
      </c>
      <c r="AI3472" t="b">
        <v>0</v>
      </c>
      <c r="AJ3472" t="s">
        <v>462</v>
      </c>
      <c r="AK3472" t="b">
        <v>0</v>
      </c>
      <c r="AL3472" s="1">
        <v>44280</v>
      </c>
      <c r="AM3472" t="s">
        <v>162</v>
      </c>
      <c r="AN3472" s="2">
        <v>44296.95826388889</v>
      </c>
      <c r="AP3472" s="2">
        <v>44280.776423611111</v>
      </c>
      <c r="AQ3472" s="1"/>
      <c r="AS3472" t="b">
        <v>0</v>
      </c>
      <c r="AV3472" t="s">
        <v>93</v>
      </c>
      <c r="BB3472" t="s">
        <v>9073</v>
      </c>
      <c r="BD3472" t="b">
        <v>0</v>
      </c>
      <c r="BH3472" t="s">
        <v>272</v>
      </c>
      <c r="BI3472" t="s">
        <v>1072</v>
      </c>
      <c r="BL3472" t="s">
        <v>6418</v>
      </c>
      <c r="BM3472" t="s">
        <v>3069</v>
      </c>
      <c r="BN3472" t="s">
        <v>203</v>
      </c>
      <c r="BQ3472" t="s">
        <v>204</v>
      </c>
      <c r="BR3472" t="b">
        <v>0</v>
      </c>
      <c r="BT3472" t="b">
        <v>0</v>
      </c>
      <c r="BW3472" t="s">
        <v>103</v>
      </c>
      <c r="BX3472" t="b">
        <v>0</v>
      </c>
      <c r="BY3472" s="2">
        <v>44376.857581018521</v>
      </c>
      <c r="BZ3472" t="s">
        <v>314</v>
      </c>
      <c r="CB3472" t="b">
        <v>0</v>
      </c>
      <c r="CC3472" t="b">
        <v>1</v>
      </c>
      <c r="CF3472">
        <v>4995</v>
      </c>
      <c r="CH3472">
        <v>4995</v>
      </c>
      <c r="CI3472">
        <v>100</v>
      </c>
      <c r="CJ3472">
        <v>0</v>
      </c>
      <c r="CK3472">
        <f>YEAR(tbl_Opportunity[[#This Row],[Close Date]])</f>
        <v>2021</v>
      </c>
    </row>
    <row r="3473" spans="1:89">
      <c r="A3473" t="s">
        <v>2192</v>
      </c>
      <c r="B3473" t="b">
        <v>0</v>
      </c>
      <c r="D3473" t="b">
        <v>0</v>
      </c>
      <c r="E3473" t="s">
        <v>6392</v>
      </c>
      <c r="H3473" s="1">
        <v>43861</v>
      </c>
      <c r="I3473" t="b">
        <v>1</v>
      </c>
      <c r="L3473" t="s">
        <v>5395</v>
      </c>
      <c r="O3473" t="s">
        <v>260</v>
      </c>
      <c r="P3473" t="b">
        <v>0</v>
      </c>
      <c r="Q3473" s="2">
        <v>43809.998379629629</v>
      </c>
      <c r="R3473" s="1"/>
      <c r="S3473" t="b">
        <v>0</v>
      </c>
      <c r="U3473" s="1"/>
      <c r="V3473" t="b">
        <v>0</v>
      </c>
      <c r="W3473" s="1">
        <v>43831</v>
      </c>
      <c r="X3473">
        <v>1</v>
      </c>
      <c r="Y3473">
        <v>2020</v>
      </c>
      <c r="Z3473" t="s">
        <v>8</v>
      </c>
      <c r="AA3473" t="s">
        <v>8</v>
      </c>
      <c r="AB3473" t="b">
        <v>0</v>
      </c>
      <c r="AC3473" t="b">
        <v>0</v>
      </c>
      <c r="AE3473" t="b">
        <v>1</v>
      </c>
      <c r="AF3473" t="b">
        <v>0</v>
      </c>
      <c r="AG3473" t="b">
        <v>0</v>
      </c>
      <c r="AH3473" t="s">
        <v>3190</v>
      </c>
      <c r="AI3473" t="b">
        <v>0</v>
      </c>
      <c r="AJ3473" t="s">
        <v>211</v>
      </c>
      <c r="AK3473" t="b">
        <v>0</v>
      </c>
      <c r="AL3473" s="1">
        <v>43851</v>
      </c>
      <c r="AM3473" t="s">
        <v>162</v>
      </c>
      <c r="AN3473" s="2">
        <v>44297.8278587963</v>
      </c>
      <c r="AP3473" s="2">
        <v>43868.778599537036</v>
      </c>
      <c r="AQ3473" s="1"/>
      <c r="AS3473" t="b">
        <v>0</v>
      </c>
      <c r="AV3473" t="s">
        <v>153</v>
      </c>
      <c r="AY3473" t="s">
        <v>236</v>
      </c>
      <c r="AZ3473" t="s">
        <v>237</v>
      </c>
      <c r="BB3473" t="s">
        <v>9074</v>
      </c>
      <c r="BD3473" t="b">
        <v>0</v>
      </c>
      <c r="BH3473" t="s">
        <v>260</v>
      </c>
      <c r="BI3473" t="s">
        <v>549</v>
      </c>
      <c r="BJ3473" t="s">
        <v>196</v>
      </c>
      <c r="BL3473" t="s">
        <v>5395</v>
      </c>
      <c r="BM3473" t="s">
        <v>3069</v>
      </c>
      <c r="BN3473" t="s">
        <v>203</v>
      </c>
      <c r="BQ3473" t="s">
        <v>204</v>
      </c>
      <c r="BR3473" t="b">
        <v>0</v>
      </c>
      <c r="BT3473" t="b">
        <v>0</v>
      </c>
      <c r="BW3473" t="s">
        <v>103</v>
      </c>
      <c r="BX3473" t="b">
        <v>0</v>
      </c>
      <c r="BY3473" s="2">
        <v>44376.857581018521</v>
      </c>
      <c r="CB3473" t="b">
        <v>0</v>
      </c>
      <c r="CC3473" t="b">
        <v>1</v>
      </c>
      <c r="CF3473">
        <v>22822.5</v>
      </c>
      <c r="CH3473">
        <v>22822.5</v>
      </c>
      <c r="CI3473">
        <v>100</v>
      </c>
      <c r="CJ3473">
        <v>0</v>
      </c>
      <c r="CK3473">
        <f>YEAR(tbl_Opportunity[[#This Row],[Close Date]])</f>
        <v>2020</v>
      </c>
    </row>
    <row r="3474" spans="1:89">
      <c r="A3474" t="s">
        <v>2286</v>
      </c>
      <c r="B3474" t="b">
        <v>0</v>
      </c>
      <c r="D3474" t="b">
        <v>0</v>
      </c>
      <c r="E3474" t="s">
        <v>2826</v>
      </c>
      <c r="H3474" s="1">
        <v>43903</v>
      </c>
      <c r="I3474" t="b">
        <v>1</v>
      </c>
      <c r="L3474" t="s">
        <v>6852</v>
      </c>
      <c r="O3474" t="s">
        <v>260</v>
      </c>
      <c r="P3474" t="b">
        <v>0</v>
      </c>
      <c r="Q3474" s="2">
        <v>43885.782187500001</v>
      </c>
      <c r="R3474" s="1"/>
      <c r="S3474" t="b">
        <v>0</v>
      </c>
      <c r="U3474" s="1"/>
      <c r="V3474" t="b">
        <v>0</v>
      </c>
      <c r="W3474" s="1">
        <v>43831</v>
      </c>
      <c r="X3474">
        <v>1</v>
      </c>
      <c r="Y3474">
        <v>2020</v>
      </c>
      <c r="Z3474" t="s">
        <v>8</v>
      </c>
      <c r="AA3474" t="s">
        <v>8</v>
      </c>
      <c r="AB3474" t="b">
        <v>0</v>
      </c>
      <c r="AC3474" t="b">
        <v>0</v>
      </c>
      <c r="AE3474" t="b">
        <v>1</v>
      </c>
      <c r="AF3474" t="b">
        <v>0</v>
      </c>
      <c r="AG3474" t="b">
        <v>0</v>
      </c>
      <c r="AH3474" t="s">
        <v>4366</v>
      </c>
      <c r="AI3474" t="b">
        <v>0</v>
      </c>
      <c r="AJ3474" t="s">
        <v>462</v>
      </c>
      <c r="AK3474" t="b">
        <v>0</v>
      </c>
      <c r="AL3474" s="1">
        <v>43901</v>
      </c>
      <c r="AM3474" t="s">
        <v>162</v>
      </c>
      <c r="AN3474" s="2">
        <v>44297.83829861111</v>
      </c>
      <c r="AP3474" s="2">
        <v>43903.614166666666</v>
      </c>
      <c r="AQ3474" s="1"/>
      <c r="AS3474" t="b">
        <v>0</v>
      </c>
      <c r="AV3474" t="s">
        <v>213</v>
      </c>
      <c r="AY3474" t="s">
        <v>236</v>
      </c>
      <c r="AZ3474" t="s">
        <v>435</v>
      </c>
      <c r="BB3474" t="s">
        <v>9075</v>
      </c>
      <c r="BD3474" t="b">
        <v>0</v>
      </c>
      <c r="BH3474" t="s">
        <v>272</v>
      </c>
      <c r="BI3474" t="s">
        <v>1243</v>
      </c>
      <c r="BJ3474" t="s">
        <v>216</v>
      </c>
      <c r="BL3474" t="s">
        <v>6852</v>
      </c>
      <c r="BM3474" t="s">
        <v>3069</v>
      </c>
      <c r="BN3474" t="s">
        <v>203</v>
      </c>
      <c r="BQ3474" t="s">
        <v>204</v>
      </c>
      <c r="BR3474" t="b">
        <v>0</v>
      </c>
      <c r="BT3474" t="b">
        <v>0</v>
      </c>
      <c r="BW3474" t="s">
        <v>103</v>
      </c>
      <c r="BX3474" t="b">
        <v>0</v>
      </c>
      <c r="BY3474" s="2">
        <v>44376.857581018521</v>
      </c>
      <c r="CB3474" t="b">
        <v>0</v>
      </c>
      <c r="CC3474" t="b">
        <v>1</v>
      </c>
      <c r="CF3474">
        <v>8950</v>
      </c>
      <c r="CH3474">
        <v>8950</v>
      </c>
      <c r="CI3474">
        <v>100</v>
      </c>
      <c r="CJ3474">
        <v>0</v>
      </c>
      <c r="CK3474">
        <f>YEAR(tbl_Opportunity[[#This Row],[Close Date]])</f>
        <v>2020</v>
      </c>
    </row>
    <row r="3475" spans="1:89">
      <c r="A3475" t="s">
        <v>274</v>
      </c>
      <c r="B3475" t="b">
        <v>0</v>
      </c>
      <c r="D3475" t="b">
        <v>0</v>
      </c>
      <c r="E3475" t="s">
        <v>2796</v>
      </c>
      <c r="H3475" s="1">
        <v>43133</v>
      </c>
      <c r="I3475" t="b">
        <v>1</v>
      </c>
      <c r="L3475" t="s">
        <v>5415</v>
      </c>
      <c r="O3475" t="s">
        <v>2137</v>
      </c>
      <c r="P3475" t="b">
        <v>0</v>
      </c>
      <c r="Q3475" s="2">
        <v>42963.880162037036</v>
      </c>
      <c r="R3475" s="1"/>
      <c r="S3475" t="b">
        <v>0</v>
      </c>
      <c r="U3475" s="1"/>
      <c r="V3475" t="b">
        <v>0</v>
      </c>
      <c r="W3475" s="1">
        <v>43101</v>
      </c>
      <c r="X3475">
        <v>1</v>
      </c>
      <c r="Y3475">
        <v>2018</v>
      </c>
      <c r="Z3475" t="s">
        <v>8</v>
      </c>
      <c r="AA3475" t="s">
        <v>8</v>
      </c>
      <c r="AB3475" t="b">
        <v>0</v>
      </c>
      <c r="AC3475" t="b">
        <v>0</v>
      </c>
      <c r="AE3475" t="b">
        <v>1</v>
      </c>
      <c r="AF3475" t="b">
        <v>0</v>
      </c>
      <c r="AG3475" t="b">
        <v>0</v>
      </c>
      <c r="AH3475" t="s">
        <v>4366</v>
      </c>
      <c r="AI3475" t="b">
        <v>0</v>
      </c>
      <c r="AJ3475" t="s">
        <v>211</v>
      </c>
      <c r="AK3475" t="b">
        <v>0</v>
      </c>
      <c r="AL3475" s="1">
        <v>43124</v>
      </c>
      <c r="AM3475" t="s">
        <v>162</v>
      </c>
      <c r="AN3475" s="2">
        <v>44296.95826388889</v>
      </c>
      <c r="AP3475" s="2">
        <v>43169.630393518521</v>
      </c>
      <c r="AQ3475" s="1"/>
      <c r="AS3475" t="b">
        <v>0</v>
      </c>
      <c r="AU3475" t="s">
        <v>472</v>
      </c>
      <c r="AV3475" t="s">
        <v>176</v>
      </c>
      <c r="BB3475" t="s">
        <v>9076</v>
      </c>
      <c r="BD3475" t="b">
        <v>0</v>
      </c>
      <c r="BH3475" t="s">
        <v>260</v>
      </c>
      <c r="BI3475" t="s">
        <v>200</v>
      </c>
      <c r="BJ3475" t="s">
        <v>216</v>
      </c>
      <c r="BL3475" t="s">
        <v>5415</v>
      </c>
      <c r="BM3475" t="s">
        <v>202</v>
      </c>
      <c r="BN3475" t="s">
        <v>203</v>
      </c>
      <c r="BP3475" t="s">
        <v>9077</v>
      </c>
      <c r="BQ3475" t="s">
        <v>204</v>
      </c>
      <c r="BR3475" t="b">
        <v>0</v>
      </c>
      <c r="BT3475" t="b">
        <v>0</v>
      </c>
      <c r="BW3475" t="s">
        <v>103</v>
      </c>
      <c r="BX3475" t="b">
        <v>0</v>
      </c>
      <c r="BY3475" s="2">
        <v>44376.857569444444</v>
      </c>
      <c r="CB3475" t="b">
        <v>0</v>
      </c>
      <c r="CC3475" t="b">
        <v>1</v>
      </c>
      <c r="CF3475">
        <v>65950</v>
      </c>
      <c r="CH3475">
        <v>65950</v>
      </c>
      <c r="CI3475">
        <v>100</v>
      </c>
      <c r="CJ3475">
        <v>0</v>
      </c>
      <c r="CK3475">
        <f>YEAR(tbl_Opportunity[[#This Row],[Close Date]])</f>
        <v>2018</v>
      </c>
    </row>
    <row r="3476" spans="1:89">
      <c r="A3476" t="s">
        <v>465</v>
      </c>
      <c r="B3476" t="b">
        <v>0</v>
      </c>
      <c r="D3476" t="b">
        <v>0</v>
      </c>
      <c r="H3476" s="1">
        <v>43159</v>
      </c>
      <c r="I3476" t="b">
        <v>1</v>
      </c>
      <c r="O3476" t="s">
        <v>5716</v>
      </c>
      <c r="P3476" t="b">
        <v>0</v>
      </c>
      <c r="Q3476" s="2">
        <v>43133.861203703702</v>
      </c>
      <c r="R3476" s="1"/>
      <c r="S3476" t="b">
        <v>0</v>
      </c>
      <c r="U3476" s="1"/>
      <c r="V3476" t="b">
        <v>0</v>
      </c>
      <c r="W3476" s="1">
        <v>43101</v>
      </c>
      <c r="X3476">
        <v>1</v>
      </c>
      <c r="Y3476">
        <v>2018</v>
      </c>
      <c r="Z3476" t="s">
        <v>8</v>
      </c>
      <c r="AA3476" t="s">
        <v>8</v>
      </c>
      <c r="AB3476" t="b">
        <v>0</v>
      </c>
      <c r="AC3476" t="b">
        <v>0</v>
      </c>
      <c r="AE3476" t="b">
        <v>1</v>
      </c>
      <c r="AF3476" t="b">
        <v>0</v>
      </c>
      <c r="AG3476" t="b">
        <v>0</v>
      </c>
      <c r="AH3476" t="s">
        <v>4366</v>
      </c>
      <c r="AI3476" t="b">
        <v>0</v>
      </c>
      <c r="AJ3476" t="s">
        <v>211</v>
      </c>
      <c r="AK3476" t="b">
        <v>0</v>
      </c>
      <c r="AL3476" s="1"/>
      <c r="AM3476" t="s">
        <v>162</v>
      </c>
      <c r="AN3476" s="2">
        <v>44297.835520833331</v>
      </c>
      <c r="AP3476" s="2">
        <v>43169.630393518521</v>
      </c>
      <c r="AQ3476" s="1"/>
      <c r="AS3476" t="b">
        <v>0</v>
      </c>
      <c r="AU3476" t="s">
        <v>472</v>
      </c>
      <c r="AV3476" t="s">
        <v>105</v>
      </c>
      <c r="BB3476" t="s">
        <v>9078</v>
      </c>
      <c r="BD3476" t="b">
        <v>0</v>
      </c>
      <c r="BH3476" t="s">
        <v>260</v>
      </c>
      <c r="BI3476" t="s">
        <v>200</v>
      </c>
      <c r="BJ3476" t="s">
        <v>216</v>
      </c>
      <c r="BM3476" t="s">
        <v>202</v>
      </c>
      <c r="BN3476" t="s">
        <v>203</v>
      </c>
      <c r="BQ3476" t="s">
        <v>204</v>
      </c>
      <c r="BR3476" t="b">
        <v>0</v>
      </c>
      <c r="BT3476" t="b">
        <v>0</v>
      </c>
      <c r="BW3476" t="s">
        <v>103</v>
      </c>
      <c r="BX3476" t="b">
        <v>0</v>
      </c>
      <c r="BY3476" s="2">
        <v>44376.857569444444</v>
      </c>
      <c r="CB3476" t="b">
        <v>0</v>
      </c>
      <c r="CC3476" t="b">
        <v>1</v>
      </c>
      <c r="CF3476">
        <v>2650</v>
      </c>
      <c r="CH3476">
        <v>2650</v>
      </c>
      <c r="CI3476">
        <v>100</v>
      </c>
      <c r="CJ3476">
        <v>0</v>
      </c>
      <c r="CK3476">
        <f>YEAR(tbl_Opportunity[[#This Row],[Close Date]])</f>
        <v>2018</v>
      </c>
    </row>
    <row r="3477" spans="1:89">
      <c r="A3477" t="s">
        <v>5666</v>
      </c>
      <c r="B3477" t="b">
        <v>0</v>
      </c>
      <c r="D3477" t="b">
        <v>0</v>
      </c>
      <c r="H3477" s="1">
        <v>43550</v>
      </c>
      <c r="I3477" t="b">
        <v>1</v>
      </c>
      <c r="L3477" t="s">
        <v>6537</v>
      </c>
      <c r="O3477" t="s">
        <v>194</v>
      </c>
      <c r="P3477" t="b">
        <v>0</v>
      </c>
      <c r="Q3477" s="2">
        <v>42937.934062499997</v>
      </c>
      <c r="R3477" s="1"/>
      <c r="S3477" t="b">
        <v>0</v>
      </c>
      <c r="U3477" s="1"/>
      <c r="V3477" t="b">
        <v>0</v>
      </c>
      <c r="W3477" s="1">
        <v>43466</v>
      </c>
      <c r="X3477">
        <v>1</v>
      </c>
      <c r="Y3477">
        <v>2019</v>
      </c>
      <c r="Z3477" t="s">
        <v>8</v>
      </c>
      <c r="AA3477" t="s">
        <v>8</v>
      </c>
      <c r="AB3477" t="b">
        <v>0</v>
      </c>
      <c r="AC3477" t="b">
        <v>0</v>
      </c>
      <c r="AE3477" t="b">
        <v>1</v>
      </c>
      <c r="AF3477" t="b">
        <v>0</v>
      </c>
      <c r="AG3477" t="b">
        <v>0</v>
      </c>
      <c r="AH3477" t="s">
        <v>4366</v>
      </c>
      <c r="AI3477" t="b">
        <v>0</v>
      </c>
      <c r="AJ3477" t="s">
        <v>211</v>
      </c>
      <c r="AK3477" t="b">
        <v>0</v>
      </c>
      <c r="AL3477" s="1">
        <v>43508</v>
      </c>
      <c r="AM3477" t="s">
        <v>162</v>
      </c>
      <c r="AN3477" s="2">
        <v>44297.841400462959</v>
      </c>
      <c r="AP3477" s="2">
        <v>43551.984756944446</v>
      </c>
      <c r="AQ3477" s="1"/>
      <c r="AS3477" t="b">
        <v>0</v>
      </c>
      <c r="AU3477" t="s">
        <v>216</v>
      </c>
      <c r="AV3477" t="s">
        <v>93</v>
      </c>
      <c r="BB3477" t="s">
        <v>9079</v>
      </c>
      <c r="BD3477" t="b">
        <v>0</v>
      </c>
      <c r="BH3477" t="s">
        <v>199</v>
      </c>
      <c r="BI3477" t="s">
        <v>200</v>
      </c>
      <c r="BJ3477" t="s">
        <v>216</v>
      </c>
      <c r="BL3477" t="s">
        <v>6537</v>
      </c>
      <c r="BM3477" t="s">
        <v>202</v>
      </c>
      <c r="BN3477" t="s">
        <v>203</v>
      </c>
      <c r="BQ3477" t="s">
        <v>204</v>
      </c>
      <c r="BR3477" t="b">
        <v>0</v>
      </c>
      <c r="BT3477" t="b">
        <v>0</v>
      </c>
      <c r="BW3477" t="s">
        <v>103</v>
      </c>
      <c r="BX3477" t="b">
        <v>0</v>
      </c>
      <c r="BY3477" s="2">
        <v>44376.857569444444</v>
      </c>
      <c r="CB3477" t="b">
        <v>0</v>
      </c>
      <c r="CC3477" t="b">
        <v>1</v>
      </c>
      <c r="CF3477">
        <v>64550</v>
      </c>
      <c r="CH3477">
        <v>64550</v>
      </c>
      <c r="CI3477">
        <v>100</v>
      </c>
      <c r="CJ3477">
        <v>0</v>
      </c>
      <c r="CK3477">
        <f>YEAR(tbl_Opportunity[[#This Row],[Close Date]])</f>
        <v>2019</v>
      </c>
    </row>
    <row r="3478" spans="1:89">
      <c r="A3478" t="s">
        <v>8784</v>
      </c>
      <c r="B3478" t="b">
        <v>0</v>
      </c>
      <c r="D3478" t="b">
        <v>0</v>
      </c>
      <c r="H3478" s="1">
        <v>43157</v>
      </c>
      <c r="I3478" t="b">
        <v>1</v>
      </c>
      <c r="L3478" t="s">
        <v>8830</v>
      </c>
      <c r="O3478" t="s">
        <v>194</v>
      </c>
      <c r="P3478" t="b">
        <v>0</v>
      </c>
      <c r="Q3478" s="2">
        <v>42957.667500000003</v>
      </c>
      <c r="R3478" s="1"/>
      <c r="S3478" t="b">
        <v>0</v>
      </c>
      <c r="U3478" s="1"/>
      <c r="V3478" t="b">
        <v>0</v>
      </c>
      <c r="W3478" s="1">
        <v>43101</v>
      </c>
      <c r="X3478">
        <v>1</v>
      </c>
      <c r="Y3478">
        <v>2018</v>
      </c>
      <c r="Z3478" t="s">
        <v>8</v>
      </c>
      <c r="AA3478" t="s">
        <v>8</v>
      </c>
      <c r="AB3478" t="b">
        <v>0</v>
      </c>
      <c r="AC3478" t="b">
        <v>0</v>
      </c>
      <c r="AE3478" t="b">
        <v>1</v>
      </c>
      <c r="AF3478" t="b">
        <v>0</v>
      </c>
      <c r="AG3478" t="b">
        <v>0</v>
      </c>
      <c r="AH3478" t="s">
        <v>4366</v>
      </c>
      <c r="AI3478" t="b">
        <v>0</v>
      </c>
      <c r="AJ3478" t="s">
        <v>211</v>
      </c>
      <c r="AK3478" t="b">
        <v>0</v>
      </c>
      <c r="AL3478" s="1">
        <v>43721</v>
      </c>
      <c r="AM3478" t="s">
        <v>162</v>
      </c>
      <c r="AN3478" s="2">
        <v>44296.95826388889</v>
      </c>
      <c r="AP3478" s="2">
        <v>43169.630393518521</v>
      </c>
      <c r="AQ3478" s="1"/>
      <c r="AS3478" t="b">
        <v>0</v>
      </c>
      <c r="AU3478" t="s">
        <v>216</v>
      </c>
      <c r="AV3478" t="s">
        <v>176</v>
      </c>
      <c r="BB3478" t="s">
        <v>9080</v>
      </c>
      <c r="BD3478" t="b">
        <v>0</v>
      </c>
      <c r="BH3478" t="s">
        <v>215</v>
      </c>
      <c r="BI3478" t="s">
        <v>200</v>
      </c>
      <c r="BJ3478" t="s">
        <v>216</v>
      </c>
      <c r="BL3478" t="s">
        <v>8830</v>
      </c>
      <c r="BM3478" t="s">
        <v>202</v>
      </c>
      <c r="BN3478" t="s">
        <v>203</v>
      </c>
      <c r="BQ3478" t="s">
        <v>204</v>
      </c>
      <c r="BR3478" t="b">
        <v>0</v>
      </c>
      <c r="BT3478" t="b">
        <v>0</v>
      </c>
      <c r="BW3478" t="s">
        <v>103</v>
      </c>
      <c r="BX3478" t="b">
        <v>0</v>
      </c>
      <c r="BY3478" s="2">
        <v>44376.857569444444</v>
      </c>
      <c r="BZ3478" t="s">
        <v>217</v>
      </c>
      <c r="CB3478" t="b">
        <v>0</v>
      </c>
      <c r="CC3478" t="b">
        <v>1</v>
      </c>
      <c r="CF3478">
        <v>57394</v>
      </c>
      <c r="CH3478">
        <v>57394</v>
      </c>
      <c r="CI3478">
        <v>100</v>
      </c>
      <c r="CJ3478">
        <v>0</v>
      </c>
      <c r="CK3478">
        <f>YEAR(tbl_Opportunity[[#This Row],[Close Date]])</f>
        <v>2018</v>
      </c>
    </row>
    <row r="3479" spans="1:89">
      <c r="A3479" t="s">
        <v>623</v>
      </c>
      <c r="B3479" t="b">
        <v>0</v>
      </c>
      <c r="D3479" t="b">
        <v>0</v>
      </c>
      <c r="H3479" s="1">
        <v>43164</v>
      </c>
      <c r="I3479" t="b">
        <v>1</v>
      </c>
      <c r="L3479" t="s">
        <v>1686</v>
      </c>
      <c r="O3479" t="s">
        <v>194</v>
      </c>
      <c r="P3479" t="b">
        <v>0</v>
      </c>
      <c r="Q3479" s="2">
        <v>43039.888344907406</v>
      </c>
      <c r="R3479" s="1"/>
      <c r="S3479" t="b">
        <v>0</v>
      </c>
      <c r="U3479" s="1"/>
      <c r="V3479" t="b">
        <v>0</v>
      </c>
      <c r="W3479" s="1">
        <v>43101</v>
      </c>
      <c r="X3479">
        <v>1</v>
      </c>
      <c r="Y3479">
        <v>2018</v>
      </c>
      <c r="Z3479" t="s">
        <v>8</v>
      </c>
      <c r="AA3479" t="s">
        <v>8</v>
      </c>
      <c r="AB3479" t="b">
        <v>0</v>
      </c>
      <c r="AC3479" t="b">
        <v>0</v>
      </c>
      <c r="AE3479" t="b">
        <v>1</v>
      </c>
      <c r="AF3479" t="b">
        <v>0</v>
      </c>
      <c r="AG3479" t="b">
        <v>0</v>
      </c>
      <c r="AH3479" t="s">
        <v>4366</v>
      </c>
      <c r="AI3479" t="b">
        <v>0</v>
      </c>
      <c r="AJ3479" t="s">
        <v>211</v>
      </c>
      <c r="AK3479" t="b">
        <v>0</v>
      </c>
      <c r="AL3479" s="1"/>
      <c r="AM3479" t="s">
        <v>162</v>
      </c>
      <c r="AN3479" s="2">
        <v>44297.837673611109</v>
      </c>
      <c r="AP3479" s="2">
        <v>43169.630393518521</v>
      </c>
      <c r="AQ3479" s="1"/>
      <c r="AS3479" t="b">
        <v>0</v>
      </c>
      <c r="AU3479" t="s">
        <v>346</v>
      </c>
      <c r="AV3479" t="s">
        <v>213</v>
      </c>
      <c r="BB3479" t="s">
        <v>9081</v>
      </c>
      <c r="BD3479" t="b">
        <v>0</v>
      </c>
      <c r="BH3479" t="s">
        <v>215</v>
      </c>
      <c r="BI3479" t="s">
        <v>200</v>
      </c>
      <c r="BJ3479" t="s">
        <v>216</v>
      </c>
      <c r="BM3479" t="s">
        <v>202</v>
      </c>
      <c r="BN3479" t="s">
        <v>203</v>
      </c>
      <c r="BQ3479" t="s">
        <v>204</v>
      </c>
      <c r="BR3479" t="b">
        <v>0</v>
      </c>
      <c r="BT3479" t="b">
        <v>0</v>
      </c>
      <c r="BW3479" t="s">
        <v>103</v>
      </c>
      <c r="BX3479" t="b">
        <v>0</v>
      </c>
      <c r="BY3479" s="2">
        <v>44376.857569444444</v>
      </c>
      <c r="BZ3479" t="s">
        <v>217</v>
      </c>
      <c r="CB3479" t="b">
        <v>0</v>
      </c>
      <c r="CC3479" t="b">
        <v>1</v>
      </c>
      <c r="CF3479">
        <v>20175</v>
      </c>
      <c r="CH3479">
        <v>20175</v>
      </c>
      <c r="CI3479">
        <v>100</v>
      </c>
      <c r="CJ3479">
        <v>0</v>
      </c>
      <c r="CK3479">
        <f>YEAR(tbl_Opportunity[[#This Row],[Close Date]])</f>
        <v>2018</v>
      </c>
    </row>
    <row r="3480" spans="1:89">
      <c r="A3480" t="s">
        <v>5323</v>
      </c>
      <c r="B3480" t="b">
        <v>0</v>
      </c>
      <c r="D3480" t="b">
        <v>0</v>
      </c>
      <c r="H3480" s="1">
        <v>43119</v>
      </c>
      <c r="I3480" t="b">
        <v>1</v>
      </c>
      <c r="L3480" t="s">
        <v>5324</v>
      </c>
      <c r="O3480" t="s">
        <v>2137</v>
      </c>
      <c r="P3480" t="b">
        <v>0</v>
      </c>
      <c r="Q3480" s="2">
        <v>43067.741111111114</v>
      </c>
      <c r="R3480" s="1"/>
      <c r="S3480" t="b">
        <v>0</v>
      </c>
      <c r="U3480" s="1"/>
      <c r="V3480" t="b">
        <v>0</v>
      </c>
      <c r="W3480" s="1">
        <v>43101</v>
      </c>
      <c r="X3480">
        <v>1</v>
      </c>
      <c r="Y3480">
        <v>2018</v>
      </c>
      <c r="Z3480" t="s">
        <v>8</v>
      </c>
      <c r="AA3480" t="s">
        <v>8</v>
      </c>
      <c r="AB3480" t="b">
        <v>0</v>
      </c>
      <c r="AC3480" t="b">
        <v>0</v>
      </c>
      <c r="AE3480" t="b">
        <v>1</v>
      </c>
      <c r="AF3480" t="b">
        <v>0</v>
      </c>
      <c r="AG3480" t="b">
        <v>0</v>
      </c>
      <c r="AH3480" t="s">
        <v>4366</v>
      </c>
      <c r="AI3480" t="b">
        <v>0</v>
      </c>
      <c r="AJ3480" t="s">
        <v>211</v>
      </c>
      <c r="AK3480" t="b">
        <v>0</v>
      </c>
      <c r="AL3480" s="1"/>
      <c r="AM3480" t="s">
        <v>162</v>
      </c>
      <c r="AN3480" s="2">
        <v>44297.841840277775</v>
      </c>
      <c r="AP3480" s="2">
        <v>43169.630393518521</v>
      </c>
      <c r="AQ3480" s="1"/>
      <c r="AS3480" t="b">
        <v>0</v>
      </c>
      <c r="AU3480" t="s">
        <v>216</v>
      </c>
      <c r="AV3480" t="s">
        <v>248</v>
      </c>
      <c r="BB3480" t="s">
        <v>9082</v>
      </c>
      <c r="BD3480" t="b">
        <v>0</v>
      </c>
      <c r="BG3480" t="s">
        <v>2048</v>
      </c>
      <c r="BH3480" t="s">
        <v>194</v>
      </c>
      <c r="BI3480" t="s">
        <v>200</v>
      </c>
      <c r="BJ3480" t="s">
        <v>216</v>
      </c>
      <c r="BL3480" t="s">
        <v>5324</v>
      </c>
      <c r="BM3480" t="s">
        <v>202</v>
      </c>
      <c r="BN3480" t="s">
        <v>203</v>
      </c>
      <c r="BQ3480" t="s">
        <v>204</v>
      </c>
      <c r="BR3480" t="b">
        <v>0</v>
      </c>
      <c r="BT3480" t="b">
        <v>0</v>
      </c>
      <c r="BW3480" t="s">
        <v>103</v>
      </c>
      <c r="BX3480" t="b">
        <v>0</v>
      </c>
      <c r="BY3480" s="2">
        <v>44376.857569444444</v>
      </c>
      <c r="BZ3480" t="s">
        <v>265</v>
      </c>
      <c r="CB3480" t="b">
        <v>0</v>
      </c>
      <c r="CC3480" t="b">
        <v>1</v>
      </c>
      <c r="CF3480">
        <v>59150</v>
      </c>
      <c r="CH3480">
        <v>59150</v>
      </c>
      <c r="CI3480">
        <v>100</v>
      </c>
      <c r="CJ3480">
        <v>0</v>
      </c>
      <c r="CK3480">
        <f>YEAR(tbl_Opportunity[[#This Row],[Close Date]])</f>
        <v>2018</v>
      </c>
    </row>
    <row r="3481" spans="1:89">
      <c r="A3481" t="s">
        <v>5212</v>
      </c>
      <c r="B3481" t="b">
        <v>0</v>
      </c>
      <c r="D3481" t="b">
        <v>0</v>
      </c>
      <c r="H3481" s="1">
        <v>43525</v>
      </c>
      <c r="I3481" t="b">
        <v>1</v>
      </c>
      <c r="L3481" t="s">
        <v>9083</v>
      </c>
      <c r="O3481" t="s">
        <v>215</v>
      </c>
      <c r="P3481" t="b">
        <v>0</v>
      </c>
      <c r="Q3481" s="2">
        <v>43539.030706018515</v>
      </c>
      <c r="R3481" s="1"/>
      <c r="S3481" t="b">
        <v>0</v>
      </c>
      <c r="U3481" s="1"/>
      <c r="V3481" t="b">
        <v>0</v>
      </c>
      <c r="W3481" s="1">
        <v>43466</v>
      </c>
      <c r="X3481">
        <v>1</v>
      </c>
      <c r="Y3481">
        <v>2019</v>
      </c>
      <c r="Z3481" t="s">
        <v>8</v>
      </c>
      <c r="AA3481" t="s">
        <v>8</v>
      </c>
      <c r="AB3481" t="b">
        <v>0</v>
      </c>
      <c r="AC3481" t="b">
        <v>0</v>
      </c>
      <c r="AE3481" t="b">
        <v>1</v>
      </c>
      <c r="AF3481" t="b">
        <v>0</v>
      </c>
      <c r="AG3481" t="b">
        <v>0</v>
      </c>
      <c r="AI3481" t="b">
        <v>0</v>
      </c>
      <c r="AJ3481" t="s">
        <v>211</v>
      </c>
      <c r="AK3481" t="b">
        <v>0</v>
      </c>
      <c r="AL3481" s="1"/>
      <c r="AM3481" t="s">
        <v>162</v>
      </c>
      <c r="AN3481" s="2">
        <v>44296.95826388889</v>
      </c>
      <c r="AP3481" s="2"/>
      <c r="AQ3481" s="1"/>
      <c r="AS3481" t="b">
        <v>0</v>
      </c>
      <c r="AV3481" t="s">
        <v>248</v>
      </c>
      <c r="BB3481" t="s">
        <v>9084</v>
      </c>
      <c r="BD3481" t="b">
        <v>0</v>
      </c>
      <c r="BH3481" t="s">
        <v>215</v>
      </c>
      <c r="BI3481" t="s">
        <v>549</v>
      </c>
      <c r="BL3481" t="s">
        <v>9083</v>
      </c>
      <c r="BM3481" t="s">
        <v>202</v>
      </c>
      <c r="BN3481" t="s">
        <v>203</v>
      </c>
      <c r="BQ3481" t="s">
        <v>204</v>
      </c>
      <c r="BR3481" t="b">
        <v>0</v>
      </c>
      <c r="BT3481" t="b">
        <v>0</v>
      </c>
      <c r="BW3481" t="s">
        <v>103</v>
      </c>
      <c r="BX3481" t="b">
        <v>0</v>
      </c>
      <c r="BY3481" s="2">
        <v>44376.857569444444</v>
      </c>
      <c r="BZ3481" t="s">
        <v>217</v>
      </c>
      <c r="CB3481" t="b">
        <v>0</v>
      </c>
      <c r="CC3481" t="b">
        <v>1</v>
      </c>
      <c r="CF3481">
        <v>55160</v>
      </c>
      <c r="CH3481">
        <v>55160</v>
      </c>
      <c r="CI3481">
        <v>100</v>
      </c>
      <c r="CJ3481">
        <v>0</v>
      </c>
      <c r="CK3481">
        <f>YEAR(tbl_Opportunity[[#This Row],[Close Date]])</f>
        <v>2019</v>
      </c>
    </row>
    <row r="3482" spans="1:89">
      <c r="A3482" t="s">
        <v>9085</v>
      </c>
      <c r="B3482" t="b">
        <v>0</v>
      </c>
      <c r="D3482" t="b">
        <v>0</v>
      </c>
      <c r="H3482" s="1">
        <v>43488</v>
      </c>
      <c r="I3482" t="b">
        <v>1</v>
      </c>
      <c r="O3482" t="s">
        <v>215</v>
      </c>
      <c r="P3482" t="b">
        <v>0</v>
      </c>
      <c r="Q3482" s="2">
        <v>43542.76054398148</v>
      </c>
      <c r="R3482" s="1"/>
      <c r="S3482" t="b">
        <v>0</v>
      </c>
      <c r="U3482" s="1"/>
      <c r="V3482" t="b">
        <v>0</v>
      </c>
      <c r="W3482" s="1">
        <v>43466</v>
      </c>
      <c r="X3482">
        <v>1</v>
      </c>
      <c r="Y3482">
        <v>2019</v>
      </c>
      <c r="Z3482" t="s">
        <v>8</v>
      </c>
      <c r="AA3482" t="s">
        <v>8</v>
      </c>
      <c r="AB3482" t="b">
        <v>0</v>
      </c>
      <c r="AC3482" t="b">
        <v>0</v>
      </c>
      <c r="AE3482" t="b">
        <v>1</v>
      </c>
      <c r="AF3482" t="b">
        <v>0</v>
      </c>
      <c r="AG3482" t="b">
        <v>0</v>
      </c>
      <c r="AI3482" t="b">
        <v>0</v>
      </c>
      <c r="AJ3482" t="s">
        <v>462</v>
      </c>
      <c r="AK3482" t="b">
        <v>0</v>
      </c>
      <c r="AL3482" s="1"/>
      <c r="AM3482" t="s">
        <v>162</v>
      </c>
      <c r="AN3482" s="2">
        <v>44296.95826388889</v>
      </c>
      <c r="AP3482" s="2"/>
      <c r="AQ3482" s="1"/>
      <c r="AS3482" t="b">
        <v>0</v>
      </c>
      <c r="AV3482" t="s">
        <v>248</v>
      </c>
      <c r="BB3482" t="s">
        <v>9086</v>
      </c>
      <c r="BD3482" t="b">
        <v>0</v>
      </c>
      <c r="BH3482" t="s">
        <v>215</v>
      </c>
      <c r="BI3482" t="s">
        <v>549</v>
      </c>
      <c r="BL3482" t="s">
        <v>9087</v>
      </c>
      <c r="BM3482" t="s">
        <v>202</v>
      </c>
      <c r="BN3482" t="s">
        <v>203</v>
      </c>
      <c r="BQ3482" t="s">
        <v>204</v>
      </c>
      <c r="BR3482" t="b">
        <v>0</v>
      </c>
      <c r="BT3482" t="b">
        <v>0</v>
      </c>
      <c r="BW3482" t="s">
        <v>103</v>
      </c>
      <c r="BX3482" t="b">
        <v>0</v>
      </c>
      <c r="BY3482" s="2">
        <v>44376.857569444444</v>
      </c>
      <c r="BZ3482" t="s">
        <v>217</v>
      </c>
      <c r="CB3482" t="b">
        <v>0</v>
      </c>
      <c r="CC3482" t="b">
        <v>1</v>
      </c>
      <c r="CF3482">
        <v>54490</v>
      </c>
      <c r="CH3482">
        <v>54490</v>
      </c>
      <c r="CI3482">
        <v>100</v>
      </c>
      <c r="CJ3482">
        <v>0</v>
      </c>
      <c r="CK3482">
        <f>YEAR(tbl_Opportunity[[#This Row],[Close Date]])</f>
        <v>2019</v>
      </c>
    </row>
    <row r="3483" spans="1:89">
      <c r="A3483" t="s">
        <v>6859</v>
      </c>
      <c r="B3483" t="b">
        <v>0</v>
      </c>
      <c r="D3483" t="b">
        <v>0</v>
      </c>
      <c r="H3483" s="1">
        <v>43522</v>
      </c>
      <c r="I3483" t="b">
        <v>1</v>
      </c>
      <c r="L3483" t="s">
        <v>9088</v>
      </c>
      <c r="O3483" t="s">
        <v>194</v>
      </c>
      <c r="P3483" t="b">
        <v>0</v>
      </c>
      <c r="Q3483" s="2">
        <v>43507.332013888888</v>
      </c>
      <c r="R3483" s="1"/>
      <c r="S3483" t="b">
        <v>0</v>
      </c>
      <c r="U3483" s="1"/>
      <c r="V3483" t="b">
        <v>0</v>
      </c>
      <c r="W3483" s="1">
        <v>43466</v>
      </c>
      <c r="X3483">
        <v>1</v>
      </c>
      <c r="Y3483">
        <v>2019</v>
      </c>
      <c r="Z3483" t="s">
        <v>8</v>
      </c>
      <c r="AA3483" t="s">
        <v>8</v>
      </c>
      <c r="AB3483" t="b">
        <v>0</v>
      </c>
      <c r="AC3483" t="b">
        <v>0</v>
      </c>
      <c r="AE3483" t="b">
        <v>1</v>
      </c>
      <c r="AF3483" t="b">
        <v>0</v>
      </c>
      <c r="AG3483" t="b">
        <v>0</v>
      </c>
      <c r="AH3483" t="s">
        <v>4366</v>
      </c>
      <c r="AI3483" t="b">
        <v>0</v>
      </c>
      <c r="AJ3483" t="s">
        <v>462</v>
      </c>
      <c r="AK3483" t="b">
        <v>0</v>
      </c>
      <c r="AL3483" s="1"/>
      <c r="AM3483" t="s">
        <v>162</v>
      </c>
      <c r="AN3483" s="2">
        <v>44296.95826388889</v>
      </c>
      <c r="AP3483" s="2">
        <v>43522.448067129626</v>
      </c>
      <c r="AQ3483" s="1"/>
      <c r="AS3483" t="b">
        <v>0</v>
      </c>
      <c r="AV3483" t="s">
        <v>93</v>
      </c>
      <c r="BB3483" t="s">
        <v>9089</v>
      </c>
      <c r="BD3483" t="b">
        <v>0</v>
      </c>
      <c r="BH3483" t="s">
        <v>194</v>
      </c>
      <c r="BI3483" t="s">
        <v>549</v>
      </c>
      <c r="BJ3483" t="s">
        <v>216</v>
      </c>
      <c r="BL3483" t="s">
        <v>9088</v>
      </c>
      <c r="BM3483" t="s">
        <v>202</v>
      </c>
      <c r="BN3483" t="s">
        <v>203</v>
      </c>
      <c r="BQ3483" t="s">
        <v>204</v>
      </c>
      <c r="BR3483" t="b">
        <v>0</v>
      </c>
      <c r="BT3483" t="b">
        <v>0</v>
      </c>
      <c r="BW3483" t="s">
        <v>103</v>
      </c>
      <c r="BX3483" t="b">
        <v>0</v>
      </c>
      <c r="BY3483" s="2">
        <v>44376.857569444444</v>
      </c>
      <c r="BZ3483" t="s">
        <v>265</v>
      </c>
      <c r="CB3483" t="b">
        <v>0</v>
      </c>
      <c r="CC3483" t="b">
        <v>1</v>
      </c>
      <c r="CF3483">
        <v>48000</v>
      </c>
      <c r="CH3483">
        <v>48000</v>
      </c>
      <c r="CI3483">
        <v>100</v>
      </c>
      <c r="CJ3483">
        <v>0</v>
      </c>
      <c r="CK3483">
        <f>YEAR(tbl_Opportunity[[#This Row],[Close Date]])</f>
        <v>2019</v>
      </c>
    </row>
    <row r="3484" spans="1:89">
      <c r="A3484" t="s">
        <v>9090</v>
      </c>
      <c r="B3484" t="b">
        <v>0</v>
      </c>
      <c r="D3484" t="b">
        <v>0</v>
      </c>
      <c r="H3484" s="1">
        <v>43551</v>
      </c>
      <c r="I3484" t="b">
        <v>1</v>
      </c>
      <c r="L3484" t="s">
        <v>9091</v>
      </c>
      <c r="O3484" t="s">
        <v>215</v>
      </c>
      <c r="P3484" t="b">
        <v>0</v>
      </c>
      <c r="Q3484" s="2">
        <v>43413.91715277778</v>
      </c>
      <c r="R3484" s="1"/>
      <c r="S3484" t="b">
        <v>0</v>
      </c>
      <c r="U3484" s="1"/>
      <c r="V3484" t="b">
        <v>0</v>
      </c>
      <c r="W3484" s="1">
        <v>43466</v>
      </c>
      <c r="X3484">
        <v>1</v>
      </c>
      <c r="Y3484">
        <v>2019</v>
      </c>
      <c r="Z3484" t="s">
        <v>8</v>
      </c>
      <c r="AA3484" t="s">
        <v>8</v>
      </c>
      <c r="AB3484" t="b">
        <v>0</v>
      </c>
      <c r="AC3484" t="b">
        <v>0</v>
      </c>
      <c r="AE3484" t="b">
        <v>1</v>
      </c>
      <c r="AF3484" t="b">
        <v>0</v>
      </c>
      <c r="AG3484" t="b">
        <v>0</v>
      </c>
      <c r="AH3484" t="s">
        <v>4366</v>
      </c>
      <c r="AI3484" t="b">
        <v>0</v>
      </c>
      <c r="AJ3484" t="s">
        <v>462</v>
      </c>
      <c r="AK3484" t="b">
        <v>0</v>
      </c>
      <c r="AL3484" s="1">
        <v>43545</v>
      </c>
      <c r="AM3484" t="s">
        <v>162</v>
      </c>
      <c r="AN3484" s="2">
        <v>44296.95826388889</v>
      </c>
      <c r="AP3484" s="2">
        <v>43551.897118055553</v>
      </c>
      <c r="AQ3484" s="1"/>
      <c r="AS3484" t="b">
        <v>0</v>
      </c>
      <c r="AV3484" t="s">
        <v>248</v>
      </c>
      <c r="BB3484" t="s">
        <v>9092</v>
      </c>
      <c r="BD3484" t="b">
        <v>0</v>
      </c>
      <c r="BH3484" t="s">
        <v>199</v>
      </c>
      <c r="BI3484" t="s">
        <v>549</v>
      </c>
      <c r="BJ3484" t="s">
        <v>216</v>
      </c>
      <c r="BL3484" t="s">
        <v>9091</v>
      </c>
      <c r="BM3484" t="s">
        <v>202</v>
      </c>
      <c r="BN3484" t="s">
        <v>203</v>
      </c>
      <c r="BQ3484" t="s">
        <v>204</v>
      </c>
      <c r="BR3484" t="b">
        <v>0</v>
      </c>
      <c r="BT3484" t="b">
        <v>0</v>
      </c>
      <c r="BW3484" t="s">
        <v>103</v>
      </c>
      <c r="BX3484" t="b">
        <v>0</v>
      </c>
      <c r="BY3484" s="2">
        <v>44376.857569444444</v>
      </c>
      <c r="CB3484" t="b">
        <v>0</v>
      </c>
      <c r="CC3484" t="b">
        <v>1</v>
      </c>
      <c r="CF3484">
        <v>85725</v>
      </c>
      <c r="CH3484">
        <v>85725</v>
      </c>
      <c r="CI3484">
        <v>100</v>
      </c>
      <c r="CJ3484">
        <v>0</v>
      </c>
      <c r="CK3484">
        <f>YEAR(tbl_Opportunity[[#This Row],[Close Date]])</f>
        <v>2019</v>
      </c>
    </row>
    <row r="3485" spans="1:89">
      <c r="A3485" t="s">
        <v>9093</v>
      </c>
      <c r="B3485" t="b">
        <v>0</v>
      </c>
      <c r="D3485" t="b">
        <v>0</v>
      </c>
      <c r="E3485" t="s">
        <v>6698</v>
      </c>
      <c r="H3485" s="1">
        <v>43921</v>
      </c>
      <c r="I3485" t="b">
        <v>1</v>
      </c>
      <c r="L3485" t="s">
        <v>9094</v>
      </c>
      <c r="O3485" t="s">
        <v>272</v>
      </c>
      <c r="P3485" t="b">
        <v>0</v>
      </c>
      <c r="Q3485" s="2">
        <v>43886.852118055554</v>
      </c>
      <c r="R3485" s="1"/>
      <c r="S3485" t="b">
        <v>0</v>
      </c>
      <c r="U3485" s="1"/>
      <c r="V3485" t="b">
        <v>0</v>
      </c>
      <c r="W3485" s="1">
        <v>43831</v>
      </c>
      <c r="X3485">
        <v>1</v>
      </c>
      <c r="Y3485">
        <v>2020</v>
      </c>
      <c r="Z3485" t="s">
        <v>8</v>
      </c>
      <c r="AA3485" t="s">
        <v>8</v>
      </c>
      <c r="AB3485" t="b">
        <v>0</v>
      </c>
      <c r="AC3485" t="b">
        <v>0</v>
      </c>
      <c r="AE3485" t="b">
        <v>1</v>
      </c>
      <c r="AF3485" t="b">
        <v>0</v>
      </c>
      <c r="AG3485" t="b">
        <v>0</v>
      </c>
      <c r="AH3485" t="s">
        <v>4366</v>
      </c>
      <c r="AI3485" t="b">
        <v>0</v>
      </c>
      <c r="AJ3485" t="s">
        <v>2359</v>
      </c>
      <c r="AK3485" t="b">
        <v>0</v>
      </c>
      <c r="AL3485" s="1"/>
      <c r="AM3485" t="s">
        <v>162</v>
      </c>
      <c r="AN3485" s="2">
        <v>44296.95826388889</v>
      </c>
      <c r="AP3485" s="2">
        <v>43921.740405092591</v>
      </c>
      <c r="AQ3485" s="1"/>
      <c r="AS3485" t="b">
        <v>0</v>
      </c>
      <c r="AV3485" t="s">
        <v>176</v>
      </c>
      <c r="AY3485" t="s">
        <v>2360</v>
      </c>
      <c r="BB3485" t="s">
        <v>9095</v>
      </c>
      <c r="BD3485" t="b">
        <v>0</v>
      </c>
      <c r="BH3485" t="s">
        <v>2894</v>
      </c>
      <c r="BI3485" t="s">
        <v>1243</v>
      </c>
      <c r="BL3485" t="s">
        <v>9094</v>
      </c>
      <c r="BM3485" t="s">
        <v>202</v>
      </c>
      <c r="BN3485" t="s">
        <v>203</v>
      </c>
      <c r="BQ3485" t="s">
        <v>204</v>
      </c>
      <c r="BR3485" t="b">
        <v>0</v>
      </c>
      <c r="BT3485" t="b">
        <v>0</v>
      </c>
      <c r="BW3485" t="s">
        <v>103</v>
      </c>
      <c r="BX3485" t="b">
        <v>0</v>
      </c>
      <c r="BY3485" s="2">
        <v>44376.857581018521</v>
      </c>
      <c r="BZ3485" t="s">
        <v>1792</v>
      </c>
      <c r="CB3485" t="b">
        <v>0</v>
      </c>
      <c r="CC3485" t="b">
        <v>1</v>
      </c>
      <c r="CF3485">
        <v>76897.5</v>
      </c>
      <c r="CH3485">
        <v>76897.5</v>
      </c>
      <c r="CI3485">
        <v>100</v>
      </c>
      <c r="CJ3485">
        <v>0</v>
      </c>
      <c r="CK3485">
        <f>YEAR(tbl_Opportunity[[#This Row],[Close Date]])</f>
        <v>2020</v>
      </c>
    </row>
    <row r="3486" spans="1:89">
      <c r="A3486" t="s">
        <v>5723</v>
      </c>
      <c r="B3486" t="b">
        <v>0</v>
      </c>
      <c r="D3486" t="b">
        <v>0</v>
      </c>
      <c r="E3486" t="s">
        <v>6698</v>
      </c>
      <c r="H3486" s="1">
        <v>43921</v>
      </c>
      <c r="I3486" t="b">
        <v>1</v>
      </c>
      <c r="L3486" t="s">
        <v>6453</v>
      </c>
      <c r="O3486" t="s">
        <v>272</v>
      </c>
      <c r="P3486" t="b">
        <v>0</v>
      </c>
      <c r="Q3486" s="2">
        <v>43894.8827662037</v>
      </c>
      <c r="R3486" s="1"/>
      <c r="S3486" t="b">
        <v>0</v>
      </c>
      <c r="U3486" s="1"/>
      <c r="V3486" t="b">
        <v>0</v>
      </c>
      <c r="W3486" s="1">
        <v>43831</v>
      </c>
      <c r="X3486">
        <v>1</v>
      </c>
      <c r="Y3486">
        <v>2020</v>
      </c>
      <c r="Z3486" t="s">
        <v>8</v>
      </c>
      <c r="AA3486" t="s">
        <v>8</v>
      </c>
      <c r="AB3486" t="b">
        <v>0</v>
      </c>
      <c r="AC3486" t="b">
        <v>0</v>
      </c>
      <c r="AE3486" t="b">
        <v>1</v>
      </c>
      <c r="AF3486" t="b">
        <v>0</v>
      </c>
      <c r="AG3486" t="b">
        <v>0</v>
      </c>
      <c r="AH3486" t="s">
        <v>4366</v>
      </c>
      <c r="AI3486" t="b">
        <v>0</v>
      </c>
      <c r="AJ3486" t="s">
        <v>2359</v>
      </c>
      <c r="AK3486" t="b">
        <v>0</v>
      </c>
      <c r="AL3486" s="1"/>
      <c r="AM3486" t="s">
        <v>162</v>
      </c>
      <c r="AN3486" s="2">
        <v>44296.95826388889</v>
      </c>
      <c r="AP3486" s="2">
        <v>43921.740740740737</v>
      </c>
      <c r="AQ3486" s="1"/>
      <c r="AS3486" t="b">
        <v>0</v>
      </c>
      <c r="AV3486" t="s">
        <v>176</v>
      </c>
      <c r="AY3486" t="s">
        <v>2360</v>
      </c>
      <c r="AZ3486" t="s">
        <v>2361</v>
      </c>
      <c r="BB3486" t="s">
        <v>9096</v>
      </c>
      <c r="BD3486" t="b">
        <v>0</v>
      </c>
      <c r="BH3486" t="s">
        <v>194</v>
      </c>
      <c r="BI3486" t="s">
        <v>1243</v>
      </c>
      <c r="BL3486" t="s">
        <v>6453</v>
      </c>
      <c r="BM3486" t="s">
        <v>202</v>
      </c>
      <c r="BN3486" t="s">
        <v>203</v>
      </c>
      <c r="BQ3486" t="s">
        <v>204</v>
      </c>
      <c r="BR3486" t="b">
        <v>0</v>
      </c>
      <c r="BT3486" t="b">
        <v>0</v>
      </c>
      <c r="BW3486" t="s">
        <v>103</v>
      </c>
      <c r="BX3486" t="b">
        <v>0</v>
      </c>
      <c r="BY3486" s="2">
        <v>44376.857581018521</v>
      </c>
      <c r="BZ3486" t="s">
        <v>1792</v>
      </c>
      <c r="CB3486" t="b">
        <v>0</v>
      </c>
      <c r="CC3486" t="b">
        <v>1</v>
      </c>
      <c r="CF3486">
        <v>76897.5</v>
      </c>
      <c r="CH3486">
        <v>76897.5</v>
      </c>
      <c r="CI3486">
        <v>100</v>
      </c>
      <c r="CJ3486">
        <v>0</v>
      </c>
      <c r="CK3486">
        <f>YEAR(tbl_Opportunity[[#This Row],[Close Date]])</f>
        <v>2020</v>
      </c>
    </row>
    <row r="3487" spans="1:89">
      <c r="A3487" t="s">
        <v>9029</v>
      </c>
      <c r="B3487" t="b">
        <v>0</v>
      </c>
      <c r="D3487" t="b">
        <v>0</v>
      </c>
      <c r="H3487" s="1">
        <v>43909</v>
      </c>
      <c r="I3487" t="b">
        <v>1</v>
      </c>
      <c r="L3487" t="s">
        <v>9097</v>
      </c>
      <c r="O3487" t="s">
        <v>272</v>
      </c>
      <c r="P3487" t="b">
        <v>0</v>
      </c>
      <c r="Q3487" s="2">
        <v>43906.603206018517</v>
      </c>
      <c r="R3487" s="1"/>
      <c r="S3487" t="b">
        <v>0</v>
      </c>
      <c r="U3487" s="1"/>
      <c r="V3487" t="b">
        <v>0</v>
      </c>
      <c r="W3487" s="1">
        <v>43831</v>
      </c>
      <c r="X3487">
        <v>1</v>
      </c>
      <c r="Y3487">
        <v>2020</v>
      </c>
      <c r="Z3487" t="s">
        <v>8</v>
      </c>
      <c r="AA3487" t="s">
        <v>8</v>
      </c>
      <c r="AB3487" t="b">
        <v>0</v>
      </c>
      <c r="AC3487" t="b">
        <v>0</v>
      </c>
      <c r="AE3487" t="b">
        <v>1</v>
      </c>
      <c r="AF3487" t="b">
        <v>0</v>
      </c>
      <c r="AG3487" t="b">
        <v>0</v>
      </c>
      <c r="AH3487" t="s">
        <v>105</v>
      </c>
      <c r="AI3487" t="b">
        <v>0</v>
      </c>
      <c r="AJ3487" t="s">
        <v>211</v>
      </c>
      <c r="AK3487" t="b">
        <v>0</v>
      </c>
      <c r="AL3487" s="1"/>
      <c r="AM3487" t="s">
        <v>162</v>
      </c>
      <c r="AN3487" s="2">
        <v>44296.95826388889</v>
      </c>
      <c r="AP3487" s="2">
        <v>43909.627766203703</v>
      </c>
      <c r="AQ3487" s="1"/>
      <c r="AS3487" t="b">
        <v>0</v>
      </c>
      <c r="AV3487" t="s">
        <v>105</v>
      </c>
      <c r="AY3487" t="s">
        <v>236</v>
      </c>
      <c r="BB3487" t="s">
        <v>9098</v>
      </c>
      <c r="BD3487" t="b">
        <v>0</v>
      </c>
      <c r="BH3487" t="s">
        <v>2393</v>
      </c>
      <c r="BI3487" t="s">
        <v>1243</v>
      </c>
      <c r="BL3487" t="s">
        <v>9097</v>
      </c>
      <c r="BM3487" t="s">
        <v>202</v>
      </c>
      <c r="BN3487" t="s">
        <v>203</v>
      </c>
      <c r="BQ3487" t="s">
        <v>204</v>
      </c>
      <c r="BR3487" t="b">
        <v>0</v>
      </c>
      <c r="BT3487" t="b">
        <v>0</v>
      </c>
      <c r="BW3487" t="s">
        <v>103</v>
      </c>
      <c r="BX3487" t="b">
        <v>0</v>
      </c>
      <c r="BY3487" s="2">
        <v>44376.857581018521</v>
      </c>
      <c r="BZ3487" t="s">
        <v>314</v>
      </c>
      <c r="CB3487" t="b">
        <v>0</v>
      </c>
      <c r="CC3487" t="b">
        <v>1</v>
      </c>
      <c r="CF3487">
        <v>59602.5</v>
      </c>
      <c r="CH3487">
        <v>59602.5</v>
      </c>
      <c r="CI3487">
        <v>100</v>
      </c>
      <c r="CJ3487">
        <v>0</v>
      </c>
      <c r="CK3487">
        <f>YEAR(tbl_Opportunity[[#This Row],[Close Date]])</f>
        <v>2020</v>
      </c>
    </row>
    <row r="3488" spans="1:89">
      <c r="A3488" t="s">
        <v>1274</v>
      </c>
      <c r="B3488" t="b">
        <v>0</v>
      </c>
      <c r="D3488" t="b">
        <v>0</v>
      </c>
      <c r="H3488" s="1">
        <v>43550</v>
      </c>
      <c r="I3488" t="b">
        <v>1</v>
      </c>
      <c r="L3488" t="s">
        <v>6427</v>
      </c>
      <c r="O3488" t="s">
        <v>215</v>
      </c>
      <c r="P3488" t="b">
        <v>0</v>
      </c>
      <c r="Q3488" s="2">
        <v>43448.621724537035</v>
      </c>
      <c r="R3488" s="1"/>
      <c r="S3488" t="b">
        <v>0</v>
      </c>
      <c r="U3488" s="1"/>
      <c r="V3488" t="b">
        <v>0</v>
      </c>
      <c r="W3488" s="1">
        <v>43466</v>
      </c>
      <c r="X3488">
        <v>1</v>
      </c>
      <c r="Y3488">
        <v>2019</v>
      </c>
      <c r="Z3488" t="s">
        <v>8</v>
      </c>
      <c r="AA3488" t="s">
        <v>8</v>
      </c>
      <c r="AB3488" t="b">
        <v>0</v>
      </c>
      <c r="AC3488" t="b">
        <v>0</v>
      </c>
      <c r="AE3488" t="b">
        <v>1</v>
      </c>
      <c r="AF3488" t="b">
        <v>0</v>
      </c>
      <c r="AG3488" t="b">
        <v>0</v>
      </c>
      <c r="AH3488" t="s">
        <v>4366</v>
      </c>
      <c r="AI3488" t="b">
        <v>0</v>
      </c>
      <c r="AJ3488" t="s">
        <v>211</v>
      </c>
      <c r="AK3488" t="b">
        <v>0</v>
      </c>
      <c r="AL3488" s="1">
        <v>43545</v>
      </c>
      <c r="AM3488" t="s">
        <v>162</v>
      </c>
      <c r="AN3488" s="2">
        <v>44296.95826388889</v>
      </c>
      <c r="AP3488" s="2">
        <v>43550.868009259262</v>
      </c>
      <c r="AQ3488" s="1"/>
      <c r="AS3488" t="b">
        <v>0</v>
      </c>
      <c r="AV3488" t="s">
        <v>248</v>
      </c>
      <c r="AY3488" t="s">
        <v>236</v>
      </c>
      <c r="AZ3488" t="s">
        <v>300</v>
      </c>
      <c r="BB3488" t="s">
        <v>9099</v>
      </c>
      <c r="BD3488" t="b">
        <v>0</v>
      </c>
      <c r="BH3488" t="s">
        <v>215</v>
      </c>
      <c r="BI3488" t="s">
        <v>549</v>
      </c>
      <c r="BJ3488" t="s">
        <v>216</v>
      </c>
      <c r="BL3488" t="s">
        <v>6427</v>
      </c>
      <c r="BM3488" t="s">
        <v>202</v>
      </c>
      <c r="BN3488" t="s">
        <v>203</v>
      </c>
      <c r="BQ3488" t="s">
        <v>204</v>
      </c>
      <c r="BR3488" t="b">
        <v>0</v>
      </c>
      <c r="BT3488" t="b">
        <v>0</v>
      </c>
      <c r="BW3488" t="s">
        <v>103</v>
      </c>
      <c r="BX3488" t="b">
        <v>0</v>
      </c>
      <c r="BY3488" s="2">
        <v>44376.857569444444</v>
      </c>
      <c r="BZ3488" t="s">
        <v>217</v>
      </c>
      <c r="CB3488" t="b">
        <v>0</v>
      </c>
      <c r="CC3488" t="b">
        <v>1</v>
      </c>
      <c r="CF3488">
        <v>91445</v>
      </c>
      <c r="CH3488">
        <v>91445</v>
      </c>
      <c r="CI3488">
        <v>100</v>
      </c>
      <c r="CJ3488">
        <v>0</v>
      </c>
      <c r="CK3488">
        <f>YEAR(tbl_Opportunity[[#This Row],[Close Date]])</f>
        <v>2019</v>
      </c>
    </row>
    <row r="3489" spans="1:89">
      <c r="A3489" t="s">
        <v>2408</v>
      </c>
      <c r="B3489" t="b">
        <v>0</v>
      </c>
      <c r="D3489" t="b">
        <v>0</v>
      </c>
      <c r="H3489" s="1">
        <v>43551</v>
      </c>
      <c r="I3489" t="b">
        <v>1</v>
      </c>
      <c r="L3489" t="s">
        <v>9069</v>
      </c>
      <c r="O3489" t="s">
        <v>194</v>
      </c>
      <c r="P3489" t="b">
        <v>0</v>
      </c>
      <c r="Q3489" s="2">
        <v>43403.833043981482</v>
      </c>
      <c r="R3489" s="1"/>
      <c r="S3489" t="b">
        <v>0</v>
      </c>
      <c r="U3489" s="1"/>
      <c r="V3489" t="b">
        <v>0</v>
      </c>
      <c r="W3489" s="1">
        <v>43466</v>
      </c>
      <c r="X3489">
        <v>1</v>
      </c>
      <c r="Y3489">
        <v>2019</v>
      </c>
      <c r="Z3489" t="s">
        <v>8</v>
      </c>
      <c r="AA3489" t="s">
        <v>8</v>
      </c>
      <c r="AB3489" t="b">
        <v>0</v>
      </c>
      <c r="AC3489" t="b">
        <v>0</v>
      </c>
      <c r="AE3489" t="b">
        <v>1</v>
      </c>
      <c r="AF3489" t="b">
        <v>0</v>
      </c>
      <c r="AG3489" t="b">
        <v>0</v>
      </c>
      <c r="AH3489" t="s">
        <v>4366</v>
      </c>
      <c r="AI3489" t="b">
        <v>0</v>
      </c>
      <c r="AJ3489" t="s">
        <v>211</v>
      </c>
      <c r="AK3489" t="b">
        <v>0</v>
      </c>
      <c r="AL3489" s="1"/>
      <c r="AM3489" t="s">
        <v>162</v>
      </c>
      <c r="AN3489" s="2">
        <v>44297.83829861111</v>
      </c>
      <c r="AP3489" s="2">
        <v>43551.652708333335</v>
      </c>
      <c r="AQ3489" s="1"/>
      <c r="AS3489" t="b">
        <v>0</v>
      </c>
      <c r="AV3489" t="s">
        <v>213</v>
      </c>
      <c r="AY3489" t="s">
        <v>236</v>
      </c>
      <c r="AZ3489" t="s">
        <v>300</v>
      </c>
      <c r="BB3489" t="s">
        <v>9100</v>
      </c>
      <c r="BD3489" t="b">
        <v>0</v>
      </c>
      <c r="BH3489" t="s">
        <v>194</v>
      </c>
      <c r="BI3489" t="s">
        <v>200</v>
      </c>
      <c r="BJ3489" t="s">
        <v>216</v>
      </c>
      <c r="BL3489" t="s">
        <v>9069</v>
      </c>
      <c r="BM3489" t="s">
        <v>202</v>
      </c>
      <c r="BN3489" t="s">
        <v>203</v>
      </c>
      <c r="BQ3489" t="s">
        <v>204</v>
      </c>
      <c r="BR3489" t="b">
        <v>0</v>
      </c>
      <c r="BT3489" t="b">
        <v>0</v>
      </c>
      <c r="BW3489" t="s">
        <v>103</v>
      </c>
      <c r="BX3489" t="b">
        <v>0</v>
      </c>
      <c r="BY3489" s="2">
        <v>44376.857569444444</v>
      </c>
      <c r="BZ3489" t="s">
        <v>265</v>
      </c>
      <c r="CB3489" t="b">
        <v>0</v>
      </c>
      <c r="CC3489" t="b">
        <v>1</v>
      </c>
      <c r="CF3489">
        <v>46950</v>
      </c>
      <c r="CH3489">
        <v>46950</v>
      </c>
      <c r="CI3489">
        <v>100</v>
      </c>
      <c r="CJ3489">
        <v>0</v>
      </c>
      <c r="CK3489">
        <f>YEAR(tbl_Opportunity[[#This Row],[Close Date]])</f>
        <v>2019</v>
      </c>
    </row>
    <row r="3490" spans="1:89">
      <c r="A3490" t="s">
        <v>1371</v>
      </c>
      <c r="B3490" t="b">
        <v>0</v>
      </c>
      <c r="D3490" t="b">
        <v>0</v>
      </c>
      <c r="E3490" t="s">
        <v>1005</v>
      </c>
      <c r="H3490" s="1">
        <v>43178</v>
      </c>
      <c r="I3490" t="b">
        <v>1</v>
      </c>
      <c r="L3490" t="s">
        <v>1372</v>
      </c>
      <c r="O3490" t="s">
        <v>2137</v>
      </c>
      <c r="P3490" t="b">
        <v>0</v>
      </c>
      <c r="Q3490" s="2">
        <v>43110.819699074076</v>
      </c>
      <c r="R3490" s="1"/>
      <c r="S3490" t="b">
        <v>0</v>
      </c>
      <c r="U3490" s="1"/>
      <c r="V3490" t="b">
        <v>0</v>
      </c>
      <c r="W3490" s="1">
        <v>43101</v>
      </c>
      <c r="X3490">
        <v>1</v>
      </c>
      <c r="Y3490">
        <v>2018</v>
      </c>
      <c r="Z3490" t="s">
        <v>8</v>
      </c>
      <c r="AA3490" t="s">
        <v>8</v>
      </c>
      <c r="AB3490" t="b">
        <v>0</v>
      </c>
      <c r="AC3490" t="b">
        <v>0</v>
      </c>
      <c r="AE3490" t="b">
        <v>1</v>
      </c>
      <c r="AF3490" t="b">
        <v>0</v>
      </c>
      <c r="AG3490" t="b">
        <v>0</v>
      </c>
      <c r="AH3490" t="s">
        <v>3190</v>
      </c>
      <c r="AI3490" t="b">
        <v>0</v>
      </c>
      <c r="AK3490" t="b">
        <v>0</v>
      </c>
      <c r="AL3490" s="1"/>
      <c r="AM3490" t="s">
        <v>162</v>
      </c>
      <c r="AN3490" s="2">
        <v>44296.95826388889</v>
      </c>
      <c r="AP3490" s="2">
        <v>43193.646574074075</v>
      </c>
      <c r="AQ3490" s="1"/>
      <c r="AS3490" t="b">
        <v>0</v>
      </c>
      <c r="AV3490" t="s">
        <v>176</v>
      </c>
      <c r="BB3490" t="s">
        <v>9101</v>
      </c>
      <c r="BD3490" t="b">
        <v>0</v>
      </c>
      <c r="BH3490" t="s">
        <v>215</v>
      </c>
      <c r="BI3490" t="s">
        <v>200</v>
      </c>
      <c r="BJ3490" t="s">
        <v>250</v>
      </c>
      <c r="BM3490" t="s">
        <v>225</v>
      </c>
      <c r="BN3490" t="s">
        <v>203</v>
      </c>
      <c r="BQ3490" t="s">
        <v>204</v>
      </c>
      <c r="BR3490" t="b">
        <v>0</v>
      </c>
      <c r="BT3490" t="b">
        <v>0</v>
      </c>
      <c r="BW3490" t="s">
        <v>103</v>
      </c>
      <c r="BX3490" t="b">
        <v>0</v>
      </c>
      <c r="BY3490" s="2">
        <v>44376.857569444444</v>
      </c>
      <c r="BZ3490" t="s">
        <v>217</v>
      </c>
      <c r="CB3490" t="b">
        <v>0</v>
      </c>
      <c r="CC3490" t="b">
        <v>1</v>
      </c>
      <c r="CF3490">
        <v>5050</v>
      </c>
      <c r="CH3490">
        <v>5050</v>
      </c>
      <c r="CI3490">
        <v>100</v>
      </c>
      <c r="CJ3490">
        <v>0</v>
      </c>
      <c r="CK3490">
        <f>YEAR(tbl_Opportunity[[#This Row],[Close Date]])</f>
        <v>2018</v>
      </c>
    </row>
    <row r="3491" spans="1:89">
      <c r="A3491" t="s">
        <v>5748</v>
      </c>
      <c r="B3491" t="b">
        <v>0</v>
      </c>
      <c r="D3491" t="b">
        <v>0</v>
      </c>
      <c r="E3491" t="s">
        <v>2826</v>
      </c>
      <c r="H3491" s="1">
        <v>43539</v>
      </c>
      <c r="I3491" t="b">
        <v>1</v>
      </c>
      <c r="L3491" t="s">
        <v>9102</v>
      </c>
      <c r="M3491" t="s">
        <v>9103</v>
      </c>
      <c r="N3491" t="s">
        <v>345</v>
      </c>
      <c r="O3491" t="s">
        <v>194</v>
      </c>
      <c r="P3491" t="b">
        <v>0</v>
      </c>
      <c r="Q3491" s="2">
        <v>43741.341909722221</v>
      </c>
      <c r="R3491" s="1"/>
      <c r="S3491" t="b">
        <v>0</v>
      </c>
      <c r="U3491" s="1"/>
      <c r="V3491" t="b">
        <v>0</v>
      </c>
      <c r="W3491" s="1">
        <v>43466</v>
      </c>
      <c r="X3491">
        <v>1</v>
      </c>
      <c r="Y3491">
        <v>2019</v>
      </c>
      <c r="Z3491" t="s">
        <v>8</v>
      </c>
      <c r="AA3491" t="s">
        <v>8</v>
      </c>
      <c r="AB3491" t="b">
        <v>0</v>
      </c>
      <c r="AC3491" t="b">
        <v>0</v>
      </c>
      <c r="AE3491" t="b">
        <v>1</v>
      </c>
      <c r="AF3491" t="b">
        <v>0</v>
      </c>
      <c r="AG3491" t="b">
        <v>0</v>
      </c>
      <c r="AH3491" t="s">
        <v>4366</v>
      </c>
      <c r="AI3491" t="b">
        <v>0</v>
      </c>
      <c r="AJ3491" t="s">
        <v>462</v>
      </c>
      <c r="AK3491" t="b">
        <v>0</v>
      </c>
      <c r="AL3491" s="1"/>
      <c r="AM3491" t="s">
        <v>162</v>
      </c>
      <c r="AN3491" s="2">
        <v>44297.83829861111</v>
      </c>
      <c r="AP3491" s="2"/>
      <c r="AQ3491" s="1"/>
      <c r="AS3491" t="b">
        <v>0</v>
      </c>
      <c r="AV3491" t="s">
        <v>213</v>
      </c>
      <c r="AY3491" t="s">
        <v>236</v>
      </c>
      <c r="AZ3491" t="s">
        <v>2814</v>
      </c>
      <c r="BB3491" t="s">
        <v>9104</v>
      </c>
      <c r="BD3491" t="b">
        <v>0</v>
      </c>
      <c r="BF3491" t="s">
        <v>4667</v>
      </c>
      <c r="BH3491" t="s">
        <v>194</v>
      </c>
      <c r="BI3491" t="s">
        <v>4697</v>
      </c>
      <c r="BJ3491" t="s">
        <v>216</v>
      </c>
      <c r="BL3491" t="s">
        <v>8098</v>
      </c>
      <c r="BM3491" t="s">
        <v>202</v>
      </c>
      <c r="BN3491" t="s">
        <v>203</v>
      </c>
      <c r="BQ3491" t="s">
        <v>204</v>
      </c>
      <c r="BR3491" t="b">
        <v>0</v>
      </c>
      <c r="BT3491" t="b">
        <v>0</v>
      </c>
      <c r="BW3491" t="s">
        <v>103</v>
      </c>
      <c r="BX3491" t="b">
        <v>0</v>
      </c>
      <c r="BY3491" s="2">
        <v>44376.857569444444</v>
      </c>
      <c r="BZ3491" t="s">
        <v>265</v>
      </c>
      <c r="CB3491" t="b">
        <v>0</v>
      </c>
      <c r="CC3491" t="b">
        <v>1</v>
      </c>
      <c r="CF3491">
        <v>52000</v>
      </c>
      <c r="CH3491">
        <v>52000</v>
      </c>
      <c r="CI3491">
        <v>100</v>
      </c>
      <c r="CJ3491">
        <v>0</v>
      </c>
      <c r="CK3491">
        <f>YEAR(tbl_Opportunity[[#This Row],[Close Date]])</f>
        <v>2019</v>
      </c>
    </row>
    <row r="3492" spans="1:89">
      <c r="A3492" t="s">
        <v>1274</v>
      </c>
      <c r="B3492" t="b">
        <v>0</v>
      </c>
      <c r="C3492" t="s">
        <v>9105</v>
      </c>
      <c r="D3492" t="b">
        <v>0</v>
      </c>
      <c r="F3492" t="s">
        <v>9106</v>
      </c>
      <c r="G3492" t="s">
        <v>3101</v>
      </c>
      <c r="H3492" s="1">
        <v>43834</v>
      </c>
      <c r="I3492" t="b">
        <v>1</v>
      </c>
      <c r="L3492" t="s">
        <v>9107</v>
      </c>
      <c r="O3492" t="s">
        <v>4222</v>
      </c>
      <c r="P3492" t="b">
        <v>0</v>
      </c>
      <c r="Q3492" s="2">
        <v>43733.086469907408</v>
      </c>
      <c r="R3492" s="1"/>
      <c r="S3492" t="b">
        <v>0</v>
      </c>
      <c r="U3492" s="1"/>
      <c r="V3492" t="b">
        <v>0</v>
      </c>
      <c r="W3492" s="1">
        <v>43831</v>
      </c>
      <c r="X3492">
        <v>1</v>
      </c>
      <c r="Y3492">
        <v>2020</v>
      </c>
      <c r="Z3492" t="s">
        <v>8</v>
      </c>
      <c r="AA3492" t="s">
        <v>8</v>
      </c>
      <c r="AB3492" t="b">
        <v>0</v>
      </c>
      <c r="AC3492" t="b">
        <v>0</v>
      </c>
      <c r="AE3492" t="b">
        <v>1</v>
      </c>
      <c r="AF3492" t="b">
        <v>0</v>
      </c>
      <c r="AG3492" t="b">
        <v>0</v>
      </c>
      <c r="AH3492" t="s">
        <v>105</v>
      </c>
      <c r="AI3492" t="b">
        <v>0</v>
      </c>
      <c r="AK3492" t="b">
        <v>0</v>
      </c>
      <c r="AL3492" s="1">
        <v>43700</v>
      </c>
      <c r="AM3492" t="s">
        <v>162</v>
      </c>
      <c r="AN3492" s="2">
        <v>44296.95826388889</v>
      </c>
      <c r="AP3492" s="2">
        <v>43835.014467592591</v>
      </c>
      <c r="AQ3492" s="1"/>
      <c r="AS3492" t="b">
        <v>0</v>
      </c>
      <c r="AV3492" t="s">
        <v>93</v>
      </c>
      <c r="BB3492" t="s">
        <v>9108</v>
      </c>
      <c r="BD3492" t="b">
        <v>0</v>
      </c>
      <c r="BH3492" t="s">
        <v>4222</v>
      </c>
      <c r="BI3492" t="s">
        <v>549</v>
      </c>
      <c r="BJ3492" t="s">
        <v>196</v>
      </c>
      <c r="BL3492" t="s">
        <v>9107</v>
      </c>
      <c r="BM3492" t="s">
        <v>291</v>
      </c>
      <c r="BN3492" t="s">
        <v>2414</v>
      </c>
      <c r="BQ3492" t="s">
        <v>204</v>
      </c>
      <c r="BR3492" t="b">
        <v>0</v>
      </c>
      <c r="BT3492" t="b">
        <v>0</v>
      </c>
      <c r="BW3492" t="s">
        <v>103</v>
      </c>
      <c r="BX3492" t="b">
        <v>0</v>
      </c>
      <c r="BY3492" s="2">
        <v>44376.857569444444</v>
      </c>
      <c r="CB3492" t="b">
        <v>0</v>
      </c>
      <c r="CC3492" t="b">
        <v>1</v>
      </c>
      <c r="CF3492">
        <v>13600</v>
      </c>
      <c r="CH3492">
        <v>13600</v>
      </c>
      <c r="CI3492">
        <v>100</v>
      </c>
      <c r="CJ3492">
        <v>0</v>
      </c>
      <c r="CK3492">
        <f>YEAR(tbl_Opportunity[[#This Row],[Close Date]])</f>
        <v>2020</v>
      </c>
    </row>
    <row r="3493" spans="1:89">
      <c r="A3493" t="s">
        <v>6752</v>
      </c>
      <c r="B3493" t="b">
        <v>0</v>
      </c>
      <c r="D3493" t="b">
        <v>0</v>
      </c>
      <c r="H3493" s="1">
        <v>43956</v>
      </c>
      <c r="I3493" t="b">
        <v>1</v>
      </c>
      <c r="L3493" t="s">
        <v>6753</v>
      </c>
      <c r="O3493" t="s">
        <v>272</v>
      </c>
      <c r="P3493" t="b">
        <v>0</v>
      </c>
      <c r="Q3493" s="2">
        <v>43956.872523148151</v>
      </c>
      <c r="R3493" s="1"/>
      <c r="S3493" t="b">
        <v>0</v>
      </c>
      <c r="U3493" s="1"/>
      <c r="V3493" t="b">
        <v>0</v>
      </c>
      <c r="W3493" s="1">
        <v>43862</v>
      </c>
      <c r="X3493">
        <v>2</v>
      </c>
      <c r="Y3493">
        <v>2020</v>
      </c>
      <c r="Z3493" t="s">
        <v>8</v>
      </c>
      <c r="AA3493" t="s">
        <v>8</v>
      </c>
      <c r="AB3493" t="b">
        <v>0</v>
      </c>
      <c r="AC3493" t="b">
        <v>0</v>
      </c>
      <c r="AE3493" t="b">
        <v>1</v>
      </c>
      <c r="AF3493" t="b">
        <v>0</v>
      </c>
      <c r="AG3493" t="b">
        <v>0</v>
      </c>
      <c r="AI3493" t="b">
        <v>0</v>
      </c>
      <c r="AK3493" t="b">
        <v>0</v>
      </c>
      <c r="AL3493" s="1"/>
      <c r="AM3493" t="s">
        <v>162</v>
      </c>
      <c r="AN3493" s="2">
        <v>44296.95826388889</v>
      </c>
      <c r="AP3493" s="2"/>
      <c r="AQ3493" s="1"/>
      <c r="AS3493" t="b">
        <v>0</v>
      </c>
      <c r="AV3493" t="s">
        <v>93</v>
      </c>
      <c r="BB3493" t="s">
        <v>9109</v>
      </c>
      <c r="BD3493" t="b">
        <v>0</v>
      </c>
      <c r="BH3493" t="s">
        <v>272</v>
      </c>
      <c r="BI3493" t="s">
        <v>1243</v>
      </c>
      <c r="BL3493" t="s">
        <v>9110</v>
      </c>
      <c r="BM3493" t="s">
        <v>291</v>
      </c>
      <c r="BN3493" t="s">
        <v>2414</v>
      </c>
      <c r="BQ3493" t="s">
        <v>204</v>
      </c>
      <c r="BR3493" t="b">
        <v>0</v>
      </c>
      <c r="BT3493" t="b">
        <v>0</v>
      </c>
      <c r="BW3493" t="s">
        <v>103</v>
      </c>
      <c r="BX3493" t="b">
        <v>0</v>
      </c>
      <c r="BY3493" s="2">
        <v>44376.857581018521</v>
      </c>
      <c r="CB3493" t="b">
        <v>0</v>
      </c>
      <c r="CC3493" t="b">
        <v>1</v>
      </c>
      <c r="CF3493">
        <v>0</v>
      </c>
      <c r="CH3493">
        <v>0</v>
      </c>
      <c r="CI3493">
        <v>100</v>
      </c>
      <c r="CJ3493">
        <v>0</v>
      </c>
      <c r="CK3493">
        <f>YEAR(tbl_Opportunity[[#This Row],[Close Date]])</f>
        <v>2020</v>
      </c>
    </row>
    <row r="3494" spans="1:89">
      <c r="A3494" t="s">
        <v>3112</v>
      </c>
      <c r="B3494" t="b">
        <v>0</v>
      </c>
      <c r="D3494" t="b">
        <v>0</v>
      </c>
      <c r="E3494" t="s">
        <v>9111</v>
      </c>
      <c r="H3494" s="1">
        <v>43955</v>
      </c>
      <c r="I3494" t="b">
        <v>1</v>
      </c>
      <c r="L3494" t="s">
        <v>3114</v>
      </c>
      <c r="O3494" t="s">
        <v>272</v>
      </c>
      <c r="P3494" t="b">
        <v>0</v>
      </c>
      <c r="Q3494" s="2">
        <v>43962.863020833334</v>
      </c>
      <c r="R3494" s="1"/>
      <c r="S3494" t="b">
        <v>0</v>
      </c>
      <c r="U3494" s="1"/>
      <c r="V3494" t="b">
        <v>0</v>
      </c>
      <c r="W3494" s="1">
        <v>43862</v>
      </c>
      <c r="X3494">
        <v>2</v>
      </c>
      <c r="Y3494">
        <v>2020</v>
      </c>
      <c r="Z3494" t="s">
        <v>8</v>
      </c>
      <c r="AA3494" t="s">
        <v>8</v>
      </c>
      <c r="AB3494" t="b">
        <v>0</v>
      </c>
      <c r="AC3494" t="b">
        <v>0</v>
      </c>
      <c r="AE3494" t="b">
        <v>1</v>
      </c>
      <c r="AF3494" t="b">
        <v>0</v>
      </c>
      <c r="AG3494" t="b">
        <v>0</v>
      </c>
      <c r="AI3494" t="b">
        <v>0</v>
      </c>
      <c r="AK3494" t="b">
        <v>0</v>
      </c>
      <c r="AL3494" s="1"/>
      <c r="AM3494" t="s">
        <v>162</v>
      </c>
      <c r="AN3494" s="2">
        <v>44297.83829861111</v>
      </c>
      <c r="AP3494" s="2"/>
      <c r="AQ3494" s="1"/>
      <c r="AS3494" t="b">
        <v>0</v>
      </c>
      <c r="AV3494" t="s">
        <v>213</v>
      </c>
      <c r="BB3494" t="s">
        <v>9112</v>
      </c>
      <c r="BD3494" t="b">
        <v>0</v>
      </c>
      <c r="BH3494" t="s">
        <v>272</v>
      </c>
      <c r="BI3494" t="s">
        <v>1243</v>
      </c>
      <c r="BL3494" t="s">
        <v>3114</v>
      </c>
      <c r="BM3494" t="s">
        <v>291</v>
      </c>
      <c r="BN3494" t="s">
        <v>2414</v>
      </c>
      <c r="BQ3494" t="s">
        <v>204</v>
      </c>
      <c r="BR3494" t="b">
        <v>0</v>
      </c>
      <c r="BT3494" t="b">
        <v>0</v>
      </c>
      <c r="BW3494" t="s">
        <v>103</v>
      </c>
      <c r="BX3494" t="b">
        <v>0</v>
      </c>
      <c r="BY3494" s="2">
        <v>44376.857581018521</v>
      </c>
      <c r="CB3494" t="b">
        <v>0</v>
      </c>
      <c r="CC3494" t="b">
        <v>1</v>
      </c>
      <c r="CF3494">
        <v>2990</v>
      </c>
      <c r="CH3494">
        <v>2990</v>
      </c>
      <c r="CI3494">
        <v>100</v>
      </c>
      <c r="CJ3494">
        <v>0</v>
      </c>
      <c r="CK3494">
        <f>YEAR(tbl_Opportunity[[#This Row],[Close Date]])</f>
        <v>2020</v>
      </c>
    </row>
    <row r="3495" spans="1:89">
      <c r="A3495" t="s">
        <v>1274</v>
      </c>
      <c r="B3495" t="b">
        <v>0</v>
      </c>
      <c r="D3495" t="b">
        <v>0</v>
      </c>
      <c r="H3495" s="1">
        <v>43963</v>
      </c>
      <c r="I3495" t="b">
        <v>1</v>
      </c>
      <c r="L3495" t="s">
        <v>9113</v>
      </c>
      <c r="O3495" t="s">
        <v>272</v>
      </c>
      <c r="P3495" t="b">
        <v>0</v>
      </c>
      <c r="Q3495" s="2">
        <v>43963.600532407407</v>
      </c>
      <c r="R3495" s="1"/>
      <c r="S3495" t="b">
        <v>0</v>
      </c>
      <c r="U3495" s="1"/>
      <c r="V3495" t="b">
        <v>0</v>
      </c>
      <c r="W3495" s="1">
        <v>43862</v>
      </c>
      <c r="X3495">
        <v>2</v>
      </c>
      <c r="Y3495">
        <v>2020</v>
      </c>
      <c r="Z3495" t="s">
        <v>8</v>
      </c>
      <c r="AA3495" t="s">
        <v>8</v>
      </c>
      <c r="AB3495" t="b">
        <v>0</v>
      </c>
      <c r="AC3495" t="b">
        <v>0</v>
      </c>
      <c r="AE3495" t="b">
        <v>1</v>
      </c>
      <c r="AF3495" t="b">
        <v>0</v>
      </c>
      <c r="AG3495" t="b">
        <v>0</v>
      </c>
      <c r="AI3495" t="b">
        <v>0</v>
      </c>
      <c r="AK3495" t="b">
        <v>0</v>
      </c>
      <c r="AL3495" s="1">
        <v>43963</v>
      </c>
      <c r="AM3495" t="s">
        <v>162</v>
      </c>
      <c r="AN3495" s="2">
        <v>44296.95826388889</v>
      </c>
      <c r="AP3495" s="2">
        <v>43963.857557870368</v>
      </c>
      <c r="AQ3495" s="1"/>
      <c r="AS3495" t="b">
        <v>0</v>
      </c>
      <c r="AV3495" t="s">
        <v>248</v>
      </c>
      <c r="BB3495" t="s">
        <v>9114</v>
      </c>
      <c r="BD3495" t="b">
        <v>0</v>
      </c>
      <c r="BH3495" t="s">
        <v>272</v>
      </c>
      <c r="BI3495" t="s">
        <v>1243</v>
      </c>
      <c r="BL3495" t="s">
        <v>9113</v>
      </c>
      <c r="BM3495" t="s">
        <v>291</v>
      </c>
      <c r="BN3495" t="s">
        <v>2414</v>
      </c>
      <c r="BQ3495" t="s">
        <v>204</v>
      </c>
      <c r="BR3495" t="b">
        <v>0</v>
      </c>
      <c r="BT3495" t="b">
        <v>0</v>
      </c>
      <c r="BW3495" t="s">
        <v>103</v>
      </c>
      <c r="BX3495" t="b">
        <v>0</v>
      </c>
      <c r="BY3495" s="2">
        <v>44376.857581018521</v>
      </c>
      <c r="CB3495" t="b">
        <v>0</v>
      </c>
      <c r="CC3495" t="b">
        <v>1</v>
      </c>
      <c r="CF3495">
        <v>8000</v>
      </c>
      <c r="CH3495">
        <v>8000</v>
      </c>
      <c r="CI3495">
        <v>100</v>
      </c>
      <c r="CJ3495">
        <v>0</v>
      </c>
      <c r="CK3495">
        <f>YEAR(tbl_Opportunity[[#This Row],[Close Date]])</f>
        <v>2020</v>
      </c>
    </row>
    <row r="3496" spans="1:89">
      <c r="A3496" t="s">
        <v>1274</v>
      </c>
      <c r="B3496" t="b">
        <v>0</v>
      </c>
      <c r="D3496" t="b">
        <v>0</v>
      </c>
      <c r="H3496" s="1">
        <v>43983</v>
      </c>
      <c r="I3496" t="b">
        <v>1</v>
      </c>
      <c r="L3496" t="s">
        <v>9113</v>
      </c>
      <c r="O3496" t="s">
        <v>272</v>
      </c>
      <c r="P3496" t="b">
        <v>0</v>
      </c>
      <c r="Q3496" s="2">
        <v>43983.641134259262</v>
      </c>
      <c r="R3496" s="1"/>
      <c r="S3496" t="b">
        <v>0</v>
      </c>
      <c r="U3496" s="1"/>
      <c r="V3496" t="b">
        <v>0</v>
      </c>
      <c r="W3496" s="1">
        <v>43862</v>
      </c>
      <c r="X3496">
        <v>2</v>
      </c>
      <c r="Y3496">
        <v>2020</v>
      </c>
      <c r="Z3496" t="s">
        <v>8</v>
      </c>
      <c r="AA3496" t="s">
        <v>8</v>
      </c>
      <c r="AB3496" t="b">
        <v>0</v>
      </c>
      <c r="AC3496" t="b">
        <v>0</v>
      </c>
      <c r="AE3496" t="b">
        <v>1</v>
      </c>
      <c r="AF3496" t="b">
        <v>0</v>
      </c>
      <c r="AG3496" t="b">
        <v>0</v>
      </c>
      <c r="AH3496" t="s">
        <v>4366</v>
      </c>
      <c r="AI3496" t="b">
        <v>0</v>
      </c>
      <c r="AK3496" t="b">
        <v>0</v>
      </c>
      <c r="AL3496" s="1"/>
      <c r="AM3496" t="s">
        <v>162</v>
      </c>
      <c r="AN3496" s="2">
        <v>44296.95826388889</v>
      </c>
      <c r="AP3496" s="2"/>
      <c r="AQ3496" s="1"/>
      <c r="AS3496" t="b">
        <v>0</v>
      </c>
      <c r="AV3496" t="s">
        <v>248</v>
      </c>
      <c r="BB3496" t="s">
        <v>9115</v>
      </c>
      <c r="BD3496" t="b">
        <v>0</v>
      </c>
      <c r="BH3496" t="s">
        <v>272</v>
      </c>
      <c r="BI3496" t="s">
        <v>1243</v>
      </c>
      <c r="BL3496" t="s">
        <v>9113</v>
      </c>
      <c r="BM3496" t="s">
        <v>291</v>
      </c>
      <c r="BN3496" t="s">
        <v>2414</v>
      </c>
      <c r="BQ3496" t="s">
        <v>204</v>
      </c>
      <c r="BR3496" t="b">
        <v>0</v>
      </c>
      <c r="BT3496" t="b">
        <v>0</v>
      </c>
      <c r="BW3496" t="s">
        <v>103</v>
      </c>
      <c r="BX3496" t="b">
        <v>0</v>
      </c>
      <c r="BY3496" s="2">
        <v>44376.857581018521</v>
      </c>
      <c r="CB3496" t="b">
        <v>0</v>
      </c>
      <c r="CC3496" t="b">
        <v>1</v>
      </c>
      <c r="CF3496">
        <v>4000</v>
      </c>
      <c r="CH3496">
        <v>4000</v>
      </c>
      <c r="CI3496">
        <v>100</v>
      </c>
      <c r="CJ3496">
        <v>0</v>
      </c>
      <c r="CK3496">
        <f>YEAR(tbl_Opportunity[[#This Row],[Close Date]])</f>
        <v>2020</v>
      </c>
    </row>
    <row r="3497" spans="1:89">
      <c r="A3497" t="s">
        <v>8314</v>
      </c>
      <c r="B3497" t="b">
        <v>0</v>
      </c>
      <c r="D3497" t="b">
        <v>0</v>
      </c>
      <c r="H3497" s="1">
        <v>43998</v>
      </c>
      <c r="I3497" t="b">
        <v>1</v>
      </c>
      <c r="O3497" t="s">
        <v>272</v>
      </c>
      <c r="P3497" t="b">
        <v>0</v>
      </c>
      <c r="Q3497" s="2">
        <v>43997.585509259261</v>
      </c>
      <c r="R3497" s="1"/>
      <c r="S3497" t="b">
        <v>0</v>
      </c>
      <c r="U3497" s="1"/>
      <c r="V3497" t="b">
        <v>0</v>
      </c>
      <c r="W3497" s="1">
        <v>43862</v>
      </c>
      <c r="X3497">
        <v>2</v>
      </c>
      <c r="Y3497">
        <v>2020</v>
      </c>
      <c r="Z3497" t="s">
        <v>8</v>
      </c>
      <c r="AA3497" t="s">
        <v>8</v>
      </c>
      <c r="AB3497" t="b">
        <v>0</v>
      </c>
      <c r="AC3497" t="b">
        <v>0</v>
      </c>
      <c r="AE3497" t="b">
        <v>1</v>
      </c>
      <c r="AF3497" t="b">
        <v>0</v>
      </c>
      <c r="AG3497" t="b">
        <v>0</v>
      </c>
      <c r="AI3497" t="b">
        <v>0</v>
      </c>
      <c r="AK3497" t="b">
        <v>0</v>
      </c>
      <c r="AL3497" s="1"/>
      <c r="AM3497" t="s">
        <v>162</v>
      </c>
      <c r="AN3497" s="2">
        <v>44297.836145833331</v>
      </c>
      <c r="AP3497" s="2">
        <v>43999.618206018517</v>
      </c>
      <c r="AQ3497" s="1"/>
      <c r="AS3497" t="b">
        <v>0</v>
      </c>
      <c r="AV3497" t="s">
        <v>153</v>
      </c>
      <c r="BB3497" t="s">
        <v>9116</v>
      </c>
      <c r="BD3497" t="b">
        <v>0</v>
      </c>
      <c r="BH3497" t="s">
        <v>272</v>
      </c>
      <c r="BI3497" t="s">
        <v>1243</v>
      </c>
      <c r="BL3497" t="s">
        <v>8907</v>
      </c>
      <c r="BM3497" t="s">
        <v>291</v>
      </c>
      <c r="BN3497" t="s">
        <v>2414</v>
      </c>
      <c r="BQ3497" t="s">
        <v>204</v>
      </c>
      <c r="BR3497" t="b">
        <v>0</v>
      </c>
      <c r="BT3497" t="b">
        <v>0</v>
      </c>
      <c r="BW3497" t="s">
        <v>103</v>
      </c>
      <c r="BX3497" t="b">
        <v>0</v>
      </c>
      <c r="BY3497" s="2">
        <v>44376.857581018521</v>
      </c>
      <c r="CB3497" t="b">
        <v>0</v>
      </c>
      <c r="CC3497" t="b">
        <v>1</v>
      </c>
      <c r="CF3497">
        <v>4000</v>
      </c>
      <c r="CH3497">
        <v>4000</v>
      </c>
      <c r="CI3497">
        <v>100</v>
      </c>
      <c r="CJ3497">
        <v>0</v>
      </c>
      <c r="CK3497">
        <f>YEAR(tbl_Opportunity[[#This Row],[Close Date]])</f>
        <v>2020</v>
      </c>
    </row>
    <row r="3498" spans="1:89">
      <c r="A3498" t="s">
        <v>3197</v>
      </c>
      <c r="B3498" t="b">
        <v>0</v>
      </c>
      <c r="D3498" t="b">
        <v>0</v>
      </c>
      <c r="H3498" s="1">
        <v>44004</v>
      </c>
      <c r="I3498" t="b">
        <v>1</v>
      </c>
      <c r="O3498" t="s">
        <v>215</v>
      </c>
      <c r="P3498" t="b">
        <v>0</v>
      </c>
      <c r="Q3498" s="2">
        <v>44004.545902777776</v>
      </c>
      <c r="R3498" s="1"/>
      <c r="S3498" t="b">
        <v>0</v>
      </c>
      <c r="U3498" s="1"/>
      <c r="V3498" t="b">
        <v>0</v>
      </c>
      <c r="W3498" s="1">
        <v>43862</v>
      </c>
      <c r="X3498">
        <v>2</v>
      </c>
      <c r="Y3498">
        <v>2020</v>
      </c>
      <c r="Z3498" t="s">
        <v>8</v>
      </c>
      <c r="AA3498" t="s">
        <v>8</v>
      </c>
      <c r="AB3498" t="b">
        <v>0</v>
      </c>
      <c r="AC3498" t="b">
        <v>0</v>
      </c>
      <c r="AE3498" t="b">
        <v>1</v>
      </c>
      <c r="AF3498" t="b">
        <v>0</v>
      </c>
      <c r="AG3498" t="b">
        <v>0</v>
      </c>
      <c r="AI3498" t="b">
        <v>0</v>
      </c>
      <c r="AK3498" t="b">
        <v>0</v>
      </c>
      <c r="AL3498" s="1"/>
      <c r="AM3498" t="s">
        <v>162</v>
      </c>
      <c r="AN3498" s="2">
        <v>44297.8278587963</v>
      </c>
      <c r="AP3498" s="2">
        <v>44011.621388888889</v>
      </c>
      <c r="AQ3498" s="1"/>
      <c r="AS3498" t="b">
        <v>0</v>
      </c>
      <c r="AV3498" t="s">
        <v>153</v>
      </c>
      <c r="BB3498" t="s">
        <v>9117</v>
      </c>
      <c r="BD3498" t="b">
        <v>0</v>
      </c>
      <c r="BH3498" t="s">
        <v>272</v>
      </c>
      <c r="BI3498" t="s">
        <v>1243</v>
      </c>
      <c r="BL3498" t="s">
        <v>9118</v>
      </c>
      <c r="BM3498" t="s">
        <v>291</v>
      </c>
      <c r="BN3498" t="s">
        <v>2414</v>
      </c>
      <c r="BQ3498" t="s">
        <v>204</v>
      </c>
      <c r="BR3498" t="b">
        <v>0</v>
      </c>
      <c r="BT3498" t="b">
        <v>0</v>
      </c>
      <c r="BW3498" t="s">
        <v>103</v>
      </c>
      <c r="BX3498" t="b">
        <v>0</v>
      </c>
      <c r="BY3498" s="2">
        <v>44376.857581018521</v>
      </c>
      <c r="CB3498" t="b">
        <v>0</v>
      </c>
      <c r="CC3498" t="b">
        <v>1</v>
      </c>
      <c r="CF3498">
        <v>4000</v>
      </c>
      <c r="CH3498">
        <v>4000</v>
      </c>
      <c r="CI3498">
        <v>100</v>
      </c>
      <c r="CJ3498">
        <v>0</v>
      </c>
      <c r="CK3498">
        <f>YEAR(tbl_Opportunity[[#This Row],[Close Date]])</f>
        <v>2020</v>
      </c>
    </row>
    <row r="3499" spans="1:89">
      <c r="A3499" t="s">
        <v>6624</v>
      </c>
      <c r="B3499" t="b">
        <v>0</v>
      </c>
      <c r="D3499" t="b">
        <v>0</v>
      </c>
      <c r="E3499" t="s">
        <v>9119</v>
      </c>
      <c r="H3499" s="1">
        <v>44291</v>
      </c>
      <c r="I3499" t="b">
        <v>1</v>
      </c>
      <c r="L3499" t="s">
        <v>9120</v>
      </c>
      <c r="O3499" t="s">
        <v>272</v>
      </c>
      <c r="P3499" t="b">
        <v>0</v>
      </c>
      <c r="Q3499" s="2">
        <v>44278.554861111108</v>
      </c>
      <c r="R3499" s="1"/>
      <c r="S3499" t="b">
        <v>0</v>
      </c>
      <c r="U3499" s="1"/>
      <c r="V3499" t="b">
        <v>0</v>
      </c>
      <c r="W3499" s="1">
        <v>44228</v>
      </c>
      <c r="X3499">
        <v>2</v>
      </c>
      <c r="Y3499">
        <v>2021</v>
      </c>
      <c r="Z3499" t="s">
        <v>8</v>
      </c>
      <c r="AA3499" t="s">
        <v>8</v>
      </c>
      <c r="AB3499" t="b">
        <v>0</v>
      </c>
      <c r="AC3499" t="b">
        <v>0</v>
      </c>
      <c r="AE3499" t="b">
        <v>1</v>
      </c>
      <c r="AF3499" t="b">
        <v>0</v>
      </c>
      <c r="AG3499" t="b">
        <v>0</v>
      </c>
      <c r="AI3499" t="b">
        <v>0</v>
      </c>
      <c r="AK3499" t="b">
        <v>0</v>
      </c>
      <c r="AL3499" s="1">
        <v>44291</v>
      </c>
      <c r="AM3499" t="s">
        <v>162</v>
      </c>
      <c r="AN3499" s="2">
        <v>44296.95826388889</v>
      </c>
      <c r="AP3499" s="2">
        <v>44291.782986111109</v>
      </c>
      <c r="AQ3499" s="1"/>
      <c r="AS3499" t="b">
        <v>0</v>
      </c>
      <c r="AV3499" t="s">
        <v>2820</v>
      </c>
      <c r="BB3499" t="s">
        <v>9121</v>
      </c>
      <c r="BD3499" t="b">
        <v>0</v>
      </c>
      <c r="BH3499" t="s">
        <v>272</v>
      </c>
      <c r="BI3499" t="s">
        <v>1072</v>
      </c>
      <c r="BL3499" t="s">
        <v>9120</v>
      </c>
      <c r="BM3499" t="s">
        <v>291</v>
      </c>
      <c r="BN3499" t="s">
        <v>2414</v>
      </c>
      <c r="BQ3499" t="s">
        <v>204</v>
      </c>
      <c r="BR3499" t="b">
        <v>0</v>
      </c>
      <c r="BT3499" t="b">
        <v>0</v>
      </c>
      <c r="BW3499" t="s">
        <v>103</v>
      </c>
      <c r="BX3499" t="b">
        <v>0</v>
      </c>
      <c r="BY3499" s="2">
        <v>44376.857581018521</v>
      </c>
      <c r="BZ3499" t="s">
        <v>314</v>
      </c>
      <c r="CB3499" t="b">
        <v>0</v>
      </c>
      <c r="CC3499" t="b">
        <v>1</v>
      </c>
      <c r="CF3499">
        <v>8000</v>
      </c>
      <c r="CH3499">
        <v>8000</v>
      </c>
      <c r="CI3499">
        <v>100</v>
      </c>
      <c r="CJ3499">
        <v>0</v>
      </c>
      <c r="CK3499">
        <f>YEAR(tbl_Opportunity[[#This Row],[Close Date]])</f>
        <v>2021</v>
      </c>
    </row>
    <row r="3500" spans="1:89">
      <c r="A3500" t="s">
        <v>493</v>
      </c>
      <c r="B3500" t="b">
        <v>0</v>
      </c>
      <c r="D3500" t="b">
        <v>0</v>
      </c>
      <c r="E3500" t="s">
        <v>6484</v>
      </c>
      <c r="H3500" s="1">
        <v>44292</v>
      </c>
      <c r="I3500" t="b">
        <v>1</v>
      </c>
      <c r="L3500" t="s">
        <v>9122</v>
      </c>
      <c r="O3500" t="s">
        <v>272</v>
      </c>
      <c r="P3500" t="b">
        <v>0</v>
      </c>
      <c r="Q3500" s="2">
        <v>44292.619606481479</v>
      </c>
      <c r="R3500" s="1"/>
      <c r="S3500" t="b">
        <v>0</v>
      </c>
      <c r="U3500" s="1"/>
      <c r="V3500" t="b">
        <v>0</v>
      </c>
      <c r="W3500" s="1">
        <v>44228</v>
      </c>
      <c r="X3500">
        <v>2</v>
      </c>
      <c r="Y3500">
        <v>2021</v>
      </c>
      <c r="Z3500" t="s">
        <v>8</v>
      </c>
      <c r="AA3500" t="s">
        <v>8</v>
      </c>
      <c r="AB3500" t="b">
        <v>0</v>
      </c>
      <c r="AC3500" t="b">
        <v>0</v>
      </c>
      <c r="AE3500" t="b">
        <v>1</v>
      </c>
      <c r="AF3500" t="b">
        <v>0</v>
      </c>
      <c r="AG3500" t="b">
        <v>0</v>
      </c>
      <c r="AH3500" t="s">
        <v>4366</v>
      </c>
      <c r="AI3500" t="b">
        <v>0</v>
      </c>
      <c r="AK3500" t="b">
        <v>0</v>
      </c>
      <c r="AL3500" s="1"/>
      <c r="AM3500" t="s">
        <v>162</v>
      </c>
      <c r="AN3500" s="2">
        <v>44296.95826388889</v>
      </c>
      <c r="AP3500" s="2"/>
      <c r="AQ3500" s="1"/>
      <c r="AS3500" t="b">
        <v>0</v>
      </c>
      <c r="AV3500" t="s">
        <v>93</v>
      </c>
      <c r="BB3500" t="s">
        <v>9123</v>
      </c>
      <c r="BD3500" t="b">
        <v>0</v>
      </c>
      <c r="BH3500" t="s">
        <v>272</v>
      </c>
      <c r="BI3500" t="s">
        <v>1072</v>
      </c>
      <c r="BL3500" t="s">
        <v>9122</v>
      </c>
      <c r="BM3500" t="s">
        <v>291</v>
      </c>
      <c r="BN3500" t="s">
        <v>2414</v>
      </c>
      <c r="BQ3500" t="s">
        <v>204</v>
      </c>
      <c r="BR3500" t="b">
        <v>0</v>
      </c>
      <c r="BT3500" t="b">
        <v>0</v>
      </c>
      <c r="BW3500" t="s">
        <v>103</v>
      </c>
      <c r="BX3500" t="b">
        <v>0</v>
      </c>
      <c r="BY3500" s="2">
        <v>44376.857581018521</v>
      </c>
      <c r="BZ3500" t="s">
        <v>314</v>
      </c>
      <c r="CB3500" t="b">
        <v>0</v>
      </c>
      <c r="CC3500" t="b">
        <v>1</v>
      </c>
      <c r="CF3500">
        <v>12000</v>
      </c>
      <c r="CH3500">
        <v>12000</v>
      </c>
      <c r="CI3500">
        <v>100</v>
      </c>
      <c r="CJ3500">
        <v>0</v>
      </c>
      <c r="CK3500">
        <f>YEAR(tbl_Opportunity[[#This Row],[Close Date]])</f>
        <v>2021</v>
      </c>
    </row>
    <row r="3501" spans="1:89">
      <c r="A3501" t="s">
        <v>6100</v>
      </c>
      <c r="B3501" t="b">
        <v>0</v>
      </c>
      <c r="D3501" t="b">
        <v>0</v>
      </c>
      <c r="H3501" s="1">
        <v>44292</v>
      </c>
      <c r="I3501" t="b">
        <v>1</v>
      </c>
      <c r="L3501" t="s">
        <v>9124</v>
      </c>
      <c r="O3501" t="s">
        <v>272</v>
      </c>
      <c r="P3501" t="b">
        <v>0</v>
      </c>
      <c r="Q3501" s="2">
        <v>44292.753738425927</v>
      </c>
      <c r="R3501" s="1"/>
      <c r="S3501" t="b">
        <v>0</v>
      </c>
      <c r="U3501" s="1"/>
      <c r="V3501" t="b">
        <v>0</v>
      </c>
      <c r="W3501" s="1">
        <v>44228</v>
      </c>
      <c r="X3501">
        <v>2</v>
      </c>
      <c r="Y3501">
        <v>2021</v>
      </c>
      <c r="Z3501" t="s">
        <v>8</v>
      </c>
      <c r="AA3501" t="s">
        <v>8</v>
      </c>
      <c r="AB3501" t="b">
        <v>0</v>
      </c>
      <c r="AC3501" t="b">
        <v>0</v>
      </c>
      <c r="AE3501" t="b">
        <v>1</v>
      </c>
      <c r="AF3501" t="b">
        <v>0</v>
      </c>
      <c r="AG3501" t="b">
        <v>0</v>
      </c>
      <c r="AH3501" t="s">
        <v>4366</v>
      </c>
      <c r="AI3501" t="b">
        <v>0</v>
      </c>
      <c r="AK3501" t="b">
        <v>0</v>
      </c>
      <c r="AL3501" s="1">
        <v>44320</v>
      </c>
      <c r="AM3501" t="s">
        <v>162</v>
      </c>
      <c r="AN3501" s="2">
        <v>44297.83829861111</v>
      </c>
      <c r="AP3501" s="2"/>
      <c r="AQ3501" s="1"/>
      <c r="AS3501" t="b">
        <v>0</v>
      </c>
      <c r="AV3501" t="s">
        <v>213</v>
      </c>
      <c r="BB3501" t="s">
        <v>9125</v>
      </c>
      <c r="BD3501" t="b">
        <v>0</v>
      </c>
      <c r="BH3501" t="s">
        <v>272</v>
      </c>
      <c r="BI3501" t="s">
        <v>1072</v>
      </c>
      <c r="BL3501" t="s">
        <v>9124</v>
      </c>
      <c r="BM3501" t="s">
        <v>291</v>
      </c>
      <c r="BN3501" t="s">
        <v>2414</v>
      </c>
      <c r="BQ3501" t="s">
        <v>204</v>
      </c>
      <c r="BR3501" t="b">
        <v>0</v>
      </c>
      <c r="BT3501" t="b">
        <v>0</v>
      </c>
      <c r="BW3501" t="s">
        <v>103</v>
      </c>
      <c r="BX3501" t="b">
        <v>0</v>
      </c>
      <c r="BY3501" s="2">
        <v>44376.857581018521</v>
      </c>
      <c r="BZ3501" t="s">
        <v>314</v>
      </c>
      <c r="CB3501" t="b">
        <v>0</v>
      </c>
      <c r="CC3501" t="b">
        <v>1</v>
      </c>
      <c r="CF3501">
        <v>4000</v>
      </c>
      <c r="CH3501">
        <v>4000</v>
      </c>
      <c r="CI3501">
        <v>100</v>
      </c>
      <c r="CJ3501">
        <v>0</v>
      </c>
      <c r="CK3501">
        <f>YEAR(tbl_Opportunity[[#This Row],[Close Date]])</f>
        <v>2021</v>
      </c>
    </row>
    <row r="3502" spans="1:89">
      <c r="A3502" t="s">
        <v>623</v>
      </c>
      <c r="B3502" t="b">
        <v>0</v>
      </c>
      <c r="D3502" t="b">
        <v>0</v>
      </c>
      <c r="E3502" t="s">
        <v>6484</v>
      </c>
      <c r="H3502" s="1">
        <v>44293</v>
      </c>
      <c r="I3502" t="b">
        <v>1</v>
      </c>
      <c r="L3502" t="s">
        <v>8920</v>
      </c>
      <c r="O3502" t="s">
        <v>272</v>
      </c>
      <c r="P3502" t="b">
        <v>0</v>
      </c>
      <c r="Q3502" s="2">
        <v>44293.830983796295</v>
      </c>
      <c r="R3502" s="1"/>
      <c r="S3502" t="b">
        <v>0</v>
      </c>
      <c r="U3502" s="1"/>
      <c r="V3502" t="b">
        <v>0</v>
      </c>
      <c r="W3502" s="1">
        <v>44228</v>
      </c>
      <c r="X3502">
        <v>2</v>
      </c>
      <c r="Y3502">
        <v>2021</v>
      </c>
      <c r="Z3502" t="s">
        <v>8</v>
      </c>
      <c r="AA3502" t="s">
        <v>8</v>
      </c>
      <c r="AB3502" t="b">
        <v>0</v>
      </c>
      <c r="AC3502" t="b">
        <v>0</v>
      </c>
      <c r="AE3502" t="b">
        <v>1</v>
      </c>
      <c r="AF3502" t="b">
        <v>0</v>
      </c>
      <c r="AG3502" t="b">
        <v>0</v>
      </c>
      <c r="AH3502" t="s">
        <v>4366</v>
      </c>
      <c r="AI3502" t="b">
        <v>0</v>
      </c>
      <c r="AK3502" t="b">
        <v>0</v>
      </c>
      <c r="AL3502" s="1"/>
      <c r="AM3502" t="s">
        <v>162</v>
      </c>
      <c r="AN3502" s="2">
        <v>44296.95826388889</v>
      </c>
      <c r="AP3502" s="2"/>
      <c r="AQ3502" s="1"/>
      <c r="AS3502" t="b">
        <v>0</v>
      </c>
      <c r="AV3502" t="s">
        <v>93</v>
      </c>
      <c r="BB3502" t="s">
        <v>9126</v>
      </c>
      <c r="BD3502" t="b">
        <v>0</v>
      </c>
      <c r="BH3502" t="s">
        <v>272</v>
      </c>
      <c r="BI3502" t="s">
        <v>1072</v>
      </c>
      <c r="BL3502" t="s">
        <v>8920</v>
      </c>
      <c r="BM3502" t="s">
        <v>291</v>
      </c>
      <c r="BN3502" t="s">
        <v>2414</v>
      </c>
      <c r="BQ3502" t="s">
        <v>204</v>
      </c>
      <c r="BR3502" t="b">
        <v>0</v>
      </c>
      <c r="BT3502" t="b">
        <v>0</v>
      </c>
      <c r="BW3502" t="s">
        <v>103</v>
      </c>
      <c r="BX3502" t="b">
        <v>0</v>
      </c>
      <c r="BY3502" s="2">
        <v>44376.857581018521</v>
      </c>
      <c r="BZ3502" t="s">
        <v>314</v>
      </c>
      <c r="CB3502" t="b">
        <v>0</v>
      </c>
      <c r="CC3502" t="b">
        <v>1</v>
      </c>
      <c r="CF3502">
        <v>4000</v>
      </c>
      <c r="CH3502">
        <v>4000</v>
      </c>
      <c r="CI3502">
        <v>100</v>
      </c>
      <c r="CJ3502">
        <v>0</v>
      </c>
      <c r="CK3502">
        <f>YEAR(tbl_Opportunity[[#This Row],[Close Date]])</f>
        <v>2021</v>
      </c>
    </row>
    <row r="3503" spans="1:89">
      <c r="A3503" t="s">
        <v>303</v>
      </c>
      <c r="B3503" t="b">
        <v>0</v>
      </c>
      <c r="D3503" t="b">
        <v>0</v>
      </c>
      <c r="E3503" t="s">
        <v>6484</v>
      </c>
      <c r="H3503" s="1">
        <v>44320</v>
      </c>
      <c r="I3503" t="b">
        <v>1</v>
      </c>
      <c r="L3503" t="s">
        <v>9127</v>
      </c>
      <c r="O3503" t="s">
        <v>272</v>
      </c>
      <c r="P3503" t="b">
        <v>0</v>
      </c>
      <c r="Q3503" s="2">
        <v>44298.755682870367</v>
      </c>
      <c r="R3503" s="1"/>
      <c r="S3503" t="b">
        <v>0</v>
      </c>
      <c r="U3503" s="1"/>
      <c r="V3503" t="b">
        <v>0</v>
      </c>
      <c r="W3503" s="1">
        <v>44228</v>
      </c>
      <c r="X3503">
        <v>2</v>
      </c>
      <c r="Y3503">
        <v>2021</v>
      </c>
      <c r="Z3503" t="s">
        <v>8</v>
      </c>
      <c r="AA3503" t="s">
        <v>8</v>
      </c>
      <c r="AB3503" t="b">
        <v>0</v>
      </c>
      <c r="AC3503" t="b">
        <v>0</v>
      </c>
      <c r="AE3503" t="b">
        <v>1</v>
      </c>
      <c r="AF3503" t="b">
        <v>0</v>
      </c>
      <c r="AG3503" t="b">
        <v>0</v>
      </c>
      <c r="AH3503" t="s">
        <v>4366</v>
      </c>
      <c r="AI3503" t="b">
        <v>0</v>
      </c>
      <c r="AK3503" t="b">
        <v>0</v>
      </c>
      <c r="AL3503" s="1">
        <v>44321</v>
      </c>
      <c r="AM3503" t="s">
        <v>272</v>
      </c>
      <c r="AN3503" s="2">
        <v>44323.49790509259</v>
      </c>
      <c r="AP3503" s="2">
        <v>44323.497893518521</v>
      </c>
      <c r="AQ3503" s="1"/>
      <c r="AS3503" t="b">
        <v>0</v>
      </c>
      <c r="AV3503" t="s">
        <v>105</v>
      </c>
      <c r="BB3503" t="s">
        <v>9128</v>
      </c>
      <c r="BD3503" t="b">
        <v>0</v>
      </c>
      <c r="BH3503" t="s">
        <v>272</v>
      </c>
      <c r="BI3503" t="s">
        <v>1072</v>
      </c>
      <c r="BL3503" t="s">
        <v>9127</v>
      </c>
      <c r="BM3503" t="s">
        <v>291</v>
      </c>
      <c r="BN3503" t="s">
        <v>2414</v>
      </c>
      <c r="BQ3503" t="s">
        <v>204</v>
      </c>
      <c r="BR3503" t="b">
        <v>0</v>
      </c>
      <c r="BT3503" t="b">
        <v>0</v>
      </c>
      <c r="BW3503" t="s">
        <v>103</v>
      </c>
      <c r="BX3503" t="b">
        <v>0</v>
      </c>
      <c r="BY3503" s="2">
        <v>44376.857581018521</v>
      </c>
      <c r="BZ3503" t="s">
        <v>314</v>
      </c>
      <c r="CB3503" t="b">
        <v>0</v>
      </c>
      <c r="CC3503" t="b">
        <v>1</v>
      </c>
      <c r="CF3503">
        <v>8000</v>
      </c>
      <c r="CH3503">
        <v>8000</v>
      </c>
      <c r="CI3503">
        <v>100</v>
      </c>
      <c r="CJ3503">
        <v>0</v>
      </c>
      <c r="CK3503">
        <f>YEAR(tbl_Opportunity[[#This Row],[Close Date]])</f>
        <v>2021</v>
      </c>
    </row>
    <row r="3504" spans="1:89">
      <c r="A3504" t="s">
        <v>4393</v>
      </c>
      <c r="B3504" t="b">
        <v>0</v>
      </c>
      <c r="D3504" t="b">
        <v>0</v>
      </c>
      <c r="H3504" s="1">
        <v>44306</v>
      </c>
      <c r="I3504" t="b">
        <v>1</v>
      </c>
      <c r="L3504" t="s">
        <v>9129</v>
      </c>
      <c r="O3504" t="s">
        <v>272</v>
      </c>
      <c r="P3504" t="b">
        <v>0</v>
      </c>
      <c r="Q3504" s="2">
        <v>44306.496898148151</v>
      </c>
      <c r="R3504" s="1"/>
      <c r="S3504" t="b">
        <v>0</v>
      </c>
      <c r="U3504" s="1"/>
      <c r="V3504" t="b">
        <v>0</v>
      </c>
      <c r="W3504" s="1">
        <v>44228</v>
      </c>
      <c r="X3504">
        <v>2</v>
      </c>
      <c r="Y3504">
        <v>2021</v>
      </c>
      <c r="Z3504" t="s">
        <v>8</v>
      </c>
      <c r="AA3504" t="s">
        <v>8</v>
      </c>
      <c r="AB3504" t="b">
        <v>0</v>
      </c>
      <c r="AC3504" t="b">
        <v>0</v>
      </c>
      <c r="AE3504" t="b">
        <v>1</v>
      </c>
      <c r="AF3504" t="b">
        <v>0</v>
      </c>
      <c r="AG3504" t="b">
        <v>0</v>
      </c>
      <c r="AH3504" t="s">
        <v>4366</v>
      </c>
      <c r="AI3504" t="b">
        <v>0</v>
      </c>
      <c r="AK3504" t="b">
        <v>0</v>
      </c>
      <c r="AL3504" s="1"/>
      <c r="AM3504" t="s">
        <v>272</v>
      </c>
      <c r="AN3504" s="2">
        <v>44306.497245370374</v>
      </c>
      <c r="AP3504" s="2"/>
      <c r="AQ3504" s="1"/>
      <c r="AS3504" t="b">
        <v>0</v>
      </c>
      <c r="AV3504" t="s">
        <v>213</v>
      </c>
      <c r="BB3504" t="s">
        <v>9130</v>
      </c>
      <c r="BD3504" t="b">
        <v>0</v>
      </c>
      <c r="BH3504" t="s">
        <v>272</v>
      </c>
      <c r="BI3504" t="s">
        <v>1072</v>
      </c>
      <c r="BL3504" t="s">
        <v>9129</v>
      </c>
      <c r="BM3504" t="s">
        <v>291</v>
      </c>
      <c r="BN3504" t="s">
        <v>2414</v>
      </c>
      <c r="BQ3504" t="s">
        <v>204</v>
      </c>
      <c r="BR3504" t="b">
        <v>0</v>
      </c>
      <c r="BT3504" t="b">
        <v>0</v>
      </c>
      <c r="BW3504" t="s">
        <v>103</v>
      </c>
      <c r="BX3504" t="b">
        <v>0</v>
      </c>
      <c r="BY3504" s="2">
        <v>44376.857581018521</v>
      </c>
      <c r="BZ3504" t="s">
        <v>314</v>
      </c>
      <c r="CB3504" t="b">
        <v>0</v>
      </c>
      <c r="CC3504" t="b">
        <v>1</v>
      </c>
      <c r="CF3504">
        <v>4000</v>
      </c>
      <c r="CH3504">
        <v>4000</v>
      </c>
      <c r="CI3504">
        <v>100</v>
      </c>
      <c r="CJ3504">
        <v>0</v>
      </c>
      <c r="CK3504">
        <f>YEAR(tbl_Opportunity[[#This Row],[Close Date]])</f>
        <v>2021</v>
      </c>
    </row>
    <row r="3505" spans="1:89">
      <c r="A3505" t="s">
        <v>8784</v>
      </c>
      <c r="B3505" t="b">
        <v>0</v>
      </c>
      <c r="D3505" t="b">
        <v>0</v>
      </c>
      <c r="E3505" t="s">
        <v>6484</v>
      </c>
      <c r="H3505" s="1">
        <v>44307</v>
      </c>
      <c r="I3505" t="b">
        <v>1</v>
      </c>
      <c r="L3505" t="s">
        <v>9131</v>
      </c>
      <c r="O3505" t="s">
        <v>272</v>
      </c>
      <c r="P3505" t="b">
        <v>0</v>
      </c>
      <c r="Q3505" s="2">
        <v>44307.619432870371</v>
      </c>
      <c r="R3505" s="1"/>
      <c r="S3505" t="b">
        <v>0</v>
      </c>
      <c r="U3505" s="1"/>
      <c r="V3505" t="b">
        <v>0</v>
      </c>
      <c r="W3505" s="1">
        <v>44228</v>
      </c>
      <c r="X3505">
        <v>2</v>
      </c>
      <c r="Y3505">
        <v>2021</v>
      </c>
      <c r="Z3505" t="s">
        <v>8</v>
      </c>
      <c r="AA3505" t="s">
        <v>8</v>
      </c>
      <c r="AB3505" t="b">
        <v>0</v>
      </c>
      <c r="AC3505" t="b">
        <v>0</v>
      </c>
      <c r="AE3505" t="b">
        <v>1</v>
      </c>
      <c r="AF3505" t="b">
        <v>0</v>
      </c>
      <c r="AG3505" t="b">
        <v>0</v>
      </c>
      <c r="AH3505" t="s">
        <v>4366</v>
      </c>
      <c r="AI3505" t="b">
        <v>0</v>
      </c>
      <c r="AK3505" t="b">
        <v>0</v>
      </c>
      <c r="AL3505" s="1">
        <v>44307</v>
      </c>
      <c r="AM3505" t="s">
        <v>272</v>
      </c>
      <c r="AN3505" s="2">
        <v>44308.488032407404</v>
      </c>
      <c r="AP3505" s="2">
        <v>44308.488020833334</v>
      </c>
      <c r="AQ3505" s="1"/>
      <c r="AS3505" t="b">
        <v>0</v>
      </c>
      <c r="AV3505" t="s">
        <v>93</v>
      </c>
      <c r="BB3505" t="s">
        <v>9132</v>
      </c>
      <c r="BD3505" t="b">
        <v>0</v>
      </c>
      <c r="BH3505" t="s">
        <v>272</v>
      </c>
      <c r="BI3505" t="s">
        <v>1072</v>
      </c>
      <c r="BL3505" t="s">
        <v>9131</v>
      </c>
      <c r="BM3505" t="s">
        <v>291</v>
      </c>
      <c r="BN3505" t="s">
        <v>2414</v>
      </c>
      <c r="BQ3505" t="s">
        <v>204</v>
      </c>
      <c r="BR3505" t="b">
        <v>0</v>
      </c>
      <c r="BT3505" t="b">
        <v>0</v>
      </c>
      <c r="BW3505" t="s">
        <v>103</v>
      </c>
      <c r="BX3505" t="b">
        <v>0</v>
      </c>
      <c r="BY3505" s="2">
        <v>44376.857581018521</v>
      </c>
      <c r="BZ3505" t="s">
        <v>314</v>
      </c>
      <c r="CB3505" t="b">
        <v>0</v>
      </c>
      <c r="CC3505" t="b">
        <v>1</v>
      </c>
      <c r="CF3505">
        <v>22800</v>
      </c>
      <c r="CH3505">
        <v>22800</v>
      </c>
      <c r="CI3505">
        <v>100</v>
      </c>
      <c r="CJ3505">
        <v>0</v>
      </c>
      <c r="CK3505">
        <f>YEAR(tbl_Opportunity[[#This Row],[Close Date]])</f>
        <v>2021</v>
      </c>
    </row>
    <row r="3506" spans="1:89">
      <c r="A3506" t="s">
        <v>8917</v>
      </c>
      <c r="B3506" t="b">
        <v>0</v>
      </c>
      <c r="D3506" t="b">
        <v>0</v>
      </c>
      <c r="E3506" t="s">
        <v>6484</v>
      </c>
      <c r="H3506" s="1">
        <v>44307</v>
      </c>
      <c r="I3506" t="b">
        <v>1</v>
      </c>
      <c r="L3506" t="s">
        <v>8918</v>
      </c>
      <c r="O3506" t="s">
        <v>272</v>
      </c>
      <c r="P3506" t="b">
        <v>0</v>
      </c>
      <c r="Q3506" s="2">
        <v>44307.644421296296</v>
      </c>
      <c r="R3506" s="1"/>
      <c r="S3506" t="b">
        <v>0</v>
      </c>
      <c r="U3506" s="1"/>
      <c r="V3506" t="b">
        <v>0</v>
      </c>
      <c r="W3506" s="1">
        <v>44228</v>
      </c>
      <c r="X3506">
        <v>2</v>
      </c>
      <c r="Y3506">
        <v>2021</v>
      </c>
      <c r="Z3506" t="s">
        <v>8</v>
      </c>
      <c r="AA3506" t="s">
        <v>8</v>
      </c>
      <c r="AB3506" t="b">
        <v>0</v>
      </c>
      <c r="AC3506" t="b">
        <v>0</v>
      </c>
      <c r="AE3506" t="b">
        <v>1</v>
      </c>
      <c r="AF3506" t="b">
        <v>0</v>
      </c>
      <c r="AG3506" t="b">
        <v>0</v>
      </c>
      <c r="AH3506" t="s">
        <v>4366</v>
      </c>
      <c r="AI3506" t="b">
        <v>0</v>
      </c>
      <c r="AK3506" t="b">
        <v>0</v>
      </c>
      <c r="AL3506" s="1">
        <v>44307</v>
      </c>
      <c r="AM3506" t="s">
        <v>272</v>
      </c>
      <c r="AN3506" s="2">
        <v>44308.548877314817</v>
      </c>
      <c r="AP3506" s="2">
        <v>44307.780219907407</v>
      </c>
      <c r="AQ3506" s="1"/>
      <c r="AS3506" t="b">
        <v>0</v>
      </c>
      <c r="AV3506" t="s">
        <v>2809</v>
      </c>
      <c r="BB3506" t="s">
        <v>9133</v>
      </c>
      <c r="BD3506" t="b">
        <v>0</v>
      </c>
      <c r="BH3506" t="s">
        <v>272</v>
      </c>
      <c r="BI3506" t="s">
        <v>1072</v>
      </c>
      <c r="BL3506" t="s">
        <v>8918</v>
      </c>
      <c r="BM3506" t="s">
        <v>291</v>
      </c>
      <c r="BN3506" t="s">
        <v>2414</v>
      </c>
      <c r="BQ3506" t="s">
        <v>204</v>
      </c>
      <c r="BR3506" t="b">
        <v>0</v>
      </c>
      <c r="BT3506" t="b">
        <v>0</v>
      </c>
      <c r="BW3506" t="s">
        <v>103</v>
      </c>
      <c r="BX3506" t="b">
        <v>0</v>
      </c>
      <c r="BY3506" s="2">
        <v>44376.857581018521</v>
      </c>
      <c r="BZ3506" t="s">
        <v>314</v>
      </c>
      <c r="CB3506" t="b">
        <v>0</v>
      </c>
      <c r="CC3506" t="b">
        <v>1</v>
      </c>
      <c r="CF3506">
        <v>8000</v>
      </c>
      <c r="CH3506">
        <v>8000</v>
      </c>
      <c r="CI3506">
        <v>100</v>
      </c>
      <c r="CJ3506">
        <v>0</v>
      </c>
      <c r="CK3506">
        <f>YEAR(tbl_Opportunity[[#This Row],[Close Date]])</f>
        <v>2021</v>
      </c>
    </row>
    <row r="3507" spans="1:89">
      <c r="A3507" t="s">
        <v>8784</v>
      </c>
      <c r="B3507" t="b">
        <v>0</v>
      </c>
      <c r="D3507" t="b">
        <v>0</v>
      </c>
      <c r="E3507" t="s">
        <v>6484</v>
      </c>
      <c r="H3507" s="1">
        <v>44308</v>
      </c>
      <c r="I3507" t="b">
        <v>1</v>
      </c>
      <c r="L3507" t="s">
        <v>9131</v>
      </c>
      <c r="O3507" t="s">
        <v>272</v>
      </c>
      <c r="P3507" t="b">
        <v>0</v>
      </c>
      <c r="Q3507" s="2">
        <v>44308.877754629626</v>
      </c>
      <c r="R3507" s="1"/>
      <c r="S3507" t="b">
        <v>0</v>
      </c>
      <c r="U3507" s="1"/>
      <c r="V3507" t="b">
        <v>0</v>
      </c>
      <c r="W3507" s="1">
        <v>44228</v>
      </c>
      <c r="X3507">
        <v>2</v>
      </c>
      <c r="Y3507">
        <v>2021</v>
      </c>
      <c r="Z3507" t="s">
        <v>8</v>
      </c>
      <c r="AA3507" t="s">
        <v>8</v>
      </c>
      <c r="AB3507" t="b">
        <v>0</v>
      </c>
      <c r="AC3507" t="b">
        <v>0</v>
      </c>
      <c r="AE3507" t="b">
        <v>1</v>
      </c>
      <c r="AF3507" t="b">
        <v>0</v>
      </c>
      <c r="AG3507" t="b">
        <v>0</v>
      </c>
      <c r="AH3507" t="s">
        <v>4366</v>
      </c>
      <c r="AI3507" t="b">
        <v>0</v>
      </c>
      <c r="AK3507" t="b">
        <v>0</v>
      </c>
      <c r="AL3507" s="1"/>
      <c r="AM3507" t="s">
        <v>272</v>
      </c>
      <c r="AN3507" s="2">
        <v>44309.523842592593</v>
      </c>
      <c r="AP3507" s="2"/>
      <c r="AQ3507" s="1"/>
      <c r="AS3507" t="b">
        <v>0</v>
      </c>
      <c r="AV3507" t="s">
        <v>93</v>
      </c>
      <c r="BB3507" t="s">
        <v>9134</v>
      </c>
      <c r="BD3507" t="b">
        <v>0</v>
      </c>
      <c r="BH3507" t="s">
        <v>272</v>
      </c>
      <c r="BI3507" t="s">
        <v>1072</v>
      </c>
      <c r="BL3507" t="s">
        <v>9131</v>
      </c>
      <c r="BM3507" t="s">
        <v>291</v>
      </c>
      <c r="BN3507" t="s">
        <v>2414</v>
      </c>
      <c r="BQ3507" t="s">
        <v>204</v>
      </c>
      <c r="BR3507" t="b">
        <v>0</v>
      </c>
      <c r="BT3507" t="b">
        <v>0</v>
      </c>
      <c r="BW3507" t="s">
        <v>103</v>
      </c>
      <c r="BX3507" t="b">
        <v>0</v>
      </c>
      <c r="BY3507" s="2">
        <v>44376.857581018521</v>
      </c>
      <c r="BZ3507" t="s">
        <v>314</v>
      </c>
      <c r="CB3507" t="b">
        <v>0</v>
      </c>
      <c r="CC3507" t="b">
        <v>1</v>
      </c>
      <c r="CF3507">
        <v>4000</v>
      </c>
      <c r="CH3507">
        <v>4000</v>
      </c>
      <c r="CI3507">
        <v>100</v>
      </c>
      <c r="CJ3507">
        <v>0</v>
      </c>
      <c r="CK3507">
        <f>YEAR(tbl_Opportunity[[#This Row],[Close Date]])</f>
        <v>2021</v>
      </c>
    </row>
    <row r="3508" spans="1:89">
      <c r="A3508" t="s">
        <v>6780</v>
      </c>
      <c r="B3508" t="b">
        <v>0</v>
      </c>
      <c r="D3508" t="b">
        <v>0</v>
      </c>
      <c r="E3508" t="s">
        <v>6484</v>
      </c>
      <c r="H3508" s="1">
        <v>44311</v>
      </c>
      <c r="I3508" t="b">
        <v>1</v>
      </c>
      <c r="L3508" t="s">
        <v>8903</v>
      </c>
      <c r="O3508" t="s">
        <v>272</v>
      </c>
      <c r="P3508" t="b">
        <v>0</v>
      </c>
      <c r="Q3508" s="2">
        <v>44309.759675925925</v>
      </c>
      <c r="R3508" s="1"/>
      <c r="S3508" t="b">
        <v>0</v>
      </c>
      <c r="U3508" s="1"/>
      <c r="V3508" t="b">
        <v>0</v>
      </c>
      <c r="W3508" s="1">
        <v>44228</v>
      </c>
      <c r="X3508">
        <v>2</v>
      </c>
      <c r="Y3508">
        <v>2021</v>
      </c>
      <c r="Z3508" t="s">
        <v>8</v>
      </c>
      <c r="AA3508" t="s">
        <v>8</v>
      </c>
      <c r="AB3508" t="b">
        <v>0</v>
      </c>
      <c r="AC3508" t="b">
        <v>0</v>
      </c>
      <c r="AE3508" t="b">
        <v>1</v>
      </c>
      <c r="AF3508" t="b">
        <v>0</v>
      </c>
      <c r="AG3508" t="b">
        <v>0</v>
      </c>
      <c r="AH3508" t="s">
        <v>4366</v>
      </c>
      <c r="AI3508" t="b">
        <v>0</v>
      </c>
      <c r="AK3508" t="b">
        <v>0</v>
      </c>
      <c r="AL3508" s="1"/>
      <c r="AM3508" t="s">
        <v>272</v>
      </c>
      <c r="AN3508" s="2">
        <v>44311.996122685188</v>
      </c>
      <c r="AP3508" s="2">
        <v>44311.996122685188</v>
      </c>
      <c r="AQ3508" s="1"/>
      <c r="AS3508" t="b">
        <v>0</v>
      </c>
      <c r="AV3508" t="s">
        <v>105</v>
      </c>
      <c r="BB3508" t="s">
        <v>9135</v>
      </c>
      <c r="BD3508" t="b">
        <v>0</v>
      </c>
      <c r="BH3508" t="s">
        <v>272</v>
      </c>
      <c r="BI3508" t="s">
        <v>1072</v>
      </c>
      <c r="BL3508" t="s">
        <v>8903</v>
      </c>
      <c r="BM3508" t="s">
        <v>291</v>
      </c>
      <c r="BN3508" t="s">
        <v>2414</v>
      </c>
      <c r="BQ3508" t="s">
        <v>204</v>
      </c>
      <c r="BR3508" t="b">
        <v>0</v>
      </c>
      <c r="BT3508" t="b">
        <v>0</v>
      </c>
      <c r="BW3508" t="s">
        <v>103</v>
      </c>
      <c r="BX3508" t="b">
        <v>0</v>
      </c>
      <c r="BY3508" s="2">
        <v>44376.857581018521</v>
      </c>
      <c r="BZ3508" t="s">
        <v>314</v>
      </c>
      <c r="CB3508" t="b">
        <v>0</v>
      </c>
      <c r="CC3508" t="b">
        <v>1</v>
      </c>
      <c r="CF3508">
        <v>4000</v>
      </c>
      <c r="CH3508">
        <v>4000</v>
      </c>
      <c r="CI3508">
        <v>100</v>
      </c>
      <c r="CJ3508">
        <v>0</v>
      </c>
      <c r="CK3508">
        <f>YEAR(tbl_Opportunity[[#This Row],[Close Date]])</f>
        <v>2021</v>
      </c>
    </row>
    <row r="3509" spans="1:89">
      <c r="A3509" t="s">
        <v>5753</v>
      </c>
      <c r="B3509" t="b">
        <v>0</v>
      </c>
      <c r="D3509" t="b">
        <v>0</v>
      </c>
      <c r="E3509" t="s">
        <v>2924</v>
      </c>
      <c r="H3509" s="1">
        <v>44316</v>
      </c>
      <c r="I3509" t="b">
        <v>1</v>
      </c>
      <c r="L3509" t="s">
        <v>5754</v>
      </c>
      <c r="O3509" t="s">
        <v>272</v>
      </c>
      <c r="P3509" t="b">
        <v>0</v>
      </c>
      <c r="Q3509" s="2">
        <v>44316.752106481479</v>
      </c>
      <c r="R3509" s="1"/>
      <c r="S3509" t="b">
        <v>0</v>
      </c>
      <c r="U3509" s="1"/>
      <c r="V3509" t="b">
        <v>0</v>
      </c>
      <c r="W3509" s="1">
        <v>44228</v>
      </c>
      <c r="X3509">
        <v>2</v>
      </c>
      <c r="Y3509">
        <v>2021</v>
      </c>
      <c r="Z3509" t="s">
        <v>8</v>
      </c>
      <c r="AA3509" t="s">
        <v>8</v>
      </c>
      <c r="AB3509" t="b">
        <v>0</v>
      </c>
      <c r="AC3509" t="b">
        <v>0</v>
      </c>
      <c r="AE3509" t="b">
        <v>1</v>
      </c>
      <c r="AF3509" t="b">
        <v>0</v>
      </c>
      <c r="AG3509" t="b">
        <v>0</v>
      </c>
      <c r="AH3509" t="s">
        <v>4366</v>
      </c>
      <c r="AI3509" t="b">
        <v>0</v>
      </c>
      <c r="AK3509" t="b">
        <v>0</v>
      </c>
      <c r="AL3509" s="1"/>
      <c r="AM3509" t="s">
        <v>272</v>
      </c>
      <c r="AN3509" s="2">
        <v>44363.877372685187</v>
      </c>
      <c r="AP3509" s="2"/>
      <c r="AQ3509" s="1"/>
      <c r="AS3509" t="b">
        <v>0</v>
      </c>
      <c r="AV3509" t="s">
        <v>2820</v>
      </c>
      <c r="BB3509" t="s">
        <v>9136</v>
      </c>
      <c r="BD3509" t="b">
        <v>0</v>
      </c>
      <c r="BH3509" t="s">
        <v>272</v>
      </c>
      <c r="BI3509" t="s">
        <v>1072</v>
      </c>
      <c r="BL3509" t="s">
        <v>5754</v>
      </c>
      <c r="BM3509" t="s">
        <v>291</v>
      </c>
      <c r="BN3509" t="s">
        <v>2414</v>
      </c>
      <c r="BQ3509" t="s">
        <v>204</v>
      </c>
      <c r="BR3509" t="b">
        <v>0</v>
      </c>
      <c r="BT3509" t="b">
        <v>0</v>
      </c>
      <c r="BW3509" t="s">
        <v>103</v>
      </c>
      <c r="BX3509" t="b">
        <v>0</v>
      </c>
      <c r="BY3509" s="2">
        <v>44376.857581018521</v>
      </c>
      <c r="BZ3509" t="s">
        <v>314</v>
      </c>
      <c r="CB3509" t="b">
        <v>0</v>
      </c>
      <c r="CC3509" t="b">
        <v>1</v>
      </c>
      <c r="CF3509">
        <v>16000</v>
      </c>
      <c r="CH3509">
        <v>16000</v>
      </c>
      <c r="CI3509">
        <v>100</v>
      </c>
      <c r="CJ3509">
        <v>0</v>
      </c>
      <c r="CK3509">
        <f>YEAR(tbl_Opportunity[[#This Row],[Close Date]])</f>
        <v>2021</v>
      </c>
    </row>
    <row r="3510" spans="1:89">
      <c r="A3510" t="s">
        <v>598</v>
      </c>
      <c r="B3510" t="b">
        <v>0</v>
      </c>
      <c r="D3510" t="b">
        <v>0</v>
      </c>
      <c r="E3510" t="s">
        <v>6484</v>
      </c>
      <c r="H3510" s="1">
        <v>44327</v>
      </c>
      <c r="I3510" t="b">
        <v>1</v>
      </c>
      <c r="L3510" t="s">
        <v>6615</v>
      </c>
      <c r="O3510" t="s">
        <v>272</v>
      </c>
      <c r="P3510" t="b">
        <v>0</v>
      </c>
      <c r="Q3510" s="2">
        <v>44322.591435185182</v>
      </c>
      <c r="R3510" s="1"/>
      <c r="S3510" t="b">
        <v>0</v>
      </c>
      <c r="U3510" s="1"/>
      <c r="V3510" t="b">
        <v>0</v>
      </c>
      <c r="W3510" s="1">
        <v>44228</v>
      </c>
      <c r="X3510">
        <v>2</v>
      </c>
      <c r="Y3510">
        <v>2021</v>
      </c>
      <c r="Z3510" t="s">
        <v>8</v>
      </c>
      <c r="AA3510" t="s">
        <v>8</v>
      </c>
      <c r="AB3510" t="b">
        <v>0</v>
      </c>
      <c r="AC3510" t="b">
        <v>0</v>
      </c>
      <c r="AE3510" t="b">
        <v>1</v>
      </c>
      <c r="AF3510" t="b">
        <v>0</v>
      </c>
      <c r="AG3510" t="b">
        <v>0</v>
      </c>
      <c r="AH3510" t="s">
        <v>4366</v>
      </c>
      <c r="AI3510" t="b">
        <v>0</v>
      </c>
      <c r="AK3510" t="b">
        <v>0</v>
      </c>
      <c r="AL3510" s="1">
        <v>44327</v>
      </c>
      <c r="AM3510" t="s">
        <v>272</v>
      </c>
      <c r="AN3510" s="2">
        <v>44327.73228009259</v>
      </c>
      <c r="AP3510" s="2">
        <v>44327.73228009259</v>
      </c>
      <c r="AQ3510" s="1"/>
      <c r="AS3510" t="b">
        <v>0</v>
      </c>
      <c r="AV3510" t="s">
        <v>153</v>
      </c>
      <c r="BB3510" t="s">
        <v>9137</v>
      </c>
      <c r="BD3510" t="b">
        <v>0</v>
      </c>
      <c r="BH3510" t="s">
        <v>272</v>
      </c>
      <c r="BI3510" t="s">
        <v>1072</v>
      </c>
      <c r="BL3510" t="s">
        <v>6615</v>
      </c>
      <c r="BM3510" t="s">
        <v>291</v>
      </c>
      <c r="BN3510" t="s">
        <v>2414</v>
      </c>
      <c r="BQ3510" t="s">
        <v>204</v>
      </c>
      <c r="BR3510" t="b">
        <v>0</v>
      </c>
      <c r="BT3510" t="b">
        <v>0</v>
      </c>
      <c r="BW3510" t="s">
        <v>103</v>
      </c>
      <c r="BX3510" t="b">
        <v>0</v>
      </c>
      <c r="BY3510" s="2">
        <v>44376.857581018521</v>
      </c>
      <c r="BZ3510" t="s">
        <v>314</v>
      </c>
      <c r="CB3510" t="b">
        <v>0</v>
      </c>
      <c r="CC3510" t="b">
        <v>1</v>
      </c>
      <c r="CF3510">
        <v>22800</v>
      </c>
      <c r="CH3510">
        <v>22800</v>
      </c>
      <c r="CI3510">
        <v>100</v>
      </c>
      <c r="CJ3510">
        <v>0</v>
      </c>
      <c r="CK3510">
        <f>YEAR(tbl_Opportunity[[#This Row],[Close Date]])</f>
        <v>2021</v>
      </c>
    </row>
    <row r="3511" spans="1:89">
      <c r="A3511" t="s">
        <v>3197</v>
      </c>
      <c r="B3511" t="b">
        <v>0</v>
      </c>
      <c r="D3511" t="b">
        <v>0</v>
      </c>
      <c r="E3511" t="s">
        <v>2947</v>
      </c>
      <c r="H3511" s="1">
        <v>44306</v>
      </c>
      <c r="I3511" t="b">
        <v>1</v>
      </c>
      <c r="L3511" t="s">
        <v>3198</v>
      </c>
      <c r="O3511" t="s">
        <v>272</v>
      </c>
      <c r="P3511" t="b">
        <v>0</v>
      </c>
      <c r="Q3511" s="2">
        <v>44250.660428240742</v>
      </c>
      <c r="R3511" s="1"/>
      <c r="S3511" t="b">
        <v>0</v>
      </c>
      <c r="U3511" s="1"/>
      <c r="V3511" t="b">
        <v>0</v>
      </c>
      <c r="W3511" s="1">
        <v>44228</v>
      </c>
      <c r="X3511">
        <v>2</v>
      </c>
      <c r="Y3511">
        <v>2021</v>
      </c>
      <c r="Z3511" t="s">
        <v>8</v>
      </c>
      <c r="AA3511" t="s">
        <v>8</v>
      </c>
      <c r="AB3511" t="b">
        <v>0</v>
      </c>
      <c r="AC3511" t="b">
        <v>0</v>
      </c>
      <c r="AE3511" t="b">
        <v>1</v>
      </c>
      <c r="AF3511" t="b">
        <v>0</v>
      </c>
      <c r="AG3511" t="b">
        <v>0</v>
      </c>
      <c r="AH3511" t="s">
        <v>4366</v>
      </c>
      <c r="AI3511" t="b">
        <v>0</v>
      </c>
      <c r="AK3511" t="b">
        <v>0</v>
      </c>
      <c r="AL3511" s="1">
        <v>44301</v>
      </c>
      <c r="AM3511" t="s">
        <v>272</v>
      </c>
      <c r="AN3511" s="2">
        <v>44306.513101851851</v>
      </c>
      <c r="AP3511" s="2">
        <v>44306.513090277775</v>
      </c>
      <c r="AQ3511" s="1"/>
      <c r="AS3511" t="b">
        <v>0</v>
      </c>
      <c r="AV3511" t="s">
        <v>93</v>
      </c>
      <c r="BB3511" t="s">
        <v>9138</v>
      </c>
      <c r="BD3511" t="b">
        <v>0</v>
      </c>
      <c r="BH3511" t="s">
        <v>272</v>
      </c>
      <c r="BI3511" t="s">
        <v>1072</v>
      </c>
      <c r="BL3511" t="s">
        <v>3198</v>
      </c>
      <c r="BM3511" t="s">
        <v>3069</v>
      </c>
      <c r="BN3511" t="s">
        <v>2414</v>
      </c>
      <c r="BQ3511" t="s">
        <v>204</v>
      </c>
      <c r="BR3511" t="b">
        <v>0</v>
      </c>
      <c r="BT3511" t="b">
        <v>0</v>
      </c>
      <c r="BW3511" t="s">
        <v>103</v>
      </c>
      <c r="BX3511" t="b">
        <v>0</v>
      </c>
      <c r="BY3511" s="2">
        <v>44376.857581018521</v>
      </c>
      <c r="BZ3511" t="s">
        <v>314</v>
      </c>
      <c r="CB3511" t="b">
        <v>0</v>
      </c>
      <c r="CC3511" t="b">
        <v>1</v>
      </c>
      <c r="CF3511">
        <v>20160</v>
      </c>
      <c r="CH3511">
        <v>20160</v>
      </c>
      <c r="CI3511">
        <v>100</v>
      </c>
      <c r="CJ3511">
        <v>0</v>
      </c>
      <c r="CK3511">
        <f>YEAR(tbl_Opportunity[[#This Row],[Close Date]])</f>
        <v>2021</v>
      </c>
    </row>
    <row r="3512" spans="1:89">
      <c r="A3512" t="s">
        <v>1033</v>
      </c>
      <c r="B3512" t="b">
        <v>0</v>
      </c>
      <c r="D3512" t="b">
        <v>0</v>
      </c>
      <c r="E3512" t="s">
        <v>9139</v>
      </c>
      <c r="H3512" s="1">
        <v>44322</v>
      </c>
      <c r="I3512" t="b">
        <v>1</v>
      </c>
      <c r="L3512" t="s">
        <v>6347</v>
      </c>
      <c r="O3512" t="s">
        <v>272</v>
      </c>
      <c r="P3512" t="b">
        <v>0</v>
      </c>
      <c r="Q3512" s="2">
        <v>44270.643229166664</v>
      </c>
      <c r="R3512" s="1"/>
      <c r="S3512" t="b">
        <v>0</v>
      </c>
      <c r="U3512" s="1"/>
      <c r="V3512" t="b">
        <v>0</v>
      </c>
      <c r="W3512" s="1">
        <v>44228</v>
      </c>
      <c r="X3512">
        <v>2</v>
      </c>
      <c r="Y3512">
        <v>2021</v>
      </c>
      <c r="Z3512" t="s">
        <v>8</v>
      </c>
      <c r="AA3512" t="s">
        <v>8</v>
      </c>
      <c r="AB3512" t="b">
        <v>0</v>
      </c>
      <c r="AC3512" t="b">
        <v>0</v>
      </c>
      <c r="AE3512" t="b">
        <v>1</v>
      </c>
      <c r="AF3512" t="b">
        <v>0</v>
      </c>
      <c r="AG3512" t="b">
        <v>0</v>
      </c>
      <c r="AH3512" t="s">
        <v>4366</v>
      </c>
      <c r="AI3512" t="b">
        <v>0</v>
      </c>
      <c r="AK3512" t="b">
        <v>0</v>
      </c>
      <c r="AL3512" s="1">
        <v>44321</v>
      </c>
      <c r="AM3512" t="s">
        <v>272</v>
      </c>
      <c r="AN3512" s="2">
        <v>44322.56590277778</v>
      </c>
      <c r="AP3512" s="2">
        <v>44322.565891203703</v>
      </c>
      <c r="AQ3512" s="1"/>
      <c r="AS3512" t="b">
        <v>0</v>
      </c>
      <c r="AV3512" t="s">
        <v>213</v>
      </c>
      <c r="BB3512" t="s">
        <v>9140</v>
      </c>
      <c r="BD3512" t="b">
        <v>0</v>
      </c>
      <c r="BH3512" t="s">
        <v>272</v>
      </c>
      <c r="BI3512" t="s">
        <v>1072</v>
      </c>
      <c r="BL3512" t="s">
        <v>6347</v>
      </c>
      <c r="BM3512" t="s">
        <v>3069</v>
      </c>
      <c r="BN3512" t="s">
        <v>2414</v>
      </c>
      <c r="BQ3512" t="s">
        <v>204</v>
      </c>
      <c r="BR3512" t="b">
        <v>0</v>
      </c>
      <c r="BT3512" t="b">
        <v>0</v>
      </c>
      <c r="BW3512" t="s">
        <v>103</v>
      </c>
      <c r="BX3512" t="b">
        <v>0</v>
      </c>
      <c r="BY3512" s="2">
        <v>44376.857581018521</v>
      </c>
      <c r="BZ3512" t="s">
        <v>314</v>
      </c>
      <c r="CB3512" t="b">
        <v>0</v>
      </c>
      <c r="CC3512" t="b">
        <v>1</v>
      </c>
      <c r="CF3512">
        <v>20160</v>
      </c>
      <c r="CH3512">
        <v>20160</v>
      </c>
      <c r="CI3512">
        <v>100</v>
      </c>
      <c r="CJ3512">
        <v>0</v>
      </c>
      <c r="CK3512">
        <f>YEAR(tbl_Opportunity[[#This Row],[Close Date]])</f>
        <v>2021</v>
      </c>
    </row>
    <row r="3513" spans="1:89">
      <c r="A3513" t="s">
        <v>8910</v>
      </c>
      <c r="B3513" t="b">
        <v>0</v>
      </c>
      <c r="D3513" t="b">
        <v>0</v>
      </c>
      <c r="H3513" s="1">
        <v>44334</v>
      </c>
      <c r="I3513" t="b">
        <v>1</v>
      </c>
      <c r="L3513" t="s">
        <v>9141</v>
      </c>
      <c r="O3513" t="s">
        <v>272</v>
      </c>
      <c r="P3513" t="b">
        <v>0</v>
      </c>
      <c r="Q3513" s="2">
        <v>44321.615127314813</v>
      </c>
      <c r="R3513" s="1">
        <v>44334</v>
      </c>
      <c r="S3513" t="b">
        <v>0</v>
      </c>
      <c r="U3513" s="1"/>
      <c r="V3513" t="b">
        <v>0</v>
      </c>
      <c r="W3513" s="1">
        <v>44228</v>
      </c>
      <c r="X3513">
        <v>2</v>
      </c>
      <c r="Y3513">
        <v>2021</v>
      </c>
      <c r="Z3513" t="s">
        <v>8</v>
      </c>
      <c r="AA3513" t="s">
        <v>8</v>
      </c>
      <c r="AB3513" t="b">
        <v>0</v>
      </c>
      <c r="AC3513" t="b">
        <v>0</v>
      </c>
      <c r="AE3513" t="b">
        <v>1</v>
      </c>
      <c r="AF3513" t="b">
        <v>0</v>
      </c>
      <c r="AG3513" t="b">
        <v>0</v>
      </c>
      <c r="AH3513" t="s">
        <v>4366</v>
      </c>
      <c r="AI3513" t="b">
        <v>0</v>
      </c>
      <c r="AK3513" t="b">
        <v>0</v>
      </c>
      <c r="AL3513" s="1">
        <v>44334</v>
      </c>
      <c r="AM3513" t="s">
        <v>272</v>
      </c>
      <c r="AN3513" s="2">
        <v>44334.56763888889</v>
      </c>
      <c r="AP3513" s="2">
        <v>44334.567627314813</v>
      </c>
      <c r="AQ3513" s="1">
        <v>44334</v>
      </c>
      <c r="AS3513" t="b">
        <v>0</v>
      </c>
      <c r="AV3513" t="s">
        <v>153</v>
      </c>
      <c r="BB3513" t="s">
        <v>9142</v>
      </c>
      <c r="BD3513" t="b">
        <v>0</v>
      </c>
      <c r="BH3513" t="s">
        <v>272</v>
      </c>
      <c r="BI3513" t="s">
        <v>1072</v>
      </c>
      <c r="BL3513" t="s">
        <v>9141</v>
      </c>
      <c r="BM3513" t="s">
        <v>3069</v>
      </c>
      <c r="BN3513" t="s">
        <v>2414</v>
      </c>
      <c r="BQ3513" t="s">
        <v>204</v>
      </c>
      <c r="BR3513" t="b">
        <v>0</v>
      </c>
      <c r="BT3513" t="b">
        <v>0</v>
      </c>
      <c r="BW3513" t="s">
        <v>103</v>
      </c>
      <c r="BX3513" t="b">
        <v>0</v>
      </c>
      <c r="BY3513" s="2">
        <v>44376.857581018521</v>
      </c>
      <c r="BZ3513" t="s">
        <v>314</v>
      </c>
      <c r="CB3513" t="b">
        <v>0</v>
      </c>
      <c r="CC3513" t="b">
        <v>1</v>
      </c>
      <c r="CF3513">
        <v>20160</v>
      </c>
      <c r="CH3513">
        <v>20160</v>
      </c>
      <c r="CI3513">
        <v>100</v>
      </c>
      <c r="CJ3513">
        <v>0</v>
      </c>
      <c r="CK3513">
        <f>YEAR(tbl_Opportunity[[#This Row],[Close Date]])</f>
        <v>2021</v>
      </c>
    </row>
    <row r="3514" spans="1:89">
      <c r="A3514" t="s">
        <v>598</v>
      </c>
      <c r="B3514" t="b">
        <v>0</v>
      </c>
      <c r="D3514" t="b">
        <v>0</v>
      </c>
      <c r="E3514" t="s">
        <v>6484</v>
      </c>
      <c r="H3514" s="1">
        <v>44348</v>
      </c>
      <c r="I3514" t="b">
        <v>1</v>
      </c>
      <c r="L3514" t="s">
        <v>6615</v>
      </c>
      <c r="O3514" t="s">
        <v>272</v>
      </c>
      <c r="P3514" t="b">
        <v>0</v>
      </c>
      <c r="Q3514" s="2">
        <v>44322.595370370371</v>
      </c>
      <c r="R3514" s="1">
        <v>44348</v>
      </c>
      <c r="S3514" t="b">
        <v>0</v>
      </c>
      <c r="U3514" s="1"/>
      <c r="V3514" t="b">
        <v>0</v>
      </c>
      <c r="W3514" s="1">
        <v>44228</v>
      </c>
      <c r="X3514">
        <v>2</v>
      </c>
      <c r="Y3514">
        <v>2021</v>
      </c>
      <c r="Z3514" t="s">
        <v>8</v>
      </c>
      <c r="AA3514" t="s">
        <v>8</v>
      </c>
      <c r="AB3514" t="b">
        <v>0</v>
      </c>
      <c r="AC3514" t="b">
        <v>0</v>
      </c>
      <c r="AE3514" t="b">
        <v>1</v>
      </c>
      <c r="AF3514" t="b">
        <v>0</v>
      </c>
      <c r="AG3514" t="b">
        <v>0</v>
      </c>
      <c r="AH3514" t="s">
        <v>4366</v>
      </c>
      <c r="AI3514" t="b">
        <v>0</v>
      </c>
      <c r="AK3514" t="b">
        <v>0</v>
      </c>
      <c r="AL3514" s="1">
        <v>44348</v>
      </c>
      <c r="AM3514" t="s">
        <v>272</v>
      </c>
      <c r="AN3514" s="2">
        <v>44348.769942129627</v>
      </c>
      <c r="AP3514" s="2">
        <v>44348.769942129627</v>
      </c>
      <c r="AQ3514" s="1">
        <v>44348</v>
      </c>
      <c r="AS3514" t="b">
        <v>0</v>
      </c>
      <c r="AV3514" t="s">
        <v>153</v>
      </c>
      <c r="BB3514" t="s">
        <v>9143</v>
      </c>
      <c r="BD3514" t="b">
        <v>0</v>
      </c>
      <c r="BH3514" t="s">
        <v>272</v>
      </c>
      <c r="BI3514" t="s">
        <v>1072</v>
      </c>
      <c r="BL3514" t="s">
        <v>6615</v>
      </c>
      <c r="BM3514" t="s">
        <v>3069</v>
      </c>
      <c r="BN3514" t="s">
        <v>2414</v>
      </c>
      <c r="BQ3514" t="s">
        <v>204</v>
      </c>
      <c r="BR3514" t="b">
        <v>0</v>
      </c>
      <c r="BT3514" t="b">
        <v>0</v>
      </c>
      <c r="BW3514" t="s">
        <v>103</v>
      </c>
      <c r="BX3514" t="b">
        <v>0</v>
      </c>
      <c r="BY3514" s="2">
        <v>44376.857581018521</v>
      </c>
      <c r="BZ3514" t="s">
        <v>314</v>
      </c>
      <c r="CB3514" t="b">
        <v>0</v>
      </c>
      <c r="CC3514" t="b">
        <v>1</v>
      </c>
      <c r="CF3514">
        <v>55642</v>
      </c>
      <c r="CH3514">
        <v>55642</v>
      </c>
      <c r="CI3514">
        <v>100</v>
      </c>
      <c r="CJ3514">
        <v>0</v>
      </c>
      <c r="CK3514">
        <f>YEAR(tbl_Opportunity[[#This Row],[Close Date]])</f>
        <v>2021</v>
      </c>
    </row>
    <row r="3515" spans="1:89">
      <c r="A3515" t="s">
        <v>1033</v>
      </c>
      <c r="B3515" t="b">
        <v>0</v>
      </c>
      <c r="D3515" t="b">
        <v>0</v>
      </c>
      <c r="E3515" t="s">
        <v>3126</v>
      </c>
      <c r="H3515" s="1">
        <v>43969</v>
      </c>
      <c r="I3515" t="b">
        <v>1</v>
      </c>
      <c r="L3515" t="s">
        <v>6347</v>
      </c>
      <c r="O3515" t="s">
        <v>215</v>
      </c>
      <c r="P3515" t="b">
        <v>0</v>
      </c>
      <c r="Q3515" s="2">
        <v>43910.803738425922</v>
      </c>
      <c r="R3515" s="1"/>
      <c r="S3515" t="b">
        <v>0</v>
      </c>
      <c r="U3515" s="1"/>
      <c r="V3515" t="b">
        <v>0</v>
      </c>
      <c r="W3515" s="1">
        <v>43862</v>
      </c>
      <c r="X3515">
        <v>2</v>
      </c>
      <c r="Y3515">
        <v>2020</v>
      </c>
      <c r="Z3515" t="s">
        <v>8</v>
      </c>
      <c r="AA3515" t="s">
        <v>8</v>
      </c>
      <c r="AB3515" t="b">
        <v>0</v>
      </c>
      <c r="AC3515" t="b">
        <v>0</v>
      </c>
      <c r="AE3515" t="b">
        <v>1</v>
      </c>
      <c r="AF3515" t="b">
        <v>0</v>
      </c>
      <c r="AG3515" t="b">
        <v>0</v>
      </c>
      <c r="AI3515" t="b">
        <v>0</v>
      </c>
      <c r="AK3515" t="b">
        <v>0</v>
      </c>
      <c r="AL3515" s="1">
        <v>43971</v>
      </c>
      <c r="AM3515" t="s">
        <v>162</v>
      </c>
      <c r="AN3515" s="2">
        <v>44297.837673611109</v>
      </c>
      <c r="AP3515" s="2">
        <v>43977.823310185187</v>
      </c>
      <c r="AQ3515" s="1"/>
      <c r="AS3515" t="b">
        <v>0</v>
      </c>
      <c r="AV3515" t="s">
        <v>213</v>
      </c>
      <c r="BB3515" t="s">
        <v>9144</v>
      </c>
      <c r="BD3515" t="b">
        <v>0</v>
      </c>
      <c r="BH3515" t="s">
        <v>215</v>
      </c>
      <c r="BI3515" t="s">
        <v>1243</v>
      </c>
      <c r="BL3515" t="s">
        <v>6347</v>
      </c>
      <c r="BM3515" t="s">
        <v>3069</v>
      </c>
      <c r="BN3515" t="s">
        <v>2414</v>
      </c>
      <c r="BQ3515" t="s">
        <v>204</v>
      </c>
      <c r="BR3515" t="b">
        <v>0</v>
      </c>
      <c r="BT3515" t="b">
        <v>0</v>
      </c>
      <c r="BW3515" t="s">
        <v>103</v>
      </c>
      <c r="BX3515" t="b">
        <v>0</v>
      </c>
      <c r="BY3515" s="2">
        <v>44376.857581018521</v>
      </c>
      <c r="BZ3515" t="s">
        <v>217</v>
      </c>
      <c r="CB3515" t="b">
        <v>0</v>
      </c>
      <c r="CC3515" t="b">
        <v>1</v>
      </c>
      <c r="CF3515">
        <v>19200</v>
      </c>
      <c r="CH3515">
        <v>19200</v>
      </c>
      <c r="CI3515">
        <v>100</v>
      </c>
      <c r="CJ3515">
        <v>0</v>
      </c>
      <c r="CK3515">
        <f>YEAR(tbl_Opportunity[[#This Row],[Close Date]])</f>
        <v>2020</v>
      </c>
    </row>
    <row r="3516" spans="1:89">
      <c r="A3516" t="s">
        <v>6417</v>
      </c>
      <c r="B3516" t="b">
        <v>0</v>
      </c>
      <c r="D3516" t="b">
        <v>0</v>
      </c>
      <c r="H3516" s="1">
        <v>44005</v>
      </c>
      <c r="I3516" t="b">
        <v>1</v>
      </c>
      <c r="L3516" t="s">
        <v>9145</v>
      </c>
      <c r="O3516" t="s">
        <v>272</v>
      </c>
      <c r="P3516" t="b">
        <v>0</v>
      </c>
      <c r="Q3516" s="2">
        <v>44005.544791666667</v>
      </c>
      <c r="R3516" s="1"/>
      <c r="S3516" t="b">
        <v>0</v>
      </c>
      <c r="U3516" s="1"/>
      <c r="V3516" t="b">
        <v>0</v>
      </c>
      <c r="W3516" s="1">
        <v>43862</v>
      </c>
      <c r="X3516">
        <v>2</v>
      </c>
      <c r="Y3516">
        <v>2020</v>
      </c>
      <c r="Z3516" t="s">
        <v>8</v>
      </c>
      <c r="AA3516" t="s">
        <v>8</v>
      </c>
      <c r="AB3516" t="b">
        <v>0</v>
      </c>
      <c r="AC3516" t="b">
        <v>0</v>
      </c>
      <c r="AE3516" t="b">
        <v>1</v>
      </c>
      <c r="AF3516" t="b">
        <v>0</v>
      </c>
      <c r="AG3516" t="b">
        <v>0</v>
      </c>
      <c r="AH3516" t="s">
        <v>4366</v>
      </c>
      <c r="AI3516" t="b">
        <v>0</v>
      </c>
      <c r="AK3516" t="b">
        <v>0</v>
      </c>
      <c r="AL3516" s="1"/>
      <c r="AM3516" t="s">
        <v>162</v>
      </c>
      <c r="AN3516" s="2">
        <v>44296.95826388889</v>
      </c>
      <c r="AP3516" s="2"/>
      <c r="AQ3516" s="1"/>
      <c r="AS3516" t="b">
        <v>0</v>
      </c>
      <c r="AV3516" t="s">
        <v>248</v>
      </c>
      <c r="BB3516" t="s">
        <v>9146</v>
      </c>
      <c r="BD3516" t="b">
        <v>0</v>
      </c>
      <c r="BH3516" t="s">
        <v>4222</v>
      </c>
      <c r="BI3516" t="s">
        <v>1243</v>
      </c>
      <c r="BL3516" t="s">
        <v>9145</v>
      </c>
      <c r="BM3516" t="s">
        <v>202</v>
      </c>
      <c r="BN3516" t="s">
        <v>2414</v>
      </c>
      <c r="BO3516" t="s">
        <v>9145</v>
      </c>
      <c r="BQ3516" t="s">
        <v>204</v>
      </c>
      <c r="BR3516" t="b">
        <v>0</v>
      </c>
      <c r="BT3516" t="b">
        <v>0</v>
      </c>
      <c r="BW3516" t="s">
        <v>103</v>
      </c>
      <c r="BX3516" t="b">
        <v>0</v>
      </c>
      <c r="BY3516" s="2">
        <v>44376.857581018521</v>
      </c>
      <c r="CB3516" t="b">
        <v>0</v>
      </c>
      <c r="CC3516" t="b">
        <v>1</v>
      </c>
      <c r="CF3516">
        <v>90000</v>
      </c>
      <c r="CH3516">
        <v>90000</v>
      </c>
      <c r="CI3516">
        <v>100</v>
      </c>
      <c r="CJ3516">
        <v>0</v>
      </c>
      <c r="CK3516">
        <f>YEAR(tbl_Opportunity[[#This Row],[Close Date]])</f>
        <v>2020</v>
      </c>
    </row>
    <row r="3517" spans="1:89">
      <c r="A3517" t="s">
        <v>8862</v>
      </c>
      <c r="B3517" t="b">
        <v>0</v>
      </c>
      <c r="D3517" t="b">
        <v>0</v>
      </c>
      <c r="H3517" s="1">
        <v>44000</v>
      </c>
      <c r="I3517" t="b">
        <v>1</v>
      </c>
      <c r="L3517" t="s">
        <v>8864</v>
      </c>
      <c r="N3517" t="s">
        <v>372</v>
      </c>
      <c r="O3517" t="s">
        <v>92</v>
      </c>
      <c r="P3517" t="b">
        <v>0</v>
      </c>
      <c r="Q3517" s="2">
        <v>44000.812326388892</v>
      </c>
      <c r="R3517" s="1"/>
      <c r="S3517" t="b">
        <v>0</v>
      </c>
      <c r="U3517" s="1"/>
      <c r="V3517" t="b">
        <v>0</v>
      </c>
      <c r="W3517" s="1">
        <v>43862</v>
      </c>
      <c r="X3517">
        <v>2</v>
      </c>
      <c r="Y3517">
        <v>2020</v>
      </c>
      <c r="Z3517" t="s">
        <v>8</v>
      </c>
      <c r="AA3517" t="s">
        <v>8</v>
      </c>
      <c r="AB3517" t="b">
        <v>0</v>
      </c>
      <c r="AC3517" t="b">
        <v>0</v>
      </c>
      <c r="AE3517" t="b">
        <v>1</v>
      </c>
      <c r="AF3517" t="b">
        <v>0</v>
      </c>
      <c r="AG3517" t="b">
        <v>0</v>
      </c>
      <c r="AI3517" t="b">
        <v>0</v>
      </c>
      <c r="AK3517" t="b">
        <v>0</v>
      </c>
      <c r="AL3517" s="1"/>
      <c r="AM3517" t="s">
        <v>162</v>
      </c>
      <c r="AN3517" s="2">
        <v>44296.95826388889</v>
      </c>
      <c r="AP3517" s="2">
        <v>44000.815462962964</v>
      </c>
      <c r="AQ3517" s="1"/>
      <c r="AS3517" t="b">
        <v>0</v>
      </c>
      <c r="AV3517" t="s">
        <v>2820</v>
      </c>
      <c r="BB3517" t="s">
        <v>9147</v>
      </c>
      <c r="BD3517" t="b">
        <v>0</v>
      </c>
      <c r="BH3517" t="s">
        <v>92</v>
      </c>
      <c r="BI3517" t="s">
        <v>1243</v>
      </c>
      <c r="BL3517" t="s">
        <v>8864</v>
      </c>
      <c r="BM3517" t="s">
        <v>202</v>
      </c>
      <c r="BN3517" t="s">
        <v>2414</v>
      </c>
      <c r="BQ3517" t="s">
        <v>204</v>
      </c>
      <c r="BR3517" t="b">
        <v>0</v>
      </c>
      <c r="BT3517" t="b">
        <v>0</v>
      </c>
      <c r="BW3517" t="s">
        <v>103</v>
      </c>
      <c r="BX3517" t="b">
        <v>0</v>
      </c>
      <c r="BY3517" s="2">
        <v>44376.857581018521</v>
      </c>
      <c r="CB3517" t="b">
        <v>0</v>
      </c>
      <c r="CC3517" t="b">
        <v>1</v>
      </c>
      <c r="CF3517">
        <v>51250</v>
      </c>
      <c r="CH3517">
        <v>51250</v>
      </c>
      <c r="CI3517">
        <v>100</v>
      </c>
      <c r="CJ3517">
        <v>0</v>
      </c>
      <c r="CK3517">
        <f>YEAR(tbl_Opportunity[[#This Row],[Close Date]])</f>
        <v>2020</v>
      </c>
    </row>
    <row r="3518" spans="1:89">
      <c r="A3518" t="s">
        <v>5753</v>
      </c>
      <c r="B3518" t="b">
        <v>0</v>
      </c>
      <c r="D3518" t="b">
        <v>0</v>
      </c>
      <c r="E3518" t="s">
        <v>4679</v>
      </c>
      <c r="H3518" s="1">
        <v>43630</v>
      </c>
      <c r="I3518" t="b">
        <v>1</v>
      </c>
      <c r="L3518" t="s">
        <v>5754</v>
      </c>
      <c r="O3518" t="s">
        <v>260</v>
      </c>
      <c r="P3518" t="b">
        <v>0</v>
      </c>
      <c r="Q3518" s="2">
        <v>43600.710509259261</v>
      </c>
      <c r="R3518" s="1"/>
      <c r="S3518" t="b">
        <v>0</v>
      </c>
      <c r="U3518" s="1"/>
      <c r="V3518" t="b">
        <v>0</v>
      </c>
      <c r="W3518" s="1">
        <v>43497</v>
      </c>
      <c r="X3518">
        <v>2</v>
      </c>
      <c r="Y3518">
        <v>2019</v>
      </c>
      <c r="Z3518" t="s">
        <v>8</v>
      </c>
      <c r="AA3518" t="s">
        <v>8</v>
      </c>
      <c r="AB3518" t="b">
        <v>0</v>
      </c>
      <c r="AC3518" t="b">
        <v>0</v>
      </c>
      <c r="AE3518" t="b">
        <v>1</v>
      </c>
      <c r="AF3518" t="b">
        <v>0</v>
      </c>
      <c r="AG3518" t="b">
        <v>0</v>
      </c>
      <c r="AH3518" t="s">
        <v>4366</v>
      </c>
      <c r="AI3518" t="b">
        <v>0</v>
      </c>
      <c r="AJ3518" t="s">
        <v>211</v>
      </c>
      <c r="AK3518" t="b">
        <v>0</v>
      </c>
      <c r="AL3518" s="1">
        <v>43600</v>
      </c>
      <c r="AM3518" t="s">
        <v>162</v>
      </c>
      <c r="AN3518" s="2">
        <v>44296.95826388889</v>
      </c>
      <c r="AP3518" s="2">
        <v>43630.609085648146</v>
      </c>
      <c r="AQ3518" s="1"/>
      <c r="AS3518" t="b">
        <v>0</v>
      </c>
      <c r="AV3518" t="s">
        <v>248</v>
      </c>
      <c r="AY3518" t="s">
        <v>236</v>
      </c>
      <c r="AZ3518" t="s">
        <v>2814</v>
      </c>
      <c r="BB3518" t="s">
        <v>9148</v>
      </c>
      <c r="BD3518" t="b">
        <v>0</v>
      </c>
      <c r="BF3518" t="s">
        <v>8317</v>
      </c>
      <c r="BH3518" t="s">
        <v>260</v>
      </c>
      <c r="BI3518" t="s">
        <v>549</v>
      </c>
      <c r="BJ3518" t="s">
        <v>196</v>
      </c>
      <c r="BL3518" t="s">
        <v>5754</v>
      </c>
      <c r="BM3518" t="s">
        <v>6121</v>
      </c>
      <c r="BN3518" t="s">
        <v>203</v>
      </c>
      <c r="BQ3518" t="s">
        <v>204</v>
      </c>
      <c r="BR3518" t="b">
        <v>0</v>
      </c>
      <c r="BT3518" t="b">
        <v>0</v>
      </c>
      <c r="BW3518" t="s">
        <v>103</v>
      </c>
      <c r="BX3518" t="b">
        <v>0</v>
      </c>
      <c r="BY3518" s="2">
        <v>44376.857569444444</v>
      </c>
      <c r="CB3518" t="b">
        <v>0</v>
      </c>
      <c r="CC3518" t="b">
        <v>1</v>
      </c>
      <c r="CF3518">
        <v>347</v>
      </c>
      <c r="CH3518">
        <v>347</v>
      </c>
      <c r="CI3518">
        <v>100</v>
      </c>
      <c r="CJ3518">
        <v>0</v>
      </c>
      <c r="CK3518">
        <f>YEAR(tbl_Opportunity[[#This Row],[Close Date]])</f>
        <v>2019</v>
      </c>
    </row>
    <row r="3519" spans="1:89">
      <c r="A3519" t="s">
        <v>2456</v>
      </c>
      <c r="B3519" t="b">
        <v>0</v>
      </c>
      <c r="D3519" t="b">
        <v>0</v>
      </c>
      <c r="H3519" s="1">
        <v>42898</v>
      </c>
      <c r="I3519" t="b">
        <v>1</v>
      </c>
      <c r="O3519" t="s">
        <v>2137</v>
      </c>
      <c r="P3519" t="b">
        <v>0</v>
      </c>
      <c r="Q3519" s="2">
        <v>42930.546655092592</v>
      </c>
      <c r="R3519" s="1"/>
      <c r="S3519" t="b">
        <v>0</v>
      </c>
      <c r="U3519" s="1"/>
      <c r="V3519" t="b">
        <v>0</v>
      </c>
      <c r="W3519" s="1">
        <v>42767</v>
      </c>
      <c r="X3519">
        <v>2</v>
      </c>
      <c r="Y3519">
        <v>2017</v>
      </c>
      <c r="Z3519" t="s">
        <v>8</v>
      </c>
      <c r="AA3519" t="s">
        <v>8</v>
      </c>
      <c r="AB3519" t="b">
        <v>0</v>
      </c>
      <c r="AC3519" t="b">
        <v>0</v>
      </c>
      <c r="AE3519" t="b">
        <v>1</v>
      </c>
      <c r="AF3519" t="b">
        <v>0</v>
      </c>
      <c r="AG3519" t="b">
        <v>0</v>
      </c>
      <c r="AH3519" t="s">
        <v>105</v>
      </c>
      <c r="AI3519" t="b">
        <v>0</v>
      </c>
      <c r="AK3519" t="b">
        <v>0</v>
      </c>
      <c r="AL3519" s="1"/>
      <c r="AM3519" t="s">
        <v>162</v>
      </c>
      <c r="AN3519" s="2">
        <v>44297.835520833331</v>
      </c>
      <c r="AP3519" s="2">
        <v>43169.630393518521</v>
      </c>
      <c r="AQ3519" s="1"/>
      <c r="AS3519" t="b">
        <v>0</v>
      </c>
      <c r="AV3519" t="s">
        <v>105</v>
      </c>
      <c r="BB3519" t="s">
        <v>9149</v>
      </c>
      <c r="BD3519" t="b">
        <v>0</v>
      </c>
      <c r="BH3519" t="s">
        <v>272</v>
      </c>
      <c r="BI3519" t="s">
        <v>200</v>
      </c>
      <c r="BJ3519" t="s">
        <v>105</v>
      </c>
      <c r="BM3519" t="s">
        <v>291</v>
      </c>
      <c r="BN3519" t="s">
        <v>203</v>
      </c>
      <c r="BQ3519" t="s">
        <v>204</v>
      </c>
      <c r="BR3519" t="b">
        <v>0</v>
      </c>
      <c r="BT3519" t="b">
        <v>0</v>
      </c>
      <c r="BW3519" t="s">
        <v>103</v>
      </c>
      <c r="BX3519" t="b">
        <v>0</v>
      </c>
      <c r="BY3519" s="2">
        <v>44376.857569444444</v>
      </c>
      <c r="CB3519" t="b">
        <v>0</v>
      </c>
      <c r="CC3519" t="b">
        <v>1</v>
      </c>
      <c r="CF3519">
        <v>2345</v>
      </c>
      <c r="CH3519">
        <v>2345</v>
      </c>
      <c r="CI3519">
        <v>100</v>
      </c>
      <c r="CJ3519">
        <v>0</v>
      </c>
      <c r="CK3519">
        <f>YEAR(tbl_Opportunity[[#This Row],[Close Date]])</f>
        <v>2017</v>
      </c>
    </row>
    <row r="3520" spans="1:89">
      <c r="A3520" t="s">
        <v>319</v>
      </c>
      <c r="B3520" t="b">
        <v>0</v>
      </c>
      <c r="D3520" t="b">
        <v>0</v>
      </c>
      <c r="E3520" t="s">
        <v>7964</v>
      </c>
      <c r="H3520" s="1">
        <v>43256</v>
      </c>
      <c r="I3520" t="b">
        <v>1</v>
      </c>
      <c r="L3520" t="s">
        <v>9043</v>
      </c>
      <c r="O3520" t="s">
        <v>2137</v>
      </c>
      <c r="P3520" t="b">
        <v>0</v>
      </c>
      <c r="Q3520" s="2">
        <v>43126.629155092596</v>
      </c>
      <c r="R3520" s="1"/>
      <c r="S3520" t="b">
        <v>0</v>
      </c>
      <c r="U3520" s="1"/>
      <c r="V3520" t="b">
        <v>0</v>
      </c>
      <c r="W3520" s="1">
        <v>43132</v>
      </c>
      <c r="X3520">
        <v>2</v>
      </c>
      <c r="Y3520">
        <v>2018</v>
      </c>
      <c r="Z3520" t="s">
        <v>8</v>
      </c>
      <c r="AA3520" t="s">
        <v>8</v>
      </c>
      <c r="AB3520" t="b">
        <v>0</v>
      </c>
      <c r="AC3520" t="b">
        <v>0</v>
      </c>
      <c r="AE3520" t="b">
        <v>1</v>
      </c>
      <c r="AF3520" t="b">
        <v>0</v>
      </c>
      <c r="AG3520" t="b">
        <v>0</v>
      </c>
      <c r="AH3520" t="s">
        <v>4366</v>
      </c>
      <c r="AI3520" t="b">
        <v>0</v>
      </c>
      <c r="AK3520" t="b">
        <v>0</v>
      </c>
      <c r="AL3520" s="1"/>
      <c r="AM3520" t="s">
        <v>162</v>
      </c>
      <c r="AN3520" s="2">
        <v>44297.835520833331</v>
      </c>
      <c r="AP3520" s="2">
        <v>43272.623310185183</v>
      </c>
      <c r="AQ3520" s="1"/>
      <c r="AS3520" t="b">
        <v>0</v>
      </c>
      <c r="AV3520" t="s">
        <v>105</v>
      </c>
      <c r="BB3520" t="s">
        <v>9150</v>
      </c>
      <c r="BD3520" t="b">
        <v>0</v>
      </c>
      <c r="BH3520" t="s">
        <v>272</v>
      </c>
      <c r="BI3520" t="s">
        <v>200</v>
      </c>
      <c r="BJ3520" t="s">
        <v>216</v>
      </c>
      <c r="BM3520" t="s">
        <v>291</v>
      </c>
      <c r="BN3520" t="s">
        <v>203</v>
      </c>
      <c r="BQ3520" t="s">
        <v>204</v>
      </c>
      <c r="BR3520" t="b">
        <v>0</v>
      </c>
      <c r="BT3520" t="b">
        <v>0</v>
      </c>
      <c r="BW3520" t="s">
        <v>103</v>
      </c>
      <c r="BX3520" t="b">
        <v>0</v>
      </c>
      <c r="BY3520" s="2">
        <v>44376.857569444444</v>
      </c>
      <c r="CB3520" t="b">
        <v>0</v>
      </c>
      <c r="CC3520" t="b">
        <v>1</v>
      </c>
      <c r="CF3520">
        <v>6300</v>
      </c>
      <c r="CH3520">
        <v>6300</v>
      </c>
      <c r="CI3520">
        <v>100</v>
      </c>
      <c r="CJ3520">
        <v>0</v>
      </c>
      <c r="CK3520">
        <f>YEAR(tbl_Opportunity[[#This Row],[Close Date]])</f>
        <v>2018</v>
      </c>
    </row>
    <row r="3521" spans="1:89">
      <c r="A3521" t="s">
        <v>449</v>
      </c>
      <c r="B3521" t="b">
        <v>0</v>
      </c>
      <c r="D3521" t="b">
        <v>0</v>
      </c>
      <c r="H3521" s="1">
        <v>43203</v>
      </c>
      <c r="I3521" t="b">
        <v>1</v>
      </c>
      <c r="L3521" t="s">
        <v>2702</v>
      </c>
      <c r="O3521" t="s">
        <v>2137</v>
      </c>
      <c r="P3521" t="b">
        <v>0</v>
      </c>
      <c r="Q3521" s="2">
        <v>43194.715682870374</v>
      </c>
      <c r="R3521" s="1"/>
      <c r="S3521" t="b">
        <v>0</v>
      </c>
      <c r="U3521" s="1"/>
      <c r="V3521" t="b">
        <v>0</v>
      </c>
      <c r="W3521" s="1">
        <v>43132</v>
      </c>
      <c r="X3521">
        <v>2</v>
      </c>
      <c r="Y3521">
        <v>2018</v>
      </c>
      <c r="Z3521" t="s">
        <v>8</v>
      </c>
      <c r="AA3521" t="s">
        <v>8</v>
      </c>
      <c r="AB3521" t="b">
        <v>0</v>
      </c>
      <c r="AC3521" t="b">
        <v>0</v>
      </c>
      <c r="AE3521" t="b">
        <v>1</v>
      </c>
      <c r="AF3521" t="b">
        <v>0</v>
      </c>
      <c r="AG3521" t="b">
        <v>0</v>
      </c>
      <c r="AH3521" t="s">
        <v>4366</v>
      </c>
      <c r="AI3521" t="b">
        <v>0</v>
      </c>
      <c r="AK3521" t="b">
        <v>0</v>
      </c>
      <c r="AL3521" s="1"/>
      <c r="AM3521" t="s">
        <v>162</v>
      </c>
      <c r="AN3521" s="2">
        <v>44296.95826388889</v>
      </c>
      <c r="AP3521" s="2">
        <v>43209.536076388889</v>
      </c>
      <c r="AQ3521" s="1"/>
      <c r="AS3521" t="b">
        <v>0</v>
      </c>
      <c r="AV3521" t="s">
        <v>105</v>
      </c>
      <c r="BB3521" t="s">
        <v>9151</v>
      </c>
      <c r="BD3521" t="b">
        <v>0</v>
      </c>
      <c r="BH3521" t="s">
        <v>272</v>
      </c>
      <c r="BI3521" t="s">
        <v>200</v>
      </c>
      <c r="BJ3521" t="s">
        <v>216</v>
      </c>
      <c r="BM3521" t="s">
        <v>291</v>
      </c>
      <c r="BN3521" t="s">
        <v>203</v>
      </c>
      <c r="BP3521" t="s">
        <v>9152</v>
      </c>
      <c r="BQ3521" t="s">
        <v>204</v>
      </c>
      <c r="BR3521" t="b">
        <v>0</v>
      </c>
      <c r="BT3521" t="b">
        <v>0</v>
      </c>
      <c r="BW3521" t="s">
        <v>103</v>
      </c>
      <c r="BX3521" t="b">
        <v>0</v>
      </c>
      <c r="BY3521" s="2">
        <v>44376.857569444444</v>
      </c>
      <c r="CB3521" t="b">
        <v>0</v>
      </c>
      <c r="CC3521" t="b">
        <v>1</v>
      </c>
      <c r="CF3521">
        <v>4450</v>
      </c>
      <c r="CH3521">
        <v>4450</v>
      </c>
      <c r="CI3521">
        <v>100</v>
      </c>
      <c r="CJ3521">
        <v>0</v>
      </c>
      <c r="CK3521">
        <f>YEAR(tbl_Opportunity[[#This Row],[Close Date]])</f>
        <v>2018</v>
      </c>
    </row>
    <row r="3522" spans="1:89">
      <c r="A3522" t="s">
        <v>1297</v>
      </c>
      <c r="B3522" t="b">
        <v>0</v>
      </c>
      <c r="D3522" t="b">
        <v>0</v>
      </c>
      <c r="E3522" t="s">
        <v>2796</v>
      </c>
      <c r="H3522" s="1">
        <v>43199</v>
      </c>
      <c r="I3522" t="b">
        <v>1</v>
      </c>
      <c r="L3522" t="s">
        <v>1298</v>
      </c>
      <c r="O3522" t="s">
        <v>2137</v>
      </c>
      <c r="P3522" t="b">
        <v>0</v>
      </c>
      <c r="Q3522" s="2">
        <v>43196.755567129629</v>
      </c>
      <c r="R3522" s="1"/>
      <c r="S3522" t="b">
        <v>0</v>
      </c>
      <c r="U3522" s="1"/>
      <c r="V3522" t="b">
        <v>0</v>
      </c>
      <c r="W3522" s="1">
        <v>43132</v>
      </c>
      <c r="X3522">
        <v>2</v>
      </c>
      <c r="Y3522">
        <v>2018</v>
      </c>
      <c r="Z3522" t="s">
        <v>8</v>
      </c>
      <c r="AA3522" t="s">
        <v>8</v>
      </c>
      <c r="AB3522" t="b">
        <v>0</v>
      </c>
      <c r="AC3522" t="b">
        <v>0</v>
      </c>
      <c r="AE3522" t="b">
        <v>1</v>
      </c>
      <c r="AF3522" t="b">
        <v>0</v>
      </c>
      <c r="AG3522" t="b">
        <v>0</v>
      </c>
      <c r="AH3522" t="s">
        <v>3190</v>
      </c>
      <c r="AI3522" t="b">
        <v>0</v>
      </c>
      <c r="AK3522" t="b">
        <v>0</v>
      </c>
      <c r="AL3522" s="1"/>
      <c r="AM3522" t="s">
        <v>162</v>
      </c>
      <c r="AN3522" s="2">
        <v>44296.95826388889</v>
      </c>
      <c r="AP3522" s="2">
        <v>43200.557002314818</v>
      </c>
      <c r="AQ3522" s="1"/>
      <c r="AS3522" t="b">
        <v>0</v>
      </c>
      <c r="AV3522" t="s">
        <v>176</v>
      </c>
      <c r="BB3522" t="s">
        <v>9153</v>
      </c>
      <c r="BD3522" t="b">
        <v>0</v>
      </c>
      <c r="BH3522" t="s">
        <v>272</v>
      </c>
      <c r="BI3522" t="s">
        <v>200</v>
      </c>
      <c r="BJ3522" t="s">
        <v>250</v>
      </c>
      <c r="BM3522" t="s">
        <v>291</v>
      </c>
      <c r="BN3522" t="s">
        <v>203</v>
      </c>
      <c r="BQ3522" t="s">
        <v>204</v>
      </c>
      <c r="BR3522" t="b">
        <v>0</v>
      </c>
      <c r="BT3522" t="b">
        <v>0</v>
      </c>
      <c r="BW3522" t="s">
        <v>103</v>
      </c>
      <c r="BX3522" t="b">
        <v>0</v>
      </c>
      <c r="BY3522" s="2">
        <v>44376.857569444444</v>
      </c>
      <c r="CB3522" t="b">
        <v>0</v>
      </c>
      <c r="CC3522" t="b">
        <v>1</v>
      </c>
      <c r="CF3522">
        <v>2802</v>
      </c>
      <c r="CH3522">
        <v>2802</v>
      </c>
      <c r="CI3522">
        <v>100</v>
      </c>
      <c r="CJ3522">
        <v>0</v>
      </c>
      <c r="CK3522">
        <f>YEAR(tbl_Opportunity[[#This Row],[Close Date]])</f>
        <v>2018</v>
      </c>
    </row>
    <row r="3523" spans="1:89">
      <c r="A3523" t="s">
        <v>465</v>
      </c>
      <c r="B3523" t="b">
        <v>0</v>
      </c>
      <c r="D3523" t="b">
        <v>0</v>
      </c>
      <c r="H3523" s="1">
        <v>43201</v>
      </c>
      <c r="I3523" t="b">
        <v>1</v>
      </c>
      <c r="L3523" t="s">
        <v>3236</v>
      </c>
      <c r="O3523" t="s">
        <v>2137</v>
      </c>
      <c r="P3523" t="b">
        <v>0</v>
      </c>
      <c r="Q3523" s="2">
        <v>43227.780243055553</v>
      </c>
      <c r="R3523" s="1"/>
      <c r="S3523" t="b">
        <v>0</v>
      </c>
      <c r="U3523" s="1"/>
      <c r="V3523" t="b">
        <v>0</v>
      </c>
      <c r="W3523" s="1">
        <v>43132</v>
      </c>
      <c r="X3523">
        <v>2</v>
      </c>
      <c r="Y3523">
        <v>2018</v>
      </c>
      <c r="Z3523" t="s">
        <v>8</v>
      </c>
      <c r="AA3523" t="s">
        <v>8</v>
      </c>
      <c r="AB3523" t="b">
        <v>0</v>
      </c>
      <c r="AC3523" t="b">
        <v>0</v>
      </c>
      <c r="AE3523" t="b">
        <v>1</v>
      </c>
      <c r="AF3523" t="b">
        <v>0</v>
      </c>
      <c r="AG3523" t="b">
        <v>0</v>
      </c>
      <c r="AH3523" t="s">
        <v>4366</v>
      </c>
      <c r="AI3523" t="b">
        <v>0</v>
      </c>
      <c r="AK3523" t="b">
        <v>0</v>
      </c>
      <c r="AL3523" s="1"/>
      <c r="AM3523" t="s">
        <v>162</v>
      </c>
      <c r="AN3523" s="2">
        <v>44296.95826388889</v>
      </c>
      <c r="AP3523" s="2">
        <v>43272.638344907406</v>
      </c>
      <c r="AQ3523" s="1"/>
      <c r="AS3523" t="b">
        <v>0</v>
      </c>
      <c r="AV3523" t="s">
        <v>93</v>
      </c>
      <c r="BB3523" t="s">
        <v>9154</v>
      </c>
      <c r="BD3523" t="b">
        <v>0</v>
      </c>
      <c r="BH3523" t="s">
        <v>272</v>
      </c>
      <c r="BI3523" t="s">
        <v>200</v>
      </c>
      <c r="BJ3523" t="s">
        <v>216</v>
      </c>
      <c r="BM3523" t="s">
        <v>291</v>
      </c>
      <c r="BN3523" t="s">
        <v>203</v>
      </c>
      <c r="BQ3523" t="s">
        <v>204</v>
      </c>
      <c r="BR3523" t="b">
        <v>0</v>
      </c>
      <c r="BT3523" t="b">
        <v>0</v>
      </c>
      <c r="BW3523" t="s">
        <v>103</v>
      </c>
      <c r="BX3523" t="b">
        <v>0</v>
      </c>
      <c r="BY3523" s="2">
        <v>44376.857569444444</v>
      </c>
      <c r="CB3523" t="b">
        <v>0</v>
      </c>
      <c r="CC3523" t="b">
        <v>1</v>
      </c>
      <c r="CF3523">
        <v>3150</v>
      </c>
      <c r="CH3523">
        <v>3150</v>
      </c>
      <c r="CI3523">
        <v>100</v>
      </c>
      <c r="CJ3523">
        <v>0</v>
      </c>
      <c r="CK3523">
        <f>YEAR(tbl_Opportunity[[#This Row],[Close Date]])</f>
        <v>2018</v>
      </c>
    </row>
    <row r="3524" spans="1:89">
      <c r="A3524" t="s">
        <v>6792</v>
      </c>
      <c r="B3524" t="b">
        <v>0</v>
      </c>
      <c r="D3524" t="b">
        <v>0</v>
      </c>
      <c r="H3524" s="1">
        <v>43270</v>
      </c>
      <c r="I3524" t="b">
        <v>1</v>
      </c>
      <c r="L3524" t="s">
        <v>8949</v>
      </c>
      <c r="O3524" t="s">
        <v>2137</v>
      </c>
      <c r="P3524" t="b">
        <v>0</v>
      </c>
      <c r="Q3524" s="2">
        <v>43255.641805555555</v>
      </c>
      <c r="R3524" s="1"/>
      <c r="S3524" t="b">
        <v>0</v>
      </c>
      <c r="U3524" s="1"/>
      <c r="V3524" t="b">
        <v>0</v>
      </c>
      <c r="W3524" s="1">
        <v>43132</v>
      </c>
      <c r="X3524">
        <v>2</v>
      </c>
      <c r="Y3524">
        <v>2018</v>
      </c>
      <c r="Z3524" t="s">
        <v>8</v>
      </c>
      <c r="AA3524" t="s">
        <v>8</v>
      </c>
      <c r="AB3524" t="b">
        <v>0</v>
      </c>
      <c r="AC3524" t="b">
        <v>0</v>
      </c>
      <c r="AE3524" t="b">
        <v>1</v>
      </c>
      <c r="AF3524" t="b">
        <v>0</v>
      </c>
      <c r="AG3524" t="b">
        <v>0</v>
      </c>
      <c r="AH3524" t="s">
        <v>4366</v>
      </c>
      <c r="AI3524" t="b">
        <v>0</v>
      </c>
      <c r="AK3524" t="b">
        <v>0</v>
      </c>
      <c r="AL3524" s="1"/>
      <c r="AM3524" t="s">
        <v>162</v>
      </c>
      <c r="AN3524" s="2">
        <v>44296.95826388889</v>
      </c>
      <c r="AP3524" s="2">
        <v>43284.541828703703</v>
      </c>
      <c r="AQ3524" s="1"/>
      <c r="AS3524" t="b">
        <v>0</v>
      </c>
      <c r="AV3524" t="s">
        <v>105</v>
      </c>
      <c r="BB3524" t="s">
        <v>9155</v>
      </c>
      <c r="BD3524" t="b">
        <v>0</v>
      </c>
      <c r="BH3524" t="s">
        <v>272</v>
      </c>
      <c r="BI3524" t="s">
        <v>200</v>
      </c>
      <c r="BJ3524" t="s">
        <v>216</v>
      </c>
      <c r="BM3524" t="s">
        <v>291</v>
      </c>
      <c r="BN3524" t="s">
        <v>203</v>
      </c>
      <c r="BQ3524" t="s">
        <v>204</v>
      </c>
      <c r="BR3524" t="b">
        <v>0</v>
      </c>
      <c r="BT3524" t="b">
        <v>0</v>
      </c>
      <c r="BW3524" t="s">
        <v>103</v>
      </c>
      <c r="BX3524" t="b">
        <v>0</v>
      </c>
      <c r="BY3524" s="2">
        <v>44376.857569444444</v>
      </c>
      <c r="CB3524" t="b">
        <v>0</v>
      </c>
      <c r="CC3524" t="b">
        <v>1</v>
      </c>
      <c r="CF3524">
        <v>15345</v>
      </c>
      <c r="CH3524">
        <v>15345</v>
      </c>
      <c r="CI3524">
        <v>100</v>
      </c>
      <c r="CJ3524">
        <v>0</v>
      </c>
      <c r="CK3524">
        <f>YEAR(tbl_Opportunity[[#This Row],[Close Date]])</f>
        <v>2018</v>
      </c>
    </row>
    <row r="3525" spans="1:89">
      <c r="A3525" t="s">
        <v>208</v>
      </c>
      <c r="B3525" t="b">
        <v>0</v>
      </c>
      <c r="D3525" t="b">
        <v>0</v>
      </c>
      <c r="H3525" s="1">
        <v>43272</v>
      </c>
      <c r="I3525" t="b">
        <v>1</v>
      </c>
      <c r="O3525" t="s">
        <v>2137</v>
      </c>
      <c r="P3525" t="b">
        <v>0</v>
      </c>
      <c r="Q3525" s="2">
        <v>43259.528310185182</v>
      </c>
      <c r="R3525" s="1"/>
      <c r="S3525" t="b">
        <v>0</v>
      </c>
      <c r="U3525" s="1"/>
      <c r="V3525" t="b">
        <v>0</v>
      </c>
      <c r="W3525" s="1">
        <v>43132</v>
      </c>
      <c r="X3525">
        <v>2</v>
      </c>
      <c r="Y3525">
        <v>2018</v>
      </c>
      <c r="Z3525" t="s">
        <v>8</v>
      </c>
      <c r="AA3525" t="s">
        <v>8</v>
      </c>
      <c r="AB3525" t="b">
        <v>0</v>
      </c>
      <c r="AC3525" t="b">
        <v>0</v>
      </c>
      <c r="AE3525" t="b">
        <v>1</v>
      </c>
      <c r="AF3525" t="b">
        <v>0</v>
      </c>
      <c r="AG3525" t="b">
        <v>0</v>
      </c>
      <c r="AH3525" t="s">
        <v>4366</v>
      </c>
      <c r="AI3525" t="b">
        <v>0</v>
      </c>
      <c r="AK3525" t="b">
        <v>0</v>
      </c>
      <c r="AL3525" s="1"/>
      <c r="AM3525" t="s">
        <v>162</v>
      </c>
      <c r="AN3525" s="2">
        <v>44296.95826388889</v>
      </c>
      <c r="AP3525" s="2">
        <v>43272.616956018515</v>
      </c>
      <c r="AQ3525" s="1"/>
      <c r="AS3525" t="b">
        <v>0</v>
      </c>
      <c r="AV3525" t="s">
        <v>105</v>
      </c>
      <c r="BB3525" t="s">
        <v>9156</v>
      </c>
      <c r="BD3525" t="b">
        <v>0</v>
      </c>
      <c r="BH3525" t="s">
        <v>272</v>
      </c>
      <c r="BI3525" t="s">
        <v>200</v>
      </c>
      <c r="BM3525" t="s">
        <v>291</v>
      </c>
      <c r="BN3525" t="s">
        <v>203</v>
      </c>
      <c r="BQ3525" t="s">
        <v>204</v>
      </c>
      <c r="BR3525" t="b">
        <v>0</v>
      </c>
      <c r="BT3525" t="b">
        <v>0</v>
      </c>
      <c r="BW3525" t="s">
        <v>103</v>
      </c>
      <c r="BX3525" t="b">
        <v>0</v>
      </c>
      <c r="BY3525" s="2">
        <v>44376.857569444444</v>
      </c>
      <c r="CB3525" t="b">
        <v>0</v>
      </c>
      <c r="CC3525" t="b">
        <v>1</v>
      </c>
      <c r="CF3525">
        <v>650</v>
      </c>
      <c r="CH3525">
        <v>650</v>
      </c>
      <c r="CI3525">
        <v>100</v>
      </c>
      <c r="CJ3525">
        <v>0</v>
      </c>
      <c r="CK3525">
        <f>YEAR(tbl_Opportunity[[#This Row],[Close Date]])</f>
        <v>2018</v>
      </c>
    </row>
    <row r="3526" spans="1:89">
      <c r="A3526" t="s">
        <v>1170</v>
      </c>
      <c r="B3526" t="b">
        <v>0</v>
      </c>
      <c r="D3526" t="b">
        <v>0</v>
      </c>
      <c r="E3526" t="s">
        <v>1005</v>
      </c>
      <c r="H3526" s="1">
        <v>43272</v>
      </c>
      <c r="I3526" t="b">
        <v>1</v>
      </c>
      <c r="L3526" t="s">
        <v>1173</v>
      </c>
      <c r="O3526" t="s">
        <v>2137</v>
      </c>
      <c r="P3526" t="b">
        <v>0</v>
      </c>
      <c r="Q3526" s="2">
        <v>43266.614328703705</v>
      </c>
      <c r="R3526" s="1"/>
      <c r="S3526" t="b">
        <v>0</v>
      </c>
      <c r="U3526" s="1"/>
      <c r="V3526" t="b">
        <v>0</v>
      </c>
      <c r="W3526" s="1">
        <v>43132</v>
      </c>
      <c r="X3526">
        <v>2</v>
      </c>
      <c r="Y3526">
        <v>2018</v>
      </c>
      <c r="Z3526" t="s">
        <v>8</v>
      </c>
      <c r="AA3526" t="s">
        <v>8</v>
      </c>
      <c r="AB3526" t="b">
        <v>0</v>
      </c>
      <c r="AC3526" t="b">
        <v>0</v>
      </c>
      <c r="AE3526" t="b">
        <v>1</v>
      </c>
      <c r="AF3526" t="b">
        <v>0</v>
      </c>
      <c r="AG3526" t="b">
        <v>0</v>
      </c>
      <c r="AH3526" t="s">
        <v>4366</v>
      </c>
      <c r="AI3526" t="b">
        <v>0</v>
      </c>
      <c r="AK3526" t="b">
        <v>0</v>
      </c>
      <c r="AL3526" s="1"/>
      <c r="AM3526" t="s">
        <v>162</v>
      </c>
      <c r="AN3526" s="2">
        <v>44296.95826388889</v>
      </c>
      <c r="AP3526" s="2">
        <v>43277.736192129632</v>
      </c>
      <c r="AQ3526" s="1"/>
      <c r="AS3526" t="b">
        <v>0</v>
      </c>
      <c r="AV3526" t="s">
        <v>176</v>
      </c>
      <c r="BB3526" t="s">
        <v>9157</v>
      </c>
      <c r="BD3526" t="b">
        <v>0</v>
      </c>
      <c r="BH3526" t="s">
        <v>272</v>
      </c>
      <c r="BI3526" t="s">
        <v>200</v>
      </c>
      <c r="BJ3526" t="s">
        <v>216</v>
      </c>
      <c r="BM3526" t="s">
        <v>291</v>
      </c>
      <c r="BN3526" t="s">
        <v>203</v>
      </c>
      <c r="BQ3526" t="s">
        <v>204</v>
      </c>
      <c r="BR3526" t="b">
        <v>0</v>
      </c>
      <c r="BT3526" t="b">
        <v>0</v>
      </c>
      <c r="BW3526" t="s">
        <v>103</v>
      </c>
      <c r="BX3526" t="b">
        <v>0</v>
      </c>
      <c r="BY3526" s="2">
        <v>44376.857569444444</v>
      </c>
      <c r="CB3526" t="b">
        <v>0</v>
      </c>
      <c r="CC3526" t="b">
        <v>1</v>
      </c>
      <c r="CF3526">
        <v>3150</v>
      </c>
      <c r="CH3526">
        <v>3150</v>
      </c>
      <c r="CI3526">
        <v>100</v>
      </c>
      <c r="CJ3526">
        <v>0</v>
      </c>
      <c r="CK3526">
        <f>YEAR(tbl_Opportunity[[#This Row],[Close Date]])</f>
        <v>2018</v>
      </c>
    </row>
    <row r="3527" spans="1:89">
      <c r="A3527" t="s">
        <v>598</v>
      </c>
      <c r="B3527" t="b">
        <v>0</v>
      </c>
      <c r="D3527" t="b">
        <v>0</v>
      </c>
      <c r="H3527" s="1">
        <v>43264</v>
      </c>
      <c r="I3527" t="b">
        <v>1</v>
      </c>
      <c r="L3527" t="s">
        <v>9158</v>
      </c>
      <c r="O3527" t="s">
        <v>2137</v>
      </c>
      <c r="P3527" t="b">
        <v>0</v>
      </c>
      <c r="Q3527" s="2">
        <v>43272.620752314811</v>
      </c>
      <c r="R3527" s="1"/>
      <c r="S3527" t="b">
        <v>0</v>
      </c>
      <c r="U3527" s="1"/>
      <c r="V3527" t="b">
        <v>0</v>
      </c>
      <c r="W3527" s="1">
        <v>43132</v>
      </c>
      <c r="X3527">
        <v>2</v>
      </c>
      <c r="Y3527">
        <v>2018</v>
      </c>
      <c r="Z3527" t="s">
        <v>8</v>
      </c>
      <c r="AA3527" t="s">
        <v>8</v>
      </c>
      <c r="AB3527" t="b">
        <v>0</v>
      </c>
      <c r="AC3527" t="b">
        <v>0</v>
      </c>
      <c r="AE3527" t="b">
        <v>1</v>
      </c>
      <c r="AF3527" t="b">
        <v>0</v>
      </c>
      <c r="AG3527" t="b">
        <v>0</v>
      </c>
      <c r="AH3527" t="s">
        <v>4366</v>
      </c>
      <c r="AI3527" t="b">
        <v>0</v>
      </c>
      <c r="AK3527" t="b">
        <v>0</v>
      </c>
      <c r="AL3527" s="1"/>
      <c r="AM3527" t="s">
        <v>162</v>
      </c>
      <c r="AN3527" s="2">
        <v>44296.95826388889</v>
      </c>
      <c r="AP3527" s="2"/>
      <c r="AQ3527" s="1"/>
      <c r="AS3527" t="b">
        <v>0</v>
      </c>
      <c r="AV3527" t="s">
        <v>105</v>
      </c>
      <c r="BB3527" t="s">
        <v>9159</v>
      </c>
      <c r="BD3527" t="b">
        <v>0</v>
      </c>
      <c r="BH3527" t="s">
        <v>272</v>
      </c>
      <c r="BI3527" t="s">
        <v>200</v>
      </c>
      <c r="BJ3527" t="s">
        <v>216</v>
      </c>
      <c r="BM3527" t="s">
        <v>291</v>
      </c>
      <c r="BN3527" t="s">
        <v>203</v>
      </c>
      <c r="BQ3527" t="s">
        <v>204</v>
      </c>
      <c r="BR3527" t="b">
        <v>0</v>
      </c>
      <c r="BT3527" t="b">
        <v>0</v>
      </c>
      <c r="BW3527" t="s">
        <v>103</v>
      </c>
      <c r="BX3527" t="b">
        <v>0</v>
      </c>
      <c r="BY3527" s="2">
        <v>44376.857569444444</v>
      </c>
      <c r="CB3527" t="b">
        <v>0</v>
      </c>
      <c r="CC3527" t="b">
        <v>1</v>
      </c>
      <c r="CF3527">
        <v>4450</v>
      </c>
      <c r="CH3527">
        <v>4450</v>
      </c>
      <c r="CI3527">
        <v>100</v>
      </c>
      <c r="CJ3527">
        <v>0</v>
      </c>
      <c r="CK3527">
        <f>YEAR(tbl_Opportunity[[#This Row],[Close Date]])</f>
        <v>2018</v>
      </c>
    </row>
    <row r="3528" spans="1:89">
      <c r="A3528" t="s">
        <v>601</v>
      </c>
      <c r="B3528" t="b">
        <v>0</v>
      </c>
      <c r="D3528" t="b">
        <v>0</v>
      </c>
      <c r="E3528" t="s">
        <v>6025</v>
      </c>
      <c r="H3528" s="1">
        <v>43238</v>
      </c>
      <c r="I3528" t="b">
        <v>1</v>
      </c>
      <c r="L3528" t="s">
        <v>6809</v>
      </c>
      <c r="O3528" t="s">
        <v>2137</v>
      </c>
      <c r="P3528" t="b">
        <v>0</v>
      </c>
      <c r="Q3528" s="2">
        <v>43272.625949074078</v>
      </c>
      <c r="R3528" s="1"/>
      <c r="S3528" t="b">
        <v>0</v>
      </c>
      <c r="U3528" s="1"/>
      <c r="V3528" t="b">
        <v>0</v>
      </c>
      <c r="W3528" s="1">
        <v>43132</v>
      </c>
      <c r="X3528">
        <v>2</v>
      </c>
      <c r="Y3528">
        <v>2018</v>
      </c>
      <c r="Z3528" t="s">
        <v>8</v>
      </c>
      <c r="AA3528" t="s">
        <v>8</v>
      </c>
      <c r="AB3528" t="b">
        <v>0</v>
      </c>
      <c r="AC3528" t="b">
        <v>0</v>
      </c>
      <c r="AE3528" t="b">
        <v>1</v>
      </c>
      <c r="AF3528" t="b">
        <v>0</v>
      </c>
      <c r="AG3528" t="b">
        <v>0</v>
      </c>
      <c r="AH3528" t="s">
        <v>4366</v>
      </c>
      <c r="AI3528" t="b">
        <v>0</v>
      </c>
      <c r="AK3528" t="b">
        <v>0</v>
      </c>
      <c r="AL3528" s="1"/>
      <c r="AM3528" t="s">
        <v>162</v>
      </c>
      <c r="AN3528" s="2">
        <v>44296.95826388889</v>
      </c>
      <c r="AP3528" s="2"/>
      <c r="AQ3528" s="1"/>
      <c r="AS3528" t="b">
        <v>0</v>
      </c>
      <c r="AV3528" t="s">
        <v>538</v>
      </c>
      <c r="BB3528" t="s">
        <v>9160</v>
      </c>
      <c r="BD3528" t="b">
        <v>0</v>
      </c>
      <c r="BH3528" t="s">
        <v>272</v>
      </c>
      <c r="BI3528" t="s">
        <v>200</v>
      </c>
      <c r="BJ3528" t="s">
        <v>216</v>
      </c>
      <c r="BM3528" t="s">
        <v>291</v>
      </c>
      <c r="BN3528" t="s">
        <v>203</v>
      </c>
      <c r="BQ3528" t="s">
        <v>204</v>
      </c>
      <c r="BR3528" t="b">
        <v>0</v>
      </c>
      <c r="BT3528" t="b">
        <v>0</v>
      </c>
      <c r="BW3528" t="s">
        <v>103</v>
      </c>
      <c r="BX3528" t="b">
        <v>0</v>
      </c>
      <c r="BY3528" s="2">
        <v>44376.857569444444</v>
      </c>
      <c r="CB3528" t="b">
        <v>0</v>
      </c>
      <c r="CC3528" t="b">
        <v>1</v>
      </c>
      <c r="CF3528">
        <v>650</v>
      </c>
      <c r="CH3528">
        <v>650</v>
      </c>
      <c r="CI3528">
        <v>100</v>
      </c>
      <c r="CJ3528">
        <v>0</v>
      </c>
      <c r="CK3528">
        <f>YEAR(tbl_Opportunity[[#This Row],[Close Date]])</f>
        <v>2018</v>
      </c>
    </row>
    <row r="3529" spans="1:89">
      <c r="A3529" t="s">
        <v>8784</v>
      </c>
      <c r="B3529" t="b">
        <v>0</v>
      </c>
      <c r="D3529" t="b">
        <v>0</v>
      </c>
      <c r="H3529" s="1">
        <v>43242</v>
      </c>
      <c r="I3529" t="b">
        <v>1</v>
      </c>
      <c r="O3529" t="s">
        <v>2137</v>
      </c>
      <c r="P3529" t="b">
        <v>0</v>
      </c>
      <c r="Q3529" s="2">
        <v>43272.629895833335</v>
      </c>
      <c r="R3529" s="1"/>
      <c r="S3529" t="b">
        <v>0</v>
      </c>
      <c r="U3529" s="1"/>
      <c r="V3529" t="b">
        <v>0</v>
      </c>
      <c r="W3529" s="1">
        <v>43132</v>
      </c>
      <c r="X3529">
        <v>2</v>
      </c>
      <c r="Y3529">
        <v>2018</v>
      </c>
      <c r="Z3529" t="s">
        <v>8</v>
      </c>
      <c r="AA3529" t="s">
        <v>8</v>
      </c>
      <c r="AB3529" t="b">
        <v>0</v>
      </c>
      <c r="AC3529" t="b">
        <v>0</v>
      </c>
      <c r="AE3529" t="b">
        <v>1</v>
      </c>
      <c r="AF3529" t="b">
        <v>0</v>
      </c>
      <c r="AG3529" t="b">
        <v>0</v>
      </c>
      <c r="AI3529" t="b">
        <v>0</v>
      </c>
      <c r="AK3529" t="b">
        <v>0</v>
      </c>
      <c r="AL3529" s="1"/>
      <c r="AM3529" t="s">
        <v>162</v>
      </c>
      <c r="AN3529" s="2">
        <v>44296.95826388889</v>
      </c>
      <c r="AP3529" s="2"/>
      <c r="AQ3529" s="1"/>
      <c r="AS3529" t="b">
        <v>0</v>
      </c>
      <c r="AV3529" t="s">
        <v>105</v>
      </c>
      <c r="BB3529" t="s">
        <v>9161</v>
      </c>
      <c r="BD3529" t="b">
        <v>0</v>
      </c>
      <c r="BH3529" t="s">
        <v>272</v>
      </c>
      <c r="BI3529" t="s">
        <v>200</v>
      </c>
      <c r="BM3529" t="s">
        <v>291</v>
      </c>
      <c r="BN3529" t="s">
        <v>203</v>
      </c>
      <c r="BQ3529" t="s">
        <v>204</v>
      </c>
      <c r="BR3529" t="b">
        <v>0</v>
      </c>
      <c r="BT3529" t="b">
        <v>0</v>
      </c>
      <c r="BW3529" t="s">
        <v>103</v>
      </c>
      <c r="BX3529" t="b">
        <v>0</v>
      </c>
      <c r="BY3529" s="2">
        <v>44376.857569444444</v>
      </c>
      <c r="CB3529" t="b">
        <v>0</v>
      </c>
      <c r="CC3529" t="b">
        <v>1</v>
      </c>
      <c r="CF3529">
        <v>4250</v>
      </c>
      <c r="CH3529">
        <v>4250</v>
      </c>
      <c r="CI3529">
        <v>100</v>
      </c>
      <c r="CJ3529">
        <v>0</v>
      </c>
      <c r="CK3529">
        <f>YEAR(tbl_Opportunity[[#This Row],[Close Date]])</f>
        <v>2018</v>
      </c>
    </row>
    <row r="3530" spans="1:89">
      <c r="A3530" t="s">
        <v>319</v>
      </c>
      <c r="B3530" t="b">
        <v>0</v>
      </c>
      <c r="D3530" t="b">
        <v>0</v>
      </c>
      <c r="E3530" t="s">
        <v>7964</v>
      </c>
      <c r="H3530" s="1">
        <v>43221</v>
      </c>
      <c r="I3530" t="b">
        <v>1</v>
      </c>
      <c r="O3530" t="s">
        <v>2137</v>
      </c>
      <c r="P3530" t="b">
        <v>0</v>
      </c>
      <c r="Q3530" s="2">
        <v>43272.631331018521</v>
      </c>
      <c r="R3530" s="1"/>
      <c r="S3530" t="b">
        <v>0</v>
      </c>
      <c r="U3530" s="1"/>
      <c r="V3530" t="b">
        <v>0</v>
      </c>
      <c r="W3530" s="1">
        <v>43132</v>
      </c>
      <c r="X3530">
        <v>2</v>
      </c>
      <c r="Y3530">
        <v>2018</v>
      </c>
      <c r="Z3530" t="s">
        <v>8</v>
      </c>
      <c r="AA3530" t="s">
        <v>8</v>
      </c>
      <c r="AB3530" t="b">
        <v>0</v>
      </c>
      <c r="AC3530" t="b">
        <v>0</v>
      </c>
      <c r="AE3530" t="b">
        <v>1</v>
      </c>
      <c r="AF3530" t="b">
        <v>0</v>
      </c>
      <c r="AG3530" t="b">
        <v>0</v>
      </c>
      <c r="AH3530" t="s">
        <v>4366</v>
      </c>
      <c r="AI3530" t="b">
        <v>0</v>
      </c>
      <c r="AK3530" t="b">
        <v>0</v>
      </c>
      <c r="AL3530" s="1"/>
      <c r="AM3530" t="s">
        <v>162</v>
      </c>
      <c r="AN3530" s="2">
        <v>44297.835520833331</v>
      </c>
      <c r="AP3530" s="2"/>
      <c r="AQ3530" s="1"/>
      <c r="AS3530" t="b">
        <v>0</v>
      </c>
      <c r="AV3530" t="s">
        <v>105</v>
      </c>
      <c r="BB3530" t="s">
        <v>9162</v>
      </c>
      <c r="BD3530" t="b">
        <v>0</v>
      </c>
      <c r="BH3530" t="s">
        <v>272</v>
      </c>
      <c r="BI3530" t="s">
        <v>200</v>
      </c>
      <c r="BJ3530" t="s">
        <v>216</v>
      </c>
      <c r="BM3530" t="s">
        <v>291</v>
      </c>
      <c r="BN3530" t="s">
        <v>203</v>
      </c>
      <c r="BQ3530" t="s">
        <v>204</v>
      </c>
      <c r="BR3530" t="b">
        <v>0</v>
      </c>
      <c r="BT3530" t="b">
        <v>0</v>
      </c>
      <c r="BW3530" t="s">
        <v>103</v>
      </c>
      <c r="BX3530" t="b">
        <v>0</v>
      </c>
      <c r="BY3530" s="2">
        <v>44376.857569444444</v>
      </c>
      <c r="CB3530" t="b">
        <v>0</v>
      </c>
      <c r="CC3530" t="b">
        <v>1</v>
      </c>
      <c r="CF3530">
        <v>650</v>
      </c>
      <c r="CH3530">
        <v>650</v>
      </c>
      <c r="CI3530">
        <v>100</v>
      </c>
      <c r="CJ3530">
        <v>0</v>
      </c>
      <c r="CK3530">
        <f>YEAR(tbl_Opportunity[[#This Row],[Close Date]])</f>
        <v>2018</v>
      </c>
    </row>
    <row r="3531" spans="1:89">
      <c r="A3531" t="s">
        <v>8784</v>
      </c>
      <c r="B3531" t="b">
        <v>0</v>
      </c>
      <c r="D3531" t="b">
        <v>0</v>
      </c>
      <c r="H3531" s="1">
        <v>43209</v>
      </c>
      <c r="I3531" t="b">
        <v>1</v>
      </c>
      <c r="O3531" t="s">
        <v>2137</v>
      </c>
      <c r="P3531" t="b">
        <v>0</v>
      </c>
      <c r="Q3531" s="2">
        <v>43272.632349537038</v>
      </c>
      <c r="R3531" s="1"/>
      <c r="S3531" t="b">
        <v>0</v>
      </c>
      <c r="U3531" s="1"/>
      <c r="V3531" t="b">
        <v>0</v>
      </c>
      <c r="W3531" s="1">
        <v>43132</v>
      </c>
      <c r="X3531">
        <v>2</v>
      </c>
      <c r="Y3531">
        <v>2018</v>
      </c>
      <c r="Z3531" t="s">
        <v>8</v>
      </c>
      <c r="AA3531" t="s">
        <v>8</v>
      </c>
      <c r="AB3531" t="b">
        <v>0</v>
      </c>
      <c r="AC3531" t="b">
        <v>0</v>
      </c>
      <c r="AE3531" t="b">
        <v>1</v>
      </c>
      <c r="AF3531" t="b">
        <v>0</v>
      </c>
      <c r="AG3531" t="b">
        <v>0</v>
      </c>
      <c r="AI3531" t="b">
        <v>0</v>
      </c>
      <c r="AK3531" t="b">
        <v>0</v>
      </c>
      <c r="AL3531" s="1"/>
      <c r="AM3531" t="s">
        <v>162</v>
      </c>
      <c r="AN3531" s="2">
        <v>44296.95826388889</v>
      </c>
      <c r="AP3531" s="2"/>
      <c r="AQ3531" s="1"/>
      <c r="AS3531" t="b">
        <v>0</v>
      </c>
      <c r="AV3531" t="s">
        <v>105</v>
      </c>
      <c r="BB3531" t="s">
        <v>9163</v>
      </c>
      <c r="BD3531" t="b">
        <v>0</v>
      </c>
      <c r="BH3531" t="s">
        <v>272</v>
      </c>
      <c r="BI3531" t="s">
        <v>200</v>
      </c>
      <c r="BM3531" t="s">
        <v>291</v>
      </c>
      <c r="BN3531" t="s">
        <v>203</v>
      </c>
      <c r="BQ3531" t="s">
        <v>204</v>
      </c>
      <c r="BR3531" t="b">
        <v>0</v>
      </c>
      <c r="BT3531" t="b">
        <v>0</v>
      </c>
      <c r="BW3531" t="s">
        <v>103</v>
      </c>
      <c r="BX3531" t="b">
        <v>0</v>
      </c>
      <c r="BY3531" s="2">
        <v>44376.857569444444</v>
      </c>
      <c r="CB3531" t="b">
        <v>0</v>
      </c>
      <c r="CC3531" t="b">
        <v>1</v>
      </c>
      <c r="CF3531">
        <v>650</v>
      </c>
      <c r="CH3531">
        <v>650</v>
      </c>
      <c r="CI3531">
        <v>100</v>
      </c>
      <c r="CJ3531">
        <v>0</v>
      </c>
      <c r="CK3531">
        <f>YEAR(tbl_Opportunity[[#This Row],[Close Date]])</f>
        <v>2018</v>
      </c>
    </row>
    <row r="3532" spans="1:89">
      <c r="A3532" t="s">
        <v>1657</v>
      </c>
      <c r="B3532" t="b">
        <v>0</v>
      </c>
      <c r="D3532" t="b">
        <v>0</v>
      </c>
      <c r="E3532" t="s">
        <v>2912</v>
      </c>
      <c r="H3532" s="1">
        <v>43640</v>
      </c>
      <c r="I3532" t="b">
        <v>1</v>
      </c>
      <c r="O3532" t="s">
        <v>272</v>
      </c>
      <c r="P3532" t="b">
        <v>0</v>
      </c>
      <c r="Q3532" s="2">
        <v>43616.78434027778</v>
      </c>
      <c r="R3532" s="1"/>
      <c r="S3532" t="b">
        <v>0</v>
      </c>
      <c r="U3532" s="1"/>
      <c r="V3532" t="b">
        <v>0</v>
      </c>
      <c r="W3532" s="1">
        <v>43497</v>
      </c>
      <c r="X3532">
        <v>2</v>
      </c>
      <c r="Y3532">
        <v>2019</v>
      </c>
      <c r="Z3532" t="s">
        <v>8</v>
      </c>
      <c r="AA3532" t="s">
        <v>8</v>
      </c>
      <c r="AB3532" t="b">
        <v>0</v>
      </c>
      <c r="AC3532" t="b">
        <v>0</v>
      </c>
      <c r="AE3532" t="b">
        <v>1</v>
      </c>
      <c r="AF3532" t="b">
        <v>0</v>
      </c>
      <c r="AG3532" t="b">
        <v>0</v>
      </c>
      <c r="AI3532" t="b">
        <v>0</v>
      </c>
      <c r="AK3532" t="b">
        <v>0</v>
      </c>
      <c r="AL3532" s="1"/>
      <c r="AM3532" t="s">
        <v>162</v>
      </c>
      <c r="AN3532" s="2">
        <v>44297.841400462959</v>
      </c>
      <c r="AP3532" s="2">
        <v>43640.689618055556</v>
      </c>
      <c r="AQ3532" s="1"/>
      <c r="AS3532" t="b">
        <v>0</v>
      </c>
      <c r="AV3532" t="s">
        <v>93</v>
      </c>
      <c r="BB3532" t="s">
        <v>9164</v>
      </c>
      <c r="BD3532" t="b">
        <v>0</v>
      </c>
      <c r="BH3532" t="s">
        <v>272</v>
      </c>
      <c r="BI3532" t="s">
        <v>200</v>
      </c>
      <c r="BL3532" t="s">
        <v>9165</v>
      </c>
      <c r="BM3532" t="s">
        <v>291</v>
      </c>
      <c r="BN3532" t="s">
        <v>203</v>
      </c>
      <c r="BQ3532" t="s">
        <v>204</v>
      </c>
      <c r="BR3532" t="b">
        <v>0</v>
      </c>
      <c r="BT3532" t="b">
        <v>0</v>
      </c>
      <c r="BW3532" t="s">
        <v>103</v>
      </c>
      <c r="BX3532" t="b">
        <v>0</v>
      </c>
      <c r="BY3532" s="2">
        <v>44376.857569444444</v>
      </c>
      <c r="CB3532" t="b">
        <v>0</v>
      </c>
      <c r="CC3532" t="b">
        <v>1</v>
      </c>
      <c r="CF3532">
        <v>22365</v>
      </c>
      <c r="CH3532">
        <v>22365</v>
      </c>
      <c r="CI3532">
        <v>100</v>
      </c>
      <c r="CJ3532">
        <v>0</v>
      </c>
      <c r="CK3532">
        <f>YEAR(tbl_Opportunity[[#This Row],[Close Date]])</f>
        <v>2019</v>
      </c>
    </row>
    <row r="3533" spans="1:89">
      <c r="A3533" t="s">
        <v>1261</v>
      </c>
      <c r="B3533" t="b">
        <v>0</v>
      </c>
      <c r="D3533" t="b">
        <v>0</v>
      </c>
      <c r="E3533" t="s">
        <v>4664</v>
      </c>
      <c r="H3533" s="1">
        <v>43559</v>
      </c>
      <c r="I3533" t="b">
        <v>1</v>
      </c>
      <c r="L3533" t="s">
        <v>6806</v>
      </c>
      <c r="O3533" t="s">
        <v>272</v>
      </c>
      <c r="P3533" t="b">
        <v>0</v>
      </c>
      <c r="Q3533" s="2">
        <v>43529.826168981483</v>
      </c>
      <c r="R3533" s="1"/>
      <c r="S3533" t="b">
        <v>0</v>
      </c>
      <c r="U3533" s="1"/>
      <c r="V3533" t="b">
        <v>0</v>
      </c>
      <c r="W3533" s="1">
        <v>43497</v>
      </c>
      <c r="X3533">
        <v>2</v>
      </c>
      <c r="Y3533">
        <v>2019</v>
      </c>
      <c r="Z3533" t="s">
        <v>8</v>
      </c>
      <c r="AA3533" t="s">
        <v>8</v>
      </c>
      <c r="AB3533" t="b">
        <v>0</v>
      </c>
      <c r="AC3533" t="b">
        <v>0</v>
      </c>
      <c r="AE3533" t="b">
        <v>1</v>
      </c>
      <c r="AF3533" t="b">
        <v>0</v>
      </c>
      <c r="AG3533" t="b">
        <v>0</v>
      </c>
      <c r="AI3533" t="b">
        <v>0</v>
      </c>
      <c r="AK3533" t="b">
        <v>0</v>
      </c>
      <c r="AL3533" s="1"/>
      <c r="AM3533" t="s">
        <v>162</v>
      </c>
      <c r="AN3533" s="2">
        <v>44296.95826388889</v>
      </c>
      <c r="AP3533" s="2">
        <v>43760.631226851852</v>
      </c>
      <c r="AQ3533" s="1"/>
      <c r="AS3533" t="b">
        <v>0</v>
      </c>
      <c r="AV3533" t="s">
        <v>93</v>
      </c>
      <c r="BB3533" t="s">
        <v>9166</v>
      </c>
      <c r="BD3533" t="b">
        <v>0</v>
      </c>
      <c r="BH3533" t="s">
        <v>406</v>
      </c>
      <c r="BI3533" t="s">
        <v>549</v>
      </c>
      <c r="BL3533" t="s">
        <v>6806</v>
      </c>
      <c r="BM3533" t="s">
        <v>291</v>
      </c>
      <c r="BN3533" t="s">
        <v>203</v>
      </c>
      <c r="BQ3533" t="s">
        <v>204</v>
      </c>
      <c r="BR3533" t="b">
        <v>0</v>
      </c>
      <c r="BT3533" t="b">
        <v>0</v>
      </c>
      <c r="BW3533" t="s">
        <v>103</v>
      </c>
      <c r="BX3533" t="b">
        <v>0</v>
      </c>
      <c r="BY3533" s="2">
        <v>44376.857569444444</v>
      </c>
      <c r="CB3533" t="b">
        <v>0</v>
      </c>
      <c r="CC3533" t="b">
        <v>1</v>
      </c>
      <c r="CF3533">
        <v>4665</v>
      </c>
      <c r="CH3533">
        <v>4665</v>
      </c>
      <c r="CI3533">
        <v>100</v>
      </c>
      <c r="CJ3533">
        <v>0</v>
      </c>
      <c r="CK3533">
        <f>YEAR(tbl_Opportunity[[#This Row],[Close Date]])</f>
        <v>2019</v>
      </c>
    </row>
    <row r="3534" spans="1:89">
      <c r="A3534" t="s">
        <v>1261</v>
      </c>
      <c r="B3534" t="b">
        <v>0</v>
      </c>
      <c r="D3534" t="b">
        <v>0</v>
      </c>
      <c r="H3534" s="1">
        <v>43563</v>
      </c>
      <c r="I3534" t="b">
        <v>1</v>
      </c>
      <c r="O3534" t="s">
        <v>272</v>
      </c>
      <c r="P3534" t="b">
        <v>0</v>
      </c>
      <c r="Q3534" s="2">
        <v>43530.848055555558</v>
      </c>
      <c r="R3534" s="1"/>
      <c r="S3534" t="b">
        <v>0</v>
      </c>
      <c r="U3534" s="1"/>
      <c r="V3534" t="b">
        <v>0</v>
      </c>
      <c r="W3534" s="1">
        <v>43497</v>
      </c>
      <c r="X3534">
        <v>2</v>
      </c>
      <c r="Y3534">
        <v>2019</v>
      </c>
      <c r="Z3534" t="s">
        <v>8</v>
      </c>
      <c r="AA3534" t="s">
        <v>8</v>
      </c>
      <c r="AB3534" t="b">
        <v>0</v>
      </c>
      <c r="AC3534" t="b">
        <v>0</v>
      </c>
      <c r="AE3534" t="b">
        <v>1</v>
      </c>
      <c r="AF3534" t="b">
        <v>0</v>
      </c>
      <c r="AG3534" t="b">
        <v>0</v>
      </c>
      <c r="AH3534" t="s">
        <v>4366</v>
      </c>
      <c r="AI3534" t="b">
        <v>0</v>
      </c>
      <c r="AK3534" t="b">
        <v>0</v>
      </c>
      <c r="AL3534" s="1"/>
      <c r="AM3534" t="s">
        <v>162</v>
      </c>
      <c r="AN3534" s="2">
        <v>44297.8278587963</v>
      </c>
      <c r="AP3534" s="2">
        <v>43563.903877314813</v>
      </c>
      <c r="AQ3534" s="1"/>
      <c r="AS3534" t="b">
        <v>0</v>
      </c>
      <c r="AV3534" t="s">
        <v>153</v>
      </c>
      <c r="BB3534" t="s">
        <v>9167</v>
      </c>
      <c r="BD3534" t="b">
        <v>0</v>
      </c>
      <c r="BH3534" t="s">
        <v>272</v>
      </c>
      <c r="BI3534" t="s">
        <v>549</v>
      </c>
      <c r="BL3534" t="s">
        <v>1262</v>
      </c>
      <c r="BM3534" t="s">
        <v>291</v>
      </c>
      <c r="BN3534" t="s">
        <v>203</v>
      </c>
      <c r="BQ3534" t="s">
        <v>204</v>
      </c>
      <c r="BR3534" t="b">
        <v>0</v>
      </c>
      <c r="BT3534" t="b">
        <v>0</v>
      </c>
      <c r="BW3534" t="s">
        <v>103</v>
      </c>
      <c r="BX3534" t="b">
        <v>0</v>
      </c>
      <c r="BY3534" s="2">
        <v>44376.857569444444</v>
      </c>
      <c r="CB3534" t="b">
        <v>0</v>
      </c>
      <c r="CC3534" t="b">
        <v>1</v>
      </c>
      <c r="CF3534">
        <v>670</v>
      </c>
      <c r="CH3534">
        <v>670</v>
      </c>
      <c r="CI3534">
        <v>100</v>
      </c>
      <c r="CJ3534">
        <v>0</v>
      </c>
      <c r="CK3534">
        <f>YEAR(tbl_Opportunity[[#This Row],[Close Date]])</f>
        <v>2019</v>
      </c>
    </row>
    <row r="3535" spans="1:89">
      <c r="A3535" t="s">
        <v>1261</v>
      </c>
      <c r="B3535" t="b">
        <v>0</v>
      </c>
      <c r="D3535" t="b">
        <v>0</v>
      </c>
      <c r="E3535" t="s">
        <v>1005</v>
      </c>
      <c r="H3535" s="1">
        <v>43560</v>
      </c>
      <c r="I3535" t="b">
        <v>1</v>
      </c>
      <c r="L3535" t="s">
        <v>1262</v>
      </c>
      <c r="O3535" t="s">
        <v>272</v>
      </c>
      <c r="P3535" t="b">
        <v>0</v>
      </c>
      <c r="Q3535" s="2">
        <v>43530.859375</v>
      </c>
      <c r="R3535" s="1"/>
      <c r="S3535" t="b">
        <v>0</v>
      </c>
      <c r="U3535" s="1"/>
      <c r="V3535" t="b">
        <v>0</v>
      </c>
      <c r="W3535" s="1">
        <v>43497</v>
      </c>
      <c r="X3535">
        <v>2</v>
      </c>
      <c r="Y3535">
        <v>2019</v>
      </c>
      <c r="Z3535" t="s">
        <v>8</v>
      </c>
      <c r="AA3535" t="s">
        <v>8</v>
      </c>
      <c r="AB3535" t="b">
        <v>0</v>
      </c>
      <c r="AC3535" t="b">
        <v>0</v>
      </c>
      <c r="AE3535" t="b">
        <v>1</v>
      </c>
      <c r="AF3535" t="b">
        <v>0</v>
      </c>
      <c r="AG3535" t="b">
        <v>0</v>
      </c>
      <c r="AI3535" t="b">
        <v>0</v>
      </c>
      <c r="AK3535" t="b">
        <v>0</v>
      </c>
      <c r="AL3535" s="1"/>
      <c r="AM3535" t="s">
        <v>162</v>
      </c>
      <c r="AN3535" s="2">
        <v>44296.95826388889</v>
      </c>
      <c r="AP3535" s="2">
        <v>43560.620289351849</v>
      </c>
      <c r="AQ3535" s="1"/>
      <c r="AS3535" t="b">
        <v>0</v>
      </c>
      <c r="AV3535" t="s">
        <v>176</v>
      </c>
      <c r="BB3535" t="s">
        <v>9168</v>
      </c>
      <c r="BD3535" t="b">
        <v>0</v>
      </c>
      <c r="BH3535" t="s">
        <v>272</v>
      </c>
      <c r="BI3535" t="s">
        <v>549</v>
      </c>
      <c r="BL3535" t="s">
        <v>1262</v>
      </c>
      <c r="BM3535" t="s">
        <v>291</v>
      </c>
      <c r="BN3535" t="s">
        <v>203</v>
      </c>
      <c r="BQ3535" t="s">
        <v>204</v>
      </c>
      <c r="BR3535" t="b">
        <v>0</v>
      </c>
      <c r="BT3535" t="b">
        <v>0</v>
      </c>
      <c r="BW3535" t="s">
        <v>103</v>
      </c>
      <c r="BX3535" t="b">
        <v>0</v>
      </c>
      <c r="BY3535" s="2">
        <v>44376.857569444444</v>
      </c>
      <c r="CB3535" t="b">
        <v>0</v>
      </c>
      <c r="CC3535" t="b">
        <v>1</v>
      </c>
      <c r="CF3535">
        <v>670</v>
      </c>
      <c r="CH3535">
        <v>670</v>
      </c>
      <c r="CI3535">
        <v>100</v>
      </c>
      <c r="CJ3535">
        <v>0</v>
      </c>
      <c r="CK3535">
        <f>YEAR(tbl_Opportunity[[#This Row],[Close Date]])</f>
        <v>2019</v>
      </c>
    </row>
    <row r="3536" spans="1:89">
      <c r="A3536" t="s">
        <v>3246</v>
      </c>
      <c r="B3536" t="b">
        <v>0</v>
      </c>
      <c r="D3536" t="b">
        <v>0</v>
      </c>
      <c r="H3536" s="1">
        <v>43556</v>
      </c>
      <c r="I3536" t="b">
        <v>1</v>
      </c>
      <c r="L3536" t="s">
        <v>3247</v>
      </c>
      <c r="O3536" t="s">
        <v>272</v>
      </c>
      <c r="P3536" t="b">
        <v>0</v>
      </c>
      <c r="Q3536" s="2">
        <v>43544.665578703702</v>
      </c>
      <c r="R3536" s="1"/>
      <c r="S3536" t="b">
        <v>0</v>
      </c>
      <c r="U3536" s="1"/>
      <c r="V3536" t="b">
        <v>0</v>
      </c>
      <c r="W3536" s="1">
        <v>43497</v>
      </c>
      <c r="X3536">
        <v>2</v>
      </c>
      <c r="Y3536">
        <v>2019</v>
      </c>
      <c r="Z3536" t="s">
        <v>8</v>
      </c>
      <c r="AA3536" t="s">
        <v>8</v>
      </c>
      <c r="AB3536" t="b">
        <v>0</v>
      </c>
      <c r="AC3536" t="b">
        <v>0</v>
      </c>
      <c r="AE3536" t="b">
        <v>1</v>
      </c>
      <c r="AF3536" t="b">
        <v>0</v>
      </c>
      <c r="AG3536" t="b">
        <v>0</v>
      </c>
      <c r="AH3536" t="s">
        <v>4366</v>
      </c>
      <c r="AI3536" t="b">
        <v>0</v>
      </c>
      <c r="AK3536" t="b">
        <v>0</v>
      </c>
      <c r="AL3536" s="1"/>
      <c r="AM3536" t="s">
        <v>162</v>
      </c>
      <c r="AN3536" s="2">
        <v>44296.95826388889</v>
      </c>
      <c r="AP3536" s="2">
        <v>43556.680520833332</v>
      </c>
      <c r="AQ3536" s="1"/>
      <c r="AS3536" t="b">
        <v>0</v>
      </c>
      <c r="AV3536" t="s">
        <v>176</v>
      </c>
      <c r="BB3536" t="s">
        <v>9169</v>
      </c>
      <c r="BD3536" t="b">
        <v>0</v>
      </c>
      <c r="BH3536" t="s">
        <v>272</v>
      </c>
      <c r="BI3536" t="s">
        <v>549</v>
      </c>
      <c r="BL3536" t="s">
        <v>3247</v>
      </c>
      <c r="BM3536" t="s">
        <v>291</v>
      </c>
      <c r="BN3536" t="s">
        <v>203</v>
      </c>
      <c r="BQ3536" t="s">
        <v>204</v>
      </c>
      <c r="BR3536" t="b">
        <v>0</v>
      </c>
      <c r="BT3536" t="b">
        <v>0</v>
      </c>
      <c r="BW3536" t="s">
        <v>103</v>
      </c>
      <c r="BX3536" t="b">
        <v>0</v>
      </c>
      <c r="BY3536" s="2">
        <v>44376.857569444444</v>
      </c>
      <c r="CB3536" t="b">
        <v>0</v>
      </c>
      <c r="CC3536" t="b">
        <v>1</v>
      </c>
      <c r="CF3536">
        <v>3245</v>
      </c>
      <c r="CH3536">
        <v>3245</v>
      </c>
      <c r="CI3536">
        <v>100</v>
      </c>
      <c r="CJ3536">
        <v>0</v>
      </c>
      <c r="CK3536">
        <f>YEAR(tbl_Opportunity[[#This Row],[Close Date]])</f>
        <v>2019</v>
      </c>
    </row>
    <row r="3537" spans="1:89">
      <c r="A3537" t="s">
        <v>449</v>
      </c>
      <c r="B3537" t="b">
        <v>0</v>
      </c>
      <c r="D3537" t="b">
        <v>0</v>
      </c>
      <c r="H3537" s="1">
        <v>43571</v>
      </c>
      <c r="I3537" t="b">
        <v>1</v>
      </c>
      <c r="L3537" t="s">
        <v>8965</v>
      </c>
      <c r="O3537" t="s">
        <v>272</v>
      </c>
      <c r="P3537" t="b">
        <v>0</v>
      </c>
      <c r="Q3537" s="2">
        <v>43550.582916666666</v>
      </c>
      <c r="R3537" s="1"/>
      <c r="S3537" t="b">
        <v>0</v>
      </c>
      <c r="U3537" s="1"/>
      <c r="V3537" t="b">
        <v>0</v>
      </c>
      <c r="W3537" s="1">
        <v>43497</v>
      </c>
      <c r="X3537">
        <v>2</v>
      </c>
      <c r="Y3537">
        <v>2019</v>
      </c>
      <c r="Z3537" t="s">
        <v>8</v>
      </c>
      <c r="AA3537" t="s">
        <v>8</v>
      </c>
      <c r="AB3537" t="b">
        <v>0</v>
      </c>
      <c r="AC3537" t="b">
        <v>0</v>
      </c>
      <c r="AE3537" t="b">
        <v>1</v>
      </c>
      <c r="AF3537" t="b">
        <v>0</v>
      </c>
      <c r="AG3537" t="b">
        <v>0</v>
      </c>
      <c r="AH3537" t="s">
        <v>4366</v>
      </c>
      <c r="AI3537" t="b">
        <v>0</v>
      </c>
      <c r="AK3537" t="b">
        <v>0</v>
      </c>
      <c r="AL3537" s="1"/>
      <c r="AM3537" t="s">
        <v>162</v>
      </c>
      <c r="AN3537" s="2">
        <v>44296.95826388889</v>
      </c>
      <c r="AP3537" s="2">
        <v>43571.693495370368</v>
      </c>
      <c r="AQ3537" s="1"/>
      <c r="AS3537" t="b">
        <v>0</v>
      </c>
      <c r="AV3537" t="s">
        <v>93</v>
      </c>
      <c r="BB3537" t="s">
        <v>9170</v>
      </c>
      <c r="BD3537" t="b">
        <v>0</v>
      </c>
      <c r="BH3537" t="s">
        <v>272</v>
      </c>
      <c r="BI3537" t="s">
        <v>549</v>
      </c>
      <c r="BL3537" t="s">
        <v>8965</v>
      </c>
      <c r="BM3537" t="s">
        <v>291</v>
      </c>
      <c r="BN3537" t="s">
        <v>203</v>
      </c>
      <c r="BQ3537" t="s">
        <v>204</v>
      </c>
      <c r="BR3537" t="b">
        <v>0</v>
      </c>
      <c r="BT3537" t="b">
        <v>0</v>
      </c>
      <c r="BW3537" t="s">
        <v>103</v>
      </c>
      <c r="BX3537" t="b">
        <v>0</v>
      </c>
      <c r="BY3537" s="2">
        <v>44376.857569444444</v>
      </c>
      <c r="CB3537" t="b">
        <v>0</v>
      </c>
      <c r="CC3537" t="b">
        <v>1</v>
      </c>
      <c r="CF3537">
        <v>1340</v>
      </c>
      <c r="CH3537">
        <v>1340</v>
      </c>
      <c r="CI3537">
        <v>100</v>
      </c>
      <c r="CJ3537">
        <v>0</v>
      </c>
      <c r="CK3537">
        <f>YEAR(tbl_Opportunity[[#This Row],[Close Date]])</f>
        <v>2019</v>
      </c>
    </row>
    <row r="3538" spans="1:89">
      <c r="A3538" t="s">
        <v>468</v>
      </c>
      <c r="B3538" t="b">
        <v>0</v>
      </c>
      <c r="D3538" t="b">
        <v>0</v>
      </c>
      <c r="E3538" t="s">
        <v>6025</v>
      </c>
      <c r="H3538" s="1">
        <v>43640</v>
      </c>
      <c r="I3538" t="b">
        <v>1</v>
      </c>
      <c r="L3538" t="s">
        <v>6566</v>
      </c>
      <c r="O3538" t="s">
        <v>272</v>
      </c>
      <c r="P3538" t="b">
        <v>0</v>
      </c>
      <c r="Q3538" s="2">
        <v>43571.602152777778</v>
      </c>
      <c r="R3538" s="1"/>
      <c r="S3538" t="b">
        <v>0</v>
      </c>
      <c r="U3538" s="1"/>
      <c r="V3538" t="b">
        <v>0</v>
      </c>
      <c r="W3538" s="1">
        <v>43497</v>
      </c>
      <c r="X3538">
        <v>2</v>
      </c>
      <c r="Y3538">
        <v>2019</v>
      </c>
      <c r="Z3538" t="s">
        <v>8</v>
      </c>
      <c r="AA3538" t="s">
        <v>8</v>
      </c>
      <c r="AB3538" t="b">
        <v>0</v>
      </c>
      <c r="AC3538" t="b">
        <v>0</v>
      </c>
      <c r="AE3538" t="b">
        <v>1</v>
      </c>
      <c r="AF3538" t="b">
        <v>0</v>
      </c>
      <c r="AG3538" t="b">
        <v>0</v>
      </c>
      <c r="AI3538" t="b">
        <v>0</v>
      </c>
      <c r="AK3538" t="b">
        <v>0</v>
      </c>
      <c r="AL3538" s="1"/>
      <c r="AM3538" t="s">
        <v>162</v>
      </c>
      <c r="AN3538" s="2">
        <v>44296.95826388889</v>
      </c>
      <c r="AP3538" s="2">
        <v>43640.687268518515</v>
      </c>
      <c r="AQ3538" s="1"/>
      <c r="AS3538" t="b">
        <v>0</v>
      </c>
      <c r="AV3538" t="s">
        <v>176</v>
      </c>
      <c r="BB3538" t="s">
        <v>9171</v>
      </c>
      <c r="BD3538" t="b">
        <v>0</v>
      </c>
      <c r="BH3538" t="s">
        <v>406</v>
      </c>
      <c r="BI3538" t="s">
        <v>549</v>
      </c>
      <c r="BL3538" t="s">
        <v>6566</v>
      </c>
      <c r="BM3538" t="s">
        <v>291</v>
      </c>
      <c r="BN3538" t="s">
        <v>203</v>
      </c>
      <c r="BQ3538" t="s">
        <v>204</v>
      </c>
      <c r="BR3538" t="b">
        <v>0</v>
      </c>
      <c r="BT3538" t="b">
        <v>0</v>
      </c>
      <c r="BW3538" t="s">
        <v>103</v>
      </c>
      <c r="BX3538" t="b">
        <v>0</v>
      </c>
      <c r="BY3538" s="2">
        <v>44376.857569444444</v>
      </c>
      <c r="CB3538" t="b">
        <v>0</v>
      </c>
      <c r="CC3538" t="b">
        <v>1</v>
      </c>
      <c r="CF3538">
        <v>6490</v>
      </c>
      <c r="CH3538">
        <v>6490</v>
      </c>
      <c r="CI3538">
        <v>100</v>
      </c>
      <c r="CJ3538">
        <v>0</v>
      </c>
      <c r="CK3538">
        <f>YEAR(tbl_Opportunity[[#This Row],[Close Date]])</f>
        <v>2019</v>
      </c>
    </row>
    <row r="3539" spans="1:89">
      <c r="A3539" t="s">
        <v>6545</v>
      </c>
      <c r="B3539" t="b">
        <v>0</v>
      </c>
      <c r="D3539" t="b">
        <v>0</v>
      </c>
      <c r="H3539" s="1">
        <v>43585</v>
      </c>
      <c r="I3539" t="b">
        <v>1</v>
      </c>
      <c r="L3539" t="s">
        <v>9172</v>
      </c>
      <c r="O3539" t="s">
        <v>272</v>
      </c>
      <c r="P3539" t="b">
        <v>0</v>
      </c>
      <c r="Q3539" s="2">
        <v>43571.819467592592</v>
      </c>
      <c r="R3539" s="1"/>
      <c r="S3539" t="b">
        <v>0</v>
      </c>
      <c r="U3539" s="1"/>
      <c r="V3539" t="b">
        <v>0</v>
      </c>
      <c r="W3539" s="1">
        <v>43497</v>
      </c>
      <c r="X3539">
        <v>2</v>
      </c>
      <c r="Y3539">
        <v>2019</v>
      </c>
      <c r="Z3539" t="s">
        <v>8</v>
      </c>
      <c r="AA3539" t="s">
        <v>8</v>
      </c>
      <c r="AB3539" t="b">
        <v>0</v>
      </c>
      <c r="AC3539" t="b">
        <v>0</v>
      </c>
      <c r="AE3539" t="b">
        <v>1</v>
      </c>
      <c r="AF3539" t="b">
        <v>0</v>
      </c>
      <c r="AG3539" t="b">
        <v>0</v>
      </c>
      <c r="AH3539" t="s">
        <v>4366</v>
      </c>
      <c r="AI3539" t="b">
        <v>0</v>
      </c>
      <c r="AK3539" t="b">
        <v>0</v>
      </c>
      <c r="AL3539" s="1"/>
      <c r="AM3539" t="s">
        <v>162</v>
      </c>
      <c r="AN3539" s="2">
        <v>44297.8278587963</v>
      </c>
      <c r="AP3539" s="2">
        <v>43640.682893518519</v>
      </c>
      <c r="AQ3539" s="1"/>
      <c r="AS3539" t="b">
        <v>0</v>
      </c>
      <c r="AV3539" t="s">
        <v>153</v>
      </c>
      <c r="BB3539" t="s">
        <v>9173</v>
      </c>
      <c r="BD3539" t="b">
        <v>0</v>
      </c>
      <c r="BH3539" t="s">
        <v>272</v>
      </c>
      <c r="BI3539" t="s">
        <v>549</v>
      </c>
      <c r="BJ3539" t="s">
        <v>250</v>
      </c>
      <c r="BL3539" t="s">
        <v>9172</v>
      </c>
      <c r="BM3539" t="s">
        <v>291</v>
      </c>
      <c r="BN3539" t="s">
        <v>203</v>
      </c>
      <c r="BQ3539" t="s">
        <v>204</v>
      </c>
      <c r="BR3539" t="b">
        <v>0</v>
      </c>
      <c r="BT3539" t="b">
        <v>0</v>
      </c>
      <c r="BW3539" t="s">
        <v>103</v>
      </c>
      <c r="BX3539" t="b">
        <v>0</v>
      </c>
      <c r="BY3539" s="2">
        <v>44376.857569444444</v>
      </c>
      <c r="CB3539" t="b">
        <v>0</v>
      </c>
      <c r="CC3539" t="b">
        <v>1</v>
      </c>
      <c r="CF3539">
        <v>4585</v>
      </c>
      <c r="CH3539">
        <v>4585</v>
      </c>
      <c r="CI3539">
        <v>100</v>
      </c>
      <c r="CJ3539">
        <v>0</v>
      </c>
      <c r="CK3539">
        <f>YEAR(tbl_Opportunity[[#This Row],[Close Date]])</f>
        <v>2019</v>
      </c>
    </row>
    <row r="3540" spans="1:89">
      <c r="A3540" t="s">
        <v>281</v>
      </c>
      <c r="B3540" t="b">
        <v>0</v>
      </c>
      <c r="D3540" t="b">
        <v>0</v>
      </c>
      <c r="H3540" s="1">
        <v>43640</v>
      </c>
      <c r="I3540" t="b">
        <v>1</v>
      </c>
      <c r="L3540" t="s">
        <v>8967</v>
      </c>
      <c r="O3540" t="s">
        <v>272</v>
      </c>
      <c r="P3540" t="b">
        <v>0</v>
      </c>
      <c r="Q3540" s="2">
        <v>43578.699918981481</v>
      </c>
      <c r="R3540" s="1"/>
      <c r="S3540" t="b">
        <v>0</v>
      </c>
      <c r="U3540" s="1"/>
      <c r="V3540" t="b">
        <v>0</v>
      </c>
      <c r="W3540" s="1">
        <v>43497</v>
      </c>
      <c r="X3540">
        <v>2</v>
      </c>
      <c r="Y3540">
        <v>2019</v>
      </c>
      <c r="Z3540" t="s">
        <v>8</v>
      </c>
      <c r="AA3540" t="s">
        <v>8</v>
      </c>
      <c r="AB3540" t="b">
        <v>0</v>
      </c>
      <c r="AC3540" t="b">
        <v>0</v>
      </c>
      <c r="AE3540" t="b">
        <v>1</v>
      </c>
      <c r="AF3540" t="b">
        <v>0</v>
      </c>
      <c r="AG3540" t="b">
        <v>0</v>
      </c>
      <c r="AI3540" t="b">
        <v>0</v>
      </c>
      <c r="AK3540" t="b">
        <v>0</v>
      </c>
      <c r="AL3540" s="1"/>
      <c r="AM3540" t="s">
        <v>162</v>
      </c>
      <c r="AN3540" s="2">
        <v>44297.8278587963</v>
      </c>
      <c r="AP3540" s="2">
        <v>43640.683888888889</v>
      </c>
      <c r="AQ3540" s="1"/>
      <c r="AS3540" t="b">
        <v>0</v>
      </c>
      <c r="AV3540" t="s">
        <v>153</v>
      </c>
      <c r="BB3540" t="s">
        <v>9174</v>
      </c>
      <c r="BD3540" t="b">
        <v>0</v>
      </c>
      <c r="BH3540" t="s">
        <v>272</v>
      </c>
      <c r="BI3540" t="s">
        <v>549</v>
      </c>
      <c r="BL3540" t="s">
        <v>8967</v>
      </c>
      <c r="BM3540" t="s">
        <v>291</v>
      </c>
      <c r="BN3540" t="s">
        <v>203</v>
      </c>
      <c r="BQ3540" t="s">
        <v>204</v>
      </c>
      <c r="BR3540" t="b">
        <v>0</v>
      </c>
      <c r="BT3540" t="b">
        <v>0</v>
      </c>
      <c r="BW3540" t="s">
        <v>103</v>
      </c>
      <c r="BX3540" t="b">
        <v>0</v>
      </c>
      <c r="BY3540" s="2">
        <v>44376.857569444444</v>
      </c>
      <c r="CB3540" t="b">
        <v>0</v>
      </c>
      <c r="CC3540" t="b">
        <v>1</v>
      </c>
      <c r="CF3540">
        <v>3245</v>
      </c>
      <c r="CH3540">
        <v>3245</v>
      </c>
      <c r="CI3540">
        <v>100</v>
      </c>
      <c r="CJ3540">
        <v>0</v>
      </c>
      <c r="CK3540">
        <f>YEAR(tbl_Opportunity[[#This Row],[Close Date]])</f>
        <v>2019</v>
      </c>
    </row>
    <row r="3541" spans="1:89">
      <c r="A3541" t="s">
        <v>6792</v>
      </c>
      <c r="B3541" t="b">
        <v>0</v>
      </c>
      <c r="D3541" t="b">
        <v>0</v>
      </c>
      <c r="H3541" s="1">
        <v>43642</v>
      </c>
      <c r="I3541" t="b">
        <v>1</v>
      </c>
      <c r="L3541" t="s">
        <v>6794</v>
      </c>
      <c r="O3541" t="s">
        <v>272</v>
      </c>
      <c r="P3541" t="b">
        <v>0</v>
      </c>
      <c r="Q3541" s="2">
        <v>43592.640289351853</v>
      </c>
      <c r="R3541" s="1"/>
      <c r="S3541" t="b">
        <v>0</v>
      </c>
      <c r="U3541" s="1"/>
      <c r="V3541" t="b">
        <v>0</v>
      </c>
      <c r="W3541" s="1">
        <v>43497</v>
      </c>
      <c r="X3541">
        <v>2</v>
      </c>
      <c r="Y3541">
        <v>2019</v>
      </c>
      <c r="Z3541" t="s">
        <v>8</v>
      </c>
      <c r="AA3541" t="s">
        <v>8</v>
      </c>
      <c r="AB3541" t="b">
        <v>0</v>
      </c>
      <c r="AC3541" t="b">
        <v>0</v>
      </c>
      <c r="AE3541" t="b">
        <v>1</v>
      </c>
      <c r="AF3541" t="b">
        <v>0</v>
      </c>
      <c r="AG3541" t="b">
        <v>0</v>
      </c>
      <c r="AI3541" t="b">
        <v>0</v>
      </c>
      <c r="AK3541" t="b">
        <v>0</v>
      </c>
      <c r="AL3541" s="1"/>
      <c r="AM3541" t="s">
        <v>162</v>
      </c>
      <c r="AN3541" s="2">
        <v>44297.8278587963</v>
      </c>
      <c r="AP3541" s="2">
        <v>43642.636412037034</v>
      </c>
      <c r="AQ3541" s="1"/>
      <c r="AS3541" t="b">
        <v>0</v>
      </c>
      <c r="AV3541" t="s">
        <v>153</v>
      </c>
      <c r="BB3541" t="s">
        <v>9175</v>
      </c>
      <c r="BD3541" t="b">
        <v>0</v>
      </c>
      <c r="BH3541" t="s">
        <v>272</v>
      </c>
      <c r="BI3541" t="s">
        <v>549</v>
      </c>
      <c r="BL3541" t="s">
        <v>6794</v>
      </c>
      <c r="BM3541" t="s">
        <v>291</v>
      </c>
      <c r="BN3541" t="s">
        <v>203</v>
      </c>
      <c r="BQ3541" t="s">
        <v>204</v>
      </c>
      <c r="BR3541" t="b">
        <v>0</v>
      </c>
      <c r="BT3541" t="b">
        <v>0</v>
      </c>
      <c r="BW3541" t="s">
        <v>103</v>
      </c>
      <c r="BX3541" t="b">
        <v>0</v>
      </c>
      <c r="BY3541" s="2">
        <v>44376.857569444444</v>
      </c>
      <c r="CB3541" t="b">
        <v>0</v>
      </c>
      <c r="CC3541" t="b">
        <v>1</v>
      </c>
      <c r="CF3541">
        <v>15300</v>
      </c>
      <c r="CH3541">
        <v>15300</v>
      </c>
      <c r="CI3541">
        <v>100</v>
      </c>
      <c r="CJ3541">
        <v>0</v>
      </c>
      <c r="CK3541">
        <f>YEAR(tbl_Opportunity[[#This Row],[Close Date]])</f>
        <v>2019</v>
      </c>
    </row>
    <row r="3542" spans="1:89">
      <c r="A3542" t="s">
        <v>281</v>
      </c>
      <c r="B3542" t="b">
        <v>0</v>
      </c>
      <c r="D3542" t="b">
        <v>0</v>
      </c>
      <c r="H3542" s="1">
        <v>43642</v>
      </c>
      <c r="I3542" t="b">
        <v>1</v>
      </c>
      <c r="O3542" t="s">
        <v>272</v>
      </c>
      <c r="P3542" t="b">
        <v>0</v>
      </c>
      <c r="Q3542" s="2">
        <v>43592.75037037037</v>
      </c>
      <c r="R3542" s="1"/>
      <c r="S3542" t="b">
        <v>0</v>
      </c>
      <c r="U3542" s="1"/>
      <c r="V3542" t="b">
        <v>0</v>
      </c>
      <c r="W3542" s="1">
        <v>43497</v>
      </c>
      <c r="X3542">
        <v>2</v>
      </c>
      <c r="Y3542">
        <v>2019</v>
      </c>
      <c r="Z3542" t="s">
        <v>8</v>
      </c>
      <c r="AA3542" t="s">
        <v>8</v>
      </c>
      <c r="AB3542" t="b">
        <v>0</v>
      </c>
      <c r="AC3542" t="b">
        <v>0</v>
      </c>
      <c r="AE3542" t="b">
        <v>1</v>
      </c>
      <c r="AF3542" t="b">
        <v>0</v>
      </c>
      <c r="AG3542" t="b">
        <v>0</v>
      </c>
      <c r="AH3542" t="s">
        <v>3190</v>
      </c>
      <c r="AI3542" t="b">
        <v>0</v>
      </c>
      <c r="AK3542" t="b">
        <v>0</v>
      </c>
      <c r="AL3542" s="1"/>
      <c r="AM3542" t="s">
        <v>162</v>
      </c>
      <c r="AN3542" s="2">
        <v>44296.95826388889</v>
      </c>
      <c r="AP3542" s="2">
        <v>43642.635879629626</v>
      </c>
      <c r="AQ3542" s="1"/>
      <c r="AS3542" t="b">
        <v>0</v>
      </c>
      <c r="AV3542" t="s">
        <v>105</v>
      </c>
      <c r="BB3542" t="s">
        <v>9176</v>
      </c>
      <c r="BD3542" t="b">
        <v>0</v>
      </c>
      <c r="BH3542" t="s">
        <v>272</v>
      </c>
      <c r="BI3542" t="s">
        <v>549</v>
      </c>
      <c r="BL3542" t="s">
        <v>8962</v>
      </c>
      <c r="BM3542" t="s">
        <v>291</v>
      </c>
      <c r="BN3542" t="s">
        <v>203</v>
      </c>
      <c r="BQ3542" t="s">
        <v>204</v>
      </c>
      <c r="BR3542" t="b">
        <v>0</v>
      </c>
      <c r="BT3542" t="b">
        <v>0</v>
      </c>
      <c r="BW3542" t="s">
        <v>103</v>
      </c>
      <c r="BX3542" t="b">
        <v>0</v>
      </c>
      <c r="BY3542" s="2">
        <v>44376.857569444444</v>
      </c>
      <c r="CB3542" t="b">
        <v>0</v>
      </c>
      <c r="CC3542" t="b">
        <v>1</v>
      </c>
      <c r="CF3542">
        <v>670</v>
      </c>
      <c r="CH3542">
        <v>670</v>
      </c>
      <c r="CI3542">
        <v>100</v>
      </c>
      <c r="CJ3542">
        <v>0</v>
      </c>
      <c r="CK3542">
        <f>YEAR(tbl_Opportunity[[#This Row],[Close Date]])</f>
        <v>2019</v>
      </c>
    </row>
    <row r="3543" spans="1:89">
      <c r="A3543" t="s">
        <v>1261</v>
      </c>
      <c r="B3543" t="b">
        <v>0</v>
      </c>
      <c r="D3543" t="b">
        <v>0</v>
      </c>
      <c r="E3543" t="s">
        <v>4664</v>
      </c>
      <c r="H3543" s="1">
        <v>43640</v>
      </c>
      <c r="I3543" t="b">
        <v>1</v>
      </c>
      <c r="L3543" t="s">
        <v>6806</v>
      </c>
      <c r="O3543" t="s">
        <v>272</v>
      </c>
      <c r="P3543" t="b">
        <v>0</v>
      </c>
      <c r="Q3543" s="2">
        <v>43594.601076388892</v>
      </c>
      <c r="R3543" s="1"/>
      <c r="S3543" t="b">
        <v>0</v>
      </c>
      <c r="U3543" s="1"/>
      <c r="V3543" t="b">
        <v>0</v>
      </c>
      <c r="W3543" s="1">
        <v>43497</v>
      </c>
      <c r="X3543">
        <v>2</v>
      </c>
      <c r="Y3543">
        <v>2019</v>
      </c>
      <c r="Z3543" t="s">
        <v>8</v>
      </c>
      <c r="AA3543" t="s">
        <v>8</v>
      </c>
      <c r="AB3543" t="b">
        <v>0</v>
      </c>
      <c r="AC3543" t="b">
        <v>0</v>
      </c>
      <c r="AE3543" t="b">
        <v>1</v>
      </c>
      <c r="AF3543" t="b">
        <v>0</v>
      </c>
      <c r="AG3543" t="b">
        <v>0</v>
      </c>
      <c r="AI3543" t="b">
        <v>0</v>
      </c>
      <c r="AK3543" t="b">
        <v>0</v>
      </c>
      <c r="AL3543" s="1"/>
      <c r="AM3543" t="s">
        <v>162</v>
      </c>
      <c r="AN3543" s="2">
        <v>44296.95826388889</v>
      </c>
      <c r="AP3543" s="2">
        <v>43640.679849537039</v>
      </c>
      <c r="AQ3543" s="1"/>
      <c r="AS3543" t="b">
        <v>0</v>
      </c>
      <c r="AV3543" t="s">
        <v>93</v>
      </c>
      <c r="BB3543" t="s">
        <v>9177</v>
      </c>
      <c r="BD3543" t="b">
        <v>0</v>
      </c>
      <c r="BH3543" t="s">
        <v>272</v>
      </c>
      <c r="BI3543" t="s">
        <v>549</v>
      </c>
      <c r="BL3543" t="s">
        <v>6806</v>
      </c>
      <c r="BM3543" t="s">
        <v>291</v>
      </c>
      <c r="BN3543" t="s">
        <v>203</v>
      </c>
      <c r="BQ3543" t="s">
        <v>204</v>
      </c>
      <c r="BR3543" t="b">
        <v>0</v>
      </c>
      <c r="BT3543" t="b">
        <v>0</v>
      </c>
      <c r="BW3543" t="s">
        <v>103</v>
      </c>
      <c r="BX3543" t="b">
        <v>0</v>
      </c>
      <c r="BY3543" s="2">
        <v>44376.857569444444</v>
      </c>
      <c r="CB3543" t="b">
        <v>0</v>
      </c>
      <c r="CC3543" t="b">
        <v>1</v>
      </c>
      <c r="CF3543">
        <v>670</v>
      </c>
      <c r="CH3543">
        <v>670</v>
      </c>
      <c r="CI3543">
        <v>100</v>
      </c>
      <c r="CJ3543">
        <v>0</v>
      </c>
      <c r="CK3543">
        <f>YEAR(tbl_Opportunity[[#This Row],[Close Date]])</f>
        <v>2019</v>
      </c>
    </row>
    <row r="3544" spans="1:89">
      <c r="A3544" t="s">
        <v>1261</v>
      </c>
      <c r="B3544" t="b">
        <v>0</v>
      </c>
      <c r="D3544" t="b">
        <v>0</v>
      </c>
      <c r="E3544" t="s">
        <v>4664</v>
      </c>
      <c r="H3544" s="1">
        <v>43640</v>
      </c>
      <c r="I3544" t="b">
        <v>1</v>
      </c>
      <c r="L3544" t="s">
        <v>6806</v>
      </c>
      <c r="O3544" t="s">
        <v>272</v>
      </c>
      <c r="P3544" t="b">
        <v>0</v>
      </c>
      <c r="Q3544" s="2">
        <v>43595.811574074076</v>
      </c>
      <c r="R3544" s="1"/>
      <c r="S3544" t="b">
        <v>0</v>
      </c>
      <c r="U3544" s="1"/>
      <c r="V3544" t="b">
        <v>0</v>
      </c>
      <c r="W3544" s="1">
        <v>43497</v>
      </c>
      <c r="X3544">
        <v>2</v>
      </c>
      <c r="Y3544">
        <v>2019</v>
      </c>
      <c r="Z3544" t="s">
        <v>8</v>
      </c>
      <c r="AA3544" t="s">
        <v>8</v>
      </c>
      <c r="AB3544" t="b">
        <v>0</v>
      </c>
      <c r="AC3544" t="b">
        <v>0</v>
      </c>
      <c r="AE3544" t="b">
        <v>1</v>
      </c>
      <c r="AF3544" t="b">
        <v>0</v>
      </c>
      <c r="AG3544" t="b">
        <v>0</v>
      </c>
      <c r="AI3544" t="b">
        <v>0</v>
      </c>
      <c r="AK3544" t="b">
        <v>0</v>
      </c>
      <c r="AL3544" s="1"/>
      <c r="AM3544" t="s">
        <v>162</v>
      </c>
      <c r="AN3544" s="2">
        <v>44296.95826388889</v>
      </c>
      <c r="AP3544" s="2">
        <v>43640.680243055554</v>
      </c>
      <c r="AQ3544" s="1"/>
      <c r="AS3544" t="b">
        <v>0</v>
      </c>
      <c r="AV3544" t="s">
        <v>93</v>
      </c>
      <c r="BB3544" t="s">
        <v>9178</v>
      </c>
      <c r="BD3544" t="b">
        <v>0</v>
      </c>
      <c r="BH3544" t="s">
        <v>272</v>
      </c>
      <c r="BI3544" t="s">
        <v>549</v>
      </c>
      <c r="BL3544" t="s">
        <v>6806</v>
      </c>
      <c r="BM3544" t="s">
        <v>291</v>
      </c>
      <c r="BN3544" t="s">
        <v>203</v>
      </c>
      <c r="BQ3544" t="s">
        <v>204</v>
      </c>
      <c r="BR3544" t="b">
        <v>0</v>
      </c>
      <c r="BT3544" t="b">
        <v>0</v>
      </c>
      <c r="BW3544" t="s">
        <v>103</v>
      </c>
      <c r="BX3544" t="b">
        <v>0</v>
      </c>
      <c r="BY3544" s="2">
        <v>44376.857569444444</v>
      </c>
      <c r="CB3544" t="b">
        <v>0</v>
      </c>
      <c r="CC3544" t="b">
        <v>1</v>
      </c>
      <c r="CF3544">
        <v>4450</v>
      </c>
      <c r="CH3544">
        <v>4450</v>
      </c>
      <c r="CI3544">
        <v>100</v>
      </c>
      <c r="CJ3544">
        <v>0</v>
      </c>
      <c r="CK3544">
        <f>YEAR(tbl_Opportunity[[#This Row],[Close Date]])</f>
        <v>2019</v>
      </c>
    </row>
    <row r="3545" spans="1:89">
      <c r="A3545" t="s">
        <v>1261</v>
      </c>
      <c r="B3545" t="b">
        <v>0</v>
      </c>
      <c r="D3545" t="b">
        <v>0</v>
      </c>
      <c r="E3545" t="s">
        <v>1005</v>
      </c>
      <c r="H3545" s="1">
        <v>43632</v>
      </c>
      <c r="I3545" t="b">
        <v>1</v>
      </c>
      <c r="L3545" t="s">
        <v>1262</v>
      </c>
      <c r="O3545" t="s">
        <v>272</v>
      </c>
      <c r="P3545" t="b">
        <v>0</v>
      </c>
      <c r="Q3545" s="2">
        <v>43601.65216435185</v>
      </c>
      <c r="R3545" s="1"/>
      <c r="S3545" t="b">
        <v>0</v>
      </c>
      <c r="U3545" s="1"/>
      <c r="V3545" t="b">
        <v>0</v>
      </c>
      <c r="W3545" s="1">
        <v>43497</v>
      </c>
      <c r="X3545">
        <v>2</v>
      </c>
      <c r="Y3545">
        <v>2019</v>
      </c>
      <c r="Z3545" t="s">
        <v>8</v>
      </c>
      <c r="AA3545" t="s">
        <v>8</v>
      </c>
      <c r="AB3545" t="b">
        <v>0</v>
      </c>
      <c r="AC3545" t="b">
        <v>0</v>
      </c>
      <c r="AE3545" t="b">
        <v>1</v>
      </c>
      <c r="AF3545" t="b">
        <v>0</v>
      </c>
      <c r="AG3545" t="b">
        <v>0</v>
      </c>
      <c r="AI3545" t="b">
        <v>0</v>
      </c>
      <c r="AK3545" t="b">
        <v>0</v>
      </c>
      <c r="AL3545" s="1"/>
      <c r="AM3545" t="s">
        <v>162</v>
      </c>
      <c r="AN3545" s="2">
        <v>44296.95826388889</v>
      </c>
      <c r="AP3545" s="2">
        <v>43640.679490740738</v>
      </c>
      <c r="AQ3545" s="1"/>
      <c r="AS3545" t="b">
        <v>0</v>
      </c>
      <c r="AV3545" t="s">
        <v>176</v>
      </c>
      <c r="BB3545" t="s">
        <v>9179</v>
      </c>
      <c r="BD3545" t="b">
        <v>0</v>
      </c>
      <c r="BH3545" t="s">
        <v>272</v>
      </c>
      <c r="BI3545" t="s">
        <v>549</v>
      </c>
      <c r="BL3545" t="s">
        <v>1262</v>
      </c>
      <c r="BM3545" t="s">
        <v>291</v>
      </c>
      <c r="BN3545" t="s">
        <v>203</v>
      </c>
      <c r="BQ3545" t="s">
        <v>204</v>
      </c>
      <c r="BR3545" t="b">
        <v>0</v>
      </c>
      <c r="BT3545" t="b">
        <v>0</v>
      </c>
      <c r="BW3545" t="s">
        <v>103</v>
      </c>
      <c r="BX3545" t="b">
        <v>0</v>
      </c>
      <c r="BY3545" s="2">
        <v>44376.857569444444</v>
      </c>
      <c r="CB3545" t="b">
        <v>0</v>
      </c>
      <c r="CC3545" t="b">
        <v>1</v>
      </c>
      <c r="CF3545">
        <v>670</v>
      </c>
      <c r="CH3545">
        <v>670</v>
      </c>
      <c r="CI3545">
        <v>100</v>
      </c>
      <c r="CJ3545">
        <v>0</v>
      </c>
      <c r="CK3545">
        <f>YEAR(tbl_Opportunity[[#This Row],[Close Date]])</f>
        <v>2019</v>
      </c>
    </row>
    <row r="3546" spans="1:89">
      <c r="A3546" t="s">
        <v>3147</v>
      </c>
      <c r="B3546" t="b">
        <v>0</v>
      </c>
      <c r="D3546" t="b">
        <v>0</v>
      </c>
      <c r="E3546" t="s">
        <v>8286</v>
      </c>
      <c r="H3546" s="1">
        <v>43632</v>
      </c>
      <c r="I3546" t="b">
        <v>1</v>
      </c>
      <c r="L3546" t="s">
        <v>9180</v>
      </c>
      <c r="O3546" t="s">
        <v>272</v>
      </c>
      <c r="P3546" t="b">
        <v>0</v>
      </c>
      <c r="Q3546" s="2">
        <v>43601.75880787037</v>
      </c>
      <c r="R3546" s="1"/>
      <c r="S3546" t="b">
        <v>0</v>
      </c>
      <c r="U3546" s="1"/>
      <c r="V3546" t="b">
        <v>0</v>
      </c>
      <c r="W3546" s="1">
        <v>43497</v>
      </c>
      <c r="X3546">
        <v>2</v>
      </c>
      <c r="Y3546">
        <v>2019</v>
      </c>
      <c r="Z3546" t="s">
        <v>8</v>
      </c>
      <c r="AA3546" t="s">
        <v>8</v>
      </c>
      <c r="AB3546" t="b">
        <v>0</v>
      </c>
      <c r="AC3546" t="b">
        <v>0</v>
      </c>
      <c r="AE3546" t="b">
        <v>1</v>
      </c>
      <c r="AF3546" t="b">
        <v>0</v>
      </c>
      <c r="AG3546" t="b">
        <v>0</v>
      </c>
      <c r="AI3546" t="b">
        <v>0</v>
      </c>
      <c r="AK3546" t="b">
        <v>0</v>
      </c>
      <c r="AL3546" s="1"/>
      <c r="AM3546" t="s">
        <v>162</v>
      </c>
      <c r="AN3546" s="2">
        <v>44296.95826388889</v>
      </c>
      <c r="AP3546" s="2">
        <v>43640.677870370368</v>
      </c>
      <c r="AQ3546" s="1"/>
      <c r="AS3546" t="b">
        <v>0</v>
      </c>
      <c r="AV3546" t="s">
        <v>2956</v>
      </c>
      <c r="BB3546" t="s">
        <v>9181</v>
      </c>
      <c r="BD3546" t="b">
        <v>0</v>
      </c>
      <c r="BH3546" t="s">
        <v>272</v>
      </c>
      <c r="BI3546" t="s">
        <v>549</v>
      </c>
      <c r="BL3546" t="s">
        <v>9180</v>
      </c>
      <c r="BM3546" t="s">
        <v>291</v>
      </c>
      <c r="BN3546" t="s">
        <v>203</v>
      </c>
      <c r="BQ3546" t="s">
        <v>204</v>
      </c>
      <c r="BR3546" t="b">
        <v>0</v>
      </c>
      <c r="BT3546" t="b">
        <v>0</v>
      </c>
      <c r="BW3546" t="s">
        <v>103</v>
      </c>
      <c r="BX3546" t="b">
        <v>0</v>
      </c>
      <c r="BY3546" s="2">
        <v>44376.857569444444</v>
      </c>
      <c r="CB3546" t="b">
        <v>0</v>
      </c>
      <c r="CC3546" t="b">
        <v>1</v>
      </c>
      <c r="CF3546">
        <v>3245</v>
      </c>
      <c r="CH3546">
        <v>3245</v>
      </c>
      <c r="CI3546">
        <v>100</v>
      </c>
      <c r="CJ3546">
        <v>0</v>
      </c>
      <c r="CK3546">
        <f>YEAR(tbl_Opportunity[[#This Row],[Close Date]])</f>
        <v>2019</v>
      </c>
    </row>
    <row r="3547" spans="1:89">
      <c r="A3547" t="s">
        <v>5666</v>
      </c>
      <c r="B3547" t="b">
        <v>0</v>
      </c>
      <c r="D3547" t="b">
        <v>0</v>
      </c>
      <c r="E3547" t="s">
        <v>2882</v>
      </c>
      <c r="H3547" s="1">
        <v>43642</v>
      </c>
      <c r="I3547" t="b">
        <v>1</v>
      </c>
      <c r="L3547" t="s">
        <v>6537</v>
      </c>
      <c r="O3547" t="s">
        <v>272</v>
      </c>
      <c r="P3547" t="b">
        <v>0</v>
      </c>
      <c r="Q3547" s="2">
        <v>43623.542523148149</v>
      </c>
      <c r="R3547" s="1"/>
      <c r="S3547" t="b">
        <v>0</v>
      </c>
      <c r="U3547" s="1"/>
      <c r="V3547" t="b">
        <v>0</v>
      </c>
      <c r="W3547" s="1">
        <v>43497</v>
      </c>
      <c r="X3547">
        <v>2</v>
      </c>
      <c r="Y3547">
        <v>2019</v>
      </c>
      <c r="Z3547" t="s">
        <v>8</v>
      </c>
      <c r="AA3547" t="s">
        <v>8</v>
      </c>
      <c r="AB3547" t="b">
        <v>0</v>
      </c>
      <c r="AC3547" t="b">
        <v>0</v>
      </c>
      <c r="AE3547" t="b">
        <v>1</v>
      </c>
      <c r="AF3547" t="b">
        <v>0</v>
      </c>
      <c r="AG3547" t="b">
        <v>0</v>
      </c>
      <c r="AI3547" t="b">
        <v>0</v>
      </c>
      <c r="AK3547" t="b">
        <v>0</v>
      </c>
      <c r="AL3547" s="1"/>
      <c r="AM3547" t="s">
        <v>162</v>
      </c>
      <c r="AN3547" s="2">
        <v>44296.95826388889</v>
      </c>
      <c r="AP3547" s="2">
        <v>43642.634652777779</v>
      </c>
      <c r="AQ3547" s="1"/>
      <c r="AS3547" t="b">
        <v>0</v>
      </c>
      <c r="AV3547" t="s">
        <v>105</v>
      </c>
      <c r="BB3547" t="s">
        <v>9182</v>
      </c>
      <c r="BD3547" t="b">
        <v>0</v>
      </c>
      <c r="BH3547" t="s">
        <v>272</v>
      </c>
      <c r="BI3547" t="s">
        <v>549</v>
      </c>
      <c r="BL3547" t="s">
        <v>6537</v>
      </c>
      <c r="BM3547" t="s">
        <v>291</v>
      </c>
      <c r="BN3547" t="s">
        <v>203</v>
      </c>
      <c r="BQ3547" t="s">
        <v>204</v>
      </c>
      <c r="BR3547" t="b">
        <v>0</v>
      </c>
      <c r="BT3547" t="b">
        <v>0</v>
      </c>
      <c r="BW3547" t="s">
        <v>103</v>
      </c>
      <c r="BX3547" t="b">
        <v>0</v>
      </c>
      <c r="BY3547" s="2">
        <v>44376.857569444444</v>
      </c>
      <c r="CB3547" t="b">
        <v>0</v>
      </c>
      <c r="CC3547" t="b">
        <v>1</v>
      </c>
      <c r="CF3547">
        <v>670</v>
      </c>
      <c r="CH3547">
        <v>670</v>
      </c>
      <c r="CI3547">
        <v>100</v>
      </c>
      <c r="CJ3547">
        <v>0</v>
      </c>
      <c r="CK3547">
        <f>YEAR(tbl_Opportunity[[#This Row],[Close Date]])</f>
        <v>2019</v>
      </c>
    </row>
    <row r="3548" spans="1:89">
      <c r="A3548" t="s">
        <v>1170</v>
      </c>
      <c r="B3548" t="b">
        <v>0</v>
      </c>
      <c r="D3548" t="b">
        <v>0</v>
      </c>
      <c r="E3548" t="s">
        <v>4664</v>
      </c>
      <c r="H3548" s="1">
        <v>43644</v>
      </c>
      <c r="I3548" t="b">
        <v>1</v>
      </c>
      <c r="L3548" t="s">
        <v>1173</v>
      </c>
      <c r="O3548" t="s">
        <v>272</v>
      </c>
      <c r="P3548" t="b">
        <v>0</v>
      </c>
      <c r="Q3548" s="2">
        <v>43643.816770833335</v>
      </c>
      <c r="R3548" s="1"/>
      <c r="S3548" t="b">
        <v>0</v>
      </c>
      <c r="U3548" s="1"/>
      <c r="V3548" t="b">
        <v>0</v>
      </c>
      <c r="W3548" s="1">
        <v>43497</v>
      </c>
      <c r="X3548">
        <v>2</v>
      </c>
      <c r="Y3548">
        <v>2019</v>
      </c>
      <c r="Z3548" t="s">
        <v>8</v>
      </c>
      <c r="AA3548" t="s">
        <v>8</v>
      </c>
      <c r="AB3548" t="b">
        <v>0</v>
      </c>
      <c r="AC3548" t="b">
        <v>0</v>
      </c>
      <c r="AE3548" t="b">
        <v>1</v>
      </c>
      <c r="AF3548" t="b">
        <v>0</v>
      </c>
      <c r="AG3548" t="b">
        <v>0</v>
      </c>
      <c r="AI3548" t="b">
        <v>0</v>
      </c>
      <c r="AK3548" t="b">
        <v>0</v>
      </c>
      <c r="AL3548" s="1"/>
      <c r="AM3548" t="s">
        <v>162</v>
      </c>
      <c r="AN3548" s="2">
        <v>44296.95826388889</v>
      </c>
      <c r="AP3548" s="2">
        <v>43644.791886574072</v>
      </c>
      <c r="AQ3548" s="1"/>
      <c r="AS3548" t="b">
        <v>0</v>
      </c>
      <c r="AV3548" t="s">
        <v>176</v>
      </c>
      <c r="BB3548" t="s">
        <v>9183</v>
      </c>
      <c r="BD3548" t="b">
        <v>0</v>
      </c>
      <c r="BH3548" t="s">
        <v>272</v>
      </c>
      <c r="BI3548" t="s">
        <v>549</v>
      </c>
      <c r="BL3548" t="s">
        <v>1173</v>
      </c>
      <c r="BM3548" t="s">
        <v>291</v>
      </c>
      <c r="BN3548" t="s">
        <v>203</v>
      </c>
      <c r="BQ3548" t="s">
        <v>204</v>
      </c>
      <c r="BR3548" t="b">
        <v>0</v>
      </c>
      <c r="BT3548" t="b">
        <v>0</v>
      </c>
      <c r="BW3548" t="s">
        <v>103</v>
      </c>
      <c r="BX3548" t="b">
        <v>0</v>
      </c>
      <c r="BY3548" s="2">
        <v>44376.857569444444</v>
      </c>
      <c r="CB3548" t="b">
        <v>0</v>
      </c>
      <c r="CC3548" t="b">
        <v>1</v>
      </c>
      <c r="CF3548">
        <v>5790</v>
      </c>
      <c r="CH3548">
        <v>5790</v>
      </c>
      <c r="CI3548">
        <v>100</v>
      </c>
      <c r="CJ3548">
        <v>0</v>
      </c>
      <c r="CK3548">
        <f>YEAR(tbl_Opportunity[[#This Row],[Close Date]])</f>
        <v>2019</v>
      </c>
    </row>
    <row r="3549" spans="1:89">
      <c r="A3549" t="s">
        <v>6811</v>
      </c>
      <c r="B3549" t="b">
        <v>0</v>
      </c>
      <c r="D3549" t="b">
        <v>0</v>
      </c>
      <c r="E3549" t="s">
        <v>6812</v>
      </c>
      <c r="H3549" s="1">
        <v>43934</v>
      </c>
      <c r="I3549" t="b">
        <v>1</v>
      </c>
      <c r="L3549" t="s">
        <v>6813</v>
      </c>
      <c r="O3549" t="s">
        <v>272</v>
      </c>
      <c r="P3549" t="b">
        <v>0</v>
      </c>
      <c r="Q3549" s="2">
        <v>43922.733888888892</v>
      </c>
      <c r="R3549" s="1"/>
      <c r="S3549" t="b">
        <v>0</v>
      </c>
      <c r="U3549" s="1"/>
      <c r="V3549" t="b">
        <v>0</v>
      </c>
      <c r="W3549" s="1">
        <v>43862</v>
      </c>
      <c r="X3549">
        <v>2</v>
      </c>
      <c r="Y3549">
        <v>2020</v>
      </c>
      <c r="Z3549" t="s">
        <v>8</v>
      </c>
      <c r="AA3549" t="s">
        <v>8</v>
      </c>
      <c r="AB3549" t="b">
        <v>0</v>
      </c>
      <c r="AC3549" t="b">
        <v>0</v>
      </c>
      <c r="AE3549" t="b">
        <v>1</v>
      </c>
      <c r="AF3549" t="b">
        <v>0</v>
      </c>
      <c r="AG3549" t="b">
        <v>0</v>
      </c>
      <c r="AI3549" t="b">
        <v>0</v>
      </c>
      <c r="AK3549" t="b">
        <v>0</v>
      </c>
      <c r="AL3549" s="1">
        <v>43934</v>
      </c>
      <c r="AM3549" t="s">
        <v>162</v>
      </c>
      <c r="AN3549" s="2">
        <v>44296.95826388889</v>
      </c>
      <c r="AP3549" s="2">
        <v>43935.793055555558</v>
      </c>
      <c r="AQ3549" s="1"/>
      <c r="AS3549" t="b">
        <v>0</v>
      </c>
      <c r="AV3549" t="s">
        <v>176</v>
      </c>
      <c r="BB3549" t="s">
        <v>9184</v>
      </c>
      <c r="BD3549" t="b">
        <v>0</v>
      </c>
      <c r="BH3549" t="s">
        <v>272</v>
      </c>
      <c r="BI3549" t="s">
        <v>1243</v>
      </c>
      <c r="BL3549" t="s">
        <v>6813</v>
      </c>
      <c r="BM3549" t="s">
        <v>291</v>
      </c>
      <c r="BN3549" t="s">
        <v>203</v>
      </c>
      <c r="BQ3549" t="s">
        <v>204</v>
      </c>
      <c r="BR3549" t="b">
        <v>0</v>
      </c>
      <c r="BT3549" t="b">
        <v>0</v>
      </c>
      <c r="BW3549" t="s">
        <v>103</v>
      </c>
      <c r="BX3549" t="b">
        <v>0</v>
      </c>
      <c r="BY3549" s="2">
        <v>44376.857581018521</v>
      </c>
      <c r="CB3549" t="b">
        <v>0</v>
      </c>
      <c r="CC3549" t="b">
        <v>1</v>
      </c>
      <c r="CF3549">
        <v>10050</v>
      </c>
      <c r="CH3549">
        <v>10050</v>
      </c>
      <c r="CI3549">
        <v>100</v>
      </c>
      <c r="CJ3549">
        <v>0</v>
      </c>
      <c r="CK3549">
        <f>YEAR(tbl_Opportunity[[#This Row],[Close Date]])</f>
        <v>2020</v>
      </c>
    </row>
    <row r="3550" spans="1:89">
      <c r="A3550" t="s">
        <v>208</v>
      </c>
      <c r="B3550" t="b">
        <v>0</v>
      </c>
      <c r="D3550" t="b">
        <v>0</v>
      </c>
      <c r="E3550" t="s">
        <v>6399</v>
      </c>
      <c r="H3550" s="1">
        <v>43962</v>
      </c>
      <c r="I3550" t="b">
        <v>1</v>
      </c>
      <c r="L3550" t="s">
        <v>8986</v>
      </c>
      <c r="O3550" t="s">
        <v>272</v>
      </c>
      <c r="P3550" t="b">
        <v>0</v>
      </c>
      <c r="Q3550" s="2">
        <v>43963.77679398148</v>
      </c>
      <c r="R3550" s="1"/>
      <c r="S3550" t="b">
        <v>0</v>
      </c>
      <c r="U3550" s="1"/>
      <c r="V3550" t="b">
        <v>0</v>
      </c>
      <c r="W3550" s="1">
        <v>43862</v>
      </c>
      <c r="X3550">
        <v>2</v>
      </c>
      <c r="Y3550">
        <v>2020</v>
      </c>
      <c r="Z3550" t="s">
        <v>8</v>
      </c>
      <c r="AA3550" t="s">
        <v>8</v>
      </c>
      <c r="AB3550" t="b">
        <v>0</v>
      </c>
      <c r="AC3550" t="b">
        <v>0</v>
      </c>
      <c r="AE3550" t="b">
        <v>1</v>
      </c>
      <c r="AF3550" t="b">
        <v>0</v>
      </c>
      <c r="AG3550" t="b">
        <v>0</v>
      </c>
      <c r="AI3550" t="b">
        <v>0</v>
      </c>
      <c r="AK3550" t="b">
        <v>0</v>
      </c>
      <c r="AL3550" s="1"/>
      <c r="AM3550" t="s">
        <v>162</v>
      </c>
      <c r="AN3550" s="2">
        <v>44296.95826388889</v>
      </c>
      <c r="AP3550" s="2"/>
      <c r="AQ3550" s="1"/>
      <c r="AS3550" t="b">
        <v>0</v>
      </c>
      <c r="AV3550" t="s">
        <v>2820</v>
      </c>
      <c r="BB3550" t="s">
        <v>9185</v>
      </c>
      <c r="BD3550" t="b">
        <v>0</v>
      </c>
      <c r="BH3550" t="s">
        <v>272</v>
      </c>
      <c r="BI3550" t="s">
        <v>1243</v>
      </c>
      <c r="BL3550" t="s">
        <v>8986</v>
      </c>
      <c r="BM3550" t="s">
        <v>291</v>
      </c>
      <c r="BN3550" t="s">
        <v>203</v>
      </c>
      <c r="BQ3550" t="s">
        <v>204</v>
      </c>
      <c r="BR3550" t="b">
        <v>0</v>
      </c>
      <c r="BT3550" t="b">
        <v>0</v>
      </c>
      <c r="BW3550" t="s">
        <v>103</v>
      </c>
      <c r="BX3550" t="b">
        <v>0</v>
      </c>
      <c r="BY3550" s="2">
        <v>44376.857581018521</v>
      </c>
      <c r="CB3550" t="b">
        <v>0</v>
      </c>
      <c r="CC3550" t="b">
        <v>1</v>
      </c>
      <c r="CF3550">
        <v>695</v>
      </c>
      <c r="CH3550">
        <v>695</v>
      </c>
      <c r="CI3550">
        <v>100</v>
      </c>
      <c r="CJ3550">
        <v>0</v>
      </c>
      <c r="CK3550">
        <f>YEAR(tbl_Opportunity[[#This Row],[Close Date]])</f>
        <v>2020</v>
      </c>
    </row>
    <row r="3551" spans="1:89">
      <c r="A3551" t="s">
        <v>465</v>
      </c>
      <c r="B3551" t="b">
        <v>0</v>
      </c>
      <c r="D3551" t="b">
        <v>0</v>
      </c>
      <c r="H3551" s="1">
        <v>43966</v>
      </c>
      <c r="I3551" t="b">
        <v>1</v>
      </c>
      <c r="O3551" t="s">
        <v>272</v>
      </c>
      <c r="P3551" t="b">
        <v>0</v>
      </c>
      <c r="Q3551" s="2">
        <v>43966.582824074074</v>
      </c>
      <c r="R3551" s="1"/>
      <c r="S3551" t="b">
        <v>0</v>
      </c>
      <c r="U3551" s="1"/>
      <c r="V3551" t="b">
        <v>0</v>
      </c>
      <c r="W3551" s="1">
        <v>43862</v>
      </c>
      <c r="X3551">
        <v>2</v>
      </c>
      <c r="Y3551">
        <v>2020</v>
      </c>
      <c r="Z3551" t="s">
        <v>8</v>
      </c>
      <c r="AA3551" t="s">
        <v>8</v>
      </c>
      <c r="AB3551" t="b">
        <v>0</v>
      </c>
      <c r="AC3551" t="b">
        <v>0</v>
      </c>
      <c r="AE3551" t="b">
        <v>1</v>
      </c>
      <c r="AF3551" t="b">
        <v>0</v>
      </c>
      <c r="AG3551" t="b">
        <v>0</v>
      </c>
      <c r="AI3551" t="b">
        <v>0</v>
      </c>
      <c r="AK3551" t="b">
        <v>0</v>
      </c>
      <c r="AL3551" s="1"/>
      <c r="AM3551" t="s">
        <v>162</v>
      </c>
      <c r="AN3551" s="2">
        <v>44296.95826388889</v>
      </c>
      <c r="AP3551" s="2"/>
      <c r="AQ3551" s="1"/>
      <c r="AS3551" t="b">
        <v>0</v>
      </c>
      <c r="AV3551" t="s">
        <v>2820</v>
      </c>
      <c r="BB3551" t="s">
        <v>9186</v>
      </c>
      <c r="BD3551" t="b">
        <v>0</v>
      </c>
      <c r="BH3551" t="s">
        <v>272</v>
      </c>
      <c r="BI3551" t="s">
        <v>1243</v>
      </c>
      <c r="BL3551" t="s">
        <v>3236</v>
      </c>
      <c r="BM3551" t="s">
        <v>291</v>
      </c>
      <c r="BN3551" t="s">
        <v>203</v>
      </c>
      <c r="BO3551" t="s">
        <v>3236</v>
      </c>
      <c r="BQ3551" t="s">
        <v>204</v>
      </c>
      <c r="BR3551" t="b">
        <v>0</v>
      </c>
      <c r="BT3551" t="b">
        <v>0</v>
      </c>
      <c r="BW3551" t="s">
        <v>103</v>
      </c>
      <c r="BX3551" t="b">
        <v>0</v>
      </c>
      <c r="BY3551" s="2">
        <v>44376.857581018521</v>
      </c>
      <c r="CB3551" t="b">
        <v>0</v>
      </c>
      <c r="CC3551" t="b">
        <v>1</v>
      </c>
      <c r="CF3551">
        <v>4550</v>
      </c>
      <c r="CH3551">
        <v>4550</v>
      </c>
      <c r="CI3551">
        <v>100</v>
      </c>
      <c r="CJ3551">
        <v>0</v>
      </c>
      <c r="CK3551">
        <f>YEAR(tbl_Opportunity[[#This Row],[Close Date]])</f>
        <v>2020</v>
      </c>
    </row>
    <row r="3552" spans="1:89">
      <c r="A3552" t="s">
        <v>208</v>
      </c>
      <c r="B3552" t="b">
        <v>0</v>
      </c>
      <c r="D3552" t="b">
        <v>0</v>
      </c>
      <c r="E3552" t="s">
        <v>6399</v>
      </c>
      <c r="H3552" s="1">
        <v>43998</v>
      </c>
      <c r="I3552" t="b">
        <v>1</v>
      </c>
      <c r="L3552" t="s">
        <v>8986</v>
      </c>
      <c r="O3552" t="s">
        <v>272</v>
      </c>
      <c r="P3552" t="b">
        <v>0</v>
      </c>
      <c r="Q3552" s="2">
        <v>43991.634282407409</v>
      </c>
      <c r="R3552" s="1"/>
      <c r="S3552" t="b">
        <v>0</v>
      </c>
      <c r="U3552" s="1"/>
      <c r="V3552" t="b">
        <v>0</v>
      </c>
      <c r="W3552" s="1">
        <v>43862</v>
      </c>
      <c r="X3552">
        <v>2</v>
      </c>
      <c r="Y3552">
        <v>2020</v>
      </c>
      <c r="Z3552" t="s">
        <v>8</v>
      </c>
      <c r="AA3552" t="s">
        <v>8</v>
      </c>
      <c r="AB3552" t="b">
        <v>0</v>
      </c>
      <c r="AC3552" t="b">
        <v>0</v>
      </c>
      <c r="AE3552" t="b">
        <v>1</v>
      </c>
      <c r="AF3552" t="b">
        <v>0</v>
      </c>
      <c r="AG3552" t="b">
        <v>0</v>
      </c>
      <c r="AI3552" t="b">
        <v>0</v>
      </c>
      <c r="AK3552" t="b">
        <v>0</v>
      </c>
      <c r="AL3552" s="1"/>
      <c r="AM3552" t="s">
        <v>162</v>
      </c>
      <c r="AN3552" s="2">
        <v>44296.95826388889</v>
      </c>
      <c r="AP3552" s="2">
        <v>43998.691099537034</v>
      </c>
      <c r="AQ3552" s="1"/>
      <c r="AS3552" t="b">
        <v>0</v>
      </c>
      <c r="AV3552" t="s">
        <v>2820</v>
      </c>
      <c r="BB3552" t="s">
        <v>9187</v>
      </c>
      <c r="BD3552" t="b">
        <v>0</v>
      </c>
      <c r="BH3552" t="s">
        <v>272</v>
      </c>
      <c r="BI3552" t="s">
        <v>1243</v>
      </c>
      <c r="BL3552" t="s">
        <v>8986</v>
      </c>
      <c r="BM3552" t="s">
        <v>291</v>
      </c>
      <c r="BN3552" t="s">
        <v>203</v>
      </c>
      <c r="BQ3552" t="s">
        <v>204</v>
      </c>
      <c r="BR3552" t="b">
        <v>0</v>
      </c>
      <c r="BT3552" t="b">
        <v>0</v>
      </c>
      <c r="BW3552" t="s">
        <v>103</v>
      </c>
      <c r="BX3552" t="b">
        <v>0</v>
      </c>
      <c r="BY3552" s="2">
        <v>44376.857581018521</v>
      </c>
      <c r="CB3552" t="b">
        <v>0</v>
      </c>
      <c r="CC3552" t="b">
        <v>1</v>
      </c>
      <c r="CF3552">
        <v>4995</v>
      </c>
      <c r="CH3552">
        <v>4995</v>
      </c>
      <c r="CI3552">
        <v>100</v>
      </c>
      <c r="CJ3552">
        <v>0</v>
      </c>
      <c r="CK3552">
        <f>YEAR(tbl_Opportunity[[#This Row],[Close Date]])</f>
        <v>2020</v>
      </c>
    </row>
    <row r="3553" spans="1:89">
      <c r="A3553" t="s">
        <v>274</v>
      </c>
      <c r="B3553" t="b">
        <v>0</v>
      </c>
      <c r="D3553" t="b">
        <v>0</v>
      </c>
      <c r="E3553" t="s">
        <v>2826</v>
      </c>
      <c r="H3553" s="1">
        <v>43993</v>
      </c>
      <c r="I3553" t="b">
        <v>1</v>
      </c>
      <c r="L3553" t="s">
        <v>5415</v>
      </c>
      <c r="O3553" t="s">
        <v>272</v>
      </c>
      <c r="P3553" t="b">
        <v>0</v>
      </c>
      <c r="Q3553" s="2">
        <v>43991.654583333337</v>
      </c>
      <c r="R3553" s="1"/>
      <c r="S3553" t="b">
        <v>0</v>
      </c>
      <c r="U3553" s="1"/>
      <c r="V3553" t="b">
        <v>0</v>
      </c>
      <c r="W3553" s="1">
        <v>43862</v>
      </c>
      <c r="X3553">
        <v>2</v>
      </c>
      <c r="Y3553">
        <v>2020</v>
      </c>
      <c r="Z3553" t="s">
        <v>8</v>
      </c>
      <c r="AA3553" t="s">
        <v>8</v>
      </c>
      <c r="AB3553" t="b">
        <v>0</v>
      </c>
      <c r="AC3553" t="b">
        <v>0</v>
      </c>
      <c r="AE3553" t="b">
        <v>1</v>
      </c>
      <c r="AF3553" t="b">
        <v>0</v>
      </c>
      <c r="AG3553" t="b">
        <v>0</v>
      </c>
      <c r="AI3553" t="b">
        <v>0</v>
      </c>
      <c r="AK3553" t="b">
        <v>0</v>
      </c>
      <c r="AL3553" s="1">
        <v>43991</v>
      </c>
      <c r="AM3553" t="s">
        <v>162</v>
      </c>
      <c r="AN3553" s="2">
        <v>44296.95826388889</v>
      </c>
      <c r="AP3553" s="2">
        <v>43994.473043981481</v>
      </c>
      <c r="AQ3553" s="1"/>
      <c r="AS3553" t="b">
        <v>0</v>
      </c>
      <c r="AV3553" t="s">
        <v>176</v>
      </c>
      <c r="BB3553" t="s">
        <v>9188</v>
      </c>
      <c r="BD3553" t="b">
        <v>0</v>
      </c>
      <c r="BH3553" t="s">
        <v>272</v>
      </c>
      <c r="BI3553" t="s">
        <v>1243</v>
      </c>
      <c r="BL3553" t="s">
        <v>5415</v>
      </c>
      <c r="BM3553" t="s">
        <v>291</v>
      </c>
      <c r="BN3553" t="s">
        <v>203</v>
      </c>
      <c r="BQ3553" t="s">
        <v>204</v>
      </c>
      <c r="BR3553" t="b">
        <v>0</v>
      </c>
      <c r="BT3553" t="b">
        <v>0</v>
      </c>
      <c r="BW3553" t="s">
        <v>103</v>
      </c>
      <c r="BX3553" t="b">
        <v>0</v>
      </c>
      <c r="BY3553" s="2">
        <v>44376.857581018521</v>
      </c>
      <c r="CB3553" t="b">
        <v>0</v>
      </c>
      <c r="CC3553" t="b">
        <v>1</v>
      </c>
      <c r="CF3553">
        <v>5690</v>
      </c>
      <c r="CH3553">
        <v>5690</v>
      </c>
      <c r="CI3553">
        <v>100</v>
      </c>
      <c r="CJ3553">
        <v>0</v>
      </c>
      <c r="CK3553">
        <f>YEAR(tbl_Opportunity[[#This Row],[Close Date]])</f>
        <v>2020</v>
      </c>
    </row>
    <row r="3554" spans="1:89">
      <c r="A3554" t="s">
        <v>449</v>
      </c>
      <c r="B3554" t="b">
        <v>0</v>
      </c>
      <c r="D3554" t="b">
        <v>0</v>
      </c>
      <c r="E3554" t="s">
        <v>6399</v>
      </c>
      <c r="H3554" s="1">
        <v>44008</v>
      </c>
      <c r="I3554" t="b">
        <v>1</v>
      </c>
      <c r="L3554" t="s">
        <v>8965</v>
      </c>
      <c r="O3554" t="s">
        <v>272</v>
      </c>
      <c r="P3554" t="b">
        <v>0</v>
      </c>
      <c r="Q3554" s="2">
        <v>43993.740983796299</v>
      </c>
      <c r="R3554" s="1"/>
      <c r="S3554" t="b">
        <v>0</v>
      </c>
      <c r="U3554" s="1"/>
      <c r="V3554" t="b">
        <v>0</v>
      </c>
      <c r="W3554" s="1">
        <v>43862</v>
      </c>
      <c r="X3554">
        <v>2</v>
      </c>
      <c r="Y3554">
        <v>2020</v>
      </c>
      <c r="Z3554" t="s">
        <v>8</v>
      </c>
      <c r="AA3554" t="s">
        <v>8</v>
      </c>
      <c r="AB3554" t="b">
        <v>0</v>
      </c>
      <c r="AC3554" t="b">
        <v>0</v>
      </c>
      <c r="AE3554" t="b">
        <v>1</v>
      </c>
      <c r="AF3554" t="b">
        <v>0</v>
      </c>
      <c r="AG3554" t="b">
        <v>0</v>
      </c>
      <c r="AI3554" t="b">
        <v>0</v>
      </c>
      <c r="AK3554" t="b">
        <v>0</v>
      </c>
      <c r="AL3554" s="1">
        <v>44005</v>
      </c>
      <c r="AM3554" t="s">
        <v>162</v>
      </c>
      <c r="AN3554" s="2">
        <v>44296.95826388889</v>
      </c>
      <c r="AP3554" s="2">
        <v>44008.763460648152</v>
      </c>
      <c r="AQ3554" s="1"/>
      <c r="AS3554" t="b">
        <v>0</v>
      </c>
      <c r="AV3554" t="s">
        <v>93</v>
      </c>
      <c r="BB3554" t="s">
        <v>9189</v>
      </c>
      <c r="BD3554" t="b">
        <v>0</v>
      </c>
      <c r="BH3554" t="s">
        <v>272</v>
      </c>
      <c r="BI3554" t="s">
        <v>1243</v>
      </c>
      <c r="BL3554" t="s">
        <v>8965</v>
      </c>
      <c r="BM3554" t="s">
        <v>291</v>
      </c>
      <c r="BN3554" t="s">
        <v>203</v>
      </c>
      <c r="BQ3554" t="s">
        <v>204</v>
      </c>
      <c r="BR3554" t="b">
        <v>0</v>
      </c>
      <c r="BT3554" t="b">
        <v>0</v>
      </c>
      <c r="BW3554" t="s">
        <v>103</v>
      </c>
      <c r="BX3554" t="b">
        <v>0</v>
      </c>
      <c r="BY3554" s="2">
        <v>44376.857581018521</v>
      </c>
      <c r="CB3554" t="b">
        <v>0</v>
      </c>
      <c r="CC3554" t="b">
        <v>1</v>
      </c>
      <c r="CF3554">
        <v>8345</v>
      </c>
      <c r="CH3554">
        <v>8345</v>
      </c>
      <c r="CI3554">
        <v>100</v>
      </c>
      <c r="CJ3554">
        <v>0</v>
      </c>
      <c r="CK3554">
        <f>YEAR(tbl_Opportunity[[#This Row],[Close Date]])</f>
        <v>2020</v>
      </c>
    </row>
    <row r="3555" spans="1:89">
      <c r="A3555" t="s">
        <v>468</v>
      </c>
      <c r="B3555" t="b">
        <v>0</v>
      </c>
      <c r="D3555" t="b">
        <v>0</v>
      </c>
      <c r="H3555" s="1">
        <v>44000</v>
      </c>
      <c r="I3555" t="b">
        <v>1</v>
      </c>
      <c r="L3555" t="s">
        <v>9190</v>
      </c>
      <c r="O3555" t="s">
        <v>272</v>
      </c>
      <c r="P3555" t="b">
        <v>0</v>
      </c>
      <c r="Q3555" s="2">
        <v>43999.817511574074</v>
      </c>
      <c r="R3555" s="1"/>
      <c r="S3555" t="b">
        <v>0</v>
      </c>
      <c r="U3555" s="1"/>
      <c r="V3555" t="b">
        <v>0</v>
      </c>
      <c r="W3555" s="1">
        <v>43862</v>
      </c>
      <c r="X3555">
        <v>2</v>
      </c>
      <c r="Y3555">
        <v>2020</v>
      </c>
      <c r="Z3555" t="s">
        <v>8</v>
      </c>
      <c r="AA3555" t="s">
        <v>8</v>
      </c>
      <c r="AB3555" t="b">
        <v>0</v>
      </c>
      <c r="AC3555" t="b">
        <v>0</v>
      </c>
      <c r="AE3555" t="b">
        <v>1</v>
      </c>
      <c r="AF3555" t="b">
        <v>0</v>
      </c>
      <c r="AG3555" t="b">
        <v>0</v>
      </c>
      <c r="AI3555" t="b">
        <v>0</v>
      </c>
      <c r="AK3555" t="b">
        <v>0</v>
      </c>
      <c r="AL3555" s="1">
        <v>43999</v>
      </c>
      <c r="AM3555" t="s">
        <v>162</v>
      </c>
      <c r="AN3555" s="2">
        <v>44296.95826388889</v>
      </c>
      <c r="AP3555" s="2">
        <v>44000.843935185185</v>
      </c>
      <c r="AQ3555" s="1"/>
      <c r="AS3555" t="b">
        <v>0</v>
      </c>
      <c r="AV3555" t="s">
        <v>93</v>
      </c>
      <c r="BB3555" t="s">
        <v>9191</v>
      </c>
      <c r="BD3555" t="b">
        <v>0</v>
      </c>
      <c r="BH3555" t="s">
        <v>272</v>
      </c>
      <c r="BI3555" t="s">
        <v>1243</v>
      </c>
      <c r="BL3555" t="s">
        <v>9190</v>
      </c>
      <c r="BM3555" t="s">
        <v>291</v>
      </c>
      <c r="BN3555" t="s">
        <v>203</v>
      </c>
      <c r="BQ3555" t="s">
        <v>204</v>
      </c>
      <c r="BR3555" t="b">
        <v>0</v>
      </c>
      <c r="BT3555" t="b">
        <v>0</v>
      </c>
      <c r="BW3555" t="s">
        <v>103</v>
      </c>
      <c r="BX3555" t="b">
        <v>0</v>
      </c>
      <c r="BY3555" s="2">
        <v>44376.857581018521</v>
      </c>
      <c r="CB3555" t="b">
        <v>0</v>
      </c>
      <c r="CC3555" t="b">
        <v>1</v>
      </c>
      <c r="CF3555">
        <v>3350</v>
      </c>
      <c r="CH3555">
        <v>3350</v>
      </c>
      <c r="CI3555">
        <v>100</v>
      </c>
      <c r="CJ3555">
        <v>0</v>
      </c>
      <c r="CK3555">
        <f>YEAR(tbl_Opportunity[[#This Row],[Close Date]])</f>
        <v>2020</v>
      </c>
    </row>
    <row r="3556" spans="1:89">
      <c r="A3556" t="s">
        <v>208</v>
      </c>
      <c r="B3556" t="b">
        <v>0</v>
      </c>
      <c r="D3556" t="b">
        <v>0</v>
      </c>
      <c r="E3556" t="s">
        <v>6399</v>
      </c>
      <c r="H3556" s="1">
        <v>44011</v>
      </c>
      <c r="I3556" t="b">
        <v>1</v>
      </c>
      <c r="L3556" t="s">
        <v>8986</v>
      </c>
      <c r="O3556" t="s">
        <v>272</v>
      </c>
      <c r="P3556" t="b">
        <v>0</v>
      </c>
      <c r="Q3556" s="2">
        <v>44011.543680555558</v>
      </c>
      <c r="R3556" s="1"/>
      <c r="S3556" t="b">
        <v>0</v>
      </c>
      <c r="U3556" s="1"/>
      <c r="V3556" t="b">
        <v>0</v>
      </c>
      <c r="W3556" s="1">
        <v>43862</v>
      </c>
      <c r="X3556">
        <v>2</v>
      </c>
      <c r="Y3556">
        <v>2020</v>
      </c>
      <c r="Z3556" t="s">
        <v>8</v>
      </c>
      <c r="AA3556" t="s">
        <v>8</v>
      </c>
      <c r="AB3556" t="b">
        <v>0</v>
      </c>
      <c r="AC3556" t="b">
        <v>0</v>
      </c>
      <c r="AE3556" t="b">
        <v>1</v>
      </c>
      <c r="AF3556" t="b">
        <v>0</v>
      </c>
      <c r="AG3556" t="b">
        <v>0</v>
      </c>
      <c r="AI3556" t="b">
        <v>0</v>
      </c>
      <c r="AK3556" t="b">
        <v>0</v>
      </c>
      <c r="AL3556" s="1"/>
      <c r="AM3556" t="s">
        <v>162</v>
      </c>
      <c r="AN3556" s="2">
        <v>44296.95826388889</v>
      </c>
      <c r="AP3556" s="2"/>
      <c r="AQ3556" s="1"/>
      <c r="AS3556" t="b">
        <v>0</v>
      </c>
      <c r="AV3556" t="s">
        <v>2820</v>
      </c>
      <c r="BB3556" t="s">
        <v>9192</v>
      </c>
      <c r="BD3556" t="b">
        <v>0</v>
      </c>
      <c r="BH3556" t="s">
        <v>272</v>
      </c>
      <c r="BI3556" t="s">
        <v>1243</v>
      </c>
      <c r="BL3556" t="s">
        <v>8986</v>
      </c>
      <c r="BM3556" t="s">
        <v>291</v>
      </c>
      <c r="BN3556" t="s">
        <v>203</v>
      </c>
      <c r="BQ3556" t="s">
        <v>204</v>
      </c>
      <c r="BR3556" t="b">
        <v>0</v>
      </c>
      <c r="BT3556" t="b">
        <v>0</v>
      </c>
      <c r="BW3556" t="s">
        <v>103</v>
      </c>
      <c r="BX3556" t="b">
        <v>0</v>
      </c>
      <c r="BY3556" s="2">
        <v>44376.857581018521</v>
      </c>
      <c r="CB3556" t="b">
        <v>0</v>
      </c>
      <c r="CC3556" t="b">
        <v>1</v>
      </c>
      <c r="CF3556">
        <v>3350</v>
      </c>
      <c r="CH3556">
        <v>3350</v>
      </c>
      <c r="CI3556">
        <v>100</v>
      </c>
      <c r="CJ3556">
        <v>0</v>
      </c>
      <c r="CK3556">
        <f>YEAR(tbl_Opportunity[[#This Row],[Close Date]])</f>
        <v>2020</v>
      </c>
    </row>
    <row r="3557" spans="1:89">
      <c r="A3557" t="s">
        <v>2370</v>
      </c>
      <c r="B3557" t="b">
        <v>0</v>
      </c>
      <c r="D3557" t="b">
        <v>0</v>
      </c>
      <c r="H3557" s="1">
        <v>43980</v>
      </c>
      <c r="I3557" t="b">
        <v>1</v>
      </c>
      <c r="L3557" t="s">
        <v>6654</v>
      </c>
      <c r="O3557" t="s">
        <v>272</v>
      </c>
      <c r="P3557" t="b">
        <v>0</v>
      </c>
      <c r="Q3557" s="2">
        <v>43944.500115740739</v>
      </c>
      <c r="R3557" s="1"/>
      <c r="S3557" t="b">
        <v>0</v>
      </c>
      <c r="U3557" s="1"/>
      <c r="V3557" t="b">
        <v>0</v>
      </c>
      <c r="W3557" s="1">
        <v>43862</v>
      </c>
      <c r="X3557">
        <v>2</v>
      </c>
      <c r="Y3557">
        <v>2020</v>
      </c>
      <c r="Z3557" t="s">
        <v>8</v>
      </c>
      <c r="AA3557" t="s">
        <v>8</v>
      </c>
      <c r="AB3557" t="b">
        <v>0</v>
      </c>
      <c r="AC3557" t="b">
        <v>0</v>
      </c>
      <c r="AE3557" t="b">
        <v>1</v>
      </c>
      <c r="AF3557" t="b">
        <v>0</v>
      </c>
      <c r="AG3557" t="b">
        <v>0</v>
      </c>
      <c r="AI3557" t="b">
        <v>0</v>
      </c>
      <c r="AK3557" t="b">
        <v>0</v>
      </c>
      <c r="AL3557" s="1">
        <v>43991</v>
      </c>
      <c r="AM3557" t="s">
        <v>162</v>
      </c>
      <c r="AN3557" s="2">
        <v>44296.95826388889</v>
      </c>
      <c r="AP3557" s="2">
        <v>43983.571273148147</v>
      </c>
      <c r="AQ3557" s="1"/>
      <c r="AS3557" t="b">
        <v>0</v>
      </c>
      <c r="AV3557" t="s">
        <v>105</v>
      </c>
      <c r="BB3557" t="s">
        <v>9193</v>
      </c>
      <c r="BD3557" t="b">
        <v>0</v>
      </c>
      <c r="BH3557" t="s">
        <v>272</v>
      </c>
      <c r="BI3557" t="s">
        <v>1668</v>
      </c>
      <c r="BL3557" t="s">
        <v>6654</v>
      </c>
      <c r="BM3557" t="s">
        <v>291</v>
      </c>
      <c r="BN3557" t="s">
        <v>203</v>
      </c>
      <c r="BQ3557" t="s">
        <v>204</v>
      </c>
      <c r="BR3557" t="b">
        <v>0</v>
      </c>
      <c r="BT3557" t="b">
        <v>0</v>
      </c>
      <c r="BW3557" t="s">
        <v>103</v>
      </c>
      <c r="BX3557" t="b">
        <v>0</v>
      </c>
      <c r="BY3557" s="2">
        <v>44376.857581018521</v>
      </c>
      <c r="CB3557" t="b">
        <v>0</v>
      </c>
      <c r="CC3557" t="b">
        <v>1</v>
      </c>
      <c r="CF3557">
        <v>765</v>
      </c>
      <c r="CH3557">
        <v>765</v>
      </c>
      <c r="CI3557">
        <v>100</v>
      </c>
      <c r="CJ3557">
        <v>0</v>
      </c>
      <c r="CK3557">
        <f>YEAR(tbl_Opportunity[[#This Row],[Close Date]])</f>
        <v>2020</v>
      </c>
    </row>
    <row r="3558" spans="1:89">
      <c r="A3558" t="s">
        <v>1033</v>
      </c>
      <c r="B3558" t="b">
        <v>0</v>
      </c>
      <c r="D3558" t="b">
        <v>0</v>
      </c>
      <c r="E3558" t="s">
        <v>2947</v>
      </c>
      <c r="H3558" s="1">
        <v>44306</v>
      </c>
      <c r="I3558" t="b">
        <v>1</v>
      </c>
      <c r="L3558" t="s">
        <v>8997</v>
      </c>
      <c r="O3558" t="s">
        <v>272</v>
      </c>
      <c r="P3558" t="b">
        <v>0</v>
      </c>
      <c r="Q3558" s="2">
        <v>44294.836030092592</v>
      </c>
      <c r="R3558" s="1"/>
      <c r="S3558" t="b">
        <v>0</v>
      </c>
      <c r="U3558" s="1"/>
      <c r="V3558" t="b">
        <v>0</v>
      </c>
      <c r="W3558" s="1">
        <v>44228</v>
      </c>
      <c r="X3558">
        <v>2</v>
      </c>
      <c r="Y3558">
        <v>2021</v>
      </c>
      <c r="Z3558" t="s">
        <v>8</v>
      </c>
      <c r="AA3558" t="s">
        <v>8</v>
      </c>
      <c r="AB3558" t="b">
        <v>0</v>
      </c>
      <c r="AC3558" t="b">
        <v>0</v>
      </c>
      <c r="AE3558" t="b">
        <v>1</v>
      </c>
      <c r="AF3558" t="b">
        <v>0</v>
      </c>
      <c r="AG3558" t="b">
        <v>0</v>
      </c>
      <c r="AH3558" t="s">
        <v>4366</v>
      </c>
      <c r="AI3558" t="b">
        <v>0</v>
      </c>
      <c r="AK3558" t="b">
        <v>0</v>
      </c>
      <c r="AL3558" s="1">
        <v>44301</v>
      </c>
      <c r="AM3558" t="s">
        <v>272</v>
      </c>
      <c r="AN3558" s="2">
        <v>44306.670416666668</v>
      </c>
      <c r="AP3558" s="2">
        <v>44306.670393518521</v>
      </c>
      <c r="AQ3558" s="1"/>
      <c r="AS3558" t="b">
        <v>0</v>
      </c>
      <c r="AV3558" t="s">
        <v>93</v>
      </c>
      <c r="BB3558" t="s">
        <v>9194</v>
      </c>
      <c r="BD3558" t="b">
        <v>0</v>
      </c>
      <c r="BH3558" t="s">
        <v>272</v>
      </c>
      <c r="BI3558" t="s">
        <v>6635</v>
      </c>
      <c r="BL3558" t="s">
        <v>8997</v>
      </c>
      <c r="BM3558" t="s">
        <v>291</v>
      </c>
      <c r="BN3558" t="s">
        <v>203</v>
      </c>
      <c r="BQ3558" t="s">
        <v>204</v>
      </c>
      <c r="BR3558" t="b">
        <v>0</v>
      </c>
      <c r="BT3558" t="b">
        <v>0</v>
      </c>
      <c r="BW3558" t="s">
        <v>103</v>
      </c>
      <c r="BX3558" t="b">
        <v>0</v>
      </c>
      <c r="BY3558" s="2">
        <v>44376.857581018521</v>
      </c>
      <c r="BZ3558" t="s">
        <v>314</v>
      </c>
      <c r="CB3558" t="b">
        <v>0</v>
      </c>
      <c r="CC3558" t="b">
        <v>1</v>
      </c>
      <c r="CF3558">
        <v>347</v>
      </c>
      <c r="CH3558">
        <v>347</v>
      </c>
      <c r="CI3558">
        <v>100</v>
      </c>
      <c r="CJ3558">
        <v>0</v>
      </c>
      <c r="CK3558">
        <f>YEAR(tbl_Opportunity[[#This Row],[Close Date]])</f>
        <v>2021</v>
      </c>
    </row>
    <row r="3559" spans="1:89">
      <c r="A3559" t="s">
        <v>6545</v>
      </c>
      <c r="B3559" t="b">
        <v>0</v>
      </c>
      <c r="D3559" t="b">
        <v>0</v>
      </c>
      <c r="E3559" t="s">
        <v>2947</v>
      </c>
      <c r="H3559" s="1">
        <v>44291</v>
      </c>
      <c r="I3559" t="b">
        <v>1</v>
      </c>
      <c r="L3559" t="s">
        <v>6643</v>
      </c>
      <c r="O3559" t="s">
        <v>272</v>
      </c>
      <c r="P3559" t="b">
        <v>0</v>
      </c>
      <c r="Q3559" s="2">
        <v>44265.715902777774</v>
      </c>
      <c r="R3559" s="1"/>
      <c r="S3559" t="b">
        <v>0</v>
      </c>
      <c r="U3559" s="1"/>
      <c r="V3559" t="b">
        <v>0</v>
      </c>
      <c r="W3559" s="1">
        <v>44228</v>
      </c>
      <c r="X3559">
        <v>2</v>
      </c>
      <c r="Y3559">
        <v>2021</v>
      </c>
      <c r="Z3559" t="s">
        <v>8</v>
      </c>
      <c r="AA3559" t="s">
        <v>8</v>
      </c>
      <c r="AB3559" t="b">
        <v>0</v>
      </c>
      <c r="AC3559" t="b">
        <v>0</v>
      </c>
      <c r="AE3559" t="b">
        <v>1</v>
      </c>
      <c r="AF3559" t="b">
        <v>0</v>
      </c>
      <c r="AG3559" t="b">
        <v>0</v>
      </c>
      <c r="AH3559" t="s">
        <v>4366</v>
      </c>
      <c r="AI3559" t="b">
        <v>0</v>
      </c>
      <c r="AK3559" t="b">
        <v>0</v>
      </c>
      <c r="AL3559" s="1">
        <v>44286</v>
      </c>
      <c r="AM3559" t="s">
        <v>162</v>
      </c>
      <c r="AN3559" s="2">
        <v>44296.95826388889</v>
      </c>
      <c r="AP3559" s="2">
        <v>44293.688252314816</v>
      </c>
      <c r="AQ3559" s="1"/>
      <c r="AS3559" t="b">
        <v>0</v>
      </c>
      <c r="AV3559" t="s">
        <v>93</v>
      </c>
      <c r="BB3559" t="s">
        <v>9195</v>
      </c>
      <c r="BD3559" t="b">
        <v>0</v>
      </c>
      <c r="BH3559" t="s">
        <v>272</v>
      </c>
      <c r="BI3559" t="s">
        <v>1072</v>
      </c>
      <c r="BL3559" t="s">
        <v>6643</v>
      </c>
      <c r="BM3559" t="s">
        <v>291</v>
      </c>
      <c r="BN3559" t="s">
        <v>203</v>
      </c>
      <c r="BQ3559" t="s">
        <v>204</v>
      </c>
      <c r="BR3559" t="b">
        <v>0</v>
      </c>
      <c r="BT3559" t="b">
        <v>0</v>
      </c>
      <c r="BW3559" t="s">
        <v>103</v>
      </c>
      <c r="BX3559" t="b">
        <v>0</v>
      </c>
      <c r="BY3559" s="2">
        <v>44376.857581018521</v>
      </c>
      <c r="BZ3559" t="s">
        <v>314</v>
      </c>
      <c r="CB3559" t="b">
        <v>0</v>
      </c>
      <c r="CC3559" t="b">
        <v>1</v>
      </c>
      <c r="CF3559">
        <v>3450</v>
      </c>
      <c r="CH3559">
        <v>3450</v>
      </c>
      <c r="CI3559">
        <v>100</v>
      </c>
      <c r="CJ3559">
        <v>0</v>
      </c>
      <c r="CK3559">
        <f>YEAR(tbl_Opportunity[[#This Row],[Close Date]])</f>
        <v>2021</v>
      </c>
    </row>
    <row r="3560" spans="1:89">
      <c r="A3560" t="s">
        <v>6531</v>
      </c>
      <c r="B3560" t="b">
        <v>0</v>
      </c>
      <c r="D3560" t="b">
        <v>0</v>
      </c>
      <c r="E3560" t="s">
        <v>2947</v>
      </c>
      <c r="H3560" s="1">
        <v>44307</v>
      </c>
      <c r="I3560" t="b">
        <v>1</v>
      </c>
      <c r="L3560" t="s">
        <v>6532</v>
      </c>
      <c r="O3560" t="s">
        <v>272</v>
      </c>
      <c r="P3560" t="b">
        <v>0</v>
      </c>
      <c r="Q3560" s="2">
        <v>44286.505578703705</v>
      </c>
      <c r="R3560" s="1"/>
      <c r="S3560" t="b">
        <v>0</v>
      </c>
      <c r="U3560" s="1"/>
      <c r="V3560" t="b">
        <v>0</v>
      </c>
      <c r="W3560" s="1">
        <v>44228</v>
      </c>
      <c r="X3560">
        <v>2</v>
      </c>
      <c r="Y3560">
        <v>2021</v>
      </c>
      <c r="Z3560" t="s">
        <v>8</v>
      </c>
      <c r="AA3560" t="s">
        <v>8</v>
      </c>
      <c r="AB3560" t="b">
        <v>0</v>
      </c>
      <c r="AC3560" t="b">
        <v>0</v>
      </c>
      <c r="AE3560" t="b">
        <v>1</v>
      </c>
      <c r="AF3560" t="b">
        <v>0</v>
      </c>
      <c r="AG3560" t="b">
        <v>0</v>
      </c>
      <c r="AH3560" t="s">
        <v>3190</v>
      </c>
      <c r="AI3560" t="b">
        <v>0</v>
      </c>
      <c r="AK3560" t="b">
        <v>0</v>
      </c>
      <c r="AL3560" s="1">
        <v>44302</v>
      </c>
      <c r="AM3560" t="s">
        <v>272</v>
      </c>
      <c r="AN3560" s="2">
        <v>44307.574999999997</v>
      </c>
      <c r="AP3560" s="2">
        <v>44307.574988425928</v>
      </c>
      <c r="AQ3560" s="1"/>
      <c r="AS3560" t="b">
        <v>0</v>
      </c>
      <c r="AV3560" t="s">
        <v>176</v>
      </c>
      <c r="BB3560" t="s">
        <v>9196</v>
      </c>
      <c r="BD3560" t="b">
        <v>0</v>
      </c>
      <c r="BH3560" t="s">
        <v>272</v>
      </c>
      <c r="BI3560" t="s">
        <v>1072</v>
      </c>
      <c r="BL3560" t="s">
        <v>6532</v>
      </c>
      <c r="BM3560" t="s">
        <v>291</v>
      </c>
      <c r="BN3560" t="s">
        <v>203</v>
      </c>
      <c r="BQ3560" t="s">
        <v>204</v>
      </c>
      <c r="BR3560" t="b">
        <v>0</v>
      </c>
      <c r="BT3560" t="b">
        <v>0</v>
      </c>
      <c r="BW3560" t="s">
        <v>103</v>
      </c>
      <c r="BX3560" t="b">
        <v>0</v>
      </c>
      <c r="BY3560" s="2">
        <v>44376.857581018521</v>
      </c>
      <c r="BZ3560" t="s">
        <v>314</v>
      </c>
      <c r="CB3560" t="b">
        <v>0</v>
      </c>
      <c r="CC3560" t="b">
        <v>1</v>
      </c>
      <c r="CF3560">
        <v>3450</v>
      </c>
      <c r="CH3560">
        <v>3450</v>
      </c>
      <c r="CI3560">
        <v>100</v>
      </c>
      <c r="CJ3560">
        <v>0</v>
      </c>
      <c r="CK3560">
        <f>YEAR(tbl_Opportunity[[#This Row],[Close Date]])</f>
        <v>2021</v>
      </c>
    </row>
    <row r="3561" spans="1:89">
      <c r="A3561" t="s">
        <v>3246</v>
      </c>
      <c r="B3561" t="b">
        <v>0</v>
      </c>
      <c r="D3561" t="b">
        <v>0</v>
      </c>
      <c r="H3561" s="1">
        <v>44316</v>
      </c>
      <c r="I3561" t="b">
        <v>1</v>
      </c>
      <c r="L3561" t="s">
        <v>3247</v>
      </c>
      <c r="O3561" t="s">
        <v>272</v>
      </c>
      <c r="P3561" t="b">
        <v>0</v>
      </c>
      <c r="Q3561" s="2">
        <v>44287.555462962962</v>
      </c>
      <c r="R3561" s="1"/>
      <c r="S3561" t="b">
        <v>0</v>
      </c>
      <c r="U3561" s="1"/>
      <c r="V3561" t="b">
        <v>0</v>
      </c>
      <c r="W3561" s="1">
        <v>44228</v>
      </c>
      <c r="X3561">
        <v>2</v>
      </c>
      <c r="Y3561">
        <v>2021</v>
      </c>
      <c r="Z3561" t="s">
        <v>8</v>
      </c>
      <c r="AA3561" t="s">
        <v>8</v>
      </c>
      <c r="AB3561" t="b">
        <v>0</v>
      </c>
      <c r="AC3561" t="b">
        <v>0</v>
      </c>
      <c r="AE3561" t="b">
        <v>1</v>
      </c>
      <c r="AF3561" t="b">
        <v>0</v>
      </c>
      <c r="AG3561" t="b">
        <v>0</v>
      </c>
      <c r="AH3561" t="s">
        <v>5147</v>
      </c>
      <c r="AI3561" t="b">
        <v>0</v>
      </c>
      <c r="AK3561" t="b">
        <v>0</v>
      </c>
      <c r="AL3561" s="1">
        <v>44319</v>
      </c>
      <c r="AM3561" t="s">
        <v>272</v>
      </c>
      <c r="AN3561" s="2">
        <v>44321.707499999997</v>
      </c>
      <c r="AP3561" s="2">
        <v>44321.707488425927</v>
      </c>
      <c r="AQ3561" s="1"/>
      <c r="AS3561" t="b">
        <v>0</v>
      </c>
      <c r="AV3561" t="s">
        <v>176</v>
      </c>
      <c r="BB3561" t="s">
        <v>9197</v>
      </c>
      <c r="BD3561" t="b">
        <v>0</v>
      </c>
      <c r="BH3561" t="s">
        <v>272</v>
      </c>
      <c r="BI3561" t="s">
        <v>1072</v>
      </c>
      <c r="BL3561" t="s">
        <v>3247</v>
      </c>
      <c r="BM3561" t="s">
        <v>291</v>
      </c>
      <c r="BN3561" t="s">
        <v>203</v>
      </c>
      <c r="BQ3561" t="s">
        <v>204</v>
      </c>
      <c r="BR3561" t="b">
        <v>0</v>
      </c>
      <c r="BT3561" t="b">
        <v>0</v>
      </c>
      <c r="BW3561" t="s">
        <v>103</v>
      </c>
      <c r="BX3561" t="b">
        <v>0</v>
      </c>
      <c r="BY3561" s="2">
        <v>44376.857581018521</v>
      </c>
      <c r="BZ3561" t="s">
        <v>314</v>
      </c>
      <c r="CB3561" t="b">
        <v>0</v>
      </c>
      <c r="CC3561" t="b">
        <v>1</v>
      </c>
      <c r="CF3561">
        <v>725</v>
      </c>
      <c r="CH3561">
        <v>725</v>
      </c>
      <c r="CI3561">
        <v>100</v>
      </c>
      <c r="CJ3561">
        <v>0</v>
      </c>
      <c r="CK3561">
        <f>YEAR(tbl_Opportunity[[#This Row],[Close Date]])</f>
        <v>2021</v>
      </c>
    </row>
    <row r="3562" spans="1:89">
      <c r="A3562" t="s">
        <v>1261</v>
      </c>
      <c r="B3562" t="b">
        <v>0</v>
      </c>
      <c r="D3562" t="b">
        <v>0</v>
      </c>
      <c r="E3562" t="s">
        <v>4532</v>
      </c>
      <c r="H3562" s="1">
        <v>44295</v>
      </c>
      <c r="I3562" t="b">
        <v>1</v>
      </c>
      <c r="L3562" t="s">
        <v>9004</v>
      </c>
      <c r="O3562" t="s">
        <v>272</v>
      </c>
      <c r="P3562" t="b">
        <v>0</v>
      </c>
      <c r="Q3562" s="2">
        <v>44292.932488425926</v>
      </c>
      <c r="R3562" s="1"/>
      <c r="S3562" t="b">
        <v>0</v>
      </c>
      <c r="U3562" s="1"/>
      <c r="V3562" t="b">
        <v>0</v>
      </c>
      <c r="W3562" s="1">
        <v>44228</v>
      </c>
      <c r="X3562">
        <v>2</v>
      </c>
      <c r="Y3562">
        <v>2021</v>
      </c>
      <c r="Z3562" t="s">
        <v>8</v>
      </c>
      <c r="AA3562" t="s">
        <v>8</v>
      </c>
      <c r="AB3562" t="b">
        <v>0</v>
      </c>
      <c r="AC3562" t="b">
        <v>0</v>
      </c>
      <c r="AE3562" t="b">
        <v>1</v>
      </c>
      <c r="AF3562" t="b">
        <v>0</v>
      </c>
      <c r="AG3562" t="b">
        <v>0</v>
      </c>
      <c r="AH3562" t="s">
        <v>4366</v>
      </c>
      <c r="AI3562" t="b">
        <v>0</v>
      </c>
      <c r="AK3562" t="b">
        <v>0</v>
      </c>
      <c r="AL3562" s="1"/>
      <c r="AM3562" t="s">
        <v>272</v>
      </c>
      <c r="AN3562" s="2">
        <v>44298.63181712963</v>
      </c>
      <c r="AP3562" s="2">
        <v>44298.631805555553</v>
      </c>
      <c r="AQ3562" s="1"/>
      <c r="AS3562" t="b">
        <v>0</v>
      </c>
      <c r="AV3562" t="s">
        <v>93</v>
      </c>
      <c r="BB3562" t="s">
        <v>9198</v>
      </c>
      <c r="BD3562" t="b">
        <v>0</v>
      </c>
      <c r="BH3562" t="s">
        <v>272</v>
      </c>
      <c r="BI3562" t="s">
        <v>1072</v>
      </c>
      <c r="BL3562" t="s">
        <v>9004</v>
      </c>
      <c r="BM3562" t="s">
        <v>291</v>
      </c>
      <c r="BN3562" t="s">
        <v>203</v>
      </c>
      <c r="BQ3562" t="s">
        <v>204</v>
      </c>
      <c r="BR3562" t="b">
        <v>0</v>
      </c>
      <c r="BT3562" t="b">
        <v>0</v>
      </c>
      <c r="BW3562" t="s">
        <v>103</v>
      </c>
      <c r="BX3562" t="b">
        <v>0</v>
      </c>
      <c r="BY3562" s="2">
        <v>44376.857581018521</v>
      </c>
      <c r="BZ3562" t="s">
        <v>314</v>
      </c>
      <c r="CB3562" t="b">
        <v>0</v>
      </c>
      <c r="CC3562" t="b">
        <v>1</v>
      </c>
      <c r="CF3562">
        <v>3443.75</v>
      </c>
      <c r="CH3562">
        <v>3443.75</v>
      </c>
      <c r="CI3562">
        <v>100</v>
      </c>
      <c r="CJ3562">
        <v>0</v>
      </c>
      <c r="CK3562">
        <f>YEAR(tbl_Opportunity[[#This Row],[Close Date]])</f>
        <v>2021</v>
      </c>
    </row>
    <row r="3563" spans="1:89">
      <c r="A3563" t="s">
        <v>2219</v>
      </c>
      <c r="B3563" t="b">
        <v>0</v>
      </c>
      <c r="D3563" t="b">
        <v>0</v>
      </c>
      <c r="E3563" t="s">
        <v>6399</v>
      </c>
      <c r="H3563" s="1">
        <v>44298</v>
      </c>
      <c r="I3563" t="b">
        <v>1</v>
      </c>
      <c r="L3563" t="s">
        <v>6400</v>
      </c>
      <c r="O3563" t="s">
        <v>272</v>
      </c>
      <c r="P3563" t="b">
        <v>0</v>
      </c>
      <c r="Q3563" s="2">
        <v>44298.59746527778</v>
      </c>
      <c r="R3563" s="1"/>
      <c r="S3563" t="b">
        <v>0</v>
      </c>
      <c r="U3563" s="1"/>
      <c r="V3563" t="b">
        <v>0</v>
      </c>
      <c r="W3563" s="1">
        <v>44228</v>
      </c>
      <c r="X3563">
        <v>2</v>
      </c>
      <c r="Y3563">
        <v>2021</v>
      </c>
      <c r="Z3563" t="s">
        <v>8</v>
      </c>
      <c r="AA3563" t="s">
        <v>8</v>
      </c>
      <c r="AB3563" t="b">
        <v>0</v>
      </c>
      <c r="AC3563" t="b">
        <v>0</v>
      </c>
      <c r="AE3563" t="b">
        <v>1</v>
      </c>
      <c r="AF3563" t="b">
        <v>0</v>
      </c>
      <c r="AG3563" t="b">
        <v>0</v>
      </c>
      <c r="AH3563" t="s">
        <v>4366</v>
      </c>
      <c r="AI3563" t="b">
        <v>0</v>
      </c>
      <c r="AK3563" t="b">
        <v>0</v>
      </c>
      <c r="AL3563" s="1">
        <v>44298</v>
      </c>
      <c r="AM3563" t="s">
        <v>272</v>
      </c>
      <c r="AN3563" s="2">
        <v>44298.873645833337</v>
      </c>
      <c r="AP3563" s="2">
        <v>44298.873645833337</v>
      </c>
      <c r="AQ3563" s="1"/>
      <c r="AS3563" t="b">
        <v>0</v>
      </c>
      <c r="AV3563" t="s">
        <v>2870</v>
      </c>
      <c r="BB3563" t="s">
        <v>9199</v>
      </c>
      <c r="BD3563" t="b">
        <v>0</v>
      </c>
      <c r="BH3563" t="s">
        <v>272</v>
      </c>
      <c r="BI3563" t="s">
        <v>1072</v>
      </c>
      <c r="BL3563" t="s">
        <v>6400</v>
      </c>
      <c r="BM3563" t="s">
        <v>291</v>
      </c>
      <c r="BN3563" t="s">
        <v>203</v>
      </c>
      <c r="BQ3563" t="s">
        <v>204</v>
      </c>
      <c r="BR3563" t="b">
        <v>0</v>
      </c>
      <c r="BT3563" t="b">
        <v>0</v>
      </c>
      <c r="BW3563" t="s">
        <v>103</v>
      </c>
      <c r="BX3563" t="b">
        <v>0</v>
      </c>
      <c r="BY3563" s="2">
        <v>44376.857581018521</v>
      </c>
      <c r="BZ3563" t="s">
        <v>314</v>
      </c>
      <c r="CB3563" t="b">
        <v>0</v>
      </c>
      <c r="CC3563" t="b">
        <v>1</v>
      </c>
      <c r="CF3563">
        <v>3450</v>
      </c>
      <c r="CH3563">
        <v>3450</v>
      </c>
      <c r="CI3563">
        <v>100</v>
      </c>
      <c r="CJ3563">
        <v>0</v>
      </c>
      <c r="CK3563">
        <f>YEAR(tbl_Opportunity[[#This Row],[Close Date]])</f>
        <v>2021</v>
      </c>
    </row>
    <row r="3564" spans="1:89">
      <c r="A3564" t="s">
        <v>1033</v>
      </c>
      <c r="B3564" t="b">
        <v>0</v>
      </c>
      <c r="D3564" t="b">
        <v>0</v>
      </c>
      <c r="E3564" t="s">
        <v>2947</v>
      </c>
      <c r="H3564" s="1">
        <v>44316</v>
      </c>
      <c r="I3564" t="b">
        <v>1</v>
      </c>
      <c r="L3564" t="s">
        <v>8997</v>
      </c>
      <c r="O3564" t="s">
        <v>272</v>
      </c>
      <c r="P3564" t="b">
        <v>0</v>
      </c>
      <c r="Q3564" s="2">
        <v>44307.579328703701</v>
      </c>
      <c r="R3564" s="1"/>
      <c r="S3564" t="b">
        <v>0</v>
      </c>
      <c r="U3564" s="1"/>
      <c r="V3564" t="b">
        <v>0</v>
      </c>
      <c r="W3564" s="1">
        <v>44228</v>
      </c>
      <c r="X3564">
        <v>2</v>
      </c>
      <c r="Y3564">
        <v>2021</v>
      </c>
      <c r="Z3564" t="s">
        <v>8</v>
      </c>
      <c r="AA3564" t="s">
        <v>8</v>
      </c>
      <c r="AB3564" t="b">
        <v>0</v>
      </c>
      <c r="AC3564" t="b">
        <v>0</v>
      </c>
      <c r="AE3564" t="b">
        <v>1</v>
      </c>
      <c r="AF3564" t="b">
        <v>0</v>
      </c>
      <c r="AG3564" t="b">
        <v>0</v>
      </c>
      <c r="AH3564" t="s">
        <v>4366</v>
      </c>
      <c r="AI3564" t="b">
        <v>0</v>
      </c>
      <c r="AK3564" t="b">
        <v>0</v>
      </c>
      <c r="AL3564" s="1">
        <v>44314</v>
      </c>
      <c r="AM3564" t="s">
        <v>272</v>
      </c>
      <c r="AN3564" s="2">
        <v>44323.490844907406</v>
      </c>
      <c r="AP3564" s="2">
        <v>44323.490833333337</v>
      </c>
      <c r="AQ3564" s="1"/>
      <c r="AS3564" t="b">
        <v>0</v>
      </c>
      <c r="AV3564" t="s">
        <v>93</v>
      </c>
      <c r="BB3564" t="s">
        <v>9200</v>
      </c>
      <c r="BD3564" t="b">
        <v>0</v>
      </c>
      <c r="BH3564" t="s">
        <v>272</v>
      </c>
      <c r="BI3564" t="s">
        <v>1072</v>
      </c>
      <c r="BL3564" t="s">
        <v>8997</v>
      </c>
      <c r="BM3564" t="s">
        <v>291</v>
      </c>
      <c r="BN3564" t="s">
        <v>203</v>
      </c>
      <c r="BQ3564" t="s">
        <v>204</v>
      </c>
      <c r="BR3564" t="b">
        <v>0</v>
      </c>
      <c r="BT3564" t="b">
        <v>0</v>
      </c>
      <c r="BW3564" t="s">
        <v>103</v>
      </c>
      <c r="BX3564" t="b">
        <v>0</v>
      </c>
      <c r="BY3564" s="2">
        <v>44376.857581018521</v>
      </c>
      <c r="BZ3564" t="s">
        <v>314</v>
      </c>
      <c r="CB3564" t="b">
        <v>0</v>
      </c>
      <c r="CC3564" t="b">
        <v>1</v>
      </c>
      <c r="CF3564">
        <v>3500</v>
      </c>
      <c r="CH3564">
        <v>3500</v>
      </c>
      <c r="CI3564">
        <v>100</v>
      </c>
      <c r="CJ3564">
        <v>0</v>
      </c>
      <c r="CK3564">
        <f>YEAR(tbl_Opportunity[[#This Row],[Close Date]])</f>
        <v>2021</v>
      </c>
    </row>
    <row r="3565" spans="1:89">
      <c r="A3565" t="s">
        <v>3243</v>
      </c>
      <c r="B3565" t="b">
        <v>0</v>
      </c>
      <c r="D3565" t="b">
        <v>0</v>
      </c>
      <c r="E3565" t="s">
        <v>4532</v>
      </c>
      <c r="H3565" s="1">
        <v>44312</v>
      </c>
      <c r="I3565" t="b">
        <v>1</v>
      </c>
      <c r="L3565" t="s">
        <v>3244</v>
      </c>
      <c r="O3565" t="s">
        <v>272</v>
      </c>
      <c r="P3565" t="b">
        <v>0</v>
      </c>
      <c r="Q3565" s="2">
        <v>44308.77480324074</v>
      </c>
      <c r="R3565" s="1"/>
      <c r="S3565" t="b">
        <v>0</v>
      </c>
      <c r="U3565" s="1"/>
      <c r="V3565" t="b">
        <v>0</v>
      </c>
      <c r="W3565" s="1">
        <v>44228</v>
      </c>
      <c r="X3565">
        <v>2</v>
      </c>
      <c r="Y3565">
        <v>2021</v>
      </c>
      <c r="Z3565" t="s">
        <v>8</v>
      </c>
      <c r="AA3565" t="s">
        <v>8</v>
      </c>
      <c r="AB3565" t="b">
        <v>0</v>
      </c>
      <c r="AC3565" t="b">
        <v>0</v>
      </c>
      <c r="AE3565" t="b">
        <v>1</v>
      </c>
      <c r="AF3565" t="b">
        <v>0</v>
      </c>
      <c r="AG3565" t="b">
        <v>0</v>
      </c>
      <c r="AH3565" t="s">
        <v>3190</v>
      </c>
      <c r="AI3565" t="b">
        <v>0</v>
      </c>
      <c r="AK3565" t="b">
        <v>0</v>
      </c>
      <c r="AL3565" s="1">
        <v>44308</v>
      </c>
      <c r="AM3565" t="s">
        <v>272</v>
      </c>
      <c r="AN3565" s="2">
        <v>44312.710127314815</v>
      </c>
      <c r="AP3565" s="2">
        <v>44312.710115740738</v>
      </c>
      <c r="AQ3565" s="1"/>
      <c r="AS3565" t="b">
        <v>0</v>
      </c>
      <c r="AV3565" t="s">
        <v>2820</v>
      </c>
      <c r="BB3565" t="s">
        <v>9201</v>
      </c>
      <c r="BD3565" t="b">
        <v>0</v>
      </c>
      <c r="BH3565" t="s">
        <v>272</v>
      </c>
      <c r="BI3565" t="s">
        <v>1072</v>
      </c>
      <c r="BL3565" t="s">
        <v>3244</v>
      </c>
      <c r="BM3565" t="s">
        <v>291</v>
      </c>
      <c r="BN3565" t="s">
        <v>203</v>
      </c>
      <c r="BQ3565" t="s">
        <v>204</v>
      </c>
      <c r="BR3565" t="b">
        <v>0</v>
      </c>
      <c r="BT3565" t="b">
        <v>0</v>
      </c>
      <c r="BW3565" t="s">
        <v>103</v>
      </c>
      <c r="BX3565" t="b">
        <v>0</v>
      </c>
      <c r="BY3565" s="2">
        <v>44376.857581018521</v>
      </c>
      <c r="BZ3565" t="s">
        <v>314</v>
      </c>
      <c r="CB3565" t="b">
        <v>0</v>
      </c>
      <c r="CC3565" t="b">
        <v>1</v>
      </c>
      <c r="CF3565">
        <v>3450</v>
      </c>
      <c r="CH3565">
        <v>3450</v>
      </c>
      <c r="CI3565">
        <v>100</v>
      </c>
      <c r="CJ3565">
        <v>0</v>
      </c>
      <c r="CK3565">
        <f>YEAR(tbl_Opportunity[[#This Row],[Close Date]])</f>
        <v>2021</v>
      </c>
    </row>
    <row r="3566" spans="1:89">
      <c r="A3566" t="s">
        <v>475</v>
      </c>
      <c r="B3566" t="b">
        <v>0</v>
      </c>
      <c r="D3566" t="b">
        <v>0</v>
      </c>
      <c r="H3566" s="1">
        <v>44320</v>
      </c>
      <c r="I3566" t="b">
        <v>1</v>
      </c>
      <c r="L3566" t="s">
        <v>6650</v>
      </c>
      <c r="O3566" t="s">
        <v>272</v>
      </c>
      <c r="P3566" t="b">
        <v>0</v>
      </c>
      <c r="Q3566" s="2">
        <v>44320.007303240738</v>
      </c>
      <c r="R3566" s="1"/>
      <c r="S3566" t="b">
        <v>0</v>
      </c>
      <c r="U3566" s="1"/>
      <c r="V3566" t="b">
        <v>0</v>
      </c>
      <c r="W3566" s="1">
        <v>44228</v>
      </c>
      <c r="X3566">
        <v>2</v>
      </c>
      <c r="Y3566">
        <v>2021</v>
      </c>
      <c r="Z3566" t="s">
        <v>8</v>
      </c>
      <c r="AA3566" t="s">
        <v>8</v>
      </c>
      <c r="AB3566" t="b">
        <v>0</v>
      </c>
      <c r="AC3566" t="b">
        <v>0</v>
      </c>
      <c r="AE3566" t="b">
        <v>1</v>
      </c>
      <c r="AF3566" t="b">
        <v>0</v>
      </c>
      <c r="AG3566" t="b">
        <v>0</v>
      </c>
      <c r="AH3566" t="s">
        <v>3190</v>
      </c>
      <c r="AI3566" t="b">
        <v>0</v>
      </c>
      <c r="AK3566" t="b">
        <v>0</v>
      </c>
      <c r="AL3566" s="1">
        <v>44320</v>
      </c>
      <c r="AM3566" t="s">
        <v>272</v>
      </c>
      <c r="AN3566" s="2">
        <v>44320.598761574074</v>
      </c>
      <c r="AP3566" s="2">
        <v>44320.598761574074</v>
      </c>
      <c r="AQ3566" s="1"/>
      <c r="AS3566" t="b">
        <v>0</v>
      </c>
      <c r="AV3566" t="s">
        <v>248</v>
      </c>
      <c r="BB3566" t="s">
        <v>9202</v>
      </c>
      <c r="BD3566" t="b">
        <v>0</v>
      </c>
      <c r="BH3566" t="s">
        <v>272</v>
      </c>
      <c r="BI3566" t="s">
        <v>1072</v>
      </c>
      <c r="BL3566" t="s">
        <v>6650</v>
      </c>
      <c r="BM3566" t="s">
        <v>291</v>
      </c>
      <c r="BN3566" t="s">
        <v>203</v>
      </c>
      <c r="BQ3566" t="s">
        <v>204</v>
      </c>
      <c r="BR3566" t="b">
        <v>0</v>
      </c>
      <c r="BT3566" t="b">
        <v>0</v>
      </c>
      <c r="BW3566" t="s">
        <v>103</v>
      </c>
      <c r="BX3566" t="b">
        <v>0</v>
      </c>
      <c r="BY3566" s="2">
        <v>44376.857581018521</v>
      </c>
      <c r="BZ3566" t="s">
        <v>314</v>
      </c>
      <c r="CB3566" t="b">
        <v>0</v>
      </c>
      <c r="CC3566" t="b">
        <v>1</v>
      </c>
      <c r="CF3566">
        <v>3450</v>
      </c>
      <c r="CH3566">
        <v>3450</v>
      </c>
      <c r="CI3566">
        <v>100</v>
      </c>
      <c r="CJ3566">
        <v>0</v>
      </c>
      <c r="CK3566">
        <f>YEAR(tbl_Opportunity[[#This Row],[Close Date]])</f>
        <v>2021</v>
      </c>
    </row>
    <row r="3567" spans="1:89">
      <c r="A3567" t="s">
        <v>1261</v>
      </c>
      <c r="B3567" t="b">
        <v>0</v>
      </c>
      <c r="D3567" t="b">
        <v>0</v>
      </c>
      <c r="E3567" t="s">
        <v>1005</v>
      </c>
      <c r="H3567" s="1">
        <v>44321</v>
      </c>
      <c r="I3567" t="b">
        <v>1</v>
      </c>
      <c r="L3567" t="s">
        <v>1262</v>
      </c>
      <c r="O3567" t="s">
        <v>272</v>
      </c>
      <c r="P3567" t="b">
        <v>0</v>
      </c>
      <c r="Q3567" s="2">
        <v>44320.518460648149</v>
      </c>
      <c r="R3567" s="1"/>
      <c r="S3567" t="b">
        <v>0</v>
      </c>
      <c r="U3567" s="1"/>
      <c r="V3567" t="b">
        <v>0</v>
      </c>
      <c r="W3567" s="1">
        <v>44228</v>
      </c>
      <c r="X3567">
        <v>2</v>
      </c>
      <c r="Y3567">
        <v>2021</v>
      </c>
      <c r="Z3567" t="s">
        <v>8</v>
      </c>
      <c r="AA3567" t="s">
        <v>8</v>
      </c>
      <c r="AB3567" t="b">
        <v>0</v>
      </c>
      <c r="AC3567" t="b">
        <v>0</v>
      </c>
      <c r="AE3567" t="b">
        <v>1</v>
      </c>
      <c r="AF3567" t="b">
        <v>0</v>
      </c>
      <c r="AG3567" t="b">
        <v>0</v>
      </c>
      <c r="AH3567" t="s">
        <v>4366</v>
      </c>
      <c r="AI3567" t="b">
        <v>0</v>
      </c>
      <c r="AK3567" t="b">
        <v>0</v>
      </c>
      <c r="AL3567" s="1">
        <v>44320</v>
      </c>
      <c r="AM3567" t="s">
        <v>272</v>
      </c>
      <c r="AN3567" s="2">
        <v>44321.669456018521</v>
      </c>
      <c r="AP3567" s="2">
        <v>44321.669444444444</v>
      </c>
      <c r="AQ3567" s="1"/>
      <c r="AS3567" t="b">
        <v>0</v>
      </c>
      <c r="AV3567" t="s">
        <v>176</v>
      </c>
      <c r="BB3567" t="s">
        <v>9203</v>
      </c>
      <c r="BD3567" t="b">
        <v>0</v>
      </c>
      <c r="BH3567" t="s">
        <v>272</v>
      </c>
      <c r="BI3567" t="s">
        <v>1072</v>
      </c>
      <c r="BL3567" t="s">
        <v>1262</v>
      </c>
      <c r="BM3567" t="s">
        <v>291</v>
      </c>
      <c r="BN3567" t="s">
        <v>203</v>
      </c>
      <c r="BQ3567" t="s">
        <v>204</v>
      </c>
      <c r="BR3567" t="b">
        <v>0</v>
      </c>
      <c r="BT3567" t="b">
        <v>0</v>
      </c>
      <c r="BW3567" t="s">
        <v>103</v>
      </c>
      <c r="BX3567" t="b">
        <v>0</v>
      </c>
      <c r="BY3567" s="2">
        <v>44376.857581018521</v>
      </c>
      <c r="BZ3567" t="s">
        <v>314</v>
      </c>
      <c r="CB3567" t="b">
        <v>0</v>
      </c>
      <c r="CC3567" t="b">
        <v>1</v>
      </c>
      <c r="CF3567">
        <v>725</v>
      </c>
      <c r="CH3567">
        <v>725</v>
      </c>
      <c r="CI3567">
        <v>100</v>
      </c>
      <c r="CJ3567">
        <v>0</v>
      </c>
      <c r="CK3567">
        <f>YEAR(tbl_Opportunity[[#This Row],[Close Date]])</f>
        <v>2021</v>
      </c>
    </row>
    <row r="3568" spans="1:89">
      <c r="A3568" t="s">
        <v>1261</v>
      </c>
      <c r="B3568" t="b">
        <v>0</v>
      </c>
      <c r="D3568" t="b">
        <v>0</v>
      </c>
      <c r="E3568" t="s">
        <v>4532</v>
      </c>
      <c r="H3568" s="1">
        <v>44326</v>
      </c>
      <c r="I3568" t="b">
        <v>1</v>
      </c>
      <c r="L3568" t="s">
        <v>9004</v>
      </c>
      <c r="O3568" t="s">
        <v>272</v>
      </c>
      <c r="P3568" t="b">
        <v>0</v>
      </c>
      <c r="Q3568" s="2">
        <v>44326.530393518522</v>
      </c>
      <c r="R3568" s="1"/>
      <c r="S3568" t="b">
        <v>0</v>
      </c>
      <c r="U3568" s="1"/>
      <c r="V3568" t="b">
        <v>0</v>
      </c>
      <c r="W3568" s="1">
        <v>44228</v>
      </c>
      <c r="X3568">
        <v>2</v>
      </c>
      <c r="Y3568">
        <v>2021</v>
      </c>
      <c r="Z3568" t="s">
        <v>8</v>
      </c>
      <c r="AA3568" t="s">
        <v>8</v>
      </c>
      <c r="AB3568" t="b">
        <v>0</v>
      </c>
      <c r="AC3568" t="b">
        <v>0</v>
      </c>
      <c r="AE3568" t="b">
        <v>1</v>
      </c>
      <c r="AF3568" t="b">
        <v>0</v>
      </c>
      <c r="AG3568" t="b">
        <v>0</v>
      </c>
      <c r="AH3568" t="s">
        <v>4366</v>
      </c>
      <c r="AI3568" t="b">
        <v>0</v>
      </c>
      <c r="AK3568" t="b">
        <v>0</v>
      </c>
      <c r="AL3568" s="1"/>
      <c r="AM3568" t="s">
        <v>272</v>
      </c>
      <c r="AN3568" s="2">
        <v>44326.642650462964</v>
      </c>
      <c r="AP3568" s="2">
        <v>44326.642638888887</v>
      </c>
      <c r="AQ3568" s="1"/>
      <c r="AS3568" t="b">
        <v>0</v>
      </c>
      <c r="AV3568" t="s">
        <v>93</v>
      </c>
      <c r="BB3568" t="s">
        <v>9204</v>
      </c>
      <c r="BD3568" t="b">
        <v>0</v>
      </c>
      <c r="BH3568" t="s">
        <v>272</v>
      </c>
      <c r="BI3568" t="s">
        <v>1072</v>
      </c>
      <c r="BL3568" t="s">
        <v>9004</v>
      </c>
      <c r="BM3568" t="s">
        <v>291</v>
      </c>
      <c r="BN3568" t="s">
        <v>203</v>
      </c>
      <c r="BQ3568" t="s">
        <v>204</v>
      </c>
      <c r="BR3568" t="b">
        <v>0</v>
      </c>
      <c r="BT3568" t="b">
        <v>0</v>
      </c>
      <c r="BW3568" t="s">
        <v>103</v>
      </c>
      <c r="BX3568" t="b">
        <v>0</v>
      </c>
      <c r="BY3568" s="2">
        <v>44376.857581018521</v>
      </c>
      <c r="BZ3568" t="s">
        <v>314</v>
      </c>
      <c r="CB3568" t="b">
        <v>0</v>
      </c>
      <c r="CC3568" t="b">
        <v>1</v>
      </c>
      <c r="CF3568">
        <v>3450</v>
      </c>
      <c r="CH3568">
        <v>3450</v>
      </c>
      <c r="CI3568">
        <v>100</v>
      </c>
      <c r="CJ3568">
        <v>0</v>
      </c>
      <c r="CK3568">
        <f>YEAR(tbl_Opportunity[[#This Row],[Close Date]])</f>
        <v>2021</v>
      </c>
    </row>
    <row r="3569" spans="1:89">
      <c r="A3569" t="s">
        <v>1968</v>
      </c>
      <c r="B3569" t="b">
        <v>0</v>
      </c>
      <c r="D3569" t="b">
        <v>0</v>
      </c>
      <c r="H3569" s="1">
        <v>42908</v>
      </c>
      <c r="I3569" t="b">
        <v>1</v>
      </c>
      <c r="L3569" t="s">
        <v>1969</v>
      </c>
      <c r="O3569" t="s">
        <v>2137</v>
      </c>
      <c r="P3569" t="b">
        <v>0</v>
      </c>
      <c r="Q3569" s="2">
        <v>42878.525057870371</v>
      </c>
      <c r="R3569" s="1"/>
      <c r="S3569" t="b">
        <v>0</v>
      </c>
      <c r="U3569" s="1"/>
      <c r="V3569" t="b">
        <v>0</v>
      </c>
      <c r="W3569" s="1">
        <v>42767</v>
      </c>
      <c r="X3569">
        <v>2</v>
      </c>
      <c r="Y3569">
        <v>2017</v>
      </c>
      <c r="Z3569" t="s">
        <v>8</v>
      </c>
      <c r="AA3569" t="s">
        <v>8</v>
      </c>
      <c r="AB3569" t="b">
        <v>0</v>
      </c>
      <c r="AC3569" t="b">
        <v>0</v>
      </c>
      <c r="AE3569" t="b">
        <v>1</v>
      </c>
      <c r="AF3569" t="b">
        <v>0</v>
      </c>
      <c r="AG3569" t="b">
        <v>0</v>
      </c>
      <c r="AH3569" t="s">
        <v>4366</v>
      </c>
      <c r="AI3569" t="b">
        <v>0</v>
      </c>
      <c r="AK3569" t="b">
        <v>0</v>
      </c>
      <c r="AL3569" s="1"/>
      <c r="AM3569" t="s">
        <v>162</v>
      </c>
      <c r="AN3569" s="2">
        <v>44297.835520833331</v>
      </c>
      <c r="AP3569" s="2">
        <v>43169.630393518521</v>
      </c>
      <c r="AQ3569" s="1"/>
      <c r="AS3569" t="b">
        <v>0</v>
      </c>
      <c r="AU3569" t="s">
        <v>216</v>
      </c>
      <c r="AV3569" t="s">
        <v>105</v>
      </c>
      <c r="BB3569" t="s">
        <v>9205</v>
      </c>
      <c r="BD3569" t="b">
        <v>0</v>
      </c>
      <c r="BH3569" t="s">
        <v>215</v>
      </c>
      <c r="BI3569" t="s">
        <v>200</v>
      </c>
      <c r="BJ3569" t="s">
        <v>216</v>
      </c>
      <c r="BM3569" t="s">
        <v>291</v>
      </c>
      <c r="BN3569" t="s">
        <v>203</v>
      </c>
      <c r="BQ3569" t="s">
        <v>204</v>
      </c>
      <c r="BR3569" t="b">
        <v>0</v>
      </c>
      <c r="BT3569" t="b">
        <v>0</v>
      </c>
      <c r="BW3569" t="s">
        <v>103</v>
      </c>
      <c r="BX3569" t="b">
        <v>0</v>
      </c>
      <c r="BY3569" s="2">
        <v>44376.857569444444</v>
      </c>
      <c r="BZ3569" t="s">
        <v>217</v>
      </c>
      <c r="CB3569" t="b">
        <v>0</v>
      </c>
      <c r="CC3569" t="b">
        <v>1</v>
      </c>
      <c r="CF3569">
        <v>4750</v>
      </c>
      <c r="CH3569">
        <v>4750</v>
      </c>
      <c r="CI3569">
        <v>100</v>
      </c>
      <c r="CJ3569">
        <v>0</v>
      </c>
      <c r="CK3569">
        <f>YEAR(tbl_Opportunity[[#This Row],[Close Date]])</f>
        <v>2017</v>
      </c>
    </row>
    <row r="3570" spans="1:89">
      <c r="A3570" t="s">
        <v>208</v>
      </c>
      <c r="B3570" t="b">
        <v>0</v>
      </c>
      <c r="D3570" t="b">
        <v>0</v>
      </c>
      <c r="H3570" s="1">
        <v>42914</v>
      </c>
      <c r="I3570" t="b">
        <v>1</v>
      </c>
      <c r="L3570" t="s">
        <v>2450</v>
      </c>
      <c r="O3570" t="s">
        <v>2137</v>
      </c>
      <c r="P3570" t="b">
        <v>0</v>
      </c>
      <c r="Q3570" s="2">
        <v>42930.584710648145</v>
      </c>
      <c r="R3570" s="1"/>
      <c r="S3570" t="b">
        <v>0</v>
      </c>
      <c r="U3570" s="1"/>
      <c r="V3570" t="b">
        <v>0</v>
      </c>
      <c r="W3570" s="1">
        <v>42767</v>
      </c>
      <c r="X3570">
        <v>2</v>
      </c>
      <c r="Y3570">
        <v>2017</v>
      </c>
      <c r="Z3570" t="s">
        <v>8</v>
      </c>
      <c r="AA3570" t="s">
        <v>8</v>
      </c>
      <c r="AB3570" t="b">
        <v>0</v>
      </c>
      <c r="AC3570" t="b">
        <v>0</v>
      </c>
      <c r="AE3570" t="b">
        <v>1</v>
      </c>
      <c r="AF3570" t="b">
        <v>0</v>
      </c>
      <c r="AG3570" t="b">
        <v>0</v>
      </c>
      <c r="AH3570" t="s">
        <v>4366</v>
      </c>
      <c r="AI3570" t="b">
        <v>0</v>
      </c>
      <c r="AK3570" t="b">
        <v>0</v>
      </c>
      <c r="AL3570" s="1"/>
      <c r="AM3570" t="s">
        <v>162</v>
      </c>
      <c r="AN3570" s="2">
        <v>44297.837673611109</v>
      </c>
      <c r="AP3570" s="2">
        <v>43169.630393518521</v>
      </c>
      <c r="AQ3570" s="1"/>
      <c r="AS3570" t="b">
        <v>0</v>
      </c>
      <c r="AU3570" t="s">
        <v>216</v>
      </c>
      <c r="AV3570" t="s">
        <v>213</v>
      </c>
      <c r="BB3570" t="s">
        <v>9206</v>
      </c>
      <c r="BD3570" t="b">
        <v>0</v>
      </c>
      <c r="BH3570" t="s">
        <v>215</v>
      </c>
      <c r="BI3570" t="s">
        <v>200</v>
      </c>
      <c r="BJ3570" t="s">
        <v>216</v>
      </c>
      <c r="BM3570" t="s">
        <v>291</v>
      </c>
      <c r="BN3570" t="s">
        <v>203</v>
      </c>
      <c r="BQ3570" t="s">
        <v>204</v>
      </c>
      <c r="BR3570" t="b">
        <v>0</v>
      </c>
      <c r="BT3570" t="b">
        <v>0</v>
      </c>
      <c r="BW3570" t="s">
        <v>103</v>
      </c>
      <c r="BX3570" t="b">
        <v>0</v>
      </c>
      <c r="BY3570" s="2">
        <v>44376.857569444444</v>
      </c>
      <c r="BZ3570" t="s">
        <v>217</v>
      </c>
      <c r="CB3570" t="b">
        <v>0</v>
      </c>
      <c r="CC3570" t="b">
        <v>1</v>
      </c>
      <c r="CF3570">
        <v>4750</v>
      </c>
      <c r="CH3570">
        <v>4750</v>
      </c>
      <c r="CI3570">
        <v>100</v>
      </c>
      <c r="CJ3570">
        <v>0</v>
      </c>
      <c r="CK3570">
        <f>YEAR(tbl_Opportunity[[#This Row],[Close Date]])</f>
        <v>2017</v>
      </c>
    </row>
    <row r="3571" spans="1:89">
      <c r="A3571" t="s">
        <v>1064</v>
      </c>
      <c r="B3571" t="b">
        <v>0</v>
      </c>
      <c r="D3571" t="b">
        <v>0</v>
      </c>
      <c r="E3571" t="s">
        <v>1221</v>
      </c>
      <c r="H3571" s="1">
        <v>43646</v>
      </c>
      <c r="I3571" t="b">
        <v>1</v>
      </c>
      <c r="L3571" t="s">
        <v>1591</v>
      </c>
      <c r="O3571" t="s">
        <v>215</v>
      </c>
      <c r="P3571" t="b">
        <v>0</v>
      </c>
      <c r="Q3571" s="2">
        <v>43608.64166666667</v>
      </c>
      <c r="R3571" s="1"/>
      <c r="S3571" t="b">
        <v>0</v>
      </c>
      <c r="U3571" s="1"/>
      <c r="V3571" t="b">
        <v>0</v>
      </c>
      <c r="W3571" s="1">
        <v>43497</v>
      </c>
      <c r="X3571">
        <v>2</v>
      </c>
      <c r="Y3571">
        <v>2019</v>
      </c>
      <c r="Z3571" t="s">
        <v>8</v>
      </c>
      <c r="AA3571" t="s">
        <v>8</v>
      </c>
      <c r="AB3571" t="b">
        <v>0</v>
      </c>
      <c r="AC3571" t="b">
        <v>0</v>
      </c>
      <c r="AE3571" t="b">
        <v>1</v>
      </c>
      <c r="AF3571" t="b">
        <v>0</v>
      </c>
      <c r="AG3571" t="b">
        <v>0</v>
      </c>
      <c r="AI3571" t="b">
        <v>0</v>
      </c>
      <c r="AK3571" t="b">
        <v>0</v>
      </c>
      <c r="AL3571" s="1"/>
      <c r="AM3571" t="s">
        <v>162</v>
      </c>
      <c r="AN3571" s="2">
        <v>44297.8278587963</v>
      </c>
      <c r="AP3571" s="2">
        <v>43760.544976851852</v>
      </c>
      <c r="AQ3571" s="1"/>
      <c r="AS3571" t="b">
        <v>0</v>
      </c>
      <c r="AV3571" t="s">
        <v>153</v>
      </c>
      <c r="BB3571" t="s">
        <v>9207</v>
      </c>
      <c r="BD3571" t="b">
        <v>0</v>
      </c>
      <c r="BH3571" t="s">
        <v>215</v>
      </c>
      <c r="BI3571" t="s">
        <v>549</v>
      </c>
      <c r="BL3571" t="s">
        <v>1591</v>
      </c>
      <c r="BM3571" t="s">
        <v>291</v>
      </c>
      <c r="BN3571" t="s">
        <v>203</v>
      </c>
      <c r="BQ3571" t="s">
        <v>204</v>
      </c>
      <c r="BR3571" t="b">
        <v>0</v>
      </c>
      <c r="BT3571" t="b">
        <v>0</v>
      </c>
      <c r="BW3571" t="s">
        <v>103</v>
      </c>
      <c r="BX3571" t="b">
        <v>0</v>
      </c>
      <c r="BY3571" s="2">
        <v>44376.857569444444</v>
      </c>
      <c r="BZ3571" t="s">
        <v>217</v>
      </c>
      <c r="CB3571" t="b">
        <v>0</v>
      </c>
      <c r="CC3571" t="b">
        <v>1</v>
      </c>
      <c r="CF3571">
        <v>10375</v>
      </c>
      <c r="CH3571">
        <v>10375</v>
      </c>
      <c r="CI3571">
        <v>100</v>
      </c>
      <c r="CJ3571">
        <v>0</v>
      </c>
      <c r="CK3571">
        <f>YEAR(tbl_Opportunity[[#This Row],[Close Date]])</f>
        <v>2019</v>
      </c>
    </row>
    <row r="3572" spans="1:89">
      <c r="A3572" t="s">
        <v>5666</v>
      </c>
      <c r="B3572" t="b">
        <v>0</v>
      </c>
      <c r="D3572" t="b">
        <v>0</v>
      </c>
      <c r="E3572" t="s">
        <v>6025</v>
      </c>
      <c r="H3572" s="1">
        <v>43564</v>
      </c>
      <c r="I3572" t="b">
        <v>1</v>
      </c>
      <c r="L3572" t="s">
        <v>6537</v>
      </c>
      <c r="O3572" t="s">
        <v>215</v>
      </c>
      <c r="P3572" t="b">
        <v>0</v>
      </c>
      <c r="Q3572" s="2">
        <v>43382.599768518521</v>
      </c>
      <c r="R3572" s="1"/>
      <c r="S3572" t="b">
        <v>0</v>
      </c>
      <c r="U3572" s="1"/>
      <c r="V3572" t="b">
        <v>0</v>
      </c>
      <c r="W3572" s="1">
        <v>43497</v>
      </c>
      <c r="X3572">
        <v>2</v>
      </c>
      <c r="Y3572">
        <v>2019</v>
      </c>
      <c r="Z3572" t="s">
        <v>8</v>
      </c>
      <c r="AA3572" t="s">
        <v>8</v>
      </c>
      <c r="AB3572" t="b">
        <v>0</v>
      </c>
      <c r="AC3572" t="b">
        <v>0</v>
      </c>
      <c r="AE3572" t="b">
        <v>1</v>
      </c>
      <c r="AF3572" t="b">
        <v>0</v>
      </c>
      <c r="AG3572" t="b">
        <v>0</v>
      </c>
      <c r="AH3572" t="s">
        <v>4366</v>
      </c>
      <c r="AI3572" t="b">
        <v>0</v>
      </c>
      <c r="AK3572" t="b">
        <v>0</v>
      </c>
      <c r="AL3572" s="1"/>
      <c r="AM3572" t="s">
        <v>162</v>
      </c>
      <c r="AN3572" s="2">
        <v>44296.95826388889</v>
      </c>
      <c r="AP3572" s="2">
        <v>43565.143171296295</v>
      </c>
      <c r="AQ3572" s="1"/>
      <c r="AS3572" t="b">
        <v>0</v>
      </c>
      <c r="AV3572" t="s">
        <v>105</v>
      </c>
      <c r="BB3572" t="s">
        <v>9208</v>
      </c>
      <c r="BD3572" t="b">
        <v>0</v>
      </c>
      <c r="BH3572" t="s">
        <v>199</v>
      </c>
      <c r="BI3572" t="s">
        <v>200</v>
      </c>
      <c r="BJ3572" t="s">
        <v>216</v>
      </c>
      <c r="BL3572" t="s">
        <v>6537</v>
      </c>
      <c r="BM3572" t="s">
        <v>291</v>
      </c>
      <c r="BN3572" t="s">
        <v>203</v>
      </c>
      <c r="BQ3572" t="s">
        <v>204</v>
      </c>
      <c r="BR3572" t="b">
        <v>0</v>
      </c>
      <c r="BT3572" t="b">
        <v>0</v>
      </c>
      <c r="BW3572" t="s">
        <v>103</v>
      </c>
      <c r="BX3572" t="b">
        <v>0</v>
      </c>
      <c r="BY3572" s="2">
        <v>44376.857569444444</v>
      </c>
      <c r="CB3572" t="b">
        <v>0</v>
      </c>
      <c r="CC3572" t="b">
        <v>1</v>
      </c>
      <c r="CF3572">
        <v>4600</v>
      </c>
      <c r="CH3572">
        <v>4600</v>
      </c>
      <c r="CI3572">
        <v>100</v>
      </c>
      <c r="CJ3572">
        <v>0</v>
      </c>
      <c r="CK3572">
        <f>YEAR(tbl_Opportunity[[#This Row],[Close Date]])</f>
        <v>2019</v>
      </c>
    </row>
    <row r="3573" spans="1:89">
      <c r="A3573" t="s">
        <v>350</v>
      </c>
      <c r="B3573" t="b">
        <v>0</v>
      </c>
      <c r="D3573" t="b">
        <v>0</v>
      </c>
      <c r="H3573" s="1">
        <v>43262</v>
      </c>
      <c r="I3573" t="b">
        <v>1</v>
      </c>
      <c r="L3573" t="s">
        <v>9209</v>
      </c>
      <c r="O3573" t="s">
        <v>2137</v>
      </c>
      <c r="P3573" t="b">
        <v>0</v>
      </c>
      <c r="Q3573" s="2">
        <v>43193.562581018516</v>
      </c>
      <c r="R3573" s="1"/>
      <c r="S3573" t="b">
        <v>0</v>
      </c>
      <c r="U3573" s="1"/>
      <c r="V3573" t="b">
        <v>0</v>
      </c>
      <c r="W3573" s="1">
        <v>43132</v>
      </c>
      <c r="X3573">
        <v>2</v>
      </c>
      <c r="Y3573">
        <v>2018</v>
      </c>
      <c r="Z3573" t="s">
        <v>8</v>
      </c>
      <c r="AA3573" t="s">
        <v>8</v>
      </c>
      <c r="AB3573" t="b">
        <v>0</v>
      </c>
      <c r="AC3573" t="b">
        <v>0</v>
      </c>
      <c r="AE3573" t="b">
        <v>1</v>
      </c>
      <c r="AF3573" t="b">
        <v>0</v>
      </c>
      <c r="AG3573" t="b">
        <v>0</v>
      </c>
      <c r="AH3573" t="s">
        <v>3190</v>
      </c>
      <c r="AI3573" t="b">
        <v>0</v>
      </c>
      <c r="AK3573" t="b">
        <v>0</v>
      </c>
      <c r="AL3573" s="1"/>
      <c r="AM3573" t="s">
        <v>162</v>
      </c>
      <c r="AN3573" s="2">
        <v>44296.95826388889</v>
      </c>
      <c r="AP3573" s="2">
        <v>43264.765439814815</v>
      </c>
      <c r="AQ3573" s="1"/>
      <c r="AS3573" t="b">
        <v>0</v>
      </c>
      <c r="AV3573" t="s">
        <v>105</v>
      </c>
      <c r="BB3573" t="s">
        <v>9210</v>
      </c>
      <c r="BD3573" t="b">
        <v>0</v>
      </c>
      <c r="BH3573" t="s">
        <v>272</v>
      </c>
      <c r="BI3573" t="s">
        <v>200</v>
      </c>
      <c r="BJ3573" t="s">
        <v>250</v>
      </c>
      <c r="BM3573" t="s">
        <v>291</v>
      </c>
      <c r="BN3573" t="s">
        <v>203</v>
      </c>
      <c r="BQ3573" t="s">
        <v>204</v>
      </c>
      <c r="BR3573" t="b">
        <v>0</v>
      </c>
      <c r="BT3573" t="b">
        <v>0</v>
      </c>
      <c r="BW3573" t="s">
        <v>103</v>
      </c>
      <c r="BX3573" t="b">
        <v>0</v>
      </c>
      <c r="BY3573" s="2">
        <v>44376.857569444444</v>
      </c>
      <c r="CB3573" t="b">
        <v>0</v>
      </c>
      <c r="CC3573" t="b">
        <v>1</v>
      </c>
      <c r="CF3573">
        <v>2950</v>
      </c>
      <c r="CH3573">
        <v>2950</v>
      </c>
      <c r="CI3573">
        <v>100</v>
      </c>
      <c r="CJ3573">
        <v>0</v>
      </c>
      <c r="CK3573">
        <f>YEAR(tbl_Opportunity[[#This Row],[Close Date]])</f>
        <v>2018</v>
      </c>
    </row>
    <row r="3574" spans="1:89">
      <c r="A3574" t="s">
        <v>328</v>
      </c>
      <c r="B3574" t="b">
        <v>0</v>
      </c>
      <c r="D3574" t="b">
        <v>0</v>
      </c>
      <c r="H3574" s="1">
        <v>43587</v>
      </c>
      <c r="I3574" t="b">
        <v>1</v>
      </c>
      <c r="L3574" t="s">
        <v>6722</v>
      </c>
      <c r="O3574" t="s">
        <v>260</v>
      </c>
      <c r="P3574" t="b">
        <v>0</v>
      </c>
      <c r="Q3574" s="2">
        <v>43574.717812499999</v>
      </c>
      <c r="R3574" s="1"/>
      <c r="S3574" t="b">
        <v>0</v>
      </c>
      <c r="U3574" s="1"/>
      <c r="V3574" t="b">
        <v>0</v>
      </c>
      <c r="W3574" s="1">
        <v>43497</v>
      </c>
      <c r="X3574">
        <v>2</v>
      </c>
      <c r="Y3574">
        <v>2019</v>
      </c>
      <c r="Z3574" t="s">
        <v>8</v>
      </c>
      <c r="AA3574" t="s">
        <v>8</v>
      </c>
      <c r="AB3574" t="b">
        <v>0</v>
      </c>
      <c r="AC3574" t="b">
        <v>0</v>
      </c>
      <c r="AE3574" t="b">
        <v>1</v>
      </c>
      <c r="AF3574" t="b">
        <v>0</v>
      </c>
      <c r="AG3574" t="b">
        <v>0</v>
      </c>
      <c r="AH3574" t="s">
        <v>4366</v>
      </c>
      <c r="AI3574" t="b">
        <v>0</v>
      </c>
      <c r="AJ3574" t="s">
        <v>211</v>
      </c>
      <c r="AK3574" t="b">
        <v>0</v>
      </c>
      <c r="AL3574" s="1"/>
      <c r="AM3574" t="s">
        <v>162</v>
      </c>
      <c r="AN3574" s="2">
        <v>44296.95826388889</v>
      </c>
      <c r="AP3574" s="2">
        <v>43587.772557870368</v>
      </c>
      <c r="AQ3574" s="1"/>
      <c r="AS3574" t="b">
        <v>0</v>
      </c>
      <c r="AV3574" t="s">
        <v>93</v>
      </c>
      <c r="BB3574" t="s">
        <v>9211</v>
      </c>
      <c r="BD3574" t="b">
        <v>0</v>
      </c>
      <c r="BH3574" t="s">
        <v>260</v>
      </c>
      <c r="BI3574" t="s">
        <v>549</v>
      </c>
      <c r="BJ3574" t="s">
        <v>216</v>
      </c>
      <c r="BL3574" t="s">
        <v>6722</v>
      </c>
      <c r="BM3574" t="s">
        <v>291</v>
      </c>
      <c r="BN3574" t="s">
        <v>203</v>
      </c>
      <c r="BQ3574" t="s">
        <v>204</v>
      </c>
      <c r="BR3574" t="b">
        <v>0</v>
      </c>
      <c r="BT3574" t="b">
        <v>0</v>
      </c>
      <c r="BW3574" t="s">
        <v>103</v>
      </c>
      <c r="BX3574" t="b">
        <v>0</v>
      </c>
      <c r="BY3574" s="2">
        <v>44376.857569444444</v>
      </c>
      <c r="CB3574" t="b">
        <v>0</v>
      </c>
      <c r="CC3574" t="b">
        <v>1</v>
      </c>
      <c r="CF3574">
        <v>5120</v>
      </c>
      <c r="CH3574">
        <v>5120</v>
      </c>
      <c r="CI3574">
        <v>100</v>
      </c>
      <c r="CJ3574">
        <v>0</v>
      </c>
      <c r="CK3574">
        <f>YEAR(tbl_Opportunity[[#This Row],[Close Date]])</f>
        <v>2019</v>
      </c>
    </row>
    <row r="3575" spans="1:89">
      <c r="A3575" t="s">
        <v>1170</v>
      </c>
      <c r="B3575" t="b">
        <v>0</v>
      </c>
      <c r="D3575" t="b">
        <v>0</v>
      </c>
      <c r="E3575" t="s">
        <v>6818</v>
      </c>
      <c r="H3575" s="1">
        <v>44299</v>
      </c>
      <c r="I3575" t="b">
        <v>1</v>
      </c>
      <c r="L3575" t="s">
        <v>1173</v>
      </c>
      <c r="O3575" t="s">
        <v>272</v>
      </c>
      <c r="P3575" t="b">
        <v>0</v>
      </c>
      <c r="Q3575" s="2">
        <v>44292.730798611112</v>
      </c>
      <c r="R3575" s="1"/>
      <c r="S3575" t="b">
        <v>0</v>
      </c>
      <c r="U3575" s="1"/>
      <c r="V3575" t="b">
        <v>0</v>
      </c>
      <c r="W3575" s="1">
        <v>44228</v>
      </c>
      <c r="X3575">
        <v>2</v>
      </c>
      <c r="Y3575">
        <v>2021</v>
      </c>
      <c r="Z3575" t="s">
        <v>8</v>
      </c>
      <c r="AA3575" t="s">
        <v>8</v>
      </c>
      <c r="AB3575" t="b">
        <v>0</v>
      </c>
      <c r="AC3575" t="b">
        <v>0</v>
      </c>
      <c r="AE3575" t="b">
        <v>1</v>
      </c>
      <c r="AF3575" t="b">
        <v>0</v>
      </c>
      <c r="AG3575" t="b">
        <v>0</v>
      </c>
      <c r="AH3575" t="s">
        <v>4366</v>
      </c>
      <c r="AI3575" t="b">
        <v>0</v>
      </c>
      <c r="AJ3575" t="s">
        <v>462</v>
      </c>
      <c r="AK3575" t="b">
        <v>0</v>
      </c>
      <c r="AL3575" s="1">
        <v>44298</v>
      </c>
      <c r="AM3575" t="s">
        <v>272</v>
      </c>
      <c r="AN3575" s="2">
        <v>44299.671689814815</v>
      </c>
      <c r="AP3575" s="2">
        <v>44299.671689814815</v>
      </c>
      <c r="AQ3575" s="1"/>
      <c r="AS3575" t="b">
        <v>0</v>
      </c>
      <c r="AV3575" t="s">
        <v>176</v>
      </c>
      <c r="BB3575" t="s">
        <v>9212</v>
      </c>
      <c r="BD3575" t="b">
        <v>0</v>
      </c>
      <c r="BH3575" t="s">
        <v>272</v>
      </c>
      <c r="BI3575" t="s">
        <v>1072</v>
      </c>
      <c r="BL3575" t="s">
        <v>1173</v>
      </c>
      <c r="BM3575" t="s">
        <v>291</v>
      </c>
      <c r="BN3575" t="s">
        <v>203</v>
      </c>
      <c r="BQ3575" t="s">
        <v>204</v>
      </c>
      <c r="BR3575" t="b">
        <v>0</v>
      </c>
      <c r="BT3575" t="b">
        <v>0</v>
      </c>
      <c r="BW3575" t="s">
        <v>103</v>
      </c>
      <c r="BX3575" t="b">
        <v>0</v>
      </c>
      <c r="BY3575" s="2">
        <v>44376.857581018521</v>
      </c>
      <c r="BZ3575" t="s">
        <v>314</v>
      </c>
      <c r="CB3575" t="b">
        <v>0</v>
      </c>
      <c r="CC3575" t="b">
        <v>1</v>
      </c>
      <c r="CF3575">
        <v>5707.75</v>
      </c>
      <c r="CH3575">
        <v>5707.75</v>
      </c>
      <c r="CI3575">
        <v>100</v>
      </c>
      <c r="CJ3575">
        <v>0</v>
      </c>
      <c r="CK3575">
        <f>YEAR(tbl_Opportunity[[#This Row],[Close Date]])</f>
        <v>2021</v>
      </c>
    </row>
    <row r="3576" spans="1:89">
      <c r="A3576" t="s">
        <v>1261</v>
      </c>
      <c r="B3576" t="b">
        <v>0</v>
      </c>
      <c r="D3576" t="b">
        <v>0</v>
      </c>
      <c r="E3576" t="s">
        <v>1005</v>
      </c>
      <c r="H3576" s="1">
        <v>44316</v>
      </c>
      <c r="I3576" t="b">
        <v>1</v>
      </c>
      <c r="O3576" t="s">
        <v>272</v>
      </c>
      <c r="P3576" t="b">
        <v>0</v>
      </c>
      <c r="Q3576" s="2">
        <v>44316.773923611108</v>
      </c>
      <c r="R3576" s="1"/>
      <c r="S3576" t="b">
        <v>0</v>
      </c>
      <c r="U3576" s="1"/>
      <c r="V3576" t="b">
        <v>0</v>
      </c>
      <c r="W3576" s="1">
        <v>44228</v>
      </c>
      <c r="X3576">
        <v>2</v>
      </c>
      <c r="Y3576">
        <v>2021</v>
      </c>
      <c r="Z3576" t="s">
        <v>8</v>
      </c>
      <c r="AA3576" t="s">
        <v>8</v>
      </c>
      <c r="AB3576" t="b">
        <v>0</v>
      </c>
      <c r="AC3576" t="b">
        <v>0</v>
      </c>
      <c r="AE3576" t="b">
        <v>1</v>
      </c>
      <c r="AF3576" t="b">
        <v>0</v>
      </c>
      <c r="AG3576" t="b">
        <v>0</v>
      </c>
      <c r="AH3576" t="s">
        <v>4366</v>
      </c>
      <c r="AI3576" t="b">
        <v>0</v>
      </c>
      <c r="AJ3576" t="s">
        <v>462</v>
      </c>
      <c r="AK3576" t="b">
        <v>0</v>
      </c>
      <c r="AL3576" s="1"/>
      <c r="AM3576" t="s">
        <v>272</v>
      </c>
      <c r="AN3576" s="2">
        <v>44316.784351851849</v>
      </c>
      <c r="AP3576" s="2"/>
      <c r="AQ3576" s="1"/>
      <c r="AS3576" t="b">
        <v>0</v>
      </c>
      <c r="AV3576" t="s">
        <v>176</v>
      </c>
      <c r="BB3576" t="s">
        <v>9213</v>
      </c>
      <c r="BD3576" t="b">
        <v>0</v>
      </c>
      <c r="BH3576" t="s">
        <v>272</v>
      </c>
      <c r="BI3576" t="s">
        <v>1072</v>
      </c>
      <c r="BL3576" t="s">
        <v>1262</v>
      </c>
      <c r="BM3576" t="s">
        <v>291</v>
      </c>
      <c r="BN3576" t="s">
        <v>203</v>
      </c>
      <c r="BQ3576" t="s">
        <v>204</v>
      </c>
      <c r="BR3576" t="b">
        <v>0</v>
      </c>
      <c r="BT3576" t="b">
        <v>0</v>
      </c>
      <c r="BW3576" t="s">
        <v>103</v>
      </c>
      <c r="BX3576" t="b">
        <v>0</v>
      </c>
      <c r="BY3576" s="2">
        <v>44376.857581018521</v>
      </c>
      <c r="BZ3576" t="s">
        <v>314</v>
      </c>
      <c r="CB3576" t="b">
        <v>0</v>
      </c>
      <c r="CC3576" t="b">
        <v>1</v>
      </c>
      <c r="CF3576">
        <v>725</v>
      </c>
      <c r="CH3576">
        <v>725</v>
      </c>
      <c r="CI3576">
        <v>100</v>
      </c>
      <c r="CJ3576">
        <v>0</v>
      </c>
      <c r="CK3576">
        <f>YEAR(tbl_Opportunity[[#This Row],[Close Date]])</f>
        <v>2021</v>
      </c>
    </row>
    <row r="3577" spans="1:89">
      <c r="A3577" t="s">
        <v>9093</v>
      </c>
      <c r="B3577" t="b">
        <v>0</v>
      </c>
      <c r="D3577" t="b">
        <v>0</v>
      </c>
      <c r="E3577" t="s">
        <v>6698</v>
      </c>
      <c r="H3577" s="1">
        <v>43957</v>
      </c>
      <c r="I3577" t="b">
        <v>1</v>
      </c>
      <c r="L3577" t="s">
        <v>9094</v>
      </c>
      <c r="O3577" t="s">
        <v>272</v>
      </c>
      <c r="P3577" t="b">
        <v>0</v>
      </c>
      <c r="Q3577" s="2">
        <v>43956.694421296299</v>
      </c>
      <c r="R3577" s="1"/>
      <c r="S3577" t="b">
        <v>0</v>
      </c>
      <c r="U3577" s="1"/>
      <c r="V3577" t="b">
        <v>0</v>
      </c>
      <c r="W3577" s="1">
        <v>43862</v>
      </c>
      <c r="X3577">
        <v>2</v>
      </c>
      <c r="Y3577">
        <v>2020</v>
      </c>
      <c r="Z3577" t="s">
        <v>8</v>
      </c>
      <c r="AA3577" t="s">
        <v>8</v>
      </c>
      <c r="AB3577" t="b">
        <v>0</v>
      </c>
      <c r="AC3577" t="b">
        <v>0</v>
      </c>
      <c r="AE3577" t="b">
        <v>1</v>
      </c>
      <c r="AF3577" t="b">
        <v>0</v>
      </c>
      <c r="AG3577" t="b">
        <v>0</v>
      </c>
      <c r="AH3577" t="s">
        <v>4366</v>
      </c>
      <c r="AI3577" t="b">
        <v>0</v>
      </c>
      <c r="AK3577" t="b">
        <v>0</v>
      </c>
      <c r="AL3577" s="1">
        <v>43956</v>
      </c>
      <c r="AM3577" t="s">
        <v>162</v>
      </c>
      <c r="AN3577" s="2">
        <v>44296.95826388889</v>
      </c>
      <c r="AP3577" s="2">
        <v>43962.557384259257</v>
      </c>
      <c r="AQ3577" s="1"/>
      <c r="AS3577" t="b">
        <v>0</v>
      </c>
      <c r="AV3577" t="s">
        <v>176</v>
      </c>
      <c r="AY3577" t="s">
        <v>2360</v>
      </c>
      <c r="BB3577" t="s">
        <v>9214</v>
      </c>
      <c r="BD3577" t="b">
        <v>0</v>
      </c>
      <c r="BH3577" t="s">
        <v>272</v>
      </c>
      <c r="BI3577" t="s">
        <v>1243</v>
      </c>
      <c r="BL3577" t="s">
        <v>9094</v>
      </c>
      <c r="BM3577" t="s">
        <v>291</v>
      </c>
      <c r="BN3577" t="s">
        <v>203</v>
      </c>
      <c r="BQ3577" t="s">
        <v>204</v>
      </c>
      <c r="BR3577" t="b">
        <v>0</v>
      </c>
      <c r="BT3577" t="b">
        <v>0</v>
      </c>
      <c r="BW3577" t="s">
        <v>103</v>
      </c>
      <c r="BX3577" t="b">
        <v>0</v>
      </c>
      <c r="BY3577" s="2">
        <v>44376.857581018521</v>
      </c>
      <c r="BZ3577" t="s">
        <v>1792</v>
      </c>
      <c r="CB3577" t="b">
        <v>0</v>
      </c>
      <c r="CC3577" t="b">
        <v>1</v>
      </c>
      <c r="CF3577">
        <v>5121</v>
      </c>
      <c r="CH3577">
        <v>5121</v>
      </c>
      <c r="CI3577">
        <v>100</v>
      </c>
      <c r="CJ3577">
        <v>0</v>
      </c>
      <c r="CK3577">
        <f>YEAR(tbl_Opportunity[[#This Row],[Close Date]])</f>
        <v>2020</v>
      </c>
    </row>
    <row r="3578" spans="1:89">
      <c r="A3578" t="s">
        <v>1170</v>
      </c>
      <c r="B3578" t="b">
        <v>0</v>
      </c>
      <c r="D3578" t="b">
        <v>0</v>
      </c>
      <c r="E3578" t="s">
        <v>4664</v>
      </c>
      <c r="H3578" s="1">
        <v>43642</v>
      </c>
      <c r="I3578" t="b">
        <v>1</v>
      </c>
      <c r="L3578" t="s">
        <v>1173</v>
      </c>
      <c r="O3578" t="s">
        <v>272</v>
      </c>
      <c r="P3578" t="b">
        <v>0</v>
      </c>
      <c r="Q3578" s="2">
        <v>43586.687164351853</v>
      </c>
      <c r="R3578" s="1"/>
      <c r="S3578" t="b">
        <v>0</v>
      </c>
      <c r="U3578" s="1"/>
      <c r="V3578" t="b">
        <v>0</v>
      </c>
      <c r="W3578" s="1">
        <v>43497</v>
      </c>
      <c r="X3578">
        <v>2</v>
      </c>
      <c r="Y3578">
        <v>2019</v>
      </c>
      <c r="Z3578" t="s">
        <v>8</v>
      </c>
      <c r="AA3578" t="s">
        <v>8</v>
      </c>
      <c r="AB3578" t="b">
        <v>0</v>
      </c>
      <c r="AC3578" t="b">
        <v>0</v>
      </c>
      <c r="AE3578" t="b">
        <v>1</v>
      </c>
      <c r="AF3578" t="b">
        <v>0</v>
      </c>
      <c r="AG3578" t="b">
        <v>0</v>
      </c>
      <c r="AI3578" t="b">
        <v>0</v>
      </c>
      <c r="AK3578" t="b">
        <v>0</v>
      </c>
      <c r="AL3578" s="1"/>
      <c r="AM3578" t="s">
        <v>162</v>
      </c>
      <c r="AN3578" s="2">
        <v>44296.95826388889</v>
      </c>
      <c r="AP3578" s="2">
        <v>43642.637233796297</v>
      </c>
      <c r="AQ3578" s="1"/>
      <c r="AS3578" t="b">
        <v>0</v>
      </c>
      <c r="AV3578" t="s">
        <v>176</v>
      </c>
      <c r="AY3578" t="s">
        <v>236</v>
      </c>
      <c r="BB3578" t="s">
        <v>9215</v>
      </c>
      <c r="BD3578" t="b">
        <v>0</v>
      </c>
      <c r="BH3578" t="s">
        <v>272</v>
      </c>
      <c r="BI3578" t="s">
        <v>549</v>
      </c>
      <c r="BL3578" t="s">
        <v>1173</v>
      </c>
      <c r="BM3578" t="s">
        <v>291</v>
      </c>
      <c r="BN3578" t="s">
        <v>203</v>
      </c>
      <c r="BQ3578" t="s">
        <v>204</v>
      </c>
      <c r="BR3578" t="b">
        <v>0</v>
      </c>
      <c r="BT3578" t="b">
        <v>0</v>
      </c>
      <c r="BW3578" t="s">
        <v>103</v>
      </c>
      <c r="BX3578" t="b">
        <v>0</v>
      </c>
      <c r="BY3578" s="2">
        <v>44376.857569444444</v>
      </c>
      <c r="CB3578" t="b">
        <v>0</v>
      </c>
      <c r="CC3578" t="b">
        <v>1</v>
      </c>
      <c r="CF3578">
        <v>670</v>
      </c>
      <c r="CH3578">
        <v>670</v>
      </c>
      <c r="CI3578">
        <v>100</v>
      </c>
      <c r="CJ3578">
        <v>0</v>
      </c>
      <c r="CK3578">
        <f>YEAR(tbl_Opportunity[[#This Row],[Close Date]])</f>
        <v>2019</v>
      </c>
    </row>
    <row r="3579" spans="1:89">
      <c r="A3579" t="s">
        <v>1220</v>
      </c>
      <c r="B3579" t="b">
        <v>0</v>
      </c>
      <c r="D3579" t="b">
        <v>0</v>
      </c>
      <c r="E3579" t="s">
        <v>1813</v>
      </c>
      <c r="H3579" s="1">
        <v>43642</v>
      </c>
      <c r="I3579" t="b">
        <v>1</v>
      </c>
      <c r="L3579" t="s">
        <v>1814</v>
      </c>
      <c r="O3579" t="s">
        <v>272</v>
      </c>
      <c r="P3579" t="b">
        <v>0</v>
      </c>
      <c r="Q3579" s="2">
        <v>43641.651597222219</v>
      </c>
      <c r="R3579" s="1"/>
      <c r="S3579" t="b">
        <v>0</v>
      </c>
      <c r="U3579" s="1"/>
      <c r="V3579" t="b">
        <v>0</v>
      </c>
      <c r="W3579" s="1">
        <v>43497</v>
      </c>
      <c r="X3579">
        <v>2</v>
      </c>
      <c r="Y3579">
        <v>2019</v>
      </c>
      <c r="Z3579" t="s">
        <v>8</v>
      </c>
      <c r="AA3579" t="s">
        <v>8</v>
      </c>
      <c r="AB3579" t="b">
        <v>0</v>
      </c>
      <c r="AC3579" t="b">
        <v>0</v>
      </c>
      <c r="AE3579" t="b">
        <v>1</v>
      </c>
      <c r="AF3579" t="b">
        <v>0</v>
      </c>
      <c r="AG3579" t="b">
        <v>0</v>
      </c>
      <c r="AI3579" t="b">
        <v>0</v>
      </c>
      <c r="AK3579" t="b">
        <v>0</v>
      </c>
      <c r="AL3579" s="1"/>
      <c r="AM3579" t="s">
        <v>162</v>
      </c>
      <c r="AN3579" s="2">
        <v>44296.95826388889</v>
      </c>
      <c r="AP3579" s="2">
        <v>43672.545393518521</v>
      </c>
      <c r="AQ3579" s="1"/>
      <c r="AS3579" t="b">
        <v>0</v>
      </c>
      <c r="AV3579" t="s">
        <v>176</v>
      </c>
      <c r="AY3579" t="s">
        <v>236</v>
      </c>
      <c r="BB3579" t="s">
        <v>9216</v>
      </c>
      <c r="BD3579" t="b">
        <v>0</v>
      </c>
      <c r="BH3579" t="s">
        <v>272</v>
      </c>
      <c r="BI3579" t="s">
        <v>549</v>
      </c>
      <c r="BL3579" t="s">
        <v>1814</v>
      </c>
      <c r="BM3579" t="s">
        <v>291</v>
      </c>
      <c r="BN3579" t="s">
        <v>203</v>
      </c>
      <c r="BQ3579" t="s">
        <v>204</v>
      </c>
      <c r="BR3579" t="b">
        <v>0</v>
      </c>
      <c r="BT3579" t="b">
        <v>0</v>
      </c>
      <c r="BW3579" t="s">
        <v>103</v>
      </c>
      <c r="BX3579" t="b">
        <v>0</v>
      </c>
      <c r="BY3579" s="2">
        <v>44376.857569444444</v>
      </c>
      <c r="CB3579" t="b">
        <v>0</v>
      </c>
      <c r="CC3579" t="b">
        <v>1</v>
      </c>
      <c r="CF3579">
        <v>3915</v>
      </c>
      <c r="CH3579">
        <v>3915</v>
      </c>
      <c r="CI3579">
        <v>100</v>
      </c>
      <c r="CJ3579">
        <v>0</v>
      </c>
      <c r="CK3579">
        <f>YEAR(tbl_Opportunity[[#This Row],[Close Date]])</f>
        <v>2019</v>
      </c>
    </row>
    <row r="3580" spans="1:89">
      <c r="A3580" t="s">
        <v>6792</v>
      </c>
      <c r="B3580" t="b">
        <v>0</v>
      </c>
      <c r="D3580" t="b">
        <v>0</v>
      </c>
      <c r="H3580" s="1">
        <v>43941</v>
      </c>
      <c r="I3580" t="b">
        <v>1</v>
      </c>
      <c r="L3580" t="s">
        <v>6794</v>
      </c>
      <c r="O3580" t="s">
        <v>272</v>
      </c>
      <c r="P3580" t="b">
        <v>0</v>
      </c>
      <c r="Q3580" s="2">
        <v>43888.569282407407</v>
      </c>
      <c r="R3580" s="1"/>
      <c r="S3580" t="b">
        <v>0</v>
      </c>
      <c r="U3580" s="1"/>
      <c r="V3580" t="b">
        <v>0</v>
      </c>
      <c r="W3580" s="1">
        <v>43862</v>
      </c>
      <c r="X3580">
        <v>2</v>
      </c>
      <c r="Y3580">
        <v>2020</v>
      </c>
      <c r="Z3580" t="s">
        <v>8</v>
      </c>
      <c r="AA3580" t="s">
        <v>8</v>
      </c>
      <c r="AB3580" t="b">
        <v>0</v>
      </c>
      <c r="AC3580" t="b">
        <v>0</v>
      </c>
      <c r="AE3580" t="b">
        <v>1</v>
      </c>
      <c r="AF3580" t="b">
        <v>0</v>
      </c>
      <c r="AG3580" t="b">
        <v>0</v>
      </c>
      <c r="AI3580" t="b">
        <v>0</v>
      </c>
      <c r="AK3580" t="b">
        <v>0</v>
      </c>
      <c r="AL3580" s="1"/>
      <c r="AM3580" t="s">
        <v>162</v>
      </c>
      <c r="AN3580" s="2">
        <v>44296.95826388889</v>
      </c>
      <c r="AP3580" s="2">
        <v>43951.660173611112</v>
      </c>
      <c r="AQ3580" s="1"/>
      <c r="AS3580" t="b">
        <v>0</v>
      </c>
      <c r="AV3580" t="s">
        <v>105</v>
      </c>
      <c r="AY3580" t="s">
        <v>236</v>
      </c>
      <c r="BB3580" t="s">
        <v>9217</v>
      </c>
      <c r="BD3580" t="b">
        <v>0</v>
      </c>
      <c r="BH3580" t="s">
        <v>272</v>
      </c>
      <c r="BI3580" t="s">
        <v>1243</v>
      </c>
      <c r="BL3580" t="s">
        <v>6794</v>
      </c>
      <c r="BM3580" t="s">
        <v>291</v>
      </c>
      <c r="BN3580" t="s">
        <v>203</v>
      </c>
      <c r="BQ3580" t="s">
        <v>204</v>
      </c>
      <c r="BR3580" t="b">
        <v>0</v>
      </c>
      <c r="BT3580" t="b">
        <v>0</v>
      </c>
      <c r="BW3580" t="s">
        <v>103</v>
      </c>
      <c r="BX3580" t="b">
        <v>0</v>
      </c>
      <c r="BY3580" s="2">
        <v>44376.857581018521</v>
      </c>
      <c r="CB3580" t="b">
        <v>0</v>
      </c>
      <c r="CC3580" t="b">
        <v>1</v>
      </c>
      <c r="CF3580">
        <v>625.5</v>
      </c>
      <c r="CH3580">
        <v>625.5</v>
      </c>
      <c r="CI3580">
        <v>100</v>
      </c>
      <c r="CJ3580">
        <v>0</v>
      </c>
      <c r="CK3580">
        <f>YEAR(tbl_Opportunity[[#This Row],[Close Date]])</f>
        <v>2020</v>
      </c>
    </row>
    <row r="3581" spans="1:89">
      <c r="A3581" t="s">
        <v>3300</v>
      </c>
      <c r="B3581" t="b">
        <v>0</v>
      </c>
      <c r="D3581" t="b">
        <v>0</v>
      </c>
      <c r="H3581" s="1">
        <v>44315</v>
      </c>
      <c r="I3581" t="b">
        <v>1</v>
      </c>
      <c r="L3581" t="s">
        <v>5740</v>
      </c>
      <c r="O3581" t="s">
        <v>194</v>
      </c>
      <c r="P3581" t="b">
        <v>0</v>
      </c>
      <c r="Q3581" s="2">
        <v>44305.642777777779</v>
      </c>
      <c r="R3581" s="1"/>
      <c r="S3581" t="b">
        <v>0</v>
      </c>
      <c r="U3581" s="1"/>
      <c r="V3581" t="b">
        <v>0</v>
      </c>
      <c r="W3581" s="1">
        <v>44228</v>
      </c>
      <c r="X3581">
        <v>2</v>
      </c>
      <c r="Y3581">
        <v>2021</v>
      </c>
      <c r="Z3581" t="s">
        <v>8</v>
      </c>
      <c r="AA3581" t="s">
        <v>8</v>
      </c>
      <c r="AB3581" t="b">
        <v>0</v>
      </c>
      <c r="AC3581" t="b">
        <v>0</v>
      </c>
      <c r="AE3581" t="b">
        <v>1</v>
      </c>
      <c r="AF3581" t="b">
        <v>0</v>
      </c>
      <c r="AG3581" t="b">
        <v>0</v>
      </c>
      <c r="AH3581" t="s">
        <v>4366</v>
      </c>
      <c r="AI3581" t="b">
        <v>0</v>
      </c>
      <c r="AJ3581" t="s">
        <v>211</v>
      </c>
      <c r="AK3581" t="b">
        <v>0</v>
      </c>
      <c r="AL3581" s="1"/>
      <c r="AM3581" t="s">
        <v>272</v>
      </c>
      <c r="AN3581" s="2">
        <v>44323.681238425925</v>
      </c>
      <c r="AP3581" s="2">
        <v>44323.681226851855</v>
      </c>
      <c r="AQ3581" s="1"/>
      <c r="AS3581" t="b">
        <v>0</v>
      </c>
      <c r="AV3581" t="s">
        <v>213</v>
      </c>
      <c r="AY3581" t="s">
        <v>236</v>
      </c>
      <c r="BB3581" t="s">
        <v>9218</v>
      </c>
      <c r="BD3581" t="b">
        <v>0</v>
      </c>
      <c r="BH3581" t="s">
        <v>194</v>
      </c>
      <c r="BI3581" t="s">
        <v>2055</v>
      </c>
      <c r="BJ3581" t="s">
        <v>216</v>
      </c>
      <c r="BL3581" t="s">
        <v>5740</v>
      </c>
      <c r="BM3581" t="s">
        <v>291</v>
      </c>
      <c r="BN3581" t="s">
        <v>203</v>
      </c>
      <c r="BQ3581" t="s">
        <v>204</v>
      </c>
      <c r="BR3581" t="b">
        <v>0</v>
      </c>
      <c r="BT3581" t="b">
        <v>0</v>
      </c>
      <c r="BU3581" t="s">
        <v>5279</v>
      </c>
      <c r="BW3581" t="s">
        <v>103</v>
      </c>
      <c r="BX3581" t="b">
        <v>0</v>
      </c>
      <c r="BY3581" s="2">
        <v>44376.857581018521</v>
      </c>
      <c r="BZ3581" t="s">
        <v>265</v>
      </c>
      <c r="CB3581" t="b">
        <v>0</v>
      </c>
      <c r="CC3581" t="b">
        <v>1</v>
      </c>
      <c r="CF3581">
        <v>15180</v>
      </c>
      <c r="CH3581">
        <v>15180</v>
      </c>
      <c r="CI3581">
        <v>100</v>
      </c>
      <c r="CJ3581">
        <v>0</v>
      </c>
      <c r="CK3581">
        <f>YEAR(tbl_Opportunity[[#This Row],[Close Date]])</f>
        <v>2021</v>
      </c>
    </row>
    <row r="3582" spans="1:89">
      <c r="A3582" t="s">
        <v>601</v>
      </c>
      <c r="B3582" t="b">
        <v>0</v>
      </c>
      <c r="D3582" t="b">
        <v>0</v>
      </c>
      <c r="E3582" t="s">
        <v>4679</v>
      </c>
      <c r="H3582" s="1">
        <v>43630</v>
      </c>
      <c r="I3582" t="b">
        <v>1</v>
      </c>
      <c r="L3582" t="s">
        <v>6809</v>
      </c>
      <c r="O3582" t="s">
        <v>272</v>
      </c>
      <c r="P3582" t="b">
        <v>0</v>
      </c>
      <c r="Q3582" s="2">
        <v>43538.609513888892</v>
      </c>
      <c r="R3582" s="1"/>
      <c r="S3582" t="b">
        <v>0</v>
      </c>
      <c r="U3582" s="1"/>
      <c r="V3582" t="b">
        <v>0</v>
      </c>
      <c r="W3582" s="1">
        <v>43497</v>
      </c>
      <c r="X3582">
        <v>2</v>
      </c>
      <c r="Y3582">
        <v>2019</v>
      </c>
      <c r="Z3582" t="s">
        <v>8</v>
      </c>
      <c r="AA3582" t="s">
        <v>8</v>
      </c>
      <c r="AB3582" t="b">
        <v>0</v>
      </c>
      <c r="AC3582" t="b">
        <v>0</v>
      </c>
      <c r="AE3582" t="b">
        <v>1</v>
      </c>
      <c r="AF3582" t="b">
        <v>0</v>
      </c>
      <c r="AG3582" t="b">
        <v>0</v>
      </c>
      <c r="AH3582" t="s">
        <v>4366</v>
      </c>
      <c r="AI3582" t="b">
        <v>0</v>
      </c>
      <c r="AK3582" t="b">
        <v>0</v>
      </c>
      <c r="AL3582" s="1"/>
      <c r="AM3582" t="s">
        <v>162</v>
      </c>
      <c r="AN3582" s="2">
        <v>44296.95826388889</v>
      </c>
      <c r="AP3582" s="2">
        <v>43640.687881944446</v>
      </c>
      <c r="AQ3582" s="1"/>
      <c r="AS3582" t="b">
        <v>0</v>
      </c>
      <c r="AV3582" t="s">
        <v>538</v>
      </c>
      <c r="BB3582" t="s">
        <v>9219</v>
      </c>
      <c r="BD3582" t="b">
        <v>0</v>
      </c>
      <c r="BH3582" t="s">
        <v>272</v>
      </c>
      <c r="BI3582" t="s">
        <v>549</v>
      </c>
      <c r="BJ3582" t="s">
        <v>216</v>
      </c>
      <c r="BL3582" t="s">
        <v>6809</v>
      </c>
      <c r="BM3582" t="s">
        <v>3069</v>
      </c>
      <c r="BN3582" t="s">
        <v>203</v>
      </c>
      <c r="BQ3582" t="s">
        <v>204</v>
      </c>
      <c r="BR3582" t="b">
        <v>0</v>
      </c>
      <c r="BT3582" t="b">
        <v>0</v>
      </c>
      <c r="BW3582" t="s">
        <v>103</v>
      </c>
      <c r="BX3582" t="b">
        <v>0</v>
      </c>
      <c r="BY3582" s="2">
        <v>44376.857569444444</v>
      </c>
      <c r="CB3582" t="b">
        <v>0</v>
      </c>
      <c r="CC3582" t="b">
        <v>1</v>
      </c>
      <c r="CF3582">
        <v>5966.67</v>
      </c>
      <c r="CH3582">
        <v>5966.67</v>
      </c>
      <c r="CI3582">
        <v>100</v>
      </c>
      <c r="CJ3582">
        <v>0</v>
      </c>
      <c r="CK3582">
        <f>YEAR(tbl_Opportunity[[#This Row],[Close Date]])</f>
        <v>2019</v>
      </c>
    </row>
    <row r="3583" spans="1:89">
      <c r="A3583" t="s">
        <v>601</v>
      </c>
      <c r="B3583" t="b">
        <v>0</v>
      </c>
      <c r="D3583" t="b">
        <v>0</v>
      </c>
      <c r="E3583" t="s">
        <v>6025</v>
      </c>
      <c r="H3583" s="1">
        <v>43642</v>
      </c>
      <c r="I3583" t="b">
        <v>1</v>
      </c>
      <c r="O3583" t="s">
        <v>272</v>
      </c>
      <c r="P3583" t="b">
        <v>0</v>
      </c>
      <c r="Q3583" s="2">
        <v>43621.613576388889</v>
      </c>
      <c r="R3583" s="1"/>
      <c r="S3583" t="b">
        <v>0</v>
      </c>
      <c r="U3583" s="1"/>
      <c r="V3583" t="b">
        <v>0</v>
      </c>
      <c r="W3583" s="1">
        <v>43497</v>
      </c>
      <c r="X3583">
        <v>2</v>
      </c>
      <c r="Y3583">
        <v>2019</v>
      </c>
      <c r="Z3583" t="s">
        <v>8</v>
      </c>
      <c r="AA3583" t="s">
        <v>8</v>
      </c>
      <c r="AB3583" t="b">
        <v>0</v>
      </c>
      <c r="AC3583" t="b">
        <v>0</v>
      </c>
      <c r="AE3583" t="b">
        <v>1</v>
      </c>
      <c r="AF3583" t="b">
        <v>0</v>
      </c>
      <c r="AG3583" t="b">
        <v>0</v>
      </c>
      <c r="AI3583" t="b">
        <v>0</v>
      </c>
      <c r="AK3583" t="b">
        <v>0</v>
      </c>
      <c r="AL3583" s="1"/>
      <c r="AM3583" t="s">
        <v>162</v>
      </c>
      <c r="AN3583" s="2">
        <v>44296.95826388889</v>
      </c>
      <c r="AP3583" s="2">
        <v>43642.627569444441</v>
      </c>
      <c r="AQ3583" s="1"/>
      <c r="AS3583" t="b">
        <v>0</v>
      </c>
      <c r="AV3583" t="s">
        <v>1970</v>
      </c>
      <c r="BB3583" t="s">
        <v>9220</v>
      </c>
      <c r="BD3583" t="b">
        <v>0</v>
      </c>
      <c r="BH3583" t="s">
        <v>272</v>
      </c>
      <c r="BI3583" t="s">
        <v>549</v>
      </c>
      <c r="BL3583" t="s">
        <v>603</v>
      </c>
      <c r="BM3583" t="s">
        <v>3069</v>
      </c>
      <c r="BN3583" t="s">
        <v>203</v>
      </c>
      <c r="BQ3583" t="s">
        <v>204</v>
      </c>
      <c r="BR3583" t="b">
        <v>0</v>
      </c>
      <c r="BT3583" t="b">
        <v>0</v>
      </c>
      <c r="BW3583" t="s">
        <v>103</v>
      </c>
      <c r="BX3583" t="b">
        <v>0</v>
      </c>
      <c r="BY3583" s="2">
        <v>44376.857569444444</v>
      </c>
      <c r="CB3583" t="b">
        <v>0</v>
      </c>
      <c r="CC3583" t="b">
        <v>1</v>
      </c>
      <c r="CF3583">
        <v>8950</v>
      </c>
      <c r="CH3583">
        <v>8950</v>
      </c>
      <c r="CI3583">
        <v>100</v>
      </c>
      <c r="CJ3583">
        <v>0</v>
      </c>
      <c r="CK3583">
        <f>YEAR(tbl_Opportunity[[#This Row],[Close Date]])</f>
        <v>2019</v>
      </c>
    </row>
    <row r="3584" spans="1:89">
      <c r="A3584" t="s">
        <v>9090</v>
      </c>
      <c r="B3584" t="b">
        <v>0</v>
      </c>
      <c r="D3584" t="b">
        <v>0</v>
      </c>
      <c r="E3584" t="s">
        <v>3297</v>
      </c>
      <c r="H3584" s="1">
        <v>43927</v>
      </c>
      <c r="I3584" t="b">
        <v>1</v>
      </c>
      <c r="L3584" t="s">
        <v>9091</v>
      </c>
      <c r="O3584" t="s">
        <v>272</v>
      </c>
      <c r="P3584" t="b">
        <v>0</v>
      </c>
      <c r="Q3584" s="2">
        <v>43857.649942129632</v>
      </c>
      <c r="R3584" s="1"/>
      <c r="S3584" t="b">
        <v>0</v>
      </c>
      <c r="U3584" s="1"/>
      <c r="V3584" t="b">
        <v>0</v>
      </c>
      <c r="W3584" s="1">
        <v>43862</v>
      </c>
      <c r="X3584">
        <v>2</v>
      </c>
      <c r="Y3584">
        <v>2020</v>
      </c>
      <c r="Z3584" t="s">
        <v>8</v>
      </c>
      <c r="AA3584" t="s">
        <v>8</v>
      </c>
      <c r="AB3584" t="b">
        <v>0</v>
      </c>
      <c r="AC3584" t="b">
        <v>0</v>
      </c>
      <c r="AE3584" t="b">
        <v>1</v>
      </c>
      <c r="AF3584" t="b">
        <v>0</v>
      </c>
      <c r="AG3584" t="b">
        <v>0</v>
      </c>
      <c r="AH3584" t="s">
        <v>4366</v>
      </c>
      <c r="AI3584" t="b">
        <v>0</v>
      </c>
      <c r="AK3584" t="b">
        <v>0</v>
      </c>
      <c r="AL3584" s="1">
        <v>43914</v>
      </c>
      <c r="AM3584" t="s">
        <v>162</v>
      </c>
      <c r="AN3584" s="2">
        <v>44296.95826388889</v>
      </c>
      <c r="AP3584" s="2">
        <v>43927.808749999997</v>
      </c>
      <c r="AQ3584" s="1"/>
      <c r="AS3584" t="b">
        <v>0</v>
      </c>
      <c r="AV3584" t="s">
        <v>93</v>
      </c>
      <c r="BB3584" t="s">
        <v>9221</v>
      </c>
      <c r="BD3584" t="b">
        <v>0</v>
      </c>
      <c r="BH3584" t="s">
        <v>272</v>
      </c>
      <c r="BI3584" t="s">
        <v>1243</v>
      </c>
      <c r="BL3584" t="s">
        <v>9091</v>
      </c>
      <c r="BM3584" t="s">
        <v>3069</v>
      </c>
      <c r="BN3584" t="s">
        <v>203</v>
      </c>
      <c r="BQ3584" t="s">
        <v>204</v>
      </c>
      <c r="BR3584" t="b">
        <v>0</v>
      </c>
      <c r="BT3584" t="b">
        <v>0</v>
      </c>
      <c r="BW3584" t="s">
        <v>103</v>
      </c>
      <c r="BX3584" t="b">
        <v>0</v>
      </c>
      <c r="BY3584" s="2">
        <v>44376.857581018521</v>
      </c>
      <c r="CB3584" t="b">
        <v>0</v>
      </c>
      <c r="CC3584" t="b">
        <v>1</v>
      </c>
      <c r="CF3584">
        <v>8950</v>
      </c>
      <c r="CH3584">
        <v>8950</v>
      </c>
      <c r="CI3584">
        <v>100</v>
      </c>
      <c r="CJ3584">
        <v>0</v>
      </c>
      <c r="CK3584">
        <f>YEAR(tbl_Opportunity[[#This Row],[Close Date]])</f>
        <v>2020</v>
      </c>
    </row>
    <row r="3585" spans="1:89">
      <c r="A3585" t="s">
        <v>712</v>
      </c>
      <c r="B3585" t="b">
        <v>0</v>
      </c>
      <c r="D3585" t="b">
        <v>0</v>
      </c>
      <c r="E3585" t="s">
        <v>2826</v>
      </c>
      <c r="H3585" s="1">
        <v>43936</v>
      </c>
      <c r="I3585" t="b">
        <v>1</v>
      </c>
      <c r="L3585" t="s">
        <v>3213</v>
      </c>
      <c r="O3585" t="s">
        <v>272</v>
      </c>
      <c r="P3585" t="b">
        <v>0</v>
      </c>
      <c r="Q3585" s="2">
        <v>43882.855578703704</v>
      </c>
      <c r="R3585" s="1"/>
      <c r="S3585" t="b">
        <v>0</v>
      </c>
      <c r="U3585" s="1"/>
      <c r="V3585" t="b">
        <v>0</v>
      </c>
      <c r="W3585" s="1">
        <v>43862</v>
      </c>
      <c r="X3585">
        <v>2</v>
      </c>
      <c r="Y3585">
        <v>2020</v>
      </c>
      <c r="Z3585" t="s">
        <v>8</v>
      </c>
      <c r="AA3585" t="s">
        <v>8</v>
      </c>
      <c r="AB3585" t="b">
        <v>0</v>
      </c>
      <c r="AC3585" t="b">
        <v>0</v>
      </c>
      <c r="AE3585" t="b">
        <v>1</v>
      </c>
      <c r="AF3585" t="b">
        <v>0</v>
      </c>
      <c r="AG3585" t="b">
        <v>0</v>
      </c>
      <c r="AI3585" t="b">
        <v>0</v>
      </c>
      <c r="AK3585" t="b">
        <v>0</v>
      </c>
      <c r="AL3585" s="1">
        <v>43914</v>
      </c>
      <c r="AM3585" t="s">
        <v>162</v>
      </c>
      <c r="AN3585" s="2">
        <v>44297.841400462959</v>
      </c>
      <c r="AP3585" s="2">
        <v>43942.998113425929</v>
      </c>
      <c r="AQ3585" s="1"/>
      <c r="AS3585" t="b">
        <v>0</v>
      </c>
      <c r="AV3585" t="s">
        <v>93</v>
      </c>
      <c r="BB3585" t="s">
        <v>9222</v>
      </c>
      <c r="BD3585" t="b">
        <v>0</v>
      </c>
      <c r="BH3585" t="s">
        <v>272</v>
      </c>
      <c r="BI3585" t="s">
        <v>1243</v>
      </c>
      <c r="BL3585" t="s">
        <v>3213</v>
      </c>
      <c r="BM3585" t="s">
        <v>3069</v>
      </c>
      <c r="BN3585" t="s">
        <v>203</v>
      </c>
      <c r="BQ3585" t="s">
        <v>204</v>
      </c>
      <c r="BR3585" t="b">
        <v>0</v>
      </c>
      <c r="BT3585" t="b">
        <v>0</v>
      </c>
      <c r="BW3585" t="s">
        <v>103</v>
      </c>
      <c r="BX3585" t="b">
        <v>0</v>
      </c>
      <c r="BY3585" s="2">
        <v>44376.857581018521</v>
      </c>
      <c r="CB3585" t="b">
        <v>0</v>
      </c>
      <c r="CC3585" t="b">
        <v>1</v>
      </c>
      <c r="CF3585">
        <v>8950</v>
      </c>
      <c r="CH3585">
        <v>8950</v>
      </c>
      <c r="CI3585">
        <v>100</v>
      </c>
      <c r="CJ3585">
        <v>0</v>
      </c>
      <c r="CK3585">
        <f>YEAR(tbl_Opportunity[[#This Row],[Close Date]])</f>
        <v>2020</v>
      </c>
    </row>
    <row r="3586" spans="1:89">
      <c r="A3586" t="s">
        <v>5753</v>
      </c>
      <c r="B3586" t="b">
        <v>0</v>
      </c>
      <c r="D3586" t="b">
        <v>0</v>
      </c>
      <c r="E3586" t="s">
        <v>4679</v>
      </c>
      <c r="H3586" s="1">
        <v>43922</v>
      </c>
      <c r="I3586" t="b">
        <v>1</v>
      </c>
      <c r="L3586" t="s">
        <v>5754</v>
      </c>
      <c r="O3586" t="s">
        <v>272</v>
      </c>
      <c r="P3586" t="b">
        <v>0</v>
      </c>
      <c r="Q3586" s="2">
        <v>43894.704247685186</v>
      </c>
      <c r="R3586" s="1"/>
      <c r="S3586" t="b">
        <v>0</v>
      </c>
      <c r="U3586" s="1"/>
      <c r="V3586" t="b">
        <v>0</v>
      </c>
      <c r="W3586" s="1">
        <v>43862</v>
      </c>
      <c r="X3586">
        <v>2</v>
      </c>
      <c r="Y3586">
        <v>2020</v>
      </c>
      <c r="Z3586" t="s">
        <v>8</v>
      </c>
      <c r="AA3586" t="s">
        <v>8</v>
      </c>
      <c r="AB3586" t="b">
        <v>0</v>
      </c>
      <c r="AC3586" t="b">
        <v>0</v>
      </c>
      <c r="AE3586" t="b">
        <v>1</v>
      </c>
      <c r="AF3586" t="b">
        <v>0</v>
      </c>
      <c r="AG3586" t="b">
        <v>0</v>
      </c>
      <c r="AI3586" t="b">
        <v>0</v>
      </c>
      <c r="AK3586" t="b">
        <v>0</v>
      </c>
      <c r="AL3586" s="1"/>
      <c r="AM3586" t="s">
        <v>162</v>
      </c>
      <c r="AN3586" s="2">
        <v>44296.95826388889</v>
      </c>
      <c r="AP3586" s="2">
        <v>43922.748252314814</v>
      </c>
      <c r="AQ3586" s="1"/>
      <c r="AS3586" t="b">
        <v>0</v>
      </c>
      <c r="AV3586" t="s">
        <v>2820</v>
      </c>
      <c r="BB3586" t="s">
        <v>9223</v>
      </c>
      <c r="BD3586" t="b">
        <v>0</v>
      </c>
      <c r="BH3586" t="s">
        <v>272</v>
      </c>
      <c r="BI3586" t="s">
        <v>1243</v>
      </c>
      <c r="BL3586" t="s">
        <v>5754</v>
      </c>
      <c r="BM3586" t="s">
        <v>3069</v>
      </c>
      <c r="BN3586" t="s">
        <v>203</v>
      </c>
      <c r="BQ3586" t="s">
        <v>204</v>
      </c>
      <c r="BR3586" t="b">
        <v>0</v>
      </c>
      <c r="BT3586" t="b">
        <v>0</v>
      </c>
      <c r="BW3586" t="s">
        <v>103</v>
      </c>
      <c r="BX3586" t="b">
        <v>0</v>
      </c>
      <c r="BY3586" s="2">
        <v>44376.857581018521</v>
      </c>
      <c r="CB3586" t="b">
        <v>0</v>
      </c>
      <c r="CC3586" t="b">
        <v>1</v>
      </c>
      <c r="CF3586">
        <v>8950</v>
      </c>
      <c r="CH3586">
        <v>8950</v>
      </c>
      <c r="CI3586">
        <v>100</v>
      </c>
      <c r="CJ3586">
        <v>0</v>
      </c>
      <c r="CK3586">
        <f>YEAR(tbl_Opportunity[[#This Row],[Close Date]])</f>
        <v>2020</v>
      </c>
    </row>
    <row r="3587" spans="1:89">
      <c r="A3587" t="s">
        <v>5666</v>
      </c>
      <c r="B3587" t="b">
        <v>0</v>
      </c>
      <c r="D3587" t="b">
        <v>0</v>
      </c>
      <c r="E3587" t="s">
        <v>2826</v>
      </c>
      <c r="H3587" s="1">
        <v>43951</v>
      </c>
      <c r="I3587" t="b">
        <v>1</v>
      </c>
      <c r="L3587" t="s">
        <v>6537</v>
      </c>
      <c r="O3587" t="s">
        <v>272</v>
      </c>
      <c r="P3587" t="b">
        <v>0</v>
      </c>
      <c r="Q3587" s="2">
        <v>43929.602280092593</v>
      </c>
      <c r="R3587" s="1"/>
      <c r="S3587" t="b">
        <v>0</v>
      </c>
      <c r="U3587" s="1"/>
      <c r="V3587" t="b">
        <v>0</v>
      </c>
      <c r="W3587" s="1">
        <v>43862</v>
      </c>
      <c r="X3587">
        <v>2</v>
      </c>
      <c r="Y3587">
        <v>2020</v>
      </c>
      <c r="Z3587" t="s">
        <v>8</v>
      </c>
      <c r="AA3587" t="s">
        <v>8</v>
      </c>
      <c r="AB3587" t="b">
        <v>0</v>
      </c>
      <c r="AC3587" t="b">
        <v>0</v>
      </c>
      <c r="AE3587" t="b">
        <v>1</v>
      </c>
      <c r="AF3587" t="b">
        <v>0</v>
      </c>
      <c r="AG3587" t="b">
        <v>0</v>
      </c>
      <c r="AI3587" t="b">
        <v>0</v>
      </c>
      <c r="AK3587" t="b">
        <v>0</v>
      </c>
      <c r="AL3587" s="1">
        <v>43948</v>
      </c>
      <c r="AM3587" t="s">
        <v>162</v>
      </c>
      <c r="AN3587" s="2">
        <v>44296.95826388889</v>
      </c>
      <c r="AP3587" s="2">
        <v>43951.630011574074</v>
      </c>
      <c r="AQ3587" s="1"/>
      <c r="AS3587" t="b">
        <v>0</v>
      </c>
      <c r="AV3587" t="s">
        <v>105</v>
      </c>
      <c r="BB3587" t="s">
        <v>9224</v>
      </c>
      <c r="BD3587" t="b">
        <v>0</v>
      </c>
      <c r="BH3587" t="s">
        <v>272</v>
      </c>
      <c r="BI3587" t="s">
        <v>1243</v>
      </c>
      <c r="BL3587" t="s">
        <v>6537</v>
      </c>
      <c r="BM3587" t="s">
        <v>3069</v>
      </c>
      <c r="BN3587" t="s">
        <v>203</v>
      </c>
      <c r="BQ3587" t="s">
        <v>204</v>
      </c>
      <c r="BR3587" t="b">
        <v>0</v>
      </c>
      <c r="BT3587" t="b">
        <v>0</v>
      </c>
      <c r="BW3587" t="s">
        <v>103</v>
      </c>
      <c r="BX3587" t="b">
        <v>0</v>
      </c>
      <c r="BY3587" s="2">
        <v>44376.857581018521</v>
      </c>
      <c r="CB3587" t="b">
        <v>0</v>
      </c>
      <c r="CC3587" t="b">
        <v>1</v>
      </c>
      <c r="CF3587">
        <v>6712.5</v>
      </c>
      <c r="CH3587">
        <v>6712.5</v>
      </c>
      <c r="CI3587">
        <v>100</v>
      </c>
      <c r="CJ3587">
        <v>0</v>
      </c>
      <c r="CK3587">
        <f>YEAR(tbl_Opportunity[[#This Row],[Close Date]])</f>
        <v>2020</v>
      </c>
    </row>
    <row r="3588" spans="1:89">
      <c r="A3588" t="s">
        <v>257</v>
      </c>
      <c r="B3588" t="b">
        <v>0</v>
      </c>
      <c r="D3588" t="b">
        <v>0</v>
      </c>
      <c r="H3588" s="1">
        <v>43959</v>
      </c>
      <c r="I3588" t="b">
        <v>1</v>
      </c>
      <c r="L3588" t="s">
        <v>8976</v>
      </c>
      <c r="O3588" t="s">
        <v>272</v>
      </c>
      <c r="P3588" t="b">
        <v>0</v>
      </c>
      <c r="Q3588" s="2">
        <v>43934.871180555558</v>
      </c>
      <c r="R3588" s="1"/>
      <c r="S3588" t="b">
        <v>0</v>
      </c>
      <c r="U3588" s="1"/>
      <c r="V3588" t="b">
        <v>0</v>
      </c>
      <c r="W3588" s="1">
        <v>43862</v>
      </c>
      <c r="X3588">
        <v>2</v>
      </c>
      <c r="Y3588">
        <v>2020</v>
      </c>
      <c r="Z3588" t="s">
        <v>8</v>
      </c>
      <c r="AA3588" t="s">
        <v>8</v>
      </c>
      <c r="AB3588" t="b">
        <v>0</v>
      </c>
      <c r="AC3588" t="b">
        <v>0</v>
      </c>
      <c r="AE3588" t="b">
        <v>1</v>
      </c>
      <c r="AF3588" t="b">
        <v>0</v>
      </c>
      <c r="AG3588" t="b">
        <v>0</v>
      </c>
      <c r="AI3588" t="b">
        <v>0</v>
      </c>
      <c r="AK3588" t="b">
        <v>0</v>
      </c>
      <c r="AL3588" s="1">
        <v>43934</v>
      </c>
      <c r="AM3588" t="s">
        <v>162</v>
      </c>
      <c r="AN3588" s="2">
        <v>44296.95826388889</v>
      </c>
      <c r="AP3588" s="2">
        <v>43962.570243055554</v>
      </c>
      <c r="AQ3588" s="1"/>
      <c r="AS3588" t="b">
        <v>0</v>
      </c>
      <c r="AV3588" t="s">
        <v>93</v>
      </c>
      <c r="BB3588" t="s">
        <v>9225</v>
      </c>
      <c r="BD3588" t="b">
        <v>0</v>
      </c>
      <c r="BH3588" t="s">
        <v>272</v>
      </c>
      <c r="BI3588" t="s">
        <v>1243</v>
      </c>
      <c r="BL3588" t="s">
        <v>8976</v>
      </c>
      <c r="BM3588" t="s">
        <v>3069</v>
      </c>
      <c r="BN3588" t="s">
        <v>203</v>
      </c>
      <c r="BQ3588" t="s">
        <v>204</v>
      </c>
      <c r="BR3588" t="b">
        <v>0</v>
      </c>
      <c r="BT3588" t="b">
        <v>0</v>
      </c>
      <c r="BW3588" t="s">
        <v>103</v>
      </c>
      <c r="BX3588" t="b">
        <v>0</v>
      </c>
      <c r="BY3588" s="2">
        <v>44376.857581018521</v>
      </c>
      <c r="CB3588" t="b">
        <v>0</v>
      </c>
      <c r="CC3588" t="b">
        <v>1</v>
      </c>
      <c r="CF3588">
        <v>8950</v>
      </c>
      <c r="CH3588">
        <v>8950</v>
      </c>
      <c r="CI3588">
        <v>100</v>
      </c>
      <c r="CJ3588">
        <v>0</v>
      </c>
      <c r="CK3588">
        <f>YEAR(tbl_Opportunity[[#This Row],[Close Date]])</f>
        <v>2020</v>
      </c>
    </row>
    <row r="3589" spans="1:89">
      <c r="A3589" t="s">
        <v>1261</v>
      </c>
      <c r="B3589" t="b">
        <v>0</v>
      </c>
      <c r="D3589" t="b">
        <v>0</v>
      </c>
      <c r="H3589" s="1">
        <v>44000</v>
      </c>
      <c r="I3589" t="b">
        <v>1</v>
      </c>
      <c r="L3589" t="s">
        <v>9226</v>
      </c>
      <c r="O3589" t="s">
        <v>272</v>
      </c>
      <c r="P3589" t="b">
        <v>0</v>
      </c>
      <c r="Q3589" s="2">
        <v>43972.764039351852</v>
      </c>
      <c r="R3589" s="1"/>
      <c r="S3589" t="b">
        <v>0</v>
      </c>
      <c r="U3589" s="1"/>
      <c r="V3589" t="b">
        <v>0</v>
      </c>
      <c r="W3589" s="1">
        <v>43862</v>
      </c>
      <c r="X3589">
        <v>2</v>
      </c>
      <c r="Y3589">
        <v>2020</v>
      </c>
      <c r="Z3589" t="s">
        <v>8</v>
      </c>
      <c r="AA3589" t="s">
        <v>8</v>
      </c>
      <c r="AB3589" t="b">
        <v>0</v>
      </c>
      <c r="AC3589" t="b">
        <v>0</v>
      </c>
      <c r="AE3589" t="b">
        <v>1</v>
      </c>
      <c r="AF3589" t="b">
        <v>0</v>
      </c>
      <c r="AG3589" t="b">
        <v>0</v>
      </c>
      <c r="AI3589" t="b">
        <v>0</v>
      </c>
      <c r="AK3589" t="b">
        <v>0</v>
      </c>
      <c r="AL3589" s="1">
        <v>44000</v>
      </c>
      <c r="AM3589" t="s">
        <v>162</v>
      </c>
      <c r="AN3589" s="2">
        <v>44296.95826388889</v>
      </c>
      <c r="AP3589" s="2">
        <v>44000.732523148145</v>
      </c>
      <c r="AQ3589" s="1"/>
      <c r="AS3589" t="b">
        <v>0</v>
      </c>
      <c r="AV3589" t="s">
        <v>248</v>
      </c>
      <c r="BB3589" t="s">
        <v>9227</v>
      </c>
      <c r="BD3589" t="b">
        <v>0</v>
      </c>
      <c r="BH3589" t="s">
        <v>272</v>
      </c>
      <c r="BI3589" t="s">
        <v>1243</v>
      </c>
      <c r="BL3589" t="s">
        <v>9228</v>
      </c>
      <c r="BM3589" t="s">
        <v>3069</v>
      </c>
      <c r="BN3589" t="s">
        <v>203</v>
      </c>
      <c r="BQ3589" t="s">
        <v>204</v>
      </c>
      <c r="BR3589" t="b">
        <v>0</v>
      </c>
      <c r="BT3589" t="b">
        <v>0</v>
      </c>
      <c r="BW3589" t="s">
        <v>103</v>
      </c>
      <c r="BX3589" t="b">
        <v>0</v>
      </c>
      <c r="BY3589" s="2">
        <v>44376.857581018521</v>
      </c>
      <c r="CB3589" t="b">
        <v>0</v>
      </c>
      <c r="CC3589" t="b">
        <v>1</v>
      </c>
      <c r="CF3589">
        <v>8950</v>
      </c>
      <c r="CH3589">
        <v>8950</v>
      </c>
      <c r="CI3589">
        <v>100</v>
      </c>
      <c r="CJ3589">
        <v>0</v>
      </c>
      <c r="CK3589">
        <f>YEAR(tbl_Opportunity[[#This Row],[Close Date]])</f>
        <v>2020</v>
      </c>
    </row>
    <row r="3590" spans="1:89">
      <c r="A3590" t="s">
        <v>9229</v>
      </c>
      <c r="B3590" t="b">
        <v>0</v>
      </c>
      <c r="D3590" t="b">
        <v>0</v>
      </c>
      <c r="E3590" t="s">
        <v>2947</v>
      </c>
      <c r="H3590" s="1">
        <v>44371</v>
      </c>
      <c r="I3590" t="b">
        <v>1</v>
      </c>
      <c r="L3590" t="s">
        <v>9230</v>
      </c>
      <c r="O3590" t="s">
        <v>272</v>
      </c>
      <c r="P3590" t="b">
        <v>0</v>
      </c>
      <c r="Q3590" s="2">
        <v>44222.811944444446</v>
      </c>
      <c r="R3590" s="1">
        <v>44371</v>
      </c>
      <c r="S3590" t="b">
        <v>0</v>
      </c>
      <c r="U3590" s="1"/>
      <c r="V3590" t="b">
        <v>0</v>
      </c>
      <c r="W3590" s="1">
        <v>44228</v>
      </c>
      <c r="X3590">
        <v>2</v>
      </c>
      <c r="Y3590">
        <v>2021</v>
      </c>
      <c r="Z3590" t="s">
        <v>8</v>
      </c>
      <c r="AA3590" t="s">
        <v>8</v>
      </c>
      <c r="AB3590" t="b">
        <v>0</v>
      </c>
      <c r="AC3590" t="b">
        <v>0</v>
      </c>
      <c r="AE3590" t="b">
        <v>1</v>
      </c>
      <c r="AF3590" t="b">
        <v>0</v>
      </c>
      <c r="AG3590" t="b">
        <v>0</v>
      </c>
      <c r="AH3590" t="s">
        <v>4366</v>
      </c>
      <c r="AI3590" t="b">
        <v>0</v>
      </c>
      <c r="AK3590" t="b">
        <v>0</v>
      </c>
      <c r="AL3590" s="1">
        <v>44267</v>
      </c>
      <c r="AM3590" t="s">
        <v>272</v>
      </c>
      <c r="AN3590" s="2">
        <v>44371.85261574074</v>
      </c>
      <c r="AP3590" s="2">
        <v>44371.85260416667</v>
      </c>
      <c r="AQ3590" s="1">
        <v>44371</v>
      </c>
      <c r="AS3590" t="b">
        <v>0</v>
      </c>
      <c r="AV3590" t="s">
        <v>176</v>
      </c>
      <c r="BB3590" t="s">
        <v>9231</v>
      </c>
      <c r="BD3590" t="b">
        <v>0</v>
      </c>
      <c r="BH3590" t="s">
        <v>272</v>
      </c>
      <c r="BI3590" t="s">
        <v>1072</v>
      </c>
      <c r="BL3590" t="s">
        <v>9230</v>
      </c>
      <c r="BM3590" t="s">
        <v>3069</v>
      </c>
      <c r="BN3590" t="s">
        <v>203</v>
      </c>
      <c r="BP3590" t="s">
        <v>9232</v>
      </c>
      <c r="BQ3590" t="s">
        <v>204</v>
      </c>
      <c r="BR3590" t="b">
        <v>0</v>
      </c>
      <c r="BT3590" t="b">
        <v>0</v>
      </c>
      <c r="BW3590" t="s">
        <v>103</v>
      </c>
      <c r="BX3590" t="b">
        <v>0</v>
      </c>
      <c r="BY3590" s="2">
        <v>44376.857581018521</v>
      </c>
      <c r="BZ3590" t="s">
        <v>314</v>
      </c>
      <c r="CB3590" t="b">
        <v>0</v>
      </c>
      <c r="CC3590" t="b">
        <v>1</v>
      </c>
      <c r="CF3590">
        <v>8502.5</v>
      </c>
      <c r="CH3590">
        <v>8502.5</v>
      </c>
      <c r="CI3590">
        <v>100</v>
      </c>
      <c r="CJ3590">
        <v>0</v>
      </c>
      <c r="CK3590">
        <f>YEAR(tbl_Opportunity[[#This Row],[Close Date]])</f>
        <v>2021</v>
      </c>
    </row>
    <row r="3591" spans="1:89">
      <c r="A3591" t="s">
        <v>1274</v>
      </c>
      <c r="B3591" t="b">
        <v>0</v>
      </c>
      <c r="D3591" t="b">
        <v>0</v>
      </c>
      <c r="E3591" t="s">
        <v>9051</v>
      </c>
      <c r="H3591" s="1">
        <v>44327</v>
      </c>
      <c r="I3591" t="b">
        <v>1</v>
      </c>
      <c r="L3591" t="s">
        <v>6427</v>
      </c>
      <c r="O3591" t="s">
        <v>272</v>
      </c>
      <c r="P3591" t="b">
        <v>0</v>
      </c>
      <c r="Q3591" s="2">
        <v>44323.781736111108</v>
      </c>
      <c r="R3591" s="1"/>
      <c r="S3591" t="b">
        <v>0</v>
      </c>
      <c r="U3591" s="1"/>
      <c r="V3591" t="b">
        <v>0</v>
      </c>
      <c r="W3591" s="1">
        <v>44228</v>
      </c>
      <c r="X3591">
        <v>2</v>
      </c>
      <c r="Y3591">
        <v>2021</v>
      </c>
      <c r="Z3591" t="s">
        <v>8</v>
      </c>
      <c r="AA3591" t="s">
        <v>8</v>
      </c>
      <c r="AB3591" t="b">
        <v>0</v>
      </c>
      <c r="AC3591" t="b">
        <v>0</v>
      </c>
      <c r="AE3591" t="b">
        <v>1</v>
      </c>
      <c r="AF3591" t="b">
        <v>0</v>
      </c>
      <c r="AG3591" t="b">
        <v>0</v>
      </c>
      <c r="AH3591" t="s">
        <v>4366</v>
      </c>
      <c r="AI3591" t="b">
        <v>0</v>
      </c>
      <c r="AK3591" t="b">
        <v>0</v>
      </c>
      <c r="AL3591" s="1"/>
      <c r="AM3591" t="s">
        <v>272</v>
      </c>
      <c r="AN3591" s="2">
        <v>44327.612638888888</v>
      </c>
      <c r="AP3591" s="2">
        <v>44327.612615740742</v>
      </c>
      <c r="AQ3591" s="1"/>
      <c r="AS3591" t="b">
        <v>0</v>
      </c>
      <c r="AV3591" t="s">
        <v>248</v>
      </c>
      <c r="BB3591" t="s">
        <v>9233</v>
      </c>
      <c r="BD3591" t="b">
        <v>0</v>
      </c>
      <c r="BH3591" t="s">
        <v>272</v>
      </c>
      <c r="BI3591" t="s">
        <v>1072</v>
      </c>
      <c r="BL3591" t="s">
        <v>6427</v>
      </c>
      <c r="BM3591" t="s">
        <v>3069</v>
      </c>
      <c r="BN3591" t="s">
        <v>203</v>
      </c>
      <c r="BQ3591" t="s">
        <v>204</v>
      </c>
      <c r="BR3591" t="b">
        <v>0</v>
      </c>
      <c r="BT3591" t="b">
        <v>0</v>
      </c>
      <c r="BW3591" t="s">
        <v>103</v>
      </c>
      <c r="BX3591" t="b">
        <v>0</v>
      </c>
      <c r="BY3591" s="2">
        <v>44376.857581018521</v>
      </c>
      <c r="BZ3591" t="s">
        <v>314</v>
      </c>
      <c r="CB3591" t="b">
        <v>0</v>
      </c>
      <c r="CC3591" t="b">
        <v>1</v>
      </c>
      <c r="CF3591">
        <v>8950</v>
      </c>
      <c r="CH3591">
        <v>8950</v>
      </c>
      <c r="CI3591">
        <v>100</v>
      </c>
      <c r="CJ3591">
        <v>0</v>
      </c>
      <c r="CK3591">
        <f>YEAR(tbl_Opportunity[[#This Row],[Close Date]])</f>
        <v>2021</v>
      </c>
    </row>
    <row r="3592" spans="1:89">
      <c r="A3592" t="s">
        <v>257</v>
      </c>
      <c r="B3592" t="b">
        <v>0</v>
      </c>
      <c r="D3592" t="b">
        <v>0</v>
      </c>
      <c r="E3592" t="s">
        <v>5405</v>
      </c>
      <c r="H3592" s="1">
        <v>44337</v>
      </c>
      <c r="I3592" t="b">
        <v>1</v>
      </c>
      <c r="L3592" t="s">
        <v>6704</v>
      </c>
      <c r="O3592" t="s">
        <v>272</v>
      </c>
      <c r="P3592" t="b">
        <v>0</v>
      </c>
      <c r="Q3592" s="2">
        <v>44323.788506944446</v>
      </c>
      <c r="R3592" s="1">
        <v>44337</v>
      </c>
      <c r="S3592" t="b">
        <v>0</v>
      </c>
      <c r="U3592" s="1"/>
      <c r="V3592" t="b">
        <v>0</v>
      </c>
      <c r="W3592" s="1">
        <v>44228</v>
      </c>
      <c r="X3592">
        <v>2</v>
      </c>
      <c r="Y3592">
        <v>2021</v>
      </c>
      <c r="Z3592" t="s">
        <v>8</v>
      </c>
      <c r="AA3592" t="s">
        <v>8</v>
      </c>
      <c r="AB3592" t="b">
        <v>0</v>
      </c>
      <c r="AC3592" t="b">
        <v>0</v>
      </c>
      <c r="AE3592" t="b">
        <v>1</v>
      </c>
      <c r="AF3592" t="b">
        <v>0</v>
      </c>
      <c r="AG3592" t="b">
        <v>0</v>
      </c>
      <c r="AH3592" t="s">
        <v>4366</v>
      </c>
      <c r="AI3592" t="b">
        <v>0</v>
      </c>
      <c r="AK3592" t="b">
        <v>0</v>
      </c>
      <c r="AL3592" s="1">
        <v>44336</v>
      </c>
      <c r="AM3592" t="s">
        <v>272</v>
      </c>
      <c r="AN3592" s="2">
        <v>44337.768888888888</v>
      </c>
      <c r="AP3592" s="2">
        <v>44337.768888888888</v>
      </c>
      <c r="AQ3592" s="1">
        <v>44337</v>
      </c>
      <c r="AS3592" t="b">
        <v>0</v>
      </c>
      <c r="AV3592" t="s">
        <v>93</v>
      </c>
      <c r="BB3592" t="s">
        <v>9234</v>
      </c>
      <c r="BD3592" t="b">
        <v>0</v>
      </c>
      <c r="BH3592" t="s">
        <v>272</v>
      </c>
      <c r="BI3592" t="s">
        <v>1072</v>
      </c>
      <c r="BL3592" t="s">
        <v>6704</v>
      </c>
      <c r="BM3592" t="s">
        <v>3069</v>
      </c>
      <c r="BN3592" t="s">
        <v>203</v>
      </c>
      <c r="BQ3592" t="s">
        <v>204</v>
      </c>
      <c r="BR3592" t="b">
        <v>0</v>
      </c>
      <c r="BT3592" t="b">
        <v>0</v>
      </c>
      <c r="BW3592" t="s">
        <v>103</v>
      </c>
      <c r="BX3592" t="b">
        <v>0</v>
      </c>
      <c r="BY3592" s="2">
        <v>44376.857581018521</v>
      </c>
      <c r="BZ3592" t="s">
        <v>314</v>
      </c>
      <c r="CB3592" t="b">
        <v>0</v>
      </c>
      <c r="CC3592" t="b">
        <v>1</v>
      </c>
      <c r="CF3592">
        <v>8950</v>
      </c>
      <c r="CH3592">
        <v>8950</v>
      </c>
      <c r="CI3592">
        <v>100</v>
      </c>
      <c r="CJ3592">
        <v>0</v>
      </c>
      <c r="CK3592">
        <f>YEAR(tbl_Opportunity[[#This Row],[Close Date]])</f>
        <v>2021</v>
      </c>
    </row>
    <row r="3593" spans="1:89">
      <c r="A3593" t="s">
        <v>306</v>
      </c>
      <c r="B3593" t="b">
        <v>0</v>
      </c>
      <c r="D3593" t="b">
        <v>0</v>
      </c>
      <c r="H3593" s="1">
        <v>44328</v>
      </c>
      <c r="I3593" t="b">
        <v>1</v>
      </c>
      <c r="O3593" t="s">
        <v>272</v>
      </c>
      <c r="P3593" t="b">
        <v>0</v>
      </c>
      <c r="Q3593" s="2">
        <v>44326.713020833333</v>
      </c>
      <c r="R3593" s="1">
        <v>44328</v>
      </c>
      <c r="S3593" t="b">
        <v>0</v>
      </c>
      <c r="U3593" s="1"/>
      <c r="V3593" t="b">
        <v>0</v>
      </c>
      <c r="W3593" s="1">
        <v>44228</v>
      </c>
      <c r="X3593">
        <v>2</v>
      </c>
      <c r="Y3593">
        <v>2021</v>
      </c>
      <c r="Z3593" t="s">
        <v>8</v>
      </c>
      <c r="AA3593" t="s">
        <v>8</v>
      </c>
      <c r="AB3593" t="b">
        <v>0</v>
      </c>
      <c r="AC3593" t="b">
        <v>0</v>
      </c>
      <c r="AE3593" t="b">
        <v>1</v>
      </c>
      <c r="AF3593" t="b">
        <v>0</v>
      </c>
      <c r="AG3593" t="b">
        <v>0</v>
      </c>
      <c r="AH3593" t="s">
        <v>4366</v>
      </c>
      <c r="AI3593" t="b">
        <v>0</v>
      </c>
      <c r="AK3593" t="b">
        <v>0</v>
      </c>
      <c r="AL3593" s="1"/>
      <c r="AM3593" t="s">
        <v>272</v>
      </c>
      <c r="AN3593" s="2">
        <v>44328.710358796299</v>
      </c>
      <c r="AP3593" s="2">
        <v>44328.710347222222</v>
      </c>
      <c r="AQ3593" s="1">
        <v>44328</v>
      </c>
      <c r="AS3593" t="b">
        <v>0</v>
      </c>
      <c r="AV3593" t="s">
        <v>105</v>
      </c>
      <c r="BB3593" t="s">
        <v>9235</v>
      </c>
      <c r="BD3593" t="b">
        <v>0</v>
      </c>
      <c r="BH3593" t="s">
        <v>272</v>
      </c>
      <c r="BI3593" t="s">
        <v>1072</v>
      </c>
      <c r="BL3593" t="s">
        <v>9236</v>
      </c>
      <c r="BM3593" t="s">
        <v>3069</v>
      </c>
      <c r="BN3593" t="s">
        <v>203</v>
      </c>
      <c r="BQ3593" t="s">
        <v>204</v>
      </c>
      <c r="BR3593" t="b">
        <v>0</v>
      </c>
      <c r="BT3593" t="b">
        <v>0</v>
      </c>
      <c r="BW3593" t="s">
        <v>103</v>
      </c>
      <c r="BX3593" t="b">
        <v>0</v>
      </c>
      <c r="BY3593" s="2">
        <v>44376.857581018521</v>
      </c>
      <c r="BZ3593" t="s">
        <v>314</v>
      </c>
      <c r="CB3593" t="b">
        <v>0</v>
      </c>
      <c r="CC3593" t="b">
        <v>1</v>
      </c>
      <c r="CF3593">
        <v>5000</v>
      </c>
      <c r="CH3593">
        <v>5000</v>
      </c>
      <c r="CI3593">
        <v>100</v>
      </c>
      <c r="CJ3593">
        <v>0</v>
      </c>
      <c r="CK3593">
        <f>YEAR(tbl_Opportunity[[#This Row],[Close Date]])</f>
        <v>2021</v>
      </c>
    </row>
    <row r="3594" spans="1:89">
      <c r="A3594" t="s">
        <v>218</v>
      </c>
      <c r="B3594" t="b">
        <v>0</v>
      </c>
      <c r="D3594" t="b">
        <v>0</v>
      </c>
      <c r="E3594" t="s">
        <v>2826</v>
      </c>
      <c r="H3594" s="1">
        <v>44334</v>
      </c>
      <c r="I3594" t="b">
        <v>1</v>
      </c>
      <c r="L3594" t="s">
        <v>8956</v>
      </c>
      <c r="O3594" t="s">
        <v>272</v>
      </c>
      <c r="P3594" t="b">
        <v>0</v>
      </c>
      <c r="Q3594" s="2">
        <v>44326.845312500001</v>
      </c>
      <c r="R3594" s="1">
        <v>44334</v>
      </c>
      <c r="S3594" t="b">
        <v>0</v>
      </c>
      <c r="U3594" s="1"/>
      <c r="V3594" t="b">
        <v>0</v>
      </c>
      <c r="W3594" s="1">
        <v>44228</v>
      </c>
      <c r="X3594">
        <v>2</v>
      </c>
      <c r="Y3594">
        <v>2021</v>
      </c>
      <c r="Z3594" t="s">
        <v>8</v>
      </c>
      <c r="AA3594" t="s">
        <v>8</v>
      </c>
      <c r="AB3594" t="b">
        <v>0</v>
      </c>
      <c r="AC3594" t="b">
        <v>0</v>
      </c>
      <c r="AE3594" t="b">
        <v>1</v>
      </c>
      <c r="AF3594" t="b">
        <v>0</v>
      </c>
      <c r="AG3594" t="b">
        <v>0</v>
      </c>
      <c r="AH3594" t="s">
        <v>4366</v>
      </c>
      <c r="AI3594" t="b">
        <v>0</v>
      </c>
      <c r="AK3594" t="b">
        <v>0</v>
      </c>
      <c r="AL3594" s="1">
        <v>44334</v>
      </c>
      <c r="AM3594" t="s">
        <v>272</v>
      </c>
      <c r="AN3594" s="2">
        <v>44334.640092592592</v>
      </c>
      <c r="AP3594" s="2">
        <v>44334.640081018515</v>
      </c>
      <c r="AQ3594" s="1">
        <v>44334</v>
      </c>
      <c r="AS3594" t="b">
        <v>0</v>
      </c>
      <c r="AV3594" t="s">
        <v>197</v>
      </c>
      <c r="BB3594" t="s">
        <v>9237</v>
      </c>
      <c r="BD3594" t="b">
        <v>0</v>
      </c>
      <c r="BH3594" t="s">
        <v>272</v>
      </c>
      <c r="BI3594" t="s">
        <v>1072</v>
      </c>
      <c r="BL3594" t="s">
        <v>8956</v>
      </c>
      <c r="BM3594" t="s">
        <v>3069</v>
      </c>
      <c r="BN3594" t="s">
        <v>203</v>
      </c>
      <c r="BQ3594" t="s">
        <v>204</v>
      </c>
      <c r="BR3594" t="b">
        <v>0</v>
      </c>
      <c r="BT3594" t="b">
        <v>0</v>
      </c>
      <c r="BW3594" t="s">
        <v>103</v>
      </c>
      <c r="BX3594" t="b">
        <v>0</v>
      </c>
      <c r="BY3594" s="2">
        <v>44376.857581018521</v>
      </c>
      <c r="BZ3594" t="s">
        <v>314</v>
      </c>
      <c r="CB3594" t="b">
        <v>0</v>
      </c>
      <c r="CC3594" t="b">
        <v>1</v>
      </c>
      <c r="CF3594">
        <v>8950</v>
      </c>
      <c r="CH3594">
        <v>8950</v>
      </c>
      <c r="CI3594">
        <v>100</v>
      </c>
      <c r="CJ3594">
        <v>0</v>
      </c>
      <c r="CK3594">
        <f>YEAR(tbl_Opportunity[[#This Row],[Close Date]])</f>
        <v>2021</v>
      </c>
    </row>
    <row r="3595" spans="1:89">
      <c r="A3595" t="s">
        <v>5748</v>
      </c>
      <c r="B3595" t="b">
        <v>0</v>
      </c>
      <c r="D3595" t="b">
        <v>0</v>
      </c>
      <c r="E3595" t="s">
        <v>5405</v>
      </c>
      <c r="H3595" s="1">
        <v>44358</v>
      </c>
      <c r="I3595" t="b">
        <v>1</v>
      </c>
      <c r="L3595" t="s">
        <v>6656</v>
      </c>
      <c r="O3595" t="s">
        <v>272</v>
      </c>
      <c r="P3595" t="b">
        <v>0</v>
      </c>
      <c r="Q3595" s="2">
        <v>44267.808541666665</v>
      </c>
      <c r="R3595" s="1">
        <v>44358</v>
      </c>
      <c r="S3595" t="b">
        <v>0</v>
      </c>
      <c r="U3595" s="1"/>
      <c r="V3595" t="b">
        <v>0</v>
      </c>
      <c r="W3595" s="1">
        <v>44228</v>
      </c>
      <c r="X3595">
        <v>2</v>
      </c>
      <c r="Y3595">
        <v>2021</v>
      </c>
      <c r="Z3595" t="s">
        <v>8</v>
      </c>
      <c r="AA3595" t="s">
        <v>8</v>
      </c>
      <c r="AB3595" t="b">
        <v>0</v>
      </c>
      <c r="AC3595" t="b">
        <v>0</v>
      </c>
      <c r="AE3595" t="b">
        <v>1</v>
      </c>
      <c r="AF3595" t="b">
        <v>0</v>
      </c>
      <c r="AG3595" t="b">
        <v>0</v>
      </c>
      <c r="AH3595" t="s">
        <v>4366</v>
      </c>
      <c r="AI3595" t="b">
        <v>0</v>
      </c>
      <c r="AK3595" t="b">
        <v>0</v>
      </c>
      <c r="AL3595" s="1"/>
      <c r="AM3595" t="s">
        <v>272</v>
      </c>
      <c r="AN3595" s="2">
        <v>44358.497939814813</v>
      </c>
      <c r="AP3595" s="2">
        <v>44358.497928240744</v>
      </c>
      <c r="AQ3595" s="1">
        <v>44358</v>
      </c>
      <c r="AS3595" t="b">
        <v>0</v>
      </c>
      <c r="AV3595" t="s">
        <v>213</v>
      </c>
      <c r="BB3595" t="s">
        <v>9238</v>
      </c>
      <c r="BD3595" t="b">
        <v>0</v>
      </c>
      <c r="BH3595" t="s">
        <v>272</v>
      </c>
      <c r="BI3595" t="s">
        <v>2055</v>
      </c>
      <c r="BL3595" t="s">
        <v>6656</v>
      </c>
      <c r="BM3595" t="s">
        <v>3069</v>
      </c>
      <c r="BN3595" t="s">
        <v>203</v>
      </c>
      <c r="BQ3595" t="s">
        <v>204</v>
      </c>
      <c r="BR3595" t="b">
        <v>0</v>
      </c>
      <c r="BT3595" t="b">
        <v>0</v>
      </c>
      <c r="BW3595" t="s">
        <v>103</v>
      </c>
      <c r="BX3595" t="b">
        <v>0</v>
      </c>
      <c r="BY3595" s="2">
        <v>44376.857581018521</v>
      </c>
      <c r="BZ3595" t="s">
        <v>314</v>
      </c>
      <c r="CB3595" t="b">
        <v>0</v>
      </c>
      <c r="CC3595" t="b">
        <v>1</v>
      </c>
      <c r="CF3595">
        <v>10000</v>
      </c>
      <c r="CH3595">
        <v>10000</v>
      </c>
      <c r="CI3595">
        <v>100</v>
      </c>
      <c r="CJ3595">
        <v>0</v>
      </c>
      <c r="CK3595">
        <f>YEAR(tbl_Opportunity[[#This Row],[Close Date]])</f>
        <v>2021</v>
      </c>
    </row>
    <row r="3596" spans="1:89">
      <c r="A3596" t="s">
        <v>1968</v>
      </c>
      <c r="B3596" t="b">
        <v>0</v>
      </c>
      <c r="D3596" t="b">
        <v>0</v>
      </c>
      <c r="E3596" t="s">
        <v>6682</v>
      </c>
      <c r="H3596" s="1">
        <v>43636</v>
      </c>
      <c r="I3596" t="b">
        <v>1</v>
      </c>
      <c r="L3596" t="s">
        <v>1969</v>
      </c>
      <c r="O3596" t="s">
        <v>215</v>
      </c>
      <c r="P3596" t="b">
        <v>0</v>
      </c>
      <c r="Q3596" s="2">
        <v>43397.915648148148</v>
      </c>
      <c r="R3596" s="1"/>
      <c r="S3596" t="b">
        <v>0</v>
      </c>
      <c r="U3596" s="1"/>
      <c r="V3596" t="b">
        <v>0</v>
      </c>
      <c r="W3596" s="1">
        <v>43497</v>
      </c>
      <c r="X3596">
        <v>2</v>
      </c>
      <c r="Y3596">
        <v>2019</v>
      </c>
      <c r="Z3596" t="s">
        <v>8</v>
      </c>
      <c r="AA3596" t="s">
        <v>8</v>
      </c>
      <c r="AB3596" t="b">
        <v>0</v>
      </c>
      <c r="AC3596" t="b">
        <v>0</v>
      </c>
      <c r="AE3596" t="b">
        <v>1</v>
      </c>
      <c r="AF3596" t="b">
        <v>0</v>
      </c>
      <c r="AG3596" t="b">
        <v>0</v>
      </c>
      <c r="AI3596" t="b">
        <v>0</v>
      </c>
      <c r="AJ3596" t="s">
        <v>211</v>
      </c>
      <c r="AK3596" t="b">
        <v>0</v>
      </c>
      <c r="AL3596" s="1"/>
      <c r="AM3596" t="s">
        <v>162</v>
      </c>
      <c r="AN3596" s="2">
        <v>44297.841400462959</v>
      </c>
      <c r="AP3596" s="2">
        <v>43790.651261574072</v>
      </c>
      <c r="AQ3596" s="1"/>
      <c r="AS3596" t="b">
        <v>0</v>
      </c>
      <c r="AV3596" t="s">
        <v>93</v>
      </c>
      <c r="BB3596" t="s">
        <v>9239</v>
      </c>
      <c r="BD3596" t="b">
        <v>0</v>
      </c>
      <c r="BH3596" t="s">
        <v>406</v>
      </c>
      <c r="BI3596" t="s">
        <v>200</v>
      </c>
      <c r="BL3596" t="s">
        <v>1969</v>
      </c>
      <c r="BM3596" t="s">
        <v>3069</v>
      </c>
      <c r="BN3596" t="s">
        <v>203</v>
      </c>
      <c r="BQ3596" t="s">
        <v>204</v>
      </c>
      <c r="BR3596" t="b">
        <v>0</v>
      </c>
      <c r="BT3596" t="b">
        <v>0</v>
      </c>
      <c r="BW3596" t="s">
        <v>103</v>
      </c>
      <c r="BX3596" t="b">
        <v>0</v>
      </c>
      <c r="BY3596" s="2">
        <v>44376.857569444444</v>
      </c>
      <c r="CB3596" t="b">
        <v>0</v>
      </c>
      <c r="CC3596" t="b">
        <v>1</v>
      </c>
      <c r="CF3596">
        <v>8950</v>
      </c>
      <c r="CH3596">
        <v>8950</v>
      </c>
      <c r="CI3596">
        <v>100</v>
      </c>
      <c r="CJ3596">
        <v>0</v>
      </c>
      <c r="CK3596">
        <f>YEAR(tbl_Opportunity[[#This Row],[Close Date]])</f>
        <v>2019</v>
      </c>
    </row>
    <row r="3597" spans="1:89">
      <c r="A3597" t="s">
        <v>598</v>
      </c>
      <c r="B3597" t="b">
        <v>0</v>
      </c>
      <c r="D3597" t="b">
        <v>0</v>
      </c>
      <c r="E3597" t="s">
        <v>4372</v>
      </c>
      <c r="H3597" s="1">
        <v>43556</v>
      </c>
      <c r="I3597" t="b">
        <v>1</v>
      </c>
      <c r="L3597" t="s">
        <v>6414</v>
      </c>
      <c r="O3597" t="s">
        <v>272</v>
      </c>
      <c r="P3597" t="b">
        <v>0</v>
      </c>
      <c r="Q3597" s="2">
        <v>43516.943599537037</v>
      </c>
      <c r="R3597" s="1"/>
      <c r="S3597" t="b">
        <v>0</v>
      </c>
      <c r="U3597" s="1"/>
      <c r="V3597" t="b">
        <v>0</v>
      </c>
      <c r="W3597" s="1">
        <v>43497</v>
      </c>
      <c r="X3597">
        <v>2</v>
      </c>
      <c r="Y3597">
        <v>2019</v>
      </c>
      <c r="Z3597" t="s">
        <v>8</v>
      </c>
      <c r="AA3597" t="s">
        <v>8</v>
      </c>
      <c r="AB3597" t="b">
        <v>0</v>
      </c>
      <c r="AC3597" t="b">
        <v>0</v>
      </c>
      <c r="AE3597" t="b">
        <v>1</v>
      </c>
      <c r="AF3597" t="b">
        <v>0</v>
      </c>
      <c r="AG3597" t="b">
        <v>0</v>
      </c>
      <c r="AH3597" t="s">
        <v>4366</v>
      </c>
      <c r="AI3597" t="b">
        <v>0</v>
      </c>
      <c r="AJ3597" t="s">
        <v>211</v>
      </c>
      <c r="AK3597" t="b">
        <v>0</v>
      </c>
      <c r="AL3597" s="1"/>
      <c r="AM3597" t="s">
        <v>162</v>
      </c>
      <c r="AN3597" s="2">
        <v>44296.95826388889</v>
      </c>
      <c r="AP3597" s="2">
        <v>43556.670671296299</v>
      </c>
      <c r="AQ3597" s="1"/>
      <c r="AS3597" t="b">
        <v>0</v>
      </c>
      <c r="AV3597" t="s">
        <v>105</v>
      </c>
      <c r="BB3597" t="s">
        <v>9240</v>
      </c>
      <c r="BD3597" t="b">
        <v>0</v>
      </c>
      <c r="BH3597" t="s">
        <v>199</v>
      </c>
      <c r="BI3597" t="s">
        <v>200</v>
      </c>
      <c r="BL3597" t="s">
        <v>6414</v>
      </c>
      <c r="BM3597" t="s">
        <v>3069</v>
      </c>
      <c r="BN3597" t="s">
        <v>203</v>
      </c>
      <c r="BQ3597" t="s">
        <v>204</v>
      </c>
      <c r="BR3597" t="b">
        <v>0</v>
      </c>
      <c r="BT3597" t="b">
        <v>0</v>
      </c>
      <c r="BW3597" t="s">
        <v>103</v>
      </c>
      <c r="BX3597" t="b">
        <v>0</v>
      </c>
      <c r="BY3597" s="2">
        <v>44376.857569444444</v>
      </c>
      <c r="CB3597" t="b">
        <v>0</v>
      </c>
      <c r="CC3597" t="b">
        <v>1</v>
      </c>
      <c r="CF3597">
        <v>8950</v>
      </c>
      <c r="CH3597">
        <v>8950</v>
      </c>
      <c r="CI3597">
        <v>100</v>
      </c>
      <c r="CJ3597">
        <v>0</v>
      </c>
      <c r="CK3597">
        <f>YEAR(tbl_Opportunity[[#This Row],[Close Date]])</f>
        <v>2019</v>
      </c>
    </row>
    <row r="3598" spans="1:89">
      <c r="A3598" t="s">
        <v>465</v>
      </c>
      <c r="B3598" t="b">
        <v>0</v>
      </c>
      <c r="D3598" t="b">
        <v>0</v>
      </c>
      <c r="H3598" s="1">
        <v>43563</v>
      </c>
      <c r="I3598" t="b">
        <v>1</v>
      </c>
      <c r="L3598" t="s">
        <v>3236</v>
      </c>
      <c r="O3598" t="s">
        <v>272</v>
      </c>
      <c r="P3598" t="b">
        <v>0</v>
      </c>
      <c r="Q3598" s="2">
        <v>43537.583240740743</v>
      </c>
      <c r="R3598" s="1"/>
      <c r="S3598" t="b">
        <v>0</v>
      </c>
      <c r="U3598" s="1"/>
      <c r="V3598" t="b">
        <v>0</v>
      </c>
      <c r="W3598" s="1">
        <v>43497</v>
      </c>
      <c r="X3598">
        <v>2</v>
      </c>
      <c r="Y3598">
        <v>2019</v>
      </c>
      <c r="Z3598" t="s">
        <v>8</v>
      </c>
      <c r="AA3598" t="s">
        <v>8</v>
      </c>
      <c r="AB3598" t="b">
        <v>0</v>
      </c>
      <c r="AC3598" t="b">
        <v>0</v>
      </c>
      <c r="AE3598" t="b">
        <v>1</v>
      </c>
      <c r="AF3598" t="b">
        <v>0</v>
      </c>
      <c r="AG3598" t="b">
        <v>0</v>
      </c>
      <c r="AI3598" t="b">
        <v>0</v>
      </c>
      <c r="AJ3598" t="s">
        <v>211</v>
      </c>
      <c r="AK3598" t="b">
        <v>0</v>
      </c>
      <c r="AL3598" s="1"/>
      <c r="AM3598" t="s">
        <v>162</v>
      </c>
      <c r="AN3598" s="2">
        <v>44296.95826388889</v>
      </c>
      <c r="AP3598" s="2">
        <v>43563.903460648151</v>
      </c>
      <c r="AQ3598" s="1"/>
      <c r="AS3598" t="b">
        <v>0</v>
      </c>
      <c r="AV3598" t="s">
        <v>93</v>
      </c>
      <c r="BB3598" t="s">
        <v>9241</v>
      </c>
      <c r="BD3598" t="b">
        <v>0</v>
      </c>
      <c r="BH3598" t="s">
        <v>272</v>
      </c>
      <c r="BI3598" t="s">
        <v>549</v>
      </c>
      <c r="BL3598" t="s">
        <v>1803</v>
      </c>
      <c r="BM3598" t="s">
        <v>3069</v>
      </c>
      <c r="BN3598" t="s">
        <v>203</v>
      </c>
      <c r="BQ3598" t="s">
        <v>204</v>
      </c>
      <c r="BR3598" t="b">
        <v>0</v>
      </c>
      <c r="BT3598" t="b">
        <v>0</v>
      </c>
      <c r="BW3598" t="s">
        <v>103</v>
      </c>
      <c r="BX3598" t="b">
        <v>0</v>
      </c>
      <c r="BY3598" s="2">
        <v>44376.857569444444</v>
      </c>
      <c r="CB3598" t="b">
        <v>0</v>
      </c>
      <c r="CC3598" t="b">
        <v>1</v>
      </c>
      <c r="CF3598">
        <v>8502.5</v>
      </c>
      <c r="CH3598">
        <v>8502.5</v>
      </c>
      <c r="CI3598">
        <v>100</v>
      </c>
      <c r="CJ3598">
        <v>0</v>
      </c>
      <c r="CK3598">
        <f>YEAR(tbl_Opportunity[[#This Row],[Close Date]])</f>
        <v>2019</v>
      </c>
    </row>
    <row r="3599" spans="1:89">
      <c r="A3599" t="s">
        <v>208</v>
      </c>
      <c r="B3599" t="b">
        <v>0</v>
      </c>
      <c r="D3599" t="b">
        <v>0</v>
      </c>
      <c r="H3599" s="1">
        <v>43593</v>
      </c>
      <c r="I3599" t="b">
        <v>1</v>
      </c>
      <c r="O3599" t="s">
        <v>199</v>
      </c>
      <c r="P3599" t="b">
        <v>0</v>
      </c>
      <c r="Q3599" s="2">
        <v>43591.757847222223</v>
      </c>
      <c r="R3599" s="1"/>
      <c r="S3599" t="b">
        <v>0</v>
      </c>
      <c r="U3599" s="1"/>
      <c r="V3599" t="b">
        <v>0</v>
      </c>
      <c r="W3599" s="1">
        <v>43497</v>
      </c>
      <c r="X3599">
        <v>2</v>
      </c>
      <c r="Y3599">
        <v>2019</v>
      </c>
      <c r="Z3599" t="s">
        <v>8</v>
      </c>
      <c r="AA3599" t="s">
        <v>8</v>
      </c>
      <c r="AB3599" t="b">
        <v>0</v>
      </c>
      <c r="AC3599" t="b">
        <v>0</v>
      </c>
      <c r="AE3599" t="b">
        <v>1</v>
      </c>
      <c r="AF3599" t="b">
        <v>0</v>
      </c>
      <c r="AG3599" t="b">
        <v>0</v>
      </c>
      <c r="AI3599" t="b">
        <v>0</v>
      </c>
      <c r="AK3599" t="b">
        <v>0</v>
      </c>
      <c r="AL3599" s="1"/>
      <c r="AM3599" t="s">
        <v>162</v>
      </c>
      <c r="AN3599" s="2">
        <v>44297.8278587963</v>
      </c>
      <c r="AP3599" s="2">
        <v>43598.525335648148</v>
      </c>
      <c r="AQ3599" s="1"/>
      <c r="AS3599" t="b">
        <v>0</v>
      </c>
      <c r="AV3599" t="s">
        <v>153</v>
      </c>
      <c r="AY3599" t="s">
        <v>236</v>
      </c>
      <c r="AZ3599" t="s">
        <v>300</v>
      </c>
      <c r="BB3599" t="s">
        <v>9242</v>
      </c>
      <c r="BD3599" t="b">
        <v>0</v>
      </c>
      <c r="BH3599" t="s">
        <v>199</v>
      </c>
      <c r="BI3599" t="s">
        <v>549</v>
      </c>
      <c r="BL3599" t="s">
        <v>209</v>
      </c>
      <c r="BM3599" t="s">
        <v>3069</v>
      </c>
      <c r="BN3599" t="s">
        <v>203</v>
      </c>
      <c r="BQ3599" t="s">
        <v>204</v>
      </c>
      <c r="BR3599" t="b">
        <v>0</v>
      </c>
      <c r="BT3599" t="b">
        <v>0</v>
      </c>
      <c r="BW3599" t="s">
        <v>103</v>
      </c>
      <c r="BX3599" t="b">
        <v>0</v>
      </c>
      <c r="BY3599" s="2">
        <v>44376.857569444444</v>
      </c>
      <c r="CB3599" t="b">
        <v>0</v>
      </c>
      <c r="CC3599" t="b">
        <v>1</v>
      </c>
      <c r="CF3599">
        <v>5000</v>
      </c>
      <c r="CH3599">
        <v>5000</v>
      </c>
      <c r="CI3599">
        <v>100</v>
      </c>
      <c r="CJ3599">
        <v>0</v>
      </c>
      <c r="CK3599">
        <f>YEAR(tbl_Opportunity[[#This Row],[Close Date]])</f>
        <v>2019</v>
      </c>
    </row>
    <row r="3600" spans="1:89">
      <c r="A3600" t="s">
        <v>1033</v>
      </c>
      <c r="B3600" t="b">
        <v>0</v>
      </c>
      <c r="D3600" t="b">
        <v>0</v>
      </c>
      <c r="H3600" s="1">
        <v>43922</v>
      </c>
      <c r="I3600" t="b">
        <v>1</v>
      </c>
      <c r="L3600" t="s">
        <v>6369</v>
      </c>
      <c r="O3600" t="s">
        <v>272</v>
      </c>
      <c r="P3600" t="b">
        <v>0</v>
      </c>
      <c r="Q3600" s="2">
        <v>43882.618344907409</v>
      </c>
      <c r="R3600" s="1"/>
      <c r="S3600" t="b">
        <v>0</v>
      </c>
      <c r="U3600" s="1"/>
      <c r="V3600" t="b">
        <v>0</v>
      </c>
      <c r="W3600" s="1">
        <v>43862</v>
      </c>
      <c r="X3600">
        <v>2</v>
      </c>
      <c r="Y3600">
        <v>2020</v>
      </c>
      <c r="Z3600" t="s">
        <v>8</v>
      </c>
      <c r="AA3600" t="s">
        <v>8</v>
      </c>
      <c r="AB3600" t="b">
        <v>0</v>
      </c>
      <c r="AC3600" t="b">
        <v>0</v>
      </c>
      <c r="AE3600" t="b">
        <v>1</v>
      </c>
      <c r="AF3600" t="b">
        <v>0</v>
      </c>
      <c r="AG3600" t="b">
        <v>0</v>
      </c>
      <c r="AI3600" t="b">
        <v>0</v>
      </c>
      <c r="AK3600" t="b">
        <v>0</v>
      </c>
      <c r="AL3600" s="1"/>
      <c r="AM3600" t="s">
        <v>162</v>
      </c>
      <c r="AN3600" s="2">
        <v>44296.95826388889</v>
      </c>
      <c r="AP3600" s="2">
        <v>43922.747766203705</v>
      </c>
      <c r="AQ3600" s="1"/>
      <c r="AS3600" t="b">
        <v>0</v>
      </c>
      <c r="AV3600" t="s">
        <v>93</v>
      </c>
      <c r="AY3600" t="s">
        <v>236</v>
      </c>
      <c r="BB3600" t="s">
        <v>9243</v>
      </c>
      <c r="BD3600" t="b">
        <v>0</v>
      </c>
      <c r="BH3600" t="s">
        <v>272</v>
      </c>
      <c r="BI3600" t="s">
        <v>1243</v>
      </c>
      <c r="BL3600" t="s">
        <v>5776</v>
      </c>
      <c r="BM3600" t="s">
        <v>3069</v>
      </c>
      <c r="BN3600" t="s">
        <v>203</v>
      </c>
      <c r="BQ3600" t="s">
        <v>204</v>
      </c>
      <c r="BR3600" t="b">
        <v>0</v>
      </c>
      <c r="BT3600" t="b">
        <v>0</v>
      </c>
      <c r="BW3600" t="s">
        <v>103</v>
      </c>
      <c r="BX3600" t="b">
        <v>0</v>
      </c>
      <c r="BY3600" s="2">
        <v>44376.857581018521</v>
      </c>
      <c r="CB3600" t="b">
        <v>0</v>
      </c>
      <c r="CC3600" t="b">
        <v>1</v>
      </c>
      <c r="CF3600">
        <v>8950</v>
      </c>
      <c r="CH3600">
        <v>8950</v>
      </c>
      <c r="CI3600">
        <v>100</v>
      </c>
      <c r="CJ3600">
        <v>0</v>
      </c>
      <c r="CK3600">
        <f>YEAR(tbl_Opportunity[[#This Row],[Close Date]])</f>
        <v>2020</v>
      </c>
    </row>
    <row r="3601" spans="1:89">
      <c r="A3601" t="s">
        <v>5212</v>
      </c>
      <c r="B3601" t="b">
        <v>0</v>
      </c>
      <c r="D3601" t="b">
        <v>0</v>
      </c>
      <c r="H3601" s="1">
        <v>44336</v>
      </c>
      <c r="I3601" t="b">
        <v>1</v>
      </c>
      <c r="L3601" t="s">
        <v>9244</v>
      </c>
      <c r="O3601" t="s">
        <v>272</v>
      </c>
      <c r="P3601" t="b">
        <v>0</v>
      </c>
      <c r="Q3601" s="2">
        <v>44098.611990740741</v>
      </c>
      <c r="R3601" s="1">
        <v>44336</v>
      </c>
      <c r="S3601" t="b">
        <v>0</v>
      </c>
      <c r="U3601" s="1"/>
      <c r="V3601" t="b">
        <v>0</v>
      </c>
      <c r="W3601" s="1">
        <v>44228</v>
      </c>
      <c r="X3601">
        <v>2</v>
      </c>
      <c r="Y3601">
        <v>2021</v>
      </c>
      <c r="Z3601" t="s">
        <v>8</v>
      </c>
      <c r="AA3601" t="s">
        <v>8</v>
      </c>
      <c r="AB3601" t="b">
        <v>0</v>
      </c>
      <c r="AC3601" t="b">
        <v>0</v>
      </c>
      <c r="AE3601" t="b">
        <v>1</v>
      </c>
      <c r="AF3601" t="b">
        <v>0</v>
      </c>
      <c r="AG3601" t="b">
        <v>0</v>
      </c>
      <c r="AH3601" t="s">
        <v>4366</v>
      </c>
      <c r="AI3601" t="b">
        <v>0</v>
      </c>
      <c r="AK3601" t="b">
        <v>0</v>
      </c>
      <c r="AL3601" s="1"/>
      <c r="AM3601" t="s">
        <v>272</v>
      </c>
      <c r="AN3601" s="2">
        <v>44336.534837962965</v>
      </c>
      <c r="AP3601" s="2">
        <v>44336.534826388888</v>
      </c>
      <c r="AQ3601" s="1">
        <v>44336</v>
      </c>
      <c r="AS3601" t="b">
        <v>0</v>
      </c>
      <c r="AV3601" t="s">
        <v>105</v>
      </c>
      <c r="AY3601" t="s">
        <v>236</v>
      </c>
      <c r="BB3601" t="s">
        <v>9245</v>
      </c>
      <c r="BD3601" t="b">
        <v>0</v>
      </c>
      <c r="BH3601" t="s">
        <v>272</v>
      </c>
      <c r="BI3601" t="s">
        <v>1668</v>
      </c>
      <c r="BL3601" t="s">
        <v>9244</v>
      </c>
      <c r="BM3601" t="s">
        <v>3069</v>
      </c>
      <c r="BN3601" t="s">
        <v>203</v>
      </c>
      <c r="BQ3601" t="s">
        <v>204</v>
      </c>
      <c r="BR3601" t="b">
        <v>0</v>
      </c>
      <c r="BT3601" t="b">
        <v>0</v>
      </c>
      <c r="BW3601" t="s">
        <v>103</v>
      </c>
      <c r="BX3601" t="b">
        <v>0</v>
      </c>
      <c r="BY3601" s="2">
        <v>44376.857581018521</v>
      </c>
      <c r="BZ3601" t="s">
        <v>314</v>
      </c>
      <c r="CB3601" t="b">
        <v>0</v>
      </c>
      <c r="CC3601" t="b">
        <v>1</v>
      </c>
      <c r="CF3601">
        <v>11000</v>
      </c>
      <c r="CH3601">
        <v>11000</v>
      </c>
      <c r="CI3601">
        <v>100</v>
      </c>
      <c r="CJ3601">
        <v>0</v>
      </c>
      <c r="CK3601">
        <f>YEAR(tbl_Opportunity[[#This Row],[Close Date]])</f>
        <v>2021</v>
      </c>
    </row>
    <row r="3602" spans="1:89">
      <c r="A3602" t="s">
        <v>8784</v>
      </c>
      <c r="B3602" t="b">
        <v>0</v>
      </c>
      <c r="D3602" t="b">
        <v>0</v>
      </c>
      <c r="E3602" t="s">
        <v>4664</v>
      </c>
      <c r="H3602" s="1">
        <v>43573</v>
      </c>
      <c r="I3602" t="b">
        <v>1</v>
      </c>
      <c r="L3602" t="s">
        <v>9049</v>
      </c>
      <c r="O3602" t="s">
        <v>272</v>
      </c>
      <c r="P3602" t="b">
        <v>0</v>
      </c>
      <c r="Q3602" s="2">
        <v>43552.576631944445</v>
      </c>
      <c r="R3602" s="1"/>
      <c r="S3602" t="b">
        <v>0</v>
      </c>
      <c r="U3602" s="1"/>
      <c r="V3602" t="b">
        <v>0</v>
      </c>
      <c r="W3602" s="1">
        <v>43497</v>
      </c>
      <c r="X3602">
        <v>2</v>
      </c>
      <c r="Y3602">
        <v>2019</v>
      </c>
      <c r="Z3602" t="s">
        <v>8</v>
      </c>
      <c r="AA3602" t="s">
        <v>8</v>
      </c>
      <c r="AB3602" t="b">
        <v>0</v>
      </c>
      <c r="AC3602" t="b">
        <v>0</v>
      </c>
      <c r="AE3602" t="b">
        <v>1</v>
      </c>
      <c r="AF3602" t="b">
        <v>0</v>
      </c>
      <c r="AG3602" t="b">
        <v>0</v>
      </c>
      <c r="AH3602" t="s">
        <v>4366</v>
      </c>
      <c r="AI3602" t="b">
        <v>0</v>
      </c>
      <c r="AJ3602" t="s">
        <v>211</v>
      </c>
      <c r="AK3602" t="b">
        <v>0</v>
      </c>
      <c r="AL3602" s="1"/>
      <c r="AM3602" t="s">
        <v>162</v>
      </c>
      <c r="AN3602" s="2">
        <v>44296.95826388889</v>
      </c>
      <c r="AP3602" s="2">
        <v>43573.5778125</v>
      </c>
      <c r="AQ3602" s="1"/>
      <c r="AS3602" t="b">
        <v>0</v>
      </c>
      <c r="AV3602" t="s">
        <v>176</v>
      </c>
      <c r="AY3602" t="s">
        <v>236</v>
      </c>
      <c r="AZ3602" t="s">
        <v>300</v>
      </c>
      <c r="BB3602" t="s">
        <v>9246</v>
      </c>
      <c r="BD3602" t="b">
        <v>0</v>
      </c>
      <c r="BH3602" t="s">
        <v>272</v>
      </c>
      <c r="BI3602" t="s">
        <v>549</v>
      </c>
      <c r="BL3602" t="s">
        <v>9049</v>
      </c>
      <c r="BM3602" t="s">
        <v>3069</v>
      </c>
      <c r="BN3602" t="s">
        <v>203</v>
      </c>
      <c r="BQ3602" t="s">
        <v>204</v>
      </c>
      <c r="BR3602" t="b">
        <v>0</v>
      </c>
      <c r="BT3602" t="b">
        <v>0</v>
      </c>
      <c r="BW3602" t="s">
        <v>103</v>
      </c>
      <c r="BX3602" t="b">
        <v>0</v>
      </c>
      <c r="BY3602" s="2">
        <v>44376.857569444444</v>
      </c>
      <c r="CB3602" t="b">
        <v>0</v>
      </c>
      <c r="CC3602" t="b">
        <v>1</v>
      </c>
      <c r="CF3602">
        <v>13950</v>
      </c>
      <c r="CH3602">
        <v>13950</v>
      </c>
      <c r="CI3602">
        <v>100</v>
      </c>
      <c r="CJ3602">
        <v>0</v>
      </c>
      <c r="CK3602">
        <f>YEAR(tbl_Opportunity[[#This Row],[Close Date]])</f>
        <v>2019</v>
      </c>
    </row>
    <row r="3603" spans="1:89">
      <c r="A3603" t="s">
        <v>6531</v>
      </c>
      <c r="B3603" t="b">
        <v>0</v>
      </c>
      <c r="D3603" t="b">
        <v>0</v>
      </c>
      <c r="E3603" t="s">
        <v>2947</v>
      </c>
      <c r="H3603" s="1">
        <v>44358</v>
      </c>
      <c r="I3603" t="b">
        <v>1</v>
      </c>
      <c r="L3603" t="s">
        <v>6532</v>
      </c>
      <c r="O3603" t="s">
        <v>272</v>
      </c>
      <c r="P3603" t="b">
        <v>0</v>
      </c>
      <c r="Q3603" s="2">
        <v>44326.535763888889</v>
      </c>
      <c r="R3603" s="1">
        <v>44358</v>
      </c>
      <c r="S3603" t="b">
        <v>0</v>
      </c>
      <c r="U3603" s="1"/>
      <c r="V3603" t="b">
        <v>0</v>
      </c>
      <c r="W3603" s="1">
        <v>44228</v>
      </c>
      <c r="X3603">
        <v>2</v>
      </c>
      <c r="Y3603">
        <v>2021</v>
      </c>
      <c r="Z3603" t="s">
        <v>8</v>
      </c>
      <c r="AA3603" t="s">
        <v>8</v>
      </c>
      <c r="AB3603" t="b">
        <v>0</v>
      </c>
      <c r="AC3603" t="b">
        <v>0</v>
      </c>
      <c r="AE3603" t="b">
        <v>1</v>
      </c>
      <c r="AF3603" t="b">
        <v>0</v>
      </c>
      <c r="AG3603" t="b">
        <v>0</v>
      </c>
      <c r="AH3603" t="s">
        <v>3190</v>
      </c>
      <c r="AI3603" t="b">
        <v>0</v>
      </c>
      <c r="AK3603" t="b">
        <v>0</v>
      </c>
      <c r="AL3603" s="1">
        <v>44358</v>
      </c>
      <c r="AM3603" t="s">
        <v>272</v>
      </c>
      <c r="AN3603" s="2">
        <v>44358.704548611109</v>
      </c>
      <c r="AP3603" s="2">
        <v>44358.70453703704</v>
      </c>
      <c r="AQ3603" s="1">
        <v>44358</v>
      </c>
      <c r="AS3603" t="b">
        <v>0</v>
      </c>
      <c r="AV3603" t="s">
        <v>176</v>
      </c>
      <c r="BB3603" t="s">
        <v>9247</v>
      </c>
      <c r="BD3603" t="b">
        <v>0</v>
      </c>
      <c r="BH3603" t="s">
        <v>272</v>
      </c>
      <c r="BI3603" t="s">
        <v>1072</v>
      </c>
      <c r="BL3603" t="s">
        <v>6532</v>
      </c>
      <c r="BM3603" t="s">
        <v>3069</v>
      </c>
      <c r="BN3603" t="s">
        <v>203</v>
      </c>
      <c r="BQ3603" t="s">
        <v>204</v>
      </c>
      <c r="BR3603" t="b">
        <v>0</v>
      </c>
      <c r="BT3603" t="b">
        <v>0</v>
      </c>
      <c r="BW3603" t="s">
        <v>103</v>
      </c>
      <c r="BX3603" t="b">
        <v>0</v>
      </c>
      <c r="BY3603" s="2">
        <v>44376.857581018521</v>
      </c>
      <c r="BZ3603" t="s">
        <v>314</v>
      </c>
      <c r="CB3603" t="b">
        <v>0</v>
      </c>
      <c r="CC3603" t="b">
        <v>1</v>
      </c>
      <c r="CD3603">
        <v>0</v>
      </c>
      <c r="CF3603">
        <v>24165</v>
      </c>
      <c r="CH3603">
        <v>24165</v>
      </c>
      <c r="CI3603">
        <v>100</v>
      </c>
      <c r="CJ3603">
        <v>0</v>
      </c>
      <c r="CK3603">
        <f>YEAR(tbl_Opportunity[[#This Row],[Close Date]])</f>
        <v>2021</v>
      </c>
    </row>
    <row r="3604" spans="1:89">
      <c r="A3604" t="s">
        <v>9248</v>
      </c>
      <c r="B3604" t="b">
        <v>0</v>
      </c>
      <c r="D3604" t="b">
        <v>0</v>
      </c>
      <c r="H3604" s="1">
        <v>43216</v>
      </c>
      <c r="I3604" t="b">
        <v>1</v>
      </c>
      <c r="O3604" t="s">
        <v>2137</v>
      </c>
      <c r="P3604" t="b">
        <v>0</v>
      </c>
      <c r="Q3604" s="2">
        <v>43259.638206018521</v>
      </c>
      <c r="R3604" s="1"/>
      <c r="S3604" t="b">
        <v>0</v>
      </c>
      <c r="U3604" s="1"/>
      <c r="V3604" t="b">
        <v>0</v>
      </c>
      <c r="W3604" s="1">
        <v>43132</v>
      </c>
      <c r="X3604">
        <v>2</v>
      </c>
      <c r="Y3604">
        <v>2018</v>
      </c>
      <c r="Z3604" t="s">
        <v>8</v>
      </c>
      <c r="AA3604" t="s">
        <v>8</v>
      </c>
      <c r="AB3604" t="b">
        <v>0</v>
      </c>
      <c r="AC3604" t="b">
        <v>0</v>
      </c>
      <c r="AE3604" t="b">
        <v>1</v>
      </c>
      <c r="AF3604" t="b">
        <v>0</v>
      </c>
      <c r="AG3604" t="b">
        <v>0</v>
      </c>
      <c r="AI3604" t="b">
        <v>0</v>
      </c>
      <c r="AK3604" t="b">
        <v>0</v>
      </c>
      <c r="AL3604" s="1"/>
      <c r="AM3604" t="s">
        <v>162</v>
      </c>
      <c r="AN3604" s="2">
        <v>44296.95826388889</v>
      </c>
      <c r="AP3604" s="2"/>
      <c r="AQ3604" s="1"/>
      <c r="AS3604" t="b">
        <v>0</v>
      </c>
      <c r="AV3604" t="s">
        <v>105</v>
      </c>
      <c r="BB3604" t="s">
        <v>9249</v>
      </c>
      <c r="BD3604" t="b">
        <v>0</v>
      </c>
      <c r="BH3604" t="s">
        <v>272</v>
      </c>
      <c r="BI3604" t="s">
        <v>200</v>
      </c>
      <c r="BM3604" t="s">
        <v>202</v>
      </c>
      <c r="BN3604" t="s">
        <v>203</v>
      </c>
      <c r="BQ3604" t="s">
        <v>204</v>
      </c>
      <c r="BR3604" t="b">
        <v>0</v>
      </c>
      <c r="BT3604" t="b">
        <v>0</v>
      </c>
      <c r="BW3604" t="s">
        <v>103</v>
      </c>
      <c r="BX3604" t="b">
        <v>0</v>
      </c>
      <c r="BY3604" s="2">
        <v>44376.857569444444</v>
      </c>
      <c r="CB3604" t="b">
        <v>0</v>
      </c>
      <c r="CC3604" t="b">
        <v>1</v>
      </c>
      <c r="CF3604">
        <v>47296</v>
      </c>
      <c r="CH3604">
        <v>47296</v>
      </c>
      <c r="CI3604">
        <v>100</v>
      </c>
      <c r="CJ3604">
        <v>0</v>
      </c>
      <c r="CK3604">
        <f>YEAR(tbl_Opportunity[[#This Row],[Close Date]])</f>
        <v>2018</v>
      </c>
    </row>
    <row r="3605" spans="1:89">
      <c r="A3605" t="s">
        <v>328</v>
      </c>
      <c r="B3605" t="b">
        <v>0</v>
      </c>
      <c r="D3605" t="b">
        <v>0</v>
      </c>
      <c r="E3605" t="s">
        <v>1005</v>
      </c>
      <c r="H3605" s="1">
        <v>43256</v>
      </c>
      <c r="I3605" t="b">
        <v>1</v>
      </c>
      <c r="O3605" t="s">
        <v>194</v>
      </c>
      <c r="P3605" t="b">
        <v>0</v>
      </c>
      <c r="Q3605" s="2">
        <v>43081.575231481482</v>
      </c>
      <c r="R3605" s="1"/>
      <c r="S3605" t="b">
        <v>0</v>
      </c>
      <c r="U3605" s="1"/>
      <c r="V3605" t="b">
        <v>0</v>
      </c>
      <c r="W3605" s="1">
        <v>43132</v>
      </c>
      <c r="X3605">
        <v>2</v>
      </c>
      <c r="Y3605">
        <v>2018</v>
      </c>
      <c r="Z3605" t="s">
        <v>8</v>
      </c>
      <c r="AA3605" t="s">
        <v>8</v>
      </c>
      <c r="AB3605" t="b">
        <v>0</v>
      </c>
      <c r="AC3605" t="b">
        <v>0</v>
      </c>
      <c r="AE3605" t="b">
        <v>1</v>
      </c>
      <c r="AF3605" t="b">
        <v>0</v>
      </c>
      <c r="AG3605" t="b">
        <v>0</v>
      </c>
      <c r="AH3605" t="s">
        <v>4366</v>
      </c>
      <c r="AI3605" t="b">
        <v>0</v>
      </c>
      <c r="AJ3605" t="s">
        <v>462</v>
      </c>
      <c r="AK3605" t="b">
        <v>0</v>
      </c>
      <c r="AL3605" s="1">
        <v>43249</v>
      </c>
      <c r="AM3605" t="s">
        <v>162</v>
      </c>
      <c r="AN3605" s="2">
        <v>44297.841840277775</v>
      </c>
      <c r="AP3605" s="2">
        <v>43257.534108796295</v>
      </c>
      <c r="AQ3605" s="1"/>
      <c r="AS3605" t="b">
        <v>0</v>
      </c>
      <c r="AU3605" t="s">
        <v>220</v>
      </c>
      <c r="AV3605" t="s">
        <v>248</v>
      </c>
      <c r="BB3605" t="s">
        <v>9250</v>
      </c>
      <c r="BD3605" t="b">
        <v>0</v>
      </c>
      <c r="BH3605" t="s">
        <v>260</v>
      </c>
      <c r="BI3605" t="s">
        <v>200</v>
      </c>
      <c r="BJ3605" t="s">
        <v>216</v>
      </c>
      <c r="BL3605" t="s">
        <v>9251</v>
      </c>
      <c r="BM3605" t="s">
        <v>202</v>
      </c>
      <c r="BN3605" t="s">
        <v>203</v>
      </c>
      <c r="BP3605" t="s">
        <v>9252</v>
      </c>
      <c r="BQ3605" t="s">
        <v>204</v>
      </c>
      <c r="BR3605" t="b">
        <v>0</v>
      </c>
      <c r="BT3605" t="b">
        <v>0</v>
      </c>
      <c r="BW3605" t="s">
        <v>103</v>
      </c>
      <c r="BX3605" t="b">
        <v>0</v>
      </c>
      <c r="BY3605" s="2">
        <v>44376.857569444444</v>
      </c>
      <c r="CB3605" t="b">
        <v>0</v>
      </c>
      <c r="CC3605" t="b">
        <v>1</v>
      </c>
      <c r="CF3605">
        <v>80534</v>
      </c>
      <c r="CH3605">
        <v>80534</v>
      </c>
      <c r="CI3605">
        <v>100</v>
      </c>
      <c r="CJ3605">
        <v>0</v>
      </c>
      <c r="CK3605">
        <f>YEAR(tbl_Opportunity[[#This Row],[Close Date]])</f>
        <v>2018</v>
      </c>
    </row>
    <row r="3606" spans="1:89">
      <c r="A3606" t="s">
        <v>1657</v>
      </c>
      <c r="B3606" t="b">
        <v>0</v>
      </c>
      <c r="D3606" t="b">
        <v>0</v>
      </c>
      <c r="H3606" s="1">
        <v>43594</v>
      </c>
      <c r="I3606" t="b">
        <v>1</v>
      </c>
      <c r="O3606" t="s">
        <v>2137</v>
      </c>
      <c r="P3606" t="b">
        <v>0</v>
      </c>
      <c r="Q3606" s="2">
        <v>43259.54105324074</v>
      </c>
      <c r="R3606" s="1"/>
      <c r="S3606" t="b">
        <v>0</v>
      </c>
      <c r="U3606" s="1"/>
      <c r="V3606" t="b">
        <v>0</v>
      </c>
      <c r="W3606" s="1">
        <v>43497</v>
      </c>
      <c r="X3606">
        <v>2</v>
      </c>
      <c r="Y3606">
        <v>2019</v>
      </c>
      <c r="Z3606" t="s">
        <v>8</v>
      </c>
      <c r="AA3606" t="s">
        <v>8</v>
      </c>
      <c r="AB3606" t="b">
        <v>0</v>
      </c>
      <c r="AC3606" t="b">
        <v>0</v>
      </c>
      <c r="AE3606" t="b">
        <v>1</v>
      </c>
      <c r="AF3606" t="b">
        <v>0</v>
      </c>
      <c r="AG3606" t="b">
        <v>0</v>
      </c>
      <c r="AH3606" t="s">
        <v>4366</v>
      </c>
      <c r="AI3606" t="b">
        <v>0</v>
      </c>
      <c r="AJ3606" t="s">
        <v>462</v>
      </c>
      <c r="AK3606" t="b">
        <v>0</v>
      </c>
      <c r="AL3606" s="1">
        <v>43591</v>
      </c>
      <c r="AM3606" t="s">
        <v>162</v>
      </c>
      <c r="AN3606" s="2">
        <v>44296.95826388889</v>
      </c>
      <c r="AP3606" s="2">
        <v>43594.495173611111</v>
      </c>
      <c r="AQ3606" s="1"/>
      <c r="AS3606" t="b">
        <v>0</v>
      </c>
      <c r="AV3606" t="s">
        <v>93</v>
      </c>
      <c r="BB3606" t="s">
        <v>9253</v>
      </c>
      <c r="BD3606" t="b">
        <v>0</v>
      </c>
      <c r="BH3606" t="s">
        <v>406</v>
      </c>
      <c r="BI3606" t="s">
        <v>549</v>
      </c>
      <c r="BJ3606" t="s">
        <v>216</v>
      </c>
      <c r="BL3606" t="s">
        <v>9165</v>
      </c>
      <c r="BM3606" t="s">
        <v>202</v>
      </c>
      <c r="BN3606" t="s">
        <v>203</v>
      </c>
      <c r="BQ3606" t="s">
        <v>204</v>
      </c>
      <c r="BR3606" t="b">
        <v>0</v>
      </c>
      <c r="BT3606" t="b">
        <v>0</v>
      </c>
      <c r="BW3606" t="s">
        <v>103</v>
      </c>
      <c r="BX3606" t="b">
        <v>0</v>
      </c>
      <c r="BY3606" s="2">
        <v>44376.857569444444</v>
      </c>
      <c r="CB3606" t="b">
        <v>0</v>
      </c>
      <c r="CC3606" t="b">
        <v>1</v>
      </c>
      <c r="CF3606">
        <v>86395</v>
      </c>
      <c r="CH3606">
        <v>86395</v>
      </c>
      <c r="CI3606">
        <v>100</v>
      </c>
      <c r="CJ3606">
        <v>0</v>
      </c>
      <c r="CK3606">
        <f>YEAR(tbl_Opportunity[[#This Row],[Close Date]])</f>
        <v>2019</v>
      </c>
    </row>
    <row r="3607" spans="1:89">
      <c r="A3607" t="s">
        <v>9254</v>
      </c>
      <c r="B3607" t="b">
        <v>0</v>
      </c>
      <c r="D3607" t="b">
        <v>0</v>
      </c>
      <c r="H3607" s="1">
        <v>43646</v>
      </c>
      <c r="I3607" t="b">
        <v>1</v>
      </c>
      <c r="L3607" t="s">
        <v>9255</v>
      </c>
      <c r="O3607" t="s">
        <v>215</v>
      </c>
      <c r="P3607" t="b">
        <v>0</v>
      </c>
      <c r="Q3607" s="2">
        <v>43635.906608796293</v>
      </c>
      <c r="R3607" s="1"/>
      <c r="S3607" t="b">
        <v>0</v>
      </c>
      <c r="U3607" s="1"/>
      <c r="V3607" t="b">
        <v>0</v>
      </c>
      <c r="W3607" s="1">
        <v>43497</v>
      </c>
      <c r="X3607">
        <v>2</v>
      </c>
      <c r="Y3607">
        <v>2019</v>
      </c>
      <c r="Z3607" t="s">
        <v>8</v>
      </c>
      <c r="AA3607" t="s">
        <v>8</v>
      </c>
      <c r="AB3607" t="b">
        <v>0</v>
      </c>
      <c r="AC3607" t="b">
        <v>0</v>
      </c>
      <c r="AE3607" t="b">
        <v>1</v>
      </c>
      <c r="AF3607" t="b">
        <v>0</v>
      </c>
      <c r="AG3607" t="b">
        <v>0</v>
      </c>
      <c r="AI3607" t="b">
        <v>0</v>
      </c>
      <c r="AJ3607" t="s">
        <v>574</v>
      </c>
      <c r="AK3607" t="b">
        <v>0</v>
      </c>
      <c r="AL3607" s="1"/>
      <c r="AM3607" t="s">
        <v>162</v>
      </c>
      <c r="AN3607" s="2">
        <v>44297.83829861111</v>
      </c>
      <c r="AP3607" s="2">
        <v>43648.735833333332</v>
      </c>
      <c r="AQ3607" s="1"/>
      <c r="AS3607" t="b">
        <v>0</v>
      </c>
      <c r="AV3607" t="s">
        <v>213</v>
      </c>
      <c r="AY3607" t="s">
        <v>1407</v>
      </c>
      <c r="BB3607" t="s">
        <v>9256</v>
      </c>
      <c r="BD3607" t="b">
        <v>0</v>
      </c>
      <c r="BH3607" t="s">
        <v>2894</v>
      </c>
      <c r="BI3607" t="s">
        <v>549</v>
      </c>
      <c r="BL3607" t="s">
        <v>9255</v>
      </c>
      <c r="BM3607" t="s">
        <v>202</v>
      </c>
      <c r="BN3607" t="s">
        <v>203</v>
      </c>
      <c r="BQ3607" t="s">
        <v>204</v>
      </c>
      <c r="BR3607" t="b">
        <v>0</v>
      </c>
      <c r="BT3607" t="b">
        <v>0</v>
      </c>
      <c r="BW3607" t="s">
        <v>103</v>
      </c>
      <c r="BX3607" t="b">
        <v>0</v>
      </c>
      <c r="BY3607" s="2">
        <v>44376.857569444444</v>
      </c>
      <c r="CB3607" t="b">
        <v>0</v>
      </c>
      <c r="CC3607" t="b">
        <v>1</v>
      </c>
      <c r="CF3607">
        <v>67302</v>
      </c>
      <c r="CH3607">
        <v>67302</v>
      </c>
      <c r="CI3607">
        <v>100</v>
      </c>
      <c r="CJ3607">
        <v>0</v>
      </c>
      <c r="CK3607">
        <f>YEAR(tbl_Opportunity[[#This Row],[Close Date]])</f>
        <v>2019</v>
      </c>
    </row>
    <row r="3608" spans="1:89">
      <c r="A3608" t="s">
        <v>9018</v>
      </c>
      <c r="B3608" t="b">
        <v>0</v>
      </c>
      <c r="D3608" t="b">
        <v>0</v>
      </c>
      <c r="H3608" s="1">
        <v>43646</v>
      </c>
      <c r="I3608" t="b">
        <v>1</v>
      </c>
      <c r="L3608" t="s">
        <v>9019</v>
      </c>
      <c r="O3608" t="s">
        <v>215</v>
      </c>
      <c r="P3608" t="b">
        <v>0</v>
      </c>
      <c r="Q3608" s="2">
        <v>43636.059918981482</v>
      </c>
      <c r="R3608" s="1"/>
      <c r="S3608" t="b">
        <v>0</v>
      </c>
      <c r="U3608" s="1"/>
      <c r="V3608" t="b">
        <v>0</v>
      </c>
      <c r="W3608" s="1">
        <v>43497</v>
      </c>
      <c r="X3608">
        <v>2</v>
      </c>
      <c r="Y3608">
        <v>2019</v>
      </c>
      <c r="Z3608" t="s">
        <v>8</v>
      </c>
      <c r="AA3608" t="s">
        <v>8</v>
      </c>
      <c r="AB3608" t="b">
        <v>0</v>
      </c>
      <c r="AC3608" t="b">
        <v>0</v>
      </c>
      <c r="AE3608" t="b">
        <v>1</v>
      </c>
      <c r="AF3608" t="b">
        <v>0</v>
      </c>
      <c r="AG3608" t="b">
        <v>0</v>
      </c>
      <c r="AI3608" t="b">
        <v>0</v>
      </c>
      <c r="AJ3608" t="s">
        <v>574</v>
      </c>
      <c r="AK3608" t="b">
        <v>0</v>
      </c>
      <c r="AL3608" s="1"/>
      <c r="AM3608" t="s">
        <v>162</v>
      </c>
      <c r="AN3608" s="2">
        <v>44297.83829861111</v>
      </c>
      <c r="AP3608" s="2">
        <v>43648.73537037037</v>
      </c>
      <c r="AQ3608" s="1"/>
      <c r="AS3608" t="b">
        <v>0</v>
      </c>
      <c r="AV3608" t="s">
        <v>213</v>
      </c>
      <c r="AY3608" t="s">
        <v>1407</v>
      </c>
      <c r="BB3608" t="s">
        <v>9257</v>
      </c>
      <c r="BD3608" t="b">
        <v>0</v>
      </c>
      <c r="BH3608" t="s">
        <v>2894</v>
      </c>
      <c r="BI3608" t="s">
        <v>549</v>
      </c>
      <c r="BL3608" t="s">
        <v>9019</v>
      </c>
      <c r="BM3608" t="s">
        <v>202</v>
      </c>
      <c r="BN3608" t="s">
        <v>203</v>
      </c>
      <c r="BQ3608" t="s">
        <v>204</v>
      </c>
      <c r="BR3608" t="b">
        <v>0</v>
      </c>
      <c r="BT3608" t="b">
        <v>0</v>
      </c>
      <c r="BW3608" t="s">
        <v>103</v>
      </c>
      <c r="BX3608" t="b">
        <v>0</v>
      </c>
      <c r="BY3608" s="2">
        <v>44376.857569444444</v>
      </c>
      <c r="BZ3608" t="s">
        <v>1792</v>
      </c>
      <c r="CB3608" t="b">
        <v>0</v>
      </c>
      <c r="CC3608" t="b">
        <v>1</v>
      </c>
      <c r="CF3608">
        <v>67302</v>
      </c>
      <c r="CH3608">
        <v>67302</v>
      </c>
      <c r="CI3608">
        <v>100</v>
      </c>
      <c r="CJ3608">
        <v>0</v>
      </c>
      <c r="CK3608">
        <f>YEAR(tbl_Opportunity[[#This Row],[Close Date]])</f>
        <v>2019</v>
      </c>
    </row>
    <row r="3609" spans="1:89">
      <c r="A3609" t="s">
        <v>6846</v>
      </c>
      <c r="B3609" t="b">
        <v>0</v>
      </c>
      <c r="D3609" t="b">
        <v>0</v>
      </c>
      <c r="H3609" s="1">
        <v>43644</v>
      </c>
      <c r="I3609" t="b">
        <v>1</v>
      </c>
      <c r="L3609" t="s">
        <v>9258</v>
      </c>
      <c r="O3609" t="s">
        <v>194</v>
      </c>
      <c r="P3609" t="b">
        <v>0</v>
      </c>
      <c r="Q3609" s="2">
        <v>43370.664201388892</v>
      </c>
      <c r="R3609" s="1"/>
      <c r="S3609" t="b">
        <v>0</v>
      </c>
      <c r="U3609" s="1"/>
      <c r="V3609" t="b">
        <v>0</v>
      </c>
      <c r="W3609" s="1">
        <v>43497</v>
      </c>
      <c r="X3609">
        <v>2</v>
      </c>
      <c r="Y3609">
        <v>2019</v>
      </c>
      <c r="Z3609" t="s">
        <v>8</v>
      </c>
      <c r="AA3609" t="s">
        <v>8</v>
      </c>
      <c r="AB3609" t="b">
        <v>0</v>
      </c>
      <c r="AC3609" t="b">
        <v>0</v>
      </c>
      <c r="AE3609" t="b">
        <v>1</v>
      </c>
      <c r="AF3609" t="b">
        <v>0</v>
      </c>
      <c r="AG3609" t="b">
        <v>0</v>
      </c>
      <c r="AH3609" t="s">
        <v>4366</v>
      </c>
      <c r="AI3609" t="b">
        <v>0</v>
      </c>
      <c r="AJ3609" t="s">
        <v>211</v>
      </c>
      <c r="AK3609" t="b">
        <v>0</v>
      </c>
      <c r="AL3609" s="1"/>
      <c r="AM3609" t="s">
        <v>162</v>
      </c>
      <c r="AN3609" s="2">
        <v>44297.83829861111</v>
      </c>
      <c r="AP3609" s="2">
        <v>43648.736018518517</v>
      </c>
      <c r="AQ3609" s="1"/>
      <c r="AS3609" t="b">
        <v>0</v>
      </c>
      <c r="AV3609" t="s">
        <v>213</v>
      </c>
      <c r="AY3609" t="s">
        <v>236</v>
      </c>
      <c r="AZ3609" t="s">
        <v>300</v>
      </c>
      <c r="BB3609" t="s">
        <v>9259</v>
      </c>
      <c r="BD3609" t="b">
        <v>0</v>
      </c>
      <c r="BF3609" t="s">
        <v>3287</v>
      </c>
      <c r="BH3609" t="s">
        <v>194</v>
      </c>
      <c r="BI3609" t="s">
        <v>4697</v>
      </c>
      <c r="BJ3609" t="s">
        <v>216</v>
      </c>
      <c r="BL3609" t="s">
        <v>9258</v>
      </c>
      <c r="BM3609" t="s">
        <v>202</v>
      </c>
      <c r="BN3609" t="s">
        <v>203</v>
      </c>
      <c r="BQ3609" t="s">
        <v>204</v>
      </c>
      <c r="BR3609" t="b">
        <v>0</v>
      </c>
      <c r="BT3609" t="b">
        <v>0</v>
      </c>
      <c r="BW3609" t="s">
        <v>103</v>
      </c>
      <c r="BX3609" t="b">
        <v>0</v>
      </c>
      <c r="BY3609" s="2">
        <v>44376.857569444444</v>
      </c>
      <c r="BZ3609" t="s">
        <v>265</v>
      </c>
      <c r="CB3609" t="b">
        <v>0</v>
      </c>
      <c r="CC3609" t="b">
        <v>1</v>
      </c>
      <c r="CF3609">
        <v>80190</v>
      </c>
      <c r="CH3609">
        <v>80190</v>
      </c>
      <c r="CI3609">
        <v>100</v>
      </c>
      <c r="CJ3609">
        <v>0</v>
      </c>
      <c r="CK3609">
        <f>YEAR(tbl_Opportunity[[#This Row],[Close Date]])</f>
        <v>2019</v>
      </c>
    </row>
    <row r="3610" spans="1:89">
      <c r="A3610" t="s">
        <v>9260</v>
      </c>
      <c r="B3610" t="b">
        <v>0</v>
      </c>
      <c r="D3610" t="b">
        <v>0</v>
      </c>
      <c r="H3610" s="1">
        <v>43577</v>
      </c>
      <c r="I3610" t="b">
        <v>1</v>
      </c>
      <c r="O3610" t="s">
        <v>215</v>
      </c>
      <c r="P3610" t="b">
        <v>0</v>
      </c>
      <c r="Q3610" s="2">
        <v>43546.067546296297</v>
      </c>
      <c r="R3610" s="1"/>
      <c r="S3610" t="b">
        <v>0</v>
      </c>
      <c r="U3610" s="1"/>
      <c r="V3610" t="b">
        <v>0</v>
      </c>
      <c r="W3610" s="1">
        <v>43497</v>
      </c>
      <c r="X3610">
        <v>2</v>
      </c>
      <c r="Y3610">
        <v>2019</v>
      </c>
      <c r="Z3610" t="s">
        <v>8</v>
      </c>
      <c r="AA3610" t="s">
        <v>8</v>
      </c>
      <c r="AB3610" t="b">
        <v>0</v>
      </c>
      <c r="AC3610" t="b">
        <v>0</v>
      </c>
      <c r="AE3610" t="b">
        <v>1</v>
      </c>
      <c r="AF3610" t="b">
        <v>0</v>
      </c>
      <c r="AG3610" t="b">
        <v>0</v>
      </c>
      <c r="AH3610" t="s">
        <v>105</v>
      </c>
      <c r="AI3610" t="b">
        <v>0</v>
      </c>
      <c r="AJ3610" t="s">
        <v>462</v>
      </c>
      <c r="AK3610" t="b">
        <v>0</v>
      </c>
      <c r="AL3610" s="1">
        <v>43544</v>
      </c>
      <c r="AM3610" t="s">
        <v>162</v>
      </c>
      <c r="AN3610" s="2">
        <v>44296.95826388889</v>
      </c>
      <c r="AP3610" s="2">
        <v>43577.8278125</v>
      </c>
      <c r="AQ3610" s="1"/>
      <c r="AS3610" t="b">
        <v>0</v>
      </c>
      <c r="AV3610" t="s">
        <v>248</v>
      </c>
      <c r="AY3610" t="s">
        <v>236</v>
      </c>
      <c r="AZ3610" t="s">
        <v>435</v>
      </c>
      <c r="BB3610" t="s">
        <v>9261</v>
      </c>
      <c r="BD3610" t="b">
        <v>0</v>
      </c>
      <c r="BH3610" t="s">
        <v>215</v>
      </c>
      <c r="BI3610" t="s">
        <v>549</v>
      </c>
      <c r="BJ3610" t="s">
        <v>216</v>
      </c>
      <c r="BL3610" t="s">
        <v>6907</v>
      </c>
      <c r="BM3610" t="s">
        <v>202</v>
      </c>
      <c r="BN3610" t="s">
        <v>203</v>
      </c>
      <c r="BQ3610" t="s">
        <v>204</v>
      </c>
      <c r="BR3610" t="b">
        <v>0</v>
      </c>
      <c r="BT3610" t="b">
        <v>0</v>
      </c>
      <c r="BW3610" t="s">
        <v>103</v>
      </c>
      <c r="BX3610" t="b">
        <v>0</v>
      </c>
      <c r="BY3610" s="2">
        <v>44376.857569444444</v>
      </c>
      <c r="BZ3610" t="s">
        <v>217</v>
      </c>
      <c r="CB3610" t="b">
        <v>0</v>
      </c>
      <c r="CC3610" t="b">
        <v>1</v>
      </c>
      <c r="CF3610">
        <v>48000</v>
      </c>
      <c r="CH3610">
        <v>48000</v>
      </c>
      <c r="CI3610">
        <v>100</v>
      </c>
      <c r="CJ3610">
        <v>0</v>
      </c>
      <c r="CK3610">
        <f>YEAR(tbl_Opportunity[[#This Row],[Close Date]])</f>
        <v>2019</v>
      </c>
    </row>
    <row r="3611" spans="1:89">
      <c r="A3611" t="s">
        <v>1087</v>
      </c>
      <c r="B3611" t="b">
        <v>0</v>
      </c>
      <c r="D3611" t="b">
        <v>0</v>
      </c>
      <c r="H3611" s="1">
        <v>43623</v>
      </c>
      <c r="I3611" t="b">
        <v>1</v>
      </c>
      <c r="L3611" t="s">
        <v>6726</v>
      </c>
      <c r="O3611" t="s">
        <v>215</v>
      </c>
      <c r="P3611" t="b">
        <v>0</v>
      </c>
      <c r="Q3611" s="2">
        <v>43634.020185185182</v>
      </c>
      <c r="R3611" s="1"/>
      <c r="S3611" t="b">
        <v>0</v>
      </c>
      <c r="U3611" s="1"/>
      <c r="V3611" t="b">
        <v>0</v>
      </c>
      <c r="W3611" s="1">
        <v>43497</v>
      </c>
      <c r="X3611">
        <v>2</v>
      </c>
      <c r="Y3611">
        <v>2019</v>
      </c>
      <c r="Z3611" t="s">
        <v>8</v>
      </c>
      <c r="AA3611" t="s">
        <v>8</v>
      </c>
      <c r="AB3611" t="b">
        <v>0</v>
      </c>
      <c r="AC3611" t="b">
        <v>0</v>
      </c>
      <c r="AE3611" t="b">
        <v>1</v>
      </c>
      <c r="AF3611" t="b">
        <v>0</v>
      </c>
      <c r="AG3611" t="b">
        <v>0</v>
      </c>
      <c r="AH3611" t="s">
        <v>4366</v>
      </c>
      <c r="AI3611" t="b">
        <v>0</v>
      </c>
      <c r="AJ3611" t="s">
        <v>462</v>
      </c>
      <c r="AK3611" t="b">
        <v>0</v>
      </c>
      <c r="AL3611" s="1"/>
      <c r="AM3611" t="s">
        <v>162</v>
      </c>
      <c r="AN3611" s="2">
        <v>44296.95826388889</v>
      </c>
      <c r="AP3611" s="2"/>
      <c r="AQ3611" s="1"/>
      <c r="AS3611" t="b">
        <v>0</v>
      </c>
      <c r="AV3611" t="s">
        <v>93</v>
      </c>
      <c r="AY3611" t="s">
        <v>236</v>
      </c>
      <c r="AZ3611" t="s">
        <v>435</v>
      </c>
      <c r="BB3611" t="s">
        <v>9262</v>
      </c>
      <c r="BD3611" t="b">
        <v>0</v>
      </c>
      <c r="BF3611" t="s">
        <v>9263</v>
      </c>
      <c r="BG3611" t="s">
        <v>9264</v>
      </c>
      <c r="BH3611" t="s">
        <v>260</v>
      </c>
      <c r="BI3611" t="s">
        <v>549</v>
      </c>
      <c r="BJ3611" t="s">
        <v>216</v>
      </c>
      <c r="BL3611" t="s">
        <v>6726</v>
      </c>
      <c r="BM3611" t="s">
        <v>202</v>
      </c>
      <c r="BN3611" t="s">
        <v>203</v>
      </c>
      <c r="BQ3611" t="s">
        <v>204</v>
      </c>
      <c r="BR3611" t="b">
        <v>0</v>
      </c>
      <c r="BT3611" t="b">
        <v>0</v>
      </c>
      <c r="BW3611" t="s">
        <v>103</v>
      </c>
      <c r="BX3611" t="b">
        <v>0</v>
      </c>
      <c r="BY3611" s="2">
        <v>44376.857569444444</v>
      </c>
      <c r="CB3611" t="b">
        <v>0</v>
      </c>
      <c r="CC3611" t="b">
        <v>1</v>
      </c>
      <c r="CF3611">
        <v>33200</v>
      </c>
      <c r="CH3611">
        <v>33200</v>
      </c>
      <c r="CI3611">
        <v>100</v>
      </c>
      <c r="CJ3611">
        <v>0</v>
      </c>
      <c r="CK3611">
        <f>YEAR(tbl_Opportunity[[#This Row],[Close Date]])</f>
        <v>2019</v>
      </c>
    </row>
    <row r="3612" spans="1:89">
      <c r="A3612" t="s">
        <v>1170</v>
      </c>
      <c r="B3612" t="b">
        <v>0</v>
      </c>
      <c r="D3612" t="b">
        <v>0</v>
      </c>
      <c r="E3612" t="s">
        <v>6818</v>
      </c>
      <c r="H3612" s="1">
        <v>44312</v>
      </c>
      <c r="I3612" t="b">
        <v>1</v>
      </c>
      <c r="O3612" t="s">
        <v>272</v>
      </c>
      <c r="P3612" t="b">
        <v>0</v>
      </c>
      <c r="Q3612" s="2">
        <v>44311.983888888892</v>
      </c>
      <c r="R3612" s="1"/>
      <c r="S3612" t="b">
        <v>0</v>
      </c>
      <c r="U3612" s="1"/>
      <c r="V3612" t="b">
        <v>0</v>
      </c>
      <c r="W3612" s="1">
        <v>44228</v>
      </c>
      <c r="X3612">
        <v>2</v>
      </c>
      <c r="Y3612">
        <v>2021</v>
      </c>
      <c r="Z3612" t="s">
        <v>90</v>
      </c>
      <c r="AA3612" t="s">
        <v>90</v>
      </c>
      <c r="AB3612" t="b">
        <v>0</v>
      </c>
      <c r="AC3612" t="b">
        <v>0</v>
      </c>
      <c r="AE3612" t="b">
        <v>1</v>
      </c>
      <c r="AF3612" t="b">
        <v>0</v>
      </c>
      <c r="AG3612" t="b">
        <v>0</v>
      </c>
      <c r="AH3612" t="s">
        <v>4366</v>
      </c>
      <c r="AI3612" t="b">
        <v>0</v>
      </c>
      <c r="AJ3612" t="s">
        <v>462</v>
      </c>
      <c r="AK3612" t="b">
        <v>0</v>
      </c>
      <c r="AL3612" s="1"/>
      <c r="AM3612" t="s">
        <v>272</v>
      </c>
      <c r="AN3612" s="2">
        <v>44311.983900462961</v>
      </c>
      <c r="AP3612" s="2"/>
      <c r="AQ3612" s="1"/>
      <c r="AS3612" t="b">
        <v>0</v>
      </c>
      <c r="AV3612" t="s">
        <v>176</v>
      </c>
      <c r="BB3612" t="s">
        <v>9265</v>
      </c>
      <c r="BD3612" t="b">
        <v>0</v>
      </c>
      <c r="BH3612" t="s">
        <v>272</v>
      </c>
      <c r="BI3612" t="s">
        <v>1072</v>
      </c>
      <c r="BL3612" t="s">
        <v>1173</v>
      </c>
      <c r="BM3612" t="s">
        <v>291</v>
      </c>
      <c r="BN3612" t="s">
        <v>203</v>
      </c>
      <c r="BQ3612" t="s">
        <v>204</v>
      </c>
      <c r="BR3612" t="b">
        <v>0</v>
      </c>
      <c r="BT3612" t="b">
        <v>0</v>
      </c>
      <c r="BW3612" t="s">
        <v>103</v>
      </c>
      <c r="BX3612" t="b">
        <v>0</v>
      </c>
      <c r="BY3612" s="2">
        <v>44376.857581018521</v>
      </c>
      <c r="BZ3612" t="s">
        <v>314</v>
      </c>
      <c r="CB3612" t="b">
        <v>0</v>
      </c>
      <c r="CC3612" t="b">
        <v>1</v>
      </c>
      <c r="CF3612">
        <v>5707.75</v>
      </c>
      <c r="CH3612">
        <v>5707.75</v>
      </c>
      <c r="CI3612">
        <v>100</v>
      </c>
      <c r="CJ3612">
        <v>0</v>
      </c>
      <c r="CK3612">
        <f>YEAR(tbl_Opportunity[[#This Row],[Close Date]])</f>
        <v>2021</v>
      </c>
    </row>
    <row r="3613" spans="1:89">
      <c r="A3613" t="s">
        <v>1170</v>
      </c>
      <c r="B3613" t="b">
        <v>0</v>
      </c>
      <c r="D3613" t="b">
        <v>0</v>
      </c>
      <c r="E3613" t="s">
        <v>2826</v>
      </c>
      <c r="H3613" s="1">
        <v>43931</v>
      </c>
      <c r="I3613" t="b">
        <v>1</v>
      </c>
      <c r="L3613" t="s">
        <v>1173</v>
      </c>
      <c r="M3613" t="s">
        <v>9266</v>
      </c>
      <c r="N3613" t="s">
        <v>345</v>
      </c>
      <c r="O3613" t="s">
        <v>272</v>
      </c>
      <c r="P3613" t="b">
        <v>0</v>
      </c>
      <c r="Q3613" s="2">
        <v>43900.700277777774</v>
      </c>
      <c r="R3613" s="1"/>
      <c r="S3613" t="b">
        <v>0</v>
      </c>
      <c r="U3613" s="1"/>
      <c r="V3613" t="b">
        <v>0</v>
      </c>
      <c r="W3613" s="1">
        <v>43862</v>
      </c>
      <c r="X3613">
        <v>2</v>
      </c>
      <c r="Y3613">
        <v>2020</v>
      </c>
      <c r="Z3613" t="s">
        <v>8</v>
      </c>
      <c r="AA3613" t="s">
        <v>8</v>
      </c>
      <c r="AB3613" t="b">
        <v>0</v>
      </c>
      <c r="AC3613" t="b">
        <v>0</v>
      </c>
      <c r="AE3613" t="b">
        <v>1</v>
      </c>
      <c r="AF3613" t="b">
        <v>0</v>
      </c>
      <c r="AG3613" t="b">
        <v>0</v>
      </c>
      <c r="AI3613" t="b">
        <v>0</v>
      </c>
      <c r="AK3613" t="b">
        <v>0</v>
      </c>
      <c r="AL3613" s="1">
        <v>44050</v>
      </c>
      <c r="AM3613" t="s">
        <v>162</v>
      </c>
      <c r="AN3613" s="2">
        <v>44296.95826388889</v>
      </c>
      <c r="AP3613" s="2">
        <v>44103.082418981481</v>
      </c>
      <c r="AQ3613" s="1"/>
      <c r="AS3613" t="b">
        <v>0</v>
      </c>
      <c r="AV3613" t="s">
        <v>176</v>
      </c>
      <c r="BB3613" t="s">
        <v>9267</v>
      </c>
      <c r="BD3613" t="b">
        <v>0</v>
      </c>
      <c r="BH3613" t="s">
        <v>272</v>
      </c>
      <c r="BI3613" t="s">
        <v>1243</v>
      </c>
      <c r="BL3613" t="s">
        <v>1173</v>
      </c>
      <c r="BM3613" t="s">
        <v>291</v>
      </c>
      <c r="BN3613" t="s">
        <v>203</v>
      </c>
      <c r="BQ3613" t="s">
        <v>204</v>
      </c>
      <c r="BR3613" t="b">
        <v>0</v>
      </c>
      <c r="BT3613" t="b">
        <v>0</v>
      </c>
      <c r="BW3613" t="s">
        <v>103</v>
      </c>
      <c r="BX3613" t="b">
        <v>0</v>
      </c>
      <c r="BY3613" s="2">
        <v>44376.857581018521</v>
      </c>
      <c r="CB3613" t="b">
        <v>0</v>
      </c>
      <c r="CC3613" t="b">
        <v>1</v>
      </c>
      <c r="CF3613">
        <v>5145</v>
      </c>
      <c r="CH3613">
        <v>5145</v>
      </c>
      <c r="CI3613">
        <v>100</v>
      </c>
      <c r="CJ3613">
        <v>0</v>
      </c>
      <c r="CK3613">
        <f>YEAR(tbl_Opportunity[[#This Row],[Close Date]])</f>
        <v>2020</v>
      </c>
    </row>
    <row r="3614" spans="1:89">
      <c r="A3614" t="s">
        <v>493</v>
      </c>
      <c r="B3614" t="b">
        <v>0</v>
      </c>
      <c r="D3614" t="b">
        <v>0</v>
      </c>
      <c r="E3614" t="s">
        <v>2796</v>
      </c>
      <c r="H3614" s="1">
        <v>43991</v>
      </c>
      <c r="I3614" t="b">
        <v>1</v>
      </c>
      <c r="L3614" t="s">
        <v>6954</v>
      </c>
      <c r="M3614" t="s">
        <v>9268</v>
      </c>
      <c r="N3614" t="s">
        <v>345</v>
      </c>
      <c r="O3614" t="s">
        <v>272</v>
      </c>
      <c r="P3614" t="b">
        <v>0</v>
      </c>
      <c r="Q3614" s="2">
        <v>43868.768530092595</v>
      </c>
      <c r="R3614" s="1"/>
      <c r="S3614" t="b">
        <v>0</v>
      </c>
      <c r="U3614" s="1"/>
      <c r="V3614" t="b">
        <v>0</v>
      </c>
      <c r="W3614" s="1">
        <v>43862</v>
      </c>
      <c r="X3614">
        <v>2</v>
      </c>
      <c r="Y3614">
        <v>2020</v>
      </c>
      <c r="Z3614" t="s">
        <v>8</v>
      </c>
      <c r="AA3614" t="s">
        <v>8</v>
      </c>
      <c r="AB3614" t="b">
        <v>0</v>
      </c>
      <c r="AC3614" t="b">
        <v>0</v>
      </c>
      <c r="AE3614" t="b">
        <v>1</v>
      </c>
      <c r="AF3614" t="b">
        <v>0</v>
      </c>
      <c r="AG3614" t="b">
        <v>0</v>
      </c>
      <c r="AI3614" t="b">
        <v>0</v>
      </c>
      <c r="AK3614" t="b">
        <v>0</v>
      </c>
      <c r="AL3614" s="1">
        <v>43973</v>
      </c>
      <c r="AM3614" t="s">
        <v>162</v>
      </c>
      <c r="AN3614" s="2">
        <v>44296.95826388889</v>
      </c>
      <c r="AP3614" s="2">
        <v>43991.799884259257</v>
      </c>
      <c r="AQ3614" s="1"/>
      <c r="AS3614" t="b">
        <v>0</v>
      </c>
      <c r="AV3614" t="s">
        <v>176</v>
      </c>
      <c r="BB3614" t="s">
        <v>9269</v>
      </c>
      <c r="BD3614" t="b">
        <v>0</v>
      </c>
      <c r="BH3614" t="s">
        <v>272</v>
      </c>
      <c r="BI3614" t="s">
        <v>1243</v>
      </c>
      <c r="BL3614" t="s">
        <v>6954</v>
      </c>
      <c r="BM3614" t="s">
        <v>3069</v>
      </c>
      <c r="BN3614" t="s">
        <v>203</v>
      </c>
      <c r="BQ3614" t="s">
        <v>204</v>
      </c>
      <c r="BR3614" t="b">
        <v>0</v>
      </c>
      <c r="BT3614" t="b">
        <v>0</v>
      </c>
      <c r="BW3614" t="s">
        <v>103</v>
      </c>
      <c r="BX3614" t="b">
        <v>0</v>
      </c>
      <c r="BY3614" s="2">
        <v>44376.857581018521</v>
      </c>
      <c r="CB3614" t="b">
        <v>0</v>
      </c>
      <c r="CC3614" t="b">
        <v>1</v>
      </c>
      <c r="CF3614">
        <v>8950</v>
      </c>
      <c r="CH3614">
        <v>8950</v>
      </c>
      <c r="CI3614">
        <v>100</v>
      </c>
      <c r="CJ3614">
        <v>0</v>
      </c>
      <c r="CK3614">
        <f>YEAR(tbl_Opportunity[[#This Row],[Close Date]])</f>
        <v>2020</v>
      </c>
    </row>
    <row r="3615" spans="1:89">
      <c r="A3615" t="s">
        <v>1693</v>
      </c>
      <c r="B3615" t="b">
        <v>0</v>
      </c>
      <c r="D3615" t="b">
        <v>0</v>
      </c>
      <c r="H3615" s="1">
        <v>44008</v>
      </c>
      <c r="I3615" t="b">
        <v>1</v>
      </c>
      <c r="M3615" t="s">
        <v>9270</v>
      </c>
      <c r="N3615" t="s">
        <v>345</v>
      </c>
      <c r="O3615" t="s">
        <v>260</v>
      </c>
      <c r="P3615" t="b">
        <v>0</v>
      </c>
      <c r="Q3615" s="2">
        <v>43845.1483912037</v>
      </c>
      <c r="R3615" s="1"/>
      <c r="S3615" t="b">
        <v>0</v>
      </c>
      <c r="U3615" s="1"/>
      <c r="V3615" t="b">
        <v>0</v>
      </c>
      <c r="W3615" s="1">
        <v>43862</v>
      </c>
      <c r="X3615">
        <v>2</v>
      </c>
      <c r="Y3615">
        <v>2020</v>
      </c>
      <c r="Z3615" t="s">
        <v>8</v>
      </c>
      <c r="AA3615" t="s">
        <v>8</v>
      </c>
      <c r="AB3615" t="b">
        <v>0</v>
      </c>
      <c r="AC3615" t="b">
        <v>0</v>
      </c>
      <c r="AE3615" t="b">
        <v>1</v>
      </c>
      <c r="AF3615" t="b">
        <v>0</v>
      </c>
      <c r="AG3615" t="b">
        <v>0</v>
      </c>
      <c r="AH3615" t="s">
        <v>4366</v>
      </c>
      <c r="AI3615" t="b">
        <v>0</v>
      </c>
      <c r="AJ3615" t="s">
        <v>211</v>
      </c>
      <c r="AK3615" t="b">
        <v>0</v>
      </c>
      <c r="AL3615" s="1">
        <v>43907</v>
      </c>
      <c r="AM3615" t="s">
        <v>162</v>
      </c>
      <c r="AN3615" s="2">
        <v>44297.83829861111</v>
      </c>
      <c r="AP3615" s="2">
        <v>44008.791296296295</v>
      </c>
      <c r="AQ3615" s="1"/>
      <c r="AS3615" t="b">
        <v>0</v>
      </c>
      <c r="AV3615" t="s">
        <v>213</v>
      </c>
      <c r="AY3615" t="s">
        <v>236</v>
      </c>
      <c r="AZ3615" t="s">
        <v>300</v>
      </c>
      <c r="BB3615" t="s">
        <v>9271</v>
      </c>
      <c r="BD3615" t="b">
        <v>0</v>
      </c>
      <c r="BH3615" t="s">
        <v>272</v>
      </c>
      <c r="BI3615" t="s">
        <v>1243</v>
      </c>
      <c r="BJ3615" t="s">
        <v>216</v>
      </c>
      <c r="BL3615" t="s">
        <v>1694</v>
      </c>
      <c r="BM3615" t="s">
        <v>3069</v>
      </c>
      <c r="BN3615" t="s">
        <v>203</v>
      </c>
      <c r="BQ3615" t="s">
        <v>204</v>
      </c>
      <c r="BR3615" t="b">
        <v>0</v>
      </c>
      <c r="BT3615" t="b">
        <v>0</v>
      </c>
      <c r="BW3615" t="s">
        <v>103</v>
      </c>
      <c r="BX3615" t="b">
        <v>0</v>
      </c>
      <c r="BY3615" s="2">
        <v>44376.857581018521</v>
      </c>
      <c r="CB3615" t="b">
        <v>0</v>
      </c>
      <c r="CC3615" t="b">
        <v>1</v>
      </c>
      <c r="CF3615">
        <v>13950</v>
      </c>
      <c r="CH3615">
        <v>13950</v>
      </c>
      <c r="CI3615">
        <v>100</v>
      </c>
      <c r="CJ3615">
        <v>0</v>
      </c>
      <c r="CK3615">
        <f>YEAR(tbl_Opportunity[[#This Row],[Close Date]])</f>
        <v>2020</v>
      </c>
    </row>
    <row r="3616" spans="1:89">
      <c r="A3616" t="s">
        <v>6531</v>
      </c>
      <c r="B3616" t="b">
        <v>0</v>
      </c>
      <c r="D3616" t="b">
        <v>0</v>
      </c>
      <c r="H3616" s="1">
        <v>43948</v>
      </c>
      <c r="I3616" t="b">
        <v>1</v>
      </c>
      <c r="L3616" t="s">
        <v>6639</v>
      </c>
      <c r="M3616" t="s">
        <v>9272</v>
      </c>
      <c r="N3616" t="s">
        <v>345</v>
      </c>
      <c r="O3616" t="s">
        <v>272</v>
      </c>
      <c r="P3616" t="b">
        <v>0</v>
      </c>
      <c r="Q3616" s="2">
        <v>43881.557870370372</v>
      </c>
      <c r="R3616" s="1"/>
      <c r="S3616" t="b">
        <v>0</v>
      </c>
      <c r="U3616" s="1"/>
      <c r="V3616" t="b">
        <v>0</v>
      </c>
      <c r="W3616" s="1">
        <v>43862</v>
      </c>
      <c r="X3616">
        <v>2</v>
      </c>
      <c r="Y3616">
        <v>2020</v>
      </c>
      <c r="Z3616" t="s">
        <v>8</v>
      </c>
      <c r="AA3616" t="s">
        <v>8</v>
      </c>
      <c r="AB3616" t="b">
        <v>0</v>
      </c>
      <c r="AC3616" t="b">
        <v>0</v>
      </c>
      <c r="AE3616" t="b">
        <v>1</v>
      </c>
      <c r="AF3616" t="b">
        <v>0</v>
      </c>
      <c r="AG3616" t="b">
        <v>0</v>
      </c>
      <c r="AI3616" t="b">
        <v>0</v>
      </c>
      <c r="AJ3616" t="s">
        <v>2359</v>
      </c>
      <c r="AK3616" t="b">
        <v>0</v>
      </c>
      <c r="AL3616" s="1">
        <v>43949</v>
      </c>
      <c r="AM3616" t="s">
        <v>162</v>
      </c>
      <c r="AN3616" s="2">
        <v>44296.95826388889</v>
      </c>
      <c r="AP3616" s="2">
        <v>43951.651261574072</v>
      </c>
      <c r="AQ3616" s="1"/>
      <c r="AS3616" t="b">
        <v>0</v>
      </c>
      <c r="AV3616" t="s">
        <v>176</v>
      </c>
      <c r="AY3616" t="s">
        <v>2360</v>
      </c>
      <c r="BB3616" t="s">
        <v>9273</v>
      </c>
      <c r="BD3616" t="b">
        <v>0</v>
      </c>
      <c r="BH3616" t="s">
        <v>215</v>
      </c>
      <c r="BI3616" t="s">
        <v>1243</v>
      </c>
      <c r="BL3616" t="s">
        <v>6639</v>
      </c>
      <c r="BM3616" t="s">
        <v>202</v>
      </c>
      <c r="BN3616" t="s">
        <v>203</v>
      </c>
      <c r="BQ3616" t="s">
        <v>204</v>
      </c>
      <c r="BR3616" t="b">
        <v>0</v>
      </c>
      <c r="BT3616" t="b">
        <v>0</v>
      </c>
      <c r="BW3616" t="s">
        <v>103</v>
      </c>
      <c r="BX3616" t="b">
        <v>0</v>
      </c>
      <c r="BY3616" s="2">
        <v>44376.857581018521</v>
      </c>
      <c r="BZ3616" t="s">
        <v>217</v>
      </c>
      <c r="CB3616" t="b">
        <v>0</v>
      </c>
      <c r="CC3616" t="b">
        <v>1</v>
      </c>
      <c r="CF3616">
        <v>98775</v>
      </c>
      <c r="CH3616">
        <v>98775</v>
      </c>
      <c r="CI3616">
        <v>100</v>
      </c>
      <c r="CJ3616">
        <v>0</v>
      </c>
      <c r="CK3616">
        <f>YEAR(tbl_Opportunity[[#This Row],[Close Date]])</f>
        <v>2020</v>
      </c>
    </row>
    <row r="3617" spans="1:89">
      <c r="A3617" t="s">
        <v>6549</v>
      </c>
      <c r="B3617" t="b">
        <v>0</v>
      </c>
      <c r="D3617" t="b">
        <v>0</v>
      </c>
      <c r="H3617" s="1">
        <v>43945</v>
      </c>
      <c r="I3617" t="b">
        <v>1</v>
      </c>
      <c r="L3617" t="s">
        <v>6550</v>
      </c>
      <c r="M3617" t="s">
        <v>9274</v>
      </c>
      <c r="N3617" t="s">
        <v>345</v>
      </c>
      <c r="O3617" t="s">
        <v>215</v>
      </c>
      <c r="P3617" t="b">
        <v>0</v>
      </c>
      <c r="Q3617" s="2">
        <v>43936.596886574072</v>
      </c>
      <c r="R3617" s="1"/>
      <c r="S3617" t="b">
        <v>0</v>
      </c>
      <c r="U3617" s="1"/>
      <c r="V3617" t="b">
        <v>0</v>
      </c>
      <c r="W3617" s="1">
        <v>43862</v>
      </c>
      <c r="X3617">
        <v>2</v>
      </c>
      <c r="Y3617">
        <v>2020</v>
      </c>
      <c r="Z3617" t="s">
        <v>8</v>
      </c>
      <c r="AA3617" t="s">
        <v>8</v>
      </c>
      <c r="AB3617" t="b">
        <v>0</v>
      </c>
      <c r="AC3617" t="b">
        <v>0</v>
      </c>
      <c r="AE3617" t="b">
        <v>1</v>
      </c>
      <c r="AF3617" t="b">
        <v>0</v>
      </c>
      <c r="AG3617" t="b">
        <v>0</v>
      </c>
      <c r="AH3617" t="s">
        <v>4366</v>
      </c>
      <c r="AI3617" t="b">
        <v>0</v>
      </c>
      <c r="AJ3617" t="s">
        <v>211</v>
      </c>
      <c r="AK3617" t="b">
        <v>0</v>
      </c>
      <c r="AL3617" s="1">
        <v>44279</v>
      </c>
      <c r="AM3617" t="s">
        <v>162</v>
      </c>
      <c r="AN3617" s="2">
        <v>44296.95826388889</v>
      </c>
      <c r="AP3617" s="2">
        <v>43945.573657407411</v>
      </c>
      <c r="AQ3617" s="1"/>
      <c r="AS3617" t="b">
        <v>0</v>
      </c>
      <c r="AV3617" t="s">
        <v>248</v>
      </c>
      <c r="AY3617" t="s">
        <v>236</v>
      </c>
      <c r="AZ3617" t="s">
        <v>300</v>
      </c>
      <c r="BB3617" t="s">
        <v>9275</v>
      </c>
      <c r="BD3617" t="b">
        <v>0</v>
      </c>
      <c r="BH3617" t="s">
        <v>215</v>
      </c>
      <c r="BI3617" t="s">
        <v>1243</v>
      </c>
      <c r="BJ3617" t="s">
        <v>216</v>
      </c>
      <c r="BL3617" t="s">
        <v>6550</v>
      </c>
      <c r="BM3617" t="s">
        <v>202</v>
      </c>
      <c r="BN3617" t="s">
        <v>203</v>
      </c>
      <c r="BQ3617" t="s">
        <v>204</v>
      </c>
      <c r="BR3617" t="b">
        <v>0</v>
      </c>
      <c r="BT3617" t="b">
        <v>0</v>
      </c>
      <c r="BW3617" t="s">
        <v>103</v>
      </c>
      <c r="BX3617" t="b">
        <v>0</v>
      </c>
      <c r="BY3617" s="2">
        <v>44376.857581018521</v>
      </c>
      <c r="BZ3617" t="s">
        <v>217</v>
      </c>
      <c r="CB3617" t="b">
        <v>0</v>
      </c>
      <c r="CC3617" t="b">
        <v>1</v>
      </c>
      <c r="CF3617">
        <v>84549.5</v>
      </c>
      <c r="CH3617">
        <v>84549.5</v>
      </c>
      <c r="CI3617">
        <v>100</v>
      </c>
      <c r="CJ3617">
        <v>0</v>
      </c>
      <c r="CK3617">
        <f>YEAR(tbl_Opportunity[[#This Row],[Close Date]])</f>
        <v>2020</v>
      </c>
    </row>
    <row r="3618" spans="1:89">
      <c r="A3618" t="s">
        <v>423</v>
      </c>
      <c r="B3618" t="b">
        <v>0</v>
      </c>
      <c r="D3618" t="b">
        <v>0</v>
      </c>
      <c r="H3618" s="1">
        <v>43990</v>
      </c>
      <c r="I3618" t="b">
        <v>1</v>
      </c>
      <c r="L3618" t="s">
        <v>5944</v>
      </c>
      <c r="N3618" t="s">
        <v>372</v>
      </c>
      <c r="O3618" t="s">
        <v>215</v>
      </c>
      <c r="P3618" t="b">
        <v>0</v>
      </c>
      <c r="Q3618" s="2">
        <v>43879.662349537037</v>
      </c>
      <c r="R3618" s="1"/>
      <c r="S3618" t="b">
        <v>0</v>
      </c>
      <c r="U3618" s="1"/>
      <c r="V3618" t="b">
        <v>0</v>
      </c>
      <c r="W3618" s="1">
        <v>43862</v>
      </c>
      <c r="X3618">
        <v>2</v>
      </c>
      <c r="Y3618">
        <v>2020</v>
      </c>
      <c r="Z3618" t="s">
        <v>8</v>
      </c>
      <c r="AA3618" t="s">
        <v>8</v>
      </c>
      <c r="AB3618" t="b">
        <v>0</v>
      </c>
      <c r="AC3618" t="b">
        <v>0</v>
      </c>
      <c r="AE3618" t="b">
        <v>1</v>
      </c>
      <c r="AF3618" t="b">
        <v>0</v>
      </c>
      <c r="AG3618" t="b">
        <v>0</v>
      </c>
      <c r="AH3618" t="s">
        <v>4366</v>
      </c>
      <c r="AI3618" t="b">
        <v>0</v>
      </c>
      <c r="AJ3618" t="s">
        <v>211</v>
      </c>
      <c r="AK3618" t="b">
        <v>0</v>
      </c>
      <c r="AL3618" s="1">
        <v>43965</v>
      </c>
      <c r="AM3618" t="s">
        <v>162</v>
      </c>
      <c r="AN3618" s="2">
        <v>44296.95826388889</v>
      </c>
      <c r="AP3618" s="2">
        <v>43990.654606481483</v>
      </c>
      <c r="AQ3618" s="1"/>
      <c r="AS3618" t="b">
        <v>0</v>
      </c>
      <c r="AV3618" t="s">
        <v>248</v>
      </c>
      <c r="AY3618" t="s">
        <v>236</v>
      </c>
      <c r="BB3618" t="s">
        <v>9276</v>
      </c>
      <c r="BD3618" t="b">
        <v>0</v>
      </c>
      <c r="BH3618" t="s">
        <v>375</v>
      </c>
      <c r="BI3618" t="s">
        <v>1243</v>
      </c>
      <c r="BL3618" t="s">
        <v>5944</v>
      </c>
      <c r="BM3618" t="s">
        <v>202</v>
      </c>
      <c r="BN3618" t="s">
        <v>203</v>
      </c>
      <c r="BQ3618" t="s">
        <v>204</v>
      </c>
      <c r="BR3618" t="b">
        <v>0</v>
      </c>
      <c r="BT3618" t="b">
        <v>0</v>
      </c>
      <c r="BW3618" t="s">
        <v>103</v>
      </c>
      <c r="BX3618" t="b">
        <v>0</v>
      </c>
      <c r="BY3618" s="2">
        <v>44376.857581018521</v>
      </c>
      <c r="BZ3618" t="s">
        <v>377</v>
      </c>
      <c r="CB3618" t="b">
        <v>0</v>
      </c>
      <c r="CC3618" t="b">
        <v>1</v>
      </c>
      <c r="CF3618">
        <v>54281</v>
      </c>
      <c r="CH3618">
        <v>54281</v>
      </c>
      <c r="CI3618">
        <v>100</v>
      </c>
      <c r="CJ3618">
        <v>0</v>
      </c>
      <c r="CK3618">
        <f>YEAR(tbl_Opportunity[[#This Row],[Close Date]])</f>
        <v>2020</v>
      </c>
    </row>
    <row r="3619" spans="1:89">
      <c r="A3619" t="s">
        <v>3197</v>
      </c>
      <c r="B3619" t="b">
        <v>0</v>
      </c>
      <c r="D3619" t="b">
        <v>0</v>
      </c>
      <c r="E3619" t="s">
        <v>4246</v>
      </c>
      <c r="G3619" t="s">
        <v>3101</v>
      </c>
      <c r="H3619" s="1">
        <v>43958</v>
      </c>
      <c r="I3619" t="b">
        <v>1</v>
      </c>
      <c r="O3619" t="s">
        <v>215</v>
      </c>
      <c r="P3619" t="b">
        <v>0</v>
      </c>
      <c r="Q3619" s="2">
        <v>43917.641076388885</v>
      </c>
      <c r="R3619" s="1"/>
      <c r="S3619" t="b">
        <v>0</v>
      </c>
      <c r="U3619" s="1"/>
      <c r="V3619" t="b">
        <v>0</v>
      </c>
      <c r="W3619" s="1">
        <v>43862</v>
      </c>
      <c r="X3619">
        <v>2</v>
      </c>
      <c r="Y3619">
        <v>2020</v>
      </c>
      <c r="Z3619" t="s">
        <v>8</v>
      </c>
      <c r="AA3619" t="s">
        <v>8</v>
      </c>
      <c r="AB3619" t="b">
        <v>0</v>
      </c>
      <c r="AC3619" t="b">
        <v>0</v>
      </c>
      <c r="AE3619" t="b">
        <v>1</v>
      </c>
      <c r="AF3619" t="b">
        <v>0</v>
      </c>
      <c r="AG3619" t="b">
        <v>0</v>
      </c>
      <c r="AH3619" t="s">
        <v>4366</v>
      </c>
      <c r="AI3619" t="b">
        <v>0</v>
      </c>
      <c r="AK3619" t="b">
        <v>0</v>
      </c>
      <c r="AL3619" s="1"/>
      <c r="AM3619" t="s">
        <v>162</v>
      </c>
      <c r="AN3619" s="2">
        <v>44296.95826388889</v>
      </c>
      <c r="AP3619" s="2">
        <v>43958.898449074077</v>
      </c>
      <c r="AQ3619" s="1"/>
      <c r="AS3619" t="b">
        <v>0</v>
      </c>
      <c r="AV3619" t="s">
        <v>176</v>
      </c>
      <c r="BB3619" t="s">
        <v>9277</v>
      </c>
      <c r="BD3619" t="b">
        <v>0</v>
      </c>
      <c r="BH3619" t="s">
        <v>215</v>
      </c>
      <c r="BI3619" t="s">
        <v>1243</v>
      </c>
      <c r="BL3619" t="s">
        <v>9278</v>
      </c>
      <c r="BM3619" t="s">
        <v>3069</v>
      </c>
      <c r="BN3619" t="s">
        <v>2414</v>
      </c>
      <c r="BQ3619" t="s">
        <v>204</v>
      </c>
      <c r="BR3619" t="b">
        <v>0</v>
      </c>
      <c r="BT3619" t="b">
        <v>0</v>
      </c>
      <c r="BW3619" t="s">
        <v>103</v>
      </c>
      <c r="BX3619" t="b">
        <v>0</v>
      </c>
      <c r="BY3619" s="2">
        <v>44376.857581018521</v>
      </c>
      <c r="BZ3619" t="s">
        <v>217</v>
      </c>
      <c r="CB3619" t="b">
        <v>0</v>
      </c>
      <c r="CC3619" t="b">
        <v>1</v>
      </c>
      <c r="CF3619">
        <v>19200</v>
      </c>
      <c r="CH3619">
        <v>19200</v>
      </c>
      <c r="CI3619">
        <v>100</v>
      </c>
      <c r="CJ3619">
        <v>0</v>
      </c>
      <c r="CK3619">
        <f>YEAR(tbl_Opportunity[[#This Row],[Close Date]])</f>
        <v>2020</v>
      </c>
    </row>
    <row r="3620" spans="1:89">
      <c r="A3620" t="s">
        <v>1033</v>
      </c>
      <c r="B3620" t="b">
        <v>0</v>
      </c>
      <c r="D3620" t="b">
        <v>0</v>
      </c>
      <c r="E3620" t="s">
        <v>6484</v>
      </c>
      <c r="H3620" s="1">
        <v>44349</v>
      </c>
      <c r="I3620" t="b">
        <v>1</v>
      </c>
      <c r="L3620" t="s">
        <v>6347</v>
      </c>
      <c r="O3620" t="s">
        <v>272</v>
      </c>
      <c r="P3620" t="b">
        <v>0</v>
      </c>
      <c r="Q3620" s="2">
        <v>44291.835196759261</v>
      </c>
      <c r="R3620" s="1">
        <v>44349</v>
      </c>
      <c r="S3620" t="b">
        <v>0</v>
      </c>
      <c r="U3620" s="1"/>
      <c r="V3620" t="b">
        <v>0</v>
      </c>
      <c r="W3620" s="1">
        <v>44228</v>
      </c>
      <c r="X3620">
        <v>2</v>
      </c>
      <c r="Y3620">
        <v>2021</v>
      </c>
      <c r="Z3620" t="s">
        <v>8</v>
      </c>
      <c r="AA3620" t="s">
        <v>8</v>
      </c>
      <c r="AB3620" t="b">
        <v>0</v>
      </c>
      <c r="AC3620" t="b">
        <v>0</v>
      </c>
      <c r="AE3620" t="b">
        <v>1</v>
      </c>
      <c r="AF3620" t="b">
        <v>0</v>
      </c>
      <c r="AG3620" t="b">
        <v>0</v>
      </c>
      <c r="AH3620" t="s">
        <v>4366</v>
      </c>
      <c r="AI3620" t="b">
        <v>0</v>
      </c>
      <c r="AK3620" t="b">
        <v>0</v>
      </c>
      <c r="AL3620" s="1">
        <v>44349</v>
      </c>
      <c r="AM3620" t="s">
        <v>272</v>
      </c>
      <c r="AN3620" s="2">
        <v>44349.771782407406</v>
      </c>
      <c r="AP3620" s="2">
        <v>44349.771770833337</v>
      </c>
      <c r="AQ3620" s="1">
        <v>44349</v>
      </c>
      <c r="AS3620" t="b">
        <v>0</v>
      </c>
      <c r="AV3620" t="s">
        <v>213</v>
      </c>
      <c r="BB3620" t="s">
        <v>9279</v>
      </c>
      <c r="BD3620" t="b">
        <v>0</v>
      </c>
      <c r="BH3620" t="s">
        <v>272</v>
      </c>
      <c r="BI3620" t="s">
        <v>1072</v>
      </c>
      <c r="BL3620" t="s">
        <v>6347</v>
      </c>
      <c r="BM3620" t="s">
        <v>291</v>
      </c>
      <c r="BN3620" t="s">
        <v>2414</v>
      </c>
      <c r="BQ3620" t="s">
        <v>204</v>
      </c>
      <c r="BR3620" t="b">
        <v>0</v>
      </c>
      <c r="BT3620" t="b">
        <v>0</v>
      </c>
      <c r="BW3620" t="s">
        <v>103</v>
      </c>
      <c r="BX3620" t="b">
        <v>0</v>
      </c>
      <c r="BY3620" s="2">
        <v>44376.857581018521</v>
      </c>
      <c r="BZ3620" t="s">
        <v>314</v>
      </c>
      <c r="CB3620" t="b">
        <v>0</v>
      </c>
      <c r="CC3620" t="b">
        <v>1</v>
      </c>
      <c r="CD3620">
        <v>0</v>
      </c>
      <c r="CE3620">
        <v>0</v>
      </c>
      <c r="CF3620">
        <v>43200</v>
      </c>
      <c r="CH3620">
        <v>43200</v>
      </c>
      <c r="CI3620">
        <v>100</v>
      </c>
      <c r="CJ3620">
        <v>0</v>
      </c>
      <c r="CK3620">
        <f>YEAR(tbl_Opportunity[[#This Row],[Close Date]])</f>
        <v>2021</v>
      </c>
    </row>
    <row r="3621" spans="1:89">
      <c r="A3621" t="s">
        <v>2921</v>
      </c>
      <c r="B3621" t="b">
        <v>0</v>
      </c>
      <c r="D3621" t="b">
        <v>0</v>
      </c>
      <c r="H3621" s="1">
        <v>44362</v>
      </c>
      <c r="I3621" t="b">
        <v>1</v>
      </c>
      <c r="O3621" t="s">
        <v>272</v>
      </c>
      <c r="P3621" t="b">
        <v>0</v>
      </c>
      <c r="Q3621" s="2">
        <v>44315.719780092593</v>
      </c>
      <c r="R3621" s="1">
        <v>44362</v>
      </c>
      <c r="S3621" t="b">
        <v>0</v>
      </c>
      <c r="U3621" s="1"/>
      <c r="V3621" t="b">
        <v>0</v>
      </c>
      <c r="W3621" s="1">
        <v>44228</v>
      </c>
      <c r="X3621">
        <v>2</v>
      </c>
      <c r="Y3621">
        <v>2021</v>
      </c>
      <c r="Z3621" t="s">
        <v>8</v>
      </c>
      <c r="AA3621" t="s">
        <v>8</v>
      </c>
      <c r="AB3621" t="b">
        <v>0</v>
      </c>
      <c r="AC3621" t="b">
        <v>0</v>
      </c>
      <c r="AE3621" t="b">
        <v>1</v>
      </c>
      <c r="AF3621" t="b">
        <v>0</v>
      </c>
      <c r="AG3621" t="b">
        <v>0</v>
      </c>
      <c r="AH3621" t="s">
        <v>4366</v>
      </c>
      <c r="AI3621" t="b">
        <v>0</v>
      </c>
      <c r="AK3621" t="b">
        <v>0</v>
      </c>
      <c r="AL3621" s="1"/>
      <c r="AM3621" t="s">
        <v>4073</v>
      </c>
      <c r="AN3621" s="2">
        <v>44362.430914351855</v>
      </c>
      <c r="AP3621" s="2">
        <v>44362.430810185186</v>
      </c>
      <c r="AQ3621" s="1">
        <v>44362</v>
      </c>
      <c r="AS3621" t="b">
        <v>0</v>
      </c>
      <c r="AV3621" t="s">
        <v>213</v>
      </c>
      <c r="BB3621" t="s">
        <v>9280</v>
      </c>
      <c r="BD3621" t="b">
        <v>0</v>
      </c>
      <c r="BH3621" t="s">
        <v>4073</v>
      </c>
      <c r="BI3621" t="s">
        <v>2055</v>
      </c>
      <c r="BL3621" t="s">
        <v>6748</v>
      </c>
      <c r="BM3621" t="s">
        <v>291</v>
      </c>
      <c r="BN3621" t="s">
        <v>2414</v>
      </c>
      <c r="BQ3621" t="s">
        <v>204</v>
      </c>
      <c r="BR3621" t="b">
        <v>0</v>
      </c>
      <c r="BT3621" t="b">
        <v>0</v>
      </c>
      <c r="BV3621" t="s">
        <v>6748</v>
      </c>
      <c r="BW3621" t="s">
        <v>103</v>
      </c>
      <c r="BX3621" t="b">
        <v>0</v>
      </c>
      <c r="BY3621" s="2">
        <v>44376.857581018521</v>
      </c>
      <c r="BZ3621" t="s">
        <v>2812</v>
      </c>
      <c r="CB3621" t="b">
        <v>0</v>
      </c>
      <c r="CC3621" t="b">
        <v>1</v>
      </c>
      <c r="CD3621">
        <v>0</v>
      </c>
      <c r="CE3621">
        <v>0</v>
      </c>
      <c r="CF3621">
        <v>4278</v>
      </c>
      <c r="CH3621">
        <v>4278</v>
      </c>
      <c r="CI3621">
        <v>100</v>
      </c>
      <c r="CJ3621">
        <v>0</v>
      </c>
      <c r="CK3621">
        <f>YEAR(tbl_Opportunity[[#This Row],[Close Date]])</f>
        <v>2021</v>
      </c>
    </row>
    <row r="3622" spans="1:89">
      <c r="A3622" t="s">
        <v>1033</v>
      </c>
      <c r="B3622" t="b">
        <v>0</v>
      </c>
      <c r="D3622" t="b">
        <v>0</v>
      </c>
      <c r="H3622" s="1">
        <v>44036</v>
      </c>
      <c r="I3622" t="b">
        <v>1</v>
      </c>
      <c r="L3622" t="s">
        <v>6347</v>
      </c>
      <c r="O3622" t="s">
        <v>215</v>
      </c>
      <c r="P3622" t="b">
        <v>0</v>
      </c>
      <c r="Q3622" s="2">
        <v>43993.923067129632</v>
      </c>
      <c r="R3622" s="1"/>
      <c r="S3622" t="b">
        <v>0</v>
      </c>
      <c r="U3622" s="1"/>
      <c r="V3622" t="b">
        <v>0</v>
      </c>
      <c r="W3622" s="1">
        <v>43891</v>
      </c>
      <c r="X3622">
        <v>3</v>
      </c>
      <c r="Y3622">
        <v>2020</v>
      </c>
      <c r="Z3622" t="s">
        <v>8</v>
      </c>
      <c r="AA3622" t="s">
        <v>8</v>
      </c>
      <c r="AB3622" t="b">
        <v>0</v>
      </c>
      <c r="AC3622" t="b">
        <v>0</v>
      </c>
      <c r="AE3622" t="b">
        <v>1</v>
      </c>
      <c r="AF3622" t="b">
        <v>0</v>
      </c>
      <c r="AG3622" t="b">
        <v>0</v>
      </c>
      <c r="AI3622" t="b">
        <v>0</v>
      </c>
      <c r="AK3622" t="b">
        <v>0</v>
      </c>
      <c r="AL3622" s="1">
        <v>44034</v>
      </c>
      <c r="AM3622" t="s">
        <v>162</v>
      </c>
      <c r="AN3622" s="2">
        <v>44297.8278587963</v>
      </c>
      <c r="AP3622" s="2">
        <v>44038.513252314813</v>
      </c>
      <c r="AQ3622" s="1"/>
      <c r="AS3622" t="b">
        <v>0</v>
      </c>
      <c r="AV3622" t="s">
        <v>153</v>
      </c>
      <c r="BB3622" t="s">
        <v>9281</v>
      </c>
      <c r="BD3622" t="b">
        <v>0</v>
      </c>
      <c r="BH3622" t="s">
        <v>272</v>
      </c>
      <c r="BI3622" t="s">
        <v>1243</v>
      </c>
      <c r="BL3622" t="s">
        <v>6347</v>
      </c>
      <c r="BM3622" t="s">
        <v>291</v>
      </c>
      <c r="BN3622" t="s">
        <v>2414</v>
      </c>
      <c r="BQ3622" t="s">
        <v>204</v>
      </c>
      <c r="BR3622" t="b">
        <v>0</v>
      </c>
      <c r="BT3622" t="b">
        <v>0</v>
      </c>
      <c r="BW3622" t="s">
        <v>103</v>
      </c>
      <c r="BX3622" t="b">
        <v>0</v>
      </c>
      <c r="BY3622" s="2">
        <v>44376.857581018521</v>
      </c>
      <c r="CB3622" t="b">
        <v>0</v>
      </c>
      <c r="CC3622" t="b">
        <v>1</v>
      </c>
      <c r="CF3622">
        <v>44640</v>
      </c>
      <c r="CH3622">
        <v>44640</v>
      </c>
      <c r="CI3622">
        <v>100</v>
      </c>
      <c r="CJ3622">
        <v>0</v>
      </c>
      <c r="CK3622">
        <f>YEAR(tbl_Opportunity[[#This Row],[Close Date]])</f>
        <v>2020</v>
      </c>
    </row>
    <row r="3623" spans="1:89">
      <c r="A3623" t="s">
        <v>493</v>
      </c>
      <c r="B3623" t="b">
        <v>0</v>
      </c>
      <c r="D3623" t="b">
        <v>0</v>
      </c>
      <c r="H3623" s="1">
        <v>44019</v>
      </c>
      <c r="I3623" t="b">
        <v>1</v>
      </c>
      <c r="L3623" t="s">
        <v>5704</v>
      </c>
      <c r="O3623" t="s">
        <v>272</v>
      </c>
      <c r="P3623" t="b">
        <v>0</v>
      </c>
      <c r="Q3623" s="2">
        <v>44000.558194444442</v>
      </c>
      <c r="R3623" s="1"/>
      <c r="S3623" t="b">
        <v>0</v>
      </c>
      <c r="U3623" s="1"/>
      <c r="V3623" t="b">
        <v>0</v>
      </c>
      <c r="W3623" s="1">
        <v>43891</v>
      </c>
      <c r="X3623">
        <v>3</v>
      </c>
      <c r="Y3623">
        <v>2020</v>
      </c>
      <c r="Z3623" t="s">
        <v>8</v>
      </c>
      <c r="AA3623" t="s">
        <v>8</v>
      </c>
      <c r="AB3623" t="b">
        <v>0</v>
      </c>
      <c r="AC3623" t="b">
        <v>0</v>
      </c>
      <c r="AE3623" t="b">
        <v>1</v>
      </c>
      <c r="AF3623" t="b">
        <v>0</v>
      </c>
      <c r="AG3623" t="b">
        <v>0</v>
      </c>
      <c r="AI3623" t="b">
        <v>0</v>
      </c>
      <c r="AK3623" t="b">
        <v>0</v>
      </c>
      <c r="AL3623" s="1"/>
      <c r="AM3623" t="s">
        <v>162</v>
      </c>
      <c r="AN3623" s="2">
        <v>44296.95826388889</v>
      </c>
      <c r="AP3623" s="2">
        <v>44032.587233796294</v>
      </c>
      <c r="AQ3623" s="1"/>
      <c r="AS3623" t="b">
        <v>0</v>
      </c>
      <c r="AV3623" t="s">
        <v>93</v>
      </c>
      <c r="BB3623" t="s">
        <v>9282</v>
      </c>
      <c r="BD3623" t="b">
        <v>0</v>
      </c>
      <c r="BH3623" t="s">
        <v>272</v>
      </c>
      <c r="BI3623" t="s">
        <v>1243</v>
      </c>
      <c r="BL3623" t="s">
        <v>5704</v>
      </c>
      <c r="BM3623" t="s">
        <v>291</v>
      </c>
      <c r="BN3623" t="s">
        <v>2414</v>
      </c>
      <c r="BQ3623" t="s">
        <v>204</v>
      </c>
      <c r="BR3623" t="b">
        <v>0</v>
      </c>
      <c r="BT3623" t="b">
        <v>0</v>
      </c>
      <c r="BW3623" t="s">
        <v>103</v>
      </c>
      <c r="BX3623" t="b">
        <v>0</v>
      </c>
      <c r="BY3623" s="2">
        <v>44376.857581018521</v>
      </c>
      <c r="CB3623" t="b">
        <v>0</v>
      </c>
      <c r="CC3623" t="b">
        <v>1</v>
      </c>
      <c r="CF3623">
        <v>4000</v>
      </c>
      <c r="CH3623">
        <v>4000</v>
      </c>
      <c r="CI3623">
        <v>100</v>
      </c>
      <c r="CJ3623">
        <v>0</v>
      </c>
      <c r="CK3623">
        <f>YEAR(tbl_Opportunity[[#This Row],[Close Date]])</f>
        <v>2020</v>
      </c>
    </row>
    <row r="3624" spans="1:89">
      <c r="A3624" t="s">
        <v>1657</v>
      </c>
      <c r="B3624" t="b">
        <v>0</v>
      </c>
      <c r="D3624" t="b">
        <v>0</v>
      </c>
      <c r="E3624" t="s">
        <v>3126</v>
      </c>
      <c r="H3624" s="1">
        <v>44085</v>
      </c>
      <c r="I3624" t="b">
        <v>1</v>
      </c>
      <c r="L3624" t="s">
        <v>6757</v>
      </c>
      <c r="O3624" t="s">
        <v>272</v>
      </c>
      <c r="P3624" t="b">
        <v>0</v>
      </c>
      <c r="Q3624" s="2">
        <v>44012.588090277779</v>
      </c>
      <c r="R3624" s="1"/>
      <c r="S3624" t="b">
        <v>0</v>
      </c>
      <c r="U3624" s="1"/>
      <c r="V3624" t="b">
        <v>0</v>
      </c>
      <c r="W3624" s="1">
        <v>43891</v>
      </c>
      <c r="X3624">
        <v>3</v>
      </c>
      <c r="Y3624">
        <v>2020</v>
      </c>
      <c r="Z3624" t="s">
        <v>8</v>
      </c>
      <c r="AA3624" t="s">
        <v>8</v>
      </c>
      <c r="AB3624" t="b">
        <v>0</v>
      </c>
      <c r="AC3624" t="b">
        <v>0</v>
      </c>
      <c r="AE3624" t="b">
        <v>1</v>
      </c>
      <c r="AF3624" t="b">
        <v>0</v>
      </c>
      <c r="AG3624" t="b">
        <v>0</v>
      </c>
      <c r="AI3624" t="b">
        <v>0</v>
      </c>
      <c r="AK3624" t="b">
        <v>0</v>
      </c>
      <c r="AL3624" s="1">
        <v>44064</v>
      </c>
      <c r="AM3624" t="s">
        <v>162</v>
      </c>
      <c r="AN3624" s="2">
        <v>44297.837673611109</v>
      </c>
      <c r="AP3624" s="2">
        <v>44087.569606481484</v>
      </c>
      <c r="AQ3624" s="1"/>
      <c r="AS3624" t="b">
        <v>0</v>
      </c>
      <c r="AV3624" t="s">
        <v>213</v>
      </c>
      <c r="BB3624" t="s">
        <v>9283</v>
      </c>
      <c r="BD3624" t="b">
        <v>0</v>
      </c>
      <c r="BH3624" t="s">
        <v>272</v>
      </c>
      <c r="BI3624" t="s">
        <v>1243</v>
      </c>
      <c r="BL3624" t="s">
        <v>6757</v>
      </c>
      <c r="BM3624" t="s">
        <v>291</v>
      </c>
      <c r="BN3624" t="s">
        <v>2414</v>
      </c>
      <c r="BQ3624" t="s">
        <v>204</v>
      </c>
      <c r="BR3624" t="b">
        <v>0</v>
      </c>
      <c r="BT3624" t="b">
        <v>0</v>
      </c>
      <c r="BW3624" t="s">
        <v>103</v>
      </c>
      <c r="BX3624" t="b">
        <v>0</v>
      </c>
      <c r="BY3624" s="2">
        <v>44376.857581018521</v>
      </c>
      <c r="CB3624" t="b">
        <v>0</v>
      </c>
      <c r="CC3624" t="b">
        <v>1</v>
      </c>
      <c r="CF3624">
        <v>19999.98</v>
      </c>
      <c r="CH3624">
        <v>19999.98</v>
      </c>
      <c r="CI3624">
        <v>100</v>
      </c>
      <c r="CJ3624">
        <v>0</v>
      </c>
      <c r="CK3624">
        <f>YEAR(tbl_Opportunity[[#This Row],[Close Date]])</f>
        <v>2020</v>
      </c>
    </row>
    <row r="3625" spans="1:89">
      <c r="A3625" t="s">
        <v>6624</v>
      </c>
      <c r="B3625" t="b">
        <v>0</v>
      </c>
      <c r="D3625" t="b">
        <v>0</v>
      </c>
      <c r="E3625" t="s">
        <v>9119</v>
      </c>
      <c r="H3625" s="1">
        <v>44067</v>
      </c>
      <c r="I3625" t="b">
        <v>1</v>
      </c>
      <c r="L3625" t="s">
        <v>6625</v>
      </c>
      <c r="O3625" t="s">
        <v>272</v>
      </c>
      <c r="P3625" t="b">
        <v>0</v>
      </c>
      <c r="Q3625" s="2">
        <v>44012.726157407407</v>
      </c>
      <c r="R3625" s="1"/>
      <c r="S3625" t="b">
        <v>0</v>
      </c>
      <c r="U3625" s="1"/>
      <c r="V3625" t="b">
        <v>0</v>
      </c>
      <c r="W3625" s="1">
        <v>43891</v>
      </c>
      <c r="X3625">
        <v>3</v>
      </c>
      <c r="Y3625">
        <v>2020</v>
      </c>
      <c r="Z3625" t="s">
        <v>8</v>
      </c>
      <c r="AA3625" t="s">
        <v>8</v>
      </c>
      <c r="AB3625" t="b">
        <v>0</v>
      </c>
      <c r="AC3625" t="b">
        <v>0</v>
      </c>
      <c r="AE3625" t="b">
        <v>1</v>
      </c>
      <c r="AF3625" t="b">
        <v>0</v>
      </c>
      <c r="AG3625" t="b">
        <v>0</v>
      </c>
      <c r="AI3625" t="b">
        <v>0</v>
      </c>
      <c r="AK3625" t="b">
        <v>0</v>
      </c>
      <c r="AL3625" s="1"/>
      <c r="AM3625" t="s">
        <v>162</v>
      </c>
      <c r="AN3625" s="2">
        <v>44296.95826388889</v>
      </c>
      <c r="AP3625" s="2">
        <v>44067.783032407409</v>
      </c>
      <c r="AQ3625" s="1"/>
      <c r="AS3625" t="b">
        <v>0</v>
      </c>
      <c r="AV3625" t="s">
        <v>248</v>
      </c>
      <c r="BB3625" t="s">
        <v>9284</v>
      </c>
      <c r="BD3625" t="b">
        <v>0</v>
      </c>
      <c r="BH3625" t="s">
        <v>272</v>
      </c>
      <c r="BI3625" t="s">
        <v>1243</v>
      </c>
      <c r="BL3625" t="s">
        <v>6625</v>
      </c>
      <c r="BM3625" t="s">
        <v>291</v>
      </c>
      <c r="BN3625" t="s">
        <v>2414</v>
      </c>
      <c r="BQ3625" t="s">
        <v>204</v>
      </c>
      <c r="BR3625" t="b">
        <v>0</v>
      </c>
      <c r="BT3625" t="b">
        <v>0</v>
      </c>
      <c r="BW3625" t="s">
        <v>103</v>
      </c>
      <c r="BX3625" t="b">
        <v>0</v>
      </c>
      <c r="BY3625" s="2">
        <v>44376.857581018521</v>
      </c>
      <c r="CB3625" t="b">
        <v>0</v>
      </c>
      <c r="CC3625" t="b">
        <v>1</v>
      </c>
      <c r="CF3625">
        <v>6400</v>
      </c>
      <c r="CH3625">
        <v>6400</v>
      </c>
      <c r="CI3625">
        <v>100</v>
      </c>
      <c r="CJ3625">
        <v>0</v>
      </c>
      <c r="CK3625">
        <f>YEAR(tbl_Opportunity[[#This Row],[Close Date]])</f>
        <v>2020</v>
      </c>
    </row>
    <row r="3626" spans="1:89">
      <c r="A3626" t="s">
        <v>5753</v>
      </c>
      <c r="B3626" t="b">
        <v>0</v>
      </c>
      <c r="D3626" t="b">
        <v>0</v>
      </c>
      <c r="E3626" t="s">
        <v>4679</v>
      </c>
      <c r="H3626" s="1">
        <v>44027</v>
      </c>
      <c r="I3626" t="b">
        <v>1</v>
      </c>
      <c r="L3626" t="s">
        <v>5754</v>
      </c>
      <c r="O3626" t="s">
        <v>272</v>
      </c>
      <c r="P3626" t="b">
        <v>0</v>
      </c>
      <c r="Q3626" s="2">
        <v>44012.748090277775</v>
      </c>
      <c r="R3626" s="1"/>
      <c r="S3626" t="b">
        <v>0</v>
      </c>
      <c r="U3626" s="1"/>
      <c r="V3626" t="b">
        <v>0</v>
      </c>
      <c r="W3626" s="1">
        <v>43891</v>
      </c>
      <c r="X3626">
        <v>3</v>
      </c>
      <c r="Y3626">
        <v>2020</v>
      </c>
      <c r="Z3626" t="s">
        <v>8</v>
      </c>
      <c r="AA3626" t="s">
        <v>8</v>
      </c>
      <c r="AB3626" t="b">
        <v>0</v>
      </c>
      <c r="AC3626" t="b">
        <v>0</v>
      </c>
      <c r="AE3626" t="b">
        <v>1</v>
      </c>
      <c r="AF3626" t="b">
        <v>0</v>
      </c>
      <c r="AG3626" t="b">
        <v>0</v>
      </c>
      <c r="AI3626" t="b">
        <v>0</v>
      </c>
      <c r="AK3626" t="b">
        <v>0</v>
      </c>
      <c r="AL3626" s="1">
        <v>44027</v>
      </c>
      <c r="AM3626" t="s">
        <v>162</v>
      </c>
      <c r="AN3626" s="2">
        <v>44296.95826388889</v>
      </c>
      <c r="AP3626" s="2">
        <v>44027.661724537036</v>
      </c>
      <c r="AQ3626" s="1"/>
      <c r="AS3626" t="b">
        <v>0</v>
      </c>
      <c r="AV3626" t="s">
        <v>2820</v>
      </c>
      <c r="BB3626" t="s">
        <v>9285</v>
      </c>
      <c r="BD3626" t="b">
        <v>0</v>
      </c>
      <c r="BH3626" t="s">
        <v>272</v>
      </c>
      <c r="BI3626" t="s">
        <v>1243</v>
      </c>
      <c r="BL3626" t="s">
        <v>5754</v>
      </c>
      <c r="BM3626" t="s">
        <v>291</v>
      </c>
      <c r="BN3626" t="s">
        <v>2414</v>
      </c>
      <c r="BQ3626" t="s">
        <v>204</v>
      </c>
      <c r="BR3626" t="b">
        <v>0</v>
      </c>
      <c r="BT3626" t="b">
        <v>0</v>
      </c>
      <c r="BW3626" t="s">
        <v>103</v>
      </c>
      <c r="BX3626" t="b">
        <v>0</v>
      </c>
      <c r="BY3626" s="2">
        <v>44376.857581018521</v>
      </c>
      <c r="CB3626" t="b">
        <v>0</v>
      </c>
      <c r="CC3626" t="b">
        <v>1</v>
      </c>
      <c r="CF3626">
        <v>12000</v>
      </c>
      <c r="CH3626">
        <v>12000</v>
      </c>
      <c r="CI3626">
        <v>100</v>
      </c>
      <c r="CJ3626">
        <v>0</v>
      </c>
      <c r="CK3626">
        <f>YEAR(tbl_Opportunity[[#This Row],[Close Date]])</f>
        <v>2020</v>
      </c>
    </row>
    <row r="3627" spans="1:89">
      <c r="A3627" t="s">
        <v>598</v>
      </c>
      <c r="B3627" t="b">
        <v>0</v>
      </c>
      <c r="D3627" t="b">
        <v>0</v>
      </c>
      <c r="H3627" s="1">
        <v>44032</v>
      </c>
      <c r="I3627" t="b">
        <v>1</v>
      </c>
      <c r="L3627" t="s">
        <v>6615</v>
      </c>
      <c r="O3627" t="s">
        <v>272</v>
      </c>
      <c r="P3627" t="b">
        <v>0</v>
      </c>
      <c r="Q3627" s="2">
        <v>44029.584780092591</v>
      </c>
      <c r="R3627" s="1"/>
      <c r="S3627" t="b">
        <v>0</v>
      </c>
      <c r="U3627" s="1"/>
      <c r="V3627" t="b">
        <v>0</v>
      </c>
      <c r="W3627" s="1">
        <v>43891</v>
      </c>
      <c r="X3627">
        <v>3</v>
      </c>
      <c r="Y3627">
        <v>2020</v>
      </c>
      <c r="Z3627" t="s">
        <v>8</v>
      </c>
      <c r="AA3627" t="s">
        <v>8</v>
      </c>
      <c r="AB3627" t="b">
        <v>0</v>
      </c>
      <c r="AC3627" t="b">
        <v>0</v>
      </c>
      <c r="AE3627" t="b">
        <v>1</v>
      </c>
      <c r="AF3627" t="b">
        <v>0</v>
      </c>
      <c r="AG3627" t="b">
        <v>0</v>
      </c>
      <c r="AI3627" t="b">
        <v>0</v>
      </c>
      <c r="AK3627" t="b">
        <v>0</v>
      </c>
      <c r="AL3627" s="1">
        <v>44032</v>
      </c>
      <c r="AM3627" t="s">
        <v>162</v>
      </c>
      <c r="AN3627" s="2">
        <v>44296.95826388889</v>
      </c>
      <c r="AP3627" s="2">
        <v>44032.643437500003</v>
      </c>
      <c r="AQ3627" s="1"/>
      <c r="AS3627" t="b">
        <v>0</v>
      </c>
      <c r="AV3627" t="s">
        <v>105</v>
      </c>
      <c r="BB3627" t="s">
        <v>9286</v>
      </c>
      <c r="BD3627" t="b">
        <v>0</v>
      </c>
      <c r="BH3627" t="s">
        <v>272</v>
      </c>
      <c r="BI3627" t="s">
        <v>1243</v>
      </c>
      <c r="BL3627" t="s">
        <v>6615</v>
      </c>
      <c r="BM3627" t="s">
        <v>291</v>
      </c>
      <c r="BN3627" t="s">
        <v>2414</v>
      </c>
      <c r="BQ3627" t="s">
        <v>204</v>
      </c>
      <c r="BR3627" t="b">
        <v>0</v>
      </c>
      <c r="BT3627" t="b">
        <v>0</v>
      </c>
      <c r="BW3627" t="s">
        <v>103</v>
      </c>
      <c r="BX3627" t="b">
        <v>0</v>
      </c>
      <c r="BY3627" s="2">
        <v>44376.857581018521</v>
      </c>
      <c r="CB3627" t="b">
        <v>0</v>
      </c>
      <c r="CC3627" t="b">
        <v>1</v>
      </c>
      <c r="CF3627">
        <v>7200</v>
      </c>
      <c r="CH3627">
        <v>7200</v>
      </c>
      <c r="CI3627">
        <v>100</v>
      </c>
      <c r="CJ3627">
        <v>0</v>
      </c>
      <c r="CK3627">
        <f>YEAR(tbl_Opportunity[[#This Row],[Close Date]])</f>
        <v>2020</v>
      </c>
    </row>
    <row r="3628" spans="1:89">
      <c r="A3628" t="s">
        <v>303</v>
      </c>
      <c r="B3628" t="b">
        <v>0</v>
      </c>
      <c r="D3628" t="b">
        <v>0</v>
      </c>
      <c r="H3628" s="1">
        <v>44040</v>
      </c>
      <c r="I3628" t="b">
        <v>1</v>
      </c>
      <c r="L3628" t="s">
        <v>9287</v>
      </c>
      <c r="O3628" t="s">
        <v>272</v>
      </c>
      <c r="P3628" t="b">
        <v>0</v>
      </c>
      <c r="Q3628" s="2">
        <v>44033.712060185186</v>
      </c>
      <c r="R3628" s="1"/>
      <c r="S3628" t="b">
        <v>0</v>
      </c>
      <c r="U3628" s="1"/>
      <c r="V3628" t="b">
        <v>0</v>
      </c>
      <c r="W3628" s="1">
        <v>43891</v>
      </c>
      <c r="X3628">
        <v>3</v>
      </c>
      <c r="Y3628">
        <v>2020</v>
      </c>
      <c r="Z3628" t="s">
        <v>8</v>
      </c>
      <c r="AA3628" t="s">
        <v>8</v>
      </c>
      <c r="AB3628" t="b">
        <v>0</v>
      </c>
      <c r="AC3628" t="b">
        <v>0</v>
      </c>
      <c r="AE3628" t="b">
        <v>1</v>
      </c>
      <c r="AF3628" t="b">
        <v>0</v>
      </c>
      <c r="AG3628" t="b">
        <v>0</v>
      </c>
      <c r="AI3628" t="b">
        <v>0</v>
      </c>
      <c r="AK3628" t="b">
        <v>0</v>
      </c>
      <c r="AL3628" s="1">
        <v>44033</v>
      </c>
      <c r="AM3628" t="s">
        <v>162</v>
      </c>
      <c r="AN3628" s="2">
        <v>44297.837673611109</v>
      </c>
      <c r="AP3628" s="2">
        <v>44046.658379629633</v>
      </c>
      <c r="AQ3628" s="1"/>
      <c r="AS3628" t="b">
        <v>0</v>
      </c>
      <c r="AV3628" t="s">
        <v>213</v>
      </c>
      <c r="BB3628" t="s">
        <v>9288</v>
      </c>
      <c r="BD3628" t="b">
        <v>0</v>
      </c>
      <c r="BH3628" t="s">
        <v>272</v>
      </c>
      <c r="BI3628" t="s">
        <v>1243</v>
      </c>
      <c r="BL3628" t="s">
        <v>9287</v>
      </c>
      <c r="BM3628" t="s">
        <v>291</v>
      </c>
      <c r="BN3628" t="s">
        <v>2414</v>
      </c>
      <c r="BQ3628" t="s">
        <v>204</v>
      </c>
      <c r="BR3628" t="b">
        <v>0</v>
      </c>
      <c r="BT3628" t="b">
        <v>0</v>
      </c>
      <c r="BW3628" t="s">
        <v>103</v>
      </c>
      <c r="BX3628" t="b">
        <v>0</v>
      </c>
      <c r="BY3628" s="2">
        <v>44376.857581018521</v>
      </c>
      <c r="CB3628" t="b">
        <v>0</v>
      </c>
      <c r="CC3628" t="b">
        <v>1</v>
      </c>
      <c r="CF3628">
        <v>8000</v>
      </c>
      <c r="CH3628">
        <v>8000</v>
      </c>
      <c r="CI3628">
        <v>100</v>
      </c>
      <c r="CJ3628">
        <v>0</v>
      </c>
      <c r="CK3628">
        <f>YEAR(tbl_Opportunity[[#This Row],[Close Date]])</f>
        <v>2020</v>
      </c>
    </row>
    <row r="3629" spans="1:89">
      <c r="A3629" t="s">
        <v>493</v>
      </c>
      <c r="B3629" t="b">
        <v>0</v>
      </c>
      <c r="D3629" t="b">
        <v>0</v>
      </c>
      <c r="E3629" t="s">
        <v>2947</v>
      </c>
      <c r="H3629" s="1">
        <v>44036</v>
      </c>
      <c r="I3629" t="b">
        <v>1</v>
      </c>
      <c r="L3629" t="s">
        <v>5704</v>
      </c>
      <c r="O3629" t="s">
        <v>272</v>
      </c>
      <c r="P3629" t="b">
        <v>0</v>
      </c>
      <c r="Q3629" s="2">
        <v>44038.515509259261</v>
      </c>
      <c r="R3629" s="1"/>
      <c r="S3629" t="b">
        <v>0</v>
      </c>
      <c r="U3629" s="1"/>
      <c r="V3629" t="b">
        <v>0</v>
      </c>
      <c r="W3629" s="1">
        <v>43891</v>
      </c>
      <c r="X3629">
        <v>3</v>
      </c>
      <c r="Y3629">
        <v>2020</v>
      </c>
      <c r="Z3629" t="s">
        <v>8</v>
      </c>
      <c r="AA3629" t="s">
        <v>8</v>
      </c>
      <c r="AB3629" t="b">
        <v>0</v>
      </c>
      <c r="AC3629" t="b">
        <v>0</v>
      </c>
      <c r="AE3629" t="b">
        <v>1</v>
      </c>
      <c r="AF3629" t="b">
        <v>0</v>
      </c>
      <c r="AG3629" t="b">
        <v>0</v>
      </c>
      <c r="AI3629" t="b">
        <v>0</v>
      </c>
      <c r="AK3629" t="b">
        <v>0</v>
      </c>
      <c r="AL3629" s="1"/>
      <c r="AM3629" t="s">
        <v>162</v>
      </c>
      <c r="AN3629" s="2">
        <v>44296.95826388889</v>
      </c>
      <c r="AP3629" s="2"/>
      <c r="AQ3629" s="1"/>
      <c r="AS3629" t="b">
        <v>0</v>
      </c>
      <c r="AV3629" t="s">
        <v>93</v>
      </c>
      <c r="BB3629" t="s">
        <v>9289</v>
      </c>
      <c r="BD3629" t="b">
        <v>0</v>
      </c>
      <c r="BH3629" t="s">
        <v>272</v>
      </c>
      <c r="BI3629" t="s">
        <v>1243</v>
      </c>
      <c r="BL3629" t="s">
        <v>5704</v>
      </c>
      <c r="BM3629" t="s">
        <v>291</v>
      </c>
      <c r="BN3629" t="s">
        <v>2414</v>
      </c>
      <c r="BQ3629" t="s">
        <v>204</v>
      </c>
      <c r="BR3629" t="b">
        <v>0</v>
      </c>
      <c r="BT3629" t="b">
        <v>0</v>
      </c>
      <c r="BW3629" t="s">
        <v>103</v>
      </c>
      <c r="BX3629" t="b">
        <v>0</v>
      </c>
      <c r="BY3629" s="2">
        <v>44376.857581018521</v>
      </c>
      <c r="CB3629" t="b">
        <v>0</v>
      </c>
      <c r="CC3629" t="b">
        <v>1</v>
      </c>
      <c r="CF3629">
        <v>4000</v>
      </c>
      <c r="CH3629">
        <v>4000</v>
      </c>
      <c r="CI3629">
        <v>100</v>
      </c>
      <c r="CJ3629">
        <v>0</v>
      </c>
      <c r="CK3629">
        <f>YEAR(tbl_Opportunity[[#This Row],[Close Date]])</f>
        <v>2020</v>
      </c>
    </row>
    <row r="3630" spans="1:89">
      <c r="A3630" t="s">
        <v>6780</v>
      </c>
      <c r="B3630" t="b">
        <v>0</v>
      </c>
      <c r="D3630" t="b">
        <v>0</v>
      </c>
      <c r="H3630" s="1">
        <v>44069</v>
      </c>
      <c r="I3630" t="b">
        <v>1</v>
      </c>
      <c r="L3630" t="s">
        <v>8903</v>
      </c>
      <c r="O3630" t="s">
        <v>272</v>
      </c>
      <c r="P3630" t="b">
        <v>0</v>
      </c>
      <c r="Q3630" s="2">
        <v>44043.542546296296</v>
      </c>
      <c r="R3630" s="1"/>
      <c r="S3630" t="b">
        <v>0</v>
      </c>
      <c r="U3630" s="1"/>
      <c r="V3630" t="b">
        <v>0</v>
      </c>
      <c r="W3630" s="1">
        <v>43891</v>
      </c>
      <c r="X3630">
        <v>3</v>
      </c>
      <c r="Y3630">
        <v>2020</v>
      </c>
      <c r="Z3630" t="s">
        <v>8</v>
      </c>
      <c r="AA3630" t="s">
        <v>8</v>
      </c>
      <c r="AB3630" t="b">
        <v>0</v>
      </c>
      <c r="AC3630" t="b">
        <v>0</v>
      </c>
      <c r="AE3630" t="b">
        <v>1</v>
      </c>
      <c r="AF3630" t="b">
        <v>0</v>
      </c>
      <c r="AG3630" t="b">
        <v>0</v>
      </c>
      <c r="AH3630" t="s">
        <v>4366</v>
      </c>
      <c r="AI3630" t="b">
        <v>0</v>
      </c>
      <c r="AK3630" t="b">
        <v>0</v>
      </c>
      <c r="AL3630" s="1">
        <v>44048</v>
      </c>
      <c r="AM3630" t="s">
        <v>162</v>
      </c>
      <c r="AN3630" s="2">
        <v>44296.95826388889</v>
      </c>
      <c r="AP3630" s="2">
        <v>44069.636770833335</v>
      </c>
      <c r="AQ3630" s="1"/>
      <c r="AS3630" t="b">
        <v>0</v>
      </c>
      <c r="AV3630" t="s">
        <v>105</v>
      </c>
      <c r="BB3630" t="s">
        <v>9290</v>
      </c>
      <c r="BD3630" t="b">
        <v>0</v>
      </c>
      <c r="BH3630" t="s">
        <v>272</v>
      </c>
      <c r="BI3630" t="s">
        <v>1243</v>
      </c>
      <c r="BL3630" t="s">
        <v>8903</v>
      </c>
      <c r="BM3630" t="s">
        <v>291</v>
      </c>
      <c r="BN3630" t="s">
        <v>2414</v>
      </c>
      <c r="BQ3630" t="s">
        <v>204</v>
      </c>
      <c r="BR3630" t="b">
        <v>0</v>
      </c>
      <c r="BT3630" t="b">
        <v>0</v>
      </c>
      <c r="BW3630" t="s">
        <v>103</v>
      </c>
      <c r="BX3630" t="b">
        <v>0</v>
      </c>
      <c r="BY3630" s="2">
        <v>44376.857581018521</v>
      </c>
      <c r="CB3630" t="b">
        <v>0</v>
      </c>
      <c r="CC3630" t="b">
        <v>1</v>
      </c>
      <c r="CF3630">
        <v>3200</v>
      </c>
      <c r="CH3630">
        <v>3200</v>
      </c>
      <c r="CI3630">
        <v>100</v>
      </c>
      <c r="CJ3630">
        <v>0</v>
      </c>
      <c r="CK3630">
        <f>YEAR(tbl_Opportunity[[#This Row],[Close Date]])</f>
        <v>2020</v>
      </c>
    </row>
    <row r="3631" spans="1:89">
      <c r="A3631" t="s">
        <v>493</v>
      </c>
      <c r="B3631" t="b">
        <v>0</v>
      </c>
      <c r="D3631" t="b">
        <v>0</v>
      </c>
      <c r="H3631" s="1">
        <v>44048</v>
      </c>
      <c r="I3631" t="b">
        <v>1</v>
      </c>
      <c r="L3631" t="s">
        <v>9122</v>
      </c>
      <c r="O3631" t="s">
        <v>272</v>
      </c>
      <c r="P3631" t="b">
        <v>0</v>
      </c>
      <c r="Q3631" s="2">
        <v>44046.524814814817</v>
      </c>
      <c r="R3631" s="1"/>
      <c r="S3631" t="b">
        <v>0</v>
      </c>
      <c r="U3631" s="1"/>
      <c r="V3631" t="b">
        <v>0</v>
      </c>
      <c r="W3631" s="1">
        <v>43891</v>
      </c>
      <c r="X3631">
        <v>3</v>
      </c>
      <c r="Y3631">
        <v>2020</v>
      </c>
      <c r="Z3631" t="s">
        <v>8</v>
      </c>
      <c r="AA3631" t="s">
        <v>8</v>
      </c>
      <c r="AB3631" t="b">
        <v>0</v>
      </c>
      <c r="AC3631" t="b">
        <v>0</v>
      </c>
      <c r="AE3631" t="b">
        <v>1</v>
      </c>
      <c r="AF3631" t="b">
        <v>0</v>
      </c>
      <c r="AG3631" t="b">
        <v>0</v>
      </c>
      <c r="AH3631" t="s">
        <v>4366</v>
      </c>
      <c r="AI3631" t="b">
        <v>0</v>
      </c>
      <c r="AK3631" t="b">
        <v>0</v>
      </c>
      <c r="AL3631" s="1">
        <v>44046</v>
      </c>
      <c r="AM3631" t="s">
        <v>162</v>
      </c>
      <c r="AN3631" s="2">
        <v>44296.95826388889</v>
      </c>
      <c r="AP3631" s="2">
        <v>44048.56931712963</v>
      </c>
      <c r="AQ3631" s="1"/>
      <c r="AS3631" t="b">
        <v>0</v>
      </c>
      <c r="AV3631" t="s">
        <v>93</v>
      </c>
      <c r="BB3631" t="s">
        <v>9291</v>
      </c>
      <c r="BD3631" t="b">
        <v>0</v>
      </c>
      <c r="BH3631" t="s">
        <v>272</v>
      </c>
      <c r="BI3631" t="s">
        <v>1243</v>
      </c>
      <c r="BL3631" t="s">
        <v>9122</v>
      </c>
      <c r="BM3631" t="s">
        <v>291</v>
      </c>
      <c r="BN3631" t="s">
        <v>2414</v>
      </c>
      <c r="BQ3631" t="s">
        <v>204</v>
      </c>
      <c r="BR3631" t="b">
        <v>0</v>
      </c>
      <c r="BT3631" t="b">
        <v>0</v>
      </c>
      <c r="BW3631" t="s">
        <v>103</v>
      </c>
      <c r="BX3631" t="b">
        <v>0</v>
      </c>
      <c r="BY3631" s="2">
        <v>44376.857581018521</v>
      </c>
      <c r="CB3631" t="b">
        <v>0</v>
      </c>
      <c r="CC3631" t="b">
        <v>1</v>
      </c>
      <c r="CF3631">
        <v>4000</v>
      </c>
      <c r="CH3631">
        <v>4000</v>
      </c>
      <c r="CI3631">
        <v>100</v>
      </c>
      <c r="CJ3631">
        <v>0</v>
      </c>
      <c r="CK3631">
        <f>YEAR(tbl_Opportunity[[#This Row],[Close Date]])</f>
        <v>2020</v>
      </c>
    </row>
    <row r="3632" spans="1:89">
      <c r="A3632" t="s">
        <v>598</v>
      </c>
      <c r="B3632" t="b">
        <v>0</v>
      </c>
      <c r="D3632" t="b">
        <v>0</v>
      </c>
      <c r="H3632" s="1">
        <v>44050</v>
      </c>
      <c r="I3632" t="b">
        <v>1</v>
      </c>
      <c r="L3632" t="s">
        <v>6615</v>
      </c>
      <c r="O3632" t="s">
        <v>272</v>
      </c>
      <c r="P3632" t="b">
        <v>0</v>
      </c>
      <c r="Q3632" s="2">
        <v>44049.906736111108</v>
      </c>
      <c r="R3632" s="1"/>
      <c r="S3632" t="b">
        <v>0</v>
      </c>
      <c r="U3632" s="1"/>
      <c r="V3632" t="b">
        <v>0</v>
      </c>
      <c r="W3632" s="1">
        <v>43891</v>
      </c>
      <c r="X3632">
        <v>3</v>
      </c>
      <c r="Y3632">
        <v>2020</v>
      </c>
      <c r="Z3632" t="s">
        <v>8</v>
      </c>
      <c r="AA3632" t="s">
        <v>8</v>
      </c>
      <c r="AB3632" t="b">
        <v>0</v>
      </c>
      <c r="AC3632" t="b">
        <v>0</v>
      </c>
      <c r="AE3632" t="b">
        <v>1</v>
      </c>
      <c r="AF3632" t="b">
        <v>0</v>
      </c>
      <c r="AG3632" t="b">
        <v>0</v>
      </c>
      <c r="AI3632" t="b">
        <v>0</v>
      </c>
      <c r="AK3632" t="b">
        <v>0</v>
      </c>
      <c r="AL3632" s="1">
        <v>44050</v>
      </c>
      <c r="AM3632" t="s">
        <v>162</v>
      </c>
      <c r="AN3632" s="2">
        <v>44296.95826388889</v>
      </c>
      <c r="AP3632" s="2">
        <v>44050.748414351852</v>
      </c>
      <c r="AQ3632" s="1"/>
      <c r="AS3632" t="b">
        <v>0</v>
      </c>
      <c r="AV3632" t="s">
        <v>105</v>
      </c>
      <c r="BB3632" t="s">
        <v>9292</v>
      </c>
      <c r="BD3632" t="b">
        <v>0</v>
      </c>
      <c r="BH3632" t="s">
        <v>272</v>
      </c>
      <c r="BI3632" t="s">
        <v>1243</v>
      </c>
      <c r="BL3632" t="s">
        <v>6615</v>
      </c>
      <c r="BM3632" t="s">
        <v>291</v>
      </c>
      <c r="BN3632" t="s">
        <v>2414</v>
      </c>
      <c r="BQ3632" t="s">
        <v>204</v>
      </c>
      <c r="BR3632" t="b">
        <v>0</v>
      </c>
      <c r="BT3632" t="b">
        <v>0</v>
      </c>
      <c r="BW3632" t="s">
        <v>103</v>
      </c>
      <c r="BX3632" t="b">
        <v>0</v>
      </c>
      <c r="BY3632" s="2">
        <v>44376.857581018521</v>
      </c>
      <c r="CB3632" t="b">
        <v>0</v>
      </c>
      <c r="CC3632" t="b">
        <v>1</v>
      </c>
      <c r="CF3632">
        <v>16000</v>
      </c>
      <c r="CH3632">
        <v>16000</v>
      </c>
      <c r="CI3632">
        <v>100</v>
      </c>
      <c r="CJ3632">
        <v>0</v>
      </c>
      <c r="CK3632">
        <f>YEAR(tbl_Opportunity[[#This Row],[Close Date]])</f>
        <v>2020</v>
      </c>
    </row>
    <row r="3633" spans="1:89">
      <c r="A3633" t="s">
        <v>8910</v>
      </c>
      <c r="B3633" t="b">
        <v>0</v>
      </c>
      <c r="D3633" t="b">
        <v>0</v>
      </c>
      <c r="H3633" s="1">
        <v>44085</v>
      </c>
      <c r="I3633" t="b">
        <v>1</v>
      </c>
      <c r="L3633" t="s">
        <v>8911</v>
      </c>
      <c r="O3633" t="s">
        <v>272</v>
      </c>
      <c r="P3633" t="b">
        <v>0</v>
      </c>
      <c r="Q3633" s="2">
        <v>44083.727118055554</v>
      </c>
      <c r="R3633" s="1"/>
      <c r="S3633" t="b">
        <v>0</v>
      </c>
      <c r="U3633" s="1"/>
      <c r="V3633" t="b">
        <v>0</v>
      </c>
      <c r="W3633" s="1">
        <v>43891</v>
      </c>
      <c r="X3633">
        <v>3</v>
      </c>
      <c r="Y3633">
        <v>2020</v>
      </c>
      <c r="Z3633" t="s">
        <v>8</v>
      </c>
      <c r="AA3633" t="s">
        <v>8</v>
      </c>
      <c r="AB3633" t="b">
        <v>0</v>
      </c>
      <c r="AC3633" t="b">
        <v>0</v>
      </c>
      <c r="AE3633" t="b">
        <v>1</v>
      </c>
      <c r="AF3633" t="b">
        <v>0</v>
      </c>
      <c r="AG3633" t="b">
        <v>0</v>
      </c>
      <c r="AH3633" t="s">
        <v>4366</v>
      </c>
      <c r="AI3633" t="b">
        <v>0</v>
      </c>
      <c r="AK3633" t="b">
        <v>0</v>
      </c>
      <c r="AL3633" s="1">
        <v>44083</v>
      </c>
      <c r="AM3633" t="s">
        <v>162</v>
      </c>
      <c r="AN3633" s="2">
        <v>44296.95826388889</v>
      </c>
      <c r="AP3633" s="2">
        <v>44087.568993055553</v>
      </c>
      <c r="AQ3633" s="1"/>
      <c r="AS3633" t="b">
        <v>0</v>
      </c>
      <c r="AV3633" t="s">
        <v>105</v>
      </c>
      <c r="BB3633" t="s">
        <v>9293</v>
      </c>
      <c r="BD3633" t="b">
        <v>0</v>
      </c>
      <c r="BH3633" t="s">
        <v>272</v>
      </c>
      <c r="BI3633" t="s">
        <v>1243</v>
      </c>
      <c r="BL3633" t="s">
        <v>8911</v>
      </c>
      <c r="BM3633" t="s">
        <v>291</v>
      </c>
      <c r="BN3633" t="s">
        <v>2414</v>
      </c>
      <c r="BQ3633" t="s">
        <v>204</v>
      </c>
      <c r="BR3633" t="b">
        <v>0</v>
      </c>
      <c r="BT3633" t="b">
        <v>0</v>
      </c>
      <c r="BW3633" t="s">
        <v>103</v>
      </c>
      <c r="BX3633" t="b">
        <v>0</v>
      </c>
      <c r="BY3633" s="2">
        <v>44376.857581018521</v>
      </c>
      <c r="CB3633" t="b">
        <v>0</v>
      </c>
      <c r="CC3633" t="b">
        <v>1</v>
      </c>
      <c r="CF3633">
        <v>12000</v>
      </c>
      <c r="CH3633">
        <v>12000</v>
      </c>
      <c r="CI3633">
        <v>100</v>
      </c>
      <c r="CJ3633">
        <v>0</v>
      </c>
      <c r="CK3633">
        <f>YEAR(tbl_Opportunity[[#This Row],[Close Date]])</f>
        <v>2020</v>
      </c>
    </row>
    <row r="3634" spans="1:89">
      <c r="A3634" t="s">
        <v>6780</v>
      </c>
      <c r="B3634" t="b">
        <v>0</v>
      </c>
      <c r="D3634" t="b">
        <v>0</v>
      </c>
      <c r="H3634" s="1">
        <v>44095</v>
      </c>
      <c r="I3634" t="b">
        <v>1</v>
      </c>
      <c r="L3634" t="s">
        <v>8903</v>
      </c>
      <c r="O3634" t="s">
        <v>272</v>
      </c>
      <c r="P3634" t="b">
        <v>0</v>
      </c>
      <c r="Q3634" s="2">
        <v>44096.532013888886</v>
      </c>
      <c r="R3634" s="1"/>
      <c r="S3634" t="b">
        <v>0</v>
      </c>
      <c r="U3634" s="1"/>
      <c r="V3634" t="b">
        <v>0</v>
      </c>
      <c r="W3634" s="1">
        <v>43891</v>
      </c>
      <c r="X3634">
        <v>3</v>
      </c>
      <c r="Y3634">
        <v>2020</v>
      </c>
      <c r="Z3634" t="s">
        <v>8</v>
      </c>
      <c r="AA3634" t="s">
        <v>8</v>
      </c>
      <c r="AB3634" t="b">
        <v>0</v>
      </c>
      <c r="AC3634" t="b">
        <v>0</v>
      </c>
      <c r="AE3634" t="b">
        <v>1</v>
      </c>
      <c r="AF3634" t="b">
        <v>0</v>
      </c>
      <c r="AG3634" t="b">
        <v>0</v>
      </c>
      <c r="AI3634" t="b">
        <v>0</v>
      </c>
      <c r="AK3634" t="b">
        <v>0</v>
      </c>
      <c r="AL3634" s="1"/>
      <c r="AM3634" t="s">
        <v>162</v>
      </c>
      <c r="AN3634" s="2">
        <v>44296.95826388889</v>
      </c>
      <c r="AP3634" s="2"/>
      <c r="AQ3634" s="1"/>
      <c r="AS3634" t="b">
        <v>0</v>
      </c>
      <c r="AV3634" t="s">
        <v>105</v>
      </c>
      <c r="BB3634" t="s">
        <v>9294</v>
      </c>
      <c r="BD3634" t="b">
        <v>0</v>
      </c>
      <c r="BH3634" t="s">
        <v>272</v>
      </c>
      <c r="BI3634" t="s">
        <v>1243</v>
      </c>
      <c r="BL3634" t="s">
        <v>8903</v>
      </c>
      <c r="BM3634" t="s">
        <v>291</v>
      </c>
      <c r="BN3634" t="s">
        <v>2414</v>
      </c>
      <c r="BQ3634" t="s">
        <v>204</v>
      </c>
      <c r="BR3634" t="b">
        <v>0</v>
      </c>
      <c r="BT3634" t="b">
        <v>0</v>
      </c>
      <c r="BW3634" t="s">
        <v>103</v>
      </c>
      <c r="BX3634" t="b">
        <v>0</v>
      </c>
      <c r="BY3634" s="2">
        <v>44376.857581018521</v>
      </c>
      <c r="CB3634" t="b">
        <v>0</v>
      </c>
      <c r="CC3634" t="b">
        <v>1</v>
      </c>
      <c r="CF3634">
        <v>3200</v>
      </c>
      <c r="CH3634">
        <v>3200</v>
      </c>
      <c r="CI3634">
        <v>100</v>
      </c>
      <c r="CJ3634">
        <v>0</v>
      </c>
      <c r="CK3634">
        <f>YEAR(tbl_Opportunity[[#This Row],[Close Date]])</f>
        <v>2020</v>
      </c>
    </row>
    <row r="3635" spans="1:89">
      <c r="A3635" t="s">
        <v>598</v>
      </c>
      <c r="B3635" t="b">
        <v>0</v>
      </c>
      <c r="D3635" t="b">
        <v>0</v>
      </c>
      <c r="H3635" s="1">
        <v>44102</v>
      </c>
      <c r="I3635" t="b">
        <v>1</v>
      </c>
      <c r="L3635" t="s">
        <v>6615</v>
      </c>
      <c r="O3635" t="s">
        <v>272</v>
      </c>
      <c r="P3635" t="b">
        <v>0</v>
      </c>
      <c r="Q3635" s="2">
        <v>44098.541400462964</v>
      </c>
      <c r="R3635" s="1"/>
      <c r="S3635" t="b">
        <v>0</v>
      </c>
      <c r="U3635" s="1"/>
      <c r="V3635" t="b">
        <v>0</v>
      </c>
      <c r="W3635" s="1">
        <v>43891</v>
      </c>
      <c r="X3635">
        <v>3</v>
      </c>
      <c r="Y3635">
        <v>2020</v>
      </c>
      <c r="Z3635" t="s">
        <v>8</v>
      </c>
      <c r="AA3635" t="s">
        <v>8</v>
      </c>
      <c r="AB3635" t="b">
        <v>0</v>
      </c>
      <c r="AC3635" t="b">
        <v>0</v>
      </c>
      <c r="AE3635" t="b">
        <v>1</v>
      </c>
      <c r="AF3635" t="b">
        <v>0</v>
      </c>
      <c r="AG3635" t="b">
        <v>0</v>
      </c>
      <c r="AH3635" t="s">
        <v>4366</v>
      </c>
      <c r="AI3635" t="b">
        <v>0</v>
      </c>
      <c r="AK3635" t="b">
        <v>0</v>
      </c>
      <c r="AL3635" s="1">
        <v>44098</v>
      </c>
      <c r="AM3635" t="s">
        <v>162</v>
      </c>
      <c r="AN3635" s="2">
        <v>44297.836145833331</v>
      </c>
      <c r="AP3635" s="2">
        <v>44103.105023148149</v>
      </c>
      <c r="AQ3635" s="1"/>
      <c r="AS3635" t="b">
        <v>0</v>
      </c>
      <c r="AV3635" t="s">
        <v>153</v>
      </c>
      <c r="BB3635" t="s">
        <v>9295</v>
      </c>
      <c r="BD3635" t="b">
        <v>0</v>
      </c>
      <c r="BH3635" t="s">
        <v>272</v>
      </c>
      <c r="BI3635" t="s">
        <v>1243</v>
      </c>
      <c r="BL3635" t="s">
        <v>6615</v>
      </c>
      <c r="BM3635" t="s">
        <v>291</v>
      </c>
      <c r="BN3635" t="s">
        <v>2414</v>
      </c>
      <c r="BQ3635" t="s">
        <v>204</v>
      </c>
      <c r="BR3635" t="b">
        <v>0</v>
      </c>
      <c r="BT3635" t="b">
        <v>0</v>
      </c>
      <c r="BW3635" t="s">
        <v>103</v>
      </c>
      <c r="BX3635" t="b">
        <v>0</v>
      </c>
      <c r="BY3635" s="2">
        <v>44376.857581018521</v>
      </c>
      <c r="CB3635" t="b">
        <v>0</v>
      </c>
      <c r="CC3635" t="b">
        <v>1</v>
      </c>
      <c r="CF3635">
        <v>8000</v>
      </c>
      <c r="CH3635">
        <v>8000</v>
      </c>
      <c r="CI3635">
        <v>100</v>
      </c>
      <c r="CJ3635">
        <v>0</v>
      </c>
      <c r="CK3635">
        <f>YEAR(tbl_Opportunity[[#This Row],[Close Date]])</f>
        <v>2020</v>
      </c>
    </row>
    <row r="3636" spans="1:89">
      <c r="A3636" t="s">
        <v>6780</v>
      </c>
      <c r="B3636" t="b">
        <v>0</v>
      </c>
      <c r="D3636" t="b">
        <v>0</v>
      </c>
      <c r="H3636" s="1">
        <v>44103</v>
      </c>
      <c r="I3636" t="b">
        <v>1</v>
      </c>
      <c r="L3636" t="s">
        <v>8903</v>
      </c>
      <c r="O3636" t="s">
        <v>272</v>
      </c>
      <c r="P3636" t="b">
        <v>0</v>
      </c>
      <c r="Q3636" s="2">
        <v>44103.618321759262</v>
      </c>
      <c r="R3636" s="1"/>
      <c r="S3636" t="b">
        <v>0</v>
      </c>
      <c r="U3636" s="1"/>
      <c r="V3636" t="b">
        <v>0</v>
      </c>
      <c r="W3636" s="1">
        <v>43891</v>
      </c>
      <c r="X3636">
        <v>3</v>
      </c>
      <c r="Y3636">
        <v>2020</v>
      </c>
      <c r="Z3636" t="s">
        <v>8</v>
      </c>
      <c r="AA3636" t="s">
        <v>8</v>
      </c>
      <c r="AB3636" t="b">
        <v>0</v>
      </c>
      <c r="AC3636" t="b">
        <v>0</v>
      </c>
      <c r="AE3636" t="b">
        <v>1</v>
      </c>
      <c r="AF3636" t="b">
        <v>0</v>
      </c>
      <c r="AG3636" t="b">
        <v>0</v>
      </c>
      <c r="AI3636" t="b">
        <v>0</v>
      </c>
      <c r="AK3636" t="b">
        <v>0</v>
      </c>
      <c r="AL3636" s="1"/>
      <c r="AM3636" t="s">
        <v>162</v>
      </c>
      <c r="AN3636" s="2">
        <v>44296.95826388889</v>
      </c>
      <c r="AP3636" s="2"/>
      <c r="AQ3636" s="1"/>
      <c r="AS3636" t="b">
        <v>0</v>
      </c>
      <c r="AV3636" t="s">
        <v>105</v>
      </c>
      <c r="BB3636" t="s">
        <v>9296</v>
      </c>
      <c r="BD3636" t="b">
        <v>0</v>
      </c>
      <c r="BH3636" t="s">
        <v>272</v>
      </c>
      <c r="BI3636" t="s">
        <v>1243</v>
      </c>
      <c r="BL3636" t="s">
        <v>8903</v>
      </c>
      <c r="BM3636" t="s">
        <v>291</v>
      </c>
      <c r="BN3636" t="s">
        <v>2414</v>
      </c>
      <c r="BQ3636" t="s">
        <v>204</v>
      </c>
      <c r="BR3636" t="b">
        <v>0</v>
      </c>
      <c r="BT3636" t="b">
        <v>0</v>
      </c>
      <c r="BW3636" t="s">
        <v>103</v>
      </c>
      <c r="BX3636" t="b">
        <v>0</v>
      </c>
      <c r="BY3636" s="2">
        <v>44376.857581018521</v>
      </c>
      <c r="CB3636" t="b">
        <v>0</v>
      </c>
      <c r="CC3636" t="b">
        <v>1</v>
      </c>
      <c r="CF3636">
        <v>3200</v>
      </c>
      <c r="CH3636">
        <v>3200</v>
      </c>
      <c r="CI3636">
        <v>100</v>
      </c>
      <c r="CJ3636">
        <v>0</v>
      </c>
      <c r="CK3636">
        <f>YEAR(tbl_Opportunity[[#This Row],[Close Date]])</f>
        <v>2020</v>
      </c>
    </row>
    <row r="3637" spans="1:89">
      <c r="A3637" t="s">
        <v>5753</v>
      </c>
      <c r="B3637" t="b">
        <v>0</v>
      </c>
      <c r="D3637" t="b">
        <v>0</v>
      </c>
      <c r="H3637" s="1">
        <v>43734</v>
      </c>
      <c r="I3637" t="b">
        <v>1</v>
      </c>
      <c r="L3637" t="s">
        <v>9297</v>
      </c>
      <c r="O3637" t="s">
        <v>4222</v>
      </c>
      <c r="P3637" t="b">
        <v>0</v>
      </c>
      <c r="Q3637" s="2">
        <v>43691.543888888889</v>
      </c>
      <c r="R3637" s="1"/>
      <c r="S3637" t="b">
        <v>0</v>
      </c>
      <c r="U3637" s="1"/>
      <c r="V3637" t="b">
        <v>0</v>
      </c>
      <c r="W3637" s="1">
        <v>43525</v>
      </c>
      <c r="X3637">
        <v>3</v>
      </c>
      <c r="Y3637">
        <v>2019</v>
      </c>
      <c r="Z3637" t="s">
        <v>8</v>
      </c>
      <c r="AA3637" t="s">
        <v>8</v>
      </c>
      <c r="AB3637" t="b">
        <v>0</v>
      </c>
      <c r="AC3637" t="b">
        <v>0</v>
      </c>
      <c r="AE3637" t="b">
        <v>1</v>
      </c>
      <c r="AF3637" t="b">
        <v>0</v>
      </c>
      <c r="AG3637" t="b">
        <v>0</v>
      </c>
      <c r="AI3637" t="b">
        <v>0</v>
      </c>
      <c r="AK3637" t="b">
        <v>0</v>
      </c>
      <c r="AL3637" s="1">
        <v>43817</v>
      </c>
      <c r="AM3637" t="s">
        <v>162</v>
      </c>
      <c r="AN3637" s="2">
        <v>44296.95826388889</v>
      </c>
      <c r="AP3637" s="2">
        <v>43735.497696759259</v>
      </c>
      <c r="AQ3637" s="1"/>
      <c r="AS3637" t="b">
        <v>0</v>
      </c>
      <c r="AV3637" t="s">
        <v>248</v>
      </c>
      <c r="BB3637" t="s">
        <v>9298</v>
      </c>
      <c r="BD3637" t="b">
        <v>0</v>
      </c>
      <c r="BH3637" t="s">
        <v>2393</v>
      </c>
      <c r="BI3637" t="s">
        <v>549</v>
      </c>
      <c r="BL3637" t="s">
        <v>9297</v>
      </c>
      <c r="BM3637" t="s">
        <v>202</v>
      </c>
      <c r="BN3637" t="s">
        <v>2414</v>
      </c>
      <c r="BQ3637" t="s">
        <v>204</v>
      </c>
      <c r="BR3637" t="b">
        <v>0</v>
      </c>
      <c r="BT3637" t="b">
        <v>0</v>
      </c>
      <c r="BW3637" t="s">
        <v>103</v>
      </c>
      <c r="BX3637" t="b">
        <v>0</v>
      </c>
      <c r="BY3637" s="2">
        <v>44376.857569444444</v>
      </c>
      <c r="BZ3637" t="s">
        <v>314</v>
      </c>
      <c r="CB3637" t="b">
        <v>0</v>
      </c>
      <c r="CC3637" t="b">
        <v>1</v>
      </c>
      <c r="CF3637">
        <v>88000</v>
      </c>
      <c r="CH3637">
        <v>88000</v>
      </c>
      <c r="CI3637">
        <v>100</v>
      </c>
      <c r="CJ3637">
        <v>0</v>
      </c>
      <c r="CK3637">
        <f>YEAR(tbl_Opportunity[[#This Row],[Close Date]])</f>
        <v>2019</v>
      </c>
    </row>
    <row r="3638" spans="1:89">
      <c r="A3638" t="s">
        <v>554</v>
      </c>
      <c r="B3638" t="b">
        <v>0</v>
      </c>
      <c r="D3638" t="b">
        <v>0</v>
      </c>
      <c r="H3638" s="1">
        <v>44099</v>
      </c>
      <c r="I3638" t="b">
        <v>1</v>
      </c>
      <c r="L3638" t="s">
        <v>9299</v>
      </c>
      <c r="O3638" t="s">
        <v>215</v>
      </c>
      <c r="P3638" t="b">
        <v>0</v>
      </c>
      <c r="Q3638" s="2">
        <v>44022.087731481479</v>
      </c>
      <c r="R3638" s="1"/>
      <c r="S3638" t="b">
        <v>0</v>
      </c>
      <c r="U3638" s="1"/>
      <c r="V3638" t="b">
        <v>0</v>
      </c>
      <c r="W3638" s="1">
        <v>43891</v>
      </c>
      <c r="X3638">
        <v>3</v>
      </c>
      <c r="Y3638">
        <v>2020</v>
      </c>
      <c r="Z3638" t="s">
        <v>8</v>
      </c>
      <c r="AA3638" t="s">
        <v>8</v>
      </c>
      <c r="AB3638" t="b">
        <v>0</v>
      </c>
      <c r="AC3638" t="b">
        <v>0</v>
      </c>
      <c r="AE3638" t="b">
        <v>1</v>
      </c>
      <c r="AF3638" t="b">
        <v>0</v>
      </c>
      <c r="AG3638" t="b">
        <v>0</v>
      </c>
      <c r="AH3638" t="s">
        <v>4366</v>
      </c>
      <c r="AI3638" t="b">
        <v>0</v>
      </c>
      <c r="AK3638" t="b">
        <v>0</v>
      </c>
      <c r="AL3638" s="1">
        <v>44095</v>
      </c>
      <c r="AM3638" t="s">
        <v>162</v>
      </c>
      <c r="AN3638" s="2">
        <v>44296.95826388889</v>
      </c>
      <c r="AP3638" s="2">
        <v>44099.758333333331</v>
      </c>
      <c r="AQ3638" s="1"/>
      <c r="AS3638" t="b">
        <v>0</v>
      </c>
      <c r="AV3638" t="s">
        <v>248</v>
      </c>
      <c r="BB3638" t="s">
        <v>9300</v>
      </c>
      <c r="BD3638" t="b">
        <v>0</v>
      </c>
      <c r="BH3638" t="s">
        <v>311</v>
      </c>
      <c r="BI3638" t="s">
        <v>1243</v>
      </c>
      <c r="BJ3638" t="s">
        <v>216</v>
      </c>
      <c r="BL3638" t="s">
        <v>9299</v>
      </c>
      <c r="BM3638" t="s">
        <v>202</v>
      </c>
      <c r="BN3638" t="s">
        <v>2414</v>
      </c>
      <c r="BQ3638" t="s">
        <v>204</v>
      </c>
      <c r="BR3638" t="b">
        <v>0</v>
      </c>
      <c r="BT3638" t="b">
        <v>0</v>
      </c>
      <c r="BW3638" t="s">
        <v>103</v>
      </c>
      <c r="BX3638" t="b">
        <v>0</v>
      </c>
      <c r="BY3638" s="2">
        <v>44376.857581018521</v>
      </c>
      <c r="BZ3638" t="s">
        <v>217</v>
      </c>
      <c r="CB3638" t="b">
        <v>0</v>
      </c>
      <c r="CC3638" t="b">
        <v>1</v>
      </c>
      <c r="CF3638">
        <v>136000</v>
      </c>
      <c r="CH3638">
        <v>136000</v>
      </c>
      <c r="CI3638">
        <v>100</v>
      </c>
      <c r="CJ3638">
        <v>0</v>
      </c>
      <c r="CK3638">
        <f>YEAR(tbl_Opportunity[[#This Row],[Close Date]])</f>
        <v>2020</v>
      </c>
    </row>
    <row r="3639" spans="1:89">
      <c r="A3639" t="s">
        <v>5753</v>
      </c>
      <c r="B3639" t="b">
        <v>0</v>
      </c>
      <c r="D3639" t="b">
        <v>0</v>
      </c>
      <c r="H3639" s="1">
        <v>44092</v>
      </c>
      <c r="I3639" t="b">
        <v>1</v>
      </c>
      <c r="O3639" t="s">
        <v>3202</v>
      </c>
      <c r="P3639" t="b">
        <v>0</v>
      </c>
      <c r="Q3639" s="2">
        <v>44029.901990740742</v>
      </c>
      <c r="R3639" s="1"/>
      <c r="S3639" t="b">
        <v>0</v>
      </c>
      <c r="U3639" s="1"/>
      <c r="V3639" t="b">
        <v>0</v>
      </c>
      <c r="W3639" s="1">
        <v>43891</v>
      </c>
      <c r="X3639">
        <v>3</v>
      </c>
      <c r="Y3639">
        <v>2020</v>
      </c>
      <c r="Z3639" t="s">
        <v>8</v>
      </c>
      <c r="AA3639" t="s">
        <v>8</v>
      </c>
      <c r="AB3639" t="b">
        <v>0</v>
      </c>
      <c r="AC3639" t="b">
        <v>0</v>
      </c>
      <c r="AE3639" t="b">
        <v>1</v>
      </c>
      <c r="AF3639" t="b">
        <v>0</v>
      </c>
      <c r="AG3639" t="b">
        <v>0</v>
      </c>
      <c r="AI3639" t="b">
        <v>0</v>
      </c>
      <c r="AK3639" t="b">
        <v>0</v>
      </c>
      <c r="AL3639" s="1">
        <v>44075</v>
      </c>
      <c r="AM3639" t="s">
        <v>162</v>
      </c>
      <c r="AN3639" s="2">
        <v>44297.8278587963</v>
      </c>
      <c r="AP3639" s="2">
        <v>44095.086527777778</v>
      </c>
      <c r="AQ3639" s="1"/>
      <c r="AS3639" t="b">
        <v>0</v>
      </c>
      <c r="AV3639" t="s">
        <v>153</v>
      </c>
      <c r="BB3639" t="s">
        <v>9301</v>
      </c>
      <c r="BD3639" t="b">
        <v>0</v>
      </c>
      <c r="BH3639" t="s">
        <v>3202</v>
      </c>
      <c r="BI3639" t="s">
        <v>1243</v>
      </c>
      <c r="BL3639" t="s">
        <v>9302</v>
      </c>
      <c r="BM3639" t="s">
        <v>202</v>
      </c>
      <c r="BN3639" t="s">
        <v>2414</v>
      </c>
      <c r="BP3639" t="s">
        <v>9303</v>
      </c>
      <c r="BQ3639" t="s">
        <v>204</v>
      </c>
      <c r="BR3639" t="b">
        <v>0</v>
      </c>
      <c r="BT3639" t="b">
        <v>0</v>
      </c>
      <c r="BW3639" t="s">
        <v>103</v>
      </c>
      <c r="BX3639" t="b">
        <v>0</v>
      </c>
      <c r="BY3639" s="2">
        <v>44376.857581018521</v>
      </c>
      <c r="BZ3639" t="s">
        <v>3204</v>
      </c>
      <c r="CB3639" t="b">
        <v>0</v>
      </c>
      <c r="CC3639" t="b">
        <v>1</v>
      </c>
      <c r="CF3639">
        <v>145600</v>
      </c>
      <c r="CH3639">
        <v>145600</v>
      </c>
      <c r="CI3639">
        <v>100</v>
      </c>
      <c r="CJ3639">
        <v>0</v>
      </c>
      <c r="CK3639">
        <f>YEAR(tbl_Opportunity[[#This Row],[Close Date]])</f>
        <v>2020</v>
      </c>
    </row>
    <row r="3640" spans="1:89">
      <c r="A3640" t="s">
        <v>3122</v>
      </c>
      <c r="B3640" t="b">
        <v>0</v>
      </c>
      <c r="D3640" t="b">
        <v>0</v>
      </c>
      <c r="H3640" s="1">
        <v>44091</v>
      </c>
      <c r="I3640" t="b">
        <v>1</v>
      </c>
      <c r="O3640" t="s">
        <v>3202</v>
      </c>
      <c r="P3640" t="b">
        <v>0</v>
      </c>
      <c r="Q3640" s="2">
        <v>44029.910254629627</v>
      </c>
      <c r="R3640" s="1"/>
      <c r="S3640" t="b">
        <v>0</v>
      </c>
      <c r="U3640" s="1"/>
      <c r="V3640" t="b">
        <v>0</v>
      </c>
      <c r="W3640" s="1">
        <v>43891</v>
      </c>
      <c r="X3640">
        <v>3</v>
      </c>
      <c r="Y3640">
        <v>2020</v>
      </c>
      <c r="Z3640" t="s">
        <v>8</v>
      </c>
      <c r="AA3640" t="s">
        <v>8</v>
      </c>
      <c r="AB3640" t="b">
        <v>0</v>
      </c>
      <c r="AC3640" t="b">
        <v>0</v>
      </c>
      <c r="AE3640" t="b">
        <v>1</v>
      </c>
      <c r="AF3640" t="b">
        <v>0</v>
      </c>
      <c r="AG3640" t="b">
        <v>0</v>
      </c>
      <c r="AI3640" t="b">
        <v>0</v>
      </c>
      <c r="AK3640" t="b">
        <v>0</v>
      </c>
      <c r="AL3640" s="1">
        <v>44085</v>
      </c>
      <c r="AM3640" t="s">
        <v>162</v>
      </c>
      <c r="AN3640" s="2">
        <v>44297.8278587963</v>
      </c>
      <c r="AP3640" s="2">
        <v>44091.636157407411</v>
      </c>
      <c r="AQ3640" s="1"/>
      <c r="AS3640" t="b">
        <v>0</v>
      </c>
      <c r="AV3640" t="s">
        <v>153</v>
      </c>
      <c r="BB3640" t="s">
        <v>9304</v>
      </c>
      <c r="BD3640" t="b">
        <v>0</v>
      </c>
      <c r="BH3640" t="s">
        <v>3202</v>
      </c>
      <c r="BI3640" t="s">
        <v>1243</v>
      </c>
      <c r="BL3640" t="s">
        <v>9305</v>
      </c>
      <c r="BM3640" t="s">
        <v>202</v>
      </c>
      <c r="BN3640" t="s">
        <v>2414</v>
      </c>
      <c r="BQ3640" t="s">
        <v>204</v>
      </c>
      <c r="BR3640" t="b">
        <v>0</v>
      </c>
      <c r="BT3640" t="b">
        <v>0</v>
      </c>
      <c r="BW3640" t="s">
        <v>103</v>
      </c>
      <c r="BX3640" t="b">
        <v>0</v>
      </c>
      <c r="BY3640" s="2">
        <v>44376.857581018521</v>
      </c>
      <c r="BZ3640" t="s">
        <v>3204</v>
      </c>
      <c r="CB3640" t="b">
        <v>0</v>
      </c>
      <c r="CC3640" t="b">
        <v>1</v>
      </c>
      <c r="CF3640">
        <v>145600</v>
      </c>
      <c r="CH3640">
        <v>145600</v>
      </c>
      <c r="CI3640">
        <v>100</v>
      </c>
      <c r="CJ3640">
        <v>0</v>
      </c>
      <c r="CK3640">
        <f>YEAR(tbl_Opportunity[[#This Row],[Close Date]])</f>
        <v>2020</v>
      </c>
    </row>
    <row r="3641" spans="1:89">
      <c r="A3641" t="s">
        <v>1968</v>
      </c>
      <c r="B3641" t="b">
        <v>0</v>
      </c>
      <c r="D3641" t="b">
        <v>0</v>
      </c>
      <c r="E3641" t="s">
        <v>6682</v>
      </c>
      <c r="H3641" s="1">
        <v>44104</v>
      </c>
      <c r="I3641" t="b">
        <v>1</v>
      </c>
      <c r="L3641" t="s">
        <v>6489</v>
      </c>
      <c r="M3641" t="s">
        <v>9306</v>
      </c>
      <c r="N3641" t="s">
        <v>345</v>
      </c>
      <c r="O3641" t="s">
        <v>4222</v>
      </c>
      <c r="P3641" t="b">
        <v>0</v>
      </c>
      <c r="Q3641" s="2">
        <v>43691.529317129629</v>
      </c>
      <c r="R3641" s="1"/>
      <c r="S3641" t="b">
        <v>0</v>
      </c>
      <c r="U3641" s="1"/>
      <c r="V3641" t="b">
        <v>0</v>
      </c>
      <c r="W3641" s="1">
        <v>43891</v>
      </c>
      <c r="X3641">
        <v>3</v>
      </c>
      <c r="Y3641">
        <v>2020</v>
      </c>
      <c r="Z3641" t="s">
        <v>8</v>
      </c>
      <c r="AA3641" t="s">
        <v>8</v>
      </c>
      <c r="AB3641" t="b">
        <v>0</v>
      </c>
      <c r="AC3641" t="b">
        <v>0</v>
      </c>
      <c r="AE3641" t="b">
        <v>1</v>
      </c>
      <c r="AF3641" t="b">
        <v>0</v>
      </c>
      <c r="AG3641" t="b">
        <v>0</v>
      </c>
      <c r="AI3641" t="b">
        <v>0</v>
      </c>
      <c r="AK3641" t="b">
        <v>0</v>
      </c>
      <c r="AL3641" s="1">
        <v>44111</v>
      </c>
      <c r="AM3641" t="s">
        <v>162</v>
      </c>
      <c r="AN3641" s="2">
        <v>44296.95826388889</v>
      </c>
      <c r="AP3641" s="2">
        <v>44111.594930555555</v>
      </c>
      <c r="AQ3641" s="1"/>
      <c r="AS3641" t="b">
        <v>0</v>
      </c>
      <c r="AV3641" t="s">
        <v>2956</v>
      </c>
      <c r="BB3641" t="s">
        <v>9307</v>
      </c>
      <c r="BD3641" t="b">
        <v>0</v>
      </c>
      <c r="BH3641" t="s">
        <v>2393</v>
      </c>
      <c r="BI3641" t="s">
        <v>1243</v>
      </c>
      <c r="BL3641" t="s">
        <v>6489</v>
      </c>
      <c r="BM3641" t="s">
        <v>202</v>
      </c>
      <c r="BN3641" t="s">
        <v>2414</v>
      </c>
      <c r="BQ3641" t="s">
        <v>204</v>
      </c>
      <c r="BR3641" t="b">
        <v>0</v>
      </c>
      <c r="BT3641" t="b">
        <v>0</v>
      </c>
      <c r="BW3641" t="s">
        <v>103</v>
      </c>
      <c r="BX3641" t="b">
        <v>0</v>
      </c>
      <c r="BY3641" s="2">
        <v>44376.857569444444</v>
      </c>
      <c r="BZ3641" t="s">
        <v>314</v>
      </c>
      <c r="CB3641" t="b">
        <v>0</v>
      </c>
      <c r="CC3641" t="b">
        <v>1</v>
      </c>
      <c r="CF3641">
        <v>136800</v>
      </c>
      <c r="CH3641">
        <v>136800</v>
      </c>
      <c r="CI3641">
        <v>100</v>
      </c>
      <c r="CJ3641">
        <v>0</v>
      </c>
      <c r="CK3641">
        <f>YEAR(tbl_Opportunity[[#This Row],[Close Date]])</f>
        <v>2020</v>
      </c>
    </row>
    <row r="3642" spans="1:89">
      <c r="A3642" t="s">
        <v>3194</v>
      </c>
      <c r="B3642" t="b">
        <v>0</v>
      </c>
      <c r="D3642" t="b">
        <v>0</v>
      </c>
      <c r="H3642" s="1">
        <v>44027</v>
      </c>
      <c r="I3642" t="b">
        <v>1</v>
      </c>
      <c r="L3642" t="s">
        <v>6341</v>
      </c>
      <c r="M3642" t="s">
        <v>9308</v>
      </c>
      <c r="N3642" t="s">
        <v>345</v>
      </c>
      <c r="O3642" t="s">
        <v>215</v>
      </c>
      <c r="P3642" t="b">
        <v>0</v>
      </c>
      <c r="Q3642" s="2">
        <v>43903.502175925925</v>
      </c>
      <c r="R3642" s="1"/>
      <c r="S3642" t="b">
        <v>0</v>
      </c>
      <c r="U3642" s="1"/>
      <c r="V3642" t="b">
        <v>0</v>
      </c>
      <c r="W3642" s="1">
        <v>43891</v>
      </c>
      <c r="X3642">
        <v>3</v>
      </c>
      <c r="Y3642">
        <v>2020</v>
      </c>
      <c r="Z3642" t="s">
        <v>8</v>
      </c>
      <c r="AA3642" t="s">
        <v>8</v>
      </c>
      <c r="AB3642" t="b">
        <v>0</v>
      </c>
      <c r="AC3642" t="b">
        <v>0</v>
      </c>
      <c r="AE3642" t="b">
        <v>1</v>
      </c>
      <c r="AF3642" t="b">
        <v>0</v>
      </c>
      <c r="AG3642" t="b">
        <v>0</v>
      </c>
      <c r="AH3642" t="s">
        <v>4366</v>
      </c>
      <c r="AI3642" t="b">
        <v>0</v>
      </c>
      <c r="AK3642" t="b">
        <v>0</v>
      </c>
      <c r="AL3642" s="1">
        <v>44029</v>
      </c>
      <c r="AM3642" t="s">
        <v>162</v>
      </c>
      <c r="AN3642" s="2">
        <v>44296.95826388889</v>
      </c>
      <c r="AP3642" s="2">
        <v>44027.771087962959</v>
      </c>
      <c r="AQ3642" s="1"/>
      <c r="AS3642" t="b">
        <v>0</v>
      </c>
      <c r="AV3642" t="s">
        <v>93</v>
      </c>
      <c r="BB3642" t="s">
        <v>9309</v>
      </c>
      <c r="BD3642" t="b">
        <v>0</v>
      </c>
      <c r="BH3642" t="s">
        <v>215</v>
      </c>
      <c r="BI3642" t="s">
        <v>1243</v>
      </c>
      <c r="BL3642" t="s">
        <v>6341</v>
      </c>
      <c r="BM3642" t="s">
        <v>202</v>
      </c>
      <c r="BN3642" t="s">
        <v>2414</v>
      </c>
      <c r="BQ3642" t="s">
        <v>204</v>
      </c>
      <c r="BR3642" t="b">
        <v>0</v>
      </c>
      <c r="BT3642" t="b">
        <v>0</v>
      </c>
      <c r="BW3642" t="s">
        <v>103</v>
      </c>
      <c r="BX3642" t="b">
        <v>0</v>
      </c>
      <c r="BY3642" s="2">
        <v>44376.857581018521</v>
      </c>
      <c r="BZ3642" t="s">
        <v>217</v>
      </c>
      <c r="CB3642" t="b">
        <v>0</v>
      </c>
      <c r="CC3642" t="b">
        <v>1</v>
      </c>
      <c r="CF3642">
        <v>135440</v>
      </c>
      <c r="CH3642">
        <v>135440</v>
      </c>
      <c r="CI3642">
        <v>100</v>
      </c>
      <c r="CJ3642">
        <v>0</v>
      </c>
      <c r="CK3642">
        <f>YEAR(tbl_Opportunity[[#This Row],[Close Date]])</f>
        <v>2020</v>
      </c>
    </row>
    <row r="3643" spans="1:89">
      <c r="A3643" t="s">
        <v>274</v>
      </c>
      <c r="B3643" t="b">
        <v>0</v>
      </c>
      <c r="D3643" t="b">
        <v>0</v>
      </c>
      <c r="E3643" t="s">
        <v>2796</v>
      </c>
      <c r="H3643" s="1">
        <v>42986</v>
      </c>
      <c r="I3643" t="b">
        <v>1</v>
      </c>
      <c r="L3643" t="s">
        <v>5415</v>
      </c>
      <c r="O3643" t="s">
        <v>2137</v>
      </c>
      <c r="P3643" t="b">
        <v>0</v>
      </c>
      <c r="Q3643" s="2">
        <v>42986.683287037034</v>
      </c>
      <c r="R3643" s="1"/>
      <c r="S3643" t="b">
        <v>0</v>
      </c>
      <c r="U3643" s="1"/>
      <c r="V3643" t="b">
        <v>0</v>
      </c>
      <c r="W3643" s="1">
        <v>42795</v>
      </c>
      <c r="X3643">
        <v>3</v>
      </c>
      <c r="Y3643">
        <v>2017</v>
      </c>
      <c r="Z3643" t="s">
        <v>8</v>
      </c>
      <c r="AA3643" t="s">
        <v>8</v>
      </c>
      <c r="AB3643" t="b">
        <v>0</v>
      </c>
      <c r="AC3643" t="b">
        <v>0</v>
      </c>
      <c r="AE3643" t="b">
        <v>1</v>
      </c>
      <c r="AF3643" t="b">
        <v>0</v>
      </c>
      <c r="AG3643" t="b">
        <v>0</v>
      </c>
      <c r="AH3643" t="s">
        <v>4366</v>
      </c>
      <c r="AI3643" t="b">
        <v>0</v>
      </c>
      <c r="AK3643" t="b">
        <v>0</v>
      </c>
      <c r="AL3643" s="1"/>
      <c r="AM3643" t="s">
        <v>162</v>
      </c>
      <c r="AN3643" s="2">
        <v>44297.835520833331</v>
      </c>
      <c r="AP3643" s="2">
        <v>43169.630393518521</v>
      </c>
      <c r="AQ3643" s="1"/>
      <c r="AS3643" t="b">
        <v>0</v>
      </c>
      <c r="AU3643" t="s">
        <v>212</v>
      </c>
      <c r="AV3643" t="s">
        <v>105</v>
      </c>
      <c r="BB3643" t="s">
        <v>9310</v>
      </c>
      <c r="BD3643" t="b">
        <v>0</v>
      </c>
      <c r="BH3643" t="s">
        <v>272</v>
      </c>
      <c r="BI3643" t="s">
        <v>200</v>
      </c>
      <c r="BJ3643" t="s">
        <v>216</v>
      </c>
      <c r="BM3643" t="s">
        <v>291</v>
      </c>
      <c r="BN3643" t="s">
        <v>203</v>
      </c>
      <c r="BQ3643" t="s">
        <v>204</v>
      </c>
      <c r="BR3643" t="b">
        <v>0</v>
      </c>
      <c r="BT3643" t="b">
        <v>0</v>
      </c>
      <c r="BW3643" t="s">
        <v>103</v>
      </c>
      <c r="BX3643" t="b">
        <v>0</v>
      </c>
      <c r="BY3643" s="2">
        <v>44376.857569444444</v>
      </c>
      <c r="CB3643" t="b">
        <v>0</v>
      </c>
      <c r="CC3643" t="b">
        <v>1</v>
      </c>
      <c r="CF3643">
        <v>1000</v>
      </c>
      <c r="CH3643">
        <v>1000</v>
      </c>
      <c r="CI3643">
        <v>100</v>
      </c>
      <c r="CJ3643">
        <v>0</v>
      </c>
      <c r="CK3643">
        <f>YEAR(tbl_Opportunity[[#This Row],[Close Date]])</f>
        <v>2017</v>
      </c>
    </row>
    <row r="3644" spans="1:89">
      <c r="A3644" t="s">
        <v>274</v>
      </c>
      <c r="B3644" t="b">
        <v>0</v>
      </c>
      <c r="D3644" t="b">
        <v>0</v>
      </c>
      <c r="E3644" t="s">
        <v>2796</v>
      </c>
      <c r="H3644" s="1">
        <v>42986</v>
      </c>
      <c r="I3644" t="b">
        <v>1</v>
      </c>
      <c r="L3644" t="s">
        <v>5415</v>
      </c>
      <c r="O3644" t="s">
        <v>2137</v>
      </c>
      <c r="P3644" t="b">
        <v>0</v>
      </c>
      <c r="Q3644" s="2">
        <v>42986.694421296299</v>
      </c>
      <c r="R3644" s="1"/>
      <c r="S3644" t="b">
        <v>0</v>
      </c>
      <c r="U3644" s="1"/>
      <c r="V3644" t="b">
        <v>0</v>
      </c>
      <c r="W3644" s="1">
        <v>42795</v>
      </c>
      <c r="X3644">
        <v>3</v>
      </c>
      <c r="Y3644">
        <v>2017</v>
      </c>
      <c r="Z3644" t="s">
        <v>8</v>
      </c>
      <c r="AA3644" t="s">
        <v>8</v>
      </c>
      <c r="AB3644" t="b">
        <v>0</v>
      </c>
      <c r="AC3644" t="b">
        <v>0</v>
      </c>
      <c r="AE3644" t="b">
        <v>1</v>
      </c>
      <c r="AF3644" t="b">
        <v>0</v>
      </c>
      <c r="AG3644" t="b">
        <v>0</v>
      </c>
      <c r="AH3644" t="s">
        <v>4366</v>
      </c>
      <c r="AI3644" t="b">
        <v>0</v>
      </c>
      <c r="AK3644" t="b">
        <v>0</v>
      </c>
      <c r="AL3644" s="1"/>
      <c r="AM3644" t="s">
        <v>162</v>
      </c>
      <c r="AN3644" s="2">
        <v>44296.95826388889</v>
      </c>
      <c r="AP3644" s="2">
        <v>43169.630393518521</v>
      </c>
      <c r="AQ3644" s="1"/>
      <c r="AS3644" t="b">
        <v>0</v>
      </c>
      <c r="AU3644" t="s">
        <v>212</v>
      </c>
      <c r="AV3644" t="s">
        <v>176</v>
      </c>
      <c r="BB3644" t="s">
        <v>9311</v>
      </c>
      <c r="BD3644" t="b">
        <v>0</v>
      </c>
      <c r="BH3644" t="s">
        <v>272</v>
      </c>
      <c r="BI3644" t="s">
        <v>200</v>
      </c>
      <c r="BJ3644" t="s">
        <v>216</v>
      </c>
      <c r="BM3644" t="s">
        <v>291</v>
      </c>
      <c r="BN3644" t="s">
        <v>203</v>
      </c>
      <c r="BQ3644" t="s">
        <v>204</v>
      </c>
      <c r="BR3644" t="b">
        <v>0</v>
      </c>
      <c r="BT3644" t="b">
        <v>0</v>
      </c>
      <c r="BW3644" t="s">
        <v>103</v>
      </c>
      <c r="BX3644" t="b">
        <v>0</v>
      </c>
      <c r="BY3644" s="2">
        <v>44376.857569444444</v>
      </c>
      <c r="CB3644" t="b">
        <v>0</v>
      </c>
      <c r="CC3644" t="b">
        <v>1</v>
      </c>
      <c r="CF3644">
        <v>5500</v>
      </c>
      <c r="CH3644">
        <v>5500</v>
      </c>
      <c r="CI3644">
        <v>100</v>
      </c>
      <c r="CJ3644">
        <v>0</v>
      </c>
      <c r="CK3644">
        <f>YEAR(tbl_Opportunity[[#This Row],[Close Date]])</f>
        <v>2017</v>
      </c>
    </row>
    <row r="3645" spans="1:89">
      <c r="A3645" t="s">
        <v>303</v>
      </c>
      <c r="B3645" t="b">
        <v>0</v>
      </c>
      <c r="D3645" t="b">
        <v>0</v>
      </c>
      <c r="H3645" s="1">
        <v>42984</v>
      </c>
      <c r="I3645" t="b">
        <v>1</v>
      </c>
      <c r="O3645" t="s">
        <v>2137</v>
      </c>
      <c r="P3645" t="b">
        <v>0</v>
      </c>
      <c r="Q3645" s="2">
        <v>42986.786759259259</v>
      </c>
      <c r="R3645" s="1"/>
      <c r="S3645" t="b">
        <v>0</v>
      </c>
      <c r="U3645" s="1"/>
      <c r="V3645" t="b">
        <v>0</v>
      </c>
      <c r="W3645" s="1">
        <v>42795</v>
      </c>
      <c r="X3645">
        <v>3</v>
      </c>
      <c r="Y3645">
        <v>2017</v>
      </c>
      <c r="Z3645" t="s">
        <v>8</v>
      </c>
      <c r="AA3645" t="s">
        <v>8</v>
      </c>
      <c r="AB3645" t="b">
        <v>0</v>
      </c>
      <c r="AC3645" t="b">
        <v>0</v>
      </c>
      <c r="AE3645" t="b">
        <v>1</v>
      </c>
      <c r="AF3645" t="b">
        <v>0</v>
      </c>
      <c r="AG3645" t="b">
        <v>0</v>
      </c>
      <c r="AH3645" t="s">
        <v>4366</v>
      </c>
      <c r="AI3645" t="b">
        <v>0</v>
      </c>
      <c r="AK3645" t="b">
        <v>0</v>
      </c>
      <c r="AL3645" s="1"/>
      <c r="AM3645" t="s">
        <v>162</v>
      </c>
      <c r="AN3645" s="2">
        <v>44297.835520833331</v>
      </c>
      <c r="AP3645" s="2">
        <v>43169.630393518521</v>
      </c>
      <c r="AQ3645" s="1"/>
      <c r="AS3645" t="b">
        <v>0</v>
      </c>
      <c r="AU3645" t="s">
        <v>346</v>
      </c>
      <c r="AV3645" t="s">
        <v>105</v>
      </c>
      <c r="BB3645" t="s">
        <v>9312</v>
      </c>
      <c r="BD3645" t="b">
        <v>0</v>
      </c>
      <c r="BH3645" t="s">
        <v>272</v>
      </c>
      <c r="BI3645" t="s">
        <v>200</v>
      </c>
      <c r="BJ3645" t="s">
        <v>196</v>
      </c>
      <c r="BM3645" t="s">
        <v>291</v>
      </c>
      <c r="BN3645" t="s">
        <v>203</v>
      </c>
      <c r="BQ3645" t="s">
        <v>204</v>
      </c>
      <c r="BR3645" t="b">
        <v>0</v>
      </c>
      <c r="BT3645" t="b">
        <v>0</v>
      </c>
      <c r="BW3645" t="s">
        <v>103</v>
      </c>
      <c r="BX3645" t="b">
        <v>0</v>
      </c>
      <c r="BY3645" s="2">
        <v>44376.857569444444</v>
      </c>
      <c r="CB3645" t="b">
        <v>0</v>
      </c>
      <c r="CC3645" t="b">
        <v>1</v>
      </c>
      <c r="CF3645">
        <v>2750</v>
      </c>
      <c r="CH3645">
        <v>2750</v>
      </c>
      <c r="CI3645">
        <v>100</v>
      </c>
      <c r="CJ3645">
        <v>0</v>
      </c>
      <c r="CK3645">
        <f>YEAR(tbl_Opportunity[[#This Row],[Close Date]])</f>
        <v>2017</v>
      </c>
    </row>
    <row r="3646" spans="1:89">
      <c r="A3646" t="s">
        <v>541</v>
      </c>
      <c r="B3646" t="b">
        <v>0</v>
      </c>
      <c r="D3646" t="b">
        <v>0</v>
      </c>
      <c r="E3646" t="s">
        <v>624</v>
      </c>
      <c r="H3646" s="1">
        <v>42992</v>
      </c>
      <c r="I3646" t="b">
        <v>1</v>
      </c>
      <c r="L3646" t="s">
        <v>9313</v>
      </c>
      <c r="O3646" t="s">
        <v>2137</v>
      </c>
      <c r="P3646" t="b">
        <v>0</v>
      </c>
      <c r="Q3646" s="2">
        <v>42989.711053240739</v>
      </c>
      <c r="R3646" s="1"/>
      <c r="S3646" t="b">
        <v>0</v>
      </c>
      <c r="U3646" s="1"/>
      <c r="V3646" t="b">
        <v>0</v>
      </c>
      <c r="W3646" s="1">
        <v>42795</v>
      </c>
      <c r="X3646">
        <v>3</v>
      </c>
      <c r="Y3646">
        <v>2017</v>
      </c>
      <c r="Z3646" t="s">
        <v>8</v>
      </c>
      <c r="AA3646" t="s">
        <v>8</v>
      </c>
      <c r="AB3646" t="b">
        <v>0</v>
      </c>
      <c r="AC3646" t="b">
        <v>0</v>
      </c>
      <c r="AE3646" t="b">
        <v>1</v>
      </c>
      <c r="AF3646" t="b">
        <v>0</v>
      </c>
      <c r="AG3646" t="b">
        <v>0</v>
      </c>
      <c r="AH3646" t="s">
        <v>3190</v>
      </c>
      <c r="AI3646" t="b">
        <v>0</v>
      </c>
      <c r="AK3646" t="b">
        <v>0</v>
      </c>
      <c r="AL3646" s="1"/>
      <c r="AM3646" t="s">
        <v>162</v>
      </c>
      <c r="AN3646" s="2">
        <v>44296.95826388889</v>
      </c>
      <c r="AP3646" s="2">
        <v>43169.630393518521</v>
      </c>
      <c r="AQ3646" s="1"/>
      <c r="AS3646" t="b">
        <v>0</v>
      </c>
      <c r="AU3646" t="s">
        <v>247</v>
      </c>
      <c r="AV3646" t="s">
        <v>538</v>
      </c>
      <c r="BB3646" t="s">
        <v>9314</v>
      </c>
      <c r="BD3646" t="b">
        <v>0</v>
      </c>
      <c r="BH3646" t="s">
        <v>272</v>
      </c>
      <c r="BI3646" t="s">
        <v>200</v>
      </c>
      <c r="BJ3646" t="s">
        <v>250</v>
      </c>
      <c r="BM3646" t="s">
        <v>291</v>
      </c>
      <c r="BN3646" t="s">
        <v>203</v>
      </c>
      <c r="BQ3646" t="s">
        <v>204</v>
      </c>
      <c r="BR3646" t="b">
        <v>0</v>
      </c>
      <c r="BT3646" t="b">
        <v>0</v>
      </c>
      <c r="BW3646" t="s">
        <v>103</v>
      </c>
      <c r="BX3646" t="b">
        <v>0</v>
      </c>
      <c r="BY3646" s="2">
        <v>44376.857569444444</v>
      </c>
      <c r="CB3646" t="b">
        <v>0</v>
      </c>
      <c r="CC3646" t="b">
        <v>1</v>
      </c>
      <c r="CF3646">
        <v>2750</v>
      </c>
      <c r="CH3646">
        <v>2750</v>
      </c>
      <c r="CI3646">
        <v>100</v>
      </c>
      <c r="CJ3646">
        <v>0</v>
      </c>
      <c r="CK3646">
        <f>YEAR(tbl_Opportunity[[#This Row],[Close Date]])</f>
        <v>2017</v>
      </c>
    </row>
    <row r="3647" spans="1:89">
      <c r="A3647" t="s">
        <v>274</v>
      </c>
      <c r="B3647" t="b">
        <v>0</v>
      </c>
      <c r="D3647" t="b">
        <v>0</v>
      </c>
      <c r="E3647" t="s">
        <v>2796</v>
      </c>
      <c r="H3647" s="1">
        <v>42970</v>
      </c>
      <c r="I3647" t="b">
        <v>1</v>
      </c>
      <c r="L3647" t="s">
        <v>5415</v>
      </c>
      <c r="O3647" t="s">
        <v>2137</v>
      </c>
      <c r="P3647" t="b">
        <v>0</v>
      </c>
      <c r="Q3647" s="2">
        <v>42972.705925925926</v>
      </c>
      <c r="R3647" s="1"/>
      <c r="S3647" t="b">
        <v>0</v>
      </c>
      <c r="U3647" s="1"/>
      <c r="V3647" t="b">
        <v>0</v>
      </c>
      <c r="W3647" s="1">
        <v>42795</v>
      </c>
      <c r="X3647">
        <v>3</v>
      </c>
      <c r="Y3647">
        <v>2017</v>
      </c>
      <c r="Z3647" t="s">
        <v>8</v>
      </c>
      <c r="AA3647" t="s">
        <v>8</v>
      </c>
      <c r="AB3647" t="b">
        <v>0</v>
      </c>
      <c r="AC3647" t="b">
        <v>0</v>
      </c>
      <c r="AE3647" t="b">
        <v>1</v>
      </c>
      <c r="AF3647" t="b">
        <v>0</v>
      </c>
      <c r="AG3647" t="b">
        <v>0</v>
      </c>
      <c r="AH3647" t="s">
        <v>4366</v>
      </c>
      <c r="AI3647" t="b">
        <v>0</v>
      </c>
      <c r="AK3647" t="b">
        <v>0</v>
      </c>
      <c r="AL3647" s="1"/>
      <c r="AM3647" t="s">
        <v>162</v>
      </c>
      <c r="AN3647" s="2">
        <v>44296.95826388889</v>
      </c>
      <c r="AP3647" s="2">
        <v>43169.630393518521</v>
      </c>
      <c r="AQ3647" s="1"/>
      <c r="AS3647" t="b">
        <v>0</v>
      </c>
      <c r="AU3647" t="s">
        <v>212</v>
      </c>
      <c r="AV3647" t="s">
        <v>176</v>
      </c>
      <c r="BB3647" t="s">
        <v>9315</v>
      </c>
      <c r="BD3647" t="b">
        <v>0</v>
      </c>
      <c r="BH3647" t="s">
        <v>272</v>
      </c>
      <c r="BI3647" t="s">
        <v>200</v>
      </c>
      <c r="BJ3647" t="s">
        <v>216</v>
      </c>
      <c r="BM3647" t="s">
        <v>291</v>
      </c>
      <c r="BN3647" t="s">
        <v>203</v>
      </c>
      <c r="BQ3647" t="s">
        <v>204</v>
      </c>
      <c r="BR3647" t="b">
        <v>0</v>
      </c>
      <c r="BT3647" t="b">
        <v>0</v>
      </c>
      <c r="BW3647" t="s">
        <v>103</v>
      </c>
      <c r="BX3647" t="b">
        <v>0</v>
      </c>
      <c r="BY3647" s="2">
        <v>44376.857569444444</v>
      </c>
      <c r="CB3647" t="b">
        <v>0</v>
      </c>
      <c r="CC3647" t="b">
        <v>1</v>
      </c>
      <c r="CF3647">
        <v>5500</v>
      </c>
      <c r="CH3647">
        <v>5500</v>
      </c>
      <c r="CI3647">
        <v>100</v>
      </c>
      <c r="CJ3647">
        <v>0</v>
      </c>
      <c r="CK3647">
        <f>YEAR(tbl_Opportunity[[#This Row],[Close Date]])</f>
        <v>2017</v>
      </c>
    </row>
    <row r="3648" spans="1:89">
      <c r="A3648" t="s">
        <v>208</v>
      </c>
      <c r="B3648" t="b">
        <v>0</v>
      </c>
      <c r="D3648" t="b">
        <v>0</v>
      </c>
      <c r="H3648" s="1">
        <v>42969</v>
      </c>
      <c r="I3648" t="b">
        <v>1</v>
      </c>
      <c r="O3648" t="s">
        <v>2137</v>
      </c>
      <c r="P3648" t="b">
        <v>0</v>
      </c>
      <c r="Q3648" s="2">
        <v>42972.711840277778</v>
      </c>
      <c r="R3648" s="1"/>
      <c r="S3648" t="b">
        <v>0</v>
      </c>
      <c r="U3648" s="1"/>
      <c r="V3648" t="b">
        <v>0</v>
      </c>
      <c r="W3648" s="1">
        <v>42795</v>
      </c>
      <c r="X3648">
        <v>3</v>
      </c>
      <c r="Y3648">
        <v>2017</v>
      </c>
      <c r="Z3648" t="s">
        <v>8</v>
      </c>
      <c r="AA3648" t="s">
        <v>8</v>
      </c>
      <c r="AB3648" t="b">
        <v>0</v>
      </c>
      <c r="AC3648" t="b">
        <v>0</v>
      </c>
      <c r="AE3648" t="b">
        <v>1</v>
      </c>
      <c r="AF3648" t="b">
        <v>0</v>
      </c>
      <c r="AG3648" t="b">
        <v>0</v>
      </c>
      <c r="AH3648" t="s">
        <v>4366</v>
      </c>
      <c r="AI3648" t="b">
        <v>0</v>
      </c>
      <c r="AK3648" t="b">
        <v>0</v>
      </c>
      <c r="AL3648" s="1"/>
      <c r="AM3648" t="s">
        <v>162</v>
      </c>
      <c r="AN3648" s="2">
        <v>44297.837673611109</v>
      </c>
      <c r="AP3648" s="2">
        <v>43169.630393518521</v>
      </c>
      <c r="AQ3648" s="1"/>
      <c r="AS3648" t="b">
        <v>0</v>
      </c>
      <c r="AU3648" t="s">
        <v>216</v>
      </c>
      <c r="AV3648" t="s">
        <v>213</v>
      </c>
      <c r="BB3648" t="s">
        <v>9316</v>
      </c>
      <c r="BD3648" t="b">
        <v>0</v>
      </c>
      <c r="BH3648" t="s">
        <v>272</v>
      </c>
      <c r="BI3648" t="s">
        <v>200</v>
      </c>
      <c r="BJ3648" t="s">
        <v>216</v>
      </c>
      <c r="BM3648" t="s">
        <v>291</v>
      </c>
      <c r="BN3648" t="s">
        <v>203</v>
      </c>
      <c r="BQ3648" t="s">
        <v>204</v>
      </c>
      <c r="BR3648" t="b">
        <v>0</v>
      </c>
      <c r="BT3648" t="b">
        <v>0</v>
      </c>
      <c r="BW3648" t="s">
        <v>103</v>
      </c>
      <c r="BX3648" t="b">
        <v>0</v>
      </c>
      <c r="BY3648" s="2">
        <v>44376.857569444444</v>
      </c>
      <c r="CB3648" t="b">
        <v>0</v>
      </c>
      <c r="CC3648" t="b">
        <v>1</v>
      </c>
      <c r="CF3648">
        <v>400</v>
      </c>
      <c r="CH3648">
        <v>400</v>
      </c>
      <c r="CI3648">
        <v>100</v>
      </c>
      <c r="CJ3648">
        <v>0</v>
      </c>
      <c r="CK3648">
        <f>YEAR(tbl_Opportunity[[#This Row],[Close Date]])</f>
        <v>2017</v>
      </c>
    </row>
    <row r="3649" spans="1:89">
      <c r="A3649" t="s">
        <v>623</v>
      </c>
      <c r="B3649" t="b">
        <v>0</v>
      </c>
      <c r="D3649" t="b">
        <v>0</v>
      </c>
      <c r="E3649" t="s">
        <v>1737</v>
      </c>
      <c r="H3649" s="1">
        <v>42976</v>
      </c>
      <c r="I3649" t="b">
        <v>1</v>
      </c>
      <c r="L3649" t="s">
        <v>1686</v>
      </c>
      <c r="O3649" t="s">
        <v>2137</v>
      </c>
      <c r="P3649" t="b">
        <v>0</v>
      </c>
      <c r="Q3649" s="2">
        <v>42976.533148148148</v>
      </c>
      <c r="R3649" s="1"/>
      <c r="S3649" t="b">
        <v>0</v>
      </c>
      <c r="U3649" s="1"/>
      <c r="V3649" t="b">
        <v>0</v>
      </c>
      <c r="W3649" s="1">
        <v>42795</v>
      </c>
      <c r="X3649">
        <v>3</v>
      </c>
      <c r="Y3649">
        <v>2017</v>
      </c>
      <c r="Z3649" t="s">
        <v>8</v>
      </c>
      <c r="AA3649" t="s">
        <v>8</v>
      </c>
      <c r="AB3649" t="b">
        <v>0</v>
      </c>
      <c r="AC3649" t="b">
        <v>0</v>
      </c>
      <c r="AE3649" t="b">
        <v>1</v>
      </c>
      <c r="AF3649" t="b">
        <v>0</v>
      </c>
      <c r="AG3649" t="b">
        <v>0</v>
      </c>
      <c r="AH3649" t="s">
        <v>4366</v>
      </c>
      <c r="AI3649" t="b">
        <v>0</v>
      </c>
      <c r="AK3649" t="b">
        <v>0</v>
      </c>
      <c r="AL3649" s="1"/>
      <c r="AM3649" t="s">
        <v>162</v>
      </c>
      <c r="AN3649" s="2">
        <v>44297.835520833331</v>
      </c>
      <c r="AP3649" s="2">
        <v>43169.630393518521</v>
      </c>
      <c r="AQ3649" s="1"/>
      <c r="AS3649" t="b">
        <v>0</v>
      </c>
      <c r="AU3649" t="s">
        <v>216</v>
      </c>
      <c r="AV3649" t="s">
        <v>105</v>
      </c>
      <c r="BB3649" t="s">
        <v>9317</v>
      </c>
      <c r="BD3649" t="b">
        <v>0</v>
      </c>
      <c r="BH3649" t="s">
        <v>272</v>
      </c>
      <c r="BI3649" t="s">
        <v>200</v>
      </c>
      <c r="BJ3649" t="s">
        <v>216</v>
      </c>
      <c r="BM3649" t="s">
        <v>291</v>
      </c>
      <c r="BN3649" t="s">
        <v>203</v>
      </c>
      <c r="BQ3649" t="s">
        <v>204</v>
      </c>
      <c r="BR3649" t="b">
        <v>0</v>
      </c>
      <c r="BT3649" t="b">
        <v>0</v>
      </c>
      <c r="BW3649" t="s">
        <v>103</v>
      </c>
      <c r="BX3649" t="b">
        <v>0</v>
      </c>
      <c r="BY3649" s="2">
        <v>44376.857569444444</v>
      </c>
      <c r="CB3649" t="b">
        <v>0</v>
      </c>
      <c r="CC3649" t="b">
        <v>1</v>
      </c>
      <c r="CF3649">
        <v>2350</v>
      </c>
      <c r="CH3649">
        <v>2350</v>
      </c>
      <c r="CI3649">
        <v>100</v>
      </c>
      <c r="CJ3649">
        <v>0</v>
      </c>
      <c r="CK3649">
        <f>YEAR(tbl_Opportunity[[#This Row],[Close Date]])</f>
        <v>2017</v>
      </c>
    </row>
    <row r="3650" spans="1:89">
      <c r="A3650" t="s">
        <v>475</v>
      </c>
      <c r="B3650" t="b">
        <v>0</v>
      </c>
      <c r="D3650" t="b">
        <v>0</v>
      </c>
      <c r="H3650" s="1">
        <v>42965</v>
      </c>
      <c r="I3650" t="b">
        <v>1</v>
      </c>
      <c r="O3650" t="s">
        <v>2137</v>
      </c>
      <c r="P3650" t="b">
        <v>0</v>
      </c>
      <c r="Q3650" s="2">
        <v>42895.637326388889</v>
      </c>
      <c r="R3650" s="1"/>
      <c r="S3650" t="b">
        <v>0</v>
      </c>
      <c r="U3650" s="1"/>
      <c r="V3650" t="b">
        <v>0</v>
      </c>
      <c r="W3650" s="1">
        <v>42795</v>
      </c>
      <c r="X3650">
        <v>3</v>
      </c>
      <c r="Y3650">
        <v>2017</v>
      </c>
      <c r="Z3650" t="s">
        <v>8</v>
      </c>
      <c r="AA3650" t="s">
        <v>8</v>
      </c>
      <c r="AB3650" t="b">
        <v>0</v>
      </c>
      <c r="AC3650" t="b">
        <v>0</v>
      </c>
      <c r="AE3650" t="b">
        <v>1</v>
      </c>
      <c r="AF3650" t="b">
        <v>0</v>
      </c>
      <c r="AG3650" t="b">
        <v>0</v>
      </c>
      <c r="AH3650" t="s">
        <v>3190</v>
      </c>
      <c r="AI3650" t="b">
        <v>0</v>
      </c>
      <c r="AK3650" t="b">
        <v>0</v>
      </c>
      <c r="AL3650" s="1">
        <v>42950</v>
      </c>
      <c r="AM3650" t="s">
        <v>162</v>
      </c>
      <c r="AN3650" s="2">
        <v>44297.835520833331</v>
      </c>
      <c r="AP3650" s="2">
        <v>43169.630393518521</v>
      </c>
      <c r="AQ3650" s="1"/>
      <c r="AS3650" t="b">
        <v>0</v>
      </c>
      <c r="AU3650" t="s">
        <v>196</v>
      </c>
      <c r="AV3650" t="s">
        <v>105</v>
      </c>
      <c r="BB3650" t="s">
        <v>9318</v>
      </c>
      <c r="BD3650" t="b">
        <v>0</v>
      </c>
      <c r="BH3650" t="s">
        <v>272</v>
      </c>
      <c r="BI3650" t="s">
        <v>200</v>
      </c>
      <c r="BJ3650" t="s">
        <v>196</v>
      </c>
      <c r="BM3650" t="s">
        <v>291</v>
      </c>
      <c r="BN3650" t="s">
        <v>203</v>
      </c>
      <c r="BQ3650" t="s">
        <v>204</v>
      </c>
      <c r="BR3650" t="b">
        <v>0</v>
      </c>
      <c r="BT3650" t="b">
        <v>0</v>
      </c>
      <c r="BW3650" t="s">
        <v>103</v>
      </c>
      <c r="BX3650" t="b">
        <v>0</v>
      </c>
      <c r="BY3650" s="2">
        <v>44376.857569444444</v>
      </c>
      <c r="CB3650" t="b">
        <v>0</v>
      </c>
      <c r="CC3650" t="b">
        <v>1</v>
      </c>
      <c r="CF3650">
        <v>2000</v>
      </c>
      <c r="CH3650">
        <v>2000</v>
      </c>
      <c r="CI3650">
        <v>100</v>
      </c>
      <c r="CJ3650">
        <v>0</v>
      </c>
      <c r="CK3650">
        <f>YEAR(tbl_Opportunity[[#This Row],[Close Date]])</f>
        <v>2017</v>
      </c>
    </row>
    <row r="3651" spans="1:89">
      <c r="A3651" t="s">
        <v>399</v>
      </c>
      <c r="B3651" t="b">
        <v>0</v>
      </c>
      <c r="D3651" t="b">
        <v>0</v>
      </c>
      <c r="E3651" t="s">
        <v>2796</v>
      </c>
      <c r="H3651" s="1">
        <v>42940</v>
      </c>
      <c r="I3651" t="b">
        <v>1</v>
      </c>
      <c r="L3651" t="s">
        <v>9319</v>
      </c>
      <c r="O3651" t="s">
        <v>1776</v>
      </c>
      <c r="P3651" t="b">
        <v>0</v>
      </c>
      <c r="Q3651" s="2">
        <v>42937.794930555552</v>
      </c>
      <c r="R3651" s="1"/>
      <c r="S3651" t="b">
        <v>0</v>
      </c>
      <c r="U3651" s="1"/>
      <c r="V3651" t="b">
        <v>0</v>
      </c>
      <c r="W3651" s="1">
        <v>42795</v>
      </c>
      <c r="X3651">
        <v>3</v>
      </c>
      <c r="Y3651">
        <v>2017</v>
      </c>
      <c r="Z3651" t="s">
        <v>8</v>
      </c>
      <c r="AA3651" t="s">
        <v>8</v>
      </c>
      <c r="AB3651" t="b">
        <v>0</v>
      </c>
      <c r="AC3651" t="b">
        <v>0</v>
      </c>
      <c r="AE3651" t="b">
        <v>1</v>
      </c>
      <c r="AF3651" t="b">
        <v>0</v>
      </c>
      <c r="AG3651" t="b">
        <v>0</v>
      </c>
      <c r="AH3651" t="s">
        <v>4366</v>
      </c>
      <c r="AI3651" t="b">
        <v>0</v>
      </c>
      <c r="AK3651" t="b">
        <v>0</v>
      </c>
      <c r="AL3651" s="1"/>
      <c r="AM3651" t="s">
        <v>162</v>
      </c>
      <c r="AN3651" s="2">
        <v>44296.95826388889</v>
      </c>
      <c r="AP3651" s="2">
        <v>43169.630393518521</v>
      </c>
      <c r="AQ3651" s="1"/>
      <c r="AS3651" t="b">
        <v>0</v>
      </c>
      <c r="AU3651" t="s">
        <v>216</v>
      </c>
      <c r="AV3651" t="s">
        <v>105</v>
      </c>
      <c r="BB3651" t="s">
        <v>9320</v>
      </c>
      <c r="BD3651" t="b">
        <v>0</v>
      </c>
      <c r="BH3651" t="s">
        <v>272</v>
      </c>
      <c r="BI3651" t="s">
        <v>200</v>
      </c>
      <c r="BJ3651" t="s">
        <v>216</v>
      </c>
      <c r="BM3651" t="s">
        <v>291</v>
      </c>
      <c r="BN3651" t="s">
        <v>203</v>
      </c>
      <c r="BQ3651" t="s">
        <v>204</v>
      </c>
      <c r="BR3651" t="b">
        <v>0</v>
      </c>
      <c r="BT3651" t="b">
        <v>0</v>
      </c>
      <c r="BW3651" t="s">
        <v>103</v>
      </c>
      <c r="BX3651" t="b">
        <v>0</v>
      </c>
      <c r="BY3651" s="2">
        <v>44376.857569444444</v>
      </c>
      <c r="CB3651" t="b">
        <v>0</v>
      </c>
      <c r="CC3651" t="b">
        <v>1</v>
      </c>
      <c r="CF3651">
        <v>4750</v>
      </c>
      <c r="CH3651">
        <v>4750</v>
      </c>
      <c r="CI3651">
        <v>100</v>
      </c>
      <c r="CJ3651">
        <v>0</v>
      </c>
      <c r="CK3651">
        <f>YEAR(tbl_Opportunity[[#This Row],[Close Date]])</f>
        <v>2017</v>
      </c>
    </row>
    <row r="3652" spans="1:89">
      <c r="A3652" t="s">
        <v>399</v>
      </c>
      <c r="B3652" t="b">
        <v>0</v>
      </c>
      <c r="D3652" t="b">
        <v>0</v>
      </c>
      <c r="H3652" s="1">
        <v>42949</v>
      </c>
      <c r="I3652" t="b">
        <v>1</v>
      </c>
      <c r="L3652" t="s">
        <v>9321</v>
      </c>
      <c r="O3652" t="s">
        <v>2137</v>
      </c>
      <c r="P3652" t="b">
        <v>0</v>
      </c>
      <c r="Q3652" s="2">
        <v>42944.760567129626</v>
      </c>
      <c r="R3652" s="1"/>
      <c r="S3652" t="b">
        <v>0</v>
      </c>
      <c r="U3652" s="1"/>
      <c r="V3652" t="b">
        <v>0</v>
      </c>
      <c r="W3652" s="1">
        <v>42795</v>
      </c>
      <c r="X3652">
        <v>3</v>
      </c>
      <c r="Y3652">
        <v>2017</v>
      </c>
      <c r="Z3652" t="s">
        <v>8</v>
      </c>
      <c r="AA3652" t="s">
        <v>8</v>
      </c>
      <c r="AB3652" t="b">
        <v>0</v>
      </c>
      <c r="AC3652" t="b">
        <v>0</v>
      </c>
      <c r="AE3652" t="b">
        <v>1</v>
      </c>
      <c r="AF3652" t="b">
        <v>0</v>
      </c>
      <c r="AG3652" t="b">
        <v>0</v>
      </c>
      <c r="AH3652" t="s">
        <v>4366</v>
      </c>
      <c r="AI3652" t="b">
        <v>0</v>
      </c>
      <c r="AK3652" t="b">
        <v>0</v>
      </c>
      <c r="AL3652" s="1"/>
      <c r="AM3652" t="s">
        <v>162</v>
      </c>
      <c r="AN3652" s="2">
        <v>44297.835520833331</v>
      </c>
      <c r="AP3652" s="2">
        <v>43169.630393518521</v>
      </c>
      <c r="AQ3652" s="1"/>
      <c r="AS3652" t="b">
        <v>0</v>
      </c>
      <c r="AU3652" t="s">
        <v>216</v>
      </c>
      <c r="AV3652" t="s">
        <v>105</v>
      </c>
      <c r="BB3652" t="s">
        <v>9322</v>
      </c>
      <c r="BD3652" t="b">
        <v>0</v>
      </c>
      <c r="BH3652" t="s">
        <v>272</v>
      </c>
      <c r="BI3652" t="s">
        <v>200</v>
      </c>
      <c r="BJ3652" t="s">
        <v>216</v>
      </c>
      <c r="BM3652" t="s">
        <v>291</v>
      </c>
      <c r="BN3652" t="s">
        <v>203</v>
      </c>
      <c r="BQ3652" t="s">
        <v>204</v>
      </c>
      <c r="BR3652" t="b">
        <v>0</v>
      </c>
      <c r="BT3652" t="b">
        <v>0</v>
      </c>
      <c r="BW3652" t="s">
        <v>103</v>
      </c>
      <c r="BX3652" t="b">
        <v>0</v>
      </c>
      <c r="BY3652" s="2">
        <v>44376.857569444444</v>
      </c>
      <c r="CB3652" t="b">
        <v>0</v>
      </c>
      <c r="CC3652" t="b">
        <v>1</v>
      </c>
      <c r="CF3652">
        <v>4750</v>
      </c>
      <c r="CH3652">
        <v>4750</v>
      </c>
      <c r="CI3652">
        <v>100</v>
      </c>
      <c r="CJ3652">
        <v>0</v>
      </c>
      <c r="CK3652">
        <f>YEAR(tbl_Opportunity[[#This Row],[Close Date]])</f>
        <v>2017</v>
      </c>
    </row>
    <row r="3653" spans="1:89">
      <c r="A3653" t="s">
        <v>598</v>
      </c>
      <c r="B3653" t="b">
        <v>0</v>
      </c>
      <c r="D3653" t="b">
        <v>0</v>
      </c>
      <c r="H3653" s="1">
        <v>42957</v>
      </c>
      <c r="I3653" t="b">
        <v>1</v>
      </c>
      <c r="L3653" t="s">
        <v>2749</v>
      </c>
      <c r="O3653" t="s">
        <v>2137</v>
      </c>
      <c r="P3653" t="b">
        <v>0</v>
      </c>
      <c r="Q3653" s="2">
        <v>42956.528553240743</v>
      </c>
      <c r="R3653" s="1"/>
      <c r="S3653" t="b">
        <v>0</v>
      </c>
      <c r="U3653" s="1"/>
      <c r="V3653" t="b">
        <v>0</v>
      </c>
      <c r="W3653" s="1">
        <v>42795</v>
      </c>
      <c r="X3653">
        <v>3</v>
      </c>
      <c r="Y3653">
        <v>2017</v>
      </c>
      <c r="Z3653" t="s">
        <v>8</v>
      </c>
      <c r="AA3653" t="s">
        <v>8</v>
      </c>
      <c r="AB3653" t="b">
        <v>0</v>
      </c>
      <c r="AC3653" t="b">
        <v>0</v>
      </c>
      <c r="AE3653" t="b">
        <v>1</v>
      </c>
      <c r="AF3653" t="b">
        <v>0</v>
      </c>
      <c r="AG3653" t="b">
        <v>0</v>
      </c>
      <c r="AH3653" t="s">
        <v>4366</v>
      </c>
      <c r="AI3653" t="b">
        <v>0</v>
      </c>
      <c r="AK3653" t="b">
        <v>0</v>
      </c>
      <c r="AL3653" s="1"/>
      <c r="AM3653" t="s">
        <v>162</v>
      </c>
      <c r="AN3653" s="2">
        <v>44297.835520833331</v>
      </c>
      <c r="AP3653" s="2">
        <v>43169.630393518521</v>
      </c>
      <c r="AQ3653" s="1"/>
      <c r="AS3653" t="b">
        <v>0</v>
      </c>
      <c r="AU3653" t="s">
        <v>216</v>
      </c>
      <c r="AV3653" t="s">
        <v>105</v>
      </c>
      <c r="BB3653" t="s">
        <v>9323</v>
      </c>
      <c r="BD3653" t="b">
        <v>0</v>
      </c>
      <c r="BH3653" t="s">
        <v>272</v>
      </c>
      <c r="BI3653" t="s">
        <v>200</v>
      </c>
      <c r="BJ3653" t="s">
        <v>216</v>
      </c>
      <c r="BM3653" t="s">
        <v>291</v>
      </c>
      <c r="BN3653" t="s">
        <v>203</v>
      </c>
      <c r="BQ3653" t="s">
        <v>204</v>
      </c>
      <c r="BR3653" t="b">
        <v>0</v>
      </c>
      <c r="BT3653" t="b">
        <v>0</v>
      </c>
      <c r="BW3653" t="s">
        <v>103</v>
      </c>
      <c r="BX3653" t="b">
        <v>0</v>
      </c>
      <c r="BY3653" s="2">
        <v>44376.857569444444</v>
      </c>
      <c r="CB3653" t="b">
        <v>0</v>
      </c>
      <c r="CC3653" t="b">
        <v>1</v>
      </c>
      <c r="CF3653">
        <v>1500</v>
      </c>
      <c r="CH3653">
        <v>1500</v>
      </c>
      <c r="CI3653">
        <v>100</v>
      </c>
      <c r="CJ3653">
        <v>0</v>
      </c>
      <c r="CK3653">
        <f>YEAR(tbl_Opportunity[[#This Row],[Close Date]])</f>
        <v>2017</v>
      </c>
    </row>
    <row r="3654" spans="1:89">
      <c r="A3654" t="s">
        <v>223</v>
      </c>
      <c r="B3654" t="b">
        <v>0</v>
      </c>
      <c r="D3654" t="b">
        <v>0</v>
      </c>
      <c r="H3654" s="1">
        <v>42963</v>
      </c>
      <c r="I3654" t="b">
        <v>1</v>
      </c>
      <c r="L3654" t="s">
        <v>9324</v>
      </c>
      <c r="O3654" t="s">
        <v>2137</v>
      </c>
      <c r="P3654" t="b">
        <v>0</v>
      </c>
      <c r="Q3654" s="2">
        <v>42963.648460648146</v>
      </c>
      <c r="R3654" s="1"/>
      <c r="S3654" t="b">
        <v>0</v>
      </c>
      <c r="U3654" s="1"/>
      <c r="V3654" t="b">
        <v>0</v>
      </c>
      <c r="W3654" s="1">
        <v>42795</v>
      </c>
      <c r="X3654">
        <v>3</v>
      </c>
      <c r="Y3654">
        <v>2017</v>
      </c>
      <c r="Z3654" t="s">
        <v>8</v>
      </c>
      <c r="AA3654" t="s">
        <v>8</v>
      </c>
      <c r="AB3654" t="b">
        <v>0</v>
      </c>
      <c r="AC3654" t="b">
        <v>0</v>
      </c>
      <c r="AE3654" t="b">
        <v>1</v>
      </c>
      <c r="AF3654" t="b">
        <v>0</v>
      </c>
      <c r="AG3654" t="b">
        <v>0</v>
      </c>
      <c r="AH3654" t="s">
        <v>4366</v>
      </c>
      <c r="AI3654" t="b">
        <v>0</v>
      </c>
      <c r="AK3654" t="b">
        <v>0</v>
      </c>
      <c r="AL3654" s="1">
        <v>42963</v>
      </c>
      <c r="AM3654" t="s">
        <v>162</v>
      </c>
      <c r="AN3654" s="2">
        <v>44297.835520833331</v>
      </c>
      <c r="AP3654" s="2">
        <v>43169.630393518521</v>
      </c>
      <c r="AQ3654" s="1"/>
      <c r="AS3654" t="b">
        <v>0</v>
      </c>
      <c r="AU3654" t="s">
        <v>216</v>
      </c>
      <c r="AV3654" t="s">
        <v>105</v>
      </c>
      <c r="BB3654" t="s">
        <v>9325</v>
      </c>
      <c r="BD3654" t="b">
        <v>0</v>
      </c>
      <c r="BH3654" t="s">
        <v>272</v>
      </c>
      <c r="BI3654" t="s">
        <v>200</v>
      </c>
      <c r="BJ3654" t="s">
        <v>216</v>
      </c>
      <c r="BM3654" t="s">
        <v>291</v>
      </c>
      <c r="BN3654" t="s">
        <v>203</v>
      </c>
      <c r="BQ3654" t="s">
        <v>204</v>
      </c>
      <c r="BR3654" t="b">
        <v>0</v>
      </c>
      <c r="BT3654" t="b">
        <v>0</v>
      </c>
      <c r="BW3654" t="s">
        <v>103</v>
      </c>
      <c r="BX3654" t="b">
        <v>0</v>
      </c>
      <c r="BY3654" s="2">
        <v>44376.857569444444</v>
      </c>
      <c r="CB3654" t="b">
        <v>0</v>
      </c>
      <c r="CC3654" t="b">
        <v>1</v>
      </c>
      <c r="CF3654">
        <v>5850</v>
      </c>
      <c r="CH3654">
        <v>5850</v>
      </c>
      <c r="CI3654">
        <v>100</v>
      </c>
      <c r="CJ3654">
        <v>0</v>
      </c>
      <c r="CK3654">
        <f>YEAR(tbl_Opportunity[[#This Row],[Close Date]])</f>
        <v>2017</v>
      </c>
    </row>
    <row r="3655" spans="1:89">
      <c r="A3655" t="s">
        <v>465</v>
      </c>
      <c r="B3655" t="b">
        <v>0</v>
      </c>
      <c r="D3655" t="b">
        <v>0</v>
      </c>
      <c r="H3655" s="1">
        <v>42971</v>
      </c>
      <c r="I3655" t="b">
        <v>1</v>
      </c>
      <c r="L3655" t="s">
        <v>9326</v>
      </c>
      <c r="O3655" t="s">
        <v>2137</v>
      </c>
      <c r="P3655" t="b">
        <v>0</v>
      </c>
      <c r="Q3655" s="2">
        <v>42963.666388888887</v>
      </c>
      <c r="R3655" s="1"/>
      <c r="S3655" t="b">
        <v>0</v>
      </c>
      <c r="U3655" s="1"/>
      <c r="V3655" t="b">
        <v>0</v>
      </c>
      <c r="W3655" s="1">
        <v>42795</v>
      </c>
      <c r="X3655">
        <v>3</v>
      </c>
      <c r="Y3655">
        <v>2017</v>
      </c>
      <c r="Z3655" t="s">
        <v>8</v>
      </c>
      <c r="AA3655" t="s">
        <v>8</v>
      </c>
      <c r="AB3655" t="b">
        <v>0</v>
      </c>
      <c r="AC3655" t="b">
        <v>0</v>
      </c>
      <c r="AE3655" t="b">
        <v>1</v>
      </c>
      <c r="AF3655" t="b">
        <v>0</v>
      </c>
      <c r="AG3655" t="b">
        <v>0</v>
      </c>
      <c r="AH3655" t="s">
        <v>4366</v>
      </c>
      <c r="AI3655" t="b">
        <v>0</v>
      </c>
      <c r="AK3655" t="b">
        <v>0</v>
      </c>
      <c r="AL3655" s="1">
        <v>42963</v>
      </c>
      <c r="AM3655" t="s">
        <v>162</v>
      </c>
      <c r="AN3655" s="2">
        <v>44297.835520833331</v>
      </c>
      <c r="AP3655" s="2">
        <v>43169.630393518521</v>
      </c>
      <c r="AQ3655" s="1"/>
      <c r="AS3655" t="b">
        <v>0</v>
      </c>
      <c r="AU3655" t="s">
        <v>216</v>
      </c>
      <c r="AV3655" t="s">
        <v>105</v>
      </c>
      <c r="BB3655" t="s">
        <v>9327</v>
      </c>
      <c r="BD3655" t="b">
        <v>0</v>
      </c>
      <c r="BH3655" t="s">
        <v>272</v>
      </c>
      <c r="BI3655" t="s">
        <v>200</v>
      </c>
      <c r="BJ3655" t="s">
        <v>216</v>
      </c>
      <c r="BM3655" t="s">
        <v>291</v>
      </c>
      <c r="BN3655" t="s">
        <v>203</v>
      </c>
      <c r="BQ3655" t="s">
        <v>204</v>
      </c>
      <c r="BR3655" t="b">
        <v>0</v>
      </c>
      <c r="BT3655" t="b">
        <v>0</v>
      </c>
      <c r="BW3655" t="s">
        <v>103</v>
      </c>
      <c r="BX3655" t="b">
        <v>0</v>
      </c>
      <c r="BY3655" s="2">
        <v>44376.857569444444</v>
      </c>
      <c r="CB3655" t="b">
        <v>0</v>
      </c>
      <c r="CC3655" t="b">
        <v>1</v>
      </c>
      <c r="CF3655">
        <v>2750</v>
      </c>
      <c r="CH3655">
        <v>2750</v>
      </c>
      <c r="CI3655">
        <v>100</v>
      </c>
      <c r="CJ3655">
        <v>0</v>
      </c>
      <c r="CK3655">
        <f>YEAR(tbl_Opportunity[[#This Row],[Close Date]])</f>
        <v>2017</v>
      </c>
    </row>
    <row r="3656" spans="1:89">
      <c r="A3656" t="s">
        <v>2456</v>
      </c>
      <c r="B3656" t="b">
        <v>0</v>
      </c>
      <c r="D3656" t="b">
        <v>0</v>
      </c>
      <c r="E3656" t="s">
        <v>1005</v>
      </c>
      <c r="H3656" s="1">
        <v>42963</v>
      </c>
      <c r="I3656" t="b">
        <v>1</v>
      </c>
      <c r="L3656" t="s">
        <v>9328</v>
      </c>
      <c r="O3656" t="s">
        <v>2137</v>
      </c>
      <c r="P3656" t="b">
        <v>0</v>
      </c>
      <c r="Q3656" s="2">
        <v>42964.54351851852</v>
      </c>
      <c r="R3656" s="1"/>
      <c r="S3656" t="b">
        <v>0</v>
      </c>
      <c r="U3656" s="1"/>
      <c r="V3656" t="b">
        <v>0</v>
      </c>
      <c r="W3656" s="1">
        <v>42795</v>
      </c>
      <c r="X3656">
        <v>3</v>
      </c>
      <c r="Y3656">
        <v>2017</v>
      </c>
      <c r="Z3656" t="s">
        <v>8</v>
      </c>
      <c r="AA3656" t="s">
        <v>8</v>
      </c>
      <c r="AB3656" t="b">
        <v>0</v>
      </c>
      <c r="AC3656" t="b">
        <v>0</v>
      </c>
      <c r="AE3656" t="b">
        <v>1</v>
      </c>
      <c r="AF3656" t="b">
        <v>0</v>
      </c>
      <c r="AG3656" t="b">
        <v>0</v>
      </c>
      <c r="AH3656" t="s">
        <v>105</v>
      </c>
      <c r="AI3656" t="b">
        <v>0</v>
      </c>
      <c r="AK3656" t="b">
        <v>0</v>
      </c>
      <c r="AL3656" s="1"/>
      <c r="AM3656" t="s">
        <v>162</v>
      </c>
      <c r="AN3656" s="2">
        <v>44296.95826388889</v>
      </c>
      <c r="AP3656" s="2">
        <v>43169.630393518521</v>
      </c>
      <c r="AQ3656" s="1"/>
      <c r="AS3656" t="b">
        <v>0</v>
      </c>
      <c r="AU3656" t="s">
        <v>472</v>
      </c>
      <c r="AV3656" t="s">
        <v>176</v>
      </c>
      <c r="BB3656" t="s">
        <v>9329</v>
      </c>
      <c r="BD3656" t="b">
        <v>0</v>
      </c>
      <c r="BH3656" t="s">
        <v>272</v>
      </c>
      <c r="BI3656" t="s">
        <v>200</v>
      </c>
      <c r="BJ3656" t="s">
        <v>216</v>
      </c>
      <c r="BM3656" t="s">
        <v>291</v>
      </c>
      <c r="BN3656" t="s">
        <v>203</v>
      </c>
      <c r="BQ3656" t="s">
        <v>204</v>
      </c>
      <c r="BR3656" t="b">
        <v>0</v>
      </c>
      <c r="BT3656" t="b">
        <v>0</v>
      </c>
      <c r="BW3656" t="s">
        <v>103</v>
      </c>
      <c r="BX3656" t="b">
        <v>0</v>
      </c>
      <c r="BY3656" s="2">
        <v>44376.857569444444</v>
      </c>
      <c r="CB3656" t="b">
        <v>0</v>
      </c>
      <c r="CC3656" t="b">
        <v>1</v>
      </c>
      <c r="CF3656">
        <v>2275</v>
      </c>
      <c r="CH3656">
        <v>2275</v>
      </c>
      <c r="CI3656">
        <v>100</v>
      </c>
      <c r="CJ3656">
        <v>0</v>
      </c>
      <c r="CK3656">
        <f>YEAR(tbl_Opportunity[[#This Row],[Close Date]])</f>
        <v>2017</v>
      </c>
    </row>
    <row r="3657" spans="1:89">
      <c r="A3657" t="s">
        <v>475</v>
      </c>
      <c r="B3657" t="b">
        <v>0</v>
      </c>
      <c r="D3657" t="b">
        <v>0</v>
      </c>
      <c r="H3657" s="1">
        <v>42965</v>
      </c>
      <c r="I3657" t="b">
        <v>1</v>
      </c>
      <c r="L3657" t="s">
        <v>9330</v>
      </c>
      <c r="O3657" t="s">
        <v>2137</v>
      </c>
      <c r="P3657" t="b">
        <v>0</v>
      </c>
      <c r="Q3657" s="2">
        <v>42964.603750000002</v>
      </c>
      <c r="R3657" s="1"/>
      <c r="S3657" t="b">
        <v>0</v>
      </c>
      <c r="U3657" s="1"/>
      <c r="V3657" t="b">
        <v>0</v>
      </c>
      <c r="W3657" s="1">
        <v>42795</v>
      </c>
      <c r="X3657">
        <v>3</v>
      </c>
      <c r="Y3657">
        <v>2017</v>
      </c>
      <c r="Z3657" t="s">
        <v>8</v>
      </c>
      <c r="AA3657" t="s">
        <v>8</v>
      </c>
      <c r="AB3657" t="b">
        <v>0</v>
      </c>
      <c r="AC3657" t="b">
        <v>0</v>
      </c>
      <c r="AE3657" t="b">
        <v>1</v>
      </c>
      <c r="AF3657" t="b">
        <v>0</v>
      </c>
      <c r="AG3657" t="b">
        <v>0</v>
      </c>
      <c r="AH3657" t="s">
        <v>3190</v>
      </c>
      <c r="AI3657" t="b">
        <v>0</v>
      </c>
      <c r="AK3657" t="b">
        <v>0</v>
      </c>
      <c r="AL3657" s="1">
        <v>42964</v>
      </c>
      <c r="AM3657" t="s">
        <v>162</v>
      </c>
      <c r="AN3657" s="2">
        <v>44297.835520833331</v>
      </c>
      <c r="AP3657" s="2">
        <v>43169.630393518521</v>
      </c>
      <c r="AQ3657" s="1"/>
      <c r="AS3657" t="b">
        <v>0</v>
      </c>
      <c r="AU3657" t="s">
        <v>247</v>
      </c>
      <c r="AV3657" t="s">
        <v>105</v>
      </c>
      <c r="BB3657" t="s">
        <v>9331</v>
      </c>
      <c r="BD3657" t="b">
        <v>0</v>
      </c>
      <c r="BH3657" t="s">
        <v>272</v>
      </c>
      <c r="BI3657" t="s">
        <v>200</v>
      </c>
      <c r="BJ3657" t="s">
        <v>250</v>
      </c>
      <c r="BM3657" t="s">
        <v>291</v>
      </c>
      <c r="BN3657" t="s">
        <v>203</v>
      </c>
      <c r="BQ3657" t="s">
        <v>204</v>
      </c>
      <c r="BR3657" t="b">
        <v>0</v>
      </c>
      <c r="BT3657" t="b">
        <v>0</v>
      </c>
      <c r="BW3657" t="s">
        <v>103</v>
      </c>
      <c r="BX3657" t="b">
        <v>0</v>
      </c>
      <c r="BY3657" s="2">
        <v>44376.857569444444</v>
      </c>
      <c r="CB3657" t="b">
        <v>0</v>
      </c>
      <c r="CC3657" t="b">
        <v>1</v>
      </c>
      <c r="CF3657">
        <v>400</v>
      </c>
      <c r="CH3657">
        <v>400</v>
      </c>
      <c r="CI3657">
        <v>100</v>
      </c>
      <c r="CJ3657">
        <v>0</v>
      </c>
      <c r="CK3657">
        <f>YEAR(tbl_Opportunity[[#This Row],[Close Date]])</f>
        <v>2017</v>
      </c>
    </row>
    <row r="3658" spans="1:89">
      <c r="A3658" t="s">
        <v>274</v>
      </c>
      <c r="B3658" t="b">
        <v>0</v>
      </c>
      <c r="D3658" t="b">
        <v>0</v>
      </c>
      <c r="E3658" t="s">
        <v>2796</v>
      </c>
      <c r="H3658" s="1">
        <v>42969</v>
      </c>
      <c r="I3658" t="b">
        <v>1</v>
      </c>
      <c r="L3658" t="s">
        <v>5415</v>
      </c>
      <c r="O3658" t="s">
        <v>2137</v>
      </c>
      <c r="P3658" t="b">
        <v>0</v>
      </c>
      <c r="Q3658" s="2">
        <v>42969.710219907407</v>
      </c>
      <c r="R3658" s="1"/>
      <c r="S3658" t="b">
        <v>0</v>
      </c>
      <c r="U3658" s="1"/>
      <c r="V3658" t="b">
        <v>0</v>
      </c>
      <c r="W3658" s="1">
        <v>42795</v>
      </c>
      <c r="X3658">
        <v>3</v>
      </c>
      <c r="Y3658">
        <v>2017</v>
      </c>
      <c r="Z3658" t="s">
        <v>8</v>
      </c>
      <c r="AA3658" t="s">
        <v>8</v>
      </c>
      <c r="AB3658" t="b">
        <v>0</v>
      </c>
      <c r="AC3658" t="b">
        <v>0</v>
      </c>
      <c r="AE3658" t="b">
        <v>1</v>
      </c>
      <c r="AF3658" t="b">
        <v>0</v>
      </c>
      <c r="AG3658" t="b">
        <v>0</v>
      </c>
      <c r="AH3658" t="s">
        <v>4366</v>
      </c>
      <c r="AI3658" t="b">
        <v>0</v>
      </c>
      <c r="AK3658" t="b">
        <v>0</v>
      </c>
      <c r="AL3658" s="1"/>
      <c r="AM3658" t="s">
        <v>162</v>
      </c>
      <c r="AN3658" s="2">
        <v>44296.95826388889</v>
      </c>
      <c r="AP3658" s="2">
        <v>43169.630393518521</v>
      </c>
      <c r="AQ3658" s="1"/>
      <c r="AS3658" t="b">
        <v>0</v>
      </c>
      <c r="AU3658" t="s">
        <v>212</v>
      </c>
      <c r="AV3658" t="s">
        <v>176</v>
      </c>
      <c r="BB3658" t="s">
        <v>9332</v>
      </c>
      <c r="BD3658" t="b">
        <v>0</v>
      </c>
      <c r="BH3658" t="s">
        <v>272</v>
      </c>
      <c r="BI3658" t="s">
        <v>200</v>
      </c>
      <c r="BJ3658" t="s">
        <v>216</v>
      </c>
      <c r="BM3658" t="s">
        <v>291</v>
      </c>
      <c r="BN3658" t="s">
        <v>203</v>
      </c>
      <c r="BQ3658" t="s">
        <v>204</v>
      </c>
      <c r="BR3658" t="b">
        <v>0</v>
      </c>
      <c r="BT3658" t="b">
        <v>0</v>
      </c>
      <c r="BW3658" t="s">
        <v>103</v>
      </c>
      <c r="BX3658" t="b">
        <v>0</v>
      </c>
      <c r="BY3658" s="2">
        <v>44376.857569444444</v>
      </c>
      <c r="CB3658" t="b">
        <v>0</v>
      </c>
      <c r="CC3658" t="b">
        <v>1</v>
      </c>
      <c r="CF3658">
        <v>500</v>
      </c>
      <c r="CH3658">
        <v>500</v>
      </c>
      <c r="CI3658">
        <v>100</v>
      </c>
      <c r="CJ3658">
        <v>0</v>
      </c>
      <c r="CK3658">
        <f>YEAR(tbl_Opportunity[[#This Row],[Close Date]])</f>
        <v>2017</v>
      </c>
    </row>
    <row r="3659" spans="1:89">
      <c r="A3659" t="s">
        <v>475</v>
      </c>
      <c r="B3659" t="b">
        <v>0</v>
      </c>
      <c r="D3659" t="b">
        <v>0</v>
      </c>
      <c r="H3659" s="1">
        <v>42992</v>
      </c>
      <c r="I3659" t="b">
        <v>1</v>
      </c>
      <c r="L3659" t="s">
        <v>9330</v>
      </c>
      <c r="O3659" t="s">
        <v>2137</v>
      </c>
      <c r="P3659" t="b">
        <v>0</v>
      </c>
      <c r="Q3659" s="2">
        <v>42992.603125000001</v>
      </c>
      <c r="R3659" s="1"/>
      <c r="S3659" t="b">
        <v>0</v>
      </c>
      <c r="U3659" s="1"/>
      <c r="V3659" t="b">
        <v>0</v>
      </c>
      <c r="W3659" s="1">
        <v>42795</v>
      </c>
      <c r="X3659">
        <v>3</v>
      </c>
      <c r="Y3659">
        <v>2017</v>
      </c>
      <c r="Z3659" t="s">
        <v>8</v>
      </c>
      <c r="AA3659" t="s">
        <v>8</v>
      </c>
      <c r="AB3659" t="b">
        <v>0</v>
      </c>
      <c r="AC3659" t="b">
        <v>0</v>
      </c>
      <c r="AE3659" t="b">
        <v>1</v>
      </c>
      <c r="AF3659" t="b">
        <v>0</v>
      </c>
      <c r="AG3659" t="b">
        <v>0</v>
      </c>
      <c r="AH3659" t="s">
        <v>3190</v>
      </c>
      <c r="AI3659" t="b">
        <v>0</v>
      </c>
      <c r="AK3659" t="b">
        <v>0</v>
      </c>
      <c r="AL3659" s="1"/>
      <c r="AM3659" t="s">
        <v>162</v>
      </c>
      <c r="AN3659" s="2">
        <v>44297.835520833331</v>
      </c>
      <c r="AP3659" s="2">
        <v>43169.630393518521</v>
      </c>
      <c r="AQ3659" s="1"/>
      <c r="AS3659" t="b">
        <v>0</v>
      </c>
      <c r="AU3659" t="s">
        <v>247</v>
      </c>
      <c r="AV3659" t="s">
        <v>105</v>
      </c>
      <c r="BB3659" t="s">
        <v>9333</v>
      </c>
      <c r="BD3659" t="b">
        <v>0</v>
      </c>
      <c r="BH3659" t="s">
        <v>272</v>
      </c>
      <c r="BI3659" t="s">
        <v>200</v>
      </c>
      <c r="BJ3659" t="s">
        <v>250</v>
      </c>
      <c r="BM3659" t="s">
        <v>291</v>
      </c>
      <c r="BN3659" t="s">
        <v>203</v>
      </c>
      <c r="BQ3659" t="s">
        <v>204</v>
      </c>
      <c r="BR3659" t="b">
        <v>0</v>
      </c>
      <c r="BT3659" t="b">
        <v>0</v>
      </c>
      <c r="BW3659" t="s">
        <v>103</v>
      </c>
      <c r="BX3659" t="b">
        <v>0</v>
      </c>
      <c r="BY3659" s="2">
        <v>44376.857569444444</v>
      </c>
      <c r="CB3659" t="b">
        <v>0</v>
      </c>
      <c r="CC3659" t="b">
        <v>1</v>
      </c>
      <c r="CF3659">
        <v>2750</v>
      </c>
      <c r="CH3659">
        <v>2750</v>
      </c>
      <c r="CI3659">
        <v>100</v>
      </c>
      <c r="CJ3659">
        <v>0</v>
      </c>
      <c r="CK3659">
        <f>YEAR(tbl_Opportunity[[#This Row],[Close Date]])</f>
        <v>2017</v>
      </c>
    </row>
    <row r="3660" spans="1:89">
      <c r="A3660" t="s">
        <v>475</v>
      </c>
      <c r="B3660" t="b">
        <v>0</v>
      </c>
      <c r="D3660" t="b">
        <v>0</v>
      </c>
      <c r="H3660" s="1">
        <v>42998</v>
      </c>
      <c r="I3660" t="b">
        <v>1</v>
      </c>
      <c r="L3660" t="s">
        <v>9330</v>
      </c>
      <c r="O3660" t="s">
        <v>2137</v>
      </c>
      <c r="P3660" t="b">
        <v>0</v>
      </c>
      <c r="Q3660" s="2">
        <v>42998.662268518521</v>
      </c>
      <c r="R3660" s="1"/>
      <c r="S3660" t="b">
        <v>0</v>
      </c>
      <c r="U3660" s="1"/>
      <c r="V3660" t="b">
        <v>0</v>
      </c>
      <c r="W3660" s="1">
        <v>42795</v>
      </c>
      <c r="X3660">
        <v>3</v>
      </c>
      <c r="Y3660">
        <v>2017</v>
      </c>
      <c r="Z3660" t="s">
        <v>8</v>
      </c>
      <c r="AA3660" t="s">
        <v>8</v>
      </c>
      <c r="AB3660" t="b">
        <v>0</v>
      </c>
      <c r="AC3660" t="b">
        <v>0</v>
      </c>
      <c r="AE3660" t="b">
        <v>1</v>
      </c>
      <c r="AF3660" t="b">
        <v>0</v>
      </c>
      <c r="AG3660" t="b">
        <v>0</v>
      </c>
      <c r="AH3660" t="s">
        <v>3190</v>
      </c>
      <c r="AI3660" t="b">
        <v>0</v>
      </c>
      <c r="AK3660" t="b">
        <v>0</v>
      </c>
      <c r="AL3660" s="1"/>
      <c r="AM3660" t="s">
        <v>162</v>
      </c>
      <c r="AN3660" s="2">
        <v>44297.835520833331</v>
      </c>
      <c r="AP3660" s="2">
        <v>43169.630393518521</v>
      </c>
      <c r="AQ3660" s="1"/>
      <c r="AS3660" t="b">
        <v>0</v>
      </c>
      <c r="AU3660" t="s">
        <v>1046</v>
      </c>
      <c r="AV3660" t="s">
        <v>105</v>
      </c>
      <c r="BB3660" t="s">
        <v>9334</v>
      </c>
      <c r="BD3660" t="b">
        <v>0</v>
      </c>
      <c r="BH3660" t="s">
        <v>272</v>
      </c>
      <c r="BI3660" t="s">
        <v>200</v>
      </c>
      <c r="BJ3660" t="s">
        <v>250</v>
      </c>
      <c r="BM3660" t="s">
        <v>291</v>
      </c>
      <c r="BN3660" t="s">
        <v>203</v>
      </c>
      <c r="BQ3660" t="s">
        <v>204</v>
      </c>
      <c r="BR3660" t="b">
        <v>0</v>
      </c>
      <c r="BT3660" t="b">
        <v>0</v>
      </c>
      <c r="BW3660" t="s">
        <v>103</v>
      </c>
      <c r="BX3660" t="b">
        <v>0</v>
      </c>
      <c r="BY3660" s="2">
        <v>44376.857569444444</v>
      </c>
      <c r="CB3660" t="b">
        <v>0</v>
      </c>
      <c r="CC3660" t="b">
        <v>1</v>
      </c>
      <c r="CF3660">
        <v>400</v>
      </c>
      <c r="CH3660">
        <v>400</v>
      </c>
      <c r="CI3660">
        <v>100</v>
      </c>
      <c r="CJ3660">
        <v>0</v>
      </c>
      <c r="CK3660">
        <f>YEAR(tbl_Opportunity[[#This Row],[Close Date]])</f>
        <v>2017</v>
      </c>
    </row>
    <row r="3661" spans="1:89">
      <c r="A3661" t="s">
        <v>208</v>
      </c>
      <c r="B3661" t="b">
        <v>0</v>
      </c>
      <c r="D3661" t="b">
        <v>0</v>
      </c>
      <c r="H3661" s="1">
        <v>43004</v>
      </c>
      <c r="I3661" t="b">
        <v>1</v>
      </c>
      <c r="L3661" t="s">
        <v>2450</v>
      </c>
      <c r="O3661" t="s">
        <v>2137</v>
      </c>
      <c r="P3661" t="b">
        <v>0</v>
      </c>
      <c r="Q3661" s="2">
        <v>43003.757557870369</v>
      </c>
      <c r="R3661" s="1"/>
      <c r="S3661" t="b">
        <v>0</v>
      </c>
      <c r="U3661" s="1"/>
      <c r="V3661" t="b">
        <v>0</v>
      </c>
      <c r="W3661" s="1">
        <v>42795</v>
      </c>
      <c r="X3661">
        <v>3</v>
      </c>
      <c r="Y3661">
        <v>2017</v>
      </c>
      <c r="Z3661" t="s">
        <v>8</v>
      </c>
      <c r="AA3661" t="s">
        <v>8</v>
      </c>
      <c r="AB3661" t="b">
        <v>0</v>
      </c>
      <c r="AC3661" t="b">
        <v>0</v>
      </c>
      <c r="AE3661" t="b">
        <v>1</v>
      </c>
      <c r="AF3661" t="b">
        <v>0</v>
      </c>
      <c r="AG3661" t="b">
        <v>0</v>
      </c>
      <c r="AH3661" t="s">
        <v>4366</v>
      </c>
      <c r="AI3661" t="b">
        <v>0</v>
      </c>
      <c r="AK3661" t="b">
        <v>0</v>
      </c>
      <c r="AL3661" s="1"/>
      <c r="AM3661" t="s">
        <v>162</v>
      </c>
      <c r="AN3661" s="2">
        <v>44297.835520833331</v>
      </c>
      <c r="AP3661" s="2">
        <v>43169.630393518521</v>
      </c>
      <c r="AQ3661" s="1"/>
      <c r="AS3661" t="b">
        <v>0</v>
      </c>
      <c r="AU3661" t="s">
        <v>216</v>
      </c>
      <c r="AV3661" t="s">
        <v>105</v>
      </c>
      <c r="BB3661" t="s">
        <v>9335</v>
      </c>
      <c r="BD3661" t="b">
        <v>0</v>
      </c>
      <c r="BH3661" t="s">
        <v>272</v>
      </c>
      <c r="BI3661" t="s">
        <v>200</v>
      </c>
      <c r="BJ3661" t="s">
        <v>216</v>
      </c>
      <c r="BM3661" t="s">
        <v>291</v>
      </c>
      <c r="BN3661" t="s">
        <v>203</v>
      </c>
      <c r="BQ3661" t="s">
        <v>204</v>
      </c>
      <c r="BR3661" t="b">
        <v>0</v>
      </c>
      <c r="BT3661" t="b">
        <v>0</v>
      </c>
      <c r="BW3661" t="s">
        <v>103</v>
      </c>
      <c r="BX3661" t="b">
        <v>0</v>
      </c>
      <c r="BY3661" s="2">
        <v>44376.857569444444</v>
      </c>
      <c r="CB3661" t="b">
        <v>0</v>
      </c>
      <c r="CC3661" t="b">
        <v>1</v>
      </c>
      <c r="CF3661">
        <v>2750</v>
      </c>
      <c r="CH3661">
        <v>2750</v>
      </c>
      <c r="CI3661">
        <v>100</v>
      </c>
      <c r="CJ3661">
        <v>0</v>
      </c>
      <c r="CK3661">
        <f>YEAR(tbl_Opportunity[[#This Row],[Close Date]])</f>
        <v>2017</v>
      </c>
    </row>
    <row r="3662" spans="1:89">
      <c r="A3662" t="s">
        <v>2456</v>
      </c>
      <c r="B3662" t="b">
        <v>0</v>
      </c>
      <c r="D3662" t="b">
        <v>0</v>
      </c>
      <c r="H3662" s="1">
        <v>42996</v>
      </c>
      <c r="I3662" t="b">
        <v>1</v>
      </c>
      <c r="O3662" t="s">
        <v>2137</v>
      </c>
      <c r="P3662" t="b">
        <v>0</v>
      </c>
      <c r="Q3662" s="2">
        <v>43004.754618055558</v>
      </c>
      <c r="R3662" s="1"/>
      <c r="S3662" t="b">
        <v>0</v>
      </c>
      <c r="U3662" s="1"/>
      <c r="V3662" t="b">
        <v>0</v>
      </c>
      <c r="W3662" s="1">
        <v>42795</v>
      </c>
      <c r="X3662">
        <v>3</v>
      </c>
      <c r="Y3662">
        <v>2017</v>
      </c>
      <c r="Z3662" t="s">
        <v>8</v>
      </c>
      <c r="AA3662" t="s">
        <v>8</v>
      </c>
      <c r="AB3662" t="b">
        <v>0</v>
      </c>
      <c r="AC3662" t="b">
        <v>0</v>
      </c>
      <c r="AE3662" t="b">
        <v>1</v>
      </c>
      <c r="AF3662" t="b">
        <v>0</v>
      </c>
      <c r="AG3662" t="b">
        <v>0</v>
      </c>
      <c r="AH3662" t="s">
        <v>105</v>
      </c>
      <c r="AI3662" t="b">
        <v>0</v>
      </c>
      <c r="AK3662" t="b">
        <v>0</v>
      </c>
      <c r="AL3662" s="1"/>
      <c r="AM3662" t="s">
        <v>162</v>
      </c>
      <c r="AN3662" s="2">
        <v>44297.835520833331</v>
      </c>
      <c r="AP3662" s="2">
        <v>43169.630393518521</v>
      </c>
      <c r="AQ3662" s="1"/>
      <c r="AS3662" t="b">
        <v>0</v>
      </c>
      <c r="AV3662" t="s">
        <v>105</v>
      </c>
      <c r="BB3662" t="s">
        <v>9336</v>
      </c>
      <c r="BD3662" t="b">
        <v>0</v>
      </c>
      <c r="BH3662" t="s">
        <v>272</v>
      </c>
      <c r="BI3662" t="s">
        <v>200</v>
      </c>
      <c r="BJ3662" t="s">
        <v>105</v>
      </c>
      <c r="BM3662" t="s">
        <v>291</v>
      </c>
      <c r="BN3662" t="s">
        <v>203</v>
      </c>
      <c r="BQ3662" t="s">
        <v>204</v>
      </c>
      <c r="BR3662" t="b">
        <v>0</v>
      </c>
      <c r="BT3662" t="b">
        <v>0</v>
      </c>
      <c r="BW3662" t="s">
        <v>103</v>
      </c>
      <c r="BX3662" t="b">
        <v>0</v>
      </c>
      <c r="BY3662" s="2">
        <v>44376.857569444444</v>
      </c>
      <c r="CB3662" t="b">
        <v>0</v>
      </c>
      <c r="CC3662" t="b">
        <v>1</v>
      </c>
      <c r="CF3662">
        <v>1925</v>
      </c>
      <c r="CH3662">
        <v>1925</v>
      </c>
      <c r="CI3662">
        <v>100</v>
      </c>
      <c r="CJ3662">
        <v>0</v>
      </c>
      <c r="CK3662">
        <f>YEAR(tbl_Opportunity[[#This Row],[Close Date]])</f>
        <v>2017</v>
      </c>
    </row>
    <row r="3663" spans="1:89">
      <c r="A3663" t="s">
        <v>274</v>
      </c>
      <c r="B3663" t="b">
        <v>0</v>
      </c>
      <c r="D3663" t="b">
        <v>0</v>
      </c>
      <c r="E3663" t="s">
        <v>2796</v>
      </c>
      <c r="H3663" s="1">
        <v>43006</v>
      </c>
      <c r="I3663" t="b">
        <v>1</v>
      </c>
      <c r="L3663" t="s">
        <v>5415</v>
      </c>
      <c r="O3663" t="s">
        <v>2137</v>
      </c>
      <c r="P3663" t="b">
        <v>0</v>
      </c>
      <c r="Q3663" s="2">
        <v>43006.686168981483</v>
      </c>
      <c r="R3663" s="1"/>
      <c r="S3663" t="b">
        <v>0</v>
      </c>
      <c r="U3663" s="1"/>
      <c r="V3663" t="b">
        <v>0</v>
      </c>
      <c r="W3663" s="1">
        <v>42795</v>
      </c>
      <c r="X3663">
        <v>3</v>
      </c>
      <c r="Y3663">
        <v>2017</v>
      </c>
      <c r="Z3663" t="s">
        <v>8</v>
      </c>
      <c r="AA3663" t="s">
        <v>8</v>
      </c>
      <c r="AB3663" t="b">
        <v>0</v>
      </c>
      <c r="AC3663" t="b">
        <v>0</v>
      </c>
      <c r="AE3663" t="b">
        <v>1</v>
      </c>
      <c r="AF3663" t="b">
        <v>0</v>
      </c>
      <c r="AG3663" t="b">
        <v>0</v>
      </c>
      <c r="AH3663" t="s">
        <v>4366</v>
      </c>
      <c r="AI3663" t="b">
        <v>0</v>
      </c>
      <c r="AK3663" t="b">
        <v>0</v>
      </c>
      <c r="AL3663" s="1"/>
      <c r="AM3663" t="s">
        <v>162</v>
      </c>
      <c r="AN3663" s="2">
        <v>44297.835520833331</v>
      </c>
      <c r="AP3663" s="2">
        <v>43169.630393518521</v>
      </c>
      <c r="AQ3663" s="1"/>
      <c r="AS3663" t="b">
        <v>0</v>
      </c>
      <c r="AU3663" t="s">
        <v>212</v>
      </c>
      <c r="AV3663" t="s">
        <v>105</v>
      </c>
      <c r="BB3663" t="s">
        <v>9337</v>
      </c>
      <c r="BD3663" t="b">
        <v>0</v>
      </c>
      <c r="BH3663" t="s">
        <v>272</v>
      </c>
      <c r="BI3663" t="s">
        <v>200</v>
      </c>
      <c r="BJ3663" t="s">
        <v>216</v>
      </c>
      <c r="BM3663" t="s">
        <v>291</v>
      </c>
      <c r="BN3663" t="s">
        <v>203</v>
      </c>
      <c r="BQ3663" t="s">
        <v>204</v>
      </c>
      <c r="BR3663" t="b">
        <v>0</v>
      </c>
      <c r="BT3663" t="b">
        <v>0</v>
      </c>
      <c r="BW3663" t="s">
        <v>103</v>
      </c>
      <c r="BX3663" t="b">
        <v>0</v>
      </c>
      <c r="BY3663" s="2">
        <v>44376.857569444444</v>
      </c>
      <c r="CB3663" t="b">
        <v>0</v>
      </c>
      <c r="CC3663" t="b">
        <v>1</v>
      </c>
      <c r="CF3663">
        <v>800</v>
      </c>
      <c r="CH3663">
        <v>800</v>
      </c>
      <c r="CI3663">
        <v>100</v>
      </c>
      <c r="CJ3663">
        <v>0</v>
      </c>
      <c r="CK3663">
        <f>YEAR(tbl_Opportunity[[#This Row],[Close Date]])</f>
        <v>2017</v>
      </c>
    </row>
    <row r="3664" spans="1:89">
      <c r="A3664" t="s">
        <v>1064</v>
      </c>
      <c r="B3664" t="b">
        <v>0</v>
      </c>
      <c r="D3664" t="b">
        <v>0</v>
      </c>
      <c r="E3664" t="s">
        <v>1221</v>
      </c>
      <c r="H3664" s="1">
        <v>43373</v>
      </c>
      <c r="I3664" t="b">
        <v>1</v>
      </c>
      <c r="L3664" t="s">
        <v>1591</v>
      </c>
      <c r="O3664" t="s">
        <v>2137</v>
      </c>
      <c r="P3664" t="b">
        <v>0</v>
      </c>
      <c r="Q3664" s="2">
        <v>43213.822256944448</v>
      </c>
      <c r="R3664" s="1"/>
      <c r="S3664" t="b">
        <v>0</v>
      </c>
      <c r="U3664" s="1"/>
      <c r="V3664" t="b">
        <v>0</v>
      </c>
      <c r="W3664" s="1">
        <v>43160</v>
      </c>
      <c r="X3664">
        <v>3</v>
      </c>
      <c r="Y3664">
        <v>2018</v>
      </c>
      <c r="Z3664" t="s">
        <v>8</v>
      </c>
      <c r="AA3664" t="s">
        <v>8</v>
      </c>
      <c r="AB3664" t="b">
        <v>0</v>
      </c>
      <c r="AC3664" t="b">
        <v>0</v>
      </c>
      <c r="AE3664" t="b">
        <v>1</v>
      </c>
      <c r="AF3664" t="b">
        <v>0</v>
      </c>
      <c r="AG3664" t="b">
        <v>0</v>
      </c>
      <c r="AH3664" t="s">
        <v>3190</v>
      </c>
      <c r="AI3664" t="b">
        <v>0</v>
      </c>
      <c r="AK3664" t="b">
        <v>0</v>
      </c>
      <c r="AL3664" s="1"/>
      <c r="AM3664" t="s">
        <v>162</v>
      </c>
      <c r="AN3664" s="2">
        <v>44296.95826388889</v>
      </c>
      <c r="AP3664" s="2">
        <v>43760.545474537037</v>
      </c>
      <c r="AQ3664" s="1"/>
      <c r="AS3664" t="b">
        <v>0</v>
      </c>
      <c r="AV3664" t="s">
        <v>176</v>
      </c>
      <c r="BB3664" t="s">
        <v>9338</v>
      </c>
      <c r="BD3664" t="b">
        <v>0</v>
      </c>
      <c r="BH3664" t="s">
        <v>406</v>
      </c>
      <c r="BI3664" t="s">
        <v>200</v>
      </c>
      <c r="BJ3664" t="s">
        <v>216</v>
      </c>
      <c r="BL3664" t="s">
        <v>1591</v>
      </c>
      <c r="BM3664" t="s">
        <v>291</v>
      </c>
      <c r="BN3664" t="s">
        <v>203</v>
      </c>
      <c r="BQ3664" t="s">
        <v>204</v>
      </c>
      <c r="BR3664" t="b">
        <v>0</v>
      </c>
      <c r="BT3664" t="b">
        <v>0</v>
      </c>
      <c r="BW3664" t="s">
        <v>103</v>
      </c>
      <c r="BX3664" t="b">
        <v>0</v>
      </c>
      <c r="BY3664" s="2">
        <v>44376.857569444444</v>
      </c>
      <c r="CB3664" t="b">
        <v>0</v>
      </c>
      <c r="CC3664" t="b">
        <v>1</v>
      </c>
      <c r="CF3664">
        <v>3600</v>
      </c>
      <c r="CH3664">
        <v>3600</v>
      </c>
      <c r="CI3664">
        <v>100</v>
      </c>
      <c r="CJ3664">
        <v>0</v>
      </c>
      <c r="CK3664">
        <f>YEAR(tbl_Opportunity[[#This Row],[Close Date]])</f>
        <v>2018</v>
      </c>
    </row>
    <row r="3665" spans="1:89">
      <c r="A3665" t="s">
        <v>8784</v>
      </c>
      <c r="B3665" t="b">
        <v>0</v>
      </c>
      <c r="D3665" t="b">
        <v>0</v>
      </c>
      <c r="E3665" t="s">
        <v>5179</v>
      </c>
      <c r="H3665" s="1">
        <v>43373</v>
      </c>
      <c r="I3665" t="b">
        <v>1</v>
      </c>
      <c r="L3665" t="s">
        <v>8830</v>
      </c>
      <c r="O3665" t="s">
        <v>2137</v>
      </c>
      <c r="P3665" t="b">
        <v>0</v>
      </c>
      <c r="Q3665" s="2">
        <v>43279.543055555558</v>
      </c>
      <c r="R3665" s="1"/>
      <c r="S3665" t="b">
        <v>0</v>
      </c>
      <c r="U3665" s="1"/>
      <c r="V3665" t="b">
        <v>0</v>
      </c>
      <c r="W3665" s="1">
        <v>43160</v>
      </c>
      <c r="X3665">
        <v>3</v>
      </c>
      <c r="Y3665">
        <v>2018</v>
      </c>
      <c r="Z3665" t="s">
        <v>8</v>
      </c>
      <c r="AA3665" t="s">
        <v>8</v>
      </c>
      <c r="AB3665" t="b">
        <v>0</v>
      </c>
      <c r="AC3665" t="b">
        <v>0</v>
      </c>
      <c r="AE3665" t="b">
        <v>1</v>
      </c>
      <c r="AF3665" t="b">
        <v>0</v>
      </c>
      <c r="AG3665" t="b">
        <v>0</v>
      </c>
      <c r="AH3665" t="s">
        <v>4366</v>
      </c>
      <c r="AI3665" t="b">
        <v>0</v>
      </c>
      <c r="AK3665" t="b">
        <v>0</v>
      </c>
      <c r="AL3665" s="1"/>
      <c r="AM3665" t="s">
        <v>162</v>
      </c>
      <c r="AN3665" s="2">
        <v>44296.95826388889</v>
      </c>
      <c r="AP3665" s="2">
        <v>43683.67224537037</v>
      </c>
      <c r="AQ3665" s="1"/>
      <c r="AS3665" t="b">
        <v>0</v>
      </c>
      <c r="AV3665" t="s">
        <v>176</v>
      </c>
      <c r="BB3665" t="s">
        <v>9339</v>
      </c>
      <c r="BD3665" t="b">
        <v>0</v>
      </c>
      <c r="BH3665" t="s">
        <v>272</v>
      </c>
      <c r="BI3665" t="s">
        <v>200</v>
      </c>
      <c r="BL3665" t="s">
        <v>8830</v>
      </c>
      <c r="BM3665" t="s">
        <v>291</v>
      </c>
      <c r="BN3665" t="s">
        <v>203</v>
      </c>
      <c r="BQ3665" t="s">
        <v>204</v>
      </c>
      <c r="BR3665" t="b">
        <v>0</v>
      </c>
      <c r="BT3665" t="b">
        <v>0</v>
      </c>
      <c r="BW3665" t="s">
        <v>103</v>
      </c>
      <c r="BX3665" t="b">
        <v>0</v>
      </c>
      <c r="BY3665" s="2">
        <v>44376.857569444444</v>
      </c>
      <c r="CB3665" t="b">
        <v>0</v>
      </c>
      <c r="CC3665" t="b">
        <v>1</v>
      </c>
      <c r="CF3665">
        <v>14315</v>
      </c>
      <c r="CH3665">
        <v>14315</v>
      </c>
      <c r="CI3665">
        <v>100</v>
      </c>
      <c r="CJ3665">
        <v>0</v>
      </c>
      <c r="CK3665">
        <f>YEAR(tbl_Opportunity[[#This Row],[Close Date]])</f>
        <v>2018</v>
      </c>
    </row>
    <row r="3666" spans="1:89">
      <c r="A3666" t="s">
        <v>1170</v>
      </c>
      <c r="B3666" t="b">
        <v>0</v>
      </c>
      <c r="D3666" t="b">
        <v>0</v>
      </c>
      <c r="E3666" t="s">
        <v>1005</v>
      </c>
      <c r="H3666" s="1">
        <v>43290</v>
      </c>
      <c r="I3666" t="b">
        <v>1</v>
      </c>
      <c r="L3666" t="s">
        <v>1173</v>
      </c>
      <c r="O3666" t="s">
        <v>2137</v>
      </c>
      <c r="P3666" t="b">
        <v>0</v>
      </c>
      <c r="Q3666" s="2">
        <v>43279.716921296298</v>
      </c>
      <c r="R3666" s="1"/>
      <c r="S3666" t="b">
        <v>0</v>
      </c>
      <c r="U3666" s="1"/>
      <c r="V3666" t="b">
        <v>0</v>
      </c>
      <c r="W3666" s="1">
        <v>43160</v>
      </c>
      <c r="X3666">
        <v>3</v>
      </c>
      <c r="Y3666">
        <v>2018</v>
      </c>
      <c r="Z3666" t="s">
        <v>8</v>
      </c>
      <c r="AA3666" t="s">
        <v>8</v>
      </c>
      <c r="AB3666" t="b">
        <v>0</v>
      </c>
      <c r="AC3666" t="b">
        <v>0</v>
      </c>
      <c r="AE3666" t="b">
        <v>1</v>
      </c>
      <c r="AF3666" t="b">
        <v>0</v>
      </c>
      <c r="AG3666" t="b">
        <v>0</v>
      </c>
      <c r="AH3666" t="s">
        <v>4366</v>
      </c>
      <c r="AI3666" t="b">
        <v>0</v>
      </c>
      <c r="AK3666" t="b">
        <v>0</v>
      </c>
      <c r="AL3666" s="1"/>
      <c r="AM3666" t="s">
        <v>162</v>
      </c>
      <c r="AN3666" s="2">
        <v>44296.95826388889</v>
      </c>
      <c r="AP3666" s="2">
        <v>43291.55572916667</v>
      </c>
      <c r="AQ3666" s="1"/>
      <c r="AS3666" t="b">
        <v>0</v>
      </c>
      <c r="AV3666" t="s">
        <v>176</v>
      </c>
      <c r="BB3666" t="s">
        <v>9340</v>
      </c>
      <c r="BD3666" t="b">
        <v>0</v>
      </c>
      <c r="BH3666" t="s">
        <v>272</v>
      </c>
      <c r="BI3666" t="s">
        <v>200</v>
      </c>
      <c r="BJ3666" t="s">
        <v>216</v>
      </c>
      <c r="BM3666" t="s">
        <v>291</v>
      </c>
      <c r="BN3666" t="s">
        <v>203</v>
      </c>
      <c r="BQ3666" t="s">
        <v>204</v>
      </c>
      <c r="BR3666" t="b">
        <v>0</v>
      </c>
      <c r="BT3666" t="b">
        <v>0</v>
      </c>
      <c r="BW3666" t="s">
        <v>103</v>
      </c>
      <c r="BX3666" t="b">
        <v>0</v>
      </c>
      <c r="BY3666" s="2">
        <v>44376.857569444444</v>
      </c>
      <c r="CB3666" t="b">
        <v>0</v>
      </c>
      <c r="CC3666" t="b">
        <v>1</v>
      </c>
      <c r="CF3666">
        <v>4600</v>
      </c>
      <c r="CH3666">
        <v>4600</v>
      </c>
      <c r="CI3666">
        <v>100</v>
      </c>
      <c r="CJ3666">
        <v>0</v>
      </c>
      <c r="CK3666">
        <f>YEAR(tbl_Opportunity[[#This Row],[Close Date]])</f>
        <v>2018</v>
      </c>
    </row>
    <row r="3667" spans="1:89">
      <c r="A3667" t="s">
        <v>8784</v>
      </c>
      <c r="B3667" t="b">
        <v>0</v>
      </c>
      <c r="D3667" t="b">
        <v>0</v>
      </c>
      <c r="H3667" s="1">
        <v>43294</v>
      </c>
      <c r="I3667" t="b">
        <v>1</v>
      </c>
      <c r="L3667" t="s">
        <v>9341</v>
      </c>
      <c r="O3667" t="s">
        <v>2137</v>
      </c>
      <c r="P3667" t="b">
        <v>0</v>
      </c>
      <c r="Q3667" s="2">
        <v>43280.886099537034</v>
      </c>
      <c r="R3667" s="1"/>
      <c r="S3667" t="b">
        <v>0</v>
      </c>
      <c r="U3667" s="1"/>
      <c r="V3667" t="b">
        <v>0</v>
      </c>
      <c r="W3667" s="1">
        <v>43160</v>
      </c>
      <c r="X3667">
        <v>3</v>
      </c>
      <c r="Y3667">
        <v>2018</v>
      </c>
      <c r="Z3667" t="s">
        <v>8</v>
      </c>
      <c r="AA3667" t="s">
        <v>8</v>
      </c>
      <c r="AB3667" t="b">
        <v>0</v>
      </c>
      <c r="AC3667" t="b">
        <v>0</v>
      </c>
      <c r="AE3667" t="b">
        <v>1</v>
      </c>
      <c r="AF3667" t="b">
        <v>0</v>
      </c>
      <c r="AG3667" t="b">
        <v>0</v>
      </c>
      <c r="AI3667" t="b">
        <v>0</v>
      </c>
      <c r="AK3667" t="b">
        <v>0</v>
      </c>
      <c r="AL3667" s="1"/>
      <c r="AM3667" t="s">
        <v>162</v>
      </c>
      <c r="AN3667" s="2">
        <v>44296.95826388889</v>
      </c>
      <c r="AP3667" s="2">
        <v>43294.570949074077</v>
      </c>
      <c r="AQ3667" s="1"/>
      <c r="AS3667" t="b">
        <v>0</v>
      </c>
      <c r="AV3667" t="s">
        <v>93</v>
      </c>
      <c r="BB3667" t="s">
        <v>9342</v>
      </c>
      <c r="BD3667" t="b">
        <v>0</v>
      </c>
      <c r="BH3667" t="s">
        <v>272</v>
      </c>
      <c r="BI3667" t="s">
        <v>200</v>
      </c>
      <c r="BM3667" t="s">
        <v>291</v>
      </c>
      <c r="BN3667" t="s">
        <v>203</v>
      </c>
      <c r="BQ3667" t="s">
        <v>204</v>
      </c>
      <c r="BR3667" t="b">
        <v>0</v>
      </c>
      <c r="BT3667" t="b">
        <v>0</v>
      </c>
      <c r="BW3667" t="s">
        <v>103</v>
      </c>
      <c r="BX3667" t="b">
        <v>0</v>
      </c>
      <c r="BY3667" s="2">
        <v>44376.857569444444</v>
      </c>
      <c r="CB3667" t="b">
        <v>0</v>
      </c>
      <c r="CC3667" t="b">
        <v>1</v>
      </c>
      <c r="CF3667">
        <v>3600</v>
      </c>
      <c r="CH3667">
        <v>3600</v>
      </c>
      <c r="CI3667">
        <v>100</v>
      </c>
      <c r="CJ3667">
        <v>0</v>
      </c>
      <c r="CK3667">
        <f>YEAR(tbl_Opportunity[[#This Row],[Close Date]])</f>
        <v>2018</v>
      </c>
    </row>
    <row r="3668" spans="1:89">
      <c r="A3668" t="s">
        <v>208</v>
      </c>
      <c r="B3668" t="b">
        <v>0</v>
      </c>
      <c r="D3668" t="b">
        <v>0</v>
      </c>
      <c r="E3668" t="s">
        <v>6025</v>
      </c>
      <c r="H3668" s="1">
        <v>43293</v>
      </c>
      <c r="I3668" t="b">
        <v>1</v>
      </c>
      <c r="L3668" t="s">
        <v>8986</v>
      </c>
      <c r="O3668" t="s">
        <v>2137</v>
      </c>
      <c r="P3668" t="b">
        <v>0</v>
      </c>
      <c r="Q3668" s="2">
        <v>43292.547407407408</v>
      </c>
      <c r="R3668" s="1"/>
      <c r="S3668" t="b">
        <v>0</v>
      </c>
      <c r="U3668" s="1"/>
      <c r="V3668" t="b">
        <v>0</v>
      </c>
      <c r="W3668" s="1">
        <v>43160</v>
      </c>
      <c r="X3668">
        <v>3</v>
      </c>
      <c r="Y3668">
        <v>2018</v>
      </c>
      <c r="Z3668" t="s">
        <v>8</v>
      </c>
      <c r="AA3668" t="s">
        <v>8</v>
      </c>
      <c r="AB3668" t="b">
        <v>0</v>
      </c>
      <c r="AC3668" t="b">
        <v>0</v>
      </c>
      <c r="AE3668" t="b">
        <v>1</v>
      </c>
      <c r="AF3668" t="b">
        <v>0</v>
      </c>
      <c r="AG3668" t="b">
        <v>0</v>
      </c>
      <c r="AH3668" t="s">
        <v>4366</v>
      </c>
      <c r="AI3668" t="b">
        <v>0</v>
      </c>
      <c r="AK3668" t="b">
        <v>0</v>
      </c>
      <c r="AL3668" s="1"/>
      <c r="AM3668" t="s">
        <v>162</v>
      </c>
      <c r="AN3668" s="2">
        <v>44296.95826388889</v>
      </c>
      <c r="AP3668" s="2">
        <v>43299.724270833336</v>
      </c>
      <c r="AQ3668" s="1"/>
      <c r="AS3668" t="b">
        <v>0</v>
      </c>
      <c r="AV3668" t="s">
        <v>2820</v>
      </c>
      <c r="BB3668" t="s">
        <v>9343</v>
      </c>
      <c r="BD3668" t="b">
        <v>0</v>
      </c>
      <c r="BH3668" t="s">
        <v>272</v>
      </c>
      <c r="BI3668" t="s">
        <v>200</v>
      </c>
      <c r="BJ3668" t="s">
        <v>216</v>
      </c>
      <c r="BM3668" t="s">
        <v>291</v>
      </c>
      <c r="BN3668" t="s">
        <v>203</v>
      </c>
      <c r="BQ3668" t="s">
        <v>204</v>
      </c>
      <c r="BR3668" t="b">
        <v>0</v>
      </c>
      <c r="BT3668" t="b">
        <v>0</v>
      </c>
      <c r="BW3668" t="s">
        <v>103</v>
      </c>
      <c r="BX3668" t="b">
        <v>0</v>
      </c>
      <c r="BY3668" s="2">
        <v>44376.857569444444</v>
      </c>
      <c r="CB3668" t="b">
        <v>0</v>
      </c>
      <c r="CC3668" t="b">
        <v>1</v>
      </c>
      <c r="CF3668">
        <v>4600</v>
      </c>
      <c r="CH3668">
        <v>4600</v>
      </c>
      <c r="CI3668">
        <v>100</v>
      </c>
      <c r="CJ3668">
        <v>0</v>
      </c>
      <c r="CK3668">
        <f>YEAR(tbl_Opportunity[[#This Row],[Close Date]])</f>
        <v>2018</v>
      </c>
    </row>
    <row r="3669" spans="1:89">
      <c r="A3669" t="s">
        <v>475</v>
      </c>
      <c r="B3669" t="b">
        <v>0</v>
      </c>
      <c r="D3669" t="b">
        <v>0</v>
      </c>
      <c r="H3669" s="1">
        <v>43292</v>
      </c>
      <c r="I3669" t="b">
        <v>1</v>
      </c>
      <c r="L3669" t="s">
        <v>9344</v>
      </c>
      <c r="O3669" t="s">
        <v>2137</v>
      </c>
      <c r="P3669" t="b">
        <v>0</v>
      </c>
      <c r="Q3669" s="2">
        <v>43292.616828703707</v>
      </c>
      <c r="R3669" s="1"/>
      <c r="S3669" t="b">
        <v>0</v>
      </c>
      <c r="U3669" s="1"/>
      <c r="V3669" t="b">
        <v>0</v>
      </c>
      <c r="W3669" s="1">
        <v>43160</v>
      </c>
      <c r="X3669">
        <v>3</v>
      </c>
      <c r="Y3669">
        <v>2018</v>
      </c>
      <c r="Z3669" t="s">
        <v>8</v>
      </c>
      <c r="AA3669" t="s">
        <v>8</v>
      </c>
      <c r="AB3669" t="b">
        <v>0</v>
      </c>
      <c r="AC3669" t="b">
        <v>0</v>
      </c>
      <c r="AE3669" t="b">
        <v>1</v>
      </c>
      <c r="AF3669" t="b">
        <v>0</v>
      </c>
      <c r="AG3669" t="b">
        <v>0</v>
      </c>
      <c r="AH3669" t="s">
        <v>3190</v>
      </c>
      <c r="AI3669" t="b">
        <v>0</v>
      </c>
      <c r="AK3669" t="b">
        <v>0</v>
      </c>
      <c r="AL3669" s="1"/>
      <c r="AM3669" t="s">
        <v>162</v>
      </c>
      <c r="AN3669" s="2">
        <v>44296.95826388889</v>
      </c>
      <c r="AP3669" s="2"/>
      <c r="AQ3669" s="1"/>
      <c r="AS3669" t="b">
        <v>0</v>
      </c>
      <c r="AV3669" t="s">
        <v>2956</v>
      </c>
      <c r="BB3669" t="s">
        <v>9345</v>
      </c>
      <c r="BD3669" t="b">
        <v>0</v>
      </c>
      <c r="BH3669" t="s">
        <v>272</v>
      </c>
      <c r="BI3669" t="s">
        <v>200</v>
      </c>
      <c r="BM3669" t="s">
        <v>291</v>
      </c>
      <c r="BN3669" t="s">
        <v>203</v>
      </c>
      <c r="BQ3669" t="s">
        <v>204</v>
      </c>
      <c r="BR3669" t="b">
        <v>0</v>
      </c>
      <c r="BT3669" t="b">
        <v>0</v>
      </c>
      <c r="BW3669" t="s">
        <v>103</v>
      </c>
      <c r="BX3669" t="b">
        <v>0</v>
      </c>
      <c r="BY3669" s="2">
        <v>44376.857569444444</v>
      </c>
      <c r="CB3669" t="b">
        <v>0</v>
      </c>
      <c r="CC3669" t="b">
        <v>1</v>
      </c>
      <c r="CF3669">
        <v>2950</v>
      </c>
      <c r="CH3669">
        <v>2950</v>
      </c>
      <c r="CI3669">
        <v>100</v>
      </c>
      <c r="CJ3669">
        <v>0</v>
      </c>
      <c r="CK3669">
        <f>YEAR(tbl_Opportunity[[#This Row],[Close Date]])</f>
        <v>2018</v>
      </c>
    </row>
    <row r="3670" spans="1:89">
      <c r="A3670" t="s">
        <v>8784</v>
      </c>
      <c r="B3670" t="b">
        <v>0</v>
      </c>
      <c r="D3670" t="b">
        <v>0</v>
      </c>
      <c r="E3670" t="s">
        <v>5179</v>
      </c>
      <c r="H3670" s="1">
        <v>43311</v>
      </c>
      <c r="I3670" t="b">
        <v>1</v>
      </c>
      <c r="L3670" t="s">
        <v>9049</v>
      </c>
      <c r="O3670" t="s">
        <v>2137</v>
      </c>
      <c r="P3670" t="b">
        <v>0</v>
      </c>
      <c r="Q3670" s="2">
        <v>43305.518437500003</v>
      </c>
      <c r="R3670" s="1"/>
      <c r="S3670" t="b">
        <v>0</v>
      </c>
      <c r="U3670" s="1"/>
      <c r="V3670" t="b">
        <v>0</v>
      </c>
      <c r="W3670" s="1">
        <v>43160</v>
      </c>
      <c r="X3670">
        <v>3</v>
      </c>
      <c r="Y3670">
        <v>2018</v>
      </c>
      <c r="Z3670" t="s">
        <v>8</v>
      </c>
      <c r="AA3670" t="s">
        <v>8</v>
      </c>
      <c r="AB3670" t="b">
        <v>0</v>
      </c>
      <c r="AC3670" t="b">
        <v>0</v>
      </c>
      <c r="AE3670" t="b">
        <v>1</v>
      </c>
      <c r="AF3670" t="b">
        <v>0</v>
      </c>
      <c r="AG3670" t="b">
        <v>0</v>
      </c>
      <c r="AH3670" t="s">
        <v>4366</v>
      </c>
      <c r="AI3670" t="b">
        <v>0</v>
      </c>
      <c r="AK3670" t="b">
        <v>0</v>
      </c>
      <c r="AL3670" s="1"/>
      <c r="AM3670" t="s">
        <v>162</v>
      </c>
      <c r="AN3670" s="2">
        <v>44296.95826388889</v>
      </c>
      <c r="AP3670" s="2">
        <v>43314.564953703702</v>
      </c>
      <c r="AQ3670" s="1"/>
      <c r="AS3670" t="b">
        <v>0</v>
      </c>
      <c r="AV3670" t="s">
        <v>176</v>
      </c>
      <c r="BB3670" t="s">
        <v>9346</v>
      </c>
      <c r="BD3670" t="b">
        <v>0</v>
      </c>
      <c r="BH3670" t="s">
        <v>272</v>
      </c>
      <c r="BI3670" t="s">
        <v>200</v>
      </c>
      <c r="BJ3670" t="s">
        <v>346</v>
      </c>
      <c r="BM3670" t="s">
        <v>291</v>
      </c>
      <c r="BN3670" t="s">
        <v>203</v>
      </c>
      <c r="BQ3670" t="s">
        <v>204</v>
      </c>
      <c r="BR3670" t="b">
        <v>0</v>
      </c>
      <c r="BT3670" t="b">
        <v>0</v>
      </c>
      <c r="BW3670" t="s">
        <v>103</v>
      </c>
      <c r="BX3670" t="b">
        <v>0</v>
      </c>
      <c r="BY3670" s="2">
        <v>44376.857569444444</v>
      </c>
      <c r="CB3670" t="b">
        <v>0</v>
      </c>
      <c r="CC3670" t="b">
        <v>1</v>
      </c>
      <c r="CF3670">
        <v>4600</v>
      </c>
      <c r="CH3670">
        <v>4600</v>
      </c>
      <c r="CI3670">
        <v>100</v>
      </c>
      <c r="CJ3670">
        <v>0</v>
      </c>
      <c r="CK3670">
        <f>YEAR(tbl_Opportunity[[#This Row],[Close Date]])</f>
        <v>2018</v>
      </c>
    </row>
    <row r="3671" spans="1:89">
      <c r="A3671" t="s">
        <v>423</v>
      </c>
      <c r="B3671" t="b">
        <v>0</v>
      </c>
      <c r="D3671" t="b">
        <v>0</v>
      </c>
      <c r="E3671" t="s">
        <v>6025</v>
      </c>
      <c r="H3671" s="1">
        <v>43312</v>
      </c>
      <c r="I3671" t="b">
        <v>1</v>
      </c>
      <c r="L3671" t="s">
        <v>9347</v>
      </c>
      <c r="O3671" t="s">
        <v>2137</v>
      </c>
      <c r="P3671" t="b">
        <v>0</v>
      </c>
      <c r="Q3671" s="2">
        <v>43307.552546296298</v>
      </c>
      <c r="R3671" s="1"/>
      <c r="S3671" t="b">
        <v>0</v>
      </c>
      <c r="U3671" s="1"/>
      <c r="V3671" t="b">
        <v>0</v>
      </c>
      <c r="W3671" s="1">
        <v>43160</v>
      </c>
      <c r="X3671">
        <v>3</v>
      </c>
      <c r="Y3671">
        <v>2018</v>
      </c>
      <c r="Z3671" t="s">
        <v>8</v>
      </c>
      <c r="AA3671" t="s">
        <v>8</v>
      </c>
      <c r="AB3671" t="b">
        <v>0</v>
      </c>
      <c r="AC3671" t="b">
        <v>0</v>
      </c>
      <c r="AE3671" t="b">
        <v>1</v>
      </c>
      <c r="AF3671" t="b">
        <v>0</v>
      </c>
      <c r="AG3671" t="b">
        <v>0</v>
      </c>
      <c r="AH3671" t="s">
        <v>4366</v>
      </c>
      <c r="AI3671" t="b">
        <v>0</v>
      </c>
      <c r="AK3671" t="b">
        <v>0</v>
      </c>
      <c r="AL3671" s="1"/>
      <c r="AM3671" t="s">
        <v>162</v>
      </c>
      <c r="AN3671" s="2">
        <v>44297.841400462959</v>
      </c>
      <c r="AP3671" s="2">
        <v>43314.563414351855</v>
      </c>
      <c r="AQ3671" s="1"/>
      <c r="AS3671" t="b">
        <v>0</v>
      </c>
      <c r="AV3671" t="s">
        <v>93</v>
      </c>
      <c r="BB3671" t="s">
        <v>9348</v>
      </c>
      <c r="BD3671" t="b">
        <v>0</v>
      </c>
      <c r="BH3671" t="s">
        <v>272</v>
      </c>
      <c r="BI3671" t="s">
        <v>200</v>
      </c>
      <c r="BJ3671" t="s">
        <v>216</v>
      </c>
      <c r="BM3671" t="s">
        <v>291</v>
      </c>
      <c r="BN3671" t="s">
        <v>203</v>
      </c>
      <c r="BQ3671" t="s">
        <v>204</v>
      </c>
      <c r="BR3671" t="b">
        <v>0</v>
      </c>
      <c r="BT3671" t="b">
        <v>0</v>
      </c>
      <c r="BW3671" t="s">
        <v>103</v>
      </c>
      <c r="BX3671" t="b">
        <v>0</v>
      </c>
      <c r="BY3671" s="2">
        <v>44376.857569444444</v>
      </c>
      <c r="CB3671" t="b">
        <v>0</v>
      </c>
      <c r="CC3671" t="b">
        <v>1</v>
      </c>
      <c r="CF3671">
        <v>4600</v>
      </c>
      <c r="CH3671">
        <v>4600</v>
      </c>
      <c r="CI3671">
        <v>100</v>
      </c>
      <c r="CJ3671">
        <v>0</v>
      </c>
      <c r="CK3671">
        <f>YEAR(tbl_Opportunity[[#This Row],[Close Date]])</f>
        <v>2018</v>
      </c>
    </row>
    <row r="3672" spans="1:89">
      <c r="A3672" t="s">
        <v>465</v>
      </c>
      <c r="B3672" t="b">
        <v>0</v>
      </c>
      <c r="D3672" t="b">
        <v>0</v>
      </c>
      <c r="E3672" t="s">
        <v>320</v>
      </c>
      <c r="H3672" s="1">
        <v>43311</v>
      </c>
      <c r="I3672" t="b">
        <v>1</v>
      </c>
      <c r="L3672" t="s">
        <v>1803</v>
      </c>
      <c r="O3672" t="s">
        <v>2137</v>
      </c>
      <c r="P3672" t="b">
        <v>0</v>
      </c>
      <c r="Q3672" s="2">
        <v>43307.562245370369</v>
      </c>
      <c r="R3672" s="1"/>
      <c r="S3672" t="b">
        <v>0</v>
      </c>
      <c r="U3672" s="1"/>
      <c r="V3672" t="b">
        <v>0</v>
      </c>
      <c r="W3672" s="1">
        <v>43160</v>
      </c>
      <c r="X3672">
        <v>3</v>
      </c>
      <c r="Y3672">
        <v>2018</v>
      </c>
      <c r="Z3672" t="s">
        <v>8</v>
      </c>
      <c r="AA3672" t="s">
        <v>8</v>
      </c>
      <c r="AB3672" t="b">
        <v>0</v>
      </c>
      <c r="AC3672" t="b">
        <v>0</v>
      </c>
      <c r="AE3672" t="b">
        <v>1</v>
      </c>
      <c r="AF3672" t="b">
        <v>0</v>
      </c>
      <c r="AG3672" t="b">
        <v>0</v>
      </c>
      <c r="AH3672" t="s">
        <v>4366</v>
      </c>
      <c r="AI3672" t="b">
        <v>0</v>
      </c>
      <c r="AK3672" t="b">
        <v>0</v>
      </c>
      <c r="AL3672" s="1"/>
      <c r="AM3672" t="s">
        <v>162</v>
      </c>
      <c r="AN3672" s="2">
        <v>44297.83829861111</v>
      </c>
      <c r="AP3672" s="2">
        <v>43314.564398148148</v>
      </c>
      <c r="AQ3672" s="1"/>
      <c r="AS3672" t="b">
        <v>0</v>
      </c>
      <c r="AV3672" t="s">
        <v>213</v>
      </c>
      <c r="BB3672" t="s">
        <v>9349</v>
      </c>
      <c r="BD3672" t="b">
        <v>0</v>
      </c>
      <c r="BH3672" t="s">
        <v>272</v>
      </c>
      <c r="BI3672" t="s">
        <v>200</v>
      </c>
      <c r="BJ3672" t="s">
        <v>216</v>
      </c>
      <c r="BM3672" t="s">
        <v>291</v>
      </c>
      <c r="BN3672" t="s">
        <v>203</v>
      </c>
      <c r="BQ3672" t="s">
        <v>204</v>
      </c>
      <c r="BR3672" t="b">
        <v>0</v>
      </c>
      <c r="BT3672" t="b">
        <v>0</v>
      </c>
      <c r="BW3672" t="s">
        <v>103</v>
      </c>
      <c r="BX3672" t="b">
        <v>0</v>
      </c>
      <c r="BY3672" s="2">
        <v>44376.857569444444</v>
      </c>
      <c r="CB3672" t="b">
        <v>0</v>
      </c>
      <c r="CC3672" t="b">
        <v>1</v>
      </c>
      <c r="CF3672">
        <v>4600</v>
      </c>
      <c r="CH3672">
        <v>4600</v>
      </c>
      <c r="CI3672">
        <v>100</v>
      </c>
      <c r="CJ3672">
        <v>0</v>
      </c>
      <c r="CK3672">
        <f>YEAR(tbl_Opportunity[[#This Row],[Close Date]])</f>
        <v>2018</v>
      </c>
    </row>
    <row r="3673" spans="1:89">
      <c r="A3673" t="s">
        <v>303</v>
      </c>
      <c r="B3673" t="b">
        <v>0</v>
      </c>
      <c r="D3673" t="b">
        <v>0</v>
      </c>
      <c r="H3673" s="1">
        <v>43312</v>
      </c>
      <c r="I3673" t="b">
        <v>1</v>
      </c>
      <c r="O3673" t="s">
        <v>2137</v>
      </c>
      <c r="P3673" t="b">
        <v>0</v>
      </c>
      <c r="Q3673" s="2">
        <v>43314.567615740743</v>
      </c>
      <c r="R3673" s="1"/>
      <c r="S3673" t="b">
        <v>0</v>
      </c>
      <c r="U3673" s="1"/>
      <c r="V3673" t="b">
        <v>0</v>
      </c>
      <c r="W3673" s="1">
        <v>43160</v>
      </c>
      <c r="X3673">
        <v>3</v>
      </c>
      <c r="Y3673">
        <v>2018</v>
      </c>
      <c r="Z3673" t="s">
        <v>8</v>
      </c>
      <c r="AA3673" t="s">
        <v>8</v>
      </c>
      <c r="AB3673" t="b">
        <v>0</v>
      </c>
      <c r="AC3673" t="b">
        <v>0</v>
      </c>
      <c r="AE3673" t="b">
        <v>1</v>
      </c>
      <c r="AF3673" t="b">
        <v>0</v>
      </c>
      <c r="AG3673" t="b">
        <v>0</v>
      </c>
      <c r="AH3673" t="s">
        <v>4366</v>
      </c>
      <c r="AI3673" t="b">
        <v>0</v>
      </c>
      <c r="AK3673" t="b">
        <v>0</v>
      </c>
      <c r="AL3673" s="1"/>
      <c r="AM3673" t="s">
        <v>162</v>
      </c>
      <c r="AN3673" s="2">
        <v>44296.95826388889</v>
      </c>
      <c r="AP3673" s="2"/>
      <c r="AQ3673" s="1"/>
      <c r="AS3673" t="b">
        <v>0</v>
      </c>
      <c r="AV3673" t="s">
        <v>105</v>
      </c>
      <c r="BB3673" t="s">
        <v>9350</v>
      </c>
      <c r="BD3673" t="b">
        <v>0</v>
      </c>
      <c r="BH3673" t="s">
        <v>272</v>
      </c>
      <c r="BI3673" t="s">
        <v>200</v>
      </c>
      <c r="BJ3673" t="s">
        <v>196</v>
      </c>
      <c r="BM3673" t="s">
        <v>291</v>
      </c>
      <c r="BN3673" t="s">
        <v>203</v>
      </c>
      <c r="BQ3673" t="s">
        <v>204</v>
      </c>
      <c r="BR3673" t="b">
        <v>0</v>
      </c>
      <c r="BT3673" t="b">
        <v>0</v>
      </c>
      <c r="BW3673" t="s">
        <v>103</v>
      </c>
      <c r="BX3673" t="b">
        <v>0</v>
      </c>
      <c r="BY3673" s="2">
        <v>44376.857569444444</v>
      </c>
      <c r="CB3673" t="b">
        <v>0</v>
      </c>
      <c r="CC3673" t="b">
        <v>1</v>
      </c>
      <c r="CF3673">
        <v>1950</v>
      </c>
      <c r="CH3673">
        <v>1950</v>
      </c>
      <c r="CI3673">
        <v>100</v>
      </c>
      <c r="CJ3673">
        <v>0</v>
      </c>
      <c r="CK3673">
        <f>YEAR(tbl_Opportunity[[#This Row],[Close Date]])</f>
        <v>2018</v>
      </c>
    </row>
    <row r="3674" spans="1:89">
      <c r="A3674" t="s">
        <v>319</v>
      </c>
      <c r="B3674" t="b">
        <v>0</v>
      </c>
      <c r="D3674" t="b">
        <v>0</v>
      </c>
      <c r="E3674" t="s">
        <v>7964</v>
      </c>
      <c r="H3674" s="1">
        <v>43284</v>
      </c>
      <c r="I3674" t="b">
        <v>1</v>
      </c>
      <c r="L3674" t="s">
        <v>9043</v>
      </c>
      <c r="O3674" t="s">
        <v>2137</v>
      </c>
      <c r="P3674" t="b">
        <v>0</v>
      </c>
      <c r="Q3674" s="2">
        <v>43314.569108796299</v>
      </c>
      <c r="R3674" s="1"/>
      <c r="S3674" t="b">
        <v>0</v>
      </c>
      <c r="U3674" s="1"/>
      <c r="V3674" t="b">
        <v>0</v>
      </c>
      <c r="W3674" s="1">
        <v>43160</v>
      </c>
      <c r="X3674">
        <v>3</v>
      </c>
      <c r="Y3674">
        <v>2018</v>
      </c>
      <c r="Z3674" t="s">
        <v>8</v>
      </c>
      <c r="AA3674" t="s">
        <v>8</v>
      </c>
      <c r="AB3674" t="b">
        <v>0</v>
      </c>
      <c r="AC3674" t="b">
        <v>0</v>
      </c>
      <c r="AE3674" t="b">
        <v>1</v>
      </c>
      <c r="AF3674" t="b">
        <v>0</v>
      </c>
      <c r="AG3674" t="b">
        <v>0</v>
      </c>
      <c r="AI3674" t="b">
        <v>0</v>
      </c>
      <c r="AK3674" t="b">
        <v>0</v>
      </c>
      <c r="AL3674" s="1"/>
      <c r="AM3674" t="s">
        <v>162</v>
      </c>
      <c r="AN3674" s="2">
        <v>44296.95826388889</v>
      </c>
      <c r="AP3674" s="2"/>
      <c r="AQ3674" s="1"/>
      <c r="AS3674" t="b">
        <v>0</v>
      </c>
      <c r="AV3674" t="s">
        <v>176</v>
      </c>
      <c r="BB3674" t="s">
        <v>9351</v>
      </c>
      <c r="BD3674" t="b">
        <v>0</v>
      </c>
      <c r="BH3674" t="s">
        <v>272</v>
      </c>
      <c r="BI3674" t="s">
        <v>200</v>
      </c>
      <c r="BM3674" t="s">
        <v>291</v>
      </c>
      <c r="BN3674" t="s">
        <v>203</v>
      </c>
      <c r="BQ3674" t="s">
        <v>204</v>
      </c>
      <c r="BR3674" t="b">
        <v>0</v>
      </c>
      <c r="BT3674" t="b">
        <v>0</v>
      </c>
      <c r="BW3674" t="s">
        <v>103</v>
      </c>
      <c r="BX3674" t="b">
        <v>0</v>
      </c>
      <c r="BY3674" s="2">
        <v>44376.857569444444</v>
      </c>
      <c r="CB3674" t="b">
        <v>0</v>
      </c>
      <c r="CC3674" t="b">
        <v>1</v>
      </c>
      <c r="CF3674">
        <v>650</v>
      </c>
      <c r="CH3674">
        <v>650</v>
      </c>
      <c r="CI3674">
        <v>100</v>
      </c>
      <c r="CJ3674">
        <v>0</v>
      </c>
      <c r="CK3674">
        <f>YEAR(tbl_Opportunity[[#This Row],[Close Date]])</f>
        <v>2018</v>
      </c>
    </row>
    <row r="3675" spans="1:89">
      <c r="A3675" t="s">
        <v>475</v>
      </c>
      <c r="B3675" t="b">
        <v>0</v>
      </c>
      <c r="D3675" t="b">
        <v>0</v>
      </c>
      <c r="H3675" s="1">
        <v>43311</v>
      </c>
      <c r="I3675" t="b">
        <v>1</v>
      </c>
      <c r="O3675" t="s">
        <v>2137</v>
      </c>
      <c r="P3675" t="b">
        <v>0</v>
      </c>
      <c r="Q3675" s="2">
        <v>43314.570081018515</v>
      </c>
      <c r="R3675" s="1"/>
      <c r="S3675" t="b">
        <v>0</v>
      </c>
      <c r="U3675" s="1"/>
      <c r="V3675" t="b">
        <v>0</v>
      </c>
      <c r="W3675" s="1">
        <v>43160</v>
      </c>
      <c r="X3675">
        <v>3</v>
      </c>
      <c r="Y3675">
        <v>2018</v>
      </c>
      <c r="Z3675" t="s">
        <v>8</v>
      </c>
      <c r="AA3675" t="s">
        <v>8</v>
      </c>
      <c r="AB3675" t="b">
        <v>0</v>
      </c>
      <c r="AC3675" t="b">
        <v>0</v>
      </c>
      <c r="AE3675" t="b">
        <v>1</v>
      </c>
      <c r="AF3675" t="b">
        <v>0</v>
      </c>
      <c r="AG3675" t="b">
        <v>0</v>
      </c>
      <c r="AH3675" t="s">
        <v>3190</v>
      </c>
      <c r="AI3675" t="b">
        <v>0</v>
      </c>
      <c r="AK3675" t="b">
        <v>0</v>
      </c>
      <c r="AL3675" s="1"/>
      <c r="AM3675" t="s">
        <v>162</v>
      </c>
      <c r="AN3675" s="2">
        <v>44296.95826388889</v>
      </c>
      <c r="AP3675" s="2"/>
      <c r="AQ3675" s="1"/>
      <c r="AS3675" t="b">
        <v>0</v>
      </c>
      <c r="AV3675" t="s">
        <v>2956</v>
      </c>
      <c r="BB3675" t="s">
        <v>9352</v>
      </c>
      <c r="BD3675" t="b">
        <v>0</v>
      </c>
      <c r="BH3675" t="s">
        <v>272</v>
      </c>
      <c r="BI3675" t="s">
        <v>200</v>
      </c>
      <c r="BM3675" t="s">
        <v>291</v>
      </c>
      <c r="BN3675" t="s">
        <v>203</v>
      </c>
      <c r="BQ3675" t="s">
        <v>204</v>
      </c>
      <c r="BR3675" t="b">
        <v>0</v>
      </c>
      <c r="BT3675" t="b">
        <v>0</v>
      </c>
      <c r="BW3675" t="s">
        <v>103</v>
      </c>
      <c r="BX3675" t="b">
        <v>0</v>
      </c>
      <c r="BY3675" s="2">
        <v>44376.857569444444</v>
      </c>
      <c r="CB3675" t="b">
        <v>0</v>
      </c>
      <c r="CC3675" t="b">
        <v>1</v>
      </c>
      <c r="CF3675">
        <v>2950</v>
      </c>
      <c r="CH3675">
        <v>2950</v>
      </c>
      <c r="CI3675">
        <v>100</v>
      </c>
      <c r="CJ3675">
        <v>0</v>
      </c>
      <c r="CK3675">
        <f>YEAR(tbl_Opportunity[[#This Row],[Close Date]])</f>
        <v>2018</v>
      </c>
    </row>
    <row r="3676" spans="1:89">
      <c r="A3676" t="s">
        <v>319</v>
      </c>
      <c r="B3676" t="b">
        <v>0</v>
      </c>
      <c r="D3676" t="b">
        <v>0</v>
      </c>
      <c r="E3676" t="s">
        <v>7964</v>
      </c>
      <c r="H3676" s="1">
        <v>43343</v>
      </c>
      <c r="I3676" t="b">
        <v>1</v>
      </c>
      <c r="O3676" t="s">
        <v>2137</v>
      </c>
      <c r="P3676" t="b">
        <v>0</v>
      </c>
      <c r="Q3676" s="2">
        <v>43322.613738425927</v>
      </c>
      <c r="R3676" s="1"/>
      <c r="S3676" t="b">
        <v>0</v>
      </c>
      <c r="U3676" s="1"/>
      <c r="V3676" t="b">
        <v>0</v>
      </c>
      <c r="W3676" s="1">
        <v>43160</v>
      </c>
      <c r="X3676">
        <v>3</v>
      </c>
      <c r="Y3676">
        <v>2018</v>
      </c>
      <c r="Z3676" t="s">
        <v>8</v>
      </c>
      <c r="AA3676" t="s">
        <v>8</v>
      </c>
      <c r="AB3676" t="b">
        <v>0</v>
      </c>
      <c r="AC3676" t="b">
        <v>0</v>
      </c>
      <c r="AE3676" t="b">
        <v>1</v>
      </c>
      <c r="AF3676" t="b">
        <v>0</v>
      </c>
      <c r="AG3676" t="b">
        <v>0</v>
      </c>
      <c r="AH3676" t="s">
        <v>4366</v>
      </c>
      <c r="AI3676" t="b">
        <v>0</v>
      </c>
      <c r="AK3676" t="b">
        <v>0</v>
      </c>
      <c r="AL3676" s="1"/>
      <c r="AM3676" t="s">
        <v>162</v>
      </c>
      <c r="AN3676" s="2">
        <v>44297.835520833331</v>
      </c>
      <c r="AP3676" s="2">
        <v>43774.618298611109</v>
      </c>
      <c r="AQ3676" s="1"/>
      <c r="AS3676" t="b">
        <v>0</v>
      </c>
      <c r="AV3676" t="s">
        <v>105</v>
      </c>
      <c r="BB3676" t="s">
        <v>9353</v>
      </c>
      <c r="BD3676" t="b">
        <v>0</v>
      </c>
      <c r="BH3676" t="s">
        <v>272</v>
      </c>
      <c r="BI3676" t="s">
        <v>200</v>
      </c>
      <c r="BJ3676" t="s">
        <v>216</v>
      </c>
      <c r="BL3676" t="s">
        <v>9043</v>
      </c>
      <c r="BM3676" t="s">
        <v>291</v>
      </c>
      <c r="BN3676" t="s">
        <v>203</v>
      </c>
      <c r="BQ3676" t="s">
        <v>204</v>
      </c>
      <c r="BR3676" t="b">
        <v>0</v>
      </c>
      <c r="BT3676" t="b">
        <v>0</v>
      </c>
      <c r="BW3676" t="s">
        <v>103</v>
      </c>
      <c r="BX3676" t="b">
        <v>0</v>
      </c>
      <c r="BY3676" s="2">
        <v>44376.857569444444</v>
      </c>
      <c r="CB3676" t="b">
        <v>0</v>
      </c>
      <c r="CC3676" t="b">
        <v>1</v>
      </c>
      <c r="CF3676">
        <v>4720</v>
      </c>
      <c r="CH3676">
        <v>4720</v>
      </c>
      <c r="CI3676">
        <v>100</v>
      </c>
      <c r="CJ3676">
        <v>0</v>
      </c>
      <c r="CK3676">
        <f>YEAR(tbl_Opportunity[[#This Row],[Close Date]])</f>
        <v>2018</v>
      </c>
    </row>
    <row r="3677" spans="1:89">
      <c r="A3677" t="s">
        <v>712</v>
      </c>
      <c r="B3677" t="b">
        <v>0</v>
      </c>
      <c r="D3677" t="b">
        <v>0</v>
      </c>
      <c r="E3677" t="s">
        <v>6025</v>
      </c>
      <c r="H3677" s="1">
        <v>43373</v>
      </c>
      <c r="I3677" t="b">
        <v>1</v>
      </c>
      <c r="L3677" t="s">
        <v>6543</v>
      </c>
      <c r="O3677" t="s">
        <v>215</v>
      </c>
      <c r="P3677" t="b">
        <v>0</v>
      </c>
      <c r="Q3677" s="2">
        <v>43332.788935185185</v>
      </c>
      <c r="R3677" s="1"/>
      <c r="S3677" t="b">
        <v>0</v>
      </c>
      <c r="U3677" s="1"/>
      <c r="V3677" t="b">
        <v>0</v>
      </c>
      <c r="W3677" s="1">
        <v>43160</v>
      </c>
      <c r="X3677">
        <v>3</v>
      </c>
      <c r="Y3677">
        <v>2018</v>
      </c>
      <c r="Z3677" t="s">
        <v>8</v>
      </c>
      <c r="AA3677" t="s">
        <v>8</v>
      </c>
      <c r="AB3677" t="b">
        <v>0</v>
      </c>
      <c r="AC3677" t="b">
        <v>0</v>
      </c>
      <c r="AE3677" t="b">
        <v>1</v>
      </c>
      <c r="AF3677" t="b">
        <v>0</v>
      </c>
      <c r="AG3677" t="b">
        <v>0</v>
      </c>
      <c r="AI3677" t="b">
        <v>0</v>
      </c>
      <c r="AK3677" t="b">
        <v>0</v>
      </c>
      <c r="AL3677" s="1"/>
      <c r="AM3677" t="s">
        <v>162</v>
      </c>
      <c r="AN3677" s="2">
        <v>44297.840763888889</v>
      </c>
      <c r="AP3677" s="2">
        <v>43760.680555555555</v>
      </c>
      <c r="AQ3677" s="1"/>
      <c r="AS3677" t="b">
        <v>0</v>
      </c>
      <c r="AV3677" t="s">
        <v>197</v>
      </c>
      <c r="BB3677" t="s">
        <v>9354</v>
      </c>
      <c r="BD3677" t="b">
        <v>0</v>
      </c>
      <c r="BH3677" t="s">
        <v>199</v>
      </c>
      <c r="BI3677" t="s">
        <v>200</v>
      </c>
      <c r="BL3677" t="s">
        <v>6543</v>
      </c>
      <c r="BM3677" t="s">
        <v>291</v>
      </c>
      <c r="BN3677" t="s">
        <v>203</v>
      </c>
      <c r="BQ3677" t="s">
        <v>204</v>
      </c>
      <c r="BR3677" t="b">
        <v>0</v>
      </c>
      <c r="BT3677" t="b">
        <v>0</v>
      </c>
      <c r="BW3677" t="s">
        <v>103</v>
      </c>
      <c r="BX3677" t="b">
        <v>0</v>
      </c>
      <c r="BY3677" s="2">
        <v>44376.857569444444</v>
      </c>
      <c r="CB3677" t="b">
        <v>0</v>
      </c>
      <c r="CC3677" t="b">
        <v>1</v>
      </c>
      <c r="CF3677">
        <v>4600</v>
      </c>
      <c r="CH3677">
        <v>4600</v>
      </c>
      <c r="CI3677">
        <v>100</v>
      </c>
      <c r="CJ3677">
        <v>0</v>
      </c>
      <c r="CK3677">
        <f>YEAR(tbl_Opportunity[[#This Row],[Close Date]])</f>
        <v>2018</v>
      </c>
    </row>
    <row r="3678" spans="1:89">
      <c r="A3678" t="s">
        <v>1170</v>
      </c>
      <c r="B3678" t="b">
        <v>0</v>
      </c>
      <c r="D3678" t="b">
        <v>0</v>
      </c>
      <c r="E3678" t="s">
        <v>4664</v>
      </c>
      <c r="H3678" s="1">
        <v>43668</v>
      </c>
      <c r="I3678" t="b">
        <v>1</v>
      </c>
      <c r="L3678" t="s">
        <v>1173</v>
      </c>
      <c r="O3678" t="s">
        <v>272</v>
      </c>
      <c r="P3678" t="b">
        <v>0</v>
      </c>
      <c r="Q3678" s="2">
        <v>43577.520428240743</v>
      </c>
      <c r="R3678" s="1"/>
      <c r="S3678" t="b">
        <v>0</v>
      </c>
      <c r="U3678" s="1"/>
      <c r="V3678" t="b">
        <v>0</v>
      </c>
      <c r="W3678" s="1">
        <v>43525</v>
      </c>
      <c r="X3678">
        <v>3</v>
      </c>
      <c r="Y3678">
        <v>2019</v>
      </c>
      <c r="Z3678" t="s">
        <v>8</v>
      </c>
      <c r="AA3678" t="s">
        <v>8</v>
      </c>
      <c r="AB3678" t="b">
        <v>0</v>
      </c>
      <c r="AC3678" t="b">
        <v>0</v>
      </c>
      <c r="AE3678" t="b">
        <v>1</v>
      </c>
      <c r="AF3678" t="b">
        <v>0</v>
      </c>
      <c r="AG3678" t="b">
        <v>0</v>
      </c>
      <c r="AI3678" t="b">
        <v>0</v>
      </c>
      <c r="AK3678" t="b">
        <v>0</v>
      </c>
      <c r="AL3678" s="1"/>
      <c r="AM3678" t="s">
        <v>162</v>
      </c>
      <c r="AN3678" s="2">
        <v>44296.95826388889</v>
      </c>
      <c r="AP3678" s="2">
        <v>43760.54109953704</v>
      </c>
      <c r="AQ3678" s="1"/>
      <c r="AS3678" t="b">
        <v>0</v>
      </c>
      <c r="AV3678" t="s">
        <v>176</v>
      </c>
      <c r="BB3678" t="s">
        <v>9355</v>
      </c>
      <c r="BD3678" t="b">
        <v>0</v>
      </c>
      <c r="BH3678" t="s">
        <v>406</v>
      </c>
      <c r="BI3678" t="s">
        <v>549</v>
      </c>
      <c r="BL3678" t="s">
        <v>1173</v>
      </c>
      <c r="BM3678" t="s">
        <v>291</v>
      </c>
      <c r="BN3678" t="s">
        <v>203</v>
      </c>
      <c r="BQ3678" t="s">
        <v>204</v>
      </c>
      <c r="BR3678" t="b">
        <v>0</v>
      </c>
      <c r="BT3678" t="b">
        <v>0</v>
      </c>
      <c r="BW3678" t="s">
        <v>103</v>
      </c>
      <c r="BX3678" t="b">
        <v>0</v>
      </c>
      <c r="BY3678" s="2">
        <v>44376.857569444444</v>
      </c>
      <c r="CB3678" t="b">
        <v>0</v>
      </c>
      <c r="CC3678" t="b">
        <v>1</v>
      </c>
      <c r="CF3678">
        <v>3915</v>
      </c>
      <c r="CH3678">
        <v>3915</v>
      </c>
      <c r="CI3678">
        <v>100</v>
      </c>
      <c r="CJ3678">
        <v>0</v>
      </c>
      <c r="CK3678">
        <f>YEAR(tbl_Opportunity[[#This Row],[Close Date]])</f>
        <v>2019</v>
      </c>
    </row>
    <row r="3679" spans="1:89">
      <c r="A3679" t="s">
        <v>541</v>
      </c>
      <c r="B3679" t="b">
        <v>0</v>
      </c>
      <c r="D3679" t="b">
        <v>0</v>
      </c>
      <c r="E3679" t="s">
        <v>6025</v>
      </c>
      <c r="H3679" s="1">
        <v>43721</v>
      </c>
      <c r="I3679" t="b">
        <v>1</v>
      </c>
      <c r="L3679" t="s">
        <v>9313</v>
      </c>
      <c r="O3679" t="s">
        <v>272</v>
      </c>
      <c r="P3679" t="b">
        <v>0</v>
      </c>
      <c r="Q3679" s="2">
        <v>43629.681898148148</v>
      </c>
      <c r="R3679" s="1"/>
      <c r="S3679" t="b">
        <v>0</v>
      </c>
      <c r="U3679" s="1"/>
      <c r="V3679" t="b">
        <v>0</v>
      </c>
      <c r="W3679" s="1">
        <v>43525</v>
      </c>
      <c r="X3679">
        <v>3</v>
      </c>
      <c r="Y3679">
        <v>2019</v>
      </c>
      <c r="Z3679" t="s">
        <v>8</v>
      </c>
      <c r="AA3679" t="s">
        <v>8</v>
      </c>
      <c r="AB3679" t="b">
        <v>0</v>
      </c>
      <c r="AC3679" t="b">
        <v>0</v>
      </c>
      <c r="AE3679" t="b">
        <v>1</v>
      </c>
      <c r="AF3679" t="b">
        <v>0</v>
      </c>
      <c r="AG3679" t="b">
        <v>0</v>
      </c>
      <c r="AH3679" t="s">
        <v>4366</v>
      </c>
      <c r="AI3679" t="b">
        <v>0</v>
      </c>
      <c r="AK3679" t="b">
        <v>0</v>
      </c>
      <c r="AL3679" s="1"/>
      <c r="AM3679" t="s">
        <v>162</v>
      </c>
      <c r="AN3679" s="2">
        <v>44296.95826388889</v>
      </c>
      <c r="AP3679" s="2">
        <v>43774.622569444444</v>
      </c>
      <c r="AQ3679" s="1"/>
      <c r="AS3679" t="b">
        <v>0</v>
      </c>
      <c r="AV3679" t="s">
        <v>538</v>
      </c>
      <c r="BB3679" t="s">
        <v>9356</v>
      </c>
      <c r="BD3679" t="b">
        <v>0</v>
      </c>
      <c r="BH3679" t="s">
        <v>272</v>
      </c>
      <c r="BI3679" t="s">
        <v>549</v>
      </c>
      <c r="BL3679" t="s">
        <v>9313</v>
      </c>
      <c r="BM3679" t="s">
        <v>291</v>
      </c>
      <c r="BN3679" t="s">
        <v>203</v>
      </c>
      <c r="BQ3679" t="s">
        <v>204</v>
      </c>
      <c r="BR3679" t="b">
        <v>0</v>
      </c>
      <c r="BT3679" t="b">
        <v>0</v>
      </c>
      <c r="BW3679" t="s">
        <v>103</v>
      </c>
      <c r="BX3679" t="b">
        <v>0</v>
      </c>
      <c r="BY3679" s="2">
        <v>44376.857569444444</v>
      </c>
      <c r="CB3679" t="b">
        <v>0</v>
      </c>
      <c r="CC3679" t="b">
        <v>1</v>
      </c>
      <c r="CF3679">
        <v>3245</v>
      </c>
      <c r="CH3679">
        <v>3245</v>
      </c>
      <c r="CI3679">
        <v>100</v>
      </c>
      <c r="CJ3679">
        <v>0</v>
      </c>
      <c r="CK3679">
        <f>YEAR(tbl_Opportunity[[#This Row],[Close Date]])</f>
        <v>2019</v>
      </c>
    </row>
    <row r="3680" spans="1:89">
      <c r="A3680" t="s">
        <v>1036</v>
      </c>
      <c r="B3680" t="b">
        <v>0</v>
      </c>
      <c r="D3680" t="b">
        <v>0</v>
      </c>
      <c r="E3680" t="s">
        <v>2829</v>
      </c>
      <c r="H3680" s="1">
        <v>43671</v>
      </c>
      <c r="I3680" t="b">
        <v>1</v>
      </c>
      <c r="L3680" t="s">
        <v>8960</v>
      </c>
      <c r="O3680" t="s">
        <v>272</v>
      </c>
      <c r="P3680" t="b">
        <v>0</v>
      </c>
      <c r="Q3680" s="2">
        <v>43655.735694444447</v>
      </c>
      <c r="R3680" s="1"/>
      <c r="S3680" t="b">
        <v>0</v>
      </c>
      <c r="U3680" s="1"/>
      <c r="V3680" t="b">
        <v>0</v>
      </c>
      <c r="W3680" s="1">
        <v>43525</v>
      </c>
      <c r="X3680">
        <v>3</v>
      </c>
      <c r="Y3680">
        <v>2019</v>
      </c>
      <c r="Z3680" t="s">
        <v>8</v>
      </c>
      <c r="AA3680" t="s">
        <v>8</v>
      </c>
      <c r="AB3680" t="b">
        <v>0</v>
      </c>
      <c r="AC3680" t="b">
        <v>0</v>
      </c>
      <c r="AE3680" t="b">
        <v>1</v>
      </c>
      <c r="AF3680" t="b">
        <v>0</v>
      </c>
      <c r="AG3680" t="b">
        <v>0</v>
      </c>
      <c r="AI3680" t="b">
        <v>0</v>
      </c>
      <c r="AK3680" t="b">
        <v>0</v>
      </c>
      <c r="AL3680" s="1"/>
      <c r="AM3680" t="s">
        <v>162</v>
      </c>
      <c r="AN3680" s="2">
        <v>44296.95826388889</v>
      </c>
      <c r="AP3680" s="2">
        <v>43672.561180555553</v>
      </c>
      <c r="AQ3680" s="1"/>
      <c r="AS3680" t="b">
        <v>0</v>
      </c>
      <c r="AV3680" t="s">
        <v>2956</v>
      </c>
      <c r="BB3680" t="s">
        <v>9357</v>
      </c>
      <c r="BD3680" t="b">
        <v>0</v>
      </c>
      <c r="BH3680" t="s">
        <v>272</v>
      </c>
      <c r="BI3680" t="s">
        <v>549</v>
      </c>
      <c r="BL3680" t="s">
        <v>8960</v>
      </c>
      <c r="BM3680" t="s">
        <v>291</v>
      </c>
      <c r="BN3680" t="s">
        <v>203</v>
      </c>
      <c r="BQ3680" t="s">
        <v>204</v>
      </c>
      <c r="BR3680" t="b">
        <v>0</v>
      </c>
      <c r="BT3680" t="b">
        <v>0</v>
      </c>
      <c r="BW3680" t="s">
        <v>103</v>
      </c>
      <c r="BX3680" t="b">
        <v>0</v>
      </c>
      <c r="BY3680" s="2">
        <v>44376.857569444444</v>
      </c>
      <c r="CB3680" t="b">
        <v>0</v>
      </c>
      <c r="CC3680" t="b">
        <v>1</v>
      </c>
      <c r="CF3680">
        <v>3915</v>
      </c>
      <c r="CH3680">
        <v>3915</v>
      </c>
      <c r="CI3680">
        <v>100</v>
      </c>
      <c r="CJ3680">
        <v>0</v>
      </c>
      <c r="CK3680">
        <f>YEAR(tbl_Opportunity[[#This Row],[Close Date]])</f>
        <v>2019</v>
      </c>
    </row>
    <row r="3681" spans="1:89">
      <c r="A3681" t="s">
        <v>8784</v>
      </c>
      <c r="B3681" t="b">
        <v>0</v>
      </c>
      <c r="D3681" t="b">
        <v>0</v>
      </c>
      <c r="E3681" t="s">
        <v>4664</v>
      </c>
      <c r="H3681" s="1">
        <v>43714</v>
      </c>
      <c r="I3681" t="b">
        <v>1</v>
      </c>
      <c r="L3681" t="s">
        <v>8830</v>
      </c>
      <c r="O3681" t="s">
        <v>272</v>
      </c>
      <c r="P3681" t="b">
        <v>0</v>
      </c>
      <c r="Q3681" s="2">
        <v>43683.688206018516</v>
      </c>
      <c r="R3681" s="1"/>
      <c r="S3681" t="b">
        <v>0</v>
      </c>
      <c r="U3681" s="1"/>
      <c r="V3681" t="b">
        <v>0</v>
      </c>
      <c r="W3681" s="1">
        <v>43525</v>
      </c>
      <c r="X3681">
        <v>3</v>
      </c>
      <c r="Y3681">
        <v>2019</v>
      </c>
      <c r="Z3681" t="s">
        <v>8</v>
      </c>
      <c r="AA3681" t="s">
        <v>8</v>
      </c>
      <c r="AB3681" t="b">
        <v>0</v>
      </c>
      <c r="AC3681" t="b">
        <v>0</v>
      </c>
      <c r="AE3681" t="b">
        <v>1</v>
      </c>
      <c r="AF3681" t="b">
        <v>0</v>
      </c>
      <c r="AG3681" t="b">
        <v>0</v>
      </c>
      <c r="AI3681" t="b">
        <v>0</v>
      </c>
      <c r="AK3681" t="b">
        <v>0</v>
      </c>
      <c r="AL3681" s="1"/>
      <c r="AM3681" t="s">
        <v>162</v>
      </c>
      <c r="AN3681" s="2">
        <v>44296.95826388889</v>
      </c>
      <c r="AP3681" s="2">
        <v>43784.813738425924</v>
      </c>
      <c r="AQ3681" s="1"/>
      <c r="AS3681" t="b">
        <v>0</v>
      </c>
      <c r="AV3681" t="s">
        <v>176</v>
      </c>
      <c r="BB3681" t="s">
        <v>9358</v>
      </c>
      <c r="BD3681" t="b">
        <v>0</v>
      </c>
      <c r="BH3681" t="s">
        <v>272</v>
      </c>
      <c r="BI3681" t="s">
        <v>549</v>
      </c>
      <c r="BL3681" t="s">
        <v>8830</v>
      </c>
      <c r="BM3681" t="s">
        <v>291</v>
      </c>
      <c r="BN3681" t="s">
        <v>203</v>
      </c>
      <c r="BQ3681" t="s">
        <v>204</v>
      </c>
      <c r="BR3681" t="b">
        <v>0</v>
      </c>
      <c r="BT3681" t="b">
        <v>0</v>
      </c>
      <c r="BW3681" t="s">
        <v>103</v>
      </c>
      <c r="BX3681" t="b">
        <v>0</v>
      </c>
      <c r="BY3681" s="2">
        <v>44376.857569444444</v>
      </c>
      <c r="CB3681" t="b">
        <v>0</v>
      </c>
      <c r="CC3681" t="b">
        <v>1</v>
      </c>
      <c r="CF3681">
        <v>670</v>
      </c>
      <c r="CH3681">
        <v>670</v>
      </c>
      <c r="CI3681">
        <v>100</v>
      </c>
      <c r="CJ3681">
        <v>0</v>
      </c>
      <c r="CK3681">
        <f>YEAR(tbl_Opportunity[[#This Row],[Close Date]])</f>
        <v>2019</v>
      </c>
    </row>
    <row r="3682" spans="1:89">
      <c r="A3682" t="s">
        <v>1274</v>
      </c>
      <c r="B3682" t="b">
        <v>0</v>
      </c>
      <c r="D3682" t="b">
        <v>0</v>
      </c>
      <c r="H3682" s="1">
        <v>43692</v>
      </c>
      <c r="I3682" t="b">
        <v>1</v>
      </c>
      <c r="L3682" t="s">
        <v>6427</v>
      </c>
      <c r="O3682" t="s">
        <v>272</v>
      </c>
      <c r="P3682" t="b">
        <v>0</v>
      </c>
      <c r="Q3682" s="2">
        <v>43691.83152777778</v>
      </c>
      <c r="R3682" s="1"/>
      <c r="S3682" t="b">
        <v>0</v>
      </c>
      <c r="U3682" s="1"/>
      <c r="V3682" t="b">
        <v>0</v>
      </c>
      <c r="W3682" s="1">
        <v>43525</v>
      </c>
      <c r="X3682">
        <v>3</v>
      </c>
      <c r="Y3682">
        <v>2019</v>
      </c>
      <c r="Z3682" t="s">
        <v>8</v>
      </c>
      <c r="AA3682" t="s">
        <v>8</v>
      </c>
      <c r="AB3682" t="b">
        <v>0</v>
      </c>
      <c r="AC3682" t="b">
        <v>0</v>
      </c>
      <c r="AE3682" t="b">
        <v>1</v>
      </c>
      <c r="AF3682" t="b">
        <v>0</v>
      </c>
      <c r="AG3682" t="b">
        <v>0</v>
      </c>
      <c r="AI3682" t="b">
        <v>0</v>
      </c>
      <c r="AK3682" t="b">
        <v>0</v>
      </c>
      <c r="AL3682" s="1"/>
      <c r="AM3682" t="s">
        <v>162</v>
      </c>
      <c r="AN3682" s="2">
        <v>44319.641435185185</v>
      </c>
      <c r="AP3682" s="2">
        <v>43692.59648148148</v>
      </c>
      <c r="AQ3682" s="1"/>
      <c r="AS3682" t="b">
        <v>0</v>
      </c>
      <c r="AV3682" t="s">
        <v>248</v>
      </c>
      <c r="BB3682" t="s">
        <v>9359</v>
      </c>
      <c r="BD3682" t="b">
        <v>0</v>
      </c>
      <c r="BH3682" t="s">
        <v>272</v>
      </c>
      <c r="BI3682" t="s">
        <v>549</v>
      </c>
      <c r="BL3682" t="s">
        <v>6427</v>
      </c>
      <c r="BM3682" t="s">
        <v>291</v>
      </c>
      <c r="BN3682" t="s">
        <v>203</v>
      </c>
      <c r="BQ3682" t="s">
        <v>204</v>
      </c>
      <c r="BR3682" t="b">
        <v>0</v>
      </c>
      <c r="BT3682" t="b">
        <v>0</v>
      </c>
      <c r="BW3682" t="s">
        <v>103</v>
      </c>
      <c r="BX3682" t="b">
        <v>0</v>
      </c>
      <c r="BY3682" s="2">
        <v>44376.857569444444</v>
      </c>
      <c r="CB3682" t="b">
        <v>0</v>
      </c>
      <c r="CC3682" t="b">
        <v>1</v>
      </c>
      <c r="CF3682">
        <v>670</v>
      </c>
      <c r="CH3682">
        <v>670</v>
      </c>
      <c r="CI3682">
        <v>100</v>
      </c>
      <c r="CJ3682">
        <v>0</v>
      </c>
      <c r="CK3682">
        <f>YEAR(tbl_Opportunity[[#This Row],[Close Date]])</f>
        <v>2019</v>
      </c>
    </row>
    <row r="3683" spans="1:89">
      <c r="A3683" t="s">
        <v>546</v>
      </c>
      <c r="B3683" t="b">
        <v>0</v>
      </c>
      <c r="D3683" t="b">
        <v>0</v>
      </c>
      <c r="E3683" t="s">
        <v>246</v>
      </c>
      <c r="H3683" s="1">
        <v>43698</v>
      </c>
      <c r="I3683" t="b">
        <v>1</v>
      </c>
      <c r="O3683" t="s">
        <v>272</v>
      </c>
      <c r="P3683" t="b">
        <v>0</v>
      </c>
      <c r="Q3683" s="2">
        <v>43692.658831018518</v>
      </c>
      <c r="R3683" s="1"/>
      <c r="S3683" t="b">
        <v>0</v>
      </c>
      <c r="U3683" s="1"/>
      <c r="V3683" t="b">
        <v>0</v>
      </c>
      <c r="W3683" s="1">
        <v>43525</v>
      </c>
      <c r="X3683">
        <v>3</v>
      </c>
      <c r="Y3683">
        <v>2019</v>
      </c>
      <c r="Z3683" t="s">
        <v>8</v>
      </c>
      <c r="AA3683" t="s">
        <v>8</v>
      </c>
      <c r="AB3683" t="b">
        <v>0</v>
      </c>
      <c r="AC3683" t="b">
        <v>0</v>
      </c>
      <c r="AE3683" t="b">
        <v>1</v>
      </c>
      <c r="AF3683" t="b">
        <v>0</v>
      </c>
      <c r="AG3683" t="b">
        <v>0</v>
      </c>
      <c r="AI3683" t="b">
        <v>0</v>
      </c>
      <c r="AK3683" t="b">
        <v>0</v>
      </c>
      <c r="AL3683" s="1"/>
      <c r="AM3683" t="s">
        <v>162</v>
      </c>
      <c r="AN3683" s="2">
        <v>44296.95826388889</v>
      </c>
      <c r="AP3683" s="2">
        <v>43698.781493055554</v>
      </c>
      <c r="AQ3683" s="1"/>
      <c r="AS3683" t="b">
        <v>0</v>
      </c>
      <c r="AV3683" t="s">
        <v>248</v>
      </c>
      <c r="BB3683" t="s">
        <v>9360</v>
      </c>
      <c r="BD3683" t="b">
        <v>0</v>
      </c>
      <c r="BH3683" t="s">
        <v>272</v>
      </c>
      <c r="BI3683" t="s">
        <v>549</v>
      </c>
      <c r="BL3683" t="s">
        <v>550</v>
      </c>
      <c r="BM3683" t="s">
        <v>291</v>
      </c>
      <c r="BN3683" t="s">
        <v>203</v>
      </c>
      <c r="BQ3683" t="s">
        <v>204</v>
      </c>
      <c r="BR3683" t="b">
        <v>0</v>
      </c>
      <c r="BT3683" t="b">
        <v>0</v>
      </c>
      <c r="BW3683" t="s">
        <v>103</v>
      </c>
      <c r="BX3683" t="b">
        <v>0</v>
      </c>
      <c r="BY3683" s="2">
        <v>44376.857569444444</v>
      </c>
      <c r="CB3683" t="b">
        <v>0</v>
      </c>
      <c r="CC3683" t="b">
        <v>1</v>
      </c>
      <c r="CF3683">
        <v>9746</v>
      </c>
      <c r="CH3683">
        <v>9746</v>
      </c>
      <c r="CI3683">
        <v>100</v>
      </c>
      <c r="CJ3683">
        <v>0</v>
      </c>
      <c r="CK3683">
        <f>YEAR(tbl_Opportunity[[#This Row],[Close Date]])</f>
        <v>2019</v>
      </c>
    </row>
    <row r="3684" spans="1:89">
      <c r="A3684" t="s">
        <v>489</v>
      </c>
      <c r="B3684" t="b">
        <v>0</v>
      </c>
      <c r="D3684" t="b">
        <v>0</v>
      </c>
      <c r="E3684" t="s">
        <v>4679</v>
      </c>
      <c r="H3684" s="1">
        <v>43700</v>
      </c>
      <c r="I3684" t="b">
        <v>1</v>
      </c>
      <c r="L3684" t="s">
        <v>1048</v>
      </c>
      <c r="O3684" t="s">
        <v>272</v>
      </c>
      <c r="P3684" t="b">
        <v>0</v>
      </c>
      <c r="Q3684" s="2">
        <v>43700.611493055556</v>
      </c>
      <c r="R3684" s="1"/>
      <c r="S3684" t="b">
        <v>0</v>
      </c>
      <c r="U3684" s="1"/>
      <c r="V3684" t="b">
        <v>0</v>
      </c>
      <c r="W3684" s="1">
        <v>43525</v>
      </c>
      <c r="X3684">
        <v>3</v>
      </c>
      <c r="Y3684">
        <v>2019</v>
      </c>
      <c r="Z3684" t="s">
        <v>8</v>
      </c>
      <c r="AA3684" t="s">
        <v>8</v>
      </c>
      <c r="AB3684" t="b">
        <v>0</v>
      </c>
      <c r="AC3684" t="b">
        <v>0</v>
      </c>
      <c r="AE3684" t="b">
        <v>1</v>
      </c>
      <c r="AF3684" t="b">
        <v>0</v>
      </c>
      <c r="AG3684" t="b">
        <v>0</v>
      </c>
      <c r="AI3684" t="b">
        <v>0</v>
      </c>
      <c r="AK3684" t="b">
        <v>0</v>
      </c>
      <c r="AL3684" s="1"/>
      <c r="AM3684" t="s">
        <v>162</v>
      </c>
      <c r="AN3684" s="2">
        <v>44296.95826388889</v>
      </c>
      <c r="AP3684" s="2">
        <v>43784.816678240742</v>
      </c>
      <c r="AQ3684" s="1"/>
      <c r="AS3684" t="b">
        <v>0</v>
      </c>
      <c r="AV3684" t="s">
        <v>176</v>
      </c>
      <c r="BB3684" t="s">
        <v>9361</v>
      </c>
      <c r="BD3684" t="b">
        <v>0</v>
      </c>
      <c r="BH3684" t="s">
        <v>272</v>
      </c>
      <c r="BI3684" t="s">
        <v>549</v>
      </c>
      <c r="BL3684" t="s">
        <v>1048</v>
      </c>
      <c r="BM3684" t="s">
        <v>291</v>
      </c>
      <c r="BN3684" t="s">
        <v>203</v>
      </c>
      <c r="BQ3684" t="s">
        <v>204</v>
      </c>
      <c r="BR3684" t="b">
        <v>0</v>
      </c>
      <c r="BT3684" t="b">
        <v>0</v>
      </c>
      <c r="BW3684" t="s">
        <v>103</v>
      </c>
      <c r="BX3684" t="b">
        <v>0</v>
      </c>
      <c r="BY3684" s="2">
        <v>44376.857569444444</v>
      </c>
      <c r="CB3684" t="b">
        <v>0</v>
      </c>
      <c r="CC3684" t="b">
        <v>1</v>
      </c>
      <c r="CF3684">
        <v>670</v>
      </c>
      <c r="CH3684">
        <v>670</v>
      </c>
      <c r="CI3684">
        <v>100</v>
      </c>
      <c r="CJ3684">
        <v>0</v>
      </c>
      <c r="CK3684">
        <f>YEAR(tbl_Opportunity[[#This Row],[Close Date]])</f>
        <v>2019</v>
      </c>
    </row>
    <row r="3685" spans="1:89">
      <c r="A3685" t="s">
        <v>546</v>
      </c>
      <c r="B3685" t="b">
        <v>0</v>
      </c>
      <c r="D3685" t="b">
        <v>0</v>
      </c>
      <c r="E3685" t="s">
        <v>246</v>
      </c>
      <c r="H3685" s="1">
        <v>43706</v>
      </c>
      <c r="I3685" t="b">
        <v>1</v>
      </c>
      <c r="O3685" t="s">
        <v>272</v>
      </c>
      <c r="P3685" t="b">
        <v>0</v>
      </c>
      <c r="Q3685" s="2">
        <v>43704.614745370367</v>
      </c>
      <c r="R3685" s="1"/>
      <c r="S3685" t="b">
        <v>0</v>
      </c>
      <c r="U3685" s="1"/>
      <c r="V3685" t="b">
        <v>0</v>
      </c>
      <c r="W3685" s="1">
        <v>43525</v>
      </c>
      <c r="X3685">
        <v>3</v>
      </c>
      <c r="Y3685">
        <v>2019</v>
      </c>
      <c r="Z3685" t="s">
        <v>8</v>
      </c>
      <c r="AA3685" t="s">
        <v>8</v>
      </c>
      <c r="AB3685" t="b">
        <v>0</v>
      </c>
      <c r="AC3685" t="b">
        <v>0</v>
      </c>
      <c r="AE3685" t="b">
        <v>1</v>
      </c>
      <c r="AF3685" t="b">
        <v>0</v>
      </c>
      <c r="AG3685" t="b">
        <v>0</v>
      </c>
      <c r="AI3685" t="b">
        <v>0</v>
      </c>
      <c r="AK3685" t="b">
        <v>0</v>
      </c>
      <c r="AL3685" s="1"/>
      <c r="AM3685" t="s">
        <v>162</v>
      </c>
      <c r="AN3685" s="2">
        <v>44296.95826388889</v>
      </c>
      <c r="AP3685" s="2">
        <v>43706.502187500002</v>
      </c>
      <c r="AQ3685" s="1"/>
      <c r="AS3685" t="b">
        <v>0</v>
      </c>
      <c r="AV3685" t="s">
        <v>248</v>
      </c>
      <c r="BB3685" t="s">
        <v>9362</v>
      </c>
      <c r="BD3685" t="b">
        <v>0</v>
      </c>
      <c r="BH3685" t="s">
        <v>272</v>
      </c>
      <c r="BI3685" t="s">
        <v>549</v>
      </c>
      <c r="BL3685" t="s">
        <v>674</v>
      </c>
      <c r="BM3685" t="s">
        <v>291</v>
      </c>
      <c r="BN3685" t="s">
        <v>203</v>
      </c>
      <c r="BQ3685" t="s">
        <v>204</v>
      </c>
      <c r="BR3685" t="b">
        <v>0</v>
      </c>
      <c r="BT3685" t="b">
        <v>0</v>
      </c>
      <c r="BW3685" t="s">
        <v>103</v>
      </c>
      <c r="BX3685" t="b">
        <v>0</v>
      </c>
      <c r="BY3685" s="2">
        <v>44376.857569444444</v>
      </c>
      <c r="CB3685" t="b">
        <v>0</v>
      </c>
      <c r="CC3685" t="b">
        <v>1</v>
      </c>
      <c r="CF3685">
        <v>7830</v>
      </c>
      <c r="CH3685">
        <v>7830</v>
      </c>
      <c r="CI3685">
        <v>100</v>
      </c>
      <c r="CJ3685">
        <v>0</v>
      </c>
      <c r="CK3685">
        <f>YEAR(tbl_Opportunity[[#This Row],[Close Date]])</f>
        <v>2019</v>
      </c>
    </row>
    <row r="3686" spans="1:89">
      <c r="A3686" t="s">
        <v>3147</v>
      </c>
      <c r="B3686" t="b">
        <v>0</v>
      </c>
      <c r="D3686" t="b">
        <v>0</v>
      </c>
      <c r="H3686" s="1">
        <v>43738</v>
      </c>
      <c r="I3686" t="b">
        <v>1</v>
      </c>
      <c r="L3686" t="s">
        <v>9363</v>
      </c>
      <c r="O3686" t="s">
        <v>272</v>
      </c>
      <c r="P3686" t="b">
        <v>0</v>
      </c>
      <c r="Q3686" s="2">
        <v>43733.759212962963</v>
      </c>
      <c r="R3686" s="1"/>
      <c r="S3686" t="b">
        <v>0</v>
      </c>
      <c r="U3686" s="1"/>
      <c r="V3686" t="b">
        <v>0</v>
      </c>
      <c r="W3686" s="1">
        <v>43525</v>
      </c>
      <c r="X3686">
        <v>3</v>
      </c>
      <c r="Y3686">
        <v>2019</v>
      </c>
      <c r="Z3686" t="s">
        <v>8</v>
      </c>
      <c r="AA3686" t="s">
        <v>8</v>
      </c>
      <c r="AB3686" t="b">
        <v>0</v>
      </c>
      <c r="AC3686" t="b">
        <v>0</v>
      </c>
      <c r="AE3686" t="b">
        <v>1</v>
      </c>
      <c r="AF3686" t="b">
        <v>0</v>
      </c>
      <c r="AG3686" t="b">
        <v>0</v>
      </c>
      <c r="AI3686" t="b">
        <v>0</v>
      </c>
      <c r="AK3686" t="b">
        <v>0</v>
      </c>
      <c r="AL3686" s="1"/>
      <c r="AM3686" t="s">
        <v>162</v>
      </c>
      <c r="AN3686" s="2">
        <v>44296.95826388889</v>
      </c>
      <c r="AP3686" s="2">
        <v>43738.575266203705</v>
      </c>
      <c r="AQ3686" s="1"/>
      <c r="AS3686" t="b">
        <v>0</v>
      </c>
      <c r="AV3686" t="s">
        <v>93</v>
      </c>
      <c r="BB3686" t="s">
        <v>9364</v>
      </c>
      <c r="BD3686" t="b">
        <v>0</v>
      </c>
      <c r="BH3686" t="s">
        <v>272</v>
      </c>
      <c r="BI3686" t="s">
        <v>549</v>
      </c>
      <c r="BL3686" t="s">
        <v>9363</v>
      </c>
      <c r="BM3686" t="s">
        <v>291</v>
      </c>
      <c r="BN3686" t="s">
        <v>203</v>
      </c>
      <c r="BQ3686" t="s">
        <v>204</v>
      </c>
      <c r="BR3686" t="b">
        <v>0</v>
      </c>
      <c r="BT3686" t="b">
        <v>0</v>
      </c>
      <c r="BW3686" t="s">
        <v>103</v>
      </c>
      <c r="BX3686" t="b">
        <v>0</v>
      </c>
      <c r="BY3686" s="2">
        <v>44376.857569444444</v>
      </c>
      <c r="CB3686" t="b">
        <v>0</v>
      </c>
      <c r="CC3686" t="b">
        <v>1</v>
      </c>
      <c r="CF3686">
        <v>8950</v>
      </c>
      <c r="CH3686">
        <v>8950</v>
      </c>
      <c r="CI3686">
        <v>100</v>
      </c>
      <c r="CJ3686">
        <v>0</v>
      </c>
      <c r="CK3686">
        <f>YEAR(tbl_Opportunity[[#This Row],[Close Date]])</f>
        <v>2019</v>
      </c>
    </row>
    <row r="3687" spans="1:89">
      <c r="A3687" t="s">
        <v>1288</v>
      </c>
      <c r="B3687" t="b">
        <v>0</v>
      </c>
      <c r="D3687" t="b">
        <v>0</v>
      </c>
      <c r="E3687" t="s">
        <v>6392</v>
      </c>
      <c r="H3687" s="1">
        <v>44029</v>
      </c>
      <c r="I3687" t="b">
        <v>1</v>
      </c>
      <c r="L3687" t="s">
        <v>6403</v>
      </c>
      <c r="O3687" t="s">
        <v>215</v>
      </c>
      <c r="P3687" t="b">
        <v>0</v>
      </c>
      <c r="Q3687" s="2">
        <v>43990.753946759258</v>
      </c>
      <c r="R3687" s="1"/>
      <c r="S3687" t="b">
        <v>0</v>
      </c>
      <c r="U3687" s="1"/>
      <c r="V3687" t="b">
        <v>0</v>
      </c>
      <c r="W3687" s="1">
        <v>43891</v>
      </c>
      <c r="X3687">
        <v>3</v>
      </c>
      <c r="Y3687">
        <v>2020</v>
      </c>
      <c r="Z3687" t="s">
        <v>8</v>
      </c>
      <c r="AA3687" t="s">
        <v>8</v>
      </c>
      <c r="AB3687" t="b">
        <v>0</v>
      </c>
      <c r="AC3687" t="b">
        <v>0</v>
      </c>
      <c r="AE3687" t="b">
        <v>1</v>
      </c>
      <c r="AF3687" t="b">
        <v>0</v>
      </c>
      <c r="AG3687" t="b">
        <v>0</v>
      </c>
      <c r="AH3687" t="s">
        <v>5147</v>
      </c>
      <c r="AI3687" t="b">
        <v>0</v>
      </c>
      <c r="AK3687" t="b">
        <v>0</v>
      </c>
      <c r="AL3687" s="1">
        <v>43990</v>
      </c>
      <c r="AM3687" t="s">
        <v>162</v>
      </c>
      <c r="AN3687" s="2">
        <v>44297.838888888888</v>
      </c>
      <c r="AP3687" s="2">
        <v>44029.866898148146</v>
      </c>
      <c r="AQ3687" s="1"/>
      <c r="AS3687" t="b">
        <v>0</v>
      </c>
      <c r="AV3687" t="s">
        <v>213</v>
      </c>
      <c r="BB3687" t="s">
        <v>9365</v>
      </c>
      <c r="BD3687" t="b">
        <v>0</v>
      </c>
      <c r="BH3687" t="s">
        <v>272</v>
      </c>
      <c r="BI3687" t="s">
        <v>1243</v>
      </c>
      <c r="BL3687" t="s">
        <v>6403</v>
      </c>
      <c r="BM3687" t="s">
        <v>291</v>
      </c>
      <c r="BN3687" t="s">
        <v>203</v>
      </c>
      <c r="BQ3687" t="s">
        <v>204</v>
      </c>
      <c r="BR3687" t="b">
        <v>0</v>
      </c>
      <c r="BT3687" t="b">
        <v>0</v>
      </c>
      <c r="BW3687" t="s">
        <v>103</v>
      </c>
      <c r="BX3687" t="b">
        <v>0</v>
      </c>
      <c r="BY3687" s="2">
        <v>44376.857581018521</v>
      </c>
      <c r="CB3687" t="b">
        <v>0</v>
      </c>
      <c r="CC3687" t="b">
        <v>1</v>
      </c>
      <c r="CF3687">
        <v>13780</v>
      </c>
      <c r="CH3687">
        <v>13780</v>
      </c>
      <c r="CI3687">
        <v>100</v>
      </c>
      <c r="CJ3687">
        <v>0</v>
      </c>
      <c r="CK3687">
        <f>YEAR(tbl_Opportunity[[#This Row],[Close Date]])</f>
        <v>2020</v>
      </c>
    </row>
    <row r="3688" spans="1:89">
      <c r="A3688" t="s">
        <v>5753</v>
      </c>
      <c r="B3688" t="b">
        <v>0</v>
      </c>
      <c r="D3688" t="b">
        <v>0</v>
      </c>
      <c r="E3688" t="s">
        <v>4679</v>
      </c>
      <c r="H3688" s="1">
        <v>44029</v>
      </c>
      <c r="I3688" t="b">
        <v>1</v>
      </c>
      <c r="L3688" t="s">
        <v>5754</v>
      </c>
      <c r="O3688" t="s">
        <v>272</v>
      </c>
      <c r="P3688" t="b">
        <v>0</v>
      </c>
      <c r="Q3688" s="2">
        <v>44029.869606481479</v>
      </c>
      <c r="R3688" s="1"/>
      <c r="S3688" t="b">
        <v>0</v>
      </c>
      <c r="U3688" s="1"/>
      <c r="V3688" t="b">
        <v>0</v>
      </c>
      <c r="W3688" s="1">
        <v>43891</v>
      </c>
      <c r="X3688">
        <v>3</v>
      </c>
      <c r="Y3688">
        <v>2020</v>
      </c>
      <c r="Z3688" t="s">
        <v>8</v>
      </c>
      <c r="AA3688" t="s">
        <v>8</v>
      </c>
      <c r="AB3688" t="b">
        <v>0</v>
      </c>
      <c r="AC3688" t="b">
        <v>0</v>
      </c>
      <c r="AE3688" t="b">
        <v>1</v>
      </c>
      <c r="AF3688" t="b">
        <v>0</v>
      </c>
      <c r="AG3688" t="b">
        <v>0</v>
      </c>
      <c r="AI3688" t="b">
        <v>0</v>
      </c>
      <c r="AK3688" t="b">
        <v>0</v>
      </c>
      <c r="AL3688" s="1"/>
      <c r="AM3688" t="s">
        <v>162</v>
      </c>
      <c r="AN3688" s="2">
        <v>44296.95826388889</v>
      </c>
      <c r="AP3688" s="2">
        <v>44032.486238425925</v>
      </c>
      <c r="AQ3688" s="1"/>
      <c r="AS3688" t="b">
        <v>0</v>
      </c>
      <c r="AV3688" t="s">
        <v>2820</v>
      </c>
      <c r="BB3688" t="s">
        <v>9366</v>
      </c>
      <c r="BD3688" t="b">
        <v>0</v>
      </c>
      <c r="BH3688" t="s">
        <v>272</v>
      </c>
      <c r="BI3688" t="s">
        <v>1243</v>
      </c>
      <c r="BL3688" t="s">
        <v>5754</v>
      </c>
      <c r="BM3688" t="s">
        <v>291</v>
      </c>
      <c r="BN3688" t="s">
        <v>203</v>
      </c>
      <c r="BQ3688" t="s">
        <v>204</v>
      </c>
      <c r="BR3688" t="b">
        <v>0</v>
      </c>
      <c r="BT3688" t="b">
        <v>0</v>
      </c>
      <c r="BW3688" t="s">
        <v>103</v>
      </c>
      <c r="BX3688" t="b">
        <v>0</v>
      </c>
      <c r="BY3688" s="2">
        <v>44376.857581018521</v>
      </c>
      <c r="CB3688" t="b">
        <v>0</v>
      </c>
      <c r="CC3688" t="b">
        <v>1</v>
      </c>
      <c r="CF3688">
        <v>4740</v>
      </c>
      <c r="CH3688">
        <v>4740</v>
      </c>
      <c r="CI3688">
        <v>100</v>
      </c>
      <c r="CJ3688">
        <v>0</v>
      </c>
      <c r="CK3688">
        <f>YEAR(tbl_Opportunity[[#This Row],[Close Date]])</f>
        <v>2020</v>
      </c>
    </row>
    <row r="3689" spans="1:89">
      <c r="A3689" t="s">
        <v>9229</v>
      </c>
      <c r="B3689" t="b">
        <v>0</v>
      </c>
      <c r="D3689" t="b">
        <v>0</v>
      </c>
      <c r="E3689" t="s">
        <v>2947</v>
      </c>
      <c r="H3689" s="1">
        <v>44103</v>
      </c>
      <c r="I3689" t="b">
        <v>1</v>
      </c>
      <c r="L3689" t="s">
        <v>9230</v>
      </c>
      <c r="O3689" t="s">
        <v>272</v>
      </c>
      <c r="P3689" t="b">
        <v>0</v>
      </c>
      <c r="Q3689" s="2">
        <v>44048.963518518518</v>
      </c>
      <c r="R3689" s="1"/>
      <c r="S3689" t="b">
        <v>0</v>
      </c>
      <c r="U3689" s="1"/>
      <c r="V3689" t="b">
        <v>0</v>
      </c>
      <c r="W3689" s="1">
        <v>43891</v>
      </c>
      <c r="X3689">
        <v>3</v>
      </c>
      <c r="Y3689">
        <v>2020</v>
      </c>
      <c r="Z3689" t="s">
        <v>8</v>
      </c>
      <c r="AA3689" t="s">
        <v>8</v>
      </c>
      <c r="AB3689" t="b">
        <v>0</v>
      </c>
      <c r="AC3689" t="b">
        <v>0</v>
      </c>
      <c r="AE3689" t="b">
        <v>1</v>
      </c>
      <c r="AF3689" t="b">
        <v>0</v>
      </c>
      <c r="AG3689" t="b">
        <v>0</v>
      </c>
      <c r="AH3689" t="s">
        <v>4366</v>
      </c>
      <c r="AI3689" t="b">
        <v>0</v>
      </c>
      <c r="AK3689" t="b">
        <v>0</v>
      </c>
      <c r="AL3689" s="1">
        <v>44099</v>
      </c>
      <c r="AM3689" t="s">
        <v>162</v>
      </c>
      <c r="AN3689" s="2">
        <v>44296.95826388889</v>
      </c>
      <c r="AP3689" s="2">
        <v>44103.598761574074</v>
      </c>
      <c r="AQ3689" s="1"/>
      <c r="AS3689" t="b">
        <v>0</v>
      </c>
      <c r="AV3689" t="s">
        <v>176</v>
      </c>
      <c r="BB3689" t="s">
        <v>9367</v>
      </c>
      <c r="BD3689" t="b">
        <v>0</v>
      </c>
      <c r="BH3689" t="s">
        <v>272</v>
      </c>
      <c r="BI3689" t="s">
        <v>1243</v>
      </c>
      <c r="BL3689" t="s">
        <v>9230</v>
      </c>
      <c r="BM3689" t="s">
        <v>291</v>
      </c>
      <c r="BN3689" t="s">
        <v>203</v>
      </c>
      <c r="BQ3689" t="s">
        <v>204</v>
      </c>
      <c r="BR3689" t="b">
        <v>0</v>
      </c>
      <c r="BT3689" t="b">
        <v>0</v>
      </c>
      <c r="BW3689" t="s">
        <v>103</v>
      </c>
      <c r="BX3689" t="b">
        <v>0</v>
      </c>
      <c r="BY3689" s="2">
        <v>44376.857581018521</v>
      </c>
      <c r="CB3689" t="b">
        <v>0</v>
      </c>
      <c r="CC3689" t="b">
        <v>1</v>
      </c>
      <c r="CF3689">
        <v>7510</v>
      </c>
      <c r="CH3689">
        <v>7510</v>
      </c>
      <c r="CI3689">
        <v>100</v>
      </c>
      <c r="CJ3689">
        <v>0</v>
      </c>
      <c r="CK3689">
        <f>YEAR(tbl_Opportunity[[#This Row],[Close Date]])</f>
        <v>2020</v>
      </c>
    </row>
    <row r="3690" spans="1:89">
      <c r="A3690" t="s">
        <v>449</v>
      </c>
      <c r="B3690" t="b">
        <v>0</v>
      </c>
      <c r="D3690" t="b">
        <v>0</v>
      </c>
      <c r="E3690" t="s">
        <v>2947</v>
      </c>
      <c r="H3690" s="1">
        <v>44053</v>
      </c>
      <c r="I3690" t="b">
        <v>1</v>
      </c>
      <c r="L3690" t="s">
        <v>8965</v>
      </c>
      <c r="O3690" t="s">
        <v>272</v>
      </c>
      <c r="P3690" t="b">
        <v>0</v>
      </c>
      <c r="Q3690" s="2">
        <v>44049.527245370373</v>
      </c>
      <c r="R3690" s="1"/>
      <c r="S3690" t="b">
        <v>0</v>
      </c>
      <c r="U3690" s="1"/>
      <c r="V3690" t="b">
        <v>0</v>
      </c>
      <c r="W3690" s="1">
        <v>43891</v>
      </c>
      <c r="X3690">
        <v>3</v>
      </c>
      <c r="Y3690">
        <v>2020</v>
      </c>
      <c r="Z3690" t="s">
        <v>8</v>
      </c>
      <c r="AA3690" t="s">
        <v>8</v>
      </c>
      <c r="AB3690" t="b">
        <v>0</v>
      </c>
      <c r="AC3690" t="b">
        <v>0</v>
      </c>
      <c r="AE3690" t="b">
        <v>1</v>
      </c>
      <c r="AF3690" t="b">
        <v>0</v>
      </c>
      <c r="AG3690" t="b">
        <v>0</v>
      </c>
      <c r="AH3690" t="s">
        <v>4366</v>
      </c>
      <c r="AI3690" t="b">
        <v>0</v>
      </c>
      <c r="AK3690" t="b">
        <v>0</v>
      </c>
      <c r="AL3690" s="1">
        <v>44053</v>
      </c>
      <c r="AM3690" t="s">
        <v>162</v>
      </c>
      <c r="AN3690" s="2">
        <v>44296.95826388889</v>
      </c>
      <c r="AP3690" s="2">
        <v>44053.690497685187</v>
      </c>
      <c r="AQ3690" s="1"/>
      <c r="AS3690" t="b">
        <v>0</v>
      </c>
      <c r="AV3690" t="s">
        <v>93</v>
      </c>
      <c r="BB3690" t="s">
        <v>9368</v>
      </c>
      <c r="BD3690" t="b">
        <v>0</v>
      </c>
      <c r="BH3690" t="s">
        <v>272</v>
      </c>
      <c r="BI3690" t="s">
        <v>1243</v>
      </c>
      <c r="BL3690" t="s">
        <v>8965</v>
      </c>
      <c r="BM3690" t="s">
        <v>291</v>
      </c>
      <c r="BN3690" t="s">
        <v>203</v>
      </c>
      <c r="BQ3690" t="s">
        <v>204</v>
      </c>
      <c r="BR3690" t="b">
        <v>0</v>
      </c>
      <c r="BT3690" t="b">
        <v>0</v>
      </c>
      <c r="BW3690" t="s">
        <v>103</v>
      </c>
      <c r="BX3690" t="b">
        <v>0</v>
      </c>
      <c r="BY3690" s="2">
        <v>44376.857581018521</v>
      </c>
      <c r="CB3690" t="b">
        <v>0</v>
      </c>
      <c r="CC3690" t="b">
        <v>1</v>
      </c>
      <c r="CF3690">
        <v>3350</v>
      </c>
      <c r="CH3690">
        <v>3350</v>
      </c>
      <c r="CI3690">
        <v>100</v>
      </c>
      <c r="CJ3690">
        <v>0</v>
      </c>
      <c r="CK3690">
        <f>YEAR(tbl_Opportunity[[#This Row],[Close Date]])</f>
        <v>2020</v>
      </c>
    </row>
    <row r="3691" spans="1:89">
      <c r="A3691" t="s">
        <v>541</v>
      </c>
      <c r="B3691" t="b">
        <v>0</v>
      </c>
      <c r="D3691" t="b">
        <v>0</v>
      </c>
      <c r="E3691" t="s">
        <v>6025</v>
      </c>
      <c r="H3691" s="1">
        <v>44051</v>
      </c>
      <c r="I3691" t="b">
        <v>1</v>
      </c>
      <c r="L3691" t="s">
        <v>9313</v>
      </c>
      <c r="O3691" t="s">
        <v>272</v>
      </c>
      <c r="P3691" t="b">
        <v>0</v>
      </c>
      <c r="Q3691" s="2">
        <v>44050.641921296294</v>
      </c>
      <c r="R3691" s="1"/>
      <c r="S3691" t="b">
        <v>0</v>
      </c>
      <c r="U3691" s="1"/>
      <c r="V3691" t="b">
        <v>0</v>
      </c>
      <c r="W3691" s="1">
        <v>43891</v>
      </c>
      <c r="X3691">
        <v>3</v>
      </c>
      <c r="Y3691">
        <v>2020</v>
      </c>
      <c r="Z3691" t="s">
        <v>8</v>
      </c>
      <c r="AA3691" t="s">
        <v>8</v>
      </c>
      <c r="AB3691" t="b">
        <v>0</v>
      </c>
      <c r="AC3691" t="b">
        <v>0</v>
      </c>
      <c r="AE3691" t="b">
        <v>1</v>
      </c>
      <c r="AF3691" t="b">
        <v>0</v>
      </c>
      <c r="AG3691" t="b">
        <v>0</v>
      </c>
      <c r="AH3691" t="s">
        <v>4366</v>
      </c>
      <c r="AI3691" t="b">
        <v>0</v>
      </c>
      <c r="AK3691" t="b">
        <v>0</v>
      </c>
      <c r="AL3691" s="1">
        <v>44050</v>
      </c>
      <c r="AM3691" t="s">
        <v>162</v>
      </c>
      <c r="AN3691" s="2">
        <v>44296.95826388889</v>
      </c>
      <c r="AP3691" s="2">
        <v>44052.5625</v>
      </c>
      <c r="AQ3691" s="1"/>
      <c r="AS3691" t="b">
        <v>0</v>
      </c>
      <c r="AV3691" t="s">
        <v>538</v>
      </c>
      <c r="BB3691" t="s">
        <v>9369</v>
      </c>
      <c r="BD3691" t="b">
        <v>0</v>
      </c>
      <c r="BH3691" t="s">
        <v>272</v>
      </c>
      <c r="BI3691" t="s">
        <v>1243</v>
      </c>
      <c r="BL3691" t="s">
        <v>9313</v>
      </c>
      <c r="BM3691" t="s">
        <v>291</v>
      </c>
      <c r="BN3691" t="s">
        <v>203</v>
      </c>
      <c r="BQ3691" t="s">
        <v>204</v>
      </c>
      <c r="BR3691" t="b">
        <v>0</v>
      </c>
      <c r="BT3691" t="b">
        <v>0</v>
      </c>
      <c r="BW3691" t="s">
        <v>103</v>
      </c>
      <c r="BX3691" t="b">
        <v>0</v>
      </c>
      <c r="BY3691" s="2">
        <v>44376.857581018521</v>
      </c>
      <c r="CB3691" t="b">
        <v>0</v>
      </c>
      <c r="CC3691" t="b">
        <v>1</v>
      </c>
      <c r="CF3691">
        <v>3350</v>
      </c>
      <c r="CH3691">
        <v>3350</v>
      </c>
      <c r="CI3691">
        <v>100</v>
      </c>
      <c r="CJ3691">
        <v>0</v>
      </c>
      <c r="CK3691">
        <f>YEAR(tbl_Opportunity[[#This Row],[Close Date]])</f>
        <v>2020</v>
      </c>
    </row>
    <row r="3692" spans="1:89">
      <c r="A3692" t="s">
        <v>1170</v>
      </c>
      <c r="B3692" t="b">
        <v>0</v>
      </c>
      <c r="D3692" t="b">
        <v>0</v>
      </c>
      <c r="E3692" t="s">
        <v>6818</v>
      </c>
      <c r="H3692" s="1">
        <v>44062</v>
      </c>
      <c r="I3692" t="b">
        <v>1</v>
      </c>
      <c r="L3692" t="s">
        <v>1173</v>
      </c>
      <c r="O3692" t="s">
        <v>272</v>
      </c>
      <c r="P3692" t="b">
        <v>0</v>
      </c>
      <c r="Q3692" s="2">
        <v>44050.773553240739</v>
      </c>
      <c r="R3692" s="1"/>
      <c r="S3692" t="b">
        <v>0</v>
      </c>
      <c r="U3692" s="1"/>
      <c r="V3692" t="b">
        <v>0</v>
      </c>
      <c r="W3692" s="1">
        <v>43891</v>
      </c>
      <c r="X3692">
        <v>3</v>
      </c>
      <c r="Y3692">
        <v>2020</v>
      </c>
      <c r="Z3692" t="s">
        <v>8</v>
      </c>
      <c r="AA3692" t="s">
        <v>8</v>
      </c>
      <c r="AB3692" t="b">
        <v>0</v>
      </c>
      <c r="AC3692" t="b">
        <v>0</v>
      </c>
      <c r="AE3692" t="b">
        <v>1</v>
      </c>
      <c r="AF3692" t="b">
        <v>0</v>
      </c>
      <c r="AG3692" t="b">
        <v>0</v>
      </c>
      <c r="AI3692" t="b">
        <v>0</v>
      </c>
      <c r="AK3692" t="b">
        <v>0</v>
      </c>
      <c r="AL3692" s="1">
        <v>44050</v>
      </c>
      <c r="AM3692" t="s">
        <v>162</v>
      </c>
      <c r="AN3692" s="2">
        <v>44296.95826388889</v>
      </c>
      <c r="AP3692" s="2">
        <v>44062.735439814816</v>
      </c>
      <c r="AQ3692" s="1"/>
      <c r="AS3692" t="b">
        <v>0</v>
      </c>
      <c r="AV3692" t="s">
        <v>176</v>
      </c>
      <c r="BB3692" t="s">
        <v>9370</v>
      </c>
      <c r="BD3692" t="b">
        <v>0</v>
      </c>
      <c r="BH3692" t="s">
        <v>272</v>
      </c>
      <c r="BI3692" t="s">
        <v>1243</v>
      </c>
      <c r="BL3692" t="s">
        <v>1173</v>
      </c>
      <c r="BM3692" t="s">
        <v>291</v>
      </c>
      <c r="BN3692" t="s">
        <v>203</v>
      </c>
      <c r="BQ3692" t="s">
        <v>204</v>
      </c>
      <c r="BR3692" t="b">
        <v>0</v>
      </c>
      <c r="BT3692" t="b">
        <v>0</v>
      </c>
      <c r="BW3692" t="s">
        <v>103</v>
      </c>
      <c r="BX3692" t="b">
        <v>0</v>
      </c>
      <c r="BY3692" s="2">
        <v>44376.857581018521</v>
      </c>
      <c r="CB3692" t="b">
        <v>0</v>
      </c>
      <c r="CC3692" t="b">
        <v>1</v>
      </c>
      <c r="CF3692">
        <v>2780</v>
      </c>
      <c r="CH3692">
        <v>2780</v>
      </c>
      <c r="CI3692">
        <v>100</v>
      </c>
      <c r="CJ3692">
        <v>0</v>
      </c>
      <c r="CK3692">
        <f>YEAR(tbl_Opportunity[[#This Row],[Close Date]])</f>
        <v>2020</v>
      </c>
    </row>
    <row r="3693" spans="1:89">
      <c r="A3693" t="s">
        <v>449</v>
      </c>
      <c r="B3693" t="b">
        <v>0</v>
      </c>
      <c r="D3693" t="b">
        <v>0</v>
      </c>
      <c r="E3693" t="s">
        <v>2947</v>
      </c>
      <c r="H3693" s="1">
        <v>44051</v>
      </c>
      <c r="I3693" t="b">
        <v>1</v>
      </c>
      <c r="L3693" t="s">
        <v>8965</v>
      </c>
      <c r="O3693" t="s">
        <v>272</v>
      </c>
      <c r="P3693" t="b">
        <v>0</v>
      </c>
      <c r="Q3693" s="2">
        <v>44052.563842592594</v>
      </c>
      <c r="R3693" s="1"/>
      <c r="S3693" t="b">
        <v>0</v>
      </c>
      <c r="U3693" s="1"/>
      <c r="V3693" t="b">
        <v>0</v>
      </c>
      <c r="W3693" s="1">
        <v>43891</v>
      </c>
      <c r="X3693">
        <v>3</v>
      </c>
      <c r="Y3693">
        <v>2020</v>
      </c>
      <c r="Z3693" t="s">
        <v>8</v>
      </c>
      <c r="AA3693" t="s">
        <v>8</v>
      </c>
      <c r="AB3693" t="b">
        <v>0</v>
      </c>
      <c r="AC3693" t="b">
        <v>0</v>
      </c>
      <c r="AE3693" t="b">
        <v>1</v>
      </c>
      <c r="AF3693" t="b">
        <v>0</v>
      </c>
      <c r="AG3693" t="b">
        <v>0</v>
      </c>
      <c r="AI3693" t="b">
        <v>0</v>
      </c>
      <c r="AK3693" t="b">
        <v>0</v>
      </c>
      <c r="AL3693" s="1"/>
      <c r="AM3693" t="s">
        <v>162</v>
      </c>
      <c r="AN3693" s="2">
        <v>44296.95826388889</v>
      </c>
      <c r="AP3693" s="2"/>
      <c r="AQ3693" s="1"/>
      <c r="AS3693" t="b">
        <v>0</v>
      </c>
      <c r="AV3693" t="s">
        <v>93</v>
      </c>
      <c r="BB3693" t="s">
        <v>9371</v>
      </c>
      <c r="BD3693" t="b">
        <v>0</v>
      </c>
      <c r="BH3693" t="s">
        <v>272</v>
      </c>
      <c r="BI3693" t="s">
        <v>1243</v>
      </c>
      <c r="BL3693" t="s">
        <v>8965</v>
      </c>
      <c r="BM3693" t="s">
        <v>291</v>
      </c>
      <c r="BN3693" t="s">
        <v>203</v>
      </c>
      <c r="BQ3693" t="s">
        <v>204</v>
      </c>
      <c r="BR3693" t="b">
        <v>0</v>
      </c>
      <c r="BT3693" t="b">
        <v>0</v>
      </c>
      <c r="BW3693" t="s">
        <v>103</v>
      </c>
      <c r="BX3693" t="b">
        <v>0</v>
      </c>
      <c r="BY3693" s="2">
        <v>44376.857581018521</v>
      </c>
      <c r="CB3693" t="b">
        <v>0</v>
      </c>
      <c r="CC3693" t="b">
        <v>1</v>
      </c>
      <c r="CF3693">
        <v>4995</v>
      </c>
      <c r="CH3693">
        <v>4995</v>
      </c>
      <c r="CI3693">
        <v>100</v>
      </c>
      <c r="CJ3693">
        <v>0</v>
      </c>
      <c r="CK3693">
        <f>YEAR(tbl_Opportunity[[#This Row],[Close Date]])</f>
        <v>2020</v>
      </c>
    </row>
    <row r="3694" spans="1:89">
      <c r="A3694" t="s">
        <v>306</v>
      </c>
      <c r="B3694" t="b">
        <v>0</v>
      </c>
      <c r="D3694" t="b">
        <v>0</v>
      </c>
      <c r="E3694" t="s">
        <v>2947</v>
      </c>
      <c r="H3694" s="1">
        <v>44063</v>
      </c>
      <c r="I3694" t="b">
        <v>1</v>
      </c>
      <c r="L3694" t="s">
        <v>6665</v>
      </c>
      <c r="O3694" t="s">
        <v>272</v>
      </c>
      <c r="P3694" t="b">
        <v>0</v>
      </c>
      <c r="Q3694" s="2">
        <v>44063.553078703706</v>
      </c>
      <c r="R3694" s="1"/>
      <c r="S3694" t="b">
        <v>0</v>
      </c>
      <c r="U3694" s="1"/>
      <c r="V3694" t="b">
        <v>0</v>
      </c>
      <c r="W3694" s="1">
        <v>43891</v>
      </c>
      <c r="X3694">
        <v>3</v>
      </c>
      <c r="Y3694">
        <v>2020</v>
      </c>
      <c r="Z3694" t="s">
        <v>8</v>
      </c>
      <c r="AA3694" t="s">
        <v>8</v>
      </c>
      <c r="AB3694" t="b">
        <v>0</v>
      </c>
      <c r="AC3694" t="b">
        <v>0</v>
      </c>
      <c r="AE3694" t="b">
        <v>1</v>
      </c>
      <c r="AF3694" t="b">
        <v>0</v>
      </c>
      <c r="AG3694" t="b">
        <v>0</v>
      </c>
      <c r="AI3694" t="b">
        <v>0</v>
      </c>
      <c r="AK3694" t="b">
        <v>0</v>
      </c>
      <c r="AL3694" s="1"/>
      <c r="AM3694" t="s">
        <v>162</v>
      </c>
      <c r="AN3694" s="2">
        <v>44296.95826388889</v>
      </c>
      <c r="AP3694" s="2"/>
      <c r="AQ3694" s="1"/>
      <c r="AS3694" t="b">
        <v>0</v>
      </c>
      <c r="AV3694" t="s">
        <v>93</v>
      </c>
      <c r="BB3694" t="s">
        <v>9372</v>
      </c>
      <c r="BD3694" t="b">
        <v>0</v>
      </c>
      <c r="BH3694" t="s">
        <v>272</v>
      </c>
      <c r="BI3694" t="s">
        <v>1243</v>
      </c>
      <c r="BL3694" t="s">
        <v>6665</v>
      </c>
      <c r="BM3694" t="s">
        <v>291</v>
      </c>
      <c r="BN3694" t="s">
        <v>203</v>
      </c>
      <c r="BQ3694" t="s">
        <v>204</v>
      </c>
      <c r="BR3694" t="b">
        <v>0</v>
      </c>
      <c r="BT3694" t="b">
        <v>0</v>
      </c>
      <c r="BW3694" t="s">
        <v>103</v>
      </c>
      <c r="BX3694" t="b">
        <v>0</v>
      </c>
      <c r="BY3694" s="2">
        <v>44376.857581018521</v>
      </c>
      <c r="CB3694" t="b">
        <v>0</v>
      </c>
      <c r="CC3694" t="b">
        <v>1</v>
      </c>
      <c r="CF3694">
        <v>695</v>
      </c>
      <c r="CH3694">
        <v>695</v>
      </c>
      <c r="CI3694">
        <v>100</v>
      </c>
      <c r="CJ3694">
        <v>0</v>
      </c>
      <c r="CK3694">
        <f>YEAR(tbl_Opportunity[[#This Row],[Close Date]])</f>
        <v>2020</v>
      </c>
    </row>
    <row r="3695" spans="1:89">
      <c r="A3695" t="s">
        <v>613</v>
      </c>
      <c r="B3695" t="b">
        <v>0</v>
      </c>
      <c r="D3695" t="b">
        <v>0</v>
      </c>
      <c r="H3695" s="1">
        <v>44084</v>
      </c>
      <c r="I3695" t="b">
        <v>1</v>
      </c>
      <c r="L3695" t="s">
        <v>6425</v>
      </c>
      <c r="O3695" t="s">
        <v>272</v>
      </c>
      <c r="P3695" t="b">
        <v>0</v>
      </c>
      <c r="Q3695" s="2">
        <v>44083.5234837963</v>
      </c>
      <c r="R3695" s="1"/>
      <c r="S3695" t="b">
        <v>0</v>
      </c>
      <c r="U3695" s="1"/>
      <c r="V3695" t="b">
        <v>0</v>
      </c>
      <c r="W3695" s="1">
        <v>43891</v>
      </c>
      <c r="X3695">
        <v>3</v>
      </c>
      <c r="Y3695">
        <v>2020</v>
      </c>
      <c r="Z3695" t="s">
        <v>8</v>
      </c>
      <c r="AA3695" t="s">
        <v>8</v>
      </c>
      <c r="AB3695" t="b">
        <v>0</v>
      </c>
      <c r="AC3695" t="b">
        <v>0</v>
      </c>
      <c r="AE3695" t="b">
        <v>1</v>
      </c>
      <c r="AF3695" t="b">
        <v>0</v>
      </c>
      <c r="AG3695" t="b">
        <v>0</v>
      </c>
      <c r="AH3695" t="s">
        <v>3190</v>
      </c>
      <c r="AI3695" t="b">
        <v>0</v>
      </c>
      <c r="AK3695" t="b">
        <v>0</v>
      </c>
      <c r="AL3695" s="1"/>
      <c r="AM3695" t="s">
        <v>162</v>
      </c>
      <c r="AN3695" s="2">
        <v>44296.95826388889</v>
      </c>
      <c r="AP3695" s="2">
        <v>44084.788969907408</v>
      </c>
      <c r="AQ3695" s="1"/>
      <c r="AS3695" t="b">
        <v>0</v>
      </c>
      <c r="AV3695" t="s">
        <v>176</v>
      </c>
      <c r="BB3695" t="s">
        <v>9373</v>
      </c>
      <c r="BD3695" t="b">
        <v>0</v>
      </c>
      <c r="BH3695" t="s">
        <v>272</v>
      </c>
      <c r="BI3695" t="s">
        <v>1243</v>
      </c>
      <c r="BL3695" t="s">
        <v>6844</v>
      </c>
      <c r="BM3695" t="s">
        <v>291</v>
      </c>
      <c r="BN3695" t="s">
        <v>203</v>
      </c>
      <c r="BQ3695" t="s">
        <v>204</v>
      </c>
      <c r="BR3695" t="b">
        <v>0</v>
      </c>
      <c r="BT3695" t="b">
        <v>0</v>
      </c>
      <c r="BW3695" t="s">
        <v>103</v>
      </c>
      <c r="BX3695" t="b">
        <v>0</v>
      </c>
      <c r="BY3695" s="2">
        <v>44376.857581018521</v>
      </c>
      <c r="CB3695" t="b">
        <v>0</v>
      </c>
      <c r="CC3695" t="b">
        <v>1</v>
      </c>
      <c r="CF3695">
        <v>3350</v>
      </c>
      <c r="CH3695">
        <v>3350</v>
      </c>
      <c r="CI3695">
        <v>100</v>
      </c>
      <c r="CJ3695">
        <v>0</v>
      </c>
      <c r="CK3695">
        <f>YEAR(tbl_Opportunity[[#This Row],[Close Date]])</f>
        <v>2020</v>
      </c>
    </row>
    <row r="3696" spans="1:89">
      <c r="A3696" t="s">
        <v>274</v>
      </c>
      <c r="B3696" t="b">
        <v>0</v>
      </c>
      <c r="D3696" t="b">
        <v>0</v>
      </c>
      <c r="E3696" t="s">
        <v>2826</v>
      </c>
      <c r="H3696" s="1">
        <v>44092</v>
      </c>
      <c r="I3696" t="b">
        <v>1</v>
      </c>
      <c r="L3696" t="s">
        <v>5415</v>
      </c>
      <c r="O3696" t="s">
        <v>272</v>
      </c>
      <c r="P3696" t="b">
        <v>0</v>
      </c>
      <c r="Q3696" s="2">
        <v>44092.588738425926</v>
      </c>
      <c r="R3696" s="1"/>
      <c r="S3696" t="b">
        <v>0</v>
      </c>
      <c r="U3696" s="1"/>
      <c r="V3696" t="b">
        <v>0</v>
      </c>
      <c r="W3696" s="1">
        <v>43891</v>
      </c>
      <c r="X3696">
        <v>3</v>
      </c>
      <c r="Y3696">
        <v>2020</v>
      </c>
      <c r="Z3696" t="s">
        <v>8</v>
      </c>
      <c r="AA3696" t="s">
        <v>8</v>
      </c>
      <c r="AB3696" t="b">
        <v>0</v>
      </c>
      <c r="AC3696" t="b">
        <v>0</v>
      </c>
      <c r="AE3696" t="b">
        <v>1</v>
      </c>
      <c r="AF3696" t="b">
        <v>0</v>
      </c>
      <c r="AG3696" t="b">
        <v>0</v>
      </c>
      <c r="AI3696" t="b">
        <v>0</v>
      </c>
      <c r="AK3696" t="b">
        <v>0</v>
      </c>
      <c r="AL3696" s="1"/>
      <c r="AM3696" t="s">
        <v>162</v>
      </c>
      <c r="AN3696" s="2">
        <v>44296.95826388889</v>
      </c>
      <c r="AP3696" s="2"/>
      <c r="AQ3696" s="1"/>
      <c r="AS3696" t="b">
        <v>0</v>
      </c>
      <c r="AV3696" t="s">
        <v>176</v>
      </c>
      <c r="BB3696" t="s">
        <v>9374</v>
      </c>
      <c r="BD3696" t="b">
        <v>0</v>
      </c>
      <c r="BH3696" t="s">
        <v>272</v>
      </c>
      <c r="BI3696" t="s">
        <v>1243</v>
      </c>
      <c r="BL3696" t="s">
        <v>5415</v>
      </c>
      <c r="BM3696" t="s">
        <v>291</v>
      </c>
      <c r="BN3696" t="s">
        <v>203</v>
      </c>
      <c r="BQ3696" t="s">
        <v>204</v>
      </c>
      <c r="BR3696" t="b">
        <v>0</v>
      </c>
      <c r="BT3696" t="b">
        <v>0</v>
      </c>
      <c r="BW3696" t="s">
        <v>103</v>
      </c>
      <c r="BX3696" t="b">
        <v>0</v>
      </c>
      <c r="BY3696" s="2">
        <v>44376.857581018521</v>
      </c>
      <c r="CB3696" t="b">
        <v>0</v>
      </c>
      <c r="CC3696" t="b">
        <v>1</v>
      </c>
      <c r="CF3696">
        <v>6385</v>
      </c>
      <c r="CH3696">
        <v>6385</v>
      </c>
      <c r="CI3696">
        <v>100</v>
      </c>
      <c r="CJ3696">
        <v>0</v>
      </c>
      <c r="CK3696">
        <f>YEAR(tbl_Opportunity[[#This Row],[Close Date]])</f>
        <v>2020</v>
      </c>
    </row>
    <row r="3697" spans="1:89">
      <c r="A3697" t="s">
        <v>328</v>
      </c>
      <c r="B3697" t="b">
        <v>0</v>
      </c>
      <c r="D3697" t="b">
        <v>0</v>
      </c>
      <c r="E3697" t="s">
        <v>2947</v>
      </c>
      <c r="H3697" s="1">
        <v>44099</v>
      </c>
      <c r="I3697" t="b">
        <v>1</v>
      </c>
      <c r="L3697" t="s">
        <v>6725</v>
      </c>
      <c r="O3697" t="s">
        <v>272</v>
      </c>
      <c r="P3697" t="b">
        <v>0</v>
      </c>
      <c r="Q3697" s="2">
        <v>44096.573020833333</v>
      </c>
      <c r="R3697" s="1"/>
      <c r="S3697" t="b">
        <v>0</v>
      </c>
      <c r="U3697" s="1"/>
      <c r="V3697" t="b">
        <v>0</v>
      </c>
      <c r="W3697" s="1">
        <v>43891</v>
      </c>
      <c r="X3697">
        <v>3</v>
      </c>
      <c r="Y3697">
        <v>2020</v>
      </c>
      <c r="Z3697" t="s">
        <v>8</v>
      </c>
      <c r="AA3697" t="s">
        <v>8</v>
      </c>
      <c r="AB3697" t="b">
        <v>0</v>
      </c>
      <c r="AC3697" t="b">
        <v>0</v>
      </c>
      <c r="AE3697" t="b">
        <v>1</v>
      </c>
      <c r="AF3697" t="b">
        <v>0</v>
      </c>
      <c r="AG3697" t="b">
        <v>0</v>
      </c>
      <c r="AH3697" t="s">
        <v>4366</v>
      </c>
      <c r="AI3697" t="b">
        <v>0</v>
      </c>
      <c r="AK3697" t="b">
        <v>0</v>
      </c>
      <c r="AL3697" s="1"/>
      <c r="AM3697" t="s">
        <v>162</v>
      </c>
      <c r="AN3697" s="2">
        <v>44296.95826388889</v>
      </c>
      <c r="AP3697" s="2">
        <v>44099.763993055552</v>
      </c>
      <c r="AQ3697" s="1"/>
      <c r="AS3697" t="b">
        <v>0</v>
      </c>
      <c r="AV3697" t="s">
        <v>93</v>
      </c>
      <c r="BB3697" t="s">
        <v>9375</v>
      </c>
      <c r="BD3697" t="b">
        <v>0</v>
      </c>
      <c r="BH3697" t="s">
        <v>272</v>
      </c>
      <c r="BI3697" t="s">
        <v>1243</v>
      </c>
      <c r="BL3697" t="s">
        <v>6725</v>
      </c>
      <c r="BM3697" t="s">
        <v>291</v>
      </c>
      <c r="BN3697" t="s">
        <v>203</v>
      </c>
      <c r="BQ3697" t="s">
        <v>204</v>
      </c>
      <c r="BR3697" t="b">
        <v>0</v>
      </c>
      <c r="BT3697" t="b">
        <v>0</v>
      </c>
      <c r="BW3697" t="s">
        <v>103</v>
      </c>
      <c r="BX3697" t="b">
        <v>0</v>
      </c>
      <c r="BY3697" s="2">
        <v>44376.857581018521</v>
      </c>
      <c r="CB3697" t="b">
        <v>0</v>
      </c>
      <c r="CC3697" t="b">
        <v>1</v>
      </c>
      <c r="CF3697">
        <v>5690</v>
      </c>
      <c r="CH3697">
        <v>5690</v>
      </c>
      <c r="CI3697">
        <v>100</v>
      </c>
      <c r="CJ3697">
        <v>0</v>
      </c>
      <c r="CK3697">
        <f>YEAR(tbl_Opportunity[[#This Row],[Close Date]])</f>
        <v>2020</v>
      </c>
    </row>
    <row r="3698" spans="1:89">
      <c r="A3698" t="s">
        <v>1274</v>
      </c>
      <c r="B3698" t="b">
        <v>0</v>
      </c>
      <c r="D3698" t="b">
        <v>0</v>
      </c>
      <c r="E3698" t="s">
        <v>9051</v>
      </c>
      <c r="H3698" s="1">
        <v>44032</v>
      </c>
      <c r="I3698" t="b">
        <v>1</v>
      </c>
      <c r="L3698" t="s">
        <v>6427</v>
      </c>
      <c r="O3698" t="s">
        <v>272</v>
      </c>
      <c r="P3698" t="b">
        <v>0</v>
      </c>
      <c r="Q3698" s="2">
        <v>44029.568206018521</v>
      </c>
      <c r="R3698" s="1"/>
      <c r="S3698" t="b">
        <v>0</v>
      </c>
      <c r="U3698" s="1"/>
      <c r="V3698" t="b">
        <v>0</v>
      </c>
      <c r="W3698" s="1">
        <v>43891</v>
      </c>
      <c r="X3698">
        <v>3</v>
      </c>
      <c r="Y3698">
        <v>2020</v>
      </c>
      <c r="Z3698" t="s">
        <v>8</v>
      </c>
      <c r="AA3698" t="s">
        <v>8</v>
      </c>
      <c r="AB3698" t="b">
        <v>0</v>
      </c>
      <c r="AC3698" t="b">
        <v>0</v>
      </c>
      <c r="AE3698" t="b">
        <v>1</v>
      </c>
      <c r="AF3698" t="b">
        <v>0</v>
      </c>
      <c r="AG3698" t="b">
        <v>0</v>
      </c>
      <c r="AH3698" t="s">
        <v>4366</v>
      </c>
      <c r="AI3698" t="b">
        <v>0</v>
      </c>
      <c r="AK3698" t="b">
        <v>0</v>
      </c>
      <c r="AL3698" s="1"/>
      <c r="AM3698" t="s">
        <v>162</v>
      </c>
      <c r="AN3698" s="2">
        <v>44296.95826388889</v>
      </c>
      <c r="AP3698" s="2">
        <v>44053.066261574073</v>
      </c>
      <c r="AQ3698" s="1"/>
      <c r="AS3698" t="b">
        <v>0</v>
      </c>
      <c r="AV3698" t="s">
        <v>248</v>
      </c>
      <c r="BB3698" t="s">
        <v>9376</v>
      </c>
      <c r="BD3698" t="b">
        <v>0</v>
      </c>
      <c r="BH3698" t="s">
        <v>272</v>
      </c>
      <c r="BI3698" t="s">
        <v>1668</v>
      </c>
      <c r="BL3698" t="s">
        <v>6427</v>
      </c>
      <c r="BM3698" t="s">
        <v>291</v>
      </c>
      <c r="BN3698" t="s">
        <v>203</v>
      </c>
      <c r="BQ3698" t="s">
        <v>204</v>
      </c>
      <c r="BR3698" t="b">
        <v>0</v>
      </c>
      <c r="BT3698" t="b">
        <v>0</v>
      </c>
      <c r="BW3698" t="s">
        <v>103</v>
      </c>
      <c r="BX3698" t="b">
        <v>0</v>
      </c>
      <c r="BY3698" s="2">
        <v>44376.857581018521</v>
      </c>
      <c r="CB3698" t="b">
        <v>0</v>
      </c>
      <c r="CC3698" t="b">
        <v>1</v>
      </c>
      <c r="CF3698">
        <v>765</v>
      </c>
      <c r="CH3698">
        <v>765</v>
      </c>
      <c r="CI3698">
        <v>100</v>
      </c>
      <c r="CJ3698">
        <v>0</v>
      </c>
      <c r="CK3698">
        <f>YEAR(tbl_Opportunity[[#This Row],[Close Date]])</f>
        <v>2020</v>
      </c>
    </row>
    <row r="3699" spans="1:89">
      <c r="A3699" t="s">
        <v>1789</v>
      </c>
      <c r="B3699" t="b">
        <v>0</v>
      </c>
      <c r="D3699" t="b">
        <v>0</v>
      </c>
      <c r="H3699" s="1">
        <v>42979</v>
      </c>
      <c r="I3699" t="b">
        <v>1</v>
      </c>
      <c r="L3699" t="s">
        <v>9377</v>
      </c>
      <c r="O3699" t="s">
        <v>2137</v>
      </c>
      <c r="P3699" t="b">
        <v>0</v>
      </c>
      <c r="Q3699" s="2">
        <v>42976.549108796295</v>
      </c>
      <c r="R3699" s="1"/>
      <c r="S3699" t="b">
        <v>0</v>
      </c>
      <c r="U3699" s="1"/>
      <c r="V3699" t="b">
        <v>0</v>
      </c>
      <c r="W3699" s="1">
        <v>42795</v>
      </c>
      <c r="X3699">
        <v>3</v>
      </c>
      <c r="Y3699">
        <v>2017</v>
      </c>
      <c r="Z3699" t="s">
        <v>8</v>
      </c>
      <c r="AA3699" t="s">
        <v>8</v>
      </c>
      <c r="AB3699" t="b">
        <v>0</v>
      </c>
      <c r="AC3699" t="b">
        <v>0</v>
      </c>
      <c r="AE3699" t="b">
        <v>1</v>
      </c>
      <c r="AF3699" t="b">
        <v>0</v>
      </c>
      <c r="AG3699" t="b">
        <v>0</v>
      </c>
      <c r="AH3699" t="s">
        <v>105</v>
      </c>
      <c r="AI3699" t="b">
        <v>0</v>
      </c>
      <c r="AK3699" t="b">
        <v>0</v>
      </c>
      <c r="AL3699" s="1"/>
      <c r="AM3699" t="s">
        <v>162</v>
      </c>
      <c r="AN3699" s="2">
        <v>44297.835520833331</v>
      </c>
      <c r="AP3699" s="2">
        <v>43169.630393518521</v>
      </c>
      <c r="AQ3699" s="1"/>
      <c r="AS3699" t="b">
        <v>0</v>
      </c>
      <c r="AV3699" t="s">
        <v>105</v>
      </c>
      <c r="BB3699" t="s">
        <v>9378</v>
      </c>
      <c r="BD3699" t="b">
        <v>0</v>
      </c>
      <c r="BH3699" t="s">
        <v>272</v>
      </c>
      <c r="BI3699" t="s">
        <v>200</v>
      </c>
      <c r="BJ3699" t="s">
        <v>105</v>
      </c>
      <c r="BM3699" t="s">
        <v>291</v>
      </c>
      <c r="BN3699" t="s">
        <v>203</v>
      </c>
      <c r="BQ3699" t="s">
        <v>204</v>
      </c>
      <c r="BR3699" t="b">
        <v>0</v>
      </c>
      <c r="BT3699" t="b">
        <v>0</v>
      </c>
      <c r="BW3699" t="s">
        <v>103</v>
      </c>
      <c r="BX3699" t="b">
        <v>0</v>
      </c>
      <c r="BY3699" s="2">
        <v>44376.857569444444</v>
      </c>
      <c r="BZ3699" t="s">
        <v>1792</v>
      </c>
      <c r="CB3699" t="b">
        <v>0</v>
      </c>
      <c r="CC3699" t="b">
        <v>1</v>
      </c>
      <c r="CF3699">
        <v>4375</v>
      </c>
      <c r="CH3699">
        <v>4375</v>
      </c>
      <c r="CI3699">
        <v>100</v>
      </c>
      <c r="CJ3699">
        <v>0</v>
      </c>
      <c r="CK3699">
        <f>YEAR(tbl_Opportunity[[#This Row],[Close Date]])</f>
        <v>2017</v>
      </c>
    </row>
    <row r="3700" spans="1:89">
      <c r="A3700" t="s">
        <v>1789</v>
      </c>
      <c r="B3700" t="b">
        <v>0</v>
      </c>
      <c r="D3700" t="b">
        <v>0</v>
      </c>
      <c r="H3700" s="1">
        <v>42998</v>
      </c>
      <c r="I3700" t="b">
        <v>1</v>
      </c>
      <c r="O3700" t="s">
        <v>9379</v>
      </c>
      <c r="P3700" t="b">
        <v>0</v>
      </c>
      <c r="Q3700" s="2">
        <v>42936.582199074073</v>
      </c>
      <c r="R3700" s="1"/>
      <c r="S3700" t="b">
        <v>0</v>
      </c>
      <c r="U3700" s="1"/>
      <c r="V3700" t="b">
        <v>0</v>
      </c>
      <c r="W3700" s="1">
        <v>42795</v>
      </c>
      <c r="X3700">
        <v>3</v>
      </c>
      <c r="Y3700">
        <v>2017</v>
      </c>
      <c r="Z3700" t="s">
        <v>8</v>
      </c>
      <c r="AA3700" t="s">
        <v>8</v>
      </c>
      <c r="AB3700" t="b">
        <v>0</v>
      </c>
      <c r="AC3700" t="b">
        <v>0</v>
      </c>
      <c r="AE3700" t="b">
        <v>1</v>
      </c>
      <c r="AF3700" t="b">
        <v>0</v>
      </c>
      <c r="AG3700" t="b">
        <v>0</v>
      </c>
      <c r="AH3700" t="s">
        <v>105</v>
      </c>
      <c r="AI3700" t="b">
        <v>0</v>
      </c>
      <c r="AK3700" t="b">
        <v>0</v>
      </c>
      <c r="AL3700" s="1"/>
      <c r="AM3700" t="s">
        <v>162</v>
      </c>
      <c r="AN3700" s="2">
        <v>44296.95826388889</v>
      </c>
      <c r="AP3700" s="2">
        <v>43169.630393518521</v>
      </c>
      <c r="AQ3700" s="1"/>
      <c r="AS3700" t="b">
        <v>0</v>
      </c>
      <c r="AU3700" t="s">
        <v>105</v>
      </c>
      <c r="AV3700" t="s">
        <v>105</v>
      </c>
      <c r="BB3700" t="s">
        <v>9380</v>
      </c>
      <c r="BD3700" t="b">
        <v>0</v>
      </c>
      <c r="BH3700" t="s">
        <v>272</v>
      </c>
      <c r="BI3700" t="s">
        <v>200</v>
      </c>
      <c r="BJ3700" t="s">
        <v>105</v>
      </c>
      <c r="BM3700" t="s">
        <v>291</v>
      </c>
      <c r="BN3700" t="s">
        <v>203</v>
      </c>
      <c r="BQ3700" t="s">
        <v>204</v>
      </c>
      <c r="BR3700" t="b">
        <v>0</v>
      </c>
      <c r="BT3700" t="b">
        <v>0</v>
      </c>
      <c r="BW3700" t="s">
        <v>103</v>
      </c>
      <c r="BX3700" t="b">
        <v>0</v>
      </c>
      <c r="BY3700" s="2">
        <v>44376.857569444444</v>
      </c>
      <c r="BZ3700" t="s">
        <v>1792</v>
      </c>
      <c r="CB3700" t="b">
        <v>0</v>
      </c>
      <c r="CC3700" t="b">
        <v>1</v>
      </c>
      <c r="CF3700">
        <v>4375</v>
      </c>
      <c r="CH3700">
        <v>4375</v>
      </c>
      <c r="CI3700">
        <v>100</v>
      </c>
      <c r="CJ3700">
        <v>0</v>
      </c>
      <c r="CK3700">
        <f>YEAR(tbl_Opportunity[[#This Row],[Close Date]])</f>
        <v>2017</v>
      </c>
    </row>
    <row r="3701" spans="1:89">
      <c r="A3701" t="s">
        <v>245</v>
      </c>
      <c r="B3701" t="b">
        <v>0</v>
      </c>
      <c r="D3701" t="b">
        <v>0</v>
      </c>
      <c r="E3701" t="s">
        <v>1221</v>
      </c>
      <c r="H3701" s="1">
        <v>42942</v>
      </c>
      <c r="I3701" t="b">
        <v>1</v>
      </c>
      <c r="L3701" t="s">
        <v>9381</v>
      </c>
      <c r="O3701" t="s">
        <v>2137</v>
      </c>
      <c r="P3701" t="b">
        <v>0</v>
      </c>
      <c r="Q3701" s="2">
        <v>42923.687175925923</v>
      </c>
      <c r="R3701" s="1"/>
      <c r="S3701" t="b">
        <v>0</v>
      </c>
      <c r="U3701" s="1"/>
      <c r="V3701" t="b">
        <v>0</v>
      </c>
      <c r="W3701" s="1">
        <v>42795</v>
      </c>
      <c r="X3701">
        <v>3</v>
      </c>
      <c r="Y3701">
        <v>2017</v>
      </c>
      <c r="Z3701" t="s">
        <v>8</v>
      </c>
      <c r="AA3701" t="s">
        <v>8</v>
      </c>
      <c r="AB3701" t="b">
        <v>0</v>
      </c>
      <c r="AC3701" t="b">
        <v>0</v>
      </c>
      <c r="AE3701" t="b">
        <v>1</v>
      </c>
      <c r="AF3701" t="b">
        <v>0</v>
      </c>
      <c r="AG3701" t="b">
        <v>0</v>
      </c>
      <c r="AH3701" t="s">
        <v>4366</v>
      </c>
      <c r="AI3701" t="b">
        <v>0</v>
      </c>
      <c r="AK3701" t="b">
        <v>0</v>
      </c>
      <c r="AL3701" s="1">
        <v>42923</v>
      </c>
      <c r="AM3701" t="s">
        <v>162</v>
      </c>
      <c r="AN3701" s="2">
        <v>44296.95826388889</v>
      </c>
      <c r="AP3701" s="2">
        <v>43169.630393518521</v>
      </c>
      <c r="AQ3701" s="1"/>
      <c r="AS3701" t="b">
        <v>0</v>
      </c>
      <c r="AU3701" t="s">
        <v>196</v>
      </c>
      <c r="AV3701" t="s">
        <v>176</v>
      </c>
      <c r="BB3701" t="s">
        <v>9382</v>
      </c>
      <c r="BD3701" t="b">
        <v>0</v>
      </c>
      <c r="BH3701" t="s">
        <v>215</v>
      </c>
      <c r="BI3701" t="s">
        <v>200</v>
      </c>
      <c r="BJ3701" t="s">
        <v>196</v>
      </c>
      <c r="BM3701" t="s">
        <v>291</v>
      </c>
      <c r="BN3701" t="s">
        <v>203</v>
      </c>
      <c r="BQ3701" t="s">
        <v>204</v>
      </c>
      <c r="BR3701" t="b">
        <v>0</v>
      </c>
      <c r="BT3701" t="b">
        <v>0</v>
      </c>
      <c r="BW3701" t="s">
        <v>103</v>
      </c>
      <c r="BX3701" t="b">
        <v>0</v>
      </c>
      <c r="BY3701" s="2">
        <v>44376.857569444444</v>
      </c>
      <c r="BZ3701" t="s">
        <v>217</v>
      </c>
      <c r="CB3701" t="b">
        <v>0</v>
      </c>
      <c r="CC3701" t="b">
        <v>1</v>
      </c>
      <c r="CF3701">
        <v>2750</v>
      </c>
      <c r="CH3701">
        <v>2750</v>
      </c>
      <c r="CI3701">
        <v>100</v>
      </c>
      <c r="CJ3701">
        <v>0</v>
      </c>
      <c r="CK3701">
        <f>YEAR(tbl_Opportunity[[#This Row],[Close Date]])</f>
        <v>2017</v>
      </c>
    </row>
    <row r="3702" spans="1:89">
      <c r="A3702" t="s">
        <v>303</v>
      </c>
      <c r="B3702" t="b">
        <v>0</v>
      </c>
      <c r="D3702" t="b">
        <v>0</v>
      </c>
      <c r="H3702" s="1">
        <v>42921</v>
      </c>
      <c r="I3702" t="b">
        <v>1</v>
      </c>
      <c r="O3702" t="s">
        <v>2137</v>
      </c>
      <c r="P3702" t="b">
        <v>0</v>
      </c>
      <c r="Q3702" s="2">
        <v>42930.552858796298</v>
      </c>
      <c r="R3702" s="1"/>
      <c r="S3702" t="b">
        <v>0</v>
      </c>
      <c r="U3702" s="1"/>
      <c r="V3702" t="b">
        <v>0</v>
      </c>
      <c r="W3702" s="1">
        <v>42795</v>
      </c>
      <c r="X3702">
        <v>3</v>
      </c>
      <c r="Y3702">
        <v>2017</v>
      </c>
      <c r="Z3702" t="s">
        <v>8</v>
      </c>
      <c r="AA3702" t="s">
        <v>8</v>
      </c>
      <c r="AB3702" t="b">
        <v>0</v>
      </c>
      <c r="AC3702" t="b">
        <v>0</v>
      </c>
      <c r="AE3702" t="b">
        <v>1</v>
      </c>
      <c r="AF3702" t="b">
        <v>0</v>
      </c>
      <c r="AG3702" t="b">
        <v>0</v>
      </c>
      <c r="AH3702" t="s">
        <v>4366</v>
      </c>
      <c r="AI3702" t="b">
        <v>0</v>
      </c>
      <c r="AK3702" t="b">
        <v>0</v>
      </c>
      <c r="AL3702" s="1"/>
      <c r="AM3702" t="s">
        <v>162</v>
      </c>
      <c r="AN3702" s="2">
        <v>44297.835520833331</v>
      </c>
      <c r="AP3702" s="2">
        <v>43169.630393518521</v>
      </c>
      <c r="AQ3702" s="1"/>
      <c r="AS3702" t="b">
        <v>0</v>
      </c>
      <c r="AU3702" t="s">
        <v>346</v>
      </c>
      <c r="AV3702" t="s">
        <v>105</v>
      </c>
      <c r="BB3702" t="s">
        <v>9383</v>
      </c>
      <c r="BD3702" t="b">
        <v>0</v>
      </c>
      <c r="BH3702" t="s">
        <v>215</v>
      </c>
      <c r="BI3702" t="s">
        <v>200</v>
      </c>
      <c r="BJ3702" t="s">
        <v>196</v>
      </c>
      <c r="BM3702" t="s">
        <v>291</v>
      </c>
      <c r="BN3702" t="s">
        <v>203</v>
      </c>
      <c r="BQ3702" t="s">
        <v>204</v>
      </c>
      <c r="BR3702" t="b">
        <v>0</v>
      </c>
      <c r="BT3702" t="b">
        <v>0</v>
      </c>
      <c r="BW3702" t="s">
        <v>103</v>
      </c>
      <c r="BX3702" t="b">
        <v>0</v>
      </c>
      <c r="BY3702" s="2">
        <v>44376.857569444444</v>
      </c>
      <c r="BZ3702" t="s">
        <v>217</v>
      </c>
      <c r="CB3702" t="b">
        <v>0</v>
      </c>
      <c r="CC3702" t="b">
        <v>1</v>
      </c>
      <c r="CF3702">
        <v>2750</v>
      </c>
      <c r="CH3702">
        <v>2750</v>
      </c>
      <c r="CI3702">
        <v>100</v>
      </c>
      <c r="CJ3702">
        <v>0</v>
      </c>
      <c r="CK3702">
        <f>YEAR(tbl_Opportunity[[#This Row],[Close Date]])</f>
        <v>2017</v>
      </c>
    </row>
    <row r="3703" spans="1:89">
      <c r="A3703" t="s">
        <v>208</v>
      </c>
      <c r="B3703" t="b">
        <v>0</v>
      </c>
      <c r="D3703" t="b">
        <v>0</v>
      </c>
      <c r="H3703" s="1">
        <v>42949</v>
      </c>
      <c r="I3703" t="b">
        <v>1</v>
      </c>
      <c r="L3703" t="s">
        <v>2450</v>
      </c>
      <c r="O3703" t="s">
        <v>2137</v>
      </c>
      <c r="P3703" t="b">
        <v>0</v>
      </c>
      <c r="Q3703" s="2">
        <v>42933.708726851852</v>
      </c>
      <c r="R3703" s="1"/>
      <c r="S3703" t="b">
        <v>0</v>
      </c>
      <c r="U3703" s="1"/>
      <c r="V3703" t="b">
        <v>0</v>
      </c>
      <c r="W3703" s="1">
        <v>42795</v>
      </c>
      <c r="X3703">
        <v>3</v>
      </c>
      <c r="Y3703">
        <v>2017</v>
      </c>
      <c r="Z3703" t="s">
        <v>8</v>
      </c>
      <c r="AA3703" t="s">
        <v>8</v>
      </c>
      <c r="AB3703" t="b">
        <v>0</v>
      </c>
      <c r="AC3703" t="b">
        <v>0</v>
      </c>
      <c r="AE3703" t="b">
        <v>1</v>
      </c>
      <c r="AF3703" t="b">
        <v>0</v>
      </c>
      <c r="AG3703" t="b">
        <v>0</v>
      </c>
      <c r="AH3703" t="s">
        <v>4366</v>
      </c>
      <c r="AI3703" t="b">
        <v>0</v>
      </c>
      <c r="AK3703" t="b">
        <v>0</v>
      </c>
      <c r="AL3703" s="1">
        <v>42933</v>
      </c>
      <c r="AM3703" t="s">
        <v>162</v>
      </c>
      <c r="AN3703" s="2">
        <v>44297.835520833331</v>
      </c>
      <c r="AP3703" s="2">
        <v>43169.630393518521</v>
      </c>
      <c r="AQ3703" s="1"/>
      <c r="AS3703" t="b">
        <v>0</v>
      </c>
      <c r="AU3703" t="s">
        <v>9384</v>
      </c>
      <c r="AV3703" t="s">
        <v>105</v>
      </c>
      <c r="BB3703" t="s">
        <v>9385</v>
      </c>
      <c r="BD3703" t="b">
        <v>0</v>
      </c>
      <c r="BH3703" t="s">
        <v>215</v>
      </c>
      <c r="BI3703" t="s">
        <v>200</v>
      </c>
      <c r="BJ3703" t="s">
        <v>216</v>
      </c>
      <c r="BM3703" t="s">
        <v>291</v>
      </c>
      <c r="BN3703" t="s">
        <v>203</v>
      </c>
      <c r="BQ3703" t="s">
        <v>204</v>
      </c>
      <c r="BR3703" t="b">
        <v>0</v>
      </c>
      <c r="BT3703" t="b">
        <v>0</v>
      </c>
      <c r="BW3703" t="s">
        <v>103</v>
      </c>
      <c r="BX3703" t="b">
        <v>0</v>
      </c>
      <c r="BY3703" s="2">
        <v>44376.857569444444</v>
      </c>
      <c r="BZ3703" t="s">
        <v>217</v>
      </c>
      <c r="CB3703" t="b">
        <v>0</v>
      </c>
      <c r="CC3703" t="b">
        <v>1</v>
      </c>
      <c r="CF3703">
        <v>2750</v>
      </c>
      <c r="CH3703">
        <v>2750</v>
      </c>
      <c r="CI3703">
        <v>100</v>
      </c>
      <c r="CJ3703">
        <v>0</v>
      </c>
      <c r="CK3703">
        <f>YEAR(tbl_Opportunity[[#This Row],[Close Date]])</f>
        <v>2017</v>
      </c>
    </row>
    <row r="3704" spans="1:89">
      <c r="A3704" t="s">
        <v>601</v>
      </c>
      <c r="B3704" t="b">
        <v>0</v>
      </c>
      <c r="D3704" t="b">
        <v>0</v>
      </c>
      <c r="H3704" s="1">
        <v>42949</v>
      </c>
      <c r="I3704" t="b">
        <v>1</v>
      </c>
      <c r="O3704" t="s">
        <v>194</v>
      </c>
      <c r="P3704" t="b">
        <v>0</v>
      </c>
      <c r="Q3704" s="2">
        <v>42939.883599537039</v>
      </c>
      <c r="R3704" s="1"/>
      <c r="S3704" t="b">
        <v>0</v>
      </c>
      <c r="U3704" s="1"/>
      <c r="V3704" t="b">
        <v>0</v>
      </c>
      <c r="W3704" s="1">
        <v>42795</v>
      </c>
      <c r="X3704">
        <v>3</v>
      </c>
      <c r="Y3704">
        <v>2017</v>
      </c>
      <c r="Z3704" t="s">
        <v>8</v>
      </c>
      <c r="AA3704" t="s">
        <v>8</v>
      </c>
      <c r="AB3704" t="b">
        <v>0</v>
      </c>
      <c r="AC3704" t="b">
        <v>0</v>
      </c>
      <c r="AE3704" t="b">
        <v>1</v>
      </c>
      <c r="AF3704" t="b">
        <v>0</v>
      </c>
      <c r="AG3704" t="b">
        <v>0</v>
      </c>
      <c r="AH3704" t="s">
        <v>4366</v>
      </c>
      <c r="AI3704" t="b">
        <v>0</v>
      </c>
      <c r="AK3704" t="b">
        <v>0</v>
      </c>
      <c r="AL3704" s="1"/>
      <c r="AM3704" t="s">
        <v>162</v>
      </c>
      <c r="AN3704" s="2">
        <v>44296.95826388889</v>
      </c>
      <c r="AP3704" s="2">
        <v>43169.630393518521</v>
      </c>
      <c r="AQ3704" s="1"/>
      <c r="AS3704" t="b">
        <v>0</v>
      </c>
      <c r="AU3704" t="s">
        <v>216</v>
      </c>
      <c r="AV3704" t="s">
        <v>1970</v>
      </c>
      <c r="BB3704" t="s">
        <v>9386</v>
      </c>
      <c r="BD3704" t="b">
        <v>0</v>
      </c>
      <c r="BH3704" t="s">
        <v>215</v>
      </c>
      <c r="BI3704" t="s">
        <v>200</v>
      </c>
      <c r="BJ3704" t="s">
        <v>216</v>
      </c>
      <c r="BM3704" t="s">
        <v>291</v>
      </c>
      <c r="BN3704" t="s">
        <v>203</v>
      </c>
      <c r="BQ3704" t="s">
        <v>204</v>
      </c>
      <c r="BR3704" t="b">
        <v>0</v>
      </c>
      <c r="BT3704" t="b">
        <v>0</v>
      </c>
      <c r="BW3704" t="s">
        <v>103</v>
      </c>
      <c r="BX3704" t="b">
        <v>0</v>
      </c>
      <c r="BY3704" s="2">
        <v>44376.857569444444</v>
      </c>
      <c r="BZ3704" t="s">
        <v>217</v>
      </c>
      <c r="CB3704" t="b">
        <v>0</v>
      </c>
      <c r="CC3704" t="b">
        <v>1</v>
      </c>
      <c r="CF3704">
        <v>2750</v>
      </c>
      <c r="CH3704">
        <v>2750</v>
      </c>
      <c r="CI3704">
        <v>100</v>
      </c>
      <c r="CJ3704">
        <v>0</v>
      </c>
      <c r="CK3704">
        <f>YEAR(tbl_Opportunity[[#This Row],[Close Date]])</f>
        <v>2017</v>
      </c>
    </row>
    <row r="3705" spans="1:89">
      <c r="A3705" t="s">
        <v>5706</v>
      </c>
      <c r="B3705" t="b">
        <v>0</v>
      </c>
      <c r="D3705" t="b">
        <v>0</v>
      </c>
      <c r="H3705" s="1">
        <v>43319</v>
      </c>
      <c r="I3705" t="b">
        <v>1</v>
      </c>
      <c r="L3705" t="s">
        <v>6781</v>
      </c>
      <c r="O3705" t="s">
        <v>215</v>
      </c>
      <c r="P3705" t="b">
        <v>0</v>
      </c>
      <c r="Q3705" s="2">
        <v>43312.072627314818</v>
      </c>
      <c r="R3705" s="1"/>
      <c r="S3705" t="b">
        <v>0</v>
      </c>
      <c r="U3705" s="1"/>
      <c r="V3705" t="b">
        <v>0</v>
      </c>
      <c r="W3705" s="1">
        <v>43160</v>
      </c>
      <c r="X3705">
        <v>3</v>
      </c>
      <c r="Y3705">
        <v>2018</v>
      </c>
      <c r="Z3705" t="s">
        <v>8</v>
      </c>
      <c r="AA3705" t="s">
        <v>8</v>
      </c>
      <c r="AB3705" t="b">
        <v>0</v>
      </c>
      <c r="AC3705" t="b">
        <v>0</v>
      </c>
      <c r="AE3705" t="b">
        <v>1</v>
      </c>
      <c r="AF3705" t="b">
        <v>0</v>
      </c>
      <c r="AG3705" t="b">
        <v>0</v>
      </c>
      <c r="AI3705" t="b">
        <v>0</v>
      </c>
      <c r="AK3705" t="b">
        <v>0</v>
      </c>
      <c r="AL3705" s="1"/>
      <c r="AM3705" t="s">
        <v>162</v>
      </c>
      <c r="AN3705" s="2">
        <v>44297.841400462959</v>
      </c>
      <c r="AP3705" s="2">
        <v>43319.697118055556</v>
      </c>
      <c r="AQ3705" s="1"/>
      <c r="AS3705" t="b">
        <v>0</v>
      </c>
      <c r="AV3705" t="s">
        <v>93</v>
      </c>
      <c r="BB3705" t="s">
        <v>9387</v>
      </c>
      <c r="BD3705" t="b">
        <v>0</v>
      </c>
      <c r="BH3705" t="s">
        <v>215</v>
      </c>
      <c r="BI3705" t="s">
        <v>200</v>
      </c>
      <c r="BM3705" t="s">
        <v>291</v>
      </c>
      <c r="BN3705" t="s">
        <v>203</v>
      </c>
      <c r="BQ3705" t="s">
        <v>204</v>
      </c>
      <c r="BR3705" t="b">
        <v>0</v>
      </c>
      <c r="BT3705" t="b">
        <v>0</v>
      </c>
      <c r="BW3705" t="s">
        <v>103</v>
      </c>
      <c r="BX3705" t="b">
        <v>0</v>
      </c>
      <c r="BY3705" s="2">
        <v>44376.857569444444</v>
      </c>
      <c r="BZ3705" t="s">
        <v>217</v>
      </c>
      <c r="CB3705" t="b">
        <v>0</v>
      </c>
      <c r="CC3705" t="b">
        <v>1</v>
      </c>
      <c r="CF3705">
        <v>1300</v>
      </c>
      <c r="CH3705">
        <v>1300</v>
      </c>
      <c r="CI3705">
        <v>100</v>
      </c>
      <c r="CJ3705">
        <v>0</v>
      </c>
      <c r="CK3705">
        <f>YEAR(tbl_Opportunity[[#This Row],[Close Date]])</f>
        <v>2018</v>
      </c>
    </row>
    <row r="3706" spans="1:89">
      <c r="A3706" t="s">
        <v>3147</v>
      </c>
      <c r="B3706" t="b">
        <v>0</v>
      </c>
      <c r="D3706" t="b">
        <v>0</v>
      </c>
      <c r="H3706" s="1">
        <v>43371</v>
      </c>
      <c r="I3706" t="b">
        <v>1</v>
      </c>
      <c r="L3706" t="s">
        <v>9180</v>
      </c>
      <c r="O3706" t="s">
        <v>260</v>
      </c>
      <c r="P3706" t="b">
        <v>0</v>
      </c>
      <c r="Q3706" s="2">
        <v>43354.688020833331</v>
      </c>
      <c r="R3706" s="1"/>
      <c r="S3706" t="b">
        <v>0</v>
      </c>
      <c r="U3706" s="1"/>
      <c r="V3706" t="b">
        <v>0</v>
      </c>
      <c r="W3706" s="1">
        <v>43160</v>
      </c>
      <c r="X3706">
        <v>3</v>
      </c>
      <c r="Y3706">
        <v>2018</v>
      </c>
      <c r="Z3706" t="s">
        <v>8</v>
      </c>
      <c r="AA3706" t="s">
        <v>8</v>
      </c>
      <c r="AB3706" t="b">
        <v>0</v>
      </c>
      <c r="AC3706" t="b">
        <v>0</v>
      </c>
      <c r="AE3706" t="b">
        <v>1</v>
      </c>
      <c r="AF3706" t="b">
        <v>0</v>
      </c>
      <c r="AG3706" t="b">
        <v>0</v>
      </c>
      <c r="AH3706" t="s">
        <v>4366</v>
      </c>
      <c r="AI3706" t="b">
        <v>0</v>
      </c>
      <c r="AK3706" t="b">
        <v>0</v>
      </c>
      <c r="AL3706" s="1"/>
      <c r="AM3706" t="s">
        <v>162</v>
      </c>
      <c r="AN3706" s="2">
        <v>44296.95826388889</v>
      </c>
      <c r="AP3706" s="2">
        <v>43384.777256944442</v>
      </c>
      <c r="AQ3706" s="1"/>
      <c r="AS3706" t="b">
        <v>0</v>
      </c>
      <c r="AV3706" t="s">
        <v>105</v>
      </c>
      <c r="BB3706" t="s">
        <v>9388</v>
      </c>
      <c r="BD3706" t="b">
        <v>0</v>
      </c>
      <c r="BH3706" t="s">
        <v>260</v>
      </c>
      <c r="BI3706" t="s">
        <v>200</v>
      </c>
      <c r="BJ3706" t="s">
        <v>216</v>
      </c>
      <c r="BM3706" t="s">
        <v>291</v>
      </c>
      <c r="BN3706" t="s">
        <v>203</v>
      </c>
      <c r="BP3706" t="s">
        <v>9389</v>
      </c>
      <c r="BQ3706" t="s">
        <v>204</v>
      </c>
      <c r="BR3706" t="b">
        <v>0</v>
      </c>
      <c r="BT3706" t="b">
        <v>0</v>
      </c>
      <c r="BW3706" t="s">
        <v>103</v>
      </c>
      <c r="BX3706" t="b">
        <v>0</v>
      </c>
      <c r="BY3706" s="2">
        <v>44376.857569444444</v>
      </c>
      <c r="CB3706" t="b">
        <v>0</v>
      </c>
      <c r="CC3706" t="b">
        <v>1</v>
      </c>
      <c r="CF3706">
        <v>4600</v>
      </c>
      <c r="CH3706">
        <v>4600</v>
      </c>
      <c r="CI3706">
        <v>100</v>
      </c>
      <c r="CJ3706">
        <v>0</v>
      </c>
      <c r="CK3706">
        <f>YEAR(tbl_Opportunity[[#This Row],[Close Date]])</f>
        <v>2018</v>
      </c>
    </row>
    <row r="3707" spans="1:89">
      <c r="A3707" t="s">
        <v>6846</v>
      </c>
      <c r="B3707" t="b">
        <v>0</v>
      </c>
      <c r="D3707" t="b">
        <v>0</v>
      </c>
      <c r="H3707" s="1">
        <v>44034</v>
      </c>
      <c r="I3707" t="b">
        <v>1</v>
      </c>
      <c r="O3707" t="s">
        <v>272</v>
      </c>
      <c r="P3707" t="b">
        <v>0</v>
      </c>
      <c r="Q3707" s="2">
        <v>44025.697939814818</v>
      </c>
      <c r="R3707" s="1"/>
      <c r="S3707" t="b">
        <v>0</v>
      </c>
      <c r="U3707" s="1"/>
      <c r="V3707" t="b">
        <v>0</v>
      </c>
      <c r="W3707" s="1">
        <v>43891</v>
      </c>
      <c r="X3707">
        <v>3</v>
      </c>
      <c r="Y3707">
        <v>2020</v>
      </c>
      <c r="Z3707" t="s">
        <v>8</v>
      </c>
      <c r="AA3707" t="s">
        <v>8</v>
      </c>
      <c r="AB3707" t="b">
        <v>0</v>
      </c>
      <c r="AC3707" t="b">
        <v>0</v>
      </c>
      <c r="AE3707" t="b">
        <v>1</v>
      </c>
      <c r="AF3707" t="b">
        <v>0</v>
      </c>
      <c r="AG3707" t="b">
        <v>0</v>
      </c>
      <c r="AH3707" t="s">
        <v>4366</v>
      </c>
      <c r="AI3707" t="b">
        <v>0</v>
      </c>
      <c r="AJ3707" t="s">
        <v>211</v>
      </c>
      <c r="AK3707" t="b">
        <v>0</v>
      </c>
      <c r="AL3707" s="1"/>
      <c r="AM3707" t="s">
        <v>162</v>
      </c>
      <c r="AN3707" s="2">
        <v>44296.95826388889</v>
      </c>
      <c r="AP3707" s="2">
        <v>44039.039537037039</v>
      </c>
      <c r="AQ3707" s="1"/>
      <c r="AS3707" t="b">
        <v>0</v>
      </c>
      <c r="AV3707" t="s">
        <v>105</v>
      </c>
      <c r="BB3707" t="s">
        <v>9390</v>
      </c>
      <c r="BD3707" t="b">
        <v>0</v>
      </c>
      <c r="BH3707" t="s">
        <v>272</v>
      </c>
      <c r="BI3707" t="s">
        <v>1668</v>
      </c>
      <c r="BL3707" t="s">
        <v>6847</v>
      </c>
      <c r="BM3707" t="s">
        <v>291</v>
      </c>
      <c r="BN3707" t="s">
        <v>203</v>
      </c>
      <c r="BO3707" t="s">
        <v>6847</v>
      </c>
      <c r="BQ3707" t="s">
        <v>204</v>
      </c>
      <c r="BR3707" t="b">
        <v>0</v>
      </c>
      <c r="BT3707" t="b">
        <v>0</v>
      </c>
      <c r="BW3707" t="s">
        <v>103</v>
      </c>
      <c r="BX3707" t="b">
        <v>0</v>
      </c>
      <c r="BY3707" s="2">
        <v>44376.857581018521</v>
      </c>
      <c r="CB3707" t="b">
        <v>0</v>
      </c>
      <c r="CC3707" t="b">
        <v>1</v>
      </c>
      <c r="CF3707">
        <v>765</v>
      </c>
      <c r="CH3707">
        <v>765</v>
      </c>
      <c r="CI3707">
        <v>100</v>
      </c>
      <c r="CJ3707">
        <v>0</v>
      </c>
      <c r="CK3707">
        <f>YEAR(tbl_Opportunity[[#This Row],[Close Date]])</f>
        <v>2020</v>
      </c>
    </row>
    <row r="3708" spans="1:89">
      <c r="A3708" t="s">
        <v>1033</v>
      </c>
      <c r="B3708" t="b">
        <v>0</v>
      </c>
      <c r="D3708" t="b">
        <v>0</v>
      </c>
      <c r="H3708" s="1">
        <v>44034</v>
      </c>
      <c r="I3708" t="b">
        <v>1</v>
      </c>
      <c r="L3708" t="s">
        <v>8997</v>
      </c>
      <c r="O3708" t="s">
        <v>272</v>
      </c>
      <c r="P3708" t="b">
        <v>0</v>
      </c>
      <c r="Q3708" s="2">
        <v>44035.026944444442</v>
      </c>
      <c r="R3708" s="1"/>
      <c r="S3708" t="b">
        <v>0</v>
      </c>
      <c r="U3708" s="1"/>
      <c r="V3708" t="b">
        <v>0</v>
      </c>
      <c r="W3708" s="1">
        <v>43891</v>
      </c>
      <c r="X3708">
        <v>3</v>
      </c>
      <c r="Y3708">
        <v>2020</v>
      </c>
      <c r="Z3708" t="s">
        <v>8</v>
      </c>
      <c r="AA3708" t="s">
        <v>8</v>
      </c>
      <c r="AB3708" t="b">
        <v>0</v>
      </c>
      <c r="AC3708" t="b">
        <v>0</v>
      </c>
      <c r="AE3708" t="b">
        <v>1</v>
      </c>
      <c r="AF3708" t="b">
        <v>0</v>
      </c>
      <c r="AG3708" t="b">
        <v>0</v>
      </c>
      <c r="AH3708" t="s">
        <v>4366</v>
      </c>
      <c r="AI3708" t="b">
        <v>0</v>
      </c>
      <c r="AJ3708" t="s">
        <v>462</v>
      </c>
      <c r="AK3708" t="b">
        <v>0</v>
      </c>
      <c r="AL3708" s="1"/>
      <c r="AM3708" t="s">
        <v>162</v>
      </c>
      <c r="AN3708" s="2">
        <v>44296.95826388889</v>
      </c>
      <c r="AP3708" s="2"/>
      <c r="AQ3708" s="1"/>
      <c r="AS3708" t="b">
        <v>0</v>
      </c>
      <c r="AV3708" t="s">
        <v>93</v>
      </c>
      <c r="BB3708" t="s">
        <v>9391</v>
      </c>
      <c r="BD3708" t="b">
        <v>0</v>
      </c>
      <c r="BH3708" t="s">
        <v>272</v>
      </c>
      <c r="BI3708" t="s">
        <v>1243</v>
      </c>
      <c r="BL3708" t="s">
        <v>8997</v>
      </c>
      <c r="BM3708" t="s">
        <v>291</v>
      </c>
      <c r="BN3708" t="s">
        <v>203</v>
      </c>
      <c r="BQ3708" t="s">
        <v>204</v>
      </c>
      <c r="BR3708" t="b">
        <v>0</v>
      </c>
      <c r="BT3708" t="b">
        <v>0</v>
      </c>
      <c r="BW3708" t="s">
        <v>103</v>
      </c>
      <c r="BX3708" t="b">
        <v>0</v>
      </c>
      <c r="BY3708" s="2">
        <v>44376.857581018521</v>
      </c>
      <c r="CB3708" t="b">
        <v>0</v>
      </c>
      <c r="CC3708" t="b">
        <v>1</v>
      </c>
      <c r="CF3708">
        <v>3350</v>
      </c>
      <c r="CH3708">
        <v>3350</v>
      </c>
      <c r="CI3708">
        <v>100</v>
      </c>
      <c r="CJ3708">
        <v>0</v>
      </c>
      <c r="CK3708">
        <f>YEAR(tbl_Opportunity[[#This Row],[Close Date]])</f>
        <v>2020</v>
      </c>
    </row>
    <row r="3709" spans="1:89">
      <c r="A3709" t="s">
        <v>328</v>
      </c>
      <c r="B3709" t="b">
        <v>0</v>
      </c>
      <c r="D3709" t="b">
        <v>0</v>
      </c>
      <c r="H3709" s="1">
        <v>44041</v>
      </c>
      <c r="I3709" t="b">
        <v>1</v>
      </c>
      <c r="L3709" t="s">
        <v>6783</v>
      </c>
      <c r="O3709" t="s">
        <v>272</v>
      </c>
      <c r="P3709" t="b">
        <v>0</v>
      </c>
      <c r="Q3709" s="2">
        <v>44035.777141203704</v>
      </c>
      <c r="R3709" s="1"/>
      <c r="S3709" t="b">
        <v>0</v>
      </c>
      <c r="U3709" s="1"/>
      <c r="V3709" t="b">
        <v>0</v>
      </c>
      <c r="W3709" s="1">
        <v>43891</v>
      </c>
      <c r="X3709">
        <v>3</v>
      </c>
      <c r="Y3709">
        <v>2020</v>
      </c>
      <c r="Z3709" t="s">
        <v>8</v>
      </c>
      <c r="AA3709" t="s">
        <v>8</v>
      </c>
      <c r="AB3709" t="b">
        <v>0</v>
      </c>
      <c r="AC3709" t="b">
        <v>0</v>
      </c>
      <c r="AE3709" t="b">
        <v>1</v>
      </c>
      <c r="AF3709" t="b">
        <v>0</v>
      </c>
      <c r="AG3709" t="b">
        <v>0</v>
      </c>
      <c r="AI3709" t="b">
        <v>0</v>
      </c>
      <c r="AJ3709" t="s">
        <v>462</v>
      </c>
      <c r="AK3709" t="b">
        <v>0</v>
      </c>
      <c r="AL3709" s="1"/>
      <c r="AM3709" t="s">
        <v>162</v>
      </c>
      <c r="AN3709" s="2">
        <v>44296.95826388889</v>
      </c>
      <c r="AP3709" s="2">
        <v>44043.615289351852</v>
      </c>
      <c r="AQ3709" s="1"/>
      <c r="AS3709" t="b">
        <v>0</v>
      </c>
      <c r="AV3709" t="s">
        <v>3922</v>
      </c>
      <c r="BB3709" t="s">
        <v>9392</v>
      </c>
      <c r="BD3709" t="b">
        <v>0</v>
      </c>
      <c r="BH3709" t="s">
        <v>272</v>
      </c>
      <c r="BI3709" t="s">
        <v>1243</v>
      </c>
      <c r="BL3709" t="s">
        <v>6783</v>
      </c>
      <c r="BM3709" t="s">
        <v>291</v>
      </c>
      <c r="BN3709" t="s">
        <v>203</v>
      </c>
      <c r="BQ3709" t="s">
        <v>204</v>
      </c>
      <c r="BR3709" t="b">
        <v>0</v>
      </c>
      <c r="BT3709" t="b">
        <v>0</v>
      </c>
      <c r="BW3709" t="s">
        <v>103</v>
      </c>
      <c r="BX3709" t="b">
        <v>0</v>
      </c>
      <c r="BY3709" s="2">
        <v>44376.857581018521</v>
      </c>
      <c r="CB3709" t="b">
        <v>0</v>
      </c>
      <c r="CC3709" t="b">
        <v>1</v>
      </c>
      <c r="CF3709">
        <v>6700</v>
      </c>
      <c r="CH3709">
        <v>6700</v>
      </c>
      <c r="CI3709">
        <v>100</v>
      </c>
      <c r="CJ3709">
        <v>0</v>
      </c>
      <c r="CK3709">
        <f>YEAR(tbl_Opportunity[[#This Row],[Close Date]])</f>
        <v>2020</v>
      </c>
    </row>
    <row r="3710" spans="1:89">
      <c r="A3710" t="s">
        <v>1220</v>
      </c>
      <c r="B3710" t="b">
        <v>0</v>
      </c>
      <c r="D3710" t="b">
        <v>0</v>
      </c>
      <c r="E3710" t="s">
        <v>2924</v>
      </c>
      <c r="H3710" s="1">
        <v>44054</v>
      </c>
      <c r="I3710" t="b">
        <v>1</v>
      </c>
      <c r="L3710" t="s">
        <v>2184</v>
      </c>
      <c r="O3710" t="s">
        <v>272</v>
      </c>
      <c r="P3710" t="b">
        <v>0</v>
      </c>
      <c r="Q3710" s="2">
        <v>44041.840208333335</v>
      </c>
      <c r="R3710" s="1"/>
      <c r="S3710" t="b">
        <v>0</v>
      </c>
      <c r="U3710" s="1"/>
      <c r="V3710" t="b">
        <v>0</v>
      </c>
      <c r="W3710" s="1">
        <v>43891</v>
      </c>
      <c r="X3710">
        <v>3</v>
      </c>
      <c r="Y3710">
        <v>2020</v>
      </c>
      <c r="Z3710" t="s">
        <v>8</v>
      </c>
      <c r="AA3710" t="s">
        <v>8</v>
      </c>
      <c r="AB3710" t="b">
        <v>0</v>
      </c>
      <c r="AC3710" t="b">
        <v>0</v>
      </c>
      <c r="AE3710" t="b">
        <v>1</v>
      </c>
      <c r="AF3710" t="b">
        <v>0</v>
      </c>
      <c r="AG3710" t="b">
        <v>0</v>
      </c>
      <c r="AH3710" t="s">
        <v>4366</v>
      </c>
      <c r="AI3710" t="b">
        <v>0</v>
      </c>
      <c r="AJ3710" t="s">
        <v>462</v>
      </c>
      <c r="AK3710" t="b">
        <v>0</v>
      </c>
      <c r="AL3710" s="1">
        <v>44043</v>
      </c>
      <c r="AM3710" t="s">
        <v>162</v>
      </c>
      <c r="AN3710" s="2">
        <v>44296.95826388889</v>
      </c>
      <c r="AP3710" s="2">
        <v>44054.891631944447</v>
      </c>
      <c r="AQ3710" s="1"/>
      <c r="AS3710" t="b">
        <v>0</v>
      </c>
      <c r="AV3710" t="s">
        <v>176</v>
      </c>
      <c r="BB3710" t="s">
        <v>9393</v>
      </c>
      <c r="BD3710" t="b">
        <v>0</v>
      </c>
      <c r="BH3710" t="s">
        <v>272</v>
      </c>
      <c r="BI3710" t="s">
        <v>1243</v>
      </c>
      <c r="BL3710" t="s">
        <v>2184</v>
      </c>
      <c r="BM3710" t="s">
        <v>291</v>
      </c>
      <c r="BN3710" t="s">
        <v>203</v>
      </c>
      <c r="BQ3710" t="s">
        <v>204</v>
      </c>
      <c r="BR3710" t="b">
        <v>0</v>
      </c>
      <c r="BT3710" t="b">
        <v>0</v>
      </c>
      <c r="BW3710" t="s">
        <v>103</v>
      </c>
      <c r="BX3710" t="b">
        <v>0</v>
      </c>
      <c r="BY3710" s="2">
        <v>44376.857581018521</v>
      </c>
      <c r="CB3710" t="b">
        <v>0</v>
      </c>
      <c r="CC3710" t="b">
        <v>1</v>
      </c>
      <c r="CF3710">
        <v>9040</v>
      </c>
      <c r="CH3710">
        <v>9040</v>
      </c>
      <c r="CI3710">
        <v>100</v>
      </c>
      <c r="CJ3710">
        <v>0</v>
      </c>
      <c r="CK3710">
        <f>YEAR(tbl_Opportunity[[#This Row],[Close Date]])</f>
        <v>2020</v>
      </c>
    </row>
    <row r="3711" spans="1:89">
      <c r="A3711" t="s">
        <v>1742</v>
      </c>
      <c r="B3711" t="b">
        <v>0</v>
      </c>
      <c r="D3711" t="b">
        <v>0</v>
      </c>
      <c r="E3711" t="s">
        <v>2947</v>
      </c>
      <c r="H3711" s="1">
        <v>44047</v>
      </c>
      <c r="I3711" t="b">
        <v>1</v>
      </c>
      <c r="L3711" t="s">
        <v>6646</v>
      </c>
      <c r="O3711" t="s">
        <v>272</v>
      </c>
      <c r="P3711" t="b">
        <v>0</v>
      </c>
      <c r="Q3711" s="2">
        <v>44042.727581018517</v>
      </c>
      <c r="R3711" s="1"/>
      <c r="S3711" t="b">
        <v>0</v>
      </c>
      <c r="U3711" s="1"/>
      <c r="V3711" t="b">
        <v>0</v>
      </c>
      <c r="W3711" s="1">
        <v>43891</v>
      </c>
      <c r="X3711">
        <v>3</v>
      </c>
      <c r="Y3711">
        <v>2020</v>
      </c>
      <c r="Z3711" t="s">
        <v>8</v>
      </c>
      <c r="AA3711" t="s">
        <v>8</v>
      </c>
      <c r="AB3711" t="b">
        <v>0</v>
      </c>
      <c r="AC3711" t="b">
        <v>0</v>
      </c>
      <c r="AE3711" t="b">
        <v>1</v>
      </c>
      <c r="AF3711" t="b">
        <v>0</v>
      </c>
      <c r="AG3711" t="b">
        <v>0</v>
      </c>
      <c r="AH3711" t="s">
        <v>4366</v>
      </c>
      <c r="AI3711" t="b">
        <v>0</v>
      </c>
      <c r="AJ3711" t="s">
        <v>462</v>
      </c>
      <c r="AK3711" t="b">
        <v>0</v>
      </c>
      <c r="AL3711" s="1">
        <v>44047</v>
      </c>
      <c r="AM3711" t="s">
        <v>162</v>
      </c>
      <c r="AN3711" s="2">
        <v>44296.95826388889</v>
      </c>
      <c r="AP3711" s="2">
        <v>44047.63484953704</v>
      </c>
      <c r="AQ3711" s="1"/>
      <c r="AS3711" t="b">
        <v>0</v>
      </c>
      <c r="AV3711" t="s">
        <v>93</v>
      </c>
      <c r="BB3711" t="s">
        <v>9394</v>
      </c>
      <c r="BD3711" t="b">
        <v>0</v>
      </c>
      <c r="BH3711" t="s">
        <v>272</v>
      </c>
      <c r="BI3711" t="s">
        <v>1243</v>
      </c>
      <c r="BL3711" t="s">
        <v>6646</v>
      </c>
      <c r="BM3711" t="s">
        <v>291</v>
      </c>
      <c r="BN3711" t="s">
        <v>203</v>
      </c>
      <c r="BQ3711" t="s">
        <v>204</v>
      </c>
      <c r="BR3711" t="b">
        <v>0</v>
      </c>
      <c r="BT3711" t="b">
        <v>0</v>
      </c>
      <c r="BW3711" t="s">
        <v>103</v>
      </c>
      <c r="BX3711" t="b">
        <v>0</v>
      </c>
      <c r="BY3711" s="2">
        <v>44376.857581018521</v>
      </c>
      <c r="CB3711" t="b">
        <v>0</v>
      </c>
      <c r="CC3711" t="b">
        <v>1</v>
      </c>
      <c r="CF3711">
        <v>4103.05</v>
      </c>
      <c r="CH3711">
        <v>4103.05</v>
      </c>
      <c r="CI3711">
        <v>100</v>
      </c>
      <c r="CJ3711">
        <v>0</v>
      </c>
      <c r="CK3711">
        <f>YEAR(tbl_Opportunity[[#This Row],[Close Date]])</f>
        <v>2020</v>
      </c>
    </row>
    <row r="3712" spans="1:89">
      <c r="A3712" t="s">
        <v>449</v>
      </c>
      <c r="B3712" t="b">
        <v>0</v>
      </c>
      <c r="D3712" t="b">
        <v>0</v>
      </c>
      <c r="H3712" s="1">
        <v>44069</v>
      </c>
      <c r="I3712" t="b">
        <v>1</v>
      </c>
      <c r="L3712" t="s">
        <v>9395</v>
      </c>
      <c r="O3712" t="s">
        <v>272</v>
      </c>
      <c r="P3712" t="b">
        <v>0</v>
      </c>
      <c r="Q3712" s="2">
        <v>44053.837824074071</v>
      </c>
      <c r="R3712" s="1"/>
      <c r="S3712" t="b">
        <v>0</v>
      </c>
      <c r="U3712" s="1"/>
      <c r="V3712" t="b">
        <v>0</v>
      </c>
      <c r="W3712" s="1">
        <v>43891</v>
      </c>
      <c r="X3712">
        <v>3</v>
      </c>
      <c r="Y3712">
        <v>2020</v>
      </c>
      <c r="Z3712" t="s">
        <v>8</v>
      </c>
      <c r="AA3712" t="s">
        <v>8</v>
      </c>
      <c r="AB3712" t="b">
        <v>0</v>
      </c>
      <c r="AC3712" t="b">
        <v>0</v>
      </c>
      <c r="AE3712" t="b">
        <v>1</v>
      </c>
      <c r="AF3712" t="b">
        <v>0</v>
      </c>
      <c r="AG3712" t="b">
        <v>0</v>
      </c>
      <c r="AI3712" t="b">
        <v>0</v>
      </c>
      <c r="AJ3712" t="s">
        <v>462</v>
      </c>
      <c r="AK3712" t="b">
        <v>0</v>
      </c>
      <c r="AL3712" s="1">
        <v>44057</v>
      </c>
      <c r="AM3712" t="s">
        <v>162</v>
      </c>
      <c r="AN3712" s="2">
        <v>44296.95826388889</v>
      </c>
      <c r="AP3712" s="2">
        <v>44070.756111111114</v>
      </c>
      <c r="AQ3712" s="1"/>
      <c r="AS3712" t="b">
        <v>0</v>
      </c>
      <c r="AV3712" t="s">
        <v>105</v>
      </c>
      <c r="BB3712" t="s">
        <v>9396</v>
      </c>
      <c r="BD3712" t="b">
        <v>0</v>
      </c>
      <c r="BH3712" t="s">
        <v>272</v>
      </c>
      <c r="BI3712" t="s">
        <v>1243</v>
      </c>
      <c r="BL3712" t="s">
        <v>9395</v>
      </c>
      <c r="BM3712" t="s">
        <v>291</v>
      </c>
      <c r="BN3712" t="s">
        <v>203</v>
      </c>
      <c r="BQ3712" t="s">
        <v>204</v>
      </c>
      <c r="BR3712" t="b">
        <v>0</v>
      </c>
      <c r="BT3712" t="b">
        <v>0</v>
      </c>
      <c r="BW3712" t="s">
        <v>103</v>
      </c>
      <c r="BX3712" t="b">
        <v>0</v>
      </c>
      <c r="BY3712" s="2">
        <v>44376.857581018521</v>
      </c>
      <c r="CB3712" t="b">
        <v>0</v>
      </c>
      <c r="CC3712" t="b">
        <v>1</v>
      </c>
      <c r="CF3712">
        <v>5690</v>
      </c>
      <c r="CH3712">
        <v>5690</v>
      </c>
      <c r="CI3712">
        <v>100</v>
      </c>
      <c r="CJ3712">
        <v>0</v>
      </c>
      <c r="CK3712">
        <f>YEAR(tbl_Opportunity[[#This Row],[Close Date]])</f>
        <v>2020</v>
      </c>
    </row>
    <row r="3713" spans="1:89">
      <c r="A3713" t="s">
        <v>475</v>
      </c>
      <c r="B3713" t="b">
        <v>0</v>
      </c>
      <c r="D3713" t="b">
        <v>0</v>
      </c>
      <c r="H3713" s="1">
        <v>44070</v>
      </c>
      <c r="I3713" t="b">
        <v>1</v>
      </c>
      <c r="L3713" t="s">
        <v>6650</v>
      </c>
      <c r="O3713" t="s">
        <v>272</v>
      </c>
      <c r="P3713" t="b">
        <v>0</v>
      </c>
      <c r="Q3713" s="2">
        <v>44069.843877314815</v>
      </c>
      <c r="R3713" s="1"/>
      <c r="S3713" t="b">
        <v>0</v>
      </c>
      <c r="U3713" s="1"/>
      <c r="V3713" t="b">
        <v>0</v>
      </c>
      <c r="W3713" s="1">
        <v>43891</v>
      </c>
      <c r="X3713">
        <v>3</v>
      </c>
      <c r="Y3713">
        <v>2020</v>
      </c>
      <c r="Z3713" t="s">
        <v>8</v>
      </c>
      <c r="AA3713" t="s">
        <v>8</v>
      </c>
      <c r="AB3713" t="b">
        <v>0</v>
      </c>
      <c r="AC3713" t="b">
        <v>0</v>
      </c>
      <c r="AE3713" t="b">
        <v>1</v>
      </c>
      <c r="AF3713" t="b">
        <v>0</v>
      </c>
      <c r="AG3713" t="b">
        <v>0</v>
      </c>
      <c r="AH3713" t="s">
        <v>3190</v>
      </c>
      <c r="AI3713" t="b">
        <v>0</v>
      </c>
      <c r="AJ3713" t="s">
        <v>462</v>
      </c>
      <c r="AK3713" t="b">
        <v>0</v>
      </c>
      <c r="AL3713" s="1">
        <v>44069</v>
      </c>
      <c r="AM3713" t="s">
        <v>162</v>
      </c>
      <c r="AN3713" s="2">
        <v>44296.95826388889</v>
      </c>
      <c r="AP3713" s="2">
        <v>44070.547743055555</v>
      </c>
      <c r="AQ3713" s="1"/>
      <c r="AS3713" t="b">
        <v>0</v>
      </c>
      <c r="AV3713" t="s">
        <v>248</v>
      </c>
      <c r="BB3713" t="s">
        <v>9397</v>
      </c>
      <c r="BD3713" t="b">
        <v>0</v>
      </c>
      <c r="BH3713" t="s">
        <v>272</v>
      </c>
      <c r="BI3713" t="s">
        <v>1243</v>
      </c>
      <c r="BL3713" t="s">
        <v>6650</v>
      </c>
      <c r="BM3713" t="s">
        <v>291</v>
      </c>
      <c r="BN3713" t="s">
        <v>203</v>
      </c>
      <c r="BQ3713" t="s">
        <v>204</v>
      </c>
      <c r="BR3713" t="b">
        <v>0</v>
      </c>
      <c r="BT3713" t="b">
        <v>0</v>
      </c>
      <c r="BW3713" t="s">
        <v>103</v>
      </c>
      <c r="BX3713" t="b">
        <v>0</v>
      </c>
      <c r="BY3713" s="2">
        <v>44376.857581018521</v>
      </c>
      <c r="CB3713" t="b">
        <v>0</v>
      </c>
      <c r="CC3713" t="b">
        <v>1</v>
      </c>
      <c r="CF3713">
        <v>3350</v>
      </c>
      <c r="CH3713">
        <v>3350</v>
      </c>
      <c r="CI3713">
        <v>100</v>
      </c>
      <c r="CJ3713">
        <v>0</v>
      </c>
      <c r="CK3713">
        <f>YEAR(tbl_Opportunity[[#This Row],[Close Date]])</f>
        <v>2020</v>
      </c>
    </row>
    <row r="3714" spans="1:89">
      <c r="A3714" t="s">
        <v>9093</v>
      </c>
      <c r="B3714" t="b">
        <v>0</v>
      </c>
      <c r="D3714" t="b">
        <v>0</v>
      </c>
      <c r="E3714" t="s">
        <v>6818</v>
      </c>
      <c r="H3714" s="1">
        <v>44085</v>
      </c>
      <c r="I3714" t="b">
        <v>1</v>
      </c>
      <c r="L3714" t="s">
        <v>9094</v>
      </c>
      <c r="O3714" t="s">
        <v>272</v>
      </c>
      <c r="P3714" t="b">
        <v>0</v>
      </c>
      <c r="Q3714" s="2">
        <v>44085.843958333331</v>
      </c>
      <c r="R3714" s="1"/>
      <c r="S3714" t="b">
        <v>0</v>
      </c>
      <c r="U3714" s="1"/>
      <c r="V3714" t="b">
        <v>0</v>
      </c>
      <c r="W3714" s="1">
        <v>43891</v>
      </c>
      <c r="X3714">
        <v>3</v>
      </c>
      <c r="Y3714">
        <v>2020</v>
      </c>
      <c r="Z3714" t="s">
        <v>8</v>
      </c>
      <c r="AA3714" t="s">
        <v>8</v>
      </c>
      <c r="AB3714" t="b">
        <v>0</v>
      </c>
      <c r="AC3714" t="b">
        <v>0</v>
      </c>
      <c r="AE3714" t="b">
        <v>1</v>
      </c>
      <c r="AF3714" t="b">
        <v>0</v>
      </c>
      <c r="AG3714" t="b">
        <v>0</v>
      </c>
      <c r="AH3714" t="s">
        <v>4366</v>
      </c>
      <c r="AI3714" t="b">
        <v>0</v>
      </c>
      <c r="AJ3714" t="s">
        <v>2359</v>
      </c>
      <c r="AK3714" t="b">
        <v>0</v>
      </c>
      <c r="AL3714" s="1"/>
      <c r="AM3714" t="s">
        <v>162</v>
      </c>
      <c r="AN3714" s="2">
        <v>44296.95826388889</v>
      </c>
      <c r="AP3714" s="2"/>
      <c r="AQ3714" s="1"/>
      <c r="AS3714" t="b">
        <v>0</v>
      </c>
      <c r="AV3714" t="s">
        <v>176</v>
      </c>
      <c r="AY3714" t="s">
        <v>2360</v>
      </c>
      <c r="BB3714" t="s">
        <v>9398</v>
      </c>
      <c r="BD3714" t="b">
        <v>0</v>
      </c>
      <c r="BH3714" t="s">
        <v>272</v>
      </c>
      <c r="BI3714" t="s">
        <v>1243</v>
      </c>
      <c r="BL3714" t="s">
        <v>9094</v>
      </c>
      <c r="BM3714" t="s">
        <v>291</v>
      </c>
      <c r="BN3714" t="s">
        <v>203</v>
      </c>
      <c r="BQ3714" t="s">
        <v>204</v>
      </c>
      <c r="BR3714" t="b">
        <v>0</v>
      </c>
      <c r="BT3714" t="b">
        <v>0</v>
      </c>
      <c r="BW3714" t="s">
        <v>103</v>
      </c>
      <c r="BX3714" t="b">
        <v>0</v>
      </c>
      <c r="BY3714" s="2">
        <v>44376.857581018521</v>
      </c>
      <c r="BZ3714" t="s">
        <v>1792</v>
      </c>
      <c r="CB3714" t="b">
        <v>0</v>
      </c>
      <c r="CC3714" t="b">
        <v>1</v>
      </c>
      <c r="CF3714">
        <v>4995</v>
      </c>
      <c r="CH3714">
        <v>4995</v>
      </c>
      <c r="CI3714">
        <v>100</v>
      </c>
      <c r="CJ3714">
        <v>0</v>
      </c>
      <c r="CK3714">
        <f>YEAR(tbl_Opportunity[[#This Row],[Close Date]])</f>
        <v>2020</v>
      </c>
    </row>
    <row r="3715" spans="1:89">
      <c r="A3715" t="s">
        <v>1170</v>
      </c>
      <c r="B3715" t="b">
        <v>0</v>
      </c>
      <c r="D3715" t="b">
        <v>0</v>
      </c>
      <c r="E3715" t="s">
        <v>4664</v>
      </c>
      <c r="H3715" s="1">
        <v>43665</v>
      </c>
      <c r="I3715" t="b">
        <v>1</v>
      </c>
      <c r="L3715" t="s">
        <v>1173</v>
      </c>
      <c r="O3715" t="s">
        <v>272</v>
      </c>
      <c r="P3715" t="b">
        <v>0</v>
      </c>
      <c r="Q3715" s="2">
        <v>43574.502627314818</v>
      </c>
      <c r="R3715" s="1"/>
      <c r="S3715" t="b">
        <v>0</v>
      </c>
      <c r="U3715" s="1"/>
      <c r="V3715" t="b">
        <v>0</v>
      </c>
      <c r="W3715" s="1">
        <v>43525</v>
      </c>
      <c r="X3715">
        <v>3</v>
      </c>
      <c r="Y3715">
        <v>2019</v>
      </c>
      <c r="Z3715" t="s">
        <v>8</v>
      </c>
      <c r="AA3715" t="s">
        <v>8</v>
      </c>
      <c r="AB3715" t="b">
        <v>0</v>
      </c>
      <c r="AC3715" t="b">
        <v>0</v>
      </c>
      <c r="AE3715" t="b">
        <v>1</v>
      </c>
      <c r="AF3715" t="b">
        <v>0</v>
      </c>
      <c r="AG3715" t="b">
        <v>0</v>
      </c>
      <c r="AI3715" t="b">
        <v>0</v>
      </c>
      <c r="AK3715" t="b">
        <v>0</v>
      </c>
      <c r="AL3715" s="1"/>
      <c r="AM3715" t="s">
        <v>162</v>
      </c>
      <c r="AN3715" s="2">
        <v>44296.95826388889</v>
      </c>
      <c r="AP3715" s="2">
        <v>43760.54078703704</v>
      </c>
      <c r="AQ3715" s="1"/>
      <c r="AS3715" t="b">
        <v>0</v>
      </c>
      <c r="AV3715" t="s">
        <v>176</v>
      </c>
      <c r="AY3715" t="s">
        <v>236</v>
      </c>
      <c r="BB3715" t="s">
        <v>9399</v>
      </c>
      <c r="BD3715" t="b">
        <v>0</v>
      </c>
      <c r="BH3715" t="s">
        <v>406</v>
      </c>
      <c r="BI3715" t="s">
        <v>549</v>
      </c>
      <c r="BL3715" t="s">
        <v>1173</v>
      </c>
      <c r="BM3715" t="s">
        <v>291</v>
      </c>
      <c r="BN3715" t="s">
        <v>203</v>
      </c>
      <c r="BQ3715" t="s">
        <v>204</v>
      </c>
      <c r="BR3715" t="b">
        <v>0</v>
      </c>
      <c r="BT3715" t="b">
        <v>0</v>
      </c>
      <c r="BW3715" t="s">
        <v>103</v>
      </c>
      <c r="BX3715" t="b">
        <v>0</v>
      </c>
      <c r="BY3715" s="2">
        <v>44376.857569444444</v>
      </c>
      <c r="CB3715" t="b">
        <v>0</v>
      </c>
      <c r="CC3715" t="b">
        <v>1</v>
      </c>
      <c r="CF3715">
        <v>670</v>
      </c>
      <c r="CH3715">
        <v>670</v>
      </c>
      <c r="CI3715">
        <v>100</v>
      </c>
      <c r="CJ3715">
        <v>0</v>
      </c>
      <c r="CK3715">
        <f>YEAR(tbl_Opportunity[[#This Row],[Close Date]])</f>
        <v>2019</v>
      </c>
    </row>
    <row r="3716" spans="1:89">
      <c r="A3716" t="s">
        <v>6855</v>
      </c>
      <c r="B3716" t="b">
        <v>0</v>
      </c>
      <c r="D3716" t="b">
        <v>0</v>
      </c>
      <c r="E3716" t="s">
        <v>6856</v>
      </c>
      <c r="H3716" s="1">
        <v>43733</v>
      </c>
      <c r="I3716" t="b">
        <v>1</v>
      </c>
      <c r="L3716" t="s">
        <v>6857</v>
      </c>
      <c r="O3716" t="s">
        <v>272</v>
      </c>
      <c r="P3716" t="b">
        <v>0</v>
      </c>
      <c r="Q3716" s="2">
        <v>43641.869097222225</v>
      </c>
      <c r="R3716" s="1"/>
      <c r="S3716" t="b">
        <v>0</v>
      </c>
      <c r="U3716" s="1"/>
      <c r="V3716" t="b">
        <v>0</v>
      </c>
      <c r="W3716" s="1">
        <v>43525</v>
      </c>
      <c r="X3716">
        <v>3</v>
      </c>
      <c r="Y3716">
        <v>2019</v>
      </c>
      <c r="Z3716" t="s">
        <v>8</v>
      </c>
      <c r="AA3716" t="s">
        <v>8</v>
      </c>
      <c r="AB3716" t="b">
        <v>0</v>
      </c>
      <c r="AC3716" t="b">
        <v>0</v>
      </c>
      <c r="AE3716" t="b">
        <v>1</v>
      </c>
      <c r="AF3716" t="b">
        <v>0</v>
      </c>
      <c r="AG3716" t="b">
        <v>0</v>
      </c>
      <c r="AI3716" t="b">
        <v>0</v>
      </c>
      <c r="AK3716" t="b">
        <v>0</v>
      </c>
      <c r="AL3716" s="1"/>
      <c r="AM3716" t="s">
        <v>162</v>
      </c>
      <c r="AN3716" s="2">
        <v>44297.841400462959</v>
      </c>
      <c r="AP3716" s="2">
        <v>43774.625625000001</v>
      </c>
      <c r="AQ3716" s="1"/>
      <c r="AS3716" t="b">
        <v>0</v>
      </c>
      <c r="AV3716" t="s">
        <v>93</v>
      </c>
      <c r="AY3716" t="s">
        <v>236</v>
      </c>
      <c r="BB3716" t="s">
        <v>9400</v>
      </c>
      <c r="BD3716" t="b">
        <v>0</v>
      </c>
      <c r="BH3716" t="s">
        <v>272</v>
      </c>
      <c r="BI3716" t="s">
        <v>549</v>
      </c>
      <c r="BL3716" t="s">
        <v>6857</v>
      </c>
      <c r="BM3716" t="s">
        <v>291</v>
      </c>
      <c r="BN3716" t="s">
        <v>203</v>
      </c>
      <c r="BQ3716" t="s">
        <v>204</v>
      </c>
      <c r="BR3716" t="b">
        <v>0</v>
      </c>
      <c r="BT3716" t="b">
        <v>0</v>
      </c>
      <c r="BW3716" t="s">
        <v>103</v>
      </c>
      <c r="BX3716" t="b">
        <v>0</v>
      </c>
      <c r="BY3716" s="2">
        <v>44376.857569444444</v>
      </c>
      <c r="CB3716" t="b">
        <v>0</v>
      </c>
      <c r="CC3716" t="b">
        <v>1</v>
      </c>
      <c r="CF3716">
        <v>13620</v>
      </c>
      <c r="CH3716">
        <v>13620</v>
      </c>
      <c r="CI3716">
        <v>100</v>
      </c>
      <c r="CJ3716">
        <v>0</v>
      </c>
      <c r="CK3716">
        <f>YEAR(tbl_Opportunity[[#This Row],[Close Date]])</f>
        <v>2019</v>
      </c>
    </row>
    <row r="3717" spans="1:89">
      <c r="A3717" t="s">
        <v>1693</v>
      </c>
      <c r="B3717" t="b">
        <v>0</v>
      </c>
      <c r="D3717" t="b">
        <v>0</v>
      </c>
      <c r="E3717" t="s">
        <v>6399</v>
      </c>
      <c r="H3717" s="1">
        <v>44041</v>
      </c>
      <c r="I3717" t="b">
        <v>1</v>
      </c>
      <c r="L3717" t="s">
        <v>1694</v>
      </c>
      <c r="O3717" t="s">
        <v>272</v>
      </c>
      <c r="P3717" t="b">
        <v>0</v>
      </c>
      <c r="Q3717" s="2">
        <v>44040.767905092594</v>
      </c>
      <c r="R3717" s="1"/>
      <c r="S3717" t="b">
        <v>0</v>
      </c>
      <c r="U3717" s="1"/>
      <c r="V3717" t="b">
        <v>0</v>
      </c>
      <c r="W3717" s="1">
        <v>43891</v>
      </c>
      <c r="X3717">
        <v>3</v>
      </c>
      <c r="Y3717">
        <v>2020</v>
      </c>
      <c r="Z3717" t="s">
        <v>8</v>
      </c>
      <c r="AA3717" t="s">
        <v>8</v>
      </c>
      <c r="AB3717" t="b">
        <v>0</v>
      </c>
      <c r="AC3717" t="b">
        <v>0</v>
      </c>
      <c r="AE3717" t="b">
        <v>1</v>
      </c>
      <c r="AF3717" t="b">
        <v>0</v>
      </c>
      <c r="AG3717" t="b">
        <v>0</v>
      </c>
      <c r="AH3717" t="s">
        <v>4366</v>
      </c>
      <c r="AI3717" t="b">
        <v>0</v>
      </c>
      <c r="AK3717" t="b">
        <v>0</v>
      </c>
      <c r="AL3717" s="1">
        <v>44040</v>
      </c>
      <c r="AM3717" t="s">
        <v>162</v>
      </c>
      <c r="AN3717" s="2">
        <v>44297.840763888889</v>
      </c>
      <c r="AP3717" s="2">
        <v>44041.780439814815</v>
      </c>
      <c r="AQ3717" s="1"/>
      <c r="AS3717" t="b">
        <v>0</v>
      </c>
      <c r="AV3717" t="s">
        <v>197</v>
      </c>
      <c r="AY3717" t="s">
        <v>236</v>
      </c>
      <c r="BB3717" t="s">
        <v>9401</v>
      </c>
      <c r="BD3717" t="b">
        <v>0</v>
      </c>
      <c r="BH3717" t="s">
        <v>272</v>
      </c>
      <c r="BI3717" t="s">
        <v>1243</v>
      </c>
      <c r="BL3717" t="s">
        <v>1694</v>
      </c>
      <c r="BM3717" t="s">
        <v>291</v>
      </c>
      <c r="BN3717" t="s">
        <v>203</v>
      </c>
      <c r="BQ3717" t="s">
        <v>204</v>
      </c>
      <c r="BR3717" t="b">
        <v>0</v>
      </c>
      <c r="BT3717" t="b">
        <v>0</v>
      </c>
      <c r="BW3717" t="s">
        <v>103</v>
      </c>
      <c r="BX3717" t="b">
        <v>0</v>
      </c>
      <c r="BY3717" s="2">
        <v>44376.857581018521</v>
      </c>
      <c r="CB3717" t="b">
        <v>0</v>
      </c>
      <c r="CC3717" t="b">
        <v>1</v>
      </c>
      <c r="CF3717">
        <v>9735</v>
      </c>
      <c r="CH3717">
        <v>9735</v>
      </c>
      <c r="CI3717">
        <v>100</v>
      </c>
      <c r="CJ3717">
        <v>0</v>
      </c>
      <c r="CK3717">
        <f>YEAR(tbl_Opportunity[[#This Row],[Close Date]])</f>
        <v>2020</v>
      </c>
    </row>
    <row r="3718" spans="1:89">
      <c r="A3718" t="s">
        <v>1220</v>
      </c>
      <c r="B3718" t="b">
        <v>0</v>
      </c>
      <c r="D3718" t="b">
        <v>0</v>
      </c>
      <c r="E3718" t="s">
        <v>2947</v>
      </c>
      <c r="H3718" s="1">
        <v>44067</v>
      </c>
      <c r="I3718" t="b">
        <v>1</v>
      </c>
      <c r="L3718" t="s">
        <v>9402</v>
      </c>
      <c r="O3718" t="s">
        <v>272</v>
      </c>
      <c r="P3718" t="b">
        <v>0</v>
      </c>
      <c r="Q3718" s="2">
        <v>44064.594236111108</v>
      </c>
      <c r="R3718" s="1"/>
      <c r="S3718" t="b">
        <v>0</v>
      </c>
      <c r="U3718" s="1"/>
      <c r="V3718" t="b">
        <v>0</v>
      </c>
      <c r="W3718" s="1">
        <v>43891</v>
      </c>
      <c r="X3718">
        <v>3</v>
      </c>
      <c r="Y3718">
        <v>2020</v>
      </c>
      <c r="Z3718" t="s">
        <v>8</v>
      </c>
      <c r="AA3718" t="s">
        <v>8</v>
      </c>
      <c r="AB3718" t="b">
        <v>0</v>
      </c>
      <c r="AC3718" t="b">
        <v>0</v>
      </c>
      <c r="AE3718" t="b">
        <v>1</v>
      </c>
      <c r="AF3718" t="b">
        <v>0</v>
      </c>
      <c r="AG3718" t="b">
        <v>0</v>
      </c>
      <c r="AI3718" t="b">
        <v>0</v>
      </c>
      <c r="AK3718" t="b">
        <v>0</v>
      </c>
      <c r="AL3718" s="1">
        <v>44064</v>
      </c>
      <c r="AM3718" t="s">
        <v>162</v>
      </c>
      <c r="AN3718" s="2">
        <v>44296.95826388889</v>
      </c>
      <c r="AP3718" s="2">
        <v>44069.656435185185</v>
      </c>
      <c r="AQ3718" s="1"/>
      <c r="AS3718" t="b">
        <v>0</v>
      </c>
      <c r="AV3718" t="s">
        <v>93</v>
      </c>
      <c r="AY3718" t="s">
        <v>236</v>
      </c>
      <c r="BB3718" t="s">
        <v>9403</v>
      </c>
      <c r="BD3718" t="b">
        <v>0</v>
      </c>
      <c r="BH3718" t="s">
        <v>272</v>
      </c>
      <c r="BI3718" t="s">
        <v>1243</v>
      </c>
      <c r="BL3718" t="s">
        <v>9402</v>
      </c>
      <c r="BM3718" t="s">
        <v>291</v>
      </c>
      <c r="BN3718" t="s">
        <v>203</v>
      </c>
      <c r="BQ3718" t="s">
        <v>204</v>
      </c>
      <c r="BR3718" t="b">
        <v>0</v>
      </c>
      <c r="BT3718" t="b">
        <v>0</v>
      </c>
      <c r="BW3718" t="s">
        <v>103</v>
      </c>
      <c r="BX3718" t="b">
        <v>0</v>
      </c>
      <c r="BY3718" s="2">
        <v>44376.857581018521</v>
      </c>
      <c r="CB3718" t="b">
        <v>0</v>
      </c>
      <c r="CC3718" t="b">
        <v>1</v>
      </c>
      <c r="CF3718">
        <v>8345</v>
      </c>
      <c r="CH3718">
        <v>8345</v>
      </c>
      <c r="CI3718">
        <v>100</v>
      </c>
      <c r="CJ3718">
        <v>0</v>
      </c>
      <c r="CK3718">
        <f>YEAR(tbl_Opportunity[[#This Row],[Close Date]])</f>
        <v>2020</v>
      </c>
    </row>
    <row r="3719" spans="1:89">
      <c r="A3719" t="s">
        <v>350</v>
      </c>
      <c r="B3719" t="b">
        <v>0</v>
      </c>
      <c r="D3719" t="b">
        <v>0</v>
      </c>
      <c r="E3719" t="s">
        <v>2947</v>
      </c>
      <c r="H3719" s="1">
        <v>44083</v>
      </c>
      <c r="I3719" t="b">
        <v>1</v>
      </c>
      <c r="L3719" t="s">
        <v>9404</v>
      </c>
      <c r="O3719" t="s">
        <v>272</v>
      </c>
      <c r="P3719" t="b">
        <v>0</v>
      </c>
      <c r="Q3719" s="2">
        <v>44076.540532407409</v>
      </c>
      <c r="R3719" s="1"/>
      <c r="S3719" t="b">
        <v>0</v>
      </c>
      <c r="U3719" s="1"/>
      <c r="V3719" t="b">
        <v>0</v>
      </c>
      <c r="W3719" s="1">
        <v>43891</v>
      </c>
      <c r="X3719">
        <v>3</v>
      </c>
      <c r="Y3719">
        <v>2020</v>
      </c>
      <c r="Z3719" t="s">
        <v>8</v>
      </c>
      <c r="AA3719" t="s">
        <v>8</v>
      </c>
      <c r="AB3719" t="b">
        <v>0</v>
      </c>
      <c r="AC3719" t="b">
        <v>0</v>
      </c>
      <c r="AE3719" t="b">
        <v>1</v>
      </c>
      <c r="AF3719" t="b">
        <v>0</v>
      </c>
      <c r="AG3719" t="b">
        <v>0</v>
      </c>
      <c r="AH3719" t="s">
        <v>3190</v>
      </c>
      <c r="AI3719" t="b">
        <v>0</v>
      </c>
      <c r="AK3719" t="b">
        <v>0</v>
      </c>
      <c r="AL3719" s="1">
        <v>44083</v>
      </c>
      <c r="AM3719" t="s">
        <v>162</v>
      </c>
      <c r="AN3719" s="2">
        <v>44296.95826388889</v>
      </c>
      <c r="AP3719" s="2">
        <v>44083.559895833336</v>
      </c>
      <c r="AQ3719" s="1"/>
      <c r="AS3719" t="b">
        <v>0</v>
      </c>
      <c r="AV3719" t="s">
        <v>93</v>
      </c>
      <c r="AY3719" t="s">
        <v>236</v>
      </c>
      <c r="BB3719" t="s">
        <v>9405</v>
      </c>
      <c r="BD3719" t="b">
        <v>0</v>
      </c>
      <c r="BH3719" t="s">
        <v>272</v>
      </c>
      <c r="BI3719" t="s">
        <v>1243</v>
      </c>
      <c r="BL3719" t="s">
        <v>9404</v>
      </c>
      <c r="BM3719" t="s">
        <v>291</v>
      </c>
      <c r="BN3719" t="s">
        <v>203</v>
      </c>
      <c r="BQ3719" t="s">
        <v>204</v>
      </c>
      <c r="BR3719" t="b">
        <v>0</v>
      </c>
      <c r="BT3719" t="b">
        <v>0</v>
      </c>
      <c r="BW3719" t="s">
        <v>103</v>
      </c>
      <c r="BX3719" t="b">
        <v>0</v>
      </c>
      <c r="BY3719" s="2">
        <v>44376.857581018521</v>
      </c>
      <c r="CB3719" t="b">
        <v>0</v>
      </c>
      <c r="CC3719" t="b">
        <v>1</v>
      </c>
      <c r="CF3719">
        <v>4045</v>
      </c>
      <c r="CH3719">
        <v>4045</v>
      </c>
      <c r="CI3719">
        <v>100</v>
      </c>
      <c r="CJ3719">
        <v>0</v>
      </c>
      <c r="CK3719">
        <f>YEAR(tbl_Opportunity[[#This Row],[Close Date]])</f>
        <v>2020</v>
      </c>
    </row>
    <row r="3720" spans="1:89">
      <c r="A3720" t="s">
        <v>266</v>
      </c>
      <c r="B3720" t="b">
        <v>0</v>
      </c>
      <c r="D3720" t="b">
        <v>0</v>
      </c>
      <c r="H3720" s="1">
        <v>43716</v>
      </c>
      <c r="I3720" t="b">
        <v>1</v>
      </c>
      <c r="L3720" t="s">
        <v>6658</v>
      </c>
      <c r="O3720" t="s">
        <v>260</v>
      </c>
      <c r="P3720" t="b">
        <v>0</v>
      </c>
      <c r="Q3720" s="2">
        <v>43700.830127314817</v>
      </c>
      <c r="R3720" s="1"/>
      <c r="S3720" t="b">
        <v>0</v>
      </c>
      <c r="U3720" s="1"/>
      <c r="V3720" t="b">
        <v>0</v>
      </c>
      <c r="W3720" s="1">
        <v>43525</v>
      </c>
      <c r="X3720">
        <v>3</v>
      </c>
      <c r="Y3720">
        <v>2019</v>
      </c>
      <c r="Z3720" t="s">
        <v>8</v>
      </c>
      <c r="AA3720" t="s">
        <v>8</v>
      </c>
      <c r="AB3720" t="b">
        <v>0</v>
      </c>
      <c r="AC3720" t="b">
        <v>0</v>
      </c>
      <c r="AE3720" t="b">
        <v>1</v>
      </c>
      <c r="AF3720" t="b">
        <v>0</v>
      </c>
      <c r="AG3720" t="b">
        <v>0</v>
      </c>
      <c r="AH3720" t="s">
        <v>4366</v>
      </c>
      <c r="AI3720" t="b">
        <v>0</v>
      </c>
      <c r="AJ3720" t="s">
        <v>211</v>
      </c>
      <c r="AK3720" t="b">
        <v>0</v>
      </c>
      <c r="AL3720" s="1"/>
      <c r="AM3720" t="s">
        <v>162</v>
      </c>
      <c r="AN3720" s="2">
        <v>44297.83829861111</v>
      </c>
      <c r="AP3720" s="2">
        <v>43717.229351851849</v>
      </c>
      <c r="AQ3720" s="1"/>
      <c r="AS3720" t="b">
        <v>0</v>
      </c>
      <c r="AV3720" t="s">
        <v>213</v>
      </c>
      <c r="AY3720" t="s">
        <v>236</v>
      </c>
      <c r="AZ3720" t="s">
        <v>300</v>
      </c>
      <c r="BB3720" t="s">
        <v>9406</v>
      </c>
      <c r="BD3720" t="b">
        <v>0</v>
      </c>
      <c r="BH3720" t="s">
        <v>260</v>
      </c>
      <c r="BI3720" t="s">
        <v>549</v>
      </c>
      <c r="BJ3720" t="s">
        <v>216</v>
      </c>
      <c r="BL3720" t="s">
        <v>6658</v>
      </c>
      <c r="BM3720" t="s">
        <v>291</v>
      </c>
      <c r="BN3720" t="s">
        <v>203</v>
      </c>
      <c r="BQ3720" t="s">
        <v>204</v>
      </c>
      <c r="BR3720" t="b">
        <v>0</v>
      </c>
      <c r="BT3720" t="b">
        <v>0</v>
      </c>
      <c r="BW3720" t="s">
        <v>103</v>
      </c>
      <c r="BX3720" t="b">
        <v>0</v>
      </c>
      <c r="BY3720" s="2">
        <v>44376.857569444444</v>
      </c>
      <c r="CB3720" t="b">
        <v>0</v>
      </c>
      <c r="CC3720" t="b">
        <v>1</v>
      </c>
      <c r="CF3720">
        <v>5120</v>
      </c>
      <c r="CH3720">
        <v>5120</v>
      </c>
      <c r="CI3720">
        <v>100</v>
      </c>
      <c r="CJ3720">
        <v>0</v>
      </c>
      <c r="CK3720">
        <f>YEAR(tbl_Opportunity[[#This Row],[Close Date]])</f>
        <v>2019</v>
      </c>
    </row>
    <row r="3721" spans="1:89">
      <c r="A3721" t="s">
        <v>5923</v>
      </c>
      <c r="B3721" t="b">
        <v>0</v>
      </c>
      <c r="D3721" t="b">
        <v>0</v>
      </c>
      <c r="H3721" s="1">
        <v>44084</v>
      </c>
      <c r="I3721" t="b">
        <v>1</v>
      </c>
      <c r="L3721" t="s">
        <v>6669</v>
      </c>
      <c r="O3721" t="s">
        <v>194</v>
      </c>
      <c r="P3721" t="b">
        <v>0</v>
      </c>
      <c r="Q3721" s="2">
        <v>44061.44972222222</v>
      </c>
      <c r="R3721" s="1"/>
      <c r="S3721" t="b">
        <v>0</v>
      </c>
      <c r="U3721" s="1"/>
      <c r="V3721" t="b">
        <v>0</v>
      </c>
      <c r="W3721" s="1">
        <v>43891</v>
      </c>
      <c r="X3721">
        <v>3</v>
      </c>
      <c r="Y3721">
        <v>2020</v>
      </c>
      <c r="Z3721" t="s">
        <v>8</v>
      </c>
      <c r="AA3721" t="s">
        <v>8</v>
      </c>
      <c r="AB3721" t="b">
        <v>0</v>
      </c>
      <c r="AC3721" t="b">
        <v>0</v>
      </c>
      <c r="AE3721" t="b">
        <v>1</v>
      </c>
      <c r="AF3721" t="b">
        <v>0</v>
      </c>
      <c r="AG3721" t="b">
        <v>0</v>
      </c>
      <c r="AH3721" t="s">
        <v>4366</v>
      </c>
      <c r="AI3721" t="b">
        <v>0</v>
      </c>
      <c r="AJ3721" t="s">
        <v>211</v>
      </c>
      <c r="AK3721" t="b">
        <v>0</v>
      </c>
      <c r="AL3721" s="1"/>
      <c r="AM3721" t="s">
        <v>162</v>
      </c>
      <c r="AN3721" s="2">
        <v>44297.8278587963</v>
      </c>
      <c r="AP3721" s="2">
        <v>44084.427812499998</v>
      </c>
      <c r="AQ3721" s="1"/>
      <c r="AS3721" t="b">
        <v>0</v>
      </c>
      <c r="AV3721" t="s">
        <v>153</v>
      </c>
      <c r="AY3721" t="s">
        <v>236</v>
      </c>
      <c r="AZ3721" t="s">
        <v>237</v>
      </c>
      <c r="BB3721" t="s">
        <v>9407</v>
      </c>
      <c r="BD3721" t="b">
        <v>0</v>
      </c>
      <c r="BH3721" t="s">
        <v>194</v>
      </c>
      <c r="BI3721" t="s">
        <v>1668</v>
      </c>
      <c r="BJ3721" t="s">
        <v>2363</v>
      </c>
      <c r="BL3721" t="s">
        <v>6669</v>
      </c>
      <c r="BM3721" t="s">
        <v>291</v>
      </c>
      <c r="BN3721" t="s">
        <v>203</v>
      </c>
      <c r="BQ3721" t="s">
        <v>204</v>
      </c>
      <c r="BR3721" t="b">
        <v>0</v>
      </c>
      <c r="BT3721" t="b">
        <v>0</v>
      </c>
      <c r="BW3721" t="s">
        <v>103</v>
      </c>
      <c r="BX3721" t="b">
        <v>0</v>
      </c>
      <c r="BY3721" s="2">
        <v>44376.857581018521</v>
      </c>
      <c r="BZ3721" t="s">
        <v>265</v>
      </c>
      <c r="CB3721" t="b">
        <v>0</v>
      </c>
      <c r="CC3721" t="b">
        <v>1</v>
      </c>
      <c r="CF3721">
        <v>4450</v>
      </c>
      <c r="CH3721">
        <v>4450</v>
      </c>
      <c r="CI3721">
        <v>100</v>
      </c>
      <c r="CJ3721">
        <v>0</v>
      </c>
      <c r="CK3721">
        <f>YEAR(tbl_Opportunity[[#This Row],[Close Date]])</f>
        <v>2020</v>
      </c>
    </row>
    <row r="3722" spans="1:89">
      <c r="A3722" t="s">
        <v>6780</v>
      </c>
      <c r="B3722" t="b">
        <v>0</v>
      </c>
      <c r="D3722" t="b">
        <v>0</v>
      </c>
      <c r="H3722" s="1">
        <v>43738</v>
      </c>
      <c r="I3722" t="b">
        <v>1</v>
      </c>
      <c r="L3722" t="s">
        <v>6781</v>
      </c>
      <c r="O3722" t="s">
        <v>260</v>
      </c>
      <c r="P3722" t="b">
        <v>0</v>
      </c>
      <c r="Q3722" s="2">
        <v>43711.906145833331</v>
      </c>
      <c r="R3722" s="1"/>
      <c r="S3722" t="b">
        <v>0</v>
      </c>
      <c r="U3722" s="1"/>
      <c r="V3722" t="b">
        <v>0</v>
      </c>
      <c r="W3722" s="1">
        <v>43525</v>
      </c>
      <c r="X3722">
        <v>3</v>
      </c>
      <c r="Y3722">
        <v>2019</v>
      </c>
      <c r="Z3722" t="s">
        <v>8</v>
      </c>
      <c r="AA3722" t="s">
        <v>8</v>
      </c>
      <c r="AB3722" t="b">
        <v>0</v>
      </c>
      <c r="AC3722" t="b">
        <v>0</v>
      </c>
      <c r="AE3722" t="b">
        <v>1</v>
      </c>
      <c r="AF3722" t="b">
        <v>0</v>
      </c>
      <c r="AG3722" t="b">
        <v>0</v>
      </c>
      <c r="AH3722" t="s">
        <v>4366</v>
      </c>
      <c r="AI3722" t="b">
        <v>0</v>
      </c>
      <c r="AJ3722" t="s">
        <v>211</v>
      </c>
      <c r="AK3722" t="b">
        <v>0</v>
      </c>
      <c r="AL3722" s="1"/>
      <c r="AM3722" t="s">
        <v>162</v>
      </c>
      <c r="AN3722" s="2">
        <v>44297.841400462959</v>
      </c>
      <c r="AP3722" s="2">
        <v>43738.558611111112</v>
      </c>
      <c r="AQ3722" s="1"/>
      <c r="AS3722" t="b">
        <v>0</v>
      </c>
      <c r="AV3722" t="s">
        <v>93</v>
      </c>
      <c r="AY3722" t="s">
        <v>236</v>
      </c>
      <c r="AZ3722" t="s">
        <v>237</v>
      </c>
      <c r="BB3722" t="s">
        <v>9408</v>
      </c>
      <c r="BD3722" t="b">
        <v>0</v>
      </c>
      <c r="BH3722" t="s">
        <v>260</v>
      </c>
      <c r="BI3722" t="s">
        <v>549</v>
      </c>
      <c r="BJ3722" t="s">
        <v>216</v>
      </c>
      <c r="BL3722" t="s">
        <v>6781</v>
      </c>
      <c r="BM3722" t="s">
        <v>291</v>
      </c>
      <c r="BN3722" t="s">
        <v>203</v>
      </c>
      <c r="BQ3722" t="s">
        <v>204</v>
      </c>
      <c r="BR3722" t="b">
        <v>0</v>
      </c>
      <c r="BT3722" t="b">
        <v>0</v>
      </c>
      <c r="BW3722" t="s">
        <v>103</v>
      </c>
      <c r="BX3722" t="b">
        <v>0</v>
      </c>
      <c r="BY3722" s="2">
        <v>44376.857569444444</v>
      </c>
      <c r="CB3722" t="b">
        <v>0</v>
      </c>
      <c r="CC3722" t="b">
        <v>1</v>
      </c>
      <c r="CF3722">
        <v>40480</v>
      </c>
      <c r="CH3722">
        <v>40480</v>
      </c>
      <c r="CI3722">
        <v>100</v>
      </c>
      <c r="CJ3722">
        <v>0</v>
      </c>
      <c r="CK3722">
        <f>YEAR(tbl_Opportunity[[#This Row],[Close Date]])</f>
        <v>2019</v>
      </c>
    </row>
    <row r="3723" spans="1:89">
      <c r="A3723" t="s">
        <v>1491</v>
      </c>
      <c r="B3723" t="b">
        <v>0</v>
      </c>
      <c r="D3723" t="b">
        <v>0</v>
      </c>
      <c r="E3723" t="s">
        <v>6698</v>
      </c>
      <c r="H3723" s="1">
        <v>43690</v>
      </c>
      <c r="I3723" t="b">
        <v>1</v>
      </c>
      <c r="O3723" t="s">
        <v>260</v>
      </c>
      <c r="P3723" t="b">
        <v>0</v>
      </c>
      <c r="Q3723" s="2">
        <v>43483.912037037036</v>
      </c>
      <c r="R3723" s="1"/>
      <c r="S3723" t="b">
        <v>0</v>
      </c>
      <c r="U3723" s="1"/>
      <c r="V3723" t="b">
        <v>0</v>
      </c>
      <c r="W3723" s="1">
        <v>43525</v>
      </c>
      <c r="X3723">
        <v>3</v>
      </c>
      <c r="Y3723">
        <v>2019</v>
      </c>
      <c r="Z3723" t="s">
        <v>8</v>
      </c>
      <c r="AA3723" t="s">
        <v>8</v>
      </c>
      <c r="AB3723" t="b">
        <v>0</v>
      </c>
      <c r="AC3723" t="b">
        <v>0</v>
      </c>
      <c r="AE3723" t="b">
        <v>1</v>
      </c>
      <c r="AF3723" t="b">
        <v>0</v>
      </c>
      <c r="AG3723" t="b">
        <v>0</v>
      </c>
      <c r="AI3723" t="b">
        <v>0</v>
      </c>
      <c r="AK3723" t="b">
        <v>0</v>
      </c>
      <c r="AL3723" s="1">
        <v>43636</v>
      </c>
      <c r="AM3723" t="s">
        <v>162</v>
      </c>
      <c r="AN3723" s="2">
        <v>44297.841840277775</v>
      </c>
      <c r="AP3723" s="2">
        <v>43692.595729166664</v>
      </c>
      <c r="AQ3723" s="1"/>
      <c r="AS3723" t="b">
        <v>0</v>
      </c>
      <c r="AV3723" t="s">
        <v>248</v>
      </c>
      <c r="BB3723" t="s">
        <v>9409</v>
      </c>
      <c r="BD3723" t="b">
        <v>0</v>
      </c>
      <c r="BH3723" t="s">
        <v>260</v>
      </c>
      <c r="BI3723" t="s">
        <v>200</v>
      </c>
      <c r="BL3723" t="s">
        <v>1677</v>
      </c>
      <c r="BM3723" t="s">
        <v>3069</v>
      </c>
      <c r="BN3723" t="s">
        <v>203</v>
      </c>
      <c r="BQ3723" t="s">
        <v>204</v>
      </c>
      <c r="BR3723" t="b">
        <v>0</v>
      </c>
      <c r="BT3723" t="b">
        <v>0</v>
      </c>
      <c r="BW3723" t="s">
        <v>103</v>
      </c>
      <c r="BX3723" t="b">
        <v>0</v>
      </c>
      <c r="BY3723" s="2">
        <v>44376.857569444444</v>
      </c>
      <c r="CB3723" t="b">
        <v>0</v>
      </c>
      <c r="CC3723" t="b">
        <v>1</v>
      </c>
      <c r="CF3723">
        <v>7725</v>
      </c>
      <c r="CH3723">
        <v>7725</v>
      </c>
      <c r="CI3723">
        <v>100</v>
      </c>
      <c r="CJ3723">
        <v>0</v>
      </c>
      <c r="CK3723">
        <f>YEAR(tbl_Opportunity[[#This Row],[Close Date]])</f>
        <v>2019</v>
      </c>
    </row>
    <row r="3724" spans="1:89">
      <c r="A3724" t="s">
        <v>1170</v>
      </c>
      <c r="B3724" t="b">
        <v>0</v>
      </c>
      <c r="D3724" t="b">
        <v>0</v>
      </c>
      <c r="H3724" s="1">
        <v>44057</v>
      </c>
      <c r="I3724" t="b">
        <v>1</v>
      </c>
      <c r="O3724" t="s">
        <v>272</v>
      </c>
      <c r="P3724" t="b">
        <v>0</v>
      </c>
      <c r="Q3724" s="2">
        <v>44050.759606481479</v>
      </c>
      <c r="R3724" s="1"/>
      <c r="S3724" t="b">
        <v>0</v>
      </c>
      <c r="U3724" s="1"/>
      <c r="V3724" t="b">
        <v>0</v>
      </c>
      <c r="W3724" s="1">
        <v>43891</v>
      </c>
      <c r="X3724">
        <v>3</v>
      </c>
      <c r="Y3724">
        <v>2020</v>
      </c>
      <c r="Z3724" t="s">
        <v>8</v>
      </c>
      <c r="AA3724" t="s">
        <v>8</v>
      </c>
      <c r="AB3724" t="b">
        <v>0</v>
      </c>
      <c r="AC3724" t="b">
        <v>0</v>
      </c>
      <c r="AE3724" t="b">
        <v>1</v>
      </c>
      <c r="AF3724" t="b">
        <v>0</v>
      </c>
      <c r="AG3724" t="b">
        <v>0</v>
      </c>
      <c r="AI3724" t="b">
        <v>0</v>
      </c>
      <c r="AK3724" t="b">
        <v>0</v>
      </c>
      <c r="AL3724" s="1"/>
      <c r="AM3724" t="s">
        <v>162</v>
      </c>
      <c r="AN3724" s="2">
        <v>44296.95826388889</v>
      </c>
      <c r="AP3724" s="2">
        <v>44057.570937500001</v>
      </c>
      <c r="AQ3724" s="1"/>
      <c r="AS3724" t="b">
        <v>0</v>
      </c>
      <c r="AV3724" t="s">
        <v>105</v>
      </c>
      <c r="BB3724" t="s">
        <v>9410</v>
      </c>
      <c r="BD3724" t="b">
        <v>0</v>
      </c>
      <c r="BH3724" t="s">
        <v>272</v>
      </c>
      <c r="BI3724" t="s">
        <v>1243</v>
      </c>
      <c r="BL3724" t="s">
        <v>1173</v>
      </c>
      <c r="BM3724" t="s">
        <v>3069</v>
      </c>
      <c r="BN3724" t="s">
        <v>203</v>
      </c>
      <c r="BO3724" t="s">
        <v>1173</v>
      </c>
      <c r="BQ3724" t="s">
        <v>204</v>
      </c>
      <c r="BR3724" t="b">
        <v>0</v>
      </c>
      <c r="BT3724" t="b">
        <v>0</v>
      </c>
      <c r="BW3724" t="s">
        <v>103</v>
      </c>
      <c r="BX3724" t="b">
        <v>0</v>
      </c>
      <c r="BY3724" s="2">
        <v>44376.857581018521</v>
      </c>
      <c r="CB3724" t="b">
        <v>0</v>
      </c>
      <c r="CC3724" t="b">
        <v>1</v>
      </c>
      <c r="CF3724">
        <v>8950</v>
      </c>
      <c r="CH3724">
        <v>8950</v>
      </c>
      <c r="CI3724">
        <v>100</v>
      </c>
      <c r="CJ3724">
        <v>0</v>
      </c>
      <c r="CK3724">
        <f>YEAR(tbl_Opportunity[[#This Row],[Close Date]])</f>
        <v>2020</v>
      </c>
    </row>
    <row r="3725" spans="1:89">
      <c r="A3725" t="s">
        <v>449</v>
      </c>
      <c r="B3725" t="b">
        <v>0</v>
      </c>
      <c r="D3725" t="b">
        <v>0</v>
      </c>
      <c r="E3725" t="s">
        <v>2947</v>
      </c>
      <c r="H3725" s="1">
        <v>44102</v>
      </c>
      <c r="I3725" t="b">
        <v>1</v>
      </c>
      <c r="L3725" t="s">
        <v>8965</v>
      </c>
      <c r="O3725" t="s">
        <v>272</v>
      </c>
      <c r="P3725" t="b">
        <v>0</v>
      </c>
      <c r="Q3725" s="2">
        <v>44076.62226851852</v>
      </c>
      <c r="R3725" s="1"/>
      <c r="S3725" t="b">
        <v>0</v>
      </c>
      <c r="U3725" s="1"/>
      <c r="V3725" t="b">
        <v>0</v>
      </c>
      <c r="W3725" s="1">
        <v>43891</v>
      </c>
      <c r="X3725">
        <v>3</v>
      </c>
      <c r="Y3725">
        <v>2020</v>
      </c>
      <c r="Z3725" t="s">
        <v>8</v>
      </c>
      <c r="AA3725" t="s">
        <v>8</v>
      </c>
      <c r="AB3725" t="b">
        <v>0</v>
      </c>
      <c r="AC3725" t="b">
        <v>0</v>
      </c>
      <c r="AE3725" t="b">
        <v>1</v>
      </c>
      <c r="AF3725" t="b">
        <v>0</v>
      </c>
      <c r="AG3725" t="b">
        <v>0</v>
      </c>
      <c r="AI3725" t="b">
        <v>0</v>
      </c>
      <c r="AK3725" t="b">
        <v>0</v>
      </c>
      <c r="AL3725" s="1"/>
      <c r="AM3725" t="s">
        <v>162</v>
      </c>
      <c r="AN3725" s="2">
        <v>44296.95826388889</v>
      </c>
      <c r="AP3725" s="2">
        <v>44102.921956018516</v>
      </c>
      <c r="AQ3725" s="1"/>
      <c r="AS3725" t="b">
        <v>0</v>
      </c>
      <c r="AV3725" t="s">
        <v>93</v>
      </c>
      <c r="BB3725" t="s">
        <v>9411</v>
      </c>
      <c r="BD3725" t="b">
        <v>0</v>
      </c>
      <c r="BH3725" t="s">
        <v>272</v>
      </c>
      <c r="BI3725" t="s">
        <v>1243</v>
      </c>
      <c r="BL3725" t="s">
        <v>8965</v>
      </c>
      <c r="BM3725" t="s">
        <v>3069</v>
      </c>
      <c r="BN3725" t="s">
        <v>203</v>
      </c>
      <c r="BQ3725" t="s">
        <v>204</v>
      </c>
      <c r="BR3725" t="b">
        <v>0</v>
      </c>
      <c r="BT3725" t="b">
        <v>0</v>
      </c>
      <c r="BW3725" t="s">
        <v>103</v>
      </c>
      <c r="BX3725" t="b">
        <v>0</v>
      </c>
      <c r="BY3725" s="2">
        <v>44376.857581018521</v>
      </c>
      <c r="CB3725" t="b">
        <v>0</v>
      </c>
      <c r="CC3725" t="b">
        <v>1</v>
      </c>
      <c r="CF3725">
        <v>8950</v>
      </c>
      <c r="CH3725">
        <v>8950</v>
      </c>
      <c r="CI3725">
        <v>100</v>
      </c>
      <c r="CJ3725">
        <v>0</v>
      </c>
      <c r="CK3725">
        <f>YEAR(tbl_Opportunity[[#This Row],[Close Date]])</f>
        <v>2020</v>
      </c>
    </row>
    <row r="3726" spans="1:89">
      <c r="A3726" t="s">
        <v>6752</v>
      </c>
      <c r="B3726" t="b">
        <v>0</v>
      </c>
      <c r="D3726" t="b">
        <v>0</v>
      </c>
      <c r="E3726" t="s">
        <v>2947</v>
      </c>
      <c r="H3726" s="1">
        <v>44102</v>
      </c>
      <c r="I3726" t="b">
        <v>1</v>
      </c>
      <c r="L3726" t="s">
        <v>6753</v>
      </c>
      <c r="O3726" t="s">
        <v>272</v>
      </c>
      <c r="P3726" t="b">
        <v>0</v>
      </c>
      <c r="Q3726" s="2">
        <v>44096.817511574074</v>
      </c>
      <c r="R3726" s="1"/>
      <c r="S3726" t="b">
        <v>0</v>
      </c>
      <c r="U3726" s="1"/>
      <c r="V3726" t="b">
        <v>0</v>
      </c>
      <c r="W3726" s="1">
        <v>43891</v>
      </c>
      <c r="X3726">
        <v>3</v>
      </c>
      <c r="Y3726">
        <v>2020</v>
      </c>
      <c r="Z3726" t="s">
        <v>8</v>
      </c>
      <c r="AA3726" t="s">
        <v>8</v>
      </c>
      <c r="AB3726" t="b">
        <v>0</v>
      </c>
      <c r="AC3726" t="b">
        <v>0</v>
      </c>
      <c r="AE3726" t="b">
        <v>1</v>
      </c>
      <c r="AF3726" t="b">
        <v>0</v>
      </c>
      <c r="AG3726" t="b">
        <v>0</v>
      </c>
      <c r="AI3726" t="b">
        <v>0</v>
      </c>
      <c r="AK3726" t="b">
        <v>0</v>
      </c>
      <c r="AL3726" s="1"/>
      <c r="AM3726" t="s">
        <v>162</v>
      </c>
      <c r="AN3726" s="2">
        <v>44296.95826388889</v>
      </c>
      <c r="AP3726" s="2">
        <v>44103.107847222222</v>
      </c>
      <c r="AQ3726" s="1"/>
      <c r="AS3726" t="b">
        <v>0</v>
      </c>
      <c r="AV3726" t="s">
        <v>93</v>
      </c>
      <c r="BB3726" t="s">
        <v>9412</v>
      </c>
      <c r="BD3726" t="b">
        <v>0</v>
      </c>
      <c r="BH3726" t="s">
        <v>272</v>
      </c>
      <c r="BI3726" t="s">
        <v>1243</v>
      </c>
      <c r="BL3726" t="s">
        <v>6753</v>
      </c>
      <c r="BM3726" t="s">
        <v>3069</v>
      </c>
      <c r="BN3726" t="s">
        <v>203</v>
      </c>
      <c r="BQ3726" t="s">
        <v>204</v>
      </c>
      <c r="BR3726" t="b">
        <v>0</v>
      </c>
      <c r="BT3726" t="b">
        <v>0</v>
      </c>
      <c r="BW3726" t="s">
        <v>103</v>
      </c>
      <c r="BX3726" t="b">
        <v>0</v>
      </c>
      <c r="BY3726" s="2">
        <v>44376.857581018521</v>
      </c>
      <c r="CB3726" t="b">
        <v>0</v>
      </c>
      <c r="CC3726" t="b">
        <v>1</v>
      </c>
      <c r="CF3726">
        <v>4500</v>
      </c>
      <c r="CH3726">
        <v>4500</v>
      </c>
      <c r="CI3726">
        <v>100</v>
      </c>
      <c r="CJ3726">
        <v>0</v>
      </c>
      <c r="CK3726">
        <f>YEAR(tbl_Opportunity[[#This Row],[Close Date]])</f>
        <v>2020</v>
      </c>
    </row>
    <row r="3727" spans="1:89">
      <c r="A3727" t="s">
        <v>5748</v>
      </c>
      <c r="B3727" t="b">
        <v>0</v>
      </c>
      <c r="D3727" t="b">
        <v>0</v>
      </c>
      <c r="E3727" t="s">
        <v>2826</v>
      </c>
      <c r="H3727" s="1">
        <v>44103</v>
      </c>
      <c r="I3727" t="b">
        <v>1</v>
      </c>
      <c r="L3727" t="s">
        <v>9102</v>
      </c>
      <c r="O3727" t="s">
        <v>272</v>
      </c>
      <c r="P3727" t="b">
        <v>0</v>
      </c>
      <c r="Q3727" s="2">
        <v>43937.641331018516</v>
      </c>
      <c r="R3727" s="1"/>
      <c r="S3727" t="b">
        <v>0</v>
      </c>
      <c r="U3727" s="1"/>
      <c r="V3727" t="b">
        <v>0</v>
      </c>
      <c r="W3727" s="1">
        <v>43891</v>
      </c>
      <c r="X3727">
        <v>3</v>
      </c>
      <c r="Y3727">
        <v>2020</v>
      </c>
      <c r="Z3727" t="s">
        <v>8</v>
      </c>
      <c r="AA3727" t="s">
        <v>8</v>
      </c>
      <c r="AB3727" t="b">
        <v>0</v>
      </c>
      <c r="AC3727" t="b">
        <v>0</v>
      </c>
      <c r="AE3727" t="b">
        <v>1</v>
      </c>
      <c r="AF3727" t="b">
        <v>0</v>
      </c>
      <c r="AG3727" t="b">
        <v>0</v>
      </c>
      <c r="AI3727" t="b">
        <v>0</v>
      </c>
      <c r="AK3727" t="b">
        <v>0</v>
      </c>
      <c r="AL3727" s="1">
        <v>44005</v>
      </c>
      <c r="AM3727" t="s">
        <v>162</v>
      </c>
      <c r="AN3727" s="2">
        <v>44297.841400462959</v>
      </c>
      <c r="AP3727" s="2">
        <v>44103.886979166666</v>
      </c>
      <c r="AQ3727" s="1"/>
      <c r="AS3727" t="b">
        <v>0</v>
      </c>
      <c r="AV3727" t="s">
        <v>93</v>
      </c>
      <c r="BB3727" t="s">
        <v>9413</v>
      </c>
      <c r="BD3727" t="b">
        <v>0</v>
      </c>
      <c r="BH3727" t="s">
        <v>272</v>
      </c>
      <c r="BI3727" t="s">
        <v>1668</v>
      </c>
      <c r="BL3727" t="s">
        <v>6656</v>
      </c>
      <c r="BM3727" t="s">
        <v>3069</v>
      </c>
      <c r="BN3727" t="s">
        <v>203</v>
      </c>
      <c r="BQ3727" t="s">
        <v>204</v>
      </c>
      <c r="BR3727" t="b">
        <v>0</v>
      </c>
      <c r="BT3727" t="b">
        <v>0</v>
      </c>
      <c r="BW3727" t="s">
        <v>103</v>
      </c>
      <c r="BX3727" t="b">
        <v>0</v>
      </c>
      <c r="BY3727" s="2">
        <v>44376.857581018521</v>
      </c>
      <c r="CB3727" t="b">
        <v>0</v>
      </c>
      <c r="CC3727" t="b">
        <v>1</v>
      </c>
      <c r="CF3727">
        <v>10000</v>
      </c>
      <c r="CH3727">
        <v>10000</v>
      </c>
      <c r="CI3727">
        <v>100</v>
      </c>
      <c r="CJ3727">
        <v>0</v>
      </c>
      <c r="CK3727">
        <f>YEAR(tbl_Opportunity[[#This Row],[Close Date]])</f>
        <v>2020</v>
      </c>
    </row>
    <row r="3728" spans="1:89">
      <c r="A3728" t="s">
        <v>208</v>
      </c>
      <c r="B3728" t="b">
        <v>0</v>
      </c>
      <c r="D3728" t="b">
        <v>0</v>
      </c>
      <c r="H3728" s="1">
        <v>42928</v>
      </c>
      <c r="I3728" t="b">
        <v>1</v>
      </c>
      <c r="L3728" t="s">
        <v>2450</v>
      </c>
      <c r="O3728" t="s">
        <v>2137</v>
      </c>
      <c r="P3728" t="b">
        <v>0</v>
      </c>
      <c r="Q3728" s="2">
        <v>42930.558310185188</v>
      </c>
      <c r="R3728" s="1"/>
      <c r="S3728" t="b">
        <v>0</v>
      </c>
      <c r="U3728" s="1"/>
      <c r="V3728" t="b">
        <v>0</v>
      </c>
      <c r="W3728" s="1">
        <v>42795</v>
      </c>
      <c r="X3728">
        <v>3</v>
      </c>
      <c r="Y3728">
        <v>2017</v>
      </c>
      <c r="Z3728" t="s">
        <v>8</v>
      </c>
      <c r="AA3728" t="s">
        <v>8</v>
      </c>
      <c r="AB3728" t="b">
        <v>0</v>
      </c>
      <c r="AC3728" t="b">
        <v>0</v>
      </c>
      <c r="AE3728" t="b">
        <v>1</v>
      </c>
      <c r="AF3728" t="b">
        <v>0</v>
      </c>
      <c r="AG3728" t="b">
        <v>0</v>
      </c>
      <c r="AH3728" t="s">
        <v>4366</v>
      </c>
      <c r="AI3728" t="b">
        <v>0</v>
      </c>
      <c r="AK3728" t="b">
        <v>0</v>
      </c>
      <c r="AL3728" s="1"/>
      <c r="AM3728" t="s">
        <v>162</v>
      </c>
      <c r="AN3728" s="2">
        <v>44297.837673611109</v>
      </c>
      <c r="AP3728" s="2">
        <v>43169.630393518521</v>
      </c>
      <c r="AQ3728" s="1"/>
      <c r="AS3728" t="b">
        <v>0</v>
      </c>
      <c r="AU3728" t="s">
        <v>216</v>
      </c>
      <c r="AV3728" t="s">
        <v>213</v>
      </c>
      <c r="BB3728" t="s">
        <v>9414</v>
      </c>
      <c r="BD3728" t="b">
        <v>0</v>
      </c>
      <c r="BH3728" t="s">
        <v>215</v>
      </c>
      <c r="BI3728" t="s">
        <v>200</v>
      </c>
      <c r="BJ3728" t="s">
        <v>216</v>
      </c>
      <c r="BM3728" t="s">
        <v>3069</v>
      </c>
      <c r="BN3728" t="s">
        <v>203</v>
      </c>
      <c r="BQ3728" t="s">
        <v>204</v>
      </c>
      <c r="BR3728" t="b">
        <v>0</v>
      </c>
      <c r="BT3728" t="b">
        <v>0</v>
      </c>
      <c r="BW3728" t="s">
        <v>103</v>
      </c>
      <c r="BX3728" t="b">
        <v>0</v>
      </c>
      <c r="BY3728" s="2">
        <v>44376.857569444444</v>
      </c>
      <c r="BZ3728" t="s">
        <v>217</v>
      </c>
      <c r="CB3728" t="b">
        <v>0</v>
      </c>
      <c r="CC3728" t="b">
        <v>1</v>
      </c>
      <c r="CF3728">
        <v>4950</v>
      </c>
      <c r="CH3728">
        <v>4950</v>
      </c>
      <c r="CI3728">
        <v>100</v>
      </c>
      <c r="CJ3728">
        <v>0</v>
      </c>
      <c r="CK3728">
        <f>YEAR(tbl_Opportunity[[#This Row],[Close Date]])</f>
        <v>2017</v>
      </c>
    </row>
    <row r="3729" spans="1:89">
      <c r="A3729" t="s">
        <v>3147</v>
      </c>
      <c r="B3729" t="b">
        <v>0</v>
      </c>
      <c r="D3729" t="b">
        <v>0</v>
      </c>
      <c r="E3729" t="s">
        <v>8286</v>
      </c>
      <c r="H3729" s="1">
        <v>43733</v>
      </c>
      <c r="I3729" t="b">
        <v>1</v>
      </c>
      <c r="L3729" t="s">
        <v>9415</v>
      </c>
      <c r="O3729" t="s">
        <v>260</v>
      </c>
      <c r="P3729" t="b">
        <v>0</v>
      </c>
      <c r="Q3729" s="2">
        <v>43809.995578703703</v>
      </c>
      <c r="R3729" s="1"/>
      <c r="S3729" t="b">
        <v>0</v>
      </c>
      <c r="U3729" s="1"/>
      <c r="V3729" t="b">
        <v>0</v>
      </c>
      <c r="W3729" s="1">
        <v>43525</v>
      </c>
      <c r="X3729">
        <v>3</v>
      </c>
      <c r="Y3729">
        <v>2019</v>
      </c>
      <c r="Z3729" t="s">
        <v>8</v>
      </c>
      <c r="AA3729" t="s">
        <v>8</v>
      </c>
      <c r="AB3729" t="b">
        <v>0</v>
      </c>
      <c r="AC3729" t="b">
        <v>0</v>
      </c>
      <c r="AE3729" t="b">
        <v>1</v>
      </c>
      <c r="AF3729" t="b">
        <v>0</v>
      </c>
      <c r="AG3729" t="b">
        <v>0</v>
      </c>
      <c r="AH3729" t="s">
        <v>4366</v>
      </c>
      <c r="AI3729" t="b">
        <v>0</v>
      </c>
      <c r="AJ3729" t="s">
        <v>211</v>
      </c>
      <c r="AK3729" t="b">
        <v>0</v>
      </c>
      <c r="AL3729" s="1">
        <v>43809</v>
      </c>
      <c r="AM3729" t="s">
        <v>162</v>
      </c>
      <c r="AN3729" s="2">
        <v>44297.83829861111</v>
      </c>
      <c r="AP3729" s="2">
        <v>43894.751435185186</v>
      </c>
      <c r="AQ3729" s="1"/>
      <c r="AS3729" t="b">
        <v>0</v>
      </c>
      <c r="AV3729" t="s">
        <v>213</v>
      </c>
      <c r="BB3729" t="s">
        <v>9416</v>
      </c>
      <c r="BD3729" t="b">
        <v>0</v>
      </c>
      <c r="BH3729" t="s">
        <v>260</v>
      </c>
      <c r="BI3729" t="s">
        <v>549</v>
      </c>
      <c r="BL3729" t="s">
        <v>9415</v>
      </c>
      <c r="BM3729" t="s">
        <v>3069</v>
      </c>
      <c r="BN3729" t="s">
        <v>203</v>
      </c>
      <c r="BQ3729" t="s">
        <v>204</v>
      </c>
      <c r="BR3729" t="b">
        <v>0</v>
      </c>
      <c r="BT3729" t="b">
        <v>0</v>
      </c>
      <c r="BW3729" t="s">
        <v>103</v>
      </c>
      <c r="BX3729" t="b">
        <v>0</v>
      </c>
      <c r="BY3729" s="2">
        <v>44376.857581018521</v>
      </c>
      <c r="CB3729" t="b">
        <v>0</v>
      </c>
      <c r="CC3729" t="b">
        <v>1</v>
      </c>
      <c r="CF3729">
        <v>8950</v>
      </c>
      <c r="CH3729">
        <v>8950</v>
      </c>
      <c r="CI3729">
        <v>100</v>
      </c>
      <c r="CJ3729">
        <v>0</v>
      </c>
      <c r="CK3729">
        <f>YEAR(tbl_Opportunity[[#This Row],[Close Date]])</f>
        <v>2019</v>
      </c>
    </row>
    <row r="3730" spans="1:89">
      <c r="A3730" t="s">
        <v>3238</v>
      </c>
      <c r="B3730" t="b">
        <v>0</v>
      </c>
      <c r="D3730" t="b">
        <v>0</v>
      </c>
      <c r="H3730" s="1">
        <v>44039</v>
      </c>
      <c r="I3730" t="b">
        <v>1</v>
      </c>
      <c r="L3730" t="s">
        <v>8794</v>
      </c>
      <c r="O3730" t="s">
        <v>272</v>
      </c>
      <c r="P3730" t="b">
        <v>0</v>
      </c>
      <c r="Q3730" s="2">
        <v>44025.589305555557</v>
      </c>
      <c r="R3730" s="1"/>
      <c r="S3730" t="b">
        <v>0</v>
      </c>
      <c r="U3730" s="1"/>
      <c r="V3730" t="b">
        <v>0</v>
      </c>
      <c r="W3730" s="1">
        <v>43891</v>
      </c>
      <c r="X3730">
        <v>3</v>
      </c>
      <c r="Y3730">
        <v>2020</v>
      </c>
      <c r="Z3730" t="s">
        <v>8</v>
      </c>
      <c r="AA3730" t="s">
        <v>8</v>
      </c>
      <c r="AB3730" t="b">
        <v>0</v>
      </c>
      <c r="AC3730" t="b">
        <v>0</v>
      </c>
      <c r="AE3730" t="b">
        <v>1</v>
      </c>
      <c r="AF3730" t="b">
        <v>0</v>
      </c>
      <c r="AG3730" t="b">
        <v>0</v>
      </c>
      <c r="AH3730" t="s">
        <v>3190</v>
      </c>
      <c r="AI3730" t="b">
        <v>0</v>
      </c>
      <c r="AJ3730" t="s">
        <v>211</v>
      </c>
      <c r="AK3730" t="b">
        <v>0</v>
      </c>
      <c r="AL3730" s="1"/>
      <c r="AM3730" t="s">
        <v>162</v>
      </c>
      <c r="AN3730" s="2">
        <v>44296.95826388889</v>
      </c>
      <c r="AP3730" s="2">
        <v>44043.61791666667</v>
      </c>
      <c r="AQ3730" s="1"/>
      <c r="AS3730" t="b">
        <v>0</v>
      </c>
      <c r="AV3730" t="s">
        <v>105</v>
      </c>
      <c r="BB3730" t="s">
        <v>9417</v>
      </c>
      <c r="BD3730" t="b">
        <v>0</v>
      </c>
      <c r="BH3730" t="s">
        <v>272</v>
      </c>
      <c r="BI3730" t="s">
        <v>6635</v>
      </c>
      <c r="BL3730" t="s">
        <v>8794</v>
      </c>
      <c r="BM3730" t="s">
        <v>3069</v>
      </c>
      <c r="BN3730" t="s">
        <v>203</v>
      </c>
      <c r="BQ3730" t="s">
        <v>204</v>
      </c>
      <c r="BR3730" t="b">
        <v>0</v>
      </c>
      <c r="BT3730" t="b">
        <v>0</v>
      </c>
      <c r="BW3730" t="s">
        <v>103</v>
      </c>
      <c r="BX3730" t="b">
        <v>0</v>
      </c>
      <c r="BY3730" s="2">
        <v>44376.857581018521</v>
      </c>
      <c r="CB3730" t="b">
        <v>0</v>
      </c>
      <c r="CC3730" t="b">
        <v>1</v>
      </c>
      <c r="CF3730">
        <v>292.14</v>
      </c>
      <c r="CH3730">
        <v>292.14</v>
      </c>
      <c r="CI3730">
        <v>100</v>
      </c>
      <c r="CJ3730">
        <v>0</v>
      </c>
      <c r="CK3730">
        <f>YEAR(tbl_Opportunity[[#This Row],[Close Date]])</f>
        <v>2020</v>
      </c>
    </row>
    <row r="3731" spans="1:89">
      <c r="A3731" t="s">
        <v>218</v>
      </c>
      <c r="B3731" t="b">
        <v>0</v>
      </c>
      <c r="D3731" t="b">
        <v>0</v>
      </c>
      <c r="E3731" t="s">
        <v>4078</v>
      </c>
      <c r="H3731" s="1">
        <v>44043</v>
      </c>
      <c r="I3731" t="b">
        <v>1</v>
      </c>
      <c r="L3731" t="s">
        <v>9418</v>
      </c>
      <c r="O3731" t="s">
        <v>272</v>
      </c>
      <c r="P3731" t="b">
        <v>0</v>
      </c>
      <c r="Q3731" s="2">
        <v>43956.658761574072</v>
      </c>
      <c r="R3731" s="1"/>
      <c r="S3731" t="b">
        <v>0</v>
      </c>
      <c r="U3731" s="1"/>
      <c r="V3731" t="b">
        <v>0</v>
      </c>
      <c r="W3731" s="1">
        <v>43891</v>
      </c>
      <c r="X3731">
        <v>3</v>
      </c>
      <c r="Y3731">
        <v>2020</v>
      </c>
      <c r="Z3731" t="s">
        <v>8</v>
      </c>
      <c r="AA3731" t="s">
        <v>8</v>
      </c>
      <c r="AB3731" t="b">
        <v>0</v>
      </c>
      <c r="AC3731" t="b">
        <v>0</v>
      </c>
      <c r="AE3731" t="b">
        <v>1</v>
      </c>
      <c r="AF3731" t="b">
        <v>0</v>
      </c>
      <c r="AG3731" t="b">
        <v>0</v>
      </c>
      <c r="AI3731" t="b">
        <v>0</v>
      </c>
      <c r="AJ3731" t="s">
        <v>211</v>
      </c>
      <c r="AK3731" t="b">
        <v>0</v>
      </c>
      <c r="AL3731" s="1">
        <v>44012</v>
      </c>
      <c r="AM3731" t="s">
        <v>162</v>
      </c>
      <c r="AN3731" s="2">
        <v>44297.840763888889</v>
      </c>
      <c r="AP3731" s="2">
        <v>44043.607314814813</v>
      </c>
      <c r="AQ3731" s="1"/>
      <c r="AS3731" t="b">
        <v>0</v>
      </c>
      <c r="AV3731" t="s">
        <v>197</v>
      </c>
      <c r="BB3731" t="s">
        <v>9419</v>
      </c>
      <c r="BD3731" t="b">
        <v>0</v>
      </c>
      <c r="BH3731" t="s">
        <v>272</v>
      </c>
      <c r="BI3731" t="s">
        <v>1243</v>
      </c>
      <c r="BL3731" t="s">
        <v>9418</v>
      </c>
      <c r="BM3731" t="s">
        <v>3069</v>
      </c>
      <c r="BN3731" t="s">
        <v>203</v>
      </c>
      <c r="BQ3731" t="s">
        <v>204</v>
      </c>
      <c r="BR3731" t="b">
        <v>0</v>
      </c>
      <c r="BT3731" t="b">
        <v>0</v>
      </c>
      <c r="BW3731" t="s">
        <v>103</v>
      </c>
      <c r="BX3731" t="b">
        <v>0</v>
      </c>
      <c r="BY3731" s="2">
        <v>44376.857581018521</v>
      </c>
      <c r="CB3731" t="b">
        <v>0</v>
      </c>
      <c r="CC3731" t="b">
        <v>1</v>
      </c>
      <c r="CF3731">
        <v>8950</v>
      </c>
      <c r="CH3731">
        <v>8950</v>
      </c>
      <c r="CI3731">
        <v>100</v>
      </c>
      <c r="CJ3731">
        <v>0</v>
      </c>
      <c r="CK3731">
        <f>YEAR(tbl_Opportunity[[#This Row],[Close Date]])</f>
        <v>2020</v>
      </c>
    </row>
    <row r="3732" spans="1:89">
      <c r="A3732" t="s">
        <v>3238</v>
      </c>
      <c r="B3732" t="b">
        <v>0</v>
      </c>
      <c r="D3732" t="b">
        <v>0</v>
      </c>
      <c r="H3732" s="1">
        <v>44039</v>
      </c>
      <c r="I3732" t="b">
        <v>1</v>
      </c>
      <c r="L3732" t="s">
        <v>8794</v>
      </c>
      <c r="O3732" t="s">
        <v>272</v>
      </c>
      <c r="P3732" t="b">
        <v>0</v>
      </c>
      <c r="Q3732" s="2">
        <v>44025.610289351855</v>
      </c>
      <c r="R3732" s="1"/>
      <c r="S3732" t="b">
        <v>0</v>
      </c>
      <c r="U3732" s="1"/>
      <c r="V3732" t="b">
        <v>0</v>
      </c>
      <c r="W3732" s="1">
        <v>43891</v>
      </c>
      <c r="X3732">
        <v>3</v>
      </c>
      <c r="Y3732">
        <v>2020</v>
      </c>
      <c r="Z3732" t="s">
        <v>8</v>
      </c>
      <c r="AA3732" t="s">
        <v>8</v>
      </c>
      <c r="AB3732" t="b">
        <v>0</v>
      </c>
      <c r="AC3732" t="b">
        <v>0</v>
      </c>
      <c r="AE3732" t="b">
        <v>1</v>
      </c>
      <c r="AF3732" t="b">
        <v>0</v>
      </c>
      <c r="AG3732" t="b">
        <v>0</v>
      </c>
      <c r="AH3732" t="s">
        <v>3190</v>
      </c>
      <c r="AI3732" t="b">
        <v>0</v>
      </c>
      <c r="AJ3732" t="s">
        <v>211</v>
      </c>
      <c r="AK3732" t="b">
        <v>0</v>
      </c>
      <c r="AL3732" s="1"/>
      <c r="AM3732" t="s">
        <v>162</v>
      </c>
      <c r="AN3732" s="2">
        <v>44296.95826388889</v>
      </c>
      <c r="AP3732" s="2">
        <v>44043.618495370371</v>
      </c>
      <c r="AQ3732" s="1"/>
      <c r="AS3732" t="b">
        <v>0</v>
      </c>
      <c r="AV3732" t="s">
        <v>105</v>
      </c>
      <c r="BB3732" t="s">
        <v>9420</v>
      </c>
      <c r="BD3732" t="b">
        <v>0</v>
      </c>
      <c r="BH3732" t="s">
        <v>272</v>
      </c>
      <c r="BI3732" t="s">
        <v>1668</v>
      </c>
      <c r="BL3732" t="s">
        <v>8794</v>
      </c>
      <c r="BM3732" t="s">
        <v>3069</v>
      </c>
      <c r="BN3732" t="s">
        <v>203</v>
      </c>
      <c r="BQ3732" t="s">
        <v>204</v>
      </c>
      <c r="BR3732" t="b">
        <v>0</v>
      </c>
      <c r="BT3732" t="b">
        <v>0</v>
      </c>
      <c r="BW3732" t="s">
        <v>103</v>
      </c>
      <c r="BX3732" t="b">
        <v>0</v>
      </c>
      <c r="BY3732" s="2">
        <v>44376.857581018521</v>
      </c>
      <c r="CB3732" t="b">
        <v>0</v>
      </c>
      <c r="CC3732" t="b">
        <v>1</v>
      </c>
      <c r="CF3732">
        <v>320</v>
      </c>
      <c r="CH3732">
        <v>320</v>
      </c>
      <c r="CI3732">
        <v>100</v>
      </c>
      <c r="CJ3732">
        <v>0</v>
      </c>
      <c r="CK3732">
        <f>YEAR(tbl_Opportunity[[#This Row],[Close Date]])</f>
        <v>2020</v>
      </c>
    </row>
    <row r="3733" spans="1:89">
      <c r="A3733" t="s">
        <v>9229</v>
      </c>
      <c r="B3733" t="b">
        <v>0</v>
      </c>
      <c r="D3733" t="b">
        <v>0</v>
      </c>
      <c r="E3733" t="s">
        <v>9421</v>
      </c>
      <c r="H3733" s="1">
        <v>44032</v>
      </c>
      <c r="I3733" t="b">
        <v>1</v>
      </c>
      <c r="L3733" t="s">
        <v>9230</v>
      </c>
      <c r="O3733" t="s">
        <v>272</v>
      </c>
      <c r="P3733" t="b">
        <v>0</v>
      </c>
      <c r="Q3733" s="2">
        <v>44025.685868055552</v>
      </c>
      <c r="R3733" s="1"/>
      <c r="S3733" t="b">
        <v>0</v>
      </c>
      <c r="U3733" s="1"/>
      <c r="V3733" t="b">
        <v>0</v>
      </c>
      <c r="W3733" s="1">
        <v>43891</v>
      </c>
      <c r="X3733">
        <v>3</v>
      </c>
      <c r="Y3733">
        <v>2020</v>
      </c>
      <c r="Z3733" t="s">
        <v>8</v>
      </c>
      <c r="AA3733" t="s">
        <v>8</v>
      </c>
      <c r="AB3733" t="b">
        <v>0</v>
      </c>
      <c r="AC3733" t="b">
        <v>0</v>
      </c>
      <c r="AE3733" t="b">
        <v>1</v>
      </c>
      <c r="AF3733" t="b">
        <v>0</v>
      </c>
      <c r="AG3733" t="b">
        <v>0</v>
      </c>
      <c r="AI3733" t="b">
        <v>0</v>
      </c>
      <c r="AJ3733" t="s">
        <v>462</v>
      </c>
      <c r="AK3733" t="b">
        <v>0</v>
      </c>
      <c r="AL3733" s="1">
        <v>44025</v>
      </c>
      <c r="AM3733" t="s">
        <v>162</v>
      </c>
      <c r="AN3733" s="2">
        <v>44296.95826388889</v>
      </c>
      <c r="AP3733" s="2">
        <v>44032.794710648152</v>
      </c>
      <c r="AQ3733" s="1"/>
      <c r="AS3733" t="b">
        <v>0</v>
      </c>
      <c r="AV3733" t="s">
        <v>176</v>
      </c>
      <c r="BB3733" t="s">
        <v>9422</v>
      </c>
      <c r="BD3733" t="b">
        <v>0</v>
      </c>
      <c r="BH3733" t="s">
        <v>272</v>
      </c>
      <c r="BI3733" t="s">
        <v>6635</v>
      </c>
      <c r="BL3733" t="s">
        <v>9230</v>
      </c>
      <c r="BM3733" t="s">
        <v>3069</v>
      </c>
      <c r="BN3733" t="s">
        <v>203</v>
      </c>
      <c r="BQ3733" t="s">
        <v>204</v>
      </c>
      <c r="BR3733" t="b">
        <v>0</v>
      </c>
      <c r="BT3733" t="b">
        <v>0</v>
      </c>
      <c r="BW3733" t="s">
        <v>103</v>
      </c>
      <c r="BX3733" t="b">
        <v>0</v>
      </c>
      <c r="BY3733" s="2">
        <v>44376.857581018521</v>
      </c>
      <c r="CB3733" t="b">
        <v>0</v>
      </c>
      <c r="CC3733" t="b">
        <v>1</v>
      </c>
      <c r="CF3733">
        <v>364</v>
      </c>
      <c r="CH3733">
        <v>364</v>
      </c>
      <c r="CI3733">
        <v>100</v>
      </c>
      <c r="CJ3733">
        <v>0</v>
      </c>
      <c r="CK3733">
        <f>YEAR(tbl_Opportunity[[#This Row],[Close Date]])</f>
        <v>2020</v>
      </c>
    </row>
    <row r="3734" spans="1:89">
      <c r="A3734" t="s">
        <v>6632</v>
      </c>
      <c r="B3734" t="b">
        <v>0</v>
      </c>
      <c r="D3734" t="b">
        <v>0</v>
      </c>
      <c r="H3734" s="1">
        <v>44084</v>
      </c>
      <c r="I3734" t="b">
        <v>1</v>
      </c>
      <c r="L3734" t="s">
        <v>9423</v>
      </c>
      <c r="O3734" t="s">
        <v>272</v>
      </c>
      <c r="P3734" t="b">
        <v>0</v>
      </c>
      <c r="Q3734" s="2">
        <v>43978.736875000002</v>
      </c>
      <c r="R3734" s="1"/>
      <c r="S3734" t="b">
        <v>0</v>
      </c>
      <c r="U3734" s="1"/>
      <c r="V3734" t="b">
        <v>0</v>
      </c>
      <c r="W3734" s="1">
        <v>43891</v>
      </c>
      <c r="X3734">
        <v>3</v>
      </c>
      <c r="Y3734">
        <v>2020</v>
      </c>
      <c r="Z3734" t="s">
        <v>8</v>
      </c>
      <c r="AA3734" t="s">
        <v>8</v>
      </c>
      <c r="AB3734" t="b">
        <v>0</v>
      </c>
      <c r="AC3734" t="b">
        <v>0</v>
      </c>
      <c r="AE3734" t="b">
        <v>1</v>
      </c>
      <c r="AF3734" t="b">
        <v>0</v>
      </c>
      <c r="AG3734" t="b">
        <v>0</v>
      </c>
      <c r="AH3734" t="s">
        <v>4366</v>
      </c>
      <c r="AI3734" t="b">
        <v>0</v>
      </c>
      <c r="AJ3734" t="s">
        <v>462</v>
      </c>
      <c r="AK3734" t="b">
        <v>0</v>
      </c>
      <c r="AL3734" s="1">
        <v>44084</v>
      </c>
      <c r="AM3734" t="s">
        <v>162</v>
      </c>
      <c r="AN3734" s="2">
        <v>44296.95826388889</v>
      </c>
      <c r="AP3734" s="2">
        <v>44085.039120370369</v>
      </c>
      <c r="AQ3734" s="1"/>
      <c r="AS3734" t="b">
        <v>0</v>
      </c>
      <c r="AV3734" t="s">
        <v>248</v>
      </c>
      <c r="BB3734" t="s">
        <v>9424</v>
      </c>
      <c r="BD3734" t="b">
        <v>0</v>
      </c>
      <c r="BH3734" t="s">
        <v>272</v>
      </c>
      <c r="BI3734" t="s">
        <v>1243</v>
      </c>
      <c r="BL3734" t="s">
        <v>9423</v>
      </c>
      <c r="BM3734" t="s">
        <v>3069</v>
      </c>
      <c r="BN3734" t="s">
        <v>203</v>
      </c>
      <c r="BQ3734" t="s">
        <v>204</v>
      </c>
      <c r="BR3734" t="b">
        <v>0</v>
      </c>
      <c r="BT3734" t="b">
        <v>0</v>
      </c>
      <c r="BW3734" t="s">
        <v>103</v>
      </c>
      <c r="BX3734" t="b">
        <v>0</v>
      </c>
      <c r="BY3734" s="2">
        <v>44376.857581018521</v>
      </c>
      <c r="CB3734" t="b">
        <v>0</v>
      </c>
      <c r="CC3734" t="b">
        <v>1</v>
      </c>
      <c r="CF3734">
        <v>5000</v>
      </c>
      <c r="CH3734">
        <v>5000</v>
      </c>
      <c r="CI3734">
        <v>100</v>
      </c>
      <c r="CJ3734">
        <v>0</v>
      </c>
      <c r="CK3734">
        <f>YEAR(tbl_Opportunity[[#This Row],[Close Date]])</f>
        <v>2020</v>
      </c>
    </row>
    <row r="3735" spans="1:89">
      <c r="A3735" t="s">
        <v>1220</v>
      </c>
      <c r="B3735" t="b">
        <v>0</v>
      </c>
      <c r="D3735" t="b">
        <v>0</v>
      </c>
      <c r="E3735" t="s">
        <v>2924</v>
      </c>
      <c r="H3735" s="1">
        <v>44083</v>
      </c>
      <c r="I3735" t="b">
        <v>1</v>
      </c>
      <c r="L3735" t="s">
        <v>2184</v>
      </c>
      <c r="O3735" t="s">
        <v>272</v>
      </c>
      <c r="P3735" t="b">
        <v>0</v>
      </c>
      <c r="Q3735" s="2">
        <v>44068.80363425926</v>
      </c>
      <c r="R3735" s="1"/>
      <c r="S3735" t="b">
        <v>0</v>
      </c>
      <c r="U3735" s="1"/>
      <c r="V3735" t="b">
        <v>0</v>
      </c>
      <c r="W3735" s="1">
        <v>43891</v>
      </c>
      <c r="X3735">
        <v>3</v>
      </c>
      <c r="Y3735">
        <v>2020</v>
      </c>
      <c r="Z3735" t="s">
        <v>8</v>
      </c>
      <c r="AA3735" t="s">
        <v>8</v>
      </c>
      <c r="AB3735" t="b">
        <v>0</v>
      </c>
      <c r="AC3735" t="b">
        <v>0</v>
      </c>
      <c r="AE3735" t="b">
        <v>1</v>
      </c>
      <c r="AF3735" t="b">
        <v>0</v>
      </c>
      <c r="AG3735" t="b">
        <v>0</v>
      </c>
      <c r="AH3735" t="s">
        <v>4366</v>
      </c>
      <c r="AI3735" t="b">
        <v>0</v>
      </c>
      <c r="AJ3735" t="s">
        <v>462</v>
      </c>
      <c r="AK3735" t="b">
        <v>0</v>
      </c>
      <c r="AL3735" s="1">
        <v>44068</v>
      </c>
      <c r="AM3735" t="s">
        <v>162</v>
      </c>
      <c r="AN3735" s="2">
        <v>44296.95826388889</v>
      </c>
      <c r="AP3735" s="2">
        <v>44087.577118055553</v>
      </c>
      <c r="AQ3735" s="1"/>
      <c r="AS3735" t="b">
        <v>0</v>
      </c>
      <c r="AV3735" t="s">
        <v>176</v>
      </c>
      <c r="BB3735" t="s">
        <v>9425</v>
      </c>
      <c r="BD3735" t="b">
        <v>0</v>
      </c>
      <c r="BH3735" t="s">
        <v>272</v>
      </c>
      <c r="BI3735" t="s">
        <v>1243</v>
      </c>
      <c r="BL3735" t="s">
        <v>2184</v>
      </c>
      <c r="BM3735" t="s">
        <v>3069</v>
      </c>
      <c r="BN3735" t="s">
        <v>203</v>
      </c>
      <c r="BQ3735" t="s">
        <v>204</v>
      </c>
      <c r="BR3735" t="b">
        <v>0</v>
      </c>
      <c r="BT3735" t="b">
        <v>0</v>
      </c>
      <c r="BW3735" t="s">
        <v>103</v>
      </c>
      <c r="BX3735" t="b">
        <v>0</v>
      </c>
      <c r="BY3735" s="2">
        <v>44376.857581018521</v>
      </c>
      <c r="CB3735" t="b">
        <v>0</v>
      </c>
      <c r="CC3735" t="b">
        <v>1</v>
      </c>
      <c r="CF3735">
        <v>2983.33</v>
      </c>
      <c r="CH3735">
        <v>2983.33</v>
      </c>
      <c r="CI3735">
        <v>100</v>
      </c>
      <c r="CJ3735">
        <v>0</v>
      </c>
      <c r="CK3735">
        <f>YEAR(tbl_Opportunity[[#This Row],[Close Date]])</f>
        <v>2020</v>
      </c>
    </row>
    <row r="3736" spans="1:89">
      <c r="A3736" t="s">
        <v>3243</v>
      </c>
      <c r="B3736" t="b">
        <v>0</v>
      </c>
      <c r="D3736" t="b">
        <v>0</v>
      </c>
      <c r="H3736" s="1">
        <v>44090</v>
      </c>
      <c r="I3736" t="b">
        <v>1</v>
      </c>
      <c r="O3736" t="s">
        <v>215</v>
      </c>
      <c r="P3736" t="b">
        <v>0</v>
      </c>
      <c r="Q3736" s="2">
        <v>44089.750092592592</v>
      </c>
      <c r="R3736" s="1"/>
      <c r="S3736" t="b">
        <v>0</v>
      </c>
      <c r="U3736" s="1"/>
      <c r="V3736" t="b">
        <v>0</v>
      </c>
      <c r="W3736" s="1">
        <v>43891</v>
      </c>
      <c r="X3736">
        <v>3</v>
      </c>
      <c r="Y3736">
        <v>2020</v>
      </c>
      <c r="Z3736" t="s">
        <v>8</v>
      </c>
      <c r="AA3736" t="s">
        <v>8</v>
      </c>
      <c r="AB3736" t="b">
        <v>0</v>
      </c>
      <c r="AC3736" t="b">
        <v>0</v>
      </c>
      <c r="AE3736" t="b">
        <v>1</v>
      </c>
      <c r="AF3736" t="b">
        <v>0</v>
      </c>
      <c r="AG3736" t="b">
        <v>0</v>
      </c>
      <c r="AH3736" t="s">
        <v>4366</v>
      </c>
      <c r="AI3736" t="b">
        <v>0</v>
      </c>
      <c r="AJ3736" t="s">
        <v>433</v>
      </c>
      <c r="AK3736" t="b">
        <v>0</v>
      </c>
      <c r="AL3736" s="1"/>
      <c r="AM3736" t="s">
        <v>162</v>
      </c>
      <c r="AN3736" s="2">
        <v>44296.95826388889</v>
      </c>
      <c r="AP3736" s="2">
        <v>44095.655902777777</v>
      </c>
      <c r="AQ3736" s="1"/>
      <c r="AS3736" t="b">
        <v>0</v>
      </c>
      <c r="AV3736" t="s">
        <v>248</v>
      </c>
      <c r="BB3736" t="s">
        <v>9426</v>
      </c>
      <c r="BD3736" t="b">
        <v>0</v>
      </c>
      <c r="BH3736" t="s">
        <v>215</v>
      </c>
      <c r="BI3736" t="s">
        <v>1243</v>
      </c>
      <c r="BJ3736" t="s">
        <v>250</v>
      </c>
      <c r="BL3736" t="s">
        <v>9427</v>
      </c>
      <c r="BM3736" t="s">
        <v>3069</v>
      </c>
      <c r="BN3736" t="s">
        <v>203</v>
      </c>
      <c r="BQ3736" t="s">
        <v>204</v>
      </c>
      <c r="BR3736" t="b">
        <v>0</v>
      </c>
      <c r="BT3736" t="b">
        <v>0</v>
      </c>
      <c r="BW3736" t="s">
        <v>103</v>
      </c>
      <c r="BX3736" t="b">
        <v>0</v>
      </c>
      <c r="BY3736" s="2">
        <v>44376.857581018521</v>
      </c>
      <c r="BZ3736" t="s">
        <v>217</v>
      </c>
      <c r="CB3736" t="b">
        <v>0</v>
      </c>
      <c r="CC3736" t="b">
        <v>1</v>
      </c>
      <c r="CF3736">
        <v>3500</v>
      </c>
      <c r="CH3736">
        <v>3500</v>
      </c>
      <c r="CI3736">
        <v>100</v>
      </c>
      <c r="CJ3736">
        <v>0</v>
      </c>
      <c r="CK3736">
        <f>YEAR(tbl_Opportunity[[#This Row],[Close Date]])</f>
        <v>2020</v>
      </c>
    </row>
    <row r="3737" spans="1:89">
      <c r="A3737" t="s">
        <v>423</v>
      </c>
      <c r="B3737" t="b">
        <v>0</v>
      </c>
      <c r="D3737" t="b">
        <v>0</v>
      </c>
      <c r="H3737" s="1">
        <v>43661</v>
      </c>
      <c r="I3737" t="b">
        <v>1</v>
      </c>
      <c r="O3737" t="s">
        <v>272</v>
      </c>
      <c r="P3737" t="b">
        <v>0</v>
      </c>
      <c r="Q3737" s="2">
        <v>43640.760081018518</v>
      </c>
      <c r="R3737" s="1"/>
      <c r="S3737" t="b">
        <v>0</v>
      </c>
      <c r="U3737" s="1"/>
      <c r="V3737" t="b">
        <v>0</v>
      </c>
      <c r="W3737" s="1">
        <v>43525</v>
      </c>
      <c r="X3737">
        <v>3</v>
      </c>
      <c r="Y3737">
        <v>2019</v>
      </c>
      <c r="Z3737" t="s">
        <v>8</v>
      </c>
      <c r="AA3737" t="s">
        <v>8</v>
      </c>
      <c r="AB3737" t="b">
        <v>0</v>
      </c>
      <c r="AC3737" t="b">
        <v>0</v>
      </c>
      <c r="AE3737" t="b">
        <v>1</v>
      </c>
      <c r="AF3737" t="b">
        <v>0</v>
      </c>
      <c r="AG3737" t="b">
        <v>0</v>
      </c>
      <c r="AI3737" t="b">
        <v>0</v>
      </c>
      <c r="AK3737" t="b">
        <v>0</v>
      </c>
      <c r="AL3737" s="1"/>
      <c r="AM3737" t="s">
        <v>162</v>
      </c>
      <c r="AN3737" s="2">
        <v>44297.83829861111</v>
      </c>
      <c r="AP3737" s="2">
        <v>43661.770185185182</v>
      </c>
      <c r="AQ3737" s="1"/>
      <c r="AS3737" t="b">
        <v>0</v>
      </c>
      <c r="AV3737" t="s">
        <v>213</v>
      </c>
      <c r="AY3737" t="s">
        <v>236</v>
      </c>
      <c r="BB3737" t="s">
        <v>9428</v>
      </c>
      <c r="BD3737" t="b">
        <v>0</v>
      </c>
      <c r="BH3737" t="s">
        <v>272</v>
      </c>
      <c r="BI3737" t="s">
        <v>549</v>
      </c>
      <c r="BL3737" t="s">
        <v>1090</v>
      </c>
      <c r="BM3737" t="s">
        <v>3069</v>
      </c>
      <c r="BN3737" t="s">
        <v>203</v>
      </c>
      <c r="BO3737" t="s">
        <v>1090</v>
      </c>
      <c r="BQ3737" t="s">
        <v>204</v>
      </c>
      <c r="BR3737" t="b">
        <v>0</v>
      </c>
      <c r="BT3737" t="b">
        <v>0</v>
      </c>
      <c r="BW3737" t="s">
        <v>103</v>
      </c>
      <c r="BX3737" t="b">
        <v>0</v>
      </c>
      <c r="BY3737" s="2">
        <v>44376.857569444444</v>
      </c>
      <c r="CB3737" t="b">
        <v>0</v>
      </c>
      <c r="CC3737" t="b">
        <v>1</v>
      </c>
      <c r="CF3737">
        <v>8950</v>
      </c>
      <c r="CH3737">
        <v>8950</v>
      </c>
      <c r="CI3737">
        <v>100</v>
      </c>
      <c r="CJ3737">
        <v>0</v>
      </c>
      <c r="CK3737">
        <f>YEAR(tbl_Opportunity[[#This Row],[Close Date]])</f>
        <v>2019</v>
      </c>
    </row>
    <row r="3738" spans="1:89">
      <c r="A3738" t="s">
        <v>541</v>
      </c>
      <c r="B3738" t="b">
        <v>0</v>
      </c>
      <c r="D3738" t="b">
        <v>0</v>
      </c>
      <c r="E3738" t="s">
        <v>6025</v>
      </c>
      <c r="H3738" s="1">
        <v>43738</v>
      </c>
      <c r="I3738" t="b">
        <v>1</v>
      </c>
      <c r="L3738" t="s">
        <v>9313</v>
      </c>
      <c r="O3738" t="s">
        <v>272</v>
      </c>
      <c r="P3738" t="b">
        <v>0</v>
      </c>
      <c r="Q3738" s="2">
        <v>43641.672673611109</v>
      </c>
      <c r="R3738" s="1"/>
      <c r="S3738" t="b">
        <v>0</v>
      </c>
      <c r="U3738" s="1"/>
      <c r="V3738" t="b">
        <v>0</v>
      </c>
      <c r="W3738" s="1">
        <v>43525</v>
      </c>
      <c r="X3738">
        <v>3</v>
      </c>
      <c r="Y3738">
        <v>2019</v>
      </c>
      <c r="Z3738" t="s">
        <v>8</v>
      </c>
      <c r="AA3738" t="s">
        <v>8</v>
      </c>
      <c r="AB3738" t="b">
        <v>0</v>
      </c>
      <c r="AC3738" t="b">
        <v>0</v>
      </c>
      <c r="AE3738" t="b">
        <v>1</v>
      </c>
      <c r="AF3738" t="b">
        <v>0</v>
      </c>
      <c r="AG3738" t="b">
        <v>0</v>
      </c>
      <c r="AI3738" t="b">
        <v>0</v>
      </c>
      <c r="AK3738" t="b">
        <v>0</v>
      </c>
      <c r="AL3738" s="1"/>
      <c r="AM3738" t="s">
        <v>162</v>
      </c>
      <c r="AN3738" s="2">
        <v>44296.95826388889</v>
      </c>
      <c r="AP3738" s="2">
        <v>43790.650092592594</v>
      </c>
      <c r="AQ3738" s="1"/>
      <c r="AS3738" t="b">
        <v>0</v>
      </c>
      <c r="AV3738" t="s">
        <v>538</v>
      </c>
      <c r="AY3738" t="s">
        <v>236</v>
      </c>
      <c r="BB3738" t="s">
        <v>9429</v>
      </c>
      <c r="BD3738" t="b">
        <v>0</v>
      </c>
      <c r="BH3738" t="s">
        <v>272</v>
      </c>
      <c r="BI3738" t="s">
        <v>549</v>
      </c>
      <c r="BL3738" t="s">
        <v>9313</v>
      </c>
      <c r="BM3738" t="s">
        <v>3069</v>
      </c>
      <c r="BN3738" t="s">
        <v>203</v>
      </c>
      <c r="BQ3738" t="s">
        <v>204</v>
      </c>
      <c r="BR3738" t="b">
        <v>0</v>
      </c>
      <c r="BT3738" t="b">
        <v>0</v>
      </c>
      <c r="BW3738" t="s">
        <v>103</v>
      </c>
      <c r="BX3738" t="b">
        <v>0</v>
      </c>
      <c r="BY3738" s="2">
        <v>44376.857569444444</v>
      </c>
      <c r="CB3738" t="b">
        <v>0</v>
      </c>
      <c r="CC3738" t="b">
        <v>1</v>
      </c>
      <c r="CF3738">
        <v>8950</v>
      </c>
      <c r="CH3738">
        <v>8950</v>
      </c>
      <c r="CI3738">
        <v>100</v>
      </c>
      <c r="CJ3738">
        <v>0</v>
      </c>
      <c r="CK3738">
        <f>YEAR(tbl_Opportunity[[#This Row],[Close Date]])</f>
        <v>2019</v>
      </c>
    </row>
    <row r="3739" spans="1:89">
      <c r="A3739" t="s">
        <v>281</v>
      </c>
      <c r="B3739" t="b">
        <v>0</v>
      </c>
      <c r="D3739" t="b">
        <v>0</v>
      </c>
      <c r="H3739" s="1">
        <v>43679</v>
      </c>
      <c r="I3739" t="b">
        <v>1</v>
      </c>
      <c r="O3739" t="s">
        <v>272</v>
      </c>
      <c r="P3739" t="b">
        <v>0</v>
      </c>
      <c r="Q3739" s="2">
        <v>43642.611250000002</v>
      </c>
      <c r="R3739" s="1"/>
      <c r="S3739" t="b">
        <v>0</v>
      </c>
      <c r="U3739" s="1"/>
      <c r="V3739" t="b">
        <v>0</v>
      </c>
      <c r="W3739" s="1">
        <v>43525</v>
      </c>
      <c r="X3739">
        <v>3</v>
      </c>
      <c r="Y3739">
        <v>2019</v>
      </c>
      <c r="Z3739" t="s">
        <v>8</v>
      </c>
      <c r="AA3739" t="s">
        <v>8</v>
      </c>
      <c r="AB3739" t="b">
        <v>0</v>
      </c>
      <c r="AC3739" t="b">
        <v>0</v>
      </c>
      <c r="AE3739" t="b">
        <v>1</v>
      </c>
      <c r="AF3739" t="b">
        <v>0</v>
      </c>
      <c r="AG3739" t="b">
        <v>0</v>
      </c>
      <c r="AI3739" t="b">
        <v>0</v>
      </c>
      <c r="AK3739" t="b">
        <v>0</v>
      </c>
      <c r="AL3739" s="1"/>
      <c r="AM3739" t="s">
        <v>162</v>
      </c>
      <c r="AN3739" s="2">
        <v>44297.83829861111</v>
      </c>
      <c r="AP3739" s="2">
        <v>43679.794710648152</v>
      </c>
      <c r="AQ3739" s="1"/>
      <c r="AS3739" t="b">
        <v>0</v>
      </c>
      <c r="AV3739" t="s">
        <v>213</v>
      </c>
      <c r="AY3739" t="s">
        <v>236</v>
      </c>
      <c r="BB3739" t="s">
        <v>9430</v>
      </c>
      <c r="BD3739" t="b">
        <v>0</v>
      </c>
      <c r="BH3739" t="s">
        <v>272</v>
      </c>
      <c r="BI3739" t="s">
        <v>549</v>
      </c>
      <c r="BL3739" t="s">
        <v>283</v>
      </c>
      <c r="BM3739" t="s">
        <v>3069</v>
      </c>
      <c r="BN3739" t="s">
        <v>203</v>
      </c>
      <c r="BO3739" t="s">
        <v>283</v>
      </c>
      <c r="BQ3739" t="s">
        <v>204</v>
      </c>
      <c r="BR3739" t="b">
        <v>0</v>
      </c>
      <c r="BT3739" t="b">
        <v>0</v>
      </c>
      <c r="BW3739" t="s">
        <v>103</v>
      </c>
      <c r="BX3739" t="b">
        <v>0</v>
      </c>
      <c r="BY3739" s="2">
        <v>44376.857569444444</v>
      </c>
      <c r="CB3739" t="b">
        <v>0</v>
      </c>
      <c r="CC3739" t="b">
        <v>1</v>
      </c>
      <c r="CF3739">
        <v>8950</v>
      </c>
      <c r="CH3739">
        <v>8950</v>
      </c>
      <c r="CI3739">
        <v>100</v>
      </c>
      <c r="CJ3739">
        <v>0</v>
      </c>
      <c r="CK3739">
        <f>YEAR(tbl_Opportunity[[#This Row],[Close Date]])</f>
        <v>2019</v>
      </c>
    </row>
    <row r="3740" spans="1:89">
      <c r="A3740" t="s">
        <v>1261</v>
      </c>
      <c r="B3740" t="b">
        <v>0</v>
      </c>
      <c r="D3740" t="b">
        <v>0</v>
      </c>
      <c r="E3740" t="s">
        <v>1005</v>
      </c>
      <c r="H3740" s="1">
        <v>43738</v>
      </c>
      <c r="I3740" t="b">
        <v>1</v>
      </c>
      <c r="L3740" t="s">
        <v>1262</v>
      </c>
      <c r="O3740" t="s">
        <v>272</v>
      </c>
      <c r="P3740" t="b">
        <v>0</v>
      </c>
      <c r="Q3740" s="2">
        <v>43560.621874999997</v>
      </c>
      <c r="R3740" s="1"/>
      <c r="S3740" t="b">
        <v>0</v>
      </c>
      <c r="U3740" s="1"/>
      <c r="V3740" t="b">
        <v>0</v>
      </c>
      <c r="W3740" s="1">
        <v>43525</v>
      </c>
      <c r="X3740">
        <v>3</v>
      </c>
      <c r="Y3740">
        <v>2019</v>
      </c>
      <c r="Z3740" t="s">
        <v>8</v>
      </c>
      <c r="AA3740" t="s">
        <v>8</v>
      </c>
      <c r="AB3740" t="b">
        <v>0</v>
      </c>
      <c r="AC3740" t="b">
        <v>0</v>
      </c>
      <c r="AE3740" t="b">
        <v>1</v>
      </c>
      <c r="AF3740" t="b">
        <v>0</v>
      </c>
      <c r="AG3740" t="b">
        <v>0</v>
      </c>
      <c r="AH3740" t="s">
        <v>4366</v>
      </c>
      <c r="AI3740" t="b">
        <v>0</v>
      </c>
      <c r="AJ3740" t="s">
        <v>211</v>
      </c>
      <c r="AK3740" t="b">
        <v>0</v>
      </c>
      <c r="AL3740" s="1"/>
      <c r="AM3740" t="s">
        <v>162</v>
      </c>
      <c r="AN3740" s="2">
        <v>44296.95826388889</v>
      </c>
      <c r="AP3740" s="2">
        <v>43760.551770833335</v>
      </c>
      <c r="AQ3740" s="1"/>
      <c r="AS3740" t="b">
        <v>0</v>
      </c>
      <c r="AV3740" t="s">
        <v>176</v>
      </c>
      <c r="AY3740" t="s">
        <v>236</v>
      </c>
      <c r="BB3740" t="s">
        <v>9431</v>
      </c>
      <c r="BD3740" t="b">
        <v>0</v>
      </c>
      <c r="BH3740" t="s">
        <v>406</v>
      </c>
      <c r="BI3740" t="s">
        <v>549</v>
      </c>
      <c r="BL3740" t="s">
        <v>1262</v>
      </c>
      <c r="BM3740" t="s">
        <v>3069</v>
      </c>
      <c r="BN3740" t="s">
        <v>203</v>
      </c>
      <c r="BQ3740" t="s">
        <v>204</v>
      </c>
      <c r="BR3740" t="b">
        <v>0</v>
      </c>
      <c r="BT3740" t="b">
        <v>0</v>
      </c>
      <c r="BW3740" t="s">
        <v>103</v>
      </c>
      <c r="BX3740" t="b">
        <v>0</v>
      </c>
      <c r="BY3740" s="2">
        <v>44376.857569444444</v>
      </c>
      <c r="CB3740" t="b">
        <v>0</v>
      </c>
      <c r="CC3740" t="b">
        <v>1</v>
      </c>
      <c r="CF3740">
        <v>8950</v>
      </c>
      <c r="CH3740">
        <v>8950</v>
      </c>
      <c r="CI3740">
        <v>100</v>
      </c>
      <c r="CJ3740">
        <v>0</v>
      </c>
      <c r="CK3740">
        <f>YEAR(tbl_Opportunity[[#This Row],[Close Date]])</f>
        <v>2019</v>
      </c>
    </row>
    <row r="3741" spans="1:89">
      <c r="A3741" t="s">
        <v>6780</v>
      </c>
      <c r="B3741" t="b">
        <v>0</v>
      </c>
      <c r="D3741" t="b">
        <v>0</v>
      </c>
      <c r="H3741" s="1">
        <v>43693</v>
      </c>
      <c r="I3741" t="b">
        <v>1</v>
      </c>
      <c r="L3741" t="s">
        <v>6781</v>
      </c>
      <c r="O3741" t="s">
        <v>260</v>
      </c>
      <c r="P3741" t="b">
        <v>0</v>
      </c>
      <c r="Q3741" s="2">
        <v>43663.811840277776</v>
      </c>
      <c r="R3741" s="1"/>
      <c r="S3741" t="b">
        <v>0</v>
      </c>
      <c r="U3741" s="1"/>
      <c r="V3741" t="b">
        <v>0</v>
      </c>
      <c r="W3741" s="1">
        <v>43525</v>
      </c>
      <c r="X3741">
        <v>3</v>
      </c>
      <c r="Y3741">
        <v>2019</v>
      </c>
      <c r="Z3741" t="s">
        <v>8</v>
      </c>
      <c r="AA3741" t="s">
        <v>8</v>
      </c>
      <c r="AB3741" t="b">
        <v>0</v>
      </c>
      <c r="AC3741" t="b">
        <v>0</v>
      </c>
      <c r="AE3741" t="b">
        <v>1</v>
      </c>
      <c r="AF3741" t="b">
        <v>0</v>
      </c>
      <c r="AG3741" t="b">
        <v>0</v>
      </c>
      <c r="AH3741" t="s">
        <v>4366</v>
      </c>
      <c r="AI3741" t="b">
        <v>0</v>
      </c>
      <c r="AJ3741" t="s">
        <v>211</v>
      </c>
      <c r="AK3741" t="b">
        <v>0</v>
      </c>
      <c r="AL3741" s="1">
        <v>43663</v>
      </c>
      <c r="AM3741" t="s">
        <v>162</v>
      </c>
      <c r="AN3741" s="2">
        <v>44297.8278587963</v>
      </c>
      <c r="AP3741" s="2">
        <v>43693.810358796298</v>
      </c>
      <c r="AQ3741" s="1"/>
      <c r="AS3741" t="b">
        <v>0</v>
      </c>
      <c r="AV3741" t="s">
        <v>153</v>
      </c>
      <c r="AY3741" t="s">
        <v>236</v>
      </c>
      <c r="AZ3741" t="s">
        <v>237</v>
      </c>
      <c r="BB3741" t="s">
        <v>9432</v>
      </c>
      <c r="BD3741" t="b">
        <v>0</v>
      </c>
      <c r="BH3741" t="s">
        <v>260</v>
      </c>
      <c r="BI3741" t="s">
        <v>549</v>
      </c>
      <c r="BJ3741" t="s">
        <v>216</v>
      </c>
      <c r="BL3741" t="s">
        <v>6781</v>
      </c>
      <c r="BM3741" t="s">
        <v>3069</v>
      </c>
      <c r="BN3741" t="s">
        <v>203</v>
      </c>
      <c r="BQ3741" t="s">
        <v>204</v>
      </c>
      <c r="BR3741" t="b">
        <v>0</v>
      </c>
      <c r="BT3741" t="b">
        <v>0</v>
      </c>
      <c r="BW3741" t="s">
        <v>103</v>
      </c>
      <c r="BX3741" t="b">
        <v>0</v>
      </c>
      <c r="BY3741" s="2">
        <v>44376.857569444444</v>
      </c>
      <c r="CB3741" t="b">
        <v>0</v>
      </c>
      <c r="CC3741" t="b">
        <v>1</v>
      </c>
      <c r="CF3741">
        <v>3425</v>
      </c>
      <c r="CH3741">
        <v>3425</v>
      </c>
      <c r="CI3741">
        <v>100</v>
      </c>
      <c r="CJ3741">
        <v>0</v>
      </c>
      <c r="CK3741">
        <f>YEAR(tbl_Opportunity[[#This Row],[Close Date]])</f>
        <v>2019</v>
      </c>
    </row>
    <row r="3742" spans="1:89">
      <c r="A3742" t="s">
        <v>6632</v>
      </c>
      <c r="B3742" t="b">
        <v>0</v>
      </c>
      <c r="D3742" t="b">
        <v>0</v>
      </c>
      <c r="H3742" s="1">
        <v>44040</v>
      </c>
      <c r="I3742" t="b">
        <v>1</v>
      </c>
      <c r="L3742" t="s">
        <v>9433</v>
      </c>
      <c r="O3742" t="s">
        <v>272</v>
      </c>
      <c r="P3742" t="b">
        <v>0</v>
      </c>
      <c r="Q3742" s="2">
        <v>44026.782777777778</v>
      </c>
      <c r="R3742" s="1"/>
      <c r="S3742" t="b">
        <v>0</v>
      </c>
      <c r="U3742" s="1"/>
      <c r="V3742" t="b">
        <v>0</v>
      </c>
      <c r="W3742" s="1">
        <v>43891</v>
      </c>
      <c r="X3742">
        <v>3</v>
      </c>
      <c r="Y3742">
        <v>2020</v>
      </c>
      <c r="Z3742" t="s">
        <v>8</v>
      </c>
      <c r="AA3742" t="s">
        <v>8</v>
      </c>
      <c r="AB3742" t="b">
        <v>0</v>
      </c>
      <c r="AC3742" t="b">
        <v>0</v>
      </c>
      <c r="AE3742" t="b">
        <v>1</v>
      </c>
      <c r="AF3742" t="b">
        <v>0</v>
      </c>
      <c r="AG3742" t="b">
        <v>0</v>
      </c>
      <c r="AH3742" t="s">
        <v>3190</v>
      </c>
      <c r="AI3742" t="b">
        <v>0</v>
      </c>
      <c r="AJ3742" t="s">
        <v>211</v>
      </c>
      <c r="AK3742" t="b">
        <v>0</v>
      </c>
      <c r="AL3742" s="1">
        <v>44026</v>
      </c>
      <c r="AM3742" t="s">
        <v>162</v>
      </c>
      <c r="AN3742" s="2">
        <v>44296.95826388889</v>
      </c>
      <c r="AP3742" s="2">
        <v>44040.574548611112</v>
      </c>
      <c r="AQ3742" s="1"/>
      <c r="AS3742" t="b">
        <v>0</v>
      </c>
      <c r="AV3742" t="s">
        <v>105</v>
      </c>
      <c r="AY3742" t="s">
        <v>236</v>
      </c>
      <c r="BB3742" t="s">
        <v>9434</v>
      </c>
      <c r="BD3742" t="b">
        <v>0</v>
      </c>
      <c r="BH3742" t="s">
        <v>272</v>
      </c>
      <c r="BI3742" t="s">
        <v>1668</v>
      </c>
      <c r="BL3742" t="s">
        <v>9433</v>
      </c>
      <c r="BM3742" t="s">
        <v>3069</v>
      </c>
      <c r="BN3742" t="s">
        <v>203</v>
      </c>
      <c r="BQ3742" t="s">
        <v>204</v>
      </c>
      <c r="BR3742" t="b">
        <v>0</v>
      </c>
      <c r="BT3742" t="b">
        <v>0</v>
      </c>
      <c r="BW3742" t="s">
        <v>103</v>
      </c>
      <c r="BX3742" t="b">
        <v>0</v>
      </c>
      <c r="BY3742" s="2">
        <v>44376.857581018521</v>
      </c>
      <c r="CB3742" t="b">
        <v>0</v>
      </c>
      <c r="CC3742" t="b">
        <v>1</v>
      </c>
      <c r="CF3742">
        <v>426</v>
      </c>
      <c r="CH3742">
        <v>426</v>
      </c>
      <c r="CI3742">
        <v>100</v>
      </c>
      <c r="CJ3742">
        <v>0</v>
      </c>
      <c r="CK3742">
        <f>YEAR(tbl_Opportunity[[#This Row],[Close Date]])</f>
        <v>2020</v>
      </c>
    </row>
    <row r="3743" spans="1:89">
      <c r="A3743" t="s">
        <v>1789</v>
      </c>
      <c r="B3743" t="b">
        <v>0</v>
      </c>
      <c r="D3743" t="b">
        <v>0</v>
      </c>
      <c r="H3743" s="1">
        <v>42936</v>
      </c>
      <c r="I3743" t="b">
        <v>1</v>
      </c>
      <c r="O3743" t="s">
        <v>9379</v>
      </c>
      <c r="P3743" t="b">
        <v>0</v>
      </c>
      <c r="Q3743" s="2">
        <v>42936.567997685182</v>
      </c>
      <c r="R3743" s="1"/>
      <c r="S3743" t="b">
        <v>0</v>
      </c>
      <c r="U3743" s="1"/>
      <c r="V3743" t="b">
        <v>0</v>
      </c>
      <c r="W3743" s="1">
        <v>42795</v>
      </c>
      <c r="X3743">
        <v>3</v>
      </c>
      <c r="Y3743">
        <v>2017</v>
      </c>
      <c r="Z3743" t="s">
        <v>8</v>
      </c>
      <c r="AA3743" t="s">
        <v>8</v>
      </c>
      <c r="AB3743" t="b">
        <v>0</v>
      </c>
      <c r="AC3743" t="b">
        <v>0</v>
      </c>
      <c r="AE3743" t="b">
        <v>1</v>
      </c>
      <c r="AF3743" t="b">
        <v>0</v>
      </c>
      <c r="AG3743" t="b">
        <v>0</v>
      </c>
      <c r="AH3743" t="s">
        <v>105</v>
      </c>
      <c r="AI3743" t="b">
        <v>0</v>
      </c>
      <c r="AK3743" t="b">
        <v>0</v>
      </c>
      <c r="AL3743" s="1"/>
      <c r="AM3743" t="s">
        <v>162</v>
      </c>
      <c r="AN3743" s="2">
        <v>44296.95826388889</v>
      </c>
      <c r="AP3743" s="2">
        <v>43169.630393518521</v>
      </c>
      <c r="AQ3743" s="1"/>
      <c r="AS3743" t="b">
        <v>0</v>
      </c>
      <c r="AU3743" t="s">
        <v>105</v>
      </c>
      <c r="AV3743" t="s">
        <v>105</v>
      </c>
      <c r="BB3743" t="s">
        <v>9435</v>
      </c>
      <c r="BD3743" t="b">
        <v>0</v>
      </c>
      <c r="BH3743" t="s">
        <v>272</v>
      </c>
      <c r="BI3743" t="s">
        <v>200</v>
      </c>
      <c r="BJ3743" t="s">
        <v>105</v>
      </c>
      <c r="BM3743" t="s">
        <v>202</v>
      </c>
      <c r="BN3743" t="s">
        <v>203</v>
      </c>
      <c r="BQ3743" t="s">
        <v>204</v>
      </c>
      <c r="BR3743" t="b">
        <v>0</v>
      </c>
      <c r="BT3743" t="b">
        <v>0</v>
      </c>
      <c r="BW3743" t="s">
        <v>103</v>
      </c>
      <c r="BX3743" t="b">
        <v>0</v>
      </c>
      <c r="BY3743" s="2">
        <v>44376.857569444444</v>
      </c>
      <c r="BZ3743" t="s">
        <v>1792</v>
      </c>
      <c r="CB3743" t="b">
        <v>0</v>
      </c>
      <c r="CC3743" t="b">
        <v>1</v>
      </c>
      <c r="CF3743">
        <v>0</v>
      </c>
      <c r="CH3743">
        <v>0</v>
      </c>
      <c r="CI3743">
        <v>100</v>
      </c>
      <c r="CJ3743">
        <v>0</v>
      </c>
      <c r="CK3743">
        <f>YEAR(tbl_Opportunity[[#This Row],[Close Date]])</f>
        <v>2017</v>
      </c>
    </row>
    <row r="3744" spans="1:89">
      <c r="A3744" t="s">
        <v>3147</v>
      </c>
      <c r="B3744" t="b">
        <v>0</v>
      </c>
      <c r="D3744" t="b">
        <v>0</v>
      </c>
      <c r="H3744" s="1">
        <v>43320</v>
      </c>
      <c r="I3744" t="b">
        <v>1</v>
      </c>
      <c r="L3744" t="s">
        <v>9180</v>
      </c>
      <c r="O3744" t="s">
        <v>5716</v>
      </c>
      <c r="P3744" t="b">
        <v>0</v>
      </c>
      <c r="Q3744" s="2">
        <v>43132.676712962966</v>
      </c>
      <c r="R3744" s="1"/>
      <c r="S3744" t="b">
        <v>0</v>
      </c>
      <c r="U3744" s="1"/>
      <c r="V3744" t="b">
        <v>0</v>
      </c>
      <c r="W3744" s="1">
        <v>43160</v>
      </c>
      <c r="X3744">
        <v>3</v>
      </c>
      <c r="Y3744">
        <v>2018</v>
      </c>
      <c r="Z3744" t="s">
        <v>8</v>
      </c>
      <c r="AA3744" t="s">
        <v>8</v>
      </c>
      <c r="AB3744" t="b">
        <v>0</v>
      </c>
      <c r="AC3744" t="b">
        <v>0</v>
      </c>
      <c r="AE3744" t="b">
        <v>1</v>
      </c>
      <c r="AF3744" t="b">
        <v>0</v>
      </c>
      <c r="AG3744" t="b">
        <v>0</v>
      </c>
      <c r="AH3744" t="s">
        <v>4366</v>
      </c>
      <c r="AI3744" t="b">
        <v>0</v>
      </c>
      <c r="AJ3744" t="s">
        <v>211</v>
      </c>
      <c r="AK3744" t="b">
        <v>0</v>
      </c>
      <c r="AL3744" s="1">
        <v>43318</v>
      </c>
      <c r="AM3744" t="s">
        <v>162</v>
      </c>
      <c r="AN3744" s="2">
        <v>44297.841400462959</v>
      </c>
      <c r="AP3744" s="2">
        <v>43325.56590277778</v>
      </c>
      <c r="AQ3744" s="1"/>
      <c r="AS3744" t="b">
        <v>0</v>
      </c>
      <c r="AU3744" t="s">
        <v>472</v>
      </c>
      <c r="AV3744" t="s">
        <v>93</v>
      </c>
      <c r="BB3744" t="s">
        <v>9436</v>
      </c>
      <c r="BD3744" t="b">
        <v>0</v>
      </c>
      <c r="BH3744" t="s">
        <v>260</v>
      </c>
      <c r="BI3744" t="s">
        <v>200</v>
      </c>
      <c r="BJ3744" t="s">
        <v>216</v>
      </c>
      <c r="BL3744" t="s">
        <v>9180</v>
      </c>
      <c r="BM3744" t="s">
        <v>202</v>
      </c>
      <c r="BN3744" t="s">
        <v>203</v>
      </c>
      <c r="BQ3744" t="s">
        <v>204</v>
      </c>
      <c r="BR3744" t="b">
        <v>0</v>
      </c>
      <c r="BT3744" t="b">
        <v>0</v>
      </c>
      <c r="BW3744" t="s">
        <v>103</v>
      </c>
      <c r="BX3744" t="b">
        <v>0</v>
      </c>
      <c r="BY3744" s="2">
        <v>44376.857569444444</v>
      </c>
      <c r="CB3744" t="b">
        <v>0</v>
      </c>
      <c r="CC3744" t="b">
        <v>1</v>
      </c>
      <c r="CF3744">
        <v>72600</v>
      </c>
      <c r="CH3744">
        <v>72600</v>
      </c>
      <c r="CI3744">
        <v>100</v>
      </c>
      <c r="CJ3744">
        <v>0</v>
      </c>
      <c r="CK3744">
        <f>YEAR(tbl_Opportunity[[#This Row],[Close Date]])</f>
        <v>2018</v>
      </c>
    </row>
    <row r="3745" spans="1:89">
      <c r="A3745" t="s">
        <v>1261</v>
      </c>
      <c r="B3745" t="b">
        <v>0</v>
      </c>
      <c r="D3745" t="b">
        <v>0</v>
      </c>
      <c r="H3745" s="1">
        <v>43321</v>
      </c>
      <c r="I3745" t="b">
        <v>1</v>
      </c>
      <c r="L3745" t="s">
        <v>9437</v>
      </c>
      <c r="O3745" t="s">
        <v>194</v>
      </c>
      <c r="P3745" t="b">
        <v>0</v>
      </c>
      <c r="Q3745" s="2">
        <v>43013.677939814814</v>
      </c>
      <c r="R3745" s="1"/>
      <c r="S3745" t="b">
        <v>0</v>
      </c>
      <c r="U3745" s="1"/>
      <c r="V3745" t="b">
        <v>0</v>
      </c>
      <c r="W3745" s="1">
        <v>43160</v>
      </c>
      <c r="X3745">
        <v>3</v>
      </c>
      <c r="Y3745">
        <v>2018</v>
      </c>
      <c r="Z3745" t="s">
        <v>8</v>
      </c>
      <c r="AA3745" t="s">
        <v>8</v>
      </c>
      <c r="AB3745" t="b">
        <v>0</v>
      </c>
      <c r="AC3745" t="b">
        <v>0</v>
      </c>
      <c r="AE3745" t="b">
        <v>1</v>
      </c>
      <c r="AF3745" t="b">
        <v>0</v>
      </c>
      <c r="AG3745" t="b">
        <v>0</v>
      </c>
      <c r="AH3745" t="s">
        <v>4366</v>
      </c>
      <c r="AI3745" t="b">
        <v>0</v>
      </c>
      <c r="AJ3745" t="s">
        <v>211</v>
      </c>
      <c r="AK3745" t="b">
        <v>0</v>
      </c>
      <c r="AL3745" s="1">
        <v>43130</v>
      </c>
      <c r="AM3745" t="s">
        <v>162</v>
      </c>
      <c r="AN3745" s="2">
        <v>44297.841840277775</v>
      </c>
      <c r="AP3745" s="2">
        <v>43322.323900462965</v>
      </c>
      <c r="AQ3745" s="1"/>
      <c r="AS3745" t="b">
        <v>0</v>
      </c>
      <c r="AU3745" t="s">
        <v>472</v>
      </c>
      <c r="AV3745" t="s">
        <v>248</v>
      </c>
      <c r="BB3745" t="s">
        <v>9438</v>
      </c>
      <c r="BD3745" t="b">
        <v>0</v>
      </c>
      <c r="BH3745" t="s">
        <v>215</v>
      </c>
      <c r="BI3745" t="s">
        <v>200</v>
      </c>
      <c r="BJ3745" t="s">
        <v>216</v>
      </c>
      <c r="BL3745" t="s">
        <v>9437</v>
      </c>
      <c r="BM3745" t="s">
        <v>202</v>
      </c>
      <c r="BN3745" t="s">
        <v>203</v>
      </c>
      <c r="BQ3745" t="s">
        <v>204</v>
      </c>
      <c r="BR3745" t="b">
        <v>0</v>
      </c>
      <c r="BT3745" t="b">
        <v>0</v>
      </c>
      <c r="BW3745" t="s">
        <v>103</v>
      </c>
      <c r="BX3745" t="b">
        <v>0</v>
      </c>
      <c r="BY3745" s="2">
        <v>44376.857569444444</v>
      </c>
      <c r="BZ3745" t="s">
        <v>217</v>
      </c>
      <c r="CB3745" t="b">
        <v>0</v>
      </c>
      <c r="CC3745" t="b">
        <v>1</v>
      </c>
      <c r="CF3745">
        <v>72600</v>
      </c>
      <c r="CH3745">
        <v>72600</v>
      </c>
      <c r="CI3745">
        <v>100</v>
      </c>
      <c r="CJ3745">
        <v>0</v>
      </c>
      <c r="CK3745">
        <f>YEAR(tbl_Opportunity[[#This Row],[Close Date]])</f>
        <v>2018</v>
      </c>
    </row>
    <row r="3746" spans="1:89">
      <c r="A3746" t="s">
        <v>281</v>
      </c>
      <c r="B3746" t="b">
        <v>0</v>
      </c>
      <c r="D3746" t="b">
        <v>0</v>
      </c>
      <c r="H3746" s="1">
        <v>42984</v>
      </c>
      <c r="I3746" t="b">
        <v>1</v>
      </c>
      <c r="O3746" t="s">
        <v>2137</v>
      </c>
      <c r="P3746" t="b">
        <v>0</v>
      </c>
      <c r="Q3746" s="2">
        <v>42976.73201388889</v>
      </c>
      <c r="R3746" s="1"/>
      <c r="S3746" t="b">
        <v>0</v>
      </c>
      <c r="U3746" s="1"/>
      <c r="V3746" t="b">
        <v>0</v>
      </c>
      <c r="W3746" s="1">
        <v>42795</v>
      </c>
      <c r="X3746">
        <v>3</v>
      </c>
      <c r="Y3746">
        <v>2017</v>
      </c>
      <c r="Z3746" t="s">
        <v>8</v>
      </c>
      <c r="AA3746" t="s">
        <v>8</v>
      </c>
      <c r="AB3746" t="b">
        <v>0</v>
      </c>
      <c r="AC3746" t="b">
        <v>0</v>
      </c>
      <c r="AE3746" t="b">
        <v>1</v>
      </c>
      <c r="AF3746" t="b">
        <v>0</v>
      </c>
      <c r="AG3746" t="b">
        <v>0</v>
      </c>
      <c r="AH3746" t="s">
        <v>3190</v>
      </c>
      <c r="AI3746" t="b">
        <v>0</v>
      </c>
      <c r="AJ3746" t="s">
        <v>195</v>
      </c>
      <c r="AK3746" t="b">
        <v>0</v>
      </c>
      <c r="AL3746" s="1"/>
      <c r="AM3746" t="s">
        <v>162</v>
      </c>
      <c r="AN3746" s="2">
        <v>44296.95826388889</v>
      </c>
      <c r="AP3746" s="2">
        <v>43169.630393518521</v>
      </c>
      <c r="AQ3746" s="1"/>
      <c r="AS3746" t="b">
        <v>0</v>
      </c>
      <c r="AU3746" t="s">
        <v>247</v>
      </c>
      <c r="AV3746" t="s">
        <v>105</v>
      </c>
      <c r="BB3746" t="s">
        <v>9439</v>
      </c>
      <c r="BD3746" t="b">
        <v>0</v>
      </c>
      <c r="BH3746" t="s">
        <v>215</v>
      </c>
      <c r="BI3746" t="s">
        <v>200</v>
      </c>
      <c r="BJ3746" t="s">
        <v>250</v>
      </c>
      <c r="BL3746" t="s">
        <v>283</v>
      </c>
      <c r="BM3746" t="s">
        <v>202</v>
      </c>
      <c r="BN3746" t="s">
        <v>203</v>
      </c>
      <c r="BQ3746" t="s">
        <v>204</v>
      </c>
      <c r="BR3746" t="b">
        <v>0</v>
      </c>
      <c r="BT3746" t="b">
        <v>0</v>
      </c>
      <c r="BW3746" t="s">
        <v>103</v>
      </c>
      <c r="BX3746" t="b">
        <v>0</v>
      </c>
      <c r="BY3746" s="2">
        <v>44376.857569444444</v>
      </c>
      <c r="BZ3746" t="s">
        <v>217</v>
      </c>
      <c r="CB3746" t="b">
        <v>0</v>
      </c>
      <c r="CC3746" t="b">
        <v>1</v>
      </c>
      <c r="CF3746">
        <v>0</v>
      </c>
      <c r="CH3746">
        <v>0</v>
      </c>
      <c r="CI3746">
        <v>100</v>
      </c>
      <c r="CJ3746">
        <v>0</v>
      </c>
      <c r="CK3746">
        <f>YEAR(tbl_Opportunity[[#This Row],[Close Date]])</f>
        <v>2017</v>
      </c>
    </row>
    <row r="3747" spans="1:89">
      <c r="A3747" t="s">
        <v>9012</v>
      </c>
      <c r="B3747" t="b">
        <v>0</v>
      </c>
      <c r="D3747" t="b">
        <v>0</v>
      </c>
      <c r="H3747" s="1">
        <v>43348</v>
      </c>
      <c r="I3747" t="b">
        <v>1</v>
      </c>
      <c r="L3747" t="s">
        <v>9013</v>
      </c>
      <c r="O3747" t="s">
        <v>194</v>
      </c>
      <c r="P3747" t="b">
        <v>0</v>
      </c>
      <c r="Q3747" s="2">
        <v>43283.703599537039</v>
      </c>
      <c r="R3747" s="1"/>
      <c r="S3747" t="b">
        <v>0</v>
      </c>
      <c r="U3747" s="1"/>
      <c r="V3747" t="b">
        <v>0</v>
      </c>
      <c r="W3747" s="1">
        <v>43160</v>
      </c>
      <c r="X3747">
        <v>3</v>
      </c>
      <c r="Y3747">
        <v>2018</v>
      </c>
      <c r="Z3747" t="s">
        <v>8</v>
      </c>
      <c r="AA3747" t="s">
        <v>8</v>
      </c>
      <c r="AB3747" t="b">
        <v>0</v>
      </c>
      <c r="AC3747" t="b">
        <v>0</v>
      </c>
      <c r="AE3747" t="b">
        <v>1</v>
      </c>
      <c r="AF3747" t="b">
        <v>0</v>
      </c>
      <c r="AG3747" t="b">
        <v>0</v>
      </c>
      <c r="AH3747" t="s">
        <v>4366</v>
      </c>
      <c r="AI3747" t="b">
        <v>0</v>
      </c>
      <c r="AJ3747" t="s">
        <v>211</v>
      </c>
      <c r="AK3747" t="b">
        <v>0</v>
      </c>
      <c r="AL3747" s="1"/>
      <c r="AM3747" t="s">
        <v>162</v>
      </c>
      <c r="AN3747" s="2">
        <v>44296.95826388889</v>
      </c>
      <c r="AP3747" s="2">
        <v>43350.397372685184</v>
      </c>
      <c r="AQ3747" s="1"/>
      <c r="AS3747" t="b">
        <v>0</v>
      </c>
      <c r="AV3747" t="s">
        <v>176</v>
      </c>
      <c r="AY3747" t="s">
        <v>236</v>
      </c>
      <c r="AZ3747" t="s">
        <v>300</v>
      </c>
      <c r="BB3747" t="s">
        <v>9440</v>
      </c>
      <c r="BD3747" t="b">
        <v>0</v>
      </c>
      <c r="BH3747" t="s">
        <v>194</v>
      </c>
      <c r="BI3747" t="s">
        <v>200</v>
      </c>
      <c r="BJ3747" t="s">
        <v>216</v>
      </c>
      <c r="BL3747" t="s">
        <v>9013</v>
      </c>
      <c r="BM3747" t="s">
        <v>202</v>
      </c>
      <c r="BN3747" t="s">
        <v>203</v>
      </c>
      <c r="BQ3747" t="s">
        <v>204</v>
      </c>
      <c r="BR3747" t="b">
        <v>0</v>
      </c>
      <c r="BT3747" t="b">
        <v>0</v>
      </c>
      <c r="BW3747" t="s">
        <v>103</v>
      </c>
      <c r="BX3747" t="b">
        <v>0</v>
      </c>
      <c r="BY3747" s="2">
        <v>44376.857569444444</v>
      </c>
      <c r="BZ3747" t="s">
        <v>265</v>
      </c>
      <c r="CB3747" t="b">
        <v>0</v>
      </c>
      <c r="CC3747" t="b">
        <v>1</v>
      </c>
      <c r="CF3747">
        <v>52336</v>
      </c>
      <c r="CH3747">
        <v>52336</v>
      </c>
      <c r="CI3747">
        <v>100</v>
      </c>
      <c r="CJ3747">
        <v>0</v>
      </c>
      <c r="CK3747">
        <f>YEAR(tbl_Opportunity[[#This Row],[Close Date]])</f>
        <v>2018</v>
      </c>
    </row>
    <row r="3748" spans="1:89">
      <c r="A3748" t="s">
        <v>9441</v>
      </c>
      <c r="B3748" t="b">
        <v>0</v>
      </c>
      <c r="D3748" t="b">
        <v>0</v>
      </c>
      <c r="H3748" s="1">
        <v>44089</v>
      </c>
      <c r="I3748" t="b">
        <v>1</v>
      </c>
      <c r="L3748" t="s">
        <v>9442</v>
      </c>
      <c r="N3748" t="s">
        <v>372</v>
      </c>
      <c r="O3748" t="s">
        <v>215</v>
      </c>
      <c r="P3748" t="b">
        <v>0</v>
      </c>
      <c r="Q3748" s="2">
        <v>43977.573969907404</v>
      </c>
      <c r="R3748" s="1"/>
      <c r="S3748" t="b">
        <v>0</v>
      </c>
      <c r="U3748" s="1"/>
      <c r="V3748" t="b">
        <v>0</v>
      </c>
      <c r="W3748" s="1">
        <v>43891</v>
      </c>
      <c r="X3748">
        <v>3</v>
      </c>
      <c r="Y3748">
        <v>2020</v>
      </c>
      <c r="Z3748" t="s">
        <v>8</v>
      </c>
      <c r="AA3748" t="s">
        <v>8</v>
      </c>
      <c r="AB3748" t="b">
        <v>0</v>
      </c>
      <c r="AC3748" t="b">
        <v>0</v>
      </c>
      <c r="AE3748" t="b">
        <v>1</v>
      </c>
      <c r="AF3748" t="b">
        <v>0</v>
      </c>
      <c r="AG3748" t="b">
        <v>0</v>
      </c>
      <c r="AH3748" t="s">
        <v>3190</v>
      </c>
      <c r="AI3748" t="b">
        <v>0</v>
      </c>
      <c r="AJ3748" t="s">
        <v>433</v>
      </c>
      <c r="AK3748" t="b">
        <v>0</v>
      </c>
      <c r="AL3748" s="1">
        <v>44090</v>
      </c>
      <c r="AM3748" t="s">
        <v>272</v>
      </c>
      <c r="AN3748" s="2">
        <v>44355.773136574076</v>
      </c>
      <c r="AP3748" s="2">
        <v>44090.852800925924</v>
      </c>
      <c r="AQ3748" s="1"/>
      <c r="AS3748" t="b">
        <v>0</v>
      </c>
      <c r="AV3748" t="s">
        <v>2956</v>
      </c>
      <c r="AY3748" t="s">
        <v>236</v>
      </c>
      <c r="AZ3748" t="s">
        <v>435</v>
      </c>
      <c r="BB3748" t="s">
        <v>9443</v>
      </c>
      <c r="BD3748" t="b">
        <v>0</v>
      </c>
      <c r="BH3748" t="s">
        <v>215</v>
      </c>
      <c r="BI3748" t="s">
        <v>1668</v>
      </c>
      <c r="BL3748" t="s">
        <v>9442</v>
      </c>
      <c r="BM3748" t="s">
        <v>202</v>
      </c>
      <c r="BN3748" t="s">
        <v>203</v>
      </c>
      <c r="BQ3748" t="s">
        <v>204</v>
      </c>
      <c r="BR3748" t="b">
        <v>0</v>
      </c>
      <c r="BT3748" t="b">
        <v>0</v>
      </c>
      <c r="BW3748" t="s">
        <v>103</v>
      </c>
      <c r="BX3748" t="b">
        <v>0</v>
      </c>
      <c r="BY3748" s="2">
        <v>44376.857581018521</v>
      </c>
      <c r="BZ3748" t="s">
        <v>314</v>
      </c>
      <c r="CB3748" t="b">
        <v>0</v>
      </c>
      <c r="CC3748" t="b">
        <v>1</v>
      </c>
      <c r="CF3748">
        <v>77565.5</v>
      </c>
      <c r="CH3748">
        <v>77565.5</v>
      </c>
      <c r="CI3748">
        <v>100</v>
      </c>
      <c r="CJ3748">
        <v>0</v>
      </c>
      <c r="CK3748">
        <f>YEAR(tbl_Opportunity[[#This Row],[Close Date]])</f>
        <v>2020</v>
      </c>
    </row>
    <row r="3749" spans="1:89">
      <c r="A3749" t="s">
        <v>1657</v>
      </c>
      <c r="B3749" t="b">
        <v>0</v>
      </c>
      <c r="D3749" t="b">
        <v>0</v>
      </c>
      <c r="E3749" t="s">
        <v>3126</v>
      </c>
      <c r="H3749" s="1">
        <v>43769</v>
      </c>
      <c r="I3749" t="b">
        <v>1</v>
      </c>
      <c r="L3749" t="s">
        <v>6757</v>
      </c>
      <c r="O3749" t="s">
        <v>4222</v>
      </c>
      <c r="P3749" t="b">
        <v>0</v>
      </c>
      <c r="Q3749" s="2">
        <v>43755.016770833332</v>
      </c>
      <c r="R3749" s="1"/>
      <c r="S3749" t="b">
        <v>0</v>
      </c>
      <c r="U3749" s="1"/>
      <c r="V3749" t="b">
        <v>0</v>
      </c>
      <c r="W3749" s="1">
        <v>43556</v>
      </c>
      <c r="X3749">
        <v>4</v>
      </c>
      <c r="Y3749">
        <v>2019</v>
      </c>
      <c r="Z3749" t="s">
        <v>8</v>
      </c>
      <c r="AA3749" t="s">
        <v>8</v>
      </c>
      <c r="AB3749" t="b">
        <v>0</v>
      </c>
      <c r="AC3749" t="b">
        <v>0</v>
      </c>
      <c r="AE3749" t="b">
        <v>1</v>
      </c>
      <c r="AF3749" t="b">
        <v>0</v>
      </c>
      <c r="AG3749" t="b">
        <v>0</v>
      </c>
      <c r="AH3749" t="s">
        <v>4366</v>
      </c>
      <c r="AI3749" t="b">
        <v>0</v>
      </c>
      <c r="AK3749" t="b">
        <v>0</v>
      </c>
      <c r="AL3749" s="1"/>
      <c r="AM3749" t="s">
        <v>162</v>
      </c>
      <c r="AN3749" s="2">
        <v>44297.837673611109</v>
      </c>
      <c r="AP3749" s="2">
        <v>43769.748726851853</v>
      </c>
      <c r="AQ3749" s="1"/>
      <c r="AS3749" t="b">
        <v>0</v>
      </c>
      <c r="AV3749" t="s">
        <v>213</v>
      </c>
      <c r="BB3749" t="s">
        <v>9444</v>
      </c>
      <c r="BD3749" t="b">
        <v>0</v>
      </c>
      <c r="BH3749" t="s">
        <v>4222</v>
      </c>
      <c r="BI3749" t="s">
        <v>549</v>
      </c>
      <c r="BJ3749" t="s">
        <v>216</v>
      </c>
      <c r="BL3749" t="s">
        <v>6757</v>
      </c>
      <c r="BM3749" t="s">
        <v>291</v>
      </c>
      <c r="BN3749" t="s">
        <v>2414</v>
      </c>
      <c r="BQ3749" t="s">
        <v>204</v>
      </c>
      <c r="BR3749" t="b">
        <v>0</v>
      </c>
      <c r="BT3749" t="b">
        <v>0</v>
      </c>
      <c r="BW3749" t="s">
        <v>103</v>
      </c>
      <c r="BX3749" t="b">
        <v>0</v>
      </c>
      <c r="BY3749" s="2">
        <v>44376.857569444444</v>
      </c>
      <c r="CB3749" t="b">
        <v>0</v>
      </c>
      <c r="CC3749" t="b">
        <v>1</v>
      </c>
      <c r="CF3749">
        <v>24000</v>
      </c>
      <c r="CH3749">
        <v>24000</v>
      </c>
      <c r="CI3749">
        <v>100</v>
      </c>
      <c r="CJ3749">
        <v>0</v>
      </c>
      <c r="CK3749">
        <f>YEAR(tbl_Opportunity[[#This Row],[Close Date]])</f>
        <v>2019</v>
      </c>
    </row>
    <row r="3750" spans="1:89">
      <c r="A3750" t="s">
        <v>1220</v>
      </c>
      <c r="B3750" t="b">
        <v>0</v>
      </c>
      <c r="D3750" t="b">
        <v>0</v>
      </c>
      <c r="H3750" s="1">
        <v>44167</v>
      </c>
      <c r="I3750" t="b">
        <v>1</v>
      </c>
      <c r="L3750" t="s">
        <v>5410</v>
      </c>
      <c r="O3750" t="s">
        <v>272</v>
      </c>
      <c r="P3750" t="b">
        <v>0</v>
      </c>
      <c r="Q3750" s="2">
        <v>44167.646296296298</v>
      </c>
      <c r="R3750" s="1"/>
      <c r="S3750" t="b">
        <v>0</v>
      </c>
      <c r="U3750" s="1"/>
      <c r="V3750" t="b">
        <v>0</v>
      </c>
      <c r="W3750" s="1">
        <v>43922</v>
      </c>
      <c r="X3750">
        <v>4</v>
      </c>
      <c r="Y3750">
        <v>2020</v>
      </c>
      <c r="Z3750" t="s">
        <v>8</v>
      </c>
      <c r="AA3750" t="s">
        <v>8</v>
      </c>
      <c r="AB3750" t="b">
        <v>0</v>
      </c>
      <c r="AC3750" t="b">
        <v>0</v>
      </c>
      <c r="AE3750" t="b">
        <v>1</v>
      </c>
      <c r="AF3750" t="b">
        <v>0</v>
      </c>
      <c r="AG3750" t="b">
        <v>0</v>
      </c>
      <c r="AH3750" t="s">
        <v>4366</v>
      </c>
      <c r="AI3750" t="b">
        <v>0</v>
      </c>
      <c r="AK3750" t="b">
        <v>0</v>
      </c>
      <c r="AL3750" s="1">
        <v>44168</v>
      </c>
      <c r="AM3750" t="s">
        <v>162</v>
      </c>
      <c r="AN3750" s="2">
        <v>44296.95826388889</v>
      </c>
      <c r="AP3750" s="2">
        <v>44172.599618055552</v>
      </c>
      <c r="AQ3750" s="1"/>
      <c r="AS3750" t="b">
        <v>0</v>
      </c>
      <c r="AV3750" t="s">
        <v>105</v>
      </c>
      <c r="BB3750" t="s">
        <v>9445</v>
      </c>
      <c r="BD3750" t="b">
        <v>0</v>
      </c>
      <c r="BH3750" t="s">
        <v>272</v>
      </c>
      <c r="BI3750" t="s">
        <v>1243</v>
      </c>
      <c r="BL3750" t="s">
        <v>5410</v>
      </c>
      <c r="BM3750" t="s">
        <v>291</v>
      </c>
      <c r="BN3750" t="s">
        <v>2414</v>
      </c>
      <c r="BQ3750" t="s">
        <v>204</v>
      </c>
      <c r="BR3750" t="b">
        <v>0</v>
      </c>
      <c r="BT3750" t="b">
        <v>0</v>
      </c>
      <c r="BW3750" t="s">
        <v>103</v>
      </c>
      <c r="BX3750" t="b">
        <v>0</v>
      </c>
      <c r="BY3750" s="2">
        <v>44376.857581018521</v>
      </c>
      <c r="CB3750" t="b">
        <v>0</v>
      </c>
      <c r="CC3750" t="b">
        <v>1</v>
      </c>
      <c r="CF3750">
        <v>16000</v>
      </c>
      <c r="CH3750">
        <v>16000</v>
      </c>
      <c r="CI3750">
        <v>100</v>
      </c>
      <c r="CJ3750">
        <v>0</v>
      </c>
      <c r="CK3750">
        <f>YEAR(tbl_Opportunity[[#This Row],[Close Date]])</f>
        <v>2020</v>
      </c>
    </row>
    <row r="3751" spans="1:89">
      <c r="A3751" t="s">
        <v>8784</v>
      </c>
      <c r="B3751" t="b">
        <v>0</v>
      </c>
      <c r="D3751" t="b">
        <v>0</v>
      </c>
      <c r="E3751" t="s">
        <v>2947</v>
      </c>
      <c r="H3751" s="1">
        <v>44168</v>
      </c>
      <c r="I3751" t="b">
        <v>1</v>
      </c>
      <c r="L3751" t="s">
        <v>9131</v>
      </c>
      <c r="O3751" t="s">
        <v>272</v>
      </c>
      <c r="P3751" t="b">
        <v>0</v>
      </c>
      <c r="Q3751" s="2">
        <v>44168.54614583333</v>
      </c>
      <c r="R3751" s="1"/>
      <c r="S3751" t="b">
        <v>0</v>
      </c>
      <c r="U3751" s="1"/>
      <c r="V3751" t="b">
        <v>0</v>
      </c>
      <c r="W3751" s="1">
        <v>43922</v>
      </c>
      <c r="X3751">
        <v>4</v>
      </c>
      <c r="Y3751">
        <v>2020</v>
      </c>
      <c r="Z3751" t="s">
        <v>8</v>
      </c>
      <c r="AA3751" t="s">
        <v>8</v>
      </c>
      <c r="AB3751" t="b">
        <v>0</v>
      </c>
      <c r="AC3751" t="b">
        <v>0</v>
      </c>
      <c r="AE3751" t="b">
        <v>1</v>
      </c>
      <c r="AF3751" t="b">
        <v>0</v>
      </c>
      <c r="AG3751" t="b">
        <v>0</v>
      </c>
      <c r="AH3751" t="s">
        <v>4366</v>
      </c>
      <c r="AI3751" t="b">
        <v>0</v>
      </c>
      <c r="AK3751" t="b">
        <v>0</v>
      </c>
      <c r="AL3751" s="1"/>
      <c r="AM3751" t="s">
        <v>162</v>
      </c>
      <c r="AN3751" s="2">
        <v>44296.95826388889</v>
      </c>
      <c r="AP3751" s="2"/>
      <c r="AQ3751" s="1"/>
      <c r="AS3751" t="b">
        <v>0</v>
      </c>
      <c r="AV3751" t="s">
        <v>93</v>
      </c>
      <c r="BB3751" t="s">
        <v>9446</v>
      </c>
      <c r="BD3751" t="b">
        <v>0</v>
      </c>
      <c r="BH3751" t="s">
        <v>272</v>
      </c>
      <c r="BI3751" t="s">
        <v>1243</v>
      </c>
      <c r="BL3751" t="s">
        <v>9131</v>
      </c>
      <c r="BM3751" t="s">
        <v>291</v>
      </c>
      <c r="BN3751" t="s">
        <v>2414</v>
      </c>
      <c r="BQ3751" t="s">
        <v>204</v>
      </c>
      <c r="BR3751" t="b">
        <v>0</v>
      </c>
      <c r="BT3751" t="b">
        <v>0</v>
      </c>
      <c r="BW3751" t="s">
        <v>103</v>
      </c>
      <c r="BX3751" t="b">
        <v>0</v>
      </c>
      <c r="BY3751" s="2">
        <v>44376.857581018521</v>
      </c>
      <c r="CB3751" t="b">
        <v>0</v>
      </c>
      <c r="CC3751" t="b">
        <v>1</v>
      </c>
      <c r="CF3751">
        <v>16000</v>
      </c>
      <c r="CH3751">
        <v>16000</v>
      </c>
      <c r="CI3751">
        <v>100</v>
      </c>
      <c r="CJ3751">
        <v>0</v>
      </c>
      <c r="CK3751">
        <f>YEAR(tbl_Opportunity[[#This Row],[Close Date]])</f>
        <v>2020</v>
      </c>
    </row>
    <row r="3752" spans="1:89">
      <c r="A3752" t="s">
        <v>5753</v>
      </c>
      <c r="B3752" t="b">
        <v>0</v>
      </c>
      <c r="D3752" t="b">
        <v>0</v>
      </c>
      <c r="E3752" t="s">
        <v>2924</v>
      </c>
      <c r="H3752" s="1">
        <v>44116</v>
      </c>
      <c r="I3752" t="b">
        <v>1</v>
      </c>
      <c r="L3752" t="s">
        <v>5754</v>
      </c>
      <c r="O3752" t="s">
        <v>272</v>
      </c>
      <c r="P3752" t="b">
        <v>0</v>
      </c>
      <c r="Q3752" s="2">
        <v>44106.769583333335</v>
      </c>
      <c r="R3752" s="1"/>
      <c r="S3752" t="b">
        <v>0</v>
      </c>
      <c r="U3752" s="1"/>
      <c r="V3752" t="b">
        <v>0</v>
      </c>
      <c r="W3752" s="1">
        <v>43922</v>
      </c>
      <c r="X3752">
        <v>4</v>
      </c>
      <c r="Y3752">
        <v>2020</v>
      </c>
      <c r="Z3752" t="s">
        <v>8</v>
      </c>
      <c r="AA3752" t="s">
        <v>8</v>
      </c>
      <c r="AB3752" t="b">
        <v>0</v>
      </c>
      <c r="AC3752" t="b">
        <v>0</v>
      </c>
      <c r="AE3752" t="b">
        <v>1</v>
      </c>
      <c r="AF3752" t="b">
        <v>0</v>
      </c>
      <c r="AG3752" t="b">
        <v>0</v>
      </c>
      <c r="AI3752" t="b">
        <v>0</v>
      </c>
      <c r="AK3752" t="b">
        <v>0</v>
      </c>
      <c r="AL3752" s="1"/>
      <c r="AM3752" t="s">
        <v>162</v>
      </c>
      <c r="AN3752" s="2">
        <v>44296.95826388889</v>
      </c>
      <c r="AP3752" s="2">
        <v>44116.978171296294</v>
      </c>
      <c r="AQ3752" s="1"/>
      <c r="AS3752" t="b">
        <v>0</v>
      </c>
      <c r="AV3752" t="s">
        <v>2820</v>
      </c>
      <c r="BB3752" t="s">
        <v>9447</v>
      </c>
      <c r="BD3752" t="b">
        <v>0</v>
      </c>
      <c r="BH3752" t="s">
        <v>272</v>
      </c>
      <c r="BI3752" t="s">
        <v>1243</v>
      </c>
      <c r="BL3752" t="s">
        <v>5754</v>
      </c>
      <c r="BM3752" t="s">
        <v>291</v>
      </c>
      <c r="BN3752" t="s">
        <v>2414</v>
      </c>
      <c r="BQ3752" t="s">
        <v>204</v>
      </c>
      <c r="BR3752" t="b">
        <v>0</v>
      </c>
      <c r="BT3752" t="b">
        <v>0</v>
      </c>
      <c r="BW3752" t="s">
        <v>103</v>
      </c>
      <c r="BX3752" t="b">
        <v>0</v>
      </c>
      <c r="BY3752" s="2">
        <v>44376.857581018521</v>
      </c>
      <c r="CB3752" t="b">
        <v>0</v>
      </c>
      <c r="CC3752" t="b">
        <v>1</v>
      </c>
      <c r="CF3752">
        <v>24000</v>
      </c>
      <c r="CH3752">
        <v>24000</v>
      </c>
      <c r="CI3752">
        <v>100</v>
      </c>
      <c r="CJ3752">
        <v>0</v>
      </c>
      <c r="CK3752">
        <f>YEAR(tbl_Opportunity[[#This Row],[Close Date]])</f>
        <v>2020</v>
      </c>
    </row>
    <row r="3753" spans="1:89">
      <c r="A3753" t="s">
        <v>8314</v>
      </c>
      <c r="B3753" t="b">
        <v>0</v>
      </c>
      <c r="D3753" t="b">
        <v>0</v>
      </c>
      <c r="H3753" s="1">
        <v>44116</v>
      </c>
      <c r="I3753" t="b">
        <v>1</v>
      </c>
      <c r="L3753" t="s">
        <v>8907</v>
      </c>
      <c r="O3753" t="s">
        <v>272</v>
      </c>
      <c r="P3753" t="b">
        <v>0</v>
      </c>
      <c r="Q3753" s="2">
        <v>44110.895439814813</v>
      </c>
      <c r="R3753" s="1"/>
      <c r="S3753" t="b">
        <v>0</v>
      </c>
      <c r="U3753" s="1"/>
      <c r="V3753" t="b">
        <v>0</v>
      </c>
      <c r="W3753" s="1">
        <v>43922</v>
      </c>
      <c r="X3753">
        <v>4</v>
      </c>
      <c r="Y3753">
        <v>2020</v>
      </c>
      <c r="Z3753" t="s">
        <v>8</v>
      </c>
      <c r="AA3753" t="s">
        <v>8</v>
      </c>
      <c r="AB3753" t="b">
        <v>0</v>
      </c>
      <c r="AC3753" t="b">
        <v>0</v>
      </c>
      <c r="AE3753" t="b">
        <v>1</v>
      </c>
      <c r="AF3753" t="b">
        <v>0</v>
      </c>
      <c r="AG3753" t="b">
        <v>0</v>
      </c>
      <c r="AH3753" t="s">
        <v>4366</v>
      </c>
      <c r="AI3753" t="b">
        <v>0</v>
      </c>
      <c r="AK3753" t="b">
        <v>0</v>
      </c>
      <c r="AL3753" s="1"/>
      <c r="AM3753" t="s">
        <v>162</v>
      </c>
      <c r="AN3753" s="2">
        <v>44296.95826388889</v>
      </c>
      <c r="AP3753" s="2">
        <v>44116.977812500001</v>
      </c>
      <c r="AQ3753" s="1"/>
      <c r="AS3753" t="b">
        <v>0</v>
      </c>
      <c r="AV3753" t="s">
        <v>93</v>
      </c>
      <c r="BB3753" t="s">
        <v>9448</v>
      </c>
      <c r="BD3753" t="b">
        <v>0</v>
      </c>
      <c r="BH3753" t="s">
        <v>272</v>
      </c>
      <c r="BI3753" t="s">
        <v>1243</v>
      </c>
      <c r="BL3753" t="s">
        <v>8907</v>
      </c>
      <c r="BM3753" t="s">
        <v>291</v>
      </c>
      <c r="BN3753" t="s">
        <v>2414</v>
      </c>
      <c r="BQ3753" t="s">
        <v>204</v>
      </c>
      <c r="BR3753" t="b">
        <v>0</v>
      </c>
      <c r="BT3753" t="b">
        <v>0</v>
      </c>
      <c r="BW3753" t="s">
        <v>103</v>
      </c>
      <c r="BX3753" t="b">
        <v>0</v>
      </c>
      <c r="BY3753" s="2">
        <v>44376.857581018521</v>
      </c>
      <c r="CB3753" t="b">
        <v>0</v>
      </c>
      <c r="CC3753" t="b">
        <v>1</v>
      </c>
      <c r="CF3753">
        <v>8000</v>
      </c>
      <c r="CH3753">
        <v>8000</v>
      </c>
      <c r="CI3753">
        <v>100</v>
      </c>
      <c r="CJ3753">
        <v>0</v>
      </c>
      <c r="CK3753">
        <f>YEAR(tbl_Opportunity[[#This Row],[Close Date]])</f>
        <v>2020</v>
      </c>
    </row>
    <row r="3754" spans="1:89">
      <c r="A3754" t="s">
        <v>598</v>
      </c>
      <c r="B3754" t="b">
        <v>0</v>
      </c>
      <c r="D3754" t="b">
        <v>0</v>
      </c>
      <c r="H3754" s="1">
        <v>44128</v>
      </c>
      <c r="I3754" t="b">
        <v>1</v>
      </c>
      <c r="L3754" t="s">
        <v>6615</v>
      </c>
      <c r="O3754" t="s">
        <v>272</v>
      </c>
      <c r="P3754" t="b">
        <v>0</v>
      </c>
      <c r="Q3754" s="2">
        <v>44116.569525462961</v>
      </c>
      <c r="R3754" s="1"/>
      <c r="S3754" t="b">
        <v>0</v>
      </c>
      <c r="U3754" s="1"/>
      <c r="V3754" t="b">
        <v>0</v>
      </c>
      <c r="W3754" s="1">
        <v>43922</v>
      </c>
      <c r="X3754">
        <v>4</v>
      </c>
      <c r="Y3754">
        <v>2020</v>
      </c>
      <c r="Z3754" t="s">
        <v>8</v>
      </c>
      <c r="AA3754" t="s">
        <v>8</v>
      </c>
      <c r="AB3754" t="b">
        <v>0</v>
      </c>
      <c r="AC3754" t="b">
        <v>0</v>
      </c>
      <c r="AE3754" t="b">
        <v>1</v>
      </c>
      <c r="AF3754" t="b">
        <v>0</v>
      </c>
      <c r="AG3754" t="b">
        <v>0</v>
      </c>
      <c r="AH3754" t="s">
        <v>4366</v>
      </c>
      <c r="AI3754" t="b">
        <v>0</v>
      </c>
      <c r="AK3754" t="b">
        <v>0</v>
      </c>
      <c r="AL3754" s="1">
        <v>44125</v>
      </c>
      <c r="AM3754" t="s">
        <v>162</v>
      </c>
      <c r="AN3754" s="2">
        <v>44296.95826388889</v>
      </c>
      <c r="AP3754" s="2">
        <v>44129.751539351855</v>
      </c>
      <c r="AQ3754" s="1"/>
      <c r="AS3754" t="b">
        <v>0</v>
      </c>
      <c r="AV3754" t="s">
        <v>105</v>
      </c>
      <c r="BB3754" t="s">
        <v>9449</v>
      </c>
      <c r="BD3754" t="b">
        <v>0</v>
      </c>
      <c r="BH3754" t="s">
        <v>272</v>
      </c>
      <c r="BI3754" t="s">
        <v>1243</v>
      </c>
      <c r="BL3754" t="s">
        <v>6615</v>
      </c>
      <c r="BM3754" t="s">
        <v>291</v>
      </c>
      <c r="BN3754" t="s">
        <v>2414</v>
      </c>
      <c r="BQ3754" t="s">
        <v>204</v>
      </c>
      <c r="BR3754" t="b">
        <v>0</v>
      </c>
      <c r="BT3754" t="b">
        <v>0</v>
      </c>
      <c r="BW3754" t="s">
        <v>103</v>
      </c>
      <c r="BX3754" t="b">
        <v>0</v>
      </c>
      <c r="BY3754" s="2">
        <v>44376.857581018521</v>
      </c>
      <c r="CB3754" t="b">
        <v>0</v>
      </c>
      <c r="CC3754" t="b">
        <v>1</v>
      </c>
      <c r="CF3754">
        <v>22800</v>
      </c>
      <c r="CH3754">
        <v>22800</v>
      </c>
      <c r="CI3754">
        <v>100</v>
      </c>
      <c r="CJ3754">
        <v>0</v>
      </c>
      <c r="CK3754">
        <f>YEAR(tbl_Opportunity[[#This Row],[Close Date]])</f>
        <v>2020</v>
      </c>
    </row>
    <row r="3755" spans="1:89">
      <c r="A3755" t="s">
        <v>8784</v>
      </c>
      <c r="B3755" t="b">
        <v>0</v>
      </c>
      <c r="D3755" t="b">
        <v>0</v>
      </c>
      <c r="H3755" s="1">
        <v>44138</v>
      </c>
      <c r="I3755" t="b">
        <v>1</v>
      </c>
      <c r="L3755" t="s">
        <v>9131</v>
      </c>
      <c r="O3755" t="s">
        <v>272</v>
      </c>
      <c r="P3755" t="b">
        <v>0</v>
      </c>
      <c r="Q3755" s="2">
        <v>44138.795231481483</v>
      </c>
      <c r="R3755" s="1"/>
      <c r="S3755" t="b">
        <v>0</v>
      </c>
      <c r="U3755" s="1"/>
      <c r="V3755" t="b">
        <v>0</v>
      </c>
      <c r="W3755" s="1">
        <v>43922</v>
      </c>
      <c r="X3755">
        <v>4</v>
      </c>
      <c r="Y3755">
        <v>2020</v>
      </c>
      <c r="Z3755" t="s">
        <v>8</v>
      </c>
      <c r="AA3755" t="s">
        <v>8</v>
      </c>
      <c r="AB3755" t="b">
        <v>0</v>
      </c>
      <c r="AC3755" t="b">
        <v>0</v>
      </c>
      <c r="AE3755" t="b">
        <v>1</v>
      </c>
      <c r="AF3755" t="b">
        <v>0</v>
      </c>
      <c r="AG3755" t="b">
        <v>0</v>
      </c>
      <c r="AH3755" t="s">
        <v>4366</v>
      </c>
      <c r="AI3755" t="b">
        <v>0</v>
      </c>
      <c r="AK3755" t="b">
        <v>0</v>
      </c>
      <c r="AL3755" s="1"/>
      <c r="AM3755" t="s">
        <v>162</v>
      </c>
      <c r="AN3755" s="2">
        <v>44297.83829861111</v>
      </c>
      <c r="AP3755" s="2"/>
      <c r="AQ3755" s="1"/>
      <c r="AS3755" t="b">
        <v>0</v>
      </c>
      <c r="AV3755" t="s">
        <v>213</v>
      </c>
      <c r="BB3755" t="s">
        <v>9450</v>
      </c>
      <c r="BD3755" t="b">
        <v>0</v>
      </c>
      <c r="BH3755" t="s">
        <v>272</v>
      </c>
      <c r="BI3755" t="s">
        <v>1243</v>
      </c>
      <c r="BL3755" t="s">
        <v>9131</v>
      </c>
      <c r="BM3755" t="s">
        <v>291</v>
      </c>
      <c r="BN3755" t="s">
        <v>2414</v>
      </c>
      <c r="BQ3755" t="s">
        <v>204</v>
      </c>
      <c r="BR3755" t="b">
        <v>0</v>
      </c>
      <c r="BT3755" t="b">
        <v>0</v>
      </c>
      <c r="BW3755" t="s">
        <v>103</v>
      </c>
      <c r="BX3755" t="b">
        <v>0</v>
      </c>
      <c r="BY3755" s="2">
        <v>44376.857581018521</v>
      </c>
      <c r="CB3755" t="b">
        <v>0</v>
      </c>
      <c r="CC3755" t="b">
        <v>1</v>
      </c>
      <c r="CF3755">
        <v>8000</v>
      </c>
      <c r="CH3755">
        <v>8000</v>
      </c>
      <c r="CI3755">
        <v>100</v>
      </c>
      <c r="CJ3755">
        <v>0</v>
      </c>
      <c r="CK3755">
        <f>YEAR(tbl_Opportunity[[#This Row],[Close Date]])</f>
        <v>2020</v>
      </c>
    </row>
    <row r="3756" spans="1:89">
      <c r="A3756" t="s">
        <v>8314</v>
      </c>
      <c r="B3756" t="b">
        <v>0</v>
      </c>
      <c r="D3756" t="b">
        <v>0</v>
      </c>
      <c r="H3756" s="1">
        <v>44140</v>
      </c>
      <c r="I3756" t="b">
        <v>1</v>
      </c>
      <c r="L3756" t="s">
        <v>8907</v>
      </c>
      <c r="O3756" t="s">
        <v>272</v>
      </c>
      <c r="P3756" t="b">
        <v>0</v>
      </c>
      <c r="Q3756" s="2">
        <v>44139.591932870368</v>
      </c>
      <c r="R3756" s="1"/>
      <c r="S3756" t="b">
        <v>0</v>
      </c>
      <c r="U3756" s="1"/>
      <c r="V3756" t="b">
        <v>0</v>
      </c>
      <c r="W3756" s="1">
        <v>43922</v>
      </c>
      <c r="X3756">
        <v>4</v>
      </c>
      <c r="Y3756">
        <v>2020</v>
      </c>
      <c r="Z3756" t="s">
        <v>8</v>
      </c>
      <c r="AA3756" t="s">
        <v>8</v>
      </c>
      <c r="AB3756" t="b">
        <v>0</v>
      </c>
      <c r="AC3756" t="b">
        <v>0</v>
      </c>
      <c r="AE3756" t="b">
        <v>1</v>
      </c>
      <c r="AF3756" t="b">
        <v>0</v>
      </c>
      <c r="AG3756" t="b">
        <v>0</v>
      </c>
      <c r="AH3756" t="s">
        <v>4366</v>
      </c>
      <c r="AI3756" t="b">
        <v>0</v>
      </c>
      <c r="AK3756" t="b">
        <v>0</v>
      </c>
      <c r="AL3756" s="1"/>
      <c r="AM3756" t="s">
        <v>162</v>
      </c>
      <c r="AN3756" s="2">
        <v>44296.95826388889</v>
      </c>
      <c r="AP3756" s="2">
        <v>44140.883101851854</v>
      </c>
      <c r="AQ3756" s="1"/>
      <c r="AS3756" t="b">
        <v>0</v>
      </c>
      <c r="AV3756" t="s">
        <v>93</v>
      </c>
      <c r="BB3756" t="s">
        <v>9451</v>
      </c>
      <c r="BD3756" t="b">
        <v>0</v>
      </c>
      <c r="BH3756" t="s">
        <v>272</v>
      </c>
      <c r="BI3756" t="s">
        <v>1243</v>
      </c>
      <c r="BL3756" t="s">
        <v>8907</v>
      </c>
      <c r="BM3756" t="s">
        <v>291</v>
      </c>
      <c r="BN3756" t="s">
        <v>2414</v>
      </c>
      <c r="BQ3756" t="s">
        <v>204</v>
      </c>
      <c r="BR3756" t="b">
        <v>0</v>
      </c>
      <c r="BT3756" t="b">
        <v>0</v>
      </c>
      <c r="BW3756" t="s">
        <v>103</v>
      </c>
      <c r="BX3756" t="b">
        <v>0</v>
      </c>
      <c r="BY3756" s="2">
        <v>44376.857581018521</v>
      </c>
      <c r="CB3756" t="b">
        <v>0</v>
      </c>
      <c r="CC3756" t="b">
        <v>1</v>
      </c>
      <c r="CF3756">
        <v>8000</v>
      </c>
      <c r="CH3756">
        <v>8000</v>
      </c>
      <c r="CI3756">
        <v>100</v>
      </c>
      <c r="CJ3756">
        <v>0</v>
      </c>
      <c r="CK3756">
        <f>YEAR(tbl_Opportunity[[#This Row],[Close Date]])</f>
        <v>2020</v>
      </c>
    </row>
    <row r="3757" spans="1:89">
      <c r="A3757" t="s">
        <v>3197</v>
      </c>
      <c r="B3757" t="b">
        <v>0</v>
      </c>
      <c r="D3757" t="b">
        <v>0</v>
      </c>
      <c r="H3757" s="1">
        <v>44140</v>
      </c>
      <c r="I3757" t="b">
        <v>1</v>
      </c>
      <c r="L3757" t="s">
        <v>9118</v>
      </c>
      <c r="O3757" t="s">
        <v>272</v>
      </c>
      <c r="P3757" t="b">
        <v>0</v>
      </c>
      <c r="Q3757" s="2">
        <v>44139.606736111113</v>
      </c>
      <c r="R3757" s="1"/>
      <c r="S3757" t="b">
        <v>0</v>
      </c>
      <c r="U3757" s="1"/>
      <c r="V3757" t="b">
        <v>0</v>
      </c>
      <c r="W3757" s="1">
        <v>43922</v>
      </c>
      <c r="X3757">
        <v>4</v>
      </c>
      <c r="Y3757">
        <v>2020</v>
      </c>
      <c r="Z3757" t="s">
        <v>8</v>
      </c>
      <c r="AA3757" t="s">
        <v>8</v>
      </c>
      <c r="AB3757" t="b">
        <v>0</v>
      </c>
      <c r="AC3757" t="b">
        <v>0</v>
      </c>
      <c r="AE3757" t="b">
        <v>1</v>
      </c>
      <c r="AF3757" t="b">
        <v>0</v>
      </c>
      <c r="AG3757" t="b">
        <v>0</v>
      </c>
      <c r="AH3757" t="s">
        <v>4366</v>
      </c>
      <c r="AI3757" t="b">
        <v>0</v>
      </c>
      <c r="AK3757" t="b">
        <v>0</v>
      </c>
      <c r="AL3757" s="1">
        <v>44139</v>
      </c>
      <c r="AM3757" t="s">
        <v>162</v>
      </c>
      <c r="AN3757" s="2">
        <v>44296.95826388889</v>
      </c>
      <c r="AP3757" s="2">
        <v>44140.848576388889</v>
      </c>
      <c r="AQ3757" s="1"/>
      <c r="AS3757" t="b">
        <v>0</v>
      </c>
      <c r="AV3757" t="s">
        <v>105</v>
      </c>
      <c r="BB3757" t="s">
        <v>9452</v>
      </c>
      <c r="BD3757" t="b">
        <v>0</v>
      </c>
      <c r="BH3757" t="s">
        <v>272</v>
      </c>
      <c r="BI3757" t="s">
        <v>1243</v>
      </c>
      <c r="BL3757" t="s">
        <v>9118</v>
      </c>
      <c r="BM3757" t="s">
        <v>291</v>
      </c>
      <c r="BN3757" t="s">
        <v>2414</v>
      </c>
      <c r="BQ3757" t="s">
        <v>204</v>
      </c>
      <c r="BR3757" t="b">
        <v>0</v>
      </c>
      <c r="BT3757" t="b">
        <v>0</v>
      </c>
      <c r="BW3757" t="s">
        <v>103</v>
      </c>
      <c r="BX3757" t="b">
        <v>0</v>
      </c>
      <c r="BY3757" s="2">
        <v>44376.857581018521</v>
      </c>
      <c r="CB3757" t="b">
        <v>0</v>
      </c>
      <c r="CC3757" t="b">
        <v>1</v>
      </c>
      <c r="CF3757">
        <v>16000</v>
      </c>
      <c r="CH3757">
        <v>16000</v>
      </c>
      <c r="CI3757">
        <v>100</v>
      </c>
      <c r="CJ3757">
        <v>0</v>
      </c>
      <c r="CK3757">
        <f>YEAR(tbl_Opportunity[[#This Row],[Close Date]])</f>
        <v>2020</v>
      </c>
    </row>
    <row r="3758" spans="1:89">
      <c r="A3758" t="s">
        <v>303</v>
      </c>
      <c r="B3758" t="b">
        <v>0</v>
      </c>
      <c r="D3758" t="b">
        <v>0</v>
      </c>
      <c r="H3758" s="1">
        <v>44149</v>
      </c>
      <c r="I3758" t="b">
        <v>1</v>
      </c>
      <c r="L3758" t="s">
        <v>9287</v>
      </c>
      <c r="O3758" t="s">
        <v>272</v>
      </c>
      <c r="P3758" t="b">
        <v>0</v>
      </c>
      <c r="Q3758" s="2">
        <v>44148.876192129632</v>
      </c>
      <c r="R3758" s="1"/>
      <c r="S3758" t="b">
        <v>0</v>
      </c>
      <c r="U3758" s="1"/>
      <c r="V3758" t="b">
        <v>0</v>
      </c>
      <c r="W3758" s="1">
        <v>43922</v>
      </c>
      <c r="X3758">
        <v>4</v>
      </c>
      <c r="Y3758">
        <v>2020</v>
      </c>
      <c r="Z3758" t="s">
        <v>8</v>
      </c>
      <c r="AA3758" t="s">
        <v>8</v>
      </c>
      <c r="AB3758" t="b">
        <v>0</v>
      </c>
      <c r="AC3758" t="b">
        <v>0</v>
      </c>
      <c r="AE3758" t="b">
        <v>1</v>
      </c>
      <c r="AF3758" t="b">
        <v>0</v>
      </c>
      <c r="AG3758" t="b">
        <v>0</v>
      </c>
      <c r="AH3758" t="s">
        <v>4366</v>
      </c>
      <c r="AI3758" t="b">
        <v>0</v>
      </c>
      <c r="AK3758" t="b">
        <v>0</v>
      </c>
      <c r="AL3758" s="1">
        <v>44148</v>
      </c>
      <c r="AM3758" t="s">
        <v>162</v>
      </c>
      <c r="AN3758" s="2">
        <v>44297.837673611109</v>
      </c>
      <c r="AP3758" s="2">
        <v>44151.866655092592</v>
      </c>
      <c r="AQ3758" s="1"/>
      <c r="AS3758" t="b">
        <v>0</v>
      </c>
      <c r="AV3758" t="s">
        <v>213</v>
      </c>
      <c r="BB3758" t="s">
        <v>9453</v>
      </c>
      <c r="BD3758" t="b">
        <v>0</v>
      </c>
      <c r="BH3758" t="s">
        <v>272</v>
      </c>
      <c r="BI3758" t="s">
        <v>1243</v>
      </c>
      <c r="BL3758" t="s">
        <v>9287</v>
      </c>
      <c r="BM3758" t="s">
        <v>291</v>
      </c>
      <c r="BN3758" t="s">
        <v>2414</v>
      </c>
      <c r="BQ3758" t="s">
        <v>204</v>
      </c>
      <c r="BR3758" t="b">
        <v>0</v>
      </c>
      <c r="BT3758" t="b">
        <v>0</v>
      </c>
      <c r="BW3758" t="s">
        <v>103</v>
      </c>
      <c r="BX3758" t="b">
        <v>0</v>
      </c>
      <c r="BY3758" s="2">
        <v>44376.857581018521</v>
      </c>
      <c r="CB3758" t="b">
        <v>0</v>
      </c>
      <c r="CC3758" t="b">
        <v>1</v>
      </c>
      <c r="CF3758">
        <v>8000</v>
      </c>
      <c r="CH3758">
        <v>8000</v>
      </c>
      <c r="CI3758">
        <v>100</v>
      </c>
      <c r="CJ3758">
        <v>0</v>
      </c>
      <c r="CK3758">
        <f>YEAR(tbl_Opportunity[[#This Row],[Close Date]])</f>
        <v>2020</v>
      </c>
    </row>
    <row r="3759" spans="1:89">
      <c r="A3759" t="s">
        <v>493</v>
      </c>
      <c r="B3759" t="b">
        <v>0</v>
      </c>
      <c r="D3759" t="b">
        <v>0</v>
      </c>
      <c r="H3759" s="1">
        <v>44165</v>
      </c>
      <c r="I3759" t="b">
        <v>1</v>
      </c>
      <c r="L3759" t="s">
        <v>9122</v>
      </c>
      <c r="O3759" t="s">
        <v>272</v>
      </c>
      <c r="P3759" t="b">
        <v>0</v>
      </c>
      <c r="Q3759" s="2">
        <v>44165.708726851852</v>
      </c>
      <c r="R3759" s="1"/>
      <c r="S3759" t="b">
        <v>0</v>
      </c>
      <c r="U3759" s="1"/>
      <c r="V3759" t="b">
        <v>0</v>
      </c>
      <c r="W3759" s="1">
        <v>43922</v>
      </c>
      <c r="X3759">
        <v>4</v>
      </c>
      <c r="Y3759">
        <v>2020</v>
      </c>
      <c r="Z3759" t="s">
        <v>8</v>
      </c>
      <c r="AA3759" t="s">
        <v>8</v>
      </c>
      <c r="AB3759" t="b">
        <v>0</v>
      </c>
      <c r="AC3759" t="b">
        <v>0</v>
      </c>
      <c r="AE3759" t="b">
        <v>1</v>
      </c>
      <c r="AF3759" t="b">
        <v>0</v>
      </c>
      <c r="AG3759" t="b">
        <v>0</v>
      </c>
      <c r="AH3759" t="s">
        <v>4366</v>
      </c>
      <c r="AI3759" t="b">
        <v>0</v>
      </c>
      <c r="AK3759" t="b">
        <v>0</v>
      </c>
      <c r="AL3759" s="1"/>
      <c r="AM3759" t="s">
        <v>162</v>
      </c>
      <c r="AN3759" s="2">
        <v>44296.95826388889</v>
      </c>
      <c r="AP3759" s="2"/>
      <c r="AQ3759" s="1"/>
      <c r="AS3759" t="b">
        <v>0</v>
      </c>
      <c r="AV3759" t="s">
        <v>93</v>
      </c>
      <c r="BB3759" t="s">
        <v>9454</v>
      </c>
      <c r="BD3759" t="b">
        <v>0</v>
      </c>
      <c r="BH3759" t="s">
        <v>272</v>
      </c>
      <c r="BI3759" t="s">
        <v>1243</v>
      </c>
      <c r="BL3759" t="s">
        <v>9122</v>
      </c>
      <c r="BM3759" t="s">
        <v>291</v>
      </c>
      <c r="BN3759" t="s">
        <v>2414</v>
      </c>
      <c r="BQ3759" t="s">
        <v>204</v>
      </c>
      <c r="BR3759" t="b">
        <v>0</v>
      </c>
      <c r="BT3759" t="b">
        <v>0</v>
      </c>
      <c r="BW3759" t="s">
        <v>103</v>
      </c>
      <c r="BX3759" t="b">
        <v>0</v>
      </c>
      <c r="BY3759" s="2">
        <v>44376.857581018521</v>
      </c>
      <c r="CB3759" t="b">
        <v>0</v>
      </c>
      <c r="CC3759" t="b">
        <v>1</v>
      </c>
      <c r="CF3759">
        <v>4000</v>
      </c>
      <c r="CH3759">
        <v>4000</v>
      </c>
      <c r="CI3759">
        <v>100</v>
      </c>
      <c r="CJ3759">
        <v>0</v>
      </c>
      <c r="CK3759">
        <f>YEAR(tbl_Opportunity[[#This Row],[Close Date]])</f>
        <v>2020</v>
      </c>
    </row>
    <row r="3760" spans="1:89">
      <c r="A3760" t="s">
        <v>493</v>
      </c>
      <c r="B3760" t="b">
        <v>0</v>
      </c>
      <c r="D3760" t="b">
        <v>0</v>
      </c>
      <c r="E3760" t="s">
        <v>2947</v>
      </c>
      <c r="H3760" s="1">
        <v>44116</v>
      </c>
      <c r="I3760" t="b">
        <v>1</v>
      </c>
      <c r="L3760" t="s">
        <v>5704</v>
      </c>
      <c r="O3760" t="s">
        <v>272</v>
      </c>
      <c r="P3760" t="b">
        <v>0</v>
      </c>
      <c r="Q3760" s="2">
        <v>44103.775960648149</v>
      </c>
      <c r="R3760" s="1"/>
      <c r="S3760" t="b">
        <v>0</v>
      </c>
      <c r="U3760" s="1"/>
      <c r="V3760" t="b">
        <v>0</v>
      </c>
      <c r="W3760" s="1">
        <v>43922</v>
      </c>
      <c r="X3760">
        <v>4</v>
      </c>
      <c r="Y3760">
        <v>2020</v>
      </c>
      <c r="Z3760" t="s">
        <v>8</v>
      </c>
      <c r="AA3760" t="s">
        <v>8</v>
      </c>
      <c r="AB3760" t="b">
        <v>0</v>
      </c>
      <c r="AC3760" t="b">
        <v>0</v>
      </c>
      <c r="AE3760" t="b">
        <v>1</v>
      </c>
      <c r="AF3760" t="b">
        <v>0</v>
      </c>
      <c r="AG3760" t="b">
        <v>0</v>
      </c>
      <c r="AH3760" t="s">
        <v>4366</v>
      </c>
      <c r="AI3760" t="b">
        <v>0</v>
      </c>
      <c r="AK3760" t="b">
        <v>0</v>
      </c>
      <c r="AL3760" s="1">
        <v>44112</v>
      </c>
      <c r="AM3760" t="s">
        <v>162</v>
      </c>
      <c r="AN3760" s="2">
        <v>44296.95826388889</v>
      </c>
      <c r="AP3760" s="2">
        <v>44116.975960648146</v>
      </c>
      <c r="AQ3760" s="1"/>
      <c r="AS3760" t="b">
        <v>0</v>
      </c>
      <c r="AV3760" t="s">
        <v>93</v>
      </c>
      <c r="BB3760" t="s">
        <v>9455</v>
      </c>
      <c r="BD3760" t="b">
        <v>0</v>
      </c>
      <c r="BH3760" t="s">
        <v>272</v>
      </c>
      <c r="BI3760" t="s">
        <v>1243</v>
      </c>
      <c r="BL3760" t="s">
        <v>5704</v>
      </c>
      <c r="BM3760" t="s">
        <v>3069</v>
      </c>
      <c r="BN3760" t="s">
        <v>2414</v>
      </c>
      <c r="BQ3760" t="s">
        <v>204</v>
      </c>
      <c r="BR3760" t="b">
        <v>0</v>
      </c>
      <c r="BT3760" t="b">
        <v>0</v>
      </c>
      <c r="BW3760" t="s">
        <v>103</v>
      </c>
      <c r="BX3760" t="b">
        <v>0</v>
      </c>
      <c r="BY3760" s="2">
        <v>44376.857581018521</v>
      </c>
      <c r="CB3760" t="b">
        <v>0</v>
      </c>
      <c r="CC3760" t="b">
        <v>1</v>
      </c>
      <c r="CF3760">
        <v>19200</v>
      </c>
      <c r="CH3760">
        <v>19200</v>
      </c>
      <c r="CI3760">
        <v>100</v>
      </c>
      <c r="CJ3760">
        <v>0</v>
      </c>
      <c r="CK3760">
        <f>YEAR(tbl_Opportunity[[#This Row],[Close Date]])</f>
        <v>2020</v>
      </c>
    </row>
    <row r="3761" spans="1:89">
      <c r="A3761" t="s">
        <v>6780</v>
      </c>
      <c r="B3761" t="b">
        <v>0</v>
      </c>
      <c r="D3761" t="b">
        <v>0</v>
      </c>
      <c r="H3761" s="1">
        <v>44187</v>
      </c>
      <c r="I3761" t="b">
        <v>1</v>
      </c>
      <c r="L3761" t="s">
        <v>8903</v>
      </c>
      <c r="O3761" t="s">
        <v>272</v>
      </c>
      <c r="P3761" t="b">
        <v>0</v>
      </c>
      <c r="Q3761" s="2">
        <v>44145.742002314815</v>
      </c>
      <c r="R3761" s="1"/>
      <c r="S3761" t="b">
        <v>0</v>
      </c>
      <c r="U3761" s="1"/>
      <c r="V3761" t="b">
        <v>0</v>
      </c>
      <c r="W3761" s="1">
        <v>43922</v>
      </c>
      <c r="X3761">
        <v>4</v>
      </c>
      <c r="Y3761">
        <v>2020</v>
      </c>
      <c r="Z3761" t="s">
        <v>8</v>
      </c>
      <c r="AA3761" t="s">
        <v>8</v>
      </c>
      <c r="AB3761" t="b">
        <v>0</v>
      </c>
      <c r="AC3761" t="b">
        <v>0</v>
      </c>
      <c r="AE3761" t="b">
        <v>1</v>
      </c>
      <c r="AF3761" t="b">
        <v>0</v>
      </c>
      <c r="AG3761" t="b">
        <v>0</v>
      </c>
      <c r="AH3761" t="s">
        <v>4366</v>
      </c>
      <c r="AI3761" t="b">
        <v>0</v>
      </c>
      <c r="AK3761" t="b">
        <v>0</v>
      </c>
      <c r="AL3761" s="1">
        <v>44182</v>
      </c>
      <c r="AM3761" t="s">
        <v>162</v>
      </c>
      <c r="AN3761" s="2">
        <v>44296.95826388889</v>
      </c>
      <c r="AP3761" s="2">
        <v>44187.806655092594</v>
      </c>
      <c r="AQ3761" s="1"/>
      <c r="AS3761" t="b">
        <v>0</v>
      </c>
      <c r="AV3761" t="s">
        <v>105</v>
      </c>
      <c r="BB3761" t="s">
        <v>9456</v>
      </c>
      <c r="BD3761" t="b">
        <v>0</v>
      </c>
      <c r="BH3761" t="s">
        <v>272</v>
      </c>
      <c r="BI3761" t="s">
        <v>1243</v>
      </c>
      <c r="BL3761" t="s">
        <v>8903</v>
      </c>
      <c r="BM3761" t="s">
        <v>3069</v>
      </c>
      <c r="BN3761" t="s">
        <v>2414</v>
      </c>
      <c r="BQ3761" t="s">
        <v>204</v>
      </c>
      <c r="BR3761" t="b">
        <v>0</v>
      </c>
      <c r="BT3761" t="b">
        <v>0</v>
      </c>
      <c r="BW3761" t="s">
        <v>103</v>
      </c>
      <c r="BX3761" t="b">
        <v>0</v>
      </c>
      <c r="BY3761" s="2">
        <v>44376.857581018521</v>
      </c>
      <c r="CB3761" t="b">
        <v>0</v>
      </c>
      <c r="CC3761" t="b">
        <v>1</v>
      </c>
      <c r="CF3761">
        <v>19200</v>
      </c>
      <c r="CH3761">
        <v>19200</v>
      </c>
      <c r="CI3761">
        <v>100</v>
      </c>
      <c r="CJ3761">
        <v>0</v>
      </c>
      <c r="CK3761">
        <f>YEAR(tbl_Opportunity[[#This Row],[Close Date]])</f>
        <v>2020</v>
      </c>
    </row>
    <row r="3762" spans="1:89">
      <c r="A3762" t="s">
        <v>8314</v>
      </c>
      <c r="B3762" t="b">
        <v>0</v>
      </c>
      <c r="D3762" t="b">
        <v>0</v>
      </c>
      <c r="H3762" s="1">
        <v>44182</v>
      </c>
      <c r="I3762" t="b">
        <v>1</v>
      </c>
      <c r="L3762" t="s">
        <v>8907</v>
      </c>
      <c r="O3762" t="s">
        <v>272</v>
      </c>
      <c r="P3762" t="b">
        <v>0</v>
      </c>
      <c r="Q3762" s="2">
        <v>44181.958703703705</v>
      </c>
      <c r="R3762" s="1"/>
      <c r="S3762" t="b">
        <v>0</v>
      </c>
      <c r="U3762" s="1"/>
      <c r="V3762" t="b">
        <v>0</v>
      </c>
      <c r="W3762" s="1">
        <v>43922</v>
      </c>
      <c r="X3762">
        <v>4</v>
      </c>
      <c r="Y3762">
        <v>2020</v>
      </c>
      <c r="Z3762" t="s">
        <v>8</v>
      </c>
      <c r="AA3762" t="s">
        <v>8</v>
      </c>
      <c r="AB3762" t="b">
        <v>0</v>
      </c>
      <c r="AC3762" t="b">
        <v>0</v>
      </c>
      <c r="AE3762" t="b">
        <v>1</v>
      </c>
      <c r="AF3762" t="b">
        <v>0</v>
      </c>
      <c r="AG3762" t="b">
        <v>0</v>
      </c>
      <c r="AH3762" t="s">
        <v>4366</v>
      </c>
      <c r="AI3762" t="b">
        <v>0</v>
      </c>
      <c r="AK3762" t="b">
        <v>0</v>
      </c>
      <c r="AL3762" s="1"/>
      <c r="AM3762" t="s">
        <v>162</v>
      </c>
      <c r="AN3762" s="2">
        <v>44296.95826388889</v>
      </c>
      <c r="AP3762" s="2">
        <v>44183.161643518521</v>
      </c>
      <c r="AQ3762" s="1"/>
      <c r="AS3762" t="b">
        <v>0</v>
      </c>
      <c r="AV3762" t="s">
        <v>93</v>
      </c>
      <c r="BB3762" t="s">
        <v>9457</v>
      </c>
      <c r="BD3762" t="b">
        <v>0</v>
      </c>
      <c r="BH3762" t="s">
        <v>272</v>
      </c>
      <c r="BI3762" t="s">
        <v>1243</v>
      </c>
      <c r="BL3762" t="s">
        <v>8907</v>
      </c>
      <c r="BM3762" t="s">
        <v>3069</v>
      </c>
      <c r="BN3762" t="s">
        <v>2414</v>
      </c>
      <c r="BQ3762" t="s">
        <v>204</v>
      </c>
      <c r="BR3762" t="b">
        <v>0</v>
      </c>
      <c r="BT3762" t="b">
        <v>0</v>
      </c>
      <c r="BW3762" t="s">
        <v>103</v>
      </c>
      <c r="BX3762" t="b">
        <v>0</v>
      </c>
      <c r="BY3762" s="2">
        <v>44376.857581018521</v>
      </c>
      <c r="CB3762" t="b">
        <v>0</v>
      </c>
      <c r="CC3762" t="b">
        <v>1</v>
      </c>
      <c r="CF3762">
        <v>19200</v>
      </c>
      <c r="CH3762">
        <v>19200</v>
      </c>
      <c r="CI3762">
        <v>100</v>
      </c>
      <c r="CJ3762">
        <v>0</v>
      </c>
      <c r="CK3762">
        <f>YEAR(tbl_Opportunity[[#This Row],[Close Date]])</f>
        <v>2020</v>
      </c>
    </row>
    <row r="3763" spans="1:89">
      <c r="A3763" t="s">
        <v>5965</v>
      </c>
      <c r="B3763" t="b">
        <v>0</v>
      </c>
      <c r="D3763" t="b">
        <v>0</v>
      </c>
      <c r="H3763" s="1">
        <v>43818</v>
      </c>
      <c r="I3763" t="b">
        <v>1</v>
      </c>
      <c r="L3763" t="s">
        <v>6485</v>
      </c>
      <c r="O3763" t="s">
        <v>215</v>
      </c>
      <c r="P3763" t="b">
        <v>0</v>
      </c>
      <c r="Q3763" s="2">
        <v>43784.658252314817</v>
      </c>
      <c r="R3763" s="1"/>
      <c r="S3763" t="b">
        <v>0</v>
      </c>
      <c r="U3763" s="1"/>
      <c r="V3763" t="b">
        <v>0</v>
      </c>
      <c r="W3763" s="1">
        <v>43556</v>
      </c>
      <c r="X3763">
        <v>4</v>
      </c>
      <c r="Y3763">
        <v>2019</v>
      </c>
      <c r="Z3763" t="s">
        <v>8</v>
      </c>
      <c r="AA3763" t="s">
        <v>8</v>
      </c>
      <c r="AB3763" t="b">
        <v>0</v>
      </c>
      <c r="AC3763" t="b">
        <v>0</v>
      </c>
      <c r="AE3763" t="b">
        <v>1</v>
      </c>
      <c r="AF3763" t="b">
        <v>0</v>
      </c>
      <c r="AG3763" t="b">
        <v>0</v>
      </c>
      <c r="AH3763" t="s">
        <v>4366</v>
      </c>
      <c r="AI3763" t="b">
        <v>0</v>
      </c>
      <c r="AK3763" t="b">
        <v>0</v>
      </c>
      <c r="AL3763" s="1">
        <v>43817</v>
      </c>
      <c r="AM3763" t="s">
        <v>162</v>
      </c>
      <c r="AN3763" s="2">
        <v>44296.95826388889</v>
      </c>
      <c r="AP3763" s="2">
        <v>43822.646701388891</v>
      </c>
      <c r="AQ3763" s="1"/>
      <c r="AS3763" t="b">
        <v>0</v>
      </c>
      <c r="AV3763" t="s">
        <v>248</v>
      </c>
      <c r="BB3763" t="s">
        <v>9458</v>
      </c>
      <c r="BD3763" t="b">
        <v>0</v>
      </c>
      <c r="BH3763" t="s">
        <v>215</v>
      </c>
      <c r="BI3763" t="s">
        <v>4697</v>
      </c>
      <c r="BL3763" t="s">
        <v>6485</v>
      </c>
      <c r="BM3763" t="s">
        <v>202</v>
      </c>
      <c r="BN3763" t="s">
        <v>2414</v>
      </c>
      <c r="BQ3763" t="s">
        <v>204</v>
      </c>
      <c r="BR3763" t="b">
        <v>0</v>
      </c>
      <c r="BT3763" t="b">
        <v>0</v>
      </c>
      <c r="BW3763" t="s">
        <v>103</v>
      </c>
      <c r="BX3763" t="b">
        <v>0</v>
      </c>
      <c r="BY3763" s="2">
        <v>44376.857581018521</v>
      </c>
      <c r="BZ3763" t="s">
        <v>217</v>
      </c>
      <c r="CB3763" t="b">
        <v>0</v>
      </c>
      <c r="CC3763" t="b">
        <v>1</v>
      </c>
      <c r="CF3763">
        <v>117745</v>
      </c>
      <c r="CH3763">
        <v>117745</v>
      </c>
      <c r="CI3763">
        <v>100</v>
      </c>
      <c r="CJ3763">
        <v>0</v>
      </c>
      <c r="CK3763">
        <f>YEAR(tbl_Opportunity[[#This Row],[Close Date]])</f>
        <v>2019</v>
      </c>
    </row>
    <row r="3764" spans="1:89">
      <c r="A3764" t="s">
        <v>493</v>
      </c>
      <c r="B3764" t="b">
        <v>0</v>
      </c>
      <c r="D3764" t="b">
        <v>0</v>
      </c>
      <c r="H3764" s="1">
        <v>43796</v>
      </c>
      <c r="I3764" t="b">
        <v>1</v>
      </c>
      <c r="L3764" t="s">
        <v>5704</v>
      </c>
      <c r="O3764" t="s">
        <v>4222</v>
      </c>
      <c r="P3764" t="b">
        <v>0</v>
      </c>
      <c r="Q3764" s="2">
        <v>43734.69394675926</v>
      </c>
      <c r="R3764" s="1"/>
      <c r="S3764" t="b">
        <v>0</v>
      </c>
      <c r="U3764" s="1"/>
      <c r="V3764" t="b">
        <v>0</v>
      </c>
      <c r="W3764" s="1">
        <v>43556</v>
      </c>
      <c r="X3764">
        <v>4</v>
      </c>
      <c r="Y3764">
        <v>2019</v>
      </c>
      <c r="Z3764" t="s">
        <v>8</v>
      </c>
      <c r="AA3764" t="s">
        <v>8</v>
      </c>
      <c r="AB3764" t="b">
        <v>0</v>
      </c>
      <c r="AC3764" t="b">
        <v>0</v>
      </c>
      <c r="AE3764" t="b">
        <v>1</v>
      </c>
      <c r="AF3764" t="b">
        <v>0</v>
      </c>
      <c r="AG3764" t="b">
        <v>0</v>
      </c>
      <c r="AI3764" t="b">
        <v>0</v>
      </c>
      <c r="AK3764" t="b">
        <v>0</v>
      </c>
      <c r="AL3764" s="1">
        <v>43795</v>
      </c>
      <c r="AM3764" t="s">
        <v>162</v>
      </c>
      <c r="AN3764" s="2">
        <v>44296.95826388889</v>
      </c>
      <c r="AP3764" s="2">
        <v>43796.927858796298</v>
      </c>
      <c r="AQ3764" s="1"/>
      <c r="AS3764" t="b">
        <v>0</v>
      </c>
      <c r="AV3764" t="s">
        <v>93</v>
      </c>
      <c r="BB3764" t="s">
        <v>9459</v>
      </c>
      <c r="BD3764" t="b">
        <v>0</v>
      </c>
      <c r="BH3764" t="s">
        <v>215</v>
      </c>
      <c r="BI3764" t="s">
        <v>549</v>
      </c>
      <c r="BL3764" t="s">
        <v>5704</v>
      </c>
      <c r="BM3764" t="s">
        <v>202</v>
      </c>
      <c r="BN3764" t="s">
        <v>2414</v>
      </c>
      <c r="BQ3764" t="s">
        <v>204</v>
      </c>
      <c r="BR3764" t="b">
        <v>0</v>
      </c>
      <c r="BT3764" t="b">
        <v>0</v>
      </c>
      <c r="BW3764" t="s">
        <v>103</v>
      </c>
      <c r="BX3764" t="b">
        <v>0</v>
      </c>
      <c r="BY3764" s="2">
        <v>44376.857569444444</v>
      </c>
      <c r="BZ3764" t="s">
        <v>217</v>
      </c>
      <c r="CB3764" t="b">
        <v>0</v>
      </c>
      <c r="CC3764" t="b">
        <v>1</v>
      </c>
      <c r="CF3764">
        <v>104550</v>
      </c>
      <c r="CH3764">
        <v>104550</v>
      </c>
      <c r="CI3764">
        <v>100</v>
      </c>
      <c r="CJ3764">
        <v>0</v>
      </c>
      <c r="CK3764">
        <f>YEAR(tbl_Opportunity[[#This Row],[Close Date]])</f>
        <v>2019</v>
      </c>
    </row>
    <row r="3765" spans="1:89">
      <c r="A3765" t="s">
        <v>8314</v>
      </c>
      <c r="B3765" t="b">
        <v>0</v>
      </c>
      <c r="D3765" t="b">
        <v>0</v>
      </c>
      <c r="H3765" s="1">
        <v>43812</v>
      </c>
      <c r="I3765" t="b">
        <v>1</v>
      </c>
      <c r="L3765" t="s">
        <v>8315</v>
      </c>
      <c r="O3765" t="s">
        <v>272</v>
      </c>
      <c r="P3765" t="b">
        <v>0</v>
      </c>
      <c r="Q3765" s="2">
        <v>43740.548252314817</v>
      </c>
      <c r="R3765" s="1"/>
      <c r="S3765" t="b">
        <v>0</v>
      </c>
      <c r="U3765" s="1"/>
      <c r="V3765" t="b">
        <v>0</v>
      </c>
      <c r="W3765" s="1">
        <v>43556</v>
      </c>
      <c r="X3765">
        <v>4</v>
      </c>
      <c r="Y3765">
        <v>2019</v>
      </c>
      <c r="Z3765" t="s">
        <v>8</v>
      </c>
      <c r="AA3765" t="s">
        <v>8</v>
      </c>
      <c r="AB3765" t="b">
        <v>0</v>
      </c>
      <c r="AC3765" t="b">
        <v>0</v>
      </c>
      <c r="AE3765" t="b">
        <v>1</v>
      </c>
      <c r="AF3765" t="b">
        <v>0</v>
      </c>
      <c r="AG3765" t="b">
        <v>0</v>
      </c>
      <c r="AI3765" t="b">
        <v>0</v>
      </c>
      <c r="AK3765" t="b">
        <v>0</v>
      </c>
      <c r="AL3765" s="1">
        <v>43811</v>
      </c>
      <c r="AM3765" t="s">
        <v>162</v>
      </c>
      <c r="AN3765" s="2">
        <v>44296.95826388889</v>
      </c>
      <c r="AP3765" s="2">
        <v>43812.709988425922</v>
      </c>
      <c r="AQ3765" s="1"/>
      <c r="AS3765" t="b">
        <v>0</v>
      </c>
      <c r="AV3765" t="s">
        <v>93</v>
      </c>
      <c r="BB3765" t="s">
        <v>9460</v>
      </c>
      <c r="BD3765" t="b">
        <v>0</v>
      </c>
      <c r="BH3765" t="s">
        <v>3202</v>
      </c>
      <c r="BI3765" t="s">
        <v>549</v>
      </c>
      <c r="BL3765" t="s">
        <v>8315</v>
      </c>
      <c r="BM3765" t="s">
        <v>202</v>
      </c>
      <c r="BN3765" t="s">
        <v>2414</v>
      </c>
      <c r="BP3765" t="s">
        <v>9461</v>
      </c>
      <c r="BQ3765" t="s">
        <v>204</v>
      </c>
      <c r="BR3765" t="b">
        <v>0</v>
      </c>
      <c r="BT3765" t="b">
        <v>0</v>
      </c>
      <c r="BW3765" t="s">
        <v>103</v>
      </c>
      <c r="BX3765" t="b">
        <v>0</v>
      </c>
      <c r="BY3765" s="2">
        <v>44376.857569444444</v>
      </c>
      <c r="BZ3765" t="s">
        <v>3204</v>
      </c>
      <c r="CB3765" t="b">
        <v>0</v>
      </c>
      <c r="CC3765" t="b">
        <v>1</v>
      </c>
      <c r="CF3765">
        <v>104550</v>
      </c>
      <c r="CH3765">
        <v>104550</v>
      </c>
      <c r="CI3765">
        <v>100</v>
      </c>
      <c r="CJ3765">
        <v>0</v>
      </c>
      <c r="CK3765">
        <f>YEAR(tbl_Opportunity[[#This Row],[Close Date]])</f>
        <v>2019</v>
      </c>
    </row>
    <row r="3766" spans="1:89">
      <c r="A3766" t="s">
        <v>223</v>
      </c>
      <c r="B3766" t="b">
        <v>0</v>
      </c>
      <c r="D3766" t="b">
        <v>0</v>
      </c>
      <c r="H3766" s="1">
        <v>43013</v>
      </c>
      <c r="I3766" t="b">
        <v>1</v>
      </c>
      <c r="L3766" t="s">
        <v>8422</v>
      </c>
      <c r="O3766" t="s">
        <v>2137</v>
      </c>
      <c r="P3766" t="b">
        <v>0</v>
      </c>
      <c r="Q3766" s="2">
        <v>43011.813090277778</v>
      </c>
      <c r="R3766" s="1"/>
      <c r="S3766" t="b">
        <v>0</v>
      </c>
      <c r="U3766" s="1"/>
      <c r="V3766" t="b">
        <v>0</v>
      </c>
      <c r="W3766" s="1">
        <v>42826</v>
      </c>
      <c r="X3766">
        <v>4</v>
      </c>
      <c r="Y3766">
        <v>2017</v>
      </c>
      <c r="Z3766" t="s">
        <v>8</v>
      </c>
      <c r="AA3766" t="s">
        <v>8</v>
      </c>
      <c r="AB3766" t="b">
        <v>0</v>
      </c>
      <c r="AC3766" t="b">
        <v>0</v>
      </c>
      <c r="AE3766" t="b">
        <v>1</v>
      </c>
      <c r="AF3766" t="b">
        <v>0</v>
      </c>
      <c r="AG3766" t="b">
        <v>0</v>
      </c>
      <c r="AH3766" t="s">
        <v>4366</v>
      </c>
      <c r="AI3766" t="b">
        <v>0</v>
      </c>
      <c r="AK3766" t="b">
        <v>0</v>
      </c>
      <c r="AL3766" s="1"/>
      <c r="AM3766" t="s">
        <v>162</v>
      </c>
      <c r="AN3766" s="2">
        <v>44297.841400462959</v>
      </c>
      <c r="AP3766" s="2">
        <v>43169.630393518521</v>
      </c>
      <c r="AQ3766" s="1"/>
      <c r="AS3766" t="b">
        <v>0</v>
      </c>
      <c r="AU3766" t="s">
        <v>216</v>
      </c>
      <c r="AV3766" t="s">
        <v>93</v>
      </c>
      <c r="BB3766" t="s">
        <v>9462</v>
      </c>
      <c r="BD3766" t="b">
        <v>0</v>
      </c>
      <c r="BH3766" t="s">
        <v>272</v>
      </c>
      <c r="BI3766" t="s">
        <v>200</v>
      </c>
      <c r="BJ3766" t="s">
        <v>216</v>
      </c>
      <c r="BM3766" t="s">
        <v>291</v>
      </c>
      <c r="BN3766" t="s">
        <v>203</v>
      </c>
      <c r="BQ3766" t="s">
        <v>204</v>
      </c>
      <c r="BR3766" t="b">
        <v>0</v>
      </c>
      <c r="BT3766" t="b">
        <v>0</v>
      </c>
      <c r="BW3766" t="s">
        <v>103</v>
      </c>
      <c r="BX3766" t="b">
        <v>0</v>
      </c>
      <c r="BY3766" s="2">
        <v>44376.857569444444</v>
      </c>
      <c r="CB3766" t="b">
        <v>0</v>
      </c>
      <c r="CC3766" t="b">
        <v>1</v>
      </c>
      <c r="CF3766">
        <v>3750</v>
      </c>
      <c r="CH3766">
        <v>3750</v>
      </c>
      <c r="CI3766">
        <v>100</v>
      </c>
      <c r="CJ3766">
        <v>0</v>
      </c>
      <c r="CK3766">
        <f>YEAR(tbl_Opportunity[[#This Row],[Close Date]])</f>
        <v>2017</v>
      </c>
    </row>
    <row r="3767" spans="1:89">
      <c r="A3767" t="s">
        <v>245</v>
      </c>
      <c r="B3767" t="b">
        <v>0</v>
      </c>
      <c r="D3767" t="b">
        <v>0</v>
      </c>
      <c r="E3767" t="s">
        <v>4372</v>
      </c>
      <c r="H3767" s="1">
        <v>43100</v>
      </c>
      <c r="I3767" t="b">
        <v>1</v>
      </c>
      <c r="L3767" t="s">
        <v>9463</v>
      </c>
      <c r="O3767" t="s">
        <v>2137</v>
      </c>
      <c r="P3767" t="b">
        <v>0</v>
      </c>
      <c r="Q3767" s="2">
        <v>43021.778368055559</v>
      </c>
      <c r="R3767" s="1"/>
      <c r="S3767" t="b">
        <v>0</v>
      </c>
      <c r="U3767" s="1"/>
      <c r="V3767" t="b">
        <v>0</v>
      </c>
      <c r="W3767" s="1">
        <v>42826</v>
      </c>
      <c r="X3767">
        <v>4</v>
      </c>
      <c r="Y3767">
        <v>2017</v>
      </c>
      <c r="Z3767" t="s">
        <v>8</v>
      </c>
      <c r="AA3767" t="s">
        <v>8</v>
      </c>
      <c r="AB3767" t="b">
        <v>0</v>
      </c>
      <c r="AC3767" t="b">
        <v>0</v>
      </c>
      <c r="AE3767" t="b">
        <v>1</v>
      </c>
      <c r="AF3767" t="b">
        <v>0</v>
      </c>
      <c r="AG3767" t="b">
        <v>0</v>
      </c>
      <c r="AH3767" t="s">
        <v>3190</v>
      </c>
      <c r="AI3767" t="b">
        <v>0</v>
      </c>
      <c r="AK3767" t="b">
        <v>0</v>
      </c>
      <c r="AL3767" s="1"/>
      <c r="AM3767" t="s">
        <v>162</v>
      </c>
      <c r="AN3767" s="2">
        <v>44296.95826388889</v>
      </c>
      <c r="AP3767" s="2">
        <v>43760.632638888892</v>
      </c>
      <c r="AQ3767" s="1"/>
      <c r="AS3767" t="b">
        <v>0</v>
      </c>
      <c r="AU3767" t="s">
        <v>247</v>
      </c>
      <c r="AV3767" t="s">
        <v>176</v>
      </c>
      <c r="BB3767" t="s">
        <v>9464</v>
      </c>
      <c r="BD3767" t="b">
        <v>0</v>
      </c>
      <c r="BH3767" t="s">
        <v>406</v>
      </c>
      <c r="BI3767" t="s">
        <v>200</v>
      </c>
      <c r="BJ3767" t="s">
        <v>250</v>
      </c>
      <c r="BL3767" t="s">
        <v>9463</v>
      </c>
      <c r="BM3767" t="s">
        <v>291</v>
      </c>
      <c r="BN3767" t="s">
        <v>203</v>
      </c>
      <c r="BQ3767" t="s">
        <v>204</v>
      </c>
      <c r="BR3767" t="b">
        <v>0</v>
      </c>
      <c r="BT3767" t="b">
        <v>0</v>
      </c>
      <c r="BW3767" t="s">
        <v>103</v>
      </c>
      <c r="BX3767" t="b">
        <v>0</v>
      </c>
      <c r="BY3767" s="2">
        <v>44376.857569444444</v>
      </c>
      <c r="CB3767" t="b">
        <v>0</v>
      </c>
      <c r="CC3767" t="b">
        <v>1</v>
      </c>
      <c r="CF3767">
        <v>2300</v>
      </c>
      <c r="CH3767">
        <v>2300</v>
      </c>
      <c r="CI3767">
        <v>100</v>
      </c>
      <c r="CJ3767">
        <v>0</v>
      </c>
      <c r="CK3767">
        <f>YEAR(tbl_Opportunity[[#This Row],[Close Date]])</f>
        <v>2017</v>
      </c>
    </row>
    <row r="3768" spans="1:89">
      <c r="A3768" t="s">
        <v>1170</v>
      </c>
      <c r="B3768" t="b">
        <v>0</v>
      </c>
      <c r="D3768" t="b">
        <v>0</v>
      </c>
      <c r="E3768" t="s">
        <v>1005</v>
      </c>
      <c r="H3768" s="1">
        <v>43028</v>
      </c>
      <c r="I3768" t="b">
        <v>1</v>
      </c>
      <c r="L3768" t="s">
        <v>1173</v>
      </c>
      <c r="O3768" t="s">
        <v>2137</v>
      </c>
      <c r="P3768" t="b">
        <v>0</v>
      </c>
      <c r="Q3768" s="2">
        <v>43024.624421296299</v>
      </c>
      <c r="R3768" s="1"/>
      <c r="S3768" t="b">
        <v>0</v>
      </c>
      <c r="U3768" s="1"/>
      <c r="V3768" t="b">
        <v>0</v>
      </c>
      <c r="W3768" s="1">
        <v>42826</v>
      </c>
      <c r="X3768">
        <v>4</v>
      </c>
      <c r="Y3768">
        <v>2017</v>
      </c>
      <c r="Z3768" t="s">
        <v>8</v>
      </c>
      <c r="AA3768" t="s">
        <v>8</v>
      </c>
      <c r="AB3768" t="b">
        <v>0</v>
      </c>
      <c r="AC3768" t="b">
        <v>0</v>
      </c>
      <c r="AE3768" t="b">
        <v>1</v>
      </c>
      <c r="AF3768" t="b">
        <v>0</v>
      </c>
      <c r="AG3768" t="b">
        <v>0</v>
      </c>
      <c r="AH3768" t="s">
        <v>4366</v>
      </c>
      <c r="AI3768" t="b">
        <v>0</v>
      </c>
      <c r="AK3768" t="b">
        <v>0</v>
      </c>
      <c r="AL3768" s="1"/>
      <c r="AM3768" t="s">
        <v>162</v>
      </c>
      <c r="AN3768" s="2">
        <v>44296.95826388889</v>
      </c>
      <c r="AP3768" s="2">
        <v>43774.623703703706</v>
      </c>
      <c r="AQ3768" s="1"/>
      <c r="AS3768" t="b">
        <v>0</v>
      </c>
      <c r="AU3768" t="s">
        <v>216</v>
      </c>
      <c r="AV3768" t="s">
        <v>176</v>
      </c>
      <c r="BB3768" t="s">
        <v>9465</v>
      </c>
      <c r="BD3768" t="b">
        <v>0</v>
      </c>
      <c r="BH3768" t="s">
        <v>272</v>
      </c>
      <c r="BI3768" t="s">
        <v>200</v>
      </c>
      <c r="BJ3768" t="s">
        <v>216</v>
      </c>
      <c r="BL3768" t="s">
        <v>1173</v>
      </c>
      <c r="BM3768" t="s">
        <v>291</v>
      </c>
      <c r="BN3768" t="s">
        <v>203</v>
      </c>
      <c r="BQ3768" t="s">
        <v>204</v>
      </c>
      <c r="BR3768" t="b">
        <v>0</v>
      </c>
      <c r="BT3768" t="b">
        <v>0</v>
      </c>
      <c r="BW3768" t="s">
        <v>103</v>
      </c>
      <c r="BX3768" t="b">
        <v>0</v>
      </c>
      <c r="BY3768" s="2">
        <v>44376.857569444444</v>
      </c>
      <c r="CB3768" t="b">
        <v>0</v>
      </c>
      <c r="CC3768" t="b">
        <v>1</v>
      </c>
      <c r="CF3768">
        <v>2750</v>
      </c>
      <c r="CH3768">
        <v>2750</v>
      </c>
      <c r="CI3768">
        <v>100</v>
      </c>
      <c r="CJ3768">
        <v>0</v>
      </c>
      <c r="CK3768">
        <f>YEAR(tbl_Opportunity[[#This Row],[Close Date]])</f>
        <v>2017</v>
      </c>
    </row>
    <row r="3769" spans="1:89">
      <c r="A3769" t="s">
        <v>623</v>
      </c>
      <c r="B3769" t="b">
        <v>0</v>
      </c>
      <c r="D3769" t="b">
        <v>0</v>
      </c>
      <c r="E3769" t="s">
        <v>1737</v>
      </c>
      <c r="H3769" s="1">
        <v>43039</v>
      </c>
      <c r="I3769" t="b">
        <v>1</v>
      </c>
      <c r="L3769" t="s">
        <v>1686</v>
      </c>
      <c r="O3769" t="s">
        <v>2137</v>
      </c>
      <c r="P3769" t="b">
        <v>0</v>
      </c>
      <c r="Q3769" s="2">
        <v>43032.55678240741</v>
      </c>
      <c r="R3769" s="1"/>
      <c r="S3769" t="b">
        <v>0</v>
      </c>
      <c r="U3769" s="1"/>
      <c r="V3769" t="b">
        <v>0</v>
      </c>
      <c r="W3769" s="1">
        <v>42826</v>
      </c>
      <c r="X3769">
        <v>4</v>
      </c>
      <c r="Y3769">
        <v>2017</v>
      </c>
      <c r="Z3769" t="s">
        <v>8</v>
      </c>
      <c r="AA3769" t="s">
        <v>8</v>
      </c>
      <c r="AB3769" t="b">
        <v>0</v>
      </c>
      <c r="AC3769" t="b">
        <v>0</v>
      </c>
      <c r="AE3769" t="b">
        <v>1</v>
      </c>
      <c r="AF3769" t="b">
        <v>0</v>
      </c>
      <c r="AG3769" t="b">
        <v>0</v>
      </c>
      <c r="AH3769" t="s">
        <v>4366</v>
      </c>
      <c r="AI3769" t="b">
        <v>0</v>
      </c>
      <c r="AK3769" t="b">
        <v>0</v>
      </c>
      <c r="AL3769" s="1"/>
      <c r="AM3769" t="s">
        <v>162</v>
      </c>
      <c r="AN3769" s="2">
        <v>44296.95826388889</v>
      </c>
      <c r="AP3769" s="2">
        <v>43169.630393518521</v>
      </c>
      <c r="AQ3769" s="1"/>
      <c r="AS3769" t="b">
        <v>0</v>
      </c>
      <c r="AU3769" t="s">
        <v>216</v>
      </c>
      <c r="AV3769" t="s">
        <v>538</v>
      </c>
      <c r="BB3769" t="s">
        <v>9466</v>
      </c>
      <c r="BD3769" t="b">
        <v>0</v>
      </c>
      <c r="BH3769" t="s">
        <v>272</v>
      </c>
      <c r="BI3769" t="s">
        <v>200</v>
      </c>
      <c r="BJ3769" t="s">
        <v>216</v>
      </c>
      <c r="BM3769" t="s">
        <v>291</v>
      </c>
      <c r="BN3769" t="s">
        <v>203</v>
      </c>
      <c r="BQ3769" t="s">
        <v>204</v>
      </c>
      <c r="BR3769" t="b">
        <v>0</v>
      </c>
      <c r="BT3769" t="b">
        <v>0</v>
      </c>
      <c r="BW3769" t="s">
        <v>103</v>
      </c>
      <c r="BX3769" t="b">
        <v>0</v>
      </c>
      <c r="BY3769" s="2">
        <v>44376.857569444444</v>
      </c>
      <c r="CB3769" t="b">
        <v>0</v>
      </c>
      <c r="CC3769" t="b">
        <v>1</v>
      </c>
      <c r="CF3769">
        <v>26125</v>
      </c>
      <c r="CH3769">
        <v>26125</v>
      </c>
      <c r="CI3769">
        <v>100</v>
      </c>
      <c r="CJ3769">
        <v>0</v>
      </c>
      <c r="CK3769">
        <f>YEAR(tbl_Opportunity[[#This Row],[Close Date]])</f>
        <v>2017</v>
      </c>
    </row>
    <row r="3770" spans="1:89">
      <c r="A3770" t="s">
        <v>1866</v>
      </c>
      <c r="B3770" t="b">
        <v>0</v>
      </c>
      <c r="D3770" t="b">
        <v>0</v>
      </c>
      <c r="H3770" s="1">
        <v>43025</v>
      </c>
      <c r="I3770" t="b">
        <v>1</v>
      </c>
      <c r="L3770" t="s">
        <v>1867</v>
      </c>
      <c r="O3770" t="s">
        <v>2137</v>
      </c>
      <c r="P3770" t="b">
        <v>0</v>
      </c>
      <c r="Q3770" s="2">
        <v>43046.821435185186</v>
      </c>
      <c r="R3770" s="1"/>
      <c r="S3770" t="b">
        <v>0</v>
      </c>
      <c r="U3770" s="1"/>
      <c r="V3770" t="b">
        <v>0</v>
      </c>
      <c r="W3770" s="1">
        <v>42826</v>
      </c>
      <c r="X3770">
        <v>4</v>
      </c>
      <c r="Y3770">
        <v>2017</v>
      </c>
      <c r="Z3770" t="s">
        <v>8</v>
      </c>
      <c r="AA3770" t="s">
        <v>8</v>
      </c>
      <c r="AB3770" t="b">
        <v>0</v>
      </c>
      <c r="AC3770" t="b">
        <v>0</v>
      </c>
      <c r="AE3770" t="b">
        <v>1</v>
      </c>
      <c r="AF3770" t="b">
        <v>0</v>
      </c>
      <c r="AG3770" t="b">
        <v>0</v>
      </c>
      <c r="AH3770" t="s">
        <v>4366</v>
      </c>
      <c r="AI3770" t="b">
        <v>0</v>
      </c>
      <c r="AK3770" t="b">
        <v>0</v>
      </c>
      <c r="AL3770" s="1"/>
      <c r="AM3770" t="s">
        <v>162</v>
      </c>
      <c r="AN3770" s="2">
        <v>44297.837673611109</v>
      </c>
      <c r="AP3770" s="2">
        <v>43169.630393518521</v>
      </c>
      <c r="AQ3770" s="1"/>
      <c r="AS3770" t="b">
        <v>0</v>
      </c>
      <c r="AU3770" t="s">
        <v>216</v>
      </c>
      <c r="AV3770" t="s">
        <v>213</v>
      </c>
      <c r="BB3770" t="s">
        <v>9467</v>
      </c>
      <c r="BD3770" t="b">
        <v>0</v>
      </c>
      <c r="BH3770" t="s">
        <v>272</v>
      </c>
      <c r="BI3770" t="s">
        <v>200</v>
      </c>
      <c r="BJ3770" t="s">
        <v>216</v>
      </c>
      <c r="BM3770" t="s">
        <v>291</v>
      </c>
      <c r="BN3770" t="s">
        <v>203</v>
      </c>
      <c r="BQ3770" t="s">
        <v>204</v>
      </c>
      <c r="BR3770" t="b">
        <v>0</v>
      </c>
      <c r="BT3770" t="b">
        <v>0</v>
      </c>
      <c r="BW3770" t="s">
        <v>103</v>
      </c>
      <c r="BX3770" t="b">
        <v>0</v>
      </c>
      <c r="BY3770" s="2">
        <v>44376.857569444444</v>
      </c>
      <c r="CB3770" t="b">
        <v>0</v>
      </c>
      <c r="CC3770" t="b">
        <v>1</v>
      </c>
      <c r="CF3770">
        <v>3850</v>
      </c>
      <c r="CH3770">
        <v>3850</v>
      </c>
      <c r="CI3770">
        <v>100</v>
      </c>
      <c r="CJ3770">
        <v>0</v>
      </c>
      <c r="CK3770">
        <f>YEAR(tbl_Opportunity[[#This Row],[Close Date]])</f>
        <v>2017</v>
      </c>
    </row>
    <row r="3771" spans="1:89">
      <c r="A3771" t="s">
        <v>306</v>
      </c>
      <c r="B3771" t="b">
        <v>0</v>
      </c>
      <c r="D3771" t="b">
        <v>0</v>
      </c>
      <c r="H3771" s="1">
        <v>43069</v>
      </c>
      <c r="I3771" t="b">
        <v>1</v>
      </c>
      <c r="L3771" t="s">
        <v>9468</v>
      </c>
      <c r="O3771" t="s">
        <v>2137</v>
      </c>
      <c r="P3771" t="b">
        <v>0</v>
      </c>
      <c r="Q3771" s="2">
        <v>43055.731817129628</v>
      </c>
      <c r="R3771" s="1"/>
      <c r="S3771" t="b">
        <v>0</v>
      </c>
      <c r="U3771" s="1"/>
      <c r="V3771" t="b">
        <v>0</v>
      </c>
      <c r="W3771" s="1">
        <v>42826</v>
      </c>
      <c r="X3771">
        <v>4</v>
      </c>
      <c r="Y3771">
        <v>2017</v>
      </c>
      <c r="Z3771" t="s">
        <v>8</v>
      </c>
      <c r="AA3771" t="s">
        <v>8</v>
      </c>
      <c r="AB3771" t="b">
        <v>0</v>
      </c>
      <c r="AC3771" t="b">
        <v>0</v>
      </c>
      <c r="AE3771" t="b">
        <v>1</v>
      </c>
      <c r="AF3771" t="b">
        <v>0</v>
      </c>
      <c r="AG3771" t="b">
        <v>0</v>
      </c>
      <c r="AH3771" t="s">
        <v>4366</v>
      </c>
      <c r="AI3771" t="b">
        <v>0</v>
      </c>
      <c r="AK3771" t="b">
        <v>0</v>
      </c>
      <c r="AL3771" s="1"/>
      <c r="AM3771" t="s">
        <v>162</v>
      </c>
      <c r="AN3771" s="2">
        <v>44297.841400462959</v>
      </c>
      <c r="AP3771" s="2">
        <v>43169.630393518521</v>
      </c>
      <c r="AQ3771" s="1"/>
      <c r="AS3771" t="b">
        <v>0</v>
      </c>
      <c r="AU3771" t="s">
        <v>216</v>
      </c>
      <c r="AV3771" t="s">
        <v>93</v>
      </c>
      <c r="BB3771" t="s">
        <v>9469</v>
      </c>
      <c r="BD3771" t="b">
        <v>0</v>
      </c>
      <c r="BH3771" t="s">
        <v>272</v>
      </c>
      <c r="BI3771" t="s">
        <v>200</v>
      </c>
      <c r="BJ3771" t="s">
        <v>216</v>
      </c>
      <c r="BM3771" t="s">
        <v>291</v>
      </c>
      <c r="BN3771" t="s">
        <v>203</v>
      </c>
      <c r="BQ3771" t="s">
        <v>204</v>
      </c>
      <c r="BR3771" t="b">
        <v>0</v>
      </c>
      <c r="BT3771" t="b">
        <v>0</v>
      </c>
      <c r="BW3771" t="s">
        <v>103</v>
      </c>
      <c r="BX3771" t="b">
        <v>0</v>
      </c>
      <c r="BY3771" s="2">
        <v>44376.857569444444</v>
      </c>
      <c r="CB3771" t="b">
        <v>0</v>
      </c>
      <c r="CC3771" t="b">
        <v>1</v>
      </c>
      <c r="CF3771">
        <v>2750</v>
      </c>
      <c r="CH3771">
        <v>2750</v>
      </c>
      <c r="CI3771">
        <v>100</v>
      </c>
      <c r="CJ3771">
        <v>0</v>
      </c>
      <c r="CK3771">
        <f>YEAR(tbl_Opportunity[[#This Row],[Close Date]])</f>
        <v>2017</v>
      </c>
    </row>
    <row r="3772" spans="1:89">
      <c r="A3772" t="s">
        <v>274</v>
      </c>
      <c r="B3772" t="b">
        <v>0</v>
      </c>
      <c r="D3772" t="b">
        <v>0</v>
      </c>
      <c r="H3772" s="1">
        <v>43082</v>
      </c>
      <c r="I3772" t="b">
        <v>1</v>
      </c>
      <c r="O3772" t="s">
        <v>2137</v>
      </c>
      <c r="P3772" t="b">
        <v>0</v>
      </c>
      <c r="Q3772" s="2">
        <v>43076.727847222224</v>
      </c>
      <c r="R3772" s="1"/>
      <c r="S3772" t="b">
        <v>0</v>
      </c>
      <c r="U3772" s="1"/>
      <c r="V3772" t="b">
        <v>0</v>
      </c>
      <c r="W3772" s="1">
        <v>42826</v>
      </c>
      <c r="X3772">
        <v>4</v>
      </c>
      <c r="Y3772">
        <v>2017</v>
      </c>
      <c r="Z3772" t="s">
        <v>8</v>
      </c>
      <c r="AA3772" t="s">
        <v>8</v>
      </c>
      <c r="AB3772" t="b">
        <v>0</v>
      </c>
      <c r="AC3772" t="b">
        <v>0</v>
      </c>
      <c r="AE3772" t="b">
        <v>1</v>
      </c>
      <c r="AF3772" t="b">
        <v>0</v>
      </c>
      <c r="AG3772" t="b">
        <v>0</v>
      </c>
      <c r="AH3772" t="s">
        <v>4366</v>
      </c>
      <c r="AI3772" t="b">
        <v>0</v>
      </c>
      <c r="AK3772" t="b">
        <v>0</v>
      </c>
      <c r="AL3772" s="1"/>
      <c r="AM3772" t="s">
        <v>162</v>
      </c>
      <c r="AN3772" s="2">
        <v>44297.835520833331</v>
      </c>
      <c r="AP3772" s="2">
        <v>43169.630393518521</v>
      </c>
      <c r="AQ3772" s="1"/>
      <c r="AS3772" t="b">
        <v>0</v>
      </c>
      <c r="AV3772" t="s">
        <v>105</v>
      </c>
      <c r="BB3772" t="s">
        <v>9470</v>
      </c>
      <c r="BD3772" t="b">
        <v>0</v>
      </c>
      <c r="BH3772" t="s">
        <v>272</v>
      </c>
      <c r="BI3772" t="s">
        <v>200</v>
      </c>
      <c r="BJ3772" t="s">
        <v>216</v>
      </c>
      <c r="BM3772" t="s">
        <v>291</v>
      </c>
      <c r="BN3772" t="s">
        <v>203</v>
      </c>
      <c r="BQ3772" t="s">
        <v>204</v>
      </c>
      <c r="BR3772" t="b">
        <v>0</v>
      </c>
      <c r="BT3772" t="b">
        <v>0</v>
      </c>
      <c r="BW3772" t="s">
        <v>103</v>
      </c>
      <c r="BX3772" t="b">
        <v>0</v>
      </c>
      <c r="BY3772" s="2">
        <v>44376.857569444444</v>
      </c>
      <c r="CB3772" t="b">
        <v>0</v>
      </c>
      <c r="CC3772" t="b">
        <v>1</v>
      </c>
      <c r="CF3772">
        <v>13000</v>
      </c>
      <c r="CH3772">
        <v>13000</v>
      </c>
      <c r="CI3772">
        <v>100</v>
      </c>
      <c r="CJ3772">
        <v>0</v>
      </c>
      <c r="CK3772">
        <f>YEAR(tbl_Opportunity[[#This Row],[Close Date]])</f>
        <v>2017</v>
      </c>
    </row>
    <row r="3773" spans="1:89">
      <c r="A3773" t="s">
        <v>1866</v>
      </c>
      <c r="B3773" t="b">
        <v>0</v>
      </c>
      <c r="D3773" t="b">
        <v>0</v>
      </c>
      <c r="H3773" s="1">
        <v>43081</v>
      </c>
      <c r="I3773" t="b">
        <v>1</v>
      </c>
      <c r="O3773" t="s">
        <v>2137</v>
      </c>
      <c r="P3773" t="b">
        <v>0</v>
      </c>
      <c r="Q3773" s="2">
        <v>43077.634988425925</v>
      </c>
      <c r="R3773" s="1"/>
      <c r="S3773" t="b">
        <v>0</v>
      </c>
      <c r="U3773" s="1"/>
      <c r="V3773" t="b">
        <v>0</v>
      </c>
      <c r="W3773" s="1">
        <v>42826</v>
      </c>
      <c r="X3773">
        <v>4</v>
      </c>
      <c r="Y3773">
        <v>2017</v>
      </c>
      <c r="Z3773" t="s">
        <v>8</v>
      </c>
      <c r="AA3773" t="s">
        <v>8</v>
      </c>
      <c r="AB3773" t="b">
        <v>0</v>
      </c>
      <c r="AC3773" t="b">
        <v>0</v>
      </c>
      <c r="AE3773" t="b">
        <v>1</v>
      </c>
      <c r="AF3773" t="b">
        <v>0</v>
      </c>
      <c r="AG3773" t="b">
        <v>0</v>
      </c>
      <c r="AH3773" t="s">
        <v>4366</v>
      </c>
      <c r="AI3773" t="b">
        <v>0</v>
      </c>
      <c r="AK3773" t="b">
        <v>0</v>
      </c>
      <c r="AL3773" s="1"/>
      <c r="AM3773" t="s">
        <v>162</v>
      </c>
      <c r="AN3773" s="2">
        <v>44297.835520833331</v>
      </c>
      <c r="AP3773" s="2">
        <v>43169.630393518521</v>
      </c>
      <c r="AQ3773" s="1"/>
      <c r="AS3773" t="b">
        <v>0</v>
      </c>
      <c r="AU3773" t="s">
        <v>216</v>
      </c>
      <c r="AV3773" t="s">
        <v>105</v>
      </c>
      <c r="BB3773" t="s">
        <v>9471</v>
      </c>
      <c r="BD3773" t="b">
        <v>0</v>
      </c>
      <c r="BH3773" t="s">
        <v>272</v>
      </c>
      <c r="BI3773" t="s">
        <v>200</v>
      </c>
      <c r="BJ3773" t="s">
        <v>216</v>
      </c>
      <c r="BM3773" t="s">
        <v>291</v>
      </c>
      <c r="BN3773" t="s">
        <v>203</v>
      </c>
      <c r="BQ3773" t="s">
        <v>204</v>
      </c>
      <c r="BR3773" t="b">
        <v>0</v>
      </c>
      <c r="BT3773" t="b">
        <v>0</v>
      </c>
      <c r="BW3773" t="s">
        <v>103</v>
      </c>
      <c r="BX3773" t="b">
        <v>0</v>
      </c>
      <c r="BY3773" s="2">
        <v>44376.857569444444</v>
      </c>
      <c r="CB3773" t="b">
        <v>0</v>
      </c>
      <c r="CC3773" t="b">
        <v>1</v>
      </c>
      <c r="CF3773">
        <v>3975</v>
      </c>
      <c r="CH3773">
        <v>3975</v>
      </c>
      <c r="CI3773">
        <v>100</v>
      </c>
      <c r="CJ3773">
        <v>0</v>
      </c>
      <c r="CK3773">
        <f>YEAR(tbl_Opportunity[[#This Row],[Close Date]])</f>
        <v>2017</v>
      </c>
    </row>
    <row r="3774" spans="1:89">
      <c r="A3774" t="s">
        <v>303</v>
      </c>
      <c r="B3774" t="b">
        <v>0</v>
      </c>
      <c r="D3774" t="b">
        <v>0</v>
      </c>
      <c r="H3774" s="1">
        <v>43077</v>
      </c>
      <c r="I3774" t="b">
        <v>1</v>
      </c>
      <c r="O3774" t="s">
        <v>2137</v>
      </c>
      <c r="P3774" t="b">
        <v>0</v>
      </c>
      <c r="Q3774" s="2">
        <v>43077.777997685182</v>
      </c>
      <c r="R3774" s="1"/>
      <c r="S3774" t="b">
        <v>0</v>
      </c>
      <c r="U3774" s="1"/>
      <c r="V3774" t="b">
        <v>0</v>
      </c>
      <c r="W3774" s="1">
        <v>42826</v>
      </c>
      <c r="X3774">
        <v>4</v>
      </c>
      <c r="Y3774">
        <v>2017</v>
      </c>
      <c r="Z3774" t="s">
        <v>8</v>
      </c>
      <c r="AA3774" t="s">
        <v>8</v>
      </c>
      <c r="AB3774" t="b">
        <v>0</v>
      </c>
      <c r="AC3774" t="b">
        <v>0</v>
      </c>
      <c r="AE3774" t="b">
        <v>1</v>
      </c>
      <c r="AF3774" t="b">
        <v>0</v>
      </c>
      <c r="AG3774" t="b">
        <v>0</v>
      </c>
      <c r="AH3774" t="s">
        <v>4366</v>
      </c>
      <c r="AI3774" t="b">
        <v>0</v>
      </c>
      <c r="AK3774" t="b">
        <v>0</v>
      </c>
      <c r="AL3774" s="1"/>
      <c r="AM3774" t="s">
        <v>162</v>
      </c>
      <c r="AN3774" s="2">
        <v>44297.835520833331</v>
      </c>
      <c r="AP3774" s="2">
        <v>43169.630393518521</v>
      </c>
      <c r="AQ3774" s="1"/>
      <c r="AS3774" t="b">
        <v>0</v>
      </c>
      <c r="AU3774" t="s">
        <v>346</v>
      </c>
      <c r="AV3774" t="s">
        <v>105</v>
      </c>
      <c r="BB3774" t="s">
        <v>9472</v>
      </c>
      <c r="BD3774" t="b">
        <v>0</v>
      </c>
      <c r="BH3774" t="s">
        <v>272</v>
      </c>
      <c r="BI3774" t="s">
        <v>200</v>
      </c>
      <c r="BJ3774" t="s">
        <v>196</v>
      </c>
      <c r="BM3774" t="s">
        <v>291</v>
      </c>
      <c r="BN3774" t="s">
        <v>203</v>
      </c>
      <c r="BQ3774" t="s">
        <v>204</v>
      </c>
      <c r="BR3774" t="b">
        <v>0</v>
      </c>
      <c r="BT3774" t="b">
        <v>0</v>
      </c>
      <c r="BW3774" t="s">
        <v>103</v>
      </c>
      <c r="BX3774" t="b">
        <v>0</v>
      </c>
      <c r="BY3774" s="2">
        <v>44376.857569444444</v>
      </c>
      <c r="CB3774" t="b">
        <v>0</v>
      </c>
      <c r="CC3774" t="b">
        <v>1</v>
      </c>
      <c r="CF3774">
        <v>5550</v>
      </c>
      <c r="CH3774">
        <v>5550</v>
      </c>
      <c r="CI3774">
        <v>100</v>
      </c>
      <c r="CJ3774">
        <v>0</v>
      </c>
      <c r="CK3774">
        <f>YEAR(tbl_Opportunity[[#This Row],[Close Date]])</f>
        <v>2017</v>
      </c>
    </row>
    <row r="3775" spans="1:89">
      <c r="A3775" t="s">
        <v>1968</v>
      </c>
      <c r="B3775" t="b">
        <v>0</v>
      </c>
      <c r="D3775" t="b">
        <v>0</v>
      </c>
      <c r="H3775" s="1">
        <v>43088</v>
      </c>
      <c r="I3775" t="b">
        <v>1</v>
      </c>
      <c r="O3775" t="s">
        <v>2137</v>
      </c>
      <c r="P3775" t="b">
        <v>0</v>
      </c>
      <c r="Q3775" s="2">
        <v>43082.778252314813</v>
      </c>
      <c r="R3775" s="1"/>
      <c r="S3775" t="b">
        <v>0</v>
      </c>
      <c r="U3775" s="1"/>
      <c r="V3775" t="b">
        <v>0</v>
      </c>
      <c r="W3775" s="1">
        <v>42826</v>
      </c>
      <c r="X3775">
        <v>4</v>
      </c>
      <c r="Y3775">
        <v>2017</v>
      </c>
      <c r="Z3775" t="s">
        <v>8</v>
      </c>
      <c r="AA3775" t="s">
        <v>8</v>
      </c>
      <c r="AB3775" t="b">
        <v>0</v>
      </c>
      <c r="AC3775" t="b">
        <v>0</v>
      </c>
      <c r="AE3775" t="b">
        <v>1</v>
      </c>
      <c r="AF3775" t="b">
        <v>0</v>
      </c>
      <c r="AG3775" t="b">
        <v>0</v>
      </c>
      <c r="AH3775" t="s">
        <v>4366</v>
      </c>
      <c r="AI3775" t="b">
        <v>0</v>
      </c>
      <c r="AK3775" t="b">
        <v>0</v>
      </c>
      <c r="AL3775" s="1"/>
      <c r="AM3775" t="s">
        <v>162</v>
      </c>
      <c r="AN3775" s="2">
        <v>44297.835520833331</v>
      </c>
      <c r="AP3775" s="2">
        <v>43196.540451388886</v>
      </c>
      <c r="AQ3775" s="1"/>
      <c r="AS3775" t="b">
        <v>0</v>
      </c>
      <c r="AU3775" t="s">
        <v>216</v>
      </c>
      <c r="AV3775" t="s">
        <v>105</v>
      </c>
      <c r="BB3775" t="s">
        <v>9473</v>
      </c>
      <c r="BD3775" t="b">
        <v>0</v>
      </c>
      <c r="BH3775" t="s">
        <v>272</v>
      </c>
      <c r="BI3775" t="s">
        <v>200</v>
      </c>
      <c r="BJ3775" t="s">
        <v>216</v>
      </c>
      <c r="BM3775" t="s">
        <v>291</v>
      </c>
      <c r="BN3775" t="s">
        <v>203</v>
      </c>
      <c r="BQ3775" t="s">
        <v>204</v>
      </c>
      <c r="BR3775" t="b">
        <v>0</v>
      </c>
      <c r="BT3775" t="b">
        <v>0</v>
      </c>
      <c r="BW3775" t="s">
        <v>103</v>
      </c>
      <c r="BX3775" t="b">
        <v>0</v>
      </c>
      <c r="BY3775" s="2">
        <v>44376.857569444444</v>
      </c>
      <c r="CB3775" t="b">
        <v>0</v>
      </c>
      <c r="CC3775" t="b">
        <v>1</v>
      </c>
      <c r="CF3775">
        <v>5550</v>
      </c>
      <c r="CH3775">
        <v>5550</v>
      </c>
      <c r="CI3775">
        <v>100</v>
      </c>
      <c r="CJ3775">
        <v>0</v>
      </c>
      <c r="CK3775">
        <f>YEAR(tbl_Opportunity[[#This Row],[Close Date]])</f>
        <v>2017</v>
      </c>
    </row>
    <row r="3776" spans="1:89">
      <c r="A3776" t="s">
        <v>449</v>
      </c>
      <c r="B3776" t="b">
        <v>0</v>
      </c>
      <c r="D3776" t="b">
        <v>0</v>
      </c>
      <c r="E3776" t="s">
        <v>6025</v>
      </c>
      <c r="H3776" s="1">
        <v>43465</v>
      </c>
      <c r="I3776" t="b">
        <v>1</v>
      </c>
      <c r="L3776" t="s">
        <v>9474</v>
      </c>
      <c r="O3776" t="s">
        <v>2137</v>
      </c>
      <c r="P3776" t="b">
        <v>0</v>
      </c>
      <c r="Q3776" s="2">
        <v>43314.816006944442</v>
      </c>
      <c r="R3776" s="1"/>
      <c r="S3776" t="b">
        <v>0</v>
      </c>
      <c r="U3776" s="1"/>
      <c r="V3776" t="b">
        <v>0</v>
      </c>
      <c r="W3776" s="1">
        <v>43191</v>
      </c>
      <c r="X3776">
        <v>4</v>
      </c>
      <c r="Y3776">
        <v>2018</v>
      </c>
      <c r="Z3776" t="s">
        <v>8</v>
      </c>
      <c r="AA3776" t="s">
        <v>8</v>
      </c>
      <c r="AB3776" t="b">
        <v>0</v>
      </c>
      <c r="AC3776" t="b">
        <v>0</v>
      </c>
      <c r="AE3776" t="b">
        <v>1</v>
      </c>
      <c r="AF3776" t="b">
        <v>0</v>
      </c>
      <c r="AG3776" t="b">
        <v>0</v>
      </c>
      <c r="AH3776" t="s">
        <v>4366</v>
      </c>
      <c r="AI3776" t="b">
        <v>0</v>
      </c>
      <c r="AK3776" t="b">
        <v>0</v>
      </c>
      <c r="AL3776" s="1"/>
      <c r="AM3776" t="s">
        <v>162</v>
      </c>
      <c r="AN3776" s="2">
        <v>44297.83829861111</v>
      </c>
      <c r="AP3776" s="2">
        <v>43760.676423611112</v>
      </c>
      <c r="AQ3776" s="1"/>
      <c r="AS3776" t="b">
        <v>0</v>
      </c>
      <c r="AV3776" t="s">
        <v>213</v>
      </c>
      <c r="BB3776" t="s">
        <v>9475</v>
      </c>
      <c r="BD3776" t="b">
        <v>0</v>
      </c>
      <c r="BH3776" t="s">
        <v>199</v>
      </c>
      <c r="BI3776" t="s">
        <v>200</v>
      </c>
      <c r="BJ3776" t="s">
        <v>216</v>
      </c>
      <c r="BL3776" t="s">
        <v>9474</v>
      </c>
      <c r="BM3776" t="s">
        <v>291</v>
      </c>
      <c r="BN3776" t="s">
        <v>203</v>
      </c>
      <c r="BQ3776" t="s">
        <v>204</v>
      </c>
      <c r="BR3776" t="b">
        <v>0</v>
      </c>
      <c r="BT3776" t="b">
        <v>0</v>
      </c>
      <c r="BW3776" t="s">
        <v>103</v>
      </c>
      <c r="BX3776" t="b">
        <v>0</v>
      </c>
      <c r="BY3776" s="2">
        <v>44376.857569444444</v>
      </c>
      <c r="CB3776" t="b">
        <v>0</v>
      </c>
      <c r="CC3776" t="b">
        <v>1</v>
      </c>
      <c r="CF3776">
        <v>4600</v>
      </c>
      <c r="CH3776">
        <v>4600</v>
      </c>
      <c r="CI3776">
        <v>100</v>
      </c>
      <c r="CJ3776">
        <v>0</v>
      </c>
      <c r="CK3776">
        <f>YEAR(tbl_Opportunity[[#This Row],[Close Date]])</f>
        <v>2018</v>
      </c>
    </row>
    <row r="3777" spans="1:89">
      <c r="A3777" t="s">
        <v>328</v>
      </c>
      <c r="B3777" t="b">
        <v>0</v>
      </c>
      <c r="D3777" t="b">
        <v>0</v>
      </c>
      <c r="E3777" t="s">
        <v>5898</v>
      </c>
      <c r="H3777" s="1">
        <v>43384</v>
      </c>
      <c r="I3777" t="b">
        <v>1</v>
      </c>
      <c r="L3777" t="s">
        <v>6367</v>
      </c>
      <c r="O3777" t="s">
        <v>260</v>
      </c>
      <c r="P3777" t="b">
        <v>0</v>
      </c>
      <c r="Q3777" s="2">
        <v>43377.567962962959</v>
      </c>
      <c r="R3777" s="1"/>
      <c r="S3777" t="b">
        <v>0</v>
      </c>
      <c r="U3777" s="1"/>
      <c r="V3777" t="b">
        <v>0</v>
      </c>
      <c r="W3777" s="1">
        <v>43191</v>
      </c>
      <c r="X3777">
        <v>4</v>
      </c>
      <c r="Y3777">
        <v>2018</v>
      </c>
      <c r="Z3777" t="s">
        <v>8</v>
      </c>
      <c r="AA3777" t="s">
        <v>8</v>
      </c>
      <c r="AB3777" t="b">
        <v>0</v>
      </c>
      <c r="AC3777" t="b">
        <v>0</v>
      </c>
      <c r="AE3777" t="b">
        <v>1</v>
      </c>
      <c r="AF3777" t="b">
        <v>0</v>
      </c>
      <c r="AG3777" t="b">
        <v>0</v>
      </c>
      <c r="AH3777" t="s">
        <v>4366</v>
      </c>
      <c r="AI3777" t="b">
        <v>0</v>
      </c>
      <c r="AK3777" t="b">
        <v>0</v>
      </c>
      <c r="AL3777" s="1"/>
      <c r="AM3777" t="s">
        <v>162</v>
      </c>
      <c r="AN3777" s="2">
        <v>44296.95826388889</v>
      </c>
      <c r="AP3777" s="2">
        <v>43384.776689814818</v>
      </c>
      <c r="AQ3777" s="1"/>
      <c r="AS3777" t="b">
        <v>0</v>
      </c>
      <c r="AV3777" t="s">
        <v>105</v>
      </c>
      <c r="BB3777" t="s">
        <v>9476</v>
      </c>
      <c r="BD3777" t="b">
        <v>0</v>
      </c>
      <c r="BH3777" t="s">
        <v>260</v>
      </c>
      <c r="BI3777" t="s">
        <v>200</v>
      </c>
      <c r="BJ3777" t="s">
        <v>216</v>
      </c>
      <c r="BM3777" t="s">
        <v>291</v>
      </c>
      <c r="BN3777" t="s">
        <v>203</v>
      </c>
      <c r="BQ3777" t="s">
        <v>204</v>
      </c>
      <c r="BR3777" t="b">
        <v>0</v>
      </c>
      <c r="BT3777" t="b">
        <v>0</v>
      </c>
      <c r="BW3777" t="s">
        <v>103</v>
      </c>
      <c r="BX3777" t="b">
        <v>0</v>
      </c>
      <c r="BY3777" s="2">
        <v>44376.857569444444</v>
      </c>
      <c r="CB3777" t="b">
        <v>0</v>
      </c>
      <c r="CC3777" t="b">
        <v>1</v>
      </c>
      <c r="CF3777">
        <v>2760</v>
      </c>
      <c r="CH3777">
        <v>2760</v>
      </c>
      <c r="CI3777">
        <v>100</v>
      </c>
      <c r="CJ3777">
        <v>0</v>
      </c>
      <c r="CK3777">
        <f>YEAR(tbl_Opportunity[[#This Row],[Close Date]])</f>
        <v>2018</v>
      </c>
    </row>
    <row r="3778" spans="1:89">
      <c r="A3778" t="s">
        <v>1693</v>
      </c>
      <c r="B3778" t="b">
        <v>0</v>
      </c>
      <c r="D3778" t="b">
        <v>0</v>
      </c>
      <c r="H3778" s="1">
        <v>43453</v>
      </c>
      <c r="I3778" t="b">
        <v>1</v>
      </c>
      <c r="O3778" t="s">
        <v>272</v>
      </c>
      <c r="P3778" t="b">
        <v>0</v>
      </c>
      <c r="Q3778" s="2">
        <v>43377.749918981484</v>
      </c>
      <c r="R3778" s="1"/>
      <c r="S3778" t="b">
        <v>0</v>
      </c>
      <c r="U3778" s="1"/>
      <c r="V3778" t="b">
        <v>0</v>
      </c>
      <c r="W3778" s="1">
        <v>43191</v>
      </c>
      <c r="X3778">
        <v>4</v>
      </c>
      <c r="Y3778">
        <v>2018</v>
      </c>
      <c r="Z3778" t="s">
        <v>8</v>
      </c>
      <c r="AA3778" t="s">
        <v>8</v>
      </c>
      <c r="AB3778" t="b">
        <v>0</v>
      </c>
      <c r="AC3778" t="b">
        <v>0</v>
      </c>
      <c r="AE3778" t="b">
        <v>1</v>
      </c>
      <c r="AF3778" t="b">
        <v>0</v>
      </c>
      <c r="AG3778" t="b">
        <v>0</v>
      </c>
      <c r="AH3778" t="s">
        <v>4366</v>
      </c>
      <c r="AI3778" t="b">
        <v>0</v>
      </c>
      <c r="AK3778" t="b">
        <v>0</v>
      </c>
      <c r="AL3778" s="1"/>
      <c r="AM3778" t="s">
        <v>162</v>
      </c>
      <c r="AN3778" s="2">
        <v>44297.83829861111</v>
      </c>
      <c r="AP3778" s="2">
        <v>43453.991944444446</v>
      </c>
      <c r="AQ3778" s="1"/>
      <c r="AS3778" t="b">
        <v>0</v>
      </c>
      <c r="AV3778" t="s">
        <v>213</v>
      </c>
      <c r="BB3778" t="s">
        <v>9477</v>
      </c>
      <c r="BD3778" t="b">
        <v>0</v>
      </c>
      <c r="BH3778" t="s">
        <v>260</v>
      </c>
      <c r="BI3778" t="s">
        <v>200</v>
      </c>
      <c r="BM3778" t="s">
        <v>291</v>
      </c>
      <c r="BN3778" t="s">
        <v>203</v>
      </c>
      <c r="BP3778" t="s">
        <v>9478</v>
      </c>
      <c r="BQ3778" t="s">
        <v>204</v>
      </c>
      <c r="BR3778" t="b">
        <v>0</v>
      </c>
      <c r="BT3778" t="b">
        <v>0</v>
      </c>
      <c r="BW3778" t="s">
        <v>103</v>
      </c>
      <c r="BX3778" t="b">
        <v>0</v>
      </c>
      <c r="BY3778" s="2">
        <v>44376.857569444444</v>
      </c>
      <c r="CB3778" t="b">
        <v>0</v>
      </c>
      <c r="CC3778" t="b">
        <v>1</v>
      </c>
      <c r="CF3778">
        <v>22365</v>
      </c>
      <c r="CH3778">
        <v>22365</v>
      </c>
      <c r="CI3778">
        <v>100</v>
      </c>
      <c r="CJ3778">
        <v>0</v>
      </c>
      <c r="CK3778">
        <f>YEAR(tbl_Opportunity[[#This Row],[Close Date]])</f>
        <v>2018</v>
      </c>
    </row>
    <row r="3779" spans="1:89">
      <c r="A3779" t="s">
        <v>468</v>
      </c>
      <c r="B3779" t="b">
        <v>0</v>
      </c>
      <c r="D3779" t="b">
        <v>0</v>
      </c>
      <c r="E3779" t="s">
        <v>6025</v>
      </c>
      <c r="H3779" s="1">
        <v>43465</v>
      </c>
      <c r="I3779" t="b">
        <v>1</v>
      </c>
      <c r="L3779" t="s">
        <v>6566</v>
      </c>
      <c r="O3779" t="s">
        <v>272</v>
      </c>
      <c r="P3779" t="b">
        <v>0</v>
      </c>
      <c r="Q3779" s="2">
        <v>43384.821631944447</v>
      </c>
      <c r="R3779" s="1"/>
      <c r="S3779" t="b">
        <v>0</v>
      </c>
      <c r="U3779" s="1"/>
      <c r="V3779" t="b">
        <v>0</v>
      </c>
      <c r="W3779" s="1">
        <v>43191</v>
      </c>
      <c r="X3779">
        <v>4</v>
      </c>
      <c r="Y3779">
        <v>2018</v>
      </c>
      <c r="Z3779" t="s">
        <v>8</v>
      </c>
      <c r="AA3779" t="s">
        <v>8</v>
      </c>
      <c r="AB3779" t="b">
        <v>0</v>
      </c>
      <c r="AC3779" t="b">
        <v>0</v>
      </c>
      <c r="AE3779" t="b">
        <v>1</v>
      </c>
      <c r="AF3779" t="b">
        <v>0</v>
      </c>
      <c r="AG3779" t="b">
        <v>0</v>
      </c>
      <c r="AI3779" t="b">
        <v>0</v>
      </c>
      <c r="AK3779" t="b">
        <v>0</v>
      </c>
      <c r="AL3779" s="1"/>
      <c r="AM3779" t="s">
        <v>162</v>
      </c>
      <c r="AN3779" s="2">
        <v>44296.95826388889</v>
      </c>
      <c r="AP3779" s="2">
        <v>43571.600219907406</v>
      </c>
      <c r="AQ3779" s="1"/>
      <c r="AS3779" t="b">
        <v>0</v>
      </c>
      <c r="AV3779" t="s">
        <v>176</v>
      </c>
      <c r="BB3779" t="s">
        <v>9479</v>
      </c>
      <c r="BD3779" t="b">
        <v>0</v>
      </c>
      <c r="BH3779" t="s">
        <v>272</v>
      </c>
      <c r="BI3779" t="s">
        <v>200</v>
      </c>
      <c r="BL3779" t="s">
        <v>6566</v>
      </c>
      <c r="BM3779" t="s">
        <v>291</v>
      </c>
      <c r="BN3779" t="s">
        <v>203</v>
      </c>
      <c r="BQ3779" t="s">
        <v>204</v>
      </c>
      <c r="BR3779" t="b">
        <v>0</v>
      </c>
      <c r="BT3779" t="b">
        <v>0</v>
      </c>
      <c r="BW3779" t="s">
        <v>103</v>
      </c>
      <c r="BX3779" t="b">
        <v>0</v>
      </c>
      <c r="BY3779" s="2">
        <v>44376.857569444444</v>
      </c>
      <c r="CB3779" t="b">
        <v>0</v>
      </c>
      <c r="CC3779" t="b">
        <v>1</v>
      </c>
      <c r="CF3779">
        <v>3148</v>
      </c>
      <c r="CH3779">
        <v>3148</v>
      </c>
      <c r="CI3779">
        <v>100</v>
      </c>
      <c r="CJ3779">
        <v>0</v>
      </c>
      <c r="CK3779">
        <f>YEAR(tbl_Opportunity[[#This Row],[Close Date]])</f>
        <v>2018</v>
      </c>
    </row>
    <row r="3780" spans="1:89">
      <c r="A3780" t="s">
        <v>6674</v>
      </c>
      <c r="B3780" t="b">
        <v>0</v>
      </c>
      <c r="D3780" t="b">
        <v>0</v>
      </c>
      <c r="H3780" s="1">
        <v>43465</v>
      </c>
      <c r="I3780" t="b">
        <v>1</v>
      </c>
      <c r="L3780" t="s">
        <v>9480</v>
      </c>
      <c r="O3780" t="s">
        <v>272</v>
      </c>
      <c r="P3780" t="b">
        <v>0</v>
      </c>
      <c r="Q3780" s="2">
        <v>43395.647407407407</v>
      </c>
      <c r="R3780" s="1"/>
      <c r="S3780" t="b">
        <v>0</v>
      </c>
      <c r="U3780" s="1"/>
      <c r="V3780" t="b">
        <v>0</v>
      </c>
      <c r="W3780" s="1">
        <v>43191</v>
      </c>
      <c r="X3780">
        <v>4</v>
      </c>
      <c r="Y3780">
        <v>2018</v>
      </c>
      <c r="Z3780" t="s">
        <v>8</v>
      </c>
      <c r="AA3780" t="s">
        <v>8</v>
      </c>
      <c r="AB3780" t="b">
        <v>0</v>
      </c>
      <c r="AC3780" t="b">
        <v>0</v>
      </c>
      <c r="AE3780" t="b">
        <v>1</v>
      </c>
      <c r="AF3780" t="b">
        <v>0</v>
      </c>
      <c r="AG3780" t="b">
        <v>0</v>
      </c>
      <c r="AI3780" t="b">
        <v>0</v>
      </c>
      <c r="AK3780" t="b">
        <v>0</v>
      </c>
      <c r="AL3780" s="1"/>
      <c r="AM3780" t="s">
        <v>162</v>
      </c>
      <c r="AN3780" s="2">
        <v>44297.837673611109</v>
      </c>
      <c r="AP3780" s="2">
        <v>43760.635312500002</v>
      </c>
      <c r="AQ3780" s="1"/>
      <c r="AS3780" t="b">
        <v>0</v>
      </c>
      <c r="AV3780" t="s">
        <v>213</v>
      </c>
      <c r="BB3780" t="s">
        <v>9481</v>
      </c>
      <c r="BD3780" t="b">
        <v>0</v>
      </c>
      <c r="BH3780" t="s">
        <v>406</v>
      </c>
      <c r="BI3780" t="s">
        <v>200</v>
      </c>
      <c r="BL3780" t="s">
        <v>9480</v>
      </c>
      <c r="BM3780" t="s">
        <v>291</v>
      </c>
      <c r="BN3780" t="s">
        <v>203</v>
      </c>
      <c r="BQ3780" t="s">
        <v>204</v>
      </c>
      <c r="BR3780" t="b">
        <v>0</v>
      </c>
      <c r="BT3780" t="b">
        <v>0</v>
      </c>
      <c r="BW3780" t="s">
        <v>103</v>
      </c>
      <c r="BX3780" t="b">
        <v>0</v>
      </c>
      <c r="BY3780" s="2">
        <v>44376.857569444444</v>
      </c>
      <c r="CB3780" t="b">
        <v>0</v>
      </c>
      <c r="CC3780" t="b">
        <v>1</v>
      </c>
      <c r="CF3780">
        <v>8050</v>
      </c>
      <c r="CH3780">
        <v>8050</v>
      </c>
      <c r="CI3780">
        <v>100</v>
      </c>
      <c r="CJ3780">
        <v>0</v>
      </c>
      <c r="CK3780">
        <f>YEAR(tbl_Opportunity[[#This Row],[Close Date]])</f>
        <v>2018</v>
      </c>
    </row>
    <row r="3781" spans="1:89">
      <c r="A3781" t="s">
        <v>208</v>
      </c>
      <c r="B3781" t="b">
        <v>0</v>
      </c>
      <c r="D3781" t="b">
        <v>0</v>
      </c>
      <c r="E3781" t="s">
        <v>6025</v>
      </c>
      <c r="H3781" s="1">
        <v>43465</v>
      </c>
      <c r="I3781" t="b">
        <v>1</v>
      </c>
      <c r="L3781" t="s">
        <v>8986</v>
      </c>
      <c r="O3781" t="s">
        <v>272</v>
      </c>
      <c r="P3781" t="b">
        <v>0</v>
      </c>
      <c r="Q3781" s="2">
        <v>43398.560567129629</v>
      </c>
      <c r="R3781" s="1"/>
      <c r="S3781" t="b">
        <v>0</v>
      </c>
      <c r="U3781" s="1"/>
      <c r="V3781" t="b">
        <v>0</v>
      </c>
      <c r="W3781" s="1">
        <v>43191</v>
      </c>
      <c r="X3781">
        <v>4</v>
      </c>
      <c r="Y3781">
        <v>2018</v>
      </c>
      <c r="Z3781" t="s">
        <v>8</v>
      </c>
      <c r="AA3781" t="s">
        <v>8</v>
      </c>
      <c r="AB3781" t="b">
        <v>0</v>
      </c>
      <c r="AC3781" t="b">
        <v>0</v>
      </c>
      <c r="AE3781" t="b">
        <v>1</v>
      </c>
      <c r="AF3781" t="b">
        <v>0</v>
      </c>
      <c r="AG3781" t="b">
        <v>0</v>
      </c>
      <c r="AI3781" t="b">
        <v>0</v>
      </c>
      <c r="AK3781" t="b">
        <v>0</v>
      </c>
      <c r="AL3781" s="1"/>
      <c r="AM3781" t="s">
        <v>162</v>
      </c>
      <c r="AN3781" s="2">
        <v>44296.95826388889</v>
      </c>
      <c r="AP3781" s="2">
        <v>43571.670682870368</v>
      </c>
      <c r="AQ3781" s="1"/>
      <c r="AS3781" t="b">
        <v>0</v>
      </c>
      <c r="AV3781" t="s">
        <v>2820</v>
      </c>
      <c r="BB3781" t="s">
        <v>9482</v>
      </c>
      <c r="BD3781" t="b">
        <v>0</v>
      </c>
      <c r="BH3781" t="s">
        <v>199</v>
      </c>
      <c r="BI3781" t="s">
        <v>200</v>
      </c>
      <c r="BL3781" t="s">
        <v>8986</v>
      </c>
      <c r="BM3781" t="s">
        <v>291</v>
      </c>
      <c r="BN3781" t="s">
        <v>203</v>
      </c>
      <c r="BQ3781" t="s">
        <v>204</v>
      </c>
      <c r="BR3781" t="b">
        <v>0</v>
      </c>
      <c r="BT3781" t="b">
        <v>0</v>
      </c>
      <c r="BW3781" t="s">
        <v>103</v>
      </c>
      <c r="BX3781" t="b">
        <v>0</v>
      </c>
      <c r="BY3781" s="2">
        <v>44376.857569444444</v>
      </c>
      <c r="CB3781" t="b">
        <v>0</v>
      </c>
      <c r="CC3781" t="b">
        <v>1</v>
      </c>
      <c r="CF3781">
        <v>3150</v>
      </c>
      <c r="CH3781">
        <v>3150</v>
      </c>
      <c r="CI3781">
        <v>100</v>
      </c>
      <c r="CJ3781">
        <v>0</v>
      </c>
      <c r="CK3781">
        <f>YEAR(tbl_Opportunity[[#This Row],[Close Date]])</f>
        <v>2018</v>
      </c>
    </row>
    <row r="3782" spans="1:89">
      <c r="A3782" t="s">
        <v>303</v>
      </c>
      <c r="B3782" t="b">
        <v>0</v>
      </c>
      <c r="D3782" t="b">
        <v>0</v>
      </c>
      <c r="H3782" s="1">
        <v>43465</v>
      </c>
      <c r="I3782" t="b">
        <v>1</v>
      </c>
      <c r="O3782" t="s">
        <v>272</v>
      </c>
      <c r="P3782" t="b">
        <v>0</v>
      </c>
      <c r="Q3782" s="2">
        <v>43433.598344907405</v>
      </c>
      <c r="R3782" s="1"/>
      <c r="S3782" t="b">
        <v>0</v>
      </c>
      <c r="U3782" s="1"/>
      <c r="V3782" t="b">
        <v>0</v>
      </c>
      <c r="W3782" s="1">
        <v>43191</v>
      </c>
      <c r="X3782">
        <v>4</v>
      </c>
      <c r="Y3782">
        <v>2018</v>
      </c>
      <c r="Z3782" t="s">
        <v>8</v>
      </c>
      <c r="AA3782" t="s">
        <v>8</v>
      </c>
      <c r="AB3782" t="b">
        <v>0</v>
      </c>
      <c r="AC3782" t="b">
        <v>0</v>
      </c>
      <c r="AE3782" t="b">
        <v>1</v>
      </c>
      <c r="AF3782" t="b">
        <v>0</v>
      </c>
      <c r="AG3782" t="b">
        <v>0</v>
      </c>
      <c r="AH3782" t="s">
        <v>4366</v>
      </c>
      <c r="AI3782" t="b">
        <v>0</v>
      </c>
      <c r="AK3782" t="b">
        <v>0</v>
      </c>
      <c r="AL3782" s="1"/>
      <c r="AM3782" t="s">
        <v>162</v>
      </c>
      <c r="AN3782" s="2">
        <v>44297.83829861111</v>
      </c>
      <c r="AP3782" s="2">
        <v>43567.634340277778</v>
      </c>
      <c r="AQ3782" s="1"/>
      <c r="AS3782" t="b">
        <v>0</v>
      </c>
      <c r="AV3782" t="s">
        <v>213</v>
      </c>
      <c r="BB3782" t="s">
        <v>9483</v>
      </c>
      <c r="BD3782" t="b">
        <v>0</v>
      </c>
      <c r="BH3782" t="s">
        <v>272</v>
      </c>
      <c r="BI3782" t="s">
        <v>200</v>
      </c>
      <c r="BL3782" t="s">
        <v>305</v>
      </c>
      <c r="BM3782" t="s">
        <v>291</v>
      </c>
      <c r="BN3782" t="s">
        <v>203</v>
      </c>
      <c r="BQ3782" t="s">
        <v>204</v>
      </c>
      <c r="BR3782" t="b">
        <v>0</v>
      </c>
      <c r="BT3782" t="b">
        <v>0</v>
      </c>
      <c r="BW3782" t="s">
        <v>103</v>
      </c>
      <c r="BX3782" t="b">
        <v>0</v>
      </c>
      <c r="BY3782" s="2">
        <v>44376.857569444444</v>
      </c>
      <c r="CB3782" t="b">
        <v>0</v>
      </c>
      <c r="CC3782" t="b">
        <v>1</v>
      </c>
      <c r="CF3782">
        <v>16700</v>
      </c>
      <c r="CH3782">
        <v>16700</v>
      </c>
      <c r="CI3782">
        <v>100</v>
      </c>
      <c r="CJ3782">
        <v>0</v>
      </c>
      <c r="CK3782">
        <f>YEAR(tbl_Opportunity[[#This Row],[Close Date]])</f>
        <v>2018</v>
      </c>
    </row>
    <row r="3783" spans="1:89">
      <c r="A3783" t="s">
        <v>1036</v>
      </c>
      <c r="B3783" t="b">
        <v>0</v>
      </c>
      <c r="D3783" t="b">
        <v>0</v>
      </c>
      <c r="H3783" s="1">
        <v>43437</v>
      </c>
      <c r="I3783" t="b">
        <v>1</v>
      </c>
      <c r="L3783" t="s">
        <v>8960</v>
      </c>
      <c r="O3783" t="s">
        <v>272</v>
      </c>
      <c r="P3783" t="b">
        <v>0</v>
      </c>
      <c r="Q3783" s="2">
        <v>43434.797905092593</v>
      </c>
      <c r="R3783" s="1"/>
      <c r="S3783" t="b">
        <v>0</v>
      </c>
      <c r="U3783" s="1"/>
      <c r="V3783" t="b">
        <v>0</v>
      </c>
      <c r="W3783" s="1">
        <v>43191</v>
      </c>
      <c r="X3783">
        <v>4</v>
      </c>
      <c r="Y3783">
        <v>2018</v>
      </c>
      <c r="Z3783" t="s">
        <v>8</v>
      </c>
      <c r="AA3783" t="s">
        <v>8</v>
      </c>
      <c r="AB3783" t="b">
        <v>0</v>
      </c>
      <c r="AC3783" t="b">
        <v>0</v>
      </c>
      <c r="AE3783" t="b">
        <v>1</v>
      </c>
      <c r="AF3783" t="b">
        <v>0</v>
      </c>
      <c r="AG3783" t="b">
        <v>0</v>
      </c>
      <c r="AI3783" t="b">
        <v>0</v>
      </c>
      <c r="AK3783" t="b">
        <v>0</v>
      </c>
      <c r="AL3783" s="1"/>
      <c r="AM3783" t="s">
        <v>162</v>
      </c>
      <c r="AN3783" s="2">
        <v>44296.95826388889</v>
      </c>
      <c r="AP3783" s="2">
        <v>43528.769386574073</v>
      </c>
      <c r="AQ3783" s="1"/>
      <c r="AS3783" t="b">
        <v>0</v>
      </c>
      <c r="AV3783" t="s">
        <v>2956</v>
      </c>
      <c r="BB3783" t="s">
        <v>9484</v>
      </c>
      <c r="BD3783" t="b">
        <v>0</v>
      </c>
      <c r="BH3783" t="s">
        <v>272</v>
      </c>
      <c r="BI3783" t="s">
        <v>200</v>
      </c>
      <c r="BL3783" t="s">
        <v>8960</v>
      </c>
      <c r="BM3783" t="s">
        <v>291</v>
      </c>
      <c r="BN3783" t="s">
        <v>203</v>
      </c>
      <c r="BQ3783" t="s">
        <v>204</v>
      </c>
      <c r="BR3783" t="b">
        <v>0</v>
      </c>
      <c r="BT3783" t="b">
        <v>0</v>
      </c>
      <c r="BW3783" t="s">
        <v>103</v>
      </c>
      <c r="BX3783" t="b">
        <v>0</v>
      </c>
      <c r="BY3783" s="2">
        <v>44376.857569444444</v>
      </c>
      <c r="CB3783" t="b">
        <v>0</v>
      </c>
      <c r="CC3783" t="b">
        <v>1</v>
      </c>
      <c r="CF3783">
        <v>650</v>
      </c>
      <c r="CH3783">
        <v>650</v>
      </c>
      <c r="CI3783">
        <v>100</v>
      </c>
      <c r="CJ3783">
        <v>0</v>
      </c>
      <c r="CK3783">
        <f>YEAR(tbl_Opportunity[[#This Row],[Close Date]])</f>
        <v>2018</v>
      </c>
    </row>
    <row r="3784" spans="1:89">
      <c r="A3784" t="s">
        <v>493</v>
      </c>
      <c r="B3784" t="b">
        <v>0</v>
      </c>
      <c r="D3784" t="b">
        <v>0</v>
      </c>
      <c r="E3784" t="s">
        <v>2796</v>
      </c>
      <c r="H3784" s="1">
        <v>43441</v>
      </c>
      <c r="I3784" t="b">
        <v>1</v>
      </c>
      <c r="L3784" t="s">
        <v>6954</v>
      </c>
      <c r="O3784" t="s">
        <v>272</v>
      </c>
      <c r="P3784" t="b">
        <v>0</v>
      </c>
      <c r="Q3784" s="2">
        <v>43441.931145833332</v>
      </c>
      <c r="R3784" s="1"/>
      <c r="S3784" t="b">
        <v>0</v>
      </c>
      <c r="U3784" s="1"/>
      <c r="V3784" t="b">
        <v>0</v>
      </c>
      <c r="W3784" s="1">
        <v>43191</v>
      </c>
      <c r="X3784">
        <v>4</v>
      </c>
      <c r="Y3784">
        <v>2018</v>
      </c>
      <c r="Z3784" t="s">
        <v>8</v>
      </c>
      <c r="AA3784" t="s">
        <v>8</v>
      </c>
      <c r="AB3784" t="b">
        <v>0</v>
      </c>
      <c r="AC3784" t="b">
        <v>0</v>
      </c>
      <c r="AE3784" t="b">
        <v>1</v>
      </c>
      <c r="AF3784" t="b">
        <v>0</v>
      </c>
      <c r="AG3784" t="b">
        <v>0</v>
      </c>
      <c r="AH3784" t="s">
        <v>4366</v>
      </c>
      <c r="AI3784" t="b">
        <v>0</v>
      </c>
      <c r="AK3784" t="b">
        <v>0</v>
      </c>
      <c r="AL3784" s="1"/>
      <c r="AM3784" t="s">
        <v>162</v>
      </c>
      <c r="AN3784" s="2">
        <v>44296.95826388889</v>
      </c>
      <c r="AP3784" s="2">
        <v>43571.671261574076</v>
      </c>
      <c r="AQ3784" s="1"/>
      <c r="AS3784" t="b">
        <v>0</v>
      </c>
      <c r="AV3784" t="s">
        <v>176</v>
      </c>
      <c r="BB3784" t="s">
        <v>9485</v>
      </c>
      <c r="BD3784" t="b">
        <v>0</v>
      </c>
      <c r="BH3784" t="s">
        <v>199</v>
      </c>
      <c r="BI3784" t="s">
        <v>200</v>
      </c>
      <c r="BL3784" t="s">
        <v>6954</v>
      </c>
      <c r="BM3784" t="s">
        <v>291</v>
      </c>
      <c r="BN3784" t="s">
        <v>203</v>
      </c>
      <c r="BQ3784" t="s">
        <v>204</v>
      </c>
      <c r="BR3784" t="b">
        <v>0</v>
      </c>
      <c r="BT3784" t="b">
        <v>0</v>
      </c>
      <c r="BW3784" t="s">
        <v>103</v>
      </c>
      <c r="BX3784" t="b">
        <v>0</v>
      </c>
      <c r="BY3784" s="2">
        <v>44376.857569444444</v>
      </c>
      <c r="CB3784" t="b">
        <v>0</v>
      </c>
      <c r="CC3784" t="b">
        <v>1</v>
      </c>
      <c r="CF3784">
        <v>650</v>
      </c>
      <c r="CH3784">
        <v>650</v>
      </c>
      <c r="CI3784">
        <v>100</v>
      </c>
      <c r="CJ3784">
        <v>0</v>
      </c>
      <c r="CK3784">
        <f>YEAR(tbl_Opportunity[[#This Row],[Close Date]])</f>
        <v>2018</v>
      </c>
    </row>
    <row r="3785" spans="1:89">
      <c r="A3785" t="s">
        <v>1438</v>
      </c>
      <c r="B3785" t="b">
        <v>0</v>
      </c>
      <c r="D3785" t="b">
        <v>0</v>
      </c>
      <c r="E3785" t="s">
        <v>4679</v>
      </c>
      <c r="H3785" s="1">
        <v>43454</v>
      </c>
      <c r="I3785" t="b">
        <v>1</v>
      </c>
      <c r="L3785" t="s">
        <v>6561</v>
      </c>
      <c r="O3785" t="s">
        <v>272</v>
      </c>
      <c r="P3785" t="b">
        <v>0</v>
      </c>
      <c r="Q3785" s="2">
        <v>43452.661504629628</v>
      </c>
      <c r="R3785" s="1"/>
      <c r="S3785" t="b">
        <v>0</v>
      </c>
      <c r="U3785" s="1"/>
      <c r="V3785" t="b">
        <v>0</v>
      </c>
      <c r="W3785" s="1">
        <v>43191</v>
      </c>
      <c r="X3785">
        <v>4</v>
      </c>
      <c r="Y3785">
        <v>2018</v>
      </c>
      <c r="Z3785" t="s">
        <v>8</v>
      </c>
      <c r="AA3785" t="s">
        <v>8</v>
      </c>
      <c r="AB3785" t="b">
        <v>0</v>
      </c>
      <c r="AC3785" t="b">
        <v>0</v>
      </c>
      <c r="AE3785" t="b">
        <v>1</v>
      </c>
      <c r="AF3785" t="b">
        <v>0</v>
      </c>
      <c r="AG3785" t="b">
        <v>0</v>
      </c>
      <c r="AI3785" t="b">
        <v>0</v>
      </c>
      <c r="AK3785" t="b">
        <v>0</v>
      </c>
      <c r="AL3785" s="1"/>
      <c r="AM3785" t="s">
        <v>162</v>
      </c>
      <c r="AN3785" s="2">
        <v>44297.83829861111</v>
      </c>
      <c r="AP3785" s="2">
        <v>43454.746990740743</v>
      </c>
      <c r="AQ3785" s="1"/>
      <c r="AS3785" t="b">
        <v>0</v>
      </c>
      <c r="AV3785" t="s">
        <v>213</v>
      </c>
      <c r="BB3785" t="s">
        <v>9486</v>
      </c>
      <c r="BD3785" t="b">
        <v>0</v>
      </c>
      <c r="BH3785" t="s">
        <v>272</v>
      </c>
      <c r="BI3785" t="s">
        <v>200</v>
      </c>
      <c r="BM3785" t="s">
        <v>291</v>
      </c>
      <c r="BN3785" t="s">
        <v>203</v>
      </c>
      <c r="BQ3785" t="s">
        <v>204</v>
      </c>
      <c r="BR3785" t="b">
        <v>0</v>
      </c>
      <c r="BT3785" t="b">
        <v>0</v>
      </c>
      <c r="BW3785" t="s">
        <v>103</v>
      </c>
      <c r="BX3785" t="b">
        <v>0</v>
      </c>
      <c r="BY3785" s="2">
        <v>44376.857569444444</v>
      </c>
      <c r="CB3785" t="b">
        <v>0</v>
      </c>
      <c r="CC3785" t="b">
        <v>1</v>
      </c>
      <c r="CF3785">
        <v>4435</v>
      </c>
      <c r="CH3785">
        <v>4435</v>
      </c>
      <c r="CI3785">
        <v>100</v>
      </c>
      <c r="CJ3785">
        <v>0</v>
      </c>
      <c r="CK3785">
        <f>YEAR(tbl_Opportunity[[#This Row],[Close Date]])</f>
        <v>2018</v>
      </c>
    </row>
    <row r="3786" spans="1:89">
      <c r="A3786" t="s">
        <v>328</v>
      </c>
      <c r="B3786" t="b">
        <v>0</v>
      </c>
      <c r="D3786" t="b">
        <v>0</v>
      </c>
      <c r="E3786" t="s">
        <v>246</v>
      </c>
      <c r="H3786" s="1">
        <v>43745</v>
      </c>
      <c r="I3786" t="b">
        <v>1</v>
      </c>
      <c r="O3786" t="s">
        <v>260</v>
      </c>
      <c r="P3786" t="b">
        <v>0</v>
      </c>
      <c r="Q3786" s="2">
        <v>43440.851620370369</v>
      </c>
      <c r="R3786" s="1"/>
      <c r="S3786" t="b">
        <v>0</v>
      </c>
      <c r="U3786" s="1"/>
      <c r="V3786" t="b">
        <v>0</v>
      </c>
      <c r="W3786" s="1">
        <v>43556</v>
      </c>
      <c r="X3786">
        <v>4</v>
      </c>
      <c r="Y3786">
        <v>2019</v>
      </c>
      <c r="Z3786" t="s">
        <v>8</v>
      </c>
      <c r="AA3786" t="s">
        <v>8</v>
      </c>
      <c r="AB3786" t="b">
        <v>0</v>
      </c>
      <c r="AC3786" t="b">
        <v>0</v>
      </c>
      <c r="AE3786" t="b">
        <v>1</v>
      </c>
      <c r="AF3786" t="b">
        <v>0</v>
      </c>
      <c r="AG3786" t="b">
        <v>0</v>
      </c>
      <c r="AI3786" t="b">
        <v>0</v>
      </c>
      <c r="AK3786" t="b">
        <v>0</v>
      </c>
      <c r="AL3786" s="1"/>
      <c r="AM3786" t="s">
        <v>162</v>
      </c>
      <c r="AN3786" s="2">
        <v>44297.841840277775</v>
      </c>
      <c r="AP3786" s="2">
        <v>43746.230717592596</v>
      </c>
      <c r="AQ3786" s="1"/>
      <c r="AS3786" t="b">
        <v>0</v>
      </c>
      <c r="AV3786" t="s">
        <v>248</v>
      </c>
      <c r="BB3786" t="s">
        <v>9487</v>
      </c>
      <c r="BD3786" t="b">
        <v>0</v>
      </c>
      <c r="BH3786" t="s">
        <v>260</v>
      </c>
      <c r="BI3786" t="s">
        <v>200</v>
      </c>
      <c r="BL3786" t="s">
        <v>9488</v>
      </c>
      <c r="BM3786" t="s">
        <v>291</v>
      </c>
      <c r="BN3786" t="s">
        <v>203</v>
      </c>
      <c r="BQ3786" t="s">
        <v>204</v>
      </c>
      <c r="BR3786" t="b">
        <v>0</v>
      </c>
      <c r="BT3786" t="b">
        <v>0</v>
      </c>
      <c r="BW3786" t="s">
        <v>103</v>
      </c>
      <c r="BX3786" t="b">
        <v>0</v>
      </c>
      <c r="BY3786" s="2">
        <v>44376.857569444444</v>
      </c>
      <c r="CB3786" t="b">
        <v>0</v>
      </c>
      <c r="CC3786" t="b">
        <v>1</v>
      </c>
      <c r="CF3786">
        <v>8850</v>
      </c>
      <c r="CH3786">
        <v>8850</v>
      </c>
      <c r="CI3786">
        <v>100</v>
      </c>
      <c r="CJ3786">
        <v>0</v>
      </c>
      <c r="CK3786">
        <f>YEAR(tbl_Opportunity[[#This Row],[Close Date]])</f>
        <v>2019</v>
      </c>
    </row>
    <row r="3787" spans="1:89">
      <c r="A3787" t="s">
        <v>328</v>
      </c>
      <c r="B3787" t="b">
        <v>0</v>
      </c>
      <c r="D3787" t="b">
        <v>0</v>
      </c>
      <c r="E3787" t="s">
        <v>5898</v>
      </c>
      <c r="H3787" s="1">
        <v>43786</v>
      </c>
      <c r="I3787" t="b">
        <v>1</v>
      </c>
      <c r="O3787" t="s">
        <v>260</v>
      </c>
      <c r="P3787" t="b">
        <v>0</v>
      </c>
      <c r="Q3787" s="2">
        <v>43476.032962962963</v>
      </c>
      <c r="R3787" s="1"/>
      <c r="S3787" t="b">
        <v>0</v>
      </c>
      <c r="U3787" s="1"/>
      <c r="V3787" t="b">
        <v>0</v>
      </c>
      <c r="W3787" s="1">
        <v>43556</v>
      </c>
      <c r="X3787">
        <v>4</v>
      </c>
      <c r="Y3787">
        <v>2019</v>
      </c>
      <c r="Z3787" t="s">
        <v>8</v>
      </c>
      <c r="AA3787" t="s">
        <v>8</v>
      </c>
      <c r="AB3787" t="b">
        <v>0</v>
      </c>
      <c r="AC3787" t="b">
        <v>0</v>
      </c>
      <c r="AE3787" t="b">
        <v>1</v>
      </c>
      <c r="AF3787" t="b">
        <v>0</v>
      </c>
      <c r="AG3787" t="b">
        <v>0</v>
      </c>
      <c r="AH3787" t="s">
        <v>4366</v>
      </c>
      <c r="AI3787" t="b">
        <v>0</v>
      </c>
      <c r="AK3787" t="b">
        <v>0</v>
      </c>
      <c r="AL3787" s="1"/>
      <c r="AM3787" t="s">
        <v>162</v>
      </c>
      <c r="AN3787" s="2">
        <v>44296.95826388889</v>
      </c>
      <c r="AP3787" s="2">
        <v>43787.263055555559</v>
      </c>
      <c r="AQ3787" s="1"/>
      <c r="AS3787" t="b">
        <v>0</v>
      </c>
      <c r="AV3787" t="s">
        <v>105</v>
      </c>
      <c r="BB3787" t="s">
        <v>9489</v>
      </c>
      <c r="BD3787" t="b">
        <v>0</v>
      </c>
      <c r="BH3787" t="s">
        <v>260</v>
      </c>
      <c r="BI3787" t="s">
        <v>200</v>
      </c>
      <c r="BJ3787" t="s">
        <v>216</v>
      </c>
      <c r="BL3787" t="s">
        <v>6367</v>
      </c>
      <c r="BM3787" t="s">
        <v>291</v>
      </c>
      <c r="BN3787" t="s">
        <v>203</v>
      </c>
      <c r="BQ3787" t="s">
        <v>204</v>
      </c>
      <c r="BR3787" t="b">
        <v>0</v>
      </c>
      <c r="BT3787" t="b">
        <v>0</v>
      </c>
      <c r="BW3787" t="s">
        <v>103</v>
      </c>
      <c r="BX3787" t="b">
        <v>0</v>
      </c>
      <c r="BY3787" s="2">
        <v>44376.857569444444</v>
      </c>
      <c r="CB3787" t="b">
        <v>0</v>
      </c>
      <c r="CC3787" t="b">
        <v>1</v>
      </c>
      <c r="CF3787">
        <v>1300</v>
      </c>
      <c r="CH3787">
        <v>1300</v>
      </c>
      <c r="CI3787">
        <v>100</v>
      </c>
      <c r="CJ3787">
        <v>0</v>
      </c>
      <c r="CK3787">
        <f>YEAR(tbl_Opportunity[[#This Row],[Close Date]])</f>
        <v>2019</v>
      </c>
    </row>
    <row r="3788" spans="1:89">
      <c r="A3788" t="s">
        <v>3246</v>
      </c>
      <c r="B3788" t="b">
        <v>0</v>
      </c>
      <c r="D3788" t="b">
        <v>0</v>
      </c>
      <c r="H3788" s="1">
        <v>43808</v>
      </c>
      <c r="I3788" t="b">
        <v>1</v>
      </c>
      <c r="L3788" t="s">
        <v>3247</v>
      </c>
      <c r="O3788" t="s">
        <v>272</v>
      </c>
      <c r="P3788" t="b">
        <v>0</v>
      </c>
      <c r="Q3788" s="2">
        <v>43790.622488425928</v>
      </c>
      <c r="R3788" s="1"/>
      <c r="S3788" t="b">
        <v>0</v>
      </c>
      <c r="U3788" s="1"/>
      <c r="V3788" t="b">
        <v>0</v>
      </c>
      <c r="W3788" s="1">
        <v>43556</v>
      </c>
      <c r="X3788">
        <v>4</v>
      </c>
      <c r="Y3788">
        <v>2019</v>
      </c>
      <c r="Z3788" t="s">
        <v>8</v>
      </c>
      <c r="AA3788" t="s">
        <v>8</v>
      </c>
      <c r="AB3788" t="b">
        <v>0</v>
      </c>
      <c r="AC3788" t="b">
        <v>0</v>
      </c>
      <c r="AE3788" t="b">
        <v>1</v>
      </c>
      <c r="AF3788" t="b">
        <v>0</v>
      </c>
      <c r="AG3788" t="b">
        <v>0</v>
      </c>
      <c r="AI3788" t="b">
        <v>0</v>
      </c>
      <c r="AK3788" t="b">
        <v>0</v>
      </c>
      <c r="AL3788" s="1"/>
      <c r="AM3788" t="s">
        <v>162</v>
      </c>
      <c r="AN3788" s="2">
        <v>44296.95826388889</v>
      </c>
      <c r="AP3788" s="2">
        <v>43808.675416666665</v>
      </c>
      <c r="AQ3788" s="1"/>
      <c r="AS3788" t="b">
        <v>0</v>
      </c>
      <c r="AV3788" t="s">
        <v>176</v>
      </c>
      <c r="BB3788" t="s">
        <v>9490</v>
      </c>
      <c r="BD3788" t="b">
        <v>0</v>
      </c>
      <c r="BH3788" t="s">
        <v>272</v>
      </c>
      <c r="BI3788" t="s">
        <v>6635</v>
      </c>
      <c r="BL3788" t="s">
        <v>3247</v>
      </c>
      <c r="BM3788" t="s">
        <v>291</v>
      </c>
      <c r="BN3788" t="s">
        <v>203</v>
      </c>
      <c r="BQ3788" t="s">
        <v>204</v>
      </c>
      <c r="BR3788" t="b">
        <v>0</v>
      </c>
      <c r="BT3788" t="b">
        <v>0</v>
      </c>
      <c r="BW3788" t="s">
        <v>103</v>
      </c>
      <c r="BX3788" t="b">
        <v>0</v>
      </c>
      <c r="BY3788" s="2">
        <v>44376.857581018521</v>
      </c>
      <c r="CB3788" t="b">
        <v>0</v>
      </c>
      <c r="CC3788" t="b">
        <v>1</v>
      </c>
      <c r="CF3788">
        <v>347</v>
      </c>
      <c r="CH3788">
        <v>347</v>
      </c>
      <c r="CI3788">
        <v>100</v>
      </c>
      <c r="CJ3788">
        <v>0</v>
      </c>
      <c r="CK3788">
        <f>YEAR(tbl_Opportunity[[#This Row],[Close Date]])</f>
        <v>2019</v>
      </c>
    </row>
    <row r="3789" spans="1:89">
      <c r="A3789" t="s">
        <v>2408</v>
      </c>
      <c r="B3789" t="b">
        <v>0</v>
      </c>
      <c r="D3789" t="b">
        <v>0</v>
      </c>
      <c r="H3789" s="1">
        <v>43816</v>
      </c>
      <c r="I3789" t="b">
        <v>1</v>
      </c>
      <c r="L3789" t="s">
        <v>9491</v>
      </c>
      <c r="O3789" t="s">
        <v>272</v>
      </c>
      <c r="P3789" t="b">
        <v>0</v>
      </c>
      <c r="Q3789" s="2">
        <v>43704.568113425928</v>
      </c>
      <c r="R3789" s="1"/>
      <c r="S3789" t="b">
        <v>0</v>
      </c>
      <c r="U3789" s="1"/>
      <c r="V3789" t="b">
        <v>0</v>
      </c>
      <c r="W3789" s="1">
        <v>43556</v>
      </c>
      <c r="X3789">
        <v>4</v>
      </c>
      <c r="Y3789">
        <v>2019</v>
      </c>
      <c r="Z3789" t="s">
        <v>8</v>
      </c>
      <c r="AA3789" t="s">
        <v>8</v>
      </c>
      <c r="AB3789" t="b">
        <v>0</v>
      </c>
      <c r="AC3789" t="b">
        <v>0</v>
      </c>
      <c r="AE3789" t="b">
        <v>1</v>
      </c>
      <c r="AF3789" t="b">
        <v>0</v>
      </c>
      <c r="AG3789" t="b">
        <v>0</v>
      </c>
      <c r="AI3789" t="b">
        <v>0</v>
      </c>
      <c r="AK3789" t="b">
        <v>0</v>
      </c>
      <c r="AL3789" s="1"/>
      <c r="AM3789" t="s">
        <v>162</v>
      </c>
      <c r="AN3789" s="2">
        <v>44296.95826388889</v>
      </c>
      <c r="AP3789" s="2">
        <v>43816.588645833333</v>
      </c>
      <c r="AQ3789" s="1"/>
      <c r="AS3789" t="b">
        <v>0</v>
      </c>
      <c r="AV3789" t="s">
        <v>93</v>
      </c>
      <c r="BB3789" t="s">
        <v>9492</v>
      </c>
      <c r="BD3789" t="b">
        <v>0</v>
      </c>
      <c r="BH3789" t="s">
        <v>272</v>
      </c>
      <c r="BI3789" t="s">
        <v>4697</v>
      </c>
      <c r="BL3789" t="s">
        <v>9491</v>
      </c>
      <c r="BM3789" t="s">
        <v>291</v>
      </c>
      <c r="BN3789" t="s">
        <v>203</v>
      </c>
      <c r="BQ3789" t="s">
        <v>204</v>
      </c>
      <c r="BR3789" t="b">
        <v>0</v>
      </c>
      <c r="BT3789" t="b">
        <v>0</v>
      </c>
      <c r="BW3789" t="s">
        <v>103</v>
      </c>
      <c r="BX3789" t="b">
        <v>0</v>
      </c>
      <c r="BY3789" s="2">
        <v>44376.857569444444</v>
      </c>
      <c r="CB3789" t="b">
        <v>0</v>
      </c>
      <c r="CC3789" t="b">
        <v>1</v>
      </c>
      <c r="CF3789">
        <v>5632</v>
      </c>
      <c r="CH3789">
        <v>5632</v>
      </c>
      <c r="CI3789">
        <v>100</v>
      </c>
      <c r="CJ3789">
        <v>0</v>
      </c>
      <c r="CK3789">
        <f>YEAR(tbl_Opportunity[[#This Row],[Close Date]])</f>
        <v>2019</v>
      </c>
    </row>
    <row r="3790" spans="1:89">
      <c r="A3790" t="s">
        <v>223</v>
      </c>
      <c r="B3790" t="b">
        <v>0</v>
      </c>
      <c r="D3790" t="b">
        <v>0</v>
      </c>
      <c r="E3790" t="s">
        <v>4078</v>
      </c>
      <c r="H3790" s="1">
        <v>43759</v>
      </c>
      <c r="I3790" t="b">
        <v>1</v>
      </c>
      <c r="L3790" t="s">
        <v>567</v>
      </c>
      <c r="O3790" t="s">
        <v>272</v>
      </c>
      <c r="P3790" t="b">
        <v>0</v>
      </c>
      <c r="Q3790" s="2">
        <v>43696.688067129631</v>
      </c>
      <c r="R3790" s="1"/>
      <c r="S3790" t="b">
        <v>0</v>
      </c>
      <c r="U3790" s="1"/>
      <c r="V3790" t="b">
        <v>0</v>
      </c>
      <c r="W3790" s="1">
        <v>43556</v>
      </c>
      <c r="X3790">
        <v>4</v>
      </c>
      <c r="Y3790">
        <v>2019</v>
      </c>
      <c r="Z3790" t="s">
        <v>8</v>
      </c>
      <c r="AA3790" t="s">
        <v>8</v>
      </c>
      <c r="AB3790" t="b">
        <v>0</v>
      </c>
      <c r="AC3790" t="b">
        <v>0</v>
      </c>
      <c r="AE3790" t="b">
        <v>1</v>
      </c>
      <c r="AF3790" t="b">
        <v>0</v>
      </c>
      <c r="AG3790" t="b">
        <v>0</v>
      </c>
      <c r="AI3790" t="b">
        <v>0</v>
      </c>
      <c r="AK3790" t="b">
        <v>0</v>
      </c>
      <c r="AL3790" s="1"/>
      <c r="AM3790" t="s">
        <v>162</v>
      </c>
      <c r="AN3790" s="2">
        <v>44297.841400462959</v>
      </c>
      <c r="AP3790" s="2">
        <v>43759.807951388888</v>
      </c>
      <c r="AQ3790" s="1"/>
      <c r="AS3790" t="b">
        <v>0</v>
      </c>
      <c r="AV3790" t="s">
        <v>93</v>
      </c>
      <c r="BB3790" t="s">
        <v>9493</v>
      </c>
      <c r="BD3790" t="b">
        <v>0</v>
      </c>
      <c r="BH3790" t="s">
        <v>272</v>
      </c>
      <c r="BI3790" t="s">
        <v>549</v>
      </c>
      <c r="BL3790" t="s">
        <v>567</v>
      </c>
      <c r="BM3790" t="s">
        <v>291</v>
      </c>
      <c r="BN3790" t="s">
        <v>203</v>
      </c>
      <c r="BQ3790" t="s">
        <v>204</v>
      </c>
      <c r="BR3790" t="b">
        <v>0</v>
      </c>
      <c r="BT3790" t="b">
        <v>0</v>
      </c>
      <c r="BW3790" t="s">
        <v>103</v>
      </c>
      <c r="BX3790" t="b">
        <v>0</v>
      </c>
      <c r="BY3790" s="2">
        <v>44376.857569444444</v>
      </c>
      <c r="CB3790" t="b">
        <v>0</v>
      </c>
      <c r="CC3790" t="b">
        <v>1</v>
      </c>
      <c r="CF3790">
        <v>1340</v>
      </c>
      <c r="CH3790">
        <v>1340</v>
      </c>
      <c r="CI3790">
        <v>100</v>
      </c>
      <c r="CJ3790">
        <v>0</v>
      </c>
      <c r="CK3790">
        <f>YEAR(tbl_Opportunity[[#This Row],[Close Date]])</f>
        <v>2019</v>
      </c>
    </row>
    <row r="3791" spans="1:89">
      <c r="A3791" t="s">
        <v>223</v>
      </c>
      <c r="B3791" t="b">
        <v>0</v>
      </c>
      <c r="D3791" t="b">
        <v>0</v>
      </c>
      <c r="H3791" s="1">
        <v>43759</v>
      </c>
      <c r="I3791" t="b">
        <v>1</v>
      </c>
      <c r="O3791" t="s">
        <v>272</v>
      </c>
      <c r="P3791" t="b">
        <v>0</v>
      </c>
      <c r="Q3791" s="2">
        <v>43696.779733796298</v>
      </c>
      <c r="R3791" s="1"/>
      <c r="S3791" t="b">
        <v>0</v>
      </c>
      <c r="U3791" s="1"/>
      <c r="V3791" t="b">
        <v>0</v>
      </c>
      <c r="W3791" s="1">
        <v>43556</v>
      </c>
      <c r="X3791">
        <v>4</v>
      </c>
      <c r="Y3791">
        <v>2019</v>
      </c>
      <c r="Z3791" t="s">
        <v>8</v>
      </c>
      <c r="AA3791" t="s">
        <v>8</v>
      </c>
      <c r="AB3791" t="b">
        <v>0</v>
      </c>
      <c r="AC3791" t="b">
        <v>0</v>
      </c>
      <c r="AE3791" t="b">
        <v>1</v>
      </c>
      <c r="AF3791" t="b">
        <v>0</v>
      </c>
      <c r="AG3791" t="b">
        <v>0</v>
      </c>
      <c r="AI3791" t="b">
        <v>0</v>
      </c>
      <c r="AK3791" t="b">
        <v>0</v>
      </c>
      <c r="AL3791" s="1"/>
      <c r="AM3791" t="s">
        <v>162</v>
      </c>
      <c r="AN3791" s="2">
        <v>44297.8278587963</v>
      </c>
      <c r="AP3791" s="2">
        <v>43759.807581018518</v>
      </c>
      <c r="AQ3791" s="1"/>
      <c r="AS3791" t="b">
        <v>0</v>
      </c>
      <c r="AV3791" t="s">
        <v>153</v>
      </c>
      <c r="BB3791" t="s">
        <v>9494</v>
      </c>
      <c r="BD3791" t="b">
        <v>0</v>
      </c>
      <c r="BH3791" t="s">
        <v>272</v>
      </c>
      <c r="BI3791" t="s">
        <v>549</v>
      </c>
      <c r="BL3791" t="s">
        <v>567</v>
      </c>
      <c r="BM3791" t="s">
        <v>291</v>
      </c>
      <c r="BN3791" t="s">
        <v>203</v>
      </c>
      <c r="BO3791" t="s">
        <v>567</v>
      </c>
      <c r="BQ3791" t="s">
        <v>204</v>
      </c>
      <c r="BR3791" t="b">
        <v>0</v>
      </c>
      <c r="BT3791" t="b">
        <v>0</v>
      </c>
      <c r="BW3791" t="s">
        <v>103</v>
      </c>
      <c r="BX3791" t="b">
        <v>0</v>
      </c>
      <c r="BY3791" s="2">
        <v>44376.857569444444</v>
      </c>
      <c r="CB3791" t="b">
        <v>0</v>
      </c>
      <c r="CC3791" t="b">
        <v>1</v>
      </c>
      <c r="CF3791">
        <v>4450</v>
      </c>
      <c r="CH3791">
        <v>4450</v>
      </c>
      <c r="CI3791">
        <v>100</v>
      </c>
      <c r="CJ3791">
        <v>0</v>
      </c>
      <c r="CK3791">
        <f>YEAR(tbl_Opportunity[[#This Row],[Close Date]])</f>
        <v>2019</v>
      </c>
    </row>
    <row r="3792" spans="1:89">
      <c r="A3792" t="s">
        <v>1087</v>
      </c>
      <c r="B3792" t="b">
        <v>0</v>
      </c>
      <c r="D3792" t="b">
        <v>0</v>
      </c>
      <c r="E3792" t="s">
        <v>6698</v>
      </c>
      <c r="H3792" s="1">
        <v>43749</v>
      </c>
      <c r="I3792" t="b">
        <v>1</v>
      </c>
      <c r="L3792" t="s">
        <v>6726</v>
      </c>
      <c r="O3792" t="s">
        <v>272</v>
      </c>
      <c r="P3792" t="b">
        <v>0</v>
      </c>
      <c r="Q3792" s="2">
        <v>43657.535983796297</v>
      </c>
      <c r="R3792" s="1"/>
      <c r="S3792" t="b">
        <v>0</v>
      </c>
      <c r="U3792" s="1"/>
      <c r="V3792" t="b">
        <v>0</v>
      </c>
      <c r="W3792" s="1">
        <v>43556</v>
      </c>
      <c r="X3792">
        <v>4</v>
      </c>
      <c r="Y3792">
        <v>2019</v>
      </c>
      <c r="Z3792" t="s">
        <v>8</v>
      </c>
      <c r="AA3792" t="s">
        <v>8</v>
      </c>
      <c r="AB3792" t="b">
        <v>0</v>
      </c>
      <c r="AC3792" t="b">
        <v>0</v>
      </c>
      <c r="AE3792" t="b">
        <v>1</v>
      </c>
      <c r="AF3792" t="b">
        <v>0</v>
      </c>
      <c r="AG3792" t="b">
        <v>0</v>
      </c>
      <c r="AI3792" t="b">
        <v>0</v>
      </c>
      <c r="AK3792" t="b">
        <v>0</v>
      </c>
      <c r="AL3792" s="1"/>
      <c r="AM3792" t="s">
        <v>162</v>
      </c>
      <c r="AN3792" s="2">
        <v>44296.95826388889</v>
      </c>
      <c r="AP3792" s="2">
        <v>43774.627268518518</v>
      </c>
      <c r="AQ3792" s="1"/>
      <c r="AS3792" t="b">
        <v>0</v>
      </c>
      <c r="AV3792" t="s">
        <v>93</v>
      </c>
      <c r="BB3792" t="s">
        <v>9495</v>
      </c>
      <c r="BD3792" t="b">
        <v>0</v>
      </c>
      <c r="BH3792" t="s">
        <v>272</v>
      </c>
      <c r="BI3792" t="s">
        <v>549</v>
      </c>
      <c r="BL3792" t="s">
        <v>6726</v>
      </c>
      <c r="BM3792" t="s">
        <v>291</v>
      </c>
      <c r="BN3792" t="s">
        <v>203</v>
      </c>
      <c r="BQ3792" t="s">
        <v>204</v>
      </c>
      <c r="BR3792" t="b">
        <v>0</v>
      </c>
      <c r="BT3792" t="b">
        <v>0</v>
      </c>
      <c r="BW3792" t="s">
        <v>103</v>
      </c>
      <c r="BX3792" t="b">
        <v>0</v>
      </c>
      <c r="BY3792" s="2">
        <v>44376.857569444444</v>
      </c>
      <c r="CB3792" t="b">
        <v>0</v>
      </c>
      <c r="CC3792" t="b">
        <v>1</v>
      </c>
      <c r="CF3792">
        <v>670</v>
      </c>
      <c r="CH3792">
        <v>670</v>
      </c>
      <c r="CI3792">
        <v>100</v>
      </c>
      <c r="CJ3792">
        <v>0</v>
      </c>
      <c r="CK3792">
        <f>YEAR(tbl_Opportunity[[#This Row],[Close Date]])</f>
        <v>2019</v>
      </c>
    </row>
    <row r="3793" spans="1:89">
      <c r="A3793" t="s">
        <v>281</v>
      </c>
      <c r="B3793" t="b">
        <v>0</v>
      </c>
      <c r="D3793" t="b">
        <v>0</v>
      </c>
      <c r="H3793" s="1">
        <v>43750</v>
      </c>
      <c r="I3793" t="b">
        <v>1</v>
      </c>
      <c r="L3793" t="s">
        <v>8967</v>
      </c>
      <c r="O3793" t="s">
        <v>272</v>
      </c>
      <c r="P3793" t="b">
        <v>0</v>
      </c>
      <c r="Q3793" s="2">
        <v>43658.631898148145</v>
      </c>
      <c r="R3793" s="1"/>
      <c r="S3793" t="b">
        <v>0</v>
      </c>
      <c r="U3793" s="1"/>
      <c r="V3793" t="b">
        <v>0</v>
      </c>
      <c r="W3793" s="1">
        <v>43556</v>
      </c>
      <c r="X3793">
        <v>4</v>
      </c>
      <c r="Y3793">
        <v>2019</v>
      </c>
      <c r="Z3793" t="s">
        <v>8</v>
      </c>
      <c r="AA3793" t="s">
        <v>8</v>
      </c>
      <c r="AB3793" t="b">
        <v>0</v>
      </c>
      <c r="AC3793" t="b">
        <v>0</v>
      </c>
      <c r="AE3793" t="b">
        <v>1</v>
      </c>
      <c r="AF3793" t="b">
        <v>0</v>
      </c>
      <c r="AG3793" t="b">
        <v>0</v>
      </c>
      <c r="AI3793" t="b">
        <v>0</v>
      </c>
      <c r="AK3793" t="b">
        <v>0</v>
      </c>
      <c r="AL3793" s="1"/>
      <c r="AM3793" t="s">
        <v>162</v>
      </c>
      <c r="AN3793" s="2">
        <v>44297.8278587963</v>
      </c>
      <c r="AP3793" s="2">
        <v>43759.801979166667</v>
      </c>
      <c r="AQ3793" s="1"/>
      <c r="AS3793" t="b">
        <v>0</v>
      </c>
      <c r="AV3793" t="s">
        <v>153</v>
      </c>
      <c r="BB3793" t="s">
        <v>9496</v>
      </c>
      <c r="BD3793" t="b">
        <v>0</v>
      </c>
      <c r="BH3793" t="s">
        <v>272</v>
      </c>
      <c r="BI3793" t="s">
        <v>549</v>
      </c>
      <c r="BL3793" t="s">
        <v>8967</v>
      </c>
      <c r="BM3793" t="s">
        <v>291</v>
      </c>
      <c r="BN3793" t="s">
        <v>203</v>
      </c>
      <c r="BQ3793" t="s">
        <v>204</v>
      </c>
      <c r="BR3793" t="b">
        <v>0</v>
      </c>
      <c r="BT3793" t="b">
        <v>0</v>
      </c>
      <c r="BW3793" t="s">
        <v>103</v>
      </c>
      <c r="BX3793" t="b">
        <v>0</v>
      </c>
      <c r="BY3793" s="2">
        <v>44376.857569444444</v>
      </c>
      <c r="CB3793" t="b">
        <v>0</v>
      </c>
      <c r="CC3793" t="b">
        <v>1</v>
      </c>
      <c r="CF3793">
        <v>3245</v>
      </c>
      <c r="CH3793">
        <v>3245</v>
      </c>
      <c r="CI3793">
        <v>100</v>
      </c>
      <c r="CJ3793">
        <v>0</v>
      </c>
      <c r="CK3793">
        <f>YEAR(tbl_Opportunity[[#This Row],[Close Date]])</f>
        <v>2019</v>
      </c>
    </row>
    <row r="3794" spans="1:89">
      <c r="A3794" t="s">
        <v>1261</v>
      </c>
      <c r="B3794" t="b">
        <v>0</v>
      </c>
      <c r="D3794" t="b">
        <v>0</v>
      </c>
      <c r="E3794" t="s">
        <v>1005</v>
      </c>
      <c r="H3794" s="1">
        <v>43756</v>
      </c>
      <c r="I3794" t="b">
        <v>1</v>
      </c>
      <c r="L3794" t="s">
        <v>1262</v>
      </c>
      <c r="O3794" t="s">
        <v>272</v>
      </c>
      <c r="P3794" t="b">
        <v>0</v>
      </c>
      <c r="Q3794" s="2">
        <v>43664.657418981478</v>
      </c>
      <c r="R3794" s="1"/>
      <c r="S3794" t="b">
        <v>0</v>
      </c>
      <c r="U3794" s="1"/>
      <c r="V3794" t="b">
        <v>0</v>
      </c>
      <c r="W3794" s="1">
        <v>43556</v>
      </c>
      <c r="X3794">
        <v>4</v>
      </c>
      <c r="Y3794">
        <v>2019</v>
      </c>
      <c r="Z3794" t="s">
        <v>8</v>
      </c>
      <c r="AA3794" t="s">
        <v>8</v>
      </c>
      <c r="AB3794" t="b">
        <v>0</v>
      </c>
      <c r="AC3794" t="b">
        <v>0</v>
      </c>
      <c r="AE3794" t="b">
        <v>1</v>
      </c>
      <c r="AF3794" t="b">
        <v>0</v>
      </c>
      <c r="AG3794" t="b">
        <v>0</v>
      </c>
      <c r="AI3794" t="b">
        <v>0</v>
      </c>
      <c r="AK3794" t="b">
        <v>0</v>
      </c>
      <c r="AL3794" s="1"/>
      <c r="AM3794" t="s">
        <v>162</v>
      </c>
      <c r="AN3794" s="2">
        <v>44296.95826388889</v>
      </c>
      <c r="AP3794" s="2">
        <v>43760.550682870373</v>
      </c>
      <c r="AQ3794" s="1"/>
      <c r="AS3794" t="b">
        <v>0</v>
      </c>
      <c r="AV3794" t="s">
        <v>176</v>
      </c>
      <c r="BB3794" t="s">
        <v>9497</v>
      </c>
      <c r="BD3794" t="b">
        <v>0</v>
      </c>
      <c r="BH3794" t="s">
        <v>272</v>
      </c>
      <c r="BI3794" t="s">
        <v>549</v>
      </c>
      <c r="BL3794" t="s">
        <v>1262</v>
      </c>
      <c r="BM3794" t="s">
        <v>291</v>
      </c>
      <c r="BN3794" t="s">
        <v>203</v>
      </c>
      <c r="BQ3794" t="s">
        <v>204</v>
      </c>
      <c r="BR3794" t="b">
        <v>0</v>
      </c>
      <c r="BT3794" t="b">
        <v>0</v>
      </c>
      <c r="BW3794" t="s">
        <v>103</v>
      </c>
      <c r="BX3794" t="b">
        <v>0</v>
      </c>
      <c r="BY3794" s="2">
        <v>44376.857569444444</v>
      </c>
      <c r="CB3794" t="b">
        <v>0</v>
      </c>
      <c r="CC3794" t="b">
        <v>1</v>
      </c>
      <c r="CF3794">
        <v>3915</v>
      </c>
      <c r="CH3794">
        <v>3915</v>
      </c>
      <c r="CI3794">
        <v>100</v>
      </c>
      <c r="CJ3794">
        <v>0</v>
      </c>
      <c r="CK3794">
        <f>YEAR(tbl_Opportunity[[#This Row],[Close Date]])</f>
        <v>2019</v>
      </c>
    </row>
    <row r="3795" spans="1:89">
      <c r="A3795" t="s">
        <v>328</v>
      </c>
      <c r="B3795" t="b">
        <v>0</v>
      </c>
      <c r="D3795" t="b">
        <v>0</v>
      </c>
      <c r="H3795" s="1">
        <v>43770</v>
      </c>
      <c r="I3795" t="b">
        <v>1</v>
      </c>
      <c r="L3795" t="s">
        <v>6783</v>
      </c>
      <c r="O3795" t="s">
        <v>272</v>
      </c>
      <c r="P3795" t="b">
        <v>0</v>
      </c>
      <c r="Q3795" s="2">
        <v>43678.738298611112</v>
      </c>
      <c r="R3795" s="1"/>
      <c r="S3795" t="b">
        <v>0</v>
      </c>
      <c r="U3795" s="1"/>
      <c r="V3795" t="b">
        <v>0</v>
      </c>
      <c r="W3795" s="1">
        <v>43556</v>
      </c>
      <c r="X3795">
        <v>4</v>
      </c>
      <c r="Y3795">
        <v>2019</v>
      </c>
      <c r="Z3795" t="s">
        <v>8</v>
      </c>
      <c r="AA3795" t="s">
        <v>8</v>
      </c>
      <c r="AB3795" t="b">
        <v>0</v>
      </c>
      <c r="AC3795" t="b">
        <v>0</v>
      </c>
      <c r="AE3795" t="b">
        <v>1</v>
      </c>
      <c r="AF3795" t="b">
        <v>0</v>
      </c>
      <c r="AG3795" t="b">
        <v>0</v>
      </c>
      <c r="AI3795" t="b">
        <v>0</v>
      </c>
      <c r="AK3795" t="b">
        <v>0</v>
      </c>
      <c r="AL3795" s="1"/>
      <c r="AM3795" t="s">
        <v>162</v>
      </c>
      <c r="AN3795" s="2">
        <v>44296.95826388889</v>
      </c>
      <c r="AP3795" s="2">
        <v>43774.616782407407</v>
      </c>
      <c r="AQ3795" s="1"/>
      <c r="AS3795" t="b">
        <v>0</v>
      </c>
      <c r="AV3795" t="s">
        <v>3922</v>
      </c>
      <c r="BB3795" t="s">
        <v>9498</v>
      </c>
      <c r="BD3795" t="b">
        <v>0</v>
      </c>
      <c r="BH3795" t="s">
        <v>272</v>
      </c>
      <c r="BI3795" t="s">
        <v>549</v>
      </c>
      <c r="BL3795" t="s">
        <v>6783</v>
      </c>
      <c r="BM3795" t="s">
        <v>291</v>
      </c>
      <c r="BN3795" t="s">
        <v>203</v>
      </c>
      <c r="BQ3795" t="s">
        <v>204</v>
      </c>
      <c r="BR3795" t="b">
        <v>0</v>
      </c>
      <c r="BT3795" t="b">
        <v>0</v>
      </c>
      <c r="BW3795" t="s">
        <v>103</v>
      </c>
      <c r="BX3795" t="b">
        <v>0</v>
      </c>
      <c r="BY3795" s="2">
        <v>44376.857569444444</v>
      </c>
      <c r="CB3795" t="b">
        <v>0</v>
      </c>
      <c r="CC3795" t="b">
        <v>1</v>
      </c>
      <c r="CF3795">
        <v>670</v>
      </c>
      <c r="CH3795">
        <v>670</v>
      </c>
      <c r="CI3795">
        <v>100</v>
      </c>
      <c r="CJ3795">
        <v>0</v>
      </c>
      <c r="CK3795">
        <f>YEAR(tbl_Opportunity[[#This Row],[Close Date]])</f>
        <v>2019</v>
      </c>
    </row>
    <row r="3796" spans="1:89">
      <c r="A3796" t="s">
        <v>1087</v>
      </c>
      <c r="B3796" t="b">
        <v>0</v>
      </c>
      <c r="D3796" t="b">
        <v>0</v>
      </c>
      <c r="E3796" t="s">
        <v>6698</v>
      </c>
      <c r="H3796" s="1">
        <v>43771</v>
      </c>
      <c r="I3796" t="b">
        <v>1</v>
      </c>
      <c r="L3796" t="s">
        <v>6726</v>
      </c>
      <c r="O3796" t="s">
        <v>272</v>
      </c>
      <c r="P3796" t="b">
        <v>0</v>
      </c>
      <c r="Q3796" s="2">
        <v>43679.774224537039</v>
      </c>
      <c r="R3796" s="1"/>
      <c r="S3796" t="b">
        <v>0</v>
      </c>
      <c r="U3796" s="1"/>
      <c r="V3796" t="b">
        <v>0</v>
      </c>
      <c r="W3796" s="1">
        <v>43556</v>
      </c>
      <c r="X3796">
        <v>4</v>
      </c>
      <c r="Y3796">
        <v>2019</v>
      </c>
      <c r="Z3796" t="s">
        <v>8</v>
      </c>
      <c r="AA3796" t="s">
        <v>8</v>
      </c>
      <c r="AB3796" t="b">
        <v>0</v>
      </c>
      <c r="AC3796" t="b">
        <v>0</v>
      </c>
      <c r="AE3796" t="b">
        <v>1</v>
      </c>
      <c r="AF3796" t="b">
        <v>0</v>
      </c>
      <c r="AG3796" t="b">
        <v>0</v>
      </c>
      <c r="AI3796" t="b">
        <v>0</v>
      </c>
      <c r="AK3796" t="b">
        <v>0</v>
      </c>
      <c r="AL3796" s="1"/>
      <c r="AM3796" t="s">
        <v>162</v>
      </c>
      <c r="AN3796" s="2">
        <v>44296.95826388889</v>
      </c>
      <c r="AP3796" s="2">
        <v>43774.628136574072</v>
      </c>
      <c r="AQ3796" s="1"/>
      <c r="AS3796" t="b">
        <v>0</v>
      </c>
      <c r="AV3796" t="s">
        <v>93</v>
      </c>
      <c r="BB3796" t="s">
        <v>9499</v>
      </c>
      <c r="BD3796" t="b">
        <v>0</v>
      </c>
      <c r="BH3796" t="s">
        <v>272</v>
      </c>
      <c r="BI3796" t="s">
        <v>549</v>
      </c>
      <c r="BL3796" t="s">
        <v>6726</v>
      </c>
      <c r="BM3796" t="s">
        <v>291</v>
      </c>
      <c r="BN3796" t="s">
        <v>203</v>
      </c>
      <c r="BQ3796" t="s">
        <v>204</v>
      </c>
      <c r="BR3796" t="b">
        <v>0</v>
      </c>
      <c r="BT3796" t="b">
        <v>0</v>
      </c>
      <c r="BW3796" t="s">
        <v>103</v>
      </c>
      <c r="BX3796" t="b">
        <v>0</v>
      </c>
      <c r="BY3796" s="2">
        <v>44376.857569444444</v>
      </c>
      <c r="CB3796" t="b">
        <v>0</v>
      </c>
      <c r="CC3796" t="b">
        <v>1</v>
      </c>
      <c r="CF3796">
        <v>11610</v>
      </c>
      <c r="CH3796">
        <v>11610</v>
      </c>
      <c r="CI3796">
        <v>100</v>
      </c>
      <c r="CJ3796">
        <v>0</v>
      </c>
      <c r="CK3796">
        <f>YEAR(tbl_Opportunity[[#This Row],[Close Date]])</f>
        <v>2019</v>
      </c>
    </row>
    <row r="3797" spans="1:89">
      <c r="A3797" t="s">
        <v>1261</v>
      </c>
      <c r="B3797" t="b">
        <v>0</v>
      </c>
      <c r="D3797" t="b">
        <v>0</v>
      </c>
      <c r="E3797" t="s">
        <v>1005</v>
      </c>
      <c r="H3797" s="1">
        <v>43760</v>
      </c>
      <c r="I3797" t="b">
        <v>1</v>
      </c>
      <c r="L3797" t="s">
        <v>1262</v>
      </c>
      <c r="O3797" t="s">
        <v>272</v>
      </c>
      <c r="P3797" t="b">
        <v>0</v>
      </c>
      <c r="Q3797" s="2">
        <v>43683.569143518522</v>
      </c>
      <c r="R3797" s="1"/>
      <c r="S3797" t="b">
        <v>0</v>
      </c>
      <c r="U3797" s="1"/>
      <c r="V3797" t="b">
        <v>0</v>
      </c>
      <c r="W3797" s="1">
        <v>43556</v>
      </c>
      <c r="X3797">
        <v>4</v>
      </c>
      <c r="Y3797">
        <v>2019</v>
      </c>
      <c r="Z3797" t="s">
        <v>8</v>
      </c>
      <c r="AA3797" t="s">
        <v>8</v>
      </c>
      <c r="AB3797" t="b">
        <v>0</v>
      </c>
      <c r="AC3797" t="b">
        <v>0</v>
      </c>
      <c r="AE3797" t="b">
        <v>1</v>
      </c>
      <c r="AF3797" t="b">
        <v>0</v>
      </c>
      <c r="AG3797" t="b">
        <v>0</v>
      </c>
      <c r="AI3797" t="b">
        <v>0</v>
      </c>
      <c r="AK3797" t="b">
        <v>0</v>
      </c>
      <c r="AL3797" s="1"/>
      <c r="AM3797" t="s">
        <v>162</v>
      </c>
      <c r="AN3797" s="2">
        <v>44296.95826388889</v>
      </c>
      <c r="AP3797" s="2">
        <v>43760.554513888892</v>
      </c>
      <c r="AQ3797" s="1"/>
      <c r="AS3797" t="b">
        <v>0</v>
      </c>
      <c r="AV3797" t="s">
        <v>176</v>
      </c>
      <c r="BB3797" t="s">
        <v>9500</v>
      </c>
      <c r="BD3797" t="b">
        <v>0</v>
      </c>
      <c r="BH3797" t="s">
        <v>272</v>
      </c>
      <c r="BI3797" t="s">
        <v>549</v>
      </c>
      <c r="BL3797" t="s">
        <v>1262</v>
      </c>
      <c r="BM3797" t="s">
        <v>291</v>
      </c>
      <c r="BN3797" t="s">
        <v>203</v>
      </c>
      <c r="BQ3797" t="s">
        <v>204</v>
      </c>
      <c r="BR3797" t="b">
        <v>0</v>
      </c>
      <c r="BT3797" t="b">
        <v>0</v>
      </c>
      <c r="BW3797" t="s">
        <v>103</v>
      </c>
      <c r="BX3797" t="b">
        <v>0</v>
      </c>
      <c r="BY3797" s="2">
        <v>44376.857569444444</v>
      </c>
      <c r="CB3797" t="b">
        <v>0</v>
      </c>
      <c r="CC3797" t="b">
        <v>1</v>
      </c>
      <c r="CF3797">
        <v>4995</v>
      </c>
      <c r="CH3797">
        <v>4995</v>
      </c>
      <c r="CI3797">
        <v>100</v>
      </c>
      <c r="CJ3797">
        <v>0</v>
      </c>
      <c r="CK3797">
        <f>YEAR(tbl_Opportunity[[#This Row],[Close Date]])</f>
        <v>2019</v>
      </c>
    </row>
    <row r="3798" spans="1:89">
      <c r="A3798" t="s">
        <v>5753</v>
      </c>
      <c r="B3798" t="b">
        <v>0</v>
      </c>
      <c r="D3798" t="b">
        <v>0</v>
      </c>
      <c r="E3798" t="s">
        <v>4679</v>
      </c>
      <c r="H3798" s="1">
        <v>43759</v>
      </c>
      <c r="I3798" t="b">
        <v>1</v>
      </c>
      <c r="L3798" t="s">
        <v>5754</v>
      </c>
      <c r="O3798" t="s">
        <v>272</v>
      </c>
      <c r="P3798" t="b">
        <v>0</v>
      </c>
      <c r="Q3798" s="2">
        <v>43692.555011574077</v>
      </c>
      <c r="R3798" s="1"/>
      <c r="S3798" t="b">
        <v>0</v>
      </c>
      <c r="U3798" s="1"/>
      <c r="V3798" t="b">
        <v>0</v>
      </c>
      <c r="W3798" s="1">
        <v>43556</v>
      </c>
      <c r="X3798">
        <v>4</v>
      </c>
      <c r="Y3798">
        <v>2019</v>
      </c>
      <c r="Z3798" t="s">
        <v>8</v>
      </c>
      <c r="AA3798" t="s">
        <v>8</v>
      </c>
      <c r="AB3798" t="b">
        <v>0</v>
      </c>
      <c r="AC3798" t="b">
        <v>0</v>
      </c>
      <c r="AE3798" t="b">
        <v>1</v>
      </c>
      <c r="AF3798" t="b">
        <v>0</v>
      </c>
      <c r="AG3798" t="b">
        <v>0</v>
      </c>
      <c r="AI3798" t="b">
        <v>0</v>
      </c>
      <c r="AK3798" t="b">
        <v>0</v>
      </c>
      <c r="AL3798" s="1"/>
      <c r="AM3798" t="s">
        <v>162</v>
      </c>
      <c r="AN3798" s="2">
        <v>44296.95826388889</v>
      </c>
      <c r="AP3798" s="2">
        <v>43759.809386574074</v>
      </c>
      <c r="AQ3798" s="1"/>
      <c r="AS3798" t="b">
        <v>0</v>
      </c>
      <c r="AV3798" t="s">
        <v>2820</v>
      </c>
      <c r="BB3798" t="s">
        <v>9501</v>
      </c>
      <c r="BD3798" t="b">
        <v>0</v>
      </c>
      <c r="BH3798" t="s">
        <v>272</v>
      </c>
      <c r="BI3798" t="s">
        <v>549</v>
      </c>
      <c r="BL3798" t="s">
        <v>5754</v>
      </c>
      <c r="BM3798" t="s">
        <v>291</v>
      </c>
      <c r="BN3798" t="s">
        <v>203</v>
      </c>
      <c r="BQ3798" t="s">
        <v>204</v>
      </c>
      <c r="BR3798" t="b">
        <v>0</v>
      </c>
      <c r="BT3798" t="b">
        <v>0</v>
      </c>
      <c r="BW3798" t="s">
        <v>103</v>
      </c>
      <c r="BX3798" t="b">
        <v>0</v>
      </c>
      <c r="BY3798" s="2">
        <v>44376.857569444444</v>
      </c>
      <c r="CB3798" t="b">
        <v>0</v>
      </c>
      <c r="CC3798" t="b">
        <v>1</v>
      </c>
      <c r="CF3798">
        <v>3915</v>
      </c>
      <c r="CH3798">
        <v>3915</v>
      </c>
      <c r="CI3798">
        <v>100</v>
      </c>
      <c r="CJ3798">
        <v>0</v>
      </c>
      <c r="CK3798">
        <f>YEAR(tbl_Opportunity[[#This Row],[Close Date]])</f>
        <v>2019</v>
      </c>
    </row>
    <row r="3799" spans="1:89">
      <c r="A3799" t="s">
        <v>208</v>
      </c>
      <c r="B3799" t="b">
        <v>0</v>
      </c>
      <c r="D3799" t="b">
        <v>0</v>
      </c>
      <c r="E3799" t="s">
        <v>6025</v>
      </c>
      <c r="H3799" s="1">
        <v>43759</v>
      </c>
      <c r="I3799" t="b">
        <v>1</v>
      </c>
      <c r="L3799" t="s">
        <v>2450</v>
      </c>
      <c r="O3799" t="s">
        <v>272</v>
      </c>
      <c r="P3799" t="b">
        <v>0</v>
      </c>
      <c r="Q3799" s="2">
        <v>43700.8202662037</v>
      </c>
      <c r="R3799" s="1"/>
      <c r="S3799" t="b">
        <v>0</v>
      </c>
      <c r="U3799" s="1"/>
      <c r="V3799" t="b">
        <v>0</v>
      </c>
      <c r="W3799" s="1">
        <v>43556</v>
      </c>
      <c r="X3799">
        <v>4</v>
      </c>
      <c r="Y3799">
        <v>2019</v>
      </c>
      <c r="Z3799" t="s">
        <v>8</v>
      </c>
      <c r="AA3799" t="s">
        <v>8</v>
      </c>
      <c r="AB3799" t="b">
        <v>0</v>
      </c>
      <c r="AC3799" t="b">
        <v>0</v>
      </c>
      <c r="AE3799" t="b">
        <v>1</v>
      </c>
      <c r="AF3799" t="b">
        <v>0</v>
      </c>
      <c r="AG3799" t="b">
        <v>0</v>
      </c>
      <c r="AI3799" t="b">
        <v>0</v>
      </c>
      <c r="AK3799" t="b">
        <v>0</v>
      </c>
      <c r="AL3799" s="1"/>
      <c r="AM3799" t="s">
        <v>162</v>
      </c>
      <c r="AN3799" s="2">
        <v>44296.95826388889</v>
      </c>
      <c r="AP3799" s="2">
        <v>43759.808819444443</v>
      </c>
      <c r="AQ3799" s="1"/>
      <c r="AS3799" t="b">
        <v>0</v>
      </c>
      <c r="AV3799" t="s">
        <v>105</v>
      </c>
      <c r="BB3799" t="s">
        <v>9502</v>
      </c>
      <c r="BD3799" t="b">
        <v>0</v>
      </c>
      <c r="BH3799" t="s">
        <v>272</v>
      </c>
      <c r="BI3799" t="s">
        <v>549</v>
      </c>
      <c r="BL3799" t="s">
        <v>2450</v>
      </c>
      <c r="BM3799" t="s">
        <v>291</v>
      </c>
      <c r="BN3799" t="s">
        <v>203</v>
      </c>
      <c r="BQ3799" t="s">
        <v>204</v>
      </c>
      <c r="BR3799" t="b">
        <v>0</v>
      </c>
      <c r="BT3799" t="b">
        <v>0</v>
      </c>
      <c r="BW3799" t="s">
        <v>103</v>
      </c>
      <c r="BX3799" t="b">
        <v>0</v>
      </c>
      <c r="BY3799" s="2">
        <v>44376.857569444444</v>
      </c>
      <c r="CB3799" t="b">
        <v>0</v>
      </c>
      <c r="CC3799" t="b">
        <v>1</v>
      </c>
      <c r="CF3799">
        <v>3915</v>
      </c>
      <c r="CH3799">
        <v>3915</v>
      </c>
      <c r="CI3799">
        <v>100</v>
      </c>
      <c r="CJ3799">
        <v>0</v>
      </c>
      <c r="CK3799">
        <f>YEAR(tbl_Opportunity[[#This Row],[Close Date]])</f>
        <v>2019</v>
      </c>
    </row>
    <row r="3800" spans="1:89">
      <c r="A3800" t="s">
        <v>281</v>
      </c>
      <c r="B3800" t="b">
        <v>0</v>
      </c>
      <c r="D3800" t="b">
        <v>0</v>
      </c>
      <c r="H3800" s="1">
        <v>43759</v>
      </c>
      <c r="I3800" t="b">
        <v>1</v>
      </c>
      <c r="L3800" t="s">
        <v>8967</v>
      </c>
      <c r="O3800" t="s">
        <v>272</v>
      </c>
      <c r="P3800" t="b">
        <v>0</v>
      </c>
      <c r="Q3800" s="2">
        <v>43721.877326388887</v>
      </c>
      <c r="R3800" s="1"/>
      <c r="S3800" t="b">
        <v>0</v>
      </c>
      <c r="U3800" s="1"/>
      <c r="V3800" t="b">
        <v>0</v>
      </c>
      <c r="W3800" s="1">
        <v>43556</v>
      </c>
      <c r="X3800">
        <v>4</v>
      </c>
      <c r="Y3800">
        <v>2019</v>
      </c>
      <c r="Z3800" t="s">
        <v>8</v>
      </c>
      <c r="AA3800" t="s">
        <v>8</v>
      </c>
      <c r="AB3800" t="b">
        <v>0</v>
      </c>
      <c r="AC3800" t="b">
        <v>0</v>
      </c>
      <c r="AE3800" t="b">
        <v>1</v>
      </c>
      <c r="AF3800" t="b">
        <v>0</v>
      </c>
      <c r="AG3800" t="b">
        <v>0</v>
      </c>
      <c r="AI3800" t="b">
        <v>0</v>
      </c>
      <c r="AK3800" t="b">
        <v>0</v>
      </c>
      <c r="AL3800" s="1"/>
      <c r="AM3800" t="s">
        <v>162</v>
      </c>
      <c r="AN3800" s="2">
        <v>44296.95826388889</v>
      </c>
      <c r="AP3800" s="2">
        <v>43759.802511574075</v>
      </c>
      <c r="AQ3800" s="1"/>
      <c r="AS3800" t="b">
        <v>0</v>
      </c>
      <c r="AV3800" t="s">
        <v>248</v>
      </c>
      <c r="BB3800" t="s">
        <v>9503</v>
      </c>
      <c r="BD3800" t="b">
        <v>0</v>
      </c>
      <c r="BH3800" t="s">
        <v>272</v>
      </c>
      <c r="BI3800" t="s">
        <v>549</v>
      </c>
      <c r="BL3800" t="s">
        <v>8967</v>
      </c>
      <c r="BM3800" t="s">
        <v>291</v>
      </c>
      <c r="BN3800" t="s">
        <v>203</v>
      </c>
      <c r="BQ3800" t="s">
        <v>204</v>
      </c>
      <c r="BR3800" t="b">
        <v>0</v>
      </c>
      <c r="BT3800" t="b">
        <v>0</v>
      </c>
      <c r="BW3800" t="s">
        <v>103</v>
      </c>
      <c r="BX3800" t="b">
        <v>0</v>
      </c>
      <c r="BY3800" s="2">
        <v>44376.857569444444</v>
      </c>
      <c r="CB3800" t="b">
        <v>0</v>
      </c>
      <c r="CC3800" t="b">
        <v>1</v>
      </c>
      <c r="CF3800">
        <v>3245</v>
      </c>
      <c r="CH3800">
        <v>3245</v>
      </c>
      <c r="CI3800">
        <v>100</v>
      </c>
      <c r="CJ3800">
        <v>0</v>
      </c>
      <c r="CK3800">
        <f>YEAR(tbl_Opportunity[[#This Row],[Close Date]])</f>
        <v>2019</v>
      </c>
    </row>
    <row r="3801" spans="1:89">
      <c r="A3801" t="s">
        <v>6417</v>
      </c>
      <c r="B3801" t="b">
        <v>0</v>
      </c>
      <c r="D3801" t="b">
        <v>0</v>
      </c>
      <c r="E3801" t="s">
        <v>2829</v>
      </c>
      <c r="H3801" s="1">
        <v>43753</v>
      </c>
      <c r="I3801" t="b">
        <v>1</v>
      </c>
      <c r="L3801" t="s">
        <v>6418</v>
      </c>
      <c r="O3801" t="s">
        <v>272</v>
      </c>
      <c r="P3801" t="b">
        <v>0</v>
      </c>
      <c r="Q3801" s="2">
        <v>43724.660358796296</v>
      </c>
      <c r="R3801" s="1"/>
      <c r="S3801" t="b">
        <v>0</v>
      </c>
      <c r="U3801" s="1"/>
      <c r="V3801" t="b">
        <v>0</v>
      </c>
      <c r="W3801" s="1">
        <v>43556</v>
      </c>
      <c r="X3801">
        <v>4</v>
      </c>
      <c r="Y3801">
        <v>2019</v>
      </c>
      <c r="Z3801" t="s">
        <v>8</v>
      </c>
      <c r="AA3801" t="s">
        <v>8</v>
      </c>
      <c r="AB3801" t="b">
        <v>0</v>
      </c>
      <c r="AC3801" t="b">
        <v>0</v>
      </c>
      <c r="AE3801" t="b">
        <v>1</v>
      </c>
      <c r="AF3801" t="b">
        <v>0</v>
      </c>
      <c r="AG3801" t="b">
        <v>0</v>
      </c>
      <c r="AI3801" t="b">
        <v>0</v>
      </c>
      <c r="AK3801" t="b">
        <v>0</v>
      </c>
      <c r="AL3801" s="1"/>
      <c r="AM3801" t="s">
        <v>162</v>
      </c>
      <c r="AN3801" s="2">
        <v>44296.95826388889</v>
      </c>
      <c r="AP3801" s="2">
        <v>43753.780844907407</v>
      </c>
      <c r="AQ3801" s="1"/>
      <c r="AS3801" t="b">
        <v>0</v>
      </c>
      <c r="AV3801" t="s">
        <v>93</v>
      </c>
      <c r="BB3801" t="s">
        <v>9504</v>
      </c>
      <c r="BD3801" t="b">
        <v>0</v>
      </c>
      <c r="BH3801" t="s">
        <v>272</v>
      </c>
      <c r="BI3801" t="s">
        <v>549</v>
      </c>
      <c r="BL3801" t="s">
        <v>6418</v>
      </c>
      <c r="BM3801" t="s">
        <v>291</v>
      </c>
      <c r="BN3801" t="s">
        <v>203</v>
      </c>
      <c r="BQ3801" t="s">
        <v>204</v>
      </c>
      <c r="BR3801" t="b">
        <v>0</v>
      </c>
      <c r="BT3801" t="b">
        <v>0</v>
      </c>
      <c r="BW3801" t="s">
        <v>103</v>
      </c>
      <c r="BX3801" t="b">
        <v>0</v>
      </c>
      <c r="BY3801" s="2">
        <v>44376.857569444444</v>
      </c>
      <c r="CB3801" t="b">
        <v>0</v>
      </c>
      <c r="CC3801" t="b">
        <v>1</v>
      </c>
      <c r="CF3801">
        <v>8240</v>
      </c>
      <c r="CH3801">
        <v>8240</v>
      </c>
      <c r="CI3801">
        <v>100</v>
      </c>
      <c r="CJ3801">
        <v>0</v>
      </c>
      <c r="CK3801">
        <f>YEAR(tbl_Opportunity[[#This Row],[Close Date]])</f>
        <v>2019</v>
      </c>
    </row>
    <row r="3802" spans="1:89">
      <c r="A3802" t="s">
        <v>449</v>
      </c>
      <c r="B3802" t="b">
        <v>0</v>
      </c>
      <c r="D3802" t="b">
        <v>0</v>
      </c>
      <c r="E3802" t="s">
        <v>8964</v>
      </c>
      <c r="H3802" s="1">
        <v>43741</v>
      </c>
      <c r="I3802" t="b">
        <v>1</v>
      </c>
      <c r="L3802" t="s">
        <v>8965</v>
      </c>
      <c r="O3802" t="s">
        <v>272</v>
      </c>
      <c r="P3802" t="b">
        <v>0</v>
      </c>
      <c r="Q3802" s="2">
        <v>43733.6325462963</v>
      </c>
      <c r="R3802" s="1"/>
      <c r="S3802" t="b">
        <v>0</v>
      </c>
      <c r="U3802" s="1"/>
      <c r="V3802" t="b">
        <v>0</v>
      </c>
      <c r="W3802" s="1">
        <v>43556</v>
      </c>
      <c r="X3802">
        <v>4</v>
      </c>
      <c r="Y3802">
        <v>2019</v>
      </c>
      <c r="Z3802" t="s">
        <v>8</v>
      </c>
      <c r="AA3802" t="s">
        <v>8</v>
      </c>
      <c r="AB3802" t="b">
        <v>0</v>
      </c>
      <c r="AC3802" t="b">
        <v>0</v>
      </c>
      <c r="AE3802" t="b">
        <v>1</v>
      </c>
      <c r="AF3802" t="b">
        <v>0</v>
      </c>
      <c r="AG3802" t="b">
        <v>0</v>
      </c>
      <c r="AI3802" t="b">
        <v>0</v>
      </c>
      <c r="AK3802" t="b">
        <v>0</v>
      </c>
      <c r="AL3802" s="1"/>
      <c r="AM3802" t="s">
        <v>162</v>
      </c>
      <c r="AN3802" s="2">
        <v>44296.95826388889</v>
      </c>
      <c r="AP3802" s="2">
        <v>43801.823159722226</v>
      </c>
      <c r="AQ3802" s="1"/>
      <c r="AS3802" t="b">
        <v>0</v>
      </c>
      <c r="AV3802" t="s">
        <v>93</v>
      </c>
      <c r="BB3802" t="s">
        <v>9505</v>
      </c>
      <c r="BD3802" t="b">
        <v>0</v>
      </c>
      <c r="BH3802" t="s">
        <v>272</v>
      </c>
      <c r="BI3802" t="s">
        <v>549</v>
      </c>
      <c r="BL3802" t="s">
        <v>8965</v>
      </c>
      <c r="BM3802" t="s">
        <v>291</v>
      </c>
      <c r="BN3802" t="s">
        <v>203</v>
      </c>
      <c r="BQ3802" t="s">
        <v>204</v>
      </c>
      <c r="BR3802" t="b">
        <v>0</v>
      </c>
      <c r="BT3802" t="b">
        <v>0</v>
      </c>
      <c r="BW3802" t="s">
        <v>103</v>
      </c>
      <c r="BX3802" t="b">
        <v>0</v>
      </c>
      <c r="BY3802" s="2">
        <v>44376.857569444444</v>
      </c>
      <c r="CB3802" t="b">
        <v>0</v>
      </c>
      <c r="CC3802" t="b">
        <v>1</v>
      </c>
      <c r="CF3802">
        <v>5120</v>
      </c>
      <c r="CH3802">
        <v>5120</v>
      </c>
      <c r="CI3802">
        <v>100</v>
      </c>
      <c r="CJ3802">
        <v>0</v>
      </c>
      <c r="CK3802">
        <f>YEAR(tbl_Opportunity[[#This Row],[Close Date]])</f>
        <v>2019</v>
      </c>
    </row>
    <row r="3803" spans="1:89">
      <c r="A3803" t="s">
        <v>489</v>
      </c>
      <c r="B3803" t="b">
        <v>0</v>
      </c>
      <c r="D3803" t="b">
        <v>0</v>
      </c>
      <c r="E3803" t="s">
        <v>2826</v>
      </c>
      <c r="H3803" s="1">
        <v>43801</v>
      </c>
      <c r="I3803" t="b">
        <v>1</v>
      </c>
      <c r="L3803" t="s">
        <v>1048</v>
      </c>
      <c r="O3803" t="s">
        <v>272</v>
      </c>
      <c r="P3803" t="b">
        <v>0</v>
      </c>
      <c r="Q3803" s="2">
        <v>43745.639108796298</v>
      </c>
      <c r="R3803" s="1"/>
      <c r="S3803" t="b">
        <v>0</v>
      </c>
      <c r="U3803" s="1"/>
      <c r="V3803" t="b">
        <v>0</v>
      </c>
      <c r="W3803" s="1">
        <v>43556</v>
      </c>
      <c r="X3803">
        <v>4</v>
      </c>
      <c r="Y3803">
        <v>2019</v>
      </c>
      <c r="Z3803" t="s">
        <v>8</v>
      </c>
      <c r="AA3803" t="s">
        <v>8</v>
      </c>
      <c r="AB3803" t="b">
        <v>0</v>
      </c>
      <c r="AC3803" t="b">
        <v>0</v>
      </c>
      <c r="AE3803" t="b">
        <v>1</v>
      </c>
      <c r="AF3803" t="b">
        <v>0</v>
      </c>
      <c r="AG3803" t="b">
        <v>0</v>
      </c>
      <c r="AI3803" t="b">
        <v>0</v>
      </c>
      <c r="AK3803" t="b">
        <v>0</v>
      </c>
      <c r="AL3803" s="1"/>
      <c r="AM3803" t="s">
        <v>162</v>
      </c>
      <c r="AN3803" s="2">
        <v>44296.95826388889</v>
      </c>
      <c r="AP3803" s="2">
        <v>43801.698784722219</v>
      </c>
      <c r="AQ3803" s="1"/>
      <c r="AS3803" t="b">
        <v>0</v>
      </c>
      <c r="AV3803" t="s">
        <v>176</v>
      </c>
      <c r="BB3803" t="s">
        <v>9506</v>
      </c>
      <c r="BD3803" t="b">
        <v>0</v>
      </c>
      <c r="BH3803" t="s">
        <v>272</v>
      </c>
      <c r="BI3803" t="s">
        <v>549</v>
      </c>
      <c r="BL3803" t="s">
        <v>1048</v>
      </c>
      <c r="BM3803" t="s">
        <v>291</v>
      </c>
      <c r="BN3803" t="s">
        <v>203</v>
      </c>
      <c r="BQ3803" t="s">
        <v>204</v>
      </c>
      <c r="BR3803" t="b">
        <v>0</v>
      </c>
      <c r="BT3803" t="b">
        <v>0</v>
      </c>
      <c r="BW3803" t="s">
        <v>103</v>
      </c>
      <c r="BX3803" t="b">
        <v>0</v>
      </c>
      <c r="BY3803" s="2">
        <v>44376.857569444444</v>
      </c>
      <c r="CB3803" t="b">
        <v>0</v>
      </c>
      <c r="CC3803" t="b">
        <v>1</v>
      </c>
      <c r="CF3803">
        <v>3245</v>
      </c>
      <c r="CH3803">
        <v>3245</v>
      </c>
      <c r="CI3803">
        <v>100</v>
      </c>
      <c r="CJ3803">
        <v>0</v>
      </c>
      <c r="CK3803">
        <f>YEAR(tbl_Opportunity[[#This Row],[Close Date]])</f>
        <v>2019</v>
      </c>
    </row>
    <row r="3804" spans="1:89">
      <c r="A3804" t="s">
        <v>2219</v>
      </c>
      <c r="B3804" t="b">
        <v>0</v>
      </c>
      <c r="D3804" t="b">
        <v>0</v>
      </c>
      <c r="H3804" s="1">
        <v>43769</v>
      </c>
      <c r="I3804" t="b">
        <v>1</v>
      </c>
      <c r="O3804" t="s">
        <v>260</v>
      </c>
      <c r="P3804" t="b">
        <v>0</v>
      </c>
      <c r="Q3804" s="2">
        <v>43753.718252314815</v>
      </c>
      <c r="R3804" s="1"/>
      <c r="S3804" t="b">
        <v>0</v>
      </c>
      <c r="U3804" s="1"/>
      <c r="V3804" t="b">
        <v>0</v>
      </c>
      <c r="W3804" s="1">
        <v>43556</v>
      </c>
      <c r="X3804">
        <v>4</v>
      </c>
      <c r="Y3804">
        <v>2019</v>
      </c>
      <c r="Z3804" t="s">
        <v>8</v>
      </c>
      <c r="AA3804" t="s">
        <v>8</v>
      </c>
      <c r="AB3804" t="b">
        <v>0</v>
      </c>
      <c r="AC3804" t="b">
        <v>0</v>
      </c>
      <c r="AE3804" t="b">
        <v>1</v>
      </c>
      <c r="AF3804" t="b">
        <v>0</v>
      </c>
      <c r="AG3804" t="b">
        <v>0</v>
      </c>
      <c r="AI3804" t="b">
        <v>0</v>
      </c>
      <c r="AK3804" t="b">
        <v>0</v>
      </c>
      <c r="AL3804" s="1"/>
      <c r="AM3804" t="s">
        <v>162</v>
      </c>
      <c r="AN3804" s="2">
        <v>44297.8278587963</v>
      </c>
      <c r="AP3804" s="2">
        <v>43769.678124999999</v>
      </c>
      <c r="AQ3804" s="1"/>
      <c r="AS3804" t="b">
        <v>0</v>
      </c>
      <c r="AV3804" t="s">
        <v>153</v>
      </c>
      <c r="BB3804" t="s">
        <v>9507</v>
      </c>
      <c r="BD3804" t="b">
        <v>0</v>
      </c>
      <c r="BH3804" t="s">
        <v>260</v>
      </c>
      <c r="BI3804" t="s">
        <v>549</v>
      </c>
      <c r="BL3804" t="s">
        <v>6400</v>
      </c>
      <c r="BM3804" t="s">
        <v>291</v>
      </c>
      <c r="BN3804" t="s">
        <v>203</v>
      </c>
      <c r="BP3804" t="s">
        <v>9508</v>
      </c>
      <c r="BQ3804" t="s">
        <v>204</v>
      </c>
      <c r="BR3804" t="b">
        <v>0</v>
      </c>
      <c r="BT3804" t="b">
        <v>0</v>
      </c>
      <c r="BW3804" t="s">
        <v>103</v>
      </c>
      <c r="BX3804" t="b">
        <v>0</v>
      </c>
      <c r="BY3804" s="2">
        <v>44376.857569444444</v>
      </c>
      <c r="CB3804" t="b">
        <v>0</v>
      </c>
      <c r="CC3804" t="b">
        <v>1</v>
      </c>
      <c r="CF3804">
        <v>4995</v>
      </c>
      <c r="CH3804">
        <v>4995</v>
      </c>
      <c r="CI3804">
        <v>100</v>
      </c>
      <c r="CJ3804">
        <v>0</v>
      </c>
      <c r="CK3804">
        <f>YEAR(tbl_Opportunity[[#This Row],[Close Date]])</f>
        <v>2019</v>
      </c>
    </row>
    <row r="3805" spans="1:89">
      <c r="A3805" t="s">
        <v>5666</v>
      </c>
      <c r="B3805" t="b">
        <v>0</v>
      </c>
      <c r="D3805" t="b">
        <v>0</v>
      </c>
      <c r="H3805" s="1">
        <v>43760</v>
      </c>
      <c r="I3805" t="b">
        <v>1</v>
      </c>
      <c r="L3805" t="s">
        <v>9509</v>
      </c>
      <c r="O3805" t="s">
        <v>272</v>
      </c>
      <c r="P3805" t="b">
        <v>0</v>
      </c>
      <c r="Q3805" s="2">
        <v>43754.742893518516</v>
      </c>
      <c r="R3805" s="1"/>
      <c r="S3805" t="b">
        <v>0</v>
      </c>
      <c r="U3805" s="1"/>
      <c r="V3805" t="b">
        <v>0</v>
      </c>
      <c r="W3805" s="1">
        <v>43556</v>
      </c>
      <c r="X3805">
        <v>4</v>
      </c>
      <c r="Y3805">
        <v>2019</v>
      </c>
      <c r="Z3805" t="s">
        <v>8</v>
      </c>
      <c r="AA3805" t="s">
        <v>8</v>
      </c>
      <c r="AB3805" t="b">
        <v>0</v>
      </c>
      <c r="AC3805" t="b">
        <v>0</v>
      </c>
      <c r="AE3805" t="b">
        <v>1</v>
      </c>
      <c r="AF3805" t="b">
        <v>0</v>
      </c>
      <c r="AG3805" t="b">
        <v>0</v>
      </c>
      <c r="AI3805" t="b">
        <v>0</v>
      </c>
      <c r="AK3805" t="b">
        <v>0</v>
      </c>
      <c r="AL3805" s="1"/>
      <c r="AM3805" t="s">
        <v>162</v>
      </c>
      <c r="AN3805" s="2">
        <v>44296.95826388889</v>
      </c>
      <c r="AP3805" s="2">
        <v>43811.712847222225</v>
      </c>
      <c r="AQ3805" s="1"/>
      <c r="AS3805" t="b">
        <v>0</v>
      </c>
      <c r="AV3805" t="s">
        <v>93</v>
      </c>
      <c r="BB3805" t="s">
        <v>9510</v>
      </c>
      <c r="BD3805" t="b">
        <v>0</v>
      </c>
      <c r="BH3805" t="s">
        <v>272</v>
      </c>
      <c r="BI3805" t="s">
        <v>549</v>
      </c>
      <c r="BL3805" t="s">
        <v>8306</v>
      </c>
      <c r="BM3805" t="s">
        <v>291</v>
      </c>
      <c r="BN3805" t="s">
        <v>203</v>
      </c>
      <c r="BQ3805" t="s">
        <v>204</v>
      </c>
      <c r="BR3805" t="b">
        <v>0</v>
      </c>
      <c r="BT3805" t="b">
        <v>0</v>
      </c>
      <c r="BW3805" t="s">
        <v>103</v>
      </c>
      <c r="BX3805" t="b">
        <v>0</v>
      </c>
      <c r="BY3805" s="2">
        <v>44376.857569444444</v>
      </c>
      <c r="CB3805" t="b">
        <v>0</v>
      </c>
      <c r="CC3805" t="b">
        <v>1</v>
      </c>
      <c r="CF3805">
        <v>5120</v>
      </c>
      <c r="CH3805">
        <v>5120</v>
      </c>
      <c r="CI3805">
        <v>100</v>
      </c>
      <c r="CJ3805">
        <v>0</v>
      </c>
      <c r="CK3805">
        <f>YEAR(tbl_Opportunity[[#This Row],[Close Date]])</f>
        <v>2019</v>
      </c>
    </row>
    <row r="3806" spans="1:89">
      <c r="A3806" t="s">
        <v>546</v>
      </c>
      <c r="B3806" t="b">
        <v>0</v>
      </c>
      <c r="D3806" t="b">
        <v>0</v>
      </c>
      <c r="H3806" s="1">
        <v>43767</v>
      </c>
      <c r="I3806" t="b">
        <v>1</v>
      </c>
      <c r="O3806" t="s">
        <v>272</v>
      </c>
      <c r="P3806" t="b">
        <v>0</v>
      </c>
      <c r="Q3806" s="2">
        <v>43761.777962962966</v>
      </c>
      <c r="R3806" s="1"/>
      <c r="S3806" t="b">
        <v>0</v>
      </c>
      <c r="U3806" s="1"/>
      <c r="V3806" t="b">
        <v>0</v>
      </c>
      <c r="W3806" s="1">
        <v>43556</v>
      </c>
      <c r="X3806">
        <v>4</v>
      </c>
      <c r="Y3806">
        <v>2019</v>
      </c>
      <c r="Z3806" t="s">
        <v>8</v>
      </c>
      <c r="AA3806" t="s">
        <v>8</v>
      </c>
      <c r="AB3806" t="b">
        <v>0</v>
      </c>
      <c r="AC3806" t="b">
        <v>0</v>
      </c>
      <c r="AE3806" t="b">
        <v>1</v>
      </c>
      <c r="AF3806" t="b">
        <v>0</v>
      </c>
      <c r="AG3806" t="b">
        <v>0</v>
      </c>
      <c r="AI3806" t="b">
        <v>0</v>
      </c>
      <c r="AK3806" t="b">
        <v>0</v>
      </c>
      <c r="AL3806" s="1"/>
      <c r="AM3806" t="s">
        <v>162</v>
      </c>
      <c r="AN3806" s="2">
        <v>44296.95826388889</v>
      </c>
      <c r="AP3806" s="2">
        <v>43767.685150462959</v>
      </c>
      <c r="AQ3806" s="1"/>
      <c r="AS3806" t="b">
        <v>0</v>
      </c>
      <c r="AV3806" t="s">
        <v>105</v>
      </c>
      <c r="BB3806" t="s">
        <v>9511</v>
      </c>
      <c r="BD3806" t="b">
        <v>0</v>
      </c>
      <c r="BH3806" t="s">
        <v>272</v>
      </c>
      <c r="BI3806" t="s">
        <v>549</v>
      </c>
      <c r="BL3806" t="s">
        <v>550</v>
      </c>
      <c r="BM3806" t="s">
        <v>291</v>
      </c>
      <c r="BN3806" t="s">
        <v>203</v>
      </c>
      <c r="BO3806" t="s">
        <v>550</v>
      </c>
      <c r="BQ3806" t="s">
        <v>204</v>
      </c>
      <c r="BR3806" t="b">
        <v>0</v>
      </c>
      <c r="BT3806" t="b">
        <v>0</v>
      </c>
      <c r="BW3806" t="s">
        <v>103</v>
      </c>
      <c r="BX3806" t="b">
        <v>0</v>
      </c>
      <c r="BY3806" s="2">
        <v>44376.857569444444</v>
      </c>
      <c r="CB3806" t="b">
        <v>0</v>
      </c>
      <c r="CC3806" t="b">
        <v>1</v>
      </c>
      <c r="CF3806">
        <v>14760</v>
      </c>
      <c r="CH3806">
        <v>14760</v>
      </c>
      <c r="CI3806">
        <v>100</v>
      </c>
      <c r="CJ3806">
        <v>0</v>
      </c>
      <c r="CK3806">
        <f>YEAR(tbl_Opportunity[[#This Row],[Close Date]])</f>
        <v>2019</v>
      </c>
    </row>
    <row r="3807" spans="1:89">
      <c r="A3807" t="s">
        <v>281</v>
      </c>
      <c r="B3807" t="b">
        <v>0</v>
      </c>
      <c r="D3807" t="b">
        <v>0</v>
      </c>
      <c r="H3807" s="1">
        <v>43776</v>
      </c>
      <c r="I3807" t="b">
        <v>1</v>
      </c>
      <c r="L3807" t="s">
        <v>8967</v>
      </c>
      <c r="O3807" t="s">
        <v>272</v>
      </c>
      <c r="P3807" t="b">
        <v>0</v>
      </c>
      <c r="Q3807" s="2">
        <v>43766.886504629627</v>
      </c>
      <c r="R3807" s="1"/>
      <c r="S3807" t="b">
        <v>0</v>
      </c>
      <c r="U3807" s="1"/>
      <c r="V3807" t="b">
        <v>0</v>
      </c>
      <c r="W3807" s="1">
        <v>43556</v>
      </c>
      <c r="X3807">
        <v>4</v>
      </c>
      <c r="Y3807">
        <v>2019</v>
      </c>
      <c r="Z3807" t="s">
        <v>8</v>
      </c>
      <c r="AA3807" t="s">
        <v>8</v>
      </c>
      <c r="AB3807" t="b">
        <v>0</v>
      </c>
      <c r="AC3807" t="b">
        <v>0</v>
      </c>
      <c r="AE3807" t="b">
        <v>1</v>
      </c>
      <c r="AF3807" t="b">
        <v>0</v>
      </c>
      <c r="AG3807" t="b">
        <v>0</v>
      </c>
      <c r="AH3807" t="s">
        <v>3190</v>
      </c>
      <c r="AI3807" t="b">
        <v>0</v>
      </c>
      <c r="AK3807" t="b">
        <v>0</v>
      </c>
      <c r="AL3807" s="1"/>
      <c r="AM3807" t="s">
        <v>162</v>
      </c>
      <c r="AN3807" s="2">
        <v>44297.8278587963</v>
      </c>
      <c r="AP3807" s="2">
        <v>43776.701782407406</v>
      </c>
      <c r="AQ3807" s="1"/>
      <c r="AS3807" t="b">
        <v>0</v>
      </c>
      <c r="AV3807" t="s">
        <v>153</v>
      </c>
      <c r="BB3807" t="s">
        <v>9512</v>
      </c>
      <c r="BD3807" t="b">
        <v>0</v>
      </c>
      <c r="BH3807" t="s">
        <v>272</v>
      </c>
      <c r="BI3807" t="s">
        <v>549</v>
      </c>
      <c r="BL3807" t="s">
        <v>8967</v>
      </c>
      <c r="BM3807" t="s">
        <v>291</v>
      </c>
      <c r="BN3807" t="s">
        <v>203</v>
      </c>
      <c r="BQ3807" t="s">
        <v>204</v>
      </c>
      <c r="BR3807" t="b">
        <v>0</v>
      </c>
      <c r="BT3807" t="b">
        <v>0</v>
      </c>
      <c r="BW3807" t="s">
        <v>103</v>
      </c>
      <c r="BX3807" t="b">
        <v>0</v>
      </c>
      <c r="BY3807" s="2">
        <v>44376.857569444444</v>
      </c>
      <c r="CB3807" t="b">
        <v>0</v>
      </c>
      <c r="CC3807" t="b">
        <v>1</v>
      </c>
      <c r="CF3807">
        <v>3245</v>
      </c>
      <c r="CH3807">
        <v>3245</v>
      </c>
      <c r="CI3807">
        <v>100</v>
      </c>
      <c r="CJ3807">
        <v>0</v>
      </c>
      <c r="CK3807">
        <f>YEAR(tbl_Opportunity[[#This Row],[Close Date]])</f>
        <v>2019</v>
      </c>
    </row>
    <row r="3808" spans="1:89">
      <c r="A3808" t="s">
        <v>328</v>
      </c>
      <c r="B3808" t="b">
        <v>0</v>
      </c>
      <c r="D3808" t="b">
        <v>0</v>
      </c>
      <c r="H3808" s="1">
        <v>43776</v>
      </c>
      <c r="I3808" t="b">
        <v>1</v>
      </c>
      <c r="L3808" t="s">
        <v>6783</v>
      </c>
      <c r="O3808" t="s">
        <v>272</v>
      </c>
      <c r="P3808" t="b">
        <v>0</v>
      </c>
      <c r="Q3808" s="2">
        <v>43770.75439814815</v>
      </c>
      <c r="R3808" s="1"/>
      <c r="S3808" t="b">
        <v>0</v>
      </c>
      <c r="U3808" s="1"/>
      <c r="V3808" t="b">
        <v>0</v>
      </c>
      <c r="W3808" s="1">
        <v>43556</v>
      </c>
      <c r="X3808">
        <v>4</v>
      </c>
      <c r="Y3808">
        <v>2019</v>
      </c>
      <c r="Z3808" t="s">
        <v>8</v>
      </c>
      <c r="AA3808" t="s">
        <v>8</v>
      </c>
      <c r="AB3808" t="b">
        <v>0</v>
      </c>
      <c r="AC3808" t="b">
        <v>0</v>
      </c>
      <c r="AE3808" t="b">
        <v>1</v>
      </c>
      <c r="AF3808" t="b">
        <v>0</v>
      </c>
      <c r="AG3808" t="b">
        <v>0</v>
      </c>
      <c r="AI3808" t="b">
        <v>0</v>
      </c>
      <c r="AK3808" t="b">
        <v>0</v>
      </c>
      <c r="AL3808" s="1"/>
      <c r="AM3808" t="s">
        <v>162</v>
      </c>
      <c r="AN3808" s="2">
        <v>44296.95826388889</v>
      </c>
      <c r="AP3808" s="2">
        <v>43776.719039351854</v>
      </c>
      <c r="AQ3808" s="1"/>
      <c r="AS3808" t="b">
        <v>0</v>
      </c>
      <c r="AV3808" t="s">
        <v>3922</v>
      </c>
      <c r="BB3808" t="s">
        <v>9513</v>
      </c>
      <c r="BD3808" t="b">
        <v>0</v>
      </c>
      <c r="BH3808" t="s">
        <v>272</v>
      </c>
      <c r="BI3808" t="s">
        <v>549</v>
      </c>
      <c r="BL3808" t="s">
        <v>6783</v>
      </c>
      <c r="BM3808" t="s">
        <v>291</v>
      </c>
      <c r="BN3808" t="s">
        <v>203</v>
      </c>
      <c r="BQ3808" t="s">
        <v>204</v>
      </c>
      <c r="BR3808" t="b">
        <v>0</v>
      </c>
      <c r="BT3808" t="b">
        <v>0</v>
      </c>
      <c r="BW3808" t="s">
        <v>103</v>
      </c>
      <c r="BX3808" t="b">
        <v>0</v>
      </c>
      <c r="BY3808" s="2">
        <v>44376.857581018521</v>
      </c>
      <c r="CB3808" t="b">
        <v>0</v>
      </c>
      <c r="CC3808" t="b">
        <v>1</v>
      </c>
      <c r="CF3808">
        <v>4450</v>
      </c>
      <c r="CH3808">
        <v>4450</v>
      </c>
      <c r="CI3808">
        <v>100</v>
      </c>
      <c r="CJ3808">
        <v>0</v>
      </c>
      <c r="CK3808">
        <f>YEAR(tbl_Opportunity[[#This Row],[Close Date]])</f>
        <v>2019</v>
      </c>
    </row>
    <row r="3809" spans="1:89">
      <c r="A3809" t="s">
        <v>1170</v>
      </c>
      <c r="B3809" t="b">
        <v>0</v>
      </c>
      <c r="D3809" t="b">
        <v>0</v>
      </c>
      <c r="E3809" t="s">
        <v>2826</v>
      </c>
      <c r="H3809" s="1">
        <v>43814</v>
      </c>
      <c r="I3809" t="b">
        <v>1</v>
      </c>
      <c r="L3809" t="s">
        <v>1173</v>
      </c>
      <c r="O3809" t="s">
        <v>272</v>
      </c>
      <c r="P3809" t="b">
        <v>0</v>
      </c>
      <c r="Q3809" s="2">
        <v>43770.769074074073</v>
      </c>
      <c r="R3809" s="1"/>
      <c r="S3809" t="b">
        <v>0</v>
      </c>
      <c r="U3809" s="1"/>
      <c r="V3809" t="b">
        <v>0</v>
      </c>
      <c r="W3809" s="1">
        <v>43556</v>
      </c>
      <c r="X3809">
        <v>4</v>
      </c>
      <c r="Y3809">
        <v>2019</v>
      </c>
      <c r="Z3809" t="s">
        <v>8</v>
      </c>
      <c r="AA3809" t="s">
        <v>8</v>
      </c>
      <c r="AB3809" t="b">
        <v>0</v>
      </c>
      <c r="AC3809" t="b">
        <v>0</v>
      </c>
      <c r="AE3809" t="b">
        <v>1</v>
      </c>
      <c r="AF3809" t="b">
        <v>0</v>
      </c>
      <c r="AG3809" t="b">
        <v>0</v>
      </c>
      <c r="AH3809" t="s">
        <v>4366</v>
      </c>
      <c r="AI3809" t="b">
        <v>0</v>
      </c>
      <c r="AK3809" t="b">
        <v>0</v>
      </c>
      <c r="AL3809" s="1"/>
      <c r="AM3809" t="s">
        <v>162</v>
      </c>
      <c r="AN3809" s="2">
        <v>44296.95826388889</v>
      </c>
      <c r="AP3809" s="2">
        <v>43815.715648148151</v>
      </c>
      <c r="AQ3809" s="1"/>
      <c r="AS3809" t="b">
        <v>0</v>
      </c>
      <c r="AV3809" t="s">
        <v>176</v>
      </c>
      <c r="BB3809" t="s">
        <v>9514</v>
      </c>
      <c r="BD3809" t="b">
        <v>0</v>
      </c>
      <c r="BH3809" t="s">
        <v>272</v>
      </c>
      <c r="BI3809" t="s">
        <v>549</v>
      </c>
      <c r="BL3809" t="s">
        <v>1173</v>
      </c>
      <c r="BM3809" t="s">
        <v>291</v>
      </c>
      <c r="BN3809" t="s">
        <v>203</v>
      </c>
      <c r="BQ3809" t="s">
        <v>204</v>
      </c>
      <c r="BR3809" t="b">
        <v>0</v>
      </c>
      <c r="BT3809" t="b">
        <v>0</v>
      </c>
      <c r="BW3809" t="s">
        <v>103</v>
      </c>
      <c r="BX3809" t="b">
        <v>0</v>
      </c>
      <c r="BY3809" s="2">
        <v>44376.857581018521</v>
      </c>
      <c r="CB3809" t="b">
        <v>0</v>
      </c>
      <c r="CC3809" t="b">
        <v>1</v>
      </c>
      <c r="CF3809">
        <v>3915</v>
      </c>
      <c r="CH3809">
        <v>3915</v>
      </c>
      <c r="CI3809">
        <v>100</v>
      </c>
      <c r="CJ3809">
        <v>0</v>
      </c>
      <c r="CK3809">
        <f>YEAR(tbl_Opportunity[[#This Row],[Close Date]])</f>
        <v>2019</v>
      </c>
    </row>
    <row r="3810" spans="1:89">
      <c r="A3810" t="s">
        <v>5748</v>
      </c>
      <c r="B3810" t="b">
        <v>0</v>
      </c>
      <c r="D3810" t="b">
        <v>0</v>
      </c>
      <c r="E3810" t="s">
        <v>2826</v>
      </c>
      <c r="H3810" s="1">
        <v>43775</v>
      </c>
      <c r="I3810" t="b">
        <v>1</v>
      </c>
      <c r="L3810" t="s">
        <v>9102</v>
      </c>
      <c r="O3810" t="s">
        <v>272</v>
      </c>
      <c r="P3810" t="b">
        <v>0</v>
      </c>
      <c r="Q3810" s="2">
        <v>43775.730370370373</v>
      </c>
      <c r="R3810" s="1"/>
      <c r="S3810" t="b">
        <v>0</v>
      </c>
      <c r="U3810" s="1"/>
      <c r="V3810" t="b">
        <v>0</v>
      </c>
      <c r="W3810" s="1">
        <v>43556</v>
      </c>
      <c r="X3810">
        <v>4</v>
      </c>
      <c r="Y3810">
        <v>2019</v>
      </c>
      <c r="Z3810" t="s">
        <v>8</v>
      </c>
      <c r="AA3810" t="s">
        <v>8</v>
      </c>
      <c r="AB3810" t="b">
        <v>0</v>
      </c>
      <c r="AC3810" t="b">
        <v>0</v>
      </c>
      <c r="AE3810" t="b">
        <v>1</v>
      </c>
      <c r="AF3810" t="b">
        <v>0</v>
      </c>
      <c r="AG3810" t="b">
        <v>0</v>
      </c>
      <c r="AI3810" t="b">
        <v>0</v>
      </c>
      <c r="AK3810" t="b">
        <v>0</v>
      </c>
      <c r="AL3810" s="1"/>
      <c r="AM3810" t="s">
        <v>162</v>
      </c>
      <c r="AN3810" s="2">
        <v>44297.841400462959</v>
      </c>
      <c r="AP3810" s="2">
        <v>43775.732870370368</v>
      </c>
      <c r="AQ3810" s="1"/>
      <c r="AS3810" t="b">
        <v>0</v>
      </c>
      <c r="AV3810" t="s">
        <v>93</v>
      </c>
      <c r="BB3810" t="s">
        <v>9515</v>
      </c>
      <c r="BD3810" t="b">
        <v>0</v>
      </c>
      <c r="BH3810" t="s">
        <v>272</v>
      </c>
      <c r="BI3810" t="s">
        <v>549</v>
      </c>
      <c r="BL3810" t="s">
        <v>9102</v>
      </c>
      <c r="BM3810" t="s">
        <v>291</v>
      </c>
      <c r="BN3810" t="s">
        <v>203</v>
      </c>
      <c r="BQ3810" t="s">
        <v>204</v>
      </c>
      <c r="BR3810" t="b">
        <v>0</v>
      </c>
      <c r="BT3810" t="b">
        <v>0</v>
      </c>
      <c r="BW3810" t="s">
        <v>103</v>
      </c>
      <c r="BX3810" t="b">
        <v>0</v>
      </c>
      <c r="BY3810" s="2">
        <v>44376.857581018521</v>
      </c>
      <c r="CB3810" t="b">
        <v>0</v>
      </c>
      <c r="CC3810" t="b">
        <v>1</v>
      </c>
      <c r="CF3810">
        <v>3320</v>
      </c>
      <c r="CH3810">
        <v>3320</v>
      </c>
      <c r="CI3810">
        <v>100</v>
      </c>
      <c r="CJ3810">
        <v>0</v>
      </c>
      <c r="CK3810">
        <f>YEAR(tbl_Opportunity[[#This Row],[Close Date]])</f>
        <v>2019</v>
      </c>
    </row>
    <row r="3811" spans="1:89">
      <c r="A3811" t="s">
        <v>1220</v>
      </c>
      <c r="B3811" t="b">
        <v>0</v>
      </c>
      <c r="D3811" t="b">
        <v>0</v>
      </c>
      <c r="E3811" t="s">
        <v>2826</v>
      </c>
      <c r="H3811" s="1">
        <v>43811</v>
      </c>
      <c r="I3811" t="b">
        <v>1</v>
      </c>
      <c r="L3811" t="s">
        <v>1814</v>
      </c>
      <c r="O3811" t="s">
        <v>272</v>
      </c>
      <c r="P3811" t="b">
        <v>0</v>
      </c>
      <c r="Q3811" s="2">
        <v>43775.773912037039</v>
      </c>
      <c r="R3811" s="1"/>
      <c r="S3811" t="b">
        <v>0</v>
      </c>
      <c r="U3811" s="1"/>
      <c r="V3811" t="b">
        <v>0</v>
      </c>
      <c r="W3811" s="1">
        <v>43556</v>
      </c>
      <c r="X3811">
        <v>4</v>
      </c>
      <c r="Y3811">
        <v>2019</v>
      </c>
      <c r="Z3811" t="s">
        <v>8</v>
      </c>
      <c r="AA3811" t="s">
        <v>8</v>
      </c>
      <c r="AB3811" t="b">
        <v>0</v>
      </c>
      <c r="AC3811" t="b">
        <v>0</v>
      </c>
      <c r="AE3811" t="b">
        <v>1</v>
      </c>
      <c r="AF3811" t="b">
        <v>0</v>
      </c>
      <c r="AG3811" t="b">
        <v>0</v>
      </c>
      <c r="AI3811" t="b">
        <v>0</v>
      </c>
      <c r="AK3811" t="b">
        <v>0</v>
      </c>
      <c r="AL3811" s="1"/>
      <c r="AM3811" t="s">
        <v>162</v>
      </c>
      <c r="AN3811" s="2">
        <v>44296.95826388889</v>
      </c>
      <c r="AP3811" s="2">
        <v>43811.825925925928</v>
      </c>
      <c r="AQ3811" s="1"/>
      <c r="AS3811" t="b">
        <v>0</v>
      </c>
      <c r="AV3811" t="s">
        <v>176</v>
      </c>
      <c r="BB3811" t="s">
        <v>9516</v>
      </c>
      <c r="BD3811" t="b">
        <v>0</v>
      </c>
      <c r="BH3811" t="s">
        <v>272</v>
      </c>
      <c r="BI3811" t="s">
        <v>549</v>
      </c>
      <c r="BL3811" t="s">
        <v>1814</v>
      </c>
      <c r="BM3811" t="s">
        <v>291</v>
      </c>
      <c r="BN3811" t="s">
        <v>203</v>
      </c>
      <c r="BQ3811" t="s">
        <v>204</v>
      </c>
      <c r="BR3811" t="b">
        <v>0</v>
      </c>
      <c r="BT3811" t="b">
        <v>0</v>
      </c>
      <c r="BW3811" t="s">
        <v>103</v>
      </c>
      <c r="BX3811" t="b">
        <v>0</v>
      </c>
      <c r="BY3811" s="2">
        <v>44376.857581018521</v>
      </c>
      <c r="CB3811" t="b">
        <v>0</v>
      </c>
      <c r="CC3811" t="b">
        <v>1</v>
      </c>
      <c r="CF3811">
        <v>13485</v>
      </c>
      <c r="CH3811">
        <v>13485</v>
      </c>
      <c r="CI3811">
        <v>100</v>
      </c>
      <c r="CJ3811">
        <v>0</v>
      </c>
      <c r="CK3811">
        <f>YEAR(tbl_Opportunity[[#This Row],[Close Date]])</f>
        <v>2019</v>
      </c>
    </row>
    <row r="3812" spans="1:89">
      <c r="A3812" t="s">
        <v>1220</v>
      </c>
      <c r="B3812" t="b">
        <v>0</v>
      </c>
      <c r="D3812" t="b">
        <v>0</v>
      </c>
      <c r="H3812" s="1">
        <v>43791</v>
      </c>
      <c r="I3812" t="b">
        <v>1</v>
      </c>
      <c r="L3812" t="s">
        <v>9402</v>
      </c>
      <c r="O3812" t="s">
        <v>272</v>
      </c>
      <c r="P3812" t="b">
        <v>0</v>
      </c>
      <c r="Q3812" s="2">
        <v>43776.704699074071</v>
      </c>
      <c r="R3812" s="1"/>
      <c r="S3812" t="b">
        <v>0</v>
      </c>
      <c r="U3812" s="1"/>
      <c r="V3812" t="b">
        <v>0</v>
      </c>
      <c r="W3812" s="1">
        <v>43556</v>
      </c>
      <c r="X3812">
        <v>4</v>
      </c>
      <c r="Y3812">
        <v>2019</v>
      </c>
      <c r="Z3812" t="s">
        <v>8</v>
      </c>
      <c r="AA3812" t="s">
        <v>8</v>
      </c>
      <c r="AB3812" t="b">
        <v>0</v>
      </c>
      <c r="AC3812" t="b">
        <v>0</v>
      </c>
      <c r="AE3812" t="b">
        <v>1</v>
      </c>
      <c r="AF3812" t="b">
        <v>0</v>
      </c>
      <c r="AG3812" t="b">
        <v>0</v>
      </c>
      <c r="AH3812" t="s">
        <v>4366</v>
      </c>
      <c r="AI3812" t="b">
        <v>0</v>
      </c>
      <c r="AK3812" t="b">
        <v>0</v>
      </c>
      <c r="AL3812" s="1"/>
      <c r="AM3812" t="s">
        <v>162</v>
      </c>
      <c r="AN3812" s="2">
        <v>44296.95826388889</v>
      </c>
      <c r="AP3812" s="2">
        <v>43791.740486111114</v>
      </c>
      <c r="AQ3812" s="1"/>
      <c r="AS3812" t="b">
        <v>0</v>
      </c>
      <c r="AV3812" t="s">
        <v>93</v>
      </c>
      <c r="BB3812" t="s">
        <v>9517</v>
      </c>
      <c r="BD3812" t="b">
        <v>0</v>
      </c>
      <c r="BH3812" t="s">
        <v>272</v>
      </c>
      <c r="BI3812" t="s">
        <v>549</v>
      </c>
      <c r="BL3812" t="s">
        <v>9402</v>
      </c>
      <c r="BM3812" t="s">
        <v>291</v>
      </c>
      <c r="BN3812" t="s">
        <v>203</v>
      </c>
      <c r="BQ3812" t="s">
        <v>204</v>
      </c>
      <c r="BR3812" t="b">
        <v>0</v>
      </c>
      <c r="BT3812" t="b">
        <v>0</v>
      </c>
      <c r="BW3812" t="s">
        <v>103</v>
      </c>
      <c r="BX3812" t="b">
        <v>0</v>
      </c>
      <c r="BY3812" s="2">
        <v>44376.857581018521</v>
      </c>
      <c r="CB3812" t="b">
        <v>0</v>
      </c>
      <c r="CC3812" t="b">
        <v>1</v>
      </c>
      <c r="CF3812">
        <v>4585</v>
      </c>
      <c r="CH3812">
        <v>4585</v>
      </c>
      <c r="CI3812">
        <v>100</v>
      </c>
      <c r="CJ3812">
        <v>0</v>
      </c>
      <c r="CK3812">
        <f>YEAR(tbl_Opportunity[[#This Row],[Close Date]])</f>
        <v>2019</v>
      </c>
    </row>
    <row r="3813" spans="1:89">
      <c r="A3813" t="s">
        <v>208</v>
      </c>
      <c r="B3813" t="b">
        <v>0</v>
      </c>
      <c r="D3813" t="b">
        <v>0</v>
      </c>
      <c r="H3813" s="1">
        <v>43790</v>
      </c>
      <c r="I3813" t="b">
        <v>1</v>
      </c>
      <c r="O3813" t="s">
        <v>272</v>
      </c>
      <c r="P3813" t="b">
        <v>0</v>
      </c>
      <c r="Q3813" s="2">
        <v>43777.579143518517</v>
      </c>
      <c r="R3813" s="1"/>
      <c r="S3813" t="b">
        <v>0</v>
      </c>
      <c r="U3813" s="1"/>
      <c r="V3813" t="b">
        <v>0</v>
      </c>
      <c r="W3813" s="1">
        <v>43556</v>
      </c>
      <c r="X3813">
        <v>4</v>
      </c>
      <c r="Y3813">
        <v>2019</v>
      </c>
      <c r="Z3813" t="s">
        <v>8</v>
      </c>
      <c r="AA3813" t="s">
        <v>8</v>
      </c>
      <c r="AB3813" t="b">
        <v>0</v>
      </c>
      <c r="AC3813" t="b">
        <v>0</v>
      </c>
      <c r="AE3813" t="b">
        <v>1</v>
      </c>
      <c r="AF3813" t="b">
        <v>0</v>
      </c>
      <c r="AG3813" t="b">
        <v>0</v>
      </c>
      <c r="AH3813" t="s">
        <v>4366</v>
      </c>
      <c r="AI3813" t="b">
        <v>0</v>
      </c>
      <c r="AK3813" t="b">
        <v>0</v>
      </c>
      <c r="AL3813" s="1"/>
      <c r="AM3813" t="s">
        <v>162</v>
      </c>
      <c r="AN3813" s="2">
        <v>44296.95826388889</v>
      </c>
      <c r="AP3813" s="2">
        <v>43790.950046296297</v>
      </c>
      <c r="AQ3813" s="1"/>
      <c r="AS3813" t="b">
        <v>0</v>
      </c>
      <c r="AV3813" t="s">
        <v>93</v>
      </c>
      <c r="BB3813" t="s">
        <v>9518</v>
      </c>
      <c r="BD3813" t="b">
        <v>0</v>
      </c>
      <c r="BH3813" t="s">
        <v>272</v>
      </c>
      <c r="BI3813" t="s">
        <v>549</v>
      </c>
      <c r="BL3813" t="s">
        <v>622</v>
      </c>
      <c r="BM3813" t="s">
        <v>291</v>
      </c>
      <c r="BN3813" t="s">
        <v>203</v>
      </c>
      <c r="BO3813" t="s">
        <v>622</v>
      </c>
      <c r="BQ3813" t="s">
        <v>204</v>
      </c>
      <c r="BR3813" t="b">
        <v>0</v>
      </c>
      <c r="BT3813" t="b">
        <v>0</v>
      </c>
      <c r="BW3813" t="s">
        <v>103</v>
      </c>
      <c r="BX3813" t="b">
        <v>0</v>
      </c>
      <c r="BY3813" s="2">
        <v>44376.857581018521</v>
      </c>
      <c r="CB3813" t="b">
        <v>0</v>
      </c>
      <c r="CC3813" t="b">
        <v>1</v>
      </c>
      <c r="CF3813">
        <v>5120</v>
      </c>
      <c r="CH3813">
        <v>5120</v>
      </c>
      <c r="CI3813">
        <v>100</v>
      </c>
      <c r="CJ3813">
        <v>0</v>
      </c>
      <c r="CK3813">
        <f>YEAR(tbl_Opportunity[[#This Row],[Close Date]])</f>
        <v>2019</v>
      </c>
    </row>
    <row r="3814" spans="1:89">
      <c r="A3814" t="s">
        <v>328</v>
      </c>
      <c r="B3814" t="b">
        <v>0</v>
      </c>
      <c r="D3814" t="b">
        <v>0</v>
      </c>
      <c r="H3814" s="1">
        <v>43817</v>
      </c>
      <c r="I3814" t="b">
        <v>1</v>
      </c>
      <c r="L3814" t="s">
        <v>6783</v>
      </c>
      <c r="O3814" t="s">
        <v>272</v>
      </c>
      <c r="P3814" t="b">
        <v>0</v>
      </c>
      <c r="Q3814" s="2">
        <v>43808.681527777779</v>
      </c>
      <c r="R3814" s="1"/>
      <c r="S3814" t="b">
        <v>0</v>
      </c>
      <c r="U3814" s="1"/>
      <c r="V3814" t="b">
        <v>0</v>
      </c>
      <c r="W3814" s="1">
        <v>43556</v>
      </c>
      <c r="X3814">
        <v>4</v>
      </c>
      <c r="Y3814">
        <v>2019</v>
      </c>
      <c r="Z3814" t="s">
        <v>8</v>
      </c>
      <c r="AA3814" t="s">
        <v>8</v>
      </c>
      <c r="AB3814" t="b">
        <v>0</v>
      </c>
      <c r="AC3814" t="b">
        <v>0</v>
      </c>
      <c r="AE3814" t="b">
        <v>1</v>
      </c>
      <c r="AF3814" t="b">
        <v>0</v>
      </c>
      <c r="AG3814" t="b">
        <v>0</v>
      </c>
      <c r="AI3814" t="b">
        <v>0</v>
      </c>
      <c r="AK3814" t="b">
        <v>0</v>
      </c>
      <c r="AL3814" s="1"/>
      <c r="AM3814" t="s">
        <v>162</v>
      </c>
      <c r="AN3814" s="2">
        <v>44296.95826388889</v>
      </c>
      <c r="AP3814" s="2">
        <v>43817.560879629629</v>
      </c>
      <c r="AQ3814" s="1"/>
      <c r="AS3814" t="b">
        <v>0</v>
      </c>
      <c r="AV3814" t="s">
        <v>3922</v>
      </c>
      <c r="BB3814" t="s">
        <v>9519</v>
      </c>
      <c r="BD3814" t="b">
        <v>0</v>
      </c>
      <c r="BH3814" t="s">
        <v>272</v>
      </c>
      <c r="BI3814" t="s">
        <v>549</v>
      </c>
      <c r="BL3814" t="s">
        <v>6783</v>
      </c>
      <c r="BM3814" t="s">
        <v>291</v>
      </c>
      <c r="BN3814" t="s">
        <v>203</v>
      </c>
      <c r="BQ3814" t="s">
        <v>204</v>
      </c>
      <c r="BR3814" t="b">
        <v>0</v>
      </c>
      <c r="BT3814" t="b">
        <v>0</v>
      </c>
      <c r="BW3814" t="s">
        <v>103</v>
      </c>
      <c r="BX3814" t="b">
        <v>0</v>
      </c>
      <c r="BY3814" s="2">
        <v>44376.857581018521</v>
      </c>
      <c r="CB3814" t="b">
        <v>0</v>
      </c>
      <c r="CC3814" t="b">
        <v>1</v>
      </c>
      <c r="CF3814">
        <v>6490</v>
      </c>
      <c r="CH3814">
        <v>6490</v>
      </c>
      <c r="CI3814">
        <v>100</v>
      </c>
      <c r="CJ3814">
        <v>0</v>
      </c>
      <c r="CK3814">
        <f>YEAR(tbl_Opportunity[[#This Row],[Close Date]])</f>
        <v>2019</v>
      </c>
    </row>
    <row r="3815" spans="1:89">
      <c r="A3815" t="s">
        <v>274</v>
      </c>
      <c r="B3815" t="b">
        <v>0</v>
      </c>
      <c r="D3815" t="b">
        <v>0</v>
      </c>
      <c r="E3815" t="s">
        <v>5405</v>
      </c>
      <c r="H3815" s="1">
        <v>44176</v>
      </c>
      <c r="I3815" t="b">
        <v>1</v>
      </c>
      <c r="L3815" t="s">
        <v>5415</v>
      </c>
      <c r="O3815" t="s">
        <v>272</v>
      </c>
      <c r="P3815" t="b">
        <v>0</v>
      </c>
      <c r="Q3815" s="2">
        <v>44168.866446759261</v>
      </c>
      <c r="R3815" s="1"/>
      <c r="S3815" t="b">
        <v>0</v>
      </c>
      <c r="U3815" s="1"/>
      <c r="V3815" t="b">
        <v>0</v>
      </c>
      <c r="W3815" s="1">
        <v>43922</v>
      </c>
      <c r="X3815">
        <v>4</v>
      </c>
      <c r="Y3815">
        <v>2020</v>
      </c>
      <c r="Z3815" t="s">
        <v>8</v>
      </c>
      <c r="AA3815" t="s">
        <v>8</v>
      </c>
      <c r="AB3815" t="b">
        <v>0</v>
      </c>
      <c r="AC3815" t="b">
        <v>0</v>
      </c>
      <c r="AE3815" t="b">
        <v>1</v>
      </c>
      <c r="AF3815" t="b">
        <v>0</v>
      </c>
      <c r="AG3815" t="b">
        <v>0</v>
      </c>
      <c r="AH3815" t="s">
        <v>4366</v>
      </c>
      <c r="AI3815" t="b">
        <v>0</v>
      </c>
      <c r="AK3815" t="b">
        <v>0</v>
      </c>
      <c r="AL3815" s="1">
        <v>44168</v>
      </c>
      <c r="AM3815" t="s">
        <v>162</v>
      </c>
      <c r="AN3815" s="2">
        <v>44296.95826388889</v>
      </c>
      <c r="AP3815" s="2">
        <v>44186.592210648145</v>
      </c>
      <c r="AQ3815" s="1"/>
      <c r="AS3815" t="b">
        <v>0</v>
      </c>
      <c r="AV3815" t="s">
        <v>176</v>
      </c>
      <c r="BB3815" t="s">
        <v>9520</v>
      </c>
      <c r="BD3815" t="b">
        <v>0</v>
      </c>
      <c r="BH3815" t="s">
        <v>272</v>
      </c>
      <c r="BI3815" t="s">
        <v>1243</v>
      </c>
      <c r="BL3815" t="s">
        <v>5415</v>
      </c>
      <c r="BM3815" t="s">
        <v>291</v>
      </c>
      <c r="BN3815" t="s">
        <v>203</v>
      </c>
      <c r="BQ3815" t="s">
        <v>204</v>
      </c>
      <c r="BR3815" t="b">
        <v>0</v>
      </c>
      <c r="BT3815" t="b">
        <v>0</v>
      </c>
      <c r="BW3815" t="s">
        <v>103</v>
      </c>
      <c r="BX3815" t="b">
        <v>0</v>
      </c>
      <c r="BY3815" s="2">
        <v>44376.857581018521</v>
      </c>
      <c r="CB3815" t="b">
        <v>0</v>
      </c>
      <c r="CC3815" t="b">
        <v>1</v>
      </c>
      <c r="CF3815">
        <v>695</v>
      </c>
      <c r="CH3815">
        <v>695</v>
      </c>
      <c r="CI3815">
        <v>100</v>
      </c>
      <c r="CJ3815">
        <v>0</v>
      </c>
      <c r="CK3815">
        <f>YEAR(tbl_Opportunity[[#This Row],[Close Date]])</f>
        <v>2020</v>
      </c>
    </row>
    <row r="3816" spans="1:89">
      <c r="A3816" t="s">
        <v>423</v>
      </c>
      <c r="B3816" t="b">
        <v>0</v>
      </c>
      <c r="D3816" t="b">
        <v>0</v>
      </c>
      <c r="E3816" t="s">
        <v>2929</v>
      </c>
      <c r="H3816" s="1">
        <v>44109</v>
      </c>
      <c r="I3816" t="b">
        <v>1</v>
      </c>
      <c r="L3816" t="s">
        <v>9521</v>
      </c>
      <c r="O3816" t="s">
        <v>272</v>
      </c>
      <c r="P3816" t="b">
        <v>0</v>
      </c>
      <c r="Q3816" s="2">
        <v>44103.626064814816</v>
      </c>
      <c r="R3816" s="1"/>
      <c r="S3816" t="b">
        <v>0</v>
      </c>
      <c r="U3816" s="1"/>
      <c r="V3816" t="b">
        <v>0</v>
      </c>
      <c r="W3816" s="1">
        <v>43922</v>
      </c>
      <c r="X3816">
        <v>4</v>
      </c>
      <c r="Y3816">
        <v>2020</v>
      </c>
      <c r="Z3816" t="s">
        <v>8</v>
      </c>
      <c r="AA3816" t="s">
        <v>8</v>
      </c>
      <c r="AB3816" t="b">
        <v>0</v>
      </c>
      <c r="AC3816" t="b">
        <v>0</v>
      </c>
      <c r="AE3816" t="b">
        <v>1</v>
      </c>
      <c r="AF3816" t="b">
        <v>0</v>
      </c>
      <c r="AG3816" t="b">
        <v>0</v>
      </c>
      <c r="AH3816" t="s">
        <v>4366</v>
      </c>
      <c r="AI3816" t="b">
        <v>0</v>
      </c>
      <c r="AK3816" t="b">
        <v>0</v>
      </c>
      <c r="AL3816" s="1"/>
      <c r="AM3816" t="s">
        <v>162</v>
      </c>
      <c r="AN3816" s="2">
        <v>44296.95826388889</v>
      </c>
      <c r="AP3816" s="2">
        <v>44109.613865740743</v>
      </c>
      <c r="AQ3816" s="1"/>
      <c r="AS3816" t="b">
        <v>0</v>
      </c>
      <c r="AV3816" t="s">
        <v>93</v>
      </c>
      <c r="BB3816" t="s">
        <v>9522</v>
      </c>
      <c r="BD3816" t="b">
        <v>0</v>
      </c>
      <c r="BH3816" t="s">
        <v>272</v>
      </c>
      <c r="BI3816" t="s">
        <v>1243</v>
      </c>
      <c r="BL3816" t="s">
        <v>9521</v>
      </c>
      <c r="BM3816" t="s">
        <v>291</v>
      </c>
      <c r="BN3816" t="s">
        <v>203</v>
      </c>
      <c r="BQ3816" t="s">
        <v>204</v>
      </c>
      <c r="BR3816" t="b">
        <v>0</v>
      </c>
      <c r="BT3816" t="b">
        <v>0</v>
      </c>
      <c r="BW3816" t="s">
        <v>103</v>
      </c>
      <c r="BX3816" t="b">
        <v>0</v>
      </c>
      <c r="BY3816" s="2">
        <v>44376.857581018521</v>
      </c>
      <c r="CB3816" t="b">
        <v>0</v>
      </c>
      <c r="CC3816" t="b">
        <v>1</v>
      </c>
      <c r="CF3816">
        <v>9735</v>
      </c>
      <c r="CH3816">
        <v>9735</v>
      </c>
      <c r="CI3816">
        <v>100</v>
      </c>
      <c r="CJ3816">
        <v>0</v>
      </c>
      <c r="CK3816">
        <f>YEAR(tbl_Opportunity[[#This Row],[Close Date]])</f>
        <v>2020</v>
      </c>
    </row>
    <row r="3817" spans="1:89">
      <c r="A3817" t="s">
        <v>541</v>
      </c>
      <c r="B3817" t="b">
        <v>0</v>
      </c>
      <c r="D3817" t="b">
        <v>0</v>
      </c>
      <c r="E3817" t="s">
        <v>6025</v>
      </c>
      <c r="H3817" s="1">
        <v>44117</v>
      </c>
      <c r="I3817" t="b">
        <v>1</v>
      </c>
      <c r="L3817" t="s">
        <v>9313</v>
      </c>
      <c r="O3817" t="s">
        <v>272</v>
      </c>
      <c r="P3817" t="b">
        <v>0</v>
      </c>
      <c r="Q3817" s="2">
        <v>44104.80736111111</v>
      </c>
      <c r="R3817" s="1"/>
      <c r="S3817" t="b">
        <v>0</v>
      </c>
      <c r="U3817" s="1"/>
      <c r="V3817" t="b">
        <v>0</v>
      </c>
      <c r="W3817" s="1">
        <v>43922</v>
      </c>
      <c r="X3817">
        <v>4</v>
      </c>
      <c r="Y3817">
        <v>2020</v>
      </c>
      <c r="Z3817" t="s">
        <v>8</v>
      </c>
      <c r="AA3817" t="s">
        <v>8</v>
      </c>
      <c r="AB3817" t="b">
        <v>0</v>
      </c>
      <c r="AC3817" t="b">
        <v>0</v>
      </c>
      <c r="AE3817" t="b">
        <v>1</v>
      </c>
      <c r="AF3817" t="b">
        <v>0</v>
      </c>
      <c r="AG3817" t="b">
        <v>0</v>
      </c>
      <c r="AH3817" t="s">
        <v>4366</v>
      </c>
      <c r="AI3817" t="b">
        <v>0</v>
      </c>
      <c r="AK3817" t="b">
        <v>0</v>
      </c>
      <c r="AL3817" s="1">
        <v>44116</v>
      </c>
      <c r="AM3817" t="s">
        <v>162</v>
      </c>
      <c r="AN3817" s="2">
        <v>44296.95826388889</v>
      </c>
      <c r="AP3817" s="2">
        <v>44117.877962962964</v>
      </c>
      <c r="AQ3817" s="1"/>
      <c r="AS3817" t="b">
        <v>0</v>
      </c>
      <c r="AV3817" t="s">
        <v>538</v>
      </c>
      <c r="BB3817" t="s">
        <v>9523</v>
      </c>
      <c r="BD3817" t="b">
        <v>0</v>
      </c>
      <c r="BH3817" t="s">
        <v>272</v>
      </c>
      <c r="BI3817" t="s">
        <v>1243</v>
      </c>
      <c r="BL3817" t="s">
        <v>9313</v>
      </c>
      <c r="BM3817" t="s">
        <v>291</v>
      </c>
      <c r="BN3817" t="s">
        <v>203</v>
      </c>
      <c r="BQ3817" t="s">
        <v>204</v>
      </c>
      <c r="BR3817" t="b">
        <v>0</v>
      </c>
      <c r="BT3817" t="b">
        <v>0</v>
      </c>
      <c r="BW3817" t="s">
        <v>103</v>
      </c>
      <c r="BX3817" t="b">
        <v>0</v>
      </c>
      <c r="BY3817" s="2">
        <v>44376.857581018521</v>
      </c>
      <c r="CB3817" t="b">
        <v>0</v>
      </c>
      <c r="CC3817" t="b">
        <v>1</v>
      </c>
      <c r="CF3817">
        <v>3350</v>
      </c>
      <c r="CH3817">
        <v>3350</v>
      </c>
      <c r="CI3817">
        <v>100</v>
      </c>
      <c r="CJ3817">
        <v>0</v>
      </c>
      <c r="CK3817">
        <f>YEAR(tbl_Opportunity[[#This Row],[Close Date]])</f>
        <v>2020</v>
      </c>
    </row>
    <row r="3818" spans="1:89">
      <c r="A3818" t="s">
        <v>423</v>
      </c>
      <c r="B3818" t="b">
        <v>0</v>
      </c>
      <c r="D3818" t="b">
        <v>0</v>
      </c>
      <c r="E3818" t="s">
        <v>2929</v>
      </c>
      <c r="H3818" s="1">
        <v>44109</v>
      </c>
      <c r="I3818" t="b">
        <v>1</v>
      </c>
      <c r="L3818" t="s">
        <v>9521</v>
      </c>
      <c r="O3818" t="s">
        <v>272</v>
      </c>
      <c r="P3818" t="b">
        <v>0</v>
      </c>
      <c r="Q3818" s="2">
        <v>44105.848275462966</v>
      </c>
      <c r="R3818" s="1"/>
      <c r="S3818" t="b">
        <v>0</v>
      </c>
      <c r="U3818" s="1"/>
      <c r="V3818" t="b">
        <v>0</v>
      </c>
      <c r="W3818" s="1">
        <v>43922</v>
      </c>
      <c r="X3818">
        <v>4</v>
      </c>
      <c r="Y3818">
        <v>2020</v>
      </c>
      <c r="Z3818" t="s">
        <v>8</v>
      </c>
      <c r="AA3818" t="s">
        <v>8</v>
      </c>
      <c r="AB3818" t="b">
        <v>0</v>
      </c>
      <c r="AC3818" t="b">
        <v>0</v>
      </c>
      <c r="AE3818" t="b">
        <v>1</v>
      </c>
      <c r="AF3818" t="b">
        <v>0</v>
      </c>
      <c r="AG3818" t="b">
        <v>0</v>
      </c>
      <c r="AH3818" t="s">
        <v>4366</v>
      </c>
      <c r="AI3818" t="b">
        <v>0</v>
      </c>
      <c r="AK3818" t="b">
        <v>0</v>
      </c>
      <c r="AL3818" s="1"/>
      <c r="AM3818" t="s">
        <v>162</v>
      </c>
      <c r="AN3818" s="2">
        <v>44296.95826388889</v>
      </c>
      <c r="AP3818" s="2">
        <v>44109.623784722222</v>
      </c>
      <c r="AQ3818" s="1"/>
      <c r="AS3818" t="b">
        <v>0</v>
      </c>
      <c r="AV3818" t="s">
        <v>93</v>
      </c>
      <c r="BB3818" t="s">
        <v>9524</v>
      </c>
      <c r="BD3818" t="b">
        <v>0</v>
      </c>
      <c r="BH3818" t="s">
        <v>272</v>
      </c>
      <c r="BI3818" t="s">
        <v>1243</v>
      </c>
      <c r="BL3818" t="s">
        <v>9521</v>
      </c>
      <c r="BM3818" t="s">
        <v>291</v>
      </c>
      <c r="BN3818" t="s">
        <v>203</v>
      </c>
      <c r="BQ3818" t="s">
        <v>204</v>
      </c>
      <c r="BR3818" t="b">
        <v>0</v>
      </c>
      <c r="BT3818" t="b">
        <v>0</v>
      </c>
      <c r="BW3818" t="s">
        <v>103</v>
      </c>
      <c r="BX3818" t="b">
        <v>0</v>
      </c>
      <c r="BY3818" s="2">
        <v>44376.857581018521</v>
      </c>
      <c r="CB3818" t="b">
        <v>0</v>
      </c>
      <c r="CC3818" t="b">
        <v>1</v>
      </c>
      <c r="CF3818">
        <v>6385</v>
      </c>
      <c r="CH3818">
        <v>6385</v>
      </c>
      <c r="CI3818">
        <v>100</v>
      </c>
      <c r="CJ3818">
        <v>0</v>
      </c>
      <c r="CK3818">
        <f>YEAR(tbl_Opportunity[[#This Row],[Close Date]])</f>
        <v>2020</v>
      </c>
    </row>
    <row r="3819" spans="1:89">
      <c r="A3819" t="s">
        <v>6780</v>
      </c>
      <c r="B3819" t="b">
        <v>0</v>
      </c>
      <c r="D3819" t="b">
        <v>0</v>
      </c>
      <c r="E3819" t="s">
        <v>2947</v>
      </c>
      <c r="H3819" s="1">
        <v>44149</v>
      </c>
      <c r="I3819" t="b">
        <v>1</v>
      </c>
      <c r="L3819" t="s">
        <v>6781</v>
      </c>
      <c r="O3819" t="s">
        <v>272</v>
      </c>
      <c r="P3819" t="b">
        <v>0</v>
      </c>
      <c r="Q3819" s="2">
        <v>44109.58898148148</v>
      </c>
      <c r="R3819" s="1"/>
      <c r="S3819" t="b">
        <v>0</v>
      </c>
      <c r="U3819" s="1"/>
      <c r="V3819" t="b">
        <v>0</v>
      </c>
      <c r="W3819" s="1">
        <v>43922</v>
      </c>
      <c r="X3819">
        <v>4</v>
      </c>
      <c r="Y3819">
        <v>2020</v>
      </c>
      <c r="Z3819" t="s">
        <v>8</v>
      </c>
      <c r="AA3819" t="s">
        <v>8</v>
      </c>
      <c r="AB3819" t="b">
        <v>0</v>
      </c>
      <c r="AC3819" t="b">
        <v>0</v>
      </c>
      <c r="AE3819" t="b">
        <v>1</v>
      </c>
      <c r="AF3819" t="b">
        <v>0</v>
      </c>
      <c r="AG3819" t="b">
        <v>0</v>
      </c>
      <c r="AH3819" t="s">
        <v>4366</v>
      </c>
      <c r="AI3819" t="b">
        <v>0</v>
      </c>
      <c r="AK3819" t="b">
        <v>0</v>
      </c>
      <c r="AL3819" s="1">
        <v>44148</v>
      </c>
      <c r="AM3819" t="s">
        <v>162</v>
      </c>
      <c r="AN3819" s="2">
        <v>44297.841400462959</v>
      </c>
      <c r="AP3819" s="2">
        <v>44151.865393518521</v>
      </c>
      <c r="AQ3819" s="1"/>
      <c r="AS3819" t="b">
        <v>0</v>
      </c>
      <c r="AV3819" t="s">
        <v>93</v>
      </c>
      <c r="BB3819" t="s">
        <v>9525</v>
      </c>
      <c r="BD3819" t="b">
        <v>0</v>
      </c>
      <c r="BH3819" t="s">
        <v>272</v>
      </c>
      <c r="BI3819" t="s">
        <v>1243</v>
      </c>
      <c r="BL3819" t="s">
        <v>6781</v>
      </c>
      <c r="BM3819" t="s">
        <v>291</v>
      </c>
      <c r="BN3819" t="s">
        <v>203</v>
      </c>
      <c r="BQ3819" t="s">
        <v>204</v>
      </c>
      <c r="BR3819" t="b">
        <v>0</v>
      </c>
      <c r="BT3819" t="b">
        <v>0</v>
      </c>
      <c r="BW3819" t="s">
        <v>103</v>
      </c>
      <c r="BX3819" t="b">
        <v>0</v>
      </c>
      <c r="BY3819" s="2">
        <v>44376.857581018521</v>
      </c>
      <c r="CB3819" t="b">
        <v>0</v>
      </c>
      <c r="CC3819" t="b">
        <v>1</v>
      </c>
      <c r="CF3819">
        <v>4170</v>
      </c>
      <c r="CH3819">
        <v>4170</v>
      </c>
      <c r="CI3819">
        <v>100</v>
      </c>
      <c r="CJ3819">
        <v>0</v>
      </c>
      <c r="CK3819">
        <f>YEAR(tbl_Opportunity[[#This Row],[Close Date]])</f>
        <v>2020</v>
      </c>
    </row>
    <row r="3820" spans="1:89">
      <c r="A3820" t="s">
        <v>489</v>
      </c>
      <c r="B3820" t="b">
        <v>0</v>
      </c>
      <c r="D3820" t="b">
        <v>0</v>
      </c>
      <c r="E3820" t="s">
        <v>2947</v>
      </c>
      <c r="H3820" s="1">
        <v>44117</v>
      </c>
      <c r="I3820" t="b">
        <v>1</v>
      </c>
      <c r="L3820" t="s">
        <v>1048</v>
      </c>
      <c r="O3820" t="s">
        <v>272</v>
      </c>
      <c r="P3820" t="b">
        <v>0</v>
      </c>
      <c r="Q3820" s="2">
        <v>44111.707152777781</v>
      </c>
      <c r="R3820" s="1"/>
      <c r="S3820" t="b">
        <v>0</v>
      </c>
      <c r="U3820" s="1"/>
      <c r="V3820" t="b">
        <v>0</v>
      </c>
      <c r="W3820" s="1">
        <v>43922</v>
      </c>
      <c r="X3820">
        <v>4</v>
      </c>
      <c r="Y3820">
        <v>2020</v>
      </c>
      <c r="Z3820" t="s">
        <v>8</v>
      </c>
      <c r="AA3820" t="s">
        <v>8</v>
      </c>
      <c r="AB3820" t="b">
        <v>0</v>
      </c>
      <c r="AC3820" t="b">
        <v>0</v>
      </c>
      <c r="AE3820" t="b">
        <v>1</v>
      </c>
      <c r="AF3820" t="b">
        <v>0</v>
      </c>
      <c r="AG3820" t="b">
        <v>0</v>
      </c>
      <c r="AH3820" t="s">
        <v>4366</v>
      </c>
      <c r="AI3820" t="b">
        <v>0</v>
      </c>
      <c r="AK3820" t="b">
        <v>0</v>
      </c>
      <c r="AL3820" s="1">
        <v>44113</v>
      </c>
      <c r="AM3820" t="s">
        <v>162</v>
      </c>
      <c r="AN3820" s="2">
        <v>44296.95826388889</v>
      </c>
      <c r="AP3820" s="2">
        <v>44117.586921296293</v>
      </c>
      <c r="AQ3820" s="1"/>
      <c r="AS3820" t="b">
        <v>0</v>
      </c>
      <c r="AV3820" t="s">
        <v>176</v>
      </c>
      <c r="BB3820" t="s">
        <v>9526</v>
      </c>
      <c r="BD3820" t="b">
        <v>0</v>
      </c>
      <c r="BH3820" t="s">
        <v>272</v>
      </c>
      <c r="BI3820" t="s">
        <v>1243</v>
      </c>
      <c r="BL3820" t="s">
        <v>1048</v>
      </c>
      <c r="BM3820" t="s">
        <v>291</v>
      </c>
      <c r="BN3820" t="s">
        <v>203</v>
      </c>
      <c r="BQ3820" t="s">
        <v>204</v>
      </c>
      <c r="BR3820" t="b">
        <v>0</v>
      </c>
      <c r="BT3820" t="b">
        <v>0</v>
      </c>
      <c r="BW3820" t="s">
        <v>103</v>
      </c>
      <c r="BX3820" t="b">
        <v>0</v>
      </c>
      <c r="BY3820" s="2">
        <v>44376.857581018521</v>
      </c>
      <c r="CB3820" t="b">
        <v>0</v>
      </c>
      <c r="CC3820" t="b">
        <v>1</v>
      </c>
      <c r="CF3820">
        <v>695</v>
      </c>
      <c r="CH3820">
        <v>695</v>
      </c>
      <c r="CI3820">
        <v>100</v>
      </c>
      <c r="CJ3820">
        <v>0</v>
      </c>
      <c r="CK3820">
        <f>YEAR(tbl_Opportunity[[#This Row],[Close Date]])</f>
        <v>2020</v>
      </c>
    </row>
    <row r="3821" spans="1:89">
      <c r="A3821" t="s">
        <v>6531</v>
      </c>
      <c r="B3821" t="b">
        <v>0</v>
      </c>
      <c r="D3821" t="b">
        <v>0</v>
      </c>
      <c r="E3821" t="s">
        <v>2947</v>
      </c>
      <c r="H3821" s="1">
        <v>44124</v>
      </c>
      <c r="I3821" t="b">
        <v>1</v>
      </c>
      <c r="L3821" t="s">
        <v>6532</v>
      </c>
      <c r="O3821" t="s">
        <v>272</v>
      </c>
      <c r="P3821" t="b">
        <v>0</v>
      </c>
      <c r="Q3821" s="2">
        <v>44112.608969907407</v>
      </c>
      <c r="R3821" s="1"/>
      <c r="S3821" t="b">
        <v>0</v>
      </c>
      <c r="U3821" s="1"/>
      <c r="V3821" t="b">
        <v>0</v>
      </c>
      <c r="W3821" s="1">
        <v>43922</v>
      </c>
      <c r="X3821">
        <v>4</v>
      </c>
      <c r="Y3821">
        <v>2020</v>
      </c>
      <c r="Z3821" t="s">
        <v>8</v>
      </c>
      <c r="AA3821" t="s">
        <v>8</v>
      </c>
      <c r="AB3821" t="b">
        <v>0</v>
      </c>
      <c r="AC3821" t="b">
        <v>0</v>
      </c>
      <c r="AE3821" t="b">
        <v>1</v>
      </c>
      <c r="AF3821" t="b">
        <v>0</v>
      </c>
      <c r="AG3821" t="b">
        <v>0</v>
      </c>
      <c r="AH3821" t="s">
        <v>3190</v>
      </c>
      <c r="AI3821" t="b">
        <v>0</v>
      </c>
      <c r="AK3821" t="b">
        <v>0</v>
      </c>
      <c r="AL3821" s="1">
        <v>44113</v>
      </c>
      <c r="AM3821" t="s">
        <v>162</v>
      </c>
      <c r="AN3821" s="2">
        <v>44296.95826388889</v>
      </c>
      <c r="AP3821" s="2">
        <v>44158.70207175926</v>
      </c>
      <c r="AQ3821" s="1"/>
      <c r="AS3821" t="b">
        <v>0</v>
      </c>
      <c r="AV3821" t="s">
        <v>176</v>
      </c>
      <c r="BB3821" t="s">
        <v>9527</v>
      </c>
      <c r="BD3821" t="b">
        <v>0</v>
      </c>
      <c r="BH3821" t="s">
        <v>272</v>
      </c>
      <c r="BI3821" t="s">
        <v>1243</v>
      </c>
      <c r="BL3821" t="s">
        <v>6532</v>
      </c>
      <c r="BM3821" t="s">
        <v>291</v>
      </c>
      <c r="BN3821" t="s">
        <v>203</v>
      </c>
      <c r="BQ3821" t="s">
        <v>204</v>
      </c>
      <c r="BR3821" t="b">
        <v>0</v>
      </c>
      <c r="BT3821" t="b">
        <v>0</v>
      </c>
      <c r="BW3821" t="s">
        <v>103</v>
      </c>
      <c r="BX3821" t="b">
        <v>0</v>
      </c>
      <c r="BY3821" s="2">
        <v>44376.857581018521</v>
      </c>
      <c r="CB3821" t="b">
        <v>0</v>
      </c>
      <c r="CC3821" t="b">
        <v>1</v>
      </c>
      <c r="CF3821">
        <v>4045</v>
      </c>
      <c r="CH3821">
        <v>4045</v>
      </c>
      <c r="CI3821">
        <v>100</v>
      </c>
      <c r="CJ3821">
        <v>0</v>
      </c>
      <c r="CK3821">
        <f>YEAR(tbl_Opportunity[[#This Row],[Close Date]])</f>
        <v>2020</v>
      </c>
    </row>
    <row r="3822" spans="1:89">
      <c r="A3822" t="s">
        <v>6855</v>
      </c>
      <c r="B3822" t="b">
        <v>0</v>
      </c>
      <c r="D3822" t="b">
        <v>0</v>
      </c>
      <c r="E3822" t="s">
        <v>2947</v>
      </c>
      <c r="H3822" s="1">
        <v>44123</v>
      </c>
      <c r="I3822" t="b">
        <v>1</v>
      </c>
      <c r="L3822" t="s">
        <v>9528</v>
      </c>
      <c r="O3822" t="s">
        <v>272</v>
      </c>
      <c r="P3822" t="b">
        <v>0</v>
      </c>
      <c r="Q3822" s="2">
        <v>44117.68550925926</v>
      </c>
      <c r="R3822" s="1"/>
      <c r="S3822" t="b">
        <v>0</v>
      </c>
      <c r="U3822" s="1"/>
      <c r="V3822" t="b">
        <v>0</v>
      </c>
      <c r="W3822" s="1">
        <v>43922</v>
      </c>
      <c r="X3822">
        <v>4</v>
      </c>
      <c r="Y3822">
        <v>2020</v>
      </c>
      <c r="Z3822" t="s">
        <v>8</v>
      </c>
      <c r="AA3822" t="s">
        <v>8</v>
      </c>
      <c r="AB3822" t="b">
        <v>0</v>
      </c>
      <c r="AC3822" t="b">
        <v>0</v>
      </c>
      <c r="AE3822" t="b">
        <v>1</v>
      </c>
      <c r="AF3822" t="b">
        <v>0</v>
      </c>
      <c r="AG3822" t="b">
        <v>0</v>
      </c>
      <c r="AH3822" t="s">
        <v>3190</v>
      </c>
      <c r="AI3822" t="b">
        <v>0</v>
      </c>
      <c r="AK3822" t="b">
        <v>0</v>
      </c>
      <c r="AL3822" s="1">
        <v>44117</v>
      </c>
      <c r="AM3822" t="s">
        <v>162</v>
      </c>
      <c r="AN3822" s="2">
        <v>44296.95826388889</v>
      </c>
      <c r="AP3822" s="2">
        <v>44123.850983796299</v>
      </c>
      <c r="AQ3822" s="1"/>
      <c r="AS3822" t="b">
        <v>0</v>
      </c>
      <c r="AV3822" t="s">
        <v>2956</v>
      </c>
      <c r="BB3822" t="s">
        <v>9529</v>
      </c>
      <c r="BD3822" t="b">
        <v>0</v>
      </c>
      <c r="BH3822" t="s">
        <v>272</v>
      </c>
      <c r="BI3822" t="s">
        <v>1243</v>
      </c>
      <c r="BL3822" t="s">
        <v>9528</v>
      </c>
      <c r="BM3822" t="s">
        <v>291</v>
      </c>
      <c r="BN3822" t="s">
        <v>203</v>
      </c>
      <c r="BQ3822" t="s">
        <v>204</v>
      </c>
      <c r="BR3822" t="b">
        <v>0</v>
      </c>
      <c r="BT3822" t="b">
        <v>0</v>
      </c>
      <c r="BW3822" t="s">
        <v>103</v>
      </c>
      <c r="BX3822" t="b">
        <v>0</v>
      </c>
      <c r="BY3822" s="2">
        <v>44376.857581018521</v>
      </c>
      <c r="CB3822" t="b">
        <v>0</v>
      </c>
      <c r="CC3822" t="b">
        <v>1</v>
      </c>
      <c r="CF3822">
        <v>1390</v>
      </c>
      <c r="CH3822">
        <v>1390</v>
      </c>
      <c r="CI3822">
        <v>100</v>
      </c>
      <c r="CJ3822">
        <v>0</v>
      </c>
      <c r="CK3822">
        <f>YEAR(tbl_Opportunity[[#This Row],[Close Date]])</f>
        <v>2020</v>
      </c>
    </row>
    <row r="3823" spans="1:89">
      <c r="A3823" t="s">
        <v>1170</v>
      </c>
      <c r="B3823" t="b">
        <v>0</v>
      </c>
      <c r="D3823" t="b">
        <v>0</v>
      </c>
      <c r="H3823" s="1">
        <v>44118</v>
      </c>
      <c r="I3823" t="b">
        <v>1</v>
      </c>
      <c r="O3823" t="s">
        <v>272</v>
      </c>
      <c r="P3823" t="b">
        <v>0</v>
      </c>
      <c r="Q3823" s="2">
        <v>44118.988449074073</v>
      </c>
      <c r="R3823" s="1"/>
      <c r="S3823" t="b">
        <v>0</v>
      </c>
      <c r="U3823" s="1"/>
      <c r="V3823" t="b">
        <v>0</v>
      </c>
      <c r="W3823" s="1">
        <v>43922</v>
      </c>
      <c r="X3823">
        <v>4</v>
      </c>
      <c r="Y3823">
        <v>2020</v>
      </c>
      <c r="Z3823" t="s">
        <v>8</v>
      </c>
      <c r="AA3823" t="s">
        <v>8</v>
      </c>
      <c r="AB3823" t="b">
        <v>0</v>
      </c>
      <c r="AC3823" t="b">
        <v>0</v>
      </c>
      <c r="AE3823" t="b">
        <v>1</v>
      </c>
      <c r="AF3823" t="b">
        <v>0</v>
      </c>
      <c r="AG3823" t="b">
        <v>0</v>
      </c>
      <c r="AH3823" t="s">
        <v>4366</v>
      </c>
      <c r="AI3823" t="b">
        <v>0</v>
      </c>
      <c r="AK3823" t="b">
        <v>0</v>
      </c>
      <c r="AL3823" s="1"/>
      <c r="AM3823" t="s">
        <v>162</v>
      </c>
      <c r="AN3823" s="2">
        <v>44296.95826388889</v>
      </c>
      <c r="AP3823" s="2"/>
      <c r="AQ3823" s="1"/>
      <c r="AS3823" t="b">
        <v>0</v>
      </c>
      <c r="AV3823" t="s">
        <v>105</v>
      </c>
      <c r="BB3823" t="s">
        <v>9530</v>
      </c>
      <c r="BD3823" t="b">
        <v>0</v>
      </c>
      <c r="BH3823" t="s">
        <v>272</v>
      </c>
      <c r="BI3823" t="s">
        <v>1243</v>
      </c>
      <c r="BL3823" t="s">
        <v>1173</v>
      </c>
      <c r="BM3823" t="s">
        <v>291</v>
      </c>
      <c r="BN3823" t="s">
        <v>203</v>
      </c>
      <c r="BO3823" t="s">
        <v>1173</v>
      </c>
      <c r="BQ3823" t="s">
        <v>204</v>
      </c>
      <c r="BR3823" t="b">
        <v>0</v>
      </c>
      <c r="BT3823" t="b">
        <v>0</v>
      </c>
      <c r="BW3823" t="s">
        <v>103</v>
      </c>
      <c r="BX3823" t="b">
        <v>0</v>
      </c>
      <c r="BY3823" s="2">
        <v>44376.857581018521</v>
      </c>
      <c r="CB3823" t="b">
        <v>0</v>
      </c>
      <c r="CC3823" t="b">
        <v>1</v>
      </c>
      <c r="CF3823">
        <v>1370</v>
      </c>
      <c r="CH3823">
        <v>1370</v>
      </c>
      <c r="CI3823">
        <v>100</v>
      </c>
      <c r="CJ3823">
        <v>0</v>
      </c>
      <c r="CK3823">
        <f>YEAR(tbl_Opportunity[[#This Row],[Close Date]])</f>
        <v>2020</v>
      </c>
    </row>
    <row r="3824" spans="1:89">
      <c r="A3824" t="s">
        <v>274</v>
      </c>
      <c r="B3824" t="b">
        <v>0</v>
      </c>
      <c r="D3824" t="b">
        <v>0</v>
      </c>
      <c r="E3824" t="s">
        <v>5405</v>
      </c>
      <c r="H3824" s="1">
        <v>44123</v>
      </c>
      <c r="I3824" t="b">
        <v>1</v>
      </c>
      <c r="L3824" t="s">
        <v>5415</v>
      </c>
      <c r="O3824" t="s">
        <v>272</v>
      </c>
      <c r="P3824" t="b">
        <v>0</v>
      </c>
      <c r="Q3824" s="2">
        <v>44118.994710648149</v>
      </c>
      <c r="R3824" s="1"/>
      <c r="S3824" t="b">
        <v>0</v>
      </c>
      <c r="U3824" s="1"/>
      <c r="V3824" t="b">
        <v>0</v>
      </c>
      <c r="W3824" s="1">
        <v>43922</v>
      </c>
      <c r="X3824">
        <v>4</v>
      </c>
      <c r="Y3824">
        <v>2020</v>
      </c>
      <c r="Z3824" t="s">
        <v>8</v>
      </c>
      <c r="AA3824" t="s">
        <v>8</v>
      </c>
      <c r="AB3824" t="b">
        <v>0</v>
      </c>
      <c r="AC3824" t="b">
        <v>0</v>
      </c>
      <c r="AE3824" t="b">
        <v>1</v>
      </c>
      <c r="AF3824" t="b">
        <v>0</v>
      </c>
      <c r="AG3824" t="b">
        <v>0</v>
      </c>
      <c r="AH3824" t="s">
        <v>4366</v>
      </c>
      <c r="AI3824" t="b">
        <v>0</v>
      </c>
      <c r="AK3824" t="b">
        <v>0</v>
      </c>
      <c r="AL3824" s="1">
        <v>44118</v>
      </c>
      <c r="AM3824" t="s">
        <v>162</v>
      </c>
      <c r="AN3824" s="2">
        <v>44296.95826388889</v>
      </c>
      <c r="AP3824" s="2">
        <v>44123.925555555557</v>
      </c>
      <c r="AQ3824" s="1"/>
      <c r="AS3824" t="b">
        <v>0</v>
      </c>
      <c r="AV3824" t="s">
        <v>176</v>
      </c>
      <c r="BB3824" t="s">
        <v>9531</v>
      </c>
      <c r="BD3824" t="b">
        <v>0</v>
      </c>
      <c r="BH3824" t="s">
        <v>272</v>
      </c>
      <c r="BI3824" t="s">
        <v>1243</v>
      </c>
      <c r="BL3824" t="s">
        <v>5415</v>
      </c>
      <c r="BM3824" t="s">
        <v>291</v>
      </c>
      <c r="BN3824" t="s">
        <v>203</v>
      </c>
      <c r="BQ3824" t="s">
        <v>204</v>
      </c>
      <c r="BR3824" t="b">
        <v>0</v>
      </c>
      <c r="BT3824" t="b">
        <v>0</v>
      </c>
      <c r="BW3824" t="s">
        <v>103</v>
      </c>
      <c r="BX3824" t="b">
        <v>0</v>
      </c>
      <c r="BY3824" s="2">
        <v>44376.857581018521</v>
      </c>
      <c r="CB3824" t="b">
        <v>0</v>
      </c>
      <c r="CC3824" t="b">
        <v>1</v>
      </c>
      <c r="CF3824">
        <v>9990</v>
      </c>
      <c r="CH3824">
        <v>9990</v>
      </c>
      <c r="CI3824">
        <v>100</v>
      </c>
      <c r="CJ3824">
        <v>0</v>
      </c>
      <c r="CK3824">
        <f>YEAR(tbl_Opportunity[[#This Row],[Close Date]])</f>
        <v>2020</v>
      </c>
    </row>
    <row r="3825" spans="1:89">
      <c r="A3825" t="s">
        <v>1033</v>
      </c>
      <c r="B3825" t="b">
        <v>0</v>
      </c>
      <c r="D3825" t="b">
        <v>0</v>
      </c>
      <c r="E3825" t="s">
        <v>2947</v>
      </c>
      <c r="H3825" s="1">
        <v>44119</v>
      </c>
      <c r="I3825" t="b">
        <v>1</v>
      </c>
      <c r="L3825" t="s">
        <v>5776</v>
      </c>
      <c r="O3825" t="s">
        <v>272</v>
      </c>
      <c r="P3825" t="b">
        <v>0</v>
      </c>
      <c r="Q3825" s="2">
        <v>44119.601030092592</v>
      </c>
      <c r="R3825" s="1"/>
      <c r="S3825" t="b">
        <v>0</v>
      </c>
      <c r="U3825" s="1"/>
      <c r="V3825" t="b">
        <v>0</v>
      </c>
      <c r="W3825" s="1">
        <v>43922</v>
      </c>
      <c r="X3825">
        <v>4</v>
      </c>
      <c r="Y3825">
        <v>2020</v>
      </c>
      <c r="Z3825" t="s">
        <v>8</v>
      </c>
      <c r="AA3825" t="s">
        <v>8</v>
      </c>
      <c r="AB3825" t="b">
        <v>0</v>
      </c>
      <c r="AC3825" t="b">
        <v>0</v>
      </c>
      <c r="AE3825" t="b">
        <v>1</v>
      </c>
      <c r="AF3825" t="b">
        <v>0</v>
      </c>
      <c r="AG3825" t="b">
        <v>0</v>
      </c>
      <c r="AH3825" t="s">
        <v>4366</v>
      </c>
      <c r="AI3825" t="b">
        <v>0</v>
      </c>
      <c r="AK3825" t="b">
        <v>0</v>
      </c>
      <c r="AL3825" s="1"/>
      <c r="AM3825" t="s">
        <v>162</v>
      </c>
      <c r="AN3825" s="2">
        <v>44296.95826388889</v>
      </c>
      <c r="AP3825" s="2"/>
      <c r="AQ3825" s="1"/>
      <c r="AS3825" t="b">
        <v>0</v>
      </c>
      <c r="AV3825" t="s">
        <v>176</v>
      </c>
      <c r="BB3825" t="s">
        <v>9532</v>
      </c>
      <c r="BD3825" t="b">
        <v>0</v>
      </c>
      <c r="BH3825" t="s">
        <v>272</v>
      </c>
      <c r="BI3825" t="s">
        <v>1243</v>
      </c>
      <c r="BL3825" t="s">
        <v>5776</v>
      </c>
      <c r="BM3825" t="s">
        <v>291</v>
      </c>
      <c r="BN3825" t="s">
        <v>203</v>
      </c>
      <c r="BQ3825" t="s">
        <v>204</v>
      </c>
      <c r="BR3825" t="b">
        <v>0</v>
      </c>
      <c r="BT3825" t="b">
        <v>0</v>
      </c>
      <c r="BW3825" t="s">
        <v>103</v>
      </c>
      <c r="BX3825" t="b">
        <v>0</v>
      </c>
      <c r="BY3825" s="2">
        <v>44376.857581018521</v>
      </c>
      <c r="CB3825" t="b">
        <v>0</v>
      </c>
      <c r="CC3825" t="b">
        <v>1</v>
      </c>
      <c r="CF3825">
        <v>1370</v>
      </c>
      <c r="CH3825">
        <v>1370</v>
      </c>
      <c r="CI3825">
        <v>100</v>
      </c>
      <c r="CJ3825">
        <v>0</v>
      </c>
      <c r="CK3825">
        <f>YEAR(tbl_Opportunity[[#This Row],[Close Date]])</f>
        <v>2020</v>
      </c>
    </row>
    <row r="3826" spans="1:89">
      <c r="A3826" t="s">
        <v>1033</v>
      </c>
      <c r="B3826" t="b">
        <v>0</v>
      </c>
      <c r="D3826" t="b">
        <v>0</v>
      </c>
      <c r="E3826" t="s">
        <v>2947</v>
      </c>
      <c r="H3826" s="1">
        <v>44119</v>
      </c>
      <c r="I3826" t="b">
        <v>1</v>
      </c>
      <c r="L3826" t="s">
        <v>5776</v>
      </c>
      <c r="O3826" t="s">
        <v>272</v>
      </c>
      <c r="P3826" t="b">
        <v>0</v>
      </c>
      <c r="Q3826" s="2">
        <v>44119.869421296295</v>
      </c>
      <c r="R3826" s="1"/>
      <c r="S3826" t="b">
        <v>0</v>
      </c>
      <c r="U3826" s="1"/>
      <c r="V3826" t="b">
        <v>0</v>
      </c>
      <c r="W3826" s="1">
        <v>43922</v>
      </c>
      <c r="X3826">
        <v>4</v>
      </c>
      <c r="Y3826">
        <v>2020</v>
      </c>
      <c r="Z3826" t="s">
        <v>8</v>
      </c>
      <c r="AA3826" t="s">
        <v>8</v>
      </c>
      <c r="AB3826" t="b">
        <v>0</v>
      </c>
      <c r="AC3826" t="b">
        <v>0</v>
      </c>
      <c r="AE3826" t="b">
        <v>1</v>
      </c>
      <c r="AF3826" t="b">
        <v>0</v>
      </c>
      <c r="AG3826" t="b">
        <v>0</v>
      </c>
      <c r="AH3826" t="s">
        <v>4366</v>
      </c>
      <c r="AI3826" t="b">
        <v>0</v>
      </c>
      <c r="AK3826" t="b">
        <v>0</v>
      </c>
      <c r="AL3826" s="1"/>
      <c r="AM3826" t="s">
        <v>162</v>
      </c>
      <c r="AN3826" s="2">
        <v>44296.95826388889</v>
      </c>
      <c r="AP3826" s="2"/>
      <c r="AQ3826" s="1"/>
      <c r="AS3826" t="b">
        <v>0</v>
      </c>
      <c r="AV3826" t="s">
        <v>176</v>
      </c>
      <c r="BB3826" t="s">
        <v>9533</v>
      </c>
      <c r="BD3826" t="b">
        <v>0</v>
      </c>
      <c r="BH3826" t="s">
        <v>272</v>
      </c>
      <c r="BI3826" t="s">
        <v>1243</v>
      </c>
      <c r="BL3826" t="s">
        <v>5776</v>
      </c>
      <c r="BM3826" t="s">
        <v>291</v>
      </c>
      <c r="BN3826" t="s">
        <v>203</v>
      </c>
      <c r="BQ3826" t="s">
        <v>204</v>
      </c>
      <c r="BR3826" t="b">
        <v>0</v>
      </c>
      <c r="BT3826" t="b">
        <v>0</v>
      </c>
      <c r="BW3826" t="s">
        <v>103</v>
      </c>
      <c r="BX3826" t="b">
        <v>0</v>
      </c>
      <c r="BY3826" s="2">
        <v>44376.857581018521</v>
      </c>
      <c r="CB3826" t="b">
        <v>0</v>
      </c>
      <c r="CC3826" t="b">
        <v>1</v>
      </c>
      <c r="CF3826">
        <v>3350</v>
      </c>
      <c r="CH3826">
        <v>3350</v>
      </c>
      <c r="CI3826">
        <v>100</v>
      </c>
      <c r="CJ3826">
        <v>0</v>
      </c>
      <c r="CK3826">
        <f>YEAR(tbl_Opportunity[[#This Row],[Close Date]])</f>
        <v>2020</v>
      </c>
    </row>
    <row r="3827" spans="1:89">
      <c r="A3827" t="s">
        <v>274</v>
      </c>
      <c r="B3827" t="b">
        <v>0</v>
      </c>
      <c r="D3827" t="b">
        <v>0</v>
      </c>
      <c r="E3827" t="s">
        <v>5405</v>
      </c>
      <c r="H3827" s="1">
        <v>44119</v>
      </c>
      <c r="I3827" t="b">
        <v>1</v>
      </c>
      <c r="L3827" t="s">
        <v>5415</v>
      </c>
      <c r="O3827" t="s">
        <v>272</v>
      </c>
      <c r="P3827" t="b">
        <v>0</v>
      </c>
      <c r="Q3827" s="2">
        <v>44119.887928240743</v>
      </c>
      <c r="R3827" s="1"/>
      <c r="S3827" t="b">
        <v>0</v>
      </c>
      <c r="U3827" s="1"/>
      <c r="V3827" t="b">
        <v>0</v>
      </c>
      <c r="W3827" s="1">
        <v>43922</v>
      </c>
      <c r="X3827">
        <v>4</v>
      </c>
      <c r="Y3827">
        <v>2020</v>
      </c>
      <c r="Z3827" t="s">
        <v>8</v>
      </c>
      <c r="AA3827" t="s">
        <v>8</v>
      </c>
      <c r="AB3827" t="b">
        <v>0</v>
      </c>
      <c r="AC3827" t="b">
        <v>0</v>
      </c>
      <c r="AE3827" t="b">
        <v>1</v>
      </c>
      <c r="AF3827" t="b">
        <v>0</v>
      </c>
      <c r="AG3827" t="b">
        <v>0</v>
      </c>
      <c r="AH3827" t="s">
        <v>4366</v>
      </c>
      <c r="AI3827" t="b">
        <v>0</v>
      </c>
      <c r="AK3827" t="b">
        <v>0</v>
      </c>
      <c r="AL3827" s="1"/>
      <c r="AM3827" t="s">
        <v>162</v>
      </c>
      <c r="AN3827" s="2">
        <v>44296.95826388889</v>
      </c>
      <c r="AP3827" s="2"/>
      <c r="AQ3827" s="1"/>
      <c r="AS3827" t="b">
        <v>0</v>
      </c>
      <c r="AV3827" t="s">
        <v>176</v>
      </c>
      <c r="BB3827" t="s">
        <v>9534</v>
      </c>
      <c r="BD3827" t="b">
        <v>0</v>
      </c>
      <c r="BH3827" t="s">
        <v>272</v>
      </c>
      <c r="BI3827" t="s">
        <v>1243</v>
      </c>
      <c r="BL3827" t="s">
        <v>5415</v>
      </c>
      <c r="BM3827" t="s">
        <v>291</v>
      </c>
      <c r="BN3827" t="s">
        <v>203</v>
      </c>
      <c r="BQ3827" t="s">
        <v>204</v>
      </c>
      <c r="BR3827" t="b">
        <v>0</v>
      </c>
      <c r="BT3827" t="b">
        <v>0</v>
      </c>
      <c r="BW3827" t="s">
        <v>103</v>
      </c>
      <c r="BX3827" t="b">
        <v>0</v>
      </c>
      <c r="BY3827" s="2">
        <v>44376.857581018521</v>
      </c>
      <c r="CB3827" t="b">
        <v>0</v>
      </c>
      <c r="CC3827" t="b">
        <v>1</v>
      </c>
      <c r="CF3827">
        <v>1390</v>
      </c>
      <c r="CH3827">
        <v>1390</v>
      </c>
      <c r="CI3827">
        <v>100</v>
      </c>
      <c r="CJ3827">
        <v>0</v>
      </c>
      <c r="CK3827">
        <f>YEAR(tbl_Opportunity[[#This Row],[Close Date]])</f>
        <v>2020</v>
      </c>
    </row>
    <row r="3828" spans="1:89">
      <c r="A3828" t="s">
        <v>1742</v>
      </c>
      <c r="B3828" t="b">
        <v>0</v>
      </c>
      <c r="D3828" t="b">
        <v>0</v>
      </c>
      <c r="E3828" t="s">
        <v>2947</v>
      </c>
      <c r="H3828" s="1">
        <v>44159</v>
      </c>
      <c r="I3828" t="b">
        <v>1</v>
      </c>
      <c r="L3828" t="s">
        <v>6646</v>
      </c>
      <c r="O3828" t="s">
        <v>272</v>
      </c>
      <c r="P3828" t="b">
        <v>0</v>
      </c>
      <c r="Q3828" s="2">
        <v>44130.705752314818</v>
      </c>
      <c r="R3828" s="1"/>
      <c r="S3828" t="b">
        <v>0</v>
      </c>
      <c r="U3828" s="1"/>
      <c r="V3828" t="b">
        <v>0</v>
      </c>
      <c r="W3828" s="1">
        <v>43922</v>
      </c>
      <c r="X3828">
        <v>4</v>
      </c>
      <c r="Y3828">
        <v>2020</v>
      </c>
      <c r="Z3828" t="s">
        <v>8</v>
      </c>
      <c r="AA3828" t="s">
        <v>8</v>
      </c>
      <c r="AB3828" t="b">
        <v>0</v>
      </c>
      <c r="AC3828" t="b">
        <v>0</v>
      </c>
      <c r="AE3828" t="b">
        <v>1</v>
      </c>
      <c r="AF3828" t="b">
        <v>0</v>
      </c>
      <c r="AG3828" t="b">
        <v>0</v>
      </c>
      <c r="AH3828" t="s">
        <v>4366</v>
      </c>
      <c r="AI3828" t="b">
        <v>0</v>
      </c>
      <c r="AK3828" t="b">
        <v>0</v>
      </c>
      <c r="AL3828" s="1">
        <v>44158</v>
      </c>
      <c r="AM3828" t="s">
        <v>162</v>
      </c>
      <c r="AN3828" s="2">
        <v>44296.95826388889</v>
      </c>
      <c r="AP3828" s="2">
        <v>44159.901597222219</v>
      </c>
      <c r="AQ3828" s="1"/>
      <c r="AS3828" t="b">
        <v>0</v>
      </c>
      <c r="AV3828" t="s">
        <v>93</v>
      </c>
      <c r="BB3828" t="s">
        <v>9535</v>
      </c>
      <c r="BD3828" t="b">
        <v>0</v>
      </c>
      <c r="BH3828" t="s">
        <v>272</v>
      </c>
      <c r="BI3828" t="s">
        <v>1243</v>
      </c>
      <c r="BL3828" t="s">
        <v>6646</v>
      </c>
      <c r="BM3828" t="s">
        <v>291</v>
      </c>
      <c r="BN3828" t="s">
        <v>203</v>
      </c>
      <c r="BQ3828" t="s">
        <v>204</v>
      </c>
      <c r="BR3828" t="b">
        <v>0</v>
      </c>
      <c r="BT3828" t="b">
        <v>0</v>
      </c>
      <c r="BW3828" t="s">
        <v>103</v>
      </c>
      <c r="BX3828" t="b">
        <v>0</v>
      </c>
      <c r="BY3828" s="2">
        <v>44376.857581018521</v>
      </c>
      <c r="CB3828" t="b">
        <v>0</v>
      </c>
      <c r="CC3828" t="b">
        <v>1</v>
      </c>
      <c r="CF3828">
        <v>7685.5</v>
      </c>
      <c r="CH3828">
        <v>7685.5</v>
      </c>
      <c r="CI3828">
        <v>100</v>
      </c>
      <c r="CJ3828">
        <v>0</v>
      </c>
      <c r="CK3828">
        <f>YEAR(tbl_Opportunity[[#This Row],[Close Date]])</f>
        <v>2020</v>
      </c>
    </row>
    <row r="3829" spans="1:89">
      <c r="A3829" t="s">
        <v>328</v>
      </c>
      <c r="B3829" t="b">
        <v>0</v>
      </c>
      <c r="D3829" t="b">
        <v>0</v>
      </c>
      <c r="E3829" t="s">
        <v>2947</v>
      </c>
      <c r="H3829" s="1">
        <v>44130</v>
      </c>
      <c r="I3829" t="b">
        <v>1</v>
      </c>
      <c r="L3829" t="s">
        <v>6725</v>
      </c>
      <c r="O3829" t="s">
        <v>272</v>
      </c>
      <c r="P3829" t="b">
        <v>0</v>
      </c>
      <c r="Q3829" s="2">
        <v>44131.545543981483</v>
      </c>
      <c r="R3829" s="1"/>
      <c r="S3829" t="b">
        <v>0</v>
      </c>
      <c r="U3829" s="1"/>
      <c r="V3829" t="b">
        <v>0</v>
      </c>
      <c r="W3829" s="1">
        <v>43922</v>
      </c>
      <c r="X3829">
        <v>4</v>
      </c>
      <c r="Y3829">
        <v>2020</v>
      </c>
      <c r="Z3829" t="s">
        <v>8</v>
      </c>
      <c r="AA3829" t="s">
        <v>8</v>
      </c>
      <c r="AB3829" t="b">
        <v>0</v>
      </c>
      <c r="AC3829" t="b">
        <v>0</v>
      </c>
      <c r="AE3829" t="b">
        <v>1</v>
      </c>
      <c r="AF3829" t="b">
        <v>0</v>
      </c>
      <c r="AG3829" t="b">
        <v>0</v>
      </c>
      <c r="AH3829" t="s">
        <v>4366</v>
      </c>
      <c r="AI3829" t="b">
        <v>0</v>
      </c>
      <c r="AK3829" t="b">
        <v>0</v>
      </c>
      <c r="AL3829" s="1"/>
      <c r="AM3829" t="s">
        <v>162</v>
      </c>
      <c r="AN3829" s="2">
        <v>44296.95826388889</v>
      </c>
      <c r="AP3829" s="2">
        <v>44158.697951388887</v>
      </c>
      <c r="AQ3829" s="1"/>
      <c r="AS3829" t="b">
        <v>0</v>
      </c>
      <c r="AV3829" t="s">
        <v>93</v>
      </c>
      <c r="BB3829" t="s">
        <v>9536</v>
      </c>
      <c r="BD3829" t="b">
        <v>0</v>
      </c>
      <c r="BH3829" t="s">
        <v>272</v>
      </c>
      <c r="BI3829" t="s">
        <v>1243</v>
      </c>
      <c r="BL3829" t="s">
        <v>6725</v>
      </c>
      <c r="BM3829" t="s">
        <v>291</v>
      </c>
      <c r="BN3829" t="s">
        <v>203</v>
      </c>
      <c r="BQ3829" t="s">
        <v>204</v>
      </c>
      <c r="BR3829" t="b">
        <v>0</v>
      </c>
      <c r="BT3829" t="b">
        <v>0</v>
      </c>
      <c r="BW3829" t="s">
        <v>103</v>
      </c>
      <c r="BX3829" t="b">
        <v>0</v>
      </c>
      <c r="BY3829" s="2">
        <v>44376.857581018521</v>
      </c>
      <c r="CB3829" t="b">
        <v>0</v>
      </c>
      <c r="CC3829" t="b">
        <v>1</v>
      </c>
      <c r="CF3829">
        <v>8345</v>
      </c>
      <c r="CH3829">
        <v>8345</v>
      </c>
      <c r="CI3829">
        <v>100</v>
      </c>
      <c r="CJ3829">
        <v>0</v>
      </c>
      <c r="CK3829">
        <f>YEAR(tbl_Opportunity[[#This Row],[Close Date]])</f>
        <v>2020</v>
      </c>
    </row>
    <row r="3830" spans="1:89">
      <c r="A3830" t="s">
        <v>6549</v>
      </c>
      <c r="B3830" t="b">
        <v>0</v>
      </c>
      <c r="D3830" t="b">
        <v>0</v>
      </c>
      <c r="E3830" t="s">
        <v>2947</v>
      </c>
      <c r="H3830" s="1">
        <v>44141</v>
      </c>
      <c r="I3830" t="b">
        <v>1</v>
      </c>
      <c r="L3830" t="s">
        <v>9537</v>
      </c>
      <c r="O3830" t="s">
        <v>272</v>
      </c>
      <c r="P3830" t="b">
        <v>0</v>
      </c>
      <c r="Q3830" s="2">
        <v>44140.774340277778</v>
      </c>
      <c r="R3830" s="1"/>
      <c r="S3830" t="b">
        <v>0</v>
      </c>
      <c r="U3830" s="1"/>
      <c r="V3830" t="b">
        <v>0</v>
      </c>
      <c r="W3830" s="1">
        <v>43922</v>
      </c>
      <c r="X3830">
        <v>4</v>
      </c>
      <c r="Y3830">
        <v>2020</v>
      </c>
      <c r="Z3830" t="s">
        <v>8</v>
      </c>
      <c r="AA3830" t="s">
        <v>8</v>
      </c>
      <c r="AB3830" t="b">
        <v>0</v>
      </c>
      <c r="AC3830" t="b">
        <v>0</v>
      </c>
      <c r="AE3830" t="b">
        <v>1</v>
      </c>
      <c r="AF3830" t="b">
        <v>0</v>
      </c>
      <c r="AG3830" t="b">
        <v>0</v>
      </c>
      <c r="AH3830" t="s">
        <v>4366</v>
      </c>
      <c r="AI3830" t="b">
        <v>0</v>
      </c>
      <c r="AK3830" t="b">
        <v>0</v>
      </c>
      <c r="AL3830" s="1">
        <v>44140</v>
      </c>
      <c r="AM3830" t="s">
        <v>162</v>
      </c>
      <c r="AN3830" s="2">
        <v>44296.95826388889</v>
      </c>
      <c r="AP3830" s="2">
        <v>44144.620393518519</v>
      </c>
      <c r="AQ3830" s="1"/>
      <c r="AS3830" t="b">
        <v>0</v>
      </c>
      <c r="AV3830" t="s">
        <v>93</v>
      </c>
      <c r="BB3830" t="s">
        <v>9538</v>
      </c>
      <c r="BD3830" t="b">
        <v>0</v>
      </c>
      <c r="BH3830" t="s">
        <v>272</v>
      </c>
      <c r="BI3830" t="s">
        <v>1243</v>
      </c>
      <c r="BL3830" t="s">
        <v>9537</v>
      </c>
      <c r="BM3830" t="s">
        <v>291</v>
      </c>
      <c r="BN3830" t="s">
        <v>203</v>
      </c>
      <c r="BQ3830" t="s">
        <v>204</v>
      </c>
      <c r="BR3830" t="b">
        <v>0</v>
      </c>
      <c r="BT3830" t="b">
        <v>0</v>
      </c>
      <c r="BW3830" t="s">
        <v>103</v>
      </c>
      <c r="BX3830" t="b">
        <v>0</v>
      </c>
      <c r="BY3830" s="2">
        <v>44376.857581018521</v>
      </c>
      <c r="CB3830" t="b">
        <v>0</v>
      </c>
      <c r="CC3830" t="b">
        <v>1</v>
      </c>
      <c r="CF3830">
        <v>1390</v>
      </c>
      <c r="CH3830">
        <v>1390</v>
      </c>
      <c r="CI3830">
        <v>100</v>
      </c>
      <c r="CJ3830">
        <v>0</v>
      </c>
      <c r="CK3830">
        <f>YEAR(tbl_Opportunity[[#This Row],[Close Date]])</f>
        <v>2020</v>
      </c>
    </row>
    <row r="3831" spans="1:89">
      <c r="A3831" t="s">
        <v>9022</v>
      </c>
      <c r="B3831" t="b">
        <v>0</v>
      </c>
      <c r="D3831" t="b">
        <v>0</v>
      </c>
      <c r="H3831" s="1">
        <v>44147</v>
      </c>
      <c r="I3831" t="b">
        <v>1</v>
      </c>
      <c r="L3831" t="s">
        <v>9023</v>
      </c>
      <c r="O3831" t="s">
        <v>272</v>
      </c>
      <c r="P3831" t="b">
        <v>0</v>
      </c>
      <c r="Q3831" s="2">
        <v>44148.122106481482</v>
      </c>
      <c r="R3831" s="1"/>
      <c r="S3831" t="b">
        <v>0</v>
      </c>
      <c r="U3831" s="1"/>
      <c r="V3831" t="b">
        <v>0</v>
      </c>
      <c r="W3831" s="1">
        <v>43922</v>
      </c>
      <c r="X3831">
        <v>4</v>
      </c>
      <c r="Y3831">
        <v>2020</v>
      </c>
      <c r="Z3831" t="s">
        <v>8</v>
      </c>
      <c r="AA3831" t="s">
        <v>8</v>
      </c>
      <c r="AB3831" t="b">
        <v>0</v>
      </c>
      <c r="AC3831" t="b">
        <v>0</v>
      </c>
      <c r="AE3831" t="b">
        <v>1</v>
      </c>
      <c r="AF3831" t="b">
        <v>0</v>
      </c>
      <c r="AG3831" t="b">
        <v>0</v>
      </c>
      <c r="AH3831" t="s">
        <v>4366</v>
      </c>
      <c r="AI3831" t="b">
        <v>0</v>
      </c>
      <c r="AK3831" t="b">
        <v>0</v>
      </c>
      <c r="AL3831" s="1"/>
      <c r="AM3831" t="s">
        <v>162</v>
      </c>
      <c r="AN3831" s="2">
        <v>44296.95826388889</v>
      </c>
      <c r="AP3831" s="2"/>
      <c r="AQ3831" s="1"/>
      <c r="AS3831" t="b">
        <v>0</v>
      </c>
      <c r="AV3831" t="s">
        <v>105</v>
      </c>
      <c r="BB3831" t="s">
        <v>9539</v>
      </c>
      <c r="BD3831" t="b">
        <v>0</v>
      </c>
      <c r="BH3831" t="s">
        <v>272</v>
      </c>
      <c r="BI3831" t="s">
        <v>1243</v>
      </c>
      <c r="BL3831" t="s">
        <v>9023</v>
      </c>
      <c r="BM3831" t="s">
        <v>291</v>
      </c>
      <c r="BN3831" t="s">
        <v>203</v>
      </c>
      <c r="BQ3831" t="s">
        <v>204</v>
      </c>
      <c r="BR3831" t="b">
        <v>0</v>
      </c>
      <c r="BT3831" t="b">
        <v>0</v>
      </c>
      <c r="BW3831" t="s">
        <v>103</v>
      </c>
      <c r="BX3831" t="b">
        <v>0</v>
      </c>
      <c r="BY3831" s="2">
        <v>44376.857581018521</v>
      </c>
      <c r="CB3831" t="b">
        <v>0</v>
      </c>
      <c r="CC3831" t="b">
        <v>1</v>
      </c>
      <c r="CF3831">
        <v>1390</v>
      </c>
      <c r="CH3831">
        <v>1390</v>
      </c>
      <c r="CI3831">
        <v>100</v>
      </c>
      <c r="CJ3831">
        <v>0</v>
      </c>
      <c r="CK3831">
        <f>YEAR(tbl_Opportunity[[#This Row],[Close Date]])</f>
        <v>2020</v>
      </c>
    </row>
    <row r="3832" spans="1:89">
      <c r="A3832" t="s">
        <v>1220</v>
      </c>
      <c r="B3832" t="b">
        <v>0</v>
      </c>
      <c r="D3832" t="b">
        <v>0</v>
      </c>
      <c r="E3832" t="s">
        <v>2924</v>
      </c>
      <c r="H3832" s="1">
        <v>44157</v>
      </c>
      <c r="I3832" t="b">
        <v>1</v>
      </c>
      <c r="L3832" t="s">
        <v>9402</v>
      </c>
      <c r="O3832" t="s">
        <v>272</v>
      </c>
      <c r="P3832" t="b">
        <v>0</v>
      </c>
      <c r="Q3832" s="2">
        <v>44155.851111111115</v>
      </c>
      <c r="R3832" s="1"/>
      <c r="S3832" t="b">
        <v>0</v>
      </c>
      <c r="U3832" s="1"/>
      <c r="V3832" t="b">
        <v>0</v>
      </c>
      <c r="W3832" s="1">
        <v>43922</v>
      </c>
      <c r="X3832">
        <v>4</v>
      </c>
      <c r="Y3832">
        <v>2020</v>
      </c>
      <c r="Z3832" t="s">
        <v>8</v>
      </c>
      <c r="AA3832" t="s">
        <v>8</v>
      </c>
      <c r="AB3832" t="b">
        <v>0</v>
      </c>
      <c r="AC3832" t="b">
        <v>0</v>
      </c>
      <c r="AE3832" t="b">
        <v>1</v>
      </c>
      <c r="AF3832" t="b">
        <v>0</v>
      </c>
      <c r="AG3832" t="b">
        <v>0</v>
      </c>
      <c r="AH3832" t="s">
        <v>4366</v>
      </c>
      <c r="AI3832" t="b">
        <v>0</v>
      </c>
      <c r="AK3832" t="b">
        <v>0</v>
      </c>
      <c r="AL3832" s="1">
        <v>44155</v>
      </c>
      <c r="AM3832" t="s">
        <v>162</v>
      </c>
      <c r="AN3832" s="2">
        <v>44296.95826388889</v>
      </c>
      <c r="AP3832" s="2">
        <v>44158.061111111114</v>
      </c>
      <c r="AQ3832" s="1"/>
      <c r="AS3832" t="b">
        <v>0</v>
      </c>
      <c r="AV3832" t="s">
        <v>93</v>
      </c>
      <c r="BB3832" t="s">
        <v>9540</v>
      </c>
      <c r="BD3832" t="b">
        <v>0</v>
      </c>
      <c r="BH3832" t="s">
        <v>272</v>
      </c>
      <c r="BI3832" t="s">
        <v>1243</v>
      </c>
      <c r="BL3832" t="s">
        <v>9402</v>
      </c>
      <c r="BM3832" t="s">
        <v>291</v>
      </c>
      <c r="BN3832" t="s">
        <v>203</v>
      </c>
      <c r="BQ3832" t="s">
        <v>204</v>
      </c>
      <c r="BR3832" t="b">
        <v>0</v>
      </c>
      <c r="BT3832" t="b">
        <v>0</v>
      </c>
      <c r="BW3832" t="s">
        <v>103</v>
      </c>
      <c r="BX3832" t="b">
        <v>0</v>
      </c>
      <c r="BY3832" s="2">
        <v>44376.857581018521</v>
      </c>
      <c r="CB3832" t="b">
        <v>0</v>
      </c>
      <c r="CC3832" t="b">
        <v>1</v>
      </c>
      <c r="CF3832">
        <v>4995</v>
      </c>
      <c r="CH3832">
        <v>4995</v>
      </c>
      <c r="CI3832">
        <v>100</v>
      </c>
      <c r="CJ3832">
        <v>0</v>
      </c>
      <c r="CK3832">
        <f>YEAR(tbl_Opportunity[[#This Row],[Close Date]])</f>
        <v>2020</v>
      </c>
    </row>
    <row r="3833" spans="1:89">
      <c r="A3833" t="s">
        <v>3243</v>
      </c>
      <c r="B3833" t="b">
        <v>0</v>
      </c>
      <c r="D3833" t="b">
        <v>0</v>
      </c>
      <c r="E3833" t="s">
        <v>2947</v>
      </c>
      <c r="H3833" s="1">
        <v>44182</v>
      </c>
      <c r="I3833" t="b">
        <v>1</v>
      </c>
      <c r="L3833" t="s">
        <v>3244</v>
      </c>
      <c r="O3833" t="s">
        <v>272</v>
      </c>
      <c r="P3833" t="b">
        <v>0</v>
      </c>
      <c r="Q3833" s="2">
        <v>44181.7031712963</v>
      </c>
      <c r="R3833" s="1"/>
      <c r="S3833" t="b">
        <v>0</v>
      </c>
      <c r="U3833" s="1"/>
      <c r="V3833" t="b">
        <v>0</v>
      </c>
      <c r="W3833" s="1">
        <v>43922</v>
      </c>
      <c r="X3833">
        <v>4</v>
      </c>
      <c r="Y3833">
        <v>2020</v>
      </c>
      <c r="Z3833" t="s">
        <v>8</v>
      </c>
      <c r="AA3833" t="s">
        <v>8</v>
      </c>
      <c r="AB3833" t="b">
        <v>0</v>
      </c>
      <c r="AC3833" t="b">
        <v>0</v>
      </c>
      <c r="AE3833" t="b">
        <v>1</v>
      </c>
      <c r="AF3833" t="b">
        <v>0</v>
      </c>
      <c r="AG3833" t="b">
        <v>0</v>
      </c>
      <c r="AH3833" t="s">
        <v>3190</v>
      </c>
      <c r="AI3833" t="b">
        <v>0</v>
      </c>
      <c r="AK3833" t="b">
        <v>0</v>
      </c>
      <c r="AL3833" s="1">
        <v>44181</v>
      </c>
      <c r="AM3833" t="s">
        <v>162</v>
      </c>
      <c r="AN3833" s="2">
        <v>44296.95826388889</v>
      </c>
      <c r="AP3833" s="2">
        <v>44182.82707175926</v>
      </c>
      <c r="AQ3833" s="1"/>
      <c r="AS3833" t="b">
        <v>0</v>
      </c>
      <c r="AV3833" t="s">
        <v>2820</v>
      </c>
      <c r="BB3833" t="s">
        <v>9541</v>
      </c>
      <c r="BD3833" t="b">
        <v>0</v>
      </c>
      <c r="BH3833" t="s">
        <v>272</v>
      </c>
      <c r="BI3833" t="s">
        <v>1243</v>
      </c>
      <c r="BL3833" t="s">
        <v>3244</v>
      </c>
      <c r="BM3833" t="s">
        <v>291</v>
      </c>
      <c r="BN3833" t="s">
        <v>203</v>
      </c>
      <c r="BQ3833" t="s">
        <v>204</v>
      </c>
      <c r="BR3833" t="b">
        <v>0</v>
      </c>
      <c r="BT3833" t="b">
        <v>0</v>
      </c>
      <c r="BW3833" t="s">
        <v>103</v>
      </c>
      <c r="BX3833" t="b">
        <v>0</v>
      </c>
      <c r="BY3833" s="2">
        <v>44376.857581018521</v>
      </c>
      <c r="CB3833" t="b">
        <v>0</v>
      </c>
      <c r="CC3833" t="b">
        <v>1</v>
      </c>
      <c r="CF3833">
        <v>3350</v>
      </c>
      <c r="CH3833">
        <v>3350</v>
      </c>
      <c r="CI3833">
        <v>100</v>
      </c>
      <c r="CJ3833">
        <v>0</v>
      </c>
      <c r="CK3833">
        <f>YEAR(tbl_Opportunity[[#This Row],[Close Date]])</f>
        <v>2020</v>
      </c>
    </row>
    <row r="3834" spans="1:89">
      <c r="A3834" t="s">
        <v>2192</v>
      </c>
      <c r="B3834" t="b">
        <v>0</v>
      </c>
      <c r="D3834" t="b">
        <v>0</v>
      </c>
      <c r="E3834" t="s">
        <v>6392</v>
      </c>
      <c r="H3834" s="1">
        <v>44196</v>
      </c>
      <c r="I3834" t="b">
        <v>1</v>
      </c>
      <c r="L3834" t="s">
        <v>5395</v>
      </c>
      <c r="O3834" t="s">
        <v>272</v>
      </c>
      <c r="P3834" t="b">
        <v>0</v>
      </c>
      <c r="Q3834" s="2">
        <v>44188.764872685184</v>
      </c>
      <c r="R3834" s="1"/>
      <c r="S3834" t="b">
        <v>0</v>
      </c>
      <c r="U3834" s="1"/>
      <c r="V3834" t="b">
        <v>0</v>
      </c>
      <c r="W3834" s="1">
        <v>43922</v>
      </c>
      <c r="X3834">
        <v>4</v>
      </c>
      <c r="Y3834">
        <v>2020</v>
      </c>
      <c r="Z3834" t="s">
        <v>8</v>
      </c>
      <c r="AA3834" t="s">
        <v>8</v>
      </c>
      <c r="AB3834" t="b">
        <v>0</v>
      </c>
      <c r="AC3834" t="b">
        <v>0</v>
      </c>
      <c r="AE3834" t="b">
        <v>1</v>
      </c>
      <c r="AF3834" t="b">
        <v>0</v>
      </c>
      <c r="AG3834" t="b">
        <v>0</v>
      </c>
      <c r="AH3834" t="s">
        <v>3190</v>
      </c>
      <c r="AI3834" t="b">
        <v>0</v>
      </c>
      <c r="AK3834" t="b">
        <v>0</v>
      </c>
      <c r="AL3834" s="1"/>
      <c r="AM3834" t="s">
        <v>162</v>
      </c>
      <c r="AN3834" s="2">
        <v>44296.95826388889</v>
      </c>
      <c r="AP3834" s="2">
        <v>44196.792939814812</v>
      </c>
      <c r="AQ3834" s="1"/>
      <c r="AS3834" t="b">
        <v>0</v>
      </c>
      <c r="AV3834" t="s">
        <v>93</v>
      </c>
      <c r="BB3834" t="s">
        <v>9542</v>
      </c>
      <c r="BD3834" t="b">
        <v>0</v>
      </c>
      <c r="BH3834" t="s">
        <v>272</v>
      </c>
      <c r="BI3834" t="s">
        <v>1243</v>
      </c>
      <c r="BL3834" t="s">
        <v>5395</v>
      </c>
      <c r="BM3834" t="s">
        <v>291</v>
      </c>
      <c r="BN3834" t="s">
        <v>203</v>
      </c>
      <c r="BQ3834" t="s">
        <v>204</v>
      </c>
      <c r="BR3834" t="b">
        <v>0</v>
      </c>
      <c r="BT3834" t="b">
        <v>0</v>
      </c>
      <c r="BW3834" t="s">
        <v>103</v>
      </c>
      <c r="BX3834" t="b">
        <v>0</v>
      </c>
      <c r="BY3834" s="2">
        <v>44376.857581018521</v>
      </c>
      <c r="CB3834" t="b">
        <v>0</v>
      </c>
      <c r="CC3834" t="b">
        <v>1</v>
      </c>
      <c r="CF3834">
        <v>6993</v>
      </c>
      <c r="CH3834">
        <v>6993</v>
      </c>
      <c r="CI3834">
        <v>100</v>
      </c>
      <c r="CJ3834">
        <v>0</v>
      </c>
      <c r="CK3834">
        <f>YEAR(tbl_Opportunity[[#This Row],[Close Date]])</f>
        <v>2020</v>
      </c>
    </row>
    <row r="3835" spans="1:89">
      <c r="A3835" t="s">
        <v>5323</v>
      </c>
      <c r="B3835" t="b">
        <v>0</v>
      </c>
      <c r="D3835" t="b">
        <v>0</v>
      </c>
      <c r="E3835" t="s">
        <v>4679</v>
      </c>
      <c r="H3835" s="1">
        <v>44176</v>
      </c>
      <c r="I3835" t="b">
        <v>1</v>
      </c>
      <c r="L3835" t="s">
        <v>6407</v>
      </c>
      <c r="O3835" t="s">
        <v>272</v>
      </c>
      <c r="P3835" t="b">
        <v>0</v>
      </c>
      <c r="Q3835" s="2">
        <v>44175.749930555554</v>
      </c>
      <c r="R3835" s="1"/>
      <c r="S3835" t="b">
        <v>0</v>
      </c>
      <c r="U3835" s="1"/>
      <c r="V3835" t="b">
        <v>0</v>
      </c>
      <c r="W3835" s="1">
        <v>43922</v>
      </c>
      <c r="X3835">
        <v>4</v>
      </c>
      <c r="Y3835">
        <v>2020</v>
      </c>
      <c r="Z3835" t="s">
        <v>8</v>
      </c>
      <c r="AA3835" t="s">
        <v>8</v>
      </c>
      <c r="AB3835" t="b">
        <v>0</v>
      </c>
      <c r="AC3835" t="b">
        <v>0</v>
      </c>
      <c r="AE3835" t="b">
        <v>1</v>
      </c>
      <c r="AF3835" t="b">
        <v>0</v>
      </c>
      <c r="AG3835" t="b">
        <v>0</v>
      </c>
      <c r="AH3835" t="s">
        <v>4366</v>
      </c>
      <c r="AI3835" t="b">
        <v>0</v>
      </c>
      <c r="AK3835" t="b">
        <v>0</v>
      </c>
      <c r="AL3835" s="1"/>
      <c r="AM3835" t="s">
        <v>162</v>
      </c>
      <c r="AN3835" s="2">
        <v>44296.95826388889</v>
      </c>
      <c r="AP3835" s="2">
        <v>44176.774409722224</v>
      </c>
      <c r="AQ3835" s="1"/>
      <c r="AS3835" t="b">
        <v>0</v>
      </c>
      <c r="AV3835" t="s">
        <v>93</v>
      </c>
      <c r="BB3835" t="s">
        <v>9543</v>
      </c>
      <c r="BD3835" t="b">
        <v>0</v>
      </c>
      <c r="BH3835" t="s">
        <v>272</v>
      </c>
      <c r="BI3835" t="s">
        <v>1668</v>
      </c>
      <c r="BL3835" t="s">
        <v>6407</v>
      </c>
      <c r="BM3835" t="s">
        <v>291</v>
      </c>
      <c r="BN3835" t="s">
        <v>203</v>
      </c>
      <c r="BQ3835" t="s">
        <v>204</v>
      </c>
      <c r="BR3835" t="b">
        <v>0</v>
      </c>
      <c r="BT3835" t="b">
        <v>0</v>
      </c>
      <c r="BW3835" t="s">
        <v>103</v>
      </c>
      <c r="BX3835" t="b">
        <v>0</v>
      </c>
      <c r="BY3835" s="2">
        <v>44376.857581018521</v>
      </c>
      <c r="CB3835" t="b">
        <v>0</v>
      </c>
      <c r="CC3835" t="b">
        <v>1</v>
      </c>
      <c r="CF3835">
        <v>3685</v>
      </c>
      <c r="CH3835">
        <v>3685</v>
      </c>
      <c r="CI3835">
        <v>100</v>
      </c>
      <c r="CJ3835">
        <v>0</v>
      </c>
      <c r="CK3835">
        <f>YEAR(tbl_Opportunity[[#This Row],[Close Date]])</f>
        <v>2020</v>
      </c>
    </row>
    <row r="3836" spans="1:89">
      <c r="A3836" t="s">
        <v>3300</v>
      </c>
      <c r="B3836" t="b">
        <v>0</v>
      </c>
      <c r="D3836" t="b">
        <v>0</v>
      </c>
      <c r="E3836" t="s">
        <v>3144</v>
      </c>
      <c r="H3836" s="1">
        <v>44195</v>
      </c>
      <c r="I3836" t="b">
        <v>1</v>
      </c>
      <c r="L3836" t="s">
        <v>5740</v>
      </c>
      <c r="O3836" t="s">
        <v>272</v>
      </c>
      <c r="P3836" t="b">
        <v>0</v>
      </c>
      <c r="Q3836" s="2">
        <v>44186.702303240738</v>
      </c>
      <c r="R3836" s="1"/>
      <c r="S3836" t="b">
        <v>0</v>
      </c>
      <c r="U3836" s="1"/>
      <c r="V3836" t="b">
        <v>0</v>
      </c>
      <c r="W3836" s="1">
        <v>43922</v>
      </c>
      <c r="X3836">
        <v>4</v>
      </c>
      <c r="Y3836">
        <v>2020</v>
      </c>
      <c r="Z3836" t="s">
        <v>8</v>
      </c>
      <c r="AA3836" t="s">
        <v>8</v>
      </c>
      <c r="AB3836" t="b">
        <v>0</v>
      </c>
      <c r="AC3836" t="b">
        <v>0</v>
      </c>
      <c r="AE3836" t="b">
        <v>1</v>
      </c>
      <c r="AF3836" t="b">
        <v>0</v>
      </c>
      <c r="AG3836" t="b">
        <v>0</v>
      </c>
      <c r="AH3836" t="s">
        <v>4366</v>
      </c>
      <c r="AI3836" t="b">
        <v>0</v>
      </c>
      <c r="AK3836" t="b">
        <v>0</v>
      </c>
      <c r="AL3836" s="1"/>
      <c r="AM3836" t="s">
        <v>162</v>
      </c>
      <c r="AN3836" s="2">
        <v>44296.95826388889</v>
      </c>
      <c r="AP3836" s="2">
        <v>44195.561388888891</v>
      </c>
      <c r="AQ3836" s="1"/>
      <c r="AS3836" t="b">
        <v>0</v>
      </c>
      <c r="AV3836" t="s">
        <v>176</v>
      </c>
      <c r="BB3836" t="s">
        <v>9544</v>
      </c>
      <c r="BD3836" t="b">
        <v>0</v>
      </c>
      <c r="BH3836" t="s">
        <v>272</v>
      </c>
      <c r="BI3836" t="s">
        <v>1668</v>
      </c>
      <c r="BL3836" t="s">
        <v>5740</v>
      </c>
      <c r="BM3836" t="s">
        <v>291</v>
      </c>
      <c r="BN3836" t="s">
        <v>203</v>
      </c>
      <c r="BQ3836" t="s">
        <v>204</v>
      </c>
      <c r="BR3836" t="b">
        <v>0</v>
      </c>
      <c r="BT3836" t="b">
        <v>0</v>
      </c>
      <c r="BW3836" t="s">
        <v>103</v>
      </c>
      <c r="BX3836" t="b">
        <v>0</v>
      </c>
      <c r="BY3836" s="2">
        <v>44376.857581018521</v>
      </c>
      <c r="CB3836" t="b">
        <v>0</v>
      </c>
      <c r="CC3836" t="b">
        <v>1</v>
      </c>
      <c r="CF3836">
        <v>11383.2</v>
      </c>
      <c r="CH3836">
        <v>11383.2</v>
      </c>
      <c r="CI3836">
        <v>100</v>
      </c>
      <c r="CJ3836">
        <v>0</v>
      </c>
      <c r="CK3836">
        <f>YEAR(tbl_Opportunity[[#This Row],[Close Date]])</f>
        <v>2020</v>
      </c>
    </row>
    <row r="3837" spans="1:89">
      <c r="A3837" t="s">
        <v>9018</v>
      </c>
      <c r="B3837" t="b">
        <v>0</v>
      </c>
      <c r="D3837" t="b">
        <v>0</v>
      </c>
      <c r="E3837" t="s">
        <v>4664</v>
      </c>
      <c r="H3837" s="1">
        <v>43819</v>
      </c>
      <c r="I3837" t="b">
        <v>1</v>
      </c>
      <c r="L3837" t="s">
        <v>9019</v>
      </c>
      <c r="O3837" t="s">
        <v>272</v>
      </c>
      <c r="P3837" t="b">
        <v>0</v>
      </c>
      <c r="Q3837" s="2">
        <v>43818.913553240738</v>
      </c>
      <c r="R3837" s="1"/>
      <c r="S3837" t="b">
        <v>0</v>
      </c>
      <c r="U3837" s="1"/>
      <c r="V3837" t="b">
        <v>0</v>
      </c>
      <c r="W3837" s="1">
        <v>43556</v>
      </c>
      <c r="X3837">
        <v>4</v>
      </c>
      <c r="Y3837">
        <v>2019</v>
      </c>
      <c r="Z3837" t="s">
        <v>8</v>
      </c>
      <c r="AA3837" t="s">
        <v>8</v>
      </c>
      <c r="AB3837" t="b">
        <v>0</v>
      </c>
      <c r="AC3837" t="b">
        <v>0</v>
      </c>
      <c r="AE3837" t="b">
        <v>1</v>
      </c>
      <c r="AF3837" t="b">
        <v>0</v>
      </c>
      <c r="AG3837" t="b">
        <v>0</v>
      </c>
      <c r="AI3837" t="b">
        <v>0</v>
      </c>
      <c r="AK3837" t="b">
        <v>0</v>
      </c>
      <c r="AL3837" s="1"/>
      <c r="AM3837" t="s">
        <v>162</v>
      </c>
      <c r="AN3837" s="2">
        <v>44296.95826388889</v>
      </c>
      <c r="AP3837" s="2">
        <v>43826.866527777776</v>
      </c>
      <c r="AQ3837" s="1"/>
      <c r="AS3837" t="b">
        <v>0</v>
      </c>
      <c r="AV3837" t="s">
        <v>93</v>
      </c>
      <c r="BB3837" t="s">
        <v>9545</v>
      </c>
      <c r="BD3837" t="b">
        <v>0</v>
      </c>
      <c r="BH3837" t="s">
        <v>2894</v>
      </c>
      <c r="BI3837" t="s">
        <v>549</v>
      </c>
      <c r="BL3837" t="s">
        <v>9019</v>
      </c>
      <c r="BM3837" t="s">
        <v>291</v>
      </c>
      <c r="BN3837" t="s">
        <v>203</v>
      </c>
      <c r="BQ3837" t="s">
        <v>204</v>
      </c>
      <c r="BR3837" t="b">
        <v>0</v>
      </c>
      <c r="BT3837" t="b">
        <v>0</v>
      </c>
      <c r="BW3837" t="s">
        <v>103</v>
      </c>
      <c r="BX3837" t="b">
        <v>0</v>
      </c>
      <c r="BY3837" s="2">
        <v>44376.857581018521</v>
      </c>
      <c r="BZ3837" t="s">
        <v>1792</v>
      </c>
      <c r="CB3837" t="b">
        <v>0</v>
      </c>
      <c r="CC3837" t="b">
        <v>1</v>
      </c>
      <c r="CF3837">
        <v>11655</v>
      </c>
      <c r="CH3837">
        <v>11655</v>
      </c>
      <c r="CI3837">
        <v>100</v>
      </c>
      <c r="CJ3837">
        <v>0</v>
      </c>
      <c r="CK3837">
        <f>YEAR(tbl_Opportunity[[#This Row],[Close Date]])</f>
        <v>2019</v>
      </c>
    </row>
    <row r="3838" spans="1:89">
      <c r="A3838" t="s">
        <v>9032</v>
      </c>
      <c r="B3838" t="b">
        <v>0</v>
      </c>
      <c r="D3838" t="b">
        <v>0</v>
      </c>
      <c r="H3838" s="1">
        <v>43819</v>
      </c>
      <c r="I3838" t="b">
        <v>1</v>
      </c>
      <c r="L3838" t="s">
        <v>9033</v>
      </c>
      <c r="O3838" t="s">
        <v>272</v>
      </c>
      <c r="P3838" t="b">
        <v>0</v>
      </c>
      <c r="Q3838" s="2">
        <v>43818.926504629628</v>
      </c>
      <c r="R3838" s="1"/>
      <c r="S3838" t="b">
        <v>0</v>
      </c>
      <c r="U3838" s="1"/>
      <c r="V3838" t="b">
        <v>0</v>
      </c>
      <c r="W3838" s="1">
        <v>43556</v>
      </c>
      <c r="X3838">
        <v>4</v>
      </c>
      <c r="Y3838">
        <v>2019</v>
      </c>
      <c r="Z3838" t="s">
        <v>8</v>
      </c>
      <c r="AA3838" t="s">
        <v>8</v>
      </c>
      <c r="AB3838" t="b">
        <v>0</v>
      </c>
      <c r="AC3838" t="b">
        <v>0</v>
      </c>
      <c r="AE3838" t="b">
        <v>1</v>
      </c>
      <c r="AF3838" t="b">
        <v>0</v>
      </c>
      <c r="AG3838" t="b">
        <v>0</v>
      </c>
      <c r="AI3838" t="b">
        <v>0</v>
      </c>
      <c r="AK3838" t="b">
        <v>0</v>
      </c>
      <c r="AL3838" s="1"/>
      <c r="AM3838" t="s">
        <v>162</v>
      </c>
      <c r="AN3838" s="2">
        <v>44296.95826388889</v>
      </c>
      <c r="AP3838" s="2">
        <v>43822.78434027778</v>
      </c>
      <c r="AQ3838" s="1"/>
      <c r="AS3838" t="b">
        <v>0</v>
      </c>
      <c r="AV3838" t="s">
        <v>93</v>
      </c>
      <c r="BB3838" t="s">
        <v>9546</v>
      </c>
      <c r="BD3838" t="b">
        <v>0</v>
      </c>
      <c r="BH3838" t="s">
        <v>2894</v>
      </c>
      <c r="BI3838" t="s">
        <v>549</v>
      </c>
      <c r="BL3838" t="s">
        <v>9033</v>
      </c>
      <c r="BM3838" t="s">
        <v>291</v>
      </c>
      <c r="BN3838" t="s">
        <v>203</v>
      </c>
      <c r="BQ3838" t="s">
        <v>204</v>
      </c>
      <c r="BR3838" t="b">
        <v>0</v>
      </c>
      <c r="BT3838" t="b">
        <v>0</v>
      </c>
      <c r="BW3838" t="s">
        <v>103</v>
      </c>
      <c r="BX3838" t="b">
        <v>0</v>
      </c>
      <c r="BY3838" s="2">
        <v>44376.857581018521</v>
      </c>
      <c r="BZ3838" t="s">
        <v>1792</v>
      </c>
      <c r="CB3838" t="b">
        <v>0</v>
      </c>
      <c r="CC3838" t="b">
        <v>1</v>
      </c>
      <c r="CF3838">
        <v>8618.0400000000009</v>
      </c>
      <c r="CH3838">
        <v>8618.0400000000009</v>
      </c>
      <c r="CI3838">
        <v>100</v>
      </c>
      <c r="CJ3838">
        <v>0</v>
      </c>
      <c r="CK3838">
        <f>YEAR(tbl_Opportunity[[#This Row],[Close Date]])</f>
        <v>2019</v>
      </c>
    </row>
    <row r="3839" spans="1:89">
      <c r="A3839" t="s">
        <v>613</v>
      </c>
      <c r="B3839" t="b">
        <v>0</v>
      </c>
      <c r="D3839" t="b">
        <v>0</v>
      </c>
      <c r="H3839" s="1">
        <v>43781</v>
      </c>
      <c r="I3839" t="b">
        <v>1</v>
      </c>
      <c r="L3839" t="s">
        <v>6425</v>
      </c>
      <c r="O3839" t="s">
        <v>215</v>
      </c>
      <c r="P3839" t="b">
        <v>0</v>
      </c>
      <c r="Q3839" s="2">
        <v>43720.546458333331</v>
      </c>
      <c r="R3839" s="1"/>
      <c r="S3839" t="b">
        <v>0</v>
      </c>
      <c r="U3839" s="1"/>
      <c r="V3839" t="b">
        <v>0</v>
      </c>
      <c r="W3839" s="1">
        <v>43556</v>
      </c>
      <c r="X3839">
        <v>4</v>
      </c>
      <c r="Y3839">
        <v>2019</v>
      </c>
      <c r="Z3839" t="s">
        <v>8</v>
      </c>
      <c r="AA3839" t="s">
        <v>8</v>
      </c>
      <c r="AB3839" t="b">
        <v>0</v>
      </c>
      <c r="AC3839" t="b">
        <v>0</v>
      </c>
      <c r="AE3839" t="b">
        <v>1</v>
      </c>
      <c r="AF3839" t="b">
        <v>0</v>
      </c>
      <c r="AG3839" t="b">
        <v>0</v>
      </c>
      <c r="AI3839" t="b">
        <v>0</v>
      </c>
      <c r="AK3839" t="b">
        <v>0</v>
      </c>
      <c r="AL3839" s="1"/>
      <c r="AM3839" t="s">
        <v>162</v>
      </c>
      <c r="AN3839" s="2">
        <v>44296.95826388889</v>
      </c>
      <c r="AP3839" s="2">
        <v>43784.840578703705</v>
      </c>
      <c r="AQ3839" s="1"/>
      <c r="AS3839" t="b">
        <v>0</v>
      </c>
      <c r="AV3839" t="s">
        <v>176</v>
      </c>
      <c r="BB3839" t="s">
        <v>9547</v>
      </c>
      <c r="BD3839" t="b">
        <v>0</v>
      </c>
      <c r="BH3839" t="s">
        <v>215</v>
      </c>
      <c r="BI3839" t="s">
        <v>549</v>
      </c>
      <c r="BL3839" t="s">
        <v>6425</v>
      </c>
      <c r="BM3839" t="s">
        <v>291</v>
      </c>
      <c r="BN3839" t="s">
        <v>203</v>
      </c>
      <c r="BQ3839" t="s">
        <v>204</v>
      </c>
      <c r="BR3839" t="b">
        <v>0</v>
      </c>
      <c r="BT3839" t="b">
        <v>0</v>
      </c>
      <c r="BW3839" t="s">
        <v>103</v>
      </c>
      <c r="BX3839" t="b">
        <v>0</v>
      </c>
      <c r="BY3839" s="2">
        <v>44376.857569444444</v>
      </c>
      <c r="BZ3839" t="s">
        <v>217</v>
      </c>
      <c r="CB3839" t="b">
        <v>0</v>
      </c>
      <c r="CC3839" t="b">
        <v>1</v>
      </c>
      <c r="CF3839">
        <v>670</v>
      </c>
      <c r="CH3839">
        <v>670</v>
      </c>
      <c r="CI3839">
        <v>100</v>
      </c>
      <c r="CJ3839">
        <v>0</v>
      </c>
      <c r="CK3839">
        <f>YEAR(tbl_Opportunity[[#This Row],[Close Date]])</f>
        <v>2019</v>
      </c>
    </row>
    <row r="3840" spans="1:89">
      <c r="A3840" t="s">
        <v>266</v>
      </c>
      <c r="B3840" t="b">
        <v>0</v>
      </c>
      <c r="D3840" t="b">
        <v>0</v>
      </c>
      <c r="H3840" s="1">
        <v>43762</v>
      </c>
      <c r="I3840" t="b">
        <v>1</v>
      </c>
      <c r="L3840" t="s">
        <v>6658</v>
      </c>
      <c r="O3840" t="s">
        <v>215</v>
      </c>
      <c r="P3840" t="b">
        <v>0</v>
      </c>
      <c r="Q3840" s="2">
        <v>43749.809050925927</v>
      </c>
      <c r="R3840" s="1"/>
      <c r="S3840" t="b">
        <v>0</v>
      </c>
      <c r="U3840" s="1"/>
      <c r="V3840" t="b">
        <v>0</v>
      </c>
      <c r="W3840" s="1">
        <v>43556</v>
      </c>
      <c r="X3840">
        <v>4</v>
      </c>
      <c r="Y3840">
        <v>2019</v>
      </c>
      <c r="Z3840" t="s">
        <v>8</v>
      </c>
      <c r="AA3840" t="s">
        <v>8</v>
      </c>
      <c r="AB3840" t="b">
        <v>0</v>
      </c>
      <c r="AC3840" t="b">
        <v>0</v>
      </c>
      <c r="AE3840" t="b">
        <v>1</v>
      </c>
      <c r="AF3840" t="b">
        <v>0</v>
      </c>
      <c r="AG3840" t="b">
        <v>0</v>
      </c>
      <c r="AI3840" t="b">
        <v>0</v>
      </c>
      <c r="AK3840" t="b">
        <v>0</v>
      </c>
      <c r="AL3840" s="1">
        <v>43749</v>
      </c>
      <c r="AM3840" t="s">
        <v>162</v>
      </c>
      <c r="AN3840" s="2">
        <v>44297.83829861111</v>
      </c>
      <c r="AP3840" s="2">
        <v>43801.828217592592</v>
      </c>
      <c r="AQ3840" s="1"/>
      <c r="AS3840" t="b">
        <v>0</v>
      </c>
      <c r="AV3840" t="s">
        <v>213</v>
      </c>
      <c r="BB3840" t="s">
        <v>9548</v>
      </c>
      <c r="BD3840" t="b">
        <v>0</v>
      </c>
      <c r="BH3840" t="s">
        <v>215</v>
      </c>
      <c r="BI3840" t="s">
        <v>549</v>
      </c>
      <c r="BL3840" t="s">
        <v>6658</v>
      </c>
      <c r="BM3840" t="s">
        <v>291</v>
      </c>
      <c r="BN3840" t="s">
        <v>203</v>
      </c>
      <c r="BQ3840" t="s">
        <v>204</v>
      </c>
      <c r="BR3840" t="b">
        <v>0</v>
      </c>
      <c r="BT3840" t="b">
        <v>0</v>
      </c>
      <c r="BW3840" t="s">
        <v>103</v>
      </c>
      <c r="BX3840" t="b">
        <v>0</v>
      </c>
      <c r="BY3840" s="2">
        <v>44376.857569444444</v>
      </c>
      <c r="BZ3840" t="s">
        <v>217</v>
      </c>
      <c r="CB3840" t="b">
        <v>0</v>
      </c>
      <c r="CC3840" t="b">
        <v>1</v>
      </c>
      <c r="CF3840">
        <v>7830</v>
      </c>
      <c r="CH3840">
        <v>7830</v>
      </c>
      <c r="CI3840">
        <v>100</v>
      </c>
      <c r="CJ3840">
        <v>0</v>
      </c>
      <c r="CK3840">
        <f>YEAR(tbl_Opportunity[[#This Row],[Close Date]])</f>
        <v>2019</v>
      </c>
    </row>
    <row r="3841" spans="1:89">
      <c r="A3841" t="s">
        <v>2219</v>
      </c>
      <c r="B3841" t="b">
        <v>0</v>
      </c>
      <c r="D3841" t="b">
        <v>0</v>
      </c>
      <c r="H3841" s="1">
        <v>43777</v>
      </c>
      <c r="I3841" t="b">
        <v>1</v>
      </c>
      <c r="O3841" t="s">
        <v>215</v>
      </c>
      <c r="P3841" t="b">
        <v>0</v>
      </c>
      <c r="Q3841" s="2">
        <v>43770.447245370371</v>
      </c>
      <c r="R3841" s="1"/>
      <c r="S3841" t="b">
        <v>0</v>
      </c>
      <c r="U3841" s="1"/>
      <c r="V3841" t="b">
        <v>0</v>
      </c>
      <c r="W3841" s="1">
        <v>43556</v>
      </c>
      <c r="X3841">
        <v>4</v>
      </c>
      <c r="Y3841">
        <v>2019</v>
      </c>
      <c r="Z3841" t="s">
        <v>8</v>
      </c>
      <c r="AA3841" t="s">
        <v>8</v>
      </c>
      <c r="AB3841" t="b">
        <v>0</v>
      </c>
      <c r="AC3841" t="b">
        <v>0</v>
      </c>
      <c r="AE3841" t="b">
        <v>1</v>
      </c>
      <c r="AF3841" t="b">
        <v>0</v>
      </c>
      <c r="AG3841" t="b">
        <v>0</v>
      </c>
      <c r="AH3841" t="s">
        <v>4366</v>
      </c>
      <c r="AI3841" t="b">
        <v>0</v>
      </c>
      <c r="AK3841" t="b">
        <v>0</v>
      </c>
      <c r="AL3841" s="1">
        <v>43774</v>
      </c>
      <c r="AM3841" t="s">
        <v>162</v>
      </c>
      <c r="AN3841" s="2">
        <v>44296.95826388889</v>
      </c>
      <c r="AP3841" s="2">
        <v>43778.034745370373</v>
      </c>
      <c r="AQ3841" s="1"/>
      <c r="AS3841" t="b">
        <v>0</v>
      </c>
      <c r="AV3841" t="s">
        <v>248</v>
      </c>
      <c r="BB3841" t="s">
        <v>9549</v>
      </c>
      <c r="BD3841" t="b">
        <v>0</v>
      </c>
      <c r="BH3841" t="s">
        <v>260</v>
      </c>
      <c r="BI3841" t="s">
        <v>549</v>
      </c>
      <c r="BJ3841" t="s">
        <v>216</v>
      </c>
      <c r="BL3841" t="s">
        <v>6400</v>
      </c>
      <c r="BM3841" t="s">
        <v>291</v>
      </c>
      <c r="BN3841" t="s">
        <v>203</v>
      </c>
      <c r="BQ3841" t="s">
        <v>204</v>
      </c>
      <c r="BR3841" t="b">
        <v>0</v>
      </c>
      <c r="BT3841" t="b">
        <v>0</v>
      </c>
      <c r="BW3841" t="s">
        <v>103</v>
      </c>
      <c r="BX3841" t="b">
        <v>0</v>
      </c>
      <c r="BY3841" s="2">
        <v>44376.857581018521</v>
      </c>
      <c r="CB3841" t="b">
        <v>0</v>
      </c>
      <c r="CC3841" t="b">
        <v>1</v>
      </c>
      <c r="CF3841">
        <v>0</v>
      </c>
      <c r="CH3841">
        <v>0</v>
      </c>
      <c r="CI3841">
        <v>100</v>
      </c>
      <c r="CJ3841">
        <v>0</v>
      </c>
      <c r="CK3841">
        <f>YEAR(tbl_Opportunity[[#This Row],[Close Date]])</f>
        <v>2019</v>
      </c>
    </row>
    <row r="3842" spans="1:89">
      <c r="A3842" t="s">
        <v>5706</v>
      </c>
      <c r="B3842" t="b">
        <v>0</v>
      </c>
      <c r="D3842" t="b">
        <v>0</v>
      </c>
      <c r="H3842" s="1">
        <v>43453</v>
      </c>
      <c r="I3842" t="b">
        <v>1</v>
      </c>
      <c r="L3842" t="s">
        <v>9550</v>
      </c>
      <c r="O3842" t="s">
        <v>260</v>
      </c>
      <c r="P3842" t="b">
        <v>0</v>
      </c>
      <c r="Q3842" s="2">
        <v>43375.623703703706</v>
      </c>
      <c r="R3842" s="1"/>
      <c r="S3842" t="b">
        <v>0</v>
      </c>
      <c r="U3842" s="1"/>
      <c r="V3842" t="b">
        <v>0</v>
      </c>
      <c r="W3842" s="1">
        <v>43191</v>
      </c>
      <c r="X3842">
        <v>4</v>
      </c>
      <c r="Y3842">
        <v>2018</v>
      </c>
      <c r="Z3842" t="s">
        <v>8</v>
      </c>
      <c r="AA3842" t="s">
        <v>8</v>
      </c>
      <c r="AB3842" t="b">
        <v>0</v>
      </c>
      <c r="AC3842" t="b">
        <v>0</v>
      </c>
      <c r="AE3842" t="b">
        <v>1</v>
      </c>
      <c r="AF3842" t="b">
        <v>0</v>
      </c>
      <c r="AG3842" t="b">
        <v>0</v>
      </c>
      <c r="AH3842" t="s">
        <v>4366</v>
      </c>
      <c r="AI3842" t="b">
        <v>0</v>
      </c>
      <c r="AK3842" t="b">
        <v>0</v>
      </c>
      <c r="AL3842" s="1"/>
      <c r="AM3842" t="s">
        <v>162</v>
      </c>
      <c r="AN3842" s="2">
        <v>44296.95826388889</v>
      </c>
      <c r="AP3842" s="2">
        <v>43453.992928240739</v>
      </c>
      <c r="AQ3842" s="1"/>
      <c r="AS3842" t="b">
        <v>0</v>
      </c>
      <c r="AV3842" t="s">
        <v>248</v>
      </c>
      <c r="BB3842" t="s">
        <v>9551</v>
      </c>
      <c r="BD3842" t="b">
        <v>0</v>
      </c>
      <c r="BH3842" t="s">
        <v>260</v>
      </c>
      <c r="BI3842" t="s">
        <v>200</v>
      </c>
      <c r="BJ3842" t="s">
        <v>216</v>
      </c>
      <c r="BM3842" t="s">
        <v>291</v>
      </c>
      <c r="BN3842" t="s">
        <v>203</v>
      </c>
      <c r="BQ3842" t="s">
        <v>204</v>
      </c>
      <c r="BR3842" t="b">
        <v>0</v>
      </c>
      <c r="BT3842" t="b">
        <v>0</v>
      </c>
      <c r="BW3842" t="s">
        <v>103</v>
      </c>
      <c r="BX3842" t="b">
        <v>0</v>
      </c>
      <c r="BY3842" s="2">
        <v>44376.857569444444</v>
      </c>
      <c r="CB3842" t="b">
        <v>0</v>
      </c>
      <c r="CC3842" t="b">
        <v>1</v>
      </c>
      <c r="CF3842">
        <v>8050</v>
      </c>
      <c r="CH3842">
        <v>8050</v>
      </c>
      <c r="CI3842">
        <v>100</v>
      </c>
      <c r="CJ3842">
        <v>0</v>
      </c>
      <c r="CK3842">
        <f>YEAR(tbl_Opportunity[[#This Row],[Close Date]])</f>
        <v>2018</v>
      </c>
    </row>
    <row r="3843" spans="1:89">
      <c r="A3843" t="s">
        <v>303</v>
      </c>
      <c r="B3843" t="b">
        <v>0</v>
      </c>
      <c r="D3843" t="b">
        <v>0</v>
      </c>
      <c r="E3843" t="s">
        <v>4300</v>
      </c>
      <c r="H3843" s="1">
        <v>44180</v>
      </c>
      <c r="I3843" t="b">
        <v>1</v>
      </c>
      <c r="O3843" t="s">
        <v>272</v>
      </c>
      <c r="P3843" t="b">
        <v>0</v>
      </c>
      <c r="Q3843" s="2">
        <v>44147.645833333336</v>
      </c>
      <c r="R3843" s="1"/>
      <c r="S3843" t="b">
        <v>0</v>
      </c>
      <c r="U3843" s="1"/>
      <c r="V3843" t="b">
        <v>0</v>
      </c>
      <c r="W3843" s="1">
        <v>43922</v>
      </c>
      <c r="X3843">
        <v>4</v>
      </c>
      <c r="Y3843">
        <v>2020</v>
      </c>
      <c r="Z3843" t="s">
        <v>8</v>
      </c>
      <c r="AA3843" t="s">
        <v>8</v>
      </c>
      <c r="AB3843" t="b">
        <v>0</v>
      </c>
      <c r="AC3843" t="b">
        <v>0</v>
      </c>
      <c r="AE3843" t="b">
        <v>1</v>
      </c>
      <c r="AF3843" t="b">
        <v>0</v>
      </c>
      <c r="AG3843" t="b">
        <v>0</v>
      </c>
      <c r="AH3843" t="s">
        <v>4366</v>
      </c>
      <c r="AI3843" t="b">
        <v>0</v>
      </c>
      <c r="AJ3843" t="s">
        <v>2359</v>
      </c>
      <c r="AK3843" t="b">
        <v>0</v>
      </c>
      <c r="AL3843" s="1">
        <v>44180</v>
      </c>
      <c r="AM3843" t="s">
        <v>162</v>
      </c>
      <c r="AN3843" s="2">
        <v>44296.95826388889</v>
      </c>
      <c r="AP3843" s="2">
        <v>44180.851157407407</v>
      </c>
      <c r="AQ3843" s="1"/>
      <c r="AS3843" t="b">
        <v>0</v>
      </c>
      <c r="AV3843" t="s">
        <v>105</v>
      </c>
      <c r="BB3843" t="s">
        <v>9552</v>
      </c>
      <c r="BD3843" t="b">
        <v>0</v>
      </c>
      <c r="BH3843" t="s">
        <v>272</v>
      </c>
      <c r="BI3843" t="s">
        <v>1243</v>
      </c>
      <c r="BL3843" t="s">
        <v>305</v>
      </c>
      <c r="BM3843" t="s">
        <v>291</v>
      </c>
      <c r="BN3843" t="s">
        <v>203</v>
      </c>
      <c r="BQ3843" t="s">
        <v>204</v>
      </c>
      <c r="BR3843" t="b">
        <v>0</v>
      </c>
      <c r="BT3843" t="b">
        <v>0</v>
      </c>
      <c r="BW3843" t="s">
        <v>103</v>
      </c>
      <c r="BX3843" t="b">
        <v>0</v>
      </c>
      <c r="BY3843" s="2">
        <v>44376.857581018521</v>
      </c>
      <c r="CB3843" t="b">
        <v>0</v>
      </c>
      <c r="CC3843" t="b">
        <v>1</v>
      </c>
      <c r="CF3843">
        <v>5690</v>
      </c>
      <c r="CH3843">
        <v>5690</v>
      </c>
      <c r="CI3843">
        <v>100</v>
      </c>
      <c r="CJ3843">
        <v>0</v>
      </c>
      <c r="CK3843">
        <f>YEAR(tbl_Opportunity[[#This Row],[Close Date]])</f>
        <v>2020</v>
      </c>
    </row>
    <row r="3844" spans="1:89">
      <c r="A3844" t="s">
        <v>257</v>
      </c>
      <c r="B3844" t="b">
        <v>0</v>
      </c>
      <c r="D3844" t="b">
        <v>0</v>
      </c>
      <c r="H3844" s="1">
        <v>43786</v>
      </c>
      <c r="I3844" t="b">
        <v>1</v>
      </c>
      <c r="L3844" t="s">
        <v>8976</v>
      </c>
      <c r="O3844" t="s">
        <v>260</v>
      </c>
      <c r="P3844" t="b">
        <v>0</v>
      </c>
      <c r="Q3844" s="2">
        <v>43766.580995370372</v>
      </c>
      <c r="R3844" s="1"/>
      <c r="S3844" t="b">
        <v>0</v>
      </c>
      <c r="U3844" s="1"/>
      <c r="V3844" t="b">
        <v>0</v>
      </c>
      <c r="W3844" s="1">
        <v>43556</v>
      </c>
      <c r="X3844">
        <v>4</v>
      </c>
      <c r="Y3844">
        <v>2019</v>
      </c>
      <c r="Z3844" t="s">
        <v>8</v>
      </c>
      <c r="AA3844" t="s">
        <v>8</v>
      </c>
      <c r="AB3844" t="b">
        <v>0</v>
      </c>
      <c r="AC3844" t="b">
        <v>0</v>
      </c>
      <c r="AE3844" t="b">
        <v>1</v>
      </c>
      <c r="AF3844" t="b">
        <v>0</v>
      </c>
      <c r="AG3844" t="b">
        <v>0</v>
      </c>
      <c r="AH3844" t="s">
        <v>4366</v>
      </c>
      <c r="AI3844" t="b">
        <v>0</v>
      </c>
      <c r="AJ3844" t="s">
        <v>211</v>
      </c>
      <c r="AK3844" t="b">
        <v>0</v>
      </c>
      <c r="AL3844" s="1">
        <v>43766</v>
      </c>
      <c r="AM3844" t="s">
        <v>162</v>
      </c>
      <c r="AN3844" s="2">
        <v>44296.95826388889</v>
      </c>
      <c r="AP3844" s="2">
        <v>43787.262523148151</v>
      </c>
      <c r="AQ3844" s="1"/>
      <c r="AS3844" t="b">
        <v>0</v>
      </c>
      <c r="AV3844" t="s">
        <v>93</v>
      </c>
      <c r="BB3844" t="s">
        <v>9553</v>
      </c>
      <c r="BD3844" t="b">
        <v>0</v>
      </c>
      <c r="BH3844" t="s">
        <v>260</v>
      </c>
      <c r="BI3844" t="s">
        <v>549</v>
      </c>
      <c r="BJ3844" t="s">
        <v>216</v>
      </c>
      <c r="BL3844" t="s">
        <v>8976</v>
      </c>
      <c r="BM3844" t="s">
        <v>291</v>
      </c>
      <c r="BN3844" t="s">
        <v>203</v>
      </c>
      <c r="BQ3844" t="s">
        <v>204</v>
      </c>
      <c r="BR3844" t="b">
        <v>0</v>
      </c>
      <c r="BT3844" t="b">
        <v>0</v>
      </c>
      <c r="BW3844" t="s">
        <v>103</v>
      </c>
      <c r="BX3844" t="b">
        <v>0</v>
      </c>
      <c r="BY3844" s="2">
        <v>44376.857569444444</v>
      </c>
      <c r="CB3844" t="b">
        <v>0</v>
      </c>
      <c r="CC3844" t="b">
        <v>1</v>
      </c>
      <c r="CF3844">
        <v>7160</v>
      </c>
      <c r="CH3844">
        <v>7160</v>
      </c>
      <c r="CI3844">
        <v>100</v>
      </c>
      <c r="CJ3844">
        <v>0</v>
      </c>
      <c r="CK3844">
        <f>YEAR(tbl_Opportunity[[#This Row],[Close Date]])</f>
        <v>2019</v>
      </c>
    </row>
    <row r="3845" spans="1:89">
      <c r="A3845" t="s">
        <v>2219</v>
      </c>
      <c r="B3845" t="b">
        <v>0</v>
      </c>
      <c r="D3845" t="b">
        <v>0</v>
      </c>
      <c r="H3845" s="1">
        <v>43777</v>
      </c>
      <c r="I3845" t="b">
        <v>1</v>
      </c>
      <c r="O3845" t="s">
        <v>260</v>
      </c>
      <c r="P3845" t="b">
        <v>0</v>
      </c>
      <c r="Q3845" s="2">
        <v>43769.679583333331</v>
      </c>
      <c r="R3845" s="1"/>
      <c r="S3845" t="b">
        <v>0</v>
      </c>
      <c r="U3845" s="1"/>
      <c r="V3845" t="b">
        <v>0</v>
      </c>
      <c r="W3845" s="1">
        <v>43556</v>
      </c>
      <c r="X3845">
        <v>4</v>
      </c>
      <c r="Y3845">
        <v>2019</v>
      </c>
      <c r="Z3845" t="s">
        <v>8</v>
      </c>
      <c r="AA3845" t="s">
        <v>8</v>
      </c>
      <c r="AB3845" t="b">
        <v>0</v>
      </c>
      <c r="AC3845" t="b">
        <v>0</v>
      </c>
      <c r="AE3845" t="b">
        <v>1</v>
      </c>
      <c r="AF3845" t="b">
        <v>0</v>
      </c>
      <c r="AG3845" t="b">
        <v>0</v>
      </c>
      <c r="AH3845" t="s">
        <v>4366</v>
      </c>
      <c r="AI3845" t="b">
        <v>0</v>
      </c>
      <c r="AJ3845" t="s">
        <v>211</v>
      </c>
      <c r="AK3845" t="b">
        <v>0</v>
      </c>
      <c r="AL3845" s="1"/>
      <c r="AM3845" t="s">
        <v>162</v>
      </c>
      <c r="AN3845" s="2">
        <v>44296.95826388889</v>
      </c>
      <c r="AP3845" s="2">
        <v>43778.034513888888</v>
      </c>
      <c r="AQ3845" s="1"/>
      <c r="AS3845" t="b">
        <v>0</v>
      </c>
      <c r="AV3845" t="s">
        <v>248</v>
      </c>
      <c r="BB3845" t="s">
        <v>9554</v>
      </c>
      <c r="BD3845" t="b">
        <v>0</v>
      </c>
      <c r="BH3845" t="s">
        <v>260</v>
      </c>
      <c r="BI3845" t="s">
        <v>549</v>
      </c>
      <c r="BJ3845" t="s">
        <v>216</v>
      </c>
      <c r="BL3845" t="s">
        <v>6400</v>
      </c>
      <c r="BM3845" t="s">
        <v>291</v>
      </c>
      <c r="BN3845" t="s">
        <v>203</v>
      </c>
      <c r="BQ3845" t="s">
        <v>204</v>
      </c>
      <c r="BR3845" t="b">
        <v>0</v>
      </c>
      <c r="BT3845" t="b">
        <v>0</v>
      </c>
      <c r="BW3845" t="s">
        <v>103</v>
      </c>
      <c r="BX3845" t="b">
        <v>0</v>
      </c>
      <c r="BY3845" s="2">
        <v>44376.857581018521</v>
      </c>
      <c r="CB3845" t="b">
        <v>0</v>
      </c>
      <c r="CC3845" t="b">
        <v>1</v>
      </c>
      <c r="CF3845">
        <v>0</v>
      </c>
      <c r="CH3845">
        <v>0</v>
      </c>
      <c r="CI3845">
        <v>100</v>
      </c>
      <c r="CJ3845">
        <v>0</v>
      </c>
      <c r="CK3845">
        <f>YEAR(tbl_Opportunity[[#This Row],[Close Date]])</f>
        <v>2019</v>
      </c>
    </row>
    <row r="3846" spans="1:89">
      <c r="A3846" t="s">
        <v>5737</v>
      </c>
      <c r="B3846" t="b">
        <v>0</v>
      </c>
      <c r="D3846" t="b">
        <v>0</v>
      </c>
      <c r="E3846" t="s">
        <v>2947</v>
      </c>
      <c r="H3846" s="1">
        <v>44113</v>
      </c>
      <c r="I3846" t="b">
        <v>1</v>
      </c>
      <c r="L3846" t="s">
        <v>9555</v>
      </c>
      <c r="O3846" t="s">
        <v>272</v>
      </c>
      <c r="P3846" t="b">
        <v>0</v>
      </c>
      <c r="Q3846" s="2">
        <v>44096.685694444444</v>
      </c>
      <c r="R3846" s="1"/>
      <c r="S3846" t="b">
        <v>0</v>
      </c>
      <c r="U3846" s="1"/>
      <c r="V3846" t="b">
        <v>0</v>
      </c>
      <c r="W3846" s="1">
        <v>43922</v>
      </c>
      <c r="X3846">
        <v>4</v>
      </c>
      <c r="Y3846">
        <v>2020</v>
      </c>
      <c r="Z3846" t="s">
        <v>8</v>
      </c>
      <c r="AA3846" t="s">
        <v>8</v>
      </c>
      <c r="AB3846" t="b">
        <v>0</v>
      </c>
      <c r="AC3846" t="b">
        <v>0</v>
      </c>
      <c r="AE3846" t="b">
        <v>1</v>
      </c>
      <c r="AF3846" t="b">
        <v>0</v>
      </c>
      <c r="AG3846" t="b">
        <v>0</v>
      </c>
      <c r="AH3846" t="s">
        <v>4366</v>
      </c>
      <c r="AI3846" t="b">
        <v>0</v>
      </c>
      <c r="AJ3846" t="s">
        <v>211</v>
      </c>
      <c r="AK3846" t="b">
        <v>0</v>
      </c>
      <c r="AL3846" s="1">
        <v>44109</v>
      </c>
      <c r="AM3846" t="s">
        <v>162</v>
      </c>
      <c r="AN3846" s="2">
        <v>44296.95826388889</v>
      </c>
      <c r="AP3846" s="2">
        <v>44113.562847222223</v>
      </c>
      <c r="AQ3846" s="1"/>
      <c r="AS3846" t="b">
        <v>0</v>
      </c>
      <c r="AV3846" t="s">
        <v>93</v>
      </c>
      <c r="BB3846" t="s">
        <v>9556</v>
      </c>
      <c r="BD3846" t="b">
        <v>0</v>
      </c>
      <c r="BH3846" t="s">
        <v>194</v>
      </c>
      <c r="BI3846" t="s">
        <v>1668</v>
      </c>
      <c r="BL3846" t="s">
        <v>9555</v>
      </c>
      <c r="BM3846" t="s">
        <v>291</v>
      </c>
      <c r="BN3846" t="s">
        <v>203</v>
      </c>
      <c r="BQ3846" t="s">
        <v>204</v>
      </c>
      <c r="BR3846" t="b">
        <v>0</v>
      </c>
      <c r="BT3846" t="b">
        <v>0</v>
      </c>
      <c r="BW3846" t="s">
        <v>103</v>
      </c>
      <c r="BX3846" t="b">
        <v>0</v>
      </c>
      <c r="BY3846" s="2">
        <v>44376.857581018521</v>
      </c>
      <c r="BZ3846" t="s">
        <v>265</v>
      </c>
      <c r="CB3846" t="b">
        <v>0</v>
      </c>
      <c r="CC3846" t="b">
        <v>1</v>
      </c>
      <c r="CF3846">
        <v>765</v>
      </c>
      <c r="CH3846">
        <v>765</v>
      </c>
      <c r="CI3846">
        <v>100</v>
      </c>
      <c r="CJ3846">
        <v>0</v>
      </c>
      <c r="CK3846">
        <f>YEAR(tbl_Opportunity[[#This Row],[Close Date]])</f>
        <v>2020</v>
      </c>
    </row>
    <row r="3847" spans="1:89">
      <c r="A3847" t="s">
        <v>2219</v>
      </c>
      <c r="B3847" t="b">
        <v>0</v>
      </c>
      <c r="D3847" t="b">
        <v>0</v>
      </c>
      <c r="H3847" s="1">
        <v>43786</v>
      </c>
      <c r="I3847" t="b">
        <v>1</v>
      </c>
      <c r="O3847" t="s">
        <v>260</v>
      </c>
      <c r="P3847" t="b">
        <v>0</v>
      </c>
      <c r="Q3847" s="2">
        <v>43778.035983796297</v>
      </c>
      <c r="R3847" s="1"/>
      <c r="S3847" t="b">
        <v>0</v>
      </c>
      <c r="U3847" s="1"/>
      <c r="V3847" t="b">
        <v>0</v>
      </c>
      <c r="W3847" s="1">
        <v>43556</v>
      </c>
      <c r="X3847">
        <v>4</v>
      </c>
      <c r="Y3847">
        <v>2019</v>
      </c>
      <c r="Z3847" t="s">
        <v>8</v>
      </c>
      <c r="AA3847" t="s">
        <v>8</v>
      </c>
      <c r="AB3847" t="b">
        <v>0</v>
      </c>
      <c r="AC3847" t="b">
        <v>0</v>
      </c>
      <c r="AE3847" t="b">
        <v>1</v>
      </c>
      <c r="AF3847" t="b">
        <v>0</v>
      </c>
      <c r="AG3847" t="b">
        <v>0</v>
      </c>
      <c r="AI3847" t="b">
        <v>0</v>
      </c>
      <c r="AJ3847" t="s">
        <v>574</v>
      </c>
      <c r="AK3847" t="b">
        <v>0</v>
      </c>
      <c r="AL3847" s="1"/>
      <c r="AM3847" t="s">
        <v>162</v>
      </c>
      <c r="AN3847" s="2">
        <v>44296.95826388889</v>
      </c>
      <c r="AP3847" s="2">
        <v>43787.262696759259</v>
      </c>
      <c r="AQ3847" s="1"/>
      <c r="AS3847" t="b">
        <v>0</v>
      </c>
      <c r="AV3847" t="s">
        <v>248</v>
      </c>
      <c r="BB3847" t="s">
        <v>9557</v>
      </c>
      <c r="BD3847" t="b">
        <v>0</v>
      </c>
      <c r="BH3847" t="s">
        <v>260</v>
      </c>
      <c r="BI3847" t="s">
        <v>549</v>
      </c>
      <c r="BL3847" t="s">
        <v>6400</v>
      </c>
      <c r="BM3847" t="s">
        <v>291</v>
      </c>
      <c r="BN3847" t="s">
        <v>203</v>
      </c>
      <c r="BQ3847" t="s">
        <v>204</v>
      </c>
      <c r="BR3847" t="b">
        <v>0</v>
      </c>
      <c r="BT3847" t="b">
        <v>0</v>
      </c>
      <c r="BW3847" t="s">
        <v>103</v>
      </c>
      <c r="BX3847" t="b">
        <v>0</v>
      </c>
      <c r="BY3847" s="2">
        <v>44376.857581018521</v>
      </c>
      <c r="CB3847" t="b">
        <v>0</v>
      </c>
      <c r="CC3847" t="b">
        <v>1</v>
      </c>
      <c r="CF3847">
        <v>4995</v>
      </c>
      <c r="CH3847">
        <v>4995</v>
      </c>
      <c r="CI3847">
        <v>100</v>
      </c>
      <c r="CJ3847">
        <v>0</v>
      </c>
      <c r="CK3847">
        <f>YEAR(tbl_Opportunity[[#This Row],[Close Date]])</f>
        <v>2019</v>
      </c>
    </row>
    <row r="3848" spans="1:89">
      <c r="A3848" t="s">
        <v>306</v>
      </c>
      <c r="B3848" t="b">
        <v>0</v>
      </c>
      <c r="D3848" t="b">
        <v>0</v>
      </c>
      <c r="H3848" s="1">
        <v>44117</v>
      </c>
      <c r="I3848" t="b">
        <v>1</v>
      </c>
      <c r="L3848" t="s">
        <v>9558</v>
      </c>
      <c r="O3848" t="s">
        <v>272</v>
      </c>
      <c r="P3848" t="b">
        <v>0</v>
      </c>
      <c r="Q3848" s="2">
        <v>44096.796863425923</v>
      </c>
      <c r="R3848" s="1"/>
      <c r="S3848" t="b">
        <v>0</v>
      </c>
      <c r="U3848" s="1"/>
      <c r="V3848" t="b">
        <v>0</v>
      </c>
      <c r="W3848" s="1">
        <v>43922</v>
      </c>
      <c r="X3848">
        <v>4</v>
      </c>
      <c r="Y3848">
        <v>2020</v>
      </c>
      <c r="Z3848" t="s">
        <v>8</v>
      </c>
      <c r="AA3848" t="s">
        <v>8</v>
      </c>
      <c r="AB3848" t="b">
        <v>0</v>
      </c>
      <c r="AC3848" t="b">
        <v>0</v>
      </c>
      <c r="AE3848" t="b">
        <v>1</v>
      </c>
      <c r="AF3848" t="b">
        <v>0</v>
      </c>
      <c r="AG3848" t="b">
        <v>0</v>
      </c>
      <c r="AH3848" t="s">
        <v>4366</v>
      </c>
      <c r="AI3848" t="b">
        <v>0</v>
      </c>
      <c r="AJ3848" t="s">
        <v>462</v>
      </c>
      <c r="AK3848" t="b">
        <v>0</v>
      </c>
      <c r="AL3848" s="1">
        <v>44117</v>
      </c>
      <c r="AM3848" t="s">
        <v>162</v>
      </c>
      <c r="AN3848" s="2">
        <v>44296.95826388889</v>
      </c>
      <c r="AP3848" s="2">
        <v>44117.625173611108</v>
      </c>
      <c r="AQ3848" s="1"/>
      <c r="AS3848" t="b">
        <v>0</v>
      </c>
      <c r="AV3848" t="s">
        <v>105</v>
      </c>
      <c r="BB3848" t="s">
        <v>9559</v>
      </c>
      <c r="BD3848" t="b">
        <v>0</v>
      </c>
      <c r="BH3848" t="s">
        <v>272</v>
      </c>
      <c r="BI3848" t="s">
        <v>1243</v>
      </c>
      <c r="BL3848" t="s">
        <v>9558</v>
      </c>
      <c r="BM3848" t="s">
        <v>291</v>
      </c>
      <c r="BN3848" t="s">
        <v>203</v>
      </c>
      <c r="BQ3848" t="s">
        <v>204</v>
      </c>
      <c r="BR3848" t="b">
        <v>0</v>
      </c>
      <c r="BT3848" t="b">
        <v>0</v>
      </c>
      <c r="BW3848" t="s">
        <v>103</v>
      </c>
      <c r="BX3848" t="b">
        <v>0</v>
      </c>
      <c r="BY3848" s="2">
        <v>44376.857581018521</v>
      </c>
      <c r="CB3848" t="b">
        <v>0</v>
      </c>
      <c r="CC3848" t="b">
        <v>1</v>
      </c>
      <c r="CF3848">
        <v>22230</v>
      </c>
      <c r="CH3848">
        <v>22230</v>
      </c>
      <c r="CI3848">
        <v>100</v>
      </c>
      <c r="CJ3848">
        <v>0</v>
      </c>
      <c r="CK3848">
        <f>YEAR(tbl_Opportunity[[#This Row],[Close Date]])</f>
        <v>2020</v>
      </c>
    </row>
    <row r="3849" spans="1:89">
      <c r="A3849" t="s">
        <v>1220</v>
      </c>
      <c r="B3849" t="b">
        <v>0</v>
      </c>
      <c r="D3849" t="b">
        <v>0</v>
      </c>
      <c r="E3849" t="s">
        <v>4300</v>
      </c>
      <c r="H3849" s="1">
        <v>44147</v>
      </c>
      <c r="I3849" t="b">
        <v>1</v>
      </c>
      <c r="L3849" t="s">
        <v>1814</v>
      </c>
      <c r="O3849" t="s">
        <v>272</v>
      </c>
      <c r="P3849" t="b">
        <v>0</v>
      </c>
      <c r="Q3849" s="2">
        <v>44145.974004629628</v>
      </c>
      <c r="R3849" s="1"/>
      <c r="S3849" t="b">
        <v>0</v>
      </c>
      <c r="U3849" s="1"/>
      <c r="V3849" t="b">
        <v>0</v>
      </c>
      <c r="W3849" s="1">
        <v>43922</v>
      </c>
      <c r="X3849">
        <v>4</v>
      </c>
      <c r="Y3849">
        <v>2020</v>
      </c>
      <c r="Z3849" t="s">
        <v>8</v>
      </c>
      <c r="AA3849" t="s">
        <v>8</v>
      </c>
      <c r="AB3849" t="b">
        <v>0</v>
      </c>
      <c r="AC3849" t="b">
        <v>0</v>
      </c>
      <c r="AE3849" t="b">
        <v>1</v>
      </c>
      <c r="AF3849" t="b">
        <v>0</v>
      </c>
      <c r="AG3849" t="b">
        <v>0</v>
      </c>
      <c r="AH3849" t="s">
        <v>4366</v>
      </c>
      <c r="AI3849" t="b">
        <v>0</v>
      </c>
      <c r="AJ3849" t="s">
        <v>462</v>
      </c>
      <c r="AK3849" t="b">
        <v>0</v>
      </c>
      <c r="AL3849" s="1">
        <v>44145</v>
      </c>
      <c r="AM3849" t="s">
        <v>162</v>
      </c>
      <c r="AN3849" s="2">
        <v>44296.95826388889</v>
      </c>
      <c r="AP3849" s="2">
        <v>44148.119722222225</v>
      </c>
      <c r="AQ3849" s="1"/>
      <c r="AS3849" t="b">
        <v>0</v>
      </c>
      <c r="AV3849" t="s">
        <v>176</v>
      </c>
      <c r="BB3849" t="s">
        <v>9560</v>
      </c>
      <c r="BD3849" t="b">
        <v>0</v>
      </c>
      <c r="BH3849" t="s">
        <v>272</v>
      </c>
      <c r="BI3849" t="s">
        <v>1243</v>
      </c>
      <c r="BL3849" t="s">
        <v>1814</v>
      </c>
      <c r="BM3849" t="s">
        <v>291</v>
      </c>
      <c r="BN3849" t="s">
        <v>203</v>
      </c>
      <c r="BQ3849" t="s">
        <v>204</v>
      </c>
      <c r="BR3849" t="b">
        <v>0</v>
      </c>
      <c r="BT3849" t="b">
        <v>0</v>
      </c>
      <c r="BW3849" t="s">
        <v>103</v>
      </c>
      <c r="BX3849" t="b">
        <v>0</v>
      </c>
      <c r="BY3849" s="2">
        <v>44376.857581018521</v>
      </c>
      <c r="CB3849" t="b">
        <v>0</v>
      </c>
      <c r="CC3849" t="b">
        <v>1</v>
      </c>
      <c r="CF3849">
        <v>695</v>
      </c>
      <c r="CH3849">
        <v>695</v>
      </c>
      <c r="CI3849">
        <v>100</v>
      </c>
      <c r="CJ3849">
        <v>0</v>
      </c>
      <c r="CK3849">
        <f>YEAR(tbl_Opportunity[[#This Row],[Close Date]])</f>
        <v>2020</v>
      </c>
    </row>
    <row r="3850" spans="1:89">
      <c r="A3850" t="s">
        <v>9018</v>
      </c>
      <c r="B3850" t="b">
        <v>0</v>
      </c>
      <c r="D3850" t="b">
        <v>0</v>
      </c>
      <c r="H3850" s="1">
        <v>44137</v>
      </c>
      <c r="I3850" t="b">
        <v>1</v>
      </c>
      <c r="L3850" t="s">
        <v>9561</v>
      </c>
      <c r="O3850" t="s">
        <v>272</v>
      </c>
      <c r="P3850" t="b">
        <v>0</v>
      </c>
      <c r="Q3850" s="2">
        <v>44137.6716087963</v>
      </c>
      <c r="R3850" s="1"/>
      <c r="S3850" t="b">
        <v>0</v>
      </c>
      <c r="U3850" s="1"/>
      <c r="V3850" t="b">
        <v>0</v>
      </c>
      <c r="W3850" s="1">
        <v>43922</v>
      </c>
      <c r="X3850">
        <v>4</v>
      </c>
      <c r="Y3850">
        <v>2020</v>
      </c>
      <c r="Z3850" t="s">
        <v>8</v>
      </c>
      <c r="AA3850" t="s">
        <v>8</v>
      </c>
      <c r="AB3850" t="b">
        <v>0</v>
      </c>
      <c r="AC3850" t="b">
        <v>0</v>
      </c>
      <c r="AE3850" t="b">
        <v>1</v>
      </c>
      <c r="AF3850" t="b">
        <v>0</v>
      </c>
      <c r="AG3850" t="b">
        <v>0</v>
      </c>
      <c r="AH3850" t="s">
        <v>4366</v>
      </c>
      <c r="AI3850" t="b">
        <v>0</v>
      </c>
      <c r="AJ3850" t="s">
        <v>574</v>
      </c>
      <c r="AK3850" t="b">
        <v>0</v>
      </c>
      <c r="AL3850" s="1"/>
      <c r="AM3850" t="s">
        <v>162</v>
      </c>
      <c r="AN3850" s="2">
        <v>44297.83829861111</v>
      </c>
      <c r="AP3850" s="2"/>
      <c r="AQ3850" s="1"/>
      <c r="AS3850" t="b">
        <v>0</v>
      </c>
      <c r="AV3850" t="s">
        <v>213</v>
      </c>
      <c r="AY3850" t="s">
        <v>1407</v>
      </c>
      <c r="BB3850" t="s">
        <v>9562</v>
      </c>
      <c r="BD3850" t="b">
        <v>0</v>
      </c>
      <c r="BH3850" t="s">
        <v>272</v>
      </c>
      <c r="BI3850" t="s">
        <v>1243</v>
      </c>
      <c r="BL3850" t="s">
        <v>9561</v>
      </c>
      <c r="BM3850" t="s">
        <v>291</v>
      </c>
      <c r="BN3850" t="s">
        <v>203</v>
      </c>
      <c r="BQ3850" t="s">
        <v>204</v>
      </c>
      <c r="BR3850" t="b">
        <v>0</v>
      </c>
      <c r="BT3850" t="b">
        <v>0</v>
      </c>
      <c r="BW3850" t="s">
        <v>103</v>
      </c>
      <c r="BX3850" t="b">
        <v>0</v>
      </c>
      <c r="BY3850" s="2">
        <v>44376.857581018521</v>
      </c>
      <c r="BZ3850" t="s">
        <v>1792</v>
      </c>
      <c r="CB3850" t="b">
        <v>0</v>
      </c>
      <c r="CC3850" t="b">
        <v>1</v>
      </c>
      <c r="CF3850">
        <v>625.5</v>
      </c>
      <c r="CH3850">
        <v>625.5</v>
      </c>
      <c r="CI3850">
        <v>100</v>
      </c>
      <c r="CJ3850">
        <v>0</v>
      </c>
      <c r="CK3850">
        <f>YEAR(tbl_Opportunity[[#This Row],[Close Date]])</f>
        <v>2020</v>
      </c>
    </row>
    <row r="3851" spans="1:89">
      <c r="A3851" t="s">
        <v>306</v>
      </c>
      <c r="B3851" t="b">
        <v>0</v>
      </c>
      <c r="D3851" t="b">
        <v>0</v>
      </c>
      <c r="H3851" s="1">
        <v>43741</v>
      </c>
      <c r="I3851" t="b">
        <v>1</v>
      </c>
      <c r="L3851" t="s">
        <v>6665</v>
      </c>
      <c r="O3851" t="s">
        <v>272</v>
      </c>
      <c r="P3851" t="b">
        <v>0</v>
      </c>
      <c r="Q3851" s="2">
        <v>43642.595983796295</v>
      </c>
      <c r="R3851" s="1"/>
      <c r="S3851" t="b">
        <v>0</v>
      </c>
      <c r="U3851" s="1"/>
      <c r="V3851" t="b">
        <v>0</v>
      </c>
      <c r="W3851" s="1">
        <v>43556</v>
      </c>
      <c r="X3851">
        <v>4</v>
      </c>
      <c r="Y3851">
        <v>2019</v>
      </c>
      <c r="Z3851" t="s">
        <v>8</v>
      </c>
      <c r="AA3851" t="s">
        <v>8</v>
      </c>
      <c r="AB3851" t="b">
        <v>0</v>
      </c>
      <c r="AC3851" t="b">
        <v>0</v>
      </c>
      <c r="AE3851" t="b">
        <v>1</v>
      </c>
      <c r="AF3851" t="b">
        <v>0</v>
      </c>
      <c r="AG3851" t="b">
        <v>0</v>
      </c>
      <c r="AI3851" t="b">
        <v>0</v>
      </c>
      <c r="AK3851" t="b">
        <v>0</v>
      </c>
      <c r="AL3851" s="1"/>
      <c r="AM3851" t="s">
        <v>162</v>
      </c>
      <c r="AN3851" s="2">
        <v>44296.95826388889</v>
      </c>
      <c r="AP3851" s="2">
        <v>43801.824629629627</v>
      </c>
      <c r="AQ3851" s="1"/>
      <c r="AS3851" t="b">
        <v>0</v>
      </c>
      <c r="AV3851" t="s">
        <v>93</v>
      </c>
      <c r="AY3851" t="s">
        <v>236</v>
      </c>
      <c r="BB3851" t="s">
        <v>9563</v>
      </c>
      <c r="BD3851" t="b">
        <v>0</v>
      </c>
      <c r="BH3851" t="s">
        <v>272</v>
      </c>
      <c r="BI3851" t="s">
        <v>549</v>
      </c>
      <c r="BL3851" t="s">
        <v>6665</v>
      </c>
      <c r="BM3851" t="s">
        <v>291</v>
      </c>
      <c r="BN3851" t="s">
        <v>203</v>
      </c>
      <c r="BQ3851" t="s">
        <v>204</v>
      </c>
      <c r="BR3851" t="b">
        <v>0</v>
      </c>
      <c r="BT3851" t="b">
        <v>0</v>
      </c>
      <c r="BW3851" t="s">
        <v>103</v>
      </c>
      <c r="BX3851" t="b">
        <v>0</v>
      </c>
      <c r="BY3851" s="2">
        <v>44376.857569444444</v>
      </c>
      <c r="CB3851" t="b">
        <v>0</v>
      </c>
      <c r="CC3851" t="b">
        <v>1</v>
      </c>
      <c r="CF3851">
        <v>22570</v>
      </c>
      <c r="CH3851">
        <v>22570</v>
      </c>
      <c r="CI3851">
        <v>100</v>
      </c>
      <c r="CJ3851">
        <v>0</v>
      </c>
      <c r="CK3851">
        <f>YEAR(tbl_Opportunity[[#This Row],[Close Date]])</f>
        <v>2019</v>
      </c>
    </row>
    <row r="3852" spans="1:89">
      <c r="A3852" t="s">
        <v>1587</v>
      </c>
      <c r="B3852" t="b">
        <v>0</v>
      </c>
      <c r="D3852" t="b">
        <v>0</v>
      </c>
      <c r="E3852" t="s">
        <v>4372</v>
      </c>
      <c r="H3852" s="1">
        <v>43803</v>
      </c>
      <c r="I3852" t="b">
        <v>1</v>
      </c>
      <c r="L3852" t="s">
        <v>1588</v>
      </c>
      <c r="O3852" t="s">
        <v>272</v>
      </c>
      <c r="P3852" t="b">
        <v>0</v>
      </c>
      <c r="Q3852" s="2">
        <v>43712.677106481482</v>
      </c>
      <c r="R3852" s="1"/>
      <c r="S3852" t="b">
        <v>0</v>
      </c>
      <c r="U3852" s="1"/>
      <c r="V3852" t="b">
        <v>0</v>
      </c>
      <c r="W3852" s="1">
        <v>43556</v>
      </c>
      <c r="X3852">
        <v>4</v>
      </c>
      <c r="Y3852">
        <v>2019</v>
      </c>
      <c r="Z3852" t="s">
        <v>8</v>
      </c>
      <c r="AA3852" t="s">
        <v>8</v>
      </c>
      <c r="AB3852" t="b">
        <v>0</v>
      </c>
      <c r="AC3852" t="b">
        <v>0</v>
      </c>
      <c r="AE3852" t="b">
        <v>1</v>
      </c>
      <c r="AF3852" t="b">
        <v>0</v>
      </c>
      <c r="AG3852" t="b">
        <v>0</v>
      </c>
      <c r="AI3852" t="b">
        <v>0</v>
      </c>
      <c r="AK3852" t="b">
        <v>0</v>
      </c>
      <c r="AL3852" s="1"/>
      <c r="AM3852" t="s">
        <v>162</v>
      </c>
      <c r="AN3852" s="2">
        <v>44297.837673611109</v>
      </c>
      <c r="AP3852" s="2">
        <v>43811.684155092589</v>
      </c>
      <c r="AQ3852" s="1"/>
      <c r="AS3852" t="b">
        <v>0</v>
      </c>
      <c r="AV3852" t="s">
        <v>213</v>
      </c>
      <c r="AY3852" t="s">
        <v>236</v>
      </c>
      <c r="BB3852" t="s">
        <v>9564</v>
      </c>
      <c r="BD3852" t="b">
        <v>0</v>
      </c>
      <c r="BH3852" t="s">
        <v>272</v>
      </c>
      <c r="BI3852" t="s">
        <v>549</v>
      </c>
      <c r="BL3852" t="s">
        <v>1588</v>
      </c>
      <c r="BM3852" t="s">
        <v>291</v>
      </c>
      <c r="BN3852" t="s">
        <v>203</v>
      </c>
      <c r="BQ3852" t="s">
        <v>204</v>
      </c>
      <c r="BR3852" t="b">
        <v>0</v>
      </c>
      <c r="BT3852" t="b">
        <v>0</v>
      </c>
      <c r="BW3852" t="s">
        <v>103</v>
      </c>
      <c r="BX3852" t="b">
        <v>0</v>
      </c>
      <c r="BY3852" s="2">
        <v>44376.857569444444</v>
      </c>
      <c r="CB3852" t="b">
        <v>0</v>
      </c>
      <c r="CC3852" t="b">
        <v>1</v>
      </c>
      <c r="CF3852">
        <v>5120</v>
      </c>
      <c r="CH3852">
        <v>5120</v>
      </c>
      <c r="CI3852">
        <v>100</v>
      </c>
      <c r="CJ3852">
        <v>0</v>
      </c>
      <c r="CK3852">
        <f>YEAR(tbl_Opportunity[[#This Row],[Close Date]])</f>
        <v>2019</v>
      </c>
    </row>
    <row r="3853" spans="1:89">
      <c r="A3853" t="s">
        <v>328</v>
      </c>
      <c r="B3853" t="b">
        <v>0</v>
      </c>
      <c r="D3853" t="b">
        <v>0</v>
      </c>
      <c r="H3853" s="1">
        <v>43776</v>
      </c>
      <c r="I3853" t="b">
        <v>1</v>
      </c>
      <c r="L3853" t="s">
        <v>6783</v>
      </c>
      <c r="O3853" t="s">
        <v>272</v>
      </c>
      <c r="P3853" t="b">
        <v>0</v>
      </c>
      <c r="Q3853" s="2">
        <v>43770.55300925926</v>
      </c>
      <c r="R3853" s="1"/>
      <c r="S3853" t="b">
        <v>0</v>
      </c>
      <c r="U3853" s="1"/>
      <c r="V3853" t="b">
        <v>0</v>
      </c>
      <c r="W3853" s="1">
        <v>43556</v>
      </c>
      <c r="X3853">
        <v>4</v>
      </c>
      <c r="Y3853">
        <v>2019</v>
      </c>
      <c r="Z3853" t="s">
        <v>8</v>
      </c>
      <c r="AA3853" t="s">
        <v>8</v>
      </c>
      <c r="AB3853" t="b">
        <v>0</v>
      </c>
      <c r="AC3853" t="b">
        <v>0</v>
      </c>
      <c r="AE3853" t="b">
        <v>1</v>
      </c>
      <c r="AF3853" t="b">
        <v>0</v>
      </c>
      <c r="AG3853" t="b">
        <v>0</v>
      </c>
      <c r="AH3853" t="s">
        <v>4366</v>
      </c>
      <c r="AI3853" t="b">
        <v>0</v>
      </c>
      <c r="AK3853" t="b">
        <v>0</v>
      </c>
      <c r="AL3853" s="1"/>
      <c r="AM3853" t="s">
        <v>162</v>
      </c>
      <c r="AN3853" s="2">
        <v>44296.95826388889</v>
      </c>
      <c r="AP3853" s="2">
        <v>43776.71980324074</v>
      </c>
      <c r="AQ3853" s="1"/>
      <c r="AS3853" t="b">
        <v>0</v>
      </c>
      <c r="AV3853" t="s">
        <v>3922</v>
      </c>
      <c r="AY3853" t="s">
        <v>236</v>
      </c>
      <c r="BB3853" t="s">
        <v>9565</v>
      </c>
      <c r="BD3853" t="b">
        <v>0</v>
      </c>
      <c r="BH3853" t="s">
        <v>272</v>
      </c>
      <c r="BI3853" t="s">
        <v>549</v>
      </c>
      <c r="BL3853" t="s">
        <v>6783</v>
      </c>
      <c r="BM3853" t="s">
        <v>291</v>
      </c>
      <c r="BN3853" t="s">
        <v>203</v>
      </c>
      <c r="BQ3853" t="s">
        <v>204</v>
      </c>
      <c r="BR3853" t="b">
        <v>0</v>
      </c>
      <c r="BT3853" t="b">
        <v>0</v>
      </c>
      <c r="BW3853" t="s">
        <v>103</v>
      </c>
      <c r="BX3853" t="b">
        <v>0</v>
      </c>
      <c r="BY3853" s="2">
        <v>44376.857581018521</v>
      </c>
      <c r="CB3853" t="b">
        <v>0</v>
      </c>
      <c r="CC3853" t="b">
        <v>1</v>
      </c>
      <c r="CF3853">
        <v>3245</v>
      </c>
      <c r="CH3853">
        <v>3245</v>
      </c>
      <c r="CI3853">
        <v>100</v>
      </c>
      <c r="CJ3853">
        <v>0</v>
      </c>
      <c r="CK3853">
        <f>YEAR(tbl_Opportunity[[#This Row],[Close Date]])</f>
        <v>2019</v>
      </c>
    </row>
    <row r="3854" spans="1:89">
      <c r="A3854" t="s">
        <v>208</v>
      </c>
      <c r="B3854" t="b">
        <v>0</v>
      </c>
      <c r="D3854" t="b">
        <v>0</v>
      </c>
      <c r="E3854" t="s">
        <v>9566</v>
      </c>
      <c r="H3854" s="1">
        <v>43787</v>
      </c>
      <c r="I3854" t="b">
        <v>1</v>
      </c>
      <c r="L3854" t="s">
        <v>8986</v>
      </c>
      <c r="O3854" t="s">
        <v>272</v>
      </c>
      <c r="P3854" t="b">
        <v>0</v>
      </c>
      <c r="Q3854" s="2">
        <v>43773.679062499999</v>
      </c>
      <c r="R3854" s="1"/>
      <c r="S3854" t="b">
        <v>0</v>
      </c>
      <c r="U3854" s="1"/>
      <c r="V3854" t="b">
        <v>0</v>
      </c>
      <c r="W3854" s="1">
        <v>43556</v>
      </c>
      <c r="X3854">
        <v>4</v>
      </c>
      <c r="Y3854">
        <v>2019</v>
      </c>
      <c r="Z3854" t="s">
        <v>8</v>
      </c>
      <c r="AA3854" t="s">
        <v>8</v>
      </c>
      <c r="AB3854" t="b">
        <v>0</v>
      </c>
      <c r="AC3854" t="b">
        <v>0</v>
      </c>
      <c r="AE3854" t="b">
        <v>1</v>
      </c>
      <c r="AF3854" t="b">
        <v>0</v>
      </c>
      <c r="AG3854" t="b">
        <v>0</v>
      </c>
      <c r="AH3854" t="s">
        <v>4366</v>
      </c>
      <c r="AI3854" t="b">
        <v>0</v>
      </c>
      <c r="AK3854" t="b">
        <v>0</v>
      </c>
      <c r="AL3854" s="1"/>
      <c r="AM3854" t="s">
        <v>162</v>
      </c>
      <c r="AN3854" s="2">
        <v>44296.95826388889</v>
      </c>
      <c r="AP3854" s="2">
        <v>43787.601655092592</v>
      </c>
      <c r="AQ3854" s="1"/>
      <c r="AS3854" t="b">
        <v>0</v>
      </c>
      <c r="AV3854" t="s">
        <v>2820</v>
      </c>
      <c r="AY3854" t="s">
        <v>236</v>
      </c>
      <c r="BB3854" t="s">
        <v>9567</v>
      </c>
      <c r="BD3854" t="b">
        <v>0</v>
      </c>
      <c r="BH3854" t="s">
        <v>272</v>
      </c>
      <c r="BI3854" t="s">
        <v>549</v>
      </c>
      <c r="BJ3854" t="s">
        <v>216</v>
      </c>
      <c r="BL3854" t="s">
        <v>8986</v>
      </c>
      <c r="BM3854" t="s">
        <v>291</v>
      </c>
      <c r="BN3854" t="s">
        <v>203</v>
      </c>
      <c r="BQ3854" t="s">
        <v>204</v>
      </c>
      <c r="BR3854" t="b">
        <v>0</v>
      </c>
      <c r="BT3854" t="b">
        <v>0</v>
      </c>
      <c r="BW3854" t="s">
        <v>103</v>
      </c>
      <c r="BX3854" t="b">
        <v>0</v>
      </c>
      <c r="BY3854" s="2">
        <v>44376.857581018521</v>
      </c>
      <c r="CB3854" t="b">
        <v>0</v>
      </c>
      <c r="CC3854" t="b">
        <v>1</v>
      </c>
      <c r="CF3854">
        <v>670</v>
      </c>
      <c r="CH3854">
        <v>670</v>
      </c>
      <c r="CI3854">
        <v>100</v>
      </c>
      <c r="CJ3854">
        <v>0</v>
      </c>
      <c r="CK3854">
        <f>YEAR(tbl_Opportunity[[#This Row],[Close Date]])</f>
        <v>2019</v>
      </c>
    </row>
    <row r="3855" spans="1:89">
      <c r="A3855" t="s">
        <v>1491</v>
      </c>
      <c r="B3855" t="b">
        <v>0</v>
      </c>
      <c r="D3855" t="b">
        <v>0</v>
      </c>
      <c r="E3855" t="s">
        <v>2826</v>
      </c>
      <c r="H3855" s="1">
        <v>43802</v>
      </c>
      <c r="I3855" t="b">
        <v>1</v>
      </c>
      <c r="O3855" t="s">
        <v>272</v>
      </c>
      <c r="P3855" t="b">
        <v>0</v>
      </c>
      <c r="Q3855" s="2">
        <v>43790.804456018515</v>
      </c>
      <c r="R3855" s="1"/>
      <c r="S3855" t="b">
        <v>0</v>
      </c>
      <c r="U3855" s="1"/>
      <c r="V3855" t="b">
        <v>0</v>
      </c>
      <c r="W3855" s="1">
        <v>43556</v>
      </c>
      <c r="X3855">
        <v>4</v>
      </c>
      <c r="Y3855">
        <v>2019</v>
      </c>
      <c r="Z3855" t="s">
        <v>8</v>
      </c>
      <c r="AA3855" t="s">
        <v>8</v>
      </c>
      <c r="AB3855" t="b">
        <v>0</v>
      </c>
      <c r="AC3855" t="b">
        <v>0</v>
      </c>
      <c r="AE3855" t="b">
        <v>1</v>
      </c>
      <c r="AF3855" t="b">
        <v>0</v>
      </c>
      <c r="AG3855" t="b">
        <v>0</v>
      </c>
      <c r="AI3855" t="b">
        <v>0</v>
      </c>
      <c r="AK3855" t="b">
        <v>0</v>
      </c>
      <c r="AL3855" s="1"/>
      <c r="AM3855" t="s">
        <v>162</v>
      </c>
      <c r="AN3855" s="2">
        <v>44297.841840277775</v>
      </c>
      <c r="AP3855" s="2">
        <v>43804.60324074074</v>
      </c>
      <c r="AQ3855" s="1"/>
      <c r="AS3855" t="b">
        <v>0</v>
      </c>
      <c r="AV3855" t="s">
        <v>248</v>
      </c>
      <c r="AY3855" t="s">
        <v>236</v>
      </c>
      <c r="BB3855" t="s">
        <v>9568</v>
      </c>
      <c r="BD3855" t="b">
        <v>0</v>
      </c>
      <c r="BH3855" t="s">
        <v>272</v>
      </c>
      <c r="BI3855" t="s">
        <v>549</v>
      </c>
      <c r="BL3855" t="s">
        <v>1677</v>
      </c>
      <c r="BM3855" t="s">
        <v>291</v>
      </c>
      <c r="BN3855" t="s">
        <v>203</v>
      </c>
      <c r="BQ3855" t="s">
        <v>204</v>
      </c>
      <c r="BR3855" t="b">
        <v>0</v>
      </c>
      <c r="BT3855" t="b">
        <v>0</v>
      </c>
      <c r="BW3855" t="s">
        <v>103</v>
      </c>
      <c r="BX3855" t="b">
        <v>0</v>
      </c>
      <c r="BY3855" s="2">
        <v>44376.857581018521</v>
      </c>
      <c r="CB3855" t="b">
        <v>0</v>
      </c>
      <c r="CC3855" t="b">
        <v>1</v>
      </c>
      <c r="CF3855">
        <v>7830</v>
      </c>
      <c r="CH3855">
        <v>7830</v>
      </c>
      <c r="CI3855">
        <v>100</v>
      </c>
      <c r="CJ3855">
        <v>0</v>
      </c>
      <c r="CK3855">
        <f>YEAR(tbl_Opportunity[[#This Row],[Close Date]])</f>
        <v>2019</v>
      </c>
    </row>
    <row r="3856" spans="1:89">
      <c r="A3856" t="s">
        <v>2317</v>
      </c>
      <c r="B3856" t="b">
        <v>0</v>
      </c>
      <c r="D3856" t="b">
        <v>0</v>
      </c>
      <c r="E3856" t="s">
        <v>2826</v>
      </c>
      <c r="H3856" s="1">
        <v>43775</v>
      </c>
      <c r="I3856" t="b">
        <v>1</v>
      </c>
      <c r="L3856" t="s">
        <v>3218</v>
      </c>
      <c r="O3856" t="s">
        <v>194</v>
      </c>
      <c r="P3856" t="b">
        <v>0</v>
      </c>
      <c r="Q3856" s="2">
        <v>43754.53361111111</v>
      </c>
      <c r="R3856" s="1"/>
      <c r="S3856" t="b">
        <v>0</v>
      </c>
      <c r="U3856" s="1"/>
      <c r="V3856" t="b">
        <v>0</v>
      </c>
      <c r="W3856" s="1">
        <v>43556</v>
      </c>
      <c r="X3856">
        <v>4</v>
      </c>
      <c r="Y3856">
        <v>2019</v>
      </c>
      <c r="Z3856" t="s">
        <v>8</v>
      </c>
      <c r="AA3856" t="s">
        <v>8</v>
      </c>
      <c r="AB3856" t="b">
        <v>0</v>
      </c>
      <c r="AC3856" t="b">
        <v>0</v>
      </c>
      <c r="AE3856" t="b">
        <v>1</v>
      </c>
      <c r="AF3856" t="b">
        <v>0</v>
      </c>
      <c r="AG3856" t="b">
        <v>0</v>
      </c>
      <c r="AH3856" t="s">
        <v>4366</v>
      </c>
      <c r="AI3856" t="b">
        <v>0</v>
      </c>
      <c r="AK3856" t="b">
        <v>0</v>
      </c>
      <c r="AL3856" s="1"/>
      <c r="AM3856" t="s">
        <v>162</v>
      </c>
      <c r="AN3856" s="2">
        <v>44297.8278587963</v>
      </c>
      <c r="AP3856" s="2">
        <v>43775.73369212963</v>
      </c>
      <c r="AQ3856" s="1"/>
      <c r="AS3856" t="b">
        <v>0</v>
      </c>
      <c r="AV3856" t="s">
        <v>153</v>
      </c>
      <c r="AY3856" t="s">
        <v>236</v>
      </c>
      <c r="BB3856" t="s">
        <v>9569</v>
      </c>
      <c r="BD3856" t="b">
        <v>0</v>
      </c>
      <c r="BH3856" t="s">
        <v>194</v>
      </c>
      <c r="BI3856" t="s">
        <v>4697</v>
      </c>
      <c r="BJ3856" t="s">
        <v>216</v>
      </c>
      <c r="BL3856" t="s">
        <v>3218</v>
      </c>
      <c r="BM3856" t="s">
        <v>291</v>
      </c>
      <c r="BN3856" t="s">
        <v>203</v>
      </c>
      <c r="BQ3856" t="s">
        <v>204</v>
      </c>
      <c r="BR3856" t="b">
        <v>0</v>
      </c>
      <c r="BT3856" t="b">
        <v>0</v>
      </c>
      <c r="BW3856" t="s">
        <v>103</v>
      </c>
      <c r="BX3856" t="b">
        <v>0</v>
      </c>
      <c r="BY3856" s="2">
        <v>44376.857569444444</v>
      </c>
      <c r="BZ3856" t="s">
        <v>265</v>
      </c>
      <c r="CB3856" t="b">
        <v>0</v>
      </c>
      <c r="CC3856" t="b">
        <v>1</v>
      </c>
      <c r="CF3856">
        <v>5237</v>
      </c>
      <c r="CH3856">
        <v>5237</v>
      </c>
      <c r="CI3856">
        <v>100</v>
      </c>
      <c r="CJ3856">
        <v>0</v>
      </c>
      <c r="CK3856">
        <f>YEAR(tbl_Opportunity[[#This Row],[Close Date]])</f>
        <v>2019</v>
      </c>
    </row>
    <row r="3857" spans="1:89">
      <c r="A3857" t="s">
        <v>2219</v>
      </c>
      <c r="B3857" t="b">
        <v>0</v>
      </c>
      <c r="D3857" t="b">
        <v>0</v>
      </c>
      <c r="E3857" t="s">
        <v>2873</v>
      </c>
      <c r="H3857" s="1">
        <v>43817</v>
      </c>
      <c r="I3857" t="b">
        <v>1</v>
      </c>
      <c r="L3857" t="s">
        <v>6400</v>
      </c>
      <c r="O3857" t="s">
        <v>260</v>
      </c>
      <c r="P3857" t="b">
        <v>0</v>
      </c>
      <c r="Q3857" s="2">
        <v>43813.00712962963</v>
      </c>
      <c r="R3857" s="1"/>
      <c r="S3857" t="b">
        <v>0</v>
      </c>
      <c r="U3857" s="1"/>
      <c r="V3857" t="b">
        <v>0</v>
      </c>
      <c r="W3857" s="1">
        <v>43556</v>
      </c>
      <c r="X3857">
        <v>4</v>
      </c>
      <c r="Y3857">
        <v>2019</v>
      </c>
      <c r="Z3857" t="s">
        <v>8</v>
      </c>
      <c r="AA3857" t="s">
        <v>8</v>
      </c>
      <c r="AB3857" t="b">
        <v>0</v>
      </c>
      <c r="AC3857" t="b">
        <v>0</v>
      </c>
      <c r="AE3857" t="b">
        <v>1</v>
      </c>
      <c r="AF3857" t="b">
        <v>0</v>
      </c>
      <c r="AG3857" t="b">
        <v>0</v>
      </c>
      <c r="AH3857" t="s">
        <v>4366</v>
      </c>
      <c r="AI3857" t="b">
        <v>0</v>
      </c>
      <c r="AJ3857" t="s">
        <v>211</v>
      </c>
      <c r="AK3857" t="b">
        <v>0</v>
      </c>
      <c r="AL3857" s="1">
        <v>43812</v>
      </c>
      <c r="AM3857" t="s">
        <v>162</v>
      </c>
      <c r="AN3857" s="2">
        <v>44296.95826388889</v>
      </c>
      <c r="AP3857" s="2">
        <v>43817.560694444444</v>
      </c>
      <c r="AQ3857" s="1"/>
      <c r="AS3857" t="b">
        <v>0</v>
      </c>
      <c r="AV3857" t="s">
        <v>2870</v>
      </c>
      <c r="AY3857" t="s">
        <v>236</v>
      </c>
      <c r="AZ3857" t="s">
        <v>300</v>
      </c>
      <c r="BB3857" t="s">
        <v>9570</v>
      </c>
      <c r="BD3857" t="b">
        <v>0</v>
      </c>
      <c r="BH3857" t="s">
        <v>260</v>
      </c>
      <c r="BI3857" t="s">
        <v>549</v>
      </c>
      <c r="BJ3857" t="s">
        <v>216</v>
      </c>
      <c r="BL3857" t="s">
        <v>6400</v>
      </c>
      <c r="BM3857" t="s">
        <v>291</v>
      </c>
      <c r="BN3857" t="s">
        <v>203</v>
      </c>
      <c r="BQ3857" t="s">
        <v>204</v>
      </c>
      <c r="BR3857" t="b">
        <v>0</v>
      </c>
      <c r="BT3857" t="b">
        <v>0</v>
      </c>
      <c r="BW3857" t="s">
        <v>103</v>
      </c>
      <c r="BX3857" t="b">
        <v>0</v>
      </c>
      <c r="BY3857" s="2">
        <v>44376.857581018521</v>
      </c>
      <c r="CB3857" t="b">
        <v>0</v>
      </c>
      <c r="CC3857" t="b">
        <v>1</v>
      </c>
      <c r="CF3857">
        <v>3915</v>
      </c>
      <c r="CH3857">
        <v>3915</v>
      </c>
      <c r="CI3857">
        <v>100</v>
      </c>
      <c r="CJ3857">
        <v>0</v>
      </c>
      <c r="CK3857">
        <f>YEAR(tbl_Opportunity[[#This Row],[Close Date]])</f>
        <v>2019</v>
      </c>
    </row>
    <row r="3858" spans="1:89">
      <c r="A3858" t="s">
        <v>2219</v>
      </c>
      <c r="B3858" t="b">
        <v>0</v>
      </c>
      <c r="D3858" t="b">
        <v>0</v>
      </c>
      <c r="H3858" s="1">
        <v>43769</v>
      </c>
      <c r="I3858" t="b">
        <v>1</v>
      </c>
      <c r="O3858" t="s">
        <v>260</v>
      </c>
      <c r="P3858" t="b">
        <v>0</v>
      </c>
      <c r="Q3858" s="2">
        <v>43755.225046296298</v>
      </c>
      <c r="R3858" s="1"/>
      <c r="S3858" t="b">
        <v>0</v>
      </c>
      <c r="U3858" s="1"/>
      <c r="V3858" t="b">
        <v>0</v>
      </c>
      <c r="W3858" s="1">
        <v>43556</v>
      </c>
      <c r="X3858">
        <v>4</v>
      </c>
      <c r="Y3858">
        <v>2019</v>
      </c>
      <c r="Z3858" t="s">
        <v>8</v>
      </c>
      <c r="AA3858" t="s">
        <v>8</v>
      </c>
      <c r="AB3858" t="b">
        <v>0</v>
      </c>
      <c r="AC3858" t="b">
        <v>0</v>
      </c>
      <c r="AE3858" t="b">
        <v>1</v>
      </c>
      <c r="AF3858" t="b">
        <v>0</v>
      </c>
      <c r="AG3858" t="b">
        <v>0</v>
      </c>
      <c r="AH3858" t="s">
        <v>4366</v>
      </c>
      <c r="AI3858" t="b">
        <v>0</v>
      </c>
      <c r="AJ3858" t="s">
        <v>211</v>
      </c>
      <c r="AK3858" t="b">
        <v>0</v>
      </c>
      <c r="AL3858" s="1">
        <v>43756</v>
      </c>
      <c r="AM3858" t="s">
        <v>162</v>
      </c>
      <c r="AN3858" s="2">
        <v>44297.8278587963</v>
      </c>
      <c r="AP3858" s="2">
        <v>43769.677731481483</v>
      </c>
      <c r="AQ3858" s="1"/>
      <c r="AS3858" t="b">
        <v>0</v>
      </c>
      <c r="AV3858" t="s">
        <v>153</v>
      </c>
      <c r="AY3858" t="s">
        <v>236</v>
      </c>
      <c r="AZ3858" t="s">
        <v>300</v>
      </c>
      <c r="BB3858" t="s">
        <v>9571</v>
      </c>
      <c r="BD3858" t="b">
        <v>0</v>
      </c>
      <c r="BF3858" t="s">
        <v>9572</v>
      </c>
      <c r="BH3858" t="s">
        <v>260</v>
      </c>
      <c r="BI3858" t="s">
        <v>549</v>
      </c>
      <c r="BJ3858" t="s">
        <v>216</v>
      </c>
      <c r="BL3858" t="s">
        <v>6400</v>
      </c>
      <c r="BM3858" t="s">
        <v>291</v>
      </c>
      <c r="BN3858" t="s">
        <v>203</v>
      </c>
      <c r="BQ3858" t="s">
        <v>204</v>
      </c>
      <c r="BR3858" t="b">
        <v>0</v>
      </c>
      <c r="BT3858" t="b">
        <v>0</v>
      </c>
      <c r="BW3858" t="s">
        <v>103</v>
      </c>
      <c r="BX3858" t="b">
        <v>0</v>
      </c>
      <c r="BY3858" s="2">
        <v>44376.857569444444</v>
      </c>
      <c r="CB3858" t="b">
        <v>0</v>
      </c>
      <c r="CC3858" t="b">
        <v>1</v>
      </c>
      <c r="CF3858">
        <v>5120</v>
      </c>
      <c r="CH3858">
        <v>5120</v>
      </c>
      <c r="CI3858">
        <v>100</v>
      </c>
      <c r="CJ3858">
        <v>0</v>
      </c>
      <c r="CK3858">
        <f>YEAR(tbl_Opportunity[[#This Row],[Close Date]])</f>
        <v>2019</v>
      </c>
    </row>
    <row r="3859" spans="1:89">
      <c r="A3859" t="s">
        <v>2408</v>
      </c>
      <c r="B3859" t="b">
        <v>0</v>
      </c>
      <c r="D3859" t="b">
        <v>0</v>
      </c>
      <c r="H3859" s="1">
        <v>44127</v>
      </c>
      <c r="I3859" t="b">
        <v>1</v>
      </c>
      <c r="L3859" t="s">
        <v>9069</v>
      </c>
      <c r="O3859" t="s">
        <v>194</v>
      </c>
      <c r="P3859" t="b">
        <v>0</v>
      </c>
      <c r="Q3859" s="2">
        <v>44112.394166666665</v>
      </c>
      <c r="R3859" s="1"/>
      <c r="S3859" t="b">
        <v>0</v>
      </c>
      <c r="U3859" s="1"/>
      <c r="V3859" t="b">
        <v>0</v>
      </c>
      <c r="W3859" s="1">
        <v>43922</v>
      </c>
      <c r="X3859">
        <v>4</v>
      </c>
      <c r="Y3859">
        <v>2020</v>
      </c>
      <c r="Z3859" t="s">
        <v>8</v>
      </c>
      <c r="AA3859" t="s">
        <v>8</v>
      </c>
      <c r="AB3859" t="b">
        <v>0</v>
      </c>
      <c r="AC3859" t="b">
        <v>0</v>
      </c>
      <c r="AE3859" t="b">
        <v>1</v>
      </c>
      <c r="AF3859" t="b">
        <v>0</v>
      </c>
      <c r="AG3859" t="b">
        <v>0</v>
      </c>
      <c r="AH3859" t="s">
        <v>4366</v>
      </c>
      <c r="AI3859" t="b">
        <v>0</v>
      </c>
      <c r="AJ3859" t="s">
        <v>211</v>
      </c>
      <c r="AK3859" t="b">
        <v>0</v>
      </c>
      <c r="AL3859" s="1"/>
      <c r="AM3859" t="s">
        <v>162</v>
      </c>
      <c r="AN3859" s="2">
        <v>44297.8278587963</v>
      </c>
      <c r="AP3859" s="2">
        <v>44128.637349537035</v>
      </c>
      <c r="AQ3859" s="1"/>
      <c r="AS3859" t="b">
        <v>0</v>
      </c>
      <c r="AV3859" t="s">
        <v>153</v>
      </c>
      <c r="AY3859" t="s">
        <v>236</v>
      </c>
      <c r="AZ3859" t="s">
        <v>300</v>
      </c>
      <c r="BB3859" t="s">
        <v>9573</v>
      </c>
      <c r="BD3859" t="b">
        <v>0</v>
      </c>
      <c r="BH3859" t="s">
        <v>194</v>
      </c>
      <c r="BI3859" t="s">
        <v>1668</v>
      </c>
      <c r="BJ3859" t="s">
        <v>216</v>
      </c>
      <c r="BL3859" t="s">
        <v>9069</v>
      </c>
      <c r="BM3859" t="s">
        <v>291</v>
      </c>
      <c r="BN3859" t="s">
        <v>203</v>
      </c>
      <c r="BQ3859" t="s">
        <v>204</v>
      </c>
      <c r="BR3859" t="b">
        <v>0</v>
      </c>
      <c r="BT3859" t="b">
        <v>0</v>
      </c>
      <c r="BW3859" t="s">
        <v>103</v>
      </c>
      <c r="BX3859" t="b">
        <v>0</v>
      </c>
      <c r="BY3859" s="2">
        <v>44376.857581018521</v>
      </c>
      <c r="BZ3859" t="s">
        <v>265</v>
      </c>
      <c r="CB3859" t="b">
        <v>0</v>
      </c>
      <c r="CC3859" t="b">
        <v>1</v>
      </c>
      <c r="CF3859">
        <v>9945</v>
      </c>
      <c r="CH3859">
        <v>9945</v>
      </c>
      <c r="CI3859">
        <v>100</v>
      </c>
      <c r="CJ3859">
        <v>0</v>
      </c>
      <c r="CK3859">
        <f>YEAR(tbl_Opportunity[[#This Row],[Close Date]])</f>
        <v>2020</v>
      </c>
    </row>
    <row r="3860" spans="1:89">
      <c r="A3860" t="s">
        <v>2408</v>
      </c>
      <c r="B3860" t="b">
        <v>0</v>
      </c>
      <c r="D3860" t="b">
        <v>0</v>
      </c>
      <c r="H3860" s="1">
        <v>44127</v>
      </c>
      <c r="I3860" t="b">
        <v>1</v>
      </c>
      <c r="L3860" t="s">
        <v>9069</v>
      </c>
      <c r="O3860" t="s">
        <v>194</v>
      </c>
      <c r="P3860" t="b">
        <v>0</v>
      </c>
      <c r="Q3860" s="2">
        <v>44118.422997685186</v>
      </c>
      <c r="R3860" s="1"/>
      <c r="S3860" t="b">
        <v>0</v>
      </c>
      <c r="U3860" s="1"/>
      <c r="V3860" t="b">
        <v>0</v>
      </c>
      <c r="W3860" s="1">
        <v>43922</v>
      </c>
      <c r="X3860">
        <v>4</v>
      </c>
      <c r="Y3860">
        <v>2020</v>
      </c>
      <c r="Z3860" t="s">
        <v>8</v>
      </c>
      <c r="AA3860" t="s">
        <v>8</v>
      </c>
      <c r="AB3860" t="b">
        <v>0</v>
      </c>
      <c r="AC3860" t="b">
        <v>0</v>
      </c>
      <c r="AE3860" t="b">
        <v>1</v>
      </c>
      <c r="AF3860" t="b">
        <v>0</v>
      </c>
      <c r="AG3860" t="b">
        <v>0</v>
      </c>
      <c r="AH3860" t="s">
        <v>4366</v>
      </c>
      <c r="AI3860" t="b">
        <v>0</v>
      </c>
      <c r="AJ3860" t="s">
        <v>211</v>
      </c>
      <c r="AK3860" t="b">
        <v>0</v>
      </c>
      <c r="AL3860" s="1"/>
      <c r="AM3860" t="s">
        <v>162</v>
      </c>
      <c r="AN3860" s="2">
        <v>44297.8278587963</v>
      </c>
      <c r="AP3860" s="2">
        <v>44128.638622685183</v>
      </c>
      <c r="AQ3860" s="1"/>
      <c r="AS3860" t="b">
        <v>0</v>
      </c>
      <c r="AV3860" t="s">
        <v>153</v>
      </c>
      <c r="AY3860" t="s">
        <v>236</v>
      </c>
      <c r="AZ3860" t="s">
        <v>300</v>
      </c>
      <c r="BB3860" t="s">
        <v>9574</v>
      </c>
      <c r="BD3860" t="b">
        <v>0</v>
      </c>
      <c r="BH3860" t="s">
        <v>194</v>
      </c>
      <c r="BI3860" t="s">
        <v>1668</v>
      </c>
      <c r="BJ3860" t="s">
        <v>216</v>
      </c>
      <c r="BL3860" t="s">
        <v>9069</v>
      </c>
      <c r="BM3860" t="s">
        <v>291</v>
      </c>
      <c r="BN3860" t="s">
        <v>203</v>
      </c>
      <c r="BQ3860" t="s">
        <v>204</v>
      </c>
      <c r="BR3860" t="b">
        <v>0</v>
      </c>
      <c r="BT3860" t="b">
        <v>0</v>
      </c>
      <c r="BW3860" t="s">
        <v>103</v>
      </c>
      <c r="BX3860" t="b">
        <v>0</v>
      </c>
      <c r="BY3860" s="2">
        <v>44376.857581018521</v>
      </c>
      <c r="BZ3860" t="s">
        <v>265</v>
      </c>
      <c r="CB3860" t="b">
        <v>0</v>
      </c>
      <c r="CC3860" t="b">
        <v>1</v>
      </c>
      <c r="CF3860">
        <v>9180</v>
      </c>
      <c r="CH3860">
        <v>9180</v>
      </c>
      <c r="CI3860">
        <v>100</v>
      </c>
      <c r="CJ3860">
        <v>0</v>
      </c>
      <c r="CK3860">
        <f>YEAR(tbl_Opportunity[[#This Row],[Close Date]])</f>
        <v>2020</v>
      </c>
    </row>
    <row r="3861" spans="1:89">
      <c r="A3861" t="s">
        <v>9575</v>
      </c>
      <c r="B3861" t="b">
        <v>0</v>
      </c>
      <c r="D3861" t="b">
        <v>0</v>
      </c>
      <c r="H3861" s="1">
        <v>43810</v>
      </c>
      <c r="I3861" t="b">
        <v>1</v>
      </c>
      <c r="L3861" t="s">
        <v>9576</v>
      </c>
      <c r="O3861" t="s">
        <v>260</v>
      </c>
      <c r="P3861" t="b">
        <v>0</v>
      </c>
      <c r="Q3861" s="2">
        <v>43774.686979166669</v>
      </c>
      <c r="R3861" s="1"/>
      <c r="S3861" t="b">
        <v>0</v>
      </c>
      <c r="U3861" s="1"/>
      <c r="V3861" t="b">
        <v>0</v>
      </c>
      <c r="W3861" s="1">
        <v>43556</v>
      </c>
      <c r="X3861">
        <v>4</v>
      </c>
      <c r="Y3861">
        <v>2019</v>
      </c>
      <c r="Z3861" t="s">
        <v>8</v>
      </c>
      <c r="AA3861" t="s">
        <v>8</v>
      </c>
      <c r="AB3861" t="b">
        <v>0</v>
      </c>
      <c r="AC3861" t="b">
        <v>0</v>
      </c>
      <c r="AE3861" t="b">
        <v>1</v>
      </c>
      <c r="AF3861" t="b">
        <v>0</v>
      </c>
      <c r="AG3861" t="b">
        <v>0</v>
      </c>
      <c r="AH3861" t="s">
        <v>4366</v>
      </c>
      <c r="AI3861" t="b">
        <v>0</v>
      </c>
      <c r="AJ3861" t="s">
        <v>462</v>
      </c>
      <c r="AK3861" t="b">
        <v>0</v>
      </c>
      <c r="AL3861" s="1">
        <v>43801</v>
      </c>
      <c r="AM3861" t="s">
        <v>162</v>
      </c>
      <c r="AN3861" s="2">
        <v>44297.8278587963</v>
      </c>
      <c r="AP3861" s="2">
        <v>43810.747013888889</v>
      </c>
      <c r="AQ3861" s="1"/>
      <c r="AS3861" t="b">
        <v>0</v>
      </c>
      <c r="AV3861" t="s">
        <v>153</v>
      </c>
      <c r="AY3861" t="s">
        <v>236</v>
      </c>
      <c r="AZ3861" t="s">
        <v>435</v>
      </c>
      <c r="BB3861" t="s">
        <v>9577</v>
      </c>
      <c r="BD3861" t="b">
        <v>0</v>
      </c>
      <c r="BH3861" t="s">
        <v>260</v>
      </c>
      <c r="BI3861" t="s">
        <v>549</v>
      </c>
      <c r="BJ3861" t="s">
        <v>216</v>
      </c>
      <c r="BL3861" t="s">
        <v>9576</v>
      </c>
      <c r="BM3861" t="s">
        <v>291</v>
      </c>
      <c r="BN3861" t="s">
        <v>203</v>
      </c>
      <c r="BQ3861" t="s">
        <v>204</v>
      </c>
      <c r="BR3861" t="b">
        <v>0</v>
      </c>
      <c r="BT3861" t="b">
        <v>0</v>
      </c>
      <c r="BW3861" t="s">
        <v>103</v>
      </c>
      <c r="BX3861" t="b">
        <v>0</v>
      </c>
      <c r="BY3861" s="2">
        <v>44376.857581018521</v>
      </c>
      <c r="CB3861" t="b">
        <v>0</v>
      </c>
      <c r="CC3861" t="b">
        <v>1</v>
      </c>
      <c r="CF3861">
        <v>7830</v>
      </c>
      <c r="CH3861">
        <v>7830</v>
      </c>
      <c r="CI3861">
        <v>100</v>
      </c>
      <c r="CJ3861">
        <v>0</v>
      </c>
      <c r="CK3861">
        <f>YEAR(tbl_Opportunity[[#This Row],[Close Date]])</f>
        <v>2019</v>
      </c>
    </row>
    <row r="3862" spans="1:89">
      <c r="A3862" t="s">
        <v>9575</v>
      </c>
      <c r="B3862" t="b">
        <v>0</v>
      </c>
      <c r="D3862" t="b">
        <v>0</v>
      </c>
      <c r="H3862" s="1">
        <v>43822</v>
      </c>
      <c r="I3862" t="b">
        <v>1</v>
      </c>
      <c r="L3862" t="s">
        <v>9576</v>
      </c>
      <c r="O3862" t="s">
        <v>260</v>
      </c>
      <c r="P3862" t="b">
        <v>0</v>
      </c>
      <c r="Q3862" s="2">
        <v>43801.921331018515</v>
      </c>
      <c r="R3862" s="1"/>
      <c r="S3862" t="b">
        <v>0</v>
      </c>
      <c r="U3862" s="1"/>
      <c r="V3862" t="b">
        <v>0</v>
      </c>
      <c r="W3862" s="1">
        <v>43556</v>
      </c>
      <c r="X3862">
        <v>4</v>
      </c>
      <c r="Y3862">
        <v>2019</v>
      </c>
      <c r="Z3862" t="s">
        <v>8</v>
      </c>
      <c r="AA3862" t="s">
        <v>8</v>
      </c>
      <c r="AB3862" t="b">
        <v>0</v>
      </c>
      <c r="AC3862" t="b">
        <v>0</v>
      </c>
      <c r="AE3862" t="b">
        <v>1</v>
      </c>
      <c r="AF3862" t="b">
        <v>0</v>
      </c>
      <c r="AG3862" t="b">
        <v>0</v>
      </c>
      <c r="AH3862" t="s">
        <v>4366</v>
      </c>
      <c r="AI3862" t="b">
        <v>0</v>
      </c>
      <c r="AJ3862" t="s">
        <v>462</v>
      </c>
      <c r="AK3862" t="b">
        <v>0</v>
      </c>
      <c r="AL3862" s="1">
        <v>43803</v>
      </c>
      <c r="AM3862" t="s">
        <v>162</v>
      </c>
      <c r="AN3862" s="2">
        <v>44297.8278587963</v>
      </c>
      <c r="AP3862" s="2">
        <v>43822.756284722222</v>
      </c>
      <c r="AQ3862" s="1"/>
      <c r="AS3862" t="b">
        <v>0</v>
      </c>
      <c r="AV3862" t="s">
        <v>153</v>
      </c>
      <c r="AY3862" t="s">
        <v>236</v>
      </c>
      <c r="AZ3862" t="s">
        <v>435</v>
      </c>
      <c r="BB3862" t="s">
        <v>9578</v>
      </c>
      <c r="BD3862" t="b">
        <v>0</v>
      </c>
      <c r="BH3862" t="s">
        <v>260</v>
      </c>
      <c r="BI3862" t="s">
        <v>549</v>
      </c>
      <c r="BJ3862" t="s">
        <v>216</v>
      </c>
      <c r="BL3862" t="s">
        <v>9576</v>
      </c>
      <c r="BM3862" t="s">
        <v>291</v>
      </c>
      <c r="BN3862" t="s">
        <v>203</v>
      </c>
      <c r="BQ3862" t="s">
        <v>204</v>
      </c>
      <c r="BR3862" t="b">
        <v>0</v>
      </c>
      <c r="BT3862" t="b">
        <v>0</v>
      </c>
      <c r="BW3862" t="s">
        <v>103</v>
      </c>
      <c r="BX3862" t="b">
        <v>0</v>
      </c>
      <c r="BY3862" s="2">
        <v>44376.857581018521</v>
      </c>
      <c r="CB3862" t="b">
        <v>0</v>
      </c>
      <c r="CC3862" t="b">
        <v>1</v>
      </c>
      <c r="CF3862">
        <v>10240</v>
      </c>
      <c r="CH3862">
        <v>10240</v>
      </c>
      <c r="CI3862">
        <v>100</v>
      </c>
      <c r="CJ3862">
        <v>0</v>
      </c>
      <c r="CK3862">
        <f>YEAR(tbl_Opportunity[[#This Row],[Close Date]])</f>
        <v>2019</v>
      </c>
    </row>
    <row r="3863" spans="1:89">
      <c r="A3863" t="s">
        <v>3300</v>
      </c>
      <c r="B3863" t="b">
        <v>0</v>
      </c>
      <c r="D3863" t="b">
        <v>0</v>
      </c>
      <c r="H3863" s="1">
        <v>44196</v>
      </c>
      <c r="I3863" t="b">
        <v>1</v>
      </c>
      <c r="L3863" t="s">
        <v>6386</v>
      </c>
      <c r="O3863" t="s">
        <v>194</v>
      </c>
      <c r="P3863" t="b">
        <v>0</v>
      </c>
      <c r="Q3863" s="2">
        <v>44187.475370370368</v>
      </c>
      <c r="R3863" s="1"/>
      <c r="S3863" t="b">
        <v>0</v>
      </c>
      <c r="U3863" s="1"/>
      <c r="V3863" t="b">
        <v>0</v>
      </c>
      <c r="W3863" s="1">
        <v>43922</v>
      </c>
      <c r="X3863">
        <v>4</v>
      </c>
      <c r="Y3863">
        <v>2020</v>
      </c>
      <c r="Z3863" t="s">
        <v>8</v>
      </c>
      <c r="AA3863" t="s">
        <v>8</v>
      </c>
      <c r="AB3863" t="b">
        <v>0</v>
      </c>
      <c r="AC3863" t="b">
        <v>0</v>
      </c>
      <c r="AE3863" t="b">
        <v>1</v>
      </c>
      <c r="AF3863" t="b">
        <v>0</v>
      </c>
      <c r="AG3863" t="b">
        <v>0</v>
      </c>
      <c r="AH3863" t="s">
        <v>4366</v>
      </c>
      <c r="AI3863" t="b">
        <v>0</v>
      </c>
      <c r="AJ3863" t="s">
        <v>462</v>
      </c>
      <c r="AK3863" t="b">
        <v>0</v>
      </c>
      <c r="AL3863" s="1"/>
      <c r="AM3863" t="s">
        <v>162</v>
      </c>
      <c r="AN3863" s="2">
        <v>44297.8278587963</v>
      </c>
      <c r="AP3863" s="2">
        <v>44200.627326388887</v>
      </c>
      <c r="AQ3863" s="1"/>
      <c r="AS3863" t="b">
        <v>0</v>
      </c>
      <c r="AV3863" t="s">
        <v>153</v>
      </c>
      <c r="AY3863" t="s">
        <v>236</v>
      </c>
      <c r="AZ3863" t="s">
        <v>435</v>
      </c>
      <c r="BB3863" t="s">
        <v>9579</v>
      </c>
      <c r="BD3863" t="b">
        <v>0</v>
      </c>
      <c r="BH3863" t="s">
        <v>194</v>
      </c>
      <c r="BI3863" t="s">
        <v>1668</v>
      </c>
      <c r="BJ3863" t="s">
        <v>216</v>
      </c>
      <c r="BL3863" t="s">
        <v>6386</v>
      </c>
      <c r="BM3863" t="s">
        <v>291</v>
      </c>
      <c r="BN3863" t="s">
        <v>203</v>
      </c>
      <c r="BQ3863" t="s">
        <v>204</v>
      </c>
      <c r="BR3863" t="b">
        <v>0</v>
      </c>
      <c r="BT3863" t="b">
        <v>0</v>
      </c>
      <c r="BW3863" t="s">
        <v>103</v>
      </c>
      <c r="BX3863" t="b">
        <v>0</v>
      </c>
      <c r="BY3863" s="2">
        <v>44376.857581018521</v>
      </c>
      <c r="BZ3863" t="s">
        <v>265</v>
      </c>
      <c r="CB3863" t="b">
        <v>0</v>
      </c>
      <c r="CC3863" t="b">
        <v>1</v>
      </c>
      <c r="CF3863">
        <v>10710</v>
      </c>
      <c r="CH3863">
        <v>10710</v>
      </c>
      <c r="CI3863">
        <v>100</v>
      </c>
      <c r="CJ3863">
        <v>0</v>
      </c>
      <c r="CK3863">
        <f>YEAR(tbl_Opportunity[[#This Row],[Close Date]])</f>
        <v>2020</v>
      </c>
    </row>
    <row r="3864" spans="1:89">
      <c r="A3864" t="s">
        <v>449</v>
      </c>
      <c r="B3864" t="b">
        <v>0</v>
      </c>
      <c r="D3864" t="b">
        <v>0</v>
      </c>
      <c r="H3864" s="1">
        <v>43774</v>
      </c>
      <c r="I3864" t="b">
        <v>1</v>
      </c>
      <c r="L3864" t="s">
        <v>6827</v>
      </c>
      <c r="O3864" t="s">
        <v>272</v>
      </c>
      <c r="P3864" t="b">
        <v>0</v>
      </c>
      <c r="Q3864" s="2">
        <v>43726.071620370371</v>
      </c>
      <c r="R3864" s="1"/>
      <c r="S3864" t="b">
        <v>0</v>
      </c>
      <c r="U3864" s="1"/>
      <c r="V3864" t="b">
        <v>0</v>
      </c>
      <c r="W3864" s="1">
        <v>43556</v>
      </c>
      <c r="X3864">
        <v>4</v>
      </c>
      <c r="Y3864">
        <v>2019</v>
      </c>
      <c r="Z3864" t="s">
        <v>8</v>
      </c>
      <c r="AA3864" t="s">
        <v>8</v>
      </c>
      <c r="AB3864" t="b">
        <v>0</v>
      </c>
      <c r="AC3864" t="b">
        <v>0</v>
      </c>
      <c r="AE3864" t="b">
        <v>1</v>
      </c>
      <c r="AF3864" t="b">
        <v>0</v>
      </c>
      <c r="AG3864" t="b">
        <v>0</v>
      </c>
      <c r="AH3864" t="s">
        <v>4366</v>
      </c>
      <c r="AI3864" t="b">
        <v>0</v>
      </c>
      <c r="AK3864" t="b">
        <v>0</v>
      </c>
      <c r="AL3864" s="1"/>
      <c r="AM3864" t="s">
        <v>162</v>
      </c>
      <c r="AN3864" s="2">
        <v>44296.95826388889</v>
      </c>
      <c r="AP3864" s="2">
        <v>43774.751354166663</v>
      </c>
      <c r="AQ3864" s="1"/>
      <c r="AS3864" t="b">
        <v>0</v>
      </c>
      <c r="AV3864" t="s">
        <v>93</v>
      </c>
      <c r="BB3864" t="s">
        <v>9580</v>
      </c>
      <c r="BD3864" t="b">
        <v>0</v>
      </c>
      <c r="BH3864" t="s">
        <v>272</v>
      </c>
      <c r="BI3864" t="s">
        <v>549</v>
      </c>
      <c r="BL3864" t="s">
        <v>6827</v>
      </c>
      <c r="BM3864" t="s">
        <v>3069</v>
      </c>
      <c r="BN3864" t="s">
        <v>203</v>
      </c>
      <c r="BQ3864" t="s">
        <v>204</v>
      </c>
      <c r="BR3864" t="b">
        <v>0</v>
      </c>
      <c r="BT3864" t="b">
        <v>0</v>
      </c>
      <c r="BW3864" t="s">
        <v>103</v>
      </c>
      <c r="BX3864" t="b">
        <v>0</v>
      </c>
      <c r="BY3864" s="2">
        <v>44376.857569444444</v>
      </c>
      <c r="CB3864" t="b">
        <v>0</v>
      </c>
      <c r="CC3864" t="b">
        <v>1</v>
      </c>
      <c r="CF3864">
        <v>10045</v>
      </c>
      <c r="CH3864">
        <v>10045</v>
      </c>
      <c r="CI3864">
        <v>100</v>
      </c>
      <c r="CJ3864">
        <v>0</v>
      </c>
      <c r="CK3864">
        <f>YEAR(tbl_Opportunity[[#This Row],[Close Date]])</f>
        <v>2019</v>
      </c>
    </row>
    <row r="3865" spans="1:89">
      <c r="A3865" t="s">
        <v>449</v>
      </c>
      <c r="B3865" t="b">
        <v>0</v>
      </c>
      <c r="D3865" t="b">
        <v>0</v>
      </c>
      <c r="H3865" s="1">
        <v>43780</v>
      </c>
      <c r="I3865" t="b">
        <v>1</v>
      </c>
      <c r="O3865" t="s">
        <v>272</v>
      </c>
      <c r="P3865" t="b">
        <v>0</v>
      </c>
      <c r="Q3865" s="2">
        <v>43749.607789351852</v>
      </c>
      <c r="R3865" s="1"/>
      <c r="S3865" t="b">
        <v>0</v>
      </c>
      <c r="U3865" s="1"/>
      <c r="V3865" t="b">
        <v>0</v>
      </c>
      <c r="W3865" s="1">
        <v>43556</v>
      </c>
      <c r="X3865">
        <v>4</v>
      </c>
      <c r="Y3865">
        <v>2019</v>
      </c>
      <c r="Z3865" t="s">
        <v>8</v>
      </c>
      <c r="AA3865" t="s">
        <v>8</v>
      </c>
      <c r="AB3865" t="b">
        <v>0</v>
      </c>
      <c r="AC3865" t="b">
        <v>0</v>
      </c>
      <c r="AE3865" t="b">
        <v>1</v>
      </c>
      <c r="AF3865" t="b">
        <v>0</v>
      </c>
      <c r="AG3865" t="b">
        <v>0</v>
      </c>
      <c r="AI3865" t="b">
        <v>0</v>
      </c>
      <c r="AK3865" t="b">
        <v>0</v>
      </c>
      <c r="AL3865" s="1"/>
      <c r="AM3865" t="s">
        <v>162</v>
      </c>
      <c r="AN3865" s="2">
        <v>44297.8278587963</v>
      </c>
      <c r="AP3865" s="2">
        <v>43784.537719907406</v>
      </c>
      <c r="AQ3865" s="1"/>
      <c r="AS3865" t="b">
        <v>0</v>
      </c>
      <c r="AV3865" t="s">
        <v>153</v>
      </c>
      <c r="BB3865" t="s">
        <v>9581</v>
      </c>
      <c r="BD3865" t="b">
        <v>0</v>
      </c>
      <c r="BH3865" t="s">
        <v>272</v>
      </c>
      <c r="BI3865" t="s">
        <v>549</v>
      </c>
      <c r="BL3865" t="s">
        <v>2702</v>
      </c>
      <c r="BM3865" t="s">
        <v>3069</v>
      </c>
      <c r="BN3865" t="s">
        <v>203</v>
      </c>
      <c r="BO3865" t="s">
        <v>2702</v>
      </c>
      <c r="BQ3865" t="s">
        <v>204</v>
      </c>
      <c r="BR3865" t="b">
        <v>0</v>
      </c>
      <c r="BT3865" t="b">
        <v>0</v>
      </c>
      <c r="BW3865" t="s">
        <v>103</v>
      </c>
      <c r="BX3865" t="b">
        <v>0</v>
      </c>
      <c r="BY3865" s="2">
        <v>44376.857569444444</v>
      </c>
      <c r="CB3865" t="b">
        <v>0</v>
      </c>
      <c r="CC3865" t="b">
        <v>1</v>
      </c>
      <c r="CF3865">
        <v>8950</v>
      </c>
      <c r="CH3865">
        <v>8950</v>
      </c>
      <c r="CI3865">
        <v>100</v>
      </c>
      <c r="CJ3865">
        <v>0</v>
      </c>
      <c r="CK3865">
        <f>YEAR(tbl_Opportunity[[#This Row],[Close Date]])</f>
        <v>2019</v>
      </c>
    </row>
    <row r="3866" spans="1:89">
      <c r="A3866" t="s">
        <v>493</v>
      </c>
      <c r="B3866" t="b">
        <v>0</v>
      </c>
      <c r="D3866" t="b">
        <v>0</v>
      </c>
      <c r="E3866" t="s">
        <v>2826</v>
      </c>
      <c r="H3866" s="1">
        <v>43768</v>
      </c>
      <c r="I3866" t="b">
        <v>1</v>
      </c>
      <c r="L3866" t="s">
        <v>1507</v>
      </c>
      <c r="O3866" t="s">
        <v>272</v>
      </c>
      <c r="P3866" t="b">
        <v>0</v>
      </c>
      <c r="Q3866" s="2">
        <v>43753.647638888891</v>
      </c>
      <c r="R3866" s="1"/>
      <c r="S3866" t="b">
        <v>0</v>
      </c>
      <c r="U3866" s="1"/>
      <c r="V3866" t="b">
        <v>0</v>
      </c>
      <c r="W3866" s="1">
        <v>43556</v>
      </c>
      <c r="X3866">
        <v>4</v>
      </c>
      <c r="Y3866">
        <v>2019</v>
      </c>
      <c r="Z3866" t="s">
        <v>8</v>
      </c>
      <c r="AA3866" t="s">
        <v>8</v>
      </c>
      <c r="AB3866" t="b">
        <v>0</v>
      </c>
      <c r="AC3866" t="b">
        <v>0</v>
      </c>
      <c r="AE3866" t="b">
        <v>1</v>
      </c>
      <c r="AF3866" t="b">
        <v>0</v>
      </c>
      <c r="AG3866" t="b">
        <v>0</v>
      </c>
      <c r="AI3866" t="b">
        <v>0</v>
      </c>
      <c r="AK3866" t="b">
        <v>0</v>
      </c>
      <c r="AL3866" s="1"/>
      <c r="AM3866" t="s">
        <v>162</v>
      </c>
      <c r="AN3866" s="2">
        <v>44297.837673611109</v>
      </c>
      <c r="AP3866" s="2">
        <v>43768.583912037036</v>
      </c>
      <c r="AQ3866" s="1"/>
      <c r="AS3866" t="b">
        <v>0</v>
      </c>
      <c r="AV3866" t="s">
        <v>213</v>
      </c>
      <c r="BB3866" t="s">
        <v>9582</v>
      </c>
      <c r="BD3866" t="b">
        <v>0</v>
      </c>
      <c r="BH3866" t="s">
        <v>272</v>
      </c>
      <c r="BI3866" t="s">
        <v>549</v>
      </c>
      <c r="BL3866" t="s">
        <v>1507</v>
      </c>
      <c r="BM3866" t="s">
        <v>3069</v>
      </c>
      <c r="BN3866" t="s">
        <v>203</v>
      </c>
      <c r="BQ3866" t="s">
        <v>204</v>
      </c>
      <c r="BR3866" t="b">
        <v>0</v>
      </c>
      <c r="BT3866" t="b">
        <v>0</v>
      </c>
      <c r="BW3866" t="s">
        <v>103</v>
      </c>
      <c r="BX3866" t="b">
        <v>0</v>
      </c>
      <c r="BY3866" s="2">
        <v>44376.857569444444</v>
      </c>
      <c r="CB3866" t="b">
        <v>0</v>
      </c>
      <c r="CC3866" t="b">
        <v>1</v>
      </c>
      <c r="CF3866">
        <v>4475</v>
      </c>
      <c r="CH3866">
        <v>4475</v>
      </c>
      <c r="CI3866">
        <v>100</v>
      </c>
      <c r="CJ3866">
        <v>0</v>
      </c>
      <c r="CK3866">
        <f>YEAR(tbl_Opportunity[[#This Row],[Close Date]])</f>
        <v>2019</v>
      </c>
    </row>
    <row r="3867" spans="1:89">
      <c r="A3867" t="s">
        <v>1220</v>
      </c>
      <c r="B3867" t="b">
        <v>0</v>
      </c>
      <c r="D3867" t="b">
        <v>0</v>
      </c>
      <c r="E3867" t="s">
        <v>2826</v>
      </c>
      <c r="H3867" s="1">
        <v>43783</v>
      </c>
      <c r="I3867" t="b">
        <v>1</v>
      </c>
      <c r="L3867" t="s">
        <v>2184</v>
      </c>
      <c r="O3867" t="s">
        <v>272</v>
      </c>
      <c r="P3867" t="b">
        <v>0</v>
      </c>
      <c r="Q3867" s="2">
        <v>43766.828229166669</v>
      </c>
      <c r="R3867" s="1"/>
      <c r="S3867" t="b">
        <v>0</v>
      </c>
      <c r="U3867" s="1"/>
      <c r="V3867" t="b">
        <v>0</v>
      </c>
      <c r="W3867" s="1">
        <v>43556</v>
      </c>
      <c r="X3867">
        <v>4</v>
      </c>
      <c r="Y3867">
        <v>2019</v>
      </c>
      <c r="Z3867" t="s">
        <v>8</v>
      </c>
      <c r="AA3867" t="s">
        <v>8</v>
      </c>
      <c r="AB3867" t="b">
        <v>0</v>
      </c>
      <c r="AC3867" t="b">
        <v>0</v>
      </c>
      <c r="AE3867" t="b">
        <v>1</v>
      </c>
      <c r="AF3867" t="b">
        <v>0</v>
      </c>
      <c r="AG3867" t="b">
        <v>0</v>
      </c>
      <c r="AH3867" t="s">
        <v>4366</v>
      </c>
      <c r="AI3867" t="b">
        <v>0</v>
      </c>
      <c r="AK3867" t="b">
        <v>0</v>
      </c>
      <c r="AL3867" s="1"/>
      <c r="AM3867" t="s">
        <v>162</v>
      </c>
      <c r="AN3867" s="2">
        <v>44296.95826388889</v>
      </c>
      <c r="AP3867" s="2">
        <v>43783.717951388891</v>
      </c>
      <c r="AQ3867" s="1"/>
      <c r="AS3867" t="b">
        <v>0</v>
      </c>
      <c r="AV3867" t="s">
        <v>176</v>
      </c>
      <c r="BB3867" t="s">
        <v>9583</v>
      </c>
      <c r="BD3867" t="b">
        <v>0</v>
      </c>
      <c r="BH3867" t="s">
        <v>272</v>
      </c>
      <c r="BI3867" t="s">
        <v>549</v>
      </c>
      <c r="BL3867" t="s">
        <v>2184</v>
      </c>
      <c r="BM3867" t="s">
        <v>3069</v>
      </c>
      <c r="BN3867" t="s">
        <v>203</v>
      </c>
      <c r="BQ3867" t="s">
        <v>204</v>
      </c>
      <c r="BR3867" t="b">
        <v>0</v>
      </c>
      <c r="BT3867" t="b">
        <v>0</v>
      </c>
      <c r="BW3867" t="s">
        <v>103</v>
      </c>
      <c r="BX3867" t="b">
        <v>0</v>
      </c>
      <c r="BY3867" s="2">
        <v>44376.857569444444</v>
      </c>
      <c r="CB3867" t="b">
        <v>0</v>
      </c>
      <c r="CC3867" t="b">
        <v>1</v>
      </c>
      <c r="CF3867">
        <v>14690.83</v>
      </c>
      <c r="CH3867">
        <v>14690.83</v>
      </c>
      <c r="CI3867">
        <v>100</v>
      </c>
      <c r="CJ3867">
        <v>0</v>
      </c>
      <c r="CK3867">
        <f>YEAR(tbl_Opportunity[[#This Row],[Close Date]])</f>
        <v>2019</v>
      </c>
    </row>
    <row r="3868" spans="1:89">
      <c r="A3868" t="s">
        <v>3246</v>
      </c>
      <c r="B3868" t="b">
        <v>0</v>
      </c>
      <c r="D3868" t="b">
        <v>0</v>
      </c>
      <c r="H3868" s="1">
        <v>43808</v>
      </c>
      <c r="I3868" t="b">
        <v>1</v>
      </c>
      <c r="L3868" t="s">
        <v>3247</v>
      </c>
      <c r="O3868" t="s">
        <v>272</v>
      </c>
      <c r="P3868" t="b">
        <v>0</v>
      </c>
      <c r="Q3868" s="2">
        <v>43790.756747685184</v>
      </c>
      <c r="R3868" s="1"/>
      <c r="S3868" t="b">
        <v>0</v>
      </c>
      <c r="U3868" s="1"/>
      <c r="V3868" t="b">
        <v>0</v>
      </c>
      <c r="W3868" s="1">
        <v>43556</v>
      </c>
      <c r="X3868">
        <v>4</v>
      </c>
      <c r="Y3868">
        <v>2019</v>
      </c>
      <c r="Z3868" t="s">
        <v>8</v>
      </c>
      <c r="AA3868" t="s">
        <v>8</v>
      </c>
      <c r="AB3868" t="b">
        <v>0</v>
      </c>
      <c r="AC3868" t="b">
        <v>0</v>
      </c>
      <c r="AE3868" t="b">
        <v>1</v>
      </c>
      <c r="AF3868" t="b">
        <v>0</v>
      </c>
      <c r="AG3868" t="b">
        <v>0</v>
      </c>
      <c r="AI3868" t="b">
        <v>0</v>
      </c>
      <c r="AK3868" t="b">
        <v>0</v>
      </c>
      <c r="AL3868" s="1"/>
      <c r="AM3868" t="s">
        <v>162</v>
      </c>
      <c r="AN3868" s="2">
        <v>44296.95826388889</v>
      </c>
      <c r="AP3868" s="2">
        <v>43808.674479166664</v>
      </c>
      <c r="AQ3868" s="1"/>
      <c r="AS3868" t="b">
        <v>0</v>
      </c>
      <c r="AV3868" t="s">
        <v>176</v>
      </c>
      <c r="BB3868" t="s">
        <v>9584</v>
      </c>
      <c r="BD3868" t="b">
        <v>0</v>
      </c>
      <c r="BH3868" t="s">
        <v>272</v>
      </c>
      <c r="BI3868" t="s">
        <v>549</v>
      </c>
      <c r="BL3868" t="s">
        <v>3247</v>
      </c>
      <c r="BM3868" t="s">
        <v>3069</v>
      </c>
      <c r="BN3868" t="s">
        <v>203</v>
      </c>
      <c r="BQ3868" t="s">
        <v>204</v>
      </c>
      <c r="BR3868" t="b">
        <v>0</v>
      </c>
      <c r="BT3868" t="b">
        <v>0</v>
      </c>
      <c r="BW3868" t="s">
        <v>103</v>
      </c>
      <c r="BX3868" t="b">
        <v>0</v>
      </c>
      <c r="BY3868" s="2">
        <v>44376.857581018521</v>
      </c>
      <c r="CB3868" t="b">
        <v>0</v>
      </c>
      <c r="CC3868" t="b">
        <v>1</v>
      </c>
      <c r="CF3868">
        <v>8950</v>
      </c>
      <c r="CH3868">
        <v>8950</v>
      </c>
      <c r="CI3868">
        <v>100</v>
      </c>
      <c r="CJ3868">
        <v>0</v>
      </c>
      <c r="CK3868">
        <f>YEAR(tbl_Opportunity[[#This Row],[Close Date]])</f>
        <v>2019</v>
      </c>
    </row>
    <row r="3869" spans="1:89">
      <c r="A3869" t="s">
        <v>1645</v>
      </c>
      <c r="B3869" t="b">
        <v>0</v>
      </c>
      <c r="D3869" t="b">
        <v>0</v>
      </c>
      <c r="H3869" s="1">
        <v>43811</v>
      </c>
      <c r="I3869" t="b">
        <v>1</v>
      </c>
      <c r="L3869" t="s">
        <v>6850</v>
      </c>
      <c r="O3869" t="s">
        <v>272</v>
      </c>
      <c r="P3869" t="b">
        <v>0</v>
      </c>
      <c r="Q3869" s="2">
        <v>43805.625254629631</v>
      </c>
      <c r="R3869" s="1"/>
      <c r="S3869" t="b">
        <v>0</v>
      </c>
      <c r="U3869" s="1"/>
      <c r="V3869" t="b">
        <v>0</v>
      </c>
      <c r="W3869" s="1">
        <v>43556</v>
      </c>
      <c r="X3869">
        <v>4</v>
      </c>
      <c r="Y3869">
        <v>2019</v>
      </c>
      <c r="Z3869" t="s">
        <v>8</v>
      </c>
      <c r="AA3869" t="s">
        <v>8</v>
      </c>
      <c r="AB3869" t="b">
        <v>0</v>
      </c>
      <c r="AC3869" t="b">
        <v>0</v>
      </c>
      <c r="AE3869" t="b">
        <v>1</v>
      </c>
      <c r="AF3869" t="b">
        <v>0</v>
      </c>
      <c r="AG3869" t="b">
        <v>0</v>
      </c>
      <c r="AI3869" t="b">
        <v>0</v>
      </c>
      <c r="AK3869" t="b">
        <v>0</v>
      </c>
      <c r="AL3869" s="1"/>
      <c r="AM3869" t="s">
        <v>162</v>
      </c>
      <c r="AN3869" s="2">
        <v>44296.95826388889</v>
      </c>
      <c r="AP3869" s="2">
        <v>43811.802442129629</v>
      </c>
      <c r="AQ3869" s="1"/>
      <c r="AS3869" t="b">
        <v>0</v>
      </c>
      <c r="AV3869" t="s">
        <v>93</v>
      </c>
      <c r="BB3869" t="s">
        <v>9585</v>
      </c>
      <c r="BD3869" t="b">
        <v>0</v>
      </c>
      <c r="BH3869" t="s">
        <v>406</v>
      </c>
      <c r="BI3869" t="s">
        <v>549</v>
      </c>
      <c r="BL3869" t="s">
        <v>6850</v>
      </c>
      <c r="BM3869" t="s">
        <v>3069</v>
      </c>
      <c r="BN3869" t="s">
        <v>203</v>
      </c>
      <c r="BQ3869" t="s">
        <v>204</v>
      </c>
      <c r="BR3869" t="b">
        <v>0</v>
      </c>
      <c r="BT3869" t="b">
        <v>0</v>
      </c>
      <c r="BW3869" t="s">
        <v>103</v>
      </c>
      <c r="BX3869" t="b">
        <v>0</v>
      </c>
      <c r="BY3869" s="2">
        <v>44376.857581018521</v>
      </c>
      <c r="CB3869" t="b">
        <v>0</v>
      </c>
      <c r="CC3869" t="b">
        <v>1</v>
      </c>
      <c r="CF3869">
        <v>9995</v>
      </c>
      <c r="CH3869">
        <v>9995</v>
      </c>
      <c r="CI3869">
        <v>100</v>
      </c>
      <c r="CJ3869">
        <v>0</v>
      </c>
      <c r="CK3869">
        <f>YEAR(tbl_Opportunity[[#This Row],[Close Date]])</f>
        <v>2019</v>
      </c>
    </row>
    <row r="3870" spans="1:89">
      <c r="A3870" t="s">
        <v>475</v>
      </c>
      <c r="B3870" t="b">
        <v>0</v>
      </c>
      <c r="D3870" t="b">
        <v>0</v>
      </c>
      <c r="H3870" s="1">
        <v>44123</v>
      </c>
      <c r="I3870" t="b">
        <v>1</v>
      </c>
      <c r="L3870" t="s">
        <v>6650</v>
      </c>
      <c r="O3870" t="s">
        <v>272</v>
      </c>
      <c r="P3870" t="b">
        <v>0</v>
      </c>
      <c r="Q3870" s="2">
        <v>44120.645856481482</v>
      </c>
      <c r="R3870" s="1"/>
      <c r="S3870" t="b">
        <v>0</v>
      </c>
      <c r="U3870" s="1"/>
      <c r="V3870" t="b">
        <v>0</v>
      </c>
      <c r="W3870" s="1">
        <v>43922</v>
      </c>
      <c r="X3870">
        <v>4</v>
      </c>
      <c r="Y3870">
        <v>2020</v>
      </c>
      <c r="Z3870" t="s">
        <v>8</v>
      </c>
      <c r="AA3870" t="s">
        <v>8</v>
      </c>
      <c r="AB3870" t="b">
        <v>0</v>
      </c>
      <c r="AC3870" t="b">
        <v>0</v>
      </c>
      <c r="AE3870" t="b">
        <v>1</v>
      </c>
      <c r="AF3870" t="b">
        <v>0</v>
      </c>
      <c r="AG3870" t="b">
        <v>0</v>
      </c>
      <c r="AH3870" t="s">
        <v>3190</v>
      </c>
      <c r="AI3870" t="b">
        <v>0</v>
      </c>
      <c r="AK3870" t="b">
        <v>0</v>
      </c>
      <c r="AL3870" s="1">
        <v>44120</v>
      </c>
      <c r="AM3870" t="s">
        <v>162</v>
      </c>
      <c r="AN3870" s="2">
        <v>44296.95826388889</v>
      </c>
      <c r="AP3870" s="2">
        <v>44123.848935185182</v>
      </c>
      <c r="AQ3870" s="1"/>
      <c r="AS3870" t="b">
        <v>0</v>
      </c>
      <c r="AV3870" t="s">
        <v>248</v>
      </c>
      <c r="BB3870" t="s">
        <v>9586</v>
      </c>
      <c r="BD3870" t="b">
        <v>0</v>
      </c>
      <c r="BH3870" t="s">
        <v>272</v>
      </c>
      <c r="BI3870" t="s">
        <v>6635</v>
      </c>
      <c r="BL3870" t="s">
        <v>6650</v>
      </c>
      <c r="BM3870" t="s">
        <v>3069</v>
      </c>
      <c r="BN3870" t="s">
        <v>203</v>
      </c>
      <c r="BQ3870" t="s">
        <v>204</v>
      </c>
      <c r="BR3870" t="b">
        <v>0</v>
      </c>
      <c r="BT3870" t="b">
        <v>0</v>
      </c>
      <c r="BW3870" t="s">
        <v>103</v>
      </c>
      <c r="BX3870" t="b">
        <v>0</v>
      </c>
      <c r="BY3870" s="2">
        <v>44376.857581018521</v>
      </c>
      <c r="CB3870" t="b">
        <v>0</v>
      </c>
      <c r="CC3870" t="b">
        <v>1</v>
      </c>
      <c r="CF3870">
        <v>347</v>
      </c>
      <c r="CH3870">
        <v>347</v>
      </c>
      <c r="CI3870">
        <v>100</v>
      </c>
      <c r="CJ3870">
        <v>0</v>
      </c>
      <c r="CK3870">
        <f>YEAR(tbl_Opportunity[[#This Row],[Close Date]])</f>
        <v>2020</v>
      </c>
    </row>
    <row r="3871" spans="1:89">
      <c r="A3871" t="s">
        <v>9090</v>
      </c>
      <c r="B3871" t="b">
        <v>0</v>
      </c>
      <c r="D3871" t="b">
        <v>0</v>
      </c>
      <c r="E3871" t="s">
        <v>2947</v>
      </c>
      <c r="H3871" s="1">
        <v>44193</v>
      </c>
      <c r="I3871" t="b">
        <v>1</v>
      </c>
      <c r="L3871" t="s">
        <v>9091</v>
      </c>
      <c r="O3871" t="s">
        <v>272</v>
      </c>
      <c r="P3871" t="b">
        <v>0</v>
      </c>
      <c r="Q3871" s="2">
        <v>44168.882615740738</v>
      </c>
      <c r="R3871" s="1"/>
      <c r="S3871" t="b">
        <v>0</v>
      </c>
      <c r="U3871" s="1"/>
      <c r="V3871" t="b">
        <v>0</v>
      </c>
      <c r="W3871" s="1">
        <v>43922</v>
      </c>
      <c r="X3871">
        <v>4</v>
      </c>
      <c r="Y3871">
        <v>2020</v>
      </c>
      <c r="Z3871" t="s">
        <v>8</v>
      </c>
      <c r="AA3871" t="s">
        <v>8</v>
      </c>
      <c r="AB3871" t="b">
        <v>0</v>
      </c>
      <c r="AC3871" t="b">
        <v>0</v>
      </c>
      <c r="AE3871" t="b">
        <v>1</v>
      </c>
      <c r="AF3871" t="b">
        <v>0</v>
      </c>
      <c r="AG3871" t="b">
        <v>0</v>
      </c>
      <c r="AH3871" t="s">
        <v>4366</v>
      </c>
      <c r="AI3871" t="b">
        <v>0</v>
      </c>
      <c r="AK3871" t="b">
        <v>0</v>
      </c>
      <c r="AL3871" s="1"/>
      <c r="AM3871" t="s">
        <v>162</v>
      </c>
      <c r="AN3871" s="2">
        <v>44296.95826388889</v>
      </c>
      <c r="AP3871" s="2">
        <v>44193.771932870368</v>
      </c>
      <c r="AQ3871" s="1"/>
      <c r="AS3871" t="b">
        <v>0</v>
      </c>
      <c r="AV3871" t="s">
        <v>93</v>
      </c>
      <c r="BB3871" t="s">
        <v>9587</v>
      </c>
      <c r="BD3871" t="b">
        <v>0</v>
      </c>
      <c r="BH3871" t="s">
        <v>272</v>
      </c>
      <c r="BI3871" t="s">
        <v>1243</v>
      </c>
      <c r="BL3871" t="s">
        <v>9091</v>
      </c>
      <c r="BM3871" t="s">
        <v>3069</v>
      </c>
      <c r="BN3871" t="s">
        <v>203</v>
      </c>
      <c r="BQ3871" t="s">
        <v>204</v>
      </c>
      <c r="BR3871" t="b">
        <v>0</v>
      </c>
      <c r="BT3871" t="b">
        <v>0</v>
      </c>
      <c r="BW3871" t="s">
        <v>103</v>
      </c>
      <c r="BX3871" t="b">
        <v>0</v>
      </c>
      <c r="BY3871" s="2">
        <v>44376.857581018521</v>
      </c>
      <c r="CB3871" t="b">
        <v>0</v>
      </c>
      <c r="CC3871" t="b">
        <v>1</v>
      </c>
      <c r="CF3871">
        <v>8950</v>
      </c>
      <c r="CH3871">
        <v>8950</v>
      </c>
      <c r="CI3871">
        <v>100</v>
      </c>
      <c r="CJ3871">
        <v>0</v>
      </c>
      <c r="CK3871">
        <f>YEAR(tbl_Opportunity[[#This Row],[Close Date]])</f>
        <v>2020</v>
      </c>
    </row>
    <row r="3872" spans="1:89">
      <c r="A3872" t="s">
        <v>3147</v>
      </c>
      <c r="B3872" t="b">
        <v>0</v>
      </c>
      <c r="D3872" t="b">
        <v>0</v>
      </c>
      <c r="H3872" s="1">
        <v>44109</v>
      </c>
      <c r="I3872" t="b">
        <v>1</v>
      </c>
      <c r="L3872" t="s">
        <v>3148</v>
      </c>
      <c r="O3872" t="s">
        <v>272</v>
      </c>
      <c r="P3872" t="b">
        <v>0</v>
      </c>
      <c r="Q3872" s="2">
        <v>44092.597662037035</v>
      </c>
      <c r="R3872" s="1"/>
      <c r="S3872" t="b">
        <v>0</v>
      </c>
      <c r="U3872" s="1"/>
      <c r="V3872" t="b">
        <v>0</v>
      </c>
      <c r="W3872" s="1">
        <v>43922</v>
      </c>
      <c r="X3872">
        <v>4</v>
      </c>
      <c r="Y3872">
        <v>2020</v>
      </c>
      <c r="Z3872" t="s">
        <v>8</v>
      </c>
      <c r="AA3872" t="s">
        <v>8</v>
      </c>
      <c r="AB3872" t="b">
        <v>0</v>
      </c>
      <c r="AC3872" t="b">
        <v>0</v>
      </c>
      <c r="AE3872" t="b">
        <v>1</v>
      </c>
      <c r="AF3872" t="b">
        <v>0</v>
      </c>
      <c r="AG3872" t="b">
        <v>0</v>
      </c>
      <c r="AH3872" t="s">
        <v>4366</v>
      </c>
      <c r="AI3872" t="b">
        <v>0</v>
      </c>
      <c r="AK3872" t="b">
        <v>0</v>
      </c>
      <c r="AL3872" s="1">
        <v>44109</v>
      </c>
      <c r="AM3872" t="s">
        <v>162</v>
      </c>
      <c r="AN3872" s="2">
        <v>44296.95826388889</v>
      </c>
      <c r="AP3872" s="2">
        <v>44109.705543981479</v>
      </c>
      <c r="AQ3872" s="1"/>
      <c r="AS3872" t="b">
        <v>0</v>
      </c>
      <c r="AV3872" t="s">
        <v>93</v>
      </c>
      <c r="BB3872" t="s">
        <v>9588</v>
      </c>
      <c r="BD3872" t="b">
        <v>0</v>
      </c>
      <c r="BH3872" t="s">
        <v>272</v>
      </c>
      <c r="BI3872" t="s">
        <v>1243</v>
      </c>
      <c r="BL3872" t="s">
        <v>3148</v>
      </c>
      <c r="BM3872" t="s">
        <v>3069</v>
      </c>
      <c r="BN3872" t="s">
        <v>203</v>
      </c>
      <c r="BQ3872" t="s">
        <v>204</v>
      </c>
      <c r="BR3872" t="b">
        <v>0</v>
      </c>
      <c r="BT3872" t="b">
        <v>0</v>
      </c>
      <c r="BW3872" t="s">
        <v>103</v>
      </c>
      <c r="BX3872" t="b">
        <v>0</v>
      </c>
      <c r="BY3872" s="2">
        <v>44376.857581018521</v>
      </c>
      <c r="CB3872" t="b">
        <v>0</v>
      </c>
      <c r="CC3872" t="b">
        <v>1</v>
      </c>
      <c r="CF3872">
        <v>8950</v>
      </c>
      <c r="CH3872">
        <v>8950</v>
      </c>
      <c r="CI3872">
        <v>100</v>
      </c>
      <c r="CJ3872">
        <v>0</v>
      </c>
      <c r="CK3872">
        <f>YEAR(tbl_Opportunity[[#This Row],[Close Date]])</f>
        <v>2020</v>
      </c>
    </row>
    <row r="3873" spans="1:89">
      <c r="A3873" t="s">
        <v>6780</v>
      </c>
      <c r="B3873" t="b">
        <v>0</v>
      </c>
      <c r="D3873" t="b">
        <v>0</v>
      </c>
      <c r="E3873" t="s">
        <v>2947</v>
      </c>
      <c r="H3873" s="1">
        <v>44152</v>
      </c>
      <c r="I3873" t="b">
        <v>1</v>
      </c>
      <c r="L3873" t="s">
        <v>6781</v>
      </c>
      <c r="O3873" t="s">
        <v>272</v>
      </c>
      <c r="P3873" t="b">
        <v>0</v>
      </c>
      <c r="Q3873" s="2">
        <v>44109.600868055553</v>
      </c>
      <c r="R3873" s="1"/>
      <c r="S3873" t="b">
        <v>0</v>
      </c>
      <c r="U3873" s="1"/>
      <c r="V3873" t="b">
        <v>0</v>
      </c>
      <c r="W3873" s="1">
        <v>43922</v>
      </c>
      <c r="X3873">
        <v>4</v>
      </c>
      <c r="Y3873">
        <v>2020</v>
      </c>
      <c r="Z3873" t="s">
        <v>8</v>
      </c>
      <c r="AA3873" t="s">
        <v>8</v>
      </c>
      <c r="AB3873" t="b">
        <v>0</v>
      </c>
      <c r="AC3873" t="b">
        <v>0</v>
      </c>
      <c r="AE3873" t="b">
        <v>1</v>
      </c>
      <c r="AF3873" t="b">
        <v>0</v>
      </c>
      <c r="AG3873" t="b">
        <v>0</v>
      </c>
      <c r="AH3873" t="s">
        <v>4366</v>
      </c>
      <c r="AI3873" t="b">
        <v>0</v>
      </c>
      <c r="AK3873" t="b">
        <v>0</v>
      </c>
      <c r="AL3873" s="1">
        <v>44148</v>
      </c>
      <c r="AM3873" t="s">
        <v>162</v>
      </c>
      <c r="AN3873" s="2">
        <v>44297.841400462959</v>
      </c>
      <c r="AP3873" s="2">
        <v>44153.058078703703</v>
      </c>
      <c r="AQ3873" s="1"/>
      <c r="AS3873" t="b">
        <v>0</v>
      </c>
      <c r="AV3873" t="s">
        <v>93</v>
      </c>
      <c r="BB3873" t="s">
        <v>9589</v>
      </c>
      <c r="BD3873" t="b">
        <v>0</v>
      </c>
      <c r="BH3873" t="s">
        <v>272</v>
      </c>
      <c r="BI3873" t="s">
        <v>1243</v>
      </c>
      <c r="BL3873" t="s">
        <v>6781</v>
      </c>
      <c r="BM3873" t="s">
        <v>3069</v>
      </c>
      <c r="BN3873" t="s">
        <v>203</v>
      </c>
      <c r="BQ3873" t="s">
        <v>204</v>
      </c>
      <c r="BR3873" t="b">
        <v>0</v>
      </c>
      <c r="BT3873" t="b">
        <v>0</v>
      </c>
      <c r="BW3873" t="s">
        <v>103</v>
      </c>
      <c r="BX3873" t="b">
        <v>0</v>
      </c>
      <c r="BY3873" s="2">
        <v>44376.857581018521</v>
      </c>
      <c r="CB3873" t="b">
        <v>0</v>
      </c>
      <c r="CC3873" t="b">
        <v>1</v>
      </c>
      <c r="CF3873">
        <v>8950</v>
      </c>
      <c r="CH3873">
        <v>8950</v>
      </c>
      <c r="CI3873">
        <v>100</v>
      </c>
      <c r="CJ3873">
        <v>0</v>
      </c>
      <c r="CK3873">
        <f>YEAR(tbl_Opportunity[[#This Row],[Close Date]])</f>
        <v>2020</v>
      </c>
    </row>
    <row r="3874" spans="1:89">
      <c r="A3874" t="s">
        <v>601</v>
      </c>
      <c r="B3874" t="b">
        <v>0</v>
      </c>
      <c r="D3874" t="b">
        <v>0</v>
      </c>
      <c r="E3874" t="s">
        <v>2947</v>
      </c>
      <c r="H3874" s="1">
        <v>44181</v>
      </c>
      <c r="I3874" t="b">
        <v>1</v>
      </c>
      <c r="O3874" t="s">
        <v>272</v>
      </c>
      <c r="P3874" t="b">
        <v>0</v>
      </c>
      <c r="Q3874" s="2">
        <v>44126.570150462961</v>
      </c>
      <c r="R3874" s="1"/>
      <c r="S3874" t="b">
        <v>0</v>
      </c>
      <c r="U3874" s="1"/>
      <c r="V3874" t="b">
        <v>0</v>
      </c>
      <c r="W3874" s="1">
        <v>43922</v>
      </c>
      <c r="X3874">
        <v>4</v>
      </c>
      <c r="Y3874">
        <v>2020</v>
      </c>
      <c r="Z3874" t="s">
        <v>8</v>
      </c>
      <c r="AA3874" t="s">
        <v>8</v>
      </c>
      <c r="AB3874" t="b">
        <v>0</v>
      </c>
      <c r="AC3874" t="b">
        <v>0</v>
      </c>
      <c r="AE3874" t="b">
        <v>1</v>
      </c>
      <c r="AF3874" t="b">
        <v>0</v>
      </c>
      <c r="AG3874" t="b">
        <v>0</v>
      </c>
      <c r="AH3874" t="s">
        <v>4366</v>
      </c>
      <c r="AI3874" t="b">
        <v>0</v>
      </c>
      <c r="AK3874" t="b">
        <v>0</v>
      </c>
      <c r="AL3874" s="1"/>
      <c r="AM3874" t="s">
        <v>162</v>
      </c>
      <c r="AN3874" s="2">
        <v>44296.95826388889</v>
      </c>
      <c r="AP3874" s="2">
        <v>44181.581875000003</v>
      </c>
      <c r="AQ3874" s="1"/>
      <c r="AS3874" t="b">
        <v>0</v>
      </c>
      <c r="AV3874" t="s">
        <v>1970</v>
      </c>
      <c r="BB3874" t="s">
        <v>9590</v>
      </c>
      <c r="BD3874" t="b">
        <v>0</v>
      </c>
      <c r="BH3874" t="s">
        <v>272</v>
      </c>
      <c r="BI3874" t="s">
        <v>1243</v>
      </c>
      <c r="BL3874" t="s">
        <v>603</v>
      </c>
      <c r="BM3874" t="s">
        <v>3069</v>
      </c>
      <c r="BN3874" t="s">
        <v>203</v>
      </c>
      <c r="BQ3874" t="s">
        <v>204</v>
      </c>
      <c r="BR3874" t="b">
        <v>0</v>
      </c>
      <c r="BT3874" t="b">
        <v>0</v>
      </c>
      <c r="BW3874" t="s">
        <v>103</v>
      </c>
      <c r="BX3874" t="b">
        <v>0</v>
      </c>
      <c r="BY3874" s="2">
        <v>44376.857581018521</v>
      </c>
      <c r="CB3874" t="b">
        <v>0</v>
      </c>
      <c r="CC3874" t="b">
        <v>1</v>
      </c>
      <c r="CF3874">
        <v>8950</v>
      </c>
      <c r="CH3874">
        <v>8950</v>
      </c>
      <c r="CI3874">
        <v>100</v>
      </c>
      <c r="CJ3874">
        <v>0</v>
      </c>
      <c r="CK3874">
        <f>YEAR(tbl_Opportunity[[#This Row],[Close Date]])</f>
        <v>2020</v>
      </c>
    </row>
    <row r="3875" spans="1:89">
      <c r="A3875" t="s">
        <v>5666</v>
      </c>
      <c r="B3875" t="b">
        <v>0</v>
      </c>
      <c r="D3875" t="b">
        <v>0</v>
      </c>
      <c r="E3875" t="s">
        <v>2947</v>
      </c>
      <c r="H3875" s="1">
        <v>44181</v>
      </c>
      <c r="I3875" t="b">
        <v>1</v>
      </c>
      <c r="L3875" t="s">
        <v>6537</v>
      </c>
      <c r="O3875" t="s">
        <v>272</v>
      </c>
      <c r="P3875" t="b">
        <v>0</v>
      </c>
      <c r="Q3875" s="2">
        <v>44131.573645833334</v>
      </c>
      <c r="R3875" s="1"/>
      <c r="S3875" t="b">
        <v>0</v>
      </c>
      <c r="U3875" s="1"/>
      <c r="V3875" t="b">
        <v>0</v>
      </c>
      <c r="W3875" s="1">
        <v>43922</v>
      </c>
      <c r="X3875">
        <v>4</v>
      </c>
      <c r="Y3875">
        <v>2020</v>
      </c>
      <c r="Z3875" t="s">
        <v>8</v>
      </c>
      <c r="AA3875" t="s">
        <v>8</v>
      </c>
      <c r="AB3875" t="b">
        <v>0</v>
      </c>
      <c r="AC3875" t="b">
        <v>0</v>
      </c>
      <c r="AE3875" t="b">
        <v>1</v>
      </c>
      <c r="AF3875" t="b">
        <v>0</v>
      </c>
      <c r="AG3875" t="b">
        <v>0</v>
      </c>
      <c r="AH3875" t="s">
        <v>4366</v>
      </c>
      <c r="AI3875" t="b">
        <v>0</v>
      </c>
      <c r="AK3875" t="b">
        <v>0</v>
      </c>
      <c r="AL3875" s="1"/>
      <c r="AM3875" t="s">
        <v>162</v>
      </c>
      <c r="AN3875" s="2">
        <v>44296.95826388889</v>
      </c>
      <c r="AP3875" s="2">
        <v>44181.593217592592</v>
      </c>
      <c r="AQ3875" s="1"/>
      <c r="AS3875" t="b">
        <v>0</v>
      </c>
      <c r="AV3875" t="s">
        <v>105</v>
      </c>
      <c r="BB3875" t="s">
        <v>9591</v>
      </c>
      <c r="BD3875" t="b">
        <v>0</v>
      </c>
      <c r="BH3875" t="s">
        <v>272</v>
      </c>
      <c r="BI3875" t="s">
        <v>1243</v>
      </c>
      <c r="BL3875" t="s">
        <v>6537</v>
      </c>
      <c r="BM3875" t="s">
        <v>3069</v>
      </c>
      <c r="BN3875" t="s">
        <v>203</v>
      </c>
      <c r="BQ3875" t="s">
        <v>204</v>
      </c>
      <c r="BR3875" t="b">
        <v>0</v>
      </c>
      <c r="BT3875" t="b">
        <v>0</v>
      </c>
      <c r="BW3875" t="s">
        <v>103</v>
      </c>
      <c r="BX3875" t="b">
        <v>0</v>
      </c>
      <c r="BY3875" s="2">
        <v>44376.857581018521</v>
      </c>
      <c r="CB3875" t="b">
        <v>0</v>
      </c>
      <c r="CC3875" t="b">
        <v>1</v>
      </c>
      <c r="CF3875">
        <v>8950</v>
      </c>
      <c r="CH3875">
        <v>8950</v>
      </c>
      <c r="CI3875">
        <v>100</v>
      </c>
      <c r="CJ3875">
        <v>0</v>
      </c>
      <c r="CK3875">
        <f>YEAR(tbl_Opportunity[[#This Row],[Close Date]])</f>
        <v>2020</v>
      </c>
    </row>
    <row r="3876" spans="1:89">
      <c r="A3876" t="s">
        <v>423</v>
      </c>
      <c r="B3876" t="b">
        <v>0</v>
      </c>
      <c r="D3876" t="b">
        <v>0</v>
      </c>
      <c r="E3876" t="s">
        <v>5405</v>
      </c>
      <c r="H3876" s="1">
        <v>44186</v>
      </c>
      <c r="I3876" t="b">
        <v>1</v>
      </c>
      <c r="L3876" t="s">
        <v>9592</v>
      </c>
      <c r="O3876" t="s">
        <v>272</v>
      </c>
      <c r="P3876" t="b">
        <v>0</v>
      </c>
      <c r="Q3876" s="2">
        <v>44153.756249999999</v>
      </c>
      <c r="R3876" s="1"/>
      <c r="S3876" t="b">
        <v>0</v>
      </c>
      <c r="U3876" s="1"/>
      <c r="V3876" t="b">
        <v>0</v>
      </c>
      <c r="W3876" s="1">
        <v>43922</v>
      </c>
      <c r="X3876">
        <v>4</v>
      </c>
      <c r="Y3876">
        <v>2020</v>
      </c>
      <c r="Z3876" t="s">
        <v>8</v>
      </c>
      <c r="AA3876" t="s">
        <v>8</v>
      </c>
      <c r="AB3876" t="b">
        <v>0</v>
      </c>
      <c r="AC3876" t="b">
        <v>0</v>
      </c>
      <c r="AE3876" t="b">
        <v>1</v>
      </c>
      <c r="AF3876" t="b">
        <v>0</v>
      </c>
      <c r="AG3876" t="b">
        <v>0</v>
      </c>
      <c r="AH3876" t="s">
        <v>4366</v>
      </c>
      <c r="AI3876" t="b">
        <v>0</v>
      </c>
      <c r="AK3876" t="b">
        <v>0</v>
      </c>
      <c r="AL3876" s="1">
        <v>44182</v>
      </c>
      <c r="AM3876" t="s">
        <v>162</v>
      </c>
      <c r="AN3876" s="2">
        <v>44297.840763888889</v>
      </c>
      <c r="AP3876" s="2">
        <v>44186.696053240739</v>
      </c>
      <c r="AQ3876" s="1"/>
      <c r="AS3876" t="b">
        <v>0</v>
      </c>
      <c r="AV3876" t="s">
        <v>197</v>
      </c>
      <c r="BB3876" t="s">
        <v>9593</v>
      </c>
      <c r="BD3876" t="b">
        <v>0</v>
      </c>
      <c r="BH3876" t="s">
        <v>272</v>
      </c>
      <c r="BI3876" t="s">
        <v>1243</v>
      </c>
      <c r="BL3876" t="s">
        <v>9592</v>
      </c>
      <c r="BM3876" t="s">
        <v>3069</v>
      </c>
      <c r="BN3876" t="s">
        <v>203</v>
      </c>
      <c r="BQ3876" t="s">
        <v>204</v>
      </c>
      <c r="BR3876" t="b">
        <v>0</v>
      </c>
      <c r="BT3876" t="b">
        <v>0</v>
      </c>
      <c r="BW3876" t="s">
        <v>103</v>
      </c>
      <c r="BX3876" t="b">
        <v>0</v>
      </c>
      <c r="BY3876" s="2">
        <v>44376.857581018521</v>
      </c>
      <c r="CB3876" t="b">
        <v>0</v>
      </c>
      <c r="CC3876" t="b">
        <v>1</v>
      </c>
      <c r="CF3876">
        <v>8950</v>
      </c>
      <c r="CH3876">
        <v>8950</v>
      </c>
      <c r="CI3876">
        <v>100</v>
      </c>
      <c r="CJ3876">
        <v>0</v>
      </c>
      <c r="CK3876">
        <f>YEAR(tbl_Opportunity[[#This Row],[Close Date]])</f>
        <v>2020</v>
      </c>
    </row>
    <row r="3877" spans="1:89">
      <c r="A3877" t="s">
        <v>1220</v>
      </c>
      <c r="B3877" t="b">
        <v>0</v>
      </c>
      <c r="D3877" t="b">
        <v>0</v>
      </c>
      <c r="E3877" t="s">
        <v>2924</v>
      </c>
      <c r="H3877" s="1">
        <v>44181</v>
      </c>
      <c r="I3877" t="b">
        <v>1</v>
      </c>
      <c r="L3877" t="s">
        <v>2184</v>
      </c>
      <c r="O3877" t="s">
        <v>272</v>
      </c>
      <c r="P3877" t="b">
        <v>0</v>
      </c>
      <c r="Q3877" s="2">
        <v>44181.605393518519</v>
      </c>
      <c r="R3877" s="1"/>
      <c r="S3877" t="b">
        <v>0</v>
      </c>
      <c r="U3877" s="1"/>
      <c r="V3877" t="b">
        <v>0</v>
      </c>
      <c r="W3877" s="1">
        <v>43922</v>
      </c>
      <c r="X3877">
        <v>4</v>
      </c>
      <c r="Y3877">
        <v>2020</v>
      </c>
      <c r="Z3877" t="s">
        <v>8</v>
      </c>
      <c r="AA3877" t="s">
        <v>8</v>
      </c>
      <c r="AB3877" t="b">
        <v>0</v>
      </c>
      <c r="AC3877" t="b">
        <v>0</v>
      </c>
      <c r="AE3877" t="b">
        <v>1</v>
      </c>
      <c r="AF3877" t="b">
        <v>0</v>
      </c>
      <c r="AG3877" t="b">
        <v>0</v>
      </c>
      <c r="AH3877" t="s">
        <v>4366</v>
      </c>
      <c r="AI3877" t="b">
        <v>0</v>
      </c>
      <c r="AK3877" t="b">
        <v>0</v>
      </c>
      <c r="AL3877" s="1"/>
      <c r="AM3877" t="s">
        <v>162</v>
      </c>
      <c r="AN3877" s="2">
        <v>44296.95826388889</v>
      </c>
      <c r="AP3877" s="2">
        <v>44182.830358796295</v>
      </c>
      <c r="AQ3877" s="1"/>
      <c r="AS3877" t="b">
        <v>0</v>
      </c>
      <c r="AV3877" t="s">
        <v>176</v>
      </c>
      <c r="BB3877" t="s">
        <v>9594</v>
      </c>
      <c r="BD3877" t="b">
        <v>0</v>
      </c>
      <c r="BH3877" t="s">
        <v>272</v>
      </c>
      <c r="BI3877" t="s">
        <v>1243</v>
      </c>
      <c r="BL3877" t="s">
        <v>2184</v>
      </c>
      <c r="BM3877" t="s">
        <v>3069</v>
      </c>
      <c r="BN3877" t="s">
        <v>203</v>
      </c>
      <c r="BQ3877" t="s">
        <v>204</v>
      </c>
      <c r="BR3877" t="b">
        <v>0</v>
      </c>
      <c r="BT3877" t="b">
        <v>0</v>
      </c>
      <c r="BW3877" t="s">
        <v>103</v>
      </c>
      <c r="BX3877" t="b">
        <v>0</v>
      </c>
      <c r="BY3877" s="2">
        <v>44376.857581018521</v>
      </c>
      <c r="CB3877" t="b">
        <v>0</v>
      </c>
      <c r="CC3877" t="b">
        <v>1</v>
      </c>
      <c r="CF3877">
        <v>8950</v>
      </c>
      <c r="CH3877">
        <v>8950</v>
      </c>
      <c r="CI3877">
        <v>100</v>
      </c>
      <c r="CJ3877">
        <v>0</v>
      </c>
      <c r="CK3877">
        <f>YEAR(tbl_Opportunity[[#This Row],[Close Date]])</f>
        <v>2020</v>
      </c>
    </row>
    <row r="3878" spans="1:89">
      <c r="A3878" t="s">
        <v>9575</v>
      </c>
      <c r="B3878" t="b">
        <v>0</v>
      </c>
      <c r="D3878" t="b">
        <v>0</v>
      </c>
      <c r="H3878" s="1">
        <v>44182</v>
      </c>
      <c r="I3878" t="b">
        <v>1</v>
      </c>
      <c r="L3878" t="s">
        <v>9576</v>
      </c>
      <c r="O3878" t="s">
        <v>272</v>
      </c>
      <c r="P3878" t="b">
        <v>0</v>
      </c>
      <c r="Q3878" s="2">
        <v>44181.773148148146</v>
      </c>
      <c r="R3878" s="1"/>
      <c r="S3878" t="b">
        <v>0</v>
      </c>
      <c r="U3878" s="1"/>
      <c r="V3878" t="b">
        <v>0</v>
      </c>
      <c r="W3878" s="1">
        <v>43922</v>
      </c>
      <c r="X3878">
        <v>4</v>
      </c>
      <c r="Y3878">
        <v>2020</v>
      </c>
      <c r="Z3878" t="s">
        <v>8</v>
      </c>
      <c r="AA3878" t="s">
        <v>8</v>
      </c>
      <c r="AB3878" t="b">
        <v>0</v>
      </c>
      <c r="AC3878" t="b">
        <v>0</v>
      </c>
      <c r="AE3878" t="b">
        <v>1</v>
      </c>
      <c r="AF3878" t="b">
        <v>0</v>
      </c>
      <c r="AG3878" t="b">
        <v>0</v>
      </c>
      <c r="AH3878" t="s">
        <v>4366</v>
      </c>
      <c r="AI3878" t="b">
        <v>0</v>
      </c>
      <c r="AK3878" t="b">
        <v>0</v>
      </c>
      <c r="AL3878" s="1">
        <v>44182</v>
      </c>
      <c r="AM3878" t="s">
        <v>162</v>
      </c>
      <c r="AN3878" s="2">
        <v>44297.8278587963</v>
      </c>
      <c r="AP3878" s="2">
        <v>44183.039895833332</v>
      </c>
      <c r="AQ3878" s="1"/>
      <c r="AS3878" t="b">
        <v>0</v>
      </c>
      <c r="AV3878" t="s">
        <v>153</v>
      </c>
      <c r="BB3878" t="s">
        <v>9595</v>
      </c>
      <c r="BD3878" t="b">
        <v>0</v>
      </c>
      <c r="BH3878" t="s">
        <v>272</v>
      </c>
      <c r="BI3878" t="s">
        <v>1243</v>
      </c>
      <c r="BL3878" t="s">
        <v>9576</v>
      </c>
      <c r="BM3878" t="s">
        <v>3069</v>
      </c>
      <c r="BN3878" t="s">
        <v>203</v>
      </c>
      <c r="BQ3878" t="s">
        <v>204</v>
      </c>
      <c r="BR3878" t="b">
        <v>0</v>
      </c>
      <c r="BT3878" t="b">
        <v>0</v>
      </c>
      <c r="BW3878" t="s">
        <v>103</v>
      </c>
      <c r="BX3878" t="b">
        <v>0</v>
      </c>
      <c r="BY3878" s="2">
        <v>44376.857581018521</v>
      </c>
      <c r="CB3878" t="b">
        <v>0</v>
      </c>
      <c r="CC3878" t="b">
        <v>1</v>
      </c>
      <c r="CF3878">
        <v>8950</v>
      </c>
      <c r="CH3878">
        <v>8950</v>
      </c>
      <c r="CI3878">
        <v>100</v>
      </c>
      <c r="CJ3878">
        <v>0</v>
      </c>
      <c r="CK3878">
        <f>YEAR(tbl_Opportunity[[#This Row],[Close Date]])</f>
        <v>2020</v>
      </c>
    </row>
    <row r="3879" spans="1:89">
      <c r="A3879" t="s">
        <v>449</v>
      </c>
      <c r="B3879" t="b">
        <v>0</v>
      </c>
      <c r="D3879" t="b">
        <v>0</v>
      </c>
      <c r="H3879" s="1">
        <v>43465</v>
      </c>
      <c r="I3879" t="b">
        <v>1</v>
      </c>
      <c r="L3879" t="s">
        <v>2702</v>
      </c>
      <c r="O3879" t="s">
        <v>215</v>
      </c>
      <c r="P3879" t="b">
        <v>0</v>
      </c>
      <c r="Q3879" s="2">
        <v>43371.559189814812</v>
      </c>
      <c r="R3879" s="1"/>
      <c r="S3879" t="b">
        <v>0</v>
      </c>
      <c r="U3879" s="1"/>
      <c r="V3879" t="b">
        <v>0</v>
      </c>
      <c r="W3879" s="1">
        <v>43191</v>
      </c>
      <c r="X3879">
        <v>4</v>
      </c>
      <c r="Y3879">
        <v>2018</v>
      </c>
      <c r="Z3879" t="s">
        <v>8</v>
      </c>
      <c r="AA3879" t="s">
        <v>8</v>
      </c>
      <c r="AB3879" t="b">
        <v>0</v>
      </c>
      <c r="AC3879" t="b">
        <v>0</v>
      </c>
      <c r="AE3879" t="b">
        <v>1</v>
      </c>
      <c r="AF3879" t="b">
        <v>0</v>
      </c>
      <c r="AG3879" t="b">
        <v>0</v>
      </c>
      <c r="AH3879" t="s">
        <v>4366</v>
      </c>
      <c r="AI3879" t="b">
        <v>0</v>
      </c>
      <c r="AK3879" t="b">
        <v>0</v>
      </c>
      <c r="AL3879" s="1"/>
      <c r="AM3879" t="s">
        <v>162</v>
      </c>
      <c r="AN3879" s="2">
        <v>44296.95826388889</v>
      </c>
      <c r="AP3879" s="2">
        <v>43479.58871527778</v>
      </c>
      <c r="AQ3879" s="1"/>
      <c r="AS3879" t="b">
        <v>0</v>
      </c>
      <c r="AV3879" t="s">
        <v>248</v>
      </c>
      <c r="BB3879" t="s">
        <v>9596</v>
      </c>
      <c r="BD3879" t="b">
        <v>0</v>
      </c>
      <c r="BH3879" t="s">
        <v>215</v>
      </c>
      <c r="BI3879" t="s">
        <v>200</v>
      </c>
      <c r="BM3879" t="s">
        <v>3069</v>
      </c>
      <c r="BN3879" t="s">
        <v>203</v>
      </c>
      <c r="BQ3879" t="s">
        <v>204</v>
      </c>
      <c r="BR3879" t="b">
        <v>0</v>
      </c>
      <c r="BT3879" t="b">
        <v>0</v>
      </c>
      <c r="BW3879" t="s">
        <v>103</v>
      </c>
      <c r="BX3879" t="b">
        <v>0</v>
      </c>
      <c r="BY3879" s="2">
        <v>44376.857569444444</v>
      </c>
      <c r="BZ3879" t="s">
        <v>217</v>
      </c>
      <c r="CB3879" t="b">
        <v>0</v>
      </c>
      <c r="CC3879" t="b">
        <v>1</v>
      </c>
      <c r="CF3879">
        <v>8950</v>
      </c>
      <c r="CH3879">
        <v>8950</v>
      </c>
      <c r="CI3879">
        <v>100</v>
      </c>
      <c r="CJ3879">
        <v>0</v>
      </c>
      <c r="CK3879">
        <f>YEAR(tbl_Opportunity[[#This Row],[Close Date]])</f>
        <v>2018</v>
      </c>
    </row>
    <row r="3880" spans="1:89">
      <c r="A3880" t="s">
        <v>328</v>
      </c>
      <c r="B3880" t="b">
        <v>0</v>
      </c>
      <c r="D3880" t="b">
        <v>0</v>
      </c>
      <c r="E3880" t="s">
        <v>5898</v>
      </c>
      <c r="H3880" s="1">
        <v>43462</v>
      </c>
      <c r="I3880" t="b">
        <v>1</v>
      </c>
      <c r="L3880" t="s">
        <v>6367</v>
      </c>
      <c r="O3880" t="s">
        <v>260</v>
      </c>
      <c r="P3880" t="b">
        <v>0</v>
      </c>
      <c r="Q3880" s="2">
        <v>43397.62740740741</v>
      </c>
      <c r="R3880" s="1"/>
      <c r="S3880" t="b">
        <v>0</v>
      </c>
      <c r="U3880" s="1"/>
      <c r="V3880" t="b">
        <v>0</v>
      </c>
      <c r="W3880" s="1">
        <v>43191</v>
      </c>
      <c r="X3880">
        <v>4</v>
      </c>
      <c r="Y3880">
        <v>2018</v>
      </c>
      <c r="Z3880" t="s">
        <v>8</v>
      </c>
      <c r="AA3880" t="s">
        <v>8</v>
      </c>
      <c r="AB3880" t="b">
        <v>0</v>
      </c>
      <c r="AC3880" t="b">
        <v>0</v>
      </c>
      <c r="AE3880" t="b">
        <v>1</v>
      </c>
      <c r="AF3880" t="b">
        <v>0</v>
      </c>
      <c r="AG3880" t="b">
        <v>0</v>
      </c>
      <c r="AI3880" t="b">
        <v>0</v>
      </c>
      <c r="AK3880" t="b">
        <v>0</v>
      </c>
      <c r="AL3880" s="1"/>
      <c r="AM3880" t="s">
        <v>162</v>
      </c>
      <c r="AN3880" s="2">
        <v>44296.95826388889</v>
      </c>
      <c r="AP3880" s="2">
        <v>43480.652777777781</v>
      </c>
      <c r="AQ3880" s="1"/>
      <c r="AS3880" t="b">
        <v>0</v>
      </c>
      <c r="AV3880" t="s">
        <v>105</v>
      </c>
      <c r="BB3880" t="s">
        <v>9597</v>
      </c>
      <c r="BD3880" t="b">
        <v>0</v>
      </c>
      <c r="BH3880" t="s">
        <v>260</v>
      </c>
      <c r="BI3880" t="s">
        <v>200</v>
      </c>
      <c r="BM3880" t="s">
        <v>3069</v>
      </c>
      <c r="BN3880" t="s">
        <v>203</v>
      </c>
      <c r="BQ3880" t="s">
        <v>204</v>
      </c>
      <c r="BR3880" t="b">
        <v>0</v>
      </c>
      <c r="BT3880" t="b">
        <v>0</v>
      </c>
      <c r="BW3880" t="s">
        <v>103</v>
      </c>
      <c r="BX3880" t="b">
        <v>0</v>
      </c>
      <c r="BY3880" s="2">
        <v>44376.857569444444</v>
      </c>
      <c r="CB3880" t="b">
        <v>0</v>
      </c>
      <c r="CC3880" t="b">
        <v>1</v>
      </c>
      <c r="CF3880">
        <v>8950</v>
      </c>
      <c r="CH3880">
        <v>8950</v>
      </c>
      <c r="CI3880">
        <v>100</v>
      </c>
      <c r="CJ3880">
        <v>0</v>
      </c>
      <c r="CK3880">
        <f>YEAR(tbl_Opportunity[[#This Row],[Close Date]])</f>
        <v>2018</v>
      </c>
    </row>
    <row r="3881" spans="1:89">
      <c r="A3881" t="s">
        <v>1220</v>
      </c>
      <c r="B3881" t="b">
        <v>0</v>
      </c>
      <c r="D3881" t="b">
        <v>0</v>
      </c>
      <c r="E3881" t="s">
        <v>4300</v>
      </c>
      <c r="H3881" s="1">
        <v>44174</v>
      </c>
      <c r="I3881" t="b">
        <v>1</v>
      </c>
      <c r="L3881" t="s">
        <v>1814</v>
      </c>
      <c r="O3881" t="s">
        <v>272</v>
      </c>
      <c r="P3881" t="b">
        <v>0</v>
      </c>
      <c r="Q3881" s="2">
        <v>44160.773657407408</v>
      </c>
      <c r="R3881" s="1"/>
      <c r="S3881" t="b">
        <v>0</v>
      </c>
      <c r="U3881" s="1"/>
      <c r="V3881" t="b">
        <v>0</v>
      </c>
      <c r="W3881" s="1">
        <v>43922</v>
      </c>
      <c r="X3881">
        <v>4</v>
      </c>
      <c r="Y3881">
        <v>2020</v>
      </c>
      <c r="Z3881" t="s">
        <v>8</v>
      </c>
      <c r="AA3881" t="s">
        <v>8</v>
      </c>
      <c r="AB3881" t="b">
        <v>0</v>
      </c>
      <c r="AC3881" t="b">
        <v>0</v>
      </c>
      <c r="AE3881" t="b">
        <v>1</v>
      </c>
      <c r="AF3881" t="b">
        <v>0</v>
      </c>
      <c r="AG3881" t="b">
        <v>0</v>
      </c>
      <c r="AH3881" t="s">
        <v>4366</v>
      </c>
      <c r="AI3881" t="b">
        <v>0</v>
      </c>
      <c r="AJ3881" t="s">
        <v>211</v>
      </c>
      <c r="AK3881" t="b">
        <v>0</v>
      </c>
      <c r="AL3881" s="1"/>
      <c r="AM3881" t="s">
        <v>162</v>
      </c>
      <c r="AN3881" s="2">
        <v>44296.95826388889</v>
      </c>
      <c r="AP3881" s="2">
        <v>44174.768472222226</v>
      </c>
      <c r="AQ3881" s="1"/>
      <c r="AS3881" t="b">
        <v>0</v>
      </c>
      <c r="AV3881" t="s">
        <v>176</v>
      </c>
      <c r="BB3881" t="s">
        <v>9598</v>
      </c>
      <c r="BD3881" t="b">
        <v>0</v>
      </c>
      <c r="BH3881" t="s">
        <v>272</v>
      </c>
      <c r="BI3881" t="s">
        <v>1243</v>
      </c>
      <c r="BL3881" t="s">
        <v>1814</v>
      </c>
      <c r="BM3881" t="s">
        <v>3069</v>
      </c>
      <c r="BN3881" t="s">
        <v>203</v>
      </c>
      <c r="BQ3881" t="s">
        <v>204</v>
      </c>
      <c r="BR3881" t="b">
        <v>0</v>
      </c>
      <c r="BT3881" t="b">
        <v>0</v>
      </c>
      <c r="BW3881" t="s">
        <v>103</v>
      </c>
      <c r="BX3881" t="b">
        <v>0</v>
      </c>
      <c r="BY3881" s="2">
        <v>44376.857581018521</v>
      </c>
      <c r="CB3881" t="b">
        <v>0</v>
      </c>
      <c r="CC3881" t="b">
        <v>1</v>
      </c>
      <c r="CF3881">
        <v>5220</v>
      </c>
      <c r="CH3881">
        <v>5220</v>
      </c>
      <c r="CI3881">
        <v>100</v>
      </c>
      <c r="CJ3881">
        <v>0</v>
      </c>
      <c r="CK3881">
        <f>YEAR(tbl_Opportunity[[#This Row],[Close Date]])</f>
        <v>2020</v>
      </c>
    </row>
    <row r="3882" spans="1:89">
      <c r="A3882" t="s">
        <v>328</v>
      </c>
      <c r="B3882" t="b">
        <v>0</v>
      </c>
      <c r="D3882" t="b">
        <v>0</v>
      </c>
      <c r="H3882" s="1">
        <v>43817</v>
      </c>
      <c r="I3882" t="b">
        <v>1</v>
      </c>
      <c r="O3882" t="s">
        <v>260</v>
      </c>
      <c r="P3882" t="b">
        <v>0</v>
      </c>
      <c r="Q3882" s="2">
        <v>43803.771574074075</v>
      </c>
      <c r="R3882" s="1"/>
      <c r="S3882" t="b">
        <v>0</v>
      </c>
      <c r="U3882" s="1"/>
      <c r="V3882" t="b">
        <v>0</v>
      </c>
      <c r="W3882" s="1">
        <v>43556</v>
      </c>
      <c r="X3882">
        <v>4</v>
      </c>
      <c r="Y3882">
        <v>2019</v>
      </c>
      <c r="Z3882" t="s">
        <v>8</v>
      </c>
      <c r="AA3882" t="s">
        <v>8</v>
      </c>
      <c r="AB3882" t="b">
        <v>0</v>
      </c>
      <c r="AC3882" t="b">
        <v>0</v>
      </c>
      <c r="AE3882" t="b">
        <v>1</v>
      </c>
      <c r="AF3882" t="b">
        <v>0</v>
      </c>
      <c r="AG3882" t="b">
        <v>0</v>
      </c>
      <c r="AH3882" t="s">
        <v>4366</v>
      </c>
      <c r="AI3882" t="b">
        <v>0</v>
      </c>
      <c r="AK3882" t="b">
        <v>0</v>
      </c>
      <c r="AL3882" s="1">
        <v>43803</v>
      </c>
      <c r="AM3882" t="s">
        <v>162</v>
      </c>
      <c r="AN3882" s="2">
        <v>44297.83829861111</v>
      </c>
      <c r="AP3882" s="2">
        <v>43817.56145833333</v>
      </c>
      <c r="AQ3882" s="1"/>
      <c r="AS3882" t="b">
        <v>0</v>
      </c>
      <c r="AV3882" t="s">
        <v>213</v>
      </c>
      <c r="AY3882" t="s">
        <v>236</v>
      </c>
      <c r="BB3882" t="s">
        <v>9599</v>
      </c>
      <c r="BD3882" t="b">
        <v>0</v>
      </c>
      <c r="BH3882" t="s">
        <v>260</v>
      </c>
      <c r="BI3882" t="s">
        <v>549</v>
      </c>
      <c r="BJ3882" t="s">
        <v>216</v>
      </c>
      <c r="BL3882" t="s">
        <v>6394</v>
      </c>
      <c r="BM3882" t="s">
        <v>3069</v>
      </c>
      <c r="BN3882" t="s">
        <v>203</v>
      </c>
      <c r="BQ3882" t="s">
        <v>204</v>
      </c>
      <c r="BR3882" t="b">
        <v>0</v>
      </c>
      <c r="BT3882" t="b">
        <v>0</v>
      </c>
      <c r="BW3882" t="s">
        <v>103</v>
      </c>
      <c r="BX3882" t="b">
        <v>0</v>
      </c>
      <c r="BY3882" s="2">
        <v>44376.857581018521</v>
      </c>
      <c r="CB3882" t="b">
        <v>0</v>
      </c>
      <c r="CC3882" t="b">
        <v>1</v>
      </c>
      <c r="CF3882">
        <v>17900</v>
      </c>
      <c r="CH3882">
        <v>17900</v>
      </c>
      <c r="CI3882">
        <v>100</v>
      </c>
      <c r="CJ3882">
        <v>0</v>
      </c>
      <c r="CK3882">
        <f>YEAR(tbl_Opportunity[[#This Row],[Close Date]])</f>
        <v>2019</v>
      </c>
    </row>
    <row r="3883" spans="1:89">
      <c r="A3883" t="s">
        <v>2456</v>
      </c>
      <c r="B3883" t="b">
        <v>0</v>
      </c>
      <c r="D3883" t="b">
        <v>0</v>
      </c>
      <c r="H3883" s="1">
        <v>43060</v>
      </c>
      <c r="I3883" t="b">
        <v>1</v>
      </c>
      <c r="O3883" t="s">
        <v>2137</v>
      </c>
      <c r="P3883" t="b">
        <v>0</v>
      </c>
      <c r="Q3883" s="2">
        <v>43049.812951388885</v>
      </c>
      <c r="R3883" s="1"/>
      <c r="S3883" t="b">
        <v>0</v>
      </c>
      <c r="U3883" s="1"/>
      <c r="V3883" t="b">
        <v>0</v>
      </c>
      <c r="W3883" s="1">
        <v>42826</v>
      </c>
      <c r="X3883">
        <v>4</v>
      </c>
      <c r="Y3883">
        <v>2017</v>
      </c>
      <c r="Z3883" t="s">
        <v>8</v>
      </c>
      <c r="AA3883" t="s">
        <v>8</v>
      </c>
      <c r="AB3883" t="b">
        <v>0</v>
      </c>
      <c r="AC3883" t="b">
        <v>0</v>
      </c>
      <c r="AE3883" t="b">
        <v>1</v>
      </c>
      <c r="AF3883" t="b">
        <v>0</v>
      </c>
      <c r="AG3883" t="b">
        <v>0</v>
      </c>
      <c r="AH3883" t="s">
        <v>105</v>
      </c>
      <c r="AI3883" t="b">
        <v>0</v>
      </c>
      <c r="AK3883" t="b">
        <v>0</v>
      </c>
      <c r="AL3883" s="1"/>
      <c r="AM3883" t="s">
        <v>162</v>
      </c>
      <c r="AN3883" s="2">
        <v>44297.835520833331</v>
      </c>
      <c r="AP3883" s="2">
        <v>43169.630393518521</v>
      </c>
      <c r="AQ3883" s="1"/>
      <c r="AS3883" t="b">
        <v>0</v>
      </c>
      <c r="AU3883" t="s">
        <v>105</v>
      </c>
      <c r="AV3883" t="s">
        <v>105</v>
      </c>
      <c r="BB3883" t="s">
        <v>9600</v>
      </c>
      <c r="BD3883" t="b">
        <v>0</v>
      </c>
      <c r="BH3883" t="s">
        <v>272</v>
      </c>
      <c r="BI3883" t="s">
        <v>200</v>
      </c>
      <c r="BJ3883" t="s">
        <v>105</v>
      </c>
      <c r="BM3883" t="s">
        <v>202</v>
      </c>
      <c r="BN3883" t="s">
        <v>203</v>
      </c>
      <c r="BQ3883" t="s">
        <v>204</v>
      </c>
      <c r="BR3883" t="b">
        <v>0</v>
      </c>
      <c r="BT3883" t="b">
        <v>0</v>
      </c>
      <c r="BW3883" t="s">
        <v>103</v>
      </c>
      <c r="BX3883" t="b">
        <v>0</v>
      </c>
      <c r="BY3883" s="2">
        <v>44376.857569444444</v>
      </c>
      <c r="CB3883" t="b">
        <v>0</v>
      </c>
      <c r="CC3883" t="b">
        <v>1</v>
      </c>
      <c r="CF3883">
        <v>29050</v>
      </c>
      <c r="CH3883">
        <v>29050</v>
      </c>
      <c r="CI3883">
        <v>100</v>
      </c>
      <c r="CJ3883">
        <v>0</v>
      </c>
      <c r="CK3883">
        <f>YEAR(tbl_Opportunity[[#This Row],[Close Date]])</f>
        <v>2017</v>
      </c>
    </row>
    <row r="3884" spans="1:89">
      <c r="A3884" t="s">
        <v>1789</v>
      </c>
      <c r="B3884" t="b">
        <v>0</v>
      </c>
      <c r="D3884" t="b">
        <v>0</v>
      </c>
      <c r="H3884" s="1">
        <v>43060</v>
      </c>
      <c r="I3884" t="b">
        <v>1</v>
      </c>
      <c r="O3884" t="s">
        <v>2137</v>
      </c>
      <c r="P3884" t="b">
        <v>0</v>
      </c>
      <c r="Q3884" s="2">
        <v>43060.56658564815</v>
      </c>
      <c r="R3884" s="1"/>
      <c r="S3884" t="b">
        <v>0</v>
      </c>
      <c r="U3884" s="1"/>
      <c r="V3884" t="b">
        <v>0</v>
      </c>
      <c r="W3884" s="1">
        <v>42826</v>
      </c>
      <c r="X3884">
        <v>4</v>
      </c>
      <c r="Y3884">
        <v>2017</v>
      </c>
      <c r="Z3884" t="s">
        <v>8</v>
      </c>
      <c r="AA3884" t="s">
        <v>8</v>
      </c>
      <c r="AB3884" t="b">
        <v>0</v>
      </c>
      <c r="AC3884" t="b">
        <v>0</v>
      </c>
      <c r="AE3884" t="b">
        <v>1</v>
      </c>
      <c r="AF3884" t="b">
        <v>0</v>
      </c>
      <c r="AG3884" t="b">
        <v>0</v>
      </c>
      <c r="AH3884" t="s">
        <v>105</v>
      </c>
      <c r="AI3884" t="b">
        <v>0</v>
      </c>
      <c r="AK3884" t="b">
        <v>0</v>
      </c>
      <c r="AL3884" s="1"/>
      <c r="AM3884" t="s">
        <v>162</v>
      </c>
      <c r="AN3884" s="2">
        <v>44297.835520833331</v>
      </c>
      <c r="AP3884" s="2">
        <v>43169.630393518521</v>
      </c>
      <c r="AQ3884" s="1"/>
      <c r="AS3884" t="b">
        <v>0</v>
      </c>
      <c r="AU3884" t="s">
        <v>216</v>
      </c>
      <c r="AV3884" t="s">
        <v>105</v>
      </c>
      <c r="BB3884" t="s">
        <v>9601</v>
      </c>
      <c r="BD3884" t="b">
        <v>0</v>
      </c>
      <c r="BH3884" t="s">
        <v>272</v>
      </c>
      <c r="BI3884" t="s">
        <v>200</v>
      </c>
      <c r="BJ3884" t="s">
        <v>216</v>
      </c>
      <c r="BM3884" t="s">
        <v>202</v>
      </c>
      <c r="BN3884" t="s">
        <v>203</v>
      </c>
      <c r="BQ3884" t="s">
        <v>204</v>
      </c>
      <c r="BR3884" t="b">
        <v>0</v>
      </c>
      <c r="BT3884" t="b">
        <v>0</v>
      </c>
      <c r="BW3884" t="s">
        <v>103</v>
      </c>
      <c r="BX3884" t="b">
        <v>0</v>
      </c>
      <c r="BY3884" s="2">
        <v>44376.857569444444</v>
      </c>
      <c r="BZ3884" t="s">
        <v>1792</v>
      </c>
      <c r="CB3884" t="b">
        <v>0</v>
      </c>
      <c r="CC3884" t="b">
        <v>1</v>
      </c>
      <c r="CF3884">
        <v>43015</v>
      </c>
      <c r="CH3884">
        <v>43015</v>
      </c>
      <c r="CI3884">
        <v>100</v>
      </c>
      <c r="CJ3884">
        <v>0</v>
      </c>
      <c r="CK3884">
        <f>YEAR(tbl_Opportunity[[#This Row],[Close Date]])</f>
        <v>2017</v>
      </c>
    </row>
    <row r="3885" spans="1:89">
      <c r="A3885" t="s">
        <v>9602</v>
      </c>
      <c r="B3885" t="b">
        <v>0</v>
      </c>
      <c r="D3885" t="b">
        <v>0</v>
      </c>
      <c r="H3885" s="1">
        <v>43032</v>
      </c>
      <c r="I3885" t="b">
        <v>1</v>
      </c>
      <c r="L3885" t="s">
        <v>9603</v>
      </c>
      <c r="O3885" t="s">
        <v>2137</v>
      </c>
      <c r="P3885" t="b">
        <v>0</v>
      </c>
      <c r="Q3885" s="2">
        <v>42993.570740740739</v>
      </c>
      <c r="R3885" s="1"/>
      <c r="S3885" t="b">
        <v>0</v>
      </c>
      <c r="U3885" s="1"/>
      <c r="V3885" t="b">
        <v>0</v>
      </c>
      <c r="W3885" s="1">
        <v>42826</v>
      </c>
      <c r="X3885">
        <v>4</v>
      </c>
      <c r="Y3885">
        <v>2017</v>
      </c>
      <c r="Z3885" t="s">
        <v>8</v>
      </c>
      <c r="AA3885" t="s">
        <v>8</v>
      </c>
      <c r="AB3885" t="b">
        <v>0</v>
      </c>
      <c r="AC3885" t="b">
        <v>0</v>
      </c>
      <c r="AE3885" t="b">
        <v>1</v>
      </c>
      <c r="AF3885" t="b">
        <v>0</v>
      </c>
      <c r="AG3885" t="b">
        <v>0</v>
      </c>
      <c r="AH3885" t="s">
        <v>3190</v>
      </c>
      <c r="AI3885" t="b">
        <v>0</v>
      </c>
      <c r="AJ3885" t="s">
        <v>211</v>
      </c>
      <c r="AK3885" t="b">
        <v>0</v>
      </c>
      <c r="AL3885" s="1"/>
      <c r="AM3885" t="s">
        <v>162</v>
      </c>
      <c r="AN3885" s="2">
        <v>44297.841840277775</v>
      </c>
      <c r="AP3885" s="2">
        <v>43169.630393518521</v>
      </c>
      <c r="AQ3885" s="1"/>
      <c r="AS3885" t="b">
        <v>0</v>
      </c>
      <c r="AU3885" t="s">
        <v>472</v>
      </c>
      <c r="AV3885" t="s">
        <v>248</v>
      </c>
      <c r="BB3885" t="s">
        <v>9604</v>
      </c>
      <c r="BD3885" t="b">
        <v>0</v>
      </c>
      <c r="BH3885" t="s">
        <v>272</v>
      </c>
      <c r="BI3885" t="s">
        <v>200</v>
      </c>
      <c r="BJ3885" t="s">
        <v>216</v>
      </c>
      <c r="BL3885" t="s">
        <v>9603</v>
      </c>
      <c r="BM3885" t="s">
        <v>202</v>
      </c>
      <c r="BN3885" t="s">
        <v>203</v>
      </c>
      <c r="BQ3885" t="s">
        <v>204</v>
      </c>
      <c r="BR3885" t="b">
        <v>0</v>
      </c>
      <c r="BT3885" t="b">
        <v>0</v>
      </c>
      <c r="BW3885" t="s">
        <v>103</v>
      </c>
      <c r="BX3885" t="b">
        <v>0</v>
      </c>
      <c r="BY3885" s="2">
        <v>44376.857569444444</v>
      </c>
      <c r="CB3885" t="b">
        <v>0</v>
      </c>
      <c r="CC3885" t="b">
        <v>1</v>
      </c>
      <c r="CF3885">
        <v>34055</v>
      </c>
      <c r="CH3885">
        <v>34055</v>
      </c>
      <c r="CI3885">
        <v>100</v>
      </c>
      <c r="CJ3885">
        <v>0</v>
      </c>
      <c r="CK3885">
        <f>YEAR(tbl_Opportunity[[#This Row],[Close Date]])</f>
        <v>2017</v>
      </c>
    </row>
    <row r="3886" spans="1:89">
      <c r="A3886" t="s">
        <v>9605</v>
      </c>
      <c r="B3886" t="b">
        <v>0</v>
      </c>
      <c r="D3886" t="b">
        <v>0</v>
      </c>
      <c r="H3886" s="1">
        <v>43067</v>
      </c>
      <c r="I3886" t="b">
        <v>1</v>
      </c>
      <c r="L3886" t="s">
        <v>9606</v>
      </c>
      <c r="O3886" t="s">
        <v>2137</v>
      </c>
      <c r="P3886" t="b">
        <v>0</v>
      </c>
      <c r="Q3886" s="2">
        <v>43049.885046296295</v>
      </c>
      <c r="R3886" s="1"/>
      <c r="S3886" t="b">
        <v>0</v>
      </c>
      <c r="U3886" s="1"/>
      <c r="V3886" t="b">
        <v>0</v>
      </c>
      <c r="W3886" s="1">
        <v>42826</v>
      </c>
      <c r="X3886">
        <v>4</v>
      </c>
      <c r="Y3886">
        <v>2017</v>
      </c>
      <c r="Z3886" t="s">
        <v>8</v>
      </c>
      <c r="AA3886" t="s">
        <v>8</v>
      </c>
      <c r="AB3886" t="b">
        <v>0</v>
      </c>
      <c r="AC3886" t="b">
        <v>0</v>
      </c>
      <c r="AE3886" t="b">
        <v>1</v>
      </c>
      <c r="AF3886" t="b">
        <v>0</v>
      </c>
      <c r="AG3886" t="b">
        <v>0</v>
      </c>
      <c r="AH3886" t="s">
        <v>3190</v>
      </c>
      <c r="AI3886" t="b">
        <v>0</v>
      </c>
      <c r="AJ3886" t="s">
        <v>211</v>
      </c>
      <c r="AK3886" t="b">
        <v>0</v>
      </c>
      <c r="AL3886" s="1"/>
      <c r="AM3886" t="s">
        <v>162</v>
      </c>
      <c r="AN3886" s="2">
        <v>44297.841840277775</v>
      </c>
      <c r="AP3886" s="2">
        <v>43169.630393518521</v>
      </c>
      <c r="AQ3886" s="1"/>
      <c r="AS3886" t="b">
        <v>0</v>
      </c>
      <c r="AU3886" t="s">
        <v>270</v>
      </c>
      <c r="AV3886" t="s">
        <v>248</v>
      </c>
      <c r="BB3886" t="s">
        <v>9607</v>
      </c>
      <c r="BD3886" t="b">
        <v>0</v>
      </c>
      <c r="BH3886" t="s">
        <v>272</v>
      </c>
      <c r="BI3886" t="s">
        <v>200</v>
      </c>
      <c r="BJ3886" t="s">
        <v>196</v>
      </c>
      <c r="BL3886" t="s">
        <v>9606</v>
      </c>
      <c r="BM3886" t="s">
        <v>202</v>
      </c>
      <c r="BN3886" t="s">
        <v>203</v>
      </c>
      <c r="BQ3886" t="s">
        <v>204</v>
      </c>
      <c r="BR3886" t="b">
        <v>0</v>
      </c>
      <c r="BT3886" t="b">
        <v>0</v>
      </c>
      <c r="BW3886" t="s">
        <v>103</v>
      </c>
      <c r="BX3886" t="b">
        <v>0</v>
      </c>
      <c r="BY3886" s="2">
        <v>44376.857569444444</v>
      </c>
      <c r="CB3886" t="b">
        <v>0</v>
      </c>
      <c r="CC3886" t="b">
        <v>1</v>
      </c>
      <c r="CF3886">
        <v>50015</v>
      </c>
      <c r="CH3886">
        <v>50015</v>
      </c>
      <c r="CI3886">
        <v>100</v>
      </c>
      <c r="CJ3886">
        <v>0</v>
      </c>
      <c r="CK3886">
        <f>YEAR(tbl_Opportunity[[#This Row],[Close Date]])</f>
        <v>2017</v>
      </c>
    </row>
    <row r="3887" spans="1:89">
      <c r="A3887" t="s">
        <v>350</v>
      </c>
      <c r="B3887" t="b">
        <v>0</v>
      </c>
      <c r="D3887" t="b">
        <v>0</v>
      </c>
      <c r="E3887" t="s">
        <v>246</v>
      </c>
      <c r="H3887" s="1">
        <v>43077</v>
      </c>
      <c r="I3887" t="b">
        <v>1</v>
      </c>
      <c r="O3887" t="s">
        <v>2137</v>
      </c>
      <c r="P3887" t="b">
        <v>0</v>
      </c>
      <c r="Q3887" s="2">
        <v>42877.589583333334</v>
      </c>
      <c r="R3887" s="1"/>
      <c r="S3887" t="b">
        <v>0</v>
      </c>
      <c r="U3887" s="1"/>
      <c r="V3887" t="b">
        <v>0</v>
      </c>
      <c r="W3887" s="1">
        <v>42826</v>
      </c>
      <c r="X3887">
        <v>4</v>
      </c>
      <c r="Y3887">
        <v>2017</v>
      </c>
      <c r="Z3887" t="s">
        <v>8</v>
      </c>
      <c r="AA3887" t="s">
        <v>8</v>
      </c>
      <c r="AB3887" t="b">
        <v>0</v>
      </c>
      <c r="AC3887" t="b">
        <v>0</v>
      </c>
      <c r="AE3887" t="b">
        <v>1</v>
      </c>
      <c r="AF3887" t="b">
        <v>0</v>
      </c>
      <c r="AG3887" t="b">
        <v>0</v>
      </c>
      <c r="AH3887" t="s">
        <v>3190</v>
      </c>
      <c r="AI3887" t="b">
        <v>0</v>
      </c>
      <c r="AJ3887" t="s">
        <v>211</v>
      </c>
      <c r="AK3887" t="b">
        <v>0</v>
      </c>
      <c r="AL3887" s="1">
        <v>42879</v>
      </c>
      <c r="AM3887" t="s">
        <v>162</v>
      </c>
      <c r="AN3887" s="2">
        <v>44297.835520833331</v>
      </c>
      <c r="AP3887" s="2">
        <v>43169.630393518521</v>
      </c>
      <c r="AQ3887" s="1"/>
      <c r="AS3887" t="b">
        <v>0</v>
      </c>
      <c r="AU3887" t="s">
        <v>216</v>
      </c>
      <c r="AV3887" t="s">
        <v>105</v>
      </c>
      <c r="BB3887" t="s">
        <v>9608</v>
      </c>
      <c r="BD3887" t="b">
        <v>0</v>
      </c>
      <c r="BH3887" t="s">
        <v>215</v>
      </c>
      <c r="BI3887" t="s">
        <v>200</v>
      </c>
      <c r="BJ3887" t="s">
        <v>216</v>
      </c>
      <c r="BM3887" t="s">
        <v>202</v>
      </c>
      <c r="BN3887" t="s">
        <v>203</v>
      </c>
      <c r="BQ3887" t="s">
        <v>204</v>
      </c>
      <c r="BR3887" t="b">
        <v>0</v>
      </c>
      <c r="BT3887" t="b">
        <v>0</v>
      </c>
      <c r="BW3887" t="s">
        <v>103</v>
      </c>
      <c r="BX3887" t="b">
        <v>0</v>
      </c>
      <c r="BY3887" s="2">
        <v>44376.857569444444</v>
      </c>
      <c r="BZ3887" t="s">
        <v>217</v>
      </c>
      <c r="CB3887" t="b">
        <v>0</v>
      </c>
      <c r="CC3887" t="b">
        <v>1</v>
      </c>
      <c r="CF3887">
        <v>0</v>
      </c>
      <c r="CH3887">
        <v>0</v>
      </c>
      <c r="CI3887">
        <v>100</v>
      </c>
      <c r="CJ3887">
        <v>0</v>
      </c>
      <c r="CK3887">
        <f>YEAR(tbl_Opportunity[[#This Row],[Close Date]])</f>
        <v>2017</v>
      </c>
    </row>
    <row r="3888" spans="1:89">
      <c r="A3888" t="s">
        <v>208</v>
      </c>
      <c r="B3888" t="b">
        <v>0</v>
      </c>
      <c r="D3888" t="b">
        <v>0</v>
      </c>
      <c r="H3888" s="1">
        <v>43032</v>
      </c>
      <c r="I3888" t="b">
        <v>1</v>
      </c>
      <c r="L3888" t="s">
        <v>209</v>
      </c>
      <c r="O3888" t="s">
        <v>2137</v>
      </c>
      <c r="P3888" t="b">
        <v>0</v>
      </c>
      <c r="Q3888" s="2">
        <v>43073.684502314813</v>
      </c>
      <c r="R3888" s="1"/>
      <c r="S3888" t="b">
        <v>0</v>
      </c>
      <c r="U3888" s="1"/>
      <c r="V3888" t="b">
        <v>0</v>
      </c>
      <c r="W3888" s="1">
        <v>42826</v>
      </c>
      <c r="X3888">
        <v>4</v>
      </c>
      <c r="Y3888">
        <v>2017</v>
      </c>
      <c r="Z3888" t="s">
        <v>8</v>
      </c>
      <c r="AA3888" t="s">
        <v>8</v>
      </c>
      <c r="AB3888" t="b">
        <v>0</v>
      </c>
      <c r="AC3888" t="b">
        <v>0</v>
      </c>
      <c r="AE3888" t="b">
        <v>1</v>
      </c>
      <c r="AF3888" t="b">
        <v>0</v>
      </c>
      <c r="AG3888" t="b">
        <v>0</v>
      </c>
      <c r="AH3888" t="s">
        <v>4366</v>
      </c>
      <c r="AI3888" t="b">
        <v>0</v>
      </c>
      <c r="AJ3888" t="s">
        <v>211</v>
      </c>
      <c r="AK3888" t="b">
        <v>0</v>
      </c>
      <c r="AL3888" s="1"/>
      <c r="AM3888" t="s">
        <v>162</v>
      </c>
      <c r="AN3888" s="2">
        <v>44297.837673611109</v>
      </c>
      <c r="AP3888" s="2">
        <v>43169.630393518521</v>
      </c>
      <c r="AQ3888" s="1"/>
      <c r="AS3888" t="b">
        <v>0</v>
      </c>
      <c r="AU3888" t="s">
        <v>212</v>
      </c>
      <c r="AV3888" t="s">
        <v>213</v>
      </c>
      <c r="BB3888" t="s">
        <v>9609</v>
      </c>
      <c r="BD3888" t="b">
        <v>0</v>
      </c>
      <c r="BH3888" t="s">
        <v>215</v>
      </c>
      <c r="BI3888" t="s">
        <v>200</v>
      </c>
      <c r="BJ3888" t="s">
        <v>216</v>
      </c>
      <c r="BL3888" t="s">
        <v>209</v>
      </c>
      <c r="BM3888" t="s">
        <v>202</v>
      </c>
      <c r="BN3888" t="s">
        <v>203</v>
      </c>
      <c r="BQ3888" t="s">
        <v>204</v>
      </c>
      <c r="BR3888" t="b">
        <v>0</v>
      </c>
      <c r="BT3888" t="b">
        <v>0</v>
      </c>
      <c r="BW3888" t="s">
        <v>103</v>
      </c>
      <c r="BX3888" t="b">
        <v>0</v>
      </c>
      <c r="BY3888" s="2">
        <v>44376.857569444444</v>
      </c>
      <c r="BZ3888" t="s">
        <v>217</v>
      </c>
      <c r="CB3888" t="b">
        <v>0</v>
      </c>
      <c r="CC3888" t="b">
        <v>1</v>
      </c>
      <c r="CF3888">
        <v>34055</v>
      </c>
      <c r="CH3888">
        <v>34055</v>
      </c>
      <c r="CI3888">
        <v>100</v>
      </c>
      <c r="CJ3888">
        <v>0</v>
      </c>
      <c r="CK3888">
        <f>YEAR(tbl_Opportunity[[#This Row],[Close Date]])</f>
        <v>2017</v>
      </c>
    </row>
    <row r="3889" spans="1:89">
      <c r="A3889" t="s">
        <v>328</v>
      </c>
      <c r="B3889" t="b">
        <v>0</v>
      </c>
      <c r="D3889" t="b">
        <v>0</v>
      </c>
      <c r="E3889" t="s">
        <v>246</v>
      </c>
      <c r="H3889" s="1">
        <v>43433</v>
      </c>
      <c r="I3889" t="b">
        <v>1</v>
      </c>
      <c r="O3889" t="s">
        <v>260</v>
      </c>
      <c r="P3889" t="b">
        <v>0</v>
      </c>
      <c r="Q3889" s="2">
        <v>43360.986273148148</v>
      </c>
      <c r="R3889" s="1"/>
      <c r="S3889" t="b">
        <v>0</v>
      </c>
      <c r="U3889" s="1"/>
      <c r="V3889" t="b">
        <v>0</v>
      </c>
      <c r="W3889" s="1">
        <v>43191</v>
      </c>
      <c r="X3889">
        <v>4</v>
      </c>
      <c r="Y3889">
        <v>2018</v>
      </c>
      <c r="Z3889" t="s">
        <v>8</v>
      </c>
      <c r="AA3889" t="s">
        <v>8</v>
      </c>
      <c r="AB3889" t="b">
        <v>0</v>
      </c>
      <c r="AC3889" t="b">
        <v>0</v>
      </c>
      <c r="AE3889" t="b">
        <v>1</v>
      </c>
      <c r="AF3889" t="b">
        <v>0</v>
      </c>
      <c r="AG3889" t="b">
        <v>0</v>
      </c>
      <c r="AH3889" t="s">
        <v>4366</v>
      </c>
      <c r="AI3889" t="b">
        <v>0</v>
      </c>
      <c r="AJ3889" t="s">
        <v>211</v>
      </c>
      <c r="AK3889" t="b">
        <v>0</v>
      </c>
      <c r="AL3889" s="1">
        <v>43360</v>
      </c>
      <c r="AM3889" t="s">
        <v>162</v>
      </c>
      <c r="AN3889" s="2">
        <v>44297.83829861111</v>
      </c>
      <c r="AP3889" s="2">
        <v>43444.114351851851</v>
      </c>
      <c r="AQ3889" s="1"/>
      <c r="AS3889" t="b">
        <v>0</v>
      </c>
      <c r="AV3889" t="s">
        <v>213</v>
      </c>
      <c r="BB3889" t="s">
        <v>9610</v>
      </c>
      <c r="BD3889" t="b">
        <v>0</v>
      </c>
      <c r="BH3889" t="s">
        <v>260</v>
      </c>
      <c r="BI3889" t="s">
        <v>200</v>
      </c>
      <c r="BJ3889" t="s">
        <v>216</v>
      </c>
      <c r="BL3889" t="s">
        <v>9488</v>
      </c>
      <c r="BM3889" t="s">
        <v>202</v>
      </c>
      <c r="BN3889" t="s">
        <v>203</v>
      </c>
      <c r="BP3889" t="s">
        <v>9611</v>
      </c>
      <c r="BQ3889" t="s">
        <v>204</v>
      </c>
      <c r="BR3889" t="b">
        <v>0</v>
      </c>
      <c r="BT3889" t="b">
        <v>0</v>
      </c>
      <c r="BW3889" t="s">
        <v>103</v>
      </c>
      <c r="BX3889" t="b">
        <v>0</v>
      </c>
      <c r="BY3889" s="2">
        <v>44376.857569444444</v>
      </c>
      <c r="CB3889" t="b">
        <v>0</v>
      </c>
      <c r="CC3889" t="b">
        <v>1</v>
      </c>
      <c r="CF3889">
        <v>64550</v>
      </c>
      <c r="CH3889">
        <v>64550</v>
      </c>
      <c r="CI3889">
        <v>100</v>
      </c>
      <c r="CJ3889">
        <v>0</v>
      </c>
      <c r="CK3889">
        <f>YEAR(tbl_Opportunity[[#This Row],[Close Date]])</f>
        <v>2018</v>
      </c>
    </row>
    <row r="3890" spans="1:89">
      <c r="A3890" t="s">
        <v>1220</v>
      </c>
      <c r="B3890" t="b">
        <v>0</v>
      </c>
      <c r="D3890" t="b">
        <v>0</v>
      </c>
      <c r="E3890" t="s">
        <v>320</v>
      </c>
      <c r="H3890" s="1">
        <v>43402</v>
      </c>
      <c r="I3890" t="b">
        <v>1</v>
      </c>
      <c r="L3890" t="s">
        <v>2184</v>
      </c>
      <c r="O3890" t="s">
        <v>272</v>
      </c>
      <c r="P3890" t="b">
        <v>0</v>
      </c>
      <c r="Q3890" s="2">
        <v>43391.725763888891</v>
      </c>
      <c r="R3890" s="1"/>
      <c r="S3890" t="b">
        <v>0</v>
      </c>
      <c r="U3890" s="1"/>
      <c r="V3890" t="b">
        <v>0</v>
      </c>
      <c r="W3890" s="1">
        <v>43191</v>
      </c>
      <c r="X3890">
        <v>4</v>
      </c>
      <c r="Y3890">
        <v>2018</v>
      </c>
      <c r="Z3890" t="s">
        <v>8</v>
      </c>
      <c r="AA3890" t="s">
        <v>8</v>
      </c>
      <c r="AB3890" t="b">
        <v>0</v>
      </c>
      <c r="AC3890" t="b">
        <v>0</v>
      </c>
      <c r="AE3890" t="b">
        <v>1</v>
      </c>
      <c r="AF3890" t="b">
        <v>0</v>
      </c>
      <c r="AG3890" t="b">
        <v>0</v>
      </c>
      <c r="AH3890" t="s">
        <v>4366</v>
      </c>
      <c r="AI3890" t="b">
        <v>0</v>
      </c>
      <c r="AJ3890" t="s">
        <v>462</v>
      </c>
      <c r="AK3890" t="b">
        <v>0</v>
      </c>
      <c r="AL3890" s="1"/>
      <c r="AM3890" t="s">
        <v>162</v>
      </c>
      <c r="AN3890" s="2">
        <v>44296.95826388889</v>
      </c>
      <c r="AP3890" s="2">
        <v>43402.588194444441</v>
      </c>
      <c r="AQ3890" s="1"/>
      <c r="AS3890" t="b">
        <v>0</v>
      </c>
      <c r="AV3890" t="s">
        <v>176</v>
      </c>
      <c r="BB3890" t="s">
        <v>9612</v>
      </c>
      <c r="BD3890" t="b">
        <v>0</v>
      </c>
      <c r="BH3890" t="s">
        <v>215</v>
      </c>
      <c r="BI3890" t="s">
        <v>200</v>
      </c>
      <c r="BJ3890" t="s">
        <v>216</v>
      </c>
      <c r="BL3890" t="s">
        <v>2184</v>
      </c>
      <c r="BM3890" t="s">
        <v>202</v>
      </c>
      <c r="BN3890" t="s">
        <v>203</v>
      </c>
      <c r="BQ3890" t="s">
        <v>204</v>
      </c>
      <c r="BR3890" t="b">
        <v>0</v>
      </c>
      <c r="BT3890" t="b">
        <v>0</v>
      </c>
      <c r="BW3890" t="s">
        <v>103</v>
      </c>
      <c r="BX3890" t="b">
        <v>0</v>
      </c>
      <c r="BY3890" s="2">
        <v>44376.857569444444</v>
      </c>
      <c r="BZ3890" t="s">
        <v>217</v>
      </c>
      <c r="CB3890" t="b">
        <v>0</v>
      </c>
      <c r="CC3890" t="b">
        <v>1</v>
      </c>
      <c r="CF3890">
        <v>86550</v>
      </c>
      <c r="CH3890">
        <v>86550</v>
      </c>
      <c r="CI3890">
        <v>100</v>
      </c>
      <c r="CJ3890">
        <v>0</v>
      </c>
      <c r="CK3890">
        <f>YEAR(tbl_Opportunity[[#This Row],[Close Date]])</f>
        <v>2018</v>
      </c>
    </row>
    <row r="3891" spans="1:89">
      <c r="A3891" t="s">
        <v>1055</v>
      </c>
      <c r="B3891" t="b">
        <v>0</v>
      </c>
      <c r="D3891" t="b">
        <v>0</v>
      </c>
      <c r="E3891" t="s">
        <v>3063</v>
      </c>
      <c r="H3891" s="1">
        <v>43413</v>
      </c>
      <c r="I3891" t="b">
        <v>1</v>
      </c>
      <c r="L3891" t="s">
        <v>1056</v>
      </c>
      <c r="O3891" t="s">
        <v>260</v>
      </c>
      <c r="P3891" t="b">
        <v>0</v>
      </c>
      <c r="Q3891" s="2">
        <v>43364.79111111111</v>
      </c>
      <c r="R3891" s="1"/>
      <c r="S3891" t="b">
        <v>0</v>
      </c>
      <c r="U3891" s="1"/>
      <c r="V3891" t="b">
        <v>0</v>
      </c>
      <c r="W3891" s="1">
        <v>43191</v>
      </c>
      <c r="X3891">
        <v>4</v>
      </c>
      <c r="Y3891">
        <v>2018</v>
      </c>
      <c r="Z3891" t="s">
        <v>8</v>
      </c>
      <c r="AA3891" t="s">
        <v>8</v>
      </c>
      <c r="AB3891" t="b">
        <v>0</v>
      </c>
      <c r="AC3891" t="b">
        <v>0</v>
      </c>
      <c r="AE3891" t="b">
        <v>1</v>
      </c>
      <c r="AF3891" t="b">
        <v>0</v>
      </c>
      <c r="AG3891" t="b">
        <v>0</v>
      </c>
      <c r="AH3891" t="s">
        <v>105</v>
      </c>
      <c r="AI3891" t="b">
        <v>0</v>
      </c>
      <c r="AJ3891" t="s">
        <v>433</v>
      </c>
      <c r="AK3891" t="b">
        <v>0</v>
      </c>
      <c r="AL3891" s="1"/>
      <c r="AM3891" t="s">
        <v>162</v>
      </c>
      <c r="AN3891" s="2">
        <v>44296.95826388889</v>
      </c>
      <c r="AP3891" s="2">
        <v>43413.860405092593</v>
      </c>
      <c r="AQ3891" s="1"/>
      <c r="AS3891" t="b">
        <v>0</v>
      </c>
      <c r="AV3891" t="s">
        <v>176</v>
      </c>
      <c r="BB3891" t="s">
        <v>9613</v>
      </c>
      <c r="BD3891" t="b">
        <v>0</v>
      </c>
      <c r="BH3891" t="s">
        <v>260</v>
      </c>
      <c r="BI3891" t="s">
        <v>200</v>
      </c>
      <c r="BJ3891" t="s">
        <v>196</v>
      </c>
      <c r="BL3891" t="s">
        <v>1056</v>
      </c>
      <c r="BM3891" t="s">
        <v>202</v>
      </c>
      <c r="BN3891" t="s">
        <v>203</v>
      </c>
      <c r="BP3891" t="s">
        <v>9614</v>
      </c>
      <c r="BQ3891" t="s">
        <v>204</v>
      </c>
      <c r="BR3891" t="b">
        <v>0</v>
      </c>
      <c r="BT3891" t="b">
        <v>0</v>
      </c>
      <c r="BW3891" t="s">
        <v>103</v>
      </c>
      <c r="BX3891" t="b">
        <v>0</v>
      </c>
      <c r="BY3891" s="2">
        <v>44376.857569444444</v>
      </c>
      <c r="CB3891" t="b">
        <v>0</v>
      </c>
      <c r="CC3891" t="b">
        <v>1</v>
      </c>
      <c r="CF3891">
        <v>56200</v>
      </c>
      <c r="CH3891">
        <v>56200</v>
      </c>
      <c r="CI3891">
        <v>100</v>
      </c>
      <c r="CJ3891">
        <v>0</v>
      </c>
      <c r="CK3891">
        <f>YEAR(tbl_Opportunity[[#This Row],[Close Date]])</f>
        <v>2018</v>
      </c>
    </row>
    <row r="3892" spans="1:89">
      <c r="A3892" t="s">
        <v>541</v>
      </c>
      <c r="B3892" t="b">
        <v>0</v>
      </c>
      <c r="D3892" t="b">
        <v>0</v>
      </c>
      <c r="H3892" s="1">
        <v>43820</v>
      </c>
      <c r="I3892" t="b">
        <v>1</v>
      </c>
      <c r="O3892" t="s">
        <v>215</v>
      </c>
      <c r="P3892" t="b">
        <v>0</v>
      </c>
      <c r="Q3892" s="2">
        <v>43818.616319444445</v>
      </c>
      <c r="R3892" s="1"/>
      <c r="S3892" t="b">
        <v>0</v>
      </c>
      <c r="U3892" s="1"/>
      <c r="V3892" t="b">
        <v>0</v>
      </c>
      <c r="W3892" s="1">
        <v>43556</v>
      </c>
      <c r="X3892">
        <v>4</v>
      </c>
      <c r="Y3892">
        <v>2019</v>
      </c>
      <c r="Z3892" t="s">
        <v>8</v>
      </c>
      <c r="AA3892" t="s">
        <v>8</v>
      </c>
      <c r="AB3892" t="b">
        <v>0</v>
      </c>
      <c r="AC3892" t="b">
        <v>0</v>
      </c>
      <c r="AE3892" t="b">
        <v>1</v>
      </c>
      <c r="AF3892" t="b">
        <v>0</v>
      </c>
      <c r="AG3892" t="b">
        <v>0</v>
      </c>
      <c r="AH3892" t="s">
        <v>4366</v>
      </c>
      <c r="AI3892" t="b">
        <v>0</v>
      </c>
      <c r="AJ3892" t="s">
        <v>3186</v>
      </c>
      <c r="AK3892" t="b">
        <v>0</v>
      </c>
      <c r="AL3892" s="1">
        <v>43820</v>
      </c>
      <c r="AM3892" t="s">
        <v>162</v>
      </c>
      <c r="AN3892" s="2">
        <v>44296.95826388889</v>
      </c>
      <c r="AP3892" s="2">
        <v>43821.487280092595</v>
      </c>
      <c r="AQ3892" s="1"/>
      <c r="AS3892" t="b">
        <v>0</v>
      </c>
      <c r="AV3892" t="s">
        <v>248</v>
      </c>
      <c r="AY3892" t="s">
        <v>2360</v>
      </c>
      <c r="BB3892" t="s">
        <v>9615</v>
      </c>
      <c r="BD3892" t="b">
        <v>0</v>
      </c>
      <c r="BH3892" t="s">
        <v>199</v>
      </c>
      <c r="BI3892" t="s">
        <v>549</v>
      </c>
      <c r="BJ3892" t="s">
        <v>216</v>
      </c>
      <c r="BL3892" t="s">
        <v>543</v>
      </c>
      <c r="BM3892" t="s">
        <v>202</v>
      </c>
      <c r="BN3892" t="s">
        <v>203</v>
      </c>
      <c r="BP3892" t="s">
        <v>9616</v>
      </c>
      <c r="BQ3892" t="s">
        <v>204</v>
      </c>
      <c r="BR3892" t="b">
        <v>0</v>
      </c>
      <c r="BT3892" t="b">
        <v>0</v>
      </c>
      <c r="BW3892" t="s">
        <v>103</v>
      </c>
      <c r="BX3892" t="b">
        <v>0</v>
      </c>
      <c r="BY3892" s="2">
        <v>44376.857581018521</v>
      </c>
      <c r="CB3892" t="b">
        <v>0</v>
      </c>
      <c r="CC3892" t="b">
        <v>1</v>
      </c>
      <c r="CF3892">
        <v>36951</v>
      </c>
      <c r="CH3892">
        <v>36951</v>
      </c>
      <c r="CI3892">
        <v>100</v>
      </c>
      <c r="CJ3892">
        <v>0</v>
      </c>
      <c r="CK3892">
        <f>YEAR(tbl_Opportunity[[#This Row],[Close Date]])</f>
        <v>2019</v>
      </c>
    </row>
    <row r="3893" spans="1:89">
      <c r="A3893" t="s">
        <v>9032</v>
      </c>
      <c r="B3893" t="b">
        <v>0</v>
      </c>
      <c r="D3893" t="b">
        <v>0</v>
      </c>
      <c r="H3893" s="1">
        <v>43810</v>
      </c>
      <c r="I3893" t="b">
        <v>1</v>
      </c>
      <c r="L3893" t="s">
        <v>9033</v>
      </c>
      <c r="O3893" t="s">
        <v>272</v>
      </c>
      <c r="P3893" t="b">
        <v>0</v>
      </c>
      <c r="Q3893" s="2">
        <v>43802.824895833335</v>
      </c>
      <c r="R3893" s="1"/>
      <c r="S3893" t="b">
        <v>0</v>
      </c>
      <c r="U3893" s="1"/>
      <c r="V3893" t="b">
        <v>0</v>
      </c>
      <c r="W3893" s="1">
        <v>43556</v>
      </c>
      <c r="X3893">
        <v>4</v>
      </c>
      <c r="Y3893">
        <v>2019</v>
      </c>
      <c r="Z3893" t="s">
        <v>8</v>
      </c>
      <c r="AA3893" t="s">
        <v>8</v>
      </c>
      <c r="AB3893" t="b">
        <v>0</v>
      </c>
      <c r="AC3893" t="b">
        <v>0</v>
      </c>
      <c r="AE3893" t="b">
        <v>1</v>
      </c>
      <c r="AF3893" t="b">
        <v>0</v>
      </c>
      <c r="AG3893" t="b">
        <v>0</v>
      </c>
      <c r="AH3893" t="s">
        <v>105</v>
      </c>
      <c r="AI3893" t="b">
        <v>0</v>
      </c>
      <c r="AJ3893" t="s">
        <v>574</v>
      </c>
      <c r="AK3893" t="b">
        <v>0</v>
      </c>
      <c r="AL3893" s="1"/>
      <c r="AM3893" t="s">
        <v>162</v>
      </c>
      <c r="AN3893" s="2">
        <v>44296.95826388889</v>
      </c>
      <c r="AP3893" s="2">
        <v>43826.861458333333</v>
      </c>
      <c r="AQ3893" s="1"/>
      <c r="AS3893" t="b">
        <v>0</v>
      </c>
      <c r="AV3893" t="s">
        <v>105</v>
      </c>
      <c r="AY3893" t="s">
        <v>1407</v>
      </c>
      <c r="BB3893" t="s">
        <v>9617</v>
      </c>
      <c r="BD3893" t="b">
        <v>0</v>
      </c>
      <c r="BH3893" t="s">
        <v>2894</v>
      </c>
      <c r="BI3893" t="s">
        <v>549</v>
      </c>
      <c r="BL3893" t="s">
        <v>9033</v>
      </c>
      <c r="BM3893" t="s">
        <v>202</v>
      </c>
      <c r="BN3893" t="s">
        <v>203</v>
      </c>
      <c r="BQ3893" t="s">
        <v>204</v>
      </c>
      <c r="BR3893" t="b">
        <v>0</v>
      </c>
      <c r="BT3893" t="b">
        <v>0</v>
      </c>
      <c r="BW3893" t="s">
        <v>103</v>
      </c>
      <c r="BX3893" t="b">
        <v>0</v>
      </c>
      <c r="BY3893" s="2">
        <v>44376.857581018521</v>
      </c>
      <c r="BZ3893" t="s">
        <v>1792</v>
      </c>
      <c r="CB3893" t="b">
        <v>0</v>
      </c>
      <c r="CC3893" t="b">
        <v>1</v>
      </c>
      <c r="CF3893">
        <v>54675</v>
      </c>
      <c r="CH3893">
        <v>54675</v>
      </c>
      <c r="CI3893">
        <v>100</v>
      </c>
      <c r="CJ3893">
        <v>0</v>
      </c>
      <c r="CK3893">
        <f>YEAR(tbl_Opportunity[[#This Row],[Close Date]])</f>
        <v>2019</v>
      </c>
    </row>
    <row r="3894" spans="1:89">
      <c r="A3894" t="s">
        <v>9018</v>
      </c>
      <c r="B3894" t="b">
        <v>0</v>
      </c>
      <c r="D3894" t="b">
        <v>0</v>
      </c>
      <c r="E3894" t="s">
        <v>4664</v>
      </c>
      <c r="H3894" s="1">
        <v>43810</v>
      </c>
      <c r="I3894" t="b">
        <v>1</v>
      </c>
      <c r="L3894" t="s">
        <v>9019</v>
      </c>
      <c r="O3894" t="s">
        <v>272</v>
      </c>
      <c r="P3894" t="b">
        <v>0</v>
      </c>
      <c r="Q3894" s="2">
        <v>43802.842662037037</v>
      </c>
      <c r="R3894" s="1"/>
      <c r="S3894" t="b">
        <v>0</v>
      </c>
      <c r="U3894" s="1"/>
      <c r="V3894" t="b">
        <v>0</v>
      </c>
      <c r="W3894" s="1">
        <v>43556</v>
      </c>
      <c r="X3894">
        <v>4</v>
      </c>
      <c r="Y3894">
        <v>2019</v>
      </c>
      <c r="Z3894" t="s">
        <v>8</v>
      </c>
      <c r="AA3894" t="s">
        <v>8</v>
      </c>
      <c r="AB3894" t="b">
        <v>0</v>
      </c>
      <c r="AC3894" t="b">
        <v>0</v>
      </c>
      <c r="AE3894" t="b">
        <v>1</v>
      </c>
      <c r="AF3894" t="b">
        <v>0</v>
      </c>
      <c r="AG3894" t="b">
        <v>0</v>
      </c>
      <c r="AI3894" t="b">
        <v>0</v>
      </c>
      <c r="AJ3894" t="s">
        <v>574</v>
      </c>
      <c r="AK3894" t="b">
        <v>0</v>
      </c>
      <c r="AL3894" s="1"/>
      <c r="AM3894" t="s">
        <v>162</v>
      </c>
      <c r="AN3894" s="2">
        <v>44296.95826388889</v>
      </c>
      <c r="AP3894" s="2">
        <v>43826.861041666663</v>
      </c>
      <c r="AQ3894" s="1"/>
      <c r="AS3894" t="b">
        <v>0</v>
      </c>
      <c r="AV3894" t="s">
        <v>93</v>
      </c>
      <c r="AY3894" t="s">
        <v>1407</v>
      </c>
      <c r="BB3894" t="s">
        <v>9618</v>
      </c>
      <c r="BD3894" t="b">
        <v>0</v>
      </c>
      <c r="BH3894" t="s">
        <v>2894</v>
      </c>
      <c r="BI3894" t="s">
        <v>549</v>
      </c>
      <c r="BL3894" t="s">
        <v>9019</v>
      </c>
      <c r="BM3894" t="s">
        <v>202</v>
      </c>
      <c r="BN3894" t="s">
        <v>203</v>
      </c>
      <c r="BQ3894" t="s">
        <v>204</v>
      </c>
      <c r="BR3894" t="b">
        <v>0</v>
      </c>
      <c r="BT3894" t="b">
        <v>0</v>
      </c>
      <c r="BW3894" t="s">
        <v>103</v>
      </c>
      <c r="BX3894" t="b">
        <v>0</v>
      </c>
      <c r="BY3894" s="2">
        <v>44376.857581018521</v>
      </c>
      <c r="BZ3894" t="s">
        <v>1792</v>
      </c>
      <c r="CB3894" t="b">
        <v>0</v>
      </c>
      <c r="CC3894" t="b">
        <v>1</v>
      </c>
      <c r="CF3894">
        <v>218700</v>
      </c>
      <c r="CH3894">
        <v>218700</v>
      </c>
      <c r="CI3894">
        <v>100</v>
      </c>
      <c r="CJ3894">
        <v>0</v>
      </c>
      <c r="CK3894">
        <f>YEAR(tbl_Opportunity[[#This Row],[Close Date]])</f>
        <v>2019</v>
      </c>
    </row>
    <row r="3895" spans="1:89">
      <c r="A3895" t="s">
        <v>6855</v>
      </c>
      <c r="B3895" t="b">
        <v>0</v>
      </c>
      <c r="D3895" t="b">
        <v>0</v>
      </c>
      <c r="E3895" t="s">
        <v>2826</v>
      </c>
      <c r="H3895" s="1">
        <v>43808</v>
      </c>
      <c r="I3895" t="b">
        <v>1</v>
      </c>
      <c r="L3895" t="s">
        <v>6857</v>
      </c>
      <c r="O3895" t="s">
        <v>406</v>
      </c>
      <c r="P3895" t="b">
        <v>0</v>
      </c>
      <c r="Q3895" s="2">
        <v>43766.636817129627</v>
      </c>
      <c r="R3895" s="1"/>
      <c r="S3895" t="b">
        <v>0</v>
      </c>
      <c r="U3895" s="1"/>
      <c r="V3895" t="b">
        <v>0</v>
      </c>
      <c r="W3895" s="1">
        <v>43556</v>
      </c>
      <c r="X3895">
        <v>4</v>
      </c>
      <c r="Y3895">
        <v>2019</v>
      </c>
      <c r="Z3895" t="s">
        <v>8</v>
      </c>
      <c r="AA3895" t="s">
        <v>8</v>
      </c>
      <c r="AB3895" t="b">
        <v>0</v>
      </c>
      <c r="AC3895" t="b">
        <v>0</v>
      </c>
      <c r="AE3895" t="b">
        <v>1</v>
      </c>
      <c r="AF3895" t="b">
        <v>0</v>
      </c>
      <c r="AG3895" t="b">
        <v>0</v>
      </c>
      <c r="AH3895" t="s">
        <v>3190</v>
      </c>
      <c r="AI3895" t="b">
        <v>0</v>
      </c>
      <c r="AJ3895" t="s">
        <v>462</v>
      </c>
      <c r="AK3895" t="b">
        <v>0</v>
      </c>
      <c r="AL3895" s="1">
        <v>43777</v>
      </c>
      <c r="AM3895" t="s">
        <v>162</v>
      </c>
      <c r="AN3895" s="2">
        <v>44297.8278587963</v>
      </c>
      <c r="AP3895" s="2">
        <v>43808.665868055556</v>
      </c>
      <c r="AQ3895" s="1"/>
      <c r="AS3895" t="b">
        <v>0</v>
      </c>
      <c r="AV3895" t="s">
        <v>153</v>
      </c>
      <c r="AY3895" t="s">
        <v>236</v>
      </c>
      <c r="BB3895" t="s">
        <v>9619</v>
      </c>
      <c r="BD3895" t="b">
        <v>0</v>
      </c>
      <c r="BF3895" t="s">
        <v>9620</v>
      </c>
      <c r="BH3895" t="s">
        <v>406</v>
      </c>
      <c r="BI3895" t="s">
        <v>549</v>
      </c>
      <c r="BL3895" t="s">
        <v>6857</v>
      </c>
      <c r="BM3895" t="s">
        <v>202</v>
      </c>
      <c r="BN3895" t="s">
        <v>203</v>
      </c>
      <c r="BQ3895" t="s">
        <v>204</v>
      </c>
      <c r="BR3895" t="b">
        <v>0</v>
      </c>
      <c r="BT3895" t="b">
        <v>0</v>
      </c>
      <c r="BW3895" t="s">
        <v>103</v>
      </c>
      <c r="BX3895" t="b">
        <v>0</v>
      </c>
      <c r="BY3895" s="2">
        <v>44376.857569444444</v>
      </c>
      <c r="CB3895" t="b">
        <v>0</v>
      </c>
      <c r="CC3895" t="b">
        <v>1</v>
      </c>
      <c r="CF3895">
        <v>33466.5</v>
      </c>
      <c r="CH3895">
        <v>33466.5</v>
      </c>
      <c r="CI3895">
        <v>100</v>
      </c>
      <c r="CJ3895">
        <v>0</v>
      </c>
      <c r="CK3895">
        <f>YEAR(tbl_Opportunity[[#This Row],[Close Date]])</f>
        <v>2019</v>
      </c>
    </row>
    <row r="3896" spans="1:89">
      <c r="A3896" t="s">
        <v>1789</v>
      </c>
      <c r="B3896" t="b">
        <v>0</v>
      </c>
      <c r="D3896" t="b">
        <v>0</v>
      </c>
      <c r="H3896" s="1">
        <v>43819</v>
      </c>
      <c r="I3896" t="b">
        <v>1</v>
      </c>
      <c r="O3896" t="s">
        <v>215</v>
      </c>
      <c r="P3896" t="b">
        <v>0</v>
      </c>
      <c r="Q3896" s="2">
        <v>43700.817175925928</v>
      </c>
      <c r="R3896" s="1"/>
      <c r="S3896" t="b">
        <v>0</v>
      </c>
      <c r="U3896" s="1"/>
      <c r="V3896" t="b">
        <v>0</v>
      </c>
      <c r="W3896" s="1">
        <v>43556</v>
      </c>
      <c r="X3896">
        <v>4</v>
      </c>
      <c r="Y3896">
        <v>2019</v>
      </c>
      <c r="Z3896" t="s">
        <v>8</v>
      </c>
      <c r="AA3896" t="s">
        <v>8</v>
      </c>
      <c r="AB3896" t="b">
        <v>0</v>
      </c>
      <c r="AC3896" t="b">
        <v>0</v>
      </c>
      <c r="AE3896" t="b">
        <v>1</v>
      </c>
      <c r="AF3896" t="b">
        <v>0</v>
      </c>
      <c r="AG3896" t="b">
        <v>0</v>
      </c>
      <c r="AH3896" t="s">
        <v>4366</v>
      </c>
      <c r="AI3896" t="b">
        <v>0</v>
      </c>
      <c r="AJ3896" t="s">
        <v>433</v>
      </c>
      <c r="AK3896" t="b">
        <v>0</v>
      </c>
      <c r="AL3896" s="1">
        <v>43819</v>
      </c>
      <c r="AM3896" t="s">
        <v>162</v>
      </c>
      <c r="AN3896" s="2">
        <v>44296.95826388889</v>
      </c>
      <c r="AP3896" s="2">
        <v>43820.134456018517</v>
      </c>
      <c r="AQ3896" s="1"/>
      <c r="AS3896" t="b">
        <v>0</v>
      </c>
      <c r="AV3896" t="s">
        <v>248</v>
      </c>
      <c r="AY3896" t="s">
        <v>236</v>
      </c>
      <c r="AZ3896" t="s">
        <v>435</v>
      </c>
      <c r="BB3896" t="s">
        <v>9621</v>
      </c>
      <c r="BD3896" t="b">
        <v>0</v>
      </c>
      <c r="BH3896" t="s">
        <v>2894</v>
      </c>
      <c r="BI3896" t="s">
        <v>549</v>
      </c>
      <c r="BJ3896" t="s">
        <v>216</v>
      </c>
      <c r="BL3896" t="s">
        <v>6351</v>
      </c>
      <c r="BM3896" t="s">
        <v>202</v>
      </c>
      <c r="BN3896" t="s">
        <v>203</v>
      </c>
      <c r="BQ3896" t="s">
        <v>204</v>
      </c>
      <c r="BR3896" t="b">
        <v>0</v>
      </c>
      <c r="BT3896" t="b">
        <v>0</v>
      </c>
      <c r="BW3896" t="s">
        <v>103</v>
      </c>
      <c r="BX3896" t="b">
        <v>0</v>
      </c>
      <c r="BY3896" s="2">
        <v>44376.857569444444</v>
      </c>
      <c r="BZ3896" t="s">
        <v>1792</v>
      </c>
      <c r="CB3896" t="b">
        <v>0</v>
      </c>
      <c r="CC3896" t="b">
        <v>1</v>
      </c>
      <c r="CF3896">
        <v>45892</v>
      </c>
      <c r="CH3896">
        <v>45892</v>
      </c>
      <c r="CI3896">
        <v>100</v>
      </c>
      <c r="CJ3896">
        <v>0</v>
      </c>
      <c r="CK3896">
        <f>YEAR(tbl_Opportunity[[#This Row],[Close Date]])</f>
        <v>2019</v>
      </c>
    </row>
    <row r="3897" spans="1:89">
      <c r="A3897" t="s">
        <v>2219</v>
      </c>
      <c r="B3897" t="b">
        <v>0</v>
      </c>
      <c r="D3897" t="b">
        <v>0</v>
      </c>
      <c r="E3897" t="s">
        <v>2873</v>
      </c>
      <c r="H3897" s="1">
        <v>44181</v>
      </c>
      <c r="I3897" t="b">
        <v>1</v>
      </c>
      <c r="L3897" t="s">
        <v>6400</v>
      </c>
      <c r="N3897" t="s">
        <v>345</v>
      </c>
      <c r="O3897" t="s">
        <v>272</v>
      </c>
      <c r="P3897" t="b">
        <v>0</v>
      </c>
      <c r="Q3897" s="2">
        <v>43903.728101851855</v>
      </c>
      <c r="R3897" s="1"/>
      <c r="S3897" t="b">
        <v>0</v>
      </c>
      <c r="U3897" s="1"/>
      <c r="V3897" t="b">
        <v>0</v>
      </c>
      <c r="W3897" s="1">
        <v>43922</v>
      </c>
      <c r="X3897">
        <v>4</v>
      </c>
      <c r="Y3897">
        <v>2020</v>
      </c>
      <c r="Z3897" t="s">
        <v>8</v>
      </c>
      <c r="AA3897" t="s">
        <v>8</v>
      </c>
      <c r="AB3897" t="b">
        <v>0</v>
      </c>
      <c r="AC3897" t="b">
        <v>0</v>
      </c>
      <c r="AE3897" t="b">
        <v>1</v>
      </c>
      <c r="AF3897" t="b">
        <v>0</v>
      </c>
      <c r="AG3897" t="b">
        <v>0</v>
      </c>
      <c r="AH3897" t="s">
        <v>4366</v>
      </c>
      <c r="AI3897" t="b">
        <v>0</v>
      </c>
      <c r="AK3897" t="b">
        <v>0</v>
      </c>
      <c r="AL3897" s="1">
        <v>44181</v>
      </c>
      <c r="AM3897" t="s">
        <v>162</v>
      </c>
      <c r="AN3897" s="2">
        <v>44296.95826388889</v>
      </c>
      <c r="AP3897" s="2">
        <v>44182.04446759259</v>
      </c>
      <c r="AQ3897" s="1"/>
      <c r="AS3897" t="b">
        <v>0</v>
      </c>
      <c r="AV3897" t="s">
        <v>2870</v>
      </c>
      <c r="BB3897" t="s">
        <v>9622</v>
      </c>
      <c r="BD3897" t="b">
        <v>0</v>
      </c>
      <c r="BH3897" t="s">
        <v>272</v>
      </c>
      <c r="BI3897" t="s">
        <v>1243</v>
      </c>
      <c r="BL3897" t="s">
        <v>6400</v>
      </c>
      <c r="BM3897" t="s">
        <v>291</v>
      </c>
      <c r="BN3897" t="s">
        <v>203</v>
      </c>
      <c r="BQ3897" t="s">
        <v>204</v>
      </c>
      <c r="BR3897" t="b">
        <v>0</v>
      </c>
      <c r="BT3897" t="b">
        <v>0</v>
      </c>
      <c r="BW3897" t="s">
        <v>103</v>
      </c>
      <c r="BX3897" t="b">
        <v>0</v>
      </c>
      <c r="BY3897" s="2">
        <v>44376.857581018521</v>
      </c>
      <c r="CB3897" t="b">
        <v>0</v>
      </c>
      <c r="CC3897" t="b">
        <v>1</v>
      </c>
      <c r="CF3897">
        <v>6700</v>
      </c>
      <c r="CH3897">
        <v>6700</v>
      </c>
      <c r="CI3897">
        <v>100</v>
      </c>
      <c r="CJ3897">
        <v>0</v>
      </c>
      <c r="CK3897">
        <f>YEAR(tbl_Opportunity[[#This Row],[Close Date]])</f>
        <v>2020</v>
      </c>
    </row>
    <row r="3898" spans="1:89">
      <c r="A3898" t="s">
        <v>5737</v>
      </c>
      <c r="B3898" t="b">
        <v>0</v>
      </c>
      <c r="D3898" t="b">
        <v>0</v>
      </c>
      <c r="H3898" s="1">
        <v>43818</v>
      </c>
      <c r="I3898" t="b">
        <v>1</v>
      </c>
      <c r="L3898" t="s">
        <v>9555</v>
      </c>
      <c r="M3898" t="s">
        <v>9623</v>
      </c>
      <c r="N3898" t="s">
        <v>345</v>
      </c>
      <c r="O3898" t="s">
        <v>194</v>
      </c>
      <c r="P3898" t="b">
        <v>0</v>
      </c>
      <c r="Q3898" s="2">
        <v>43627.56212962963</v>
      </c>
      <c r="R3898" s="1"/>
      <c r="S3898" t="b">
        <v>0</v>
      </c>
      <c r="U3898" s="1"/>
      <c r="V3898" t="b">
        <v>0</v>
      </c>
      <c r="W3898" s="1">
        <v>43556</v>
      </c>
      <c r="X3898">
        <v>4</v>
      </c>
      <c r="Y3898">
        <v>2019</v>
      </c>
      <c r="Z3898" t="s">
        <v>8</v>
      </c>
      <c r="AA3898" t="s">
        <v>8</v>
      </c>
      <c r="AB3898" t="b">
        <v>0</v>
      </c>
      <c r="AC3898" t="b">
        <v>0</v>
      </c>
      <c r="AE3898" t="b">
        <v>1</v>
      </c>
      <c r="AF3898" t="b">
        <v>0</v>
      </c>
      <c r="AG3898" t="b">
        <v>0</v>
      </c>
      <c r="AH3898" t="s">
        <v>4366</v>
      </c>
      <c r="AI3898" t="b">
        <v>0</v>
      </c>
      <c r="AJ3898" t="s">
        <v>211</v>
      </c>
      <c r="AK3898" t="b">
        <v>0</v>
      </c>
      <c r="AL3898" s="1"/>
      <c r="AM3898" t="s">
        <v>162</v>
      </c>
      <c r="AN3898" s="2">
        <v>44297.83829861111</v>
      </c>
      <c r="AP3898" s="2">
        <v>43818.525590277779</v>
      </c>
      <c r="AQ3898" s="1"/>
      <c r="AS3898" t="b">
        <v>0</v>
      </c>
      <c r="AV3898" t="s">
        <v>213</v>
      </c>
      <c r="AY3898" t="s">
        <v>236</v>
      </c>
      <c r="AZ3898" t="s">
        <v>300</v>
      </c>
      <c r="BB3898" t="s">
        <v>9624</v>
      </c>
      <c r="BD3898" t="b">
        <v>0</v>
      </c>
      <c r="BG3898" t="s">
        <v>9625</v>
      </c>
      <c r="BH3898" t="s">
        <v>194</v>
      </c>
      <c r="BI3898" t="s">
        <v>4697</v>
      </c>
      <c r="BJ3898" t="s">
        <v>216</v>
      </c>
      <c r="BL3898" t="s">
        <v>9555</v>
      </c>
      <c r="BM3898" t="s">
        <v>202</v>
      </c>
      <c r="BN3898" t="s">
        <v>203</v>
      </c>
      <c r="BQ3898" t="s">
        <v>204</v>
      </c>
      <c r="BR3898" t="b">
        <v>0</v>
      </c>
      <c r="BT3898" t="b">
        <v>0</v>
      </c>
      <c r="BW3898" t="s">
        <v>103</v>
      </c>
      <c r="BX3898" t="b">
        <v>0</v>
      </c>
      <c r="BY3898" s="2">
        <v>44376.857569444444</v>
      </c>
      <c r="BZ3898" t="s">
        <v>265</v>
      </c>
      <c r="CB3898" t="b">
        <v>0</v>
      </c>
      <c r="CC3898" t="b">
        <v>1</v>
      </c>
      <c r="CF3898">
        <v>86314</v>
      </c>
      <c r="CH3898">
        <v>86314</v>
      </c>
      <c r="CI3898">
        <v>100</v>
      </c>
      <c r="CJ3898">
        <v>0</v>
      </c>
      <c r="CK3898">
        <f>YEAR(tbl_Opportunity[[#This Row],[Close Date]])</f>
        <v>2019</v>
      </c>
    </row>
    <row r="3899" spans="1:89">
      <c r="A3899" t="s">
        <v>507</v>
      </c>
      <c r="B3899" t="b">
        <v>0</v>
      </c>
      <c r="D3899" t="b">
        <v>0</v>
      </c>
      <c r="H3899" s="1">
        <v>43507</v>
      </c>
      <c r="I3899" t="b">
        <v>1</v>
      </c>
      <c r="L3899" t="s">
        <v>9626</v>
      </c>
      <c r="O3899" t="s">
        <v>99</v>
      </c>
      <c r="P3899" t="b">
        <v>0</v>
      </c>
      <c r="Q3899" s="2">
        <v>43286.745092592595</v>
      </c>
      <c r="R3899" s="1"/>
      <c r="S3899" t="b">
        <v>0</v>
      </c>
      <c r="U3899" s="1"/>
      <c r="V3899" t="b">
        <v>0</v>
      </c>
      <c r="W3899" s="1">
        <v>43466</v>
      </c>
      <c r="X3899">
        <v>1</v>
      </c>
      <c r="Y3899">
        <v>2019</v>
      </c>
      <c r="Z3899" t="s">
        <v>8</v>
      </c>
      <c r="AA3899" t="s">
        <v>8</v>
      </c>
      <c r="AB3899" t="b">
        <v>0</v>
      </c>
      <c r="AC3899" t="b">
        <v>0</v>
      </c>
      <c r="AE3899" t="b">
        <v>1</v>
      </c>
      <c r="AF3899" t="b">
        <v>0</v>
      </c>
      <c r="AG3899" t="b">
        <v>0</v>
      </c>
      <c r="AH3899" t="s">
        <v>1016</v>
      </c>
      <c r="AI3899" t="b">
        <v>0</v>
      </c>
      <c r="AK3899" t="b">
        <v>0</v>
      </c>
      <c r="AL3899" s="1">
        <v>43663</v>
      </c>
      <c r="AM3899" t="s">
        <v>162</v>
      </c>
      <c r="AN3899" s="2">
        <v>44297.838888888888</v>
      </c>
      <c r="AP3899" s="2">
        <v>43836.762685185182</v>
      </c>
      <c r="AQ3899" s="1"/>
      <c r="AS3899" t="b">
        <v>0</v>
      </c>
      <c r="AV3899" t="s">
        <v>213</v>
      </c>
      <c r="BB3899" t="s">
        <v>9627</v>
      </c>
      <c r="BD3899" t="b">
        <v>0</v>
      </c>
      <c r="BH3899" t="s">
        <v>332</v>
      </c>
      <c r="BI3899" t="s">
        <v>155</v>
      </c>
      <c r="BJ3899" t="s">
        <v>95</v>
      </c>
      <c r="BK3899" t="s">
        <v>95</v>
      </c>
      <c r="BQ3899" t="s">
        <v>96</v>
      </c>
      <c r="BR3899" t="b">
        <v>0</v>
      </c>
      <c r="BT3899" t="b">
        <v>0</v>
      </c>
      <c r="BW3899" t="s">
        <v>103</v>
      </c>
      <c r="BX3899" t="b">
        <v>0</v>
      </c>
      <c r="BY3899" s="2">
        <v>44376.857569444444</v>
      </c>
      <c r="CB3899" t="b">
        <v>0</v>
      </c>
      <c r="CC3899" t="b">
        <v>1</v>
      </c>
      <c r="CF3899">
        <v>61647.6</v>
      </c>
      <c r="CH3899">
        <v>61647.6</v>
      </c>
      <c r="CI3899">
        <v>100</v>
      </c>
      <c r="CJ3899">
        <v>0</v>
      </c>
      <c r="CK3899">
        <f>YEAR(tbl_Opportunity[[#This Row],[Close Date]])</f>
        <v>2019</v>
      </c>
    </row>
    <row r="3900" spans="1:89">
      <c r="A3900" t="s">
        <v>3403</v>
      </c>
      <c r="B3900" t="b">
        <v>0</v>
      </c>
      <c r="D3900" t="b">
        <v>0</v>
      </c>
      <c r="H3900" s="1">
        <v>43921</v>
      </c>
      <c r="I3900" t="b">
        <v>1</v>
      </c>
      <c r="O3900" t="s">
        <v>99</v>
      </c>
      <c r="P3900" t="b">
        <v>0</v>
      </c>
      <c r="Q3900" s="2">
        <v>43906.571412037039</v>
      </c>
      <c r="R3900" s="1"/>
      <c r="S3900" t="b">
        <v>0</v>
      </c>
      <c r="U3900" s="1"/>
      <c r="V3900" t="b">
        <v>0</v>
      </c>
      <c r="W3900" s="1">
        <v>43831</v>
      </c>
      <c r="X3900">
        <v>1</v>
      </c>
      <c r="Y3900">
        <v>2020</v>
      </c>
      <c r="Z3900" t="s">
        <v>8</v>
      </c>
      <c r="AA3900" t="s">
        <v>8</v>
      </c>
      <c r="AB3900" t="b">
        <v>0</v>
      </c>
      <c r="AC3900" t="b">
        <v>0</v>
      </c>
      <c r="AE3900" t="b">
        <v>1</v>
      </c>
      <c r="AF3900" t="b">
        <v>0</v>
      </c>
      <c r="AG3900" t="b">
        <v>0</v>
      </c>
      <c r="AH3900" t="s">
        <v>1016</v>
      </c>
      <c r="AI3900" t="b">
        <v>0</v>
      </c>
      <c r="AK3900" t="b">
        <v>0</v>
      </c>
      <c r="AL3900" s="1"/>
      <c r="AM3900" t="s">
        <v>162</v>
      </c>
      <c r="AN3900" s="2">
        <v>44297.838888888888</v>
      </c>
      <c r="AP3900" s="2">
        <v>43922.597638888888</v>
      </c>
      <c r="AQ3900" s="1"/>
      <c r="AS3900" t="b">
        <v>0</v>
      </c>
      <c r="AV3900" t="s">
        <v>213</v>
      </c>
      <c r="BB3900" t="s">
        <v>9628</v>
      </c>
      <c r="BD3900" t="b">
        <v>0</v>
      </c>
      <c r="BH3900" t="s">
        <v>332</v>
      </c>
      <c r="BI3900" t="s">
        <v>155</v>
      </c>
      <c r="BN3900" t="s">
        <v>415</v>
      </c>
      <c r="BQ3900" t="s">
        <v>96</v>
      </c>
      <c r="BR3900" t="b">
        <v>0</v>
      </c>
      <c r="BT3900" t="b">
        <v>0</v>
      </c>
      <c r="BW3900" t="s">
        <v>103</v>
      </c>
      <c r="BX3900" t="b">
        <v>0</v>
      </c>
      <c r="BY3900" s="2">
        <v>44376.857581018521</v>
      </c>
      <c r="CB3900" t="b">
        <v>0</v>
      </c>
      <c r="CC3900" t="b">
        <v>1</v>
      </c>
      <c r="CF3900">
        <v>312000</v>
      </c>
      <c r="CH3900">
        <v>312000</v>
      </c>
      <c r="CI3900">
        <v>100</v>
      </c>
      <c r="CJ3900">
        <v>0</v>
      </c>
      <c r="CK3900">
        <f>YEAR(tbl_Opportunity[[#This Row],[Close Date]])</f>
        <v>2020</v>
      </c>
    </row>
    <row r="3901" spans="1:89">
      <c r="A3901" t="s">
        <v>630</v>
      </c>
      <c r="B3901" t="b">
        <v>0</v>
      </c>
      <c r="D3901" t="b">
        <v>0</v>
      </c>
      <c r="H3901" s="1">
        <v>44273</v>
      </c>
      <c r="I3901" t="b">
        <v>1</v>
      </c>
      <c r="O3901" t="s">
        <v>99</v>
      </c>
      <c r="P3901" t="b">
        <v>0</v>
      </c>
      <c r="Q3901" s="2">
        <v>43872.787256944444</v>
      </c>
      <c r="R3901" s="1"/>
      <c r="S3901" t="b">
        <v>0</v>
      </c>
      <c r="U3901" s="1"/>
      <c r="V3901" t="b">
        <v>0</v>
      </c>
      <c r="W3901" s="1">
        <v>44197</v>
      </c>
      <c r="X3901">
        <v>1</v>
      </c>
      <c r="Y3901">
        <v>2021</v>
      </c>
      <c r="Z3901" t="s">
        <v>8</v>
      </c>
      <c r="AA3901" t="s">
        <v>8</v>
      </c>
      <c r="AB3901" t="b">
        <v>0</v>
      </c>
      <c r="AC3901" t="b">
        <v>0</v>
      </c>
      <c r="AE3901" t="b">
        <v>1</v>
      </c>
      <c r="AF3901" t="b">
        <v>0</v>
      </c>
      <c r="AG3901" t="b">
        <v>0</v>
      </c>
      <c r="AH3901" t="s">
        <v>4808</v>
      </c>
      <c r="AI3901" t="b">
        <v>0</v>
      </c>
      <c r="AK3901" t="b">
        <v>0</v>
      </c>
      <c r="AL3901" s="1">
        <v>43872</v>
      </c>
      <c r="AM3901" t="s">
        <v>99</v>
      </c>
      <c r="AN3901" s="2">
        <v>44284.79488425926</v>
      </c>
      <c r="AP3901" s="2">
        <v>44273.777048611111</v>
      </c>
      <c r="AQ3901" s="1"/>
      <c r="AS3901" t="b">
        <v>0</v>
      </c>
      <c r="AV3901" t="s">
        <v>105</v>
      </c>
      <c r="BB3901" t="s">
        <v>9629</v>
      </c>
      <c r="BD3901" t="b">
        <v>0</v>
      </c>
      <c r="BH3901" t="s">
        <v>142</v>
      </c>
      <c r="BI3901" t="s">
        <v>150</v>
      </c>
      <c r="BN3901" t="s">
        <v>415</v>
      </c>
      <c r="BQ3901" t="s">
        <v>96</v>
      </c>
      <c r="BR3901" t="b">
        <v>0</v>
      </c>
      <c r="BT3901" t="b">
        <v>0</v>
      </c>
      <c r="BW3901" t="s">
        <v>103</v>
      </c>
      <c r="BX3901" t="b">
        <v>0</v>
      </c>
      <c r="BY3901" s="2">
        <v>44376.857581018521</v>
      </c>
      <c r="CB3901" t="b">
        <v>0</v>
      </c>
      <c r="CC3901" t="b">
        <v>1</v>
      </c>
      <c r="CF3901">
        <v>82472.399999999994</v>
      </c>
      <c r="CH3901">
        <v>82472.399999999994</v>
      </c>
      <c r="CI3901">
        <v>100</v>
      </c>
      <c r="CJ3901">
        <v>0</v>
      </c>
      <c r="CK3901">
        <f>YEAR(tbl_Opportunity[[#This Row],[Close Date]])</f>
        <v>2021</v>
      </c>
    </row>
    <row r="3902" spans="1:89">
      <c r="A3902" t="s">
        <v>5595</v>
      </c>
      <c r="B3902" t="b">
        <v>0</v>
      </c>
      <c r="D3902" t="b">
        <v>0</v>
      </c>
      <c r="H3902" s="1">
        <v>44259</v>
      </c>
      <c r="I3902" t="b">
        <v>1</v>
      </c>
      <c r="L3902" t="s">
        <v>9630</v>
      </c>
      <c r="O3902" t="s">
        <v>99</v>
      </c>
      <c r="P3902" t="b">
        <v>0</v>
      </c>
      <c r="Q3902" s="2">
        <v>44155.695381944446</v>
      </c>
      <c r="R3902" s="1"/>
      <c r="S3902" t="b">
        <v>0</v>
      </c>
      <c r="U3902" s="1"/>
      <c r="V3902" t="b">
        <v>0</v>
      </c>
      <c r="W3902" s="1">
        <v>44197</v>
      </c>
      <c r="X3902">
        <v>1</v>
      </c>
      <c r="Y3902">
        <v>2021</v>
      </c>
      <c r="Z3902" t="s">
        <v>8</v>
      </c>
      <c r="AA3902" t="s">
        <v>8</v>
      </c>
      <c r="AB3902" t="b">
        <v>0</v>
      </c>
      <c r="AC3902" t="b">
        <v>0</v>
      </c>
      <c r="AE3902" t="b">
        <v>1</v>
      </c>
      <c r="AF3902" t="b">
        <v>0</v>
      </c>
      <c r="AG3902" t="b">
        <v>0</v>
      </c>
      <c r="AH3902" t="s">
        <v>4812</v>
      </c>
      <c r="AI3902" t="b">
        <v>0</v>
      </c>
      <c r="AK3902" t="b">
        <v>0</v>
      </c>
      <c r="AL3902" s="1">
        <v>44155</v>
      </c>
      <c r="AM3902" t="s">
        <v>162</v>
      </c>
      <c r="AN3902" s="2">
        <v>44297.838888888888</v>
      </c>
      <c r="AP3902" s="2">
        <v>44260.563090277778</v>
      </c>
      <c r="AQ3902" s="1"/>
      <c r="AS3902" t="b">
        <v>0</v>
      </c>
      <c r="AV3902" t="s">
        <v>213</v>
      </c>
      <c r="BB3902" t="s">
        <v>9631</v>
      </c>
      <c r="BD3902" t="b">
        <v>0</v>
      </c>
      <c r="BH3902" t="s">
        <v>332</v>
      </c>
      <c r="BI3902" t="s">
        <v>150</v>
      </c>
      <c r="BN3902" t="s">
        <v>415</v>
      </c>
      <c r="BQ3902" t="s">
        <v>96</v>
      </c>
      <c r="BR3902" t="b">
        <v>0</v>
      </c>
      <c r="BT3902" t="b">
        <v>0</v>
      </c>
      <c r="BW3902" t="s">
        <v>103</v>
      </c>
      <c r="BX3902" t="b">
        <v>0</v>
      </c>
      <c r="BY3902" s="2">
        <v>44376.857581018521</v>
      </c>
      <c r="CB3902" t="b">
        <v>0</v>
      </c>
      <c r="CC3902" t="b">
        <v>1</v>
      </c>
      <c r="CF3902">
        <v>148200</v>
      </c>
      <c r="CH3902">
        <v>148200</v>
      </c>
      <c r="CI3902">
        <v>100</v>
      </c>
      <c r="CJ3902">
        <v>0</v>
      </c>
      <c r="CK3902">
        <f>YEAR(tbl_Opportunity[[#This Row],[Close Date]])</f>
        <v>2021</v>
      </c>
    </row>
    <row r="3903" spans="1:89">
      <c r="A3903" t="s">
        <v>2542</v>
      </c>
      <c r="B3903" t="b">
        <v>0</v>
      </c>
      <c r="D3903" t="b">
        <v>0</v>
      </c>
      <c r="H3903" s="1">
        <v>44216</v>
      </c>
      <c r="I3903" t="b">
        <v>1</v>
      </c>
      <c r="L3903" t="s">
        <v>9632</v>
      </c>
      <c r="O3903" t="s">
        <v>99</v>
      </c>
      <c r="P3903" t="b">
        <v>0</v>
      </c>
      <c r="Q3903" s="2">
        <v>44207.813587962963</v>
      </c>
      <c r="R3903" s="1"/>
      <c r="S3903" t="b">
        <v>0</v>
      </c>
      <c r="U3903" s="1"/>
      <c r="V3903" t="b">
        <v>0</v>
      </c>
      <c r="W3903" s="1">
        <v>44197</v>
      </c>
      <c r="X3903">
        <v>1</v>
      </c>
      <c r="Y3903">
        <v>2021</v>
      </c>
      <c r="Z3903" t="s">
        <v>8</v>
      </c>
      <c r="AA3903" t="s">
        <v>8</v>
      </c>
      <c r="AB3903" t="b">
        <v>0</v>
      </c>
      <c r="AC3903" t="b">
        <v>0</v>
      </c>
      <c r="AE3903" t="b">
        <v>1</v>
      </c>
      <c r="AF3903" t="b">
        <v>0</v>
      </c>
      <c r="AG3903" t="b">
        <v>0</v>
      </c>
      <c r="AH3903" t="s">
        <v>1016</v>
      </c>
      <c r="AI3903" t="b">
        <v>0</v>
      </c>
      <c r="AK3903" t="b">
        <v>0</v>
      </c>
      <c r="AL3903" s="1">
        <v>44211</v>
      </c>
      <c r="AM3903" t="s">
        <v>162</v>
      </c>
      <c r="AN3903" s="2">
        <v>44297.838888888888</v>
      </c>
      <c r="AP3903" s="2">
        <v>44216.916481481479</v>
      </c>
      <c r="AQ3903" s="1"/>
      <c r="AS3903" t="b">
        <v>0</v>
      </c>
      <c r="AV3903" t="s">
        <v>213</v>
      </c>
      <c r="BB3903" t="s">
        <v>9633</v>
      </c>
      <c r="BD3903" t="b">
        <v>0</v>
      </c>
      <c r="BH3903" t="s">
        <v>332</v>
      </c>
      <c r="BI3903" t="s">
        <v>150</v>
      </c>
      <c r="BN3903" t="s">
        <v>415</v>
      </c>
      <c r="BP3903" t="s">
        <v>9634</v>
      </c>
      <c r="BQ3903" t="s">
        <v>96</v>
      </c>
      <c r="BR3903" t="b">
        <v>0</v>
      </c>
      <c r="BT3903" t="b">
        <v>0</v>
      </c>
      <c r="BW3903" t="s">
        <v>103</v>
      </c>
      <c r="BX3903" t="b">
        <v>0</v>
      </c>
      <c r="BY3903" s="2">
        <v>44376.857581018521</v>
      </c>
      <c r="CB3903" t="b">
        <v>0</v>
      </c>
      <c r="CC3903" t="b">
        <v>1</v>
      </c>
      <c r="CF3903">
        <v>58500</v>
      </c>
      <c r="CH3903">
        <v>58500</v>
      </c>
      <c r="CI3903">
        <v>100</v>
      </c>
      <c r="CJ3903">
        <v>0</v>
      </c>
      <c r="CK3903">
        <f>YEAR(tbl_Opportunity[[#This Row],[Close Date]])</f>
        <v>2021</v>
      </c>
    </row>
    <row r="3904" spans="1:89">
      <c r="A3904" t="s">
        <v>3403</v>
      </c>
      <c r="B3904" t="b">
        <v>0</v>
      </c>
      <c r="D3904" t="b">
        <v>0</v>
      </c>
      <c r="H3904" s="1">
        <v>44255</v>
      </c>
      <c r="I3904" t="b">
        <v>1</v>
      </c>
      <c r="L3904" t="s">
        <v>3412</v>
      </c>
      <c r="O3904" t="s">
        <v>99</v>
      </c>
      <c r="P3904" t="b">
        <v>0</v>
      </c>
      <c r="Q3904" s="2">
        <v>44229.696111111109</v>
      </c>
      <c r="R3904" s="1"/>
      <c r="S3904" t="b">
        <v>0</v>
      </c>
      <c r="U3904" s="1"/>
      <c r="V3904" t="b">
        <v>0</v>
      </c>
      <c r="W3904" s="1">
        <v>44197</v>
      </c>
      <c r="X3904">
        <v>1</v>
      </c>
      <c r="Y3904">
        <v>2021</v>
      </c>
      <c r="Z3904" t="s">
        <v>8</v>
      </c>
      <c r="AA3904" t="s">
        <v>8</v>
      </c>
      <c r="AB3904" t="b">
        <v>0</v>
      </c>
      <c r="AC3904" t="b">
        <v>0</v>
      </c>
      <c r="AE3904" t="b">
        <v>1</v>
      </c>
      <c r="AF3904" t="b">
        <v>0</v>
      </c>
      <c r="AG3904" t="b">
        <v>0</v>
      </c>
      <c r="AH3904" t="s">
        <v>1016</v>
      </c>
      <c r="AI3904" t="b">
        <v>0</v>
      </c>
      <c r="AK3904" t="b">
        <v>0</v>
      </c>
      <c r="AL3904" s="1">
        <v>44229</v>
      </c>
      <c r="AM3904" t="s">
        <v>162</v>
      </c>
      <c r="AN3904" s="2">
        <v>44297.838888888888</v>
      </c>
      <c r="AP3904" s="2">
        <v>44235.627083333333</v>
      </c>
      <c r="AQ3904" s="1"/>
      <c r="AS3904" t="b">
        <v>0</v>
      </c>
      <c r="AV3904" t="s">
        <v>213</v>
      </c>
      <c r="BB3904" t="s">
        <v>9635</v>
      </c>
      <c r="BD3904" t="b">
        <v>0</v>
      </c>
      <c r="BH3904" t="s">
        <v>332</v>
      </c>
      <c r="BI3904" t="s">
        <v>155</v>
      </c>
      <c r="BN3904" t="s">
        <v>415</v>
      </c>
      <c r="BQ3904" t="s">
        <v>96</v>
      </c>
      <c r="BR3904" t="b">
        <v>0</v>
      </c>
      <c r="BT3904" t="b">
        <v>0</v>
      </c>
      <c r="BW3904" t="s">
        <v>103</v>
      </c>
      <c r="BX3904" t="b">
        <v>0</v>
      </c>
      <c r="BY3904" s="2">
        <v>44376.857581018521</v>
      </c>
      <c r="CB3904" t="b">
        <v>0</v>
      </c>
      <c r="CC3904" t="b">
        <v>1</v>
      </c>
      <c r="CF3904">
        <v>39000</v>
      </c>
      <c r="CH3904">
        <v>39000</v>
      </c>
      <c r="CI3904">
        <v>100</v>
      </c>
      <c r="CJ3904">
        <v>0</v>
      </c>
      <c r="CK3904">
        <f>YEAR(tbl_Opportunity[[#This Row],[Close Date]])</f>
        <v>2021</v>
      </c>
    </row>
    <row r="3905" spans="1:89">
      <c r="A3905" t="s">
        <v>3898</v>
      </c>
      <c r="B3905" t="b">
        <v>0</v>
      </c>
      <c r="D3905" t="b">
        <v>0</v>
      </c>
      <c r="H3905" s="1">
        <v>44245</v>
      </c>
      <c r="I3905" t="b">
        <v>1</v>
      </c>
      <c r="O3905" t="s">
        <v>99</v>
      </c>
      <c r="P3905" t="b">
        <v>0</v>
      </c>
      <c r="Q3905" s="2">
        <v>44245.813969907409</v>
      </c>
      <c r="R3905" s="1"/>
      <c r="S3905" t="b">
        <v>0</v>
      </c>
      <c r="U3905" s="1"/>
      <c r="V3905" t="b">
        <v>0</v>
      </c>
      <c r="W3905" s="1">
        <v>44197</v>
      </c>
      <c r="X3905">
        <v>1</v>
      </c>
      <c r="Y3905">
        <v>2021</v>
      </c>
      <c r="Z3905" t="s">
        <v>8</v>
      </c>
      <c r="AA3905" t="s">
        <v>8</v>
      </c>
      <c r="AB3905" t="b">
        <v>0</v>
      </c>
      <c r="AC3905" t="b">
        <v>0</v>
      </c>
      <c r="AE3905" t="b">
        <v>1</v>
      </c>
      <c r="AF3905" t="b">
        <v>0</v>
      </c>
      <c r="AG3905" t="b">
        <v>0</v>
      </c>
      <c r="AH3905" t="s">
        <v>1016</v>
      </c>
      <c r="AI3905" t="b">
        <v>0</v>
      </c>
      <c r="AK3905" t="b">
        <v>0</v>
      </c>
      <c r="AL3905" s="1"/>
      <c r="AM3905" t="s">
        <v>162</v>
      </c>
      <c r="AN3905" s="2">
        <v>44297.8278587963</v>
      </c>
      <c r="AP3905" s="2"/>
      <c r="AQ3905" s="1"/>
      <c r="AS3905" t="b">
        <v>0</v>
      </c>
      <c r="AV3905" t="s">
        <v>153</v>
      </c>
      <c r="BB3905" t="s">
        <v>9636</v>
      </c>
      <c r="BD3905" t="b">
        <v>0</v>
      </c>
      <c r="BH3905" t="s">
        <v>114</v>
      </c>
      <c r="BI3905" t="s">
        <v>155</v>
      </c>
      <c r="BN3905" t="s">
        <v>415</v>
      </c>
      <c r="BQ3905" t="s">
        <v>96</v>
      </c>
      <c r="BR3905" t="b">
        <v>0</v>
      </c>
      <c r="BT3905" t="b">
        <v>0</v>
      </c>
      <c r="BW3905" t="s">
        <v>103</v>
      </c>
      <c r="BX3905" t="b">
        <v>0</v>
      </c>
      <c r="BY3905" s="2">
        <v>44376.857581018521</v>
      </c>
      <c r="CB3905" t="b">
        <v>0</v>
      </c>
      <c r="CC3905" t="b">
        <v>1</v>
      </c>
      <c r="CF3905">
        <v>149.25</v>
      </c>
      <c r="CH3905">
        <v>149.25</v>
      </c>
      <c r="CI3905">
        <v>100</v>
      </c>
      <c r="CJ3905">
        <v>0</v>
      </c>
      <c r="CK3905">
        <f>YEAR(tbl_Opportunity[[#This Row],[Close Date]])</f>
        <v>2021</v>
      </c>
    </row>
    <row r="3906" spans="1:89">
      <c r="A3906" t="s">
        <v>3775</v>
      </c>
      <c r="B3906" t="b">
        <v>0</v>
      </c>
      <c r="D3906" t="b">
        <v>0</v>
      </c>
      <c r="H3906" s="1">
        <v>44280</v>
      </c>
      <c r="I3906" t="b">
        <v>1</v>
      </c>
      <c r="L3906" t="s">
        <v>9637</v>
      </c>
      <c r="O3906" t="s">
        <v>387</v>
      </c>
      <c r="P3906" t="b">
        <v>0</v>
      </c>
      <c r="Q3906" s="2">
        <v>44070.228009259263</v>
      </c>
      <c r="R3906" s="1"/>
      <c r="S3906" t="b">
        <v>0</v>
      </c>
      <c r="U3906" s="1"/>
      <c r="V3906" t="b">
        <v>0</v>
      </c>
      <c r="W3906" s="1">
        <v>44197</v>
      </c>
      <c r="X3906">
        <v>1</v>
      </c>
      <c r="Y3906">
        <v>2021</v>
      </c>
      <c r="Z3906" t="s">
        <v>8</v>
      </c>
      <c r="AA3906" t="s">
        <v>8</v>
      </c>
      <c r="AB3906" t="b">
        <v>0</v>
      </c>
      <c r="AC3906" t="b">
        <v>0</v>
      </c>
      <c r="AD3906" t="s">
        <v>646</v>
      </c>
      <c r="AE3906" t="b">
        <v>1</v>
      </c>
      <c r="AF3906" t="b">
        <v>0</v>
      </c>
      <c r="AG3906" t="b">
        <v>0</v>
      </c>
      <c r="AH3906" t="s">
        <v>4808</v>
      </c>
      <c r="AI3906" t="b">
        <v>0</v>
      </c>
      <c r="AK3906" t="b">
        <v>0</v>
      </c>
      <c r="AL3906" s="1"/>
      <c r="AM3906" t="s">
        <v>162</v>
      </c>
      <c r="AN3906" s="2">
        <v>44297.838888888888</v>
      </c>
      <c r="AP3906" s="2">
        <v>44281.101863425924</v>
      </c>
      <c r="AQ3906" s="1"/>
      <c r="AS3906" t="b">
        <v>0</v>
      </c>
      <c r="AV3906" t="s">
        <v>213</v>
      </c>
      <c r="BB3906" t="s">
        <v>9638</v>
      </c>
      <c r="BD3906" t="b">
        <v>0</v>
      </c>
      <c r="BH3906" t="s">
        <v>387</v>
      </c>
      <c r="BI3906" t="s">
        <v>150</v>
      </c>
      <c r="BN3906" t="s">
        <v>415</v>
      </c>
      <c r="BQ3906" t="s">
        <v>96</v>
      </c>
      <c r="BR3906" t="b">
        <v>0</v>
      </c>
      <c r="BT3906" t="b">
        <v>0</v>
      </c>
      <c r="BW3906" t="s">
        <v>103</v>
      </c>
      <c r="BX3906" t="b">
        <v>0</v>
      </c>
      <c r="BY3906" s="2">
        <v>44376.857581018521</v>
      </c>
      <c r="CB3906" t="b">
        <v>0</v>
      </c>
      <c r="CC3906" t="b">
        <v>1</v>
      </c>
      <c r="CF3906">
        <v>304332.94</v>
      </c>
      <c r="CH3906">
        <v>304332.94</v>
      </c>
      <c r="CI3906">
        <v>100</v>
      </c>
      <c r="CJ3906">
        <v>0</v>
      </c>
      <c r="CK3906">
        <f>YEAR(tbl_Opportunity[[#This Row],[Close Date]])</f>
        <v>2021</v>
      </c>
    </row>
    <row r="3907" spans="1:89">
      <c r="A3907" t="s">
        <v>9639</v>
      </c>
      <c r="B3907" t="b">
        <v>0</v>
      </c>
      <c r="D3907" t="b">
        <v>0</v>
      </c>
      <c r="H3907" s="1">
        <v>43906</v>
      </c>
      <c r="I3907" t="b">
        <v>1</v>
      </c>
      <c r="O3907" t="s">
        <v>114</v>
      </c>
      <c r="P3907" t="b">
        <v>0</v>
      </c>
      <c r="Q3907" s="2">
        <v>43839.841990740744</v>
      </c>
      <c r="R3907" s="1"/>
      <c r="S3907" t="b">
        <v>0</v>
      </c>
      <c r="U3907" s="1"/>
      <c r="V3907" t="b">
        <v>0</v>
      </c>
      <c r="W3907" s="1">
        <v>43831</v>
      </c>
      <c r="X3907">
        <v>1</v>
      </c>
      <c r="Y3907">
        <v>2020</v>
      </c>
      <c r="Z3907" t="s">
        <v>8</v>
      </c>
      <c r="AA3907" t="s">
        <v>8</v>
      </c>
      <c r="AB3907" t="b">
        <v>0</v>
      </c>
      <c r="AC3907" t="b">
        <v>0</v>
      </c>
      <c r="AE3907" t="b">
        <v>1</v>
      </c>
      <c r="AF3907" t="b">
        <v>0</v>
      </c>
      <c r="AG3907" t="b">
        <v>0</v>
      </c>
      <c r="AH3907" t="s">
        <v>1016</v>
      </c>
      <c r="AI3907" t="b">
        <v>0</v>
      </c>
      <c r="AK3907" t="b">
        <v>0</v>
      </c>
      <c r="AL3907" s="1">
        <v>43901</v>
      </c>
      <c r="AM3907" t="s">
        <v>99</v>
      </c>
      <c r="AN3907" s="2">
        <v>44186.750833333332</v>
      </c>
      <c r="AP3907" s="2">
        <v>43906.587268518517</v>
      </c>
      <c r="AQ3907" s="1"/>
      <c r="AS3907" t="b">
        <v>0</v>
      </c>
      <c r="AV3907" t="s">
        <v>4734</v>
      </c>
      <c r="BB3907" t="s">
        <v>9640</v>
      </c>
      <c r="BD3907" t="b">
        <v>0</v>
      </c>
      <c r="BH3907" t="s">
        <v>114</v>
      </c>
      <c r="BI3907" t="s">
        <v>155</v>
      </c>
      <c r="BJ3907" t="s">
        <v>95</v>
      </c>
      <c r="BK3907" t="s">
        <v>95</v>
      </c>
      <c r="BN3907" t="s">
        <v>415</v>
      </c>
      <c r="BQ3907" t="s">
        <v>96</v>
      </c>
      <c r="BR3907" t="b">
        <v>0</v>
      </c>
      <c r="BT3907" t="b">
        <v>0</v>
      </c>
      <c r="BW3907" t="s">
        <v>103</v>
      </c>
      <c r="BX3907" t="b">
        <v>0</v>
      </c>
      <c r="BY3907" s="2">
        <v>44376.857581018521</v>
      </c>
      <c r="CB3907" t="b">
        <v>0</v>
      </c>
      <c r="CC3907" t="b">
        <v>1</v>
      </c>
      <c r="CF3907">
        <v>81781.06</v>
      </c>
      <c r="CH3907">
        <v>81781.06</v>
      </c>
      <c r="CI3907">
        <v>100</v>
      </c>
      <c r="CJ3907">
        <v>0</v>
      </c>
      <c r="CK3907">
        <f>YEAR(tbl_Opportunity[[#This Row],[Close Date]])</f>
        <v>2020</v>
      </c>
    </row>
    <row r="3908" spans="1:89">
      <c r="A3908" t="s">
        <v>5523</v>
      </c>
      <c r="B3908" t="b">
        <v>0</v>
      </c>
      <c r="D3908" t="b">
        <v>0</v>
      </c>
      <c r="H3908" s="1">
        <v>44286</v>
      </c>
      <c r="I3908" t="b">
        <v>1</v>
      </c>
      <c r="O3908" t="s">
        <v>99</v>
      </c>
      <c r="P3908" t="b">
        <v>0</v>
      </c>
      <c r="Q3908" s="2">
        <v>44284.914305555554</v>
      </c>
      <c r="R3908" s="1"/>
      <c r="S3908" t="b">
        <v>0</v>
      </c>
      <c r="T3908" t="s">
        <v>5524</v>
      </c>
      <c r="U3908" s="1">
        <v>44456</v>
      </c>
      <c r="V3908" t="b">
        <v>0</v>
      </c>
      <c r="W3908" s="1">
        <v>44197</v>
      </c>
      <c r="X3908">
        <v>1</v>
      </c>
      <c r="Y3908">
        <v>2021</v>
      </c>
      <c r="Z3908" t="s">
        <v>8</v>
      </c>
      <c r="AA3908" t="s">
        <v>8</v>
      </c>
      <c r="AB3908" t="b">
        <v>0</v>
      </c>
      <c r="AC3908" t="b">
        <v>0</v>
      </c>
      <c r="AD3908" t="s">
        <v>413</v>
      </c>
      <c r="AE3908" t="b">
        <v>1</v>
      </c>
      <c r="AF3908" t="b">
        <v>0</v>
      </c>
      <c r="AG3908" t="b">
        <v>0</v>
      </c>
      <c r="AH3908" t="s">
        <v>4808</v>
      </c>
      <c r="AI3908" t="b">
        <v>0</v>
      </c>
      <c r="AK3908" t="b">
        <v>0</v>
      </c>
      <c r="AL3908" s="1"/>
      <c r="AM3908" t="s">
        <v>162</v>
      </c>
      <c r="AN3908" s="2">
        <v>44297.838888888888</v>
      </c>
      <c r="AP3908" s="2">
        <v>44286.731770833336</v>
      </c>
      <c r="AQ3908" s="1"/>
      <c r="AS3908" t="b">
        <v>0</v>
      </c>
      <c r="AV3908" t="s">
        <v>213</v>
      </c>
      <c r="BB3908" t="s">
        <v>9641</v>
      </c>
      <c r="BD3908" t="b">
        <v>0</v>
      </c>
      <c r="BH3908" t="s">
        <v>387</v>
      </c>
      <c r="BI3908" t="s">
        <v>150</v>
      </c>
      <c r="BK3908" t="s">
        <v>95</v>
      </c>
      <c r="BN3908" t="s">
        <v>415</v>
      </c>
      <c r="BP3908" t="s">
        <v>9642</v>
      </c>
      <c r="BQ3908" t="s">
        <v>96</v>
      </c>
      <c r="BR3908" t="b">
        <v>0</v>
      </c>
      <c r="BT3908" t="b">
        <v>0</v>
      </c>
      <c r="BW3908" t="s">
        <v>103</v>
      </c>
      <c r="BX3908" t="b">
        <v>0</v>
      </c>
      <c r="BY3908" s="2">
        <v>44376.857581018521</v>
      </c>
      <c r="CB3908" t="b">
        <v>0</v>
      </c>
      <c r="CC3908" t="b">
        <v>1</v>
      </c>
      <c r="CF3908">
        <v>352707</v>
      </c>
      <c r="CH3908">
        <v>352707</v>
      </c>
      <c r="CI3908">
        <v>100</v>
      </c>
      <c r="CJ3908">
        <v>0</v>
      </c>
      <c r="CK3908">
        <f>YEAR(tbl_Opportunity[[#This Row],[Close Date]])</f>
        <v>2021</v>
      </c>
    </row>
    <row r="3909" spans="1:89">
      <c r="A3909" t="s">
        <v>3460</v>
      </c>
      <c r="B3909" t="b">
        <v>0</v>
      </c>
      <c r="D3909" t="b">
        <v>0</v>
      </c>
      <c r="H3909" s="1">
        <v>44274</v>
      </c>
      <c r="I3909" t="b">
        <v>1</v>
      </c>
      <c r="L3909" t="s">
        <v>9643</v>
      </c>
      <c r="O3909" t="s">
        <v>387</v>
      </c>
      <c r="P3909" t="b">
        <v>0</v>
      </c>
      <c r="Q3909" s="2">
        <v>44130.190775462965</v>
      </c>
      <c r="R3909" s="1"/>
      <c r="S3909" t="b">
        <v>0</v>
      </c>
      <c r="T3909" t="s">
        <v>3461</v>
      </c>
      <c r="U3909" s="1">
        <v>44491</v>
      </c>
      <c r="V3909" t="b">
        <v>0</v>
      </c>
      <c r="W3909" s="1">
        <v>44197</v>
      </c>
      <c r="X3909">
        <v>1</v>
      </c>
      <c r="Y3909">
        <v>2021</v>
      </c>
      <c r="Z3909" t="s">
        <v>8</v>
      </c>
      <c r="AA3909" t="s">
        <v>8</v>
      </c>
      <c r="AB3909" t="b">
        <v>0</v>
      </c>
      <c r="AC3909" t="b">
        <v>0</v>
      </c>
      <c r="AD3909" t="s">
        <v>646</v>
      </c>
      <c r="AE3909" t="b">
        <v>1</v>
      </c>
      <c r="AF3909" t="b">
        <v>0</v>
      </c>
      <c r="AG3909" t="b">
        <v>0</v>
      </c>
      <c r="AH3909" t="s">
        <v>4808</v>
      </c>
      <c r="AI3909" t="b">
        <v>0</v>
      </c>
      <c r="AK3909" t="b">
        <v>0</v>
      </c>
      <c r="AL3909" s="1"/>
      <c r="AM3909" t="s">
        <v>162</v>
      </c>
      <c r="AN3909" s="2">
        <v>44297.838888888888</v>
      </c>
      <c r="AP3909" s="2">
        <v>44277.159826388888</v>
      </c>
      <c r="AQ3909" s="1"/>
      <c r="AS3909" t="b">
        <v>0</v>
      </c>
      <c r="AV3909" t="s">
        <v>213</v>
      </c>
      <c r="BB3909" t="s">
        <v>9644</v>
      </c>
      <c r="BD3909" t="b">
        <v>0</v>
      </c>
      <c r="BH3909" t="s">
        <v>387</v>
      </c>
      <c r="BI3909" t="s">
        <v>150</v>
      </c>
      <c r="BK3909" t="s">
        <v>95</v>
      </c>
      <c r="BN3909" t="s">
        <v>415</v>
      </c>
      <c r="BP3909" t="s">
        <v>9645</v>
      </c>
      <c r="BQ3909" t="s">
        <v>96</v>
      </c>
      <c r="BR3909" t="b">
        <v>0</v>
      </c>
      <c r="BT3909" t="b">
        <v>0</v>
      </c>
      <c r="BW3909" t="s">
        <v>103</v>
      </c>
      <c r="BX3909" t="b">
        <v>0</v>
      </c>
      <c r="BY3909" s="2">
        <v>44376.857581018521</v>
      </c>
      <c r="CB3909" t="b">
        <v>0</v>
      </c>
      <c r="CC3909" t="b">
        <v>1</v>
      </c>
      <c r="CF3909">
        <v>71450.100000000006</v>
      </c>
      <c r="CH3909">
        <v>71450.100000000006</v>
      </c>
      <c r="CI3909">
        <v>100</v>
      </c>
      <c r="CJ3909">
        <v>0</v>
      </c>
      <c r="CK3909">
        <f>YEAR(tbl_Opportunity[[#This Row],[Close Date]])</f>
        <v>2021</v>
      </c>
    </row>
    <row r="3910" spans="1:89">
      <c r="A3910" t="s">
        <v>2686</v>
      </c>
      <c r="B3910" t="b">
        <v>0</v>
      </c>
      <c r="D3910" t="b">
        <v>0</v>
      </c>
      <c r="E3910" t="s">
        <v>3016</v>
      </c>
      <c r="H3910" s="1">
        <v>44237</v>
      </c>
      <c r="I3910" t="b">
        <v>1</v>
      </c>
      <c r="L3910" t="s">
        <v>9646</v>
      </c>
      <c r="O3910" t="s">
        <v>142</v>
      </c>
      <c r="P3910" t="b">
        <v>0</v>
      </c>
      <c r="Q3910" s="2">
        <v>44203.878032407411</v>
      </c>
      <c r="R3910" s="1"/>
      <c r="S3910" t="b">
        <v>0</v>
      </c>
      <c r="T3910" t="s">
        <v>1346</v>
      </c>
      <c r="U3910" s="1">
        <v>44286</v>
      </c>
      <c r="V3910" t="b">
        <v>0</v>
      </c>
      <c r="W3910" s="1">
        <v>44197</v>
      </c>
      <c r="X3910">
        <v>1</v>
      </c>
      <c r="Y3910">
        <v>2021</v>
      </c>
      <c r="Z3910" t="s">
        <v>8</v>
      </c>
      <c r="AA3910" t="s">
        <v>8</v>
      </c>
      <c r="AB3910" t="b">
        <v>0</v>
      </c>
      <c r="AC3910" t="b">
        <v>0</v>
      </c>
      <c r="AD3910" t="s">
        <v>654</v>
      </c>
      <c r="AE3910" t="b">
        <v>1</v>
      </c>
      <c r="AF3910" t="b">
        <v>0</v>
      </c>
      <c r="AG3910" t="b">
        <v>0</v>
      </c>
      <c r="AH3910" t="s">
        <v>4808</v>
      </c>
      <c r="AI3910" t="b">
        <v>0</v>
      </c>
      <c r="AK3910" t="b">
        <v>0</v>
      </c>
      <c r="AL3910" s="1">
        <v>44278</v>
      </c>
      <c r="AM3910" t="s">
        <v>99</v>
      </c>
      <c r="AN3910" s="2">
        <v>44238.598391203705</v>
      </c>
      <c r="AP3910" s="2">
        <v>44237.862361111111</v>
      </c>
      <c r="AQ3910" s="1"/>
      <c r="AS3910" t="b">
        <v>0</v>
      </c>
      <c r="AV3910" t="s">
        <v>176</v>
      </c>
      <c r="BB3910" t="s">
        <v>9647</v>
      </c>
      <c r="BD3910" t="b">
        <v>0</v>
      </c>
      <c r="BH3910" t="s">
        <v>142</v>
      </c>
      <c r="BI3910" t="s">
        <v>150</v>
      </c>
      <c r="BK3910" t="s">
        <v>95</v>
      </c>
      <c r="BN3910" t="s">
        <v>415</v>
      </c>
      <c r="BP3910" t="s">
        <v>9648</v>
      </c>
      <c r="BQ3910" t="s">
        <v>96</v>
      </c>
      <c r="BR3910" t="b">
        <v>0</v>
      </c>
      <c r="BT3910" t="b">
        <v>0</v>
      </c>
      <c r="BW3910" t="s">
        <v>103</v>
      </c>
      <c r="BX3910" t="b">
        <v>0</v>
      </c>
      <c r="BY3910" s="2">
        <v>44376.857581018521</v>
      </c>
      <c r="CB3910" t="b">
        <v>0</v>
      </c>
      <c r="CC3910" t="b">
        <v>1</v>
      </c>
      <c r="CF3910">
        <v>59465.7</v>
      </c>
      <c r="CH3910">
        <v>59465.7</v>
      </c>
      <c r="CI3910">
        <v>100</v>
      </c>
      <c r="CJ3910">
        <v>0</v>
      </c>
      <c r="CK3910">
        <f>YEAR(tbl_Opportunity[[#This Row],[Close Date]])</f>
        <v>2021</v>
      </c>
    </row>
    <row r="3911" spans="1:89">
      <c r="A3911" t="s">
        <v>3910</v>
      </c>
      <c r="B3911" t="b">
        <v>0</v>
      </c>
      <c r="D3911" t="b">
        <v>0</v>
      </c>
      <c r="H3911" s="1">
        <v>44238</v>
      </c>
      <c r="I3911" t="b">
        <v>1</v>
      </c>
      <c r="O3911" t="s">
        <v>142</v>
      </c>
      <c r="P3911" t="b">
        <v>0</v>
      </c>
      <c r="Q3911" s="2">
        <v>43769.820902777778</v>
      </c>
      <c r="R3911" s="1"/>
      <c r="S3911" t="b">
        <v>0</v>
      </c>
      <c r="T3911" t="s">
        <v>2618</v>
      </c>
      <c r="U3911" s="1">
        <v>44286</v>
      </c>
      <c r="V3911" t="b">
        <v>0</v>
      </c>
      <c r="W3911" s="1">
        <v>44197</v>
      </c>
      <c r="X3911">
        <v>1</v>
      </c>
      <c r="Y3911">
        <v>2021</v>
      </c>
      <c r="Z3911" t="s">
        <v>8</v>
      </c>
      <c r="AA3911" t="s">
        <v>8</v>
      </c>
      <c r="AB3911" t="b">
        <v>0</v>
      </c>
      <c r="AC3911" t="b">
        <v>0</v>
      </c>
      <c r="AE3911" t="b">
        <v>1</v>
      </c>
      <c r="AF3911" t="b">
        <v>0</v>
      </c>
      <c r="AG3911" t="b">
        <v>0</v>
      </c>
      <c r="AH3911" t="s">
        <v>4808</v>
      </c>
      <c r="AI3911" t="b">
        <v>0</v>
      </c>
      <c r="AK3911" t="b">
        <v>0</v>
      </c>
      <c r="AL3911" s="1">
        <v>44223</v>
      </c>
      <c r="AM3911" t="s">
        <v>162</v>
      </c>
      <c r="AN3911" s="2">
        <v>44299.571134259262</v>
      </c>
      <c r="AP3911" s="2">
        <v>44238.672546296293</v>
      </c>
      <c r="AQ3911" s="1"/>
      <c r="AS3911" t="b">
        <v>0</v>
      </c>
      <c r="AV3911" t="s">
        <v>153</v>
      </c>
      <c r="BB3911" t="s">
        <v>9649</v>
      </c>
      <c r="BD3911" t="b">
        <v>0</v>
      </c>
      <c r="BH3911" t="s">
        <v>142</v>
      </c>
      <c r="BI3911" t="s">
        <v>150</v>
      </c>
      <c r="BJ3911" t="s">
        <v>95</v>
      </c>
      <c r="BK3911" t="s">
        <v>95</v>
      </c>
      <c r="BN3911" t="s">
        <v>415</v>
      </c>
      <c r="BQ3911" t="s">
        <v>96</v>
      </c>
      <c r="BR3911" t="b">
        <v>0</v>
      </c>
      <c r="BT3911" t="b">
        <v>0</v>
      </c>
      <c r="BW3911" t="s">
        <v>103</v>
      </c>
      <c r="BX3911" t="b">
        <v>0</v>
      </c>
      <c r="BY3911" s="2">
        <v>44376.857581018521</v>
      </c>
      <c r="CB3911" t="b">
        <v>0</v>
      </c>
      <c r="CC3911" t="b">
        <v>1</v>
      </c>
      <c r="CF3911">
        <v>324373.84999999998</v>
      </c>
      <c r="CH3911">
        <v>324373.84999999998</v>
      </c>
      <c r="CI3911">
        <v>100</v>
      </c>
      <c r="CJ3911">
        <v>0</v>
      </c>
      <c r="CK3911">
        <f>YEAR(tbl_Opportunity[[#This Row],[Close Date]])</f>
        <v>2021</v>
      </c>
    </row>
    <row r="3912" spans="1:89">
      <c r="A3912" t="s">
        <v>3702</v>
      </c>
      <c r="B3912" t="b">
        <v>0</v>
      </c>
      <c r="D3912" t="b">
        <v>0</v>
      </c>
      <c r="E3912" t="s">
        <v>2947</v>
      </c>
      <c r="H3912" s="1">
        <v>44266</v>
      </c>
      <c r="I3912" t="b">
        <v>1</v>
      </c>
      <c r="L3912" t="s">
        <v>3704</v>
      </c>
      <c r="O3912" t="s">
        <v>99</v>
      </c>
      <c r="P3912" t="b">
        <v>0</v>
      </c>
      <c r="Q3912" s="2">
        <v>44264.622731481482</v>
      </c>
      <c r="R3912" s="1"/>
      <c r="S3912" t="b">
        <v>0</v>
      </c>
      <c r="U3912" s="1"/>
      <c r="V3912" t="b">
        <v>0</v>
      </c>
      <c r="W3912" s="1">
        <v>44197</v>
      </c>
      <c r="X3912">
        <v>1</v>
      </c>
      <c r="Y3912">
        <v>2021</v>
      </c>
      <c r="Z3912" t="s">
        <v>8</v>
      </c>
      <c r="AA3912" t="s">
        <v>8</v>
      </c>
      <c r="AB3912" t="b">
        <v>0</v>
      </c>
      <c r="AC3912" t="b">
        <v>0</v>
      </c>
      <c r="AE3912" t="b">
        <v>1</v>
      </c>
      <c r="AF3912" t="b">
        <v>0</v>
      </c>
      <c r="AG3912" t="b">
        <v>0</v>
      </c>
      <c r="AH3912" t="s">
        <v>4808</v>
      </c>
      <c r="AI3912" t="b">
        <v>0</v>
      </c>
      <c r="AK3912" t="b">
        <v>0</v>
      </c>
      <c r="AL3912" s="1">
        <v>44266</v>
      </c>
      <c r="AM3912" t="s">
        <v>162</v>
      </c>
      <c r="AN3912" s="2">
        <v>44297.838888888888</v>
      </c>
      <c r="AP3912" s="2">
        <v>44266.585162037038</v>
      </c>
      <c r="AQ3912" s="1"/>
      <c r="AS3912" t="b">
        <v>0</v>
      </c>
      <c r="AV3912" t="s">
        <v>213</v>
      </c>
      <c r="BB3912" t="s">
        <v>9650</v>
      </c>
      <c r="BD3912" t="b">
        <v>0</v>
      </c>
      <c r="BH3912" t="s">
        <v>142</v>
      </c>
      <c r="BI3912" t="s">
        <v>150</v>
      </c>
      <c r="BK3912" t="s">
        <v>384</v>
      </c>
      <c r="BN3912" t="s">
        <v>415</v>
      </c>
      <c r="BP3912" t="s">
        <v>9651</v>
      </c>
      <c r="BQ3912" t="s">
        <v>96</v>
      </c>
      <c r="BR3912" t="b">
        <v>0</v>
      </c>
      <c r="BT3912" t="b">
        <v>0</v>
      </c>
      <c r="BW3912" t="s">
        <v>103</v>
      </c>
      <c r="BX3912" t="b">
        <v>0</v>
      </c>
      <c r="BY3912" s="2">
        <v>44376.857581018521</v>
      </c>
      <c r="CB3912" t="b">
        <v>0</v>
      </c>
      <c r="CC3912" t="b">
        <v>1</v>
      </c>
      <c r="CF3912">
        <v>1327.54</v>
      </c>
      <c r="CH3912">
        <v>1327.54</v>
      </c>
      <c r="CI3912">
        <v>100</v>
      </c>
      <c r="CJ3912">
        <v>0</v>
      </c>
      <c r="CK3912">
        <f>YEAR(tbl_Opportunity[[#This Row],[Close Date]])</f>
        <v>2021</v>
      </c>
    </row>
    <row r="3913" spans="1:89">
      <c r="A3913" t="s">
        <v>3702</v>
      </c>
      <c r="B3913" t="b">
        <v>0</v>
      </c>
      <c r="D3913" t="b">
        <v>0</v>
      </c>
      <c r="E3913" t="s">
        <v>2947</v>
      </c>
      <c r="H3913" s="1">
        <v>44266</v>
      </c>
      <c r="I3913" t="b">
        <v>1</v>
      </c>
      <c r="L3913" t="s">
        <v>3704</v>
      </c>
      <c r="O3913" t="s">
        <v>99</v>
      </c>
      <c r="P3913" t="b">
        <v>0</v>
      </c>
      <c r="Q3913" s="2">
        <v>44264.677731481483</v>
      </c>
      <c r="R3913" s="1"/>
      <c r="S3913" t="b">
        <v>0</v>
      </c>
      <c r="U3913" s="1"/>
      <c r="V3913" t="b">
        <v>0</v>
      </c>
      <c r="W3913" s="1">
        <v>44197</v>
      </c>
      <c r="X3913">
        <v>1</v>
      </c>
      <c r="Y3913">
        <v>2021</v>
      </c>
      <c r="Z3913" t="s">
        <v>8</v>
      </c>
      <c r="AA3913" t="s">
        <v>8</v>
      </c>
      <c r="AB3913" t="b">
        <v>0</v>
      </c>
      <c r="AC3913" t="b">
        <v>0</v>
      </c>
      <c r="AE3913" t="b">
        <v>1</v>
      </c>
      <c r="AF3913" t="b">
        <v>0</v>
      </c>
      <c r="AG3913" t="b">
        <v>0</v>
      </c>
      <c r="AH3913" t="s">
        <v>4808</v>
      </c>
      <c r="AI3913" t="b">
        <v>0</v>
      </c>
      <c r="AK3913" t="b">
        <v>0</v>
      </c>
      <c r="AL3913" s="1"/>
      <c r="AM3913" t="s">
        <v>162</v>
      </c>
      <c r="AN3913" s="2">
        <v>44297.838888888888</v>
      </c>
      <c r="AP3913" s="2">
        <v>44266.585821759261</v>
      </c>
      <c r="AQ3913" s="1"/>
      <c r="AS3913" t="b">
        <v>0</v>
      </c>
      <c r="AV3913" t="s">
        <v>213</v>
      </c>
      <c r="BB3913" t="s">
        <v>9652</v>
      </c>
      <c r="BD3913" t="b">
        <v>0</v>
      </c>
      <c r="BH3913" t="s">
        <v>142</v>
      </c>
      <c r="BI3913" t="s">
        <v>150</v>
      </c>
      <c r="BK3913" t="s">
        <v>384</v>
      </c>
      <c r="BN3913" t="s">
        <v>415</v>
      </c>
      <c r="BQ3913" t="s">
        <v>96</v>
      </c>
      <c r="BR3913" t="b">
        <v>0</v>
      </c>
      <c r="BT3913" t="b">
        <v>0</v>
      </c>
      <c r="BW3913" t="s">
        <v>103</v>
      </c>
      <c r="BX3913" t="b">
        <v>0</v>
      </c>
      <c r="BY3913" s="2">
        <v>44376.857581018521</v>
      </c>
      <c r="CB3913" t="b">
        <v>0</v>
      </c>
      <c r="CC3913" t="b">
        <v>1</v>
      </c>
      <c r="CF3913">
        <v>1327.54</v>
      </c>
      <c r="CH3913">
        <v>1327.54</v>
      </c>
      <c r="CI3913">
        <v>100</v>
      </c>
      <c r="CJ3913">
        <v>0</v>
      </c>
      <c r="CK3913">
        <f>YEAR(tbl_Opportunity[[#This Row],[Close Date]])</f>
        <v>2021</v>
      </c>
    </row>
    <row r="3914" spans="1:89">
      <c r="A3914" t="s">
        <v>9653</v>
      </c>
      <c r="B3914" t="b">
        <v>0</v>
      </c>
      <c r="D3914" t="b">
        <v>0</v>
      </c>
      <c r="H3914" s="1">
        <v>44228</v>
      </c>
      <c r="I3914" t="b">
        <v>1</v>
      </c>
      <c r="O3914" t="s">
        <v>99</v>
      </c>
      <c r="P3914" t="b">
        <v>0</v>
      </c>
      <c r="Q3914" s="2">
        <v>44062.569386574076</v>
      </c>
      <c r="R3914" s="1"/>
      <c r="S3914" t="b">
        <v>0</v>
      </c>
      <c r="U3914" s="1"/>
      <c r="V3914" t="b">
        <v>0</v>
      </c>
      <c r="W3914" s="1">
        <v>44197</v>
      </c>
      <c r="X3914">
        <v>1</v>
      </c>
      <c r="Y3914">
        <v>2021</v>
      </c>
      <c r="Z3914" t="s">
        <v>8</v>
      </c>
      <c r="AA3914" t="s">
        <v>8</v>
      </c>
      <c r="AB3914" t="b">
        <v>0</v>
      </c>
      <c r="AC3914" t="b">
        <v>0</v>
      </c>
      <c r="AD3914" t="s">
        <v>3727</v>
      </c>
      <c r="AE3914" t="b">
        <v>1</v>
      </c>
      <c r="AF3914" t="b">
        <v>0</v>
      </c>
      <c r="AG3914" t="b">
        <v>0</v>
      </c>
      <c r="AH3914" t="s">
        <v>4812</v>
      </c>
      <c r="AI3914" t="b">
        <v>0</v>
      </c>
      <c r="AK3914" t="b">
        <v>0</v>
      </c>
      <c r="AL3914" s="1">
        <v>44259</v>
      </c>
      <c r="AM3914" t="s">
        <v>162</v>
      </c>
      <c r="AN3914" s="2">
        <v>44297.8278587963</v>
      </c>
      <c r="AP3914" s="2">
        <v>44228.824444444443</v>
      </c>
      <c r="AQ3914" s="1"/>
      <c r="AS3914" t="b">
        <v>0</v>
      </c>
      <c r="AV3914" t="s">
        <v>153</v>
      </c>
      <c r="BB3914" t="s">
        <v>9654</v>
      </c>
      <c r="BD3914" t="b">
        <v>0</v>
      </c>
      <c r="BH3914" t="s">
        <v>332</v>
      </c>
      <c r="BI3914" t="s">
        <v>155</v>
      </c>
      <c r="BJ3914" t="s">
        <v>384</v>
      </c>
      <c r="BK3914" t="s">
        <v>384</v>
      </c>
      <c r="BN3914" t="s">
        <v>415</v>
      </c>
      <c r="BP3914" t="s">
        <v>9655</v>
      </c>
      <c r="BQ3914" t="s">
        <v>96</v>
      </c>
      <c r="BR3914" t="b">
        <v>0</v>
      </c>
      <c r="BT3914" t="b">
        <v>0</v>
      </c>
      <c r="BW3914" t="s">
        <v>103</v>
      </c>
      <c r="BX3914" t="b">
        <v>0</v>
      </c>
      <c r="BY3914" s="2">
        <v>44376.857581018521</v>
      </c>
      <c r="CB3914" t="b">
        <v>0</v>
      </c>
      <c r="CC3914" t="b">
        <v>1</v>
      </c>
      <c r="CF3914">
        <v>74675</v>
      </c>
      <c r="CH3914">
        <v>74675</v>
      </c>
      <c r="CI3914">
        <v>100</v>
      </c>
      <c r="CJ3914">
        <v>0</v>
      </c>
      <c r="CK3914">
        <f>YEAR(tbl_Opportunity[[#This Row],[Close Date]])</f>
        <v>2021</v>
      </c>
    </row>
    <row r="3915" spans="1:89">
      <c r="A3915" t="s">
        <v>9656</v>
      </c>
      <c r="B3915" t="b">
        <v>0</v>
      </c>
      <c r="D3915" t="b">
        <v>0</v>
      </c>
      <c r="H3915" s="1">
        <v>44200</v>
      </c>
      <c r="I3915" t="b">
        <v>1</v>
      </c>
      <c r="O3915" t="s">
        <v>2842</v>
      </c>
      <c r="P3915" t="b">
        <v>0</v>
      </c>
      <c r="Q3915" s="2">
        <v>44201.636203703703</v>
      </c>
      <c r="R3915" s="1"/>
      <c r="S3915" t="b">
        <v>0</v>
      </c>
      <c r="U3915" s="1"/>
      <c r="V3915" t="b">
        <v>0</v>
      </c>
      <c r="W3915" s="1">
        <v>44197</v>
      </c>
      <c r="X3915">
        <v>1</v>
      </c>
      <c r="Y3915">
        <v>2021</v>
      </c>
      <c r="Z3915" t="s">
        <v>8</v>
      </c>
      <c r="AA3915" t="s">
        <v>8</v>
      </c>
      <c r="AB3915" t="b">
        <v>0</v>
      </c>
      <c r="AC3915" t="b">
        <v>0</v>
      </c>
      <c r="AE3915" t="b">
        <v>1</v>
      </c>
      <c r="AF3915" t="b">
        <v>0</v>
      </c>
      <c r="AG3915" t="b">
        <v>0</v>
      </c>
      <c r="AH3915" t="s">
        <v>1016</v>
      </c>
      <c r="AI3915" t="b">
        <v>0</v>
      </c>
      <c r="AK3915" t="b">
        <v>0</v>
      </c>
      <c r="AL3915" s="1"/>
      <c r="AM3915" t="s">
        <v>2842</v>
      </c>
      <c r="AN3915" s="2">
        <v>44369.855682870373</v>
      </c>
      <c r="AP3915" s="2"/>
      <c r="AQ3915" s="1"/>
      <c r="AS3915" t="b">
        <v>0</v>
      </c>
      <c r="AV3915" t="s">
        <v>213</v>
      </c>
      <c r="BB3915" t="s">
        <v>9657</v>
      </c>
      <c r="BD3915" t="b">
        <v>0</v>
      </c>
      <c r="BH3915" t="s">
        <v>2842</v>
      </c>
      <c r="BI3915" t="s">
        <v>155</v>
      </c>
      <c r="BK3915" t="s">
        <v>384</v>
      </c>
      <c r="BL3915" t="s">
        <v>3597</v>
      </c>
      <c r="BN3915" t="s">
        <v>415</v>
      </c>
      <c r="BQ3915" t="s">
        <v>96</v>
      </c>
      <c r="BR3915" t="b">
        <v>0</v>
      </c>
      <c r="BS3915" t="s">
        <v>95</v>
      </c>
      <c r="BT3915" t="b">
        <v>0</v>
      </c>
      <c r="BW3915" t="s">
        <v>103</v>
      </c>
      <c r="BX3915" t="b">
        <v>0</v>
      </c>
      <c r="BY3915" s="2">
        <v>44376.857581018521</v>
      </c>
      <c r="CB3915" t="b">
        <v>0</v>
      </c>
      <c r="CC3915" t="b">
        <v>1</v>
      </c>
      <c r="CF3915">
        <v>48750</v>
      </c>
      <c r="CH3915">
        <v>48750</v>
      </c>
      <c r="CI3915">
        <v>100</v>
      </c>
      <c r="CJ3915">
        <v>0</v>
      </c>
      <c r="CK3915">
        <f>YEAR(tbl_Opportunity[[#This Row],[Close Date]])</f>
        <v>2021</v>
      </c>
    </row>
    <row r="3916" spans="1:89">
      <c r="A3916" t="s">
        <v>9658</v>
      </c>
      <c r="B3916" t="b">
        <v>0</v>
      </c>
      <c r="D3916" t="b">
        <v>0</v>
      </c>
      <c r="H3916" s="1">
        <v>44253</v>
      </c>
      <c r="I3916" t="b">
        <v>1</v>
      </c>
      <c r="O3916" t="s">
        <v>99</v>
      </c>
      <c r="P3916" t="b">
        <v>0</v>
      </c>
      <c r="Q3916" s="2">
        <v>44253.927789351852</v>
      </c>
      <c r="R3916" s="1"/>
      <c r="S3916" t="b">
        <v>0</v>
      </c>
      <c r="U3916" s="1"/>
      <c r="V3916" t="b">
        <v>0</v>
      </c>
      <c r="W3916" s="1">
        <v>44197</v>
      </c>
      <c r="X3916">
        <v>1</v>
      </c>
      <c r="Y3916">
        <v>2021</v>
      </c>
      <c r="Z3916" t="s">
        <v>8</v>
      </c>
      <c r="AA3916" t="s">
        <v>8</v>
      </c>
      <c r="AB3916" t="b">
        <v>0</v>
      </c>
      <c r="AC3916" t="b">
        <v>0</v>
      </c>
      <c r="AE3916" t="b">
        <v>1</v>
      </c>
      <c r="AF3916" t="b">
        <v>0</v>
      </c>
      <c r="AG3916" t="b">
        <v>0</v>
      </c>
      <c r="AH3916" t="s">
        <v>1016</v>
      </c>
      <c r="AI3916" t="b">
        <v>0</v>
      </c>
      <c r="AK3916" t="b">
        <v>0</v>
      </c>
      <c r="AL3916" s="1"/>
      <c r="AM3916" t="s">
        <v>162</v>
      </c>
      <c r="AN3916" s="2">
        <v>44297.838888888888</v>
      </c>
      <c r="AP3916" s="2"/>
      <c r="AQ3916" s="1"/>
      <c r="AS3916" t="b">
        <v>0</v>
      </c>
      <c r="AV3916" t="s">
        <v>213</v>
      </c>
      <c r="BB3916" t="s">
        <v>9659</v>
      </c>
      <c r="BD3916" t="b">
        <v>0</v>
      </c>
      <c r="BH3916" t="s">
        <v>114</v>
      </c>
      <c r="BI3916" t="s">
        <v>155</v>
      </c>
      <c r="BK3916" t="s">
        <v>157</v>
      </c>
      <c r="BN3916" t="s">
        <v>415</v>
      </c>
      <c r="BQ3916" t="s">
        <v>96</v>
      </c>
      <c r="BR3916" t="b">
        <v>0</v>
      </c>
      <c r="BS3916" t="s">
        <v>102</v>
      </c>
      <c r="BT3916" t="b">
        <v>0</v>
      </c>
      <c r="BW3916" t="s">
        <v>103</v>
      </c>
      <c r="BX3916" t="b">
        <v>0</v>
      </c>
      <c r="BY3916" s="2">
        <v>44376.857581018521</v>
      </c>
      <c r="CB3916" t="b">
        <v>0</v>
      </c>
      <c r="CC3916" t="b">
        <v>1</v>
      </c>
      <c r="CF3916">
        <v>2531.25</v>
      </c>
      <c r="CH3916">
        <v>2531.25</v>
      </c>
      <c r="CI3916">
        <v>100</v>
      </c>
      <c r="CJ3916">
        <v>0</v>
      </c>
      <c r="CK3916">
        <f>YEAR(tbl_Opportunity[[#This Row],[Close Date]])</f>
        <v>2021</v>
      </c>
    </row>
    <row r="3917" spans="1:89">
      <c r="A3917" t="s">
        <v>3482</v>
      </c>
      <c r="B3917" t="b">
        <v>0</v>
      </c>
      <c r="D3917" t="b">
        <v>0</v>
      </c>
      <c r="H3917" s="1">
        <v>44228</v>
      </c>
      <c r="I3917" t="b">
        <v>1</v>
      </c>
      <c r="L3917" t="s">
        <v>9660</v>
      </c>
      <c r="O3917" t="s">
        <v>131</v>
      </c>
      <c r="P3917" t="b">
        <v>0</v>
      </c>
      <c r="Q3917" s="2">
        <v>44209.85292824074</v>
      </c>
      <c r="R3917" s="1"/>
      <c r="S3917" t="b">
        <v>0</v>
      </c>
      <c r="U3917" s="1"/>
      <c r="V3917" t="b">
        <v>0</v>
      </c>
      <c r="W3917" s="1">
        <v>44197</v>
      </c>
      <c r="X3917">
        <v>1</v>
      </c>
      <c r="Y3917">
        <v>2021</v>
      </c>
      <c r="Z3917" t="s">
        <v>8</v>
      </c>
      <c r="AA3917" t="s">
        <v>8</v>
      </c>
      <c r="AB3917" t="b">
        <v>0</v>
      </c>
      <c r="AC3917" t="b">
        <v>0</v>
      </c>
      <c r="AE3917" t="b">
        <v>1</v>
      </c>
      <c r="AF3917" t="b">
        <v>0</v>
      </c>
      <c r="AG3917" t="b">
        <v>0</v>
      </c>
      <c r="AH3917" t="s">
        <v>4863</v>
      </c>
      <c r="AI3917" t="b">
        <v>0</v>
      </c>
      <c r="AK3917" t="b">
        <v>0</v>
      </c>
      <c r="AL3917" s="1"/>
      <c r="AM3917" t="s">
        <v>162</v>
      </c>
      <c r="AN3917" s="2">
        <v>44297.8278587963</v>
      </c>
      <c r="AP3917" s="2">
        <v>44228.570648148147</v>
      </c>
      <c r="AQ3917" s="1"/>
      <c r="AS3917" t="b">
        <v>0</v>
      </c>
      <c r="AV3917" t="s">
        <v>153</v>
      </c>
      <c r="BB3917" t="s">
        <v>9661</v>
      </c>
      <c r="BD3917" t="b">
        <v>0</v>
      </c>
      <c r="BH3917" t="s">
        <v>131</v>
      </c>
      <c r="BI3917" t="s">
        <v>150</v>
      </c>
      <c r="BK3917" t="s">
        <v>102</v>
      </c>
      <c r="BN3917" t="s">
        <v>415</v>
      </c>
      <c r="BQ3917" t="s">
        <v>96</v>
      </c>
      <c r="BR3917" t="b">
        <v>0</v>
      </c>
      <c r="BS3917" t="s">
        <v>384</v>
      </c>
      <c r="BT3917" t="b">
        <v>0</v>
      </c>
      <c r="BW3917" t="s">
        <v>103</v>
      </c>
      <c r="BX3917" t="b">
        <v>0</v>
      </c>
      <c r="BY3917" s="2">
        <v>44376.857581018521</v>
      </c>
      <c r="CB3917" t="b">
        <v>0</v>
      </c>
      <c r="CC3917" t="b">
        <v>1</v>
      </c>
      <c r="CF3917">
        <v>199</v>
      </c>
      <c r="CH3917">
        <v>199</v>
      </c>
      <c r="CI3917">
        <v>100</v>
      </c>
      <c r="CJ3917">
        <v>0</v>
      </c>
      <c r="CK3917">
        <f>YEAR(tbl_Opportunity[[#This Row],[Close Date]])</f>
        <v>2021</v>
      </c>
    </row>
    <row r="3918" spans="1:89">
      <c r="A3918" t="s">
        <v>9662</v>
      </c>
      <c r="B3918" t="b">
        <v>0</v>
      </c>
      <c r="D3918" t="b">
        <v>0</v>
      </c>
      <c r="H3918" s="1">
        <v>44243</v>
      </c>
      <c r="I3918" t="b">
        <v>1</v>
      </c>
      <c r="O3918" t="s">
        <v>99</v>
      </c>
      <c r="P3918" t="b">
        <v>0</v>
      </c>
      <c r="Q3918" s="2">
        <v>44215.737118055556</v>
      </c>
      <c r="R3918" s="1"/>
      <c r="S3918" t="b">
        <v>0</v>
      </c>
      <c r="U3918" s="1"/>
      <c r="V3918" t="b">
        <v>0</v>
      </c>
      <c r="W3918" s="1">
        <v>44197</v>
      </c>
      <c r="X3918">
        <v>1</v>
      </c>
      <c r="Y3918">
        <v>2021</v>
      </c>
      <c r="Z3918" t="s">
        <v>8</v>
      </c>
      <c r="AA3918" t="s">
        <v>8</v>
      </c>
      <c r="AB3918" t="b">
        <v>0</v>
      </c>
      <c r="AC3918" t="b">
        <v>0</v>
      </c>
      <c r="AE3918" t="b">
        <v>1</v>
      </c>
      <c r="AF3918" t="b">
        <v>0</v>
      </c>
      <c r="AG3918" t="b">
        <v>0</v>
      </c>
      <c r="AH3918" t="s">
        <v>4812</v>
      </c>
      <c r="AI3918" t="b">
        <v>0</v>
      </c>
      <c r="AK3918" t="b">
        <v>0</v>
      </c>
      <c r="AL3918" s="1">
        <v>44263</v>
      </c>
      <c r="AM3918" t="s">
        <v>162</v>
      </c>
      <c r="AN3918" s="2">
        <v>44297.8278587963</v>
      </c>
      <c r="AP3918" s="2">
        <v>44243.785717592589</v>
      </c>
      <c r="AQ3918" s="1"/>
      <c r="AS3918" t="b">
        <v>0</v>
      </c>
      <c r="AV3918" t="s">
        <v>153</v>
      </c>
      <c r="BB3918" t="s">
        <v>9663</v>
      </c>
      <c r="BD3918" t="b">
        <v>0</v>
      </c>
      <c r="BH3918" t="s">
        <v>332</v>
      </c>
      <c r="BI3918" t="s">
        <v>150</v>
      </c>
      <c r="BK3918" t="s">
        <v>102</v>
      </c>
      <c r="BN3918" t="s">
        <v>415</v>
      </c>
      <c r="BP3918" t="s">
        <v>9664</v>
      </c>
      <c r="BQ3918" t="s">
        <v>96</v>
      </c>
      <c r="BR3918" t="b">
        <v>0</v>
      </c>
      <c r="BS3918" t="s">
        <v>384</v>
      </c>
      <c r="BT3918" t="b">
        <v>0</v>
      </c>
      <c r="BW3918" t="s">
        <v>103</v>
      </c>
      <c r="BX3918" t="b">
        <v>0</v>
      </c>
      <c r="BY3918" s="2">
        <v>44376.857581018521</v>
      </c>
      <c r="CB3918" t="b">
        <v>0</v>
      </c>
      <c r="CC3918" t="b">
        <v>1</v>
      </c>
      <c r="CF3918">
        <v>324187.5</v>
      </c>
      <c r="CH3918">
        <v>324187.5</v>
      </c>
      <c r="CI3918">
        <v>100</v>
      </c>
      <c r="CJ3918">
        <v>0</v>
      </c>
      <c r="CK3918">
        <f>YEAR(tbl_Opportunity[[#This Row],[Close Date]])</f>
        <v>2021</v>
      </c>
    </row>
    <row r="3919" spans="1:89">
      <c r="A3919" t="s">
        <v>9665</v>
      </c>
      <c r="B3919" t="b">
        <v>0</v>
      </c>
      <c r="D3919" t="b">
        <v>0</v>
      </c>
      <c r="H3919" s="1">
        <v>44208</v>
      </c>
      <c r="I3919" t="b">
        <v>1</v>
      </c>
      <c r="O3919" t="s">
        <v>2842</v>
      </c>
      <c r="P3919" t="b">
        <v>0</v>
      </c>
      <c r="Q3919" s="2">
        <v>44208.60328703704</v>
      </c>
      <c r="R3919" s="1"/>
      <c r="S3919" t="b">
        <v>0</v>
      </c>
      <c r="U3919" s="1"/>
      <c r="V3919" t="b">
        <v>0</v>
      </c>
      <c r="W3919" s="1">
        <v>44197</v>
      </c>
      <c r="X3919">
        <v>1</v>
      </c>
      <c r="Y3919">
        <v>2021</v>
      </c>
      <c r="Z3919" t="s">
        <v>8</v>
      </c>
      <c r="AA3919" t="s">
        <v>8</v>
      </c>
      <c r="AB3919" t="b">
        <v>0</v>
      </c>
      <c r="AC3919" t="b">
        <v>0</v>
      </c>
      <c r="AE3919" t="b">
        <v>1</v>
      </c>
      <c r="AF3919" t="b">
        <v>0</v>
      </c>
      <c r="AG3919" t="b">
        <v>0</v>
      </c>
      <c r="AH3919" t="s">
        <v>1016</v>
      </c>
      <c r="AI3919" t="b">
        <v>0</v>
      </c>
      <c r="AK3919" t="b">
        <v>0</v>
      </c>
      <c r="AL3919" s="1"/>
      <c r="AM3919" t="s">
        <v>2842</v>
      </c>
      <c r="AN3919" s="2">
        <v>44369.850821759261</v>
      </c>
      <c r="AP3919" s="2">
        <v>44208.743773148148</v>
      </c>
      <c r="AQ3919" s="1"/>
      <c r="AS3919" t="b">
        <v>0</v>
      </c>
      <c r="AV3919" t="s">
        <v>213</v>
      </c>
      <c r="BB3919" t="s">
        <v>9666</v>
      </c>
      <c r="BD3919" t="b">
        <v>0</v>
      </c>
      <c r="BH3919" t="s">
        <v>2842</v>
      </c>
      <c r="BI3919" t="s">
        <v>155</v>
      </c>
      <c r="BK3919" t="s">
        <v>157</v>
      </c>
      <c r="BL3919" t="s">
        <v>3977</v>
      </c>
      <c r="BN3919" t="s">
        <v>415</v>
      </c>
      <c r="BQ3919" t="s">
        <v>96</v>
      </c>
      <c r="BR3919" t="b">
        <v>0</v>
      </c>
      <c r="BS3919" t="s">
        <v>384</v>
      </c>
      <c r="BT3919" t="b">
        <v>0</v>
      </c>
      <c r="BW3919" t="s">
        <v>103</v>
      </c>
      <c r="BX3919" t="b">
        <v>0</v>
      </c>
      <c r="BY3919" s="2">
        <v>44376.857581018521</v>
      </c>
      <c r="CB3919" t="b">
        <v>0</v>
      </c>
      <c r="CC3919" t="b">
        <v>1</v>
      </c>
      <c r="CF3919">
        <v>48750</v>
      </c>
      <c r="CH3919">
        <v>48750</v>
      </c>
      <c r="CI3919">
        <v>100</v>
      </c>
      <c r="CJ3919">
        <v>0</v>
      </c>
      <c r="CK3919">
        <f>YEAR(tbl_Opportunity[[#This Row],[Close Date]])</f>
        <v>2021</v>
      </c>
    </row>
    <row r="3920" spans="1:89">
      <c r="A3920" t="s">
        <v>2860</v>
      </c>
      <c r="B3920" t="b">
        <v>0</v>
      </c>
      <c r="D3920" t="b">
        <v>0</v>
      </c>
      <c r="H3920" s="1">
        <v>44210</v>
      </c>
      <c r="I3920" t="b">
        <v>1</v>
      </c>
      <c r="L3920" t="s">
        <v>9667</v>
      </c>
      <c r="O3920" t="s">
        <v>99</v>
      </c>
      <c r="P3920" t="b">
        <v>0</v>
      </c>
      <c r="Q3920" s="2">
        <v>44050.767418981479</v>
      </c>
      <c r="R3920" s="1"/>
      <c r="S3920" t="b">
        <v>0</v>
      </c>
      <c r="U3920" s="1"/>
      <c r="V3920" t="b">
        <v>0</v>
      </c>
      <c r="W3920" s="1">
        <v>44197</v>
      </c>
      <c r="X3920">
        <v>1</v>
      </c>
      <c r="Y3920">
        <v>2021</v>
      </c>
      <c r="Z3920" t="s">
        <v>8</v>
      </c>
      <c r="AA3920" t="s">
        <v>8</v>
      </c>
      <c r="AB3920" t="b">
        <v>0</v>
      </c>
      <c r="AC3920" t="b">
        <v>0</v>
      </c>
      <c r="AE3920" t="b">
        <v>1</v>
      </c>
      <c r="AF3920" t="b">
        <v>0</v>
      </c>
      <c r="AG3920" t="b">
        <v>0</v>
      </c>
      <c r="AH3920" t="s">
        <v>4812</v>
      </c>
      <c r="AI3920" t="b">
        <v>0</v>
      </c>
      <c r="AK3920" t="b">
        <v>0</v>
      </c>
      <c r="AL3920" s="1">
        <v>44169</v>
      </c>
      <c r="AM3920" t="s">
        <v>162</v>
      </c>
      <c r="AN3920" s="2">
        <v>44297.838888888888</v>
      </c>
      <c r="AP3920" s="2">
        <v>44210.812488425923</v>
      </c>
      <c r="AQ3920" s="1"/>
      <c r="AS3920" t="b">
        <v>0</v>
      </c>
      <c r="AV3920" t="s">
        <v>213</v>
      </c>
      <c r="BB3920" t="s">
        <v>9668</v>
      </c>
      <c r="BD3920" t="b">
        <v>0</v>
      </c>
      <c r="BH3920" t="s">
        <v>332</v>
      </c>
      <c r="BI3920" t="s">
        <v>150</v>
      </c>
      <c r="BJ3920" t="s">
        <v>2983</v>
      </c>
      <c r="BK3920" t="s">
        <v>102</v>
      </c>
      <c r="BN3920" t="s">
        <v>415</v>
      </c>
      <c r="BQ3920" t="s">
        <v>96</v>
      </c>
      <c r="BR3920" t="b">
        <v>0</v>
      </c>
      <c r="BS3920" t="s">
        <v>157</v>
      </c>
      <c r="BT3920" t="b">
        <v>0</v>
      </c>
      <c r="BW3920" t="s">
        <v>103</v>
      </c>
      <c r="BX3920" t="b">
        <v>0</v>
      </c>
      <c r="BY3920" s="2">
        <v>44376.857581018521</v>
      </c>
      <c r="CB3920" t="b">
        <v>0</v>
      </c>
      <c r="CC3920" t="b">
        <v>1</v>
      </c>
      <c r="CF3920">
        <v>26537</v>
      </c>
      <c r="CH3920">
        <v>26537</v>
      </c>
      <c r="CI3920">
        <v>100</v>
      </c>
      <c r="CJ3920">
        <v>0</v>
      </c>
      <c r="CK3920">
        <f>YEAR(tbl_Opportunity[[#This Row],[Close Date]])</f>
        <v>2021</v>
      </c>
    </row>
    <row r="3921" spans="1:89">
      <c r="A3921" t="s">
        <v>3498</v>
      </c>
      <c r="B3921" t="b">
        <v>0</v>
      </c>
      <c r="D3921" t="b">
        <v>0</v>
      </c>
      <c r="H3921" s="1">
        <v>44243</v>
      </c>
      <c r="I3921" t="b">
        <v>1</v>
      </c>
      <c r="O3921" t="s">
        <v>114</v>
      </c>
      <c r="P3921" t="b">
        <v>0</v>
      </c>
      <c r="Q3921" s="2">
        <v>44222.708090277774</v>
      </c>
      <c r="R3921" s="1"/>
      <c r="S3921" t="b">
        <v>0</v>
      </c>
      <c r="U3921" s="1"/>
      <c r="V3921" t="b">
        <v>0</v>
      </c>
      <c r="W3921" s="1">
        <v>44197</v>
      </c>
      <c r="X3921">
        <v>1</v>
      </c>
      <c r="Y3921">
        <v>2021</v>
      </c>
      <c r="Z3921" t="s">
        <v>8</v>
      </c>
      <c r="AA3921" t="s">
        <v>8</v>
      </c>
      <c r="AB3921" t="b">
        <v>0</v>
      </c>
      <c r="AC3921" t="b">
        <v>0</v>
      </c>
      <c r="AE3921" t="b">
        <v>1</v>
      </c>
      <c r="AF3921" t="b">
        <v>0</v>
      </c>
      <c r="AG3921" t="b">
        <v>0</v>
      </c>
      <c r="AH3921" t="s">
        <v>1016</v>
      </c>
      <c r="AI3921" t="b">
        <v>0</v>
      </c>
      <c r="AK3921" t="b">
        <v>0</v>
      </c>
      <c r="AL3921" s="1"/>
      <c r="AM3921" t="s">
        <v>162</v>
      </c>
      <c r="AN3921" s="2">
        <v>44297.838888888888</v>
      </c>
      <c r="AP3921" s="2">
        <v>44243.611122685186</v>
      </c>
      <c r="AQ3921" s="1"/>
      <c r="AS3921" t="b">
        <v>0</v>
      </c>
      <c r="AV3921" t="s">
        <v>213</v>
      </c>
      <c r="BB3921" t="s">
        <v>9669</v>
      </c>
      <c r="BD3921" t="b">
        <v>0</v>
      </c>
      <c r="BH3921" t="s">
        <v>114</v>
      </c>
      <c r="BI3921" t="s">
        <v>155</v>
      </c>
      <c r="BK3921" t="s">
        <v>102</v>
      </c>
      <c r="BN3921" t="s">
        <v>415</v>
      </c>
      <c r="BQ3921" t="s">
        <v>96</v>
      </c>
      <c r="BR3921" t="b">
        <v>0</v>
      </c>
      <c r="BS3921" t="s">
        <v>157</v>
      </c>
      <c r="BT3921" t="b">
        <v>0</v>
      </c>
      <c r="BW3921" t="s">
        <v>103</v>
      </c>
      <c r="BX3921" t="b">
        <v>0</v>
      </c>
      <c r="BY3921" s="2">
        <v>44376.857581018521</v>
      </c>
      <c r="CB3921" t="b">
        <v>0</v>
      </c>
      <c r="CC3921" t="b">
        <v>1</v>
      </c>
      <c r="CF3921">
        <v>74322.75</v>
      </c>
      <c r="CH3921">
        <v>74322.75</v>
      </c>
      <c r="CI3921">
        <v>100</v>
      </c>
      <c r="CJ3921">
        <v>0</v>
      </c>
      <c r="CK3921">
        <f>YEAR(tbl_Opportunity[[#This Row],[Close Date]])</f>
        <v>2021</v>
      </c>
    </row>
    <row r="3922" spans="1:89">
      <c r="A3922" t="s">
        <v>7822</v>
      </c>
      <c r="B3922" t="b">
        <v>0</v>
      </c>
      <c r="D3922" t="b">
        <v>0</v>
      </c>
      <c r="H3922" s="1">
        <v>44321</v>
      </c>
      <c r="I3922" t="b">
        <v>1</v>
      </c>
      <c r="O3922" t="s">
        <v>99</v>
      </c>
      <c r="P3922" t="b">
        <v>0</v>
      </c>
      <c r="Q3922" s="2">
        <v>44321.845636574071</v>
      </c>
      <c r="R3922" s="1"/>
      <c r="S3922" t="b">
        <v>0</v>
      </c>
      <c r="U3922" s="1"/>
      <c r="V3922" t="b">
        <v>0</v>
      </c>
      <c r="W3922" s="1">
        <v>44228</v>
      </c>
      <c r="X3922">
        <v>2</v>
      </c>
      <c r="Y3922">
        <v>2021</v>
      </c>
      <c r="Z3922" t="s">
        <v>8</v>
      </c>
      <c r="AA3922" t="s">
        <v>8</v>
      </c>
      <c r="AB3922" t="b">
        <v>0</v>
      </c>
      <c r="AC3922" t="b">
        <v>0</v>
      </c>
      <c r="AE3922" t="b">
        <v>1</v>
      </c>
      <c r="AF3922" t="b">
        <v>0</v>
      </c>
      <c r="AG3922" t="b">
        <v>0</v>
      </c>
      <c r="AH3922" t="s">
        <v>1016</v>
      </c>
      <c r="AI3922" t="b">
        <v>0</v>
      </c>
      <c r="AK3922" t="b">
        <v>0</v>
      </c>
      <c r="AL3922" s="1"/>
      <c r="AM3922" t="s">
        <v>99</v>
      </c>
      <c r="AN3922" s="2">
        <v>44321.850439814814</v>
      </c>
      <c r="AP3922" s="2">
        <v>44321.850439814814</v>
      </c>
      <c r="AQ3922" s="1"/>
      <c r="AS3922" t="b">
        <v>0</v>
      </c>
      <c r="AV3922" t="s">
        <v>213</v>
      </c>
      <c r="BB3922" t="s">
        <v>9670</v>
      </c>
      <c r="BD3922" t="b">
        <v>0</v>
      </c>
      <c r="BH3922" t="s">
        <v>2842</v>
      </c>
      <c r="BI3922" t="s">
        <v>155</v>
      </c>
      <c r="BL3922" t="s">
        <v>2844</v>
      </c>
      <c r="BN3922" t="s">
        <v>415</v>
      </c>
      <c r="BQ3922" t="s">
        <v>96</v>
      </c>
      <c r="BR3922" t="b">
        <v>0</v>
      </c>
      <c r="BT3922" t="b">
        <v>0</v>
      </c>
      <c r="BW3922" t="s">
        <v>103</v>
      </c>
      <c r="BX3922" t="b">
        <v>0</v>
      </c>
      <c r="BY3922" s="2">
        <v>44376.857581018521</v>
      </c>
      <c r="CB3922" t="b">
        <v>0</v>
      </c>
      <c r="CC3922" t="b">
        <v>1</v>
      </c>
      <c r="CF3922">
        <v>745</v>
      </c>
      <c r="CH3922">
        <v>745</v>
      </c>
      <c r="CI3922">
        <v>100</v>
      </c>
      <c r="CJ3922">
        <v>0</v>
      </c>
      <c r="CK3922">
        <f>YEAR(tbl_Opportunity[[#This Row],[Close Date]])</f>
        <v>2021</v>
      </c>
    </row>
    <row r="3923" spans="1:89">
      <c r="A3923" t="s">
        <v>993</v>
      </c>
      <c r="B3923" t="b">
        <v>0</v>
      </c>
      <c r="D3923" t="b">
        <v>0</v>
      </c>
      <c r="H3923" s="1">
        <v>44323</v>
      </c>
      <c r="I3923" t="b">
        <v>1</v>
      </c>
      <c r="O3923" t="s">
        <v>99</v>
      </c>
      <c r="P3923" t="b">
        <v>0</v>
      </c>
      <c r="Q3923" s="2">
        <v>44323.568240740744</v>
      </c>
      <c r="R3923" s="1"/>
      <c r="S3923" t="b">
        <v>0</v>
      </c>
      <c r="U3923" s="1"/>
      <c r="V3923" t="b">
        <v>0</v>
      </c>
      <c r="W3923" s="1">
        <v>44228</v>
      </c>
      <c r="X3923">
        <v>2</v>
      </c>
      <c r="Y3923">
        <v>2021</v>
      </c>
      <c r="Z3923" t="s">
        <v>8</v>
      </c>
      <c r="AA3923" t="s">
        <v>8</v>
      </c>
      <c r="AB3923" t="b">
        <v>0</v>
      </c>
      <c r="AC3923" t="b">
        <v>0</v>
      </c>
      <c r="AE3923" t="b">
        <v>1</v>
      </c>
      <c r="AF3923" t="b">
        <v>0</v>
      </c>
      <c r="AG3923" t="b">
        <v>0</v>
      </c>
      <c r="AH3923" t="s">
        <v>1016</v>
      </c>
      <c r="AI3923" t="b">
        <v>0</v>
      </c>
      <c r="AK3923" t="b">
        <v>0</v>
      </c>
      <c r="AL3923" s="1"/>
      <c r="AM3923" t="s">
        <v>99</v>
      </c>
      <c r="AN3923" s="2">
        <v>44323.572581018518</v>
      </c>
      <c r="AP3923" s="2">
        <v>44323.572581018518</v>
      </c>
      <c r="AQ3923" s="1"/>
      <c r="AS3923" t="b">
        <v>0</v>
      </c>
      <c r="AV3923" t="s">
        <v>213</v>
      </c>
      <c r="BB3923" t="s">
        <v>9671</v>
      </c>
      <c r="BD3923" t="b">
        <v>0</v>
      </c>
      <c r="BH3923" t="s">
        <v>332</v>
      </c>
      <c r="BI3923" t="s">
        <v>155</v>
      </c>
      <c r="BL3923" t="s">
        <v>9672</v>
      </c>
      <c r="BN3923" t="s">
        <v>415</v>
      </c>
      <c r="BQ3923" t="s">
        <v>96</v>
      </c>
      <c r="BR3923" t="b">
        <v>0</v>
      </c>
      <c r="BT3923" t="b">
        <v>0</v>
      </c>
      <c r="BW3923" t="s">
        <v>103</v>
      </c>
      <c r="BX3923" t="b">
        <v>0</v>
      </c>
      <c r="BY3923" s="2">
        <v>44376.857581018521</v>
      </c>
      <c r="CB3923" t="b">
        <v>0</v>
      </c>
      <c r="CC3923" t="b">
        <v>1</v>
      </c>
      <c r="CF3923">
        <v>636.79999999999995</v>
      </c>
      <c r="CH3923">
        <v>636.79999999999995</v>
      </c>
      <c r="CI3923">
        <v>100</v>
      </c>
      <c r="CJ3923">
        <v>0</v>
      </c>
      <c r="CK3923">
        <f>YEAR(tbl_Opportunity[[#This Row],[Close Date]])</f>
        <v>2021</v>
      </c>
    </row>
    <row r="3924" spans="1:89">
      <c r="A3924" t="s">
        <v>3552</v>
      </c>
      <c r="B3924" t="b">
        <v>0</v>
      </c>
      <c r="D3924" t="b">
        <v>0</v>
      </c>
      <c r="H3924" s="1">
        <v>44294</v>
      </c>
      <c r="I3924" t="b">
        <v>1</v>
      </c>
      <c r="O3924" t="s">
        <v>114</v>
      </c>
      <c r="P3924" t="b">
        <v>0</v>
      </c>
      <c r="Q3924" s="2">
        <v>44292.641631944447</v>
      </c>
      <c r="R3924" s="1"/>
      <c r="S3924" t="b">
        <v>0</v>
      </c>
      <c r="U3924" s="1"/>
      <c r="V3924" t="b">
        <v>0</v>
      </c>
      <c r="W3924" s="1">
        <v>44228</v>
      </c>
      <c r="X3924">
        <v>2</v>
      </c>
      <c r="Y3924">
        <v>2021</v>
      </c>
      <c r="Z3924" t="s">
        <v>8</v>
      </c>
      <c r="AA3924" t="s">
        <v>8</v>
      </c>
      <c r="AB3924" t="b">
        <v>0</v>
      </c>
      <c r="AC3924" t="b">
        <v>0</v>
      </c>
      <c r="AE3924" t="b">
        <v>1</v>
      </c>
      <c r="AF3924" t="b">
        <v>0</v>
      </c>
      <c r="AG3924" t="b">
        <v>0</v>
      </c>
      <c r="AH3924" t="s">
        <v>1016</v>
      </c>
      <c r="AI3924" t="b">
        <v>0</v>
      </c>
      <c r="AK3924" t="b">
        <v>0</v>
      </c>
      <c r="AL3924" s="1"/>
      <c r="AM3924" t="s">
        <v>99</v>
      </c>
      <c r="AN3924" s="2">
        <v>44298.490729166668</v>
      </c>
      <c r="AP3924" s="2">
        <v>44298.490729166668</v>
      </c>
      <c r="AQ3924" s="1"/>
      <c r="AS3924" t="b">
        <v>0</v>
      </c>
      <c r="AV3924" t="s">
        <v>213</v>
      </c>
      <c r="BB3924" t="s">
        <v>9673</v>
      </c>
      <c r="BD3924" t="b">
        <v>0</v>
      </c>
      <c r="BH3924" t="s">
        <v>114</v>
      </c>
      <c r="BI3924" t="s">
        <v>155</v>
      </c>
      <c r="BK3924" t="s">
        <v>95</v>
      </c>
      <c r="BN3924" t="s">
        <v>415</v>
      </c>
      <c r="BQ3924" t="s">
        <v>96</v>
      </c>
      <c r="BR3924" t="b">
        <v>0</v>
      </c>
      <c r="BT3924" t="b">
        <v>0</v>
      </c>
      <c r="BW3924" t="s">
        <v>103</v>
      </c>
      <c r="BX3924" t="b">
        <v>0</v>
      </c>
      <c r="BY3924" s="2">
        <v>44376.857581018521</v>
      </c>
      <c r="CB3924" t="b">
        <v>0</v>
      </c>
      <c r="CC3924" t="b">
        <v>1</v>
      </c>
      <c r="CF3924">
        <v>39000</v>
      </c>
      <c r="CH3924">
        <v>39000</v>
      </c>
      <c r="CI3924">
        <v>100</v>
      </c>
      <c r="CJ3924">
        <v>0</v>
      </c>
      <c r="CK3924">
        <f>YEAR(tbl_Opportunity[[#This Row],[Close Date]])</f>
        <v>2021</v>
      </c>
    </row>
    <row r="3925" spans="1:89">
      <c r="A3925" t="s">
        <v>3552</v>
      </c>
      <c r="B3925" t="b">
        <v>0</v>
      </c>
      <c r="D3925" t="b">
        <v>0</v>
      </c>
      <c r="H3925" s="1">
        <v>44294</v>
      </c>
      <c r="I3925" t="b">
        <v>1</v>
      </c>
      <c r="O3925" t="s">
        <v>114</v>
      </c>
      <c r="P3925" t="b">
        <v>0</v>
      </c>
      <c r="Q3925" s="2">
        <v>44098.502800925926</v>
      </c>
      <c r="R3925" s="1"/>
      <c r="S3925" t="b">
        <v>0</v>
      </c>
      <c r="U3925" s="1"/>
      <c r="V3925" t="b">
        <v>0</v>
      </c>
      <c r="W3925" s="1">
        <v>44228</v>
      </c>
      <c r="X3925">
        <v>2</v>
      </c>
      <c r="Y3925">
        <v>2021</v>
      </c>
      <c r="Z3925" t="s">
        <v>8</v>
      </c>
      <c r="AA3925" t="s">
        <v>8</v>
      </c>
      <c r="AB3925" t="b">
        <v>0</v>
      </c>
      <c r="AC3925" t="b">
        <v>0</v>
      </c>
      <c r="AE3925" t="b">
        <v>1</v>
      </c>
      <c r="AF3925" t="b">
        <v>0</v>
      </c>
      <c r="AG3925" t="b">
        <v>0</v>
      </c>
      <c r="AH3925" t="s">
        <v>1016</v>
      </c>
      <c r="AI3925" t="b">
        <v>0</v>
      </c>
      <c r="AK3925" t="b">
        <v>0</v>
      </c>
      <c r="AL3925" s="1"/>
      <c r="AM3925" t="s">
        <v>162</v>
      </c>
      <c r="AN3925" s="2">
        <v>44297.838888888888</v>
      </c>
      <c r="AP3925" s="2">
        <v>44295.065428240741</v>
      </c>
      <c r="AQ3925" s="1"/>
      <c r="AS3925" t="b">
        <v>0</v>
      </c>
      <c r="AV3925" t="s">
        <v>213</v>
      </c>
      <c r="BB3925" t="s">
        <v>9674</v>
      </c>
      <c r="BD3925" t="b">
        <v>0</v>
      </c>
      <c r="BH3925" t="s">
        <v>114</v>
      </c>
      <c r="BI3925" t="s">
        <v>155</v>
      </c>
      <c r="BK3925" t="s">
        <v>102</v>
      </c>
      <c r="BN3925" t="s">
        <v>415</v>
      </c>
      <c r="BQ3925" t="s">
        <v>96</v>
      </c>
      <c r="BR3925" t="b">
        <v>0</v>
      </c>
      <c r="BT3925" t="b">
        <v>0</v>
      </c>
      <c r="BW3925" t="s">
        <v>103</v>
      </c>
      <c r="BX3925" t="b">
        <v>0</v>
      </c>
      <c r="BY3925" s="2">
        <v>44376.857581018521</v>
      </c>
      <c r="CB3925" t="b">
        <v>0</v>
      </c>
      <c r="CC3925" t="b">
        <v>1</v>
      </c>
      <c r="CF3925">
        <v>405786</v>
      </c>
      <c r="CH3925">
        <v>405786</v>
      </c>
      <c r="CI3925">
        <v>100</v>
      </c>
      <c r="CJ3925">
        <v>0</v>
      </c>
      <c r="CK3925">
        <f>YEAR(tbl_Opportunity[[#This Row],[Close Date]])</f>
        <v>2021</v>
      </c>
    </row>
    <row r="3926" spans="1:89">
      <c r="A3926" t="s">
        <v>7393</v>
      </c>
      <c r="B3926" t="b">
        <v>0</v>
      </c>
      <c r="D3926" t="b">
        <v>0</v>
      </c>
      <c r="H3926" s="1">
        <v>44306</v>
      </c>
      <c r="I3926" t="b">
        <v>1</v>
      </c>
      <c r="O3926" t="s">
        <v>2842</v>
      </c>
      <c r="P3926" t="b">
        <v>0</v>
      </c>
      <c r="Q3926" s="2">
        <v>44298.515902777777</v>
      </c>
      <c r="R3926" s="1"/>
      <c r="S3926" t="b">
        <v>0</v>
      </c>
      <c r="U3926" s="1"/>
      <c r="V3926" t="b">
        <v>0</v>
      </c>
      <c r="W3926" s="1">
        <v>44228</v>
      </c>
      <c r="X3926">
        <v>2</v>
      </c>
      <c r="Y3926">
        <v>2021</v>
      </c>
      <c r="Z3926" t="s">
        <v>8</v>
      </c>
      <c r="AA3926" t="s">
        <v>8</v>
      </c>
      <c r="AB3926" t="b">
        <v>0</v>
      </c>
      <c r="AC3926" t="b">
        <v>0</v>
      </c>
      <c r="AE3926" t="b">
        <v>1</v>
      </c>
      <c r="AF3926" t="b">
        <v>0</v>
      </c>
      <c r="AG3926" t="b">
        <v>0</v>
      </c>
      <c r="AH3926" t="s">
        <v>1016</v>
      </c>
      <c r="AI3926" t="b">
        <v>0</v>
      </c>
      <c r="AK3926" t="b">
        <v>0</v>
      </c>
      <c r="AL3926" s="1"/>
      <c r="AM3926" t="s">
        <v>2842</v>
      </c>
      <c r="AN3926" s="2">
        <v>44319.596400462964</v>
      </c>
      <c r="AP3926" s="2">
        <v>44306.563587962963</v>
      </c>
      <c r="AQ3926" s="1"/>
      <c r="AS3926" t="b">
        <v>0</v>
      </c>
      <c r="AV3926" t="s">
        <v>213</v>
      </c>
      <c r="BB3926" t="s">
        <v>9675</v>
      </c>
      <c r="BD3926" t="b">
        <v>0</v>
      </c>
      <c r="BH3926" t="s">
        <v>2842</v>
      </c>
      <c r="BI3926" t="s">
        <v>155</v>
      </c>
      <c r="BK3926" t="s">
        <v>102</v>
      </c>
      <c r="BL3926" t="s">
        <v>5492</v>
      </c>
      <c r="BN3926" t="s">
        <v>415</v>
      </c>
      <c r="BQ3926" t="s">
        <v>96</v>
      </c>
      <c r="BR3926" t="b">
        <v>0</v>
      </c>
      <c r="BT3926" t="b">
        <v>0</v>
      </c>
      <c r="BW3926" t="s">
        <v>103</v>
      </c>
      <c r="BX3926" t="b">
        <v>0</v>
      </c>
      <c r="BY3926" s="2">
        <v>44376.857581018521</v>
      </c>
      <c r="CB3926" t="b">
        <v>0</v>
      </c>
      <c r="CC3926" t="b">
        <v>1</v>
      </c>
      <c r="CF3926">
        <v>6500</v>
      </c>
      <c r="CH3926">
        <v>6500</v>
      </c>
      <c r="CI3926">
        <v>100</v>
      </c>
      <c r="CJ3926">
        <v>0</v>
      </c>
      <c r="CK3926">
        <f>YEAR(tbl_Opportunity[[#This Row],[Close Date]])</f>
        <v>2021</v>
      </c>
    </row>
    <row r="3927" spans="1:89">
      <c r="A3927" t="s">
        <v>132</v>
      </c>
      <c r="B3927" t="b">
        <v>0</v>
      </c>
      <c r="D3927" t="b">
        <v>0</v>
      </c>
      <c r="H3927" s="1">
        <v>43969</v>
      </c>
      <c r="I3927" t="b">
        <v>1</v>
      </c>
      <c r="L3927" t="s">
        <v>9676</v>
      </c>
      <c r="O3927" t="s">
        <v>99</v>
      </c>
      <c r="P3927" t="b">
        <v>0</v>
      </c>
      <c r="Q3927" s="2">
        <v>43937.829907407409</v>
      </c>
      <c r="R3927" s="1"/>
      <c r="S3927" t="b">
        <v>0</v>
      </c>
      <c r="T3927" t="s">
        <v>417</v>
      </c>
      <c r="U3927" s="1">
        <v>44196</v>
      </c>
      <c r="V3927" t="b">
        <v>0</v>
      </c>
      <c r="W3927" s="1">
        <v>43862</v>
      </c>
      <c r="X3927">
        <v>2</v>
      </c>
      <c r="Y3927">
        <v>2020</v>
      </c>
      <c r="Z3927" t="s">
        <v>8</v>
      </c>
      <c r="AA3927" t="s">
        <v>8</v>
      </c>
      <c r="AB3927" t="b">
        <v>0</v>
      </c>
      <c r="AC3927" t="b">
        <v>0</v>
      </c>
      <c r="AE3927" t="b">
        <v>1</v>
      </c>
      <c r="AF3927" t="b">
        <v>0</v>
      </c>
      <c r="AG3927" t="b">
        <v>0</v>
      </c>
      <c r="AH3927" t="s">
        <v>4812</v>
      </c>
      <c r="AI3927" t="b">
        <v>0</v>
      </c>
      <c r="AK3927" t="b">
        <v>0</v>
      </c>
      <c r="AL3927" s="1">
        <v>43972</v>
      </c>
      <c r="AM3927" t="s">
        <v>162</v>
      </c>
      <c r="AN3927" s="2">
        <v>44297.838888888888</v>
      </c>
      <c r="AP3927" s="2">
        <v>43970.952731481484</v>
      </c>
      <c r="AQ3927" s="1"/>
      <c r="AS3927" t="b">
        <v>0</v>
      </c>
      <c r="AV3927" t="s">
        <v>213</v>
      </c>
      <c r="BB3927" t="s">
        <v>9677</v>
      </c>
      <c r="BD3927" t="b">
        <v>0</v>
      </c>
      <c r="BH3927" t="s">
        <v>332</v>
      </c>
      <c r="BI3927" t="s">
        <v>150</v>
      </c>
      <c r="BJ3927" t="s">
        <v>384</v>
      </c>
      <c r="BK3927" t="s">
        <v>384</v>
      </c>
      <c r="BN3927" t="s">
        <v>415</v>
      </c>
      <c r="BP3927" t="s">
        <v>9678</v>
      </c>
      <c r="BQ3927" t="s">
        <v>96</v>
      </c>
      <c r="BR3927" t="b">
        <v>0</v>
      </c>
      <c r="BT3927" t="b">
        <v>0</v>
      </c>
      <c r="BW3927" t="s">
        <v>103</v>
      </c>
      <c r="BX3927" t="b">
        <v>0</v>
      </c>
      <c r="BY3927" s="2">
        <v>44376.857581018521</v>
      </c>
      <c r="CB3927" t="b">
        <v>0</v>
      </c>
      <c r="CC3927" t="b">
        <v>1</v>
      </c>
      <c r="CF3927">
        <v>117786.6</v>
      </c>
      <c r="CH3927">
        <v>117786.6</v>
      </c>
      <c r="CI3927">
        <v>100</v>
      </c>
      <c r="CJ3927">
        <v>0</v>
      </c>
      <c r="CK3927">
        <f>YEAR(tbl_Opportunity[[#This Row],[Close Date]])</f>
        <v>2020</v>
      </c>
    </row>
    <row r="3928" spans="1:89">
      <c r="A3928" t="s">
        <v>132</v>
      </c>
      <c r="B3928" t="b">
        <v>0</v>
      </c>
      <c r="D3928" t="b">
        <v>0</v>
      </c>
      <c r="H3928" s="1">
        <v>43992</v>
      </c>
      <c r="I3928" t="b">
        <v>1</v>
      </c>
      <c r="L3928" t="s">
        <v>3455</v>
      </c>
      <c r="O3928" t="s">
        <v>99</v>
      </c>
      <c r="P3928" t="b">
        <v>0</v>
      </c>
      <c r="Q3928" s="2">
        <v>43970.752060185187</v>
      </c>
      <c r="R3928" s="1"/>
      <c r="S3928" t="b">
        <v>0</v>
      </c>
      <c r="T3928" t="s">
        <v>417</v>
      </c>
      <c r="U3928" s="1">
        <v>44104</v>
      </c>
      <c r="V3928" t="b">
        <v>0</v>
      </c>
      <c r="W3928" s="1">
        <v>43862</v>
      </c>
      <c r="X3928">
        <v>2</v>
      </c>
      <c r="Y3928">
        <v>2020</v>
      </c>
      <c r="Z3928" t="s">
        <v>8</v>
      </c>
      <c r="AA3928" t="s">
        <v>8</v>
      </c>
      <c r="AB3928" t="b">
        <v>0</v>
      </c>
      <c r="AC3928" t="b">
        <v>0</v>
      </c>
      <c r="AE3928" t="b">
        <v>1</v>
      </c>
      <c r="AF3928" t="b">
        <v>0</v>
      </c>
      <c r="AG3928" t="b">
        <v>0</v>
      </c>
      <c r="AH3928" t="s">
        <v>4812</v>
      </c>
      <c r="AI3928" t="b">
        <v>0</v>
      </c>
      <c r="AK3928" t="b">
        <v>0</v>
      </c>
      <c r="AL3928" s="1">
        <v>43992</v>
      </c>
      <c r="AM3928" t="s">
        <v>162</v>
      </c>
      <c r="AN3928" s="2">
        <v>44297.838888888888</v>
      </c>
      <c r="AP3928" s="2">
        <v>43986.861215277779</v>
      </c>
      <c r="AQ3928" s="1"/>
      <c r="AS3928" t="b">
        <v>0</v>
      </c>
      <c r="AV3928" t="s">
        <v>213</v>
      </c>
      <c r="BB3928" t="s">
        <v>9679</v>
      </c>
      <c r="BD3928" t="b">
        <v>0</v>
      </c>
      <c r="BH3928" t="s">
        <v>332</v>
      </c>
      <c r="BI3928" t="s">
        <v>150</v>
      </c>
      <c r="BJ3928" t="s">
        <v>384</v>
      </c>
      <c r="BK3928" t="s">
        <v>384</v>
      </c>
      <c r="BN3928" t="s">
        <v>415</v>
      </c>
      <c r="BQ3928" t="s">
        <v>96</v>
      </c>
      <c r="BR3928" t="b">
        <v>0</v>
      </c>
      <c r="BT3928" t="b">
        <v>0</v>
      </c>
      <c r="BW3928" t="s">
        <v>103</v>
      </c>
      <c r="BX3928" t="b">
        <v>0</v>
      </c>
      <c r="BY3928" s="2">
        <v>44376.857581018521</v>
      </c>
      <c r="CB3928" t="b">
        <v>0</v>
      </c>
      <c r="CC3928" t="b">
        <v>1</v>
      </c>
      <c r="CF3928">
        <v>112822.2</v>
      </c>
      <c r="CH3928">
        <v>112822.2</v>
      </c>
      <c r="CI3928">
        <v>100</v>
      </c>
      <c r="CJ3928">
        <v>0</v>
      </c>
      <c r="CK3928">
        <f>YEAR(tbl_Opportunity[[#This Row],[Close Date]])</f>
        <v>2020</v>
      </c>
    </row>
    <row r="3929" spans="1:89">
      <c r="A3929" t="s">
        <v>3722</v>
      </c>
      <c r="B3929" t="b">
        <v>0</v>
      </c>
      <c r="D3929" t="b">
        <v>0</v>
      </c>
      <c r="H3929" s="1">
        <v>44361</v>
      </c>
      <c r="I3929" t="b">
        <v>1</v>
      </c>
      <c r="O3929" t="s">
        <v>99</v>
      </c>
      <c r="P3929" t="b">
        <v>0</v>
      </c>
      <c r="Q3929" s="2">
        <v>44307.550879629627</v>
      </c>
      <c r="R3929" s="1">
        <v>44361</v>
      </c>
      <c r="S3929" t="b">
        <v>0</v>
      </c>
      <c r="U3929" s="1"/>
      <c r="V3929" t="b">
        <v>0</v>
      </c>
      <c r="W3929" s="1">
        <v>44228</v>
      </c>
      <c r="X3929">
        <v>2</v>
      </c>
      <c r="Y3929">
        <v>2021</v>
      </c>
      <c r="Z3929" t="s">
        <v>8</v>
      </c>
      <c r="AA3929" t="s">
        <v>8</v>
      </c>
      <c r="AB3929" t="b">
        <v>0</v>
      </c>
      <c r="AC3929" t="b">
        <v>0</v>
      </c>
      <c r="AE3929" t="b">
        <v>1</v>
      </c>
      <c r="AF3929" t="b">
        <v>0</v>
      </c>
      <c r="AG3929" t="b">
        <v>0</v>
      </c>
      <c r="AH3929" t="s">
        <v>4808</v>
      </c>
      <c r="AI3929" t="b">
        <v>0</v>
      </c>
      <c r="AK3929" t="b">
        <v>0</v>
      </c>
      <c r="AL3929" s="1">
        <v>44361</v>
      </c>
      <c r="AM3929" t="s">
        <v>99</v>
      </c>
      <c r="AN3929" s="2">
        <v>44361.857141203705</v>
      </c>
      <c r="AP3929" s="2">
        <v>44361.857141203705</v>
      </c>
      <c r="AQ3929" s="1">
        <v>44361</v>
      </c>
      <c r="AS3929" t="b">
        <v>0</v>
      </c>
      <c r="AV3929" t="s">
        <v>213</v>
      </c>
      <c r="BB3929" t="s">
        <v>9680</v>
      </c>
      <c r="BD3929" t="b">
        <v>0</v>
      </c>
      <c r="BH3929" t="s">
        <v>99</v>
      </c>
      <c r="BI3929" t="s">
        <v>150</v>
      </c>
      <c r="BK3929" t="s">
        <v>384</v>
      </c>
      <c r="BL3929" t="s">
        <v>3723</v>
      </c>
      <c r="BN3929" t="s">
        <v>415</v>
      </c>
      <c r="BP3929" t="s">
        <v>9681</v>
      </c>
      <c r="BQ3929" t="s">
        <v>96</v>
      </c>
      <c r="BR3929" t="b">
        <v>0</v>
      </c>
      <c r="BT3929" t="b">
        <v>0</v>
      </c>
      <c r="BW3929" t="s">
        <v>103</v>
      </c>
      <c r="BX3929" t="b">
        <v>0</v>
      </c>
      <c r="BY3929" s="2">
        <v>44376.857581018521</v>
      </c>
      <c r="CB3929" t="b">
        <v>0</v>
      </c>
      <c r="CC3929" t="b">
        <v>1</v>
      </c>
      <c r="CD3929">
        <v>0</v>
      </c>
      <c r="CF3929">
        <v>995</v>
      </c>
      <c r="CH3929">
        <v>995</v>
      </c>
      <c r="CI3929">
        <v>100</v>
      </c>
      <c r="CJ3929">
        <v>0</v>
      </c>
      <c r="CK3929">
        <f>YEAR(tbl_Opportunity[[#This Row],[Close Date]])</f>
        <v>2021</v>
      </c>
    </row>
    <row r="3930" spans="1:89">
      <c r="A3930" t="s">
        <v>5239</v>
      </c>
      <c r="B3930" t="b">
        <v>0</v>
      </c>
      <c r="D3930" t="b">
        <v>0</v>
      </c>
      <c r="H3930" s="1">
        <v>44328</v>
      </c>
      <c r="I3930" t="b">
        <v>1</v>
      </c>
      <c r="O3930" t="s">
        <v>99</v>
      </c>
      <c r="P3930" t="b">
        <v>0</v>
      </c>
      <c r="Q3930" s="2">
        <v>44326.693506944444</v>
      </c>
      <c r="R3930" s="1">
        <v>44328</v>
      </c>
      <c r="S3930" t="b">
        <v>0</v>
      </c>
      <c r="U3930" s="1"/>
      <c r="V3930" t="b">
        <v>0</v>
      </c>
      <c r="W3930" s="1">
        <v>44228</v>
      </c>
      <c r="X3930">
        <v>2</v>
      </c>
      <c r="Y3930">
        <v>2021</v>
      </c>
      <c r="Z3930" t="s">
        <v>8</v>
      </c>
      <c r="AA3930" t="s">
        <v>8</v>
      </c>
      <c r="AB3930" t="b">
        <v>0</v>
      </c>
      <c r="AC3930" t="b">
        <v>0</v>
      </c>
      <c r="AE3930" t="b">
        <v>1</v>
      </c>
      <c r="AF3930" t="b">
        <v>0</v>
      </c>
      <c r="AG3930" t="b">
        <v>0</v>
      </c>
      <c r="AH3930" t="s">
        <v>1016</v>
      </c>
      <c r="AI3930" t="b">
        <v>0</v>
      </c>
      <c r="AK3930" t="b">
        <v>0</v>
      </c>
      <c r="AL3930" s="1"/>
      <c r="AM3930" t="s">
        <v>99</v>
      </c>
      <c r="AN3930" s="2">
        <v>44328.717106481483</v>
      </c>
      <c r="AP3930" s="2">
        <v>44328.717106481483</v>
      </c>
      <c r="AQ3930" s="1">
        <v>44328</v>
      </c>
      <c r="AS3930" t="b">
        <v>0</v>
      </c>
      <c r="AV3930" t="s">
        <v>213</v>
      </c>
      <c r="BB3930" t="s">
        <v>9682</v>
      </c>
      <c r="BD3930" t="b">
        <v>0</v>
      </c>
      <c r="BH3930" t="s">
        <v>114</v>
      </c>
      <c r="BI3930" t="s">
        <v>155</v>
      </c>
      <c r="BK3930" t="s">
        <v>384</v>
      </c>
      <c r="BL3930" t="s">
        <v>9683</v>
      </c>
      <c r="BN3930" t="s">
        <v>415</v>
      </c>
      <c r="BP3930" t="s">
        <v>9684</v>
      </c>
      <c r="BQ3930" t="s">
        <v>96</v>
      </c>
      <c r="BR3930" t="b">
        <v>0</v>
      </c>
      <c r="BT3930" t="b">
        <v>0</v>
      </c>
      <c r="BW3930" t="s">
        <v>103</v>
      </c>
      <c r="BX3930" t="b">
        <v>0</v>
      </c>
      <c r="BY3930" s="2">
        <v>44376.857581018521</v>
      </c>
      <c r="CB3930" t="b">
        <v>0</v>
      </c>
      <c r="CC3930" t="b">
        <v>1</v>
      </c>
      <c r="CD3930">
        <v>0</v>
      </c>
      <c r="CF3930">
        <v>263.25</v>
      </c>
      <c r="CH3930">
        <v>263.25</v>
      </c>
      <c r="CI3930">
        <v>100</v>
      </c>
      <c r="CJ3930">
        <v>0</v>
      </c>
      <c r="CK3930">
        <f>YEAR(tbl_Opportunity[[#This Row],[Close Date]])</f>
        <v>2021</v>
      </c>
    </row>
    <row r="3931" spans="1:89">
      <c r="A3931" t="s">
        <v>104</v>
      </c>
      <c r="B3931" t="b">
        <v>0</v>
      </c>
      <c r="D3931" t="b">
        <v>0</v>
      </c>
      <c r="H3931" s="1">
        <v>43942</v>
      </c>
      <c r="I3931" t="b">
        <v>1</v>
      </c>
      <c r="O3931" t="s">
        <v>89</v>
      </c>
      <c r="P3931" t="b">
        <v>0</v>
      </c>
      <c r="Q3931" s="2">
        <v>43920.559074074074</v>
      </c>
      <c r="R3931" s="1"/>
      <c r="S3931" t="b">
        <v>0</v>
      </c>
      <c r="U3931" s="1"/>
      <c r="V3931" t="b">
        <v>0</v>
      </c>
      <c r="W3931" s="1">
        <v>43862</v>
      </c>
      <c r="X3931">
        <v>2</v>
      </c>
      <c r="Y3931">
        <v>2020</v>
      </c>
      <c r="Z3931" t="s">
        <v>8</v>
      </c>
      <c r="AA3931" t="s">
        <v>8</v>
      </c>
      <c r="AB3931" t="b">
        <v>0</v>
      </c>
      <c r="AC3931" t="b">
        <v>0</v>
      </c>
      <c r="AE3931" t="b">
        <v>1</v>
      </c>
      <c r="AF3931" t="b">
        <v>0</v>
      </c>
      <c r="AG3931" t="b">
        <v>0</v>
      </c>
      <c r="AH3931" t="s">
        <v>4812</v>
      </c>
      <c r="AI3931" t="b">
        <v>0</v>
      </c>
      <c r="AK3931" t="b">
        <v>0</v>
      </c>
      <c r="AL3931" s="1">
        <v>43944</v>
      </c>
      <c r="AM3931" t="s">
        <v>162</v>
      </c>
      <c r="AN3931" s="2">
        <v>44297.838888888888</v>
      </c>
      <c r="AP3931" s="2">
        <v>43942.549444444441</v>
      </c>
      <c r="AQ3931" s="1"/>
      <c r="AS3931" t="b">
        <v>0</v>
      </c>
      <c r="AV3931" t="s">
        <v>213</v>
      </c>
      <c r="BB3931" t="s">
        <v>9685</v>
      </c>
      <c r="BD3931" t="b">
        <v>0</v>
      </c>
      <c r="BH3931" t="s">
        <v>89</v>
      </c>
      <c r="BI3931" t="s">
        <v>150</v>
      </c>
      <c r="BJ3931" t="s">
        <v>95</v>
      </c>
      <c r="BK3931" t="s">
        <v>157</v>
      </c>
      <c r="BN3931" t="s">
        <v>415</v>
      </c>
      <c r="BQ3931" t="s">
        <v>96</v>
      </c>
      <c r="BR3931" t="b">
        <v>0</v>
      </c>
      <c r="BT3931" t="b">
        <v>0</v>
      </c>
      <c r="BW3931" t="s">
        <v>103</v>
      </c>
      <c r="BX3931" t="b">
        <v>0</v>
      </c>
      <c r="BY3931" s="2">
        <v>44376.857581018521</v>
      </c>
      <c r="CB3931" t="b">
        <v>0</v>
      </c>
      <c r="CC3931" t="b">
        <v>1</v>
      </c>
      <c r="CF3931">
        <v>65000</v>
      </c>
      <c r="CH3931">
        <v>65000</v>
      </c>
      <c r="CI3931">
        <v>100</v>
      </c>
      <c r="CJ3931">
        <v>0</v>
      </c>
      <c r="CK3931">
        <f>YEAR(tbl_Opportunity[[#This Row],[Close Date]])</f>
        <v>2020</v>
      </c>
    </row>
    <row r="3932" spans="1:89">
      <c r="A3932" t="s">
        <v>9686</v>
      </c>
      <c r="B3932" t="b">
        <v>0</v>
      </c>
      <c r="D3932" t="b">
        <v>0</v>
      </c>
      <c r="E3932" t="s">
        <v>2969</v>
      </c>
      <c r="H3932" s="1">
        <v>44307</v>
      </c>
      <c r="I3932" t="b">
        <v>1</v>
      </c>
      <c r="L3932" t="s">
        <v>9687</v>
      </c>
      <c r="O3932" t="s">
        <v>99</v>
      </c>
      <c r="P3932" t="b">
        <v>0</v>
      </c>
      <c r="Q3932" s="2">
        <v>44278.634189814817</v>
      </c>
      <c r="R3932" s="1"/>
      <c r="S3932" t="b">
        <v>0</v>
      </c>
      <c r="U3932" s="1"/>
      <c r="V3932" t="b">
        <v>0</v>
      </c>
      <c r="W3932" s="1">
        <v>44228</v>
      </c>
      <c r="X3932">
        <v>2</v>
      </c>
      <c r="Y3932">
        <v>2021</v>
      </c>
      <c r="Z3932" t="s">
        <v>8</v>
      </c>
      <c r="AA3932" t="s">
        <v>8</v>
      </c>
      <c r="AB3932" t="b">
        <v>0</v>
      </c>
      <c r="AC3932" t="b">
        <v>0</v>
      </c>
      <c r="AE3932" t="b">
        <v>1</v>
      </c>
      <c r="AF3932" t="b">
        <v>0</v>
      </c>
      <c r="AG3932" t="b">
        <v>0</v>
      </c>
      <c r="AH3932" t="s">
        <v>1016</v>
      </c>
      <c r="AI3932" t="b">
        <v>0</v>
      </c>
      <c r="AK3932" t="b">
        <v>0</v>
      </c>
      <c r="AL3932" s="1">
        <v>44278</v>
      </c>
      <c r="AM3932" t="s">
        <v>99</v>
      </c>
      <c r="AN3932" s="2">
        <v>44307.526932870373</v>
      </c>
      <c r="AP3932" s="2">
        <v>44307.526932870373</v>
      </c>
      <c r="AQ3932" s="1"/>
      <c r="AS3932" t="b">
        <v>0</v>
      </c>
      <c r="AV3932" t="s">
        <v>213</v>
      </c>
      <c r="BB3932" t="s">
        <v>9688</v>
      </c>
      <c r="BD3932" t="b">
        <v>0</v>
      </c>
      <c r="BH3932" t="s">
        <v>332</v>
      </c>
      <c r="BI3932" t="s">
        <v>155</v>
      </c>
      <c r="BK3932" t="s">
        <v>95</v>
      </c>
      <c r="BN3932" t="s">
        <v>415</v>
      </c>
      <c r="BQ3932" t="s">
        <v>96</v>
      </c>
      <c r="BR3932" t="b">
        <v>0</v>
      </c>
      <c r="BS3932" t="s">
        <v>102</v>
      </c>
      <c r="BT3932" t="b">
        <v>0</v>
      </c>
      <c r="BW3932" t="s">
        <v>103</v>
      </c>
      <c r="BX3932" t="b">
        <v>0</v>
      </c>
      <c r="BY3932" s="2">
        <v>44376.857581018521</v>
      </c>
      <c r="CB3932" t="b">
        <v>0</v>
      </c>
      <c r="CC3932" t="b">
        <v>1</v>
      </c>
      <c r="CF3932">
        <v>6500</v>
      </c>
      <c r="CH3932">
        <v>6500</v>
      </c>
      <c r="CI3932">
        <v>100</v>
      </c>
      <c r="CJ3932">
        <v>0</v>
      </c>
      <c r="CK3932">
        <f>YEAR(tbl_Opportunity[[#This Row],[Close Date]])</f>
        <v>2021</v>
      </c>
    </row>
    <row r="3933" spans="1:89">
      <c r="A3933" t="s">
        <v>5486</v>
      </c>
      <c r="B3933" t="b">
        <v>0</v>
      </c>
      <c r="D3933" t="b">
        <v>0</v>
      </c>
      <c r="E3933" t="s">
        <v>3570</v>
      </c>
      <c r="H3933" s="1">
        <v>44315</v>
      </c>
      <c r="I3933" t="b">
        <v>1</v>
      </c>
      <c r="L3933" t="s">
        <v>5488</v>
      </c>
      <c r="O3933" t="s">
        <v>99</v>
      </c>
      <c r="P3933" t="b">
        <v>0</v>
      </c>
      <c r="Q3933" s="2">
        <v>44293.673310185186</v>
      </c>
      <c r="R3933" s="1"/>
      <c r="S3933" t="b">
        <v>0</v>
      </c>
      <c r="U3933" s="1"/>
      <c r="V3933" t="b">
        <v>0</v>
      </c>
      <c r="W3933" s="1">
        <v>44228</v>
      </c>
      <c r="X3933">
        <v>2</v>
      </c>
      <c r="Y3933">
        <v>2021</v>
      </c>
      <c r="Z3933" t="s">
        <v>8</v>
      </c>
      <c r="AA3933" t="s">
        <v>8</v>
      </c>
      <c r="AB3933" t="b">
        <v>0</v>
      </c>
      <c r="AC3933" t="b">
        <v>0</v>
      </c>
      <c r="AE3933" t="b">
        <v>1</v>
      </c>
      <c r="AF3933" t="b">
        <v>0</v>
      </c>
      <c r="AG3933" t="b">
        <v>0</v>
      </c>
      <c r="AH3933" t="s">
        <v>4808</v>
      </c>
      <c r="AI3933" t="b">
        <v>0</v>
      </c>
      <c r="AK3933" t="b">
        <v>0</v>
      </c>
      <c r="AL3933" s="1">
        <v>44372</v>
      </c>
      <c r="AM3933" t="s">
        <v>99</v>
      </c>
      <c r="AN3933" s="2">
        <v>44315.879479166666</v>
      </c>
      <c r="AP3933" s="2">
        <v>44315.879479166666</v>
      </c>
      <c r="AQ3933" s="1"/>
      <c r="AS3933" t="b">
        <v>0</v>
      </c>
      <c r="AV3933" t="s">
        <v>2956</v>
      </c>
      <c r="BB3933" t="s">
        <v>9689</v>
      </c>
      <c r="BD3933" t="b">
        <v>0</v>
      </c>
      <c r="BH3933" t="s">
        <v>99</v>
      </c>
      <c r="BI3933" t="s">
        <v>150</v>
      </c>
      <c r="BK3933" t="s">
        <v>95</v>
      </c>
      <c r="BN3933" t="s">
        <v>415</v>
      </c>
      <c r="BQ3933" t="s">
        <v>96</v>
      </c>
      <c r="BR3933" t="b">
        <v>0</v>
      </c>
      <c r="BS3933" t="s">
        <v>384</v>
      </c>
      <c r="BT3933" t="b">
        <v>0</v>
      </c>
      <c r="BW3933" t="s">
        <v>103</v>
      </c>
      <c r="BX3933" t="b">
        <v>0</v>
      </c>
      <c r="BY3933" s="2">
        <v>44376.857581018521</v>
      </c>
      <c r="CB3933" t="b">
        <v>0</v>
      </c>
      <c r="CC3933" t="b">
        <v>1</v>
      </c>
      <c r="CF3933">
        <v>6500</v>
      </c>
      <c r="CH3933">
        <v>6500</v>
      </c>
      <c r="CI3933">
        <v>100</v>
      </c>
      <c r="CJ3933">
        <v>0</v>
      </c>
      <c r="CK3933">
        <f>YEAR(tbl_Opportunity[[#This Row],[Close Date]])</f>
        <v>2021</v>
      </c>
    </row>
    <row r="3934" spans="1:89">
      <c r="A3934" t="s">
        <v>9690</v>
      </c>
      <c r="B3934" t="b">
        <v>0</v>
      </c>
      <c r="D3934" t="b">
        <v>0</v>
      </c>
      <c r="H3934" s="1">
        <v>44363</v>
      </c>
      <c r="I3934" t="b">
        <v>1</v>
      </c>
      <c r="L3934" t="s">
        <v>9691</v>
      </c>
      <c r="O3934" t="s">
        <v>142</v>
      </c>
      <c r="P3934" t="b">
        <v>0</v>
      </c>
      <c r="Q3934" s="2">
        <v>44249.706331018519</v>
      </c>
      <c r="R3934" s="1">
        <v>44362</v>
      </c>
      <c r="S3934" t="b">
        <v>0</v>
      </c>
      <c r="U3934" s="1"/>
      <c r="V3934" t="b">
        <v>0</v>
      </c>
      <c r="W3934" s="1">
        <v>44228</v>
      </c>
      <c r="X3934">
        <v>2</v>
      </c>
      <c r="Y3934">
        <v>2021</v>
      </c>
      <c r="Z3934" t="s">
        <v>8</v>
      </c>
      <c r="AA3934" t="s">
        <v>8</v>
      </c>
      <c r="AB3934" t="b">
        <v>0</v>
      </c>
      <c r="AC3934" t="b">
        <v>0</v>
      </c>
      <c r="AD3934" t="s">
        <v>3727</v>
      </c>
      <c r="AE3934" t="b">
        <v>1</v>
      </c>
      <c r="AF3934" t="b">
        <v>0</v>
      </c>
      <c r="AG3934" t="b">
        <v>0</v>
      </c>
      <c r="AH3934" t="s">
        <v>4808</v>
      </c>
      <c r="AI3934" t="b">
        <v>0</v>
      </c>
      <c r="AK3934" t="b">
        <v>0</v>
      </c>
      <c r="AL3934" s="1"/>
      <c r="AM3934" t="s">
        <v>142</v>
      </c>
      <c r="AN3934" s="2">
        <v>44363.77511574074</v>
      </c>
      <c r="AP3934" s="2">
        <v>44363.046840277777</v>
      </c>
      <c r="AQ3934" s="1">
        <v>44362</v>
      </c>
      <c r="AS3934" t="b">
        <v>0</v>
      </c>
      <c r="AV3934" t="s">
        <v>153</v>
      </c>
      <c r="BB3934" t="s">
        <v>9692</v>
      </c>
      <c r="BD3934" t="b">
        <v>0</v>
      </c>
      <c r="BH3934" t="s">
        <v>142</v>
      </c>
      <c r="BI3934" t="s">
        <v>150</v>
      </c>
      <c r="BK3934" t="s">
        <v>384</v>
      </c>
      <c r="BL3934" t="s">
        <v>9691</v>
      </c>
      <c r="BN3934" t="s">
        <v>415</v>
      </c>
      <c r="BQ3934" t="s">
        <v>96</v>
      </c>
      <c r="BR3934" t="b">
        <v>0</v>
      </c>
      <c r="BT3934" t="b">
        <v>0</v>
      </c>
      <c r="BW3934" t="s">
        <v>103</v>
      </c>
      <c r="BX3934" t="b">
        <v>0</v>
      </c>
      <c r="BY3934" s="2">
        <v>44376.857581018521</v>
      </c>
      <c r="CB3934" t="b">
        <v>0</v>
      </c>
      <c r="CC3934" t="b">
        <v>1</v>
      </c>
      <c r="CD3934">
        <v>0</v>
      </c>
      <c r="CE3934">
        <v>0</v>
      </c>
      <c r="CF3934">
        <v>129745.96</v>
      </c>
      <c r="CH3934">
        <v>129745.96</v>
      </c>
      <c r="CI3934">
        <v>100</v>
      </c>
      <c r="CJ3934">
        <v>0</v>
      </c>
      <c r="CK3934">
        <f>YEAR(tbl_Opportunity[[#This Row],[Close Date]])</f>
        <v>2021</v>
      </c>
    </row>
    <row r="3935" spans="1:89">
      <c r="A3935" t="s">
        <v>3658</v>
      </c>
      <c r="B3935" t="b">
        <v>0</v>
      </c>
      <c r="D3935" t="b">
        <v>0</v>
      </c>
      <c r="E3935" t="s">
        <v>9693</v>
      </c>
      <c r="H3935" s="1">
        <v>44088</v>
      </c>
      <c r="I3935" t="b">
        <v>1</v>
      </c>
      <c r="L3935" t="s">
        <v>9694</v>
      </c>
      <c r="O3935" t="s">
        <v>99</v>
      </c>
      <c r="P3935" t="b">
        <v>0</v>
      </c>
      <c r="Q3935" s="2">
        <v>43671.777280092596</v>
      </c>
      <c r="R3935" s="1"/>
      <c r="S3935" t="b">
        <v>0</v>
      </c>
      <c r="U3935" s="1"/>
      <c r="V3935" t="b">
        <v>0</v>
      </c>
      <c r="W3935" s="1">
        <v>43891</v>
      </c>
      <c r="X3935">
        <v>3</v>
      </c>
      <c r="Y3935">
        <v>2020</v>
      </c>
      <c r="Z3935" t="s">
        <v>8</v>
      </c>
      <c r="AA3935" t="s">
        <v>8</v>
      </c>
      <c r="AB3935" t="b">
        <v>0</v>
      </c>
      <c r="AC3935" t="b">
        <v>0</v>
      </c>
      <c r="AE3935" t="b">
        <v>1</v>
      </c>
      <c r="AF3935" t="b">
        <v>0</v>
      </c>
      <c r="AG3935" t="b">
        <v>0</v>
      </c>
      <c r="AH3935" t="s">
        <v>4812</v>
      </c>
      <c r="AI3935" t="b">
        <v>0</v>
      </c>
      <c r="AK3935" t="b">
        <v>0</v>
      </c>
      <c r="AL3935" s="1">
        <v>44099</v>
      </c>
      <c r="AM3935" t="s">
        <v>99</v>
      </c>
      <c r="AN3935" s="2">
        <v>44180.58520833333</v>
      </c>
      <c r="AP3935" s="2">
        <v>44088.558842592596</v>
      </c>
      <c r="AQ3935" s="1"/>
      <c r="AS3935" t="b">
        <v>0</v>
      </c>
      <c r="AV3935" t="s">
        <v>176</v>
      </c>
      <c r="BB3935" t="s">
        <v>9695</v>
      </c>
      <c r="BD3935" t="b">
        <v>0</v>
      </c>
      <c r="BH3935" t="s">
        <v>332</v>
      </c>
      <c r="BI3935" t="s">
        <v>150</v>
      </c>
      <c r="BJ3935" t="s">
        <v>2848</v>
      </c>
      <c r="BK3935" t="s">
        <v>102</v>
      </c>
      <c r="BP3935" t="s">
        <v>9696</v>
      </c>
      <c r="BQ3935" t="s">
        <v>96</v>
      </c>
      <c r="BR3935" t="b">
        <v>0</v>
      </c>
      <c r="BS3935" t="s">
        <v>157</v>
      </c>
      <c r="BT3935" t="b">
        <v>0</v>
      </c>
      <c r="BW3935" t="s">
        <v>103</v>
      </c>
      <c r="BX3935" t="b">
        <v>0</v>
      </c>
      <c r="BY3935" s="2">
        <v>44376.857569444444</v>
      </c>
      <c r="CB3935" t="b">
        <v>0</v>
      </c>
      <c r="CC3935" t="b">
        <v>1</v>
      </c>
      <c r="CF3935">
        <v>59996.75</v>
      </c>
      <c r="CH3935">
        <v>59996.75</v>
      </c>
      <c r="CI3935">
        <v>100</v>
      </c>
      <c r="CJ3935">
        <v>0</v>
      </c>
      <c r="CK3935">
        <f>YEAR(tbl_Opportunity[[#This Row],[Close Date]])</f>
        <v>2020</v>
      </c>
    </row>
    <row r="3936" spans="1:89">
      <c r="A3936" t="s">
        <v>507</v>
      </c>
      <c r="B3936" t="b">
        <v>0</v>
      </c>
      <c r="D3936" t="b">
        <v>0</v>
      </c>
      <c r="H3936" s="1">
        <v>43664</v>
      </c>
      <c r="I3936" t="b">
        <v>1</v>
      </c>
      <c r="O3936" t="s">
        <v>99</v>
      </c>
      <c r="P3936" t="b">
        <v>0</v>
      </c>
      <c r="Q3936" s="2">
        <v>43938.622754629629</v>
      </c>
      <c r="R3936" s="1"/>
      <c r="S3936" t="b">
        <v>0</v>
      </c>
      <c r="U3936" s="1"/>
      <c r="V3936" t="b">
        <v>0</v>
      </c>
      <c r="W3936" s="1">
        <v>43525</v>
      </c>
      <c r="X3936">
        <v>3</v>
      </c>
      <c r="Y3936">
        <v>2019</v>
      </c>
      <c r="Z3936" t="s">
        <v>8</v>
      </c>
      <c r="AA3936" t="s">
        <v>8</v>
      </c>
      <c r="AB3936" t="b">
        <v>0</v>
      </c>
      <c r="AC3936" t="b">
        <v>0</v>
      </c>
      <c r="AE3936" t="b">
        <v>1</v>
      </c>
      <c r="AF3936" t="b">
        <v>0</v>
      </c>
      <c r="AG3936" t="b">
        <v>0</v>
      </c>
      <c r="AH3936" t="s">
        <v>1016</v>
      </c>
      <c r="AI3936" t="b">
        <v>0</v>
      </c>
      <c r="AK3936" t="b">
        <v>0</v>
      </c>
      <c r="AL3936" s="1"/>
      <c r="AM3936" t="s">
        <v>162</v>
      </c>
      <c r="AN3936" s="2">
        <v>44297.838888888888</v>
      </c>
      <c r="AP3936" s="2"/>
      <c r="AQ3936" s="1"/>
      <c r="AS3936" t="b">
        <v>0</v>
      </c>
      <c r="AV3936" t="s">
        <v>213</v>
      </c>
      <c r="BB3936" t="s">
        <v>9697</v>
      </c>
      <c r="BD3936" t="b">
        <v>0</v>
      </c>
      <c r="BH3936" t="s">
        <v>332</v>
      </c>
      <c r="BI3936" t="s">
        <v>155</v>
      </c>
      <c r="BJ3936" t="s">
        <v>95</v>
      </c>
      <c r="BK3936" t="s">
        <v>95</v>
      </c>
      <c r="BN3936" t="s">
        <v>415</v>
      </c>
      <c r="BQ3936" t="s">
        <v>96</v>
      </c>
      <c r="BR3936" t="b">
        <v>0</v>
      </c>
      <c r="BT3936" t="b">
        <v>0</v>
      </c>
      <c r="BW3936" t="s">
        <v>103</v>
      </c>
      <c r="BX3936" t="b">
        <v>0</v>
      </c>
      <c r="BY3936" s="2">
        <v>44376.857581018521</v>
      </c>
      <c r="CB3936" t="b">
        <v>0</v>
      </c>
      <c r="CC3936" t="b">
        <v>1</v>
      </c>
      <c r="CF3936">
        <v>114045.2</v>
      </c>
      <c r="CH3936">
        <v>114045.2</v>
      </c>
      <c r="CI3936">
        <v>100</v>
      </c>
      <c r="CJ3936">
        <v>0</v>
      </c>
      <c r="CK3936">
        <f>YEAR(tbl_Opportunity[[#This Row],[Close Date]])</f>
        <v>2019</v>
      </c>
    </row>
    <row r="3937" spans="1:89">
      <c r="A3937" t="s">
        <v>7462</v>
      </c>
      <c r="B3937" t="b">
        <v>0</v>
      </c>
      <c r="D3937" t="b">
        <v>0</v>
      </c>
      <c r="H3937" s="1">
        <v>44074</v>
      </c>
      <c r="I3937" t="b">
        <v>1</v>
      </c>
      <c r="L3937" t="s">
        <v>7737</v>
      </c>
      <c r="O3937" t="s">
        <v>99</v>
      </c>
      <c r="P3937" t="b">
        <v>0</v>
      </c>
      <c r="Q3937" s="2">
        <v>43935.874942129631</v>
      </c>
      <c r="R3937" s="1"/>
      <c r="S3937" t="b">
        <v>0</v>
      </c>
      <c r="U3937" s="1"/>
      <c r="V3937" t="b">
        <v>0</v>
      </c>
      <c r="W3937" s="1">
        <v>43891</v>
      </c>
      <c r="X3937">
        <v>3</v>
      </c>
      <c r="Y3937">
        <v>2020</v>
      </c>
      <c r="Z3937" t="s">
        <v>8</v>
      </c>
      <c r="AA3937" t="s">
        <v>8</v>
      </c>
      <c r="AB3937" t="b">
        <v>0</v>
      </c>
      <c r="AC3937" t="b">
        <v>0</v>
      </c>
      <c r="AE3937" t="b">
        <v>1</v>
      </c>
      <c r="AF3937" t="b">
        <v>0</v>
      </c>
      <c r="AG3937" t="b">
        <v>0</v>
      </c>
      <c r="AH3937" t="s">
        <v>4812</v>
      </c>
      <c r="AI3937" t="b">
        <v>0</v>
      </c>
      <c r="AK3937" t="b">
        <v>0</v>
      </c>
      <c r="AL3937" s="1">
        <v>44076</v>
      </c>
      <c r="AM3937" t="s">
        <v>162</v>
      </c>
      <c r="AN3937" s="2">
        <v>44297.8278587963</v>
      </c>
      <c r="AP3937" s="2">
        <v>44074.530729166669</v>
      </c>
      <c r="AQ3937" s="1"/>
      <c r="AS3937" t="b">
        <v>0</v>
      </c>
      <c r="AV3937" t="s">
        <v>153</v>
      </c>
      <c r="BB3937" t="s">
        <v>9698</v>
      </c>
      <c r="BD3937" t="b">
        <v>0</v>
      </c>
      <c r="BH3937" t="s">
        <v>332</v>
      </c>
      <c r="BI3937" t="s">
        <v>150</v>
      </c>
      <c r="BJ3937" t="s">
        <v>384</v>
      </c>
      <c r="BK3937" t="s">
        <v>384</v>
      </c>
      <c r="BN3937" t="s">
        <v>415</v>
      </c>
      <c r="BP3937" t="s">
        <v>9699</v>
      </c>
      <c r="BQ3937" t="s">
        <v>96</v>
      </c>
      <c r="BR3937" t="b">
        <v>0</v>
      </c>
      <c r="BT3937" t="b">
        <v>0</v>
      </c>
      <c r="BW3937" t="s">
        <v>103</v>
      </c>
      <c r="BX3937" t="b">
        <v>0</v>
      </c>
      <c r="BY3937" s="2">
        <v>44376.857581018521</v>
      </c>
      <c r="CB3937" t="b">
        <v>0</v>
      </c>
      <c r="CC3937" t="b">
        <v>1</v>
      </c>
      <c r="CF3937">
        <v>72175</v>
      </c>
      <c r="CH3937">
        <v>72175</v>
      </c>
      <c r="CI3937">
        <v>100</v>
      </c>
      <c r="CJ3937">
        <v>0</v>
      </c>
      <c r="CK3937">
        <f>YEAR(tbl_Opportunity[[#This Row],[Close Date]])</f>
        <v>2020</v>
      </c>
    </row>
    <row r="3938" spans="1:89">
      <c r="A3938" t="s">
        <v>4031</v>
      </c>
      <c r="B3938" t="b">
        <v>0</v>
      </c>
      <c r="D3938" t="b">
        <v>0</v>
      </c>
      <c r="H3938" s="1">
        <v>43658</v>
      </c>
      <c r="I3938" t="b">
        <v>1</v>
      </c>
      <c r="O3938" t="s">
        <v>99</v>
      </c>
      <c r="P3938" t="b">
        <v>0</v>
      </c>
      <c r="Q3938" s="2">
        <v>43808.874861111108</v>
      </c>
      <c r="R3938" s="1"/>
      <c r="S3938" t="b">
        <v>0</v>
      </c>
      <c r="T3938" t="s">
        <v>417</v>
      </c>
      <c r="U3938" s="1">
        <v>44196</v>
      </c>
      <c r="V3938" t="b">
        <v>0</v>
      </c>
      <c r="W3938" s="1">
        <v>43525</v>
      </c>
      <c r="X3938">
        <v>3</v>
      </c>
      <c r="Y3938">
        <v>2019</v>
      </c>
      <c r="Z3938" t="s">
        <v>8</v>
      </c>
      <c r="AA3938" t="s">
        <v>8</v>
      </c>
      <c r="AB3938" t="b">
        <v>0</v>
      </c>
      <c r="AC3938" t="b">
        <v>0</v>
      </c>
      <c r="AE3938" t="b">
        <v>1</v>
      </c>
      <c r="AF3938" t="b">
        <v>0</v>
      </c>
      <c r="AG3938" t="b">
        <v>0</v>
      </c>
      <c r="AH3938" t="s">
        <v>4812</v>
      </c>
      <c r="AI3938" t="b">
        <v>0</v>
      </c>
      <c r="AK3938" t="b">
        <v>0</v>
      </c>
      <c r="AL3938" s="1"/>
      <c r="AM3938" t="s">
        <v>162</v>
      </c>
      <c r="AN3938" s="2">
        <v>44297.838888888888</v>
      </c>
      <c r="AP3938" s="2">
        <v>43836.762685185182</v>
      </c>
      <c r="AQ3938" s="1"/>
      <c r="AS3938" t="b">
        <v>0</v>
      </c>
      <c r="AV3938" t="s">
        <v>213</v>
      </c>
      <c r="BB3938" t="s">
        <v>9700</v>
      </c>
      <c r="BD3938" t="b">
        <v>0</v>
      </c>
      <c r="BH3938" t="s">
        <v>332</v>
      </c>
      <c r="BI3938" t="s">
        <v>150</v>
      </c>
      <c r="BK3938" t="s">
        <v>384</v>
      </c>
      <c r="BN3938" t="s">
        <v>415</v>
      </c>
      <c r="BQ3938" t="s">
        <v>96</v>
      </c>
      <c r="BR3938" t="b">
        <v>0</v>
      </c>
      <c r="BT3938" t="b">
        <v>0</v>
      </c>
      <c r="BW3938" t="s">
        <v>103</v>
      </c>
      <c r="BX3938" t="b">
        <v>0</v>
      </c>
      <c r="BY3938" s="2">
        <v>44376.857581018521</v>
      </c>
      <c r="CB3938" t="b">
        <v>0</v>
      </c>
      <c r="CC3938" t="b">
        <v>1</v>
      </c>
      <c r="CF3938">
        <v>0</v>
      </c>
      <c r="CH3938">
        <v>0</v>
      </c>
      <c r="CI3938">
        <v>100</v>
      </c>
      <c r="CJ3938">
        <v>0</v>
      </c>
      <c r="CK3938">
        <f>YEAR(tbl_Opportunity[[#This Row],[Close Date]])</f>
        <v>2019</v>
      </c>
    </row>
    <row r="3939" spans="1:89">
      <c r="A3939" t="s">
        <v>4031</v>
      </c>
      <c r="B3939" t="b">
        <v>0</v>
      </c>
      <c r="D3939" t="b">
        <v>0</v>
      </c>
      <c r="H3939" s="1">
        <v>44074</v>
      </c>
      <c r="I3939" t="b">
        <v>1</v>
      </c>
      <c r="O3939" t="s">
        <v>131</v>
      </c>
      <c r="P3939" t="b">
        <v>0</v>
      </c>
      <c r="Q3939" s="2">
        <v>43941.869189814817</v>
      </c>
      <c r="R3939" s="1"/>
      <c r="S3939" t="b">
        <v>0</v>
      </c>
      <c r="T3939" t="s">
        <v>417</v>
      </c>
      <c r="U3939" s="1">
        <v>44196</v>
      </c>
      <c r="V3939" t="b">
        <v>0</v>
      </c>
      <c r="W3939" s="1">
        <v>43891</v>
      </c>
      <c r="X3939">
        <v>3</v>
      </c>
      <c r="Y3939">
        <v>2020</v>
      </c>
      <c r="Z3939" t="s">
        <v>8</v>
      </c>
      <c r="AA3939" t="s">
        <v>8</v>
      </c>
      <c r="AB3939" t="b">
        <v>0</v>
      </c>
      <c r="AC3939" t="b">
        <v>0</v>
      </c>
      <c r="AE3939" t="b">
        <v>1</v>
      </c>
      <c r="AF3939" t="b">
        <v>0</v>
      </c>
      <c r="AG3939" t="b">
        <v>0</v>
      </c>
      <c r="AH3939" t="s">
        <v>4812</v>
      </c>
      <c r="AI3939" t="b">
        <v>0</v>
      </c>
      <c r="AK3939" t="b">
        <v>0</v>
      </c>
      <c r="AL3939" s="1"/>
      <c r="AM3939" t="s">
        <v>162</v>
      </c>
      <c r="AN3939" s="2">
        <v>44297.838888888888</v>
      </c>
      <c r="AP3939" s="2">
        <v>44074.529629629629</v>
      </c>
      <c r="AQ3939" s="1"/>
      <c r="AS3939" t="b">
        <v>0</v>
      </c>
      <c r="AV3939" t="s">
        <v>213</v>
      </c>
      <c r="BB3939" t="s">
        <v>9701</v>
      </c>
      <c r="BD3939" t="b">
        <v>0</v>
      </c>
      <c r="BH3939" t="s">
        <v>131</v>
      </c>
      <c r="BI3939" t="s">
        <v>150</v>
      </c>
      <c r="BJ3939" t="s">
        <v>384</v>
      </c>
      <c r="BK3939" t="s">
        <v>384</v>
      </c>
      <c r="BN3939" t="s">
        <v>415</v>
      </c>
      <c r="BQ3939" t="s">
        <v>96</v>
      </c>
      <c r="BR3939" t="b">
        <v>0</v>
      </c>
      <c r="BT3939" t="b">
        <v>0</v>
      </c>
      <c r="BW3939" t="s">
        <v>103</v>
      </c>
      <c r="BX3939" t="b">
        <v>0</v>
      </c>
      <c r="BY3939" s="2">
        <v>44376.857581018521</v>
      </c>
      <c r="CB3939" t="b">
        <v>0</v>
      </c>
      <c r="CC3939" t="b">
        <v>1</v>
      </c>
      <c r="CF3939">
        <v>128700</v>
      </c>
      <c r="CH3939">
        <v>128700</v>
      </c>
      <c r="CI3939">
        <v>100</v>
      </c>
      <c r="CJ3939">
        <v>0</v>
      </c>
      <c r="CK3939">
        <f>YEAR(tbl_Opportunity[[#This Row],[Close Date]])</f>
        <v>2020</v>
      </c>
    </row>
    <row r="3940" spans="1:89">
      <c r="A3940" t="s">
        <v>8698</v>
      </c>
      <c r="B3940" t="b">
        <v>0</v>
      </c>
      <c r="D3940" t="b">
        <v>0</v>
      </c>
      <c r="H3940" s="1">
        <v>44025</v>
      </c>
      <c r="I3940" t="b">
        <v>1</v>
      </c>
      <c r="L3940" t="s">
        <v>9702</v>
      </c>
      <c r="O3940" t="s">
        <v>99</v>
      </c>
      <c r="P3940" t="b">
        <v>0</v>
      </c>
      <c r="Q3940" s="2">
        <v>43794.874618055554</v>
      </c>
      <c r="R3940" s="1"/>
      <c r="S3940" t="b">
        <v>0</v>
      </c>
      <c r="U3940" s="1"/>
      <c r="V3940" t="b">
        <v>0</v>
      </c>
      <c r="W3940" s="1">
        <v>43891</v>
      </c>
      <c r="X3940">
        <v>3</v>
      </c>
      <c r="Y3940">
        <v>2020</v>
      </c>
      <c r="Z3940" t="s">
        <v>8</v>
      </c>
      <c r="AA3940" t="s">
        <v>8</v>
      </c>
      <c r="AB3940" t="b">
        <v>0</v>
      </c>
      <c r="AC3940" t="b">
        <v>0</v>
      </c>
      <c r="AE3940" t="b">
        <v>1</v>
      </c>
      <c r="AF3940" t="b">
        <v>0</v>
      </c>
      <c r="AG3940" t="b">
        <v>0</v>
      </c>
      <c r="AH3940" t="s">
        <v>4812</v>
      </c>
      <c r="AI3940" t="b">
        <v>0</v>
      </c>
      <c r="AK3940" t="b">
        <v>0</v>
      </c>
      <c r="AL3940" s="1">
        <v>44028</v>
      </c>
      <c r="AM3940" t="s">
        <v>162</v>
      </c>
      <c r="AN3940" s="2">
        <v>44297.838888888888</v>
      </c>
      <c r="AP3940" s="2">
        <v>44027.772476851853</v>
      </c>
      <c r="AQ3940" s="1"/>
      <c r="AS3940" t="b">
        <v>0</v>
      </c>
      <c r="AV3940" t="s">
        <v>213</v>
      </c>
      <c r="BB3940" t="s">
        <v>9703</v>
      </c>
      <c r="BD3940" t="b">
        <v>0</v>
      </c>
      <c r="BH3940" t="s">
        <v>332</v>
      </c>
      <c r="BI3940" t="s">
        <v>150</v>
      </c>
      <c r="BJ3940" t="s">
        <v>3472</v>
      </c>
      <c r="BK3940" t="s">
        <v>102</v>
      </c>
      <c r="BN3940" t="s">
        <v>415</v>
      </c>
      <c r="BP3940" t="s">
        <v>9704</v>
      </c>
      <c r="BQ3940" t="s">
        <v>96</v>
      </c>
      <c r="BR3940" t="b">
        <v>0</v>
      </c>
      <c r="BS3940" t="s">
        <v>95</v>
      </c>
      <c r="BT3940" t="b">
        <v>0</v>
      </c>
      <c r="BW3940" t="s">
        <v>103</v>
      </c>
      <c r="BX3940" t="b">
        <v>0</v>
      </c>
      <c r="BY3940" s="2">
        <v>44376.857569444444</v>
      </c>
      <c r="CB3940" t="b">
        <v>0</v>
      </c>
      <c r="CC3940" t="b">
        <v>1</v>
      </c>
      <c r="CF3940">
        <v>66783</v>
      </c>
      <c r="CH3940">
        <v>66783</v>
      </c>
      <c r="CI3940">
        <v>100</v>
      </c>
      <c r="CJ3940">
        <v>0</v>
      </c>
      <c r="CK3940">
        <f>YEAR(tbl_Opportunity[[#This Row],[Close Date]])</f>
        <v>2020</v>
      </c>
    </row>
    <row r="3941" spans="1:89">
      <c r="A3941" t="s">
        <v>3526</v>
      </c>
      <c r="B3941" t="b">
        <v>0</v>
      </c>
      <c r="D3941" t="b">
        <v>0</v>
      </c>
      <c r="H3941" s="1">
        <v>44071</v>
      </c>
      <c r="I3941" t="b">
        <v>1</v>
      </c>
      <c r="L3941" t="s">
        <v>9705</v>
      </c>
      <c r="O3941" t="s">
        <v>99</v>
      </c>
      <c r="P3941" t="b">
        <v>0</v>
      </c>
      <c r="Q3941" s="2">
        <v>44000.817986111113</v>
      </c>
      <c r="R3941" s="1"/>
      <c r="S3941" t="b">
        <v>0</v>
      </c>
      <c r="U3941" s="1"/>
      <c r="V3941" t="b">
        <v>0</v>
      </c>
      <c r="W3941" s="1">
        <v>43891</v>
      </c>
      <c r="X3941">
        <v>3</v>
      </c>
      <c r="Y3941">
        <v>2020</v>
      </c>
      <c r="Z3941" t="s">
        <v>8</v>
      </c>
      <c r="AA3941" t="s">
        <v>8</v>
      </c>
      <c r="AB3941" t="b">
        <v>0</v>
      </c>
      <c r="AC3941" t="b">
        <v>0</v>
      </c>
      <c r="AE3941" t="b">
        <v>1</v>
      </c>
      <c r="AF3941" t="b">
        <v>0</v>
      </c>
      <c r="AG3941" t="b">
        <v>0</v>
      </c>
      <c r="AH3941" t="s">
        <v>4812</v>
      </c>
      <c r="AI3941" t="b">
        <v>0</v>
      </c>
      <c r="AK3941" t="b">
        <v>0</v>
      </c>
      <c r="AL3941" s="1">
        <v>44071</v>
      </c>
      <c r="AM3941" t="s">
        <v>162</v>
      </c>
      <c r="AN3941" s="2">
        <v>44297.838888888888</v>
      </c>
      <c r="AP3941" s="2">
        <v>44071.534583333334</v>
      </c>
      <c r="AQ3941" s="1"/>
      <c r="AS3941" t="b">
        <v>0</v>
      </c>
      <c r="AV3941" t="s">
        <v>213</v>
      </c>
      <c r="BB3941" t="s">
        <v>9706</v>
      </c>
      <c r="BD3941" t="b">
        <v>0</v>
      </c>
      <c r="BH3941" t="s">
        <v>332</v>
      </c>
      <c r="BI3941" t="s">
        <v>155</v>
      </c>
      <c r="BJ3941" t="s">
        <v>384</v>
      </c>
      <c r="BK3941" t="s">
        <v>384</v>
      </c>
      <c r="BN3941" t="s">
        <v>415</v>
      </c>
      <c r="BQ3941" t="s">
        <v>96</v>
      </c>
      <c r="BR3941" t="b">
        <v>0</v>
      </c>
      <c r="BS3941" t="s">
        <v>384</v>
      </c>
      <c r="BT3941" t="b">
        <v>0</v>
      </c>
      <c r="BW3941" t="s">
        <v>103</v>
      </c>
      <c r="BX3941" t="b">
        <v>0</v>
      </c>
      <c r="BY3941" s="2">
        <v>44376.857581018521</v>
      </c>
      <c r="CB3941" t="b">
        <v>0</v>
      </c>
      <c r="CC3941" t="b">
        <v>1</v>
      </c>
      <c r="CF3941">
        <v>149330</v>
      </c>
      <c r="CH3941">
        <v>149330</v>
      </c>
      <c r="CI3941">
        <v>100</v>
      </c>
      <c r="CJ3941">
        <v>0</v>
      </c>
      <c r="CK3941">
        <f>YEAR(tbl_Opportunity[[#This Row],[Close Date]])</f>
        <v>2020</v>
      </c>
    </row>
    <row r="3942" spans="1:89">
      <c r="A3942" t="s">
        <v>3658</v>
      </c>
      <c r="B3942" t="b">
        <v>0</v>
      </c>
      <c r="D3942" t="b">
        <v>0</v>
      </c>
      <c r="E3942" t="s">
        <v>9693</v>
      </c>
      <c r="H3942" s="1">
        <v>44088</v>
      </c>
      <c r="I3942" t="b">
        <v>1</v>
      </c>
      <c r="L3942" t="s">
        <v>9694</v>
      </c>
      <c r="O3942" t="s">
        <v>99</v>
      </c>
      <c r="P3942" t="b">
        <v>0</v>
      </c>
      <c r="Q3942" s="2">
        <v>43950.838831018518</v>
      </c>
      <c r="R3942" s="1"/>
      <c r="S3942" t="b">
        <v>0</v>
      </c>
      <c r="U3942" s="1"/>
      <c r="V3942" t="b">
        <v>0</v>
      </c>
      <c r="W3942" s="1">
        <v>43891</v>
      </c>
      <c r="X3942">
        <v>3</v>
      </c>
      <c r="Y3942">
        <v>2020</v>
      </c>
      <c r="Z3942" t="s">
        <v>8</v>
      </c>
      <c r="AA3942" t="s">
        <v>8</v>
      </c>
      <c r="AB3942" t="b">
        <v>0</v>
      </c>
      <c r="AC3942" t="b">
        <v>0</v>
      </c>
      <c r="AE3942" t="b">
        <v>1</v>
      </c>
      <c r="AF3942" t="b">
        <v>0</v>
      </c>
      <c r="AG3942" t="b">
        <v>0</v>
      </c>
      <c r="AH3942" t="s">
        <v>4812</v>
      </c>
      <c r="AI3942" t="b">
        <v>0</v>
      </c>
      <c r="AK3942" t="b">
        <v>0</v>
      </c>
      <c r="AL3942" s="1">
        <v>44074</v>
      </c>
      <c r="AM3942" t="s">
        <v>99</v>
      </c>
      <c r="AN3942" s="2">
        <v>44180.58520833333</v>
      </c>
      <c r="AP3942" s="2">
        <v>44088.559050925927</v>
      </c>
      <c r="AQ3942" s="1"/>
      <c r="AS3942" t="b">
        <v>0</v>
      </c>
      <c r="AV3942" t="s">
        <v>176</v>
      </c>
      <c r="BB3942" t="s">
        <v>9707</v>
      </c>
      <c r="BD3942" t="b">
        <v>0</v>
      </c>
      <c r="BH3942" t="s">
        <v>332</v>
      </c>
      <c r="BI3942" t="s">
        <v>150</v>
      </c>
      <c r="BJ3942" t="s">
        <v>2848</v>
      </c>
      <c r="BK3942" t="s">
        <v>102</v>
      </c>
      <c r="BN3942" t="s">
        <v>415</v>
      </c>
      <c r="BQ3942" t="s">
        <v>96</v>
      </c>
      <c r="BR3942" t="b">
        <v>0</v>
      </c>
      <c r="BS3942" t="s">
        <v>157</v>
      </c>
      <c r="BT3942" t="b">
        <v>0</v>
      </c>
      <c r="BW3942" t="s">
        <v>103</v>
      </c>
      <c r="BX3942" t="b">
        <v>0</v>
      </c>
      <c r="BY3942" s="2">
        <v>44376.857581018521</v>
      </c>
      <c r="CB3942" t="b">
        <v>0</v>
      </c>
      <c r="CC3942" t="b">
        <v>1</v>
      </c>
      <c r="CF3942">
        <v>26000</v>
      </c>
      <c r="CH3942">
        <v>26000</v>
      </c>
      <c r="CI3942">
        <v>100</v>
      </c>
      <c r="CJ3942">
        <v>0</v>
      </c>
      <c r="CK3942">
        <f>YEAR(tbl_Opportunity[[#This Row],[Close Date]])</f>
        <v>2020</v>
      </c>
    </row>
    <row r="3943" spans="1:89">
      <c r="A3943" t="s">
        <v>7022</v>
      </c>
      <c r="B3943" t="b">
        <v>0</v>
      </c>
      <c r="D3943" t="b">
        <v>0</v>
      </c>
      <c r="H3943" s="1">
        <v>44032</v>
      </c>
      <c r="I3943" t="b">
        <v>1</v>
      </c>
      <c r="O3943" t="s">
        <v>114</v>
      </c>
      <c r="P3943" t="b">
        <v>0</v>
      </c>
      <c r="Q3943" s="2">
        <v>43950.600289351853</v>
      </c>
      <c r="R3943" s="1"/>
      <c r="S3943" t="b">
        <v>0</v>
      </c>
      <c r="U3943" s="1"/>
      <c r="V3943" t="b">
        <v>0</v>
      </c>
      <c r="W3943" s="1">
        <v>43891</v>
      </c>
      <c r="X3943">
        <v>3</v>
      </c>
      <c r="Y3943">
        <v>2020</v>
      </c>
      <c r="Z3943" t="s">
        <v>8</v>
      </c>
      <c r="AA3943" t="s">
        <v>8</v>
      </c>
      <c r="AB3943" t="b">
        <v>0</v>
      </c>
      <c r="AC3943" t="b">
        <v>0</v>
      </c>
      <c r="AE3943" t="b">
        <v>1</v>
      </c>
      <c r="AF3943" t="b">
        <v>0</v>
      </c>
      <c r="AG3943" t="b">
        <v>0</v>
      </c>
      <c r="AH3943" t="s">
        <v>1016</v>
      </c>
      <c r="AI3943" t="b">
        <v>0</v>
      </c>
      <c r="AK3943" t="b">
        <v>0</v>
      </c>
      <c r="AL3943" s="1">
        <v>44018</v>
      </c>
      <c r="AM3943" t="s">
        <v>162</v>
      </c>
      <c r="AN3943" s="2">
        <v>44297.838888888888</v>
      </c>
      <c r="AP3943" s="2">
        <v>44032.572048611109</v>
      </c>
      <c r="AQ3943" s="1"/>
      <c r="AS3943" t="b">
        <v>0</v>
      </c>
      <c r="AV3943" t="s">
        <v>213</v>
      </c>
      <c r="BB3943" t="s">
        <v>9708</v>
      </c>
      <c r="BD3943" t="b">
        <v>0</v>
      </c>
      <c r="BH3943" t="s">
        <v>114</v>
      </c>
      <c r="BI3943" t="s">
        <v>155</v>
      </c>
      <c r="BJ3943" t="s">
        <v>3548</v>
      </c>
      <c r="BK3943" t="s">
        <v>102</v>
      </c>
      <c r="BN3943" t="s">
        <v>415</v>
      </c>
      <c r="BP3943" t="s">
        <v>9709</v>
      </c>
      <c r="BQ3943" t="s">
        <v>96</v>
      </c>
      <c r="BR3943" t="b">
        <v>0</v>
      </c>
      <c r="BS3943" t="s">
        <v>157</v>
      </c>
      <c r="BT3943" t="b">
        <v>0</v>
      </c>
      <c r="BW3943" t="s">
        <v>103</v>
      </c>
      <c r="BX3943" t="b">
        <v>0</v>
      </c>
      <c r="BY3943" s="2">
        <v>44376.857581018521</v>
      </c>
      <c r="CB3943" t="b">
        <v>0</v>
      </c>
      <c r="CC3943" t="b">
        <v>1</v>
      </c>
      <c r="CF3943">
        <v>228279.87</v>
      </c>
      <c r="CH3943">
        <v>228279.87</v>
      </c>
      <c r="CI3943">
        <v>100</v>
      </c>
      <c r="CJ3943">
        <v>0</v>
      </c>
      <c r="CK3943">
        <f>YEAR(tbl_Opportunity[[#This Row],[Close Date]])</f>
        <v>2020</v>
      </c>
    </row>
    <row r="3944" spans="1:89">
      <c r="A3944" t="s">
        <v>132</v>
      </c>
      <c r="B3944" t="b">
        <v>0</v>
      </c>
      <c r="D3944" t="b">
        <v>0</v>
      </c>
      <c r="H3944" s="1">
        <v>44046</v>
      </c>
      <c r="I3944" t="b">
        <v>1</v>
      </c>
      <c r="L3944" t="s">
        <v>9710</v>
      </c>
      <c r="O3944" t="s">
        <v>99</v>
      </c>
      <c r="P3944" t="b">
        <v>0</v>
      </c>
      <c r="Q3944" s="2">
        <v>43992.746249999997</v>
      </c>
      <c r="R3944" s="1"/>
      <c r="S3944" t="b">
        <v>0</v>
      </c>
      <c r="T3944" t="s">
        <v>417</v>
      </c>
      <c r="U3944" s="1">
        <v>44196</v>
      </c>
      <c r="V3944" t="b">
        <v>0</v>
      </c>
      <c r="W3944" s="1">
        <v>43891</v>
      </c>
      <c r="X3944">
        <v>3</v>
      </c>
      <c r="Y3944">
        <v>2020</v>
      </c>
      <c r="Z3944" t="s">
        <v>8</v>
      </c>
      <c r="AA3944" t="s">
        <v>8</v>
      </c>
      <c r="AB3944" t="b">
        <v>0</v>
      </c>
      <c r="AC3944" t="b">
        <v>0</v>
      </c>
      <c r="AE3944" t="b">
        <v>1</v>
      </c>
      <c r="AF3944" t="b">
        <v>0</v>
      </c>
      <c r="AG3944" t="b">
        <v>0</v>
      </c>
      <c r="AH3944" t="s">
        <v>4863</v>
      </c>
      <c r="AI3944" t="b">
        <v>0</v>
      </c>
      <c r="AK3944" t="b">
        <v>0</v>
      </c>
      <c r="AL3944" s="1">
        <v>44055</v>
      </c>
      <c r="AM3944" t="s">
        <v>162</v>
      </c>
      <c r="AN3944" s="2">
        <v>44297.838888888888</v>
      </c>
      <c r="AP3944" s="2">
        <v>44047.246215277781</v>
      </c>
      <c r="AQ3944" s="1"/>
      <c r="AS3944" t="b">
        <v>0</v>
      </c>
      <c r="AV3944" t="s">
        <v>213</v>
      </c>
      <c r="BB3944" t="s">
        <v>9711</v>
      </c>
      <c r="BD3944" t="b">
        <v>0</v>
      </c>
      <c r="BH3944" t="s">
        <v>332</v>
      </c>
      <c r="BI3944" t="s">
        <v>150</v>
      </c>
      <c r="BJ3944" t="s">
        <v>2848</v>
      </c>
      <c r="BK3944" t="s">
        <v>102</v>
      </c>
      <c r="BN3944" t="s">
        <v>415</v>
      </c>
      <c r="BP3944" t="s">
        <v>9712</v>
      </c>
      <c r="BQ3944" t="s">
        <v>96</v>
      </c>
      <c r="BR3944" t="b">
        <v>0</v>
      </c>
      <c r="BS3944" t="s">
        <v>157</v>
      </c>
      <c r="BT3944" t="b">
        <v>0</v>
      </c>
      <c r="BW3944" t="s">
        <v>103</v>
      </c>
      <c r="BX3944" t="b">
        <v>0</v>
      </c>
      <c r="BY3944" s="2">
        <v>44376.857581018521</v>
      </c>
      <c r="CB3944" t="b">
        <v>0</v>
      </c>
      <c r="CC3944" t="b">
        <v>1</v>
      </c>
      <c r="CF3944">
        <v>64350</v>
      </c>
      <c r="CH3944">
        <v>64350</v>
      </c>
      <c r="CI3944">
        <v>100</v>
      </c>
      <c r="CJ3944">
        <v>0</v>
      </c>
      <c r="CK3944">
        <f>YEAR(tbl_Opportunity[[#This Row],[Close Date]])</f>
        <v>2020</v>
      </c>
    </row>
    <row r="3945" spans="1:89">
      <c r="A3945" t="s">
        <v>2729</v>
      </c>
      <c r="B3945" t="b">
        <v>0</v>
      </c>
      <c r="D3945" t="b">
        <v>0</v>
      </c>
      <c r="H3945" s="1">
        <v>44102</v>
      </c>
      <c r="I3945" t="b">
        <v>1</v>
      </c>
      <c r="O3945" t="s">
        <v>114</v>
      </c>
      <c r="P3945" t="b">
        <v>0</v>
      </c>
      <c r="Q3945" s="2">
        <v>44096.788391203707</v>
      </c>
      <c r="R3945" s="1"/>
      <c r="S3945" t="b">
        <v>0</v>
      </c>
      <c r="U3945" s="1"/>
      <c r="V3945" t="b">
        <v>0</v>
      </c>
      <c r="W3945" s="1">
        <v>43891</v>
      </c>
      <c r="X3945">
        <v>3</v>
      </c>
      <c r="Y3945">
        <v>2020</v>
      </c>
      <c r="Z3945" t="s">
        <v>8</v>
      </c>
      <c r="AA3945" t="s">
        <v>8</v>
      </c>
      <c r="AB3945" t="b">
        <v>0</v>
      </c>
      <c r="AC3945" t="b">
        <v>0</v>
      </c>
      <c r="AE3945" t="b">
        <v>1</v>
      </c>
      <c r="AF3945" t="b">
        <v>0</v>
      </c>
      <c r="AG3945" t="b">
        <v>0</v>
      </c>
      <c r="AH3945" t="s">
        <v>1016</v>
      </c>
      <c r="AI3945" t="b">
        <v>0</v>
      </c>
      <c r="AK3945" t="b">
        <v>0</v>
      </c>
      <c r="AL3945" s="1"/>
      <c r="AM3945" t="s">
        <v>162</v>
      </c>
      <c r="AN3945" s="2">
        <v>44297.838888888888</v>
      </c>
      <c r="AP3945" s="2">
        <v>44105.607557870368</v>
      </c>
      <c r="AQ3945" s="1"/>
      <c r="AS3945" t="b">
        <v>0</v>
      </c>
      <c r="AV3945" t="s">
        <v>213</v>
      </c>
      <c r="BB3945" t="s">
        <v>9713</v>
      </c>
      <c r="BD3945" t="b">
        <v>0</v>
      </c>
      <c r="BH3945" t="s">
        <v>114</v>
      </c>
      <c r="BI3945" t="s">
        <v>155</v>
      </c>
      <c r="BK3945" t="s">
        <v>384</v>
      </c>
      <c r="BN3945" t="s">
        <v>415</v>
      </c>
      <c r="BQ3945" t="s">
        <v>96</v>
      </c>
      <c r="BR3945" t="b">
        <v>0</v>
      </c>
      <c r="BS3945" t="s">
        <v>157</v>
      </c>
      <c r="BT3945" t="b">
        <v>0</v>
      </c>
      <c r="BW3945" t="s">
        <v>103</v>
      </c>
      <c r="BX3945" t="b">
        <v>0</v>
      </c>
      <c r="BY3945" s="2">
        <v>44376.857581018521</v>
      </c>
      <c r="CB3945" t="b">
        <v>0</v>
      </c>
      <c r="CC3945" t="b">
        <v>1</v>
      </c>
      <c r="CF3945">
        <v>49938</v>
      </c>
      <c r="CH3945">
        <v>49938</v>
      </c>
      <c r="CI3945">
        <v>100</v>
      </c>
      <c r="CJ3945">
        <v>0</v>
      </c>
      <c r="CK3945">
        <f>YEAR(tbl_Opportunity[[#This Row],[Close Date]])</f>
        <v>2020</v>
      </c>
    </row>
    <row r="3946" spans="1:89">
      <c r="A3946" t="s">
        <v>9714</v>
      </c>
      <c r="B3946" t="b">
        <v>0</v>
      </c>
      <c r="D3946" t="b">
        <v>0</v>
      </c>
      <c r="H3946" s="1">
        <v>43709</v>
      </c>
      <c r="I3946" t="b">
        <v>1</v>
      </c>
      <c r="L3946" t="s">
        <v>9715</v>
      </c>
      <c r="O3946" t="s">
        <v>99</v>
      </c>
      <c r="P3946" t="b">
        <v>0</v>
      </c>
      <c r="Q3946" s="2">
        <v>43556.718553240738</v>
      </c>
      <c r="R3946" s="1"/>
      <c r="S3946" t="b">
        <v>0</v>
      </c>
      <c r="U3946" s="1"/>
      <c r="V3946" t="b">
        <v>0</v>
      </c>
      <c r="W3946" s="1">
        <v>43525</v>
      </c>
      <c r="X3946">
        <v>3</v>
      </c>
      <c r="Y3946">
        <v>2019</v>
      </c>
      <c r="Z3946" t="s">
        <v>8</v>
      </c>
      <c r="AA3946" t="s">
        <v>8</v>
      </c>
      <c r="AB3946" t="b">
        <v>0</v>
      </c>
      <c r="AC3946" t="b">
        <v>0</v>
      </c>
      <c r="AE3946" t="b">
        <v>1</v>
      </c>
      <c r="AF3946" t="b">
        <v>0</v>
      </c>
      <c r="AG3946" t="b">
        <v>0</v>
      </c>
      <c r="AH3946" t="s">
        <v>4812</v>
      </c>
      <c r="AI3946" t="b">
        <v>0</v>
      </c>
      <c r="AK3946" t="b">
        <v>0</v>
      </c>
      <c r="AL3946" s="1">
        <v>43557</v>
      </c>
      <c r="AM3946" t="s">
        <v>99</v>
      </c>
      <c r="AN3946" s="2">
        <v>44180.58520833333</v>
      </c>
      <c r="AP3946" s="2">
        <v>43971.610833333332</v>
      </c>
      <c r="AQ3946" s="1"/>
      <c r="AS3946" t="b">
        <v>0</v>
      </c>
      <c r="AU3946" t="s">
        <v>95</v>
      </c>
      <c r="AV3946" t="s">
        <v>93</v>
      </c>
      <c r="BB3946" t="s">
        <v>9716</v>
      </c>
      <c r="BC3946" t="s">
        <v>2975</v>
      </c>
      <c r="BD3946" t="b">
        <v>0</v>
      </c>
      <c r="BH3946" t="s">
        <v>332</v>
      </c>
      <c r="BI3946" t="s">
        <v>150</v>
      </c>
      <c r="BJ3946" t="s">
        <v>95</v>
      </c>
      <c r="BK3946" t="s">
        <v>95</v>
      </c>
      <c r="BL3946" t="s">
        <v>9715</v>
      </c>
      <c r="BQ3946" t="s">
        <v>96</v>
      </c>
      <c r="BR3946" t="b">
        <v>0</v>
      </c>
      <c r="BT3946" t="b">
        <v>0</v>
      </c>
      <c r="BW3946" t="s">
        <v>103</v>
      </c>
      <c r="BX3946" t="b">
        <v>0</v>
      </c>
      <c r="BY3946" s="2">
        <v>44376.857569444444</v>
      </c>
      <c r="CB3946" t="b">
        <v>0</v>
      </c>
      <c r="CC3946" t="b">
        <v>1</v>
      </c>
      <c r="CF3946">
        <v>65437</v>
      </c>
      <c r="CH3946">
        <v>65437</v>
      </c>
      <c r="CI3946">
        <v>100</v>
      </c>
      <c r="CJ3946">
        <v>0</v>
      </c>
      <c r="CK3946">
        <f>YEAR(tbl_Opportunity[[#This Row],[Close Date]])</f>
        <v>2019</v>
      </c>
    </row>
    <row r="3947" spans="1:89">
      <c r="A3947" t="s">
        <v>9717</v>
      </c>
      <c r="B3947" t="b">
        <v>0</v>
      </c>
      <c r="D3947" t="b">
        <v>0</v>
      </c>
      <c r="E3947" t="s">
        <v>2005</v>
      </c>
      <c r="H3947" s="1">
        <v>43754</v>
      </c>
      <c r="I3947" t="b">
        <v>1</v>
      </c>
      <c r="L3947" t="s">
        <v>7925</v>
      </c>
      <c r="O3947" t="s">
        <v>142</v>
      </c>
      <c r="P3947" t="b">
        <v>0</v>
      </c>
      <c r="Q3947" s="2">
        <v>43682.74796296296</v>
      </c>
      <c r="R3947" s="1"/>
      <c r="S3947" t="b">
        <v>0</v>
      </c>
      <c r="U3947" s="1"/>
      <c r="V3947" t="b">
        <v>0</v>
      </c>
      <c r="W3947" s="1">
        <v>43556</v>
      </c>
      <c r="X3947">
        <v>4</v>
      </c>
      <c r="Y3947">
        <v>2019</v>
      </c>
      <c r="Z3947" t="s">
        <v>8</v>
      </c>
      <c r="AA3947" t="s">
        <v>8</v>
      </c>
      <c r="AB3947" t="b">
        <v>0</v>
      </c>
      <c r="AC3947" t="b">
        <v>0</v>
      </c>
      <c r="AE3947" t="b">
        <v>1</v>
      </c>
      <c r="AF3947" t="b">
        <v>0</v>
      </c>
      <c r="AG3947" t="b">
        <v>0</v>
      </c>
      <c r="AH3947" t="s">
        <v>4834</v>
      </c>
      <c r="AI3947" t="b">
        <v>0</v>
      </c>
      <c r="AK3947" t="b">
        <v>0</v>
      </c>
      <c r="AL3947" s="1">
        <v>43966</v>
      </c>
      <c r="AM3947" t="s">
        <v>92</v>
      </c>
      <c r="AN3947" s="2">
        <v>43836.762685185182</v>
      </c>
      <c r="AP3947" s="2">
        <v>43836.762685185182</v>
      </c>
      <c r="AQ3947" s="1"/>
      <c r="AS3947" t="b">
        <v>0</v>
      </c>
      <c r="AV3947" t="s">
        <v>176</v>
      </c>
      <c r="BB3947" t="s">
        <v>9718</v>
      </c>
      <c r="BD3947" t="b">
        <v>0</v>
      </c>
      <c r="BH3947" t="s">
        <v>142</v>
      </c>
      <c r="BI3947" t="s">
        <v>150</v>
      </c>
      <c r="BJ3947" t="s">
        <v>384</v>
      </c>
      <c r="BQ3947" t="s">
        <v>96</v>
      </c>
      <c r="BR3947" t="b">
        <v>0</v>
      </c>
      <c r="BT3947" t="b">
        <v>0</v>
      </c>
      <c r="BW3947" t="s">
        <v>103</v>
      </c>
      <c r="BX3947" t="b">
        <v>0</v>
      </c>
      <c r="BY3947" s="2">
        <v>44376.857569444444</v>
      </c>
      <c r="CB3947" t="b">
        <v>0</v>
      </c>
      <c r="CC3947" t="b">
        <v>1</v>
      </c>
      <c r="CF3947">
        <v>80597</v>
      </c>
      <c r="CH3947">
        <v>80597</v>
      </c>
      <c r="CI3947">
        <v>100</v>
      </c>
      <c r="CJ3947">
        <v>0</v>
      </c>
      <c r="CK3947">
        <f>YEAR(tbl_Opportunity[[#This Row],[Close Date]])</f>
        <v>2019</v>
      </c>
    </row>
    <row r="3948" spans="1:89">
      <c r="A3948" t="s">
        <v>254</v>
      </c>
      <c r="B3948" t="b">
        <v>0</v>
      </c>
      <c r="D3948" t="b">
        <v>0</v>
      </c>
      <c r="H3948" s="1">
        <v>43819</v>
      </c>
      <c r="I3948" t="b">
        <v>1</v>
      </c>
      <c r="L3948" t="s">
        <v>255</v>
      </c>
      <c r="O3948" t="s">
        <v>142</v>
      </c>
      <c r="P3948" t="b">
        <v>0</v>
      </c>
      <c r="Q3948" s="2">
        <v>43045.614548611113</v>
      </c>
      <c r="R3948" s="1"/>
      <c r="S3948" t="b">
        <v>0</v>
      </c>
      <c r="U3948" s="1"/>
      <c r="V3948" t="b">
        <v>0</v>
      </c>
      <c r="W3948" s="1">
        <v>43556</v>
      </c>
      <c r="X3948">
        <v>4</v>
      </c>
      <c r="Y3948">
        <v>2019</v>
      </c>
      <c r="Z3948" t="s">
        <v>8</v>
      </c>
      <c r="AA3948" t="s">
        <v>8</v>
      </c>
      <c r="AB3948" t="b">
        <v>0</v>
      </c>
      <c r="AC3948" t="b">
        <v>0</v>
      </c>
      <c r="AE3948" t="b">
        <v>1</v>
      </c>
      <c r="AF3948" t="b">
        <v>0</v>
      </c>
      <c r="AG3948" t="b">
        <v>0</v>
      </c>
      <c r="AH3948" t="s">
        <v>4808</v>
      </c>
      <c r="AI3948" t="b">
        <v>0</v>
      </c>
      <c r="AK3948" t="b">
        <v>0</v>
      </c>
      <c r="AL3948" s="1">
        <v>43378</v>
      </c>
      <c r="AM3948" t="s">
        <v>162</v>
      </c>
      <c r="AN3948" s="2">
        <v>44297.837673611109</v>
      </c>
      <c r="AP3948" s="2">
        <v>43836.762627314813</v>
      </c>
      <c r="AQ3948" s="1"/>
      <c r="AS3948" t="b">
        <v>0</v>
      </c>
      <c r="AV3948" t="s">
        <v>213</v>
      </c>
      <c r="BB3948" t="s">
        <v>9719</v>
      </c>
      <c r="BD3948" t="b">
        <v>0</v>
      </c>
      <c r="BH3948" t="s">
        <v>387</v>
      </c>
      <c r="BI3948" t="s">
        <v>150</v>
      </c>
      <c r="BJ3948" t="s">
        <v>95</v>
      </c>
      <c r="BK3948" t="s">
        <v>95</v>
      </c>
      <c r="BQ3948" t="s">
        <v>96</v>
      </c>
      <c r="BR3948" t="b">
        <v>0</v>
      </c>
      <c r="BT3948" t="b">
        <v>0</v>
      </c>
      <c r="BW3948" t="s">
        <v>103</v>
      </c>
      <c r="BX3948" t="b">
        <v>0</v>
      </c>
      <c r="BY3948" s="2">
        <v>44376.857569444444</v>
      </c>
      <c r="CB3948" t="b">
        <v>0</v>
      </c>
      <c r="CC3948" t="b">
        <v>1</v>
      </c>
      <c r="CF3948">
        <v>133168.16</v>
      </c>
      <c r="CH3948">
        <v>133168.16</v>
      </c>
      <c r="CI3948">
        <v>100</v>
      </c>
      <c r="CJ3948">
        <v>0</v>
      </c>
      <c r="CK3948">
        <f>YEAR(tbl_Opportunity[[#This Row],[Close Date]])</f>
        <v>2019</v>
      </c>
    </row>
    <row r="3949" spans="1:89">
      <c r="A3949" t="s">
        <v>3898</v>
      </c>
      <c r="B3949" t="b">
        <v>0</v>
      </c>
      <c r="D3949" t="b">
        <v>0</v>
      </c>
      <c r="H3949" s="1">
        <v>44186</v>
      </c>
      <c r="I3949" t="b">
        <v>1</v>
      </c>
      <c r="O3949" t="s">
        <v>114</v>
      </c>
      <c r="P3949" t="b">
        <v>0</v>
      </c>
      <c r="Q3949" s="2">
        <v>43993.685856481483</v>
      </c>
      <c r="R3949" s="1"/>
      <c r="S3949" t="b">
        <v>0</v>
      </c>
      <c r="U3949" s="1"/>
      <c r="V3949" t="b">
        <v>0</v>
      </c>
      <c r="W3949" s="1">
        <v>43922</v>
      </c>
      <c r="X3949">
        <v>4</v>
      </c>
      <c r="Y3949">
        <v>2020</v>
      </c>
      <c r="Z3949" t="s">
        <v>8</v>
      </c>
      <c r="AA3949" t="s">
        <v>8</v>
      </c>
      <c r="AB3949" t="b">
        <v>0</v>
      </c>
      <c r="AC3949" t="b">
        <v>0</v>
      </c>
      <c r="AE3949" t="b">
        <v>1</v>
      </c>
      <c r="AF3949" t="b">
        <v>0</v>
      </c>
      <c r="AG3949" t="b">
        <v>0</v>
      </c>
      <c r="AH3949" t="s">
        <v>1016</v>
      </c>
      <c r="AI3949" t="b">
        <v>0</v>
      </c>
      <c r="AK3949" t="b">
        <v>0</v>
      </c>
      <c r="AL3949" s="1"/>
      <c r="AM3949" t="s">
        <v>162</v>
      </c>
      <c r="AN3949" s="2">
        <v>44297.838888888888</v>
      </c>
      <c r="AP3949" s="2">
        <v>44189.019502314812</v>
      </c>
      <c r="AQ3949" s="1"/>
      <c r="AS3949" t="b">
        <v>0</v>
      </c>
      <c r="AV3949" t="s">
        <v>213</v>
      </c>
      <c r="BB3949" t="s">
        <v>9720</v>
      </c>
      <c r="BD3949" t="b">
        <v>0</v>
      </c>
      <c r="BH3949" t="s">
        <v>114</v>
      </c>
      <c r="BI3949" t="s">
        <v>155</v>
      </c>
      <c r="BN3949" t="s">
        <v>415</v>
      </c>
      <c r="BQ3949" t="s">
        <v>96</v>
      </c>
      <c r="BR3949" t="b">
        <v>0</v>
      </c>
      <c r="BT3949" t="b">
        <v>0</v>
      </c>
      <c r="BW3949" t="s">
        <v>103</v>
      </c>
      <c r="BX3949" t="b">
        <v>0</v>
      </c>
      <c r="BY3949" s="2">
        <v>44376.857581018521</v>
      </c>
      <c r="CB3949" t="b">
        <v>0</v>
      </c>
      <c r="CC3949" t="b">
        <v>1</v>
      </c>
      <c r="CF3949">
        <v>39000</v>
      </c>
      <c r="CH3949">
        <v>39000</v>
      </c>
      <c r="CI3949">
        <v>100</v>
      </c>
      <c r="CJ3949">
        <v>0</v>
      </c>
      <c r="CK3949">
        <f>YEAR(tbl_Opportunity[[#This Row],[Close Date]])</f>
        <v>2020</v>
      </c>
    </row>
    <row r="3950" spans="1:89">
      <c r="A3950" t="s">
        <v>507</v>
      </c>
      <c r="B3950" t="b">
        <v>0</v>
      </c>
      <c r="D3950" t="b">
        <v>0</v>
      </c>
      <c r="H3950" s="1">
        <v>43768</v>
      </c>
      <c r="I3950" t="b">
        <v>1</v>
      </c>
      <c r="O3950" t="s">
        <v>99</v>
      </c>
      <c r="P3950" t="b">
        <v>0</v>
      </c>
      <c r="Q3950" s="2">
        <v>43938.641319444447</v>
      </c>
      <c r="R3950" s="1"/>
      <c r="S3950" t="b">
        <v>0</v>
      </c>
      <c r="U3950" s="1"/>
      <c r="V3950" t="b">
        <v>0</v>
      </c>
      <c r="W3950" s="1">
        <v>43556</v>
      </c>
      <c r="X3950">
        <v>4</v>
      </c>
      <c r="Y3950">
        <v>2019</v>
      </c>
      <c r="Z3950" t="s">
        <v>8</v>
      </c>
      <c r="AA3950" t="s">
        <v>8</v>
      </c>
      <c r="AB3950" t="b">
        <v>0</v>
      </c>
      <c r="AC3950" t="b">
        <v>0</v>
      </c>
      <c r="AE3950" t="b">
        <v>1</v>
      </c>
      <c r="AF3950" t="b">
        <v>0</v>
      </c>
      <c r="AG3950" t="b">
        <v>0</v>
      </c>
      <c r="AH3950" t="s">
        <v>1016</v>
      </c>
      <c r="AI3950" t="b">
        <v>0</v>
      </c>
      <c r="AK3950" t="b">
        <v>0</v>
      </c>
      <c r="AL3950" s="1"/>
      <c r="AM3950" t="s">
        <v>162</v>
      </c>
      <c r="AN3950" s="2">
        <v>44297.838888888888</v>
      </c>
      <c r="AP3950" s="2"/>
      <c r="AQ3950" s="1"/>
      <c r="AS3950" t="b">
        <v>0</v>
      </c>
      <c r="AV3950" t="s">
        <v>213</v>
      </c>
      <c r="BB3950" t="s">
        <v>9721</v>
      </c>
      <c r="BD3950" t="b">
        <v>0</v>
      </c>
      <c r="BH3950" t="s">
        <v>332</v>
      </c>
      <c r="BI3950" t="s">
        <v>155</v>
      </c>
      <c r="BJ3950" t="s">
        <v>95</v>
      </c>
      <c r="BK3950" t="s">
        <v>95</v>
      </c>
      <c r="BN3950" t="s">
        <v>415</v>
      </c>
      <c r="BQ3950" t="s">
        <v>96</v>
      </c>
      <c r="BR3950" t="b">
        <v>0</v>
      </c>
      <c r="BT3950" t="b">
        <v>0</v>
      </c>
      <c r="BW3950" t="s">
        <v>103</v>
      </c>
      <c r="BX3950" t="b">
        <v>0</v>
      </c>
      <c r="BY3950" s="2">
        <v>44376.857581018521</v>
      </c>
      <c r="CB3950" t="b">
        <v>0</v>
      </c>
      <c r="CC3950" t="b">
        <v>1</v>
      </c>
      <c r="CF3950">
        <v>61647.6</v>
      </c>
      <c r="CH3950">
        <v>61647.6</v>
      </c>
      <c r="CI3950">
        <v>100</v>
      </c>
      <c r="CJ3950">
        <v>0</v>
      </c>
      <c r="CK3950">
        <f>YEAR(tbl_Opportunity[[#This Row],[Close Date]])</f>
        <v>2019</v>
      </c>
    </row>
    <row r="3951" spans="1:89">
      <c r="A3951" t="s">
        <v>354</v>
      </c>
      <c r="B3951" t="b">
        <v>0</v>
      </c>
      <c r="D3951" t="b">
        <v>0</v>
      </c>
      <c r="H3951" s="1">
        <v>44155</v>
      </c>
      <c r="I3951" t="b">
        <v>1</v>
      </c>
      <c r="L3951" t="s">
        <v>9722</v>
      </c>
      <c r="O3951" t="s">
        <v>99</v>
      </c>
      <c r="P3951" t="b">
        <v>0</v>
      </c>
      <c r="Q3951" s="2">
        <v>44076.65284722222</v>
      </c>
      <c r="R3951" s="1"/>
      <c r="S3951" t="b">
        <v>0</v>
      </c>
      <c r="T3951" t="s">
        <v>1346</v>
      </c>
      <c r="U3951" s="1"/>
      <c r="V3951" t="b">
        <v>0</v>
      </c>
      <c r="W3951" s="1">
        <v>43922</v>
      </c>
      <c r="X3951">
        <v>4</v>
      </c>
      <c r="Y3951">
        <v>2020</v>
      </c>
      <c r="Z3951" t="s">
        <v>8</v>
      </c>
      <c r="AA3951" t="s">
        <v>8</v>
      </c>
      <c r="AB3951" t="b">
        <v>0</v>
      </c>
      <c r="AC3951" t="b">
        <v>0</v>
      </c>
      <c r="AD3951" t="s">
        <v>654</v>
      </c>
      <c r="AE3951" t="b">
        <v>1</v>
      </c>
      <c r="AF3951" t="b">
        <v>0</v>
      </c>
      <c r="AG3951" t="b">
        <v>0</v>
      </c>
      <c r="AH3951" t="s">
        <v>4808</v>
      </c>
      <c r="AI3951" t="b">
        <v>0</v>
      </c>
      <c r="AK3951" t="b">
        <v>0</v>
      </c>
      <c r="AL3951" s="1">
        <v>44112</v>
      </c>
      <c r="AM3951" t="s">
        <v>162</v>
      </c>
      <c r="AN3951" s="2">
        <v>44297.8278587963</v>
      </c>
      <c r="AP3951" s="2">
        <v>44155.585590277777</v>
      </c>
      <c r="AQ3951" s="1"/>
      <c r="AS3951" t="b">
        <v>0</v>
      </c>
      <c r="AV3951" t="s">
        <v>153</v>
      </c>
      <c r="BB3951" t="s">
        <v>9723</v>
      </c>
      <c r="BD3951" t="b">
        <v>0</v>
      </c>
      <c r="BH3951" t="s">
        <v>142</v>
      </c>
      <c r="BI3951" t="s">
        <v>150</v>
      </c>
      <c r="BJ3951" t="s">
        <v>95</v>
      </c>
      <c r="BK3951" t="s">
        <v>95</v>
      </c>
      <c r="BN3951" t="s">
        <v>415</v>
      </c>
      <c r="BQ3951" t="s">
        <v>96</v>
      </c>
      <c r="BR3951" t="b">
        <v>0</v>
      </c>
      <c r="BT3951" t="b">
        <v>0</v>
      </c>
      <c r="BW3951" t="s">
        <v>103</v>
      </c>
      <c r="BX3951" t="b">
        <v>0</v>
      </c>
      <c r="BY3951" s="2">
        <v>44376.857581018521</v>
      </c>
      <c r="CB3951" t="b">
        <v>0</v>
      </c>
      <c r="CC3951" t="b">
        <v>1</v>
      </c>
      <c r="CF3951">
        <v>58679.1</v>
      </c>
      <c r="CH3951">
        <v>58679.1</v>
      </c>
      <c r="CI3951">
        <v>100</v>
      </c>
      <c r="CJ3951">
        <v>0</v>
      </c>
      <c r="CK3951">
        <f>YEAR(tbl_Opportunity[[#This Row],[Close Date]])</f>
        <v>2020</v>
      </c>
    </row>
    <row r="3952" spans="1:89">
      <c r="A3952" t="s">
        <v>9639</v>
      </c>
      <c r="B3952" t="b">
        <v>0</v>
      </c>
      <c r="D3952" t="b">
        <v>0</v>
      </c>
      <c r="H3952" s="1">
        <v>44175</v>
      </c>
      <c r="I3952" t="b">
        <v>1</v>
      </c>
      <c r="O3952" t="s">
        <v>114</v>
      </c>
      <c r="P3952" t="b">
        <v>0</v>
      </c>
      <c r="Q3952" s="2">
        <v>44154.680393518516</v>
      </c>
      <c r="R3952" s="1"/>
      <c r="S3952" t="b">
        <v>0</v>
      </c>
      <c r="U3952" s="1"/>
      <c r="V3952" t="b">
        <v>0</v>
      </c>
      <c r="W3952" s="1">
        <v>43922</v>
      </c>
      <c r="X3952">
        <v>4</v>
      </c>
      <c r="Y3952">
        <v>2020</v>
      </c>
      <c r="Z3952" t="s">
        <v>8</v>
      </c>
      <c r="AA3952" t="s">
        <v>8</v>
      </c>
      <c r="AB3952" t="b">
        <v>0</v>
      </c>
      <c r="AC3952" t="b">
        <v>0</v>
      </c>
      <c r="AE3952" t="b">
        <v>1</v>
      </c>
      <c r="AF3952" t="b">
        <v>0</v>
      </c>
      <c r="AG3952" t="b">
        <v>0</v>
      </c>
      <c r="AH3952" t="s">
        <v>1016</v>
      </c>
      <c r="AI3952" t="b">
        <v>0</v>
      </c>
      <c r="AK3952" t="b">
        <v>0</v>
      </c>
      <c r="AL3952" s="1"/>
      <c r="AM3952" t="s">
        <v>162</v>
      </c>
      <c r="AN3952" s="2">
        <v>44297.838888888888</v>
      </c>
      <c r="AP3952" s="2">
        <v>44175.634004629632</v>
      </c>
      <c r="AQ3952" s="1"/>
      <c r="AS3952" t="b">
        <v>0</v>
      </c>
      <c r="AV3952" t="s">
        <v>213</v>
      </c>
      <c r="BB3952" t="s">
        <v>9724</v>
      </c>
      <c r="BD3952" t="b">
        <v>0</v>
      </c>
      <c r="BH3952" t="s">
        <v>114</v>
      </c>
      <c r="BI3952" t="s">
        <v>155</v>
      </c>
      <c r="BK3952" t="s">
        <v>102</v>
      </c>
      <c r="BN3952" t="s">
        <v>415</v>
      </c>
      <c r="BQ3952" t="s">
        <v>96</v>
      </c>
      <c r="BR3952" t="b">
        <v>0</v>
      </c>
      <c r="BT3952" t="b">
        <v>0</v>
      </c>
      <c r="BW3952" t="s">
        <v>103</v>
      </c>
      <c r="BX3952" t="b">
        <v>0</v>
      </c>
      <c r="BY3952" s="2">
        <v>44376.857581018521</v>
      </c>
      <c r="CB3952" t="b">
        <v>0</v>
      </c>
      <c r="CC3952" t="b">
        <v>1</v>
      </c>
      <c r="CF3952">
        <v>65398</v>
      </c>
      <c r="CH3952">
        <v>65398</v>
      </c>
      <c r="CI3952">
        <v>100</v>
      </c>
      <c r="CJ3952">
        <v>0</v>
      </c>
      <c r="CK3952">
        <f>YEAR(tbl_Opportunity[[#This Row],[Close Date]])</f>
        <v>2020</v>
      </c>
    </row>
    <row r="3953" spans="1:89">
      <c r="A3953" t="s">
        <v>9725</v>
      </c>
      <c r="B3953" t="b">
        <v>0</v>
      </c>
      <c r="D3953" t="b">
        <v>0</v>
      </c>
      <c r="H3953" s="1">
        <v>43770</v>
      </c>
      <c r="I3953" t="b">
        <v>1</v>
      </c>
      <c r="O3953" t="s">
        <v>99</v>
      </c>
      <c r="P3953" t="b">
        <v>0</v>
      </c>
      <c r="Q3953" s="2">
        <v>43808.90421296296</v>
      </c>
      <c r="R3953" s="1"/>
      <c r="S3953" t="b">
        <v>0</v>
      </c>
      <c r="T3953" t="s">
        <v>417</v>
      </c>
      <c r="U3953" s="1">
        <v>44196</v>
      </c>
      <c r="V3953" t="b">
        <v>0</v>
      </c>
      <c r="W3953" s="1">
        <v>43556</v>
      </c>
      <c r="X3953">
        <v>4</v>
      </c>
      <c r="Y3953">
        <v>2019</v>
      </c>
      <c r="Z3953" t="s">
        <v>8</v>
      </c>
      <c r="AA3953" t="s">
        <v>8</v>
      </c>
      <c r="AB3953" t="b">
        <v>0</v>
      </c>
      <c r="AC3953" t="b">
        <v>0</v>
      </c>
      <c r="AE3953" t="b">
        <v>1</v>
      </c>
      <c r="AF3953" t="b">
        <v>0</v>
      </c>
      <c r="AG3953" t="b">
        <v>0</v>
      </c>
      <c r="AH3953" t="s">
        <v>4812</v>
      </c>
      <c r="AI3953" t="b">
        <v>0</v>
      </c>
      <c r="AK3953" t="b">
        <v>0</v>
      </c>
      <c r="AL3953" s="1"/>
      <c r="AM3953" t="s">
        <v>162</v>
      </c>
      <c r="AN3953" s="2">
        <v>44297.838888888888</v>
      </c>
      <c r="AP3953" s="2">
        <v>43836.762685185182</v>
      </c>
      <c r="AQ3953" s="1"/>
      <c r="AS3953" t="b">
        <v>0</v>
      </c>
      <c r="AV3953" t="s">
        <v>213</v>
      </c>
      <c r="BB3953" t="s">
        <v>9726</v>
      </c>
      <c r="BD3953" t="b">
        <v>0</v>
      </c>
      <c r="BH3953" t="s">
        <v>332</v>
      </c>
      <c r="BI3953" t="s">
        <v>150</v>
      </c>
      <c r="BK3953" t="s">
        <v>384</v>
      </c>
      <c r="BN3953" t="s">
        <v>415</v>
      </c>
      <c r="BQ3953" t="s">
        <v>96</v>
      </c>
      <c r="BR3953" t="b">
        <v>0</v>
      </c>
      <c r="BT3953" t="b">
        <v>0</v>
      </c>
      <c r="BW3953" t="s">
        <v>103</v>
      </c>
      <c r="BX3953" t="b">
        <v>0</v>
      </c>
      <c r="BY3953" s="2">
        <v>44376.857581018521</v>
      </c>
      <c r="CB3953" t="b">
        <v>0</v>
      </c>
      <c r="CC3953" t="b">
        <v>1</v>
      </c>
      <c r="CF3953">
        <v>0</v>
      </c>
      <c r="CH3953">
        <v>0</v>
      </c>
      <c r="CI3953">
        <v>100</v>
      </c>
      <c r="CJ3953">
        <v>0</v>
      </c>
      <c r="CK3953">
        <f>YEAR(tbl_Opportunity[[#This Row],[Close Date]])</f>
        <v>2019</v>
      </c>
    </row>
    <row r="3954" spans="1:89">
      <c r="A3954" t="s">
        <v>7514</v>
      </c>
      <c r="B3954" t="b">
        <v>0</v>
      </c>
      <c r="D3954" t="b">
        <v>0</v>
      </c>
      <c r="H3954" s="1">
        <v>44123</v>
      </c>
      <c r="I3954" t="b">
        <v>1</v>
      </c>
      <c r="O3954" t="s">
        <v>99</v>
      </c>
      <c r="P3954" t="b">
        <v>0</v>
      </c>
      <c r="Q3954" s="2">
        <v>44005.71298611111</v>
      </c>
      <c r="R3954" s="1"/>
      <c r="S3954" t="b">
        <v>0</v>
      </c>
      <c r="T3954" t="s">
        <v>417</v>
      </c>
      <c r="U3954" s="1"/>
      <c r="V3954" t="b">
        <v>0</v>
      </c>
      <c r="W3954" s="1">
        <v>43922</v>
      </c>
      <c r="X3954">
        <v>4</v>
      </c>
      <c r="Y3954">
        <v>2020</v>
      </c>
      <c r="Z3954" t="s">
        <v>8</v>
      </c>
      <c r="AA3954" t="s">
        <v>8</v>
      </c>
      <c r="AB3954" t="b">
        <v>0</v>
      </c>
      <c r="AC3954" t="b">
        <v>0</v>
      </c>
      <c r="AE3954" t="b">
        <v>1</v>
      </c>
      <c r="AF3954" t="b">
        <v>0</v>
      </c>
      <c r="AG3954" t="b">
        <v>0</v>
      </c>
      <c r="AH3954" t="s">
        <v>4812</v>
      </c>
      <c r="AI3954" t="b">
        <v>0</v>
      </c>
      <c r="AK3954" t="b">
        <v>0</v>
      </c>
      <c r="AL3954" s="1">
        <v>44084</v>
      </c>
      <c r="AM3954" t="s">
        <v>162</v>
      </c>
      <c r="AN3954" s="2">
        <v>44297.838888888888</v>
      </c>
      <c r="AP3954" s="2">
        <v>44123.579780092594</v>
      </c>
      <c r="AQ3954" s="1"/>
      <c r="AS3954" t="b">
        <v>0</v>
      </c>
      <c r="AV3954" t="s">
        <v>213</v>
      </c>
      <c r="BB3954" t="s">
        <v>9727</v>
      </c>
      <c r="BD3954" t="b">
        <v>0</v>
      </c>
      <c r="BH3954" t="s">
        <v>332</v>
      </c>
      <c r="BI3954" t="s">
        <v>150</v>
      </c>
      <c r="BJ3954" t="s">
        <v>384</v>
      </c>
      <c r="BK3954" t="s">
        <v>384</v>
      </c>
      <c r="BN3954" t="s">
        <v>415</v>
      </c>
      <c r="BQ3954" t="s">
        <v>96</v>
      </c>
      <c r="BR3954" t="b">
        <v>0</v>
      </c>
      <c r="BT3954" t="b">
        <v>0</v>
      </c>
      <c r="BW3954" t="s">
        <v>103</v>
      </c>
      <c r="BX3954" t="b">
        <v>0</v>
      </c>
      <c r="BY3954" s="2">
        <v>44376.857581018521</v>
      </c>
      <c r="CB3954" t="b">
        <v>0</v>
      </c>
      <c r="CC3954" t="b">
        <v>1</v>
      </c>
      <c r="CF3954">
        <v>71976</v>
      </c>
      <c r="CH3954">
        <v>71976</v>
      </c>
      <c r="CI3954">
        <v>100</v>
      </c>
      <c r="CJ3954">
        <v>0</v>
      </c>
      <c r="CK3954">
        <f>YEAR(tbl_Opportunity[[#This Row],[Close Date]])</f>
        <v>2020</v>
      </c>
    </row>
    <row r="3955" spans="1:89">
      <c r="A3955" t="s">
        <v>9728</v>
      </c>
      <c r="B3955" t="b">
        <v>0</v>
      </c>
      <c r="D3955" t="b">
        <v>0</v>
      </c>
      <c r="H3955" s="1">
        <v>44137</v>
      </c>
      <c r="I3955" t="b">
        <v>1</v>
      </c>
      <c r="L3955" t="s">
        <v>9729</v>
      </c>
      <c r="O3955" t="s">
        <v>142</v>
      </c>
      <c r="P3955" t="b">
        <v>0</v>
      </c>
      <c r="Q3955" s="2">
        <v>44104.581250000003</v>
      </c>
      <c r="R3955" s="1"/>
      <c r="S3955" t="b">
        <v>0</v>
      </c>
      <c r="T3955" t="s">
        <v>1346</v>
      </c>
      <c r="U3955" s="1">
        <v>44165</v>
      </c>
      <c r="V3955" t="b">
        <v>0</v>
      </c>
      <c r="W3955" s="1">
        <v>43922</v>
      </c>
      <c r="X3955">
        <v>4</v>
      </c>
      <c r="Y3955">
        <v>2020</v>
      </c>
      <c r="Z3955" t="s">
        <v>8</v>
      </c>
      <c r="AA3955" t="s">
        <v>8</v>
      </c>
      <c r="AB3955" t="b">
        <v>0</v>
      </c>
      <c r="AC3955" t="b">
        <v>0</v>
      </c>
      <c r="AE3955" t="b">
        <v>1</v>
      </c>
      <c r="AF3955" t="b">
        <v>0</v>
      </c>
      <c r="AG3955" t="b">
        <v>0</v>
      </c>
      <c r="AH3955" t="s">
        <v>4808</v>
      </c>
      <c r="AI3955" t="b">
        <v>0</v>
      </c>
      <c r="AK3955" t="b">
        <v>0</v>
      </c>
      <c r="AL3955" s="1">
        <v>44132</v>
      </c>
      <c r="AM3955" t="s">
        <v>162</v>
      </c>
      <c r="AN3955" s="2">
        <v>44297.838888888888</v>
      </c>
      <c r="AP3955" s="2">
        <v>44137.674756944441</v>
      </c>
      <c r="AQ3955" s="1"/>
      <c r="AS3955" t="b">
        <v>0</v>
      </c>
      <c r="AV3955" t="s">
        <v>213</v>
      </c>
      <c r="BB3955" t="s">
        <v>9730</v>
      </c>
      <c r="BD3955" t="b">
        <v>0</v>
      </c>
      <c r="BH3955" t="s">
        <v>142</v>
      </c>
      <c r="BI3955" t="s">
        <v>150</v>
      </c>
      <c r="BJ3955" t="s">
        <v>384</v>
      </c>
      <c r="BK3955" t="s">
        <v>384</v>
      </c>
      <c r="BN3955" t="s">
        <v>415</v>
      </c>
      <c r="BQ3955" t="s">
        <v>96</v>
      </c>
      <c r="BR3955" t="b">
        <v>0</v>
      </c>
      <c r="BT3955" t="b">
        <v>0</v>
      </c>
      <c r="BW3955" t="s">
        <v>103</v>
      </c>
      <c r="BX3955" t="b">
        <v>0</v>
      </c>
      <c r="BY3955" s="2">
        <v>44376.857581018521</v>
      </c>
      <c r="CB3955" t="b">
        <v>0</v>
      </c>
      <c r="CC3955" t="b">
        <v>1</v>
      </c>
      <c r="CF3955">
        <v>430575.46</v>
      </c>
      <c r="CH3955">
        <v>430575.46</v>
      </c>
      <c r="CI3955">
        <v>100</v>
      </c>
      <c r="CJ3955">
        <v>0</v>
      </c>
      <c r="CK3955">
        <f>YEAR(tbl_Opportunity[[#This Row],[Close Date]])</f>
        <v>2020</v>
      </c>
    </row>
    <row r="3956" spans="1:89">
      <c r="A3956" t="s">
        <v>9731</v>
      </c>
      <c r="B3956" t="b">
        <v>0</v>
      </c>
      <c r="D3956" t="b">
        <v>0</v>
      </c>
      <c r="H3956" s="1">
        <v>44116</v>
      </c>
      <c r="I3956" t="b">
        <v>1</v>
      </c>
      <c r="O3956" t="s">
        <v>131</v>
      </c>
      <c r="P3956" t="b">
        <v>0</v>
      </c>
      <c r="Q3956" s="2">
        <v>44055.838912037034</v>
      </c>
      <c r="R3956" s="1"/>
      <c r="S3956" t="b">
        <v>0</v>
      </c>
      <c r="U3956" s="1"/>
      <c r="V3956" t="b">
        <v>0</v>
      </c>
      <c r="W3956" s="1">
        <v>43922</v>
      </c>
      <c r="X3956">
        <v>4</v>
      </c>
      <c r="Y3956">
        <v>2020</v>
      </c>
      <c r="Z3956" t="s">
        <v>8</v>
      </c>
      <c r="AA3956" t="s">
        <v>8</v>
      </c>
      <c r="AB3956" t="b">
        <v>0</v>
      </c>
      <c r="AC3956" t="b">
        <v>0</v>
      </c>
      <c r="AE3956" t="b">
        <v>1</v>
      </c>
      <c r="AF3956" t="b">
        <v>0</v>
      </c>
      <c r="AG3956" t="b">
        <v>0</v>
      </c>
      <c r="AH3956" t="s">
        <v>4812</v>
      </c>
      <c r="AI3956" t="b">
        <v>0</v>
      </c>
      <c r="AK3956" t="b">
        <v>0</v>
      </c>
      <c r="AL3956" s="1"/>
      <c r="AM3956" t="s">
        <v>162</v>
      </c>
      <c r="AN3956" s="2">
        <v>44297.838888888888</v>
      </c>
      <c r="AP3956" s="2">
        <v>44116.890196759261</v>
      </c>
      <c r="AQ3956" s="1"/>
      <c r="AS3956" t="b">
        <v>0</v>
      </c>
      <c r="AV3956" t="s">
        <v>213</v>
      </c>
      <c r="BB3956" t="s">
        <v>9732</v>
      </c>
      <c r="BD3956" t="b">
        <v>0</v>
      </c>
      <c r="BH3956" t="s">
        <v>131</v>
      </c>
      <c r="BI3956" t="s">
        <v>150</v>
      </c>
      <c r="BJ3956" t="s">
        <v>2992</v>
      </c>
      <c r="BK3956" t="s">
        <v>102</v>
      </c>
      <c r="BN3956" t="s">
        <v>415</v>
      </c>
      <c r="BQ3956" t="s">
        <v>96</v>
      </c>
      <c r="BR3956" t="b">
        <v>0</v>
      </c>
      <c r="BS3956" t="s">
        <v>384</v>
      </c>
      <c r="BT3956" t="b">
        <v>0</v>
      </c>
      <c r="BW3956" t="s">
        <v>103</v>
      </c>
      <c r="BX3956" t="b">
        <v>0</v>
      </c>
      <c r="BY3956" s="2">
        <v>44376.857581018521</v>
      </c>
      <c r="CB3956" t="b">
        <v>0</v>
      </c>
      <c r="CC3956" t="b">
        <v>1</v>
      </c>
      <c r="CF3956">
        <v>91000</v>
      </c>
      <c r="CH3956">
        <v>91000</v>
      </c>
      <c r="CI3956">
        <v>100</v>
      </c>
      <c r="CJ3956">
        <v>0</v>
      </c>
      <c r="CK3956">
        <f>YEAR(tbl_Opportunity[[#This Row],[Close Date]])</f>
        <v>2020</v>
      </c>
    </row>
    <row r="3957" spans="1:89">
      <c r="A3957" t="s">
        <v>993</v>
      </c>
      <c r="B3957" t="b">
        <v>0</v>
      </c>
      <c r="D3957" t="b">
        <v>0</v>
      </c>
      <c r="H3957" s="1">
        <v>44270</v>
      </c>
      <c r="I3957" t="b">
        <v>1</v>
      </c>
      <c r="O3957" t="s">
        <v>99</v>
      </c>
      <c r="P3957" t="b">
        <v>0</v>
      </c>
      <c r="Q3957" s="2">
        <v>43761.570393518516</v>
      </c>
      <c r="R3957" s="1"/>
      <c r="S3957" t="b">
        <v>0</v>
      </c>
      <c r="U3957" s="1"/>
      <c r="V3957" t="b">
        <v>0</v>
      </c>
      <c r="W3957" s="1">
        <v>44197</v>
      </c>
      <c r="X3957">
        <v>1</v>
      </c>
      <c r="Y3957">
        <v>2021</v>
      </c>
      <c r="Z3957" t="s">
        <v>8</v>
      </c>
      <c r="AA3957" t="s">
        <v>8</v>
      </c>
      <c r="AB3957" t="b">
        <v>0</v>
      </c>
      <c r="AC3957" t="b">
        <v>0</v>
      </c>
      <c r="AE3957" t="b">
        <v>1</v>
      </c>
      <c r="AF3957" t="b">
        <v>0</v>
      </c>
      <c r="AG3957" t="b">
        <v>0</v>
      </c>
      <c r="AH3957" t="s">
        <v>1016</v>
      </c>
      <c r="AI3957" t="b">
        <v>0</v>
      </c>
      <c r="AK3957" t="b">
        <v>0</v>
      </c>
      <c r="AL3957" s="1">
        <v>44278</v>
      </c>
      <c r="AM3957" t="s">
        <v>162</v>
      </c>
      <c r="AN3957" s="2">
        <v>44299.571875000001</v>
      </c>
      <c r="AP3957" s="2">
        <v>44270.553229166668</v>
      </c>
      <c r="AQ3957" s="1"/>
      <c r="AS3957" t="b">
        <v>1</v>
      </c>
      <c r="AV3957" t="s">
        <v>213</v>
      </c>
      <c r="BB3957" t="s">
        <v>9733</v>
      </c>
      <c r="BD3957" t="b">
        <v>0</v>
      </c>
      <c r="BH3957" t="s">
        <v>332</v>
      </c>
      <c r="BI3957" t="s">
        <v>155</v>
      </c>
      <c r="BJ3957" t="s">
        <v>2980</v>
      </c>
      <c r="BK3957" t="s">
        <v>384</v>
      </c>
      <c r="BN3957" t="s">
        <v>415</v>
      </c>
      <c r="BP3957" t="s">
        <v>9734</v>
      </c>
      <c r="BQ3957" t="s">
        <v>96</v>
      </c>
      <c r="BR3957" t="b">
        <v>0</v>
      </c>
      <c r="BT3957" t="b">
        <v>0</v>
      </c>
      <c r="BW3957" t="s">
        <v>103</v>
      </c>
      <c r="BX3957" t="b">
        <v>0</v>
      </c>
      <c r="BY3957" s="2">
        <v>44376.857569444444</v>
      </c>
      <c r="CB3957" t="b">
        <v>0</v>
      </c>
      <c r="CC3957" t="b">
        <v>1</v>
      </c>
      <c r="CF3957">
        <v>665556</v>
      </c>
      <c r="CH3957">
        <v>665556</v>
      </c>
      <c r="CI3957">
        <v>100</v>
      </c>
      <c r="CJ3957">
        <v>0</v>
      </c>
      <c r="CK3957">
        <f>YEAR(tbl_Opportunity[[#This Row],[Close Date]])</f>
        <v>2021</v>
      </c>
    </row>
    <row r="3958" spans="1:89">
      <c r="A3958" t="s">
        <v>507</v>
      </c>
      <c r="B3958" t="b">
        <v>0</v>
      </c>
      <c r="D3958" t="b">
        <v>0</v>
      </c>
      <c r="H3958" s="1">
        <v>43921</v>
      </c>
      <c r="I3958" t="b">
        <v>1</v>
      </c>
      <c r="O3958" t="s">
        <v>99</v>
      </c>
      <c r="P3958" t="b">
        <v>0</v>
      </c>
      <c r="Q3958" s="2">
        <v>43915.860717592594</v>
      </c>
      <c r="R3958" s="1"/>
      <c r="S3958" t="b">
        <v>0</v>
      </c>
      <c r="U3958" s="1"/>
      <c r="V3958" t="b">
        <v>0</v>
      </c>
      <c r="W3958" s="1">
        <v>43831</v>
      </c>
      <c r="X3958">
        <v>1</v>
      </c>
      <c r="Y3958">
        <v>2020</v>
      </c>
      <c r="Z3958" t="s">
        <v>8</v>
      </c>
      <c r="AA3958" t="s">
        <v>8</v>
      </c>
      <c r="AB3958" t="b">
        <v>0</v>
      </c>
      <c r="AC3958" t="b">
        <v>0</v>
      </c>
      <c r="AE3958" t="b">
        <v>1</v>
      </c>
      <c r="AF3958" t="b">
        <v>0</v>
      </c>
      <c r="AG3958" t="b">
        <v>0</v>
      </c>
      <c r="AH3958" t="s">
        <v>1016</v>
      </c>
      <c r="AI3958" t="b">
        <v>0</v>
      </c>
      <c r="AK3958" t="b">
        <v>0</v>
      </c>
      <c r="AL3958" s="1">
        <v>43921</v>
      </c>
      <c r="AM3958" t="s">
        <v>162</v>
      </c>
      <c r="AN3958" s="2">
        <v>44297.838888888888</v>
      </c>
      <c r="AP3958" s="2">
        <v>43921.847905092596</v>
      </c>
      <c r="AQ3958" s="1"/>
      <c r="AS3958" t="b">
        <v>1</v>
      </c>
      <c r="AV3958" t="s">
        <v>213</v>
      </c>
      <c r="BB3958" t="s">
        <v>9735</v>
      </c>
      <c r="BD3958" t="b">
        <v>0</v>
      </c>
      <c r="BH3958" t="s">
        <v>332</v>
      </c>
      <c r="BI3958" t="s">
        <v>155</v>
      </c>
      <c r="BJ3958" t="s">
        <v>2848</v>
      </c>
      <c r="BK3958" t="s">
        <v>102</v>
      </c>
      <c r="BN3958" t="s">
        <v>415</v>
      </c>
      <c r="BP3958" t="s">
        <v>9736</v>
      </c>
      <c r="BQ3958" t="s">
        <v>96</v>
      </c>
      <c r="BR3958" t="b">
        <v>0</v>
      </c>
      <c r="BS3958" t="s">
        <v>157</v>
      </c>
      <c r="BT3958" t="b">
        <v>0</v>
      </c>
      <c r="BW3958" t="s">
        <v>103</v>
      </c>
      <c r="BX3958" t="b">
        <v>0</v>
      </c>
      <c r="BY3958" s="2">
        <v>44376.857581018521</v>
      </c>
      <c r="CB3958" t="b">
        <v>0</v>
      </c>
      <c r="CC3958" t="b">
        <v>1</v>
      </c>
      <c r="CF3958">
        <v>808306</v>
      </c>
      <c r="CH3958">
        <v>808306</v>
      </c>
      <c r="CI3958">
        <v>100</v>
      </c>
      <c r="CJ3958">
        <v>0</v>
      </c>
      <c r="CK3958">
        <f>YEAR(tbl_Opportunity[[#This Row],[Close Date]])</f>
        <v>2020</v>
      </c>
    </row>
    <row r="3959" spans="1:89">
      <c r="A3959" t="s">
        <v>2860</v>
      </c>
      <c r="B3959" t="b">
        <v>0</v>
      </c>
      <c r="D3959" t="b">
        <v>0</v>
      </c>
      <c r="H3959" s="1">
        <v>44088</v>
      </c>
      <c r="I3959" t="b">
        <v>1</v>
      </c>
      <c r="L3959" t="s">
        <v>9737</v>
      </c>
      <c r="O3959" t="s">
        <v>131</v>
      </c>
      <c r="P3959" t="b">
        <v>0</v>
      </c>
      <c r="Q3959" s="2">
        <v>43524.918923611112</v>
      </c>
      <c r="R3959" s="1"/>
      <c r="S3959" t="b">
        <v>0</v>
      </c>
      <c r="T3959" t="s">
        <v>417</v>
      </c>
      <c r="U3959" s="1">
        <v>44196</v>
      </c>
      <c r="V3959" t="b">
        <v>0</v>
      </c>
      <c r="W3959" s="1">
        <v>43891</v>
      </c>
      <c r="X3959">
        <v>3</v>
      </c>
      <c r="Y3959">
        <v>2020</v>
      </c>
      <c r="Z3959" t="s">
        <v>8</v>
      </c>
      <c r="AA3959" t="s">
        <v>8</v>
      </c>
      <c r="AB3959" t="b">
        <v>0</v>
      </c>
      <c r="AC3959" t="b">
        <v>0</v>
      </c>
      <c r="AE3959" t="b">
        <v>1</v>
      </c>
      <c r="AF3959" t="b">
        <v>0</v>
      </c>
      <c r="AG3959" t="b">
        <v>0</v>
      </c>
      <c r="AH3959" t="s">
        <v>4812</v>
      </c>
      <c r="AI3959" t="b">
        <v>0</v>
      </c>
      <c r="AK3959" t="b">
        <v>0</v>
      </c>
      <c r="AL3959" s="1">
        <v>43983</v>
      </c>
      <c r="AM3959" t="s">
        <v>162</v>
      </c>
      <c r="AN3959" s="2">
        <v>44297.837673611109</v>
      </c>
      <c r="AP3959" s="2">
        <v>44088.573634259257</v>
      </c>
      <c r="AQ3959" s="1"/>
      <c r="AS3959" t="b">
        <v>1</v>
      </c>
      <c r="AV3959" t="s">
        <v>213</v>
      </c>
      <c r="BB3959" t="s">
        <v>9738</v>
      </c>
      <c r="BD3959" t="b">
        <v>0</v>
      </c>
      <c r="BH3959" t="s">
        <v>131</v>
      </c>
      <c r="BI3959" t="s">
        <v>150</v>
      </c>
      <c r="BJ3959" t="s">
        <v>384</v>
      </c>
      <c r="BK3959" t="s">
        <v>384</v>
      </c>
      <c r="BP3959" t="s">
        <v>9739</v>
      </c>
      <c r="BQ3959" t="s">
        <v>96</v>
      </c>
      <c r="BR3959" t="b">
        <v>0</v>
      </c>
      <c r="BT3959" t="b">
        <v>0</v>
      </c>
      <c r="BW3959" t="s">
        <v>103</v>
      </c>
      <c r="BX3959" t="b">
        <v>0</v>
      </c>
      <c r="BY3959" s="2">
        <v>44376.857569444444</v>
      </c>
      <c r="CB3959" t="b">
        <v>0</v>
      </c>
      <c r="CC3959" t="b">
        <v>1</v>
      </c>
      <c r="CF3959">
        <v>6806800</v>
      </c>
      <c r="CH3959">
        <v>6806800</v>
      </c>
      <c r="CI3959">
        <v>100</v>
      </c>
      <c r="CJ3959">
        <v>0</v>
      </c>
      <c r="CK3959">
        <f>YEAR(tbl_Opportunity[[#This Row],[Close Date]])</f>
        <v>2020</v>
      </c>
    </row>
    <row r="3960" spans="1:89">
      <c r="A3960" t="s">
        <v>1764</v>
      </c>
      <c r="B3960" t="b">
        <v>0</v>
      </c>
      <c r="D3960" t="b">
        <v>0</v>
      </c>
      <c r="H3960" s="1">
        <v>43732</v>
      </c>
      <c r="I3960" t="b">
        <v>1</v>
      </c>
      <c r="O3960" t="s">
        <v>114</v>
      </c>
      <c r="P3960" t="b">
        <v>0</v>
      </c>
      <c r="Q3960" s="2">
        <v>43497.80127314815</v>
      </c>
      <c r="R3960" s="1"/>
      <c r="S3960" t="b">
        <v>0</v>
      </c>
      <c r="U3960" s="1"/>
      <c r="V3960" t="b">
        <v>0</v>
      </c>
      <c r="W3960" s="1">
        <v>43525</v>
      </c>
      <c r="X3960">
        <v>3</v>
      </c>
      <c r="Y3960">
        <v>2019</v>
      </c>
      <c r="Z3960" t="s">
        <v>8</v>
      </c>
      <c r="AA3960" t="s">
        <v>8</v>
      </c>
      <c r="AB3960" t="b">
        <v>0</v>
      </c>
      <c r="AC3960" t="b">
        <v>0</v>
      </c>
      <c r="AE3960" t="b">
        <v>1</v>
      </c>
      <c r="AF3960" t="b">
        <v>0</v>
      </c>
      <c r="AG3960" t="b">
        <v>0</v>
      </c>
      <c r="AH3960" t="s">
        <v>1016</v>
      </c>
      <c r="AI3960" t="b">
        <v>0</v>
      </c>
      <c r="AK3960" t="b">
        <v>0</v>
      </c>
      <c r="AL3960" s="1"/>
      <c r="AM3960" t="s">
        <v>162</v>
      </c>
      <c r="AN3960" s="2">
        <v>44297.838888888888</v>
      </c>
      <c r="AP3960" s="2">
        <v>43836.762685185182</v>
      </c>
      <c r="AQ3960" s="1"/>
      <c r="AS3960" t="b">
        <v>1</v>
      </c>
      <c r="AV3960" t="s">
        <v>213</v>
      </c>
      <c r="BB3960" t="s">
        <v>9740</v>
      </c>
      <c r="BD3960" t="b">
        <v>0</v>
      </c>
      <c r="BH3960" t="s">
        <v>114</v>
      </c>
      <c r="BI3960" t="s">
        <v>155</v>
      </c>
      <c r="BJ3960" t="s">
        <v>3472</v>
      </c>
      <c r="BK3960" t="s">
        <v>102</v>
      </c>
      <c r="BP3960" t="s">
        <v>9741</v>
      </c>
      <c r="BQ3960" t="s">
        <v>96</v>
      </c>
      <c r="BR3960" t="b">
        <v>0</v>
      </c>
      <c r="BS3960" t="s">
        <v>157</v>
      </c>
      <c r="BT3960" t="b">
        <v>0</v>
      </c>
      <c r="BW3960" t="s">
        <v>103</v>
      </c>
      <c r="BX3960" t="b">
        <v>0</v>
      </c>
      <c r="BY3960" s="2">
        <v>44376.857569444444</v>
      </c>
      <c r="CB3960" t="b">
        <v>0</v>
      </c>
      <c r="CC3960" t="b">
        <v>1</v>
      </c>
      <c r="CF3960">
        <v>1231640</v>
      </c>
      <c r="CH3960">
        <v>1231640</v>
      </c>
      <c r="CI3960">
        <v>100</v>
      </c>
      <c r="CJ3960">
        <v>0</v>
      </c>
      <c r="CK3960">
        <f>YEAR(tbl_Opportunity[[#This Row],[Close Date]])</f>
        <v>2019</v>
      </c>
    </row>
    <row r="3961" spans="1:89">
      <c r="A3961" t="s">
        <v>2860</v>
      </c>
      <c r="B3961" t="b">
        <v>0</v>
      </c>
      <c r="D3961" t="b">
        <v>0</v>
      </c>
      <c r="H3961" s="1">
        <v>44043</v>
      </c>
      <c r="I3961" t="b">
        <v>1</v>
      </c>
      <c r="L3961" t="s">
        <v>3414</v>
      </c>
      <c r="O3961" t="s">
        <v>131</v>
      </c>
      <c r="P3961" t="b">
        <v>0</v>
      </c>
      <c r="Q3961" s="2">
        <v>43941.750011574077</v>
      </c>
      <c r="R3961" s="1"/>
      <c r="S3961" t="b">
        <v>0</v>
      </c>
      <c r="T3961" t="s">
        <v>417</v>
      </c>
      <c r="U3961" s="1">
        <v>44196</v>
      </c>
      <c r="V3961" t="b">
        <v>0</v>
      </c>
      <c r="W3961" s="1">
        <v>43891</v>
      </c>
      <c r="X3961">
        <v>3</v>
      </c>
      <c r="Y3961">
        <v>2020</v>
      </c>
      <c r="Z3961" t="s">
        <v>8</v>
      </c>
      <c r="AA3961" t="s">
        <v>8</v>
      </c>
      <c r="AB3961" t="b">
        <v>0</v>
      </c>
      <c r="AC3961" t="b">
        <v>0</v>
      </c>
      <c r="AE3961" t="b">
        <v>1</v>
      </c>
      <c r="AF3961" t="b">
        <v>0</v>
      </c>
      <c r="AG3961" t="b">
        <v>0</v>
      </c>
      <c r="AH3961" t="s">
        <v>4812</v>
      </c>
      <c r="AI3961" t="b">
        <v>0</v>
      </c>
      <c r="AK3961" t="b">
        <v>0</v>
      </c>
      <c r="AL3961" s="1"/>
      <c r="AM3961" t="s">
        <v>162</v>
      </c>
      <c r="AN3961" s="2">
        <v>44297.838888888888</v>
      </c>
      <c r="AP3961" s="2">
        <v>44045.982210648152</v>
      </c>
      <c r="AQ3961" s="1"/>
      <c r="AS3961" t="b">
        <v>1</v>
      </c>
      <c r="AV3961" t="s">
        <v>213</v>
      </c>
      <c r="BB3961" t="s">
        <v>9742</v>
      </c>
      <c r="BD3961" t="b">
        <v>0</v>
      </c>
      <c r="BH3961" t="s">
        <v>131</v>
      </c>
      <c r="BI3961" t="s">
        <v>150</v>
      </c>
      <c r="BJ3961" t="s">
        <v>384</v>
      </c>
      <c r="BK3961" t="s">
        <v>384</v>
      </c>
      <c r="BN3961" t="s">
        <v>415</v>
      </c>
      <c r="BP3961" t="s">
        <v>9743</v>
      </c>
      <c r="BQ3961" t="s">
        <v>96</v>
      </c>
      <c r="BR3961" t="b">
        <v>0</v>
      </c>
      <c r="BT3961" t="b">
        <v>0</v>
      </c>
      <c r="BW3961" t="s">
        <v>103</v>
      </c>
      <c r="BX3961" t="b">
        <v>0</v>
      </c>
      <c r="BY3961" s="2">
        <v>44376.857581018521</v>
      </c>
      <c r="CB3961" t="b">
        <v>0</v>
      </c>
      <c r="CC3961" t="b">
        <v>1</v>
      </c>
      <c r="CF3961">
        <v>1899650</v>
      </c>
      <c r="CH3961">
        <v>1899650</v>
      </c>
      <c r="CI3961">
        <v>100</v>
      </c>
      <c r="CJ3961">
        <v>0</v>
      </c>
      <c r="CK3961">
        <f>YEAR(tbl_Opportunity[[#This Row],[Close Date]])</f>
        <v>2020</v>
      </c>
    </row>
    <row r="3962" spans="1:89">
      <c r="A3962" t="s">
        <v>9744</v>
      </c>
      <c r="B3962" t="b">
        <v>0</v>
      </c>
      <c r="D3962" t="b">
        <v>0</v>
      </c>
      <c r="H3962" s="1">
        <v>44038</v>
      </c>
      <c r="I3962" t="b">
        <v>1</v>
      </c>
      <c r="L3962" t="s">
        <v>9745</v>
      </c>
      <c r="O3962" t="s">
        <v>99</v>
      </c>
      <c r="P3962" t="b">
        <v>0</v>
      </c>
      <c r="Q3962" s="2">
        <v>43936.565439814818</v>
      </c>
      <c r="R3962" s="1"/>
      <c r="S3962" t="b">
        <v>0</v>
      </c>
      <c r="T3962" t="s">
        <v>2773</v>
      </c>
      <c r="U3962" s="1">
        <v>44104</v>
      </c>
      <c r="V3962" t="b">
        <v>0</v>
      </c>
      <c r="W3962" s="1">
        <v>43891</v>
      </c>
      <c r="X3962">
        <v>3</v>
      </c>
      <c r="Y3962">
        <v>2020</v>
      </c>
      <c r="Z3962" t="s">
        <v>8</v>
      </c>
      <c r="AA3962" t="s">
        <v>8</v>
      </c>
      <c r="AB3962" t="b">
        <v>0</v>
      </c>
      <c r="AC3962" t="b">
        <v>0</v>
      </c>
      <c r="AE3962" t="b">
        <v>1</v>
      </c>
      <c r="AF3962" t="b">
        <v>0</v>
      </c>
      <c r="AG3962" t="b">
        <v>0</v>
      </c>
      <c r="AH3962" t="s">
        <v>4863</v>
      </c>
      <c r="AI3962" t="b">
        <v>0</v>
      </c>
      <c r="AK3962" t="b">
        <v>0</v>
      </c>
      <c r="AL3962" s="1">
        <v>44095</v>
      </c>
      <c r="AM3962" t="s">
        <v>162</v>
      </c>
      <c r="AN3962" s="2">
        <v>44297.838888888888</v>
      </c>
      <c r="AP3962" s="2">
        <v>44039.253229166665</v>
      </c>
      <c r="AQ3962" s="1"/>
      <c r="AS3962" t="b">
        <v>1</v>
      </c>
      <c r="AV3962" t="s">
        <v>213</v>
      </c>
      <c r="BB3962" t="s">
        <v>9746</v>
      </c>
      <c r="BD3962" t="b">
        <v>0</v>
      </c>
      <c r="BH3962" t="s">
        <v>332</v>
      </c>
      <c r="BI3962" t="s">
        <v>150</v>
      </c>
      <c r="BJ3962" t="s">
        <v>2983</v>
      </c>
      <c r="BK3962" t="s">
        <v>102</v>
      </c>
      <c r="BN3962" t="s">
        <v>415</v>
      </c>
      <c r="BP3962" t="s">
        <v>9747</v>
      </c>
      <c r="BQ3962" t="s">
        <v>96</v>
      </c>
      <c r="BR3962" t="b">
        <v>0</v>
      </c>
      <c r="BS3962" t="s">
        <v>157</v>
      </c>
      <c r="BT3962" t="b">
        <v>0</v>
      </c>
      <c r="BW3962" t="s">
        <v>103</v>
      </c>
      <c r="BX3962" t="b">
        <v>0</v>
      </c>
      <c r="BY3962" s="2">
        <v>44376.857581018521</v>
      </c>
      <c r="CB3962" t="b">
        <v>0</v>
      </c>
      <c r="CC3962" t="b">
        <v>1</v>
      </c>
      <c r="CF3962">
        <v>793354.5</v>
      </c>
      <c r="CH3962">
        <v>793354.5</v>
      </c>
      <c r="CI3962">
        <v>100</v>
      </c>
      <c r="CJ3962">
        <v>0</v>
      </c>
      <c r="CK3962">
        <f>YEAR(tbl_Opportunity[[#This Row],[Close Date]])</f>
        <v>2020</v>
      </c>
    </row>
    <row r="3963" spans="1:89">
      <c r="A3963" t="s">
        <v>9748</v>
      </c>
      <c r="B3963" t="b">
        <v>0</v>
      </c>
      <c r="D3963" t="b">
        <v>0</v>
      </c>
      <c r="H3963" s="1">
        <v>44064</v>
      </c>
      <c r="I3963" t="b">
        <v>1</v>
      </c>
      <c r="O3963" t="s">
        <v>99</v>
      </c>
      <c r="P3963" t="b">
        <v>0</v>
      </c>
      <c r="Q3963" s="2">
        <v>44033.851226851853</v>
      </c>
      <c r="R3963" s="1"/>
      <c r="S3963" t="b">
        <v>0</v>
      </c>
      <c r="T3963" t="s">
        <v>417</v>
      </c>
      <c r="U3963" s="1">
        <v>44196</v>
      </c>
      <c r="V3963" t="b">
        <v>0</v>
      </c>
      <c r="W3963" s="1">
        <v>43891</v>
      </c>
      <c r="X3963">
        <v>3</v>
      </c>
      <c r="Y3963">
        <v>2020</v>
      </c>
      <c r="Z3963" t="s">
        <v>8</v>
      </c>
      <c r="AA3963" t="s">
        <v>8</v>
      </c>
      <c r="AB3963" t="b">
        <v>0</v>
      </c>
      <c r="AC3963" t="b">
        <v>0</v>
      </c>
      <c r="AE3963" t="b">
        <v>1</v>
      </c>
      <c r="AF3963" t="b">
        <v>0</v>
      </c>
      <c r="AG3963" t="b">
        <v>0</v>
      </c>
      <c r="AH3963" t="s">
        <v>4863</v>
      </c>
      <c r="AI3963" t="b">
        <v>0</v>
      </c>
      <c r="AK3963" t="b">
        <v>0</v>
      </c>
      <c r="AL3963" s="1">
        <v>44036</v>
      </c>
      <c r="AM3963" t="s">
        <v>162</v>
      </c>
      <c r="AN3963" s="2">
        <v>44297.838888888888</v>
      </c>
      <c r="AP3963" s="2">
        <v>44067.837997685187</v>
      </c>
      <c r="AQ3963" s="1"/>
      <c r="AS3963" t="b">
        <v>1</v>
      </c>
      <c r="AV3963" t="s">
        <v>213</v>
      </c>
      <c r="BB3963" t="s">
        <v>9749</v>
      </c>
      <c r="BD3963" t="b">
        <v>0</v>
      </c>
      <c r="BH3963" t="s">
        <v>3625</v>
      </c>
      <c r="BI3963" t="s">
        <v>150</v>
      </c>
      <c r="BJ3963" t="s">
        <v>157</v>
      </c>
      <c r="BK3963" t="s">
        <v>102</v>
      </c>
      <c r="BN3963" t="s">
        <v>415</v>
      </c>
      <c r="BP3963" t="s">
        <v>9750</v>
      </c>
      <c r="BQ3963" t="s">
        <v>96</v>
      </c>
      <c r="BR3963" t="b">
        <v>0</v>
      </c>
      <c r="BS3963" t="s">
        <v>157</v>
      </c>
      <c r="BT3963" t="b">
        <v>0</v>
      </c>
      <c r="BW3963" t="s">
        <v>103</v>
      </c>
      <c r="BX3963" t="b">
        <v>0</v>
      </c>
      <c r="BY3963" s="2">
        <v>44376.857581018521</v>
      </c>
      <c r="CB3963" t="b">
        <v>0</v>
      </c>
      <c r="CC3963" t="b">
        <v>1</v>
      </c>
      <c r="CF3963">
        <v>1264363.2</v>
      </c>
      <c r="CH3963">
        <v>1264363.2</v>
      </c>
      <c r="CI3963">
        <v>100</v>
      </c>
      <c r="CJ3963">
        <v>0</v>
      </c>
      <c r="CK3963">
        <f>YEAR(tbl_Opportunity[[#This Row],[Close Date]])</f>
        <v>2020</v>
      </c>
    </row>
    <row r="3964" spans="1:89">
      <c r="A3964" t="s">
        <v>2860</v>
      </c>
      <c r="B3964" t="b">
        <v>0</v>
      </c>
      <c r="D3964" t="b">
        <v>0</v>
      </c>
      <c r="H3964" s="1">
        <v>44123</v>
      </c>
      <c r="I3964" t="b">
        <v>1</v>
      </c>
      <c r="O3964" t="s">
        <v>131</v>
      </c>
      <c r="P3964" t="b">
        <v>0</v>
      </c>
      <c r="Q3964" s="2">
        <v>44076.530694444446</v>
      </c>
      <c r="R3964" s="1"/>
      <c r="S3964" t="b">
        <v>0</v>
      </c>
      <c r="T3964" t="s">
        <v>417</v>
      </c>
      <c r="U3964" s="1">
        <v>44196</v>
      </c>
      <c r="V3964" t="b">
        <v>0</v>
      </c>
      <c r="W3964" s="1">
        <v>43922</v>
      </c>
      <c r="X3964">
        <v>4</v>
      </c>
      <c r="Y3964">
        <v>2020</v>
      </c>
      <c r="Z3964" t="s">
        <v>8</v>
      </c>
      <c r="AA3964" t="s">
        <v>8</v>
      </c>
      <c r="AB3964" t="b">
        <v>0</v>
      </c>
      <c r="AC3964" t="b">
        <v>0</v>
      </c>
      <c r="AE3964" t="b">
        <v>1</v>
      </c>
      <c r="AF3964" t="b">
        <v>0</v>
      </c>
      <c r="AG3964" t="b">
        <v>0</v>
      </c>
      <c r="AH3964" t="s">
        <v>4812</v>
      </c>
      <c r="AI3964" t="b">
        <v>0</v>
      </c>
      <c r="AK3964" t="b">
        <v>0</v>
      </c>
      <c r="AL3964" s="1"/>
      <c r="AM3964" t="s">
        <v>162</v>
      </c>
      <c r="AN3964" s="2">
        <v>44297.8278587963</v>
      </c>
      <c r="AP3964" s="2">
        <v>44123.580590277779</v>
      </c>
      <c r="AQ3964" s="1"/>
      <c r="AS3964" t="b">
        <v>1</v>
      </c>
      <c r="AV3964" t="s">
        <v>153</v>
      </c>
      <c r="BB3964" t="s">
        <v>9751</v>
      </c>
      <c r="BD3964" t="b">
        <v>0</v>
      </c>
      <c r="BH3964" t="s">
        <v>131</v>
      </c>
      <c r="BI3964" t="s">
        <v>150</v>
      </c>
      <c r="BK3964" t="s">
        <v>384</v>
      </c>
      <c r="BN3964" t="s">
        <v>415</v>
      </c>
      <c r="BP3964" t="s">
        <v>9752</v>
      </c>
      <c r="BQ3964" t="s">
        <v>96</v>
      </c>
      <c r="BR3964" t="b">
        <v>0</v>
      </c>
      <c r="BT3964" t="b">
        <v>0</v>
      </c>
      <c r="BW3964" t="s">
        <v>103</v>
      </c>
      <c r="BX3964" t="b">
        <v>0</v>
      </c>
      <c r="BY3964" s="2">
        <v>44376.857581018521</v>
      </c>
      <c r="CB3964" t="b">
        <v>0</v>
      </c>
      <c r="CC3964" t="b">
        <v>1</v>
      </c>
      <c r="CF3964">
        <v>76160</v>
      </c>
      <c r="CH3964">
        <v>76160</v>
      </c>
      <c r="CI3964">
        <v>100</v>
      </c>
      <c r="CJ3964">
        <v>0</v>
      </c>
      <c r="CK3964">
        <f>YEAR(tbl_Opportunity[[#This Row],[Close Date]])</f>
        <v>2020</v>
      </c>
    </row>
    <row r="3965" spans="1:89">
      <c r="A3965" t="s">
        <v>7858</v>
      </c>
      <c r="B3965" t="b">
        <v>0</v>
      </c>
      <c r="D3965" t="b">
        <v>0</v>
      </c>
      <c r="H3965" s="1">
        <v>44133</v>
      </c>
      <c r="I3965" t="b">
        <v>1</v>
      </c>
      <c r="O3965" t="s">
        <v>2842</v>
      </c>
      <c r="P3965" t="b">
        <v>0</v>
      </c>
      <c r="Q3965" s="2">
        <v>44124.637511574074</v>
      </c>
      <c r="R3965" s="1"/>
      <c r="S3965" t="b">
        <v>0</v>
      </c>
      <c r="U3965" s="1"/>
      <c r="V3965" t="b">
        <v>0</v>
      </c>
      <c r="W3965" s="1">
        <v>43922</v>
      </c>
      <c r="X3965">
        <v>4</v>
      </c>
      <c r="Y3965">
        <v>2020</v>
      </c>
      <c r="Z3965" t="s">
        <v>8</v>
      </c>
      <c r="AA3965" t="s">
        <v>8</v>
      </c>
      <c r="AB3965" t="b">
        <v>0</v>
      </c>
      <c r="AC3965" t="b">
        <v>0</v>
      </c>
      <c r="AE3965" t="b">
        <v>1</v>
      </c>
      <c r="AF3965" t="b">
        <v>0</v>
      </c>
      <c r="AG3965" t="b">
        <v>0</v>
      </c>
      <c r="AH3965" t="s">
        <v>1016</v>
      </c>
      <c r="AI3965" t="b">
        <v>0</v>
      </c>
      <c r="AK3965" t="b">
        <v>0</v>
      </c>
      <c r="AL3965" s="1"/>
      <c r="AM3965" t="s">
        <v>2842</v>
      </c>
      <c r="AN3965" s="2">
        <v>44369.838842592595</v>
      </c>
      <c r="AP3965" s="2">
        <v>44133.745613425926</v>
      </c>
      <c r="AQ3965" s="1"/>
      <c r="AS3965" t="b">
        <v>1</v>
      </c>
      <c r="AV3965" t="s">
        <v>213</v>
      </c>
      <c r="BB3965" t="s">
        <v>9753</v>
      </c>
      <c r="BD3965" t="b">
        <v>0</v>
      </c>
      <c r="BH3965" t="s">
        <v>2842</v>
      </c>
      <c r="BI3965" t="s">
        <v>155</v>
      </c>
      <c r="BK3965" t="s">
        <v>384</v>
      </c>
      <c r="BL3965" t="s">
        <v>3371</v>
      </c>
      <c r="BN3965" t="s">
        <v>415</v>
      </c>
      <c r="BP3965" t="s">
        <v>9754</v>
      </c>
      <c r="BQ3965" t="s">
        <v>96</v>
      </c>
      <c r="BR3965" t="b">
        <v>0</v>
      </c>
      <c r="BS3965" t="s">
        <v>95</v>
      </c>
      <c r="BT3965" t="b">
        <v>0</v>
      </c>
      <c r="BW3965" t="s">
        <v>103</v>
      </c>
      <c r="BX3965" t="b">
        <v>0</v>
      </c>
      <c r="BY3965" s="2">
        <v>44376.857581018521</v>
      </c>
      <c r="CB3965" t="b">
        <v>0</v>
      </c>
      <c r="CC3965" t="b">
        <v>1</v>
      </c>
      <c r="CF3965">
        <v>698917.5</v>
      </c>
      <c r="CH3965">
        <v>698917.5</v>
      </c>
      <c r="CI3965">
        <v>100</v>
      </c>
      <c r="CJ3965">
        <v>0</v>
      </c>
      <c r="CK3965">
        <f>YEAR(tbl_Opportunity[[#This Row],[Close Date]])</f>
        <v>2020</v>
      </c>
    </row>
    <row r="3966" spans="1:89">
      <c r="A3966" t="s">
        <v>1764</v>
      </c>
      <c r="B3966" t="b">
        <v>0</v>
      </c>
      <c r="D3966" t="b">
        <v>0</v>
      </c>
      <c r="H3966" s="1">
        <v>43819</v>
      </c>
      <c r="I3966" t="b">
        <v>1</v>
      </c>
      <c r="O3966" t="s">
        <v>114</v>
      </c>
      <c r="P3966" t="b">
        <v>0</v>
      </c>
      <c r="Q3966" s="2">
        <v>43817.796296296299</v>
      </c>
      <c r="R3966" s="1"/>
      <c r="S3966" t="b">
        <v>0</v>
      </c>
      <c r="U3966" s="1"/>
      <c r="V3966" t="b">
        <v>0</v>
      </c>
      <c r="W3966" s="1">
        <v>43556</v>
      </c>
      <c r="X3966">
        <v>4</v>
      </c>
      <c r="Y3966">
        <v>2019</v>
      </c>
      <c r="Z3966" t="s">
        <v>8</v>
      </c>
      <c r="AA3966" t="s">
        <v>8</v>
      </c>
      <c r="AB3966" t="b">
        <v>0</v>
      </c>
      <c r="AC3966" t="b">
        <v>0</v>
      </c>
      <c r="AE3966" t="b">
        <v>1</v>
      </c>
      <c r="AF3966" t="b">
        <v>0</v>
      </c>
      <c r="AG3966" t="b">
        <v>0</v>
      </c>
      <c r="AH3966" t="s">
        <v>1016</v>
      </c>
      <c r="AI3966" t="b">
        <v>0</v>
      </c>
      <c r="AK3966" t="b">
        <v>0</v>
      </c>
      <c r="AL3966" s="1"/>
      <c r="AM3966" t="s">
        <v>162</v>
      </c>
      <c r="AN3966" s="2">
        <v>44297.838888888888</v>
      </c>
      <c r="AP3966" s="2">
        <v>43836.76290509259</v>
      </c>
      <c r="AQ3966" s="1"/>
      <c r="AS3966" t="b">
        <v>1</v>
      </c>
      <c r="AV3966" t="s">
        <v>213</v>
      </c>
      <c r="BB3966" t="s">
        <v>9755</v>
      </c>
      <c r="BD3966" t="b">
        <v>0</v>
      </c>
      <c r="BH3966" t="s">
        <v>114</v>
      </c>
      <c r="BI3966" t="s">
        <v>155</v>
      </c>
      <c r="BJ3966" t="s">
        <v>336</v>
      </c>
      <c r="BK3966" t="s">
        <v>102</v>
      </c>
      <c r="BN3966" t="s">
        <v>415</v>
      </c>
      <c r="BQ3966" t="s">
        <v>96</v>
      </c>
      <c r="BR3966" t="b">
        <v>0</v>
      </c>
      <c r="BS3966" t="s">
        <v>157</v>
      </c>
      <c r="BT3966" t="b">
        <v>0</v>
      </c>
      <c r="BW3966" t="s">
        <v>103</v>
      </c>
      <c r="BX3966" t="b">
        <v>0</v>
      </c>
      <c r="BY3966" s="2">
        <v>44376.857581018521</v>
      </c>
      <c r="CB3966" t="b">
        <v>0</v>
      </c>
      <c r="CC3966" t="b">
        <v>1</v>
      </c>
      <c r="CF3966">
        <v>696863.25</v>
      </c>
      <c r="CH3966">
        <v>696863.25</v>
      </c>
      <c r="CI3966">
        <v>100</v>
      </c>
      <c r="CJ3966">
        <v>0</v>
      </c>
      <c r="CK3966">
        <f>YEAR(tbl_Opportunity[[#This Row],[Close Date]])</f>
        <v>2019</v>
      </c>
    </row>
    <row r="3967" spans="1:89">
      <c r="A3967" t="s">
        <v>4402</v>
      </c>
      <c r="B3967" t="b">
        <v>0</v>
      </c>
      <c r="D3967" t="b">
        <v>0</v>
      </c>
      <c r="E3967" t="s">
        <v>2873</v>
      </c>
      <c r="H3967" s="1">
        <v>44252</v>
      </c>
      <c r="I3967" t="b">
        <v>1</v>
      </c>
      <c r="O3967" t="s">
        <v>3202</v>
      </c>
      <c r="P3967" t="b">
        <v>1</v>
      </c>
      <c r="Q3967" s="2">
        <v>44238.999942129631</v>
      </c>
      <c r="R3967" s="1"/>
      <c r="S3967" t="b">
        <v>0</v>
      </c>
      <c r="U3967" s="1"/>
      <c r="V3967" t="b">
        <v>0</v>
      </c>
      <c r="W3967" s="1">
        <v>44197</v>
      </c>
      <c r="X3967">
        <v>1</v>
      </c>
      <c r="Y3967">
        <v>2021</v>
      </c>
      <c r="Z3967" t="s">
        <v>8</v>
      </c>
      <c r="AA3967" t="s">
        <v>8</v>
      </c>
      <c r="AB3967" t="b">
        <v>0</v>
      </c>
      <c r="AC3967" t="b">
        <v>0</v>
      </c>
      <c r="AE3967" t="b">
        <v>1</v>
      </c>
      <c r="AF3967" t="b">
        <v>0</v>
      </c>
      <c r="AG3967" t="b">
        <v>0</v>
      </c>
      <c r="AH3967" t="s">
        <v>4366</v>
      </c>
      <c r="AI3967" t="b">
        <v>0</v>
      </c>
      <c r="AK3967" t="b">
        <v>0</v>
      </c>
      <c r="AL3967" s="1"/>
      <c r="AM3967" t="s">
        <v>162</v>
      </c>
      <c r="AN3967" s="2">
        <v>44296.95826388889</v>
      </c>
      <c r="AP3967" s="2">
        <v>44253.006782407407</v>
      </c>
      <c r="AQ3967" s="1"/>
      <c r="AS3967" t="b">
        <v>0</v>
      </c>
      <c r="AV3967" t="s">
        <v>2956</v>
      </c>
      <c r="BB3967" t="s">
        <v>9756</v>
      </c>
      <c r="BD3967" t="b">
        <v>0</v>
      </c>
      <c r="BH3967" t="s">
        <v>3202</v>
      </c>
      <c r="BI3967" t="s">
        <v>1072</v>
      </c>
      <c r="BL3967" t="s">
        <v>4403</v>
      </c>
      <c r="BM3967" t="s">
        <v>291</v>
      </c>
      <c r="BN3967" t="s">
        <v>2414</v>
      </c>
      <c r="BQ3967" t="s">
        <v>204</v>
      </c>
      <c r="BR3967" t="b">
        <v>0</v>
      </c>
      <c r="BT3967" t="b">
        <v>0</v>
      </c>
      <c r="BW3967" t="s">
        <v>103</v>
      </c>
      <c r="BX3967" t="b">
        <v>0</v>
      </c>
      <c r="BY3967" s="2">
        <v>44376.857581018521</v>
      </c>
      <c r="BZ3967" t="s">
        <v>3204</v>
      </c>
      <c r="CB3967" t="b">
        <v>0</v>
      </c>
      <c r="CC3967" t="b">
        <v>1</v>
      </c>
      <c r="CF3967">
        <v>6250</v>
      </c>
      <c r="CH3967">
        <v>6250</v>
      </c>
      <c r="CI3967">
        <v>100</v>
      </c>
      <c r="CJ3967">
        <v>0</v>
      </c>
      <c r="CK3967">
        <f>YEAR(tbl_Opportunity[[#This Row],[Close Date]])</f>
        <v>2021</v>
      </c>
    </row>
    <row r="3968" spans="1:89">
      <c r="A3968" t="s">
        <v>3112</v>
      </c>
      <c r="B3968" t="b">
        <v>0</v>
      </c>
      <c r="D3968" t="b">
        <v>0</v>
      </c>
      <c r="H3968" s="1">
        <v>43900</v>
      </c>
      <c r="I3968" t="b">
        <v>1</v>
      </c>
      <c r="L3968" t="s">
        <v>3114</v>
      </c>
      <c r="O3968" t="s">
        <v>2393</v>
      </c>
      <c r="P3968" t="b">
        <v>1</v>
      </c>
      <c r="Q3968" s="2">
        <v>43892.693888888891</v>
      </c>
      <c r="R3968" s="1"/>
      <c r="S3968" t="b">
        <v>0</v>
      </c>
      <c r="U3968" s="1"/>
      <c r="V3968" t="b">
        <v>0</v>
      </c>
      <c r="W3968" s="1">
        <v>43831</v>
      </c>
      <c r="X3968">
        <v>1</v>
      </c>
      <c r="Y3968">
        <v>2020</v>
      </c>
      <c r="Z3968" t="s">
        <v>8</v>
      </c>
      <c r="AA3968" t="s">
        <v>8</v>
      </c>
      <c r="AB3968" t="b">
        <v>0</v>
      </c>
      <c r="AC3968" t="b">
        <v>0</v>
      </c>
      <c r="AE3968" t="b">
        <v>1</v>
      </c>
      <c r="AF3968" t="b">
        <v>0</v>
      </c>
      <c r="AG3968" t="b">
        <v>0</v>
      </c>
      <c r="AH3968" t="s">
        <v>105</v>
      </c>
      <c r="AI3968" t="b">
        <v>0</v>
      </c>
      <c r="AK3968" t="b">
        <v>0</v>
      </c>
      <c r="AL3968" s="1">
        <v>43900</v>
      </c>
      <c r="AM3968" t="s">
        <v>162</v>
      </c>
      <c r="AN3968" s="2">
        <v>44297.83829861111</v>
      </c>
      <c r="AP3968" s="2">
        <v>43900.598900462966</v>
      </c>
      <c r="AQ3968" s="1"/>
      <c r="AS3968" t="b">
        <v>0</v>
      </c>
      <c r="AV3968" t="s">
        <v>213</v>
      </c>
      <c r="BB3968" t="s">
        <v>9757</v>
      </c>
      <c r="BD3968" t="b">
        <v>0</v>
      </c>
      <c r="BG3968" t="s">
        <v>9758</v>
      </c>
      <c r="BH3968" t="s">
        <v>2393</v>
      </c>
      <c r="BI3968" t="s">
        <v>1668</v>
      </c>
      <c r="BJ3968" t="s">
        <v>105</v>
      </c>
      <c r="BL3968" t="s">
        <v>3114</v>
      </c>
      <c r="BM3968" t="s">
        <v>202</v>
      </c>
      <c r="BN3968" t="s">
        <v>2414</v>
      </c>
      <c r="BQ3968" t="s">
        <v>204</v>
      </c>
      <c r="BR3968" t="b">
        <v>0</v>
      </c>
      <c r="BT3968" t="b">
        <v>0</v>
      </c>
      <c r="BW3968" t="s">
        <v>103</v>
      </c>
      <c r="BX3968" t="b">
        <v>0</v>
      </c>
      <c r="BY3968" s="2">
        <v>44376.857581018521</v>
      </c>
      <c r="BZ3968" t="s">
        <v>314</v>
      </c>
      <c r="CB3968" t="b">
        <v>0</v>
      </c>
      <c r="CC3968" t="b">
        <v>1</v>
      </c>
      <c r="CF3968">
        <v>96600</v>
      </c>
      <c r="CH3968">
        <v>96600</v>
      </c>
      <c r="CI3968">
        <v>100</v>
      </c>
      <c r="CJ3968">
        <v>0</v>
      </c>
      <c r="CK3968">
        <f>YEAR(tbl_Opportunity[[#This Row],[Close Date]])</f>
        <v>2020</v>
      </c>
    </row>
    <row r="3969" spans="1:89">
      <c r="A3969" t="s">
        <v>598</v>
      </c>
      <c r="B3969" t="b">
        <v>0</v>
      </c>
      <c r="D3969" t="b">
        <v>0</v>
      </c>
      <c r="H3969" s="1">
        <v>43906</v>
      </c>
      <c r="I3969" t="b">
        <v>1</v>
      </c>
      <c r="L3969" t="s">
        <v>9759</v>
      </c>
      <c r="O3969" t="s">
        <v>272</v>
      </c>
      <c r="P3969" t="b">
        <v>1</v>
      </c>
      <c r="Q3969" s="2">
        <v>43698.762245370373</v>
      </c>
      <c r="R3969" s="1"/>
      <c r="S3969" t="b">
        <v>0</v>
      </c>
      <c r="U3969" s="1"/>
      <c r="V3969" t="b">
        <v>0</v>
      </c>
      <c r="W3969" s="1">
        <v>43831</v>
      </c>
      <c r="X3969">
        <v>1</v>
      </c>
      <c r="Y3969">
        <v>2020</v>
      </c>
      <c r="Z3969" t="s">
        <v>8</v>
      </c>
      <c r="AA3969" t="s">
        <v>8</v>
      </c>
      <c r="AB3969" t="b">
        <v>0</v>
      </c>
      <c r="AC3969" t="b">
        <v>0</v>
      </c>
      <c r="AE3969" t="b">
        <v>1</v>
      </c>
      <c r="AF3969" t="b">
        <v>0</v>
      </c>
      <c r="AG3969" t="b">
        <v>0</v>
      </c>
      <c r="AH3969" t="s">
        <v>4366</v>
      </c>
      <c r="AI3969" t="b">
        <v>0</v>
      </c>
      <c r="AK3969" t="b">
        <v>0</v>
      </c>
      <c r="AL3969" s="1">
        <v>44125</v>
      </c>
      <c r="AM3969" t="s">
        <v>162</v>
      </c>
      <c r="AN3969" s="2">
        <v>44296.95826388889</v>
      </c>
      <c r="AP3969" s="2">
        <v>43906.562442129631</v>
      </c>
      <c r="AQ3969" s="1"/>
      <c r="AS3969" t="b">
        <v>0</v>
      </c>
      <c r="AV3969" t="s">
        <v>93</v>
      </c>
      <c r="BB3969" t="s">
        <v>9760</v>
      </c>
      <c r="BD3969" t="b">
        <v>0</v>
      </c>
      <c r="BH3969" t="s">
        <v>215</v>
      </c>
      <c r="BI3969" t="s">
        <v>549</v>
      </c>
      <c r="BJ3969" t="s">
        <v>216</v>
      </c>
      <c r="BL3969" t="s">
        <v>9759</v>
      </c>
      <c r="BM3969" t="s">
        <v>202</v>
      </c>
      <c r="BN3969" t="s">
        <v>2414</v>
      </c>
      <c r="BQ3969" t="s">
        <v>204</v>
      </c>
      <c r="BR3969" t="b">
        <v>0</v>
      </c>
      <c r="BT3969" t="b">
        <v>0</v>
      </c>
      <c r="BW3969" t="s">
        <v>103</v>
      </c>
      <c r="BX3969" t="b">
        <v>0</v>
      </c>
      <c r="BY3969" s="2">
        <v>44376.857569444444</v>
      </c>
      <c r="BZ3969" t="s">
        <v>217</v>
      </c>
      <c r="CB3969" t="b">
        <v>0</v>
      </c>
      <c r="CC3969" t="b">
        <v>1</v>
      </c>
      <c r="CF3969">
        <v>123000</v>
      </c>
      <c r="CH3969">
        <v>123000</v>
      </c>
      <c r="CI3969">
        <v>100</v>
      </c>
      <c r="CJ3969">
        <v>0</v>
      </c>
      <c r="CK3969">
        <f>YEAR(tbl_Opportunity[[#This Row],[Close Date]])</f>
        <v>2020</v>
      </c>
    </row>
    <row r="3970" spans="1:89">
      <c r="A3970" t="s">
        <v>3118</v>
      </c>
      <c r="B3970" t="b">
        <v>0</v>
      </c>
      <c r="D3970" t="b">
        <v>0</v>
      </c>
      <c r="H3970" s="1">
        <v>43889</v>
      </c>
      <c r="I3970" t="b">
        <v>1</v>
      </c>
      <c r="L3970" t="s">
        <v>3120</v>
      </c>
      <c r="O3970" t="s">
        <v>2393</v>
      </c>
      <c r="P3970" t="b">
        <v>1</v>
      </c>
      <c r="Q3970" s="2">
        <v>43774.779398148145</v>
      </c>
      <c r="R3970" s="1"/>
      <c r="S3970" t="b">
        <v>0</v>
      </c>
      <c r="U3970" s="1"/>
      <c r="V3970" t="b">
        <v>0</v>
      </c>
      <c r="W3970" s="1">
        <v>43831</v>
      </c>
      <c r="X3970">
        <v>1</v>
      </c>
      <c r="Y3970">
        <v>2020</v>
      </c>
      <c r="Z3970" t="s">
        <v>8</v>
      </c>
      <c r="AA3970" t="s">
        <v>8</v>
      </c>
      <c r="AB3970" t="b">
        <v>0</v>
      </c>
      <c r="AC3970" t="b">
        <v>0</v>
      </c>
      <c r="AE3970" t="b">
        <v>1</v>
      </c>
      <c r="AF3970" t="b">
        <v>0</v>
      </c>
      <c r="AG3970" t="b">
        <v>0</v>
      </c>
      <c r="AH3970" t="s">
        <v>4366</v>
      </c>
      <c r="AI3970" t="b">
        <v>0</v>
      </c>
      <c r="AK3970" t="b">
        <v>0</v>
      </c>
      <c r="AL3970" s="1">
        <v>43885</v>
      </c>
      <c r="AM3970" t="s">
        <v>162</v>
      </c>
      <c r="AN3970" s="2">
        <v>44296.95826388889</v>
      </c>
      <c r="AP3970" s="2">
        <v>43889.915462962963</v>
      </c>
      <c r="AQ3970" s="1"/>
      <c r="AS3970" t="b">
        <v>0</v>
      </c>
      <c r="AV3970" t="s">
        <v>93</v>
      </c>
      <c r="BB3970" t="s">
        <v>9761</v>
      </c>
      <c r="BD3970" t="b">
        <v>0</v>
      </c>
      <c r="BH3970" t="s">
        <v>3202</v>
      </c>
      <c r="BI3970" t="s">
        <v>1243</v>
      </c>
      <c r="BL3970" t="s">
        <v>3120</v>
      </c>
      <c r="BM3970" t="s">
        <v>202</v>
      </c>
      <c r="BN3970" t="s">
        <v>2414</v>
      </c>
      <c r="BP3970" t="s">
        <v>9762</v>
      </c>
      <c r="BQ3970" t="s">
        <v>204</v>
      </c>
      <c r="BR3970" t="b">
        <v>0</v>
      </c>
      <c r="BT3970" t="b">
        <v>0</v>
      </c>
      <c r="BW3970" t="s">
        <v>103</v>
      </c>
      <c r="BX3970" t="b">
        <v>0</v>
      </c>
      <c r="BY3970" s="2">
        <v>44376.857581018521</v>
      </c>
      <c r="BZ3970" t="s">
        <v>3204</v>
      </c>
      <c r="CB3970" t="b">
        <v>0</v>
      </c>
      <c r="CC3970" t="b">
        <v>1</v>
      </c>
      <c r="CF3970">
        <v>139008</v>
      </c>
      <c r="CH3970">
        <v>139008</v>
      </c>
      <c r="CI3970">
        <v>100</v>
      </c>
      <c r="CJ3970">
        <v>0</v>
      </c>
      <c r="CK3970">
        <f>YEAR(tbl_Opportunity[[#This Row],[Close Date]])</f>
        <v>2020</v>
      </c>
    </row>
    <row r="3971" spans="1:89">
      <c r="A3971" t="s">
        <v>5398</v>
      </c>
      <c r="B3971" t="b">
        <v>0</v>
      </c>
      <c r="D3971" t="b">
        <v>0</v>
      </c>
      <c r="E3971" t="s">
        <v>4575</v>
      </c>
      <c r="H3971" s="1">
        <v>43867</v>
      </c>
      <c r="I3971" t="b">
        <v>1</v>
      </c>
      <c r="L3971" t="s">
        <v>9763</v>
      </c>
      <c r="O3971" t="s">
        <v>2393</v>
      </c>
      <c r="P3971" t="b">
        <v>1</v>
      </c>
      <c r="Q3971" s="2">
        <v>43802.772048611114</v>
      </c>
      <c r="R3971" s="1"/>
      <c r="S3971" t="b">
        <v>0</v>
      </c>
      <c r="U3971" s="1"/>
      <c r="V3971" t="b">
        <v>0</v>
      </c>
      <c r="W3971" s="1">
        <v>43831</v>
      </c>
      <c r="X3971">
        <v>1</v>
      </c>
      <c r="Y3971">
        <v>2020</v>
      </c>
      <c r="Z3971" t="s">
        <v>8</v>
      </c>
      <c r="AA3971" t="s">
        <v>8</v>
      </c>
      <c r="AB3971" t="b">
        <v>0</v>
      </c>
      <c r="AC3971" t="b">
        <v>0</v>
      </c>
      <c r="AE3971" t="b">
        <v>1</v>
      </c>
      <c r="AF3971" t="b">
        <v>0</v>
      </c>
      <c r="AG3971" t="b">
        <v>0</v>
      </c>
      <c r="AH3971" t="s">
        <v>4366</v>
      </c>
      <c r="AI3971" t="b">
        <v>0</v>
      </c>
      <c r="AK3971" t="b">
        <v>0</v>
      </c>
      <c r="AL3971" s="1">
        <v>43852</v>
      </c>
      <c r="AM3971" t="s">
        <v>162</v>
      </c>
      <c r="AN3971" s="2">
        <v>44296.95826388889</v>
      </c>
      <c r="AP3971" s="2">
        <v>43867.669328703705</v>
      </c>
      <c r="AQ3971" s="1"/>
      <c r="AS3971" t="b">
        <v>0</v>
      </c>
      <c r="AV3971" t="s">
        <v>176</v>
      </c>
      <c r="BB3971" t="s">
        <v>9764</v>
      </c>
      <c r="BD3971" t="b">
        <v>0</v>
      </c>
      <c r="BH3971" t="s">
        <v>3202</v>
      </c>
      <c r="BI3971" t="s">
        <v>1243</v>
      </c>
      <c r="BL3971" t="s">
        <v>9763</v>
      </c>
      <c r="BM3971" t="s">
        <v>202</v>
      </c>
      <c r="BN3971" t="s">
        <v>2414</v>
      </c>
      <c r="BP3971" t="s">
        <v>9765</v>
      </c>
      <c r="BQ3971" t="s">
        <v>204</v>
      </c>
      <c r="BR3971" t="b">
        <v>0</v>
      </c>
      <c r="BT3971" t="b">
        <v>0</v>
      </c>
      <c r="BW3971" t="s">
        <v>103</v>
      </c>
      <c r="BX3971" t="b">
        <v>0</v>
      </c>
      <c r="BY3971" s="2">
        <v>44376.857581018521</v>
      </c>
      <c r="BZ3971" t="s">
        <v>3204</v>
      </c>
      <c r="CB3971" t="b">
        <v>0</v>
      </c>
      <c r="CC3971" t="b">
        <v>1</v>
      </c>
      <c r="CF3971">
        <v>123008</v>
      </c>
      <c r="CH3971">
        <v>123008</v>
      </c>
      <c r="CI3971">
        <v>100</v>
      </c>
      <c r="CJ3971">
        <v>0</v>
      </c>
      <c r="CK3971">
        <f>YEAR(tbl_Opportunity[[#This Row],[Close Date]])</f>
        <v>2020</v>
      </c>
    </row>
    <row r="3972" spans="1:89">
      <c r="A3972" t="s">
        <v>208</v>
      </c>
      <c r="B3972" t="b">
        <v>0</v>
      </c>
      <c r="D3972" t="b">
        <v>0</v>
      </c>
      <c r="H3972" s="1">
        <v>43161</v>
      </c>
      <c r="I3972" t="b">
        <v>1</v>
      </c>
      <c r="O3972" t="s">
        <v>2137</v>
      </c>
      <c r="P3972" t="b">
        <v>1</v>
      </c>
      <c r="Q3972" s="2">
        <v>42964.889537037037</v>
      </c>
      <c r="R3972" s="1"/>
      <c r="S3972" t="b">
        <v>0</v>
      </c>
      <c r="U3972" s="1"/>
      <c r="V3972" t="b">
        <v>0</v>
      </c>
      <c r="W3972" s="1">
        <v>43101</v>
      </c>
      <c r="X3972">
        <v>1</v>
      </c>
      <c r="Y3972">
        <v>2018</v>
      </c>
      <c r="Z3972" t="s">
        <v>8</v>
      </c>
      <c r="AA3972" t="s">
        <v>8</v>
      </c>
      <c r="AB3972" t="b">
        <v>0</v>
      </c>
      <c r="AC3972" t="b">
        <v>0</v>
      </c>
      <c r="AE3972" t="b">
        <v>1</v>
      </c>
      <c r="AF3972" t="b">
        <v>0</v>
      </c>
      <c r="AG3972" t="b">
        <v>0</v>
      </c>
      <c r="AH3972" t="s">
        <v>4366</v>
      </c>
      <c r="AI3972" t="b">
        <v>0</v>
      </c>
      <c r="AK3972" t="b">
        <v>0</v>
      </c>
      <c r="AL3972" s="1">
        <v>42964</v>
      </c>
      <c r="AM3972" t="s">
        <v>162</v>
      </c>
      <c r="AN3972" s="2">
        <v>44296.95826388889</v>
      </c>
      <c r="AP3972" s="2">
        <v>43169.630393518521</v>
      </c>
      <c r="AQ3972" s="1"/>
      <c r="AS3972" t="b">
        <v>0</v>
      </c>
      <c r="AU3972" t="s">
        <v>196</v>
      </c>
      <c r="AV3972" t="s">
        <v>93</v>
      </c>
      <c r="BB3972" t="s">
        <v>9766</v>
      </c>
      <c r="BD3972" t="b">
        <v>0</v>
      </c>
      <c r="BH3972" t="s">
        <v>272</v>
      </c>
      <c r="BI3972" t="s">
        <v>200</v>
      </c>
      <c r="BJ3972" t="s">
        <v>196</v>
      </c>
      <c r="BL3972" t="s">
        <v>622</v>
      </c>
      <c r="BM3972" t="s">
        <v>291</v>
      </c>
      <c r="BN3972" t="s">
        <v>203</v>
      </c>
      <c r="BQ3972" t="s">
        <v>204</v>
      </c>
      <c r="BR3972" t="b">
        <v>0</v>
      </c>
      <c r="BT3972" t="b">
        <v>0</v>
      </c>
      <c r="BW3972" t="s">
        <v>103</v>
      </c>
      <c r="BX3972" t="b">
        <v>0</v>
      </c>
      <c r="BY3972" s="2">
        <v>44376.857569444444</v>
      </c>
      <c r="CB3972" t="b">
        <v>0</v>
      </c>
      <c r="CC3972" t="b">
        <v>1</v>
      </c>
      <c r="CF3972">
        <v>6100</v>
      </c>
      <c r="CH3972">
        <v>6100</v>
      </c>
      <c r="CI3972">
        <v>100</v>
      </c>
      <c r="CJ3972">
        <v>0</v>
      </c>
      <c r="CK3972">
        <f>YEAR(tbl_Opportunity[[#This Row],[Close Date]])</f>
        <v>2018</v>
      </c>
    </row>
    <row r="3973" spans="1:89">
      <c r="A3973" t="s">
        <v>1866</v>
      </c>
      <c r="B3973" t="b">
        <v>0</v>
      </c>
      <c r="D3973" t="b">
        <v>0</v>
      </c>
      <c r="E3973" t="s">
        <v>624</v>
      </c>
      <c r="H3973" s="1">
        <v>43139</v>
      </c>
      <c r="I3973" t="b">
        <v>1</v>
      </c>
      <c r="L3973" t="s">
        <v>9767</v>
      </c>
      <c r="O3973" t="s">
        <v>2137</v>
      </c>
      <c r="P3973" t="b">
        <v>1</v>
      </c>
      <c r="Q3973" s="2">
        <v>43130.616111111114</v>
      </c>
      <c r="R3973" s="1"/>
      <c r="S3973" t="b">
        <v>0</v>
      </c>
      <c r="U3973" s="1"/>
      <c r="V3973" t="b">
        <v>0</v>
      </c>
      <c r="W3973" s="1">
        <v>43101</v>
      </c>
      <c r="X3973">
        <v>1</v>
      </c>
      <c r="Y3973">
        <v>2018</v>
      </c>
      <c r="Z3973" t="s">
        <v>8</v>
      </c>
      <c r="AA3973" t="s">
        <v>8</v>
      </c>
      <c r="AB3973" t="b">
        <v>0</v>
      </c>
      <c r="AC3973" t="b">
        <v>0</v>
      </c>
      <c r="AE3973" t="b">
        <v>1</v>
      </c>
      <c r="AF3973" t="b">
        <v>0</v>
      </c>
      <c r="AG3973" t="b">
        <v>0</v>
      </c>
      <c r="AH3973" t="s">
        <v>4366</v>
      </c>
      <c r="AI3973" t="b">
        <v>0</v>
      </c>
      <c r="AK3973" t="b">
        <v>0</v>
      </c>
      <c r="AL3973" s="1"/>
      <c r="AM3973" t="s">
        <v>162</v>
      </c>
      <c r="AN3973" s="2">
        <v>44296.95826388889</v>
      </c>
      <c r="AP3973" s="2">
        <v>43169.630393518521</v>
      </c>
      <c r="AQ3973" s="1"/>
      <c r="AS3973" t="b">
        <v>0</v>
      </c>
      <c r="AU3973" t="s">
        <v>247</v>
      </c>
      <c r="AV3973" t="s">
        <v>197</v>
      </c>
      <c r="BB3973" t="s">
        <v>9768</v>
      </c>
      <c r="BD3973" t="b">
        <v>0</v>
      </c>
      <c r="BH3973" t="s">
        <v>272</v>
      </c>
      <c r="BI3973" t="s">
        <v>200</v>
      </c>
      <c r="BJ3973" t="s">
        <v>250</v>
      </c>
      <c r="BL3973" t="s">
        <v>9767</v>
      </c>
      <c r="BM3973" t="s">
        <v>291</v>
      </c>
      <c r="BN3973" t="s">
        <v>203</v>
      </c>
      <c r="BQ3973" t="s">
        <v>204</v>
      </c>
      <c r="BR3973" t="b">
        <v>0</v>
      </c>
      <c r="BT3973" t="b">
        <v>0</v>
      </c>
      <c r="BW3973" t="s">
        <v>103</v>
      </c>
      <c r="BX3973" t="b">
        <v>0</v>
      </c>
      <c r="BY3973" s="2">
        <v>44376.857569444444</v>
      </c>
      <c r="CB3973" t="b">
        <v>0</v>
      </c>
      <c r="CC3973" t="b">
        <v>1</v>
      </c>
      <c r="CF3973">
        <v>650</v>
      </c>
      <c r="CH3973">
        <v>650</v>
      </c>
      <c r="CI3973">
        <v>100</v>
      </c>
      <c r="CJ3973">
        <v>0</v>
      </c>
      <c r="CK3973">
        <f>YEAR(tbl_Opportunity[[#This Row],[Close Date]])</f>
        <v>2018</v>
      </c>
    </row>
    <row r="3974" spans="1:89">
      <c r="A3974" t="s">
        <v>4600</v>
      </c>
      <c r="B3974" t="b">
        <v>0</v>
      </c>
      <c r="D3974" t="b">
        <v>0</v>
      </c>
      <c r="E3974" t="s">
        <v>2873</v>
      </c>
      <c r="H3974" s="1">
        <v>43837</v>
      </c>
      <c r="I3974" t="b">
        <v>1</v>
      </c>
      <c r="L3974" t="s">
        <v>8995</v>
      </c>
      <c r="O3974" t="s">
        <v>272</v>
      </c>
      <c r="P3974" t="b">
        <v>1</v>
      </c>
      <c r="Q3974" s="2">
        <v>43817.701539351852</v>
      </c>
      <c r="R3974" s="1"/>
      <c r="S3974" t="b">
        <v>0</v>
      </c>
      <c r="U3974" s="1"/>
      <c r="V3974" t="b">
        <v>0</v>
      </c>
      <c r="W3974" s="1">
        <v>43831</v>
      </c>
      <c r="X3974">
        <v>1</v>
      </c>
      <c r="Y3974">
        <v>2020</v>
      </c>
      <c r="Z3974" t="s">
        <v>8</v>
      </c>
      <c r="AA3974" t="s">
        <v>8</v>
      </c>
      <c r="AB3974" t="b">
        <v>0</v>
      </c>
      <c r="AC3974" t="b">
        <v>0</v>
      </c>
      <c r="AE3974" t="b">
        <v>1</v>
      </c>
      <c r="AF3974" t="b">
        <v>0</v>
      </c>
      <c r="AG3974" t="b">
        <v>0</v>
      </c>
      <c r="AH3974" t="s">
        <v>105</v>
      </c>
      <c r="AI3974" t="b">
        <v>0</v>
      </c>
      <c r="AK3974" t="b">
        <v>0</v>
      </c>
      <c r="AL3974" s="1">
        <v>43789</v>
      </c>
      <c r="AM3974" t="s">
        <v>162</v>
      </c>
      <c r="AN3974" s="2">
        <v>44296.95826388889</v>
      </c>
      <c r="AP3974" s="2">
        <v>43843.600104166668</v>
      </c>
      <c r="AQ3974" s="1"/>
      <c r="AS3974" t="b">
        <v>0</v>
      </c>
      <c r="AV3974" t="s">
        <v>2820</v>
      </c>
      <c r="BB3974" t="s">
        <v>9769</v>
      </c>
      <c r="BD3974" t="b">
        <v>0</v>
      </c>
      <c r="BH3974" t="s">
        <v>406</v>
      </c>
      <c r="BI3974" t="s">
        <v>549</v>
      </c>
      <c r="BJ3974" t="s">
        <v>216</v>
      </c>
      <c r="BL3974" t="s">
        <v>8995</v>
      </c>
      <c r="BM3974" t="s">
        <v>291</v>
      </c>
      <c r="BN3974" t="s">
        <v>203</v>
      </c>
      <c r="BQ3974" t="s">
        <v>204</v>
      </c>
      <c r="BR3974" t="b">
        <v>0</v>
      </c>
      <c r="BT3974" t="b">
        <v>0</v>
      </c>
      <c r="BW3974" t="s">
        <v>103</v>
      </c>
      <c r="BX3974" t="b">
        <v>0</v>
      </c>
      <c r="BY3974" s="2">
        <v>44376.857581018521</v>
      </c>
      <c r="CB3974" t="b">
        <v>0</v>
      </c>
      <c r="CC3974" t="b">
        <v>1</v>
      </c>
      <c r="CF3974">
        <v>5120</v>
      </c>
      <c r="CH3974">
        <v>5120</v>
      </c>
      <c r="CI3974">
        <v>100</v>
      </c>
      <c r="CJ3974">
        <v>0</v>
      </c>
      <c r="CK3974">
        <f>YEAR(tbl_Opportunity[[#This Row],[Close Date]])</f>
        <v>2020</v>
      </c>
    </row>
    <row r="3975" spans="1:89">
      <c r="A3975" t="s">
        <v>4600</v>
      </c>
      <c r="B3975" t="b">
        <v>0</v>
      </c>
      <c r="D3975" t="b">
        <v>0</v>
      </c>
      <c r="H3975" s="1">
        <v>43552</v>
      </c>
      <c r="I3975" t="b">
        <v>1</v>
      </c>
      <c r="L3975" t="s">
        <v>6420</v>
      </c>
      <c r="O3975" t="s">
        <v>2137</v>
      </c>
      <c r="P3975" t="b">
        <v>1</v>
      </c>
      <c r="Q3975" s="2">
        <v>43019.603692129633</v>
      </c>
      <c r="R3975" s="1"/>
      <c r="S3975" t="b">
        <v>0</v>
      </c>
      <c r="U3975" s="1"/>
      <c r="V3975" t="b">
        <v>0</v>
      </c>
      <c r="W3975" s="1">
        <v>43466</v>
      </c>
      <c r="X3975">
        <v>1</v>
      </c>
      <c r="Y3975">
        <v>2019</v>
      </c>
      <c r="Z3975" t="s">
        <v>8</v>
      </c>
      <c r="AA3975" t="s">
        <v>8</v>
      </c>
      <c r="AB3975" t="b">
        <v>0</v>
      </c>
      <c r="AC3975" t="b">
        <v>0</v>
      </c>
      <c r="AE3975" t="b">
        <v>1</v>
      </c>
      <c r="AF3975" t="b">
        <v>0</v>
      </c>
      <c r="AG3975" t="b">
        <v>0</v>
      </c>
      <c r="AH3975" t="s">
        <v>4366</v>
      </c>
      <c r="AI3975" t="b">
        <v>0</v>
      </c>
      <c r="AJ3975" t="s">
        <v>211</v>
      </c>
      <c r="AK3975" t="b">
        <v>0</v>
      </c>
      <c r="AL3975" s="1">
        <v>43545</v>
      </c>
      <c r="AM3975" t="s">
        <v>162</v>
      </c>
      <c r="AN3975" s="2">
        <v>44296.95826388889</v>
      </c>
      <c r="AP3975" s="2">
        <v>43552.618078703701</v>
      </c>
      <c r="AQ3975" s="1"/>
      <c r="AS3975" t="b">
        <v>0</v>
      </c>
      <c r="AU3975" t="s">
        <v>216</v>
      </c>
      <c r="AV3975" t="s">
        <v>93</v>
      </c>
      <c r="BB3975" t="s">
        <v>9770</v>
      </c>
      <c r="BD3975" t="b">
        <v>0</v>
      </c>
      <c r="BH3975" t="s">
        <v>215</v>
      </c>
      <c r="BI3975" t="s">
        <v>200</v>
      </c>
      <c r="BJ3975" t="s">
        <v>216</v>
      </c>
      <c r="BL3975" t="s">
        <v>6420</v>
      </c>
      <c r="BM3975" t="s">
        <v>202</v>
      </c>
      <c r="BN3975" t="s">
        <v>203</v>
      </c>
      <c r="BQ3975" t="s">
        <v>204</v>
      </c>
      <c r="BR3975" t="b">
        <v>0</v>
      </c>
      <c r="BT3975" t="b">
        <v>0</v>
      </c>
      <c r="BW3975" t="s">
        <v>103</v>
      </c>
      <c r="BX3975" t="b">
        <v>0</v>
      </c>
      <c r="BY3975" s="2">
        <v>44376.857569444444</v>
      </c>
      <c r="BZ3975" t="s">
        <v>217</v>
      </c>
      <c r="CB3975" t="b">
        <v>0</v>
      </c>
      <c r="CC3975" t="b">
        <v>1</v>
      </c>
      <c r="CF3975">
        <v>82600</v>
      </c>
      <c r="CH3975">
        <v>82600</v>
      </c>
      <c r="CI3975">
        <v>100</v>
      </c>
      <c r="CJ3975">
        <v>0</v>
      </c>
      <c r="CK3975">
        <f>YEAR(tbl_Opportunity[[#This Row],[Close Date]])</f>
        <v>2019</v>
      </c>
    </row>
    <row r="3976" spans="1:89">
      <c r="A3976" t="s">
        <v>6855</v>
      </c>
      <c r="B3976" t="b">
        <v>0</v>
      </c>
      <c r="D3976" t="b">
        <v>0</v>
      </c>
      <c r="H3976" s="1">
        <v>43129</v>
      </c>
      <c r="I3976" t="b">
        <v>1</v>
      </c>
      <c r="L3976" t="s">
        <v>6857</v>
      </c>
      <c r="O3976" t="s">
        <v>194</v>
      </c>
      <c r="P3976" t="b">
        <v>1</v>
      </c>
      <c r="Q3976" s="2">
        <v>43089.767048611109</v>
      </c>
      <c r="R3976" s="1"/>
      <c r="S3976" t="b">
        <v>0</v>
      </c>
      <c r="U3976" s="1"/>
      <c r="V3976" t="b">
        <v>0</v>
      </c>
      <c r="W3976" s="1">
        <v>43101</v>
      </c>
      <c r="X3976">
        <v>1</v>
      </c>
      <c r="Y3976">
        <v>2018</v>
      </c>
      <c r="Z3976" t="s">
        <v>8</v>
      </c>
      <c r="AA3976" t="s">
        <v>8</v>
      </c>
      <c r="AB3976" t="b">
        <v>0</v>
      </c>
      <c r="AC3976" t="b">
        <v>0</v>
      </c>
      <c r="AE3976" t="b">
        <v>1</v>
      </c>
      <c r="AF3976" t="b">
        <v>0</v>
      </c>
      <c r="AG3976" t="b">
        <v>0</v>
      </c>
      <c r="AH3976" t="s">
        <v>3190</v>
      </c>
      <c r="AI3976" t="b">
        <v>0</v>
      </c>
      <c r="AJ3976" t="s">
        <v>211</v>
      </c>
      <c r="AK3976" t="b">
        <v>0</v>
      </c>
      <c r="AL3976" s="1">
        <v>43795</v>
      </c>
      <c r="AM3976" t="s">
        <v>162</v>
      </c>
      <c r="AN3976" s="2">
        <v>44296.95826388889</v>
      </c>
      <c r="AP3976" s="2">
        <v>43169.630393518521</v>
      </c>
      <c r="AQ3976" s="1"/>
      <c r="AS3976" t="b">
        <v>0</v>
      </c>
      <c r="AU3976" t="s">
        <v>434</v>
      </c>
      <c r="AV3976" t="s">
        <v>93</v>
      </c>
      <c r="BB3976" t="s">
        <v>9771</v>
      </c>
      <c r="BD3976" t="b">
        <v>0</v>
      </c>
      <c r="BH3976" t="s">
        <v>215</v>
      </c>
      <c r="BI3976" t="s">
        <v>200</v>
      </c>
      <c r="BJ3976" t="s">
        <v>250</v>
      </c>
      <c r="BL3976" t="s">
        <v>6857</v>
      </c>
      <c r="BM3976" t="s">
        <v>202</v>
      </c>
      <c r="BN3976" t="s">
        <v>203</v>
      </c>
      <c r="BQ3976" t="s">
        <v>204</v>
      </c>
      <c r="BR3976" t="b">
        <v>0</v>
      </c>
      <c r="BT3976" t="b">
        <v>0</v>
      </c>
      <c r="BW3976" t="s">
        <v>103</v>
      </c>
      <c r="BX3976" t="b">
        <v>0</v>
      </c>
      <c r="BY3976" s="2">
        <v>44376.857569444444</v>
      </c>
      <c r="BZ3976" t="s">
        <v>217</v>
      </c>
      <c r="CB3976" t="b">
        <v>0</v>
      </c>
      <c r="CC3976" t="b">
        <v>1</v>
      </c>
      <c r="CF3976">
        <v>59150</v>
      </c>
      <c r="CH3976">
        <v>59150</v>
      </c>
      <c r="CI3976">
        <v>100</v>
      </c>
      <c r="CJ3976">
        <v>0</v>
      </c>
      <c r="CK3976">
        <f>YEAR(tbl_Opportunity[[#This Row],[Close Date]])</f>
        <v>2018</v>
      </c>
    </row>
    <row r="3977" spans="1:89">
      <c r="A3977" t="s">
        <v>2192</v>
      </c>
      <c r="B3977" t="b">
        <v>0</v>
      </c>
      <c r="D3977" t="b">
        <v>0</v>
      </c>
      <c r="H3977" s="1">
        <v>43555</v>
      </c>
      <c r="I3977" t="b">
        <v>1</v>
      </c>
      <c r="L3977" t="s">
        <v>5395</v>
      </c>
      <c r="O3977" t="s">
        <v>272</v>
      </c>
      <c r="P3977" t="b">
        <v>1</v>
      </c>
      <c r="Q3977" s="2">
        <v>43444.865810185183</v>
      </c>
      <c r="R3977" s="1"/>
      <c r="S3977" t="b">
        <v>0</v>
      </c>
      <c r="U3977" s="1"/>
      <c r="V3977" t="b">
        <v>0</v>
      </c>
      <c r="W3977" s="1">
        <v>43466</v>
      </c>
      <c r="X3977">
        <v>1</v>
      </c>
      <c r="Y3977">
        <v>2019</v>
      </c>
      <c r="Z3977" t="s">
        <v>8</v>
      </c>
      <c r="AA3977" t="s">
        <v>8</v>
      </c>
      <c r="AB3977" t="b">
        <v>0</v>
      </c>
      <c r="AC3977" t="b">
        <v>0</v>
      </c>
      <c r="AE3977" t="b">
        <v>1</v>
      </c>
      <c r="AF3977" t="b">
        <v>0</v>
      </c>
      <c r="AG3977" t="b">
        <v>0</v>
      </c>
      <c r="AH3977" t="s">
        <v>3190</v>
      </c>
      <c r="AI3977" t="b">
        <v>0</v>
      </c>
      <c r="AJ3977" t="s">
        <v>211</v>
      </c>
      <c r="AK3977" t="b">
        <v>0</v>
      </c>
      <c r="AL3977" s="1">
        <v>43444</v>
      </c>
      <c r="AM3977" t="s">
        <v>162</v>
      </c>
      <c r="AN3977" s="2">
        <v>44296.95826388889</v>
      </c>
      <c r="AP3977" s="2">
        <v>43465.744826388887</v>
      </c>
      <c r="AQ3977" s="1"/>
      <c r="AS3977" t="b">
        <v>0</v>
      </c>
      <c r="AU3977" t="s">
        <v>196</v>
      </c>
      <c r="AV3977" t="s">
        <v>93</v>
      </c>
      <c r="BB3977" t="s">
        <v>9772</v>
      </c>
      <c r="BD3977" t="b">
        <v>0</v>
      </c>
      <c r="BH3977" t="s">
        <v>260</v>
      </c>
      <c r="BI3977" t="s">
        <v>200</v>
      </c>
      <c r="BJ3977" t="s">
        <v>196</v>
      </c>
      <c r="BL3977" t="s">
        <v>5395</v>
      </c>
      <c r="BM3977" t="s">
        <v>202</v>
      </c>
      <c r="BN3977" t="s">
        <v>203</v>
      </c>
      <c r="BQ3977" t="s">
        <v>204</v>
      </c>
      <c r="BR3977" t="b">
        <v>0</v>
      </c>
      <c r="BT3977" t="b">
        <v>0</v>
      </c>
      <c r="BW3977" t="s">
        <v>103</v>
      </c>
      <c r="BX3977" t="b">
        <v>0</v>
      </c>
      <c r="BY3977" s="2">
        <v>44376.857569444444</v>
      </c>
      <c r="CB3977" t="b">
        <v>0</v>
      </c>
      <c r="CC3977" t="b">
        <v>1</v>
      </c>
      <c r="CF3977">
        <v>64550</v>
      </c>
      <c r="CH3977">
        <v>64550</v>
      </c>
      <c r="CI3977">
        <v>100</v>
      </c>
      <c r="CJ3977">
        <v>0</v>
      </c>
      <c r="CK3977">
        <f>YEAR(tbl_Opportunity[[#This Row],[Close Date]])</f>
        <v>2019</v>
      </c>
    </row>
    <row r="3978" spans="1:89">
      <c r="A3978" t="s">
        <v>2755</v>
      </c>
      <c r="B3978" t="b">
        <v>0</v>
      </c>
      <c r="D3978" t="b">
        <v>0</v>
      </c>
      <c r="E3978" t="s">
        <v>4624</v>
      </c>
      <c r="H3978" s="1">
        <v>43903</v>
      </c>
      <c r="I3978" t="b">
        <v>1</v>
      </c>
      <c r="L3978" t="s">
        <v>3145</v>
      </c>
      <c r="O3978" t="s">
        <v>272</v>
      </c>
      <c r="P3978" t="b">
        <v>1</v>
      </c>
      <c r="Q3978" s="2">
        <v>43633.621840277781</v>
      </c>
      <c r="R3978" s="1"/>
      <c r="S3978" t="b">
        <v>0</v>
      </c>
      <c r="U3978" s="1"/>
      <c r="V3978" t="b">
        <v>0</v>
      </c>
      <c r="W3978" s="1">
        <v>43831</v>
      </c>
      <c r="X3978">
        <v>1</v>
      </c>
      <c r="Y3978">
        <v>2020</v>
      </c>
      <c r="Z3978" t="s">
        <v>8</v>
      </c>
      <c r="AA3978" t="s">
        <v>8</v>
      </c>
      <c r="AB3978" t="b">
        <v>0</v>
      </c>
      <c r="AC3978" t="b">
        <v>0</v>
      </c>
      <c r="AE3978" t="b">
        <v>1</v>
      </c>
      <c r="AF3978" t="b">
        <v>0</v>
      </c>
      <c r="AG3978" t="b">
        <v>0</v>
      </c>
      <c r="AH3978" t="s">
        <v>4366</v>
      </c>
      <c r="AI3978" t="b">
        <v>0</v>
      </c>
      <c r="AJ3978" t="s">
        <v>574</v>
      </c>
      <c r="AK3978" t="b">
        <v>0</v>
      </c>
      <c r="AL3978" s="1">
        <v>43922</v>
      </c>
      <c r="AM3978" t="s">
        <v>162</v>
      </c>
      <c r="AN3978" s="2">
        <v>44296.95826388889</v>
      </c>
      <c r="AP3978" s="2">
        <v>43903.486817129633</v>
      </c>
      <c r="AQ3978" s="1"/>
      <c r="AS3978" t="b">
        <v>0</v>
      </c>
      <c r="AV3978" t="s">
        <v>176</v>
      </c>
      <c r="AY3978" t="s">
        <v>1407</v>
      </c>
      <c r="BB3978" t="s">
        <v>9773</v>
      </c>
      <c r="BD3978" t="b">
        <v>0</v>
      </c>
      <c r="BH3978" t="s">
        <v>215</v>
      </c>
      <c r="BI3978" t="s">
        <v>1243</v>
      </c>
      <c r="BJ3978" t="s">
        <v>216</v>
      </c>
      <c r="BL3978" t="s">
        <v>3145</v>
      </c>
      <c r="BM3978" t="s">
        <v>202</v>
      </c>
      <c r="BN3978" t="s">
        <v>203</v>
      </c>
      <c r="BQ3978" t="s">
        <v>204</v>
      </c>
      <c r="BR3978" t="b">
        <v>0</v>
      </c>
      <c r="BT3978" t="b">
        <v>0</v>
      </c>
      <c r="BW3978" t="s">
        <v>103</v>
      </c>
      <c r="BX3978" t="b">
        <v>0</v>
      </c>
      <c r="BY3978" s="2">
        <v>44376.857569444444</v>
      </c>
      <c r="BZ3978" t="s">
        <v>217</v>
      </c>
      <c r="CB3978" t="b">
        <v>0</v>
      </c>
      <c r="CC3978" t="b">
        <v>1</v>
      </c>
      <c r="CF3978">
        <v>93780</v>
      </c>
      <c r="CH3978">
        <v>93780</v>
      </c>
      <c r="CI3978">
        <v>100</v>
      </c>
      <c r="CJ3978">
        <v>0</v>
      </c>
      <c r="CK3978">
        <f>YEAR(tbl_Opportunity[[#This Row],[Close Date]])</f>
        <v>2020</v>
      </c>
    </row>
    <row r="3979" spans="1:89">
      <c r="A3979" t="s">
        <v>9229</v>
      </c>
      <c r="B3979" t="b">
        <v>0</v>
      </c>
      <c r="D3979" t="b">
        <v>0</v>
      </c>
      <c r="E3979" t="s">
        <v>2829</v>
      </c>
      <c r="H3979" s="1">
        <v>43917</v>
      </c>
      <c r="I3979" t="b">
        <v>1</v>
      </c>
      <c r="L3979" t="s">
        <v>9230</v>
      </c>
      <c r="O3979" t="s">
        <v>272</v>
      </c>
      <c r="P3979" t="b">
        <v>1</v>
      </c>
      <c r="Q3979" s="2">
        <v>43658.671979166669</v>
      </c>
      <c r="R3979" s="1"/>
      <c r="S3979" t="b">
        <v>0</v>
      </c>
      <c r="U3979" s="1"/>
      <c r="V3979" t="b">
        <v>0</v>
      </c>
      <c r="W3979" s="1">
        <v>43831</v>
      </c>
      <c r="X3979">
        <v>1</v>
      </c>
      <c r="Y3979">
        <v>2020</v>
      </c>
      <c r="Z3979" t="s">
        <v>8</v>
      </c>
      <c r="AA3979" t="s">
        <v>8</v>
      </c>
      <c r="AB3979" t="b">
        <v>0</v>
      </c>
      <c r="AC3979" t="b">
        <v>0</v>
      </c>
      <c r="AE3979" t="b">
        <v>1</v>
      </c>
      <c r="AF3979" t="b">
        <v>0</v>
      </c>
      <c r="AG3979" t="b">
        <v>0</v>
      </c>
      <c r="AH3979" t="s">
        <v>4366</v>
      </c>
      <c r="AI3979" t="b">
        <v>0</v>
      </c>
      <c r="AJ3979" t="s">
        <v>211</v>
      </c>
      <c r="AK3979" t="b">
        <v>0</v>
      </c>
      <c r="AL3979" s="1">
        <v>43913</v>
      </c>
      <c r="AM3979" t="s">
        <v>162</v>
      </c>
      <c r="AN3979" s="2">
        <v>44296.95826388889</v>
      </c>
      <c r="AP3979" s="2">
        <v>43917.855891203704</v>
      </c>
      <c r="AQ3979" s="1"/>
      <c r="AS3979" t="b">
        <v>0</v>
      </c>
      <c r="AU3979" t="s">
        <v>105</v>
      </c>
      <c r="AV3979" t="s">
        <v>176</v>
      </c>
      <c r="AY3979" t="s">
        <v>236</v>
      </c>
      <c r="BB3979" t="s">
        <v>9774</v>
      </c>
      <c r="BD3979" t="b">
        <v>0</v>
      </c>
      <c r="BH3979" t="s">
        <v>215</v>
      </c>
      <c r="BI3979" t="s">
        <v>1243</v>
      </c>
      <c r="BJ3979" t="s">
        <v>196</v>
      </c>
      <c r="BL3979" t="s">
        <v>9230</v>
      </c>
      <c r="BM3979" t="s">
        <v>202</v>
      </c>
      <c r="BN3979" t="s">
        <v>203</v>
      </c>
      <c r="BQ3979" t="s">
        <v>204</v>
      </c>
      <c r="BR3979" t="b">
        <v>0</v>
      </c>
      <c r="BT3979" t="b">
        <v>0</v>
      </c>
      <c r="BW3979" t="s">
        <v>103</v>
      </c>
      <c r="BX3979" t="b">
        <v>0</v>
      </c>
      <c r="BY3979" s="2">
        <v>44376.857569444444</v>
      </c>
      <c r="BZ3979" t="s">
        <v>217</v>
      </c>
      <c r="CB3979" t="b">
        <v>0</v>
      </c>
      <c r="CC3979" t="b">
        <v>1</v>
      </c>
      <c r="CF3979">
        <v>81066.25</v>
      </c>
      <c r="CH3979">
        <v>81066.25</v>
      </c>
      <c r="CI3979">
        <v>100</v>
      </c>
      <c r="CJ3979">
        <v>0</v>
      </c>
      <c r="CK3979">
        <f>YEAR(tbl_Opportunity[[#This Row],[Close Date]])</f>
        <v>2020</v>
      </c>
    </row>
    <row r="3980" spans="1:89">
      <c r="A3980" t="s">
        <v>9775</v>
      </c>
      <c r="B3980" t="b">
        <v>0</v>
      </c>
      <c r="D3980" t="b">
        <v>0</v>
      </c>
      <c r="E3980" t="s">
        <v>1813</v>
      </c>
      <c r="H3980" s="1">
        <v>43552</v>
      </c>
      <c r="I3980" t="b">
        <v>1</v>
      </c>
      <c r="L3980" t="s">
        <v>9776</v>
      </c>
      <c r="O3980" t="s">
        <v>194</v>
      </c>
      <c r="P3980" t="b">
        <v>1</v>
      </c>
      <c r="Q3980" s="2">
        <v>43172.637662037036</v>
      </c>
      <c r="R3980" s="1"/>
      <c r="S3980" t="b">
        <v>0</v>
      </c>
      <c r="U3980" s="1"/>
      <c r="V3980" t="b">
        <v>0</v>
      </c>
      <c r="W3980" s="1">
        <v>43466</v>
      </c>
      <c r="X3980">
        <v>1</v>
      </c>
      <c r="Y3980">
        <v>2019</v>
      </c>
      <c r="Z3980" t="s">
        <v>8</v>
      </c>
      <c r="AA3980" t="s">
        <v>8</v>
      </c>
      <c r="AB3980" t="b">
        <v>0</v>
      </c>
      <c r="AC3980" t="b">
        <v>0</v>
      </c>
      <c r="AE3980" t="b">
        <v>1</v>
      </c>
      <c r="AF3980" t="b">
        <v>0</v>
      </c>
      <c r="AG3980" t="b">
        <v>0</v>
      </c>
      <c r="AH3980" t="s">
        <v>3190</v>
      </c>
      <c r="AI3980" t="b">
        <v>0</v>
      </c>
      <c r="AJ3980" t="s">
        <v>462</v>
      </c>
      <c r="AK3980" t="b">
        <v>0</v>
      </c>
      <c r="AL3980" s="1">
        <v>43199</v>
      </c>
      <c r="AM3980" t="s">
        <v>162</v>
      </c>
      <c r="AN3980" s="2">
        <v>44296.95826388889</v>
      </c>
      <c r="AP3980" s="2">
        <v>43552.791122685187</v>
      </c>
      <c r="AQ3980" s="1"/>
      <c r="AS3980" t="b">
        <v>0</v>
      </c>
      <c r="AU3980" t="s">
        <v>9777</v>
      </c>
      <c r="AV3980" t="s">
        <v>176</v>
      </c>
      <c r="AY3980" t="s">
        <v>236</v>
      </c>
      <c r="AZ3980" t="s">
        <v>435</v>
      </c>
      <c r="BB3980" t="s">
        <v>9778</v>
      </c>
      <c r="BD3980" t="b">
        <v>0</v>
      </c>
      <c r="BH3980" t="s">
        <v>194</v>
      </c>
      <c r="BI3980" t="s">
        <v>200</v>
      </c>
      <c r="BJ3980" t="s">
        <v>2363</v>
      </c>
      <c r="BL3980" t="s">
        <v>9776</v>
      </c>
      <c r="BM3980" t="s">
        <v>202</v>
      </c>
      <c r="BN3980" t="s">
        <v>203</v>
      </c>
      <c r="BQ3980" t="s">
        <v>204</v>
      </c>
      <c r="BR3980" t="b">
        <v>0</v>
      </c>
      <c r="BT3980" t="b">
        <v>0</v>
      </c>
      <c r="BW3980" t="s">
        <v>103</v>
      </c>
      <c r="BX3980" t="b">
        <v>0</v>
      </c>
      <c r="BY3980" s="2">
        <v>44376.857569444444</v>
      </c>
      <c r="BZ3980" t="s">
        <v>265</v>
      </c>
      <c r="CB3980" t="b">
        <v>0</v>
      </c>
      <c r="CC3980" t="b">
        <v>1</v>
      </c>
      <c r="CF3980">
        <v>67150</v>
      </c>
      <c r="CH3980">
        <v>67150</v>
      </c>
      <c r="CI3980">
        <v>100</v>
      </c>
      <c r="CJ3980">
        <v>0</v>
      </c>
      <c r="CK3980">
        <f>YEAR(tbl_Opportunity[[#This Row],[Close Date]])</f>
        <v>2019</v>
      </c>
    </row>
    <row r="3981" spans="1:89">
      <c r="A3981" t="s">
        <v>9779</v>
      </c>
      <c r="B3981" t="b">
        <v>0</v>
      </c>
      <c r="D3981" t="b">
        <v>0</v>
      </c>
      <c r="H3981" s="1">
        <v>43920</v>
      </c>
      <c r="I3981" t="b">
        <v>1</v>
      </c>
      <c r="L3981" t="s">
        <v>9780</v>
      </c>
      <c r="O3981" t="s">
        <v>272</v>
      </c>
      <c r="P3981" t="b">
        <v>1</v>
      </c>
      <c r="Q3981" s="2">
        <v>43921.83148148148</v>
      </c>
      <c r="R3981" s="1"/>
      <c r="S3981" t="b">
        <v>0</v>
      </c>
      <c r="U3981" s="1"/>
      <c r="V3981" t="b">
        <v>0</v>
      </c>
      <c r="W3981" s="1">
        <v>43831</v>
      </c>
      <c r="X3981">
        <v>1</v>
      </c>
      <c r="Y3981">
        <v>2020</v>
      </c>
      <c r="Z3981" t="s">
        <v>8</v>
      </c>
      <c r="AA3981" t="s">
        <v>8</v>
      </c>
      <c r="AB3981" t="b">
        <v>0</v>
      </c>
      <c r="AC3981" t="b">
        <v>0</v>
      </c>
      <c r="AE3981" t="b">
        <v>1</v>
      </c>
      <c r="AF3981" t="b">
        <v>0</v>
      </c>
      <c r="AG3981" t="b">
        <v>0</v>
      </c>
      <c r="AH3981" t="s">
        <v>4366</v>
      </c>
      <c r="AI3981" t="b">
        <v>0</v>
      </c>
      <c r="AJ3981" t="s">
        <v>462</v>
      </c>
      <c r="AK3981" t="b">
        <v>0</v>
      </c>
      <c r="AL3981" s="1">
        <v>44158</v>
      </c>
      <c r="AM3981" t="s">
        <v>162</v>
      </c>
      <c r="AN3981" s="2">
        <v>44297.83829861111</v>
      </c>
      <c r="AP3981" s="2">
        <v>43921.834282407406</v>
      </c>
      <c r="AQ3981" s="1"/>
      <c r="AS3981" t="b">
        <v>0</v>
      </c>
      <c r="AV3981" t="s">
        <v>213</v>
      </c>
      <c r="AY3981" t="s">
        <v>236</v>
      </c>
      <c r="BB3981" t="s">
        <v>9781</v>
      </c>
      <c r="BD3981" t="b">
        <v>0</v>
      </c>
      <c r="BH3981" t="s">
        <v>2393</v>
      </c>
      <c r="BI3981" t="s">
        <v>1668</v>
      </c>
      <c r="BJ3981" t="s">
        <v>216</v>
      </c>
      <c r="BL3981" t="s">
        <v>9780</v>
      </c>
      <c r="BM3981" t="s">
        <v>202</v>
      </c>
      <c r="BN3981" t="s">
        <v>203</v>
      </c>
      <c r="BQ3981" t="s">
        <v>204</v>
      </c>
      <c r="BR3981" t="b">
        <v>0</v>
      </c>
      <c r="BT3981" t="b">
        <v>0</v>
      </c>
      <c r="BW3981" t="s">
        <v>103</v>
      </c>
      <c r="BX3981" t="b">
        <v>0</v>
      </c>
      <c r="BY3981" s="2">
        <v>44376.857581018521</v>
      </c>
      <c r="BZ3981" t="s">
        <v>314</v>
      </c>
      <c r="CB3981" t="b">
        <v>0</v>
      </c>
      <c r="CC3981" t="b">
        <v>1</v>
      </c>
      <c r="CF3981">
        <v>59560</v>
      </c>
      <c r="CH3981">
        <v>59560</v>
      </c>
      <c r="CI3981">
        <v>100</v>
      </c>
      <c r="CJ3981">
        <v>0</v>
      </c>
      <c r="CK3981">
        <f>YEAR(tbl_Opportunity[[#This Row],[Close Date]])</f>
        <v>2020</v>
      </c>
    </row>
    <row r="3982" spans="1:89">
      <c r="A3982" t="s">
        <v>4514</v>
      </c>
      <c r="B3982" t="b">
        <v>0</v>
      </c>
      <c r="D3982" t="b">
        <v>0</v>
      </c>
      <c r="H3982" s="1">
        <v>44274</v>
      </c>
      <c r="I3982" t="b">
        <v>1</v>
      </c>
      <c r="L3982" t="s">
        <v>9782</v>
      </c>
      <c r="M3982" t="s">
        <v>9783</v>
      </c>
      <c r="N3982" t="s">
        <v>345</v>
      </c>
      <c r="O3982" t="s">
        <v>272</v>
      </c>
      <c r="P3982" t="b">
        <v>1</v>
      </c>
      <c r="Q3982" s="2">
        <v>43997.545173611114</v>
      </c>
      <c r="R3982" s="1"/>
      <c r="S3982" t="b">
        <v>0</v>
      </c>
      <c r="U3982" s="1"/>
      <c r="V3982" t="b">
        <v>0</v>
      </c>
      <c r="W3982" s="1">
        <v>44197</v>
      </c>
      <c r="X3982">
        <v>1</v>
      </c>
      <c r="Y3982">
        <v>2021</v>
      </c>
      <c r="Z3982" t="s">
        <v>8</v>
      </c>
      <c r="AA3982" t="s">
        <v>8</v>
      </c>
      <c r="AB3982" t="b">
        <v>0</v>
      </c>
      <c r="AC3982" t="b">
        <v>0</v>
      </c>
      <c r="AE3982" t="b">
        <v>1</v>
      </c>
      <c r="AF3982" t="b">
        <v>0</v>
      </c>
      <c r="AG3982" t="b">
        <v>0</v>
      </c>
      <c r="AH3982" t="s">
        <v>4366</v>
      </c>
      <c r="AI3982" t="b">
        <v>0</v>
      </c>
      <c r="AJ3982" t="s">
        <v>574</v>
      </c>
      <c r="AK3982" t="b">
        <v>0</v>
      </c>
      <c r="AL3982" s="1">
        <v>44274</v>
      </c>
      <c r="AM3982" t="s">
        <v>194</v>
      </c>
      <c r="AN3982" s="2">
        <v>44362.407083333332</v>
      </c>
      <c r="AP3982" s="2">
        <v>44156.56144675926</v>
      </c>
      <c r="AQ3982" s="1"/>
      <c r="AS3982" t="b">
        <v>0</v>
      </c>
      <c r="AV3982" t="s">
        <v>93</v>
      </c>
      <c r="AY3982" t="s">
        <v>1407</v>
      </c>
      <c r="AZ3982" t="s">
        <v>1408</v>
      </c>
      <c r="BB3982" t="s">
        <v>9784</v>
      </c>
      <c r="BD3982" t="b">
        <v>0</v>
      </c>
      <c r="BF3982" t="s">
        <v>9785</v>
      </c>
      <c r="BH3982" t="s">
        <v>194</v>
      </c>
      <c r="BI3982" t="s">
        <v>2055</v>
      </c>
      <c r="BJ3982" t="s">
        <v>216</v>
      </c>
      <c r="BL3982" t="s">
        <v>9782</v>
      </c>
      <c r="BM3982" t="s">
        <v>202</v>
      </c>
      <c r="BN3982" t="s">
        <v>203</v>
      </c>
      <c r="BQ3982" t="s">
        <v>204</v>
      </c>
      <c r="BR3982" t="b">
        <v>0</v>
      </c>
      <c r="BT3982" t="b">
        <v>0</v>
      </c>
      <c r="BW3982" t="s">
        <v>103</v>
      </c>
      <c r="BX3982" t="b">
        <v>0</v>
      </c>
      <c r="BY3982" s="2">
        <v>44376.857581018521</v>
      </c>
      <c r="BZ3982" t="s">
        <v>265</v>
      </c>
      <c r="CB3982" t="b">
        <v>0</v>
      </c>
      <c r="CC3982" t="b">
        <v>1</v>
      </c>
      <c r="CF3982">
        <v>102727</v>
      </c>
      <c r="CH3982">
        <v>102727</v>
      </c>
      <c r="CI3982">
        <v>100</v>
      </c>
      <c r="CJ3982">
        <v>0</v>
      </c>
      <c r="CK3982">
        <f>YEAR(tbl_Opportunity[[#This Row],[Close Date]])</f>
        <v>2021</v>
      </c>
    </row>
    <row r="3983" spans="1:89">
      <c r="A3983" t="s">
        <v>5358</v>
      </c>
      <c r="B3983" t="b">
        <v>0</v>
      </c>
      <c r="D3983" t="b">
        <v>0</v>
      </c>
      <c r="H3983" s="1">
        <v>44346</v>
      </c>
      <c r="I3983" t="b">
        <v>1</v>
      </c>
      <c r="O3983" t="s">
        <v>2808</v>
      </c>
      <c r="P3983" t="b">
        <v>1</v>
      </c>
      <c r="Q3983" s="2">
        <v>44295.355104166665</v>
      </c>
      <c r="R3983" s="1">
        <v>44349</v>
      </c>
      <c r="S3983" t="b">
        <v>0</v>
      </c>
      <c r="U3983" s="1"/>
      <c r="V3983" t="b">
        <v>0</v>
      </c>
      <c r="W3983" s="1">
        <v>44228</v>
      </c>
      <c r="X3983">
        <v>2</v>
      </c>
      <c r="Y3983">
        <v>2021</v>
      </c>
      <c r="Z3983" t="s">
        <v>8</v>
      </c>
      <c r="AA3983" t="s">
        <v>8</v>
      </c>
      <c r="AB3983" t="b">
        <v>0</v>
      </c>
      <c r="AC3983" t="b">
        <v>0</v>
      </c>
      <c r="AE3983" t="b">
        <v>1</v>
      </c>
      <c r="AF3983" t="b">
        <v>0</v>
      </c>
      <c r="AG3983" t="b">
        <v>0</v>
      </c>
      <c r="AH3983" t="s">
        <v>105</v>
      </c>
      <c r="AI3983" t="b">
        <v>0</v>
      </c>
      <c r="AK3983" t="b">
        <v>0</v>
      </c>
      <c r="AL3983" s="1">
        <v>44305</v>
      </c>
      <c r="AM3983" t="s">
        <v>2808</v>
      </c>
      <c r="AN3983" s="2">
        <v>44349.33525462963</v>
      </c>
      <c r="AP3983" s="2">
        <v>44349.335243055553</v>
      </c>
      <c r="AQ3983" s="1">
        <v>44349</v>
      </c>
      <c r="AS3983" t="b">
        <v>0</v>
      </c>
      <c r="AV3983" t="s">
        <v>2809</v>
      </c>
      <c r="BB3983" t="s">
        <v>9786</v>
      </c>
      <c r="BD3983" t="b">
        <v>0</v>
      </c>
      <c r="BH3983" t="s">
        <v>2808</v>
      </c>
      <c r="BI3983" t="s">
        <v>2055</v>
      </c>
      <c r="BL3983" t="s">
        <v>5360</v>
      </c>
      <c r="BM3983" t="s">
        <v>291</v>
      </c>
      <c r="BN3983" t="s">
        <v>2414</v>
      </c>
      <c r="BP3983" t="s">
        <v>9787</v>
      </c>
      <c r="BQ3983" t="s">
        <v>204</v>
      </c>
      <c r="BR3983" t="b">
        <v>0</v>
      </c>
      <c r="BT3983" t="b">
        <v>0</v>
      </c>
      <c r="BW3983" t="s">
        <v>103</v>
      </c>
      <c r="BX3983" t="b">
        <v>0</v>
      </c>
      <c r="BY3983" s="2">
        <v>44376.857581018521</v>
      </c>
      <c r="BZ3983" t="s">
        <v>2812</v>
      </c>
      <c r="CB3983" t="b">
        <v>0</v>
      </c>
      <c r="CC3983" t="b">
        <v>1</v>
      </c>
      <c r="CF3983">
        <v>53728</v>
      </c>
      <c r="CH3983">
        <v>53728</v>
      </c>
      <c r="CI3983">
        <v>100</v>
      </c>
      <c r="CJ3983">
        <v>0</v>
      </c>
      <c r="CK3983">
        <f>YEAR(tbl_Opportunity[[#This Row],[Close Date]])</f>
        <v>2021</v>
      </c>
    </row>
    <row r="3984" spans="1:89">
      <c r="A3984" t="s">
        <v>9788</v>
      </c>
      <c r="B3984" t="b">
        <v>0</v>
      </c>
      <c r="D3984" t="b">
        <v>0</v>
      </c>
      <c r="H3984" s="1">
        <v>44330</v>
      </c>
      <c r="I3984" t="b">
        <v>1</v>
      </c>
      <c r="L3984" t="s">
        <v>9789</v>
      </c>
      <c r="O3984" t="s">
        <v>272</v>
      </c>
      <c r="P3984" t="b">
        <v>1</v>
      </c>
      <c r="Q3984" s="2">
        <v>44323.608287037037</v>
      </c>
      <c r="R3984" s="1">
        <v>44330</v>
      </c>
      <c r="S3984" t="b">
        <v>0</v>
      </c>
      <c r="U3984" s="1"/>
      <c r="V3984" t="b">
        <v>0</v>
      </c>
      <c r="W3984" s="1">
        <v>44228</v>
      </c>
      <c r="X3984">
        <v>2</v>
      </c>
      <c r="Y3984">
        <v>2021</v>
      </c>
      <c r="Z3984" t="s">
        <v>8</v>
      </c>
      <c r="AA3984" t="s">
        <v>8</v>
      </c>
      <c r="AB3984" t="b">
        <v>0</v>
      </c>
      <c r="AC3984" t="b">
        <v>0</v>
      </c>
      <c r="AE3984" t="b">
        <v>1</v>
      </c>
      <c r="AF3984" t="b">
        <v>0</v>
      </c>
      <c r="AG3984" t="b">
        <v>0</v>
      </c>
      <c r="AH3984" t="s">
        <v>3190</v>
      </c>
      <c r="AI3984" t="b">
        <v>0</v>
      </c>
      <c r="AK3984" t="b">
        <v>0</v>
      </c>
      <c r="AL3984" s="1">
        <v>44329</v>
      </c>
      <c r="AM3984" t="s">
        <v>272</v>
      </c>
      <c r="AN3984" s="2">
        <v>44330.537083333336</v>
      </c>
      <c r="AP3984" s="2">
        <v>44330.53707175926</v>
      </c>
      <c r="AQ3984" s="1">
        <v>44330</v>
      </c>
      <c r="AS3984" t="b">
        <v>0</v>
      </c>
      <c r="AV3984" t="s">
        <v>105</v>
      </c>
      <c r="BB3984" t="s">
        <v>9790</v>
      </c>
      <c r="BD3984" t="b">
        <v>0</v>
      </c>
      <c r="BH3984" t="s">
        <v>272</v>
      </c>
      <c r="BI3984" t="s">
        <v>1072</v>
      </c>
      <c r="BL3984" t="s">
        <v>9789</v>
      </c>
      <c r="BM3984" t="s">
        <v>3069</v>
      </c>
      <c r="BN3984" t="s">
        <v>2414</v>
      </c>
      <c r="BQ3984" t="s">
        <v>204</v>
      </c>
      <c r="BR3984" t="b">
        <v>0</v>
      </c>
      <c r="BT3984" t="b">
        <v>0</v>
      </c>
      <c r="BW3984" t="s">
        <v>103</v>
      </c>
      <c r="BX3984" t="b">
        <v>0</v>
      </c>
      <c r="BY3984" s="2">
        <v>44376.857581018521</v>
      </c>
      <c r="BZ3984" t="s">
        <v>314</v>
      </c>
      <c r="CB3984" t="b">
        <v>0</v>
      </c>
      <c r="CC3984" t="b">
        <v>1</v>
      </c>
      <c r="CF3984">
        <v>4450</v>
      </c>
      <c r="CH3984">
        <v>4450</v>
      </c>
      <c r="CI3984">
        <v>100</v>
      </c>
      <c r="CJ3984">
        <v>0</v>
      </c>
      <c r="CK3984">
        <f>YEAR(tbl_Opportunity[[#This Row],[Close Date]])</f>
        <v>2021</v>
      </c>
    </row>
    <row r="3985" spans="1:89">
      <c r="A3985" t="s">
        <v>1657</v>
      </c>
      <c r="B3985" t="b">
        <v>0</v>
      </c>
      <c r="D3985" t="b">
        <v>0</v>
      </c>
      <c r="E3985" t="s">
        <v>3126</v>
      </c>
      <c r="H3985" s="1">
        <v>43584</v>
      </c>
      <c r="I3985" t="b">
        <v>1</v>
      </c>
      <c r="L3985" t="s">
        <v>6757</v>
      </c>
      <c r="O3985" t="s">
        <v>272</v>
      </c>
      <c r="P3985" t="b">
        <v>1</v>
      </c>
      <c r="Q3985" s="2">
        <v>43584.729930555557</v>
      </c>
      <c r="R3985" s="1"/>
      <c r="S3985" t="b">
        <v>0</v>
      </c>
      <c r="U3985" s="1"/>
      <c r="V3985" t="b">
        <v>0</v>
      </c>
      <c r="W3985" s="1">
        <v>43497</v>
      </c>
      <c r="X3985">
        <v>2</v>
      </c>
      <c r="Y3985">
        <v>2019</v>
      </c>
      <c r="Z3985" t="s">
        <v>8</v>
      </c>
      <c r="AA3985" t="s">
        <v>8</v>
      </c>
      <c r="AB3985" t="b">
        <v>0</v>
      </c>
      <c r="AC3985" t="b">
        <v>0</v>
      </c>
      <c r="AE3985" t="b">
        <v>1</v>
      </c>
      <c r="AF3985" t="b">
        <v>0</v>
      </c>
      <c r="AG3985" t="b">
        <v>0</v>
      </c>
      <c r="AH3985" t="s">
        <v>4366</v>
      </c>
      <c r="AI3985" t="b">
        <v>0</v>
      </c>
      <c r="AK3985" t="b">
        <v>0</v>
      </c>
      <c r="AL3985" s="1"/>
      <c r="AM3985" t="s">
        <v>162</v>
      </c>
      <c r="AN3985" s="2">
        <v>44297.837673611109</v>
      </c>
      <c r="AP3985" s="2">
        <v>43584.730983796297</v>
      </c>
      <c r="AQ3985" s="1"/>
      <c r="AS3985" t="b">
        <v>0</v>
      </c>
      <c r="AV3985" t="s">
        <v>213</v>
      </c>
      <c r="BB3985" t="s">
        <v>9791</v>
      </c>
      <c r="BD3985" t="b">
        <v>0</v>
      </c>
      <c r="BH3985" t="s">
        <v>4222</v>
      </c>
      <c r="BI3985" t="s">
        <v>549</v>
      </c>
      <c r="BJ3985" t="s">
        <v>216</v>
      </c>
      <c r="BL3985" t="s">
        <v>6757</v>
      </c>
      <c r="BM3985" t="s">
        <v>202</v>
      </c>
      <c r="BN3985" t="s">
        <v>2414</v>
      </c>
      <c r="BQ3985" t="s">
        <v>204</v>
      </c>
      <c r="BR3985" t="b">
        <v>0</v>
      </c>
      <c r="BT3985" t="b">
        <v>0</v>
      </c>
      <c r="BW3985" t="s">
        <v>103</v>
      </c>
      <c r="BX3985" t="b">
        <v>0</v>
      </c>
      <c r="BY3985" s="2">
        <v>44376.857569444444</v>
      </c>
      <c r="CB3985" t="b">
        <v>0</v>
      </c>
      <c r="CC3985" t="b">
        <v>1</v>
      </c>
      <c r="CF3985">
        <v>92862.5</v>
      </c>
      <c r="CH3985">
        <v>92862.5</v>
      </c>
      <c r="CI3985">
        <v>100</v>
      </c>
      <c r="CJ3985">
        <v>0</v>
      </c>
      <c r="CK3985">
        <f>YEAR(tbl_Opportunity[[#This Row],[Close Date]])</f>
        <v>2019</v>
      </c>
    </row>
    <row r="3986" spans="1:89">
      <c r="A3986" t="s">
        <v>6100</v>
      </c>
      <c r="B3986" t="b">
        <v>0</v>
      </c>
      <c r="D3986" t="b">
        <v>0</v>
      </c>
      <c r="H3986" s="1">
        <v>43971</v>
      </c>
      <c r="I3986" t="b">
        <v>1</v>
      </c>
      <c r="L3986" t="s">
        <v>6487</v>
      </c>
      <c r="M3986" t="s">
        <v>9792</v>
      </c>
      <c r="N3986" t="s">
        <v>345</v>
      </c>
      <c r="O3986" t="s">
        <v>272</v>
      </c>
      <c r="P3986" t="b">
        <v>1</v>
      </c>
      <c r="Q3986" s="2">
        <v>43902.752395833333</v>
      </c>
      <c r="R3986" s="1"/>
      <c r="S3986" t="b">
        <v>0</v>
      </c>
      <c r="U3986" s="1"/>
      <c r="V3986" t="b">
        <v>0</v>
      </c>
      <c r="W3986" s="1">
        <v>43862</v>
      </c>
      <c r="X3986">
        <v>2</v>
      </c>
      <c r="Y3986">
        <v>2020</v>
      </c>
      <c r="Z3986" t="s">
        <v>8</v>
      </c>
      <c r="AA3986" t="s">
        <v>8</v>
      </c>
      <c r="AB3986" t="b">
        <v>0</v>
      </c>
      <c r="AC3986" t="b">
        <v>0</v>
      </c>
      <c r="AE3986" t="b">
        <v>1</v>
      </c>
      <c r="AF3986" t="b">
        <v>0</v>
      </c>
      <c r="AG3986" t="b">
        <v>0</v>
      </c>
      <c r="AH3986" t="s">
        <v>4366</v>
      </c>
      <c r="AI3986" t="b">
        <v>0</v>
      </c>
      <c r="AK3986" t="b">
        <v>0</v>
      </c>
      <c r="AL3986" s="1">
        <v>43971</v>
      </c>
      <c r="AM3986" t="s">
        <v>162</v>
      </c>
      <c r="AN3986" s="2">
        <v>44296.95826388889</v>
      </c>
      <c r="AP3986" s="2">
        <v>43971.589988425927</v>
      </c>
      <c r="AQ3986" s="1"/>
      <c r="AS3986" t="b">
        <v>0</v>
      </c>
      <c r="AV3986" t="s">
        <v>93</v>
      </c>
      <c r="BB3986" t="s">
        <v>9793</v>
      </c>
      <c r="BD3986" t="b">
        <v>0</v>
      </c>
      <c r="BH3986" t="s">
        <v>272</v>
      </c>
      <c r="BI3986" t="s">
        <v>1243</v>
      </c>
      <c r="BJ3986" t="s">
        <v>216</v>
      </c>
      <c r="BL3986" t="s">
        <v>6487</v>
      </c>
      <c r="BM3986" t="s">
        <v>291</v>
      </c>
      <c r="BN3986" t="s">
        <v>2414</v>
      </c>
      <c r="BQ3986" t="s">
        <v>204</v>
      </c>
      <c r="BR3986" t="b">
        <v>0</v>
      </c>
      <c r="BT3986" t="b">
        <v>0</v>
      </c>
      <c r="BW3986" t="s">
        <v>103</v>
      </c>
      <c r="BX3986" t="b">
        <v>0</v>
      </c>
      <c r="BY3986" s="2">
        <v>44376.857581018521</v>
      </c>
      <c r="CB3986" t="b">
        <v>0</v>
      </c>
      <c r="CC3986" t="b">
        <v>1</v>
      </c>
      <c r="CF3986">
        <v>4000</v>
      </c>
      <c r="CH3986">
        <v>4000</v>
      </c>
      <c r="CI3986">
        <v>100</v>
      </c>
      <c r="CJ3986">
        <v>0</v>
      </c>
      <c r="CK3986">
        <f>YEAR(tbl_Opportunity[[#This Row],[Close Date]])</f>
        <v>2020</v>
      </c>
    </row>
    <row r="3987" spans="1:89">
      <c r="A3987" t="s">
        <v>1033</v>
      </c>
      <c r="B3987" t="b">
        <v>0</v>
      </c>
      <c r="D3987" t="b">
        <v>0</v>
      </c>
      <c r="E3987" t="s">
        <v>3126</v>
      </c>
      <c r="H3987" s="1">
        <v>43969</v>
      </c>
      <c r="I3987" t="b">
        <v>1</v>
      </c>
      <c r="L3987" t="s">
        <v>6347</v>
      </c>
      <c r="M3987" t="s">
        <v>9794</v>
      </c>
      <c r="N3987" t="s">
        <v>345</v>
      </c>
      <c r="O3987" t="s">
        <v>215</v>
      </c>
      <c r="P3987" t="b">
        <v>1</v>
      </c>
      <c r="Q3987" s="2">
        <v>43633.079641203702</v>
      </c>
      <c r="R3987" s="1"/>
      <c r="S3987" t="b">
        <v>0</v>
      </c>
      <c r="U3987" s="1"/>
      <c r="V3987" t="b">
        <v>0</v>
      </c>
      <c r="W3987" s="1">
        <v>43862</v>
      </c>
      <c r="X3987">
        <v>2</v>
      </c>
      <c r="Y3987">
        <v>2020</v>
      </c>
      <c r="Z3987" t="s">
        <v>8</v>
      </c>
      <c r="AA3987" t="s">
        <v>8</v>
      </c>
      <c r="AB3987" t="b">
        <v>0</v>
      </c>
      <c r="AC3987" t="b">
        <v>0</v>
      </c>
      <c r="AE3987" t="b">
        <v>1</v>
      </c>
      <c r="AF3987" t="b">
        <v>0</v>
      </c>
      <c r="AG3987" t="b">
        <v>0</v>
      </c>
      <c r="AH3987" t="s">
        <v>4366</v>
      </c>
      <c r="AI3987" t="b">
        <v>0</v>
      </c>
      <c r="AK3987" t="b">
        <v>0</v>
      </c>
      <c r="AL3987" s="1">
        <v>43959</v>
      </c>
      <c r="AM3987" t="s">
        <v>162</v>
      </c>
      <c r="AN3987" s="2">
        <v>44297.837673611109</v>
      </c>
      <c r="AP3987" s="2">
        <v>43969.677465277775</v>
      </c>
      <c r="AQ3987" s="1"/>
      <c r="AS3987" t="b">
        <v>0</v>
      </c>
      <c r="AV3987" t="s">
        <v>213</v>
      </c>
      <c r="BB3987" t="s">
        <v>9795</v>
      </c>
      <c r="BD3987" t="b">
        <v>0</v>
      </c>
      <c r="BH3987" t="s">
        <v>215</v>
      </c>
      <c r="BI3987" t="s">
        <v>1243</v>
      </c>
      <c r="BL3987" t="s">
        <v>6347</v>
      </c>
      <c r="BM3987" t="s">
        <v>202</v>
      </c>
      <c r="BN3987" t="s">
        <v>2414</v>
      </c>
      <c r="BQ3987" t="s">
        <v>204</v>
      </c>
      <c r="BR3987" t="b">
        <v>0</v>
      </c>
      <c r="BT3987" t="b">
        <v>0</v>
      </c>
      <c r="BW3987" t="s">
        <v>103</v>
      </c>
      <c r="BX3987" t="b">
        <v>0</v>
      </c>
      <c r="BY3987" s="2">
        <v>44376.857569444444</v>
      </c>
      <c r="BZ3987" t="s">
        <v>217</v>
      </c>
      <c r="CB3987" t="b">
        <v>0</v>
      </c>
      <c r="CC3987" t="b">
        <v>1</v>
      </c>
      <c r="CF3987">
        <v>136000</v>
      </c>
      <c r="CH3987">
        <v>136000</v>
      </c>
      <c r="CI3987">
        <v>100</v>
      </c>
      <c r="CJ3987">
        <v>0</v>
      </c>
      <c r="CK3987">
        <f>YEAR(tbl_Opportunity[[#This Row],[Close Date]])</f>
        <v>2020</v>
      </c>
    </row>
    <row r="3988" spans="1:89">
      <c r="A3988" t="s">
        <v>6356</v>
      </c>
      <c r="B3988" t="b">
        <v>0</v>
      </c>
      <c r="D3988" t="b">
        <v>0</v>
      </c>
      <c r="H3988" s="1">
        <v>44008</v>
      </c>
      <c r="I3988" t="b">
        <v>1</v>
      </c>
      <c r="L3988" t="s">
        <v>9796</v>
      </c>
      <c r="M3988" t="s">
        <v>9797</v>
      </c>
      <c r="N3988" t="s">
        <v>345</v>
      </c>
      <c r="O3988" t="s">
        <v>3202</v>
      </c>
      <c r="P3988" t="b">
        <v>1</v>
      </c>
      <c r="Q3988" s="2">
        <v>43889.735474537039</v>
      </c>
      <c r="R3988" s="1"/>
      <c r="S3988" t="b">
        <v>0</v>
      </c>
      <c r="U3988" s="1"/>
      <c r="V3988" t="b">
        <v>0</v>
      </c>
      <c r="W3988" s="1">
        <v>43862</v>
      </c>
      <c r="X3988">
        <v>2</v>
      </c>
      <c r="Y3988">
        <v>2020</v>
      </c>
      <c r="Z3988" t="s">
        <v>8</v>
      </c>
      <c r="AA3988" t="s">
        <v>8</v>
      </c>
      <c r="AB3988" t="b">
        <v>0</v>
      </c>
      <c r="AC3988" t="b">
        <v>0</v>
      </c>
      <c r="AE3988" t="b">
        <v>1</v>
      </c>
      <c r="AF3988" t="b">
        <v>0</v>
      </c>
      <c r="AG3988" t="b">
        <v>0</v>
      </c>
      <c r="AH3988" t="s">
        <v>4366</v>
      </c>
      <c r="AI3988" t="b">
        <v>0</v>
      </c>
      <c r="AK3988" t="b">
        <v>0</v>
      </c>
      <c r="AL3988" s="1">
        <v>44007</v>
      </c>
      <c r="AM3988" t="s">
        <v>162</v>
      </c>
      <c r="AN3988" s="2">
        <v>44296.95826388889</v>
      </c>
      <c r="AP3988" s="2">
        <v>44008.877812500003</v>
      </c>
      <c r="AQ3988" s="1"/>
      <c r="AS3988" t="b">
        <v>0</v>
      </c>
      <c r="AV3988" t="s">
        <v>93</v>
      </c>
      <c r="BB3988" t="s">
        <v>9798</v>
      </c>
      <c r="BD3988" t="b">
        <v>0</v>
      </c>
      <c r="BH3988" t="s">
        <v>3202</v>
      </c>
      <c r="BI3988" t="s">
        <v>1243</v>
      </c>
      <c r="BJ3988" t="s">
        <v>105</v>
      </c>
      <c r="BL3988" t="s">
        <v>9799</v>
      </c>
      <c r="BM3988" t="s">
        <v>202</v>
      </c>
      <c r="BN3988" t="s">
        <v>2414</v>
      </c>
      <c r="BP3988" t="s">
        <v>9800</v>
      </c>
      <c r="BQ3988" t="s">
        <v>204</v>
      </c>
      <c r="BR3988" t="b">
        <v>0</v>
      </c>
      <c r="BT3988" t="b">
        <v>0</v>
      </c>
      <c r="BW3988" t="s">
        <v>103</v>
      </c>
      <c r="BX3988" t="b">
        <v>0</v>
      </c>
      <c r="BY3988" s="2">
        <v>44376.857581018521</v>
      </c>
      <c r="BZ3988" t="s">
        <v>3204</v>
      </c>
      <c r="CB3988" t="b">
        <v>0</v>
      </c>
      <c r="CC3988" t="b">
        <v>1</v>
      </c>
      <c r="CF3988">
        <v>107497.60000000001</v>
      </c>
      <c r="CH3988">
        <v>107497.60000000001</v>
      </c>
      <c r="CI3988">
        <v>100</v>
      </c>
      <c r="CJ3988">
        <v>0</v>
      </c>
      <c r="CK3988">
        <f>YEAR(tbl_Opportunity[[#This Row],[Close Date]])</f>
        <v>2020</v>
      </c>
    </row>
    <row r="3989" spans="1:89">
      <c r="A3989" t="s">
        <v>8910</v>
      </c>
      <c r="B3989" t="b">
        <v>0</v>
      </c>
      <c r="D3989" t="b">
        <v>0</v>
      </c>
      <c r="H3989" s="1">
        <v>43979</v>
      </c>
      <c r="I3989" t="b">
        <v>1</v>
      </c>
      <c r="L3989" t="s">
        <v>9801</v>
      </c>
      <c r="M3989" t="s">
        <v>9802</v>
      </c>
      <c r="N3989" t="s">
        <v>345</v>
      </c>
      <c r="O3989" t="s">
        <v>272</v>
      </c>
      <c r="P3989" t="b">
        <v>1</v>
      </c>
      <c r="Q3989" s="2">
        <v>43803.801354166666</v>
      </c>
      <c r="R3989" s="1"/>
      <c r="S3989" t="b">
        <v>0</v>
      </c>
      <c r="U3989" s="1"/>
      <c r="V3989" t="b">
        <v>0</v>
      </c>
      <c r="W3989" s="1">
        <v>43862</v>
      </c>
      <c r="X3989">
        <v>2</v>
      </c>
      <c r="Y3989">
        <v>2020</v>
      </c>
      <c r="Z3989" t="s">
        <v>8</v>
      </c>
      <c r="AA3989" t="s">
        <v>8</v>
      </c>
      <c r="AB3989" t="b">
        <v>0</v>
      </c>
      <c r="AC3989" t="b">
        <v>0</v>
      </c>
      <c r="AE3989" t="b">
        <v>1</v>
      </c>
      <c r="AF3989" t="b">
        <v>0</v>
      </c>
      <c r="AG3989" t="b">
        <v>0</v>
      </c>
      <c r="AH3989" t="s">
        <v>4366</v>
      </c>
      <c r="AI3989" t="b">
        <v>0</v>
      </c>
      <c r="AK3989" t="b">
        <v>0</v>
      </c>
      <c r="AL3989" s="1">
        <v>43972</v>
      </c>
      <c r="AM3989" t="s">
        <v>162</v>
      </c>
      <c r="AN3989" s="2">
        <v>44296.95826388889</v>
      </c>
      <c r="AP3989" s="2">
        <v>43979.720393518517</v>
      </c>
      <c r="AQ3989" s="1"/>
      <c r="AS3989" t="b">
        <v>0</v>
      </c>
      <c r="AV3989" t="s">
        <v>93</v>
      </c>
      <c r="BB3989" t="s">
        <v>9803</v>
      </c>
      <c r="BD3989" t="b">
        <v>0</v>
      </c>
      <c r="BH3989" t="s">
        <v>215</v>
      </c>
      <c r="BI3989" t="s">
        <v>1243</v>
      </c>
      <c r="BJ3989" t="s">
        <v>216</v>
      </c>
      <c r="BL3989" t="s">
        <v>9801</v>
      </c>
      <c r="BM3989" t="s">
        <v>202</v>
      </c>
      <c r="BN3989" t="s">
        <v>2414</v>
      </c>
      <c r="BQ3989" t="s">
        <v>204</v>
      </c>
      <c r="BR3989" t="b">
        <v>0</v>
      </c>
      <c r="BT3989" t="b">
        <v>0</v>
      </c>
      <c r="BW3989" t="s">
        <v>103</v>
      </c>
      <c r="BX3989" t="b">
        <v>0</v>
      </c>
      <c r="BY3989" s="2">
        <v>44376.857581018521</v>
      </c>
      <c r="BZ3989" t="s">
        <v>217</v>
      </c>
      <c r="CB3989" t="b">
        <v>0</v>
      </c>
      <c r="CC3989" t="b">
        <v>1</v>
      </c>
      <c r="CF3989">
        <v>140000</v>
      </c>
      <c r="CH3989">
        <v>140000</v>
      </c>
      <c r="CI3989">
        <v>100</v>
      </c>
      <c r="CJ3989">
        <v>0</v>
      </c>
      <c r="CK3989">
        <f>YEAR(tbl_Opportunity[[#This Row],[Close Date]])</f>
        <v>2020</v>
      </c>
    </row>
    <row r="3990" spans="1:89">
      <c r="A3990" t="s">
        <v>9804</v>
      </c>
      <c r="B3990" t="b">
        <v>0</v>
      </c>
      <c r="D3990" t="b">
        <v>0</v>
      </c>
      <c r="E3990" t="s">
        <v>3126</v>
      </c>
      <c r="H3990" s="1">
        <v>43966</v>
      </c>
      <c r="I3990" t="b">
        <v>1</v>
      </c>
      <c r="L3990" t="s">
        <v>9805</v>
      </c>
      <c r="M3990" t="s">
        <v>9806</v>
      </c>
      <c r="N3990" t="s">
        <v>1070</v>
      </c>
      <c r="O3990" t="s">
        <v>215</v>
      </c>
      <c r="P3990" t="b">
        <v>1</v>
      </c>
      <c r="Q3990" s="2">
        <v>43628.737337962964</v>
      </c>
      <c r="R3990" s="1"/>
      <c r="S3990" t="b">
        <v>0</v>
      </c>
      <c r="U3990" s="1"/>
      <c r="V3990" t="b">
        <v>0</v>
      </c>
      <c r="W3990" s="1">
        <v>43862</v>
      </c>
      <c r="X3990">
        <v>2</v>
      </c>
      <c r="Y3990">
        <v>2020</v>
      </c>
      <c r="Z3990" t="s">
        <v>8</v>
      </c>
      <c r="AA3990" t="s">
        <v>8</v>
      </c>
      <c r="AB3990" t="b">
        <v>0</v>
      </c>
      <c r="AC3990" t="b">
        <v>0</v>
      </c>
      <c r="AE3990" t="b">
        <v>1</v>
      </c>
      <c r="AF3990" t="b">
        <v>0</v>
      </c>
      <c r="AG3990" t="b">
        <v>0</v>
      </c>
      <c r="AH3990" t="s">
        <v>4366</v>
      </c>
      <c r="AI3990" t="b">
        <v>0</v>
      </c>
      <c r="AK3990" t="b">
        <v>0</v>
      </c>
      <c r="AL3990" s="1">
        <v>44028</v>
      </c>
      <c r="AM3990" t="s">
        <v>162</v>
      </c>
      <c r="AN3990" s="2">
        <v>44297.837673611109</v>
      </c>
      <c r="AP3990" s="2">
        <v>43966.643912037034</v>
      </c>
      <c r="AQ3990" s="1"/>
      <c r="AS3990" t="b">
        <v>0</v>
      </c>
      <c r="AV3990" t="s">
        <v>213</v>
      </c>
      <c r="BB3990" t="s">
        <v>9807</v>
      </c>
      <c r="BD3990" t="b">
        <v>0</v>
      </c>
      <c r="BH3990" t="s">
        <v>215</v>
      </c>
      <c r="BI3990" t="s">
        <v>1668</v>
      </c>
      <c r="BL3990" t="s">
        <v>9805</v>
      </c>
      <c r="BM3990" t="s">
        <v>202</v>
      </c>
      <c r="BN3990" t="s">
        <v>2414</v>
      </c>
      <c r="BQ3990" t="s">
        <v>204</v>
      </c>
      <c r="BR3990" t="b">
        <v>0</v>
      </c>
      <c r="BT3990" t="b">
        <v>0</v>
      </c>
      <c r="BW3990" t="s">
        <v>103</v>
      </c>
      <c r="BX3990" t="b">
        <v>0</v>
      </c>
      <c r="BY3990" s="2">
        <v>44376.857569444444</v>
      </c>
      <c r="BZ3990" t="s">
        <v>217</v>
      </c>
      <c r="CB3990" t="b">
        <v>0</v>
      </c>
      <c r="CC3990" t="b">
        <v>1</v>
      </c>
      <c r="CF3990">
        <v>137000</v>
      </c>
      <c r="CH3990">
        <v>137000</v>
      </c>
      <c r="CI3990">
        <v>100</v>
      </c>
      <c r="CJ3990">
        <v>0</v>
      </c>
      <c r="CK3990">
        <f>YEAR(tbl_Opportunity[[#This Row],[Close Date]])</f>
        <v>2020</v>
      </c>
    </row>
    <row r="3991" spans="1:89">
      <c r="A3991" t="s">
        <v>4334</v>
      </c>
      <c r="B3991" t="b">
        <v>0</v>
      </c>
      <c r="D3991" t="b">
        <v>0</v>
      </c>
      <c r="H3991" s="1">
        <v>44012</v>
      </c>
      <c r="I3991" t="b">
        <v>1</v>
      </c>
      <c r="L3991" t="s">
        <v>9808</v>
      </c>
      <c r="O3991" t="s">
        <v>2393</v>
      </c>
      <c r="P3991" t="b">
        <v>1</v>
      </c>
      <c r="Q3991" s="2">
        <v>43928.830706018518</v>
      </c>
      <c r="R3991" s="1"/>
      <c r="S3991" t="b">
        <v>0</v>
      </c>
      <c r="U3991" s="1"/>
      <c r="V3991" t="b">
        <v>0</v>
      </c>
      <c r="W3991" s="1">
        <v>43862</v>
      </c>
      <c r="X3991">
        <v>2</v>
      </c>
      <c r="Y3991">
        <v>2020</v>
      </c>
      <c r="Z3991" t="s">
        <v>8</v>
      </c>
      <c r="AA3991" t="s">
        <v>8</v>
      </c>
      <c r="AB3991" t="b">
        <v>0</v>
      </c>
      <c r="AC3991" t="b">
        <v>0</v>
      </c>
      <c r="AE3991" t="b">
        <v>1</v>
      </c>
      <c r="AF3991" t="b">
        <v>0</v>
      </c>
      <c r="AG3991" t="b">
        <v>0</v>
      </c>
      <c r="AH3991" t="s">
        <v>4366</v>
      </c>
      <c r="AI3991" t="b">
        <v>0</v>
      </c>
      <c r="AJ3991" t="s">
        <v>462</v>
      </c>
      <c r="AK3991" t="b">
        <v>0</v>
      </c>
      <c r="AL3991" s="1">
        <v>43971</v>
      </c>
      <c r="AM3991" t="s">
        <v>162</v>
      </c>
      <c r="AN3991" s="2">
        <v>44297.83829861111</v>
      </c>
      <c r="AP3991" s="2">
        <v>44012.721701388888</v>
      </c>
      <c r="AQ3991" s="1"/>
      <c r="AS3991" t="b">
        <v>0</v>
      </c>
      <c r="AV3991" t="s">
        <v>213</v>
      </c>
      <c r="AY3991" t="s">
        <v>236</v>
      </c>
      <c r="AZ3991" t="s">
        <v>2814</v>
      </c>
      <c r="BB3991" t="s">
        <v>9809</v>
      </c>
      <c r="BD3991" t="b">
        <v>0</v>
      </c>
      <c r="BF3991" t="s">
        <v>9810</v>
      </c>
      <c r="BH3991" t="s">
        <v>2393</v>
      </c>
      <c r="BI3991" t="s">
        <v>1668</v>
      </c>
      <c r="BJ3991" t="s">
        <v>346</v>
      </c>
      <c r="BL3991" t="s">
        <v>9808</v>
      </c>
      <c r="BM3991" t="s">
        <v>202</v>
      </c>
      <c r="BN3991" t="s">
        <v>203</v>
      </c>
      <c r="BQ3991" t="s">
        <v>204</v>
      </c>
      <c r="BR3991" t="b">
        <v>0</v>
      </c>
      <c r="BT3991" t="b">
        <v>0</v>
      </c>
      <c r="BW3991" t="s">
        <v>103</v>
      </c>
      <c r="BX3991" t="b">
        <v>0</v>
      </c>
      <c r="BY3991" s="2">
        <v>44376.857581018521</v>
      </c>
      <c r="BZ3991" t="s">
        <v>314</v>
      </c>
      <c r="CB3991" t="b">
        <v>0</v>
      </c>
      <c r="CC3991" t="b">
        <v>1</v>
      </c>
      <c r="CF3991">
        <v>60594</v>
      </c>
      <c r="CH3991">
        <v>60594</v>
      </c>
      <c r="CI3991">
        <v>100</v>
      </c>
      <c r="CJ3991">
        <v>0</v>
      </c>
      <c r="CK3991">
        <f>YEAR(tbl_Opportunity[[#This Row],[Close Date]])</f>
        <v>2020</v>
      </c>
    </row>
    <row r="3992" spans="1:89">
      <c r="A3992" t="s">
        <v>1087</v>
      </c>
      <c r="B3992" t="b">
        <v>0</v>
      </c>
      <c r="D3992" t="b">
        <v>0</v>
      </c>
      <c r="H3992" s="1">
        <v>43570</v>
      </c>
      <c r="I3992" t="b">
        <v>1</v>
      </c>
      <c r="L3992" t="s">
        <v>6726</v>
      </c>
      <c r="O3992" t="s">
        <v>272</v>
      </c>
      <c r="P3992" t="b">
        <v>1</v>
      </c>
      <c r="Q3992" s="2">
        <v>43360.725092592591</v>
      </c>
      <c r="R3992" s="1"/>
      <c r="S3992" t="b">
        <v>0</v>
      </c>
      <c r="U3992" s="1"/>
      <c r="V3992" t="b">
        <v>0</v>
      </c>
      <c r="W3992" s="1">
        <v>43497</v>
      </c>
      <c r="X3992">
        <v>2</v>
      </c>
      <c r="Y3992">
        <v>2019</v>
      </c>
      <c r="Z3992" t="s">
        <v>8</v>
      </c>
      <c r="AA3992" t="s">
        <v>8</v>
      </c>
      <c r="AB3992" t="b">
        <v>0</v>
      </c>
      <c r="AC3992" t="b">
        <v>0</v>
      </c>
      <c r="AE3992" t="b">
        <v>1</v>
      </c>
      <c r="AF3992" t="b">
        <v>0</v>
      </c>
      <c r="AG3992" t="b">
        <v>0</v>
      </c>
      <c r="AH3992" t="s">
        <v>4366</v>
      </c>
      <c r="AI3992" t="b">
        <v>0</v>
      </c>
      <c r="AJ3992" t="s">
        <v>462</v>
      </c>
      <c r="AK3992" t="b">
        <v>0</v>
      </c>
      <c r="AL3992" s="1">
        <v>43630</v>
      </c>
      <c r="AM3992" t="s">
        <v>162</v>
      </c>
      <c r="AN3992" s="2">
        <v>44296.95826388889</v>
      </c>
      <c r="AP3992" s="2">
        <v>43570.654687499999</v>
      </c>
      <c r="AQ3992" s="1"/>
      <c r="AS3992" t="b">
        <v>0</v>
      </c>
      <c r="AU3992" t="s">
        <v>216</v>
      </c>
      <c r="AV3992" t="s">
        <v>93</v>
      </c>
      <c r="AY3992" t="s">
        <v>236</v>
      </c>
      <c r="AZ3992" t="s">
        <v>435</v>
      </c>
      <c r="BB3992" t="s">
        <v>9811</v>
      </c>
      <c r="BD3992" t="b">
        <v>0</v>
      </c>
      <c r="BF3992" t="s">
        <v>9263</v>
      </c>
      <c r="BG3992" t="s">
        <v>9264</v>
      </c>
      <c r="BH3992" t="s">
        <v>260</v>
      </c>
      <c r="BI3992" t="s">
        <v>200</v>
      </c>
      <c r="BJ3992" t="s">
        <v>216</v>
      </c>
      <c r="BL3992" t="s">
        <v>6726</v>
      </c>
      <c r="BM3992" t="s">
        <v>202</v>
      </c>
      <c r="BN3992" t="s">
        <v>203</v>
      </c>
      <c r="BP3992" t="s">
        <v>9812</v>
      </c>
      <c r="BQ3992" t="s">
        <v>204</v>
      </c>
      <c r="BR3992" t="b">
        <v>0</v>
      </c>
      <c r="BT3992" t="b">
        <v>0</v>
      </c>
      <c r="BW3992" t="s">
        <v>103</v>
      </c>
      <c r="BX3992" t="b">
        <v>0</v>
      </c>
      <c r="BY3992" s="2">
        <v>44376.857569444444</v>
      </c>
      <c r="CB3992" t="b">
        <v>0</v>
      </c>
      <c r="CC3992" t="b">
        <v>1</v>
      </c>
      <c r="CF3992">
        <v>68350</v>
      </c>
      <c r="CH3992">
        <v>68350</v>
      </c>
      <c r="CI3992">
        <v>100</v>
      </c>
      <c r="CJ3992">
        <v>0</v>
      </c>
      <c r="CK3992">
        <f>YEAR(tbl_Opportunity[[#This Row],[Close Date]])</f>
        <v>2019</v>
      </c>
    </row>
    <row r="3993" spans="1:89">
      <c r="A3993" t="s">
        <v>3197</v>
      </c>
      <c r="B3993" t="b">
        <v>0</v>
      </c>
      <c r="D3993" t="b">
        <v>0</v>
      </c>
      <c r="E3993" t="s">
        <v>4246</v>
      </c>
      <c r="G3993" t="s">
        <v>3101</v>
      </c>
      <c r="H3993" s="1">
        <v>43958</v>
      </c>
      <c r="I3993" t="b">
        <v>1</v>
      </c>
      <c r="L3993" t="s">
        <v>9278</v>
      </c>
      <c r="M3993" t="s">
        <v>9813</v>
      </c>
      <c r="N3993" t="s">
        <v>345</v>
      </c>
      <c r="O3993" t="s">
        <v>4222</v>
      </c>
      <c r="P3993" t="b">
        <v>1</v>
      </c>
      <c r="Q3993" s="2">
        <v>43705.114131944443</v>
      </c>
      <c r="R3993" s="1"/>
      <c r="S3993" t="b">
        <v>0</v>
      </c>
      <c r="U3993" s="1"/>
      <c r="V3993" t="b">
        <v>0</v>
      </c>
      <c r="W3993" s="1">
        <v>43862</v>
      </c>
      <c r="X3993">
        <v>2</v>
      </c>
      <c r="Y3993">
        <v>2020</v>
      </c>
      <c r="Z3993" t="s">
        <v>8</v>
      </c>
      <c r="AA3993" t="s">
        <v>8</v>
      </c>
      <c r="AB3993" t="b">
        <v>0</v>
      </c>
      <c r="AC3993" t="b">
        <v>0</v>
      </c>
      <c r="AE3993" t="b">
        <v>1</v>
      </c>
      <c r="AF3993" t="b">
        <v>0</v>
      </c>
      <c r="AG3993" t="b">
        <v>0</v>
      </c>
      <c r="AH3993" t="s">
        <v>4366</v>
      </c>
      <c r="AI3993" t="b">
        <v>0</v>
      </c>
      <c r="AK3993" t="b">
        <v>0</v>
      </c>
      <c r="AL3993" s="1">
        <v>43927</v>
      </c>
      <c r="AM3993" t="s">
        <v>162</v>
      </c>
      <c r="AN3993" s="2">
        <v>44296.95826388889</v>
      </c>
      <c r="AP3993" s="2">
        <v>43958.897928240738</v>
      </c>
      <c r="AQ3993" s="1"/>
      <c r="AS3993" t="b">
        <v>0</v>
      </c>
      <c r="AV3993" t="s">
        <v>176</v>
      </c>
      <c r="BB3993" t="s">
        <v>9814</v>
      </c>
      <c r="BD3993" t="b">
        <v>0</v>
      </c>
      <c r="BH3993" t="s">
        <v>215</v>
      </c>
      <c r="BI3993" t="s">
        <v>1243</v>
      </c>
      <c r="BL3993" t="s">
        <v>9278</v>
      </c>
      <c r="BM3993" t="s">
        <v>202</v>
      </c>
      <c r="BN3993" t="s">
        <v>2414</v>
      </c>
      <c r="BQ3993" t="s">
        <v>204</v>
      </c>
      <c r="BR3993" t="b">
        <v>0</v>
      </c>
      <c r="BT3993" t="b">
        <v>0</v>
      </c>
      <c r="BW3993" t="s">
        <v>103</v>
      </c>
      <c r="BX3993" t="b">
        <v>0</v>
      </c>
      <c r="BY3993" s="2">
        <v>44376.857569444444</v>
      </c>
      <c r="BZ3993" t="s">
        <v>217</v>
      </c>
      <c r="CB3993" t="b">
        <v>0</v>
      </c>
      <c r="CC3993" t="b">
        <v>1</v>
      </c>
      <c r="CF3993">
        <v>136000</v>
      </c>
      <c r="CH3993">
        <v>136000</v>
      </c>
      <c r="CI3993">
        <v>100</v>
      </c>
      <c r="CJ3993">
        <v>0</v>
      </c>
      <c r="CK3993">
        <f>YEAR(tbl_Opportunity[[#This Row],[Close Date]])</f>
        <v>2020</v>
      </c>
    </row>
    <row r="3994" spans="1:89">
      <c r="A3994" t="s">
        <v>3197</v>
      </c>
      <c r="B3994" t="b">
        <v>0</v>
      </c>
      <c r="D3994" t="b">
        <v>0</v>
      </c>
      <c r="E3994" t="s">
        <v>2947</v>
      </c>
      <c r="H3994" s="1">
        <v>44064</v>
      </c>
      <c r="I3994" t="b">
        <v>1</v>
      </c>
      <c r="L3994" t="s">
        <v>3198</v>
      </c>
      <c r="O3994" t="s">
        <v>272</v>
      </c>
      <c r="P3994" t="b">
        <v>1</v>
      </c>
      <c r="Q3994" s="2">
        <v>44062.724953703706</v>
      </c>
      <c r="R3994" s="1"/>
      <c r="S3994" t="b">
        <v>0</v>
      </c>
      <c r="U3994" s="1"/>
      <c r="V3994" t="b">
        <v>0</v>
      </c>
      <c r="W3994" s="1">
        <v>43891</v>
      </c>
      <c r="X3994">
        <v>3</v>
      </c>
      <c r="Y3994">
        <v>2020</v>
      </c>
      <c r="Z3994" t="s">
        <v>8</v>
      </c>
      <c r="AA3994" t="s">
        <v>8</v>
      </c>
      <c r="AB3994" t="b">
        <v>0</v>
      </c>
      <c r="AC3994" t="b">
        <v>0</v>
      </c>
      <c r="AE3994" t="b">
        <v>1</v>
      </c>
      <c r="AF3994" t="b">
        <v>0</v>
      </c>
      <c r="AG3994" t="b">
        <v>0</v>
      </c>
      <c r="AH3994" t="s">
        <v>4366</v>
      </c>
      <c r="AI3994" t="b">
        <v>0</v>
      </c>
      <c r="AK3994" t="b">
        <v>0</v>
      </c>
      <c r="AL3994" s="1">
        <v>44063</v>
      </c>
      <c r="AM3994" t="s">
        <v>162</v>
      </c>
      <c r="AN3994" s="2">
        <v>44296.95826388889</v>
      </c>
      <c r="AP3994" s="2">
        <v>44064.551689814813</v>
      </c>
      <c r="AQ3994" s="1"/>
      <c r="AS3994" t="b">
        <v>0</v>
      </c>
      <c r="AV3994" t="s">
        <v>93</v>
      </c>
      <c r="BB3994" t="s">
        <v>9815</v>
      </c>
      <c r="BD3994" t="b">
        <v>0</v>
      </c>
      <c r="BH3994" t="s">
        <v>272</v>
      </c>
      <c r="BI3994" t="s">
        <v>1243</v>
      </c>
      <c r="BJ3994" t="s">
        <v>216</v>
      </c>
      <c r="BL3994" t="s">
        <v>3198</v>
      </c>
      <c r="BM3994" t="s">
        <v>291</v>
      </c>
      <c r="BN3994" t="s">
        <v>2414</v>
      </c>
      <c r="BQ3994" t="s">
        <v>204</v>
      </c>
      <c r="BR3994" t="b">
        <v>0</v>
      </c>
      <c r="BT3994" t="b">
        <v>0</v>
      </c>
      <c r="BW3994" t="s">
        <v>103</v>
      </c>
      <c r="BX3994" t="b">
        <v>0</v>
      </c>
      <c r="BY3994" s="2">
        <v>44376.857581018521</v>
      </c>
      <c r="CB3994" t="b">
        <v>0</v>
      </c>
      <c r="CC3994" t="b">
        <v>1</v>
      </c>
      <c r="CF3994">
        <v>12000</v>
      </c>
      <c r="CH3994">
        <v>12000</v>
      </c>
      <c r="CI3994">
        <v>100</v>
      </c>
      <c r="CJ3994">
        <v>0</v>
      </c>
      <c r="CK3994">
        <f>YEAR(tbl_Opportunity[[#This Row],[Close Date]])</f>
        <v>2020</v>
      </c>
    </row>
    <row r="3995" spans="1:89">
      <c r="A3995" t="s">
        <v>5666</v>
      </c>
      <c r="B3995" t="b">
        <v>0</v>
      </c>
      <c r="D3995" t="b">
        <v>0</v>
      </c>
      <c r="E3995" t="s">
        <v>3126</v>
      </c>
      <c r="H3995" s="1">
        <v>44047</v>
      </c>
      <c r="I3995" t="b">
        <v>1</v>
      </c>
      <c r="L3995" t="s">
        <v>9816</v>
      </c>
      <c r="O3995" t="s">
        <v>215</v>
      </c>
      <c r="P3995" t="b">
        <v>1</v>
      </c>
      <c r="Q3995" s="2">
        <v>43628.750474537039</v>
      </c>
      <c r="R3995" s="1"/>
      <c r="S3995" t="b">
        <v>0</v>
      </c>
      <c r="U3995" s="1"/>
      <c r="V3995" t="b">
        <v>0</v>
      </c>
      <c r="W3995" s="1">
        <v>43891</v>
      </c>
      <c r="X3995">
        <v>3</v>
      </c>
      <c r="Y3995">
        <v>2020</v>
      </c>
      <c r="Z3995" t="s">
        <v>8</v>
      </c>
      <c r="AA3995" t="s">
        <v>8</v>
      </c>
      <c r="AB3995" t="b">
        <v>0</v>
      </c>
      <c r="AC3995" t="b">
        <v>0</v>
      </c>
      <c r="AE3995" t="b">
        <v>1</v>
      </c>
      <c r="AF3995" t="b">
        <v>0</v>
      </c>
      <c r="AG3995" t="b">
        <v>0</v>
      </c>
      <c r="AH3995" t="s">
        <v>4366</v>
      </c>
      <c r="AI3995" t="b">
        <v>0</v>
      </c>
      <c r="AK3995" t="b">
        <v>0</v>
      </c>
      <c r="AL3995" s="1">
        <v>44043</v>
      </c>
      <c r="AM3995" t="s">
        <v>162</v>
      </c>
      <c r="AN3995" s="2">
        <v>44297.837673611109</v>
      </c>
      <c r="AP3995" s="2">
        <v>44047.758576388886</v>
      </c>
      <c r="AQ3995" s="1"/>
      <c r="AS3995" t="b">
        <v>0</v>
      </c>
      <c r="AV3995" t="s">
        <v>213</v>
      </c>
      <c r="BB3995" t="s">
        <v>9817</v>
      </c>
      <c r="BD3995" t="b">
        <v>0</v>
      </c>
      <c r="BH3995" t="s">
        <v>215</v>
      </c>
      <c r="BI3995" t="s">
        <v>1243</v>
      </c>
      <c r="BL3995" t="s">
        <v>9818</v>
      </c>
      <c r="BM3995" t="s">
        <v>202</v>
      </c>
      <c r="BN3995" t="s">
        <v>2414</v>
      </c>
      <c r="BQ3995" t="s">
        <v>204</v>
      </c>
      <c r="BR3995" t="b">
        <v>0</v>
      </c>
      <c r="BT3995" t="b">
        <v>0</v>
      </c>
      <c r="BW3995" t="s">
        <v>103</v>
      </c>
      <c r="BX3995" t="b">
        <v>0</v>
      </c>
      <c r="BY3995" s="2">
        <v>44376.857569444444</v>
      </c>
      <c r="BZ3995" t="s">
        <v>217</v>
      </c>
      <c r="CB3995" t="b">
        <v>0</v>
      </c>
      <c r="CC3995" t="b">
        <v>1</v>
      </c>
      <c r="CF3995">
        <v>136000</v>
      </c>
      <c r="CH3995">
        <v>136000</v>
      </c>
      <c r="CI3995">
        <v>100</v>
      </c>
      <c r="CJ3995">
        <v>0</v>
      </c>
      <c r="CK3995">
        <f>YEAR(tbl_Opportunity[[#This Row],[Close Date]])</f>
        <v>2020</v>
      </c>
    </row>
    <row r="3996" spans="1:89">
      <c r="A3996" t="s">
        <v>9819</v>
      </c>
      <c r="B3996" t="b">
        <v>0</v>
      </c>
      <c r="D3996" t="b">
        <v>0</v>
      </c>
      <c r="H3996" s="1">
        <v>43738</v>
      </c>
      <c r="I3996" t="b">
        <v>1</v>
      </c>
      <c r="L3996" t="s">
        <v>9820</v>
      </c>
      <c r="O3996" t="s">
        <v>4222</v>
      </c>
      <c r="P3996" t="b">
        <v>1</v>
      </c>
      <c r="Q3996" s="2">
        <v>43700.791041666664</v>
      </c>
      <c r="R3996" s="1"/>
      <c r="S3996" t="b">
        <v>0</v>
      </c>
      <c r="U3996" s="1"/>
      <c r="V3996" t="b">
        <v>0</v>
      </c>
      <c r="W3996" s="1">
        <v>43525</v>
      </c>
      <c r="X3996">
        <v>3</v>
      </c>
      <c r="Y3996">
        <v>2019</v>
      </c>
      <c r="Z3996" t="s">
        <v>8</v>
      </c>
      <c r="AA3996" t="s">
        <v>8</v>
      </c>
      <c r="AB3996" t="b">
        <v>0</v>
      </c>
      <c r="AC3996" t="b">
        <v>0</v>
      </c>
      <c r="AE3996" t="b">
        <v>1</v>
      </c>
      <c r="AF3996" t="b">
        <v>0</v>
      </c>
      <c r="AG3996" t="b">
        <v>0</v>
      </c>
      <c r="AH3996" t="s">
        <v>105</v>
      </c>
      <c r="AI3996" t="b">
        <v>0</v>
      </c>
      <c r="AK3996" t="b">
        <v>0</v>
      </c>
      <c r="AL3996" s="1"/>
      <c r="AM3996" t="s">
        <v>162</v>
      </c>
      <c r="AN3996" s="2">
        <v>44296.95826388889</v>
      </c>
      <c r="AP3996" s="2">
        <v>43761.271666666667</v>
      </c>
      <c r="AQ3996" s="1"/>
      <c r="AS3996" t="b">
        <v>0</v>
      </c>
      <c r="AV3996" t="s">
        <v>105</v>
      </c>
      <c r="BB3996" t="s">
        <v>9821</v>
      </c>
      <c r="BD3996" t="b">
        <v>0</v>
      </c>
      <c r="BG3996" t="s">
        <v>9822</v>
      </c>
      <c r="BH3996" t="s">
        <v>4222</v>
      </c>
      <c r="BI3996" t="s">
        <v>549</v>
      </c>
      <c r="BJ3996" t="s">
        <v>105</v>
      </c>
      <c r="BL3996" t="s">
        <v>9820</v>
      </c>
      <c r="BM3996" t="s">
        <v>202</v>
      </c>
      <c r="BN3996" t="s">
        <v>2414</v>
      </c>
      <c r="BQ3996" t="s">
        <v>204</v>
      </c>
      <c r="BR3996" t="b">
        <v>0</v>
      </c>
      <c r="BT3996" t="b">
        <v>0</v>
      </c>
      <c r="BW3996" t="s">
        <v>103</v>
      </c>
      <c r="BX3996" t="b">
        <v>0</v>
      </c>
      <c r="BY3996" s="2">
        <v>44376.857569444444</v>
      </c>
      <c r="CB3996" t="b">
        <v>0</v>
      </c>
      <c r="CC3996" t="b">
        <v>1</v>
      </c>
      <c r="CF3996">
        <v>324000</v>
      </c>
      <c r="CH3996">
        <v>324000</v>
      </c>
      <c r="CI3996">
        <v>100</v>
      </c>
      <c r="CJ3996">
        <v>0</v>
      </c>
      <c r="CK3996">
        <f>YEAR(tbl_Opportunity[[#This Row],[Close Date]])</f>
        <v>2019</v>
      </c>
    </row>
    <row r="3997" spans="1:89">
      <c r="A3997" t="s">
        <v>9823</v>
      </c>
      <c r="B3997" t="b">
        <v>0</v>
      </c>
      <c r="D3997" t="b">
        <v>0</v>
      </c>
      <c r="H3997" s="1">
        <v>44095</v>
      </c>
      <c r="I3997" t="b">
        <v>1</v>
      </c>
      <c r="L3997" t="s">
        <v>9824</v>
      </c>
      <c r="O3997" t="s">
        <v>2393</v>
      </c>
      <c r="P3997" t="b">
        <v>1</v>
      </c>
      <c r="Q3997" s="2">
        <v>43915.891331018516</v>
      </c>
      <c r="R3997" s="1"/>
      <c r="S3997" t="b">
        <v>0</v>
      </c>
      <c r="U3997" s="1"/>
      <c r="V3997" t="b">
        <v>0</v>
      </c>
      <c r="W3997" s="1">
        <v>43891</v>
      </c>
      <c r="X3997">
        <v>3</v>
      </c>
      <c r="Y3997">
        <v>2020</v>
      </c>
      <c r="Z3997" t="s">
        <v>8</v>
      </c>
      <c r="AA3997" t="s">
        <v>8</v>
      </c>
      <c r="AB3997" t="b">
        <v>0</v>
      </c>
      <c r="AC3997" t="b">
        <v>0</v>
      </c>
      <c r="AE3997" t="b">
        <v>1</v>
      </c>
      <c r="AF3997" t="b">
        <v>0</v>
      </c>
      <c r="AG3997" t="b">
        <v>0</v>
      </c>
      <c r="AH3997" t="s">
        <v>4366</v>
      </c>
      <c r="AI3997" t="b">
        <v>0</v>
      </c>
      <c r="AK3997" t="b">
        <v>0</v>
      </c>
      <c r="AL3997" s="1">
        <v>44074</v>
      </c>
      <c r="AM3997" t="s">
        <v>162</v>
      </c>
      <c r="AN3997" s="2">
        <v>44297.83829861111</v>
      </c>
      <c r="AP3997" s="2">
        <v>44095.591087962966</v>
      </c>
      <c r="AQ3997" s="1"/>
      <c r="AS3997" t="b">
        <v>0</v>
      </c>
      <c r="AV3997" t="s">
        <v>213</v>
      </c>
      <c r="BB3997" t="s">
        <v>9825</v>
      </c>
      <c r="BD3997" t="b">
        <v>0</v>
      </c>
      <c r="BH3997" t="s">
        <v>2393</v>
      </c>
      <c r="BI3997" t="s">
        <v>1668</v>
      </c>
      <c r="BJ3997" t="s">
        <v>216</v>
      </c>
      <c r="BL3997" t="s">
        <v>9824</v>
      </c>
      <c r="BM3997" t="s">
        <v>202</v>
      </c>
      <c r="BN3997" t="s">
        <v>2414</v>
      </c>
      <c r="BQ3997" t="s">
        <v>204</v>
      </c>
      <c r="BR3997" t="b">
        <v>0</v>
      </c>
      <c r="BT3997" t="b">
        <v>0</v>
      </c>
      <c r="BW3997" t="s">
        <v>103</v>
      </c>
      <c r="BX3997" t="b">
        <v>0</v>
      </c>
      <c r="BY3997" s="2">
        <v>44376.857581018521</v>
      </c>
      <c r="BZ3997" t="s">
        <v>314</v>
      </c>
      <c r="CB3997" t="b">
        <v>0</v>
      </c>
      <c r="CC3997" t="b">
        <v>1</v>
      </c>
      <c r="CF3997">
        <v>122820</v>
      </c>
      <c r="CH3997">
        <v>122820</v>
      </c>
      <c r="CI3997">
        <v>100</v>
      </c>
      <c r="CJ3997">
        <v>0</v>
      </c>
      <c r="CK3997">
        <f>YEAR(tbl_Opportunity[[#This Row],[Close Date]])</f>
        <v>2020</v>
      </c>
    </row>
    <row r="3998" spans="1:89">
      <c r="A3998" t="s">
        <v>9029</v>
      </c>
      <c r="B3998" t="b">
        <v>0</v>
      </c>
      <c r="D3998" t="b">
        <v>0</v>
      </c>
      <c r="H3998" s="1">
        <v>44064</v>
      </c>
      <c r="I3998" t="b">
        <v>1</v>
      </c>
      <c r="L3998" t="s">
        <v>3977</v>
      </c>
      <c r="O3998" t="s">
        <v>2393</v>
      </c>
      <c r="P3998" t="b">
        <v>1</v>
      </c>
      <c r="Q3998" s="2">
        <v>44047.916331018518</v>
      </c>
      <c r="R3998" s="1"/>
      <c r="S3998" t="b">
        <v>0</v>
      </c>
      <c r="U3998" s="1"/>
      <c r="V3998" t="b">
        <v>0</v>
      </c>
      <c r="W3998" s="1">
        <v>43891</v>
      </c>
      <c r="X3998">
        <v>3</v>
      </c>
      <c r="Y3998">
        <v>2020</v>
      </c>
      <c r="Z3998" t="s">
        <v>8</v>
      </c>
      <c r="AA3998" t="s">
        <v>8</v>
      </c>
      <c r="AB3998" t="b">
        <v>0</v>
      </c>
      <c r="AC3998" t="b">
        <v>0</v>
      </c>
      <c r="AE3998" t="b">
        <v>1</v>
      </c>
      <c r="AF3998" t="b">
        <v>0</v>
      </c>
      <c r="AG3998" t="b">
        <v>0</v>
      </c>
      <c r="AH3998" t="s">
        <v>4366</v>
      </c>
      <c r="AI3998" t="b">
        <v>0</v>
      </c>
      <c r="AK3998" t="b">
        <v>0</v>
      </c>
      <c r="AL3998" s="1">
        <v>44063</v>
      </c>
      <c r="AM3998" t="s">
        <v>162</v>
      </c>
      <c r="AN3998" s="2">
        <v>44297.83829861111</v>
      </c>
      <c r="AP3998" s="2">
        <v>44064.705474537041</v>
      </c>
      <c r="AQ3998" s="1"/>
      <c r="AS3998" t="b">
        <v>0</v>
      </c>
      <c r="AV3998" t="s">
        <v>213</v>
      </c>
      <c r="BB3998" t="s">
        <v>9826</v>
      </c>
      <c r="BD3998" t="b">
        <v>0</v>
      </c>
      <c r="BH3998" t="s">
        <v>2393</v>
      </c>
      <c r="BI3998" t="s">
        <v>1668</v>
      </c>
      <c r="BL3998" t="s">
        <v>3977</v>
      </c>
      <c r="BM3998" t="s">
        <v>202</v>
      </c>
      <c r="BN3998" t="s">
        <v>2414</v>
      </c>
      <c r="BQ3998" t="s">
        <v>204</v>
      </c>
      <c r="BR3998" t="b">
        <v>0</v>
      </c>
      <c r="BT3998" t="b">
        <v>0</v>
      </c>
      <c r="BW3998" t="s">
        <v>103</v>
      </c>
      <c r="BX3998" t="b">
        <v>0</v>
      </c>
      <c r="BY3998" s="2">
        <v>44376.857581018521</v>
      </c>
      <c r="BZ3998" t="s">
        <v>314</v>
      </c>
      <c r="CB3998" t="b">
        <v>0</v>
      </c>
      <c r="CC3998" t="b">
        <v>1</v>
      </c>
      <c r="CF3998">
        <v>118820</v>
      </c>
      <c r="CH3998">
        <v>118820</v>
      </c>
      <c r="CI3998">
        <v>100</v>
      </c>
      <c r="CJ3998">
        <v>0</v>
      </c>
      <c r="CK3998">
        <f>YEAR(tbl_Opportunity[[#This Row],[Close Date]])</f>
        <v>2020</v>
      </c>
    </row>
    <row r="3999" spans="1:89">
      <c r="A3999" t="s">
        <v>1220</v>
      </c>
      <c r="B3999" t="b">
        <v>0</v>
      </c>
      <c r="D3999" t="b">
        <v>0</v>
      </c>
      <c r="H3999" s="1">
        <v>44067</v>
      </c>
      <c r="I3999" t="b">
        <v>1</v>
      </c>
      <c r="L3999" t="s">
        <v>6617</v>
      </c>
      <c r="O3999" t="s">
        <v>272</v>
      </c>
      <c r="P3999" t="b">
        <v>1</v>
      </c>
      <c r="Q3999" s="2">
        <v>43894.592534722222</v>
      </c>
      <c r="R3999" s="1"/>
      <c r="S3999" t="b">
        <v>0</v>
      </c>
      <c r="U3999" s="1"/>
      <c r="V3999" t="b">
        <v>0</v>
      </c>
      <c r="W3999" s="1">
        <v>43891</v>
      </c>
      <c r="X3999">
        <v>3</v>
      </c>
      <c r="Y3999">
        <v>2020</v>
      </c>
      <c r="Z3999" t="s">
        <v>8</v>
      </c>
      <c r="AA3999" t="s">
        <v>8</v>
      </c>
      <c r="AB3999" t="b">
        <v>0</v>
      </c>
      <c r="AC3999" t="b">
        <v>0</v>
      </c>
      <c r="AE3999" t="b">
        <v>1</v>
      </c>
      <c r="AF3999" t="b">
        <v>0</v>
      </c>
      <c r="AG3999" t="b">
        <v>0</v>
      </c>
      <c r="AH3999" t="s">
        <v>4366</v>
      </c>
      <c r="AI3999" t="b">
        <v>0</v>
      </c>
      <c r="AK3999" t="b">
        <v>0</v>
      </c>
      <c r="AL3999" s="1">
        <v>44085</v>
      </c>
      <c r="AM3999" t="s">
        <v>162</v>
      </c>
      <c r="AN3999" s="2">
        <v>44296.95826388889</v>
      </c>
      <c r="AP3999" s="2">
        <v>44067.859976851854</v>
      </c>
      <c r="AQ3999" s="1"/>
      <c r="AS3999" t="b">
        <v>0</v>
      </c>
      <c r="AV3999" t="s">
        <v>93</v>
      </c>
      <c r="BB3999" t="s">
        <v>9827</v>
      </c>
      <c r="BD3999" t="b">
        <v>0</v>
      </c>
      <c r="BH3999" t="s">
        <v>215</v>
      </c>
      <c r="BI3999" t="s">
        <v>1243</v>
      </c>
      <c r="BJ3999" t="s">
        <v>196</v>
      </c>
      <c r="BL3999" t="s">
        <v>6617</v>
      </c>
      <c r="BM3999" t="s">
        <v>202</v>
      </c>
      <c r="BN3999" t="s">
        <v>2414</v>
      </c>
      <c r="BQ3999" t="s">
        <v>204</v>
      </c>
      <c r="BR3999" t="b">
        <v>0</v>
      </c>
      <c r="BT3999" t="b">
        <v>0</v>
      </c>
      <c r="BW3999" t="s">
        <v>103</v>
      </c>
      <c r="BX3999" t="b">
        <v>0</v>
      </c>
      <c r="BY3999" s="2">
        <v>44376.857581018521</v>
      </c>
      <c r="BZ3999" t="s">
        <v>217</v>
      </c>
      <c r="CB3999" t="b">
        <v>0</v>
      </c>
      <c r="CC3999" t="b">
        <v>1</v>
      </c>
      <c r="CF3999">
        <v>136000</v>
      </c>
      <c r="CH3999">
        <v>136000</v>
      </c>
      <c r="CI3999">
        <v>100</v>
      </c>
      <c r="CJ3999">
        <v>0</v>
      </c>
      <c r="CK3999">
        <f>YEAR(tbl_Opportunity[[#This Row],[Close Date]])</f>
        <v>2020</v>
      </c>
    </row>
    <row r="4000" spans="1:89">
      <c r="A4000" t="s">
        <v>8917</v>
      </c>
      <c r="B4000" t="b">
        <v>0</v>
      </c>
      <c r="D4000" t="b">
        <v>0</v>
      </c>
      <c r="E4000" t="s">
        <v>3119</v>
      </c>
      <c r="H4000" s="1">
        <v>44089</v>
      </c>
      <c r="I4000" t="b">
        <v>1</v>
      </c>
      <c r="L4000" t="s">
        <v>8918</v>
      </c>
      <c r="O4000" t="s">
        <v>215</v>
      </c>
      <c r="P4000" t="b">
        <v>1</v>
      </c>
      <c r="Q4000" s="2">
        <v>44054.823530092595</v>
      </c>
      <c r="R4000" s="1"/>
      <c r="S4000" t="b">
        <v>0</v>
      </c>
      <c r="U4000" s="1"/>
      <c r="V4000" t="b">
        <v>0</v>
      </c>
      <c r="W4000" s="1">
        <v>43891</v>
      </c>
      <c r="X4000">
        <v>3</v>
      </c>
      <c r="Y4000">
        <v>2020</v>
      </c>
      <c r="Z4000" t="s">
        <v>8</v>
      </c>
      <c r="AA4000" t="s">
        <v>8</v>
      </c>
      <c r="AB4000" t="b">
        <v>0</v>
      </c>
      <c r="AC4000" t="b">
        <v>0</v>
      </c>
      <c r="AE4000" t="b">
        <v>1</v>
      </c>
      <c r="AF4000" t="b">
        <v>0</v>
      </c>
      <c r="AG4000" t="b">
        <v>0</v>
      </c>
      <c r="AH4000" t="s">
        <v>4366</v>
      </c>
      <c r="AI4000" t="b">
        <v>0</v>
      </c>
      <c r="AK4000" t="b">
        <v>0</v>
      </c>
      <c r="AL4000" s="1">
        <v>44077</v>
      </c>
      <c r="AM4000" t="s">
        <v>162</v>
      </c>
      <c r="AN4000" s="2">
        <v>44296.95826388889</v>
      </c>
      <c r="AP4000" s="2">
        <v>44089.589259259257</v>
      </c>
      <c r="AQ4000" s="1"/>
      <c r="AS4000" t="b">
        <v>0</v>
      </c>
      <c r="AV4000" t="s">
        <v>2809</v>
      </c>
      <c r="BB4000" t="s">
        <v>9828</v>
      </c>
      <c r="BD4000" t="b">
        <v>0</v>
      </c>
      <c r="BH4000" t="s">
        <v>311</v>
      </c>
      <c r="BI4000" t="s">
        <v>1243</v>
      </c>
      <c r="BJ4000" t="s">
        <v>196</v>
      </c>
      <c r="BL4000" t="s">
        <v>8918</v>
      </c>
      <c r="BM4000" t="s">
        <v>202</v>
      </c>
      <c r="BN4000" t="s">
        <v>2414</v>
      </c>
      <c r="BQ4000" t="s">
        <v>204</v>
      </c>
      <c r="BR4000" t="b">
        <v>0</v>
      </c>
      <c r="BT4000" t="b">
        <v>0</v>
      </c>
      <c r="BW4000" t="s">
        <v>103</v>
      </c>
      <c r="BX4000" t="b">
        <v>0</v>
      </c>
      <c r="BY4000" s="2">
        <v>44376.857581018521</v>
      </c>
      <c r="BZ4000" t="s">
        <v>217</v>
      </c>
      <c r="CB4000" t="b">
        <v>0</v>
      </c>
      <c r="CC4000" t="b">
        <v>1</v>
      </c>
      <c r="CF4000">
        <v>123450</v>
      </c>
      <c r="CH4000">
        <v>123450</v>
      </c>
      <c r="CI4000">
        <v>100</v>
      </c>
      <c r="CJ4000">
        <v>0</v>
      </c>
      <c r="CK4000">
        <f>YEAR(tbl_Opportunity[[#This Row],[Close Date]])</f>
        <v>2020</v>
      </c>
    </row>
    <row r="4001" spans="1:89">
      <c r="A4001" t="s">
        <v>3115</v>
      </c>
      <c r="B4001" t="b">
        <v>0</v>
      </c>
      <c r="D4001" t="b">
        <v>0</v>
      </c>
      <c r="H4001" s="1">
        <v>44067</v>
      </c>
      <c r="I4001" t="b">
        <v>1</v>
      </c>
      <c r="L4001" t="s">
        <v>9829</v>
      </c>
      <c r="O4001" t="s">
        <v>272</v>
      </c>
      <c r="P4001" t="b">
        <v>1</v>
      </c>
      <c r="Q4001" s="2">
        <v>43721.657847222225</v>
      </c>
      <c r="R4001" s="1"/>
      <c r="S4001" t="b">
        <v>0</v>
      </c>
      <c r="U4001" s="1"/>
      <c r="V4001" t="b">
        <v>0</v>
      </c>
      <c r="W4001" s="1">
        <v>43891</v>
      </c>
      <c r="X4001">
        <v>3</v>
      </c>
      <c r="Y4001">
        <v>2020</v>
      </c>
      <c r="Z4001" t="s">
        <v>8</v>
      </c>
      <c r="AA4001" t="s">
        <v>8</v>
      </c>
      <c r="AB4001" t="b">
        <v>0</v>
      </c>
      <c r="AC4001" t="b">
        <v>0</v>
      </c>
      <c r="AE4001" t="b">
        <v>1</v>
      </c>
      <c r="AF4001" t="b">
        <v>0</v>
      </c>
      <c r="AG4001" t="b">
        <v>0</v>
      </c>
      <c r="AH4001" t="s">
        <v>4366</v>
      </c>
      <c r="AI4001" t="b">
        <v>0</v>
      </c>
      <c r="AK4001" t="b">
        <v>0</v>
      </c>
      <c r="AL4001" s="1">
        <v>44060</v>
      </c>
      <c r="AM4001" t="s">
        <v>162</v>
      </c>
      <c r="AN4001" s="2">
        <v>44296.95826388889</v>
      </c>
      <c r="AP4001" s="2">
        <v>44067.823946759258</v>
      </c>
      <c r="AQ4001" s="1"/>
      <c r="AS4001" t="b">
        <v>0</v>
      </c>
      <c r="AV4001" t="s">
        <v>93</v>
      </c>
      <c r="BB4001" t="s">
        <v>9830</v>
      </c>
      <c r="BD4001" t="b">
        <v>0</v>
      </c>
      <c r="BH4001" t="s">
        <v>3202</v>
      </c>
      <c r="BI4001" t="s">
        <v>1243</v>
      </c>
      <c r="BJ4001" t="s">
        <v>196</v>
      </c>
      <c r="BL4001" t="s">
        <v>9829</v>
      </c>
      <c r="BM4001" t="s">
        <v>202</v>
      </c>
      <c r="BN4001" t="s">
        <v>2414</v>
      </c>
      <c r="BQ4001" t="s">
        <v>204</v>
      </c>
      <c r="BR4001" t="b">
        <v>0</v>
      </c>
      <c r="BT4001" t="b">
        <v>0</v>
      </c>
      <c r="BW4001" t="s">
        <v>103</v>
      </c>
      <c r="BX4001" t="b">
        <v>0</v>
      </c>
      <c r="BY4001" s="2">
        <v>44376.857569444444</v>
      </c>
      <c r="BZ4001" t="s">
        <v>3204</v>
      </c>
      <c r="CB4001" t="b">
        <v>0</v>
      </c>
      <c r="CC4001" t="b">
        <v>1</v>
      </c>
      <c r="CF4001">
        <v>152000</v>
      </c>
      <c r="CH4001">
        <v>152000</v>
      </c>
      <c r="CI4001">
        <v>100</v>
      </c>
      <c r="CJ4001">
        <v>0</v>
      </c>
      <c r="CK4001">
        <f>YEAR(tbl_Opportunity[[#This Row],[Close Date]])</f>
        <v>2020</v>
      </c>
    </row>
    <row r="4002" spans="1:89">
      <c r="A4002" t="s">
        <v>9831</v>
      </c>
      <c r="B4002" t="b">
        <v>0</v>
      </c>
      <c r="D4002" t="b">
        <v>0</v>
      </c>
      <c r="H4002" s="1">
        <v>44084</v>
      </c>
      <c r="I4002" t="b">
        <v>1</v>
      </c>
      <c r="L4002" t="s">
        <v>9832</v>
      </c>
      <c r="M4002" t="s">
        <v>9833</v>
      </c>
      <c r="N4002" t="s">
        <v>345</v>
      </c>
      <c r="O4002" t="s">
        <v>4222</v>
      </c>
      <c r="P4002" t="b">
        <v>1</v>
      </c>
      <c r="Q4002" s="2">
        <v>43703.812511574077</v>
      </c>
      <c r="R4002" s="1"/>
      <c r="S4002" t="b">
        <v>0</v>
      </c>
      <c r="U4002" s="1"/>
      <c r="V4002" t="b">
        <v>0</v>
      </c>
      <c r="W4002" s="1">
        <v>43891</v>
      </c>
      <c r="X4002">
        <v>3</v>
      </c>
      <c r="Y4002">
        <v>2020</v>
      </c>
      <c r="Z4002" t="s">
        <v>8</v>
      </c>
      <c r="AA4002" t="s">
        <v>8</v>
      </c>
      <c r="AB4002" t="b">
        <v>0</v>
      </c>
      <c r="AC4002" t="b">
        <v>0</v>
      </c>
      <c r="AE4002" t="b">
        <v>1</v>
      </c>
      <c r="AF4002" t="b">
        <v>0</v>
      </c>
      <c r="AG4002" t="b">
        <v>0</v>
      </c>
      <c r="AH4002" t="s">
        <v>4366</v>
      </c>
      <c r="AI4002" t="b">
        <v>0</v>
      </c>
      <c r="AK4002" t="b">
        <v>0</v>
      </c>
      <c r="AL4002" s="1">
        <v>44061</v>
      </c>
      <c r="AM4002" t="s">
        <v>162</v>
      </c>
      <c r="AN4002" s="2">
        <v>44296.95826388889</v>
      </c>
      <c r="AP4002" s="2">
        <v>44084.722592592596</v>
      </c>
      <c r="AQ4002" s="1"/>
      <c r="AS4002" t="b">
        <v>0</v>
      </c>
      <c r="AV4002" t="s">
        <v>105</v>
      </c>
      <c r="BB4002" t="s">
        <v>9834</v>
      </c>
      <c r="BD4002" t="b">
        <v>0</v>
      </c>
      <c r="BH4002" t="s">
        <v>3202</v>
      </c>
      <c r="BI4002" t="s">
        <v>1243</v>
      </c>
      <c r="BJ4002" t="s">
        <v>216</v>
      </c>
      <c r="BL4002" t="s">
        <v>9835</v>
      </c>
      <c r="BM4002" t="s">
        <v>202</v>
      </c>
      <c r="BN4002" t="s">
        <v>2414</v>
      </c>
      <c r="BP4002" t="s">
        <v>9836</v>
      </c>
      <c r="BQ4002" t="s">
        <v>204</v>
      </c>
      <c r="BR4002" t="b">
        <v>0</v>
      </c>
      <c r="BT4002" t="b">
        <v>0</v>
      </c>
      <c r="BW4002" t="s">
        <v>103</v>
      </c>
      <c r="BX4002" t="b">
        <v>0</v>
      </c>
      <c r="BY4002" s="2">
        <v>44376.857569444444</v>
      </c>
      <c r="BZ4002" t="s">
        <v>3204</v>
      </c>
      <c r="CB4002" t="b">
        <v>0</v>
      </c>
      <c r="CC4002" t="b">
        <v>1</v>
      </c>
      <c r="CF4002">
        <v>144320</v>
      </c>
      <c r="CH4002">
        <v>144320</v>
      </c>
      <c r="CI4002">
        <v>100</v>
      </c>
      <c r="CJ4002">
        <v>0</v>
      </c>
      <c r="CK4002">
        <f>YEAR(tbl_Opportunity[[#This Row],[Close Date]])</f>
        <v>2020</v>
      </c>
    </row>
    <row r="4003" spans="1:89">
      <c r="A4003" t="s">
        <v>9837</v>
      </c>
      <c r="B4003" t="b">
        <v>0</v>
      </c>
      <c r="D4003" t="b">
        <v>0</v>
      </c>
      <c r="H4003" s="1">
        <v>44104</v>
      </c>
      <c r="I4003" t="b">
        <v>1</v>
      </c>
      <c r="L4003" t="s">
        <v>9838</v>
      </c>
      <c r="M4003" t="s">
        <v>9306</v>
      </c>
      <c r="N4003" t="s">
        <v>345</v>
      </c>
      <c r="O4003" t="s">
        <v>272</v>
      </c>
      <c r="P4003" t="b">
        <v>1</v>
      </c>
      <c r="Q4003" s="2">
        <v>43731.639745370368</v>
      </c>
      <c r="R4003" s="1"/>
      <c r="S4003" t="b">
        <v>0</v>
      </c>
      <c r="U4003" s="1"/>
      <c r="V4003" t="b">
        <v>0</v>
      </c>
      <c r="W4003" s="1">
        <v>43891</v>
      </c>
      <c r="X4003">
        <v>3</v>
      </c>
      <c r="Y4003">
        <v>2020</v>
      </c>
      <c r="Z4003" t="s">
        <v>8</v>
      </c>
      <c r="AA4003" t="s">
        <v>8</v>
      </c>
      <c r="AB4003" t="b">
        <v>0</v>
      </c>
      <c r="AC4003" t="b">
        <v>0</v>
      </c>
      <c r="AE4003" t="b">
        <v>1</v>
      </c>
      <c r="AF4003" t="b">
        <v>0</v>
      </c>
      <c r="AG4003" t="b">
        <v>0</v>
      </c>
      <c r="AH4003" t="s">
        <v>4366</v>
      </c>
      <c r="AI4003" t="b">
        <v>0</v>
      </c>
      <c r="AK4003" t="b">
        <v>0</v>
      </c>
      <c r="AL4003" s="1">
        <v>44111</v>
      </c>
      <c r="AM4003" t="s">
        <v>162</v>
      </c>
      <c r="AN4003" s="2">
        <v>44296.95826388889</v>
      </c>
      <c r="AP4003" s="2">
        <v>44111.594166666669</v>
      </c>
      <c r="AQ4003" s="1"/>
      <c r="AS4003" t="b">
        <v>0</v>
      </c>
      <c r="AU4003" t="s">
        <v>105</v>
      </c>
      <c r="AV4003" t="s">
        <v>93</v>
      </c>
      <c r="BB4003" t="s">
        <v>9839</v>
      </c>
      <c r="BD4003" t="b">
        <v>0</v>
      </c>
      <c r="BH4003" t="s">
        <v>2393</v>
      </c>
      <c r="BI4003" t="s">
        <v>1668</v>
      </c>
      <c r="BJ4003" t="s">
        <v>105</v>
      </c>
      <c r="BL4003" t="s">
        <v>9838</v>
      </c>
      <c r="BM4003" t="s">
        <v>202</v>
      </c>
      <c r="BN4003" t="s">
        <v>2414</v>
      </c>
      <c r="BQ4003" t="s">
        <v>204</v>
      </c>
      <c r="BR4003" t="b">
        <v>0</v>
      </c>
      <c r="BT4003" t="b">
        <v>0</v>
      </c>
      <c r="BW4003" t="s">
        <v>103</v>
      </c>
      <c r="BX4003" t="b">
        <v>0</v>
      </c>
      <c r="BY4003" s="2">
        <v>44376.857569444444</v>
      </c>
      <c r="BZ4003" t="s">
        <v>314</v>
      </c>
      <c r="CB4003" t="b">
        <v>0</v>
      </c>
      <c r="CC4003" t="b">
        <v>1</v>
      </c>
      <c r="CF4003">
        <v>157228</v>
      </c>
      <c r="CH4003">
        <v>157228</v>
      </c>
      <c r="CI4003">
        <v>100</v>
      </c>
      <c r="CJ4003">
        <v>0</v>
      </c>
      <c r="CK4003">
        <f>YEAR(tbl_Opportunity[[#This Row],[Close Date]])</f>
        <v>2020</v>
      </c>
    </row>
    <row r="4004" spans="1:89">
      <c r="A4004" t="s">
        <v>6343</v>
      </c>
      <c r="B4004" t="b">
        <v>0</v>
      </c>
      <c r="D4004" t="b">
        <v>0</v>
      </c>
      <c r="H4004" s="1">
        <v>44099</v>
      </c>
      <c r="I4004" t="b">
        <v>1</v>
      </c>
      <c r="L4004" t="s">
        <v>6345</v>
      </c>
      <c r="M4004" t="s">
        <v>9840</v>
      </c>
      <c r="N4004" t="s">
        <v>345</v>
      </c>
      <c r="O4004" t="s">
        <v>215</v>
      </c>
      <c r="P4004" t="b">
        <v>1</v>
      </c>
      <c r="Q4004" s="2">
        <v>43867.70412037037</v>
      </c>
      <c r="R4004" s="1"/>
      <c r="S4004" t="b">
        <v>0</v>
      </c>
      <c r="U4004" s="1"/>
      <c r="V4004" t="b">
        <v>0</v>
      </c>
      <c r="W4004" s="1">
        <v>43891</v>
      </c>
      <c r="X4004">
        <v>3</v>
      </c>
      <c r="Y4004">
        <v>2020</v>
      </c>
      <c r="Z4004" t="s">
        <v>8</v>
      </c>
      <c r="AA4004" t="s">
        <v>8</v>
      </c>
      <c r="AB4004" t="b">
        <v>0</v>
      </c>
      <c r="AC4004" t="b">
        <v>0</v>
      </c>
      <c r="AE4004" t="b">
        <v>1</v>
      </c>
      <c r="AF4004" t="b">
        <v>0</v>
      </c>
      <c r="AG4004" t="b">
        <v>0</v>
      </c>
      <c r="AH4004" t="s">
        <v>4366</v>
      </c>
      <c r="AI4004" t="b">
        <v>0</v>
      </c>
      <c r="AK4004" t="b">
        <v>0</v>
      </c>
      <c r="AL4004" s="1">
        <v>44216</v>
      </c>
      <c r="AM4004" t="s">
        <v>162</v>
      </c>
      <c r="AN4004" s="2">
        <v>44296.95826388889</v>
      </c>
      <c r="AP4004" s="2">
        <v>44099.544942129629</v>
      </c>
      <c r="AQ4004" s="1"/>
      <c r="AS4004" t="b">
        <v>0</v>
      </c>
      <c r="AV4004" t="s">
        <v>93</v>
      </c>
      <c r="BB4004" t="s">
        <v>9841</v>
      </c>
      <c r="BD4004" t="b">
        <v>0</v>
      </c>
      <c r="BH4004" t="s">
        <v>215</v>
      </c>
      <c r="BI4004" t="s">
        <v>1243</v>
      </c>
      <c r="BJ4004" t="s">
        <v>216</v>
      </c>
      <c r="BL4004" t="s">
        <v>6345</v>
      </c>
      <c r="BM4004" t="s">
        <v>202</v>
      </c>
      <c r="BN4004" t="s">
        <v>2414</v>
      </c>
      <c r="BQ4004" t="s">
        <v>204</v>
      </c>
      <c r="BR4004" t="b">
        <v>0</v>
      </c>
      <c r="BT4004" t="b">
        <v>0</v>
      </c>
      <c r="BW4004" t="s">
        <v>103</v>
      </c>
      <c r="BX4004" t="b">
        <v>0</v>
      </c>
      <c r="BY4004" s="2">
        <v>44376.857581018521</v>
      </c>
      <c r="BZ4004" t="s">
        <v>217</v>
      </c>
      <c r="CB4004" t="b">
        <v>0</v>
      </c>
      <c r="CC4004" t="b">
        <v>1</v>
      </c>
      <c r="CF4004">
        <v>140000</v>
      </c>
      <c r="CH4004">
        <v>140000</v>
      </c>
      <c r="CI4004">
        <v>100</v>
      </c>
      <c r="CJ4004">
        <v>0</v>
      </c>
      <c r="CK4004">
        <f>YEAR(tbl_Opportunity[[#This Row],[Close Date]])</f>
        <v>2020</v>
      </c>
    </row>
    <row r="4005" spans="1:89">
      <c r="A4005" t="s">
        <v>3132</v>
      </c>
      <c r="B4005" t="b">
        <v>0</v>
      </c>
      <c r="D4005" t="b">
        <v>0</v>
      </c>
      <c r="E4005" t="s">
        <v>4575</v>
      </c>
      <c r="H4005" s="1">
        <v>44067</v>
      </c>
      <c r="I4005" t="b">
        <v>1</v>
      </c>
      <c r="L4005" t="s">
        <v>3133</v>
      </c>
      <c r="M4005" t="s">
        <v>9842</v>
      </c>
      <c r="N4005" t="s">
        <v>345</v>
      </c>
      <c r="O4005" t="s">
        <v>2393</v>
      </c>
      <c r="P4005" t="b">
        <v>1</v>
      </c>
      <c r="Q4005" s="2">
        <v>43812.879189814812</v>
      </c>
      <c r="R4005" s="1"/>
      <c r="S4005" t="b">
        <v>0</v>
      </c>
      <c r="U4005" s="1"/>
      <c r="V4005" t="b">
        <v>0</v>
      </c>
      <c r="W4005" s="1">
        <v>43891</v>
      </c>
      <c r="X4005">
        <v>3</v>
      </c>
      <c r="Y4005">
        <v>2020</v>
      </c>
      <c r="Z4005" t="s">
        <v>8</v>
      </c>
      <c r="AA4005" t="s">
        <v>8</v>
      </c>
      <c r="AB4005" t="b">
        <v>0</v>
      </c>
      <c r="AC4005" t="b">
        <v>0</v>
      </c>
      <c r="AE4005" t="b">
        <v>1</v>
      </c>
      <c r="AF4005" t="b">
        <v>0</v>
      </c>
      <c r="AG4005" t="b">
        <v>0</v>
      </c>
      <c r="AH4005" t="s">
        <v>4366</v>
      </c>
      <c r="AI4005" t="b">
        <v>0</v>
      </c>
      <c r="AK4005" t="b">
        <v>0</v>
      </c>
      <c r="AL4005" s="1">
        <v>44060</v>
      </c>
      <c r="AM4005" t="s">
        <v>162</v>
      </c>
      <c r="AN4005" s="2">
        <v>44296.95826388889</v>
      </c>
      <c r="AP4005" s="2">
        <v>44067.680405092593</v>
      </c>
      <c r="AQ4005" s="1"/>
      <c r="AS4005" t="b">
        <v>0</v>
      </c>
      <c r="AV4005" t="s">
        <v>176</v>
      </c>
      <c r="BB4005" t="s">
        <v>9843</v>
      </c>
      <c r="BD4005" t="b">
        <v>0</v>
      </c>
      <c r="BH4005" t="s">
        <v>3202</v>
      </c>
      <c r="BI4005" t="s">
        <v>1243</v>
      </c>
      <c r="BJ4005" t="s">
        <v>216</v>
      </c>
      <c r="BL4005" t="s">
        <v>3133</v>
      </c>
      <c r="BM4005" t="s">
        <v>202</v>
      </c>
      <c r="BN4005" t="s">
        <v>2414</v>
      </c>
      <c r="BQ4005" t="s">
        <v>204</v>
      </c>
      <c r="BR4005" t="b">
        <v>0</v>
      </c>
      <c r="BT4005" t="b">
        <v>0</v>
      </c>
      <c r="BW4005" t="s">
        <v>103</v>
      </c>
      <c r="BX4005" t="b">
        <v>0</v>
      </c>
      <c r="BY4005" s="2">
        <v>44376.857581018521</v>
      </c>
      <c r="BZ4005" t="s">
        <v>3204</v>
      </c>
      <c r="CB4005" t="b">
        <v>0</v>
      </c>
      <c r="CC4005" t="b">
        <v>1</v>
      </c>
      <c r="CF4005">
        <v>126628</v>
      </c>
      <c r="CH4005">
        <v>126628</v>
      </c>
      <c r="CI4005">
        <v>100</v>
      </c>
      <c r="CJ4005">
        <v>0</v>
      </c>
      <c r="CK4005">
        <f>YEAR(tbl_Opportunity[[#This Row],[Close Date]])</f>
        <v>2020</v>
      </c>
    </row>
    <row r="4006" spans="1:89">
      <c r="A4006" t="s">
        <v>1143</v>
      </c>
      <c r="B4006" t="b">
        <v>0</v>
      </c>
      <c r="D4006" t="b">
        <v>0</v>
      </c>
      <c r="H4006" s="1">
        <v>42983</v>
      </c>
      <c r="I4006" t="b">
        <v>1</v>
      </c>
      <c r="L4006" t="s">
        <v>9054</v>
      </c>
      <c r="O4006" t="s">
        <v>2137</v>
      </c>
      <c r="P4006" t="b">
        <v>1</v>
      </c>
      <c r="Q4006" s="2">
        <v>42887.470405092594</v>
      </c>
      <c r="R4006" s="1"/>
      <c r="S4006" t="b">
        <v>0</v>
      </c>
      <c r="U4006" s="1"/>
      <c r="V4006" t="b">
        <v>0</v>
      </c>
      <c r="W4006" s="1">
        <v>42795</v>
      </c>
      <c r="X4006">
        <v>3</v>
      </c>
      <c r="Y4006">
        <v>2017</v>
      </c>
      <c r="Z4006" t="s">
        <v>8</v>
      </c>
      <c r="AA4006" t="s">
        <v>8</v>
      </c>
      <c r="AB4006" t="b">
        <v>0</v>
      </c>
      <c r="AC4006" t="b">
        <v>0</v>
      </c>
      <c r="AE4006" t="b">
        <v>1</v>
      </c>
      <c r="AF4006" t="b">
        <v>0</v>
      </c>
      <c r="AG4006" t="b">
        <v>0</v>
      </c>
      <c r="AH4006" t="s">
        <v>4366</v>
      </c>
      <c r="AI4006" t="b">
        <v>0</v>
      </c>
      <c r="AJ4006" t="s">
        <v>211</v>
      </c>
      <c r="AK4006" t="b">
        <v>0</v>
      </c>
      <c r="AL4006" s="1">
        <v>42901</v>
      </c>
      <c r="AM4006" t="s">
        <v>162</v>
      </c>
      <c r="AN4006" s="2">
        <v>44296.95826388889</v>
      </c>
      <c r="AP4006" s="2">
        <v>43169.630393518521</v>
      </c>
      <c r="AQ4006" s="1"/>
      <c r="AS4006" t="b">
        <v>0</v>
      </c>
      <c r="AU4006" t="s">
        <v>216</v>
      </c>
      <c r="AV4006" t="s">
        <v>93</v>
      </c>
      <c r="BB4006" t="s">
        <v>9844</v>
      </c>
      <c r="BD4006" t="b">
        <v>0</v>
      </c>
      <c r="BH4006" t="s">
        <v>215</v>
      </c>
      <c r="BI4006" t="s">
        <v>200</v>
      </c>
      <c r="BJ4006" t="s">
        <v>216</v>
      </c>
      <c r="BL4006" t="s">
        <v>9054</v>
      </c>
      <c r="BM4006" t="s">
        <v>202</v>
      </c>
      <c r="BN4006" t="s">
        <v>203</v>
      </c>
      <c r="BQ4006" t="s">
        <v>204</v>
      </c>
      <c r="BR4006" t="b">
        <v>0</v>
      </c>
      <c r="BT4006" t="b">
        <v>0</v>
      </c>
      <c r="BW4006" t="s">
        <v>103</v>
      </c>
      <c r="BX4006" t="b">
        <v>0</v>
      </c>
      <c r="BY4006" s="2">
        <v>44376.857569444444</v>
      </c>
      <c r="BZ4006" t="s">
        <v>217</v>
      </c>
      <c r="CB4006" t="b">
        <v>0</v>
      </c>
      <c r="CC4006" t="b">
        <v>1</v>
      </c>
      <c r="CF4006">
        <v>57394</v>
      </c>
      <c r="CH4006">
        <v>57394</v>
      </c>
      <c r="CI4006">
        <v>100</v>
      </c>
      <c r="CJ4006">
        <v>0</v>
      </c>
      <c r="CK4006">
        <f>YEAR(tbl_Opportunity[[#This Row],[Close Date]])</f>
        <v>2017</v>
      </c>
    </row>
    <row r="4007" spans="1:89">
      <c r="A4007" t="s">
        <v>3246</v>
      </c>
      <c r="B4007" t="b">
        <v>0</v>
      </c>
      <c r="D4007" t="b">
        <v>0</v>
      </c>
      <c r="E4007" t="s">
        <v>2796</v>
      </c>
      <c r="H4007" s="1">
        <v>42968</v>
      </c>
      <c r="I4007" t="b">
        <v>1</v>
      </c>
      <c r="L4007" t="s">
        <v>9845</v>
      </c>
      <c r="O4007" t="s">
        <v>2137</v>
      </c>
      <c r="P4007" t="b">
        <v>1</v>
      </c>
      <c r="Q4007" s="2">
        <v>42916.641087962962</v>
      </c>
      <c r="R4007" s="1"/>
      <c r="S4007" t="b">
        <v>0</v>
      </c>
      <c r="U4007" s="1"/>
      <c r="V4007" t="b">
        <v>0</v>
      </c>
      <c r="W4007" s="1">
        <v>42795</v>
      </c>
      <c r="X4007">
        <v>3</v>
      </c>
      <c r="Y4007">
        <v>2017</v>
      </c>
      <c r="Z4007" t="s">
        <v>8</v>
      </c>
      <c r="AA4007" t="s">
        <v>8</v>
      </c>
      <c r="AB4007" t="b">
        <v>0</v>
      </c>
      <c r="AC4007" t="b">
        <v>0</v>
      </c>
      <c r="AE4007" t="b">
        <v>1</v>
      </c>
      <c r="AF4007" t="b">
        <v>0</v>
      </c>
      <c r="AG4007" t="b">
        <v>0</v>
      </c>
      <c r="AH4007" t="s">
        <v>5147</v>
      </c>
      <c r="AI4007" t="b">
        <v>0</v>
      </c>
      <c r="AJ4007" t="s">
        <v>211</v>
      </c>
      <c r="AK4007" t="b">
        <v>0</v>
      </c>
      <c r="AL4007" s="1">
        <v>42916</v>
      </c>
      <c r="AM4007" t="s">
        <v>162</v>
      </c>
      <c r="AN4007" s="2">
        <v>44296.95826388889</v>
      </c>
      <c r="AP4007" s="2">
        <v>43169.630393518521</v>
      </c>
      <c r="AQ4007" s="1"/>
      <c r="AS4007" t="b">
        <v>0</v>
      </c>
      <c r="AU4007" t="s">
        <v>346</v>
      </c>
      <c r="AV4007" t="s">
        <v>176</v>
      </c>
      <c r="BB4007" t="s">
        <v>9846</v>
      </c>
      <c r="BD4007" t="b">
        <v>0</v>
      </c>
      <c r="BH4007" t="s">
        <v>215</v>
      </c>
      <c r="BI4007" t="s">
        <v>200</v>
      </c>
      <c r="BJ4007" t="s">
        <v>250</v>
      </c>
      <c r="BL4007" t="s">
        <v>9845</v>
      </c>
      <c r="BM4007" t="s">
        <v>202</v>
      </c>
      <c r="BN4007" t="s">
        <v>203</v>
      </c>
      <c r="BQ4007" t="s">
        <v>204</v>
      </c>
      <c r="BR4007" t="b">
        <v>0</v>
      </c>
      <c r="BT4007" t="b">
        <v>0</v>
      </c>
      <c r="BW4007" t="s">
        <v>103</v>
      </c>
      <c r="BX4007" t="b">
        <v>0</v>
      </c>
      <c r="BY4007" s="2">
        <v>44376.857569444444</v>
      </c>
      <c r="BZ4007" t="s">
        <v>217</v>
      </c>
      <c r="CB4007" t="b">
        <v>0</v>
      </c>
      <c r="CC4007" t="b">
        <v>1</v>
      </c>
      <c r="CF4007">
        <v>47655</v>
      </c>
      <c r="CH4007">
        <v>47655</v>
      </c>
      <c r="CI4007">
        <v>100</v>
      </c>
      <c r="CJ4007">
        <v>0</v>
      </c>
      <c r="CK4007">
        <f>YEAR(tbl_Opportunity[[#This Row],[Close Date]])</f>
        <v>2017</v>
      </c>
    </row>
    <row r="4008" spans="1:89">
      <c r="A4008" t="s">
        <v>6373</v>
      </c>
      <c r="B4008" t="b">
        <v>0</v>
      </c>
      <c r="D4008" t="b">
        <v>0</v>
      </c>
      <c r="H4008" s="1">
        <v>44085</v>
      </c>
      <c r="I4008" t="b">
        <v>1</v>
      </c>
      <c r="L4008" t="s">
        <v>6374</v>
      </c>
      <c r="O4008" t="s">
        <v>2393</v>
      </c>
      <c r="P4008" t="b">
        <v>1</v>
      </c>
      <c r="Q4008" s="2">
        <v>44049.821446759262</v>
      </c>
      <c r="R4008" s="1"/>
      <c r="S4008" t="b">
        <v>0</v>
      </c>
      <c r="U4008" s="1"/>
      <c r="V4008" t="b">
        <v>0</v>
      </c>
      <c r="W4008" s="1">
        <v>43891</v>
      </c>
      <c r="X4008">
        <v>3</v>
      </c>
      <c r="Y4008">
        <v>2020</v>
      </c>
      <c r="Z4008" t="s">
        <v>8</v>
      </c>
      <c r="AA4008" t="s">
        <v>8</v>
      </c>
      <c r="AB4008" t="b">
        <v>0</v>
      </c>
      <c r="AC4008" t="b">
        <v>0</v>
      </c>
      <c r="AE4008" t="b">
        <v>1</v>
      </c>
      <c r="AF4008" t="b">
        <v>0</v>
      </c>
      <c r="AG4008" t="b">
        <v>0</v>
      </c>
      <c r="AH4008" t="s">
        <v>3190</v>
      </c>
      <c r="AI4008" t="b">
        <v>0</v>
      </c>
      <c r="AJ4008" t="s">
        <v>211</v>
      </c>
      <c r="AK4008" t="b">
        <v>0</v>
      </c>
      <c r="AL4008" s="1"/>
      <c r="AM4008" t="s">
        <v>162</v>
      </c>
      <c r="AN4008" s="2">
        <v>44297.83829861111</v>
      </c>
      <c r="AP4008" s="2">
        <v>44085.902511574073</v>
      </c>
      <c r="AQ4008" s="1"/>
      <c r="AS4008" t="b">
        <v>0</v>
      </c>
      <c r="AV4008" t="s">
        <v>213</v>
      </c>
      <c r="AY4008" t="s">
        <v>236</v>
      </c>
      <c r="AZ4008" t="s">
        <v>237</v>
      </c>
      <c r="BB4008" t="s">
        <v>9847</v>
      </c>
      <c r="BD4008" t="b">
        <v>0</v>
      </c>
      <c r="BH4008" t="s">
        <v>2393</v>
      </c>
      <c r="BI4008" t="s">
        <v>1243</v>
      </c>
      <c r="BJ4008" t="s">
        <v>196</v>
      </c>
      <c r="BL4008" t="s">
        <v>6374</v>
      </c>
      <c r="BM4008" t="s">
        <v>202</v>
      </c>
      <c r="BN4008" t="s">
        <v>203</v>
      </c>
      <c r="BQ4008" t="s">
        <v>204</v>
      </c>
      <c r="BR4008" t="b">
        <v>0</v>
      </c>
      <c r="BT4008" t="b">
        <v>0</v>
      </c>
      <c r="BW4008" t="s">
        <v>103</v>
      </c>
      <c r="BX4008" t="b">
        <v>0</v>
      </c>
      <c r="BY4008" s="2">
        <v>44376.857581018521</v>
      </c>
      <c r="BZ4008" t="s">
        <v>314</v>
      </c>
      <c r="CB4008" t="b">
        <v>0</v>
      </c>
      <c r="CC4008" t="b">
        <v>1</v>
      </c>
      <c r="CF4008">
        <v>60745.5</v>
      </c>
      <c r="CH4008">
        <v>60745.5</v>
      </c>
      <c r="CI4008">
        <v>100</v>
      </c>
      <c r="CJ4008">
        <v>0</v>
      </c>
      <c r="CK4008">
        <f>YEAR(tbl_Opportunity[[#This Row],[Close Date]])</f>
        <v>2020</v>
      </c>
    </row>
    <row r="4009" spans="1:89">
      <c r="A4009" t="s">
        <v>4511</v>
      </c>
      <c r="B4009" t="b">
        <v>0</v>
      </c>
      <c r="D4009" t="b">
        <v>0</v>
      </c>
      <c r="H4009" s="1">
        <v>44043</v>
      </c>
      <c r="I4009" t="b">
        <v>1</v>
      </c>
      <c r="L4009" t="s">
        <v>9848</v>
      </c>
      <c r="O4009" t="s">
        <v>2393</v>
      </c>
      <c r="P4009" t="b">
        <v>1</v>
      </c>
      <c r="Q4009" s="2">
        <v>43928.840266203704</v>
      </c>
      <c r="R4009" s="1"/>
      <c r="S4009" t="b">
        <v>0</v>
      </c>
      <c r="U4009" s="1"/>
      <c r="V4009" t="b">
        <v>0</v>
      </c>
      <c r="W4009" s="1">
        <v>43891</v>
      </c>
      <c r="X4009">
        <v>3</v>
      </c>
      <c r="Y4009">
        <v>2020</v>
      </c>
      <c r="Z4009" t="s">
        <v>8</v>
      </c>
      <c r="AA4009" t="s">
        <v>8</v>
      </c>
      <c r="AB4009" t="b">
        <v>0</v>
      </c>
      <c r="AC4009" t="b">
        <v>0</v>
      </c>
      <c r="AE4009" t="b">
        <v>1</v>
      </c>
      <c r="AF4009" t="b">
        <v>0</v>
      </c>
      <c r="AG4009" t="b">
        <v>0</v>
      </c>
      <c r="AH4009" t="s">
        <v>4366</v>
      </c>
      <c r="AI4009" t="b">
        <v>0</v>
      </c>
      <c r="AJ4009" t="s">
        <v>211</v>
      </c>
      <c r="AK4009" t="b">
        <v>0</v>
      </c>
      <c r="AL4009" s="1">
        <v>43971</v>
      </c>
      <c r="AM4009" t="s">
        <v>162</v>
      </c>
      <c r="AN4009" s="2">
        <v>44297.83829861111</v>
      </c>
      <c r="AP4009" s="2">
        <v>44049.901643518519</v>
      </c>
      <c r="AQ4009" s="1"/>
      <c r="AS4009" t="b">
        <v>0</v>
      </c>
      <c r="AV4009" t="s">
        <v>213</v>
      </c>
      <c r="AY4009" t="s">
        <v>236</v>
      </c>
      <c r="AZ4009" t="s">
        <v>237</v>
      </c>
      <c r="BB4009" t="s">
        <v>9849</v>
      </c>
      <c r="BD4009" t="b">
        <v>0</v>
      </c>
      <c r="BH4009" t="s">
        <v>2393</v>
      </c>
      <c r="BI4009" t="s">
        <v>1668</v>
      </c>
      <c r="BJ4009" t="s">
        <v>216</v>
      </c>
      <c r="BL4009" t="s">
        <v>9848</v>
      </c>
      <c r="BM4009" t="s">
        <v>202</v>
      </c>
      <c r="BN4009" t="s">
        <v>203</v>
      </c>
      <c r="BQ4009" t="s">
        <v>204</v>
      </c>
      <c r="BR4009" t="b">
        <v>0</v>
      </c>
      <c r="BT4009" t="b">
        <v>0</v>
      </c>
      <c r="BW4009" t="s">
        <v>103</v>
      </c>
      <c r="BX4009" t="b">
        <v>0</v>
      </c>
      <c r="BY4009" s="2">
        <v>44376.857581018521</v>
      </c>
      <c r="BZ4009" t="s">
        <v>314</v>
      </c>
      <c r="CB4009" t="b">
        <v>0</v>
      </c>
      <c r="CC4009" t="b">
        <v>1</v>
      </c>
      <c r="CF4009">
        <v>73500</v>
      </c>
      <c r="CH4009">
        <v>73500</v>
      </c>
      <c r="CI4009">
        <v>100</v>
      </c>
      <c r="CJ4009">
        <v>0</v>
      </c>
      <c r="CK4009">
        <f>YEAR(tbl_Opportunity[[#This Row],[Close Date]])</f>
        <v>2020</v>
      </c>
    </row>
    <row r="4010" spans="1:89">
      <c r="A4010" t="s">
        <v>3141</v>
      </c>
      <c r="B4010" t="b">
        <v>0</v>
      </c>
      <c r="D4010" t="b">
        <v>0</v>
      </c>
      <c r="E4010" t="s">
        <v>3063</v>
      </c>
      <c r="H4010" s="1">
        <v>43738</v>
      </c>
      <c r="I4010" t="b">
        <v>1</v>
      </c>
      <c r="L4010" t="s">
        <v>3142</v>
      </c>
      <c r="O4010" t="s">
        <v>272</v>
      </c>
      <c r="P4010" t="b">
        <v>1</v>
      </c>
      <c r="Q4010" s="2">
        <v>43431.734386574077</v>
      </c>
      <c r="R4010" s="1"/>
      <c r="S4010" t="b">
        <v>0</v>
      </c>
      <c r="U4010" s="1"/>
      <c r="V4010" t="b">
        <v>0</v>
      </c>
      <c r="W4010" s="1">
        <v>43525</v>
      </c>
      <c r="X4010">
        <v>3</v>
      </c>
      <c r="Y4010">
        <v>2019</v>
      </c>
      <c r="Z4010" t="s">
        <v>8</v>
      </c>
      <c r="AA4010" t="s">
        <v>8</v>
      </c>
      <c r="AB4010" t="b">
        <v>0</v>
      </c>
      <c r="AC4010" t="b">
        <v>0</v>
      </c>
      <c r="AE4010" t="b">
        <v>1</v>
      </c>
      <c r="AF4010" t="b">
        <v>0</v>
      </c>
      <c r="AG4010" t="b">
        <v>0</v>
      </c>
      <c r="AH4010" t="s">
        <v>5147</v>
      </c>
      <c r="AI4010" t="b">
        <v>0</v>
      </c>
      <c r="AJ4010" t="s">
        <v>211</v>
      </c>
      <c r="AK4010" t="b">
        <v>0</v>
      </c>
      <c r="AL4010" s="1">
        <v>43672</v>
      </c>
      <c r="AM4010" t="s">
        <v>162</v>
      </c>
      <c r="AN4010" s="2">
        <v>44296.95826388889</v>
      </c>
      <c r="AP4010" s="2">
        <v>43738.577303240738</v>
      </c>
      <c r="AQ4010" s="1"/>
      <c r="AS4010" t="b">
        <v>0</v>
      </c>
      <c r="AU4010" t="s">
        <v>9850</v>
      </c>
      <c r="AV4010" t="s">
        <v>176</v>
      </c>
      <c r="AY4010" t="s">
        <v>236</v>
      </c>
      <c r="AZ4010" t="s">
        <v>300</v>
      </c>
      <c r="BB4010" t="s">
        <v>9851</v>
      </c>
      <c r="BD4010" t="b">
        <v>0</v>
      </c>
      <c r="BG4010" t="s">
        <v>9852</v>
      </c>
      <c r="BH4010" t="s">
        <v>406</v>
      </c>
      <c r="BI4010" t="s">
        <v>549</v>
      </c>
      <c r="BJ4010" t="s">
        <v>105</v>
      </c>
      <c r="BL4010" t="s">
        <v>3142</v>
      </c>
      <c r="BM4010" t="s">
        <v>202</v>
      </c>
      <c r="BN4010" t="s">
        <v>203</v>
      </c>
      <c r="BQ4010" t="s">
        <v>204</v>
      </c>
      <c r="BR4010" t="b">
        <v>0</v>
      </c>
      <c r="BT4010" t="b">
        <v>0</v>
      </c>
      <c r="BW4010" t="s">
        <v>103</v>
      </c>
      <c r="BX4010" t="b">
        <v>0</v>
      </c>
      <c r="BY4010" s="2">
        <v>44376.857569444444</v>
      </c>
      <c r="CB4010" t="b">
        <v>0</v>
      </c>
      <c r="CC4010" t="b">
        <v>1</v>
      </c>
      <c r="CF4010">
        <v>90775</v>
      </c>
      <c r="CH4010">
        <v>90775</v>
      </c>
      <c r="CI4010">
        <v>100</v>
      </c>
      <c r="CJ4010">
        <v>0</v>
      </c>
      <c r="CK4010">
        <f>YEAR(tbl_Opportunity[[#This Row],[Close Date]])</f>
        <v>2019</v>
      </c>
    </row>
    <row r="4011" spans="1:89">
      <c r="A4011" t="s">
        <v>6811</v>
      </c>
      <c r="B4011" t="b">
        <v>0</v>
      </c>
      <c r="D4011" t="b">
        <v>0</v>
      </c>
      <c r="E4011" t="s">
        <v>3063</v>
      </c>
      <c r="H4011" s="1">
        <v>43734</v>
      </c>
      <c r="I4011" t="b">
        <v>1</v>
      </c>
      <c r="L4011" t="s">
        <v>6813</v>
      </c>
      <c r="O4011" t="s">
        <v>215</v>
      </c>
      <c r="P4011" t="b">
        <v>1</v>
      </c>
      <c r="Q4011" s="2">
        <v>43269.812372685185</v>
      </c>
      <c r="R4011" s="1"/>
      <c r="S4011" t="b">
        <v>0</v>
      </c>
      <c r="U4011" s="1"/>
      <c r="V4011" t="b">
        <v>0</v>
      </c>
      <c r="W4011" s="1">
        <v>43525</v>
      </c>
      <c r="X4011">
        <v>3</v>
      </c>
      <c r="Y4011">
        <v>2019</v>
      </c>
      <c r="Z4011" t="s">
        <v>8</v>
      </c>
      <c r="AA4011" t="s">
        <v>8</v>
      </c>
      <c r="AB4011" t="b">
        <v>0</v>
      </c>
      <c r="AC4011" t="b">
        <v>0</v>
      </c>
      <c r="AE4011" t="b">
        <v>1</v>
      </c>
      <c r="AF4011" t="b">
        <v>0</v>
      </c>
      <c r="AG4011" t="b">
        <v>0</v>
      </c>
      <c r="AH4011" t="s">
        <v>3190</v>
      </c>
      <c r="AI4011" t="b">
        <v>0</v>
      </c>
      <c r="AJ4011" t="s">
        <v>462</v>
      </c>
      <c r="AK4011" t="b">
        <v>0</v>
      </c>
      <c r="AL4011" s="1">
        <v>43725</v>
      </c>
      <c r="AM4011" t="s">
        <v>162</v>
      </c>
      <c r="AN4011" s="2">
        <v>44296.95826388889</v>
      </c>
      <c r="AP4011" s="2">
        <v>43734.795844907407</v>
      </c>
      <c r="AQ4011" s="1"/>
      <c r="AS4011" t="b">
        <v>0</v>
      </c>
      <c r="AV4011" t="s">
        <v>176</v>
      </c>
      <c r="AY4011" t="s">
        <v>236</v>
      </c>
      <c r="AZ4011" t="s">
        <v>435</v>
      </c>
      <c r="BB4011" t="s">
        <v>9853</v>
      </c>
      <c r="BD4011" t="b">
        <v>0</v>
      </c>
      <c r="BH4011" t="s">
        <v>406</v>
      </c>
      <c r="BI4011" t="s">
        <v>549</v>
      </c>
      <c r="BJ4011" t="s">
        <v>216</v>
      </c>
      <c r="BL4011" t="s">
        <v>6813</v>
      </c>
      <c r="BM4011" t="s">
        <v>202</v>
      </c>
      <c r="BN4011" t="s">
        <v>203</v>
      </c>
      <c r="BQ4011" t="s">
        <v>204</v>
      </c>
      <c r="BR4011" t="b">
        <v>0</v>
      </c>
      <c r="BT4011" t="b">
        <v>0</v>
      </c>
      <c r="BW4011" t="s">
        <v>103</v>
      </c>
      <c r="BX4011" t="b">
        <v>0</v>
      </c>
      <c r="BY4011" s="2">
        <v>44376.857569444444</v>
      </c>
      <c r="CB4011" t="b">
        <v>0</v>
      </c>
      <c r="CC4011" t="b">
        <v>1</v>
      </c>
      <c r="CF4011">
        <v>83721.5</v>
      </c>
      <c r="CH4011">
        <v>83721.5</v>
      </c>
      <c r="CI4011">
        <v>100</v>
      </c>
      <c r="CJ4011">
        <v>0</v>
      </c>
      <c r="CK4011">
        <f>YEAR(tbl_Opportunity[[#This Row],[Close Date]])</f>
        <v>2019</v>
      </c>
    </row>
    <row r="4012" spans="1:89">
      <c r="A4012" t="s">
        <v>5923</v>
      </c>
      <c r="B4012" t="b">
        <v>0</v>
      </c>
      <c r="D4012" t="b">
        <v>0</v>
      </c>
      <c r="H4012" s="1">
        <v>43735</v>
      </c>
      <c r="I4012" t="b">
        <v>1</v>
      </c>
      <c r="L4012" t="s">
        <v>6669</v>
      </c>
      <c r="O4012" t="s">
        <v>272</v>
      </c>
      <c r="P4012" t="b">
        <v>1</v>
      </c>
      <c r="Q4012" s="2">
        <v>43495.588564814818</v>
      </c>
      <c r="R4012" s="1"/>
      <c r="S4012" t="b">
        <v>0</v>
      </c>
      <c r="U4012" s="1"/>
      <c r="V4012" t="b">
        <v>0</v>
      </c>
      <c r="W4012" s="1">
        <v>43525</v>
      </c>
      <c r="X4012">
        <v>3</v>
      </c>
      <c r="Y4012">
        <v>2019</v>
      </c>
      <c r="Z4012" t="s">
        <v>8</v>
      </c>
      <c r="AA4012" t="s">
        <v>8</v>
      </c>
      <c r="AB4012" t="b">
        <v>0</v>
      </c>
      <c r="AC4012" t="b">
        <v>0</v>
      </c>
      <c r="AE4012" t="b">
        <v>1</v>
      </c>
      <c r="AF4012" t="b">
        <v>0</v>
      </c>
      <c r="AG4012" t="b">
        <v>0</v>
      </c>
      <c r="AH4012" t="s">
        <v>4366</v>
      </c>
      <c r="AI4012" t="b">
        <v>0</v>
      </c>
      <c r="AJ4012" t="s">
        <v>195</v>
      </c>
      <c r="AK4012" t="b">
        <v>0</v>
      </c>
      <c r="AL4012" s="1"/>
      <c r="AM4012" t="s">
        <v>162</v>
      </c>
      <c r="AN4012" s="2">
        <v>44297.83829861111</v>
      </c>
      <c r="AP4012" s="2">
        <v>43735.514710648145</v>
      </c>
      <c r="AQ4012" s="1"/>
      <c r="AS4012" t="b">
        <v>0</v>
      </c>
      <c r="AU4012" t="s">
        <v>216</v>
      </c>
      <c r="AV4012" t="s">
        <v>213</v>
      </c>
      <c r="AY4012" t="s">
        <v>236</v>
      </c>
      <c r="AZ4012" t="s">
        <v>237</v>
      </c>
      <c r="BB4012" t="s">
        <v>9854</v>
      </c>
      <c r="BD4012" t="b">
        <v>0</v>
      </c>
      <c r="BH4012" t="s">
        <v>194</v>
      </c>
      <c r="BI4012" t="s">
        <v>4697</v>
      </c>
      <c r="BJ4012" t="s">
        <v>216</v>
      </c>
      <c r="BL4012" t="s">
        <v>6669</v>
      </c>
      <c r="BM4012" t="s">
        <v>202</v>
      </c>
      <c r="BN4012" t="s">
        <v>203</v>
      </c>
      <c r="BQ4012" t="s">
        <v>204</v>
      </c>
      <c r="BR4012" t="b">
        <v>0</v>
      </c>
      <c r="BT4012" t="b">
        <v>0</v>
      </c>
      <c r="BW4012" t="s">
        <v>103</v>
      </c>
      <c r="BX4012" t="b">
        <v>0</v>
      </c>
      <c r="BY4012" s="2">
        <v>44376.857569444444</v>
      </c>
      <c r="BZ4012" t="s">
        <v>265</v>
      </c>
      <c r="CB4012" t="b">
        <v>0</v>
      </c>
      <c r="CC4012" t="b">
        <v>1</v>
      </c>
      <c r="CF4012">
        <v>97492</v>
      </c>
      <c r="CH4012">
        <v>97492</v>
      </c>
      <c r="CI4012">
        <v>100</v>
      </c>
      <c r="CJ4012">
        <v>0</v>
      </c>
      <c r="CK4012">
        <f>YEAR(tbl_Opportunity[[#This Row],[Close Date]])</f>
        <v>2019</v>
      </c>
    </row>
    <row r="4013" spans="1:89">
      <c r="A4013" t="s">
        <v>1693</v>
      </c>
      <c r="B4013" t="b">
        <v>0</v>
      </c>
      <c r="D4013" t="b">
        <v>0</v>
      </c>
      <c r="E4013" t="s">
        <v>2929</v>
      </c>
      <c r="H4013" s="1">
        <v>44181</v>
      </c>
      <c r="I4013" t="b">
        <v>1</v>
      </c>
      <c r="O4013" t="s">
        <v>3202</v>
      </c>
      <c r="P4013" t="b">
        <v>1</v>
      </c>
      <c r="Q4013" s="2">
        <v>44158.968946759262</v>
      </c>
      <c r="R4013" s="1"/>
      <c r="S4013" t="b">
        <v>0</v>
      </c>
      <c r="U4013" s="1"/>
      <c r="V4013" t="b">
        <v>0</v>
      </c>
      <c r="W4013" s="1">
        <v>43922</v>
      </c>
      <c r="X4013">
        <v>4</v>
      </c>
      <c r="Y4013">
        <v>2020</v>
      </c>
      <c r="Z4013" t="s">
        <v>8</v>
      </c>
      <c r="AA4013" t="s">
        <v>8</v>
      </c>
      <c r="AB4013" t="b">
        <v>0</v>
      </c>
      <c r="AC4013" t="b">
        <v>0</v>
      </c>
      <c r="AE4013" t="b">
        <v>1</v>
      </c>
      <c r="AF4013" t="b">
        <v>0</v>
      </c>
      <c r="AG4013" t="b">
        <v>0</v>
      </c>
      <c r="AH4013" t="s">
        <v>4366</v>
      </c>
      <c r="AI4013" t="b">
        <v>0</v>
      </c>
      <c r="AK4013" t="b">
        <v>0</v>
      </c>
      <c r="AL4013" s="1"/>
      <c r="AM4013" t="s">
        <v>162</v>
      </c>
      <c r="AN4013" s="2">
        <v>44296.95826388889</v>
      </c>
      <c r="AP4013" s="2">
        <v>44202.952141203707</v>
      </c>
      <c r="AQ4013" s="1"/>
      <c r="AS4013" t="b">
        <v>0</v>
      </c>
      <c r="AV4013" t="s">
        <v>93</v>
      </c>
      <c r="BB4013" t="s">
        <v>9855</v>
      </c>
      <c r="BD4013" t="b">
        <v>0</v>
      </c>
      <c r="BH4013" t="s">
        <v>3202</v>
      </c>
      <c r="BI4013" t="s">
        <v>1243</v>
      </c>
      <c r="BJ4013" t="s">
        <v>216</v>
      </c>
      <c r="BL4013" t="s">
        <v>9856</v>
      </c>
      <c r="BM4013" t="s">
        <v>291</v>
      </c>
      <c r="BN4013" t="s">
        <v>2414</v>
      </c>
      <c r="BQ4013" t="s">
        <v>204</v>
      </c>
      <c r="BR4013" t="b">
        <v>0</v>
      </c>
      <c r="BT4013" t="b">
        <v>0</v>
      </c>
      <c r="BU4013" t="s">
        <v>5163</v>
      </c>
      <c r="BW4013" t="s">
        <v>103</v>
      </c>
      <c r="BX4013" t="b">
        <v>0</v>
      </c>
      <c r="BY4013" s="2">
        <v>44376.857581018521</v>
      </c>
      <c r="BZ4013" t="s">
        <v>3204</v>
      </c>
      <c r="CB4013" t="b">
        <v>0</v>
      </c>
      <c r="CC4013" t="b">
        <v>1</v>
      </c>
      <c r="CF4013">
        <v>4000</v>
      </c>
      <c r="CH4013">
        <v>4000</v>
      </c>
      <c r="CI4013">
        <v>100</v>
      </c>
      <c r="CJ4013">
        <v>0</v>
      </c>
      <c r="CK4013">
        <f>YEAR(tbl_Opportunity[[#This Row],[Close Date]])</f>
        <v>2020</v>
      </c>
    </row>
    <row r="4014" spans="1:89">
      <c r="A4014" t="s">
        <v>6100</v>
      </c>
      <c r="B4014" t="b">
        <v>0</v>
      </c>
      <c r="D4014" t="b">
        <v>0</v>
      </c>
      <c r="E4014" t="s">
        <v>3126</v>
      </c>
      <c r="H4014" s="1">
        <v>43797</v>
      </c>
      <c r="I4014" t="b">
        <v>1</v>
      </c>
      <c r="L4014" t="s">
        <v>9857</v>
      </c>
      <c r="O4014" t="s">
        <v>215</v>
      </c>
      <c r="P4014" t="b">
        <v>1</v>
      </c>
      <c r="Q4014" s="2">
        <v>43628.754687499997</v>
      </c>
      <c r="R4014" s="1"/>
      <c r="S4014" t="b">
        <v>0</v>
      </c>
      <c r="U4014" s="1"/>
      <c r="V4014" t="b">
        <v>0</v>
      </c>
      <c r="W4014" s="1">
        <v>43556</v>
      </c>
      <c r="X4014">
        <v>4</v>
      </c>
      <c r="Y4014">
        <v>2019</v>
      </c>
      <c r="Z4014" t="s">
        <v>8</v>
      </c>
      <c r="AA4014" t="s">
        <v>8</v>
      </c>
      <c r="AB4014" t="b">
        <v>0</v>
      </c>
      <c r="AC4014" t="b">
        <v>0</v>
      </c>
      <c r="AE4014" t="b">
        <v>1</v>
      </c>
      <c r="AF4014" t="b">
        <v>0</v>
      </c>
      <c r="AG4014" t="b">
        <v>0</v>
      </c>
      <c r="AH4014" t="s">
        <v>4366</v>
      </c>
      <c r="AI4014" t="b">
        <v>0</v>
      </c>
      <c r="AK4014" t="b">
        <v>0</v>
      </c>
      <c r="AL4014" s="1">
        <v>44239</v>
      </c>
      <c r="AM4014" t="s">
        <v>162</v>
      </c>
      <c r="AN4014" s="2">
        <v>44297.837673611109</v>
      </c>
      <c r="AP4014" s="2">
        <v>43798.08284722222</v>
      </c>
      <c r="AQ4014" s="1"/>
      <c r="AS4014" t="b">
        <v>0</v>
      </c>
      <c r="AV4014" t="s">
        <v>213</v>
      </c>
      <c r="BB4014" t="s">
        <v>9858</v>
      </c>
      <c r="BD4014" t="b">
        <v>0</v>
      </c>
      <c r="BH4014" t="s">
        <v>215</v>
      </c>
      <c r="BI4014" t="s">
        <v>549</v>
      </c>
      <c r="BL4014" t="s">
        <v>9857</v>
      </c>
      <c r="BM4014" t="s">
        <v>202</v>
      </c>
      <c r="BN4014" t="s">
        <v>2414</v>
      </c>
      <c r="BQ4014" t="s">
        <v>204</v>
      </c>
      <c r="BR4014" t="b">
        <v>0</v>
      </c>
      <c r="BT4014" t="b">
        <v>0</v>
      </c>
      <c r="BW4014" t="s">
        <v>103</v>
      </c>
      <c r="BX4014" t="b">
        <v>0</v>
      </c>
      <c r="BY4014" s="2">
        <v>44376.857569444444</v>
      </c>
      <c r="BZ4014" t="s">
        <v>217</v>
      </c>
      <c r="CB4014" t="b">
        <v>0</v>
      </c>
      <c r="CC4014" t="b">
        <v>1</v>
      </c>
      <c r="CF4014">
        <v>104550</v>
      </c>
      <c r="CH4014">
        <v>104550</v>
      </c>
      <c r="CI4014">
        <v>100</v>
      </c>
      <c r="CJ4014">
        <v>0</v>
      </c>
      <c r="CK4014">
        <f>YEAR(tbl_Opportunity[[#This Row],[Close Date]])</f>
        <v>2019</v>
      </c>
    </row>
    <row r="4015" spans="1:89">
      <c r="A4015" t="s">
        <v>6624</v>
      </c>
      <c r="B4015" t="b">
        <v>0</v>
      </c>
      <c r="D4015" t="b">
        <v>0</v>
      </c>
      <c r="H4015" s="1">
        <v>43782</v>
      </c>
      <c r="I4015" t="b">
        <v>1</v>
      </c>
      <c r="L4015" t="s">
        <v>6625</v>
      </c>
      <c r="O4015" t="s">
        <v>4222</v>
      </c>
      <c r="P4015" t="b">
        <v>1</v>
      </c>
      <c r="Q4015" s="2">
        <v>43712.685069444444</v>
      </c>
      <c r="R4015" s="1"/>
      <c r="S4015" t="b">
        <v>0</v>
      </c>
      <c r="U4015" s="1"/>
      <c r="V4015" t="b">
        <v>0</v>
      </c>
      <c r="W4015" s="1">
        <v>43556</v>
      </c>
      <c r="X4015">
        <v>4</v>
      </c>
      <c r="Y4015">
        <v>2019</v>
      </c>
      <c r="Z4015" t="s">
        <v>8</v>
      </c>
      <c r="AA4015" t="s">
        <v>8</v>
      </c>
      <c r="AB4015" t="b">
        <v>0</v>
      </c>
      <c r="AC4015" t="b">
        <v>0</v>
      </c>
      <c r="AE4015" t="b">
        <v>1</v>
      </c>
      <c r="AF4015" t="b">
        <v>0</v>
      </c>
      <c r="AG4015" t="b">
        <v>0</v>
      </c>
      <c r="AH4015" t="s">
        <v>4366</v>
      </c>
      <c r="AI4015" t="b">
        <v>0</v>
      </c>
      <c r="AK4015" t="b">
        <v>0</v>
      </c>
      <c r="AL4015" s="1">
        <v>43802</v>
      </c>
      <c r="AM4015" t="s">
        <v>162</v>
      </c>
      <c r="AN4015" s="2">
        <v>44296.95826388889</v>
      </c>
      <c r="AP4015" s="2">
        <v>43782.910752314812</v>
      </c>
      <c r="AQ4015" s="1"/>
      <c r="AS4015" t="b">
        <v>0</v>
      </c>
      <c r="AV4015" t="s">
        <v>248</v>
      </c>
      <c r="BB4015" t="s">
        <v>9859</v>
      </c>
      <c r="BD4015" t="b">
        <v>0</v>
      </c>
      <c r="BH4015" t="s">
        <v>215</v>
      </c>
      <c r="BI4015" t="s">
        <v>549</v>
      </c>
      <c r="BJ4015" t="s">
        <v>216</v>
      </c>
      <c r="BL4015" t="s">
        <v>6625</v>
      </c>
      <c r="BM4015" t="s">
        <v>202</v>
      </c>
      <c r="BN4015" t="s">
        <v>2414</v>
      </c>
      <c r="BQ4015" t="s">
        <v>204</v>
      </c>
      <c r="BR4015" t="b">
        <v>0</v>
      </c>
      <c r="BT4015" t="b">
        <v>0</v>
      </c>
      <c r="BW4015" t="s">
        <v>103</v>
      </c>
      <c r="BX4015" t="b">
        <v>0</v>
      </c>
      <c r="BY4015" s="2">
        <v>44376.857569444444</v>
      </c>
      <c r="BZ4015" t="s">
        <v>217</v>
      </c>
      <c r="CB4015" t="b">
        <v>0</v>
      </c>
      <c r="CC4015" t="b">
        <v>1</v>
      </c>
      <c r="CF4015">
        <v>104550</v>
      </c>
      <c r="CH4015">
        <v>104550</v>
      </c>
      <c r="CI4015">
        <v>100</v>
      </c>
      <c r="CJ4015">
        <v>0</v>
      </c>
      <c r="CK4015">
        <f>YEAR(tbl_Opportunity[[#This Row],[Close Date]])</f>
        <v>2019</v>
      </c>
    </row>
    <row r="4016" spans="1:89">
      <c r="A4016" t="s">
        <v>6780</v>
      </c>
      <c r="B4016" t="b">
        <v>0</v>
      </c>
      <c r="D4016" t="b">
        <v>0</v>
      </c>
      <c r="E4016" t="s">
        <v>4246</v>
      </c>
      <c r="H4016" s="1">
        <v>43748</v>
      </c>
      <c r="I4016" t="b">
        <v>1</v>
      </c>
      <c r="L4016" t="s">
        <v>9860</v>
      </c>
      <c r="O4016" t="s">
        <v>272</v>
      </c>
      <c r="P4016" t="b">
        <v>1</v>
      </c>
      <c r="Q4016" s="2">
        <v>43698.704976851855</v>
      </c>
      <c r="R4016" s="1"/>
      <c r="S4016" t="b">
        <v>0</v>
      </c>
      <c r="U4016" s="1"/>
      <c r="V4016" t="b">
        <v>0</v>
      </c>
      <c r="W4016" s="1">
        <v>43556</v>
      </c>
      <c r="X4016">
        <v>4</v>
      </c>
      <c r="Y4016">
        <v>2019</v>
      </c>
      <c r="Z4016" t="s">
        <v>8</v>
      </c>
      <c r="AA4016" t="s">
        <v>8</v>
      </c>
      <c r="AB4016" t="b">
        <v>0</v>
      </c>
      <c r="AC4016" t="b">
        <v>0</v>
      </c>
      <c r="AE4016" t="b">
        <v>1</v>
      </c>
      <c r="AF4016" t="b">
        <v>0</v>
      </c>
      <c r="AG4016" t="b">
        <v>0</v>
      </c>
      <c r="AH4016" t="s">
        <v>4366</v>
      </c>
      <c r="AI4016" t="b">
        <v>0</v>
      </c>
      <c r="AK4016" t="b">
        <v>0</v>
      </c>
      <c r="AL4016" s="1">
        <v>43809</v>
      </c>
      <c r="AM4016" t="s">
        <v>162</v>
      </c>
      <c r="AN4016" s="2">
        <v>44296.95826388889</v>
      </c>
      <c r="AP4016" s="2">
        <v>43748.502071759256</v>
      </c>
      <c r="AQ4016" s="1"/>
      <c r="AS4016" t="b">
        <v>0</v>
      </c>
      <c r="AV4016" t="s">
        <v>176</v>
      </c>
      <c r="BB4016" t="s">
        <v>9861</v>
      </c>
      <c r="BD4016" t="b">
        <v>0</v>
      </c>
      <c r="BH4016" t="s">
        <v>2393</v>
      </c>
      <c r="BI4016" t="s">
        <v>549</v>
      </c>
      <c r="BL4016" t="s">
        <v>9860</v>
      </c>
      <c r="BM4016" t="s">
        <v>202</v>
      </c>
      <c r="BN4016" t="s">
        <v>2414</v>
      </c>
      <c r="BO4016" t="s">
        <v>9862</v>
      </c>
      <c r="BQ4016" t="s">
        <v>204</v>
      </c>
      <c r="BR4016" t="b">
        <v>0</v>
      </c>
      <c r="BT4016" t="b">
        <v>0</v>
      </c>
      <c r="BW4016" t="s">
        <v>103</v>
      </c>
      <c r="BX4016" t="b">
        <v>0</v>
      </c>
      <c r="BY4016" s="2">
        <v>44376.857569444444</v>
      </c>
      <c r="BZ4016" t="s">
        <v>314</v>
      </c>
      <c r="CB4016" t="b">
        <v>0</v>
      </c>
      <c r="CC4016" t="b">
        <v>1</v>
      </c>
      <c r="CF4016">
        <v>104550</v>
      </c>
      <c r="CH4016">
        <v>104550</v>
      </c>
      <c r="CI4016">
        <v>100</v>
      </c>
      <c r="CJ4016">
        <v>0</v>
      </c>
      <c r="CK4016">
        <f>YEAR(tbl_Opportunity[[#This Row],[Close Date]])</f>
        <v>2019</v>
      </c>
    </row>
    <row r="4017" spans="1:89">
      <c r="A4017" t="s">
        <v>8784</v>
      </c>
      <c r="B4017" t="b">
        <v>0</v>
      </c>
      <c r="D4017" t="b">
        <v>0</v>
      </c>
      <c r="H4017" s="1">
        <v>44112</v>
      </c>
      <c r="I4017" t="b">
        <v>1</v>
      </c>
      <c r="N4017" t="s">
        <v>345</v>
      </c>
      <c r="O4017" t="s">
        <v>3202</v>
      </c>
      <c r="P4017" t="b">
        <v>1</v>
      </c>
      <c r="Q4017" s="2">
        <v>44104.980578703704</v>
      </c>
      <c r="R4017" s="1"/>
      <c r="S4017" t="b">
        <v>0</v>
      </c>
      <c r="U4017" s="1"/>
      <c r="V4017" t="b">
        <v>0</v>
      </c>
      <c r="W4017" s="1">
        <v>43922</v>
      </c>
      <c r="X4017">
        <v>4</v>
      </c>
      <c r="Y4017">
        <v>2020</v>
      </c>
      <c r="Z4017" t="s">
        <v>8</v>
      </c>
      <c r="AA4017" t="s">
        <v>8</v>
      </c>
      <c r="AB4017" t="b">
        <v>0</v>
      </c>
      <c r="AC4017" t="b">
        <v>0</v>
      </c>
      <c r="AE4017" t="b">
        <v>1</v>
      </c>
      <c r="AF4017" t="b">
        <v>0</v>
      </c>
      <c r="AG4017" t="b">
        <v>0</v>
      </c>
      <c r="AH4017" t="s">
        <v>4366</v>
      </c>
      <c r="AI4017" t="b">
        <v>0</v>
      </c>
      <c r="AK4017" t="b">
        <v>0</v>
      </c>
      <c r="AL4017" s="1"/>
      <c r="AM4017" t="s">
        <v>162</v>
      </c>
      <c r="AN4017" s="2">
        <v>44296.95826388889</v>
      </c>
      <c r="AP4017" s="2">
        <v>44112.869004629632</v>
      </c>
      <c r="AQ4017" s="1"/>
      <c r="AS4017" t="b">
        <v>0</v>
      </c>
      <c r="AV4017" t="s">
        <v>93</v>
      </c>
      <c r="BB4017" t="s">
        <v>9863</v>
      </c>
      <c r="BD4017" t="b">
        <v>0</v>
      </c>
      <c r="BH4017" t="s">
        <v>3202</v>
      </c>
      <c r="BI4017" t="s">
        <v>1243</v>
      </c>
      <c r="BJ4017" t="s">
        <v>216</v>
      </c>
      <c r="BL4017" t="s">
        <v>8786</v>
      </c>
      <c r="BM4017" t="s">
        <v>225</v>
      </c>
      <c r="BN4017" t="s">
        <v>2414</v>
      </c>
      <c r="BQ4017" t="s">
        <v>204</v>
      </c>
      <c r="BR4017" t="b">
        <v>0</v>
      </c>
      <c r="BT4017" t="b">
        <v>0</v>
      </c>
      <c r="BW4017" t="s">
        <v>103</v>
      </c>
      <c r="BX4017" t="b">
        <v>0</v>
      </c>
      <c r="BY4017" s="2">
        <v>44376.857581018521</v>
      </c>
      <c r="BZ4017" t="s">
        <v>3204</v>
      </c>
      <c r="CB4017" t="b">
        <v>0</v>
      </c>
      <c r="CC4017" t="b">
        <v>1</v>
      </c>
      <c r="CF4017">
        <v>9980</v>
      </c>
      <c r="CH4017">
        <v>9980</v>
      </c>
      <c r="CI4017">
        <v>100</v>
      </c>
      <c r="CJ4017">
        <v>0</v>
      </c>
      <c r="CK4017">
        <f>YEAR(tbl_Opportunity[[#This Row],[Close Date]])</f>
        <v>2020</v>
      </c>
    </row>
    <row r="4018" spans="1:89">
      <c r="A4018" t="s">
        <v>245</v>
      </c>
      <c r="B4018" t="b">
        <v>0</v>
      </c>
      <c r="D4018" t="b">
        <v>0</v>
      </c>
      <c r="E4018" t="s">
        <v>4372</v>
      </c>
      <c r="H4018" s="1">
        <v>43100</v>
      </c>
      <c r="I4018" t="b">
        <v>1</v>
      </c>
      <c r="L4018" t="s">
        <v>9463</v>
      </c>
      <c r="O4018" t="s">
        <v>2137</v>
      </c>
      <c r="P4018" t="b">
        <v>1</v>
      </c>
      <c r="Q4018" s="2">
        <v>43021.774456018517</v>
      </c>
      <c r="R4018" s="1"/>
      <c r="S4018" t="b">
        <v>0</v>
      </c>
      <c r="U4018" s="1"/>
      <c r="V4018" t="b">
        <v>0</v>
      </c>
      <c r="W4018" s="1">
        <v>42826</v>
      </c>
      <c r="X4018">
        <v>4</v>
      </c>
      <c r="Y4018">
        <v>2017</v>
      </c>
      <c r="Z4018" t="s">
        <v>8</v>
      </c>
      <c r="AA4018" t="s">
        <v>8</v>
      </c>
      <c r="AB4018" t="b">
        <v>0</v>
      </c>
      <c r="AC4018" t="b">
        <v>0</v>
      </c>
      <c r="AE4018" t="b">
        <v>1</v>
      </c>
      <c r="AF4018" t="b">
        <v>0</v>
      </c>
      <c r="AG4018" t="b">
        <v>0</v>
      </c>
      <c r="AH4018" t="s">
        <v>3190</v>
      </c>
      <c r="AI4018" t="b">
        <v>0</v>
      </c>
      <c r="AK4018" t="b">
        <v>0</v>
      </c>
      <c r="AL4018" s="1">
        <v>42968</v>
      </c>
      <c r="AM4018" t="s">
        <v>162</v>
      </c>
      <c r="AN4018" s="2">
        <v>44296.95826388889</v>
      </c>
      <c r="AP4018" s="2">
        <v>43760.632268518515</v>
      </c>
      <c r="AQ4018" s="1"/>
      <c r="AS4018" t="b">
        <v>0</v>
      </c>
      <c r="AU4018" t="s">
        <v>247</v>
      </c>
      <c r="AV4018" t="s">
        <v>176</v>
      </c>
      <c r="BB4018" t="s">
        <v>9864</v>
      </c>
      <c r="BD4018" t="b">
        <v>0</v>
      </c>
      <c r="BH4018" t="s">
        <v>406</v>
      </c>
      <c r="BI4018" t="s">
        <v>200</v>
      </c>
      <c r="BJ4018" t="s">
        <v>250</v>
      </c>
      <c r="BL4018" t="s">
        <v>9463</v>
      </c>
      <c r="BM4018" t="s">
        <v>291</v>
      </c>
      <c r="BN4018" t="s">
        <v>203</v>
      </c>
      <c r="BQ4018" t="s">
        <v>204</v>
      </c>
      <c r="BR4018" t="b">
        <v>0</v>
      </c>
      <c r="BT4018" t="b">
        <v>0</v>
      </c>
      <c r="BW4018" t="s">
        <v>103</v>
      </c>
      <c r="BX4018" t="b">
        <v>0</v>
      </c>
      <c r="BY4018" s="2">
        <v>44376.857569444444</v>
      </c>
      <c r="CB4018" t="b">
        <v>0</v>
      </c>
      <c r="CC4018" t="b">
        <v>1</v>
      </c>
      <c r="CF4018">
        <v>1000</v>
      </c>
      <c r="CH4018">
        <v>1000</v>
      </c>
      <c r="CI4018">
        <v>100</v>
      </c>
      <c r="CJ4018">
        <v>0</v>
      </c>
      <c r="CK4018">
        <f>YEAR(tbl_Opportunity[[#This Row],[Close Date]])</f>
        <v>2017</v>
      </c>
    </row>
    <row r="4019" spans="1:89">
      <c r="A4019" t="s">
        <v>306</v>
      </c>
      <c r="B4019" t="b">
        <v>0</v>
      </c>
      <c r="D4019" t="b">
        <v>0</v>
      </c>
      <c r="H4019" s="1">
        <v>43035</v>
      </c>
      <c r="I4019" t="b">
        <v>1</v>
      </c>
      <c r="L4019" t="s">
        <v>9468</v>
      </c>
      <c r="O4019" t="s">
        <v>2137</v>
      </c>
      <c r="P4019" t="b">
        <v>1</v>
      </c>
      <c r="Q4019" s="2">
        <v>43046.826874999999</v>
      </c>
      <c r="R4019" s="1"/>
      <c r="S4019" t="b">
        <v>0</v>
      </c>
      <c r="U4019" s="1"/>
      <c r="V4019" t="b">
        <v>0</v>
      </c>
      <c r="W4019" s="1">
        <v>42826</v>
      </c>
      <c r="X4019">
        <v>4</v>
      </c>
      <c r="Y4019">
        <v>2017</v>
      </c>
      <c r="Z4019" t="s">
        <v>8</v>
      </c>
      <c r="AA4019" t="s">
        <v>8</v>
      </c>
      <c r="AB4019" t="b">
        <v>0</v>
      </c>
      <c r="AC4019" t="b">
        <v>0</v>
      </c>
      <c r="AE4019" t="b">
        <v>1</v>
      </c>
      <c r="AF4019" t="b">
        <v>0</v>
      </c>
      <c r="AG4019" t="b">
        <v>0</v>
      </c>
      <c r="AH4019" t="s">
        <v>4366</v>
      </c>
      <c r="AI4019" t="b">
        <v>0</v>
      </c>
      <c r="AK4019" t="b">
        <v>0</v>
      </c>
      <c r="AL4019" s="1">
        <v>43024</v>
      </c>
      <c r="AM4019" t="s">
        <v>162</v>
      </c>
      <c r="AN4019" s="2">
        <v>44296.95826388889</v>
      </c>
      <c r="AP4019" s="2">
        <v>43169.630393518521</v>
      </c>
      <c r="AQ4019" s="1"/>
      <c r="AS4019" t="b">
        <v>0</v>
      </c>
      <c r="AU4019" t="s">
        <v>247</v>
      </c>
      <c r="AV4019" t="s">
        <v>93</v>
      </c>
      <c r="BB4019" t="s">
        <v>9865</v>
      </c>
      <c r="BD4019" t="b">
        <v>0</v>
      </c>
      <c r="BH4019" t="s">
        <v>272</v>
      </c>
      <c r="BI4019" t="s">
        <v>200</v>
      </c>
      <c r="BJ4019" t="s">
        <v>250</v>
      </c>
      <c r="BL4019" t="s">
        <v>9468</v>
      </c>
      <c r="BM4019" t="s">
        <v>291</v>
      </c>
      <c r="BN4019" t="s">
        <v>203</v>
      </c>
      <c r="BQ4019" t="s">
        <v>204</v>
      </c>
      <c r="BR4019" t="b">
        <v>0</v>
      </c>
      <c r="BT4019" t="b">
        <v>0</v>
      </c>
      <c r="BW4019" t="s">
        <v>103</v>
      </c>
      <c r="BX4019" t="b">
        <v>0</v>
      </c>
      <c r="BY4019" s="2">
        <v>44376.857569444444</v>
      </c>
      <c r="CB4019" t="b">
        <v>0</v>
      </c>
      <c r="CC4019" t="b">
        <v>1</v>
      </c>
      <c r="CF4019">
        <v>600</v>
      </c>
      <c r="CH4019">
        <v>600</v>
      </c>
      <c r="CI4019">
        <v>100</v>
      </c>
      <c r="CJ4019">
        <v>0</v>
      </c>
      <c r="CK4019">
        <f>YEAR(tbl_Opportunity[[#This Row],[Close Date]])</f>
        <v>2017</v>
      </c>
    </row>
    <row r="4020" spans="1:89">
      <c r="A4020" t="s">
        <v>489</v>
      </c>
      <c r="B4020" t="b">
        <v>0</v>
      </c>
      <c r="D4020" t="b">
        <v>0</v>
      </c>
      <c r="E4020" t="s">
        <v>9866</v>
      </c>
      <c r="H4020" s="1">
        <v>43465</v>
      </c>
      <c r="I4020" t="b">
        <v>1</v>
      </c>
      <c r="L4020" t="s">
        <v>9867</v>
      </c>
      <c r="O4020" t="s">
        <v>272</v>
      </c>
      <c r="P4020" t="b">
        <v>1</v>
      </c>
      <c r="Q4020" s="2">
        <v>43420.783229166664</v>
      </c>
      <c r="R4020" s="1"/>
      <c r="S4020" t="b">
        <v>0</v>
      </c>
      <c r="U4020" s="1"/>
      <c r="V4020" t="b">
        <v>0</v>
      </c>
      <c r="W4020" s="1">
        <v>43191</v>
      </c>
      <c r="X4020">
        <v>4</v>
      </c>
      <c r="Y4020">
        <v>2018</v>
      </c>
      <c r="Z4020" t="s">
        <v>8</v>
      </c>
      <c r="AA4020" t="s">
        <v>8</v>
      </c>
      <c r="AB4020" t="b">
        <v>0</v>
      </c>
      <c r="AC4020" t="b">
        <v>0</v>
      </c>
      <c r="AE4020" t="b">
        <v>1</v>
      </c>
      <c r="AF4020" t="b">
        <v>0</v>
      </c>
      <c r="AG4020" t="b">
        <v>0</v>
      </c>
      <c r="AH4020" t="s">
        <v>4366</v>
      </c>
      <c r="AI4020" t="b">
        <v>0</v>
      </c>
      <c r="AK4020" t="b">
        <v>0</v>
      </c>
      <c r="AL4020" s="1">
        <v>43369</v>
      </c>
      <c r="AM4020" t="s">
        <v>162</v>
      </c>
      <c r="AN4020" s="2">
        <v>44296.95826388889</v>
      </c>
      <c r="AP4020" s="2">
        <v>43556.679594907408</v>
      </c>
      <c r="AQ4020" s="1"/>
      <c r="AS4020" t="b">
        <v>0</v>
      </c>
      <c r="AV4020" t="s">
        <v>2956</v>
      </c>
      <c r="BB4020" t="s">
        <v>9868</v>
      </c>
      <c r="BD4020" t="b">
        <v>0</v>
      </c>
      <c r="BH4020" t="s">
        <v>215</v>
      </c>
      <c r="BI4020" t="s">
        <v>200</v>
      </c>
      <c r="BJ4020" t="s">
        <v>247</v>
      </c>
      <c r="BL4020" t="s">
        <v>9867</v>
      </c>
      <c r="BM4020" t="s">
        <v>291</v>
      </c>
      <c r="BN4020" t="s">
        <v>203</v>
      </c>
      <c r="BQ4020" t="s">
        <v>204</v>
      </c>
      <c r="BR4020" t="b">
        <v>0</v>
      </c>
      <c r="BT4020" t="b">
        <v>0</v>
      </c>
      <c r="BW4020" t="s">
        <v>103</v>
      </c>
      <c r="BX4020" t="b">
        <v>0</v>
      </c>
      <c r="BY4020" s="2">
        <v>44376.857569444444</v>
      </c>
      <c r="BZ4020" t="s">
        <v>217</v>
      </c>
      <c r="CB4020" t="b">
        <v>0</v>
      </c>
      <c r="CC4020" t="b">
        <v>1</v>
      </c>
      <c r="CF4020">
        <v>6945</v>
      </c>
      <c r="CH4020">
        <v>6945</v>
      </c>
      <c r="CI4020">
        <v>100</v>
      </c>
      <c r="CJ4020">
        <v>0</v>
      </c>
      <c r="CK4020">
        <f>YEAR(tbl_Opportunity[[#This Row],[Close Date]])</f>
        <v>2018</v>
      </c>
    </row>
    <row r="4021" spans="1:89">
      <c r="A4021" t="s">
        <v>6538</v>
      </c>
      <c r="B4021" t="b">
        <v>0</v>
      </c>
      <c r="D4021" t="b">
        <v>0</v>
      </c>
      <c r="E4021" t="s">
        <v>2947</v>
      </c>
      <c r="H4021" s="1">
        <v>44186</v>
      </c>
      <c r="I4021" t="b">
        <v>1</v>
      </c>
      <c r="L4021" t="s">
        <v>9067</v>
      </c>
      <c r="O4021" t="s">
        <v>272</v>
      </c>
      <c r="P4021" t="b">
        <v>1</v>
      </c>
      <c r="Q4021" s="2">
        <v>44175.581597222219</v>
      </c>
      <c r="R4021" s="1"/>
      <c r="S4021" t="b">
        <v>0</v>
      </c>
      <c r="U4021" s="1"/>
      <c r="V4021" t="b">
        <v>0</v>
      </c>
      <c r="W4021" s="1">
        <v>43922</v>
      </c>
      <c r="X4021">
        <v>4</v>
      </c>
      <c r="Y4021">
        <v>2020</v>
      </c>
      <c r="Z4021" t="s">
        <v>8</v>
      </c>
      <c r="AA4021" t="s">
        <v>8</v>
      </c>
      <c r="AB4021" t="b">
        <v>0</v>
      </c>
      <c r="AC4021" t="b">
        <v>0</v>
      </c>
      <c r="AE4021" t="b">
        <v>1</v>
      </c>
      <c r="AF4021" t="b">
        <v>0</v>
      </c>
      <c r="AG4021" t="b">
        <v>0</v>
      </c>
      <c r="AH4021" t="s">
        <v>4366</v>
      </c>
      <c r="AI4021" t="b">
        <v>0</v>
      </c>
      <c r="AK4021" t="b">
        <v>0</v>
      </c>
      <c r="AL4021" s="1">
        <v>44186</v>
      </c>
      <c r="AM4021" t="s">
        <v>162</v>
      </c>
      <c r="AN4021" s="2">
        <v>44296.95826388889</v>
      </c>
      <c r="AP4021" s="2">
        <v>44186.873495370368</v>
      </c>
      <c r="AQ4021" s="1"/>
      <c r="AS4021" t="b">
        <v>0</v>
      </c>
      <c r="AV4021" t="s">
        <v>93</v>
      </c>
      <c r="BB4021" t="s">
        <v>9869</v>
      </c>
      <c r="BD4021" t="b">
        <v>0</v>
      </c>
      <c r="BH4021" t="s">
        <v>272</v>
      </c>
      <c r="BI4021" t="s">
        <v>1243</v>
      </c>
      <c r="BJ4021" t="s">
        <v>196</v>
      </c>
      <c r="BL4021" t="s">
        <v>9067</v>
      </c>
      <c r="BM4021" t="s">
        <v>291</v>
      </c>
      <c r="BN4021" t="s">
        <v>203</v>
      </c>
      <c r="BQ4021" t="s">
        <v>204</v>
      </c>
      <c r="BR4021" t="b">
        <v>0</v>
      </c>
      <c r="BT4021" t="b">
        <v>0</v>
      </c>
      <c r="BW4021" t="s">
        <v>103</v>
      </c>
      <c r="BX4021" t="b">
        <v>0</v>
      </c>
      <c r="BY4021" s="2">
        <v>44376.857581018521</v>
      </c>
      <c r="CB4021" t="b">
        <v>0</v>
      </c>
      <c r="CC4021" t="b">
        <v>1</v>
      </c>
      <c r="CF4021">
        <v>1390</v>
      </c>
      <c r="CH4021">
        <v>1390</v>
      </c>
      <c r="CI4021">
        <v>100</v>
      </c>
      <c r="CJ4021">
        <v>0</v>
      </c>
      <c r="CK4021">
        <f>YEAR(tbl_Opportunity[[#This Row],[Close Date]])</f>
        <v>2020</v>
      </c>
    </row>
    <row r="4022" spans="1:89">
      <c r="A4022" t="s">
        <v>6549</v>
      </c>
      <c r="B4022" t="b">
        <v>0</v>
      </c>
      <c r="D4022" t="b">
        <v>0</v>
      </c>
      <c r="E4022" t="s">
        <v>2947</v>
      </c>
      <c r="H4022" s="1">
        <v>44144</v>
      </c>
      <c r="I4022" t="b">
        <v>1</v>
      </c>
      <c r="L4022" t="s">
        <v>9537</v>
      </c>
      <c r="O4022" t="s">
        <v>272</v>
      </c>
      <c r="P4022" t="b">
        <v>1</v>
      </c>
      <c r="Q4022" s="2">
        <v>44109.559212962966</v>
      </c>
      <c r="R4022" s="1"/>
      <c r="S4022" t="b">
        <v>0</v>
      </c>
      <c r="U4022" s="1"/>
      <c r="V4022" t="b">
        <v>0</v>
      </c>
      <c r="W4022" s="1">
        <v>43922</v>
      </c>
      <c r="X4022">
        <v>4</v>
      </c>
      <c r="Y4022">
        <v>2020</v>
      </c>
      <c r="Z4022" t="s">
        <v>8</v>
      </c>
      <c r="AA4022" t="s">
        <v>8</v>
      </c>
      <c r="AB4022" t="b">
        <v>0</v>
      </c>
      <c r="AC4022" t="b">
        <v>0</v>
      </c>
      <c r="AE4022" t="b">
        <v>1</v>
      </c>
      <c r="AF4022" t="b">
        <v>0</v>
      </c>
      <c r="AG4022" t="b">
        <v>0</v>
      </c>
      <c r="AH4022" t="s">
        <v>4366</v>
      </c>
      <c r="AI4022" t="b">
        <v>0</v>
      </c>
      <c r="AK4022" t="b">
        <v>0</v>
      </c>
      <c r="AL4022" s="1">
        <v>44140</v>
      </c>
      <c r="AM4022" t="s">
        <v>162</v>
      </c>
      <c r="AN4022" s="2">
        <v>44296.95826388889</v>
      </c>
      <c r="AP4022" s="2">
        <v>44158.706006944441</v>
      </c>
      <c r="AQ4022" s="1"/>
      <c r="AS4022" t="b">
        <v>0</v>
      </c>
      <c r="AV4022" t="s">
        <v>93</v>
      </c>
      <c r="BB4022" t="s">
        <v>9870</v>
      </c>
      <c r="BD4022" t="b">
        <v>0</v>
      </c>
      <c r="BH4022" t="s">
        <v>272</v>
      </c>
      <c r="BI4022" t="s">
        <v>1243</v>
      </c>
      <c r="BJ4022" t="s">
        <v>216</v>
      </c>
      <c r="BL4022" t="s">
        <v>9537</v>
      </c>
      <c r="BM4022" t="s">
        <v>291</v>
      </c>
      <c r="BN4022" t="s">
        <v>203</v>
      </c>
      <c r="BQ4022" t="s">
        <v>204</v>
      </c>
      <c r="BR4022" t="b">
        <v>0</v>
      </c>
      <c r="BT4022" t="b">
        <v>0</v>
      </c>
      <c r="BW4022" t="s">
        <v>103</v>
      </c>
      <c r="BX4022" t="b">
        <v>0</v>
      </c>
      <c r="BY4022" s="2">
        <v>44376.857581018521</v>
      </c>
      <c r="CB4022" t="b">
        <v>0</v>
      </c>
      <c r="CC4022" t="b">
        <v>1</v>
      </c>
      <c r="CF4022">
        <v>1390</v>
      </c>
      <c r="CH4022">
        <v>1390</v>
      </c>
      <c r="CI4022">
        <v>100</v>
      </c>
      <c r="CJ4022">
        <v>0</v>
      </c>
      <c r="CK4022">
        <f>YEAR(tbl_Opportunity[[#This Row],[Close Date]])</f>
        <v>2020</v>
      </c>
    </row>
    <row r="4023" spans="1:89">
      <c r="A4023" t="s">
        <v>2286</v>
      </c>
      <c r="B4023" t="b">
        <v>0</v>
      </c>
      <c r="D4023" t="b">
        <v>0</v>
      </c>
      <c r="E4023" t="s">
        <v>6068</v>
      </c>
      <c r="H4023" s="1">
        <v>43384</v>
      </c>
      <c r="I4023" t="b">
        <v>1</v>
      </c>
      <c r="L4023" t="s">
        <v>6852</v>
      </c>
      <c r="O4023" t="s">
        <v>5716</v>
      </c>
      <c r="P4023" t="b">
        <v>1</v>
      </c>
      <c r="Q4023" s="2">
        <v>43243.783958333333</v>
      </c>
      <c r="R4023" s="1"/>
      <c r="S4023" t="b">
        <v>0</v>
      </c>
      <c r="U4023" s="1"/>
      <c r="V4023" t="b">
        <v>0</v>
      </c>
      <c r="W4023" s="1">
        <v>43191</v>
      </c>
      <c r="X4023">
        <v>4</v>
      </c>
      <c r="Y4023">
        <v>2018</v>
      </c>
      <c r="Z4023" t="s">
        <v>8</v>
      </c>
      <c r="AA4023" t="s">
        <v>8</v>
      </c>
      <c r="AB4023" t="b">
        <v>0</v>
      </c>
      <c r="AC4023" t="b">
        <v>0</v>
      </c>
      <c r="AE4023" t="b">
        <v>1</v>
      </c>
      <c r="AF4023" t="b">
        <v>0</v>
      </c>
      <c r="AG4023" t="b">
        <v>0</v>
      </c>
      <c r="AH4023" t="s">
        <v>4366</v>
      </c>
      <c r="AI4023" t="b">
        <v>0</v>
      </c>
      <c r="AJ4023" t="s">
        <v>211</v>
      </c>
      <c r="AK4023" t="b">
        <v>0</v>
      </c>
      <c r="AL4023" s="1">
        <v>43334</v>
      </c>
      <c r="AM4023" t="s">
        <v>162</v>
      </c>
      <c r="AN4023" s="2">
        <v>44296.95826388889</v>
      </c>
      <c r="AP4023" s="2">
        <v>43384.775949074072</v>
      </c>
      <c r="AQ4023" s="1"/>
      <c r="AS4023" t="b">
        <v>0</v>
      </c>
      <c r="AV4023" t="s">
        <v>2820</v>
      </c>
      <c r="BB4023" t="s">
        <v>9871</v>
      </c>
      <c r="BD4023" t="b">
        <v>0</v>
      </c>
      <c r="BH4023" t="s">
        <v>260</v>
      </c>
      <c r="BI4023" t="s">
        <v>200</v>
      </c>
      <c r="BJ4023" t="s">
        <v>216</v>
      </c>
      <c r="BL4023" t="s">
        <v>6852</v>
      </c>
      <c r="BM4023" t="s">
        <v>202</v>
      </c>
      <c r="BN4023" t="s">
        <v>203</v>
      </c>
      <c r="BQ4023" t="s">
        <v>204</v>
      </c>
      <c r="BR4023" t="b">
        <v>0</v>
      </c>
      <c r="BT4023" t="b">
        <v>0</v>
      </c>
      <c r="BW4023" t="s">
        <v>103</v>
      </c>
      <c r="BX4023" t="b">
        <v>0</v>
      </c>
      <c r="BY4023" s="2">
        <v>44376.857569444444</v>
      </c>
      <c r="CB4023" t="b">
        <v>0</v>
      </c>
      <c r="CC4023" t="b">
        <v>1</v>
      </c>
      <c r="CF4023">
        <v>82600</v>
      </c>
      <c r="CH4023">
        <v>82600</v>
      </c>
      <c r="CI4023">
        <v>100</v>
      </c>
      <c r="CJ4023">
        <v>0</v>
      </c>
      <c r="CK4023">
        <f>YEAR(tbl_Opportunity[[#This Row],[Close Date]])</f>
        <v>2018</v>
      </c>
    </row>
    <row r="4024" spans="1:89">
      <c r="A4024" t="s">
        <v>5706</v>
      </c>
      <c r="B4024" t="b">
        <v>0</v>
      </c>
      <c r="D4024" t="b">
        <v>0</v>
      </c>
      <c r="H4024" s="1">
        <v>43091</v>
      </c>
      <c r="I4024" t="b">
        <v>1</v>
      </c>
      <c r="L4024" t="s">
        <v>5707</v>
      </c>
      <c r="O4024" t="s">
        <v>2137</v>
      </c>
      <c r="P4024" t="b">
        <v>1</v>
      </c>
      <c r="Q4024" s="2">
        <v>43031.805532407408</v>
      </c>
      <c r="R4024" s="1"/>
      <c r="S4024" t="b">
        <v>0</v>
      </c>
      <c r="U4024" s="1"/>
      <c r="V4024" t="b">
        <v>0</v>
      </c>
      <c r="W4024" s="1">
        <v>42826</v>
      </c>
      <c r="X4024">
        <v>4</v>
      </c>
      <c r="Y4024">
        <v>2017</v>
      </c>
      <c r="Z4024" t="s">
        <v>8</v>
      </c>
      <c r="AA4024" t="s">
        <v>8</v>
      </c>
      <c r="AB4024" t="b">
        <v>0</v>
      </c>
      <c r="AC4024" t="b">
        <v>0</v>
      </c>
      <c r="AE4024" t="b">
        <v>1</v>
      </c>
      <c r="AF4024" t="b">
        <v>0</v>
      </c>
      <c r="AG4024" t="b">
        <v>0</v>
      </c>
      <c r="AH4024" t="s">
        <v>4366</v>
      </c>
      <c r="AI4024" t="b">
        <v>0</v>
      </c>
      <c r="AJ4024" t="s">
        <v>211</v>
      </c>
      <c r="AK4024" t="b">
        <v>0</v>
      </c>
      <c r="AL4024" s="1">
        <v>43054</v>
      </c>
      <c r="AM4024" t="s">
        <v>162</v>
      </c>
      <c r="AN4024" s="2">
        <v>44296.95826388889</v>
      </c>
      <c r="AP4024" s="2">
        <v>43169.630393518521</v>
      </c>
      <c r="AQ4024" s="1"/>
      <c r="AS4024" t="b">
        <v>0</v>
      </c>
      <c r="AU4024" t="s">
        <v>216</v>
      </c>
      <c r="AV4024" t="s">
        <v>93</v>
      </c>
      <c r="BB4024" t="s">
        <v>9872</v>
      </c>
      <c r="BD4024" t="b">
        <v>0</v>
      </c>
      <c r="BH4024" t="s">
        <v>260</v>
      </c>
      <c r="BI4024" t="s">
        <v>200</v>
      </c>
      <c r="BJ4024" t="s">
        <v>216</v>
      </c>
      <c r="BL4024" t="s">
        <v>5707</v>
      </c>
      <c r="BM4024" t="s">
        <v>202</v>
      </c>
      <c r="BN4024" t="s">
        <v>203</v>
      </c>
      <c r="BQ4024" t="s">
        <v>204</v>
      </c>
      <c r="BR4024" t="b">
        <v>0</v>
      </c>
      <c r="BT4024" t="b">
        <v>0</v>
      </c>
      <c r="BW4024" t="s">
        <v>103</v>
      </c>
      <c r="BX4024" t="b">
        <v>0</v>
      </c>
      <c r="BY4024" s="2">
        <v>44376.857569444444</v>
      </c>
      <c r="CB4024" t="b">
        <v>0</v>
      </c>
      <c r="CC4024" t="b">
        <v>1</v>
      </c>
      <c r="CF4024">
        <v>57650</v>
      </c>
      <c r="CH4024">
        <v>57650</v>
      </c>
      <c r="CI4024">
        <v>100</v>
      </c>
      <c r="CJ4024">
        <v>0</v>
      </c>
      <c r="CK4024">
        <f>YEAR(tbl_Opportunity[[#This Row],[Close Date]])</f>
        <v>2017</v>
      </c>
    </row>
    <row r="4025" spans="1:89">
      <c r="A4025" t="s">
        <v>306</v>
      </c>
      <c r="B4025" t="b">
        <v>0</v>
      </c>
      <c r="D4025" t="b">
        <v>0</v>
      </c>
      <c r="H4025" s="1">
        <v>43441</v>
      </c>
      <c r="I4025" t="b">
        <v>1</v>
      </c>
      <c r="L4025" t="s">
        <v>9873</v>
      </c>
      <c r="O4025" t="s">
        <v>2137</v>
      </c>
      <c r="P4025" t="b">
        <v>1</v>
      </c>
      <c r="Q4025" s="2">
        <v>43250.75068287037</v>
      </c>
      <c r="R4025" s="1"/>
      <c r="S4025" t="b">
        <v>0</v>
      </c>
      <c r="U4025" s="1"/>
      <c r="V4025" t="b">
        <v>0</v>
      </c>
      <c r="W4025" s="1">
        <v>43191</v>
      </c>
      <c r="X4025">
        <v>4</v>
      </c>
      <c r="Y4025">
        <v>2018</v>
      </c>
      <c r="Z4025" t="s">
        <v>8</v>
      </c>
      <c r="AA4025" t="s">
        <v>8</v>
      </c>
      <c r="AB4025" t="b">
        <v>0</v>
      </c>
      <c r="AC4025" t="b">
        <v>0</v>
      </c>
      <c r="AE4025" t="b">
        <v>1</v>
      </c>
      <c r="AF4025" t="b">
        <v>0</v>
      </c>
      <c r="AG4025" t="b">
        <v>0</v>
      </c>
      <c r="AH4025" t="s">
        <v>4366</v>
      </c>
      <c r="AI4025" t="b">
        <v>0</v>
      </c>
      <c r="AJ4025" t="s">
        <v>211</v>
      </c>
      <c r="AK4025" t="b">
        <v>0</v>
      </c>
      <c r="AL4025" s="1">
        <v>43385</v>
      </c>
      <c r="AM4025" t="s">
        <v>162</v>
      </c>
      <c r="AN4025" s="2">
        <v>44297.8278587963</v>
      </c>
      <c r="AP4025" s="2">
        <v>43444.114664351851</v>
      </c>
      <c r="AQ4025" s="1"/>
      <c r="AS4025" t="b">
        <v>0</v>
      </c>
      <c r="AV4025" t="s">
        <v>153</v>
      </c>
      <c r="BB4025" t="s">
        <v>9874</v>
      </c>
      <c r="BD4025" t="b">
        <v>0</v>
      </c>
      <c r="BH4025" t="s">
        <v>215</v>
      </c>
      <c r="BI4025" t="s">
        <v>200</v>
      </c>
      <c r="BJ4025" t="s">
        <v>216</v>
      </c>
      <c r="BL4025" t="s">
        <v>9875</v>
      </c>
      <c r="BM4025" t="s">
        <v>202</v>
      </c>
      <c r="BN4025" t="s">
        <v>203</v>
      </c>
      <c r="BQ4025" t="s">
        <v>204</v>
      </c>
      <c r="BR4025" t="b">
        <v>0</v>
      </c>
      <c r="BT4025" t="b">
        <v>0</v>
      </c>
      <c r="BW4025" t="s">
        <v>103</v>
      </c>
      <c r="BX4025" t="b">
        <v>0</v>
      </c>
      <c r="BY4025" s="2">
        <v>44376.857569444444</v>
      </c>
      <c r="BZ4025" t="s">
        <v>217</v>
      </c>
      <c r="CB4025" t="b">
        <v>0</v>
      </c>
      <c r="CC4025" t="b">
        <v>1</v>
      </c>
      <c r="CF4025">
        <v>72600</v>
      </c>
      <c r="CH4025">
        <v>72600</v>
      </c>
      <c r="CI4025">
        <v>100</v>
      </c>
      <c r="CJ4025">
        <v>0</v>
      </c>
      <c r="CK4025">
        <f>YEAR(tbl_Opportunity[[#This Row],[Close Date]])</f>
        <v>2018</v>
      </c>
    </row>
    <row r="4026" spans="1:89">
      <c r="A4026" t="s">
        <v>465</v>
      </c>
      <c r="B4026" t="b">
        <v>0</v>
      </c>
      <c r="D4026" t="b">
        <v>0</v>
      </c>
      <c r="E4026" t="s">
        <v>2936</v>
      </c>
      <c r="H4026" s="1">
        <v>43434</v>
      </c>
      <c r="I4026" t="b">
        <v>1</v>
      </c>
      <c r="L4026" t="s">
        <v>5710</v>
      </c>
      <c r="O4026" t="s">
        <v>272</v>
      </c>
      <c r="P4026" t="b">
        <v>1</v>
      </c>
      <c r="Q4026" s="2">
        <v>43410.944872685184</v>
      </c>
      <c r="R4026" s="1"/>
      <c r="S4026" t="b">
        <v>0</v>
      </c>
      <c r="U4026" s="1"/>
      <c r="V4026" t="b">
        <v>0</v>
      </c>
      <c r="W4026" s="1">
        <v>43191</v>
      </c>
      <c r="X4026">
        <v>4</v>
      </c>
      <c r="Y4026">
        <v>2018</v>
      </c>
      <c r="Z4026" t="s">
        <v>8</v>
      </c>
      <c r="AA4026" t="s">
        <v>8</v>
      </c>
      <c r="AB4026" t="b">
        <v>0</v>
      </c>
      <c r="AC4026" t="b">
        <v>0</v>
      </c>
      <c r="AE4026" t="b">
        <v>1</v>
      </c>
      <c r="AF4026" t="b">
        <v>0</v>
      </c>
      <c r="AG4026" t="b">
        <v>0</v>
      </c>
      <c r="AH4026" t="s">
        <v>4366</v>
      </c>
      <c r="AI4026" t="b">
        <v>0</v>
      </c>
      <c r="AJ4026" t="s">
        <v>462</v>
      </c>
      <c r="AK4026" t="b">
        <v>0</v>
      </c>
      <c r="AL4026" s="1">
        <v>43410</v>
      </c>
      <c r="AM4026" t="s">
        <v>162</v>
      </c>
      <c r="AN4026" s="2">
        <v>44296.95826388889</v>
      </c>
      <c r="AP4026" s="2">
        <v>43444.113668981481</v>
      </c>
      <c r="AQ4026" s="1"/>
      <c r="AS4026" t="b">
        <v>0</v>
      </c>
      <c r="AU4026" t="s">
        <v>216</v>
      </c>
      <c r="AV4026" t="s">
        <v>2820</v>
      </c>
      <c r="BB4026" t="s">
        <v>9876</v>
      </c>
      <c r="BD4026" t="b">
        <v>0</v>
      </c>
      <c r="BH4026" t="s">
        <v>260</v>
      </c>
      <c r="BI4026" t="s">
        <v>200</v>
      </c>
      <c r="BJ4026" t="s">
        <v>216</v>
      </c>
      <c r="BL4026" t="s">
        <v>5710</v>
      </c>
      <c r="BM4026" t="s">
        <v>202</v>
      </c>
      <c r="BN4026" t="s">
        <v>203</v>
      </c>
      <c r="BQ4026" t="s">
        <v>204</v>
      </c>
      <c r="BR4026" t="b">
        <v>0</v>
      </c>
      <c r="BT4026" t="b">
        <v>0</v>
      </c>
      <c r="BW4026" t="s">
        <v>103</v>
      </c>
      <c r="BX4026" t="b">
        <v>0</v>
      </c>
      <c r="BY4026" s="2">
        <v>44376.857569444444</v>
      </c>
      <c r="CB4026" t="b">
        <v>0</v>
      </c>
      <c r="CC4026" t="b">
        <v>1</v>
      </c>
      <c r="CF4026">
        <v>77200</v>
      </c>
      <c r="CH4026">
        <v>77200</v>
      </c>
      <c r="CI4026">
        <v>100</v>
      </c>
      <c r="CJ4026">
        <v>0</v>
      </c>
      <c r="CK4026">
        <f>YEAR(tbl_Opportunity[[#This Row],[Close Date]])</f>
        <v>2018</v>
      </c>
    </row>
    <row r="4027" spans="1:89">
      <c r="A4027" t="s">
        <v>6674</v>
      </c>
      <c r="B4027" t="b">
        <v>0</v>
      </c>
      <c r="D4027" t="b">
        <v>0</v>
      </c>
      <c r="H4027" s="1">
        <v>43382</v>
      </c>
      <c r="I4027" t="b">
        <v>1</v>
      </c>
      <c r="L4027" t="s">
        <v>9480</v>
      </c>
      <c r="O4027" t="s">
        <v>2137</v>
      </c>
      <c r="P4027" t="b">
        <v>1</v>
      </c>
      <c r="Q4027" s="2">
        <v>43118.792094907411</v>
      </c>
      <c r="R4027" s="1"/>
      <c r="S4027" t="b">
        <v>0</v>
      </c>
      <c r="U4027" s="1"/>
      <c r="V4027" t="b">
        <v>0</v>
      </c>
      <c r="W4027" s="1">
        <v>43191</v>
      </c>
      <c r="X4027">
        <v>4</v>
      </c>
      <c r="Y4027">
        <v>2018</v>
      </c>
      <c r="Z4027" t="s">
        <v>8</v>
      </c>
      <c r="AA4027" t="s">
        <v>8</v>
      </c>
      <c r="AB4027" t="b">
        <v>0</v>
      </c>
      <c r="AC4027" t="b">
        <v>0</v>
      </c>
      <c r="AE4027" t="b">
        <v>1</v>
      </c>
      <c r="AF4027" t="b">
        <v>0</v>
      </c>
      <c r="AG4027" t="b">
        <v>0</v>
      </c>
      <c r="AH4027" t="s">
        <v>5147</v>
      </c>
      <c r="AI4027" t="b">
        <v>0</v>
      </c>
      <c r="AJ4027" t="s">
        <v>195</v>
      </c>
      <c r="AK4027" t="b">
        <v>0</v>
      </c>
      <c r="AL4027" s="1"/>
      <c r="AM4027" t="s">
        <v>162</v>
      </c>
      <c r="AN4027" s="2">
        <v>44297.8278587963</v>
      </c>
      <c r="AP4027" s="2">
        <v>43383.075243055559</v>
      </c>
      <c r="AQ4027" s="1"/>
      <c r="AS4027" t="b">
        <v>0</v>
      </c>
      <c r="AV4027" t="s">
        <v>153</v>
      </c>
      <c r="BB4027" t="s">
        <v>9877</v>
      </c>
      <c r="BD4027" t="b">
        <v>0</v>
      </c>
      <c r="BH4027" t="s">
        <v>215</v>
      </c>
      <c r="BI4027" t="s">
        <v>200</v>
      </c>
      <c r="BJ4027" t="s">
        <v>105</v>
      </c>
      <c r="BL4027" t="s">
        <v>9480</v>
      </c>
      <c r="BM4027" t="s">
        <v>202</v>
      </c>
      <c r="BN4027" t="s">
        <v>203</v>
      </c>
      <c r="BQ4027" t="s">
        <v>204</v>
      </c>
      <c r="BR4027" t="b">
        <v>0</v>
      </c>
      <c r="BT4027" t="b">
        <v>0</v>
      </c>
      <c r="BW4027" t="s">
        <v>103</v>
      </c>
      <c r="BX4027" t="b">
        <v>0</v>
      </c>
      <c r="BY4027" s="2">
        <v>44376.857569444444</v>
      </c>
      <c r="BZ4027" t="s">
        <v>217</v>
      </c>
      <c r="CB4027" t="b">
        <v>0</v>
      </c>
      <c r="CC4027" t="b">
        <v>1</v>
      </c>
      <c r="CF4027">
        <v>50650</v>
      </c>
      <c r="CH4027">
        <v>50650</v>
      </c>
      <c r="CI4027">
        <v>100</v>
      </c>
      <c r="CJ4027">
        <v>0</v>
      </c>
      <c r="CK4027">
        <f>YEAR(tbl_Opportunity[[#This Row],[Close Date]])</f>
        <v>2018</v>
      </c>
    </row>
    <row r="4028" spans="1:89">
      <c r="A4028" t="s">
        <v>9878</v>
      </c>
      <c r="B4028" t="b">
        <v>0</v>
      </c>
      <c r="D4028" t="b">
        <v>0</v>
      </c>
      <c r="H4028" s="1">
        <v>43810</v>
      </c>
      <c r="I4028" t="b">
        <v>1</v>
      </c>
      <c r="L4028" t="s">
        <v>9879</v>
      </c>
      <c r="O4028" t="s">
        <v>272</v>
      </c>
      <c r="P4028" t="b">
        <v>1</v>
      </c>
      <c r="Q4028" s="2">
        <v>43802.803194444445</v>
      </c>
      <c r="R4028" s="1"/>
      <c r="S4028" t="b">
        <v>0</v>
      </c>
      <c r="U4028" s="1"/>
      <c r="V4028" t="b">
        <v>0</v>
      </c>
      <c r="W4028" s="1">
        <v>43556</v>
      </c>
      <c r="X4028">
        <v>4</v>
      </c>
      <c r="Y4028">
        <v>2019</v>
      </c>
      <c r="Z4028" t="s">
        <v>8</v>
      </c>
      <c r="AA4028" t="s">
        <v>8</v>
      </c>
      <c r="AB4028" t="b">
        <v>0</v>
      </c>
      <c r="AC4028" t="b">
        <v>0</v>
      </c>
      <c r="AE4028" t="b">
        <v>1</v>
      </c>
      <c r="AF4028" t="b">
        <v>0</v>
      </c>
      <c r="AG4028" t="b">
        <v>0</v>
      </c>
      <c r="AH4028" t="s">
        <v>105</v>
      </c>
      <c r="AI4028" t="b">
        <v>0</v>
      </c>
      <c r="AJ4028" t="s">
        <v>574</v>
      </c>
      <c r="AK4028" t="b">
        <v>0</v>
      </c>
      <c r="AL4028" s="1"/>
      <c r="AM4028" t="s">
        <v>162</v>
      </c>
      <c r="AN4028" s="2">
        <v>44296.95826388889</v>
      </c>
      <c r="AP4028" s="2">
        <v>43826.861840277779</v>
      </c>
      <c r="AQ4028" s="1"/>
      <c r="AS4028" t="b">
        <v>0</v>
      </c>
      <c r="AV4028" t="s">
        <v>93</v>
      </c>
      <c r="AY4028" t="s">
        <v>1407</v>
      </c>
      <c r="BB4028" t="s">
        <v>9880</v>
      </c>
      <c r="BD4028" t="b">
        <v>0</v>
      </c>
      <c r="BH4028" t="s">
        <v>2894</v>
      </c>
      <c r="BI4028" t="s">
        <v>549</v>
      </c>
      <c r="BJ4028" t="s">
        <v>105</v>
      </c>
      <c r="BL4028" t="s">
        <v>9879</v>
      </c>
      <c r="BM4028" t="s">
        <v>202</v>
      </c>
      <c r="BN4028" t="s">
        <v>203</v>
      </c>
      <c r="BQ4028" t="s">
        <v>204</v>
      </c>
      <c r="BR4028" t="b">
        <v>0</v>
      </c>
      <c r="BT4028" t="b">
        <v>0</v>
      </c>
      <c r="BW4028" t="s">
        <v>103</v>
      </c>
      <c r="BX4028" t="b">
        <v>0</v>
      </c>
      <c r="BY4028" s="2">
        <v>44376.857581018521</v>
      </c>
      <c r="BZ4028" t="s">
        <v>1792</v>
      </c>
      <c r="CB4028" t="b">
        <v>0</v>
      </c>
      <c r="CC4028" t="b">
        <v>1</v>
      </c>
      <c r="CF4028">
        <v>54675</v>
      </c>
      <c r="CH4028">
        <v>54675</v>
      </c>
      <c r="CI4028">
        <v>100</v>
      </c>
      <c r="CJ4028">
        <v>0</v>
      </c>
      <c r="CK4028">
        <f>YEAR(tbl_Opportunity[[#This Row],[Close Date]])</f>
        <v>2019</v>
      </c>
    </row>
    <row r="4029" spans="1:89">
      <c r="A4029" t="s">
        <v>9881</v>
      </c>
      <c r="B4029" t="b">
        <v>0</v>
      </c>
      <c r="D4029" t="b">
        <v>0</v>
      </c>
      <c r="H4029" s="1">
        <v>43441</v>
      </c>
      <c r="I4029" t="b">
        <v>1</v>
      </c>
      <c r="L4029" t="s">
        <v>9882</v>
      </c>
      <c r="O4029" t="s">
        <v>2137</v>
      </c>
      <c r="P4029" t="b">
        <v>1</v>
      </c>
      <c r="Q4029" s="2">
        <v>43116.855682870373</v>
      </c>
      <c r="R4029" s="1"/>
      <c r="S4029" t="b">
        <v>0</v>
      </c>
      <c r="U4029" s="1"/>
      <c r="V4029" t="b">
        <v>0</v>
      </c>
      <c r="W4029" s="1">
        <v>43191</v>
      </c>
      <c r="X4029">
        <v>4</v>
      </c>
      <c r="Y4029">
        <v>2018</v>
      </c>
      <c r="Z4029" t="s">
        <v>8</v>
      </c>
      <c r="AA4029" t="s">
        <v>8</v>
      </c>
      <c r="AB4029" t="b">
        <v>0</v>
      </c>
      <c r="AC4029" t="b">
        <v>0</v>
      </c>
      <c r="AE4029" t="b">
        <v>1</v>
      </c>
      <c r="AF4029" t="b">
        <v>0</v>
      </c>
      <c r="AG4029" t="b">
        <v>0</v>
      </c>
      <c r="AH4029" t="s">
        <v>105</v>
      </c>
      <c r="AI4029" t="b">
        <v>0</v>
      </c>
      <c r="AJ4029" t="s">
        <v>211</v>
      </c>
      <c r="AK4029" t="b">
        <v>0</v>
      </c>
      <c r="AL4029" s="1">
        <v>43112</v>
      </c>
      <c r="AM4029" t="s">
        <v>162</v>
      </c>
      <c r="AN4029" s="2">
        <v>44296.95826388889</v>
      </c>
      <c r="AP4029" s="2">
        <v>43447.803055555552</v>
      </c>
      <c r="AQ4029" s="1"/>
      <c r="AS4029" t="b">
        <v>0</v>
      </c>
      <c r="AU4029" t="s">
        <v>212</v>
      </c>
      <c r="AV4029" t="s">
        <v>93</v>
      </c>
      <c r="AY4029" t="s">
        <v>236</v>
      </c>
      <c r="AZ4029" t="s">
        <v>237</v>
      </c>
      <c r="BB4029" t="s">
        <v>9883</v>
      </c>
      <c r="BD4029" t="b">
        <v>0</v>
      </c>
      <c r="BG4029" t="s">
        <v>2070</v>
      </c>
      <c r="BH4029" t="s">
        <v>194</v>
      </c>
      <c r="BI4029" t="s">
        <v>200</v>
      </c>
      <c r="BJ4029" t="s">
        <v>2363</v>
      </c>
      <c r="BL4029" t="s">
        <v>9882</v>
      </c>
      <c r="BM4029" t="s">
        <v>202</v>
      </c>
      <c r="BN4029" t="s">
        <v>203</v>
      </c>
      <c r="BQ4029" t="s">
        <v>204</v>
      </c>
      <c r="BR4029" t="b">
        <v>0</v>
      </c>
      <c r="BT4029" t="b">
        <v>0</v>
      </c>
      <c r="BW4029" t="s">
        <v>103</v>
      </c>
      <c r="BX4029" t="b">
        <v>0</v>
      </c>
      <c r="BY4029" s="2">
        <v>44376.857569444444</v>
      </c>
      <c r="BZ4029" t="s">
        <v>265</v>
      </c>
      <c r="CB4029" t="b">
        <v>0</v>
      </c>
      <c r="CC4029" t="b">
        <v>1</v>
      </c>
      <c r="CF4029">
        <v>52336</v>
      </c>
      <c r="CH4029">
        <v>52336</v>
      </c>
      <c r="CI4029">
        <v>100</v>
      </c>
      <c r="CJ4029">
        <v>0</v>
      </c>
      <c r="CK4029">
        <f>YEAR(tbl_Opportunity[[#This Row],[Close Date]])</f>
        <v>2018</v>
      </c>
    </row>
    <row r="4030" spans="1:89">
      <c r="A4030" t="s">
        <v>9884</v>
      </c>
      <c r="B4030" t="b">
        <v>0</v>
      </c>
      <c r="D4030" t="b">
        <v>0</v>
      </c>
      <c r="H4030" s="1">
        <v>44195</v>
      </c>
      <c r="I4030" t="b">
        <v>1</v>
      </c>
      <c r="L4030" t="s">
        <v>9885</v>
      </c>
      <c r="O4030" t="s">
        <v>272</v>
      </c>
      <c r="P4030" t="b">
        <v>1</v>
      </c>
      <c r="Q4030" s="2">
        <v>44200.593576388892</v>
      </c>
      <c r="R4030" s="1"/>
      <c r="S4030" t="b">
        <v>0</v>
      </c>
      <c r="U4030" s="1"/>
      <c r="V4030" t="b">
        <v>0</v>
      </c>
      <c r="W4030" s="1">
        <v>43922</v>
      </c>
      <c r="X4030">
        <v>4</v>
      </c>
      <c r="Y4030">
        <v>2020</v>
      </c>
      <c r="Z4030" t="s">
        <v>8</v>
      </c>
      <c r="AA4030" t="s">
        <v>8</v>
      </c>
      <c r="AB4030" t="b">
        <v>0</v>
      </c>
      <c r="AC4030" t="b">
        <v>0</v>
      </c>
      <c r="AE4030" t="b">
        <v>1</v>
      </c>
      <c r="AF4030" t="b">
        <v>0</v>
      </c>
      <c r="AG4030" t="b">
        <v>0</v>
      </c>
      <c r="AH4030" t="s">
        <v>4366</v>
      </c>
      <c r="AI4030" t="b">
        <v>0</v>
      </c>
      <c r="AJ4030" t="s">
        <v>462</v>
      </c>
      <c r="AK4030" t="b">
        <v>0</v>
      </c>
      <c r="AL4030" s="1"/>
      <c r="AM4030" t="s">
        <v>162</v>
      </c>
      <c r="AN4030" s="2">
        <v>44296.95826388889</v>
      </c>
      <c r="AP4030" s="2">
        <v>44200.597349537034</v>
      </c>
      <c r="AQ4030" s="1"/>
      <c r="AS4030" t="b">
        <v>0</v>
      </c>
      <c r="AV4030" t="s">
        <v>248</v>
      </c>
      <c r="BB4030" t="s">
        <v>9886</v>
      </c>
      <c r="BD4030" t="b">
        <v>0</v>
      </c>
      <c r="BH4030" t="s">
        <v>1053</v>
      </c>
      <c r="BI4030" t="s">
        <v>1243</v>
      </c>
      <c r="BL4030" t="s">
        <v>9885</v>
      </c>
      <c r="BM4030" t="s">
        <v>202</v>
      </c>
      <c r="BN4030" t="s">
        <v>203</v>
      </c>
      <c r="BQ4030" t="s">
        <v>204</v>
      </c>
      <c r="BR4030" t="b">
        <v>0</v>
      </c>
      <c r="BT4030" t="b">
        <v>0</v>
      </c>
      <c r="BU4030" t="s">
        <v>5163</v>
      </c>
      <c r="BW4030" t="s">
        <v>103</v>
      </c>
      <c r="BX4030" t="b">
        <v>0</v>
      </c>
      <c r="BY4030" s="2">
        <v>44376.857581018521</v>
      </c>
      <c r="BZ4030" t="s">
        <v>377</v>
      </c>
      <c r="CB4030" t="b">
        <v>0</v>
      </c>
      <c r="CC4030" t="b">
        <v>1</v>
      </c>
      <c r="CF4030">
        <v>59403.25</v>
      </c>
      <c r="CH4030">
        <v>59403.25</v>
      </c>
      <c r="CI4030">
        <v>100</v>
      </c>
      <c r="CJ4030">
        <v>0</v>
      </c>
      <c r="CK4030">
        <f>YEAR(tbl_Opportunity[[#This Row],[Close Date]])</f>
        <v>2020</v>
      </c>
    </row>
    <row r="4031" spans="1:89">
      <c r="A4031" t="s">
        <v>4505</v>
      </c>
      <c r="B4031" t="b">
        <v>0</v>
      </c>
      <c r="D4031" t="b">
        <v>0</v>
      </c>
      <c r="E4031" t="s">
        <v>320</v>
      </c>
      <c r="H4031" s="1">
        <v>44519</v>
      </c>
      <c r="I4031" t="b">
        <v>1</v>
      </c>
      <c r="L4031" t="s">
        <v>9887</v>
      </c>
      <c r="M4031" t="s">
        <v>9888</v>
      </c>
      <c r="N4031" t="s">
        <v>345</v>
      </c>
      <c r="O4031" t="s">
        <v>2137</v>
      </c>
      <c r="P4031" t="b">
        <v>1</v>
      </c>
      <c r="Q4031" s="2">
        <v>42761.797673611109</v>
      </c>
      <c r="R4031" s="1">
        <v>44546</v>
      </c>
      <c r="S4031" t="b">
        <v>0</v>
      </c>
      <c r="U4031" s="1"/>
      <c r="V4031" t="b">
        <v>0</v>
      </c>
      <c r="W4031" s="1">
        <v>44287</v>
      </c>
      <c r="X4031">
        <v>4</v>
      </c>
      <c r="Y4031">
        <v>2021</v>
      </c>
      <c r="Z4031" t="s">
        <v>8</v>
      </c>
      <c r="AA4031" t="s">
        <v>8</v>
      </c>
      <c r="AB4031" t="b">
        <v>0</v>
      </c>
      <c r="AC4031" t="b">
        <v>0</v>
      </c>
      <c r="AE4031" t="b">
        <v>1</v>
      </c>
      <c r="AF4031" t="b">
        <v>0</v>
      </c>
      <c r="AG4031" t="b">
        <v>0</v>
      </c>
      <c r="AH4031" t="s">
        <v>105</v>
      </c>
      <c r="AI4031" t="b">
        <v>0</v>
      </c>
      <c r="AJ4031" t="s">
        <v>211</v>
      </c>
      <c r="AK4031" t="b">
        <v>0</v>
      </c>
      <c r="AL4031" s="1">
        <v>44280</v>
      </c>
      <c r="AM4031" t="s">
        <v>162</v>
      </c>
      <c r="AN4031" s="2">
        <v>44546.96597222222</v>
      </c>
      <c r="AP4031" s="2">
        <v>44546.965960648151</v>
      </c>
      <c r="AQ4031" s="1">
        <v>44546</v>
      </c>
      <c r="AS4031" t="b">
        <v>0</v>
      </c>
      <c r="AU4031" t="s">
        <v>216</v>
      </c>
      <c r="AV4031" t="s">
        <v>176</v>
      </c>
      <c r="BB4031" t="s">
        <v>9889</v>
      </c>
      <c r="BD4031" t="b">
        <v>0</v>
      </c>
      <c r="BH4031" t="s">
        <v>311</v>
      </c>
      <c r="BI4031" t="s">
        <v>1243</v>
      </c>
      <c r="BJ4031" t="s">
        <v>216</v>
      </c>
      <c r="BL4031" t="s">
        <v>9890</v>
      </c>
      <c r="BM4031" t="s">
        <v>202</v>
      </c>
      <c r="BN4031" t="s">
        <v>203</v>
      </c>
      <c r="BQ4031" t="s">
        <v>204</v>
      </c>
      <c r="BR4031" t="b">
        <v>0</v>
      </c>
      <c r="BT4031" t="b">
        <v>0</v>
      </c>
      <c r="BW4031" t="s">
        <v>103</v>
      </c>
      <c r="BX4031" t="b">
        <v>0</v>
      </c>
      <c r="BY4031" s="2">
        <v>44546.96597222222</v>
      </c>
      <c r="BZ4031" t="s">
        <v>314</v>
      </c>
      <c r="CB4031" t="b">
        <v>0</v>
      </c>
      <c r="CC4031" t="b">
        <v>1</v>
      </c>
      <c r="CF4031">
        <v>98775</v>
      </c>
      <c r="CH4031">
        <v>98775</v>
      </c>
      <c r="CI4031">
        <v>100</v>
      </c>
      <c r="CJ4031">
        <v>0</v>
      </c>
      <c r="CK4031">
        <f>YEAR(tbl_Opportunity[[#This Row],[Close Date]])</f>
        <v>2021</v>
      </c>
    </row>
    <row r="4032" spans="1:89">
      <c r="A4032" t="s">
        <v>6752</v>
      </c>
      <c r="B4032" t="b">
        <v>0</v>
      </c>
      <c r="D4032" t="b">
        <v>0</v>
      </c>
      <c r="F4032" t="s">
        <v>2807</v>
      </c>
      <c r="G4032" t="s">
        <v>2807</v>
      </c>
      <c r="H4032" s="1">
        <v>43782</v>
      </c>
      <c r="I4032" t="b">
        <v>1</v>
      </c>
      <c r="L4032" t="s">
        <v>6753</v>
      </c>
      <c r="O4032" t="s">
        <v>4222</v>
      </c>
      <c r="P4032" t="b">
        <v>1</v>
      </c>
      <c r="Q4032" s="2">
        <v>43733.102256944447</v>
      </c>
      <c r="R4032" s="1"/>
      <c r="S4032" t="b">
        <v>0</v>
      </c>
      <c r="U4032" s="1"/>
      <c r="V4032" t="b">
        <v>0</v>
      </c>
      <c r="W4032" s="1">
        <v>43556</v>
      </c>
      <c r="X4032">
        <v>4</v>
      </c>
      <c r="Y4032">
        <v>2019</v>
      </c>
      <c r="Z4032" t="s">
        <v>8</v>
      </c>
      <c r="AA4032" t="s">
        <v>8</v>
      </c>
      <c r="AB4032" t="b">
        <v>0</v>
      </c>
      <c r="AC4032" t="b">
        <v>0</v>
      </c>
      <c r="AE4032" t="b">
        <v>1</v>
      </c>
      <c r="AF4032" t="b">
        <v>0</v>
      </c>
      <c r="AG4032" t="b">
        <v>0</v>
      </c>
      <c r="AH4032" t="s">
        <v>4366</v>
      </c>
      <c r="AI4032" t="b">
        <v>0</v>
      </c>
      <c r="AK4032" t="b">
        <v>0</v>
      </c>
      <c r="AL4032" s="1">
        <v>43705</v>
      </c>
      <c r="AM4032" t="s">
        <v>162</v>
      </c>
      <c r="AN4032" s="2">
        <v>44296.95826388889</v>
      </c>
      <c r="AP4032" s="2">
        <v>43782.883969907409</v>
      </c>
      <c r="AQ4032" s="1"/>
      <c r="AS4032" t="b">
        <v>0</v>
      </c>
      <c r="AV4032" t="s">
        <v>93</v>
      </c>
      <c r="BB4032" t="s">
        <v>9891</v>
      </c>
      <c r="BD4032" t="b">
        <v>0</v>
      </c>
      <c r="BH4032" t="s">
        <v>2393</v>
      </c>
      <c r="BI4032" t="s">
        <v>549</v>
      </c>
      <c r="BJ4032" t="s">
        <v>216</v>
      </c>
      <c r="BL4032" t="s">
        <v>6753</v>
      </c>
      <c r="BM4032" t="s">
        <v>202</v>
      </c>
      <c r="BN4032" t="s">
        <v>2414</v>
      </c>
      <c r="BQ4032" t="s">
        <v>204</v>
      </c>
      <c r="BR4032" t="b">
        <v>0</v>
      </c>
      <c r="BT4032" t="b">
        <v>0</v>
      </c>
      <c r="BW4032" t="s">
        <v>103</v>
      </c>
      <c r="BX4032" t="b">
        <v>0</v>
      </c>
      <c r="BY4032" s="2">
        <v>44376.857569444444</v>
      </c>
      <c r="BZ4032" t="s">
        <v>314</v>
      </c>
      <c r="CB4032" t="b">
        <v>0</v>
      </c>
      <c r="CC4032" t="b">
        <v>1</v>
      </c>
      <c r="CF4032">
        <v>81000</v>
      </c>
      <c r="CH4032">
        <v>81000</v>
      </c>
      <c r="CI4032">
        <v>100</v>
      </c>
      <c r="CJ4032">
        <v>0</v>
      </c>
      <c r="CK4032">
        <f>YEAR(tbl_Opportunity[[#This Row],[Close Date]])</f>
        <v>2019</v>
      </c>
    </row>
    <row r="4033" spans="1:89">
      <c r="A4033" t="s">
        <v>7210</v>
      </c>
      <c r="B4033" t="b">
        <v>0</v>
      </c>
      <c r="D4033" t="b">
        <v>0</v>
      </c>
      <c r="E4033" t="s">
        <v>3054</v>
      </c>
      <c r="H4033" s="1">
        <v>43866</v>
      </c>
      <c r="I4033" t="b">
        <v>1</v>
      </c>
      <c r="L4033" t="s">
        <v>9892</v>
      </c>
      <c r="O4033" t="s">
        <v>387</v>
      </c>
      <c r="P4033" t="b">
        <v>1</v>
      </c>
      <c r="Q4033" s="2">
        <v>43809.047395833331</v>
      </c>
      <c r="R4033" s="1"/>
      <c r="S4033" t="b">
        <v>0</v>
      </c>
      <c r="U4033" s="1"/>
      <c r="V4033" t="b">
        <v>0</v>
      </c>
      <c r="W4033" s="1">
        <v>43831</v>
      </c>
      <c r="X4033">
        <v>1</v>
      </c>
      <c r="Y4033">
        <v>2020</v>
      </c>
      <c r="Z4033" t="s">
        <v>8</v>
      </c>
      <c r="AA4033" t="s">
        <v>8</v>
      </c>
      <c r="AB4033" t="b">
        <v>0</v>
      </c>
      <c r="AC4033" t="b">
        <v>0</v>
      </c>
      <c r="AE4033" t="b">
        <v>1</v>
      </c>
      <c r="AF4033" t="b">
        <v>0</v>
      </c>
      <c r="AG4033" t="b">
        <v>0</v>
      </c>
      <c r="AH4033" t="s">
        <v>4808</v>
      </c>
      <c r="AI4033" t="b">
        <v>0</v>
      </c>
      <c r="AK4033" t="b">
        <v>0</v>
      </c>
      <c r="AL4033" s="1">
        <v>43808</v>
      </c>
      <c r="AM4033" t="s">
        <v>162</v>
      </c>
      <c r="AN4033" s="2">
        <v>44297.828460648147</v>
      </c>
      <c r="AP4033" s="2">
        <v>43866.932951388888</v>
      </c>
      <c r="AQ4033" s="1"/>
      <c r="AS4033" t="b">
        <v>0</v>
      </c>
      <c r="AV4033" t="s">
        <v>153</v>
      </c>
      <c r="BB4033" t="s">
        <v>9893</v>
      </c>
      <c r="BD4033" t="b">
        <v>0</v>
      </c>
      <c r="BH4033" t="s">
        <v>387</v>
      </c>
      <c r="BI4033" t="s">
        <v>150</v>
      </c>
      <c r="BJ4033" t="s">
        <v>95</v>
      </c>
      <c r="BK4033" t="s">
        <v>95</v>
      </c>
      <c r="BL4033" t="s">
        <v>9894</v>
      </c>
      <c r="BQ4033" t="s">
        <v>96</v>
      </c>
      <c r="BR4033" t="b">
        <v>0</v>
      </c>
      <c r="BT4033" t="b">
        <v>0</v>
      </c>
      <c r="BW4033" t="s">
        <v>103</v>
      </c>
      <c r="BX4033" t="b">
        <v>0</v>
      </c>
      <c r="BY4033" s="2">
        <v>44376.857581018521</v>
      </c>
      <c r="CB4033" t="b">
        <v>0</v>
      </c>
      <c r="CC4033" t="b">
        <v>1</v>
      </c>
      <c r="CF4033">
        <v>96038.87</v>
      </c>
      <c r="CH4033">
        <v>96038.87</v>
      </c>
      <c r="CI4033">
        <v>100</v>
      </c>
      <c r="CJ4033">
        <v>0</v>
      </c>
      <c r="CK4033">
        <f>YEAR(tbl_Opportunity[[#This Row],[Close Date]])</f>
        <v>2020</v>
      </c>
    </row>
    <row r="4034" spans="1:89">
      <c r="A4034" t="s">
        <v>9895</v>
      </c>
      <c r="B4034" t="b">
        <v>0</v>
      </c>
      <c r="D4034" t="b">
        <v>0</v>
      </c>
      <c r="H4034" s="1">
        <v>44242</v>
      </c>
      <c r="I4034" t="b">
        <v>1</v>
      </c>
      <c r="L4034" t="s">
        <v>9896</v>
      </c>
      <c r="O4034" t="s">
        <v>387</v>
      </c>
      <c r="P4034" t="b">
        <v>1</v>
      </c>
      <c r="Q4034" s="2">
        <v>43627.222199074073</v>
      </c>
      <c r="R4034" s="1"/>
      <c r="S4034" t="b">
        <v>0</v>
      </c>
      <c r="U4034" s="1"/>
      <c r="V4034" t="b">
        <v>0</v>
      </c>
      <c r="W4034" s="1">
        <v>44197</v>
      </c>
      <c r="X4034">
        <v>1</v>
      </c>
      <c r="Y4034">
        <v>2021</v>
      </c>
      <c r="Z4034" t="s">
        <v>8</v>
      </c>
      <c r="AA4034" t="s">
        <v>8</v>
      </c>
      <c r="AB4034" t="b">
        <v>0</v>
      </c>
      <c r="AC4034" t="b">
        <v>0</v>
      </c>
      <c r="AD4034" t="s">
        <v>654</v>
      </c>
      <c r="AE4034" t="b">
        <v>1</v>
      </c>
      <c r="AF4034" t="b">
        <v>0</v>
      </c>
      <c r="AG4034" t="b">
        <v>0</v>
      </c>
      <c r="AH4034" t="s">
        <v>4808</v>
      </c>
      <c r="AI4034" t="b">
        <v>0</v>
      </c>
      <c r="AK4034" t="b">
        <v>0</v>
      </c>
      <c r="AL4034" s="1">
        <v>43621</v>
      </c>
      <c r="AM4034" t="s">
        <v>162</v>
      </c>
      <c r="AN4034" s="2">
        <v>44299.571504629632</v>
      </c>
      <c r="AP4034" s="2">
        <v>44243.099895833337</v>
      </c>
      <c r="AQ4034" s="1"/>
      <c r="AS4034" t="b">
        <v>0</v>
      </c>
      <c r="AV4034" t="s">
        <v>176</v>
      </c>
      <c r="BB4034" t="s">
        <v>9897</v>
      </c>
      <c r="BC4034" t="s">
        <v>2975</v>
      </c>
      <c r="BD4034" t="b">
        <v>0</v>
      </c>
      <c r="BH4034" t="s">
        <v>387</v>
      </c>
      <c r="BI4034" t="s">
        <v>150</v>
      </c>
      <c r="BJ4034" t="s">
        <v>95</v>
      </c>
      <c r="BK4034" t="s">
        <v>95</v>
      </c>
      <c r="BL4034" t="s">
        <v>9896</v>
      </c>
      <c r="BN4034" t="s">
        <v>415</v>
      </c>
      <c r="BP4034" t="s">
        <v>9898</v>
      </c>
      <c r="BQ4034" t="s">
        <v>96</v>
      </c>
      <c r="BR4034" t="b">
        <v>0</v>
      </c>
      <c r="BT4034" t="b">
        <v>0</v>
      </c>
      <c r="BW4034" t="s">
        <v>103</v>
      </c>
      <c r="BX4034" t="b">
        <v>0</v>
      </c>
      <c r="BY4034" s="2">
        <v>44376.857569444444</v>
      </c>
      <c r="CB4034" t="b">
        <v>0</v>
      </c>
      <c r="CC4034" t="b">
        <v>1</v>
      </c>
      <c r="CF4034">
        <v>61734.5</v>
      </c>
      <c r="CH4034">
        <v>61734.5</v>
      </c>
      <c r="CI4034">
        <v>100</v>
      </c>
      <c r="CJ4034">
        <v>0</v>
      </c>
      <c r="CK4034">
        <f>YEAR(tbl_Opportunity[[#This Row],[Close Date]])</f>
        <v>2021</v>
      </c>
    </row>
    <row r="4035" spans="1:89">
      <c r="A4035" t="s">
        <v>9899</v>
      </c>
      <c r="B4035" t="b">
        <v>0</v>
      </c>
      <c r="D4035" t="b">
        <v>0</v>
      </c>
      <c r="H4035" s="1">
        <v>44291</v>
      </c>
      <c r="I4035" t="b">
        <v>1</v>
      </c>
      <c r="L4035" t="s">
        <v>9900</v>
      </c>
      <c r="O4035" t="s">
        <v>387</v>
      </c>
      <c r="P4035" t="b">
        <v>1</v>
      </c>
      <c r="Q4035" s="2">
        <v>43890.01153935185</v>
      </c>
      <c r="R4035" s="1"/>
      <c r="S4035" t="b">
        <v>0</v>
      </c>
      <c r="U4035" s="1"/>
      <c r="V4035" t="b">
        <v>0</v>
      </c>
      <c r="W4035" s="1">
        <v>44228</v>
      </c>
      <c r="X4035">
        <v>2</v>
      </c>
      <c r="Y4035">
        <v>2021</v>
      </c>
      <c r="Z4035" t="s">
        <v>8</v>
      </c>
      <c r="AA4035" t="s">
        <v>8</v>
      </c>
      <c r="AB4035" t="b">
        <v>0</v>
      </c>
      <c r="AC4035" t="b">
        <v>0</v>
      </c>
      <c r="AD4035" t="s">
        <v>654</v>
      </c>
      <c r="AE4035" t="b">
        <v>1</v>
      </c>
      <c r="AF4035" t="b">
        <v>0</v>
      </c>
      <c r="AG4035" t="b">
        <v>0</v>
      </c>
      <c r="AH4035" t="s">
        <v>4808</v>
      </c>
      <c r="AI4035" t="b">
        <v>0</v>
      </c>
      <c r="AK4035" t="b">
        <v>0</v>
      </c>
      <c r="AL4035" s="1">
        <v>44194</v>
      </c>
      <c r="AM4035" t="s">
        <v>387</v>
      </c>
      <c r="AN4035" s="2">
        <v>44292.220312500001</v>
      </c>
      <c r="AP4035" s="2">
        <v>44292.220312500001</v>
      </c>
      <c r="AQ4035" s="1"/>
      <c r="AS4035" t="b">
        <v>0</v>
      </c>
      <c r="AV4035" t="s">
        <v>93</v>
      </c>
      <c r="BB4035" t="s">
        <v>9901</v>
      </c>
      <c r="BD4035" t="b">
        <v>0</v>
      </c>
      <c r="BH4035" t="s">
        <v>387</v>
      </c>
      <c r="BI4035" t="s">
        <v>150</v>
      </c>
      <c r="BJ4035" t="s">
        <v>95</v>
      </c>
      <c r="BK4035" t="s">
        <v>95</v>
      </c>
      <c r="BL4035" t="s">
        <v>9900</v>
      </c>
      <c r="BN4035" t="s">
        <v>415</v>
      </c>
      <c r="BQ4035" t="s">
        <v>96</v>
      </c>
      <c r="BR4035" t="b">
        <v>0</v>
      </c>
      <c r="BS4035" t="s">
        <v>384</v>
      </c>
      <c r="BT4035" t="b">
        <v>0</v>
      </c>
      <c r="BW4035" t="s">
        <v>103</v>
      </c>
      <c r="BX4035" t="b">
        <v>0</v>
      </c>
      <c r="BY4035" s="2">
        <v>44376.857581018521</v>
      </c>
      <c r="CB4035" t="b">
        <v>0</v>
      </c>
      <c r="CC4035" t="b">
        <v>1</v>
      </c>
      <c r="CF4035">
        <v>65253.87</v>
      </c>
      <c r="CH4035">
        <v>65253.87</v>
      </c>
      <c r="CI4035">
        <v>100</v>
      </c>
      <c r="CJ4035">
        <v>0</v>
      </c>
      <c r="CK4035">
        <f>YEAR(tbl_Opportunity[[#This Row],[Close Date]])</f>
        <v>2021</v>
      </c>
    </row>
    <row r="4036" spans="1:89">
      <c r="A4036" t="s">
        <v>4057</v>
      </c>
      <c r="B4036" t="b">
        <v>0</v>
      </c>
      <c r="D4036" t="b">
        <v>0</v>
      </c>
      <c r="E4036" t="s">
        <v>7076</v>
      </c>
      <c r="H4036" s="1">
        <v>43997</v>
      </c>
      <c r="I4036" t="b">
        <v>1</v>
      </c>
      <c r="L4036" t="s">
        <v>4059</v>
      </c>
      <c r="O4036" t="s">
        <v>387</v>
      </c>
      <c r="P4036" t="b">
        <v>1</v>
      </c>
      <c r="Q4036" s="2">
        <v>43714.617951388886</v>
      </c>
      <c r="R4036" s="1"/>
      <c r="S4036" t="b">
        <v>0</v>
      </c>
      <c r="U4036" s="1"/>
      <c r="V4036" t="b">
        <v>0</v>
      </c>
      <c r="W4036" s="1">
        <v>43862</v>
      </c>
      <c r="X4036">
        <v>2</v>
      </c>
      <c r="Y4036">
        <v>2020</v>
      </c>
      <c r="Z4036" t="s">
        <v>8</v>
      </c>
      <c r="AA4036" t="s">
        <v>8</v>
      </c>
      <c r="AB4036" t="b">
        <v>0</v>
      </c>
      <c r="AC4036" t="b">
        <v>0</v>
      </c>
      <c r="AD4036" t="s">
        <v>654</v>
      </c>
      <c r="AE4036" t="b">
        <v>1</v>
      </c>
      <c r="AF4036" t="b">
        <v>0</v>
      </c>
      <c r="AG4036" t="b">
        <v>0</v>
      </c>
      <c r="AH4036" t="s">
        <v>4808</v>
      </c>
      <c r="AI4036" t="b">
        <v>0</v>
      </c>
      <c r="AK4036" t="b">
        <v>0</v>
      </c>
      <c r="AL4036" s="1">
        <v>43997</v>
      </c>
      <c r="AM4036" t="s">
        <v>162</v>
      </c>
      <c r="AN4036" s="2">
        <v>44297.828460648147</v>
      </c>
      <c r="AP4036" s="2">
        <v>43994.964884259258</v>
      </c>
      <c r="AQ4036" s="1"/>
      <c r="AS4036" t="b">
        <v>0</v>
      </c>
      <c r="AV4036" t="s">
        <v>153</v>
      </c>
      <c r="BB4036" t="s">
        <v>9902</v>
      </c>
      <c r="BC4036" t="s">
        <v>2975</v>
      </c>
      <c r="BD4036" t="b">
        <v>0</v>
      </c>
      <c r="BH4036" t="s">
        <v>387</v>
      </c>
      <c r="BI4036" t="s">
        <v>150</v>
      </c>
      <c r="BJ4036" t="s">
        <v>95</v>
      </c>
      <c r="BK4036" t="s">
        <v>95</v>
      </c>
      <c r="BL4036" t="s">
        <v>4059</v>
      </c>
      <c r="BQ4036" t="s">
        <v>96</v>
      </c>
      <c r="BR4036" t="b">
        <v>0</v>
      </c>
      <c r="BT4036" t="b">
        <v>0</v>
      </c>
      <c r="BW4036" t="s">
        <v>103</v>
      </c>
      <c r="BX4036" t="b">
        <v>0</v>
      </c>
      <c r="BY4036" s="2">
        <v>44376.857569444444</v>
      </c>
      <c r="CB4036" t="b">
        <v>0</v>
      </c>
      <c r="CC4036" t="b">
        <v>1</v>
      </c>
      <c r="CF4036">
        <v>59999</v>
      </c>
      <c r="CH4036">
        <v>59999</v>
      </c>
      <c r="CI4036">
        <v>100</v>
      </c>
      <c r="CJ4036">
        <v>0</v>
      </c>
      <c r="CK4036">
        <f>YEAR(tbl_Opportunity[[#This Row],[Close Date]])</f>
        <v>2020</v>
      </c>
    </row>
    <row r="4037" spans="1:89">
      <c r="A4037" t="s">
        <v>5447</v>
      </c>
      <c r="B4037" t="b">
        <v>0</v>
      </c>
      <c r="D4037" t="b">
        <v>0</v>
      </c>
      <c r="E4037" t="s">
        <v>9903</v>
      </c>
      <c r="H4037" s="1">
        <v>43942</v>
      </c>
      <c r="I4037" t="b">
        <v>1</v>
      </c>
      <c r="L4037" t="s">
        <v>5449</v>
      </c>
      <c r="O4037" t="s">
        <v>387</v>
      </c>
      <c r="P4037" t="b">
        <v>1</v>
      </c>
      <c r="Q4037" s="2">
        <v>43509.965428240743</v>
      </c>
      <c r="R4037" s="1"/>
      <c r="S4037" t="b">
        <v>0</v>
      </c>
      <c r="U4037" s="1"/>
      <c r="V4037" t="b">
        <v>0</v>
      </c>
      <c r="W4037" s="1">
        <v>43862</v>
      </c>
      <c r="X4037">
        <v>2</v>
      </c>
      <c r="Y4037">
        <v>2020</v>
      </c>
      <c r="Z4037" t="s">
        <v>8</v>
      </c>
      <c r="AA4037" t="s">
        <v>8</v>
      </c>
      <c r="AB4037" t="b">
        <v>0</v>
      </c>
      <c r="AC4037" t="b">
        <v>0</v>
      </c>
      <c r="AD4037" t="s">
        <v>3456</v>
      </c>
      <c r="AE4037" t="b">
        <v>1</v>
      </c>
      <c r="AF4037" t="b">
        <v>0</v>
      </c>
      <c r="AG4037" t="b">
        <v>0</v>
      </c>
      <c r="AH4037" t="s">
        <v>4808</v>
      </c>
      <c r="AI4037" t="b">
        <v>0</v>
      </c>
      <c r="AK4037" t="b">
        <v>0</v>
      </c>
      <c r="AL4037" s="1">
        <v>43942</v>
      </c>
      <c r="AM4037" t="s">
        <v>162</v>
      </c>
      <c r="AN4037" s="2">
        <v>44297.828460648147</v>
      </c>
      <c r="AP4037" s="2">
        <v>43942.932557870372</v>
      </c>
      <c r="AQ4037" s="1"/>
      <c r="AS4037" t="b">
        <v>0</v>
      </c>
      <c r="AU4037" t="s">
        <v>384</v>
      </c>
      <c r="AV4037" t="s">
        <v>153</v>
      </c>
      <c r="BB4037" t="s">
        <v>9904</v>
      </c>
      <c r="BC4037" t="s">
        <v>2975</v>
      </c>
      <c r="BD4037" t="b">
        <v>0</v>
      </c>
      <c r="BH4037" t="s">
        <v>387</v>
      </c>
      <c r="BI4037" t="s">
        <v>150</v>
      </c>
      <c r="BJ4037" t="s">
        <v>384</v>
      </c>
      <c r="BK4037" t="s">
        <v>384</v>
      </c>
      <c r="BL4037" t="s">
        <v>5449</v>
      </c>
      <c r="BQ4037" t="s">
        <v>96</v>
      </c>
      <c r="BR4037" t="b">
        <v>0</v>
      </c>
      <c r="BT4037" t="b">
        <v>0</v>
      </c>
      <c r="BW4037" t="s">
        <v>103</v>
      </c>
      <c r="BX4037" t="b">
        <v>0</v>
      </c>
      <c r="BY4037" s="2">
        <v>44376.857569444444</v>
      </c>
      <c r="CB4037" t="b">
        <v>0</v>
      </c>
      <c r="CC4037" t="b">
        <v>1</v>
      </c>
      <c r="CF4037">
        <v>70498.710000000006</v>
      </c>
      <c r="CH4037">
        <v>70498.710000000006</v>
      </c>
      <c r="CI4037">
        <v>100</v>
      </c>
      <c r="CJ4037">
        <v>0</v>
      </c>
      <c r="CK4037">
        <f>YEAR(tbl_Opportunity[[#This Row],[Close Date]])</f>
        <v>2020</v>
      </c>
    </row>
    <row r="4038" spans="1:89">
      <c r="A4038" t="s">
        <v>7376</v>
      </c>
      <c r="B4038" t="b">
        <v>0</v>
      </c>
      <c r="D4038" t="b">
        <v>0</v>
      </c>
      <c r="H4038" s="1">
        <v>43738</v>
      </c>
      <c r="I4038" t="b">
        <v>1</v>
      </c>
      <c r="L4038" t="s">
        <v>9905</v>
      </c>
      <c r="O4038" t="s">
        <v>387</v>
      </c>
      <c r="P4038" t="b">
        <v>1</v>
      </c>
      <c r="Q4038" s="2">
        <v>43662.114027777781</v>
      </c>
      <c r="R4038" s="1"/>
      <c r="S4038" t="b">
        <v>0</v>
      </c>
      <c r="U4038" s="1"/>
      <c r="V4038" t="b">
        <v>0</v>
      </c>
      <c r="W4038" s="1">
        <v>43525</v>
      </c>
      <c r="X4038">
        <v>3</v>
      </c>
      <c r="Y4038">
        <v>2019</v>
      </c>
      <c r="Z4038" t="s">
        <v>8</v>
      </c>
      <c r="AA4038" t="s">
        <v>8</v>
      </c>
      <c r="AB4038" t="b">
        <v>0</v>
      </c>
      <c r="AC4038" t="b">
        <v>0</v>
      </c>
      <c r="AE4038" t="b">
        <v>1</v>
      </c>
      <c r="AF4038" t="b">
        <v>0</v>
      </c>
      <c r="AG4038" t="b">
        <v>0</v>
      </c>
      <c r="AH4038" t="s">
        <v>4808</v>
      </c>
      <c r="AI4038" t="b">
        <v>0</v>
      </c>
      <c r="AK4038" t="b">
        <v>0</v>
      </c>
      <c r="AL4038" s="1">
        <v>43733</v>
      </c>
      <c r="AM4038" t="s">
        <v>99</v>
      </c>
      <c r="AN4038" s="2">
        <v>44175.886400462965</v>
      </c>
      <c r="AP4038" s="2">
        <v>43836.76290509259</v>
      </c>
      <c r="AQ4038" s="1"/>
      <c r="AS4038" t="b">
        <v>0</v>
      </c>
      <c r="AU4038" t="s">
        <v>105</v>
      </c>
      <c r="AV4038" t="s">
        <v>93</v>
      </c>
      <c r="BB4038" t="s">
        <v>9906</v>
      </c>
      <c r="BD4038" t="b">
        <v>0</v>
      </c>
      <c r="BH4038" t="s">
        <v>387</v>
      </c>
      <c r="BI4038" t="s">
        <v>150</v>
      </c>
      <c r="BJ4038" t="s">
        <v>95</v>
      </c>
      <c r="BK4038" t="s">
        <v>95</v>
      </c>
      <c r="BL4038" t="s">
        <v>9905</v>
      </c>
      <c r="BQ4038" t="s">
        <v>96</v>
      </c>
      <c r="BR4038" t="b">
        <v>0</v>
      </c>
      <c r="BT4038" t="b">
        <v>0</v>
      </c>
      <c r="BW4038" t="s">
        <v>103</v>
      </c>
      <c r="BX4038" t="b">
        <v>0</v>
      </c>
      <c r="BY4038" s="2">
        <v>44376.857569444444</v>
      </c>
      <c r="CB4038" t="b">
        <v>0</v>
      </c>
      <c r="CC4038" t="b">
        <v>1</v>
      </c>
      <c r="CF4038">
        <v>238404.6</v>
      </c>
      <c r="CH4038">
        <v>238404.6</v>
      </c>
      <c r="CI4038">
        <v>100</v>
      </c>
      <c r="CJ4038">
        <v>0</v>
      </c>
      <c r="CK4038">
        <f>YEAR(tbl_Opportunity[[#This Row],[Close Date]])</f>
        <v>2019</v>
      </c>
    </row>
    <row r="4039" spans="1:89">
      <c r="A4039" t="s">
        <v>9907</v>
      </c>
      <c r="B4039" t="b">
        <v>0</v>
      </c>
      <c r="D4039" t="b">
        <v>0</v>
      </c>
      <c r="E4039" t="s">
        <v>3713</v>
      </c>
      <c r="H4039" s="1">
        <v>44015</v>
      </c>
      <c r="I4039" t="b">
        <v>1</v>
      </c>
      <c r="L4039" t="s">
        <v>9908</v>
      </c>
      <c r="O4039" t="s">
        <v>387</v>
      </c>
      <c r="P4039" t="b">
        <v>1</v>
      </c>
      <c r="Q4039" s="2">
        <v>43920.76699074074</v>
      </c>
      <c r="R4039" s="1"/>
      <c r="S4039" t="b">
        <v>0</v>
      </c>
      <c r="T4039" t="s">
        <v>5524</v>
      </c>
      <c r="U4039" s="1">
        <v>44196</v>
      </c>
      <c r="V4039" t="b">
        <v>0</v>
      </c>
      <c r="W4039" s="1">
        <v>43891</v>
      </c>
      <c r="X4039">
        <v>3</v>
      </c>
      <c r="Y4039">
        <v>2020</v>
      </c>
      <c r="Z4039" t="s">
        <v>8</v>
      </c>
      <c r="AA4039" t="s">
        <v>8</v>
      </c>
      <c r="AB4039" t="b">
        <v>0</v>
      </c>
      <c r="AC4039" t="b">
        <v>0</v>
      </c>
      <c r="AE4039" t="b">
        <v>1</v>
      </c>
      <c r="AF4039" t="b">
        <v>0</v>
      </c>
      <c r="AG4039" t="b">
        <v>0</v>
      </c>
      <c r="AH4039" t="s">
        <v>4808</v>
      </c>
      <c r="AI4039" t="b">
        <v>0</v>
      </c>
      <c r="AK4039" t="b">
        <v>0</v>
      </c>
      <c r="AL4039" s="1">
        <v>44071</v>
      </c>
      <c r="AM4039" t="s">
        <v>99</v>
      </c>
      <c r="AN4039" s="2">
        <v>44175.886400462965</v>
      </c>
      <c r="AP4039" s="2">
        <v>44015.684791666667</v>
      </c>
      <c r="AQ4039" s="1"/>
      <c r="AS4039" t="b">
        <v>0</v>
      </c>
      <c r="AV4039" t="s">
        <v>176</v>
      </c>
      <c r="BB4039" t="s">
        <v>9909</v>
      </c>
      <c r="BD4039" t="b">
        <v>0</v>
      </c>
      <c r="BH4039" t="s">
        <v>387</v>
      </c>
      <c r="BI4039" t="s">
        <v>150</v>
      </c>
      <c r="BJ4039" t="s">
        <v>95</v>
      </c>
      <c r="BK4039" t="s">
        <v>95</v>
      </c>
      <c r="BL4039" t="s">
        <v>9908</v>
      </c>
      <c r="BQ4039" t="s">
        <v>96</v>
      </c>
      <c r="BR4039" t="b">
        <v>0</v>
      </c>
      <c r="BT4039" t="b">
        <v>0</v>
      </c>
      <c r="BW4039" t="s">
        <v>103</v>
      </c>
      <c r="BX4039" t="b">
        <v>0</v>
      </c>
      <c r="BY4039" s="2">
        <v>44376.857581018521</v>
      </c>
      <c r="CB4039" t="b">
        <v>0</v>
      </c>
      <c r="CC4039" t="b">
        <v>1</v>
      </c>
      <c r="CF4039">
        <v>57969.120000000003</v>
      </c>
      <c r="CH4039">
        <v>57969.120000000003</v>
      </c>
      <c r="CI4039">
        <v>100</v>
      </c>
      <c r="CJ4039">
        <v>0</v>
      </c>
      <c r="CK4039">
        <f>YEAR(tbl_Opportunity[[#This Row],[Close Date]])</f>
        <v>2020</v>
      </c>
    </row>
    <row r="4040" spans="1:89">
      <c r="A4040" t="s">
        <v>9910</v>
      </c>
      <c r="B4040" t="b">
        <v>0</v>
      </c>
      <c r="D4040" t="b">
        <v>0</v>
      </c>
      <c r="H4040" s="1">
        <v>44181</v>
      </c>
      <c r="I4040" t="b">
        <v>1</v>
      </c>
      <c r="L4040" t="s">
        <v>9911</v>
      </c>
      <c r="O4040" t="s">
        <v>387</v>
      </c>
      <c r="P4040" t="b">
        <v>1</v>
      </c>
      <c r="Q4040" s="2">
        <v>43668.944479166668</v>
      </c>
      <c r="R4040" s="1"/>
      <c r="S4040" t="b">
        <v>0</v>
      </c>
      <c r="U4040" s="1"/>
      <c r="V4040" t="b">
        <v>0</v>
      </c>
      <c r="W4040" s="1">
        <v>43922</v>
      </c>
      <c r="X4040">
        <v>4</v>
      </c>
      <c r="Y4040">
        <v>2020</v>
      </c>
      <c r="Z4040" t="s">
        <v>8</v>
      </c>
      <c r="AA4040" t="s">
        <v>8</v>
      </c>
      <c r="AB4040" t="b">
        <v>0</v>
      </c>
      <c r="AC4040" t="b">
        <v>0</v>
      </c>
      <c r="AD4040" t="s">
        <v>654</v>
      </c>
      <c r="AE4040" t="b">
        <v>1</v>
      </c>
      <c r="AF4040" t="b">
        <v>0</v>
      </c>
      <c r="AG4040" t="b">
        <v>0</v>
      </c>
      <c r="AH4040" t="s">
        <v>4808</v>
      </c>
      <c r="AI4040" t="b">
        <v>0</v>
      </c>
      <c r="AK4040" t="b">
        <v>0</v>
      </c>
      <c r="AL4040" s="1">
        <v>43668</v>
      </c>
      <c r="AM4040" t="s">
        <v>99</v>
      </c>
      <c r="AN4040" s="2">
        <v>44187.628368055557</v>
      </c>
      <c r="AP4040" s="2">
        <v>44183.032534722224</v>
      </c>
      <c r="AQ4040" s="1"/>
      <c r="AS4040" t="b">
        <v>0</v>
      </c>
      <c r="AU4040" t="s">
        <v>95</v>
      </c>
      <c r="AV4040" t="s">
        <v>93</v>
      </c>
      <c r="BB4040" t="s">
        <v>9912</v>
      </c>
      <c r="BD4040" t="b">
        <v>0</v>
      </c>
      <c r="BH4040" t="s">
        <v>387</v>
      </c>
      <c r="BI4040" t="s">
        <v>150</v>
      </c>
      <c r="BJ4040" t="s">
        <v>95</v>
      </c>
      <c r="BK4040" t="s">
        <v>95</v>
      </c>
      <c r="BL4040" t="s">
        <v>9911</v>
      </c>
      <c r="BQ4040" t="s">
        <v>96</v>
      </c>
      <c r="BR4040" t="b">
        <v>0</v>
      </c>
      <c r="BT4040" t="b">
        <v>0</v>
      </c>
      <c r="BW4040" t="s">
        <v>103</v>
      </c>
      <c r="BX4040" t="b">
        <v>0</v>
      </c>
      <c r="BY4040" s="2">
        <v>44376.857569444444</v>
      </c>
      <c r="CB4040" t="b">
        <v>0</v>
      </c>
      <c r="CC4040" t="b">
        <v>1</v>
      </c>
      <c r="CF4040">
        <v>61734.5</v>
      </c>
      <c r="CH4040">
        <v>61734.5</v>
      </c>
      <c r="CI4040">
        <v>100</v>
      </c>
      <c r="CJ4040">
        <v>0</v>
      </c>
      <c r="CK4040">
        <f>YEAR(tbl_Opportunity[[#This Row],[Close Date]])</f>
        <v>2020</v>
      </c>
    </row>
    <row r="4041" spans="1:89">
      <c r="A4041" t="s">
        <v>9913</v>
      </c>
      <c r="B4041" t="b">
        <v>0</v>
      </c>
      <c r="D4041" t="b">
        <v>0</v>
      </c>
      <c r="H4041" s="1">
        <v>44141</v>
      </c>
      <c r="I4041" t="b">
        <v>1</v>
      </c>
      <c r="L4041" t="s">
        <v>9914</v>
      </c>
      <c r="O4041" t="s">
        <v>387</v>
      </c>
      <c r="P4041" t="b">
        <v>1</v>
      </c>
      <c r="Q4041" s="2">
        <v>43858.736157407409</v>
      </c>
      <c r="R4041" s="1"/>
      <c r="S4041" t="b">
        <v>0</v>
      </c>
      <c r="T4041" t="s">
        <v>3461</v>
      </c>
      <c r="U4041" s="1">
        <v>44196</v>
      </c>
      <c r="V4041" t="b">
        <v>0</v>
      </c>
      <c r="W4041" s="1">
        <v>43922</v>
      </c>
      <c r="X4041">
        <v>4</v>
      </c>
      <c r="Y4041">
        <v>2020</v>
      </c>
      <c r="Z4041" t="s">
        <v>8</v>
      </c>
      <c r="AA4041" t="s">
        <v>8</v>
      </c>
      <c r="AB4041" t="b">
        <v>0</v>
      </c>
      <c r="AC4041" t="b">
        <v>0</v>
      </c>
      <c r="AE4041" t="b">
        <v>1</v>
      </c>
      <c r="AF4041" t="b">
        <v>0</v>
      </c>
      <c r="AG4041" t="b">
        <v>0</v>
      </c>
      <c r="AH4041" t="s">
        <v>4808</v>
      </c>
      <c r="AI4041" t="b">
        <v>0</v>
      </c>
      <c r="AK4041" t="b">
        <v>0</v>
      </c>
      <c r="AL4041" s="1">
        <v>43838</v>
      </c>
      <c r="AM4041" t="s">
        <v>99</v>
      </c>
      <c r="AN4041" s="2">
        <v>44175.886400462965</v>
      </c>
      <c r="AP4041" s="2">
        <v>44141.825752314813</v>
      </c>
      <c r="AQ4041" s="1"/>
      <c r="AS4041" t="b">
        <v>0</v>
      </c>
      <c r="AV4041" t="s">
        <v>248</v>
      </c>
      <c r="BB4041" t="s">
        <v>9915</v>
      </c>
      <c r="BD4041" t="b">
        <v>0</v>
      </c>
      <c r="BH4041" t="s">
        <v>387</v>
      </c>
      <c r="BI4041" t="s">
        <v>150</v>
      </c>
      <c r="BJ4041" t="s">
        <v>95</v>
      </c>
      <c r="BK4041" t="s">
        <v>95</v>
      </c>
      <c r="BL4041" t="s">
        <v>9916</v>
      </c>
      <c r="BN4041" t="s">
        <v>415</v>
      </c>
      <c r="BQ4041" t="s">
        <v>96</v>
      </c>
      <c r="BR4041" t="b">
        <v>0</v>
      </c>
      <c r="BT4041" t="b">
        <v>0</v>
      </c>
      <c r="BW4041" t="s">
        <v>103</v>
      </c>
      <c r="BX4041" t="b">
        <v>0</v>
      </c>
      <c r="BY4041" s="2">
        <v>44376.857581018521</v>
      </c>
      <c r="CB4041" t="b">
        <v>0</v>
      </c>
      <c r="CC4041" t="b">
        <v>1</v>
      </c>
      <c r="CF4041">
        <v>70558.2</v>
      </c>
      <c r="CH4041">
        <v>70558.2</v>
      </c>
      <c r="CI4041">
        <v>100</v>
      </c>
      <c r="CJ4041">
        <v>0</v>
      </c>
      <c r="CK4041">
        <f>YEAR(tbl_Opportunity[[#This Row],[Close Date]])</f>
        <v>2020</v>
      </c>
    </row>
    <row r="4042" spans="1:89">
      <c r="A4042" t="s">
        <v>6522</v>
      </c>
      <c r="B4042" t="b">
        <v>0</v>
      </c>
      <c r="D4042" t="b">
        <v>0</v>
      </c>
      <c r="H4042" s="1">
        <v>44348</v>
      </c>
      <c r="I4042" t="b">
        <v>1</v>
      </c>
      <c r="L4042" t="s">
        <v>6523</v>
      </c>
      <c r="O4042" t="s">
        <v>162</v>
      </c>
      <c r="P4042" t="b">
        <v>1</v>
      </c>
      <c r="Q4042" s="2">
        <v>44308.694733796299</v>
      </c>
      <c r="R4042" s="1">
        <v>44421</v>
      </c>
      <c r="S4042" t="b">
        <v>0</v>
      </c>
      <c r="U4042" s="1"/>
      <c r="V4042" t="b">
        <v>0</v>
      </c>
      <c r="W4042" s="1">
        <v>44228</v>
      </c>
      <c r="X4042">
        <v>2</v>
      </c>
      <c r="Y4042">
        <v>2021</v>
      </c>
      <c r="Z4042" t="s">
        <v>8</v>
      </c>
      <c r="AA4042" t="s">
        <v>8</v>
      </c>
      <c r="AB4042" t="b">
        <v>0</v>
      </c>
      <c r="AC4042" t="b">
        <v>0</v>
      </c>
      <c r="AE4042" t="b">
        <v>1</v>
      </c>
      <c r="AF4042" t="b">
        <v>1</v>
      </c>
      <c r="AG4042" t="b">
        <v>1</v>
      </c>
      <c r="AH4042" t="s">
        <v>3190</v>
      </c>
      <c r="AI4042" t="b">
        <v>0</v>
      </c>
      <c r="AK4042" t="b">
        <v>0</v>
      </c>
      <c r="AL4042" s="1">
        <v>44351</v>
      </c>
      <c r="AM4042" t="s">
        <v>8882</v>
      </c>
      <c r="AN4042" s="2">
        <v>44496.869027777779</v>
      </c>
      <c r="AP4042" s="2">
        <v>44421.693611111114</v>
      </c>
      <c r="AQ4042" s="1">
        <v>44421</v>
      </c>
      <c r="AS4042" t="b">
        <v>0</v>
      </c>
      <c r="AV4042" t="s">
        <v>105</v>
      </c>
      <c r="BB4042" t="s">
        <v>9917</v>
      </c>
      <c r="BD4042" t="b">
        <v>0</v>
      </c>
      <c r="BH4042" t="s">
        <v>4073</v>
      </c>
      <c r="BI4042" t="s">
        <v>1072</v>
      </c>
      <c r="BJ4042" t="s">
        <v>216</v>
      </c>
      <c r="BL4042" t="s">
        <v>6523</v>
      </c>
      <c r="BM4042" t="s">
        <v>202</v>
      </c>
      <c r="BN4042" t="s">
        <v>203</v>
      </c>
      <c r="BQ4042" t="s">
        <v>204</v>
      </c>
      <c r="BR4042" t="b">
        <v>0</v>
      </c>
      <c r="BT4042" t="b">
        <v>0</v>
      </c>
      <c r="BW4042" t="s">
        <v>103</v>
      </c>
      <c r="BX4042" t="b">
        <v>0</v>
      </c>
      <c r="BY4042" s="2">
        <v>44496.869027777779</v>
      </c>
      <c r="BZ4042" t="s">
        <v>314</v>
      </c>
      <c r="CB4042" t="b">
        <v>0</v>
      </c>
      <c r="CC4042" t="b">
        <v>1</v>
      </c>
      <c r="CF4042">
        <v>52750</v>
      </c>
      <c r="CH4042">
        <v>52750</v>
      </c>
      <c r="CI4042">
        <v>100</v>
      </c>
      <c r="CJ4042">
        <v>0</v>
      </c>
      <c r="CK4042">
        <f>YEAR(tbl_Opportunity[[#This Row],[Close Date]])</f>
        <v>2021</v>
      </c>
    </row>
    <row r="4043" spans="1:89">
      <c r="A4043" t="s">
        <v>4031</v>
      </c>
      <c r="B4043" t="b">
        <v>0</v>
      </c>
      <c r="D4043" t="b">
        <v>0</v>
      </c>
      <c r="E4043" t="s">
        <v>7657</v>
      </c>
      <c r="H4043" s="1">
        <v>43992</v>
      </c>
      <c r="I4043" t="b">
        <v>1</v>
      </c>
      <c r="L4043" t="s">
        <v>9918</v>
      </c>
      <c r="O4043" t="s">
        <v>99</v>
      </c>
      <c r="P4043" t="b">
        <v>1</v>
      </c>
      <c r="Q4043" s="2">
        <v>43402.546365740738</v>
      </c>
      <c r="R4043" s="1"/>
      <c r="S4043" t="b">
        <v>0</v>
      </c>
      <c r="T4043" t="s">
        <v>417</v>
      </c>
      <c r="U4043" s="1">
        <v>44196</v>
      </c>
      <c r="V4043" t="b">
        <v>0</v>
      </c>
      <c r="W4043" s="1">
        <v>43862</v>
      </c>
      <c r="X4043">
        <v>2</v>
      </c>
      <c r="Y4043">
        <v>2020</v>
      </c>
      <c r="Z4043" t="s">
        <v>8</v>
      </c>
      <c r="AA4043" t="s">
        <v>8</v>
      </c>
      <c r="AB4043" t="b">
        <v>0</v>
      </c>
      <c r="AC4043" t="b">
        <v>0</v>
      </c>
      <c r="AE4043" t="b">
        <v>1</v>
      </c>
      <c r="AF4043" t="b">
        <v>0</v>
      </c>
      <c r="AG4043" t="b">
        <v>0</v>
      </c>
      <c r="AH4043" t="s">
        <v>4812</v>
      </c>
      <c r="AI4043" t="b">
        <v>0</v>
      </c>
      <c r="AK4043" t="b">
        <v>0</v>
      </c>
      <c r="AL4043" s="1">
        <v>43549</v>
      </c>
      <c r="AM4043" t="s">
        <v>162</v>
      </c>
      <c r="AN4043" s="2">
        <v>44297.838888888888</v>
      </c>
      <c r="AP4043" s="2">
        <v>43986.86273148148</v>
      </c>
      <c r="AQ4043" s="1"/>
      <c r="AS4043" t="b">
        <v>1</v>
      </c>
      <c r="AU4043" t="s">
        <v>384</v>
      </c>
      <c r="AV4043" t="s">
        <v>213</v>
      </c>
      <c r="BB4043" t="s">
        <v>9919</v>
      </c>
      <c r="BD4043" t="b">
        <v>0</v>
      </c>
      <c r="BH4043" t="s">
        <v>131</v>
      </c>
      <c r="BI4043" t="s">
        <v>150</v>
      </c>
      <c r="BJ4043" t="s">
        <v>384</v>
      </c>
      <c r="BK4043" t="s">
        <v>384</v>
      </c>
      <c r="BL4043" t="s">
        <v>9920</v>
      </c>
      <c r="BQ4043" t="s">
        <v>96</v>
      </c>
      <c r="BR4043" t="b">
        <v>0</v>
      </c>
      <c r="BT4043" t="b">
        <v>0</v>
      </c>
      <c r="BW4043" t="s">
        <v>103</v>
      </c>
      <c r="BX4043" t="b">
        <v>0</v>
      </c>
      <c r="BY4043" s="2">
        <v>44376.857569444444</v>
      </c>
      <c r="CB4043" t="b">
        <v>0</v>
      </c>
      <c r="CC4043" t="b">
        <v>1</v>
      </c>
      <c r="CF4043">
        <v>1336340</v>
      </c>
      <c r="CH4043">
        <v>1336340</v>
      </c>
      <c r="CI4043">
        <v>100</v>
      </c>
      <c r="CJ4043">
        <v>0</v>
      </c>
      <c r="CK4043">
        <f>YEAR(tbl_Opportunity[[#This Row],[Close Date]])</f>
        <v>2020</v>
      </c>
    </row>
    <row r="4044" spans="1:89">
      <c r="A4044" t="s">
        <v>9748</v>
      </c>
      <c r="B4044" t="b">
        <v>0</v>
      </c>
      <c r="D4044" t="b">
        <v>0</v>
      </c>
      <c r="H4044" s="1">
        <v>44273</v>
      </c>
      <c r="I4044" t="b">
        <v>1</v>
      </c>
      <c r="O4044" t="s">
        <v>89</v>
      </c>
      <c r="P4044" t="b">
        <v>1</v>
      </c>
      <c r="Q4044" s="2">
        <v>41460.583611111113</v>
      </c>
      <c r="R4044" s="1"/>
      <c r="S4044" t="b">
        <v>0</v>
      </c>
      <c r="T4044" t="s">
        <v>417</v>
      </c>
      <c r="U4044" s="1">
        <v>44196</v>
      </c>
      <c r="V4044" t="b">
        <v>0</v>
      </c>
      <c r="W4044" s="1">
        <v>44197</v>
      </c>
      <c r="X4044">
        <v>1</v>
      </c>
      <c r="Y4044">
        <v>2021</v>
      </c>
      <c r="Z4044" t="s">
        <v>8</v>
      </c>
      <c r="AA4044" t="s">
        <v>8</v>
      </c>
      <c r="AB4044" t="b">
        <v>0</v>
      </c>
      <c r="AC4044" t="b">
        <v>0</v>
      </c>
      <c r="AE4044" t="b">
        <v>1</v>
      </c>
      <c r="AF4044" t="b">
        <v>1</v>
      </c>
      <c r="AG4044" t="b">
        <v>0</v>
      </c>
      <c r="AH4044" t="s">
        <v>4863</v>
      </c>
      <c r="AI4044" t="b">
        <v>0</v>
      </c>
      <c r="AK4044" t="b">
        <v>0</v>
      </c>
      <c r="AL4044" s="1">
        <v>44230</v>
      </c>
      <c r="AM4044" t="s">
        <v>162</v>
      </c>
      <c r="AN4044" s="2">
        <v>44299.572430555556</v>
      </c>
      <c r="AP4044" s="2">
        <v>44273.942199074074</v>
      </c>
      <c r="AQ4044" s="1"/>
      <c r="AS4044" t="b">
        <v>1</v>
      </c>
      <c r="AV4044" t="s">
        <v>105</v>
      </c>
      <c r="BB4044" t="s">
        <v>9921</v>
      </c>
      <c r="BD4044" t="b">
        <v>0</v>
      </c>
      <c r="BH4044" t="s">
        <v>3625</v>
      </c>
      <c r="BI4044" t="s">
        <v>150</v>
      </c>
      <c r="BJ4044" t="s">
        <v>157</v>
      </c>
      <c r="BK4044" t="s">
        <v>157</v>
      </c>
      <c r="BL4044" t="s">
        <v>9922</v>
      </c>
      <c r="BN4044" t="s">
        <v>415</v>
      </c>
      <c r="BP4044" t="s">
        <v>9923</v>
      </c>
      <c r="BQ4044" t="s">
        <v>96</v>
      </c>
      <c r="BR4044" t="b">
        <v>0</v>
      </c>
      <c r="BS4044" t="s">
        <v>102</v>
      </c>
      <c r="BT4044" t="b">
        <v>0</v>
      </c>
      <c r="BW4044" t="s">
        <v>103</v>
      </c>
      <c r="BX4044" t="b">
        <v>0</v>
      </c>
      <c r="BY4044" s="2">
        <v>44376.857581018521</v>
      </c>
      <c r="CB4044" t="b">
        <v>0</v>
      </c>
      <c r="CC4044" t="b">
        <v>1</v>
      </c>
      <c r="CF4044">
        <v>25342396.800000001</v>
      </c>
      <c r="CH4044">
        <v>25342396.800000001</v>
      </c>
      <c r="CI4044">
        <v>100</v>
      </c>
      <c r="CJ4044">
        <v>0</v>
      </c>
      <c r="CK4044">
        <f>YEAR(tbl_Opportunity[[#This Row],[Close Date]])</f>
        <v>2021</v>
      </c>
    </row>
    <row r="4045" spans="1:89">
      <c r="A4045" t="s">
        <v>1438</v>
      </c>
      <c r="B4045" t="b">
        <v>0</v>
      </c>
      <c r="D4045" t="b">
        <v>0</v>
      </c>
      <c r="E4045" t="s">
        <v>2796</v>
      </c>
      <c r="H4045" s="1">
        <v>43188</v>
      </c>
      <c r="I4045" t="b">
        <v>1</v>
      </c>
      <c r="L4045" t="s">
        <v>6561</v>
      </c>
      <c r="O4045" t="s">
        <v>2137</v>
      </c>
      <c r="P4045" t="b">
        <v>1</v>
      </c>
      <c r="Q4045" s="2">
        <v>42976.723912037036</v>
      </c>
      <c r="R4045" s="1"/>
      <c r="S4045" t="b">
        <v>0</v>
      </c>
      <c r="U4045" s="1"/>
      <c r="V4045" t="b">
        <v>0</v>
      </c>
      <c r="W4045" s="1">
        <v>43101</v>
      </c>
      <c r="X4045">
        <v>1</v>
      </c>
      <c r="Y4045">
        <v>2018</v>
      </c>
      <c r="Z4045" t="s">
        <v>8</v>
      </c>
      <c r="AA4045" t="s">
        <v>8</v>
      </c>
      <c r="AB4045" t="b">
        <v>0</v>
      </c>
      <c r="AC4045" t="b">
        <v>0</v>
      </c>
      <c r="AE4045" t="b">
        <v>1</v>
      </c>
      <c r="AF4045" t="b">
        <v>0</v>
      </c>
      <c r="AG4045" t="b">
        <v>0</v>
      </c>
      <c r="AH4045" t="s">
        <v>105</v>
      </c>
      <c r="AI4045" t="b">
        <v>0</v>
      </c>
      <c r="AJ4045" t="s">
        <v>211</v>
      </c>
      <c r="AK4045" t="b">
        <v>0</v>
      </c>
      <c r="AL4045" s="1">
        <v>42976</v>
      </c>
      <c r="AM4045" t="s">
        <v>162</v>
      </c>
      <c r="AN4045" s="2">
        <v>44296.95826388889</v>
      </c>
      <c r="AP4045" s="2">
        <v>43193.54791666667</v>
      </c>
      <c r="AQ4045" s="1"/>
      <c r="AS4045" t="b">
        <v>0</v>
      </c>
      <c r="AU4045" t="s">
        <v>105</v>
      </c>
      <c r="AV4045" t="s">
        <v>176</v>
      </c>
      <c r="AX4045" t="s">
        <v>9924</v>
      </c>
      <c r="BB4045" t="s">
        <v>9925</v>
      </c>
      <c r="BD4045" t="b">
        <v>0</v>
      </c>
      <c r="BH4045" t="s">
        <v>215</v>
      </c>
      <c r="BI4045" t="s">
        <v>200</v>
      </c>
      <c r="BJ4045" t="s">
        <v>105</v>
      </c>
      <c r="BL4045" t="s">
        <v>6561</v>
      </c>
      <c r="BM4045" t="s">
        <v>202</v>
      </c>
      <c r="BN4045" t="s">
        <v>203</v>
      </c>
      <c r="BQ4045" t="s">
        <v>204</v>
      </c>
      <c r="BR4045" t="b">
        <v>0</v>
      </c>
      <c r="BT4045" t="b">
        <v>0</v>
      </c>
      <c r="BW4045" t="s">
        <v>103</v>
      </c>
      <c r="BX4045" t="b">
        <v>0</v>
      </c>
      <c r="BY4045" s="2">
        <v>44376.857569444444</v>
      </c>
      <c r="BZ4045" t="s">
        <v>217</v>
      </c>
      <c r="CB4045" t="b">
        <v>0</v>
      </c>
      <c r="CC4045" t="b">
        <v>1</v>
      </c>
      <c r="CF4045">
        <v>64950</v>
      </c>
      <c r="CH4045">
        <v>64950</v>
      </c>
      <c r="CI4045">
        <v>100</v>
      </c>
      <c r="CJ4045">
        <v>0</v>
      </c>
      <c r="CK4045">
        <f>YEAR(tbl_Opportunity[[#This Row],[Close Date]])</f>
        <v>2018</v>
      </c>
    </row>
    <row r="4046" spans="1:89">
      <c r="A4046" t="s">
        <v>5323</v>
      </c>
      <c r="B4046" t="b">
        <v>0</v>
      </c>
      <c r="D4046" t="b">
        <v>0</v>
      </c>
      <c r="H4046" s="1">
        <v>44274</v>
      </c>
      <c r="I4046" t="b">
        <v>1</v>
      </c>
      <c r="L4046" t="s">
        <v>5324</v>
      </c>
      <c r="O4046" t="s">
        <v>194</v>
      </c>
      <c r="P4046" t="b">
        <v>0</v>
      </c>
      <c r="Q4046" s="2">
        <v>44274.471828703703</v>
      </c>
      <c r="R4046" s="1"/>
      <c r="S4046" t="b">
        <v>0</v>
      </c>
      <c r="U4046" s="1"/>
      <c r="V4046" t="b">
        <v>0</v>
      </c>
      <c r="W4046" s="1">
        <v>44197</v>
      </c>
      <c r="X4046">
        <v>1</v>
      </c>
      <c r="Y4046">
        <v>2021</v>
      </c>
      <c r="Z4046" t="s">
        <v>8</v>
      </c>
      <c r="AA4046" t="s">
        <v>8</v>
      </c>
      <c r="AB4046" t="b">
        <v>1</v>
      </c>
      <c r="AC4046" t="b">
        <v>0</v>
      </c>
      <c r="AE4046" t="b">
        <v>1</v>
      </c>
      <c r="AF4046" t="b">
        <v>0</v>
      </c>
      <c r="AG4046" t="b">
        <v>0</v>
      </c>
      <c r="AH4046" t="s">
        <v>4366</v>
      </c>
      <c r="AI4046" t="b">
        <v>0</v>
      </c>
      <c r="AJ4046" t="s">
        <v>211</v>
      </c>
      <c r="AK4046" t="b">
        <v>0</v>
      </c>
      <c r="AL4046" s="1"/>
      <c r="AM4046" t="s">
        <v>162</v>
      </c>
      <c r="AN4046" s="2">
        <v>44297.83829861111</v>
      </c>
      <c r="AP4046" s="2"/>
      <c r="AQ4046" s="1"/>
      <c r="AS4046" t="b">
        <v>0</v>
      </c>
      <c r="AV4046" t="s">
        <v>213</v>
      </c>
      <c r="AY4046" t="s">
        <v>236</v>
      </c>
      <c r="AZ4046" t="s">
        <v>237</v>
      </c>
      <c r="BB4046" t="s">
        <v>9926</v>
      </c>
      <c r="BD4046" t="b">
        <v>0</v>
      </c>
      <c r="BH4046" t="s">
        <v>194</v>
      </c>
      <c r="BI4046" t="s">
        <v>2055</v>
      </c>
      <c r="BJ4046" t="s">
        <v>346</v>
      </c>
      <c r="BL4046" t="s">
        <v>5324</v>
      </c>
      <c r="BM4046" t="s">
        <v>202</v>
      </c>
      <c r="BN4046" t="s">
        <v>203</v>
      </c>
      <c r="BQ4046" t="s">
        <v>204</v>
      </c>
      <c r="BR4046" t="b">
        <v>0</v>
      </c>
      <c r="BT4046" t="b">
        <v>0</v>
      </c>
      <c r="BW4046" t="s">
        <v>103</v>
      </c>
      <c r="BX4046" t="b">
        <v>0</v>
      </c>
      <c r="BY4046" s="2">
        <v>44376.857581018521</v>
      </c>
      <c r="BZ4046" t="s">
        <v>265</v>
      </c>
      <c r="CB4046" t="b">
        <v>0</v>
      </c>
      <c r="CC4046" t="b">
        <v>1</v>
      </c>
      <c r="CF4046">
        <v>39942.5</v>
      </c>
      <c r="CH4046">
        <v>39942.5</v>
      </c>
      <c r="CI4046">
        <v>100</v>
      </c>
      <c r="CJ4046">
        <v>0</v>
      </c>
      <c r="CK4046">
        <f>YEAR(tbl_Opportunity[[#This Row],[Close Date]])</f>
        <v>2021</v>
      </c>
    </row>
    <row r="4047" spans="1:89">
      <c r="A4047" t="s">
        <v>9927</v>
      </c>
      <c r="B4047" t="b">
        <v>0</v>
      </c>
      <c r="D4047" t="b">
        <v>0</v>
      </c>
      <c r="H4047" s="1">
        <v>44260</v>
      </c>
      <c r="I4047" t="b">
        <v>1</v>
      </c>
      <c r="L4047" t="s">
        <v>9928</v>
      </c>
      <c r="O4047" t="s">
        <v>194</v>
      </c>
      <c r="P4047" t="b">
        <v>0</v>
      </c>
      <c r="Q4047" s="2">
        <v>44264.505428240744</v>
      </c>
      <c r="R4047" s="1"/>
      <c r="S4047" t="b">
        <v>0</v>
      </c>
      <c r="U4047" s="1"/>
      <c r="V4047" t="b">
        <v>0</v>
      </c>
      <c r="W4047" s="1">
        <v>44197</v>
      </c>
      <c r="X4047">
        <v>1</v>
      </c>
      <c r="Y4047">
        <v>2021</v>
      </c>
      <c r="Z4047" t="s">
        <v>8</v>
      </c>
      <c r="AA4047" t="s">
        <v>8</v>
      </c>
      <c r="AB4047" t="b">
        <v>1</v>
      </c>
      <c r="AC4047" t="b">
        <v>0</v>
      </c>
      <c r="AE4047" t="b">
        <v>1</v>
      </c>
      <c r="AF4047" t="b">
        <v>0</v>
      </c>
      <c r="AG4047" t="b">
        <v>0</v>
      </c>
      <c r="AH4047" t="s">
        <v>3190</v>
      </c>
      <c r="AI4047" t="b">
        <v>0</v>
      </c>
      <c r="AJ4047" t="s">
        <v>462</v>
      </c>
      <c r="AK4047" t="b">
        <v>0</v>
      </c>
      <c r="AL4047" s="1">
        <v>44267</v>
      </c>
      <c r="AM4047" t="s">
        <v>194</v>
      </c>
      <c r="AN4047" s="2">
        <v>44363.265879629631</v>
      </c>
      <c r="AP4047" s="2"/>
      <c r="AQ4047" s="1"/>
      <c r="AS4047" t="b">
        <v>0</v>
      </c>
      <c r="AV4047" t="s">
        <v>105</v>
      </c>
      <c r="AY4047" t="s">
        <v>236</v>
      </c>
      <c r="AZ4047" t="s">
        <v>435</v>
      </c>
      <c r="BB4047" t="s">
        <v>9929</v>
      </c>
      <c r="BD4047" t="b">
        <v>0</v>
      </c>
      <c r="BH4047" t="s">
        <v>194</v>
      </c>
      <c r="BI4047" t="s">
        <v>2055</v>
      </c>
      <c r="BJ4047" t="s">
        <v>250</v>
      </c>
      <c r="BL4047" t="s">
        <v>9928</v>
      </c>
      <c r="BM4047" t="s">
        <v>202</v>
      </c>
      <c r="BN4047" t="s">
        <v>203</v>
      </c>
      <c r="BQ4047" t="s">
        <v>204</v>
      </c>
      <c r="BR4047" t="b">
        <v>0</v>
      </c>
      <c r="BT4047" t="b">
        <v>0</v>
      </c>
      <c r="BW4047" t="s">
        <v>103</v>
      </c>
      <c r="BX4047" t="b">
        <v>0</v>
      </c>
      <c r="BY4047" s="2">
        <v>44376.857581018521</v>
      </c>
      <c r="BZ4047" t="s">
        <v>265</v>
      </c>
      <c r="CB4047" t="b">
        <v>0</v>
      </c>
      <c r="CC4047" t="b">
        <v>1</v>
      </c>
      <c r="CF4047">
        <v>94475</v>
      </c>
      <c r="CH4047">
        <v>94475</v>
      </c>
      <c r="CI4047">
        <v>100</v>
      </c>
      <c r="CJ4047">
        <v>0</v>
      </c>
      <c r="CK4047">
        <f>YEAR(tbl_Opportunity[[#This Row],[Close Date]])</f>
        <v>2021</v>
      </c>
    </row>
    <row r="4048" spans="1:89">
      <c r="A4048" t="s">
        <v>3380</v>
      </c>
      <c r="B4048" t="b">
        <v>0</v>
      </c>
      <c r="D4048" t="b">
        <v>0</v>
      </c>
      <c r="H4048" s="1">
        <v>44337</v>
      </c>
      <c r="I4048" t="b">
        <v>1</v>
      </c>
      <c r="O4048" t="s">
        <v>114</v>
      </c>
      <c r="P4048" t="b">
        <v>0</v>
      </c>
      <c r="Q4048" s="2">
        <v>44154.669722222221</v>
      </c>
      <c r="R4048" s="1">
        <v>44340</v>
      </c>
      <c r="S4048" t="b">
        <v>0</v>
      </c>
      <c r="U4048" s="1"/>
      <c r="V4048" t="b">
        <v>0</v>
      </c>
      <c r="W4048" s="1">
        <v>44228</v>
      </c>
      <c r="X4048">
        <v>2</v>
      </c>
      <c r="Y4048">
        <v>2021</v>
      </c>
      <c r="Z4048" t="s">
        <v>8</v>
      </c>
      <c r="AA4048" t="s">
        <v>8</v>
      </c>
      <c r="AB4048" t="b">
        <v>1</v>
      </c>
      <c r="AC4048" t="b">
        <v>0</v>
      </c>
      <c r="AE4048" t="b">
        <v>1</v>
      </c>
      <c r="AF4048" t="b">
        <v>0</v>
      </c>
      <c r="AG4048" t="b">
        <v>0</v>
      </c>
      <c r="AH4048" t="s">
        <v>1016</v>
      </c>
      <c r="AI4048" t="b">
        <v>0</v>
      </c>
      <c r="AK4048" t="b">
        <v>0</v>
      </c>
      <c r="AL4048" s="1"/>
      <c r="AM4048" t="s">
        <v>3381</v>
      </c>
      <c r="AN4048" s="2">
        <v>44340.841574074075</v>
      </c>
      <c r="AP4048" s="2">
        <v>44340.841574074075</v>
      </c>
      <c r="AQ4048" s="1">
        <v>44340</v>
      </c>
      <c r="AS4048" t="b">
        <v>0</v>
      </c>
      <c r="AV4048" t="s">
        <v>213</v>
      </c>
      <c r="BB4048" t="s">
        <v>9930</v>
      </c>
      <c r="BD4048" t="b">
        <v>0</v>
      </c>
      <c r="BH4048" t="s">
        <v>3381</v>
      </c>
      <c r="BI4048" t="s">
        <v>155</v>
      </c>
      <c r="BL4048" t="s">
        <v>3383</v>
      </c>
      <c r="BN4048" t="s">
        <v>415</v>
      </c>
      <c r="BQ4048" t="s">
        <v>96</v>
      </c>
      <c r="BR4048" t="b">
        <v>0</v>
      </c>
      <c r="BT4048" t="b">
        <v>0</v>
      </c>
      <c r="BW4048" t="s">
        <v>103</v>
      </c>
      <c r="BX4048" t="b">
        <v>0</v>
      </c>
      <c r="BY4048" s="2">
        <v>44376.857581018521</v>
      </c>
      <c r="CB4048" t="b">
        <v>0</v>
      </c>
      <c r="CC4048" t="b">
        <v>1</v>
      </c>
      <c r="CD4048">
        <v>0</v>
      </c>
      <c r="CF4048">
        <v>26329.05</v>
      </c>
      <c r="CH4048">
        <v>26329.05</v>
      </c>
      <c r="CI4048">
        <v>100</v>
      </c>
      <c r="CJ4048">
        <v>0</v>
      </c>
      <c r="CK4048">
        <f>YEAR(tbl_Opportunity[[#This Row],[Close Date]])</f>
        <v>2021</v>
      </c>
    </row>
    <row r="4049" spans="1:89">
      <c r="A4049" t="s">
        <v>8886</v>
      </c>
      <c r="B4049" t="b">
        <v>0</v>
      </c>
      <c r="D4049" t="b">
        <v>0</v>
      </c>
      <c r="E4049" t="s">
        <v>3510</v>
      </c>
      <c r="H4049" s="1">
        <v>44344</v>
      </c>
      <c r="I4049" t="b">
        <v>1</v>
      </c>
      <c r="L4049" t="s">
        <v>9931</v>
      </c>
      <c r="O4049" t="s">
        <v>99</v>
      </c>
      <c r="P4049" t="b">
        <v>0</v>
      </c>
      <c r="Q4049" s="2">
        <v>43613.779247685183</v>
      </c>
      <c r="R4049" s="1">
        <v>44344</v>
      </c>
      <c r="S4049" t="b">
        <v>0</v>
      </c>
      <c r="U4049" s="1"/>
      <c r="V4049" t="b">
        <v>0</v>
      </c>
      <c r="W4049" s="1">
        <v>44228</v>
      </c>
      <c r="X4049">
        <v>2</v>
      </c>
      <c r="Y4049">
        <v>2021</v>
      </c>
      <c r="Z4049" t="s">
        <v>8</v>
      </c>
      <c r="AA4049" t="s">
        <v>8</v>
      </c>
      <c r="AB4049" t="b">
        <v>1</v>
      </c>
      <c r="AC4049" t="b">
        <v>0</v>
      </c>
      <c r="AE4049" t="b">
        <v>1</v>
      </c>
      <c r="AF4049" t="b">
        <v>0</v>
      </c>
      <c r="AG4049" t="b">
        <v>0</v>
      </c>
      <c r="AH4049" t="s">
        <v>4863</v>
      </c>
      <c r="AI4049" t="b">
        <v>0</v>
      </c>
      <c r="AK4049" t="b">
        <v>0</v>
      </c>
      <c r="AL4049" s="1">
        <v>44344</v>
      </c>
      <c r="AM4049" t="s">
        <v>99</v>
      </c>
      <c r="AN4049" s="2">
        <v>44344.780023148145</v>
      </c>
      <c r="AP4049" s="2">
        <v>44344.780023148145</v>
      </c>
      <c r="AQ4049" s="1">
        <v>44344</v>
      </c>
      <c r="AS4049" t="b">
        <v>0</v>
      </c>
      <c r="AV4049" t="s">
        <v>153</v>
      </c>
      <c r="BB4049" t="s">
        <v>9932</v>
      </c>
      <c r="BD4049" t="b">
        <v>0</v>
      </c>
      <c r="BH4049" t="s">
        <v>99</v>
      </c>
      <c r="BI4049" t="s">
        <v>150</v>
      </c>
      <c r="BJ4049" t="s">
        <v>2848</v>
      </c>
      <c r="BK4049" t="s">
        <v>102</v>
      </c>
      <c r="BN4049" t="s">
        <v>415</v>
      </c>
      <c r="BP4049" t="s">
        <v>9933</v>
      </c>
      <c r="BQ4049" t="s">
        <v>96</v>
      </c>
      <c r="BR4049" t="b">
        <v>0</v>
      </c>
      <c r="BT4049" t="b">
        <v>0</v>
      </c>
      <c r="BW4049" t="s">
        <v>103</v>
      </c>
      <c r="BX4049" t="b">
        <v>0</v>
      </c>
      <c r="BY4049" s="2">
        <v>44376.857569444444</v>
      </c>
      <c r="CB4049" t="b">
        <v>0</v>
      </c>
      <c r="CC4049" t="b">
        <v>1</v>
      </c>
      <c r="CD4049">
        <v>0</v>
      </c>
      <c r="CF4049">
        <v>6496.88</v>
      </c>
      <c r="CH4049">
        <v>6496.88</v>
      </c>
      <c r="CI4049">
        <v>100</v>
      </c>
      <c r="CJ4049">
        <v>0</v>
      </c>
      <c r="CK4049">
        <f>YEAR(tbl_Opportunity[[#This Row],[Close Date]])</f>
        <v>2021</v>
      </c>
    </row>
    <row r="4050" spans="1:89">
      <c r="A4050" t="s">
        <v>132</v>
      </c>
      <c r="B4050" t="b">
        <v>0</v>
      </c>
      <c r="D4050" t="b">
        <v>0</v>
      </c>
      <c r="H4050" s="1">
        <v>44316</v>
      </c>
      <c r="I4050" t="b">
        <v>1</v>
      </c>
      <c r="O4050" t="s">
        <v>514</v>
      </c>
      <c r="P4050" t="b">
        <v>0</v>
      </c>
      <c r="Q4050" s="2">
        <v>44286.65053240741</v>
      </c>
      <c r="R4050" s="1">
        <v>44375</v>
      </c>
      <c r="S4050" t="b">
        <v>0</v>
      </c>
      <c r="U4050" s="1"/>
      <c r="V4050" t="b">
        <v>0</v>
      </c>
      <c r="W4050" s="1">
        <v>44228</v>
      </c>
      <c r="X4050">
        <v>2</v>
      </c>
      <c r="Y4050">
        <v>2021</v>
      </c>
      <c r="Z4050" t="s">
        <v>8</v>
      </c>
      <c r="AA4050" t="s">
        <v>8</v>
      </c>
      <c r="AB4050" t="b">
        <v>1</v>
      </c>
      <c r="AC4050" t="b">
        <v>0</v>
      </c>
      <c r="AE4050" t="b">
        <v>1</v>
      </c>
      <c r="AF4050" t="b">
        <v>0</v>
      </c>
      <c r="AG4050" t="b">
        <v>0</v>
      </c>
      <c r="AH4050" t="s">
        <v>4812</v>
      </c>
      <c r="AI4050" t="b">
        <v>0</v>
      </c>
      <c r="AK4050" t="b">
        <v>0</v>
      </c>
      <c r="AL4050" s="1"/>
      <c r="AM4050" t="s">
        <v>514</v>
      </c>
      <c r="AN4050" s="2">
        <v>44375.746157407404</v>
      </c>
      <c r="AP4050" s="2">
        <v>44375.746157407404</v>
      </c>
      <c r="AQ4050" s="1">
        <v>44375</v>
      </c>
      <c r="AS4050" t="b">
        <v>0</v>
      </c>
      <c r="AV4050" t="s">
        <v>153</v>
      </c>
      <c r="BB4050" t="s">
        <v>9934</v>
      </c>
      <c r="BD4050" t="b">
        <v>0</v>
      </c>
      <c r="BH4050" t="s">
        <v>332</v>
      </c>
      <c r="BI4050" t="s">
        <v>150</v>
      </c>
      <c r="BK4050" t="s">
        <v>384</v>
      </c>
      <c r="BN4050" t="s">
        <v>415</v>
      </c>
      <c r="BQ4050" t="s">
        <v>96</v>
      </c>
      <c r="BR4050" t="b">
        <v>0</v>
      </c>
      <c r="BT4050" t="b">
        <v>0</v>
      </c>
      <c r="BW4050" t="s">
        <v>103</v>
      </c>
      <c r="BX4050" t="b">
        <v>0</v>
      </c>
      <c r="BY4050" s="2">
        <v>44376.857581018521</v>
      </c>
      <c r="CB4050" t="b">
        <v>0</v>
      </c>
      <c r="CC4050" t="b">
        <v>1</v>
      </c>
      <c r="CF4050">
        <v>1791</v>
      </c>
      <c r="CH4050">
        <v>1791</v>
      </c>
      <c r="CI4050">
        <v>100</v>
      </c>
      <c r="CJ4050">
        <v>0</v>
      </c>
      <c r="CK4050">
        <f>YEAR(tbl_Opportunity[[#This Row],[Close Date]])</f>
        <v>2021</v>
      </c>
    </row>
    <row r="4051" spans="1:89">
      <c r="A4051" t="s">
        <v>507</v>
      </c>
      <c r="B4051" t="b">
        <v>0</v>
      </c>
      <c r="D4051" t="b">
        <v>0</v>
      </c>
      <c r="H4051" s="1">
        <v>44349</v>
      </c>
      <c r="I4051" t="b">
        <v>1</v>
      </c>
      <c r="O4051" t="s">
        <v>99</v>
      </c>
      <c r="P4051" t="b">
        <v>0</v>
      </c>
      <c r="Q4051" s="2">
        <v>44292.798657407409</v>
      </c>
      <c r="R4051" s="1">
        <v>44357</v>
      </c>
      <c r="S4051" t="b">
        <v>0</v>
      </c>
      <c r="U4051" s="1"/>
      <c r="V4051" t="b">
        <v>0</v>
      </c>
      <c r="W4051" s="1">
        <v>44228</v>
      </c>
      <c r="X4051">
        <v>2</v>
      </c>
      <c r="Y4051">
        <v>2021</v>
      </c>
      <c r="Z4051" t="s">
        <v>8</v>
      </c>
      <c r="AA4051" t="s">
        <v>8</v>
      </c>
      <c r="AB4051" t="b">
        <v>1</v>
      </c>
      <c r="AC4051" t="b">
        <v>0</v>
      </c>
      <c r="AE4051" t="b">
        <v>1</v>
      </c>
      <c r="AF4051" t="b">
        <v>0</v>
      </c>
      <c r="AG4051" t="b">
        <v>0</v>
      </c>
      <c r="AH4051" t="s">
        <v>1016</v>
      </c>
      <c r="AI4051" t="b">
        <v>0</v>
      </c>
      <c r="AK4051" t="b">
        <v>0</v>
      </c>
      <c r="AL4051" s="1">
        <v>44292</v>
      </c>
      <c r="AM4051" t="s">
        <v>99</v>
      </c>
      <c r="AN4051" s="2">
        <v>44357.737638888888</v>
      </c>
      <c r="AP4051" s="2">
        <v>44357.737638888888</v>
      </c>
      <c r="AQ4051" s="1">
        <v>44357</v>
      </c>
      <c r="AS4051" t="b">
        <v>0</v>
      </c>
      <c r="AV4051" t="s">
        <v>213</v>
      </c>
      <c r="BB4051" t="s">
        <v>9935</v>
      </c>
      <c r="BD4051" t="b">
        <v>0</v>
      </c>
      <c r="BH4051" t="s">
        <v>332</v>
      </c>
      <c r="BI4051" t="s">
        <v>155</v>
      </c>
      <c r="BK4051" t="s">
        <v>384</v>
      </c>
      <c r="BN4051" t="s">
        <v>415</v>
      </c>
      <c r="BP4051" t="s">
        <v>9936</v>
      </c>
      <c r="BQ4051" t="s">
        <v>96</v>
      </c>
      <c r="BR4051" t="b">
        <v>0</v>
      </c>
      <c r="BT4051" t="b">
        <v>0</v>
      </c>
      <c r="BW4051" t="s">
        <v>103</v>
      </c>
      <c r="BX4051" t="b">
        <v>0</v>
      </c>
      <c r="BY4051" s="2">
        <v>44376.857581018521</v>
      </c>
      <c r="CB4051" t="b">
        <v>0</v>
      </c>
      <c r="CC4051" t="b">
        <v>1</v>
      </c>
      <c r="CF4051">
        <v>62876.36</v>
      </c>
      <c r="CH4051">
        <v>62876.36</v>
      </c>
      <c r="CI4051">
        <v>100</v>
      </c>
      <c r="CJ4051">
        <v>0</v>
      </c>
      <c r="CK4051">
        <f>YEAR(tbl_Opportunity[[#This Row],[Close Date]])</f>
        <v>2021</v>
      </c>
    </row>
    <row r="4052" spans="1:89">
      <c r="A4052" t="s">
        <v>7041</v>
      </c>
      <c r="B4052" t="b">
        <v>0</v>
      </c>
      <c r="D4052" t="b">
        <v>0</v>
      </c>
      <c r="H4052" s="1">
        <v>44349</v>
      </c>
      <c r="I4052" t="b">
        <v>1</v>
      </c>
      <c r="L4052" t="s">
        <v>7042</v>
      </c>
      <c r="O4052" t="s">
        <v>142</v>
      </c>
      <c r="P4052" t="b">
        <v>0</v>
      </c>
      <c r="Q4052" s="2">
        <v>44277.749895833331</v>
      </c>
      <c r="R4052" s="1">
        <v>44349</v>
      </c>
      <c r="S4052" t="b">
        <v>0</v>
      </c>
      <c r="U4052" s="1"/>
      <c r="V4052" t="b">
        <v>0</v>
      </c>
      <c r="W4052" s="1">
        <v>44228</v>
      </c>
      <c r="X4052">
        <v>2</v>
      </c>
      <c r="Y4052">
        <v>2021</v>
      </c>
      <c r="Z4052" t="s">
        <v>8</v>
      </c>
      <c r="AA4052" t="s">
        <v>8</v>
      </c>
      <c r="AB4052" t="b">
        <v>1</v>
      </c>
      <c r="AC4052" t="b">
        <v>0</v>
      </c>
      <c r="AD4052" t="s">
        <v>3452</v>
      </c>
      <c r="AE4052" t="b">
        <v>1</v>
      </c>
      <c r="AF4052" t="b">
        <v>0</v>
      </c>
      <c r="AG4052" t="b">
        <v>0</v>
      </c>
      <c r="AH4052" t="s">
        <v>4808</v>
      </c>
      <c r="AI4052" t="b">
        <v>0</v>
      </c>
      <c r="AK4052" t="b">
        <v>0</v>
      </c>
      <c r="AL4052" s="1">
        <v>44349</v>
      </c>
      <c r="AM4052" t="s">
        <v>142</v>
      </c>
      <c r="AN4052" s="2">
        <v>44349.779085648152</v>
      </c>
      <c r="AP4052" s="2">
        <v>44349.753611111111</v>
      </c>
      <c r="AQ4052" s="1">
        <v>44349</v>
      </c>
      <c r="AS4052" t="b">
        <v>0</v>
      </c>
      <c r="AV4052" t="s">
        <v>213</v>
      </c>
      <c r="BB4052" t="s">
        <v>9937</v>
      </c>
      <c r="BD4052" t="b">
        <v>0</v>
      </c>
      <c r="BH4052" t="s">
        <v>142</v>
      </c>
      <c r="BI4052" t="s">
        <v>150</v>
      </c>
      <c r="BK4052" t="s">
        <v>384</v>
      </c>
      <c r="BL4052" t="s">
        <v>7042</v>
      </c>
      <c r="BN4052" t="s">
        <v>415</v>
      </c>
      <c r="BQ4052" t="s">
        <v>96</v>
      </c>
      <c r="BR4052" t="b">
        <v>0</v>
      </c>
      <c r="BT4052" t="b">
        <v>0</v>
      </c>
      <c r="BW4052" t="s">
        <v>103</v>
      </c>
      <c r="BX4052" t="b">
        <v>0</v>
      </c>
      <c r="BY4052" s="2">
        <v>44376.857581018521</v>
      </c>
      <c r="CB4052" t="b">
        <v>0</v>
      </c>
      <c r="CC4052" t="b">
        <v>1</v>
      </c>
      <c r="CF4052">
        <v>136740.24</v>
      </c>
      <c r="CH4052">
        <v>136740.24</v>
      </c>
      <c r="CI4052">
        <v>100</v>
      </c>
      <c r="CJ4052">
        <v>0</v>
      </c>
      <c r="CK4052">
        <f>YEAR(tbl_Opportunity[[#This Row],[Close Date]])</f>
        <v>2021</v>
      </c>
    </row>
    <row r="4053" spans="1:89">
      <c r="A4053" t="s">
        <v>4152</v>
      </c>
      <c r="B4053" t="b">
        <v>0</v>
      </c>
      <c r="D4053" t="b">
        <v>0</v>
      </c>
      <c r="H4053" s="1">
        <v>44342</v>
      </c>
      <c r="I4053" t="b">
        <v>1</v>
      </c>
      <c r="L4053" t="s">
        <v>4153</v>
      </c>
      <c r="O4053" t="s">
        <v>142</v>
      </c>
      <c r="P4053" t="b">
        <v>0</v>
      </c>
      <c r="Q4053" s="2">
        <v>43993.659097222226</v>
      </c>
      <c r="R4053" s="1">
        <v>44342</v>
      </c>
      <c r="S4053" t="b">
        <v>0</v>
      </c>
      <c r="U4053" s="1"/>
      <c r="V4053" t="b">
        <v>0</v>
      </c>
      <c r="W4053" s="1">
        <v>44228</v>
      </c>
      <c r="X4053">
        <v>2</v>
      </c>
      <c r="Y4053">
        <v>2021</v>
      </c>
      <c r="Z4053" t="s">
        <v>8</v>
      </c>
      <c r="AA4053" t="s">
        <v>8</v>
      </c>
      <c r="AB4053" t="b">
        <v>1</v>
      </c>
      <c r="AC4053" t="b">
        <v>0</v>
      </c>
      <c r="AD4053" t="s">
        <v>2861</v>
      </c>
      <c r="AE4053" t="b">
        <v>1</v>
      </c>
      <c r="AF4053" t="b">
        <v>0</v>
      </c>
      <c r="AG4053" t="b">
        <v>0</v>
      </c>
      <c r="AH4053" t="s">
        <v>4812</v>
      </c>
      <c r="AI4053" t="b">
        <v>0</v>
      </c>
      <c r="AK4053" t="b">
        <v>0</v>
      </c>
      <c r="AL4053" s="1">
        <v>44361</v>
      </c>
      <c r="AM4053" t="s">
        <v>514</v>
      </c>
      <c r="AN4053" s="2">
        <v>44342.710601851853</v>
      </c>
      <c r="AP4053" s="2">
        <v>44342.710601851853</v>
      </c>
      <c r="AQ4053" s="1">
        <v>44342</v>
      </c>
      <c r="AS4053" t="b">
        <v>0</v>
      </c>
      <c r="AV4053" t="s">
        <v>213</v>
      </c>
      <c r="BB4053" t="s">
        <v>9938</v>
      </c>
      <c r="BD4053" t="b">
        <v>0</v>
      </c>
      <c r="BH4053" t="s">
        <v>332</v>
      </c>
      <c r="BI4053" t="s">
        <v>150</v>
      </c>
      <c r="BJ4053" t="s">
        <v>157</v>
      </c>
      <c r="BK4053" t="s">
        <v>157</v>
      </c>
      <c r="BN4053" t="s">
        <v>415</v>
      </c>
      <c r="BQ4053" t="s">
        <v>96</v>
      </c>
      <c r="BR4053" t="b">
        <v>0</v>
      </c>
      <c r="BT4053" t="b">
        <v>0</v>
      </c>
      <c r="BW4053" t="s">
        <v>103</v>
      </c>
      <c r="BX4053" t="b">
        <v>0</v>
      </c>
      <c r="BY4053" s="2">
        <v>44376.857581018521</v>
      </c>
      <c r="CB4053" t="b">
        <v>0</v>
      </c>
      <c r="CC4053" t="b">
        <v>1</v>
      </c>
      <c r="CF4053">
        <v>359884</v>
      </c>
      <c r="CH4053">
        <v>359884</v>
      </c>
      <c r="CI4053">
        <v>100</v>
      </c>
      <c r="CJ4053">
        <v>0</v>
      </c>
      <c r="CK4053">
        <f>YEAR(tbl_Opportunity[[#This Row],[Close Date]])</f>
        <v>2021</v>
      </c>
    </row>
    <row r="4054" spans="1:89">
      <c r="A4054" t="s">
        <v>132</v>
      </c>
      <c r="B4054" t="b">
        <v>0</v>
      </c>
      <c r="D4054" t="b">
        <v>0</v>
      </c>
      <c r="H4054" s="1">
        <v>44328</v>
      </c>
      <c r="I4054" t="b">
        <v>1</v>
      </c>
      <c r="O4054" t="s">
        <v>514</v>
      </c>
      <c r="P4054" t="b">
        <v>0</v>
      </c>
      <c r="Q4054" s="2">
        <v>44301.602476851855</v>
      </c>
      <c r="R4054" s="1">
        <v>44328</v>
      </c>
      <c r="S4054" t="b">
        <v>0</v>
      </c>
      <c r="T4054" t="s">
        <v>417</v>
      </c>
      <c r="U4054" s="1">
        <v>44286</v>
      </c>
      <c r="V4054" t="b">
        <v>0</v>
      </c>
      <c r="W4054" s="1">
        <v>44228</v>
      </c>
      <c r="X4054">
        <v>2</v>
      </c>
      <c r="Y4054">
        <v>2021</v>
      </c>
      <c r="Z4054" t="s">
        <v>8</v>
      </c>
      <c r="AA4054" t="s">
        <v>8</v>
      </c>
      <c r="AB4054" t="b">
        <v>1</v>
      </c>
      <c r="AC4054" t="b">
        <v>0</v>
      </c>
      <c r="AE4054" t="b">
        <v>1</v>
      </c>
      <c r="AF4054" t="b">
        <v>0</v>
      </c>
      <c r="AG4054" t="b">
        <v>0</v>
      </c>
      <c r="AH4054" t="s">
        <v>4812</v>
      </c>
      <c r="AI4054" t="b">
        <v>0</v>
      </c>
      <c r="AK4054" t="b">
        <v>0</v>
      </c>
      <c r="AL4054" s="1"/>
      <c r="AM4054" t="s">
        <v>514</v>
      </c>
      <c r="AN4054" s="2">
        <v>44330.603692129633</v>
      </c>
      <c r="AP4054" s="2">
        <v>44328.693993055553</v>
      </c>
      <c r="AQ4054" s="1">
        <v>44328</v>
      </c>
      <c r="AS4054" t="b">
        <v>0</v>
      </c>
      <c r="AV4054" t="s">
        <v>213</v>
      </c>
      <c r="BB4054" t="s">
        <v>9939</v>
      </c>
      <c r="BD4054" t="b">
        <v>0</v>
      </c>
      <c r="BH4054" t="s">
        <v>332</v>
      </c>
      <c r="BI4054" t="s">
        <v>155</v>
      </c>
      <c r="BK4054" t="s">
        <v>157</v>
      </c>
      <c r="BL4054" t="s">
        <v>5217</v>
      </c>
      <c r="BN4054" t="s">
        <v>415</v>
      </c>
      <c r="BP4054" t="s">
        <v>9940</v>
      </c>
      <c r="BQ4054" t="s">
        <v>96</v>
      </c>
      <c r="BR4054" t="b">
        <v>0</v>
      </c>
      <c r="BT4054" t="b">
        <v>0</v>
      </c>
      <c r="BW4054" t="s">
        <v>103</v>
      </c>
      <c r="BX4054" t="b">
        <v>0</v>
      </c>
      <c r="BY4054" s="2">
        <v>44376.857581018521</v>
      </c>
      <c r="CB4054" t="b">
        <v>0</v>
      </c>
      <c r="CC4054" t="b">
        <v>1</v>
      </c>
      <c r="CF4054">
        <v>205875</v>
      </c>
      <c r="CH4054">
        <v>205875</v>
      </c>
      <c r="CI4054">
        <v>100</v>
      </c>
      <c r="CJ4054">
        <v>0</v>
      </c>
      <c r="CK4054">
        <f>YEAR(tbl_Opportunity[[#This Row],[Close Date]])</f>
        <v>2021</v>
      </c>
    </row>
    <row r="4055" spans="1:89">
      <c r="A4055" t="s">
        <v>9941</v>
      </c>
      <c r="B4055" t="b">
        <v>0</v>
      </c>
      <c r="D4055" t="b">
        <v>0</v>
      </c>
      <c r="H4055" s="1">
        <v>44307</v>
      </c>
      <c r="I4055" t="b">
        <v>1</v>
      </c>
      <c r="O4055" t="s">
        <v>2842</v>
      </c>
      <c r="P4055" t="b">
        <v>0</v>
      </c>
      <c r="Q4055" s="2">
        <v>44225.914282407408</v>
      </c>
      <c r="R4055" s="1"/>
      <c r="S4055" t="b">
        <v>0</v>
      </c>
      <c r="U4055" s="1"/>
      <c r="V4055" t="b">
        <v>0</v>
      </c>
      <c r="W4055" s="1">
        <v>44228</v>
      </c>
      <c r="X4055">
        <v>2</v>
      </c>
      <c r="Y4055">
        <v>2021</v>
      </c>
      <c r="Z4055" t="s">
        <v>8</v>
      </c>
      <c r="AA4055" t="s">
        <v>8</v>
      </c>
      <c r="AB4055" t="b">
        <v>1</v>
      </c>
      <c r="AC4055" t="b">
        <v>0</v>
      </c>
      <c r="AE4055" t="b">
        <v>1</v>
      </c>
      <c r="AF4055" t="b">
        <v>0</v>
      </c>
      <c r="AG4055" t="b">
        <v>0</v>
      </c>
      <c r="AH4055" t="s">
        <v>1016</v>
      </c>
      <c r="AI4055" t="b">
        <v>0</v>
      </c>
      <c r="AK4055" t="b">
        <v>0</v>
      </c>
      <c r="AL4055" s="1"/>
      <c r="AM4055" t="s">
        <v>2842</v>
      </c>
      <c r="AN4055" s="2">
        <v>44369.787743055553</v>
      </c>
      <c r="AP4055" s="2">
        <v>44307.873703703706</v>
      </c>
      <c r="AQ4055" s="1"/>
      <c r="AS4055" t="b">
        <v>0</v>
      </c>
      <c r="AV4055" t="s">
        <v>176</v>
      </c>
      <c r="BB4055" t="s">
        <v>9942</v>
      </c>
      <c r="BD4055" t="b">
        <v>0</v>
      </c>
      <c r="BH4055" t="s">
        <v>2842</v>
      </c>
      <c r="BI4055" t="s">
        <v>155</v>
      </c>
      <c r="BK4055" t="s">
        <v>157</v>
      </c>
      <c r="BL4055" t="s">
        <v>3647</v>
      </c>
      <c r="BN4055" t="s">
        <v>415</v>
      </c>
      <c r="BP4055" t="s">
        <v>9943</v>
      </c>
      <c r="BQ4055" t="s">
        <v>96</v>
      </c>
      <c r="BR4055" t="b">
        <v>0</v>
      </c>
      <c r="BS4055" t="s">
        <v>102</v>
      </c>
      <c r="BT4055" t="b">
        <v>0</v>
      </c>
      <c r="BW4055" t="s">
        <v>103</v>
      </c>
      <c r="BX4055" t="b">
        <v>0</v>
      </c>
      <c r="BY4055" s="2">
        <v>44376.857581018521</v>
      </c>
      <c r="CB4055" t="b">
        <v>0</v>
      </c>
      <c r="CC4055" t="b">
        <v>1</v>
      </c>
      <c r="CF4055">
        <v>56905.54</v>
      </c>
      <c r="CH4055">
        <v>56905.54</v>
      </c>
      <c r="CI4055">
        <v>100</v>
      </c>
      <c r="CJ4055">
        <v>0</v>
      </c>
      <c r="CK4055">
        <f>YEAR(tbl_Opportunity[[#This Row],[Close Date]])</f>
        <v>2021</v>
      </c>
    </row>
    <row r="4056" spans="1:89">
      <c r="A4056" t="s">
        <v>7022</v>
      </c>
      <c r="B4056" t="b">
        <v>0</v>
      </c>
      <c r="D4056" t="b">
        <v>0</v>
      </c>
      <c r="E4056" t="s">
        <v>3510</v>
      </c>
      <c r="H4056" s="1">
        <v>44369</v>
      </c>
      <c r="I4056" t="b">
        <v>1</v>
      </c>
      <c r="O4056" t="s">
        <v>114</v>
      </c>
      <c r="P4056" t="b">
        <v>0</v>
      </c>
      <c r="Q4056" s="2">
        <v>44172.925219907411</v>
      </c>
      <c r="R4056" s="1">
        <v>44369</v>
      </c>
      <c r="S4056" t="b">
        <v>0</v>
      </c>
      <c r="U4056" s="1"/>
      <c r="V4056" t="b">
        <v>0</v>
      </c>
      <c r="W4056" s="1">
        <v>44228</v>
      </c>
      <c r="X4056">
        <v>2</v>
      </c>
      <c r="Y4056">
        <v>2021</v>
      </c>
      <c r="Z4056" t="s">
        <v>8</v>
      </c>
      <c r="AA4056" t="s">
        <v>8</v>
      </c>
      <c r="AB4056" t="b">
        <v>1</v>
      </c>
      <c r="AC4056" t="b">
        <v>0</v>
      </c>
      <c r="AE4056" t="b">
        <v>1</v>
      </c>
      <c r="AF4056" t="b">
        <v>0</v>
      </c>
      <c r="AG4056" t="b">
        <v>0</v>
      </c>
      <c r="AH4056" t="s">
        <v>1016</v>
      </c>
      <c r="AI4056" t="b">
        <v>0</v>
      </c>
      <c r="AK4056" t="b">
        <v>0</v>
      </c>
      <c r="AL4056" s="1"/>
      <c r="AM4056" t="s">
        <v>99</v>
      </c>
      <c r="AN4056" s="2">
        <v>44369.65519675926</v>
      </c>
      <c r="AP4056" s="2">
        <v>44369.654930555553</v>
      </c>
      <c r="AQ4056" s="1">
        <v>44369</v>
      </c>
      <c r="AS4056" t="b">
        <v>0</v>
      </c>
      <c r="AV4056" t="s">
        <v>213</v>
      </c>
      <c r="BB4056" t="s">
        <v>9944</v>
      </c>
      <c r="BD4056" t="b">
        <v>0</v>
      </c>
      <c r="BH4056" t="s">
        <v>114</v>
      </c>
      <c r="BI4056" t="s">
        <v>155</v>
      </c>
      <c r="BK4056" t="s">
        <v>102</v>
      </c>
      <c r="BL4056" t="s">
        <v>7023</v>
      </c>
      <c r="BN4056" t="s">
        <v>415</v>
      </c>
      <c r="BP4056" t="s">
        <v>9945</v>
      </c>
      <c r="BQ4056" t="s">
        <v>96</v>
      </c>
      <c r="BR4056" t="b">
        <v>0</v>
      </c>
      <c r="BS4056" t="s">
        <v>157</v>
      </c>
      <c r="BT4056" t="b">
        <v>0</v>
      </c>
      <c r="BW4056" t="s">
        <v>103</v>
      </c>
      <c r="BX4056" t="b">
        <v>0</v>
      </c>
      <c r="BY4056" s="2">
        <v>44376.857581018521</v>
      </c>
      <c r="CB4056" t="b">
        <v>0</v>
      </c>
      <c r="CC4056" t="b">
        <v>1</v>
      </c>
      <c r="CF4056">
        <v>13000</v>
      </c>
      <c r="CH4056">
        <v>13000</v>
      </c>
      <c r="CI4056">
        <v>100</v>
      </c>
      <c r="CJ4056">
        <v>0</v>
      </c>
      <c r="CK4056">
        <f>YEAR(tbl_Opportunity[[#This Row],[Close Date]])</f>
        <v>2021</v>
      </c>
    </row>
    <row r="4057" spans="1:89">
      <c r="A4057" t="s">
        <v>9946</v>
      </c>
      <c r="B4057" t="b">
        <v>0</v>
      </c>
      <c r="D4057" t="b">
        <v>0</v>
      </c>
      <c r="H4057" s="1">
        <v>44316</v>
      </c>
      <c r="I4057" t="b">
        <v>1</v>
      </c>
      <c r="O4057" t="s">
        <v>131</v>
      </c>
      <c r="P4057" t="b">
        <v>0</v>
      </c>
      <c r="Q4057" s="2">
        <v>44137.602905092594</v>
      </c>
      <c r="R4057" s="1"/>
      <c r="S4057" t="b">
        <v>0</v>
      </c>
      <c r="T4057" t="s">
        <v>417</v>
      </c>
      <c r="U4057" s="1">
        <v>44469</v>
      </c>
      <c r="V4057" t="b">
        <v>0</v>
      </c>
      <c r="W4057" s="1">
        <v>44228</v>
      </c>
      <c r="X4057">
        <v>2</v>
      </c>
      <c r="Y4057">
        <v>2021</v>
      </c>
      <c r="Z4057" t="s">
        <v>8</v>
      </c>
      <c r="AA4057" t="s">
        <v>8</v>
      </c>
      <c r="AB4057" t="b">
        <v>1</v>
      </c>
      <c r="AC4057" t="b">
        <v>0</v>
      </c>
      <c r="AE4057" t="b">
        <v>1</v>
      </c>
      <c r="AF4057" t="b">
        <v>0</v>
      </c>
      <c r="AG4057" t="b">
        <v>0</v>
      </c>
      <c r="AH4057" t="s">
        <v>4812</v>
      </c>
      <c r="AI4057" t="b">
        <v>0</v>
      </c>
      <c r="AK4057" t="b">
        <v>0</v>
      </c>
      <c r="AL4057" s="1"/>
      <c r="AM4057" t="s">
        <v>514</v>
      </c>
      <c r="AN4057" s="2">
        <v>44328.663287037038</v>
      </c>
      <c r="AP4057" s="2">
        <v>44319.560312499998</v>
      </c>
      <c r="AQ4057" s="1"/>
      <c r="AS4057" t="b">
        <v>0</v>
      </c>
      <c r="AV4057" t="s">
        <v>153</v>
      </c>
      <c r="BB4057" t="s">
        <v>9947</v>
      </c>
      <c r="BD4057" t="b">
        <v>0</v>
      </c>
      <c r="BH4057" t="s">
        <v>332</v>
      </c>
      <c r="BI4057" t="s">
        <v>150</v>
      </c>
      <c r="BK4057" t="s">
        <v>384</v>
      </c>
      <c r="BL4057" t="s">
        <v>9948</v>
      </c>
      <c r="BN4057" t="s">
        <v>415</v>
      </c>
      <c r="BQ4057" t="s">
        <v>96</v>
      </c>
      <c r="BR4057" t="b">
        <v>0</v>
      </c>
      <c r="BS4057" t="s">
        <v>157</v>
      </c>
      <c r="BT4057" t="b">
        <v>0</v>
      </c>
      <c r="BW4057" t="s">
        <v>103</v>
      </c>
      <c r="BX4057" t="b">
        <v>0</v>
      </c>
      <c r="BY4057" s="2">
        <v>44376.857581018521</v>
      </c>
      <c r="CB4057" t="b">
        <v>0</v>
      </c>
      <c r="CC4057" t="b">
        <v>1</v>
      </c>
      <c r="CF4057">
        <v>58500</v>
      </c>
      <c r="CH4057">
        <v>58500</v>
      </c>
      <c r="CI4057">
        <v>100</v>
      </c>
      <c r="CJ4057">
        <v>0</v>
      </c>
      <c r="CK4057">
        <f>YEAR(tbl_Opportunity[[#This Row],[Close Date]])</f>
        <v>2021</v>
      </c>
    </row>
    <row r="4058" spans="1:89">
      <c r="A4058" t="s">
        <v>7119</v>
      </c>
      <c r="B4058" t="b">
        <v>0</v>
      </c>
      <c r="D4058" t="b">
        <v>0</v>
      </c>
      <c r="H4058" s="1">
        <v>44351</v>
      </c>
      <c r="I4058" t="b">
        <v>1</v>
      </c>
      <c r="L4058" t="s">
        <v>7120</v>
      </c>
      <c r="O4058" t="s">
        <v>142</v>
      </c>
      <c r="P4058" t="b">
        <v>0</v>
      </c>
      <c r="Q4058" s="2">
        <v>43871.579305555555</v>
      </c>
      <c r="R4058" s="1">
        <v>44351</v>
      </c>
      <c r="S4058" t="b">
        <v>0</v>
      </c>
      <c r="U4058" s="1"/>
      <c r="V4058" t="b">
        <v>0</v>
      </c>
      <c r="W4058" s="1">
        <v>44228</v>
      </c>
      <c r="X4058">
        <v>2</v>
      </c>
      <c r="Y4058">
        <v>2021</v>
      </c>
      <c r="Z4058" t="s">
        <v>8</v>
      </c>
      <c r="AA4058" t="s">
        <v>8</v>
      </c>
      <c r="AB4058" t="b">
        <v>1</v>
      </c>
      <c r="AC4058" t="b">
        <v>0</v>
      </c>
      <c r="AD4058" t="s">
        <v>654</v>
      </c>
      <c r="AE4058" t="b">
        <v>1</v>
      </c>
      <c r="AF4058" t="b">
        <v>0</v>
      </c>
      <c r="AG4058" t="b">
        <v>0</v>
      </c>
      <c r="AH4058" t="s">
        <v>4808</v>
      </c>
      <c r="AI4058" t="b">
        <v>0</v>
      </c>
      <c r="AK4058" t="b">
        <v>0</v>
      </c>
      <c r="AL4058" s="1">
        <v>44274</v>
      </c>
      <c r="AM4058" t="s">
        <v>142</v>
      </c>
      <c r="AN4058" s="2">
        <v>44351.618009259262</v>
      </c>
      <c r="AP4058" s="2">
        <v>44351.587824074071</v>
      </c>
      <c r="AQ4058" s="1">
        <v>44351</v>
      </c>
      <c r="AS4058" t="b">
        <v>0</v>
      </c>
      <c r="AV4058" t="s">
        <v>153</v>
      </c>
      <c r="BB4058" t="s">
        <v>9949</v>
      </c>
      <c r="BD4058" t="b">
        <v>0</v>
      </c>
      <c r="BH4058" t="s">
        <v>142</v>
      </c>
      <c r="BI4058" t="s">
        <v>150</v>
      </c>
      <c r="BK4058" t="s">
        <v>95</v>
      </c>
      <c r="BL4058" t="s">
        <v>9950</v>
      </c>
      <c r="BN4058" t="s">
        <v>415</v>
      </c>
      <c r="BQ4058" t="s">
        <v>96</v>
      </c>
      <c r="BR4058" t="b">
        <v>0</v>
      </c>
      <c r="BT4058" t="b">
        <v>0</v>
      </c>
      <c r="BW4058" t="s">
        <v>103</v>
      </c>
      <c r="BX4058" t="b">
        <v>0</v>
      </c>
      <c r="BY4058" s="2">
        <v>44376.857581018521</v>
      </c>
      <c r="CB4058" t="b">
        <v>0</v>
      </c>
      <c r="CC4058" t="b">
        <v>1</v>
      </c>
      <c r="CD4058">
        <v>1</v>
      </c>
      <c r="CE4058">
        <v>0</v>
      </c>
      <c r="CF4058">
        <v>74817.63</v>
      </c>
      <c r="CH4058">
        <v>74817.63</v>
      </c>
      <c r="CI4058">
        <v>100</v>
      </c>
      <c r="CJ4058">
        <v>0</v>
      </c>
      <c r="CK4058">
        <f>YEAR(tbl_Opportunity[[#This Row],[Close Date]])</f>
        <v>2021</v>
      </c>
    </row>
    <row r="4059" spans="1:89">
      <c r="A4059" t="s">
        <v>8778</v>
      </c>
      <c r="B4059" t="b">
        <v>0</v>
      </c>
      <c r="D4059" t="b">
        <v>0</v>
      </c>
      <c r="E4059" t="s">
        <v>3510</v>
      </c>
      <c r="H4059" s="1">
        <v>44368</v>
      </c>
      <c r="I4059" t="b">
        <v>1</v>
      </c>
      <c r="L4059" t="s">
        <v>9951</v>
      </c>
      <c r="O4059" t="s">
        <v>99</v>
      </c>
      <c r="P4059" t="b">
        <v>0</v>
      </c>
      <c r="Q4059" s="2">
        <v>44111.624305555553</v>
      </c>
      <c r="R4059" s="1">
        <v>44368</v>
      </c>
      <c r="S4059" t="b">
        <v>0</v>
      </c>
      <c r="U4059" s="1"/>
      <c r="V4059" t="b">
        <v>0</v>
      </c>
      <c r="W4059" s="1">
        <v>44228</v>
      </c>
      <c r="X4059">
        <v>2</v>
      </c>
      <c r="Y4059">
        <v>2021</v>
      </c>
      <c r="Z4059" t="s">
        <v>8</v>
      </c>
      <c r="AA4059" t="s">
        <v>8</v>
      </c>
      <c r="AB4059" t="b">
        <v>1</v>
      </c>
      <c r="AC4059" t="b">
        <v>0</v>
      </c>
      <c r="AE4059" t="b">
        <v>1</v>
      </c>
      <c r="AF4059" t="b">
        <v>0</v>
      </c>
      <c r="AG4059" t="b">
        <v>0</v>
      </c>
      <c r="AH4059" t="s">
        <v>4808</v>
      </c>
      <c r="AI4059" t="b">
        <v>0</v>
      </c>
      <c r="AK4059" t="b">
        <v>0</v>
      </c>
      <c r="AL4059" s="1">
        <v>44368</v>
      </c>
      <c r="AM4059" t="s">
        <v>99</v>
      </c>
      <c r="AN4059" s="2">
        <v>44368.548194444447</v>
      </c>
      <c r="AP4059" s="2">
        <v>44368.548194444447</v>
      </c>
      <c r="AQ4059" s="1">
        <v>44368</v>
      </c>
      <c r="AS4059" t="b">
        <v>0</v>
      </c>
      <c r="AV4059" t="s">
        <v>3069</v>
      </c>
      <c r="BB4059" t="s">
        <v>9952</v>
      </c>
      <c r="BD4059" t="b">
        <v>0</v>
      </c>
      <c r="BH4059" t="s">
        <v>99</v>
      </c>
      <c r="BI4059" t="s">
        <v>150</v>
      </c>
      <c r="BK4059" t="s">
        <v>384</v>
      </c>
      <c r="BN4059" t="s">
        <v>415</v>
      </c>
      <c r="BP4059" t="s">
        <v>9953</v>
      </c>
      <c r="BQ4059" t="s">
        <v>96</v>
      </c>
      <c r="BR4059" t="b">
        <v>0</v>
      </c>
      <c r="BT4059" t="b">
        <v>0</v>
      </c>
      <c r="BW4059" t="s">
        <v>103</v>
      </c>
      <c r="BX4059" t="b">
        <v>0</v>
      </c>
      <c r="BY4059" s="2">
        <v>44376.857581018521</v>
      </c>
      <c r="CB4059" t="b">
        <v>0</v>
      </c>
      <c r="CC4059" t="b">
        <v>1</v>
      </c>
      <c r="CD4059">
        <v>0</v>
      </c>
      <c r="CE4059">
        <v>0</v>
      </c>
      <c r="CF4059">
        <v>13000</v>
      </c>
      <c r="CH4059">
        <v>13000</v>
      </c>
      <c r="CI4059">
        <v>100</v>
      </c>
      <c r="CJ4059">
        <v>0</v>
      </c>
      <c r="CK4059">
        <f>YEAR(tbl_Opportunity[[#This Row],[Close Date]])</f>
        <v>2021</v>
      </c>
    </row>
    <row r="4060" spans="1:89">
      <c r="A4060" t="s">
        <v>2860</v>
      </c>
      <c r="B4060" t="b">
        <v>0</v>
      </c>
      <c r="D4060" t="b">
        <v>0</v>
      </c>
      <c r="H4060" s="1">
        <v>44375</v>
      </c>
      <c r="I4060" t="b">
        <v>1</v>
      </c>
      <c r="O4060" t="s">
        <v>131</v>
      </c>
      <c r="P4060" t="b">
        <v>0</v>
      </c>
      <c r="Q4060" s="2">
        <v>44312.583113425928</v>
      </c>
      <c r="R4060" s="1">
        <v>44375</v>
      </c>
      <c r="S4060" t="b">
        <v>0</v>
      </c>
      <c r="T4060" t="s">
        <v>417</v>
      </c>
      <c r="U4060" s="1">
        <v>44561</v>
      </c>
      <c r="V4060" t="b">
        <v>0</v>
      </c>
      <c r="W4060" s="1">
        <v>44228</v>
      </c>
      <c r="X4060">
        <v>2</v>
      </c>
      <c r="Y4060">
        <v>2021</v>
      </c>
      <c r="Z4060" t="s">
        <v>8</v>
      </c>
      <c r="AA4060" t="s">
        <v>8</v>
      </c>
      <c r="AB4060" t="b">
        <v>1</v>
      </c>
      <c r="AC4060" t="b">
        <v>0</v>
      </c>
      <c r="AE4060" t="b">
        <v>1</v>
      </c>
      <c r="AF4060" t="b">
        <v>0</v>
      </c>
      <c r="AG4060" t="b">
        <v>0</v>
      </c>
      <c r="AH4060" t="s">
        <v>4812</v>
      </c>
      <c r="AI4060" t="b">
        <v>0</v>
      </c>
      <c r="AK4060" t="b">
        <v>0</v>
      </c>
      <c r="AL4060" s="1"/>
      <c r="AM4060" t="s">
        <v>514</v>
      </c>
      <c r="AN4060" s="2">
        <v>44375.743495370371</v>
      </c>
      <c r="AP4060" s="2">
        <v>44375.743495370371</v>
      </c>
      <c r="AQ4060" s="1">
        <v>44375</v>
      </c>
      <c r="AS4060" t="b">
        <v>1</v>
      </c>
      <c r="AV4060" t="s">
        <v>213</v>
      </c>
      <c r="BB4060" t="s">
        <v>9954</v>
      </c>
      <c r="BD4060" t="b">
        <v>0</v>
      </c>
      <c r="BH4060" t="s">
        <v>332</v>
      </c>
      <c r="BI4060" t="s">
        <v>150</v>
      </c>
      <c r="BK4060" t="s">
        <v>384</v>
      </c>
      <c r="BN4060" t="s">
        <v>415</v>
      </c>
      <c r="BQ4060" t="s">
        <v>96</v>
      </c>
      <c r="BR4060" t="b">
        <v>0</v>
      </c>
      <c r="BT4060" t="b">
        <v>0</v>
      </c>
      <c r="BW4060" t="s">
        <v>103</v>
      </c>
      <c r="BX4060" t="b">
        <v>0</v>
      </c>
      <c r="BY4060" s="2">
        <v>44376.857581018521</v>
      </c>
      <c r="CB4060" t="b">
        <v>0</v>
      </c>
      <c r="CC4060" t="b">
        <v>1</v>
      </c>
      <c r="CD4060">
        <v>0</v>
      </c>
      <c r="CE4060">
        <v>0</v>
      </c>
      <c r="CF4060">
        <v>1596940</v>
      </c>
      <c r="CH4060">
        <v>1596940</v>
      </c>
      <c r="CI4060">
        <v>100</v>
      </c>
      <c r="CJ4060">
        <v>0</v>
      </c>
      <c r="CK4060">
        <f>YEAR(tbl_Opportunity[[#This Row],[Close Date]])</f>
        <v>2021</v>
      </c>
    </row>
    <row r="4061" spans="1:89">
      <c r="A4061" t="s">
        <v>9955</v>
      </c>
      <c r="B4061" t="b">
        <v>0</v>
      </c>
      <c r="D4061" t="b">
        <v>0</v>
      </c>
      <c r="E4061" t="s">
        <v>9956</v>
      </c>
      <c r="H4061" s="1">
        <v>44344</v>
      </c>
      <c r="I4061" t="b">
        <v>1</v>
      </c>
      <c r="L4061" t="s">
        <v>9957</v>
      </c>
      <c r="O4061" t="s">
        <v>387</v>
      </c>
      <c r="P4061" t="b">
        <v>1</v>
      </c>
      <c r="Q4061" s="2">
        <v>43859.725914351853</v>
      </c>
      <c r="R4061" s="1">
        <v>44349</v>
      </c>
      <c r="S4061" t="b">
        <v>0</v>
      </c>
      <c r="T4061" t="s">
        <v>3461</v>
      </c>
      <c r="U4061" s="1">
        <v>44377</v>
      </c>
      <c r="V4061" t="b">
        <v>0</v>
      </c>
      <c r="W4061" s="1">
        <v>44228</v>
      </c>
      <c r="X4061">
        <v>2</v>
      </c>
      <c r="Y4061">
        <v>2021</v>
      </c>
      <c r="Z4061" t="s">
        <v>8</v>
      </c>
      <c r="AA4061" t="s">
        <v>8</v>
      </c>
      <c r="AB4061" t="b">
        <v>1</v>
      </c>
      <c r="AC4061" t="b">
        <v>0</v>
      </c>
      <c r="AD4061" t="s">
        <v>654</v>
      </c>
      <c r="AE4061" t="b">
        <v>1</v>
      </c>
      <c r="AF4061" t="b">
        <v>0</v>
      </c>
      <c r="AG4061" t="b">
        <v>0</v>
      </c>
      <c r="AH4061" t="s">
        <v>4808</v>
      </c>
      <c r="AI4061" t="b">
        <v>0</v>
      </c>
      <c r="AK4061" t="b">
        <v>0</v>
      </c>
      <c r="AL4061" s="1">
        <v>43859</v>
      </c>
      <c r="AM4061" t="s">
        <v>387</v>
      </c>
      <c r="AN4061" s="2">
        <v>44349.619328703702</v>
      </c>
      <c r="AP4061" s="2">
        <v>44349.617175925923</v>
      </c>
      <c r="AQ4061" s="1">
        <v>44349</v>
      </c>
      <c r="AS4061" t="b">
        <v>0</v>
      </c>
      <c r="AV4061" t="s">
        <v>213</v>
      </c>
      <c r="BB4061" t="s">
        <v>9958</v>
      </c>
      <c r="BD4061" t="b">
        <v>0</v>
      </c>
      <c r="BH4061" t="s">
        <v>387</v>
      </c>
      <c r="BI4061" t="s">
        <v>150</v>
      </c>
      <c r="BJ4061" t="s">
        <v>95</v>
      </c>
      <c r="BK4061" t="s">
        <v>95</v>
      </c>
      <c r="BL4061" t="s">
        <v>9957</v>
      </c>
      <c r="BN4061" t="s">
        <v>415</v>
      </c>
      <c r="BQ4061" t="s">
        <v>96</v>
      </c>
      <c r="BR4061" t="b">
        <v>0</v>
      </c>
      <c r="BT4061" t="b">
        <v>0</v>
      </c>
      <c r="BW4061" t="s">
        <v>103</v>
      </c>
      <c r="BX4061" t="b">
        <v>0</v>
      </c>
      <c r="BY4061" s="2">
        <v>44376.857581018521</v>
      </c>
      <c r="CB4061" t="b">
        <v>0</v>
      </c>
      <c r="CC4061" t="b">
        <v>1</v>
      </c>
      <c r="CD4061">
        <v>0</v>
      </c>
      <c r="CF4061">
        <v>70807.5</v>
      </c>
      <c r="CH4061">
        <v>70807.5</v>
      </c>
      <c r="CI4061">
        <v>100</v>
      </c>
      <c r="CJ4061">
        <v>0</v>
      </c>
      <c r="CK4061">
        <f>YEAR(tbl_Opportunity[[#This Row],[Close Date]])</f>
        <v>2021</v>
      </c>
    </row>
    <row r="4062" spans="1:89">
      <c r="A4062" t="s">
        <v>9959</v>
      </c>
      <c r="B4062" t="b">
        <v>0</v>
      </c>
      <c r="D4062" t="b">
        <v>0</v>
      </c>
      <c r="H4062" s="1">
        <v>44356</v>
      </c>
      <c r="I4062" t="b">
        <v>1</v>
      </c>
      <c r="L4062" t="s">
        <v>9960</v>
      </c>
      <c r="O4062" t="s">
        <v>387</v>
      </c>
      <c r="P4062" t="b">
        <v>1</v>
      </c>
      <c r="Q4062" s="2">
        <v>44320.803749999999</v>
      </c>
      <c r="R4062" s="1">
        <v>44356</v>
      </c>
      <c r="S4062" t="b">
        <v>0</v>
      </c>
      <c r="U4062" s="1"/>
      <c r="V4062" t="b">
        <v>0</v>
      </c>
      <c r="W4062" s="1">
        <v>44228</v>
      </c>
      <c r="X4062">
        <v>2</v>
      </c>
      <c r="Y4062">
        <v>2021</v>
      </c>
      <c r="Z4062" t="s">
        <v>8</v>
      </c>
      <c r="AA4062" t="s">
        <v>8</v>
      </c>
      <c r="AB4062" t="b">
        <v>1</v>
      </c>
      <c r="AC4062" t="b">
        <v>0</v>
      </c>
      <c r="AD4062" t="s">
        <v>2861</v>
      </c>
      <c r="AE4062" t="b">
        <v>1</v>
      </c>
      <c r="AF4062" t="b">
        <v>0</v>
      </c>
      <c r="AG4062" t="b">
        <v>0</v>
      </c>
      <c r="AH4062" t="s">
        <v>4808</v>
      </c>
      <c r="AI4062" t="b">
        <v>0</v>
      </c>
      <c r="AK4062" t="b">
        <v>0</v>
      </c>
      <c r="AL4062" s="1"/>
      <c r="AM4062" t="s">
        <v>387</v>
      </c>
      <c r="AN4062" s="2">
        <v>44356.810717592591</v>
      </c>
      <c r="AP4062" s="2">
        <v>44356.810717592591</v>
      </c>
      <c r="AQ4062" s="1">
        <v>44356</v>
      </c>
      <c r="AS4062" t="b">
        <v>0</v>
      </c>
      <c r="AV4062" t="s">
        <v>213</v>
      </c>
      <c r="BB4062" t="s">
        <v>9961</v>
      </c>
      <c r="BD4062" t="b">
        <v>0</v>
      </c>
      <c r="BH4062" t="s">
        <v>387</v>
      </c>
      <c r="BI4062" t="s">
        <v>150</v>
      </c>
      <c r="BJ4062" t="s">
        <v>384</v>
      </c>
      <c r="BK4062" t="s">
        <v>384</v>
      </c>
      <c r="BL4062" t="s">
        <v>9960</v>
      </c>
      <c r="BN4062" t="s">
        <v>415</v>
      </c>
      <c r="BQ4062" t="s">
        <v>96</v>
      </c>
      <c r="BR4062" t="b">
        <v>0</v>
      </c>
      <c r="BT4062" t="b">
        <v>0</v>
      </c>
      <c r="BW4062" t="s">
        <v>103</v>
      </c>
      <c r="BX4062" t="b">
        <v>0</v>
      </c>
      <c r="BY4062" s="2">
        <v>44376.857581018521</v>
      </c>
      <c r="CB4062" t="b">
        <v>0</v>
      </c>
      <c r="CC4062" t="b">
        <v>1</v>
      </c>
      <c r="CD4062">
        <v>0</v>
      </c>
      <c r="CE4062">
        <v>0</v>
      </c>
      <c r="CF4062">
        <v>70284.73</v>
      </c>
      <c r="CH4062">
        <v>70284.73</v>
      </c>
      <c r="CI4062">
        <v>100</v>
      </c>
      <c r="CJ4062">
        <v>0</v>
      </c>
      <c r="CK4062">
        <f>YEAR(tbl_Opportunity[[#This Row],[Close Date]])</f>
        <v>2021</v>
      </c>
    </row>
    <row r="4063" spans="1:89">
      <c r="A4063" t="s">
        <v>132</v>
      </c>
      <c r="B4063" t="b">
        <v>0</v>
      </c>
      <c r="D4063" t="b">
        <v>0</v>
      </c>
      <c r="H4063" s="1">
        <v>42094</v>
      </c>
      <c r="I4063" t="b">
        <v>1</v>
      </c>
      <c r="L4063" t="s">
        <v>526</v>
      </c>
      <c r="O4063" t="s">
        <v>89</v>
      </c>
      <c r="P4063" t="b">
        <v>0</v>
      </c>
      <c r="Q4063" s="2">
        <v>42083.040810185186</v>
      </c>
      <c r="R4063" s="1"/>
      <c r="S4063" t="b">
        <v>0</v>
      </c>
      <c r="U4063" s="1"/>
      <c r="V4063" t="b">
        <v>0</v>
      </c>
      <c r="W4063" s="1">
        <v>42005</v>
      </c>
      <c r="X4063">
        <v>1</v>
      </c>
      <c r="Y4063">
        <v>2015</v>
      </c>
      <c r="Z4063" t="s">
        <v>8</v>
      </c>
      <c r="AA4063" t="s">
        <v>8</v>
      </c>
      <c r="AB4063" t="b">
        <v>0</v>
      </c>
      <c r="AC4063" t="b">
        <v>0</v>
      </c>
      <c r="AE4063" t="b">
        <v>1</v>
      </c>
      <c r="AF4063" t="b">
        <v>0</v>
      </c>
      <c r="AG4063" t="b">
        <v>0</v>
      </c>
      <c r="AH4063" t="s">
        <v>4915</v>
      </c>
      <c r="AI4063" t="b">
        <v>0</v>
      </c>
      <c r="AK4063" t="b">
        <v>0</v>
      </c>
      <c r="AL4063" s="1"/>
      <c r="AM4063" t="s">
        <v>92</v>
      </c>
      <c r="AN4063" s="2">
        <v>43836.762685185182</v>
      </c>
      <c r="AP4063" s="2">
        <v>43836.762685185182</v>
      </c>
      <c r="AQ4063" s="1"/>
      <c r="AS4063" t="b">
        <v>0</v>
      </c>
      <c r="AV4063" t="s">
        <v>105</v>
      </c>
      <c r="BB4063" t="s">
        <v>9962</v>
      </c>
      <c r="BD4063" t="b">
        <v>1</v>
      </c>
      <c r="BH4063" t="s">
        <v>89</v>
      </c>
      <c r="BI4063" t="s">
        <v>101</v>
      </c>
      <c r="BQ4063" t="s">
        <v>96</v>
      </c>
      <c r="BR4063" t="b">
        <v>0</v>
      </c>
      <c r="BT4063" t="b">
        <v>0</v>
      </c>
      <c r="BW4063" t="s">
        <v>103</v>
      </c>
      <c r="BX4063" t="b">
        <v>0</v>
      </c>
      <c r="BY4063" s="2">
        <v>44376.857581018521</v>
      </c>
      <c r="CB4063" t="b">
        <v>0</v>
      </c>
      <c r="CC4063" t="b">
        <v>1</v>
      </c>
      <c r="CF4063">
        <v>427470.95</v>
      </c>
      <c r="CH4063">
        <v>427470.95</v>
      </c>
      <c r="CI4063">
        <v>100</v>
      </c>
      <c r="CJ4063">
        <v>0</v>
      </c>
      <c r="CK4063">
        <f>YEAR(tbl_Opportunity[[#This Row],[Close Date]])</f>
        <v>2015</v>
      </c>
    </row>
    <row r="4064" spans="1:89">
      <c r="A4064" t="s">
        <v>132</v>
      </c>
      <c r="B4064" t="b">
        <v>0</v>
      </c>
      <c r="D4064" t="b">
        <v>0</v>
      </c>
      <c r="H4064" s="1">
        <v>43131</v>
      </c>
      <c r="I4064" t="b">
        <v>1</v>
      </c>
      <c r="L4064" t="s">
        <v>9963</v>
      </c>
      <c r="O4064" t="s">
        <v>89</v>
      </c>
      <c r="P4064" t="b">
        <v>0</v>
      </c>
      <c r="Q4064" s="2">
        <v>43045.848252314812</v>
      </c>
      <c r="R4064" s="1"/>
      <c r="S4064" t="b">
        <v>0</v>
      </c>
      <c r="U4064" s="1"/>
      <c r="V4064" t="b">
        <v>0</v>
      </c>
      <c r="W4064" s="1">
        <v>43101</v>
      </c>
      <c r="X4064">
        <v>1</v>
      </c>
      <c r="Y4064">
        <v>2018</v>
      </c>
      <c r="Z4064" t="s">
        <v>8</v>
      </c>
      <c r="AA4064" t="s">
        <v>8</v>
      </c>
      <c r="AB4064" t="b">
        <v>0</v>
      </c>
      <c r="AC4064" t="b">
        <v>0</v>
      </c>
      <c r="AE4064" t="b">
        <v>1</v>
      </c>
      <c r="AF4064" t="b">
        <v>0</v>
      </c>
      <c r="AG4064" t="b">
        <v>0</v>
      </c>
      <c r="AH4064" t="s">
        <v>4915</v>
      </c>
      <c r="AI4064" t="b">
        <v>0</v>
      </c>
      <c r="AK4064" t="b">
        <v>0</v>
      </c>
      <c r="AL4064" s="1">
        <v>43509</v>
      </c>
      <c r="AM4064" t="s">
        <v>92</v>
      </c>
      <c r="AN4064" s="2">
        <v>43836.762638888889</v>
      </c>
      <c r="AP4064" s="2">
        <v>43836.762627314813</v>
      </c>
      <c r="AQ4064" s="1"/>
      <c r="AS4064" t="b">
        <v>0</v>
      </c>
      <c r="AV4064" t="s">
        <v>105</v>
      </c>
      <c r="BB4064" t="s">
        <v>9964</v>
      </c>
      <c r="BD4064" t="b">
        <v>1</v>
      </c>
      <c r="BH4064" t="s">
        <v>89</v>
      </c>
      <c r="BI4064" t="s">
        <v>150</v>
      </c>
      <c r="BQ4064" t="s">
        <v>96</v>
      </c>
      <c r="BR4064" t="b">
        <v>0</v>
      </c>
      <c r="BT4064" t="b">
        <v>0</v>
      </c>
      <c r="BW4064" t="s">
        <v>103</v>
      </c>
      <c r="BX4064" t="b">
        <v>0</v>
      </c>
      <c r="BY4064" s="2">
        <v>44376.857569444444</v>
      </c>
      <c r="CB4064" t="b">
        <v>0</v>
      </c>
      <c r="CC4064" t="b">
        <v>1</v>
      </c>
      <c r="CF4064">
        <v>321750</v>
      </c>
      <c r="CH4064">
        <v>321750</v>
      </c>
      <c r="CI4064">
        <v>100</v>
      </c>
      <c r="CJ4064">
        <v>0</v>
      </c>
      <c r="CK4064">
        <f>YEAR(tbl_Opportunity[[#This Row],[Close Date]])</f>
        <v>2018</v>
      </c>
    </row>
    <row r="4065" spans="1:89">
      <c r="A4065" t="s">
        <v>3913</v>
      </c>
      <c r="B4065" t="b">
        <v>0</v>
      </c>
      <c r="D4065" t="b">
        <v>0</v>
      </c>
      <c r="E4065" t="s">
        <v>7523</v>
      </c>
      <c r="H4065" s="1">
        <v>43490</v>
      </c>
      <c r="I4065" t="b">
        <v>1</v>
      </c>
      <c r="O4065" t="s">
        <v>99</v>
      </c>
      <c r="P4065" t="b">
        <v>0</v>
      </c>
      <c r="Q4065" s="2">
        <v>43265.541655092595</v>
      </c>
      <c r="R4065" s="1"/>
      <c r="S4065" t="b">
        <v>0</v>
      </c>
      <c r="U4065" s="1"/>
      <c r="V4065" t="b">
        <v>0</v>
      </c>
      <c r="W4065" s="1">
        <v>43466</v>
      </c>
      <c r="X4065">
        <v>1</v>
      </c>
      <c r="Y4065">
        <v>2019</v>
      </c>
      <c r="Z4065" t="s">
        <v>8</v>
      </c>
      <c r="AA4065" t="s">
        <v>8</v>
      </c>
      <c r="AB4065" t="b">
        <v>0</v>
      </c>
      <c r="AC4065" t="b">
        <v>0</v>
      </c>
      <c r="AE4065" t="b">
        <v>1</v>
      </c>
      <c r="AF4065" t="b">
        <v>0</v>
      </c>
      <c r="AG4065" t="b">
        <v>0</v>
      </c>
      <c r="AH4065" t="s">
        <v>4808</v>
      </c>
      <c r="AI4065" t="b">
        <v>0</v>
      </c>
      <c r="AK4065" t="b">
        <v>0</v>
      </c>
      <c r="AL4065" s="1">
        <v>43497</v>
      </c>
      <c r="AM4065" t="s">
        <v>99</v>
      </c>
      <c r="AN4065" s="2">
        <v>44175.885671296295</v>
      </c>
      <c r="AP4065" s="2">
        <v>43836.762685185182</v>
      </c>
      <c r="AQ4065" s="1"/>
      <c r="AS4065" t="b">
        <v>0</v>
      </c>
      <c r="AV4065" t="s">
        <v>93</v>
      </c>
      <c r="BB4065" t="s">
        <v>9965</v>
      </c>
      <c r="BD4065" t="b">
        <v>1</v>
      </c>
      <c r="BH4065" t="s">
        <v>142</v>
      </c>
      <c r="BI4065" t="s">
        <v>150</v>
      </c>
      <c r="BJ4065" t="s">
        <v>95</v>
      </c>
      <c r="BK4065" t="s">
        <v>95</v>
      </c>
      <c r="BQ4065" t="s">
        <v>96</v>
      </c>
      <c r="BR4065" t="b">
        <v>0</v>
      </c>
      <c r="BT4065" t="b">
        <v>0</v>
      </c>
      <c r="BW4065" t="s">
        <v>103</v>
      </c>
      <c r="BX4065" t="b">
        <v>0</v>
      </c>
      <c r="BY4065" s="2">
        <v>44376.857569444444</v>
      </c>
      <c r="CB4065" t="b">
        <v>0</v>
      </c>
      <c r="CC4065" t="b">
        <v>1</v>
      </c>
      <c r="CF4065">
        <v>65199</v>
      </c>
      <c r="CH4065">
        <v>65199</v>
      </c>
      <c r="CI4065">
        <v>100</v>
      </c>
      <c r="CJ4065">
        <v>0</v>
      </c>
      <c r="CK4065">
        <f>YEAR(tbl_Opportunity[[#This Row],[Close Date]])</f>
        <v>2019</v>
      </c>
    </row>
    <row r="4066" spans="1:89">
      <c r="A4066" t="s">
        <v>1810</v>
      </c>
      <c r="B4066" t="b">
        <v>0</v>
      </c>
      <c r="D4066" t="b">
        <v>0</v>
      </c>
      <c r="H4066" s="1">
        <v>43496</v>
      </c>
      <c r="I4066" t="b">
        <v>1</v>
      </c>
      <c r="L4066" t="s">
        <v>1811</v>
      </c>
      <c r="O4066" t="s">
        <v>99</v>
      </c>
      <c r="P4066" t="b">
        <v>0</v>
      </c>
      <c r="Q4066" s="2">
        <v>43347.751608796294</v>
      </c>
      <c r="R4066" s="1"/>
      <c r="S4066" t="b">
        <v>0</v>
      </c>
      <c r="U4066" s="1"/>
      <c r="V4066" t="b">
        <v>0</v>
      </c>
      <c r="W4066" s="1">
        <v>43466</v>
      </c>
      <c r="X4066">
        <v>1</v>
      </c>
      <c r="Y4066">
        <v>2019</v>
      </c>
      <c r="Z4066" t="s">
        <v>8</v>
      </c>
      <c r="AA4066" t="s">
        <v>8</v>
      </c>
      <c r="AB4066" t="b">
        <v>0</v>
      </c>
      <c r="AC4066" t="b">
        <v>0</v>
      </c>
      <c r="AE4066" t="b">
        <v>1</v>
      </c>
      <c r="AF4066" t="b">
        <v>0</v>
      </c>
      <c r="AG4066" t="b">
        <v>0</v>
      </c>
      <c r="AH4066" t="s">
        <v>4808</v>
      </c>
      <c r="AI4066" t="b">
        <v>0</v>
      </c>
      <c r="AK4066" t="b">
        <v>0</v>
      </c>
      <c r="AL4066" s="1">
        <v>43588</v>
      </c>
      <c r="AM4066" t="s">
        <v>162</v>
      </c>
      <c r="AN4066" s="2">
        <v>44297.838888888888</v>
      </c>
      <c r="AP4066" s="2">
        <v>43836.762685185182</v>
      </c>
      <c r="AQ4066" s="1"/>
      <c r="AS4066" t="b">
        <v>0</v>
      </c>
      <c r="AV4066" t="s">
        <v>213</v>
      </c>
      <c r="BB4066" t="s">
        <v>9966</v>
      </c>
      <c r="BD4066" t="b">
        <v>1</v>
      </c>
      <c r="BH4066" t="s">
        <v>142</v>
      </c>
      <c r="BI4066" t="s">
        <v>150</v>
      </c>
      <c r="BJ4066" t="s">
        <v>95</v>
      </c>
      <c r="BK4066" t="s">
        <v>95</v>
      </c>
      <c r="BQ4066" t="s">
        <v>96</v>
      </c>
      <c r="BR4066" t="b">
        <v>0</v>
      </c>
      <c r="BT4066" t="b">
        <v>0</v>
      </c>
      <c r="BW4066" t="s">
        <v>103</v>
      </c>
      <c r="BX4066" t="b">
        <v>0</v>
      </c>
      <c r="BY4066" s="2">
        <v>44376.857569444444</v>
      </c>
      <c r="CB4066" t="b">
        <v>0</v>
      </c>
      <c r="CC4066" t="b">
        <v>1</v>
      </c>
      <c r="CF4066">
        <v>65874</v>
      </c>
      <c r="CH4066">
        <v>65874</v>
      </c>
      <c r="CI4066">
        <v>100</v>
      </c>
      <c r="CJ4066">
        <v>0</v>
      </c>
      <c r="CK4066">
        <f>YEAR(tbl_Opportunity[[#This Row],[Close Date]])</f>
        <v>2019</v>
      </c>
    </row>
    <row r="4067" spans="1:89">
      <c r="A4067" t="s">
        <v>182</v>
      </c>
      <c r="B4067" t="b">
        <v>0</v>
      </c>
      <c r="D4067" t="b">
        <v>0</v>
      </c>
      <c r="E4067" t="s">
        <v>3054</v>
      </c>
      <c r="H4067" s="1">
        <v>43500</v>
      </c>
      <c r="I4067" t="b">
        <v>1</v>
      </c>
      <c r="L4067" t="s">
        <v>1510</v>
      </c>
      <c r="O4067" t="s">
        <v>99</v>
      </c>
      <c r="P4067" t="b">
        <v>0</v>
      </c>
      <c r="Q4067" s="2">
        <v>43444.8205787037</v>
      </c>
      <c r="R4067" s="1"/>
      <c r="S4067" t="b">
        <v>0</v>
      </c>
      <c r="U4067" s="1"/>
      <c r="V4067" t="b">
        <v>0</v>
      </c>
      <c r="W4067" s="1">
        <v>43466</v>
      </c>
      <c r="X4067">
        <v>1</v>
      </c>
      <c r="Y4067">
        <v>2019</v>
      </c>
      <c r="Z4067" t="s">
        <v>8</v>
      </c>
      <c r="AA4067" t="s">
        <v>8</v>
      </c>
      <c r="AB4067" t="b">
        <v>0</v>
      </c>
      <c r="AC4067" t="b">
        <v>0</v>
      </c>
      <c r="AE4067" t="b">
        <v>1</v>
      </c>
      <c r="AF4067" t="b">
        <v>0</v>
      </c>
      <c r="AG4067" t="b">
        <v>0</v>
      </c>
      <c r="AH4067" t="s">
        <v>4808</v>
      </c>
      <c r="AI4067" t="b">
        <v>0</v>
      </c>
      <c r="AK4067" t="b">
        <v>0</v>
      </c>
      <c r="AL4067" s="1">
        <v>43500</v>
      </c>
      <c r="AM4067" t="s">
        <v>162</v>
      </c>
      <c r="AN4067" s="2">
        <v>44297.828460648147</v>
      </c>
      <c r="AP4067" s="2">
        <v>43836.762685185182</v>
      </c>
      <c r="AQ4067" s="1"/>
      <c r="AS4067" t="b">
        <v>0</v>
      </c>
      <c r="AV4067" t="s">
        <v>153</v>
      </c>
      <c r="BB4067" t="s">
        <v>9967</v>
      </c>
      <c r="BD4067" t="b">
        <v>1</v>
      </c>
      <c r="BH4067" t="s">
        <v>99</v>
      </c>
      <c r="BI4067" t="s">
        <v>150</v>
      </c>
      <c r="BK4067" t="s">
        <v>95</v>
      </c>
      <c r="BQ4067" t="s">
        <v>96</v>
      </c>
      <c r="BR4067" t="b">
        <v>0</v>
      </c>
      <c r="BT4067" t="b">
        <v>0</v>
      </c>
      <c r="BW4067" t="s">
        <v>103</v>
      </c>
      <c r="BX4067" t="b">
        <v>0</v>
      </c>
      <c r="BY4067" s="2">
        <v>44376.857569444444</v>
      </c>
      <c r="CB4067" t="b">
        <v>0</v>
      </c>
      <c r="CC4067" t="b">
        <v>1</v>
      </c>
      <c r="CF4067">
        <v>84500</v>
      </c>
      <c r="CH4067">
        <v>84500</v>
      </c>
      <c r="CI4067">
        <v>100</v>
      </c>
      <c r="CJ4067">
        <v>0</v>
      </c>
      <c r="CK4067">
        <f>YEAR(tbl_Opportunity[[#This Row],[Close Date]])</f>
        <v>2019</v>
      </c>
    </row>
    <row r="4068" spans="1:89">
      <c r="A4068" t="s">
        <v>9968</v>
      </c>
      <c r="B4068" t="b">
        <v>0</v>
      </c>
      <c r="D4068" t="b">
        <v>0</v>
      </c>
      <c r="H4068" s="1">
        <v>43475</v>
      </c>
      <c r="I4068" t="b">
        <v>1</v>
      </c>
      <c r="O4068" t="s">
        <v>99</v>
      </c>
      <c r="P4068" t="b">
        <v>0</v>
      </c>
      <c r="Q4068" s="2">
        <v>43475.89162037037</v>
      </c>
      <c r="R4068" s="1"/>
      <c r="S4068" t="b">
        <v>0</v>
      </c>
      <c r="U4068" s="1"/>
      <c r="V4068" t="b">
        <v>0</v>
      </c>
      <c r="W4068" s="1">
        <v>43466</v>
      </c>
      <c r="X4068">
        <v>1</v>
      </c>
      <c r="Y4068">
        <v>2019</v>
      </c>
      <c r="Z4068" t="s">
        <v>8</v>
      </c>
      <c r="AA4068" t="s">
        <v>8</v>
      </c>
      <c r="AB4068" t="b">
        <v>0</v>
      </c>
      <c r="AC4068" t="b">
        <v>0</v>
      </c>
      <c r="AE4068" t="b">
        <v>1</v>
      </c>
      <c r="AF4068" t="b">
        <v>0</v>
      </c>
      <c r="AG4068" t="b">
        <v>0</v>
      </c>
      <c r="AH4068" t="s">
        <v>4808</v>
      </c>
      <c r="AI4068" t="b">
        <v>0</v>
      </c>
      <c r="AK4068" t="b">
        <v>0</v>
      </c>
      <c r="AL4068" s="1">
        <v>43480</v>
      </c>
      <c r="AM4068" t="s">
        <v>162</v>
      </c>
      <c r="AN4068" s="2">
        <v>44297.8278587963</v>
      </c>
      <c r="AP4068" s="2">
        <v>43836.762685185182</v>
      </c>
      <c r="AQ4068" s="1"/>
      <c r="AS4068" t="b">
        <v>0</v>
      </c>
      <c r="AV4068" t="s">
        <v>153</v>
      </c>
      <c r="BB4068" t="s">
        <v>9969</v>
      </c>
      <c r="BD4068" t="b">
        <v>1</v>
      </c>
      <c r="BH4068" t="s">
        <v>99</v>
      </c>
      <c r="BI4068" t="s">
        <v>150</v>
      </c>
      <c r="BK4068" t="s">
        <v>95</v>
      </c>
      <c r="BQ4068" t="s">
        <v>96</v>
      </c>
      <c r="BR4068" t="b">
        <v>0</v>
      </c>
      <c r="BT4068" t="b">
        <v>0</v>
      </c>
      <c r="BW4068" t="s">
        <v>103</v>
      </c>
      <c r="BX4068" t="b">
        <v>0</v>
      </c>
      <c r="BY4068" s="2">
        <v>44376.857569444444</v>
      </c>
      <c r="CB4068" t="b">
        <v>0</v>
      </c>
      <c r="CC4068" t="b">
        <v>1</v>
      </c>
      <c r="CF4068">
        <v>378.1</v>
      </c>
      <c r="CH4068">
        <v>378.1</v>
      </c>
      <c r="CI4068">
        <v>100</v>
      </c>
      <c r="CJ4068">
        <v>0</v>
      </c>
      <c r="CK4068">
        <f>YEAR(tbl_Opportunity[[#This Row],[Close Date]])</f>
        <v>2019</v>
      </c>
    </row>
    <row r="4069" spans="1:89">
      <c r="A4069" t="s">
        <v>254</v>
      </c>
      <c r="B4069" t="b">
        <v>0</v>
      </c>
      <c r="D4069" t="b">
        <v>0</v>
      </c>
      <c r="H4069" s="1">
        <v>43483</v>
      </c>
      <c r="I4069" t="b">
        <v>1</v>
      </c>
      <c r="O4069" t="s">
        <v>99</v>
      </c>
      <c r="P4069" t="b">
        <v>0</v>
      </c>
      <c r="Q4069" s="2">
        <v>43483.821597222224</v>
      </c>
      <c r="R4069" s="1"/>
      <c r="S4069" t="b">
        <v>0</v>
      </c>
      <c r="U4069" s="1"/>
      <c r="V4069" t="b">
        <v>0</v>
      </c>
      <c r="W4069" s="1">
        <v>43466</v>
      </c>
      <c r="X4069">
        <v>1</v>
      </c>
      <c r="Y4069">
        <v>2019</v>
      </c>
      <c r="Z4069" t="s">
        <v>8</v>
      </c>
      <c r="AA4069" t="s">
        <v>8</v>
      </c>
      <c r="AB4069" t="b">
        <v>0</v>
      </c>
      <c r="AC4069" t="b">
        <v>0</v>
      </c>
      <c r="AE4069" t="b">
        <v>1</v>
      </c>
      <c r="AF4069" t="b">
        <v>0</v>
      </c>
      <c r="AG4069" t="b">
        <v>0</v>
      </c>
      <c r="AH4069" t="s">
        <v>4808</v>
      </c>
      <c r="AI4069" t="b">
        <v>0</v>
      </c>
      <c r="AK4069" t="b">
        <v>0</v>
      </c>
      <c r="AL4069" s="1"/>
      <c r="AM4069" t="s">
        <v>162</v>
      </c>
      <c r="AN4069" s="2">
        <v>44297.8278587963</v>
      </c>
      <c r="AP4069" s="2">
        <v>43836.762685185182</v>
      </c>
      <c r="AQ4069" s="1"/>
      <c r="AS4069" t="b">
        <v>0</v>
      </c>
      <c r="AV4069" t="s">
        <v>153</v>
      </c>
      <c r="BB4069" t="s">
        <v>9970</v>
      </c>
      <c r="BD4069" t="b">
        <v>1</v>
      </c>
      <c r="BH4069" t="s">
        <v>99</v>
      </c>
      <c r="BI4069" t="s">
        <v>150</v>
      </c>
      <c r="BK4069" t="s">
        <v>95</v>
      </c>
      <c r="BQ4069" t="s">
        <v>96</v>
      </c>
      <c r="BR4069" t="b">
        <v>0</v>
      </c>
      <c r="BT4069" t="b">
        <v>0</v>
      </c>
      <c r="BW4069" t="s">
        <v>103</v>
      </c>
      <c r="BX4069" t="b">
        <v>0</v>
      </c>
      <c r="BY4069" s="2">
        <v>44376.857569444444</v>
      </c>
      <c r="CB4069" t="b">
        <v>0</v>
      </c>
      <c r="CC4069" t="b">
        <v>1</v>
      </c>
      <c r="CF4069">
        <v>236.55</v>
      </c>
      <c r="CH4069">
        <v>236.55</v>
      </c>
      <c r="CI4069">
        <v>100</v>
      </c>
      <c r="CJ4069">
        <v>0</v>
      </c>
      <c r="CK4069">
        <f>YEAR(tbl_Opportunity[[#This Row],[Close Date]])</f>
        <v>2019</v>
      </c>
    </row>
    <row r="4070" spans="1:89">
      <c r="A4070" t="s">
        <v>189</v>
      </c>
      <c r="B4070" t="b">
        <v>0</v>
      </c>
      <c r="D4070" t="b">
        <v>0</v>
      </c>
      <c r="E4070" t="s">
        <v>8645</v>
      </c>
      <c r="H4070" s="1">
        <v>43496</v>
      </c>
      <c r="I4070" t="b">
        <v>1</v>
      </c>
      <c r="O4070" t="s">
        <v>99</v>
      </c>
      <c r="P4070" t="b">
        <v>0</v>
      </c>
      <c r="Q4070" s="2">
        <v>43487.660474537035</v>
      </c>
      <c r="R4070" s="1"/>
      <c r="S4070" t="b">
        <v>0</v>
      </c>
      <c r="U4070" s="1"/>
      <c r="V4070" t="b">
        <v>0</v>
      </c>
      <c r="W4070" s="1">
        <v>43466</v>
      </c>
      <c r="X4070">
        <v>1</v>
      </c>
      <c r="Y4070">
        <v>2019</v>
      </c>
      <c r="Z4070" t="s">
        <v>8</v>
      </c>
      <c r="AA4070" t="s">
        <v>8</v>
      </c>
      <c r="AB4070" t="b">
        <v>0</v>
      </c>
      <c r="AC4070" t="b">
        <v>0</v>
      </c>
      <c r="AE4070" t="b">
        <v>1</v>
      </c>
      <c r="AF4070" t="b">
        <v>0</v>
      </c>
      <c r="AG4070" t="b">
        <v>0</v>
      </c>
      <c r="AH4070" t="s">
        <v>4808</v>
      </c>
      <c r="AI4070" t="b">
        <v>0</v>
      </c>
      <c r="AK4070" t="b">
        <v>0</v>
      </c>
      <c r="AL4070" s="1">
        <v>43503</v>
      </c>
      <c r="AM4070" t="s">
        <v>99</v>
      </c>
      <c r="AN4070" s="2">
        <v>44175.893564814818</v>
      </c>
      <c r="AP4070" s="2">
        <v>43836.762685185182</v>
      </c>
      <c r="AQ4070" s="1"/>
      <c r="AS4070" t="b">
        <v>0</v>
      </c>
      <c r="AV4070" t="s">
        <v>105</v>
      </c>
      <c r="BB4070" t="s">
        <v>9971</v>
      </c>
      <c r="BD4070" t="b">
        <v>1</v>
      </c>
      <c r="BH4070" t="s">
        <v>99</v>
      </c>
      <c r="BI4070" t="s">
        <v>150</v>
      </c>
      <c r="BK4070" t="s">
        <v>95</v>
      </c>
      <c r="BQ4070" t="s">
        <v>96</v>
      </c>
      <c r="BR4070" t="b">
        <v>0</v>
      </c>
      <c r="BT4070" t="b">
        <v>0</v>
      </c>
      <c r="BW4070" t="s">
        <v>103</v>
      </c>
      <c r="BX4070" t="b">
        <v>0</v>
      </c>
      <c r="BY4070" s="2">
        <v>44376.857569444444</v>
      </c>
      <c r="CB4070" t="b">
        <v>0</v>
      </c>
      <c r="CC4070" t="b">
        <v>1</v>
      </c>
      <c r="CF4070">
        <v>5000.45</v>
      </c>
      <c r="CH4070">
        <v>5000.45</v>
      </c>
      <c r="CI4070">
        <v>100</v>
      </c>
      <c r="CJ4070">
        <v>0</v>
      </c>
      <c r="CK4070">
        <f>YEAR(tbl_Opportunity[[#This Row],[Close Date]])</f>
        <v>2019</v>
      </c>
    </row>
    <row r="4071" spans="1:89">
      <c r="A4071" t="s">
        <v>184</v>
      </c>
      <c r="B4071" t="b">
        <v>0</v>
      </c>
      <c r="D4071" t="b">
        <v>0</v>
      </c>
      <c r="H4071" s="1">
        <v>43497</v>
      </c>
      <c r="I4071" t="b">
        <v>1</v>
      </c>
      <c r="O4071" t="s">
        <v>99</v>
      </c>
      <c r="P4071" t="b">
        <v>0</v>
      </c>
      <c r="Q4071" s="2">
        <v>43497.762141203704</v>
      </c>
      <c r="R4071" s="1"/>
      <c r="S4071" t="b">
        <v>0</v>
      </c>
      <c r="U4071" s="1"/>
      <c r="V4071" t="b">
        <v>0</v>
      </c>
      <c r="W4071" s="1">
        <v>43466</v>
      </c>
      <c r="X4071">
        <v>1</v>
      </c>
      <c r="Y4071">
        <v>2019</v>
      </c>
      <c r="Z4071" t="s">
        <v>8</v>
      </c>
      <c r="AA4071" t="s">
        <v>8</v>
      </c>
      <c r="AB4071" t="b">
        <v>0</v>
      </c>
      <c r="AC4071" t="b">
        <v>0</v>
      </c>
      <c r="AE4071" t="b">
        <v>1</v>
      </c>
      <c r="AF4071" t="b">
        <v>0</v>
      </c>
      <c r="AG4071" t="b">
        <v>0</v>
      </c>
      <c r="AH4071" t="s">
        <v>4863</v>
      </c>
      <c r="AI4071" t="b">
        <v>0</v>
      </c>
      <c r="AK4071" t="b">
        <v>0</v>
      </c>
      <c r="AL4071" s="1"/>
      <c r="AM4071" t="s">
        <v>162</v>
      </c>
      <c r="AN4071" s="2">
        <v>44297.838888888888</v>
      </c>
      <c r="AP4071" s="2">
        <v>43836.762685185182</v>
      </c>
      <c r="AQ4071" s="1"/>
      <c r="AS4071" t="b">
        <v>0</v>
      </c>
      <c r="AV4071" t="s">
        <v>213</v>
      </c>
      <c r="BB4071" t="s">
        <v>9972</v>
      </c>
      <c r="BD4071" t="b">
        <v>1</v>
      </c>
      <c r="BH4071" t="s">
        <v>99</v>
      </c>
      <c r="BI4071" t="s">
        <v>150</v>
      </c>
      <c r="BJ4071" t="s">
        <v>2983</v>
      </c>
      <c r="BK4071" t="s">
        <v>95</v>
      </c>
      <c r="BQ4071" t="s">
        <v>96</v>
      </c>
      <c r="BR4071" t="b">
        <v>0</v>
      </c>
      <c r="BT4071" t="b">
        <v>0</v>
      </c>
      <c r="BW4071" t="s">
        <v>103</v>
      </c>
      <c r="BX4071" t="b">
        <v>0</v>
      </c>
      <c r="BY4071" s="2">
        <v>44376.857569444444</v>
      </c>
      <c r="CB4071" t="b">
        <v>0</v>
      </c>
      <c r="CC4071" t="b">
        <v>1</v>
      </c>
      <c r="CF4071">
        <v>378.1</v>
      </c>
      <c r="CH4071">
        <v>378.1</v>
      </c>
      <c r="CI4071">
        <v>100</v>
      </c>
      <c r="CJ4071">
        <v>0</v>
      </c>
      <c r="CK4071">
        <f>YEAR(tbl_Opportunity[[#This Row],[Close Date]])</f>
        <v>2019</v>
      </c>
    </row>
    <row r="4072" spans="1:89">
      <c r="A4072" t="s">
        <v>4011</v>
      </c>
      <c r="B4072" t="b">
        <v>0</v>
      </c>
      <c r="D4072" t="b">
        <v>0</v>
      </c>
      <c r="H4072" s="1">
        <v>43511</v>
      </c>
      <c r="I4072" t="b">
        <v>1</v>
      </c>
      <c r="L4072" t="s">
        <v>9973</v>
      </c>
      <c r="O4072" t="s">
        <v>99</v>
      </c>
      <c r="P4072" t="b">
        <v>0</v>
      </c>
      <c r="Q4072" s="2">
        <v>43499.767395833333</v>
      </c>
      <c r="R4072" s="1"/>
      <c r="S4072" t="b">
        <v>0</v>
      </c>
      <c r="U4072" s="1"/>
      <c r="V4072" t="b">
        <v>0</v>
      </c>
      <c r="W4072" s="1">
        <v>43466</v>
      </c>
      <c r="X4072">
        <v>1</v>
      </c>
      <c r="Y4072">
        <v>2019</v>
      </c>
      <c r="Z4072" t="s">
        <v>8</v>
      </c>
      <c r="AA4072" t="s">
        <v>8</v>
      </c>
      <c r="AB4072" t="b">
        <v>0</v>
      </c>
      <c r="AC4072" t="b">
        <v>0</v>
      </c>
      <c r="AE4072" t="b">
        <v>1</v>
      </c>
      <c r="AF4072" t="b">
        <v>0</v>
      </c>
      <c r="AG4072" t="b">
        <v>0</v>
      </c>
      <c r="AH4072" t="s">
        <v>4808</v>
      </c>
      <c r="AI4072" t="b">
        <v>0</v>
      </c>
      <c r="AK4072" t="b">
        <v>0</v>
      </c>
      <c r="AL4072" s="1">
        <v>43515</v>
      </c>
      <c r="AM4072" t="s">
        <v>99</v>
      </c>
      <c r="AN4072" s="2">
        <v>44175.893564814818</v>
      </c>
      <c r="AP4072" s="2">
        <v>43836.762685185182</v>
      </c>
      <c r="AQ4072" s="1"/>
      <c r="AS4072" t="b">
        <v>0</v>
      </c>
      <c r="AV4072" t="s">
        <v>93</v>
      </c>
      <c r="BB4072" t="s">
        <v>9974</v>
      </c>
      <c r="BD4072" t="b">
        <v>1</v>
      </c>
      <c r="BH4072" t="s">
        <v>99</v>
      </c>
      <c r="BI4072" t="s">
        <v>150</v>
      </c>
      <c r="BK4072" t="s">
        <v>95</v>
      </c>
      <c r="BQ4072" t="s">
        <v>96</v>
      </c>
      <c r="BR4072" t="b">
        <v>0</v>
      </c>
      <c r="BT4072" t="b">
        <v>0</v>
      </c>
      <c r="BW4072" t="s">
        <v>103</v>
      </c>
      <c r="BX4072" t="b">
        <v>0</v>
      </c>
      <c r="BY4072" s="2">
        <v>44376.857569444444</v>
      </c>
      <c r="CB4072" t="b">
        <v>0</v>
      </c>
      <c r="CC4072" t="b">
        <v>1</v>
      </c>
      <c r="CF4072">
        <v>199</v>
      </c>
      <c r="CH4072">
        <v>199</v>
      </c>
      <c r="CI4072">
        <v>100</v>
      </c>
      <c r="CJ4072">
        <v>0</v>
      </c>
      <c r="CK4072">
        <f>YEAR(tbl_Opportunity[[#This Row],[Close Date]])</f>
        <v>2019</v>
      </c>
    </row>
    <row r="4073" spans="1:89">
      <c r="A4073" t="s">
        <v>1810</v>
      </c>
      <c r="B4073" t="b">
        <v>0</v>
      </c>
      <c r="D4073" t="b">
        <v>0</v>
      </c>
      <c r="H4073" s="1">
        <v>43853</v>
      </c>
      <c r="I4073" t="b">
        <v>1</v>
      </c>
      <c r="O4073" t="s">
        <v>99</v>
      </c>
      <c r="P4073" t="b">
        <v>0</v>
      </c>
      <c r="Q4073" s="2">
        <v>43518.680046296293</v>
      </c>
      <c r="R4073" s="1"/>
      <c r="S4073" t="b">
        <v>0</v>
      </c>
      <c r="U4073" s="1"/>
      <c r="V4073" t="b">
        <v>0</v>
      </c>
      <c r="W4073" s="1">
        <v>43831</v>
      </c>
      <c r="X4073">
        <v>1</v>
      </c>
      <c r="Y4073">
        <v>2020</v>
      </c>
      <c r="Z4073" t="s">
        <v>8</v>
      </c>
      <c r="AA4073" t="s">
        <v>8</v>
      </c>
      <c r="AB4073" t="b">
        <v>0</v>
      </c>
      <c r="AC4073" t="b">
        <v>0</v>
      </c>
      <c r="AE4073" t="b">
        <v>1</v>
      </c>
      <c r="AF4073" t="b">
        <v>0</v>
      </c>
      <c r="AG4073" t="b">
        <v>0</v>
      </c>
      <c r="AH4073" t="s">
        <v>4808</v>
      </c>
      <c r="AI4073" t="b">
        <v>0</v>
      </c>
      <c r="AK4073" t="b">
        <v>0</v>
      </c>
      <c r="AL4073" s="1">
        <v>43853</v>
      </c>
      <c r="AM4073" t="s">
        <v>162</v>
      </c>
      <c r="AN4073" s="2">
        <v>44297.838888888888</v>
      </c>
      <c r="AP4073" s="2">
        <v>43853.620486111111</v>
      </c>
      <c r="AQ4073" s="1"/>
      <c r="AS4073" t="b">
        <v>0</v>
      </c>
      <c r="AV4073" t="s">
        <v>213</v>
      </c>
      <c r="BB4073" t="s">
        <v>9975</v>
      </c>
      <c r="BD4073" t="b">
        <v>1</v>
      </c>
      <c r="BH4073" t="s">
        <v>99</v>
      </c>
      <c r="BI4073" t="s">
        <v>150</v>
      </c>
      <c r="BK4073" t="s">
        <v>95</v>
      </c>
      <c r="BQ4073" t="s">
        <v>96</v>
      </c>
      <c r="BR4073" t="b">
        <v>0</v>
      </c>
      <c r="BT4073" t="b">
        <v>0</v>
      </c>
      <c r="BW4073" t="s">
        <v>103</v>
      </c>
      <c r="BX4073" t="b">
        <v>0</v>
      </c>
      <c r="BY4073" s="2">
        <v>44376.857569444444</v>
      </c>
      <c r="CB4073" t="b">
        <v>0</v>
      </c>
      <c r="CC4073" t="b">
        <v>1</v>
      </c>
      <c r="CF4073">
        <v>6500</v>
      </c>
      <c r="CH4073">
        <v>6500</v>
      </c>
      <c r="CI4073">
        <v>100</v>
      </c>
      <c r="CJ4073">
        <v>0</v>
      </c>
      <c r="CK4073">
        <f>YEAR(tbl_Opportunity[[#This Row],[Close Date]])</f>
        <v>2020</v>
      </c>
    </row>
    <row r="4074" spans="1:89">
      <c r="A4074" t="s">
        <v>7715</v>
      </c>
      <c r="B4074" t="b">
        <v>0</v>
      </c>
      <c r="D4074" t="b">
        <v>0</v>
      </c>
      <c r="H4074" s="1">
        <v>43845</v>
      </c>
      <c r="I4074" t="b">
        <v>1</v>
      </c>
      <c r="L4074" t="s">
        <v>9976</v>
      </c>
      <c r="O4074" t="s">
        <v>387</v>
      </c>
      <c r="P4074" t="b">
        <v>0</v>
      </c>
      <c r="Q4074" s="2">
        <v>43769.931990740741</v>
      </c>
      <c r="R4074" s="1"/>
      <c r="S4074" t="b">
        <v>0</v>
      </c>
      <c r="U4074" s="1"/>
      <c r="V4074" t="b">
        <v>0</v>
      </c>
      <c r="W4074" s="1">
        <v>43831</v>
      </c>
      <c r="X4074">
        <v>1</v>
      </c>
      <c r="Y4074">
        <v>2020</v>
      </c>
      <c r="Z4074" t="s">
        <v>8</v>
      </c>
      <c r="AA4074" t="s">
        <v>8</v>
      </c>
      <c r="AB4074" t="b">
        <v>0</v>
      </c>
      <c r="AC4074" t="b">
        <v>0</v>
      </c>
      <c r="AE4074" t="b">
        <v>1</v>
      </c>
      <c r="AF4074" t="b">
        <v>0</v>
      </c>
      <c r="AG4074" t="b">
        <v>0</v>
      </c>
      <c r="AH4074" t="s">
        <v>4808</v>
      </c>
      <c r="AI4074" t="b">
        <v>0</v>
      </c>
      <c r="AK4074" t="b">
        <v>0</v>
      </c>
      <c r="AL4074" s="1"/>
      <c r="AM4074" t="s">
        <v>162</v>
      </c>
      <c r="AN4074" s="2">
        <v>44297.838888888888</v>
      </c>
      <c r="AP4074" s="2">
        <v>43845.663530092592</v>
      </c>
      <c r="AQ4074" s="1"/>
      <c r="AS4074" t="b">
        <v>0</v>
      </c>
      <c r="AV4074" t="s">
        <v>213</v>
      </c>
      <c r="BB4074" t="s">
        <v>9977</v>
      </c>
      <c r="BD4074" t="b">
        <v>1</v>
      </c>
      <c r="BH4074" t="s">
        <v>387</v>
      </c>
      <c r="BI4074" t="s">
        <v>150</v>
      </c>
      <c r="BJ4074" t="s">
        <v>95</v>
      </c>
      <c r="BK4074" t="s">
        <v>95</v>
      </c>
      <c r="BQ4074" t="s">
        <v>96</v>
      </c>
      <c r="BR4074" t="b">
        <v>0</v>
      </c>
      <c r="BT4074" t="b">
        <v>0</v>
      </c>
      <c r="BW4074" t="s">
        <v>103</v>
      </c>
      <c r="BX4074" t="b">
        <v>0</v>
      </c>
      <c r="BY4074" s="2">
        <v>44376.857581018521</v>
      </c>
      <c r="CB4074" t="b">
        <v>0</v>
      </c>
      <c r="CC4074" t="b">
        <v>1</v>
      </c>
      <c r="CF4074">
        <v>68068.22</v>
      </c>
      <c r="CH4074">
        <v>68068.22</v>
      </c>
      <c r="CI4074">
        <v>100</v>
      </c>
      <c r="CJ4074">
        <v>0</v>
      </c>
      <c r="CK4074">
        <f>YEAR(tbl_Opportunity[[#This Row],[Close Date]])</f>
        <v>2020</v>
      </c>
    </row>
    <row r="4075" spans="1:89">
      <c r="A4075" t="s">
        <v>3925</v>
      </c>
      <c r="B4075" t="b">
        <v>0</v>
      </c>
      <c r="D4075" t="b">
        <v>0</v>
      </c>
      <c r="H4075" s="1">
        <v>43866</v>
      </c>
      <c r="I4075" t="b">
        <v>1</v>
      </c>
      <c r="O4075" t="s">
        <v>387</v>
      </c>
      <c r="P4075" t="b">
        <v>0</v>
      </c>
      <c r="Q4075" s="2">
        <v>43769.972870370373</v>
      </c>
      <c r="R4075" s="1"/>
      <c r="S4075" t="b">
        <v>0</v>
      </c>
      <c r="U4075" s="1"/>
      <c r="V4075" t="b">
        <v>0</v>
      </c>
      <c r="W4075" s="1">
        <v>43831</v>
      </c>
      <c r="X4075">
        <v>1</v>
      </c>
      <c r="Y4075">
        <v>2020</v>
      </c>
      <c r="Z4075" t="s">
        <v>8</v>
      </c>
      <c r="AA4075" t="s">
        <v>8</v>
      </c>
      <c r="AB4075" t="b">
        <v>0</v>
      </c>
      <c r="AC4075" t="b">
        <v>0</v>
      </c>
      <c r="AE4075" t="b">
        <v>1</v>
      </c>
      <c r="AF4075" t="b">
        <v>0</v>
      </c>
      <c r="AG4075" t="b">
        <v>0</v>
      </c>
      <c r="AH4075" t="s">
        <v>4808</v>
      </c>
      <c r="AI4075" t="b">
        <v>0</v>
      </c>
      <c r="AK4075" t="b">
        <v>0</v>
      </c>
      <c r="AL4075" s="1"/>
      <c r="AM4075" t="s">
        <v>162</v>
      </c>
      <c r="AN4075" s="2">
        <v>44297.838888888888</v>
      </c>
      <c r="AP4075" s="2">
        <v>43866.792233796295</v>
      </c>
      <c r="AQ4075" s="1"/>
      <c r="AS4075" t="b">
        <v>0</v>
      </c>
      <c r="AV4075" t="s">
        <v>213</v>
      </c>
      <c r="BB4075" t="s">
        <v>9978</v>
      </c>
      <c r="BD4075" t="b">
        <v>1</v>
      </c>
      <c r="BH4075" t="s">
        <v>387</v>
      </c>
      <c r="BI4075" t="s">
        <v>150</v>
      </c>
      <c r="BJ4075" t="s">
        <v>95</v>
      </c>
      <c r="BK4075" t="s">
        <v>95</v>
      </c>
      <c r="BQ4075" t="s">
        <v>96</v>
      </c>
      <c r="BR4075" t="b">
        <v>0</v>
      </c>
      <c r="BT4075" t="b">
        <v>0</v>
      </c>
      <c r="BW4075" t="s">
        <v>103</v>
      </c>
      <c r="BX4075" t="b">
        <v>0</v>
      </c>
      <c r="BY4075" s="2">
        <v>44376.857581018521</v>
      </c>
      <c r="CB4075" t="b">
        <v>0</v>
      </c>
      <c r="CC4075" t="b">
        <v>1</v>
      </c>
      <c r="CF4075">
        <v>1303.05</v>
      </c>
      <c r="CH4075">
        <v>1303.05</v>
      </c>
      <c r="CI4075">
        <v>100</v>
      </c>
      <c r="CJ4075">
        <v>0</v>
      </c>
      <c r="CK4075">
        <f>YEAR(tbl_Opportunity[[#This Row],[Close Date]])</f>
        <v>2020</v>
      </c>
    </row>
    <row r="4076" spans="1:89">
      <c r="A4076" t="s">
        <v>7402</v>
      </c>
      <c r="B4076" t="b">
        <v>0</v>
      </c>
      <c r="D4076" t="b">
        <v>0</v>
      </c>
      <c r="H4076" s="1">
        <v>43908</v>
      </c>
      <c r="I4076" t="b">
        <v>1</v>
      </c>
      <c r="O4076" t="s">
        <v>99</v>
      </c>
      <c r="P4076" t="b">
        <v>0</v>
      </c>
      <c r="Q4076" s="2">
        <v>43777.653136574074</v>
      </c>
      <c r="R4076" s="1"/>
      <c r="S4076" t="b">
        <v>0</v>
      </c>
      <c r="U4076" s="1"/>
      <c r="V4076" t="b">
        <v>0</v>
      </c>
      <c r="W4076" s="1">
        <v>43831</v>
      </c>
      <c r="X4076">
        <v>1</v>
      </c>
      <c r="Y4076">
        <v>2020</v>
      </c>
      <c r="Z4076" t="s">
        <v>8</v>
      </c>
      <c r="AA4076" t="s">
        <v>8</v>
      </c>
      <c r="AB4076" t="b">
        <v>0</v>
      </c>
      <c r="AC4076" t="b">
        <v>0</v>
      </c>
      <c r="AE4076" t="b">
        <v>1</v>
      </c>
      <c r="AF4076" t="b">
        <v>0</v>
      </c>
      <c r="AG4076" t="b">
        <v>0</v>
      </c>
      <c r="AH4076" t="s">
        <v>4808</v>
      </c>
      <c r="AI4076" t="b">
        <v>0</v>
      </c>
      <c r="AK4076" t="b">
        <v>0</v>
      </c>
      <c r="AL4076" s="1">
        <v>43829</v>
      </c>
      <c r="AM4076" t="s">
        <v>162</v>
      </c>
      <c r="AN4076" s="2">
        <v>44297.838888888888</v>
      </c>
      <c r="AP4076" s="2">
        <v>43908.605925925927</v>
      </c>
      <c r="AQ4076" s="1"/>
      <c r="AS4076" t="b">
        <v>0</v>
      </c>
      <c r="AV4076" t="s">
        <v>213</v>
      </c>
      <c r="BB4076" t="s">
        <v>9979</v>
      </c>
      <c r="BD4076" t="b">
        <v>1</v>
      </c>
      <c r="BH4076" t="s">
        <v>99</v>
      </c>
      <c r="BI4076" t="s">
        <v>150</v>
      </c>
      <c r="BK4076" t="s">
        <v>95</v>
      </c>
      <c r="BP4076" t="s">
        <v>9980</v>
      </c>
      <c r="BQ4076" t="s">
        <v>96</v>
      </c>
      <c r="BR4076" t="b">
        <v>0</v>
      </c>
      <c r="BT4076" t="b">
        <v>0</v>
      </c>
      <c r="BW4076" t="s">
        <v>103</v>
      </c>
      <c r="BX4076" t="b">
        <v>0</v>
      </c>
      <c r="BY4076" s="2">
        <v>44376.857581018521</v>
      </c>
      <c r="CB4076" t="b">
        <v>0</v>
      </c>
      <c r="CC4076" t="b">
        <v>1</v>
      </c>
      <c r="CF4076">
        <v>9000</v>
      </c>
      <c r="CH4076">
        <v>9000</v>
      </c>
      <c r="CI4076">
        <v>100</v>
      </c>
      <c r="CJ4076">
        <v>0</v>
      </c>
      <c r="CK4076">
        <f>YEAR(tbl_Opportunity[[#This Row],[Close Date]])</f>
        <v>2020</v>
      </c>
    </row>
    <row r="4077" spans="1:89">
      <c r="A4077" t="s">
        <v>9981</v>
      </c>
      <c r="B4077" t="b">
        <v>0</v>
      </c>
      <c r="D4077" t="b">
        <v>0</v>
      </c>
      <c r="H4077" s="1">
        <v>43122</v>
      </c>
      <c r="I4077" t="b">
        <v>1</v>
      </c>
      <c r="O4077" t="s">
        <v>142</v>
      </c>
      <c r="P4077" t="b">
        <v>0</v>
      </c>
      <c r="Q4077" s="2">
        <v>42944.775729166664</v>
      </c>
      <c r="R4077" s="1"/>
      <c r="S4077" t="b">
        <v>0</v>
      </c>
      <c r="U4077" s="1"/>
      <c r="V4077" t="b">
        <v>0</v>
      </c>
      <c r="W4077" s="1">
        <v>43101</v>
      </c>
      <c r="X4077">
        <v>1</v>
      </c>
      <c r="Y4077">
        <v>2018</v>
      </c>
      <c r="Z4077" t="s">
        <v>8</v>
      </c>
      <c r="AA4077" t="s">
        <v>8</v>
      </c>
      <c r="AB4077" t="b">
        <v>0</v>
      </c>
      <c r="AC4077" t="b">
        <v>0</v>
      </c>
      <c r="AE4077" t="b">
        <v>1</v>
      </c>
      <c r="AF4077" t="b">
        <v>0</v>
      </c>
      <c r="AG4077" t="b">
        <v>0</v>
      </c>
      <c r="AH4077" t="s">
        <v>4808</v>
      </c>
      <c r="AI4077" t="b">
        <v>0</v>
      </c>
      <c r="AK4077" t="b">
        <v>0</v>
      </c>
      <c r="AL4077" s="1"/>
      <c r="AM4077" t="s">
        <v>162</v>
      </c>
      <c r="AN4077" s="2">
        <v>44297.837673611109</v>
      </c>
      <c r="AP4077" s="2">
        <v>43836.762627314813</v>
      </c>
      <c r="AQ4077" s="1"/>
      <c r="AS4077" t="b">
        <v>0</v>
      </c>
      <c r="AV4077" t="s">
        <v>213</v>
      </c>
      <c r="BB4077" t="s">
        <v>9982</v>
      </c>
      <c r="BD4077" t="b">
        <v>1</v>
      </c>
      <c r="BH4077" t="s">
        <v>142</v>
      </c>
      <c r="BI4077" t="s">
        <v>150</v>
      </c>
      <c r="BJ4077" t="s">
        <v>95</v>
      </c>
      <c r="BK4077" t="s">
        <v>95</v>
      </c>
      <c r="BQ4077" t="s">
        <v>96</v>
      </c>
      <c r="BR4077" t="b">
        <v>0</v>
      </c>
      <c r="BT4077" t="b">
        <v>0</v>
      </c>
      <c r="BW4077" t="s">
        <v>103</v>
      </c>
      <c r="BX4077" t="b">
        <v>0</v>
      </c>
      <c r="BY4077" s="2">
        <v>44376.857569444444</v>
      </c>
      <c r="CB4077" t="b">
        <v>0</v>
      </c>
      <c r="CC4077" t="b">
        <v>1</v>
      </c>
      <c r="CF4077">
        <v>54000</v>
      </c>
      <c r="CH4077">
        <v>54000</v>
      </c>
      <c r="CI4077">
        <v>100</v>
      </c>
      <c r="CJ4077">
        <v>0</v>
      </c>
      <c r="CK4077">
        <f>YEAR(tbl_Opportunity[[#This Row],[Close Date]])</f>
        <v>2018</v>
      </c>
    </row>
    <row r="4078" spans="1:89">
      <c r="A4078" t="s">
        <v>182</v>
      </c>
      <c r="B4078" t="b">
        <v>0</v>
      </c>
      <c r="D4078" t="b">
        <v>0</v>
      </c>
      <c r="E4078" t="s">
        <v>3054</v>
      </c>
      <c r="H4078" s="1">
        <v>43140</v>
      </c>
      <c r="I4078" t="b">
        <v>1</v>
      </c>
      <c r="L4078" t="s">
        <v>9983</v>
      </c>
      <c r="O4078" t="s">
        <v>99</v>
      </c>
      <c r="P4078" t="b">
        <v>0</v>
      </c>
      <c r="Q4078" s="2">
        <v>43125.774930555555</v>
      </c>
      <c r="R4078" s="1"/>
      <c r="S4078" t="b">
        <v>0</v>
      </c>
      <c r="U4078" s="1"/>
      <c r="V4078" t="b">
        <v>0</v>
      </c>
      <c r="W4078" s="1">
        <v>43101</v>
      </c>
      <c r="X4078">
        <v>1</v>
      </c>
      <c r="Y4078">
        <v>2018</v>
      </c>
      <c r="Z4078" t="s">
        <v>8</v>
      </c>
      <c r="AA4078" t="s">
        <v>8</v>
      </c>
      <c r="AB4078" t="b">
        <v>0</v>
      </c>
      <c r="AC4078" t="b">
        <v>0</v>
      </c>
      <c r="AE4078" t="b">
        <v>1</v>
      </c>
      <c r="AF4078" t="b">
        <v>0</v>
      </c>
      <c r="AG4078" t="b">
        <v>0</v>
      </c>
      <c r="AH4078" t="s">
        <v>4808</v>
      </c>
      <c r="AI4078" t="b">
        <v>0</v>
      </c>
      <c r="AK4078" t="b">
        <v>0</v>
      </c>
      <c r="AL4078" s="1">
        <v>43137</v>
      </c>
      <c r="AM4078" t="s">
        <v>162</v>
      </c>
      <c r="AN4078" s="2">
        <v>44297.837673611109</v>
      </c>
      <c r="AP4078" s="2">
        <v>43836.762685185182</v>
      </c>
      <c r="AQ4078" s="1"/>
      <c r="AS4078" t="b">
        <v>0</v>
      </c>
      <c r="AU4078" t="s">
        <v>9984</v>
      </c>
      <c r="AV4078" t="s">
        <v>213</v>
      </c>
      <c r="BB4078" t="s">
        <v>9985</v>
      </c>
      <c r="BD4078" t="b">
        <v>1</v>
      </c>
      <c r="BH4078" t="s">
        <v>99</v>
      </c>
      <c r="BI4078" t="s">
        <v>150</v>
      </c>
      <c r="BK4078" t="s">
        <v>95</v>
      </c>
      <c r="BQ4078" t="s">
        <v>96</v>
      </c>
      <c r="BR4078" t="b">
        <v>0</v>
      </c>
      <c r="BT4078" t="b">
        <v>0</v>
      </c>
      <c r="BW4078" t="s">
        <v>103</v>
      </c>
      <c r="BX4078" t="b">
        <v>0</v>
      </c>
      <c r="BY4078" s="2">
        <v>44376.857569444444</v>
      </c>
      <c r="CB4078" t="b">
        <v>0</v>
      </c>
      <c r="CC4078" t="b">
        <v>1</v>
      </c>
      <c r="CF4078">
        <v>71500</v>
      </c>
      <c r="CH4078">
        <v>71500</v>
      </c>
      <c r="CI4078">
        <v>100</v>
      </c>
      <c r="CJ4078">
        <v>0</v>
      </c>
      <c r="CK4078">
        <f>YEAR(tbl_Opportunity[[#This Row],[Close Date]])</f>
        <v>2018</v>
      </c>
    </row>
    <row r="4079" spans="1:89">
      <c r="A4079" t="s">
        <v>7396</v>
      </c>
      <c r="B4079" t="b">
        <v>0</v>
      </c>
      <c r="D4079" t="b">
        <v>0</v>
      </c>
      <c r="H4079" s="1">
        <v>43861</v>
      </c>
      <c r="I4079" t="b">
        <v>1</v>
      </c>
      <c r="L4079" t="s">
        <v>7453</v>
      </c>
      <c r="O4079" t="s">
        <v>99</v>
      </c>
      <c r="P4079" t="b">
        <v>0</v>
      </c>
      <c r="Q4079" s="2">
        <v>43179.629791666666</v>
      </c>
      <c r="R4079" s="1"/>
      <c r="S4079" t="b">
        <v>0</v>
      </c>
      <c r="U4079" s="1"/>
      <c r="V4079" t="b">
        <v>0</v>
      </c>
      <c r="W4079" s="1">
        <v>43831</v>
      </c>
      <c r="X4079">
        <v>1</v>
      </c>
      <c r="Y4079">
        <v>2020</v>
      </c>
      <c r="Z4079" t="s">
        <v>8</v>
      </c>
      <c r="AA4079" t="s">
        <v>8</v>
      </c>
      <c r="AB4079" t="b">
        <v>0</v>
      </c>
      <c r="AC4079" t="b">
        <v>0</v>
      </c>
      <c r="AE4079" t="b">
        <v>1</v>
      </c>
      <c r="AF4079" t="b">
        <v>0</v>
      </c>
      <c r="AG4079" t="b">
        <v>0</v>
      </c>
      <c r="AH4079" t="s">
        <v>4808</v>
      </c>
      <c r="AI4079" t="b">
        <v>0</v>
      </c>
      <c r="AK4079" t="b">
        <v>0</v>
      </c>
      <c r="AL4079" s="1">
        <v>43318</v>
      </c>
      <c r="AM4079" t="s">
        <v>162</v>
      </c>
      <c r="AN4079" s="2">
        <v>44297.838888888888</v>
      </c>
      <c r="AP4079" s="2">
        <v>43861.961724537039</v>
      </c>
      <c r="AQ4079" s="1"/>
      <c r="AS4079" t="b">
        <v>0</v>
      </c>
      <c r="AV4079" t="s">
        <v>213</v>
      </c>
      <c r="BB4079" t="s">
        <v>9986</v>
      </c>
      <c r="BD4079" t="b">
        <v>1</v>
      </c>
      <c r="BH4079" t="s">
        <v>99</v>
      </c>
      <c r="BI4079" t="s">
        <v>150</v>
      </c>
      <c r="BJ4079" t="s">
        <v>102</v>
      </c>
      <c r="BK4079" t="s">
        <v>95</v>
      </c>
      <c r="BQ4079" t="s">
        <v>96</v>
      </c>
      <c r="BR4079" t="b">
        <v>0</v>
      </c>
      <c r="BT4079" t="b">
        <v>0</v>
      </c>
      <c r="BW4079" t="s">
        <v>103</v>
      </c>
      <c r="BX4079" t="b">
        <v>0</v>
      </c>
      <c r="BY4079" s="2">
        <v>44376.857569444444</v>
      </c>
      <c r="CB4079" t="b">
        <v>0</v>
      </c>
      <c r="CC4079" t="b">
        <v>1</v>
      </c>
      <c r="CF4079">
        <v>6500</v>
      </c>
      <c r="CH4079">
        <v>6500</v>
      </c>
      <c r="CI4079">
        <v>100</v>
      </c>
      <c r="CJ4079">
        <v>0</v>
      </c>
      <c r="CK4079">
        <f>YEAR(tbl_Opportunity[[#This Row],[Close Date]])</f>
        <v>2020</v>
      </c>
    </row>
    <row r="4080" spans="1:89">
      <c r="A4080" t="s">
        <v>4050</v>
      </c>
      <c r="B4080" t="b">
        <v>0</v>
      </c>
      <c r="D4080" t="b">
        <v>0</v>
      </c>
      <c r="H4080" s="1">
        <v>43903</v>
      </c>
      <c r="I4080" t="b">
        <v>1</v>
      </c>
      <c r="L4080" t="s">
        <v>4051</v>
      </c>
      <c r="O4080" t="s">
        <v>142</v>
      </c>
      <c r="P4080" t="b">
        <v>0</v>
      </c>
      <c r="Q4080" s="2">
        <v>43122.873749999999</v>
      </c>
      <c r="R4080" s="1"/>
      <c r="S4080" t="b">
        <v>0</v>
      </c>
      <c r="U4080" s="1"/>
      <c r="V4080" t="b">
        <v>0</v>
      </c>
      <c r="W4080" s="1">
        <v>43831</v>
      </c>
      <c r="X4080">
        <v>1</v>
      </c>
      <c r="Y4080">
        <v>2020</v>
      </c>
      <c r="Z4080" t="s">
        <v>8</v>
      </c>
      <c r="AA4080" t="s">
        <v>8</v>
      </c>
      <c r="AB4080" t="b">
        <v>0</v>
      </c>
      <c r="AC4080" t="b">
        <v>0</v>
      </c>
      <c r="AD4080" t="s">
        <v>654</v>
      </c>
      <c r="AE4080" t="b">
        <v>1</v>
      </c>
      <c r="AF4080" t="b">
        <v>0</v>
      </c>
      <c r="AG4080" t="b">
        <v>0</v>
      </c>
      <c r="AH4080" t="s">
        <v>4808</v>
      </c>
      <c r="AI4080" t="b">
        <v>0</v>
      </c>
      <c r="AK4080" t="b">
        <v>0</v>
      </c>
      <c r="AL4080" s="1">
        <v>43902</v>
      </c>
      <c r="AM4080" t="s">
        <v>142</v>
      </c>
      <c r="AN4080" s="2">
        <v>44263.618402777778</v>
      </c>
      <c r="AP4080" s="2">
        <v>43903.652974537035</v>
      </c>
      <c r="AQ4080" s="1"/>
      <c r="AS4080" t="b">
        <v>0</v>
      </c>
      <c r="AU4080" t="s">
        <v>384</v>
      </c>
      <c r="AV4080" t="s">
        <v>176</v>
      </c>
      <c r="BB4080" t="s">
        <v>9987</v>
      </c>
      <c r="BD4080" t="b">
        <v>1</v>
      </c>
      <c r="BH4080" t="s">
        <v>142</v>
      </c>
      <c r="BI4080" t="s">
        <v>150</v>
      </c>
      <c r="BJ4080" t="s">
        <v>95</v>
      </c>
      <c r="BK4080" t="s">
        <v>95</v>
      </c>
      <c r="BQ4080" t="s">
        <v>96</v>
      </c>
      <c r="BR4080" t="b">
        <v>0</v>
      </c>
      <c r="BT4080" t="b">
        <v>0</v>
      </c>
      <c r="BW4080" t="s">
        <v>103</v>
      </c>
      <c r="BX4080" t="b">
        <v>0</v>
      </c>
      <c r="BY4080" s="2">
        <v>44376.857569444444</v>
      </c>
      <c r="CB4080" t="b">
        <v>0</v>
      </c>
      <c r="CC4080" t="b">
        <v>1</v>
      </c>
      <c r="CF4080">
        <v>61750</v>
      </c>
      <c r="CH4080">
        <v>61750</v>
      </c>
      <c r="CI4080">
        <v>100</v>
      </c>
      <c r="CJ4080">
        <v>0</v>
      </c>
      <c r="CK4080">
        <f>YEAR(tbl_Opportunity[[#This Row],[Close Date]])</f>
        <v>2020</v>
      </c>
    </row>
    <row r="4081" spans="1:89">
      <c r="A4081" t="s">
        <v>1485</v>
      </c>
      <c r="B4081" t="b">
        <v>0</v>
      </c>
      <c r="D4081" t="b">
        <v>0</v>
      </c>
      <c r="H4081" s="1">
        <v>43523</v>
      </c>
      <c r="I4081" t="b">
        <v>1</v>
      </c>
      <c r="O4081" t="s">
        <v>99</v>
      </c>
      <c r="P4081" t="b">
        <v>0</v>
      </c>
      <c r="Q4081" s="2">
        <v>43523.617071759261</v>
      </c>
      <c r="R4081" s="1"/>
      <c r="S4081" t="b">
        <v>0</v>
      </c>
      <c r="U4081" s="1"/>
      <c r="V4081" t="b">
        <v>0</v>
      </c>
      <c r="W4081" s="1">
        <v>43466</v>
      </c>
      <c r="X4081">
        <v>1</v>
      </c>
      <c r="Y4081">
        <v>2019</v>
      </c>
      <c r="Z4081" t="s">
        <v>8</v>
      </c>
      <c r="AA4081" t="s">
        <v>8</v>
      </c>
      <c r="AB4081" t="b">
        <v>0</v>
      </c>
      <c r="AC4081" t="b">
        <v>0</v>
      </c>
      <c r="AE4081" t="b">
        <v>1</v>
      </c>
      <c r="AF4081" t="b">
        <v>0</v>
      </c>
      <c r="AG4081" t="b">
        <v>0</v>
      </c>
      <c r="AH4081" t="s">
        <v>4812</v>
      </c>
      <c r="AI4081" t="b">
        <v>0</v>
      </c>
      <c r="AK4081" t="b">
        <v>0</v>
      </c>
      <c r="AL4081" s="1"/>
      <c r="AM4081" t="s">
        <v>162</v>
      </c>
      <c r="AN4081" s="2">
        <v>44297.8278587963</v>
      </c>
      <c r="AP4081" s="2">
        <v>43836.76290509259</v>
      </c>
      <c r="AQ4081" s="1"/>
      <c r="AS4081" t="b">
        <v>0</v>
      </c>
      <c r="AV4081" t="s">
        <v>153</v>
      </c>
      <c r="BB4081" t="s">
        <v>9988</v>
      </c>
      <c r="BD4081" t="b">
        <v>1</v>
      </c>
      <c r="BH4081" t="s">
        <v>99</v>
      </c>
      <c r="BI4081" t="s">
        <v>150</v>
      </c>
      <c r="BJ4081" t="s">
        <v>3548</v>
      </c>
      <c r="BK4081" t="s">
        <v>102</v>
      </c>
      <c r="BQ4081" t="s">
        <v>96</v>
      </c>
      <c r="BR4081" t="b">
        <v>0</v>
      </c>
      <c r="BT4081" t="b">
        <v>0</v>
      </c>
      <c r="BW4081" t="s">
        <v>103</v>
      </c>
      <c r="BX4081" t="b">
        <v>0</v>
      </c>
      <c r="BY4081" s="2">
        <v>44376.857569444444</v>
      </c>
      <c r="CB4081" t="b">
        <v>0</v>
      </c>
      <c r="CC4081" t="b">
        <v>1</v>
      </c>
      <c r="CF4081">
        <v>378.1</v>
      </c>
      <c r="CH4081">
        <v>378.1</v>
      </c>
      <c r="CI4081">
        <v>100</v>
      </c>
      <c r="CJ4081">
        <v>0</v>
      </c>
      <c r="CK4081">
        <f>YEAR(tbl_Opportunity[[#This Row],[Close Date]])</f>
        <v>2019</v>
      </c>
    </row>
    <row r="4082" spans="1:89">
      <c r="A4082" t="s">
        <v>9989</v>
      </c>
      <c r="B4082" t="b">
        <v>0</v>
      </c>
      <c r="D4082" t="b">
        <v>0</v>
      </c>
      <c r="H4082" s="1">
        <v>43531</v>
      </c>
      <c r="I4082" t="b">
        <v>1</v>
      </c>
      <c r="O4082" t="s">
        <v>99</v>
      </c>
      <c r="P4082" t="b">
        <v>0</v>
      </c>
      <c r="Q4082" s="2">
        <v>43531.884120370371</v>
      </c>
      <c r="R4082" s="1"/>
      <c r="S4082" t="b">
        <v>0</v>
      </c>
      <c r="U4082" s="1"/>
      <c r="V4082" t="b">
        <v>0</v>
      </c>
      <c r="W4082" s="1">
        <v>43466</v>
      </c>
      <c r="X4082">
        <v>1</v>
      </c>
      <c r="Y4082">
        <v>2019</v>
      </c>
      <c r="Z4082" t="s">
        <v>8</v>
      </c>
      <c r="AA4082" t="s">
        <v>8</v>
      </c>
      <c r="AB4082" t="b">
        <v>0</v>
      </c>
      <c r="AC4082" t="b">
        <v>0</v>
      </c>
      <c r="AE4082" t="b">
        <v>1</v>
      </c>
      <c r="AF4082" t="b">
        <v>0</v>
      </c>
      <c r="AG4082" t="b">
        <v>0</v>
      </c>
      <c r="AH4082" t="s">
        <v>4863</v>
      </c>
      <c r="AI4082" t="b">
        <v>0</v>
      </c>
      <c r="AK4082" t="b">
        <v>0</v>
      </c>
      <c r="AL4082" s="1">
        <v>43531</v>
      </c>
      <c r="AM4082" t="s">
        <v>162</v>
      </c>
      <c r="AN4082" s="2">
        <v>44297.8278587963</v>
      </c>
      <c r="AP4082" s="2">
        <v>43836.762685185182</v>
      </c>
      <c r="AQ4082" s="1"/>
      <c r="AS4082" t="b">
        <v>0</v>
      </c>
      <c r="AV4082" t="s">
        <v>153</v>
      </c>
      <c r="BB4082" t="s">
        <v>9990</v>
      </c>
      <c r="BD4082" t="b">
        <v>1</v>
      </c>
      <c r="BH4082" t="s">
        <v>99</v>
      </c>
      <c r="BI4082" t="s">
        <v>150</v>
      </c>
      <c r="BJ4082" t="s">
        <v>384</v>
      </c>
      <c r="BK4082" t="s">
        <v>102</v>
      </c>
      <c r="BQ4082" t="s">
        <v>96</v>
      </c>
      <c r="BR4082" t="b">
        <v>0</v>
      </c>
      <c r="BT4082" t="b">
        <v>0</v>
      </c>
      <c r="BW4082" t="s">
        <v>103</v>
      </c>
      <c r="BX4082" t="b">
        <v>0</v>
      </c>
      <c r="BY4082" s="2">
        <v>44376.857569444444</v>
      </c>
      <c r="CB4082" t="b">
        <v>0</v>
      </c>
      <c r="CC4082" t="b">
        <v>1</v>
      </c>
      <c r="CF4082">
        <v>189.05</v>
      </c>
      <c r="CH4082">
        <v>189.05</v>
      </c>
      <c r="CI4082">
        <v>100</v>
      </c>
      <c r="CJ4082">
        <v>0</v>
      </c>
      <c r="CK4082">
        <f>YEAR(tbl_Opportunity[[#This Row],[Close Date]])</f>
        <v>2019</v>
      </c>
    </row>
    <row r="4083" spans="1:89">
      <c r="A4083" t="s">
        <v>7363</v>
      </c>
      <c r="B4083" t="b">
        <v>0</v>
      </c>
      <c r="D4083" t="b">
        <v>0</v>
      </c>
      <c r="H4083" s="1">
        <v>43873</v>
      </c>
      <c r="I4083" t="b">
        <v>1</v>
      </c>
      <c r="L4083" t="s">
        <v>7364</v>
      </c>
      <c r="O4083" t="s">
        <v>99</v>
      </c>
      <c r="P4083" t="b">
        <v>0</v>
      </c>
      <c r="Q4083" s="2">
        <v>43325.579930555556</v>
      </c>
      <c r="R4083" s="1"/>
      <c r="S4083" t="b">
        <v>0</v>
      </c>
      <c r="U4083" s="1"/>
      <c r="V4083" t="b">
        <v>0</v>
      </c>
      <c r="W4083" s="1">
        <v>43831</v>
      </c>
      <c r="X4083">
        <v>1</v>
      </c>
      <c r="Y4083">
        <v>2020</v>
      </c>
      <c r="Z4083" t="s">
        <v>8</v>
      </c>
      <c r="AA4083" t="s">
        <v>8</v>
      </c>
      <c r="AB4083" t="b">
        <v>0</v>
      </c>
      <c r="AC4083" t="b">
        <v>0</v>
      </c>
      <c r="AE4083" t="b">
        <v>1</v>
      </c>
      <c r="AF4083" t="b">
        <v>0</v>
      </c>
      <c r="AG4083" t="b">
        <v>0</v>
      </c>
      <c r="AH4083" t="s">
        <v>4863</v>
      </c>
      <c r="AI4083" t="b">
        <v>0</v>
      </c>
      <c r="AK4083" t="b">
        <v>0</v>
      </c>
      <c r="AL4083" s="1">
        <v>43873</v>
      </c>
      <c r="AM4083" t="s">
        <v>162</v>
      </c>
      <c r="AN4083" s="2">
        <v>44297.828460648147</v>
      </c>
      <c r="AP4083" s="2">
        <v>43873.832071759258</v>
      </c>
      <c r="AQ4083" s="1"/>
      <c r="AS4083" t="b">
        <v>0</v>
      </c>
      <c r="AV4083" t="s">
        <v>153</v>
      </c>
      <c r="BB4083" t="s">
        <v>9991</v>
      </c>
      <c r="BD4083" t="b">
        <v>1</v>
      </c>
      <c r="BH4083" t="s">
        <v>99</v>
      </c>
      <c r="BI4083" t="s">
        <v>150</v>
      </c>
      <c r="BJ4083" t="s">
        <v>102</v>
      </c>
      <c r="BK4083" t="s">
        <v>102</v>
      </c>
      <c r="BQ4083" t="s">
        <v>96</v>
      </c>
      <c r="BR4083" t="b">
        <v>0</v>
      </c>
      <c r="BT4083" t="b">
        <v>0</v>
      </c>
      <c r="BW4083" t="s">
        <v>103</v>
      </c>
      <c r="BX4083" t="b">
        <v>0</v>
      </c>
      <c r="BY4083" s="2">
        <v>44376.857569444444</v>
      </c>
      <c r="CB4083" t="b">
        <v>0</v>
      </c>
      <c r="CC4083" t="b">
        <v>1</v>
      </c>
      <c r="CF4083">
        <v>6500</v>
      </c>
      <c r="CH4083">
        <v>6500</v>
      </c>
      <c r="CI4083">
        <v>100</v>
      </c>
      <c r="CJ4083">
        <v>0</v>
      </c>
      <c r="CK4083">
        <f>YEAR(tbl_Opportunity[[#This Row],[Close Date]])</f>
        <v>2020</v>
      </c>
    </row>
    <row r="4084" spans="1:89">
      <c r="A4084" t="s">
        <v>5458</v>
      </c>
      <c r="B4084" t="b">
        <v>0</v>
      </c>
      <c r="D4084" t="b">
        <v>0</v>
      </c>
      <c r="H4084" s="1">
        <v>43131</v>
      </c>
      <c r="I4084" t="b">
        <v>1</v>
      </c>
      <c r="L4084" t="s">
        <v>7658</v>
      </c>
      <c r="O4084" t="s">
        <v>89</v>
      </c>
      <c r="P4084" t="b">
        <v>0</v>
      </c>
      <c r="Q4084" s="2">
        <v>43075.637835648151</v>
      </c>
      <c r="R4084" s="1"/>
      <c r="S4084" t="b">
        <v>0</v>
      </c>
      <c r="U4084" s="1"/>
      <c r="V4084" t="b">
        <v>0</v>
      </c>
      <c r="W4084" s="1">
        <v>43101</v>
      </c>
      <c r="X4084">
        <v>1</v>
      </c>
      <c r="Y4084">
        <v>2018</v>
      </c>
      <c r="Z4084" t="s">
        <v>8</v>
      </c>
      <c r="AA4084" t="s">
        <v>8</v>
      </c>
      <c r="AB4084" t="b">
        <v>0</v>
      </c>
      <c r="AC4084" t="b">
        <v>0</v>
      </c>
      <c r="AE4084" t="b">
        <v>1</v>
      </c>
      <c r="AF4084" t="b">
        <v>0</v>
      </c>
      <c r="AG4084" t="b">
        <v>0</v>
      </c>
      <c r="AH4084" t="s">
        <v>4863</v>
      </c>
      <c r="AI4084" t="b">
        <v>0</v>
      </c>
      <c r="AK4084" t="b">
        <v>0</v>
      </c>
      <c r="AL4084" s="1"/>
      <c r="AM4084" t="s">
        <v>162</v>
      </c>
      <c r="AN4084" s="2">
        <v>44297.838888888888</v>
      </c>
      <c r="AP4084" s="2">
        <v>43836.76290509259</v>
      </c>
      <c r="AQ4084" s="1"/>
      <c r="AS4084" t="b">
        <v>0</v>
      </c>
      <c r="AV4084" t="s">
        <v>213</v>
      </c>
      <c r="BB4084" t="s">
        <v>9992</v>
      </c>
      <c r="BD4084" t="b">
        <v>1</v>
      </c>
      <c r="BH4084" t="s">
        <v>89</v>
      </c>
      <c r="BI4084" t="s">
        <v>150</v>
      </c>
      <c r="BK4084" t="s">
        <v>102</v>
      </c>
      <c r="BQ4084" t="s">
        <v>96</v>
      </c>
      <c r="BR4084" t="b">
        <v>0</v>
      </c>
      <c r="BT4084" t="b">
        <v>0</v>
      </c>
      <c r="BW4084" t="s">
        <v>103</v>
      </c>
      <c r="BX4084" t="b">
        <v>0</v>
      </c>
      <c r="BY4084" s="2">
        <v>44376.857569444444</v>
      </c>
      <c r="CB4084" t="b">
        <v>0</v>
      </c>
      <c r="CC4084" t="b">
        <v>1</v>
      </c>
      <c r="CF4084">
        <v>1990</v>
      </c>
      <c r="CH4084">
        <v>1990</v>
      </c>
      <c r="CI4084">
        <v>100</v>
      </c>
      <c r="CJ4084">
        <v>0</v>
      </c>
      <c r="CK4084">
        <f>YEAR(tbl_Opportunity[[#This Row],[Close Date]])</f>
        <v>2018</v>
      </c>
    </row>
    <row r="4085" spans="1:89">
      <c r="A4085" t="s">
        <v>2729</v>
      </c>
      <c r="B4085" t="b">
        <v>0</v>
      </c>
      <c r="D4085" t="b">
        <v>0</v>
      </c>
      <c r="E4085" t="s">
        <v>3054</v>
      </c>
      <c r="H4085" s="1">
        <v>43147</v>
      </c>
      <c r="I4085" t="b">
        <v>1</v>
      </c>
      <c r="O4085" t="s">
        <v>99</v>
      </c>
      <c r="P4085" t="b">
        <v>0</v>
      </c>
      <c r="Q4085" s="2">
        <v>43147.648969907408</v>
      </c>
      <c r="R4085" s="1"/>
      <c r="S4085" t="b">
        <v>0</v>
      </c>
      <c r="U4085" s="1"/>
      <c r="V4085" t="b">
        <v>0</v>
      </c>
      <c r="W4085" s="1">
        <v>43101</v>
      </c>
      <c r="X4085">
        <v>1</v>
      </c>
      <c r="Y4085">
        <v>2018</v>
      </c>
      <c r="Z4085" t="s">
        <v>8</v>
      </c>
      <c r="AA4085" t="s">
        <v>8</v>
      </c>
      <c r="AB4085" t="b">
        <v>0</v>
      </c>
      <c r="AC4085" t="b">
        <v>0</v>
      </c>
      <c r="AE4085" t="b">
        <v>1</v>
      </c>
      <c r="AF4085" t="b">
        <v>0</v>
      </c>
      <c r="AG4085" t="b">
        <v>0</v>
      </c>
      <c r="AH4085" t="s">
        <v>1016</v>
      </c>
      <c r="AI4085" t="b">
        <v>0</v>
      </c>
      <c r="AK4085" t="b">
        <v>0</v>
      </c>
      <c r="AL4085" s="1"/>
      <c r="AM4085" t="s">
        <v>162</v>
      </c>
      <c r="AN4085" s="2">
        <v>44297.838888888888</v>
      </c>
      <c r="AP4085" s="2">
        <v>43836.762685185182</v>
      </c>
      <c r="AQ4085" s="1"/>
      <c r="AS4085" t="b">
        <v>0</v>
      </c>
      <c r="AU4085" t="s">
        <v>2983</v>
      </c>
      <c r="AV4085" t="s">
        <v>213</v>
      </c>
      <c r="BB4085" t="s">
        <v>9993</v>
      </c>
      <c r="BD4085" t="b">
        <v>1</v>
      </c>
      <c r="BH4085" t="s">
        <v>99</v>
      </c>
      <c r="BI4085" t="s">
        <v>155</v>
      </c>
      <c r="BK4085" t="s">
        <v>102</v>
      </c>
      <c r="BQ4085" t="s">
        <v>96</v>
      </c>
      <c r="BR4085" t="b">
        <v>0</v>
      </c>
      <c r="BT4085" t="b">
        <v>0</v>
      </c>
      <c r="BW4085" t="s">
        <v>103</v>
      </c>
      <c r="BX4085" t="b">
        <v>0</v>
      </c>
      <c r="BY4085" s="2">
        <v>44376.857569444444</v>
      </c>
      <c r="CB4085" t="b">
        <v>0</v>
      </c>
      <c r="CC4085" t="b">
        <v>1</v>
      </c>
      <c r="CF4085">
        <v>149.25</v>
      </c>
      <c r="CH4085">
        <v>149.25</v>
      </c>
      <c r="CI4085">
        <v>100</v>
      </c>
      <c r="CJ4085">
        <v>0</v>
      </c>
      <c r="CK4085">
        <f>YEAR(tbl_Opportunity[[#This Row],[Close Date]])</f>
        <v>2018</v>
      </c>
    </row>
    <row r="4086" spans="1:89">
      <c r="A4086" t="s">
        <v>98</v>
      </c>
      <c r="B4086" t="b">
        <v>0</v>
      </c>
      <c r="D4086" t="b">
        <v>0</v>
      </c>
      <c r="H4086" s="1">
        <v>43549</v>
      </c>
      <c r="I4086" t="b">
        <v>1</v>
      </c>
      <c r="L4086" t="s">
        <v>7421</v>
      </c>
      <c r="O4086" t="s">
        <v>99</v>
      </c>
      <c r="P4086" t="b">
        <v>0</v>
      </c>
      <c r="Q4086" s="2">
        <v>43181.739560185182</v>
      </c>
      <c r="R4086" s="1"/>
      <c r="S4086" t="b">
        <v>0</v>
      </c>
      <c r="U4086" s="1"/>
      <c r="V4086" t="b">
        <v>0</v>
      </c>
      <c r="W4086" s="1">
        <v>43466</v>
      </c>
      <c r="X4086">
        <v>1</v>
      </c>
      <c r="Y4086">
        <v>2019</v>
      </c>
      <c r="Z4086" t="s">
        <v>8</v>
      </c>
      <c r="AA4086" t="s">
        <v>8</v>
      </c>
      <c r="AB4086" t="b">
        <v>0</v>
      </c>
      <c r="AC4086" t="b">
        <v>0</v>
      </c>
      <c r="AE4086" t="b">
        <v>1</v>
      </c>
      <c r="AF4086" t="b">
        <v>0</v>
      </c>
      <c r="AG4086" t="b">
        <v>0</v>
      </c>
      <c r="AH4086" t="s">
        <v>4812</v>
      </c>
      <c r="AI4086" t="b">
        <v>0</v>
      </c>
      <c r="AK4086" t="b">
        <v>0</v>
      </c>
      <c r="AL4086" s="1">
        <v>43488</v>
      </c>
      <c r="AM4086" t="s">
        <v>162</v>
      </c>
      <c r="AN4086" s="2">
        <v>44297.838888888888</v>
      </c>
      <c r="AP4086" s="2">
        <v>43836.762627314813</v>
      </c>
      <c r="AQ4086" s="1"/>
      <c r="AS4086" t="b">
        <v>0</v>
      </c>
      <c r="AV4086" t="s">
        <v>213</v>
      </c>
      <c r="BB4086" t="s">
        <v>9994</v>
      </c>
      <c r="BD4086" t="b">
        <v>1</v>
      </c>
      <c r="BH4086" t="s">
        <v>99</v>
      </c>
      <c r="BI4086" t="s">
        <v>150</v>
      </c>
      <c r="BJ4086" t="s">
        <v>102</v>
      </c>
      <c r="BK4086" t="s">
        <v>102</v>
      </c>
      <c r="BQ4086" t="s">
        <v>96</v>
      </c>
      <c r="BR4086" t="b">
        <v>0</v>
      </c>
      <c r="BT4086" t="b">
        <v>0</v>
      </c>
      <c r="BW4086" t="s">
        <v>103</v>
      </c>
      <c r="BX4086" t="b">
        <v>0</v>
      </c>
      <c r="BY4086" s="2">
        <v>44376.857569444444</v>
      </c>
      <c r="CB4086" t="b">
        <v>0</v>
      </c>
      <c r="CC4086" t="b">
        <v>1</v>
      </c>
      <c r="CF4086">
        <v>4550</v>
      </c>
      <c r="CH4086">
        <v>4550</v>
      </c>
      <c r="CI4086">
        <v>100</v>
      </c>
      <c r="CJ4086">
        <v>0</v>
      </c>
      <c r="CK4086">
        <f>YEAR(tbl_Opportunity[[#This Row],[Close Date]])</f>
        <v>2019</v>
      </c>
    </row>
    <row r="4087" spans="1:89">
      <c r="A4087" t="s">
        <v>9995</v>
      </c>
      <c r="B4087" t="b">
        <v>0</v>
      </c>
      <c r="D4087" t="b">
        <v>0</v>
      </c>
      <c r="E4087" t="s">
        <v>3054</v>
      </c>
      <c r="H4087" s="1">
        <v>43473</v>
      </c>
      <c r="I4087" t="b">
        <v>1</v>
      </c>
      <c r="L4087" t="s">
        <v>9996</v>
      </c>
      <c r="O4087" t="s">
        <v>142</v>
      </c>
      <c r="P4087" t="b">
        <v>0</v>
      </c>
      <c r="Q4087" s="2">
        <v>43388.773379629631</v>
      </c>
      <c r="R4087" s="1"/>
      <c r="S4087" t="b">
        <v>0</v>
      </c>
      <c r="U4087" s="1"/>
      <c r="V4087" t="b">
        <v>0</v>
      </c>
      <c r="W4087" s="1">
        <v>43466</v>
      </c>
      <c r="X4087">
        <v>1</v>
      </c>
      <c r="Y4087">
        <v>2019</v>
      </c>
      <c r="Z4087" t="s">
        <v>8</v>
      </c>
      <c r="AA4087" t="s">
        <v>8</v>
      </c>
      <c r="AB4087" t="b">
        <v>0</v>
      </c>
      <c r="AC4087" t="b">
        <v>0</v>
      </c>
      <c r="AE4087" t="b">
        <v>1</v>
      </c>
      <c r="AF4087" t="b">
        <v>0</v>
      </c>
      <c r="AG4087" t="b">
        <v>0</v>
      </c>
      <c r="AH4087" t="s">
        <v>4808</v>
      </c>
      <c r="AI4087" t="b">
        <v>0</v>
      </c>
      <c r="AK4087" t="b">
        <v>0</v>
      </c>
      <c r="AL4087" s="1">
        <v>43441</v>
      </c>
      <c r="AM4087" t="s">
        <v>162</v>
      </c>
      <c r="AN4087" s="2">
        <v>44297.828460648147</v>
      </c>
      <c r="AP4087" s="2">
        <v>43836.762685185182</v>
      </c>
      <c r="AQ4087" s="1"/>
      <c r="AS4087" t="b">
        <v>0</v>
      </c>
      <c r="AV4087" t="s">
        <v>153</v>
      </c>
      <c r="BB4087" t="s">
        <v>9997</v>
      </c>
      <c r="BD4087" t="b">
        <v>1</v>
      </c>
      <c r="BH4087" t="s">
        <v>142</v>
      </c>
      <c r="BI4087" t="s">
        <v>150</v>
      </c>
      <c r="BJ4087" t="s">
        <v>384</v>
      </c>
      <c r="BK4087" t="s">
        <v>384</v>
      </c>
      <c r="BQ4087" t="s">
        <v>96</v>
      </c>
      <c r="BR4087" t="b">
        <v>0</v>
      </c>
      <c r="BT4087" t="b">
        <v>0</v>
      </c>
      <c r="BW4087" t="s">
        <v>103</v>
      </c>
      <c r="BX4087" t="b">
        <v>0</v>
      </c>
      <c r="BY4087" s="2">
        <v>44376.857569444444</v>
      </c>
      <c r="CB4087" t="b">
        <v>0</v>
      </c>
      <c r="CC4087" t="b">
        <v>1</v>
      </c>
      <c r="CF4087">
        <v>64836.27</v>
      </c>
      <c r="CH4087">
        <v>64836.27</v>
      </c>
      <c r="CI4087">
        <v>100</v>
      </c>
      <c r="CJ4087">
        <v>0</v>
      </c>
      <c r="CK4087">
        <f>YEAR(tbl_Opportunity[[#This Row],[Close Date]])</f>
        <v>2019</v>
      </c>
    </row>
    <row r="4088" spans="1:89">
      <c r="A4088" t="s">
        <v>7229</v>
      </c>
      <c r="B4088" t="b">
        <v>0</v>
      </c>
      <c r="D4088" t="b">
        <v>0</v>
      </c>
      <c r="H4088" s="1">
        <v>43545</v>
      </c>
      <c r="I4088" t="b">
        <v>1</v>
      </c>
      <c r="O4088" t="s">
        <v>142</v>
      </c>
      <c r="P4088" t="b">
        <v>0</v>
      </c>
      <c r="Q4088" s="2">
        <v>43433.752615740741</v>
      </c>
      <c r="R4088" s="1"/>
      <c r="S4088" t="b">
        <v>0</v>
      </c>
      <c r="U4088" s="1"/>
      <c r="V4088" t="b">
        <v>0</v>
      </c>
      <c r="W4088" s="1">
        <v>43466</v>
      </c>
      <c r="X4088">
        <v>1</v>
      </c>
      <c r="Y4088">
        <v>2019</v>
      </c>
      <c r="Z4088" t="s">
        <v>8</v>
      </c>
      <c r="AA4088" t="s">
        <v>8</v>
      </c>
      <c r="AB4088" t="b">
        <v>0</v>
      </c>
      <c r="AC4088" t="b">
        <v>0</v>
      </c>
      <c r="AE4088" t="b">
        <v>1</v>
      </c>
      <c r="AF4088" t="b">
        <v>0</v>
      </c>
      <c r="AG4088" t="b">
        <v>0</v>
      </c>
      <c r="AH4088" t="s">
        <v>4808</v>
      </c>
      <c r="AI4088" t="b">
        <v>0</v>
      </c>
      <c r="AK4088" t="b">
        <v>0</v>
      </c>
      <c r="AL4088" s="1">
        <v>43546</v>
      </c>
      <c r="AM4088" t="s">
        <v>162</v>
      </c>
      <c r="AN4088" s="2">
        <v>44297.838888888888</v>
      </c>
      <c r="AP4088" s="2">
        <v>43836.762685185182</v>
      </c>
      <c r="AQ4088" s="1"/>
      <c r="AS4088" t="b">
        <v>0</v>
      </c>
      <c r="AV4088" t="s">
        <v>213</v>
      </c>
      <c r="BB4088" t="s">
        <v>9998</v>
      </c>
      <c r="BD4088" t="b">
        <v>1</v>
      </c>
      <c r="BH4088" t="s">
        <v>142</v>
      </c>
      <c r="BI4088" t="s">
        <v>150</v>
      </c>
      <c r="BJ4088" t="s">
        <v>384</v>
      </c>
      <c r="BK4088" t="s">
        <v>384</v>
      </c>
      <c r="BQ4088" t="s">
        <v>96</v>
      </c>
      <c r="BR4088" t="b">
        <v>0</v>
      </c>
      <c r="BT4088" t="b">
        <v>0</v>
      </c>
      <c r="BW4088" t="s">
        <v>103</v>
      </c>
      <c r="BX4088" t="b">
        <v>0</v>
      </c>
      <c r="BY4088" s="2">
        <v>44376.857569444444</v>
      </c>
      <c r="CB4088" t="b">
        <v>0</v>
      </c>
      <c r="CC4088" t="b">
        <v>1</v>
      </c>
      <c r="CF4088">
        <v>65000</v>
      </c>
      <c r="CH4088">
        <v>65000</v>
      </c>
      <c r="CI4088">
        <v>100</v>
      </c>
      <c r="CJ4088">
        <v>0</v>
      </c>
      <c r="CK4088">
        <f>YEAR(tbl_Opportunity[[#This Row],[Close Date]])</f>
        <v>2019</v>
      </c>
    </row>
    <row r="4089" spans="1:89">
      <c r="A4089" t="s">
        <v>5528</v>
      </c>
      <c r="B4089" t="b">
        <v>0</v>
      </c>
      <c r="D4089" t="b">
        <v>0</v>
      </c>
      <c r="H4089" s="1">
        <v>43515</v>
      </c>
      <c r="I4089" t="b">
        <v>1</v>
      </c>
      <c r="L4089" t="s">
        <v>5529</v>
      </c>
      <c r="O4089" t="s">
        <v>142</v>
      </c>
      <c r="P4089" t="b">
        <v>0</v>
      </c>
      <c r="Q4089" s="2">
        <v>43517.906770833331</v>
      </c>
      <c r="R4089" s="1"/>
      <c r="S4089" t="b">
        <v>0</v>
      </c>
      <c r="U4089" s="1"/>
      <c r="V4089" t="b">
        <v>0</v>
      </c>
      <c r="W4089" s="1">
        <v>43466</v>
      </c>
      <c r="X4089">
        <v>1</v>
      </c>
      <c r="Y4089">
        <v>2019</v>
      </c>
      <c r="Z4089" t="s">
        <v>8</v>
      </c>
      <c r="AA4089" t="s">
        <v>8</v>
      </c>
      <c r="AB4089" t="b">
        <v>0</v>
      </c>
      <c r="AC4089" t="b">
        <v>0</v>
      </c>
      <c r="AE4089" t="b">
        <v>1</v>
      </c>
      <c r="AF4089" t="b">
        <v>0</v>
      </c>
      <c r="AG4089" t="b">
        <v>0</v>
      </c>
      <c r="AH4089" t="s">
        <v>4808</v>
      </c>
      <c r="AI4089" t="b">
        <v>0</v>
      </c>
      <c r="AK4089" t="b">
        <v>0</v>
      </c>
      <c r="AL4089" s="1">
        <v>43523</v>
      </c>
      <c r="AM4089" t="s">
        <v>162</v>
      </c>
      <c r="AN4089" s="2">
        <v>44297.838888888888</v>
      </c>
      <c r="AP4089" s="2">
        <v>43836.762685185182</v>
      </c>
      <c r="AQ4089" s="1"/>
      <c r="AS4089" t="b">
        <v>0</v>
      </c>
      <c r="AV4089" t="s">
        <v>213</v>
      </c>
      <c r="BB4089" t="s">
        <v>9999</v>
      </c>
      <c r="BD4089" t="b">
        <v>1</v>
      </c>
      <c r="BH4089" t="s">
        <v>142</v>
      </c>
      <c r="BI4089" t="s">
        <v>150</v>
      </c>
      <c r="BJ4089" t="s">
        <v>384</v>
      </c>
      <c r="BK4089" t="s">
        <v>384</v>
      </c>
      <c r="BQ4089" t="s">
        <v>96</v>
      </c>
      <c r="BR4089" t="b">
        <v>0</v>
      </c>
      <c r="BT4089" t="b">
        <v>0</v>
      </c>
      <c r="BW4089" t="s">
        <v>103</v>
      </c>
      <c r="BX4089" t="b">
        <v>0</v>
      </c>
      <c r="BY4089" s="2">
        <v>44376.857569444444</v>
      </c>
      <c r="CB4089" t="b">
        <v>0</v>
      </c>
      <c r="CC4089" t="b">
        <v>1</v>
      </c>
      <c r="CF4089">
        <v>55250</v>
      </c>
      <c r="CH4089">
        <v>55250</v>
      </c>
      <c r="CI4089">
        <v>100</v>
      </c>
      <c r="CJ4089">
        <v>0</v>
      </c>
      <c r="CK4089">
        <f>YEAR(tbl_Opportunity[[#This Row],[Close Date]])</f>
        <v>2019</v>
      </c>
    </row>
    <row r="4090" spans="1:89">
      <c r="A4090" t="s">
        <v>4085</v>
      </c>
      <c r="B4090" t="b">
        <v>0</v>
      </c>
      <c r="D4090" t="b">
        <v>0</v>
      </c>
      <c r="E4090" t="s">
        <v>8515</v>
      </c>
      <c r="H4090" s="1">
        <v>43532</v>
      </c>
      <c r="I4090" t="b">
        <v>1</v>
      </c>
      <c r="L4090" t="s">
        <v>5510</v>
      </c>
      <c r="O4090" t="s">
        <v>99</v>
      </c>
      <c r="P4090" t="b">
        <v>0</v>
      </c>
      <c r="Q4090" s="2">
        <v>43503.787372685183</v>
      </c>
      <c r="R4090" s="1"/>
      <c r="S4090" t="b">
        <v>0</v>
      </c>
      <c r="U4090" s="1"/>
      <c r="V4090" t="b">
        <v>0</v>
      </c>
      <c r="W4090" s="1">
        <v>43466</v>
      </c>
      <c r="X4090">
        <v>1</v>
      </c>
      <c r="Y4090">
        <v>2019</v>
      </c>
      <c r="Z4090" t="s">
        <v>8</v>
      </c>
      <c r="AA4090" t="s">
        <v>8</v>
      </c>
      <c r="AB4090" t="b">
        <v>0</v>
      </c>
      <c r="AC4090" t="b">
        <v>0</v>
      </c>
      <c r="AE4090" t="b">
        <v>1</v>
      </c>
      <c r="AF4090" t="b">
        <v>0</v>
      </c>
      <c r="AG4090" t="b">
        <v>0</v>
      </c>
      <c r="AH4090" t="s">
        <v>4808</v>
      </c>
      <c r="AI4090" t="b">
        <v>0</v>
      </c>
      <c r="AK4090" t="b">
        <v>0</v>
      </c>
      <c r="AL4090" s="1">
        <v>43532</v>
      </c>
      <c r="AM4090" t="s">
        <v>162</v>
      </c>
      <c r="AN4090" s="2">
        <v>44297.838888888888</v>
      </c>
      <c r="AP4090" s="2">
        <v>43836.762685185182</v>
      </c>
      <c r="AQ4090" s="1"/>
      <c r="AS4090" t="b">
        <v>0</v>
      </c>
      <c r="AV4090" t="s">
        <v>213</v>
      </c>
      <c r="BB4090" t="s">
        <v>10000</v>
      </c>
      <c r="BD4090" t="b">
        <v>1</v>
      </c>
      <c r="BH4090" t="s">
        <v>99</v>
      </c>
      <c r="BI4090" t="s">
        <v>150</v>
      </c>
      <c r="BK4090" t="s">
        <v>384</v>
      </c>
      <c r="BQ4090" t="s">
        <v>96</v>
      </c>
      <c r="BR4090" t="b">
        <v>0</v>
      </c>
      <c r="BT4090" t="b">
        <v>0</v>
      </c>
      <c r="BW4090" t="s">
        <v>103</v>
      </c>
      <c r="BX4090" t="b">
        <v>0</v>
      </c>
      <c r="BY4090" s="2">
        <v>44376.857569444444</v>
      </c>
      <c r="CB4090" t="b">
        <v>0</v>
      </c>
      <c r="CC4090" t="b">
        <v>1</v>
      </c>
      <c r="CF4090">
        <v>398</v>
      </c>
      <c r="CH4090">
        <v>398</v>
      </c>
      <c r="CI4090">
        <v>100</v>
      </c>
      <c r="CJ4090">
        <v>0</v>
      </c>
      <c r="CK4090">
        <f>YEAR(tbl_Opportunity[[#This Row],[Close Date]])</f>
        <v>2019</v>
      </c>
    </row>
    <row r="4091" spans="1:89">
      <c r="A4091" t="s">
        <v>5691</v>
      </c>
      <c r="B4091" t="b">
        <v>0</v>
      </c>
      <c r="D4091" t="b">
        <v>0</v>
      </c>
      <c r="H4091" s="1">
        <v>43545</v>
      </c>
      <c r="I4091" t="b">
        <v>1</v>
      </c>
      <c r="L4091" t="s">
        <v>10001</v>
      </c>
      <c r="O4091" t="s">
        <v>142</v>
      </c>
      <c r="P4091" t="b">
        <v>0</v>
      </c>
      <c r="Q4091" s="2">
        <v>43524.711238425924</v>
      </c>
      <c r="R4091" s="1"/>
      <c r="S4091" t="b">
        <v>0</v>
      </c>
      <c r="U4091" s="1"/>
      <c r="V4091" t="b">
        <v>0</v>
      </c>
      <c r="W4091" s="1">
        <v>43466</v>
      </c>
      <c r="X4091">
        <v>1</v>
      </c>
      <c r="Y4091">
        <v>2019</v>
      </c>
      <c r="Z4091" t="s">
        <v>8</v>
      </c>
      <c r="AA4091" t="s">
        <v>8</v>
      </c>
      <c r="AB4091" t="b">
        <v>0</v>
      </c>
      <c r="AC4091" t="b">
        <v>0</v>
      </c>
      <c r="AE4091" t="b">
        <v>1</v>
      </c>
      <c r="AF4091" t="b">
        <v>0</v>
      </c>
      <c r="AG4091" t="b">
        <v>0</v>
      </c>
      <c r="AH4091" t="s">
        <v>4808</v>
      </c>
      <c r="AI4091" t="b">
        <v>0</v>
      </c>
      <c r="AK4091" t="b">
        <v>0</v>
      </c>
      <c r="AL4091" s="1"/>
      <c r="AM4091" t="s">
        <v>99</v>
      </c>
      <c r="AN4091" s="2">
        <v>44175.885671296295</v>
      </c>
      <c r="AP4091" s="2">
        <v>43836.76290509259</v>
      </c>
      <c r="AQ4091" s="1"/>
      <c r="AS4091" t="b">
        <v>0</v>
      </c>
      <c r="AV4091" t="s">
        <v>93</v>
      </c>
      <c r="BB4091" t="s">
        <v>10002</v>
      </c>
      <c r="BD4091" t="b">
        <v>1</v>
      </c>
      <c r="BH4091" t="s">
        <v>142</v>
      </c>
      <c r="BI4091" t="s">
        <v>150</v>
      </c>
      <c r="BJ4091" t="s">
        <v>384</v>
      </c>
      <c r="BK4091" t="s">
        <v>384</v>
      </c>
      <c r="BQ4091" t="s">
        <v>96</v>
      </c>
      <c r="BR4091" t="b">
        <v>0</v>
      </c>
      <c r="BT4091" t="b">
        <v>0</v>
      </c>
      <c r="BW4091" t="s">
        <v>103</v>
      </c>
      <c r="BX4091" t="b">
        <v>0</v>
      </c>
      <c r="BY4091" s="2">
        <v>44376.857569444444</v>
      </c>
      <c r="CB4091" t="b">
        <v>0</v>
      </c>
      <c r="CC4091" t="b">
        <v>1</v>
      </c>
      <c r="CF4091">
        <v>1990</v>
      </c>
      <c r="CH4091">
        <v>1990</v>
      </c>
      <c r="CI4091">
        <v>100</v>
      </c>
      <c r="CJ4091">
        <v>0</v>
      </c>
      <c r="CK4091">
        <f>YEAR(tbl_Opportunity[[#This Row],[Close Date]])</f>
        <v>2019</v>
      </c>
    </row>
    <row r="4092" spans="1:89">
      <c r="A4092" t="s">
        <v>8609</v>
      </c>
      <c r="B4092" t="b">
        <v>0</v>
      </c>
      <c r="D4092" t="b">
        <v>0</v>
      </c>
      <c r="H4092" s="1">
        <v>43549</v>
      </c>
      <c r="I4092" t="b">
        <v>1</v>
      </c>
      <c r="O4092" t="s">
        <v>99</v>
      </c>
      <c r="P4092" t="b">
        <v>0</v>
      </c>
      <c r="Q4092" s="2">
        <v>43549.829953703702</v>
      </c>
      <c r="R4092" s="1"/>
      <c r="S4092" t="b">
        <v>0</v>
      </c>
      <c r="U4092" s="1"/>
      <c r="V4092" t="b">
        <v>0</v>
      </c>
      <c r="W4092" s="1">
        <v>43466</v>
      </c>
      <c r="X4092">
        <v>1</v>
      </c>
      <c r="Y4092">
        <v>2019</v>
      </c>
      <c r="Z4092" t="s">
        <v>8</v>
      </c>
      <c r="AA4092" t="s">
        <v>8</v>
      </c>
      <c r="AB4092" t="b">
        <v>0</v>
      </c>
      <c r="AC4092" t="b">
        <v>0</v>
      </c>
      <c r="AE4092" t="b">
        <v>1</v>
      </c>
      <c r="AF4092" t="b">
        <v>0</v>
      </c>
      <c r="AG4092" t="b">
        <v>0</v>
      </c>
      <c r="AH4092" t="s">
        <v>4812</v>
      </c>
      <c r="AI4092" t="b">
        <v>0</v>
      </c>
      <c r="AK4092" t="b">
        <v>0</v>
      </c>
      <c r="AL4092" s="1">
        <v>43549</v>
      </c>
      <c r="AM4092" t="s">
        <v>162</v>
      </c>
      <c r="AN4092" s="2">
        <v>44297.838888888888</v>
      </c>
      <c r="AP4092" s="2">
        <v>43836.762685185182</v>
      </c>
      <c r="AQ4092" s="1"/>
      <c r="AS4092" t="b">
        <v>0</v>
      </c>
      <c r="AV4092" t="s">
        <v>213</v>
      </c>
      <c r="BB4092" t="s">
        <v>10003</v>
      </c>
      <c r="BD4092" t="b">
        <v>1</v>
      </c>
      <c r="BH4092" t="s">
        <v>332</v>
      </c>
      <c r="BI4092" t="s">
        <v>150</v>
      </c>
      <c r="BJ4092" t="s">
        <v>384</v>
      </c>
      <c r="BK4092" t="s">
        <v>384</v>
      </c>
      <c r="BQ4092" t="s">
        <v>96</v>
      </c>
      <c r="BR4092" t="b">
        <v>0</v>
      </c>
      <c r="BT4092" t="b">
        <v>0</v>
      </c>
      <c r="BW4092" t="s">
        <v>103</v>
      </c>
      <c r="BX4092" t="b">
        <v>0</v>
      </c>
      <c r="BY4092" s="2">
        <v>44376.857569444444</v>
      </c>
      <c r="CB4092" t="b">
        <v>0</v>
      </c>
      <c r="CC4092" t="b">
        <v>1</v>
      </c>
      <c r="CF4092">
        <v>65714</v>
      </c>
      <c r="CH4092">
        <v>65714</v>
      </c>
      <c r="CI4092">
        <v>100</v>
      </c>
      <c r="CJ4092">
        <v>0</v>
      </c>
      <c r="CK4092">
        <f>YEAR(tbl_Opportunity[[#This Row],[Close Date]])</f>
        <v>2019</v>
      </c>
    </row>
    <row r="4093" spans="1:89">
      <c r="A4093" t="s">
        <v>3692</v>
      </c>
      <c r="B4093" t="b">
        <v>0</v>
      </c>
      <c r="D4093" t="b">
        <v>0</v>
      </c>
      <c r="E4093" t="s">
        <v>8657</v>
      </c>
      <c r="H4093" s="1">
        <v>43888</v>
      </c>
      <c r="I4093" t="b">
        <v>1</v>
      </c>
      <c r="L4093" t="s">
        <v>3693</v>
      </c>
      <c r="O4093" t="s">
        <v>142</v>
      </c>
      <c r="P4093" t="b">
        <v>0</v>
      </c>
      <c r="Q4093" s="2">
        <v>43501.789814814816</v>
      </c>
      <c r="R4093" s="1"/>
      <c r="S4093" t="b">
        <v>0</v>
      </c>
      <c r="U4093" s="1"/>
      <c r="V4093" t="b">
        <v>0</v>
      </c>
      <c r="W4093" s="1">
        <v>43831</v>
      </c>
      <c r="X4093">
        <v>1</v>
      </c>
      <c r="Y4093">
        <v>2020</v>
      </c>
      <c r="Z4093" t="s">
        <v>8</v>
      </c>
      <c r="AA4093" t="s">
        <v>8</v>
      </c>
      <c r="AB4093" t="b">
        <v>0</v>
      </c>
      <c r="AC4093" t="b">
        <v>0</v>
      </c>
      <c r="AE4093" t="b">
        <v>1</v>
      </c>
      <c r="AF4093" t="b">
        <v>0</v>
      </c>
      <c r="AG4093" t="b">
        <v>0</v>
      </c>
      <c r="AH4093" t="s">
        <v>4808</v>
      </c>
      <c r="AI4093" t="b">
        <v>0</v>
      </c>
      <c r="AK4093" t="b">
        <v>0</v>
      </c>
      <c r="AL4093" s="1">
        <v>43888</v>
      </c>
      <c r="AM4093" t="s">
        <v>99</v>
      </c>
      <c r="AN4093" s="2">
        <v>44205.814502314817</v>
      </c>
      <c r="AP4093" s="2">
        <v>43888.811006944445</v>
      </c>
      <c r="AQ4093" s="1"/>
      <c r="AS4093" t="b">
        <v>0</v>
      </c>
      <c r="AV4093" t="s">
        <v>93</v>
      </c>
      <c r="BB4093" t="s">
        <v>10004</v>
      </c>
      <c r="BD4093" t="b">
        <v>1</v>
      </c>
      <c r="BH4093" t="s">
        <v>142</v>
      </c>
      <c r="BI4093" t="s">
        <v>150</v>
      </c>
      <c r="BJ4093" t="s">
        <v>384</v>
      </c>
      <c r="BK4093" t="s">
        <v>384</v>
      </c>
      <c r="BQ4093" t="s">
        <v>96</v>
      </c>
      <c r="BR4093" t="b">
        <v>0</v>
      </c>
      <c r="BT4093" t="b">
        <v>0</v>
      </c>
      <c r="BW4093" t="s">
        <v>103</v>
      </c>
      <c r="BX4093" t="b">
        <v>0</v>
      </c>
      <c r="BY4093" s="2">
        <v>44376.857569444444</v>
      </c>
      <c r="CB4093" t="b">
        <v>0</v>
      </c>
      <c r="CC4093" t="b">
        <v>1</v>
      </c>
      <c r="CF4093">
        <v>64847.5</v>
      </c>
      <c r="CH4093">
        <v>64847.5</v>
      </c>
      <c r="CI4093">
        <v>100</v>
      </c>
      <c r="CJ4093">
        <v>0</v>
      </c>
      <c r="CK4093">
        <f>YEAR(tbl_Opportunity[[#This Row],[Close Date]])</f>
        <v>2020</v>
      </c>
    </row>
    <row r="4094" spans="1:89">
      <c r="A4094" t="s">
        <v>10005</v>
      </c>
      <c r="B4094" t="b">
        <v>0</v>
      </c>
      <c r="D4094" t="b">
        <v>0</v>
      </c>
      <c r="E4094" t="s">
        <v>10006</v>
      </c>
      <c r="H4094" s="1">
        <v>43899</v>
      </c>
      <c r="I4094" t="b">
        <v>1</v>
      </c>
      <c r="L4094" t="s">
        <v>10007</v>
      </c>
      <c r="O4094" t="s">
        <v>142</v>
      </c>
      <c r="P4094" t="b">
        <v>0</v>
      </c>
      <c r="Q4094" s="2">
        <v>43776.804745370369</v>
      </c>
      <c r="R4094" s="1"/>
      <c r="S4094" t="b">
        <v>0</v>
      </c>
      <c r="U4094" s="1"/>
      <c r="V4094" t="b">
        <v>0</v>
      </c>
      <c r="W4094" s="1">
        <v>43831</v>
      </c>
      <c r="X4094">
        <v>1</v>
      </c>
      <c r="Y4094">
        <v>2020</v>
      </c>
      <c r="Z4094" t="s">
        <v>8</v>
      </c>
      <c r="AA4094" t="s">
        <v>8</v>
      </c>
      <c r="AB4094" t="b">
        <v>0</v>
      </c>
      <c r="AC4094" t="b">
        <v>0</v>
      </c>
      <c r="AD4094" t="s">
        <v>3452</v>
      </c>
      <c r="AE4094" t="b">
        <v>1</v>
      </c>
      <c r="AF4094" t="b">
        <v>0</v>
      </c>
      <c r="AG4094" t="b">
        <v>0</v>
      </c>
      <c r="AH4094" t="s">
        <v>4808</v>
      </c>
      <c r="AI4094" t="b">
        <v>0</v>
      </c>
      <c r="AK4094" t="b">
        <v>0</v>
      </c>
      <c r="AL4094" s="1">
        <v>43899</v>
      </c>
      <c r="AM4094" t="s">
        <v>162</v>
      </c>
      <c r="AN4094" s="2">
        <v>44297.838888888888</v>
      </c>
      <c r="AP4094" s="2">
        <v>43899.711493055554</v>
      </c>
      <c r="AQ4094" s="1"/>
      <c r="AS4094" t="b">
        <v>0</v>
      </c>
      <c r="AV4094" t="s">
        <v>213</v>
      </c>
      <c r="BB4094" t="s">
        <v>10008</v>
      </c>
      <c r="BD4094" t="b">
        <v>1</v>
      </c>
      <c r="BH4094" t="s">
        <v>142</v>
      </c>
      <c r="BI4094" t="s">
        <v>150</v>
      </c>
      <c r="BJ4094" t="s">
        <v>384</v>
      </c>
      <c r="BK4094" t="s">
        <v>384</v>
      </c>
      <c r="BQ4094" t="s">
        <v>96</v>
      </c>
      <c r="BR4094" t="b">
        <v>0</v>
      </c>
      <c r="BT4094" t="b">
        <v>0</v>
      </c>
      <c r="BW4094" t="s">
        <v>103</v>
      </c>
      <c r="BX4094" t="b">
        <v>0</v>
      </c>
      <c r="BY4094" s="2">
        <v>44376.857581018521</v>
      </c>
      <c r="CB4094" t="b">
        <v>0</v>
      </c>
      <c r="CC4094" t="b">
        <v>1</v>
      </c>
      <c r="CF4094">
        <v>349975</v>
      </c>
      <c r="CH4094">
        <v>349975</v>
      </c>
      <c r="CI4094">
        <v>100</v>
      </c>
      <c r="CJ4094">
        <v>0</v>
      </c>
      <c r="CK4094">
        <f>YEAR(tbl_Opportunity[[#This Row],[Close Date]])</f>
        <v>2020</v>
      </c>
    </row>
    <row r="4095" spans="1:89">
      <c r="A4095" t="s">
        <v>3702</v>
      </c>
      <c r="B4095" t="b">
        <v>0</v>
      </c>
      <c r="D4095" t="b">
        <v>0</v>
      </c>
      <c r="H4095" s="1">
        <v>43902</v>
      </c>
      <c r="I4095" t="b">
        <v>1</v>
      </c>
      <c r="L4095" t="s">
        <v>3704</v>
      </c>
      <c r="O4095" t="s">
        <v>142</v>
      </c>
      <c r="P4095" t="b">
        <v>0</v>
      </c>
      <c r="Q4095" s="2">
        <v>43776.906273148146</v>
      </c>
      <c r="R4095" s="1"/>
      <c r="S4095" t="b">
        <v>0</v>
      </c>
      <c r="U4095" s="1"/>
      <c r="V4095" t="b">
        <v>0</v>
      </c>
      <c r="W4095" s="1">
        <v>43831</v>
      </c>
      <c r="X4095">
        <v>1</v>
      </c>
      <c r="Y4095">
        <v>2020</v>
      </c>
      <c r="Z4095" t="s">
        <v>8</v>
      </c>
      <c r="AA4095" t="s">
        <v>8</v>
      </c>
      <c r="AB4095" t="b">
        <v>0</v>
      </c>
      <c r="AC4095" t="b">
        <v>0</v>
      </c>
      <c r="AD4095" t="s">
        <v>3452</v>
      </c>
      <c r="AE4095" t="b">
        <v>1</v>
      </c>
      <c r="AF4095" t="b">
        <v>0</v>
      </c>
      <c r="AG4095" t="b">
        <v>0</v>
      </c>
      <c r="AH4095" t="s">
        <v>4808</v>
      </c>
      <c r="AI4095" t="b">
        <v>0</v>
      </c>
      <c r="AK4095" t="b">
        <v>0</v>
      </c>
      <c r="AL4095" s="1">
        <v>43902</v>
      </c>
      <c r="AM4095" t="s">
        <v>162</v>
      </c>
      <c r="AN4095" s="2">
        <v>44297.838888888888</v>
      </c>
      <c r="AP4095" s="2">
        <v>43902.65662037037</v>
      </c>
      <c r="AQ4095" s="1"/>
      <c r="AS4095" t="b">
        <v>0</v>
      </c>
      <c r="AV4095" t="s">
        <v>213</v>
      </c>
      <c r="BB4095" t="s">
        <v>10009</v>
      </c>
      <c r="BD4095" t="b">
        <v>1</v>
      </c>
      <c r="BH4095" t="s">
        <v>142</v>
      </c>
      <c r="BI4095" t="s">
        <v>150</v>
      </c>
      <c r="BJ4095" t="s">
        <v>384</v>
      </c>
      <c r="BK4095" t="s">
        <v>384</v>
      </c>
      <c r="BQ4095" t="s">
        <v>96</v>
      </c>
      <c r="BR4095" t="b">
        <v>0</v>
      </c>
      <c r="BT4095" t="b">
        <v>0</v>
      </c>
      <c r="BW4095" t="s">
        <v>103</v>
      </c>
      <c r="BX4095" t="b">
        <v>0</v>
      </c>
      <c r="BY4095" s="2">
        <v>44376.857581018521</v>
      </c>
      <c r="CB4095" t="b">
        <v>0</v>
      </c>
      <c r="CC4095" t="b">
        <v>1</v>
      </c>
      <c r="CF4095">
        <v>209985</v>
      </c>
      <c r="CH4095">
        <v>209985</v>
      </c>
      <c r="CI4095">
        <v>100</v>
      </c>
      <c r="CJ4095">
        <v>0</v>
      </c>
      <c r="CK4095">
        <f>YEAR(tbl_Opportunity[[#This Row],[Close Date]])</f>
        <v>2020</v>
      </c>
    </row>
    <row r="4096" spans="1:89">
      <c r="A4096" t="s">
        <v>4941</v>
      </c>
      <c r="B4096" t="b">
        <v>0</v>
      </c>
      <c r="D4096" t="b">
        <v>0</v>
      </c>
      <c r="H4096" s="1">
        <v>43871</v>
      </c>
      <c r="I4096" t="b">
        <v>1</v>
      </c>
      <c r="O4096" t="s">
        <v>387</v>
      </c>
      <c r="P4096" t="b">
        <v>0</v>
      </c>
      <c r="Q4096" s="2">
        <v>43731.156921296293</v>
      </c>
      <c r="R4096" s="1"/>
      <c r="S4096" t="b">
        <v>0</v>
      </c>
      <c r="U4096" s="1"/>
      <c r="V4096" t="b">
        <v>0</v>
      </c>
      <c r="W4096" s="1">
        <v>43831</v>
      </c>
      <c r="X4096">
        <v>1</v>
      </c>
      <c r="Y4096">
        <v>2020</v>
      </c>
      <c r="Z4096" t="s">
        <v>8</v>
      </c>
      <c r="AA4096" t="s">
        <v>8</v>
      </c>
      <c r="AB4096" t="b">
        <v>0</v>
      </c>
      <c r="AC4096" t="b">
        <v>0</v>
      </c>
      <c r="AD4096" t="s">
        <v>3456</v>
      </c>
      <c r="AE4096" t="b">
        <v>1</v>
      </c>
      <c r="AF4096" t="b">
        <v>0</v>
      </c>
      <c r="AG4096" t="b">
        <v>0</v>
      </c>
      <c r="AH4096" t="s">
        <v>4808</v>
      </c>
      <c r="AI4096" t="b">
        <v>0</v>
      </c>
      <c r="AK4096" t="b">
        <v>0</v>
      </c>
      <c r="AL4096" s="1"/>
      <c r="AM4096" t="s">
        <v>162</v>
      </c>
      <c r="AN4096" s="2">
        <v>44297.838888888888</v>
      </c>
      <c r="AP4096" s="2">
        <v>43872.204340277778</v>
      </c>
      <c r="AQ4096" s="1"/>
      <c r="AS4096" t="b">
        <v>0</v>
      </c>
      <c r="AV4096" t="s">
        <v>213</v>
      </c>
      <c r="BB4096" t="s">
        <v>10010</v>
      </c>
      <c r="BD4096" t="b">
        <v>1</v>
      </c>
      <c r="BH4096" t="s">
        <v>387</v>
      </c>
      <c r="BI4096" t="s">
        <v>150</v>
      </c>
      <c r="BJ4096" t="s">
        <v>384</v>
      </c>
      <c r="BK4096" t="s">
        <v>384</v>
      </c>
      <c r="BQ4096" t="s">
        <v>96</v>
      </c>
      <c r="BR4096" t="b">
        <v>0</v>
      </c>
      <c r="BT4096" t="b">
        <v>0</v>
      </c>
      <c r="BW4096" t="s">
        <v>103</v>
      </c>
      <c r="BX4096" t="b">
        <v>0</v>
      </c>
      <c r="BY4096" s="2">
        <v>44376.857569444444</v>
      </c>
      <c r="CB4096" t="b">
        <v>0</v>
      </c>
      <c r="CC4096" t="b">
        <v>1</v>
      </c>
      <c r="CF4096">
        <v>3150</v>
      </c>
      <c r="CH4096">
        <v>3150</v>
      </c>
      <c r="CI4096">
        <v>100</v>
      </c>
      <c r="CJ4096">
        <v>0</v>
      </c>
      <c r="CK4096">
        <f>YEAR(tbl_Opportunity[[#This Row],[Close Date]])</f>
        <v>2020</v>
      </c>
    </row>
    <row r="4097" spans="1:89">
      <c r="A4097" t="s">
        <v>7378</v>
      </c>
      <c r="B4097" t="b">
        <v>0</v>
      </c>
      <c r="D4097" t="b">
        <v>0</v>
      </c>
      <c r="E4097" t="s">
        <v>3054</v>
      </c>
      <c r="H4097" s="1">
        <v>43145</v>
      </c>
      <c r="I4097" t="b">
        <v>1</v>
      </c>
      <c r="L4097" t="s">
        <v>7430</v>
      </c>
      <c r="O4097" t="s">
        <v>99</v>
      </c>
      <c r="P4097" t="b">
        <v>0</v>
      </c>
      <c r="Q4097" s="2">
        <v>43139.66684027778</v>
      </c>
      <c r="R4097" s="1"/>
      <c r="S4097" t="b">
        <v>0</v>
      </c>
      <c r="U4097" s="1"/>
      <c r="V4097" t="b">
        <v>0</v>
      </c>
      <c r="W4097" s="1">
        <v>43101</v>
      </c>
      <c r="X4097">
        <v>1</v>
      </c>
      <c r="Y4097">
        <v>2018</v>
      </c>
      <c r="Z4097" t="s">
        <v>8</v>
      </c>
      <c r="AA4097" t="s">
        <v>8</v>
      </c>
      <c r="AB4097" t="b">
        <v>0</v>
      </c>
      <c r="AC4097" t="b">
        <v>0</v>
      </c>
      <c r="AE4097" t="b">
        <v>1</v>
      </c>
      <c r="AF4097" t="b">
        <v>0</v>
      </c>
      <c r="AG4097" t="b">
        <v>0</v>
      </c>
      <c r="AH4097" t="s">
        <v>4808</v>
      </c>
      <c r="AI4097" t="b">
        <v>0</v>
      </c>
      <c r="AK4097" t="b">
        <v>0</v>
      </c>
      <c r="AL4097" s="1">
        <v>43140</v>
      </c>
      <c r="AM4097" t="s">
        <v>162</v>
      </c>
      <c r="AN4097" s="2">
        <v>44297.828460648147</v>
      </c>
      <c r="AP4097" s="2">
        <v>43836.762685185182</v>
      </c>
      <c r="AQ4097" s="1"/>
      <c r="AS4097" t="b">
        <v>0</v>
      </c>
      <c r="AU4097" t="s">
        <v>384</v>
      </c>
      <c r="AV4097" t="s">
        <v>153</v>
      </c>
      <c r="BB4097" t="s">
        <v>10011</v>
      </c>
      <c r="BD4097" t="b">
        <v>1</v>
      </c>
      <c r="BH4097" t="s">
        <v>99</v>
      </c>
      <c r="BI4097" t="s">
        <v>150</v>
      </c>
      <c r="BK4097" t="s">
        <v>384</v>
      </c>
      <c r="BQ4097" t="s">
        <v>96</v>
      </c>
      <c r="BR4097" t="b">
        <v>0</v>
      </c>
      <c r="BT4097" t="b">
        <v>0</v>
      </c>
      <c r="BW4097" t="s">
        <v>103</v>
      </c>
      <c r="BX4097" t="b">
        <v>0</v>
      </c>
      <c r="BY4097" s="2">
        <v>44376.857569444444</v>
      </c>
      <c r="CB4097" t="b">
        <v>0</v>
      </c>
      <c r="CC4097" t="b">
        <v>1</v>
      </c>
      <c r="CF4097">
        <v>398</v>
      </c>
      <c r="CH4097">
        <v>398</v>
      </c>
      <c r="CI4097">
        <v>100</v>
      </c>
      <c r="CJ4097">
        <v>0</v>
      </c>
      <c r="CK4097">
        <f>YEAR(tbl_Opportunity[[#This Row],[Close Date]])</f>
        <v>2018</v>
      </c>
    </row>
    <row r="4098" spans="1:89">
      <c r="A4098" t="s">
        <v>4152</v>
      </c>
      <c r="B4098" t="b">
        <v>0</v>
      </c>
      <c r="D4098" t="b">
        <v>0</v>
      </c>
      <c r="H4098" s="1">
        <v>43168</v>
      </c>
      <c r="I4098" t="b">
        <v>1</v>
      </c>
      <c r="L4098" t="s">
        <v>10012</v>
      </c>
      <c r="O4098" t="s">
        <v>142</v>
      </c>
      <c r="P4098" t="b">
        <v>0</v>
      </c>
      <c r="Q4098" s="2">
        <v>42934.997465277775</v>
      </c>
      <c r="R4098" s="1"/>
      <c r="S4098" t="b">
        <v>0</v>
      </c>
      <c r="U4098" s="1"/>
      <c r="V4098" t="b">
        <v>0</v>
      </c>
      <c r="W4098" s="1">
        <v>43101</v>
      </c>
      <c r="X4098">
        <v>1</v>
      </c>
      <c r="Y4098">
        <v>2018</v>
      </c>
      <c r="Z4098" t="s">
        <v>8</v>
      </c>
      <c r="AA4098" t="s">
        <v>8</v>
      </c>
      <c r="AB4098" t="b">
        <v>0</v>
      </c>
      <c r="AC4098" t="b">
        <v>0</v>
      </c>
      <c r="AE4098" t="b">
        <v>1</v>
      </c>
      <c r="AF4098" t="b">
        <v>0</v>
      </c>
      <c r="AG4098" t="b">
        <v>0</v>
      </c>
      <c r="AH4098" t="s">
        <v>4812</v>
      </c>
      <c r="AI4098" t="b">
        <v>0</v>
      </c>
      <c r="AK4098" t="b">
        <v>0</v>
      </c>
      <c r="AL4098" s="1">
        <v>43168</v>
      </c>
      <c r="AM4098" t="s">
        <v>162</v>
      </c>
      <c r="AN4098" s="2">
        <v>44297.837673611109</v>
      </c>
      <c r="AP4098" s="2">
        <v>43836.762627314813</v>
      </c>
      <c r="AQ4098" s="1"/>
      <c r="AS4098" t="b">
        <v>0</v>
      </c>
      <c r="AU4098" t="s">
        <v>157</v>
      </c>
      <c r="AV4098" t="s">
        <v>213</v>
      </c>
      <c r="BB4098" t="s">
        <v>10013</v>
      </c>
      <c r="BD4098" t="b">
        <v>1</v>
      </c>
      <c r="BH4098" t="s">
        <v>142</v>
      </c>
      <c r="BI4098" t="s">
        <v>150</v>
      </c>
      <c r="BK4098" t="s">
        <v>157</v>
      </c>
      <c r="BQ4098" t="s">
        <v>96</v>
      </c>
      <c r="BR4098" t="b">
        <v>0</v>
      </c>
      <c r="BT4098" t="b">
        <v>0</v>
      </c>
      <c r="BW4098" t="s">
        <v>103</v>
      </c>
      <c r="BX4098" t="b">
        <v>0</v>
      </c>
      <c r="BY4098" s="2">
        <v>44376.857569444444</v>
      </c>
      <c r="CB4098" t="b">
        <v>0</v>
      </c>
      <c r="CC4098" t="b">
        <v>1</v>
      </c>
      <c r="CF4098">
        <v>65000</v>
      </c>
      <c r="CH4098">
        <v>65000</v>
      </c>
      <c r="CI4098">
        <v>100</v>
      </c>
      <c r="CJ4098">
        <v>0</v>
      </c>
      <c r="CK4098">
        <f>YEAR(tbl_Opportunity[[#This Row],[Close Date]])</f>
        <v>2018</v>
      </c>
    </row>
    <row r="4099" spans="1:89">
      <c r="A4099" t="s">
        <v>3401</v>
      </c>
      <c r="B4099" t="b">
        <v>0</v>
      </c>
      <c r="D4099" t="b">
        <v>0</v>
      </c>
      <c r="H4099" s="1">
        <v>43874</v>
      </c>
      <c r="I4099" t="b">
        <v>1</v>
      </c>
      <c r="O4099" t="s">
        <v>332</v>
      </c>
      <c r="P4099" t="b">
        <v>0</v>
      </c>
      <c r="Q4099" s="2">
        <v>43055.073888888888</v>
      </c>
      <c r="R4099" s="1"/>
      <c r="S4099" t="b">
        <v>0</v>
      </c>
      <c r="U4099" s="1"/>
      <c r="V4099" t="b">
        <v>0</v>
      </c>
      <c r="W4099" s="1">
        <v>43831</v>
      </c>
      <c r="X4099">
        <v>1</v>
      </c>
      <c r="Y4099">
        <v>2020</v>
      </c>
      <c r="Z4099" t="s">
        <v>8</v>
      </c>
      <c r="AA4099" t="s">
        <v>8</v>
      </c>
      <c r="AB4099" t="b">
        <v>0</v>
      </c>
      <c r="AC4099" t="b">
        <v>0</v>
      </c>
      <c r="AE4099" t="b">
        <v>1</v>
      </c>
      <c r="AF4099" t="b">
        <v>0</v>
      </c>
      <c r="AG4099" t="b">
        <v>0</v>
      </c>
      <c r="AH4099" t="s">
        <v>1016</v>
      </c>
      <c r="AI4099" t="b">
        <v>0</v>
      </c>
      <c r="AK4099" t="b">
        <v>0</v>
      </c>
      <c r="AL4099" s="1">
        <v>43874</v>
      </c>
      <c r="AM4099" t="s">
        <v>162</v>
      </c>
      <c r="AN4099" s="2">
        <v>44297.8278587963</v>
      </c>
      <c r="AP4099" s="2">
        <v>43874.658773148149</v>
      </c>
      <c r="AQ4099" s="1"/>
      <c r="AS4099" t="b">
        <v>0</v>
      </c>
      <c r="AV4099" t="s">
        <v>153</v>
      </c>
      <c r="BB4099" t="s">
        <v>10014</v>
      </c>
      <c r="BD4099" t="b">
        <v>1</v>
      </c>
      <c r="BH4099" t="s">
        <v>332</v>
      </c>
      <c r="BI4099" t="s">
        <v>155</v>
      </c>
      <c r="BJ4099" t="s">
        <v>157</v>
      </c>
      <c r="BK4099" t="s">
        <v>157</v>
      </c>
      <c r="BQ4099" t="s">
        <v>96</v>
      </c>
      <c r="BR4099" t="b">
        <v>0</v>
      </c>
      <c r="BT4099" t="b">
        <v>0</v>
      </c>
      <c r="BW4099" t="s">
        <v>103</v>
      </c>
      <c r="BX4099" t="b">
        <v>0</v>
      </c>
      <c r="BY4099" s="2">
        <v>44376.857569444444</v>
      </c>
      <c r="CB4099" t="b">
        <v>0</v>
      </c>
      <c r="CC4099" t="b">
        <v>1</v>
      </c>
      <c r="CF4099">
        <v>117584</v>
      </c>
      <c r="CH4099">
        <v>117584</v>
      </c>
      <c r="CI4099">
        <v>100</v>
      </c>
      <c r="CJ4099">
        <v>0</v>
      </c>
      <c r="CK4099">
        <f>YEAR(tbl_Opportunity[[#This Row],[Close Date]])</f>
        <v>2020</v>
      </c>
    </row>
    <row r="4100" spans="1:89">
      <c r="A4100" t="s">
        <v>7029</v>
      </c>
      <c r="B4100" t="b">
        <v>0</v>
      </c>
      <c r="D4100" t="b">
        <v>0</v>
      </c>
      <c r="H4100" s="1">
        <v>43490</v>
      </c>
      <c r="I4100" t="b">
        <v>1</v>
      </c>
      <c r="O4100" t="s">
        <v>99</v>
      </c>
      <c r="P4100" t="b">
        <v>0</v>
      </c>
      <c r="Q4100" s="2">
        <v>43483.553819444445</v>
      </c>
      <c r="R4100" s="1"/>
      <c r="S4100" t="b">
        <v>0</v>
      </c>
      <c r="U4100" s="1"/>
      <c r="V4100" t="b">
        <v>0</v>
      </c>
      <c r="W4100" s="1">
        <v>43466</v>
      </c>
      <c r="X4100">
        <v>1</v>
      </c>
      <c r="Y4100">
        <v>2019</v>
      </c>
      <c r="Z4100" t="s">
        <v>8</v>
      </c>
      <c r="AA4100" t="s">
        <v>8</v>
      </c>
      <c r="AB4100" t="b">
        <v>0</v>
      </c>
      <c r="AC4100" t="b">
        <v>0</v>
      </c>
      <c r="AE4100" t="b">
        <v>1</v>
      </c>
      <c r="AF4100" t="b">
        <v>0</v>
      </c>
      <c r="AG4100" t="b">
        <v>0</v>
      </c>
      <c r="AH4100" t="s">
        <v>4863</v>
      </c>
      <c r="AI4100" t="b">
        <v>0</v>
      </c>
      <c r="AK4100" t="b">
        <v>0</v>
      </c>
      <c r="AL4100" s="1">
        <v>43489</v>
      </c>
      <c r="AM4100" t="s">
        <v>162</v>
      </c>
      <c r="AN4100" s="2">
        <v>44297.8278587963</v>
      </c>
      <c r="AP4100" s="2">
        <v>43836.762685185182</v>
      </c>
      <c r="AQ4100" s="1"/>
      <c r="AS4100" t="b">
        <v>0</v>
      </c>
      <c r="AV4100" t="s">
        <v>153</v>
      </c>
      <c r="BB4100" t="s">
        <v>10015</v>
      </c>
      <c r="BD4100" t="b">
        <v>1</v>
      </c>
      <c r="BH4100" t="s">
        <v>131</v>
      </c>
      <c r="BI4100" t="s">
        <v>150</v>
      </c>
      <c r="BJ4100" t="s">
        <v>95</v>
      </c>
      <c r="BK4100" t="s">
        <v>102</v>
      </c>
      <c r="BQ4100" t="s">
        <v>96</v>
      </c>
      <c r="BR4100" t="b">
        <v>0</v>
      </c>
      <c r="BS4100" t="s">
        <v>384</v>
      </c>
      <c r="BT4100" t="b">
        <v>0</v>
      </c>
      <c r="BW4100" t="s">
        <v>103</v>
      </c>
      <c r="BX4100" t="b">
        <v>0</v>
      </c>
      <c r="BY4100" s="2">
        <v>44376.857569444444</v>
      </c>
      <c r="CB4100" t="b">
        <v>0</v>
      </c>
      <c r="CC4100" t="b">
        <v>1</v>
      </c>
      <c r="CF4100">
        <v>58500</v>
      </c>
      <c r="CH4100">
        <v>58500</v>
      </c>
      <c r="CI4100">
        <v>100</v>
      </c>
      <c r="CJ4100">
        <v>0</v>
      </c>
      <c r="CK4100">
        <f>YEAR(tbl_Opportunity[[#This Row],[Close Date]])</f>
        <v>2019</v>
      </c>
    </row>
    <row r="4101" spans="1:89">
      <c r="A4101" t="s">
        <v>10016</v>
      </c>
      <c r="B4101" t="b">
        <v>0</v>
      </c>
      <c r="D4101" t="b">
        <v>0</v>
      </c>
      <c r="E4101" t="s">
        <v>10017</v>
      </c>
      <c r="H4101" s="1">
        <v>44204</v>
      </c>
      <c r="I4101" t="b">
        <v>1</v>
      </c>
      <c r="L4101" t="s">
        <v>10018</v>
      </c>
      <c r="O4101" t="s">
        <v>142</v>
      </c>
      <c r="P4101" t="b">
        <v>0</v>
      </c>
      <c r="Q4101" s="2">
        <v>43803.601064814815</v>
      </c>
      <c r="R4101" s="1"/>
      <c r="S4101" t="b">
        <v>0</v>
      </c>
      <c r="U4101" s="1"/>
      <c r="V4101" t="b">
        <v>0</v>
      </c>
      <c r="W4101" s="1">
        <v>44197</v>
      </c>
      <c r="X4101">
        <v>1</v>
      </c>
      <c r="Y4101">
        <v>2021</v>
      </c>
      <c r="Z4101" t="s">
        <v>8</v>
      </c>
      <c r="AA4101" t="s">
        <v>8</v>
      </c>
      <c r="AB4101" t="b">
        <v>0</v>
      </c>
      <c r="AC4101" t="b">
        <v>0</v>
      </c>
      <c r="AE4101" t="b">
        <v>1</v>
      </c>
      <c r="AF4101" t="b">
        <v>0</v>
      </c>
      <c r="AG4101" t="b">
        <v>0</v>
      </c>
      <c r="AH4101" t="s">
        <v>4808</v>
      </c>
      <c r="AI4101" t="b">
        <v>0</v>
      </c>
      <c r="AK4101" t="b">
        <v>0</v>
      </c>
      <c r="AL4101" s="1">
        <v>44204</v>
      </c>
      <c r="AM4101" t="s">
        <v>142</v>
      </c>
      <c r="AN4101" s="2">
        <v>44225.096863425926</v>
      </c>
      <c r="AP4101" s="2">
        <v>44204.878912037035</v>
      </c>
      <c r="AQ4101" s="1"/>
      <c r="AS4101" t="b">
        <v>0</v>
      </c>
      <c r="AV4101" t="s">
        <v>176</v>
      </c>
      <c r="BB4101" t="s">
        <v>10019</v>
      </c>
      <c r="BD4101" t="b">
        <v>1</v>
      </c>
      <c r="BH4101" t="s">
        <v>142</v>
      </c>
      <c r="BI4101" t="s">
        <v>150</v>
      </c>
      <c r="BN4101" t="s">
        <v>415</v>
      </c>
      <c r="BP4101" t="s">
        <v>10020</v>
      </c>
      <c r="BQ4101" t="s">
        <v>96</v>
      </c>
      <c r="BR4101" t="b">
        <v>0</v>
      </c>
      <c r="BT4101" t="b">
        <v>0</v>
      </c>
      <c r="BW4101" t="s">
        <v>103</v>
      </c>
      <c r="BX4101" t="b">
        <v>0</v>
      </c>
      <c r="BY4101" s="2">
        <v>44376.857581018521</v>
      </c>
      <c r="CB4101" t="b">
        <v>0</v>
      </c>
      <c r="CC4101" t="b">
        <v>1</v>
      </c>
      <c r="CF4101">
        <v>6090</v>
      </c>
      <c r="CH4101">
        <v>6090</v>
      </c>
      <c r="CI4101">
        <v>100</v>
      </c>
      <c r="CJ4101">
        <v>0</v>
      </c>
      <c r="CK4101">
        <f>YEAR(tbl_Opportunity[[#This Row],[Close Date]])</f>
        <v>2021</v>
      </c>
    </row>
    <row r="4102" spans="1:89">
      <c r="A4102" t="s">
        <v>4085</v>
      </c>
      <c r="B4102" t="b">
        <v>0</v>
      </c>
      <c r="D4102" t="b">
        <v>0</v>
      </c>
      <c r="E4102" t="s">
        <v>3510</v>
      </c>
      <c r="H4102" s="1">
        <v>44215</v>
      </c>
      <c r="I4102" t="b">
        <v>1</v>
      </c>
      <c r="L4102" t="s">
        <v>4087</v>
      </c>
      <c r="O4102" t="s">
        <v>99</v>
      </c>
      <c r="P4102" t="b">
        <v>0</v>
      </c>
      <c r="Q4102" s="2">
        <v>44123.548263888886</v>
      </c>
      <c r="R4102" s="1"/>
      <c r="S4102" t="b">
        <v>0</v>
      </c>
      <c r="U4102" s="1"/>
      <c r="V4102" t="b">
        <v>0</v>
      </c>
      <c r="W4102" s="1">
        <v>44197</v>
      </c>
      <c r="X4102">
        <v>1</v>
      </c>
      <c r="Y4102">
        <v>2021</v>
      </c>
      <c r="Z4102" t="s">
        <v>8</v>
      </c>
      <c r="AA4102" t="s">
        <v>8</v>
      </c>
      <c r="AB4102" t="b">
        <v>0</v>
      </c>
      <c r="AC4102" t="b">
        <v>0</v>
      </c>
      <c r="AE4102" t="b">
        <v>1</v>
      </c>
      <c r="AF4102" t="b">
        <v>0</v>
      </c>
      <c r="AG4102" t="b">
        <v>0</v>
      </c>
      <c r="AH4102" t="s">
        <v>4812</v>
      </c>
      <c r="AI4102" t="b">
        <v>0</v>
      </c>
      <c r="AK4102" t="b">
        <v>0</v>
      </c>
      <c r="AL4102" s="1">
        <v>44219</v>
      </c>
      <c r="AM4102" t="s">
        <v>162</v>
      </c>
      <c r="AN4102" s="2">
        <v>44297.8278587963</v>
      </c>
      <c r="AP4102" s="2">
        <v>44219.706377314818</v>
      </c>
      <c r="AQ4102" s="1"/>
      <c r="AS4102" t="b">
        <v>0</v>
      </c>
      <c r="AV4102" t="s">
        <v>153</v>
      </c>
      <c r="BB4102" t="s">
        <v>10021</v>
      </c>
      <c r="BD4102" t="b">
        <v>1</v>
      </c>
      <c r="BH4102" t="s">
        <v>99</v>
      </c>
      <c r="BI4102" t="s">
        <v>150</v>
      </c>
      <c r="BN4102" t="s">
        <v>415</v>
      </c>
      <c r="BQ4102" t="s">
        <v>96</v>
      </c>
      <c r="BR4102" t="b">
        <v>0</v>
      </c>
      <c r="BT4102" t="b">
        <v>0</v>
      </c>
      <c r="BW4102" t="s">
        <v>103</v>
      </c>
      <c r="BX4102" t="b">
        <v>0</v>
      </c>
      <c r="BY4102" s="2">
        <v>44376.857581018521</v>
      </c>
      <c r="CB4102" t="b">
        <v>0</v>
      </c>
      <c r="CC4102" t="b">
        <v>1</v>
      </c>
      <c r="CF4102">
        <v>6500</v>
      </c>
      <c r="CH4102">
        <v>6500</v>
      </c>
      <c r="CI4102">
        <v>100</v>
      </c>
      <c r="CJ4102">
        <v>0</v>
      </c>
      <c r="CK4102">
        <f>YEAR(tbl_Opportunity[[#This Row],[Close Date]])</f>
        <v>2021</v>
      </c>
    </row>
    <row r="4103" spans="1:89">
      <c r="A4103" t="s">
        <v>1810</v>
      </c>
      <c r="B4103" t="b">
        <v>0</v>
      </c>
      <c r="D4103" t="b">
        <v>0</v>
      </c>
      <c r="H4103" s="1">
        <v>43847</v>
      </c>
      <c r="I4103" t="b">
        <v>1</v>
      </c>
      <c r="O4103" t="s">
        <v>99</v>
      </c>
      <c r="P4103" t="b">
        <v>0</v>
      </c>
      <c r="Q4103" s="2">
        <v>43845.874236111114</v>
      </c>
      <c r="R4103" s="1"/>
      <c r="S4103" t="b">
        <v>0</v>
      </c>
      <c r="U4103" s="1"/>
      <c r="V4103" t="b">
        <v>0</v>
      </c>
      <c r="W4103" s="1">
        <v>43831</v>
      </c>
      <c r="X4103">
        <v>1</v>
      </c>
      <c r="Y4103">
        <v>2020</v>
      </c>
      <c r="Z4103" t="s">
        <v>8</v>
      </c>
      <c r="AA4103" t="s">
        <v>8</v>
      </c>
      <c r="AB4103" t="b">
        <v>0</v>
      </c>
      <c r="AC4103" t="b">
        <v>0</v>
      </c>
      <c r="AE4103" t="b">
        <v>1</v>
      </c>
      <c r="AF4103" t="b">
        <v>0</v>
      </c>
      <c r="AG4103" t="b">
        <v>0</v>
      </c>
      <c r="AH4103" t="s">
        <v>4808</v>
      </c>
      <c r="AI4103" t="b">
        <v>0</v>
      </c>
      <c r="AK4103" t="b">
        <v>0</v>
      </c>
      <c r="AL4103" s="1">
        <v>43845</v>
      </c>
      <c r="AM4103" t="s">
        <v>162</v>
      </c>
      <c r="AN4103" s="2">
        <v>44297.838888888888</v>
      </c>
      <c r="AP4103" s="2">
        <v>43847.815497685187</v>
      </c>
      <c r="AQ4103" s="1"/>
      <c r="AS4103" t="b">
        <v>0</v>
      </c>
      <c r="AV4103" t="s">
        <v>213</v>
      </c>
      <c r="BB4103" t="s">
        <v>10022</v>
      </c>
      <c r="BD4103" t="b">
        <v>1</v>
      </c>
      <c r="BH4103" t="s">
        <v>142</v>
      </c>
      <c r="BI4103" t="s">
        <v>150</v>
      </c>
      <c r="BJ4103" t="s">
        <v>95</v>
      </c>
      <c r="BK4103" t="s">
        <v>95</v>
      </c>
      <c r="BN4103" t="s">
        <v>415</v>
      </c>
      <c r="BQ4103" t="s">
        <v>96</v>
      </c>
      <c r="BR4103" t="b">
        <v>0</v>
      </c>
      <c r="BT4103" t="b">
        <v>0</v>
      </c>
      <c r="BW4103" t="s">
        <v>103</v>
      </c>
      <c r="BX4103" t="b">
        <v>0</v>
      </c>
      <c r="BY4103" s="2">
        <v>44376.857581018521</v>
      </c>
      <c r="CB4103" t="b">
        <v>0</v>
      </c>
      <c r="CC4103" t="b">
        <v>1</v>
      </c>
      <c r="CF4103">
        <v>131748</v>
      </c>
      <c r="CH4103">
        <v>131748</v>
      </c>
      <c r="CI4103">
        <v>100</v>
      </c>
      <c r="CJ4103">
        <v>0</v>
      </c>
      <c r="CK4103">
        <f>YEAR(tbl_Opportunity[[#This Row],[Close Date]])</f>
        <v>2020</v>
      </c>
    </row>
    <row r="4104" spans="1:89">
      <c r="A4104" t="s">
        <v>187</v>
      </c>
      <c r="B4104" t="b">
        <v>0</v>
      </c>
      <c r="D4104" t="b">
        <v>0</v>
      </c>
      <c r="H4104" s="1">
        <v>43861</v>
      </c>
      <c r="I4104" t="b">
        <v>1</v>
      </c>
      <c r="O4104" t="s">
        <v>99</v>
      </c>
      <c r="P4104" t="b">
        <v>0</v>
      </c>
      <c r="Q4104" s="2">
        <v>43861.974097222221</v>
      </c>
      <c r="R4104" s="1"/>
      <c r="S4104" t="b">
        <v>0</v>
      </c>
      <c r="U4104" s="1"/>
      <c r="V4104" t="b">
        <v>0</v>
      </c>
      <c r="W4104" s="1">
        <v>43831</v>
      </c>
      <c r="X4104">
        <v>1</v>
      </c>
      <c r="Y4104">
        <v>2020</v>
      </c>
      <c r="Z4104" t="s">
        <v>8</v>
      </c>
      <c r="AA4104" t="s">
        <v>8</v>
      </c>
      <c r="AB4104" t="b">
        <v>0</v>
      </c>
      <c r="AC4104" t="b">
        <v>0</v>
      </c>
      <c r="AE4104" t="b">
        <v>1</v>
      </c>
      <c r="AF4104" t="b">
        <v>0</v>
      </c>
      <c r="AG4104" t="b">
        <v>0</v>
      </c>
      <c r="AH4104" t="s">
        <v>4808</v>
      </c>
      <c r="AI4104" t="b">
        <v>0</v>
      </c>
      <c r="AK4104" t="b">
        <v>0</v>
      </c>
      <c r="AL4104" s="1"/>
      <c r="AM4104" t="s">
        <v>162</v>
      </c>
      <c r="AN4104" s="2">
        <v>44297.8278587963</v>
      </c>
      <c r="AP4104" s="2"/>
      <c r="AQ4104" s="1"/>
      <c r="AS4104" t="b">
        <v>0</v>
      </c>
      <c r="AV4104" t="s">
        <v>153</v>
      </c>
      <c r="BB4104" t="s">
        <v>10023</v>
      </c>
      <c r="BD4104" t="b">
        <v>1</v>
      </c>
      <c r="BH4104" t="s">
        <v>99</v>
      </c>
      <c r="BI4104" t="s">
        <v>150</v>
      </c>
      <c r="BK4104" t="s">
        <v>95</v>
      </c>
      <c r="BN4104" t="s">
        <v>415</v>
      </c>
      <c r="BQ4104" t="s">
        <v>96</v>
      </c>
      <c r="BR4104" t="b">
        <v>0</v>
      </c>
      <c r="BT4104" t="b">
        <v>0</v>
      </c>
      <c r="BW4104" t="s">
        <v>103</v>
      </c>
      <c r="BX4104" t="b">
        <v>0</v>
      </c>
      <c r="BY4104" s="2">
        <v>44376.857581018521</v>
      </c>
      <c r="CB4104" t="b">
        <v>0</v>
      </c>
      <c r="CC4104" t="b">
        <v>1</v>
      </c>
      <c r="CF4104">
        <v>1824.1</v>
      </c>
      <c r="CH4104">
        <v>1824.1</v>
      </c>
      <c r="CI4104">
        <v>100</v>
      </c>
      <c r="CJ4104">
        <v>0</v>
      </c>
      <c r="CK4104">
        <f>YEAR(tbl_Opportunity[[#This Row],[Close Date]])</f>
        <v>2020</v>
      </c>
    </row>
    <row r="4105" spans="1:89">
      <c r="A4105" t="s">
        <v>3582</v>
      </c>
      <c r="B4105" t="b">
        <v>0</v>
      </c>
      <c r="D4105" t="b">
        <v>0</v>
      </c>
      <c r="E4105" t="s">
        <v>3713</v>
      </c>
      <c r="H4105" s="1">
        <v>43889</v>
      </c>
      <c r="I4105" t="b">
        <v>1</v>
      </c>
      <c r="L4105" t="s">
        <v>10024</v>
      </c>
      <c r="O4105" t="s">
        <v>99</v>
      </c>
      <c r="P4105" t="b">
        <v>0</v>
      </c>
      <c r="Q4105" s="2">
        <v>43889.641215277778</v>
      </c>
      <c r="R4105" s="1"/>
      <c r="S4105" t="b">
        <v>0</v>
      </c>
      <c r="U4105" s="1"/>
      <c r="V4105" t="b">
        <v>0</v>
      </c>
      <c r="W4105" s="1">
        <v>43831</v>
      </c>
      <c r="X4105">
        <v>1</v>
      </c>
      <c r="Y4105">
        <v>2020</v>
      </c>
      <c r="Z4105" t="s">
        <v>8</v>
      </c>
      <c r="AA4105" t="s">
        <v>8</v>
      </c>
      <c r="AB4105" t="b">
        <v>0</v>
      </c>
      <c r="AC4105" t="b">
        <v>0</v>
      </c>
      <c r="AE4105" t="b">
        <v>1</v>
      </c>
      <c r="AF4105" t="b">
        <v>0</v>
      </c>
      <c r="AG4105" t="b">
        <v>0</v>
      </c>
      <c r="AH4105" t="s">
        <v>4808</v>
      </c>
      <c r="AI4105" t="b">
        <v>0</v>
      </c>
      <c r="AK4105" t="b">
        <v>0</v>
      </c>
      <c r="AL4105" s="1">
        <v>43889</v>
      </c>
      <c r="AM4105" t="s">
        <v>99</v>
      </c>
      <c r="AN4105" s="2">
        <v>44175.893564814818</v>
      </c>
      <c r="AP4105" s="2">
        <v>43889.708923611113</v>
      </c>
      <c r="AQ4105" s="1"/>
      <c r="AS4105" t="b">
        <v>0</v>
      </c>
      <c r="AV4105" t="s">
        <v>93</v>
      </c>
      <c r="BB4105" t="s">
        <v>10025</v>
      </c>
      <c r="BD4105" t="b">
        <v>1</v>
      </c>
      <c r="BH4105" t="s">
        <v>99</v>
      </c>
      <c r="BI4105" t="s">
        <v>150</v>
      </c>
      <c r="BK4105" t="s">
        <v>95</v>
      </c>
      <c r="BN4105" t="s">
        <v>415</v>
      </c>
      <c r="BQ4105" t="s">
        <v>96</v>
      </c>
      <c r="BR4105" t="b">
        <v>0</v>
      </c>
      <c r="BT4105" t="b">
        <v>0</v>
      </c>
      <c r="BW4105" t="s">
        <v>103</v>
      </c>
      <c r="BX4105" t="b">
        <v>0</v>
      </c>
      <c r="BY4105" s="2">
        <v>44376.857581018521</v>
      </c>
      <c r="CB4105" t="b">
        <v>0</v>
      </c>
      <c r="CC4105" t="b">
        <v>1</v>
      </c>
      <c r="CF4105">
        <v>199</v>
      </c>
      <c r="CH4105">
        <v>199</v>
      </c>
      <c r="CI4105">
        <v>100</v>
      </c>
      <c r="CJ4105">
        <v>0</v>
      </c>
      <c r="CK4105">
        <f>YEAR(tbl_Opportunity[[#This Row],[Close Date]])</f>
        <v>2020</v>
      </c>
    </row>
    <row r="4106" spans="1:89">
      <c r="A4106" t="s">
        <v>6325</v>
      </c>
      <c r="B4106" t="b">
        <v>0</v>
      </c>
      <c r="D4106" t="b">
        <v>0</v>
      </c>
      <c r="H4106" s="1">
        <v>43894</v>
      </c>
      <c r="I4106" t="b">
        <v>1</v>
      </c>
      <c r="L4106" t="s">
        <v>10026</v>
      </c>
      <c r="O4106" t="s">
        <v>99</v>
      </c>
      <c r="P4106" t="b">
        <v>0</v>
      </c>
      <c r="Q4106" s="2">
        <v>43893.888124999998</v>
      </c>
      <c r="R4106" s="1"/>
      <c r="S4106" t="b">
        <v>0</v>
      </c>
      <c r="U4106" s="1"/>
      <c r="V4106" t="b">
        <v>0</v>
      </c>
      <c r="W4106" s="1">
        <v>43831</v>
      </c>
      <c r="X4106">
        <v>1</v>
      </c>
      <c r="Y4106">
        <v>2020</v>
      </c>
      <c r="Z4106" t="s">
        <v>8</v>
      </c>
      <c r="AA4106" t="s">
        <v>8</v>
      </c>
      <c r="AB4106" t="b">
        <v>0</v>
      </c>
      <c r="AC4106" t="b">
        <v>0</v>
      </c>
      <c r="AE4106" t="b">
        <v>1</v>
      </c>
      <c r="AF4106" t="b">
        <v>0</v>
      </c>
      <c r="AG4106" t="b">
        <v>0</v>
      </c>
      <c r="AH4106" t="s">
        <v>4812</v>
      </c>
      <c r="AI4106" t="b">
        <v>0</v>
      </c>
      <c r="AK4106" t="b">
        <v>0</v>
      </c>
      <c r="AL4106" s="1">
        <v>43894</v>
      </c>
      <c r="AM4106" t="s">
        <v>162</v>
      </c>
      <c r="AN4106" s="2">
        <v>44297.8278587963</v>
      </c>
      <c r="AP4106" s="2">
        <v>43894.751898148148</v>
      </c>
      <c r="AQ4106" s="1"/>
      <c r="AS4106" t="b">
        <v>0</v>
      </c>
      <c r="AV4106" t="s">
        <v>153</v>
      </c>
      <c r="BB4106" t="s">
        <v>10027</v>
      </c>
      <c r="BD4106" t="b">
        <v>1</v>
      </c>
      <c r="BH4106" t="s">
        <v>99</v>
      </c>
      <c r="BI4106" t="s">
        <v>150</v>
      </c>
      <c r="BK4106" t="s">
        <v>95</v>
      </c>
      <c r="BN4106" t="s">
        <v>415</v>
      </c>
      <c r="BQ4106" t="s">
        <v>96</v>
      </c>
      <c r="BR4106" t="b">
        <v>0</v>
      </c>
      <c r="BT4106" t="b">
        <v>0</v>
      </c>
      <c r="BW4106" t="s">
        <v>103</v>
      </c>
      <c r="BX4106" t="b">
        <v>0</v>
      </c>
      <c r="BY4106" s="2">
        <v>44376.857581018521</v>
      </c>
      <c r="CB4106" t="b">
        <v>0</v>
      </c>
      <c r="CC4106" t="b">
        <v>1</v>
      </c>
      <c r="CF4106">
        <v>801</v>
      </c>
      <c r="CH4106">
        <v>801</v>
      </c>
      <c r="CI4106">
        <v>100</v>
      </c>
      <c r="CJ4106">
        <v>0</v>
      </c>
      <c r="CK4106">
        <f>YEAR(tbl_Opportunity[[#This Row],[Close Date]])</f>
        <v>2020</v>
      </c>
    </row>
    <row r="4107" spans="1:89">
      <c r="A4107" t="s">
        <v>5486</v>
      </c>
      <c r="B4107" t="b">
        <v>0</v>
      </c>
      <c r="D4107" t="b">
        <v>0</v>
      </c>
      <c r="E4107" t="s">
        <v>10028</v>
      </c>
      <c r="H4107" s="1">
        <v>43921</v>
      </c>
      <c r="I4107" t="b">
        <v>1</v>
      </c>
      <c r="O4107" t="s">
        <v>99</v>
      </c>
      <c r="P4107" t="b">
        <v>0</v>
      </c>
      <c r="Q4107" s="2">
        <v>43895.83394675926</v>
      </c>
      <c r="R4107" s="1"/>
      <c r="S4107" t="b">
        <v>0</v>
      </c>
      <c r="U4107" s="1"/>
      <c r="V4107" t="b">
        <v>0</v>
      </c>
      <c r="W4107" s="1">
        <v>43831</v>
      </c>
      <c r="X4107">
        <v>1</v>
      </c>
      <c r="Y4107">
        <v>2020</v>
      </c>
      <c r="Z4107" t="s">
        <v>8</v>
      </c>
      <c r="AA4107" t="s">
        <v>8</v>
      </c>
      <c r="AB4107" t="b">
        <v>0</v>
      </c>
      <c r="AC4107" t="b">
        <v>0</v>
      </c>
      <c r="AE4107" t="b">
        <v>1</v>
      </c>
      <c r="AF4107" t="b">
        <v>0</v>
      </c>
      <c r="AG4107" t="b">
        <v>0</v>
      </c>
      <c r="AH4107" t="s">
        <v>4808</v>
      </c>
      <c r="AI4107" t="b">
        <v>0</v>
      </c>
      <c r="AK4107" t="b">
        <v>0</v>
      </c>
      <c r="AL4107" s="1">
        <v>43921</v>
      </c>
      <c r="AM4107" t="s">
        <v>162</v>
      </c>
      <c r="AN4107" s="2">
        <v>44297.838888888888</v>
      </c>
      <c r="AP4107" s="2">
        <v>43921.81759259259</v>
      </c>
      <c r="AQ4107" s="1"/>
      <c r="AS4107" t="b">
        <v>0</v>
      </c>
      <c r="AV4107" t="s">
        <v>213</v>
      </c>
      <c r="BB4107" t="s">
        <v>10029</v>
      </c>
      <c r="BD4107" t="b">
        <v>1</v>
      </c>
      <c r="BH4107" t="s">
        <v>99</v>
      </c>
      <c r="BI4107" t="s">
        <v>150</v>
      </c>
      <c r="BK4107" t="s">
        <v>95</v>
      </c>
      <c r="BN4107" t="s">
        <v>415</v>
      </c>
      <c r="BQ4107" t="s">
        <v>96</v>
      </c>
      <c r="BR4107" t="b">
        <v>0</v>
      </c>
      <c r="BT4107" t="b">
        <v>0</v>
      </c>
      <c r="BW4107" t="s">
        <v>103</v>
      </c>
      <c r="BX4107" t="b">
        <v>0</v>
      </c>
      <c r="BY4107" s="2">
        <v>44376.857581018521</v>
      </c>
      <c r="CB4107" t="b">
        <v>0</v>
      </c>
      <c r="CC4107" t="b">
        <v>1</v>
      </c>
      <c r="CF4107">
        <v>6738</v>
      </c>
      <c r="CH4107">
        <v>6738</v>
      </c>
      <c r="CI4107">
        <v>100</v>
      </c>
      <c r="CJ4107">
        <v>0</v>
      </c>
      <c r="CK4107">
        <f>YEAR(tbl_Opportunity[[#This Row],[Close Date]])</f>
        <v>2020</v>
      </c>
    </row>
    <row r="4108" spans="1:89">
      <c r="A4108" t="s">
        <v>10030</v>
      </c>
      <c r="B4108" t="b">
        <v>0</v>
      </c>
      <c r="D4108" t="b">
        <v>0</v>
      </c>
      <c r="H4108" s="1">
        <v>43920</v>
      </c>
      <c r="I4108" t="b">
        <v>1</v>
      </c>
      <c r="O4108" t="s">
        <v>99</v>
      </c>
      <c r="P4108" t="b">
        <v>0</v>
      </c>
      <c r="Q4108" s="2">
        <v>43920.863738425927</v>
      </c>
      <c r="R4108" s="1"/>
      <c r="S4108" t="b">
        <v>0</v>
      </c>
      <c r="U4108" s="1"/>
      <c r="V4108" t="b">
        <v>0</v>
      </c>
      <c r="W4108" s="1">
        <v>43831</v>
      </c>
      <c r="X4108">
        <v>1</v>
      </c>
      <c r="Y4108">
        <v>2020</v>
      </c>
      <c r="Z4108" t="s">
        <v>8</v>
      </c>
      <c r="AA4108" t="s">
        <v>8</v>
      </c>
      <c r="AB4108" t="b">
        <v>0</v>
      </c>
      <c r="AC4108" t="b">
        <v>0</v>
      </c>
      <c r="AE4108" t="b">
        <v>1</v>
      </c>
      <c r="AF4108" t="b">
        <v>0</v>
      </c>
      <c r="AG4108" t="b">
        <v>0</v>
      </c>
      <c r="AH4108" t="s">
        <v>4808</v>
      </c>
      <c r="AI4108" t="b">
        <v>0</v>
      </c>
      <c r="AK4108" t="b">
        <v>0</v>
      </c>
      <c r="AL4108" s="1"/>
      <c r="AM4108" t="s">
        <v>162</v>
      </c>
      <c r="AN4108" s="2">
        <v>44297.838888888888</v>
      </c>
      <c r="AP4108" s="2"/>
      <c r="AQ4108" s="1"/>
      <c r="AS4108" t="b">
        <v>0</v>
      </c>
      <c r="AV4108" t="s">
        <v>213</v>
      </c>
      <c r="BB4108" t="s">
        <v>10031</v>
      </c>
      <c r="BD4108" t="b">
        <v>1</v>
      </c>
      <c r="BH4108" t="s">
        <v>99</v>
      </c>
      <c r="BI4108" t="s">
        <v>150</v>
      </c>
      <c r="BK4108" t="s">
        <v>95</v>
      </c>
      <c r="BN4108" t="s">
        <v>415</v>
      </c>
      <c r="BQ4108" t="s">
        <v>96</v>
      </c>
      <c r="BR4108" t="b">
        <v>0</v>
      </c>
      <c r="BT4108" t="b">
        <v>0</v>
      </c>
      <c r="BW4108" t="s">
        <v>103</v>
      </c>
      <c r="BX4108" t="b">
        <v>0</v>
      </c>
      <c r="BY4108" s="2">
        <v>44376.857581018521</v>
      </c>
      <c r="CB4108" t="b">
        <v>0</v>
      </c>
      <c r="CC4108" t="b">
        <v>1</v>
      </c>
      <c r="CF4108">
        <v>423.64</v>
      </c>
      <c r="CH4108">
        <v>423.64</v>
      </c>
      <c r="CI4108">
        <v>100</v>
      </c>
      <c r="CJ4108">
        <v>0</v>
      </c>
      <c r="CK4108">
        <f>YEAR(tbl_Opportunity[[#This Row],[Close Date]])</f>
        <v>2020</v>
      </c>
    </row>
    <row r="4109" spans="1:89">
      <c r="A4109" t="s">
        <v>2124</v>
      </c>
      <c r="B4109" t="b">
        <v>0</v>
      </c>
      <c r="D4109" t="b">
        <v>0</v>
      </c>
      <c r="E4109" t="s">
        <v>3510</v>
      </c>
      <c r="H4109" s="1">
        <v>44271</v>
      </c>
      <c r="I4109" t="b">
        <v>1</v>
      </c>
      <c r="L4109" t="s">
        <v>7213</v>
      </c>
      <c r="O4109" t="s">
        <v>99</v>
      </c>
      <c r="P4109" t="b">
        <v>0</v>
      </c>
      <c r="Q4109" s="2">
        <v>43665.793194444443</v>
      </c>
      <c r="R4109" s="1"/>
      <c r="S4109" t="b">
        <v>0</v>
      </c>
      <c r="U4109" s="1"/>
      <c r="V4109" t="b">
        <v>0</v>
      </c>
      <c r="W4109" s="1">
        <v>44197</v>
      </c>
      <c r="X4109">
        <v>1</v>
      </c>
      <c r="Y4109">
        <v>2021</v>
      </c>
      <c r="Z4109" t="s">
        <v>8</v>
      </c>
      <c r="AA4109" t="s">
        <v>8</v>
      </c>
      <c r="AB4109" t="b">
        <v>0</v>
      </c>
      <c r="AC4109" t="b">
        <v>0</v>
      </c>
      <c r="AE4109" t="b">
        <v>1</v>
      </c>
      <c r="AF4109" t="b">
        <v>0</v>
      </c>
      <c r="AG4109" t="b">
        <v>0</v>
      </c>
      <c r="AH4109" t="s">
        <v>4808</v>
      </c>
      <c r="AI4109" t="b">
        <v>0</v>
      </c>
      <c r="AK4109" t="b">
        <v>0</v>
      </c>
      <c r="AL4109" s="1">
        <v>44271</v>
      </c>
      <c r="AM4109" t="s">
        <v>162</v>
      </c>
      <c r="AN4109" s="2">
        <v>44299.572164351855</v>
      </c>
      <c r="AP4109" s="2">
        <v>44271.942662037036</v>
      </c>
      <c r="AQ4109" s="1"/>
      <c r="AS4109" t="b">
        <v>0</v>
      </c>
      <c r="AV4109" t="s">
        <v>153</v>
      </c>
      <c r="BB4109" t="s">
        <v>10032</v>
      </c>
      <c r="BD4109" t="b">
        <v>1</v>
      </c>
      <c r="BH4109" t="s">
        <v>99</v>
      </c>
      <c r="BI4109" t="s">
        <v>150</v>
      </c>
      <c r="BK4109" t="s">
        <v>95</v>
      </c>
      <c r="BN4109" t="s">
        <v>415</v>
      </c>
      <c r="BP4109" t="s">
        <v>10033</v>
      </c>
      <c r="BQ4109" t="s">
        <v>96</v>
      </c>
      <c r="BR4109" t="b">
        <v>0</v>
      </c>
      <c r="BT4109" t="b">
        <v>0</v>
      </c>
      <c r="BW4109" t="s">
        <v>103</v>
      </c>
      <c r="BX4109" t="b">
        <v>0</v>
      </c>
      <c r="BY4109" s="2">
        <v>44376.857569444444</v>
      </c>
      <c r="CB4109" t="b">
        <v>0</v>
      </c>
      <c r="CC4109" t="b">
        <v>1</v>
      </c>
      <c r="CF4109">
        <v>6500</v>
      </c>
      <c r="CH4109">
        <v>6500</v>
      </c>
      <c r="CI4109">
        <v>100</v>
      </c>
      <c r="CJ4109">
        <v>0</v>
      </c>
      <c r="CK4109">
        <f>YEAR(tbl_Opportunity[[#This Row],[Close Date]])</f>
        <v>2021</v>
      </c>
    </row>
    <row r="4110" spans="1:89">
      <c r="A4110" t="s">
        <v>2056</v>
      </c>
      <c r="B4110" t="b">
        <v>0</v>
      </c>
      <c r="D4110" t="b">
        <v>0</v>
      </c>
      <c r="E4110" t="s">
        <v>3510</v>
      </c>
      <c r="H4110" s="1">
        <v>44281</v>
      </c>
      <c r="I4110" t="b">
        <v>1</v>
      </c>
      <c r="L4110" t="s">
        <v>10034</v>
      </c>
      <c r="O4110" t="s">
        <v>99</v>
      </c>
      <c r="P4110" t="b">
        <v>0</v>
      </c>
      <c r="Q4110" s="2">
        <v>43902.628576388888</v>
      </c>
      <c r="R4110" s="1"/>
      <c r="S4110" t="b">
        <v>0</v>
      </c>
      <c r="U4110" s="1"/>
      <c r="V4110" t="b">
        <v>0</v>
      </c>
      <c r="W4110" s="1">
        <v>44197</v>
      </c>
      <c r="X4110">
        <v>1</v>
      </c>
      <c r="Y4110">
        <v>2021</v>
      </c>
      <c r="Z4110" t="s">
        <v>8</v>
      </c>
      <c r="AA4110" t="s">
        <v>8</v>
      </c>
      <c r="AB4110" t="b">
        <v>0</v>
      </c>
      <c r="AC4110" t="b">
        <v>0</v>
      </c>
      <c r="AE4110" t="b">
        <v>1</v>
      </c>
      <c r="AF4110" t="b">
        <v>0</v>
      </c>
      <c r="AG4110" t="b">
        <v>0</v>
      </c>
      <c r="AH4110" t="s">
        <v>4808</v>
      </c>
      <c r="AI4110" t="b">
        <v>0</v>
      </c>
      <c r="AK4110" t="b">
        <v>0</v>
      </c>
      <c r="AL4110" s="1">
        <v>44270</v>
      </c>
      <c r="AM4110" t="s">
        <v>99</v>
      </c>
      <c r="AN4110" s="2">
        <v>44298.567731481482</v>
      </c>
      <c r="AP4110" s="2">
        <v>44281.767152777778</v>
      </c>
      <c r="AQ4110" s="1"/>
      <c r="AS4110" t="b">
        <v>0</v>
      </c>
      <c r="AV4110" t="s">
        <v>153</v>
      </c>
      <c r="BB4110" t="s">
        <v>10035</v>
      </c>
      <c r="BD4110" t="b">
        <v>1</v>
      </c>
      <c r="BH4110" t="s">
        <v>99</v>
      </c>
      <c r="BI4110" t="s">
        <v>150</v>
      </c>
      <c r="BK4110" t="s">
        <v>95</v>
      </c>
      <c r="BN4110" t="s">
        <v>415</v>
      </c>
      <c r="BQ4110" t="s">
        <v>96</v>
      </c>
      <c r="BR4110" t="b">
        <v>0</v>
      </c>
      <c r="BT4110" t="b">
        <v>0</v>
      </c>
      <c r="BW4110" t="s">
        <v>103</v>
      </c>
      <c r="BX4110" t="b">
        <v>0</v>
      </c>
      <c r="BY4110" s="2">
        <v>44376.857581018521</v>
      </c>
      <c r="CB4110" t="b">
        <v>0</v>
      </c>
      <c r="CC4110" t="b">
        <v>1</v>
      </c>
      <c r="CF4110">
        <v>13000</v>
      </c>
      <c r="CH4110">
        <v>13000</v>
      </c>
      <c r="CI4110">
        <v>100</v>
      </c>
      <c r="CJ4110">
        <v>0</v>
      </c>
      <c r="CK4110">
        <f>YEAR(tbl_Opportunity[[#This Row],[Close Date]])</f>
        <v>2021</v>
      </c>
    </row>
    <row r="4111" spans="1:89">
      <c r="A4111" t="s">
        <v>444</v>
      </c>
      <c r="B4111" t="b">
        <v>0</v>
      </c>
      <c r="D4111" t="b">
        <v>0</v>
      </c>
      <c r="E4111" t="s">
        <v>3935</v>
      </c>
      <c r="H4111" s="1">
        <v>44208</v>
      </c>
      <c r="I4111" t="b">
        <v>1</v>
      </c>
      <c r="O4111" t="s">
        <v>99</v>
      </c>
      <c r="P4111" t="b">
        <v>0</v>
      </c>
      <c r="Q4111" s="2">
        <v>44159.634398148148</v>
      </c>
      <c r="R4111" s="1"/>
      <c r="S4111" t="b">
        <v>0</v>
      </c>
      <c r="U4111" s="1"/>
      <c r="V4111" t="b">
        <v>0</v>
      </c>
      <c r="W4111" s="1">
        <v>44197</v>
      </c>
      <c r="X4111">
        <v>1</v>
      </c>
      <c r="Y4111">
        <v>2021</v>
      </c>
      <c r="Z4111" t="s">
        <v>8</v>
      </c>
      <c r="AA4111" t="s">
        <v>8</v>
      </c>
      <c r="AB4111" t="b">
        <v>0</v>
      </c>
      <c r="AC4111" t="b">
        <v>0</v>
      </c>
      <c r="AE4111" t="b">
        <v>1</v>
      </c>
      <c r="AF4111" t="b">
        <v>0</v>
      </c>
      <c r="AG4111" t="b">
        <v>0</v>
      </c>
      <c r="AH4111" t="s">
        <v>4808</v>
      </c>
      <c r="AI4111" t="b">
        <v>0</v>
      </c>
      <c r="AK4111" t="b">
        <v>0</v>
      </c>
      <c r="AL4111" s="1">
        <v>44208</v>
      </c>
      <c r="AM4111" t="s">
        <v>162</v>
      </c>
      <c r="AN4111" s="2">
        <v>44302.595810185187</v>
      </c>
      <c r="AP4111" s="2">
        <v>44208.775902777779</v>
      </c>
      <c r="AQ4111" s="1"/>
      <c r="AS4111" t="b">
        <v>0</v>
      </c>
      <c r="AV4111" t="s">
        <v>197</v>
      </c>
      <c r="BB4111" t="s">
        <v>10036</v>
      </c>
      <c r="BD4111" t="b">
        <v>1</v>
      </c>
      <c r="BH4111" t="s">
        <v>99</v>
      </c>
      <c r="BI4111" t="s">
        <v>150</v>
      </c>
      <c r="BK4111" t="s">
        <v>95</v>
      </c>
      <c r="BN4111" t="s">
        <v>415</v>
      </c>
      <c r="BQ4111" t="s">
        <v>96</v>
      </c>
      <c r="BR4111" t="b">
        <v>0</v>
      </c>
      <c r="BT4111" t="b">
        <v>0</v>
      </c>
      <c r="BW4111" t="s">
        <v>103</v>
      </c>
      <c r="BX4111" t="b">
        <v>0</v>
      </c>
      <c r="BY4111" s="2">
        <v>44376.857581018521</v>
      </c>
      <c r="CB4111" t="b">
        <v>0</v>
      </c>
      <c r="CC4111" t="b">
        <v>1</v>
      </c>
      <c r="CF4111">
        <v>4000</v>
      </c>
      <c r="CH4111">
        <v>4000</v>
      </c>
      <c r="CI4111">
        <v>100</v>
      </c>
      <c r="CJ4111">
        <v>0</v>
      </c>
      <c r="CK4111">
        <f>YEAR(tbl_Opportunity[[#This Row],[Close Date]])</f>
        <v>2021</v>
      </c>
    </row>
    <row r="4112" spans="1:89">
      <c r="A4112" t="s">
        <v>10037</v>
      </c>
      <c r="B4112" t="b">
        <v>0</v>
      </c>
      <c r="D4112" t="b">
        <v>0</v>
      </c>
      <c r="E4112" t="s">
        <v>3510</v>
      </c>
      <c r="H4112" s="1">
        <v>44272</v>
      </c>
      <c r="I4112" t="b">
        <v>1</v>
      </c>
      <c r="L4112" t="s">
        <v>10038</v>
      </c>
      <c r="O4112" t="s">
        <v>99</v>
      </c>
      <c r="P4112" t="b">
        <v>0</v>
      </c>
      <c r="Q4112" s="2">
        <v>44249.58221064815</v>
      </c>
      <c r="R4112" s="1"/>
      <c r="S4112" t="b">
        <v>0</v>
      </c>
      <c r="U4112" s="1"/>
      <c r="V4112" t="b">
        <v>0</v>
      </c>
      <c r="W4112" s="1">
        <v>44197</v>
      </c>
      <c r="X4112">
        <v>1</v>
      </c>
      <c r="Y4112">
        <v>2021</v>
      </c>
      <c r="Z4112" t="s">
        <v>8</v>
      </c>
      <c r="AA4112" t="s">
        <v>8</v>
      </c>
      <c r="AB4112" t="b">
        <v>0</v>
      </c>
      <c r="AC4112" t="b">
        <v>0</v>
      </c>
      <c r="AE4112" t="b">
        <v>1</v>
      </c>
      <c r="AF4112" t="b">
        <v>0</v>
      </c>
      <c r="AG4112" t="b">
        <v>0</v>
      </c>
      <c r="AH4112" t="s">
        <v>4808</v>
      </c>
      <c r="AI4112" t="b">
        <v>0</v>
      </c>
      <c r="AK4112" t="b">
        <v>0</v>
      </c>
      <c r="AL4112" s="1">
        <v>44272</v>
      </c>
      <c r="AM4112" t="s">
        <v>162</v>
      </c>
      <c r="AN4112" s="2">
        <v>44297.828460648147</v>
      </c>
      <c r="AP4112" s="2">
        <v>44272.883032407408</v>
      </c>
      <c r="AQ4112" s="1"/>
      <c r="AS4112" t="b">
        <v>0</v>
      </c>
      <c r="AV4112" t="s">
        <v>153</v>
      </c>
      <c r="BB4112" t="s">
        <v>10039</v>
      </c>
      <c r="BD4112" t="b">
        <v>1</v>
      </c>
      <c r="BH4112" t="s">
        <v>99</v>
      </c>
      <c r="BI4112" t="s">
        <v>150</v>
      </c>
      <c r="BK4112" t="s">
        <v>95</v>
      </c>
      <c r="BN4112" t="s">
        <v>415</v>
      </c>
      <c r="BP4112" t="s">
        <v>10040</v>
      </c>
      <c r="BQ4112" t="s">
        <v>96</v>
      </c>
      <c r="BR4112" t="b">
        <v>0</v>
      </c>
      <c r="BT4112" t="b">
        <v>0</v>
      </c>
      <c r="BW4112" t="s">
        <v>103</v>
      </c>
      <c r="BX4112" t="b">
        <v>0</v>
      </c>
      <c r="BY4112" s="2">
        <v>44376.857581018521</v>
      </c>
      <c r="CB4112" t="b">
        <v>0</v>
      </c>
      <c r="CC4112" t="b">
        <v>1</v>
      </c>
      <c r="CF4112">
        <v>6500</v>
      </c>
      <c r="CH4112">
        <v>6500</v>
      </c>
      <c r="CI4112">
        <v>100</v>
      </c>
      <c r="CJ4112">
        <v>0</v>
      </c>
      <c r="CK4112">
        <f>YEAR(tbl_Opportunity[[#This Row],[Close Date]])</f>
        <v>2021</v>
      </c>
    </row>
    <row r="4113" spans="1:89">
      <c r="A4113" t="s">
        <v>5486</v>
      </c>
      <c r="B4113" t="b">
        <v>0</v>
      </c>
      <c r="D4113" t="b">
        <v>0</v>
      </c>
      <c r="E4113" t="s">
        <v>2969</v>
      </c>
      <c r="H4113" s="1">
        <v>44270</v>
      </c>
      <c r="I4113" t="b">
        <v>1</v>
      </c>
      <c r="O4113" t="s">
        <v>99</v>
      </c>
      <c r="P4113" t="b">
        <v>0</v>
      </c>
      <c r="Q4113" s="2">
        <v>44267.78365740741</v>
      </c>
      <c r="R4113" s="1"/>
      <c r="S4113" t="b">
        <v>0</v>
      </c>
      <c r="U4113" s="1"/>
      <c r="V4113" t="b">
        <v>0</v>
      </c>
      <c r="W4113" s="1">
        <v>44197</v>
      </c>
      <c r="X4113">
        <v>1</v>
      </c>
      <c r="Y4113">
        <v>2021</v>
      </c>
      <c r="Z4113" t="s">
        <v>8</v>
      </c>
      <c r="AA4113" t="s">
        <v>8</v>
      </c>
      <c r="AB4113" t="b">
        <v>0</v>
      </c>
      <c r="AC4113" t="b">
        <v>0</v>
      </c>
      <c r="AE4113" t="b">
        <v>1</v>
      </c>
      <c r="AF4113" t="b">
        <v>0</v>
      </c>
      <c r="AG4113" t="b">
        <v>0</v>
      </c>
      <c r="AH4113" t="s">
        <v>4808</v>
      </c>
      <c r="AI4113" t="b">
        <v>0</v>
      </c>
      <c r="AK4113" t="b">
        <v>0</v>
      </c>
      <c r="AL4113" s="1"/>
      <c r="AM4113" t="s">
        <v>162</v>
      </c>
      <c r="AN4113" s="2">
        <v>44297.8278587963</v>
      </c>
      <c r="AP4113" s="2">
        <v>44270.57403935185</v>
      </c>
      <c r="AQ4113" s="1"/>
      <c r="AS4113" t="b">
        <v>0</v>
      </c>
      <c r="AV4113" t="s">
        <v>153</v>
      </c>
      <c r="BB4113" t="s">
        <v>10041</v>
      </c>
      <c r="BD4113" t="b">
        <v>1</v>
      </c>
      <c r="BH4113" t="s">
        <v>99</v>
      </c>
      <c r="BI4113" t="s">
        <v>150</v>
      </c>
      <c r="BK4113" t="s">
        <v>95</v>
      </c>
      <c r="BN4113" t="s">
        <v>415</v>
      </c>
      <c r="BQ4113" t="s">
        <v>96</v>
      </c>
      <c r="BR4113" t="b">
        <v>0</v>
      </c>
      <c r="BT4113" t="b">
        <v>0</v>
      </c>
      <c r="BW4113" t="s">
        <v>103</v>
      </c>
      <c r="BX4113" t="b">
        <v>0</v>
      </c>
      <c r="BY4113" s="2">
        <v>44376.857581018521</v>
      </c>
      <c r="CB4113" t="b">
        <v>0</v>
      </c>
      <c r="CC4113" t="b">
        <v>1</v>
      </c>
      <c r="CF4113">
        <v>160.9</v>
      </c>
      <c r="CH4113">
        <v>160.9</v>
      </c>
      <c r="CI4113">
        <v>100</v>
      </c>
      <c r="CJ4113">
        <v>0</v>
      </c>
      <c r="CK4113">
        <f>YEAR(tbl_Opportunity[[#This Row],[Close Date]])</f>
        <v>2021</v>
      </c>
    </row>
    <row r="4114" spans="1:89">
      <c r="A4114" t="s">
        <v>5486</v>
      </c>
      <c r="B4114" t="b">
        <v>0</v>
      </c>
      <c r="D4114" t="b">
        <v>0</v>
      </c>
      <c r="E4114" t="s">
        <v>3510</v>
      </c>
      <c r="H4114" s="1">
        <v>44272</v>
      </c>
      <c r="I4114" t="b">
        <v>1</v>
      </c>
      <c r="O4114" t="s">
        <v>99</v>
      </c>
      <c r="P4114" t="b">
        <v>0</v>
      </c>
      <c r="Q4114" s="2">
        <v>44267.797662037039</v>
      </c>
      <c r="R4114" s="1"/>
      <c r="S4114" t="b">
        <v>0</v>
      </c>
      <c r="U4114" s="1"/>
      <c r="V4114" t="b">
        <v>0</v>
      </c>
      <c r="W4114" s="1">
        <v>44197</v>
      </c>
      <c r="X4114">
        <v>1</v>
      </c>
      <c r="Y4114">
        <v>2021</v>
      </c>
      <c r="Z4114" t="s">
        <v>8</v>
      </c>
      <c r="AA4114" t="s">
        <v>8</v>
      </c>
      <c r="AB4114" t="b">
        <v>0</v>
      </c>
      <c r="AC4114" t="b">
        <v>0</v>
      </c>
      <c r="AE4114" t="b">
        <v>1</v>
      </c>
      <c r="AF4114" t="b">
        <v>0</v>
      </c>
      <c r="AG4114" t="b">
        <v>0</v>
      </c>
      <c r="AH4114" t="s">
        <v>4808</v>
      </c>
      <c r="AI4114" t="b">
        <v>0</v>
      </c>
      <c r="AK4114" t="b">
        <v>0</v>
      </c>
      <c r="AL4114" s="1"/>
      <c r="AM4114" t="s">
        <v>162</v>
      </c>
      <c r="AN4114" s="2">
        <v>44297.828460648147</v>
      </c>
      <c r="AP4114" s="2">
        <v>44272.907986111109</v>
      </c>
      <c r="AQ4114" s="1"/>
      <c r="AS4114" t="b">
        <v>0</v>
      </c>
      <c r="AV4114" t="s">
        <v>153</v>
      </c>
      <c r="BB4114" t="s">
        <v>10042</v>
      </c>
      <c r="BD4114" t="b">
        <v>1</v>
      </c>
      <c r="BH4114" t="s">
        <v>99</v>
      </c>
      <c r="BI4114" t="s">
        <v>150</v>
      </c>
      <c r="BK4114" t="s">
        <v>95</v>
      </c>
      <c r="BN4114" t="s">
        <v>415</v>
      </c>
      <c r="BP4114" t="s">
        <v>10043</v>
      </c>
      <c r="BQ4114" t="s">
        <v>96</v>
      </c>
      <c r="BR4114" t="b">
        <v>0</v>
      </c>
      <c r="BT4114" t="b">
        <v>0</v>
      </c>
      <c r="BW4114" t="s">
        <v>103</v>
      </c>
      <c r="BX4114" t="b">
        <v>0</v>
      </c>
      <c r="BY4114" s="2">
        <v>44376.857581018521</v>
      </c>
      <c r="CB4114" t="b">
        <v>0</v>
      </c>
      <c r="CC4114" t="b">
        <v>1</v>
      </c>
      <c r="CF4114">
        <v>6500</v>
      </c>
      <c r="CH4114">
        <v>6500</v>
      </c>
      <c r="CI4114">
        <v>100</v>
      </c>
      <c r="CJ4114">
        <v>0</v>
      </c>
      <c r="CK4114">
        <f>YEAR(tbl_Opportunity[[#This Row],[Close Date]])</f>
        <v>2021</v>
      </c>
    </row>
    <row r="4115" spans="1:89">
      <c r="A4115" t="s">
        <v>7661</v>
      </c>
      <c r="B4115" t="b">
        <v>0</v>
      </c>
      <c r="D4115" t="b">
        <v>0</v>
      </c>
      <c r="H4115" s="1">
        <v>44277</v>
      </c>
      <c r="I4115" t="b">
        <v>1</v>
      </c>
      <c r="O4115" t="s">
        <v>99</v>
      </c>
      <c r="P4115" t="b">
        <v>0</v>
      </c>
      <c r="Q4115" s="2">
        <v>44277.614594907405</v>
      </c>
      <c r="R4115" s="1"/>
      <c r="S4115" t="b">
        <v>0</v>
      </c>
      <c r="U4115" s="1"/>
      <c r="V4115" t="b">
        <v>0</v>
      </c>
      <c r="W4115" s="1">
        <v>44197</v>
      </c>
      <c r="X4115">
        <v>1</v>
      </c>
      <c r="Y4115">
        <v>2021</v>
      </c>
      <c r="Z4115" t="s">
        <v>8</v>
      </c>
      <c r="AA4115" t="s">
        <v>8</v>
      </c>
      <c r="AB4115" t="b">
        <v>0</v>
      </c>
      <c r="AC4115" t="b">
        <v>0</v>
      </c>
      <c r="AE4115" t="b">
        <v>1</v>
      </c>
      <c r="AF4115" t="b">
        <v>0</v>
      </c>
      <c r="AG4115" t="b">
        <v>0</v>
      </c>
      <c r="AH4115" t="s">
        <v>4808</v>
      </c>
      <c r="AI4115" t="b">
        <v>0</v>
      </c>
      <c r="AK4115" t="b">
        <v>0</v>
      </c>
      <c r="AL4115" s="1"/>
      <c r="AM4115" t="s">
        <v>99</v>
      </c>
      <c r="AN4115" s="2">
        <v>44298.570173611108</v>
      </c>
      <c r="AP4115" s="2"/>
      <c r="AQ4115" s="1"/>
      <c r="AS4115" t="b">
        <v>0</v>
      </c>
      <c r="AV4115" t="s">
        <v>213</v>
      </c>
      <c r="BB4115" t="s">
        <v>10044</v>
      </c>
      <c r="BD4115" t="b">
        <v>1</v>
      </c>
      <c r="BH4115" t="s">
        <v>99</v>
      </c>
      <c r="BI4115" t="s">
        <v>150</v>
      </c>
      <c r="BK4115" t="s">
        <v>95</v>
      </c>
      <c r="BN4115" t="s">
        <v>415</v>
      </c>
      <c r="BP4115" t="s">
        <v>10045</v>
      </c>
      <c r="BQ4115" t="s">
        <v>96</v>
      </c>
      <c r="BR4115" t="b">
        <v>0</v>
      </c>
      <c r="BT4115" t="b">
        <v>0</v>
      </c>
      <c r="BW4115" t="s">
        <v>103</v>
      </c>
      <c r="BX4115" t="b">
        <v>0</v>
      </c>
      <c r="BY4115" s="2">
        <v>44376.857581018521</v>
      </c>
      <c r="CB4115" t="b">
        <v>0</v>
      </c>
      <c r="CC4115" t="b">
        <v>1</v>
      </c>
      <c r="CF4115">
        <v>716.4</v>
      </c>
      <c r="CH4115">
        <v>716.4</v>
      </c>
      <c r="CI4115">
        <v>100</v>
      </c>
      <c r="CJ4115">
        <v>0</v>
      </c>
      <c r="CK4115">
        <f>YEAR(tbl_Opportunity[[#This Row],[Close Date]])</f>
        <v>2021</v>
      </c>
    </row>
    <row r="4116" spans="1:89">
      <c r="A4116" t="s">
        <v>3569</v>
      </c>
      <c r="B4116" t="b">
        <v>0</v>
      </c>
      <c r="D4116" t="b">
        <v>0</v>
      </c>
      <c r="H4116" s="1">
        <v>43868</v>
      </c>
      <c r="I4116" t="b">
        <v>1</v>
      </c>
      <c r="L4116" t="s">
        <v>10046</v>
      </c>
      <c r="O4116" t="s">
        <v>99</v>
      </c>
      <c r="P4116" t="b">
        <v>0</v>
      </c>
      <c r="Q4116" s="2">
        <v>43817.660868055558</v>
      </c>
      <c r="R4116" s="1"/>
      <c r="S4116" t="b">
        <v>0</v>
      </c>
      <c r="U4116" s="1"/>
      <c r="V4116" t="b">
        <v>0</v>
      </c>
      <c r="W4116" s="1">
        <v>43831</v>
      </c>
      <c r="X4116">
        <v>1</v>
      </c>
      <c r="Y4116">
        <v>2020</v>
      </c>
      <c r="Z4116" t="s">
        <v>8</v>
      </c>
      <c r="AA4116" t="s">
        <v>8</v>
      </c>
      <c r="AB4116" t="b">
        <v>0</v>
      </c>
      <c r="AC4116" t="b">
        <v>0</v>
      </c>
      <c r="AD4116" t="s">
        <v>4026</v>
      </c>
      <c r="AE4116" t="b">
        <v>1</v>
      </c>
      <c r="AF4116" t="b">
        <v>0</v>
      </c>
      <c r="AG4116" t="b">
        <v>0</v>
      </c>
      <c r="AH4116" t="s">
        <v>4808</v>
      </c>
      <c r="AI4116" t="b">
        <v>0</v>
      </c>
      <c r="AK4116" t="b">
        <v>0</v>
      </c>
      <c r="AL4116" s="1">
        <v>43868</v>
      </c>
      <c r="AM4116" t="s">
        <v>162</v>
      </c>
      <c r="AN4116" s="2">
        <v>44297.828460648147</v>
      </c>
      <c r="AP4116" s="2">
        <v>43868.787824074076</v>
      </c>
      <c r="AQ4116" s="1"/>
      <c r="AS4116" t="b">
        <v>0</v>
      </c>
      <c r="AV4116" t="s">
        <v>153</v>
      </c>
      <c r="BB4116" t="s">
        <v>10047</v>
      </c>
      <c r="BD4116" t="b">
        <v>1</v>
      </c>
      <c r="BH4116" t="s">
        <v>99</v>
      </c>
      <c r="BI4116" t="s">
        <v>150</v>
      </c>
      <c r="BK4116" t="s">
        <v>95</v>
      </c>
      <c r="BN4116" t="s">
        <v>415</v>
      </c>
      <c r="BQ4116" t="s">
        <v>96</v>
      </c>
      <c r="BR4116" t="b">
        <v>0</v>
      </c>
      <c r="BT4116" t="b">
        <v>0</v>
      </c>
      <c r="BW4116" t="s">
        <v>103</v>
      </c>
      <c r="BX4116" t="b">
        <v>0</v>
      </c>
      <c r="BY4116" s="2">
        <v>44376.857581018521</v>
      </c>
      <c r="CB4116" t="b">
        <v>0</v>
      </c>
      <c r="CC4116" t="b">
        <v>1</v>
      </c>
      <c r="CF4116">
        <v>6500</v>
      </c>
      <c r="CH4116">
        <v>6500</v>
      </c>
      <c r="CI4116">
        <v>100</v>
      </c>
      <c r="CJ4116">
        <v>0</v>
      </c>
      <c r="CK4116">
        <f>YEAR(tbl_Opportunity[[#This Row],[Close Date]])</f>
        <v>2020</v>
      </c>
    </row>
    <row r="4117" spans="1:89">
      <c r="A4117" t="s">
        <v>7205</v>
      </c>
      <c r="B4117" t="b">
        <v>0</v>
      </c>
      <c r="D4117" t="b">
        <v>0</v>
      </c>
      <c r="E4117" t="s">
        <v>4058</v>
      </c>
      <c r="H4117" s="1">
        <v>43908</v>
      </c>
      <c r="I4117" t="b">
        <v>1</v>
      </c>
      <c r="L4117" t="s">
        <v>7206</v>
      </c>
      <c r="O4117" t="s">
        <v>387</v>
      </c>
      <c r="P4117" t="b">
        <v>0</v>
      </c>
      <c r="Q4117" s="2">
        <v>43899.679456018515</v>
      </c>
      <c r="R4117" s="1"/>
      <c r="S4117" t="b">
        <v>0</v>
      </c>
      <c r="U4117" s="1"/>
      <c r="V4117" t="b">
        <v>0</v>
      </c>
      <c r="W4117" s="1">
        <v>43831</v>
      </c>
      <c r="X4117">
        <v>1</v>
      </c>
      <c r="Y4117">
        <v>2020</v>
      </c>
      <c r="Z4117" t="s">
        <v>8</v>
      </c>
      <c r="AA4117" t="s">
        <v>8</v>
      </c>
      <c r="AB4117" t="b">
        <v>0</v>
      </c>
      <c r="AC4117" t="b">
        <v>0</v>
      </c>
      <c r="AD4117" t="s">
        <v>413</v>
      </c>
      <c r="AE4117" t="b">
        <v>1</v>
      </c>
      <c r="AF4117" t="b">
        <v>0</v>
      </c>
      <c r="AG4117" t="b">
        <v>0</v>
      </c>
      <c r="AH4117" t="s">
        <v>4808</v>
      </c>
      <c r="AI4117" t="b">
        <v>0</v>
      </c>
      <c r="AK4117" t="b">
        <v>0</v>
      </c>
      <c r="AL4117" s="1"/>
      <c r="AM4117" t="s">
        <v>162</v>
      </c>
      <c r="AN4117" s="2">
        <v>44297.838888888888</v>
      </c>
      <c r="AP4117" s="2">
        <v>43908.859826388885</v>
      </c>
      <c r="AQ4117" s="1"/>
      <c r="AS4117" t="b">
        <v>0</v>
      </c>
      <c r="AV4117" t="s">
        <v>213</v>
      </c>
      <c r="BB4117" t="s">
        <v>10048</v>
      </c>
      <c r="BD4117" t="b">
        <v>1</v>
      </c>
      <c r="BH4117" t="s">
        <v>387</v>
      </c>
      <c r="BI4117" t="s">
        <v>150</v>
      </c>
      <c r="BJ4117" t="s">
        <v>95</v>
      </c>
      <c r="BK4117" t="s">
        <v>95</v>
      </c>
      <c r="BN4117" t="s">
        <v>415</v>
      </c>
      <c r="BQ4117" t="s">
        <v>96</v>
      </c>
      <c r="BR4117" t="b">
        <v>0</v>
      </c>
      <c r="BT4117" t="b">
        <v>0</v>
      </c>
      <c r="BW4117" t="s">
        <v>103</v>
      </c>
      <c r="BX4117" t="b">
        <v>0</v>
      </c>
      <c r="BY4117" s="2">
        <v>44376.857581018521</v>
      </c>
      <c r="CB4117" t="b">
        <v>0</v>
      </c>
      <c r="CC4117" t="b">
        <v>1</v>
      </c>
      <c r="CF4117">
        <v>199</v>
      </c>
      <c r="CH4117">
        <v>199</v>
      </c>
      <c r="CI4117">
        <v>100</v>
      </c>
      <c r="CJ4117">
        <v>0</v>
      </c>
      <c r="CK4117">
        <f>YEAR(tbl_Opportunity[[#This Row],[Close Date]])</f>
        <v>2020</v>
      </c>
    </row>
    <row r="4118" spans="1:89">
      <c r="A4118" t="s">
        <v>98</v>
      </c>
      <c r="B4118" t="b">
        <v>0</v>
      </c>
      <c r="D4118" t="b">
        <v>0</v>
      </c>
      <c r="H4118" s="1">
        <v>43837</v>
      </c>
      <c r="I4118" t="b">
        <v>1</v>
      </c>
      <c r="O4118" t="s">
        <v>99</v>
      </c>
      <c r="P4118" t="b">
        <v>0</v>
      </c>
      <c r="Q4118" s="2">
        <v>43790.568854166668</v>
      </c>
      <c r="R4118" s="1"/>
      <c r="S4118" t="b">
        <v>0</v>
      </c>
      <c r="U4118" s="1"/>
      <c r="V4118" t="b">
        <v>0</v>
      </c>
      <c r="W4118" s="1">
        <v>43831</v>
      </c>
      <c r="X4118">
        <v>1</v>
      </c>
      <c r="Y4118">
        <v>2020</v>
      </c>
      <c r="Z4118" t="s">
        <v>8</v>
      </c>
      <c r="AA4118" t="s">
        <v>8</v>
      </c>
      <c r="AB4118" t="b">
        <v>0</v>
      </c>
      <c r="AC4118" t="b">
        <v>0</v>
      </c>
      <c r="AE4118" t="b">
        <v>1</v>
      </c>
      <c r="AF4118" t="b">
        <v>0</v>
      </c>
      <c r="AG4118" t="b">
        <v>0</v>
      </c>
      <c r="AH4118" t="s">
        <v>4812</v>
      </c>
      <c r="AI4118" t="b">
        <v>0</v>
      </c>
      <c r="AK4118" t="b">
        <v>0</v>
      </c>
      <c r="AL4118" s="1">
        <v>43837</v>
      </c>
      <c r="AM4118" t="s">
        <v>162</v>
      </c>
      <c r="AN4118" s="2">
        <v>44297.8278587963</v>
      </c>
      <c r="AP4118" s="2">
        <v>43837.767928240741</v>
      </c>
      <c r="AQ4118" s="1"/>
      <c r="AS4118" t="b">
        <v>0</v>
      </c>
      <c r="AV4118" t="s">
        <v>153</v>
      </c>
      <c r="BB4118" t="s">
        <v>10049</v>
      </c>
      <c r="BD4118" t="b">
        <v>1</v>
      </c>
      <c r="BH4118" t="s">
        <v>99</v>
      </c>
      <c r="BI4118" t="s">
        <v>150</v>
      </c>
      <c r="BJ4118" t="s">
        <v>95</v>
      </c>
      <c r="BK4118" t="s">
        <v>102</v>
      </c>
      <c r="BN4118" t="s">
        <v>415</v>
      </c>
      <c r="BQ4118" t="s">
        <v>96</v>
      </c>
      <c r="BR4118" t="b">
        <v>0</v>
      </c>
      <c r="BT4118" t="b">
        <v>0</v>
      </c>
      <c r="BW4118" t="s">
        <v>103</v>
      </c>
      <c r="BX4118" t="b">
        <v>0</v>
      </c>
      <c r="BY4118" s="2">
        <v>44376.857581018521</v>
      </c>
      <c r="CB4118" t="b">
        <v>0</v>
      </c>
      <c r="CC4118" t="b">
        <v>1</v>
      </c>
      <c r="CF4118">
        <v>597</v>
      </c>
      <c r="CH4118">
        <v>597</v>
      </c>
      <c r="CI4118">
        <v>100</v>
      </c>
      <c r="CJ4118">
        <v>0</v>
      </c>
      <c r="CK4118">
        <f>YEAR(tbl_Opportunity[[#This Row],[Close Date]])</f>
        <v>2020</v>
      </c>
    </row>
    <row r="4119" spans="1:89">
      <c r="A4119" t="s">
        <v>2542</v>
      </c>
      <c r="B4119" t="b">
        <v>0</v>
      </c>
      <c r="D4119" t="b">
        <v>0</v>
      </c>
      <c r="H4119" s="1">
        <v>43889</v>
      </c>
      <c r="I4119" t="b">
        <v>1</v>
      </c>
      <c r="O4119" t="s">
        <v>99</v>
      </c>
      <c r="P4119" t="b">
        <v>0</v>
      </c>
      <c r="Q4119" s="2">
        <v>43804.592303240737</v>
      </c>
      <c r="R4119" s="1"/>
      <c r="S4119" t="b">
        <v>0</v>
      </c>
      <c r="U4119" s="1"/>
      <c r="V4119" t="b">
        <v>0</v>
      </c>
      <c r="W4119" s="1">
        <v>43831</v>
      </c>
      <c r="X4119">
        <v>1</v>
      </c>
      <c r="Y4119">
        <v>2020</v>
      </c>
      <c r="Z4119" t="s">
        <v>8</v>
      </c>
      <c r="AA4119" t="s">
        <v>8</v>
      </c>
      <c r="AB4119" t="b">
        <v>0</v>
      </c>
      <c r="AC4119" t="b">
        <v>0</v>
      </c>
      <c r="AE4119" t="b">
        <v>1</v>
      </c>
      <c r="AF4119" t="b">
        <v>0</v>
      </c>
      <c r="AG4119" t="b">
        <v>0</v>
      </c>
      <c r="AH4119" t="s">
        <v>1016</v>
      </c>
      <c r="AI4119" t="b">
        <v>0</v>
      </c>
      <c r="AK4119" t="b">
        <v>0</v>
      </c>
      <c r="AL4119" s="1">
        <v>43808</v>
      </c>
      <c r="AM4119" t="s">
        <v>162</v>
      </c>
      <c r="AN4119" s="2">
        <v>44297.8278587963</v>
      </c>
      <c r="AP4119" s="2">
        <v>43892.609699074077</v>
      </c>
      <c r="AQ4119" s="1"/>
      <c r="AS4119" t="b">
        <v>0</v>
      </c>
      <c r="AV4119" t="s">
        <v>153</v>
      </c>
      <c r="BB4119" t="s">
        <v>10050</v>
      </c>
      <c r="BD4119" t="b">
        <v>1</v>
      </c>
      <c r="BH4119" t="s">
        <v>332</v>
      </c>
      <c r="BI4119" t="s">
        <v>150</v>
      </c>
      <c r="BJ4119" t="s">
        <v>102</v>
      </c>
      <c r="BK4119" t="s">
        <v>102</v>
      </c>
      <c r="BN4119" t="s">
        <v>415</v>
      </c>
      <c r="BQ4119" t="s">
        <v>96</v>
      </c>
      <c r="BR4119" t="b">
        <v>0</v>
      </c>
      <c r="BT4119" t="b">
        <v>0</v>
      </c>
      <c r="BW4119" t="s">
        <v>103</v>
      </c>
      <c r="BX4119" t="b">
        <v>0</v>
      </c>
      <c r="BY4119" s="2">
        <v>44376.857581018521</v>
      </c>
      <c r="CB4119" t="b">
        <v>0</v>
      </c>
      <c r="CC4119" t="b">
        <v>1</v>
      </c>
      <c r="CF4119">
        <v>636</v>
      </c>
      <c r="CH4119">
        <v>636</v>
      </c>
      <c r="CI4119">
        <v>100</v>
      </c>
      <c r="CJ4119">
        <v>0</v>
      </c>
      <c r="CK4119">
        <f>YEAR(tbl_Opportunity[[#This Row],[Close Date]])</f>
        <v>2020</v>
      </c>
    </row>
    <row r="4120" spans="1:89">
      <c r="A4120" t="s">
        <v>7363</v>
      </c>
      <c r="B4120" t="b">
        <v>0</v>
      </c>
      <c r="D4120" t="b">
        <v>0</v>
      </c>
      <c r="E4120" t="s">
        <v>3510</v>
      </c>
      <c r="H4120" s="1">
        <v>44245</v>
      </c>
      <c r="I4120" t="b">
        <v>1</v>
      </c>
      <c r="L4120" t="s">
        <v>10051</v>
      </c>
      <c r="O4120" t="s">
        <v>99</v>
      </c>
      <c r="P4120" t="b">
        <v>0</v>
      </c>
      <c r="Q4120" s="2">
        <v>44180.634560185186</v>
      </c>
      <c r="R4120" s="1"/>
      <c r="S4120" t="b">
        <v>0</v>
      </c>
      <c r="U4120" s="1"/>
      <c r="V4120" t="b">
        <v>0</v>
      </c>
      <c r="W4120" s="1">
        <v>44197</v>
      </c>
      <c r="X4120">
        <v>1</v>
      </c>
      <c r="Y4120">
        <v>2021</v>
      </c>
      <c r="Z4120" t="s">
        <v>8</v>
      </c>
      <c r="AA4120" t="s">
        <v>8</v>
      </c>
      <c r="AB4120" t="b">
        <v>0</v>
      </c>
      <c r="AC4120" t="b">
        <v>0</v>
      </c>
      <c r="AE4120" t="b">
        <v>1</v>
      </c>
      <c r="AF4120" t="b">
        <v>0</v>
      </c>
      <c r="AG4120" t="b">
        <v>0</v>
      </c>
      <c r="AH4120" t="s">
        <v>4863</v>
      </c>
      <c r="AI4120" t="b">
        <v>0</v>
      </c>
      <c r="AK4120" t="b">
        <v>0</v>
      </c>
      <c r="AL4120" s="1">
        <v>44245</v>
      </c>
      <c r="AM4120" t="s">
        <v>162</v>
      </c>
      <c r="AN4120" s="2">
        <v>44297.828460648147</v>
      </c>
      <c r="AP4120" s="2">
        <v>44245.808333333334</v>
      </c>
      <c r="AQ4120" s="1"/>
      <c r="AS4120" t="b">
        <v>0</v>
      </c>
      <c r="AV4120" t="s">
        <v>153</v>
      </c>
      <c r="BB4120" t="s">
        <v>10052</v>
      </c>
      <c r="BD4120" t="b">
        <v>1</v>
      </c>
      <c r="BH4120" t="s">
        <v>99</v>
      </c>
      <c r="BI4120" t="s">
        <v>150</v>
      </c>
      <c r="BK4120" t="s">
        <v>102</v>
      </c>
      <c r="BN4120" t="s">
        <v>415</v>
      </c>
      <c r="BQ4120" t="s">
        <v>96</v>
      </c>
      <c r="BR4120" t="b">
        <v>0</v>
      </c>
      <c r="BT4120" t="b">
        <v>0</v>
      </c>
      <c r="BW4120" t="s">
        <v>103</v>
      </c>
      <c r="BX4120" t="b">
        <v>0</v>
      </c>
      <c r="BY4120" s="2">
        <v>44376.857581018521</v>
      </c>
      <c r="CB4120" t="b">
        <v>0</v>
      </c>
      <c r="CC4120" t="b">
        <v>1</v>
      </c>
      <c r="CF4120">
        <v>6704.75</v>
      </c>
      <c r="CH4120">
        <v>6704.75</v>
      </c>
      <c r="CI4120">
        <v>100</v>
      </c>
      <c r="CJ4120">
        <v>0</v>
      </c>
      <c r="CK4120">
        <f>YEAR(tbl_Opportunity[[#This Row],[Close Date]])</f>
        <v>2021</v>
      </c>
    </row>
    <row r="4121" spans="1:89">
      <c r="A4121" t="s">
        <v>5696</v>
      </c>
      <c r="B4121" t="b">
        <v>0</v>
      </c>
      <c r="D4121" t="b">
        <v>0</v>
      </c>
      <c r="H4121" s="1">
        <v>43845</v>
      </c>
      <c r="I4121" t="b">
        <v>1</v>
      </c>
      <c r="O4121" t="s">
        <v>99</v>
      </c>
      <c r="P4121" t="b">
        <v>0</v>
      </c>
      <c r="Q4121" s="2">
        <v>43845.787094907406</v>
      </c>
      <c r="R4121" s="1"/>
      <c r="S4121" t="b">
        <v>0</v>
      </c>
      <c r="U4121" s="1"/>
      <c r="V4121" t="b">
        <v>0</v>
      </c>
      <c r="W4121" s="1">
        <v>43831</v>
      </c>
      <c r="X4121">
        <v>1</v>
      </c>
      <c r="Y4121">
        <v>2020</v>
      </c>
      <c r="Z4121" t="s">
        <v>8</v>
      </c>
      <c r="AA4121" t="s">
        <v>8</v>
      </c>
      <c r="AB4121" t="b">
        <v>0</v>
      </c>
      <c r="AC4121" t="b">
        <v>0</v>
      </c>
      <c r="AE4121" t="b">
        <v>1</v>
      </c>
      <c r="AF4121" t="b">
        <v>0</v>
      </c>
      <c r="AG4121" t="b">
        <v>0</v>
      </c>
      <c r="AH4121" t="s">
        <v>4808</v>
      </c>
      <c r="AI4121" t="b">
        <v>0</v>
      </c>
      <c r="AK4121" t="b">
        <v>0</v>
      </c>
      <c r="AL4121" s="1">
        <v>43845</v>
      </c>
      <c r="AM4121" t="s">
        <v>162</v>
      </c>
      <c r="AN4121" s="2">
        <v>44297.8278587963</v>
      </c>
      <c r="AP4121" s="2">
        <v>43845.824467592596</v>
      </c>
      <c r="AQ4121" s="1"/>
      <c r="AS4121" t="b">
        <v>0</v>
      </c>
      <c r="AV4121" t="s">
        <v>153</v>
      </c>
      <c r="BB4121" t="s">
        <v>10053</v>
      </c>
      <c r="BD4121" t="b">
        <v>1</v>
      </c>
      <c r="BH4121" t="s">
        <v>99</v>
      </c>
      <c r="BI4121" t="s">
        <v>150</v>
      </c>
      <c r="BK4121" t="s">
        <v>384</v>
      </c>
      <c r="BN4121" t="s">
        <v>415</v>
      </c>
      <c r="BQ4121" t="s">
        <v>96</v>
      </c>
      <c r="BR4121" t="b">
        <v>0</v>
      </c>
      <c r="BT4121" t="b">
        <v>0</v>
      </c>
      <c r="BW4121" t="s">
        <v>103</v>
      </c>
      <c r="BX4121" t="b">
        <v>0</v>
      </c>
      <c r="BY4121" s="2">
        <v>44376.857581018521</v>
      </c>
      <c r="CB4121" t="b">
        <v>0</v>
      </c>
      <c r="CC4121" t="b">
        <v>1</v>
      </c>
      <c r="CF4121">
        <v>398</v>
      </c>
      <c r="CH4121">
        <v>398</v>
      </c>
      <c r="CI4121">
        <v>100</v>
      </c>
      <c r="CJ4121">
        <v>0</v>
      </c>
      <c r="CK4121">
        <f>YEAR(tbl_Opportunity[[#This Row],[Close Date]])</f>
        <v>2020</v>
      </c>
    </row>
    <row r="4122" spans="1:89">
      <c r="A4122" t="s">
        <v>10054</v>
      </c>
      <c r="B4122" t="b">
        <v>0</v>
      </c>
      <c r="D4122" t="b">
        <v>0</v>
      </c>
      <c r="E4122" t="s">
        <v>10055</v>
      </c>
      <c r="H4122" s="1">
        <v>43857</v>
      </c>
      <c r="I4122" t="b">
        <v>1</v>
      </c>
      <c r="L4122" t="s">
        <v>10056</v>
      </c>
      <c r="O4122" t="s">
        <v>99</v>
      </c>
      <c r="P4122" t="b">
        <v>0</v>
      </c>
      <c r="Q4122" s="2">
        <v>43847.667337962965</v>
      </c>
      <c r="R4122" s="1"/>
      <c r="S4122" t="b">
        <v>0</v>
      </c>
      <c r="U4122" s="1"/>
      <c r="V4122" t="b">
        <v>0</v>
      </c>
      <c r="W4122" s="1">
        <v>43831</v>
      </c>
      <c r="X4122">
        <v>1</v>
      </c>
      <c r="Y4122">
        <v>2020</v>
      </c>
      <c r="Z4122" t="s">
        <v>8</v>
      </c>
      <c r="AA4122" t="s">
        <v>8</v>
      </c>
      <c r="AB4122" t="b">
        <v>0</v>
      </c>
      <c r="AC4122" t="b">
        <v>0</v>
      </c>
      <c r="AE4122" t="b">
        <v>1</v>
      </c>
      <c r="AF4122" t="b">
        <v>0</v>
      </c>
      <c r="AG4122" t="b">
        <v>0</v>
      </c>
      <c r="AH4122" t="s">
        <v>4812</v>
      </c>
      <c r="AI4122" t="b">
        <v>0</v>
      </c>
      <c r="AK4122" t="b">
        <v>0</v>
      </c>
      <c r="AL4122" s="1">
        <v>43857</v>
      </c>
      <c r="AM4122" t="s">
        <v>162</v>
      </c>
      <c r="AN4122" s="2">
        <v>44297.8278587963</v>
      </c>
      <c r="AP4122" s="2">
        <v>43857.753148148149</v>
      </c>
      <c r="AQ4122" s="1"/>
      <c r="AS4122" t="b">
        <v>0</v>
      </c>
      <c r="AV4122" t="s">
        <v>153</v>
      </c>
      <c r="BB4122" t="s">
        <v>10057</v>
      </c>
      <c r="BD4122" t="b">
        <v>1</v>
      </c>
      <c r="BH4122" t="s">
        <v>99</v>
      </c>
      <c r="BI4122" t="s">
        <v>150</v>
      </c>
      <c r="BJ4122" t="s">
        <v>384</v>
      </c>
      <c r="BK4122" t="s">
        <v>384</v>
      </c>
      <c r="BN4122" t="s">
        <v>415</v>
      </c>
      <c r="BQ4122" t="s">
        <v>96</v>
      </c>
      <c r="BR4122" t="b">
        <v>0</v>
      </c>
      <c r="BT4122" t="b">
        <v>0</v>
      </c>
      <c r="BW4122" t="s">
        <v>103</v>
      </c>
      <c r="BX4122" t="b">
        <v>0</v>
      </c>
      <c r="BY4122" s="2">
        <v>44376.857581018521</v>
      </c>
      <c r="CB4122" t="b">
        <v>0</v>
      </c>
      <c r="CC4122" t="b">
        <v>1</v>
      </c>
      <c r="CF4122">
        <v>995</v>
      </c>
      <c r="CH4122">
        <v>995</v>
      </c>
      <c r="CI4122">
        <v>100</v>
      </c>
      <c r="CJ4122">
        <v>0</v>
      </c>
      <c r="CK4122">
        <f>YEAR(tbl_Opportunity[[#This Row],[Close Date]])</f>
        <v>2020</v>
      </c>
    </row>
    <row r="4123" spans="1:89">
      <c r="A4123" t="s">
        <v>3454</v>
      </c>
      <c r="B4123" t="b">
        <v>0</v>
      </c>
      <c r="D4123" t="b">
        <v>0</v>
      </c>
      <c r="H4123" s="1">
        <v>43879</v>
      </c>
      <c r="I4123" t="b">
        <v>1</v>
      </c>
      <c r="L4123" t="s">
        <v>10058</v>
      </c>
      <c r="O4123" t="s">
        <v>99</v>
      </c>
      <c r="P4123" t="b">
        <v>0</v>
      </c>
      <c r="Q4123" s="2">
        <v>43879.793171296296</v>
      </c>
      <c r="R4123" s="1"/>
      <c r="S4123" t="b">
        <v>0</v>
      </c>
      <c r="U4123" s="1"/>
      <c r="V4123" t="b">
        <v>0</v>
      </c>
      <c r="W4123" s="1">
        <v>43831</v>
      </c>
      <c r="X4123">
        <v>1</v>
      </c>
      <c r="Y4123">
        <v>2020</v>
      </c>
      <c r="Z4123" t="s">
        <v>8</v>
      </c>
      <c r="AA4123" t="s">
        <v>8</v>
      </c>
      <c r="AB4123" t="b">
        <v>0</v>
      </c>
      <c r="AC4123" t="b">
        <v>0</v>
      </c>
      <c r="AE4123" t="b">
        <v>1</v>
      </c>
      <c r="AF4123" t="b">
        <v>0</v>
      </c>
      <c r="AG4123" t="b">
        <v>0</v>
      </c>
      <c r="AH4123" t="s">
        <v>4812</v>
      </c>
      <c r="AI4123" t="b">
        <v>0</v>
      </c>
      <c r="AK4123" t="b">
        <v>0</v>
      </c>
      <c r="AL4123" s="1">
        <v>43879</v>
      </c>
      <c r="AM4123" t="s">
        <v>162</v>
      </c>
      <c r="AN4123" s="2">
        <v>44297.8278587963</v>
      </c>
      <c r="AP4123" s="2"/>
      <c r="AQ4123" s="1"/>
      <c r="AS4123" t="b">
        <v>0</v>
      </c>
      <c r="AV4123" t="s">
        <v>153</v>
      </c>
      <c r="BB4123" t="s">
        <v>10059</v>
      </c>
      <c r="BD4123" t="b">
        <v>1</v>
      </c>
      <c r="BH4123" t="s">
        <v>99</v>
      </c>
      <c r="BI4123" t="s">
        <v>150</v>
      </c>
      <c r="BK4123" t="s">
        <v>384</v>
      </c>
      <c r="BN4123" t="s">
        <v>415</v>
      </c>
      <c r="BQ4123" t="s">
        <v>96</v>
      </c>
      <c r="BR4123" t="b">
        <v>0</v>
      </c>
      <c r="BT4123" t="b">
        <v>0</v>
      </c>
      <c r="BW4123" t="s">
        <v>103</v>
      </c>
      <c r="BX4123" t="b">
        <v>0</v>
      </c>
      <c r="BY4123" s="2">
        <v>44376.857581018521</v>
      </c>
      <c r="CB4123" t="b">
        <v>0</v>
      </c>
      <c r="CC4123" t="b">
        <v>1</v>
      </c>
      <c r="CF4123">
        <v>179.1</v>
      </c>
      <c r="CH4123">
        <v>179.1</v>
      </c>
      <c r="CI4123">
        <v>100</v>
      </c>
      <c r="CJ4123">
        <v>0</v>
      </c>
      <c r="CK4123">
        <f>YEAR(tbl_Opportunity[[#This Row],[Close Date]])</f>
        <v>2020</v>
      </c>
    </row>
    <row r="4124" spans="1:89">
      <c r="A4124" t="s">
        <v>1642</v>
      </c>
      <c r="B4124" t="b">
        <v>0</v>
      </c>
      <c r="D4124" t="b">
        <v>0</v>
      </c>
      <c r="H4124" s="1">
        <v>43888</v>
      </c>
      <c r="I4124" t="b">
        <v>1</v>
      </c>
      <c r="L4124" t="s">
        <v>10060</v>
      </c>
      <c r="O4124" t="s">
        <v>99</v>
      </c>
      <c r="P4124" t="b">
        <v>0</v>
      </c>
      <c r="Q4124" s="2">
        <v>43887.779328703706</v>
      </c>
      <c r="R4124" s="1"/>
      <c r="S4124" t="b">
        <v>0</v>
      </c>
      <c r="U4124" s="1"/>
      <c r="V4124" t="b">
        <v>0</v>
      </c>
      <c r="W4124" s="1">
        <v>43831</v>
      </c>
      <c r="X4124">
        <v>1</v>
      </c>
      <c r="Y4124">
        <v>2020</v>
      </c>
      <c r="Z4124" t="s">
        <v>8</v>
      </c>
      <c r="AA4124" t="s">
        <v>8</v>
      </c>
      <c r="AB4124" t="b">
        <v>0</v>
      </c>
      <c r="AC4124" t="b">
        <v>0</v>
      </c>
      <c r="AE4124" t="b">
        <v>1</v>
      </c>
      <c r="AF4124" t="b">
        <v>0</v>
      </c>
      <c r="AG4124" t="b">
        <v>0</v>
      </c>
      <c r="AH4124" t="s">
        <v>4812</v>
      </c>
      <c r="AI4124" t="b">
        <v>0</v>
      </c>
      <c r="AK4124" t="b">
        <v>0</v>
      </c>
      <c r="AL4124" s="1">
        <v>43887</v>
      </c>
      <c r="AM4124" t="s">
        <v>162</v>
      </c>
      <c r="AN4124" s="2">
        <v>44297.8278587963</v>
      </c>
      <c r="AP4124" s="2">
        <v>43888.63553240741</v>
      </c>
      <c r="AQ4124" s="1"/>
      <c r="AS4124" t="b">
        <v>0</v>
      </c>
      <c r="AV4124" t="s">
        <v>153</v>
      </c>
      <c r="BB4124" t="s">
        <v>10061</v>
      </c>
      <c r="BD4124" t="b">
        <v>1</v>
      </c>
      <c r="BH4124" t="s">
        <v>99</v>
      </c>
      <c r="BI4124" t="s">
        <v>150</v>
      </c>
      <c r="BK4124" t="s">
        <v>384</v>
      </c>
      <c r="BN4124" t="s">
        <v>415</v>
      </c>
      <c r="BQ4124" t="s">
        <v>96</v>
      </c>
      <c r="BR4124" t="b">
        <v>0</v>
      </c>
      <c r="BT4124" t="b">
        <v>0</v>
      </c>
      <c r="BW4124" t="s">
        <v>103</v>
      </c>
      <c r="BX4124" t="b">
        <v>0</v>
      </c>
      <c r="BY4124" s="2">
        <v>44376.857581018521</v>
      </c>
      <c r="CB4124" t="b">
        <v>0</v>
      </c>
      <c r="CC4124" t="b">
        <v>1</v>
      </c>
      <c r="CF4124">
        <v>2835.75</v>
      </c>
      <c r="CH4124">
        <v>2835.75</v>
      </c>
      <c r="CI4124">
        <v>100</v>
      </c>
      <c r="CJ4124">
        <v>0</v>
      </c>
      <c r="CK4124">
        <f>YEAR(tbl_Opportunity[[#This Row],[Close Date]])</f>
        <v>2020</v>
      </c>
    </row>
    <row r="4125" spans="1:89">
      <c r="A4125" t="s">
        <v>10062</v>
      </c>
      <c r="B4125" t="b">
        <v>0</v>
      </c>
      <c r="D4125" t="b">
        <v>0</v>
      </c>
      <c r="H4125" s="1">
        <v>43920</v>
      </c>
      <c r="I4125" t="b">
        <v>1</v>
      </c>
      <c r="O4125" t="s">
        <v>2842</v>
      </c>
      <c r="P4125" t="b">
        <v>0</v>
      </c>
      <c r="Q4125" s="2">
        <v>43871.477708333332</v>
      </c>
      <c r="R4125" s="1"/>
      <c r="S4125" t="b">
        <v>0</v>
      </c>
      <c r="U4125" s="1"/>
      <c r="V4125" t="b">
        <v>0</v>
      </c>
      <c r="W4125" s="1">
        <v>43831</v>
      </c>
      <c r="X4125">
        <v>1</v>
      </c>
      <c r="Y4125">
        <v>2020</v>
      </c>
      <c r="Z4125" t="s">
        <v>8</v>
      </c>
      <c r="AA4125" t="s">
        <v>8</v>
      </c>
      <c r="AB4125" t="b">
        <v>0</v>
      </c>
      <c r="AC4125" t="b">
        <v>0</v>
      </c>
      <c r="AE4125" t="b">
        <v>1</v>
      </c>
      <c r="AF4125" t="b">
        <v>0</v>
      </c>
      <c r="AG4125" t="b">
        <v>0</v>
      </c>
      <c r="AH4125" t="s">
        <v>1016</v>
      </c>
      <c r="AI4125" t="b">
        <v>0</v>
      </c>
      <c r="AK4125" t="b">
        <v>0</v>
      </c>
      <c r="AL4125" s="1">
        <v>43980</v>
      </c>
      <c r="AM4125" t="s">
        <v>2842</v>
      </c>
      <c r="AN4125" s="2">
        <v>44369.795092592591</v>
      </c>
      <c r="AP4125" s="2">
        <v>43920.616076388891</v>
      </c>
      <c r="AQ4125" s="1"/>
      <c r="AS4125" t="b">
        <v>0</v>
      </c>
      <c r="AV4125" t="s">
        <v>213</v>
      </c>
      <c r="BB4125" t="s">
        <v>10063</v>
      </c>
      <c r="BD4125" t="b">
        <v>1</v>
      </c>
      <c r="BH4125" t="s">
        <v>2842</v>
      </c>
      <c r="BI4125" t="s">
        <v>155</v>
      </c>
      <c r="BJ4125" t="s">
        <v>384</v>
      </c>
      <c r="BK4125" t="s">
        <v>384</v>
      </c>
      <c r="BL4125" t="s">
        <v>3597</v>
      </c>
      <c r="BN4125" t="s">
        <v>415</v>
      </c>
      <c r="BQ4125" t="s">
        <v>96</v>
      </c>
      <c r="BR4125" t="b">
        <v>0</v>
      </c>
      <c r="BT4125" t="b">
        <v>0</v>
      </c>
      <c r="BW4125" t="s">
        <v>103</v>
      </c>
      <c r="BX4125" t="b">
        <v>0</v>
      </c>
      <c r="BY4125" s="2">
        <v>44376.857581018521</v>
      </c>
      <c r="CB4125" t="b">
        <v>0</v>
      </c>
      <c r="CC4125" t="b">
        <v>1</v>
      </c>
      <c r="CF4125">
        <v>48750</v>
      </c>
      <c r="CH4125">
        <v>48750</v>
      </c>
      <c r="CI4125">
        <v>100</v>
      </c>
      <c r="CJ4125">
        <v>0</v>
      </c>
      <c r="CK4125">
        <f>YEAR(tbl_Opportunity[[#This Row],[Close Date]])</f>
        <v>2020</v>
      </c>
    </row>
    <row r="4126" spans="1:89">
      <c r="A4126" t="s">
        <v>10064</v>
      </c>
      <c r="B4126" t="b">
        <v>0</v>
      </c>
      <c r="D4126" t="b">
        <v>0</v>
      </c>
      <c r="H4126" s="1">
        <v>43920</v>
      </c>
      <c r="I4126" t="b">
        <v>1</v>
      </c>
      <c r="O4126" t="s">
        <v>2842</v>
      </c>
      <c r="P4126" t="b">
        <v>0</v>
      </c>
      <c r="Q4126" s="2">
        <v>43871.522037037037</v>
      </c>
      <c r="R4126" s="1"/>
      <c r="S4126" t="b">
        <v>0</v>
      </c>
      <c r="U4126" s="1"/>
      <c r="V4126" t="b">
        <v>0</v>
      </c>
      <c r="W4126" s="1">
        <v>43831</v>
      </c>
      <c r="X4126">
        <v>1</v>
      </c>
      <c r="Y4126">
        <v>2020</v>
      </c>
      <c r="Z4126" t="s">
        <v>8</v>
      </c>
      <c r="AA4126" t="s">
        <v>8</v>
      </c>
      <c r="AB4126" t="b">
        <v>0</v>
      </c>
      <c r="AC4126" t="b">
        <v>0</v>
      </c>
      <c r="AE4126" t="b">
        <v>1</v>
      </c>
      <c r="AF4126" t="b">
        <v>0</v>
      </c>
      <c r="AG4126" t="b">
        <v>0</v>
      </c>
      <c r="AH4126" t="s">
        <v>1016</v>
      </c>
      <c r="AI4126" t="b">
        <v>0</v>
      </c>
      <c r="AK4126" t="b">
        <v>0</v>
      </c>
      <c r="AL4126" s="1">
        <v>43980</v>
      </c>
      <c r="AM4126" t="s">
        <v>2842</v>
      </c>
      <c r="AN4126" s="2">
        <v>44369.857187499998</v>
      </c>
      <c r="AP4126" s="2">
        <v>43920.616620370369</v>
      </c>
      <c r="AQ4126" s="1"/>
      <c r="AS4126" t="b">
        <v>0</v>
      </c>
      <c r="AV4126" t="s">
        <v>213</v>
      </c>
      <c r="BB4126" t="s">
        <v>10065</v>
      </c>
      <c r="BD4126" t="b">
        <v>1</v>
      </c>
      <c r="BH4126" t="s">
        <v>2842</v>
      </c>
      <c r="BI4126" t="s">
        <v>155</v>
      </c>
      <c r="BJ4126" t="s">
        <v>384</v>
      </c>
      <c r="BK4126" t="s">
        <v>384</v>
      </c>
      <c r="BL4126" t="s">
        <v>3597</v>
      </c>
      <c r="BN4126" t="s">
        <v>415</v>
      </c>
      <c r="BQ4126" t="s">
        <v>96</v>
      </c>
      <c r="BR4126" t="b">
        <v>0</v>
      </c>
      <c r="BT4126" t="b">
        <v>0</v>
      </c>
      <c r="BW4126" t="s">
        <v>103</v>
      </c>
      <c r="BX4126" t="b">
        <v>0</v>
      </c>
      <c r="BY4126" s="2">
        <v>44376.857581018521</v>
      </c>
      <c r="CB4126" t="b">
        <v>0</v>
      </c>
      <c r="CC4126" t="b">
        <v>1</v>
      </c>
      <c r="CF4126">
        <v>63750</v>
      </c>
      <c r="CH4126">
        <v>63750</v>
      </c>
      <c r="CI4126">
        <v>100</v>
      </c>
      <c r="CJ4126">
        <v>0</v>
      </c>
      <c r="CK4126">
        <f>YEAR(tbl_Opportunity[[#This Row],[Close Date]])</f>
        <v>2020</v>
      </c>
    </row>
    <row r="4127" spans="1:89">
      <c r="A4127" t="s">
        <v>10066</v>
      </c>
      <c r="B4127" t="b">
        <v>0</v>
      </c>
      <c r="D4127" t="b">
        <v>0</v>
      </c>
      <c r="H4127" s="1">
        <v>43920</v>
      </c>
      <c r="I4127" t="b">
        <v>1</v>
      </c>
      <c r="O4127" t="s">
        <v>2842</v>
      </c>
      <c r="P4127" t="b">
        <v>0</v>
      </c>
      <c r="Q4127" s="2">
        <v>43871.553078703706</v>
      </c>
      <c r="R4127" s="1"/>
      <c r="S4127" t="b">
        <v>0</v>
      </c>
      <c r="U4127" s="1"/>
      <c r="V4127" t="b">
        <v>0</v>
      </c>
      <c r="W4127" s="1">
        <v>43831</v>
      </c>
      <c r="X4127">
        <v>1</v>
      </c>
      <c r="Y4127">
        <v>2020</v>
      </c>
      <c r="Z4127" t="s">
        <v>8</v>
      </c>
      <c r="AA4127" t="s">
        <v>8</v>
      </c>
      <c r="AB4127" t="b">
        <v>0</v>
      </c>
      <c r="AC4127" t="b">
        <v>0</v>
      </c>
      <c r="AE4127" t="b">
        <v>1</v>
      </c>
      <c r="AF4127" t="b">
        <v>0</v>
      </c>
      <c r="AG4127" t="b">
        <v>0</v>
      </c>
      <c r="AH4127" t="s">
        <v>1016</v>
      </c>
      <c r="AI4127" t="b">
        <v>0</v>
      </c>
      <c r="AK4127" t="b">
        <v>0</v>
      </c>
      <c r="AL4127" s="1">
        <v>43980</v>
      </c>
      <c r="AM4127" t="s">
        <v>2842</v>
      </c>
      <c r="AN4127" s="2">
        <v>44361.64267361111</v>
      </c>
      <c r="AP4127" s="2">
        <v>43920.614537037036</v>
      </c>
      <c r="AQ4127" s="1"/>
      <c r="AS4127" t="b">
        <v>0</v>
      </c>
      <c r="AV4127" t="s">
        <v>213</v>
      </c>
      <c r="BB4127" t="s">
        <v>10067</v>
      </c>
      <c r="BD4127" t="b">
        <v>1</v>
      </c>
      <c r="BH4127" t="s">
        <v>2842</v>
      </c>
      <c r="BI4127" t="s">
        <v>155</v>
      </c>
      <c r="BJ4127" t="s">
        <v>384</v>
      </c>
      <c r="BK4127" t="s">
        <v>384</v>
      </c>
      <c r="BL4127" t="s">
        <v>3597</v>
      </c>
      <c r="BN4127" t="s">
        <v>415</v>
      </c>
      <c r="BQ4127" t="s">
        <v>96</v>
      </c>
      <c r="BR4127" t="b">
        <v>0</v>
      </c>
      <c r="BT4127" t="b">
        <v>0</v>
      </c>
      <c r="BW4127" t="s">
        <v>103</v>
      </c>
      <c r="BX4127" t="b">
        <v>0</v>
      </c>
      <c r="BY4127" s="2">
        <v>44376.857581018521</v>
      </c>
      <c r="CB4127" t="b">
        <v>0</v>
      </c>
      <c r="CC4127" t="b">
        <v>1</v>
      </c>
      <c r="CF4127">
        <v>48750</v>
      </c>
      <c r="CH4127">
        <v>48750</v>
      </c>
      <c r="CI4127">
        <v>100</v>
      </c>
      <c r="CJ4127">
        <v>0</v>
      </c>
      <c r="CK4127">
        <f>YEAR(tbl_Opportunity[[#This Row],[Close Date]])</f>
        <v>2020</v>
      </c>
    </row>
    <row r="4128" spans="1:89">
      <c r="A4128" t="s">
        <v>10068</v>
      </c>
      <c r="B4128" t="b">
        <v>0</v>
      </c>
      <c r="D4128" t="b">
        <v>0</v>
      </c>
      <c r="H4128" s="1">
        <v>43920</v>
      </c>
      <c r="I4128" t="b">
        <v>1</v>
      </c>
      <c r="O4128" t="s">
        <v>2842</v>
      </c>
      <c r="P4128" t="b">
        <v>0</v>
      </c>
      <c r="Q4128" s="2">
        <v>43885.589872685188</v>
      </c>
      <c r="R4128" s="1"/>
      <c r="S4128" t="b">
        <v>0</v>
      </c>
      <c r="U4128" s="1"/>
      <c r="V4128" t="b">
        <v>0</v>
      </c>
      <c r="W4128" s="1">
        <v>43831</v>
      </c>
      <c r="X4128">
        <v>1</v>
      </c>
      <c r="Y4128">
        <v>2020</v>
      </c>
      <c r="Z4128" t="s">
        <v>8</v>
      </c>
      <c r="AA4128" t="s">
        <v>8</v>
      </c>
      <c r="AB4128" t="b">
        <v>0</v>
      </c>
      <c r="AC4128" t="b">
        <v>0</v>
      </c>
      <c r="AE4128" t="b">
        <v>1</v>
      </c>
      <c r="AF4128" t="b">
        <v>0</v>
      </c>
      <c r="AG4128" t="b">
        <v>0</v>
      </c>
      <c r="AH4128" t="s">
        <v>1016</v>
      </c>
      <c r="AI4128" t="b">
        <v>0</v>
      </c>
      <c r="AK4128" t="b">
        <v>0</v>
      </c>
      <c r="AL4128" s="1">
        <v>43980</v>
      </c>
      <c r="AM4128" t="s">
        <v>2842</v>
      </c>
      <c r="AN4128" s="2">
        <v>44361.66951388889</v>
      </c>
      <c r="AP4128" s="2">
        <v>43920.607442129629</v>
      </c>
      <c r="AQ4128" s="1"/>
      <c r="AS4128" t="b">
        <v>0</v>
      </c>
      <c r="AV4128" t="s">
        <v>213</v>
      </c>
      <c r="BB4128" t="s">
        <v>10069</v>
      </c>
      <c r="BD4128" t="b">
        <v>1</v>
      </c>
      <c r="BH4128" t="s">
        <v>2842</v>
      </c>
      <c r="BI4128" t="s">
        <v>155</v>
      </c>
      <c r="BJ4128" t="s">
        <v>384</v>
      </c>
      <c r="BK4128" t="s">
        <v>384</v>
      </c>
      <c r="BL4128" t="s">
        <v>3597</v>
      </c>
      <c r="BN4128" t="s">
        <v>415</v>
      </c>
      <c r="BQ4128" t="s">
        <v>96</v>
      </c>
      <c r="BR4128" t="b">
        <v>0</v>
      </c>
      <c r="BT4128" t="b">
        <v>0</v>
      </c>
      <c r="BW4128" t="s">
        <v>103</v>
      </c>
      <c r="BX4128" t="b">
        <v>0</v>
      </c>
      <c r="BY4128" s="2">
        <v>44376.857581018521</v>
      </c>
      <c r="CB4128" t="b">
        <v>0</v>
      </c>
      <c r="CC4128" t="b">
        <v>1</v>
      </c>
      <c r="CF4128">
        <v>48750</v>
      </c>
      <c r="CH4128">
        <v>48750</v>
      </c>
      <c r="CI4128">
        <v>100</v>
      </c>
      <c r="CJ4128">
        <v>0</v>
      </c>
      <c r="CK4128">
        <f>YEAR(tbl_Opportunity[[#This Row],[Close Date]])</f>
        <v>2020</v>
      </c>
    </row>
    <row r="4129" spans="1:89">
      <c r="A4129" t="s">
        <v>10070</v>
      </c>
      <c r="B4129" t="b">
        <v>0</v>
      </c>
      <c r="D4129" t="b">
        <v>0</v>
      </c>
      <c r="H4129" s="1">
        <v>43920</v>
      </c>
      <c r="I4129" t="b">
        <v>1</v>
      </c>
      <c r="O4129" t="s">
        <v>2842</v>
      </c>
      <c r="P4129" t="b">
        <v>0</v>
      </c>
      <c r="Q4129" s="2">
        <v>43885.593287037038</v>
      </c>
      <c r="R4129" s="1"/>
      <c r="S4129" t="b">
        <v>0</v>
      </c>
      <c r="U4129" s="1"/>
      <c r="V4129" t="b">
        <v>0</v>
      </c>
      <c r="W4129" s="1">
        <v>43831</v>
      </c>
      <c r="X4129">
        <v>1</v>
      </c>
      <c r="Y4129">
        <v>2020</v>
      </c>
      <c r="Z4129" t="s">
        <v>8</v>
      </c>
      <c r="AA4129" t="s">
        <v>8</v>
      </c>
      <c r="AB4129" t="b">
        <v>0</v>
      </c>
      <c r="AC4129" t="b">
        <v>0</v>
      </c>
      <c r="AE4129" t="b">
        <v>1</v>
      </c>
      <c r="AF4129" t="b">
        <v>0</v>
      </c>
      <c r="AG4129" t="b">
        <v>0</v>
      </c>
      <c r="AH4129" t="s">
        <v>1016</v>
      </c>
      <c r="AI4129" t="b">
        <v>0</v>
      </c>
      <c r="AK4129" t="b">
        <v>0</v>
      </c>
      <c r="AL4129" s="1">
        <v>43980</v>
      </c>
      <c r="AM4129" t="s">
        <v>2842</v>
      </c>
      <c r="AN4129" s="2">
        <v>44369.804803240739</v>
      </c>
      <c r="AP4129" s="2">
        <v>43920.60564814815</v>
      </c>
      <c r="AQ4129" s="1"/>
      <c r="AS4129" t="b">
        <v>0</v>
      </c>
      <c r="AV4129" t="s">
        <v>213</v>
      </c>
      <c r="BB4129" t="s">
        <v>10071</v>
      </c>
      <c r="BD4129" t="b">
        <v>1</v>
      </c>
      <c r="BH4129" t="s">
        <v>2842</v>
      </c>
      <c r="BI4129" t="s">
        <v>155</v>
      </c>
      <c r="BJ4129" t="s">
        <v>384</v>
      </c>
      <c r="BK4129" t="s">
        <v>384</v>
      </c>
      <c r="BL4129" t="s">
        <v>3597</v>
      </c>
      <c r="BN4129" t="s">
        <v>415</v>
      </c>
      <c r="BQ4129" t="s">
        <v>96</v>
      </c>
      <c r="BR4129" t="b">
        <v>0</v>
      </c>
      <c r="BT4129" t="b">
        <v>0</v>
      </c>
      <c r="BW4129" t="s">
        <v>103</v>
      </c>
      <c r="BX4129" t="b">
        <v>0</v>
      </c>
      <c r="BY4129" s="2">
        <v>44376.857581018521</v>
      </c>
      <c r="CB4129" t="b">
        <v>0</v>
      </c>
      <c r="CC4129" t="b">
        <v>1</v>
      </c>
      <c r="CF4129">
        <v>48750</v>
      </c>
      <c r="CH4129">
        <v>48750</v>
      </c>
      <c r="CI4129">
        <v>100</v>
      </c>
      <c r="CJ4129">
        <v>0</v>
      </c>
      <c r="CK4129">
        <f>YEAR(tbl_Opportunity[[#This Row],[Close Date]])</f>
        <v>2020</v>
      </c>
    </row>
    <row r="4130" spans="1:89">
      <c r="A4130" t="s">
        <v>10072</v>
      </c>
      <c r="B4130" t="b">
        <v>0</v>
      </c>
      <c r="D4130" t="b">
        <v>0</v>
      </c>
      <c r="H4130" s="1">
        <v>43920</v>
      </c>
      <c r="I4130" t="b">
        <v>1</v>
      </c>
      <c r="O4130" t="s">
        <v>2842</v>
      </c>
      <c r="P4130" t="b">
        <v>0</v>
      </c>
      <c r="Q4130" s="2">
        <v>43885.599849537037</v>
      </c>
      <c r="R4130" s="1"/>
      <c r="S4130" t="b">
        <v>0</v>
      </c>
      <c r="U4130" s="1"/>
      <c r="V4130" t="b">
        <v>0</v>
      </c>
      <c r="W4130" s="1">
        <v>43831</v>
      </c>
      <c r="X4130">
        <v>1</v>
      </c>
      <c r="Y4130">
        <v>2020</v>
      </c>
      <c r="Z4130" t="s">
        <v>8</v>
      </c>
      <c r="AA4130" t="s">
        <v>8</v>
      </c>
      <c r="AB4130" t="b">
        <v>0</v>
      </c>
      <c r="AC4130" t="b">
        <v>0</v>
      </c>
      <c r="AE4130" t="b">
        <v>1</v>
      </c>
      <c r="AF4130" t="b">
        <v>0</v>
      </c>
      <c r="AG4130" t="b">
        <v>0</v>
      </c>
      <c r="AH4130" t="s">
        <v>1016</v>
      </c>
      <c r="AI4130" t="b">
        <v>0</v>
      </c>
      <c r="AK4130" t="b">
        <v>0</v>
      </c>
      <c r="AL4130" s="1">
        <v>43980</v>
      </c>
      <c r="AM4130" t="s">
        <v>2842</v>
      </c>
      <c r="AN4130" s="2">
        <v>44369.840543981481</v>
      </c>
      <c r="AP4130" s="2">
        <v>43920.604988425926</v>
      </c>
      <c r="AQ4130" s="1"/>
      <c r="AS4130" t="b">
        <v>0</v>
      </c>
      <c r="AV4130" t="s">
        <v>213</v>
      </c>
      <c r="BB4130" t="s">
        <v>10073</v>
      </c>
      <c r="BD4130" t="b">
        <v>1</v>
      </c>
      <c r="BH4130" t="s">
        <v>2842</v>
      </c>
      <c r="BI4130" t="s">
        <v>155</v>
      </c>
      <c r="BJ4130" t="s">
        <v>384</v>
      </c>
      <c r="BK4130" t="s">
        <v>384</v>
      </c>
      <c r="BL4130" t="s">
        <v>3597</v>
      </c>
      <c r="BN4130" t="s">
        <v>415</v>
      </c>
      <c r="BQ4130" t="s">
        <v>96</v>
      </c>
      <c r="BR4130" t="b">
        <v>0</v>
      </c>
      <c r="BT4130" t="b">
        <v>0</v>
      </c>
      <c r="BW4130" t="s">
        <v>103</v>
      </c>
      <c r="BX4130" t="b">
        <v>0</v>
      </c>
      <c r="BY4130" s="2">
        <v>44376.857581018521</v>
      </c>
      <c r="CB4130" t="b">
        <v>0</v>
      </c>
      <c r="CC4130" t="b">
        <v>1</v>
      </c>
      <c r="CF4130">
        <v>48750</v>
      </c>
      <c r="CH4130">
        <v>48750</v>
      </c>
      <c r="CI4130">
        <v>100</v>
      </c>
      <c r="CJ4130">
        <v>0</v>
      </c>
      <c r="CK4130">
        <f>YEAR(tbl_Opportunity[[#This Row],[Close Date]])</f>
        <v>2020</v>
      </c>
    </row>
    <row r="4131" spans="1:89">
      <c r="A4131" t="s">
        <v>10074</v>
      </c>
      <c r="B4131" t="b">
        <v>0</v>
      </c>
      <c r="D4131" t="b">
        <v>0</v>
      </c>
      <c r="H4131" s="1">
        <v>43920</v>
      </c>
      <c r="I4131" t="b">
        <v>1</v>
      </c>
      <c r="O4131" t="s">
        <v>2842</v>
      </c>
      <c r="P4131" t="b">
        <v>0</v>
      </c>
      <c r="Q4131" s="2">
        <v>43885.603831018518</v>
      </c>
      <c r="R4131" s="1"/>
      <c r="S4131" t="b">
        <v>0</v>
      </c>
      <c r="U4131" s="1"/>
      <c r="V4131" t="b">
        <v>0</v>
      </c>
      <c r="W4131" s="1">
        <v>43831</v>
      </c>
      <c r="X4131">
        <v>1</v>
      </c>
      <c r="Y4131">
        <v>2020</v>
      </c>
      <c r="Z4131" t="s">
        <v>8</v>
      </c>
      <c r="AA4131" t="s">
        <v>8</v>
      </c>
      <c r="AB4131" t="b">
        <v>0</v>
      </c>
      <c r="AC4131" t="b">
        <v>0</v>
      </c>
      <c r="AE4131" t="b">
        <v>1</v>
      </c>
      <c r="AF4131" t="b">
        <v>0</v>
      </c>
      <c r="AG4131" t="b">
        <v>0</v>
      </c>
      <c r="AH4131" t="s">
        <v>1016</v>
      </c>
      <c r="AI4131" t="b">
        <v>0</v>
      </c>
      <c r="AK4131" t="b">
        <v>0</v>
      </c>
      <c r="AL4131" s="1">
        <v>43980</v>
      </c>
      <c r="AM4131" t="s">
        <v>2842</v>
      </c>
      <c r="AN4131" s="2">
        <v>44369.842395833337</v>
      </c>
      <c r="AP4131" s="2">
        <v>43920.606770833336</v>
      </c>
      <c r="AQ4131" s="1"/>
      <c r="AS4131" t="b">
        <v>0</v>
      </c>
      <c r="AV4131" t="s">
        <v>213</v>
      </c>
      <c r="BB4131" t="s">
        <v>10075</v>
      </c>
      <c r="BD4131" t="b">
        <v>1</v>
      </c>
      <c r="BH4131" t="s">
        <v>2842</v>
      </c>
      <c r="BI4131" t="s">
        <v>155</v>
      </c>
      <c r="BJ4131" t="s">
        <v>384</v>
      </c>
      <c r="BK4131" t="s">
        <v>384</v>
      </c>
      <c r="BL4131" t="s">
        <v>3597</v>
      </c>
      <c r="BN4131" t="s">
        <v>415</v>
      </c>
      <c r="BQ4131" t="s">
        <v>96</v>
      </c>
      <c r="BR4131" t="b">
        <v>0</v>
      </c>
      <c r="BT4131" t="b">
        <v>0</v>
      </c>
      <c r="BW4131" t="s">
        <v>103</v>
      </c>
      <c r="BX4131" t="b">
        <v>0</v>
      </c>
      <c r="BY4131" s="2">
        <v>44376.857581018521</v>
      </c>
      <c r="CB4131" t="b">
        <v>0</v>
      </c>
      <c r="CC4131" t="b">
        <v>1</v>
      </c>
      <c r="CF4131">
        <v>48750</v>
      </c>
      <c r="CH4131">
        <v>48750</v>
      </c>
      <c r="CI4131">
        <v>100</v>
      </c>
      <c r="CJ4131">
        <v>0</v>
      </c>
      <c r="CK4131">
        <f>YEAR(tbl_Opportunity[[#This Row],[Close Date]])</f>
        <v>2020</v>
      </c>
    </row>
    <row r="4132" spans="1:89">
      <c r="A4132" t="s">
        <v>5696</v>
      </c>
      <c r="B4132" t="b">
        <v>0</v>
      </c>
      <c r="D4132" t="b">
        <v>0</v>
      </c>
      <c r="E4132" t="s">
        <v>3741</v>
      </c>
      <c r="H4132" s="1">
        <v>44217</v>
      </c>
      <c r="I4132" t="b">
        <v>1</v>
      </c>
      <c r="L4132" t="s">
        <v>5697</v>
      </c>
      <c r="O4132" t="s">
        <v>99</v>
      </c>
      <c r="P4132" t="b">
        <v>0</v>
      </c>
      <c r="Q4132" s="2">
        <v>44217.672025462962</v>
      </c>
      <c r="R4132" s="1"/>
      <c r="S4132" t="b">
        <v>0</v>
      </c>
      <c r="U4132" s="1"/>
      <c r="V4132" t="b">
        <v>0</v>
      </c>
      <c r="W4132" s="1">
        <v>44197</v>
      </c>
      <c r="X4132">
        <v>1</v>
      </c>
      <c r="Y4132">
        <v>2021</v>
      </c>
      <c r="Z4132" t="s">
        <v>8</v>
      </c>
      <c r="AA4132" t="s">
        <v>8</v>
      </c>
      <c r="AB4132" t="b">
        <v>0</v>
      </c>
      <c r="AC4132" t="b">
        <v>0</v>
      </c>
      <c r="AE4132" t="b">
        <v>1</v>
      </c>
      <c r="AF4132" t="b">
        <v>0</v>
      </c>
      <c r="AG4132" t="b">
        <v>0</v>
      </c>
      <c r="AH4132" t="s">
        <v>4808</v>
      </c>
      <c r="AI4132" t="b">
        <v>0</v>
      </c>
      <c r="AK4132" t="b">
        <v>0</v>
      </c>
      <c r="AL4132" s="1"/>
      <c r="AM4132" t="s">
        <v>162</v>
      </c>
      <c r="AN4132" s="2">
        <v>44297.8278587963</v>
      </c>
      <c r="AP4132" s="2">
        <v>44217.769131944442</v>
      </c>
      <c r="AQ4132" s="1"/>
      <c r="AS4132" t="b">
        <v>0</v>
      </c>
      <c r="AV4132" t="s">
        <v>153</v>
      </c>
      <c r="BB4132" t="s">
        <v>10076</v>
      </c>
      <c r="BD4132" t="b">
        <v>1</v>
      </c>
      <c r="BH4132" t="s">
        <v>99</v>
      </c>
      <c r="BI4132" t="s">
        <v>150</v>
      </c>
      <c r="BK4132" t="s">
        <v>384</v>
      </c>
      <c r="BN4132" t="s">
        <v>415</v>
      </c>
      <c r="BQ4132" t="s">
        <v>96</v>
      </c>
      <c r="BR4132" t="b">
        <v>0</v>
      </c>
      <c r="BT4132" t="b">
        <v>0</v>
      </c>
      <c r="BW4132" t="s">
        <v>103</v>
      </c>
      <c r="BX4132" t="b">
        <v>0</v>
      </c>
      <c r="BY4132" s="2">
        <v>44376.857581018521</v>
      </c>
      <c r="CB4132" t="b">
        <v>0</v>
      </c>
      <c r="CC4132" t="b">
        <v>1</v>
      </c>
      <c r="CF4132">
        <v>160.91</v>
      </c>
      <c r="CH4132">
        <v>160.91</v>
      </c>
      <c r="CI4132">
        <v>100</v>
      </c>
      <c r="CJ4132">
        <v>0</v>
      </c>
      <c r="CK4132">
        <f>YEAR(tbl_Opportunity[[#This Row],[Close Date]])</f>
        <v>2021</v>
      </c>
    </row>
    <row r="4133" spans="1:89">
      <c r="A4133" t="s">
        <v>5696</v>
      </c>
      <c r="B4133" t="b">
        <v>0</v>
      </c>
      <c r="D4133" t="b">
        <v>0</v>
      </c>
      <c r="E4133" t="s">
        <v>3741</v>
      </c>
      <c r="H4133" s="1">
        <v>44229</v>
      </c>
      <c r="I4133" t="b">
        <v>1</v>
      </c>
      <c r="O4133" t="s">
        <v>99</v>
      </c>
      <c r="P4133" t="b">
        <v>0</v>
      </c>
      <c r="Q4133" s="2">
        <v>44229.908472222225</v>
      </c>
      <c r="R4133" s="1"/>
      <c r="S4133" t="b">
        <v>0</v>
      </c>
      <c r="U4133" s="1"/>
      <c r="V4133" t="b">
        <v>0</v>
      </c>
      <c r="W4133" s="1">
        <v>44197</v>
      </c>
      <c r="X4133">
        <v>1</v>
      </c>
      <c r="Y4133">
        <v>2021</v>
      </c>
      <c r="Z4133" t="s">
        <v>8</v>
      </c>
      <c r="AA4133" t="s">
        <v>8</v>
      </c>
      <c r="AB4133" t="b">
        <v>0</v>
      </c>
      <c r="AC4133" t="b">
        <v>0</v>
      </c>
      <c r="AE4133" t="b">
        <v>1</v>
      </c>
      <c r="AF4133" t="b">
        <v>0</v>
      </c>
      <c r="AG4133" t="b">
        <v>0</v>
      </c>
      <c r="AH4133" t="s">
        <v>4808</v>
      </c>
      <c r="AI4133" t="b">
        <v>0</v>
      </c>
      <c r="AK4133" t="b">
        <v>0</v>
      </c>
      <c r="AL4133" s="1">
        <v>44229</v>
      </c>
      <c r="AM4133" t="s">
        <v>162</v>
      </c>
      <c r="AN4133" s="2">
        <v>44297.8278587963</v>
      </c>
      <c r="AP4133" s="2">
        <v>44229.924988425926</v>
      </c>
      <c r="AQ4133" s="1"/>
      <c r="AS4133" t="b">
        <v>0</v>
      </c>
      <c r="AV4133" t="s">
        <v>153</v>
      </c>
      <c r="BB4133" t="s">
        <v>10077</v>
      </c>
      <c r="BD4133" t="b">
        <v>1</v>
      </c>
      <c r="BH4133" t="s">
        <v>99</v>
      </c>
      <c r="BI4133" t="s">
        <v>150</v>
      </c>
      <c r="BK4133" t="s">
        <v>384</v>
      </c>
      <c r="BN4133" t="s">
        <v>415</v>
      </c>
      <c r="BQ4133" t="s">
        <v>96</v>
      </c>
      <c r="BR4133" t="b">
        <v>0</v>
      </c>
      <c r="BT4133" t="b">
        <v>0</v>
      </c>
      <c r="BW4133" t="s">
        <v>103</v>
      </c>
      <c r="BX4133" t="b">
        <v>0</v>
      </c>
      <c r="BY4133" s="2">
        <v>44376.857581018521</v>
      </c>
      <c r="CB4133" t="b">
        <v>0</v>
      </c>
      <c r="CC4133" t="b">
        <v>1</v>
      </c>
      <c r="CF4133">
        <v>615.80999999999995</v>
      </c>
      <c r="CH4133">
        <v>615.80999999999995</v>
      </c>
      <c r="CI4133">
        <v>100</v>
      </c>
      <c r="CJ4133">
        <v>0</v>
      </c>
      <c r="CK4133">
        <f>YEAR(tbl_Opportunity[[#This Row],[Close Date]])</f>
        <v>2021</v>
      </c>
    </row>
    <row r="4134" spans="1:89">
      <c r="A4134" t="s">
        <v>10078</v>
      </c>
      <c r="B4134" t="b">
        <v>0</v>
      </c>
      <c r="D4134" t="b">
        <v>0</v>
      </c>
      <c r="E4134" t="s">
        <v>3510</v>
      </c>
      <c r="H4134" s="1">
        <v>44284</v>
      </c>
      <c r="I4134" t="b">
        <v>1</v>
      </c>
      <c r="L4134" t="s">
        <v>10079</v>
      </c>
      <c r="O4134" t="s">
        <v>99</v>
      </c>
      <c r="P4134" t="b">
        <v>0</v>
      </c>
      <c r="Q4134" s="2">
        <v>44238.643842592595</v>
      </c>
      <c r="R4134" s="1"/>
      <c r="S4134" t="b">
        <v>0</v>
      </c>
      <c r="U4134" s="1"/>
      <c r="V4134" t="b">
        <v>0</v>
      </c>
      <c r="W4134" s="1">
        <v>44197</v>
      </c>
      <c r="X4134">
        <v>1</v>
      </c>
      <c r="Y4134">
        <v>2021</v>
      </c>
      <c r="Z4134" t="s">
        <v>8</v>
      </c>
      <c r="AA4134" t="s">
        <v>8</v>
      </c>
      <c r="AB4134" t="b">
        <v>0</v>
      </c>
      <c r="AC4134" t="b">
        <v>0</v>
      </c>
      <c r="AE4134" t="b">
        <v>1</v>
      </c>
      <c r="AF4134" t="b">
        <v>0</v>
      </c>
      <c r="AG4134" t="b">
        <v>0</v>
      </c>
      <c r="AH4134" t="s">
        <v>4808</v>
      </c>
      <c r="AI4134" t="b">
        <v>0</v>
      </c>
      <c r="AK4134" t="b">
        <v>0</v>
      </c>
      <c r="AL4134" s="1">
        <v>44284</v>
      </c>
      <c r="AM4134" t="s">
        <v>99</v>
      </c>
      <c r="AN4134" s="2">
        <v>44306.554131944446</v>
      </c>
      <c r="AP4134" s="2">
        <v>44284.759953703702</v>
      </c>
      <c r="AQ4134" s="1"/>
      <c r="AS4134" t="b">
        <v>0</v>
      </c>
      <c r="AV4134" t="s">
        <v>153</v>
      </c>
      <c r="BB4134" t="s">
        <v>10080</v>
      </c>
      <c r="BD4134" t="b">
        <v>1</v>
      </c>
      <c r="BH4134" t="s">
        <v>99</v>
      </c>
      <c r="BI4134" t="s">
        <v>150</v>
      </c>
      <c r="BK4134" t="s">
        <v>384</v>
      </c>
      <c r="BN4134" t="s">
        <v>415</v>
      </c>
      <c r="BQ4134" t="s">
        <v>96</v>
      </c>
      <c r="BR4134" t="b">
        <v>0</v>
      </c>
      <c r="BT4134" t="b">
        <v>0</v>
      </c>
      <c r="BW4134" t="s">
        <v>103</v>
      </c>
      <c r="BX4134" t="b">
        <v>0</v>
      </c>
      <c r="BY4134" s="2">
        <v>44376.857581018521</v>
      </c>
      <c r="CB4134" t="b">
        <v>0</v>
      </c>
      <c r="CC4134" t="b">
        <v>1</v>
      </c>
      <c r="CF4134">
        <v>32175</v>
      </c>
      <c r="CH4134">
        <v>32175</v>
      </c>
      <c r="CI4134">
        <v>100</v>
      </c>
      <c r="CJ4134">
        <v>0</v>
      </c>
      <c r="CK4134">
        <f>YEAR(tbl_Opportunity[[#This Row],[Close Date]])</f>
        <v>2021</v>
      </c>
    </row>
    <row r="4135" spans="1:89">
      <c r="A4135" t="s">
        <v>3722</v>
      </c>
      <c r="B4135" t="b">
        <v>0</v>
      </c>
      <c r="D4135" t="b">
        <v>0</v>
      </c>
      <c r="H4135" s="1">
        <v>44280</v>
      </c>
      <c r="I4135" t="b">
        <v>1</v>
      </c>
      <c r="L4135" t="s">
        <v>10081</v>
      </c>
      <c r="O4135" t="s">
        <v>99</v>
      </c>
      <c r="P4135" t="b">
        <v>0</v>
      </c>
      <c r="Q4135" s="2">
        <v>44251.676249999997</v>
      </c>
      <c r="R4135" s="1"/>
      <c r="S4135" t="b">
        <v>0</v>
      </c>
      <c r="U4135" s="1"/>
      <c r="V4135" t="b">
        <v>0</v>
      </c>
      <c r="W4135" s="1">
        <v>44197</v>
      </c>
      <c r="X4135">
        <v>1</v>
      </c>
      <c r="Y4135">
        <v>2021</v>
      </c>
      <c r="Z4135" t="s">
        <v>8</v>
      </c>
      <c r="AA4135" t="s">
        <v>8</v>
      </c>
      <c r="AB4135" t="b">
        <v>0</v>
      </c>
      <c r="AC4135" t="b">
        <v>0</v>
      </c>
      <c r="AE4135" t="b">
        <v>1</v>
      </c>
      <c r="AF4135" t="b">
        <v>0</v>
      </c>
      <c r="AG4135" t="b">
        <v>0</v>
      </c>
      <c r="AH4135" t="s">
        <v>4808</v>
      </c>
      <c r="AI4135" t="b">
        <v>0</v>
      </c>
      <c r="AK4135" t="b">
        <v>0</v>
      </c>
      <c r="AL4135" s="1">
        <v>44277</v>
      </c>
      <c r="AM4135" t="s">
        <v>99</v>
      </c>
      <c r="AN4135" s="2">
        <v>44298.568287037036</v>
      </c>
      <c r="AP4135" s="2">
        <v>44280.743680555555</v>
      </c>
      <c r="AQ4135" s="1"/>
      <c r="AS4135" t="b">
        <v>0</v>
      </c>
      <c r="AV4135" t="s">
        <v>213</v>
      </c>
      <c r="BB4135" t="s">
        <v>10082</v>
      </c>
      <c r="BD4135" t="b">
        <v>1</v>
      </c>
      <c r="BH4135" t="s">
        <v>99</v>
      </c>
      <c r="BI4135" t="s">
        <v>150</v>
      </c>
      <c r="BK4135" t="s">
        <v>384</v>
      </c>
      <c r="BN4135" t="s">
        <v>415</v>
      </c>
      <c r="BQ4135" t="s">
        <v>96</v>
      </c>
      <c r="BR4135" t="b">
        <v>0</v>
      </c>
      <c r="BT4135" t="b">
        <v>0</v>
      </c>
      <c r="BW4135" t="s">
        <v>103</v>
      </c>
      <c r="BX4135" t="b">
        <v>0</v>
      </c>
      <c r="BY4135" s="2">
        <v>44376.857581018521</v>
      </c>
      <c r="CB4135" t="b">
        <v>0</v>
      </c>
      <c r="CC4135" t="b">
        <v>1</v>
      </c>
      <c r="CF4135">
        <v>796</v>
      </c>
      <c r="CH4135">
        <v>796</v>
      </c>
      <c r="CI4135">
        <v>100</v>
      </c>
      <c r="CJ4135">
        <v>0</v>
      </c>
      <c r="CK4135">
        <f>YEAR(tbl_Opportunity[[#This Row],[Close Date]])</f>
        <v>2021</v>
      </c>
    </row>
    <row r="4136" spans="1:89">
      <c r="A4136" t="s">
        <v>10083</v>
      </c>
      <c r="B4136" t="b">
        <v>0</v>
      </c>
      <c r="D4136" t="b">
        <v>0</v>
      </c>
      <c r="H4136" s="1">
        <v>44279</v>
      </c>
      <c r="I4136" t="b">
        <v>1</v>
      </c>
      <c r="L4136" t="s">
        <v>10084</v>
      </c>
      <c r="O4136" t="s">
        <v>99</v>
      </c>
      <c r="P4136" t="b">
        <v>0</v>
      </c>
      <c r="Q4136" s="2">
        <v>44266.870081018518</v>
      </c>
      <c r="R4136" s="1"/>
      <c r="S4136" t="b">
        <v>0</v>
      </c>
      <c r="U4136" s="1"/>
      <c r="V4136" t="b">
        <v>0</v>
      </c>
      <c r="W4136" s="1">
        <v>44197</v>
      </c>
      <c r="X4136">
        <v>1</v>
      </c>
      <c r="Y4136">
        <v>2021</v>
      </c>
      <c r="Z4136" t="s">
        <v>8</v>
      </c>
      <c r="AA4136" t="s">
        <v>8</v>
      </c>
      <c r="AB4136" t="b">
        <v>0</v>
      </c>
      <c r="AC4136" t="b">
        <v>0</v>
      </c>
      <c r="AE4136" t="b">
        <v>1</v>
      </c>
      <c r="AF4136" t="b">
        <v>0</v>
      </c>
      <c r="AG4136" t="b">
        <v>0</v>
      </c>
      <c r="AH4136" t="s">
        <v>4808</v>
      </c>
      <c r="AI4136" t="b">
        <v>0</v>
      </c>
      <c r="AK4136" t="b">
        <v>0</v>
      </c>
      <c r="AL4136" s="1">
        <v>44279</v>
      </c>
      <c r="AM4136" t="s">
        <v>99</v>
      </c>
      <c r="AN4136" s="2">
        <v>44298.568819444445</v>
      </c>
      <c r="AP4136" s="2">
        <v>44279.579664351855</v>
      </c>
      <c r="AQ4136" s="1"/>
      <c r="AS4136" t="b">
        <v>0</v>
      </c>
      <c r="AV4136" t="s">
        <v>153</v>
      </c>
      <c r="BB4136" t="s">
        <v>10085</v>
      </c>
      <c r="BD4136" t="b">
        <v>1</v>
      </c>
      <c r="BH4136" t="s">
        <v>99</v>
      </c>
      <c r="BI4136" t="s">
        <v>150</v>
      </c>
      <c r="BK4136" t="s">
        <v>384</v>
      </c>
      <c r="BN4136" t="s">
        <v>415</v>
      </c>
      <c r="BQ4136" t="s">
        <v>96</v>
      </c>
      <c r="BR4136" t="b">
        <v>0</v>
      </c>
      <c r="BT4136" t="b">
        <v>0</v>
      </c>
      <c r="BW4136" t="s">
        <v>103</v>
      </c>
      <c r="BX4136" t="b">
        <v>0</v>
      </c>
      <c r="BY4136" s="2">
        <v>44376.857581018521</v>
      </c>
      <c r="CB4136" t="b">
        <v>0</v>
      </c>
      <c r="CC4136" t="b">
        <v>1</v>
      </c>
      <c r="CF4136">
        <v>1492.5</v>
      </c>
      <c r="CH4136">
        <v>1492.5</v>
      </c>
      <c r="CI4136">
        <v>100</v>
      </c>
      <c r="CJ4136">
        <v>0</v>
      </c>
      <c r="CK4136">
        <f>YEAR(tbl_Opportunity[[#This Row],[Close Date]])</f>
        <v>2021</v>
      </c>
    </row>
    <row r="4137" spans="1:89">
      <c r="A4137" t="s">
        <v>10086</v>
      </c>
      <c r="B4137" t="b">
        <v>0</v>
      </c>
      <c r="D4137" t="b">
        <v>0</v>
      </c>
      <c r="H4137" s="1">
        <v>44277</v>
      </c>
      <c r="I4137" t="b">
        <v>1</v>
      </c>
      <c r="L4137" t="s">
        <v>10087</v>
      </c>
      <c r="O4137" t="s">
        <v>99</v>
      </c>
      <c r="P4137" t="b">
        <v>0</v>
      </c>
      <c r="Q4137" s="2">
        <v>44267.822060185186</v>
      </c>
      <c r="R4137" s="1"/>
      <c r="S4137" t="b">
        <v>0</v>
      </c>
      <c r="U4137" s="1"/>
      <c r="V4137" t="b">
        <v>0</v>
      </c>
      <c r="W4137" s="1">
        <v>44197</v>
      </c>
      <c r="X4137">
        <v>1</v>
      </c>
      <c r="Y4137">
        <v>2021</v>
      </c>
      <c r="Z4137" t="s">
        <v>8</v>
      </c>
      <c r="AA4137" t="s">
        <v>8</v>
      </c>
      <c r="AB4137" t="b">
        <v>0</v>
      </c>
      <c r="AC4137" t="b">
        <v>0</v>
      </c>
      <c r="AE4137" t="b">
        <v>1</v>
      </c>
      <c r="AF4137" t="b">
        <v>0</v>
      </c>
      <c r="AG4137" t="b">
        <v>0</v>
      </c>
      <c r="AH4137" t="s">
        <v>4808</v>
      </c>
      <c r="AI4137" t="b">
        <v>0</v>
      </c>
      <c r="AK4137" t="b">
        <v>0</v>
      </c>
      <c r="AL4137" s="1">
        <v>44267</v>
      </c>
      <c r="AM4137" t="s">
        <v>99</v>
      </c>
      <c r="AN4137" s="2">
        <v>44298.569733796299</v>
      </c>
      <c r="AP4137" s="2">
        <v>44277.548541666663</v>
      </c>
      <c r="AQ4137" s="1"/>
      <c r="AS4137" t="b">
        <v>0</v>
      </c>
      <c r="AV4137" t="s">
        <v>153</v>
      </c>
      <c r="BB4137" t="s">
        <v>10088</v>
      </c>
      <c r="BD4137" t="b">
        <v>1</v>
      </c>
      <c r="BH4137" t="s">
        <v>99</v>
      </c>
      <c r="BI4137" t="s">
        <v>150</v>
      </c>
      <c r="BK4137" t="s">
        <v>384</v>
      </c>
      <c r="BN4137" t="s">
        <v>415</v>
      </c>
      <c r="BP4137" t="s">
        <v>10089</v>
      </c>
      <c r="BQ4137" t="s">
        <v>96</v>
      </c>
      <c r="BR4137" t="b">
        <v>0</v>
      </c>
      <c r="BT4137" t="b">
        <v>0</v>
      </c>
      <c r="BW4137" t="s">
        <v>103</v>
      </c>
      <c r="BX4137" t="b">
        <v>0</v>
      </c>
      <c r="BY4137" s="2">
        <v>44376.857581018521</v>
      </c>
      <c r="CB4137" t="b">
        <v>0</v>
      </c>
      <c r="CC4137" t="b">
        <v>1</v>
      </c>
      <c r="CF4137">
        <v>746.25</v>
      </c>
      <c r="CH4137">
        <v>746.25</v>
      </c>
      <c r="CI4137">
        <v>100</v>
      </c>
      <c r="CJ4137">
        <v>0</v>
      </c>
      <c r="CK4137">
        <f>YEAR(tbl_Opportunity[[#This Row],[Close Date]])</f>
        <v>2021</v>
      </c>
    </row>
    <row r="4138" spans="1:89">
      <c r="A4138" t="s">
        <v>2860</v>
      </c>
      <c r="B4138" t="b">
        <v>0</v>
      </c>
      <c r="D4138" t="b">
        <v>0</v>
      </c>
      <c r="H4138" s="1">
        <v>43882</v>
      </c>
      <c r="I4138" t="b">
        <v>1</v>
      </c>
      <c r="L4138" t="s">
        <v>10090</v>
      </c>
      <c r="O4138" t="s">
        <v>99</v>
      </c>
      <c r="P4138" t="b">
        <v>0</v>
      </c>
      <c r="Q4138" s="2">
        <v>43871.864444444444</v>
      </c>
      <c r="R4138" s="1"/>
      <c r="S4138" t="b">
        <v>0</v>
      </c>
      <c r="U4138" s="1"/>
      <c r="V4138" t="b">
        <v>0</v>
      </c>
      <c r="W4138" s="1">
        <v>43831</v>
      </c>
      <c r="X4138">
        <v>1</v>
      </c>
      <c r="Y4138">
        <v>2020</v>
      </c>
      <c r="Z4138" t="s">
        <v>8</v>
      </c>
      <c r="AA4138" t="s">
        <v>8</v>
      </c>
      <c r="AB4138" t="b">
        <v>0</v>
      </c>
      <c r="AC4138" t="b">
        <v>0</v>
      </c>
      <c r="AE4138" t="b">
        <v>1</v>
      </c>
      <c r="AF4138" t="b">
        <v>0</v>
      </c>
      <c r="AG4138" t="b">
        <v>0</v>
      </c>
      <c r="AH4138" t="s">
        <v>4812</v>
      </c>
      <c r="AI4138" t="b">
        <v>0</v>
      </c>
      <c r="AK4138" t="b">
        <v>0</v>
      </c>
      <c r="AL4138" s="1">
        <v>43882</v>
      </c>
      <c r="AM4138" t="s">
        <v>162</v>
      </c>
      <c r="AN4138" s="2">
        <v>44297.838888888888</v>
      </c>
      <c r="AP4138" s="2">
        <v>43882.814282407409</v>
      </c>
      <c r="AQ4138" s="1"/>
      <c r="AS4138" t="b">
        <v>0</v>
      </c>
      <c r="AV4138" t="s">
        <v>213</v>
      </c>
      <c r="BB4138" t="s">
        <v>10091</v>
      </c>
      <c r="BD4138" t="b">
        <v>1</v>
      </c>
      <c r="BH4138" t="s">
        <v>99</v>
      </c>
      <c r="BI4138" t="s">
        <v>150</v>
      </c>
      <c r="BJ4138" t="s">
        <v>384</v>
      </c>
      <c r="BK4138" t="s">
        <v>157</v>
      </c>
      <c r="BN4138" t="s">
        <v>415</v>
      </c>
      <c r="BQ4138" t="s">
        <v>96</v>
      </c>
      <c r="BR4138" t="b">
        <v>0</v>
      </c>
      <c r="BT4138" t="b">
        <v>0</v>
      </c>
      <c r="BW4138" t="s">
        <v>103</v>
      </c>
      <c r="BX4138" t="b">
        <v>0</v>
      </c>
      <c r="BY4138" s="2">
        <v>44376.857581018521</v>
      </c>
      <c r="CB4138" t="b">
        <v>0</v>
      </c>
      <c r="CC4138" t="b">
        <v>1</v>
      </c>
      <c r="CF4138">
        <v>1190</v>
      </c>
      <c r="CH4138">
        <v>1190</v>
      </c>
      <c r="CI4138">
        <v>100</v>
      </c>
      <c r="CJ4138">
        <v>0</v>
      </c>
      <c r="CK4138">
        <f>YEAR(tbl_Opportunity[[#This Row],[Close Date]])</f>
        <v>2020</v>
      </c>
    </row>
    <row r="4139" spans="1:89">
      <c r="A4139" t="s">
        <v>10092</v>
      </c>
      <c r="B4139" t="b">
        <v>0</v>
      </c>
      <c r="D4139" t="b">
        <v>0</v>
      </c>
      <c r="H4139" s="1">
        <v>43920</v>
      </c>
      <c r="I4139" t="b">
        <v>1</v>
      </c>
      <c r="O4139" t="s">
        <v>2842</v>
      </c>
      <c r="P4139" t="b">
        <v>0</v>
      </c>
      <c r="Q4139" s="2">
        <v>43871.497199074074</v>
      </c>
      <c r="R4139" s="1"/>
      <c r="S4139" t="b">
        <v>0</v>
      </c>
      <c r="U4139" s="1"/>
      <c r="V4139" t="b">
        <v>0</v>
      </c>
      <c r="W4139" s="1">
        <v>43831</v>
      </c>
      <c r="X4139">
        <v>1</v>
      </c>
      <c r="Y4139">
        <v>2020</v>
      </c>
      <c r="Z4139" t="s">
        <v>8</v>
      </c>
      <c r="AA4139" t="s">
        <v>8</v>
      </c>
      <c r="AB4139" t="b">
        <v>0</v>
      </c>
      <c r="AC4139" t="b">
        <v>0</v>
      </c>
      <c r="AE4139" t="b">
        <v>1</v>
      </c>
      <c r="AF4139" t="b">
        <v>0</v>
      </c>
      <c r="AG4139" t="b">
        <v>0</v>
      </c>
      <c r="AH4139" t="s">
        <v>1016</v>
      </c>
      <c r="AI4139" t="b">
        <v>0</v>
      </c>
      <c r="AK4139" t="b">
        <v>0</v>
      </c>
      <c r="AL4139" s="1"/>
      <c r="AM4139" t="s">
        <v>2842</v>
      </c>
      <c r="AN4139" s="2">
        <v>44369.81821759259</v>
      </c>
      <c r="AP4139" s="2">
        <v>43920.615613425929</v>
      </c>
      <c r="AQ4139" s="1"/>
      <c r="AS4139" t="b">
        <v>0</v>
      </c>
      <c r="AV4139" t="s">
        <v>213</v>
      </c>
      <c r="BB4139" t="s">
        <v>10093</v>
      </c>
      <c r="BD4139" t="b">
        <v>1</v>
      </c>
      <c r="BH4139" t="s">
        <v>2842</v>
      </c>
      <c r="BI4139" t="s">
        <v>155</v>
      </c>
      <c r="BJ4139" t="s">
        <v>384</v>
      </c>
      <c r="BK4139" t="s">
        <v>384</v>
      </c>
      <c r="BL4139" t="s">
        <v>3597</v>
      </c>
      <c r="BN4139" t="s">
        <v>415</v>
      </c>
      <c r="BQ4139" t="s">
        <v>96</v>
      </c>
      <c r="BR4139" t="b">
        <v>0</v>
      </c>
      <c r="BS4139" t="s">
        <v>95</v>
      </c>
      <c r="BT4139" t="b">
        <v>0</v>
      </c>
      <c r="BW4139" t="s">
        <v>103</v>
      </c>
      <c r="BX4139" t="b">
        <v>0</v>
      </c>
      <c r="BY4139" s="2">
        <v>44376.857581018521</v>
      </c>
      <c r="CB4139" t="b">
        <v>0</v>
      </c>
      <c r="CC4139" t="b">
        <v>1</v>
      </c>
      <c r="CF4139">
        <v>48750</v>
      </c>
      <c r="CH4139">
        <v>48750</v>
      </c>
      <c r="CI4139">
        <v>100</v>
      </c>
      <c r="CJ4139">
        <v>0</v>
      </c>
      <c r="CK4139">
        <f>YEAR(tbl_Opportunity[[#This Row],[Close Date]])</f>
        <v>2020</v>
      </c>
    </row>
    <row r="4140" spans="1:89">
      <c r="A4140" t="s">
        <v>7415</v>
      </c>
      <c r="B4140" t="b">
        <v>0</v>
      </c>
      <c r="D4140" t="b">
        <v>0</v>
      </c>
      <c r="E4140" t="s">
        <v>2969</v>
      </c>
      <c r="H4140" s="1">
        <v>44279</v>
      </c>
      <c r="I4140" t="b">
        <v>1</v>
      </c>
      <c r="L4140" t="s">
        <v>7416</v>
      </c>
      <c r="O4140" t="s">
        <v>99</v>
      </c>
      <c r="P4140" t="b">
        <v>0</v>
      </c>
      <c r="Q4140" s="2">
        <v>44279.728368055556</v>
      </c>
      <c r="R4140" s="1"/>
      <c r="S4140" t="b">
        <v>0</v>
      </c>
      <c r="U4140" s="1"/>
      <c r="V4140" t="b">
        <v>0</v>
      </c>
      <c r="W4140" s="1">
        <v>44197</v>
      </c>
      <c r="X4140">
        <v>1</v>
      </c>
      <c r="Y4140">
        <v>2021</v>
      </c>
      <c r="Z4140" t="s">
        <v>8</v>
      </c>
      <c r="AA4140" t="s">
        <v>8</v>
      </c>
      <c r="AB4140" t="b">
        <v>0</v>
      </c>
      <c r="AC4140" t="b">
        <v>0</v>
      </c>
      <c r="AE4140" t="b">
        <v>1</v>
      </c>
      <c r="AF4140" t="b">
        <v>0</v>
      </c>
      <c r="AG4140" t="b">
        <v>0</v>
      </c>
      <c r="AH4140" t="s">
        <v>4808</v>
      </c>
      <c r="AI4140" t="b">
        <v>0</v>
      </c>
      <c r="AK4140" t="b">
        <v>0</v>
      </c>
      <c r="AL4140" s="1">
        <v>44279</v>
      </c>
      <c r="AM4140" t="s">
        <v>99</v>
      </c>
      <c r="AN4140" s="2">
        <v>44298.569155092591</v>
      </c>
      <c r="AP4140" s="2">
        <v>44280.76840277778</v>
      </c>
      <c r="AQ4140" s="1"/>
      <c r="AS4140" t="b">
        <v>0</v>
      </c>
      <c r="AV4140" t="s">
        <v>153</v>
      </c>
      <c r="BB4140" t="s">
        <v>10094</v>
      </c>
      <c r="BD4140" t="b">
        <v>1</v>
      </c>
      <c r="BH4140" t="s">
        <v>99</v>
      </c>
      <c r="BI4140" t="s">
        <v>150</v>
      </c>
      <c r="BK4140" t="s">
        <v>384</v>
      </c>
      <c r="BN4140" t="s">
        <v>415</v>
      </c>
      <c r="BQ4140" t="s">
        <v>96</v>
      </c>
      <c r="BR4140" t="b">
        <v>0</v>
      </c>
      <c r="BS4140" t="s">
        <v>95</v>
      </c>
      <c r="BT4140" t="b">
        <v>0</v>
      </c>
      <c r="BW4140" t="s">
        <v>103</v>
      </c>
      <c r="BX4140" t="b">
        <v>0</v>
      </c>
      <c r="BY4140" s="2">
        <v>44376.857581018521</v>
      </c>
      <c r="CB4140" t="b">
        <v>0</v>
      </c>
      <c r="CC4140" t="b">
        <v>1</v>
      </c>
      <c r="CF4140">
        <v>1990</v>
      </c>
      <c r="CH4140">
        <v>1990</v>
      </c>
      <c r="CI4140">
        <v>100</v>
      </c>
      <c r="CJ4140">
        <v>0</v>
      </c>
      <c r="CK4140">
        <f>YEAR(tbl_Opportunity[[#This Row],[Close Date]])</f>
        <v>2021</v>
      </c>
    </row>
    <row r="4141" spans="1:89">
      <c r="A4141" t="s">
        <v>10095</v>
      </c>
      <c r="B4141" t="b">
        <v>0</v>
      </c>
      <c r="D4141" t="b">
        <v>0</v>
      </c>
      <c r="H4141" s="1">
        <v>44200</v>
      </c>
      <c r="I4141" t="b">
        <v>1</v>
      </c>
      <c r="O4141" t="s">
        <v>2842</v>
      </c>
      <c r="P4141" t="b">
        <v>0</v>
      </c>
      <c r="Q4141" s="2">
        <v>44200.535995370374</v>
      </c>
      <c r="R4141" s="1"/>
      <c r="S4141" t="b">
        <v>0</v>
      </c>
      <c r="U4141" s="1"/>
      <c r="V4141" t="b">
        <v>0</v>
      </c>
      <c r="W4141" s="1">
        <v>44197</v>
      </c>
      <c r="X4141">
        <v>1</v>
      </c>
      <c r="Y4141">
        <v>2021</v>
      </c>
      <c r="Z4141" t="s">
        <v>8</v>
      </c>
      <c r="AA4141" t="s">
        <v>8</v>
      </c>
      <c r="AB4141" t="b">
        <v>0</v>
      </c>
      <c r="AC4141" t="b">
        <v>0</v>
      </c>
      <c r="AE4141" t="b">
        <v>1</v>
      </c>
      <c r="AF4141" t="b">
        <v>0</v>
      </c>
      <c r="AG4141" t="b">
        <v>0</v>
      </c>
      <c r="AH4141" t="s">
        <v>1016</v>
      </c>
      <c r="AI4141" t="b">
        <v>0</v>
      </c>
      <c r="AK4141" t="b">
        <v>0</v>
      </c>
      <c r="AL4141" s="1"/>
      <c r="AM4141" t="s">
        <v>2842</v>
      </c>
      <c r="AN4141" s="2">
        <v>44369.829953703702</v>
      </c>
      <c r="AP4141" s="2">
        <v>44201.638807870368</v>
      </c>
      <c r="AQ4141" s="1"/>
      <c r="AS4141" t="b">
        <v>0</v>
      </c>
      <c r="AV4141" t="s">
        <v>213</v>
      </c>
      <c r="BB4141" t="s">
        <v>10096</v>
      </c>
      <c r="BD4141" t="b">
        <v>1</v>
      </c>
      <c r="BH4141" t="s">
        <v>2842</v>
      </c>
      <c r="BI4141" t="s">
        <v>155</v>
      </c>
      <c r="BK4141" t="s">
        <v>384</v>
      </c>
      <c r="BL4141" t="s">
        <v>3597</v>
      </c>
      <c r="BN4141" t="s">
        <v>415</v>
      </c>
      <c r="BQ4141" t="s">
        <v>96</v>
      </c>
      <c r="BR4141" t="b">
        <v>0</v>
      </c>
      <c r="BS4141" t="s">
        <v>95</v>
      </c>
      <c r="BT4141" t="b">
        <v>0</v>
      </c>
      <c r="BW4141" t="s">
        <v>103</v>
      </c>
      <c r="BX4141" t="b">
        <v>0</v>
      </c>
      <c r="BY4141" s="2">
        <v>44376.857581018521</v>
      </c>
      <c r="CB4141" t="b">
        <v>0</v>
      </c>
      <c r="CC4141" t="b">
        <v>1</v>
      </c>
      <c r="CF4141">
        <v>48750</v>
      </c>
      <c r="CH4141">
        <v>48750</v>
      </c>
      <c r="CI4141">
        <v>100</v>
      </c>
      <c r="CJ4141">
        <v>0</v>
      </c>
      <c r="CK4141">
        <f>YEAR(tbl_Opportunity[[#This Row],[Close Date]])</f>
        <v>2021</v>
      </c>
    </row>
    <row r="4142" spans="1:89">
      <c r="A4142" t="s">
        <v>7022</v>
      </c>
      <c r="B4142" t="b">
        <v>0</v>
      </c>
      <c r="D4142" t="b">
        <v>0</v>
      </c>
      <c r="H4142" s="1">
        <v>43880</v>
      </c>
      <c r="I4142" t="b">
        <v>1</v>
      </c>
      <c r="O4142" t="s">
        <v>114</v>
      </c>
      <c r="P4142" t="b">
        <v>0</v>
      </c>
      <c r="Q4142" s="2">
        <v>43811.111944444441</v>
      </c>
      <c r="R4142" s="1"/>
      <c r="S4142" t="b">
        <v>0</v>
      </c>
      <c r="U4142" s="1"/>
      <c r="V4142" t="b">
        <v>0</v>
      </c>
      <c r="W4142" s="1">
        <v>43831</v>
      </c>
      <c r="X4142">
        <v>1</v>
      </c>
      <c r="Y4142">
        <v>2020</v>
      </c>
      <c r="Z4142" t="s">
        <v>8</v>
      </c>
      <c r="AA4142" t="s">
        <v>8</v>
      </c>
      <c r="AB4142" t="b">
        <v>0</v>
      </c>
      <c r="AC4142" t="b">
        <v>0</v>
      </c>
      <c r="AE4142" t="b">
        <v>1</v>
      </c>
      <c r="AF4142" t="b">
        <v>0</v>
      </c>
      <c r="AG4142" t="b">
        <v>0</v>
      </c>
      <c r="AH4142" t="s">
        <v>1016</v>
      </c>
      <c r="AI4142" t="b">
        <v>0</v>
      </c>
      <c r="AK4142" t="b">
        <v>0</v>
      </c>
      <c r="AL4142" s="1"/>
      <c r="AM4142" t="s">
        <v>162</v>
      </c>
      <c r="AN4142" s="2">
        <v>44297.838888888888</v>
      </c>
      <c r="AP4142" s="2">
        <v>43880.668842592589</v>
      </c>
      <c r="AQ4142" s="1"/>
      <c r="AS4142" t="b">
        <v>0</v>
      </c>
      <c r="AV4142" t="s">
        <v>213</v>
      </c>
      <c r="BB4142" t="s">
        <v>10097</v>
      </c>
      <c r="BD4142" t="b">
        <v>1</v>
      </c>
      <c r="BH4142" t="s">
        <v>114</v>
      </c>
      <c r="BI4142" t="s">
        <v>155</v>
      </c>
      <c r="BK4142" t="s">
        <v>102</v>
      </c>
      <c r="BN4142" t="s">
        <v>415</v>
      </c>
      <c r="BQ4142" t="s">
        <v>96</v>
      </c>
      <c r="BR4142" t="b">
        <v>0</v>
      </c>
      <c r="BS4142" t="s">
        <v>157</v>
      </c>
      <c r="BT4142" t="b">
        <v>0</v>
      </c>
      <c r="BW4142" t="s">
        <v>103</v>
      </c>
      <c r="BX4142" t="b">
        <v>0</v>
      </c>
      <c r="BY4142" s="2">
        <v>44376.857581018521</v>
      </c>
      <c r="CB4142" t="b">
        <v>0</v>
      </c>
      <c r="CC4142" t="b">
        <v>1</v>
      </c>
      <c r="CF4142">
        <v>86909.09</v>
      </c>
      <c r="CH4142">
        <v>86909.09</v>
      </c>
      <c r="CI4142">
        <v>100</v>
      </c>
      <c r="CJ4142">
        <v>0</v>
      </c>
      <c r="CK4142">
        <f>YEAR(tbl_Opportunity[[#This Row],[Close Date]])</f>
        <v>2020</v>
      </c>
    </row>
    <row r="4143" spans="1:89">
      <c r="A4143" t="s">
        <v>7393</v>
      </c>
      <c r="B4143" t="b">
        <v>0</v>
      </c>
      <c r="D4143" t="b">
        <v>0</v>
      </c>
      <c r="H4143" s="1">
        <v>43906</v>
      </c>
      <c r="I4143" t="b">
        <v>1</v>
      </c>
      <c r="O4143" t="s">
        <v>114</v>
      </c>
      <c r="P4143" t="b">
        <v>0</v>
      </c>
      <c r="Q4143" s="2">
        <v>43864.61383101852</v>
      </c>
      <c r="R4143" s="1"/>
      <c r="S4143" t="b">
        <v>0</v>
      </c>
      <c r="U4143" s="1"/>
      <c r="V4143" t="b">
        <v>0</v>
      </c>
      <c r="W4143" s="1">
        <v>43831</v>
      </c>
      <c r="X4143">
        <v>1</v>
      </c>
      <c r="Y4143">
        <v>2020</v>
      </c>
      <c r="Z4143" t="s">
        <v>8</v>
      </c>
      <c r="AA4143" t="s">
        <v>8</v>
      </c>
      <c r="AB4143" t="b">
        <v>0</v>
      </c>
      <c r="AC4143" t="b">
        <v>0</v>
      </c>
      <c r="AE4143" t="b">
        <v>1</v>
      </c>
      <c r="AF4143" t="b">
        <v>0</v>
      </c>
      <c r="AG4143" t="b">
        <v>0</v>
      </c>
      <c r="AH4143" t="s">
        <v>1016</v>
      </c>
      <c r="AI4143" t="b">
        <v>0</v>
      </c>
      <c r="AK4143" t="b">
        <v>0</v>
      </c>
      <c r="AL4143" s="1"/>
      <c r="AM4143" t="s">
        <v>162</v>
      </c>
      <c r="AN4143" s="2">
        <v>44297.838888888888</v>
      </c>
      <c r="AP4143" s="2">
        <v>43906.589768518519</v>
      </c>
      <c r="AQ4143" s="1"/>
      <c r="AS4143" t="b">
        <v>0</v>
      </c>
      <c r="AV4143" t="s">
        <v>213</v>
      </c>
      <c r="BB4143" t="s">
        <v>10098</v>
      </c>
      <c r="BD4143" t="b">
        <v>1</v>
      </c>
      <c r="BH4143" t="s">
        <v>114</v>
      </c>
      <c r="BI4143" t="s">
        <v>155</v>
      </c>
      <c r="BK4143" t="s">
        <v>102</v>
      </c>
      <c r="BN4143" t="s">
        <v>415</v>
      </c>
      <c r="BQ4143" t="s">
        <v>96</v>
      </c>
      <c r="BR4143" t="b">
        <v>0</v>
      </c>
      <c r="BS4143" t="s">
        <v>157</v>
      </c>
      <c r="BT4143" t="b">
        <v>0</v>
      </c>
      <c r="BW4143" t="s">
        <v>103</v>
      </c>
      <c r="BX4143" t="b">
        <v>0</v>
      </c>
      <c r="BY4143" s="2">
        <v>44376.857581018521</v>
      </c>
      <c r="CB4143" t="b">
        <v>0</v>
      </c>
      <c r="CC4143" t="b">
        <v>1</v>
      </c>
      <c r="CF4143">
        <v>49197.75</v>
      </c>
      <c r="CH4143">
        <v>49197.75</v>
      </c>
      <c r="CI4143">
        <v>100</v>
      </c>
      <c r="CJ4143">
        <v>0</v>
      </c>
      <c r="CK4143">
        <f>YEAR(tbl_Opportunity[[#This Row],[Close Date]])</f>
        <v>2020</v>
      </c>
    </row>
    <row r="4144" spans="1:89">
      <c r="A4144" t="s">
        <v>5239</v>
      </c>
      <c r="B4144" t="b">
        <v>0</v>
      </c>
      <c r="D4144" t="b">
        <v>0</v>
      </c>
      <c r="H4144" s="1">
        <v>43896</v>
      </c>
      <c r="I4144" t="b">
        <v>1</v>
      </c>
      <c r="O4144" t="s">
        <v>114</v>
      </c>
      <c r="P4144" t="b">
        <v>0</v>
      </c>
      <c r="Q4144" s="2">
        <v>43879.726840277777</v>
      </c>
      <c r="R4144" s="1"/>
      <c r="S4144" t="b">
        <v>0</v>
      </c>
      <c r="U4144" s="1"/>
      <c r="V4144" t="b">
        <v>0</v>
      </c>
      <c r="W4144" s="1">
        <v>43831</v>
      </c>
      <c r="X4144">
        <v>1</v>
      </c>
      <c r="Y4144">
        <v>2020</v>
      </c>
      <c r="Z4144" t="s">
        <v>8</v>
      </c>
      <c r="AA4144" t="s">
        <v>8</v>
      </c>
      <c r="AB4144" t="b">
        <v>0</v>
      </c>
      <c r="AC4144" t="b">
        <v>0</v>
      </c>
      <c r="AE4144" t="b">
        <v>1</v>
      </c>
      <c r="AF4144" t="b">
        <v>0</v>
      </c>
      <c r="AG4144" t="b">
        <v>0</v>
      </c>
      <c r="AH4144" t="s">
        <v>1016</v>
      </c>
      <c r="AI4144" t="b">
        <v>0</v>
      </c>
      <c r="AK4144" t="b">
        <v>0</v>
      </c>
      <c r="AL4144" s="1">
        <v>43923</v>
      </c>
      <c r="AM4144" t="s">
        <v>99</v>
      </c>
      <c r="AN4144" s="2">
        <v>44186.750833333332</v>
      </c>
      <c r="AP4144" s="2">
        <v>43896.680104166669</v>
      </c>
      <c r="AQ4144" s="1"/>
      <c r="AS4144" t="b">
        <v>0</v>
      </c>
      <c r="AV4144" t="s">
        <v>176</v>
      </c>
      <c r="BB4144" t="s">
        <v>10099</v>
      </c>
      <c r="BD4144" t="b">
        <v>1</v>
      </c>
      <c r="BH4144" t="s">
        <v>114</v>
      </c>
      <c r="BI4144" t="s">
        <v>155</v>
      </c>
      <c r="BJ4144" t="s">
        <v>95</v>
      </c>
      <c r="BK4144" t="s">
        <v>102</v>
      </c>
      <c r="BN4144" t="s">
        <v>415</v>
      </c>
      <c r="BQ4144" t="s">
        <v>96</v>
      </c>
      <c r="BR4144" t="b">
        <v>0</v>
      </c>
      <c r="BS4144" t="s">
        <v>157</v>
      </c>
      <c r="BT4144" t="b">
        <v>0</v>
      </c>
      <c r="BW4144" t="s">
        <v>103</v>
      </c>
      <c r="BX4144" t="b">
        <v>0</v>
      </c>
      <c r="BY4144" s="2">
        <v>44376.857581018521</v>
      </c>
      <c r="CB4144" t="b">
        <v>0</v>
      </c>
      <c r="CC4144" t="b">
        <v>1</v>
      </c>
      <c r="CF4144">
        <v>47423.5</v>
      </c>
      <c r="CH4144">
        <v>47423.5</v>
      </c>
      <c r="CI4144">
        <v>100</v>
      </c>
      <c r="CJ4144">
        <v>0</v>
      </c>
      <c r="CK4144">
        <f>YEAR(tbl_Opportunity[[#This Row],[Close Date]])</f>
        <v>2020</v>
      </c>
    </row>
    <row r="4145" spans="1:89">
      <c r="A4145" t="s">
        <v>132</v>
      </c>
      <c r="B4145" t="b">
        <v>0</v>
      </c>
      <c r="D4145" t="b">
        <v>0</v>
      </c>
      <c r="H4145" s="1">
        <v>42185</v>
      </c>
      <c r="I4145" t="b">
        <v>1</v>
      </c>
      <c r="L4145" t="s">
        <v>10100</v>
      </c>
      <c r="O4145" t="s">
        <v>89</v>
      </c>
      <c r="P4145" t="b">
        <v>0</v>
      </c>
      <c r="Q4145" s="2">
        <v>42152.102766203701</v>
      </c>
      <c r="R4145" s="1"/>
      <c r="S4145" t="b">
        <v>0</v>
      </c>
      <c r="U4145" s="1"/>
      <c r="V4145" t="b">
        <v>0</v>
      </c>
      <c r="W4145" s="1">
        <v>42036</v>
      </c>
      <c r="X4145">
        <v>2</v>
      </c>
      <c r="Y4145">
        <v>2015</v>
      </c>
      <c r="Z4145" t="s">
        <v>8</v>
      </c>
      <c r="AA4145" t="s">
        <v>8</v>
      </c>
      <c r="AB4145" t="b">
        <v>0</v>
      </c>
      <c r="AC4145" t="b">
        <v>0</v>
      </c>
      <c r="AE4145" t="b">
        <v>1</v>
      </c>
      <c r="AF4145" t="b">
        <v>0</v>
      </c>
      <c r="AG4145" t="b">
        <v>0</v>
      </c>
      <c r="AH4145" t="s">
        <v>4915</v>
      </c>
      <c r="AI4145" t="b">
        <v>0</v>
      </c>
      <c r="AK4145" t="b">
        <v>0</v>
      </c>
      <c r="AL4145" s="1"/>
      <c r="AM4145" t="s">
        <v>92</v>
      </c>
      <c r="AN4145" s="2">
        <v>43836.762685185182</v>
      </c>
      <c r="AP4145" s="2">
        <v>43836.762685185182</v>
      </c>
      <c r="AQ4145" s="1"/>
      <c r="AS4145" t="b">
        <v>0</v>
      </c>
      <c r="AV4145" t="s">
        <v>105</v>
      </c>
      <c r="BB4145" t="s">
        <v>10101</v>
      </c>
      <c r="BD4145" t="b">
        <v>1</v>
      </c>
      <c r="BH4145" t="s">
        <v>89</v>
      </c>
      <c r="BI4145" t="s">
        <v>101</v>
      </c>
      <c r="BQ4145" t="s">
        <v>96</v>
      </c>
      <c r="BR4145" t="b">
        <v>0</v>
      </c>
      <c r="BT4145" t="b">
        <v>0</v>
      </c>
      <c r="BW4145" t="s">
        <v>103</v>
      </c>
      <c r="BX4145" t="b">
        <v>0</v>
      </c>
      <c r="BY4145" s="2">
        <v>44376.857581018521</v>
      </c>
      <c r="CB4145" t="b">
        <v>0</v>
      </c>
      <c r="CC4145" t="b">
        <v>1</v>
      </c>
      <c r="CF4145">
        <v>50398</v>
      </c>
      <c r="CH4145">
        <v>50398</v>
      </c>
      <c r="CI4145">
        <v>100</v>
      </c>
      <c r="CJ4145">
        <v>0</v>
      </c>
      <c r="CK4145">
        <f>YEAR(tbl_Opportunity[[#This Row],[Close Date]])</f>
        <v>2015</v>
      </c>
    </row>
    <row r="4146" spans="1:89">
      <c r="A4146" t="s">
        <v>10102</v>
      </c>
      <c r="B4146" t="b">
        <v>0</v>
      </c>
      <c r="D4146" t="b">
        <v>0</v>
      </c>
      <c r="H4146" s="1">
        <v>43263</v>
      </c>
      <c r="I4146" t="b">
        <v>1</v>
      </c>
      <c r="O4146" t="s">
        <v>142</v>
      </c>
      <c r="P4146" t="b">
        <v>0</v>
      </c>
      <c r="Q4146" s="2">
        <v>43263.790613425925</v>
      </c>
      <c r="R4146" s="1"/>
      <c r="S4146" t="b">
        <v>0</v>
      </c>
      <c r="U4146" s="1"/>
      <c r="V4146" t="b">
        <v>0</v>
      </c>
      <c r="W4146" s="1">
        <v>43132</v>
      </c>
      <c r="X4146">
        <v>2</v>
      </c>
      <c r="Y4146">
        <v>2018</v>
      </c>
      <c r="Z4146" t="s">
        <v>8</v>
      </c>
      <c r="AA4146" t="s">
        <v>8</v>
      </c>
      <c r="AB4146" t="b">
        <v>0</v>
      </c>
      <c r="AC4146" t="b">
        <v>0</v>
      </c>
      <c r="AE4146" t="b">
        <v>1</v>
      </c>
      <c r="AF4146" t="b">
        <v>0</v>
      </c>
      <c r="AG4146" t="b">
        <v>0</v>
      </c>
      <c r="AH4146" t="s">
        <v>4808</v>
      </c>
      <c r="AI4146" t="b">
        <v>0</v>
      </c>
      <c r="AK4146" t="b">
        <v>0</v>
      </c>
      <c r="AL4146" s="1"/>
      <c r="AM4146" t="s">
        <v>162</v>
      </c>
      <c r="AN4146" s="2">
        <v>44297.838888888888</v>
      </c>
      <c r="AP4146" s="2">
        <v>43836.762685185182</v>
      </c>
      <c r="AQ4146" s="1"/>
      <c r="AS4146" t="b">
        <v>0</v>
      </c>
      <c r="AV4146" t="s">
        <v>213</v>
      </c>
      <c r="BB4146" t="s">
        <v>10103</v>
      </c>
      <c r="BD4146" t="b">
        <v>1</v>
      </c>
      <c r="BH4146" t="s">
        <v>142</v>
      </c>
      <c r="BI4146" t="s">
        <v>150</v>
      </c>
      <c r="BJ4146" t="s">
        <v>95</v>
      </c>
      <c r="BK4146" t="s">
        <v>95</v>
      </c>
      <c r="BQ4146" t="s">
        <v>96</v>
      </c>
      <c r="BR4146" t="b">
        <v>0</v>
      </c>
      <c r="BT4146" t="b">
        <v>0</v>
      </c>
      <c r="BW4146" t="s">
        <v>103</v>
      </c>
      <c r="BX4146" t="b">
        <v>0</v>
      </c>
      <c r="BY4146" s="2">
        <v>44376.857569444444</v>
      </c>
      <c r="CB4146" t="b">
        <v>0</v>
      </c>
      <c r="CC4146" t="b">
        <v>1</v>
      </c>
      <c r="CF4146">
        <v>58500</v>
      </c>
      <c r="CH4146">
        <v>58500</v>
      </c>
      <c r="CI4146">
        <v>100</v>
      </c>
      <c r="CJ4146">
        <v>0</v>
      </c>
      <c r="CK4146">
        <f>YEAR(tbl_Opportunity[[#This Row],[Close Date]])</f>
        <v>2018</v>
      </c>
    </row>
    <row r="4147" spans="1:89">
      <c r="A4147" t="s">
        <v>187</v>
      </c>
      <c r="B4147" t="b">
        <v>0</v>
      </c>
      <c r="D4147" t="b">
        <v>0</v>
      </c>
      <c r="H4147" s="1">
        <v>43269</v>
      </c>
      <c r="I4147" t="b">
        <v>1</v>
      </c>
      <c r="O4147" t="s">
        <v>142</v>
      </c>
      <c r="P4147" t="b">
        <v>0</v>
      </c>
      <c r="Q4147" s="2">
        <v>43269.823020833333</v>
      </c>
      <c r="R4147" s="1"/>
      <c r="S4147" t="b">
        <v>0</v>
      </c>
      <c r="U4147" s="1"/>
      <c r="V4147" t="b">
        <v>0</v>
      </c>
      <c r="W4147" s="1">
        <v>43132</v>
      </c>
      <c r="X4147">
        <v>2</v>
      </c>
      <c r="Y4147">
        <v>2018</v>
      </c>
      <c r="Z4147" t="s">
        <v>8</v>
      </c>
      <c r="AA4147" t="s">
        <v>8</v>
      </c>
      <c r="AB4147" t="b">
        <v>0</v>
      </c>
      <c r="AC4147" t="b">
        <v>0</v>
      </c>
      <c r="AE4147" t="b">
        <v>1</v>
      </c>
      <c r="AF4147" t="b">
        <v>0</v>
      </c>
      <c r="AG4147" t="b">
        <v>0</v>
      </c>
      <c r="AH4147" t="s">
        <v>4808</v>
      </c>
      <c r="AI4147" t="b">
        <v>0</v>
      </c>
      <c r="AK4147" t="b">
        <v>0</v>
      </c>
      <c r="AL4147" s="1"/>
      <c r="AM4147" t="s">
        <v>162</v>
      </c>
      <c r="AN4147" s="2">
        <v>44297.838888888888</v>
      </c>
      <c r="AP4147" s="2">
        <v>43836.762685185182</v>
      </c>
      <c r="AQ4147" s="1"/>
      <c r="AS4147" t="b">
        <v>0</v>
      </c>
      <c r="AV4147" t="s">
        <v>213</v>
      </c>
      <c r="BB4147" t="s">
        <v>10104</v>
      </c>
      <c r="BD4147" t="b">
        <v>1</v>
      </c>
      <c r="BH4147" t="s">
        <v>142</v>
      </c>
      <c r="BI4147" t="s">
        <v>150</v>
      </c>
      <c r="BJ4147" t="s">
        <v>95</v>
      </c>
      <c r="BK4147" t="s">
        <v>95</v>
      </c>
      <c r="BQ4147" t="s">
        <v>96</v>
      </c>
      <c r="BR4147" t="b">
        <v>0</v>
      </c>
      <c r="BT4147" t="b">
        <v>0</v>
      </c>
      <c r="BW4147" t="s">
        <v>103</v>
      </c>
      <c r="BX4147" t="b">
        <v>0</v>
      </c>
      <c r="BY4147" s="2">
        <v>44376.857569444444</v>
      </c>
      <c r="CB4147" t="b">
        <v>0</v>
      </c>
      <c r="CC4147" t="b">
        <v>1</v>
      </c>
      <c r="CF4147">
        <v>12750</v>
      </c>
      <c r="CH4147">
        <v>12750</v>
      </c>
      <c r="CI4147">
        <v>100</v>
      </c>
      <c r="CJ4147">
        <v>0</v>
      </c>
      <c r="CK4147">
        <f>YEAR(tbl_Opportunity[[#This Row],[Close Date]])</f>
        <v>2018</v>
      </c>
    </row>
    <row r="4148" spans="1:89">
      <c r="A4148" t="s">
        <v>3569</v>
      </c>
      <c r="B4148" t="b">
        <v>0</v>
      </c>
      <c r="D4148" t="b">
        <v>0</v>
      </c>
      <c r="E4148" t="s">
        <v>10105</v>
      </c>
      <c r="H4148" s="1">
        <v>43602</v>
      </c>
      <c r="I4148" t="b">
        <v>1</v>
      </c>
      <c r="L4148" t="s">
        <v>10106</v>
      </c>
      <c r="O4148" t="s">
        <v>99</v>
      </c>
      <c r="P4148" t="b">
        <v>0</v>
      </c>
      <c r="Q4148" s="2">
        <v>43517.635752314818</v>
      </c>
      <c r="R4148" s="1"/>
      <c r="S4148" t="b">
        <v>0</v>
      </c>
      <c r="U4148" s="1"/>
      <c r="V4148" t="b">
        <v>0</v>
      </c>
      <c r="W4148" s="1">
        <v>43497</v>
      </c>
      <c r="X4148">
        <v>2</v>
      </c>
      <c r="Y4148">
        <v>2019</v>
      </c>
      <c r="Z4148" t="s">
        <v>8</v>
      </c>
      <c r="AA4148" t="s">
        <v>8</v>
      </c>
      <c r="AB4148" t="b">
        <v>0</v>
      </c>
      <c r="AC4148" t="b">
        <v>0</v>
      </c>
      <c r="AE4148" t="b">
        <v>1</v>
      </c>
      <c r="AF4148" t="b">
        <v>0</v>
      </c>
      <c r="AG4148" t="b">
        <v>0</v>
      </c>
      <c r="AH4148" t="s">
        <v>4808</v>
      </c>
      <c r="AI4148" t="b">
        <v>0</v>
      </c>
      <c r="AK4148" t="b">
        <v>0</v>
      </c>
      <c r="AL4148" s="1">
        <v>43602</v>
      </c>
      <c r="AM4148" t="s">
        <v>162</v>
      </c>
      <c r="AN4148" s="2">
        <v>44297.8278587963</v>
      </c>
      <c r="AP4148" s="2">
        <v>43836.762685185182</v>
      </c>
      <c r="AQ4148" s="1"/>
      <c r="AS4148" t="b">
        <v>0</v>
      </c>
      <c r="AV4148" t="s">
        <v>153</v>
      </c>
      <c r="BB4148" t="s">
        <v>10107</v>
      </c>
      <c r="BD4148" t="b">
        <v>1</v>
      </c>
      <c r="BH4148" t="s">
        <v>99</v>
      </c>
      <c r="BI4148" t="s">
        <v>150</v>
      </c>
      <c r="BK4148" t="s">
        <v>95</v>
      </c>
      <c r="BQ4148" t="s">
        <v>96</v>
      </c>
      <c r="BR4148" t="b">
        <v>0</v>
      </c>
      <c r="BT4148" t="b">
        <v>0</v>
      </c>
      <c r="BW4148" t="s">
        <v>103</v>
      </c>
      <c r="BX4148" t="b">
        <v>0</v>
      </c>
      <c r="BY4148" s="2">
        <v>44376.857569444444</v>
      </c>
      <c r="CB4148" t="b">
        <v>0</v>
      </c>
      <c r="CC4148" t="b">
        <v>1</v>
      </c>
      <c r="CF4148">
        <v>6500</v>
      </c>
      <c r="CH4148">
        <v>6500</v>
      </c>
      <c r="CI4148">
        <v>100</v>
      </c>
      <c r="CJ4148">
        <v>0</v>
      </c>
      <c r="CK4148">
        <f>YEAR(tbl_Opportunity[[#This Row],[Close Date]])</f>
        <v>2019</v>
      </c>
    </row>
    <row r="4149" spans="1:89">
      <c r="A4149" t="s">
        <v>10108</v>
      </c>
      <c r="B4149" t="b">
        <v>0</v>
      </c>
      <c r="D4149" t="b">
        <v>0</v>
      </c>
      <c r="H4149" s="1">
        <v>43563</v>
      </c>
      <c r="I4149" t="b">
        <v>1</v>
      </c>
      <c r="O4149" t="s">
        <v>99</v>
      </c>
      <c r="P4149" t="b">
        <v>0</v>
      </c>
      <c r="Q4149" s="2">
        <v>43481.880798611113</v>
      </c>
      <c r="R4149" s="1"/>
      <c r="S4149" t="b">
        <v>0</v>
      </c>
      <c r="U4149" s="1"/>
      <c r="V4149" t="b">
        <v>0</v>
      </c>
      <c r="W4149" s="1">
        <v>43497</v>
      </c>
      <c r="X4149">
        <v>2</v>
      </c>
      <c r="Y4149">
        <v>2019</v>
      </c>
      <c r="Z4149" t="s">
        <v>8</v>
      </c>
      <c r="AA4149" t="s">
        <v>8</v>
      </c>
      <c r="AB4149" t="b">
        <v>0</v>
      </c>
      <c r="AC4149" t="b">
        <v>0</v>
      </c>
      <c r="AE4149" t="b">
        <v>1</v>
      </c>
      <c r="AF4149" t="b">
        <v>0</v>
      </c>
      <c r="AG4149" t="b">
        <v>0</v>
      </c>
      <c r="AH4149" t="s">
        <v>4808</v>
      </c>
      <c r="AI4149" t="b">
        <v>0</v>
      </c>
      <c r="AK4149" t="b">
        <v>0</v>
      </c>
      <c r="AL4149" s="1">
        <v>43564</v>
      </c>
      <c r="AM4149" t="s">
        <v>162</v>
      </c>
      <c r="AN4149" s="2">
        <v>44297.838888888888</v>
      </c>
      <c r="AP4149" s="2">
        <v>43836.762685185182</v>
      </c>
      <c r="AQ4149" s="1"/>
      <c r="AS4149" t="b">
        <v>0</v>
      </c>
      <c r="AV4149" t="s">
        <v>213</v>
      </c>
      <c r="BB4149" t="s">
        <v>10109</v>
      </c>
      <c r="BD4149" t="b">
        <v>1</v>
      </c>
      <c r="BH4149" t="s">
        <v>142</v>
      </c>
      <c r="BI4149" t="s">
        <v>150</v>
      </c>
      <c r="BJ4149" t="s">
        <v>95</v>
      </c>
      <c r="BK4149" t="s">
        <v>95</v>
      </c>
      <c r="BQ4149" t="s">
        <v>96</v>
      </c>
      <c r="BR4149" t="b">
        <v>0</v>
      </c>
      <c r="BT4149" t="b">
        <v>0</v>
      </c>
      <c r="BW4149" t="s">
        <v>103</v>
      </c>
      <c r="BX4149" t="b">
        <v>0</v>
      </c>
      <c r="BY4149" s="2">
        <v>44376.857569444444</v>
      </c>
      <c r="CB4149" t="b">
        <v>0</v>
      </c>
      <c r="CC4149" t="b">
        <v>1</v>
      </c>
      <c r="CF4149">
        <v>64708.2</v>
      </c>
      <c r="CH4149">
        <v>64708.2</v>
      </c>
      <c r="CI4149">
        <v>100</v>
      </c>
      <c r="CJ4149">
        <v>0</v>
      </c>
      <c r="CK4149">
        <f>YEAR(tbl_Opportunity[[#This Row],[Close Date]])</f>
        <v>2019</v>
      </c>
    </row>
    <row r="4150" spans="1:89">
      <c r="A4150" t="s">
        <v>9981</v>
      </c>
      <c r="B4150" t="b">
        <v>0</v>
      </c>
      <c r="D4150" t="b">
        <v>0</v>
      </c>
      <c r="H4150" s="1">
        <v>43620</v>
      </c>
      <c r="I4150" t="b">
        <v>1</v>
      </c>
      <c r="L4150" t="s">
        <v>10110</v>
      </c>
      <c r="O4150" t="s">
        <v>99</v>
      </c>
      <c r="P4150" t="b">
        <v>0</v>
      </c>
      <c r="Q4150" s="2">
        <v>43488.660543981481</v>
      </c>
      <c r="R4150" s="1"/>
      <c r="S4150" t="b">
        <v>0</v>
      </c>
      <c r="U4150" s="1"/>
      <c r="V4150" t="b">
        <v>0</v>
      </c>
      <c r="W4150" s="1">
        <v>43497</v>
      </c>
      <c r="X4150">
        <v>2</v>
      </c>
      <c r="Y4150">
        <v>2019</v>
      </c>
      <c r="Z4150" t="s">
        <v>8</v>
      </c>
      <c r="AA4150" t="s">
        <v>8</v>
      </c>
      <c r="AB4150" t="b">
        <v>0</v>
      </c>
      <c r="AC4150" t="b">
        <v>0</v>
      </c>
      <c r="AE4150" t="b">
        <v>1</v>
      </c>
      <c r="AF4150" t="b">
        <v>0</v>
      </c>
      <c r="AG4150" t="b">
        <v>0</v>
      </c>
      <c r="AH4150" t="s">
        <v>4808</v>
      </c>
      <c r="AI4150" t="b">
        <v>0</v>
      </c>
      <c r="AK4150" t="b">
        <v>0</v>
      </c>
      <c r="AL4150" s="1">
        <v>44013</v>
      </c>
      <c r="AM4150" t="s">
        <v>162</v>
      </c>
      <c r="AN4150" s="2">
        <v>44297.828460648147</v>
      </c>
      <c r="AP4150" s="2">
        <v>43836.762685185182</v>
      </c>
      <c r="AQ4150" s="1"/>
      <c r="AS4150" t="b">
        <v>0</v>
      </c>
      <c r="AV4150" t="s">
        <v>153</v>
      </c>
      <c r="BB4150" t="s">
        <v>10111</v>
      </c>
      <c r="BD4150" t="b">
        <v>1</v>
      </c>
      <c r="BH4150" t="s">
        <v>99</v>
      </c>
      <c r="BI4150" t="s">
        <v>150</v>
      </c>
      <c r="BK4150" t="s">
        <v>95</v>
      </c>
      <c r="BQ4150" t="s">
        <v>96</v>
      </c>
      <c r="BR4150" t="b">
        <v>0</v>
      </c>
      <c r="BT4150" t="b">
        <v>0</v>
      </c>
      <c r="BW4150" t="s">
        <v>103</v>
      </c>
      <c r="BX4150" t="b">
        <v>0</v>
      </c>
      <c r="BY4150" s="2">
        <v>44376.857569444444</v>
      </c>
      <c r="CB4150" t="b">
        <v>0</v>
      </c>
      <c r="CC4150" t="b">
        <v>1</v>
      </c>
      <c r="CF4150">
        <v>6500</v>
      </c>
      <c r="CH4150">
        <v>6500</v>
      </c>
      <c r="CI4150">
        <v>100</v>
      </c>
      <c r="CJ4150">
        <v>0</v>
      </c>
      <c r="CK4150">
        <f>YEAR(tbl_Opportunity[[#This Row],[Close Date]])</f>
        <v>2019</v>
      </c>
    </row>
    <row r="4151" spans="1:89">
      <c r="A4151" t="s">
        <v>10112</v>
      </c>
      <c r="B4151" t="b">
        <v>0</v>
      </c>
      <c r="D4151" t="b">
        <v>0</v>
      </c>
      <c r="H4151" s="1">
        <v>43573</v>
      </c>
      <c r="I4151" t="b">
        <v>1</v>
      </c>
      <c r="L4151" t="s">
        <v>10113</v>
      </c>
      <c r="O4151" t="s">
        <v>99</v>
      </c>
      <c r="P4151" t="b">
        <v>0</v>
      </c>
      <c r="Q4151" s="2">
        <v>43573.716666666667</v>
      </c>
      <c r="R4151" s="1"/>
      <c r="S4151" t="b">
        <v>0</v>
      </c>
      <c r="U4151" s="1"/>
      <c r="V4151" t="b">
        <v>0</v>
      </c>
      <c r="W4151" s="1">
        <v>43497</v>
      </c>
      <c r="X4151">
        <v>2</v>
      </c>
      <c r="Y4151">
        <v>2019</v>
      </c>
      <c r="Z4151" t="s">
        <v>8</v>
      </c>
      <c r="AA4151" t="s">
        <v>8</v>
      </c>
      <c r="AB4151" t="b">
        <v>0</v>
      </c>
      <c r="AC4151" t="b">
        <v>0</v>
      </c>
      <c r="AE4151" t="b">
        <v>1</v>
      </c>
      <c r="AF4151" t="b">
        <v>0</v>
      </c>
      <c r="AG4151" t="b">
        <v>0</v>
      </c>
      <c r="AH4151" t="s">
        <v>4808</v>
      </c>
      <c r="AI4151" t="b">
        <v>0</v>
      </c>
      <c r="AK4151" t="b">
        <v>0</v>
      </c>
      <c r="AL4151" s="1">
        <v>43573</v>
      </c>
      <c r="AM4151" t="s">
        <v>162</v>
      </c>
      <c r="AN4151" s="2">
        <v>44297.8278587963</v>
      </c>
      <c r="AP4151" s="2">
        <v>43836.762685185182</v>
      </c>
      <c r="AQ4151" s="1"/>
      <c r="AS4151" t="b">
        <v>0</v>
      </c>
      <c r="AV4151" t="s">
        <v>153</v>
      </c>
      <c r="BB4151" t="s">
        <v>10114</v>
      </c>
      <c r="BD4151" t="b">
        <v>1</v>
      </c>
      <c r="BH4151" t="s">
        <v>99</v>
      </c>
      <c r="BI4151" t="s">
        <v>150</v>
      </c>
      <c r="BK4151" t="s">
        <v>95</v>
      </c>
      <c r="BQ4151" t="s">
        <v>96</v>
      </c>
      <c r="BR4151" t="b">
        <v>0</v>
      </c>
      <c r="BT4151" t="b">
        <v>0</v>
      </c>
      <c r="BW4151" t="s">
        <v>103</v>
      </c>
      <c r="BX4151" t="b">
        <v>0</v>
      </c>
      <c r="BY4151" s="2">
        <v>44376.857569444444</v>
      </c>
      <c r="CB4151" t="b">
        <v>0</v>
      </c>
      <c r="CC4151" t="b">
        <v>1</v>
      </c>
      <c r="CF4151">
        <v>169.15</v>
      </c>
      <c r="CH4151">
        <v>169.15</v>
      </c>
      <c r="CI4151">
        <v>100</v>
      </c>
      <c r="CJ4151">
        <v>0</v>
      </c>
      <c r="CK4151">
        <f>YEAR(tbl_Opportunity[[#This Row],[Close Date]])</f>
        <v>2019</v>
      </c>
    </row>
    <row r="4152" spans="1:89">
      <c r="A4152" t="s">
        <v>132</v>
      </c>
      <c r="B4152" t="b">
        <v>0</v>
      </c>
      <c r="D4152" t="b">
        <v>0</v>
      </c>
      <c r="H4152" s="1">
        <v>43581</v>
      </c>
      <c r="I4152" t="b">
        <v>1</v>
      </c>
      <c r="L4152" t="s">
        <v>10115</v>
      </c>
      <c r="O4152" t="s">
        <v>99</v>
      </c>
      <c r="P4152" t="b">
        <v>0</v>
      </c>
      <c r="Q4152" s="2">
        <v>43581.727905092594</v>
      </c>
      <c r="R4152" s="1"/>
      <c r="S4152" t="b">
        <v>0</v>
      </c>
      <c r="U4152" s="1"/>
      <c r="V4152" t="b">
        <v>0</v>
      </c>
      <c r="W4152" s="1">
        <v>43497</v>
      </c>
      <c r="X4152">
        <v>2</v>
      </c>
      <c r="Y4152">
        <v>2019</v>
      </c>
      <c r="Z4152" t="s">
        <v>8</v>
      </c>
      <c r="AA4152" t="s">
        <v>8</v>
      </c>
      <c r="AB4152" t="b">
        <v>0</v>
      </c>
      <c r="AC4152" t="b">
        <v>0</v>
      </c>
      <c r="AE4152" t="b">
        <v>1</v>
      </c>
      <c r="AF4152" t="b">
        <v>0</v>
      </c>
      <c r="AG4152" t="b">
        <v>0</v>
      </c>
      <c r="AH4152" t="s">
        <v>4863</v>
      </c>
      <c r="AI4152" t="b">
        <v>0</v>
      </c>
      <c r="AK4152" t="b">
        <v>0</v>
      </c>
      <c r="AL4152" s="1">
        <v>43581</v>
      </c>
      <c r="AM4152" t="s">
        <v>162</v>
      </c>
      <c r="AN4152" s="2">
        <v>44297.8278587963</v>
      </c>
      <c r="AP4152" s="2">
        <v>43836.762685185182</v>
      </c>
      <c r="AQ4152" s="1"/>
      <c r="AS4152" t="b">
        <v>0</v>
      </c>
      <c r="AV4152" t="s">
        <v>153</v>
      </c>
      <c r="BB4152" t="s">
        <v>10116</v>
      </c>
      <c r="BD4152" t="b">
        <v>1</v>
      </c>
      <c r="BH4152" t="s">
        <v>99</v>
      </c>
      <c r="BI4152" t="s">
        <v>150</v>
      </c>
      <c r="BJ4152" t="s">
        <v>2848</v>
      </c>
      <c r="BK4152" t="s">
        <v>95</v>
      </c>
      <c r="BQ4152" t="s">
        <v>96</v>
      </c>
      <c r="BR4152" t="b">
        <v>0</v>
      </c>
      <c r="BT4152" t="b">
        <v>0</v>
      </c>
      <c r="BW4152" t="s">
        <v>103</v>
      </c>
      <c r="BX4152" t="b">
        <v>0</v>
      </c>
      <c r="BY4152" s="2">
        <v>44376.857569444444</v>
      </c>
      <c r="CB4152" t="b">
        <v>0</v>
      </c>
      <c r="CC4152" t="b">
        <v>1</v>
      </c>
      <c r="CF4152">
        <v>537.29999999999995</v>
      </c>
      <c r="CH4152">
        <v>537.29999999999995</v>
      </c>
      <c r="CI4152">
        <v>100</v>
      </c>
      <c r="CJ4152">
        <v>0</v>
      </c>
      <c r="CK4152">
        <f>YEAR(tbl_Opportunity[[#This Row],[Close Date]])</f>
        <v>2019</v>
      </c>
    </row>
    <row r="4153" spans="1:89">
      <c r="A4153" t="s">
        <v>10037</v>
      </c>
      <c r="B4153" t="b">
        <v>0</v>
      </c>
      <c r="D4153" t="b">
        <v>0</v>
      </c>
      <c r="H4153" s="1">
        <v>43591</v>
      </c>
      <c r="I4153" t="b">
        <v>1</v>
      </c>
      <c r="L4153" t="s">
        <v>10117</v>
      </c>
      <c r="O4153" t="s">
        <v>99</v>
      </c>
      <c r="P4153" t="b">
        <v>0</v>
      </c>
      <c r="Q4153" s="2">
        <v>43588.664317129631</v>
      </c>
      <c r="R4153" s="1"/>
      <c r="S4153" t="b">
        <v>0</v>
      </c>
      <c r="U4153" s="1"/>
      <c r="V4153" t="b">
        <v>0</v>
      </c>
      <c r="W4153" s="1">
        <v>43497</v>
      </c>
      <c r="X4153">
        <v>2</v>
      </c>
      <c r="Y4153">
        <v>2019</v>
      </c>
      <c r="Z4153" t="s">
        <v>8</v>
      </c>
      <c r="AA4153" t="s">
        <v>8</v>
      </c>
      <c r="AB4153" t="b">
        <v>0</v>
      </c>
      <c r="AC4153" t="b">
        <v>0</v>
      </c>
      <c r="AE4153" t="b">
        <v>1</v>
      </c>
      <c r="AF4153" t="b">
        <v>0</v>
      </c>
      <c r="AG4153" t="b">
        <v>0</v>
      </c>
      <c r="AH4153" t="s">
        <v>4808</v>
      </c>
      <c r="AI4153" t="b">
        <v>0</v>
      </c>
      <c r="AK4153" t="b">
        <v>0</v>
      </c>
      <c r="AL4153" s="1">
        <v>43591</v>
      </c>
      <c r="AM4153" t="s">
        <v>162</v>
      </c>
      <c r="AN4153" s="2">
        <v>44297.838888888888</v>
      </c>
      <c r="AP4153" s="2">
        <v>43836.76290509259</v>
      </c>
      <c r="AQ4153" s="1"/>
      <c r="AS4153" t="b">
        <v>0</v>
      </c>
      <c r="AV4153" t="s">
        <v>213</v>
      </c>
      <c r="BB4153" t="s">
        <v>10118</v>
      </c>
      <c r="BD4153" t="b">
        <v>1</v>
      </c>
      <c r="BH4153" t="s">
        <v>99</v>
      </c>
      <c r="BI4153" t="s">
        <v>150</v>
      </c>
      <c r="BK4153" t="s">
        <v>95</v>
      </c>
      <c r="BQ4153" t="s">
        <v>96</v>
      </c>
      <c r="BR4153" t="b">
        <v>0</v>
      </c>
      <c r="BT4153" t="b">
        <v>0</v>
      </c>
      <c r="BW4153" t="s">
        <v>103</v>
      </c>
      <c r="BX4153" t="b">
        <v>0</v>
      </c>
      <c r="BY4153" s="2">
        <v>44376.857569444444</v>
      </c>
      <c r="CB4153" t="b">
        <v>0</v>
      </c>
      <c r="CC4153" t="b">
        <v>1</v>
      </c>
      <c r="CF4153">
        <v>298.5</v>
      </c>
      <c r="CH4153">
        <v>298.5</v>
      </c>
      <c r="CI4153">
        <v>100</v>
      </c>
      <c r="CJ4153">
        <v>0</v>
      </c>
      <c r="CK4153">
        <f>YEAR(tbl_Opportunity[[#This Row],[Close Date]])</f>
        <v>2019</v>
      </c>
    </row>
    <row r="4154" spans="1:89">
      <c r="A4154" t="s">
        <v>1810</v>
      </c>
      <c r="B4154" t="b">
        <v>0</v>
      </c>
      <c r="D4154" t="b">
        <v>0</v>
      </c>
      <c r="H4154" s="1">
        <v>43592</v>
      </c>
      <c r="I4154" t="b">
        <v>1</v>
      </c>
      <c r="O4154" t="s">
        <v>99</v>
      </c>
      <c r="P4154" t="b">
        <v>0</v>
      </c>
      <c r="Q4154" s="2">
        <v>43592.768877314818</v>
      </c>
      <c r="R4154" s="1"/>
      <c r="S4154" t="b">
        <v>0</v>
      </c>
      <c r="U4154" s="1"/>
      <c r="V4154" t="b">
        <v>0</v>
      </c>
      <c r="W4154" s="1">
        <v>43497</v>
      </c>
      <c r="X4154">
        <v>2</v>
      </c>
      <c r="Y4154">
        <v>2019</v>
      </c>
      <c r="Z4154" t="s">
        <v>8</v>
      </c>
      <c r="AA4154" t="s">
        <v>8</v>
      </c>
      <c r="AB4154" t="b">
        <v>0</v>
      </c>
      <c r="AC4154" t="b">
        <v>0</v>
      </c>
      <c r="AE4154" t="b">
        <v>1</v>
      </c>
      <c r="AF4154" t="b">
        <v>0</v>
      </c>
      <c r="AG4154" t="b">
        <v>0</v>
      </c>
      <c r="AH4154" t="s">
        <v>4808</v>
      </c>
      <c r="AI4154" t="b">
        <v>0</v>
      </c>
      <c r="AK4154" t="b">
        <v>0</v>
      </c>
      <c r="AL4154" s="1"/>
      <c r="AM4154" t="s">
        <v>162</v>
      </c>
      <c r="AN4154" s="2">
        <v>44297.838888888888</v>
      </c>
      <c r="AP4154" s="2">
        <v>43836.762685185182</v>
      </c>
      <c r="AQ4154" s="1"/>
      <c r="AS4154" t="b">
        <v>0</v>
      </c>
      <c r="AV4154" t="s">
        <v>213</v>
      </c>
      <c r="BB4154" t="s">
        <v>10119</v>
      </c>
      <c r="BD4154" t="b">
        <v>1</v>
      </c>
      <c r="BH4154" t="s">
        <v>99</v>
      </c>
      <c r="BI4154" t="s">
        <v>150</v>
      </c>
      <c r="BK4154" t="s">
        <v>95</v>
      </c>
      <c r="BQ4154" t="s">
        <v>96</v>
      </c>
      <c r="BR4154" t="b">
        <v>0</v>
      </c>
      <c r="BT4154" t="b">
        <v>0</v>
      </c>
      <c r="BW4154" t="s">
        <v>103</v>
      </c>
      <c r="BX4154" t="b">
        <v>0</v>
      </c>
      <c r="BY4154" s="2">
        <v>44376.857569444444</v>
      </c>
      <c r="CB4154" t="b">
        <v>0</v>
      </c>
      <c r="CC4154" t="b">
        <v>1</v>
      </c>
      <c r="CF4154">
        <v>1215</v>
      </c>
      <c r="CH4154">
        <v>1215</v>
      </c>
      <c r="CI4154">
        <v>100</v>
      </c>
      <c r="CJ4154">
        <v>0</v>
      </c>
      <c r="CK4154">
        <f>YEAR(tbl_Opportunity[[#This Row],[Close Date]])</f>
        <v>2019</v>
      </c>
    </row>
    <row r="4155" spans="1:89">
      <c r="A4155" t="s">
        <v>3576</v>
      </c>
      <c r="B4155" t="b">
        <v>0</v>
      </c>
      <c r="D4155" t="b">
        <v>0</v>
      </c>
      <c r="E4155" t="s">
        <v>10120</v>
      </c>
      <c r="H4155" s="1">
        <v>44001</v>
      </c>
      <c r="I4155" t="b">
        <v>1</v>
      </c>
      <c r="L4155" t="s">
        <v>10121</v>
      </c>
      <c r="O4155" t="s">
        <v>142</v>
      </c>
      <c r="P4155" t="b">
        <v>0</v>
      </c>
      <c r="Q4155" s="2">
        <v>43348.821562500001</v>
      </c>
      <c r="R4155" s="1"/>
      <c r="S4155" t="b">
        <v>0</v>
      </c>
      <c r="U4155" s="1"/>
      <c r="V4155" t="b">
        <v>0</v>
      </c>
      <c r="W4155" s="1">
        <v>43862</v>
      </c>
      <c r="X4155">
        <v>2</v>
      </c>
      <c r="Y4155">
        <v>2020</v>
      </c>
      <c r="Z4155" t="s">
        <v>8</v>
      </c>
      <c r="AA4155" t="s">
        <v>8</v>
      </c>
      <c r="AB4155" t="b">
        <v>0</v>
      </c>
      <c r="AC4155" t="b">
        <v>0</v>
      </c>
      <c r="AE4155" t="b">
        <v>1</v>
      </c>
      <c r="AF4155" t="b">
        <v>0</v>
      </c>
      <c r="AG4155" t="b">
        <v>0</v>
      </c>
      <c r="AH4155" t="s">
        <v>4808</v>
      </c>
      <c r="AI4155" t="b">
        <v>0</v>
      </c>
      <c r="AK4155" t="b">
        <v>0</v>
      </c>
      <c r="AL4155" s="1">
        <v>44004</v>
      </c>
      <c r="AM4155" t="s">
        <v>162</v>
      </c>
      <c r="AN4155" s="2">
        <v>44302.595810185187</v>
      </c>
      <c r="AP4155" s="2">
        <v>44001.652604166666</v>
      </c>
      <c r="AQ4155" s="1"/>
      <c r="AS4155" t="b">
        <v>0</v>
      </c>
      <c r="AV4155" t="s">
        <v>197</v>
      </c>
      <c r="BB4155" t="s">
        <v>10122</v>
      </c>
      <c r="BD4155" t="b">
        <v>1</v>
      </c>
      <c r="BH4155" t="s">
        <v>142</v>
      </c>
      <c r="BI4155" t="s">
        <v>150</v>
      </c>
      <c r="BJ4155" t="s">
        <v>95</v>
      </c>
      <c r="BK4155" t="s">
        <v>95</v>
      </c>
      <c r="BQ4155" t="s">
        <v>96</v>
      </c>
      <c r="BR4155" t="b">
        <v>0</v>
      </c>
      <c r="BT4155" t="b">
        <v>0</v>
      </c>
      <c r="BW4155" t="s">
        <v>103</v>
      </c>
      <c r="BX4155" t="b">
        <v>0</v>
      </c>
      <c r="BY4155" s="2">
        <v>44376.857569444444</v>
      </c>
      <c r="CB4155" t="b">
        <v>0</v>
      </c>
      <c r="CC4155" t="b">
        <v>1</v>
      </c>
      <c r="CF4155">
        <v>70785</v>
      </c>
      <c r="CH4155">
        <v>70785</v>
      </c>
      <c r="CI4155">
        <v>100</v>
      </c>
      <c r="CJ4155">
        <v>0</v>
      </c>
      <c r="CK4155">
        <f>YEAR(tbl_Opportunity[[#This Row],[Close Date]])</f>
        <v>2020</v>
      </c>
    </row>
    <row r="4156" spans="1:89">
      <c r="A4156" t="s">
        <v>4011</v>
      </c>
      <c r="B4156" t="b">
        <v>0</v>
      </c>
      <c r="D4156" t="b">
        <v>0</v>
      </c>
      <c r="H4156" s="1">
        <v>43928</v>
      </c>
      <c r="I4156" t="b">
        <v>1</v>
      </c>
      <c r="L4156" t="s">
        <v>10123</v>
      </c>
      <c r="O4156" t="s">
        <v>99</v>
      </c>
      <c r="P4156" t="b">
        <v>0</v>
      </c>
      <c r="Q4156" s="2">
        <v>43753.598587962966</v>
      </c>
      <c r="R4156" s="1"/>
      <c r="S4156" t="b">
        <v>0</v>
      </c>
      <c r="U4156" s="1"/>
      <c r="V4156" t="b">
        <v>0</v>
      </c>
      <c r="W4156" s="1">
        <v>43862</v>
      </c>
      <c r="X4156">
        <v>2</v>
      </c>
      <c r="Y4156">
        <v>2020</v>
      </c>
      <c r="Z4156" t="s">
        <v>8</v>
      </c>
      <c r="AA4156" t="s">
        <v>8</v>
      </c>
      <c r="AB4156" t="b">
        <v>0</v>
      </c>
      <c r="AC4156" t="b">
        <v>0</v>
      </c>
      <c r="AE4156" t="b">
        <v>1</v>
      </c>
      <c r="AF4156" t="b">
        <v>0</v>
      </c>
      <c r="AG4156" t="b">
        <v>0</v>
      </c>
      <c r="AH4156" t="s">
        <v>4808</v>
      </c>
      <c r="AI4156" t="b">
        <v>0</v>
      </c>
      <c r="AK4156" t="b">
        <v>0</v>
      </c>
      <c r="AL4156" s="1">
        <v>43929</v>
      </c>
      <c r="AM4156" t="s">
        <v>162</v>
      </c>
      <c r="AN4156" s="2">
        <v>44297.838888888888</v>
      </c>
      <c r="AP4156" s="2">
        <v>44276.888043981482</v>
      </c>
      <c r="AQ4156" s="1"/>
      <c r="AS4156" t="b">
        <v>0</v>
      </c>
      <c r="AV4156" t="s">
        <v>213</v>
      </c>
      <c r="BB4156" t="s">
        <v>10124</v>
      </c>
      <c r="BD4156" t="b">
        <v>1</v>
      </c>
      <c r="BH4156" t="s">
        <v>99</v>
      </c>
      <c r="BI4156" t="s">
        <v>150</v>
      </c>
      <c r="BK4156" t="s">
        <v>95</v>
      </c>
      <c r="BP4156" t="s">
        <v>10125</v>
      </c>
      <c r="BQ4156" t="s">
        <v>96</v>
      </c>
      <c r="BR4156" t="b">
        <v>0</v>
      </c>
      <c r="BT4156" t="b">
        <v>0</v>
      </c>
      <c r="BW4156" t="s">
        <v>103</v>
      </c>
      <c r="BX4156" t="b">
        <v>0</v>
      </c>
      <c r="BY4156" s="2">
        <v>44376.857569444444</v>
      </c>
      <c r="CB4156" t="b">
        <v>0</v>
      </c>
      <c r="CC4156" t="b">
        <v>1</v>
      </c>
      <c r="CF4156">
        <v>6500</v>
      </c>
      <c r="CH4156">
        <v>6500</v>
      </c>
      <c r="CI4156">
        <v>100</v>
      </c>
      <c r="CJ4156">
        <v>0</v>
      </c>
      <c r="CK4156">
        <f>YEAR(tbl_Opportunity[[#This Row],[Close Date]])</f>
        <v>2020</v>
      </c>
    </row>
    <row r="4157" spans="1:89">
      <c r="A4157" t="s">
        <v>5556</v>
      </c>
      <c r="B4157" t="b">
        <v>0</v>
      </c>
      <c r="D4157" t="b">
        <v>0</v>
      </c>
      <c r="H4157" s="1">
        <v>43980</v>
      </c>
      <c r="I4157" t="b">
        <v>1</v>
      </c>
      <c r="L4157" t="s">
        <v>5557</v>
      </c>
      <c r="O4157" t="s">
        <v>387</v>
      </c>
      <c r="P4157" t="b">
        <v>0</v>
      </c>
      <c r="Q4157" s="2">
        <v>43703.994166666664</v>
      </c>
      <c r="R4157" s="1"/>
      <c r="S4157" t="b">
        <v>0</v>
      </c>
      <c r="U4157" s="1"/>
      <c r="V4157" t="b">
        <v>0</v>
      </c>
      <c r="W4157" s="1">
        <v>43862</v>
      </c>
      <c r="X4157">
        <v>2</v>
      </c>
      <c r="Y4157">
        <v>2020</v>
      </c>
      <c r="Z4157" t="s">
        <v>8</v>
      </c>
      <c r="AA4157" t="s">
        <v>8</v>
      </c>
      <c r="AB4157" t="b">
        <v>0</v>
      </c>
      <c r="AC4157" t="b">
        <v>0</v>
      </c>
      <c r="AD4157" t="s">
        <v>413</v>
      </c>
      <c r="AE4157" t="b">
        <v>1</v>
      </c>
      <c r="AF4157" t="b">
        <v>0</v>
      </c>
      <c r="AG4157" t="b">
        <v>0</v>
      </c>
      <c r="AH4157" t="s">
        <v>4808</v>
      </c>
      <c r="AI4157" t="b">
        <v>0</v>
      </c>
      <c r="AK4157" t="b">
        <v>0</v>
      </c>
      <c r="AL4157" s="1">
        <v>43983</v>
      </c>
      <c r="AM4157" t="s">
        <v>99</v>
      </c>
      <c r="AN4157" s="2">
        <v>44205.814502314817</v>
      </c>
      <c r="AP4157" s="2">
        <v>43980.686631944445</v>
      </c>
      <c r="AQ4157" s="1"/>
      <c r="AS4157" t="b">
        <v>0</v>
      </c>
      <c r="AU4157" t="s">
        <v>95</v>
      </c>
      <c r="AV4157" t="s">
        <v>93</v>
      </c>
      <c r="BB4157" t="s">
        <v>10126</v>
      </c>
      <c r="BD4157" t="b">
        <v>1</v>
      </c>
      <c r="BH4157" t="s">
        <v>387</v>
      </c>
      <c r="BI4157" t="s">
        <v>150</v>
      </c>
      <c r="BJ4157" t="s">
        <v>95</v>
      </c>
      <c r="BK4157" t="s">
        <v>95</v>
      </c>
      <c r="BL4157" t="s">
        <v>5557</v>
      </c>
      <c r="BQ4157" t="s">
        <v>96</v>
      </c>
      <c r="BR4157" t="b">
        <v>0</v>
      </c>
      <c r="BT4157" t="b">
        <v>0</v>
      </c>
      <c r="BW4157" t="s">
        <v>103</v>
      </c>
      <c r="BX4157" t="b">
        <v>0</v>
      </c>
      <c r="BY4157" s="2">
        <v>44376.857569444444</v>
      </c>
      <c r="CB4157" t="b">
        <v>0</v>
      </c>
      <c r="CC4157" t="b">
        <v>1</v>
      </c>
      <c r="CF4157">
        <v>61958.22</v>
      </c>
      <c r="CH4157">
        <v>61958.22</v>
      </c>
      <c r="CI4157">
        <v>100</v>
      </c>
      <c r="CJ4157">
        <v>0</v>
      </c>
      <c r="CK4157">
        <f>YEAR(tbl_Opportunity[[#This Row],[Close Date]])</f>
        <v>2020</v>
      </c>
    </row>
    <row r="4158" spans="1:89">
      <c r="A4158" t="s">
        <v>10127</v>
      </c>
      <c r="B4158" t="b">
        <v>0</v>
      </c>
      <c r="D4158" t="b">
        <v>0</v>
      </c>
      <c r="E4158" t="s">
        <v>10128</v>
      </c>
      <c r="H4158" s="1">
        <v>43244</v>
      </c>
      <c r="I4158" t="b">
        <v>1</v>
      </c>
      <c r="L4158" t="s">
        <v>10129</v>
      </c>
      <c r="O4158" t="s">
        <v>142</v>
      </c>
      <c r="P4158" t="b">
        <v>0</v>
      </c>
      <c r="Q4158" s="2">
        <v>42914.794918981483</v>
      </c>
      <c r="R4158" s="1"/>
      <c r="S4158" t="b">
        <v>0</v>
      </c>
      <c r="U4158" s="1"/>
      <c r="V4158" t="b">
        <v>0</v>
      </c>
      <c r="W4158" s="1">
        <v>43132</v>
      </c>
      <c r="X4158">
        <v>2</v>
      </c>
      <c r="Y4158">
        <v>2018</v>
      </c>
      <c r="Z4158" t="s">
        <v>8</v>
      </c>
      <c r="AA4158" t="s">
        <v>8</v>
      </c>
      <c r="AB4158" t="b">
        <v>0</v>
      </c>
      <c r="AC4158" t="b">
        <v>0</v>
      </c>
      <c r="AE4158" t="b">
        <v>1</v>
      </c>
      <c r="AF4158" t="b">
        <v>0</v>
      </c>
      <c r="AG4158" t="b">
        <v>0</v>
      </c>
      <c r="AH4158" t="s">
        <v>4808</v>
      </c>
      <c r="AI4158" t="b">
        <v>0</v>
      </c>
      <c r="AK4158" t="b">
        <v>0</v>
      </c>
      <c r="AL4158" s="1">
        <v>43251</v>
      </c>
      <c r="AM4158" t="s">
        <v>99</v>
      </c>
      <c r="AN4158" s="2">
        <v>44175.885671296295</v>
      </c>
      <c r="AP4158" s="2">
        <v>43836.762627314813</v>
      </c>
      <c r="AQ4158" s="1"/>
      <c r="AS4158" t="b">
        <v>0</v>
      </c>
      <c r="AV4158" t="s">
        <v>176</v>
      </c>
      <c r="BB4158" t="s">
        <v>10130</v>
      </c>
      <c r="BD4158" t="b">
        <v>1</v>
      </c>
      <c r="BH4158" t="s">
        <v>142</v>
      </c>
      <c r="BI4158" t="s">
        <v>150</v>
      </c>
      <c r="BJ4158" t="s">
        <v>95</v>
      </c>
      <c r="BK4158" t="s">
        <v>95</v>
      </c>
      <c r="BQ4158" t="s">
        <v>96</v>
      </c>
      <c r="BR4158" t="b">
        <v>0</v>
      </c>
      <c r="BT4158" t="b">
        <v>0</v>
      </c>
      <c r="BW4158" t="s">
        <v>103</v>
      </c>
      <c r="BX4158" t="b">
        <v>0</v>
      </c>
      <c r="BY4158" s="2">
        <v>44376.857569444444</v>
      </c>
      <c r="CB4158" t="b">
        <v>0</v>
      </c>
      <c r="CC4158" t="b">
        <v>1</v>
      </c>
      <c r="CF4158">
        <v>68750</v>
      </c>
      <c r="CH4158">
        <v>68750</v>
      </c>
      <c r="CI4158">
        <v>100</v>
      </c>
      <c r="CJ4158">
        <v>0</v>
      </c>
      <c r="CK4158">
        <f>YEAR(tbl_Opportunity[[#This Row],[Close Date]])</f>
        <v>2018</v>
      </c>
    </row>
    <row r="4159" spans="1:89">
      <c r="A4159" t="s">
        <v>4053</v>
      </c>
      <c r="B4159" t="b">
        <v>0</v>
      </c>
      <c r="D4159" t="b">
        <v>0</v>
      </c>
      <c r="E4159" t="s">
        <v>3054</v>
      </c>
      <c r="H4159" s="1">
        <v>43222</v>
      </c>
      <c r="I4159" t="b">
        <v>1</v>
      </c>
      <c r="L4159" t="s">
        <v>2680</v>
      </c>
      <c r="O4159" t="s">
        <v>99</v>
      </c>
      <c r="P4159" t="b">
        <v>0</v>
      </c>
      <c r="Q4159" s="2">
        <v>43209.826504629629</v>
      </c>
      <c r="R4159" s="1"/>
      <c r="S4159" t="b">
        <v>0</v>
      </c>
      <c r="U4159" s="1"/>
      <c r="V4159" t="b">
        <v>0</v>
      </c>
      <c r="W4159" s="1">
        <v>43132</v>
      </c>
      <c r="X4159">
        <v>2</v>
      </c>
      <c r="Y4159">
        <v>2018</v>
      </c>
      <c r="Z4159" t="s">
        <v>8</v>
      </c>
      <c r="AA4159" t="s">
        <v>8</v>
      </c>
      <c r="AB4159" t="b">
        <v>0</v>
      </c>
      <c r="AC4159" t="b">
        <v>0</v>
      </c>
      <c r="AE4159" t="b">
        <v>1</v>
      </c>
      <c r="AF4159" t="b">
        <v>0</v>
      </c>
      <c r="AG4159" t="b">
        <v>0</v>
      </c>
      <c r="AH4159" t="s">
        <v>4915</v>
      </c>
      <c r="AI4159" t="b">
        <v>0</v>
      </c>
      <c r="AK4159" t="b">
        <v>0</v>
      </c>
      <c r="AL4159" s="1">
        <v>43221</v>
      </c>
      <c r="AM4159" t="s">
        <v>162</v>
      </c>
      <c r="AN4159" s="2">
        <v>44297.838888888888</v>
      </c>
      <c r="AP4159" s="2">
        <v>43836.762685185182</v>
      </c>
      <c r="AQ4159" s="1"/>
      <c r="AS4159" t="b">
        <v>0</v>
      </c>
      <c r="AV4159" t="s">
        <v>213</v>
      </c>
      <c r="BB4159" t="s">
        <v>10131</v>
      </c>
      <c r="BD4159" t="b">
        <v>1</v>
      </c>
      <c r="BH4159" t="s">
        <v>99</v>
      </c>
      <c r="BI4159" t="s">
        <v>150</v>
      </c>
      <c r="BJ4159" t="s">
        <v>336</v>
      </c>
      <c r="BK4159" t="s">
        <v>95</v>
      </c>
      <c r="BQ4159" t="s">
        <v>96</v>
      </c>
      <c r="BR4159" t="b">
        <v>0</v>
      </c>
      <c r="BT4159" t="b">
        <v>0</v>
      </c>
      <c r="BW4159" t="s">
        <v>103</v>
      </c>
      <c r="BX4159" t="b">
        <v>0</v>
      </c>
      <c r="BY4159" s="2">
        <v>44376.857569444444</v>
      </c>
      <c r="CB4159" t="b">
        <v>0</v>
      </c>
      <c r="CC4159" t="b">
        <v>1</v>
      </c>
      <c r="CF4159">
        <v>98296</v>
      </c>
      <c r="CH4159">
        <v>98296</v>
      </c>
      <c r="CI4159">
        <v>100</v>
      </c>
      <c r="CJ4159">
        <v>0</v>
      </c>
      <c r="CK4159">
        <f>YEAR(tbl_Opportunity[[#This Row],[Close Date]])</f>
        <v>2018</v>
      </c>
    </row>
    <row r="4160" spans="1:89">
      <c r="A4160" t="s">
        <v>7415</v>
      </c>
      <c r="B4160" t="b">
        <v>0</v>
      </c>
      <c r="D4160" t="b">
        <v>0</v>
      </c>
      <c r="H4160" s="1">
        <v>43217</v>
      </c>
      <c r="I4160" t="b">
        <v>1</v>
      </c>
      <c r="L4160" t="s">
        <v>7652</v>
      </c>
      <c r="O4160" t="s">
        <v>142</v>
      </c>
      <c r="P4160" t="b">
        <v>0</v>
      </c>
      <c r="Q4160" s="2">
        <v>43143.771168981482</v>
      </c>
      <c r="R4160" s="1"/>
      <c r="S4160" t="b">
        <v>0</v>
      </c>
      <c r="U4160" s="1"/>
      <c r="V4160" t="b">
        <v>0</v>
      </c>
      <c r="W4160" s="1">
        <v>43132</v>
      </c>
      <c r="X4160">
        <v>2</v>
      </c>
      <c r="Y4160">
        <v>2018</v>
      </c>
      <c r="Z4160" t="s">
        <v>8</v>
      </c>
      <c r="AA4160" t="s">
        <v>8</v>
      </c>
      <c r="AB4160" t="b">
        <v>0</v>
      </c>
      <c r="AC4160" t="b">
        <v>0</v>
      </c>
      <c r="AE4160" t="b">
        <v>1</v>
      </c>
      <c r="AF4160" t="b">
        <v>0</v>
      </c>
      <c r="AG4160" t="b">
        <v>0</v>
      </c>
      <c r="AH4160" t="s">
        <v>4808</v>
      </c>
      <c r="AI4160" t="b">
        <v>0</v>
      </c>
      <c r="AK4160" t="b">
        <v>0</v>
      </c>
      <c r="AL4160" s="1">
        <v>43214</v>
      </c>
      <c r="AM4160" t="s">
        <v>162</v>
      </c>
      <c r="AN4160" s="2">
        <v>44297.837673611109</v>
      </c>
      <c r="AP4160" s="2">
        <v>43836.762685185182</v>
      </c>
      <c r="AQ4160" s="1"/>
      <c r="AS4160" t="b">
        <v>0</v>
      </c>
      <c r="AU4160" t="s">
        <v>2983</v>
      </c>
      <c r="AV4160" t="s">
        <v>213</v>
      </c>
      <c r="BB4160" t="s">
        <v>10132</v>
      </c>
      <c r="BD4160" t="b">
        <v>1</v>
      </c>
      <c r="BH4160" t="s">
        <v>142</v>
      </c>
      <c r="BI4160" t="s">
        <v>150</v>
      </c>
      <c r="BJ4160" t="s">
        <v>95</v>
      </c>
      <c r="BK4160" t="s">
        <v>95</v>
      </c>
      <c r="BQ4160" t="s">
        <v>96</v>
      </c>
      <c r="BR4160" t="b">
        <v>0</v>
      </c>
      <c r="BT4160" t="b">
        <v>0</v>
      </c>
      <c r="BW4160" t="s">
        <v>103</v>
      </c>
      <c r="BX4160" t="b">
        <v>0</v>
      </c>
      <c r="BY4160" s="2">
        <v>44376.857569444444</v>
      </c>
      <c r="CB4160" t="b">
        <v>0</v>
      </c>
      <c r="CC4160" t="b">
        <v>1</v>
      </c>
      <c r="CF4160">
        <v>96096</v>
      </c>
      <c r="CH4160">
        <v>96096</v>
      </c>
      <c r="CI4160">
        <v>100</v>
      </c>
      <c r="CJ4160">
        <v>0</v>
      </c>
      <c r="CK4160">
        <f>YEAR(tbl_Opportunity[[#This Row],[Close Date]])</f>
        <v>2018</v>
      </c>
    </row>
    <row r="4161" spans="1:89">
      <c r="A4161" t="s">
        <v>189</v>
      </c>
      <c r="B4161" t="b">
        <v>0</v>
      </c>
      <c r="D4161" t="b">
        <v>0</v>
      </c>
      <c r="H4161" s="1">
        <v>43215</v>
      </c>
      <c r="I4161" t="b">
        <v>1</v>
      </c>
      <c r="O4161" t="s">
        <v>142</v>
      </c>
      <c r="P4161" t="b">
        <v>0</v>
      </c>
      <c r="Q4161" s="2">
        <v>43151.740277777775</v>
      </c>
      <c r="R4161" s="1"/>
      <c r="S4161" t="b">
        <v>0</v>
      </c>
      <c r="U4161" s="1"/>
      <c r="V4161" t="b">
        <v>0</v>
      </c>
      <c r="W4161" s="1">
        <v>43132</v>
      </c>
      <c r="X4161">
        <v>2</v>
      </c>
      <c r="Y4161">
        <v>2018</v>
      </c>
      <c r="Z4161" t="s">
        <v>8</v>
      </c>
      <c r="AA4161" t="s">
        <v>8</v>
      </c>
      <c r="AB4161" t="b">
        <v>0</v>
      </c>
      <c r="AC4161" t="b">
        <v>0</v>
      </c>
      <c r="AE4161" t="b">
        <v>1</v>
      </c>
      <c r="AF4161" t="b">
        <v>0</v>
      </c>
      <c r="AG4161" t="b">
        <v>0</v>
      </c>
      <c r="AH4161" t="s">
        <v>4808</v>
      </c>
      <c r="AI4161" t="b">
        <v>0</v>
      </c>
      <c r="AK4161" t="b">
        <v>0</v>
      </c>
      <c r="AL4161" s="1">
        <v>43188</v>
      </c>
      <c r="AM4161" t="s">
        <v>162</v>
      </c>
      <c r="AN4161" s="2">
        <v>44297.837673611109</v>
      </c>
      <c r="AP4161" s="2">
        <v>43836.762685185182</v>
      </c>
      <c r="AQ4161" s="1"/>
      <c r="AS4161" t="b">
        <v>0</v>
      </c>
      <c r="AV4161" t="s">
        <v>213</v>
      </c>
      <c r="BB4161" t="s">
        <v>10133</v>
      </c>
      <c r="BD4161" t="b">
        <v>1</v>
      </c>
      <c r="BH4161" t="s">
        <v>142</v>
      </c>
      <c r="BI4161" t="s">
        <v>150</v>
      </c>
      <c r="BJ4161" t="s">
        <v>95</v>
      </c>
      <c r="BK4161" t="s">
        <v>95</v>
      </c>
      <c r="BQ4161" t="s">
        <v>96</v>
      </c>
      <c r="BR4161" t="b">
        <v>0</v>
      </c>
      <c r="BT4161" t="b">
        <v>0</v>
      </c>
      <c r="BW4161" t="s">
        <v>103</v>
      </c>
      <c r="BX4161" t="b">
        <v>0</v>
      </c>
      <c r="BY4161" s="2">
        <v>44376.857569444444</v>
      </c>
      <c r="CB4161" t="b">
        <v>0</v>
      </c>
      <c r="CC4161" t="b">
        <v>1</v>
      </c>
      <c r="CF4161">
        <v>9800</v>
      </c>
      <c r="CH4161">
        <v>9800</v>
      </c>
      <c r="CI4161">
        <v>100</v>
      </c>
      <c r="CJ4161">
        <v>0</v>
      </c>
      <c r="CK4161">
        <f>YEAR(tbl_Opportunity[[#This Row],[Close Date]])</f>
        <v>2018</v>
      </c>
    </row>
    <row r="4162" spans="1:89">
      <c r="A4162" t="s">
        <v>3569</v>
      </c>
      <c r="B4162" t="b">
        <v>0</v>
      </c>
      <c r="D4162" t="b">
        <v>0</v>
      </c>
      <c r="E4162" t="s">
        <v>3054</v>
      </c>
      <c r="H4162" s="1">
        <v>43222</v>
      </c>
      <c r="I4162" t="b">
        <v>1</v>
      </c>
      <c r="L4162" t="s">
        <v>10134</v>
      </c>
      <c r="O4162" t="s">
        <v>99</v>
      </c>
      <c r="P4162" t="b">
        <v>0</v>
      </c>
      <c r="Q4162" s="2">
        <v>43172.606782407405</v>
      </c>
      <c r="R4162" s="1"/>
      <c r="S4162" t="b">
        <v>0</v>
      </c>
      <c r="U4162" s="1"/>
      <c r="V4162" t="b">
        <v>0</v>
      </c>
      <c r="W4162" s="1">
        <v>43132</v>
      </c>
      <c r="X4162">
        <v>2</v>
      </c>
      <c r="Y4162">
        <v>2018</v>
      </c>
      <c r="Z4162" t="s">
        <v>8</v>
      </c>
      <c r="AA4162" t="s">
        <v>8</v>
      </c>
      <c r="AB4162" t="b">
        <v>0</v>
      </c>
      <c r="AC4162" t="b">
        <v>0</v>
      </c>
      <c r="AE4162" t="b">
        <v>1</v>
      </c>
      <c r="AF4162" t="b">
        <v>0</v>
      </c>
      <c r="AG4162" t="b">
        <v>0</v>
      </c>
      <c r="AH4162" t="s">
        <v>4808</v>
      </c>
      <c r="AI4162" t="b">
        <v>0</v>
      </c>
      <c r="AK4162" t="b">
        <v>0</v>
      </c>
      <c r="AL4162" s="1">
        <v>43207</v>
      </c>
      <c r="AM4162" t="s">
        <v>162</v>
      </c>
      <c r="AN4162" s="2">
        <v>44297.828460648147</v>
      </c>
      <c r="AP4162" s="2">
        <v>43836.762627314813</v>
      </c>
      <c r="AQ4162" s="1"/>
      <c r="AS4162" t="b">
        <v>0</v>
      </c>
      <c r="AV4162" t="s">
        <v>153</v>
      </c>
      <c r="BB4162" t="s">
        <v>10135</v>
      </c>
      <c r="BD4162" t="b">
        <v>1</v>
      </c>
      <c r="BH4162" t="s">
        <v>99</v>
      </c>
      <c r="BI4162" t="s">
        <v>150</v>
      </c>
      <c r="BJ4162" t="s">
        <v>95</v>
      </c>
      <c r="BK4162" t="s">
        <v>95</v>
      </c>
      <c r="BQ4162" t="s">
        <v>96</v>
      </c>
      <c r="BR4162" t="b">
        <v>0</v>
      </c>
      <c r="BT4162" t="b">
        <v>0</v>
      </c>
      <c r="BW4162" t="s">
        <v>103</v>
      </c>
      <c r="BX4162" t="b">
        <v>0</v>
      </c>
      <c r="BY4162" s="2">
        <v>44376.857569444444</v>
      </c>
      <c r="CB4162" t="b">
        <v>0</v>
      </c>
      <c r="CC4162" t="b">
        <v>1</v>
      </c>
      <c r="CF4162">
        <v>6500</v>
      </c>
      <c r="CH4162">
        <v>6500</v>
      </c>
      <c r="CI4162">
        <v>100</v>
      </c>
      <c r="CJ4162">
        <v>0</v>
      </c>
      <c r="CK4162">
        <f>YEAR(tbl_Opportunity[[#This Row],[Close Date]])</f>
        <v>2018</v>
      </c>
    </row>
    <row r="4163" spans="1:89">
      <c r="A4163" t="s">
        <v>3680</v>
      </c>
      <c r="B4163" t="b">
        <v>0</v>
      </c>
      <c r="D4163" t="b">
        <v>0</v>
      </c>
      <c r="H4163" s="1">
        <v>43236</v>
      </c>
      <c r="I4163" t="b">
        <v>1</v>
      </c>
      <c r="L4163" t="s">
        <v>3682</v>
      </c>
      <c r="O4163" t="s">
        <v>142</v>
      </c>
      <c r="P4163" t="b">
        <v>0</v>
      </c>
      <c r="Q4163" s="2">
        <v>43217.662118055552</v>
      </c>
      <c r="R4163" s="1"/>
      <c r="S4163" t="b">
        <v>0</v>
      </c>
      <c r="U4163" s="1"/>
      <c r="V4163" t="b">
        <v>0</v>
      </c>
      <c r="W4163" s="1">
        <v>43132</v>
      </c>
      <c r="X4163">
        <v>2</v>
      </c>
      <c r="Y4163">
        <v>2018</v>
      </c>
      <c r="Z4163" t="s">
        <v>8</v>
      </c>
      <c r="AA4163" t="s">
        <v>8</v>
      </c>
      <c r="AB4163" t="b">
        <v>0</v>
      </c>
      <c r="AC4163" t="b">
        <v>0</v>
      </c>
      <c r="AE4163" t="b">
        <v>1</v>
      </c>
      <c r="AF4163" t="b">
        <v>0</v>
      </c>
      <c r="AG4163" t="b">
        <v>0</v>
      </c>
      <c r="AH4163" t="s">
        <v>4808</v>
      </c>
      <c r="AI4163" t="b">
        <v>0</v>
      </c>
      <c r="AK4163" t="b">
        <v>0</v>
      </c>
      <c r="AL4163" s="1"/>
      <c r="AM4163" t="s">
        <v>162</v>
      </c>
      <c r="AN4163" s="2">
        <v>44297.838888888888</v>
      </c>
      <c r="AP4163" s="2">
        <v>43836.762685185182</v>
      </c>
      <c r="AQ4163" s="1"/>
      <c r="AS4163" t="b">
        <v>0</v>
      </c>
      <c r="AV4163" t="s">
        <v>213</v>
      </c>
      <c r="BB4163" t="s">
        <v>10136</v>
      </c>
      <c r="BD4163" t="b">
        <v>1</v>
      </c>
      <c r="BH4163" t="s">
        <v>142</v>
      </c>
      <c r="BI4163" t="s">
        <v>150</v>
      </c>
      <c r="BJ4163" t="s">
        <v>95</v>
      </c>
      <c r="BK4163" t="s">
        <v>95</v>
      </c>
      <c r="BQ4163" t="s">
        <v>96</v>
      </c>
      <c r="BR4163" t="b">
        <v>0</v>
      </c>
      <c r="BT4163" t="b">
        <v>0</v>
      </c>
      <c r="BW4163" t="s">
        <v>103</v>
      </c>
      <c r="BX4163" t="b">
        <v>0</v>
      </c>
      <c r="BY4163" s="2">
        <v>44376.857569444444</v>
      </c>
      <c r="CB4163" t="b">
        <v>0</v>
      </c>
      <c r="CC4163" t="b">
        <v>1</v>
      </c>
      <c r="CF4163">
        <v>78828.75</v>
      </c>
      <c r="CH4163">
        <v>78828.75</v>
      </c>
      <c r="CI4163">
        <v>100</v>
      </c>
      <c r="CJ4163">
        <v>0</v>
      </c>
      <c r="CK4163">
        <f>YEAR(tbl_Opportunity[[#This Row],[Close Date]])</f>
        <v>2018</v>
      </c>
    </row>
    <row r="4164" spans="1:89">
      <c r="A4164" t="s">
        <v>7393</v>
      </c>
      <c r="B4164" t="b">
        <v>0</v>
      </c>
      <c r="D4164" t="b">
        <v>0</v>
      </c>
      <c r="H4164" s="1">
        <v>43280</v>
      </c>
      <c r="I4164" t="b">
        <v>1</v>
      </c>
      <c r="O4164" t="s">
        <v>114</v>
      </c>
      <c r="P4164" t="b">
        <v>0</v>
      </c>
      <c r="Q4164" s="2">
        <v>43188.871134259258</v>
      </c>
      <c r="R4164" s="1"/>
      <c r="S4164" t="b">
        <v>0</v>
      </c>
      <c r="U4164" s="1"/>
      <c r="V4164" t="b">
        <v>0</v>
      </c>
      <c r="W4164" s="1">
        <v>43132</v>
      </c>
      <c r="X4164">
        <v>2</v>
      </c>
      <c r="Y4164">
        <v>2018</v>
      </c>
      <c r="Z4164" t="s">
        <v>8</v>
      </c>
      <c r="AA4164" t="s">
        <v>8</v>
      </c>
      <c r="AB4164" t="b">
        <v>0</v>
      </c>
      <c r="AC4164" t="b">
        <v>0</v>
      </c>
      <c r="AE4164" t="b">
        <v>1</v>
      </c>
      <c r="AF4164" t="b">
        <v>0</v>
      </c>
      <c r="AG4164" t="b">
        <v>0</v>
      </c>
      <c r="AH4164" t="s">
        <v>1016</v>
      </c>
      <c r="AI4164" t="b">
        <v>0</v>
      </c>
      <c r="AK4164" t="b">
        <v>0</v>
      </c>
      <c r="AL4164" s="1"/>
      <c r="AM4164" t="s">
        <v>162</v>
      </c>
      <c r="AN4164" s="2">
        <v>44297.8278587963</v>
      </c>
      <c r="AP4164" s="2">
        <v>43836.762627314813</v>
      </c>
      <c r="AQ4164" s="1"/>
      <c r="AS4164" t="b">
        <v>0</v>
      </c>
      <c r="AV4164" t="s">
        <v>153</v>
      </c>
      <c r="BB4164" t="s">
        <v>10137</v>
      </c>
      <c r="BD4164" t="b">
        <v>1</v>
      </c>
      <c r="BH4164" t="s">
        <v>114</v>
      </c>
      <c r="BI4164" t="s">
        <v>155</v>
      </c>
      <c r="BK4164" t="s">
        <v>95</v>
      </c>
      <c r="BQ4164" t="s">
        <v>96</v>
      </c>
      <c r="BR4164" t="b">
        <v>0</v>
      </c>
      <c r="BT4164" t="b">
        <v>0</v>
      </c>
      <c r="BW4164" t="s">
        <v>103</v>
      </c>
      <c r="BX4164" t="b">
        <v>0</v>
      </c>
      <c r="BY4164" s="2">
        <v>44376.857569444444</v>
      </c>
      <c r="CB4164" t="b">
        <v>0</v>
      </c>
      <c r="CC4164" t="b">
        <v>1</v>
      </c>
      <c r="CF4164">
        <v>78000</v>
      </c>
      <c r="CH4164">
        <v>78000</v>
      </c>
      <c r="CI4164">
        <v>100</v>
      </c>
      <c r="CJ4164">
        <v>0</v>
      </c>
      <c r="CK4164">
        <f>YEAR(tbl_Opportunity[[#This Row],[Close Date]])</f>
        <v>2018</v>
      </c>
    </row>
    <row r="4165" spans="1:89">
      <c r="A4165" t="s">
        <v>1872</v>
      </c>
      <c r="B4165" t="b">
        <v>0</v>
      </c>
      <c r="D4165" t="b">
        <v>0</v>
      </c>
      <c r="H4165" s="1">
        <v>43250</v>
      </c>
      <c r="I4165" t="b">
        <v>1</v>
      </c>
      <c r="O4165" t="s">
        <v>114</v>
      </c>
      <c r="P4165" t="b">
        <v>0</v>
      </c>
      <c r="Q4165" s="2">
        <v>43221.746412037035</v>
      </c>
      <c r="R4165" s="1"/>
      <c r="S4165" t="b">
        <v>0</v>
      </c>
      <c r="U4165" s="1"/>
      <c r="V4165" t="b">
        <v>0</v>
      </c>
      <c r="W4165" s="1">
        <v>43132</v>
      </c>
      <c r="X4165">
        <v>2</v>
      </c>
      <c r="Y4165">
        <v>2018</v>
      </c>
      <c r="Z4165" t="s">
        <v>8</v>
      </c>
      <c r="AA4165" t="s">
        <v>8</v>
      </c>
      <c r="AB4165" t="b">
        <v>0</v>
      </c>
      <c r="AC4165" t="b">
        <v>0</v>
      </c>
      <c r="AE4165" t="b">
        <v>1</v>
      </c>
      <c r="AF4165" t="b">
        <v>0</v>
      </c>
      <c r="AG4165" t="b">
        <v>0</v>
      </c>
      <c r="AH4165" t="s">
        <v>1016</v>
      </c>
      <c r="AI4165" t="b">
        <v>0</v>
      </c>
      <c r="AK4165" t="b">
        <v>0</v>
      </c>
      <c r="AL4165" s="1"/>
      <c r="AM4165" t="s">
        <v>99</v>
      </c>
      <c r="AN4165" s="2">
        <v>44186.750833333332</v>
      </c>
      <c r="AP4165" s="2">
        <v>43836.762685185182</v>
      </c>
      <c r="AQ4165" s="1"/>
      <c r="AS4165" t="b">
        <v>0</v>
      </c>
      <c r="AV4165" t="s">
        <v>105</v>
      </c>
      <c r="BB4165" t="s">
        <v>10138</v>
      </c>
      <c r="BD4165" t="b">
        <v>1</v>
      </c>
      <c r="BH4165" t="s">
        <v>114</v>
      </c>
      <c r="BI4165" t="s">
        <v>155</v>
      </c>
      <c r="BJ4165" t="s">
        <v>384</v>
      </c>
      <c r="BK4165" t="s">
        <v>95</v>
      </c>
      <c r="BQ4165" t="s">
        <v>96</v>
      </c>
      <c r="BR4165" t="b">
        <v>0</v>
      </c>
      <c r="BT4165" t="b">
        <v>0</v>
      </c>
      <c r="BW4165" t="s">
        <v>103</v>
      </c>
      <c r="BX4165" t="b">
        <v>0</v>
      </c>
      <c r="BY4165" s="2">
        <v>44376.857569444444</v>
      </c>
      <c r="CB4165" t="b">
        <v>0</v>
      </c>
      <c r="CC4165" t="b">
        <v>1</v>
      </c>
      <c r="CF4165">
        <v>746.25</v>
      </c>
      <c r="CH4165">
        <v>746.25</v>
      </c>
      <c r="CI4165">
        <v>100</v>
      </c>
      <c r="CJ4165">
        <v>0</v>
      </c>
      <c r="CK4165">
        <f>YEAR(tbl_Opportunity[[#This Row],[Close Date]])</f>
        <v>2018</v>
      </c>
    </row>
    <row r="4166" spans="1:89">
      <c r="A4166" t="s">
        <v>4088</v>
      </c>
      <c r="B4166" t="b">
        <v>0</v>
      </c>
      <c r="D4166" t="b">
        <v>0</v>
      </c>
      <c r="H4166" s="1">
        <v>43619</v>
      </c>
      <c r="I4166" t="b">
        <v>1</v>
      </c>
      <c r="O4166" t="s">
        <v>142</v>
      </c>
      <c r="P4166" t="b">
        <v>0</v>
      </c>
      <c r="Q4166" s="2">
        <v>42901.479861111111</v>
      </c>
      <c r="R4166" s="1"/>
      <c r="S4166" t="b">
        <v>0</v>
      </c>
      <c r="U4166" s="1"/>
      <c r="V4166" t="b">
        <v>0</v>
      </c>
      <c r="W4166" s="1">
        <v>43497</v>
      </c>
      <c r="X4166">
        <v>2</v>
      </c>
      <c r="Y4166">
        <v>2019</v>
      </c>
      <c r="Z4166" t="s">
        <v>8</v>
      </c>
      <c r="AA4166" t="s">
        <v>8</v>
      </c>
      <c r="AB4166" t="b">
        <v>0</v>
      </c>
      <c r="AC4166" t="b">
        <v>0</v>
      </c>
      <c r="AE4166" t="b">
        <v>1</v>
      </c>
      <c r="AF4166" t="b">
        <v>0</v>
      </c>
      <c r="AG4166" t="b">
        <v>0</v>
      </c>
      <c r="AH4166" t="s">
        <v>4808</v>
      </c>
      <c r="AI4166" t="b">
        <v>0</v>
      </c>
      <c r="AK4166" t="b">
        <v>0</v>
      </c>
      <c r="AL4166" s="1">
        <v>43619</v>
      </c>
      <c r="AM4166" t="s">
        <v>162</v>
      </c>
      <c r="AN4166" s="2">
        <v>44297.837673611109</v>
      </c>
      <c r="AP4166" s="2">
        <v>43836.762627314813</v>
      </c>
      <c r="AQ4166" s="1"/>
      <c r="AS4166" t="b">
        <v>0</v>
      </c>
      <c r="AV4166" t="s">
        <v>213</v>
      </c>
      <c r="BB4166" t="s">
        <v>10139</v>
      </c>
      <c r="BD4166" t="b">
        <v>1</v>
      </c>
      <c r="BH4166" t="s">
        <v>387</v>
      </c>
      <c r="BI4166" t="s">
        <v>150</v>
      </c>
      <c r="BJ4166" t="s">
        <v>95</v>
      </c>
      <c r="BK4166" t="s">
        <v>95</v>
      </c>
      <c r="BQ4166" t="s">
        <v>96</v>
      </c>
      <c r="BR4166" t="b">
        <v>0</v>
      </c>
      <c r="BT4166" t="b">
        <v>0</v>
      </c>
      <c r="BW4166" t="s">
        <v>103</v>
      </c>
      <c r="BX4166" t="b">
        <v>0</v>
      </c>
      <c r="BY4166" s="2">
        <v>44376.857569444444</v>
      </c>
      <c r="CB4166" t="b">
        <v>0</v>
      </c>
      <c r="CC4166" t="b">
        <v>1</v>
      </c>
      <c r="CF4166">
        <v>71500</v>
      </c>
      <c r="CH4166">
        <v>71500</v>
      </c>
      <c r="CI4166">
        <v>100</v>
      </c>
      <c r="CJ4166">
        <v>0</v>
      </c>
      <c r="CK4166">
        <f>YEAR(tbl_Opportunity[[#This Row],[Close Date]])</f>
        <v>2019</v>
      </c>
    </row>
    <row r="4167" spans="1:89">
      <c r="A4167" t="s">
        <v>3582</v>
      </c>
      <c r="B4167" t="b">
        <v>0</v>
      </c>
      <c r="D4167" t="b">
        <v>0</v>
      </c>
      <c r="H4167" s="1">
        <v>43608</v>
      </c>
      <c r="I4167" t="b">
        <v>1</v>
      </c>
      <c r="L4167" t="s">
        <v>10024</v>
      </c>
      <c r="O4167" t="s">
        <v>142</v>
      </c>
      <c r="P4167" t="b">
        <v>0</v>
      </c>
      <c r="Q4167" s="2">
        <v>43013.753252314818</v>
      </c>
      <c r="R4167" s="1"/>
      <c r="S4167" t="b">
        <v>0</v>
      </c>
      <c r="U4167" s="1"/>
      <c r="V4167" t="b">
        <v>0</v>
      </c>
      <c r="W4167" s="1">
        <v>43497</v>
      </c>
      <c r="X4167">
        <v>2</v>
      </c>
      <c r="Y4167">
        <v>2019</v>
      </c>
      <c r="Z4167" t="s">
        <v>8</v>
      </c>
      <c r="AA4167" t="s">
        <v>8</v>
      </c>
      <c r="AB4167" t="b">
        <v>0</v>
      </c>
      <c r="AC4167" t="b">
        <v>0</v>
      </c>
      <c r="AE4167" t="b">
        <v>1</v>
      </c>
      <c r="AF4167" t="b">
        <v>0</v>
      </c>
      <c r="AG4167" t="b">
        <v>0</v>
      </c>
      <c r="AH4167" t="s">
        <v>4808</v>
      </c>
      <c r="AI4167" t="b">
        <v>0</v>
      </c>
      <c r="AK4167" t="b">
        <v>0</v>
      </c>
      <c r="AL4167" s="1">
        <v>43529</v>
      </c>
      <c r="AM4167" t="s">
        <v>162</v>
      </c>
      <c r="AN4167" s="2">
        <v>44297.837673611109</v>
      </c>
      <c r="AP4167" s="2">
        <v>43836.762685185182</v>
      </c>
      <c r="AQ4167" s="1"/>
      <c r="AS4167" t="b">
        <v>0</v>
      </c>
      <c r="AV4167" t="s">
        <v>213</v>
      </c>
      <c r="BB4167" t="s">
        <v>10140</v>
      </c>
      <c r="BD4167" t="b">
        <v>1</v>
      </c>
      <c r="BH4167" t="s">
        <v>142</v>
      </c>
      <c r="BI4167" t="s">
        <v>150</v>
      </c>
      <c r="BJ4167" t="s">
        <v>95</v>
      </c>
      <c r="BK4167" t="s">
        <v>95</v>
      </c>
      <c r="BQ4167" t="s">
        <v>96</v>
      </c>
      <c r="BR4167" t="b">
        <v>0</v>
      </c>
      <c r="BT4167" t="b">
        <v>0</v>
      </c>
      <c r="BW4167" t="s">
        <v>103</v>
      </c>
      <c r="BX4167" t="b">
        <v>0</v>
      </c>
      <c r="BY4167" s="2">
        <v>44376.857569444444</v>
      </c>
      <c r="CB4167" t="b">
        <v>0</v>
      </c>
      <c r="CC4167" t="b">
        <v>1</v>
      </c>
      <c r="CF4167">
        <v>71699</v>
      </c>
      <c r="CH4167">
        <v>71699</v>
      </c>
      <c r="CI4167">
        <v>100</v>
      </c>
      <c r="CJ4167">
        <v>0</v>
      </c>
      <c r="CK4167">
        <f>YEAR(tbl_Opportunity[[#This Row],[Close Date]])</f>
        <v>2019</v>
      </c>
    </row>
    <row r="4168" spans="1:89">
      <c r="A4168" t="s">
        <v>4028</v>
      </c>
      <c r="B4168" t="b">
        <v>0</v>
      </c>
      <c r="D4168" t="b">
        <v>0</v>
      </c>
      <c r="H4168" s="1">
        <v>43564</v>
      </c>
      <c r="I4168" t="b">
        <v>1</v>
      </c>
      <c r="L4168" t="s">
        <v>10141</v>
      </c>
      <c r="O4168" t="s">
        <v>99</v>
      </c>
      <c r="P4168" t="b">
        <v>0</v>
      </c>
      <c r="Q4168" s="2">
        <v>43564.829768518517</v>
      </c>
      <c r="R4168" s="1"/>
      <c r="S4168" t="b">
        <v>0</v>
      </c>
      <c r="U4168" s="1"/>
      <c r="V4168" t="b">
        <v>0</v>
      </c>
      <c r="W4168" s="1">
        <v>43497</v>
      </c>
      <c r="X4168">
        <v>2</v>
      </c>
      <c r="Y4168">
        <v>2019</v>
      </c>
      <c r="Z4168" t="s">
        <v>8</v>
      </c>
      <c r="AA4168" t="s">
        <v>8</v>
      </c>
      <c r="AB4168" t="b">
        <v>0</v>
      </c>
      <c r="AC4168" t="b">
        <v>0</v>
      </c>
      <c r="AE4168" t="b">
        <v>1</v>
      </c>
      <c r="AF4168" t="b">
        <v>0</v>
      </c>
      <c r="AG4168" t="b">
        <v>0</v>
      </c>
      <c r="AH4168" t="s">
        <v>4863</v>
      </c>
      <c r="AI4168" t="b">
        <v>0</v>
      </c>
      <c r="AK4168" t="b">
        <v>0</v>
      </c>
      <c r="AL4168" s="1"/>
      <c r="AM4168" t="s">
        <v>99</v>
      </c>
      <c r="AN4168" s="2">
        <v>44175.893564814818</v>
      </c>
      <c r="AP4168" s="2">
        <v>43836.762685185182</v>
      </c>
      <c r="AQ4168" s="1"/>
      <c r="AS4168" t="b">
        <v>0</v>
      </c>
      <c r="AV4168" t="s">
        <v>93</v>
      </c>
      <c r="BB4168" t="s">
        <v>10142</v>
      </c>
      <c r="BD4168" t="b">
        <v>1</v>
      </c>
      <c r="BH4168" t="s">
        <v>99</v>
      </c>
      <c r="BI4168" t="s">
        <v>150</v>
      </c>
      <c r="BJ4168" t="s">
        <v>2848</v>
      </c>
      <c r="BK4168" t="s">
        <v>102</v>
      </c>
      <c r="BQ4168" t="s">
        <v>96</v>
      </c>
      <c r="BR4168" t="b">
        <v>0</v>
      </c>
      <c r="BT4168" t="b">
        <v>0</v>
      </c>
      <c r="BW4168" t="s">
        <v>103</v>
      </c>
      <c r="BX4168" t="b">
        <v>0</v>
      </c>
      <c r="BY4168" s="2">
        <v>44376.857569444444</v>
      </c>
      <c r="CB4168" t="b">
        <v>0</v>
      </c>
      <c r="CC4168" t="b">
        <v>1</v>
      </c>
      <c r="CF4168">
        <v>716.4</v>
      </c>
      <c r="CH4168">
        <v>716.4</v>
      </c>
      <c r="CI4168">
        <v>100</v>
      </c>
      <c r="CJ4168">
        <v>0</v>
      </c>
      <c r="CK4168">
        <f>YEAR(tbl_Opportunity[[#This Row],[Close Date]])</f>
        <v>2019</v>
      </c>
    </row>
    <row r="4169" spans="1:89">
      <c r="A4169" t="s">
        <v>5458</v>
      </c>
      <c r="B4169" t="b">
        <v>0</v>
      </c>
      <c r="D4169" t="b">
        <v>0</v>
      </c>
      <c r="H4169" s="1">
        <v>43593</v>
      </c>
      <c r="I4169" t="b">
        <v>1</v>
      </c>
      <c r="L4169" t="s">
        <v>10143</v>
      </c>
      <c r="O4169" t="s">
        <v>99</v>
      </c>
      <c r="P4169" t="b">
        <v>0</v>
      </c>
      <c r="Q4169" s="2">
        <v>43588.574895833335</v>
      </c>
      <c r="R4169" s="1"/>
      <c r="S4169" t="b">
        <v>0</v>
      </c>
      <c r="U4169" s="1"/>
      <c r="V4169" t="b">
        <v>0</v>
      </c>
      <c r="W4169" s="1">
        <v>43497</v>
      </c>
      <c r="X4169">
        <v>2</v>
      </c>
      <c r="Y4169">
        <v>2019</v>
      </c>
      <c r="Z4169" t="s">
        <v>8</v>
      </c>
      <c r="AA4169" t="s">
        <v>8</v>
      </c>
      <c r="AB4169" t="b">
        <v>0</v>
      </c>
      <c r="AC4169" t="b">
        <v>0</v>
      </c>
      <c r="AE4169" t="b">
        <v>1</v>
      </c>
      <c r="AF4169" t="b">
        <v>0</v>
      </c>
      <c r="AG4169" t="b">
        <v>0</v>
      </c>
      <c r="AH4169" t="s">
        <v>4863</v>
      </c>
      <c r="AI4169" t="b">
        <v>0</v>
      </c>
      <c r="AK4169" t="b">
        <v>0</v>
      </c>
      <c r="AL4169" s="1">
        <v>43593</v>
      </c>
      <c r="AM4169" t="s">
        <v>162</v>
      </c>
      <c r="AN4169" s="2">
        <v>44297.8278587963</v>
      </c>
      <c r="AP4169" s="2">
        <v>43836.76290509259</v>
      </c>
      <c r="AQ4169" s="1"/>
      <c r="AS4169" t="b">
        <v>0</v>
      </c>
      <c r="AV4169" t="s">
        <v>153</v>
      </c>
      <c r="BB4169" t="s">
        <v>10144</v>
      </c>
      <c r="BD4169" t="b">
        <v>1</v>
      </c>
      <c r="BH4169" t="s">
        <v>99</v>
      </c>
      <c r="BI4169" t="s">
        <v>150</v>
      </c>
      <c r="BJ4169" t="s">
        <v>2983</v>
      </c>
      <c r="BK4169" t="s">
        <v>102</v>
      </c>
      <c r="BQ4169" t="s">
        <v>96</v>
      </c>
      <c r="BR4169" t="b">
        <v>0</v>
      </c>
      <c r="BT4169" t="b">
        <v>0</v>
      </c>
      <c r="BW4169" t="s">
        <v>103</v>
      </c>
      <c r="BX4169" t="b">
        <v>0</v>
      </c>
      <c r="BY4169" s="2">
        <v>44376.857569444444</v>
      </c>
      <c r="CB4169" t="b">
        <v>0</v>
      </c>
      <c r="CC4169" t="b">
        <v>1</v>
      </c>
      <c r="CF4169">
        <v>312</v>
      </c>
      <c r="CH4169">
        <v>312</v>
      </c>
      <c r="CI4169">
        <v>100</v>
      </c>
      <c r="CJ4169">
        <v>0</v>
      </c>
      <c r="CK4169">
        <f>YEAR(tbl_Opportunity[[#This Row],[Close Date]])</f>
        <v>2019</v>
      </c>
    </row>
    <row r="4170" spans="1:89">
      <c r="A4170" t="s">
        <v>2729</v>
      </c>
      <c r="B4170" t="b">
        <v>0</v>
      </c>
      <c r="D4170" t="b">
        <v>0</v>
      </c>
      <c r="E4170" t="s">
        <v>3054</v>
      </c>
      <c r="H4170" s="1">
        <v>43202</v>
      </c>
      <c r="I4170" t="b">
        <v>1</v>
      </c>
      <c r="L4170" t="s">
        <v>10145</v>
      </c>
      <c r="O4170" t="s">
        <v>99</v>
      </c>
      <c r="P4170" t="b">
        <v>0</v>
      </c>
      <c r="Q4170" s="2">
        <v>43202.565208333333</v>
      </c>
      <c r="R4170" s="1"/>
      <c r="S4170" t="b">
        <v>0</v>
      </c>
      <c r="U4170" s="1"/>
      <c r="V4170" t="b">
        <v>0</v>
      </c>
      <c r="W4170" s="1">
        <v>43132</v>
      </c>
      <c r="X4170">
        <v>2</v>
      </c>
      <c r="Y4170">
        <v>2018</v>
      </c>
      <c r="Z4170" t="s">
        <v>8</v>
      </c>
      <c r="AA4170" t="s">
        <v>8</v>
      </c>
      <c r="AB4170" t="b">
        <v>0</v>
      </c>
      <c r="AC4170" t="b">
        <v>0</v>
      </c>
      <c r="AE4170" t="b">
        <v>1</v>
      </c>
      <c r="AF4170" t="b">
        <v>0</v>
      </c>
      <c r="AG4170" t="b">
        <v>0</v>
      </c>
      <c r="AH4170" t="s">
        <v>1016</v>
      </c>
      <c r="AI4170" t="b">
        <v>0</v>
      </c>
      <c r="AK4170" t="b">
        <v>0</v>
      </c>
      <c r="AL4170" s="1"/>
      <c r="AM4170" t="s">
        <v>162</v>
      </c>
      <c r="AN4170" s="2">
        <v>44297.838888888888</v>
      </c>
      <c r="AP4170" s="2">
        <v>43836.762627314813</v>
      </c>
      <c r="AQ4170" s="1"/>
      <c r="AS4170" t="b">
        <v>0</v>
      </c>
      <c r="AU4170" t="s">
        <v>2983</v>
      </c>
      <c r="AV4170" t="s">
        <v>213</v>
      </c>
      <c r="BB4170" t="s">
        <v>10146</v>
      </c>
      <c r="BD4170" t="b">
        <v>1</v>
      </c>
      <c r="BH4170" t="s">
        <v>99</v>
      </c>
      <c r="BI4170" t="s">
        <v>155</v>
      </c>
      <c r="BK4170" t="s">
        <v>102</v>
      </c>
      <c r="BQ4170" t="s">
        <v>96</v>
      </c>
      <c r="BR4170" t="b">
        <v>0</v>
      </c>
      <c r="BT4170" t="b">
        <v>0</v>
      </c>
      <c r="BW4170" t="s">
        <v>103</v>
      </c>
      <c r="BX4170" t="b">
        <v>0</v>
      </c>
      <c r="BY4170" s="2">
        <v>44376.857569444444</v>
      </c>
      <c r="CB4170" t="b">
        <v>0</v>
      </c>
      <c r="CC4170" t="b">
        <v>1</v>
      </c>
      <c r="CF4170">
        <v>298.5</v>
      </c>
      <c r="CH4170">
        <v>298.5</v>
      </c>
      <c r="CI4170">
        <v>100</v>
      </c>
      <c r="CJ4170">
        <v>0</v>
      </c>
      <c r="CK4170">
        <f>YEAR(tbl_Opportunity[[#This Row],[Close Date]])</f>
        <v>2018</v>
      </c>
    </row>
    <row r="4171" spans="1:89">
      <c r="A4171" t="s">
        <v>7474</v>
      </c>
      <c r="B4171" t="b">
        <v>0</v>
      </c>
      <c r="D4171" t="b">
        <v>0</v>
      </c>
      <c r="E4171" t="s">
        <v>3744</v>
      </c>
      <c r="H4171" s="1">
        <v>43250</v>
      </c>
      <c r="I4171" t="b">
        <v>1</v>
      </c>
      <c r="L4171" t="s">
        <v>10147</v>
      </c>
      <c r="O4171" t="s">
        <v>142</v>
      </c>
      <c r="P4171" t="b">
        <v>0</v>
      </c>
      <c r="Q4171" s="2">
        <v>43229.751875000002</v>
      </c>
      <c r="R4171" s="1"/>
      <c r="S4171" t="b">
        <v>0</v>
      </c>
      <c r="U4171" s="1"/>
      <c r="V4171" t="b">
        <v>0</v>
      </c>
      <c r="W4171" s="1">
        <v>43132</v>
      </c>
      <c r="X4171">
        <v>2</v>
      </c>
      <c r="Y4171">
        <v>2018</v>
      </c>
      <c r="Z4171" t="s">
        <v>8</v>
      </c>
      <c r="AA4171" t="s">
        <v>8</v>
      </c>
      <c r="AB4171" t="b">
        <v>0</v>
      </c>
      <c r="AC4171" t="b">
        <v>0</v>
      </c>
      <c r="AE4171" t="b">
        <v>1</v>
      </c>
      <c r="AF4171" t="b">
        <v>0</v>
      </c>
      <c r="AG4171" t="b">
        <v>0</v>
      </c>
      <c r="AH4171" t="s">
        <v>4808</v>
      </c>
      <c r="AI4171" t="b">
        <v>0</v>
      </c>
      <c r="AK4171" t="b">
        <v>0</v>
      </c>
      <c r="AL4171" s="1">
        <v>43238</v>
      </c>
      <c r="AM4171" t="s">
        <v>162</v>
      </c>
      <c r="AN4171" s="2">
        <v>44297.838888888888</v>
      </c>
      <c r="AP4171" s="2">
        <v>43836.762685185182</v>
      </c>
      <c r="AQ4171" s="1"/>
      <c r="AS4171" t="b">
        <v>0</v>
      </c>
      <c r="AV4171" t="s">
        <v>213</v>
      </c>
      <c r="BB4171" t="s">
        <v>10148</v>
      </c>
      <c r="BD4171" t="b">
        <v>1</v>
      </c>
      <c r="BH4171" t="s">
        <v>142</v>
      </c>
      <c r="BI4171" t="s">
        <v>150</v>
      </c>
      <c r="BJ4171" t="s">
        <v>384</v>
      </c>
      <c r="BK4171" t="s">
        <v>384</v>
      </c>
      <c r="BQ4171" t="s">
        <v>96</v>
      </c>
      <c r="BR4171" t="b">
        <v>0</v>
      </c>
      <c r="BT4171" t="b">
        <v>0</v>
      </c>
      <c r="BW4171" t="s">
        <v>103</v>
      </c>
      <c r="BX4171" t="b">
        <v>0</v>
      </c>
      <c r="BY4171" s="2">
        <v>44376.857569444444</v>
      </c>
      <c r="CB4171" t="b">
        <v>0</v>
      </c>
      <c r="CC4171" t="b">
        <v>1</v>
      </c>
      <c r="CF4171">
        <v>73320</v>
      </c>
      <c r="CH4171">
        <v>73320</v>
      </c>
      <c r="CI4171">
        <v>100</v>
      </c>
      <c r="CJ4171">
        <v>0</v>
      </c>
      <c r="CK4171">
        <f>YEAR(tbl_Opportunity[[#This Row],[Close Date]])</f>
        <v>2018</v>
      </c>
    </row>
    <row r="4172" spans="1:89">
      <c r="A4172" t="s">
        <v>7757</v>
      </c>
      <c r="B4172" t="b">
        <v>0</v>
      </c>
      <c r="D4172" t="b">
        <v>0</v>
      </c>
      <c r="H4172" s="1">
        <v>43276</v>
      </c>
      <c r="I4172" t="b">
        <v>1</v>
      </c>
      <c r="L4172" t="s">
        <v>10149</v>
      </c>
      <c r="O4172" t="s">
        <v>142</v>
      </c>
      <c r="P4172" t="b">
        <v>0</v>
      </c>
      <c r="Q4172" s="2">
        <v>43255.794629629629</v>
      </c>
      <c r="R4172" s="1"/>
      <c r="S4172" t="b">
        <v>0</v>
      </c>
      <c r="U4172" s="1"/>
      <c r="V4172" t="b">
        <v>0</v>
      </c>
      <c r="W4172" s="1">
        <v>43132</v>
      </c>
      <c r="X4172">
        <v>2</v>
      </c>
      <c r="Y4172">
        <v>2018</v>
      </c>
      <c r="Z4172" t="s">
        <v>8</v>
      </c>
      <c r="AA4172" t="s">
        <v>8</v>
      </c>
      <c r="AB4172" t="b">
        <v>0</v>
      </c>
      <c r="AC4172" t="b">
        <v>0</v>
      </c>
      <c r="AE4172" t="b">
        <v>1</v>
      </c>
      <c r="AF4172" t="b">
        <v>0</v>
      </c>
      <c r="AG4172" t="b">
        <v>0</v>
      </c>
      <c r="AH4172" t="s">
        <v>4808</v>
      </c>
      <c r="AI4172" t="b">
        <v>0</v>
      </c>
      <c r="AK4172" t="b">
        <v>0</v>
      </c>
      <c r="AL4172" s="1">
        <v>43276</v>
      </c>
      <c r="AM4172" t="s">
        <v>162</v>
      </c>
      <c r="AN4172" s="2">
        <v>44297.838888888888</v>
      </c>
      <c r="AP4172" s="2">
        <v>43836.762685185182</v>
      </c>
      <c r="AQ4172" s="1"/>
      <c r="AS4172" t="b">
        <v>0</v>
      </c>
      <c r="AV4172" t="s">
        <v>213</v>
      </c>
      <c r="BB4172" t="s">
        <v>10150</v>
      </c>
      <c r="BD4172" t="b">
        <v>1</v>
      </c>
      <c r="BH4172" t="s">
        <v>142</v>
      </c>
      <c r="BI4172" t="s">
        <v>150</v>
      </c>
      <c r="BJ4172" t="s">
        <v>384</v>
      </c>
      <c r="BK4172" t="s">
        <v>384</v>
      </c>
      <c r="BQ4172" t="s">
        <v>96</v>
      </c>
      <c r="BR4172" t="b">
        <v>0</v>
      </c>
      <c r="BT4172" t="b">
        <v>0</v>
      </c>
      <c r="BW4172" t="s">
        <v>103</v>
      </c>
      <c r="BX4172" t="b">
        <v>0</v>
      </c>
      <c r="BY4172" s="2">
        <v>44376.857569444444</v>
      </c>
      <c r="CB4172" t="b">
        <v>0</v>
      </c>
      <c r="CC4172" t="b">
        <v>1</v>
      </c>
      <c r="CF4172">
        <v>50000</v>
      </c>
      <c r="CH4172">
        <v>50000</v>
      </c>
      <c r="CI4172">
        <v>100</v>
      </c>
      <c r="CJ4172">
        <v>0</v>
      </c>
      <c r="CK4172">
        <f>YEAR(tbl_Opportunity[[#This Row],[Close Date]])</f>
        <v>2018</v>
      </c>
    </row>
    <row r="4173" spans="1:89">
      <c r="A4173" t="s">
        <v>10151</v>
      </c>
      <c r="B4173" t="b">
        <v>0</v>
      </c>
      <c r="D4173" t="b">
        <v>0</v>
      </c>
      <c r="H4173" s="1">
        <v>43565</v>
      </c>
      <c r="I4173" t="b">
        <v>1</v>
      </c>
      <c r="L4173" t="s">
        <v>10152</v>
      </c>
      <c r="O4173" t="s">
        <v>99</v>
      </c>
      <c r="P4173" t="b">
        <v>0</v>
      </c>
      <c r="Q4173" s="2">
        <v>43518.730902777781</v>
      </c>
      <c r="R4173" s="1"/>
      <c r="S4173" t="b">
        <v>0</v>
      </c>
      <c r="U4173" s="1"/>
      <c r="V4173" t="b">
        <v>0</v>
      </c>
      <c r="W4173" s="1">
        <v>43497</v>
      </c>
      <c r="X4173">
        <v>2</v>
      </c>
      <c r="Y4173">
        <v>2019</v>
      </c>
      <c r="Z4173" t="s">
        <v>8</v>
      </c>
      <c r="AA4173" t="s">
        <v>8</v>
      </c>
      <c r="AB4173" t="b">
        <v>0</v>
      </c>
      <c r="AC4173" t="b">
        <v>0</v>
      </c>
      <c r="AE4173" t="b">
        <v>1</v>
      </c>
      <c r="AF4173" t="b">
        <v>0</v>
      </c>
      <c r="AG4173" t="b">
        <v>0</v>
      </c>
      <c r="AH4173" t="s">
        <v>4812</v>
      </c>
      <c r="AI4173" t="b">
        <v>0</v>
      </c>
      <c r="AK4173" t="b">
        <v>0</v>
      </c>
      <c r="AL4173" s="1">
        <v>43530</v>
      </c>
      <c r="AM4173" t="s">
        <v>162</v>
      </c>
      <c r="AN4173" s="2">
        <v>44297.838888888888</v>
      </c>
      <c r="AP4173" s="2">
        <v>43836.76290509259</v>
      </c>
      <c r="AQ4173" s="1"/>
      <c r="AS4173" t="b">
        <v>0</v>
      </c>
      <c r="AV4173" t="s">
        <v>213</v>
      </c>
      <c r="BB4173" t="s">
        <v>10153</v>
      </c>
      <c r="BD4173" t="b">
        <v>1</v>
      </c>
      <c r="BH4173" t="s">
        <v>332</v>
      </c>
      <c r="BI4173" t="s">
        <v>150</v>
      </c>
      <c r="BJ4173" t="s">
        <v>384</v>
      </c>
      <c r="BK4173" t="s">
        <v>384</v>
      </c>
      <c r="BQ4173" t="s">
        <v>96</v>
      </c>
      <c r="BR4173" t="b">
        <v>0</v>
      </c>
      <c r="BT4173" t="b">
        <v>0</v>
      </c>
      <c r="BW4173" t="s">
        <v>103</v>
      </c>
      <c r="BX4173" t="b">
        <v>0</v>
      </c>
      <c r="BY4173" s="2">
        <v>44376.857569444444</v>
      </c>
      <c r="CB4173" t="b">
        <v>0</v>
      </c>
      <c r="CC4173" t="b">
        <v>1</v>
      </c>
      <c r="CF4173">
        <v>65714</v>
      </c>
      <c r="CH4173">
        <v>65714</v>
      </c>
      <c r="CI4173">
        <v>100</v>
      </c>
      <c r="CJ4173">
        <v>0</v>
      </c>
      <c r="CK4173">
        <f>YEAR(tbl_Opportunity[[#This Row],[Close Date]])</f>
        <v>2019</v>
      </c>
    </row>
    <row r="4174" spans="1:89">
      <c r="A4174" t="s">
        <v>10151</v>
      </c>
      <c r="B4174" t="b">
        <v>0</v>
      </c>
      <c r="D4174" t="b">
        <v>0</v>
      </c>
      <c r="H4174" s="1">
        <v>43565</v>
      </c>
      <c r="I4174" t="b">
        <v>1</v>
      </c>
      <c r="L4174" t="s">
        <v>10115</v>
      </c>
      <c r="O4174" t="s">
        <v>99</v>
      </c>
      <c r="P4174" t="b">
        <v>0</v>
      </c>
      <c r="Q4174" s="2">
        <v>43565.533738425926</v>
      </c>
      <c r="R4174" s="1"/>
      <c r="S4174" t="b">
        <v>0</v>
      </c>
      <c r="U4174" s="1"/>
      <c r="V4174" t="b">
        <v>0</v>
      </c>
      <c r="W4174" s="1">
        <v>43497</v>
      </c>
      <c r="X4174">
        <v>2</v>
      </c>
      <c r="Y4174">
        <v>2019</v>
      </c>
      <c r="Z4174" t="s">
        <v>8</v>
      </c>
      <c r="AA4174" t="s">
        <v>8</v>
      </c>
      <c r="AB4174" t="b">
        <v>0</v>
      </c>
      <c r="AC4174" t="b">
        <v>0</v>
      </c>
      <c r="AE4174" t="b">
        <v>1</v>
      </c>
      <c r="AF4174" t="b">
        <v>0</v>
      </c>
      <c r="AG4174" t="b">
        <v>0</v>
      </c>
      <c r="AH4174" t="s">
        <v>4812</v>
      </c>
      <c r="AI4174" t="b">
        <v>0</v>
      </c>
      <c r="AK4174" t="b">
        <v>0</v>
      </c>
      <c r="AL4174" s="1">
        <v>43565</v>
      </c>
      <c r="AM4174" t="s">
        <v>162</v>
      </c>
      <c r="AN4174" s="2">
        <v>44297.838888888888</v>
      </c>
      <c r="AP4174" s="2">
        <v>43836.762627314813</v>
      </c>
      <c r="AQ4174" s="1"/>
      <c r="AS4174" t="b">
        <v>0</v>
      </c>
      <c r="AV4174" t="s">
        <v>213</v>
      </c>
      <c r="BB4174" t="s">
        <v>10154</v>
      </c>
      <c r="BD4174" t="b">
        <v>1</v>
      </c>
      <c r="BH4174" t="s">
        <v>332</v>
      </c>
      <c r="BI4174" t="s">
        <v>150</v>
      </c>
      <c r="BJ4174" t="s">
        <v>384</v>
      </c>
      <c r="BK4174" t="s">
        <v>384</v>
      </c>
      <c r="BQ4174" t="s">
        <v>96</v>
      </c>
      <c r="BR4174" t="b">
        <v>0</v>
      </c>
      <c r="BT4174" t="b">
        <v>0</v>
      </c>
      <c r="BW4174" t="s">
        <v>103</v>
      </c>
      <c r="BX4174" t="b">
        <v>0</v>
      </c>
      <c r="BY4174" s="2">
        <v>44376.857569444444</v>
      </c>
      <c r="CB4174" t="b">
        <v>0</v>
      </c>
      <c r="CC4174" t="b">
        <v>1</v>
      </c>
      <c r="CF4174">
        <v>642.6</v>
      </c>
      <c r="CH4174">
        <v>642.6</v>
      </c>
      <c r="CI4174">
        <v>100</v>
      </c>
      <c r="CJ4174">
        <v>0</v>
      </c>
      <c r="CK4174">
        <f>YEAR(tbl_Opportunity[[#This Row],[Close Date]])</f>
        <v>2019</v>
      </c>
    </row>
    <row r="4175" spans="1:89">
      <c r="A4175" t="s">
        <v>7229</v>
      </c>
      <c r="B4175" t="b">
        <v>0</v>
      </c>
      <c r="D4175" t="b">
        <v>0</v>
      </c>
      <c r="H4175" s="1">
        <v>43573</v>
      </c>
      <c r="I4175" t="b">
        <v>1</v>
      </c>
      <c r="L4175" t="s">
        <v>10155</v>
      </c>
      <c r="O4175" t="s">
        <v>99</v>
      </c>
      <c r="P4175" t="b">
        <v>0</v>
      </c>
      <c r="Q4175" s="2">
        <v>43573.568310185183</v>
      </c>
      <c r="R4175" s="1"/>
      <c r="S4175" t="b">
        <v>0</v>
      </c>
      <c r="U4175" s="1"/>
      <c r="V4175" t="b">
        <v>0</v>
      </c>
      <c r="W4175" s="1">
        <v>43497</v>
      </c>
      <c r="X4175">
        <v>2</v>
      </c>
      <c r="Y4175">
        <v>2019</v>
      </c>
      <c r="Z4175" t="s">
        <v>8</v>
      </c>
      <c r="AA4175" t="s">
        <v>8</v>
      </c>
      <c r="AB4175" t="b">
        <v>0</v>
      </c>
      <c r="AC4175" t="b">
        <v>0</v>
      </c>
      <c r="AE4175" t="b">
        <v>1</v>
      </c>
      <c r="AF4175" t="b">
        <v>0</v>
      </c>
      <c r="AG4175" t="b">
        <v>0</v>
      </c>
      <c r="AH4175" t="s">
        <v>4808</v>
      </c>
      <c r="AI4175" t="b">
        <v>0</v>
      </c>
      <c r="AK4175" t="b">
        <v>0</v>
      </c>
      <c r="AL4175" s="1">
        <v>43573</v>
      </c>
      <c r="AM4175" t="s">
        <v>162</v>
      </c>
      <c r="AN4175" s="2">
        <v>44297.838888888888</v>
      </c>
      <c r="AP4175" s="2">
        <v>43836.762685185182</v>
      </c>
      <c r="AQ4175" s="1"/>
      <c r="AS4175" t="b">
        <v>0</v>
      </c>
      <c r="AV4175" t="s">
        <v>213</v>
      </c>
      <c r="BB4175" t="s">
        <v>10156</v>
      </c>
      <c r="BD4175" t="b">
        <v>1</v>
      </c>
      <c r="BH4175" t="s">
        <v>142</v>
      </c>
      <c r="BI4175" t="s">
        <v>150</v>
      </c>
      <c r="BJ4175" t="s">
        <v>384</v>
      </c>
      <c r="BK4175" t="s">
        <v>384</v>
      </c>
      <c r="BQ4175" t="s">
        <v>96</v>
      </c>
      <c r="BR4175" t="b">
        <v>0</v>
      </c>
      <c r="BT4175" t="b">
        <v>0</v>
      </c>
      <c r="BW4175" t="s">
        <v>103</v>
      </c>
      <c r="BX4175" t="b">
        <v>0</v>
      </c>
      <c r="BY4175" s="2">
        <v>44376.857569444444</v>
      </c>
      <c r="CB4175" t="b">
        <v>0</v>
      </c>
      <c r="CC4175" t="b">
        <v>1</v>
      </c>
      <c r="CF4175">
        <v>497.5</v>
      </c>
      <c r="CH4175">
        <v>497.5</v>
      </c>
      <c r="CI4175">
        <v>100</v>
      </c>
      <c r="CJ4175">
        <v>0</v>
      </c>
      <c r="CK4175">
        <f>YEAR(tbl_Opportunity[[#This Row],[Close Date]])</f>
        <v>2019</v>
      </c>
    </row>
    <row r="4176" spans="1:89">
      <c r="A4176" t="s">
        <v>8778</v>
      </c>
      <c r="B4176" t="b">
        <v>0</v>
      </c>
      <c r="D4176" t="b">
        <v>0</v>
      </c>
      <c r="H4176" s="1">
        <v>43616</v>
      </c>
      <c r="I4176" t="b">
        <v>1</v>
      </c>
      <c r="L4176" t="s">
        <v>10157</v>
      </c>
      <c r="O4176" t="s">
        <v>387</v>
      </c>
      <c r="P4176" t="b">
        <v>0</v>
      </c>
      <c r="Q4176" s="2">
        <v>43573.649143518516</v>
      </c>
      <c r="R4176" s="1"/>
      <c r="S4176" t="b">
        <v>0</v>
      </c>
      <c r="U4176" s="1"/>
      <c r="V4176" t="b">
        <v>0</v>
      </c>
      <c r="W4176" s="1">
        <v>43497</v>
      </c>
      <c r="X4176">
        <v>2</v>
      </c>
      <c r="Y4176">
        <v>2019</v>
      </c>
      <c r="Z4176" t="s">
        <v>8</v>
      </c>
      <c r="AA4176" t="s">
        <v>8</v>
      </c>
      <c r="AB4176" t="b">
        <v>0</v>
      </c>
      <c r="AC4176" t="b">
        <v>0</v>
      </c>
      <c r="AE4176" t="b">
        <v>1</v>
      </c>
      <c r="AF4176" t="b">
        <v>0</v>
      </c>
      <c r="AG4176" t="b">
        <v>0</v>
      </c>
      <c r="AH4176" t="s">
        <v>4808</v>
      </c>
      <c r="AI4176" t="b">
        <v>0</v>
      </c>
      <c r="AK4176" t="b">
        <v>0</v>
      </c>
      <c r="AL4176" s="1"/>
      <c r="AM4176" t="s">
        <v>99</v>
      </c>
      <c r="AN4176" s="2">
        <v>44175.886400462965</v>
      </c>
      <c r="AP4176" s="2">
        <v>43836.762685185182</v>
      </c>
      <c r="AQ4176" s="1"/>
      <c r="AS4176" t="b">
        <v>0</v>
      </c>
      <c r="AV4176" t="s">
        <v>176</v>
      </c>
      <c r="BB4176" t="s">
        <v>10158</v>
      </c>
      <c r="BD4176" t="b">
        <v>1</v>
      </c>
      <c r="BH4176" t="s">
        <v>387</v>
      </c>
      <c r="BI4176" t="s">
        <v>150</v>
      </c>
      <c r="BJ4176" t="s">
        <v>384</v>
      </c>
      <c r="BK4176" t="s">
        <v>384</v>
      </c>
      <c r="BQ4176" t="s">
        <v>96</v>
      </c>
      <c r="BR4176" t="b">
        <v>0</v>
      </c>
      <c r="BT4176" t="b">
        <v>0</v>
      </c>
      <c r="BW4176" t="s">
        <v>103</v>
      </c>
      <c r="BX4176" t="b">
        <v>0</v>
      </c>
      <c r="BY4176" s="2">
        <v>44376.857569444444</v>
      </c>
      <c r="CB4176" t="b">
        <v>0</v>
      </c>
      <c r="CC4176" t="b">
        <v>1</v>
      </c>
      <c r="CF4176">
        <v>130675</v>
      </c>
      <c r="CH4176">
        <v>130675</v>
      </c>
      <c r="CI4176">
        <v>100</v>
      </c>
      <c r="CJ4176">
        <v>0</v>
      </c>
      <c r="CK4176">
        <f>YEAR(tbl_Opportunity[[#This Row],[Close Date]])</f>
        <v>2019</v>
      </c>
    </row>
    <row r="4177" spans="1:89">
      <c r="A4177" t="s">
        <v>10159</v>
      </c>
      <c r="B4177" t="b">
        <v>0</v>
      </c>
      <c r="D4177" t="b">
        <v>0</v>
      </c>
      <c r="H4177" s="1">
        <v>43627</v>
      </c>
      <c r="I4177" t="b">
        <v>1</v>
      </c>
      <c r="L4177" t="s">
        <v>10160</v>
      </c>
      <c r="O4177" t="s">
        <v>99</v>
      </c>
      <c r="P4177" t="b">
        <v>0</v>
      </c>
      <c r="Q4177" s="2">
        <v>43601.820127314815</v>
      </c>
      <c r="R4177" s="1"/>
      <c r="S4177" t="b">
        <v>0</v>
      </c>
      <c r="U4177" s="1"/>
      <c r="V4177" t="b">
        <v>0</v>
      </c>
      <c r="W4177" s="1">
        <v>43497</v>
      </c>
      <c r="X4177">
        <v>2</v>
      </c>
      <c r="Y4177">
        <v>2019</v>
      </c>
      <c r="Z4177" t="s">
        <v>8</v>
      </c>
      <c r="AA4177" t="s">
        <v>8</v>
      </c>
      <c r="AB4177" t="b">
        <v>0</v>
      </c>
      <c r="AC4177" t="b">
        <v>0</v>
      </c>
      <c r="AE4177" t="b">
        <v>1</v>
      </c>
      <c r="AF4177" t="b">
        <v>0</v>
      </c>
      <c r="AG4177" t="b">
        <v>0</v>
      </c>
      <c r="AH4177" t="s">
        <v>4808</v>
      </c>
      <c r="AI4177" t="b">
        <v>0</v>
      </c>
      <c r="AK4177" t="b">
        <v>0</v>
      </c>
      <c r="AL4177" s="1">
        <v>44055</v>
      </c>
      <c r="AM4177" t="s">
        <v>162</v>
      </c>
      <c r="AN4177" s="2">
        <v>44297.828460648147</v>
      </c>
      <c r="AP4177" s="2">
        <v>43836.762685185182</v>
      </c>
      <c r="AQ4177" s="1"/>
      <c r="AS4177" t="b">
        <v>0</v>
      </c>
      <c r="AV4177" t="s">
        <v>153</v>
      </c>
      <c r="BB4177" t="s">
        <v>10161</v>
      </c>
      <c r="BD4177" t="b">
        <v>1</v>
      </c>
      <c r="BH4177" t="s">
        <v>99</v>
      </c>
      <c r="BI4177" t="s">
        <v>150</v>
      </c>
      <c r="BK4177" t="s">
        <v>384</v>
      </c>
      <c r="BQ4177" t="s">
        <v>96</v>
      </c>
      <c r="BR4177" t="b">
        <v>0</v>
      </c>
      <c r="BT4177" t="b">
        <v>0</v>
      </c>
      <c r="BW4177" t="s">
        <v>103</v>
      </c>
      <c r="BX4177" t="b">
        <v>0</v>
      </c>
      <c r="BY4177" s="2">
        <v>44376.857569444444</v>
      </c>
      <c r="CB4177" t="b">
        <v>0</v>
      </c>
      <c r="CC4177" t="b">
        <v>1</v>
      </c>
      <c r="CF4177">
        <v>6500</v>
      </c>
      <c r="CH4177">
        <v>6500</v>
      </c>
      <c r="CI4177">
        <v>100</v>
      </c>
      <c r="CJ4177">
        <v>0</v>
      </c>
      <c r="CK4177">
        <f>YEAR(tbl_Opportunity[[#This Row],[Close Date]])</f>
        <v>2019</v>
      </c>
    </row>
    <row r="4178" spans="1:89">
      <c r="A4178" t="s">
        <v>10078</v>
      </c>
      <c r="B4178" t="b">
        <v>0</v>
      </c>
      <c r="D4178" t="b">
        <v>0</v>
      </c>
      <c r="H4178" s="1">
        <v>43936</v>
      </c>
      <c r="I4178" t="b">
        <v>1</v>
      </c>
      <c r="L4178" t="s">
        <v>10162</v>
      </c>
      <c r="O4178" t="s">
        <v>142</v>
      </c>
      <c r="P4178" t="b">
        <v>0</v>
      </c>
      <c r="Q4178" s="2">
        <v>43524.723738425928</v>
      </c>
      <c r="R4178" s="1"/>
      <c r="S4178" t="b">
        <v>0</v>
      </c>
      <c r="U4178" s="1"/>
      <c r="V4178" t="b">
        <v>0</v>
      </c>
      <c r="W4178" s="1">
        <v>43862</v>
      </c>
      <c r="X4178">
        <v>2</v>
      </c>
      <c r="Y4178">
        <v>2020</v>
      </c>
      <c r="Z4178" t="s">
        <v>8</v>
      </c>
      <c r="AA4178" t="s">
        <v>8</v>
      </c>
      <c r="AB4178" t="b">
        <v>0</v>
      </c>
      <c r="AC4178" t="b">
        <v>0</v>
      </c>
      <c r="AE4178" t="b">
        <v>1</v>
      </c>
      <c r="AF4178" t="b">
        <v>0</v>
      </c>
      <c r="AG4178" t="b">
        <v>0</v>
      </c>
      <c r="AH4178" t="s">
        <v>4808</v>
      </c>
      <c r="AI4178" t="b">
        <v>0</v>
      </c>
      <c r="AK4178" t="b">
        <v>0</v>
      </c>
      <c r="AL4178" s="1">
        <v>43938</v>
      </c>
      <c r="AM4178" t="s">
        <v>162</v>
      </c>
      <c r="AN4178" s="2">
        <v>44297.838888888888</v>
      </c>
      <c r="AP4178" s="2">
        <v>43936.870578703703</v>
      </c>
      <c r="AQ4178" s="1"/>
      <c r="AS4178" t="b">
        <v>0</v>
      </c>
      <c r="AV4178" t="s">
        <v>213</v>
      </c>
      <c r="BB4178" t="s">
        <v>10163</v>
      </c>
      <c r="BD4178" t="b">
        <v>1</v>
      </c>
      <c r="BH4178" t="s">
        <v>142</v>
      </c>
      <c r="BI4178" t="s">
        <v>150</v>
      </c>
      <c r="BJ4178" t="s">
        <v>384</v>
      </c>
      <c r="BK4178" t="s">
        <v>384</v>
      </c>
      <c r="BQ4178" t="s">
        <v>96</v>
      </c>
      <c r="BR4178" t="b">
        <v>0</v>
      </c>
      <c r="BT4178" t="b">
        <v>0</v>
      </c>
      <c r="BW4178" t="s">
        <v>103</v>
      </c>
      <c r="BX4178" t="b">
        <v>0</v>
      </c>
      <c r="BY4178" s="2">
        <v>44376.857569444444</v>
      </c>
      <c r="CB4178" t="b">
        <v>0</v>
      </c>
      <c r="CC4178" t="b">
        <v>1</v>
      </c>
      <c r="CF4178">
        <v>193642.56</v>
      </c>
      <c r="CH4178">
        <v>193642.56</v>
      </c>
      <c r="CI4178">
        <v>100</v>
      </c>
      <c r="CJ4178">
        <v>0</v>
      </c>
      <c r="CK4178">
        <f>YEAR(tbl_Opportunity[[#This Row],[Close Date]])</f>
        <v>2020</v>
      </c>
    </row>
    <row r="4179" spans="1:89">
      <c r="A4179" t="s">
        <v>10164</v>
      </c>
      <c r="B4179" t="b">
        <v>0</v>
      </c>
      <c r="D4179" t="b">
        <v>0</v>
      </c>
      <c r="E4179" t="s">
        <v>3036</v>
      </c>
      <c r="H4179" s="1">
        <v>43956</v>
      </c>
      <c r="I4179" t="b">
        <v>1</v>
      </c>
      <c r="L4179" t="s">
        <v>10165</v>
      </c>
      <c r="O4179" t="s">
        <v>142</v>
      </c>
      <c r="P4179" t="b">
        <v>0</v>
      </c>
      <c r="Q4179" s="2">
        <v>43557.837094907409</v>
      </c>
      <c r="R4179" s="1"/>
      <c r="S4179" t="b">
        <v>0</v>
      </c>
      <c r="U4179" s="1"/>
      <c r="V4179" t="b">
        <v>0</v>
      </c>
      <c r="W4179" s="1">
        <v>43862</v>
      </c>
      <c r="X4179">
        <v>2</v>
      </c>
      <c r="Y4179">
        <v>2020</v>
      </c>
      <c r="Z4179" t="s">
        <v>8</v>
      </c>
      <c r="AA4179" t="s">
        <v>8</v>
      </c>
      <c r="AB4179" t="b">
        <v>0</v>
      </c>
      <c r="AC4179" t="b">
        <v>0</v>
      </c>
      <c r="AD4179" t="s">
        <v>3727</v>
      </c>
      <c r="AE4179" t="b">
        <v>1</v>
      </c>
      <c r="AF4179" t="b">
        <v>0</v>
      </c>
      <c r="AG4179" t="b">
        <v>0</v>
      </c>
      <c r="AH4179" t="s">
        <v>4808</v>
      </c>
      <c r="AI4179" t="b">
        <v>0</v>
      </c>
      <c r="AK4179" t="b">
        <v>0</v>
      </c>
      <c r="AL4179" s="1">
        <v>43957</v>
      </c>
      <c r="AM4179" t="s">
        <v>99</v>
      </c>
      <c r="AN4179" s="2">
        <v>44205.814502314817</v>
      </c>
      <c r="AP4179" s="2">
        <v>43956.738599537035</v>
      </c>
      <c r="AQ4179" s="1"/>
      <c r="AS4179" t="b">
        <v>0</v>
      </c>
      <c r="AV4179" t="s">
        <v>7422</v>
      </c>
      <c r="BB4179" t="s">
        <v>10166</v>
      </c>
      <c r="BD4179" t="b">
        <v>1</v>
      </c>
      <c r="BH4179" t="s">
        <v>142</v>
      </c>
      <c r="BI4179" t="s">
        <v>150</v>
      </c>
      <c r="BJ4179" t="s">
        <v>384</v>
      </c>
      <c r="BK4179" t="s">
        <v>384</v>
      </c>
      <c r="BQ4179" t="s">
        <v>96</v>
      </c>
      <c r="BR4179" t="b">
        <v>0</v>
      </c>
      <c r="BT4179" t="b">
        <v>0</v>
      </c>
      <c r="BW4179" t="s">
        <v>103</v>
      </c>
      <c r="BX4179" t="b">
        <v>0</v>
      </c>
      <c r="BY4179" s="2">
        <v>44376.857569444444</v>
      </c>
      <c r="CB4179" t="b">
        <v>0</v>
      </c>
      <c r="CC4179" t="b">
        <v>1</v>
      </c>
      <c r="CF4179">
        <v>72160.11</v>
      </c>
      <c r="CH4179">
        <v>72160.11</v>
      </c>
      <c r="CI4179">
        <v>100</v>
      </c>
      <c r="CJ4179">
        <v>0</v>
      </c>
      <c r="CK4179">
        <f>YEAR(tbl_Opportunity[[#This Row],[Close Date]])</f>
        <v>2020</v>
      </c>
    </row>
    <row r="4180" spans="1:89">
      <c r="A4180" t="s">
        <v>10037</v>
      </c>
      <c r="B4180" t="b">
        <v>0</v>
      </c>
      <c r="D4180" t="b">
        <v>0</v>
      </c>
      <c r="H4180" s="1">
        <v>43573</v>
      </c>
      <c r="I4180" t="b">
        <v>1</v>
      </c>
      <c r="L4180" t="s">
        <v>10117</v>
      </c>
      <c r="O4180" t="s">
        <v>142</v>
      </c>
      <c r="P4180" t="b">
        <v>0</v>
      </c>
      <c r="Q4180" s="2">
        <v>43221.13653935185</v>
      </c>
      <c r="R4180" s="1"/>
      <c r="S4180" t="b">
        <v>0</v>
      </c>
      <c r="U4180" s="1"/>
      <c r="V4180" t="b">
        <v>0</v>
      </c>
      <c r="W4180" s="1">
        <v>43497</v>
      </c>
      <c r="X4180">
        <v>2</v>
      </c>
      <c r="Y4180">
        <v>2019</v>
      </c>
      <c r="Z4180" t="s">
        <v>8</v>
      </c>
      <c r="AA4180" t="s">
        <v>8</v>
      </c>
      <c r="AB4180" t="b">
        <v>0</v>
      </c>
      <c r="AC4180" t="b">
        <v>0</v>
      </c>
      <c r="AE4180" t="b">
        <v>1</v>
      </c>
      <c r="AF4180" t="b">
        <v>0</v>
      </c>
      <c r="AG4180" t="b">
        <v>0</v>
      </c>
      <c r="AH4180" t="s">
        <v>4808</v>
      </c>
      <c r="AI4180" t="b">
        <v>0</v>
      </c>
      <c r="AK4180" t="b">
        <v>0</v>
      </c>
      <c r="AL4180" s="1">
        <v>43573</v>
      </c>
      <c r="AM4180" t="s">
        <v>162</v>
      </c>
      <c r="AN4180" s="2">
        <v>44297.8278587963</v>
      </c>
      <c r="AP4180" s="2">
        <v>43836.762685185182</v>
      </c>
      <c r="AQ4180" s="1"/>
      <c r="AS4180" t="b">
        <v>0</v>
      </c>
      <c r="AV4180" t="s">
        <v>153</v>
      </c>
      <c r="BB4180" t="s">
        <v>10167</v>
      </c>
      <c r="BD4180" t="b">
        <v>1</v>
      </c>
      <c r="BH4180" t="s">
        <v>142</v>
      </c>
      <c r="BI4180" t="s">
        <v>150</v>
      </c>
      <c r="BJ4180" t="s">
        <v>384</v>
      </c>
      <c r="BK4180" t="s">
        <v>384</v>
      </c>
      <c r="BQ4180" t="s">
        <v>96</v>
      </c>
      <c r="BR4180" t="b">
        <v>0</v>
      </c>
      <c r="BT4180" t="b">
        <v>0</v>
      </c>
      <c r="BW4180" t="s">
        <v>103</v>
      </c>
      <c r="BX4180" t="b">
        <v>0</v>
      </c>
      <c r="BY4180" s="2">
        <v>44376.857569444444</v>
      </c>
      <c r="CB4180" t="b">
        <v>0</v>
      </c>
      <c r="CC4180" t="b">
        <v>1</v>
      </c>
      <c r="CF4180">
        <v>71518.899999999994</v>
      </c>
      <c r="CH4180">
        <v>71518.899999999994</v>
      </c>
      <c r="CI4180">
        <v>100</v>
      </c>
      <c r="CJ4180">
        <v>0</v>
      </c>
      <c r="CK4180">
        <f>YEAR(tbl_Opportunity[[#This Row],[Close Date]])</f>
        <v>2019</v>
      </c>
    </row>
    <row r="4181" spans="1:89">
      <c r="A4181" t="s">
        <v>10168</v>
      </c>
      <c r="B4181" t="b">
        <v>0</v>
      </c>
      <c r="D4181" t="b">
        <v>0</v>
      </c>
      <c r="H4181" s="1">
        <v>43636</v>
      </c>
      <c r="I4181" t="b">
        <v>1</v>
      </c>
      <c r="O4181" t="s">
        <v>99</v>
      </c>
      <c r="P4181" t="b">
        <v>0</v>
      </c>
      <c r="Q4181" s="2">
        <v>43630.558009259257</v>
      </c>
      <c r="R4181" s="1"/>
      <c r="S4181" t="b">
        <v>0</v>
      </c>
      <c r="U4181" s="1"/>
      <c r="V4181" t="b">
        <v>0</v>
      </c>
      <c r="W4181" s="1">
        <v>43497</v>
      </c>
      <c r="X4181">
        <v>2</v>
      </c>
      <c r="Y4181">
        <v>2019</v>
      </c>
      <c r="Z4181" t="s">
        <v>8</v>
      </c>
      <c r="AA4181" t="s">
        <v>8</v>
      </c>
      <c r="AB4181" t="b">
        <v>0</v>
      </c>
      <c r="AC4181" t="b">
        <v>0</v>
      </c>
      <c r="AE4181" t="b">
        <v>1</v>
      </c>
      <c r="AF4181" t="b">
        <v>0</v>
      </c>
      <c r="AG4181" t="b">
        <v>0</v>
      </c>
      <c r="AH4181" t="s">
        <v>4863</v>
      </c>
      <c r="AI4181" t="b">
        <v>0</v>
      </c>
      <c r="AK4181" t="b">
        <v>0</v>
      </c>
      <c r="AL4181" s="1">
        <v>43636</v>
      </c>
      <c r="AM4181" t="s">
        <v>162</v>
      </c>
      <c r="AN4181" s="2">
        <v>44297.8278587963</v>
      </c>
      <c r="AP4181" s="2">
        <v>43836.762685185182</v>
      </c>
      <c r="AQ4181" s="1"/>
      <c r="AS4181" t="b">
        <v>0</v>
      </c>
      <c r="AV4181" t="s">
        <v>153</v>
      </c>
      <c r="BB4181" t="s">
        <v>10169</v>
      </c>
      <c r="BD4181" t="b">
        <v>1</v>
      </c>
      <c r="BH4181" t="s">
        <v>99</v>
      </c>
      <c r="BI4181" t="s">
        <v>150</v>
      </c>
      <c r="BJ4181" t="s">
        <v>2848</v>
      </c>
      <c r="BK4181" t="s">
        <v>157</v>
      </c>
      <c r="BQ4181" t="s">
        <v>96</v>
      </c>
      <c r="BR4181" t="b">
        <v>0</v>
      </c>
      <c r="BT4181" t="b">
        <v>0</v>
      </c>
      <c r="BW4181" t="s">
        <v>103</v>
      </c>
      <c r="BX4181" t="b">
        <v>0</v>
      </c>
      <c r="BY4181" s="2">
        <v>44376.857569444444</v>
      </c>
      <c r="CB4181" t="b">
        <v>0</v>
      </c>
      <c r="CC4181" t="b">
        <v>1</v>
      </c>
      <c r="CF4181">
        <v>3500</v>
      </c>
      <c r="CH4181">
        <v>3500</v>
      </c>
      <c r="CI4181">
        <v>100</v>
      </c>
      <c r="CJ4181">
        <v>0</v>
      </c>
      <c r="CK4181">
        <f>YEAR(tbl_Opportunity[[#This Row],[Close Date]])</f>
        <v>2019</v>
      </c>
    </row>
    <row r="4182" spans="1:89">
      <c r="A4182" t="s">
        <v>7822</v>
      </c>
      <c r="B4182" t="b">
        <v>0</v>
      </c>
      <c r="D4182" t="b">
        <v>0</v>
      </c>
      <c r="H4182" s="1">
        <v>43236</v>
      </c>
      <c r="I4182" t="b">
        <v>1</v>
      </c>
      <c r="O4182" t="s">
        <v>114</v>
      </c>
      <c r="P4182" t="b">
        <v>0</v>
      </c>
      <c r="Q4182" s="2">
        <v>43237.019375000003</v>
      </c>
      <c r="R4182" s="1"/>
      <c r="S4182" t="b">
        <v>0</v>
      </c>
      <c r="U4182" s="1"/>
      <c r="V4182" t="b">
        <v>0</v>
      </c>
      <c r="W4182" s="1">
        <v>43132</v>
      </c>
      <c r="X4182">
        <v>2</v>
      </c>
      <c r="Y4182">
        <v>2018</v>
      </c>
      <c r="Z4182" t="s">
        <v>8</v>
      </c>
      <c r="AA4182" t="s">
        <v>8</v>
      </c>
      <c r="AB4182" t="b">
        <v>0</v>
      </c>
      <c r="AC4182" t="b">
        <v>0</v>
      </c>
      <c r="AE4182" t="b">
        <v>1</v>
      </c>
      <c r="AF4182" t="b">
        <v>0</v>
      </c>
      <c r="AG4182" t="b">
        <v>0</v>
      </c>
      <c r="AH4182" t="s">
        <v>4915</v>
      </c>
      <c r="AI4182" t="b">
        <v>0</v>
      </c>
      <c r="AK4182" t="b">
        <v>0</v>
      </c>
      <c r="AL4182" s="1"/>
      <c r="AM4182" t="s">
        <v>162</v>
      </c>
      <c r="AN4182" s="2">
        <v>44297.838888888888</v>
      </c>
      <c r="AP4182" s="2">
        <v>43836.762685185182</v>
      </c>
      <c r="AQ4182" s="1"/>
      <c r="AS4182" t="b">
        <v>0</v>
      </c>
      <c r="AV4182" t="s">
        <v>213</v>
      </c>
      <c r="BB4182" t="s">
        <v>10170</v>
      </c>
      <c r="BD4182" t="b">
        <v>1</v>
      </c>
      <c r="BH4182" t="s">
        <v>114</v>
      </c>
      <c r="BI4182" t="s">
        <v>155</v>
      </c>
      <c r="BJ4182" t="s">
        <v>102</v>
      </c>
      <c r="BK4182" t="s">
        <v>102</v>
      </c>
      <c r="BQ4182" t="s">
        <v>96</v>
      </c>
      <c r="BR4182" t="b">
        <v>0</v>
      </c>
      <c r="BS4182" t="s">
        <v>157</v>
      </c>
      <c r="BT4182" t="b">
        <v>0</v>
      </c>
      <c r="BW4182" t="s">
        <v>103</v>
      </c>
      <c r="BX4182" t="b">
        <v>0</v>
      </c>
      <c r="BY4182" s="2">
        <v>44376.857569444444</v>
      </c>
      <c r="CB4182" t="b">
        <v>0</v>
      </c>
      <c r="CC4182" t="b">
        <v>1</v>
      </c>
      <c r="CF4182">
        <v>51399.25</v>
      </c>
      <c r="CH4182">
        <v>51399.25</v>
      </c>
      <c r="CI4182">
        <v>100</v>
      </c>
      <c r="CJ4182">
        <v>0</v>
      </c>
      <c r="CK4182">
        <f>YEAR(tbl_Opportunity[[#This Row],[Close Date]])</f>
        <v>2018</v>
      </c>
    </row>
    <row r="4183" spans="1:89">
      <c r="A4183" t="s">
        <v>132</v>
      </c>
      <c r="B4183" t="b">
        <v>0</v>
      </c>
      <c r="D4183" t="b">
        <v>0</v>
      </c>
      <c r="H4183" s="1">
        <v>43564</v>
      </c>
      <c r="I4183" t="b">
        <v>1</v>
      </c>
      <c r="L4183" t="s">
        <v>10171</v>
      </c>
      <c r="O4183" t="s">
        <v>99</v>
      </c>
      <c r="P4183" t="b">
        <v>0</v>
      </c>
      <c r="Q4183" s="2">
        <v>43388.530694444446</v>
      </c>
      <c r="R4183" s="1"/>
      <c r="S4183" t="b">
        <v>0</v>
      </c>
      <c r="U4183" s="1"/>
      <c r="V4183" t="b">
        <v>0</v>
      </c>
      <c r="W4183" s="1">
        <v>43497</v>
      </c>
      <c r="X4183">
        <v>2</v>
      </c>
      <c r="Y4183">
        <v>2019</v>
      </c>
      <c r="Z4183" t="s">
        <v>8</v>
      </c>
      <c r="AA4183" t="s">
        <v>8</v>
      </c>
      <c r="AB4183" t="b">
        <v>0</v>
      </c>
      <c r="AC4183" t="b">
        <v>0</v>
      </c>
      <c r="AE4183" t="b">
        <v>1</v>
      </c>
      <c r="AF4183" t="b">
        <v>0</v>
      </c>
      <c r="AG4183" t="b">
        <v>0</v>
      </c>
      <c r="AH4183" t="s">
        <v>4863</v>
      </c>
      <c r="AI4183" t="b">
        <v>0</v>
      </c>
      <c r="AK4183" t="b">
        <v>0</v>
      </c>
      <c r="AL4183" s="1">
        <v>43556</v>
      </c>
      <c r="AM4183" t="s">
        <v>162</v>
      </c>
      <c r="AN4183" s="2">
        <v>44297.8278587963</v>
      </c>
      <c r="AP4183" s="2">
        <v>43836.762685185182</v>
      </c>
      <c r="AQ4183" s="1"/>
      <c r="AS4183" t="b">
        <v>0</v>
      </c>
      <c r="AV4183" t="s">
        <v>153</v>
      </c>
      <c r="BB4183" t="s">
        <v>10172</v>
      </c>
      <c r="BD4183" t="b">
        <v>1</v>
      </c>
      <c r="BH4183" t="s">
        <v>131</v>
      </c>
      <c r="BI4183" t="s">
        <v>150</v>
      </c>
      <c r="BJ4183" t="s">
        <v>95</v>
      </c>
      <c r="BK4183" t="s">
        <v>102</v>
      </c>
      <c r="BQ4183" t="s">
        <v>96</v>
      </c>
      <c r="BR4183" t="b">
        <v>0</v>
      </c>
      <c r="BS4183" t="s">
        <v>157</v>
      </c>
      <c r="BT4183" t="b">
        <v>0</v>
      </c>
      <c r="BW4183" t="s">
        <v>103</v>
      </c>
      <c r="BX4183" t="b">
        <v>0</v>
      </c>
      <c r="BY4183" s="2">
        <v>44376.857569444444</v>
      </c>
      <c r="CB4183" t="b">
        <v>0</v>
      </c>
      <c r="CC4183" t="b">
        <v>1</v>
      </c>
      <c r="CF4183">
        <v>62453.7</v>
      </c>
      <c r="CH4183">
        <v>62453.7</v>
      </c>
      <c r="CI4183">
        <v>100</v>
      </c>
      <c r="CJ4183">
        <v>0</v>
      </c>
      <c r="CK4183">
        <f>YEAR(tbl_Opportunity[[#This Row],[Close Date]])</f>
        <v>2019</v>
      </c>
    </row>
    <row r="4184" spans="1:89">
      <c r="A4184" t="s">
        <v>3482</v>
      </c>
      <c r="B4184" t="b">
        <v>0</v>
      </c>
      <c r="D4184" t="b">
        <v>0</v>
      </c>
      <c r="H4184" s="1">
        <v>43570</v>
      </c>
      <c r="I4184" t="b">
        <v>1</v>
      </c>
      <c r="L4184" t="s">
        <v>10173</v>
      </c>
      <c r="O4184" t="s">
        <v>99</v>
      </c>
      <c r="P4184" t="b">
        <v>0</v>
      </c>
      <c r="Q4184" s="2">
        <v>43388.722777777781</v>
      </c>
      <c r="R4184" s="1"/>
      <c r="S4184" t="b">
        <v>0</v>
      </c>
      <c r="U4184" s="1"/>
      <c r="V4184" t="b">
        <v>0</v>
      </c>
      <c r="W4184" s="1">
        <v>43497</v>
      </c>
      <c r="X4184">
        <v>2</v>
      </c>
      <c r="Y4184">
        <v>2019</v>
      </c>
      <c r="Z4184" t="s">
        <v>8</v>
      </c>
      <c r="AA4184" t="s">
        <v>8</v>
      </c>
      <c r="AB4184" t="b">
        <v>0</v>
      </c>
      <c r="AC4184" t="b">
        <v>0</v>
      </c>
      <c r="AE4184" t="b">
        <v>1</v>
      </c>
      <c r="AF4184" t="b">
        <v>0</v>
      </c>
      <c r="AG4184" t="b">
        <v>0</v>
      </c>
      <c r="AH4184" t="s">
        <v>4863</v>
      </c>
      <c r="AI4184" t="b">
        <v>0</v>
      </c>
      <c r="AK4184" t="b">
        <v>0</v>
      </c>
      <c r="AL4184" s="1">
        <v>43388</v>
      </c>
      <c r="AM4184" t="s">
        <v>162</v>
      </c>
      <c r="AN4184" s="2">
        <v>44297.8278587963</v>
      </c>
      <c r="AP4184" s="2">
        <v>43836.762685185182</v>
      </c>
      <c r="AQ4184" s="1"/>
      <c r="AS4184" t="b">
        <v>0</v>
      </c>
      <c r="AV4184" t="s">
        <v>153</v>
      </c>
      <c r="BB4184" t="s">
        <v>10174</v>
      </c>
      <c r="BD4184" t="b">
        <v>1</v>
      </c>
      <c r="BH4184" t="s">
        <v>131</v>
      </c>
      <c r="BI4184" t="s">
        <v>150</v>
      </c>
      <c r="BK4184" t="s">
        <v>102</v>
      </c>
      <c r="BQ4184" t="s">
        <v>96</v>
      </c>
      <c r="BR4184" t="b">
        <v>0</v>
      </c>
      <c r="BS4184" t="s">
        <v>157</v>
      </c>
      <c r="BT4184" t="b">
        <v>0</v>
      </c>
      <c r="BW4184" t="s">
        <v>103</v>
      </c>
      <c r="BX4184" t="b">
        <v>0</v>
      </c>
      <c r="BY4184" s="2">
        <v>44376.857569444444</v>
      </c>
      <c r="CB4184" t="b">
        <v>0</v>
      </c>
      <c r="CC4184" t="b">
        <v>1</v>
      </c>
      <c r="CF4184">
        <v>3500</v>
      </c>
      <c r="CH4184">
        <v>3500</v>
      </c>
      <c r="CI4184">
        <v>100</v>
      </c>
      <c r="CJ4184">
        <v>0</v>
      </c>
      <c r="CK4184">
        <f>YEAR(tbl_Opportunity[[#This Row],[Close Date]])</f>
        <v>2019</v>
      </c>
    </row>
    <row r="4185" spans="1:89">
      <c r="A4185" t="s">
        <v>7031</v>
      </c>
      <c r="B4185" t="b">
        <v>0</v>
      </c>
      <c r="D4185" t="b">
        <v>0</v>
      </c>
      <c r="H4185" s="1">
        <v>43598</v>
      </c>
      <c r="I4185" t="b">
        <v>1</v>
      </c>
      <c r="L4185" t="s">
        <v>10175</v>
      </c>
      <c r="O4185" t="s">
        <v>99</v>
      </c>
      <c r="P4185" t="b">
        <v>0</v>
      </c>
      <c r="Q4185" s="2">
        <v>43573.808240740742</v>
      </c>
      <c r="R4185" s="1"/>
      <c r="S4185" t="b">
        <v>0</v>
      </c>
      <c r="U4185" s="1"/>
      <c r="V4185" t="b">
        <v>0</v>
      </c>
      <c r="W4185" s="1">
        <v>43497</v>
      </c>
      <c r="X4185">
        <v>2</v>
      </c>
      <c r="Y4185">
        <v>2019</v>
      </c>
      <c r="Z4185" t="s">
        <v>8</v>
      </c>
      <c r="AA4185" t="s">
        <v>8</v>
      </c>
      <c r="AB4185" t="b">
        <v>0</v>
      </c>
      <c r="AC4185" t="b">
        <v>0</v>
      </c>
      <c r="AE4185" t="b">
        <v>1</v>
      </c>
      <c r="AF4185" t="b">
        <v>0</v>
      </c>
      <c r="AG4185" t="b">
        <v>0</v>
      </c>
      <c r="AH4185" t="s">
        <v>1016</v>
      </c>
      <c r="AI4185" t="b">
        <v>0</v>
      </c>
      <c r="AK4185" t="b">
        <v>0</v>
      </c>
      <c r="AL4185" s="1">
        <v>43598</v>
      </c>
      <c r="AM4185" t="s">
        <v>162</v>
      </c>
      <c r="AN4185" s="2">
        <v>44297.838888888888</v>
      </c>
      <c r="AP4185" s="2">
        <v>43836.762685185182</v>
      </c>
      <c r="AQ4185" s="1"/>
      <c r="AS4185" t="b">
        <v>0</v>
      </c>
      <c r="AV4185" t="s">
        <v>213</v>
      </c>
      <c r="BB4185" t="s">
        <v>10176</v>
      </c>
      <c r="BD4185" t="b">
        <v>1</v>
      </c>
      <c r="BH4185" t="s">
        <v>114</v>
      </c>
      <c r="BI4185" t="s">
        <v>150</v>
      </c>
      <c r="BJ4185" t="s">
        <v>2983</v>
      </c>
      <c r="BK4185" t="s">
        <v>102</v>
      </c>
      <c r="BQ4185" t="s">
        <v>96</v>
      </c>
      <c r="BR4185" t="b">
        <v>0</v>
      </c>
      <c r="BS4185" t="s">
        <v>157</v>
      </c>
      <c r="BT4185" t="b">
        <v>0</v>
      </c>
      <c r="BW4185" t="s">
        <v>103</v>
      </c>
      <c r="BX4185" t="b">
        <v>0</v>
      </c>
      <c r="BY4185" s="2">
        <v>44376.857569444444</v>
      </c>
      <c r="CB4185" t="b">
        <v>0</v>
      </c>
      <c r="CC4185" t="b">
        <v>1</v>
      </c>
      <c r="CF4185">
        <v>600</v>
      </c>
      <c r="CH4185">
        <v>600</v>
      </c>
      <c r="CI4185">
        <v>100</v>
      </c>
      <c r="CJ4185">
        <v>0</v>
      </c>
      <c r="CK4185">
        <f>YEAR(tbl_Opportunity[[#This Row],[Close Date]])</f>
        <v>2019</v>
      </c>
    </row>
    <row r="4186" spans="1:89">
      <c r="A4186" t="s">
        <v>3482</v>
      </c>
      <c r="B4186" t="b">
        <v>0</v>
      </c>
      <c r="D4186" t="b">
        <v>0</v>
      </c>
      <c r="H4186" s="1">
        <v>43581</v>
      </c>
      <c r="I4186" t="b">
        <v>1</v>
      </c>
      <c r="L4186" t="s">
        <v>10177</v>
      </c>
      <c r="O4186" t="s">
        <v>99</v>
      </c>
      <c r="P4186" t="b">
        <v>0</v>
      </c>
      <c r="Q4186" s="2">
        <v>43577.811145833337</v>
      </c>
      <c r="R4186" s="1"/>
      <c r="S4186" t="b">
        <v>0</v>
      </c>
      <c r="U4186" s="1"/>
      <c r="V4186" t="b">
        <v>0</v>
      </c>
      <c r="W4186" s="1">
        <v>43497</v>
      </c>
      <c r="X4186">
        <v>2</v>
      </c>
      <c r="Y4186">
        <v>2019</v>
      </c>
      <c r="Z4186" t="s">
        <v>8</v>
      </c>
      <c r="AA4186" t="s">
        <v>8</v>
      </c>
      <c r="AB4186" t="b">
        <v>0</v>
      </c>
      <c r="AC4186" t="b">
        <v>0</v>
      </c>
      <c r="AE4186" t="b">
        <v>1</v>
      </c>
      <c r="AF4186" t="b">
        <v>0</v>
      </c>
      <c r="AG4186" t="b">
        <v>0</v>
      </c>
      <c r="AH4186" t="s">
        <v>4863</v>
      </c>
      <c r="AI4186" t="b">
        <v>0</v>
      </c>
      <c r="AK4186" t="b">
        <v>0</v>
      </c>
      <c r="AL4186" s="1">
        <v>43581</v>
      </c>
      <c r="AM4186" t="s">
        <v>162</v>
      </c>
      <c r="AN4186" s="2">
        <v>44297.8278587963</v>
      </c>
      <c r="AP4186" s="2">
        <v>43836.762685185182</v>
      </c>
      <c r="AQ4186" s="1"/>
      <c r="AS4186" t="b">
        <v>0</v>
      </c>
      <c r="AV4186" t="s">
        <v>153</v>
      </c>
      <c r="BB4186" t="s">
        <v>10178</v>
      </c>
      <c r="BD4186" t="b">
        <v>1</v>
      </c>
      <c r="BH4186" t="s">
        <v>131</v>
      </c>
      <c r="BI4186" t="s">
        <v>150</v>
      </c>
      <c r="BK4186" t="s">
        <v>102</v>
      </c>
      <c r="BQ4186" t="s">
        <v>96</v>
      </c>
      <c r="BR4186" t="b">
        <v>0</v>
      </c>
      <c r="BS4186" t="s">
        <v>157</v>
      </c>
      <c r="BT4186" t="b">
        <v>0</v>
      </c>
      <c r="BW4186" t="s">
        <v>103</v>
      </c>
      <c r="BX4186" t="b">
        <v>0</v>
      </c>
      <c r="BY4186" s="2">
        <v>44376.857569444444</v>
      </c>
      <c r="CB4186" t="b">
        <v>0</v>
      </c>
      <c r="CC4186" t="b">
        <v>1</v>
      </c>
      <c r="CF4186">
        <v>3500</v>
      </c>
      <c r="CH4186">
        <v>3500</v>
      </c>
      <c r="CI4186">
        <v>100</v>
      </c>
      <c r="CJ4186">
        <v>0</v>
      </c>
      <c r="CK4186">
        <f>YEAR(tbl_Opportunity[[#This Row],[Close Date]])</f>
        <v>2019</v>
      </c>
    </row>
    <row r="4187" spans="1:89">
      <c r="A4187" t="s">
        <v>108</v>
      </c>
      <c r="B4187" t="b">
        <v>0</v>
      </c>
      <c r="D4187" t="b">
        <v>0</v>
      </c>
      <c r="H4187" s="1">
        <v>43617</v>
      </c>
      <c r="I4187" t="b">
        <v>1</v>
      </c>
      <c r="O4187" t="s">
        <v>99</v>
      </c>
      <c r="P4187" t="b">
        <v>0</v>
      </c>
      <c r="Q4187" s="2">
        <v>43581.854733796295</v>
      </c>
      <c r="R4187" s="1"/>
      <c r="S4187" t="b">
        <v>0</v>
      </c>
      <c r="U4187" s="1"/>
      <c r="V4187" t="b">
        <v>0</v>
      </c>
      <c r="W4187" s="1">
        <v>43497</v>
      </c>
      <c r="X4187">
        <v>2</v>
      </c>
      <c r="Y4187">
        <v>2019</v>
      </c>
      <c r="Z4187" t="s">
        <v>8</v>
      </c>
      <c r="AA4187" t="s">
        <v>8</v>
      </c>
      <c r="AB4187" t="b">
        <v>0</v>
      </c>
      <c r="AC4187" t="b">
        <v>0</v>
      </c>
      <c r="AE4187" t="b">
        <v>1</v>
      </c>
      <c r="AF4187" t="b">
        <v>0</v>
      </c>
      <c r="AG4187" t="b">
        <v>0</v>
      </c>
      <c r="AH4187" t="s">
        <v>4863</v>
      </c>
      <c r="AI4187" t="b">
        <v>0</v>
      </c>
      <c r="AK4187" t="b">
        <v>0</v>
      </c>
      <c r="AL4187" s="1"/>
      <c r="AM4187" t="s">
        <v>162</v>
      </c>
      <c r="AN4187" s="2">
        <v>44297.838888888888</v>
      </c>
      <c r="AP4187" s="2">
        <v>43836.762685185182</v>
      </c>
      <c r="AQ4187" s="1"/>
      <c r="AS4187" t="b">
        <v>0</v>
      </c>
      <c r="AV4187" t="s">
        <v>213</v>
      </c>
      <c r="BB4187" t="s">
        <v>10179</v>
      </c>
      <c r="BD4187" t="b">
        <v>1</v>
      </c>
      <c r="BH4187" t="s">
        <v>131</v>
      </c>
      <c r="BI4187" t="s">
        <v>150</v>
      </c>
      <c r="BJ4187" t="s">
        <v>2848</v>
      </c>
      <c r="BK4187" t="s">
        <v>102</v>
      </c>
      <c r="BQ4187" t="s">
        <v>96</v>
      </c>
      <c r="BR4187" t="b">
        <v>0</v>
      </c>
      <c r="BS4187" t="s">
        <v>157</v>
      </c>
      <c r="BT4187" t="b">
        <v>0</v>
      </c>
      <c r="BW4187" t="s">
        <v>103</v>
      </c>
      <c r="BX4187" t="b">
        <v>0</v>
      </c>
      <c r="BY4187" s="2">
        <v>44376.857569444444</v>
      </c>
      <c r="CB4187" t="b">
        <v>0</v>
      </c>
      <c r="CC4187" t="b">
        <v>1</v>
      </c>
      <c r="CF4187">
        <v>130437</v>
      </c>
      <c r="CH4187">
        <v>130437</v>
      </c>
      <c r="CI4187">
        <v>100</v>
      </c>
      <c r="CJ4187">
        <v>0</v>
      </c>
      <c r="CK4187">
        <f>YEAR(tbl_Opportunity[[#This Row],[Close Date]])</f>
        <v>2019</v>
      </c>
    </row>
    <row r="4188" spans="1:89">
      <c r="A4188" t="s">
        <v>10180</v>
      </c>
      <c r="B4188" t="b">
        <v>0</v>
      </c>
      <c r="D4188" t="b">
        <v>0</v>
      </c>
      <c r="H4188" s="1">
        <v>43634</v>
      </c>
      <c r="I4188" t="b">
        <v>1</v>
      </c>
      <c r="L4188" t="s">
        <v>10181</v>
      </c>
      <c r="O4188" t="s">
        <v>99</v>
      </c>
      <c r="P4188" t="b">
        <v>0</v>
      </c>
      <c r="Q4188" s="2">
        <v>43599.741099537037</v>
      </c>
      <c r="R4188" s="1"/>
      <c r="S4188" t="b">
        <v>0</v>
      </c>
      <c r="U4188" s="1"/>
      <c r="V4188" t="b">
        <v>0</v>
      </c>
      <c r="W4188" s="1">
        <v>43497</v>
      </c>
      <c r="X4188">
        <v>2</v>
      </c>
      <c r="Y4188">
        <v>2019</v>
      </c>
      <c r="Z4188" t="s">
        <v>8</v>
      </c>
      <c r="AA4188" t="s">
        <v>8</v>
      </c>
      <c r="AB4188" t="b">
        <v>0</v>
      </c>
      <c r="AC4188" t="b">
        <v>0</v>
      </c>
      <c r="AE4188" t="b">
        <v>1</v>
      </c>
      <c r="AF4188" t="b">
        <v>0</v>
      </c>
      <c r="AG4188" t="b">
        <v>0</v>
      </c>
      <c r="AH4188" t="s">
        <v>4863</v>
      </c>
      <c r="AI4188" t="b">
        <v>0</v>
      </c>
      <c r="AK4188" t="b">
        <v>0</v>
      </c>
      <c r="AL4188" s="1">
        <v>43634</v>
      </c>
      <c r="AM4188" t="s">
        <v>162</v>
      </c>
      <c r="AN4188" s="2">
        <v>44297.8278587963</v>
      </c>
      <c r="AP4188" s="2">
        <v>43836.762685185182</v>
      </c>
      <c r="AQ4188" s="1"/>
      <c r="AS4188" t="b">
        <v>0</v>
      </c>
      <c r="AV4188" t="s">
        <v>153</v>
      </c>
      <c r="BB4188" t="s">
        <v>10182</v>
      </c>
      <c r="BD4188" t="b">
        <v>1</v>
      </c>
      <c r="BH4188" t="s">
        <v>131</v>
      </c>
      <c r="BI4188" t="s">
        <v>150</v>
      </c>
      <c r="BJ4188" t="s">
        <v>2848</v>
      </c>
      <c r="BK4188" t="s">
        <v>102</v>
      </c>
      <c r="BQ4188" t="s">
        <v>96</v>
      </c>
      <c r="BR4188" t="b">
        <v>0</v>
      </c>
      <c r="BS4188" t="s">
        <v>157</v>
      </c>
      <c r="BT4188" t="b">
        <v>0</v>
      </c>
      <c r="BW4188" t="s">
        <v>103</v>
      </c>
      <c r="BX4188" t="b">
        <v>0</v>
      </c>
      <c r="BY4188" s="2">
        <v>44376.857569444444</v>
      </c>
      <c r="CB4188" t="b">
        <v>0</v>
      </c>
      <c r="CC4188" t="b">
        <v>1</v>
      </c>
      <c r="CF4188">
        <v>3500</v>
      </c>
      <c r="CH4188">
        <v>3500</v>
      </c>
      <c r="CI4188">
        <v>100</v>
      </c>
      <c r="CJ4188">
        <v>0</v>
      </c>
      <c r="CK4188">
        <f>YEAR(tbl_Opportunity[[#This Row],[Close Date]])</f>
        <v>2019</v>
      </c>
    </row>
    <row r="4189" spans="1:89">
      <c r="A4189" t="s">
        <v>1764</v>
      </c>
      <c r="B4189" t="b">
        <v>0</v>
      </c>
      <c r="D4189" t="b">
        <v>0</v>
      </c>
      <c r="H4189" s="1">
        <v>43262</v>
      </c>
      <c r="I4189" t="b">
        <v>1</v>
      </c>
      <c r="O4189" t="s">
        <v>114</v>
      </c>
      <c r="P4189" t="b">
        <v>0</v>
      </c>
      <c r="Q4189" s="2">
        <v>43181.969826388886</v>
      </c>
      <c r="R4189" s="1"/>
      <c r="S4189" t="b">
        <v>0</v>
      </c>
      <c r="U4189" s="1"/>
      <c r="V4189" t="b">
        <v>0</v>
      </c>
      <c r="W4189" s="1">
        <v>43132</v>
      </c>
      <c r="X4189">
        <v>2</v>
      </c>
      <c r="Y4189">
        <v>2018</v>
      </c>
      <c r="Z4189" t="s">
        <v>8</v>
      </c>
      <c r="AA4189" t="s">
        <v>8</v>
      </c>
      <c r="AB4189" t="b">
        <v>0</v>
      </c>
      <c r="AC4189" t="b">
        <v>0</v>
      </c>
      <c r="AE4189" t="b">
        <v>1</v>
      </c>
      <c r="AF4189" t="b">
        <v>0</v>
      </c>
      <c r="AG4189" t="b">
        <v>0</v>
      </c>
      <c r="AH4189" t="s">
        <v>1016</v>
      </c>
      <c r="AI4189" t="b">
        <v>0</v>
      </c>
      <c r="AK4189" t="b">
        <v>0</v>
      </c>
      <c r="AL4189" s="1"/>
      <c r="AM4189" t="s">
        <v>162</v>
      </c>
      <c r="AN4189" s="2">
        <v>44297.838888888888</v>
      </c>
      <c r="AP4189" s="2">
        <v>43836.762627314813</v>
      </c>
      <c r="AQ4189" s="1"/>
      <c r="AS4189" t="b">
        <v>0</v>
      </c>
      <c r="AV4189" t="s">
        <v>213</v>
      </c>
      <c r="BB4189" t="s">
        <v>10183</v>
      </c>
      <c r="BD4189" t="b">
        <v>1</v>
      </c>
      <c r="BH4189" t="s">
        <v>114</v>
      </c>
      <c r="BI4189" t="s">
        <v>155</v>
      </c>
      <c r="BK4189" t="s">
        <v>102</v>
      </c>
      <c r="BQ4189" t="s">
        <v>96</v>
      </c>
      <c r="BR4189" t="b">
        <v>0</v>
      </c>
      <c r="BS4189" t="s">
        <v>157</v>
      </c>
      <c r="BT4189" t="b">
        <v>0</v>
      </c>
      <c r="BW4189" t="s">
        <v>103</v>
      </c>
      <c r="BX4189" t="b">
        <v>0</v>
      </c>
      <c r="BY4189" s="2">
        <v>44376.857569444444</v>
      </c>
      <c r="CB4189" t="b">
        <v>0</v>
      </c>
      <c r="CC4189" t="b">
        <v>1</v>
      </c>
      <c r="CF4189">
        <v>354044.25</v>
      </c>
      <c r="CH4189">
        <v>354044.25</v>
      </c>
      <c r="CI4189">
        <v>100</v>
      </c>
      <c r="CJ4189">
        <v>0</v>
      </c>
      <c r="CK4189">
        <f>YEAR(tbl_Opportunity[[#This Row],[Close Date]])</f>
        <v>2018</v>
      </c>
    </row>
    <row r="4190" spans="1:89">
      <c r="A4190" t="s">
        <v>465</v>
      </c>
      <c r="B4190" t="b">
        <v>0</v>
      </c>
      <c r="D4190" t="b">
        <v>0</v>
      </c>
      <c r="H4190" s="1">
        <v>43966</v>
      </c>
      <c r="I4190" t="b">
        <v>1</v>
      </c>
      <c r="O4190" t="s">
        <v>99</v>
      </c>
      <c r="P4190" t="b">
        <v>0</v>
      </c>
      <c r="Q4190" s="2">
        <v>43964.542708333334</v>
      </c>
      <c r="R4190" s="1"/>
      <c r="S4190" t="b">
        <v>0</v>
      </c>
      <c r="U4190" s="1"/>
      <c r="V4190" t="b">
        <v>0</v>
      </c>
      <c r="W4190" s="1">
        <v>43862</v>
      </c>
      <c r="X4190">
        <v>2</v>
      </c>
      <c r="Y4190">
        <v>2020</v>
      </c>
      <c r="Z4190" t="s">
        <v>8</v>
      </c>
      <c r="AA4190" t="s">
        <v>8</v>
      </c>
      <c r="AB4190" t="b">
        <v>0</v>
      </c>
      <c r="AC4190" t="b">
        <v>0</v>
      </c>
      <c r="AE4190" t="b">
        <v>1</v>
      </c>
      <c r="AF4190" t="b">
        <v>0</v>
      </c>
      <c r="AG4190" t="b">
        <v>0</v>
      </c>
      <c r="AH4190" t="s">
        <v>4808</v>
      </c>
      <c r="AI4190" t="b">
        <v>0</v>
      </c>
      <c r="AK4190" t="b">
        <v>0</v>
      </c>
      <c r="AL4190" s="1">
        <v>43966</v>
      </c>
      <c r="AM4190" t="s">
        <v>162</v>
      </c>
      <c r="AN4190" s="2">
        <v>44297.838888888888</v>
      </c>
      <c r="AP4190" s="2">
        <v>43966.719756944447</v>
      </c>
      <c r="AQ4190" s="1"/>
      <c r="AS4190" t="b">
        <v>0</v>
      </c>
      <c r="AV4190" t="s">
        <v>213</v>
      </c>
      <c r="BB4190" t="s">
        <v>10184</v>
      </c>
      <c r="BD4190" t="b">
        <v>1</v>
      </c>
      <c r="BH4190" t="s">
        <v>99</v>
      </c>
      <c r="BI4190" t="s">
        <v>150</v>
      </c>
      <c r="BN4190" t="s">
        <v>415</v>
      </c>
      <c r="BQ4190" t="s">
        <v>96</v>
      </c>
      <c r="BR4190" t="b">
        <v>0</v>
      </c>
      <c r="BT4190" t="b">
        <v>0</v>
      </c>
      <c r="BW4190" t="s">
        <v>103</v>
      </c>
      <c r="BX4190" t="b">
        <v>0</v>
      </c>
      <c r="BY4190" s="2">
        <v>44376.857581018521</v>
      </c>
      <c r="CB4190" t="b">
        <v>0</v>
      </c>
      <c r="CC4190" t="b">
        <v>1</v>
      </c>
      <c r="CF4190">
        <v>1990</v>
      </c>
      <c r="CH4190">
        <v>1990</v>
      </c>
      <c r="CI4190">
        <v>100</v>
      </c>
      <c r="CJ4190">
        <v>0</v>
      </c>
      <c r="CK4190">
        <f>YEAR(tbl_Opportunity[[#This Row],[Close Date]])</f>
        <v>2020</v>
      </c>
    </row>
    <row r="4191" spans="1:89">
      <c r="A4191" t="s">
        <v>4035</v>
      </c>
      <c r="B4191" t="b">
        <v>0</v>
      </c>
      <c r="D4191" t="b">
        <v>0</v>
      </c>
      <c r="H4191" s="1">
        <v>43929</v>
      </c>
      <c r="I4191" t="b">
        <v>1</v>
      </c>
      <c r="L4191" t="s">
        <v>10185</v>
      </c>
      <c r="O4191" t="s">
        <v>99</v>
      </c>
      <c r="P4191" t="b">
        <v>0</v>
      </c>
      <c r="Q4191" s="2">
        <v>43805.674016203702</v>
      </c>
      <c r="R4191" s="1"/>
      <c r="S4191" t="b">
        <v>0</v>
      </c>
      <c r="U4191" s="1"/>
      <c r="V4191" t="b">
        <v>0</v>
      </c>
      <c r="W4191" s="1">
        <v>43862</v>
      </c>
      <c r="X4191">
        <v>2</v>
      </c>
      <c r="Y4191">
        <v>2020</v>
      </c>
      <c r="Z4191" t="s">
        <v>8</v>
      </c>
      <c r="AA4191" t="s">
        <v>8</v>
      </c>
      <c r="AB4191" t="b">
        <v>0</v>
      </c>
      <c r="AC4191" t="b">
        <v>0</v>
      </c>
      <c r="AE4191" t="b">
        <v>1</v>
      </c>
      <c r="AF4191" t="b">
        <v>0</v>
      </c>
      <c r="AG4191" t="b">
        <v>0</v>
      </c>
      <c r="AH4191" t="s">
        <v>4808</v>
      </c>
      <c r="AI4191" t="b">
        <v>0</v>
      </c>
      <c r="AK4191" t="b">
        <v>0</v>
      </c>
      <c r="AL4191" s="1">
        <v>43929</v>
      </c>
      <c r="AM4191" t="s">
        <v>162</v>
      </c>
      <c r="AN4191" s="2">
        <v>44297.8278587963</v>
      </c>
      <c r="AP4191" s="2">
        <v>43929.608194444445</v>
      </c>
      <c r="AQ4191" s="1"/>
      <c r="AS4191" t="b">
        <v>0</v>
      </c>
      <c r="AV4191" t="s">
        <v>153</v>
      </c>
      <c r="BB4191" t="s">
        <v>10186</v>
      </c>
      <c r="BD4191" t="b">
        <v>1</v>
      </c>
      <c r="BH4191" t="s">
        <v>99</v>
      </c>
      <c r="BI4191" t="s">
        <v>150</v>
      </c>
      <c r="BK4191" t="s">
        <v>95</v>
      </c>
      <c r="BN4191" t="s">
        <v>415</v>
      </c>
      <c r="BQ4191" t="s">
        <v>96</v>
      </c>
      <c r="BR4191" t="b">
        <v>0</v>
      </c>
      <c r="BT4191" t="b">
        <v>0</v>
      </c>
      <c r="BW4191" t="s">
        <v>103</v>
      </c>
      <c r="BX4191" t="b">
        <v>0</v>
      </c>
      <c r="BY4191" s="2">
        <v>44376.857581018521</v>
      </c>
      <c r="CB4191" t="b">
        <v>0</v>
      </c>
      <c r="CC4191" t="b">
        <v>1</v>
      </c>
      <c r="CF4191">
        <v>199</v>
      </c>
      <c r="CH4191">
        <v>199</v>
      </c>
      <c r="CI4191">
        <v>100</v>
      </c>
      <c r="CJ4191">
        <v>0</v>
      </c>
      <c r="CK4191">
        <f>YEAR(tbl_Opportunity[[#This Row],[Close Date]])</f>
        <v>2020</v>
      </c>
    </row>
    <row r="4192" spans="1:89">
      <c r="A4192" t="s">
        <v>2584</v>
      </c>
      <c r="B4192" t="b">
        <v>0</v>
      </c>
      <c r="D4192" t="b">
        <v>0</v>
      </c>
      <c r="H4192" s="1">
        <v>43980</v>
      </c>
      <c r="I4192" t="b">
        <v>1</v>
      </c>
      <c r="O4192" t="s">
        <v>142</v>
      </c>
      <c r="P4192" t="b">
        <v>0</v>
      </c>
      <c r="Q4192" s="2">
        <v>43839.791435185187</v>
      </c>
      <c r="R4192" s="1"/>
      <c r="S4192" t="b">
        <v>0</v>
      </c>
      <c r="U4192" s="1"/>
      <c r="V4192" t="b">
        <v>0</v>
      </c>
      <c r="W4192" s="1">
        <v>43862</v>
      </c>
      <c r="X4192">
        <v>2</v>
      </c>
      <c r="Y4192">
        <v>2020</v>
      </c>
      <c r="Z4192" t="s">
        <v>8</v>
      </c>
      <c r="AA4192" t="s">
        <v>8</v>
      </c>
      <c r="AB4192" t="b">
        <v>0</v>
      </c>
      <c r="AC4192" t="b">
        <v>0</v>
      </c>
      <c r="AE4192" t="b">
        <v>1</v>
      </c>
      <c r="AF4192" t="b">
        <v>0</v>
      </c>
      <c r="AG4192" t="b">
        <v>0</v>
      </c>
      <c r="AH4192" t="s">
        <v>4808</v>
      </c>
      <c r="AI4192" t="b">
        <v>0</v>
      </c>
      <c r="AK4192" t="b">
        <v>0</v>
      </c>
      <c r="AL4192" s="1">
        <v>43983</v>
      </c>
      <c r="AM4192" t="s">
        <v>162</v>
      </c>
      <c r="AN4192" s="2">
        <v>44297.8278587963</v>
      </c>
      <c r="AP4192" s="2">
        <v>43980.7966087963</v>
      </c>
      <c r="AQ4192" s="1"/>
      <c r="AS4192" t="b">
        <v>0</v>
      </c>
      <c r="AV4192" t="s">
        <v>153</v>
      </c>
      <c r="BB4192" t="s">
        <v>10187</v>
      </c>
      <c r="BD4192" t="b">
        <v>1</v>
      </c>
      <c r="BH4192" t="s">
        <v>142</v>
      </c>
      <c r="BI4192" t="s">
        <v>150</v>
      </c>
      <c r="BJ4192" t="s">
        <v>95</v>
      </c>
      <c r="BK4192" t="s">
        <v>95</v>
      </c>
      <c r="BN4192" t="s">
        <v>415</v>
      </c>
      <c r="BQ4192" t="s">
        <v>96</v>
      </c>
      <c r="BR4192" t="b">
        <v>0</v>
      </c>
      <c r="BT4192" t="b">
        <v>0</v>
      </c>
      <c r="BW4192" t="s">
        <v>103</v>
      </c>
      <c r="BX4192" t="b">
        <v>0</v>
      </c>
      <c r="BY4192" s="2">
        <v>44376.857581018521</v>
      </c>
      <c r="CB4192" t="b">
        <v>0</v>
      </c>
      <c r="CC4192" t="b">
        <v>1</v>
      </c>
      <c r="CF4192">
        <v>157700</v>
      </c>
      <c r="CH4192">
        <v>157700</v>
      </c>
      <c r="CI4192">
        <v>100</v>
      </c>
      <c r="CJ4192">
        <v>0</v>
      </c>
      <c r="CK4192">
        <f>YEAR(tbl_Opportunity[[#This Row],[Close Date]])</f>
        <v>2020</v>
      </c>
    </row>
    <row r="4193" spans="1:89">
      <c r="A4193" t="s">
        <v>10188</v>
      </c>
      <c r="B4193" t="b">
        <v>0</v>
      </c>
      <c r="D4193" t="b">
        <v>0</v>
      </c>
      <c r="E4193" t="s">
        <v>7523</v>
      </c>
      <c r="H4193" s="1">
        <v>43924</v>
      </c>
      <c r="I4193" t="b">
        <v>1</v>
      </c>
      <c r="L4193" t="s">
        <v>10189</v>
      </c>
      <c r="O4193" t="s">
        <v>142</v>
      </c>
      <c r="P4193" t="b">
        <v>0</v>
      </c>
      <c r="Q4193" s="2">
        <v>43851.859675925924</v>
      </c>
      <c r="R4193" s="1"/>
      <c r="S4193" t="b">
        <v>0</v>
      </c>
      <c r="U4193" s="1"/>
      <c r="V4193" t="b">
        <v>0</v>
      </c>
      <c r="W4193" s="1">
        <v>43862</v>
      </c>
      <c r="X4193">
        <v>2</v>
      </c>
      <c r="Y4193">
        <v>2020</v>
      </c>
      <c r="Z4193" t="s">
        <v>8</v>
      </c>
      <c r="AA4193" t="s">
        <v>8</v>
      </c>
      <c r="AB4193" t="b">
        <v>0</v>
      </c>
      <c r="AC4193" t="b">
        <v>0</v>
      </c>
      <c r="AE4193" t="b">
        <v>1</v>
      </c>
      <c r="AF4193" t="b">
        <v>0</v>
      </c>
      <c r="AG4193" t="b">
        <v>0</v>
      </c>
      <c r="AH4193" t="s">
        <v>4808</v>
      </c>
      <c r="AI4193" t="b">
        <v>0</v>
      </c>
      <c r="AK4193" t="b">
        <v>0</v>
      </c>
      <c r="AL4193" s="1">
        <v>43921</v>
      </c>
      <c r="AM4193" t="s">
        <v>99</v>
      </c>
      <c r="AN4193" s="2">
        <v>44205.814502314817</v>
      </c>
      <c r="AP4193" s="2">
        <v>43924.864247685182</v>
      </c>
      <c r="AQ4193" s="1"/>
      <c r="AS4193" t="b">
        <v>0</v>
      </c>
      <c r="AV4193" t="s">
        <v>176</v>
      </c>
      <c r="BB4193" t="s">
        <v>10190</v>
      </c>
      <c r="BD4193" t="b">
        <v>1</v>
      </c>
      <c r="BH4193" t="s">
        <v>142</v>
      </c>
      <c r="BI4193" t="s">
        <v>150</v>
      </c>
      <c r="BJ4193" t="s">
        <v>95</v>
      </c>
      <c r="BK4193" t="s">
        <v>95</v>
      </c>
      <c r="BN4193" t="s">
        <v>415</v>
      </c>
      <c r="BQ4193" t="s">
        <v>96</v>
      </c>
      <c r="BR4193" t="b">
        <v>0</v>
      </c>
      <c r="BT4193" t="b">
        <v>0</v>
      </c>
      <c r="BW4193" t="s">
        <v>103</v>
      </c>
      <c r="BX4193" t="b">
        <v>0</v>
      </c>
      <c r="BY4193" s="2">
        <v>44376.857581018521</v>
      </c>
      <c r="CB4193" t="b">
        <v>0</v>
      </c>
      <c r="CC4193" t="b">
        <v>1</v>
      </c>
      <c r="CF4193">
        <v>58416.04</v>
      </c>
      <c r="CH4193">
        <v>58416.04</v>
      </c>
      <c r="CI4193">
        <v>100</v>
      </c>
      <c r="CJ4193">
        <v>0</v>
      </c>
      <c r="CK4193">
        <f>YEAR(tbl_Opportunity[[#This Row],[Close Date]])</f>
        <v>2020</v>
      </c>
    </row>
    <row r="4194" spans="1:89">
      <c r="A4194" t="s">
        <v>10127</v>
      </c>
      <c r="B4194" t="b">
        <v>0</v>
      </c>
      <c r="D4194" t="b">
        <v>0</v>
      </c>
      <c r="H4194" s="1">
        <v>43959</v>
      </c>
      <c r="I4194" t="b">
        <v>1</v>
      </c>
      <c r="L4194" t="s">
        <v>10191</v>
      </c>
      <c r="O4194" t="s">
        <v>99</v>
      </c>
      <c r="P4194" t="b">
        <v>0</v>
      </c>
      <c r="Q4194" s="2">
        <v>43854.658368055556</v>
      </c>
      <c r="R4194" s="1"/>
      <c r="S4194" t="b">
        <v>0</v>
      </c>
      <c r="U4194" s="1"/>
      <c r="V4194" t="b">
        <v>0</v>
      </c>
      <c r="W4194" s="1">
        <v>43862</v>
      </c>
      <c r="X4194">
        <v>2</v>
      </c>
      <c r="Y4194">
        <v>2020</v>
      </c>
      <c r="Z4194" t="s">
        <v>8</v>
      </c>
      <c r="AA4194" t="s">
        <v>8</v>
      </c>
      <c r="AB4194" t="b">
        <v>0</v>
      </c>
      <c r="AC4194" t="b">
        <v>0</v>
      </c>
      <c r="AE4194" t="b">
        <v>1</v>
      </c>
      <c r="AF4194" t="b">
        <v>0</v>
      </c>
      <c r="AG4194" t="b">
        <v>0</v>
      </c>
      <c r="AH4194" t="s">
        <v>4808</v>
      </c>
      <c r="AI4194" t="b">
        <v>0</v>
      </c>
      <c r="AK4194" t="b">
        <v>0</v>
      </c>
      <c r="AL4194" s="1">
        <v>43959</v>
      </c>
      <c r="AM4194" t="s">
        <v>162</v>
      </c>
      <c r="AN4194" s="2">
        <v>44297.828460648147</v>
      </c>
      <c r="AP4194" s="2">
        <v>43959.553599537037</v>
      </c>
      <c r="AQ4194" s="1"/>
      <c r="AS4194" t="b">
        <v>0</v>
      </c>
      <c r="AV4194" t="s">
        <v>153</v>
      </c>
      <c r="BB4194" t="s">
        <v>10192</v>
      </c>
      <c r="BD4194" t="b">
        <v>1</v>
      </c>
      <c r="BH4194" t="s">
        <v>99</v>
      </c>
      <c r="BI4194" t="s">
        <v>150</v>
      </c>
      <c r="BK4194" t="s">
        <v>95</v>
      </c>
      <c r="BN4194" t="s">
        <v>415</v>
      </c>
      <c r="BP4194" t="s">
        <v>10193</v>
      </c>
      <c r="BQ4194" t="s">
        <v>96</v>
      </c>
      <c r="BR4194" t="b">
        <v>0</v>
      </c>
      <c r="BT4194" t="b">
        <v>0</v>
      </c>
      <c r="BW4194" t="s">
        <v>103</v>
      </c>
      <c r="BX4194" t="b">
        <v>0</v>
      </c>
      <c r="BY4194" s="2">
        <v>44376.857581018521</v>
      </c>
      <c r="CB4194" t="b">
        <v>0</v>
      </c>
      <c r="CC4194" t="b">
        <v>1</v>
      </c>
      <c r="CF4194">
        <v>6500</v>
      </c>
      <c r="CH4194">
        <v>6500</v>
      </c>
      <c r="CI4194">
        <v>100</v>
      </c>
      <c r="CJ4194">
        <v>0</v>
      </c>
      <c r="CK4194">
        <f>YEAR(tbl_Opportunity[[#This Row],[Close Date]])</f>
        <v>2020</v>
      </c>
    </row>
    <row r="4195" spans="1:89">
      <c r="A4195" t="s">
        <v>7661</v>
      </c>
      <c r="B4195" t="b">
        <v>0</v>
      </c>
      <c r="D4195" t="b">
        <v>0</v>
      </c>
      <c r="H4195" s="1">
        <v>43959</v>
      </c>
      <c r="I4195" t="b">
        <v>1</v>
      </c>
      <c r="O4195" t="s">
        <v>99</v>
      </c>
      <c r="P4195" t="b">
        <v>0</v>
      </c>
      <c r="Q4195" s="2">
        <v>43888.691354166665</v>
      </c>
      <c r="R4195" s="1"/>
      <c r="S4195" t="b">
        <v>0</v>
      </c>
      <c r="U4195" s="1"/>
      <c r="V4195" t="b">
        <v>0</v>
      </c>
      <c r="W4195" s="1">
        <v>43862</v>
      </c>
      <c r="X4195">
        <v>2</v>
      </c>
      <c r="Y4195">
        <v>2020</v>
      </c>
      <c r="Z4195" t="s">
        <v>8</v>
      </c>
      <c r="AA4195" t="s">
        <v>8</v>
      </c>
      <c r="AB4195" t="b">
        <v>0</v>
      </c>
      <c r="AC4195" t="b">
        <v>0</v>
      </c>
      <c r="AE4195" t="b">
        <v>1</v>
      </c>
      <c r="AF4195" t="b">
        <v>0</v>
      </c>
      <c r="AG4195" t="b">
        <v>0</v>
      </c>
      <c r="AH4195" t="s">
        <v>4808</v>
      </c>
      <c r="AI4195" t="b">
        <v>0</v>
      </c>
      <c r="AK4195" t="b">
        <v>0</v>
      </c>
      <c r="AL4195" s="1">
        <v>43959</v>
      </c>
      <c r="AM4195" t="s">
        <v>162</v>
      </c>
      <c r="AN4195" s="2">
        <v>44297.838888888888</v>
      </c>
      <c r="AP4195" s="2">
        <v>43959.776307870372</v>
      </c>
      <c r="AQ4195" s="1"/>
      <c r="AS4195" t="b">
        <v>0</v>
      </c>
      <c r="AV4195" t="s">
        <v>213</v>
      </c>
      <c r="BB4195" t="s">
        <v>10194</v>
      </c>
      <c r="BD4195" t="b">
        <v>1</v>
      </c>
      <c r="BH4195" t="s">
        <v>99</v>
      </c>
      <c r="BI4195" t="s">
        <v>150</v>
      </c>
      <c r="BK4195" t="s">
        <v>95</v>
      </c>
      <c r="BN4195" t="s">
        <v>415</v>
      </c>
      <c r="BP4195" t="s">
        <v>10195</v>
      </c>
      <c r="BQ4195" t="s">
        <v>96</v>
      </c>
      <c r="BR4195" t="b">
        <v>0</v>
      </c>
      <c r="BT4195" t="b">
        <v>0</v>
      </c>
      <c r="BW4195" t="s">
        <v>103</v>
      </c>
      <c r="BX4195" t="b">
        <v>0</v>
      </c>
      <c r="BY4195" s="2">
        <v>44376.857581018521</v>
      </c>
      <c r="CB4195" t="b">
        <v>0</v>
      </c>
      <c r="CC4195" t="b">
        <v>1</v>
      </c>
      <c r="CF4195">
        <v>16575</v>
      </c>
      <c r="CH4195">
        <v>16575</v>
      </c>
      <c r="CI4195">
        <v>100</v>
      </c>
      <c r="CJ4195">
        <v>0</v>
      </c>
      <c r="CK4195">
        <f>YEAR(tbl_Opportunity[[#This Row],[Close Date]])</f>
        <v>2020</v>
      </c>
    </row>
    <row r="4196" spans="1:89">
      <c r="A4196" t="s">
        <v>10196</v>
      </c>
      <c r="B4196" t="b">
        <v>0</v>
      </c>
      <c r="D4196" t="b">
        <v>0</v>
      </c>
      <c r="H4196" s="1">
        <v>43937</v>
      </c>
      <c r="I4196" t="b">
        <v>1</v>
      </c>
      <c r="L4196" t="s">
        <v>10197</v>
      </c>
      <c r="O4196" t="s">
        <v>99</v>
      </c>
      <c r="P4196" t="b">
        <v>0</v>
      </c>
      <c r="Q4196" s="2">
        <v>43936.584317129629</v>
      </c>
      <c r="R4196" s="1"/>
      <c r="S4196" t="b">
        <v>0</v>
      </c>
      <c r="U4196" s="1"/>
      <c r="V4196" t="b">
        <v>0</v>
      </c>
      <c r="W4196" s="1">
        <v>43862</v>
      </c>
      <c r="X4196">
        <v>2</v>
      </c>
      <c r="Y4196">
        <v>2020</v>
      </c>
      <c r="Z4196" t="s">
        <v>8</v>
      </c>
      <c r="AA4196" t="s">
        <v>8</v>
      </c>
      <c r="AB4196" t="b">
        <v>0</v>
      </c>
      <c r="AC4196" t="b">
        <v>0</v>
      </c>
      <c r="AE4196" t="b">
        <v>1</v>
      </c>
      <c r="AF4196" t="b">
        <v>0</v>
      </c>
      <c r="AG4196" t="b">
        <v>0</v>
      </c>
      <c r="AH4196" t="s">
        <v>4812</v>
      </c>
      <c r="AI4196" t="b">
        <v>0</v>
      </c>
      <c r="AK4196" t="b">
        <v>0</v>
      </c>
      <c r="AL4196" s="1">
        <v>43937</v>
      </c>
      <c r="AM4196" t="s">
        <v>162</v>
      </c>
      <c r="AN4196" s="2">
        <v>44297.8278587963</v>
      </c>
      <c r="AP4196" s="2">
        <v>43937.764351851853</v>
      </c>
      <c r="AQ4196" s="1"/>
      <c r="AS4196" t="b">
        <v>0</v>
      </c>
      <c r="AV4196" t="s">
        <v>153</v>
      </c>
      <c r="BB4196" t="s">
        <v>10198</v>
      </c>
      <c r="BD4196" t="b">
        <v>1</v>
      </c>
      <c r="BH4196" t="s">
        <v>99</v>
      </c>
      <c r="BI4196" t="s">
        <v>150</v>
      </c>
      <c r="BJ4196" t="s">
        <v>95</v>
      </c>
      <c r="BK4196" t="s">
        <v>95</v>
      </c>
      <c r="BN4196" t="s">
        <v>415</v>
      </c>
      <c r="BP4196" t="s">
        <v>10199</v>
      </c>
      <c r="BQ4196" t="s">
        <v>96</v>
      </c>
      <c r="BR4196" t="b">
        <v>0</v>
      </c>
      <c r="BT4196" t="b">
        <v>0</v>
      </c>
      <c r="BW4196" t="s">
        <v>103</v>
      </c>
      <c r="BX4196" t="b">
        <v>0</v>
      </c>
      <c r="BY4196" s="2">
        <v>44376.857581018521</v>
      </c>
      <c r="CB4196" t="b">
        <v>0</v>
      </c>
      <c r="CC4196" t="b">
        <v>1</v>
      </c>
      <c r="CF4196">
        <v>792</v>
      </c>
      <c r="CH4196">
        <v>792</v>
      </c>
      <c r="CI4196">
        <v>100</v>
      </c>
      <c r="CJ4196">
        <v>0</v>
      </c>
      <c r="CK4196">
        <f>YEAR(tbl_Opportunity[[#This Row],[Close Date]])</f>
        <v>2020</v>
      </c>
    </row>
    <row r="4197" spans="1:89">
      <c r="A4197" t="s">
        <v>2584</v>
      </c>
      <c r="B4197" t="b">
        <v>0</v>
      </c>
      <c r="D4197" t="b">
        <v>0</v>
      </c>
      <c r="H4197" s="1">
        <v>43984</v>
      </c>
      <c r="I4197" t="b">
        <v>1</v>
      </c>
      <c r="O4197" t="s">
        <v>142</v>
      </c>
      <c r="P4197" t="b">
        <v>0</v>
      </c>
      <c r="Q4197" s="2">
        <v>43950.655312499999</v>
      </c>
      <c r="R4197" s="1"/>
      <c r="S4197" t="b">
        <v>0</v>
      </c>
      <c r="U4197" s="1"/>
      <c r="V4197" t="b">
        <v>0</v>
      </c>
      <c r="W4197" s="1">
        <v>43862</v>
      </c>
      <c r="X4197">
        <v>2</v>
      </c>
      <c r="Y4197">
        <v>2020</v>
      </c>
      <c r="Z4197" t="s">
        <v>8</v>
      </c>
      <c r="AA4197" t="s">
        <v>8</v>
      </c>
      <c r="AB4197" t="b">
        <v>0</v>
      </c>
      <c r="AC4197" t="b">
        <v>0</v>
      </c>
      <c r="AE4197" t="b">
        <v>1</v>
      </c>
      <c r="AF4197" t="b">
        <v>0</v>
      </c>
      <c r="AG4197" t="b">
        <v>0</v>
      </c>
      <c r="AH4197" t="s">
        <v>4808</v>
      </c>
      <c r="AI4197" t="b">
        <v>0</v>
      </c>
      <c r="AK4197" t="b">
        <v>0</v>
      </c>
      <c r="AL4197" s="1">
        <v>43983</v>
      </c>
      <c r="AM4197" t="s">
        <v>162</v>
      </c>
      <c r="AN4197" s="2">
        <v>44297.8278587963</v>
      </c>
      <c r="AP4197" s="2">
        <v>43984.856273148151</v>
      </c>
      <c r="AQ4197" s="1"/>
      <c r="AS4197" t="b">
        <v>0</v>
      </c>
      <c r="AV4197" t="s">
        <v>153</v>
      </c>
      <c r="BB4197" t="s">
        <v>10200</v>
      </c>
      <c r="BD4197" t="b">
        <v>1</v>
      </c>
      <c r="BH4197" t="s">
        <v>142</v>
      </c>
      <c r="BI4197" t="s">
        <v>150</v>
      </c>
      <c r="BJ4197" t="s">
        <v>95</v>
      </c>
      <c r="BK4197" t="s">
        <v>95</v>
      </c>
      <c r="BN4197" t="s">
        <v>415</v>
      </c>
      <c r="BQ4197" t="s">
        <v>96</v>
      </c>
      <c r="BR4197" t="b">
        <v>0</v>
      </c>
      <c r="BT4197" t="b">
        <v>0</v>
      </c>
      <c r="BW4197" t="s">
        <v>103</v>
      </c>
      <c r="BX4197" t="b">
        <v>0</v>
      </c>
      <c r="BY4197" s="2">
        <v>44376.857581018521</v>
      </c>
      <c r="CB4197" t="b">
        <v>0</v>
      </c>
      <c r="CC4197" t="b">
        <v>1</v>
      </c>
      <c r="CF4197">
        <v>78585</v>
      </c>
      <c r="CH4197">
        <v>78585</v>
      </c>
      <c r="CI4197">
        <v>100</v>
      </c>
      <c r="CJ4197">
        <v>0</v>
      </c>
      <c r="CK4197">
        <f>YEAR(tbl_Opportunity[[#This Row],[Close Date]])</f>
        <v>2020</v>
      </c>
    </row>
    <row r="4198" spans="1:89">
      <c r="A4198" t="s">
        <v>7480</v>
      </c>
      <c r="B4198" t="b">
        <v>0</v>
      </c>
      <c r="D4198" t="b">
        <v>0</v>
      </c>
      <c r="H4198" s="1">
        <v>44004</v>
      </c>
      <c r="I4198" t="b">
        <v>1</v>
      </c>
      <c r="L4198" t="s">
        <v>10201</v>
      </c>
      <c r="O4198" t="s">
        <v>99</v>
      </c>
      <c r="P4198" t="b">
        <v>0</v>
      </c>
      <c r="Q4198" s="2">
        <v>43966.703541666669</v>
      </c>
      <c r="R4198" s="1"/>
      <c r="S4198" t="b">
        <v>0</v>
      </c>
      <c r="U4198" s="1"/>
      <c r="V4198" t="b">
        <v>0</v>
      </c>
      <c r="W4198" s="1">
        <v>43862</v>
      </c>
      <c r="X4198">
        <v>2</v>
      </c>
      <c r="Y4198">
        <v>2020</v>
      </c>
      <c r="Z4198" t="s">
        <v>8</v>
      </c>
      <c r="AA4198" t="s">
        <v>8</v>
      </c>
      <c r="AB4198" t="b">
        <v>0</v>
      </c>
      <c r="AC4198" t="b">
        <v>0</v>
      </c>
      <c r="AE4198" t="b">
        <v>1</v>
      </c>
      <c r="AF4198" t="b">
        <v>0</v>
      </c>
      <c r="AG4198" t="b">
        <v>0</v>
      </c>
      <c r="AH4198" t="s">
        <v>4808</v>
      </c>
      <c r="AI4198" t="b">
        <v>0</v>
      </c>
      <c r="AK4198" t="b">
        <v>0</v>
      </c>
      <c r="AL4198" s="1">
        <v>44004</v>
      </c>
      <c r="AM4198" t="s">
        <v>162</v>
      </c>
      <c r="AN4198" s="2">
        <v>44297.828460648147</v>
      </c>
      <c r="AP4198" s="2">
        <v>44004.796550925923</v>
      </c>
      <c r="AQ4198" s="1"/>
      <c r="AS4198" t="b">
        <v>0</v>
      </c>
      <c r="AV4198" t="s">
        <v>153</v>
      </c>
      <c r="BB4198" t="s">
        <v>10202</v>
      </c>
      <c r="BD4198" t="b">
        <v>1</v>
      </c>
      <c r="BH4198" t="s">
        <v>99</v>
      </c>
      <c r="BI4198" t="s">
        <v>150</v>
      </c>
      <c r="BK4198" t="s">
        <v>95</v>
      </c>
      <c r="BN4198" t="s">
        <v>415</v>
      </c>
      <c r="BP4198" t="s">
        <v>10203</v>
      </c>
      <c r="BQ4198" t="s">
        <v>96</v>
      </c>
      <c r="BR4198" t="b">
        <v>0</v>
      </c>
      <c r="BT4198" t="b">
        <v>0</v>
      </c>
      <c r="BW4198" t="s">
        <v>103</v>
      </c>
      <c r="BX4198" t="b">
        <v>0</v>
      </c>
      <c r="BY4198" s="2">
        <v>44376.857581018521</v>
      </c>
      <c r="CB4198" t="b">
        <v>0</v>
      </c>
      <c r="CC4198" t="b">
        <v>1</v>
      </c>
      <c r="CF4198">
        <v>17550</v>
      </c>
      <c r="CH4198">
        <v>17550</v>
      </c>
      <c r="CI4198">
        <v>100</v>
      </c>
      <c r="CJ4198">
        <v>0</v>
      </c>
      <c r="CK4198">
        <f>YEAR(tbl_Opportunity[[#This Row],[Close Date]])</f>
        <v>2020</v>
      </c>
    </row>
    <row r="4199" spans="1:89">
      <c r="A4199" t="s">
        <v>993</v>
      </c>
      <c r="B4199" t="b">
        <v>0</v>
      </c>
      <c r="D4199" t="b">
        <v>0</v>
      </c>
      <c r="H4199" s="1">
        <v>43977</v>
      </c>
      <c r="I4199" t="b">
        <v>1</v>
      </c>
      <c r="O4199" t="s">
        <v>99</v>
      </c>
      <c r="P4199" t="b">
        <v>0</v>
      </c>
      <c r="Q4199" s="2">
        <v>43977.855694444443</v>
      </c>
      <c r="R4199" s="1"/>
      <c r="S4199" t="b">
        <v>0</v>
      </c>
      <c r="U4199" s="1"/>
      <c r="V4199" t="b">
        <v>0</v>
      </c>
      <c r="W4199" s="1">
        <v>43862</v>
      </c>
      <c r="X4199">
        <v>2</v>
      </c>
      <c r="Y4199">
        <v>2020</v>
      </c>
      <c r="Z4199" t="s">
        <v>8</v>
      </c>
      <c r="AA4199" t="s">
        <v>8</v>
      </c>
      <c r="AB4199" t="b">
        <v>0</v>
      </c>
      <c r="AC4199" t="b">
        <v>0</v>
      </c>
      <c r="AE4199" t="b">
        <v>1</v>
      </c>
      <c r="AF4199" t="b">
        <v>0</v>
      </c>
      <c r="AG4199" t="b">
        <v>0</v>
      </c>
      <c r="AH4199" t="s">
        <v>1016</v>
      </c>
      <c r="AI4199" t="b">
        <v>0</v>
      </c>
      <c r="AK4199" t="b">
        <v>0</v>
      </c>
      <c r="AL4199" s="1"/>
      <c r="AM4199" t="s">
        <v>162</v>
      </c>
      <c r="AN4199" s="2">
        <v>44297.8278587963</v>
      </c>
      <c r="AP4199" s="2"/>
      <c r="AQ4199" s="1"/>
      <c r="AS4199" t="b">
        <v>0</v>
      </c>
      <c r="AV4199" t="s">
        <v>153</v>
      </c>
      <c r="BB4199" t="s">
        <v>10204</v>
      </c>
      <c r="BD4199" t="b">
        <v>1</v>
      </c>
      <c r="BH4199" t="s">
        <v>332</v>
      </c>
      <c r="BI4199" t="s">
        <v>150</v>
      </c>
      <c r="BJ4199" t="s">
        <v>95</v>
      </c>
      <c r="BK4199" t="s">
        <v>95</v>
      </c>
      <c r="BN4199" t="s">
        <v>415</v>
      </c>
      <c r="BP4199" t="s">
        <v>10205</v>
      </c>
      <c r="BQ4199" t="s">
        <v>96</v>
      </c>
      <c r="BR4199" t="b">
        <v>0</v>
      </c>
      <c r="BT4199" t="b">
        <v>0</v>
      </c>
      <c r="BW4199" t="s">
        <v>103</v>
      </c>
      <c r="BX4199" t="b">
        <v>0</v>
      </c>
      <c r="BY4199" s="2">
        <v>44376.857581018521</v>
      </c>
      <c r="CB4199" t="b">
        <v>0</v>
      </c>
      <c r="CC4199" t="b">
        <v>1</v>
      </c>
      <c r="CF4199">
        <v>1990.4</v>
      </c>
      <c r="CH4199">
        <v>1990.4</v>
      </c>
      <c r="CI4199">
        <v>100</v>
      </c>
      <c r="CJ4199">
        <v>0</v>
      </c>
      <c r="CK4199">
        <f>YEAR(tbl_Opportunity[[#This Row],[Close Date]])</f>
        <v>2020</v>
      </c>
    </row>
    <row r="4200" spans="1:89">
      <c r="A4200" t="s">
        <v>444</v>
      </c>
      <c r="B4200" t="b">
        <v>0</v>
      </c>
      <c r="D4200" t="b">
        <v>0</v>
      </c>
      <c r="H4200" s="1">
        <v>44004</v>
      </c>
      <c r="I4200" t="b">
        <v>1</v>
      </c>
      <c r="O4200" t="s">
        <v>142</v>
      </c>
      <c r="P4200" t="b">
        <v>0</v>
      </c>
      <c r="Q4200" s="2">
        <v>43936.611145833333</v>
      </c>
      <c r="R4200" s="1"/>
      <c r="S4200" t="b">
        <v>0</v>
      </c>
      <c r="U4200" s="1"/>
      <c r="V4200" t="b">
        <v>0</v>
      </c>
      <c r="W4200" s="1">
        <v>43862</v>
      </c>
      <c r="X4200">
        <v>2</v>
      </c>
      <c r="Y4200">
        <v>2020</v>
      </c>
      <c r="Z4200" t="s">
        <v>8</v>
      </c>
      <c r="AA4200" t="s">
        <v>8</v>
      </c>
      <c r="AB4200" t="b">
        <v>0</v>
      </c>
      <c r="AC4200" t="b">
        <v>0</v>
      </c>
      <c r="AD4200" t="s">
        <v>646</v>
      </c>
      <c r="AE4200" t="b">
        <v>1</v>
      </c>
      <c r="AF4200" t="b">
        <v>0</v>
      </c>
      <c r="AG4200" t="b">
        <v>0</v>
      </c>
      <c r="AH4200" t="s">
        <v>4808</v>
      </c>
      <c r="AI4200" t="b">
        <v>0</v>
      </c>
      <c r="AK4200" t="b">
        <v>0</v>
      </c>
      <c r="AL4200" s="1">
        <v>44006</v>
      </c>
      <c r="AM4200" t="s">
        <v>162</v>
      </c>
      <c r="AN4200" s="2">
        <v>44297.838888888888</v>
      </c>
      <c r="AP4200" s="2">
        <v>44004.783252314817</v>
      </c>
      <c r="AQ4200" s="1"/>
      <c r="AS4200" t="b">
        <v>0</v>
      </c>
      <c r="AV4200" t="s">
        <v>213</v>
      </c>
      <c r="BB4200" t="s">
        <v>10206</v>
      </c>
      <c r="BD4200" t="b">
        <v>1</v>
      </c>
      <c r="BH4200" t="s">
        <v>142</v>
      </c>
      <c r="BI4200" t="s">
        <v>150</v>
      </c>
      <c r="BJ4200" t="s">
        <v>95</v>
      </c>
      <c r="BK4200" t="s">
        <v>95</v>
      </c>
      <c r="BN4200" t="s">
        <v>415</v>
      </c>
      <c r="BQ4200" t="s">
        <v>96</v>
      </c>
      <c r="BR4200" t="b">
        <v>0</v>
      </c>
      <c r="BT4200" t="b">
        <v>0</v>
      </c>
      <c r="BW4200" t="s">
        <v>103</v>
      </c>
      <c r="BX4200" t="b">
        <v>0</v>
      </c>
      <c r="BY4200" s="2">
        <v>44376.857581018521</v>
      </c>
      <c r="CB4200" t="b">
        <v>0</v>
      </c>
      <c r="CC4200" t="b">
        <v>1</v>
      </c>
      <c r="CF4200">
        <v>86639.05</v>
      </c>
      <c r="CH4200">
        <v>86639.05</v>
      </c>
      <c r="CI4200">
        <v>100</v>
      </c>
      <c r="CJ4200">
        <v>0</v>
      </c>
      <c r="CK4200">
        <f>YEAR(tbl_Opportunity[[#This Row],[Close Date]])</f>
        <v>2020</v>
      </c>
    </row>
    <row r="4201" spans="1:89">
      <c r="A4201" t="s">
        <v>7133</v>
      </c>
      <c r="B4201" t="b">
        <v>0</v>
      </c>
      <c r="D4201" t="b">
        <v>0</v>
      </c>
      <c r="H4201" s="1">
        <v>44005</v>
      </c>
      <c r="I4201" t="b">
        <v>1</v>
      </c>
      <c r="O4201" t="s">
        <v>99</v>
      </c>
      <c r="P4201" t="b">
        <v>0</v>
      </c>
      <c r="Q4201" s="2">
        <v>44005.718217592592</v>
      </c>
      <c r="R4201" s="1"/>
      <c r="S4201" t="b">
        <v>0</v>
      </c>
      <c r="U4201" s="1"/>
      <c r="V4201" t="b">
        <v>0</v>
      </c>
      <c r="W4201" s="1">
        <v>43862</v>
      </c>
      <c r="X4201">
        <v>2</v>
      </c>
      <c r="Y4201">
        <v>2020</v>
      </c>
      <c r="Z4201" t="s">
        <v>8</v>
      </c>
      <c r="AA4201" t="s">
        <v>8</v>
      </c>
      <c r="AB4201" t="b">
        <v>0</v>
      </c>
      <c r="AC4201" t="b">
        <v>0</v>
      </c>
      <c r="AE4201" t="b">
        <v>1</v>
      </c>
      <c r="AF4201" t="b">
        <v>0</v>
      </c>
      <c r="AG4201" t="b">
        <v>0</v>
      </c>
      <c r="AH4201" t="s">
        <v>4863</v>
      </c>
      <c r="AI4201" t="b">
        <v>0</v>
      </c>
      <c r="AK4201" t="b">
        <v>0</v>
      </c>
      <c r="AL4201" s="1">
        <v>44005</v>
      </c>
      <c r="AM4201" t="s">
        <v>162</v>
      </c>
      <c r="AN4201" s="2">
        <v>44297.8278587963</v>
      </c>
      <c r="AP4201" s="2"/>
      <c r="AQ4201" s="1"/>
      <c r="AS4201" t="b">
        <v>0</v>
      </c>
      <c r="AV4201" t="s">
        <v>153</v>
      </c>
      <c r="BB4201" t="s">
        <v>10207</v>
      </c>
      <c r="BD4201" t="b">
        <v>1</v>
      </c>
      <c r="BH4201" t="s">
        <v>99</v>
      </c>
      <c r="BI4201" t="s">
        <v>150</v>
      </c>
      <c r="BJ4201" t="s">
        <v>102</v>
      </c>
      <c r="BK4201" t="s">
        <v>102</v>
      </c>
      <c r="BN4201" t="s">
        <v>415</v>
      </c>
      <c r="BQ4201" t="s">
        <v>96</v>
      </c>
      <c r="BR4201" t="b">
        <v>0</v>
      </c>
      <c r="BT4201" t="b">
        <v>0</v>
      </c>
      <c r="BW4201" t="s">
        <v>103</v>
      </c>
      <c r="BX4201" t="b">
        <v>0</v>
      </c>
      <c r="BY4201" s="2">
        <v>44376.857581018521</v>
      </c>
      <c r="CB4201" t="b">
        <v>0</v>
      </c>
      <c r="CC4201" t="b">
        <v>1</v>
      </c>
      <c r="CF4201">
        <v>179.1</v>
      </c>
      <c r="CH4201">
        <v>179.1</v>
      </c>
      <c r="CI4201">
        <v>100</v>
      </c>
      <c r="CJ4201">
        <v>0</v>
      </c>
      <c r="CK4201">
        <f>YEAR(tbl_Opportunity[[#This Row],[Close Date]])</f>
        <v>2020</v>
      </c>
    </row>
    <row r="4202" spans="1:89">
      <c r="A4202" t="s">
        <v>3401</v>
      </c>
      <c r="B4202" t="b">
        <v>0</v>
      </c>
      <c r="D4202" t="b">
        <v>0</v>
      </c>
      <c r="H4202" s="1">
        <v>44004</v>
      </c>
      <c r="I4202" t="b">
        <v>1</v>
      </c>
      <c r="O4202" t="s">
        <v>114</v>
      </c>
      <c r="P4202" t="b">
        <v>0</v>
      </c>
      <c r="Q4202" s="2">
        <v>43812.812835648147</v>
      </c>
      <c r="R4202" s="1"/>
      <c r="S4202" t="b">
        <v>0</v>
      </c>
      <c r="U4202" s="1"/>
      <c r="V4202" t="b">
        <v>0</v>
      </c>
      <c r="W4202" s="1">
        <v>43862</v>
      </c>
      <c r="X4202">
        <v>2</v>
      </c>
      <c r="Y4202">
        <v>2020</v>
      </c>
      <c r="Z4202" t="s">
        <v>8</v>
      </c>
      <c r="AA4202" t="s">
        <v>8</v>
      </c>
      <c r="AB4202" t="b">
        <v>0</v>
      </c>
      <c r="AC4202" t="b">
        <v>0</v>
      </c>
      <c r="AE4202" t="b">
        <v>1</v>
      </c>
      <c r="AF4202" t="b">
        <v>0</v>
      </c>
      <c r="AG4202" t="b">
        <v>0</v>
      </c>
      <c r="AH4202" t="s">
        <v>1016</v>
      </c>
      <c r="AI4202" t="b">
        <v>0</v>
      </c>
      <c r="AK4202" t="b">
        <v>0</v>
      </c>
      <c r="AL4202" s="1">
        <v>44008</v>
      </c>
      <c r="AM4202" t="s">
        <v>162</v>
      </c>
      <c r="AN4202" s="2">
        <v>44297.838888888888</v>
      </c>
      <c r="AP4202" s="2">
        <v>44004.560752314814</v>
      </c>
      <c r="AQ4202" s="1"/>
      <c r="AS4202" t="b">
        <v>0</v>
      </c>
      <c r="AV4202" t="s">
        <v>213</v>
      </c>
      <c r="BB4202" t="s">
        <v>10208</v>
      </c>
      <c r="BD4202" t="b">
        <v>1</v>
      </c>
      <c r="BH4202" t="s">
        <v>332</v>
      </c>
      <c r="BI4202" t="s">
        <v>155</v>
      </c>
      <c r="BJ4202" t="s">
        <v>102</v>
      </c>
      <c r="BK4202" t="s">
        <v>102</v>
      </c>
      <c r="BN4202" t="s">
        <v>415</v>
      </c>
      <c r="BQ4202" t="s">
        <v>96</v>
      </c>
      <c r="BR4202" t="b">
        <v>0</v>
      </c>
      <c r="BT4202" t="b">
        <v>0</v>
      </c>
      <c r="BW4202" t="s">
        <v>103</v>
      </c>
      <c r="BX4202" t="b">
        <v>0</v>
      </c>
      <c r="BY4202" s="2">
        <v>44376.857581018521</v>
      </c>
      <c r="CB4202" t="b">
        <v>0</v>
      </c>
      <c r="CC4202" t="b">
        <v>1</v>
      </c>
      <c r="CF4202">
        <v>59977.599999999999</v>
      </c>
      <c r="CH4202">
        <v>59977.599999999999</v>
      </c>
      <c r="CI4202">
        <v>100</v>
      </c>
      <c r="CJ4202">
        <v>0</v>
      </c>
      <c r="CK4202">
        <f>YEAR(tbl_Opportunity[[#This Row],[Close Date]])</f>
        <v>2020</v>
      </c>
    </row>
    <row r="4203" spans="1:89">
      <c r="A4203" t="s">
        <v>98</v>
      </c>
      <c r="B4203" t="b">
        <v>0</v>
      </c>
      <c r="D4203" t="b">
        <v>0</v>
      </c>
      <c r="E4203" t="s">
        <v>3510</v>
      </c>
      <c r="H4203" s="1">
        <v>44295</v>
      </c>
      <c r="I4203" t="b">
        <v>1</v>
      </c>
      <c r="L4203" t="s">
        <v>7421</v>
      </c>
      <c r="O4203" t="s">
        <v>99</v>
      </c>
      <c r="P4203" t="b">
        <v>0</v>
      </c>
      <c r="Q4203" s="2">
        <v>44230.765613425923</v>
      </c>
      <c r="R4203" s="1"/>
      <c r="S4203" t="b">
        <v>0</v>
      </c>
      <c r="U4203" s="1"/>
      <c r="V4203" t="b">
        <v>0</v>
      </c>
      <c r="W4203" s="1">
        <v>44228</v>
      </c>
      <c r="X4203">
        <v>2</v>
      </c>
      <c r="Y4203">
        <v>2021</v>
      </c>
      <c r="Z4203" t="s">
        <v>8</v>
      </c>
      <c r="AA4203" t="s">
        <v>8</v>
      </c>
      <c r="AB4203" t="b">
        <v>0</v>
      </c>
      <c r="AC4203" t="b">
        <v>0</v>
      </c>
      <c r="AE4203" t="b">
        <v>1</v>
      </c>
      <c r="AF4203" t="b">
        <v>0</v>
      </c>
      <c r="AG4203" t="b">
        <v>0</v>
      </c>
      <c r="AH4203" t="s">
        <v>4812</v>
      </c>
      <c r="AI4203" t="b">
        <v>0</v>
      </c>
      <c r="AK4203" t="b">
        <v>0</v>
      </c>
      <c r="AL4203" s="1">
        <v>44293</v>
      </c>
      <c r="AM4203" t="s">
        <v>99</v>
      </c>
      <c r="AN4203" s="2">
        <v>44306.552256944444</v>
      </c>
      <c r="AP4203" s="2">
        <v>44295.75990740741</v>
      </c>
      <c r="AQ4203" s="1"/>
      <c r="AS4203" t="b">
        <v>0</v>
      </c>
      <c r="AV4203" t="s">
        <v>213</v>
      </c>
      <c r="BB4203" t="s">
        <v>10209</v>
      </c>
      <c r="BD4203" t="b">
        <v>1</v>
      </c>
      <c r="BH4203" t="s">
        <v>99</v>
      </c>
      <c r="BI4203" t="s">
        <v>150</v>
      </c>
      <c r="BK4203" t="s">
        <v>102</v>
      </c>
      <c r="BN4203" t="s">
        <v>415</v>
      </c>
      <c r="BP4203" t="s">
        <v>10210</v>
      </c>
      <c r="BQ4203" t="s">
        <v>96</v>
      </c>
      <c r="BR4203" t="b">
        <v>0</v>
      </c>
      <c r="BT4203" t="b">
        <v>0</v>
      </c>
      <c r="BW4203" t="s">
        <v>103</v>
      </c>
      <c r="BX4203" t="b">
        <v>0</v>
      </c>
      <c r="BY4203" s="2">
        <v>44376.857581018521</v>
      </c>
      <c r="CB4203" t="b">
        <v>0</v>
      </c>
      <c r="CC4203" t="b">
        <v>1</v>
      </c>
      <c r="CF4203">
        <v>4550</v>
      </c>
      <c r="CH4203">
        <v>4550</v>
      </c>
      <c r="CI4203">
        <v>100</v>
      </c>
      <c r="CJ4203">
        <v>0</v>
      </c>
      <c r="CK4203">
        <f>YEAR(tbl_Opportunity[[#This Row],[Close Date]])</f>
        <v>2021</v>
      </c>
    </row>
    <row r="4204" spans="1:89">
      <c r="A4204" t="s">
        <v>10005</v>
      </c>
      <c r="B4204" t="b">
        <v>0</v>
      </c>
      <c r="D4204" t="b">
        <v>0</v>
      </c>
      <c r="H4204" s="1">
        <v>43952</v>
      </c>
      <c r="I4204" t="b">
        <v>1</v>
      </c>
      <c r="O4204" t="s">
        <v>142</v>
      </c>
      <c r="P4204" t="b">
        <v>0</v>
      </c>
      <c r="Q4204" s="2">
        <v>43859.842870370368</v>
      </c>
      <c r="R4204" s="1"/>
      <c r="S4204" t="b">
        <v>0</v>
      </c>
      <c r="U4204" s="1"/>
      <c r="V4204" t="b">
        <v>0</v>
      </c>
      <c r="W4204" s="1">
        <v>43862</v>
      </c>
      <c r="X4204">
        <v>2</v>
      </c>
      <c r="Y4204">
        <v>2020</v>
      </c>
      <c r="Z4204" t="s">
        <v>8</v>
      </c>
      <c r="AA4204" t="s">
        <v>8</v>
      </c>
      <c r="AB4204" t="b">
        <v>0</v>
      </c>
      <c r="AC4204" t="b">
        <v>0</v>
      </c>
      <c r="AE4204" t="b">
        <v>1</v>
      </c>
      <c r="AF4204" t="b">
        <v>0</v>
      </c>
      <c r="AG4204" t="b">
        <v>0</v>
      </c>
      <c r="AH4204" t="s">
        <v>4808</v>
      </c>
      <c r="AI4204" t="b">
        <v>0</v>
      </c>
      <c r="AK4204" t="b">
        <v>0</v>
      </c>
      <c r="AL4204" s="1">
        <v>43952</v>
      </c>
      <c r="AM4204" t="s">
        <v>162</v>
      </c>
      <c r="AN4204" s="2">
        <v>44297.838888888888</v>
      </c>
      <c r="AP4204" s="2">
        <v>43952.708518518521</v>
      </c>
      <c r="AQ4204" s="1"/>
      <c r="AS4204" t="b">
        <v>0</v>
      </c>
      <c r="AV4204" t="s">
        <v>213</v>
      </c>
      <c r="BB4204" t="s">
        <v>10211</v>
      </c>
      <c r="BD4204" t="b">
        <v>1</v>
      </c>
      <c r="BH4204" t="s">
        <v>142</v>
      </c>
      <c r="BI4204" t="s">
        <v>150</v>
      </c>
      <c r="BJ4204" t="s">
        <v>384</v>
      </c>
      <c r="BK4204" t="s">
        <v>384</v>
      </c>
      <c r="BN4204" t="s">
        <v>415</v>
      </c>
      <c r="BQ4204" t="s">
        <v>96</v>
      </c>
      <c r="BR4204" t="b">
        <v>0</v>
      </c>
      <c r="BT4204" t="b">
        <v>0</v>
      </c>
      <c r="BW4204" t="s">
        <v>103</v>
      </c>
      <c r="BX4204" t="b">
        <v>0</v>
      </c>
      <c r="BY4204" s="2">
        <v>44376.857581018521</v>
      </c>
      <c r="CB4204" t="b">
        <v>0</v>
      </c>
      <c r="CC4204" t="b">
        <v>1</v>
      </c>
      <c r="CF4204">
        <v>780</v>
      </c>
      <c r="CH4204">
        <v>780</v>
      </c>
      <c r="CI4204">
        <v>100</v>
      </c>
      <c r="CJ4204">
        <v>0</v>
      </c>
      <c r="CK4204">
        <f>YEAR(tbl_Opportunity[[#This Row],[Close Date]])</f>
        <v>2020</v>
      </c>
    </row>
    <row r="4205" spans="1:89">
      <c r="A4205" t="s">
        <v>7378</v>
      </c>
      <c r="B4205" t="b">
        <v>0</v>
      </c>
      <c r="D4205" t="b">
        <v>0</v>
      </c>
      <c r="H4205" s="1">
        <v>43998</v>
      </c>
      <c r="I4205" t="b">
        <v>1</v>
      </c>
      <c r="L4205" t="s">
        <v>10212</v>
      </c>
      <c r="O4205" t="s">
        <v>99</v>
      </c>
      <c r="P4205" t="b">
        <v>0</v>
      </c>
      <c r="Q4205" s="2">
        <v>43899.645729166667</v>
      </c>
      <c r="R4205" s="1"/>
      <c r="S4205" t="b">
        <v>0</v>
      </c>
      <c r="U4205" s="1"/>
      <c r="V4205" t="b">
        <v>0</v>
      </c>
      <c r="W4205" s="1">
        <v>43862</v>
      </c>
      <c r="X4205">
        <v>2</v>
      </c>
      <c r="Y4205">
        <v>2020</v>
      </c>
      <c r="Z4205" t="s">
        <v>8</v>
      </c>
      <c r="AA4205" t="s">
        <v>8</v>
      </c>
      <c r="AB4205" t="b">
        <v>0</v>
      </c>
      <c r="AC4205" t="b">
        <v>0</v>
      </c>
      <c r="AE4205" t="b">
        <v>1</v>
      </c>
      <c r="AF4205" t="b">
        <v>0</v>
      </c>
      <c r="AG4205" t="b">
        <v>0</v>
      </c>
      <c r="AH4205" t="s">
        <v>4808</v>
      </c>
      <c r="AI4205" t="b">
        <v>0</v>
      </c>
      <c r="AK4205" t="b">
        <v>0</v>
      </c>
      <c r="AL4205" s="1">
        <v>43998</v>
      </c>
      <c r="AM4205" t="s">
        <v>99</v>
      </c>
      <c r="AN4205" s="2">
        <v>44312.773831018516</v>
      </c>
      <c r="AP4205" s="2">
        <v>43998.854189814818</v>
      </c>
      <c r="AQ4205" s="1"/>
      <c r="AS4205" t="b">
        <v>0</v>
      </c>
      <c r="AV4205" t="s">
        <v>153</v>
      </c>
      <c r="BB4205" t="s">
        <v>10213</v>
      </c>
      <c r="BD4205" t="b">
        <v>1</v>
      </c>
      <c r="BH4205" t="s">
        <v>99</v>
      </c>
      <c r="BI4205" t="s">
        <v>150</v>
      </c>
      <c r="BK4205" t="s">
        <v>384</v>
      </c>
      <c r="BN4205" t="s">
        <v>415</v>
      </c>
      <c r="BQ4205" t="s">
        <v>96</v>
      </c>
      <c r="BR4205" t="b">
        <v>0</v>
      </c>
      <c r="BT4205" t="b">
        <v>0</v>
      </c>
      <c r="BW4205" t="s">
        <v>103</v>
      </c>
      <c r="BX4205" t="b">
        <v>0</v>
      </c>
      <c r="BY4205" s="2">
        <v>44376.857581018521</v>
      </c>
      <c r="CB4205" t="b">
        <v>0</v>
      </c>
      <c r="CC4205" t="b">
        <v>1</v>
      </c>
      <c r="CF4205">
        <v>6500</v>
      </c>
      <c r="CH4205">
        <v>6500</v>
      </c>
      <c r="CI4205">
        <v>100</v>
      </c>
      <c r="CJ4205">
        <v>0</v>
      </c>
      <c r="CK4205">
        <f>YEAR(tbl_Opportunity[[#This Row],[Close Date]])</f>
        <v>2020</v>
      </c>
    </row>
    <row r="4206" spans="1:89">
      <c r="A4206" t="s">
        <v>10054</v>
      </c>
      <c r="B4206" t="b">
        <v>0</v>
      </c>
      <c r="D4206" t="b">
        <v>0</v>
      </c>
      <c r="H4206" s="1">
        <v>43923</v>
      </c>
      <c r="I4206" t="b">
        <v>1</v>
      </c>
      <c r="O4206" t="s">
        <v>99</v>
      </c>
      <c r="P4206" t="b">
        <v>0</v>
      </c>
      <c r="Q4206" s="2">
        <v>43923.785138888888</v>
      </c>
      <c r="R4206" s="1"/>
      <c r="S4206" t="b">
        <v>0</v>
      </c>
      <c r="U4206" s="1"/>
      <c r="V4206" t="b">
        <v>0</v>
      </c>
      <c r="W4206" s="1">
        <v>43862</v>
      </c>
      <c r="X4206">
        <v>2</v>
      </c>
      <c r="Y4206">
        <v>2020</v>
      </c>
      <c r="Z4206" t="s">
        <v>8</v>
      </c>
      <c r="AA4206" t="s">
        <v>8</v>
      </c>
      <c r="AB4206" t="b">
        <v>0</v>
      </c>
      <c r="AC4206" t="b">
        <v>0</v>
      </c>
      <c r="AE4206" t="b">
        <v>1</v>
      </c>
      <c r="AF4206" t="b">
        <v>0</v>
      </c>
      <c r="AG4206" t="b">
        <v>0</v>
      </c>
      <c r="AH4206" t="s">
        <v>4812</v>
      </c>
      <c r="AI4206" t="b">
        <v>0</v>
      </c>
      <c r="AK4206" t="b">
        <v>0</v>
      </c>
      <c r="AL4206" s="1">
        <v>43937</v>
      </c>
      <c r="AM4206" t="s">
        <v>162</v>
      </c>
      <c r="AN4206" s="2">
        <v>44297.838888888888</v>
      </c>
      <c r="AP4206" s="2"/>
      <c r="AQ4206" s="1"/>
      <c r="AS4206" t="b">
        <v>0</v>
      </c>
      <c r="AV4206" t="s">
        <v>213</v>
      </c>
      <c r="BB4206" t="s">
        <v>10214</v>
      </c>
      <c r="BD4206" t="b">
        <v>1</v>
      </c>
      <c r="BH4206" t="s">
        <v>131</v>
      </c>
      <c r="BI4206" t="s">
        <v>150</v>
      </c>
      <c r="BK4206" t="s">
        <v>384</v>
      </c>
      <c r="BN4206" t="s">
        <v>415</v>
      </c>
      <c r="BQ4206" t="s">
        <v>96</v>
      </c>
      <c r="BR4206" t="b">
        <v>0</v>
      </c>
      <c r="BT4206" t="b">
        <v>0</v>
      </c>
      <c r="BW4206" t="s">
        <v>103</v>
      </c>
      <c r="BX4206" t="b">
        <v>0</v>
      </c>
      <c r="BY4206" s="2">
        <v>44376.857581018521</v>
      </c>
      <c r="CB4206" t="b">
        <v>0</v>
      </c>
      <c r="CC4206" t="b">
        <v>1</v>
      </c>
      <c r="CF4206">
        <v>5850</v>
      </c>
      <c r="CH4206">
        <v>5850</v>
      </c>
      <c r="CI4206">
        <v>100</v>
      </c>
      <c r="CJ4206">
        <v>0</v>
      </c>
      <c r="CK4206">
        <f>YEAR(tbl_Opportunity[[#This Row],[Close Date]])</f>
        <v>2020</v>
      </c>
    </row>
    <row r="4207" spans="1:89">
      <c r="A4207" t="s">
        <v>7378</v>
      </c>
      <c r="B4207" t="b">
        <v>0</v>
      </c>
      <c r="D4207" t="b">
        <v>0</v>
      </c>
      <c r="H4207" s="1">
        <v>43970</v>
      </c>
      <c r="I4207" t="b">
        <v>1</v>
      </c>
      <c r="O4207" t="s">
        <v>99</v>
      </c>
      <c r="P4207" t="b">
        <v>0</v>
      </c>
      <c r="Q4207" s="2">
        <v>43936.639548611114</v>
      </c>
      <c r="R4207" s="1"/>
      <c r="S4207" t="b">
        <v>0</v>
      </c>
      <c r="U4207" s="1"/>
      <c r="V4207" t="b">
        <v>0</v>
      </c>
      <c r="W4207" s="1">
        <v>43862</v>
      </c>
      <c r="X4207">
        <v>2</v>
      </c>
      <c r="Y4207">
        <v>2020</v>
      </c>
      <c r="Z4207" t="s">
        <v>8</v>
      </c>
      <c r="AA4207" t="s">
        <v>8</v>
      </c>
      <c r="AB4207" t="b">
        <v>0</v>
      </c>
      <c r="AC4207" t="b">
        <v>0</v>
      </c>
      <c r="AE4207" t="b">
        <v>1</v>
      </c>
      <c r="AF4207" t="b">
        <v>0</v>
      </c>
      <c r="AG4207" t="b">
        <v>0</v>
      </c>
      <c r="AH4207" t="s">
        <v>4808</v>
      </c>
      <c r="AI4207" t="b">
        <v>0</v>
      </c>
      <c r="AK4207" t="b">
        <v>0</v>
      </c>
      <c r="AL4207" s="1">
        <v>43970</v>
      </c>
      <c r="AM4207" t="s">
        <v>162</v>
      </c>
      <c r="AN4207" s="2">
        <v>44297.8278587963</v>
      </c>
      <c r="AP4207" s="2">
        <v>43970.671226851853</v>
      </c>
      <c r="AQ4207" s="1"/>
      <c r="AS4207" t="b">
        <v>0</v>
      </c>
      <c r="AV4207" t="s">
        <v>153</v>
      </c>
      <c r="BB4207" t="s">
        <v>10215</v>
      </c>
      <c r="BD4207" t="b">
        <v>1</v>
      </c>
      <c r="BH4207" t="s">
        <v>99</v>
      </c>
      <c r="BI4207" t="s">
        <v>150</v>
      </c>
      <c r="BK4207" t="s">
        <v>384</v>
      </c>
      <c r="BN4207" t="s">
        <v>415</v>
      </c>
      <c r="BP4207" t="s">
        <v>10216</v>
      </c>
      <c r="BQ4207" t="s">
        <v>96</v>
      </c>
      <c r="BR4207" t="b">
        <v>0</v>
      </c>
      <c r="BT4207" t="b">
        <v>0</v>
      </c>
      <c r="BW4207" t="s">
        <v>103</v>
      </c>
      <c r="BX4207" t="b">
        <v>0</v>
      </c>
      <c r="BY4207" s="2">
        <v>44376.857581018521</v>
      </c>
      <c r="CB4207" t="b">
        <v>0</v>
      </c>
      <c r="CC4207" t="b">
        <v>1</v>
      </c>
      <c r="CF4207">
        <v>199</v>
      </c>
      <c r="CH4207">
        <v>199</v>
      </c>
      <c r="CI4207">
        <v>100</v>
      </c>
      <c r="CJ4207">
        <v>0</v>
      </c>
      <c r="CK4207">
        <f>YEAR(tbl_Opportunity[[#This Row],[Close Date]])</f>
        <v>2020</v>
      </c>
    </row>
    <row r="4208" spans="1:89">
      <c r="A4208" t="s">
        <v>10083</v>
      </c>
      <c r="B4208" t="b">
        <v>0</v>
      </c>
      <c r="D4208" t="b">
        <v>0</v>
      </c>
      <c r="H4208" s="1">
        <v>43957</v>
      </c>
      <c r="I4208" t="b">
        <v>1</v>
      </c>
      <c r="L4208" t="s">
        <v>10084</v>
      </c>
      <c r="O4208" t="s">
        <v>99</v>
      </c>
      <c r="P4208" t="b">
        <v>0</v>
      </c>
      <c r="Q4208" s="2">
        <v>43943.521921296298</v>
      </c>
      <c r="R4208" s="1"/>
      <c r="S4208" t="b">
        <v>0</v>
      </c>
      <c r="U4208" s="1"/>
      <c r="V4208" t="b">
        <v>0</v>
      </c>
      <c r="W4208" s="1">
        <v>43862</v>
      </c>
      <c r="X4208">
        <v>2</v>
      </c>
      <c r="Y4208">
        <v>2020</v>
      </c>
      <c r="Z4208" t="s">
        <v>8</v>
      </c>
      <c r="AA4208" t="s">
        <v>8</v>
      </c>
      <c r="AB4208" t="b">
        <v>0</v>
      </c>
      <c r="AC4208" t="b">
        <v>0</v>
      </c>
      <c r="AE4208" t="b">
        <v>1</v>
      </c>
      <c r="AF4208" t="b">
        <v>0</v>
      </c>
      <c r="AG4208" t="b">
        <v>0</v>
      </c>
      <c r="AH4208" t="s">
        <v>4808</v>
      </c>
      <c r="AI4208" t="b">
        <v>0</v>
      </c>
      <c r="AK4208" t="b">
        <v>0</v>
      </c>
      <c r="AL4208" s="1">
        <v>43963</v>
      </c>
      <c r="AM4208" t="s">
        <v>99</v>
      </c>
      <c r="AN4208" s="2">
        <v>44175.893564814818</v>
      </c>
      <c r="AP4208" s="2">
        <v>43957.670636574076</v>
      </c>
      <c r="AQ4208" s="1"/>
      <c r="AS4208" t="b">
        <v>0</v>
      </c>
      <c r="AV4208" t="s">
        <v>93</v>
      </c>
      <c r="BB4208" t="s">
        <v>10217</v>
      </c>
      <c r="BD4208" t="b">
        <v>1</v>
      </c>
      <c r="BH4208" t="s">
        <v>99</v>
      </c>
      <c r="BI4208" t="s">
        <v>150</v>
      </c>
      <c r="BK4208" t="s">
        <v>384</v>
      </c>
      <c r="BN4208" t="s">
        <v>415</v>
      </c>
      <c r="BP4208" t="s">
        <v>10218</v>
      </c>
      <c r="BQ4208" t="s">
        <v>96</v>
      </c>
      <c r="BR4208" t="b">
        <v>0</v>
      </c>
      <c r="BT4208" t="b">
        <v>0</v>
      </c>
      <c r="BW4208" t="s">
        <v>103</v>
      </c>
      <c r="BX4208" t="b">
        <v>0</v>
      </c>
      <c r="BY4208" s="2">
        <v>44376.857581018521</v>
      </c>
      <c r="CB4208" t="b">
        <v>0</v>
      </c>
      <c r="CC4208" t="b">
        <v>1</v>
      </c>
      <c r="CF4208">
        <v>1492.5</v>
      </c>
      <c r="CH4208">
        <v>1492.5</v>
      </c>
      <c r="CI4208">
        <v>100</v>
      </c>
      <c r="CJ4208">
        <v>0</v>
      </c>
      <c r="CK4208">
        <f>YEAR(tbl_Opportunity[[#This Row],[Close Date]])</f>
        <v>2020</v>
      </c>
    </row>
    <row r="4209" spans="1:89">
      <c r="A4209" t="s">
        <v>4941</v>
      </c>
      <c r="B4209" t="b">
        <v>0</v>
      </c>
      <c r="D4209" t="b">
        <v>0</v>
      </c>
      <c r="E4209" t="s">
        <v>4875</v>
      </c>
      <c r="H4209" s="1">
        <v>44005</v>
      </c>
      <c r="I4209" t="b">
        <v>1</v>
      </c>
      <c r="L4209" t="s">
        <v>10219</v>
      </c>
      <c r="O4209" t="s">
        <v>387</v>
      </c>
      <c r="P4209" t="b">
        <v>0</v>
      </c>
      <c r="Q4209" s="2">
        <v>43973.90179398148</v>
      </c>
      <c r="R4209" s="1"/>
      <c r="S4209" t="b">
        <v>0</v>
      </c>
      <c r="U4209" s="1"/>
      <c r="V4209" t="b">
        <v>0</v>
      </c>
      <c r="W4209" s="1">
        <v>43862</v>
      </c>
      <c r="X4209">
        <v>2</v>
      </c>
      <c r="Y4209">
        <v>2020</v>
      </c>
      <c r="Z4209" t="s">
        <v>8</v>
      </c>
      <c r="AA4209" t="s">
        <v>8</v>
      </c>
      <c r="AB4209" t="b">
        <v>0</v>
      </c>
      <c r="AC4209" t="b">
        <v>0</v>
      </c>
      <c r="AE4209" t="b">
        <v>1</v>
      </c>
      <c r="AF4209" t="b">
        <v>0</v>
      </c>
      <c r="AG4209" t="b">
        <v>0</v>
      </c>
      <c r="AH4209" t="s">
        <v>4808</v>
      </c>
      <c r="AI4209" t="b">
        <v>0</v>
      </c>
      <c r="AK4209" t="b">
        <v>0</v>
      </c>
      <c r="AL4209" s="1"/>
      <c r="AM4209" t="s">
        <v>162</v>
      </c>
      <c r="AN4209" s="2">
        <v>44297.838888888888</v>
      </c>
      <c r="AP4209" s="2">
        <v>44005.737500000003</v>
      </c>
      <c r="AQ4209" s="1"/>
      <c r="AS4209" t="b">
        <v>0</v>
      </c>
      <c r="AV4209" t="s">
        <v>213</v>
      </c>
      <c r="BB4209" t="s">
        <v>10220</v>
      </c>
      <c r="BD4209" t="b">
        <v>1</v>
      </c>
      <c r="BH4209" t="s">
        <v>387</v>
      </c>
      <c r="BI4209" t="s">
        <v>150</v>
      </c>
      <c r="BJ4209" t="s">
        <v>384</v>
      </c>
      <c r="BK4209" t="s">
        <v>384</v>
      </c>
      <c r="BN4209" t="s">
        <v>415</v>
      </c>
      <c r="BQ4209" t="s">
        <v>96</v>
      </c>
      <c r="BR4209" t="b">
        <v>0</v>
      </c>
      <c r="BT4209" t="b">
        <v>0</v>
      </c>
      <c r="BW4209" t="s">
        <v>103</v>
      </c>
      <c r="BX4209" t="b">
        <v>0</v>
      </c>
      <c r="BY4209" s="2">
        <v>44376.857581018521</v>
      </c>
      <c r="CB4209" t="b">
        <v>0</v>
      </c>
      <c r="CC4209" t="b">
        <v>1</v>
      </c>
      <c r="CF4209">
        <v>1190</v>
      </c>
      <c r="CH4209">
        <v>1190</v>
      </c>
      <c r="CI4209">
        <v>100</v>
      </c>
      <c r="CJ4209">
        <v>0</v>
      </c>
      <c r="CK4209">
        <f>YEAR(tbl_Opportunity[[#This Row],[Close Date]])</f>
        <v>2020</v>
      </c>
    </row>
    <row r="4210" spans="1:89">
      <c r="A4210" t="s">
        <v>9725</v>
      </c>
      <c r="B4210" t="b">
        <v>0</v>
      </c>
      <c r="D4210" t="b">
        <v>0</v>
      </c>
      <c r="H4210" s="1">
        <v>44299</v>
      </c>
      <c r="I4210" t="b">
        <v>1</v>
      </c>
      <c r="J4210" t="s">
        <v>193</v>
      </c>
      <c r="L4210" t="s">
        <v>10221</v>
      </c>
      <c r="O4210" t="s">
        <v>99</v>
      </c>
      <c r="P4210" t="b">
        <v>0</v>
      </c>
      <c r="Q4210" s="2">
        <v>44124.821759259263</v>
      </c>
      <c r="R4210" s="1"/>
      <c r="S4210" t="b">
        <v>0</v>
      </c>
      <c r="U4210" s="1"/>
      <c r="V4210" t="b">
        <v>0</v>
      </c>
      <c r="W4210" s="1">
        <v>44228</v>
      </c>
      <c r="X4210">
        <v>2</v>
      </c>
      <c r="Y4210">
        <v>2021</v>
      </c>
      <c r="Z4210" t="s">
        <v>8</v>
      </c>
      <c r="AA4210" t="s">
        <v>8</v>
      </c>
      <c r="AB4210" t="b">
        <v>0</v>
      </c>
      <c r="AC4210" t="b">
        <v>0</v>
      </c>
      <c r="AE4210" t="b">
        <v>1</v>
      </c>
      <c r="AF4210" t="b">
        <v>0</v>
      </c>
      <c r="AG4210" t="b">
        <v>0</v>
      </c>
      <c r="AH4210" t="s">
        <v>4812</v>
      </c>
      <c r="AI4210" t="b">
        <v>0</v>
      </c>
      <c r="AK4210" t="b">
        <v>0</v>
      </c>
      <c r="AL4210" s="1">
        <v>44124</v>
      </c>
      <c r="AM4210" t="s">
        <v>99</v>
      </c>
      <c r="AN4210" s="2">
        <v>44319.634386574071</v>
      </c>
      <c r="AP4210" s="2">
        <v>44299.835185185184</v>
      </c>
      <c r="AQ4210" s="1"/>
      <c r="AS4210" t="b">
        <v>0</v>
      </c>
      <c r="AV4210" t="s">
        <v>213</v>
      </c>
      <c r="BB4210" t="s">
        <v>10222</v>
      </c>
      <c r="BD4210" t="b">
        <v>1</v>
      </c>
      <c r="BH4210" t="s">
        <v>99</v>
      </c>
      <c r="BI4210" t="s">
        <v>155</v>
      </c>
      <c r="BK4210" t="s">
        <v>384</v>
      </c>
      <c r="BN4210" t="s">
        <v>415</v>
      </c>
      <c r="BP4210" t="s">
        <v>10223</v>
      </c>
      <c r="BQ4210" t="s">
        <v>96</v>
      </c>
      <c r="BR4210" t="b">
        <v>0</v>
      </c>
      <c r="BT4210" t="b">
        <v>0</v>
      </c>
      <c r="BW4210" t="s">
        <v>103</v>
      </c>
      <c r="BX4210" t="b">
        <v>0</v>
      </c>
      <c r="BY4210" s="2">
        <v>44376.857581018521</v>
      </c>
      <c r="CB4210" t="b">
        <v>0</v>
      </c>
      <c r="CC4210" t="b">
        <v>1</v>
      </c>
      <c r="CF4210">
        <v>2454.9699999999998</v>
      </c>
      <c r="CH4210">
        <v>2454.9699999999998</v>
      </c>
      <c r="CI4210">
        <v>100</v>
      </c>
      <c r="CJ4210">
        <v>0</v>
      </c>
      <c r="CK4210">
        <f>YEAR(tbl_Opportunity[[#This Row],[Close Date]])</f>
        <v>2021</v>
      </c>
    </row>
    <row r="4211" spans="1:89">
      <c r="A4211" t="s">
        <v>10224</v>
      </c>
      <c r="B4211" t="b">
        <v>0</v>
      </c>
      <c r="D4211" t="b">
        <v>0</v>
      </c>
      <c r="H4211" s="1">
        <v>43924</v>
      </c>
      <c r="I4211" t="b">
        <v>1</v>
      </c>
      <c r="L4211" t="s">
        <v>9660</v>
      </c>
      <c r="O4211" t="s">
        <v>99</v>
      </c>
      <c r="P4211" t="b">
        <v>0</v>
      </c>
      <c r="Q4211" s="2">
        <v>43923.693981481483</v>
      </c>
      <c r="R4211" s="1"/>
      <c r="S4211" t="b">
        <v>0</v>
      </c>
      <c r="U4211" s="1"/>
      <c r="V4211" t="b">
        <v>0</v>
      </c>
      <c r="W4211" s="1">
        <v>43862</v>
      </c>
      <c r="X4211">
        <v>2</v>
      </c>
      <c r="Y4211">
        <v>2020</v>
      </c>
      <c r="Z4211" t="s">
        <v>8</v>
      </c>
      <c r="AA4211" t="s">
        <v>8</v>
      </c>
      <c r="AB4211" t="b">
        <v>0</v>
      </c>
      <c r="AC4211" t="b">
        <v>0</v>
      </c>
      <c r="AE4211" t="b">
        <v>1</v>
      </c>
      <c r="AF4211" t="b">
        <v>0</v>
      </c>
      <c r="AG4211" t="b">
        <v>0</v>
      </c>
      <c r="AH4211" t="s">
        <v>4863</v>
      </c>
      <c r="AI4211" t="b">
        <v>0</v>
      </c>
      <c r="AK4211" t="b">
        <v>0</v>
      </c>
      <c r="AL4211" s="1">
        <v>43924</v>
      </c>
      <c r="AM4211" t="s">
        <v>162</v>
      </c>
      <c r="AN4211" s="2">
        <v>44297.8278587963</v>
      </c>
      <c r="AP4211" s="2">
        <v>43924.845810185187</v>
      </c>
      <c r="AQ4211" s="1"/>
      <c r="AS4211" t="b">
        <v>0</v>
      </c>
      <c r="AV4211" t="s">
        <v>153</v>
      </c>
      <c r="BB4211" t="s">
        <v>10225</v>
      </c>
      <c r="BD4211" t="b">
        <v>1</v>
      </c>
      <c r="BH4211" t="s">
        <v>99</v>
      </c>
      <c r="BI4211" t="s">
        <v>150</v>
      </c>
      <c r="BK4211" t="s">
        <v>157</v>
      </c>
      <c r="BN4211" t="s">
        <v>415</v>
      </c>
      <c r="BP4211" t="s">
        <v>10226</v>
      </c>
      <c r="BQ4211" t="s">
        <v>96</v>
      </c>
      <c r="BR4211" t="b">
        <v>0</v>
      </c>
      <c r="BT4211" t="b">
        <v>0</v>
      </c>
      <c r="BW4211" t="s">
        <v>103</v>
      </c>
      <c r="BX4211" t="b">
        <v>0</v>
      </c>
      <c r="BY4211" s="2">
        <v>44376.857581018521</v>
      </c>
      <c r="CB4211" t="b">
        <v>0</v>
      </c>
      <c r="CC4211" t="b">
        <v>1</v>
      </c>
      <c r="CF4211">
        <v>3500</v>
      </c>
      <c r="CH4211">
        <v>3500</v>
      </c>
      <c r="CI4211">
        <v>100</v>
      </c>
      <c r="CJ4211">
        <v>0</v>
      </c>
      <c r="CK4211">
        <f>YEAR(tbl_Opportunity[[#This Row],[Close Date]])</f>
        <v>2020</v>
      </c>
    </row>
    <row r="4212" spans="1:89">
      <c r="A4212" t="s">
        <v>7047</v>
      </c>
      <c r="B4212" t="b">
        <v>0</v>
      </c>
      <c r="D4212" t="b">
        <v>0</v>
      </c>
      <c r="H4212" s="1">
        <v>43999</v>
      </c>
      <c r="I4212" t="b">
        <v>1</v>
      </c>
      <c r="L4212" t="s">
        <v>10227</v>
      </c>
      <c r="O4212" t="s">
        <v>99</v>
      </c>
      <c r="P4212" t="b">
        <v>0</v>
      </c>
      <c r="Q4212" s="2">
        <v>43929.800347222219</v>
      </c>
      <c r="R4212" s="1"/>
      <c r="S4212" t="b">
        <v>0</v>
      </c>
      <c r="U4212" s="1"/>
      <c r="V4212" t="b">
        <v>0</v>
      </c>
      <c r="W4212" s="1">
        <v>43862</v>
      </c>
      <c r="X4212">
        <v>2</v>
      </c>
      <c r="Y4212">
        <v>2020</v>
      </c>
      <c r="Z4212" t="s">
        <v>8</v>
      </c>
      <c r="AA4212" t="s">
        <v>8</v>
      </c>
      <c r="AB4212" t="b">
        <v>0</v>
      </c>
      <c r="AC4212" t="b">
        <v>0</v>
      </c>
      <c r="AE4212" t="b">
        <v>1</v>
      </c>
      <c r="AF4212" t="b">
        <v>0</v>
      </c>
      <c r="AG4212" t="b">
        <v>0</v>
      </c>
      <c r="AH4212" t="s">
        <v>4863</v>
      </c>
      <c r="AI4212" t="b">
        <v>0</v>
      </c>
      <c r="AK4212" t="b">
        <v>0</v>
      </c>
      <c r="AL4212" s="1">
        <v>44000</v>
      </c>
      <c r="AM4212" t="s">
        <v>162</v>
      </c>
      <c r="AN4212" s="2">
        <v>44297.838888888888</v>
      </c>
      <c r="AP4212" s="2">
        <v>43999.875289351854</v>
      </c>
      <c r="AQ4212" s="1"/>
      <c r="AS4212" t="b">
        <v>0</v>
      </c>
      <c r="AV4212" t="s">
        <v>213</v>
      </c>
      <c r="BB4212" t="s">
        <v>10228</v>
      </c>
      <c r="BD4212" t="b">
        <v>1</v>
      </c>
      <c r="BH4212" t="s">
        <v>99</v>
      </c>
      <c r="BI4212" t="s">
        <v>150</v>
      </c>
      <c r="BJ4212" t="s">
        <v>157</v>
      </c>
      <c r="BK4212" t="s">
        <v>157</v>
      </c>
      <c r="BN4212" t="s">
        <v>415</v>
      </c>
      <c r="BP4212" t="s">
        <v>10229</v>
      </c>
      <c r="BQ4212" t="s">
        <v>96</v>
      </c>
      <c r="BR4212" t="b">
        <v>0</v>
      </c>
      <c r="BT4212" t="b">
        <v>0</v>
      </c>
      <c r="BW4212" t="s">
        <v>103</v>
      </c>
      <c r="BX4212" t="b">
        <v>0</v>
      </c>
      <c r="BY4212" s="2">
        <v>44376.857581018521</v>
      </c>
      <c r="CB4212" t="b">
        <v>0</v>
      </c>
      <c r="CC4212" t="b">
        <v>1</v>
      </c>
      <c r="CF4212">
        <v>32500</v>
      </c>
      <c r="CH4212">
        <v>32500</v>
      </c>
      <c r="CI4212">
        <v>100</v>
      </c>
      <c r="CJ4212">
        <v>0</v>
      </c>
      <c r="CK4212">
        <f>YEAR(tbl_Opportunity[[#This Row],[Close Date]])</f>
        <v>2020</v>
      </c>
    </row>
    <row r="4213" spans="1:89">
      <c r="A4213" t="s">
        <v>7047</v>
      </c>
      <c r="B4213" t="b">
        <v>0</v>
      </c>
      <c r="D4213" t="b">
        <v>0</v>
      </c>
      <c r="E4213" t="s">
        <v>3713</v>
      </c>
      <c r="H4213" s="1">
        <v>43985</v>
      </c>
      <c r="I4213" t="b">
        <v>1</v>
      </c>
      <c r="L4213" t="s">
        <v>10227</v>
      </c>
      <c r="O4213" t="s">
        <v>99</v>
      </c>
      <c r="P4213" t="b">
        <v>0</v>
      </c>
      <c r="Q4213" s="2">
        <v>43958.554861111108</v>
      </c>
      <c r="R4213" s="1"/>
      <c r="S4213" t="b">
        <v>0</v>
      </c>
      <c r="U4213" s="1"/>
      <c r="V4213" t="b">
        <v>0</v>
      </c>
      <c r="W4213" s="1">
        <v>43862</v>
      </c>
      <c r="X4213">
        <v>2</v>
      </c>
      <c r="Y4213">
        <v>2020</v>
      </c>
      <c r="Z4213" t="s">
        <v>8</v>
      </c>
      <c r="AA4213" t="s">
        <v>8</v>
      </c>
      <c r="AB4213" t="b">
        <v>0</v>
      </c>
      <c r="AC4213" t="b">
        <v>0</v>
      </c>
      <c r="AE4213" t="b">
        <v>1</v>
      </c>
      <c r="AF4213" t="b">
        <v>0</v>
      </c>
      <c r="AG4213" t="b">
        <v>0</v>
      </c>
      <c r="AH4213" t="s">
        <v>4863</v>
      </c>
      <c r="AI4213" t="b">
        <v>0</v>
      </c>
      <c r="AK4213" t="b">
        <v>0</v>
      </c>
      <c r="AL4213" s="1">
        <v>43985</v>
      </c>
      <c r="AM4213" t="s">
        <v>162</v>
      </c>
      <c r="AN4213" s="2">
        <v>44297.838888888888</v>
      </c>
      <c r="AP4213" s="2">
        <v>43985.706296296295</v>
      </c>
      <c r="AQ4213" s="1"/>
      <c r="AS4213" t="b">
        <v>0</v>
      </c>
      <c r="AV4213" t="s">
        <v>213</v>
      </c>
      <c r="BB4213" t="s">
        <v>10230</v>
      </c>
      <c r="BD4213" t="b">
        <v>1</v>
      </c>
      <c r="BH4213" t="s">
        <v>99</v>
      </c>
      <c r="BI4213" t="s">
        <v>150</v>
      </c>
      <c r="BJ4213" t="s">
        <v>102</v>
      </c>
      <c r="BK4213" t="s">
        <v>157</v>
      </c>
      <c r="BN4213" t="s">
        <v>415</v>
      </c>
      <c r="BQ4213" t="s">
        <v>96</v>
      </c>
      <c r="BR4213" t="b">
        <v>0</v>
      </c>
      <c r="BT4213" t="b">
        <v>0</v>
      </c>
      <c r="BW4213" t="s">
        <v>103</v>
      </c>
      <c r="BX4213" t="b">
        <v>0</v>
      </c>
      <c r="BY4213" s="2">
        <v>44376.857581018521</v>
      </c>
      <c r="CB4213" t="b">
        <v>0</v>
      </c>
      <c r="CC4213" t="b">
        <v>1</v>
      </c>
      <c r="CF4213">
        <v>2770</v>
      </c>
      <c r="CH4213">
        <v>2770</v>
      </c>
      <c r="CI4213">
        <v>100</v>
      </c>
      <c r="CJ4213">
        <v>0</v>
      </c>
      <c r="CK4213">
        <f>YEAR(tbl_Opportunity[[#This Row],[Close Date]])</f>
        <v>2020</v>
      </c>
    </row>
    <row r="4214" spans="1:89">
      <c r="A4214" t="s">
        <v>2107</v>
      </c>
      <c r="B4214" t="b">
        <v>0</v>
      </c>
      <c r="D4214" t="b">
        <v>0</v>
      </c>
      <c r="H4214" s="1">
        <v>44008</v>
      </c>
      <c r="I4214" t="b">
        <v>1</v>
      </c>
      <c r="L4214" t="s">
        <v>2108</v>
      </c>
      <c r="O4214" t="s">
        <v>99</v>
      </c>
      <c r="P4214" t="b">
        <v>0</v>
      </c>
      <c r="Q4214" s="2">
        <v>43998.543564814812</v>
      </c>
      <c r="R4214" s="1"/>
      <c r="S4214" t="b">
        <v>0</v>
      </c>
      <c r="U4214" s="1"/>
      <c r="V4214" t="b">
        <v>0</v>
      </c>
      <c r="W4214" s="1">
        <v>43862</v>
      </c>
      <c r="X4214">
        <v>2</v>
      </c>
      <c r="Y4214">
        <v>2020</v>
      </c>
      <c r="Z4214" t="s">
        <v>8</v>
      </c>
      <c r="AA4214" t="s">
        <v>8</v>
      </c>
      <c r="AB4214" t="b">
        <v>0</v>
      </c>
      <c r="AC4214" t="b">
        <v>0</v>
      </c>
      <c r="AE4214" t="b">
        <v>1</v>
      </c>
      <c r="AF4214" t="b">
        <v>0</v>
      </c>
      <c r="AG4214" t="b">
        <v>0</v>
      </c>
      <c r="AH4214" t="s">
        <v>4863</v>
      </c>
      <c r="AI4214" t="b">
        <v>0</v>
      </c>
      <c r="AK4214" t="b">
        <v>0</v>
      </c>
      <c r="AL4214" s="1">
        <v>43998</v>
      </c>
      <c r="AM4214" t="s">
        <v>162</v>
      </c>
      <c r="AN4214" s="2">
        <v>44297.838888888888</v>
      </c>
      <c r="AP4214" s="2">
        <v>44008.713206018518</v>
      </c>
      <c r="AQ4214" s="1"/>
      <c r="AS4214" t="b">
        <v>0</v>
      </c>
      <c r="AV4214" t="s">
        <v>213</v>
      </c>
      <c r="BB4214" t="s">
        <v>10231</v>
      </c>
      <c r="BD4214" t="b">
        <v>1</v>
      </c>
      <c r="BH4214" t="s">
        <v>99</v>
      </c>
      <c r="BI4214" t="s">
        <v>150</v>
      </c>
      <c r="BJ4214" t="s">
        <v>157</v>
      </c>
      <c r="BK4214" t="s">
        <v>157</v>
      </c>
      <c r="BN4214" t="s">
        <v>415</v>
      </c>
      <c r="BP4214" t="s">
        <v>10232</v>
      </c>
      <c r="BQ4214" t="s">
        <v>96</v>
      </c>
      <c r="BR4214" t="b">
        <v>0</v>
      </c>
      <c r="BT4214" t="b">
        <v>0</v>
      </c>
      <c r="BW4214" t="s">
        <v>103</v>
      </c>
      <c r="BX4214" t="b">
        <v>0</v>
      </c>
      <c r="BY4214" s="2">
        <v>44376.857581018521</v>
      </c>
      <c r="CB4214" t="b">
        <v>0</v>
      </c>
      <c r="CC4214" t="b">
        <v>1</v>
      </c>
      <c r="CF4214">
        <v>4926.4399999999996</v>
      </c>
      <c r="CH4214">
        <v>4926.4399999999996</v>
      </c>
      <c r="CI4214">
        <v>100</v>
      </c>
      <c r="CJ4214">
        <v>0</v>
      </c>
      <c r="CK4214">
        <f>YEAR(tbl_Opportunity[[#This Row],[Close Date]])</f>
        <v>2020</v>
      </c>
    </row>
    <row r="4215" spans="1:89">
      <c r="A4215" t="s">
        <v>1872</v>
      </c>
      <c r="B4215" t="b">
        <v>0</v>
      </c>
      <c r="D4215" t="b">
        <v>0</v>
      </c>
      <c r="H4215" s="1">
        <v>43922</v>
      </c>
      <c r="I4215" t="b">
        <v>1</v>
      </c>
      <c r="O4215" t="s">
        <v>114</v>
      </c>
      <c r="P4215" t="b">
        <v>0</v>
      </c>
      <c r="Q4215" s="2">
        <v>43815.100289351853</v>
      </c>
      <c r="R4215" s="1"/>
      <c r="S4215" t="b">
        <v>0</v>
      </c>
      <c r="U4215" s="1"/>
      <c r="V4215" t="b">
        <v>0</v>
      </c>
      <c r="W4215" s="1">
        <v>43862</v>
      </c>
      <c r="X4215">
        <v>2</v>
      </c>
      <c r="Y4215">
        <v>2020</v>
      </c>
      <c r="Z4215" t="s">
        <v>8</v>
      </c>
      <c r="AA4215" t="s">
        <v>8</v>
      </c>
      <c r="AB4215" t="b">
        <v>0</v>
      </c>
      <c r="AC4215" t="b">
        <v>0</v>
      </c>
      <c r="AE4215" t="b">
        <v>1</v>
      </c>
      <c r="AF4215" t="b">
        <v>0</v>
      </c>
      <c r="AG4215" t="b">
        <v>0</v>
      </c>
      <c r="AH4215" t="s">
        <v>1016</v>
      </c>
      <c r="AI4215" t="b">
        <v>0</v>
      </c>
      <c r="AK4215" t="b">
        <v>0</v>
      </c>
      <c r="AL4215" s="1">
        <v>43854</v>
      </c>
      <c r="AM4215" t="s">
        <v>162</v>
      </c>
      <c r="AN4215" s="2">
        <v>44297.838888888888</v>
      </c>
      <c r="AP4215" s="2">
        <v>43922.611898148149</v>
      </c>
      <c r="AQ4215" s="1"/>
      <c r="AS4215" t="b">
        <v>0</v>
      </c>
      <c r="AV4215" t="s">
        <v>213</v>
      </c>
      <c r="BB4215" t="s">
        <v>10233</v>
      </c>
      <c r="BD4215" t="b">
        <v>1</v>
      </c>
      <c r="BH4215" t="s">
        <v>114</v>
      </c>
      <c r="BI4215" t="s">
        <v>155</v>
      </c>
      <c r="BK4215" t="s">
        <v>157</v>
      </c>
      <c r="BN4215" t="s">
        <v>415</v>
      </c>
      <c r="BQ4215" t="s">
        <v>96</v>
      </c>
      <c r="BR4215" t="b">
        <v>0</v>
      </c>
      <c r="BS4215" t="s">
        <v>102</v>
      </c>
      <c r="BT4215" t="b">
        <v>0</v>
      </c>
      <c r="BW4215" t="s">
        <v>103</v>
      </c>
      <c r="BX4215" t="b">
        <v>0</v>
      </c>
      <c r="BY4215" s="2">
        <v>44376.857581018521</v>
      </c>
      <c r="CB4215" t="b">
        <v>0</v>
      </c>
      <c r="CC4215" t="b">
        <v>1</v>
      </c>
      <c r="CF4215">
        <v>49197.75</v>
      </c>
      <c r="CH4215">
        <v>49197.75</v>
      </c>
      <c r="CI4215">
        <v>100</v>
      </c>
      <c r="CJ4215">
        <v>0</v>
      </c>
      <c r="CK4215">
        <f>YEAR(tbl_Opportunity[[#This Row],[Close Date]])</f>
        <v>2020</v>
      </c>
    </row>
    <row r="4216" spans="1:89">
      <c r="A4216" t="s">
        <v>7022</v>
      </c>
      <c r="B4216" t="b">
        <v>0</v>
      </c>
      <c r="D4216" t="b">
        <v>0</v>
      </c>
      <c r="H4216" s="1">
        <v>43930</v>
      </c>
      <c r="I4216" t="b">
        <v>1</v>
      </c>
      <c r="O4216" t="s">
        <v>114</v>
      </c>
      <c r="P4216" t="b">
        <v>0</v>
      </c>
      <c r="Q4216" s="2">
        <v>43906.593298611115</v>
      </c>
      <c r="R4216" s="1"/>
      <c r="S4216" t="b">
        <v>0</v>
      </c>
      <c r="U4216" s="1"/>
      <c r="V4216" t="b">
        <v>0</v>
      </c>
      <c r="W4216" s="1">
        <v>43862</v>
      </c>
      <c r="X4216">
        <v>2</v>
      </c>
      <c r="Y4216">
        <v>2020</v>
      </c>
      <c r="Z4216" t="s">
        <v>8</v>
      </c>
      <c r="AA4216" t="s">
        <v>8</v>
      </c>
      <c r="AB4216" t="b">
        <v>0</v>
      </c>
      <c r="AC4216" t="b">
        <v>0</v>
      </c>
      <c r="AE4216" t="b">
        <v>1</v>
      </c>
      <c r="AF4216" t="b">
        <v>0</v>
      </c>
      <c r="AG4216" t="b">
        <v>0</v>
      </c>
      <c r="AH4216" t="s">
        <v>1016</v>
      </c>
      <c r="AI4216" t="b">
        <v>0</v>
      </c>
      <c r="AK4216" t="b">
        <v>0</v>
      </c>
      <c r="AL4216" s="1"/>
      <c r="AM4216" t="s">
        <v>162</v>
      </c>
      <c r="AN4216" s="2">
        <v>44297.838888888888</v>
      </c>
      <c r="AP4216" s="2">
        <v>43930.770532407405</v>
      </c>
      <c r="AQ4216" s="1"/>
      <c r="AS4216" t="b">
        <v>0</v>
      </c>
      <c r="AV4216" t="s">
        <v>213</v>
      </c>
      <c r="BB4216" t="s">
        <v>10234</v>
      </c>
      <c r="BD4216" t="b">
        <v>1</v>
      </c>
      <c r="BH4216" t="s">
        <v>114</v>
      </c>
      <c r="BI4216" t="s">
        <v>150</v>
      </c>
      <c r="BK4216" t="s">
        <v>102</v>
      </c>
      <c r="BN4216" t="s">
        <v>415</v>
      </c>
      <c r="BQ4216" t="s">
        <v>96</v>
      </c>
      <c r="BR4216" t="b">
        <v>0</v>
      </c>
      <c r="BS4216" t="s">
        <v>157</v>
      </c>
      <c r="BT4216" t="b">
        <v>0</v>
      </c>
      <c r="BW4216" t="s">
        <v>103</v>
      </c>
      <c r="BX4216" t="b">
        <v>0</v>
      </c>
      <c r="BY4216" s="2">
        <v>44376.857581018521</v>
      </c>
      <c r="CB4216" t="b">
        <v>0</v>
      </c>
      <c r="CC4216" t="b">
        <v>1</v>
      </c>
      <c r="CF4216">
        <v>65398</v>
      </c>
      <c r="CH4216">
        <v>65398</v>
      </c>
      <c r="CI4216">
        <v>100</v>
      </c>
      <c r="CJ4216">
        <v>0</v>
      </c>
      <c r="CK4216">
        <f>YEAR(tbl_Opportunity[[#This Row],[Close Date]])</f>
        <v>2020</v>
      </c>
    </row>
    <row r="4217" spans="1:89">
      <c r="A4217" t="s">
        <v>10235</v>
      </c>
      <c r="B4217" t="b">
        <v>0</v>
      </c>
      <c r="D4217" t="b">
        <v>0</v>
      </c>
      <c r="H4217" s="1">
        <v>43929</v>
      </c>
      <c r="I4217" t="b">
        <v>1</v>
      </c>
      <c r="O4217" t="s">
        <v>2842</v>
      </c>
      <c r="P4217" t="b">
        <v>0</v>
      </c>
      <c r="Q4217" s="2">
        <v>43921.617939814816</v>
      </c>
      <c r="R4217" s="1"/>
      <c r="S4217" t="b">
        <v>0</v>
      </c>
      <c r="U4217" s="1"/>
      <c r="V4217" t="b">
        <v>0</v>
      </c>
      <c r="W4217" s="1">
        <v>43862</v>
      </c>
      <c r="X4217">
        <v>2</v>
      </c>
      <c r="Y4217">
        <v>2020</v>
      </c>
      <c r="Z4217" t="s">
        <v>8</v>
      </c>
      <c r="AA4217" t="s">
        <v>8</v>
      </c>
      <c r="AB4217" t="b">
        <v>0</v>
      </c>
      <c r="AC4217" t="b">
        <v>0</v>
      </c>
      <c r="AE4217" t="b">
        <v>1</v>
      </c>
      <c r="AF4217" t="b">
        <v>0</v>
      </c>
      <c r="AG4217" t="b">
        <v>0</v>
      </c>
      <c r="AH4217" t="s">
        <v>1016</v>
      </c>
      <c r="AI4217" t="b">
        <v>0</v>
      </c>
      <c r="AK4217" t="b">
        <v>0</v>
      </c>
      <c r="AL4217" s="1"/>
      <c r="AM4217" t="s">
        <v>2842</v>
      </c>
      <c r="AN4217" s="2">
        <v>44369.78565972222</v>
      </c>
      <c r="AP4217" s="2">
        <v>43938.744814814818</v>
      </c>
      <c r="AQ4217" s="1"/>
      <c r="AS4217" t="b">
        <v>0</v>
      </c>
      <c r="AV4217" t="s">
        <v>213</v>
      </c>
      <c r="BB4217" t="s">
        <v>10236</v>
      </c>
      <c r="BD4217" t="b">
        <v>1</v>
      </c>
      <c r="BH4217" t="s">
        <v>2842</v>
      </c>
      <c r="BI4217" t="s">
        <v>155</v>
      </c>
      <c r="BJ4217" t="s">
        <v>336</v>
      </c>
      <c r="BK4217" t="s">
        <v>102</v>
      </c>
      <c r="BL4217" t="s">
        <v>2844</v>
      </c>
      <c r="BN4217" t="s">
        <v>415</v>
      </c>
      <c r="BQ4217" t="s">
        <v>96</v>
      </c>
      <c r="BR4217" t="b">
        <v>0</v>
      </c>
      <c r="BS4217" t="s">
        <v>157</v>
      </c>
      <c r="BT4217" t="b">
        <v>0</v>
      </c>
      <c r="BW4217" t="s">
        <v>103</v>
      </c>
      <c r="BX4217" t="b">
        <v>0</v>
      </c>
      <c r="BY4217" s="2">
        <v>44376.857581018521</v>
      </c>
      <c r="CB4217" t="b">
        <v>0</v>
      </c>
      <c r="CC4217" t="b">
        <v>1</v>
      </c>
      <c r="CF4217">
        <v>351149.25</v>
      </c>
      <c r="CH4217">
        <v>351149.25</v>
      </c>
      <c r="CI4217">
        <v>100</v>
      </c>
      <c r="CJ4217">
        <v>0</v>
      </c>
      <c r="CK4217">
        <f>YEAR(tbl_Opportunity[[#This Row],[Close Date]])</f>
        <v>2020</v>
      </c>
    </row>
    <row r="4218" spans="1:89">
      <c r="A4218" t="s">
        <v>10237</v>
      </c>
      <c r="B4218" t="b">
        <v>0</v>
      </c>
      <c r="D4218" t="b">
        <v>0</v>
      </c>
      <c r="H4218" s="1">
        <v>43951</v>
      </c>
      <c r="I4218" t="b">
        <v>1</v>
      </c>
      <c r="O4218" t="s">
        <v>114</v>
      </c>
      <c r="P4218" t="b">
        <v>0</v>
      </c>
      <c r="Q4218" s="2">
        <v>43794.938761574071</v>
      </c>
      <c r="R4218" s="1"/>
      <c r="S4218" t="b">
        <v>0</v>
      </c>
      <c r="U4218" s="1"/>
      <c r="V4218" t="b">
        <v>0</v>
      </c>
      <c r="W4218" s="1">
        <v>43862</v>
      </c>
      <c r="X4218">
        <v>2</v>
      </c>
      <c r="Y4218">
        <v>2020</v>
      </c>
      <c r="Z4218" t="s">
        <v>8</v>
      </c>
      <c r="AA4218" t="s">
        <v>8</v>
      </c>
      <c r="AB4218" t="b">
        <v>0</v>
      </c>
      <c r="AC4218" t="b">
        <v>0</v>
      </c>
      <c r="AE4218" t="b">
        <v>1</v>
      </c>
      <c r="AF4218" t="b">
        <v>0</v>
      </c>
      <c r="AG4218" t="b">
        <v>0</v>
      </c>
      <c r="AH4218" t="s">
        <v>1016</v>
      </c>
      <c r="AI4218" t="b">
        <v>0</v>
      </c>
      <c r="AK4218" t="b">
        <v>0</v>
      </c>
      <c r="AL4218" s="1">
        <v>43992</v>
      </c>
      <c r="AM4218" t="s">
        <v>2842</v>
      </c>
      <c r="AN4218" s="2">
        <v>44369.848379629628</v>
      </c>
      <c r="AP4218" s="2">
        <v>43951.592673611114</v>
      </c>
      <c r="AQ4218" s="1"/>
      <c r="AS4218" t="b">
        <v>0</v>
      </c>
      <c r="AV4218" t="s">
        <v>213</v>
      </c>
      <c r="BB4218" t="s">
        <v>10238</v>
      </c>
      <c r="BD4218" t="b">
        <v>1</v>
      </c>
      <c r="BH4218" t="s">
        <v>2842</v>
      </c>
      <c r="BI4218" t="s">
        <v>155</v>
      </c>
      <c r="BJ4218" t="s">
        <v>3469</v>
      </c>
      <c r="BK4218" t="s">
        <v>384</v>
      </c>
      <c r="BL4218" t="s">
        <v>10239</v>
      </c>
      <c r="BN4218" t="s">
        <v>415</v>
      </c>
      <c r="BP4218" t="s">
        <v>10240</v>
      </c>
      <c r="BQ4218" t="s">
        <v>96</v>
      </c>
      <c r="BR4218" t="b">
        <v>0</v>
      </c>
      <c r="BS4218" t="s">
        <v>157</v>
      </c>
      <c r="BT4218" t="b">
        <v>0</v>
      </c>
      <c r="BW4218" t="s">
        <v>103</v>
      </c>
      <c r="BX4218" t="b">
        <v>0</v>
      </c>
      <c r="BY4218" s="2">
        <v>44376.857569444444</v>
      </c>
      <c r="CB4218" t="b">
        <v>0</v>
      </c>
      <c r="CC4218" t="b">
        <v>1</v>
      </c>
      <c r="CF4218">
        <v>41241.75</v>
      </c>
      <c r="CH4218">
        <v>41241.75</v>
      </c>
      <c r="CI4218">
        <v>100</v>
      </c>
      <c r="CJ4218">
        <v>0</v>
      </c>
      <c r="CK4218">
        <f>YEAR(tbl_Opportunity[[#This Row],[Close Date]])</f>
        <v>2020</v>
      </c>
    </row>
    <row r="4219" spans="1:89">
      <c r="A4219" t="s">
        <v>3388</v>
      </c>
      <c r="B4219" t="b">
        <v>0</v>
      </c>
      <c r="D4219" t="b">
        <v>0</v>
      </c>
      <c r="H4219" s="1">
        <v>43311</v>
      </c>
      <c r="I4219" t="b">
        <v>1</v>
      </c>
      <c r="L4219" t="s">
        <v>10241</v>
      </c>
      <c r="O4219" t="s">
        <v>99</v>
      </c>
      <c r="P4219" t="b">
        <v>0</v>
      </c>
      <c r="Q4219" s="2">
        <v>43136.771793981483</v>
      </c>
      <c r="R4219" s="1"/>
      <c r="S4219" t="b">
        <v>0</v>
      </c>
      <c r="U4219" s="1"/>
      <c r="V4219" t="b">
        <v>0</v>
      </c>
      <c r="W4219" s="1">
        <v>43160</v>
      </c>
      <c r="X4219">
        <v>3</v>
      </c>
      <c r="Y4219">
        <v>2018</v>
      </c>
      <c r="Z4219" t="s">
        <v>8</v>
      </c>
      <c r="AA4219" t="s">
        <v>8</v>
      </c>
      <c r="AB4219" t="b">
        <v>0</v>
      </c>
      <c r="AC4219" t="b">
        <v>0</v>
      </c>
      <c r="AE4219" t="b">
        <v>1</v>
      </c>
      <c r="AF4219" t="b">
        <v>0</v>
      </c>
      <c r="AG4219" t="b">
        <v>0</v>
      </c>
      <c r="AH4219" t="s">
        <v>1016</v>
      </c>
      <c r="AI4219" t="b">
        <v>0</v>
      </c>
      <c r="AK4219" t="b">
        <v>0</v>
      </c>
      <c r="AL4219" s="1">
        <v>43137</v>
      </c>
      <c r="AM4219" t="s">
        <v>162</v>
      </c>
      <c r="AN4219" s="2">
        <v>44297.837673611109</v>
      </c>
      <c r="AP4219" s="2">
        <v>43836.762685185182</v>
      </c>
      <c r="AQ4219" s="1"/>
      <c r="AS4219" t="b">
        <v>0</v>
      </c>
      <c r="AU4219" t="s">
        <v>6211</v>
      </c>
      <c r="AV4219" t="s">
        <v>213</v>
      </c>
      <c r="BB4219" t="s">
        <v>10242</v>
      </c>
      <c r="BD4219" t="b">
        <v>1</v>
      </c>
      <c r="BH4219" t="s">
        <v>332</v>
      </c>
      <c r="BI4219" t="s">
        <v>155</v>
      </c>
      <c r="BP4219" t="s">
        <v>10243</v>
      </c>
      <c r="BQ4219" t="s">
        <v>96</v>
      </c>
      <c r="BR4219" t="b">
        <v>0</v>
      </c>
      <c r="BT4219" t="b">
        <v>0</v>
      </c>
      <c r="BW4219" t="s">
        <v>103</v>
      </c>
      <c r="BX4219" t="b">
        <v>0</v>
      </c>
      <c r="BY4219" s="2">
        <v>44376.857569444444</v>
      </c>
      <c r="CB4219" t="b">
        <v>0</v>
      </c>
      <c r="CC4219" t="b">
        <v>1</v>
      </c>
      <c r="CF4219">
        <v>80194</v>
      </c>
      <c r="CH4219">
        <v>80194</v>
      </c>
      <c r="CI4219">
        <v>100</v>
      </c>
      <c r="CJ4219">
        <v>0</v>
      </c>
      <c r="CK4219">
        <f>YEAR(tbl_Opportunity[[#This Row],[Close Date]])</f>
        <v>2018</v>
      </c>
    </row>
    <row r="4220" spans="1:89">
      <c r="A4220" t="s">
        <v>132</v>
      </c>
      <c r="B4220" t="b">
        <v>0</v>
      </c>
      <c r="D4220" t="b">
        <v>0</v>
      </c>
      <c r="E4220" t="s">
        <v>3054</v>
      </c>
      <c r="H4220" s="1">
        <v>43292</v>
      </c>
      <c r="I4220" t="b">
        <v>1</v>
      </c>
      <c r="L4220" t="s">
        <v>158</v>
      </c>
      <c r="O4220" t="s">
        <v>99</v>
      </c>
      <c r="P4220" t="b">
        <v>0</v>
      </c>
      <c r="Q4220" s="2">
        <v>43238.702824074076</v>
      </c>
      <c r="R4220" s="1"/>
      <c r="S4220" t="b">
        <v>0</v>
      </c>
      <c r="U4220" s="1"/>
      <c r="V4220" t="b">
        <v>0</v>
      </c>
      <c r="W4220" s="1">
        <v>43160</v>
      </c>
      <c r="X4220">
        <v>3</v>
      </c>
      <c r="Y4220">
        <v>2018</v>
      </c>
      <c r="Z4220" t="s">
        <v>8</v>
      </c>
      <c r="AA4220" t="s">
        <v>8</v>
      </c>
      <c r="AB4220" t="b">
        <v>0</v>
      </c>
      <c r="AC4220" t="b">
        <v>0</v>
      </c>
      <c r="AE4220" t="b">
        <v>1</v>
      </c>
      <c r="AF4220" t="b">
        <v>0</v>
      </c>
      <c r="AG4220" t="b">
        <v>0</v>
      </c>
      <c r="AH4220" t="s">
        <v>4808</v>
      </c>
      <c r="AI4220" t="b">
        <v>0</v>
      </c>
      <c r="AK4220" t="b">
        <v>0</v>
      </c>
      <c r="AL4220" s="1">
        <v>43280</v>
      </c>
      <c r="AM4220" t="s">
        <v>162</v>
      </c>
      <c r="AN4220" s="2">
        <v>44297.8278587963</v>
      </c>
      <c r="AP4220" s="2">
        <v>43836.762685185182</v>
      </c>
      <c r="AQ4220" s="1"/>
      <c r="AS4220" t="b">
        <v>0</v>
      </c>
      <c r="AV4220" t="s">
        <v>153</v>
      </c>
      <c r="BB4220" t="s">
        <v>10244</v>
      </c>
      <c r="BD4220" t="b">
        <v>1</v>
      </c>
      <c r="BH4220" t="s">
        <v>99</v>
      </c>
      <c r="BI4220" t="s">
        <v>150</v>
      </c>
      <c r="BK4220" t="s">
        <v>95</v>
      </c>
      <c r="BQ4220" t="s">
        <v>96</v>
      </c>
      <c r="BR4220" t="b">
        <v>0</v>
      </c>
      <c r="BT4220" t="b">
        <v>0</v>
      </c>
      <c r="BW4220" t="s">
        <v>103</v>
      </c>
      <c r="BX4220" t="b">
        <v>0</v>
      </c>
      <c r="BY4220" s="2">
        <v>44376.857569444444</v>
      </c>
      <c r="CB4220" t="b">
        <v>0</v>
      </c>
      <c r="CC4220" t="b">
        <v>1</v>
      </c>
      <c r="CF4220">
        <v>845.75</v>
      </c>
      <c r="CH4220">
        <v>845.75</v>
      </c>
      <c r="CI4220">
        <v>100</v>
      </c>
      <c r="CJ4220">
        <v>0</v>
      </c>
      <c r="CK4220">
        <f>YEAR(tbl_Opportunity[[#This Row],[Close Date]])</f>
        <v>2018</v>
      </c>
    </row>
    <row r="4221" spans="1:89">
      <c r="A4221" t="s">
        <v>132</v>
      </c>
      <c r="B4221" t="b">
        <v>0</v>
      </c>
      <c r="D4221" t="b">
        <v>0</v>
      </c>
      <c r="H4221" s="1">
        <v>43321</v>
      </c>
      <c r="I4221" t="b">
        <v>1</v>
      </c>
      <c r="L4221" t="s">
        <v>10245</v>
      </c>
      <c r="O4221" t="s">
        <v>99</v>
      </c>
      <c r="P4221" t="b">
        <v>0</v>
      </c>
      <c r="Q4221" s="2">
        <v>43244.830914351849</v>
      </c>
      <c r="R4221" s="1"/>
      <c r="S4221" t="b">
        <v>0</v>
      </c>
      <c r="U4221" s="1"/>
      <c r="V4221" t="b">
        <v>0</v>
      </c>
      <c r="W4221" s="1">
        <v>43160</v>
      </c>
      <c r="X4221">
        <v>3</v>
      </c>
      <c r="Y4221">
        <v>2018</v>
      </c>
      <c r="Z4221" t="s">
        <v>8</v>
      </c>
      <c r="AA4221" t="s">
        <v>8</v>
      </c>
      <c r="AB4221" t="b">
        <v>0</v>
      </c>
      <c r="AC4221" t="b">
        <v>0</v>
      </c>
      <c r="AE4221" t="b">
        <v>1</v>
      </c>
      <c r="AF4221" t="b">
        <v>0</v>
      </c>
      <c r="AG4221" t="b">
        <v>0</v>
      </c>
      <c r="AH4221" t="s">
        <v>4863</v>
      </c>
      <c r="AI4221" t="b">
        <v>0</v>
      </c>
      <c r="AK4221" t="b">
        <v>0</v>
      </c>
      <c r="AL4221" s="1">
        <v>43244</v>
      </c>
      <c r="AM4221" t="s">
        <v>162</v>
      </c>
      <c r="AN4221" s="2">
        <v>44297.8278587963</v>
      </c>
      <c r="AP4221" s="2">
        <v>43836.762685185182</v>
      </c>
      <c r="AQ4221" s="1"/>
      <c r="AS4221" t="b">
        <v>0</v>
      </c>
      <c r="AV4221" t="s">
        <v>153</v>
      </c>
      <c r="BB4221" t="s">
        <v>10246</v>
      </c>
      <c r="BD4221" t="b">
        <v>1</v>
      </c>
      <c r="BH4221" t="s">
        <v>99</v>
      </c>
      <c r="BI4221" t="s">
        <v>150</v>
      </c>
      <c r="BJ4221" t="s">
        <v>95</v>
      </c>
      <c r="BK4221" t="s">
        <v>95</v>
      </c>
      <c r="BQ4221" t="s">
        <v>96</v>
      </c>
      <c r="BR4221" t="b">
        <v>0</v>
      </c>
      <c r="BT4221" t="b">
        <v>0</v>
      </c>
      <c r="BW4221" t="s">
        <v>103</v>
      </c>
      <c r="BX4221" t="b">
        <v>0</v>
      </c>
      <c r="BY4221" s="2">
        <v>44376.857569444444</v>
      </c>
      <c r="CB4221" t="b">
        <v>0</v>
      </c>
      <c r="CC4221" t="b">
        <v>1</v>
      </c>
      <c r="CF4221">
        <v>3953.7</v>
      </c>
      <c r="CH4221">
        <v>3953.7</v>
      </c>
      <c r="CI4221">
        <v>100</v>
      </c>
      <c r="CJ4221">
        <v>0</v>
      </c>
      <c r="CK4221">
        <f>YEAR(tbl_Opportunity[[#This Row],[Close Date]])</f>
        <v>2018</v>
      </c>
    </row>
    <row r="4222" spans="1:89">
      <c r="A4222" t="s">
        <v>1771</v>
      </c>
      <c r="B4222" t="b">
        <v>0</v>
      </c>
      <c r="D4222" t="b">
        <v>0</v>
      </c>
      <c r="H4222" s="1">
        <v>43361</v>
      </c>
      <c r="I4222" t="b">
        <v>1</v>
      </c>
      <c r="O4222" t="s">
        <v>99</v>
      </c>
      <c r="P4222" t="b">
        <v>0</v>
      </c>
      <c r="Q4222" s="2">
        <v>43250.747256944444</v>
      </c>
      <c r="R4222" s="1"/>
      <c r="S4222" t="b">
        <v>0</v>
      </c>
      <c r="U4222" s="1"/>
      <c r="V4222" t="b">
        <v>0</v>
      </c>
      <c r="W4222" s="1">
        <v>43160</v>
      </c>
      <c r="X4222">
        <v>3</v>
      </c>
      <c r="Y4222">
        <v>2018</v>
      </c>
      <c r="Z4222" t="s">
        <v>8</v>
      </c>
      <c r="AA4222" t="s">
        <v>8</v>
      </c>
      <c r="AB4222" t="b">
        <v>0</v>
      </c>
      <c r="AC4222" t="b">
        <v>0</v>
      </c>
      <c r="AE4222" t="b">
        <v>1</v>
      </c>
      <c r="AF4222" t="b">
        <v>0</v>
      </c>
      <c r="AG4222" t="b">
        <v>0</v>
      </c>
      <c r="AH4222" t="s">
        <v>4808</v>
      </c>
      <c r="AI4222" t="b">
        <v>0</v>
      </c>
      <c r="AK4222" t="b">
        <v>0</v>
      </c>
      <c r="AL4222" s="1">
        <v>43364</v>
      </c>
      <c r="AM4222" t="s">
        <v>162</v>
      </c>
      <c r="AN4222" s="2">
        <v>44297.8278587963</v>
      </c>
      <c r="AP4222" s="2">
        <v>43836.762685185182</v>
      </c>
      <c r="AQ4222" s="1"/>
      <c r="AS4222" t="b">
        <v>0</v>
      </c>
      <c r="AV4222" t="s">
        <v>153</v>
      </c>
      <c r="BB4222" t="s">
        <v>10247</v>
      </c>
      <c r="BD4222" t="b">
        <v>1</v>
      </c>
      <c r="BH4222" t="s">
        <v>99</v>
      </c>
      <c r="BI4222" t="s">
        <v>150</v>
      </c>
      <c r="BK4222" t="s">
        <v>95</v>
      </c>
      <c r="BQ4222" t="s">
        <v>96</v>
      </c>
      <c r="BR4222" t="b">
        <v>0</v>
      </c>
      <c r="BT4222" t="b">
        <v>0</v>
      </c>
      <c r="BW4222" t="s">
        <v>103</v>
      </c>
      <c r="BX4222" t="b">
        <v>0</v>
      </c>
      <c r="BY4222" s="2">
        <v>44376.857569444444</v>
      </c>
      <c r="CB4222" t="b">
        <v>0</v>
      </c>
      <c r="CC4222" t="b">
        <v>1</v>
      </c>
      <c r="CF4222">
        <v>199</v>
      </c>
      <c r="CH4222">
        <v>199</v>
      </c>
      <c r="CI4222">
        <v>100</v>
      </c>
      <c r="CJ4222">
        <v>0</v>
      </c>
      <c r="CK4222">
        <f>YEAR(tbl_Opportunity[[#This Row],[Close Date]])</f>
        <v>2018</v>
      </c>
    </row>
    <row r="4223" spans="1:89">
      <c r="A4223" t="s">
        <v>174</v>
      </c>
      <c r="B4223" t="b">
        <v>0</v>
      </c>
      <c r="D4223" t="b">
        <v>0</v>
      </c>
      <c r="H4223" s="1">
        <v>43356</v>
      </c>
      <c r="I4223" t="b">
        <v>1</v>
      </c>
      <c r="O4223" t="s">
        <v>142</v>
      </c>
      <c r="P4223" t="b">
        <v>0</v>
      </c>
      <c r="Q4223" s="2">
        <v>43277.759016203701</v>
      </c>
      <c r="R4223" s="1"/>
      <c r="S4223" t="b">
        <v>0</v>
      </c>
      <c r="U4223" s="1"/>
      <c r="V4223" t="b">
        <v>0</v>
      </c>
      <c r="W4223" s="1">
        <v>43160</v>
      </c>
      <c r="X4223">
        <v>3</v>
      </c>
      <c r="Y4223">
        <v>2018</v>
      </c>
      <c r="Z4223" t="s">
        <v>8</v>
      </c>
      <c r="AA4223" t="s">
        <v>8</v>
      </c>
      <c r="AB4223" t="b">
        <v>0</v>
      </c>
      <c r="AC4223" t="b">
        <v>0</v>
      </c>
      <c r="AE4223" t="b">
        <v>1</v>
      </c>
      <c r="AF4223" t="b">
        <v>0</v>
      </c>
      <c r="AG4223" t="b">
        <v>0</v>
      </c>
      <c r="AH4223" t="s">
        <v>4808</v>
      </c>
      <c r="AI4223" t="b">
        <v>0</v>
      </c>
      <c r="AK4223" t="b">
        <v>0</v>
      </c>
      <c r="AL4223" s="1">
        <v>43339</v>
      </c>
      <c r="AM4223" t="s">
        <v>162</v>
      </c>
      <c r="AN4223" s="2">
        <v>44297.8278587963</v>
      </c>
      <c r="AP4223" s="2">
        <v>43836.762685185182</v>
      </c>
      <c r="AQ4223" s="1"/>
      <c r="AS4223" t="b">
        <v>0</v>
      </c>
      <c r="AV4223" t="s">
        <v>153</v>
      </c>
      <c r="BB4223" t="s">
        <v>10248</v>
      </c>
      <c r="BD4223" t="b">
        <v>1</v>
      </c>
      <c r="BH4223" t="s">
        <v>142</v>
      </c>
      <c r="BI4223" t="s">
        <v>150</v>
      </c>
      <c r="BJ4223" t="s">
        <v>95</v>
      </c>
      <c r="BK4223" t="s">
        <v>95</v>
      </c>
      <c r="BQ4223" t="s">
        <v>96</v>
      </c>
      <c r="BR4223" t="b">
        <v>0</v>
      </c>
      <c r="BT4223" t="b">
        <v>0</v>
      </c>
      <c r="BW4223" t="s">
        <v>103</v>
      </c>
      <c r="BX4223" t="b">
        <v>0</v>
      </c>
      <c r="BY4223" s="2">
        <v>44376.857569444444</v>
      </c>
      <c r="CB4223" t="b">
        <v>0</v>
      </c>
      <c r="CC4223" t="b">
        <v>1</v>
      </c>
      <c r="CF4223">
        <v>3255</v>
      </c>
      <c r="CH4223">
        <v>3255</v>
      </c>
      <c r="CI4223">
        <v>100</v>
      </c>
      <c r="CJ4223">
        <v>0</v>
      </c>
      <c r="CK4223">
        <f>YEAR(tbl_Opportunity[[#This Row],[Close Date]])</f>
        <v>2018</v>
      </c>
    </row>
    <row r="4224" spans="1:89">
      <c r="A4224" t="s">
        <v>132</v>
      </c>
      <c r="B4224" t="b">
        <v>0</v>
      </c>
      <c r="D4224" t="b">
        <v>0</v>
      </c>
      <c r="H4224" s="1">
        <v>43313</v>
      </c>
      <c r="I4224" t="b">
        <v>1</v>
      </c>
      <c r="L4224" t="s">
        <v>10249</v>
      </c>
      <c r="O4224" t="s">
        <v>99</v>
      </c>
      <c r="P4224" t="b">
        <v>0</v>
      </c>
      <c r="Q4224" s="2">
        <v>43304.539606481485</v>
      </c>
      <c r="R4224" s="1"/>
      <c r="S4224" t="b">
        <v>0</v>
      </c>
      <c r="U4224" s="1"/>
      <c r="V4224" t="b">
        <v>0</v>
      </c>
      <c r="W4224" s="1">
        <v>43160</v>
      </c>
      <c r="X4224">
        <v>3</v>
      </c>
      <c r="Y4224">
        <v>2018</v>
      </c>
      <c r="Z4224" t="s">
        <v>8</v>
      </c>
      <c r="AA4224" t="s">
        <v>8</v>
      </c>
      <c r="AB4224" t="b">
        <v>0</v>
      </c>
      <c r="AC4224" t="b">
        <v>0</v>
      </c>
      <c r="AE4224" t="b">
        <v>1</v>
      </c>
      <c r="AF4224" t="b">
        <v>0</v>
      </c>
      <c r="AG4224" t="b">
        <v>0</v>
      </c>
      <c r="AH4224" t="s">
        <v>4915</v>
      </c>
      <c r="AI4224" t="b">
        <v>0</v>
      </c>
      <c r="AK4224" t="b">
        <v>0</v>
      </c>
      <c r="AL4224" s="1">
        <v>43328</v>
      </c>
      <c r="AM4224" t="s">
        <v>162</v>
      </c>
      <c r="AN4224" s="2">
        <v>44297.8278587963</v>
      </c>
      <c r="AP4224" s="2">
        <v>43836.762685185182</v>
      </c>
      <c r="AQ4224" s="1"/>
      <c r="AS4224" t="b">
        <v>0</v>
      </c>
      <c r="AV4224" t="s">
        <v>153</v>
      </c>
      <c r="BB4224" t="s">
        <v>10250</v>
      </c>
      <c r="BD4224" t="b">
        <v>1</v>
      </c>
      <c r="BH4224" t="s">
        <v>99</v>
      </c>
      <c r="BI4224" t="s">
        <v>150</v>
      </c>
      <c r="BJ4224" t="s">
        <v>95</v>
      </c>
      <c r="BK4224" t="s">
        <v>95</v>
      </c>
      <c r="BQ4224" t="s">
        <v>96</v>
      </c>
      <c r="BR4224" t="b">
        <v>0</v>
      </c>
      <c r="BT4224" t="b">
        <v>0</v>
      </c>
      <c r="BW4224" t="s">
        <v>103</v>
      </c>
      <c r="BX4224" t="b">
        <v>0</v>
      </c>
      <c r="BY4224" s="2">
        <v>44376.857569444444</v>
      </c>
      <c r="CB4224" t="b">
        <v>0</v>
      </c>
      <c r="CC4224" t="b">
        <v>1</v>
      </c>
      <c r="CF4224">
        <v>358.2</v>
      </c>
      <c r="CH4224">
        <v>358.2</v>
      </c>
      <c r="CI4224">
        <v>100</v>
      </c>
      <c r="CJ4224">
        <v>0</v>
      </c>
      <c r="CK4224">
        <f>YEAR(tbl_Opportunity[[#This Row],[Close Date]])</f>
        <v>2018</v>
      </c>
    </row>
    <row r="4225" spans="1:89">
      <c r="A4225" t="s">
        <v>5486</v>
      </c>
      <c r="B4225" t="b">
        <v>0</v>
      </c>
      <c r="D4225" t="b">
        <v>0</v>
      </c>
      <c r="E4225" t="s">
        <v>10251</v>
      </c>
      <c r="H4225" s="1">
        <v>43333</v>
      </c>
      <c r="I4225" t="b">
        <v>1</v>
      </c>
      <c r="O4225" t="s">
        <v>99</v>
      </c>
      <c r="P4225" t="b">
        <v>0</v>
      </c>
      <c r="Q4225" s="2">
        <v>43304.711655092593</v>
      </c>
      <c r="R4225" s="1"/>
      <c r="S4225" t="b">
        <v>0</v>
      </c>
      <c r="U4225" s="1"/>
      <c r="V4225" t="b">
        <v>0</v>
      </c>
      <c r="W4225" s="1">
        <v>43160</v>
      </c>
      <c r="X4225">
        <v>3</v>
      </c>
      <c r="Y4225">
        <v>2018</v>
      </c>
      <c r="Z4225" t="s">
        <v>8</v>
      </c>
      <c r="AA4225" t="s">
        <v>8</v>
      </c>
      <c r="AB4225" t="b">
        <v>0</v>
      </c>
      <c r="AC4225" t="b">
        <v>0</v>
      </c>
      <c r="AE4225" t="b">
        <v>1</v>
      </c>
      <c r="AF4225" t="b">
        <v>0</v>
      </c>
      <c r="AG4225" t="b">
        <v>0</v>
      </c>
      <c r="AH4225" t="s">
        <v>4808</v>
      </c>
      <c r="AI4225" t="b">
        <v>0</v>
      </c>
      <c r="AK4225" t="b">
        <v>0</v>
      </c>
      <c r="AL4225" s="1">
        <v>43333</v>
      </c>
      <c r="AM4225" t="s">
        <v>162</v>
      </c>
      <c r="AN4225" s="2">
        <v>44297.8278587963</v>
      </c>
      <c r="AP4225" s="2">
        <v>43836.762685185182</v>
      </c>
      <c r="AQ4225" s="1"/>
      <c r="AS4225" t="b">
        <v>0</v>
      </c>
      <c r="AV4225" t="s">
        <v>153</v>
      </c>
      <c r="BB4225" t="s">
        <v>10252</v>
      </c>
      <c r="BD4225" t="b">
        <v>1</v>
      </c>
      <c r="BH4225" t="s">
        <v>99</v>
      </c>
      <c r="BI4225" t="s">
        <v>150</v>
      </c>
      <c r="BK4225" t="s">
        <v>95</v>
      </c>
      <c r="BQ4225" t="s">
        <v>96</v>
      </c>
      <c r="BR4225" t="b">
        <v>0</v>
      </c>
      <c r="BT4225" t="b">
        <v>0</v>
      </c>
      <c r="BW4225" t="s">
        <v>103</v>
      </c>
      <c r="BX4225" t="b">
        <v>0</v>
      </c>
      <c r="BY4225" s="2">
        <v>44376.857569444444</v>
      </c>
      <c r="CB4225" t="b">
        <v>0</v>
      </c>
      <c r="CC4225" t="b">
        <v>1</v>
      </c>
      <c r="CF4225">
        <v>199</v>
      </c>
      <c r="CH4225">
        <v>199</v>
      </c>
      <c r="CI4225">
        <v>100</v>
      </c>
      <c r="CJ4225">
        <v>0</v>
      </c>
      <c r="CK4225">
        <f>YEAR(tbl_Opportunity[[#This Row],[Close Date]])</f>
        <v>2018</v>
      </c>
    </row>
    <row r="4226" spans="1:89">
      <c r="A4226" t="s">
        <v>10127</v>
      </c>
      <c r="B4226" t="b">
        <v>0</v>
      </c>
      <c r="D4226" t="b">
        <v>0</v>
      </c>
      <c r="E4226" t="s">
        <v>7523</v>
      </c>
      <c r="H4226" s="1">
        <v>43318</v>
      </c>
      <c r="I4226" t="b">
        <v>1</v>
      </c>
      <c r="L4226" t="s">
        <v>10129</v>
      </c>
      <c r="O4226" t="s">
        <v>99</v>
      </c>
      <c r="P4226" t="b">
        <v>0</v>
      </c>
      <c r="Q4226" s="2">
        <v>43307.852812500001</v>
      </c>
      <c r="R4226" s="1"/>
      <c r="S4226" t="b">
        <v>0</v>
      </c>
      <c r="U4226" s="1"/>
      <c r="V4226" t="b">
        <v>0</v>
      </c>
      <c r="W4226" s="1">
        <v>43160</v>
      </c>
      <c r="X4226">
        <v>3</v>
      </c>
      <c r="Y4226">
        <v>2018</v>
      </c>
      <c r="Z4226" t="s">
        <v>8</v>
      </c>
      <c r="AA4226" t="s">
        <v>8</v>
      </c>
      <c r="AB4226" t="b">
        <v>0</v>
      </c>
      <c r="AC4226" t="b">
        <v>0</v>
      </c>
      <c r="AE4226" t="b">
        <v>1</v>
      </c>
      <c r="AF4226" t="b">
        <v>0</v>
      </c>
      <c r="AG4226" t="b">
        <v>0</v>
      </c>
      <c r="AH4226" t="s">
        <v>4808</v>
      </c>
      <c r="AI4226" t="b">
        <v>0</v>
      </c>
      <c r="AK4226" t="b">
        <v>0</v>
      </c>
      <c r="AL4226" s="1">
        <v>43307</v>
      </c>
      <c r="AM4226" t="s">
        <v>99</v>
      </c>
      <c r="AN4226" s="2">
        <v>44175.893564814818</v>
      </c>
      <c r="AP4226" s="2">
        <v>43836.762685185182</v>
      </c>
      <c r="AQ4226" s="1"/>
      <c r="AS4226" t="b">
        <v>0</v>
      </c>
      <c r="AV4226" t="s">
        <v>176</v>
      </c>
      <c r="BB4226" t="s">
        <v>10253</v>
      </c>
      <c r="BD4226" t="b">
        <v>1</v>
      </c>
      <c r="BH4226" t="s">
        <v>99</v>
      </c>
      <c r="BI4226" t="s">
        <v>150</v>
      </c>
      <c r="BK4226" t="s">
        <v>95</v>
      </c>
      <c r="BQ4226" t="s">
        <v>96</v>
      </c>
      <c r="BR4226" t="b">
        <v>0</v>
      </c>
      <c r="BT4226" t="b">
        <v>0</v>
      </c>
      <c r="BW4226" t="s">
        <v>103</v>
      </c>
      <c r="BX4226" t="b">
        <v>0</v>
      </c>
      <c r="BY4226" s="2">
        <v>44376.857569444444</v>
      </c>
      <c r="CB4226" t="b">
        <v>0</v>
      </c>
      <c r="CC4226" t="b">
        <v>1</v>
      </c>
      <c r="CF4226">
        <v>199</v>
      </c>
      <c r="CH4226">
        <v>199</v>
      </c>
      <c r="CI4226">
        <v>100</v>
      </c>
      <c r="CJ4226">
        <v>0</v>
      </c>
      <c r="CK4226">
        <f>YEAR(tbl_Opportunity[[#This Row],[Close Date]])</f>
        <v>2018</v>
      </c>
    </row>
    <row r="4227" spans="1:89">
      <c r="A4227" t="s">
        <v>1642</v>
      </c>
      <c r="B4227" t="b">
        <v>0</v>
      </c>
      <c r="D4227" t="b">
        <v>0</v>
      </c>
      <c r="H4227" s="1">
        <v>43334</v>
      </c>
      <c r="I4227" t="b">
        <v>1</v>
      </c>
      <c r="L4227" t="s">
        <v>2769</v>
      </c>
      <c r="O4227" t="s">
        <v>142</v>
      </c>
      <c r="P4227" t="b">
        <v>0</v>
      </c>
      <c r="Q4227" s="2">
        <v>43313.59642361111</v>
      </c>
      <c r="R4227" s="1"/>
      <c r="S4227" t="b">
        <v>0</v>
      </c>
      <c r="U4227" s="1"/>
      <c r="V4227" t="b">
        <v>0</v>
      </c>
      <c r="W4227" s="1">
        <v>43160</v>
      </c>
      <c r="X4227">
        <v>3</v>
      </c>
      <c r="Y4227">
        <v>2018</v>
      </c>
      <c r="Z4227" t="s">
        <v>8</v>
      </c>
      <c r="AA4227" t="s">
        <v>8</v>
      </c>
      <c r="AB4227" t="b">
        <v>0</v>
      </c>
      <c r="AC4227" t="b">
        <v>0</v>
      </c>
      <c r="AE4227" t="b">
        <v>1</v>
      </c>
      <c r="AF4227" t="b">
        <v>0</v>
      </c>
      <c r="AG4227" t="b">
        <v>0</v>
      </c>
      <c r="AH4227" t="s">
        <v>4808</v>
      </c>
      <c r="AI4227" t="b">
        <v>0</v>
      </c>
      <c r="AK4227" t="b">
        <v>0</v>
      </c>
      <c r="AL4227" s="1"/>
      <c r="AM4227" t="s">
        <v>162</v>
      </c>
      <c r="AN4227" s="2">
        <v>44297.8278587963</v>
      </c>
      <c r="AP4227" s="2">
        <v>43836.762685185182</v>
      </c>
      <c r="AQ4227" s="1"/>
      <c r="AS4227" t="b">
        <v>0</v>
      </c>
      <c r="AV4227" t="s">
        <v>153</v>
      </c>
      <c r="BB4227" t="s">
        <v>10254</v>
      </c>
      <c r="BD4227" t="b">
        <v>1</v>
      </c>
      <c r="BH4227" t="s">
        <v>142</v>
      </c>
      <c r="BI4227" t="s">
        <v>150</v>
      </c>
      <c r="BJ4227" t="s">
        <v>95</v>
      </c>
      <c r="BK4227" t="s">
        <v>95</v>
      </c>
      <c r="BQ4227" t="s">
        <v>96</v>
      </c>
      <c r="BR4227" t="b">
        <v>0</v>
      </c>
      <c r="BT4227" t="b">
        <v>0</v>
      </c>
      <c r="BW4227" t="s">
        <v>103</v>
      </c>
      <c r="BX4227" t="b">
        <v>0</v>
      </c>
      <c r="BY4227" s="2">
        <v>44376.857569444444</v>
      </c>
      <c r="CB4227" t="b">
        <v>0</v>
      </c>
      <c r="CC4227" t="b">
        <v>1</v>
      </c>
      <c r="CF4227">
        <v>19350</v>
      </c>
      <c r="CH4227">
        <v>19350</v>
      </c>
      <c r="CI4227">
        <v>100</v>
      </c>
      <c r="CJ4227">
        <v>0</v>
      </c>
      <c r="CK4227">
        <f>YEAR(tbl_Opportunity[[#This Row],[Close Date]])</f>
        <v>2018</v>
      </c>
    </row>
    <row r="4228" spans="1:89">
      <c r="A4228" t="s">
        <v>182</v>
      </c>
      <c r="B4228" t="b">
        <v>0</v>
      </c>
      <c r="D4228" t="b">
        <v>0</v>
      </c>
      <c r="E4228" t="s">
        <v>3054</v>
      </c>
      <c r="H4228" s="1">
        <v>43357</v>
      </c>
      <c r="I4228" t="b">
        <v>1</v>
      </c>
      <c r="L4228" t="s">
        <v>1510</v>
      </c>
      <c r="O4228" t="s">
        <v>99</v>
      </c>
      <c r="P4228" t="b">
        <v>0</v>
      </c>
      <c r="Q4228" s="2">
        <v>43347.643229166664</v>
      </c>
      <c r="R4228" s="1"/>
      <c r="S4228" t="b">
        <v>0</v>
      </c>
      <c r="U4228" s="1"/>
      <c r="V4228" t="b">
        <v>0</v>
      </c>
      <c r="W4228" s="1">
        <v>43160</v>
      </c>
      <c r="X4228">
        <v>3</v>
      </c>
      <c r="Y4228">
        <v>2018</v>
      </c>
      <c r="Z4228" t="s">
        <v>8</v>
      </c>
      <c r="AA4228" t="s">
        <v>8</v>
      </c>
      <c r="AB4228" t="b">
        <v>0</v>
      </c>
      <c r="AC4228" t="b">
        <v>0</v>
      </c>
      <c r="AE4228" t="b">
        <v>1</v>
      </c>
      <c r="AF4228" t="b">
        <v>0</v>
      </c>
      <c r="AG4228" t="b">
        <v>0</v>
      </c>
      <c r="AH4228" t="s">
        <v>4808</v>
      </c>
      <c r="AI4228" t="b">
        <v>0</v>
      </c>
      <c r="AK4228" t="b">
        <v>0</v>
      </c>
      <c r="AL4228" s="1">
        <v>43349</v>
      </c>
      <c r="AM4228" t="s">
        <v>162</v>
      </c>
      <c r="AN4228" s="2">
        <v>44297.8278587963</v>
      </c>
      <c r="AP4228" s="2">
        <v>43836.762685185182</v>
      </c>
      <c r="AQ4228" s="1"/>
      <c r="AS4228" t="b">
        <v>0</v>
      </c>
      <c r="AV4228" t="s">
        <v>153</v>
      </c>
      <c r="BB4228" t="s">
        <v>10255</v>
      </c>
      <c r="BD4228" t="b">
        <v>1</v>
      </c>
      <c r="BH4228" t="s">
        <v>99</v>
      </c>
      <c r="BI4228" t="s">
        <v>150</v>
      </c>
      <c r="BK4228" t="s">
        <v>95</v>
      </c>
      <c r="BQ4228" t="s">
        <v>96</v>
      </c>
      <c r="BR4228" t="b">
        <v>0</v>
      </c>
      <c r="BT4228" t="b">
        <v>0</v>
      </c>
      <c r="BW4228" t="s">
        <v>103</v>
      </c>
      <c r="BX4228" t="b">
        <v>0</v>
      </c>
      <c r="BY4228" s="2">
        <v>44376.857569444444</v>
      </c>
      <c r="CB4228" t="b">
        <v>0</v>
      </c>
      <c r="CC4228" t="b">
        <v>1</v>
      </c>
      <c r="CF4228">
        <v>895.5</v>
      </c>
      <c r="CH4228">
        <v>895.5</v>
      </c>
      <c r="CI4228">
        <v>100</v>
      </c>
      <c r="CJ4228">
        <v>0</v>
      </c>
      <c r="CK4228">
        <f>YEAR(tbl_Opportunity[[#This Row],[Close Date]])</f>
        <v>2018</v>
      </c>
    </row>
    <row r="4229" spans="1:89">
      <c r="A4229" t="s">
        <v>3366</v>
      </c>
      <c r="B4229" t="b">
        <v>0</v>
      </c>
      <c r="D4229" t="b">
        <v>0</v>
      </c>
      <c r="H4229" s="1">
        <v>43322</v>
      </c>
      <c r="I4229" t="b">
        <v>1</v>
      </c>
      <c r="O4229" t="s">
        <v>114</v>
      </c>
      <c r="P4229" t="b">
        <v>0</v>
      </c>
      <c r="Q4229" s="2">
        <v>43314.664120370369</v>
      </c>
      <c r="R4229" s="1"/>
      <c r="S4229" t="b">
        <v>0</v>
      </c>
      <c r="U4229" s="1"/>
      <c r="V4229" t="b">
        <v>0</v>
      </c>
      <c r="W4229" s="1">
        <v>43160</v>
      </c>
      <c r="X4229">
        <v>3</v>
      </c>
      <c r="Y4229">
        <v>2018</v>
      </c>
      <c r="Z4229" t="s">
        <v>8</v>
      </c>
      <c r="AA4229" t="s">
        <v>8</v>
      </c>
      <c r="AB4229" t="b">
        <v>0</v>
      </c>
      <c r="AC4229" t="b">
        <v>0</v>
      </c>
      <c r="AE4229" t="b">
        <v>1</v>
      </c>
      <c r="AF4229" t="b">
        <v>0</v>
      </c>
      <c r="AG4229" t="b">
        <v>0</v>
      </c>
      <c r="AH4229" t="s">
        <v>4915</v>
      </c>
      <c r="AI4229" t="b">
        <v>0</v>
      </c>
      <c r="AK4229" t="b">
        <v>0</v>
      </c>
      <c r="AL4229" s="1"/>
      <c r="AM4229" t="s">
        <v>162</v>
      </c>
      <c r="AN4229" s="2">
        <v>44297.838888888888</v>
      </c>
      <c r="AP4229" s="2">
        <v>43836.762685185182</v>
      </c>
      <c r="AQ4229" s="1"/>
      <c r="AS4229" t="b">
        <v>0</v>
      </c>
      <c r="AV4229" t="s">
        <v>213</v>
      </c>
      <c r="BB4229" t="s">
        <v>10256</v>
      </c>
      <c r="BD4229" t="b">
        <v>1</v>
      </c>
      <c r="BH4229" t="s">
        <v>114</v>
      </c>
      <c r="BI4229" t="s">
        <v>155</v>
      </c>
      <c r="BK4229" t="s">
        <v>95</v>
      </c>
      <c r="BQ4229" t="s">
        <v>96</v>
      </c>
      <c r="BR4229" t="b">
        <v>0</v>
      </c>
      <c r="BT4229" t="b">
        <v>0</v>
      </c>
      <c r="BW4229" t="s">
        <v>103</v>
      </c>
      <c r="BX4229" t="b">
        <v>0</v>
      </c>
      <c r="BY4229" s="2">
        <v>44376.857569444444</v>
      </c>
      <c r="CB4229" t="b">
        <v>0</v>
      </c>
      <c r="CC4229" t="b">
        <v>1</v>
      </c>
      <c r="CF4229">
        <v>39000</v>
      </c>
      <c r="CH4229">
        <v>39000</v>
      </c>
      <c r="CI4229">
        <v>100</v>
      </c>
      <c r="CJ4229">
        <v>0</v>
      </c>
      <c r="CK4229">
        <f>YEAR(tbl_Opportunity[[#This Row],[Close Date]])</f>
        <v>2018</v>
      </c>
    </row>
    <row r="4230" spans="1:89">
      <c r="A4230" t="s">
        <v>10257</v>
      </c>
      <c r="B4230" t="b">
        <v>0</v>
      </c>
      <c r="D4230" t="b">
        <v>0</v>
      </c>
      <c r="H4230" s="1">
        <v>43679</v>
      </c>
      <c r="I4230" t="b">
        <v>1</v>
      </c>
      <c r="L4230" t="s">
        <v>10258</v>
      </c>
      <c r="O4230" t="s">
        <v>99</v>
      </c>
      <c r="P4230" t="b">
        <v>0</v>
      </c>
      <c r="Q4230" s="2">
        <v>43367.553611111114</v>
      </c>
      <c r="R4230" s="1"/>
      <c r="S4230" t="b">
        <v>0</v>
      </c>
      <c r="U4230" s="1"/>
      <c r="V4230" t="b">
        <v>0</v>
      </c>
      <c r="W4230" s="1">
        <v>43525</v>
      </c>
      <c r="X4230">
        <v>3</v>
      </c>
      <c r="Y4230">
        <v>2019</v>
      </c>
      <c r="Z4230" t="s">
        <v>8</v>
      </c>
      <c r="AA4230" t="s">
        <v>8</v>
      </c>
      <c r="AB4230" t="b">
        <v>0</v>
      </c>
      <c r="AC4230" t="b">
        <v>0</v>
      </c>
      <c r="AE4230" t="b">
        <v>1</v>
      </c>
      <c r="AF4230" t="b">
        <v>0</v>
      </c>
      <c r="AG4230" t="b">
        <v>0</v>
      </c>
      <c r="AH4230" t="s">
        <v>4812</v>
      </c>
      <c r="AI4230" t="b">
        <v>0</v>
      </c>
      <c r="AK4230" t="b">
        <v>0</v>
      </c>
      <c r="AL4230" s="1">
        <v>43605</v>
      </c>
      <c r="AM4230" t="s">
        <v>162</v>
      </c>
      <c r="AN4230" s="2">
        <v>44297.838888888888</v>
      </c>
      <c r="AP4230" s="2">
        <v>43836.762685185182</v>
      </c>
      <c r="AQ4230" s="1"/>
      <c r="AS4230" t="b">
        <v>0</v>
      </c>
      <c r="AV4230" t="s">
        <v>213</v>
      </c>
      <c r="BB4230" t="s">
        <v>10259</v>
      </c>
      <c r="BD4230" t="b">
        <v>1</v>
      </c>
      <c r="BH4230" t="s">
        <v>332</v>
      </c>
      <c r="BI4230" t="s">
        <v>150</v>
      </c>
      <c r="BJ4230" t="s">
        <v>95</v>
      </c>
      <c r="BK4230" t="s">
        <v>95</v>
      </c>
      <c r="BQ4230" t="s">
        <v>96</v>
      </c>
      <c r="BR4230" t="b">
        <v>0</v>
      </c>
      <c r="BT4230" t="b">
        <v>0</v>
      </c>
      <c r="BW4230" t="s">
        <v>103</v>
      </c>
      <c r="BX4230" t="b">
        <v>0</v>
      </c>
      <c r="BY4230" s="2">
        <v>44376.857569444444</v>
      </c>
      <c r="CB4230" t="b">
        <v>0</v>
      </c>
      <c r="CC4230" t="b">
        <v>1</v>
      </c>
      <c r="CF4230">
        <v>65675</v>
      </c>
      <c r="CH4230">
        <v>65675</v>
      </c>
      <c r="CI4230">
        <v>100</v>
      </c>
      <c r="CJ4230">
        <v>0</v>
      </c>
      <c r="CK4230">
        <f>YEAR(tbl_Opportunity[[#This Row],[Close Date]])</f>
        <v>2019</v>
      </c>
    </row>
    <row r="4231" spans="1:89">
      <c r="A4231" t="s">
        <v>10260</v>
      </c>
      <c r="B4231" t="b">
        <v>0</v>
      </c>
      <c r="D4231" t="b">
        <v>0</v>
      </c>
      <c r="H4231" s="1">
        <v>43697</v>
      </c>
      <c r="I4231" t="b">
        <v>1</v>
      </c>
      <c r="O4231" t="s">
        <v>99</v>
      </c>
      <c r="P4231" t="b">
        <v>0</v>
      </c>
      <c r="Q4231" s="2">
        <v>43420.881643518522</v>
      </c>
      <c r="R4231" s="1"/>
      <c r="S4231" t="b">
        <v>0</v>
      </c>
      <c r="U4231" s="1"/>
      <c r="V4231" t="b">
        <v>0</v>
      </c>
      <c r="W4231" s="1">
        <v>43525</v>
      </c>
      <c r="X4231">
        <v>3</v>
      </c>
      <c r="Y4231">
        <v>2019</v>
      </c>
      <c r="Z4231" t="s">
        <v>8</v>
      </c>
      <c r="AA4231" t="s">
        <v>8</v>
      </c>
      <c r="AB4231" t="b">
        <v>0</v>
      </c>
      <c r="AC4231" t="b">
        <v>0</v>
      </c>
      <c r="AE4231" t="b">
        <v>1</v>
      </c>
      <c r="AF4231" t="b">
        <v>0</v>
      </c>
      <c r="AG4231" t="b">
        <v>0</v>
      </c>
      <c r="AH4231" t="s">
        <v>4808</v>
      </c>
      <c r="AI4231" t="b">
        <v>0</v>
      </c>
      <c r="AK4231" t="b">
        <v>0</v>
      </c>
      <c r="AL4231" s="1">
        <v>43697</v>
      </c>
      <c r="AM4231" t="s">
        <v>162</v>
      </c>
      <c r="AN4231" s="2">
        <v>44297.838888888888</v>
      </c>
      <c r="AP4231" s="2">
        <v>43836.762685185182</v>
      </c>
      <c r="AQ4231" s="1"/>
      <c r="AS4231" t="b">
        <v>0</v>
      </c>
      <c r="AV4231" t="s">
        <v>213</v>
      </c>
      <c r="BB4231" t="s">
        <v>10261</v>
      </c>
      <c r="BD4231" t="b">
        <v>1</v>
      </c>
      <c r="BH4231" t="s">
        <v>142</v>
      </c>
      <c r="BI4231" t="s">
        <v>150</v>
      </c>
      <c r="BJ4231" t="s">
        <v>95</v>
      </c>
      <c r="BK4231" t="s">
        <v>95</v>
      </c>
      <c r="BQ4231" t="s">
        <v>96</v>
      </c>
      <c r="BR4231" t="b">
        <v>0</v>
      </c>
      <c r="BT4231" t="b">
        <v>0</v>
      </c>
      <c r="BW4231" t="s">
        <v>103</v>
      </c>
      <c r="BX4231" t="b">
        <v>0</v>
      </c>
      <c r="BY4231" s="2">
        <v>44376.857569444444</v>
      </c>
      <c r="CB4231" t="b">
        <v>0</v>
      </c>
      <c r="CC4231" t="b">
        <v>1</v>
      </c>
      <c r="CF4231">
        <v>91199</v>
      </c>
      <c r="CH4231">
        <v>91199</v>
      </c>
      <c r="CI4231">
        <v>100</v>
      </c>
      <c r="CJ4231">
        <v>0</v>
      </c>
      <c r="CK4231">
        <f>YEAR(tbl_Opportunity[[#This Row],[Close Date]])</f>
        <v>2019</v>
      </c>
    </row>
    <row r="4232" spans="1:89">
      <c r="A4232" t="s">
        <v>10102</v>
      </c>
      <c r="B4232" t="b">
        <v>0</v>
      </c>
      <c r="D4232" t="b">
        <v>0</v>
      </c>
      <c r="E4232" t="s">
        <v>7523</v>
      </c>
      <c r="H4232" s="1">
        <v>43661</v>
      </c>
      <c r="I4232" t="b">
        <v>1</v>
      </c>
      <c r="L4232" t="s">
        <v>10262</v>
      </c>
      <c r="O4232" t="s">
        <v>99</v>
      </c>
      <c r="P4232" t="b">
        <v>0</v>
      </c>
      <c r="Q4232" s="2">
        <v>43488.611250000002</v>
      </c>
      <c r="R4232" s="1"/>
      <c r="S4232" t="b">
        <v>0</v>
      </c>
      <c r="U4232" s="1"/>
      <c r="V4232" t="b">
        <v>0</v>
      </c>
      <c r="W4232" s="1">
        <v>43525</v>
      </c>
      <c r="X4232">
        <v>3</v>
      </c>
      <c r="Y4232">
        <v>2019</v>
      </c>
      <c r="Z4232" t="s">
        <v>8</v>
      </c>
      <c r="AA4232" t="s">
        <v>8</v>
      </c>
      <c r="AB4232" t="b">
        <v>0</v>
      </c>
      <c r="AC4232" t="b">
        <v>0</v>
      </c>
      <c r="AE4232" t="b">
        <v>1</v>
      </c>
      <c r="AF4232" t="b">
        <v>0</v>
      </c>
      <c r="AG4232" t="b">
        <v>0</v>
      </c>
      <c r="AH4232" t="s">
        <v>4808</v>
      </c>
      <c r="AI4232" t="b">
        <v>0</v>
      </c>
      <c r="AK4232" t="b">
        <v>0</v>
      </c>
      <c r="AL4232" s="1">
        <v>43661</v>
      </c>
      <c r="AM4232" t="s">
        <v>162</v>
      </c>
      <c r="AN4232" s="2">
        <v>44297.838888888888</v>
      </c>
      <c r="AP4232" s="2">
        <v>43836.762685185182</v>
      </c>
      <c r="AQ4232" s="1"/>
      <c r="AS4232" t="b">
        <v>0</v>
      </c>
      <c r="AV4232" t="s">
        <v>213</v>
      </c>
      <c r="BB4232" t="s">
        <v>10263</v>
      </c>
      <c r="BD4232" t="b">
        <v>1</v>
      </c>
      <c r="BH4232" t="s">
        <v>99</v>
      </c>
      <c r="BI4232" t="s">
        <v>150</v>
      </c>
      <c r="BK4232" t="s">
        <v>95</v>
      </c>
      <c r="BQ4232" t="s">
        <v>96</v>
      </c>
      <c r="BR4232" t="b">
        <v>0</v>
      </c>
      <c r="BT4232" t="b">
        <v>0</v>
      </c>
      <c r="BW4232" t="s">
        <v>103</v>
      </c>
      <c r="BX4232" t="b">
        <v>0</v>
      </c>
      <c r="BY4232" s="2">
        <v>44376.857569444444</v>
      </c>
      <c r="CB4232" t="b">
        <v>0</v>
      </c>
      <c r="CC4232" t="b">
        <v>1</v>
      </c>
      <c r="CF4232">
        <v>6500</v>
      </c>
      <c r="CH4232">
        <v>6500</v>
      </c>
      <c r="CI4232">
        <v>100</v>
      </c>
      <c r="CJ4232">
        <v>0</v>
      </c>
      <c r="CK4232">
        <f>YEAR(tbl_Opportunity[[#This Row],[Close Date]])</f>
        <v>2019</v>
      </c>
    </row>
    <row r="4233" spans="1:89">
      <c r="A4233" t="s">
        <v>9728</v>
      </c>
      <c r="B4233" t="b">
        <v>0</v>
      </c>
      <c r="D4233" t="b">
        <v>0</v>
      </c>
      <c r="H4233" s="1">
        <v>43649</v>
      </c>
      <c r="I4233" t="b">
        <v>1</v>
      </c>
      <c r="O4233" t="s">
        <v>142</v>
      </c>
      <c r="P4233" t="b">
        <v>0</v>
      </c>
      <c r="Q4233" s="2">
        <v>43577.952777777777</v>
      </c>
      <c r="R4233" s="1"/>
      <c r="S4233" t="b">
        <v>0</v>
      </c>
      <c r="U4233" s="1"/>
      <c r="V4233" t="b">
        <v>0</v>
      </c>
      <c r="W4233" s="1">
        <v>43525</v>
      </c>
      <c r="X4233">
        <v>3</v>
      </c>
      <c r="Y4233">
        <v>2019</v>
      </c>
      <c r="Z4233" t="s">
        <v>8</v>
      </c>
      <c r="AA4233" t="s">
        <v>8</v>
      </c>
      <c r="AB4233" t="b">
        <v>0</v>
      </c>
      <c r="AC4233" t="b">
        <v>0</v>
      </c>
      <c r="AE4233" t="b">
        <v>1</v>
      </c>
      <c r="AF4233" t="b">
        <v>0</v>
      </c>
      <c r="AG4233" t="b">
        <v>0</v>
      </c>
      <c r="AH4233" t="s">
        <v>4808</v>
      </c>
      <c r="AI4233" t="b">
        <v>0</v>
      </c>
      <c r="AK4233" t="b">
        <v>0</v>
      </c>
      <c r="AL4233" s="1"/>
      <c r="AM4233" t="s">
        <v>162</v>
      </c>
      <c r="AN4233" s="2">
        <v>44297.838888888888</v>
      </c>
      <c r="AP4233" s="2">
        <v>43836.762685185182</v>
      </c>
      <c r="AQ4233" s="1"/>
      <c r="AS4233" t="b">
        <v>0</v>
      </c>
      <c r="AV4233" t="s">
        <v>213</v>
      </c>
      <c r="BB4233" t="s">
        <v>10264</v>
      </c>
      <c r="BD4233" t="b">
        <v>1</v>
      </c>
      <c r="BH4233" t="s">
        <v>142</v>
      </c>
      <c r="BI4233" t="s">
        <v>150</v>
      </c>
      <c r="BJ4233" t="s">
        <v>95</v>
      </c>
      <c r="BK4233" t="s">
        <v>95</v>
      </c>
      <c r="BQ4233" t="s">
        <v>96</v>
      </c>
      <c r="BR4233" t="b">
        <v>0</v>
      </c>
      <c r="BT4233" t="b">
        <v>0</v>
      </c>
      <c r="BW4233" t="s">
        <v>103</v>
      </c>
      <c r="BX4233" t="b">
        <v>0</v>
      </c>
      <c r="BY4233" s="2">
        <v>44376.857569444444</v>
      </c>
      <c r="CB4233" t="b">
        <v>0</v>
      </c>
      <c r="CC4233" t="b">
        <v>1</v>
      </c>
      <c r="CF4233">
        <v>117179.1</v>
      </c>
      <c r="CH4233">
        <v>117179.1</v>
      </c>
      <c r="CI4233">
        <v>100</v>
      </c>
      <c r="CJ4233">
        <v>0</v>
      </c>
      <c r="CK4233">
        <f>YEAR(tbl_Opportunity[[#This Row],[Close Date]])</f>
        <v>2019</v>
      </c>
    </row>
    <row r="4234" spans="1:89">
      <c r="A4234" t="s">
        <v>9728</v>
      </c>
      <c r="B4234" t="b">
        <v>0</v>
      </c>
      <c r="D4234" t="b">
        <v>0</v>
      </c>
      <c r="H4234" s="1">
        <v>43649</v>
      </c>
      <c r="I4234" t="b">
        <v>1</v>
      </c>
      <c r="O4234" t="s">
        <v>99</v>
      </c>
      <c r="P4234" t="b">
        <v>0</v>
      </c>
      <c r="Q4234" s="2">
        <v>43578.797280092593</v>
      </c>
      <c r="R4234" s="1"/>
      <c r="S4234" t="b">
        <v>0</v>
      </c>
      <c r="U4234" s="1"/>
      <c r="V4234" t="b">
        <v>0</v>
      </c>
      <c r="W4234" s="1">
        <v>43525</v>
      </c>
      <c r="X4234">
        <v>3</v>
      </c>
      <c r="Y4234">
        <v>2019</v>
      </c>
      <c r="Z4234" t="s">
        <v>8</v>
      </c>
      <c r="AA4234" t="s">
        <v>8</v>
      </c>
      <c r="AB4234" t="b">
        <v>0</v>
      </c>
      <c r="AC4234" t="b">
        <v>0</v>
      </c>
      <c r="AE4234" t="b">
        <v>1</v>
      </c>
      <c r="AF4234" t="b">
        <v>0</v>
      </c>
      <c r="AG4234" t="b">
        <v>0</v>
      </c>
      <c r="AH4234" t="s">
        <v>4808</v>
      </c>
      <c r="AI4234" t="b">
        <v>0</v>
      </c>
      <c r="AK4234" t="b">
        <v>0</v>
      </c>
      <c r="AL4234" s="1">
        <v>43649</v>
      </c>
      <c r="AM4234" t="s">
        <v>162</v>
      </c>
      <c r="AN4234" s="2">
        <v>44297.838888888888</v>
      </c>
      <c r="AP4234" s="2">
        <v>43836.762685185182</v>
      </c>
      <c r="AQ4234" s="1"/>
      <c r="AS4234" t="b">
        <v>0</v>
      </c>
      <c r="AV4234" t="s">
        <v>213</v>
      </c>
      <c r="BB4234" t="s">
        <v>10265</v>
      </c>
      <c r="BD4234" t="b">
        <v>1</v>
      </c>
      <c r="BH4234" t="s">
        <v>142</v>
      </c>
      <c r="BI4234" t="s">
        <v>150</v>
      </c>
      <c r="BJ4234" t="s">
        <v>95</v>
      </c>
      <c r="BK4234" t="s">
        <v>95</v>
      </c>
      <c r="BQ4234" t="s">
        <v>96</v>
      </c>
      <c r="BR4234" t="b">
        <v>0</v>
      </c>
      <c r="BT4234" t="b">
        <v>0</v>
      </c>
      <c r="BW4234" t="s">
        <v>103</v>
      </c>
      <c r="BX4234" t="b">
        <v>0</v>
      </c>
      <c r="BY4234" s="2">
        <v>44376.857569444444</v>
      </c>
      <c r="CB4234" t="b">
        <v>0</v>
      </c>
      <c r="CC4234" t="b">
        <v>1</v>
      </c>
      <c r="CF4234">
        <v>117358.2</v>
      </c>
      <c r="CH4234">
        <v>117358.2</v>
      </c>
      <c r="CI4234">
        <v>100</v>
      </c>
      <c r="CJ4234">
        <v>0</v>
      </c>
      <c r="CK4234">
        <f>YEAR(tbl_Opportunity[[#This Row],[Close Date]])</f>
        <v>2019</v>
      </c>
    </row>
    <row r="4235" spans="1:89">
      <c r="A4235" t="s">
        <v>2584</v>
      </c>
      <c r="B4235" t="b">
        <v>0</v>
      </c>
      <c r="D4235" t="b">
        <v>0</v>
      </c>
      <c r="H4235" s="1">
        <v>43712</v>
      </c>
      <c r="I4235" t="b">
        <v>1</v>
      </c>
      <c r="O4235" t="s">
        <v>99</v>
      </c>
      <c r="P4235" t="b">
        <v>0</v>
      </c>
      <c r="Q4235" s="2">
        <v>43592.724224537036</v>
      </c>
      <c r="R4235" s="1"/>
      <c r="S4235" t="b">
        <v>0</v>
      </c>
      <c r="U4235" s="1"/>
      <c r="V4235" t="b">
        <v>0</v>
      </c>
      <c r="W4235" s="1">
        <v>43525</v>
      </c>
      <c r="X4235">
        <v>3</v>
      </c>
      <c r="Y4235">
        <v>2019</v>
      </c>
      <c r="Z4235" t="s">
        <v>8</v>
      </c>
      <c r="AA4235" t="s">
        <v>8</v>
      </c>
      <c r="AB4235" t="b">
        <v>0</v>
      </c>
      <c r="AC4235" t="b">
        <v>0</v>
      </c>
      <c r="AE4235" t="b">
        <v>1</v>
      </c>
      <c r="AF4235" t="b">
        <v>0</v>
      </c>
      <c r="AG4235" t="b">
        <v>0</v>
      </c>
      <c r="AH4235" t="s">
        <v>4808</v>
      </c>
      <c r="AI4235" t="b">
        <v>0</v>
      </c>
      <c r="AK4235" t="b">
        <v>0</v>
      </c>
      <c r="AL4235" s="1">
        <v>43712</v>
      </c>
      <c r="AM4235" t="s">
        <v>162</v>
      </c>
      <c r="AN4235" s="2">
        <v>44297.8278587963</v>
      </c>
      <c r="AP4235" s="2">
        <v>43836.762685185182</v>
      </c>
      <c r="AQ4235" s="1"/>
      <c r="AS4235" t="b">
        <v>0</v>
      </c>
      <c r="AV4235" t="s">
        <v>153</v>
      </c>
      <c r="BB4235" t="s">
        <v>10266</v>
      </c>
      <c r="BD4235" t="b">
        <v>1</v>
      </c>
      <c r="BH4235" t="s">
        <v>142</v>
      </c>
      <c r="BI4235" t="s">
        <v>150</v>
      </c>
      <c r="BJ4235" t="s">
        <v>95</v>
      </c>
      <c r="BK4235" t="s">
        <v>95</v>
      </c>
      <c r="BQ4235" t="s">
        <v>96</v>
      </c>
      <c r="BR4235" t="b">
        <v>0</v>
      </c>
      <c r="BT4235" t="b">
        <v>0</v>
      </c>
      <c r="BW4235" t="s">
        <v>103</v>
      </c>
      <c r="BX4235" t="b">
        <v>0</v>
      </c>
      <c r="BY4235" s="2">
        <v>44376.857569444444</v>
      </c>
      <c r="CB4235" t="b">
        <v>0</v>
      </c>
      <c r="CC4235" t="b">
        <v>1</v>
      </c>
      <c r="CF4235">
        <v>2316.36</v>
      </c>
      <c r="CH4235">
        <v>2316.36</v>
      </c>
      <c r="CI4235">
        <v>100</v>
      </c>
      <c r="CJ4235">
        <v>0</v>
      </c>
      <c r="CK4235">
        <f>YEAR(tbl_Opportunity[[#This Row],[Close Date]])</f>
        <v>2019</v>
      </c>
    </row>
    <row r="4236" spans="1:89">
      <c r="A4236" t="s">
        <v>1018</v>
      </c>
      <c r="B4236" t="b">
        <v>0</v>
      </c>
      <c r="D4236" t="b">
        <v>0</v>
      </c>
      <c r="H4236" s="1">
        <v>43719</v>
      </c>
      <c r="I4236" t="b">
        <v>1</v>
      </c>
      <c r="L4236" t="s">
        <v>10267</v>
      </c>
      <c r="O4236" t="s">
        <v>99</v>
      </c>
      <c r="P4236" t="b">
        <v>0</v>
      </c>
      <c r="Q4236" s="2">
        <v>43602.533333333333</v>
      </c>
      <c r="R4236" s="1"/>
      <c r="S4236" t="b">
        <v>0</v>
      </c>
      <c r="U4236" s="1"/>
      <c r="V4236" t="b">
        <v>0</v>
      </c>
      <c r="W4236" s="1">
        <v>43525</v>
      </c>
      <c r="X4236">
        <v>3</v>
      </c>
      <c r="Y4236">
        <v>2019</v>
      </c>
      <c r="Z4236" t="s">
        <v>8</v>
      </c>
      <c r="AA4236" t="s">
        <v>8</v>
      </c>
      <c r="AB4236" t="b">
        <v>0</v>
      </c>
      <c r="AC4236" t="b">
        <v>0</v>
      </c>
      <c r="AE4236" t="b">
        <v>1</v>
      </c>
      <c r="AF4236" t="b">
        <v>0</v>
      </c>
      <c r="AG4236" t="b">
        <v>0</v>
      </c>
      <c r="AH4236" t="s">
        <v>4808</v>
      </c>
      <c r="AI4236" t="b">
        <v>0</v>
      </c>
      <c r="AK4236" t="b">
        <v>0</v>
      </c>
      <c r="AL4236" s="1">
        <v>43719</v>
      </c>
      <c r="AM4236" t="s">
        <v>162</v>
      </c>
      <c r="AN4236" s="2">
        <v>44297.828460648147</v>
      </c>
      <c r="AP4236" s="2">
        <v>43836.762685185182</v>
      </c>
      <c r="AQ4236" s="1"/>
      <c r="AS4236" t="b">
        <v>0</v>
      </c>
      <c r="AV4236" t="s">
        <v>153</v>
      </c>
      <c r="BB4236" t="s">
        <v>10268</v>
      </c>
      <c r="BD4236" t="b">
        <v>1</v>
      </c>
      <c r="BH4236" t="s">
        <v>99</v>
      </c>
      <c r="BI4236" t="s">
        <v>150</v>
      </c>
      <c r="BK4236" t="s">
        <v>95</v>
      </c>
      <c r="BQ4236" t="s">
        <v>96</v>
      </c>
      <c r="BR4236" t="b">
        <v>0</v>
      </c>
      <c r="BT4236" t="b">
        <v>0</v>
      </c>
      <c r="BW4236" t="s">
        <v>103</v>
      </c>
      <c r="BX4236" t="b">
        <v>0</v>
      </c>
      <c r="BY4236" s="2">
        <v>44376.857569444444</v>
      </c>
      <c r="CB4236" t="b">
        <v>0</v>
      </c>
      <c r="CC4236" t="b">
        <v>1</v>
      </c>
      <c r="CF4236">
        <v>6500</v>
      </c>
      <c r="CH4236">
        <v>6500</v>
      </c>
      <c r="CI4236">
        <v>100</v>
      </c>
      <c r="CJ4236">
        <v>0</v>
      </c>
      <c r="CK4236">
        <f>YEAR(tbl_Opportunity[[#This Row],[Close Date]])</f>
        <v>2019</v>
      </c>
    </row>
    <row r="4237" spans="1:89">
      <c r="A4237" t="s">
        <v>3906</v>
      </c>
      <c r="B4237" t="b">
        <v>0</v>
      </c>
      <c r="D4237" t="b">
        <v>0</v>
      </c>
      <c r="E4237" t="s">
        <v>10269</v>
      </c>
      <c r="H4237" s="1">
        <v>43697</v>
      </c>
      <c r="I4237" t="b">
        <v>1</v>
      </c>
      <c r="L4237" t="s">
        <v>10270</v>
      </c>
      <c r="O4237" t="s">
        <v>142</v>
      </c>
      <c r="P4237" t="b">
        <v>0</v>
      </c>
      <c r="Q4237" s="2">
        <v>43634.898194444446</v>
      </c>
      <c r="R4237" s="1"/>
      <c r="S4237" t="b">
        <v>0</v>
      </c>
      <c r="U4237" s="1"/>
      <c r="V4237" t="b">
        <v>0</v>
      </c>
      <c r="W4237" s="1">
        <v>43525</v>
      </c>
      <c r="X4237">
        <v>3</v>
      </c>
      <c r="Y4237">
        <v>2019</v>
      </c>
      <c r="Z4237" t="s">
        <v>8</v>
      </c>
      <c r="AA4237" t="s">
        <v>8</v>
      </c>
      <c r="AB4237" t="b">
        <v>0</v>
      </c>
      <c r="AC4237" t="b">
        <v>0</v>
      </c>
      <c r="AE4237" t="b">
        <v>1</v>
      </c>
      <c r="AF4237" t="b">
        <v>0</v>
      </c>
      <c r="AG4237" t="b">
        <v>0</v>
      </c>
      <c r="AH4237" t="s">
        <v>4808</v>
      </c>
      <c r="AI4237" t="b">
        <v>0</v>
      </c>
      <c r="AK4237" t="b">
        <v>0</v>
      </c>
      <c r="AL4237" s="1">
        <v>43707</v>
      </c>
      <c r="AM4237" t="s">
        <v>99</v>
      </c>
      <c r="AN4237" s="2">
        <v>44175.885671296295</v>
      </c>
      <c r="AP4237" s="2">
        <v>43836.762685185182</v>
      </c>
      <c r="AQ4237" s="1"/>
      <c r="AS4237" t="b">
        <v>0</v>
      </c>
      <c r="AV4237" t="s">
        <v>176</v>
      </c>
      <c r="BB4237" t="s">
        <v>10271</v>
      </c>
      <c r="BD4237" t="b">
        <v>1</v>
      </c>
      <c r="BH4237" t="s">
        <v>142</v>
      </c>
      <c r="BI4237" t="s">
        <v>150</v>
      </c>
      <c r="BJ4237" t="s">
        <v>95</v>
      </c>
      <c r="BK4237" t="s">
        <v>95</v>
      </c>
      <c r="BQ4237" t="s">
        <v>96</v>
      </c>
      <c r="BR4237" t="b">
        <v>0</v>
      </c>
      <c r="BT4237" t="b">
        <v>0</v>
      </c>
      <c r="BW4237" t="s">
        <v>103</v>
      </c>
      <c r="BX4237" t="b">
        <v>0</v>
      </c>
      <c r="BY4237" s="2">
        <v>44376.857569444444</v>
      </c>
      <c r="CB4237" t="b">
        <v>0</v>
      </c>
      <c r="CC4237" t="b">
        <v>1</v>
      </c>
      <c r="CF4237">
        <v>58500</v>
      </c>
      <c r="CH4237">
        <v>58500</v>
      </c>
      <c r="CI4237">
        <v>100</v>
      </c>
      <c r="CJ4237">
        <v>0</v>
      </c>
      <c r="CK4237">
        <f>YEAR(tbl_Opportunity[[#This Row],[Close Date]])</f>
        <v>2019</v>
      </c>
    </row>
    <row r="4238" spans="1:89">
      <c r="A4238" t="s">
        <v>5479</v>
      </c>
      <c r="B4238" t="b">
        <v>0</v>
      </c>
      <c r="D4238" t="b">
        <v>0</v>
      </c>
      <c r="H4238" s="1">
        <v>43664</v>
      </c>
      <c r="I4238" t="b">
        <v>1</v>
      </c>
      <c r="L4238" t="s">
        <v>10272</v>
      </c>
      <c r="O4238" t="s">
        <v>142</v>
      </c>
      <c r="P4238" t="b">
        <v>0</v>
      </c>
      <c r="Q4238" s="2">
        <v>43641.817141203705</v>
      </c>
      <c r="R4238" s="1"/>
      <c r="S4238" t="b">
        <v>0</v>
      </c>
      <c r="U4238" s="1"/>
      <c r="V4238" t="b">
        <v>0</v>
      </c>
      <c r="W4238" s="1">
        <v>43525</v>
      </c>
      <c r="X4238">
        <v>3</v>
      </c>
      <c r="Y4238">
        <v>2019</v>
      </c>
      <c r="Z4238" t="s">
        <v>8</v>
      </c>
      <c r="AA4238" t="s">
        <v>8</v>
      </c>
      <c r="AB4238" t="b">
        <v>0</v>
      </c>
      <c r="AC4238" t="b">
        <v>0</v>
      </c>
      <c r="AE4238" t="b">
        <v>1</v>
      </c>
      <c r="AF4238" t="b">
        <v>0</v>
      </c>
      <c r="AG4238" t="b">
        <v>0</v>
      </c>
      <c r="AH4238" t="s">
        <v>4808</v>
      </c>
      <c r="AI4238" t="b">
        <v>0</v>
      </c>
      <c r="AK4238" t="b">
        <v>0</v>
      </c>
      <c r="AL4238" s="1">
        <v>43665</v>
      </c>
      <c r="AM4238" t="s">
        <v>162</v>
      </c>
      <c r="AN4238" s="2">
        <v>44297.838888888888</v>
      </c>
      <c r="AP4238" s="2">
        <v>43836.762685185182</v>
      </c>
      <c r="AQ4238" s="1"/>
      <c r="AS4238" t="b">
        <v>0</v>
      </c>
      <c r="AV4238" t="s">
        <v>213</v>
      </c>
      <c r="BB4238" t="s">
        <v>10273</v>
      </c>
      <c r="BD4238" t="b">
        <v>1</v>
      </c>
      <c r="BH4238" t="s">
        <v>142</v>
      </c>
      <c r="BI4238" t="s">
        <v>150</v>
      </c>
      <c r="BJ4238" t="s">
        <v>95</v>
      </c>
      <c r="BK4238" t="s">
        <v>95</v>
      </c>
      <c r="BQ4238" t="s">
        <v>96</v>
      </c>
      <c r="BR4238" t="b">
        <v>0</v>
      </c>
      <c r="BT4238" t="b">
        <v>0</v>
      </c>
      <c r="BW4238" t="s">
        <v>103</v>
      </c>
      <c r="BX4238" t="b">
        <v>0</v>
      </c>
      <c r="BY4238" s="2">
        <v>44376.857569444444</v>
      </c>
      <c r="CB4238" t="b">
        <v>0</v>
      </c>
      <c r="CC4238" t="b">
        <v>1</v>
      </c>
      <c r="CF4238">
        <v>71699</v>
      </c>
      <c r="CH4238">
        <v>71699</v>
      </c>
      <c r="CI4238">
        <v>100</v>
      </c>
      <c r="CJ4238">
        <v>0</v>
      </c>
      <c r="CK4238">
        <f>YEAR(tbl_Opportunity[[#This Row],[Close Date]])</f>
        <v>2019</v>
      </c>
    </row>
    <row r="4239" spans="1:89">
      <c r="A4239" t="s">
        <v>7661</v>
      </c>
      <c r="B4239" t="b">
        <v>0</v>
      </c>
      <c r="D4239" t="b">
        <v>0</v>
      </c>
      <c r="H4239" s="1">
        <v>43648</v>
      </c>
      <c r="I4239" t="b">
        <v>1</v>
      </c>
      <c r="O4239" t="s">
        <v>99</v>
      </c>
      <c r="P4239" t="b">
        <v>0</v>
      </c>
      <c r="Q4239" s="2">
        <v>43648.563067129631</v>
      </c>
      <c r="R4239" s="1"/>
      <c r="S4239" t="b">
        <v>0</v>
      </c>
      <c r="U4239" s="1"/>
      <c r="V4239" t="b">
        <v>0</v>
      </c>
      <c r="W4239" s="1">
        <v>43525</v>
      </c>
      <c r="X4239">
        <v>3</v>
      </c>
      <c r="Y4239">
        <v>2019</v>
      </c>
      <c r="Z4239" t="s">
        <v>8</v>
      </c>
      <c r="AA4239" t="s">
        <v>8</v>
      </c>
      <c r="AB4239" t="b">
        <v>0</v>
      </c>
      <c r="AC4239" t="b">
        <v>0</v>
      </c>
      <c r="AE4239" t="b">
        <v>1</v>
      </c>
      <c r="AF4239" t="b">
        <v>0</v>
      </c>
      <c r="AG4239" t="b">
        <v>0</v>
      </c>
      <c r="AH4239" t="s">
        <v>4808</v>
      </c>
      <c r="AI4239" t="b">
        <v>0</v>
      </c>
      <c r="AK4239" t="b">
        <v>0</v>
      </c>
      <c r="AL4239" s="1">
        <v>43648</v>
      </c>
      <c r="AM4239" t="s">
        <v>162</v>
      </c>
      <c r="AN4239" s="2">
        <v>44297.8278587963</v>
      </c>
      <c r="AP4239" s="2">
        <v>43836.76290509259</v>
      </c>
      <c r="AQ4239" s="1"/>
      <c r="AS4239" t="b">
        <v>0</v>
      </c>
      <c r="AV4239" t="s">
        <v>153</v>
      </c>
      <c r="BB4239" t="s">
        <v>10274</v>
      </c>
      <c r="BD4239" t="b">
        <v>1</v>
      </c>
      <c r="BH4239" t="s">
        <v>99</v>
      </c>
      <c r="BI4239" t="s">
        <v>150</v>
      </c>
      <c r="BK4239" t="s">
        <v>95</v>
      </c>
      <c r="BQ4239" t="s">
        <v>96</v>
      </c>
      <c r="BR4239" t="b">
        <v>0</v>
      </c>
      <c r="BT4239" t="b">
        <v>0</v>
      </c>
      <c r="BW4239" t="s">
        <v>103</v>
      </c>
      <c r="BX4239" t="b">
        <v>0</v>
      </c>
      <c r="BY4239" s="2">
        <v>44376.857569444444</v>
      </c>
      <c r="CB4239" t="b">
        <v>0</v>
      </c>
      <c r="CC4239" t="b">
        <v>1</v>
      </c>
      <c r="CF4239">
        <v>169.15</v>
      </c>
      <c r="CH4239">
        <v>169.15</v>
      </c>
      <c r="CI4239">
        <v>100</v>
      </c>
      <c r="CJ4239">
        <v>0</v>
      </c>
      <c r="CK4239">
        <f>YEAR(tbl_Opportunity[[#This Row],[Close Date]])</f>
        <v>2019</v>
      </c>
    </row>
    <row r="4240" spans="1:89">
      <c r="A4240" t="s">
        <v>519</v>
      </c>
      <c r="B4240" t="b">
        <v>0</v>
      </c>
      <c r="D4240" t="b">
        <v>0</v>
      </c>
      <c r="E4240" t="s">
        <v>4025</v>
      </c>
      <c r="H4240" s="1">
        <v>43654</v>
      </c>
      <c r="I4240" t="b">
        <v>1</v>
      </c>
      <c r="L4240" t="s">
        <v>521</v>
      </c>
      <c r="O4240" t="s">
        <v>99</v>
      </c>
      <c r="P4240" t="b">
        <v>0</v>
      </c>
      <c r="Q4240" s="2">
        <v>43654.635717592595</v>
      </c>
      <c r="R4240" s="1"/>
      <c r="S4240" t="b">
        <v>0</v>
      </c>
      <c r="U4240" s="1"/>
      <c r="V4240" t="b">
        <v>0</v>
      </c>
      <c r="W4240" s="1">
        <v>43525</v>
      </c>
      <c r="X4240">
        <v>3</v>
      </c>
      <c r="Y4240">
        <v>2019</v>
      </c>
      <c r="Z4240" t="s">
        <v>8</v>
      </c>
      <c r="AA4240" t="s">
        <v>8</v>
      </c>
      <c r="AB4240" t="b">
        <v>0</v>
      </c>
      <c r="AC4240" t="b">
        <v>0</v>
      </c>
      <c r="AE4240" t="b">
        <v>1</v>
      </c>
      <c r="AF4240" t="b">
        <v>0</v>
      </c>
      <c r="AG4240" t="b">
        <v>0</v>
      </c>
      <c r="AH4240" t="s">
        <v>4808</v>
      </c>
      <c r="AI4240" t="b">
        <v>0</v>
      </c>
      <c r="AK4240" t="b">
        <v>0</v>
      </c>
      <c r="AL4240" s="1">
        <v>43654</v>
      </c>
      <c r="AM4240" t="s">
        <v>99</v>
      </c>
      <c r="AN4240" s="2">
        <v>44175.893564814818</v>
      </c>
      <c r="AP4240" s="2">
        <v>43836.762685185182</v>
      </c>
      <c r="AQ4240" s="1"/>
      <c r="AS4240" t="b">
        <v>0</v>
      </c>
      <c r="AV4240" t="s">
        <v>176</v>
      </c>
      <c r="BB4240" t="s">
        <v>10275</v>
      </c>
      <c r="BD4240" t="b">
        <v>1</v>
      </c>
      <c r="BH4240" t="s">
        <v>99</v>
      </c>
      <c r="BI4240" t="s">
        <v>150</v>
      </c>
      <c r="BK4240" t="s">
        <v>95</v>
      </c>
      <c r="BQ4240" t="s">
        <v>96</v>
      </c>
      <c r="BR4240" t="b">
        <v>0</v>
      </c>
      <c r="BT4240" t="b">
        <v>0</v>
      </c>
      <c r="BW4240" t="s">
        <v>103</v>
      </c>
      <c r="BX4240" t="b">
        <v>0</v>
      </c>
      <c r="BY4240" s="2">
        <v>44376.857569444444</v>
      </c>
      <c r="CB4240" t="b">
        <v>0</v>
      </c>
      <c r="CC4240" t="b">
        <v>1</v>
      </c>
      <c r="CF4240">
        <v>995</v>
      </c>
      <c r="CH4240">
        <v>995</v>
      </c>
      <c r="CI4240">
        <v>100</v>
      </c>
      <c r="CJ4240">
        <v>0</v>
      </c>
      <c r="CK4240">
        <f>YEAR(tbl_Opportunity[[#This Row],[Close Date]])</f>
        <v>2019</v>
      </c>
    </row>
    <row r="4241" spans="1:89">
      <c r="A4241" t="s">
        <v>3008</v>
      </c>
      <c r="B4241" t="b">
        <v>0</v>
      </c>
      <c r="D4241" t="b">
        <v>0</v>
      </c>
      <c r="H4241" s="1">
        <v>43668</v>
      </c>
      <c r="I4241" t="b">
        <v>1</v>
      </c>
      <c r="O4241" t="s">
        <v>142</v>
      </c>
      <c r="P4241" t="b">
        <v>0</v>
      </c>
      <c r="Q4241" s="2">
        <v>43663.745219907411</v>
      </c>
      <c r="R4241" s="1"/>
      <c r="S4241" t="b">
        <v>0</v>
      </c>
      <c r="U4241" s="1"/>
      <c r="V4241" t="b">
        <v>0</v>
      </c>
      <c r="W4241" s="1">
        <v>43525</v>
      </c>
      <c r="X4241">
        <v>3</v>
      </c>
      <c r="Y4241">
        <v>2019</v>
      </c>
      <c r="Z4241" t="s">
        <v>8</v>
      </c>
      <c r="AA4241" t="s">
        <v>8</v>
      </c>
      <c r="AB4241" t="b">
        <v>0</v>
      </c>
      <c r="AC4241" t="b">
        <v>0</v>
      </c>
      <c r="AE4241" t="b">
        <v>1</v>
      </c>
      <c r="AF4241" t="b">
        <v>0</v>
      </c>
      <c r="AG4241" t="b">
        <v>0</v>
      </c>
      <c r="AH4241" t="s">
        <v>4808</v>
      </c>
      <c r="AI4241" t="b">
        <v>0</v>
      </c>
      <c r="AK4241" t="b">
        <v>0</v>
      </c>
      <c r="AL4241" s="1">
        <v>43670</v>
      </c>
      <c r="AM4241" t="s">
        <v>162</v>
      </c>
      <c r="AN4241" s="2">
        <v>44297.838888888888</v>
      </c>
      <c r="AP4241" s="2">
        <v>43836.76290509259</v>
      </c>
      <c r="AQ4241" s="1"/>
      <c r="AS4241" t="b">
        <v>0</v>
      </c>
      <c r="AV4241" t="s">
        <v>213</v>
      </c>
      <c r="BB4241" t="s">
        <v>10276</v>
      </c>
      <c r="BD4241" t="b">
        <v>1</v>
      </c>
      <c r="BH4241" t="s">
        <v>387</v>
      </c>
      <c r="BI4241" t="s">
        <v>150</v>
      </c>
      <c r="BJ4241" t="s">
        <v>95</v>
      </c>
      <c r="BK4241" t="s">
        <v>95</v>
      </c>
      <c r="BQ4241" t="s">
        <v>96</v>
      </c>
      <c r="BR4241" t="b">
        <v>0</v>
      </c>
      <c r="BT4241" t="b">
        <v>0</v>
      </c>
      <c r="BW4241" t="s">
        <v>103</v>
      </c>
      <c r="BX4241" t="b">
        <v>0</v>
      </c>
      <c r="BY4241" s="2">
        <v>44376.857569444444</v>
      </c>
      <c r="CB4241" t="b">
        <v>0</v>
      </c>
      <c r="CC4241" t="b">
        <v>1</v>
      </c>
      <c r="CF4241">
        <v>78597</v>
      </c>
      <c r="CH4241">
        <v>78597</v>
      </c>
      <c r="CI4241">
        <v>100</v>
      </c>
      <c r="CJ4241">
        <v>0</v>
      </c>
      <c r="CK4241">
        <f>YEAR(tbl_Opportunity[[#This Row],[Close Date]])</f>
        <v>2019</v>
      </c>
    </row>
    <row r="4242" spans="1:89">
      <c r="A4242" t="s">
        <v>10277</v>
      </c>
      <c r="B4242" t="b">
        <v>0</v>
      </c>
      <c r="D4242" t="b">
        <v>0</v>
      </c>
      <c r="H4242" s="1">
        <v>43668</v>
      </c>
      <c r="I4242" t="b">
        <v>1</v>
      </c>
      <c r="O4242" t="s">
        <v>99</v>
      </c>
      <c r="P4242" t="b">
        <v>0</v>
      </c>
      <c r="Q4242" s="2">
        <v>43668.614108796297</v>
      </c>
      <c r="R4242" s="1"/>
      <c r="S4242" t="b">
        <v>0</v>
      </c>
      <c r="U4242" s="1"/>
      <c r="V4242" t="b">
        <v>0</v>
      </c>
      <c r="W4242" s="1">
        <v>43525</v>
      </c>
      <c r="X4242">
        <v>3</v>
      </c>
      <c r="Y4242">
        <v>2019</v>
      </c>
      <c r="Z4242" t="s">
        <v>8</v>
      </c>
      <c r="AA4242" t="s">
        <v>8</v>
      </c>
      <c r="AB4242" t="b">
        <v>0</v>
      </c>
      <c r="AC4242" t="b">
        <v>0</v>
      </c>
      <c r="AE4242" t="b">
        <v>1</v>
      </c>
      <c r="AF4242" t="b">
        <v>0</v>
      </c>
      <c r="AG4242" t="b">
        <v>0</v>
      </c>
      <c r="AH4242" t="s">
        <v>4808</v>
      </c>
      <c r="AI4242" t="b">
        <v>0</v>
      </c>
      <c r="AK4242" t="b">
        <v>0</v>
      </c>
      <c r="AL4242" s="1">
        <v>43670</v>
      </c>
      <c r="AM4242" t="s">
        <v>162</v>
      </c>
      <c r="AN4242" s="2">
        <v>44297.8278587963</v>
      </c>
      <c r="AP4242" s="2">
        <v>43836.762685185182</v>
      </c>
      <c r="AQ4242" s="1"/>
      <c r="AS4242" t="b">
        <v>0</v>
      </c>
      <c r="AV4242" t="s">
        <v>153</v>
      </c>
      <c r="BB4242" t="s">
        <v>10278</v>
      </c>
      <c r="BD4242" t="b">
        <v>1</v>
      </c>
      <c r="BH4242" t="s">
        <v>99</v>
      </c>
      <c r="BI4242" t="s">
        <v>150</v>
      </c>
      <c r="BK4242" t="s">
        <v>95</v>
      </c>
      <c r="BQ4242" t="s">
        <v>96</v>
      </c>
      <c r="BR4242" t="b">
        <v>0</v>
      </c>
      <c r="BT4242" t="b">
        <v>0</v>
      </c>
      <c r="BW4242" t="s">
        <v>103</v>
      </c>
      <c r="BX4242" t="b">
        <v>0</v>
      </c>
      <c r="BY4242" s="2">
        <v>44376.857569444444</v>
      </c>
      <c r="CB4242" t="b">
        <v>0</v>
      </c>
      <c r="CC4242" t="b">
        <v>1</v>
      </c>
      <c r="CF4242">
        <v>338.3</v>
      </c>
      <c r="CH4242">
        <v>338.3</v>
      </c>
      <c r="CI4242">
        <v>100</v>
      </c>
      <c r="CJ4242">
        <v>0</v>
      </c>
      <c r="CK4242">
        <f>YEAR(tbl_Opportunity[[#This Row],[Close Date]])</f>
        <v>2019</v>
      </c>
    </row>
    <row r="4243" spans="1:89">
      <c r="A4243" t="s">
        <v>578</v>
      </c>
      <c r="B4243" t="b">
        <v>0</v>
      </c>
      <c r="D4243" t="b">
        <v>0</v>
      </c>
      <c r="H4243" s="1">
        <v>43669</v>
      </c>
      <c r="I4243" t="b">
        <v>1</v>
      </c>
      <c r="O4243" t="s">
        <v>99</v>
      </c>
      <c r="P4243" t="b">
        <v>0</v>
      </c>
      <c r="Q4243" s="2">
        <v>43669.607777777775</v>
      </c>
      <c r="R4243" s="1"/>
      <c r="S4243" t="b">
        <v>0</v>
      </c>
      <c r="U4243" s="1"/>
      <c r="V4243" t="b">
        <v>0</v>
      </c>
      <c r="W4243" s="1">
        <v>43525</v>
      </c>
      <c r="X4243">
        <v>3</v>
      </c>
      <c r="Y4243">
        <v>2019</v>
      </c>
      <c r="Z4243" t="s">
        <v>8</v>
      </c>
      <c r="AA4243" t="s">
        <v>8</v>
      </c>
      <c r="AB4243" t="b">
        <v>0</v>
      </c>
      <c r="AC4243" t="b">
        <v>0</v>
      </c>
      <c r="AE4243" t="b">
        <v>1</v>
      </c>
      <c r="AF4243" t="b">
        <v>0</v>
      </c>
      <c r="AG4243" t="b">
        <v>0</v>
      </c>
      <c r="AH4243" t="s">
        <v>4808</v>
      </c>
      <c r="AI4243" t="b">
        <v>0</v>
      </c>
      <c r="AK4243" t="b">
        <v>0</v>
      </c>
      <c r="AL4243" s="1">
        <v>44372</v>
      </c>
      <c r="AM4243" t="s">
        <v>162</v>
      </c>
      <c r="AN4243" s="2">
        <v>44297.8278587963</v>
      </c>
      <c r="AP4243" s="2">
        <v>43836.762685185182</v>
      </c>
      <c r="AQ4243" s="1"/>
      <c r="AS4243" t="b">
        <v>0</v>
      </c>
      <c r="AV4243" t="s">
        <v>153</v>
      </c>
      <c r="BB4243" t="s">
        <v>10279</v>
      </c>
      <c r="BD4243" t="b">
        <v>1</v>
      </c>
      <c r="BH4243" t="s">
        <v>99</v>
      </c>
      <c r="BI4243" t="s">
        <v>150</v>
      </c>
      <c r="BK4243" t="s">
        <v>95</v>
      </c>
      <c r="BQ4243" t="s">
        <v>96</v>
      </c>
      <c r="BR4243" t="b">
        <v>0</v>
      </c>
      <c r="BT4243" t="b">
        <v>0</v>
      </c>
      <c r="BW4243" t="s">
        <v>103</v>
      </c>
      <c r="BX4243" t="b">
        <v>0</v>
      </c>
      <c r="BY4243" s="2">
        <v>44376.857569444444</v>
      </c>
      <c r="CB4243" t="b">
        <v>0</v>
      </c>
      <c r="CC4243" t="b">
        <v>1</v>
      </c>
      <c r="CF4243">
        <v>607.5</v>
      </c>
      <c r="CH4243">
        <v>607.5</v>
      </c>
      <c r="CI4243">
        <v>100</v>
      </c>
      <c r="CJ4243">
        <v>0</v>
      </c>
      <c r="CK4243">
        <f>YEAR(tbl_Opportunity[[#This Row],[Close Date]])</f>
        <v>2019</v>
      </c>
    </row>
    <row r="4244" spans="1:89">
      <c r="A4244" t="s">
        <v>182</v>
      </c>
      <c r="B4244" t="b">
        <v>0</v>
      </c>
      <c r="D4244" t="b">
        <v>0</v>
      </c>
      <c r="E4244" t="s">
        <v>3054</v>
      </c>
      <c r="H4244" s="1">
        <v>43689</v>
      </c>
      <c r="I4244" t="b">
        <v>1</v>
      </c>
      <c r="O4244" t="s">
        <v>99</v>
      </c>
      <c r="P4244" t="b">
        <v>0</v>
      </c>
      <c r="Q4244" s="2">
        <v>43671.614479166667</v>
      </c>
      <c r="R4244" s="1"/>
      <c r="S4244" t="b">
        <v>0</v>
      </c>
      <c r="U4244" s="1"/>
      <c r="V4244" t="b">
        <v>0</v>
      </c>
      <c r="W4244" s="1">
        <v>43525</v>
      </c>
      <c r="X4244">
        <v>3</v>
      </c>
      <c r="Y4244">
        <v>2019</v>
      </c>
      <c r="Z4244" t="s">
        <v>8</v>
      </c>
      <c r="AA4244" t="s">
        <v>8</v>
      </c>
      <c r="AB4244" t="b">
        <v>0</v>
      </c>
      <c r="AC4244" t="b">
        <v>0</v>
      </c>
      <c r="AE4244" t="b">
        <v>1</v>
      </c>
      <c r="AF4244" t="b">
        <v>0</v>
      </c>
      <c r="AG4244" t="b">
        <v>0</v>
      </c>
      <c r="AH4244" t="s">
        <v>4808</v>
      </c>
      <c r="AI4244" t="b">
        <v>0</v>
      </c>
      <c r="AK4244" t="b">
        <v>0</v>
      </c>
      <c r="AL4244" s="1">
        <v>43689</v>
      </c>
      <c r="AM4244" t="s">
        <v>162</v>
      </c>
      <c r="AN4244" s="2">
        <v>44297.8278587963</v>
      </c>
      <c r="AP4244" s="2">
        <v>43836.762685185182</v>
      </c>
      <c r="AQ4244" s="1"/>
      <c r="AS4244" t="b">
        <v>0</v>
      </c>
      <c r="AV4244" t="s">
        <v>153</v>
      </c>
      <c r="BB4244" t="s">
        <v>10280</v>
      </c>
      <c r="BD4244" t="b">
        <v>1</v>
      </c>
      <c r="BH4244" t="s">
        <v>99</v>
      </c>
      <c r="BI4244" t="s">
        <v>150</v>
      </c>
      <c r="BK4244" t="s">
        <v>95</v>
      </c>
      <c r="BQ4244" t="s">
        <v>96</v>
      </c>
      <c r="BR4244" t="b">
        <v>0</v>
      </c>
      <c r="BT4244" t="b">
        <v>0</v>
      </c>
      <c r="BW4244" t="s">
        <v>103</v>
      </c>
      <c r="BX4244" t="b">
        <v>0</v>
      </c>
      <c r="BY4244" s="2">
        <v>44376.857569444444</v>
      </c>
      <c r="CB4244" t="b">
        <v>0</v>
      </c>
      <c r="CC4244" t="b">
        <v>1</v>
      </c>
      <c r="CF4244">
        <v>3184</v>
      </c>
      <c r="CH4244">
        <v>3184</v>
      </c>
      <c r="CI4244">
        <v>100</v>
      </c>
      <c r="CJ4244">
        <v>0</v>
      </c>
      <c r="CK4244">
        <f>YEAR(tbl_Opportunity[[#This Row],[Close Date]])</f>
        <v>2019</v>
      </c>
    </row>
    <row r="4245" spans="1:89">
      <c r="A4245" t="s">
        <v>182</v>
      </c>
      <c r="B4245" t="b">
        <v>0</v>
      </c>
      <c r="D4245" t="b">
        <v>0</v>
      </c>
      <c r="H4245" s="1">
        <v>43696</v>
      </c>
      <c r="I4245" t="b">
        <v>1</v>
      </c>
      <c r="O4245" t="s">
        <v>99</v>
      </c>
      <c r="P4245" t="b">
        <v>0</v>
      </c>
      <c r="Q4245" s="2">
        <v>43683.637789351851</v>
      </c>
      <c r="R4245" s="1"/>
      <c r="S4245" t="b">
        <v>0</v>
      </c>
      <c r="U4245" s="1"/>
      <c r="V4245" t="b">
        <v>0</v>
      </c>
      <c r="W4245" s="1">
        <v>43525</v>
      </c>
      <c r="X4245">
        <v>3</v>
      </c>
      <c r="Y4245">
        <v>2019</v>
      </c>
      <c r="Z4245" t="s">
        <v>8</v>
      </c>
      <c r="AA4245" t="s">
        <v>8</v>
      </c>
      <c r="AB4245" t="b">
        <v>0</v>
      </c>
      <c r="AC4245" t="b">
        <v>0</v>
      </c>
      <c r="AE4245" t="b">
        <v>1</v>
      </c>
      <c r="AF4245" t="b">
        <v>0</v>
      </c>
      <c r="AG4245" t="b">
        <v>0</v>
      </c>
      <c r="AH4245" t="s">
        <v>4808</v>
      </c>
      <c r="AI4245" t="b">
        <v>0</v>
      </c>
      <c r="AK4245" t="b">
        <v>0</v>
      </c>
      <c r="AL4245" s="1">
        <v>43696</v>
      </c>
      <c r="AM4245" t="s">
        <v>162</v>
      </c>
      <c r="AN4245" s="2">
        <v>44297.8278587963</v>
      </c>
      <c r="AP4245" s="2">
        <v>43836.762685185182</v>
      </c>
      <c r="AQ4245" s="1"/>
      <c r="AS4245" t="b">
        <v>0</v>
      </c>
      <c r="AV4245" t="s">
        <v>153</v>
      </c>
      <c r="BB4245" t="s">
        <v>10281</v>
      </c>
      <c r="BD4245" t="b">
        <v>1</v>
      </c>
      <c r="BH4245" t="s">
        <v>99</v>
      </c>
      <c r="BI4245" t="s">
        <v>150</v>
      </c>
      <c r="BK4245" t="s">
        <v>95</v>
      </c>
      <c r="BQ4245" t="s">
        <v>96</v>
      </c>
      <c r="BR4245" t="b">
        <v>0</v>
      </c>
      <c r="BT4245" t="b">
        <v>0</v>
      </c>
      <c r="BW4245" t="s">
        <v>103</v>
      </c>
      <c r="BX4245" t="b">
        <v>0</v>
      </c>
      <c r="BY4245" s="2">
        <v>44376.857569444444</v>
      </c>
      <c r="CB4245" t="b">
        <v>0</v>
      </c>
      <c r="CC4245" t="b">
        <v>1</v>
      </c>
      <c r="CF4245">
        <v>936</v>
      </c>
      <c r="CH4245">
        <v>936</v>
      </c>
      <c r="CI4245">
        <v>100</v>
      </c>
      <c r="CJ4245">
        <v>0</v>
      </c>
      <c r="CK4245">
        <f>YEAR(tbl_Opportunity[[#This Row],[Close Date]])</f>
        <v>2019</v>
      </c>
    </row>
    <row r="4246" spans="1:89">
      <c r="A4246" t="s">
        <v>7035</v>
      </c>
      <c r="B4246" t="b">
        <v>0</v>
      </c>
      <c r="D4246" t="b">
        <v>0</v>
      </c>
      <c r="E4246" t="s">
        <v>3681</v>
      </c>
      <c r="H4246" s="1">
        <v>43738</v>
      </c>
      <c r="I4246" t="b">
        <v>1</v>
      </c>
      <c r="O4246" t="s">
        <v>99</v>
      </c>
      <c r="P4246" t="b">
        <v>0</v>
      </c>
      <c r="Q4246" s="2">
        <v>43727.716064814813</v>
      </c>
      <c r="R4246" s="1"/>
      <c r="S4246" t="b">
        <v>0</v>
      </c>
      <c r="U4246" s="1"/>
      <c r="V4246" t="b">
        <v>0</v>
      </c>
      <c r="W4246" s="1">
        <v>43525</v>
      </c>
      <c r="X4246">
        <v>3</v>
      </c>
      <c r="Y4246">
        <v>2019</v>
      </c>
      <c r="Z4246" t="s">
        <v>8</v>
      </c>
      <c r="AA4246" t="s">
        <v>8</v>
      </c>
      <c r="AB4246" t="b">
        <v>0</v>
      </c>
      <c r="AC4246" t="b">
        <v>0</v>
      </c>
      <c r="AE4246" t="b">
        <v>1</v>
      </c>
      <c r="AF4246" t="b">
        <v>0</v>
      </c>
      <c r="AG4246" t="b">
        <v>0</v>
      </c>
      <c r="AH4246" t="s">
        <v>4808</v>
      </c>
      <c r="AI4246" t="b">
        <v>0</v>
      </c>
      <c r="AK4246" t="b">
        <v>0</v>
      </c>
      <c r="AL4246" s="1">
        <v>43739</v>
      </c>
      <c r="AM4246" t="s">
        <v>162</v>
      </c>
      <c r="AN4246" s="2">
        <v>44297.828460648147</v>
      </c>
      <c r="AP4246" s="2">
        <v>43836.76290509259</v>
      </c>
      <c r="AQ4246" s="1"/>
      <c r="AS4246" t="b">
        <v>0</v>
      </c>
      <c r="AV4246" t="s">
        <v>153</v>
      </c>
      <c r="BB4246" t="s">
        <v>10282</v>
      </c>
      <c r="BD4246" t="b">
        <v>1</v>
      </c>
      <c r="BH4246" t="s">
        <v>99</v>
      </c>
      <c r="BI4246" t="s">
        <v>150</v>
      </c>
      <c r="BK4246" t="s">
        <v>95</v>
      </c>
      <c r="BQ4246" t="s">
        <v>96</v>
      </c>
      <c r="BR4246" t="b">
        <v>0</v>
      </c>
      <c r="BT4246" t="b">
        <v>0</v>
      </c>
      <c r="BW4246" t="s">
        <v>103</v>
      </c>
      <c r="BX4246" t="b">
        <v>0</v>
      </c>
      <c r="BY4246" s="2">
        <v>44376.857569444444</v>
      </c>
      <c r="CB4246" t="b">
        <v>0</v>
      </c>
      <c r="CC4246" t="b">
        <v>1</v>
      </c>
      <c r="CF4246">
        <v>6500</v>
      </c>
      <c r="CH4246">
        <v>6500</v>
      </c>
      <c r="CI4246">
        <v>100</v>
      </c>
      <c r="CJ4246">
        <v>0</v>
      </c>
      <c r="CK4246">
        <f>YEAR(tbl_Opportunity[[#This Row],[Close Date]])</f>
        <v>2019</v>
      </c>
    </row>
    <row r="4247" spans="1:89">
      <c r="A4247" t="s">
        <v>1872</v>
      </c>
      <c r="B4247" t="b">
        <v>0</v>
      </c>
      <c r="D4247" t="b">
        <v>0</v>
      </c>
      <c r="H4247" s="1">
        <v>43699</v>
      </c>
      <c r="I4247" t="b">
        <v>1</v>
      </c>
      <c r="O4247" t="s">
        <v>99</v>
      </c>
      <c r="P4247" t="b">
        <v>0</v>
      </c>
      <c r="Q4247" s="2">
        <v>43699.569780092592</v>
      </c>
      <c r="R4247" s="1"/>
      <c r="S4247" t="b">
        <v>0</v>
      </c>
      <c r="U4247" s="1"/>
      <c r="V4247" t="b">
        <v>0</v>
      </c>
      <c r="W4247" s="1">
        <v>43525</v>
      </c>
      <c r="X4247">
        <v>3</v>
      </c>
      <c r="Y4247">
        <v>2019</v>
      </c>
      <c r="Z4247" t="s">
        <v>8</v>
      </c>
      <c r="AA4247" t="s">
        <v>8</v>
      </c>
      <c r="AB4247" t="b">
        <v>0</v>
      </c>
      <c r="AC4247" t="b">
        <v>0</v>
      </c>
      <c r="AE4247" t="b">
        <v>1</v>
      </c>
      <c r="AF4247" t="b">
        <v>0</v>
      </c>
      <c r="AG4247" t="b">
        <v>0</v>
      </c>
      <c r="AH4247" t="s">
        <v>1016</v>
      </c>
      <c r="AI4247" t="b">
        <v>0</v>
      </c>
      <c r="AK4247" t="b">
        <v>0</v>
      </c>
      <c r="AL4247" s="1"/>
      <c r="AM4247" t="s">
        <v>162</v>
      </c>
      <c r="AN4247" s="2">
        <v>44297.838888888888</v>
      </c>
      <c r="AP4247" s="2">
        <v>43836.762685185182</v>
      </c>
      <c r="AQ4247" s="1"/>
      <c r="AS4247" t="b">
        <v>0</v>
      </c>
      <c r="AV4247" t="s">
        <v>213</v>
      </c>
      <c r="BB4247" t="s">
        <v>10283</v>
      </c>
      <c r="BD4247" t="b">
        <v>1</v>
      </c>
      <c r="BH4247" t="s">
        <v>114</v>
      </c>
      <c r="BI4247" t="s">
        <v>155</v>
      </c>
      <c r="BJ4247" t="s">
        <v>2848</v>
      </c>
      <c r="BK4247" t="s">
        <v>95</v>
      </c>
      <c r="BQ4247" t="s">
        <v>96</v>
      </c>
      <c r="BR4247" t="b">
        <v>0</v>
      </c>
      <c r="BT4247" t="b">
        <v>0</v>
      </c>
      <c r="BW4247" t="s">
        <v>103</v>
      </c>
      <c r="BX4247" t="b">
        <v>0</v>
      </c>
      <c r="BY4247" s="2">
        <v>44376.857569444444</v>
      </c>
      <c r="CB4247" t="b">
        <v>0</v>
      </c>
      <c r="CC4247" t="b">
        <v>1</v>
      </c>
      <c r="CF4247">
        <v>924.75</v>
      </c>
      <c r="CH4247">
        <v>924.75</v>
      </c>
      <c r="CI4247">
        <v>100</v>
      </c>
      <c r="CJ4247">
        <v>0</v>
      </c>
      <c r="CK4247">
        <f>YEAR(tbl_Opportunity[[#This Row],[Close Date]])</f>
        <v>2019</v>
      </c>
    </row>
    <row r="4248" spans="1:89">
      <c r="A4248" t="s">
        <v>3913</v>
      </c>
      <c r="B4248" t="b">
        <v>0</v>
      </c>
      <c r="D4248" t="b">
        <v>0</v>
      </c>
      <c r="H4248" s="1">
        <v>44043</v>
      </c>
      <c r="I4248" t="b">
        <v>1</v>
      </c>
      <c r="O4248" t="s">
        <v>99</v>
      </c>
      <c r="P4248" t="b">
        <v>0</v>
      </c>
      <c r="Q4248" s="2">
        <v>43690.656400462962</v>
      </c>
      <c r="R4248" s="1"/>
      <c r="S4248" t="b">
        <v>0</v>
      </c>
      <c r="U4248" s="1"/>
      <c r="V4248" t="b">
        <v>0</v>
      </c>
      <c r="W4248" s="1">
        <v>43891</v>
      </c>
      <c r="X4248">
        <v>3</v>
      </c>
      <c r="Y4248">
        <v>2020</v>
      </c>
      <c r="Z4248" t="s">
        <v>8</v>
      </c>
      <c r="AA4248" t="s">
        <v>8</v>
      </c>
      <c r="AB4248" t="b">
        <v>0</v>
      </c>
      <c r="AC4248" t="b">
        <v>0</v>
      </c>
      <c r="AE4248" t="b">
        <v>1</v>
      </c>
      <c r="AF4248" t="b">
        <v>0</v>
      </c>
      <c r="AG4248" t="b">
        <v>0</v>
      </c>
      <c r="AH4248" t="s">
        <v>4808</v>
      </c>
      <c r="AI4248" t="b">
        <v>0</v>
      </c>
      <c r="AK4248" t="b">
        <v>0</v>
      </c>
      <c r="AL4248" s="1">
        <v>44158</v>
      </c>
      <c r="AM4248" t="s">
        <v>162</v>
      </c>
      <c r="AN4248" s="2">
        <v>44297.838888888888</v>
      </c>
      <c r="AP4248" s="2">
        <v>44043.716527777775</v>
      </c>
      <c r="AQ4248" s="1"/>
      <c r="AS4248" t="b">
        <v>0</v>
      </c>
      <c r="AV4248" t="s">
        <v>213</v>
      </c>
      <c r="BB4248" t="s">
        <v>10284</v>
      </c>
      <c r="BD4248" t="b">
        <v>1</v>
      </c>
      <c r="BH4248" t="s">
        <v>99</v>
      </c>
      <c r="BI4248" t="s">
        <v>150</v>
      </c>
      <c r="BK4248" t="s">
        <v>95</v>
      </c>
      <c r="BQ4248" t="s">
        <v>96</v>
      </c>
      <c r="BR4248" t="b">
        <v>0</v>
      </c>
      <c r="BT4248" t="b">
        <v>0</v>
      </c>
      <c r="BW4248" t="s">
        <v>103</v>
      </c>
      <c r="BX4248" t="b">
        <v>0</v>
      </c>
      <c r="BY4248" s="2">
        <v>44376.857569444444</v>
      </c>
      <c r="CB4248" t="b">
        <v>0</v>
      </c>
      <c r="CC4248" t="b">
        <v>1</v>
      </c>
      <c r="CF4248">
        <v>6500</v>
      </c>
      <c r="CH4248">
        <v>6500</v>
      </c>
      <c r="CI4248">
        <v>100</v>
      </c>
      <c r="CJ4248">
        <v>0</v>
      </c>
      <c r="CK4248">
        <f>YEAR(tbl_Opportunity[[#This Row],[Close Date]])</f>
        <v>2020</v>
      </c>
    </row>
    <row r="4249" spans="1:89">
      <c r="A4249" t="s">
        <v>10285</v>
      </c>
      <c r="B4249" t="b">
        <v>0</v>
      </c>
      <c r="D4249" t="b">
        <v>0</v>
      </c>
      <c r="H4249" s="1">
        <v>44058</v>
      </c>
      <c r="I4249" t="b">
        <v>1</v>
      </c>
      <c r="O4249" t="s">
        <v>114</v>
      </c>
      <c r="P4249" t="b">
        <v>0</v>
      </c>
      <c r="Q4249" s="2">
        <v>43761.332812499997</v>
      </c>
      <c r="R4249" s="1"/>
      <c r="S4249" t="b">
        <v>0</v>
      </c>
      <c r="U4249" s="1"/>
      <c r="V4249" t="b">
        <v>0</v>
      </c>
      <c r="W4249" s="1">
        <v>43891</v>
      </c>
      <c r="X4249">
        <v>3</v>
      </c>
      <c r="Y4249">
        <v>2020</v>
      </c>
      <c r="Z4249" t="s">
        <v>8</v>
      </c>
      <c r="AA4249" t="s">
        <v>8</v>
      </c>
      <c r="AB4249" t="b">
        <v>0</v>
      </c>
      <c r="AC4249" t="b">
        <v>0</v>
      </c>
      <c r="AE4249" t="b">
        <v>1</v>
      </c>
      <c r="AF4249" t="b">
        <v>0</v>
      </c>
      <c r="AG4249" t="b">
        <v>0</v>
      </c>
      <c r="AH4249" t="s">
        <v>1016</v>
      </c>
      <c r="AI4249" t="b">
        <v>0</v>
      </c>
      <c r="AK4249" t="b">
        <v>0</v>
      </c>
      <c r="AL4249" s="1">
        <v>44048</v>
      </c>
      <c r="AM4249" t="s">
        <v>162</v>
      </c>
      <c r="AN4249" s="2">
        <v>44297.838888888888</v>
      </c>
      <c r="AP4249" s="2">
        <v>44060.590312499997</v>
      </c>
      <c r="AQ4249" s="1"/>
      <c r="AS4249" t="b">
        <v>0</v>
      </c>
      <c r="AV4249" t="s">
        <v>213</v>
      </c>
      <c r="BB4249" t="s">
        <v>10286</v>
      </c>
      <c r="BD4249" t="b">
        <v>1</v>
      </c>
      <c r="BH4249" t="s">
        <v>114</v>
      </c>
      <c r="BI4249" t="s">
        <v>155</v>
      </c>
      <c r="BK4249" t="s">
        <v>95</v>
      </c>
      <c r="BQ4249" t="s">
        <v>96</v>
      </c>
      <c r="BR4249" t="b">
        <v>0</v>
      </c>
      <c r="BT4249" t="b">
        <v>0</v>
      </c>
      <c r="BW4249" t="s">
        <v>103</v>
      </c>
      <c r="BX4249" t="b">
        <v>0</v>
      </c>
      <c r="BY4249" s="2">
        <v>44376.857569444444</v>
      </c>
      <c r="CB4249" t="b">
        <v>0</v>
      </c>
      <c r="CC4249" t="b">
        <v>1</v>
      </c>
      <c r="CF4249">
        <v>39199</v>
      </c>
      <c r="CH4249">
        <v>39199</v>
      </c>
      <c r="CI4249">
        <v>100</v>
      </c>
      <c r="CJ4249">
        <v>0</v>
      </c>
      <c r="CK4249">
        <f>YEAR(tbl_Opportunity[[#This Row],[Close Date]])</f>
        <v>2020</v>
      </c>
    </row>
    <row r="4250" spans="1:89">
      <c r="A4250" t="s">
        <v>132</v>
      </c>
      <c r="B4250" t="b">
        <v>0</v>
      </c>
      <c r="D4250" t="b">
        <v>0</v>
      </c>
      <c r="E4250" t="s">
        <v>3054</v>
      </c>
      <c r="H4250" s="1">
        <v>43286</v>
      </c>
      <c r="I4250" t="b">
        <v>1</v>
      </c>
      <c r="L4250" t="s">
        <v>158</v>
      </c>
      <c r="O4250" t="s">
        <v>99</v>
      </c>
      <c r="P4250" t="b">
        <v>0</v>
      </c>
      <c r="Q4250" s="2">
        <v>43222.536168981482</v>
      </c>
      <c r="R4250" s="1"/>
      <c r="S4250" t="b">
        <v>0</v>
      </c>
      <c r="U4250" s="1"/>
      <c r="V4250" t="b">
        <v>0</v>
      </c>
      <c r="W4250" s="1">
        <v>43160</v>
      </c>
      <c r="X4250">
        <v>3</v>
      </c>
      <c r="Y4250">
        <v>2018</v>
      </c>
      <c r="Z4250" t="s">
        <v>8</v>
      </c>
      <c r="AA4250" t="s">
        <v>8</v>
      </c>
      <c r="AB4250" t="b">
        <v>0</v>
      </c>
      <c r="AC4250" t="b">
        <v>0</v>
      </c>
      <c r="AE4250" t="b">
        <v>1</v>
      </c>
      <c r="AF4250" t="b">
        <v>0</v>
      </c>
      <c r="AG4250" t="b">
        <v>0</v>
      </c>
      <c r="AH4250" t="s">
        <v>4915</v>
      </c>
      <c r="AI4250" t="b">
        <v>0</v>
      </c>
      <c r="AK4250" t="b">
        <v>0</v>
      </c>
      <c r="AL4250" s="1">
        <v>43222</v>
      </c>
      <c r="AM4250" t="s">
        <v>162</v>
      </c>
      <c r="AN4250" s="2">
        <v>44297.838888888888</v>
      </c>
      <c r="AP4250" s="2">
        <v>43836.762685185182</v>
      </c>
      <c r="AQ4250" s="1"/>
      <c r="AS4250" t="b">
        <v>0</v>
      </c>
      <c r="AV4250" t="s">
        <v>213</v>
      </c>
      <c r="BB4250" t="s">
        <v>10287</v>
      </c>
      <c r="BD4250" t="b">
        <v>1</v>
      </c>
      <c r="BH4250" t="s">
        <v>99</v>
      </c>
      <c r="BI4250" t="s">
        <v>150</v>
      </c>
      <c r="BJ4250" t="s">
        <v>95</v>
      </c>
      <c r="BK4250" t="s">
        <v>95</v>
      </c>
      <c r="BQ4250" t="s">
        <v>96</v>
      </c>
      <c r="BR4250" t="b">
        <v>0</v>
      </c>
      <c r="BT4250" t="b">
        <v>0</v>
      </c>
      <c r="BW4250" t="s">
        <v>103</v>
      </c>
      <c r="BX4250" t="b">
        <v>0</v>
      </c>
      <c r="BY4250" s="2">
        <v>44376.857569444444</v>
      </c>
      <c r="CB4250" t="b">
        <v>0</v>
      </c>
      <c r="CC4250" t="b">
        <v>1</v>
      </c>
      <c r="CF4250">
        <v>2029.8</v>
      </c>
      <c r="CH4250">
        <v>2029.8</v>
      </c>
      <c r="CI4250">
        <v>100</v>
      </c>
      <c r="CJ4250">
        <v>0</v>
      </c>
      <c r="CK4250">
        <f>YEAR(tbl_Opportunity[[#This Row],[Close Date]])</f>
        <v>2018</v>
      </c>
    </row>
    <row r="4251" spans="1:89">
      <c r="A4251" t="s">
        <v>7595</v>
      </c>
      <c r="B4251" t="b">
        <v>0</v>
      </c>
      <c r="D4251" t="b">
        <v>0</v>
      </c>
      <c r="H4251" s="1">
        <v>44092</v>
      </c>
      <c r="I4251" t="b">
        <v>1</v>
      </c>
      <c r="L4251" t="s">
        <v>7596</v>
      </c>
      <c r="O4251" t="s">
        <v>142</v>
      </c>
      <c r="P4251" t="b">
        <v>0</v>
      </c>
      <c r="Q4251" s="2">
        <v>43014.991481481484</v>
      </c>
      <c r="R4251" s="1"/>
      <c r="S4251" t="b">
        <v>0</v>
      </c>
      <c r="U4251" s="1"/>
      <c r="V4251" t="b">
        <v>0</v>
      </c>
      <c r="W4251" s="1">
        <v>43891</v>
      </c>
      <c r="X4251">
        <v>3</v>
      </c>
      <c r="Y4251">
        <v>2020</v>
      </c>
      <c r="Z4251" t="s">
        <v>8</v>
      </c>
      <c r="AA4251" t="s">
        <v>8</v>
      </c>
      <c r="AB4251" t="b">
        <v>0</v>
      </c>
      <c r="AC4251" t="b">
        <v>0</v>
      </c>
      <c r="AE4251" t="b">
        <v>1</v>
      </c>
      <c r="AF4251" t="b">
        <v>0</v>
      </c>
      <c r="AG4251" t="b">
        <v>0</v>
      </c>
      <c r="AH4251" t="s">
        <v>4808</v>
      </c>
      <c r="AI4251" t="b">
        <v>0</v>
      </c>
      <c r="AK4251" t="b">
        <v>0</v>
      </c>
      <c r="AL4251" s="1">
        <v>44106</v>
      </c>
      <c r="AM4251" t="s">
        <v>162</v>
      </c>
      <c r="AN4251" s="2">
        <v>44297.837673611109</v>
      </c>
      <c r="AP4251" s="2">
        <v>44092.75445601852</v>
      </c>
      <c r="AQ4251" s="1"/>
      <c r="AS4251" t="b">
        <v>0</v>
      </c>
      <c r="AV4251" t="s">
        <v>213</v>
      </c>
      <c r="BB4251" t="s">
        <v>10288</v>
      </c>
      <c r="BD4251" t="b">
        <v>1</v>
      </c>
      <c r="BH4251" t="s">
        <v>387</v>
      </c>
      <c r="BI4251" t="s">
        <v>150</v>
      </c>
      <c r="BJ4251" t="s">
        <v>95</v>
      </c>
      <c r="BK4251" t="s">
        <v>95</v>
      </c>
      <c r="BQ4251" t="s">
        <v>96</v>
      </c>
      <c r="BR4251" t="b">
        <v>0</v>
      </c>
      <c r="BT4251" t="b">
        <v>0</v>
      </c>
      <c r="BW4251" t="s">
        <v>103</v>
      </c>
      <c r="BX4251" t="b">
        <v>0</v>
      </c>
      <c r="BY4251" s="2">
        <v>44376.857569444444</v>
      </c>
      <c r="CB4251" t="b">
        <v>0</v>
      </c>
      <c r="CC4251" t="b">
        <v>1</v>
      </c>
      <c r="CF4251">
        <v>75371.320000000007</v>
      </c>
      <c r="CH4251">
        <v>75371.320000000007</v>
      </c>
      <c r="CI4251">
        <v>100</v>
      </c>
      <c r="CJ4251">
        <v>0</v>
      </c>
      <c r="CK4251">
        <f>YEAR(tbl_Opportunity[[#This Row],[Close Date]])</f>
        <v>2020</v>
      </c>
    </row>
    <row r="4252" spans="1:89">
      <c r="A4252" t="s">
        <v>98</v>
      </c>
      <c r="B4252" t="b">
        <v>0</v>
      </c>
      <c r="D4252" t="b">
        <v>0</v>
      </c>
      <c r="H4252" s="1">
        <v>43678</v>
      </c>
      <c r="I4252" t="b">
        <v>1</v>
      </c>
      <c r="L4252" t="s">
        <v>10289</v>
      </c>
      <c r="O4252" t="s">
        <v>99</v>
      </c>
      <c r="P4252" t="b">
        <v>0</v>
      </c>
      <c r="Q4252" s="2">
        <v>43581.559756944444</v>
      </c>
      <c r="R4252" s="1"/>
      <c r="S4252" t="b">
        <v>0</v>
      </c>
      <c r="U4252" s="1"/>
      <c r="V4252" t="b">
        <v>0</v>
      </c>
      <c r="W4252" s="1">
        <v>43525</v>
      </c>
      <c r="X4252">
        <v>3</v>
      </c>
      <c r="Y4252">
        <v>2019</v>
      </c>
      <c r="Z4252" t="s">
        <v>8</v>
      </c>
      <c r="AA4252" t="s">
        <v>8</v>
      </c>
      <c r="AB4252" t="b">
        <v>0</v>
      </c>
      <c r="AC4252" t="b">
        <v>0</v>
      </c>
      <c r="AE4252" t="b">
        <v>1</v>
      </c>
      <c r="AF4252" t="b">
        <v>0</v>
      </c>
      <c r="AG4252" t="b">
        <v>0</v>
      </c>
      <c r="AH4252" t="s">
        <v>4812</v>
      </c>
      <c r="AI4252" t="b">
        <v>0</v>
      </c>
      <c r="AK4252" t="b">
        <v>0</v>
      </c>
      <c r="AL4252" s="1">
        <v>43735</v>
      </c>
      <c r="AM4252" t="s">
        <v>162</v>
      </c>
      <c r="AN4252" s="2">
        <v>44297.8278587963</v>
      </c>
      <c r="AP4252" s="2">
        <v>43836.762685185182</v>
      </c>
      <c r="AQ4252" s="1"/>
      <c r="AS4252" t="b">
        <v>0</v>
      </c>
      <c r="AV4252" t="s">
        <v>153</v>
      </c>
      <c r="BB4252" t="s">
        <v>10290</v>
      </c>
      <c r="BD4252" t="b">
        <v>1</v>
      </c>
      <c r="BH4252" t="s">
        <v>99</v>
      </c>
      <c r="BI4252" t="s">
        <v>150</v>
      </c>
      <c r="BJ4252" t="s">
        <v>2848</v>
      </c>
      <c r="BK4252" t="s">
        <v>102</v>
      </c>
      <c r="BQ4252" t="s">
        <v>96</v>
      </c>
      <c r="BR4252" t="b">
        <v>0</v>
      </c>
      <c r="BT4252" t="b">
        <v>0</v>
      </c>
      <c r="BW4252" t="s">
        <v>103</v>
      </c>
      <c r="BX4252" t="b">
        <v>0</v>
      </c>
      <c r="BY4252" s="2">
        <v>44376.857569444444</v>
      </c>
      <c r="CB4252" t="b">
        <v>0</v>
      </c>
      <c r="CC4252" t="b">
        <v>1</v>
      </c>
      <c r="CF4252">
        <v>597</v>
      </c>
      <c r="CH4252">
        <v>597</v>
      </c>
      <c r="CI4252">
        <v>100</v>
      </c>
      <c r="CJ4252">
        <v>0</v>
      </c>
      <c r="CK4252">
        <f>YEAR(tbl_Opportunity[[#This Row],[Close Date]])</f>
        <v>2019</v>
      </c>
    </row>
    <row r="4253" spans="1:89">
      <c r="A4253" t="s">
        <v>5853</v>
      </c>
      <c r="B4253" t="b">
        <v>0</v>
      </c>
      <c r="D4253" t="b">
        <v>0</v>
      </c>
      <c r="H4253" s="1">
        <v>43655</v>
      </c>
      <c r="I4253" t="b">
        <v>1</v>
      </c>
      <c r="O4253" t="s">
        <v>99</v>
      </c>
      <c r="P4253" t="b">
        <v>0</v>
      </c>
      <c r="Q4253" s="2">
        <v>43684.560057870367</v>
      </c>
      <c r="R4253" s="1"/>
      <c r="S4253" t="b">
        <v>0</v>
      </c>
      <c r="U4253" s="1"/>
      <c r="V4253" t="b">
        <v>0</v>
      </c>
      <c r="W4253" s="1">
        <v>43525</v>
      </c>
      <c r="X4253">
        <v>3</v>
      </c>
      <c r="Y4253">
        <v>2019</v>
      </c>
      <c r="Z4253" t="s">
        <v>8</v>
      </c>
      <c r="AA4253" t="s">
        <v>8</v>
      </c>
      <c r="AB4253" t="b">
        <v>0</v>
      </c>
      <c r="AC4253" t="b">
        <v>0</v>
      </c>
      <c r="AE4253" t="b">
        <v>1</v>
      </c>
      <c r="AF4253" t="b">
        <v>0</v>
      </c>
      <c r="AG4253" t="b">
        <v>0</v>
      </c>
      <c r="AH4253" t="s">
        <v>1016</v>
      </c>
      <c r="AI4253" t="b">
        <v>0</v>
      </c>
      <c r="AK4253" t="b">
        <v>0</v>
      </c>
      <c r="AL4253" s="1"/>
      <c r="AM4253" t="s">
        <v>162</v>
      </c>
      <c r="AN4253" s="2">
        <v>44297.838888888888</v>
      </c>
      <c r="AP4253" s="2">
        <v>43836.762685185182</v>
      </c>
      <c r="AQ4253" s="1"/>
      <c r="AS4253" t="b">
        <v>0</v>
      </c>
      <c r="AV4253" t="s">
        <v>213</v>
      </c>
      <c r="BB4253" t="s">
        <v>10291</v>
      </c>
      <c r="BD4253" t="b">
        <v>1</v>
      </c>
      <c r="BH4253" t="s">
        <v>114</v>
      </c>
      <c r="BI4253" t="s">
        <v>155</v>
      </c>
      <c r="BK4253" t="s">
        <v>102</v>
      </c>
      <c r="BQ4253" t="s">
        <v>96</v>
      </c>
      <c r="BR4253" t="b">
        <v>0</v>
      </c>
      <c r="BT4253" t="b">
        <v>0</v>
      </c>
      <c r="BW4253" t="s">
        <v>103</v>
      </c>
      <c r="BX4253" t="b">
        <v>0</v>
      </c>
      <c r="BY4253" s="2">
        <v>44376.857569444444</v>
      </c>
      <c r="CB4253" t="b">
        <v>0</v>
      </c>
      <c r="CC4253" t="b">
        <v>1</v>
      </c>
      <c r="CF4253">
        <v>60149</v>
      </c>
      <c r="CH4253">
        <v>60149</v>
      </c>
      <c r="CI4253">
        <v>100</v>
      </c>
      <c r="CJ4253">
        <v>0</v>
      </c>
      <c r="CK4253">
        <f>YEAR(tbl_Opportunity[[#This Row],[Close Date]])</f>
        <v>2019</v>
      </c>
    </row>
    <row r="4254" spans="1:89">
      <c r="A4254" t="s">
        <v>10292</v>
      </c>
      <c r="B4254" t="b">
        <v>0</v>
      </c>
      <c r="D4254" t="b">
        <v>0</v>
      </c>
      <c r="H4254" s="1">
        <v>43719</v>
      </c>
      <c r="I4254" t="b">
        <v>1</v>
      </c>
      <c r="O4254" t="s">
        <v>99</v>
      </c>
      <c r="P4254" t="b">
        <v>0</v>
      </c>
      <c r="Q4254" s="2">
        <v>43720.530185185184</v>
      </c>
      <c r="R4254" s="1"/>
      <c r="S4254" t="b">
        <v>0</v>
      </c>
      <c r="U4254" s="1"/>
      <c r="V4254" t="b">
        <v>0</v>
      </c>
      <c r="W4254" s="1">
        <v>43525</v>
      </c>
      <c r="X4254">
        <v>3</v>
      </c>
      <c r="Y4254">
        <v>2019</v>
      </c>
      <c r="Z4254" t="s">
        <v>8</v>
      </c>
      <c r="AA4254" t="s">
        <v>8</v>
      </c>
      <c r="AB4254" t="b">
        <v>0</v>
      </c>
      <c r="AC4254" t="b">
        <v>0</v>
      </c>
      <c r="AE4254" t="b">
        <v>1</v>
      </c>
      <c r="AF4254" t="b">
        <v>0</v>
      </c>
      <c r="AG4254" t="b">
        <v>0</v>
      </c>
      <c r="AH4254" t="s">
        <v>1016</v>
      </c>
      <c r="AI4254" t="b">
        <v>0</v>
      </c>
      <c r="AK4254" t="b">
        <v>0</v>
      </c>
      <c r="AL4254" s="1">
        <v>43720</v>
      </c>
      <c r="AM4254" t="s">
        <v>162</v>
      </c>
      <c r="AN4254" s="2">
        <v>44297.828460648147</v>
      </c>
      <c r="AP4254" s="2">
        <v>43836.762685185182</v>
      </c>
      <c r="AQ4254" s="1"/>
      <c r="AS4254" t="b">
        <v>0</v>
      </c>
      <c r="AV4254" t="s">
        <v>153</v>
      </c>
      <c r="BB4254" t="s">
        <v>10293</v>
      </c>
      <c r="BD4254" t="b">
        <v>1</v>
      </c>
      <c r="BH4254" t="s">
        <v>99</v>
      </c>
      <c r="BI4254" t="s">
        <v>155</v>
      </c>
      <c r="BJ4254" t="s">
        <v>95</v>
      </c>
      <c r="BK4254" t="s">
        <v>102</v>
      </c>
      <c r="BQ4254" t="s">
        <v>96</v>
      </c>
      <c r="BR4254" t="b">
        <v>0</v>
      </c>
      <c r="BT4254" t="b">
        <v>0</v>
      </c>
      <c r="BW4254" t="s">
        <v>103</v>
      </c>
      <c r="BX4254" t="b">
        <v>0</v>
      </c>
      <c r="BY4254" s="2">
        <v>44376.857569444444</v>
      </c>
      <c r="CB4254" t="b">
        <v>0</v>
      </c>
      <c r="CC4254" t="b">
        <v>1</v>
      </c>
      <c r="CF4254">
        <v>5200</v>
      </c>
      <c r="CH4254">
        <v>5200</v>
      </c>
      <c r="CI4254">
        <v>100</v>
      </c>
      <c r="CJ4254">
        <v>0</v>
      </c>
      <c r="CK4254">
        <f>YEAR(tbl_Opportunity[[#This Row],[Close Date]])</f>
        <v>2019</v>
      </c>
    </row>
    <row r="4255" spans="1:89">
      <c r="A4255" t="s">
        <v>4137</v>
      </c>
      <c r="B4255" t="b">
        <v>0</v>
      </c>
      <c r="D4255" t="b">
        <v>0</v>
      </c>
      <c r="H4255" s="1">
        <v>42978</v>
      </c>
      <c r="I4255" t="b">
        <v>1</v>
      </c>
      <c r="O4255" t="s">
        <v>332</v>
      </c>
      <c r="P4255" t="b">
        <v>0</v>
      </c>
      <c r="Q4255" s="2">
        <v>42905.597187500003</v>
      </c>
      <c r="R4255" s="1"/>
      <c r="S4255" t="b">
        <v>0</v>
      </c>
      <c r="U4255" s="1"/>
      <c r="V4255" t="b">
        <v>0</v>
      </c>
      <c r="W4255" s="1">
        <v>42795</v>
      </c>
      <c r="X4255">
        <v>3</v>
      </c>
      <c r="Y4255">
        <v>2017</v>
      </c>
      <c r="Z4255" t="s">
        <v>8</v>
      </c>
      <c r="AA4255" t="s">
        <v>8</v>
      </c>
      <c r="AB4255" t="b">
        <v>0</v>
      </c>
      <c r="AC4255" t="b">
        <v>0</v>
      </c>
      <c r="AE4255" t="b">
        <v>1</v>
      </c>
      <c r="AF4255" t="b">
        <v>0</v>
      </c>
      <c r="AG4255" t="b">
        <v>0</v>
      </c>
      <c r="AH4255" t="s">
        <v>4812</v>
      </c>
      <c r="AI4255" t="b">
        <v>0</v>
      </c>
      <c r="AK4255" t="b">
        <v>0</v>
      </c>
      <c r="AL4255" s="1"/>
      <c r="AM4255" t="s">
        <v>162</v>
      </c>
      <c r="AN4255" s="2">
        <v>44297.8278587963</v>
      </c>
      <c r="AP4255" s="2">
        <v>43836.762627314813</v>
      </c>
      <c r="AQ4255" s="1"/>
      <c r="AS4255" t="b">
        <v>0</v>
      </c>
      <c r="AV4255" t="s">
        <v>153</v>
      </c>
      <c r="BB4255" t="s">
        <v>10294</v>
      </c>
      <c r="BD4255" t="b">
        <v>1</v>
      </c>
      <c r="BH4255" t="s">
        <v>332</v>
      </c>
      <c r="BI4255" t="s">
        <v>150</v>
      </c>
      <c r="BK4255" t="s">
        <v>102</v>
      </c>
      <c r="BQ4255" t="s">
        <v>96</v>
      </c>
      <c r="BR4255" t="b">
        <v>0</v>
      </c>
      <c r="BT4255" t="b">
        <v>0</v>
      </c>
      <c r="BW4255" t="s">
        <v>103</v>
      </c>
      <c r="BX4255" t="b">
        <v>0</v>
      </c>
      <c r="BY4255" s="2">
        <v>44376.857569444444</v>
      </c>
      <c r="CB4255" t="b">
        <v>0</v>
      </c>
      <c r="CC4255" t="b">
        <v>1</v>
      </c>
      <c r="CF4255">
        <v>72296</v>
      </c>
      <c r="CH4255">
        <v>72296</v>
      </c>
      <c r="CI4255">
        <v>100</v>
      </c>
      <c r="CJ4255">
        <v>0</v>
      </c>
      <c r="CK4255">
        <f>YEAR(tbl_Opportunity[[#This Row],[Close Date]])</f>
        <v>2017</v>
      </c>
    </row>
    <row r="4256" spans="1:89">
      <c r="A4256" t="s">
        <v>98</v>
      </c>
      <c r="B4256" t="b">
        <v>0</v>
      </c>
      <c r="D4256" t="b">
        <v>0</v>
      </c>
      <c r="E4256" t="s">
        <v>3054</v>
      </c>
      <c r="H4256" s="1">
        <v>43307</v>
      </c>
      <c r="I4256" t="b">
        <v>1</v>
      </c>
      <c r="L4256" t="s">
        <v>10113</v>
      </c>
      <c r="O4256" t="s">
        <v>99</v>
      </c>
      <c r="P4256" t="b">
        <v>0</v>
      </c>
      <c r="Q4256" s="2">
        <v>43182.552800925929</v>
      </c>
      <c r="R4256" s="1"/>
      <c r="S4256" t="b">
        <v>0</v>
      </c>
      <c r="U4256" s="1"/>
      <c r="V4256" t="b">
        <v>0</v>
      </c>
      <c r="W4256" s="1">
        <v>43160</v>
      </c>
      <c r="X4256">
        <v>3</v>
      </c>
      <c r="Y4256">
        <v>2018</v>
      </c>
      <c r="Z4256" t="s">
        <v>8</v>
      </c>
      <c r="AA4256" t="s">
        <v>8</v>
      </c>
      <c r="AB4256" t="b">
        <v>0</v>
      </c>
      <c r="AC4256" t="b">
        <v>0</v>
      </c>
      <c r="AE4256" t="b">
        <v>1</v>
      </c>
      <c r="AF4256" t="b">
        <v>0</v>
      </c>
      <c r="AG4256" t="b">
        <v>0</v>
      </c>
      <c r="AH4256" t="s">
        <v>4812</v>
      </c>
      <c r="AI4256" t="b">
        <v>0</v>
      </c>
      <c r="AK4256" t="b">
        <v>0</v>
      </c>
      <c r="AL4256" s="1">
        <v>43326</v>
      </c>
      <c r="AM4256" t="s">
        <v>162</v>
      </c>
      <c r="AN4256" s="2">
        <v>44297.838888888888</v>
      </c>
      <c r="AP4256" s="2">
        <v>43836.762627314813</v>
      </c>
      <c r="AQ4256" s="1"/>
      <c r="AS4256" t="b">
        <v>0</v>
      </c>
      <c r="AV4256" t="s">
        <v>213</v>
      </c>
      <c r="BB4256" t="s">
        <v>10295</v>
      </c>
      <c r="BD4256" t="b">
        <v>1</v>
      </c>
      <c r="BH4256" t="s">
        <v>99</v>
      </c>
      <c r="BI4256" t="s">
        <v>150</v>
      </c>
      <c r="BK4256" t="s">
        <v>102</v>
      </c>
      <c r="BQ4256" t="s">
        <v>96</v>
      </c>
      <c r="BR4256" t="b">
        <v>0</v>
      </c>
      <c r="BT4256" t="b">
        <v>0</v>
      </c>
      <c r="BW4256" t="s">
        <v>103</v>
      </c>
      <c r="BX4256" t="b">
        <v>0</v>
      </c>
      <c r="BY4256" s="2">
        <v>44376.857569444444</v>
      </c>
      <c r="CB4256" t="b">
        <v>0</v>
      </c>
      <c r="CC4256" t="b">
        <v>1</v>
      </c>
      <c r="CF4256">
        <v>5850</v>
      </c>
      <c r="CH4256">
        <v>5850</v>
      </c>
      <c r="CI4256">
        <v>100</v>
      </c>
      <c r="CJ4256">
        <v>0</v>
      </c>
      <c r="CK4256">
        <f>YEAR(tbl_Opportunity[[#This Row],[Close Date]])</f>
        <v>2018</v>
      </c>
    </row>
    <row r="4257" spans="1:89">
      <c r="A4257" t="s">
        <v>4162</v>
      </c>
      <c r="B4257" t="b">
        <v>0</v>
      </c>
      <c r="D4257" t="b">
        <v>0</v>
      </c>
      <c r="H4257" s="1">
        <v>43287</v>
      </c>
      <c r="I4257" t="b">
        <v>1</v>
      </c>
      <c r="L4257" t="s">
        <v>10296</v>
      </c>
      <c r="O4257" t="s">
        <v>99</v>
      </c>
      <c r="P4257" t="b">
        <v>0</v>
      </c>
      <c r="Q4257" s="2">
        <v>43276.791145833333</v>
      </c>
      <c r="R4257" s="1"/>
      <c r="S4257" t="b">
        <v>0</v>
      </c>
      <c r="U4257" s="1"/>
      <c r="V4257" t="b">
        <v>0</v>
      </c>
      <c r="W4257" s="1">
        <v>43160</v>
      </c>
      <c r="X4257">
        <v>3</v>
      </c>
      <c r="Y4257">
        <v>2018</v>
      </c>
      <c r="Z4257" t="s">
        <v>8</v>
      </c>
      <c r="AA4257" t="s">
        <v>8</v>
      </c>
      <c r="AB4257" t="b">
        <v>0</v>
      </c>
      <c r="AC4257" t="b">
        <v>0</v>
      </c>
      <c r="AE4257" t="b">
        <v>1</v>
      </c>
      <c r="AF4257" t="b">
        <v>0</v>
      </c>
      <c r="AG4257" t="b">
        <v>0</v>
      </c>
      <c r="AH4257" t="s">
        <v>4812</v>
      </c>
      <c r="AI4257" t="b">
        <v>0</v>
      </c>
      <c r="AK4257" t="b">
        <v>0</v>
      </c>
      <c r="AL4257" s="1">
        <v>43287</v>
      </c>
      <c r="AM4257" t="s">
        <v>162</v>
      </c>
      <c r="AN4257" s="2">
        <v>44297.8278587963</v>
      </c>
      <c r="AP4257" s="2">
        <v>43836.762685185182</v>
      </c>
      <c r="AQ4257" s="1"/>
      <c r="AS4257" t="b">
        <v>0</v>
      </c>
      <c r="AV4257" t="s">
        <v>153</v>
      </c>
      <c r="BB4257" t="s">
        <v>10297</v>
      </c>
      <c r="BD4257" t="b">
        <v>1</v>
      </c>
      <c r="BH4257" t="s">
        <v>131</v>
      </c>
      <c r="BI4257" t="s">
        <v>150</v>
      </c>
      <c r="BJ4257" t="s">
        <v>384</v>
      </c>
      <c r="BK4257" t="s">
        <v>384</v>
      </c>
      <c r="BQ4257" t="s">
        <v>96</v>
      </c>
      <c r="BR4257" t="b">
        <v>0</v>
      </c>
      <c r="BT4257" t="b">
        <v>0</v>
      </c>
      <c r="BW4257" t="s">
        <v>103</v>
      </c>
      <c r="BX4257" t="b">
        <v>0</v>
      </c>
      <c r="BY4257" s="2">
        <v>44376.857569444444</v>
      </c>
      <c r="CB4257" t="b">
        <v>0</v>
      </c>
      <c r="CC4257" t="b">
        <v>1</v>
      </c>
      <c r="CF4257">
        <v>65398</v>
      </c>
      <c r="CH4257">
        <v>65398</v>
      </c>
      <c r="CI4257">
        <v>100</v>
      </c>
      <c r="CJ4257">
        <v>0</v>
      </c>
      <c r="CK4257">
        <f>YEAR(tbl_Opportunity[[#This Row],[Close Date]])</f>
        <v>2018</v>
      </c>
    </row>
    <row r="4258" spans="1:89">
      <c r="A4258" t="s">
        <v>132</v>
      </c>
      <c r="B4258" t="b">
        <v>0</v>
      </c>
      <c r="D4258" t="b">
        <v>0</v>
      </c>
      <c r="E4258" t="s">
        <v>3054</v>
      </c>
      <c r="H4258" s="1">
        <v>43311</v>
      </c>
      <c r="I4258" t="b">
        <v>1</v>
      </c>
      <c r="L4258" t="s">
        <v>10298</v>
      </c>
      <c r="O4258" t="s">
        <v>99</v>
      </c>
      <c r="P4258" t="b">
        <v>0</v>
      </c>
      <c r="Q4258" s="2">
        <v>43311.754143518519</v>
      </c>
      <c r="R4258" s="1"/>
      <c r="S4258" t="b">
        <v>0</v>
      </c>
      <c r="U4258" s="1"/>
      <c r="V4258" t="b">
        <v>0</v>
      </c>
      <c r="W4258" s="1">
        <v>43160</v>
      </c>
      <c r="X4258">
        <v>3</v>
      </c>
      <c r="Y4258">
        <v>2018</v>
      </c>
      <c r="Z4258" t="s">
        <v>8</v>
      </c>
      <c r="AA4258" t="s">
        <v>8</v>
      </c>
      <c r="AB4258" t="b">
        <v>0</v>
      </c>
      <c r="AC4258" t="b">
        <v>0</v>
      </c>
      <c r="AE4258" t="b">
        <v>1</v>
      </c>
      <c r="AF4258" t="b">
        <v>0</v>
      </c>
      <c r="AG4258" t="b">
        <v>0</v>
      </c>
      <c r="AH4258" t="s">
        <v>4808</v>
      </c>
      <c r="AI4258" t="b">
        <v>0</v>
      </c>
      <c r="AK4258" t="b">
        <v>0</v>
      </c>
      <c r="AL4258" s="1">
        <v>43311</v>
      </c>
      <c r="AM4258" t="s">
        <v>162</v>
      </c>
      <c r="AN4258" s="2">
        <v>44297.8278587963</v>
      </c>
      <c r="AP4258" s="2">
        <v>43836.762685185182</v>
      </c>
      <c r="AQ4258" s="1"/>
      <c r="AS4258" t="b">
        <v>0</v>
      </c>
      <c r="AV4258" t="s">
        <v>153</v>
      </c>
      <c r="BB4258" t="s">
        <v>10299</v>
      </c>
      <c r="BD4258" t="b">
        <v>1</v>
      </c>
      <c r="BH4258" t="s">
        <v>99</v>
      </c>
      <c r="BI4258" t="s">
        <v>150</v>
      </c>
      <c r="BK4258" t="s">
        <v>384</v>
      </c>
      <c r="BQ4258" t="s">
        <v>96</v>
      </c>
      <c r="BR4258" t="b">
        <v>0</v>
      </c>
      <c r="BT4258" t="b">
        <v>0</v>
      </c>
      <c r="BW4258" t="s">
        <v>103</v>
      </c>
      <c r="BX4258" t="b">
        <v>0</v>
      </c>
      <c r="BY4258" s="2">
        <v>44376.857569444444</v>
      </c>
      <c r="CB4258" t="b">
        <v>0</v>
      </c>
      <c r="CC4258" t="b">
        <v>1</v>
      </c>
      <c r="CF4258">
        <v>1074.5999999999999</v>
      </c>
      <c r="CH4258">
        <v>1074.5999999999999</v>
      </c>
      <c r="CI4258">
        <v>100</v>
      </c>
      <c r="CJ4258">
        <v>0</v>
      </c>
      <c r="CK4258">
        <f>YEAR(tbl_Opportunity[[#This Row],[Close Date]])</f>
        <v>2018</v>
      </c>
    </row>
    <row r="4259" spans="1:89">
      <c r="A4259" t="s">
        <v>7474</v>
      </c>
      <c r="B4259" t="b">
        <v>0</v>
      </c>
      <c r="D4259" t="b">
        <v>0</v>
      </c>
      <c r="E4259" t="s">
        <v>7440</v>
      </c>
      <c r="H4259" s="1">
        <v>43315</v>
      </c>
      <c r="I4259" t="b">
        <v>1</v>
      </c>
      <c r="L4259" t="s">
        <v>7475</v>
      </c>
      <c r="O4259" t="s">
        <v>99</v>
      </c>
      <c r="P4259" t="b">
        <v>0</v>
      </c>
      <c r="Q4259" s="2">
        <v>43311.802766203706</v>
      </c>
      <c r="R4259" s="1"/>
      <c r="S4259" t="b">
        <v>0</v>
      </c>
      <c r="U4259" s="1"/>
      <c r="V4259" t="b">
        <v>0</v>
      </c>
      <c r="W4259" s="1">
        <v>43160</v>
      </c>
      <c r="X4259">
        <v>3</v>
      </c>
      <c r="Y4259">
        <v>2018</v>
      </c>
      <c r="Z4259" t="s">
        <v>8</v>
      </c>
      <c r="AA4259" t="s">
        <v>8</v>
      </c>
      <c r="AB4259" t="b">
        <v>0</v>
      </c>
      <c r="AC4259" t="b">
        <v>0</v>
      </c>
      <c r="AE4259" t="b">
        <v>1</v>
      </c>
      <c r="AF4259" t="b">
        <v>0</v>
      </c>
      <c r="AG4259" t="b">
        <v>0</v>
      </c>
      <c r="AH4259" t="s">
        <v>4808</v>
      </c>
      <c r="AI4259" t="b">
        <v>0</v>
      </c>
      <c r="AK4259" t="b">
        <v>0</v>
      </c>
      <c r="AL4259" s="1">
        <v>43315</v>
      </c>
      <c r="AM4259" t="s">
        <v>99</v>
      </c>
      <c r="AN4259" s="2">
        <v>44175.894259259258</v>
      </c>
      <c r="AP4259" s="2">
        <v>43836.762685185182</v>
      </c>
      <c r="AQ4259" s="1"/>
      <c r="AS4259" t="b">
        <v>0</v>
      </c>
      <c r="AV4259" t="s">
        <v>176</v>
      </c>
      <c r="BB4259" t="s">
        <v>10300</v>
      </c>
      <c r="BD4259" t="b">
        <v>1</v>
      </c>
      <c r="BH4259" t="s">
        <v>99</v>
      </c>
      <c r="BI4259" t="s">
        <v>150</v>
      </c>
      <c r="BK4259" t="s">
        <v>384</v>
      </c>
      <c r="BQ4259" t="s">
        <v>96</v>
      </c>
      <c r="BR4259" t="b">
        <v>0</v>
      </c>
      <c r="BT4259" t="b">
        <v>0</v>
      </c>
      <c r="BW4259" t="s">
        <v>103</v>
      </c>
      <c r="BX4259" t="b">
        <v>0</v>
      </c>
      <c r="BY4259" s="2">
        <v>44376.857569444444</v>
      </c>
      <c r="CB4259" t="b">
        <v>0</v>
      </c>
      <c r="CC4259" t="b">
        <v>1</v>
      </c>
      <c r="CF4259">
        <v>179.1</v>
      </c>
      <c r="CH4259">
        <v>179.1</v>
      </c>
      <c r="CI4259">
        <v>100</v>
      </c>
      <c r="CJ4259">
        <v>0</v>
      </c>
      <c r="CK4259">
        <f>YEAR(tbl_Opportunity[[#This Row],[Close Date]])</f>
        <v>2018</v>
      </c>
    </row>
    <row r="4260" spans="1:89">
      <c r="A4260" t="s">
        <v>252</v>
      </c>
      <c r="B4260" t="b">
        <v>0</v>
      </c>
      <c r="D4260" t="b">
        <v>0</v>
      </c>
      <c r="H4260" s="1">
        <v>43676</v>
      </c>
      <c r="I4260" t="b">
        <v>1</v>
      </c>
      <c r="L4260" t="s">
        <v>10301</v>
      </c>
      <c r="O4260" t="s">
        <v>99</v>
      </c>
      <c r="P4260" t="b">
        <v>0</v>
      </c>
      <c r="Q4260" s="2">
        <v>43440.793402777781</v>
      </c>
      <c r="R4260" s="1"/>
      <c r="S4260" t="b">
        <v>0</v>
      </c>
      <c r="U4260" s="1"/>
      <c r="V4260" t="b">
        <v>0</v>
      </c>
      <c r="W4260" s="1">
        <v>43525</v>
      </c>
      <c r="X4260">
        <v>3</v>
      </c>
      <c r="Y4260">
        <v>2019</v>
      </c>
      <c r="Z4260" t="s">
        <v>8</v>
      </c>
      <c r="AA4260" t="s">
        <v>8</v>
      </c>
      <c r="AB4260" t="b">
        <v>0</v>
      </c>
      <c r="AC4260" t="b">
        <v>0</v>
      </c>
      <c r="AE4260" t="b">
        <v>1</v>
      </c>
      <c r="AF4260" t="b">
        <v>0</v>
      </c>
      <c r="AG4260" t="b">
        <v>0</v>
      </c>
      <c r="AH4260" t="s">
        <v>4808</v>
      </c>
      <c r="AI4260" t="b">
        <v>0</v>
      </c>
      <c r="AK4260" t="b">
        <v>0</v>
      </c>
      <c r="AL4260" s="1">
        <v>43693</v>
      </c>
      <c r="AM4260" t="s">
        <v>162</v>
      </c>
      <c r="AN4260" s="2">
        <v>44297.828460648147</v>
      </c>
      <c r="AP4260" s="2">
        <v>43836.762685185182</v>
      </c>
      <c r="AQ4260" s="1"/>
      <c r="AS4260" t="b">
        <v>0</v>
      </c>
      <c r="AV4260" t="s">
        <v>153</v>
      </c>
      <c r="BB4260" t="s">
        <v>10302</v>
      </c>
      <c r="BD4260" t="b">
        <v>1</v>
      </c>
      <c r="BH4260" t="s">
        <v>99</v>
      </c>
      <c r="BI4260" t="s">
        <v>150</v>
      </c>
      <c r="BK4260" t="s">
        <v>384</v>
      </c>
      <c r="BQ4260" t="s">
        <v>96</v>
      </c>
      <c r="BR4260" t="b">
        <v>0</v>
      </c>
      <c r="BT4260" t="b">
        <v>0</v>
      </c>
      <c r="BW4260" t="s">
        <v>103</v>
      </c>
      <c r="BX4260" t="b">
        <v>0</v>
      </c>
      <c r="BY4260" s="2">
        <v>44376.857569444444</v>
      </c>
      <c r="CB4260" t="b">
        <v>0</v>
      </c>
      <c r="CC4260" t="b">
        <v>1</v>
      </c>
      <c r="CF4260">
        <v>18525</v>
      </c>
      <c r="CH4260">
        <v>18525</v>
      </c>
      <c r="CI4260">
        <v>100</v>
      </c>
      <c r="CJ4260">
        <v>0</v>
      </c>
      <c r="CK4260">
        <f>YEAR(tbl_Opportunity[[#This Row],[Close Date]])</f>
        <v>2019</v>
      </c>
    </row>
    <row r="4261" spans="1:89">
      <c r="A4261" t="s">
        <v>10303</v>
      </c>
      <c r="B4261" t="b">
        <v>0</v>
      </c>
      <c r="D4261" t="b">
        <v>0</v>
      </c>
      <c r="E4261" t="s">
        <v>8759</v>
      </c>
      <c r="H4261" s="1">
        <v>43704</v>
      </c>
      <c r="I4261" t="b">
        <v>1</v>
      </c>
      <c r="L4261" t="s">
        <v>10304</v>
      </c>
      <c r="O4261" t="s">
        <v>142</v>
      </c>
      <c r="P4261" t="b">
        <v>0</v>
      </c>
      <c r="Q4261" s="2">
        <v>43581.617245370369</v>
      </c>
      <c r="R4261" s="1"/>
      <c r="S4261" t="b">
        <v>0</v>
      </c>
      <c r="U4261" s="1"/>
      <c r="V4261" t="b">
        <v>0</v>
      </c>
      <c r="W4261" s="1">
        <v>43525</v>
      </c>
      <c r="X4261">
        <v>3</v>
      </c>
      <c r="Y4261">
        <v>2019</v>
      </c>
      <c r="Z4261" t="s">
        <v>8</v>
      </c>
      <c r="AA4261" t="s">
        <v>8</v>
      </c>
      <c r="AB4261" t="b">
        <v>0</v>
      </c>
      <c r="AC4261" t="b">
        <v>0</v>
      </c>
      <c r="AE4261" t="b">
        <v>1</v>
      </c>
      <c r="AF4261" t="b">
        <v>0</v>
      </c>
      <c r="AG4261" t="b">
        <v>0</v>
      </c>
      <c r="AH4261" t="s">
        <v>4808</v>
      </c>
      <c r="AI4261" t="b">
        <v>0</v>
      </c>
      <c r="AK4261" t="b">
        <v>0</v>
      </c>
      <c r="AL4261" s="1">
        <v>43707</v>
      </c>
      <c r="AM4261" t="s">
        <v>162</v>
      </c>
      <c r="AN4261" s="2">
        <v>44297.828460648147</v>
      </c>
      <c r="AP4261" s="2">
        <v>43836.762685185182</v>
      </c>
      <c r="AQ4261" s="1"/>
      <c r="AS4261" t="b">
        <v>0</v>
      </c>
      <c r="AV4261" t="s">
        <v>153</v>
      </c>
      <c r="BB4261" t="s">
        <v>10305</v>
      </c>
      <c r="BD4261" t="b">
        <v>1</v>
      </c>
      <c r="BH4261" t="s">
        <v>142</v>
      </c>
      <c r="BI4261" t="s">
        <v>150</v>
      </c>
      <c r="BJ4261" t="s">
        <v>384</v>
      </c>
      <c r="BK4261" t="s">
        <v>384</v>
      </c>
      <c r="BQ4261" t="s">
        <v>96</v>
      </c>
      <c r="BR4261" t="b">
        <v>0</v>
      </c>
      <c r="BT4261" t="b">
        <v>0</v>
      </c>
      <c r="BW4261" t="s">
        <v>103</v>
      </c>
      <c r="BX4261" t="b">
        <v>0</v>
      </c>
      <c r="BY4261" s="2">
        <v>44376.857569444444</v>
      </c>
      <c r="CB4261" t="b">
        <v>0</v>
      </c>
      <c r="CC4261" t="b">
        <v>1</v>
      </c>
      <c r="CF4261">
        <v>71376.03</v>
      </c>
      <c r="CH4261">
        <v>71376.03</v>
      </c>
      <c r="CI4261">
        <v>100</v>
      </c>
      <c r="CJ4261">
        <v>0</v>
      </c>
      <c r="CK4261">
        <f>YEAR(tbl_Opportunity[[#This Row],[Close Date]])</f>
        <v>2019</v>
      </c>
    </row>
    <row r="4262" spans="1:89">
      <c r="A4262" t="s">
        <v>3738</v>
      </c>
      <c r="B4262" t="b">
        <v>0</v>
      </c>
      <c r="D4262" t="b">
        <v>0</v>
      </c>
      <c r="H4262" s="1">
        <v>43727</v>
      </c>
      <c r="I4262" t="b">
        <v>1</v>
      </c>
      <c r="L4262" t="s">
        <v>10306</v>
      </c>
      <c r="O4262" t="s">
        <v>99</v>
      </c>
      <c r="P4262" t="b">
        <v>0</v>
      </c>
      <c r="Q4262" s="2">
        <v>43607.580752314818</v>
      </c>
      <c r="R4262" s="1"/>
      <c r="S4262" t="b">
        <v>0</v>
      </c>
      <c r="U4262" s="1"/>
      <c r="V4262" t="b">
        <v>0</v>
      </c>
      <c r="W4262" s="1">
        <v>43525</v>
      </c>
      <c r="X4262">
        <v>3</v>
      </c>
      <c r="Y4262">
        <v>2019</v>
      </c>
      <c r="Z4262" t="s">
        <v>8</v>
      </c>
      <c r="AA4262" t="s">
        <v>8</v>
      </c>
      <c r="AB4262" t="b">
        <v>0</v>
      </c>
      <c r="AC4262" t="b">
        <v>0</v>
      </c>
      <c r="AE4262" t="b">
        <v>1</v>
      </c>
      <c r="AF4262" t="b">
        <v>0</v>
      </c>
      <c r="AG4262" t="b">
        <v>0</v>
      </c>
      <c r="AH4262" t="s">
        <v>4812</v>
      </c>
      <c r="AI4262" t="b">
        <v>0</v>
      </c>
      <c r="AK4262" t="b">
        <v>0</v>
      </c>
      <c r="AL4262" s="1">
        <v>43726</v>
      </c>
      <c r="AM4262" t="s">
        <v>162</v>
      </c>
      <c r="AN4262" s="2">
        <v>44297.828460648147</v>
      </c>
      <c r="AP4262" s="2">
        <v>43836.762685185182</v>
      </c>
      <c r="AQ4262" s="1"/>
      <c r="AS4262" t="b">
        <v>0</v>
      </c>
      <c r="AV4262" t="s">
        <v>153</v>
      </c>
      <c r="BB4262" t="s">
        <v>10307</v>
      </c>
      <c r="BD4262" t="b">
        <v>1</v>
      </c>
      <c r="BH4262" t="s">
        <v>99</v>
      </c>
      <c r="BI4262" t="s">
        <v>150</v>
      </c>
      <c r="BJ4262" t="s">
        <v>384</v>
      </c>
      <c r="BK4262" t="s">
        <v>384</v>
      </c>
      <c r="BQ4262" t="s">
        <v>96</v>
      </c>
      <c r="BR4262" t="b">
        <v>0</v>
      </c>
      <c r="BT4262" t="b">
        <v>0</v>
      </c>
      <c r="BW4262" t="s">
        <v>103</v>
      </c>
      <c r="BX4262" t="b">
        <v>0</v>
      </c>
      <c r="BY4262" s="2">
        <v>44376.857569444444</v>
      </c>
      <c r="CB4262" t="b">
        <v>0</v>
      </c>
      <c r="CC4262" t="b">
        <v>1</v>
      </c>
      <c r="CF4262">
        <v>6500</v>
      </c>
      <c r="CH4262">
        <v>6500</v>
      </c>
      <c r="CI4262">
        <v>100</v>
      </c>
      <c r="CJ4262">
        <v>0</v>
      </c>
      <c r="CK4262">
        <f>YEAR(tbl_Opportunity[[#This Row],[Close Date]])</f>
        <v>2019</v>
      </c>
    </row>
    <row r="4263" spans="1:89">
      <c r="A4263" t="s">
        <v>7229</v>
      </c>
      <c r="B4263" t="b">
        <v>0</v>
      </c>
      <c r="D4263" t="b">
        <v>0</v>
      </c>
      <c r="H4263" s="1">
        <v>43647</v>
      </c>
      <c r="I4263" t="b">
        <v>1</v>
      </c>
      <c r="O4263" t="s">
        <v>99</v>
      </c>
      <c r="P4263" t="b">
        <v>0</v>
      </c>
      <c r="Q4263" s="2">
        <v>43641.714826388888</v>
      </c>
      <c r="R4263" s="1"/>
      <c r="S4263" t="b">
        <v>0</v>
      </c>
      <c r="U4263" s="1"/>
      <c r="V4263" t="b">
        <v>0</v>
      </c>
      <c r="W4263" s="1">
        <v>43525</v>
      </c>
      <c r="X4263">
        <v>3</v>
      </c>
      <c r="Y4263">
        <v>2019</v>
      </c>
      <c r="Z4263" t="s">
        <v>8</v>
      </c>
      <c r="AA4263" t="s">
        <v>8</v>
      </c>
      <c r="AB4263" t="b">
        <v>0</v>
      </c>
      <c r="AC4263" t="b">
        <v>0</v>
      </c>
      <c r="AE4263" t="b">
        <v>1</v>
      </c>
      <c r="AF4263" t="b">
        <v>0</v>
      </c>
      <c r="AG4263" t="b">
        <v>0</v>
      </c>
      <c r="AH4263" t="s">
        <v>4808</v>
      </c>
      <c r="AI4263" t="b">
        <v>0</v>
      </c>
      <c r="AK4263" t="b">
        <v>0</v>
      </c>
      <c r="AL4263" s="1">
        <v>43647</v>
      </c>
      <c r="AM4263" t="s">
        <v>162</v>
      </c>
      <c r="AN4263" s="2">
        <v>44297.838888888888</v>
      </c>
      <c r="AP4263" s="2">
        <v>43836.762685185182</v>
      </c>
      <c r="AQ4263" s="1"/>
      <c r="AS4263" t="b">
        <v>0</v>
      </c>
      <c r="AV4263" t="s">
        <v>213</v>
      </c>
      <c r="BB4263" t="s">
        <v>10308</v>
      </c>
      <c r="BD4263" t="b">
        <v>1</v>
      </c>
      <c r="BH4263" t="s">
        <v>99</v>
      </c>
      <c r="BI4263" t="s">
        <v>150</v>
      </c>
      <c r="BK4263" t="s">
        <v>384</v>
      </c>
      <c r="BQ4263" t="s">
        <v>96</v>
      </c>
      <c r="BR4263" t="b">
        <v>0</v>
      </c>
      <c r="BT4263" t="b">
        <v>0</v>
      </c>
      <c r="BW4263" t="s">
        <v>103</v>
      </c>
      <c r="BX4263" t="b">
        <v>0</v>
      </c>
      <c r="BY4263" s="2">
        <v>44376.857569444444</v>
      </c>
      <c r="CB4263" t="b">
        <v>0</v>
      </c>
      <c r="CC4263" t="b">
        <v>1</v>
      </c>
      <c r="CF4263">
        <v>390</v>
      </c>
      <c r="CH4263">
        <v>390</v>
      </c>
      <c r="CI4263">
        <v>100</v>
      </c>
      <c r="CJ4263">
        <v>0</v>
      </c>
      <c r="CK4263">
        <f>YEAR(tbl_Opportunity[[#This Row],[Close Date]])</f>
        <v>2019</v>
      </c>
    </row>
    <row r="4264" spans="1:89">
      <c r="A4264" t="s">
        <v>4031</v>
      </c>
      <c r="B4264" t="b">
        <v>0</v>
      </c>
      <c r="D4264" t="b">
        <v>0</v>
      </c>
      <c r="E4264" t="s">
        <v>7657</v>
      </c>
      <c r="H4264" s="1">
        <v>43658</v>
      </c>
      <c r="I4264" t="b">
        <v>1</v>
      </c>
      <c r="O4264" t="s">
        <v>99</v>
      </c>
      <c r="P4264" t="b">
        <v>0</v>
      </c>
      <c r="Q4264" s="2">
        <v>43664.022592592592</v>
      </c>
      <c r="R4264" s="1"/>
      <c r="S4264" t="b">
        <v>0</v>
      </c>
      <c r="U4264" s="1"/>
      <c r="V4264" t="b">
        <v>0</v>
      </c>
      <c r="W4264" s="1">
        <v>43525</v>
      </c>
      <c r="X4264">
        <v>3</v>
      </c>
      <c r="Y4264">
        <v>2019</v>
      </c>
      <c r="Z4264" t="s">
        <v>8</v>
      </c>
      <c r="AA4264" t="s">
        <v>8</v>
      </c>
      <c r="AB4264" t="b">
        <v>0</v>
      </c>
      <c r="AC4264" t="b">
        <v>0</v>
      </c>
      <c r="AE4264" t="b">
        <v>1</v>
      </c>
      <c r="AF4264" t="b">
        <v>0</v>
      </c>
      <c r="AG4264" t="b">
        <v>0</v>
      </c>
      <c r="AH4264" t="s">
        <v>4812</v>
      </c>
      <c r="AI4264" t="b">
        <v>0</v>
      </c>
      <c r="AK4264" t="b">
        <v>0</v>
      </c>
      <c r="AL4264" s="1"/>
      <c r="AM4264" t="s">
        <v>162</v>
      </c>
      <c r="AN4264" s="2">
        <v>44297.838888888888</v>
      </c>
      <c r="AP4264" s="2">
        <v>43836.76290509259</v>
      </c>
      <c r="AQ4264" s="1"/>
      <c r="AS4264" t="b">
        <v>0</v>
      </c>
      <c r="AV4264" t="s">
        <v>213</v>
      </c>
      <c r="BB4264" t="s">
        <v>10309</v>
      </c>
      <c r="BD4264" t="b">
        <v>1</v>
      </c>
      <c r="BH4264" t="s">
        <v>99</v>
      </c>
      <c r="BI4264" t="s">
        <v>150</v>
      </c>
      <c r="BJ4264" t="s">
        <v>384</v>
      </c>
      <c r="BK4264" t="s">
        <v>384</v>
      </c>
      <c r="BQ4264" t="s">
        <v>96</v>
      </c>
      <c r="BR4264" t="b">
        <v>0</v>
      </c>
      <c r="BT4264" t="b">
        <v>0</v>
      </c>
      <c r="BW4264" t="s">
        <v>103</v>
      </c>
      <c r="BX4264" t="b">
        <v>0</v>
      </c>
      <c r="BY4264" s="2">
        <v>44376.857569444444</v>
      </c>
      <c r="CB4264" t="b">
        <v>0</v>
      </c>
      <c r="CC4264" t="b">
        <v>1</v>
      </c>
      <c r="CF4264">
        <v>39819.599999999999</v>
      </c>
      <c r="CH4264">
        <v>39819.599999999999</v>
      </c>
      <c r="CI4264">
        <v>100</v>
      </c>
      <c r="CJ4264">
        <v>0</v>
      </c>
      <c r="CK4264">
        <f>YEAR(tbl_Opportunity[[#This Row],[Close Date]])</f>
        <v>2019</v>
      </c>
    </row>
    <row r="4265" spans="1:89">
      <c r="A4265" t="s">
        <v>7474</v>
      </c>
      <c r="B4265" t="b">
        <v>0</v>
      </c>
      <c r="D4265" t="b">
        <v>0</v>
      </c>
      <c r="E4265" t="s">
        <v>3054</v>
      </c>
      <c r="H4265" s="1">
        <v>43668</v>
      </c>
      <c r="I4265" t="b">
        <v>1</v>
      </c>
      <c r="L4265" t="s">
        <v>7475</v>
      </c>
      <c r="O4265" t="s">
        <v>99</v>
      </c>
      <c r="P4265" t="b">
        <v>0</v>
      </c>
      <c r="Q4265" s="2">
        <v>43668.794618055559</v>
      </c>
      <c r="R4265" s="1"/>
      <c r="S4265" t="b">
        <v>0</v>
      </c>
      <c r="U4265" s="1"/>
      <c r="V4265" t="b">
        <v>0</v>
      </c>
      <c r="W4265" s="1">
        <v>43525</v>
      </c>
      <c r="X4265">
        <v>3</v>
      </c>
      <c r="Y4265">
        <v>2019</v>
      </c>
      <c r="Z4265" t="s">
        <v>8</v>
      </c>
      <c r="AA4265" t="s">
        <v>8</v>
      </c>
      <c r="AB4265" t="b">
        <v>0</v>
      </c>
      <c r="AC4265" t="b">
        <v>0</v>
      </c>
      <c r="AE4265" t="b">
        <v>1</v>
      </c>
      <c r="AF4265" t="b">
        <v>0</v>
      </c>
      <c r="AG4265" t="b">
        <v>0</v>
      </c>
      <c r="AH4265" t="s">
        <v>4808</v>
      </c>
      <c r="AI4265" t="b">
        <v>0</v>
      </c>
      <c r="AK4265" t="b">
        <v>0</v>
      </c>
      <c r="AL4265" s="1">
        <v>43670</v>
      </c>
      <c r="AM4265" t="s">
        <v>162</v>
      </c>
      <c r="AN4265" s="2">
        <v>44297.828460648147</v>
      </c>
      <c r="AP4265" s="2">
        <v>43836.762685185182</v>
      </c>
      <c r="AQ4265" s="1"/>
      <c r="AS4265" t="b">
        <v>0</v>
      </c>
      <c r="AV4265" t="s">
        <v>153</v>
      </c>
      <c r="BB4265" t="s">
        <v>10310</v>
      </c>
      <c r="BD4265" t="b">
        <v>1</v>
      </c>
      <c r="BH4265" t="s">
        <v>99</v>
      </c>
      <c r="BI4265" t="s">
        <v>150</v>
      </c>
      <c r="BK4265" t="s">
        <v>384</v>
      </c>
      <c r="BQ4265" t="s">
        <v>96</v>
      </c>
      <c r="BR4265" t="b">
        <v>0</v>
      </c>
      <c r="BT4265" t="b">
        <v>0</v>
      </c>
      <c r="BW4265" t="s">
        <v>103</v>
      </c>
      <c r="BX4265" t="b">
        <v>0</v>
      </c>
      <c r="BY4265" s="2">
        <v>44376.857569444444</v>
      </c>
      <c r="CB4265" t="b">
        <v>0</v>
      </c>
      <c r="CC4265" t="b">
        <v>1</v>
      </c>
      <c r="CF4265">
        <v>179.1</v>
      </c>
      <c r="CH4265">
        <v>179.1</v>
      </c>
      <c r="CI4265">
        <v>100</v>
      </c>
      <c r="CJ4265">
        <v>0</v>
      </c>
      <c r="CK4265">
        <f>YEAR(tbl_Opportunity[[#This Row],[Close Date]])</f>
        <v>2019</v>
      </c>
    </row>
    <row r="4266" spans="1:89">
      <c r="A4266" t="s">
        <v>5691</v>
      </c>
      <c r="B4266" t="b">
        <v>0</v>
      </c>
      <c r="D4266" t="b">
        <v>0</v>
      </c>
      <c r="H4266" s="1">
        <v>43696</v>
      </c>
      <c r="I4266" t="b">
        <v>1</v>
      </c>
      <c r="L4266" t="s">
        <v>10001</v>
      </c>
      <c r="O4266" t="s">
        <v>99</v>
      </c>
      <c r="P4266" t="b">
        <v>0</v>
      </c>
      <c r="Q4266" s="2">
        <v>43679.628923611112</v>
      </c>
      <c r="R4266" s="1"/>
      <c r="S4266" t="b">
        <v>0</v>
      </c>
      <c r="U4266" s="1"/>
      <c r="V4266" t="b">
        <v>0</v>
      </c>
      <c r="W4266" s="1">
        <v>43525</v>
      </c>
      <c r="X4266">
        <v>3</v>
      </c>
      <c r="Y4266">
        <v>2019</v>
      </c>
      <c r="Z4266" t="s">
        <v>8</v>
      </c>
      <c r="AA4266" t="s">
        <v>8</v>
      </c>
      <c r="AB4266" t="b">
        <v>0</v>
      </c>
      <c r="AC4266" t="b">
        <v>0</v>
      </c>
      <c r="AE4266" t="b">
        <v>1</v>
      </c>
      <c r="AF4266" t="b">
        <v>0</v>
      </c>
      <c r="AG4266" t="b">
        <v>0</v>
      </c>
      <c r="AH4266" t="s">
        <v>4808</v>
      </c>
      <c r="AI4266" t="b">
        <v>0</v>
      </c>
      <c r="AK4266" t="b">
        <v>0</v>
      </c>
      <c r="AL4266" s="1">
        <v>43714</v>
      </c>
      <c r="AM4266" t="s">
        <v>162</v>
      </c>
      <c r="AN4266" s="2">
        <v>44297.8278587963</v>
      </c>
      <c r="AP4266" s="2">
        <v>43836.762685185182</v>
      </c>
      <c r="AQ4266" s="1"/>
      <c r="AS4266" t="b">
        <v>0</v>
      </c>
      <c r="AV4266" t="s">
        <v>153</v>
      </c>
      <c r="BB4266" t="s">
        <v>10311</v>
      </c>
      <c r="BD4266" t="b">
        <v>1</v>
      </c>
      <c r="BH4266" t="s">
        <v>142</v>
      </c>
      <c r="BI4266" t="s">
        <v>150</v>
      </c>
      <c r="BJ4266" t="s">
        <v>384</v>
      </c>
      <c r="BK4266" t="s">
        <v>384</v>
      </c>
      <c r="BQ4266" t="s">
        <v>96</v>
      </c>
      <c r="BR4266" t="b">
        <v>0</v>
      </c>
      <c r="BT4266" t="b">
        <v>0</v>
      </c>
      <c r="BW4266" t="s">
        <v>103</v>
      </c>
      <c r="BX4266" t="b">
        <v>0</v>
      </c>
      <c r="BY4266" s="2">
        <v>44376.857569444444</v>
      </c>
      <c r="CB4266" t="b">
        <v>0</v>
      </c>
      <c r="CC4266" t="b">
        <v>1</v>
      </c>
      <c r="CF4266">
        <v>65000</v>
      </c>
      <c r="CH4266">
        <v>65000</v>
      </c>
      <c r="CI4266">
        <v>100</v>
      </c>
      <c r="CJ4266">
        <v>0</v>
      </c>
      <c r="CK4266">
        <f>YEAR(tbl_Opportunity[[#This Row],[Close Date]])</f>
        <v>2019</v>
      </c>
    </row>
    <row r="4267" spans="1:89">
      <c r="A4267" t="s">
        <v>10086</v>
      </c>
      <c r="B4267" t="b">
        <v>0</v>
      </c>
      <c r="D4267" t="b">
        <v>0</v>
      </c>
      <c r="E4267" t="s">
        <v>3681</v>
      </c>
      <c r="H4267" s="1">
        <v>43693</v>
      </c>
      <c r="I4267" t="b">
        <v>1</v>
      </c>
      <c r="L4267" t="s">
        <v>10087</v>
      </c>
      <c r="O4267" t="s">
        <v>99</v>
      </c>
      <c r="P4267" t="b">
        <v>0</v>
      </c>
      <c r="Q4267" s="2">
        <v>43679.839756944442</v>
      </c>
      <c r="R4267" s="1"/>
      <c r="S4267" t="b">
        <v>0</v>
      </c>
      <c r="U4267" s="1"/>
      <c r="V4267" t="b">
        <v>0</v>
      </c>
      <c r="W4267" s="1">
        <v>43525</v>
      </c>
      <c r="X4267">
        <v>3</v>
      </c>
      <c r="Y4267">
        <v>2019</v>
      </c>
      <c r="Z4267" t="s">
        <v>8</v>
      </c>
      <c r="AA4267" t="s">
        <v>8</v>
      </c>
      <c r="AB4267" t="b">
        <v>0</v>
      </c>
      <c r="AC4267" t="b">
        <v>0</v>
      </c>
      <c r="AE4267" t="b">
        <v>1</v>
      </c>
      <c r="AF4267" t="b">
        <v>0</v>
      </c>
      <c r="AG4267" t="b">
        <v>0</v>
      </c>
      <c r="AH4267" t="s">
        <v>4808</v>
      </c>
      <c r="AI4267" t="b">
        <v>0</v>
      </c>
      <c r="AK4267" t="b">
        <v>0</v>
      </c>
      <c r="AL4267" s="1">
        <v>43693</v>
      </c>
      <c r="AM4267" t="s">
        <v>162</v>
      </c>
      <c r="AN4267" s="2">
        <v>44297.828460648147</v>
      </c>
      <c r="AP4267" s="2">
        <v>43836.762685185182</v>
      </c>
      <c r="AQ4267" s="1"/>
      <c r="AS4267" t="b">
        <v>0</v>
      </c>
      <c r="AV4267" t="s">
        <v>153</v>
      </c>
      <c r="BB4267" t="s">
        <v>10312</v>
      </c>
      <c r="BD4267" t="b">
        <v>1</v>
      </c>
      <c r="BH4267" t="s">
        <v>99</v>
      </c>
      <c r="BI4267" t="s">
        <v>150</v>
      </c>
      <c r="BK4267" t="s">
        <v>384</v>
      </c>
      <c r="BQ4267" t="s">
        <v>96</v>
      </c>
      <c r="BR4267" t="b">
        <v>0</v>
      </c>
      <c r="BT4267" t="b">
        <v>0</v>
      </c>
      <c r="BW4267" t="s">
        <v>103</v>
      </c>
      <c r="BX4267" t="b">
        <v>0</v>
      </c>
      <c r="BY4267" s="2">
        <v>44376.857569444444</v>
      </c>
      <c r="CB4267" t="b">
        <v>0</v>
      </c>
      <c r="CC4267" t="b">
        <v>1</v>
      </c>
      <c r="CF4267">
        <v>199</v>
      </c>
      <c r="CH4267">
        <v>199</v>
      </c>
      <c r="CI4267">
        <v>100</v>
      </c>
      <c r="CJ4267">
        <v>0</v>
      </c>
      <c r="CK4267">
        <f>YEAR(tbl_Opportunity[[#This Row],[Close Date]])</f>
        <v>2019</v>
      </c>
    </row>
    <row r="4268" spans="1:89">
      <c r="A4268" t="s">
        <v>5696</v>
      </c>
      <c r="B4268" t="b">
        <v>0</v>
      </c>
      <c r="D4268" t="b">
        <v>0</v>
      </c>
      <c r="H4268" s="1">
        <v>43714</v>
      </c>
      <c r="I4268" t="b">
        <v>1</v>
      </c>
      <c r="L4268" t="s">
        <v>5697</v>
      </c>
      <c r="O4268" t="s">
        <v>99</v>
      </c>
      <c r="P4268" t="b">
        <v>0</v>
      </c>
      <c r="Q4268" s="2">
        <v>43712.872523148151</v>
      </c>
      <c r="R4268" s="1"/>
      <c r="S4268" t="b">
        <v>0</v>
      </c>
      <c r="U4268" s="1"/>
      <c r="V4268" t="b">
        <v>0</v>
      </c>
      <c r="W4268" s="1">
        <v>43525</v>
      </c>
      <c r="X4268">
        <v>3</v>
      </c>
      <c r="Y4268">
        <v>2019</v>
      </c>
      <c r="Z4268" t="s">
        <v>8</v>
      </c>
      <c r="AA4268" t="s">
        <v>8</v>
      </c>
      <c r="AB4268" t="b">
        <v>0</v>
      </c>
      <c r="AC4268" t="b">
        <v>0</v>
      </c>
      <c r="AE4268" t="b">
        <v>1</v>
      </c>
      <c r="AF4268" t="b">
        <v>0</v>
      </c>
      <c r="AG4268" t="b">
        <v>0</v>
      </c>
      <c r="AH4268" t="s">
        <v>4808</v>
      </c>
      <c r="AI4268" t="b">
        <v>0</v>
      </c>
      <c r="AK4268" t="b">
        <v>0</v>
      </c>
      <c r="AL4268" s="1">
        <v>43718</v>
      </c>
      <c r="AM4268" t="s">
        <v>162</v>
      </c>
      <c r="AN4268" s="2">
        <v>44297.8278587963</v>
      </c>
      <c r="AP4268" s="2">
        <v>43836.762685185182</v>
      </c>
      <c r="AQ4268" s="1"/>
      <c r="AS4268" t="b">
        <v>0</v>
      </c>
      <c r="AV4268" t="s">
        <v>153</v>
      </c>
      <c r="BB4268" t="s">
        <v>10313</v>
      </c>
      <c r="BD4268" t="b">
        <v>1</v>
      </c>
      <c r="BH4268" t="s">
        <v>99</v>
      </c>
      <c r="BI4268" t="s">
        <v>150</v>
      </c>
      <c r="BK4268" t="s">
        <v>384</v>
      </c>
      <c r="BQ4268" t="s">
        <v>96</v>
      </c>
      <c r="BR4268" t="b">
        <v>0</v>
      </c>
      <c r="BT4268" t="b">
        <v>0</v>
      </c>
      <c r="BW4268" t="s">
        <v>103</v>
      </c>
      <c r="BX4268" t="b">
        <v>0</v>
      </c>
      <c r="BY4268" s="2">
        <v>44376.857569444444</v>
      </c>
      <c r="CB4268" t="b">
        <v>0</v>
      </c>
      <c r="CC4268" t="b">
        <v>1</v>
      </c>
      <c r="CF4268">
        <v>238</v>
      </c>
      <c r="CH4268">
        <v>238</v>
      </c>
      <c r="CI4268">
        <v>100</v>
      </c>
      <c r="CJ4268">
        <v>0</v>
      </c>
      <c r="CK4268">
        <f>YEAR(tbl_Opportunity[[#This Row],[Close Date]])</f>
        <v>2019</v>
      </c>
    </row>
    <row r="4269" spans="1:89">
      <c r="A4269" t="s">
        <v>7822</v>
      </c>
      <c r="B4269" t="b">
        <v>0</v>
      </c>
      <c r="D4269" t="b">
        <v>0</v>
      </c>
      <c r="H4269" s="1">
        <v>43734</v>
      </c>
      <c r="I4269" t="b">
        <v>1</v>
      </c>
      <c r="O4269" t="s">
        <v>99</v>
      </c>
      <c r="P4269" t="b">
        <v>0</v>
      </c>
      <c r="Q4269" s="2">
        <v>43734.621307870373</v>
      </c>
      <c r="R4269" s="1"/>
      <c r="S4269" t="b">
        <v>0</v>
      </c>
      <c r="U4269" s="1"/>
      <c r="V4269" t="b">
        <v>0</v>
      </c>
      <c r="W4269" s="1">
        <v>43525</v>
      </c>
      <c r="X4269">
        <v>3</v>
      </c>
      <c r="Y4269">
        <v>2019</v>
      </c>
      <c r="Z4269" t="s">
        <v>8</v>
      </c>
      <c r="AA4269" t="s">
        <v>8</v>
      </c>
      <c r="AB4269" t="b">
        <v>0</v>
      </c>
      <c r="AC4269" t="b">
        <v>0</v>
      </c>
      <c r="AE4269" t="b">
        <v>1</v>
      </c>
      <c r="AF4269" t="b">
        <v>0</v>
      </c>
      <c r="AG4269" t="b">
        <v>0</v>
      </c>
      <c r="AH4269" t="s">
        <v>1016</v>
      </c>
      <c r="AI4269" t="b">
        <v>0</v>
      </c>
      <c r="AK4269" t="b">
        <v>0</v>
      </c>
      <c r="AL4269" s="1"/>
      <c r="AM4269" t="s">
        <v>162</v>
      </c>
      <c r="AN4269" s="2">
        <v>44297.838888888888</v>
      </c>
      <c r="AP4269" s="2">
        <v>43836.76290509259</v>
      </c>
      <c r="AQ4269" s="1"/>
      <c r="AS4269" t="b">
        <v>0</v>
      </c>
      <c r="AV4269" t="s">
        <v>213</v>
      </c>
      <c r="BB4269" t="s">
        <v>10314</v>
      </c>
      <c r="BD4269" t="b">
        <v>1</v>
      </c>
      <c r="BH4269" t="s">
        <v>114</v>
      </c>
      <c r="BI4269" t="s">
        <v>155</v>
      </c>
      <c r="BJ4269" t="s">
        <v>2848</v>
      </c>
      <c r="BK4269" t="s">
        <v>384</v>
      </c>
      <c r="BQ4269" t="s">
        <v>96</v>
      </c>
      <c r="BR4269" t="b">
        <v>0</v>
      </c>
      <c r="BT4269" t="b">
        <v>0</v>
      </c>
      <c r="BW4269" t="s">
        <v>103</v>
      </c>
      <c r="BX4269" t="b">
        <v>0</v>
      </c>
      <c r="BY4269" s="2">
        <v>44376.857569444444</v>
      </c>
      <c r="CB4269" t="b">
        <v>0</v>
      </c>
      <c r="CC4269" t="b">
        <v>1</v>
      </c>
      <c r="CF4269">
        <v>1344</v>
      </c>
      <c r="CH4269">
        <v>1344</v>
      </c>
      <c r="CI4269">
        <v>100</v>
      </c>
      <c r="CJ4269">
        <v>0</v>
      </c>
      <c r="CK4269">
        <f>YEAR(tbl_Opportunity[[#This Row],[Close Date]])</f>
        <v>2019</v>
      </c>
    </row>
    <row r="4270" spans="1:89">
      <c r="A4270" t="s">
        <v>3702</v>
      </c>
      <c r="B4270" t="b">
        <v>0</v>
      </c>
      <c r="D4270" t="b">
        <v>0</v>
      </c>
      <c r="H4270" s="1">
        <v>44036</v>
      </c>
      <c r="I4270" t="b">
        <v>1</v>
      </c>
      <c r="O4270" t="s">
        <v>142</v>
      </c>
      <c r="P4270" t="b">
        <v>0</v>
      </c>
      <c r="Q4270" s="2">
        <v>43572.887662037036</v>
      </c>
      <c r="R4270" s="1"/>
      <c r="S4270" t="b">
        <v>0</v>
      </c>
      <c r="U4270" s="1"/>
      <c r="V4270" t="b">
        <v>0</v>
      </c>
      <c r="W4270" s="1">
        <v>43891</v>
      </c>
      <c r="X4270">
        <v>3</v>
      </c>
      <c r="Y4270">
        <v>2020</v>
      </c>
      <c r="Z4270" t="s">
        <v>8</v>
      </c>
      <c r="AA4270" t="s">
        <v>8</v>
      </c>
      <c r="AB4270" t="b">
        <v>0</v>
      </c>
      <c r="AC4270" t="b">
        <v>0</v>
      </c>
      <c r="AE4270" t="b">
        <v>1</v>
      </c>
      <c r="AF4270" t="b">
        <v>0</v>
      </c>
      <c r="AG4270" t="b">
        <v>0</v>
      </c>
      <c r="AH4270" t="s">
        <v>4808</v>
      </c>
      <c r="AI4270" t="b">
        <v>0</v>
      </c>
      <c r="AK4270" t="b">
        <v>0</v>
      </c>
      <c r="AL4270" s="1">
        <v>44036</v>
      </c>
      <c r="AM4270" t="s">
        <v>162</v>
      </c>
      <c r="AN4270" s="2">
        <v>44297.838888888888</v>
      </c>
      <c r="AP4270" s="2">
        <v>44036.532638888886</v>
      </c>
      <c r="AQ4270" s="1"/>
      <c r="AS4270" t="b">
        <v>0</v>
      </c>
      <c r="AV4270" t="s">
        <v>213</v>
      </c>
      <c r="BB4270" t="s">
        <v>10315</v>
      </c>
      <c r="BD4270" t="b">
        <v>1</v>
      </c>
      <c r="BH4270" t="s">
        <v>142</v>
      </c>
      <c r="BI4270" t="s">
        <v>150</v>
      </c>
      <c r="BJ4270" t="s">
        <v>384</v>
      </c>
      <c r="BK4270" t="s">
        <v>384</v>
      </c>
      <c r="BQ4270" t="s">
        <v>96</v>
      </c>
      <c r="BR4270" t="b">
        <v>0</v>
      </c>
      <c r="BT4270" t="b">
        <v>0</v>
      </c>
      <c r="BW4270" t="s">
        <v>103</v>
      </c>
      <c r="BX4270" t="b">
        <v>0</v>
      </c>
      <c r="BY4270" s="2">
        <v>44376.857569444444</v>
      </c>
      <c r="CB4270" t="b">
        <v>0</v>
      </c>
      <c r="CC4270" t="b">
        <v>1</v>
      </c>
      <c r="CF4270">
        <v>49920</v>
      </c>
      <c r="CH4270">
        <v>49920</v>
      </c>
      <c r="CI4270">
        <v>100</v>
      </c>
      <c r="CJ4270">
        <v>0</v>
      </c>
      <c r="CK4270">
        <f>YEAR(tbl_Opportunity[[#This Row],[Close Date]])</f>
        <v>2020</v>
      </c>
    </row>
    <row r="4271" spans="1:89">
      <c r="A4271" t="s">
        <v>5483</v>
      </c>
      <c r="B4271" t="b">
        <v>0</v>
      </c>
      <c r="D4271" t="b">
        <v>0</v>
      </c>
      <c r="E4271" t="s">
        <v>3744</v>
      </c>
      <c r="H4271" s="1">
        <v>43332</v>
      </c>
      <c r="I4271" t="b">
        <v>1</v>
      </c>
      <c r="L4271" t="s">
        <v>2585</v>
      </c>
      <c r="O4271" t="s">
        <v>99</v>
      </c>
      <c r="P4271" t="b">
        <v>0</v>
      </c>
      <c r="Q4271" s="2">
        <v>43235.809502314813</v>
      </c>
      <c r="R4271" s="1"/>
      <c r="S4271" t="b">
        <v>0</v>
      </c>
      <c r="U4271" s="1"/>
      <c r="V4271" t="b">
        <v>0</v>
      </c>
      <c r="W4271" s="1">
        <v>43160</v>
      </c>
      <c r="X4271">
        <v>3</v>
      </c>
      <c r="Y4271">
        <v>2018</v>
      </c>
      <c r="Z4271" t="s">
        <v>8</v>
      </c>
      <c r="AA4271" t="s">
        <v>8</v>
      </c>
      <c r="AB4271" t="b">
        <v>0</v>
      </c>
      <c r="AC4271" t="b">
        <v>0</v>
      </c>
      <c r="AE4271" t="b">
        <v>1</v>
      </c>
      <c r="AF4271" t="b">
        <v>0</v>
      </c>
      <c r="AG4271" t="b">
        <v>0</v>
      </c>
      <c r="AH4271" t="s">
        <v>4812</v>
      </c>
      <c r="AI4271" t="b">
        <v>0</v>
      </c>
      <c r="AK4271" t="b">
        <v>0</v>
      </c>
      <c r="AL4271" s="1">
        <v>43322</v>
      </c>
      <c r="AM4271" t="s">
        <v>99</v>
      </c>
      <c r="AN4271" s="2">
        <v>44180.595543981479</v>
      </c>
      <c r="AP4271" s="2">
        <v>43836.762685185182</v>
      </c>
      <c r="AQ4271" s="1"/>
      <c r="AS4271" t="b">
        <v>0</v>
      </c>
      <c r="AV4271" t="s">
        <v>93</v>
      </c>
      <c r="BB4271" t="s">
        <v>10316</v>
      </c>
      <c r="BD4271" t="b">
        <v>1</v>
      </c>
      <c r="BH4271" t="s">
        <v>142</v>
      </c>
      <c r="BI4271" t="s">
        <v>150</v>
      </c>
      <c r="BJ4271" t="s">
        <v>384</v>
      </c>
      <c r="BK4271" t="s">
        <v>384</v>
      </c>
      <c r="BQ4271" t="s">
        <v>96</v>
      </c>
      <c r="BR4271" t="b">
        <v>0</v>
      </c>
      <c r="BT4271" t="b">
        <v>0</v>
      </c>
      <c r="BW4271" t="s">
        <v>103</v>
      </c>
      <c r="BX4271" t="b">
        <v>0</v>
      </c>
      <c r="BY4271" s="2">
        <v>44376.857569444444</v>
      </c>
      <c r="CB4271" t="b">
        <v>0</v>
      </c>
      <c r="CC4271" t="b">
        <v>1</v>
      </c>
      <c r="CF4271">
        <v>75234.3</v>
      </c>
      <c r="CH4271">
        <v>75234.3</v>
      </c>
      <c r="CI4271">
        <v>100</v>
      </c>
      <c r="CJ4271">
        <v>0</v>
      </c>
      <c r="CK4271">
        <f>YEAR(tbl_Opportunity[[#This Row],[Close Date]])</f>
        <v>2018</v>
      </c>
    </row>
    <row r="4272" spans="1:89">
      <c r="A4272" t="s">
        <v>7378</v>
      </c>
      <c r="B4272" t="b">
        <v>0</v>
      </c>
      <c r="D4272" t="b">
        <v>0</v>
      </c>
      <c r="E4272" t="s">
        <v>3054</v>
      </c>
      <c r="H4272" s="1">
        <v>43678</v>
      </c>
      <c r="I4272" t="b">
        <v>1</v>
      </c>
      <c r="L4272" t="s">
        <v>10317</v>
      </c>
      <c r="O4272" t="s">
        <v>99</v>
      </c>
      <c r="P4272" t="b">
        <v>0</v>
      </c>
      <c r="Q4272" s="2">
        <v>43172.618738425925</v>
      </c>
      <c r="R4272" s="1"/>
      <c r="S4272" t="b">
        <v>0</v>
      </c>
      <c r="U4272" s="1"/>
      <c r="V4272" t="b">
        <v>0</v>
      </c>
      <c r="W4272" s="1">
        <v>43525</v>
      </c>
      <c r="X4272">
        <v>3</v>
      </c>
      <c r="Y4272">
        <v>2019</v>
      </c>
      <c r="Z4272" t="s">
        <v>8</v>
      </c>
      <c r="AA4272" t="s">
        <v>8</v>
      </c>
      <c r="AB4272" t="b">
        <v>0</v>
      </c>
      <c r="AC4272" t="b">
        <v>0</v>
      </c>
      <c r="AE4272" t="b">
        <v>1</v>
      </c>
      <c r="AF4272" t="b">
        <v>0</v>
      </c>
      <c r="AG4272" t="b">
        <v>0</v>
      </c>
      <c r="AH4272" t="s">
        <v>4808</v>
      </c>
      <c r="AI4272" t="b">
        <v>0</v>
      </c>
      <c r="AK4272" t="b">
        <v>0</v>
      </c>
      <c r="AL4272" s="1">
        <v>43678</v>
      </c>
      <c r="AM4272" t="s">
        <v>162</v>
      </c>
      <c r="AN4272" s="2">
        <v>44297.828460648147</v>
      </c>
      <c r="AP4272" s="2">
        <v>43836.762627314813</v>
      </c>
      <c r="AQ4272" s="1"/>
      <c r="AS4272" t="b">
        <v>0</v>
      </c>
      <c r="AV4272" t="s">
        <v>153</v>
      </c>
      <c r="BB4272" t="s">
        <v>10318</v>
      </c>
      <c r="BD4272" t="b">
        <v>1</v>
      </c>
      <c r="BH4272" t="s">
        <v>99</v>
      </c>
      <c r="BI4272" t="s">
        <v>150</v>
      </c>
      <c r="BJ4272" t="s">
        <v>384</v>
      </c>
      <c r="BK4272" t="s">
        <v>384</v>
      </c>
      <c r="BQ4272" t="s">
        <v>96</v>
      </c>
      <c r="BR4272" t="b">
        <v>0</v>
      </c>
      <c r="BT4272" t="b">
        <v>0</v>
      </c>
      <c r="BW4272" t="s">
        <v>103</v>
      </c>
      <c r="BX4272" t="b">
        <v>0</v>
      </c>
      <c r="BY4272" s="2">
        <v>44376.857569444444</v>
      </c>
      <c r="CB4272" t="b">
        <v>0</v>
      </c>
      <c r="CC4272" t="b">
        <v>1</v>
      </c>
      <c r="CF4272">
        <v>6500</v>
      </c>
      <c r="CH4272">
        <v>6500</v>
      </c>
      <c r="CI4272">
        <v>100</v>
      </c>
      <c r="CJ4272">
        <v>0</v>
      </c>
      <c r="CK4272">
        <f>YEAR(tbl_Opportunity[[#This Row],[Close Date]])</f>
        <v>2019</v>
      </c>
    </row>
    <row r="4273" spans="1:89">
      <c r="A4273" t="s">
        <v>10054</v>
      </c>
      <c r="B4273" t="b">
        <v>0</v>
      </c>
      <c r="D4273" t="b">
        <v>0</v>
      </c>
      <c r="H4273" s="1">
        <v>43647</v>
      </c>
      <c r="I4273" t="b">
        <v>1</v>
      </c>
      <c r="L4273" t="s">
        <v>10056</v>
      </c>
      <c r="O4273" t="s">
        <v>99</v>
      </c>
      <c r="P4273" t="b">
        <v>0</v>
      </c>
      <c r="Q4273" s="2">
        <v>43536.519270833334</v>
      </c>
      <c r="R4273" s="1"/>
      <c r="S4273" t="b">
        <v>0</v>
      </c>
      <c r="U4273" s="1"/>
      <c r="V4273" t="b">
        <v>0</v>
      </c>
      <c r="W4273" s="1">
        <v>43525</v>
      </c>
      <c r="X4273">
        <v>3</v>
      </c>
      <c r="Y4273">
        <v>2019</v>
      </c>
      <c r="Z4273" t="s">
        <v>8</v>
      </c>
      <c r="AA4273" t="s">
        <v>8</v>
      </c>
      <c r="AB4273" t="b">
        <v>0</v>
      </c>
      <c r="AC4273" t="b">
        <v>0</v>
      </c>
      <c r="AE4273" t="b">
        <v>1</v>
      </c>
      <c r="AF4273" t="b">
        <v>0</v>
      </c>
      <c r="AG4273" t="b">
        <v>0</v>
      </c>
      <c r="AH4273" t="s">
        <v>4812</v>
      </c>
      <c r="AI4273" t="b">
        <v>0</v>
      </c>
      <c r="AK4273" t="b">
        <v>0</v>
      </c>
      <c r="AL4273" s="1">
        <v>43535</v>
      </c>
      <c r="AM4273" t="s">
        <v>162</v>
      </c>
      <c r="AN4273" s="2">
        <v>44297.838888888888</v>
      </c>
      <c r="AP4273" s="2">
        <v>43836.762685185182</v>
      </c>
      <c r="AQ4273" s="1"/>
      <c r="AS4273" t="b">
        <v>0</v>
      </c>
      <c r="AU4273" t="s">
        <v>384</v>
      </c>
      <c r="AV4273" t="s">
        <v>213</v>
      </c>
      <c r="BB4273" t="s">
        <v>10319</v>
      </c>
      <c r="BD4273" t="b">
        <v>1</v>
      </c>
      <c r="BH4273" t="s">
        <v>131</v>
      </c>
      <c r="BI4273" t="s">
        <v>150</v>
      </c>
      <c r="BJ4273" t="s">
        <v>384</v>
      </c>
      <c r="BK4273" t="s">
        <v>384</v>
      </c>
      <c r="BQ4273" t="s">
        <v>96</v>
      </c>
      <c r="BR4273" t="b">
        <v>0</v>
      </c>
      <c r="BT4273" t="b">
        <v>0</v>
      </c>
      <c r="BW4273" t="s">
        <v>103</v>
      </c>
      <c r="BX4273" t="b">
        <v>0</v>
      </c>
      <c r="BY4273" s="2">
        <v>44376.857569444444</v>
      </c>
      <c r="CB4273" t="b">
        <v>0</v>
      </c>
      <c r="CC4273" t="b">
        <v>1</v>
      </c>
      <c r="CF4273">
        <v>65277</v>
      </c>
      <c r="CH4273">
        <v>65277</v>
      </c>
      <c r="CI4273">
        <v>100</v>
      </c>
      <c r="CJ4273">
        <v>0</v>
      </c>
      <c r="CK4273">
        <f>YEAR(tbl_Opportunity[[#This Row],[Close Date]])</f>
        <v>2019</v>
      </c>
    </row>
    <row r="4274" spans="1:89">
      <c r="A4274" t="s">
        <v>3738</v>
      </c>
      <c r="B4274" t="b">
        <v>0</v>
      </c>
      <c r="D4274" t="b">
        <v>0</v>
      </c>
      <c r="E4274" t="s">
        <v>3036</v>
      </c>
      <c r="H4274" s="1">
        <v>43727</v>
      </c>
      <c r="I4274" t="b">
        <v>1</v>
      </c>
      <c r="O4274" t="s">
        <v>99</v>
      </c>
      <c r="P4274" t="b">
        <v>0</v>
      </c>
      <c r="Q4274" s="2">
        <v>43690.845486111109</v>
      </c>
      <c r="R4274" s="1"/>
      <c r="S4274" t="b">
        <v>0</v>
      </c>
      <c r="U4274" s="1"/>
      <c r="V4274" t="b">
        <v>0</v>
      </c>
      <c r="W4274" s="1">
        <v>43525</v>
      </c>
      <c r="X4274">
        <v>3</v>
      </c>
      <c r="Y4274">
        <v>2019</v>
      </c>
      <c r="Z4274" t="s">
        <v>8</v>
      </c>
      <c r="AA4274" t="s">
        <v>8</v>
      </c>
      <c r="AB4274" t="b">
        <v>0</v>
      </c>
      <c r="AC4274" t="b">
        <v>0</v>
      </c>
      <c r="AE4274" t="b">
        <v>1</v>
      </c>
      <c r="AF4274" t="b">
        <v>0</v>
      </c>
      <c r="AG4274" t="b">
        <v>0</v>
      </c>
      <c r="AH4274" t="s">
        <v>4812</v>
      </c>
      <c r="AI4274" t="b">
        <v>0</v>
      </c>
      <c r="AK4274" t="b">
        <v>0</v>
      </c>
      <c r="AL4274" s="1">
        <v>43728</v>
      </c>
      <c r="AM4274" t="s">
        <v>162</v>
      </c>
      <c r="AN4274" s="2">
        <v>44297.828460648147</v>
      </c>
      <c r="AP4274" s="2">
        <v>43836.76290509259</v>
      </c>
      <c r="AQ4274" s="1"/>
      <c r="AS4274" t="b">
        <v>0</v>
      </c>
      <c r="AU4274" t="s">
        <v>384</v>
      </c>
      <c r="AV4274" t="s">
        <v>153</v>
      </c>
      <c r="BB4274" t="s">
        <v>10320</v>
      </c>
      <c r="BD4274" t="b">
        <v>1</v>
      </c>
      <c r="BH4274" t="s">
        <v>332</v>
      </c>
      <c r="BI4274" t="s">
        <v>150</v>
      </c>
      <c r="BJ4274" t="s">
        <v>384</v>
      </c>
      <c r="BK4274" t="s">
        <v>384</v>
      </c>
      <c r="BQ4274" t="s">
        <v>96</v>
      </c>
      <c r="BR4274" t="b">
        <v>0</v>
      </c>
      <c r="BT4274" t="b">
        <v>0</v>
      </c>
      <c r="BW4274" t="s">
        <v>103</v>
      </c>
      <c r="BX4274" t="b">
        <v>0</v>
      </c>
      <c r="BY4274" s="2">
        <v>44376.857569444444</v>
      </c>
      <c r="CB4274" t="b">
        <v>0</v>
      </c>
      <c r="CC4274" t="b">
        <v>1</v>
      </c>
      <c r="CF4274">
        <v>65437</v>
      </c>
      <c r="CH4274">
        <v>65437</v>
      </c>
      <c r="CI4274">
        <v>100</v>
      </c>
      <c r="CJ4274">
        <v>0</v>
      </c>
      <c r="CK4274">
        <f>YEAR(tbl_Opportunity[[#This Row],[Close Date]])</f>
        <v>2019</v>
      </c>
    </row>
    <row r="4275" spans="1:89">
      <c r="A4275" t="s">
        <v>4152</v>
      </c>
      <c r="B4275" t="b">
        <v>0</v>
      </c>
      <c r="D4275" t="b">
        <v>0</v>
      </c>
      <c r="E4275" t="s">
        <v>3054</v>
      </c>
      <c r="H4275" s="1">
        <v>43322</v>
      </c>
      <c r="I4275" t="b">
        <v>1</v>
      </c>
      <c r="L4275" t="s">
        <v>10321</v>
      </c>
      <c r="O4275" t="s">
        <v>99</v>
      </c>
      <c r="P4275" t="b">
        <v>0</v>
      </c>
      <c r="Q4275" s="2">
        <v>43312.664444444446</v>
      </c>
      <c r="R4275" s="1"/>
      <c r="S4275" t="b">
        <v>0</v>
      </c>
      <c r="U4275" s="1"/>
      <c r="V4275" t="b">
        <v>0</v>
      </c>
      <c r="W4275" s="1">
        <v>43160</v>
      </c>
      <c r="X4275">
        <v>3</v>
      </c>
      <c r="Y4275">
        <v>2018</v>
      </c>
      <c r="Z4275" t="s">
        <v>8</v>
      </c>
      <c r="AA4275" t="s">
        <v>8</v>
      </c>
      <c r="AB4275" t="b">
        <v>0</v>
      </c>
      <c r="AC4275" t="b">
        <v>0</v>
      </c>
      <c r="AE4275" t="b">
        <v>1</v>
      </c>
      <c r="AF4275" t="b">
        <v>0</v>
      </c>
      <c r="AG4275" t="b">
        <v>0</v>
      </c>
      <c r="AH4275" t="s">
        <v>4808</v>
      </c>
      <c r="AI4275" t="b">
        <v>0</v>
      </c>
      <c r="AK4275" t="b">
        <v>0</v>
      </c>
      <c r="AL4275" s="1">
        <v>43319</v>
      </c>
      <c r="AM4275" t="s">
        <v>162</v>
      </c>
      <c r="AN4275" s="2">
        <v>44297.8278587963</v>
      </c>
      <c r="AP4275" s="2">
        <v>43836.762685185182</v>
      </c>
      <c r="AQ4275" s="1"/>
      <c r="AS4275" t="b">
        <v>0</v>
      </c>
      <c r="AV4275" t="s">
        <v>153</v>
      </c>
      <c r="BB4275" t="s">
        <v>10322</v>
      </c>
      <c r="BD4275" t="b">
        <v>1</v>
      </c>
      <c r="BH4275" t="s">
        <v>142</v>
      </c>
      <c r="BI4275" t="s">
        <v>150</v>
      </c>
      <c r="BJ4275" t="s">
        <v>157</v>
      </c>
      <c r="BK4275" t="s">
        <v>157</v>
      </c>
      <c r="BQ4275" t="s">
        <v>96</v>
      </c>
      <c r="BR4275" t="b">
        <v>0</v>
      </c>
      <c r="BT4275" t="b">
        <v>0</v>
      </c>
      <c r="BW4275" t="s">
        <v>103</v>
      </c>
      <c r="BX4275" t="b">
        <v>0</v>
      </c>
      <c r="BY4275" s="2">
        <v>44376.857569444444</v>
      </c>
      <c r="CB4275" t="b">
        <v>0</v>
      </c>
      <c r="CC4275" t="b">
        <v>1</v>
      </c>
      <c r="CF4275">
        <v>325995</v>
      </c>
      <c r="CH4275">
        <v>325995</v>
      </c>
      <c r="CI4275">
        <v>100</v>
      </c>
      <c r="CJ4275">
        <v>0</v>
      </c>
      <c r="CK4275">
        <f>YEAR(tbl_Opportunity[[#This Row],[Close Date]])</f>
        <v>2018</v>
      </c>
    </row>
    <row r="4276" spans="1:89">
      <c r="A4276" t="s">
        <v>993</v>
      </c>
      <c r="B4276" t="b">
        <v>0</v>
      </c>
      <c r="D4276" t="b">
        <v>0</v>
      </c>
      <c r="H4276" s="1">
        <v>43342</v>
      </c>
      <c r="I4276" t="b">
        <v>1</v>
      </c>
      <c r="L4276" t="s">
        <v>10323</v>
      </c>
      <c r="O4276" t="s">
        <v>99</v>
      </c>
      <c r="P4276" t="b">
        <v>0</v>
      </c>
      <c r="Q4276" s="2">
        <v>43353.52547453704</v>
      </c>
      <c r="R4276" s="1"/>
      <c r="S4276" t="b">
        <v>0</v>
      </c>
      <c r="U4276" s="1"/>
      <c r="V4276" t="b">
        <v>0</v>
      </c>
      <c r="W4276" s="1">
        <v>43160</v>
      </c>
      <c r="X4276">
        <v>3</v>
      </c>
      <c r="Y4276">
        <v>2018</v>
      </c>
      <c r="Z4276" t="s">
        <v>8</v>
      </c>
      <c r="AA4276" t="s">
        <v>8</v>
      </c>
      <c r="AB4276" t="b">
        <v>0</v>
      </c>
      <c r="AC4276" t="b">
        <v>0</v>
      </c>
      <c r="AE4276" t="b">
        <v>1</v>
      </c>
      <c r="AF4276" t="b">
        <v>0</v>
      </c>
      <c r="AG4276" t="b">
        <v>0</v>
      </c>
      <c r="AH4276" t="s">
        <v>4915</v>
      </c>
      <c r="AI4276" t="b">
        <v>0</v>
      </c>
      <c r="AK4276" t="b">
        <v>0</v>
      </c>
      <c r="AL4276" s="1"/>
      <c r="AM4276" t="s">
        <v>162</v>
      </c>
      <c r="AN4276" s="2">
        <v>44297.838888888888</v>
      </c>
      <c r="AP4276" s="2">
        <v>43836.762685185182</v>
      </c>
      <c r="AQ4276" s="1"/>
      <c r="AS4276" t="b">
        <v>0</v>
      </c>
      <c r="AV4276" t="s">
        <v>213</v>
      </c>
      <c r="BB4276" t="s">
        <v>10324</v>
      </c>
      <c r="BD4276" t="b">
        <v>1</v>
      </c>
      <c r="BH4276" t="s">
        <v>114</v>
      </c>
      <c r="BI4276" t="s">
        <v>150</v>
      </c>
      <c r="BJ4276" t="s">
        <v>95</v>
      </c>
      <c r="BK4276" t="s">
        <v>157</v>
      </c>
      <c r="BQ4276" t="s">
        <v>96</v>
      </c>
      <c r="BR4276" t="b">
        <v>0</v>
      </c>
      <c r="BT4276" t="b">
        <v>0</v>
      </c>
      <c r="BW4276" t="s">
        <v>103</v>
      </c>
      <c r="BX4276" t="b">
        <v>0</v>
      </c>
      <c r="BY4276" s="2">
        <v>44376.857569444444</v>
      </c>
      <c r="CB4276" t="b">
        <v>0</v>
      </c>
      <c r="CC4276" t="b">
        <v>1</v>
      </c>
      <c r="CF4276">
        <v>4477.5</v>
      </c>
      <c r="CH4276">
        <v>4477.5</v>
      </c>
      <c r="CI4276">
        <v>100</v>
      </c>
      <c r="CJ4276">
        <v>0</v>
      </c>
      <c r="CK4276">
        <f>YEAR(tbl_Opportunity[[#This Row],[Close Date]])</f>
        <v>2018</v>
      </c>
    </row>
    <row r="4277" spans="1:89">
      <c r="A4277" t="s">
        <v>3853</v>
      </c>
      <c r="B4277" t="b">
        <v>0</v>
      </c>
      <c r="D4277" t="b">
        <v>0</v>
      </c>
      <c r="H4277" s="1">
        <v>43709</v>
      </c>
      <c r="I4277" t="b">
        <v>1</v>
      </c>
      <c r="L4277" t="s">
        <v>3854</v>
      </c>
      <c r="O4277" t="s">
        <v>99</v>
      </c>
      <c r="P4277" t="b">
        <v>0</v>
      </c>
      <c r="Q4277" s="2">
        <v>43251.548877314817</v>
      </c>
      <c r="R4277" s="1"/>
      <c r="S4277" t="b">
        <v>0</v>
      </c>
      <c r="U4277" s="1"/>
      <c r="V4277" t="b">
        <v>0</v>
      </c>
      <c r="W4277" s="1">
        <v>43525</v>
      </c>
      <c r="X4277">
        <v>3</v>
      </c>
      <c r="Y4277">
        <v>2019</v>
      </c>
      <c r="Z4277" t="s">
        <v>8</v>
      </c>
      <c r="AA4277" t="s">
        <v>8</v>
      </c>
      <c r="AB4277" t="b">
        <v>0</v>
      </c>
      <c r="AC4277" t="b">
        <v>0</v>
      </c>
      <c r="AE4277" t="b">
        <v>1</v>
      </c>
      <c r="AF4277" t="b">
        <v>0</v>
      </c>
      <c r="AG4277" t="b">
        <v>0</v>
      </c>
      <c r="AH4277" t="s">
        <v>4812</v>
      </c>
      <c r="AI4277" t="b">
        <v>0</v>
      </c>
      <c r="AK4277" t="b">
        <v>0</v>
      </c>
      <c r="AL4277" s="1">
        <v>43734</v>
      </c>
      <c r="AM4277" t="s">
        <v>162</v>
      </c>
      <c r="AN4277" s="2">
        <v>44297.8278587963</v>
      </c>
      <c r="AP4277" s="2">
        <v>43836.762685185182</v>
      </c>
      <c r="AQ4277" s="1"/>
      <c r="AS4277" t="b">
        <v>0</v>
      </c>
      <c r="AV4277" t="s">
        <v>153</v>
      </c>
      <c r="BB4277" t="s">
        <v>10325</v>
      </c>
      <c r="BD4277" t="b">
        <v>1</v>
      </c>
      <c r="BH4277" t="s">
        <v>99</v>
      </c>
      <c r="BI4277" t="s">
        <v>150</v>
      </c>
      <c r="BJ4277" t="s">
        <v>95</v>
      </c>
      <c r="BK4277" t="s">
        <v>157</v>
      </c>
      <c r="BQ4277" t="s">
        <v>96</v>
      </c>
      <c r="BR4277" t="b">
        <v>0</v>
      </c>
      <c r="BT4277" t="b">
        <v>0</v>
      </c>
      <c r="BW4277" t="s">
        <v>103</v>
      </c>
      <c r="BX4277" t="b">
        <v>0</v>
      </c>
      <c r="BY4277" s="2">
        <v>44376.857569444444</v>
      </c>
      <c r="CB4277" t="b">
        <v>0</v>
      </c>
      <c r="CC4277" t="b">
        <v>1</v>
      </c>
      <c r="CF4277">
        <v>6500</v>
      </c>
      <c r="CH4277">
        <v>6500</v>
      </c>
      <c r="CI4277">
        <v>100</v>
      </c>
      <c r="CJ4277">
        <v>0</v>
      </c>
      <c r="CK4277">
        <f>YEAR(tbl_Opportunity[[#This Row],[Close Date]])</f>
        <v>2019</v>
      </c>
    </row>
    <row r="4278" spans="1:89">
      <c r="A4278" t="s">
        <v>9946</v>
      </c>
      <c r="B4278" t="b">
        <v>0</v>
      </c>
      <c r="D4278" t="b">
        <v>0</v>
      </c>
      <c r="H4278" s="1">
        <v>43648</v>
      </c>
      <c r="I4278" t="b">
        <v>1</v>
      </c>
      <c r="L4278" t="s">
        <v>10326</v>
      </c>
      <c r="O4278" t="s">
        <v>99</v>
      </c>
      <c r="P4278" t="b">
        <v>0</v>
      </c>
      <c r="Q4278" s="2">
        <v>43607.598414351851</v>
      </c>
      <c r="R4278" s="1"/>
      <c r="S4278" t="b">
        <v>0</v>
      </c>
      <c r="U4278" s="1"/>
      <c r="V4278" t="b">
        <v>0</v>
      </c>
      <c r="W4278" s="1">
        <v>43525</v>
      </c>
      <c r="X4278">
        <v>3</v>
      </c>
      <c r="Y4278">
        <v>2019</v>
      </c>
      <c r="Z4278" t="s">
        <v>8</v>
      </c>
      <c r="AA4278" t="s">
        <v>8</v>
      </c>
      <c r="AB4278" t="b">
        <v>0</v>
      </c>
      <c r="AC4278" t="b">
        <v>0</v>
      </c>
      <c r="AE4278" t="b">
        <v>1</v>
      </c>
      <c r="AF4278" t="b">
        <v>0</v>
      </c>
      <c r="AG4278" t="b">
        <v>0</v>
      </c>
      <c r="AH4278" t="s">
        <v>4812</v>
      </c>
      <c r="AI4278" t="b">
        <v>0</v>
      </c>
      <c r="AK4278" t="b">
        <v>0</v>
      </c>
      <c r="AL4278" s="1">
        <v>43648</v>
      </c>
      <c r="AM4278" t="s">
        <v>162</v>
      </c>
      <c r="AN4278" s="2">
        <v>44297.828460648147</v>
      </c>
      <c r="AP4278" s="2">
        <v>43836.762685185182</v>
      </c>
      <c r="AQ4278" s="1"/>
      <c r="AS4278" t="b">
        <v>0</v>
      </c>
      <c r="AV4278" t="s">
        <v>153</v>
      </c>
      <c r="BB4278" t="s">
        <v>10327</v>
      </c>
      <c r="BD4278" t="b">
        <v>1</v>
      </c>
      <c r="BH4278" t="s">
        <v>99</v>
      </c>
      <c r="BI4278" t="s">
        <v>150</v>
      </c>
      <c r="BJ4278" t="s">
        <v>2983</v>
      </c>
      <c r="BK4278" t="s">
        <v>157</v>
      </c>
      <c r="BQ4278" t="s">
        <v>96</v>
      </c>
      <c r="BR4278" t="b">
        <v>0</v>
      </c>
      <c r="BT4278" t="b">
        <v>0</v>
      </c>
      <c r="BW4278" t="s">
        <v>103</v>
      </c>
      <c r="BX4278" t="b">
        <v>0</v>
      </c>
      <c r="BY4278" s="2">
        <v>44376.857569444444</v>
      </c>
      <c r="CB4278" t="b">
        <v>0</v>
      </c>
      <c r="CC4278" t="b">
        <v>1</v>
      </c>
      <c r="CF4278">
        <v>6500</v>
      </c>
      <c r="CH4278">
        <v>6500</v>
      </c>
      <c r="CI4278">
        <v>100</v>
      </c>
      <c r="CJ4278">
        <v>0</v>
      </c>
      <c r="CK4278">
        <f>YEAR(tbl_Opportunity[[#This Row],[Close Date]])</f>
        <v>2019</v>
      </c>
    </row>
    <row r="4279" spans="1:89">
      <c r="A4279" t="s">
        <v>3853</v>
      </c>
      <c r="B4279" t="b">
        <v>0</v>
      </c>
      <c r="D4279" t="b">
        <v>0</v>
      </c>
      <c r="H4279" s="1">
        <v>43690</v>
      </c>
      <c r="I4279" t="b">
        <v>1</v>
      </c>
      <c r="L4279" t="s">
        <v>3854</v>
      </c>
      <c r="O4279" t="s">
        <v>99</v>
      </c>
      <c r="P4279" t="b">
        <v>0</v>
      </c>
      <c r="Q4279" s="2">
        <v>43664.855266203704</v>
      </c>
      <c r="R4279" s="1"/>
      <c r="S4279" t="b">
        <v>0</v>
      </c>
      <c r="U4279" s="1"/>
      <c r="V4279" t="b">
        <v>0</v>
      </c>
      <c r="W4279" s="1">
        <v>43525</v>
      </c>
      <c r="X4279">
        <v>3</v>
      </c>
      <c r="Y4279">
        <v>2019</v>
      </c>
      <c r="Z4279" t="s">
        <v>8</v>
      </c>
      <c r="AA4279" t="s">
        <v>8</v>
      </c>
      <c r="AB4279" t="b">
        <v>0</v>
      </c>
      <c r="AC4279" t="b">
        <v>0</v>
      </c>
      <c r="AE4279" t="b">
        <v>1</v>
      </c>
      <c r="AF4279" t="b">
        <v>0</v>
      </c>
      <c r="AG4279" t="b">
        <v>0</v>
      </c>
      <c r="AH4279" t="s">
        <v>4812</v>
      </c>
      <c r="AI4279" t="b">
        <v>0</v>
      </c>
      <c r="AK4279" t="b">
        <v>0</v>
      </c>
      <c r="AL4279" s="1">
        <v>43690</v>
      </c>
      <c r="AM4279" t="s">
        <v>162</v>
      </c>
      <c r="AN4279" s="2">
        <v>44297.838888888888</v>
      </c>
      <c r="AP4279" s="2">
        <v>43836.762685185182</v>
      </c>
      <c r="AQ4279" s="1"/>
      <c r="AS4279" t="b">
        <v>0</v>
      </c>
      <c r="AV4279" t="s">
        <v>213</v>
      </c>
      <c r="BB4279" t="s">
        <v>10328</v>
      </c>
      <c r="BD4279" t="b">
        <v>1</v>
      </c>
      <c r="BH4279" t="s">
        <v>99</v>
      </c>
      <c r="BI4279" t="s">
        <v>150</v>
      </c>
      <c r="BJ4279" t="s">
        <v>3836</v>
      </c>
      <c r="BK4279" t="s">
        <v>157</v>
      </c>
      <c r="BQ4279" t="s">
        <v>96</v>
      </c>
      <c r="BR4279" t="b">
        <v>0</v>
      </c>
      <c r="BT4279" t="b">
        <v>0</v>
      </c>
      <c r="BW4279" t="s">
        <v>103</v>
      </c>
      <c r="BX4279" t="b">
        <v>0</v>
      </c>
      <c r="BY4279" s="2">
        <v>44376.857569444444</v>
      </c>
      <c r="CB4279" t="b">
        <v>0</v>
      </c>
      <c r="CC4279" t="b">
        <v>1</v>
      </c>
      <c r="CF4279">
        <v>636</v>
      </c>
      <c r="CH4279">
        <v>636</v>
      </c>
      <c r="CI4279">
        <v>100</v>
      </c>
      <c r="CJ4279">
        <v>0</v>
      </c>
      <c r="CK4279">
        <f>YEAR(tbl_Opportunity[[#This Row],[Close Date]])</f>
        <v>2019</v>
      </c>
    </row>
    <row r="4280" spans="1:89">
      <c r="A4280" t="s">
        <v>4152</v>
      </c>
      <c r="B4280" t="b">
        <v>0</v>
      </c>
      <c r="D4280" t="b">
        <v>0</v>
      </c>
      <c r="H4280" s="1">
        <v>43704</v>
      </c>
      <c r="I4280" t="b">
        <v>1</v>
      </c>
      <c r="L4280" t="s">
        <v>10329</v>
      </c>
      <c r="O4280" t="s">
        <v>99</v>
      </c>
      <c r="P4280" t="b">
        <v>0</v>
      </c>
      <c r="Q4280" s="2">
        <v>43703.81145833333</v>
      </c>
      <c r="R4280" s="1"/>
      <c r="S4280" t="b">
        <v>0</v>
      </c>
      <c r="U4280" s="1"/>
      <c r="V4280" t="b">
        <v>0</v>
      </c>
      <c r="W4280" s="1">
        <v>43525</v>
      </c>
      <c r="X4280">
        <v>3</v>
      </c>
      <c r="Y4280">
        <v>2019</v>
      </c>
      <c r="Z4280" t="s">
        <v>8</v>
      </c>
      <c r="AA4280" t="s">
        <v>8</v>
      </c>
      <c r="AB4280" t="b">
        <v>0</v>
      </c>
      <c r="AC4280" t="b">
        <v>0</v>
      </c>
      <c r="AE4280" t="b">
        <v>1</v>
      </c>
      <c r="AF4280" t="b">
        <v>0</v>
      </c>
      <c r="AG4280" t="b">
        <v>0</v>
      </c>
      <c r="AH4280" t="s">
        <v>4812</v>
      </c>
      <c r="AI4280" t="b">
        <v>0</v>
      </c>
      <c r="AK4280" t="b">
        <v>0</v>
      </c>
      <c r="AL4280" s="1">
        <v>43704</v>
      </c>
      <c r="AM4280" t="s">
        <v>162</v>
      </c>
      <c r="AN4280" s="2">
        <v>44297.8278587963</v>
      </c>
      <c r="AP4280" s="2">
        <v>43836.76290509259</v>
      </c>
      <c r="AQ4280" s="1"/>
      <c r="AS4280" t="b">
        <v>0</v>
      </c>
      <c r="AV4280" t="s">
        <v>153</v>
      </c>
      <c r="BB4280" t="s">
        <v>10330</v>
      </c>
      <c r="BD4280" t="b">
        <v>1</v>
      </c>
      <c r="BH4280" t="s">
        <v>99</v>
      </c>
      <c r="BI4280" t="s">
        <v>150</v>
      </c>
      <c r="BJ4280" t="s">
        <v>3472</v>
      </c>
      <c r="BK4280" t="s">
        <v>157</v>
      </c>
      <c r="BQ4280" t="s">
        <v>96</v>
      </c>
      <c r="BR4280" t="b">
        <v>0</v>
      </c>
      <c r="BT4280" t="b">
        <v>0</v>
      </c>
      <c r="BW4280" t="s">
        <v>103</v>
      </c>
      <c r="BX4280" t="b">
        <v>0</v>
      </c>
      <c r="BY4280" s="2">
        <v>44376.857569444444</v>
      </c>
      <c r="CB4280" t="b">
        <v>0</v>
      </c>
      <c r="CC4280" t="b">
        <v>1</v>
      </c>
      <c r="CF4280">
        <v>398</v>
      </c>
      <c r="CH4280">
        <v>398</v>
      </c>
      <c r="CI4280">
        <v>100</v>
      </c>
      <c r="CJ4280">
        <v>0</v>
      </c>
      <c r="CK4280">
        <f>YEAR(tbl_Opportunity[[#This Row],[Close Date]])</f>
        <v>2019</v>
      </c>
    </row>
    <row r="4281" spans="1:89">
      <c r="A4281" t="s">
        <v>10331</v>
      </c>
      <c r="B4281" t="b">
        <v>0</v>
      </c>
      <c r="D4281" t="b">
        <v>0</v>
      </c>
      <c r="H4281" s="1">
        <v>43720</v>
      </c>
      <c r="I4281" t="b">
        <v>1</v>
      </c>
      <c r="O4281" t="s">
        <v>99</v>
      </c>
      <c r="P4281" t="b">
        <v>0</v>
      </c>
      <c r="Q4281" s="2">
        <v>43707.706435185188</v>
      </c>
      <c r="R4281" s="1"/>
      <c r="S4281" t="b">
        <v>0</v>
      </c>
      <c r="U4281" s="1"/>
      <c r="V4281" t="b">
        <v>0</v>
      </c>
      <c r="W4281" s="1">
        <v>43525</v>
      </c>
      <c r="X4281">
        <v>3</v>
      </c>
      <c r="Y4281">
        <v>2019</v>
      </c>
      <c r="Z4281" t="s">
        <v>8</v>
      </c>
      <c r="AA4281" t="s">
        <v>8</v>
      </c>
      <c r="AB4281" t="b">
        <v>0</v>
      </c>
      <c r="AC4281" t="b">
        <v>0</v>
      </c>
      <c r="AE4281" t="b">
        <v>1</v>
      </c>
      <c r="AF4281" t="b">
        <v>0</v>
      </c>
      <c r="AG4281" t="b">
        <v>0</v>
      </c>
      <c r="AH4281" t="s">
        <v>4863</v>
      </c>
      <c r="AI4281" t="b">
        <v>0</v>
      </c>
      <c r="AK4281" t="b">
        <v>0</v>
      </c>
      <c r="AL4281" s="1">
        <v>43720</v>
      </c>
      <c r="AM4281" t="s">
        <v>162</v>
      </c>
      <c r="AN4281" s="2">
        <v>44297.8278587963</v>
      </c>
      <c r="AP4281" s="2">
        <v>43836.762685185182</v>
      </c>
      <c r="AQ4281" s="1"/>
      <c r="AS4281" t="b">
        <v>0</v>
      </c>
      <c r="AV4281" t="s">
        <v>153</v>
      </c>
      <c r="BB4281" t="s">
        <v>10332</v>
      </c>
      <c r="BD4281" t="b">
        <v>1</v>
      </c>
      <c r="BH4281" t="s">
        <v>99</v>
      </c>
      <c r="BI4281" t="s">
        <v>150</v>
      </c>
      <c r="BJ4281" t="s">
        <v>2983</v>
      </c>
      <c r="BK4281" t="s">
        <v>157</v>
      </c>
      <c r="BQ4281" t="s">
        <v>96</v>
      </c>
      <c r="BR4281" t="b">
        <v>0</v>
      </c>
      <c r="BT4281" t="b">
        <v>0</v>
      </c>
      <c r="BW4281" t="s">
        <v>103</v>
      </c>
      <c r="BX4281" t="b">
        <v>0</v>
      </c>
      <c r="BY4281" s="2">
        <v>44376.857569444444</v>
      </c>
      <c r="CB4281" t="b">
        <v>0</v>
      </c>
      <c r="CC4281" t="b">
        <v>1</v>
      </c>
      <c r="CF4281">
        <v>3500</v>
      </c>
      <c r="CH4281">
        <v>3500</v>
      </c>
      <c r="CI4281">
        <v>100</v>
      </c>
      <c r="CJ4281">
        <v>0</v>
      </c>
      <c r="CK4281">
        <f>YEAR(tbl_Opportunity[[#This Row],[Close Date]])</f>
        <v>2019</v>
      </c>
    </row>
    <row r="4282" spans="1:89">
      <c r="A4282" t="s">
        <v>10333</v>
      </c>
      <c r="B4282" t="b">
        <v>0</v>
      </c>
      <c r="D4282" t="b">
        <v>0</v>
      </c>
      <c r="H4282" s="1">
        <v>43720</v>
      </c>
      <c r="I4282" t="b">
        <v>1</v>
      </c>
      <c r="O4282" t="s">
        <v>99</v>
      </c>
      <c r="P4282" t="b">
        <v>0</v>
      </c>
      <c r="Q4282" s="2">
        <v>43707.712025462963</v>
      </c>
      <c r="R4282" s="1"/>
      <c r="S4282" t="b">
        <v>0</v>
      </c>
      <c r="U4282" s="1"/>
      <c r="V4282" t="b">
        <v>0</v>
      </c>
      <c r="W4282" s="1">
        <v>43525</v>
      </c>
      <c r="X4282">
        <v>3</v>
      </c>
      <c r="Y4282">
        <v>2019</v>
      </c>
      <c r="Z4282" t="s">
        <v>8</v>
      </c>
      <c r="AA4282" t="s">
        <v>8</v>
      </c>
      <c r="AB4282" t="b">
        <v>0</v>
      </c>
      <c r="AC4282" t="b">
        <v>0</v>
      </c>
      <c r="AE4282" t="b">
        <v>1</v>
      </c>
      <c r="AF4282" t="b">
        <v>0</v>
      </c>
      <c r="AG4282" t="b">
        <v>0</v>
      </c>
      <c r="AH4282" t="s">
        <v>4863</v>
      </c>
      <c r="AI4282" t="b">
        <v>0</v>
      </c>
      <c r="AK4282" t="b">
        <v>0</v>
      </c>
      <c r="AL4282" s="1">
        <v>43724</v>
      </c>
      <c r="AM4282" t="s">
        <v>162</v>
      </c>
      <c r="AN4282" s="2">
        <v>44297.8278587963</v>
      </c>
      <c r="AP4282" s="2">
        <v>43836.762685185182</v>
      </c>
      <c r="AQ4282" s="1"/>
      <c r="AS4282" t="b">
        <v>0</v>
      </c>
      <c r="AV4282" t="s">
        <v>153</v>
      </c>
      <c r="BB4282" t="s">
        <v>10334</v>
      </c>
      <c r="BD4282" t="b">
        <v>1</v>
      </c>
      <c r="BH4282" t="s">
        <v>99</v>
      </c>
      <c r="BI4282" t="s">
        <v>150</v>
      </c>
      <c r="BJ4282" t="s">
        <v>2983</v>
      </c>
      <c r="BK4282" t="s">
        <v>157</v>
      </c>
      <c r="BQ4282" t="s">
        <v>96</v>
      </c>
      <c r="BR4282" t="b">
        <v>0</v>
      </c>
      <c r="BT4282" t="b">
        <v>0</v>
      </c>
      <c r="BW4282" t="s">
        <v>103</v>
      </c>
      <c r="BX4282" t="b">
        <v>0</v>
      </c>
      <c r="BY4282" s="2">
        <v>44376.857569444444</v>
      </c>
      <c r="CB4282" t="b">
        <v>0</v>
      </c>
      <c r="CC4282" t="b">
        <v>1</v>
      </c>
      <c r="CF4282">
        <v>3500</v>
      </c>
      <c r="CH4282">
        <v>3500</v>
      </c>
      <c r="CI4282">
        <v>100</v>
      </c>
      <c r="CJ4282">
        <v>0</v>
      </c>
      <c r="CK4282">
        <f>YEAR(tbl_Opportunity[[#This Row],[Close Date]])</f>
        <v>2019</v>
      </c>
    </row>
    <row r="4283" spans="1:89">
      <c r="A4283" t="s">
        <v>8663</v>
      </c>
      <c r="B4283" t="b">
        <v>0</v>
      </c>
      <c r="D4283" t="b">
        <v>0</v>
      </c>
      <c r="H4283" s="1">
        <v>43734</v>
      </c>
      <c r="I4283" t="b">
        <v>1</v>
      </c>
      <c r="O4283" t="s">
        <v>99</v>
      </c>
      <c r="P4283" t="b">
        <v>0</v>
      </c>
      <c r="Q4283" s="2">
        <v>43734.649560185186</v>
      </c>
      <c r="R4283" s="1"/>
      <c r="S4283" t="b">
        <v>0</v>
      </c>
      <c r="U4283" s="1"/>
      <c r="V4283" t="b">
        <v>0</v>
      </c>
      <c r="W4283" s="1">
        <v>43525</v>
      </c>
      <c r="X4283">
        <v>3</v>
      </c>
      <c r="Y4283">
        <v>2019</v>
      </c>
      <c r="Z4283" t="s">
        <v>8</v>
      </c>
      <c r="AA4283" t="s">
        <v>8</v>
      </c>
      <c r="AB4283" t="b">
        <v>0</v>
      </c>
      <c r="AC4283" t="b">
        <v>0</v>
      </c>
      <c r="AE4283" t="b">
        <v>1</v>
      </c>
      <c r="AF4283" t="b">
        <v>0</v>
      </c>
      <c r="AG4283" t="b">
        <v>0</v>
      </c>
      <c r="AH4283" t="s">
        <v>4812</v>
      </c>
      <c r="AI4283" t="b">
        <v>0</v>
      </c>
      <c r="AK4283" t="b">
        <v>0</v>
      </c>
      <c r="AL4283" s="1"/>
      <c r="AM4283" t="s">
        <v>162</v>
      </c>
      <c r="AN4283" s="2">
        <v>44297.838888888888</v>
      </c>
      <c r="AP4283" s="2">
        <v>43836.76290509259</v>
      </c>
      <c r="AQ4283" s="1"/>
      <c r="AS4283" t="b">
        <v>0</v>
      </c>
      <c r="AV4283" t="s">
        <v>213</v>
      </c>
      <c r="BB4283" t="s">
        <v>10335</v>
      </c>
      <c r="BD4283" t="b">
        <v>1</v>
      </c>
      <c r="BH4283" t="s">
        <v>332</v>
      </c>
      <c r="BI4283" t="s">
        <v>150</v>
      </c>
      <c r="BJ4283" t="s">
        <v>3472</v>
      </c>
      <c r="BK4283" t="s">
        <v>102</v>
      </c>
      <c r="BQ4283" t="s">
        <v>96</v>
      </c>
      <c r="BR4283" t="b">
        <v>0</v>
      </c>
      <c r="BS4283" t="s">
        <v>95</v>
      </c>
      <c r="BT4283" t="b">
        <v>0</v>
      </c>
      <c r="BW4283" t="s">
        <v>103</v>
      </c>
      <c r="BX4283" t="b">
        <v>0</v>
      </c>
      <c r="BY4283" s="2">
        <v>44376.857569444444</v>
      </c>
      <c r="CB4283" t="b">
        <v>0</v>
      </c>
      <c r="CC4283" t="b">
        <v>1</v>
      </c>
      <c r="CF4283">
        <v>37.049999999999997</v>
      </c>
      <c r="CH4283">
        <v>37.049999999999997</v>
      </c>
      <c r="CI4283">
        <v>100</v>
      </c>
      <c r="CJ4283">
        <v>0</v>
      </c>
      <c r="CK4283">
        <f>YEAR(tbl_Opportunity[[#This Row],[Close Date]])</f>
        <v>2019</v>
      </c>
    </row>
    <row r="4284" spans="1:89">
      <c r="A4284" t="s">
        <v>2942</v>
      </c>
      <c r="B4284" t="b">
        <v>0</v>
      </c>
      <c r="D4284" t="b">
        <v>0</v>
      </c>
      <c r="H4284" s="1">
        <v>43725</v>
      </c>
      <c r="I4284" t="b">
        <v>1</v>
      </c>
      <c r="L4284" t="s">
        <v>10336</v>
      </c>
      <c r="O4284" t="s">
        <v>99</v>
      </c>
      <c r="P4284" t="b">
        <v>0</v>
      </c>
      <c r="Q4284" s="2">
        <v>43670.800439814811</v>
      </c>
      <c r="R4284" s="1"/>
      <c r="S4284" t="b">
        <v>0</v>
      </c>
      <c r="U4284" s="1"/>
      <c r="V4284" t="b">
        <v>0</v>
      </c>
      <c r="W4284" s="1">
        <v>43525</v>
      </c>
      <c r="X4284">
        <v>3</v>
      </c>
      <c r="Y4284">
        <v>2019</v>
      </c>
      <c r="Z4284" t="s">
        <v>8</v>
      </c>
      <c r="AA4284" t="s">
        <v>8</v>
      </c>
      <c r="AB4284" t="b">
        <v>0</v>
      </c>
      <c r="AC4284" t="b">
        <v>0</v>
      </c>
      <c r="AE4284" t="b">
        <v>1</v>
      </c>
      <c r="AF4284" t="b">
        <v>0</v>
      </c>
      <c r="AG4284" t="b">
        <v>0</v>
      </c>
      <c r="AH4284" t="s">
        <v>4812</v>
      </c>
      <c r="AI4284" t="b">
        <v>0</v>
      </c>
      <c r="AK4284" t="b">
        <v>0</v>
      </c>
      <c r="AL4284" s="1">
        <v>43738</v>
      </c>
      <c r="AM4284" t="s">
        <v>162</v>
      </c>
      <c r="AN4284" s="2">
        <v>44297.838888888888</v>
      </c>
      <c r="AP4284" s="2">
        <v>43836.762685185182</v>
      </c>
      <c r="AQ4284" s="1"/>
      <c r="AS4284" t="b">
        <v>0</v>
      </c>
      <c r="AV4284" t="s">
        <v>213</v>
      </c>
      <c r="BB4284" t="s">
        <v>10337</v>
      </c>
      <c r="BD4284" t="b">
        <v>1</v>
      </c>
      <c r="BH4284" t="s">
        <v>131</v>
      </c>
      <c r="BI4284" t="s">
        <v>150</v>
      </c>
      <c r="BJ4284" t="s">
        <v>95</v>
      </c>
      <c r="BK4284" t="s">
        <v>102</v>
      </c>
      <c r="BQ4284" t="s">
        <v>96</v>
      </c>
      <c r="BR4284" t="b">
        <v>0</v>
      </c>
      <c r="BS4284" t="s">
        <v>384</v>
      </c>
      <c r="BT4284" t="b">
        <v>0</v>
      </c>
      <c r="BW4284" t="s">
        <v>103</v>
      </c>
      <c r="BX4284" t="b">
        <v>0</v>
      </c>
      <c r="BY4284" s="2">
        <v>44376.857569444444</v>
      </c>
      <c r="CB4284" t="b">
        <v>0</v>
      </c>
      <c r="CC4284" t="b">
        <v>1</v>
      </c>
      <c r="CF4284">
        <v>65636</v>
      </c>
      <c r="CH4284">
        <v>65636</v>
      </c>
      <c r="CI4284">
        <v>100</v>
      </c>
      <c r="CJ4284">
        <v>0</v>
      </c>
      <c r="CK4284">
        <f>YEAR(tbl_Opportunity[[#This Row],[Close Date]])</f>
        <v>2019</v>
      </c>
    </row>
    <row r="4285" spans="1:89">
      <c r="A4285" t="s">
        <v>4085</v>
      </c>
      <c r="B4285" t="b">
        <v>0</v>
      </c>
      <c r="D4285" t="b">
        <v>0</v>
      </c>
      <c r="H4285" s="1">
        <v>43684</v>
      </c>
      <c r="I4285" t="b">
        <v>1</v>
      </c>
      <c r="L4285" t="s">
        <v>10338</v>
      </c>
      <c r="O4285" t="s">
        <v>99</v>
      </c>
      <c r="P4285" t="b">
        <v>0</v>
      </c>
      <c r="Q4285" s="2">
        <v>43571.77138888889</v>
      </c>
      <c r="R4285" s="1"/>
      <c r="S4285" t="b">
        <v>0</v>
      </c>
      <c r="U4285" s="1"/>
      <c r="V4285" t="b">
        <v>0</v>
      </c>
      <c r="W4285" s="1">
        <v>43525</v>
      </c>
      <c r="X4285">
        <v>3</v>
      </c>
      <c r="Y4285">
        <v>2019</v>
      </c>
      <c r="Z4285" t="s">
        <v>8</v>
      </c>
      <c r="AA4285" t="s">
        <v>8</v>
      </c>
      <c r="AB4285" t="b">
        <v>0</v>
      </c>
      <c r="AC4285" t="b">
        <v>0</v>
      </c>
      <c r="AE4285" t="b">
        <v>1</v>
      </c>
      <c r="AF4285" t="b">
        <v>0</v>
      </c>
      <c r="AG4285" t="b">
        <v>0</v>
      </c>
      <c r="AH4285" t="s">
        <v>4863</v>
      </c>
      <c r="AI4285" t="b">
        <v>0</v>
      </c>
      <c r="AK4285" t="b">
        <v>0</v>
      </c>
      <c r="AL4285" s="1">
        <v>43707</v>
      </c>
      <c r="AM4285" t="s">
        <v>162</v>
      </c>
      <c r="AN4285" s="2">
        <v>44297.8278587963</v>
      </c>
      <c r="AP4285" s="2">
        <v>43836.762685185182</v>
      </c>
      <c r="AQ4285" s="1"/>
      <c r="AS4285" t="b">
        <v>0</v>
      </c>
      <c r="AV4285" t="s">
        <v>153</v>
      </c>
      <c r="BB4285" t="s">
        <v>10339</v>
      </c>
      <c r="BD4285" t="b">
        <v>1</v>
      </c>
      <c r="BH4285" t="s">
        <v>332</v>
      </c>
      <c r="BI4285" t="s">
        <v>150</v>
      </c>
      <c r="BJ4285" t="s">
        <v>2983</v>
      </c>
      <c r="BK4285" t="s">
        <v>102</v>
      </c>
      <c r="BQ4285" t="s">
        <v>96</v>
      </c>
      <c r="BR4285" t="b">
        <v>0</v>
      </c>
      <c r="BS4285" t="s">
        <v>157</v>
      </c>
      <c r="BT4285" t="b">
        <v>0</v>
      </c>
      <c r="BW4285" t="s">
        <v>103</v>
      </c>
      <c r="BX4285" t="b">
        <v>0</v>
      </c>
      <c r="BY4285" s="2">
        <v>44376.857569444444</v>
      </c>
      <c r="CB4285" t="b">
        <v>0</v>
      </c>
      <c r="CC4285" t="b">
        <v>1</v>
      </c>
      <c r="CF4285">
        <v>65000</v>
      </c>
      <c r="CH4285">
        <v>65000</v>
      </c>
      <c r="CI4285">
        <v>100</v>
      </c>
      <c r="CJ4285">
        <v>0</v>
      </c>
      <c r="CK4285">
        <f>YEAR(tbl_Opportunity[[#This Row],[Close Date]])</f>
        <v>2019</v>
      </c>
    </row>
    <row r="4286" spans="1:89">
      <c r="A4286" t="s">
        <v>10340</v>
      </c>
      <c r="B4286" t="b">
        <v>0</v>
      </c>
      <c r="D4286" t="b">
        <v>0</v>
      </c>
      <c r="H4286" s="1">
        <v>43678</v>
      </c>
      <c r="I4286" t="b">
        <v>1</v>
      </c>
      <c r="L4286" t="s">
        <v>3379</v>
      </c>
      <c r="O4286" t="s">
        <v>99</v>
      </c>
      <c r="P4286" t="b">
        <v>0</v>
      </c>
      <c r="Q4286" s="2">
        <v>43644.738240740742</v>
      </c>
      <c r="R4286" s="1"/>
      <c r="S4286" t="b">
        <v>0</v>
      </c>
      <c r="U4286" s="1"/>
      <c r="V4286" t="b">
        <v>0</v>
      </c>
      <c r="W4286" s="1">
        <v>43525</v>
      </c>
      <c r="X4286">
        <v>3</v>
      </c>
      <c r="Y4286">
        <v>2019</v>
      </c>
      <c r="Z4286" t="s">
        <v>8</v>
      </c>
      <c r="AA4286" t="s">
        <v>8</v>
      </c>
      <c r="AB4286" t="b">
        <v>0</v>
      </c>
      <c r="AC4286" t="b">
        <v>0</v>
      </c>
      <c r="AE4286" t="b">
        <v>1</v>
      </c>
      <c r="AF4286" t="b">
        <v>0</v>
      </c>
      <c r="AG4286" t="b">
        <v>0</v>
      </c>
      <c r="AH4286" t="s">
        <v>4915</v>
      </c>
      <c r="AI4286" t="b">
        <v>0</v>
      </c>
      <c r="AK4286" t="b">
        <v>0</v>
      </c>
      <c r="AL4286" s="1">
        <v>43678</v>
      </c>
      <c r="AM4286" t="s">
        <v>2842</v>
      </c>
      <c r="AN4286" s="2">
        <v>44369.81621527778</v>
      </c>
      <c r="AP4286" s="2">
        <v>43836.762685185182</v>
      </c>
      <c r="AQ4286" s="1"/>
      <c r="AS4286" t="b">
        <v>0</v>
      </c>
      <c r="AV4286" t="s">
        <v>213</v>
      </c>
      <c r="BB4286" t="s">
        <v>10341</v>
      </c>
      <c r="BD4286" t="b">
        <v>1</v>
      </c>
      <c r="BH4286" t="s">
        <v>2842</v>
      </c>
      <c r="BI4286" t="s">
        <v>150</v>
      </c>
      <c r="BJ4286" t="s">
        <v>2848</v>
      </c>
      <c r="BK4286" t="s">
        <v>102</v>
      </c>
      <c r="BL4286" t="s">
        <v>3379</v>
      </c>
      <c r="BQ4286" t="s">
        <v>96</v>
      </c>
      <c r="BR4286" t="b">
        <v>0</v>
      </c>
      <c r="BS4286" t="s">
        <v>157</v>
      </c>
      <c r="BT4286" t="b">
        <v>0</v>
      </c>
      <c r="BW4286" t="s">
        <v>103</v>
      </c>
      <c r="BX4286" t="b">
        <v>0</v>
      </c>
      <c r="BY4286" s="2">
        <v>44376.857569444444</v>
      </c>
      <c r="CB4286" t="b">
        <v>0</v>
      </c>
      <c r="CC4286" t="b">
        <v>1</v>
      </c>
      <c r="CF4286">
        <v>220109.5</v>
      </c>
      <c r="CH4286">
        <v>220109.5</v>
      </c>
      <c r="CI4286">
        <v>100</v>
      </c>
      <c r="CJ4286">
        <v>0</v>
      </c>
      <c r="CK4286">
        <f>YEAR(tbl_Opportunity[[#This Row],[Close Date]])</f>
        <v>2019</v>
      </c>
    </row>
    <row r="4287" spans="1:89">
      <c r="A4287" t="s">
        <v>7221</v>
      </c>
      <c r="B4287" t="b">
        <v>0</v>
      </c>
      <c r="D4287" t="b">
        <v>0</v>
      </c>
      <c r="H4287" s="1">
        <v>43735</v>
      </c>
      <c r="I4287" t="b">
        <v>1</v>
      </c>
      <c r="L4287" t="s">
        <v>10342</v>
      </c>
      <c r="O4287" t="s">
        <v>99</v>
      </c>
      <c r="P4287" t="b">
        <v>0</v>
      </c>
      <c r="Q4287" s="2">
        <v>43683.747754629629</v>
      </c>
      <c r="R4287" s="1"/>
      <c r="S4287" t="b">
        <v>0</v>
      </c>
      <c r="U4287" s="1"/>
      <c r="V4287" t="b">
        <v>0</v>
      </c>
      <c r="W4287" s="1">
        <v>43525</v>
      </c>
      <c r="X4287">
        <v>3</v>
      </c>
      <c r="Y4287">
        <v>2019</v>
      </c>
      <c r="Z4287" t="s">
        <v>8</v>
      </c>
      <c r="AA4287" t="s">
        <v>8</v>
      </c>
      <c r="AB4287" t="b">
        <v>0</v>
      </c>
      <c r="AC4287" t="b">
        <v>0</v>
      </c>
      <c r="AE4287" t="b">
        <v>1</v>
      </c>
      <c r="AF4287" t="b">
        <v>0</v>
      </c>
      <c r="AG4287" t="b">
        <v>0</v>
      </c>
      <c r="AH4287" t="s">
        <v>4812</v>
      </c>
      <c r="AI4287" t="b">
        <v>0</v>
      </c>
      <c r="AK4287" t="b">
        <v>0</v>
      </c>
      <c r="AL4287" s="1"/>
      <c r="AM4287" t="s">
        <v>162</v>
      </c>
      <c r="AN4287" s="2">
        <v>44297.838888888888</v>
      </c>
      <c r="AP4287" s="2">
        <v>43836.762685185182</v>
      </c>
      <c r="AQ4287" s="1"/>
      <c r="AS4287" t="b">
        <v>0</v>
      </c>
      <c r="AV4287" t="s">
        <v>213</v>
      </c>
      <c r="BB4287" t="s">
        <v>10343</v>
      </c>
      <c r="BD4287" t="b">
        <v>1</v>
      </c>
      <c r="BH4287" t="s">
        <v>332</v>
      </c>
      <c r="BI4287" t="s">
        <v>150</v>
      </c>
      <c r="BK4287" t="s">
        <v>102</v>
      </c>
      <c r="BQ4287" t="s">
        <v>96</v>
      </c>
      <c r="BR4287" t="b">
        <v>0</v>
      </c>
      <c r="BS4287" t="s">
        <v>157</v>
      </c>
      <c r="BT4287" t="b">
        <v>0</v>
      </c>
      <c r="BW4287" t="s">
        <v>103</v>
      </c>
      <c r="BX4287" t="b">
        <v>0</v>
      </c>
      <c r="BY4287" s="2">
        <v>44376.857569444444</v>
      </c>
      <c r="CB4287" t="b">
        <v>0</v>
      </c>
      <c r="CC4287" t="b">
        <v>1</v>
      </c>
      <c r="CF4287">
        <v>107460</v>
      </c>
      <c r="CH4287">
        <v>107460</v>
      </c>
      <c r="CI4287">
        <v>100</v>
      </c>
      <c r="CJ4287">
        <v>0</v>
      </c>
      <c r="CK4287">
        <f>YEAR(tbl_Opportunity[[#This Row],[Close Date]])</f>
        <v>2019</v>
      </c>
    </row>
    <row r="4288" spans="1:89">
      <c r="A4288" t="s">
        <v>10344</v>
      </c>
      <c r="B4288" t="b">
        <v>0</v>
      </c>
      <c r="D4288" t="b">
        <v>0</v>
      </c>
      <c r="H4288" s="1">
        <v>43712</v>
      </c>
      <c r="I4288" t="b">
        <v>1</v>
      </c>
      <c r="O4288" t="s">
        <v>99</v>
      </c>
      <c r="P4288" t="b">
        <v>0</v>
      </c>
      <c r="Q4288" s="2">
        <v>43706.794479166667</v>
      </c>
      <c r="R4288" s="1"/>
      <c r="S4288" t="b">
        <v>0</v>
      </c>
      <c r="U4288" s="1"/>
      <c r="V4288" t="b">
        <v>0</v>
      </c>
      <c r="W4288" s="1">
        <v>43525</v>
      </c>
      <c r="X4288">
        <v>3</v>
      </c>
      <c r="Y4288">
        <v>2019</v>
      </c>
      <c r="Z4288" t="s">
        <v>8</v>
      </c>
      <c r="AA4288" t="s">
        <v>8</v>
      </c>
      <c r="AB4288" t="b">
        <v>0</v>
      </c>
      <c r="AC4288" t="b">
        <v>0</v>
      </c>
      <c r="AE4288" t="b">
        <v>1</v>
      </c>
      <c r="AF4288" t="b">
        <v>0</v>
      </c>
      <c r="AG4288" t="b">
        <v>0</v>
      </c>
      <c r="AH4288" t="s">
        <v>4863</v>
      </c>
      <c r="AI4288" t="b">
        <v>0</v>
      </c>
      <c r="AK4288" t="b">
        <v>0</v>
      </c>
      <c r="AL4288" s="1">
        <v>43718</v>
      </c>
      <c r="AM4288" t="s">
        <v>162</v>
      </c>
      <c r="AN4288" s="2">
        <v>44297.8278587963</v>
      </c>
      <c r="AP4288" s="2">
        <v>43836.762685185182</v>
      </c>
      <c r="AQ4288" s="1"/>
      <c r="AS4288" t="b">
        <v>0</v>
      </c>
      <c r="AV4288" t="s">
        <v>153</v>
      </c>
      <c r="BB4288" t="s">
        <v>10345</v>
      </c>
      <c r="BD4288" t="b">
        <v>1</v>
      </c>
      <c r="BH4288" t="s">
        <v>131</v>
      </c>
      <c r="BI4288" t="s">
        <v>150</v>
      </c>
      <c r="BJ4288" t="s">
        <v>2983</v>
      </c>
      <c r="BK4288" t="s">
        <v>102</v>
      </c>
      <c r="BQ4288" t="s">
        <v>96</v>
      </c>
      <c r="BR4288" t="b">
        <v>0</v>
      </c>
      <c r="BS4288" t="s">
        <v>157</v>
      </c>
      <c r="BT4288" t="b">
        <v>0</v>
      </c>
      <c r="BW4288" t="s">
        <v>103</v>
      </c>
      <c r="BX4288" t="b">
        <v>0</v>
      </c>
      <c r="BY4288" s="2">
        <v>44376.857569444444</v>
      </c>
      <c r="CB4288" t="b">
        <v>0</v>
      </c>
      <c r="CC4288" t="b">
        <v>1</v>
      </c>
      <c r="CF4288">
        <v>65636</v>
      </c>
      <c r="CH4288">
        <v>65636</v>
      </c>
      <c r="CI4288">
        <v>100</v>
      </c>
      <c r="CJ4288">
        <v>0</v>
      </c>
      <c r="CK4288">
        <f>YEAR(tbl_Opportunity[[#This Row],[Close Date]])</f>
        <v>2019</v>
      </c>
    </row>
    <row r="4289" spans="1:89">
      <c r="A4289" t="s">
        <v>993</v>
      </c>
      <c r="B4289" t="b">
        <v>0</v>
      </c>
      <c r="D4289" t="b">
        <v>0</v>
      </c>
      <c r="H4289" s="1">
        <v>43721</v>
      </c>
      <c r="I4289" t="b">
        <v>1</v>
      </c>
      <c r="O4289" t="s">
        <v>99</v>
      </c>
      <c r="P4289" t="b">
        <v>0</v>
      </c>
      <c r="Q4289" s="2">
        <v>43546.753587962965</v>
      </c>
      <c r="R4289" s="1"/>
      <c r="S4289" t="b">
        <v>0</v>
      </c>
      <c r="U4289" s="1"/>
      <c r="V4289" t="b">
        <v>0</v>
      </c>
      <c r="W4289" s="1">
        <v>43525</v>
      </c>
      <c r="X4289">
        <v>3</v>
      </c>
      <c r="Y4289">
        <v>2019</v>
      </c>
      <c r="Z4289" t="s">
        <v>8</v>
      </c>
      <c r="AA4289" t="s">
        <v>8</v>
      </c>
      <c r="AB4289" t="b">
        <v>0</v>
      </c>
      <c r="AC4289" t="b">
        <v>0</v>
      </c>
      <c r="AE4289" t="b">
        <v>1</v>
      </c>
      <c r="AF4289" t="b">
        <v>0</v>
      </c>
      <c r="AG4289" t="b">
        <v>0</v>
      </c>
      <c r="AH4289" t="s">
        <v>1016</v>
      </c>
      <c r="AI4289" t="b">
        <v>0</v>
      </c>
      <c r="AK4289" t="b">
        <v>0</v>
      </c>
      <c r="AL4289" s="1">
        <v>43734</v>
      </c>
      <c r="AM4289" t="s">
        <v>162</v>
      </c>
      <c r="AN4289" s="2">
        <v>44297.838888888888</v>
      </c>
      <c r="AP4289" s="2">
        <v>43836.762685185182</v>
      </c>
      <c r="AQ4289" s="1"/>
      <c r="AS4289" t="b">
        <v>0</v>
      </c>
      <c r="AV4289" t="s">
        <v>213</v>
      </c>
      <c r="BB4289" t="s">
        <v>10346</v>
      </c>
      <c r="BD4289" t="b">
        <v>1</v>
      </c>
      <c r="BH4289" t="s">
        <v>332</v>
      </c>
      <c r="BI4289" t="s">
        <v>155</v>
      </c>
      <c r="BJ4289" t="s">
        <v>2848</v>
      </c>
      <c r="BK4289" t="s">
        <v>102</v>
      </c>
      <c r="BQ4289" t="s">
        <v>96</v>
      </c>
      <c r="BR4289" t="b">
        <v>0</v>
      </c>
      <c r="BS4289" t="s">
        <v>157</v>
      </c>
      <c r="BT4289" t="b">
        <v>0</v>
      </c>
      <c r="BW4289" t="s">
        <v>103</v>
      </c>
      <c r="BX4289" t="b">
        <v>0</v>
      </c>
      <c r="BY4289" s="2">
        <v>44376.857569444444</v>
      </c>
      <c r="CB4289" t="b">
        <v>0</v>
      </c>
      <c r="CC4289" t="b">
        <v>1</v>
      </c>
      <c r="CF4289">
        <v>39000</v>
      </c>
      <c r="CH4289">
        <v>39000</v>
      </c>
      <c r="CI4289">
        <v>100</v>
      </c>
      <c r="CJ4289">
        <v>0</v>
      </c>
      <c r="CK4289">
        <f>YEAR(tbl_Opportunity[[#This Row],[Close Date]])</f>
        <v>2019</v>
      </c>
    </row>
    <row r="4290" spans="1:89">
      <c r="A4290" t="s">
        <v>3408</v>
      </c>
      <c r="B4290" t="b">
        <v>0</v>
      </c>
      <c r="D4290" t="b">
        <v>0</v>
      </c>
      <c r="H4290" s="1">
        <v>43720</v>
      </c>
      <c r="I4290" t="b">
        <v>1</v>
      </c>
      <c r="O4290" t="s">
        <v>114</v>
      </c>
      <c r="P4290" t="b">
        <v>0</v>
      </c>
      <c r="Q4290" s="2">
        <v>43716.39167824074</v>
      </c>
      <c r="R4290" s="1"/>
      <c r="S4290" t="b">
        <v>0</v>
      </c>
      <c r="U4290" s="1"/>
      <c r="V4290" t="b">
        <v>0</v>
      </c>
      <c r="W4290" s="1">
        <v>43525</v>
      </c>
      <c r="X4290">
        <v>3</v>
      </c>
      <c r="Y4290">
        <v>2019</v>
      </c>
      <c r="Z4290" t="s">
        <v>8</v>
      </c>
      <c r="AA4290" t="s">
        <v>8</v>
      </c>
      <c r="AB4290" t="b">
        <v>0</v>
      </c>
      <c r="AC4290" t="b">
        <v>0</v>
      </c>
      <c r="AE4290" t="b">
        <v>1</v>
      </c>
      <c r="AF4290" t="b">
        <v>0</v>
      </c>
      <c r="AG4290" t="b">
        <v>0</v>
      </c>
      <c r="AH4290" t="s">
        <v>1016</v>
      </c>
      <c r="AI4290" t="b">
        <v>0</v>
      </c>
      <c r="AK4290" t="b">
        <v>0</v>
      </c>
      <c r="AL4290" s="1">
        <v>43728</v>
      </c>
      <c r="AM4290" t="s">
        <v>162</v>
      </c>
      <c r="AN4290" s="2">
        <v>44297.838888888888</v>
      </c>
      <c r="AP4290" s="2">
        <v>43836.762685185182</v>
      </c>
      <c r="AQ4290" s="1"/>
      <c r="AS4290" t="b">
        <v>0</v>
      </c>
      <c r="AV4290" t="s">
        <v>213</v>
      </c>
      <c r="BB4290" t="s">
        <v>10347</v>
      </c>
      <c r="BD4290" t="b">
        <v>1</v>
      </c>
      <c r="BH4290" t="s">
        <v>114</v>
      </c>
      <c r="BI4290" t="s">
        <v>155</v>
      </c>
      <c r="BK4290" t="s">
        <v>102</v>
      </c>
      <c r="BQ4290" t="s">
        <v>96</v>
      </c>
      <c r="BR4290" t="b">
        <v>0</v>
      </c>
      <c r="BS4290" t="s">
        <v>157</v>
      </c>
      <c r="BT4290" t="b">
        <v>0</v>
      </c>
      <c r="BW4290" t="s">
        <v>103</v>
      </c>
      <c r="BX4290" t="b">
        <v>0</v>
      </c>
      <c r="BY4290" s="2">
        <v>44376.857569444444</v>
      </c>
      <c r="CB4290" t="b">
        <v>0</v>
      </c>
      <c r="CC4290" t="b">
        <v>1</v>
      </c>
      <c r="CF4290">
        <v>190309</v>
      </c>
      <c r="CH4290">
        <v>190309</v>
      </c>
      <c r="CI4290">
        <v>100</v>
      </c>
      <c r="CJ4290">
        <v>0</v>
      </c>
      <c r="CK4290">
        <f>YEAR(tbl_Opportunity[[#This Row],[Close Date]])</f>
        <v>2019</v>
      </c>
    </row>
    <row r="4291" spans="1:89">
      <c r="A4291" t="s">
        <v>3408</v>
      </c>
      <c r="B4291" t="b">
        <v>0</v>
      </c>
      <c r="D4291" t="b">
        <v>0</v>
      </c>
      <c r="H4291" s="1">
        <v>44042</v>
      </c>
      <c r="I4291" t="b">
        <v>1</v>
      </c>
      <c r="O4291" t="s">
        <v>114</v>
      </c>
      <c r="P4291" t="b">
        <v>0</v>
      </c>
      <c r="Q4291" s="2">
        <v>43780.635937500003</v>
      </c>
      <c r="R4291" s="1"/>
      <c r="S4291" t="b">
        <v>0</v>
      </c>
      <c r="U4291" s="1"/>
      <c r="V4291" t="b">
        <v>0</v>
      </c>
      <c r="W4291" s="1">
        <v>43891</v>
      </c>
      <c r="X4291">
        <v>3</v>
      </c>
      <c r="Y4291">
        <v>2020</v>
      </c>
      <c r="Z4291" t="s">
        <v>8</v>
      </c>
      <c r="AA4291" t="s">
        <v>8</v>
      </c>
      <c r="AB4291" t="b">
        <v>0</v>
      </c>
      <c r="AC4291" t="b">
        <v>0</v>
      </c>
      <c r="AE4291" t="b">
        <v>1</v>
      </c>
      <c r="AF4291" t="b">
        <v>0</v>
      </c>
      <c r="AG4291" t="b">
        <v>0</v>
      </c>
      <c r="AH4291" t="s">
        <v>1016</v>
      </c>
      <c r="AI4291" t="b">
        <v>0</v>
      </c>
      <c r="AK4291" t="b">
        <v>0</v>
      </c>
      <c r="AL4291" s="1">
        <v>44102</v>
      </c>
      <c r="AM4291" t="s">
        <v>162</v>
      </c>
      <c r="AN4291" s="2">
        <v>44297.838888888888</v>
      </c>
      <c r="AP4291" s="2">
        <v>44046.530763888892</v>
      </c>
      <c r="AQ4291" s="1"/>
      <c r="AS4291" t="b">
        <v>0</v>
      </c>
      <c r="AV4291" t="s">
        <v>213</v>
      </c>
      <c r="BB4291" t="s">
        <v>10348</v>
      </c>
      <c r="BD4291" t="b">
        <v>1</v>
      </c>
      <c r="BH4291" t="s">
        <v>114</v>
      </c>
      <c r="BI4291" t="s">
        <v>155</v>
      </c>
      <c r="BJ4291" t="s">
        <v>102</v>
      </c>
      <c r="BK4291" t="s">
        <v>102</v>
      </c>
      <c r="BQ4291" t="s">
        <v>96</v>
      </c>
      <c r="BR4291" t="b">
        <v>0</v>
      </c>
      <c r="BS4291" t="s">
        <v>157</v>
      </c>
      <c r="BT4291" t="b">
        <v>0</v>
      </c>
      <c r="BW4291" t="s">
        <v>103</v>
      </c>
      <c r="BX4291" t="b">
        <v>0</v>
      </c>
      <c r="BY4291" s="2">
        <v>44376.857581018521</v>
      </c>
      <c r="CB4291" t="b">
        <v>0</v>
      </c>
      <c r="CC4291" t="b">
        <v>1</v>
      </c>
      <c r="CF4291">
        <v>304327.5</v>
      </c>
      <c r="CH4291">
        <v>304327.5</v>
      </c>
      <c r="CI4291">
        <v>100</v>
      </c>
      <c r="CJ4291">
        <v>0</v>
      </c>
      <c r="CK4291">
        <f>YEAR(tbl_Opportunity[[#This Row],[Close Date]])</f>
        <v>2020</v>
      </c>
    </row>
    <row r="4292" spans="1:89">
      <c r="A4292" t="s">
        <v>5855</v>
      </c>
      <c r="B4292" t="b">
        <v>0</v>
      </c>
      <c r="D4292" t="b">
        <v>0</v>
      </c>
      <c r="H4292" s="1">
        <v>42277</v>
      </c>
      <c r="I4292" t="b">
        <v>1</v>
      </c>
      <c r="L4292" t="s">
        <v>5856</v>
      </c>
      <c r="O4292" t="s">
        <v>89</v>
      </c>
      <c r="P4292" t="b">
        <v>0</v>
      </c>
      <c r="Q4292" s="2">
        <v>42068.668206018519</v>
      </c>
      <c r="R4292" s="1"/>
      <c r="S4292" t="b">
        <v>0</v>
      </c>
      <c r="U4292" s="1"/>
      <c r="V4292" t="b">
        <v>0</v>
      </c>
      <c r="W4292" s="1">
        <v>42064</v>
      </c>
      <c r="X4292">
        <v>3</v>
      </c>
      <c r="Y4292">
        <v>2015</v>
      </c>
      <c r="Z4292" t="s">
        <v>8</v>
      </c>
      <c r="AA4292" t="s">
        <v>8</v>
      </c>
      <c r="AB4292" t="b">
        <v>0</v>
      </c>
      <c r="AC4292" t="b">
        <v>0</v>
      </c>
      <c r="AE4292" t="b">
        <v>1</v>
      </c>
      <c r="AF4292" t="b">
        <v>0</v>
      </c>
      <c r="AG4292" t="b">
        <v>0</v>
      </c>
      <c r="AH4292" t="s">
        <v>4863</v>
      </c>
      <c r="AI4292" t="b">
        <v>0</v>
      </c>
      <c r="AK4292" t="b">
        <v>0</v>
      </c>
      <c r="AL4292" s="1"/>
      <c r="AM4292" t="s">
        <v>99</v>
      </c>
      <c r="AN4292" s="2">
        <v>44180.587604166663</v>
      </c>
      <c r="AP4292" s="2">
        <v>43836.762685185182</v>
      </c>
      <c r="AQ4292" s="1"/>
      <c r="AS4292" t="b">
        <v>0</v>
      </c>
      <c r="AV4292" t="s">
        <v>112</v>
      </c>
      <c r="BB4292" t="s">
        <v>10349</v>
      </c>
      <c r="BD4292" t="b">
        <v>1</v>
      </c>
      <c r="BH4292" t="s">
        <v>89</v>
      </c>
      <c r="BI4292" t="s">
        <v>101</v>
      </c>
      <c r="BK4292" t="s">
        <v>102</v>
      </c>
      <c r="BQ4292" t="s">
        <v>96</v>
      </c>
      <c r="BR4292" t="b">
        <v>0</v>
      </c>
      <c r="BS4292" t="s">
        <v>157</v>
      </c>
      <c r="BT4292" t="b">
        <v>0</v>
      </c>
      <c r="BW4292" t="s">
        <v>103</v>
      </c>
      <c r="BX4292" t="b">
        <v>0</v>
      </c>
      <c r="BY4292" s="2">
        <v>44376.857581018521</v>
      </c>
      <c r="CB4292" t="b">
        <v>0</v>
      </c>
      <c r="CC4292" t="b">
        <v>1</v>
      </c>
      <c r="CF4292">
        <v>50000</v>
      </c>
      <c r="CH4292">
        <v>50000</v>
      </c>
      <c r="CI4292">
        <v>100</v>
      </c>
      <c r="CJ4292">
        <v>0</v>
      </c>
      <c r="CK4292">
        <f>YEAR(tbl_Opportunity[[#This Row],[Close Date]])</f>
        <v>2015</v>
      </c>
    </row>
    <row r="4293" spans="1:89">
      <c r="A4293" t="s">
        <v>3482</v>
      </c>
      <c r="B4293" t="b">
        <v>0</v>
      </c>
      <c r="D4293" t="b">
        <v>0</v>
      </c>
      <c r="H4293" s="1">
        <v>43007</v>
      </c>
      <c r="I4293" t="b">
        <v>1</v>
      </c>
      <c r="L4293" t="s">
        <v>10350</v>
      </c>
      <c r="O4293" t="s">
        <v>131</v>
      </c>
      <c r="P4293" t="b">
        <v>0</v>
      </c>
      <c r="Q4293" s="2">
        <v>42900.675104166665</v>
      </c>
      <c r="R4293" s="1"/>
      <c r="S4293" t="b">
        <v>0</v>
      </c>
      <c r="U4293" s="1"/>
      <c r="V4293" t="b">
        <v>0</v>
      </c>
      <c r="W4293" s="1">
        <v>42795</v>
      </c>
      <c r="X4293">
        <v>3</v>
      </c>
      <c r="Y4293">
        <v>2017</v>
      </c>
      <c r="Z4293" t="s">
        <v>8</v>
      </c>
      <c r="AA4293" t="s">
        <v>8</v>
      </c>
      <c r="AB4293" t="b">
        <v>0</v>
      </c>
      <c r="AC4293" t="b">
        <v>0</v>
      </c>
      <c r="AE4293" t="b">
        <v>1</v>
      </c>
      <c r="AF4293" t="b">
        <v>0</v>
      </c>
      <c r="AG4293" t="b">
        <v>0</v>
      </c>
      <c r="AH4293" t="s">
        <v>4863</v>
      </c>
      <c r="AI4293" t="b">
        <v>0</v>
      </c>
      <c r="AK4293" t="b">
        <v>0</v>
      </c>
      <c r="AL4293" s="1"/>
      <c r="AM4293" t="s">
        <v>162</v>
      </c>
      <c r="AN4293" s="2">
        <v>44297.838888888888</v>
      </c>
      <c r="AP4293" s="2">
        <v>43836.762627314813</v>
      </c>
      <c r="AQ4293" s="1"/>
      <c r="AS4293" t="b">
        <v>0</v>
      </c>
      <c r="AU4293" t="s">
        <v>102</v>
      </c>
      <c r="AV4293" t="s">
        <v>213</v>
      </c>
      <c r="BB4293" t="s">
        <v>10351</v>
      </c>
      <c r="BD4293" t="b">
        <v>1</v>
      </c>
      <c r="BH4293" t="s">
        <v>131</v>
      </c>
      <c r="BI4293" t="s">
        <v>150</v>
      </c>
      <c r="BK4293" t="s">
        <v>102</v>
      </c>
      <c r="BP4293" t="s">
        <v>10352</v>
      </c>
      <c r="BQ4293" t="s">
        <v>96</v>
      </c>
      <c r="BR4293" t="b">
        <v>0</v>
      </c>
      <c r="BS4293" t="s">
        <v>157</v>
      </c>
      <c r="BT4293" t="b">
        <v>0</v>
      </c>
      <c r="BW4293" t="s">
        <v>103</v>
      </c>
      <c r="BX4293" t="b">
        <v>0</v>
      </c>
      <c r="BY4293" s="2">
        <v>44376.857569444444</v>
      </c>
      <c r="CB4293" t="b">
        <v>0</v>
      </c>
      <c r="CC4293" t="b">
        <v>1</v>
      </c>
      <c r="CF4293">
        <v>0</v>
      </c>
      <c r="CH4293">
        <v>0</v>
      </c>
      <c r="CI4293">
        <v>100</v>
      </c>
      <c r="CJ4293">
        <v>0</v>
      </c>
      <c r="CK4293">
        <f>YEAR(tbl_Opportunity[[#This Row],[Close Date]])</f>
        <v>2017</v>
      </c>
    </row>
    <row r="4294" spans="1:89">
      <c r="A4294" t="s">
        <v>108</v>
      </c>
      <c r="B4294" t="b">
        <v>0</v>
      </c>
      <c r="D4294" t="b">
        <v>0</v>
      </c>
      <c r="H4294" s="1">
        <v>43321</v>
      </c>
      <c r="I4294" t="b">
        <v>1</v>
      </c>
      <c r="L4294" t="s">
        <v>10353</v>
      </c>
      <c r="O4294" t="s">
        <v>99</v>
      </c>
      <c r="P4294" t="b">
        <v>0</v>
      </c>
      <c r="Q4294" s="2">
        <v>43158.616423611114</v>
      </c>
      <c r="R4294" s="1"/>
      <c r="S4294" t="b">
        <v>0</v>
      </c>
      <c r="U4294" s="1"/>
      <c r="V4294" t="b">
        <v>0</v>
      </c>
      <c r="W4294" s="1">
        <v>43160</v>
      </c>
      <c r="X4294">
        <v>3</v>
      </c>
      <c r="Y4294">
        <v>2018</v>
      </c>
      <c r="Z4294" t="s">
        <v>8</v>
      </c>
      <c r="AA4294" t="s">
        <v>8</v>
      </c>
      <c r="AB4294" t="b">
        <v>0</v>
      </c>
      <c r="AC4294" t="b">
        <v>0</v>
      </c>
      <c r="AE4294" t="b">
        <v>1</v>
      </c>
      <c r="AF4294" t="b">
        <v>0</v>
      </c>
      <c r="AG4294" t="b">
        <v>0</v>
      </c>
      <c r="AH4294" t="s">
        <v>4812</v>
      </c>
      <c r="AI4294" t="b">
        <v>0</v>
      </c>
      <c r="AK4294" t="b">
        <v>0</v>
      </c>
      <c r="AL4294" s="1"/>
      <c r="AM4294" t="s">
        <v>162</v>
      </c>
      <c r="AN4294" s="2">
        <v>44297.8278587963</v>
      </c>
      <c r="AP4294" s="2">
        <v>43836.762685185182</v>
      </c>
      <c r="AQ4294" s="1"/>
      <c r="AS4294" t="b">
        <v>0</v>
      </c>
      <c r="AU4294" t="s">
        <v>6211</v>
      </c>
      <c r="AV4294" t="s">
        <v>153</v>
      </c>
      <c r="BB4294" t="s">
        <v>10354</v>
      </c>
      <c r="BD4294" t="b">
        <v>1</v>
      </c>
      <c r="BH4294" t="s">
        <v>131</v>
      </c>
      <c r="BI4294" t="s">
        <v>150</v>
      </c>
      <c r="BJ4294" t="s">
        <v>95</v>
      </c>
      <c r="BK4294" t="s">
        <v>102</v>
      </c>
      <c r="BQ4294" t="s">
        <v>96</v>
      </c>
      <c r="BR4294" t="b">
        <v>0</v>
      </c>
      <c r="BS4294" t="s">
        <v>157</v>
      </c>
      <c r="BT4294" t="b">
        <v>0</v>
      </c>
      <c r="BW4294" t="s">
        <v>103</v>
      </c>
      <c r="BX4294" t="b">
        <v>0</v>
      </c>
      <c r="BY4294" s="2">
        <v>44376.857569444444</v>
      </c>
      <c r="CB4294" t="b">
        <v>0</v>
      </c>
      <c r="CC4294" t="b">
        <v>1</v>
      </c>
      <c r="CF4294">
        <v>66689</v>
      </c>
      <c r="CH4294">
        <v>66689</v>
      </c>
      <c r="CI4294">
        <v>100</v>
      </c>
      <c r="CJ4294">
        <v>0</v>
      </c>
      <c r="CK4294">
        <f>YEAR(tbl_Opportunity[[#This Row],[Close Date]])</f>
        <v>2018</v>
      </c>
    </row>
    <row r="4295" spans="1:89">
      <c r="A4295" t="s">
        <v>5239</v>
      </c>
      <c r="B4295" t="b">
        <v>0</v>
      </c>
      <c r="D4295" t="b">
        <v>0</v>
      </c>
      <c r="H4295" s="1">
        <v>43732</v>
      </c>
      <c r="I4295" t="b">
        <v>1</v>
      </c>
      <c r="O4295" t="s">
        <v>114</v>
      </c>
      <c r="P4295" t="b">
        <v>0</v>
      </c>
      <c r="Q4295" s="2">
        <v>43144.727337962962</v>
      </c>
      <c r="R4295" s="1"/>
      <c r="S4295" t="b">
        <v>0</v>
      </c>
      <c r="U4295" s="1"/>
      <c r="V4295" t="b">
        <v>0</v>
      </c>
      <c r="W4295" s="1">
        <v>43525</v>
      </c>
      <c r="X4295">
        <v>3</v>
      </c>
      <c r="Y4295">
        <v>2019</v>
      </c>
      <c r="Z4295" t="s">
        <v>8</v>
      </c>
      <c r="AA4295" t="s">
        <v>8</v>
      </c>
      <c r="AB4295" t="b">
        <v>0</v>
      </c>
      <c r="AC4295" t="b">
        <v>0</v>
      </c>
      <c r="AE4295" t="b">
        <v>1</v>
      </c>
      <c r="AF4295" t="b">
        <v>0</v>
      </c>
      <c r="AG4295" t="b">
        <v>0</v>
      </c>
      <c r="AH4295" t="s">
        <v>1016</v>
      </c>
      <c r="AI4295" t="b">
        <v>0</v>
      </c>
      <c r="AK4295" t="b">
        <v>0</v>
      </c>
      <c r="AL4295" s="1"/>
      <c r="AM4295" t="s">
        <v>162</v>
      </c>
      <c r="AN4295" s="2">
        <v>44297.837673611109</v>
      </c>
      <c r="AP4295" s="2">
        <v>43836.762685185182</v>
      </c>
      <c r="AQ4295" s="1"/>
      <c r="AS4295" t="b">
        <v>0</v>
      </c>
      <c r="AU4295" t="s">
        <v>102</v>
      </c>
      <c r="AV4295" t="s">
        <v>213</v>
      </c>
      <c r="BB4295" t="s">
        <v>10355</v>
      </c>
      <c r="BD4295" t="b">
        <v>1</v>
      </c>
      <c r="BH4295" t="s">
        <v>114</v>
      </c>
      <c r="BI4295" t="s">
        <v>155</v>
      </c>
      <c r="BK4295" t="s">
        <v>384</v>
      </c>
      <c r="BQ4295" t="s">
        <v>96</v>
      </c>
      <c r="BR4295" t="b">
        <v>0</v>
      </c>
      <c r="BS4295" t="s">
        <v>157</v>
      </c>
      <c r="BT4295" t="b">
        <v>0</v>
      </c>
      <c r="BW4295" t="s">
        <v>103</v>
      </c>
      <c r="BX4295" t="b">
        <v>0</v>
      </c>
      <c r="BY4295" s="2">
        <v>44376.857569444444</v>
      </c>
      <c r="CB4295" t="b">
        <v>0</v>
      </c>
      <c r="CC4295" t="b">
        <v>1</v>
      </c>
      <c r="CF4295">
        <v>44949.25</v>
      </c>
      <c r="CH4295">
        <v>44949.25</v>
      </c>
      <c r="CI4295">
        <v>100</v>
      </c>
      <c r="CJ4295">
        <v>0</v>
      </c>
      <c r="CK4295">
        <f>YEAR(tbl_Opportunity[[#This Row],[Close Date]])</f>
        <v>2019</v>
      </c>
    </row>
    <row r="4296" spans="1:89">
      <c r="A4296" t="s">
        <v>189</v>
      </c>
      <c r="B4296" t="b">
        <v>0</v>
      </c>
      <c r="D4296" t="b">
        <v>0</v>
      </c>
      <c r="E4296" t="s">
        <v>3681</v>
      </c>
      <c r="H4296" s="1">
        <v>44026</v>
      </c>
      <c r="I4296" t="b">
        <v>1</v>
      </c>
      <c r="L4296" t="s">
        <v>10356</v>
      </c>
      <c r="O4296" t="s">
        <v>99</v>
      </c>
      <c r="P4296" t="b">
        <v>0</v>
      </c>
      <c r="Q4296" s="2">
        <v>43818.585601851853</v>
      </c>
      <c r="R4296" s="1"/>
      <c r="S4296" t="b">
        <v>0</v>
      </c>
      <c r="U4296" s="1"/>
      <c r="V4296" t="b">
        <v>0</v>
      </c>
      <c r="W4296" s="1">
        <v>43891</v>
      </c>
      <c r="X4296">
        <v>3</v>
      </c>
      <c r="Y4296">
        <v>2020</v>
      </c>
      <c r="Z4296" t="s">
        <v>8</v>
      </c>
      <c r="AA4296" t="s">
        <v>8</v>
      </c>
      <c r="AB4296" t="b">
        <v>0</v>
      </c>
      <c r="AC4296" t="b">
        <v>0</v>
      </c>
      <c r="AE4296" t="b">
        <v>1</v>
      </c>
      <c r="AF4296" t="b">
        <v>0</v>
      </c>
      <c r="AG4296" t="b">
        <v>0</v>
      </c>
      <c r="AH4296" t="s">
        <v>4808</v>
      </c>
      <c r="AI4296" t="b">
        <v>0</v>
      </c>
      <c r="AK4296" t="b">
        <v>0</v>
      </c>
      <c r="AL4296" s="1">
        <v>44026</v>
      </c>
      <c r="AM4296" t="s">
        <v>99</v>
      </c>
      <c r="AN4296" s="2">
        <v>44175.893564814818</v>
      </c>
      <c r="AP4296" s="2">
        <v>44032.520335648151</v>
      </c>
      <c r="AQ4296" s="1"/>
      <c r="AS4296" t="b">
        <v>0</v>
      </c>
      <c r="AV4296" t="s">
        <v>105</v>
      </c>
      <c r="BB4296" t="s">
        <v>10357</v>
      </c>
      <c r="BD4296" t="b">
        <v>1</v>
      </c>
      <c r="BH4296" t="s">
        <v>99</v>
      </c>
      <c r="BI4296" t="s">
        <v>150</v>
      </c>
      <c r="BK4296" t="s">
        <v>95</v>
      </c>
      <c r="BN4296" t="s">
        <v>415</v>
      </c>
      <c r="BP4296" t="s">
        <v>10358</v>
      </c>
      <c r="BQ4296" t="s">
        <v>96</v>
      </c>
      <c r="BR4296" t="b">
        <v>0</v>
      </c>
      <c r="BT4296" t="b">
        <v>0</v>
      </c>
      <c r="BW4296" t="s">
        <v>103</v>
      </c>
      <c r="BX4296" t="b">
        <v>0</v>
      </c>
      <c r="BY4296" s="2">
        <v>44376.857581018521</v>
      </c>
      <c r="CB4296" t="b">
        <v>0</v>
      </c>
      <c r="CC4296" t="b">
        <v>1</v>
      </c>
      <c r="CF4296">
        <v>19500</v>
      </c>
      <c r="CH4296">
        <v>19500</v>
      </c>
      <c r="CI4296">
        <v>100</v>
      </c>
      <c r="CJ4296">
        <v>0</v>
      </c>
      <c r="CK4296">
        <f>YEAR(tbl_Opportunity[[#This Row],[Close Date]])</f>
        <v>2020</v>
      </c>
    </row>
    <row r="4297" spans="1:89">
      <c r="A4297" t="s">
        <v>9968</v>
      </c>
      <c r="B4297" t="b">
        <v>0</v>
      </c>
      <c r="D4297" t="b">
        <v>0</v>
      </c>
      <c r="H4297" s="1">
        <v>44104</v>
      </c>
      <c r="I4297" t="b">
        <v>1</v>
      </c>
      <c r="L4297" t="s">
        <v>10359</v>
      </c>
      <c r="O4297" t="s">
        <v>99</v>
      </c>
      <c r="P4297" t="b">
        <v>0</v>
      </c>
      <c r="Q4297" s="2">
        <v>43864.956412037034</v>
      </c>
      <c r="R4297" s="1"/>
      <c r="S4297" t="b">
        <v>0</v>
      </c>
      <c r="U4297" s="1"/>
      <c r="V4297" t="b">
        <v>0</v>
      </c>
      <c r="W4297" s="1">
        <v>43891</v>
      </c>
      <c r="X4297">
        <v>3</v>
      </c>
      <c r="Y4297">
        <v>2020</v>
      </c>
      <c r="Z4297" t="s">
        <v>8</v>
      </c>
      <c r="AA4297" t="s">
        <v>8</v>
      </c>
      <c r="AB4297" t="b">
        <v>0</v>
      </c>
      <c r="AC4297" t="b">
        <v>0</v>
      </c>
      <c r="AE4297" t="b">
        <v>1</v>
      </c>
      <c r="AF4297" t="b">
        <v>0</v>
      </c>
      <c r="AG4297" t="b">
        <v>0</v>
      </c>
      <c r="AH4297" t="s">
        <v>4808</v>
      </c>
      <c r="AI4297" t="b">
        <v>0</v>
      </c>
      <c r="AK4297" t="b">
        <v>0</v>
      </c>
      <c r="AL4297" s="1">
        <v>44110</v>
      </c>
      <c r="AM4297" t="s">
        <v>162</v>
      </c>
      <c r="AN4297" s="2">
        <v>44297.8278587963</v>
      </c>
      <c r="AP4297" s="2">
        <v>44104.536539351851</v>
      </c>
      <c r="AQ4297" s="1"/>
      <c r="AS4297" t="b">
        <v>0</v>
      </c>
      <c r="AV4297" t="s">
        <v>153</v>
      </c>
      <c r="BB4297" t="s">
        <v>10360</v>
      </c>
      <c r="BD4297" t="b">
        <v>1</v>
      </c>
      <c r="BH4297" t="s">
        <v>99</v>
      </c>
      <c r="BI4297" t="s">
        <v>150</v>
      </c>
      <c r="BK4297" t="s">
        <v>95</v>
      </c>
      <c r="BN4297" t="s">
        <v>415</v>
      </c>
      <c r="BP4297" t="s">
        <v>10361</v>
      </c>
      <c r="BQ4297" t="s">
        <v>96</v>
      </c>
      <c r="BR4297" t="b">
        <v>0</v>
      </c>
      <c r="BT4297" t="b">
        <v>0</v>
      </c>
      <c r="BW4297" t="s">
        <v>103</v>
      </c>
      <c r="BX4297" t="b">
        <v>0</v>
      </c>
      <c r="BY4297" s="2">
        <v>44376.857581018521</v>
      </c>
      <c r="CB4297" t="b">
        <v>0</v>
      </c>
      <c r="CC4297" t="b">
        <v>1</v>
      </c>
      <c r="CF4297">
        <v>13000</v>
      </c>
      <c r="CH4297">
        <v>13000</v>
      </c>
      <c r="CI4297">
        <v>100</v>
      </c>
      <c r="CJ4297">
        <v>0</v>
      </c>
      <c r="CK4297">
        <f>YEAR(tbl_Opportunity[[#This Row],[Close Date]])</f>
        <v>2020</v>
      </c>
    </row>
    <row r="4298" spans="1:89">
      <c r="A4298" t="s">
        <v>9981</v>
      </c>
      <c r="B4298" t="b">
        <v>0</v>
      </c>
      <c r="D4298" t="b">
        <v>0</v>
      </c>
      <c r="H4298" s="1">
        <v>44084</v>
      </c>
      <c r="I4298" t="b">
        <v>1</v>
      </c>
      <c r="L4298" t="s">
        <v>2769</v>
      </c>
      <c r="O4298" t="s">
        <v>99</v>
      </c>
      <c r="P4298" t="b">
        <v>0</v>
      </c>
      <c r="Q4298" s="2">
        <v>43894.668217592596</v>
      </c>
      <c r="R4298" s="1"/>
      <c r="S4298" t="b">
        <v>0</v>
      </c>
      <c r="U4298" s="1"/>
      <c r="V4298" t="b">
        <v>0</v>
      </c>
      <c r="W4298" s="1">
        <v>43891</v>
      </c>
      <c r="X4298">
        <v>3</v>
      </c>
      <c r="Y4298">
        <v>2020</v>
      </c>
      <c r="Z4298" t="s">
        <v>8</v>
      </c>
      <c r="AA4298" t="s">
        <v>8</v>
      </c>
      <c r="AB4298" t="b">
        <v>0</v>
      </c>
      <c r="AC4298" t="b">
        <v>0</v>
      </c>
      <c r="AE4298" t="b">
        <v>1</v>
      </c>
      <c r="AF4298" t="b">
        <v>0</v>
      </c>
      <c r="AG4298" t="b">
        <v>0</v>
      </c>
      <c r="AH4298" t="s">
        <v>4808</v>
      </c>
      <c r="AI4298" t="b">
        <v>0</v>
      </c>
      <c r="AK4298" t="b">
        <v>0</v>
      </c>
      <c r="AL4298" s="1">
        <v>44084</v>
      </c>
      <c r="AM4298" t="s">
        <v>162</v>
      </c>
      <c r="AN4298" s="2">
        <v>44297.828460648147</v>
      </c>
      <c r="AP4298" s="2">
        <v>44088.534444444442</v>
      </c>
      <c r="AQ4298" s="1"/>
      <c r="AS4298" t="b">
        <v>0</v>
      </c>
      <c r="AV4298" t="s">
        <v>153</v>
      </c>
      <c r="BB4298" t="s">
        <v>10362</v>
      </c>
      <c r="BD4298" t="b">
        <v>1</v>
      </c>
      <c r="BH4298" t="s">
        <v>99</v>
      </c>
      <c r="BI4298" t="s">
        <v>150</v>
      </c>
      <c r="BK4298" t="s">
        <v>95</v>
      </c>
      <c r="BN4298" t="s">
        <v>415</v>
      </c>
      <c r="BP4298" t="s">
        <v>10363</v>
      </c>
      <c r="BQ4298" t="s">
        <v>96</v>
      </c>
      <c r="BR4298" t="b">
        <v>0</v>
      </c>
      <c r="BT4298" t="b">
        <v>0</v>
      </c>
      <c r="BW4298" t="s">
        <v>103</v>
      </c>
      <c r="BX4298" t="b">
        <v>0</v>
      </c>
      <c r="BY4298" s="2">
        <v>44376.857581018521</v>
      </c>
      <c r="CB4298" t="b">
        <v>0</v>
      </c>
      <c r="CC4298" t="b">
        <v>1</v>
      </c>
      <c r="CF4298">
        <v>5850</v>
      </c>
      <c r="CH4298">
        <v>5850</v>
      </c>
      <c r="CI4298">
        <v>100</v>
      </c>
      <c r="CJ4298">
        <v>0</v>
      </c>
      <c r="CK4298">
        <f>YEAR(tbl_Opportunity[[#This Row],[Close Date]])</f>
        <v>2020</v>
      </c>
    </row>
    <row r="4299" spans="1:89">
      <c r="A4299" t="s">
        <v>3696</v>
      </c>
      <c r="B4299" t="b">
        <v>0</v>
      </c>
      <c r="D4299" t="b">
        <v>0</v>
      </c>
      <c r="E4299" t="s">
        <v>3054</v>
      </c>
      <c r="H4299" s="1">
        <v>44019</v>
      </c>
      <c r="I4299" t="b">
        <v>1</v>
      </c>
      <c r="L4299" t="s">
        <v>10364</v>
      </c>
      <c r="O4299" t="s">
        <v>99</v>
      </c>
      <c r="P4299" t="b">
        <v>0</v>
      </c>
      <c r="Q4299" s="2">
        <v>43899.532442129632</v>
      </c>
      <c r="R4299" s="1"/>
      <c r="S4299" t="b">
        <v>0</v>
      </c>
      <c r="U4299" s="1"/>
      <c r="V4299" t="b">
        <v>0</v>
      </c>
      <c r="W4299" s="1">
        <v>43891</v>
      </c>
      <c r="X4299">
        <v>3</v>
      </c>
      <c r="Y4299">
        <v>2020</v>
      </c>
      <c r="Z4299" t="s">
        <v>8</v>
      </c>
      <c r="AA4299" t="s">
        <v>8</v>
      </c>
      <c r="AB4299" t="b">
        <v>0</v>
      </c>
      <c r="AC4299" t="b">
        <v>0</v>
      </c>
      <c r="AE4299" t="b">
        <v>1</v>
      </c>
      <c r="AF4299" t="b">
        <v>0</v>
      </c>
      <c r="AG4299" t="b">
        <v>0</v>
      </c>
      <c r="AH4299" t="s">
        <v>4863</v>
      </c>
      <c r="AI4299" t="b">
        <v>0</v>
      </c>
      <c r="AK4299" t="b">
        <v>0</v>
      </c>
      <c r="AL4299" s="1">
        <v>44019</v>
      </c>
      <c r="AM4299" t="s">
        <v>162</v>
      </c>
      <c r="AN4299" s="2">
        <v>44297.8278587963</v>
      </c>
      <c r="AP4299" s="2">
        <v>44019.546747685185</v>
      </c>
      <c r="AQ4299" s="1"/>
      <c r="AS4299" t="b">
        <v>0</v>
      </c>
      <c r="AV4299" t="s">
        <v>153</v>
      </c>
      <c r="BB4299" t="s">
        <v>10365</v>
      </c>
      <c r="BD4299" t="b">
        <v>1</v>
      </c>
      <c r="BH4299" t="s">
        <v>99</v>
      </c>
      <c r="BI4299" t="s">
        <v>150</v>
      </c>
      <c r="BJ4299" t="s">
        <v>95</v>
      </c>
      <c r="BK4299" t="s">
        <v>95</v>
      </c>
      <c r="BN4299" t="s">
        <v>415</v>
      </c>
      <c r="BP4299" t="s">
        <v>10366</v>
      </c>
      <c r="BQ4299" t="s">
        <v>96</v>
      </c>
      <c r="BR4299" t="b">
        <v>0</v>
      </c>
      <c r="BT4299" t="b">
        <v>0</v>
      </c>
      <c r="BW4299" t="s">
        <v>103</v>
      </c>
      <c r="BX4299" t="b">
        <v>0</v>
      </c>
      <c r="BY4299" s="2">
        <v>44376.857581018521</v>
      </c>
      <c r="CB4299" t="b">
        <v>0</v>
      </c>
      <c r="CC4299" t="b">
        <v>1</v>
      </c>
      <c r="CF4299">
        <v>6500</v>
      </c>
      <c r="CH4299">
        <v>6500</v>
      </c>
      <c r="CI4299">
        <v>100</v>
      </c>
      <c r="CJ4299">
        <v>0</v>
      </c>
      <c r="CK4299">
        <f>YEAR(tbl_Opportunity[[#This Row],[Close Date]])</f>
        <v>2020</v>
      </c>
    </row>
    <row r="4300" spans="1:89">
      <c r="A4300" t="s">
        <v>182</v>
      </c>
      <c r="B4300" t="b">
        <v>0</v>
      </c>
      <c r="D4300" t="b">
        <v>0</v>
      </c>
      <c r="H4300" s="1">
        <v>44033</v>
      </c>
      <c r="I4300" t="b">
        <v>1</v>
      </c>
      <c r="O4300" t="s">
        <v>99</v>
      </c>
      <c r="P4300" t="b">
        <v>0</v>
      </c>
      <c r="Q4300" s="2">
        <v>43998.668217592596</v>
      </c>
      <c r="R4300" s="1"/>
      <c r="S4300" t="b">
        <v>0</v>
      </c>
      <c r="U4300" s="1"/>
      <c r="V4300" t="b">
        <v>0</v>
      </c>
      <c r="W4300" s="1">
        <v>43891</v>
      </c>
      <c r="X4300">
        <v>3</v>
      </c>
      <c r="Y4300">
        <v>2020</v>
      </c>
      <c r="Z4300" t="s">
        <v>8</v>
      </c>
      <c r="AA4300" t="s">
        <v>8</v>
      </c>
      <c r="AB4300" t="b">
        <v>0</v>
      </c>
      <c r="AC4300" t="b">
        <v>0</v>
      </c>
      <c r="AE4300" t="b">
        <v>1</v>
      </c>
      <c r="AF4300" t="b">
        <v>0</v>
      </c>
      <c r="AG4300" t="b">
        <v>0</v>
      </c>
      <c r="AH4300" t="s">
        <v>4808</v>
      </c>
      <c r="AI4300" t="b">
        <v>0</v>
      </c>
      <c r="AK4300" t="b">
        <v>0</v>
      </c>
      <c r="AL4300" s="1">
        <v>44033</v>
      </c>
      <c r="AM4300" t="s">
        <v>162</v>
      </c>
      <c r="AN4300" s="2">
        <v>44297.828460648147</v>
      </c>
      <c r="AP4300" s="2">
        <v>44033.59679398148</v>
      </c>
      <c r="AQ4300" s="1"/>
      <c r="AS4300" t="b">
        <v>0</v>
      </c>
      <c r="AV4300" t="s">
        <v>153</v>
      </c>
      <c r="BB4300" t="s">
        <v>10367</v>
      </c>
      <c r="BD4300" t="b">
        <v>1</v>
      </c>
      <c r="BH4300" t="s">
        <v>99</v>
      </c>
      <c r="BI4300" t="s">
        <v>150</v>
      </c>
      <c r="BK4300" t="s">
        <v>95</v>
      </c>
      <c r="BN4300" t="s">
        <v>415</v>
      </c>
      <c r="BQ4300" t="s">
        <v>96</v>
      </c>
      <c r="BR4300" t="b">
        <v>0</v>
      </c>
      <c r="BT4300" t="b">
        <v>0</v>
      </c>
      <c r="BW4300" t="s">
        <v>103</v>
      </c>
      <c r="BX4300" t="b">
        <v>0</v>
      </c>
      <c r="BY4300" s="2">
        <v>44376.857581018521</v>
      </c>
      <c r="CB4300" t="b">
        <v>0</v>
      </c>
      <c r="CC4300" t="b">
        <v>1</v>
      </c>
      <c r="CF4300">
        <v>91000</v>
      </c>
      <c r="CH4300">
        <v>91000</v>
      </c>
      <c r="CI4300">
        <v>100</v>
      </c>
      <c r="CJ4300">
        <v>0</v>
      </c>
      <c r="CK4300">
        <f>YEAR(tbl_Opportunity[[#This Row],[Close Date]])</f>
        <v>2020</v>
      </c>
    </row>
    <row r="4301" spans="1:89">
      <c r="A4301" t="s">
        <v>10102</v>
      </c>
      <c r="B4301" t="b">
        <v>0</v>
      </c>
      <c r="D4301" t="b">
        <v>0</v>
      </c>
      <c r="E4301" t="s">
        <v>7523</v>
      </c>
      <c r="H4301" s="1">
        <v>44018</v>
      </c>
      <c r="I4301" t="b">
        <v>1</v>
      </c>
      <c r="L4301" t="s">
        <v>10262</v>
      </c>
      <c r="O4301" t="s">
        <v>99</v>
      </c>
      <c r="P4301" t="b">
        <v>0</v>
      </c>
      <c r="Q4301" s="2">
        <v>44007.619652777779</v>
      </c>
      <c r="R4301" s="1"/>
      <c r="S4301" t="b">
        <v>0</v>
      </c>
      <c r="U4301" s="1"/>
      <c r="V4301" t="b">
        <v>0</v>
      </c>
      <c r="W4301" s="1">
        <v>43891</v>
      </c>
      <c r="X4301">
        <v>3</v>
      </c>
      <c r="Y4301">
        <v>2020</v>
      </c>
      <c r="Z4301" t="s">
        <v>8</v>
      </c>
      <c r="AA4301" t="s">
        <v>8</v>
      </c>
      <c r="AB4301" t="b">
        <v>0</v>
      </c>
      <c r="AC4301" t="b">
        <v>0</v>
      </c>
      <c r="AE4301" t="b">
        <v>1</v>
      </c>
      <c r="AF4301" t="b">
        <v>0</v>
      </c>
      <c r="AG4301" t="b">
        <v>0</v>
      </c>
      <c r="AH4301" t="s">
        <v>4808</v>
      </c>
      <c r="AI4301" t="b">
        <v>0</v>
      </c>
      <c r="AK4301" t="b">
        <v>0</v>
      </c>
      <c r="AL4301" s="1">
        <v>44018</v>
      </c>
      <c r="AM4301" t="s">
        <v>162</v>
      </c>
      <c r="AN4301" s="2">
        <v>44297.838888888888</v>
      </c>
      <c r="AP4301" s="2">
        <v>44018.808379629627</v>
      </c>
      <c r="AQ4301" s="1"/>
      <c r="AS4301" t="b">
        <v>0</v>
      </c>
      <c r="AV4301" t="s">
        <v>213</v>
      </c>
      <c r="BB4301" t="s">
        <v>10368</v>
      </c>
      <c r="BD4301" t="b">
        <v>1</v>
      </c>
      <c r="BH4301" t="s">
        <v>99</v>
      </c>
      <c r="BI4301" t="s">
        <v>150</v>
      </c>
      <c r="BK4301" t="s">
        <v>95</v>
      </c>
      <c r="BN4301" t="s">
        <v>415</v>
      </c>
      <c r="BQ4301" t="s">
        <v>96</v>
      </c>
      <c r="BR4301" t="b">
        <v>0</v>
      </c>
      <c r="BT4301" t="b">
        <v>0</v>
      </c>
      <c r="BW4301" t="s">
        <v>103</v>
      </c>
      <c r="BX4301" t="b">
        <v>0</v>
      </c>
      <c r="BY4301" s="2">
        <v>44376.857581018521</v>
      </c>
      <c r="CB4301" t="b">
        <v>0</v>
      </c>
      <c r="CC4301" t="b">
        <v>1</v>
      </c>
      <c r="CF4301">
        <v>6500</v>
      </c>
      <c r="CH4301">
        <v>6500</v>
      </c>
      <c r="CI4301">
        <v>100</v>
      </c>
      <c r="CJ4301">
        <v>0</v>
      </c>
      <c r="CK4301">
        <f>YEAR(tbl_Opportunity[[#This Row],[Close Date]])</f>
        <v>2020</v>
      </c>
    </row>
    <row r="4302" spans="1:89">
      <c r="A4302" t="s">
        <v>1018</v>
      </c>
      <c r="B4302" t="b">
        <v>0</v>
      </c>
      <c r="D4302" t="b">
        <v>0</v>
      </c>
      <c r="H4302" s="1">
        <v>44047</v>
      </c>
      <c r="I4302" t="b">
        <v>1</v>
      </c>
      <c r="L4302" t="s">
        <v>10267</v>
      </c>
      <c r="O4302" t="s">
        <v>99</v>
      </c>
      <c r="P4302" t="b">
        <v>0</v>
      </c>
      <c r="Q4302" s="2">
        <v>44008.826481481483</v>
      </c>
      <c r="R4302" s="1"/>
      <c r="S4302" t="b">
        <v>0</v>
      </c>
      <c r="U4302" s="1"/>
      <c r="V4302" t="b">
        <v>0</v>
      </c>
      <c r="W4302" s="1">
        <v>43891</v>
      </c>
      <c r="X4302">
        <v>3</v>
      </c>
      <c r="Y4302">
        <v>2020</v>
      </c>
      <c r="Z4302" t="s">
        <v>8</v>
      </c>
      <c r="AA4302" t="s">
        <v>8</v>
      </c>
      <c r="AB4302" t="b">
        <v>0</v>
      </c>
      <c r="AC4302" t="b">
        <v>0</v>
      </c>
      <c r="AE4302" t="b">
        <v>1</v>
      </c>
      <c r="AF4302" t="b">
        <v>0</v>
      </c>
      <c r="AG4302" t="b">
        <v>0</v>
      </c>
      <c r="AH4302" t="s">
        <v>4808</v>
      </c>
      <c r="AI4302" t="b">
        <v>0</v>
      </c>
      <c r="AK4302" t="b">
        <v>0</v>
      </c>
      <c r="AL4302" s="1">
        <v>44047</v>
      </c>
      <c r="AM4302" t="s">
        <v>162</v>
      </c>
      <c r="AN4302" s="2">
        <v>44297.828460648147</v>
      </c>
      <c r="AP4302" s="2">
        <v>44047.558310185188</v>
      </c>
      <c r="AQ4302" s="1"/>
      <c r="AS4302" t="b">
        <v>0</v>
      </c>
      <c r="AV4302" t="s">
        <v>153</v>
      </c>
      <c r="BB4302" t="s">
        <v>10369</v>
      </c>
      <c r="BD4302" t="b">
        <v>1</v>
      </c>
      <c r="BH4302" t="s">
        <v>99</v>
      </c>
      <c r="BI4302" t="s">
        <v>150</v>
      </c>
      <c r="BK4302" t="s">
        <v>95</v>
      </c>
      <c r="BN4302" t="s">
        <v>415</v>
      </c>
      <c r="BQ4302" t="s">
        <v>96</v>
      </c>
      <c r="BR4302" t="b">
        <v>0</v>
      </c>
      <c r="BT4302" t="b">
        <v>0</v>
      </c>
      <c r="BW4302" t="s">
        <v>103</v>
      </c>
      <c r="BX4302" t="b">
        <v>0</v>
      </c>
      <c r="BY4302" s="2">
        <v>44376.857581018521</v>
      </c>
      <c r="CB4302" t="b">
        <v>0</v>
      </c>
      <c r="CC4302" t="b">
        <v>1</v>
      </c>
      <c r="CF4302">
        <v>6500</v>
      </c>
      <c r="CH4302">
        <v>6500</v>
      </c>
      <c r="CI4302">
        <v>100</v>
      </c>
      <c r="CJ4302">
        <v>0</v>
      </c>
      <c r="CK4302">
        <f>YEAR(tbl_Opportunity[[#This Row],[Close Date]])</f>
        <v>2020</v>
      </c>
    </row>
    <row r="4303" spans="1:89">
      <c r="A4303" t="s">
        <v>7002</v>
      </c>
      <c r="B4303" t="b">
        <v>0</v>
      </c>
      <c r="D4303" t="b">
        <v>0</v>
      </c>
      <c r="H4303" s="1">
        <v>44056</v>
      </c>
      <c r="I4303" t="b">
        <v>1</v>
      </c>
      <c r="O4303" t="s">
        <v>387</v>
      </c>
      <c r="P4303" t="b">
        <v>0</v>
      </c>
      <c r="Q4303" s="2">
        <v>44054.915231481478</v>
      </c>
      <c r="R4303" s="1"/>
      <c r="S4303" t="b">
        <v>0</v>
      </c>
      <c r="U4303" s="1"/>
      <c r="V4303" t="b">
        <v>0</v>
      </c>
      <c r="W4303" s="1">
        <v>43891</v>
      </c>
      <c r="X4303">
        <v>3</v>
      </c>
      <c r="Y4303">
        <v>2020</v>
      </c>
      <c r="Z4303" t="s">
        <v>8</v>
      </c>
      <c r="AA4303" t="s">
        <v>8</v>
      </c>
      <c r="AB4303" t="b">
        <v>0</v>
      </c>
      <c r="AC4303" t="b">
        <v>0</v>
      </c>
      <c r="AE4303" t="b">
        <v>1</v>
      </c>
      <c r="AF4303" t="b">
        <v>0</v>
      </c>
      <c r="AG4303" t="b">
        <v>0</v>
      </c>
      <c r="AH4303" t="s">
        <v>4808</v>
      </c>
      <c r="AI4303" t="b">
        <v>0</v>
      </c>
      <c r="AK4303" t="b">
        <v>0</v>
      </c>
      <c r="AL4303" s="1"/>
      <c r="AM4303" t="s">
        <v>162</v>
      </c>
      <c r="AN4303" s="2">
        <v>44297.8278587963</v>
      </c>
      <c r="AP4303" s="2">
        <v>44056.677685185183</v>
      </c>
      <c r="AQ4303" s="1"/>
      <c r="AS4303" t="b">
        <v>0</v>
      </c>
      <c r="AV4303" t="s">
        <v>153</v>
      </c>
      <c r="BB4303" t="s">
        <v>10370</v>
      </c>
      <c r="BD4303" t="b">
        <v>1</v>
      </c>
      <c r="BH4303" t="s">
        <v>387</v>
      </c>
      <c r="BI4303" t="s">
        <v>150</v>
      </c>
      <c r="BJ4303" t="s">
        <v>95</v>
      </c>
      <c r="BK4303" t="s">
        <v>95</v>
      </c>
      <c r="BN4303" t="s">
        <v>415</v>
      </c>
      <c r="BQ4303" t="s">
        <v>96</v>
      </c>
      <c r="BR4303" t="b">
        <v>0</v>
      </c>
      <c r="BT4303" t="b">
        <v>0</v>
      </c>
      <c r="BW4303" t="s">
        <v>103</v>
      </c>
      <c r="BX4303" t="b">
        <v>0</v>
      </c>
      <c r="BY4303" s="2">
        <v>44376.857581018521</v>
      </c>
      <c r="CB4303" t="b">
        <v>0</v>
      </c>
      <c r="CC4303" t="b">
        <v>1</v>
      </c>
      <c r="CF4303">
        <v>215.92</v>
      </c>
      <c r="CH4303">
        <v>215.92</v>
      </c>
      <c r="CI4303">
        <v>100</v>
      </c>
      <c r="CJ4303">
        <v>0</v>
      </c>
      <c r="CK4303">
        <f>YEAR(tbl_Opportunity[[#This Row],[Close Date]])</f>
        <v>2020</v>
      </c>
    </row>
    <row r="4304" spans="1:89">
      <c r="A4304" t="s">
        <v>4066</v>
      </c>
      <c r="B4304" t="b">
        <v>0</v>
      </c>
      <c r="D4304" t="b">
        <v>0</v>
      </c>
      <c r="H4304" s="1">
        <v>44076</v>
      </c>
      <c r="I4304" t="b">
        <v>1</v>
      </c>
      <c r="L4304" t="s">
        <v>10371</v>
      </c>
      <c r="O4304" t="s">
        <v>99</v>
      </c>
      <c r="P4304" t="b">
        <v>0</v>
      </c>
      <c r="Q4304" s="2">
        <v>44055.807384259257</v>
      </c>
      <c r="R4304" s="1"/>
      <c r="S4304" t="b">
        <v>0</v>
      </c>
      <c r="U4304" s="1"/>
      <c r="V4304" t="b">
        <v>0</v>
      </c>
      <c r="W4304" s="1">
        <v>43891</v>
      </c>
      <c r="X4304">
        <v>3</v>
      </c>
      <c r="Y4304">
        <v>2020</v>
      </c>
      <c r="Z4304" t="s">
        <v>8</v>
      </c>
      <c r="AA4304" t="s">
        <v>8</v>
      </c>
      <c r="AB4304" t="b">
        <v>0</v>
      </c>
      <c r="AC4304" t="b">
        <v>0</v>
      </c>
      <c r="AE4304" t="b">
        <v>1</v>
      </c>
      <c r="AF4304" t="b">
        <v>0</v>
      </c>
      <c r="AG4304" t="b">
        <v>0</v>
      </c>
      <c r="AH4304" t="s">
        <v>4808</v>
      </c>
      <c r="AI4304" t="b">
        <v>0</v>
      </c>
      <c r="AK4304" t="b">
        <v>0</v>
      </c>
      <c r="AL4304" s="1">
        <v>44076</v>
      </c>
      <c r="AM4304" t="s">
        <v>162</v>
      </c>
      <c r="AN4304" s="2">
        <v>44297.828460648147</v>
      </c>
      <c r="AP4304" s="2">
        <v>44076.731921296298</v>
      </c>
      <c r="AQ4304" s="1"/>
      <c r="AS4304" t="b">
        <v>0</v>
      </c>
      <c r="AV4304" t="s">
        <v>153</v>
      </c>
      <c r="BB4304" t="s">
        <v>10372</v>
      </c>
      <c r="BD4304" t="b">
        <v>1</v>
      </c>
      <c r="BH4304" t="s">
        <v>99</v>
      </c>
      <c r="BI4304" t="s">
        <v>150</v>
      </c>
      <c r="BK4304" t="s">
        <v>95</v>
      </c>
      <c r="BN4304" t="s">
        <v>415</v>
      </c>
      <c r="BQ4304" t="s">
        <v>96</v>
      </c>
      <c r="BR4304" t="b">
        <v>0</v>
      </c>
      <c r="BT4304" t="b">
        <v>0</v>
      </c>
      <c r="BW4304" t="s">
        <v>103</v>
      </c>
      <c r="BX4304" t="b">
        <v>0</v>
      </c>
      <c r="BY4304" s="2">
        <v>44376.857581018521</v>
      </c>
      <c r="CB4304" t="b">
        <v>0</v>
      </c>
      <c r="CC4304" t="b">
        <v>1</v>
      </c>
      <c r="CF4304">
        <v>6500</v>
      </c>
      <c r="CH4304">
        <v>6500</v>
      </c>
      <c r="CI4304">
        <v>100</v>
      </c>
      <c r="CJ4304">
        <v>0</v>
      </c>
      <c r="CK4304">
        <f>YEAR(tbl_Opportunity[[#This Row],[Close Date]])</f>
        <v>2020</v>
      </c>
    </row>
    <row r="4305" spans="1:89">
      <c r="A4305" t="s">
        <v>10373</v>
      </c>
      <c r="B4305" t="b">
        <v>0</v>
      </c>
      <c r="D4305" t="b">
        <v>0</v>
      </c>
      <c r="H4305" s="1">
        <v>44067</v>
      </c>
      <c r="I4305" t="b">
        <v>1</v>
      </c>
      <c r="O4305" t="s">
        <v>99</v>
      </c>
      <c r="P4305" t="b">
        <v>0</v>
      </c>
      <c r="Q4305" s="2">
        <v>44096.657037037039</v>
      </c>
      <c r="R4305" s="1"/>
      <c r="S4305" t="b">
        <v>0</v>
      </c>
      <c r="U4305" s="1"/>
      <c r="V4305" t="b">
        <v>0</v>
      </c>
      <c r="W4305" s="1">
        <v>43891</v>
      </c>
      <c r="X4305">
        <v>3</v>
      </c>
      <c r="Y4305">
        <v>2020</v>
      </c>
      <c r="Z4305" t="s">
        <v>8</v>
      </c>
      <c r="AA4305" t="s">
        <v>8</v>
      </c>
      <c r="AB4305" t="b">
        <v>0</v>
      </c>
      <c r="AC4305" t="b">
        <v>0</v>
      </c>
      <c r="AE4305" t="b">
        <v>1</v>
      </c>
      <c r="AF4305" t="b">
        <v>0</v>
      </c>
      <c r="AG4305" t="b">
        <v>0</v>
      </c>
      <c r="AH4305" t="s">
        <v>1016</v>
      </c>
      <c r="AI4305" t="b">
        <v>0</v>
      </c>
      <c r="AK4305" t="b">
        <v>0</v>
      </c>
      <c r="AL4305" s="1">
        <v>44096</v>
      </c>
      <c r="AM4305" t="s">
        <v>162</v>
      </c>
      <c r="AN4305" s="2">
        <v>44297.838888888888</v>
      </c>
      <c r="AP4305" s="2"/>
      <c r="AQ4305" s="1"/>
      <c r="AS4305" t="b">
        <v>0</v>
      </c>
      <c r="AV4305" t="s">
        <v>213</v>
      </c>
      <c r="BB4305" t="s">
        <v>10374</v>
      </c>
      <c r="BD4305" t="b">
        <v>1</v>
      </c>
      <c r="BH4305" t="s">
        <v>99</v>
      </c>
      <c r="BI4305" t="s">
        <v>155</v>
      </c>
      <c r="BK4305" t="s">
        <v>95</v>
      </c>
      <c r="BN4305" t="s">
        <v>415</v>
      </c>
      <c r="BQ4305" t="s">
        <v>96</v>
      </c>
      <c r="BR4305" t="b">
        <v>0</v>
      </c>
      <c r="BT4305" t="b">
        <v>0</v>
      </c>
      <c r="BW4305" t="s">
        <v>103</v>
      </c>
      <c r="BX4305" t="b">
        <v>0</v>
      </c>
      <c r="BY4305" s="2">
        <v>44376.857581018521</v>
      </c>
      <c r="CB4305" t="b">
        <v>0</v>
      </c>
      <c r="CC4305" t="b">
        <v>1</v>
      </c>
      <c r="CF4305">
        <v>9750</v>
      </c>
      <c r="CH4305">
        <v>9750</v>
      </c>
      <c r="CI4305">
        <v>100</v>
      </c>
      <c r="CJ4305">
        <v>0</v>
      </c>
      <c r="CK4305">
        <f>YEAR(tbl_Opportunity[[#This Row],[Close Date]])</f>
        <v>2020</v>
      </c>
    </row>
    <row r="4306" spans="1:89">
      <c r="A4306" t="s">
        <v>10375</v>
      </c>
      <c r="B4306" t="b">
        <v>0</v>
      </c>
      <c r="D4306" t="b">
        <v>0</v>
      </c>
      <c r="H4306" s="1">
        <v>44104</v>
      </c>
      <c r="I4306" t="b">
        <v>1</v>
      </c>
      <c r="L4306" t="s">
        <v>10376</v>
      </c>
      <c r="O4306" t="s">
        <v>142</v>
      </c>
      <c r="P4306" t="b">
        <v>0</v>
      </c>
      <c r="Q4306" s="2">
        <v>44103.725856481484</v>
      </c>
      <c r="R4306" s="1"/>
      <c r="S4306" t="b">
        <v>0</v>
      </c>
      <c r="U4306" s="1"/>
      <c r="V4306" t="b">
        <v>0</v>
      </c>
      <c r="W4306" s="1">
        <v>43891</v>
      </c>
      <c r="X4306">
        <v>3</v>
      </c>
      <c r="Y4306">
        <v>2020</v>
      </c>
      <c r="Z4306" t="s">
        <v>8</v>
      </c>
      <c r="AA4306" t="s">
        <v>8</v>
      </c>
      <c r="AB4306" t="b">
        <v>0</v>
      </c>
      <c r="AC4306" t="b">
        <v>0</v>
      </c>
      <c r="AD4306" t="s">
        <v>2861</v>
      </c>
      <c r="AE4306" t="b">
        <v>1</v>
      </c>
      <c r="AF4306" t="b">
        <v>0</v>
      </c>
      <c r="AG4306" t="b">
        <v>0</v>
      </c>
      <c r="AH4306" t="s">
        <v>4808</v>
      </c>
      <c r="AI4306" t="b">
        <v>0</v>
      </c>
      <c r="AK4306" t="b">
        <v>0</v>
      </c>
      <c r="AL4306" s="1">
        <v>44104</v>
      </c>
      <c r="AM4306" t="s">
        <v>162</v>
      </c>
      <c r="AN4306" s="2">
        <v>44297.838888888888</v>
      </c>
      <c r="AP4306" s="2">
        <v>44104.648032407407</v>
      </c>
      <c r="AQ4306" s="1"/>
      <c r="AS4306" t="b">
        <v>0</v>
      </c>
      <c r="AV4306" t="s">
        <v>213</v>
      </c>
      <c r="BB4306" t="s">
        <v>10377</v>
      </c>
      <c r="BD4306" t="b">
        <v>1</v>
      </c>
      <c r="BH4306" t="s">
        <v>142</v>
      </c>
      <c r="BI4306" t="s">
        <v>150</v>
      </c>
      <c r="BJ4306" t="s">
        <v>95</v>
      </c>
      <c r="BK4306" t="s">
        <v>95</v>
      </c>
      <c r="BN4306" t="s">
        <v>415</v>
      </c>
      <c r="BQ4306" t="s">
        <v>96</v>
      </c>
      <c r="BR4306" t="b">
        <v>0</v>
      </c>
      <c r="BT4306" t="b">
        <v>0</v>
      </c>
      <c r="BW4306" t="s">
        <v>103</v>
      </c>
      <c r="BX4306" t="b">
        <v>0</v>
      </c>
      <c r="BY4306" s="2">
        <v>44376.857581018521</v>
      </c>
      <c r="CB4306" t="b">
        <v>0</v>
      </c>
      <c r="CC4306" t="b">
        <v>1</v>
      </c>
      <c r="CF4306">
        <v>90719.64</v>
      </c>
      <c r="CH4306">
        <v>90719.64</v>
      </c>
      <c r="CI4306">
        <v>100</v>
      </c>
      <c r="CJ4306">
        <v>0</v>
      </c>
      <c r="CK4306">
        <f>YEAR(tbl_Opportunity[[#This Row],[Close Date]])</f>
        <v>2020</v>
      </c>
    </row>
    <row r="4307" spans="1:89">
      <c r="A4307" t="s">
        <v>619</v>
      </c>
      <c r="B4307" t="b">
        <v>0</v>
      </c>
      <c r="D4307" t="b">
        <v>0</v>
      </c>
      <c r="H4307" s="1">
        <v>44055</v>
      </c>
      <c r="I4307" t="b">
        <v>1</v>
      </c>
      <c r="L4307" t="s">
        <v>10378</v>
      </c>
      <c r="O4307" t="s">
        <v>142</v>
      </c>
      <c r="P4307" t="b">
        <v>0</v>
      </c>
      <c r="Q4307" s="2">
        <v>43929.832442129627</v>
      </c>
      <c r="R4307" s="1"/>
      <c r="S4307" t="b">
        <v>0</v>
      </c>
      <c r="U4307" s="1"/>
      <c r="V4307" t="b">
        <v>0</v>
      </c>
      <c r="W4307" s="1">
        <v>43891</v>
      </c>
      <c r="X4307">
        <v>3</v>
      </c>
      <c r="Y4307">
        <v>2020</v>
      </c>
      <c r="Z4307" t="s">
        <v>8</v>
      </c>
      <c r="AA4307" t="s">
        <v>8</v>
      </c>
      <c r="AB4307" t="b">
        <v>0</v>
      </c>
      <c r="AC4307" t="b">
        <v>0</v>
      </c>
      <c r="AD4307" t="s">
        <v>646</v>
      </c>
      <c r="AE4307" t="b">
        <v>1</v>
      </c>
      <c r="AF4307" t="b">
        <v>0</v>
      </c>
      <c r="AG4307" t="b">
        <v>0</v>
      </c>
      <c r="AH4307" t="s">
        <v>4808</v>
      </c>
      <c r="AI4307" t="b">
        <v>0</v>
      </c>
      <c r="AK4307" t="b">
        <v>0</v>
      </c>
      <c r="AL4307" s="1"/>
      <c r="AM4307" t="s">
        <v>162</v>
      </c>
      <c r="AN4307" s="2">
        <v>44297.838888888888</v>
      </c>
      <c r="AP4307" s="2">
        <v>44055.691238425927</v>
      </c>
      <c r="AQ4307" s="1"/>
      <c r="AS4307" t="b">
        <v>0</v>
      </c>
      <c r="AV4307" t="s">
        <v>213</v>
      </c>
      <c r="BB4307" t="s">
        <v>10379</v>
      </c>
      <c r="BD4307" t="b">
        <v>1</v>
      </c>
      <c r="BH4307" t="s">
        <v>142</v>
      </c>
      <c r="BI4307" t="s">
        <v>150</v>
      </c>
      <c r="BJ4307" t="s">
        <v>95</v>
      </c>
      <c r="BK4307" t="s">
        <v>95</v>
      </c>
      <c r="BN4307" t="s">
        <v>415</v>
      </c>
      <c r="BQ4307" t="s">
        <v>96</v>
      </c>
      <c r="BR4307" t="b">
        <v>0</v>
      </c>
      <c r="BT4307" t="b">
        <v>0</v>
      </c>
      <c r="BW4307" t="s">
        <v>103</v>
      </c>
      <c r="BX4307" t="b">
        <v>0</v>
      </c>
      <c r="BY4307" s="2">
        <v>44376.857581018521</v>
      </c>
      <c r="CB4307" t="b">
        <v>0</v>
      </c>
      <c r="CC4307" t="b">
        <v>1</v>
      </c>
      <c r="CF4307">
        <v>63812.11</v>
      </c>
      <c r="CH4307">
        <v>63812.11</v>
      </c>
      <c r="CI4307">
        <v>100</v>
      </c>
      <c r="CJ4307">
        <v>0</v>
      </c>
      <c r="CK4307">
        <f>YEAR(tbl_Opportunity[[#This Row],[Close Date]])</f>
        <v>2020</v>
      </c>
    </row>
    <row r="4308" spans="1:89">
      <c r="A4308" t="s">
        <v>98</v>
      </c>
      <c r="B4308" t="b">
        <v>0</v>
      </c>
      <c r="D4308" t="b">
        <v>0</v>
      </c>
      <c r="H4308" s="1">
        <v>44026</v>
      </c>
      <c r="I4308" t="b">
        <v>1</v>
      </c>
      <c r="L4308" t="s">
        <v>7421</v>
      </c>
      <c r="O4308" t="s">
        <v>99</v>
      </c>
      <c r="P4308" t="b">
        <v>0</v>
      </c>
      <c r="Q4308" s="2">
        <v>43868.625347222223</v>
      </c>
      <c r="R4308" s="1"/>
      <c r="S4308" t="b">
        <v>0</v>
      </c>
      <c r="U4308" s="1"/>
      <c r="V4308" t="b">
        <v>0</v>
      </c>
      <c r="W4308" s="1">
        <v>43891</v>
      </c>
      <c r="X4308">
        <v>3</v>
      </c>
      <c r="Y4308">
        <v>2020</v>
      </c>
      <c r="Z4308" t="s">
        <v>8</v>
      </c>
      <c r="AA4308" t="s">
        <v>8</v>
      </c>
      <c r="AB4308" t="b">
        <v>0</v>
      </c>
      <c r="AC4308" t="b">
        <v>0</v>
      </c>
      <c r="AE4308" t="b">
        <v>1</v>
      </c>
      <c r="AF4308" t="b">
        <v>0</v>
      </c>
      <c r="AG4308" t="b">
        <v>0</v>
      </c>
      <c r="AH4308" t="s">
        <v>4812</v>
      </c>
      <c r="AI4308" t="b">
        <v>0</v>
      </c>
      <c r="AK4308" t="b">
        <v>0</v>
      </c>
      <c r="AL4308" s="1">
        <v>44027</v>
      </c>
      <c r="AM4308" t="s">
        <v>162</v>
      </c>
      <c r="AN4308" s="2">
        <v>44297.838888888888</v>
      </c>
      <c r="AP4308" s="2">
        <v>44026.675752314812</v>
      </c>
      <c r="AQ4308" s="1"/>
      <c r="AS4308" t="b">
        <v>0</v>
      </c>
      <c r="AV4308" t="s">
        <v>213</v>
      </c>
      <c r="BB4308" t="s">
        <v>10380</v>
      </c>
      <c r="BD4308" t="b">
        <v>1</v>
      </c>
      <c r="BH4308" t="s">
        <v>99</v>
      </c>
      <c r="BI4308" t="s">
        <v>150</v>
      </c>
      <c r="BJ4308" t="s">
        <v>102</v>
      </c>
      <c r="BK4308" t="s">
        <v>102</v>
      </c>
      <c r="BN4308" t="s">
        <v>415</v>
      </c>
      <c r="BP4308" t="s">
        <v>10381</v>
      </c>
      <c r="BQ4308" t="s">
        <v>96</v>
      </c>
      <c r="BR4308" t="b">
        <v>0</v>
      </c>
      <c r="BT4308" t="b">
        <v>0</v>
      </c>
      <c r="BW4308" t="s">
        <v>103</v>
      </c>
      <c r="BX4308" t="b">
        <v>0</v>
      </c>
      <c r="BY4308" s="2">
        <v>44376.857581018521</v>
      </c>
      <c r="CB4308" t="b">
        <v>0</v>
      </c>
      <c r="CC4308" t="b">
        <v>1</v>
      </c>
      <c r="CF4308">
        <v>4550</v>
      </c>
      <c r="CH4308">
        <v>4550</v>
      </c>
      <c r="CI4308">
        <v>100</v>
      </c>
      <c r="CJ4308">
        <v>0</v>
      </c>
      <c r="CK4308">
        <f>YEAR(tbl_Opportunity[[#This Row],[Close Date]])</f>
        <v>2020</v>
      </c>
    </row>
    <row r="4309" spans="1:89">
      <c r="A4309" t="s">
        <v>6264</v>
      </c>
      <c r="B4309" t="b">
        <v>0</v>
      </c>
      <c r="D4309" t="b">
        <v>0</v>
      </c>
      <c r="E4309" t="s">
        <v>10382</v>
      </c>
      <c r="H4309" s="1">
        <v>44027</v>
      </c>
      <c r="I4309" t="b">
        <v>1</v>
      </c>
      <c r="L4309" t="s">
        <v>6265</v>
      </c>
      <c r="O4309" t="s">
        <v>99</v>
      </c>
      <c r="P4309" t="b">
        <v>0</v>
      </c>
      <c r="Q4309" s="2">
        <v>44026.640266203707</v>
      </c>
      <c r="R4309" s="1"/>
      <c r="S4309" t="b">
        <v>0</v>
      </c>
      <c r="U4309" s="1"/>
      <c r="V4309" t="b">
        <v>0</v>
      </c>
      <c r="W4309" s="1">
        <v>43891</v>
      </c>
      <c r="X4309">
        <v>3</v>
      </c>
      <c r="Y4309">
        <v>2020</v>
      </c>
      <c r="Z4309" t="s">
        <v>8</v>
      </c>
      <c r="AA4309" t="s">
        <v>8</v>
      </c>
      <c r="AB4309" t="b">
        <v>0</v>
      </c>
      <c r="AC4309" t="b">
        <v>0</v>
      </c>
      <c r="AE4309" t="b">
        <v>1</v>
      </c>
      <c r="AF4309" t="b">
        <v>0</v>
      </c>
      <c r="AG4309" t="b">
        <v>0</v>
      </c>
      <c r="AH4309" t="s">
        <v>4812</v>
      </c>
      <c r="AI4309" t="b">
        <v>0</v>
      </c>
      <c r="AK4309" t="b">
        <v>0</v>
      </c>
      <c r="AL4309" s="1"/>
      <c r="AM4309" t="s">
        <v>162</v>
      </c>
      <c r="AN4309" s="2">
        <v>44297.8278587963</v>
      </c>
      <c r="AP4309" s="2">
        <v>44027.743668981479</v>
      </c>
      <c r="AQ4309" s="1"/>
      <c r="AS4309" t="b">
        <v>0</v>
      </c>
      <c r="AV4309" t="s">
        <v>153</v>
      </c>
      <c r="BB4309" t="s">
        <v>10383</v>
      </c>
      <c r="BD4309" t="b">
        <v>1</v>
      </c>
      <c r="BH4309" t="s">
        <v>99</v>
      </c>
      <c r="BI4309" t="s">
        <v>150</v>
      </c>
      <c r="BJ4309" t="s">
        <v>102</v>
      </c>
      <c r="BK4309" t="s">
        <v>102</v>
      </c>
      <c r="BN4309" t="s">
        <v>415</v>
      </c>
      <c r="BQ4309" t="s">
        <v>96</v>
      </c>
      <c r="BR4309" t="b">
        <v>0</v>
      </c>
      <c r="BT4309" t="b">
        <v>0</v>
      </c>
      <c r="BW4309" t="s">
        <v>103</v>
      </c>
      <c r="BX4309" t="b">
        <v>0</v>
      </c>
      <c r="BY4309" s="2">
        <v>44376.857581018521</v>
      </c>
      <c r="CB4309" t="b">
        <v>0</v>
      </c>
      <c r="CC4309" t="b">
        <v>1</v>
      </c>
      <c r="CF4309">
        <v>1073</v>
      </c>
      <c r="CH4309">
        <v>1073</v>
      </c>
      <c r="CI4309">
        <v>100</v>
      </c>
      <c r="CJ4309">
        <v>0</v>
      </c>
      <c r="CK4309">
        <f>YEAR(tbl_Opportunity[[#This Row],[Close Date]])</f>
        <v>2020</v>
      </c>
    </row>
    <row r="4310" spans="1:89">
      <c r="A4310" t="s">
        <v>3631</v>
      </c>
      <c r="B4310" t="b">
        <v>0</v>
      </c>
      <c r="D4310" t="b">
        <v>0</v>
      </c>
      <c r="H4310" s="1">
        <v>44056</v>
      </c>
      <c r="I4310" t="b">
        <v>1</v>
      </c>
      <c r="L4310" t="s">
        <v>5694</v>
      </c>
      <c r="O4310" t="s">
        <v>99</v>
      </c>
      <c r="P4310" t="b">
        <v>0</v>
      </c>
      <c r="Q4310" s="2">
        <v>44047.540717592594</v>
      </c>
      <c r="R4310" s="1"/>
      <c r="S4310" t="b">
        <v>0</v>
      </c>
      <c r="U4310" s="1"/>
      <c r="V4310" t="b">
        <v>0</v>
      </c>
      <c r="W4310" s="1">
        <v>43891</v>
      </c>
      <c r="X4310">
        <v>3</v>
      </c>
      <c r="Y4310">
        <v>2020</v>
      </c>
      <c r="Z4310" t="s">
        <v>8</v>
      </c>
      <c r="AA4310" t="s">
        <v>8</v>
      </c>
      <c r="AB4310" t="b">
        <v>0</v>
      </c>
      <c r="AC4310" t="b">
        <v>0</v>
      </c>
      <c r="AE4310" t="b">
        <v>1</v>
      </c>
      <c r="AF4310" t="b">
        <v>0</v>
      </c>
      <c r="AG4310" t="b">
        <v>0</v>
      </c>
      <c r="AH4310" t="s">
        <v>4812</v>
      </c>
      <c r="AI4310" t="b">
        <v>0</v>
      </c>
      <c r="AK4310" t="b">
        <v>0</v>
      </c>
      <c r="AL4310" s="1">
        <v>44054</v>
      </c>
      <c r="AM4310" t="s">
        <v>162</v>
      </c>
      <c r="AN4310" s="2">
        <v>44297.828460648147</v>
      </c>
      <c r="AP4310" s="2">
        <v>44056.846944444442</v>
      </c>
      <c r="AQ4310" s="1"/>
      <c r="AS4310" t="b">
        <v>0</v>
      </c>
      <c r="AV4310" t="s">
        <v>153</v>
      </c>
      <c r="BB4310" t="s">
        <v>10384</v>
      </c>
      <c r="BD4310" t="b">
        <v>1</v>
      </c>
      <c r="BH4310" t="s">
        <v>99</v>
      </c>
      <c r="BI4310" t="s">
        <v>150</v>
      </c>
      <c r="BJ4310" t="s">
        <v>102</v>
      </c>
      <c r="BK4310" t="s">
        <v>102</v>
      </c>
      <c r="BN4310" t="s">
        <v>415</v>
      </c>
      <c r="BQ4310" t="s">
        <v>96</v>
      </c>
      <c r="BR4310" t="b">
        <v>0</v>
      </c>
      <c r="BT4310" t="b">
        <v>0</v>
      </c>
      <c r="BW4310" t="s">
        <v>103</v>
      </c>
      <c r="BX4310" t="b">
        <v>0</v>
      </c>
      <c r="BY4310" s="2">
        <v>44376.857581018521</v>
      </c>
      <c r="CB4310" t="b">
        <v>0</v>
      </c>
      <c r="CC4310" t="b">
        <v>1</v>
      </c>
      <c r="CF4310">
        <v>6500</v>
      </c>
      <c r="CH4310">
        <v>6500</v>
      </c>
      <c r="CI4310">
        <v>100</v>
      </c>
      <c r="CJ4310">
        <v>0</v>
      </c>
      <c r="CK4310">
        <f>YEAR(tbl_Opportunity[[#This Row],[Close Date]])</f>
        <v>2020</v>
      </c>
    </row>
    <row r="4311" spans="1:89">
      <c r="A4311" t="s">
        <v>4085</v>
      </c>
      <c r="B4311" t="b">
        <v>0</v>
      </c>
      <c r="D4311" t="b">
        <v>0</v>
      </c>
      <c r="H4311" s="1">
        <v>44081</v>
      </c>
      <c r="I4311" t="b">
        <v>1</v>
      </c>
      <c r="O4311" t="s">
        <v>99</v>
      </c>
      <c r="P4311" t="b">
        <v>0</v>
      </c>
      <c r="Q4311" s="2">
        <v>43893.560949074075</v>
      </c>
      <c r="R4311" s="1"/>
      <c r="S4311" t="b">
        <v>0</v>
      </c>
      <c r="U4311" s="1"/>
      <c r="V4311" t="b">
        <v>0</v>
      </c>
      <c r="W4311" s="1">
        <v>43891</v>
      </c>
      <c r="X4311">
        <v>3</v>
      </c>
      <c r="Y4311">
        <v>2020</v>
      </c>
      <c r="Z4311" t="s">
        <v>8</v>
      </c>
      <c r="AA4311" t="s">
        <v>8</v>
      </c>
      <c r="AB4311" t="b">
        <v>0</v>
      </c>
      <c r="AC4311" t="b">
        <v>0</v>
      </c>
      <c r="AE4311" t="b">
        <v>1</v>
      </c>
      <c r="AF4311" t="b">
        <v>0</v>
      </c>
      <c r="AG4311" t="b">
        <v>0</v>
      </c>
      <c r="AH4311" t="s">
        <v>4812</v>
      </c>
      <c r="AI4311" t="b">
        <v>0</v>
      </c>
      <c r="AK4311" t="b">
        <v>0</v>
      </c>
      <c r="AL4311" s="1">
        <v>43927</v>
      </c>
      <c r="AM4311" t="s">
        <v>162</v>
      </c>
      <c r="AN4311" s="2">
        <v>44297.8278587963</v>
      </c>
      <c r="AP4311" s="2">
        <v>43927.528020833335</v>
      </c>
      <c r="AQ4311" s="1"/>
      <c r="AS4311" t="b">
        <v>0</v>
      </c>
      <c r="AV4311" t="s">
        <v>153</v>
      </c>
      <c r="BB4311" t="s">
        <v>10385</v>
      </c>
      <c r="BD4311" t="b">
        <v>1</v>
      </c>
      <c r="BH4311" t="s">
        <v>99</v>
      </c>
      <c r="BI4311" t="s">
        <v>150</v>
      </c>
      <c r="BJ4311" t="s">
        <v>3836</v>
      </c>
      <c r="BK4311" t="s">
        <v>384</v>
      </c>
      <c r="BN4311" t="s">
        <v>415</v>
      </c>
      <c r="BQ4311" t="s">
        <v>96</v>
      </c>
      <c r="BR4311" t="b">
        <v>0</v>
      </c>
      <c r="BT4311" t="b">
        <v>0</v>
      </c>
      <c r="BW4311" t="s">
        <v>103</v>
      </c>
      <c r="BX4311" t="b">
        <v>0</v>
      </c>
      <c r="BY4311" s="2">
        <v>44376.857581018521</v>
      </c>
      <c r="CB4311" t="b">
        <v>0</v>
      </c>
      <c r="CC4311" t="b">
        <v>1</v>
      </c>
      <c r="CF4311">
        <v>6500</v>
      </c>
      <c r="CH4311">
        <v>6500</v>
      </c>
      <c r="CI4311">
        <v>100</v>
      </c>
      <c r="CJ4311">
        <v>0</v>
      </c>
      <c r="CK4311">
        <f>YEAR(tbl_Opportunity[[#This Row],[Close Date]])</f>
        <v>2020</v>
      </c>
    </row>
    <row r="4312" spans="1:89">
      <c r="A4312" t="s">
        <v>252</v>
      </c>
      <c r="B4312" t="b">
        <v>0</v>
      </c>
      <c r="D4312" t="b">
        <v>0</v>
      </c>
      <c r="H4312" s="1">
        <v>44097</v>
      </c>
      <c r="I4312" t="b">
        <v>1</v>
      </c>
      <c r="L4312" t="s">
        <v>10301</v>
      </c>
      <c r="O4312" t="s">
        <v>99</v>
      </c>
      <c r="P4312" t="b">
        <v>0</v>
      </c>
      <c r="Q4312" s="2">
        <v>43901.727708333332</v>
      </c>
      <c r="R4312" s="1"/>
      <c r="S4312" t="b">
        <v>0</v>
      </c>
      <c r="U4312" s="1"/>
      <c r="V4312" t="b">
        <v>0</v>
      </c>
      <c r="W4312" s="1">
        <v>43891</v>
      </c>
      <c r="X4312">
        <v>3</v>
      </c>
      <c r="Y4312">
        <v>2020</v>
      </c>
      <c r="Z4312" t="s">
        <v>8</v>
      </c>
      <c r="AA4312" t="s">
        <v>8</v>
      </c>
      <c r="AB4312" t="b">
        <v>0</v>
      </c>
      <c r="AC4312" t="b">
        <v>0</v>
      </c>
      <c r="AE4312" t="b">
        <v>1</v>
      </c>
      <c r="AF4312" t="b">
        <v>0</v>
      </c>
      <c r="AG4312" t="b">
        <v>0</v>
      </c>
      <c r="AH4312" t="s">
        <v>4808</v>
      </c>
      <c r="AI4312" t="b">
        <v>0</v>
      </c>
      <c r="AK4312" t="b">
        <v>0</v>
      </c>
      <c r="AL4312" s="1">
        <v>44300</v>
      </c>
      <c r="AM4312" t="s">
        <v>162</v>
      </c>
      <c r="AN4312" s="2">
        <v>44297.828460648147</v>
      </c>
      <c r="AP4312" s="2">
        <v>44097.720567129632</v>
      </c>
      <c r="AQ4312" s="1"/>
      <c r="AS4312" t="b">
        <v>0</v>
      </c>
      <c r="AV4312" t="s">
        <v>153</v>
      </c>
      <c r="BB4312" t="s">
        <v>10386</v>
      </c>
      <c r="BD4312" t="b">
        <v>1</v>
      </c>
      <c r="BH4312" t="s">
        <v>99</v>
      </c>
      <c r="BI4312" t="s">
        <v>150</v>
      </c>
      <c r="BK4312" t="s">
        <v>384</v>
      </c>
      <c r="BN4312" t="s">
        <v>415</v>
      </c>
      <c r="BQ4312" t="s">
        <v>96</v>
      </c>
      <c r="BR4312" t="b">
        <v>0</v>
      </c>
      <c r="BT4312" t="b">
        <v>0</v>
      </c>
      <c r="BW4312" t="s">
        <v>103</v>
      </c>
      <c r="BX4312" t="b">
        <v>0</v>
      </c>
      <c r="BY4312" s="2">
        <v>44376.857581018521</v>
      </c>
      <c r="CB4312" t="b">
        <v>0</v>
      </c>
      <c r="CC4312" t="b">
        <v>1</v>
      </c>
      <c r="CF4312">
        <v>19500</v>
      </c>
      <c r="CH4312">
        <v>19500</v>
      </c>
      <c r="CI4312">
        <v>100</v>
      </c>
      <c r="CJ4312">
        <v>0</v>
      </c>
      <c r="CK4312">
        <f>YEAR(tbl_Opportunity[[#This Row],[Close Date]])</f>
        <v>2020</v>
      </c>
    </row>
    <row r="4313" spans="1:89">
      <c r="A4313" t="s">
        <v>10387</v>
      </c>
      <c r="B4313" t="b">
        <v>0</v>
      </c>
      <c r="D4313" t="b">
        <v>0</v>
      </c>
      <c r="H4313" s="1">
        <v>44091</v>
      </c>
      <c r="I4313" t="b">
        <v>1</v>
      </c>
      <c r="O4313" t="s">
        <v>2842</v>
      </c>
      <c r="P4313" t="b">
        <v>0</v>
      </c>
      <c r="Q4313" s="2">
        <v>43941.520416666666</v>
      </c>
      <c r="R4313" s="1"/>
      <c r="S4313" t="b">
        <v>0</v>
      </c>
      <c r="U4313" s="1"/>
      <c r="V4313" t="b">
        <v>0</v>
      </c>
      <c r="W4313" s="1">
        <v>43891</v>
      </c>
      <c r="X4313">
        <v>3</v>
      </c>
      <c r="Y4313">
        <v>2020</v>
      </c>
      <c r="Z4313" t="s">
        <v>8</v>
      </c>
      <c r="AA4313" t="s">
        <v>8</v>
      </c>
      <c r="AB4313" t="b">
        <v>0</v>
      </c>
      <c r="AC4313" t="b">
        <v>0</v>
      </c>
      <c r="AE4313" t="b">
        <v>1</v>
      </c>
      <c r="AF4313" t="b">
        <v>0</v>
      </c>
      <c r="AG4313" t="b">
        <v>0</v>
      </c>
      <c r="AH4313" t="s">
        <v>1016</v>
      </c>
      <c r="AI4313" t="b">
        <v>0</v>
      </c>
      <c r="AK4313" t="b">
        <v>0</v>
      </c>
      <c r="AL4313" s="1"/>
      <c r="AM4313" t="s">
        <v>2842</v>
      </c>
      <c r="AN4313" s="2">
        <v>44361.692962962959</v>
      </c>
      <c r="AP4313" s="2">
        <v>44091.61074074074</v>
      </c>
      <c r="AQ4313" s="1"/>
      <c r="AS4313" t="b">
        <v>0</v>
      </c>
      <c r="AV4313" t="s">
        <v>213</v>
      </c>
      <c r="BB4313" t="s">
        <v>10388</v>
      </c>
      <c r="BD4313" t="b">
        <v>1</v>
      </c>
      <c r="BH4313" t="s">
        <v>2842</v>
      </c>
      <c r="BI4313" t="s">
        <v>150</v>
      </c>
      <c r="BJ4313" t="s">
        <v>384</v>
      </c>
      <c r="BK4313" t="s">
        <v>384</v>
      </c>
      <c r="BL4313" t="s">
        <v>3597</v>
      </c>
      <c r="BN4313" t="s">
        <v>415</v>
      </c>
      <c r="BQ4313" t="s">
        <v>96</v>
      </c>
      <c r="BR4313" t="b">
        <v>0</v>
      </c>
      <c r="BT4313" t="b">
        <v>0</v>
      </c>
      <c r="BW4313" t="s">
        <v>103</v>
      </c>
      <c r="BX4313" t="b">
        <v>0</v>
      </c>
      <c r="BY4313" s="2">
        <v>44376.857581018521</v>
      </c>
      <c r="CB4313" t="b">
        <v>0</v>
      </c>
      <c r="CC4313" t="b">
        <v>1</v>
      </c>
      <c r="CF4313">
        <v>48750</v>
      </c>
      <c r="CH4313">
        <v>48750</v>
      </c>
      <c r="CI4313">
        <v>100</v>
      </c>
      <c r="CJ4313">
        <v>0</v>
      </c>
      <c r="CK4313">
        <f>YEAR(tbl_Opportunity[[#This Row],[Close Date]])</f>
        <v>2020</v>
      </c>
    </row>
    <row r="4314" spans="1:89">
      <c r="A4314" t="s">
        <v>10078</v>
      </c>
      <c r="B4314" t="b">
        <v>0</v>
      </c>
      <c r="D4314" t="b">
        <v>0</v>
      </c>
      <c r="E4314" t="s">
        <v>3865</v>
      </c>
      <c r="H4314" s="1">
        <v>44034</v>
      </c>
      <c r="I4314" t="b">
        <v>1</v>
      </c>
      <c r="L4314" t="s">
        <v>10162</v>
      </c>
      <c r="O4314" t="s">
        <v>99</v>
      </c>
      <c r="P4314" t="b">
        <v>0</v>
      </c>
      <c r="Q4314" s="2">
        <v>44001.838159722225</v>
      </c>
      <c r="R4314" s="1"/>
      <c r="S4314" t="b">
        <v>0</v>
      </c>
      <c r="U4314" s="1"/>
      <c r="V4314" t="b">
        <v>0</v>
      </c>
      <c r="W4314" s="1">
        <v>43891</v>
      </c>
      <c r="X4314">
        <v>3</v>
      </c>
      <c r="Y4314">
        <v>2020</v>
      </c>
      <c r="Z4314" t="s">
        <v>8</v>
      </c>
      <c r="AA4314" t="s">
        <v>8</v>
      </c>
      <c r="AB4314" t="b">
        <v>0</v>
      </c>
      <c r="AC4314" t="b">
        <v>0</v>
      </c>
      <c r="AE4314" t="b">
        <v>1</v>
      </c>
      <c r="AF4314" t="b">
        <v>0</v>
      </c>
      <c r="AG4314" t="b">
        <v>0</v>
      </c>
      <c r="AH4314" t="s">
        <v>4808</v>
      </c>
      <c r="AI4314" t="b">
        <v>0</v>
      </c>
      <c r="AK4314" t="b">
        <v>0</v>
      </c>
      <c r="AL4314" s="1">
        <v>44034</v>
      </c>
      <c r="AM4314" t="s">
        <v>162</v>
      </c>
      <c r="AN4314" s="2">
        <v>44297.8278587963</v>
      </c>
      <c r="AP4314" s="2">
        <v>44034.579270833332</v>
      </c>
      <c r="AQ4314" s="1"/>
      <c r="AS4314" t="b">
        <v>0</v>
      </c>
      <c r="AV4314" t="s">
        <v>153</v>
      </c>
      <c r="BB4314" t="s">
        <v>10389</v>
      </c>
      <c r="BD4314" t="b">
        <v>1</v>
      </c>
      <c r="BH4314" t="s">
        <v>99</v>
      </c>
      <c r="BI4314" t="s">
        <v>150</v>
      </c>
      <c r="BK4314" t="s">
        <v>384</v>
      </c>
      <c r="BN4314" t="s">
        <v>415</v>
      </c>
      <c r="BQ4314" t="s">
        <v>96</v>
      </c>
      <c r="BR4314" t="b">
        <v>0</v>
      </c>
      <c r="BT4314" t="b">
        <v>0</v>
      </c>
      <c r="BW4314" t="s">
        <v>103</v>
      </c>
      <c r="BX4314" t="b">
        <v>0</v>
      </c>
      <c r="BY4314" s="2">
        <v>44376.857581018521</v>
      </c>
      <c r="CB4314" t="b">
        <v>0</v>
      </c>
      <c r="CC4314" t="b">
        <v>1</v>
      </c>
      <c r="CF4314">
        <v>111.15</v>
      </c>
      <c r="CH4314">
        <v>111.15</v>
      </c>
      <c r="CI4314">
        <v>100</v>
      </c>
      <c r="CJ4314">
        <v>0</v>
      </c>
      <c r="CK4314">
        <f>YEAR(tbl_Opportunity[[#This Row],[Close Date]])</f>
        <v>2020</v>
      </c>
    </row>
    <row r="4315" spans="1:89">
      <c r="A4315" t="s">
        <v>5483</v>
      </c>
      <c r="B4315" t="b">
        <v>0</v>
      </c>
      <c r="D4315" t="b">
        <v>0</v>
      </c>
      <c r="H4315" s="1">
        <v>44040</v>
      </c>
      <c r="I4315" t="b">
        <v>1</v>
      </c>
      <c r="O4315" t="s">
        <v>99</v>
      </c>
      <c r="P4315" t="b">
        <v>0</v>
      </c>
      <c r="Q4315" s="2">
        <v>44022.727129629631</v>
      </c>
      <c r="R4315" s="1"/>
      <c r="S4315" t="b">
        <v>0</v>
      </c>
      <c r="U4315" s="1"/>
      <c r="V4315" t="b">
        <v>0</v>
      </c>
      <c r="W4315" s="1">
        <v>43891</v>
      </c>
      <c r="X4315">
        <v>3</v>
      </c>
      <c r="Y4315">
        <v>2020</v>
      </c>
      <c r="Z4315" t="s">
        <v>8</v>
      </c>
      <c r="AA4315" t="s">
        <v>8</v>
      </c>
      <c r="AB4315" t="b">
        <v>0</v>
      </c>
      <c r="AC4315" t="b">
        <v>0</v>
      </c>
      <c r="AE4315" t="b">
        <v>1</v>
      </c>
      <c r="AF4315" t="b">
        <v>0</v>
      </c>
      <c r="AG4315" t="b">
        <v>0</v>
      </c>
      <c r="AH4315" t="s">
        <v>4812</v>
      </c>
      <c r="AI4315" t="b">
        <v>0</v>
      </c>
      <c r="AK4315" t="b">
        <v>0</v>
      </c>
      <c r="AL4315" s="1">
        <v>44040</v>
      </c>
      <c r="AM4315" t="s">
        <v>162</v>
      </c>
      <c r="AN4315" s="2">
        <v>44297.8278587963</v>
      </c>
      <c r="AP4315" s="2">
        <v>44040.893055555556</v>
      </c>
      <c r="AQ4315" s="1"/>
      <c r="AS4315" t="b">
        <v>0</v>
      </c>
      <c r="AV4315" t="s">
        <v>153</v>
      </c>
      <c r="BB4315" t="s">
        <v>10390</v>
      </c>
      <c r="BD4315" t="b">
        <v>1</v>
      </c>
      <c r="BH4315" t="s">
        <v>99</v>
      </c>
      <c r="BI4315" t="s">
        <v>150</v>
      </c>
      <c r="BJ4315" t="s">
        <v>384</v>
      </c>
      <c r="BK4315" t="s">
        <v>384</v>
      </c>
      <c r="BN4315" t="s">
        <v>415</v>
      </c>
      <c r="BP4315" t="s">
        <v>10391</v>
      </c>
      <c r="BQ4315" t="s">
        <v>96</v>
      </c>
      <c r="BR4315" t="b">
        <v>0</v>
      </c>
      <c r="BT4315" t="b">
        <v>0</v>
      </c>
      <c r="BW4315" t="s">
        <v>103</v>
      </c>
      <c r="BX4315" t="b">
        <v>0</v>
      </c>
      <c r="BY4315" s="2">
        <v>44376.857581018521</v>
      </c>
      <c r="CB4315" t="b">
        <v>0</v>
      </c>
      <c r="CC4315" t="b">
        <v>1</v>
      </c>
      <c r="CF4315">
        <v>1190</v>
      </c>
      <c r="CH4315">
        <v>1190</v>
      </c>
      <c r="CI4315">
        <v>100</v>
      </c>
      <c r="CJ4315">
        <v>0</v>
      </c>
      <c r="CK4315">
        <f>YEAR(tbl_Opportunity[[#This Row],[Close Date]])</f>
        <v>2020</v>
      </c>
    </row>
    <row r="4316" spans="1:89">
      <c r="A4316" t="s">
        <v>7462</v>
      </c>
      <c r="B4316" t="b">
        <v>0</v>
      </c>
      <c r="D4316" t="b">
        <v>0</v>
      </c>
      <c r="H4316" s="1">
        <v>44043</v>
      </c>
      <c r="I4316" t="b">
        <v>1</v>
      </c>
      <c r="O4316" t="s">
        <v>99</v>
      </c>
      <c r="P4316" t="b">
        <v>0</v>
      </c>
      <c r="Q4316" s="2">
        <v>44028.628761574073</v>
      </c>
      <c r="R4316" s="1"/>
      <c r="S4316" t="b">
        <v>0</v>
      </c>
      <c r="U4316" s="1"/>
      <c r="V4316" t="b">
        <v>0</v>
      </c>
      <c r="W4316" s="1">
        <v>43891</v>
      </c>
      <c r="X4316">
        <v>3</v>
      </c>
      <c r="Y4316">
        <v>2020</v>
      </c>
      <c r="Z4316" t="s">
        <v>8</v>
      </c>
      <c r="AA4316" t="s">
        <v>8</v>
      </c>
      <c r="AB4316" t="b">
        <v>0</v>
      </c>
      <c r="AC4316" t="b">
        <v>0</v>
      </c>
      <c r="AE4316" t="b">
        <v>1</v>
      </c>
      <c r="AF4316" t="b">
        <v>0</v>
      </c>
      <c r="AG4316" t="b">
        <v>0</v>
      </c>
      <c r="AH4316" t="s">
        <v>4812</v>
      </c>
      <c r="AI4316" t="b">
        <v>0</v>
      </c>
      <c r="AK4316" t="b">
        <v>0</v>
      </c>
      <c r="AL4316" s="1">
        <v>44043</v>
      </c>
      <c r="AM4316" t="s">
        <v>162</v>
      </c>
      <c r="AN4316" s="2">
        <v>44297.8278587963</v>
      </c>
      <c r="AP4316" s="2">
        <v>44043.574780092589</v>
      </c>
      <c r="AQ4316" s="1"/>
      <c r="AS4316" t="b">
        <v>0</v>
      </c>
      <c r="AV4316" t="s">
        <v>153</v>
      </c>
      <c r="BB4316" t="s">
        <v>10392</v>
      </c>
      <c r="BD4316" t="b">
        <v>1</v>
      </c>
      <c r="BH4316" t="s">
        <v>99</v>
      </c>
      <c r="BI4316" t="s">
        <v>150</v>
      </c>
      <c r="BJ4316" t="s">
        <v>384</v>
      </c>
      <c r="BK4316" t="s">
        <v>384</v>
      </c>
      <c r="BN4316" t="s">
        <v>415</v>
      </c>
      <c r="BQ4316" t="s">
        <v>96</v>
      </c>
      <c r="BR4316" t="b">
        <v>0</v>
      </c>
      <c r="BT4316" t="b">
        <v>0</v>
      </c>
      <c r="BW4316" t="s">
        <v>103</v>
      </c>
      <c r="BX4316" t="b">
        <v>0</v>
      </c>
      <c r="BY4316" s="2">
        <v>44376.857581018521</v>
      </c>
      <c r="CB4316" t="b">
        <v>0</v>
      </c>
      <c r="CC4316" t="b">
        <v>1</v>
      </c>
      <c r="CF4316">
        <v>5671.5</v>
      </c>
      <c r="CH4316">
        <v>5671.5</v>
      </c>
      <c r="CI4316">
        <v>100</v>
      </c>
      <c r="CJ4316">
        <v>0</v>
      </c>
      <c r="CK4316">
        <f>YEAR(tbl_Opportunity[[#This Row],[Close Date]])</f>
        <v>2020</v>
      </c>
    </row>
    <row r="4317" spans="1:89">
      <c r="A4317" t="s">
        <v>10393</v>
      </c>
      <c r="B4317" t="b">
        <v>0</v>
      </c>
      <c r="D4317" t="b">
        <v>0</v>
      </c>
      <c r="H4317" s="1">
        <v>44049</v>
      </c>
      <c r="I4317" t="b">
        <v>1</v>
      </c>
      <c r="L4317" t="s">
        <v>10394</v>
      </c>
      <c r="O4317" t="s">
        <v>99</v>
      </c>
      <c r="P4317" t="b">
        <v>0</v>
      </c>
      <c r="Q4317" s="2">
        <v>44049.840763888889</v>
      </c>
      <c r="R4317" s="1"/>
      <c r="S4317" t="b">
        <v>0</v>
      </c>
      <c r="U4317" s="1"/>
      <c r="V4317" t="b">
        <v>0</v>
      </c>
      <c r="W4317" s="1">
        <v>43891</v>
      </c>
      <c r="X4317">
        <v>3</v>
      </c>
      <c r="Y4317">
        <v>2020</v>
      </c>
      <c r="Z4317" t="s">
        <v>8</v>
      </c>
      <c r="AA4317" t="s">
        <v>8</v>
      </c>
      <c r="AB4317" t="b">
        <v>0</v>
      </c>
      <c r="AC4317" t="b">
        <v>0</v>
      </c>
      <c r="AE4317" t="b">
        <v>1</v>
      </c>
      <c r="AF4317" t="b">
        <v>0</v>
      </c>
      <c r="AG4317" t="b">
        <v>0</v>
      </c>
      <c r="AH4317" t="s">
        <v>4812</v>
      </c>
      <c r="AI4317" t="b">
        <v>0</v>
      </c>
      <c r="AK4317" t="b">
        <v>0</v>
      </c>
      <c r="AL4317" s="1">
        <v>44049</v>
      </c>
      <c r="AM4317" t="s">
        <v>162</v>
      </c>
      <c r="AN4317" s="2">
        <v>44297.8278587963</v>
      </c>
      <c r="AP4317" s="2"/>
      <c r="AQ4317" s="1"/>
      <c r="AS4317" t="b">
        <v>0</v>
      </c>
      <c r="AV4317" t="s">
        <v>153</v>
      </c>
      <c r="BB4317" t="s">
        <v>10395</v>
      </c>
      <c r="BD4317" t="b">
        <v>1</v>
      </c>
      <c r="BH4317" t="s">
        <v>99</v>
      </c>
      <c r="BI4317" t="s">
        <v>150</v>
      </c>
      <c r="BK4317" t="s">
        <v>384</v>
      </c>
      <c r="BN4317" t="s">
        <v>415</v>
      </c>
      <c r="BQ4317" t="s">
        <v>96</v>
      </c>
      <c r="BR4317" t="b">
        <v>0</v>
      </c>
      <c r="BT4317" t="b">
        <v>0</v>
      </c>
      <c r="BW4317" t="s">
        <v>103</v>
      </c>
      <c r="BX4317" t="b">
        <v>0</v>
      </c>
      <c r="BY4317" s="2">
        <v>44376.857581018521</v>
      </c>
      <c r="CB4317" t="b">
        <v>0</v>
      </c>
      <c r="CC4317" t="b">
        <v>1</v>
      </c>
      <c r="CF4317">
        <v>428.4</v>
      </c>
      <c r="CH4317">
        <v>428.4</v>
      </c>
      <c r="CI4317">
        <v>100</v>
      </c>
      <c r="CJ4317">
        <v>0</v>
      </c>
      <c r="CK4317">
        <f>YEAR(tbl_Opportunity[[#This Row],[Close Date]])</f>
        <v>2020</v>
      </c>
    </row>
    <row r="4318" spans="1:89">
      <c r="A4318" t="s">
        <v>5691</v>
      </c>
      <c r="B4318" t="b">
        <v>0</v>
      </c>
      <c r="D4318" t="b">
        <v>0</v>
      </c>
      <c r="H4318" s="1">
        <v>44060</v>
      </c>
      <c r="I4318" t="b">
        <v>1</v>
      </c>
      <c r="L4318" t="s">
        <v>5692</v>
      </c>
      <c r="O4318" t="s">
        <v>99</v>
      </c>
      <c r="P4318" t="b">
        <v>0</v>
      </c>
      <c r="Q4318" s="2">
        <v>44053.865659722222</v>
      </c>
      <c r="R4318" s="1"/>
      <c r="S4318" t="b">
        <v>0</v>
      </c>
      <c r="U4318" s="1"/>
      <c r="V4318" t="b">
        <v>0</v>
      </c>
      <c r="W4318" s="1">
        <v>43891</v>
      </c>
      <c r="X4318">
        <v>3</v>
      </c>
      <c r="Y4318">
        <v>2020</v>
      </c>
      <c r="Z4318" t="s">
        <v>8</v>
      </c>
      <c r="AA4318" t="s">
        <v>8</v>
      </c>
      <c r="AB4318" t="b">
        <v>0</v>
      </c>
      <c r="AC4318" t="b">
        <v>0</v>
      </c>
      <c r="AE4318" t="b">
        <v>1</v>
      </c>
      <c r="AF4318" t="b">
        <v>0</v>
      </c>
      <c r="AG4318" t="b">
        <v>0</v>
      </c>
      <c r="AH4318" t="s">
        <v>4808</v>
      </c>
      <c r="AI4318" t="b">
        <v>0</v>
      </c>
      <c r="AK4318" t="b">
        <v>0</v>
      </c>
      <c r="AL4318" s="1">
        <v>44070</v>
      </c>
      <c r="AM4318" t="s">
        <v>162</v>
      </c>
      <c r="AN4318" s="2">
        <v>44297.8278587963</v>
      </c>
      <c r="AP4318" s="2">
        <v>44060.58021990741</v>
      </c>
      <c r="AQ4318" s="1"/>
      <c r="AS4318" t="b">
        <v>0</v>
      </c>
      <c r="AV4318" t="s">
        <v>153</v>
      </c>
      <c r="BB4318" t="s">
        <v>10396</v>
      </c>
      <c r="BD4318" t="b">
        <v>1</v>
      </c>
      <c r="BH4318" t="s">
        <v>99</v>
      </c>
      <c r="BI4318" t="s">
        <v>150</v>
      </c>
      <c r="BK4318" t="s">
        <v>384</v>
      </c>
      <c r="BN4318" t="s">
        <v>415</v>
      </c>
      <c r="BP4318" t="s">
        <v>10397</v>
      </c>
      <c r="BQ4318" t="s">
        <v>96</v>
      </c>
      <c r="BR4318" t="b">
        <v>0</v>
      </c>
      <c r="BT4318" t="b">
        <v>0</v>
      </c>
      <c r="BW4318" t="s">
        <v>103</v>
      </c>
      <c r="BX4318" t="b">
        <v>0</v>
      </c>
      <c r="BY4318" s="2">
        <v>44376.857581018521</v>
      </c>
      <c r="CB4318" t="b">
        <v>0</v>
      </c>
      <c r="CC4318" t="b">
        <v>1</v>
      </c>
      <c r="CF4318">
        <v>9520</v>
      </c>
      <c r="CH4318">
        <v>9520</v>
      </c>
      <c r="CI4318">
        <v>100</v>
      </c>
      <c r="CJ4318">
        <v>0</v>
      </c>
      <c r="CK4318">
        <f>YEAR(tbl_Opportunity[[#This Row],[Close Date]])</f>
        <v>2020</v>
      </c>
    </row>
    <row r="4319" spans="1:89">
      <c r="A4319" t="s">
        <v>10159</v>
      </c>
      <c r="B4319" t="b">
        <v>0</v>
      </c>
      <c r="D4319" t="b">
        <v>0</v>
      </c>
      <c r="H4319" s="1">
        <v>44067</v>
      </c>
      <c r="I4319" t="b">
        <v>1</v>
      </c>
      <c r="O4319" t="s">
        <v>99</v>
      </c>
      <c r="P4319" t="b">
        <v>0</v>
      </c>
      <c r="Q4319" s="2">
        <v>44055.858807870369</v>
      </c>
      <c r="R4319" s="1"/>
      <c r="S4319" t="b">
        <v>0</v>
      </c>
      <c r="U4319" s="1"/>
      <c r="V4319" t="b">
        <v>0</v>
      </c>
      <c r="W4319" s="1">
        <v>43891</v>
      </c>
      <c r="X4319">
        <v>3</v>
      </c>
      <c r="Y4319">
        <v>2020</v>
      </c>
      <c r="Z4319" t="s">
        <v>8</v>
      </c>
      <c r="AA4319" t="s">
        <v>8</v>
      </c>
      <c r="AB4319" t="b">
        <v>0</v>
      </c>
      <c r="AC4319" t="b">
        <v>0</v>
      </c>
      <c r="AE4319" t="b">
        <v>1</v>
      </c>
      <c r="AF4319" t="b">
        <v>0</v>
      </c>
      <c r="AG4319" t="b">
        <v>0</v>
      </c>
      <c r="AH4319" t="s">
        <v>4808</v>
      </c>
      <c r="AI4319" t="b">
        <v>0</v>
      </c>
      <c r="AK4319" t="b">
        <v>0</v>
      </c>
      <c r="AL4319" s="1">
        <v>44067</v>
      </c>
      <c r="AM4319" t="s">
        <v>162</v>
      </c>
      <c r="AN4319" s="2">
        <v>44297.828460648147</v>
      </c>
      <c r="AP4319" s="2">
        <v>44067.538622685184</v>
      </c>
      <c r="AQ4319" s="1"/>
      <c r="AS4319" t="b">
        <v>0</v>
      </c>
      <c r="AV4319" t="s">
        <v>153</v>
      </c>
      <c r="BB4319" t="s">
        <v>10398</v>
      </c>
      <c r="BD4319" t="b">
        <v>1</v>
      </c>
      <c r="BH4319" t="s">
        <v>99</v>
      </c>
      <c r="BI4319" t="s">
        <v>150</v>
      </c>
      <c r="BK4319" t="s">
        <v>384</v>
      </c>
      <c r="BN4319" t="s">
        <v>415</v>
      </c>
      <c r="BQ4319" t="s">
        <v>96</v>
      </c>
      <c r="BR4319" t="b">
        <v>0</v>
      </c>
      <c r="BT4319" t="b">
        <v>0</v>
      </c>
      <c r="BW4319" t="s">
        <v>103</v>
      </c>
      <c r="BX4319" t="b">
        <v>0</v>
      </c>
      <c r="BY4319" s="2">
        <v>44376.857581018521</v>
      </c>
      <c r="CB4319" t="b">
        <v>0</v>
      </c>
      <c r="CC4319" t="b">
        <v>1</v>
      </c>
      <c r="CF4319">
        <v>6500</v>
      </c>
      <c r="CH4319">
        <v>6500</v>
      </c>
      <c r="CI4319">
        <v>100</v>
      </c>
      <c r="CJ4319">
        <v>0</v>
      </c>
      <c r="CK4319">
        <f>YEAR(tbl_Opportunity[[#This Row],[Close Date]])</f>
        <v>2020</v>
      </c>
    </row>
    <row r="4320" spans="1:89">
      <c r="A4320" t="s">
        <v>10399</v>
      </c>
      <c r="B4320" t="b">
        <v>0</v>
      </c>
      <c r="D4320" t="b">
        <v>0</v>
      </c>
      <c r="H4320" s="1">
        <v>44085</v>
      </c>
      <c r="I4320" t="b">
        <v>1</v>
      </c>
      <c r="O4320" t="s">
        <v>114</v>
      </c>
      <c r="P4320" t="b">
        <v>0</v>
      </c>
      <c r="Q4320" s="2">
        <v>43815.069108796299</v>
      </c>
      <c r="R4320" s="1"/>
      <c r="S4320" t="b">
        <v>0</v>
      </c>
      <c r="U4320" s="1"/>
      <c r="V4320" t="b">
        <v>0</v>
      </c>
      <c r="W4320" s="1">
        <v>43891</v>
      </c>
      <c r="X4320">
        <v>3</v>
      </c>
      <c r="Y4320">
        <v>2020</v>
      </c>
      <c r="Z4320" t="s">
        <v>8</v>
      </c>
      <c r="AA4320" t="s">
        <v>8</v>
      </c>
      <c r="AB4320" t="b">
        <v>0</v>
      </c>
      <c r="AC4320" t="b">
        <v>0</v>
      </c>
      <c r="AE4320" t="b">
        <v>1</v>
      </c>
      <c r="AF4320" t="b">
        <v>0</v>
      </c>
      <c r="AG4320" t="b">
        <v>0</v>
      </c>
      <c r="AH4320" t="s">
        <v>1016</v>
      </c>
      <c r="AI4320" t="b">
        <v>0</v>
      </c>
      <c r="AK4320" t="b">
        <v>0</v>
      </c>
      <c r="AL4320" s="1"/>
      <c r="AM4320" t="s">
        <v>2842</v>
      </c>
      <c r="AN4320" s="2">
        <v>44361.668171296296</v>
      </c>
      <c r="AP4320" s="2">
        <v>44085.490069444444</v>
      </c>
      <c r="AQ4320" s="1"/>
      <c r="AS4320" t="b">
        <v>0</v>
      </c>
      <c r="AV4320" t="s">
        <v>213</v>
      </c>
      <c r="BB4320" t="s">
        <v>10400</v>
      </c>
      <c r="BD4320" t="b">
        <v>1</v>
      </c>
      <c r="BH4320" t="s">
        <v>2842</v>
      </c>
      <c r="BI4320" t="s">
        <v>155</v>
      </c>
      <c r="BJ4320" t="s">
        <v>384</v>
      </c>
      <c r="BK4320" t="s">
        <v>384</v>
      </c>
      <c r="BL4320" t="s">
        <v>3597</v>
      </c>
      <c r="BN4320" t="s">
        <v>415</v>
      </c>
      <c r="BQ4320" t="s">
        <v>96</v>
      </c>
      <c r="BR4320" t="b">
        <v>0</v>
      </c>
      <c r="BT4320" t="b">
        <v>0</v>
      </c>
      <c r="BW4320" t="s">
        <v>103</v>
      </c>
      <c r="BX4320" t="b">
        <v>0</v>
      </c>
      <c r="BY4320" s="2">
        <v>44376.857581018521</v>
      </c>
      <c r="CB4320" t="b">
        <v>0</v>
      </c>
      <c r="CC4320" t="b">
        <v>1</v>
      </c>
      <c r="CF4320">
        <v>48750</v>
      </c>
      <c r="CH4320">
        <v>48750</v>
      </c>
      <c r="CI4320">
        <v>100</v>
      </c>
      <c r="CJ4320">
        <v>0</v>
      </c>
      <c r="CK4320">
        <f>YEAR(tbl_Opportunity[[#This Row],[Close Date]])</f>
        <v>2020</v>
      </c>
    </row>
    <row r="4321" spans="1:89">
      <c r="A4321" t="s">
        <v>10401</v>
      </c>
      <c r="B4321" t="b">
        <v>0</v>
      </c>
      <c r="D4321" t="b">
        <v>0</v>
      </c>
      <c r="H4321" s="1">
        <v>44097</v>
      </c>
      <c r="I4321" t="b">
        <v>1</v>
      </c>
      <c r="L4321" t="s">
        <v>10402</v>
      </c>
      <c r="O4321" t="s">
        <v>99</v>
      </c>
      <c r="P4321" t="b">
        <v>0</v>
      </c>
      <c r="Q4321" s="2">
        <v>44008.862187500003</v>
      </c>
      <c r="R4321" s="1"/>
      <c r="S4321" t="b">
        <v>0</v>
      </c>
      <c r="U4321" s="1"/>
      <c r="V4321" t="b">
        <v>0</v>
      </c>
      <c r="W4321" s="1">
        <v>43891</v>
      </c>
      <c r="X4321">
        <v>3</v>
      </c>
      <c r="Y4321">
        <v>2020</v>
      </c>
      <c r="Z4321" t="s">
        <v>8</v>
      </c>
      <c r="AA4321" t="s">
        <v>8</v>
      </c>
      <c r="AB4321" t="b">
        <v>0</v>
      </c>
      <c r="AC4321" t="b">
        <v>0</v>
      </c>
      <c r="AE4321" t="b">
        <v>1</v>
      </c>
      <c r="AF4321" t="b">
        <v>0</v>
      </c>
      <c r="AG4321" t="b">
        <v>0</v>
      </c>
      <c r="AH4321" t="s">
        <v>1016</v>
      </c>
      <c r="AI4321" t="b">
        <v>0</v>
      </c>
      <c r="AK4321" t="b">
        <v>0</v>
      </c>
      <c r="AL4321" s="1">
        <v>44097</v>
      </c>
      <c r="AM4321" t="s">
        <v>162</v>
      </c>
      <c r="AN4321" s="2">
        <v>44297.8278587963</v>
      </c>
      <c r="AP4321" s="2">
        <v>44097.707708333335</v>
      </c>
      <c r="AQ4321" s="1"/>
      <c r="AS4321" t="b">
        <v>0</v>
      </c>
      <c r="AV4321" t="s">
        <v>153</v>
      </c>
      <c r="BB4321" t="s">
        <v>10403</v>
      </c>
      <c r="BD4321" t="b">
        <v>1</v>
      </c>
      <c r="BH4321" t="s">
        <v>99</v>
      </c>
      <c r="BI4321" t="s">
        <v>155</v>
      </c>
      <c r="BJ4321" t="s">
        <v>384</v>
      </c>
      <c r="BK4321" t="s">
        <v>384</v>
      </c>
      <c r="BN4321" t="s">
        <v>415</v>
      </c>
      <c r="BQ4321" t="s">
        <v>96</v>
      </c>
      <c r="BR4321" t="b">
        <v>0</v>
      </c>
      <c r="BT4321" t="b">
        <v>0</v>
      </c>
      <c r="BW4321" t="s">
        <v>103</v>
      </c>
      <c r="BX4321" t="b">
        <v>0</v>
      </c>
      <c r="BY4321" s="2">
        <v>44376.857581018521</v>
      </c>
      <c r="CB4321" t="b">
        <v>0</v>
      </c>
      <c r="CC4321" t="b">
        <v>1</v>
      </c>
      <c r="CF4321">
        <v>10400</v>
      </c>
      <c r="CH4321">
        <v>10400</v>
      </c>
      <c r="CI4321">
        <v>100</v>
      </c>
      <c r="CJ4321">
        <v>0</v>
      </c>
      <c r="CK4321">
        <f>YEAR(tbl_Opportunity[[#This Row],[Close Date]])</f>
        <v>2020</v>
      </c>
    </row>
    <row r="4322" spans="1:89">
      <c r="A4322" t="s">
        <v>7822</v>
      </c>
      <c r="B4322" t="b">
        <v>0</v>
      </c>
      <c r="D4322" t="b">
        <v>0</v>
      </c>
      <c r="H4322" s="1">
        <v>44019</v>
      </c>
      <c r="I4322" t="b">
        <v>1</v>
      </c>
      <c r="O4322" t="s">
        <v>114</v>
      </c>
      <c r="P4322" t="b">
        <v>0</v>
      </c>
      <c r="Q4322" s="2">
        <v>44018.686666666668</v>
      </c>
      <c r="R4322" s="1"/>
      <c r="S4322" t="b">
        <v>0</v>
      </c>
      <c r="U4322" s="1"/>
      <c r="V4322" t="b">
        <v>0</v>
      </c>
      <c r="W4322" s="1">
        <v>43891</v>
      </c>
      <c r="X4322">
        <v>3</v>
      </c>
      <c r="Y4322">
        <v>2020</v>
      </c>
      <c r="Z4322" t="s">
        <v>8</v>
      </c>
      <c r="AA4322" t="s">
        <v>8</v>
      </c>
      <c r="AB4322" t="b">
        <v>0</v>
      </c>
      <c r="AC4322" t="b">
        <v>0</v>
      </c>
      <c r="AE4322" t="b">
        <v>1</v>
      </c>
      <c r="AF4322" t="b">
        <v>0</v>
      </c>
      <c r="AG4322" t="b">
        <v>0</v>
      </c>
      <c r="AH4322" t="s">
        <v>1016</v>
      </c>
      <c r="AI4322" t="b">
        <v>0</v>
      </c>
      <c r="AK4322" t="b">
        <v>0</v>
      </c>
      <c r="AL4322" s="1"/>
      <c r="AM4322" t="s">
        <v>162</v>
      </c>
      <c r="AN4322" s="2">
        <v>44297.838888888888</v>
      </c>
      <c r="AP4322" s="2">
        <v>44019.644652777781</v>
      </c>
      <c r="AQ4322" s="1"/>
      <c r="AS4322" t="b">
        <v>0</v>
      </c>
      <c r="AV4322" t="s">
        <v>213</v>
      </c>
      <c r="BB4322" t="s">
        <v>10404</v>
      </c>
      <c r="BD4322" t="b">
        <v>1</v>
      </c>
      <c r="BH4322" t="s">
        <v>114</v>
      </c>
      <c r="BI4322" t="s">
        <v>155</v>
      </c>
      <c r="BJ4322" t="s">
        <v>384</v>
      </c>
      <c r="BK4322" t="s">
        <v>384</v>
      </c>
      <c r="BN4322" t="s">
        <v>415</v>
      </c>
      <c r="BQ4322" t="s">
        <v>96</v>
      </c>
      <c r="BR4322" t="b">
        <v>0</v>
      </c>
      <c r="BT4322" t="b">
        <v>0</v>
      </c>
      <c r="BW4322" t="s">
        <v>103</v>
      </c>
      <c r="BX4322" t="b">
        <v>0</v>
      </c>
      <c r="BY4322" s="2">
        <v>44376.857581018521</v>
      </c>
      <c r="CB4322" t="b">
        <v>0</v>
      </c>
      <c r="CC4322" t="b">
        <v>1</v>
      </c>
      <c r="CF4322">
        <v>58500</v>
      </c>
      <c r="CH4322">
        <v>58500</v>
      </c>
      <c r="CI4322">
        <v>100</v>
      </c>
      <c r="CJ4322">
        <v>0</v>
      </c>
      <c r="CK4322">
        <f>YEAR(tbl_Opportunity[[#This Row],[Close Date]])</f>
        <v>2020</v>
      </c>
    </row>
    <row r="4323" spans="1:89">
      <c r="A4323" t="s">
        <v>7474</v>
      </c>
      <c r="B4323" t="b">
        <v>0</v>
      </c>
      <c r="D4323" t="b">
        <v>0</v>
      </c>
      <c r="E4323" t="s">
        <v>10405</v>
      </c>
      <c r="H4323" s="1">
        <v>44104</v>
      </c>
      <c r="I4323" t="b">
        <v>1</v>
      </c>
      <c r="L4323" t="s">
        <v>10147</v>
      </c>
      <c r="O4323" t="s">
        <v>142</v>
      </c>
      <c r="P4323" t="b">
        <v>0</v>
      </c>
      <c r="Q4323" s="2">
        <v>43929.595069444447</v>
      </c>
      <c r="R4323" s="1"/>
      <c r="S4323" t="b">
        <v>0</v>
      </c>
      <c r="U4323" s="1"/>
      <c r="V4323" t="b">
        <v>0</v>
      </c>
      <c r="W4323" s="1">
        <v>43891</v>
      </c>
      <c r="X4323">
        <v>3</v>
      </c>
      <c r="Y4323">
        <v>2020</v>
      </c>
      <c r="Z4323" t="s">
        <v>8</v>
      </c>
      <c r="AA4323" t="s">
        <v>8</v>
      </c>
      <c r="AB4323" t="b">
        <v>0</v>
      </c>
      <c r="AC4323" t="b">
        <v>0</v>
      </c>
      <c r="AD4323" t="s">
        <v>3452</v>
      </c>
      <c r="AE4323" t="b">
        <v>1</v>
      </c>
      <c r="AF4323" t="b">
        <v>0</v>
      </c>
      <c r="AG4323" t="b">
        <v>0</v>
      </c>
      <c r="AH4323" t="s">
        <v>4808</v>
      </c>
      <c r="AI4323" t="b">
        <v>0</v>
      </c>
      <c r="AK4323" t="b">
        <v>0</v>
      </c>
      <c r="AL4323" s="1">
        <v>44106</v>
      </c>
      <c r="AM4323" t="s">
        <v>162</v>
      </c>
      <c r="AN4323" s="2">
        <v>44297.8278587963</v>
      </c>
      <c r="AP4323" s="2">
        <v>44104.613518518519</v>
      </c>
      <c r="AQ4323" s="1"/>
      <c r="AS4323" t="b">
        <v>0</v>
      </c>
      <c r="AV4323" t="s">
        <v>153</v>
      </c>
      <c r="BB4323" t="s">
        <v>10406</v>
      </c>
      <c r="BD4323" t="b">
        <v>1</v>
      </c>
      <c r="BH4323" t="s">
        <v>142</v>
      </c>
      <c r="BI4323" t="s">
        <v>150</v>
      </c>
      <c r="BJ4323" t="s">
        <v>384</v>
      </c>
      <c r="BK4323" t="s">
        <v>384</v>
      </c>
      <c r="BN4323" t="s">
        <v>415</v>
      </c>
      <c r="BQ4323" t="s">
        <v>96</v>
      </c>
      <c r="BR4323" t="b">
        <v>0</v>
      </c>
      <c r="BT4323" t="b">
        <v>0</v>
      </c>
      <c r="BW4323" t="s">
        <v>103</v>
      </c>
      <c r="BX4323" t="b">
        <v>0</v>
      </c>
      <c r="BY4323" s="2">
        <v>44376.857581018521</v>
      </c>
      <c r="CB4323" t="b">
        <v>0</v>
      </c>
      <c r="CC4323" t="b">
        <v>1</v>
      </c>
      <c r="CF4323">
        <v>77220</v>
      </c>
      <c r="CH4323">
        <v>77220</v>
      </c>
      <c r="CI4323">
        <v>100</v>
      </c>
      <c r="CJ4323">
        <v>0</v>
      </c>
      <c r="CK4323">
        <f>YEAR(tbl_Opportunity[[#This Row],[Close Date]])</f>
        <v>2020</v>
      </c>
    </row>
    <row r="4324" spans="1:89">
      <c r="A4324" t="s">
        <v>10078</v>
      </c>
      <c r="B4324" t="b">
        <v>0</v>
      </c>
      <c r="D4324" t="b">
        <v>0</v>
      </c>
      <c r="E4324" t="s">
        <v>4879</v>
      </c>
      <c r="H4324" s="1">
        <v>44084</v>
      </c>
      <c r="I4324" t="b">
        <v>1</v>
      </c>
      <c r="L4324" t="s">
        <v>10162</v>
      </c>
      <c r="O4324" t="s">
        <v>142</v>
      </c>
      <c r="P4324" t="b">
        <v>0</v>
      </c>
      <c r="Q4324" s="2">
        <v>44060.553749999999</v>
      </c>
      <c r="R4324" s="1"/>
      <c r="S4324" t="b">
        <v>0</v>
      </c>
      <c r="U4324" s="1"/>
      <c r="V4324" t="b">
        <v>0</v>
      </c>
      <c r="W4324" s="1">
        <v>43891</v>
      </c>
      <c r="X4324">
        <v>3</v>
      </c>
      <c r="Y4324">
        <v>2020</v>
      </c>
      <c r="Z4324" t="s">
        <v>8</v>
      </c>
      <c r="AA4324" t="s">
        <v>8</v>
      </c>
      <c r="AB4324" t="b">
        <v>0</v>
      </c>
      <c r="AC4324" t="b">
        <v>0</v>
      </c>
      <c r="AD4324" t="s">
        <v>3452</v>
      </c>
      <c r="AE4324" t="b">
        <v>1</v>
      </c>
      <c r="AF4324" t="b">
        <v>0</v>
      </c>
      <c r="AG4324" t="b">
        <v>0</v>
      </c>
      <c r="AH4324" t="s">
        <v>4808</v>
      </c>
      <c r="AI4324" t="b">
        <v>0</v>
      </c>
      <c r="AK4324" t="b">
        <v>0</v>
      </c>
      <c r="AL4324" s="1">
        <v>44095</v>
      </c>
      <c r="AM4324" t="s">
        <v>162</v>
      </c>
      <c r="AN4324" s="2">
        <v>44297.838888888888</v>
      </c>
      <c r="AP4324" s="2">
        <v>44084.865347222221</v>
      </c>
      <c r="AQ4324" s="1"/>
      <c r="AS4324" t="b">
        <v>0</v>
      </c>
      <c r="AV4324" t="s">
        <v>213</v>
      </c>
      <c r="BB4324" t="s">
        <v>10407</v>
      </c>
      <c r="BD4324" t="b">
        <v>1</v>
      </c>
      <c r="BH4324" t="s">
        <v>142</v>
      </c>
      <c r="BI4324" t="s">
        <v>150</v>
      </c>
      <c r="BJ4324" t="s">
        <v>384</v>
      </c>
      <c r="BK4324" t="s">
        <v>384</v>
      </c>
      <c r="BN4324" t="s">
        <v>415</v>
      </c>
      <c r="BQ4324" t="s">
        <v>96</v>
      </c>
      <c r="BR4324" t="b">
        <v>0</v>
      </c>
      <c r="BT4324" t="b">
        <v>0</v>
      </c>
      <c r="BW4324" t="s">
        <v>103</v>
      </c>
      <c r="BX4324" t="b">
        <v>0</v>
      </c>
      <c r="BY4324" s="2">
        <v>44376.857581018521</v>
      </c>
      <c r="CB4324" t="b">
        <v>0</v>
      </c>
      <c r="CC4324" t="b">
        <v>1</v>
      </c>
      <c r="CF4324">
        <v>134733.31</v>
      </c>
      <c r="CH4324">
        <v>134733.31</v>
      </c>
      <c r="CI4324">
        <v>100</v>
      </c>
      <c r="CJ4324">
        <v>0</v>
      </c>
      <c r="CK4324">
        <f>YEAR(tbl_Opportunity[[#This Row],[Close Date]])</f>
        <v>2020</v>
      </c>
    </row>
    <row r="4325" spans="1:89">
      <c r="A4325" t="s">
        <v>10408</v>
      </c>
      <c r="B4325" t="b">
        <v>0</v>
      </c>
      <c r="D4325" t="b">
        <v>0</v>
      </c>
      <c r="H4325" s="1">
        <v>44054</v>
      </c>
      <c r="I4325" t="b">
        <v>1</v>
      </c>
      <c r="L4325" t="s">
        <v>10409</v>
      </c>
      <c r="O4325" t="s">
        <v>387</v>
      </c>
      <c r="P4325" t="b">
        <v>0</v>
      </c>
      <c r="Q4325" s="2">
        <v>44046.879837962966</v>
      </c>
      <c r="R4325" s="1"/>
      <c r="S4325" t="b">
        <v>0</v>
      </c>
      <c r="U4325" s="1"/>
      <c r="V4325" t="b">
        <v>0</v>
      </c>
      <c r="W4325" s="1">
        <v>43891</v>
      </c>
      <c r="X4325">
        <v>3</v>
      </c>
      <c r="Y4325">
        <v>2020</v>
      </c>
      <c r="Z4325" t="s">
        <v>8</v>
      </c>
      <c r="AA4325" t="s">
        <v>8</v>
      </c>
      <c r="AB4325" t="b">
        <v>0</v>
      </c>
      <c r="AC4325" t="b">
        <v>0</v>
      </c>
      <c r="AD4325" t="s">
        <v>2861</v>
      </c>
      <c r="AE4325" t="b">
        <v>1</v>
      </c>
      <c r="AF4325" t="b">
        <v>0</v>
      </c>
      <c r="AG4325" t="b">
        <v>0</v>
      </c>
      <c r="AH4325" t="s">
        <v>4808</v>
      </c>
      <c r="AI4325" t="b">
        <v>0</v>
      </c>
      <c r="AK4325" t="b">
        <v>0</v>
      </c>
      <c r="AL4325" s="1"/>
      <c r="AM4325" t="s">
        <v>162</v>
      </c>
      <c r="AN4325" s="2">
        <v>44297.838888888888</v>
      </c>
      <c r="AP4325" s="2">
        <v>44054.804016203707</v>
      </c>
      <c r="AQ4325" s="1"/>
      <c r="AS4325" t="b">
        <v>0</v>
      </c>
      <c r="AV4325" t="s">
        <v>213</v>
      </c>
      <c r="BB4325" t="s">
        <v>10410</v>
      </c>
      <c r="BD4325" t="b">
        <v>1</v>
      </c>
      <c r="BH4325" t="s">
        <v>387</v>
      </c>
      <c r="BI4325" t="s">
        <v>150</v>
      </c>
      <c r="BJ4325" t="s">
        <v>384</v>
      </c>
      <c r="BK4325" t="s">
        <v>384</v>
      </c>
      <c r="BN4325" t="s">
        <v>415</v>
      </c>
      <c r="BQ4325" t="s">
        <v>96</v>
      </c>
      <c r="BR4325" t="b">
        <v>0</v>
      </c>
      <c r="BT4325" t="b">
        <v>0</v>
      </c>
      <c r="BW4325" t="s">
        <v>103</v>
      </c>
      <c r="BX4325" t="b">
        <v>0</v>
      </c>
      <c r="BY4325" s="2">
        <v>44376.857581018521</v>
      </c>
      <c r="CB4325" t="b">
        <v>0</v>
      </c>
      <c r="CC4325" t="b">
        <v>1</v>
      </c>
      <c r="CF4325">
        <v>84967</v>
      </c>
      <c r="CH4325">
        <v>84967</v>
      </c>
      <c r="CI4325">
        <v>100</v>
      </c>
      <c r="CJ4325">
        <v>0</v>
      </c>
      <c r="CK4325">
        <f>YEAR(tbl_Opportunity[[#This Row],[Close Date]])</f>
        <v>2020</v>
      </c>
    </row>
    <row r="4326" spans="1:89">
      <c r="A4326" t="s">
        <v>10411</v>
      </c>
      <c r="B4326" t="b">
        <v>0</v>
      </c>
      <c r="D4326" t="b">
        <v>0</v>
      </c>
      <c r="H4326" s="1">
        <v>44021</v>
      </c>
      <c r="I4326" t="b">
        <v>1</v>
      </c>
      <c r="O4326" t="s">
        <v>99</v>
      </c>
      <c r="P4326" t="b">
        <v>0</v>
      </c>
      <c r="Q4326" s="2">
        <v>44021.729479166665</v>
      </c>
      <c r="R4326" s="1"/>
      <c r="S4326" t="b">
        <v>0</v>
      </c>
      <c r="U4326" s="1"/>
      <c r="V4326" t="b">
        <v>0</v>
      </c>
      <c r="W4326" s="1">
        <v>43891</v>
      </c>
      <c r="X4326">
        <v>3</v>
      </c>
      <c r="Y4326">
        <v>2020</v>
      </c>
      <c r="Z4326" t="s">
        <v>8</v>
      </c>
      <c r="AA4326" t="s">
        <v>8</v>
      </c>
      <c r="AB4326" t="b">
        <v>0</v>
      </c>
      <c r="AC4326" t="b">
        <v>0</v>
      </c>
      <c r="AD4326" t="s">
        <v>3727</v>
      </c>
      <c r="AE4326" t="b">
        <v>1</v>
      </c>
      <c r="AF4326" t="b">
        <v>0</v>
      </c>
      <c r="AG4326" t="b">
        <v>0</v>
      </c>
      <c r="AH4326" t="s">
        <v>4808</v>
      </c>
      <c r="AI4326" t="b">
        <v>0</v>
      </c>
      <c r="AK4326" t="b">
        <v>0</v>
      </c>
      <c r="AL4326" s="1"/>
      <c r="AM4326" t="s">
        <v>162</v>
      </c>
      <c r="AN4326" s="2">
        <v>44297.838888888888</v>
      </c>
      <c r="AP4326" s="2"/>
      <c r="AQ4326" s="1"/>
      <c r="AS4326" t="b">
        <v>0</v>
      </c>
      <c r="AV4326" t="s">
        <v>213</v>
      </c>
      <c r="BB4326" t="s">
        <v>10412</v>
      </c>
      <c r="BD4326" t="b">
        <v>1</v>
      </c>
      <c r="BH4326" t="s">
        <v>387</v>
      </c>
      <c r="BI4326" t="s">
        <v>150</v>
      </c>
      <c r="BJ4326" t="s">
        <v>384</v>
      </c>
      <c r="BK4326" t="s">
        <v>384</v>
      </c>
      <c r="BN4326" t="s">
        <v>415</v>
      </c>
      <c r="BQ4326" t="s">
        <v>96</v>
      </c>
      <c r="BR4326" t="b">
        <v>0</v>
      </c>
      <c r="BT4326" t="b">
        <v>0</v>
      </c>
      <c r="BW4326" t="s">
        <v>103</v>
      </c>
      <c r="BX4326" t="b">
        <v>0</v>
      </c>
      <c r="BY4326" s="2">
        <v>44376.857581018521</v>
      </c>
      <c r="CB4326" t="b">
        <v>0</v>
      </c>
      <c r="CC4326" t="b">
        <v>1</v>
      </c>
      <c r="CF4326">
        <v>1071</v>
      </c>
      <c r="CH4326">
        <v>1071</v>
      </c>
      <c r="CI4326">
        <v>100</v>
      </c>
      <c r="CJ4326">
        <v>0</v>
      </c>
      <c r="CK4326">
        <f>YEAR(tbl_Opportunity[[#This Row],[Close Date]])</f>
        <v>2020</v>
      </c>
    </row>
    <row r="4327" spans="1:89">
      <c r="A4327" t="s">
        <v>10413</v>
      </c>
      <c r="B4327" t="b">
        <v>0</v>
      </c>
      <c r="D4327" t="b">
        <v>0</v>
      </c>
      <c r="H4327" s="1">
        <v>44082</v>
      </c>
      <c r="I4327" t="b">
        <v>1</v>
      </c>
      <c r="L4327" t="s">
        <v>10414</v>
      </c>
      <c r="O4327" t="s">
        <v>142</v>
      </c>
      <c r="P4327" t="b">
        <v>0</v>
      </c>
      <c r="Q4327" s="2">
        <v>44048.754050925927</v>
      </c>
      <c r="R4327" s="1"/>
      <c r="S4327" t="b">
        <v>0</v>
      </c>
      <c r="T4327" t="s">
        <v>1346</v>
      </c>
      <c r="U4327" s="1"/>
      <c r="V4327" t="b">
        <v>0</v>
      </c>
      <c r="W4327" s="1">
        <v>43891</v>
      </c>
      <c r="X4327">
        <v>3</v>
      </c>
      <c r="Y4327">
        <v>2020</v>
      </c>
      <c r="Z4327" t="s">
        <v>8</v>
      </c>
      <c r="AA4327" t="s">
        <v>8</v>
      </c>
      <c r="AB4327" t="b">
        <v>0</v>
      </c>
      <c r="AC4327" t="b">
        <v>0</v>
      </c>
      <c r="AD4327" t="s">
        <v>3727</v>
      </c>
      <c r="AE4327" t="b">
        <v>1</v>
      </c>
      <c r="AF4327" t="b">
        <v>0</v>
      </c>
      <c r="AG4327" t="b">
        <v>0</v>
      </c>
      <c r="AH4327" t="s">
        <v>4808</v>
      </c>
      <c r="AI4327" t="b">
        <v>0</v>
      </c>
      <c r="AK4327" t="b">
        <v>0</v>
      </c>
      <c r="AL4327" s="1">
        <v>44088</v>
      </c>
      <c r="AM4327" t="s">
        <v>162</v>
      </c>
      <c r="AN4327" s="2">
        <v>44297.8278587963</v>
      </c>
      <c r="AP4327" s="2">
        <v>44082.577534722222</v>
      </c>
      <c r="AQ4327" s="1"/>
      <c r="AS4327" t="b">
        <v>0</v>
      </c>
      <c r="AV4327" t="s">
        <v>153</v>
      </c>
      <c r="BB4327" t="s">
        <v>10415</v>
      </c>
      <c r="BD4327" t="b">
        <v>1</v>
      </c>
      <c r="BH4327" t="s">
        <v>142</v>
      </c>
      <c r="BI4327" t="s">
        <v>150</v>
      </c>
      <c r="BJ4327" t="s">
        <v>384</v>
      </c>
      <c r="BK4327" t="s">
        <v>384</v>
      </c>
      <c r="BN4327" t="s">
        <v>415</v>
      </c>
      <c r="BQ4327" t="s">
        <v>96</v>
      </c>
      <c r="BR4327" t="b">
        <v>0</v>
      </c>
      <c r="BT4327" t="b">
        <v>0</v>
      </c>
      <c r="BW4327" t="s">
        <v>103</v>
      </c>
      <c r="BX4327" t="b">
        <v>0</v>
      </c>
      <c r="BY4327" s="2">
        <v>44376.857581018521</v>
      </c>
      <c r="CB4327" t="b">
        <v>0</v>
      </c>
      <c r="CC4327" t="b">
        <v>1</v>
      </c>
      <c r="CF4327">
        <v>85950.78</v>
      </c>
      <c r="CH4327">
        <v>85950.78</v>
      </c>
      <c r="CI4327">
        <v>100</v>
      </c>
      <c r="CJ4327">
        <v>0</v>
      </c>
      <c r="CK4327">
        <f>YEAR(tbl_Opportunity[[#This Row],[Close Date]])</f>
        <v>2020</v>
      </c>
    </row>
    <row r="4328" spans="1:89">
      <c r="A4328" t="s">
        <v>9946</v>
      </c>
      <c r="B4328" t="b">
        <v>0</v>
      </c>
      <c r="D4328" t="b">
        <v>0</v>
      </c>
      <c r="H4328" s="1">
        <v>44026</v>
      </c>
      <c r="I4328" t="b">
        <v>1</v>
      </c>
      <c r="L4328" t="s">
        <v>10326</v>
      </c>
      <c r="O4328" t="s">
        <v>99</v>
      </c>
      <c r="P4328" t="b">
        <v>0</v>
      </c>
      <c r="Q4328" s="2">
        <v>43952.841400462959</v>
      </c>
      <c r="R4328" s="1"/>
      <c r="S4328" t="b">
        <v>0</v>
      </c>
      <c r="U4328" s="1"/>
      <c r="V4328" t="b">
        <v>0</v>
      </c>
      <c r="W4328" s="1">
        <v>43891</v>
      </c>
      <c r="X4328">
        <v>3</v>
      </c>
      <c r="Y4328">
        <v>2020</v>
      </c>
      <c r="Z4328" t="s">
        <v>8</v>
      </c>
      <c r="AA4328" t="s">
        <v>8</v>
      </c>
      <c r="AB4328" t="b">
        <v>0</v>
      </c>
      <c r="AC4328" t="b">
        <v>0</v>
      </c>
      <c r="AE4328" t="b">
        <v>1</v>
      </c>
      <c r="AF4328" t="b">
        <v>0</v>
      </c>
      <c r="AG4328" t="b">
        <v>0</v>
      </c>
      <c r="AH4328" t="s">
        <v>4812</v>
      </c>
      <c r="AI4328" t="b">
        <v>0</v>
      </c>
      <c r="AK4328" t="b">
        <v>0</v>
      </c>
      <c r="AL4328" s="1">
        <v>44026</v>
      </c>
      <c r="AM4328" t="s">
        <v>162</v>
      </c>
      <c r="AN4328" s="2">
        <v>44297.828460648147</v>
      </c>
      <c r="AP4328" s="2">
        <v>44026.778715277775</v>
      </c>
      <c r="AQ4328" s="1"/>
      <c r="AS4328" t="b">
        <v>0</v>
      </c>
      <c r="AV4328" t="s">
        <v>153</v>
      </c>
      <c r="BB4328" t="s">
        <v>10416</v>
      </c>
      <c r="BD4328" t="b">
        <v>1</v>
      </c>
      <c r="BH4328" t="s">
        <v>99</v>
      </c>
      <c r="BI4328" t="s">
        <v>150</v>
      </c>
      <c r="BJ4328" t="s">
        <v>2983</v>
      </c>
      <c r="BK4328" t="s">
        <v>157</v>
      </c>
      <c r="BN4328" t="s">
        <v>415</v>
      </c>
      <c r="BQ4328" t="s">
        <v>96</v>
      </c>
      <c r="BR4328" t="b">
        <v>0</v>
      </c>
      <c r="BT4328" t="b">
        <v>0</v>
      </c>
      <c r="BW4328" t="s">
        <v>103</v>
      </c>
      <c r="BX4328" t="b">
        <v>0</v>
      </c>
      <c r="BY4328" s="2">
        <v>44376.857581018521</v>
      </c>
      <c r="CB4328" t="b">
        <v>0</v>
      </c>
      <c r="CC4328" t="b">
        <v>1</v>
      </c>
      <c r="CF4328">
        <v>6500</v>
      </c>
      <c r="CH4328">
        <v>6500</v>
      </c>
      <c r="CI4328">
        <v>100</v>
      </c>
      <c r="CJ4328">
        <v>0</v>
      </c>
      <c r="CK4328">
        <f>YEAR(tbl_Opportunity[[#This Row],[Close Date]])</f>
        <v>2020</v>
      </c>
    </row>
    <row r="4329" spans="1:89">
      <c r="A4329" t="s">
        <v>7022</v>
      </c>
      <c r="B4329" t="b">
        <v>0</v>
      </c>
      <c r="D4329" t="b">
        <v>0</v>
      </c>
      <c r="H4329" s="1">
        <v>44025</v>
      </c>
      <c r="I4329" t="b">
        <v>1</v>
      </c>
      <c r="L4329" t="s">
        <v>10417</v>
      </c>
      <c r="O4329" t="s">
        <v>114</v>
      </c>
      <c r="P4329" t="b">
        <v>0</v>
      </c>
      <c r="Q4329" s="2">
        <v>44013.871087962965</v>
      </c>
      <c r="R4329" s="1"/>
      <c r="S4329" t="b">
        <v>0</v>
      </c>
      <c r="U4329" s="1"/>
      <c r="V4329" t="b">
        <v>0</v>
      </c>
      <c r="W4329" s="1">
        <v>43891</v>
      </c>
      <c r="X4329">
        <v>3</v>
      </c>
      <c r="Y4329">
        <v>2020</v>
      </c>
      <c r="Z4329" t="s">
        <v>8</v>
      </c>
      <c r="AA4329" t="s">
        <v>8</v>
      </c>
      <c r="AB4329" t="b">
        <v>0</v>
      </c>
      <c r="AC4329" t="b">
        <v>0</v>
      </c>
      <c r="AE4329" t="b">
        <v>1</v>
      </c>
      <c r="AF4329" t="b">
        <v>0</v>
      </c>
      <c r="AG4329" t="b">
        <v>0</v>
      </c>
      <c r="AH4329" t="s">
        <v>1016</v>
      </c>
      <c r="AI4329" t="b">
        <v>0</v>
      </c>
      <c r="AK4329" t="b">
        <v>0</v>
      </c>
      <c r="AL4329" s="1">
        <v>44025</v>
      </c>
      <c r="AM4329" t="s">
        <v>162</v>
      </c>
      <c r="AN4329" s="2">
        <v>44297.838888888888</v>
      </c>
      <c r="AP4329" s="2">
        <v>44025.539976851855</v>
      </c>
      <c r="AQ4329" s="1"/>
      <c r="AS4329" t="b">
        <v>0</v>
      </c>
      <c r="AV4329" t="s">
        <v>213</v>
      </c>
      <c r="BB4329" t="s">
        <v>10418</v>
      </c>
      <c r="BD4329" t="b">
        <v>1</v>
      </c>
      <c r="BH4329" t="s">
        <v>114</v>
      </c>
      <c r="BI4329" t="s">
        <v>155</v>
      </c>
      <c r="BJ4329" t="s">
        <v>336</v>
      </c>
      <c r="BK4329" t="s">
        <v>102</v>
      </c>
      <c r="BN4329" t="s">
        <v>415</v>
      </c>
      <c r="BP4329" t="s">
        <v>10419</v>
      </c>
      <c r="BQ4329" t="s">
        <v>96</v>
      </c>
      <c r="BR4329" t="b">
        <v>0</v>
      </c>
      <c r="BS4329" t="s">
        <v>157</v>
      </c>
      <c r="BT4329" t="b">
        <v>0</v>
      </c>
      <c r="BW4329" t="s">
        <v>103</v>
      </c>
      <c r="BX4329" t="b">
        <v>0</v>
      </c>
      <c r="BY4329" s="2">
        <v>44376.857581018521</v>
      </c>
      <c r="CB4329" t="b">
        <v>0</v>
      </c>
      <c r="CC4329" t="b">
        <v>1</v>
      </c>
      <c r="CF4329">
        <v>667</v>
      </c>
      <c r="CH4329">
        <v>667</v>
      </c>
      <c r="CI4329">
        <v>100</v>
      </c>
      <c r="CJ4329">
        <v>0</v>
      </c>
      <c r="CK4329">
        <f>YEAR(tbl_Opportunity[[#This Row],[Close Date]])</f>
        <v>2020</v>
      </c>
    </row>
    <row r="4330" spans="1:89">
      <c r="A4330" t="s">
        <v>5465</v>
      </c>
      <c r="B4330" t="b">
        <v>0</v>
      </c>
      <c r="D4330" t="b">
        <v>0</v>
      </c>
      <c r="H4330" s="1">
        <v>44055</v>
      </c>
      <c r="I4330" t="b">
        <v>1</v>
      </c>
      <c r="O4330" t="s">
        <v>114</v>
      </c>
      <c r="P4330" t="b">
        <v>0</v>
      </c>
      <c r="Q4330" s="2">
        <v>44004.58221064815</v>
      </c>
      <c r="R4330" s="1"/>
      <c r="S4330" t="b">
        <v>0</v>
      </c>
      <c r="U4330" s="1"/>
      <c r="V4330" t="b">
        <v>0</v>
      </c>
      <c r="W4330" s="1">
        <v>43891</v>
      </c>
      <c r="X4330">
        <v>3</v>
      </c>
      <c r="Y4330">
        <v>2020</v>
      </c>
      <c r="Z4330" t="s">
        <v>8</v>
      </c>
      <c r="AA4330" t="s">
        <v>8</v>
      </c>
      <c r="AB4330" t="b">
        <v>0</v>
      </c>
      <c r="AC4330" t="b">
        <v>0</v>
      </c>
      <c r="AE4330" t="b">
        <v>1</v>
      </c>
      <c r="AF4330" t="b">
        <v>0</v>
      </c>
      <c r="AG4330" t="b">
        <v>0</v>
      </c>
      <c r="AH4330" t="s">
        <v>1016</v>
      </c>
      <c r="AI4330" t="b">
        <v>0</v>
      </c>
      <c r="AK4330" t="b">
        <v>0</v>
      </c>
      <c r="AL4330" s="1">
        <v>44071</v>
      </c>
      <c r="AM4330" t="s">
        <v>114</v>
      </c>
      <c r="AN4330" s="2">
        <v>44354.91615740741</v>
      </c>
      <c r="AP4330" s="2">
        <v>44055.702685185184</v>
      </c>
      <c r="AQ4330" s="1"/>
      <c r="AS4330" t="b">
        <v>0</v>
      </c>
      <c r="AV4330" t="s">
        <v>213</v>
      </c>
      <c r="BB4330" t="s">
        <v>10420</v>
      </c>
      <c r="BD4330" t="b">
        <v>1</v>
      </c>
      <c r="BH4330" t="s">
        <v>114</v>
      </c>
      <c r="BI4330" t="s">
        <v>155</v>
      </c>
      <c r="BJ4330" t="s">
        <v>2983</v>
      </c>
      <c r="BK4330" t="s">
        <v>384</v>
      </c>
      <c r="BL4330" t="s">
        <v>3784</v>
      </c>
      <c r="BN4330" t="s">
        <v>415</v>
      </c>
      <c r="BQ4330" t="s">
        <v>96</v>
      </c>
      <c r="BR4330" t="b">
        <v>0</v>
      </c>
      <c r="BS4330" t="s">
        <v>157</v>
      </c>
      <c r="BT4330" t="b">
        <v>0</v>
      </c>
      <c r="BW4330" t="s">
        <v>103</v>
      </c>
      <c r="BX4330" t="b">
        <v>0</v>
      </c>
      <c r="BY4330" s="2">
        <v>44376.857581018521</v>
      </c>
      <c r="CB4330" t="b">
        <v>0</v>
      </c>
      <c r="CC4330" t="b">
        <v>1</v>
      </c>
      <c r="CF4330">
        <v>49197.75</v>
      </c>
      <c r="CH4330">
        <v>49197.75</v>
      </c>
      <c r="CI4330">
        <v>100</v>
      </c>
      <c r="CJ4330">
        <v>0</v>
      </c>
      <c r="CK4330">
        <f>YEAR(tbl_Opportunity[[#This Row],[Close Date]])</f>
        <v>2020</v>
      </c>
    </row>
    <row r="4331" spans="1:89">
      <c r="A4331" t="s">
        <v>132</v>
      </c>
      <c r="B4331" t="b">
        <v>0</v>
      </c>
      <c r="D4331" t="b">
        <v>0</v>
      </c>
      <c r="H4331" s="1">
        <v>42308</v>
      </c>
      <c r="I4331" t="b">
        <v>1</v>
      </c>
      <c r="L4331" t="s">
        <v>158</v>
      </c>
      <c r="O4331" t="s">
        <v>89</v>
      </c>
      <c r="P4331" t="b">
        <v>0</v>
      </c>
      <c r="Q4331" s="2">
        <v>42144.858634259261</v>
      </c>
      <c r="R4331" s="1"/>
      <c r="S4331" t="b">
        <v>0</v>
      </c>
      <c r="U4331" s="1"/>
      <c r="V4331" t="b">
        <v>0</v>
      </c>
      <c r="W4331" s="1">
        <v>42095</v>
      </c>
      <c r="X4331">
        <v>4</v>
      </c>
      <c r="Y4331">
        <v>2015</v>
      </c>
      <c r="Z4331" t="s">
        <v>8</v>
      </c>
      <c r="AA4331" t="s">
        <v>8</v>
      </c>
      <c r="AB4331" t="b">
        <v>0</v>
      </c>
      <c r="AC4331" t="b">
        <v>0</v>
      </c>
      <c r="AE4331" t="b">
        <v>1</v>
      </c>
      <c r="AF4331" t="b">
        <v>0</v>
      </c>
      <c r="AG4331" t="b">
        <v>0</v>
      </c>
      <c r="AH4331" t="s">
        <v>4915</v>
      </c>
      <c r="AI4331" t="b">
        <v>0</v>
      </c>
      <c r="AK4331" t="b">
        <v>0</v>
      </c>
      <c r="AL4331" s="1">
        <v>43810</v>
      </c>
      <c r="AM4331" t="s">
        <v>92</v>
      </c>
      <c r="AN4331" s="2">
        <v>43836.762685185182</v>
      </c>
      <c r="AP4331" s="2">
        <v>43836.762685185182</v>
      </c>
      <c r="AQ4331" s="1"/>
      <c r="AS4331" t="b">
        <v>0</v>
      </c>
      <c r="AV4331" t="s">
        <v>105</v>
      </c>
      <c r="BB4331" t="s">
        <v>10421</v>
      </c>
      <c r="BD4331" t="b">
        <v>1</v>
      </c>
      <c r="BH4331" t="s">
        <v>89</v>
      </c>
      <c r="BI4331" t="s">
        <v>101</v>
      </c>
      <c r="BP4331" t="s">
        <v>10422</v>
      </c>
      <c r="BQ4331" t="s">
        <v>96</v>
      </c>
      <c r="BR4331" t="b">
        <v>0</v>
      </c>
      <c r="BT4331" t="b">
        <v>0</v>
      </c>
      <c r="BW4331" t="s">
        <v>103</v>
      </c>
      <c r="BX4331" t="b">
        <v>0</v>
      </c>
      <c r="BY4331" s="2">
        <v>44376.857581018521</v>
      </c>
      <c r="CB4331" t="b">
        <v>0</v>
      </c>
      <c r="CC4331" t="b">
        <v>1</v>
      </c>
      <c r="CF4331">
        <v>340000</v>
      </c>
      <c r="CH4331">
        <v>340000</v>
      </c>
      <c r="CI4331">
        <v>100</v>
      </c>
      <c r="CJ4331">
        <v>0</v>
      </c>
      <c r="CK4331">
        <f>YEAR(tbl_Opportunity[[#This Row],[Close Date]])</f>
        <v>2015</v>
      </c>
    </row>
    <row r="4332" spans="1:89">
      <c r="A4332" t="s">
        <v>3388</v>
      </c>
      <c r="B4332" t="b">
        <v>0</v>
      </c>
      <c r="D4332" t="b">
        <v>0</v>
      </c>
      <c r="H4332" s="1">
        <v>43100</v>
      </c>
      <c r="I4332" t="b">
        <v>1</v>
      </c>
      <c r="O4332" t="s">
        <v>332</v>
      </c>
      <c r="P4332" t="b">
        <v>0</v>
      </c>
      <c r="Q4332" s="2">
        <v>42885.113344907404</v>
      </c>
      <c r="R4332" s="1"/>
      <c r="S4332" t="b">
        <v>0</v>
      </c>
      <c r="U4332" s="1"/>
      <c r="V4332" t="b">
        <v>0</v>
      </c>
      <c r="W4332" s="1">
        <v>42826</v>
      </c>
      <c r="X4332">
        <v>4</v>
      </c>
      <c r="Y4332">
        <v>2017</v>
      </c>
      <c r="Z4332" t="s">
        <v>8</v>
      </c>
      <c r="AA4332" t="s">
        <v>8</v>
      </c>
      <c r="AB4332" t="b">
        <v>0</v>
      </c>
      <c r="AC4332" t="b">
        <v>0</v>
      </c>
      <c r="AE4332" t="b">
        <v>1</v>
      </c>
      <c r="AF4332" t="b">
        <v>0</v>
      </c>
      <c r="AG4332" t="b">
        <v>0</v>
      </c>
      <c r="AH4332" t="s">
        <v>1016</v>
      </c>
      <c r="AI4332" t="b">
        <v>0</v>
      </c>
      <c r="AK4332" t="b">
        <v>0</v>
      </c>
      <c r="AL4332" s="1"/>
      <c r="AM4332" t="s">
        <v>92</v>
      </c>
      <c r="AN4332" s="2">
        <v>43836.762638888889</v>
      </c>
      <c r="AP4332" s="2">
        <v>43836.762627314813</v>
      </c>
      <c r="AQ4332" s="1"/>
      <c r="AS4332" t="b">
        <v>0</v>
      </c>
      <c r="AV4332" t="s">
        <v>93</v>
      </c>
      <c r="BB4332" t="s">
        <v>10423</v>
      </c>
      <c r="BD4332" t="b">
        <v>1</v>
      </c>
      <c r="BH4332" t="s">
        <v>332</v>
      </c>
      <c r="BI4332" t="s">
        <v>150</v>
      </c>
      <c r="BQ4332" t="s">
        <v>96</v>
      </c>
      <c r="BR4332" t="b">
        <v>0</v>
      </c>
      <c r="BT4332" t="b">
        <v>0</v>
      </c>
      <c r="BW4332" t="s">
        <v>103</v>
      </c>
      <c r="BX4332" t="b">
        <v>0</v>
      </c>
      <c r="BY4332" s="2">
        <v>44376.857569444444</v>
      </c>
      <c r="CB4332" t="b">
        <v>0</v>
      </c>
      <c r="CC4332" t="b">
        <v>1</v>
      </c>
      <c r="CF4332">
        <v>114597</v>
      </c>
      <c r="CH4332">
        <v>114597</v>
      </c>
      <c r="CI4332">
        <v>100</v>
      </c>
      <c r="CJ4332">
        <v>0</v>
      </c>
      <c r="CK4332">
        <f>YEAR(tbl_Opportunity[[#This Row],[Close Date]])</f>
        <v>2017</v>
      </c>
    </row>
    <row r="4333" spans="1:89">
      <c r="A4333" t="s">
        <v>8893</v>
      </c>
      <c r="B4333" t="b">
        <v>0</v>
      </c>
      <c r="D4333" t="b">
        <v>0</v>
      </c>
      <c r="H4333" s="1">
        <v>43100</v>
      </c>
      <c r="I4333" t="b">
        <v>1</v>
      </c>
      <c r="O4333" t="s">
        <v>332</v>
      </c>
      <c r="P4333" t="b">
        <v>0</v>
      </c>
      <c r="Q4333" s="2">
        <v>42885.127557870372</v>
      </c>
      <c r="R4333" s="1"/>
      <c r="S4333" t="b">
        <v>0</v>
      </c>
      <c r="U4333" s="1"/>
      <c r="V4333" t="b">
        <v>0</v>
      </c>
      <c r="W4333" s="1">
        <v>42826</v>
      </c>
      <c r="X4333">
        <v>4</v>
      </c>
      <c r="Y4333">
        <v>2017</v>
      </c>
      <c r="Z4333" t="s">
        <v>8</v>
      </c>
      <c r="AA4333" t="s">
        <v>8</v>
      </c>
      <c r="AB4333" t="b">
        <v>0</v>
      </c>
      <c r="AC4333" t="b">
        <v>0</v>
      </c>
      <c r="AE4333" t="b">
        <v>1</v>
      </c>
      <c r="AF4333" t="b">
        <v>0</v>
      </c>
      <c r="AG4333" t="b">
        <v>0</v>
      </c>
      <c r="AH4333" t="s">
        <v>1016</v>
      </c>
      <c r="AI4333" t="b">
        <v>0</v>
      </c>
      <c r="AK4333" t="b">
        <v>0</v>
      </c>
      <c r="AL4333" s="1"/>
      <c r="AM4333" t="s">
        <v>92</v>
      </c>
      <c r="AN4333" s="2">
        <v>43836.762638888889</v>
      </c>
      <c r="AP4333" s="2">
        <v>43836.762627314813</v>
      </c>
      <c r="AQ4333" s="1"/>
      <c r="AS4333" t="b">
        <v>0</v>
      </c>
      <c r="AV4333" t="s">
        <v>93</v>
      </c>
      <c r="BB4333" t="s">
        <v>10424</v>
      </c>
      <c r="BD4333" t="b">
        <v>1</v>
      </c>
      <c r="BH4333" t="s">
        <v>332</v>
      </c>
      <c r="BI4333" t="s">
        <v>150</v>
      </c>
      <c r="BQ4333" t="s">
        <v>96</v>
      </c>
      <c r="BR4333" t="b">
        <v>0</v>
      </c>
      <c r="BT4333" t="b">
        <v>0</v>
      </c>
      <c r="BW4333" t="s">
        <v>103</v>
      </c>
      <c r="BX4333" t="b">
        <v>0</v>
      </c>
      <c r="BY4333" s="2">
        <v>44376.857569444444</v>
      </c>
      <c r="CB4333" t="b">
        <v>0</v>
      </c>
      <c r="CC4333" t="b">
        <v>1</v>
      </c>
      <c r="CF4333">
        <v>114796</v>
      </c>
      <c r="CH4333">
        <v>114796</v>
      </c>
      <c r="CI4333">
        <v>100</v>
      </c>
      <c r="CJ4333">
        <v>0</v>
      </c>
      <c r="CK4333">
        <f>YEAR(tbl_Opportunity[[#This Row],[Close Date]])</f>
        <v>2017</v>
      </c>
    </row>
    <row r="4334" spans="1:89">
      <c r="A4334" t="s">
        <v>7390</v>
      </c>
      <c r="B4334" t="b">
        <v>0</v>
      </c>
      <c r="D4334" t="b">
        <v>0</v>
      </c>
      <c r="H4334" s="1">
        <v>43100</v>
      </c>
      <c r="I4334" t="b">
        <v>1</v>
      </c>
      <c r="O4334" t="s">
        <v>332</v>
      </c>
      <c r="P4334" t="b">
        <v>0</v>
      </c>
      <c r="Q4334" s="2">
        <v>42885.134895833333</v>
      </c>
      <c r="R4334" s="1"/>
      <c r="S4334" t="b">
        <v>0</v>
      </c>
      <c r="U4334" s="1"/>
      <c r="V4334" t="b">
        <v>0</v>
      </c>
      <c r="W4334" s="1">
        <v>42826</v>
      </c>
      <c r="X4334">
        <v>4</v>
      </c>
      <c r="Y4334">
        <v>2017</v>
      </c>
      <c r="Z4334" t="s">
        <v>8</v>
      </c>
      <c r="AA4334" t="s">
        <v>8</v>
      </c>
      <c r="AB4334" t="b">
        <v>0</v>
      </c>
      <c r="AC4334" t="b">
        <v>0</v>
      </c>
      <c r="AE4334" t="b">
        <v>1</v>
      </c>
      <c r="AF4334" t="b">
        <v>0</v>
      </c>
      <c r="AG4334" t="b">
        <v>0</v>
      </c>
      <c r="AH4334" t="s">
        <v>1016</v>
      </c>
      <c r="AI4334" t="b">
        <v>0</v>
      </c>
      <c r="AK4334" t="b">
        <v>0</v>
      </c>
      <c r="AL4334" s="1"/>
      <c r="AM4334" t="s">
        <v>92</v>
      </c>
      <c r="AN4334" s="2">
        <v>43836.762638888889</v>
      </c>
      <c r="AP4334" s="2">
        <v>43836.762627314813</v>
      </c>
      <c r="AQ4334" s="1"/>
      <c r="AS4334" t="b">
        <v>0</v>
      </c>
      <c r="AV4334" t="s">
        <v>93</v>
      </c>
      <c r="BB4334" t="s">
        <v>10425</v>
      </c>
      <c r="BD4334" t="b">
        <v>1</v>
      </c>
      <c r="BH4334" t="s">
        <v>332</v>
      </c>
      <c r="BI4334" t="s">
        <v>150</v>
      </c>
      <c r="BQ4334" t="s">
        <v>96</v>
      </c>
      <c r="BR4334" t="b">
        <v>0</v>
      </c>
      <c r="BT4334" t="b">
        <v>0</v>
      </c>
      <c r="BW4334" t="s">
        <v>103</v>
      </c>
      <c r="BX4334" t="b">
        <v>0</v>
      </c>
      <c r="BY4334" s="2">
        <v>44376.857569444444</v>
      </c>
      <c r="CB4334" t="b">
        <v>0</v>
      </c>
      <c r="CC4334" t="b">
        <v>1</v>
      </c>
      <c r="CF4334">
        <v>114796</v>
      </c>
      <c r="CH4334">
        <v>114796</v>
      </c>
      <c r="CI4334">
        <v>100</v>
      </c>
      <c r="CJ4334">
        <v>0</v>
      </c>
      <c r="CK4334">
        <f>YEAR(tbl_Opportunity[[#This Row],[Close Date]])</f>
        <v>2017</v>
      </c>
    </row>
    <row r="4335" spans="1:89">
      <c r="A4335" t="s">
        <v>8899</v>
      </c>
      <c r="B4335" t="b">
        <v>0</v>
      </c>
      <c r="D4335" t="b">
        <v>0</v>
      </c>
      <c r="H4335" s="1">
        <v>43100</v>
      </c>
      <c r="I4335" t="b">
        <v>1</v>
      </c>
      <c r="O4335" t="s">
        <v>332</v>
      </c>
      <c r="P4335" t="b">
        <v>0</v>
      </c>
      <c r="Q4335" s="2">
        <v>42885.143993055557</v>
      </c>
      <c r="R4335" s="1"/>
      <c r="S4335" t="b">
        <v>0</v>
      </c>
      <c r="U4335" s="1"/>
      <c r="V4335" t="b">
        <v>0</v>
      </c>
      <c r="W4335" s="1">
        <v>42826</v>
      </c>
      <c r="X4335">
        <v>4</v>
      </c>
      <c r="Y4335">
        <v>2017</v>
      </c>
      <c r="Z4335" t="s">
        <v>8</v>
      </c>
      <c r="AA4335" t="s">
        <v>8</v>
      </c>
      <c r="AB4335" t="b">
        <v>0</v>
      </c>
      <c r="AC4335" t="b">
        <v>0</v>
      </c>
      <c r="AE4335" t="b">
        <v>1</v>
      </c>
      <c r="AF4335" t="b">
        <v>0</v>
      </c>
      <c r="AG4335" t="b">
        <v>0</v>
      </c>
      <c r="AH4335" t="s">
        <v>1016</v>
      </c>
      <c r="AI4335" t="b">
        <v>0</v>
      </c>
      <c r="AK4335" t="b">
        <v>0</v>
      </c>
      <c r="AL4335" s="1"/>
      <c r="AM4335" t="s">
        <v>92</v>
      </c>
      <c r="AN4335" s="2">
        <v>43836.762638888889</v>
      </c>
      <c r="AP4335" s="2">
        <v>43836.762627314813</v>
      </c>
      <c r="AQ4335" s="1"/>
      <c r="AS4335" t="b">
        <v>0</v>
      </c>
      <c r="AV4335" t="s">
        <v>93</v>
      </c>
      <c r="BB4335" t="s">
        <v>10426</v>
      </c>
      <c r="BD4335" t="b">
        <v>1</v>
      </c>
      <c r="BH4335" t="s">
        <v>332</v>
      </c>
      <c r="BI4335" t="s">
        <v>150</v>
      </c>
      <c r="BQ4335" t="s">
        <v>96</v>
      </c>
      <c r="BR4335" t="b">
        <v>0</v>
      </c>
      <c r="BT4335" t="b">
        <v>0</v>
      </c>
      <c r="BW4335" t="s">
        <v>103</v>
      </c>
      <c r="BX4335" t="b">
        <v>0</v>
      </c>
      <c r="BY4335" s="2">
        <v>44376.857569444444</v>
      </c>
      <c r="CB4335" t="b">
        <v>0</v>
      </c>
      <c r="CC4335" t="b">
        <v>1</v>
      </c>
      <c r="CF4335">
        <v>114796</v>
      </c>
      <c r="CH4335">
        <v>114796</v>
      </c>
      <c r="CI4335">
        <v>100</v>
      </c>
      <c r="CJ4335">
        <v>0</v>
      </c>
      <c r="CK4335">
        <f>YEAR(tbl_Opportunity[[#This Row],[Close Date]])</f>
        <v>2017</v>
      </c>
    </row>
    <row r="4336" spans="1:89">
      <c r="A4336" t="s">
        <v>6229</v>
      </c>
      <c r="B4336" t="b">
        <v>0</v>
      </c>
      <c r="D4336" t="b">
        <v>0</v>
      </c>
      <c r="H4336" s="1">
        <v>43100</v>
      </c>
      <c r="I4336" t="b">
        <v>1</v>
      </c>
      <c r="O4336" t="s">
        <v>332</v>
      </c>
      <c r="P4336" t="b">
        <v>0</v>
      </c>
      <c r="Q4336" s="2">
        <v>42891.697581018518</v>
      </c>
      <c r="R4336" s="1"/>
      <c r="S4336" t="b">
        <v>0</v>
      </c>
      <c r="U4336" s="1"/>
      <c r="V4336" t="b">
        <v>0</v>
      </c>
      <c r="W4336" s="1">
        <v>42826</v>
      </c>
      <c r="X4336">
        <v>4</v>
      </c>
      <c r="Y4336">
        <v>2017</v>
      </c>
      <c r="Z4336" t="s">
        <v>8</v>
      </c>
      <c r="AA4336" t="s">
        <v>8</v>
      </c>
      <c r="AB4336" t="b">
        <v>0</v>
      </c>
      <c r="AC4336" t="b">
        <v>0</v>
      </c>
      <c r="AE4336" t="b">
        <v>1</v>
      </c>
      <c r="AF4336" t="b">
        <v>0</v>
      </c>
      <c r="AG4336" t="b">
        <v>0</v>
      </c>
      <c r="AH4336" t="s">
        <v>1016</v>
      </c>
      <c r="AI4336" t="b">
        <v>0</v>
      </c>
      <c r="AK4336" t="b">
        <v>0</v>
      </c>
      <c r="AL4336" s="1"/>
      <c r="AM4336" t="s">
        <v>92</v>
      </c>
      <c r="AN4336" s="2">
        <v>43836.762638888889</v>
      </c>
      <c r="AP4336" s="2">
        <v>43836.762627314813</v>
      </c>
      <c r="AQ4336" s="1"/>
      <c r="AS4336" t="b">
        <v>0</v>
      </c>
      <c r="AV4336" t="s">
        <v>93</v>
      </c>
      <c r="BB4336" t="s">
        <v>10427</v>
      </c>
      <c r="BD4336" t="b">
        <v>1</v>
      </c>
      <c r="BH4336" t="s">
        <v>332</v>
      </c>
      <c r="BI4336" t="s">
        <v>150</v>
      </c>
      <c r="BQ4336" t="s">
        <v>96</v>
      </c>
      <c r="BR4336" t="b">
        <v>0</v>
      </c>
      <c r="BT4336" t="b">
        <v>0</v>
      </c>
      <c r="BW4336" t="s">
        <v>103</v>
      </c>
      <c r="BX4336" t="b">
        <v>0</v>
      </c>
      <c r="BY4336" s="2">
        <v>44376.857569444444</v>
      </c>
      <c r="CB4336" t="b">
        <v>0</v>
      </c>
      <c r="CC4336" t="b">
        <v>1</v>
      </c>
      <c r="CF4336">
        <v>114796</v>
      </c>
      <c r="CH4336">
        <v>114796</v>
      </c>
      <c r="CI4336">
        <v>100</v>
      </c>
      <c r="CJ4336">
        <v>0</v>
      </c>
      <c r="CK4336">
        <f>YEAR(tbl_Opportunity[[#This Row],[Close Date]])</f>
        <v>2017</v>
      </c>
    </row>
    <row r="4337" spans="1:89">
      <c r="A4337" t="s">
        <v>7044</v>
      </c>
      <c r="B4337" t="b">
        <v>0</v>
      </c>
      <c r="D4337" t="b">
        <v>0</v>
      </c>
      <c r="H4337" s="1">
        <v>43445</v>
      </c>
      <c r="I4337" t="b">
        <v>1</v>
      </c>
      <c r="O4337" t="s">
        <v>142</v>
      </c>
      <c r="P4337" t="b">
        <v>0</v>
      </c>
      <c r="Q4337" s="2">
        <v>43230.810798611114</v>
      </c>
      <c r="R4337" s="1"/>
      <c r="S4337" t="b">
        <v>0</v>
      </c>
      <c r="U4337" s="1"/>
      <c r="V4337" t="b">
        <v>0</v>
      </c>
      <c r="W4337" s="1">
        <v>43191</v>
      </c>
      <c r="X4337">
        <v>4</v>
      </c>
      <c r="Y4337">
        <v>2018</v>
      </c>
      <c r="Z4337" t="s">
        <v>8</v>
      </c>
      <c r="AA4337" t="s">
        <v>8</v>
      </c>
      <c r="AB4337" t="b">
        <v>0</v>
      </c>
      <c r="AC4337" t="b">
        <v>0</v>
      </c>
      <c r="AE4337" t="b">
        <v>1</v>
      </c>
      <c r="AF4337" t="b">
        <v>0</v>
      </c>
      <c r="AG4337" t="b">
        <v>0</v>
      </c>
      <c r="AH4337" t="s">
        <v>4808</v>
      </c>
      <c r="AI4337" t="b">
        <v>0</v>
      </c>
      <c r="AK4337" t="b">
        <v>0</v>
      </c>
      <c r="AL4337" s="1">
        <v>43257</v>
      </c>
      <c r="AM4337" t="s">
        <v>162</v>
      </c>
      <c r="AN4337" s="2">
        <v>44297.838888888888</v>
      </c>
      <c r="AP4337" s="2">
        <v>43836.762685185182</v>
      </c>
      <c r="AQ4337" s="1"/>
      <c r="AS4337" t="b">
        <v>0</v>
      </c>
      <c r="AV4337" t="s">
        <v>213</v>
      </c>
      <c r="BB4337" t="s">
        <v>10428</v>
      </c>
      <c r="BD4337" t="b">
        <v>1</v>
      </c>
      <c r="BH4337" t="s">
        <v>142</v>
      </c>
      <c r="BI4337" t="s">
        <v>150</v>
      </c>
      <c r="BJ4337" t="s">
        <v>95</v>
      </c>
      <c r="BK4337" t="s">
        <v>95</v>
      </c>
      <c r="BQ4337" t="s">
        <v>96</v>
      </c>
      <c r="BR4337" t="b">
        <v>0</v>
      </c>
      <c r="BT4337" t="b">
        <v>0</v>
      </c>
      <c r="BW4337" t="s">
        <v>103</v>
      </c>
      <c r="BX4337" t="b">
        <v>0</v>
      </c>
      <c r="BY4337" s="2">
        <v>44376.857569444444</v>
      </c>
      <c r="CB4337" t="b">
        <v>0</v>
      </c>
      <c r="CC4337" t="b">
        <v>1</v>
      </c>
      <c r="CF4337">
        <v>134420</v>
      </c>
      <c r="CH4337">
        <v>134420</v>
      </c>
      <c r="CI4337">
        <v>100</v>
      </c>
      <c r="CJ4337">
        <v>0</v>
      </c>
      <c r="CK4337">
        <f>YEAR(tbl_Opportunity[[#This Row],[Close Date]])</f>
        <v>2018</v>
      </c>
    </row>
    <row r="4338" spans="1:89">
      <c r="A4338" t="s">
        <v>10429</v>
      </c>
      <c r="B4338" t="b">
        <v>0</v>
      </c>
      <c r="D4338" t="b">
        <v>0</v>
      </c>
      <c r="H4338" s="1">
        <v>43465</v>
      </c>
      <c r="I4338" t="b">
        <v>1</v>
      </c>
      <c r="L4338" t="s">
        <v>10430</v>
      </c>
      <c r="O4338" t="s">
        <v>99</v>
      </c>
      <c r="P4338" t="b">
        <v>0</v>
      </c>
      <c r="Q4338" s="2">
        <v>43236.840555555558</v>
      </c>
      <c r="R4338" s="1"/>
      <c r="S4338" t="b">
        <v>0</v>
      </c>
      <c r="U4338" s="1"/>
      <c r="V4338" t="b">
        <v>0</v>
      </c>
      <c r="W4338" s="1">
        <v>43191</v>
      </c>
      <c r="X4338">
        <v>4</v>
      </c>
      <c r="Y4338">
        <v>2018</v>
      </c>
      <c r="Z4338" t="s">
        <v>8</v>
      </c>
      <c r="AA4338" t="s">
        <v>8</v>
      </c>
      <c r="AB4338" t="b">
        <v>0</v>
      </c>
      <c r="AC4338" t="b">
        <v>0</v>
      </c>
      <c r="AE4338" t="b">
        <v>1</v>
      </c>
      <c r="AF4338" t="b">
        <v>0</v>
      </c>
      <c r="AG4338" t="b">
        <v>0</v>
      </c>
      <c r="AH4338" t="s">
        <v>4863</v>
      </c>
      <c r="AI4338" t="b">
        <v>0</v>
      </c>
      <c r="AK4338" t="b">
        <v>0</v>
      </c>
      <c r="AL4338" s="1"/>
      <c r="AM4338" t="s">
        <v>162</v>
      </c>
      <c r="AN4338" s="2">
        <v>44297.8278587963</v>
      </c>
      <c r="AP4338" s="2">
        <v>43836.762685185182</v>
      </c>
      <c r="AQ4338" s="1"/>
      <c r="AS4338" t="b">
        <v>0</v>
      </c>
      <c r="AV4338" t="s">
        <v>153</v>
      </c>
      <c r="BB4338" t="s">
        <v>10431</v>
      </c>
      <c r="BD4338" t="b">
        <v>1</v>
      </c>
      <c r="BH4338" t="s">
        <v>131</v>
      </c>
      <c r="BI4338" t="s">
        <v>150</v>
      </c>
      <c r="BJ4338" t="s">
        <v>95</v>
      </c>
      <c r="BK4338" t="s">
        <v>95</v>
      </c>
      <c r="BQ4338" t="s">
        <v>96</v>
      </c>
      <c r="BR4338" t="b">
        <v>0</v>
      </c>
      <c r="BT4338" t="b">
        <v>0</v>
      </c>
      <c r="BW4338" t="s">
        <v>103</v>
      </c>
      <c r="BX4338" t="b">
        <v>0</v>
      </c>
      <c r="BY4338" s="2">
        <v>44376.857569444444</v>
      </c>
      <c r="CB4338" t="b">
        <v>0</v>
      </c>
      <c r="CC4338" t="b">
        <v>1</v>
      </c>
      <c r="CF4338">
        <v>65398</v>
      </c>
      <c r="CH4338">
        <v>65398</v>
      </c>
      <c r="CI4338">
        <v>100</v>
      </c>
      <c r="CJ4338">
        <v>0</v>
      </c>
      <c r="CK4338">
        <f>YEAR(tbl_Opportunity[[#This Row],[Close Date]])</f>
        <v>2018</v>
      </c>
    </row>
    <row r="4339" spans="1:89">
      <c r="A4339" t="s">
        <v>3696</v>
      </c>
      <c r="B4339" t="b">
        <v>0</v>
      </c>
      <c r="D4339" t="b">
        <v>0</v>
      </c>
      <c r="E4339" t="s">
        <v>1041</v>
      </c>
      <c r="H4339" s="1">
        <v>43445</v>
      </c>
      <c r="I4339" t="b">
        <v>1</v>
      </c>
      <c r="L4339" t="s">
        <v>10432</v>
      </c>
      <c r="O4339" t="s">
        <v>99</v>
      </c>
      <c r="P4339" t="b">
        <v>0</v>
      </c>
      <c r="Q4339" s="2">
        <v>43314.827974537038</v>
      </c>
      <c r="R4339" s="1"/>
      <c r="S4339" t="b">
        <v>0</v>
      </c>
      <c r="U4339" s="1"/>
      <c r="V4339" t="b">
        <v>0</v>
      </c>
      <c r="W4339" s="1">
        <v>43191</v>
      </c>
      <c r="X4339">
        <v>4</v>
      </c>
      <c r="Y4339">
        <v>2018</v>
      </c>
      <c r="Z4339" t="s">
        <v>8</v>
      </c>
      <c r="AA4339" t="s">
        <v>8</v>
      </c>
      <c r="AB4339" t="b">
        <v>0</v>
      </c>
      <c r="AC4339" t="b">
        <v>0</v>
      </c>
      <c r="AE4339" t="b">
        <v>1</v>
      </c>
      <c r="AF4339" t="b">
        <v>0</v>
      </c>
      <c r="AG4339" t="b">
        <v>0</v>
      </c>
      <c r="AH4339" t="s">
        <v>4863</v>
      </c>
      <c r="AI4339" t="b">
        <v>0</v>
      </c>
      <c r="AK4339" t="b">
        <v>0</v>
      </c>
      <c r="AL4339" s="1">
        <v>43445</v>
      </c>
      <c r="AM4339" t="s">
        <v>162</v>
      </c>
      <c r="AN4339" s="2">
        <v>44297.8278587963</v>
      </c>
      <c r="AP4339" s="2">
        <v>43836.762685185182</v>
      </c>
      <c r="AQ4339" s="1"/>
      <c r="AS4339" t="b">
        <v>0</v>
      </c>
      <c r="AV4339" t="s">
        <v>153</v>
      </c>
      <c r="BB4339" t="s">
        <v>10433</v>
      </c>
      <c r="BD4339" t="b">
        <v>1</v>
      </c>
      <c r="BH4339" t="s">
        <v>99</v>
      </c>
      <c r="BI4339" t="s">
        <v>150</v>
      </c>
      <c r="BJ4339" t="s">
        <v>95</v>
      </c>
      <c r="BK4339" t="s">
        <v>95</v>
      </c>
      <c r="BQ4339" t="s">
        <v>96</v>
      </c>
      <c r="BR4339" t="b">
        <v>0</v>
      </c>
      <c r="BT4339" t="b">
        <v>0</v>
      </c>
      <c r="BW4339" t="s">
        <v>103</v>
      </c>
      <c r="BX4339" t="b">
        <v>0</v>
      </c>
      <c r="BY4339" s="2">
        <v>44376.857569444444</v>
      </c>
      <c r="CB4339" t="b">
        <v>0</v>
      </c>
      <c r="CC4339" t="b">
        <v>1</v>
      </c>
      <c r="CF4339">
        <v>6500</v>
      </c>
      <c r="CH4339">
        <v>6500</v>
      </c>
      <c r="CI4339">
        <v>100</v>
      </c>
      <c r="CJ4339">
        <v>0</v>
      </c>
      <c r="CK4339">
        <f>YEAR(tbl_Opportunity[[#This Row],[Close Date]])</f>
        <v>2018</v>
      </c>
    </row>
    <row r="4340" spans="1:89">
      <c r="A4340" t="s">
        <v>1642</v>
      </c>
      <c r="B4340" t="b">
        <v>0</v>
      </c>
      <c r="D4340" t="b">
        <v>0</v>
      </c>
      <c r="E4340" t="s">
        <v>3744</v>
      </c>
      <c r="H4340" s="1">
        <v>43381</v>
      </c>
      <c r="I4340" t="b">
        <v>1</v>
      </c>
      <c r="O4340" t="s">
        <v>99</v>
      </c>
      <c r="P4340" t="b">
        <v>0</v>
      </c>
      <c r="Q4340" s="2">
        <v>43370.56386574074</v>
      </c>
      <c r="R4340" s="1"/>
      <c r="S4340" t="b">
        <v>0</v>
      </c>
      <c r="U4340" s="1"/>
      <c r="V4340" t="b">
        <v>0</v>
      </c>
      <c r="W4340" s="1">
        <v>43191</v>
      </c>
      <c r="X4340">
        <v>4</v>
      </c>
      <c r="Y4340">
        <v>2018</v>
      </c>
      <c r="Z4340" t="s">
        <v>8</v>
      </c>
      <c r="AA4340" t="s">
        <v>8</v>
      </c>
      <c r="AB4340" t="b">
        <v>0</v>
      </c>
      <c r="AC4340" t="b">
        <v>0</v>
      </c>
      <c r="AE4340" t="b">
        <v>1</v>
      </c>
      <c r="AF4340" t="b">
        <v>0</v>
      </c>
      <c r="AG4340" t="b">
        <v>0</v>
      </c>
      <c r="AH4340" t="s">
        <v>4808</v>
      </c>
      <c r="AI4340" t="b">
        <v>0</v>
      </c>
      <c r="AK4340" t="b">
        <v>0</v>
      </c>
      <c r="AL4340" s="1"/>
      <c r="AM4340" t="s">
        <v>99</v>
      </c>
      <c r="AN4340" s="2">
        <v>44175.893564814818</v>
      </c>
      <c r="AP4340" s="2">
        <v>43836.762685185182</v>
      </c>
      <c r="AQ4340" s="1"/>
      <c r="AS4340" t="b">
        <v>0</v>
      </c>
      <c r="AV4340" t="s">
        <v>105</v>
      </c>
      <c r="BB4340" t="s">
        <v>10434</v>
      </c>
      <c r="BD4340" t="b">
        <v>1</v>
      </c>
      <c r="BH4340" t="s">
        <v>99</v>
      </c>
      <c r="BI4340" t="s">
        <v>150</v>
      </c>
      <c r="BK4340" t="s">
        <v>95</v>
      </c>
      <c r="BQ4340" t="s">
        <v>96</v>
      </c>
      <c r="BR4340" t="b">
        <v>0</v>
      </c>
      <c r="BT4340" t="b">
        <v>0</v>
      </c>
      <c r="BW4340" t="s">
        <v>103</v>
      </c>
      <c r="BX4340" t="b">
        <v>0</v>
      </c>
      <c r="BY4340" s="2">
        <v>44376.857569444444</v>
      </c>
      <c r="CB4340" t="b">
        <v>0</v>
      </c>
      <c r="CC4340" t="b">
        <v>1</v>
      </c>
      <c r="CF4340">
        <v>17550</v>
      </c>
      <c r="CH4340">
        <v>17550</v>
      </c>
      <c r="CI4340">
        <v>100</v>
      </c>
      <c r="CJ4340">
        <v>0</v>
      </c>
      <c r="CK4340">
        <f>YEAR(tbl_Opportunity[[#This Row],[Close Date]])</f>
        <v>2018</v>
      </c>
    </row>
    <row r="4341" spans="1:89">
      <c r="A4341" t="s">
        <v>2616</v>
      </c>
      <c r="B4341" t="b">
        <v>0</v>
      </c>
      <c r="D4341" t="b">
        <v>0</v>
      </c>
      <c r="H4341" s="1">
        <v>43382</v>
      </c>
      <c r="I4341" t="b">
        <v>1</v>
      </c>
      <c r="L4341" t="s">
        <v>10435</v>
      </c>
      <c r="O4341" t="s">
        <v>142</v>
      </c>
      <c r="P4341" t="b">
        <v>0</v>
      </c>
      <c r="Q4341" s="2">
        <v>43376.596851851849</v>
      </c>
      <c r="R4341" s="1"/>
      <c r="S4341" t="b">
        <v>0</v>
      </c>
      <c r="U4341" s="1"/>
      <c r="V4341" t="b">
        <v>0</v>
      </c>
      <c r="W4341" s="1">
        <v>43191</v>
      </c>
      <c r="X4341">
        <v>4</v>
      </c>
      <c r="Y4341">
        <v>2018</v>
      </c>
      <c r="Z4341" t="s">
        <v>8</v>
      </c>
      <c r="AA4341" t="s">
        <v>8</v>
      </c>
      <c r="AB4341" t="b">
        <v>0</v>
      </c>
      <c r="AC4341" t="b">
        <v>0</v>
      </c>
      <c r="AE4341" t="b">
        <v>1</v>
      </c>
      <c r="AF4341" t="b">
        <v>0</v>
      </c>
      <c r="AG4341" t="b">
        <v>0</v>
      </c>
      <c r="AH4341" t="s">
        <v>4808</v>
      </c>
      <c r="AI4341" t="b">
        <v>0</v>
      </c>
      <c r="AK4341" t="b">
        <v>0</v>
      </c>
      <c r="AL4341" s="1"/>
      <c r="AM4341" t="s">
        <v>162</v>
      </c>
      <c r="AN4341" s="2">
        <v>44297.838888888888</v>
      </c>
      <c r="AP4341" s="2">
        <v>43836.762685185182</v>
      </c>
      <c r="AQ4341" s="1"/>
      <c r="AS4341" t="b">
        <v>0</v>
      </c>
      <c r="AV4341" t="s">
        <v>213</v>
      </c>
      <c r="BB4341" t="s">
        <v>10436</v>
      </c>
      <c r="BD4341" t="b">
        <v>1</v>
      </c>
      <c r="BH4341" t="s">
        <v>142</v>
      </c>
      <c r="BI4341" t="s">
        <v>150</v>
      </c>
      <c r="BK4341" t="s">
        <v>95</v>
      </c>
      <c r="BQ4341" t="s">
        <v>96</v>
      </c>
      <c r="BR4341" t="b">
        <v>0</v>
      </c>
      <c r="BT4341" t="b">
        <v>0</v>
      </c>
      <c r="BW4341" t="s">
        <v>103</v>
      </c>
      <c r="BX4341" t="b">
        <v>0</v>
      </c>
      <c r="BY4341" s="2">
        <v>44376.857569444444</v>
      </c>
      <c r="CB4341" t="b">
        <v>0</v>
      </c>
      <c r="CC4341" t="b">
        <v>1</v>
      </c>
      <c r="CF4341">
        <v>179.1</v>
      </c>
      <c r="CH4341">
        <v>179.1</v>
      </c>
      <c r="CI4341">
        <v>100</v>
      </c>
      <c r="CJ4341">
        <v>0</v>
      </c>
      <c r="CK4341">
        <f>YEAR(tbl_Opportunity[[#This Row],[Close Date]])</f>
        <v>2018</v>
      </c>
    </row>
    <row r="4342" spans="1:89">
      <c r="A4342" t="s">
        <v>2616</v>
      </c>
      <c r="B4342" t="b">
        <v>0</v>
      </c>
      <c r="D4342" t="b">
        <v>0</v>
      </c>
      <c r="H4342" s="1">
        <v>43465</v>
      </c>
      <c r="I4342" t="b">
        <v>1</v>
      </c>
      <c r="L4342" t="s">
        <v>10437</v>
      </c>
      <c r="O4342" t="s">
        <v>99</v>
      </c>
      <c r="P4342" t="b">
        <v>0</v>
      </c>
      <c r="Q4342" s="2">
        <v>43392.785243055558</v>
      </c>
      <c r="R4342" s="1"/>
      <c r="S4342" t="b">
        <v>0</v>
      </c>
      <c r="U4342" s="1"/>
      <c r="V4342" t="b">
        <v>0</v>
      </c>
      <c r="W4342" s="1">
        <v>43191</v>
      </c>
      <c r="X4342">
        <v>4</v>
      </c>
      <c r="Y4342">
        <v>2018</v>
      </c>
      <c r="Z4342" t="s">
        <v>8</v>
      </c>
      <c r="AA4342" t="s">
        <v>8</v>
      </c>
      <c r="AB4342" t="b">
        <v>0</v>
      </c>
      <c r="AC4342" t="b">
        <v>0</v>
      </c>
      <c r="AE4342" t="b">
        <v>1</v>
      </c>
      <c r="AF4342" t="b">
        <v>0</v>
      </c>
      <c r="AG4342" t="b">
        <v>0</v>
      </c>
      <c r="AH4342" t="s">
        <v>4812</v>
      </c>
      <c r="AI4342" t="b">
        <v>0</v>
      </c>
      <c r="AK4342" t="b">
        <v>0</v>
      </c>
      <c r="AL4342" s="1"/>
      <c r="AM4342" t="s">
        <v>162</v>
      </c>
      <c r="AN4342" s="2">
        <v>44297.8278587963</v>
      </c>
      <c r="AP4342" s="2">
        <v>43836.762685185182</v>
      </c>
      <c r="AQ4342" s="1"/>
      <c r="AS4342" t="b">
        <v>0</v>
      </c>
      <c r="AV4342" t="s">
        <v>153</v>
      </c>
      <c r="BB4342" t="s">
        <v>10438</v>
      </c>
      <c r="BD4342" t="b">
        <v>1</v>
      </c>
      <c r="BH4342" t="s">
        <v>332</v>
      </c>
      <c r="BI4342" t="s">
        <v>150</v>
      </c>
      <c r="BJ4342" t="s">
        <v>95</v>
      </c>
      <c r="BK4342" t="s">
        <v>95</v>
      </c>
      <c r="BQ4342" t="s">
        <v>96</v>
      </c>
      <c r="BR4342" t="b">
        <v>0</v>
      </c>
      <c r="BT4342" t="b">
        <v>0</v>
      </c>
      <c r="BW4342" t="s">
        <v>103</v>
      </c>
      <c r="BX4342" t="b">
        <v>0</v>
      </c>
      <c r="BY4342" s="2">
        <v>44376.857569444444</v>
      </c>
      <c r="CB4342" t="b">
        <v>0</v>
      </c>
      <c r="CC4342" t="b">
        <v>1</v>
      </c>
      <c r="CF4342">
        <v>65597</v>
      </c>
      <c r="CH4342">
        <v>65597</v>
      </c>
      <c r="CI4342">
        <v>100</v>
      </c>
      <c r="CJ4342">
        <v>0</v>
      </c>
      <c r="CK4342">
        <f>YEAR(tbl_Opportunity[[#This Row],[Close Date]])</f>
        <v>2018</v>
      </c>
    </row>
    <row r="4343" spans="1:89">
      <c r="A4343" t="s">
        <v>182</v>
      </c>
      <c r="B4343" t="b">
        <v>0</v>
      </c>
      <c r="D4343" t="b">
        <v>0</v>
      </c>
      <c r="E4343" t="s">
        <v>3054</v>
      </c>
      <c r="H4343" s="1">
        <v>43430</v>
      </c>
      <c r="I4343" t="b">
        <v>1</v>
      </c>
      <c r="L4343" t="s">
        <v>1510</v>
      </c>
      <c r="O4343" t="s">
        <v>99</v>
      </c>
      <c r="P4343" t="b">
        <v>0</v>
      </c>
      <c r="Q4343" s="2">
        <v>43413.637881944444</v>
      </c>
      <c r="R4343" s="1"/>
      <c r="S4343" t="b">
        <v>0</v>
      </c>
      <c r="U4343" s="1"/>
      <c r="V4343" t="b">
        <v>0</v>
      </c>
      <c r="W4343" s="1">
        <v>43191</v>
      </c>
      <c r="X4343">
        <v>4</v>
      </c>
      <c r="Y4343">
        <v>2018</v>
      </c>
      <c r="Z4343" t="s">
        <v>8</v>
      </c>
      <c r="AA4343" t="s">
        <v>8</v>
      </c>
      <c r="AB4343" t="b">
        <v>0</v>
      </c>
      <c r="AC4343" t="b">
        <v>0</v>
      </c>
      <c r="AE4343" t="b">
        <v>1</v>
      </c>
      <c r="AF4343" t="b">
        <v>0</v>
      </c>
      <c r="AG4343" t="b">
        <v>0</v>
      </c>
      <c r="AH4343" t="s">
        <v>4808</v>
      </c>
      <c r="AI4343" t="b">
        <v>0</v>
      </c>
      <c r="AK4343" t="b">
        <v>0</v>
      </c>
      <c r="AL4343" s="1"/>
      <c r="AM4343" t="s">
        <v>162</v>
      </c>
      <c r="AN4343" s="2">
        <v>44297.8278587963</v>
      </c>
      <c r="AP4343" s="2">
        <v>43836.762685185182</v>
      </c>
      <c r="AQ4343" s="1"/>
      <c r="AS4343" t="b">
        <v>0</v>
      </c>
      <c r="AV4343" t="s">
        <v>153</v>
      </c>
      <c r="BB4343" t="s">
        <v>10439</v>
      </c>
      <c r="BD4343" t="b">
        <v>1</v>
      </c>
      <c r="BH4343" t="s">
        <v>99</v>
      </c>
      <c r="BI4343" t="s">
        <v>150</v>
      </c>
      <c r="BK4343" t="s">
        <v>95</v>
      </c>
      <c r="BQ4343" t="s">
        <v>96</v>
      </c>
      <c r="BR4343" t="b">
        <v>0</v>
      </c>
      <c r="BT4343" t="b">
        <v>0</v>
      </c>
      <c r="BW4343" t="s">
        <v>103</v>
      </c>
      <c r="BX4343" t="b">
        <v>0</v>
      </c>
      <c r="BY4343" s="2">
        <v>44376.857569444444</v>
      </c>
      <c r="CB4343" t="b">
        <v>0</v>
      </c>
      <c r="CC4343" t="b">
        <v>1</v>
      </c>
      <c r="CF4343">
        <v>895.5</v>
      </c>
      <c r="CH4343">
        <v>895.5</v>
      </c>
      <c r="CI4343">
        <v>100</v>
      </c>
      <c r="CJ4343">
        <v>0</v>
      </c>
      <c r="CK4343">
        <f>YEAR(tbl_Opportunity[[#This Row],[Close Date]])</f>
        <v>2018</v>
      </c>
    </row>
    <row r="4344" spans="1:89">
      <c r="A4344" t="s">
        <v>7415</v>
      </c>
      <c r="B4344" t="b">
        <v>0</v>
      </c>
      <c r="D4344" t="b">
        <v>0</v>
      </c>
      <c r="H4344" s="1">
        <v>43439</v>
      </c>
      <c r="I4344" t="b">
        <v>1</v>
      </c>
      <c r="O4344" t="s">
        <v>99</v>
      </c>
      <c r="P4344" t="b">
        <v>0</v>
      </c>
      <c r="Q4344" s="2">
        <v>43439.662893518522</v>
      </c>
      <c r="R4344" s="1"/>
      <c r="S4344" t="b">
        <v>0</v>
      </c>
      <c r="U4344" s="1"/>
      <c r="V4344" t="b">
        <v>0</v>
      </c>
      <c r="W4344" s="1">
        <v>43191</v>
      </c>
      <c r="X4344">
        <v>4</v>
      </c>
      <c r="Y4344">
        <v>2018</v>
      </c>
      <c r="Z4344" t="s">
        <v>8</v>
      </c>
      <c r="AA4344" t="s">
        <v>8</v>
      </c>
      <c r="AB4344" t="b">
        <v>0</v>
      </c>
      <c r="AC4344" t="b">
        <v>0</v>
      </c>
      <c r="AE4344" t="b">
        <v>1</v>
      </c>
      <c r="AF4344" t="b">
        <v>0</v>
      </c>
      <c r="AG4344" t="b">
        <v>0</v>
      </c>
      <c r="AH4344" t="s">
        <v>4808</v>
      </c>
      <c r="AI4344" t="b">
        <v>0</v>
      </c>
      <c r="AK4344" t="b">
        <v>0</v>
      </c>
      <c r="AL4344" s="1"/>
      <c r="AM4344" t="s">
        <v>162</v>
      </c>
      <c r="AN4344" s="2">
        <v>44297.8278587963</v>
      </c>
      <c r="AP4344" s="2">
        <v>43836.762685185182</v>
      </c>
      <c r="AQ4344" s="1"/>
      <c r="AS4344" t="b">
        <v>0</v>
      </c>
      <c r="AV4344" t="s">
        <v>153</v>
      </c>
      <c r="BB4344" t="s">
        <v>10440</v>
      </c>
      <c r="BD4344" t="b">
        <v>1</v>
      </c>
      <c r="BH4344" t="s">
        <v>142</v>
      </c>
      <c r="BI4344" t="s">
        <v>150</v>
      </c>
      <c r="BJ4344" t="s">
        <v>95</v>
      </c>
      <c r="BK4344" t="s">
        <v>95</v>
      </c>
      <c r="BQ4344" t="s">
        <v>96</v>
      </c>
      <c r="BR4344" t="b">
        <v>0</v>
      </c>
      <c r="BT4344" t="b">
        <v>0</v>
      </c>
      <c r="BW4344" t="s">
        <v>103</v>
      </c>
      <c r="BX4344" t="b">
        <v>0</v>
      </c>
      <c r="BY4344" s="2">
        <v>44376.857569444444</v>
      </c>
      <c r="CB4344" t="b">
        <v>0</v>
      </c>
      <c r="CC4344" t="b">
        <v>1</v>
      </c>
      <c r="CF4344">
        <v>567.15</v>
      </c>
      <c r="CH4344">
        <v>567.15</v>
      </c>
      <c r="CI4344">
        <v>100</v>
      </c>
      <c r="CJ4344">
        <v>0</v>
      </c>
      <c r="CK4344">
        <f>YEAR(tbl_Opportunity[[#This Row],[Close Date]])</f>
        <v>2018</v>
      </c>
    </row>
    <row r="4345" spans="1:89">
      <c r="A4345" t="s">
        <v>132</v>
      </c>
      <c r="B4345" t="b">
        <v>0</v>
      </c>
      <c r="D4345" t="b">
        <v>0</v>
      </c>
      <c r="H4345" s="1">
        <v>43455</v>
      </c>
      <c r="I4345" t="b">
        <v>1</v>
      </c>
      <c r="L4345" t="s">
        <v>158</v>
      </c>
      <c r="O4345" t="s">
        <v>99</v>
      </c>
      <c r="P4345" t="b">
        <v>0</v>
      </c>
      <c r="Q4345" s="2">
        <v>43452.656099537038</v>
      </c>
      <c r="R4345" s="1"/>
      <c r="S4345" t="b">
        <v>0</v>
      </c>
      <c r="U4345" s="1"/>
      <c r="V4345" t="b">
        <v>0</v>
      </c>
      <c r="W4345" s="1">
        <v>43191</v>
      </c>
      <c r="X4345">
        <v>4</v>
      </c>
      <c r="Y4345">
        <v>2018</v>
      </c>
      <c r="Z4345" t="s">
        <v>8</v>
      </c>
      <c r="AA4345" t="s">
        <v>8</v>
      </c>
      <c r="AB4345" t="b">
        <v>0</v>
      </c>
      <c r="AC4345" t="b">
        <v>0</v>
      </c>
      <c r="AE4345" t="b">
        <v>1</v>
      </c>
      <c r="AF4345" t="b">
        <v>0</v>
      </c>
      <c r="AG4345" t="b">
        <v>0</v>
      </c>
      <c r="AH4345" t="s">
        <v>4808</v>
      </c>
      <c r="AI4345" t="b">
        <v>0</v>
      </c>
      <c r="AK4345" t="b">
        <v>0</v>
      </c>
      <c r="AL4345" s="1">
        <v>43474</v>
      </c>
      <c r="AM4345" t="s">
        <v>162</v>
      </c>
      <c r="AN4345" s="2">
        <v>44297.828460648147</v>
      </c>
      <c r="AP4345" s="2">
        <v>43836.76290509259</v>
      </c>
      <c r="AQ4345" s="1"/>
      <c r="AS4345" t="b">
        <v>0</v>
      </c>
      <c r="AV4345" t="s">
        <v>153</v>
      </c>
      <c r="BB4345" t="s">
        <v>10441</v>
      </c>
      <c r="BD4345" t="b">
        <v>1</v>
      </c>
      <c r="BH4345" t="s">
        <v>99</v>
      </c>
      <c r="BI4345" t="s">
        <v>150</v>
      </c>
      <c r="BK4345" t="s">
        <v>95</v>
      </c>
      <c r="BQ4345" t="s">
        <v>96</v>
      </c>
      <c r="BR4345" t="b">
        <v>0</v>
      </c>
      <c r="BT4345" t="b">
        <v>0</v>
      </c>
      <c r="BW4345" t="s">
        <v>103</v>
      </c>
      <c r="BX4345" t="b">
        <v>0</v>
      </c>
      <c r="BY4345" s="2">
        <v>44376.857569444444</v>
      </c>
      <c r="CB4345" t="b">
        <v>0</v>
      </c>
      <c r="CC4345" t="b">
        <v>1</v>
      </c>
      <c r="CF4345">
        <v>22100</v>
      </c>
      <c r="CH4345">
        <v>22100</v>
      </c>
      <c r="CI4345">
        <v>100</v>
      </c>
      <c r="CJ4345">
        <v>0</v>
      </c>
      <c r="CK4345">
        <f>YEAR(tbl_Opportunity[[#This Row],[Close Date]])</f>
        <v>2018</v>
      </c>
    </row>
    <row r="4346" spans="1:89">
      <c r="A4346" t="s">
        <v>10442</v>
      </c>
      <c r="B4346" t="b">
        <v>0</v>
      </c>
      <c r="D4346" t="b">
        <v>0</v>
      </c>
      <c r="H4346" s="1">
        <v>43460</v>
      </c>
      <c r="I4346" t="b">
        <v>1</v>
      </c>
      <c r="O4346" t="s">
        <v>99</v>
      </c>
      <c r="P4346" t="b">
        <v>0</v>
      </c>
      <c r="Q4346" s="2">
        <v>43460.868726851855</v>
      </c>
      <c r="R4346" s="1"/>
      <c r="S4346" t="b">
        <v>0</v>
      </c>
      <c r="U4346" s="1"/>
      <c r="V4346" t="b">
        <v>0</v>
      </c>
      <c r="W4346" s="1">
        <v>43191</v>
      </c>
      <c r="X4346">
        <v>4</v>
      </c>
      <c r="Y4346">
        <v>2018</v>
      </c>
      <c r="Z4346" t="s">
        <v>8</v>
      </c>
      <c r="AA4346" t="s">
        <v>8</v>
      </c>
      <c r="AB4346" t="b">
        <v>0</v>
      </c>
      <c r="AC4346" t="b">
        <v>0</v>
      </c>
      <c r="AE4346" t="b">
        <v>1</v>
      </c>
      <c r="AF4346" t="b">
        <v>0</v>
      </c>
      <c r="AG4346" t="b">
        <v>0</v>
      </c>
      <c r="AH4346" t="s">
        <v>4808</v>
      </c>
      <c r="AI4346" t="b">
        <v>0</v>
      </c>
      <c r="AK4346" t="b">
        <v>0</v>
      </c>
      <c r="AL4346" s="1">
        <v>43465</v>
      </c>
      <c r="AM4346" t="s">
        <v>162</v>
      </c>
      <c r="AN4346" s="2">
        <v>44297.8278587963</v>
      </c>
      <c r="AP4346" s="2">
        <v>43836.762685185182</v>
      </c>
      <c r="AQ4346" s="1"/>
      <c r="AS4346" t="b">
        <v>0</v>
      </c>
      <c r="AV4346" t="s">
        <v>153</v>
      </c>
      <c r="BB4346" t="s">
        <v>10443</v>
      </c>
      <c r="BD4346" t="b">
        <v>1</v>
      </c>
      <c r="BH4346" t="s">
        <v>142</v>
      </c>
      <c r="BI4346" t="s">
        <v>150</v>
      </c>
      <c r="BJ4346" t="s">
        <v>95</v>
      </c>
      <c r="BK4346" t="s">
        <v>95</v>
      </c>
      <c r="BQ4346" t="s">
        <v>96</v>
      </c>
      <c r="BR4346" t="b">
        <v>0</v>
      </c>
      <c r="BT4346" t="b">
        <v>0</v>
      </c>
      <c r="BW4346" t="s">
        <v>103</v>
      </c>
      <c r="BX4346" t="b">
        <v>0</v>
      </c>
      <c r="BY4346" s="2">
        <v>44376.857569444444</v>
      </c>
      <c r="CB4346" t="b">
        <v>0</v>
      </c>
      <c r="CC4346" t="b">
        <v>1</v>
      </c>
      <c r="CF4346">
        <v>169.15</v>
      </c>
      <c r="CH4346">
        <v>169.15</v>
      </c>
      <c r="CI4346">
        <v>100</v>
      </c>
      <c r="CJ4346">
        <v>0</v>
      </c>
      <c r="CK4346">
        <f>YEAR(tbl_Opportunity[[#This Row],[Close Date]])</f>
        <v>2018</v>
      </c>
    </row>
    <row r="4347" spans="1:89">
      <c r="A4347" t="s">
        <v>3763</v>
      </c>
      <c r="B4347" t="b">
        <v>0</v>
      </c>
      <c r="D4347" t="b">
        <v>0</v>
      </c>
      <c r="H4347" s="1">
        <v>43465</v>
      </c>
      <c r="I4347" t="b">
        <v>1</v>
      </c>
      <c r="L4347" t="s">
        <v>3764</v>
      </c>
      <c r="O4347" t="s">
        <v>99</v>
      </c>
      <c r="P4347" t="b">
        <v>0</v>
      </c>
      <c r="Q4347" s="2">
        <v>43297.660162037035</v>
      </c>
      <c r="R4347" s="1"/>
      <c r="S4347" t="b">
        <v>0</v>
      </c>
      <c r="U4347" s="1"/>
      <c r="V4347" t="b">
        <v>0</v>
      </c>
      <c r="W4347" s="1">
        <v>43191</v>
      </c>
      <c r="X4347">
        <v>4</v>
      </c>
      <c r="Y4347">
        <v>2018</v>
      </c>
      <c r="Z4347" t="s">
        <v>8</v>
      </c>
      <c r="AA4347" t="s">
        <v>8</v>
      </c>
      <c r="AB4347" t="b">
        <v>0</v>
      </c>
      <c r="AC4347" t="b">
        <v>0</v>
      </c>
      <c r="AE4347" t="b">
        <v>1</v>
      </c>
      <c r="AF4347" t="b">
        <v>0</v>
      </c>
      <c r="AG4347" t="b">
        <v>0</v>
      </c>
      <c r="AH4347" t="s">
        <v>1016</v>
      </c>
      <c r="AI4347" t="b">
        <v>0</v>
      </c>
      <c r="AK4347" t="b">
        <v>0</v>
      </c>
      <c r="AL4347" s="1"/>
      <c r="AM4347" t="s">
        <v>162</v>
      </c>
      <c r="AN4347" s="2">
        <v>44297.838888888888</v>
      </c>
      <c r="AP4347" s="2">
        <v>43836.762685185182</v>
      </c>
      <c r="AQ4347" s="1"/>
      <c r="AS4347" t="b">
        <v>0</v>
      </c>
      <c r="AV4347" t="s">
        <v>213</v>
      </c>
      <c r="BB4347" t="s">
        <v>10444</v>
      </c>
      <c r="BD4347" t="b">
        <v>1</v>
      </c>
      <c r="BH4347" t="s">
        <v>332</v>
      </c>
      <c r="BI4347" t="s">
        <v>155</v>
      </c>
      <c r="BJ4347" t="s">
        <v>95</v>
      </c>
      <c r="BK4347" t="s">
        <v>95</v>
      </c>
      <c r="BQ4347" t="s">
        <v>96</v>
      </c>
      <c r="BR4347" t="b">
        <v>0</v>
      </c>
      <c r="BT4347" t="b">
        <v>0</v>
      </c>
      <c r="BW4347" t="s">
        <v>103</v>
      </c>
      <c r="BX4347" t="b">
        <v>0</v>
      </c>
      <c r="BY4347" s="2">
        <v>44376.857569444444</v>
      </c>
      <c r="CB4347" t="b">
        <v>0</v>
      </c>
      <c r="CC4347" t="b">
        <v>1</v>
      </c>
      <c r="CF4347">
        <v>83393</v>
      </c>
      <c r="CH4347">
        <v>83393</v>
      </c>
      <c r="CI4347">
        <v>100</v>
      </c>
      <c r="CJ4347">
        <v>0</v>
      </c>
      <c r="CK4347">
        <f>YEAR(tbl_Opportunity[[#This Row],[Close Date]])</f>
        <v>2018</v>
      </c>
    </row>
    <row r="4348" spans="1:89">
      <c r="A4348" t="s">
        <v>7393</v>
      </c>
      <c r="B4348" t="b">
        <v>0</v>
      </c>
      <c r="D4348" t="b">
        <v>0</v>
      </c>
      <c r="H4348" s="1">
        <v>43395</v>
      </c>
      <c r="I4348" t="b">
        <v>1</v>
      </c>
      <c r="O4348" t="s">
        <v>114</v>
      </c>
      <c r="P4348" t="b">
        <v>0</v>
      </c>
      <c r="Q4348" s="2">
        <v>43369.881620370368</v>
      </c>
      <c r="R4348" s="1"/>
      <c r="S4348" t="b">
        <v>0</v>
      </c>
      <c r="U4348" s="1"/>
      <c r="V4348" t="b">
        <v>0</v>
      </c>
      <c r="W4348" s="1">
        <v>43191</v>
      </c>
      <c r="X4348">
        <v>4</v>
      </c>
      <c r="Y4348">
        <v>2018</v>
      </c>
      <c r="Z4348" t="s">
        <v>8</v>
      </c>
      <c r="AA4348" t="s">
        <v>8</v>
      </c>
      <c r="AB4348" t="b">
        <v>0</v>
      </c>
      <c r="AC4348" t="b">
        <v>0</v>
      </c>
      <c r="AE4348" t="b">
        <v>1</v>
      </c>
      <c r="AF4348" t="b">
        <v>0</v>
      </c>
      <c r="AG4348" t="b">
        <v>0</v>
      </c>
      <c r="AH4348" t="s">
        <v>1016</v>
      </c>
      <c r="AI4348" t="b">
        <v>0</v>
      </c>
      <c r="AK4348" t="b">
        <v>0</v>
      </c>
      <c r="AL4348" s="1">
        <v>43460</v>
      </c>
      <c r="AM4348" t="s">
        <v>162</v>
      </c>
      <c r="AN4348" s="2">
        <v>44297.838888888888</v>
      </c>
      <c r="AP4348" s="2">
        <v>43836.762685185182</v>
      </c>
      <c r="AQ4348" s="1"/>
      <c r="AS4348" t="b">
        <v>0</v>
      </c>
      <c r="AV4348" t="s">
        <v>213</v>
      </c>
      <c r="BB4348" t="s">
        <v>10445</v>
      </c>
      <c r="BD4348" t="b">
        <v>1</v>
      </c>
      <c r="BH4348" t="s">
        <v>114</v>
      </c>
      <c r="BI4348" t="s">
        <v>155</v>
      </c>
      <c r="BJ4348" t="s">
        <v>95</v>
      </c>
      <c r="BK4348" t="s">
        <v>95</v>
      </c>
      <c r="BQ4348" t="s">
        <v>96</v>
      </c>
      <c r="BR4348" t="b">
        <v>0</v>
      </c>
      <c r="BT4348" t="b">
        <v>0</v>
      </c>
      <c r="BW4348" t="s">
        <v>103</v>
      </c>
      <c r="BX4348" t="b">
        <v>0</v>
      </c>
      <c r="BY4348" s="2">
        <v>44376.857569444444</v>
      </c>
      <c r="CB4348" t="b">
        <v>0</v>
      </c>
      <c r="CC4348" t="b">
        <v>1</v>
      </c>
      <c r="CF4348">
        <v>97500</v>
      </c>
      <c r="CH4348">
        <v>97500</v>
      </c>
      <c r="CI4348">
        <v>100</v>
      </c>
      <c r="CJ4348">
        <v>0</v>
      </c>
      <c r="CK4348">
        <f>YEAR(tbl_Opportunity[[#This Row],[Close Date]])</f>
        <v>2018</v>
      </c>
    </row>
    <row r="4349" spans="1:89">
      <c r="A4349" t="s">
        <v>10016</v>
      </c>
      <c r="B4349" t="b">
        <v>0</v>
      </c>
      <c r="D4349" t="b">
        <v>0</v>
      </c>
      <c r="H4349" s="1">
        <v>43795</v>
      </c>
      <c r="I4349" t="b">
        <v>1</v>
      </c>
      <c r="L4349" t="s">
        <v>10446</v>
      </c>
      <c r="O4349" t="s">
        <v>142</v>
      </c>
      <c r="P4349" t="b">
        <v>0</v>
      </c>
      <c r="Q4349" s="2">
        <v>43577.879328703704</v>
      </c>
      <c r="R4349" s="1"/>
      <c r="S4349" t="b">
        <v>0</v>
      </c>
      <c r="U4349" s="1"/>
      <c r="V4349" t="b">
        <v>0</v>
      </c>
      <c r="W4349" s="1">
        <v>43556</v>
      </c>
      <c r="X4349">
        <v>4</v>
      </c>
      <c r="Y4349">
        <v>2019</v>
      </c>
      <c r="Z4349" t="s">
        <v>8</v>
      </c>
      <c r="AA4349" t="s">
        <v>8</v>
      </c>
      <c r="AB4349" t="b">
        <v>0</v>
      </c>
      <c r="AC4349" t="b">
        <v>0</v>
      </c>
      <c r="AE4349" t="b">
        <v>1</v>
      </c>
      <c r="AF4349" t="b">
        <v>0</v>
      </c>
      <c r="AG4349" t="b">
        <v>0</v>
      </c>
      <c r="AH4349" t="s">
        <v>4808</v>
      </c>
      <c r="AI4349" t="b">
        <v>0</v>
      </c>
      <c r="AK4349" t="b">
        <v>0</v>
      </c>
      <c r="AL4349" s="1"/>
      <c r="AM4349" t="s">
        <v>162</v>
      </c>
      <c r="AN4349" s="2">
        <v>44297.838888888888</v>
      </c>
      <c r="AP4349" s="2">
        <v>43836.762685185182</v>
      </c>
      <c r="AQ4349" s="1"/>
      <c r="AS4349" t="b">
        <v>0</v>
      </c>
      <c r="AV4349" t="s">
        <v>213</v>
      </c>
      <c r="BB4349" t="s">
        <v>10447</v>
      </c>
      <c r="BD4349" t="b">
        <v>1</v>
      </c>
      <c r="BH4349" t="s">
        <v>142</v>
      </c>
      <c r="BI4349" t="s">
        <v>150</v>
      </c>
      <c r="BJ4349" t="s">
        <v>95</v>
      </c>
      <c r="BK4349" t="s">
        <v>95</v>
      </c>
      <c r="BQ4349" t="s">
        <v>96</v>
      </c>
      <c r="BR4349" t="b">
        <v>0</v>
      </c>
      <c r="BT4349" t="b">
        <v>0</v>
      </c>
      <c r="BW4349" t="s">
        <v>103</v>
      </c>
      <c r="BX4349" t="b">
        <v>0</v>
      </c>
      <c r="BY4349" s="2">
        <v>44376.857569444444</v>
      </c>
      <c r="CB4349" t="b">
        <v>0</v>
      </c>
      <c r="CC4349" t="b">
        <v>1</v>
      </c>
      <c r="CF4349">
        <v>67584.12</v>
      </c>
      <c r="CH4349">
        <v>67584.12</v>
      </c>
      <c r="CI4349">
        <v>100</v>
      </c>
      <c r="CJ4349">
        <v>0</v>
      </c>
      <c r="CK4349">
        <f>YEAR(tbl_Opportunity[[#This Row],[Close Date]])</f>
        <v>2019</v>
      </c>
    </row>
    <row r="4350" spans="1:89">
      <c r="A4350" t="s">
        <v>10448</v>
      </c>
      <c r="B4350" t="b">
        <v>0</v>
      </c>
      <c r="D4350" t="b">
        <v>0</v>
      </c>
      <c r="H4350" s="1">
        <v>43761</v>
      </c>
      <c r="I4350" t="b">
        <v>1</v>
      </c>
      <c r="L4350" t="s">
        <v>10449</v>
      </c>
      <c r="O4350" t="s">
        <v>99</v>
      </c>
      <c r="P4350" t="b">
        <v>0</v>
      </c>
      <c r="Q4350" s="2">
        <v>43578.759004629632</v>
      </c>
      <c r="R4350" s="1"/>
      <c r="S4350" t="b">
        <v>0</v>
      </c>
      <c r="U4350" s="1"/>
      <c r="V4350" t="b">
        <v>0</v>
      </c>
      <c r="W4350" s="1">
        <v>43556</v>
      </c>
      <c r="X4350">
        <v>4</v>
      </c>
      <c r="Y4350">
        <v>2019</v>
      </c>
      <c r="Z4350" t="s">
        <v>8</v>
      </c>
      <c r="AA4350" t="s">
        <v>8</v>
      </c>
      <c r="AB4350" t="b">
        <v>0</v>
      </c>
      <c r="AC4350" t="b">
        <v>0</v>
      </c>
      <c r="AE4350" t="b">
        <v>1</v>
      </c>
      <c r="AF4350" t="b">
        <v>0</v>
      </c>
      <c r="AG4350" t="b">
        <v>0</v>
      </c>
      <c r="AH4350" t="s">
        <v>4808</v>
      </c>
      <c r="AI4350" t="b">
        <v>0</v>
      </c>
      <c r="AK4350" t="b">
        <v>0</v>
      </c>
      <c r="AL4350" s="1">
        <v>43761</v>
      </c>
      <c r="AM4350" t="s">
        <v>162</v>
      </c>
      <c r="AN4350" s="2">
        <v>44297.8278587963</v>
      </c>
      <c r="AP4350" s="2">
        <v>43836.762685185182</v>
      </c>
      <c r="AQ4350" s="1"/>
      <c r="AS4350" t="b">
        <v>0</v>
      </c>
      <c r="AV4350" t="s">
        <v>153</v>
      </c>
      <c r="BB4350" t="s">
        <v>10450</v>
      </c>
      <c r="BD4350" t="b">
        <v>1</v>
      </c>
      <c r="BH4350" t="s">
        <v>99</v>
      </c>
      <c r="BI4350" t="s">
        <v>150</v>
      </c>
      <c r="BK4350" t="s">
        <v>95</v>
      </c>
      <c r="BQ4350" t="s">
        <v>96</v>
      </c>
      <c r="BR4350" t="b">
        <v>0</v>
      </c>
      <c r="BT4350" t="b">
        <v>0</v>
      </c>
      <c r="BW4350" t="s">
        <v>103</v>
      </c>
      <c r="BX4350" t="b">
        <v>0</v>
      </c>
      <c r="BY4350" s="2">
        <v>44376.857569444444</v>
      </c>
      <c r="CB4350" t="b">
        <v>0</v>
      </c>
      <c r="CC4350" t="b">
        <v>1</v>
      </c>
      <c r="CF4350">
        <v>6113</v>
      </c>
      <c r="CH4350">
        <v>6113</v>
      </c>
      <c r="CI4350">
        <v>100</v>
      </c>
      <c r="CJ4350">
        <v>0</v>
      </c>
      <c r="CK4350">
        <f>YEAR(tbl_Opportunity[[#This Row],[Close Date]])</f>
        <v>2019</v>
      </c>
    </row>
    <row r="4351" spans="1:89">
      <c r="A4351" t="s">
        <v>10083</v>
      </c>
      <c r="B4351" t="b">
        <v>0</v>
      </c>
      <c r="D4351" t="b">
        <v>0</v>
      </c>
      <c r="H4351" s="1">
        <v>43791</v>
      </c>
      <c r="I4351" t="b">
        <v>1</v>
      </c>
      <c r="L4351" t="s">
        <v>10451</v>
      </c>
      <c r="O4351" t="s">
        <v>142</v>
      </c>
      <c r="P4351" t="b">
        <v>0</v>
      </c>
      <c r="Q4351" s="2">
        <v>43640.785810185182</v>
      </c>
      <c r="R4351" s="1"/>
      <c r="S4351" t="b">
        <v>0</v>
      </c>
      <c r="U4351" s="1"/>
      <c r="V4351" t="b">
        <v>0</v>
      </c>
      <c r="W4351" s="1">
        <v>43556</v>
      </c>
      <c r="X4351">
        <v>4</v>
      </c>
      <c r="Y4351">
        <v>2019</v>
      </c>
      <c r="Z4351" t="s">
        <v>8</v>
      </c>
      <c r="AA4351" t="s">
        <v>8</v>
      </c>
      <c r="AB4351" t="b">
        <v>0</v>
      </c>
      <c r="AC4351" t="b">
        <v>0</v>
      </c>
      <c r="AE4351" t="b">
        <v>1</v>
      </c>
      <c r="AF4351" t="b">
        <v>0</v>
      </c>
      <c r="AG4351" t="b">
        <v>0</v>
      </c>
      <c r="AH4351" t="s">
        <v>4808</v>
      </c>
      <c r="AI4351" t="b">
        <v>0</v>
      </c>
      <c r="AK4351" t="b">
        <v>0</v>
      </c>
      <c r="AL4351" s="1">
        <v>43790</v>
      </c>
      <c r="AM4351" t="s">
        <v>99</v>
      </c>
      <c r="AN4351" s="2">
        <v>44205.814502314817</v>
      </c>
      <c r="AP4351" s="2">
        <v>43836.762685185182</v>
      </c>
      <c r="AQ4351" s="1"/>
      <c r="AS4351" t="b">
        <v>0</v>
      </c>
      <c r="AV4351" t="s">
        <v>93</v>
      </c>
      <c r="BB4351" t="s">
        <v>10452</v>
      </c>
      <c r="BD4351" t="b">
        <v>1</v>
      </c>
      <c r="BH4351" t="s">
        <v>142</v>
      </c>
      <c r="BI4351" t="s">
        <v>150</v>
      </c>
      <c r="BJ4351" t="s">
        <v>95</v>
      </c>
      <c r="BK4351" t="s">
        <v>95</v>
      </c>
      <c r="BQ4351" t="s">
        <v>96</v>
      </c>
      <c r="BR4351" t="b">
        <v>0</v>
      </c>
      <c r="BT4351" t="b">
        <v>0</v>
      </c>
      <c r="BW4351" t="s">
        <v>103</v>
      </c>
      <c r="BX4351" t="b">
        <v>0</v>
      </c>
      <c r="BY4351" s="2">
        <v>44376.857569444444</v>
      </c>
      <c r="CB4351" t="b">
        <v>0</v>
      </c>
      <c r="CC4351" t="b">
        <v>1</v>
      </c>
      <c r="CF4351">
        <v>71770.05</v>
      </c>
      <c r="CH4351">
        <v>71770.05</v>
      </c>
      <c r="CI4351">
        <v>100</v>
      </c>
      <c r="CJ4351">
        <v>0</v>
      </c>
      <c r="CK4351">
        <f>YEAR(tbl_Opportunity[[#This Row],[Close Date]])</f>
        <v>2019</v>
      </c>
    </row>
    <row r="4352" spans="1:89">
      <c r="A4352" t="s">
        <v>1018</v>
      </c>
      <c r="B4352" t="b">
        <v>0</v>
      </c>
      <c r="D4352" t="b">
        <v>0</v>
      </c>
      <c r="H4352" s="1">
        <v>43741</v>
      </c>
      <c r="I4352" t="b">
        <v>1</v>
      </c>
      <c r="L4352" t="s">
        <v>10267</v>
      </c>
      <c r="O4352" t="s">
        <v>99</v>
      </c>
      <c r="P4352" t="b">
        <v>0</v>
      </c>
      <c r="Q4352" s="2">
        <v>43714.584224537037</v>
      </c>
      <c r="R4352" s="1"/>
      <c r="S4352" t="b">
        <v>0</v>
      </c>
      <c r="U4352" s="1"/>
      <c r="V4352" t="b">
        <v>0</v>
      </c>
      <c r="W4352" s="1">
        <v>43556</v>
      </c>
      <c r="X4352">
        <v>4</v>
      </c>
      <c r="Y4352">
        <v>2019</v>
      </c>
      <c r="Z4352" t="s">
        <v>8</v>
      </c>
      <c r="AA4352" t="s">
        <v>8</v>
      </c>
      <c r="AB4352" t="b">
        <v>0</v>
      </c>
      <c r="AC4352" t="b">
        <v>0</v>
      </c>
      <c r="AE4352" t="b">
        <v>1</v>
      </c>
      <c r="AF4352" t="b">
        <v>0</v>
      </c>
      <c r="AG4352" t="b">
        <v>0</v>
      </c>
      <c r="AH4352" t="s">
        <v>4808</v>
      </c>
      <c r="AI4352" t="b">
        <v>0</v>
      </c>
      <c r="AK4352" t="b">
        <v>0</v>
      </c>
      <c r="AL4352" s="1">
        <v>43739</v>
      </c>
      <c r="AM4352" t="s">
        <v>162</v>
      </c>
      <c r="AN4352" s="2">
        <v>44297.8278587963</v>
      </c>
      <c r="AP4352" s="2">
        <v>43836.762685185182</v>
      </c>
      <c r="AQ4352" s="1"/>
      <c r="AS4352" t="b">
        <v>0</v>
      </c>
      <c r="AV4352" t="s">
        <v>153</v>
      </c>
      <c r="BB4352" t="s">
        <v>10453</v>
      </c>
      <c r="BD4352" t="b">
        <v>1</v>
      </c>
      <c r="BH4352" t="s">
        <v>99</v>
      </c>
      <c r="BI4352" t="s">
        <v>150</v>
      </c>
      <c r="BK4352" t="s">
        <v>95</v>
      </c>
      <c r="BQ4352" t="s">
        <v>96</v>
      </c>
      <c r="BR4352" t="b">
        <v>0</v>
      </c>
      <c r="BT4352" t="b">
        <v>0</v>
      </c>
      <c r="BW4352" t="s">
        <v>103</v>
      </c>
      <c r="BX4352" t="b">
        <v>0</v>
      </c>
      <c r="BY4352" s="2">
        <v>44376.857569444444</v>
      </c>
      <c r="CB4352" t="b">
        <v>0</v>
      </c>
      <c r="CC4352" t="b">
        <v>1</v>
      </c>
      <c r="CF4352">
        <v>199</v>
      </c>
      <c r="CH4352">
        <v>199</v>
      </c>
      <c r="CI4352">
        <v>100</v>
      </c>
      <c r="CJ4352">
        <v>0</v>
      </c>
      <c r="CK4352">
        <f>YEAR(tbl_Opportunity[[#This Row],[Close Date]])</f>
        <v>2019</v>
      </c>
    </row>
    <row r="4353" spans="1:89">
      <c r="A4353" t="s">
        <v>4066</v>
      </c>
      <c r="B4353" t="b">
        <v>0</v>
      </c>
      <c r="D4353" t="b">
        <v>0</v>
      </c>
      <c r="H4353" s="1">
        <v>43756</v>
      </c>
      <c r="I4353" t="b">
        <v>1</v>
      </c>
      <c r="L4353" t="s">
        <v>10454</v>
      </c>
      <c r="O4353" t="s">
        <v>99</v>
      </c>
      <c r="P4353" t="b">
        <v>0</v>
      </c>
      <c r="Q4353" s="2">
        <v>43726.657222222224</v>
      </c>
      <c r="R4353" s="1"/>
      <c r="S4353" t="b">
        <v>0</v>
      </c>
      <c r="U4353" s="1"/>
      <c r="V4353" t="b">
        <v>0</v>
      </c>
      <c r="W4353" s="1">
        <v>43556</v>
      </c>
      <c r="X4353">
        <v>4</v>
      </c>
      <c r="Y4353">
        <v>2019</v>
      </c>
      <c r="Z4353" t="s">
        <v>8</v>
      </c>
      <c r="AA4353" t="s">
        <v>8</v>
      </c>
      <c r="AB4353" t="b">
        <v>0</v>
      </c>
      <c r="AC4353" t="b">
        <v>0</v>
      </c>
      <c r="AE4353" t="b">
        <v>1</v>
      </c>
      <c r="AF4353" t="b">
        <v>0</v>
      </c>
      <c r="AG4353" t="b">
        <v>0</v>
      </c>
      <c r="AH4353" t="s">
        <v>4808</v>
      </c>
      <c r="AI4353" t="b">
        <v>0</v>
      </c>
      <c r="AK4353" t="b">
        <v>0</v>
      </c>
      <c r="AL4353" s="1">
        <v>43756</v>
      </c>
      <c r="AM4353" t="s">
        <v>162</v>
      </c>
      <c r="AN4353" s="2">
        <v>44297.828460648147</v>
      </c>
      <c r="AP4353" s="2">
        <v>43836.76290509259</v>
      </c>
      <c r="AQ4353" s="1"/>
      <c r="AS4353" t="b">
        <v>0</v>
      </c>
      <c r="AV4353" t="s">
        <v>153</v>
      </c>
      <c r="BB4353" t="s">
        <v>10455</v>
      </c>
      <c r="BD4353" t="b">
        <v>1</v>
      </c>
      <c r="BH4353" t="s">
        <v>99</v>
      </c>
      <c r="BI4353" t="s">
        <v>150</v>
      </c>
      <c r="BK4353" t="s">
        <v>95</v>
      </c>
      <c r="BQ4353" t="s">
        <v>96</v>
      </c>
      <c r="BR4353" t="b">
        <v>0</v>
      </c>
      <c r="BT4353" t="b">
        <v>0</v>
      </c>
      <c r="BW4353" t="s">
        <v>103</v>
      </c>
      <c r="BX4353" t="b">
        <v>0</v>
      </c>
      <c r="BY4353" s="2">
        <v>44376.857569444444</v>
      </c>
      <c r="CB4353" t="b">
        <v>0</v>
      </c>
      <c r="CC4353" t="b">
        <v>1</v>
      </c>
      <c r="CF4353">
        <v>6500</v>
      </c>
      <c r="CH4353">
        <v>6500</v>
      </c>
      <c r="CI4353">
        <v>100</v>
      </c>
      <c r="CJ4353">
        <v>0</v>
      </c>
      <c r="CK4353">
        <f>YEAR(tbl_Opportunity[[#This Row],[Close Date]])</f>
        <v>2019</v>
      </c>
    </row>
    <row r="4354" spans="1:89">
      <c r="A4354" t="s">
        <v>2942</v>
      </c>
      <c r="B4354" t="b">
        <v>0</v>
      </c>
      <c r="D4354" t="b">
        <v>0</v>
      </c>
      <c r="H4354" s="1">
        <v>43739</v>
      </c>
      <c r="I4354" t="b">
        <v>1</v>
      </c>
      <c r="O4354" t="s">
        <v>99</v>
      </c>
      <c r="P4354" t="b">
        <v>0</v>
      </c>
      <c r="Q4354" s="2">
        <v>43739.62636574074</v>
      </c>
      <c r="R4354" s="1"/>
      <c r="S4354" t="b">
        <v>0</v>
      </c>
      <c r="U4354" s="1"/>
      <c r="V4354" t="b">
        <v>0</v>
      </c>
      <c r="W4354" s="1">
        <v>43556</v>
      </c>
      <c r="X4354">
        <v>4</v>
      </c>
      <c r="Y4354">
        <v>2019</v>
      </c>
      <c r="Z4354" t="s">
        <v>8</v>
      </c>
      <c r="AA4354" t="s">
        <v>8</v>
      </c>
      <c r="AB4354" t="b">
        <v>0</v>
      </c>
      <c r="AC4354" t="b">
        <v>0</v>
      </c>
      <c r="AE4354" t="b">
        <v>1</v>
      </c>
      <c r="AF4354" t="b">
        <v>0</v>
      </c>
      <c r="AG4354" t="b">
        <v>0</v>
      </c>
      <c r="AH4354" t="s">
        <v>4812</v>
      </c>
      <c r="AI4354" t="b">
        <v>0</v>
      </c>
      <c r="AK4354" t="b">
        <v>0</v>
      </c>
      <c r="AL4354" s="1"/>
      <c r="AM4354" t="s">
        <v>162</v>
      </c>
      <c r="AN4354" s="2">
        <v>44297.838888888888</v>
      </c>
      <c r="AP4354" s="2">
        <v>43836.762685185182</v>
      </c>
      <c r="AQ4354" s="1"/>
      <c r="AS4354" t="b">
        <v>0</v>
      </c>
      <c r="AV4354" t="s">
        <v>213</v>
      </c>
      <c r="BB4354" t="s">
        <v>10456</v>
      </c>
      <c r="BD4354" t="b">
        <v>1</v>
      </c>
      <c r="BH4354" t="s">
        <v>99</v>
      </c>
      <c r="BI4354" t="s">
        <v>150</v>
      </c>
      <c r="BJ4354" t="s">
        <v>3472</v>
      </c>
      <c r="BK4354" t="s">
        <v>95</v>
      </c>
      <c r="BQ4354" t="s">
        <v>96</v>
      </c>
      <c r="BR4354" t="b">
        <v>0</v>
      </c>
      <c r="BT4354" t="b">
        <v>0</v>
      </c>
      <c r="BW4354" t="s">
        <v>103</v>
      </c>
      <c r="BX4354" t="b">
        <v>0</v>
      </c>
      <c r="BY4354" s="2">
        <v>44376.857569444444</v>
      </c>
      <c r="CB4354" t="b">
        <v>0</v>
      </c>
      <c r="CC4354" t="b">
        <v>1</v>
      </c>
      <c r="CF4354">
        <v>179.1</v>
      </c>
      <c r="CH4354">
        <v>179.1</v>
      </c>
      <c r="CI4354">
        <v>100</v>
      </c>
      <c r="CJ4354">
        <v>0</v>
      </c>
      <c r="CK4354">
        <f>YEAR(tbl_Opportunity[[#This Row],[Close Date]])</f>
        <v>2019</v>
      </c>
    </row>
    <row r="4355" spans="1:89">
      <c r="A4355" t="s">
        <v>254</v>
      </c>
      <c r="B4355" t="b">
        <v>0</v>
      </c>
      <c r="D4355" t="b">
        <v>0</v>
      </c>
      <c r="H4355" s="1">
        <v>43753</v>
      </c>
      <c r="I4355" t="b">
        <v>1</v>
      </c>
      <c r="L4355" t="s">
        <v>7427</v>
      </c>
      <c r="O4355" t="s">
        <v>99</v>
      </c>
      <c r="P4355" t="b">
        <v>0</v>
      </c>
      <c r="Q4355" s="2">
        <v>43740.598136574074</v>
      </c>
      <c r="R4355" s="1"/>
      <c r="S4355" t="b">
        <v>0</v>
      </c>
      <c r="U4355" s="1"/>
      <c r="V4355" t="b">
        <v>0</v>
      </c>
      <c r="W4355" s="1">
        <v>43556</v>
      </c>
      <c r="X4355">
        <v>4</v>
      </c>
      <c r="Y4355">
        <v>2019</v>
      </c>
      <c r="Z4355" t="s">
        <v>8</v>
      </c>
      <c r="AA4355" t="s">
        <v>8</v>
      </c>
      <c r="AB4355" t="b">
        <v>0</v>
      </c>
      <c r="AC4355" t="b">
        <v>0</v>
      </c>
      <c r="AE4355" t="b">
        <v>1</v>
      </c>
      <c r="AF4355" t="b">
        <v>0</v>
      </c>
      <c r="AG4355" t="b">
        <v>0</v>
      </c>
      <c r="AH4355" t="s">
        <v>4808</v>
      </c>
      <c r="AI4355" t="b">
        <v>0</v>
      </c>
      <c r="AK4355" t="b">
        <v>0</v>
      </c>
      <c r="AL4355" s="1">
        <v>43753</v>
      </c>
      <c r="AM4355" t="s">
        <v>162</v>
      </c>
      <c r="AN4355" s="2">
        <v>44297.8278587963</v>
      </c>
      <c r="AP4355" s="2">
        <v>43836.762685185182</v>
      </c>
      <c r="AQ4355" s="1"/>
      <c r="AS4355" t="b">
        <v>0</v>
      </c>
      <c r="AV4355" t="s">
        <v>153</v>
      </c>
      <c r="BB4355" t="s">
        <v>10457</v>
      </c>
      <c r="BD4355" t="b">
        <v>1</v>
      </c>
      <c r="BH4355" t="s">
        <v>99</v>
      </c>
      <c r="BI4355" t="s">
        <v>150</v>
      </c>
      <c r="BK4355" t="s">
        <v>95</v>
      </c>
      <c r="BQ4355" t="s">
        <v>96</v>
      </c>
      <c r="BR4355" t="b">
        <v>0</v>
      </c>
      <c r="BT4355" t="b">
        <v>0</v>
      </c>
      <c r="BW4355" t="s">
        <v>103</v>
      </c>
      <c r="BX4355" t="b">
        <v>0</v>
      </c>
      <c r="BY4355" s="2">
        <v>44376.857569444444</v>
      </c>
      <c r="CB4355" t="b">
        <v>0</v>
      </c>
      <c r="CC4355" t="b">
        <v>1</v>
      </c>
      <c r="CF4355">
        <v>6175</v>
      </c>
      <c r="CH4355">
        <v>6175</v>
      </c>
      <c r="CI4355">
        <v>100</v>
      </c>
      <c r="CJ4355">
        <v>0</v>
      </c>
      <c r="CK4355">
        <f>YEAR(tbl_Opportunity[[#This Row],[Close Date]])</f>
        <v>2019</v>
      </c>
    </row>
    <row r="4356" spans="1:89">
      <c r="A4356" t="s">
        <v>10030</v>
      </c>
      <c r="B4356" t="b">
        <v>0</v>
      </c>
      <c r="D4356" t="b">
        <v>0</v>
      </c>
      <c r="H4356" s="1">
        <v>43822</v>
      </c>
      <c r="I4356" t="b">
        <v>1</v>
      </c>
      <c r="O4356" t="s">
        <v>99</v>
      </c>
      <c r="P4356" t="b">
        <v>0</v>
      </c>
      <c r="Q4356" s="2">
        <v>43753.717962962961</v>
      </c>
      <c r="R4356" s="1"/>
      <c r="S4356" t="b">
        <v>0</v>
      </c>
      <c r="U4356" s="1"/>
      <c r="V4356" t="b">
        <v>0</v>
      </c>
      <c r="W4356" s="1">
        <v>43556</v>
      </c>
      <c r="X4356">
        <v>4</v>
      </c>
      <c r="Y4356">
        <v>2019</v>
      </c>
      <c r="Z4356" t="s">
        <v>8</v>
      </c>
      <c r="AA4356" t="s">
        <v>8</v>
      </c>
      <c r="AB4356" t="b">
        <v>0</v>
      </c>
      <c r="AC4356" t="b">
        <v>0</v>
      </c>
      <c r="AE4356" t="b">
        <v>1</v>
      </c>
      <c r="AF4356" t="b">
        <v>0</v>
      </c>
      <c r="AG4356" t="b">
        <v>0</v>
      </c>
      <c r="AH4356" t="s">
        <v>4808</v>
      </c>
      <c r="AI4356" t="b">
        <v>0</v>
      </c>
      <c r="AK4356" t="b">
        <v>0</v>
      </c>
      <c r="AL4356" s="1">
        <v>43920</v>
      </c>
      <c r="AM4356" t="s">
        <v>162</v>
      </c>
      <c r="AN4356" s="2">
        <v>44297.838888888888</v>
      </c>
      <c r="AP4356" s="2">
        <v>43836.762685185182</v>
      </c>
      <c r="AQ4356" s="1"/>
      <c r="AS4356" t="b">
        <v>0</v>
      </c>
      <c r="AV4356" t="s">
        <v>213</v>
      </c>
      <c r="BB4356" t="s">
        <v>10458</v>
      </c>
      <c r="BD4356" t="b">
        <v>1</v>
      </c>
      <c r="BH4356" t="s">
        <v>142</v>
      </c>
      <c r="BI4356" t="s">
        <v>150</v>
      </c>
      <c r="BJ4356" t="s">
        <v>95</v>
      </c>
      <c r="BK4356" t="s">
        <v>95</v>
      </c>
      <c r="BQ4356" t="s">
        <v>96</v>
      </c>
      <c r="BR4356" t="b">
        <v>0</v>
      </c>
      <c r="BT4356" t="b">
        <v>0</v>
      </c>
      <c r="BW4356" t="s">
        <v>103</v>
      </c>
      <c r="BX4356" t="b">
        <v>0</v>
      </c>
      <c r="BY4356" s="2">
        <v>44376.857569444444</v>
      </c>
      <c r="CB4356" t="b">
        <v>0</v>
      </c>
      <c r="CC4356" t="b">
        <v>1</v>
      </c>
      <c r="CF4356">
        <v>63989.22</v>
      </c>
      <c r="CH4356">
        <v>63989.22</v>
      </c>
      <c r="CI4356">
        <v>100</v>
      </c>
      <c r="CJ4356">
        <v>0</v>
      </c>
      <c r="CK4356">
        <f>YEAR(tbl_Opportunity[[#This Row],[Close Date]])</f>
        <v>2019</v>
      </c>
    </row>
    <row r="4357" spans="1:89">
      <c r="A4357" t="s">
        <v>132</v>
      </c>
      <c r="B4357" t="b">
        <v>0</v>
      </c>
      <c r="D4357" t="b">
        <v>0</v>
      </c>
      <c r="E4357" t="s">
        <v>7654</v>
      </c>
      <c r="H4357" s="1">
        <v>43761</v>
      </c>
      <c r="I4357" t="b">
        <v>1</v>
      </c>
      <c r="L4357" t="s">
        <v>9676</v>
      </c>
      <c r="O4357" t="s">
        <v>99</v>
      </c>
      <c r="P4357" t="b">
        <v>0</v>
      </c>
      <c r="Q4357" s="2">
        <v>43755.824050925927</v>
      </c>
      <c r="R4357" s="1"/>
      <c r="S4357" t="b">
        <v>0</v>
      </c>
      <c r="U4357" s="1"/>
      <c r="V4357" t="b">
        <v>0</v>
      </c>
      <c r="W4357" s="1">
        <v>43556</v>
      </c>
      <c r="X4357">
        <v>4</v>
      </c>
      <c r="Y4357">
        <v>2019</v>
      </c>
      <c r="Z4357" t="s">
        <v>8</v>
      </c>
      <c r="AA4357" t="s">
        <v>8</v>
      </c>
      <c r="AB4357" t="b">
        <v>0</v>
      </c>
      <c r="AC4357" t="b">
        <v>0</v>
      </c>
      <c r="AE4357" t="b">
        <v>1</v>
      </c>
      <c r="AF4357" t="b">
        <v>0</v>
      </c>
      <c r="AG4357" t="b">
        <v>0</v>
      </c>
      <c r="AH4357" t="s">
        <v>4812</v>
      </c>
      <c r="AI4357" t="b">
        <v>0</v>
      </c>
      <c r="AK4357" t="b">
        <v>0</v>
      </c>
      <c r="AL4357" s="1">
        <v>43796</v>
      </c>
      <c r="AM4357" t="s">
        <v>162</v>
      </c>
      <c r="AN4357" s="2">
        <v>44302.595810185187</v>
      </c>
      <c r="AP4357" s="2">
        <v>43836.762685185182</v>
      </c>
      <c r="AQ4357" s="1"/>
      <c r="AS4357" t="b">
        <v>0</v>
      </c>
      <c r="AV4357" t="s">
        <v>197</v>
      </c>
      <c r="BB4357" t="s">
        <v>10459</v>
      </c>
      <c r="BD4357" t="b">
        <v>1</v>
      </c>
      <c r="BH4357" t="s">
        <v>99</v>
      </c>
      <c r="BI4357" t="s">
        <v>150</v>
      </c>
      <c r="BJ4357" t="s">
        <v>2983</v>
      </c>
      <c r="BK4357" t="s">
        <v>95</v>
      </c>
      <c r="BQ4357" t="s">
        <v>96</v>
      </c>
      <c r="BR4357" t="b">
        <v>0</v>
      </c>
      <c r="BT4357" t="b">
        <v>0</v>
      </c>
      <c r="BW4357" t="s">
        <v>103</v>
      </c>
      <c r="BX4357" t="b">
        <v>0</v>
      </c>
      <c r="BY4357" s="2">
        <v>44376.857569444444</v>
      </c>
      <c r="CB4357" t="b">
        <v>0</v>
      </c>
      <c r="CC4357" t="b">
        <v>1</v>
      </c>
      <c r="CF4357">
        <v>2328.3000000000002</v>
      </c>
      <c r="CH4357">
        <v>2328.3000000000002</v>
      </c>
      <c r="CI4357">
        <v>100</v>
      </c>
      <c r="CJ4357">
        <v>0</v>
      </c>
      <c r="CK4357">
        <f>YEAR(tbl_Opportunity[[#This Row],[Close Date]])</f>
        <v>2019</v>
      </c>
    </row>
    <row r="4358" spans="1:89">
      <c r="A4358" t="s">
        <v>2942</v>
      </c>
      <c r="B4358" t="b">
        <v>0</v>
      </c>
      <c r="D4358" t="b">
        <v>0</v>
      </c>
      <c r="H4358" s="1">
        <v>43768</v>
      </c>
      <c r="I4358" t="b">
        <v>1</v>
      </c>
      <c r="O4358" t="s">
        <v>99</v>
      </c>
      <c r="P4358" t="b">
        <v>0</v>
      </c>
      <c r="Q4358" s="2">
        <v>43768.84684027778</v>
      </c>
      <c r="R4358" s="1"/>
      <c r="S4358" t="b">
        <v>0</v>
      </c>
      <c r="U4358" s="1"/>
      <c r="V4358" t="b">
        <v>0</v>
      </c>
      <c r="W4358" s="1">
        <v>43556</v>
      </c>
      <c r="X4358">
        <v>4</v>
      </c>
      <c r="Y4358">
        <v>2019</v>
      </c>
      <c r="Z4358" t="s">
        <v>8</v>
      </c>
      <c r="AA4358" t="s">
        <v>8</v>
      </c>
      <c r="AB4358" t="b">
        <v>0</v>
      </c>
      <c r="AC4358" t="b">
        <v>0</v>
      </c>
      <c r="AE4358" t="b">
        <v>1</v>
      </c>
      <c r="AF4358" t="b">
        <v>0</v>
      </c>
      <c r="AG4358" t="b">
        <v>0</v>
      </c>
      <c r="AH4358" t="s">
        <v>4812</v>
      </c>
      <c r="AI4358" t="b">
        <v>0</v>
      </c>
      <c r="AK4358" t="b">
        <v>0</v>
      </c>
      <c r="AL4358" s="1">
        <v>43768</v>
      </c>
      <c r="AM4358" t="s">
        <v>162</v>
      </c>
      <c r="AN4358" s="2">
        <v>44297.838888888888</v>
      </c>
      <c r="AP4358" s="2">
        <v>43836.762685185182</v>
      </c>
      <c r="AQ4358" s="1"/>
      <c r="AS4358" t="b">
        <v>0</v>
      </c>
      <c r="AV4358" t="s">
        <v>213</v>
      </c>
      <c r="BB4358" t="s">
        <v>10460</v>
      </c>
      <c r="BD4358" t="b">
        <v>1</v>
      </c>
      <c r="BH4358" t="s">
        <v>99</v>
      </c>
      <c r="BI4358" t="s">
        <v>150</v>
      </c>
      <c r="BJ4358" t="s">
        <v>95</v>
      </c>
      <c r="BK4358" t="s">
        <v>95</v>
      </c>
      <c r="BQ4358" t="s">
        <v>96</v>
      </c>
      <c r="BR4358" t="b">
        <v>0</v>
      </c>
      <c r="BT4358" t="b">
        <v>0</v>
      </c>
      <c r="BW4358" t="s">
        <v>103</v>
      </c>
      <c r="BX4358" t="b">
        <v>0</v>
      </c>
      <c r="BY4358" s="2">
        <v>44376.857581018521</v>
      </c>
      <c r="CB4358" t="b">
        <v>0</v>
      </c>
      <c r="CC4358" t="b">
        <v>1</v>
      </c>
      <c r="CF4358">
        <v>393.3</v>
      </c>
      <c r="CH4358">
        <v>393.3</v>
      </c>
      <c r="CI4358">
        <v>100</v>
      </c>
      <c r="CJ4358">
        <v>0</v>
      </c>
      <c r="CK4358">
        <f>YEAR(tbl_Opportunity[[#This Row],[Close Date]])</f>
        <v>2019</v>
      </c>
    </row>
    <row r="4359" spans="1:89">
      <c r="A4359" t="s">
        <v>10461</v>
      </c>
      <c r="B4359" t="b">
        <v>0</v>
      </c>
      <c r="D4359" t="b">
        <v>0</v>
      </c>
      <c r="H4359" s="1">
        <v>44148</v>
      </c>
      <c r="I4359" t="b">
        <v>1</v>
      </c>
      <c r="O4359" t="s">
        <v>99</v>
      </c>
      <c r="P4359" t="b">
        <v>0</v>
      </c>
      <c r="Q4359" s="2">
        <v>43763.592592592591</v>
      </c>
      <c r="R4359" s="1"/>
      <c r="S4359" t="b">
        <v>0</v>
      </c>
      <c r="U4359" s="1"/>
      <c r="V4359" t="b">
        <v>0</v>
      </c>
      <c r="W4359" s="1">
        <v>43922</v>
      </c>
      <c r="X4359">
        <v>4</v>
      </c>
      <c r="Y4359">
        <v>2020</v>
      </c>
      <c r="Z4359" t="s">
        <v>8</v>
      </c>
      <c r="AA4359" t="s">
        <v>8</v>
      </c>
      <c r="AB4359" t="b">
        <v>0</v>
      </c>
      <c r="AC4359" t="b">
        <v>0</v>
      </c>
      <c r="AE4359" t="b">
        <v>1</v>
      </c>
      <c r="AF4359" t="b">
        <v>0</v>
      </c>
      <c r="AG4359" t="b">
        <v>0</v>
      </c>
      <c r="AH4359" t="s">
        <v>1016</v>
      </c>
      <c r="AI4359" t="b">
        <v>0</v>
      </c>
      <c r="AK4359" t="b">
        <v>0</v>
      </c>
      <c r="AL4359" s="1">
        <v>43763</v>
      </c>
      <c r="AM4359" t="s">
        <v>114</v>
      </c>
      <c r="AN4359" s="2">
        <v>44375.541365740741</v>
      </c>
      <c r="AP4359" s="2">
        <v>44148.562662037039</v>
      </c>
      <c r="AQ4359" s="1"/>
      <c r="AS4359" t="b">
        <v>0</v>
      </c>
      <c r="AV4359" t="s">
        <v>213</v>
      </c>
      <c r="BB4359" t="s">
        <v>10462</v>
      </c>
      <c r="BD4359" t="b">
        <v>1</v>
      </c>
      <c r="BH4359" t="s">
        <v>114</v>
      </c>
      <c r="BI4359" t="s">
        <v>155</v>
      </c>
      <c r="BJ4359" t="s">
        <v>95</v>
      </c>
      <c r="BK4359" t="s">
        <v>95</v>
      </c>
      <c r="BL4359" t="s">
        <v>3784</v>
      </c>
      <c r="BQ4359" t="s">
        <v>96</v>
      </c>
      <c r="BR4359" t="b">
        <v>0</v>
      </c>
      <c r="BT4359" t="b">
        <v>0</v>
      </c>
      <c r="BW4359" t="s">
        <v>103</v>
      </c>
      <c r="BX4359" t="b">
        <v>0</v>
      </c>
      <c r="BY4359" s="2">
        <v>44376.857569444444</v>
      </c>
      <c r="CB4359" t="b">
        <v>0</v>
      </c>
      <c r="CC4359" t="b">
        <v>1</v>
      </c>
      <c r="CF4359">
        <v>69353.25</v>
      </c>
      <c r="CH4359">
        <v>69353.25</v>
      </c>
      <c r="CI4359">
        <v>100</v>
      </c>
      <c r="CJ4359">
        <v>0</v>
      </c>
      <c r="CK4359">
        <f>YEAR(tbl_Opportunity[[#This Row],[Close Date]])</f>
        <v>2020</v>
      </c>
    </row>
    <row r="4360" spans="1:89">
      <c r="A4360" t="s">
        <v>182</v>
      </c>
      <c r="B4360" t="b">
        <v>0</v>
      </c>
      <c r="D4360" t="b">
        <v>0</v>
      </c>
      <c r="H4360" s="1">
        <v>43039</v>
      </c>
      <c r="I4360" t="b">
        <v>1</v>
      </c>
      <c r="L4360" t="s">
        <v>1510</v>
      </c>
      <c r="O4360" t="s">
        <v>142</v>
      </c>
      <c r="P4360" t="b">
        <v>0</v>
      </c>
      <c r="Q4360" s="2">
        <v>43000.737025462964</v>
      </c>
      <c r="R4360" s="1"/>
      <c r="S4360" t="b">
        <v>0</v>
      </c>
      <c r="U4360" s="1"/>
      <c r="V4360" t="b">
        <v>0</v>
      </c>
      <c r="W4360" s="1">
        <v>42826</v>
      </c>
      <c r="X4360">
        <v>4</v>
      </c>
      <c r="Y4360">
        <v>2017</v>
      </c>
      <c r="Z4360" t="s">
        <v>8</v>
      </c>
      <c r="AA4360" t="s">
        <v>8</v>
      </c>
      <c r="AB4360" t="b">
        <v>0</v>
      </c>
      <c r="AC4360" t="b">
        <v>0</v>
      </c>
      <c r="AE4360" t="b">
        <v>1</v>
      </c>
      <c r="AF4360" t="b">
        <v>0</v>
      </c>
      <c r="AG4360" t="b">
        <v>0</v>
      </c>
      <c r="AH4360" t="s">
        <v>4808</v>
      </c>
      <c r="AI4360" t="b">
        <v>0</v>
      </c>
      <c r="AK4360" t="b">
        <v>0</v>
      </c>
      <c r="AL4360" s="1">
        <v>43159</v>
      </c>
      <c r="AM4360" t="s">
        <v>162</v>
      </c>
      <c r="AN4360" s="2">
        <v>44297.838888888888</v>
      </c>
      <c r="AP4360" s="2">
        <v>43836.76290509259</v>
      </c>
      <c r="AQ4360" s="1"/>
      <c r="AS4360" t="b">
        <v>0</v>
      </c>
      <c r="AV4360" t="s">
        <v>213</v>
      </c>
      <c r="BB4360" t="s">
        <v>10463</v>
      </c>
      <c r="BD4360" t="b">
        <v>1</v>
      </c>
      <c r="BH4360" t="s">
        <v>142</v>
      </c>
      <c r="BI4360" t="s">
        <v>150</v>
      </c>
      <c r="BJ4360" t="s">
        <v>95</v>
      </c>
      <c r="BK4360" t="s">
        <v>95</v>
      </c>
      <c r="BQ4360" t="s">
        <v>96</v>
      </c>
      <c r="BR4360" t="b">
        <v>0</v>
      </c>
      <c r="BT4360" t="b">
        <v>0</v>
      </c>
      <c r="BW4360" t="s">
        <v>103</v>
      </c>
      <c r="BX4360" t="b">
        <v>0</v>
      </c>
      <c r="BY4360" s="2">
        <v>44376.857569444444</v>
      </c>
      <c r="CB4360" t="b">
        <v>0</v>
      </c>
      <c r="CC4360" t="b">
        <v>1</v>
      </c>
      <c r="CF4360">
        <v>516</v>
      </c>
      <c r="CH4360">
        <v>516</v>
      </c>
      <c r="CI4360">
        <v>100</v>
      </c>
      <c r="CJ4360">
        <v>0</v>
      </c>
      <c r="CK4360">
        <f>YEAR(tbl_Opportunity[[#This Row],[Close Date]])</f>
        <v>2017</v>
      </c>
    </row>
    <row r="4361" spans="1:89">
      <c r="A4361" t="s">
        <v>9968</v>
      </c>
      <c r="B4361" t="b">
        <v>0</v>
      </c>
      <c r="D4361" t="b">
        <v>0</v>
      </c>
      <c r="E4361" t="s">
        <v>1041</v>
      </c>
      <c r="H4361" s="1">
        <v>43082</v>
      </c>
      <c r="I4361" t="b">
        <v>1</v>
      </c>
      <c r="L4361" t="s">
        <v>10464</v>
      </c>
      <c r="O4361" t="s">
        <v>142</v>
      </c>
      <c r="P4361" t="b">
        <v>0</v>
      </c>
      <c r="Q4361" s="2">
        <v>43024.959664351853</v>
      </c>
      <c r="R4361" s="1"/>
      <c r="S4361" t="b">
        <v>0</v>
      </c>
      <c r="U4361" s="1"/>
      <c r="V4361" t="b">
        <v>0</v>
      </c>
      <c r="W4361" s="1">
        <v>42826</v>
      </c>
      <c r="X4361">
        <v>4</v>
      </c>
      <c r="Y4361">
        <v>2017</v>
      </c>
      <c r="Z4361" t="s">
        <v>8</v>
      </c>
      <c r="AA4361" t="s">
        <v>8</v>
      </c>
      <c r="AB4361" t="b">
        <v>0</v>
      </c>
      <c r="AC4361" t="b">
        <v>0</v>
      </c>
      <c r="AE4361" t="b">
        <v>1</v>
      </c>
      <c r="AF4361" t="b">
        <v>0</v>
      </c>
      <c r="AG4361" t="b">
        <v>0</v>
      </c>
      <c r="AH4361" t="s">
        <v>4808</v>
      </c>
      <c r="AI4361" t="b">
        <v>0</v>
      </c>
      <c r="AK4361" t="b">
        <v>0</v>
      </c>
      <c r="AL4361" s="1"/>
      <c r="AM4361" t="s">
        <v>99</v>
      </c>
      <c r="AN4361" s="2">
        <v>44175.885671296295</v>
      </c>
      <c r="AP4361" s="2">
        <v>43836.762685185182</v>
      </c>
      <c r="AQ4361" s="1"/>
      <c r="AS4361" t="b">
        <v>0</v>
      </c>
      <c r="AV4361" t="s">
        <v>176</v>
      </c>
      <c r="BB4361" t="s">
        <v>10465</v>
      </c>
      <c r="BD4361" t="b">
        <v>1</v>
      </c>
      <c r="BH4361" t="s">
        <v>142</v>
      </c>
      <c r="BI4361" t="s">
        <v>150</v>
      </c>
      <c r="BJ4361" t="s">
        <v>95</v>
      </c>
      <c r="BK4361" t="s">
        <v>95</v>
      </c>
      <c r="BQ4361" t="s">
        <v>96</v>
      </c>
      <c r="BR4361" t="b">
        <v>0</v>
      </c>
      <c r="BT4361" t="b">
        <v>0</v>
      </c>
      <c r="BW4361" t="s">
        <v>103</v>
      </c>
      <c r="BX4361" t="b">
        <v>0</v>
      </c>
      <c r="BY4361" s="2">
        <v>44376.857569444444</v>
      </c>
      <c r="CB4361" t="b">
        <v>0</v>
      </c>
      <c r="CC4361" t="b">
        <v>1</v>
      </c>
      <c r="CF4361">
        <v>64350</v>
      </c>
      <c r="CH4361">
        <v>64350</v>
      </c>
      <c r="CI4361">
        <v>100</v>
      </c>
      <c r="CJ4361">
        <v>0</v>
      </c>
      <c r="CK4361">
        <f>YEAR(tbl_Opportunity[[#This Row],[Close Date]])</f>
        <v>2017</v>
      </c>
    </row>
    <row r="4362" spans="1:89">
      <c r="A4362" t="s">
        <v>182</v>
      </c>
      <c r="B4362" t="b">
        <v>0</v>
      </c>
      <c r="D4362" t="b">
        <v>0</v>
      </c>
      <c r="H4362" s="1">
        <v>43097</v>
      </c>
      <c r="I4362" t="b">
        <v>1</v>
      </c>
      <c r="L4362" t="s">
        <v>1510</v>
      </c>
      <c r="O4362" t="s">
        <v>142</v>
      </c>
      <c r="P4362" t="b">
        <v>0</v>
      </c>
      <c r="Q4362" s="2">
        <v>43033.7575462963</v>
      </c>
      <c r="R4362" s="1"/>
      <c r="S4362" t="b">
        <v>0</v>
      </c>
      <c r="U4362" s="1"/>
      <c r="V4362" t="b">
        <v>0</v>
      </c>
      <c r="W4362" s="1">
        <v>42826</v>
      </c>
      <c r="X4362">
        <v>4</v>
      </c>
      <c r="Y4362">
        <v>2017</v>
      </c>
      <c r="Z4362" t="s">
        <v>8</v>
      </c>
      <c r="AA4362" t="s">
        <v>8</v>
      </c>
      <c r="AB4362" t="b">
        <v>0</v>
      </c>
      <c r="AC4362" t="b">
        <v>0</v>
      </c>
      <c r="AE4362" t="b">
        <v>1</v>
      </c>
      <c r="AF4362" t="b">
        <v>0</v>
      </c>
      <c r="AG4362" t="b">
        <v>0</v>
      </c>
      <c r="AH4362" t="s">
        <v>4808</v>
      </c>
      <c r="AI4362" t="b">
        <v>0</v>
      </c>
      <c r="AK4362" t="b">
        <v>0</v>
      </c>
      <c r="AL4362" s="1">
        <v>43159</v>
      </c>
      <c r="AM4362" t="s">
        <v>162</v>
      </c>
      <c r="AN4362" s="2">
        <v>44297.837673611109</v>
      </c>
      <c r="AP4362" s="2">
        <v>43836.762627314813</v>
      </c>
      <c r="AQ4362" s="1"/>
      <c r="AS4362" t="b">
        <v>0</v>
      </c>
      <c r="AV4362" t="s">
        <v>213</v>
      </c>
      <c r="BB4362" t="s">
        <v>10466</v>
      </c>
      <c r="BD4362" t="b">
        <v>1</v>
      </c>
      <c r="BH4362" t="s">
        <v>142</v>
      </c>
      <c r="BI4362" t="s">
        <v>150</v>
      </c>
      <c r="BJ4362" t="s">
        <v>95</v>
      </c>
      <c r="BK4362" t="s">
        <v>95</v>
      </c>
      <c r="BQ4362" t="s">
        <v>96</v>
      </c>
      <c r="BR4362" t="b">
        <v>0</v>
      </c>
      <c r="BT4362" t="b">
        <v>0</v>
      </c>
      <c r="BW4362" t="s">
        <v>103</v>
      </c>
      <c r="BX4362" t="b">
        <v>0</v>
      </c>
      <c r="BY4362" s="2">
        <v>44376.857569444444</v>
      </c>
      <c r="CB4362" t="b">
        <v>0</v>
      </c>
      <c r="CC4362" t="b">
        <v>1</v>
      </c>
      <c r="CF4362">
        <v>71500</v>
      </c>
      <c r="CH4362">
        <v>71500</v>
      </c>
      <c r="CI4362">
        <v>100</v>
      </c>
      <c r="CJ4362">
        <v>0</v>
      </c>
      <c r="CK4362">
        <f>YEAR(tbl_Opportunity[[#This Row],[Close Date]])</f>
        <v>2017</v>
      </c>
    </row>
    <row r="4363" spans="1:89">
      <c r="A4363" t="s">
        <v>3925</v>
      </c>
      <c r="B4363" t="b">
        <v>0</v>
      </c>
      <c r="D4363" t="b">
        <v>0</v>
      </c>
      <c r="H4363" s="1">
        <v>43458</v>
      </c>
      <c r="I4363" t="b">
        <v>1</v>
      </c>
      <c r="L4363" t="s">
        <v>3926</v>
      </c>
      <c r="O4363" t="s">
        <v>131</v>
      </c>
      <c r="P4363" t="b">
        <v>0</v>
      </c>
      <c r="Q4363" s="2">
        <v>42933.858576388891</v>
      </c>
      <c r="R4363" s="1"/>
      <c r="S4363" t="b">
        <v>0</v>
      </c>
      <c r="U4363" s="1"/>
      <c r="V4363" t="b">
        <v>0</v>
      </c>
      <c r="W4363" s="1">
        <v>43191</v>
      </c>
      <c r="X4363">
        <v>4</v>
      </c>
      <c r="Y4363">
        <v>2018</v>
      </c>
      <c r="Z4363" t="s">
        <v>8</v>
      </c>
      <c r="AA4363" t="s">
        <v>8</v>
      </c>
      <c r="AB4363" t="b">
        <v>0</v>
      </c>
      <c r="AC4363" t="b">
        <v>0</v>
      </c>
      <c r="AE4363" t="b">
        <v>1</v>
      </c>
      <c r="AF4363" t="b">
        <v>0</v>
      </c>
      <c r="AG4363" t="b">
        <v>0</v>
      </c>
      <c r="AH4363" t="s">
        <v>4808</v>
      </c>
      <c r="AI4363" t="b">
        <v>0</v>
      </c>
      <c r="AK4363" t="b">
        <v>0</v>
      </c>
      <c r="AL4363" s="1">
        <v>43375</v>
      </c>
      <c r="AM4363" t="s">
        <v>162</v>
      </c>
      <c r="AN4363" s="2">
        <v>44297.8278587963</v>
      </c>
      <c r="AP4363" s="2">
        <v>43836.762627314813</v>
      </c>
      <c r="AQ4363" s="1"/>
      <c r="AS4363" t="b">
        <v>0</v>
      </c>
      <c r="AU4363" t="s">
        <v>384</v>
      </c>
      <c r="AV4363" t="s">
        <v>153</v>
      </c>
      <c r="BB4363" t="s">
        <v>10467</v>
      </c>
      <c r="BD4363" t="b">
        <v>1</v>
      </c>
      <c r="BH4363" t="s">
        <v>142</v>
      </c>
      <c r="BI4363" t="s">
        <v>150</v>
      </c>
      <c r="BJ4363" t="s">
        <v>95</v>
      </c>
      <c r="BK4363" t="s">
        <v>95</v>
      </c>
      <c r="BQ4363" t="s">
        <v>96</v>
      </c>
      <c r="BR4363" t="b">
        <v>0</v>
      </c>
      <c r="BT4363" t="b">
        <v>0</v>
      </c>
      <c r="BW4363" t="s">
        <v>103</v>
      </c>
      <c r="BX4363" t="b">
        <v>0</v>
      </c>
      <c r="BY4363" s="2">
        <v>44376.857569444444</v>
      </c>
      <c r="CB4363" t="b">
        <v>0</v>
      </c>
      <c r="CC4363" t="b">
        <v>1</v>
      </c>
      <c r="CF4363">
        <v>99645</v>
      </c>
      <c r="CH4363">
        <v>99645</v>
      </c>
      <c r="CI4363">
        <v>100</v>
      </c>
      <c r="CJ4363">
        <v>0</v>
      </c>
      <c r="CK4363">
        <f>YEAR(tbl_Opportunity[[#This Row],[Close Date]])</f>
        <v>2018</v>
      </c>
    </row>
    <row r="4364" spans="1:89">
      <c r="A4364" t="s">
        <v>10448</v>
      </c>
      <c r="B4364" t="b">
        <v>0</v>
      </c>
      <c r="D4364" t="b">
        <v>0</v>
      </c>
      <c r="H4364" s="1">
        <v>43388</v>
      </c>
      <c r="I4364" t="b">
        <v>1</v>
      </c>
      <c r="O4364" t="s">
        <v>142</v>
      </c>
      <c r="P4364" t="b">
        <v>0</v>
      </c>
      <c r="Q4364" s="2">
        <v>43202.514444444445</v>
      </c>
      <c r="R4364" s="1"/>
      <c r="S4364" t="b">
        <v>0</v>
      </c>
      <c r="U4364" s="1"/>
      <c r="V4364" t="b">
        <v>0</v>
      </c>
      <c r="W4364" s="1">
        <v>43191</v>
      </c>
      <c r="X4364">
        <v>4</v>
      </c>
      <c r="Y4364">
        <v>2018</v>
      </c>
      <c r="Z4364" t="s">
        <v>8</v>
      </c>
      <c r="AA4364" t="s">
        <v>8</v>
      </c>
      <c r="AB4364" t="b">
        <v>0</v>
      </c>
      <c r="AC4364" t="b">
        <v>0</v>
      </c>
      <c r="AE4364" t="b">
        <v>1</v>
      </c>
      <c r="AF4364" t="b">
        <v>0</v>
      </c>
      <c r="AG4364" t="b">
        <v>0</v>
      </c>
      <c r="AH4364" t="s">
        <v>4808</v>
      </c>
      <c r="AI4364" t="b">
        <v>0</v>
      </c>
      <c r="AK4364" t="b">
        <v>0</v>
      </c>
      <c r="AL4364" s="1">
        <v>43384</v>
      </c>
      <c r="AM4364" t="s">
        <v>162</v>
      </c>
      <c r="AN4364" s="2">
        <v>44297.837673611109</v>
      </c>
      <c r="AP4364" s="2">
        <v>43836.762627314813</v>
      </c>
      <c r="AQ4364" s="1"/>
      <c r="AS4364" t="b">
        <v>0</v>
      </c>
      <c r="AV4364" t="s">
        <v>213</v>
      </c>
      <c r="BB4364" t="s">
        <v>10468</v>
      </c>
      <c r="BD4364" t="b">
        <v>1</v>
      </c>
      <c r="BH4364" t="s">
        <v>142</v>
      </c>
      <c r="BI4364" t="s">
        <v>150</v>
      </c>
      <c r="BJ4364" t="s">
        <v>95</v>
      </c>
      <c r="BK4364" t="s">
        <v>95</v>
      </c>
      <c r="BQ4364" t="s">
        <v>96</v>
      </c>
      <c r="BR4364" t="b">
        <v>0</v>
      </c>
      <c r="BT4364" t="b">
        <v>0</v>
      </c>
      <c r="BW4364" t="s">
        <v>103</v>
      </c>
      <c r="BX4364" t="b">
        <v>0</v>
      </c>
      <c r="BY4364" s="2">
        <v>44376.857569444444</v>
      </c>
      <c r="CB4364" t="b">
        <v>0</v>
      </c>
      <c r="CC4364" t="b">
        <v>1</v>
      </c>
      <c r="CF4364">
        <v>65000</v>
      </c>
      <c r="CH4364">
        <v>65000</v>
      </c>
      <c r="CI4364">
        <v>100</v>
      </c>
      <c r="CJ4364">
        <v>0</v>
      </c>
      <c r="CK4364">
        <f>YEAR(tbl_Opportunity[[#This Row],[Close Date]])</f>
        <v>2018</v>
      </c>
    </row>
    <row r="4365" spans="1:89">
      <c r="A4365" t="s">
        <v>2729</v>
      </c>
      <c r="B4365" t="b">
        <v>0</v>
      </c>
      <c r="D4365" t="b">
        <v>0</v>
      </c>
      <c r="H4365" s="1">
        <v>43383</v>
      </c>
      <c r="I4365" t="b">
        <v>1</v>
      </c>
      <c r="O4365" t="s">
        <v>99</v>
      </c>
      <c r="P4365" t="b">
        <v>0</v>
      </c>
      <c r="Q4365" s="2">
        <v>43391.534363425926</v>
      </c>
      <c r="R4365" s="1"/>
      <c r="S4365" t="b">
        <v>0</v>
      </c>
      <c r="U4365" s="1"/>
      <c r="V4365" t="b">
        <v>0</v>
      </c>
      <c r="W4365" s="1">
        <v>43191</v>
      </c>
      <c r="X4365">
        <v>4</v>
      </c>
      <c r="Y4365">
        <v>2018</v>
      </c>
      <c r="Z4365" t="s">
        <v>8</v>
      </c>
      <c r="AA4365" t="s">
        <v>8</v>
      </c>
      <c r="AB4365" t="b">
        <v>0</v>
      </c>
      <c r="AC4365" t="b">
        <v>0</v>
      </c>
      <c r="AE4365" t="b">
        <v>1</v>
      </c>
      <c r="AF4365" t="b">
        <v>0</v>
      </c>
      <c r="AG4365" t="b">
        <v>0</v>
      </c>
      <c r="AH4365" t="s">
        <v>1016</v>
      </c>
      <c r="AI4365" t="b">
        <v>0</v>
      </c>
      <c r="AK4365" t="b">
        <v>0</v>
      </c>
      <c r="AL4365" s="1"/>
      <c r="AM4365" t="s">
        <v>162</v>
      </c>
      <c r="AN4365" s="2">
        <v>44297.838888888888</v>
      </c>
      <c r="AP4365" s="2">
        <v>43836.762685185182</v>
      </c>
      <c r="AQ4365" s="1"/>
      <c r="AS4365" t="b">
        <v>0</v>
      </c>
      <c r="AV4365" t="s">
        <v>213</v>
      </c>
      <c r="BB4365" t="s">
        <v>10469</v>
      </c>
      <c r="BD4365" t="b">
        <v>1</v>
      </c>
      <c r="BH4365" t="s">
        <v>114</v>
      </c>
      <c r="BI4365" t="s">
        <v>150</v>
      </c>
      <c r="BK4365" t="s">
        <v>102</v>
      </c>
      <c r="BQ4365" t="s">
        <v>96</v>
      </c>
      <c r="BR4365" t="b">
        <v>0</v>
      </c>
      <c r="BT4365" t="b">
        <v>0</v>
      </c>
      <c r="BW4365" t="s">
        <v>103</v>
      </c>
      <c r="BX4365" t="b">
        <v>0</v>
      </c>
      <c r="BY4365" s="2">
        <v>44376.857569444444</v>
      </c>
      <c r="CB4365" t="b">
        <v>0</v>
      </c>
      <c r="CC4365" t="b">
        <v>1</v>
      </c>
      <c r="CF4365">
        <v>53923.5</v>
      </c>
      <c r="CH4365">
        <v>53923.5</v>
      </c>
      <c r="CI4365">
        <v>100</v>
      </c>
      <c r="CJ4365">
        <v>0</v>
      </c>
      <c r="CK4365">
        <f>YEAR(tbl_Opportunity[[#This Row],[Close Date]])</f>
        <v>2018</v>
      </c>
    </row>
    <row r="4366" spans="1:89">
      <c r="A4366" t="s">
        <v>132</v>
      </c>
      <c r="B4366" t="b">
        <v>0</v>
      </c>
      <c r="D4366" t="b">
        <v>0</v>
      </c>
      <c r="H4366" s="1">
        <v>43774</v>
      </c>
      <c r="I4366" t="b">
        <v>1</v>
      </c>
      <c r="O4366" t="s">
        <v>99</v>
      </c>
      <c r="P4366" t="b">
        <v>0</v>
      </c>
      <c r="Q4366" s="2">
        <v>43773.672048611108</v>
      </c>
      <c r="R4366" s="1"/>
      <c r="S4366" t="b">
        <v>0</v>
      </c>
      <c r="U4366" s="1"/>
      <c r="V4366" t="b">
        <v>0</v>
      </c>
      <c r="W4366" s="1">
        <v>43556</v>
      </c>
      <c r="X4366">
        <v>4</v>
      </c>
      <c r="Y4366">
        <v>2019</v>
      </c>
      <c r="Z4366" t="s">
        <v>8</v>
      </c>
      <c r="AA4366" t="s">
        <v>8</v>
      </c>
      <c r="AB4366" t="b">
        <v>0</v>
      </c>
      <c r="AC4366" t="b">
        <v>0</v>
      </c>
      <c r="AE4366" t="b">
        <v>1</v>
      </c>
      <c r="AF4366" t="b">
        <v>0</v>
      </c>
      <c r="AG4366" t="b">
        <v>0</v>
      </c>
      <c r="AH4366" t="s">
        <v>4863</v>
      </c>
      <c r="AI4366" t="b">
        <v>0</v>
      </c>
      <c r="AK4366" t="b">
        <v>0</v>
      </c>
      <c r="AL4366" s="1">
        <v>43773</v>
      </c>
      <c r="AM4366" t="s">
        <v>162</v>
      </c>
      <c r="AN4366" s="2">
        <v>44297.8278587963</v>
      </c>
      <c r="AP4366" s="2">
        <v>43836.762685185182</v>
      </c>
      <c r="AQ4366" s="1"/>
      <c r="AS4366" t="b">
        <v>0</v>
      </c>
      <c r="AV4366" t="s">
        <v>153</v>
      </c>
      <c r="BB4366" t="s">
        <v>10470</v>
      </c>
      <c r="BD4366" t="b">
        <v>1</v>
      </c>
      <c r="BH4366" t="s">
        <v>99</v>
      </c>
      <c r="BI4366" t="s">
        <v>150</v>
      </c>
      <c r="BJ4366" t="s">
        <v>102</v>
      </c>
      <c r="BK4366" t="s">
        <v>102</v>
      </c>
      <c r="BQ4366" t="s">
        <v>96</v>
      </c>
      <c r="BR4366" t="b">
        <v>0</v>
      </c>
      <c r="BT4366" t="b">
        <v>0</v>
      </c>
      <c r="BW4366" t="s">
        <v>103</v>
      </c>
      <c r="BX4366" t="b">
        <v>0</v>
      </c>
      <c r="BY4366" s="2">
        <v>44376.857581018521</v>
      </c>
      <c r="CB4366" t="b">
        <v>0</v>
      </c>
      <c r="CC4366" t="b">
        <v>1</v>
      </c>
      <c r="CF4366">
        <v>2587</v>
      </c>
      <c r="CH4366">
        <v>2587</v>
      </c>
      <c r="CI4366">
        <v>100</v>
      </c>
      <c r="CJ4366">
        <v>0</v>
      </c>
      <c r="CK4366">
        <f>YEAR(tbl_Opportunity[[#This Row],[Close Date]])</f>
        <v>2019</v>
      </c>
    </row>
    <row r="4367" spans="1:89">
      <c r="A4367" t="s">
        <v>132</v>
      </c>
      <c r="B4367" t="b">
        <v>0</v>
      </c>
      <c r="D4367" t="b">
        <v>0</v>
      </c>
      <c r="H4367" s="1">
        <v>43774</v>
      </c>
      <c r="I4367" t="b">
        <v>1</v>
      </c>
      <c r="O4367" t="s">
        <v>99</v>
      </c>
      <c r="P4367" t="b">
        <v>0</v>
      </c>
      <c r="Q4367" s="2">
        <v>43773.688379629632</v>
      </c>
      <c r="R4367" s="1"/>
      <c r="S4367" t="b">
        <v>0</v>
      </c>
      <c r="U4367" s="1"/>
      <c r="V4367" t="b">
        <v>0</v>
      </c>
      <c r="W4367" s="1">
        <v>43556</v>
      </c>
      <c r="X4367">
        <v>4</v>
      </c>
      <c r="Y4367">
        <v>2019</v>
      </c>
      <c r="Z4367" t="s">
        <v>8</v>
      </c>
      <c r="AA4367" t="s">
        <v>8</v>
      </c>
      <c r="AB4367" t="b">
        <v>0</v>
      </c>
      <c r="AC4367" t="b">
        <v>0</v>
      </c>
      <c r="AE4367" t="b">
        <v>1</v>
      </c>
      <c r="AF4367" t="b">
        <v>0</v>
      </c>
      <c r="AG4367" t="b">
        <v>0</v>
      </c>
      <c r="AH4367" t="s">
        <v>4863</v>
      </c>
      <c r="AI4367" t="b">
        <v>0</v>
      </c>
      <c r="AK4367" t="b">
        <v>0</v>
      </c>
      <c r="AL4367" s="1">
        <v>43773</v>
      </c>
      <c r="AM4367" t="s">
        <v>162</v>
      </c>
      <c r="AN4367" s="2">
        <v>44297.8278587963</v>
      </c>
      <c r="AP4367" s="2">
        <v>43836.762685185182</v>
      </c>
      <c r="AQ4367" s="1"/>
      <c r="AS4367" t="b">
        <v>0</v>
      </c>
      <c r="AV4367" t="s">
        <v>153</v>
      </c>
      <c r="BB4367" t="s">
        <v>10471</v>
      </c>
      <c r="BD4367" t="b">
        <v>1</v>
      </c>
      <c r="BH4367" t="s">
        <v>99</v>
      </c>
      <c r="BI4367" t="s">
        <v>150</v>
      </c>
      <c r="BJ4367" t="s">
        <v>102</v>
      </c>
      <c r="BK4367" t="s">
        <v>102</v>
      </c>
      <c r="BQ4367" t="s">
        <v>96</v>
      </c>
      <c r="BR4367" t="b">
        <v>0</v>
      </c>
      <c r="BT4367" t="b">
        <v>0</v>
      </c>
      <c r="BW4367" t="s">
        <v>103</v>
      </c>
      <c r="BX4367" t="b">
        <v>0</v>
      </c>
      <c r="BY4367" s="2">
        <v>44376.857581018521</v>
      </c>
      <c r="CB4367" t="b">
        <v>0</v>
      </c>
      <c r="CC4367" t="b">
        <v>1</v>
      </c>
      <c r="CF4367">
        <v>438.75</v>
      </c>
      <c r="CH4367">
        <v>438.75</v>
      </c>
      <c r="CI4367">
        <v>100</v>
      </c>
      <c r="CJ4367">
        <v>0</v>
      </c>
      <c r="CK4367">
        <f>YEAR(tbl_Opportunity[[#This Row],[Close Date]])</f>
        <v>2019</v>
      </c>
    </row>
    <row r="4368" spans="1:89">
      <c r="A4368" t="s">
        <v>6264</v>
      </c>
      <c r="B4368" t="b">
        <v>0</v>
      </c>
      <c r="D4368" t="b">
        <v>0</v>
      </c>
      <c r="H4368" s="1">
        <v>43041</v>
      </c>
      <c r="I4368" t="b">
        <v>1</v>
      </c>
      <c r="O4368" t="s">
        <v>332</v>
      </c>
      <c r="P4368" t="b">
        <v>0</v>
      </c>
      <c r="Q4368" s="2">
        <v>42956.182847222219</v>
      </c>
      <c r="R4368" s="1"/>
      <c r="S4368" t="b">
        <v>0</v>
      </c>
      <c r="U4368" s="1"/>
      <c r="V4368" t="b">
        <v>0</v>
      </c>
      <c r="W4368" s="1">
        <v>42826</v>
      </c>
      <c r="X4368">
        <v>4</v>
      </c>
      <c r="Y4368">
        <v>2017</v>
      </c>
      <c r="Z4368" t="s">
        <v>8</v>
      </c>
      <c r="AA4368" t="s">
        <v>8</v>
      </c>
      <c r="AB4368" t="b">
        <v>0</v>
      </c>
      <c r="AC4368" t="b">
        <v>0</v>
      </c>
      <c r="AE4368" t="b">
        <v>1</v>
      </c>
      <c r="AF4368" t="b">
        <v>0</v>
      </c>
      <c r="AG4368" t="b">
        <v>0</v>
      </c>
      <c r="AH4368" t="s">
        <v>4812</v>
      </c>
      <c r="AI4368" t="b">
        <v>0</v>
      </c>
      <c r="AK4368" t="b">
        <v>0</v>
      </c>
      <c r="AL4368" s="1"/>
      <c r="AM4368" t="s">
        <v>162</v>
      </c>
      <c r="AN4368" s="2">
        <v>44297.8278587963</v>
      </c>
      <c r="AP4368" s="2">
        <v>43971.599895833337</v>
      </c>
      <c r="AQ4368" s="1"/>
      <c r="AS4368" t="b">
        <v>0</v>
      </c>
      <c r="AU4368" t="s">
        <v>157</v>
      </c>
      <c r="AV4368" t="s">
        <v>153</v>
      </c>
      <c r="BB4368" t="s">
        <v>10472</v>
      </c>
      <c r="BD4368" t="b">
        <v>1</v>
      </c>
      <c r="BH4368" t="s">
        <v>332</v>
      </c>
      <c r="BI4368" t="s">
        <v>150</v>
      </c>
      <c r="BK4368" t="s">
        <v>102</v>
      </c>
      <c r="BQ4368" t="s">
        <v>96</v>
      </c>
      <c r="BR4368" t="b">
        <v>0</v>
      </c>
      <c r="BT4368" t="b">
        <v>0</v>
      </c>
      <c r="BW4368" t="s">
        <v>103</v>
      </c>
      <c r="BX4368" t="b">
        <v>0</v>
      </c>
      <c r="BY4368" s="2">
        <v>44376.857569444444</v>
      </c>
      <c r="CB4368" t="b">
        <v>0</v>
      </c>
      <c r="CC4368" t="b">
        <v>1</v>
      </c>
      <c r="CF4368">
        <v>65796</v>
      </c>
      <c r="CH4368">
        <v>65796</v>
      </c>
      <c r="CI4368">
        <v>100</v>
      </c>
      <c r="CJ4368">
        <v>0</v>
      </c>
      <c r="CK4368">
        <f>YEAR(tbl_Opportunity[[#This Row],[Close Date]])</f>
        <v>2017</v>
      </c>
    </row>
    <row r="4369" spans="1:89">
      <c r="A4369" t="s">
        <v>1011</v>
      </c>
      <c r="B4369" t="b">
        <v>0</v>
      </c>
      <c r="D4369" t="b">
        <v>0</v>
      </c>
      <c r="H4369" s="1">
        <v>43416</v>
      </c>
      <c r="I4369" t="b">
        <v>1</v>
      </c>
      <c r="L4369" t="s">
        <v>10473</v>
      </c>
      <c r="O4369" t="s">
        <v>142</v>
      </c>
      <c r="P4369" t="b">
        <v>0</v>
      </c>
      <c r="Q4369" s="2">
        <v>43265.846574074072</v>
      </c>
      <c r="R4369" s="1"/>
      <c r="S4369" t="b">
        <v>0</v>
      </c>
      <c r="U4369" s="1"/>
      <c r="V4369" t="b">
        <v>0</v>
      </c>
      <c r="W4369" s="1">
        <v>43191</v>
      </c>
      <c r="X4369">
        <v>4</v>
      </c>
      <c r="Y4369">
        <v>2018</v>
      </c>
      <c r="Z4369" t="s">
        <v>8</v>
      </c>
      <c r="AA4369" t="s">
        <v>8</v>
      </c>
      <c r="AB4369" t="b">
        <v>0</v>
      </c>
      <c r="AC4369" t="b">
        <v>0</v>
      </c>
      <c r="AE4369" t="b">
        <v>1</v>
      </c>
      <c r="AF4369" t="b">
        <v>0</v>
      </c>
      <c r="AG4369" t="b">
        <v>0</v>
      </c>
      <c r="AH4369" t="s">
        <v>4808</v>
      </c>
      <c r="AI4369" t="b">
        <v>0</v>
      </c>
      <c r="AK4369" t="b">
        <v>0</v>
      </c>
      <c r="AL4369" s="1">
        <v>43409</v>
      </c>
      <c r="AM4369" t="s">
        <v>99</v>
      </c>
      <c r="AN4369" s="2">
        <v>44175.885671296295</v>
      </c>
      <c r="AP4369" s="2">
        <v>43836.762685185182</v>
      </c>
      <c r="AQ4369" s="1"/>
      <c r="AS4369" t="b">
        <v>0</v>
      </c>
      <c r="AV4369" t="s">
        <v>93</v>
      </c>
      <c r="BB4369" t="s">
        <v>10474</v>
      </c>
      <c r="BD4369" t="b">
        <v>1</v>
      </c>
      <c r="BH4369" t="s">
        <v>142</v>
      </c>
      <c r="BI4369" t="s">
        <v>150</v>
      </c>
      <c r="BJ4369" t="s">
        <v>384</v>
      </c>
      <c r="BK4369" t="s">
        <v>384</v>
      </c>
      <c r="BQ4369" t="s">
        <v>96</v>
      </c>
      <c r="BR4369" t="b">
        <v>0</v>
      </c>
      <c r="BT4369" t="b">
        <v>0</v>
      </c>
      <c r="BW4369" t="s">
        <v>103</v>
      </c>
      <c r="BX4369" t="b">
        <v>0</v>
      </c>
      <c r="BY4369" s="2">
        <v>44376.857569444444</v>
      </c>
      <c r="CB4369" t="b">
        <v>0</v>
      </c>
      <c r="CC4369" t="b">
        <v>1</v>
      </c>
      <c r="CF4369">
        <v>65199</v>
      </c>
      <c r="CH4369">
        <v>65199</v>
      </c>
      <c r="CI4369">
        <v>100</v>
      </c>
      <c r="CJ4369">
        <v>0</v>
      </c>
      <c r="CK4369">
        <f>YEAR(tbl_Opportunity[[#This Row],[Close Date]])</f>
        <v>2018</v>
      </c>
    </row>
    <row r="4370" spans="1:89">
      <c r="A4370" t="s">
        <v>5691</v>
      </c>
      <c r="B4370" t="b">
        <v>0</v>
      </c>
      <c r="D4370" t="b">
        <v>0</v>
      </c>
      <c r="H4370" s="1">
        <v>43418</v>
      </c>
      <c r="I4370" t="b">
        <v>1</v>
      </c>
      <c r="L4370" t="s">
        <v>10001</v>
      </c>
      <c r="O4370" t="s">
        <v>142</v>
      </c>
      <c r="P4370" t="b">
        <v>0</v>
      </c>
      <c r="Q4370" s="2">
        <v>43406.888344907406</v>
      </c>
      <c r="R4370" s="1"/>
      <c r="S4370" t="b">
        <v>0</v>
      </c>
      <c r="U4370" s="1"/>
      <c r="V4370" t="b">
        <v>0</v>
      </c>
      <c r="W4370" s="1">
        <v>43191</v>
      </c>
      <c r="X4370">
        <v>4</v>
      </c>
      <c r="Y4370">
        <v>2018</v>
      </c>
      <c r="Z4370" t="s">
        <v>8</v>
      </c>
      <c r="AA4370" t="s">
        <v>8</v>
      </c>
      <c r="AB4370" t="b">
        <v>0</v>
      </c>
      <c r="AC4370" t="b">
        <v>0</v>
      </c>
      <c r="AE4370" t="b">
        <v>1</v>
      </c>
      <c r="AF4370" t="b">
        <v>0</v>
      </c>
      <c r="AG4370" t="b">
        <v>0</v>
      </c>
      <c r="AH4370" t="s">
        <v>4808</v>
      </c>
      <c r="AI4370" t="b">
        <v>0</v>
      </c>
      <c r="AK4370" t="b">
        <v>0</v>
      </c>
      <c r="AL4370" s="1"/>
      <c r="AM4370" t="s">
        <v>162</v>
      </c>
      <c r="AN4370" s="2">
        <v>44297.8278587963</v>
      </c>
      <c r="AP4370" s="2">
        <v>43836.762685185182</v>
      </c>
      <c r="AQ4370" s="1"/>
      <c r="AS4370" t="b">
        <v>0</v>
      </c>
      <c r="AV4370" t="s">
        <v>153</v>
      </c>
      <c r="BB4370" t="s">
        <v>10475</v>
      </c>
      <c r="BD4370" t="b">
        <v>1</v>
      </c>
      <c r="BH4370" t="s">
        <v>142</v>
      </c>
      <c r="BI4370" t="s">
        <v>150</v>
      </c>
      <c r="BJ4370" t="s">
        <v>384</v>
      </c>
      <c r="BK4370" t="s">
        <v>384</v>
      </c>
      <c r="BQ4370" t="s">
        <v>96</v>
      </c>
      <c r="BR4370" t="b">
        <v>0</v>
      </c>
      <c r="BT4370" t="b">
        <v>0</v>
      </c>
      <c r="BW4370" t="s">
        <v>103</v>
      </c>
      <c r="BX4370" t="b">
        <v>0</v>
      </c>
      <c r="BY4370" s="2">
        <v>44376.857569444444</v>
      </c>
      <c r="CB4370" t="b">
        <v>0</v>
      </c>
      <c r="CC4370" t="b">
        <v>1</v>
      </c>
      <c r="CF4370">
        <v>65199</v>
      </c>
      <c r="CH4370">
        <v>65199</v>
      </c>
      <c r="CI4370">
        <v>100</v>
      </c>
      <c r="CJ4370">
        <v>0</v>
      </c>
      <c r="CK4370">
        <f>YEAR(tbl_Opportunity[[#This Row],[Close Date]])</f>
        <v>2018</v>
      </c>
    </row>
    <row r="4371" spans="1:89">
      <c r="A4371" t="s">
        <v>7474</v>
      </c>
      <c r="B4371" t="b">
        <v>0</v>
      </c>
      <c r="D4371" t="b">
        <v>0</v>
      </c>
      <c r="E4371" t="s">
        <v>3054</v>
      </c>
      <c r="H4371" s="1">
        <v>43749</v>
      </c>
      <c r="I4371" t="b">
        <v>1</v>
      </c>
      <c r="L4371" t="s">
        <v>7475</v>
      </c>
      <c r="O4371" t="s">
        <v>142</v>
      </c>
      <c r="P4371" t="b">
        <v>0</v>
      </c>
      <c r="Q4371" s="2">
        <v>43720.626180555555</v>
      </c>
      <c r="R4371" s="1"/>
      <c r="S4371" t="b">
        <v>0</v>
      </c>
      <c r="U4371" s="1"/>
      <c r="V4371" t="b">
        <v>0</v>
      </c>
      <c r="W4371" s="1">
        <v>43556</v>
      </c>
      <c r="X4371">
        <v>4</v>
      </c>
      <c r="Y4371">
        <v>2019</v>
      </c>
      <c r="Z4371" t="s">
        <v>8</v>
      </c>
      <c r="AA4371" t="s">
        <v>8</v>
      </c>
      <c r="AB4371" t="b">
        <v>0</v>
      </c>
      <c r="AC4371" t="b">
        <v>0</v>
      </c>
      <c r="AE4371" t="b">
        <v>1</v>
      </c>
      <c r="AF4371" t="b">
        <v>0</v>
      </c>
      <c r="AG4371" t="b">
        <v>0</v>
      </c>
      <c r="AH4371" t="s">
        <v>4808</v>
      </c>
      <c r="AI4371" t="b">
        <v>0</v>
      </c>
      <c r="AK4371" t="b">
        <v>0</v>
      </c>
      <c r="AL4371" s="1">
        <v>43745</v>
      </c>
      <c r="AM4371" t="s">
        <v>162</v>
      </c>
      <c r="AN4371" s="2">
        <v>44297.828460648147</v>
      </c>
      <c r="AP4371" s="2">
        <v>43836.762685185182</v>
      </c>
      <c r="AQ4371" s="1"/>
      <c r="AS4371" t="b">
        <v>0</v>
      </c>
      <c r="AV4371" t="s">
        <v>153</v>
      </c>
      <c r="BB4371" t="s">
        <v>10476</v>
      </c>
      <c r="BD4371" t="b">
        <v>1</v>
      </c>
      <c r="BH4371" t="s">
        <v>142</v>
      </c>
      <c r="BI4371" t="s">
        <v>150</v>
      </c>
      <c r="BJ4371" t="s">
        <v>384</v>
      </c>
      <c r="BK4371" t="s">
        <v>384</v>
      </c>
      <c r="BQ4371" t="s">
        <v>96</v>
      </c>
      <c r="BR4371" t="b">
        <v>0</v>
      </c>
      <c r="BT4371" t="b">
        <v>0</v>
      </c>
      <c r="BW4371" t="s">
        <v>103</v>
      </c>
      <c r="BX4371" t="b">
        <v>0</v>
      </c>
      <c r="BY4371" s="2">
        <v>44376.857569444444</v>
      </c>
      <c r="CB4371" t="b">
        <v>0</v>
      </c>
      <c r="CC4371" t="b">
        <v>1</v>
      </c>
      <c r="CF4371">
        <v>73320</v>
      </c>
      <c r="CH4371">
        <v>73320</v>
      </c>
      <c r="CI4371">
        <v>100</v>
      </c>
      <c r="CJ4371">
        <v>0</v>
      </c>
      <c r="CK4371">
        <f>YEAR(tbl_Opportunity[[#This Row],[Close Date]])</f>
        <v>2019</v>
      </c>
    </row>
    <row r="4372" spans="1:89">
      <c r="A4372" t="s">
        <v>4085</v>
      </c>
      <c r="B4372" t="b">
        <v>0</v>
      </c>
      <c r="D4372" t="b">
        <v>0</v>
      </c>
      <c r="H4372" s="1">
        <v>43818</v>
      </c>
      <c r="I4372" t="b">
        <v>1</v>
      </c>
      <c r="L4372" t="s">
        <v>10477</v>
      </c>
      <c r="O4372" t="s">
        <v>99</v>
      </c>
      <c r="P4372" t="b">
        <v>0</v>
      </c>
      <c r="Q4372" s="2">
        <v>43753.730486111112</v>
      </c>
      <c r="R4372" s="1"/>
      <c r="S4372" t="b">
        <v>0</v>
      </c>
      <c r="U4372" s="1"/>
      <c r="V4372" t="b">
        <v>0</v>
      </c>
      <c r="W4372" s="1">
        <v>43556</v>
      </c>
      <c r="X4372">
        <v>4</v>
      </c>
      <c r="Y4372">
        <v>2019</v>
      </c>
      <c r="Z4372" t="s">
        <v>8</v>
      </c>
      <c r="AA4372" t="s">
        <v>8</v>
      </c>
      <c r="AB4372" t="b">
        <v>0</v>
      </c>
      <c r="AC4372" t="b">
        <v>0</v>
      </c>
      <c r="AE4372" t="b">
        <v>1</v>
      </c>
      <c r="AF4372" t="b">
        <v>0</v>
      </c>
      <c r="AG4372" t="b">
        <v>0</v>
      </c>
      <c r="AH4372" t="s">
        <v>4808</v>
      </c>
      <c r="AI4372" t="b">
        <v>0</v>
      </c>
      <c r="AK4372" t="b">
        <v>0</v>
      </c>
      <c r="AL4372" s="1">
        <v>43818</v>
      </c>
      <c r="AM4372" t="s">
        <v>162</v>
      </c>
      <c r="AN4372" s="2">
        <v>44297.8278587963</v>
      </c>
      <c r="AP4372" s="2">
        <v>43836.762685185182</v>
      </c>
      <c r="AQ4372" s="1"/>
      <c r="AS4372" t="b">
        <v>0</v>
      </c>
      <c r="AV4372" t="s">
        <v>153</v>
      </c>
      <c r="BB4372" t="s">
        <v>10478</v>
      </c>
      <c r="BD4372" t="b">
        <v>1</v>
      </c>
      <c r="BH4372" t="s">
        <v>99</v>
      </c>
      <c r="BI4372" t="s">
        <v>150</v>
      </c>
      <c r="BK4372" t="s">
        <v>384</v>
      </c>
      <c r="BQ4372" t="s">
        <v>96</v>
      </c>
      <c r="BR4372" t="b">
        <v>0</v>
      </c>
      <c r="BT4372" t="b">
        <v>0</v>
      </c>
      <c r="BW4372" t="s">
        <v>103</v>
      </c>
      <c r="BX4372" t="b">
        <v>0</v>
      </c>
      <c r="BY4372" s="2">
        <v>44376.857569444444</v>
      </c>
      <c r="CB4372" t="b">
        <v>0</v>
      </c>
      <c r="CC4372" t="b">
        <v>1</v>
      </c>
      <c r="CF4372">
        <v>6500</v>
      </c>
      <c r="CH4372">
        <v>6500</v>
      </c>
      <c r="CI4372">
        <v>100</v>
      </c>
      <c r="CJ4372">
        <v>0</v>
      </c>
      <c r="CK4372">
        <f>YEAR(tbl_Opportunity[[#This Row],[Close Date]])</f>
        <v>2019</v>
      </c>
    </row>
    <row r="4373" spans="1:89">
      <c r="A4373" t="s">
        <v>9725</v>
      </c>
      <c r="B4373" t="b">
        <v>0</v>
      </c>
      <c r="D4373" t="b">
        <v>0</v>
      </c>
      <c r="H4373" s="1">
        <v>43777</v>
      </c>
      <c r="I4373" t="b">
        <v>1</v>
      </c>
      <c r="O4373" t="s">
        <v>99</v>
      </c>
      <c r="P4373" t="b">
        <v>0</v>
      </c>
      <c r="Q4373" s="2">
        <v>43777.81962962963</v>
      </c>
      <c r="R4373" s="1"/>
      <c r="S4373" t="b">
        <v>0</v>
      </c>
      <c r="U4373" s="1"/>
      <c r="V4373" t="b">
        <v>0</v>
      </c>
      <c r="W4373" s="1">
        <v>43556</v>
      </c>
      <c r="X4373">
        <v>4</v>
      </c>
      <c r="Y4373">
        <v>2019</v>
      </c>
      <c r="Z4373" t="s">
        <v>8</v>
      </c>
      <c r="AA4373" t="s">
        <v>8</v>
      </c>
      <c r="AB4373" t="b">
        <v>0</v>
      </c>
      <c r="AC4373" t="b">
        <v>0</v>
      </c>
      <c r="AE4373" t="b">
        <v>1</v>
      </c>
      <c r="AF4373" t="b">
        <v>0</v>
      </c>
      <c r="AG4373" t="b">
        <v>0</v>
      </c>
      <c r="AH4373" t="s">
        <v>4812</v>
      </c>
      <c r="AI4373" t="b">
        <v>0</v>
      </c>
      <c r="AK4373" t="b">
        <v>0</v>
      </c>
      <c r="AL4373" s="1">
        <v>43777</v>
      </c>
      <c r="AM4373" t="s">
        <v>162</v>
      </c>
      <c r="AN4373" s="2">
        <v>44297.8278587963</v>
      </c>
      <c r="AP4373" s="2">
        <v>43836.762685185182</v>
      </c>
      <c r="AQ4373" s="1"/>
      <c r="AS4373" t="b">
        <v>0</v>
      </c>
      <c r="AV4373" t="s">
        <v>153</v>
      </c>
      <c r="BB4373" t="s">
        <v>10479</v>
      </c>
      <c r="BD4373" t="b">
        <v>1</v>
      </c>
      <c r="BH4373" t="s">
        <v>99</v>
      </c>
      <c r="BI4373" t="s">
        <v>150</v>
      </c>
      <c r="BJ4373" t="s">
        <v>384</v>
      </c>
      <c r="BK4373" t="s">
        <v>384</v>
      </c>
      <c r="BQ4373" t="s">
        <v>96</v>
      </c>
      <c r="BR4373" t="b">
        <v>0</v>
      </c>
      <c r="BT4373" t="b">
        <v>0</v>
      </c>
      <c r="BW4373" t="s">
        <v>103</v>
      </c>
      <c r="BX4373" t="b">
        <v>0</v>
      </c>
      <c r="BY4373" s="2">
        <v>44376.857581018521</v>
      </c>
      <c r="CB4373" t="b">
        <v>0</v>
      </c>
      <c r="CC4373" t="b">
        <v>1</v>
      </c>
      <c r="CF4373">
        <v>358.2</v>
      </c>
      <c r="CH4373">
        <v>358.2</v>
      </c>
      <c r="CI4373">
        <v>100</v>
      </c>
      <c r="CJ4373">
        <v>0</v>
      </c>
      <c r="CK4373">
        <f>YEAR(tbl_Opportunity[[#This Row],[Close Date]])</f>
        <v>2019</v>
      </c>
    </row>
    <row r="4374" spans="1:89">
      <c r="A4374" t="s">
        <v>3388</v>
      </c>
      <c r="B4374" t="b">
        <v>0</v>
      </c>
      <c r="D4374" t="b">
        <v>0</v>
      </c>
      <c r="H4374" s="1">
        <v>43452</v>
      </c>
      <c r="I4374" t="b">
        <v>1</v>
      </c>
      <c r="O4374" t="s">
        <v>99</v>
      </c>
      <c r="P4374" t="b">
        <v>0</v>
      </c>
      <c r="Q4374" s="2">
        <v>43531.752476851849</v>
      </c>
      <c r="R4374" s="1"/>
      <c r="S4374" t="b">
        <v>0</v>
      </c>
      <c r="U4374" s="1"/>
      <c r="V4374" t="b">
        <v>0</v>
      </c>
      <c r="W4374" s="1">
        <v>43191</v>
      </c>
      <c r="X4374">
        <v>4</v>
      </c>
      <c r="Y4374">
        <v>2018</v>
      </c>
      <c r="Z4374" t="s">
        <v>8</v>
      </c>
      <c r="AA4374" t="s">
        <v>8</v>
      </c>
      <c r="AB4374" t="b">
        <v>0</v>
      </c>
      <c r="AC4374" t="b">
        <v>0</v>
      </c>
      <c r="AE4374" t="b">
        <v>1</v>
      </c>
      <c r="AF4374" t="b">
        <v>0</v>
      </c>
      <c r="AG4374" t="b">
        <v>0</v>
      </c>
      <c r="AH4374" t="s">
        <v>4863</v>
      </c>
      <c r="AI4374" t="b">
        <v>0</v>
      </c>
      <c r="AK4374" t="b">
        <v>0</v>
      </c>
      <c r="AL4374" s="1">
        <v>43531</v>
      </c>
      <c r="AM4374" t="s">
        <v>162</v>
      </c>
      <c r="AN4374" s="2">
        <v>44297.838888888888</v>
      </c>
      <c r="AP4374" s="2">
        <v>43836.762685185182</v>
      </c>
      <c r="AQ4374" s="1"/>
      <c r="AS4374" t="b">
        <v>0</v>
      </c>
      <c r="AV4374" t="s">
        <v>213</v>
      </c>
      <c r="BB4374" t="s">
        <v>10480</v>
      </c>
      <c r="BD4374" t="b">
        <v>1</v>
      </c>
      <c r="BH4374" t="s">
        <v>332</v>
      </c>
      <c r="BI4374" t="s">
        <v>150</v>
      </c>
      <c r="BJ4374" t="s">
        <v>336</v>
      </c>
      <c r="BK4374" t="s">
        <v>102</v>
      </c>
      <c r="BQ4374" t="s">
        <v>96</v>
      </c>
      <c r="BR4374" t="b">
        <v>0</v>
      </c>
      <c r="BS4374" t="s">
        <v>157</v>
      </c>
      <c r="BT4374" t="b">
        <v>0</v>
      </c>
      <c r="BW4374" t="s">
        <v>103</v>
      </c>
      <c r="BX4374" t="b">
        <v>0</v>
      </c>
      <c r="BY4374" s="2">
        <v>44376.857569444444</v>
      </c>
      <c r="CB4374" t="b">
        <v>0</v>
      </c>
      <c r="CC4374" t="b">
        <v>1</v>
      </c>
      <c r="CF4374">
        <v>327821.52</v>
      </c>
      <c r="CH4374">
        <v>327821.52</v>
      </c>
      <c r="CI4374">
        <v>100</v>
      </c>
      <c r="CJ4374">
        <v>0</v>
      </c>
      <c r="CK4374">
        <f>YEAR(tbl_Opportunity[[#This Row],[Close Date]])</f>
        <v>2018</v>
      </c>
    </row>
    <row r="4375" spans="1:89">
      <c r="A4375" t="s">
        <v>3408</v>
      </c>
      <c r="B4375" t="b">
        <v>0</v>
      </c>
      <c r="D4375" t="b">
        <v>0</v>
      </c>
      <c r="H4375" s="1">
        <v>43453</v>
      </c>
      <c r="I4375" t="b">
        <v>1</v>
      </c>
      <c r="O4375" t="s">
        <v>99</v>
      </c>
      <c r="P4375" t="b">
        <v>0</v>
      </c>
      <c r="Q4375" s="2">
        <v>43467.700601851851</v>
      </c>
      <c r="R4375" s="1"/>
      <c r="S4375" t="b">
        <v>0</v>
      </c>
      <c r="U4375" s="1"/>
      <c r="V4375" t="b">
        <v>0</v>
      </c>
      <c r="W4375" s="1">
        <v>43191</v>
      </c>
      <c r="X4375">
        <v>4</v>
      </c>
      <c r="Y4375">
        <v>2018</v>
      </c>
      <c r="Z4375" t="s">
        <v>8</v>
      </c>
      <c r="AA4375" t="s">
        <v>8</v>
      </c>
      <c r="AB4375" t="b">
        <v>0</v>
      </c>
      <c r="AC4375" t="b">
        <v>0</v>
      </c>
      <c r="AE4375" t="b">
        <v>1</v>
      </c>
      <c r="AF4375" t="b">
        <v>0</v>
      </c>
      <c r="AG4375" t="b">
        <v>0</v>
      </c>
      <c r="AH4375" t="s">
        <v>1016</v>
      </c>
      <c r="AI4375" t="b">
        <v>0</v>
      </c>
      <c r="AK4375" t="b">
        <v>0</v>
      </c>
      <c r="AL4375" s="1">
        <v>43465</v>
      </c>
      <c r="AM4375" t="s">
        <v>162</v>
      </c>
      <c r="AN4375" s="2">
        <v>44297.838888888888</v>
      </c>
      <c r="AP4375" s="2">
        <v>43836.762685185182</v>
      </c>
      <c r="AQ4375" s="1"/>
      <c r="AS4375" t="b">
        <v>0</v>
      </c>
      <c r="AV4375" t="s">
        <v>213</v>
      </c>
      <c r="BB4375" t="s">
        <v>10481</v>
      </c>
      <c r="BD4375" t="b">
        <v>1</v>
      </c>
      <c r="BH4375" t="s">
        <v>114</v>
      </c>
      <c r="BI4375" t="s">
        <v>155</v>
      </c>
      <c r="BJ4375" t="s">
        <v>102</v>
      </c>
      <c r="BK4375" t="s">
        <v>102</v>
      </c>
      <c r="BQ4375" t="s">
        <v>96</v>
      </c>
      <c r="BR4375" t="b">
        <v>0</v>
      </c>
      <c r="BS4375" t="s">
        <v>157</v>
      </c>
      <c r="BT4375" t="b">
        <v>0</v>
      </c>
      <c r="BW4375" t="s">
        <v>103</v>
      </c>
      <c r="BX4375" t="b">
        <v>0</v>
      </c>
      <c r="BY4375" s="2">
        <v>44376.857569444444</v>
      </c>
      <c r="CB4375" t="b">
        <v>0</v>
      </c>
      <c r="CC4375" t="b">
        <v>1</v>
      </c>
      <c r="CF4375">
        <v>52197</v>
      </c>
      <c r="CH4375">
        <v>52197</v>
      </c>
      <c r="CI4375">
        <v>100</v>
      </c>
      <c r="CJ4375">
        <v>0</v>
      </c>
      <c r="CK4375">
        <f>YEAR(tbl_Opportunity[[#This Row],[Close Date]])</f>
        <v>2018</v>
      </c>
    </row>
    <row r="4376" spans="1:89">
      <c r="A4376" t="s">
        <v>3408</v>
      </c>
      <c r="B4376" t="b">
        <v>0</v>
      </c>
      <c r="D4376" t="b">
        <v>0</v>
      </c>
      <c r="H4376" s="1">
        <v>43453</v>
      </c>
      <c r="I4376" t="b">
        <v>1</v>
      </c>
      <c r="O4376" t="s">
        <v>99</v>
      </c>
      <c r="P4376" t="b">
        <v>0</v>
      </c>
      <c r="Q4376" s="2">
        <v>43467.756666666668</v>
      </c>
      <c r="R4376" s="1"/>
      <c r="S4376" t="b">
        <v>0</v>
      </c>
      <c r="U4376" s="1"/>
      <c r="V4376" t="b">
        <v>0</v>
      </c>
      <c r="W4376" s="1">
        <v>43191</v>
      </c>
      <c r="X4376">
        <v>4</v>
      </c>
      <c r="Y4376">
        <v>2018</v>
      </c>
      <c r="Z4376" t="s">
        <v>8</v>
      </c>
      <c r="AA4376" t="s">
        <v>8</v>
      </c>
      <c r="AB4376" t="b">
        <v>0</v>
      </c>
      <c r="AC4376" t="b">
        <v>0</v>
      </c>
      <c r="AE4376" t="b">
        <v>1</v>
      </c>
      <c r="AF4376" t="b">
        <v>0</v>
      </c>
      <c r="AG4376" t="b">
        <v>0</v>
      </c>
      <c r="AH4376" t="s">
        <v>1016</v>
      </c>
      <c r="AI4376" t="b">
        <v>0</v>
      </c>
      <c r="AK4376" t="b">
        <v>0</v>
      </c>
      <c r="AL4376" s="1"/>
      <c r="AM4376" t="s">
        <v>162</v>
      </c>
      <c r="AN4376" s="2">
        <v>44297.838888888888</v>
      </c>
      <c r="AP4376" s="2">
        <v>43836.762685185182</v>
      </c>
      <c r="AQ4376" s="1"/>
      <c r="AS4376" t="b">
        <v>0</v>
      </c>
      <c r="AV4376" t="s">
        <v>213</v>
      </c>
      <c r="BB4376" t="s">
        <v>10482</v>
      </c>
      <c r="BD4376" t="b">
        <v>1</v>
      </c>
      <c r="BH4376" t="s">
        <v>114</v>
      </c>
      <c r="BI4376" t="s">
        <v>155</v>
      </c>
      <c r="BJ4376" t="s">
        <v>102</v>
      </c>
      <c r="BK4376" t="s">
        <v>102</v>
      </c>
      <c r="BQ4376" t="s">
        <v>96</v>
      </c>
      <c r="BR4376" t="b">
        <v>0</v>
      </c>
      <c r="BS4376" t="s">
        <v>157</v>
      </c>
      <c r="BT4376" t="b">
        <v>0</v>
      </c>
      <c r="BW4376" t="s">
        <v>103</v>
      </c>
      <c r="BX4376" t="b">
        <v>0</v>
      </c>
      <c r="BY4376" s="2">
        <v>44376.857569444444</v>
      </c>
      <c r="CB4376" t="b">
        <v>0</v>
      </c>
      <c r="CC4376" t="b">
        <v>1</v>
      </c>
      <c r="CF4376">
        <v>86052.2</v>
      </c>
      <c r="CH4376">
        <v>86052.2</v>
      </c>
      <c r="CI4376">
        <v>100</v>
      </c>
      <c r="CJ4376">
        <v>0</v>
      </c>
      <c r="CK4376">
        <f>YEAR(tbl_Opportunity[[#This Row],[Close Date]])</f>
        <v>2018</v>
      </c>
    </row>
    <row r="4377" spans="1:89">
      <c r="A4377" t="s">
        <v>3408</v>
      </c>
      <c r="B4377" t="b">
        <v>0</v>
      </c>
      <c r="D4377" t="b">
        <v>0</v>
      </c>
      <c r="H4377" s="1">
        <v>43453</v>
      </c>
      <c r="I4377" t="b">
        <v>1</v>
      </c>
      <c r="O4377" t="s">
        <v>99</v>
      </c>
      <c r="P4377" t="b">
        <v>0</v>
      </c>
      <c r="Q4377" s="2">
        <v>43467.759988425925</v>
      </c>
      <c r="R4377" s="1"/>
      <c r="S4377" t="b">
        <v>0</v>
      </c>
      <c r="U4377" s="1"/>
      <c r="V4377" t="b">
        <v>0</v>
      </c>
      <c r="W4377" s="1">
        <v>43191</v>
      </c>
      <c r="X4377">
        <v>4</v>
      </c>
      <c r="Y4377">
        <v>2018</v>
      </c>
      <c r="Z4377" t="s">
        <v>8</v>
      </c>
      <c r="AA4377" t="s">
        <v>8</v>
      </c>
      <c r="AB4377" t="b">
        <v>0</v>
      </c>
      <c r="AC4377" t="b">
        <v>0</v>
      </c>
      <c r="AE4377" t="b">
        <v>1</v>
      </c>
      <c r="AF4377" t="b">
        <v>0</v>
      </c>
      <c r="AG4377" t="b">
        <v>0</v>
      </c>
      <c r="AH4377" t="s">
        <v>1016</v>
      </c>
      <c r="AI4377" t="b">
        <v>0</v>
      </c>
      <c r="AK4377" t="b">
        <v>0</v>
      </c>
      <c r="AL4377" s="1">
        <v>43465</v>
      </c>
      <c r="AM4377" t="s">
        <v>162</v>
      </c>
      <c r="AN4377" s="2">
        <v>44297.838888888888</v>
      </c>
      <c r="AP4377" s="2">
        <v>43836.762685185182</v>
      </c>
      <c r="AQ4377" s="1"/>
      <c r="AS4377" t="b">
        <v>0</v>
      </c>
      <c r="AV4377" t="s">
        <v>213</v>
      </c>
      <c r="BB4377" t="s">
        <v>10483</v>
      </c>
      <c r="BD4377" t="b">
        <v>1</v>
      </c>
      <c r="BH4377" t="s">
        <v>114</v>
      </c>
      <c r="BI4377" t="s">
        <v>155</v>
      </c>
      <c r="BJ4377" t="s">
        <v>102</v>
      </c>
      <c r="BK4377" t="s">
        <v>102</v>
      </c>
      <c r="BQ4377" t="s">
        <v>96</v>
      </c>
      <c r="BR4377" t="b">
        <v>0</v>
      </c>
      <c r="BS4377" t="s">
        <v>157</v>
      </c>
      <c r="BT4377" t="b">
        <v>0</v>
      </c>
      <c r="BW4377" t="s">
        <v>103</v>
      </c>
      <c r="BX4377" t="b">
        <v>0</v>
      </c>
      <c r="BY4377" s="2">
        <v>44376.857569444444</v>
      </c>
      <c r="CB4377" t="b">
        <v>0</v>
      </c>
      <c r="CC4377" t="b">
        <v>1</v>
      </c>
      <c r="CF4377">
        <v>173466</v>
      </c>
      <c r="CH4377">
        <v>173466</v>
      </c>
      <c r="CI4377">
        <v>100</v>
      </c>
      <c r="CJ4377">
        <v>0</v>
      </c>
      <c r="CK4377">
        <f>YEAR(tbl_Opportunity[[#This Row],[Close Date]])</f>
        <v>2018</v>
      </c>
    </row>
    <row r="4378" spans="1:89">
      <c r="A4378" t="s">
        <v>10260</v>
      </c>
      <c r="B4378" t="b">
        <v>0</v>
      </c>
      <c r="D4378" t="b">
        <v>0</v>
      </c>
      <c r="H4378" s="1">
        <v>43809</v>
      </c>
      <c r="I4378" t="b">
        <v>1</v>
      </c>
      <c r="L4378" t="s">
        <v>10484</v>
      </c>
      <c r="O4378" t="s">
        <v>99</v>
      </c>
      <c r="P4378" t="b">
        <v>0</v>
      </c>
      <c r="Q4378" s="2">
        <v>43789.687175925923</v>
      </c>
      <c r="R4378" s="1"/>
      <c r="S4378" t="b">
        <v>0</v>
      </c>
      <c r="U4378" s="1"/>
      <c r="V4378" t="b">
        <v>0</v>
      </c>
      <c r="W4378" s="1">
        <v>43556</v>
      </c>
      <c r="X4378">
        <v>4</v>
      </c>
      <c r="Y4378">
        <v>2019</v>
      </c>
      <c r="Z4378" t="s">
        <v>8</v>
      </c>
      <c r="AA4378" t="s">
        <v>8</v>
      </c>
      <c r="AB4378" t="b">
        <v>0</v>
      </c>
      <c r="AC4378" t="b">
        <v>0</v>
      </c>
      <c r="AE4378" t="b">
        <v>1</v>
      </c>
      <c r="AF4378" t="b">
        <v>0</v>
      </c>
      <c r="AG4378" t="b">
        <v>0</v>
      </c>
      <c r="AH4378" t="s">
        <v>4808</v>
      </c>
      <c r="AI4378" t="b">
        <v>0</v>
      </c>
      <c r="AK4378" t="b">
        <v>0</v>
      </c>
      <c r="AL4378" s="1">
        <v>43810</v>
      </c>
      <c r="AM4378" t="s">
        <v>162</v>
      </c>
      <c r="AN4378" s="2">
        <v>44297.8278587963</v>
      </c>
      <c r="AP4378" s="2">
        <v>43836.762685185182</v>
      </c>
      <c r="AQ4378" s="1"/>
      <c r="AS4378" t="b">
        <v>0</v>
      </c>
      <c r="AV4378" t="s">
        <v>153</v>
      </c>
      <c r="BB4378" t="s">
        <v>10485</v>
      </c>
      <c r="BD4378" t="b">
        <v>1</v>
      </c>
      <c r="BH4378" t="s">
        <v>99</v>
      </c>
      <c r="BI4378" t="s">
        <v>150</v>
      </c>
      <c r="BK4378" t="s">
        <v>95</v>
      </c>
      <c r="BN4378" t="s">
        <v>415</v>
      </c>
      <c r="BQ4378" t="s">
        <v>96</v>
      </c>
      <c r="BR4378" t="b">
        <v>0</v>
      </c>
      <c r="BT4378" t="b">
        <v>0</v>
      </c>
      <c r="BW4378" t="s">
        <v>103</v>
      </c>
      <c r="BX4378" t="b">
        <v>0</v>
      </c>
      <c r="BY4378" s="2">
        <v>44376.857581018521</v>
      </c>
      <c r="CB4378" t="b">
        <v>0</v>
      </c>
      <c r="CC4378" t="b">
        <v>1</v>
      </c>
      <c r="CF4378">
        <v>398</v>
      </c>
      <c r="CH4378">
        <v>398</v>
      </c>
      <c r="CI4378">
        <v>100</v>
      </c>
      <c r="CJ4378">
        <v>0</v>
      </c>
      <c r="CK4378">
        <f>YEAR(tbl_Opportunity[[#This Row],[Close Date]])</f>
        <v>2019</v>
      </c>
    </row>
    <row r="4379" spans="1:89">
      <c r="A4379" t="s">
        <v>182</v>
      </c>
      <c r="B4379" t="b">
        <v>0</v>
      </c>
      <c r="D4379" t="b">
        <v>0</v>
      </c>
      <c r="H4379" s="1">
        <v>43805</v>
      </c>
      <c r="I4379" t="b">
        <v>1</v>
      </c>
      <c r="L4379" t="s">
        <v>1510</v>
      </c>
      <c r="O4379" t="s">
        <v>99</v>
      </c>
      <c r="P4379" t="b">
        <v>0</v>
      </c>
      <c r="Q4379" s="2">
        <v>43789.698541666665</v>
      </c>
      <c r="R4379" s="1"/>
      <c r="S4379" t="b">
        <v>0</v>
      </c>
      <c r="U4379" s="1"/>
      <c r="V4379" t="b">
        <v>0</v>
      </c>
      <c r="W4379" s="1">
        <v>43556</v>
      </c>
      <c r="X4379">
        <v>4</v>
      </c>
      <c r="Y4379">
        <v>2019</v>
      </c>
      <c r="Z4379" t="s">
        <v>8</v>
      </c>
      <c r="AA4379" t="s">
        <v>8</v>
      </c>
      <c r="AB4379" t="b">
        <v>0</v>
      </c>
      <c r="AC4379" t="b">
        <v>0</v>
      </c>
      <c r="AE4379" t="b">
        <v>1</v>
      </c>
      <c r="AF4379" t="b">
        <v>0</v>
      </c>
      <c r="AG4379" t="b">
        <v>0</v>
      </c>
      <c r="AH4379" t="s">
        <v>4808</v>
      </c>
      <c r="AI4379" t="b">
        <v>0</v>
      </c>
      <c r="AK4379" t="b">
        <v>0</v>
      </c>
      <c r="AL4379" s="1">
        <v>43796</v>
      </c>
      <c r="AM4379" t="s">
        <v>162</v>
      </c>
      <c r="AN4379" s="2">
        <v>44297.828460648147</v>
      </c>
      <c r="AP4379" s="2">
        <v>43998.667650462965</v>
      </c>
      <c r="AQ4379" s="1"/>
      <c r="AS4379" t="b">
        <v>0</v>
      </c>
      <c r="AV4379" t="s">
        <v>153</v>
      </c>
      <c r="BB4379" t="s">
        <v>10486</v>
      </c>
      <c r="BD4379" t="b">
        <v>1</v>
      </c>
      <c r="BH4379" t="s">
        <v>99</v>
      </c>
      <c r="BI4379" t="s">
        <v>150</v>
      </c>
      <c r="BK4379" t="s">
        <v>95</v>
      </c>
      <c r="BN4379" t="s">
        <v>415</v>
      </c>
      <c r="BQ4379" t="s">
        <v>96</v>
      </c>
      <c r="BR4379" t="b">
        <v>0</v>
      </c>
      <c r="BT4379" t="b">
        <v>0</v>
      </c>
      <c r="BW4379" t="s">
        <v>103</v>
      </c>
      <c r="BX4379" t="b">
        <v>0</v>
      </c>
      <c r="BY4379" s="2">
        <v>44376.857581018521</v>
      </c>
      <c r="CB4379" t="b">
        <v>0</v>
      </c>
      <c r="CC4379" t="b">
        <v>1</v>
      </c>
      <c r="CF4379">
        <v>91000</v>
      </c>
      <c r="CH4379">
        <v>91000</v>
      </c>
      <c r="CI4379">
        <v>100</v>
      </c>
      <c r="CJ4379">
        <v>0</v>
      </c>
      <c r="CK4379">
        <f>YEAR(tbl_Opportunity[[#This Row],[Close Date]])</f>
        <v>2019</v>
      </c>
    </row>
    <row r="4380" spans="1:89">
      <c r="A4380" t="s">
        <v>3903</v>
      </c>
      <c r="B4380" t="b">
        <v>0</v>
      </c>
      <c r="D4380" t="b">
        <v>0</v>
      </c>
      <c r="H4380" s="1">
        <v>44113</v>
      </c>
      <c r="I4380" t="b">
        <v>1</v>
      </c>
      <c r="L4380" t="s">
        <v>3904</v>
      </c>
      <c r="O4380" t="s">
        <v>142</v>
      </c>
      <c r="P4380" t="b">
        <v>0</v>
      </c>
      <c r="Q4380" s="2">
        <v>43861.687280092592</v>
      </c>
      <c r="R4380" s="1"/>
      <c r="S4380" t="b">
        <v>0</v>
      </c>
      <c r="U4380" s="1"/>
      <c r="V4380" t="b">
        <v>0</v>
      </c>
      <c r="W4380" s="1">
        <v>43922</v>
      </c>
      <c r="X4380">
        <v>4</v>
      </c>
      <c r="Y4380">
        <v>2020</v>
      </c>
      <c r="Z4380" t="s">
        <v>8</v>
      </c>
      <c r="AA4380" t="s">
        <v>8</v>
      </c>
      <c r="AB4380" t="b">
        <v>0</v>
      </c>
      <c r="AC4380" t="b">
        <v>0</v>
      </c>
      <c r="AE4380" t="b">
        <v>1</v>
      </c>
      <c r="AF4380" t="b">
        <v>0</v>
      </c>
      <c r="AG4380" t="b">
        <v>0</v>
      </c>
      <c r="AH4380" t="s">
        <v>4808</v>
      </c>
      <c r="AI4380" t="b">
        <v>0</v>
      </c>
      <c r="AK4380" t="b">
        <v>0</v>
      </c>
      <c r="AL4380" s="1">
        <v>44118</v>
      </c>
      <c r="AM4380" t="s">
        <v>162</v>
      </c>
      <c r="AN4380" s="2">
        <v>44297.838888888888</v>
      </c>
      <c r="AP4380" s="2">
        <v>44113.621516203704</v>
      </c>
      <c r="AQ4380" s="1"/>
      <c r="AS4380" t="b">
        <v>0</v>
      </c>
      <c r="AV4380" t="s">
        <v>213</v>
      </c>
      <c r="BB4380" t="s">
        <v>10487</v>
      </c>
      <c r="BD4380" t="b">
        <v>1</v>
      </c>
      <c r="BH4380" t="s">
        <v>142</v>
      </c>
      <c r="BI4380" t="s">
        <v>150</v>
      </c>
      <c r="BJ4380" t="s">
        <v>95</v>
      </c>
      <c r="BK4380" t="s">
        <v>95</v>
      </c>
      <c r="BN4380" t="s">
        <v>415</v>
      </c>
      <c r="BQ4380" t="s">
        <v>96</v>
      </c>
      <c r="BR4380" t="b">
        <v>0</v>
      </c>
      <c r="BT4380" t="b">
        <v>0</v>
      </c>
      <c r="BW4380" t="s">
        <v>103</v>
      </c>
      <c r="BX4380" t="b">
        <v>0</v>
      </c>
      <c r="BY4380" s="2">
        <v>44376.857581018521</v>
      </c>
      <c r="CB4380" t="b">
        <v>0</v>
      </c>
      <c r="CC4380" t="b">
        <v>1</v>
      </c>
      <c r="CF4380">
        <v>64941.03</v>
      </c>
      <c r="CH4380">
        <v>64941.03</v>
      </c>
      <c r="CI4380">
        <v>100</v>
      </c>
      <c r="CJ4380">
        <v>0</v>
      </c>
      <c r="CK4380">
        <f>YEAR(tbl_Opportunity[[#This Row],[Close Date]])</f>
        <v>2020</v>
      </c>
    </row>
    <row r="4381" spans="1:89">
      <c r="A4381" t="s">
        <v>10448</v>
      </c>
      <c r="B4381" t="b">
        <v>0</v>
      </c>
      <c r="D4381" t="b">
        <v>0</v>
      </c>
      <c r="H4381" s="1">
        <v>44140</v>
      </c>
      <c r="I4381" t="b">
        <v>1</v>
      </c>
      <c r="L4381" t="s">
        <v>10488</v>
      </c>
      <c r="O4381" t="s">
        <v>99</v>
      </c>
      <c r="P4381" t="b">
        <v>0</v>
      </c>
      <c r="Q4381" s="2">
        <v>43958.82167824074</v>
      </c>
      <c r="R4381" s="1"/>
      <c r="S4381" t="b">
        <v>0</v>
      </c>
      <c r="U4381" s="1"/>
      <c r="V4381" t="b">
        <v>0</v>
      </c>
      <c r="W4381" s="1">
        <v>43922</v>
      </c>
      <c r="X4381">
        <v>4</v>
      </c>
      <c r="Y4381">
        <v>2020</v>
      </c>
      <c r="Z4381" t="s">
        <v>8</v>
      </c>
      <c r="AA4381" t="s">
        <v>8</v>
      </c>
      <c r="AB4381" t="b">
        <v>0</v>
      </c>
      <c r="AC4381" t="b">
        <v>0</v>
      </c>
      <c r="AE4381" t="b">
        <v>1</v>
      </c>
      <c r="AF4381" t="b">
        <v>0</v>
      </c>
      <c r="AG4381" t="b">
        <v>0</v>
      </c>
      <c r="AH4381" t="s">
        <v>4808</v>
      </c>
      <c r="AI4381" t="b">
        <v>0</v>
      </c>
      <c r="AK4381" t="b">
        <v>0</v>
      </c>
      <c r="AL4381" s="1">
        <v>44151</v>
      </c>
      <c r="AM4381" t="s">
        <v>162</v>
      </c>
      <c r="AN4381" s="2">
        <v>44297.8278587963</v>
      </c>
      <c r="AP4381" s="2">
        <v>44140.88821759259</v>
      </c>
      <c r="AQ4381" s="1"/>
      <c r="AS4381" t="b">
        <v>0</v>
      </c>
      <c r="AV4381" t="s">
        <v>153</v>
      </c>
      <c r="BB4381" t="s">
        <v>10489</v>
      </c>
      <c r="BD4381" t="b">
        <v>1</v>
      </c>
      <c r="BH4381" t="s">
        <v>99</v>
      </c>
      <c r="BI4381" t="s">
        <v>150</v>
      </c>
      <c r="BK4381" t="s">
        <v>95</v>
      </c>
      <c r="BN4381" t="s">
        <v>415</v>
      </c>
      <c r="BP4381" t="s">
        <v>10490</v>
      </c>
      <c r="BQ4381" t="s">
        <v>96</v>
      </c>
      <c r="BR4381" t="b">
        <v>0</v>
      </c>
      <c r="BT4381" t="b">
        <v>0</v>
      </c>
      <c r="BW4381" t="s">
        <v>103</v>
      </c>
      <c r="BX4381" t="b">
        <v>0</v>
      </c>
      <c r="BY4381" s="2">
        <v>44376.857581018521</v>
      </c>
      <c r="CB4381" t="b">
        <v>0</v>
      </c>
      <c r="CC4381" t="b">
        <v>1</v>
      </c>
      <c r="CF4381">
        <v>6435</v>
      </c>
      <c r="CH4381">
        <v>6435</v>
      </c>
      <c r="CI4381">
        <v>100</v>
      </c>
      <c r="CJ4381">
        <v>0</v>
      </c>
      <c r="CK4381">
        <f>YEAR(tbl_Opportunity[[#This Row],[Close Date]])</f>
        <v>2020</v>
      </c>
    </row>
    <row r="4382" spans="1:89">
      <c r="A4382" t="s">
        <v>1810</v>
      </c>
      <c r="B4382" t="b">
        <v>0</v>
      </c>
      <c r="D4382" t="b">
        <v>0</v>
      </c>
      <c r="H4382" s="1">
        <v>44181</v>
      </c>
      <c r="I4382" t="b">
        <v>1</v>
      </c>
      <c r="L4382" t="s">
        <v>1811</v>
      </c>
      <c r="O4382" t="s">
        <v>99</v>
      </c>
      <c r="P4382" t="b">
        <v>0</v>
      </c>
      <c r="Q4382" s="2">
        <v>43980.717939814815</v>
      </c>
      <c r="R4382" s="1"/>
      <c r="S4382" t="b">
        <v>0</v>
      </c>
      <c r="U4382" s="1"/>
      <c r="V4382" t="b">
        <v>0</v>
      </c>
      <c r="W4382" s="1">
        <v>43922</v>
      </c>
      <c r="X4382">
        <v>4</v>
      </c>
      <c r="Y4382">
        <v>2020</v>
      </c>
      <c r="Z4382" t="s">
        <v>8</v>
      </c>
      <c r="AA4382" t="s">
        <v>8</v>
      </c>
      <c r="AB4382" t="b">
        <v>0</v>
      </c>
      <c r="AC4382" t="b">
        <v>0</v>
      </c>
      <c r="AE4382" t="b">
        <v>1</v>
      </c>
      <c r="AF4382" t="b">
        <v>0</v>
      </c>
      <c r="AG4382" t="b">
        <v>0</v>
      </c>
      <c r="AH4382" t="s">
        <v>4808</v>
      </c>
      <c r="AI4382" t="b">
        <v>0</v>
      </c>
      <c r="AK4382" t="b">
        <v>0</v>
      </c>
      <c r="AL4382" s="1">
        <v>44188</v>
      </c>
      <c r="AM4382" t="s">
        <v>162</v>
      </c>
      <c r="AN4382" s="2">
        <v>44297.838888888888</v>
      </c>
      <c r="AP4382" s="2">
        <v>44181.798009259262</v>
      </c>
      <c r="AQ4382" s="1"/>
      <c r="AS4382" t="b">
        <v>0</v>
      </c>
      <c r="AV4382" t="s">
        <v>213</v>
      </c>
      <c r="BB4382" t="s">
        <v>10491</v>
      </c>
      <c r="BD4382" t="b">
        <v>1</v>
      </c>
      <c r="BH4382" t="s">
        <v>99</v>
      </c>
      <c r="BI4382" t="s">
        <v>150</v>
      </c>
      <c r="BK4382" t="s">
        <v>95</v>
      </c>
      <c r="BN4382" t="s">
        <v>415</v>
      </c>
      <c r="BQ4382" t="s">
        <v>96</v>
      </c>
      <c r="BR4382" t="b">
        <v>0</v>
      </c>
      <c r="BT4382" t="b">
        <v>0</v>
      </c>
      <c r="BW4382" t="s">
        <v>103</v>
      </c>
      <c r="BX4382" t="b">
        <v>0</v>
      </c>
      <c r="BY4382" s="2">
        <v>44376.857581018521</v>
      </c>
      <c r="CB4382" t="b">
        <v>0</v>
      </c>
      <c r="CC4382" t="b">
        <v>1</v>
      </c>
      <c r="CF4382">
        <v>13000</v>
      </c>
      <c r="CH4382">
        <v>13000</v>
      </c>
      <c r="CI4382">
        <v>100</v>
      </c>
      <c r="CJ4382">
        <v>0</v>
      </c>
      <c r="CK4382">
        <f>YEAR(tbl_Opportunity[[#This Row],[Close Date]])</f>
        <v>2020</v>
      </c>
    </row>
    <row r="4383" spans="1:89">
      <c r="A4383" t="s">
        <v>1345</v>
      </c>
      <c r="B4383" t="b">
        <v>0</v>
      </c>
      <c r="D4383" t="b">
        <v>0</v>
      </c>
      <c r="H4383" s="1">
        <v>44134</v>
      </c>
      <c r="I4383" t="b">
        <v>1</v>
      </c>
      <c r="L4383" t="s">
        <v>10492</v>
      </c>
      <c r="O4383" t="s">
        <v>99</v>
      </c>
      <c r="P4383" t="b">
        <v>0</v>
      </c>
      <c r="Q4383" s="2">
        <v>44008.590474537035</v>
      </c>
      <c r="R4383" s="1"/>
      <c r="S4383" t="b">
        <v>0</v>
      </c>
      <c r="U4383" s="1"/>
      <c r="V4383" t="b">
        <v>0</v>
      </c>
      <c r="W4383" s="1">
        <v>43922</v>
      </c>
      <c r="X4383">
        <v>4</v>
      </c>
      <c r="Y4383">
        <v>2020</v>
      </c>
      <c r="Z4383" t="s">
        <v>8</v>
      </c>
      <c r="AA4383" t="s">
        <v>8</v>
      </c>
      <c r="AB4383" t="b">
        <v>0</v>
      </c>
      <c r="AC4383" t="b">
        <v>0</v>
      </c>
      <c r="AE4383" t="b">
        <v>1</v>
      </c>
      <c r="AF4383" t="b">
        <v>0</v>
      </c>
      <c r="AG4383" t="b">
        <v>0</v>
      </c>
      <c r="AH4383" t="s">
        <v>4808</v>
      </c>
      <c r="AI4383" t="b">
        <v>0</v>
      </c>
      <c r="AK4383" t="b">
        <v>0</v>
      </c>
      <c r="AL4383" s="1">
        <v>44134</v>
      </c>
      <c r="AM4383" t="s">
        <v>162</v>
      </c>
      <c r="AN4383" s="2">
        <v>44297.828460648147</v>
      </c>
      <c r="AP4383" s="2">
        <v>44134.829907407409</v>
      </c>
      <c r="AQ4383" s="1"/>
      <c r="AS4383" t="b">
        <v>0</v>
      </c>
      <c r="AV4383" t="s">
        <v>153</v>
      </c>
      <c r="BB4383" t="s">
        <v>10493</v>
      </c>
      <c r="BD4383" t="b">
        <v>1</v>
      </c>
      <c r="BH4383" t="s">
        <v>99</v>
      </c>
      <c r="BI4383" t="s">
        <v>150</v>
      </c>
      <c r="BK4383" t="s">
        <v>95</v>
      </c>
      <c r="BN4383" t="s">
        <v>415</v>
      </c>
      <c r="BP4383" t="s">
        <v>10494</v>
      </c>
      <c r="BQ4383" t="s">
        <v>96</v>
      </c>
      <c r="BR4383" t="b">
        <v>0</v>
      </c>
      <c r="BT4383" t="b">
        <v>0</v>
      </c>
      <c r="BW4383" t="s">
        <v>103</v>
      </c>
      <c r="BX4383" t="b">
        <v>0</v>
      </c>
      <c r="BY4383" s="2">
        <v>44376.857581018521</v>
      </c>
      <c r="CB4383" t="b">
        <v>0</v>
      </c>
      <c r="CC4383" t="b">
        <v>1</v>
      </c>
      <c r="CF4383">
        <v>6500</v>
      </c>
      <c r="CH4383">
        <v>6500</v>
      </c>
      <c r="CI4383">
        <v>100</v>
      </c>
      <c r="CJ4383">
        <v>0</v>
      </c>
      <c r="CK4383">
        <f>YEAR(tbl_Opportunity[[#This Row],[Close Date]])</f>
        <v>2020</v>
      </c>
    </row>
    <row r="4384" spans="1:89">
      <c r="A4384" t="s">
        <v>174</v>
      </c>
      <c r="B4384" t="b">
        <v>0</v>
      </c>
      <c r="D4384" t="b">
        <v>0</v>
      </c>
      <c r="H4384" s="1">
        <v>44124</v>
      </c>
      <c r="I4384" t="b">
        <v>1</v>
      </c>
      <c r="L4384" t="s">
        <v>10495</v>
      </c>
      <c r="O4384" t="s">
        <v>99</v>
      </c>
      <c r="P4384" t="b">
        <v>0</v>
      </c>
      <c r="Q4384" s="2">
        <v>44057.664236111108</v>
      </c>
      <c r="R4384" s="1"/>
      <c r="S4384" t="b">
        <v>0</v>
      </c>
      <c r="U4384" s="1"/>
      <c r="V4384" t="b">
        <v>0</v>
      </c>
      <c r="W4384" s="1">
        <v>43922</v>
      </c>
      <c r="X4384">
        <v>4</v>
      </c>
      <c r="Y4384">
        <v>2020</v>
      </c>
      <c r="Z4384" t="s">
        <v>8</v>
      </c>
      <c r="AA4384" t="s">
        <v>8</v>
      </c>
      <c r="AB4384" t="b">
        <v>0</v>
      </c>
      <c r="AC4384" t="b">
        <v>0</v>
      </c>
      <c r="AE4384" t="b">
        <v>1</v>
      </c>
      <c r="AF4384" t="b">
        <v>0</v>
      </c>
      <c r="AG4384" t="b">
        <v>0</v>
      </c>
      <c r="AH4384" t="s">
        <v>4808</v>
      </c>
      <c r="AI4384" t="b">
        <v>0</v>
      </c>
      <c r="AK4384" t="b">
        <v>0</v>
      </c>
      <c r="AL4384" s="1">
        <v>44124</v>
      </c>
      <c r="AM4384" t="s">
        <v>162</v>
      </c>
      <c r="AN4384" s="2">
        <v>44297.828460648147</v>
      </c>
      <c r="AP4384" s="2">
        <v>44124.664768518516</v>
      </c>
      <c r="AQ4384" s="1"/>
      <c r="AS4384" t="b">
        <v>0</v>
      </c>
      <c r="AV4384" t="s">
        <v>153</v>
      </c>
      <c r="BB4384" t="s">
        <v>10496</v>
      </c>
      <c r="BD4384" t="b">
        <v>1</v>
      </c>
      <c r="BH4384" t="s">
        <v>99</v>
      </c>
      <c r="BI4384" t="s">
        <v>150</v>
      </c>
      <c r="BK4384" t="s">
        <v>95</v>
      </c>
      <c r="BN4384" t="s">
        <v>415</v>
      </c>
      <c r="BQ4384" t="s">
        <v>96</v>
      </c>
      <c r="BR4384" t="b">
        <v>0</v>
      </c>
      <c r="BT4384" t="b">
        <v>0</v>
      </c>
      <c r="BW4384" t="s">
        <v>103</v>
      </c>
      <c r="BX4384" t="b">
        <v>0</v>
      </c>
      <c r="BY4384" s="2">
        <v>44376.857581018521</v>
      </c>
      <c r="CB4384" t="b">
        <v>0</v>
      </c>
      <c r="CC4384" t="b">
        <v>1</v>
      </c>
      <c r="CF4384">
        <v>6500</v>
      </c>
      <c r="CH4384">
        <v>6500</v>
      </c>
      <c r="CI4384">
        <v>100</v>
      </c>
      <c r="CJ4384">
        <v>0</v>
      </c>
      <c r="CK4384">
        <f>YEAR(tbl_Opportunity[[#This Row],[Close Date]])</f>
        <v>2020</v>
      </c>
    </row>
    <row r="4385" spans="1:89">
      <c r="A4385" t="s">
        <v>4066</v>
      </c>
      <c r="B4385" t="b">
        <v>0</v>
      </c>
      <c r="D4385" t="b">
        <v>0</v>
      </c>
      <c r="H4385" s="1">
        <v>44127</v>
      </c>
      <c r="I4385" t="b">
        <v>1</v>
      </c>
      <c r="O4385" t="s">
        <v>99</v>
      </c>
      <c r="P4385" t="b">
        <v>0</v>
      </c>
      <c r="Q4385" s="2">
        <v>44123.565740740742</v>
      </c>
      <c r="R4385" s="1"/>
      <c r="S4385" t="b">
        <v>0</v>
      </c>
      <c r="U4385" s="1"/>
      <c r="V4385" t="b">
        <v>0</v>
      </c>
      <c r="W4385" s="1">
        <v>43922</v>
      </c>
      <c r="X4385">
        <v>4</v>
      </c>
      <c r="Y4385">
        <v>2020</v>
      </c>
      <c r="Z4385" t="s">
        <v>8</v>
      </c>
      <c r="AA4385" t="s">
        <v>8</v>
      </c>
      <c r="AB4385" t="b">
        <v>0</v>
      </c>
      <c r="AC4385" t="b">
        <v>0</v>
      </c>
      <c r="AE4385" t="b">
        <v>1</v>
      </c>
      <c r="AF4385" t="b">
        <v>0</v>
      </c>
      <c r="AG4385" t="b">
        <v>0</v>
      </c>
      <c r="AH4385" t="s">
        <v>4808</v>
      </c>
      <c r="AI4385" t="b">
        <v>0</v>
      </c>
      <c r="AK4385" t="b">
        <v>0</v>
      </c>
      <c r="AL4385" s="1">
        <v>44127</v>
      </c>
      <c r="AM4385" t="s">
        <v>99</v>
      </c>
      <c r="AN4385" s="2">
        <v>44175.893564814818</v>
      </c>
      <c r="AP4385" s="2">
        <v>44127.723437499997</v>
      </c>
      <c r="AQ4385" s="1"/>
      <c r="AS4385" t="b">
        <v>0</v>
      </c>
      <c r="AV4385" t="s">
        <v>3069</v>
      </c>
      <c r="BB4385" t="s">
        <v>10497</v>
      </c>
      <c r="BD4385" t="b">
        <v>1</v>
      </c>
      <c r="BH4385" t="s">
        <v>99</v>
      </c>
      <c r="BI4385" t="s">
        <v>150</v>
      </c>
      <c r="BK4385" t="s">
        <v>95</v>
      </c>
      <c r="BN4385" t="s">
        <v>415</v>
      </c>
      <c r="BQ4385" t="s">
        <v>96</v>
      </c>
      <c r="BR4385" t="b">
        <v>0</v>
      </c>
      <c r="BT4385" t="b">
        <v>0</v>
      </c>
      <c r="BW4385" t="s">
        <v>103</v>
      </c>
      <c r="BX4385" t="b">
        <v>0</v>
      </c>
      <c r="BY4385" s="2">
        <v>44376.857581018521</v>
      </c>
      <c r="CB4385" t="b">
        <v>0</v>
      </c>
      <c r="CC4385" t="b">
        <v>1</v>
      </c>
      <c r="CF4385">
        <v>277</v>
      </c>
      <c r="CH4385">
        <v>277</v>
      </c>
      <c r="CI4385">
        <v>100</v>
      </c>
      <c r="CJ4385">
        <v>0</v>
      </c>
      <c r="CK4385">
        <f>YEAR(tbl_Opportunity[[#This Row],[Close Date]])</f>
        <v>2020</v>
      </c>
    </row>
    <row r="4386" spans="1:89">
      <c r="A4386" t="s">
        <v>1810</v>
      </c>
      <c r="B4386" t="b">
        <v>0</v>
      </c>
      <c r="D4386" t="b">
        <v>0</v>
      </c>
      <c r="H4386" s="1">
        <v>44173</v>
      </c>
      <c r="I4386" t="b">
        <v>1</v>
      </c>
      <c r="L4386" t="s">
        <v>1811</v>
      </c>
      <c r="O4386" t="s">
        <v>99</v>
      </c>
      <c r="P4386" t="b">
        <v>0</v>
      </c>
      <c r="Q4386" s="2">
        <v>44130.771273148152</v>
      </c>
      <c r="R4386" s="1"/>
      <c r="S4386" t="b">
        <v>0</v>
      </c>
      <c r="U4386" s="1"/>
      <c r="V4386" t="b">
        <v>0</v>
      </c>
      <c r="W4386" s="1">
        <v>43922</v>
      </c>
      <c r="X4386">
        <v>4</v>
      </c>
      <c r="Y4386">
        <v>2020</v>
      </c>
      <c r="Z4386" t="s">
        <v>8</v>
      </c>
      <c r="AA4386" t="s">
        <v>8</v>
      </c>
      <c r="AB4386" t="b">
        <v>0</v>
      </c>
      <c r="AC4386" t="b">
        <v>0</v>
      </c>
      <c r="AE4386" t="b">
        <v>1</v>
      </c>
      <c r="AF4386" t="b">
        <v>0</v>
      </c>
      <c r="AG4386" t="b">
        <v>0</v>
      </c>
      <c r="AH4386" t="s">
        <v>4808</v>
      </c>
      <c r="AI4386" t="b">
        <v>0</v>
      </c>
      <c r="AK4386" t="b">
        <v>0</v>
      </c>
      <c r="AL4386" s="1"/>
      <c r="AM4386" t="s">
        <v>162</v>
      </c>
      <c r="AN4386" s="2">
        <v>44297.838888888888</v>
      </c>
      <c r="AP4386" s="2">
        <v>44173.86928240741</v>
      </c>
      <c r="AQ4386" s="1"/>
      <c r="AS4386" t="b">
        <v>0</v>
      </c>
      <c r="AV4386" t="s">
        <v>213</v>
      </c>
      <c r="BB4386" t="s">
        <v>10498</v>
      </c>
      <c r="BD4386" t="b">
        <v>1</v>
      </c>
      <c r="BH4386" t="s">
        <v>142</v>
      </c>
      <c r="BI4386" t="s">
        <v>150</v>
      </c>
      <c r="BK4386" t="s">
        <v>95</v>
      </c>
      <c r="BN4386" t="s">
        <v>415</v>
      </c>
      <c r="BQ4386" t="s">
        <v>96</v>
      </c>
      <c r="BR4386" t="b">
        <v>0</v>
      </c>
      <c r="BT4386" t="b">
        <v>0</v>
      </c>
      <c r="BW4386" t="s">
        <v>103</v>
      </c>
      <c r="BX4386" t="b">
        <v>0</v>
      </c>
      <c r="BY4386" s="2">
        <v>44376.857581018521</v>
      </c>
      <c r="CB4386" t="b">
        <v>0</v>
      </c>
      <c r="CC4386" t="b">
        <v>1</v>
      </c>
      <c r="CF4386">
        <v>65215.26</v>
      </c>
      <c r="CH4386">
        <v>65215.26</v>
      </c>
      <c r="CI4386">
        <v>100</v>
      </c>
      <c r="CJ4386">
        <v>0</v>
      </c>
      <c r="CK4386">
        <f>YEAR(tbl_Opportunity[[#This Row],[Close Date]])</f>
        <v>2020</v>
      </c>
    </row>
    <row r="4387" spans="1:89">
      <c r="A4387" t="s">
        <v>5486</v>
      </c>
      <c r="B4387" t="b">
        <v>0</v>
      </c>
      <c r="D4387" t="b">
        <v>0</v>
      </c>
      <c r="E4387" t="s">
        <v>10251</v>
      </c>
      <c r="H4387" s="1">
        <v>44138</v>
      </c>
      <c r="I4387" t="b">
        <v>1</v>
      </c>
      <c r="O4387" t="s">
        <v>99</v>
      </c>
      <c r="P4387" t="b">
        <v>0</v>
      </c>
      <c r="Q4387" s="2">
        <v>44138.844664351855</v>
      </c>
      <c r="R4387" s="1"/>
      <c r="S4387" t="b">
        <v>0</v>
      </c>
      <c r="U4387" s="1"/>
      <c r="V4387" t="b">
        <v>0</v>
      </c>
      <c r="W4387" s="1">
        <v>43922</v>
      </c>
      <c r="X4387">
        <v>4</v>
      </c>
      <c r="Y4387">
        <v>2020</v>
      </c>
      <c r="Z4387" t="s">
        <v>8</v>
      </c>
      <c r="AA4387" t="s">
        <v>8</v>
      </c>
      <c r="AB4387" t="b">
        <v>0</v>
      </c>
      <c r="AC4387" t="b">
        <v>0</v>
      </c>
      <c r="AE4387" t="b">
        <v>1</v>
      </c>
      <c r="AF4387" t="b">
        <v>0</v>
      </c>
      <c r="AG4387" t="b">
        <v>0</v>
      </c>
      <c r="AH4387" t="s">
        <v>4808</v>
      </c>
      <c r="AI4387" t="b">
        <v>0</v>
      </c>
      <c r="AK4387" t="b">
        <v>0</v>
      </c>
      <c r="AL4387" s="1">
        <v>44270</v>
      </c>
      <c r="AM4387" t="s">
        <v>162</v>
      </c>
      <c r="AN4387" s="2">
        <v>44297.8278587963</v>
      </c>
      <c r="AP4387" s="2">
        <v>44138.912708333337</v>
      </c>
      <c r="AQ4387" s="1"/>
      <c r="AS4387" t="b">
        <v>0</v>
      </c>
      <c r="AV4387" t="s">
        <v>153</v>
      </c>
      <c r="BB4387" t="s">
        <v>10499</v>
      </c>
      <c r="BD4387" t="b">
        <v>1</v>
      </c>
      <c r="BH4387" t="s">
        <v>99</v>
      </c>
      <c r="BI4387" t="s">
        <v>150</v>
      </c>
      <c r="BK4387" t="s">
        <v>95</v>
      </c>
      <c r="BN4387" t="s">
        <v>415</v>
      </c>
      <c r="BP4387" t="s">
        <v>10500</v>
      </c>
      <c r="BQ4387" t="s">
        <v>96</v>
      </c>
      <c r="BR4387" t="b">
        <v>0</v>
      </c>
      <c r="BT4387" t="b">
        <v>0</v>
      </c>
      <c r="BW4387" t="s">
        <v>103</v>
      </c>
      <c r="BX4387" t="b">
        <v>0</v>
      </c>
      <c r="BY4387" s="2">
        <v>44376.857581018521</v>
      </c>
      <c r="CB4387" t="b">
        <v>0</v>
      </c>
      <c r="CC4387" t="b">
        <v>1</v>
      </c>
      <c r="CF4387">
        <v>398</v>
      </c>
      <c r="CH4387">
        <v>398</v>
      </c>
      <c r="CI4387">
        <v>100</v>
      </c>
      <c r="CJ4387">
        <v>0</v>
      </c>
      <c r="CK4387">
        <f>YEAR(tbl_Opportunity[[#This Row],[Close Date]])</f>
        <v>2020</v>
      </c>
    </row>
    <row r="4388" spans="1:89">
      <c r="A4388" t="s">
        <v>3696</v>
      </c>
      <c r="B4388" t="b">
        <v>0</v>
      </c>
      <c r="D4388" t="b">
        <v>0</v>
      </c>
      <c r="E4388" t="s">
        <v>3935</v>
      </c>
      <c r="H4388" s="1">
        <v>44159</v>
      </c>
      <c r="I4388" t="b">
        <v>1</v>
      </c>
      <c r="L4388" t="s">
        <v>3698</v>
      </c>
      <c r="O4388" t="s">
        <v>99</v>
      </c>
      <c r="P4388" t="b">
        <v>0</v>
      </c>
      <c r="Q4388" s="2">
        <v>44159.643576388888</v>
      </c>
      <c r="R4388" s="1"/>
      <c r="S4388" t="b">
        <v>0</v>
      </c>
      <c r="U4388" s="1"/>
      <c r="V4388" t="b">
        <v>0</v>
      </c>
      <c r="W4388" s="1">
        <v>43922</v>
      </c>
      <c r="X4388">
        <v>4</v>
      </c>
      <c r="Y4388">
        <v>2020</v>
      </c>
      <c r="Z4388" t="s">
        <v>8</v>
      </c>
      <c r="AA4388" t="s">
        <v>8</v>
      </c>
      <c r="AB4388" t="b">
        <v>0</v>
      </c>
      <c r="AC4388" t="b">
        <v>0</v>
      </c>
      <c r="AE4388" t="b">
        <v>1</v>
      </c>
      <c r="AF4388" t="b">
        <v>0</v>
      </c>
      <c r="AG4388" t="b">
        <v>0</v>
      </c>
      <c r="AH4388" t="s">
        <v>4812</v>
      </c>
      <c r="AI4388" t="b">
        <v>0</v>
      </c>
      <c r="AK4388" t="b">
        <v>0</v>
      </c>
      <c r="AL4388" s="1">
        <v>44159</v>
      </c>
      <c r="AM4388" t="s">
        <v>162</v>
      </c>
      <c r="AN4388" s="2">
        <v>44297.8278587963</v>
      </c>
      <c r="AP4388" s="2">
        <v>44159.88790509259</v>
      </c>
      <c r="AQ4388" s="1"/>
      <c r="AS4388" t="b">
        <v>0</v>
      </c>
      <c r="AV4388" t="s">
        <v>153</v>
      </c>
      <c r="BB4388" t="s">
        <v>10501</v>
      </c>
      <c r="BD4388" t="b">
        <v>1</v>
      </c>
      <c r="BH4388" t="s">
        <v>99</v>
      </c>
      <c r="BI4388" t="s">
        <v>150</v>
      </c>
      <c r="BK4388" t="s">
        <v>95</v>
      </c>
      <c r="BN4388" t="s">
        <v>415</v>
      </c>
      <c r="BQ4388" t="s">
        <v>96</v>
      </c>
      <c r="BR4388" t="b">
        <v>0</v>
      </c>
      <c r="BT4388" t="b">
        <v>0</v>
      </c>
      <c r="BW4388" t="s">
        <v>103</v>
      </c>
      <c r="BX4388" t="b">
        <v>0</v>
      </c>
      <c r="BY4388" s="2">
        <v>44376.857581018521</v>
      </c>
      <c r="CB4388" t="b">
        <v>0</v>
      </c>
      <c r="CC4388" t="b">
        <v>1</v>
      </c>
      <c r="CF4388">
        <v>256.83999999999997</v>
      </c>
      <c r="CH4388">
        <v>256.83999999999997</v>
      </c>
      <c r="CI4388">
        <v>100</v>
      </c>
      <c r="CJ4388">
        <v>0</v>
      </c>
      <c r="CK4388">
        <f>YEAR(tbl_Opportunity[[#This Row],[Close Date]])</f>
        <v>2020</v>
      </c>
    </row>
    <row r="4389" spans="1:89">
      <c r="A4389" t="s">
        <v>1810</v>
      </c>
      <c r="B4389" t="b">
        <v>0</v>
      </c>
      <c r="D4389" t="b">
        <v>0</v>
      </c>
      <c r="H4389" s="1">
        <v>44179</v>
      </c>
      <c r="I4389" t="b">
        <v>1</v>
      </c>
      <c r="O4389" t="s">
        <v>99</v>
      </c>
      <c r="P4389" t="b">
        <v>0</v>
      </c>
      <c r="Q4389" s="2">
        <v>44179.772847222222</v>
      </c>
      <c r="R4389" s="1"/>
      <c r="S4389" t="b">
        <v>0</v>
      </c>
      <c r="U4389" s="1"/>
      <c r="V4389" t="b">
        <v>0</v>
      </c>
      <c r="W4389" s="1">
        <v>43922</v>
      </c>
      <c r="X4389">
        <v>4</v>
      </c>
      <c r="Y4389">
        <v>2020</v>
      </c>
      <c r="Z4389" t="s">
        <v>8</v>
      </c>
      <c r="AA4389" t="s">
        <v>8</v>
      </c>
      <c r="AB4389" t="b">
        <v>0</v>
      </c>
      <c r="AC4389" t="b">
        <v>0</v>
      </c>
      <c r="AE4389" t="b">
        <v>1</v>
      </c>
      <c r="AF4389" t="b">
        <v>0</v>
      </c>
      <c r="AG4389" t="b">
        <v>0</v>
      </c>
      <c r="AH4389" t="s">
        <v>4808</v>
      </c>
      <c r="AI4389" t="b">
        <v>0</v>
      </c>
      <c r="AK4389" t="b">
        <v>0</v>
      </c>
      <c r="AL4389" s="1">
        <v>44179</v>
      </c>
      <c r="AM4389" t="s">
        <v>162</v>
      </c>
      <c r="AN4389" s="2">
        <v>44297.838888888888</v>
      </c>
      <c r="AP4389" s="2"/>
      <c r="AQ4389" s="1"/>
      <c r="AS4389" t="b">
        <v>0</v>
      </c>
      <c r="AV4389" t="s">
        <v>213</v>
      </c>
      <c r="BB4389" t="s">
        <v>10502</v>
      </c>
      <c r="BD4389" t="b">
        <v>1</v>
      </c>
      <c r="BH4389" t="s">
        <v>142</v>
      </c>
      <c r="BI4389" t="s">
        <v>150</v>
      </c>
      <c r="BK4389" t="s">
        <v>95</v>
      </c>
      <c r="BN4389" t="s">
        <v>415</v>
      </c>
      <c r="BQ4389" t="s">
        <v>96</v>
      </c>
      <c r="BR4389" t="b">
        <v>0</v>
      </c>
      <c r="BT4389" t="b">
        <v>0</v>
      </c>
      <c r="BW4389" t="s">
        <v>103</v>
      </c>
      <c r="BX4389" t="b">
        <v>0</v>
      </c>
      <c r="BY4389" s="2">
        <v>44376.857581018521</v>
      </c>
      <c r="CB4389" t="b">
        <v>0</v>
      </c>
      <c r="CC4389" t="b">
        <v>1</v>
      </c>
      <c r="CF4389">
        <v>786.6</v>
      </c>
      <c r="CH4389">
        <v>786.6</v>
      </c>
      <c r="CI4389">
        <v>100</v>
      </c>
      <c r="CJ4389">
        <v>0</v>
      </c>
      <c r="CK4389">
        <f>YEAR(tbl_Opportunity[[#This Row],[Close Date]])</f>
        <v>2020</v>
      </c>
    </row>
    <row r="4390" spans="1:89">
      <c r="A4390" t="s">
        <v>2737</v>
      </c>
      <c r="B4390" t="b">
        <v>0</v>
      </c>
      <c r="D4390" t="b">
        <v>0</v>
      </c>
      <c r="H4390" s="1">
        <v>44188</v>
      </c>
      <c r="I4390" t="b">
        <v>1</v>
      </c>
      <c r="L4390" t="s">
        <v>2738</v>
      </c>
      <c r="O4390" t="s">
        <v>142</v>
      </c>
      <c r="P4390" t="b">
        <v>0</v>
      </c>
      <c r="Q4390" s="2">
        <v>44172.841319444444</v>
      </c>
      <c r="R4390" s="1"/>
      <c r="S4390" t="b">
        <v>0</v>
      </c>
      <c r="T4390" t="s">
        <v>1346</v>
      </c>
      <c r="U4390" s="1"/>
      <c r="V4390" t="b">
        <v>0</v>
      </c>
      <c r="W4390" s="1">
        <v>43922</v>
      </c>
      <c r="X4390">
        <v>4</v>
      </c>
      <c r="Y4390">
        <v>2020</v>
      </c>
      <c r="Z4390" t="s">
        <v>8</v>
      </c>
      <c r="AA4390" t="s">
        <v>8</v>
      </c>
      <c r="AB4390" t="b">
        <v>0</v>
      </c>
      <c r="AC4390" t="b">
        <v>0</v>
      </c>
      <c r="AD4390" t="s">
        <v>654</v>
      </c>
      <c r="AE4390" t="b">
        <v>1</v>
      </c>
      <c r="AF4390" t="b">
        <v>0</v>
      </c>
      <c r="AG4390" t="b">
        <v>0</v>
      </c>
      <c r="AH4390" t="s">
        <v>4808</v>
      </c>
      <c r="AI4390" t="b">
        <v>0</v>
      </c>
      <c r="AK4390" t="b">
        <v>0</v>
      </c>
      <c r="AL4390" s="1">
        <v>44172</v>
      </c>
      <c r="AM4390" t="s">
        <v>162</v>
      </c>
      <c r="AN4390" s="2">
        <v>44297.838888888888</v>
      </c>
      <c r="AP4390" s="2">
        <v>44188.858726851853</v>
      </c>
      <c r="AQ4390" s="1"/>
      <c r="AS4390" t="b">
        <v>0</v>
      </c>
      <c r="AV4390" t="s">
        <v>213</v>
      </c>
      <c r="BB4390" t="s">
        <v>10503</v>
      </c>
      <c r="BD4390" t="b">
        <v>1</v>
      </c>
      <c r="BH4390" t="s">
        <v>142</v>
      </c>
      <c r="BI4390" t="s">
        <v>150</v>
      </c>
      <c r="BK4390" t="s">
        <v>95</v>
      </c>
      <c r="BN4390" t="s">
        <v>415</v>
      </c>
      <c r="BQ4390" t="s">
        <v>96</v>
      </c>
      <c r="BR4390" t="b">
        <v>0</v>
      </c>
      <c r="BT4390" t="b">
        <v>0</v>
      </c>
      <c r="BW4390" t="s">
        <v>103</v>
      </c>
      <c r="BX4390" t="b">
        <v>0</v>
      </c>
      <c r="BY4390" s="2">
        <v>44376.857581018521</v>
      </c>
      <c r="CB4390" t="b">
        <v>0</v>
      </c>
      <c r="CC4390" t="b">
        <v>1</v>
      </c>
      <c r="CF4390">
        <v>58858.2</v>
      </c>
      <c r="CH4390">
        <v>58858.2</v>
      </c>
      <c r="CI4390">
        <v>100</v>
      </c>
      <c r="CJ4390">
        <v>0</v>
      </c>
      <c r="CK4390">
        <f>YEAR(tbl_Opportunity[[#This Row],[Close Date]])</f>
        <v>2020</v>
      </c>
    </row>
    <row r="4391" spans="1:89">
      <c r="A4391" t="s">
        <v>10224</v>
      </c>
      <c r="B4391" t="b">
        <v>0</v>
      </c>
      <c r="D4391" t="b">
        <v>0</v>
      </c>
      <c r="H4391" s="1">
        <v>44106</v>
      </c>
      <c r="I4391" t="b">
        <v>1</v>
      </c>
      <c r="O4391" t="s">
        <v>99</v>
      </c>
      <c r="P4391" t="b">
        <v>0</v>
      </c>
      <c r="Q4391" s="2">
        <v>44075.85833333333</v>
      </c>
      <c r="R4391" s="1"/>
      <c r="S4391" t="b">
        <v>0</v>
      </c>
      <c r="U4391" s="1"/>
      <c r="V4391" t="b">
        <v>0</v>
      </c>
      <c r="W4391" s="1">
        <v>43922</v>
      </c>
      <c r="X4391">
        <v>4</v>
      </c>
      <c r="Y4391">
        <v>2020</v>
      </c>
      <c r="Z4391" t="s">
        <v>8</v>
      </c>
      <c r="AA4391" t="s">
        <v>8</v>
      </c>
      <c r="AB4391" t="b">
        <v>0</v>
      </c>
      <c r="AC4391" t="b">
        <v>0</v>
      </c>
      <c r="AE4391" t="b">
        <v>1</v>
      </c>
      <c r="AF4391" t="b">
        <v>0</v>
      </c>
      <c r="AG4391" t="b">
        <v>0</v>
      </c>
      <c r="AH4391" t="s">
        <v>4863</v>
      </c>
      <c r="AI4391" t="b">
        <v>0</v>
      </c>
      <c r="AK4391" t="b">
        <v>0</v>
      </c>
      <c r="AL4391" s="1">
        <v>44106</v>
      </c>
      <c r="AM4391" t="s">
        <v>162</v>
      </c>
      <c r="AN4391" s="2">
        <v>44297.8278587963</v>
      </c>
      <c r="AP4391" s="2">
        <v>44106.785775462966</v>
      </c>
      <c r="AQ4391" s="1"/>
      <c r="AS4391" t="b">
        <v>0</v>
      </c>
      <c r="AV4391" t="s">
        <v>153</v>
      </c>
      <c r="BB4391" t="s">
        <v>10504</v>
      </c>
      <c r="BD4391" t="b">
        <v>1</v>
      </c>
      <c r="BH4391" t="s">
        <v>99</v>
      </c>
      <c r="BI4391" t="s">
        <v>150</v>
      </c>
      <c r="BJ4391" t="s">
        <v>102</v>
      </c>
      <c r="BK4391" t="s">
        <v>102</v>
      </c>
      <c r="BN4391" t="s">
        <v>415</v>
      </c>
      <c r="BQ4391" t="s">
        <v>96</v>
      </c>
      <c r="BR4391" t="b">
        <v>0</v>
      </c>
      <c r="BT4391" t="b">
        <v>0</v>
      </c>
      <c r="BW4391" t="s">
        <v>103</v>
      </c>
      <c r="BX4391" t="b">
        <v>0</v>
      </c>
      <c r="BY4391" s="2">
        <v>44376.857581018521</v>
      </c>
      <c r="CB4391" t="b">
        <v>0</v>
      </c>
      <c r="CC4391" t="b">
        <v>1</v>
      </c>
      <c r="CF4391">
        <v>3500</v>
      </c>
      <c r="CH4391">
        <v>3500</v>
      </c>
      <c r="CI4391">
        <v>100</v>
      </c>
      <c r="CJ4391">
        <v>0</v>
      </c>
      <c r="CK4391">
        <f>YEAR(tbl_Opportunity[[#This Row],[Close Date]])</f>
        <v>2020</v>
      </c>
    </row>
    <row r="4392" spans="1:89">
      <c r="A4392" t="s">
        <v>98</v>
      </c>
      <c r="B4392" t="b">
        <v>0</v>
      </c>
      <c r="D4392" t="b">
        <v>0</v>
      </c>
      <c r="E4392" t="s">
        <v>3020</v>
      </c>
      <c r="H4392" s="1">
        <v>44151</v>
      </c>
      <c r="I4392" t="b">
        <v>1</v>
      </c>
      <c r="L4392" t="s">
        <v>10505</v>
      </c>
      <c r="O4392" t="s">
        <v>99</v>
      </c>
      <c r="P4392" t="b">
        <v>0</v>
      </c>
      <c r="Q4392" s="2">
        <v>44126.751793981479</v>
      </c>
      <c r="R4392" s="1"/>
      <c r="S4392" t="b">
        <v>0</v>
      </c>
      <c r="U4392" s="1"/>
      <c r="V4392" t="b">
        <v>0</v>
      </c>
      <c r="W4392" s="1">
        <v>43922</v>
      </c>
      <c r="X4392">
        <v>4</v>
      </c>
      <c r="Y4392">
        <v>2020</v>
      </c>
      <c r="Z4392" t="s">
        <v>8</v>
      </c>
      <c r="AA4392" t="s">
        <v>8</v>
      </c>
      <c r="AB4392" t="b">
        <v>0</v>
      </c>
      <c r="AC4392" t="b">
        <v>0</v>
      </c>
      <c r="AE4392" t="b">
        <v>1</v>
      </c>
      <c r="AF4392" t="b">
        <v>0</v>
      </c>
      <c r="AG4392" t="b">
        <v>0</v>
      </c>
      <c r="AH4392" t="s">
        <v>4812</v>
      </c>
      <c r="AI4392" t="b">
        <v>0</v>
      </c>
      <c r="AK4392" t="b">
        <v>0</v>
      </c>
      <c r="AL4392" s="1">
        <v>44145</v>
      </c>
      <c r="AM4392" t="s">
        <v>99</v>
      </c>
      <c r="AN4392" s="2">
        <v>44175.893564814818</v>
      </c>
      <c r="AP4392" s="2">
        <v>44151.695162037038</v>
      </c>
      <c r="AQ4392" s="1"/>
      <c r="AS4392" t="b">
        <v>0</v>
      </c>
      <c r="AV4392" t="s">
        <v>176</v>
      </c>
      <c r="BB4392" t="s">
        <v>10506</v>
      </c>
      <c r="BD4392" t="b">
        <v>1</v>
      </c>
      <c r="BH4392" t="s">
        <v>99</v>
      </c>
      <c r="BI4392" t="s">
        <v>150</v>
      </c>
      <c r="BK4392" t="s">
        <v>102</v>
      </c>
      <c r="BN4392" t="s">
        <v>415</v>
      </c>
      <c r="BQ4392" t="s">
        <v>96</v>
      </c>
      <c r="BR4392" t="b">
        <v>0</v>
      </c>
      <c r="BT4392" t="b">
        <v>0</v>
      </c>
      <c r="BW4392" t="s">
        <v>103</v>
      </c>
      <c r="BX4392" t="b">
        <v>0</v>
      </c>
      <c r="BY4392" s="2">
        <v>44376.857581018521</v>
      </c>
      <c r="CB4392" t="b">
        <v>0</v>
      </c>
      <c r="CC4392" t="b">
        <v>1</v>
      </c>
      <c r="CF4392">
        <v>234</v>
      </c>
      <c r="CH4392">
        <v>234</v>
      </c>
      <c r="CI4392">
        <v>100</v>
      </c>
      <c r="CJ4392">
        <v>0</v>
      </c>
      <c r="CK4392">
        <f>YEAR(tbl_Opportunity[[#This Row],[Close Date]])</f>
        <v>2020</v>
      </c>
    </row>
    <row r="4393" spans="1:89">
      <c r="A4393" t="s">
        <v>7822</v>
      </c>
      <c r="B4393" t="b">
        <v>0</v>
      </c>
      <c r="D4393" t="b">
        <v>0</v>
      </c>
      <c r="H4393" s="1">
        <v>43791</v>
      </c>
      <c r="I4393" t="b">
        <v>1</v>
      </c>
      <c r="O4393" t="s">
        <v>99</v>
      </c>
      <c r="P4393" t="b">
        <v>0</v>
      </c>
      <c r="Q4393" s="2">
        <v>43791.869895833333</v>
      </c>
      <c r="R4393" s="1"/>
      <c r="S4393" t="b">
        <v>0</v>
      </c>
      <c r="U4393" s="1"/>
      <c r="V4393" t="b">
        <v>0</v>
      </c>
      <c r="W4393" s="1">
        <v>43556</v>
      </c>
      <c r="X4393">
        <v>4</v>
      </c>
      <c r="Y4393">
        <v>2019</v>
      </c>
      <c r="Z4393" t="s">
        <v>8</v>
      </c>
      <c r="AA4393" t="s">
        <v>8</v>
      </c>
      <c r="AB4393" t="b">
        <v>0</v>
      </c>
      <c r="AC4393" t="b">
        <v>0</v>
      </c>
      <c r="AE4393" t="b">
        <v>1</v>
      </c>
      <c r="AF4393" t="b">
        <v>0</v>
      </c>
      <c r="AG4393" t="b">
        <v>0</v>
      </c>
      <c r="AH4393" t="s">
        <v>1016</v>
      </c>
      <c r="AI4393" t="b">
        <v>0</v>
      </c>
      <c r="AK4393" t="b">
        <v>0</v>
      </c>
      <c r="AL4393" s="1"/>
      <c r="AM4393" t="s">
        <v>162</v>
      </c>
      <c r="AN4393" s="2">
        <v>44297.838888888888</v>
      </c>
      <c r="AP4393" s="2">
        <v>43836.762685185182</v>
      </c>
      <c r="AQ4393" s="1"/>
      <c r="AS4393" t="b">
        <v>0</v>
      </c>
      <c r="AV4393" t="s">
        <v>213</v>
      </c>
      <c r="BB4393" t="s">
        <v>10507</v>
      </c>
      <c r="BD4393" t="b">
        <v>1</v>
      </c>
      <c r="BH4393" t="s">
        <v>114</v>
      </c>
      <c r="BI4393" t="s">
        <v>155</v>
      </c>
      <c r="BJ4393" t="s">
        <v>2848</v>
      </c>
      <c r="BK4393" t="s">
        <v>384</v>
      </c>
      <c r="BN4393" t="s">
        <v>415</v>
      </c>
      <c r="BQ4393" t="s">
        <v>96</v>
      </c>
      <c r="BR4393" t="b">
        <v>0</v>
      </c>
      <c r="BT4393" t="b">
        <v>0</v>
      </c>
      <c r="BW4393" t="s">
        <v>103</v>
      </c>
      <c r="BX4393" t="b">
        <v>0</v>
      </c>
      <c r="BY4393" s="2">
        <v>44376.857581018521</v>
      </c>
      <c r="CB4393" t="b">
        <v>0</v>
      </c>
      <c r="CC4393" t="b">
        <v>1</v>
      </c>
      <c r="CF4393">
        <v>447.75</v>
      </c>
      <c r="CH4393">
        <v>447.75</v>
      </c>
      <c r="CI4393">
        <v>100</v>
      </c>
      <c r="CJ4393">
        <v>0</v>
      </c>
      <c r="CK4393">
        <f>YEAR(tbl_Opportunity[[#This Row],[Close Date]])</f>
        <v>2019</v>
      </c>
    </row>
    <row r="4394" spans="1:89">
      <c r="A4394" t="s">
        <v>10285</v>
      </c>
      <c r="B4394" t="b">
        <v>0</v>
      </c>
      <c r="D4394" t="b">
        <v>0</v>
      </c>
      <c r="H4394" s="1">
        <v>43809</v>
      </c>
      <c r="I4394" t="b">
        <v>1</v>
      </c>
      <c r="O4394" t="s">
        <v>114</v>
      </c>
      <c r="P4394" t="b">
        <v>0</v>
      </c>
      <c r="Q4394" s="2">
        <v>43809.594733796293</v>
      </c>
      <c r="R4394" s="1"/>
      <c r="S4394" t="b">
        <v>0</v>
      </c>
      <c r="U4394" s="1"/>
      <c r="V4394" t="b">
        <v>0</v>
      </c>
      <c r="W4394" s="1">
        <v>43556</v>
      </c>
      <c r="X4394">
        <v>4</v>
      </c>
      <c r="Y4394">
        <v>2019</v>
      </c>
      <c r="Z4394" t="s">
        <v>8</v>
      </c>
      <c r="AA4394" t="s">
        <v>8</v>
      </c>
      <c r="AB4394" t="b">
        <v>0</v>
      </c>
      <c r="AC4394" t="b">
        <v>0</v>
      </c>
      <c r="AE4394" t="b">
        <v>1</v>
      </c>
      <c r="AF4394" t="b">
        <v>0</v>
      </c>
      <c r="AG4394" t="b">
        <v>0</v>
      </c>
      <c r="AH4394" t="s">
        <v>1016</v>
      </c>
      <c r="AI4394" t="b">
        <v>0</v>
      </c>
      <c r="AK4394" t="b">
        <v>0</v>
      </c>
      <c r="AL4394" s="1">
        <v>43809</v>
      </c>
      <c r="AM4394" t="s">
        <v>162</v>
      </c>
      <c r="AN4394" s="2">
        <v>44297.838888888888</v>
      </c>
      <c r="AP4394" s="2">
        <v>43836.762685185182</v>
      </c>
      <c r="AQ4394" s="1"/>
      <c r="AS4394" t="b">
        <v>0</v>
      </c>
      <c r="AV4394" t="s">
        <v>213</v>
      </c>
      <c r="BB4394" t="s">
        <v>10508</v>
      </c>
      <c r="BD4394" t="b">
        <v>1</v>
      </c>
      <c r="BH4394" t="s">
        <v>114</v>
      </c>
      <c r="BI4394" t="s">
        <v>155</v>
      </c>
      <c r="BJ4394" t="s">
        <v>384</v>
      </c>
      <c r="BK4394" t="s">
        <v>384</v>
      </c>
      <c r="BN4394" t="s">
        <v>415</v>
      </c>
      <c r="BQ4394" t="s">
        <v>96</v>
      </c>
      <c r="BR4394" t="b">
        <v>0</v>
      </c>
      <c r="BT4394" t="b">
        <v>0</v>
      </c>
      <c r="BW4394" t="s">
        <v>103</v>
      </c>
      <c r="BX4394" t="b">
        <v>0</v>
      </c>
      <c r="BY4394" s="2">
        <v>44376.857581018521</v>
      </c>
      <c r="CB4394" t="b">
        <v>0</v>
      </c>
      <c r="CC4394" t="b">
        <v>1</v>
      </c>
      <c r="CF4394">
        <v>48899.25</v>
      </c>
      <c r="CH4394">
        <v>48899.25</v>
      </c>
      <c r="CI4394">
        <v>100</v>
      </c>
      <c r="CJ4394">
        <v>0</v>
      </c>
      <c r="CK4394">
        <f>YEAR(tbl_Opportunity[[#This Row],[Close Date]])</f>
        <v>2019</v>
      </c>
    </row>
    <row r="4395" spans="1:89">
      <c r="A4395" t="s">
        <v>5696</v>
      </c>
      <c r="B4395" t="b">
        <v>0</v>
      </c>
      <c r="D4395" t="b">
        <v>0</v>
      </c>
      <c r="H4395" s="1">
        <v>44151</v>
      </c>
      <c r="I4395" t="b">
        <v>1</v>
      </c>
      <c r="L4395" t="s">
        <v>5697</v>
      </c>
      <c r="O4395" t="s">
        <v>99</v>
      </c>
      <c r="P4395" t="b">
        <v>0</v>
      </c>
      <c r="Q4395" s="2">
        <v>43818.692523148151</v>
      </c>
      <c r="R4395" s="1"/>
      <c r="S4395" t="b">
        <v>0</v>
      </c>
      <c r="U4395" s="1"/>
      <c r="V4395" t="b">
        <v>0</v>
      </c>
      <c r="W4395" s="1">
        <v>43922</v>
      </c>
      <c r="X4395">
        <v>4</v>
      </c>
      <c r="Y4395">
        <v>2020</v>
      </c>
      <c r="Z4395" t="s">
        <v>8</v>
      </c>
      <c r="AA4395" t="s">
        <v>8</v>
      </c>
      <c r="AB4395" t="b">
        <v>0</v>
      </c>
      <c r="AC4395" t="b">
        <v>0</v>
      </c>
      <c r="AE4395" t="b">
        <v>1</v>
      </c>
      <c r="AF4395" t="b">
        <v>0</v>
      </c>
      <c r="AG4395" t="b">
        <v>0</v>
      </c>
      <c r="AH4395" t="s">
        <v>4808</v>
      </c>
      <c r="AI4395" t="b">
        <v>0</v>
      </c>
      <c r="AK4395" t="b">
        <v>0</v>
      </c>
      <c r="AL4395" s="1">
        <v>44148</v>
      </c>
      <c r="AM4395" t="s">
        <v>162</v>
      </c>
      <c r="AN4395" s="2">
        <v>44297.828460648147</v>
      </c>
      <c r="AP4395" s="2">
        <v>44151.600451388891</v>
      </c>
      <c r="AQ4395" s="1"/>
      <c r="AS4395" t="b">
        <v>0</v>
      </c>
      <c r="AV4395" t="s">
        <v>153</v>
      </c>
      <c r="BB4395" t="s">
        <v>10509</v>
      </c>
      <c r="BD4395" t="b">
        <v>1</v>
      </c>
      <c r="BH4395" t="s">
        <v>99</v>
      </c>
      <c r="BI4395" t="s">
        <v>150</v>
      </c>
      <c r="BK4395" t="s">
        <v>384</v>
      </c>
      <c r="BN4395" t="s">
        <v>415</v>
      </c>
      <c r="BQ4395" t="s">
        <v>96</v>
      </c>
      <c r="BR4395" t="b">
        <v>0</v>
      </c>
      <c r="BT4395" t="b">
        <v>0</v>
      </c>
      <c r="BW4395" t="s">
        <v>103</v>
      </c>
      <c r="BX4395" t="b">
        <v>0</v>
      </c>
      <c r="BY4395" s="2">
        <v>44376.857581018521</v>
      </c>
      <c r="CB4395" t="b">
        <v>0</v>
      </c>
      <c r="CC4395" t="b">
        <v>1</v>
      </c>
      <c r="CF4395">
        <v>6500</v>
      </c>
      <c r="CH4395">
        <v>6500</v>
      </c>
      <c r="CI4395">
        <v>100</v>
      </c>
      <c r="CJ4395">
        <v>0</v>
      </c>
      <c r="CK4395">
        <f>YEAR(tbl_Opportunity[[#This Row],[Close Date]])</f>
        <v>2020</v>
      </c>
    </row>
    <row r="4396" spans="1:89">
      <c r="A4396" t="s">
        <v>7474</v>
      </c>
      <c r="B4396" t="b">
        <v>0</v>
      </c>
      <c r="D4396" t="b">
        <v>0</v>
      </c>
      <c r="E4396" t="s">
        <v>10510</v>
      </c>
      <c r="H4396" s="1">
        <v>44187</v>
      </c>
      <c r="I4396" t="b">
        <v>1</v>
      </c>
      <c r="L4396" t="s">
        <v>10147</v>
      </c>
      <c r="O4396" t="s">
        <v>142</v>
      </c>
      <c r="P4396" t="b">
        <v>0</v>
      </c>
      <c r="Q4396" s="2">
        <v>43929.599293981482</v>
      </c>
      <c r="R4396" s="1"/>
      <c r="S4396" t="b">
        <v>0</v>
      </c>
      <c r="U4396" s="1"/>
      <c r="V4396" t="b">
        <v>0</v>
      </c>
      <c r="W4396" s="1">
        <v>43922</v>
      </c>
      <c r="X4396">
        <v>4</v>
      </c>
      <c r="Y4396">
        <v>2020</v>
      </c>
      <c r="Z4396" t="s">
        <v>8</v>
      </c>
      <c r="AA4396" t="s">
        <v>8</v>
      </c>
      <c r="AB4396" t="b">
        <v>0</v>
      </c>
      <c r="AC4396" t="b">
        <v>0</v>
      </c>
      <c r="AE4396" t="b">
        <v>1</v>
      </c>
      <c r="AF4396" t="b">
        <v>0</v>
      </c>
      <c r="AG4396" t="b">
        <v>0</v>
      </c>
      <c r="AH4396" t="s">
        <v>4808</v>
      </c>
      <c r="AI4396" t="b">
        <v>0</v>
      </c>
      <c r="AK4396" t="b">
        <v>0</v>
      </c>
      <c r="AL4396" s="1">
        <v>44187</v>
      </c>
      <c r="AM4396" t="s">
        <v>162</v>
      </c>
      <c r="AN4396" s="2">
        <v>44297.8278587963</v>
      </c>
      <c r="AP4396" s="2">
        <v>44187.803437499999</v>
      </c>
      <c r="AQ4396" s="1"/>
      <c r="AS4396" t="b">
        <v>0</v>
      </c>
      <c r="AV4396" t="s">
        <v>153</v>
      </c>
      <c r="BB4396" t="s">
        <v>10511</v>
      </c>
      <c r="BD4396" t="b">
        <v>1</v>
      </c>
      <c r="BH4396" t="s">
        <v>99</v>
      </c>
      <c r="BI4396" t="s">
        <v>150</v>
      </c>
      <c r="BK4396" t="s">
        <v>384</v>
      </c>
      <c r="BN4396" t="s">
        <v>415</v>
      </c>
      <c r="BP4396" t="s">
        <v>10512</v>
      </c>
      <c r="BQ4396" t="s">
        <v>96</v>
      </c>
      <c r="BR4396" t="b">
        <v>0</v>
      </c>
      <c r="BT4396" t="b">
        <v>0</v>
      </c>
      <c r="BW4396" t="s">
        <v>103</v>
      </c>
      <c r="BX4396" t="b">
        <v>0</v>
      </c>
      <c r="BY4396" s="2">
        <v>44376.857581018521</v>
      </c>
      <c r="CB4396" t="b">
        <v>0</v>
      </c>
      <c r="CC4396" t="b">
        <v>1</v>
      </c>
      <c r="CF4396">
        <v>831</v>
      </c>
      <c r="CH4396">
        <v>831</v>
      </c>
      <c r="CI4396">
        <v>100</v>
      </c>
      <c r="CJ4396">
        <v>0</v>
      </c>
      <c r="CK4396">
        <f>YEAR(tbl_Opportunity[[#This Row],[Close Date]])</f>
        <v>2020</v>
      </c>
    </row>
    <row r="4397" spans="1:89">
      <c r="A4397" t="s">
        <v>10159</v>
      </c>
      <c r="B4397" t="b">
        <v>0</v>
      </c>
      <c r="D4397" t="b">
        <v>0</v>
      </c>
      <c r="E4397" t="s">
        <v>7750</v>
      </c>
      <c r="H4397" s="1">
        <v>44140</v>
      </c>
      <c r="I4397" t="b">
        <v>1</v>
      </c>
      <c r="L4397" t="s">
        <v>10473</v>
      </c>
      <c r="O4397" t="s">
        <v>99</v>
      </c>
      <c r="P4397" t="b">
        <v>0</v>
      </c>
      <c r="Q4397" s="2">
        <v>44071.559537037036</v>
      </c>
      <c r="R4397" s="1"/>
      <c r="S4397" t="b">
        <v>0</v>
      </c>
      <c r="U4397" s="1"/>
      <c r="V4397" t="b">
        <v>0</v>
      </c>
      <c r="W4397" s="1">
        <v>43922</v>
      </c>
      <c r="X4397">
        <v>4</v>
      </c>
      <c r="Y4397">
        <v>2020</v>
      </c>
      <c r="Z4397" t="s">
        <v>8</v>
      </c>
      <c r="AA4397" t="s">
        <v>8</v>
      </c>
      <c r="AB4397" t="b">
        <v>0</v>
      </c>
      <c r="AC4397" t="b">
        <v>0</v>
      </c>
      <c r="AE4397" t="b">
        <v>1</v>
      </c>
      <c r="AF4397" t="b">
        <v>0</v>
      </c>
      <c r="AG4397" t="b">
        <v>0</v>
      </c>
      <c r="AH4397" t="s">
        <v>4808</v>
      </c>
      <c r="AI4397" t="b">
        <v>0</v>
      </c>
      <c r="AK4397" t="b">
        <v>0</v>
      </c>
      <c r="AL4397" s="1">
        <v>44140</v>
      </c>
      <c r="AM4397" t="s">
        <v>162</v>
      </c>
      <c r="AN4397" s="2">
        <v>44297.8278587963</v>
      </c>
      <c r="AP4397" s="2">
        <v>44140.910300925927</v>
      </c>
      <c r="AQ4397" s="1"/>
      <c r="AS4397" t="b">
        <v>0</v>
      </c>
      <c r="AV4397" t="s">
        <v>153</v>
      </c>
      <c r="BB4397" t="s">
        <v>10513</v>
      </c>
      <c r="BD4397" t="b">
        <v>1</v>
      </c>
      <c r="BH4397" t="s">
        <v>99</v>
      </c>
      <c r="BI4397" t="s">
        <v>150</v>
      </c>
      <c r="BK4397" t="s">
        <v>384</v>
      </c>
      <c r="BN4397" t="s">
        <v>415</v>
      </c>
      <c r="BP4397" t="s">
        <v>10514</v>
      </c>
      <c r="BQ4397" t="s">
        <v>96</v>
      </c>
      <c r="BR4397" t="b">
        <v>0</v>
      </c>
      <c r="BT4397" t="b">
        <v>0</v>
      </c>
      <c r="BW4397" t="s">
        <v>103</v>
      </c>
      <c r="BX4397" t="b">
        <v>0</v>
      </c>
      <c r="BY4397" s="2">
        <v>44376.857581018521</v>
      </c>
      <c r="CB4397" t="b">
        <v>0</v>
      </c>
      <c r="CC4397" t="b">
        <v>1</v>
      </c>
      <c r="CF4397">
        <v>410.54</v>
      </c>
      <c r="CH4397">
        <v>410.54</v>
      </c>
      <c r="CI4397">
        <v>100</v>
      </c>
      <c r="CJ4397">
        <v>0</v>
      </c>
      <c r="CK4397">
        <f>YEAR(tbl_Opportunity[[#This Row],[Close Date]])</f>
        <v>2020</v>
      </c>
    </row>
    <row r="4398" spans="1:89">
      <c r="A4398" t="s">
        <v>3696</v>
      </c>
      <c r="B4398" t="b">
        <v>0</v>
      </c>
      <c r="D4398" t="b">
        <v>0</v>
      </c>
      <c r="H4398" s="1">
        <v>44110</v>
      </c>
      <c r="I4398" t="b">
        <v>1</v>
      </c>
      <c r="L4398" t="s">
        <v>3698</v>
      </c>
      <c r="O4398" t="s">
        <v>99</v>
      </c>
      <c r="P4398" t="b">
        <v>0</v>
      </c>
      <c r="Q4398" s="2">
        <v>44074.737569444442</v>
      </c>
      <c r="R4398" s="1"/>
      <c r="S4398" t="b">
        <v>0</v>
      </c>
      <c r="U4398" s="1"/>
      <c r="V4398" t="b">
        <v>0</v>
      </c>
      <c r="W4398" s="1">
        <v>43922</v>
      </c>
      <c r="X4398">
        <v>4</v>
      </c>
      <c r="Y4398">
        <v>2020</v>
      </c>
      <c r="Z4398" t="s">
        <v>8</v>
      </c>
      <c r="AA4398" t="s">
        <v>8</v>
      </c>
      <c r="AB4398" t="b">
        <v>0</v>
      </c>
      <c r="AC4398" t="b">
        <v>0</v>
      </c>
      <c r="AE4398" t="b">
        <v>1</v>
      </c>
      <c r="AF4398" t="b">
        <v>0</v>
      </c>
      <c r="AG4398" t="b">
        <v>0</v>
      </c>
      <c r="AH4398" t="s">
        <v>4812</v>
      </c>
      <c r="AI4398" t="b">
        <v>0</v>
      </c>
      <c r="AK4398" t="b">
        <v>0</v>
      </c>
      <c r="AL4398" s="1">
        <v>44110</v>
      </c>
      <c r="AM4398" t="s">
        <v>162</v>
      </c>
      <c r="AN4398" s="2">
        <v>44297.8278587963</v>
      </c>
      <c r="AP4398" s="2">
        <v>44110.538217592592</v>
      </c>
      <c r="AQ4398" s="1"/>
      <c r="AS4398" t="b">
        <v>0</v>
      </c>
      <c r="AV4398" t="s">
        <v>153</v>
      </c>
      <c r="BB4398" t="s">
        <v>10515</v>
      </c>
      <c r="BD4398" t="b">
        <v>1</v>
      </c>
      <c r="BH4398" t="s">
        <v>99</v>
      </c>
      <c r="BI4398" t="s">
        <v>150</v>
      </c>
      <c r="BJ4398" t="s">
        <v>95</v>
      </c>
      <c r="BK4398" t="s">
        <v>384</v>
      </c>
      <c r="BN4398" t="s">
        <v>415</v>
      </c>
      <c r="BP4398" t="s">
        <v>10516</v>
      </c>
      <c r="BQ4398" t="s">
        <v>96</v>
      </c>
      <c r="BR4398" t="b">
        <v>0</v>
      </c>
      <c r="BT4398" t="b">
        <v>0</v>
      </c>
      <c r="BW4398" t="s">
        <v>103</v>
      </c>
      <c r="BX4398" t="b">
        <v>0</v>
      </c>
      <c r="BY4398" s="2">
        <v>44376.857581018521</v>
      </c>
      <c r="CB4398" t="b">
        <v>0</v>
      </c>
      <c r="CC4398" t="b">
        <v>1</v>
      </c>
      <c r="CF4398">
        <v>325.95</v>
      </c>
      <c r="CH4398">
        <v>325.95</v>
      </c>
      <c r="CI4398">
        <v>100</v>
      </c>
      <c r="CJ4398">
        <v>0</v>
      </c>
      <c r="CK4398">
        <f>YEAR(tbl_Opportunity[[#This Row],[Close Date]])</f>
        <v>2020</v>
      </c>
    </row>
    <row r="4399" spans="1:89">
      <c r="A4399" t="s">
        <v>3658</v>
      </c>
      <c r="B4399" t="b">
        <v>0</v>
      </c>
      <c r="D4399" t="b">
        <v>0</v>
      </c>
      <c r="E4399" t="s">
        <v>3935</v>
      </c>
      <c r="H4399" s="1">
        <v>44153</v>
      </c>
      <c r="I4399" t="b">
        <v>1</v>
      </c>
      <c r="L4399" t="s">
        <v>9694</v>
      </c>
      <c r="O4399" t="s">
        <v>99</v>
      </c>
      <c r="P4399" t="b">
        <v>0</v>
      </c>
      <c r="Q4399" s="2">
        <v>44153.655671296299</v>
      </c>
      <c r="R4399" s="1"/>
      <c r="S4399" t="b">
        <v>0</v>
      </c>
      <c r="U4399" s="1"/>
      <c r="V4399" t="b">
        <v>0</v>
      </c>
      <c r="W4399" s="1">
        <v>43922</v>
      </c>
      <c r="X4399">
        <v>4</v>
      </c>
      <c r="Y4399">
        <v>2020</v>
      </c>
      <c r="Z4399" t="s">
        <v>8</v>
      </c>
      <c r="AA4399" t="s">
        <v>8</v>
      </c>
      <c r="AB4399" t="b">
        <v>0</v>
      </c>
      <c r="AC4399" t="b">
        <v>0</v>
      </c>
      <c r="AE4399" t="b">
        <v>1</v>
      </c>
      <c r="AF4399" t="b">
        <v>0</v>
      </c>
      <c r="AG4399" t="b">
        <v>0</v>
      </c>
      <c r="AH4399" t="s">
        <v>4812</v>
      </c>
      <c r="AI4399" t="b">
        <v>0</v>
      </c>
      <c r="AK4399" t="b">
        <v>0</v>
      </c>
      <c r="AL4399" s="1">
        <v>44168</v>
      </c>
      <c r="AM4399" t="s">
        <v>99</v>
      </c>
      <c r="AN4399" s="2">
        <v>44175.893564814818</v>
      </c>
      <c r="AP4399" s="2">
        <v>44153.760659722226</v>
      </c>
      <c r="AQ4399" s="1"/>
      <c r="AS4399" t="b">
        <v>0</v>
      </c>
      <c r="AV4399" t="s">
        <v>176</v>
      </c>
      <c r="BB4399" t="s">
        <v>10517</v>
      </c>
      <c r="BD4399" t="b">
        <v>1</v>
      </c>
      <c r="BH4399" t="s">
        <v>99</v>
      </c>
      <c r="BI4399" t="s">
        <v>150</v>
      </c>
      <c r="BK4399" t="s">
        <v>384</v>
      </c>
      <c r="BN4399" t="s">
        <v>415</v>
      </c>
      <c r="BQ4399" t="s">
        <v>96</v>
      </c>
      <c r="BR4399" t="b">
        <v>0</v>
      </c>
      <c r="BT4399" t="b">
        <v>0</v>
      </c>
      <c r="BW4399" t="s">
        <v>103</v>
      </c>
      <c r="BX4399" t="b">
        <v>0</v>
      </c>
      <c r="BY4399" s="2">
        <v>44376.857581018521</v>
      </c>
      <c r="CB4399" t="b">
        <v>0</v>
      </c>
      <c r="CC4399" t="b">
        <v>1</v>
      </c>
      <c r="CF4399">
        <v>11940</v>
      </c>
      <c r="CH4399">
        <v>11940</v>
      </c>
      <c r="CI4399">
        <v>100</v>
      </c>
      <c r="CJ4399">
        <v>0</v>
      </c>
      <c r="CK4399">
        <f>YEAR(tbl_Opportunity[[#This Row],[Close Date]])</f>
        <v>2020</v>
      </c>
    </row>
    <row r="4400" spans="1:89">
      <c r="A4400" t="s">
        <v>10285</v>
      </c>
      <c r="B4400" t="b">
        <v>0</v>
      </c>
      <c r="D4400" t="b">
        <v>0</v>
      </c>
      <c r="H4400" s="1">
        <v>44116</v>
      </c>
      <c r="I4400" t="b">
        <v>1</v>
      </c>
      <c r="L4400" t="s">
        <v>3784</v>
      </c>
      <c r="O4400" t="s">
        <v>114</v>
      </c>
      <c r="P4400" t="b">
        <v>0</v>
      </c>
      <c r="Q4400" s="2">
        <v>43924.694016203706</v>
      </c>
      <c r="R4400" s="1"/>
      <c r="S4400" t="b">
        <v>0</v>
      </c>
      <c r="U4400" s="1"/>
      <c r="V4400" t="b">
        <v>0</v>
      </c>
      <c r="W4400" s="1">
        <v>43922</v>
      </c>
      <c r="X4400">
        <v>4</v>
      </c>
      <c r="Y4400">
        <v>2020</v>
      </c>
      <c r="Z4400" t="s">
        <v>8</v>
      </c>
      <c r="AA4400" t="s">
        <v>8</v>
      </c>
      <c r="AB4400" t="b">
        <v>0</v>
      </c>
      <c r="AC4400" t="b">
        <v>0</v>
      </c>
      <c r="AE4400" t="b">
        <v>1</v>
      </c>
      <c r="AF4400" t="b">
        <v>0</v>
      </c>
      <c r="AG4400" t="b">
        <v>0</v>
      </c>
      <c r="AH4400" t="s">
        <v>1016</v>
      </c>
      <c r="AI4400" t="b">
        <v>0</v>
      </c>
      <c r="AK4400" t="b">
        <v>0</v>
      </c>
      <c r="AL4400" s="1"/>
      <c r="AM4400" t="s">
        <v>162</v>
      </c>
      <c r="AN4400" s="2">
        <v>44297.838888888888</v>
      </c>
      <c r="AP4400" s="2">
        <v>44118.537280092591</v>
      </c>
      <c r="AQ4400" s="1"/>
      <c r="AS4400" t="b">
        <v>0</v>
      </c>
      <c r="AV4400" t="s">
        <v>213</v>
      </c>
      <c r="BB4400" t="s">
        <v>10518</v>
      </c>
      <c r="BD4400" t="b">
        <v>1</v>
      </c>
      <c r="BH4400" t="s">
        <v>114</v>
      </c>
      <c r="BI4400" t="s">
        <v>155</v>
      </c>
      <c r="BJ4400" t="s">
        <v>384</v>
      </c>
      <c r="BK4400" t="s">
        <v>384</v>
      </c>
      <c r="BN4400" t="s">
        <v>415</v>
      </c>
      <c r="BQ4400" t="s">
        <v>96</v>
      </c>
      <c r="BR4400" t="b">
        <v>0</v>
      </c>
      <c r="BT4400" t="b">
        <v>0</v>
      </c>
      <c r="BW4400" t="s">
        <v>103</v>
      </c>
      <c r="BX4400" t="b">
        <v>0</v>
      </c>
      <c r="BY4400" s="2">
        <v>44376.857581018521</v>
      </c>
      <c r="CB4400" t="b">
        <v>0</v>
      </c>
      <c r="CC4400" t="b">
        <v>1</v>
      </c>
      <c r="CF4400">
        <v>49048.5</v>
      </c>
      <c r="CH4400">
        <v>49048.5</v>
      </c>
      <c r="CI4400">
        <v>100</v>
      </c>
      <c r="CJ4400">
        <v>0</v>
      </c>
      <c r="CK4400">
        <f>YEAR(tbl_Opportunity[[#This Row],[Close Date]])</f>
        <v>2020</v>
      </c>
    </row>
    <row r="4401" spans="1:89">
      <c r="A4401" t="s">
        <v>10303</v>
      </c>
      <c r="B4401" t="b">
        <v>0</v>
      </c>
      <c r="D4401" t="b">
        <v>0</v>
      </c>
      <c r="H4401" s="1">
        <v>44141</v>
      </c>
      <c r="I4401" t="b">
        <v>1</v>
      </c>
      <c r="L4401" t="s">
        <v>10304</v>
      </c>
      <c r="O4401" t="s">
        <v>142</v>
      </c>
      <c r="P4401" t="b">
        <v>0</v>
      </c>
      <c r="Q4401" s="2">
        <v>44102.636342592596</v>
      </c>
      <c r="R4401" s="1"/>
      <c r="S4401" t="b">
        <v>0</v>
      </c>
      <c r="U4401" s="1"/>
      <c r="V4401" t="b">
        <v>0</v>
      </c>
      <c r="W4401" s="1">
        <v>43922</v>
      </c>
      <c r="X4401">
        <v>4</v>
      </c>
      <c r="Y4401">
        <v>2020</v>
      </c>
      <c r="Z4401" t="s">
        <v>8</v>
      </c>
      <c r="AA4401" t="s">
        <v>8</v>
      </c>
      <c r="AB4401" t="b">
        <v>0</v>
      </c>
      <c r="AC4401" t="b">
        <v>0</v>
      </c>
      <c r="AD4401" t="s">
        <v>3452</v>
      </c>
      <c r="AE4401" t="b">
        <v>1</v>
      </c>
      <c r="AF4401" t="b">
        <v>0</v>
      </c>
      <c r="AG4401" t="b">
        <v>0</v>
      </c>
      <c r="AH4401" t="s">
        <v>4808</v>
      </c>
      <c r="AI4401" t="b">
        <v>0</v>
      </c>
      <c r="AK4401" t="b">
        <v>0</v>
      </c>
      <c r="AL4401" s="1">
        <v>44124</v>
      </c>
      <c r="AM4401" t="s">
        <v>162</v>
      </c>
      <c r="AN4401" s="2">
        <v>44297.838888888888</v>
      </c>
      <c r="AP4401" s="2">
        <v>44141.676469907405</v>
      </c>
      <c r="AQ4401" s="1"/>
      <c r="AS4401" t="b">
        <v>0</v>
      </c>
      <c r="AV4401" t="s">
        <v>213</v>
      </c>
      <c r="BB4401" t="s">
        <v>10519</v>
      </c>
      <c r="BD4401" t="b">
        <v>1</v>
      </c>
      <c r="BH4401" t="s">
        <v>142</v>
      </c>
      <c r="BI4401" t="s">
        <v>150</v>
      </c>
      <c r="BJ4401" t="s">
        <v>384</v>
      </c>
      <c r="BK4401" t="s">
        <v>384</v>
      </c>
      <c r="BN4401" t="s">
        <v>415</v>
      </c>
      <c r="BQ4401" t="s">
        <v>96</v>
      </c>
      <c r="BR4401" t="b">
        <v>0</v>
      </c>
      <c r="BT4401" t="b">
        <v>0</v>
      </c>
      <c r="BW4401" t="s">
        <v>103</v>
      </c>
      <c r="BX4401" t="b">
        <v>0</v>
      </c>
      <c r="BY4401" s="2">
        <v>44376.857581018521</v>
      </c>
      <c r="CB4401" t="b">
        <v>0</v>
      </c>
      <c r="CC4401" t="b">
        <v>1</v>
      </c>
      <c r="CF4401">
        <v>2800.79</v>
      </c>
      <c r="CH4401">
        <v>2800.79</v>
      </c>
      <c r="CI4401">
        <v>100</v>
      </c>
      <c r="CJ4401">
        <v>0</v>
      </c>
      <c r="CK4401">
        <f>YEAR(tbl_Opportunity[[#This Row],[Close Date]])</f>
        <v>2020</v>
      </c>
    </row>
    <row r="4402" spans="1:89">
      <c r="A4402" t="s">
        <v>10303</v>
      </c>
      <c r="B4402" t="b">
        <v>0</v>
      </c>
      <c r="D4402" t="b">
        <v>0</v>
      </c>
      <c r="H4402" s="1">
        <v>44169</v>
      </c>
      <c r="I4402" t="b">
        <v>1</v>
      </c>
      <c r="L4402" t="s">
        <v>10520</v>
      </c>
      <c r="O4402" t="s">
        <v>99</v>
      </c>
      <c r="P4402" t="b">
        <v>0</v>
      </c>
      <c r="Q4402" s="2">
        <v>44126.773321759261</v>
      </c>
      <c r="R4402" s="1"/>
      <c r="S4402" t="b">
        <v>0</v>
      </c>
      <c r="U4402" s="1"/>
      <c r="V4402" t="b">
        <v>0</v>
      </c>
      <c r="W4402" s="1">
        <v>43922</v>
      </c>
      <c r="X4402">
        <v>4</v>
      </c>
      <c r="Y4402">
        <v>2020</v>
      </c>
      <c r="Z4402" t="s">
        <v>8</v>
      </c>
      <c r="AA4402" t="s">
        <v>8</v>
      </c>
      <c r="AB4402" t="b">
        <v>0</v>
      </c>
      <c r="AC4402" t="b">
        <v>0</v>
      </c>
      <c r="AD4402" t="s">
        <v>3452</v>
      </c>
      <c r="AE4402" t="b">
        <v>1</v>
      </c>
      <c r="AF4402" t="b">
        <v>0</v>
      </c>
      <c r="AG4402" t="b">
        <v>0</v>
      </c>
      <c r="AH4402" t="s">
        <v>4808</v>
      </c>
      <c r="AI4402" t="b">
        <v>0</v>
      </c>
      <c r="AK4402" t="b">
        <v>0</v>
      </c>
      <c r="AL4402" s="1">
        <v>44167</v>
      </c>
      <c r="AM4402" t="s">
        <v>162</v>
      </c>
      <c r="AN4402" s="2">
        <v>44297.838888888888</v>
      </c>
      <c r="AP4402" s="2">
        <v>44169.830972222226</v>
      </c>
      <c r="AQ4402" s="1"/>
      <c r="AS4402" t="b">
        <v>0</v>
      </c>
      <c r="AV4402" t="s">
        <v>213</v>
      </c>
      <c r="BB4402" t="s">
        <v>10521</v>
      </c>
      <c r="BD4402" t="b">
        <v>1</v>
      </c>
      <c r="BH4402" t="s">
        <v>142</v>
      </c>
      <c r="BI4402" t="s">
        <v>150</v>
      </c>
      <c r="BK4402" t="s">
        <v>384</v>
      </c>
      <c r="BN4402" t="s">
        <v>415</v>
      </c>
      <c r="BQ4402" t="s">
        <v>96</v>
      </c>
      <c r="BR4402" t="b">
        <v>0</v>
      </c>
      <c r="BT4402" t="b">
        <v>0</v>
      </c>
      <c r="BW4402" t="s">
        <v>103</v>
      </c>
      <c r="BX4402" t="b">
        <v>0</v>
      </c>
      <c r="BY4402" s="2">
        <v>44376.857581018521</v>
      </c>
      <c r="CB4402" t="b">
        <v>0</v>
      </c>
      <c r="CC4402" t="b">
        <v>1</v>
      </c>
      <c r="CF4402">
        <v>220521.18</v>
      </c>
      <c r="CH4402">
        <v>220521.18</v>
      </c>
      <c r="CI4402">
        <v>100</v>
      </c>
      <c r="CJ4402">
        <v>0</v>
      </c>
      <c r="CK4402">
        <f>YEAR(tbl_Opportunity[[#This Row],[Close Date]])</f>
        <v>2020</v>
      </c>
    </row>
    <row r="4403" spans="1:89">
      <c r="A4403" t="s">
        <v>10522</v>
      </c>
      <c r="B4403" t="b">
        <v>0</v>
      </c>
      <c r="D4403" t="b">
        <v>0</v>
      </c>
      <c r="H4403" s="1">
        <v>43803</v>
      </c>
      <c r="I4403" t="b">
        <v>1</v>
      </c>
      <c r="L4403" t="s">
        <v>10523</v>
      </c>
      <c r="O4403" t="s">
        <v>99</v>
      </c>
      <c r="P4403" t="b">
        <v>0</v>
      </c>
      <c r="Q4403" s="2">
        <v>43790.68577546296</v>
      </c>
      <c r="R4403" s="1"/>
      <c r="S4403" t="b">
        <v>0</v>
      </c>
      <c r="U4403" s="1"/>
      <c r="V4403" t="b">
        <v>0</v>
      </c>
      <c r="W4403" s="1">
        <v>43556</v>
      </c>
      <c r="X4403">
        <v>4</v>
      </c>
      <c r="Y4403">
        <v>2019</v>
      </c>
      <c r="Z4403" t="s">
        <v>8</v>
      </c>
      <c r="AA4403" t="s">
        <v>8</v>
      </c>
      <c r="AB4403" t="b">
        <v>0</v>
      </c>
      <c r="AC4403" t="b">
        <v>0</v>
      </c>
      <c r="AE4403" t="b">
        <v>1</v>
      </c>
      <c r="AF4403" t="b">
        <v>0</v>
      </c>
      <c r="AG4403" t="b">
        <v>0</v>
      </c>
      <c r="AH4403" t="s">
        <v>4812</v>
      </c>
      <c r="AI4403" t="b">
        <v>0</v>
      </c>
      <c r="AK4403" t="b">
        <v>0</v>
      </c>
      <c r="AL4403" s="1">
        <v>43803</v>
      </c>
      <c r="AM4403" t="s">
        <v>162</v>
      </c>
      <c r="AN4403" s="2">
        <v>44297.8278587963</v>
      </c>
      <c r="AP4403" s="2">
        <v>43836.762685185182</v>
      </c>
      <c r="AQ4403" s="1"/>
      <c r="AS4403" t="b">
        <v>0</v>
      </c>
      <c r="AV4403" t="s">
        <v>153</v>
      </c>
      <c r="BB4403" t="s">
        <v>10524</v>
      </c>
      <c r="BD4403" t="b">
        <v>1</v>
      </c>
      <c r="BH4403" t="s">
        <v>99</v>
      </c>
      <c r="BI4403" t="s">
        <v>150</v>
      </c>
      <c r="BJ4403" t="s">
        <v>102</v>
      </c>
      <c r="BK4403" t="s">
        <v>157</v>
      </c>
      <c r="BN4403" t="s">
        <v>415</v>
      </c>
      <c r="BQ4403" t="s">
        <v>96</v>
      </c>
      <c r="BR4403" t="b">
        <v>0</v>
      </c>
      <c r="BT4403" t="b">
        <v>0</v>
      </c>
      <c r="BW4403" t="s">
        <v>103</v>
      </c>
      <c r="BX4403" t="b">
        <v>0</v>
      </c>
      <c r="BY4403" s="2">
        <v>44376.857581018521</v>
      </c>
      <c r="CB4403" t="b">
        <v>0</v>
      </c>
      <c r="CC4403" t="b">
        <v>1</v>
      </c>
      <c r="CF4403">
        <v>3500</v>
      </c>
      <c r="CH4403">
        <v>3500</v>
      </c>
      <c r="CI4403">
        <v>100</v>
      </c>
      <c r="CJ4403">
        <v>0</v>
      </c>
      <c r="CK4403">
        <f>YEAR(tbl_Opportunity[[#This Row],[Close Date]])</f>
        <v>2019</v>
      </c>
    </row>
    <row r="4404" spans="1:89">
      <c r="A4404" t="s">
        <v>3408</v>
      </c>
      <c r="B4404" t="b">
        <v>0</v>
      </c>
      <c r="D4404" t="b">
        <v>0</v>
      </c>
      <c r="H4404" s="1">
        <v>44186</v>
      </c>
      <c r="I4404" t="b">
        <v>1</v>
      </c>
      <c r="O4404" t="s">
        <v>114</v>
      </c>
      <c r="P4404" t="b">
        <v>0</v>
      </c>
      <c r="Q4404" s="2">
        <v>44131.582719907405</v>
      </c>
      <c r="R4404" s="1"/>
      <c r="S4404" t="b">
        <v>0</v>
      </c>
      <c r="U4404" s="1"/>
      <c r="V4404" t="b">
        <v>0</v>
      </c>
      <c r="W4404" s="1">
        <v>43922</v>
      </c>
      <c r="X4404">
        <v>4</v>
      </c>
      <c r="Y4404">
        <v>2020</v>
      </c>
      <c r="Z4404" t="s">
        <v>8</v>
      </c>
      <c r="AA4404" t="s">
        <v>8</v>
      </c>
      <c r="AB4404" t="b">
        <v>0</v>
      </c>
      <c r="AC4404" t="b">
        <v>0</v>
      </c>
      <c r="AE4404" t="b">
        <v>1</v>
      </c>
      <c r="AF4404" t="b">
        <v>0</v>
      </c>
      <c r="AG4404" t="b">
        <v>0</v>
      </c>
      <c r="AH4404" t="s">
        <v>1016</v>
      </c>
      <c r="AI4404" t="b">
        <v>0</v>
      </c>
      <c r="AK4404" t="b">
        <v>0</v>
      </c>
      <c r="AL4404" s="1"/>
      <c r="AM4404" t="s">
        <v>162</v>
      </c>
      <c r="AN4404" s="2">
        <v>44297.838888888888</v>
      </c>
      <c r="AP4404" s="2">
        <v>44186.609849537039</v>
      </c>
      <c r="AQ4404" s="1"/>
      <c r="AS4404" t="b">
        <v>0</v>
      </c>
      <c r="AV4404" t="s">
        <v>213</v>
      </c>
      <c r="BB4404" t="s">
        <v>10525</v>
      </c>
      <c r="BD4404" t="b">
        <v>1</v>
      </c>
      <c r="BH4404" t="s">
        <v>114</v>
      </c>
      <c r="BI4404" t="s">
        <v>155</v>
      </c>
      <c r="BK4404" t="s">
        <v>95</v>
      </c>
      <c r="BN4404" t="s">
        <v>415</v>
      </c>
      <c r="BQ4404" t="s">
        <v>96</v>
      </c>
      <c r="BR4404" t="b">
        <v>0</v>
      </c>
      <c r="BS4404" t="s">
        <v>102</v>
      </c>
      <c r="BT4404" t="b">
        <v>0</v>
      </c>
      <c r="BW4404" t="s">
        <v>103</v>
      </c>
      <c r="BX4404" t="b">
        <v>0</v>
      </c>
      <c r="BY4404" s="2">
        <v>44376.857581018521</v>
      </c>
      <c r="CB4404" t="b">
        <v>0</v>
      </c>
      <c r="CC4404" t="b">
        <v>1</v>
      </c>
      <c r="CF4404">
        <v>37199.25</v>
      </c>
      <c r="CH4404">
        <v>37199.25</v>
      </c>
      <c r="CI4404">
        <v>100</v>
      </c>
      <c r="CJ4404">
        <v>0</v>
      </c>
      <c r="CK4404">
        <f>YEAR(tbl_Opportunity[[#This Row],[Close Date]])</f>
        <v>2020</v>
      </c>
    </row>
    <row r="4405" spans="1:89">
      <c r="A4405" t="s">
        <v>2729</v>
      </c>
      <c r="B4405" t="b">
        <v>0</v>
      </c>
      <c r="D4405" t="b">
        <v>0</v>
      </c>
      <c r="H4405" s="1">
        <v>44165</v>
      </c>
      <c r="I4405" t="b">
        <v>1</v>
      </c>
      <c r="L4405" t="s">
        <v>5464</v>
      </c>
      <c r="O4405" t="s">
        <v>114</v>
      </c>
      <c r="P4405" t="b">
        <v>0</v>
      </c>
      <c r="Q4405" s="2">
        <v>44165.575138888889</v>
      </c>
      <c r="R4405" s="1"/>
      <c r="S4405" t="b">
        <v>0</v>
      </c>
      <c r="U4405" s="1"/>
      <c r="V4405" t="b">
        <v>0</v>
      </c>
      <c r="W4405" s="1">
        <v>43922</v>
      </c>
      <c r="X4405">
        <v>4</v>
      </c>
      <c r="Y4405">
        <v>2020</v>
      </c>
      <c r="Z4405" t="s">
        <v>8</v>
      </c>
      <c r="AA4405" t="s">
        <v>8</v>
      </c>
      <c r="AB4405" t="b">
        <v>0</v>
      </c>
      <c r="AC4405" t="b">
        <v>0</v>
      </c>
      <c r="AE4405" t="b">
        <v>1</v>
      </c>
      <c r="AF4405" t="b">
        <v>0</v>
      </c>
      <c r="AG4405" t="b">
        <v>0</v>
      </c>
      <c r="AH4405" t="s">
        <v>1016</v>
      </c>
      <c r="AI4405" t="b">
        <v>0</v>
      </c>
      <c r="AK4405" t="b">
        <v>0</v>
      </c>
      <c r="AL4405" s="1"/>
      <c r="AM4405" t="s">
        <v>162</v>
      </c>
      <c r="AN4405" s="2">
        <v>44297.838888888888</v>
      </c>
      <c r="AP4405" s="2">
        <v>44165.90421296296</v>
      </c>
      <c r="AQ4405" s="1"/>
      <c r="AS4405" t="b">
        <v>0</v>
      </c>
      <c r="AV4405" t="s">
        <v>213</v>
      </c>
      <c r="BB4405" t="s">
        <v>10526</v>
      </c>
      <c r="BD4405" t="b">
        <v>1</v>
      </c>
      <c r="BH4405" t="s">
        <v>114</v>
      </c>
      <c r="BI4405" t="s">
        <v>155</v>
      </c>
      <c r="BK4405" t="s">
        <v>157</v>
      </c>
      <c r="BN4405" t="s">
        <v>415</v>
      </c>
      <c r="BQ4405" t="s">
        <v>96</v>
      </c>
      <c r="BR4405" t="b">
        <v>0</v>
      </c>
      <c r="BS4405" t="s">
        <v>384</v>
      </c>
      <c r="BT4405" t="b">
        <v>0</v>
      </c>
      <c r="BW4405" t="s">
        <v>103</v>
      </c>
      <c r="BX4405" t="b">
        <v>0</v>
      </c>
      <c r="BY4405" s="2">
        <v>44376.857581018521</v>
      </c>
      <c r="CB4405" t="b">
        <v>0</v>
      </c>
      <c r="CC4405" t="b">
        <v>1</v>
      </c>
      <c r="CF4405">
        <v>49077.75</v>
      </c>
      <c r="CH4405">
        <v>49077.75</v>
      </c>
      <c r="CI4405">
        <v>100</v>
      </c>
      <c r="CJ4405">
        <v>0</v>
      </c>
      <c r="CK4405">
        <f>YEAR(tbl_Opportunity[[#This Row],[Close Date]])</f>
        <v>2020</v>
      </c>
    </row>
    <row r="4406" spans="1:89">
      <c r="A4406" t="s">
        <v>3408</v>
      </c>
      <c r="B4406" t="b">
        <v>0</v>
      </c>
      <c r="D4406" t="b">
        <v>0</v>
      </c>
      <c r="H4406" s="1">
        <v>43819</v>
      </c>
      <c r="I4406" t="b">
        <v>1</v>
      </c>
      <c r="O4406" t="s">
        <v>114</v>
      </c>
      <c r="P4406" t="b">
        <v>0</v>
      </c>
      <c r="Q4406" s="2">
        <v>43818.626539351855</v>
      </c>
      <c r="R4406" s="1"/>
      <c r="S4406" t="b">
        <v>0</v>
      </c>
      <c r="U4406" s="1"/>
      <c r="V4406" t="b">
        <v>0</v>
      </c>
      <c r="W4406" s="1">
        <v>43556</v>
      </c>
      <c r="X4406">
        <v>4</v>
      </c>
      <c r="Y4406">
        <v>2019</v>
      </c>
      <c r="Z4406" t="s">
        <v>8</v>
      </c>
      <c r="AA4406" t="s">
        <v>8</v>
      </c>
      <c r="AB4406" t="b">
        <v>0</v>
      </c>
      <c r="AC4406" t="b">
        <v>0</v>
      </c>
      <c r="AE4406" t="b">
        <v>1</v>
      </c>
      <c r="AF4406" t="b">
        <v>0</v>
      </c>
      <c r="AG4406" t="b">
        <v>0</v>
      </c>
      <c r="AH4406" t="s">
        <v>1016</v>
      </c>
      <c r="AI4406" t="b">
        <v>0</v>
      </c>
      <c r="AK4406" t="b">
        <v>0</v>
      </c>
      <c r="AL4406" s="1"/>
      <c r="AM4406" t="s">
        <v>162</v>
      </c>
      <c r="AN4406" s="2">
        <v>44297.838888888888</v>
      </c>
      <c r="AP4406" s="2">
        <v>43836.762627314813</v>
      </c>
      <c r="AQ4406" s="1"/>
      <c r="AS4406" t="b">
        <v>0</v>
      </c>
      <c r="AV4406" t="s">
        <v>213</v>
      </c>
      <c r="BB4406" t="s">
        <v>10527</v>
      </c>
      <c r="BD4406" t="b">
        <v>1</v>
      </c>
      <c r="BH4406" t="s">
        <v>114</v>
      </c>
      <c r="BI4406" t="s">
        <v>155</v>
      </c>
      <c r="BJ4406" t="s">
        <v>102</v>
      </c>
      <c r="BK4406" t="s">
        <v>102</v>
      </c>
      <c r="BN4406" t="s">
        <v>415</v>
      </c>
      <c r="BQ4406" t="s">
        <v>96</v>
      </c>
      <c r="BR4406" t="b">
        <v>0</v>
      </c>
      <c r="BS4406" t="s">
        <v>157</v>
      </c>
      <c r="BT4406" t="b">
        <v>0</v>
      </c>
      <c r="BW4406" t="s">
        <v>103</v>
      </c>
      <c r="BX4406" t="b">
        <v>0</v>
      </c>
      <c r="BY4406" s="2">
        <v>44376.857581018521</v>
      </c>
      <c r="CB4406" t="b">
        <v>0</v>
      </c>
      <c r="CC4406" t="b">
        <v>1</v>
      </c>
      <c r="CF4406">
        <v>45945.2</v>
      </c>
      <c r="CH4406">
        <v>45945.2</v>
      </c>
      <c r="CI4406">
        <v>100</v>
      </c>
      <c r="CJ4406">
        <v>0</v>
      </c>
      <c r="CK4406">
        <f>YEAR(tbl_Opportunity[[#This Row],[Close Date]])</f>
        <v>2019</v>
      </c>
    </row>
    <row r="4407" spans="1:89">
      <c r="A4407" t="s">
        <v>3408</v>
      </c>
      <c r="B4407" t="b">
        <v>0</v>
      </c>
      <c r="D4407" t="b">
        <v>0</v>
      </c>
      <c r="H4407" s="1">
        <v>44113</v>
      </c>
      <c r="I4407" t="b">
        <v>1</v>
      </c>
      <c r="L4407" t="s">
        <v>10528</v>
      </c>
      <c r="O4407" t="s">
        <v>114</v>
      </c>
      <c r="P4407" t="b">
        <v>0</v>
      </c>
      <c r="Q4407" s="2">
        <v>43879.731192129628</v>
      </c>
      <c r="R4407" s="1"/>
      <c r="S4407" t="b">
        <v>0</v>
      </c>
      <c r="U4407" s="1"/>
      <c r="V4407" t="b">
        <v>0</v>
      </c>
      <c r="W4407" s="1">
        <v>43922</v>
      </c>
      <c r="X4407">
        <v>4</v>
      </c>
      <c r="Y4407">
        <v>2020</v>
      </c>
      <c r="Z4407" t="s">
        <v>8</v>
      </c>
      <c r="AA4407" t="s">
        <v>8</v>
      </c>
      <c r="AB4407" t="b">
        <v>0</v>
      </c>
      <c r="AC4407" t="b">
        <v>0</v>
      </c>
      <c r="AE4407" t="b">
        <v>1</v>
      </c>
      <c r="AF4407" t="b">
        <v>0</v>
      </c>
      <c r="AG4407" t="b">
        <v>0</v>
      </c>
      <c r="AH4407" t="s">
        <v>1016</v>
      </c>
      <c r="AI4407" t="b">
        <v>0</v>
      </c>
      <c r="AK4407" t="b">
        <v>0</v>
      </c>
      <c r="AL4407" s="1">
        <v>44123</v>
      </c>
      <c r="AM4407" t="s">
        <v>162</v>
      </c>
      <c r="AN4407" s="2">
        <v>44297.838888888888</v>
      </c>
      <c r="AP4407" s="2">
        <v>44113.634085648147</v>
      </c>
      <c r="AQ4407" s="1"/>
      <c r="AS4407" t="b">
        <v>0</v>
      </c>
      <c r="AV4407" t="s">
        <v>213</v>
      </c>
      <c r="BB4407" t="s">
        <v>10529</v>
      </c>
      <c r="BD4407" t="b">
        <v>1</v>
      </c>
      <c r="BH4407" t="s">
        <v>114</v>
      </c>
      <c r="BI4407" t="s">
        <v>155</v>
      </c>
      <c r="BJ4407" t="s">
        <v>102</v>
      </c>
      <c r="BK4407" t="s">
        <v>102</v>
      </c>
      <c r="BN4407" t="s">
        <v>415</v>
      </c>
      <c r="BQ4407" t="s">
        <v>96</v>
      </c>
      <c r="BR4407" t="b">
        <v>0</v>
      </c>
      <c r="BS4407" t="s">
        <v>157</v>
      </c>
      <c r="BT4407" t="b">
        <v>0</v>
      </c>
      <c r="BW4407" t="s">
        <v>103</v>
      </c>
      <c r="BX4407" t="b">
        <v>0</v>
      </c>
      <c r="BY4407" s="2">
        <v>44376.857581018521</v>
      </c>
      <c r="CB4407" t="b">
        <v>0</v>
      </c>
      <c r="CC4407" t="b">
        <v>1</v>
      </c>
      <c r="CF4407">
        <v>380723</v>
      </c>
      <c r="CH4407">
        <v>380723</v>
      </c>
      <c r="CI4407">
        <v>100</v>
      </c>
      <c r="CJ4407">
        <v>0</v>
      </c>
      <c r="CK4407">
        <f>YEAR(tbl_Opportunity[[#This Row],[Close Date]])</f>
        <v>2020</v>
      </c>
    </row>
    <row r="4408" spans="1:89">
      <c r="A4408" t="s">
        <v>5239</v>
      </c>
      <c r="B4408" t="b">
        <v>0</v>
      </c>
      <c r="D4408" t="b">
        <v>0</v>
      </c>
      <c r="H4408" s="1">
        <v>44119</v>
      </c>
      <c r="I4408" t="b">
        <v>1</v>
      </c>
      <c r="O4408" t="s">
        <v>114</v>
      </c>
      <c r="P4408" t="b">
        <v>0</v>
      </c>
      <c r="Q4408" s="2">
        <v>43879.740983796299</v>
      </c>
      <c r="R4408" s="1"/>
      <c r="S4408" t="b">
        <v>0</v>
      </c>
      <c r="U4408" s="1"/>
      <c r="V4408" t="b">
        <v>0</v>
      </c>
      <c r="W4408" s="1">
        <v>43922</v>
      </c>
      <c r="X4408">
        <v>4</v>
      </c>
      <c r="Y4408">
        <v>2020</v>
      </c>
      <c r="Z4408" t="s">
        <v>8</v>
      </c>
      <c r="AA4408" t="s">
        <v>8</v>
      </c>
      <c r="AB4408" t="b">
        <v>0</v>
      </c>
      <c r="AC4408" t="b">
        <v>0</v>
      </c>
      <c r="AE4408" t="b">
        <v>1</v>
      </c>
      <c r="AF4408" t="b">
        <v>0</v>
      </c>
      <c r="AG4408" t="b">
        <v>0</v>
      </c>
      <c r="AH4408" t="s">
        <v>1016</v>
      </c>
      <c r="AI4408" t="b">
        <v>0</v>
      </c>
      <c r="AK4408" t="b">
        <v>0</v>
      </c>
      <c r="AL4408" s="1"/>
      <c r="AM4408" t="s">
        <v>114</v>
      </c>
      <c r="AN4408" s="2">
        <v>44200.629965277774</v>
      </c>
      <c r="AP4408" s="2">
        <v>44119.586412037039</v>
      </c>
      <c r="AQ4408" s="1"/>
      <c r="AS4408" t="b">
        <v>0</v>
      </c>
      <c r="AV4408" t="s">
        <v>176</v>
      </c>
      <c r="BB4408" t="s">
        <v>10530</v>
      </c>
      <c r="BD4408" t="b">
        <v>1</v>
      </c>
      <c r="BH4408" t="s">
        <v>114</v>
      </c>
      <c r="BI4408" t="s">
        <v>155</v>
      </c>
      <c r="BJ4408" t="s">
        <v>3469</v>
      </c>
      <c r="BK4408" t="s">
        <v>384</v>
      </c>
      <c r="BN4408" t="s">
        <v>415</v>
      </c>
      <c r="BQ4408" t="s">
        <v>96</v>
      </c>
      <c r="BR4408" t="b">
        <v>0</v>
      </c>
      <c r="BS4408" t="s">
        <v>157</v>
      </c>
      <c r="BT4408" t="b">
        <v>0</v>
      </c>
      <c r="BW4408" t="s">
        <v>103</v>
      </c>
      <c r="BX4408" t="b">
        <v>0</v>
      </c>
      <c r="BY4408" s="2">
        <v>44376.857581018521</v>
      </c>
      <c r="CB4408" t="b">
        <v>0</v>
      </c>
      <c r="CC4408" t="b">
        <v>1</v>
      </c>
      <c r="CF4408">
        <v>49197.75</v>
      </c>
      <c r="CH4408">
        <v>49197.75</v>
      </c>
      <c r="CI4408">
        <v>100</v>
      </c>
      <c r="CJ4408">
        <v>0</v>
      </c>
      <c r="CK4408">
        <f>YEAR(tbl_Opportunity[[#This Row],[Close Date]])</f>
        <v>2020</v>
      </c>
    </row>
    <row r="4409" spans="1:89">
      <c r="A4409" t="s">
        <v>10531</v>
      </c>
      <c r="B4409" t="b">
        <v>0</v>
      </c>
      <c r="D4409" t="b">
        <v>0</v>
      </c>
      <c r="H4409" s="1">
        <v>44133</v>
      </c>
      <c r="I4409" t="b">
        <v>1</v>
      </c>
      <c r="L4409" t="s">
        <v>3371</v>
      </c>
      <c r="O4409" t="s">
        <v>2842</v>
      </c>
      <c r="P4409" t="b">
        <v>0</v>
      </c>
      <c r="Q4409" s="2">
        <v>44133.171956018516</v>
      </c>
      <c r="R4409" s="1"/>
      <c r="S4409" t="b">
        <v>0</v>
      </c>
      <c r="U4409" s="1"/>
      <c r="V4409" t="b">
        <v>0</v>
      </c>
      <c r="W4409" s="1">
        <v>43922</v>
      </c>
      <c r="X4409">
        <v>4</v>
      </c>
      <c r="Y4409">
        <v>2020</v>
      </c>
      <c r="Z4409" t="s">
        <v>8</v>
      </c>
      <c r="AA4409" t="s">
        <v>8</v>
      </c>
      <c r="AB4409" t="b">
        <v>0</v>
      </c>
      <c r="AC4409" t="b">
        <v>0</v>
      </c>
      <c r="AE4409" t="b">
        <v>1</v>
      </c>
      <c r="AF4409" t="b">
        <v>0</v>
      </c>
      <c r="AG4409" t="b">
        <v>0</v>
      </c>
      <c r="AH4409" t="s">
        <v>1016</v>
      </c>
      <c r="AI4409" t="b">
        <v>0</v>
      </c>
      <c r="AK4409" t="b">
        <v>0</v>
      </c>
      <c r="AL4409" s="1"/>
      <c r="AM4409" t="s">
        <v>2842</v>
      </c>
      <c r="AN4409" s="2">
        <v>44369.859629629631</v>
      </c>
      <c r="AP4409" s="2">
        <v>44133.743518518517</v>
      </c>
      <c r="AQ4409" s="1"/>
      <c r="AS4409" t="b">
        <v>0</v>
      </c>
      <c r="AV4409" t="s">
        <v>213</v>
      </c>
      <c r="BB4409" t="s">
        <v>10532</v>
      </c>
      <c r="BD4409" t="b">
        <v>1</v>
      </c>
      <c r="BH4409" t="s">
        <v>2842</v>
      </c>
      <c r="BI4409" t="s">
        <v>155</v>
      </c>
      <c r="BK4409" t="s">
        <v>384</v>
      </c>
      <c r="BL4409" t="s">
        <v>3371</v>
      </c>
      <c r="BN4409" t="s">
        <v>415</v>
      </c>
      <c r="BP4409" t="s">
        <v>10533</v>
      </c>
      <c r="BQ4409" t="s">
        <v>96</v>
      </c>
      <c r="BR4409" t="b">
        <v>0</v>
      </c>
      <c r="BS4409" t="s">
        <v>157</v>
      </c>
      <c r="BT4409" t="b">
        <v>0</v>
      </c>
      <c r="BW4409" t="s">
        <v>103</v>
      </c>
      <c r="BX4409" t="b">
        <v>0</v>
      </c>
      <c r="BY4409" s="2">
        <v>44376.857581018521</v>
      </c>
      <c r="CB4409" t="b">
        <v>0</v>
      </c>
      <c r="CC4409" t="b">
        <v>1</v>
      </c>
      <c r="CF4409">
        <v>26159.200000000001</v>
      </c>
      <c r="CH4409">
        <v>26159.200000000001</v>
      </c>
      <c r="CI4409">
        <v>100</v>
      </c>
      <c r="CJ4409">
        <v>0</v>
      </c>
      <c r="CK4409">
        <f>YEAR(tbl_Opportunity[[#This Row],[Close Date]])</f>
        <v>2020</v>
      </c>
    </row>
    <row r="4410" spans="1:89">
      <c r="A4410" t="s">
        <v>3702</v>
      </c>
      <c r="B4410" t="b">
        <v>0</v>
      </c>
      <c r="D4410" t="b">
        <v>0</v>
      </c>
      <c r="H4410" s="1">
        <v>43619</v>
      </c>
      <c r="I4410" t="b">
        <v>1</v>
      </c>
      <c r="O4410" t="s">
        <v>142</v>
      </c>
      <c r="P4410" t="b">
        <v>0</v>
      </c>
      <c r="Q4410" s="2">
        <v>43573.807638888888</v>
      </c>
      <c r="R4410" s="1"/>
      <c r="S4410" t="b">
        <v>0</v>
      </c>
      <c r="U4410" s="1"/>
      <c r="V4410" t="b">
        <v>0</v>
      </c>
      <c r="W4410" s="1">
        <v>43497</v>
      </c>
      <c r="X4410">
        <v>2</v>
      </c>
      <c r="Y4410">
        <v>2019</v>
      </c>
      <c r="Z4410" t="s">
        <v>8</v>
      </c>
      <c r="AA4410" t="s">
        <v>8</v>
      </c>
      <c r="AB4410" t="b">
        <v>0</v>
      </c>
      <c r="AC4410" t="b">
        <v>0</v>
      </c>
      <c r="AE4410" t="b">
        <v>1</v>
      </c>
      <c r="AF4410" t="b">
        <v>0</v>
      </c>
      <c r="AG4410" t="b">
        <v>0</v>
      </c>
      <c r="AH4410" t="s">
        <v>4808</v>
      </c>
      <c r="AI4410" t="b">
        <v>0</v>
      </c>
      <c r="AK4410" t="b">
        <v>0</v>
      </c>
      <c r="AL4410" s="1">
        <v>43619</v>
      </c>
      <c r="AM4410" t="s">
        <v>162</v>
      </c>
      <c r="AN4410" s="2">
        <v>44297.838888888888</v>
      </c>
      <c r="AP4410" s="2">
        <v>43836.762685185182</v>
      </c>
      <c r="AQ4410" s="1"/>
      <c r="AS4410" t="b">
        <v>1</v>
      </c>
      <c r="AV4410" t="s">
        <v>213</v>
      </c>
      <c r="BB4410" t="s">
        <v>10534</v>
      </c>
      <c r="BD4410" t="b">
        <v>1</v>
      </c>
      <c r="BH4410" t="s">
        <v>142</v>
      </c>
      <c r="BI4410" t="s">
        <v>150</v>
      </c>
      <c r="BJ4410" t="s">
        <v>384</v>
      </c>
      <c r="BK4410" t="s">
        <v>384</v>
      </c>
      <c r="BQ4410" t="s">
        <v>96</v>
      </c>
      <c r="BR4410" t="b">
        <v>0</v>
      </c>
      <c r="BT4410" t="b">
        <v>0</v>
      </c>
      <c r="BW4410" t="s">
        <v>103</v>
      </c>
      <c r="BX4410" t="b">
        <v>0</v>
      </c>
      <c r="BY4410" s="2">
        <v>44376.857569444444</v>
      </c>
      <c r="CB4410" t="b">
        <v>0</v>
      </c>
      <c r="CC4410" t="b">
        <v>1</v>
      </c>
      <c r="CF4410">
        <v>506458</v>
      </c>
      <c r="CH4410">
        <v>506458</v>
      </c>
      <c r="CI4410">
        <v>100</v>
      </c>
      <c r="CJ4410">
        <v>0</v>
      </c>
      <c r="CK4410">
        <f>YEAR(tbl_Opportunity[[#This Row],[Close Date]])</f>
        <v>2019</v>
      </c>
    </row>
    <row r="4411" spans="1:89">
      <c r="A4411" t="s">
        <v>7822</v>
      </c>
      <c r="B4411" t="b">
        <v>0</v>
      </c>
      <c r="D4411" t="b">
        <v>0</v>
      </c>
      <c r="H4411" s="1">
        <v>43606</v>
      </c>
      <c r="I4411" t="b">
        <v>1</v>
      </c>
      <c r="O4411" t="s">
        <v>114</v>
      </c>
      <c r="P4411" t="b">
        <v>0</v>
      </c>
      <c r="Q4411" s="2">
        <v>43404.858553240738</v>
      </c>
      <c r="R4411" s="1"/>
      <c r="S4411" t="b">
        <v>0</v>
      </c>
      <c r="U4411" s="1"/>
      <c r="V4411" t="b">
        <v>0</v>
      </c>
      <c r="W4411" s="1">
        <v>43497</v>
      </c>
      <c r="X4411">
        <v>2</v>
      </c>
      <c r="Y4411">
        <v>2019</v>
      </c>
      <c r="Z4411" t="s">
        <v>8</v>
      </c>
      <c r="AA4411" t="s">
        <v>8</v>
      </c>
      <c r="AB4411" t="b">
        <v>0</v>
      </c>
      <c r="AC4411" t="b">
        <v>0</v>
      </c>
      <c r="AE4411" t="b">
        <v>1</v>
      </c>
      <c r="AF4411" t="b">
        <v>0</v>
      </c>
      <c r="AG4411" t="b">
        <v>0</v>
      </c>
      <c r="AH4411" t="s">
        <v>1016</v>
      </c>
      <c r="AI4411" t="b">
        <v>0</v>
      </c>
      <c r="AK4411" t="b">
        <v>0</v>
      </c>
      <c r="AL4411" s="1"/>
      <c r="AM4411" t="s">
        <v>162</v>
      </c>
      <c r="AN4411" s="2">
        <v>44297.838888888888</v>
      </c>
      <c r="AP4411" s="2">
        <v>44020.449456018519</v>
      </c>
      <c r="AQ4411" s="1"/>
      <c r="AS4411" t="b">
        <v>1</v>
      </c>
      <c r="AV4411" t="s">
        <v>213</v>
      </c>
      <c r="BB4411" t="s">
        <v>10535</v>
      </c>
      <c r="BD4411" t="b">
        <v>1</v>
      </c>
      <c r="BH4411" t="s">
        <v>114</v>
      </c>
      <c r="BI4411" t="s">
        <v>155</v>
      </c>
      <c r="BK4411" t="s">
        <v>384</v>
      </c>
      <c r="BQ4411" t="s">
        <v>96</v>
      </c>
      <c r="BR4411" t="b">
        <v>0</v>
      </c>
      <c r="BS4411" t="s">
        <v>157</v>
      </c>
      <c r="BT4411" t="b">
        <v>0</v>
      </c>
      <c r="BW4411" t="s">
        <v>103</v>
      </c>
      <c r="BX4411" t="b">
        <v>0</v>
      </c>
      <c r="BY4411" s="2">
        <v>44376.857569444444</v>
      </c>
      <c r="CB4411" t="b">
        <v>0</v>
      </c>
      <c r="CC4411" t="b">
        <v>1</v>
      </c>
      <c r="CF4411">
        <v>628731.30000000005</v>
      </c>
      <c r="CH4411">
        <v>628731.30000000005</v>
      </c>
      <c r="CI4411">
        <v>100</v>
      </c>
      <c r="CJ4411">
        <v>0</v>
      </c>
      <c r="CK4411">
        <f>YEAR(tbl_Opportunity[[#This Row],[Close Date]])</f>
        <v>2019</v>
      </c>
    </row>
    <row r="4412" spans="1:89">
      <c r="A4412" t="s">
        <v>132</v>
      </c>
      <c r="B4412" t="b">
        <v>0</v>
      </c>
      <c r="D4412" t="b">
        <v>0</v>
      </c>
      <c r="H4412" s="1">
        <v>43944</v>
      </c>
      <c r="I4412" t="b">
        <v>1</v>
      </c>
      <c r="O4412" t="s">
        <v>99</v>
      </c>
      <c r="P4412" t="b">
        <v>0</v>
      </c>
      <c r="Q4412" s="2">
        <v>43915.824050925927</v>
      </c>
      <c r="R4412" s="1"/>
      <c r="S4412" t="b">
        <v>0</v>
      </c>
      <c r="T4412" t="s">
        <v>417</v>
      </c>
      <c r="U4412" s="1">
        <v>44196</v>
      </c>
      <c r="V4412" t="b">
        <v>0</v>
      </c>
      <c r="W4412" s="1">
        <v>43862</v>
      </c>
      <c r="X4412">
        <v>2</v>
      </c>
      <c r="Y4412">
        <v>2020</v>
      </c>
      <c r="Z4412" t="s">
        <v>8</v>
      </c>
      <c r="AA4412" t="s">
        <v>8</v>
      </c>
      <c r="AB4412" t="b">
        <v>0</v>
      </c>
      <c r="AC4412" t="b">
        <v>0</v>
      </c>
      <c r="AE4412" t="b">
        <v>1</v>
      </c>
      <c r="AF4412" t="b">
        <v>0</v>
      </c>
      <c r="AG4412" t="b">
        <v>0</v>
      </c>
      <c r="AH4412" t="s">
        <v>4863</v>
      </c>
      <c r="AI4412" t="b">
        <v>0</v>
      </c>
      <c r="AK4412" t="b">
        <v>0</v>
      </c>
      <c r="AL4412" s="1">
        <v>43950</v>
      </c>
      <c r="AM4412" t="s">
        <v>162</v>
      </c>
      <c r="AN4412" s="2">
        <v>44297.838888888888</v>
      </c>
      <c r="AP4412" s="2">
        <v>43944.701585648145</v>
      </c>
      <c r="AQ4412" s="1"/>
      <c r="AS4412" t="b">
        <v>1</v>
      </c>
      <c r="AV4412" t="s">
        <v>213</v>
      </c>
      <c r="BB4412" t="s">
        <v>10536</v>
      </c>
      <c r="BD4412" t="b">
        <v>1</v>
      </c>
      <c r="BH4412" t="s">
        <v>3625</v>
      </c>
      <c r="BI4412" t="s">
        <v>150</v>
      </c>
      <c r="BJ4412" t="s">
        <v>157</v>
      </c>
      <c r="BK4412" t="s">
        <v>102</v>
      </c>
      <c r="BN4412" t="s">
        <v>415</v>
      </c>
      <c r="BP4412" t="s">
        <v>10537</v>
      </c>
      <c r="BQ4412" t="s">
        <v>96</v>
      </c>
      <c r="BR4412" t="b">
        <v>0</v>
      </c>
      <c r="BS4412" t="s">
        <v>157</v>
      </c>
      <c r="BT4412" t="b">
        <v>0</v>
      </c>
      <c r="BW4412" t="s">
        <v>103</v>
      </c>
      <c r="BX4412" t="b">
        <v>0</v>
      </c>
      <c r="BY4412" s="2">
        <v>44376.857581018521</v>
      </c>
      <c r="CB4412" t="b">
        <v>0</v>
      </c>
      <c r="CC4412" t="b">
        <v>1</v>
      </c>
      <c r="CF4412">
        <v>12295504</v>
      </c>
      <c r="CH4412">
        <v>12295504</v>
      </c>
      <c r="CI4412">
        <v>100</v>
      </c>
      <c r="CJ4412">
        <v>0</v>
      </c>
      <c r="CK4412">
        <f>YEAR(tbl_Opportunity[[#This Row],[Close Date]])</f>
        <v>2020</v>
      </c>
    </row>
    <row r="4413" spans="1:89">
      <c r="A4413" t="s">
        <v>5590</v>
      </c>
      <c r="B4413" t="b">
        <v>0</v>
      </c>
      <c r="D4413" t="b">
        <v>0</v>
      </c>
      <c r="E4413" t="s">
        <v>4942</v>
      </c>
      <c r="H4413" s="1">
        <v>44022</v>
      </c>
      <c r="I4413" t="b">
        <v>1</v>
      </c>
      <c r="L4413" t="s">
        <v>5591</v>
      </c>
      <c r="O4413" t="s">
        <v>142</v>
      </c>
      <c r="P4413" t="b">
        <v>0</v>
      </c>
      <c r="Q4413" s="2">
        <v>43566.685300925928</v>
      </c>
      <c r="R4413" s="1"/>
      <c r="S4413" t="b">
        <v>0</v>
      </c>
      <c r="U4413" s="1"/>
      <c r="V4413" t="b">
        <v>0</v>
      </c>
      <c r="W4413" s="1">
        <v>43891</v>
      </c>
      <c r="X4413">
        <v>3</v>
      </c>
      <c r="Y4413">
        <v>2020</v>
      </c>
      <c r="Z4413" t="s">
        <v>8</v>
      </c>
      <c r="AA4413" t="s">
        <v>8</v>
      </c>
      <c r="AB4413" t="b">
        <v>0</v>
      </c>
      <c r="AC4413" t="b">
        <v>0</v>
      </c>
      <c r="AE4413" t="b">
        <v>1</v>
      </c>
      <c r="AF4413" t="b">
        <v>0</v>
      </c>
      <c r="AG4413" t="b">
        <v>0</v>
      </c>
      <c r="AH4413" t="s">
        <v>4808</v>
      </c>
      <c r="AI4413" t="b">
        <v>0</v>
      </c>
      <c r="AK4413" t="b">
        <v>0</v>
      </c>
      <c r="AL4413" s="1">
        <v>44026</v>
      </c>
      <c r="AM4413" t="s">
        <v>142</v>
      </c>
      <c r="AN4413" s="2">
        <v>44225.099224537036</v>
      </c>
      <c r="AP4413" s="2">
        <v>44022.683831018519</v>
      </c>
      <c r="AQ4413" s="1"/>
      <c r="AS4413" t="b">
        <v>1</v>
      </c>
      <c r="AV4413" t="s">
        <v>176</v>
      </c>
      <c r="BB4413" t="s">
        <v>10538</v>
      </c>
      <c r="BD4413" t="b">
        <v>1</v>
      </c>
      <c r="BH4413" t="s">
        <v>142</v>
      </c>
      <c r="BI4413" t="s">
        <v>150</v>
      </c>
      <c r="BJ4413" t="s">
        <v>384</v>
      </c>
      <c r="BK4413" t="s">
        <v>384</v>
      </c>
      <c r="BQ4413" t="s">
        <v>96</v>
      </c>
      <c r="BR4413" t="b">
        <v>0</v>
      </c>
      <c r="BT4413" t="b">
        <v>0</v>
      </c>
      <c r="BW4413" t="s">
        <v>103</v>
      </c>
      <c r="BX4413" t="b">
        <v>0</v>
      </c>
      <c r="BY4413" s="2">
        <v>44376.857569444444</v>
      </c>
      <c r="CB4413" t="b">
        <v>0</v>
      </c>
      <c r="CC4413" t="b">
        <v>1</v>
      </c>
      <c r="CF4413">
        <v>517480.96000000002</v>
      </c>
      <c r="CH4413">
        <v>517480.96000000002</v>
      </c>
      <c r="CI4413">
        <v>100</v>
      </c>
      <c r="CJ4413">
        <v>0</v>
      </c>
      <c r="CK4413">
        <f>YEAR(tbl_Opportunity[[#This Row],[Close Date]])</f>
        <v>2020</v>
      </c>
    </row>
    <row r="4414" spans="1:89">
      <c r="A4414" t="s">
        <v>10005</v>
      </c>
      <c r="B4414" t="b">
        <v>0</v>
      </c>
      <c r="D4414" t="b">
        <v>0</v>
      </c>
      <c r="H4414" s="1">
        <v>44187</v>
      </c>
      <c r="I4414" t="b">
        <v>1</v>
      </c>
      <c r="L4414" t="s">
        <v>10007</v>
      </c>
      <c r="O4414" t="s">
        <v>142</v>
      </c>
      <c r="P4414" t="b">
        <v>0</v>
      </c>
      <c r="Q4414" s="2">
        <v>43776.878206018519</v>
      </c>
      <c r="R4414" s="1"/>
      <c r="S4414" t="b">
        <v>0</v>
      </c>
      <c r="U4414" s="1"/>
      <c r="V4414" t="b">
        <v>0</v>
      </c>
      <c r="W4414" s="1">
        <v>43922</v>
      </c>
      <c r="X4414">
        <v>4</v>
      </c>
      <c r="Y4414">
        <v>2020</v>
      </c>
      <c r="Z4414" t="s">
        <v>8</v>
      </c>
      <c r="AA4414" t="s">
        <v>8</v>
      </c>
      <c r="AB4414" t="b">
        <v>0</v>
      </c>
      <c r="AC4414" t="b">
        <v>0</v>
      </c>
      <c r="AE4414" t="b">
        <v>1</v>
      </c>
      <c r="AF4414" t="b">
        <v>0</v>
      </c>
      <c r="AG4414" t="b">
        <v>0</v>
      </c>
      <c r="AH4414" t="s">
        <v>4808</v>
      </c>
      <c r="AI4414" t="b">
        <v>0</v>
      </c>
      <c r="AK4414" t="b">
        <v>0</v>
      </c>
      <c r="AL4414" s="1">
        <v>44187</v>
      </c>
      <c r="AM4414" t="s">
        <v>162</v>
      </c>
      <c r="AN4414" s="2">
        <v>44297.838888888888</v>
      </c>
      <c r="AP4414" s="2">
        <v>44187.8903587963</v>
      </c>
      <c r="AQ4414" s="1"/>
      <c r="AS4414" t="b">
        <v>1</v>
      </c>
      <c r="AV4414" t="s">
        <v>213</v>
      </c>
      <c r="BB4414" t="s">
        <v>10539</v>
      </c>
      <c r="BD4414" t="b">
        <v>1</v>
      </c>
      <c r="BH4414" t="s">
        <v>142</v>
      </c>
      <c r="BI4414" t="s">
        <v>150</v>
      </c>
      <c r="BK4414" t="s">
        <v>384</v>
      </c>
      <c r="BQ4414" t="s">
        <v>96</v>
      </c>
      <c r="BR4414" t="b">
        <v>0</v>
      </c>
      <c r="BT4414" t="b">
        <v>0</v>
      </c>
      <c r="BW4414" t="s">
        <v>103</v>
      </c>
      <c r="BX4414" t="b">
        <v>0</v>
      </c>
      <c r="BY4414" s="2">
        <v>44376.857581018521</v>
      </c>
      <c r="CB4414" t="b">
        <v>0</v>
      </c>
      <c r="CC4414" t="b">
        <v>1</v>
      </c>
      <c r="CF4414">
        <v>280604</v>
      </c>
      <c r="CH4414">
        <v>280604</v>
      </c>
      <c r="CI4414">
        <v>100</v>
      </c>
      <c r="CJ4414">
        <v>0</v>
      </c>
      <c r="CK4414">
        <f>YEAR(tbl_Opportunity[[#This Row],[Close Date]])</f>
        <v>2020</v>
      </c>
    </row>
    <row r="4415" spans="1:89">
      <c r="A4415" t="s">
        <v>1764</v>
      </c>
      <c r="B4415" t="b">
        <v>0</v>
      </c>
      <c r="D4415" t="b">
        <v>0</v>
      </c>
      <c r="H4415" s="1">
        <v>43455</v>
      </c>
      <c r="I4415" t="b">
        <v>1</v>
      </c>
      <c r="O4415" t="s">
        <v>114</v>
      </c>
      <c r="P4415" t="b">
        <v>0</v>
      </c>
      <c r="Q4415" s="2">
        <v>43395.867488425924</v>
      </c>
      <c r="R4415" s="1"/>
      <c r="S4415" t="b">
        <v>0</v>
      </c>
      <c r="U4415" s="1"/>
      <c r="V4415" t="b">
        <v>0</v>
      </c>
      <c r="W4415" s="1">
        <v>43191</v>
      </c>
      <c r="X4415">
        <v>4</v>
      </c>
      <c r="Y4415">
        <v>2018</v>
      </c>
      <c r="Z4415" t="s">
        <v>8</v>
      </c>
      <c r="AA4415" t="s">
        <v>8</v>
      </c>
      <c r="AB4415" t="b">
        <v>0</v>
      </c>
      <c r="AC4415" t="b">
        <v>0</v>
      </c>
      <c r="AE4415" t="b">
        <v>1</v>
      </c>
      <c r="AF4415" t="b">
        <v>0</v>
      </c>
      <c r="AG4415" t="b">
        <v>0</v>
      </c>
      <c r="AH4415" t="s">
        <v>1016</v>
      </c>
      <c r="AI4415" t="b">
        <v>0</v>
      </c>
      <c r="AK4415" t="b">
        <v>0</v>
      </c>
      <c r="AL4415" s="1">
        <v>43732</v>
      </c>
      <c r="AM4415" t="s">
        <v>162</v>
      </c>
      <c r="AN4415" s="2">
        <v>44297.838888888888</v>
      </c>
      <c r="AP4415" s="2">
        <v>43836.762685185182</v>
      </c>
      <c r="AQ4415" s="1"/>
      <c r="AS4415" t="b">
        <v>1</v>
      </c>
      <c r="AV4415" t="s">
        <v>213</v>
      </c>
      <c r="BB4415" t="s">
        <v>10540</v>
      </c>
      <c r="BD4415" t="b">
        <v>1</v>
      </c>
      <c r="BH4415" t="s">
        <v>114</v>
      </c>
      <c r="BI4415" t="s">
        <v>155</v>
      </c>
      <c r="BK4415" t="s">
        <v>102</v>
      </c>
      <c r="BQ4415" t="s">
        <v>96</v>
      </c>
      <c r="BR4415" t="b">
        <v>0</v>
      </c>
      <c r="BS4415" t="s">
        <v>157</v>
      </c>
      <c r="BT4415" t="b">
        <v>0</v>
      </c>
      <c r="BW4415" t="s">
        <v>103</v>
      </c>
      <c r="BX4415" t="b">
        <v>0</v>
      </c>
      <c r="BY4415" s="2">
        <v>44376.857569444444</v>
      </c>
      <c r="CB4415" t="b">
        <v>0</v>
      </c>
      <c r="CC4415" t="b">
        <v>1</v>
      </c>
      <c r="CF4415">
        <v>1314008</v>
      </c>
      <c r="CH4415">
        <v>1314008</v>
      </c>
      <c r="CI4415">
        <v>100</v>
      </c>
      <c r="CJ4415">
        <v>0</v>
      </c>
      <c r="CK4415">
        <f>YEAR(tbl_Opportunity[[#This Row],[Close Date]])</f>
        <v>2018</v>
      </c>
    </row>
    <row r="4416" spans="1:89">
      <c r="A4416" t="s">
        <v>10541</v>
      </c>
      <c r="B4416" t="b">
        <v>0</v>
      </c>
      <c r="D4416" t="b">
        <v>0</v>
      </c>
      <c r="E4416" t="s">
        <v>3054</v>
      </c>
      <c r="H4416" s="1">
        <v>43138</v>
      </c>
      <c r="I4416" t="b">
        <v>1</v>
      </c>
      <c r="L4416" t="s">
        <v>10542</v>
      </c>
      <c r="O4416" t="s">
        <v>99</v>
      </c>
      <c r="P4416" t="b">
        <v>1</v>
      </c>
      <c r="Q4416" s="2">
        <v>43132.765104166669</v>
      </c>
      <c r="R4416" s="1"/>
      <c r="S4416" t="b">
        <v>0</v>
      </c>
      <c r="U4416" s="1"/>
      <c r="V4416" t="b">
        <v>0</v>
      </c>
      <c r="W4416" s="1">
        <v>43101</v>
      </c>
      <c r="X4416">
        <v>1</v>
      </c>
      <c r="Y4416">
        <v>2018</v>
      </c>
      <c r="Z4416" t="s">
        <v>8</v>
      </c>
      <c r="AA4416" t="s">
        <v>8</v>
      </c>
      <c r="AB4416" t="b">
        <v>0</v>
      </c>
      <c r="AC4416" t="b">
        <v>0</v>
      </c>
      <c r="AE4416" t="b">
        <v>1</v>
      </c>
      <c r="AF4416" t="b">
        <v>0</v>
      </c>
      <c r="AG4416" t="b">
        <v>0</v>
      </c>
      <c r="AH4416" t="s">
        <v>4863</v>
      </c>
      <c r="AI4416" t="b">
        <v>0</v>
      </c>
      <c r="AK4416" t="b">
        <v>0</v>
      </c>
      <c r="AL4416" s="1">
        <v>43138</v>
      </c>
      <c r="AM4416" t="s">
        <v>162</v>
      </c>
      <c r="AN4416" s="2">
        <v>44297.838888888888</v>
      </c>
      <c r="AP4416" s="2">
        <v>43836.762685185182</v>
      </c>
      <c r="AQ4416" s="1"/>
      <c r="AS4416" t="b">
        <v>0</v>
      </c>
      <c r="AU4416" t="s">
        <v>336</v>
      </c>
      <c r="AV4416" t="s">
        <v>213</v>
      </c>
      <c r="BB4416" t="s">
        <v>10543</v>
      </c>
      <c r="BD4416" t="b">
        <v>1</v>
      </c>
      <c r="BH4416" t="s">
        <v>99</v>
      </c>
      <c r="BI4416" t="s">
        <v>150</v>
      </c>
      <c r="BJ4416" t="s">
        <v>102</v>
      </c>
      <c r="BK4416" t="s">
        <v>102</v>
      </c>
      <c r="BL4416" t="s">
        <v>10544</v>
      </c>
      <c r="BQ4416" t="s">
        <v>96</v>
      </c>
      <c r="BR4416" t="b">
        <v>0</v>
      </c>
      <c r="BT4416" t="b">
        <v>0</v>
      </c>
      <c r="BW4416" t="s">
        <v>103</v>
      </c>
      <c r="BX4416" t="b">
        <v>0</v>
      </c>
      <c r="BY4416" s="2">
        <v>44376.857569444444</v>
      </c>
      <c r="CB4416" t="b">
        <v>0</v>
      </c>
      <c r="CC4416" t="b">
        <v>1</v>
      </c>
      <c r="CF4416">
        <v>49</v>
      </c>
      <c r="CH4416">
        <v>49</v>
      </c>
      <c r="CI4416">
        <v>100</v>
      </c>
      <c r="CJ4416">
        <v>0</v>
      </c>
      <c r="CK4416">
        <f>YEAR(tbl_Opportunity[[#This Row],[Close Date]])</f>
        <v>2018</v>
      </c>
    </row>
    <row r="4417" spans="1:89">
      <c r="A4417" t="s">
        <v>5696</v>
      </c>
      <c r="B4417" t="b">
        <v>0</v>
      </c>
      <c r="D4417" t="b">
        <v>0</v>
      </c>
      <c r="H4417" s="1">
        <v>43525</v>
      </c>
      <c r="I4417" t="b">
        <v>1</v>
      </c>
      <c r="L4417" t="s">
        <v>10545</v>
      </c>
      <c r="O4417" t="s">
        <v>142</v>
      </c>
      <c r="P4417" t="b">
        <v>1</v>
      </c>
      <c r="Q4417" s="2">
        <v>43207.765497685185</v>
      </c>
      <c r="R4417" s="1"/>
      <c r="S4417" t="b">
        <v>0</v>
      </c>
      <c r="U4417" s="1"/>
      <c r="V4417" t="b">
        <v>0</v>
      </c>
      <c r="W4417" s="1">
        <v>43466</v>
      </c>
      <c r="X4417">
        <v>1</v>
      </c>
      <c r="Y4417">
        <v>2019</v>
      </c>
      <c r="Z4417" t="s">
        <v>8</v>
      </c>
      <c r="AA4417" t="s">
        <v>8</v>
      </c>
      <c r="AB4417" t="b">
        <v>0</v>
      </c>
      <c r="AC4417" t="b">
        <v>0</v>
      </c>
      <c r="AE4417" t="b">
        <v>1</v>
      </c>
      <c r="AF4417" t="b">
        <v>0</v>
      </c>
      <c r="AG4417" t="b">
        <v>0</v>
      </c>
      <c r="AH4417" t="s">
        <v>4808</v>
      </c>
      <c r="AI4417" t="b">
        <v>0</v>
      </c>
      <c r="AK4417" t="b">
        <v>0</v>
      </c>
      <c r="AL4417" s="1">
        <v>43531</v>
      </c>
      <c r="AM4417" t="s">
        <v>99</v>
      </c>
      <c r="AN4417" s="2">
        <v>44175.885671296295</v>
      </c>
      <c r="AP4417" s="2">
        <v>43836.762685185182</v>
      </c>
      <c r="AQ4417" s="1"/>
      <c r="AS4417" t="b">
        <v>0</v>
      </c>
      <c r="AU4417" t="s">
        <v>384</v>
      </c>
      <c r="AV4417" t="s">
        <v>93</v>
      </c>
      <c r="BB4417" t="s">
        <v>10546</v>
      </c>
      <c r="BD4417" t="b">
        <v>1</v>
      </c>
      <c r="BH4417" t="s">
        <v>142</v>
      </c>
      <c r="BI4417" t="s">
        <v>150</v>
      </c>
      <c r="BJ4417" t="s">
        <v>384</v>
      </c>
      <c r="BK4417" t="s">
        <v>384</v>
      </c>
      <c r="BL4417" t="s">
        <v>10547</v>
      </c>
      <c r="BQ4417" t="s">
        <v>96</v>
      </c>
      <c r="BR4417" t="b">
        <v>0</v>
      </c>
      <c r="BT4417" t="b">
        <v>0</v>
      </c>
      <c r="BW4417" t="s">
        <v>103</v>
      </c>
      <c r="BX4417" t="b">
        <v>0</v>
      </c>
      <c r="BY4417" s="2">
        <v>44376.857569444444</v>
      </c>
      <c r="CB4417" t="b">
        <v>0</v>
      </c>
      <c r="CC4417" t="b">
        <v>1</v>
      </c>
      <c r="CF4417">
        <v>71565</v>
      </c>
      <c r="CH4417">
        <v>71565</v>
      </c>
      <c r="CI4417">
        <v>100</v>
      </c>
      <c r="CJ4417">
        <v>0</v>
      </c>
      <c r="CK4417">
        <f>YEAR(tbl_Opportunity[[#This Row],[Close Date]])</f>
        <v>2019</v>
      </c>
    </row>
    <row r="4418" spans="1:89">
      <c r="A4418" t="s">
        <v>4093</v>
      </c>
      <c r="B4418" t="b">
        <v>0</v>
      </c>
      <c r="D4418" t="b">
        <v>0</v>
      </c>
      <c r="E4418" t="s">
        <v>7523</v>
      </c>
      <c r="H4418" s="1">
        <v>43909</v>
      </c>
      <c r="I4418" t="b">
        <v>1</v>
      </c>
      <c r="L4418" t="s">
        <v>10548</v>
      </c>
      <c r="O4418" t="s">
        <v>99</v>
      </c>
      <c r="P4418" t="b">
        <v>1</v>
      </c>
      <c r="Q4418" s="2">
        <v>43327.551180555558</v>
      </c>
      <c r="R4418" s="1"/>
      <c r="S4418" t="b">
        <v>0</v>
      </c>
      <c r="T4418" t="s">
        <v>417</v>
      </c>
      <c r="U4418" s="1">
        <v>43909</v>
      </c>
      <c r="V4418" t="b">
        <v>0</v>
      </c>
      <c r="W4418" s="1">
        <v>43831</v>
      </c>
      <c r="X4418">
        <v>1</v>
      </c>
      <c r="Y4418">
        <v>2020</v>
      </c>
      <c r="Z4418" t="s">
        <v>8</v>
      </c>
      <c r="AA4418" t="s">
        <v>8</v>
      </c>
      <c r="AB4418" t="b">
        <v>0</v>
      </c>
      <c r="AC4418" t="b">
        <v>0</v>
      </c>
      <c r="AE4418" t="b">
        <v>1</v>
      </c>
      <c r="AF4418" t="b">
        <v>0</v>
      </c>
      <c r="AG4418" t="b">
        <v>0</v>
      </c>
      <c r="AH4418" t="s">
        <v>4808</v>
      </c>
      <c r="AI4418" t="b">
        <v>0</v>
      </c>
      <c r="AK4418" t="b">
        <v>0</v>
      </c>
      <c r="AL4418" s="1">
        <v>43838</v>
      </c>
      <c r="AM4418" t="s">
        <v>99</v>
      </c>
      <c r="AN4418" s="2">
        <v>44259.708819444444</v>
      </c>
      <c r="AP4418" s="2">
        <v>43909.839814814812</v>
      </c>
      <c r="AQ4418" s="1"/>
      <c r="AS4418" t="b">
        <v>0</v>
      </c>
      <c r="AV4418" t="s">
        <v>176</v>
      </c>
      <c r="BB4418" t="s">
        <v>10549</v>
      </c>
      <c r="BC4418" t="s">
        <v>2975</v>
      </c>
      <c r="BD4418" t="b">
        <v>1</v>
      </c>
      <c r="BH4418" t="s">
        <v>142</v>
      </c>
      <c r="BI4418" t="s">
        <v>150</v>
      </c>
      <c r="BJ4418" t="s">
        <v>95</v>
      </c>
      <c r="BK4418" t="s">
        <v>95</v>
      </c>
      <c r="BL4418" t="s">
        <v>4094</v>
      </c>
      <c r="BQ4418" t="s">
        <v>96</v>
      </c>
      <c r="BR4418" t="b">
        <v>0</v>
      </c>
      <c r="BT4418" t="b">
        <v>0</v>
      </c>
      <c r="BW4418" t="s">
        <v>103</v>
      </c>
      <c r="BX4418" t="b">
        <v>0</v>
      </c>
      <c r="BY4418" s="2">
        <v>44376.857569444444</v>
      </c>
      <c r="CB4418" t="b">
        <v>0</v>
      </c>
      <c r="CC4418" t="b">
        <v>1</v>
      </c>
      <c r="CF4418">
        <v>55419.15</v>
      </c>
      <c r="CH4418">
        <v>55419.15</v>
      </c>
      <c r="CI4418">
        <v>100</v>
      </c>
      <c r="CJ4418">
        <v>0</v>
      </c>
      <c r="CK4418">
        <f>YEAR(tbl_Opportunity[[#This Row],[Close Date]])</f>
        <v>2020</v>
      </c>
    </row>
    <row r="4419" spans="1:89">
      <c r="A4419" t="s">
        <v>4066</v>
      </c>
      <c r="B4419" t="b">
        <v>0</v>
      </c>
      <c r="D4419" t="b">
        <v>0</v>
      </c>
      <c r="H4419" s="1">
        <v>42181</v>
      </c>
      <c r="I4419" t="b">
        <v>1</v>
      </c>
      <c r="L4419" t="s">
        <v>10454</v>
      </c>
      <c r="O4419" t="s">
        <v>89</v>
      </c>
      <c r="P4419" t="b">
        <v>1</v>
      </c>
      <c r="Q4419" s="2">
        <v>42076.76353009259</v>
      </c>
      <c r="R4419" s="1"/>
      <c r="S4419" t="b">
        <v>0</v>
      </c>
      <c r="U4419" s="1"/>
      <c r="V4419" t="b">
        <v>0</v>
      </c>
      <c r="W4419" s="1">
        <v>42036</v>
      </c>
      <c r="X4419">
        <v>2</v>
      </c>
      <c r="Y4419">
        <v>2015</v>
      </c>
      <c r="Z4419" t="s">
        <v>8</v>
      </c>
      <c r="AA4419" t="s">
        <v>8</v>
      </c>
      <c r="AB4419" t="b">
        <v>0</v>
      </c>
      <c r="AC4419" t="b">
        <v>0</v>
      </c>
      <c r="AE4419" t="b">
        <v>1</v>
      </c>
      <c r="AF4419" t="b">
        <v>0</v>
      </c>
      <c r="AG4419" t="b">
        <v>0</v>
      </c>
      <c r="AH4419" t="s">
        <v>4808</v>
      </c>
      <c r="AI4419" t="b">
        <v>0</v>
      </c>
      <c r="AK4419" t="b">
        <v>0</v>
      </c>
      <c r="AL4419" s="1"/>
      <c r="AM4419" t="s">
        <v>99</v>
      </c>
      <c r="AN4419" s="2">
        <v>44250.760914351849</v>
      </c>
      <c r="AP4419" s="2">
        <v>43836.762685185182</v>
      </c>
      <c r="AQ4419" s="1"/>
      <c r="AS4419" t="b">
        <v>0</v>
      </c>
      <c r="AV4419" t="s">
        <v>93</v>
      </c>
      <c r="BB4419" t="s">
        <v>10550</v>
      </c>
      <c r="BD4419" t="b">
        <v>1</v>
      </c>
      <c r="BH4419" t="s">
        <v>89</v>
      </c>
      <c r="BI4419" t="s">
        <v>101</v>
      </c>
      <c r="BJ4419" t="s">
        <v>102</v>
      </c>
      <c r="BL4419" t="s">
        <v>10454</v>
      </c>
      <c r="BQ4419" t="s">
        <v>96</v>
      </c>
      <c r="BR4419" t="b">
        <v>0</v>
      </c>
      <c r="BT4419" t="b">
        <v>0</v>
      </c>
      <c r="BW4419" t="s">
        <v>103</v>
      </c>
      <c r="BX4419" t="b">
        <v>0</v>
      </c>
      <c r="BY4419" s="2">
        <v>44376.857581018521</v>
      </c>
      <c r="CB4419" t="b">
        <v>0</v>
      </c>
      <c r="CC4419" t="b">
        <v>1</v>
      </c>
      <c r="CF4419">
        <v>50398</v>
      </c>
      <c r="CH4419">
        <v>50398</v>
      </c>
      <c r="CI4419">
        <v>100</v>
      </c>
      <c r="CJ4419">
        <v>0</v>
      </c>
      <c r="CK4419">
        <f>YEAR(tbl_Opportunity[[#This Row],[Close Date]])</f>
        <v>2015</v>
      </c>
    </row>
    <row r="4420" spans="1:89">
      <c r="A4420" t="s">
        <v>10551</v>
      </c>
      <c r="B4420" t="b">
        <v>0</v>
      </c>
      <c r="D4420" t="b">
        <v>0</v>
      </c>
      <c r="H4420" s="1">
        <v>43619</v>
      </c>
      <c r="I4420" t="b">
        <v>1</v>
      </c>
      <c r="L4420" t="s">
        <v>10552</v>
      </c>
      <c r="O4420" t="s">
        <v>387</v>
      </c>
      <c r="P4420" t="b">
        <v>1</v>
      </c>
      <c r="Q4420" s="2">
        <v>43577.832916666666</v>
      </c>
      <c r="R4420" s="1"/>
      <c r="S4420" t="b">
        <v>0</v>
      </c>
      <c r="U4420" s="1"/>
      <c r="V4420" t="b">
        <v>0</v>
      </c>
      <c r="W4420" s="1">
        <v>43497</v>
      </c>
      <c r="X4420">
        <v>2</v>
      </c>
      <c r="Y4420">
        <v>2019</v>
      </c>
      <c r="Z4420" t="s">
        <v>8</v>
      </c>
      <c r="AA4420" t="s">
        <v>8</v>
      </c>
      <c r="AB4420" t="b">
        <v>0</v>
      </c>
      <c r="AC4420" t="b">
        <v>0</v>
      </c>
      <c r="AE4420" t="b">
        <v>1</v>
      </c>
      <c r="AF4420" t="b">
        <v>0</v>
      </c>
      <c r="AG4420" t="b">
        <v>0</v>
      </c>
      <c r="AH4420" t="s">
        <v>4808</v>
      </c>
      <c r="AI4420" t="b">
        <v>0</v>
      </c>
      <c r="AK4420" t="b">
        <v>0</v>
      </c>
      <c r="AL4420" s="1">
        <v>43577</v>
      </c>
      <c r="AM4420" t="s">
        <v>99</v>
      </c>
      <c r="AN4420" s="2">
        <v>44175.886400462965</v>
      </c>
      <c r="AP4420" s="2">
        <v>43836.762685185182</v>
      </c>
      <c r="AQ4420" s="1"/>
      <c r="AS4420" t="b">
        <v>0</v>
      </c>
      <c r="AU4420" t="s">
        <v>95</v>
      </c>
      <c r="AV4420" t="s">
        <v>93</v>
      </c>
      <c r="BB4420" t="s">
        <v>10553</v>
      </c>
      <c r="BD4420" t="b">
        <v>1</v>
      </c>
      <c r="BH4420" t="s">
        <v>387</v>
      </c>
      <c r="BI4420" t="s">
        <v>150</v>
      </c>
      <c r="BJ4420" t="s">
        <v>95</v>
      </c>
      <c r="BK4420" t="s">
        <v>95</v>
      </c>
      <c r="BL4420" t="s">
        <v>10552</v>
      </c>
      <c r="BQ4420" t="s">
        <v>96</v>
      </c>
      <c r="BR4420" t="b">
        <v>0</v>
      </c>
      <c r="BT4420" t="b">
        <v>0</v>
      </c>
      <c r="BW4420" t="s">
        <v>103</v>
      </c>
      <c r="BX4420" t="b">
        <v>0</v>
      </c>
      <c r="BY4420" s="2">
        <v>44376.857569444444</v>
      </c>
      <c r="CB4420" t="b">
        <v>0</v>
      </c>
      <c r="CC4420" t="b">
        <v>1</v>
      </c>
      <c r="CF4420">
        <v>82686.600000000006</v>
      </c>
      <c r="CH4420">
        <v>82686.600000000006</v>
      </c>
      <c r="CI4420">
        <v>100</v>
      </c>
      <c r="CJ4420">
        <v>0</v>
      </c>
      <c r="CK4420">
        <f>YEAR(tbl_Opportunity[[#This Row],[Close Date]])</f>
        <v>2019</v>
      </c>
    </row>
    <row r="4421" spans="1:89">
      <c r="A4421" t="s">
        <v>7396</v>
      </c>
      <c r="B4421" t="b">
        <v>0</v>
      </c>
      <c r="D4421" t="b">
        <v>0</v>
      </c>
      <c r="H4421" s="1">
        <v>42850</v>
      </c>
      <c r="I4421" t="b">
        <v>1</v>
      </c>
      <c r="L4421" t="s">
        <v>10554</v>
      </c>
      <c r="O4421" t="s">
        <v>6222</v>
      </c>
      <c r="P4421" t="b">
        <v>1</v>
      </c>
      <c r="Q4421" s="2">
        <v>42083.569976851853</v>
      </c>
      <c r="R4421" s="1"/>
      <c r="S4421" t="b">
        <v>0</v>
      </c>
      <c r="U4421" s="1"/>
      <c r="V4421" t="b">
        <v>0</v>
      </c>
      <c r="W4421" s="1">
        <v>42767</v>
      </c>
      <c r="X4421">
        <v>2</v>
      </c>
      <c r="Y4421">
        <v>2017</v>
      </c>
      <c r="Z4421" t="s">
        <v>8</v>
      </c>
      <c r="AA4421" t="s">
        <v>8</v>
      </c>
      <c r="AB4421" t="b">
        <v>0</v>
      </c>
      <c r="AC4421" t="b">
        <v>0</v>
      </c>
      <c r="AE4421" t="b">
        <v>1</v>
      </c>
      <c r="AF4421" t="b">
        <v>0</v>
      </c>
      <c r="AG4421" t="b">
        <v>0</v>
      </c>
      <c r="AH4421" t="s">
        <v>4808</v>
      </c>
      <c r="AI4421" t="b">
        <v>0</v>
      </c>
      <c r="AK4421" t="b">
        <v>0</v>
      </c>
      <c r="AL4421" s="1">
        <v>43318</v>
      </c>
      <c r="AM4421" t="s">
        <v>162</v>
      </c>
      <c r="AN4421" s="2">
        <v>44297.838888888888</v>
      </c>
      <c r="AP4421" s="2">
        <v>43836.762685185182</v>
      </c>
      <c r="AQ4421" s="1"/>
      <c r="AS4421" t="b">
        <v>0</v>
      </c>
      <c r="AV4421" t="s">
        <v>213</v>
      </c>
      <c r="BB4421" t="s">
        <v>10555</v>
      </c>
      <c r="BD4421" t="b">
        <v>1</v>
      </c>
      <c r="BH4421" t="s">
        <v>142</v>
      </c>
      <c r="BI4421" t="s">
        <v>150</v>
      </c>
      <c r="BJ4421" t="s">
        <v>95</v>
      </c>
      <c r="BK4421" t="s">
        <v>95</v>
      </c>
      <c r="BL4421" t="s">
        <v>7397</v>
      </c>
      <c r="BQ4421" t="s">
        <v>96</v>
      </c>
      <c r="BR4421" t="b">
        <v>0</v>
      </c>
      <c r="BT4421" t="b">
        <v>0</v>
      </c>
      <c r="BW4421" t="s">
        <v>103</v>
      </c>
      <c r="BX4421" t="b">
        <v>0</v>
      </c>
      <c r="BY4421" s="2">
        <v>44376.857581018521</v>
      </c>
      <c r="CB4421" t="b">
        <v>0</v>
      </c>
      <c r="CC4421" t="b">
        <v>1</v>
      </c>
      <c r="CF4421">
        <v>55250</v>
      </c>
      <c r="CH4421">
        <v>55250</v>
      </c>
      <c r="CI4421">
        <v>100</v>
      </c>
      <c r="CJ4421">
        <v>0</v>
      </c>
      <c r="CK4421">
        <f>YEAR(tbl_Opportunity[[#This Row],[Close Date]])</f>
        <v>2017</v>
      </c>
    </row>
    <row r="4422" spans="1:89">
      <c r="A4422" t="s">
        <v>392</v>
      </c>
      <c r="B4422" t="b">
        <v>0</v>
      </c>
      <c r="D4422" t="b">
        <v>0</v>
      </c>
      <c r="E4422" t="s">
        <v>3744</v>
      </c>
      <c r="H4422" s="1">
        <v>43281</v>
      </c>
      <c r="I4422" t="b">
        <v>1</v>
      </c>
      <c r="L4422" t="s">
        <v>10556</v>
      </c>
      <c r="O4422" t="s">
        <v>99</v>
      </c>
      <c r="P4422" t="b">
        <v>1</v>
      </c>
      <c r="Q4422" s="2">
        <v>43279.523043981484</v>
      </c>
      <c r="R4422" s="1"/>
      <c r="S4422" t="b">
        <v>0</v>
      </c>
      <c r="U4422" s="1"/>
      <c r="V4422" t="b">
        <v>0</v>
      </c>
      <c r="W4422" s="1">
        <v>43132</v>
      </c>
      <c r="X4422">
        <v>2</v>
      </c>
      <c r="Y4422">
        <v>2018</v>
      </c>
      <c r="Z4422" t="s">
        <v>8</v>
      </c>
      <c r="AA4422" t="s">
        <v>8</v>
      </c>
      <c r="AB4422" t="b">
        <v>0</v>
      </c>
      <c r="AC4422" t="b">
        <v>0</v>
      </c>
      <c r="AE4422" t="b">
        <v>1</v>
      </c>
      <c r="AF4422" t="b">
        <v>0</v>
      </c>
      <c r="AG4422" t="b">
        <v>0</v>
      </c>
      <c r="AH4422" t="s">
        <v>4808</v>
      </c>
      <c r="AI4422" t="b">
        <v>0</v>
      </c>
      <c r="AK4422" t="b">
        <v>0</v>
      </c>
      <c r="AL4422" s="1">
        <v>43279</v>
      </c>
      <c r="AM4422" t="s">
        <v>162</v>
      </c>
      <c r="AN4422" s="2">
        <v>44297.827094907407</v>
      </c>
      <c r="AP4422" s="2">
        <v>43836.762685185182</v>
      </c>
      <c r="AQ4422" s="1"/>
      <c r="AS4422" t="b">
        <v>0</v>
      </c>
      <c r="AU4422" t="s">
        <v>95</v>
      </c>
      <c r="AV4422" t="s">
        <v>2956</v>
      </c>
      <c r="BB4422" t="s">
        <v>10557</v>
      </c>
      <c r="BD4422" t="b">
        <v>1</v>
      </c>
      <c r="BH4422" t="s">
        <v>142</v>
      </c>
      <c r="BI4422" t="s">
        <v>150</v>
      </c>
      <c r="BJ4422" t="s">
        <v>95</v>
      </c>
      <c r="BK4422" t="s">
        <v>95</v>
      </c>
      <c r="BL4422" t="s">
        <v>10556</v>
      </c>
      <c r="BQ4422" t="s">
        <v>96</v>
      </c>
      <c r="BR4422" t="b">
        <v>0</v>
      </c>
      <c r="BT4422" t="b">
        <v>0</v>
      </c>
      <c r="BW4422" t="s">
        <v>103</v>
      </c>
      <c r="BX4422" t="b">
        <v>0</v>
      </c>
      <c r="BY4422" s="2">
        <v>44376.857569444444</v>
      </c>
      <c r="CB4422" t="b">
        <v>0</v>
      </c>
      <c r="CC4422" t="b">
        <v>1</v>
      </c>
      <c r="CF4422">
        <v>199</v>
      </c>
      <c r="CH4422">
        <v>199</v>
      </c>
      <c r="CI4422">
        <v>100</v>
      </c>
      <c r="CJ4422">
        <v>0</v>
      </c>
      <c r="CK4422">
        <f>YEAR(tbl_Opportunity[[#This Row],[Close Date]])</f>
        <v>2018</v>
      </c>
    </row>
    <row r="4423" spans="1:89">
      <c r="A4423" t="s">
        <v>7480</v>
      </c>
      <c r="B4423" t="b">
        <v>0</v>
      </c>
      <c r="D4423" t="b">
        <v>0</v>
      </c>
      <c r="H4423" s="1">
        <v>43602</v>
      </c>
      <c r="I4423" t="b">
        <v>1</v>
      </c>
      <c r="L4423" t="s">
        <v>10558</v>
      </c>
      <c r="O4423" t="s">
        <v>387</v>
      </c>
      <c r="P4423" t="b">
        <v>1</v>
      </c>
      <c r="Q4423" s="2">
        <v>43516.964236111111</v>
      </c>
      <c r="R4423" s="1"/>
      <c r="S4423" t="b">
        <v>0</v>
      </c>
      <c r="U4423" s="1"/>
      <c r="V4423" t="b">
        <v>0</v>
      </c>
      <c r="W4423" s="1">
        <v>43497</v>
      </c>
      <c r="X4423">
        <v>2</v>
      </c>
      <c r="Y4423">
        <v>2019</v>
      </c>
      <c r="Z4423" t="s">
        <v>8</v>
      </c>
      <c r="AA4423" t="s">
        <v>8</v>
      </c>
      <c r="AB4423" t="b">
        <v>0</v>
      </c>
      <c r="AC4423" t="b">
        <v>0</v>
      </c>
      <c r="AE4423" t="b">
        <v>1</v>
      </c>
      <c r="AF4423" t="b">
        <v>0</v>
      </c>
      <c r="AG4423" t="b">
        <v>0</v>
      </c>
      <c r="AH4423" t="s">
        <v>4808</v>
      </c>
      <c r="AI4423" t="b">
        <v>0</v>
      </c>
      <c r="AK4423" t="b">
        <v>0</v>
      </c>
      <c r="AL4423" s="1">
        <v>43305</v>
      </c>
      <c r="AM4423" t="s">
        <v>162</v>
      </c>
      <c r="AN4423" s="2">
        <v>44297.837673611109</v>
      </c>
      <c r="AP4423" s="2">
        <v>43836.762685185182</v>
      </c>
      <c r="AQ4423" s="1"/>
      <c r="AS4423" t="b">
        <v>0</v>
      </c>
      <c r="AV4423" t="s">
        <v>213</v>
      </c>
      <c r="BB4423" t="s">
        <v>10559</v>
      </c>
      <c r="BD4423" t="b">
        <v>1</v>
      </c>
      <c r="BH4423" t="s">
        <v>387</v>
      </c>
      <c r="BI4423" t="s">
        <v>150</v>
      </c>
      <c r="BJ4423" t="s">
        <v>95</v>
      </c>
      <c r="BK4423" t="s">
        <v>95</v>
      </c>
      <c r="BL4423" t="s">
        <v>10558</v>
      </c>
      <c r="BQ4423" t="s">
        <v>96</v>
      </c>
      <c r="BR4423" t="b">
        <v>0</v>
      </c>
      <c r="BT4423" t="b">
        <v>0</v>
      </c>
      <c r="BW4423" t="s">
        <v>103</v>
      </c>
      <c r="BX4423" t="b">
        <v>0</v>
      </c>
      <c r="BY4423" s="2">
        <v>44376.857569444444</v>
      </c>
      <c r="CB4423" t="b">
        <v>0</v>
      </c>
      <c r="CC4423" t="b">
        <v>1</v>
      </c>
      <c r="CF4423">
        <v>71066.91</v>
      </c>
      <c r="CH4423">
        <v>71066.91</v>
      </c>
      <c r="CI4423">
        <v>100</v>
      </c>
      <c r="CJ4423">
        <v>0</v>
      </c>
      <c r="CK4423">
        <f>YEAR(tbl_Opportunity[[#This Row],[Close Date]])</f>
        <v>2019</v>
      </c>
    </row>
    <row r="4424" spans="1:89">
      <c r="A4424" t="s">
        <v>10560</v>
      </c>
      <c r="B4424" t="b">
        <v>0</v>
      </c>
      <c r="D4424" t="b">
        <v>0</v>
      </c>
      <c r="E4424" t="s">
        <v>3040</v>
      </c>
      <c r="H4424" s="1">
        <v>43584</v>
      </c>
      <c r="I4424" t="b">
        <v>1</v>
      </c>
      <c r="L4424" t="s">
        <v>10561</v>
      </c>
      <c r="O4424" t="s">
        <v>99</v>
      </c>
      <c r="P4424" t="b">
        <v>1</v>
      </c>
      <c r="Q4424" s="2">
        <v>43539.53328703704</v>
      </c>
      <c r="R4424" s="1"/>
      <c r="S4424" t="b">
        <v>0</v>
      </c>
      <c r="U4424" s="1"/>
      <c r="V4424" t="b">
        <v>0</v>
      </c>
      <c r="W4424" s="1">
        <v>43497</v>
      </c>
      <c r="X4424">
        <v>2</v>
      </c>
      <c r="Y4424">
        <v>2019</v>
      </c>
      <c r="Z4424" t="s">
        <v>8</v>
      </c>
      <c r="AA4424" t="s">
        <v>8</v>
      </c>
      <c r="AB4424" t="b">
        <v>0</v>
      </c>
      <c r="AC4424" t="b">
        <v>0</v>
      </c>
      <c r="AE4424" t="b">
        <v>1</v>
      </c>
      <c r="AF4424" t="b">
        <v>0</v>
      </c>
      <c r="AG4424" t="b">
        <v>0</v>
      </c>
      <c r="AH4424" t="s">
        <v>1016</v>
      </c>
      <c r="AI4424" t="b">
        <v>0</v>
      </c>
      <c r="AK4424" t="b">
        <v>0</v>
      </c>
      <c r="AL4424" s="1">
        <v>43584</v>
      </c>
      <c r="AM4424" t="s">
        <v>99</v>
      </c>
      <c r="AN4424" s="2">
        <v>44180.58520833333</v>
      </c>
      <c r="AP4424" s="2">
        <v>43836.76290509259</v>
      </c>
      <c r="AQ4424" s="1"/>
      <c r="AS4424" t="b">
        <v>0</v>
      </c>
      <c r="AV4424" t="s">
        <v>93</v>
      </c>
      <c r="BB4424" t="s">
        <v>10562</v>
      </c>
      <c r="BD4424" t="b">
        <v>1</v>
      </c>
      <c r="BH4424" t="s">
        <v>332</v>
      </c>
      <c r="BI4424" t="s">
        <v>155</v>
      </c>
      <c r="BJ4424" t="s">
        <v>95</v>
      </c>
      <c r="BK4424" t="s">
        <v>95</v>
      </c>
      <c r="BL4424" t="s">
        <v>10563</v>
      </c>
      <c r="BQ4424" t="s">
        <v>96</v>
      </c>
      <c r="BR4424" t="b">
        <v>0</v>
      </c>
      <c r="BT4424" t="b">
        <v>0</v>
      </c>
      <c r="BW4424" t="s">
        <v>103</v>
      </c>
      <c r="BX4424" t="b">
        <v>0</v>
      </c>
      <c r="BY4424" s="2">
        <v>44376.857569444444</v>
      </c>
      <c r="CB4424" t="b">
        <v>0</v>
      </c>
      <c r="CC4424" t="b">
        <v>1</v>
      </c>
      <c r="CF4424">
        <v>67699</v>
      </c>
      <c r="CH4424">
        <v>67699</v>
      </c>
      <c r="CI4424">
        <v>100</v>
      </c>
      <c r="CJ4424">
        <v>0</v>
      </c>
      <c r="CK4424">
        <f>YEAR(tbl_Opportunity[[#This Row],[Close Date]])</f>
        <v>2019</v>
      </c>
    </row>
    <row r="4425" spans="1:89">
      <c r="A4425" t="s">
        <v>3631</v>
      </c>
      <c r="B4425" t="b">
        <v>0</v>
      </c>
      <c r="D4425" t="b">
        <v>0</v>
      </c>
      <c r="E4425" t="s">
        <v>3054</v>
      </c>
      <c r="H4425" s="1">
        <v>43252</v>
      </c>
      <c r="I4425" t="b">
        <v>1</v>
      </c>
      <c r="L4425" t="s">
        <v>3633</v>
      </c>
      <c r="O4425" t="s">
        <v>99</v>
      </c>
      <c r="P4425" t="b">
        <v>1</v>
      </c>
      <c r="Q4425" s="2">
        <v>43195.848935185182</v>
      </c>
      <c r="R4425" s="1"/>
      <c r="S4425" t="b">
        <v>0</v>
      </c>
      <c r="U4425" s="1"/>
      <c r="V4425" t="b">
        <v>0</v>
      </c>
      <c r="W4425" s="1">
        <v>43132</v>
      </c>
      <c r="X4425">
        <v>2</v>
      </c>
      <c r="Y4425">
        <v>2018</v>
      </c>
      <c r="Z4425" t="s">
        <v>8</v>
      </c>
      <c r="AA4425" t="s">
        <v>8</v>
      </c>
      <c r="AB4425" t="b">
        <v>0</v>
      </c>
      <c r="AC4425" t="b">
        <v>0</v>
      </c>
      <c r="AE4425" t="b">
        <v>1</v>
      </c>
      <c r="AF4425" t="b">
        <v>0</v>
      </c>
      <c r="AG4425" t="b">
        <v>0</v>
      </c>
      <c r="AH4425" t="s">
        <v>4812</v>
      </c>
      <c r="AI4425" t="b">
        <v>0</v>
      </c>
      <c r="AK4425" t="b">
        <v>0</v>
      </c>
      <c r="AL4425" s="1"/>
      <c r="AM4425" t="s">
        <v>162</v>
      </c>
      <c r="AN4425" s="2">
        <v>44297.837673611109</v>
      </c>
      <c r="AP4425" s="2">
        <v>43836.762627314813</v>
      </c>
      <c r="AQ4425" s="1"/>
      <c r="AS4425" t="b">
        <v>0</v>
      </c>
      <c r="AU4425" t="s">
        <v>2043</v>
      </c>
      <c r="AV4425" t="s">
        <v>213</v>
      </c>
      <c r="BB4425" t="s">
        <v>10564</v>
      </c>
      <c r="BD4425" t="b">
        <v>1</v>
      </c>
      <c r="BH4425" t="s">
        <v>99</v>
      </c>
      <c r="BI4425" t="s">
        <v>150</v>
      </c>
      <c r="BK4425" t="s">
        <v>102</v>
      </c>
      <c r="BL4425" t="s">
        <v>3633</v>
      </c>
      <c r="BQ4425" t="s">
        <v>96</v>
      </c>
      <c r="BR4425" t="b">
        <v>0</v>
      </c>
      <c r="BT4425" t="b">
        <v>0</v>
      </c>
      <c r="BW4425" t="s">
        <v>103</v>
      </c>
      <c r="BX4425" t="b">
        <v>0</v>
      </c>
      <c r="BY4425" s="2">
        <v>44376.857569444444</v>
      </c>
      <c r="CB4425" t="b">
        <v>0</v>
      </c>
      <c r="CC4425" t="b">
        <v>1</v>
      </c>
      <c r="CF4425">
        <v>21500</v>
      </c>
      <c r="CH4425">
        <v>21500</v>
      </c>
      <c r="CI4425">
        <v>100</v>
      </c>
      <c r="CJ4425">
        <v>0</v>
      </c>
      <c r="CK4425">
        <f>YEAR(tbl_Opportunity[[#This Row],[Close Date]])</f>
        <v>2018</v>
      </c>
    </row>
    <row r="4426" spans="1:89">
      <c r="A4426" t="s">
        <v>10086</v>
      </c>
      <c r="B4426" t="b">
        <v>0</v>
      </c>
      <c r="D4426" t="b">
        <v>0</v>
      </c>
      <c r="E4426" t="s">
        <v>3054</v>
      </c>
      <c r="H4426" s="1">
        <v>43608</v>
      </c>
      <c r="I4426" t="b">
        <v>1</v>
      </c>
      <c r="L4426" t="s">
        <v>10565</v>
      </c>
      <c r="O4426" t="s">
        <v>99</v>
      </c>
      <c r="P4426" t="b">
        <v>1</v>
      </c>
      <c r="Q4426" s="2">
        <v>43180.705740740741</v>
      </c>
      <c r="R4426" s="1"/>
      <c r="S4426" t="b">
        <v>0</v>
      </c>
      <c r="U4426" s="1"/>
      <c r="V4426" t="b">
        <v>0</v>
      </c>
      <c r="W4426" s="1">
        <v>43497</v>
      </c>
      <c r="X4426">
        <v>2</v>
      </c>
      <c r="Y4426">
        <v>2019</v>
      </c>
      <c r="Z4426" t="s">
        <v>8</v>
      </c>
      <c r="AA4426" t="s">
        <v>8</v>
      </c>
      <c r="AB4426" t="b">
        <v>0</v>
      </c>
      <c r="AC4426" t="b">
        <v>0</v>
      </c>
      <c r="AE4426" t="b">
        <v>1</v>
      </c>
      <c r="AF4426" t="b">
        <v>0</v>
      </c>
      <c r="AG4426" t="b">
        <v>0</v>
      </c>
      <c r="AH4426" t="s">
        <v>4808</v>
      </c>
      <c r="AI4426" t="b">
        <v>0</v>
      </c>
      <c r="AK4426" t="b">
        <v>0</v>
      </c>
      <c r="AL4426" s="1">
        <v>43608</v>
      </c>
      <c r="AM4426" t="s">
        <v>162</v>
      </c>
      <c r="AN4426" s="2">
        <v>44297.828460648147</v>
      </c>
      <c r="AP4426" s="2">
        <v>43836.762627314813</v>
      </c>
      <c r="AQ4426" s="1"/>
      <c r="AS4426" t="b">
        <v>0</v>
      </c>
      <c r="AU4426" t="s">
        <v>384</v>
      </c>
      <c r="AV4426" t="s">
        <v>153</v>
      </c>
      <c r="BB4426" t="s">
        <v>10566</v>
      </c>
      <c r="BD4426" t="b">
        <v>1</v>
      </c>
      <c r="BH4426" t="s">
        <v>142</v>
      </c>
      <c r="BI4426" t="s">
        <v>150</v>
      </c>
      <c r="BJ4426" t="s">
        <v>384</v>
      </c>
      <c r="BK4426" t="s">
        <v>384</v>
      </c>
      <c r="BL4426" t="s">
        <v>10087</v>
      </c>
      <c r="BQ4426" t="s">
        <v>96</v>
      </c>
      <c r="BR4426" t="b">
        <v>0</v>
      </c>
      <c r="BT4426" t="b">
        <v>0</v>
      </c>
      <c r="BW4426" t="s">
        <v>103</v>
      </c>
      <c r="BX4426" t="b">
        <v>0</v>
      </c>
      <c r="BY4426" s="2">
        <v>44376.857569444444</v>
      </c>
      <c r="CB4426" t="b">
        <v>0</v>
      </c>
      <c r="CC4426" t="b">
        <v>1</v>
      </c>
      <c r="CF4426">
        <v>91000</v>
      </c>
      <c r="CH4426">
        <v>91000</v>
      </c>
      <c r="CI4426">
        <v>100</v>
      </c>
      <c r="CJ4426">
        <v>0</v>
      </c>
      <c r="CK4426">
        <f>YEAR(tbl_Opportunity[[#This Row],[Close Date]])</f>
        <v>2019</v>
      </c>
    </row>
    <row r="4427" spans="1:89">
      <c r="A4427" t="s">
        <v>10567</v>
      </c>
      <c r="B4427" t="b">
        <v>0</v>
      </c>
      <c r="D4427" t="b">
        <v>0</v>
      </c>
      <c r="H4427" s="1">
        <v>43581</v>
      </c>
      <c r="I4427" t="b">
        <v>1</v>
      </c>
      <c r="L4427" t="s">
        <v>3838</v>
      </c>
      <c r="O4427" t="s">
        <v>99</v>
      </c>
      <c r="P4427" t="b">
        <v>1</v>
      </c>
      <c r="Q4427" s="2">
        <v>43539.644745370373</v>
      </c>
      <c r="R4427" s="1"/>
      <c r="S4427" t="b">
        <v>0</v>
      </c>
      <c r="U4427" s="1"/>
      <c r="V4427" t="b">
        <v>0</v>
      </c>
      <c r="W4427" s="1">
        <v>43497</v>
      </c>
      <c r="X4427">
        <v>2</v>
      </c>
      <c r="Y4427">
        <v>2019</v>
      </c>
      <c r="Z4427" t="s">
        <v>8</v>
      </c>
      <c r="AA4427" t="s">
        <v>8</v>
      </c>
      <c r="AB4427" t="b">
        <v>0</v>
      </c>
      <c r="AC4427" t="b">
        <v>0</v>
      </c>
      <c r="AE4427" t="b">
        <v>1</v>
      </c>
      <c r="AF4427" t="b">
        <v>0</v>
      </c>
      <c r="AG4427" t="b">
        <v>0</v>
      </c>
      <c r="AH4427" t="s">
        <v>4915</v>
      </c>
      <c r="AI4427" t="b">
        <v>0</v>
      </c>
      <c r="AK4427" t="b">
        <v>0</v>
      </c>
      <c r="AL4427" s="1">
        <v>43626</v>
      </c>
      <c r="AM4427" t="s">
        <v>2842</v>
      </c>
      <c r="AN4427" s="2">
        <v>44361.666458333333</v>
      </c>
      <c r="AP4427" s="2">
        <v>43836.76290509259</v>
      </c>
      <c r="AQ4427" s="1"/>
      <c r="AS4427" t="b">
        <v>0</v>
      </c>
      <c r="AV4427" t="s">
        <v>213</v>
      </c>
      <c r="BB4427" t="s">
        <v>10568</v>
      </c>
      <c r="BD4427" t="b">
        <v>1</v>
      </c>
      <c r="BH4427" t="s">
        <v>2842</v>
      </c>
      <c r="BI4427" t="s">
        <v>155</v>
      </c>
      <c r="BJ4427" t="s">
        <v>2848</v>
      </c>
      <c r="BK4427" t="s">
        <v>157</v>
      </c>
      <c r="BL4427" t="s">
        <v>3838</v>
      </c>
      <c r="BQ4427" t="s">
        <v>96</v>
      </c>
      <c r="BR4427" t="b">
        <v>0</v>
      </c>
      <c r="BT4427" t="b">
        <v>0</v>
      </c>
      <c r="BW4427" t="s">
        <v>103</v>
      </c>
      <c r="BX4427" t="b">
        <v>0</v>
      </c>
      <c r="BY4427" s="2">
        <v>44376.857569444444</v>
      </c>
      <c r="CB4427" t="b">
        <v>0</v>
      </c>
      <c r="CC4427" t="b">
        <v>1</v>
      </c>
      <c r="CF4427">
        <v>58353.75</v>
      </c>
      <c r="CH4427">
        <v>58353.75</v>
      </c>
      <c r="CI4427">
        <v>100</v>
      </c>
      <c r="CJ4427">
        <v>0</v>
      </c>
      <c r="CK4427">
        <f>YEAR(tbl_Opportunity[[#This Row],[Close Date]])</f>
        <v>2019</v>
      </c>
    </row>
    <row r="4428" spans="1:89">
      <c r="A4428" t="s">
        <v>10569</v>
      </c>
      <c r="B4428" t="b">
        <v>0</v>
      </c>
      <c r="D4428" t="b">
        <v>0</v>
      </c>
      <c r="H4428" s="1">
        <v>43707</v>
      </c>
      <c r="I4428" t="b">
        <v>1</v>
      </c>
      <c r="L4428" t="s">
        <v>10570</v>
      </c>
      <c r="O4428" t="s">
        <v>387</v>
      </c>
      <c r="P4428" t="b">
        <v>1</v>
      </c>
      <c r="Q4428" s="2">
        <v>43621.069664351853</v>
      </c>
      <c r="R4428" s="1"/>
      <c r="S4428" t="b">
        <v>0</v>
      </c>
      <c r="U4428" s="1"/>
      <c r="V4428" t="b">
        <v>0</v>
      </c>
      <c r="W4428" s="1">
        <v>43525</v>
      </c>
      <c r="X4428">
        <v>3</v>
      </c>
      <c r="Y4428">
        <v>2019</v>
      </c>
      <c r="Z4428" t="s">
        <v>8</v>
      </c>
      <c r="AA4428" t="s">
        <v>8</v>
      </c>
      <c r="AB4428" t="b">
        <v>0</v>
      </c>
      <c r="AC4428" t="b">
        <v>0</v>
      </c>
      <c r="AE4428" t="b">
        <v>1</v>
      </c>
      <c r="AF4428" t="b">
        <v>0</v>
      </c>
      <c r="AG4428" t="b">
        <v>0</v>
      </c>
      <c r="AH4428" t="s">
        <v>4808</v>
      </c>
      <c r="AI4428" t="b">
        <v>0</v>
      </c>
      <c r="AK4428" t="b">
        <v>0</v>
      </c>
      <c r="AL4428" s="1">
        <v>43738</v>
      </c>
      <c r="AM4428" t="s">
        <v>99</v>
      </c>
      <c r="AN4428" s="2">
        <v>44205.814502314817</v>
      </c>
      <c r="AP4428" s="2">
        <v>43836.76290509259</v>
      </c>
      <c r="AQ4428" s="1"/>
      <c r="AS4428" t="b">
        <v>0</v>
      </c>
      <c r="AU4428" t="s">
        <v>95</v>
      </c>
      <c r="AV4428" t="s">
        <v>93</v>
      </c>
      <c r="BB4428" t="s">
        <v>10571</v>
      </c>
      <c r="BD4428" t="b">
        <v>1</v>
      </c>
      <c r="BH4428" t="s">
        <v>387</v>
      </c>
      <c r="BI4428" t="s">
        <v>150</v>
      </c>
      <c r="BJ4428" t="s">
        <v>95</v>
      </c>
      <c r="BK4428" t="s">
        <v>95</v>
      </c>
      <c r="BL4428" t="s">
        <v>10572</v>
      </c>
      <c r="BQ4428" t="s">
        <v>96</v>
      </c>
      <c r="BR4428" t="b">
        <v>0</v>
      </c>
      <c r="BT4428" t="b">
        <v>0</v>
      </c>
      <c r="BW4428" t="s">
        <v>103</v>
      </c>
      <c r="BX4428" t="b">
        <v>0</v>
      </c>
      <c r="BY4428" s="2">
        <v>44376.857569444444</v>
      </c>
      <c r="CB4428" t="b">
        <v>0</v>
      </c>
      <c r="CC4428" t="b">
        <v>1</v>
      </c>
      <c r="CF4428">
        <v>74991.460000000006</v>
      </c>
      <c r="CH4428">
        <v>74991.460000000006</v>
      </c>
      <c r="CI4428">
        <v>100</v>
      </c>
      <c r="CJ4428">
        <v>0</v>
      </c>
      <c r="CK4428">
        <f>YEAR(tbl_Opportunity[[#This Row],[Close Date]])</f>
        <v>2019</v>
      </c>
    </row>
    <row r="4429" spans="1:89">
      <c r="A4429" t="s">
        <v>7723</v>
      </c>
      <c r="B4429" t="b">
        <v>0</v>
      </c>
      <c r="D4429" t="b">
        <v>0</v>
      </c>
      <c r="H4429" s="1">
        <v>43738</v>
      </c>
      <c r="I4429" t="b">
        <v>1</v>
      </c>
      <c r="L4429" t="s">
        <v>10573</v>
      </c>
      <c r="O4429" t="s">
        <v>99</v>
      </c>
      <c r="P4429" t="b">
        <v>1</v>
      </c>
      <c r="Q4429" s="2">
        <v>43609.759641203702</v>
      </c>
      <c r="R4429" s="1"/>
      <c r="S4429" t="b">
        <v>0</v>
      </c>
      <c r="U4429" s="1"/>
      <c r="V4429" t="b">
        <v>0</v>
      </c>
      <c r="W4429" s="1">
        <v>43525</v>
      </c>
      <c r="X4429">
        <v>3</v>
      </c>
      <c r="Y4429">
        <v>2019</v>
      </c>
      <c r="Z4429" t="s">
        <v>8</v>
      </c>
      <c r="AA4429" t="s">
        <v>8</v>
      </c>
      <c r="AB4429" t="b">
        <v>0</v>
      </c>
      <c r="AC4429" t="b">
        <v>0</v>
      </c>
      <c r="AE4429" t="b">
        <v>1</v>
      </c>
      <c r="AF4429" t="b">
        <v>0</v>
      </c>
      <c r="AG4429" t="b">
        <v>0</v>
      </c>
      <c r="AH4429" t="s">
        <v>4863</v>
      </c>
      <c r="AI4429" t="b">
        <v>0</v>
      </c>
      <c r="AK4429" t="b">
        <v>0</v>
      </c>
      <c r="AL4429" s="1">
        <v>43741</v>
      </c>
      <c r="AM4429" t="s">
        <v>162</v>
      </c>
      <c r="AN4429" s="2">
        <v>44297.838888888888</v>
      </c>
      <c r="AP4429" s="2">
        <v>43836.76290509259</v>
      </c>
      <c r="AQ4429" s="1"/>
      <c r="AS4429" t="b">
        <v>0</v>
      </c>
      <c r="AV4429" t="s">
        <v>213</v>
      </c>
      <c r="BB4429" t="s">
        <v>10574</v>
      </c>
      <c r="BD4429" t="b">
        <v>1</v>
      </c>
      <c r="BH4429" t="s">
        <v>332</v>
      </c>
      <c r="BI4429" t="s">
        <v>150</v>
      </c>
      <c r="BJ4429" t="s">
        <v>95</v>
      </c>
      <c r="BK4429" t="s">
        <v>95</v>
      </c>
      <c r="BL4429" t="s">
        <v>7724</v>
      </c>
      <c r="BQ4429" t="s">
        <v>96</v>
      </c>
      <c r="BR4429" t="b">
        <v>0</v>
      </c>
      <c r="BT4429" t="b">
        <v>0</v>
      </c>
      <c r="BW4429" t="s">
        <v>103</v>
      </c>
      <c r="BX4429" t="b">
        <v>0</v>
      </c>
      <c r="BY4429" s="2">
        <v>44376.857569444444</v>
      </c>
      <c r="CB4429" t="b">
        <v>0</v>
      </c>
      <c r="CC4429" t="b">
        <v>1</v>
      </c>
      <c r="CF4429">
        <v>65636</v>
      </c>
      <c r="CH4429">
        <v>65636</v>
      </c>
      <c r="CI4429">
        <v>100</v>
      </c>
      <c r="CJ4429">
        <v>0</v>
      </c>
      <c r="CK4429">
        <f>YEAR(tbl_Opportunity[[#This Row],[Close Date]])</f>
        <v>2019</v>
      </c>
    </row>
    <row r="4430" spans="1:89">
      <c r="A4430" t="s">
        <v>10575</v>
      </c>
      <c r="B4430" t="b">
        <v>0</v>
      </c>
      <c r="D4430" t="b">
        <v>0</v>
      </c>
      <c r="H4430" s="1">
        <v>43732</v>
      </c>
      <c r="I4430" t="b">
        <v>1</v>
      </c>
      <c r="L4430" t="s">
        <v>10576</v>
      </c>
      <c r="O4430" t="s">
        <v>387</v>
      </c>
      <c r="P4430" t="b">
        <v>1</v>
      </c>
      <c r="Q4430" s="2">
        <v>43683.874618055554</v>
      </c>
      <c r="R4430" s="1"/>
      <c r="S4430" t="b">
        <v>0</v>
      </c>
      <c r="T4430" t="s">
        <v>3461</v>
      </c>
      <c r="U4430" s="1">
        <v>43770</v>
      </c>
      <c r="V4430" t="b">
        <v>0</v>
      </c>
      <c r="W4430" s="1">
        <v>43525</v>
      </c>
      <c r="X4430">
        <v>3</v>
      </c>
      <c r="Y4430">
        <v>2019</v>
      </c>
      <c r="Z4430" t="s">
        <v>8</v>
      </c>
      <c r="AA4430" t="s">
        <v>8</v>
      </c>
      <c r="AB4430" t="b">
        <v>0</v>
      </c>
      <c r="AC4430" t="b">
        <v>0</v>
      </c>
      <c r="AE4430" t="b">
        <v>1</v>
      </c>
      <c r="AF4430" t="b">
        <v>0</v>
      </c>
      <c r="AG4430" t="b">
        <v>0</v>
      </c>
      <c r="AH4430" t="s">
        <v>4808</v>
      </c>
      <c r="AI4430" t="b">
        <v>0</v>
      </c>
      <c r="AK4430" t="b">
        <v>0</v>
      </c>
      <c r="AL4430" s="1">
        <v>43732</v>
      </c>
      <c r="AM4430" t="s">
        <v>162</v>
      </c>
      <c r="AN4430" s="2">
        <v>44297.838888888888</v>
      </c>
      <c r="AP4430" s="2">
        <v>43836.762685185182</v>
      </c>
      <c r="AQ4430" s="1"/>
      <c r="AS4430" t="b">
        <v>0</v>
      </c>
      <c r="AU4430" t="s">
        <v>95</v>
      </c>
      <c r="AV4430" t="s">
        <v>213</v>
      </c>
      <c r="BB4430" t="s">
        <v>10577</v>
      </c>
      <c r="BD4430" t="b">
        <v>1</v>
      </c>
      <c r="BH4430" t="s">
        <v>387</v>
      </c>
      <c r="BI4430" t="s">
        <v>150</v>
      </c>
      <c r="BJ4430" t="s">
        <v>95</v>
      </c>
      <c r="BK4430" t="s">
        <v>95</v>
      </c>
      <c r="BL4430" t="s">
        <v>10576</v>
      </c>
      <c r="BQ4430" t="s">
        <v>96</v>
      </c>
      <c r="BR4430" t="b">
        <v>0</v>
      </c>
      <c r="BT4430" t="b">
        <v>0</v>
      </c>
      <c r="BW4430" t="s">
        <v>103</v>
      </c>
      <c r="BX4430" t="b">
        <v>0</v>
      </c>
      <c r="BY4430" s="2">
        <v>44376.857569444444</v>
      </c>
      <c r="CB4430" t="b">
        <v>0</v>
      </c>
      <c r="CC4430" t="b">
        <v>1</v>
      </c>
      <c r="CF4430">
        <v>70558.2</v>
      </c>
      <c r="CH4430">
        <v>70558.2</v>
      </c>
      <c r="CI4430">
        <v>100</v>
      </c>
      <c r="CJ4430">
        <v>0</v>
      </c>
      <c r="CK4430">
        <f>YEAR(tbl_Opportunity[[#This Row],[Close Date]])</f>
        <v>2019</v>
      </c>
    </row>
    <row r="4431" spans="1:89">
      <c r="A4431" t="s">
        <v>10578</v>
      </c>
      <c r="B4431" t="b">
        <v>0</v>
      </c>
      <c r="D4431" t="b">
        <v>0</v>
      </c>
      <c r="H4431" s="1">
        <v>43658</v>
      </c>
      <c r="I4431" t="b">
        <v>1</v>
      </c>
      <c r="L4431" t="s">
        <v>10579</v>
      </c>
      <c r="O4431" t="s">
        <v>99</v>
      </c>
      <c r="P4431" t="b">
        <v>1</v>
      </c>
      <c r="Q4431" s="2">
        <v>43551.598495370374</v>
      </c>
      <c r="R4431" s="1"/>
      <c r="S4431" t="b">
        <v>0</v>
      </c>
      <c r="U4431" s="1"/>
      <c r="V4431" t="b">
        <v>0</v>
      </c>
      <c r="W4431" s="1">
        <v>43525</v>
      </c>
      <c r="X4431">
        <v>3</v>
      </c>
      <c r="Y4431">
        <v>2019</v>
      </c>
      <c r="Z4431" t="s">
        <v>8</v>
      </c>
      <c r="AA4431" t="s">
        <v>8</v>
      </c>
      <c r="AB4431" t="b">
        <v>0</v>
      </c>
      <c r="AC4431" t="b">
        <v>0</v>
      </c>
      <c r="AE4431" t="b">
        <v>1</v>
      </c>
      <c r="AF4431" t="b">
        <v>0</v>
      </c>
      <c r="AG4431" t="b">
        <v>0</v>
      </c>
      <c r="AH4431" t="s">
        <v>4812</v>
      </c>
      <c r="AI4431" t="b">
        <v>0</v>
      </c>
      <c r="AK4431" t="b">
        <v>0</v>
      </c>
      <c r="AL4431" s="1">
        <v>43671</v>
      </c>
      <c r="AM4431" t="s">
        <v>162</v>
      </c>
      <c r="AN4431" s="2">
        <v>44297.8278587963</v>
      </c>
      <c r="AP4431" s="2">
        <v>43836.76290509259</v>
      </c>
      <c r="AQ4431" s="1"/>
      <c r="AS4431" t="b">
        <v>0</v>
      </c>
      <c r="AV4431" t="s">
        <v>153</v>
      </c>
      <c r="BB4431" t="s">
        <v>10580</v>
      </c>
      <c r="BD4431" t="b">
        <v>1</v>
      </c>
      <c r="BH4431" t="s">
        <v>332</v>
      </c>
      <c r="BI4431" t="s">
        <v>150</v>
      </c>
      <c r="BJ4431" t="s">
        <v>384</v>
      </c>
      <c r="BK4431" t="s">
        <v>384</v>
      </c>
      <c r="BL4431" t="s">
        <v>10579</v>
      </c>
      <c r="BQ4431" t="s">
        <v>96</v>
      </c>
      <c r="BR4431" t="b">
        <v>0</v>
      </c>
      <c r="BT4431" t="b">
        <v>0</v>
      </c>
      <c r="BW4431" t="s">
        <v>103</v>
      </c>
      <c r="BX4431" t="b">
        <v>0</v>
      </c>
      <c r="BY4431" s="2">
        <v>44376.857569444444</v>
      </c>
      <c r="CB4431" t="b">
        <v>0</v>
      </c>
      <c r="CC4431" t="b">
        <v>1</v>
      </c>
      <c r="CF4431">
        <v>29610</v>
      </c>
      <c r="CH4431">
        <v>29610</v>
      </c>
      <c r="CI4431">
        <v>100</v>
      </c>
      <c r="CJ4431">
        <v>0</v>
      </c>
      <c r="CK4431">
        <f>YEAR(tbl_Opportunity[[#This Row],[Close Date]])</f>
        <v>2019</v>
      </c>
    </row>
    <row r="4432" spans="1:89">
      <c r="A4432" t="s">
        <v>10581</v>
      </c>
      <c r="B4432" t="b">
        <v>0</v>
      </c>
      <c r="D4432" t="b">
        <v>0</v>
      </c>
      <c r="H4432" s="1">
        <v>43691</v>
      </c>
      <c r="I4432" t="b">
        <v>1</v>
      </c>
      <c r="L4432" t="s">
        <v>10582</v>
      </c>
      <c r="O4432" t="s">
        <v>99</v>
      </c>
      <c r="P4432" t="b">
        <v>1</v>
      </c>
      <c r="Q4432" s="2">
        <v>43630.751932870371</v>
      </c>
      <c r="R4432" s="1"/>
      <c r="S4432" t="b">
        <v>0</v>
      </c>
      <c r="U4432" s="1"/>
      <c r="V4432" t="b">
        <v>0</v>
      </c>
      <c r="W4432" s="1">
        <v>43525</v>
      </c>
      <c r="X4432">
        <v>3</v>
      </c>
      <c r="Y4432">
        <v>2019</v>
      </c>
      <c r="Z4432" t="s">
        <v>8</v>
      </c>
      <c r="AA4432" t="s">
        <v>8</v>
      </c>
      <c r="AB4432" t="b">
        <v>0</v>
      </c>
      <c r="AC4432" t="b">
        <v>0</v>
      </c>
      <c r="AE4432" t="b">
        <v>1</v>
      </c>
      <c r="AF4432" t="b">
        <v>0</v>
      </c>
      <c r="AG4432" t="b">
        <v>0</v>
      </c>
      <c r="AH4432" t="s">
        <v>4812</v>
      </c>
      <c r="AI4432" t="b">
        <v>0</v>
      </c>
      <c r="AK4432" t="b">
        <v>0</v>
      </c>
      <c r="AL4432" s="1">
        <v>43705</v>
      </c>
      <c r="AM4432" t="s">
        <v>162</v>
      </c>
      <c r="AN4432" s="2">
        <v>44297.838888888888</v>
      </c>
      <c r="AP4432" s="2">
        <v>43836.762685185182</v>
      </c>
      <c r="AQ4432" s="1"/>
      <c r="AS4432" t="b">
        <v>0</v>
      </c>
      <c r="AV4432" t="s">
        <v>213</v>
      </c>
      <c r="BB4432" t="s">
        <v>10583</v>
      </c>
      <c r="BD4432" t="b">
        <v>1</v>
      </c>
      <c r="BH4432" t="s">
        <v>332</v>
      </c>
      <c r="BI4432" t="s">
        <v>150</v>
      </c>
      <c r="BJ4432" t="s">
        <v>384</v>
      </c>
      <c r="BK4432" t="s">
        <v>384</v>
      </c>
      <c r="BL4432" t="s">
        <v>10582</v>
      </c>
      <c r="BQ4432" t="s">
        <v>96</v>
      </c>
      <c r="BR4432" t="b">
        <v>0</v>
      </c>
      <c r="BT4432" t="b">
        <v>0</v>
      </c>
      <c r="BW4432" t="s">
        <v>103</v>
      </c>
      <c r="BX4432" t="b">
        <v>0</v>
      </c>
      <c r="BY4432" s="2">
        <v>44376.857569444444</v>
      </c>
      <c r="CB4432" t="b">
        <v>0</v>
      </c>
      <c r="CC4432" t="b">
        <v>1</v>
      </c>
      <c r="CF4432">
        <v>143679.99</v>
      </c>
      <c r="CH4432">
        <v>143679.99</v>
      </c>
      <c r="CI4432">
        <v>100</v>
      </c>
      <c r="CJ4432">
        <v>0</v>
      </c>
      <c r="CK4432">
        <f>YEAR(tbl_Opportunity[[#This Row],[Close Date]])</f>
        <v>2019</v>
      </c>
    </row>
    <row r="4433" spans="1:89">
      <c r="A4433" t="s">
        <v>3738</v>
      </c>
      <c r="B4433" t="b">
        <v>0</v>
      </c>
      <c r="D4433" t="b">
        <v>0</v>
      </c>
      <c r="H4433" s="1">
        <v>43329</v>
      </c>
      <c r="I4433" t="b">
        <v>1</v>
      </c>
      <c r="L4433" t="s">
        <v>10584</v>
      </c>
      <c r="O4433" t="s">
        <v>99</v>
      </c>
      <c r="P4433" t="b">
        <v>1</v>
      </c>
      <c r="Q4433" s="2">
        <v>43133.644143518519</v>
      </c>
      <c r="R4433" s="1"/>
      <c r="S4433" t="b">
        <v>0</v>
      </c>
      <c r="U4433" s="1"/>
      <c r="V4433" t="b">
        <v>0</v>
      </c>
      <c r="W4433" s="1">
        <v>43160</v>
      </c>
      <c r="X4433">
        <v>3</v>
      </c>
      <c r="Y4433">
        <v>2018</v>
      </c>
      <c r="Z4433" t="s">
        <v>8</v>
      </c>
      <c r="AA4433" t="s">
        <v>8</v>
      </c>
      <c r="AB4433" t="b">
        <v>0</v>
      </c>
      <c r="AC4433" t="b">
        <v>0</v>
      </c>
      <c r="AE4433" t="b">
        <v>1</v>
      </c>
      <c r="AF4433" t="b">
        <v>0</v>
      </c>
      <c r="AG4433" t="b">
        <v>0</v>
      </c>
      <c r="AH4433" t="s">
        <v>4812</v>
      </c>
      <c r="AI4433" t="b">
        <v>0</v>
      </c>
      <c r="AK4433" t="b">
        <v>0</v>
      </c>
      <c r="AL4433" s="1">
        <v>43235</v>
      </c>
      <c r="AM4433" t="s">
        <v>99</v>
      </c>
      <c r="AN4433" s="2">
        <v>44180.58520833333</v>
      </c>
      <c r="AP4433" s="2">
        <v>43836.762685185182</v>
      </c>
      <c r="AQ4433" s="1"/>
      <c r="AS4433" t="b">
        <v>0</v>
      </c>
      <c r="AU4433" t="s">
        <v>384</v>
      </c>
      <c r="AV4433" t="s">
        <v>93</v>
      </c>
      <c r="BB4433" t="s">
        <v>10585</v>
      </c>
      <c r="BD4433" t="b">
        <v>1</v>
      </c>
      <c r="BH4433" t="s">
        <v>332</v>
      </c>
      <c r="BI4433" t="s">
        <v>150</v>
      </c>
      <c r="BJ4433" t="s">
        <v>384</v>
      </c>
      <c r="BK4433" t="s">
        <v>384</v>
      </c>
      <c r="BL4433" t="s">
        <v>10584</v>
      </c>
      <c r="BQ4433" t="s">
        <v>96</v>
      </c>
      <c r="BR4433" t="b">
        <v>0</v>
      </c>
      <c r="BT4433" t="b">
        <v>0</v>
      </c>
      <c r="BW4433" t="s">
        <v>103</v>
      </c>
      <c r="BX4433" t="b">
        <v>0</v>
      </c>
      <c r="BY4433" s="2">
        <v>44376.857569444444</v>
      </c>
      <c r="CB4433" t="b">
        <v>0</v>
      </c>
      <c r="CC4433" t="b">
        <v>1</v>
      </c>
      <c r="CF4433">
        <v>66194</v>
      </c>
      <c r="CH4433">
        <v>66194</v>
      </c>
      <c r="CI4433">
        <v>100</v>
      </c>
      <c r="CJ4433">
        <v>0</v>
      </c>
      <c r="CK4433">
        <f>YEAR(tbl_Opportunity[[#This Row],[Close Date]])</f>
        <v>2018</v>
      </c>
    </row>
    <row r="4434" spans="1:89">
      <c r="A4434" t="s">
        <v>5475</v>
      </c>
      <c r="B4434" t="b">
        <v>0</v>
      </c>
      <c r="D4434" t="b">
        <v>0</v>
      </c>
      <c r="E4434" t="s">
        <v>3744</v>
      </c>
      <c r="H4434" s="1">
        <v>43719</v>
      </c>
      <c r="I4434" t="b">
        <v>1</v>
      </c>
      <c r="L4434" t="s">
        <v>5477</v>
      </c>
      <c r="O4434" t="s">
        <v>99</v>
      </c>
      <c r="P4434" t="b">
        <v>1</v>
      </c>
      <c r="Q4434" s="2">
        <v>43626.94059027778</v>
      </c>
      <c r="R4434" s="1"/>
      <c r="S4434" t="b">
        <v>0</v>
      </c>
      <c r="U4434" s="1"/>
      <c r="V4434" t="b">
        <v>0</v>
      </c>
      <c r="W4434" s="1">
        <v>43525</v>
      </c>
      <c r="X4434">
        <v>3</v>
      </c>
      <c r="Y4434">
        <v>2019</v>
      </c>
      <c r="Z4434" t="s">
        <v>8</v>
      </c>
      <c r="AA4434" t="s">
        <v>8</v>
      </c>
      <c r="AB4434" t="b">
        <v>0</v>
      </c>
      <c r="AC4434" t="b">
        <v>0</v>
      </c>
      <c r="AE4434" t="b">
        <v>1</v>
      </c>
      <c r="AF4434" t="b">
        <v>0</v>
      </c>
      <c r="AG4434" t="b">
        <v>0</v>
      </c>
      <c r="AH4434" t="s">
        <v>4812</v>
      </c>
      <c r="AI4434" t="b">
        <v>0</v>
      </c>
      <c r="AK4434" t="b">
        <v>0</v>
      </c>
      <c r="AL4434" s="1">
        <v>43731</v>
      </c>
      <c r="AM4434" t="s">
        <v>162</v>
      </c>
      <c r="AN4434" s="2">
        <v>44297.827094907407</v>
      </c>
      <c r="AP4434" s="2">
        <v>43836.762685185182</v>
      </c>
      <c r="AQ4434" s="1"/>
      <c r="AS4434" t="b">
        <v>0</v>
      </c>
      <c r="AU4434" t="s">
        <v>102</v>
      </c>
      <c r="AV4434" t="s">
        <v>2956</v>
      </c>
      <c r="BB4434" t="s">
        <v>10586</v>
      </c>
      <c r="BD4434" t="b">
        <v>1</v>
      </c>
      <c r="BH4434" t="s">
        <v>131</v>
      </c>
      <c r="BI4434" t="s">
        <v>150</v>
      </c>
      <c r="BJ4434" t="s">
        <v>102</v>
      </c>
      <c r="BK4434" t="s">
        <v>102</v>
      </c>
      <c r="BL4434" t="s">
        <v>5477</v>
      </c>
      <c r="BQ4434" t="s">
        <v>96</v>
      </c>
      <c r="BR4434" t="b">
        <v>0</v>
      </c>
      <c r="BS4434" t="s">
        <v>384</v>
      </c>
      <c r="BT4434" t="b">
        <v>0</v>
      </c>
      <c r="BW4434" t="s">
        <v>103</v>
      </c>
      <c r="BX4434" t="b">
        <v>0</v>
      </c>
      <c r="BY4434" s="2">
        <v>44376.857569444444</v>
      </c>
      <c r="CB4434" t="b">
        <v>0</v>
      </c>
      <c r="CC4434" t="b">
        <v>1</v>
      </c>
      <c r="CF4434">
        <v>91636</v>
      </c>
      <c r="CH4434">
        <v>91636</v>
      </c>
      <c r="CI4434">
        <v>100</v>
      </c>
      <c r="CJ4434">
        <v>0</v>
      </c>
      <c r="CK4434">
        <f>YEAR(tbl_Opportunity[[#This Row],[Close Date]])</f>
        <v>2019</v>
      </c>
    </row>
    <row r="4435" spans="1:89">
      <c r="A4435" t="s">
        <v>8663</v>
      </c>
      <c r="B4435" t="b">
        <v>0</v>
      </c>
      <c r="D4435" t="b">
        <v>0</v>
      </c>
      <c r="H4435" s="1">
        <v>43734</v>
      </c>
      <c r="I4435" t="b">
        <v>1</v>
      </c>
      <c r="L4435" t="s">
        <v>10587</v>
      </c>
      <c r="O4435" t="s">
        <v>99</v>
      </c>
      <c r="P4435" t="b">
        <v>1</v>
      </c>
      <c r="Q4435" s="2">
        <v>43318.816608796296</v>
      </c>
      <c r="R4435" s="1"/>
      <c r="S4435" t="b">
        <v>0</v>
      </c>
      <c r="U4435" s="1"/>
      <c r="V4435" t="b">
        <v>0</v>
      </c>
      <c r="W4435" s="1">
        <v>43525</v>
      </c>
      <c r="X4435">
        <v>3</v>
      </c>
      <c r="Y4435">
        <v>2019</v>
      </c>
      <c r="Z4435" t="s">
        <v>8</v>
      </c>
      <c r="AA4435" t="s">
        <v>8</v>
      </c>
      <c r="AB4435" t="b">
        <v>0</v>
      </c>
      <c r="AC4435" t="b">
        <v>0</v>
      </c>
      <c r="AE4435" t="b">
        <v>1</v>
      </c>
      <c r="AF4435" t="b">
        <v>0</v>
      </c>
      <c r="AG4435" t="b">
        <v>0</v>
      </c>
      <c r="AH4435" t="s">
        <v>4812</v>
      </c>
      <c r="AI4435" t="b">
        <v>0</v>
      </c>
      <c r="AK4435" t="b">
        <v>0</v>
      </c>
      <c r="AL4435" s="1">
        <v>43735</v>
      </c>
      <c r="AM4435" t="s">
        <v>99</v>
      </c>
      <c r="AN4435" s="2">
        <v>44250.760787037034</v>
      </c>
      <c r="AP4435" s="2">
        <v>43836.762685185182</v>
      </c>
      <c r="AQ4435" s="1"/>
      <c r="AS4435" t="b">
        <v>0</v>
      </c>
      <c r="AU4435" t="s">
        <v>5057</v>
      </c>
      <c r="AV4435" t="s">
        <v>93</v>
      </c>
      <c r="BB4435" t="s">
        <v>10588</v>
      </c>
      <c r="BD4435" t="b">
        <v>1</v>
      </c>
      <c r="BH4435" t="s">
        <v>131</v>
      </c>
      <c r="BI4435" t="s">
        <v>150</v>
      </c>
      <c r="BJ4435" t="s">
        <v>5057</v>
      </c>
      <c r="BK4435" t="s">
        <v>102</v>
      </c>
      <c r="BL4435" t="s">
        <v>10589</v>
      </c>
      <c r="BQ4435" t="s">
        <v>96</v>
      </c>
      <c r="BR4435" t="b">
        <v>0</v>
      </c>
      <c r="BS4435" t="s">
        <v>157</v>
      </c>
      <c r="BT4435" t="b">
        <v>0</v>
      </c>
      <c r="BW4435" t="s">
        <v>103</v>
      </c>
      <c r="BX4435" t="b">
        <v>0</v>
      </c>
      <c r="BY4435" s="2">
        <v>44376.857569444444</v>
      </c>
      <c r="CB4435" t="b">
        <v>0</v>
      </c>
      <c r="CC4435" t="b">
        <v>1</v>
      </c>
      <c r="CF4435">
        <v>87017.15</v>
      </c>
      <c r="CH4435">
        <v>87017.15</v>
      </c>
      <c r="CI4435">
        <v>100</v>
      </c>
      <c r="CJ4435">
        <v>0</v>
      </c>
      <c r="CK4435">
        <f>YEAR(tbl_Opportunity[[#This Row],[Close Date]])</f>
        <v>2019</v>
      </c>
    </row>
    <row r="4436" spans="1:89">
      <c r="A4436" t="s">
        <v>10590</v>
      </c>
      <c r="B4436" t="b">
        <v>0</v>
      </c>
      <c r="D4436" t="b">
        <v>0</v>
      </c>
      <c r="H4436" s="1">
        <v>43707</v>
      </c>
      <c r="I4436" t="b">
        <v>1</v>
      </c>
      <c r="L4436" t="s">
        <v>10591</v>
      </c>
      <c r="O4436" t="s">
        <v>99</v>
      </c>
      <c r="P4436" t="b">
        <v>1</v>
      </c>
      <c r="Q4436" s="2">
        <v>43703.665520833332</v>
      </c>
      <c r="R4436" s="1"/>
      <c r="S4436" t="b">
        <v>0</v>
      </c>
      <c r="U4436" s="1"/>
      <c r="V4436" t="b">
        <v>0</v>
      </c>
      <c r="W4436" s="1">
        <v>43525</v>
      </c>
      <c r="X4436">
        <v>3</v>
      </c>
      <c r="Y4436">
        <v>2019</v>
      </c>
      <c r="Z4436" t="s">
        <v>8</v>
      </c>
      <c r="AA4436" t="s">
        <v>8</v>
      </c>
      <c r="AB4436" t="b">
        <v>0</v>
      </c>
      <c r="AC4436" t="b">
        <v>0</v>
      </c>
      <c r="AE4436" t="b">
        <v>1</v>
      </c>
      <c r="AF4436" t="b">
        <v>0</v>
      </c>
      <c r="AG4436" t="b">
        <v>0</v>
      </c>
      <c r="AH4436" t="s">
        <v>4812</v>
      </c>
      <c r="AI4436" t="b">
        <v>0</v>
      </c>
      <c r="AK4436" t="b">
        <v>0</v>
      </c>
      <c r="AL4436" s="1">
        <v>43707</v>
      </c>
      <c r="AM4436" t="s">
        <v>162</v>
      </c>
      <c r="AN4436" s="2">
        <v>44297.8278587963</v>
      </c>
      <c r="AP4436" s="2">
        <v>43836.76290509259</v>
      </c>
      <c r="AQ4436" s="1"/>
      <c r="AS4436" t="b">
        <v>0</v>
      </c>
      <c r="AV4436" t="s">
        <v>153</v>
      </c>
      <c r="BB4436" t="s">
        <v>10592</v>
      </c>
      <c r="BD4436" t="b">
        <v>1</v>
      </c>
      <c r="BH4436" t="s">
        <v>131</v>
      </c>
      <c r="BI4436" t="s">
        <v>150</v>
      </c>
      <c r="BJ4436" t="s">
        <v>2848</v>
      </c>
      <c r="BK4436" t="s">
        <v>102</v>
      </c>
      <c r="BL4436" t="s">
        <v>10591</v>
      </c>
      <c r="BQ4436" t="s">
        <v>96</v>
      </c>
      <c r="BR4436" t="b">
        <v>0</v>
      </c>
      <c r="BS4436" t="s">
        <v>157</v>
      </c>
      <c r="BT4436" t="b">
        <v>0</v>
      </c>
      <c r="BW4436" t="s">
        <v>103</v>
      </c>
      <c r="BX4436" t="b">
        <v>0</v>
      </c>
      <c r="BY4436" s="2">
        <v>44376.857569444444</v>
      </c>
      <c r="CB4436" t="b">
        <v>0</v>
      </c>
      <c r="CC4436" t="b">
        <v>1</v>
      </c>
      <c r="CF4436">
        <v>632.82000000000005</v>
      </c>
      <c r="CH4436">
        <v>632.82000000000005</v>
      </c>
      <c r="CI4436">
        <v>100</v>
      </c>
      <c r="CJ4436">
        <v>0</v>
      </c>
      <c r="CK4436">
        <f>YEAR(tbl_Opportunity[[#This Row],[Close Date]])</f>
        <v>2019</v>
      </c>
    </row>
    <row r="4437" spans="1:89">
      <c r="A4437" t="s">
        <v>10593</v>
      </c>
      <c r="B4437" t="b">
        <v>0</v>
      </c>
      <c r="D4437" t="b">
        <v>0</v>
      </c>
      <c r="H4437" s="1">
        <v>44092</v>
      </c>
      <c r="I4437" t="b">
        <v>1</v>
      </c>
      <c r="L4437" t="s">
        <v>10594</v>
      </c>
      <c r="O4437" t="s">
        <v>92</v>
      </c>
      <c r="P4437" t="b">
        <v>1</v>
      </c>
      <c r="Q4437" s="2">
        <v>43719.859814814816</v>
      </c>
      <c r="R4437" s="1"/>
      <c r="S4437" t="b">
        <v>0</v>
      </c>
      <c r="U4437" s="1"/>
      <c r="V4437" t="b">
        <v>0</v>
      </c>
      <c r="W4437" s="1">
        <v>43891</v>
      </c>
      <c r="X4437">
        <v>3</v>
      </c>
      <c r="Y4437">
        <v>2020</v>
      </c>
      <c r="Z4437" t="s">
        <v>8</v>
      </c>
      <c r="AA4437" t="s">
        <v>8</v>
      </c>
      <c r="AB4437" t="b">
        <v>0</v>
      </c>
      <c r="AC4437" t="b">
        <v>0</v>
      </c>
      <c r="AD4437" t="s">
        <v>4026</v>
      </c>
      <c r="AE4437" t="b">
        <v>1</v>
      </c>
      <c r="AF4437" t="b">
        <v>0</v>
      </c>
      <c r="AG4437" t="b">
        <v>0</v>
      </c>
      <c r="AH4437" t="s">
        <v>4808</v>
      </c>
      <c r="AI4437" t="b">
        <v>0</v>
      </c>
      <c r="AK4437" t="b">
        <v>0</v>
      </c>
      <c r="AL4437" s="1">
        <v>44099</v>
      </c>
      <c r="AM4437" t="s">
        <v>99</v>
      </c>
      <c r="AN4437" s="2">
        <v>44205.814502314817</v>
      </c>
      <c r="AP4437" s="2">
        <v>44092.582395833335</v>
      </c>
      <c r="AQ4437" s="1"/>
      <c r="AS4437" t="b">
        <v>0</v>
      </c>
      <c r="AV4437" t="s">
        <v>93</v>
      </c>
      <c r="BB4437" t="s">
        <v>10595</v>
      </c>
      <c r="BC4437" t="s">
        <v>2975</v>
      </c>
      <c r="BD4437" t="b">
        <v>1</v>
      </c>
      <c r="BH4437" t="s">
        <v>387</v>
      </c>
      <c r="BI4437" t="s">
        <v>150</v>
      </c>
      <c r="BJ4437" t="s">
        <v>95</v>
      </c>
      <c r="BK4437" t="s">
        <v>95</v>
      </c>
      <c r="BL4437" t="s">
        <v>10594</v>
      </c>
      <c r="BQ4437" t="s">
        <v>96</v>
      </c>
      <c r="BR4437" t="b">
        <v>0</v>
      </c>
      <c r="BT4437" t="b">
        <v>0</v>
      </c>
      <c r="BW4437" t="s">
        <v>103</v>
      </c>
      <c r="BX4437" t="b">
        <v>0</v>
      </c>
      <c r="BY4437" s="2">
        <v>44376.857569444444</v>
      </c>
      <c r="CB4437" t="b">
        <v>0</v>
      </c>
      <c r="CC4437" t="b">
        <v>1</v>
      </c>
      <c r="CF4437">
        <v>62580.3</v>
      </c>
      <c r="CH4437">
        <v>62580.3</v>
      </c>
      <c r="CI4437">
        <v>100</v>
      </c>
      <c r="CJ4437">
        <v>0</v>
      </c>
      <c r="CK4437">
        <f>YEAR(tbl_Opportunity[[#This Row],[Close Date]])</f>
        <v>2020</v>
      </c>
    </row>
    <row r="4438" spans="1:89">
      <c r="A4438" t="s">
        <v>10596</v>
      </c>
      <c r="B4438" t="b">
        <v>0</v>
      </c>
      <c r="D4438" t="b">
        <v>0</v>
      </c>
      <c r="E4438" t="s">
        <v>3054</v>
      </c>
      <c r="H4438" s="1">
        <v>44096</v>
      </c>
      <c r="I4438" t="b">
        <v>1</v>
      </c>
      <c r="L4438" t="s">
        <v>10597</v>
      </c>
      <c r="O4438" t="s">
        <v>387</v>
      </c>
      <c r="P4438" t="b">
        <v>1</v>
      </c>
      <c r="Q4438" s="2">
        <v>43686.990844907406</v>
      </c>
      <c r="R4438" s="1"/>
      <c r="S4438" t="b">
        <v>0</v>
      </c>
      <c r="U4438" s="1"/>
      <c r="V4438" t="b">
        <v>0</v>
      </c>
      <c r="W4438" s="1">
        <v>43891</v>
      </c>
      <c r="X4438">
        <v>3</v>
      </c>
      <c r="Y4438">
        <v>2020</v>
      </c>
      <c r="Z4438" t="s">
        <v>8</v>
      </c>
      <c r="AA4438" t="s">
        <v>8</v>
      </c>
      <c r="AB4438" t="b">
        <v>0</v>
      </c>
      <c r="AC4438" t="b">
        <v>0</v>
      </c>
      <c r="AD4438" t="s">
        <v>413</v>
      </c>
      <c r="AE4438" t="b">
        <v>1</v>
      </c>
      <c r="AF4438" t="b">
        <v>0</v>
      </c>
      <c r="AG4438" t="b">
        <v>0</v>
      </c>
      <c r="AH4438" t="s">
        <v>4808</v>
      </c>
      <c r="AI4438" t="b">
        <v>0</v>
      </c>
      <c r="AK4438" t="b">
        <v>0</v>
      </c>
      <c r="AL4438" s="1">
        <v>44106</v>
      </c>
      <c r="AM4438" t="s">
        <v>162</v>
      </c>
      <c r="AN4438" s="2">
        <v>44297.828460648147</v>
      </c>
      <c r="AP4438" s="2">
        <v>44096.773981481485</v>
      </c>
      <c r="AQ4438" s="1"/>
      <c r="AS4438" t="b">
        <v>0</v>
      </c>
      <c r="AV4438" t="s">
        <v>153</v>
      </c>
      <c r="BB4438" t="s">
        <v>10598</v>
      </c>
      <c r="BC4438" t="s">
        <v>2975</v>
      </c>
      <c r="BD4438" t="b">
        <v>1</v>
      </c>
      <c r="BH4438" t="s">
        <v>387</v>
      </c>
      <c r="BI4438" t="s">
        <v>150</v>
      </c>
      <c r="BJ4438" t="s">
        <v>95</v>
      </c>
      <c r="BK4438" t="s">
        <v>95</v>
      </c>
      <c r="BL4438" t="s">
        <v>10599</v>
      </c>
      <c r="BQ4438" t="s">
        <v>96</v>
      </c>
      <c r="BR4438" t="b">
        <v>0</v>
      </c>
      <c r="BT4438" t="b">
        <v>0</v>
      </c>
      <c r="BW4438" t="s">
        <v>103</v>
      </c>
      <c r="BX4438" t="b">
        <v>0</v>
      </c>
      <c r="BY4438" s="2">
        <v>44376.857569444444</v>
      </c>
      <c r="CB4438" t="b">
        <v>0</v>
      </c>
      <c r="CC4438" t="b">
        <v>1</v>
      </c>
      <c r="CF4438">
        <v>99422.56</v>
      </c>
      <c r="CH4438">
        <v>99422.56</v>
      </c>
      <c r="CI4438">
        <v>100</v>
      </c>
      <c r="CJ4438">
        <v>0</v>
      </c>
      <c r="CK4438">
        <f>YEAR(tbl_Opportunity[[#This Row],[Close Date]])</f>
        <v>2020</v>
      </c>
    </row>
    <row r="4439" spans="1:89">
      <c r="A4439" t="s">
        <v>9946</v>
      </c>
      <c r="B4439" t="b">
        <v>0</v>
      </c>
      <c r="D4439" t="b">
        <v>0</v>
      </c>
      <c r="H4439" s="1">
        <v>43344</v>
      </c>
      <c r="I4439" t="b">
        <v>1</v>
      </c>
      <c r="L4439" t="s">
        <v>10326</v>
      </c>
      <c r="O4439" t="s">
        <v>99</v>
      </c>
      <c r="P4439" t="b">
        <v>1</v>
      </c>
      <c r="Q4439" s="2">
        <v>43329.627870370372</v>
      </c>
      <c r="R4439" s="1"/>
      <c r="S4439" t="b">
        <v>0</v>
      </c>
      <c r="U4439" s="1"/>
      <c r="V4439" t="b">
        <v>0</v>
      </c>
      <c r="W4439" s="1">
        <v>43160</v>
      </c>
      <c r="X4439">
        <v>3</v>
      </c>
      <c r="Y4439">
        <v>2018</v>
      </c>
      <c r="Z4439" t="s">
        <v>8</v>
      </c>
      <c r="AA4439" t="s">
        <v>8</v>
      </c>
      <c r="AB4439" t="b">
        <v>0</v>
      </c>
      <c r="AC4439" t="b">
        <v>0</v>
      </c>
      <c r="AE4439" t="b">
        <v>1</v>
      </c>
      <c r="AF4439" t="b">
        <v>0</v>
      </c>
      <c r="AG4439" t="b">
        <v>0</v>
      </c>
      <c r="AH4439" t="s">
        <v>4812</v>
      </c>
      <c r="AI4439" t="b">
        <v>0</v>
      </c>
      <c r="AK4439" t="b">
        <v>0</v>
      </c>
      <c r="AL4439" s="1">
        <v>43328</v>
      </c>
      <c r="AM4439" t="s">
        <v>99</v>
      </c>
      <c r="AN4439" s="2">
        <v>44180.58520833333</v>
      </c>
      <c r="AP4439" s="2">
        <v>43836.762685185182</v>
      </c>
      <c r="AQ4439" s="1"/>
      <c r="AS4439" t="b">
        <v>0</v>
      </c>
      <c r="AU4439" t="s">
        <v>95</v>
      </c>
      <c r="AV4439" t="s">
        <v>93</v>
      </c>
      <c r="BB4439" t="s">
        <v>10600</v>
      </c>
      <c r="BC4439" t="s">
        <v>2975</v>
      </c>
      <c r="BD4439" t="b">
        <v>1</v>
      </c>
      <c r="BH4439" t="s">
        <v>131</v>
      </c>
      <c r="BI4439" t="s">
        <v>150</v>
      </c>
      <c r="BJ4439" t="s">
        <v>95</v>
      </c>
      <c r="BK4439" t="s">
        <v>102</v>
      </c>
      <c r="BL4439" t="s">
        <v>10326</v>
      </c>
      <c r="BQ4439" t="s">
        <v>96</v>
      </c>
      <c r="BR4439" t="b">
        <v>0</v>
      </c>
      <c r="BS4439" t="s">
        <v>157</v>
      </c>
      <c r="BT4439" t="b">
        <v>0</v>
      </c>
      <c r="BW4439" t="s">
        <v>103</v>
      </c>
      <c r="BX4439" t="b">
        <v>0</v>
      </c>
      <c r="BY4439" s="2">
        <v>44376.857569444444</v>
      </c>
      <c r="CB4439" t="b">
        <v>0</v>
      </c>
      <c r="CC4439" t="b">
        <v>1</v>
      </c>
      <c r="CF4439">
        <v>65796</v>
      </c>
      <c r="CH4439">
        <v>65796</v>
      </c>
      <c r="CI4439">
        <v>100</v>
      </c>
      <c r="CJ4439">
        <v>0</v>
      </c>
      <c r="CK4439">
        <f>YEAR(tbl_Opportunity[[#This Row],[Close Date]])</f>
        <v>2018</v>
      </c>
    </row>
    <row r="4440" spans="1:89">
      <c r="A4440" t="s">
        <v>7205</v>
      </c>
      <c r="B4440" t="b">
        <v>0</v>
      </c>
      <c r="D4440" t="b">
        <v>0</v>
      </c>
      <c r="H4440" s="1">
        <v>43761</v>
      </c>
      <c r="I4440" t="b">
        <v>1</v>
      </c>
      <c r="L4440" t="s">
        <v>7206</v>
      </c>
      <c r="O4440" t="s">
        <v>387</v>
      </c>
      <c r="P4440" t="b">
        <v>1</v>
      </c>
      <c r="Q4440" s="2">
        <v>43523.728020833332</v>
      </c>
      <c r="R4440" s="1"/>
      <c r="S4440" t="b">
        <v>0</v>
      </c>
      <c r="U4440" s="1"/>
      <c r="V4440" t="b">
        <v>0</v>
      </c>
      <c r="W4440" s="1">
        <v>43556</v>
      </c>
      <c r="X4440">
        <v>4</v>
      </c>
      <c r="Y4440">
        <v>2019</v>
      </c>
      <c r="Z4440" t="s">
        <v>8</v>
      </c>
      <c r="AA4440" t="s">
        <v>8</v>
      </c>
      <c r="AB4440" t="b">
        <v>0</v>
      </c>
      <c r="AC4440" t="b">
        <v>0</v>
      </c>
      <c r="AE4440" t="b">
        <v>1</v>
      </c>
      <c r="AF4440" t="b">
        <v>0</v>
      </c>
      <c r="AG4440" t="b">
        <v>0</v>
      </c>
      <c r="AH4440" t="s">
        <v>4808</v>
      </c>
      <c r="AI4440" t="b">
        <v>0</v>
      </c>
      <c r="AK4440" t="b">
        <v>0</v>
      </c>
      <c r="AL4440" s="1">
        <v>43762</v>
      </c>
      <c r="AM4440" t="s">
        <v>99</v>
      </c>
      <c r="AN4440" s="2">
        <v>44205.814502314817</v>
      </c>
      <c r="AP4440" s="2">
        <v>43836.76290509259</v>
      </c>
      <c r="AQ4440" s="1"/>
      <c r="AS4440" t="b">
        <v>0</v>
      </c>
      <c r="AU4440" t="s">
        <v>105</v>
      </c>
      <c r="AV4440" t="s">
        <v>93</v>
      </c>
      <c r="BB4440" t="s">
        <v>10601</v>
      </c>
      <c r="BD4440" t="b">
        <v>1</v>
      </c>
      <c r="BH4440" t="s">
        <v>387</v>
      </c>
      <c r="BI4440" t="s">
        <v>150</v>
      </c>
      <c r="BJ4440" t="s">
        <v>95</v>
      </c>
      <c r="BK4440" t="s">
        <v>95</v>
      </c>
      <c r="BL4440" t="s">
        <v>7206</v>
      </c>
      <c r="BQ4440" t="s">
        <v>96</v>
      </c>
      <c r="BR4440" t="b">
        <v>0</v>
      </c>
      <c r="BT4440" t="b">
        <v>0</v>
      </c>
      <c r="BW4440" t="s">
        <v>103</v>
      </c>
      <c r="BX4440" t="b">
        <v>0</v>
      </c>
      <c r="BY4440" s="2">
        <v>44376.857569444444</v>
      </c>
      <c r="CB4440" t="b">
        <v>0</v>
      </c>
      <c r="CC4440" t="b">
        <v>1</v>
      </c>
      <c r="CF4440">
        <v>65913</v>
      </c>
      <c r="CH4440">
        <v>65913</v>
      </c>
      <c r="CI4440">
        <v>100</v>
      </c>
      <c r="CJ4440">
        <v>0</v>
      </c>
      <c r="CK4440">
        <f>YEAR(tbl_Opportunity[[#This Row],[Close Date]])</f>
        <v>2019</v>
      </c>
    </row>
    <row r="4441" spans="1:89">
      <c r="A4441" t="s">
        <v>7764</v>
      </c>
      <c r="B4441" t="b">
        <v>0</v>
      </c>
      <c r="D4441" t="b">
        <v>0</v>
      </c>
      <c r="H4441" s="1">
        <v>43796</v>
      </c>
      <c r="I4441" t="b">
        <v>1</v>
      </c>
      <c r="L4441" t="s">
        <v>10602</v>
      </c>
      <c r="O4441" t="s">
        <v>99</v>
      </c>
      <c r="P4441" t="b">
        <v>1</v>
      </c>
      <c r="Q4441" s="2">
        <v>43769.846666666665</v>
      </c>
      <c r="R4441" s="1"/>
      <c r="S4441" t="b">
        <v>0</v>
      </c>
      <c r="U4441" s="1"/>
      <c r="V4441" t="b">
        <v>0</v>
      </c>
      <c r="W4441" s="1">
        <v>43556</v>
      </c>
      <c r="X4441">
        <v>4</v>
      </c>
      <c r="Y4441">
        <v>2019</v>
      </c>
      <c r="Z4441" t="s">
        <v>8</v>
      </c>
      <c r="AA4441" t="s">
        <v>8</v>
      </c>
      <c r="AB4441" t="b">
        <v>0</v>
      </c>
      <c r="AC4441" t="b">
        <v>0</v>
      </c>
      <c r="AE4441" t="b">
        <v>1</v>
      </c>
      <c r="AF4441" t="b">
        <v>0</v>
      </c>
      <c r="AG4441" t="b">
        <v>0</v>
      </c>
      <c r="AH4441" t="s">
        <v>1016</v>
      </c>
      <c r="AI4441" t="b">
        <v>0</v>
      </c>
      <c r="AK4441" t="b">
        <v>0</v>
      </c>
      <c r="AL4441" s="1">
        <v>43796</v>
      </c>
      <c r="AM4441" t="s">
        <v>162</v>
      </c>
      <c r="AN4441" s="2">
        <v>44297.838888888888</v>
      </c>
      <c r="AP4441" s="2">
        <v>43836.762685185182</v>
      </c>
      <c r="AQ4441" s="1"/>
      <c r="AS4441" t="b">
        <v>0</v>
      </c>
      <c r="AV4441" t="s">
        <v>213</v>
      </c>
      <c r="BB4441" t="s">
        <v>10603</v>
      </c>
      <c r="BD4441" t="b">
        <v>1</v>
      </c>
      <c r="BH4441" t="s">
        <v>114</v>
      </c>
      <c r="BI4441" t="s">
        <v>155</v>
      </c>
      <c r="BJ4441" t="s">
        <v>3836</v>
      </c>
      <c r="BK4441" t="s">
        <v>95</v>
      </c>
      <c r="BL4441" t="s">
        <v>10602</v>
      </c>
      <c r="BQ4441" t="s">
        <v>96</v>
      </c>
      <c r="BR4441" t="b">
        <v>0</v>
      </c>
      <c r="BT4441" t="b">
        <v>0</v>
      </c>
      <c r="BW4441" t="s">
        <v>103</v>
      </c>
      <c r="BX4441" t="b">
        <v>0</v>
      </c>
      <c r="BY4441" s="2">
        <v>44376.857581018521</v>
      </c>
      <c r="CB4441" t="b">
        <v>0</v>
      </c>
      <c r="CC4441" t="b">
        <v>1</v>
      </c>
      <c r="CF4441">
        <v>78000</v>
      </c>
      <c r="CH4441">
        <v>78000</v>
      </c>
      <c r="CI4441">
        <v>100</v>
      </c>
      <c r="CJ4441">
        <v>0</v>
      </c>
      <c r="CK4441">
        <f>YEAR(tbl_Opportunity[[#This Row],[Close Date]])</f>
        <v>2019</v>
      </c>
    </row>
    <row r="4442" spans="1:89">
      <c r="A4442" t="s">
        <v>3569</v>
      </c>
      <c r="B4442" t="b">
        <v>0</v>
      </c>
      <c r="D4442" t="b">
        <v>0</v>
      </c>
      <c r="H4442" s="1">
        <v>42339</v>
      </c>
      <c r="I4442" t="b">
        <v>1</v>
      </c>
      <c r="L4442" t="s">
        <v>10604</v>
      </c>
      <c r="O4442" t="s">
        <v>6222</v>
      </c>
      <c r="P4442" t="b">
        <v>1</v>
      </c>
      <c r="Q4442" s="2">
        <v>42118.688483796293</v>
      </c>
      <c r="R4442" s="1"/>
      <c r="S4442" t="b">
        <v>0</v>
      </c>
      <c r="U4442" s="1"/>
      <c r="V4442" t="b">
        <v>0</v>
      </c>
      <c r="W4442" s="1">
        <v>42095</v>
      </c>
      <c r="X4442">
        <v>4</v>
      </c>
      <c r="Y4442">
        <v>2015</v>
      </c>
      <c r="Z4442" t="s">
        <v>8</v>
      </c>
      <c r="AA4442" t="s">
        <v>8</v>
      </c>
      <c r="AB4442" t="b">
        <v>0</v>
      </c>
      <c r="AC4442" t="b">
        <v>0</v>
      </c>
      <c r="AE4442" t="b">
        <v>1</v>
      </c>
      <c r="AF4442" t="b">
        <v>0</v>
      </c>
      <c r="AG4442" t="b">
        <v>0</v>
      </c>
      <c r="AH4442" t="s">
        <v>4808</v>
      </c>
      <c r="AI4442" t="b">
        <v>0</v>
      </c>
      <c r="AK4442" t="b">
        <v>0</v>
      </c>
      <c r="AL4442" s="1">
        <v>43161</v>
      </c>
      <c r="AM4442" t="s">
        <v>99</v>
      </c>
      <c r="AN4442" s="2">
        <v>44284.560949074075</v>
      </c>
      <c r="AP4442" s="2">
        <v>43836.762685185182</v>
      </c>
      <c r="AQ4442" s="1"/>
      <c r="AS4442" t="b">
        <v>0</v>
      </c>
      <c r="AV4442" t="s">
        <v>93</v>
      </c>
      <c r="BB4442" t="s">
        <v>10605</v>
      </c>
      <c r="BD4442" t="b">
        <v>1</v>
      </c>
      <c r="BH4442" t="s">
        <v>142</v>
      </c>
      <c r="BI4442" t="s">
        <v>101</v>
      </c>
      <c r="BJ4442" t="s">
        <v>95</v>
      </c>
      <c r="BK4442" t="s">
        <v>95</v>
      </c>
      <c r="BL4442" t="s">
        <v>10604</v>
      </c>
      <c r="BP4442" t="s">
        <v>10606</v>
      </c>
      <c r="BQ4442" t="s">
        <v>96</v>
      </c>
      <c r="BR4442" t="b">
        <v>0</v>
      </c>
      <c r="BT4442" t="b">
        <v>0</v>
      </c>
      <c r="BW4442" t="s">
        <v>103</v>
      </c>
      <c r="BX4442" t="b">
        <v>0</v>
      </c>
      <c r="BY4442" s="2">
        <v>44376.857581018521</v>
      </c>
      <c r="CB4442" t="b">
        <v>0</v>
      </c>
      <c r="CC4442" t="b">
        <v>1</v>
      </c>
      <c r="CF4442">
        <v>63000</v>
      </c>
      <c r="CH4442">
        <v>63000</v>
      </c>
      <c r="CI4442">
        <v>100</v>
      </c>
      <c r="CJ4442">
        <v>0</v>
      </c>
      <c r="CK4442">
        <f>YEAR(tbl_Opportunity[[#This Row],[Close Date]])</f>
        <v>2015</v>
      </c>
    </row>
    <row r="4443" spans="1:89">
      <c r="A4443" t="s">
        <v>3722</v>
      </c>
      <c r="B4443" t="b">
        <v>0</v>
      </c>
      <c r="D4443" t="b">
        <v>0</v>
      </c>
      <c r="H4443" s="1">
        <v>44105</v>
      </c>
      <c r="I4443" t="b">
        <v>1</v>
      </c>
      <c r="L4443" t="s">
        <v>3723</v>
      </c>
      <c r="O4443" t="s">
        <v>142</v>
      </c>
      <c r="P4443" t="b">
        <v>1</v>
      </c>
      <c r="Q4443" s="2">
        <v>43851.823414351849</v>
      </c>
      <c r="R4443" s="1"/>
      <c r="S4443" t="b">
        <v>0</v>
      </c>
      <c r="U4443" s="1"/>
      <c r="V4443" t="b">
        <v>0</v>
      </c>
      <c r="W4443" s="1">
        <v>43922</v>
      </c>
      <c r="X4443">
        <v>4</v>
      </c>
      <c r="Y4443">
        <v>2020</v>
      </c>
      <c r="Z4443" t="s">
        <v>8</v>
      </c>
      <c r="AA4443" t="s">
        <v>8</v>
      </c>
      <c r="AB4443" t="b">
        <v>0</v>
      </c>
      <c r="AC4443" t="b">
        <v>0</v>
      </c>
      <c r="AE4443" t="b">
        <v>1</v>
      </c>
      <c r="AF4443" t="b">
        <v>0</v>
      </c>
      <c r="AG4443" t="b">
        <v>0</v>
      </c>
      <c r="AH4443" t="s">
        <v>4808</v>
      </c>
      <c r="AI4443" t="b">
        <v>0</v>
      </c>
      <c r="AK4443" t="b">
        <v>0</v>
      </c>
      <c r="AL4443" s="1">
        <v>44109</v>
      </c>
      <c r="AM4443" t="s">
        <v>162</v>
      </c>
      <c r="AN4443" s="2">
        <v>44297.838888888888</v>
      </c>
      <c r="AP4443" s="2">
        <v>44105.537916666668</v>
      </c>
      <c r="AQ4443" s="1"/>
      <c r="AS4443" t="b">
        <v>0</v>
      </c>
      <c r="AV4443" t="s">
        <v>213</v>
      </c>
      <c r="BB4443" t="s">
        <v>10607</v>
      </c>
      <c r="BD4443" t="b">
        <v>1</v>
      </c>
      <c r="BH4443" t="s">
        <v>142</v>
      </c>
      <c r="BI4443" t="s">
        <v>150</v>
      </c>
      <c r="BJ4443" t="s">
        <v>384</v>
      </c>
      <c r="BK4443" t="s">
        <v>384</v>
      </c>
      <c r="BL4443" t="s">
        <v>3723</v>
      </c>
      <c r="BQ4443" t="s">
        <v>96</v>
      </c>
      <c r="BR4443" t="b">
        <v>0</v>
      </c>
      <c r="BT4443" t="b">
        <v>0</v>
      </c>
      <c r="BW4443" t="s">
        <v>103</v>
      </c>
      <c r="BX4443" t="b">
        <v>0</v>
      </c>
      <c r="BY4443" s="2">
        <v>44376.857581018521</v>
      </c>
      <c r="CB4443" t="b">
        <v>0</v>
      </c>
      <c r="CC4443" t="b">
        <v>1</v>
      </c>
      <c r="CF4443">
        <v>232955.72</v>
      </c>
      <c r="CH4443">
        <v>232955.72</v>
      </c>
      <c r="CI4443">
        <v>100</v>
      </c>
      <c r="CJ4443">
        <v>0</v>
      </c>
      <c r="CK4443">
        <f>YEAR(tbl_Opportunity[[#This Row],[Close Date]])</f>
        <v>2020</v>
      </c>
    </row>
    <row r="4444" spans="1:89">
      <c r="A4444" t="s">
        <v>3482</v>
      </c>
      <c r="B4444" t="b">
        <v>0</v>
      </c>
      <c r="D4444" t="b">
        <v>0</v>
      </c>
      <c r="H4444" s="1">
        <v>43433</v>
      </c>
      <c r="I4444" t="b">
        <v>1</v>
      </c>
      <c r="L4444" t="s">
        <v>10608</v>
      </c>
      <c r="O4444" t="s">
        <v>99</v>
      </c>
      <c r="P4444" t="b">
        <v>1</v>
      </c>
      <c r="Q4444" s="2">
        <v>43411.638680555552</v>
      </c>
      <c r="R4444" s="1"/>
      <c r="S4444" t="b">
        <v>0</v>
      </c>
      <c r="U4444" s="1"/>
      <c r="V4444" t="b">
        <v>0</v>
      </c>
      <c r="W4444" s="1">
        <v>43191</v>
      </c>
      <c r="X4444">
        <v>4</v>
      </c>
      <c r="Y4444">
        <v>2018</v>
      </c>
      <c r="Z4444" t="s">
        <v>8</v>
      </c>
      <c r="AA4444" t="s">
        <v>8</v>
      </c>
      <c r="AB4444" t="b">
        <v>0</v>
      </c>
      <c r="AC4444" t="b">
        <v>0</v>
      </c>
      <c r="AE4444" t="b">
        <v>1</v>
      </c>
      <c r="AF4444" t="b">
        <v>0</v>
      </c>
      <c r="AG4444" t="b">
        <v>0</v>
      </c>
      <c r="AH4444" t="s">
        <v>4863</v>
      </c>
      <c r="AI4444" t="b">
        <v>0</v>
      </c>
      <c r="AK4444" t="b">
        <v>0</v>
      </c>
      <c r="AL4444" s="1">
        <v>43411</v>
      </c>
      <c r="AM4444" t="s">
        <v>99</v>
      </c>
      <c r="AN4444" s="2">
        <v>44180.58520833333</v>
      </c>
      <c r="AP4444" s="2">
        <v>43836.762685185182</v>
      </c>
      <c r="AQ4444" s="1"/>
      <c r="AS4444" t="b">
        <v>0</v>
      </c>
      <c r="AU4444" t="s">
        <v>95</v>
      </c>
      <c r="AV4444" t="s">
        <v>93</v>
      </c>
      <c r="BB4444" t="s">
        <v>10609</v>
      </c>
      <c r="BD4444" t="b">
        <v>1</v>
      </c>
      <c r="BH4444" t="s">
        <v>131</v>
      </c>
      <c r="BI4444" t="s">
        <v>150</v>
      </c>
      <c r="BJ4444" t="s">
        <v>95</v>
      </c>
      <c r="BK4444" t="s">
        <v>102</v>
      </c>
      <c r="BL4444" t="s">
        <v>10608</v>
      </c>
      <c r="BQ4444" t="s">
        <v>96</v>
      </c>
      <c r="BR4444" t="b">
        <v>0</v>
      </c>
      <c r="BS4444" t="s">
        <v>157</v>
      </c>
      <c r="BT4444" t="b">
        <v>0</v>
      </c>
      <c r="BW4444" t="s">
        <v>103</v>
      </c>
      <c r="BX4444" t="b">
        <v>0</v>
      </c>
      <c r="BY4444" s="2">
        <v>44376.857569444444</v>
      </c>
      <c r="CB4444" t="b">
        <v>0</v>
      </c>
      <c r="CC4444" t="b">
        <v>1</v>
      </c>
      <c r="CF4444">
        <v>1323.35</v>
      </c>
      <c r="CH4444">
        <v>1323.35</v>
      </c>
      <c r="CI4444">
        <v>100</v>
      </c>
      <c r="CJ4444">
        <v>0</v>
      </c>
      <c r="CK4444">
        <f>YEAR(tbl_Opportunity[[#This Row],[Close Date]])</f>
        <v>2018</v>
      </c>
    </row>
    <row r="4445" spans="1:89">
      <c r="A4445" t="s">
        <v>3357</v>
      </c>
      <c r="B4445" t="b">
        <v>0</v>
      </c>
      <c r="D4445" t="b">
        <v>0</v>
      </c>
      <c r="H4445" s="1">
        <v>43419</v>
      </c>
      <c r="I4445" t="b">
        <v>1</v>
      </c>
      <c r="L4445" t="s">
        <v>3358</v>
      </c>
      <c r="O4445" t="s">
        <v>99</v>
      </c>
      <c r="P4445" t="b">
        <v>1</v>
      </c>
      <c r="Q4445" s="2">
        <v>43410.873564814814</v>
      </c>
      <c r="R4445" s="1"/>
      <c r="S4445" t="b">
        <v>0</v>
      </c>
      <c r="U4445" s="1"/>
      <c r="V4445" t="b">
        <v>0</v>
      </c>
      <c r="W4445" s="1">
        <v>43191</v>
      </c>
      <c r="X4445">
        <v>4</v>
      </c>
      <c r="Y4445">
        <v>2018</v>
      </c>
      <c r="Z4445" t="s">
        <v>8</v>
      </c>
      <c r="AA4445" t="s">
        <v>8</v>
      </c>
      <c r="AB4445" t="b">
        <v>0</v>
      </c>
      <c r="AC4445" t="b">
        <v>0</v>
      </c>
      <c r="AE4445" t="b">
        <v>1</v>
      </c>
      <c r="AF4445" t="b">
        <v>0</v>
      </c>
      <c r="AG4445" t="b">
        <v>0</v>
      </c>
      <c r="AH4445" t="s">
        <v>4863</v>
      </c>
      <c r="AI4445" t="b">
        <v>0</v>
      </c>
      <c r="AK4445" t="b">
        <v>0</v>
      </c>
      <c r="AL4445" s="1">
        <v>43411</v>
      </c>
      <c r="AM4445" t="s">
        <v>162</v>
      </c>
      <c r="AN4445" s="2">
        <v>44297.838888888888</v>
      </c>
      <c r="AP4445" s="2">
        <v>43836.762685185182</v>
      </c>
      <c r="AQ4445" s="1"/>
      <c r="AS4445" t="b">
        <v>0</v>
      </c>
      <c r="AV4445" t="s">
        <v>213</v>
      </c>
      <c r="BB4445" t="s">
        <v>10610</v>
      </c>
      <c r="BD4445" t="b">
        <v>1</v>
      </c>
      <c r="BH4445" t="s">
        <v>131</v>
      </c>
      <c r="BI4445" t="s">
        <v>150</v>
      </c>
      <c r="BJ4445" t="s">
        <v>95</v>
      </c>
      <c r="BK4445" t="s">
        <v>102</v>
      </c>
      <c r="BL4445" t="s">
        <v>3358</v>
      </c>
      <c r="BQ4445" t="s">
        <v>96</v>
      </c>
      <c r="BR4445" t="b">
        <v>0</v>
      </c>
      <c r="BS4445" t="s">
        <v>157</v>
      </c>
      <c r="BT4445" t="b">
        <v>0</v>
      </c>
      <c r="BW4445" t="s">
        <v>103</v>
      </c>
      <c r="BX4445" t="b">
        <v>0</v>
      </c>
      <c r="BY4445" s="2">
        <v>44376.857569444444</v>
      </c>
      <c r="CB4445" t="b">
        <v>0</v>
      </c>
      <c r="CC4445" t="b">
        <v>1</v>
      </c>
      <c r="CF4445">
        <v>1990</v>
      </c>
      <c r="CH4445">
        <v>1990</v>
      </c>
      <c r="CI4445">
        <v>100</v>
      </c>
      <c r="CJ4445">
        <v>0</v>
      </c>
      <c r="CK4445">
        <f>YEAR(tbl_Opportunity[[#This Row],[Close Date]])</f>
        <v>2018</v>
      </c>
    </row>
    <row r="4446" spans="1:89">
      <c r="A4446" t="s">
        <v>3569</v>
      </c>
      <c r="B4446" t="b">
        <v>0</v>
      </c>
      <c r="D4446" t="b">
        <v>0</v>
      </c>
      <c r="E4446" t="s">
        <v>3510</v>
      </c>
      <c r="H4446" s="1">
        <v>44335</v>
      </c>
      <c r="I4446" t="b">
        <v>1</v>
      </c>
      <c r="L4446" t="s">
        <v>10611</v>
      </c>
      <c r="O4446" t="s">
        <v>99</v>
      </c>
      <c r="P4446" t="b">
        <v>0</v>
      </c>
      <c r="Q4446" s="2">
        <v>44246.747071759259</v>
      </c>
      <c r="R4446" s="1">
        <v>44336</v>
      </c>
      <c r="S4446" t="b">
        <v>0</v>
      </c>
      <c r="U4446" s="1"/>
      <c r="V4446" t="b">
        <v>0</v>
      </c>
      <c r="W4446" s="1">
        <v>44228</v>
      </c>
      <c r="X4446">
        <v>2</v>
      </c>
      <c r="Y4446">
        <v>2021</v>
      </c>
      <c r="Z4446" t="s">
        <v>8</v>
      </c>
      <c r="AA4446" t="s">
        <v>8</v>
      </c>
      <c r="AB4446" t="b">
        <v>1</v>
      </c>
      <c r="AC4446" t="b">
        <v>0</v>
      </c>
      <c r="AD4446" t="s">
        <v>4026</v>
      </c>
      <c r="AE4446" t="b">
        <v>1</v>
      </c>
      <c r="AF4446" t="b">
        <v>0</v>
      </c>
      <c r="AG4446" t="b">
        <v>0</v>
      </c>
      <c r="AH4446" t="s">
        <v>4808</v>
      </c>
      <c r="AI4446" t="b">
        <v>0</v>
      </c>
      <c r="AK4446" t="b">
        <v>0</v>
      </c>
      <c r="AL4446" s="1">
        <v>44335</v>
      </c>
      <c r="AM4446" t="s">
        <v>99</v>
      </c>
      <c r="AN4446" s="2">
        <v>44340.609571759262</v>
      </c>
      <c r="AP4446" s="2">
        <v>44336.513819444444</v>
      </c>
      <c r="AQ4446" s="1">
        <v>44336</v>
      </c>
      <c r="AS4446" t="b">
        <v>0</v>
      </c>
      <c r="AV4446" t="s">
        <v>153</v>
      </c>
      <c r="BB4446" t="s">
        <v>10612</v>
      </c>
      <c r="BD4446" t="b">
        <v>1</v>
      </c>
      <c r="BH4446" t="s">
        <v>99</v>
      </c>
      <c r="BI4446" t="s">
        <v>150</v>
      </c>
      <c r="BK4446" t="s">
        <v>95</v>
      </c>
      <c r="BN4446" t="s">
        <v>415</v>
      </c>
      <c r="BP4446" t="s">
        <v>10613</v>
      </c>
      <c r="BQ4446" t="s">
        <v>96</v>
      </c>
      <c r="BR4446" t="b">
        <v>0</v>
      </c>
      <c r="BT4446" t="b">
        <v>0</v>
      </c>
      <c r="BW4446" t="s">
        <v>103</v>
      </c>
      <c r="BX4446" t="b">
        <v>0</v>
      </c>
      <c r="BY4446" s="2">
        <v>44376.857581018521</v>
      </c>
      <c r="CB4446" t="b">
        <v>0</v>
      </c>
      <c r="CC4446" t="b">
        <v>1</v>
      </c>
      <c r="CF4446">
        <v>12375</v>
      </c>
      <c r="CH4446">
        <v>12375</v>
      </c>
      <c r="CI4446">
        <v>100</v>
      </c>
      <c r="CJ4446">
        <v>0</v>
      </c>
      <c r="CK4446">
        <f>YEAR(tbl_Opportunity[[#This Row],[Close Date]])</f>
        <v>2021</v>
      </c>
    </row>
    <row r="4447" spans="1:89">
      <c r="A4447" t="s">
        <v>10108</v>
      </c>
      <c r="B4447" t="b">
        <v>0</v>
      </c>
      <c r="D4447" t="b">
        <v>0</v>
      </c>
      <c r="E4447" t="s">
        <v>3510</v>
      </c>
      <c r="H4447" s="1">
        <v>44323</v>
      </c>
      <c r="I4447" t="b">
        <v>1</v>
      </c>
      <c r="O4447" t="s">
        <v>99</v>
      </c>
      <c r="P4447" t="b">
        <v>0</v>
      </c>
      <c r="Q4447" s="2">
        <v>44270.648865740739</v>
      </c>
      <c r="R4447" s="1"/>
      <c r="S4447" t="b">
        <v>0</v>
      </c>
      <c r="U4447" s="1"/>
      <c r="V4447" t="b">
        <v>0</v>
      </c>
      <c r="W4447" s="1">
        <v>44228</v>
      </c>
      <c r="X4447">
        <v>2</v>
      </c>
      <c r="Y4447">
        <v>2021</v>
      </c>
      <c r="Z4447" t="s">
        <v>8</v>
      </c>
      <c r="AA4447" t="s">
        <v>8</v>
      </c>
      <c r="AB4447" t="b">
        <v>1</v>
      </c>
      <c r="AC4447" t="b">
        <v>0</v>
      </c>
      <c r="AD4447" t="s">
        <v>654</v>
      </c>
      <c r="AE4447" t="b">
        <v>1</v>
      </c>
      <c r="AF4447" t="b">
        <v>0</v>
      </c>
      <c r="AG4447" t="b">
        <v>0</v>
      </c>
      <c r="AH4447" t="s">
        <v>4808</v>
      </c>
      <c r="AI4447" t="b">
        <v>0</v>
      </c>
      <c r="AK4447" t="b">
        <v>0</v>
      </c>
      <c r="AL4447" s="1">
        <v>44323</v>
      </c>
      <c r="AM4447" t="s">
        <v>99</v>
      </c>
      <c r="AN4447" s="2">
        <v>44328.533796296295</v>
      </c>
      <c r="AP4447" s="2">
        <v>44323.732476851852</v>
      </c>
      <c r="AQ4447" s="1"/>
      <c r="AS4447" t="b">
        <v>0</v>
      </c>
      <c r="AV4447" t="s">
        <v>153</v>
      </c>
      <c r="BB4447" t="s">
        <v>10614</v>
      </c>
      <c r="BD4447" t="b">
        <v>1</v>
      </c>
      <c r="BH4447" t="s">
        <v>99</v>
      </c>
      <c r="BI4447" t="s">
        <v>150</v>
      </c>
      <c r="BK4447" t="s">
        <v>95</v>
      </c>
      <c r="BN4447" t="s">
        <v>415</v>
      </c>
      <c r="BQ4447" t="s">
        <v>96</v>
      </c>
      <c r="BR4447" t="b">
        <v>0</v>
      </c>
      <c r="BT4447" t="b">
        <v>0</v>
      </c>
      <c r="BW4447" t="s">
        <v>103</v>
      </c>
      <c r="BX4447" t="b">
        <v>0</v>
      </c>
      <c r="BY4447" s="2">
        <v>44376.857581018521</v>
      </c>
      <c r="CB4447" t="b">
        <v>0</v>
      </c>
      <c r="CC4447" t="b">
        <v>1</v>
      </c>
      <c r="CF4447">
        <v>6500</v>
      </c>
      <c r="CH4447">
        <v>6500</v>
      </c>
      <c r="CI4447">
        <v>100</v>
      </c>
      <c r="CJ4447">
        <v>0</v>
      </c>
      <c r="CK4447">
        <f>YEAR(tbl_Opportunity[[#This Row],[Close Date]])</f>
        <v>2021</v>
      </c>
    </row>
    <row r="4448" spans="1:89">
      <c r="A4448" t="s">
        <v>10127</v>
      </c>
      <c r="B4448" t="b">
        <v>0</v>
      </c>
      <c r="D4448" t="b">
        <v>0</v>
      </c>
      <c r="E4448" t="s">
        <v>3510</v>
      </c>
      <c r="H4448" s="1">
        <v>44334</v>
      </c>
      <c r="I4448" t="b">
        <v>1</v>
      </c>
      <c r="L4448" t="s">
        <v>10191</v>
      </c>
      <c r="O4448" t="s">
        <v>99</v>
      </c>
      <c r="P4448" t="b">
        <v>0</v>
      </c>
      <c r="Q4448" s="2">
        <v>44312.673182870371</v>
      </c>
      <c r="R4448" s="1">
        <v>44334</v>
      </c>
      <c r="S4448" t="b">
        <v>0</v>
      </c>
      <c r="U4448" s="1"/>
      <c r="V4448" t="b">
        <v>0</v>
      </c>
      <c r="W4448" s="1">
        <v>44228</v>
      </c>
      <c r="X4448">
        <v>2</v>
      </c>
      <c r="Y4448">
        <v>2021</v>
      </c>
      <c r="Z4448" t="s">
        <v>8</v>
      </c>
      <c r="AA4448" t="s">
        <v>8</v>
      </c>
      <c r="AB4448" t="b">
        <v>1</v>
      </c>
      <c r="AC4448" t="b">
        <v>0</v>
      </c>
      <c r="AD4448" t="s">
        <v>646</v>
      </c>
      <c r="AE4448" t="b">
        <v>1</v>
      </c>
      <c r="AF4448" t="b">
        <v>0</v>
      </c>
      <c r="AG4448" t="b">
        <v>0</v>
      </c>
      <c r="AH4448" t="s">
        <v>4808</v>
      </c>
      <c r="AI4448" t="b">
        <v>0</v>
      </c>
      <c r="AK4448" t="b">
        <v>0</v>
      </c>
      <c r="AL4448" s="1">
        <v>44334</v>
      </c>
      <c r="AM4448" t="s">
        <v>99</v>
      </c>
      <c r="AN4448" s="2">
        <v>44340.610127314816</v>
      </c>
      <c r="AP4448" s="2">
        <v>44334.679976851854</v>
      </c>
      <c r="AQ4448" s="1">
        <v>44334</v>
      </c>
      <c r="AS4448" t="b">
        <v>0</v>
      </c>
      <c r="AV4448" t="s">
        <v>153</v>
      </c>
      <c r="BB4448" t="s">
        <v>10615</v>
      </c>
      <c r="BD4448" t="b">
        <v>1</v>
      </c>
      <c r="BH4448" t="s">
        <v>99</v>
      </c>
      <c r="BI4448" t="s">
        <v>150</v>
      </c>
      <c r="BK4448" t="s">
        <v>95</v>
      </c>
      <c r="BN4448" t="s">
        <v>415</v>
      </c>
      <c r="BP4448" t="s">
        <v>10616</v>
      </c>
      <c r="BQ4448" t="s">
        <v>96</v>
      </c>
      <c r="BR4448" t="b">
        <v>0</v>
      </c>
      <c r="BT4448" t="b">
        <v>0</v>
      </c>
      <c r="BW4448" t="s">
        <v>103</v>
      </c>
      <c r="BX4448" t="b">
        <v>0</v>
      </c>
      <c r="BY4448" s="2">
        <v>44376.857581018521</v>
      </c>
      <c r="CB4448" t="b">
        <v>0</v>
      </c>
      <c r="CC4448" t="b">
        <v>1</v>
      </c>
      <c r="CF4448">
        <v>6500</v>
      </c>
      <c r="CH4448">
        <v>6500</v>
      </c>
      <c r="CI4448">
        <v>100</v>
      </c>
      <c r="CJ4448">
        <v>0</v>
      </c>
      <c r="CK4448">
        <f>YEAR(tbl_Opportunity[[#This Row],[Close Date]])</f>
        <v>2021</v>
      </c>
    </row>
    <row r="4449" spans="1:89">
      <c r="A4449" t="s">
        <v>5447</v>
      </c>
      <c r="B4449" t="b">
        <v>0</v>
      </c>
      <c r="D4449" t="b">
        <v>0</v>
      </c>
      <c r="E4449" t="s">
        <v>3510</v>
      </c>
      <c r="H4449" s="1">
        <v>44333</v>
      </c>
      <c r="I4449" t="b">
        <v>1</v>
      </c>
      <c r="L4449" t="s">
        <v>10617</v>
      </c>
      <c r="O4449" t="s">
        <v>99</v>
      </c>
      <c r="P4449" t="b">
        <v>0</v>
      </c>
      <c r="Q4449" s="2">
        <v>44246.843761574077</v>
      </c>
      <c r="R4449" s="1">
        <v>44334</v>
      </c>
      <c r="S4449" t="b">
        <v>0</v>
      </c>
      <c r="U4449" s="1"/>
      <c r="V4449" t="b">
        <v>0</v>
      </c>
      <c r="W4449" s="1">
        <v>44228</v>
      </c>
      <c r="X4449">
        <v>2</v>
      </c>
      <c r="Y4449">
        <v>2021</v>
      </c>
      <c r="Z4449" t="s">
        <v>8</v>
      </c>
      <c r="AA4449" t="s">
        <v>8</v>
      </c>
      <c r="AB4449" t="b">
        <v>1</v>
      </c>
      <c r="AC4449" t="b">
        <v>0</v>
      </c>
      <c r="AE4449" t="b">
        <v>1</v>
      </c>
      <c r="AF4449" t="b">
        <v>0</v>
      </c>
      <c r="AG4449" t="b">
        <v>0</v>
      </c>
      <c r="AH4449" t="s">
        <v>4808</v>
      </c>
      <c r="AI4449" t="b">
        <v>0</v>
      </c>
      <c r="AK4449" t="b">
        <v>0</v>
      </c>
      <c r="AL4449" s="1">
        <v>44333</v>
      </c>
      <c r="AM4449" t="s">
        <v>99</v>
      </c>
      <c r="AN4449" s="2">
        <v>44340.610486111109</v>
      </c>
      <c r="AP4449" s="2">
        <v>44334.59684027778</v>
      </c>
      <c r="AQ4449" s="1">
        <v>44334</v>
      </c>
      <c r="AS4449" t="b">
        <v>0</v>
      </c>
      <c r="AV4449" t="s">
        <v>225</v>
      </c>
      <c r="BB4449" t="s">
        <v>10618</v>
      </c>
      <c r="BD4449" t="b">
        <v>1</v>
      </c>
      <c r="BH4449" t="s">
        <v>99</v>
      </c>
      <c r="BI4449" t="s">
        <v>150</v>
      </c>
      <c r="BK4449" t="s">
        <v>384</v>
      </c>
      <c r="BN4449" t="s">
        <v>415</v>
      </c>
      <c r="BQ4449" t="s">
        <v>96</v>
      </c>
      <c r="BR4449" t="b">
        <v>0</v>
      </c>
      <c r="BT4449" t="b">
        <v>0</v>
      </c>
      <c r="BW4449" t="s">
        <v>103</v>
      </c>
      <c r="BX4449" t="b">
        <v>0</v>
      </c>
      <c r="BY4449" s="2">
        <v>44376.857581018521</v>
      </c>
      <c r="CB4449" t="b">
        <v>0</v>
      </c>
      <c r="CC4449" t="b">
        <v>1</v>
      </c>
      <c r="CF4449">
        <v>6500</v>
      </c>
      <c r="CH4449">
        <v>6500</v>
      </c>
      <c r="CI4449">
        <v>100</v>
      </c>
      <c r="CJ4449">
        <v>0</v>
      </c>
      <c r="CK4449">
        <f>YEAR(tbl_Opportunity[[#This Row],[Close Date]])</f>
        <v>2021</v>
      </c>
    </row>
    <row r="4450" spans="1:89">
      <c r="A4450" t="s">
        <v>7378</v>
      </c>
      <c r="B4450" t="b">
        <v>0</v>
      </c>
      <c r="D4450" t="b">
        <v>0</v>
      </c>
      <c r="E4450" t="s">
        <v>3510</v>
      </c>
      <c r="H4450" s="1">
        <v>44312</v>
      </c>
      <c r="I4450" t="b">
        <v>1</v>
      </c>
      <c r="O4450" t="s">
        <v>99</v>
      </c>
      <c r="P4450" t="b">
        <v>0</v>
      </c>
      <c r="Q4450" s="2">
        <v>44251.575335648151</v>
      </c>
      <c r="R4450" s="1"/>
      <c r="S4450" t="b">
        <v>0</v>
      </c>
      <c r="U4450" s="1"/>
      <c r="V4450" t="b">
        <v>0</v>
      </c>
      <c r="W4450" s="1">
        <v>44228</v>
      </c>
      <c r="X4450">
        <v>2</v>
      </c>
      <c r="Y4450">
        <v>2021</v>
      </c>
      <c r="Z4450" t="s">
        <v>8</v>
      </c>
      <c r="AA4450" t="s">
        <v>8</v>
      </c>
      <c r="AB4450" t="b">
        <v>1</v>
      </c>
      <c r="AC4450" t="b">
        <v>0</v>
      </c>
      <c r="AE4450" t="b">
        <v>1</v>
      </c>
      <c r="AF4450" t="b">
        <v>0</v>
      </c>
      <c r="AG4450" t="b">
        <v>0</v>
      </c>
      <c r="AH4450" t="s">
        <v>4808</v>
      </c>
      <c r="AI4450" t="b">
        <v>0</v>
      </c>
      <c r="AK4450" t="b">
        <v>0</v>
      </c>
      <c r="AL4450" s="1">
        <v>44315</v>
      </c>
      <c r="AM4450" t="s">
        <v>99</v>
      </c>
      <c r="AN4450" s="2">
        <v>44326.583587962959</v>
      </c>
      <c r="AP4450" s="2">
        <v>44312.763449074075</v>
      </c>
      <c r="AQ4450" s="1"/>
      <c r="AS4450" t="b">
        <v>0</v>
      </c>
      <c r="AV4450" t="s">
        <v>153</v>
      </c>
      <c r="BB4450" t="s">
        <v>10619</v>
      </c>
      <c r="BD4450" t="b">
        <v>1</v>
      </c>
      <c r="BH4450" t="s">
        <v>99</v>
      </c>
      <c r="BI4450" t="s">
        <v>150</v>
      </c>
      <c r="BK4450" t="s">
        <v>384</v>
      </c>
      <c r="BN4450" t="s">
        <v>415</v>
      </c>
      <c r="BQ4450" t="s">
        <v>96</v>
      </c>
      <c r="BR4450" t="b">
        <v>0</v>
      </c>
      <c r="BT4450" t="b">
        <v>0</v>
      </c>
      <c r="BW4450" t="s">
        <v>103</v>
      </c>
      <c r="BX4450" t="b">
        <v>0</v>
      </c>
      <c r="BY4450" s="2">
        <v>44376.857581018521</v>
      </c>
      <c r="CB4450" t="b">
        <v>0</v>
      </c>
      <c r="CC4450" t="b">
        <v>1</v>
      </c>
      <c r="CF4450">
        <v>6500</v>
      </c>
      <c r="CH4450">
        <v>6500</v>
      </c>
      <c r="CI4450">
        <v>100</v>
      </c>
      <c r="CJ4450">
        <v>0</v>
      </c>
      <c r="CK4450">
        <f>YEAR(tbl_Opportunity[[#This Row],[Close Date]])</f>
        <v>2021</v>
      </c>
    </row>
    <row r="4451" spans="1:89">
      <c r="A4451" t="s">
        <v>10411</v>
      </c>
      <c r="B4451" t="b">
        <v>0</v>
      </c>
      <c r="D4451" t="b">
        <v>0</v>
      </c>
      <c r="E4451" t="s">
        <v>3510</v>
      </c>
      <c r="H4451" s="1">
        <v>44308</v>
      </c>
      <c r="I4451" t="b">
        <v>1</v>
      </c>
      <c r="L4451" t="s">
        <v>10620</v>
      </c>
      <c r="O4451" t="s">
        <v>99</v>
      </c>
      <c r="P4451" t="b">
        <v>0</v>
      </c>
      <c r="Q4451" s="2">
        <v>44298.834467592591</v>
      </c>
      <c r="R4451" s="1"/>
      <c r="S4451" t="b">
        <v>0</v>
      </c>
      <c r="U4451" s="1"/>
      <c r="V4451" t="b">
        <v>0</v>
      </c>
      <c r="W4451" s="1">
        <v>44228</v>
      </c>
      <c r="X4451">
        <v>2</v>
      </c>
      <c r="Y4451">
        <v>2021</v>
      </c>
      <c r="Z4451" t="s">
        <v>8</v>
      </c>
      <c r="AA4451" t="s">
        <v>8</v>
      </c>
      <c r="AB4451" t="b">
        <v>1</v>
      </c>
      <c r="AC4451" t="b">
        <v>0</v>
      </c>
      <c r="AE4451" t="b">
        <v>1</v>
      </c>
      <c r="AF4451" t="b">
        <v>0</v>
      </c>
      <c r="AG4451" t="b">
        <v>0</v>
      </c>
      <c r="AH4451" t="s">
        <v>4812</v>
      </c>
      <c r="AI4451" t="b">
        <v>0</v>
      </c>
      <c r="AK4451" t="b">
        <v>0</v>
      </c>
      <c r="AL4451" s="1">
        <v>44308</v>
      </c>
      <c r="AM4451" t="s">
        <v>99</v>
      </c>
      <c r="AN4451" s="2">
        <v>44319.54478009259</v>
      </c>
      <c r="AP4451" s="2">
        <v>44308.563078703701</v>
      </c>
      <c r="AQ4451" s="1"/>
      <c r="AS4451" t="b">
        <v>0</v>
      </c>
      <c r="AV4451" t="s">
        <v>153</v>
      </c>
      <c r="BB4451" t="s">
        <v>10621</v>
      </c>
      <c r="BD4451" t="b">
        <v>1</v>
      </c>
      <c r="BH4451" t="s">
        <v>99</v>
      </c>
      <c r="BI4451" t="s">
        <v>150</v>
      </c>
      <c r="BK4451" t="s">
        <v>384</v>
      </c>
      <c r="BN4451" t="s">
        <v>415</v>
      </c>
      <c r="BP4451" t="s">
        <v>10622</v>
      </c>
      <c r="BQ4451" t="s">
        <v>96</v>
      </c>
      <c r="BR4451" t="b">
        <v>0</v>
      </c>
      <c r="BT4451" t="b">
        <v>0</v>
      </c>
      <c r="BW4451" t="s">
        <v>103</v>
      </c>
      <c r="BX4451" t="b">
        <v>0</v>
      </c>
      <c r="BY4451" s="2">
        <v>44376.857581018521</v>
      </c>
      <c r="CB4451" t="b">
        <v>0</v>
      </c>
      <c r="CC4451" t="b">
        <v>1</v>
      </c>
      <c r="CF4451">
        <v>6704.75</v>
      </c>
      <c r="CH4451">
        <v>6704.75</v>
      </c>
      <c r="CI4451">
        <v>100</v>
      </c>
      <c r="CJ4451">
        <v>0</v>
      </c>
      <c r="CK4451">
        <f>YEAR(tbl_Opportunity[[#This Row],[Close Date]])</f>
        <v>2021</v>
      </c>
    </row>
    <row r="4452" spans="1:89">
      <c r="A4452" t="s">
        <v>7474</v>
      </c>
      <c r="B4452" t="b">
        <v>0</v>
      </c>
      <c r="D4452" t="b">
        <v>0</v>
      </c>
      <c r="E4452" t="s">
        <v>3510</v>
      </c>
      <c r="H4452" s="1">
        <v>44341</v>
      </c>
      <c r="I4452" t="b">
        <v>1</v>
      </c>
      <c r="L4452" t="s">
        <v>7475</v>
      </c>
      <c r="O4452" t="s">
        <v>99</v>
      </c>
      <c r="P4452" t="b">
        <v>0</v>
      </c>
      <c r="Q4452" s="2">
        <v>44326.803819444445</v>
      </c>
      <c r="R4452" s="1">
        <v>44341</v>
      </c>
      <c r="S4452" t="b">
        <v>0</v>
      </c>
      <c r="U4452" s="1"/>
      <c r="V4452" t="b">
        <v>0</v>
      </c>
      <c r="W4452" s="1">
        <v>44228</v>
      </c>
      <c r="X4452">
        <v>2</v>
      </c>
      <c r="Y4452">
        <v>2021</v>
      </c>
      <c r="Z4452" t="s">
        <v>8</v>
      </c>
      <c r="AA4452" t="s">
        <v>8</v>
      </c>
      <c r="AB4452" t="b">
        <v>1</v>
      </c>
      <c r="AC4452" t="b">
        <v>0</v>
      </c>
      <c r="AE4452" t="b">
        <v>1</v>
      </c>
      <c r="AF4452" t="b">
        <v>0</v>
      </c>
      <c r="AG4452" t="b">
        <v>0</v>
      </c>
      <c r="AH4452" t="s">
        <v>4808</v>
      </c>
      <c r="AI4452" t="b">
        <v>0</v>
      </c>
      <c r="AK4452" t="b">
        <v>0</v>
      </c>
      <c r="AL4452" s="1">
        <v>44326</v>
      </c>
      <c r="AM4452" t="s">
        <v>99</v>
      </c>
      <c r="AN4452" s="2">
        <v>44354.571898148148</v>
      </c>
      <c r="AP4452" s="2">
        <v>44341.83011574074</v>
      </c>
      <c r="AQ4452" s="1">
        <v>44341</v>
      </c>
      <c r="AS4452" t="b">
        <v>0</v>
      </c>
      <c r="AV4452" t="s">
        <v>153</v>
      </c>
      <c r="BB4452" t="s">
        <v>10623</v>
      </c>
      <c r="BD4452" t="b">
        <v>1</v>
      </c>
      <c r="BH4452" t="s">
        <v>99</v>
      </c>
      <c r="BI4452" t="s">
        <v>150</v>
      </c>
      <c r="BK4452" t="s">
        <v>384</v>
      </c>
      <c r="BL4452" t="s">
        <v>10147</v>
      </c>
      <c r="BN4452" t="s">
        <v>415</v>
      </c>
      <c r="BQ4452" t="s">
        <v>96</v>
      </c>
      <c r="BR4452" t="b">
        <v>0</v>
      </c>
      <c r="BT4452" t="b">
        <v>0</v>
      </c>
      <c r="BW4452" t="s">
        <v>103</v>
      </c>
      <c r="BX4452" t="b">
        <v>0</v>
      </c>
      <c r="BY4452" s="2">
        <v>44376.857581018521</v>
      </c>
      <c r="CB4452" t="b">
        <v>0</v>
      </c>
      <c r="CC4452" t="b">
        <v>1</v>
      </c>
      <c r="CF4452">
        <v>6500</v>
      </c>
      <c r="CH4452">
        <v>6500</v>
      </c>
      <c r="CI4452">
        <v>100</v>
      </c>
      <c r="CJ4452">
        <v>0</v>
      </c>
      <c r="CK4452">
        <f>YEAR(tbl_Opportunity[[#This Row],[Close Date]])</f>
        <v>2021</v>
      </c>
    </row>
    <row r="4453" spans="1:89">
      <c r="A4453" t="s">
        <v>9981</v>
      </c>
      <c r="B4453" t="b">
        <v>0</v>
      </c>
      <c r="D4453" t="b">
        <v>0</v>
      </c>
      <c r="E4453" t="s">
        <v>3510</v>
      </c>
      <c r="H4453" s="1">
        <v>44354</v>
      </c>
      <c r="I4453" t="b">
        <v>1</v>
      </c>
      <c r="O4453" t="s">
        <v>99</v>
      </c>
      <c r="P4453" t="b">
        <v>0</v>
      </c>
      <c r="Q4453" s="2">
        <v>44306.572268518517</v>
      </c>
      <c r="R4453" s="1">
        <v>44354</v>
      </c>
      <c r="S4453" t="b">
        <v>0</v>
      </c>
      <c r="T4453" t="s">
        <v>1346</v>
      </c>
      <c r="U4453" s="1">
        <v>44561</v>
      </c>
      <c r="V4453" t="b">
        <v>0</v>
      </c>
      <c r="W4453" s="1">
        <v>44228</v>
      </c>
      <c r="X4453">
        <v>2</v>
      </c>
      <c r="Y4453">
        <v>2021</v>
      </c>
      <c r="Z4453" t="s">
        <v>8</v>
      </c>
      <c r="AA4453" t="s">
        <v>8</v>
      </c>
      <c r="AB4453" t="b">
        <v>1</v>
      </c>
      <c r="AC4453" t="b">
        <v>0</v>
      </c>
      <c r="AE4453" t="b">
        <v>1</v>
      </c>
      <c r="AF4453" t="b">
        <v>0</v>
      </c>
      <c r="AG4453" t="b">
        <v>0</v>
      </c>
      <c r="AH4453" t="s">
        <v>4808</v>
      </c>
      <c r="AI4453" t="b">
        <v>0</v>
      </c>
      <c r="AK4453" t="b">
        <v>0</v>
      </c>
      <c r="AL4453" s="1">
        <v>44354</v>
      </c>
      <c r="AM4453" t="s">
        <v>99</v>
      </c>
      <c r="AN4453" s="2">
        <v>44364.641458333332</v>
      </c>
      <c r="AP4453" s="2">
        <v>44354.538472222222</v>
      </c>
      <c r="AQ4453" s="1">
        <v>44354</v>
      </c>
      <c r="AS4453" t="b">
        <v>0</v>
      </c>
      <c r="AV4453" t="s">
        <v>153</v>
      </c>
      <c r="BB4453" t="s">
        <v>10624</v>
      </c>
      <c r="BD4453" t="b">
        <v>1</v>
      </c>
      <c r="BH4453" t="s">
        <v>99</v>
      </c>
      <c r="BI4453" t="s">
        <v>150</v>
      </c>
      <c r="BK4453" t="s">
        <v>95</v>
      </c>
      <c r="BN4453" t="s">
        <v>415</v>
      </c>
      <c r="BP4453" t="s">
        <v>10625</v>
      </c>
      <c r="BQ4453" t="s">
        <v>96</v>
      </c>
      <c r="BR4453" t="b">
        <v>0</v>
      </c>
      <c r="BT4453" t="b">
        <v>0</v>
      </c>
      <c r="BW4453" t="s">
        <v>103</v>
      </c>
      <c r="BX4453" t="b">
        <v>0</v>
      </c>
      <c r="BY4453" s="2">
        <v>44376.857581018521</v>
      </c>
      <c r="CB4453" t="b">
        <v>0</v>
      </c>
      <c r="CC4453" t="b">
        <v>1</v>
      </c>
      <c r="CD4453">
        <v>0</v>
      </c>
      <c r="CE4453">
        <v>0</v>
      </c>
      <c r="CF4453">
        <v>5850</v>
      </c>
      <c r="CH4453">
        <v>5850</v>
      </c>
      <c r="CI4453">
        <v>100</v>
      </c>
      <c r="CJ4453">
        <v>0</v>
      </c>
      <c r="CK4453">
        <f>YEAR(tbl_Opportunity[[#This Row],[Close Date]])</f>
        <v>2021</v>
      </c>
    </row>
    <row r="4454" spans="1:89">
      <c r="A4454" t="s">
        <v>1756</v>
      </c>
      <c r="B4454" t="b">
        <v>0</v>
      </c>
      <c r="D4454" t="b">
        <v>0</v>
      </c>
      <c r="E4454" t="s">
        <v>3510</v>
      </c>
      <c r="H4454" s="1">
        <v>44335</v>
      </c>
      <c r="I4454" t="b">
        <v>1</v>
      </c>
      <c r="L4454" t="s">
        <v>10626</v>
      </c>
      <c r="O4454" t="s">
        <v>99</v>
      </c>
      <c r="P4454" t="b">
        <v>0</v>
      </c>
      <c r="Q4454" s="2">
        <v>44043.831030092595</v>
      </c>
      <c r="R4454" s="1">
        <v>44335</v>
      </c>
      <c r="S4454" t="b">
        <v>0</v>
      </c>
      <c r="U4454" s="1"/>
      <c r="V4454" t="b">
        <v>0</v>
      </c>
      <c r="W4454" s="1">
        <v>44228</v>
      </c>
      <c r="X4454">
        <v>2</v>
      </c>
      <c r="Y4454">
        <v>2021</v>
      </c>
      <c r="Z4454" t="s">
        <v>8</v>
      </c>
      <c r="AA4454" t="s">
        <v>8</v>
      </c>
      <c r="AB4454" t="b">
        <v>1</v>
      </c>
      <c r="AC4454" t="b">
        <v>0</v>
      </c>
      <c r="AE4454" t="b">
        <v>1</v>
      </c>
      <c r="AF4454" t="b">
        <v>0</v>
      </c>
      <c r="AG4454" t="b">
        <v>0</v>
      </c>
      <c r="AH4454" t="s">
        <v>4808</v>
      </c>
      <c r="AI4454" t="b">
        <v>0</v>
      </c>
      <c r="AK4454" t="b">
        <v>0</v>
      </c>
      <c r="AL4454" s="1">
        <v>44335</v>
      </c>
      <c r="AM4454" t="s">
        <v>99</v>
      </c>
      <c r="AN4454" s="2">
        <v>44340.609826388885</v>
      </c>
      <c r="AP4454" s="2">
        <v>44335.544849537036</v>
      </c>
      <c r="AQ4454" s="1">
        <v>44335</v>
      </c>
      <c r="AS4454" t="b">
        <v>0</v>
      </c>
      <c r="AV4454" t="s">
        <v>153</v>
      </c>
      <c r="BB4454" t="s">
        <v>10627</v>
      </c>
      <c r="BD4454" t="b">
        <v>1</v>
      </c>
      <c r="BH4454" t="s">
        <v>99</v>
      </c>
      <c r="BI4454" t="s">
        <v>150</v>
      </c>
      <c r="BK4454" t="s">
        <v>384</v>
      </c>
      <c r="BN4454" t="s">
        <v>415</v>
      </c>
      <c r="BP4454" t="s">
        <v>10628</v>
      </c>
      <c r="BQ4454" t="s">
        <v>96</v>
      </c>
      <c r="BR4454" t="b">
        <v>0</v>
      </c>
      <c r="BT4454" t="b">
        <v>0</v>
      </c>
      <c r="BW4454" t="s">
        <v>103</v>
      </c>
      <c r="BX4454" t="b">
        <v>0</v>
      </c>
      <c r="BY4454" s="2">
        <v>44376.857581018521</v>
      </c>
      <c r="CB4454" t="b">
        <v>0</v>
      </c>
      <c r="CC4454" t="b">
        <v>1</v>
      </c>
      <c r="CD4454">
        <v>0</v>
      </c>
      <c r="CE4454">
        <v>0</v>
      </c>
      <c r="CF4454">
        <v>6500</v>
      </c>
      <c r="CH4454">
        <v>6500</v>
      </c>
      <c r="CI4454">
        <v>100</v>
      </c>
      <c r="CJ4454">
        <v>0</v>
      </c>
      <c r="CK4454">
        <f>YEAR(tbl_Opportunity[[#This Row],[Close Date]])</f>
        <v>2021</v>
      </c>
    </row>
    <row r="4455" spans="1:89">
      <c r="A4455" t="s">
        <v>10629</v>
      </c>
      <c r="B4455" t="b">
        <v>0</v>
      </c>
      <c r="D4455" t="b">
        <v>0</v>
      </c>
      <c r="H4455" s="1">
        <v>44351</v>
      </c>
      <c r="I4455" t="b">
        <v>1</v>
      </c>
      <c r="O4455" t="s">
        <v>2842</v>
      </c>
      <c r="P4455" t="b">
        <v>0</v>
      </c>
      <c r="Q4455" s="2">
        <v>44214.933437500003</v>
      </c>
      <c r="R4455" s="1">
        <v>44351</v>
      </c>
      <c r="S4455" t="b">
        <v>0</v>
      </c>
      <c r="U4455" s="1"/>
      <c r="V4455" t="b">
        <v>0</v>
      </c>
      <c r="W4455" s="1">
        <v>44228</v>
      </c>
      <c r="X4455">
        <v>2</v>
      </c>
      <c r="Y4455">
        <v>2021</v>
      </c>
      <c r="Z4455" t="s">
        <v>8</v>
      </c>
      <c r="AA4455" t="s">
        <v>8</v>
      </c>
      <c r="AB4455" t="b">
        <v>1</v>
      </c>
      <c r="AC4455" t="b">
        <v>0</v>
      </c>
      <c r="AE4455" t="b">
        <v>1</v>
      </c>
      <c r="AF4455" t="b">
        <v>0</v>
      </c>
      <c r="AG4455" t="b">
        <v>0</v>
      </c>
      <c r="AH4455" t="s">
        <v>1016</v>
      </c>
      <c r="AI4455" t="b">
        <v>0</v>
      </c>
      <c r="AK4455" t="b">
        <v>0</v>
      </c>
      <c r="AL4455" s="1"/>
      <c r="AM4455" t="s">
        <v>2842</v>
      </c>
      <c r="AN4455" s="2">
        <v>44368.59579861111</v>
      </c>
      <c r="AP4455" s="2">
        <v>44351.522627314815</v>
      </c>
      <c r="AQ4455" s="1">
        <v>44351</v>
      </c>
      <c r="AS4455" t="b">
        <v>0</v>
      </c>
      <c r="AV4455" t="s">
        <v>213</v>
      </c>
      <c r="BB4455" t="s">
        <v>10630</v>
      </c>
      <c r="BD4455" t="b">
        <v>1</v>
      </c>
      <c r="BH4455" t="s">
        <v>2842</v>
      </c>
      <c r="BI4455" t="s">
        <v>155</v>
      </c>
      <c r="BK4455" t="s">
        <v>102</v>
      </c>
      <c r="BL4455" t="s">
        <v>2844</v>
      </c>
      <c r="BN4455" t="s">
        <v>415</v>
      </c>
      <c r="BQ4455" t="s">
        <v>96</v>
      </c>
      <c r="BR4455" t="b">
        <v>0</v>
      </c>
      <c r="BS4455" t="s">
        <v>157</v>
      </c>
      <c r="BT4455" t="b">
        <v>0</v>
      </c>
      <c r="BW4455" t="s">
        <v>103</v>
      </c>
      <c r="BX4455" t="b">
        <v>0</v>
      </c>
      <c r="BY4455" s="2">
        <v>44376.857581018521</v>
      </c>
      <c r="CB4455" t="b">
        <v>0</v>
      </c>
      <c r="CC4455" t="b">
        <v>1</v>
      </c>
      <c r="CD4455">
        <v>0</v>
      </c>
      <c r="CE4455">
        <v>0</v>
      </c>
      <c r="CF4455">
        <v>467682</v>
      </c>
      <c r="CH4455">
        <v>467682</v>
      </c>
      <c r="CI4455">
        <v>100</v>
      </c>
      <c r="CJ4455">
        <v>0</v>
      </c>
      <c r="CK4455">
        <f>YEAR(tbl_Opportunity[[#This Row],[Close Date]])</f>
        <v>2021</v>
      </c>
    </row>
    <row r="4456" spans="1:89">
      <c r="A4456" t="s">
        <v>10631</v>
      </c>
      <c r="B4456" t="b">
        <v>0</v>
      </c>
      <c r="D4456" t="b">
        <v>0</v>
      </c>
      <c r="E4456" t="s">
        <v>2929</v>
      </c>
      <c r="H4456" s="1">
        <v>44313</v>
      </c>
      <c r="I4456" t="b">
        <v>1</v>
      </c>
      <c r="L4456" t="s">
        <v>10632</v>
      </c>
      <c r="O4456" t="s">
        <v>387</v>
      </c>
      <c r="P4456" t="b">
        <v>1</v>
      </c>
      <c r="Q4456" s="2">
        <v>44255.909039351849</v>
      </c>
      <c r="R4456" s="1"/>
      <c r="S4456" t="b">
        <v>0</v>
      </c>
      <c r="U4456" s="1"/>
      <c r="V4456" t="b">
        <v>0</v>
      </c>
      <c r="W4456" s="1">
        <v>44228</v>
      </c>
      <c r="X4456">
        <v>2</v>
      </c>
      <c r="Y4456">
        <v>2021</v>
      </c>
      <c r="Z4456" t="s">
        <v>8</v>
      </c>
      <c r="AA4456" t="s">
        <v>8</v>
      </c>
      <c r="AB4456" t="b">
        <v>1</v>
      </c>
      <c r="AC4456" t="b">
        <v>0</v>
      </c>
      <c r="AD4456" t="s">
        <v>413</v>
      </c>
      <c r="AE4456" t="b">
        <v>1</v>
      </c>
      <c r="AF4456" t="b">
        <v>0</v>
      </c>
      <c r="AG4456" t="b">
        <v>0</v>
      </c>
      <c r="AH4456" t="s">
        <v>4808</v>
      </c>
      <c r="AI4456" t="b">
        <v>0</v>
      </c>
      <c r="AK4456" t="b">
        <v>0</v>
      </c>
      <c r="AL4456" s="1">
        <v>44253</v>
      </c>
      <c r="AM4456" t="s">
        <v>387</v>
      </c>
      <c r="AN4456" s="2">
        <v>44313.681307870371</v>
      </c>
      <c r="AP4456" s="2">
        <v>44313.664085648146</v>
      </c>
      <c r="AQ4456" s="1"/>
      <c r="AS4456" t="b">
        <v>0</v>
      </c>
      <c r="AV4456" t="s">
        <v>93</v>
      </c>
      <c r="BB4456" t="s">
        <v>10633</v>
      </c>
      <c r="BD4456" t="b">
        <v>1</v>
      </c>
      <c r="BH4456" t="s">
        <v>387</v>
      </c>
      <c r="BI4456" t="s">
        <v>150</v>
      </c>
      <c r="BJ4456" t="s">
        <v>384</v>
      </c>
      <c r="BK4456" t="s">
        <v>384</v>
      </c>
      <c r="BL4456" t="s">
        <v>10632</v>
      </c>
      <c r="BN4456" t="s">
        <v>415</v>
      </c>
      <c r="BQ4456" t="s">
        <v>96</v>
      </c>
      <c r="BR4456" t="b">
        <v>0</v>
      </c>
      <c r="BT4456" t="b">
        <v>0</v>
      </c>
      <c r="BW4456" t="s">
        <v>103</v>
      </c>
      <c r="BX4456" t="b">
        <v>0</v>
      </c>
      <c r="BY4456" s="2">
        <v>44376.857581018521</v>
      </c>
      <c r="CB4456" t="b">
        <v>0</v>
      </c>
      <c r="CC4456" t="b">
        <v>1</v>
      </c>
      <c r="CF4456">
        <v>63175</v>
      </c>
      <c r="CH4456">
        <v>63175</v>
      </c>
      <c r="CI4456">
        <v>100</v>
      </c>
      <c r="CJ4456">
        <v>0</v>
      </c>
      <c r="CK4456">
        <f>YEAR(tbl_Opportunity[[#This Row],[Close Date]])</f>
        <v>2021</v>
      </c>
    </row>
    <row r="4457" spans="1:89">
      <c r="A4457" t="s">
        <v>613</v>
      </c>
      <c r="B4457" t="b">
        <v>0</v>
      </c>
      <c r="D4457" t="b">
        <v>0</v>
      </c>
      <c r="H4457" s="1">
        <v>43670</v>
      </c>
      <c r="I4457" t="b">
        <v>1</v>
      </c>
      <c r="L4457" t="s">
        <v>6844</v>
      </c>
      <c r="O4457" t="s">
        <v>2137</v>
      </c>
      <c r="P4457" t="b">
        <v>0</v>
      </c>
      <c r="Q4457" s="2">
        <v>42941.651944444442</v>
      </c>
      <c r="R4457" s="1"/>
      <c r="S4457" t="b">
        <v>0</v>
      </c>
      <c r="U4457" s="1"/>
      <c r="V4457" t="b">
        <v>0</v>
      </c>
      <c r="W4457" s="1">
        <v>43525</v>
      </c>
      <c r="X4457">
        <v>3</v>
      </c>
      <c r="Y4457">
        <v>2019</v>
      </c>
      <c r="Z4457" t="s">
        <v>8</v>
      </c>
      <c r="AA4457" t="s">
        <v>8</v>
      </c>
      <c r="AB4457" t="b">
        <v>0</v>
      </c>
      <c r="AC4457" t="b">
        <v>0</v>
      </c>
      <c r="AE4457" t="b">
        <v>1</v>
      </c>
      <c r="AF4457" t="b">
        <v>0</v>
      </c>
      <c r="AG4457" t="b">
        <v>0</v>
      </c>
      <c r="AH4457" t="s">
        <v>3190</v>
      </c>
      <c r="AI4457" t="b">
        <v>0</v>
      </c>
      <c r="AJ4457" t="s">
        <v>195</v>
      </c>
      <c r="AK4457" t="b">
        <v>0</v>
      </c>
      <c r="AL4457" s="1">
        <v>43703</v>
      </c>
      <c r="AM4457" t="s">
        <v>162</v>
      </c>
      <c r="AN4457" s="2">
        <v>44296.95826388889</v>
      </c>
      <c r="AP4457" s="2">
        <v>43675.612939814811</v>
      </c>
      <c r="AQ4457" s="1"/>
      <c r="AS4457" t="b">
        <v>0</v>
      </c>
      <c r="AU4457" t="s">
        <v>196</v>
      </c>
      <c r="AV4457" t="s">
        <v>248</v>
      </c>
      <c r="AY4457" t="s">
        <v>236</v>
      </c>
      <c r="AZ4457" t="s">
        <v>435</v>
      </c>
      <c r="BB4457" t="s">
        <v>10634</v>
      </c>
      <c r="BD4457" t="b">
        <v>0</v>
      </c>
      <c r="BH4457" t="s">
        <v>215</v>
      </c>
      <c r="BI4457" t="s">
        <v>549</v>
      </c>
      <c r="BJ4457" t="s">
        <v>196</v>
      </c>
      <c r="BL4457" t="s">
        <v>6844</v>
      </c>
      <c r="BM4457" t="s">
        <v>202</v>
      </c>
      <c r="BN4457" t="s">
        <v>203</v>
      </c>
      <c r="BO4457" t="s">
        <v>10635</v>
      </c>
      <c r="BP4457" t="s">
        <v>10636</v>
      </c>
      <c r="BQ4457" t="s">
        <v>204</v>
      </c>
      <c r="BR4457" t="b">
        <v>1</v>
      </c>
      <c r="BT4457" t="b">
        <v>0</v>
      </c>
      <c r="BW4457" t="s">
        <v>103</v>
      </c>
      <c r="BX4457" t="b">
        <v>0</v>
      </c>
      <c r="BY4457" s="2">
        <v>44376.857569444444</v>
      </c>
      <c r="BZ4457" t="s">
        <v>217</v>
      </c>
      <c r="CB4457" t="b">
        <v>0</v>
      </c>
      <c r="CC4457" t="b">
        <v>1</v>
      </c>
      <c r="CF4457">
        <v>44607.63</v>
      </c>
      <c r="CH4457">
        <v>44607.63</v>
      </c>
      <c r="CI4457">
        <v>100</v>
      </c>
      <c r="CJ4457">
        <v>0</v>
      </c>
      <c r="CK4457">
        <f>YEAR(tbl_Opportunity[[#This Row],[Close Date]])</f>
        <v>2019</v>
      </c>
    </row>
    <row r="4458" spans="1:89">
      <c r="A4458" t="s">
        <v>2370</v>
      </c>
      <c r="B4458" t="b">
        <v>0</v>
      </c>
      <c r="D4458" t="b">
        <v>0</v>
      </c>
      <c r="H4458" s="1">
        <v>44286</v>
      </c>
      <c r="I4458" t="b">
        <v>1</v>
      </c>
      <c r="L4458" t="s">
        <v>5336</v>
      </c>
      <c r="M4458" t="s">
        <v>10637</v>
      </c>
      <c r="N4458" t="s">
        <v>345</v>
      </c>
      <c r="O4458" t="s">
        <v>194</v>
      </c>
      <c r="P4458" t="b">
        <v>0</v>
      </c>
      <c r="Q4458" s="2">
        <v>43913.438877314817</v>
      </c>
      <c r="R4458" s="1"/>
      <c r="S4458" t="b">
        <v>0</v>
      </c>
      <c r="U4458" s="1"/>
      <c r="V4458" t="b">
        <v>0</v>
      </c>
      <c r="W4458" s="1">
        <v>44197</v>
      </c>
      <c r="X4458">
        <v>1</v>
      </c>
      <c r="Y4458">
        <v>2021</v>
      </c>
      <c r="Z4458" t="s">
        <v>8</v>
      </c>
      <c r="AA4458" t="s">
        <v>8</v>
      </c>
      <c r="AB4458" t="b">
        <v>1</v>
      </c>
      <c r="AC4458" t="b">
        <v>0</v>
      </c>
      <c r="AE4458" t="b">
        <v>1</v>
      </c>
      <c r="AF4458" t="b">
        <v>0</v>
      </c>
      <c r="AG4458" t="b">
        <v>0</v>
      </c>
      <c r="AH4458" t="s">
        <v>4366</v>
      </c>
      <c r="AI4458" t="b">
        <v>0</v>
      </c>
      <c r="AJ4458" t="s">
        <v>3186</v>
      </c>
      <c r="AK4458" t="b">
        <v>0</v>
      </c>
      <c r="AL4458" s="1">
        <v>44286</v>
      </c>
      <c r="AM4458" t="s">
        <v>194</v>
      </c>
      <c r="AN4458" s="2">
        <v>44340.353530092594</v>
      </c>
      <c r="AP4458" s="2">
        <v>44286.452951388892</v>
      </c>
      <c r="AQ4458" s="1"/>
      <c r="AS4458" t="b">
        <v>0</v>
      </c>
      <c r="AV4458" t="s">
        <v>153</v>
      </c>
      <c r="AY4458" t="s">
        <v>2360</v>
      </c>
      <c r="AZ4458" t="s">
        <v>2361</v>
      </c>
      <c r="BB4458" t="s">
        <v>10638</v>
      </c>
      <c r="BD4458" t="b">
        <v>0</v>
      </c>
      <c r="BF4458" t="s">
        <v>10639</v>
      </c>
      <c r="BG4458" t="s">
        <v>2054</v>
      </c>
      <c r="BH4458" t="s">
        <v>194</v>
      </c>
      <c r="BI4458" t="s">
        <v>2055</v>
      </c>
      <c r="BJ4458" t="s">
        <v>216</v>
      </c>
      <c r="BL4458" t="s">
        <v>5336</v>
      </c>
      <c r="BM4458" t="s">
        <v>202</v>
      </c>
      <c r="BN4458" t="s">
        <v>203</v>
      </c>
      <c r="BQ4458" t="s">
        <v>204</v>
      </c>
      <c r="BR4458" t="b">
        <v>1</v>
      </c>
      <c r="BT4458" t="b">
        <v>0</v>
      </c>
      <c r="BW4458" t="s">
        <v>103</v>
      </c>
      <c r="BX4458" t="b">
        <v>0</v>
      </c>
      <c r="BY4458" s="2">
        <v>44376.857581018521</v>
      </c>
      <c r="BZ4458" t="s">
        <v>265</v>
      </c>
      <c r="CB4458" t="b">
        <v>0</v>
      </c>
      <c r="CC4458" t="b">
        <v>1</v>
      </c>
      <c r="CF4458">
        <v>52222.5</v>
      </c>
      <c r="CH4458">
        <v>52222.5</v>
      </c>
      <c r="CI4458">
        <v>100</v>
      </c>
      <c r="CJ4458">
        <v>0</v>
      </c>
      <c r="CK4458">
        <f>YEAR(tbl_Opportunity[[#This Row],[Close Date]])</f>
        <v>2021</v>
      </c>
    </row>
    <row r="4459" spans="1:89">
      <c r="A4459" t="s">
        <v>306</v>
      </c>
      <c r="B4459" t="b">
        <v>0</v>
      </c>
      <c r="D4459" t="b">
        <v>0</v>
      </c>
      <c r="E4459" t="s">
        <v>3119</v>
      </c>
      <c r="H4459" s="1">
        <v>44376</v>
      </c>
      <c r="I4459" t="b">
        <v>1</v>
      </c>
      <c r="L4459" t="s">
        <v>10640</v>
      </c>
      <c r="O4459" t="s">
        <v>311</v>
      </c>
      <c r="P4459" t="b">
        <v>1</v>
      </c>
      <c r="Q4459" s="2">
        <v>44230.632372685184</v>
      </c>
      <c r="R4459" s="1">
        <v>44376</v>
      </c>
      <c r="S4459" t="b">
        <v>0</v>
      </c>
      <c r="U4459" s="1"/>
      <c r="V4459" t="b">
        <v>0</v>
      </c>
      <c r="W4459" s="1">
        <v>44228</v>
      </c>
      <c r="X4459">
        <v>2</v>
      </c>
      <c r="Y4459">
        <v>2021</v>
      </c>
      <c r="Z4459" t="s">
        <v>8</v>
      </c>
      <c r="AA4459" t="s">
        <v>8</v>
      </c>
      <c r="AB4459" t="b">
        <v>0</v>
      </c>
      <c r="AC4459" t="b">
        <v>1</v>
      </c>
      <c r="AE4459" t="b">
        <v>1</v>
      </c>
      <c r="AF4459" t="b">
        <v>0</v>
      </c>
      <c r="AG4459" t="b">
        <v>0</v>
      </c>
      <c r="AH4459" t="s">
        <v>4366</v>
      </c>
      <c r="AI4459" t="b">
        <v>0</v>
      </c>
      <c r="AK4459" t="b">
        <v>0</v>
      </c>
      <c r="AL4459" s="1">
        <v>44370</v>
      </c>
      <c r="AM4459" t="s">
        <v>311</v>
      </c>
      <c r="AN4459" s="2">
        <v>44376.813935185186</v>
      </c>
      <c r="AP4459" s="2">
        <v>44376.813703703701</v>
      </c>
      <c r="AQ4459" s="1">
        <v>44376</v>
      </c>
      <c r="AS4459" t="b">
        <v>0</v>
      </c>
      <c r="AV4459" t="s">
        <v>248</v>
      </c>
      <c r="BB4459" t="s">
        <v>10641</v>
      </c>
      <c r="BD4459" t="b">
        <v>0</v>
      </c>
      <c r="BH4459" t="s">
        <v>311</v>
      </c>
      <c r="BI4459" t="s">
        <v>1072</v>
      </c>
      <c r="BJ4459" t="s">
        <v>216</v>
      </c>
      <c r="BL4459" t="s">
        <v>10642</v>
      </c>
      <c r="BM4459" t="s">
        <v>202</v>
      </c>
      <c r="BN4459" t="s">
        <v>2414</v>
      </c>
      <c r="BQ4459" t="s">
        <v>204</v>
      </c>
      <c r="BR4459" t="b">
        <v>0</v>
      </c>
      <c r="BT4459" t="b">
        <v>0</v>
      </c>
      <c r="BW4459" t="s">
        <v>103</v>
      </c>
      <c r="BX4459" t="b">
        <v>0</v>
      </c>
      <c r="BY4459" s="2">
        <v>44376.857581018521</v>
      </c>
      <c r="BZ4459" t="s">
        <v>3072</v>
      </c>
      <c r="CB4459" t="b">
        <v>0</v>
      </c>
      <c r="CC4459" t="b">
        <v>1</v>
      </c>
      <c r="CD4459">
        <v>1</v>
      </c>
      <c r="CF4459">
        <v>131907.5</v>
      </c>
      <c r="CH4459">
        <v>131907.5</v>
      </c>
      <c r="CI4459">
        <v>100</v>
      </c>
      <c r="CJ4459">
        <v>0</v>
      </c>
      <c r="CK4459">
        <f>YEAR(tbl_Opportunity[[#This Row],[Close Date]])</f>
        <v>2021</v>
      </c>
    </row>
    <row r="4460" spans="1:89">
      <c r="A4460" t="s">
        <v>10643</v>
      </c>
      <c r="B4460" t="b">
        <v>0</v>
      </c>
      <c r="D4460" t="b">
        <v>0</v>
      </c>
      <c r="H4460" s="1">
        <v>44376</v>
      </c>
      <c r="I4460" t="b">
        <v>1</v>
      </c>
      <c r="L4460" t="s">
        <v>10644</v>
      </c>
      <c r="O4460" t="s">
        <v>272</v>
      </c>
      <c r="P4460" t="b">
        <v>1</v>
      </c>
      <c r="Q4460" s="2">
        <v>43713.587847222225</v>
      </c>
      <c r="R4460" s="1">
        <v>44376</v>
      </c>
      <c r="S4460" t="b">
        <v>0</v>
      </c>
      <c r="U4460" s="1"/>
      <c r="V4460" t="b">
        <v>0</v>
      </c>
      <c r="W4460" s="1">
        <v>44228</v>
      </c>
      <c r="X4460">
        <v>2</v>
      </c>
      <c r="Y4460">
        <v>2021</v>
      </c>
      <c r="Z4460" t="s">
        <v>8</v>
      </c>
      <c r="AA4460" t="s">
        <v>8</v>
      </c>
      <c r="AB4460" t="b">
        <v>0</v>
      </c>
      <c r="AC4460" t="b">
        <v>1</v>
      </c>
      <c r="AE4460" t="b">
        <v>1</v>
      </c>
      <c r="AF4460" t="b">
        <v>1</v>
      </c>
      <c r="AG4460" t="b">
        <v>1</v>
      </c>
      <c r="AH4460" t="s">
        <v>4366</v>
      </c>
      <c r="AI4460" t="b">
        <v>0</v>
      </c>
      <c r="AK4460" t="b">
        <v>0</v>
      </c>
      <c r="AL4460" s="1">
        <v>44364</v>
      </c>
      <c r="AM4460" t="s">
        <v>215</v>
      </c>
      <c r="AN4460" s="2">
        <v>44376.842824074076</v>
      </c>
      <c r="AP4460" s="2">
        <v>44376.842812499999</v>
      </c>
      <c r="AQ4460" s="1">
        <v>44376</v>
      </c>
      <c r="AS4460" t="b">
        <v>0</v>
      </c>
      <c r="AV4460" t="s">
        <v>93</v>
      </c>
      <c r="BB4460" t="s">
        <v>10645</v>
      </c>
      <c r="BD4460" t="b">
        <v>0</v>
      </c>
      <c r="BH4460" t="s">
        <v>215</v>
      </c>
      <c r="BI4460" t="s">
        <v>1072</v>
      </c>
      <c r="BJ4460" t="s">
        <v>216</v>
      </c>
      <c r="BL4460" t="s">
        <v>10644</v>
      </c>
      <c r="BM4460" t="s">
        <v>202</v>
      </c>
      <c r="BN4460" t="s">
        <v>2414</v>
      </c>
      <c r="BQ4460" t="s">
        <v>204</v>
      </c>
      <c r="BR4460" t="b">
        <v>0</v>
      </c>
      <c r="BT4460" t="b">
        <v>0</v>
      </c>
      <c r="BW4460" t="s">
        <v>103</v>
      </c>
      <c r="BX4460" t="b">
        <v>0</v>
      </c>
      <c r="BY4460" s="2">
        <v>44376.857569444444</v>
      </c>
      <c r="BZ4460" t="s">
        <v>3070</v>
      </c>
      <c r="CB4460" t="b">
        <v>0</v>
      </c>
      <c r="CC4460" t="b">
        <v>1</v>
      </c>
      <c r="CF4460">
        <v>142850</v>
      </c>
      <c r="CH4460">
        <v>142850</v>
      </c>
      <c r="CI4460">
        <v>100</v>
      </c>
      <c r="CJ4460">
        <v>0</v>
      </c>
      <c r="CK4460">
        <f>YEAR(tbl_Opportunity[[#This Row],[Close Date]])</f>
        <v>2021</v>
      </c>
    </row>
    <row r="4461" spans="1:89">
      <c r="A4461" t="s">
        <v>3200</v>
      </c>
      <c r="B4461" t="b">
        <v>0</v>
      </c>
      <c r="D4461" t="b">
        <v>0</v>
      </c>
      <c r="H4461" s="1">
        <v>44243</v>
      </c>
      <c r="I4461" t="b">
        <v>1</v>
      </c>
      <c r="O4461" t="s">
        <v>3202</v>
      </c>
      <c r="P4461" t="b">
        <v>0</v>
      </c>
      <c r="Q4461" s="2">
        <v>44237.976319444446</v>
      </c>
      <c r="R4461" s="1"/>
      <c r="S4461" t="b">
        <v>0</v>
      </c>
      <c r="U4461" s="1"/>
      <c r="V4461" t="b">
        <v>0</v>
      </c>
      <c r="W4461" s="1">
        <v>44197</v>
      </c>
      <c r="X4461">
        <v>1</v>
      </c>
      <c r="Y4461">
        <v>2021</v>
      </c>
      <c r="Z4461" t="s">
        <v>8</v>
      </c>
      <c r="AA4461" t="s">
        <v>8</v>
      </c>
      <c r="AB4461" t="b">
        <v>1</v>
      </c>
      <c r="AC4461" t="b">
        <v>1</v>
      </c>
      <c r="AE4461" t="b">
        <v>1</v>
      </c>
      <c r="AF4461" t="b">
        <v>0</v>
      </c>
      <c r="AG4461" t="b">
        <v>0</v>
      </c>
      <c r="AI4461" t="b">
        <v>0</v>
      </c>
      <c r="AK4461" t="b">
        <v>0</v>
      </c>
      <c r="AL4461" s="1"/>
      <c r="AM4461" t="s">
        <v>162</v>
      </c>
      <c r="AN4461" s="2">
        <v>44296.95826388889</v>
      </c>
      <c r="AP4461" s="2">
        <v>44243.74894675926</v>
      </c>
      <c r="AQ4461" s="1"/>
      <c r="AS4461" t="b">
        <v>0</v>
      </c>
      <c r="AV4461" t="s">
        <v>93</v>
      </c>
      <c r="BB4461" t="s">
        <v>10646</v>
      </c>
      <c r="BD4461" t="b">
        <v>0</v>
      </c>
      <c r="BH4461" t="s">
        <v>3202</v>
      </c>
      <c r="BI4461" t="s">
        <v>1072</v>
      </c>
      <c r="BL4461" t="s">
        <v>3201</v>
      </c>
      <c r="BM4461" t="s">
        <v>3069</v>
      </c>
      <c r="BN4461" t="s">
        <v>2414</v>
      </c>
      <c r="BP4461" t="s">
        <v>10647</v>
      </c>
      <c r="BQ4461" t="s">
        <v>204</v>
      </c>
      <c r="BR4461" t="b">
        <v>0</v>
      </c>
      <c r="BT4461" t="b">
        <v>0</v>
      </c>
      <c r="BW4461" t="s">
        <v>103</v>
      </c>
      <c r="BX4461" t="b">
        <v>0</v>
      </c>
      <c r="BY4461" s="2">
        <v>44376.857581018521</v>
      </c>
      <c r="BZ4461" t="s">
        <v>3204</v>
      </c>
      <c r="CB4461" t="b">
        <v>0</v>
      </c>
      <c r="CC4461" t="b">
        <v>1</v>
      </c>
      <c r="CF4461">
        <v>4000</v>
      </c>
      <c r="CH4461">
        <v>4000</v>
      </c>
      <c r="CI4461">
        <v>100</v>
      </c>
      <c r="CJ4461">
        <v>0</v>
      </c>
      <c r="CK4461">
        <f>YEAR(tbl_Opportunity[[#This Row],[Close Date]])</f>
        <v>2021</v>
      </c>
    </row>
    <row r="4462" spans="1:89">
      <c r="A4462" t="s">
        <v>10648</v>
      </c>
      <c r="B4462" t="b">
        <v>0</v>
      </c>
      <c r="D4462" t="b">
        <v>0</v>
      </c>
      <c r="E4462" t="s">
        <v>10649</v>
      </c>
      <c r="F4462" t="s">
        <v>2807</v>
      </c>
      <c r="G4462" t="s">
        <v>2807</v>
      </c>
      <c r="H4462" s="1">
        <v>44286</v>
      </c>
      <c r="I4462" t="b">
        <v>1</v>
      </c>
      <c r="L4462" t="s">
        <v>10650</v>
      </c>
      <c r="O4462" t="s">
        <v>2393</v>
      </c>
      <c r="P4462" t="b">
        <v>0</v>
      </c>
      <c r="Q4462" s="2">
        <v>44266.810416666667</v>
      </c>
      <c r="R4462" s="1"/>
      <c r="S4462" t="b">
        <v>0</v>
      </c>
      <c r="U4462" s="1"/>
      <c r="V4462" t="b">
        <v>0</v>
      </c>
      <c r="W4462" s="1">
        <v>44197</v>
      </c>
      <c r="X4462">
        <v>1</v>
      </c>
      <c r="Y4462">
        <v>2021</v>
      </c>
      <c r="Z4462" t="s">
        <v>8</v>
      </c>
      <c r="AA4462" t="s">
        <v>8</v>
      </c>
      <c r="AB4462" t="b">
        <v>1</v>
      </c>
      <c r="AC4462" t="b">
        <v>1</v>
      </c>
      <c r="AE4462" t="b">
        <v>1</v>
      </c>
      <c r="AF4462" t="b">
        <v>0</v>
      </c>
      <c r="AG4462" t="b">
        <v>0</v>
      </c>
      <c r="AH4462" t="s">
        <v>4366</v>
      </c>
      <c r="AI4462" t="b">
        <v>0</v>
      </c>
      <c r="AK4462" t="b">
        <v>0</v>
      </c>
      <c r="AL4462" s="1">
        <v>44294</v>
      </c>
      <c r="AM4462" t="s">
        <v>4757</v>
      </c>
      <c r="AN4462" s="2">
        <v>44312.617592592593</v>
      </c>
      <c r="AP4462" s="2">
        <v>44307.625</v>
      </c>
      <c r="AQ4462" s="1"/>
      <c r="AS4462" t="b">
        <v>0</v>
      </c>
      <c r="AV4462" t="s">
        <v>213</v>
      </c>
      <c r="BB4462" t="s">
        <v>10651</v>
      </c>
      <c r="BD4462" t="b">
        <v>0</v>
      </c>
      <c r="BH4462" t="s">
        <v>2393</v>
      </c>
      <c r="BI4462" t="s">
        <v>2055</v>
      </c>
      <c r="BJ4462" t="s">
        <v>216</v>
      </c>
      <c r="BL4462" t="s">
        <v>10650</v>
      </c>
      <c r="BM4462" t="s">
        <v>202</v>
      </c>
      <c r="BN4462" t="s">
        <v>2414</v>
      </c>
      <c r="BQ4462" t="s">
        <v>204</v>
      </c>
      <c r="BR4462" t="b">
        <v>0</v>
      </c>
      <c r="BT4462" t="b">
        <v>0</v>
      </c>
      <c r="BW4462" t="s">
        <v>103</v>
      </c>
      <c r="BX4462" t="b">
        <v>0</v>
      </c>
      <c r="BY4462" s="2">
        <v>44376.857581018521</v>
      </c>
      <c r="BZ4462" t="s">
        <v>3140</v>
      </c>
      <c r="CB4462" t="b">
        <v>0</v>
      </c>
      <c r="CC4462" t="b">
        <v>1</v>
      </c>
      <c r="CF4462">
        <v>115920</v>
      </c>
      <c r="CH4462">
        <v>115920</v>
      </c>
      <c r="CI4462">
        <v>100</v>
      </c>
      <c r="CJ4462">
        <v>0</v>
      </c>
      <c r="CK4462">
        <f>YEAR(tbl_Opportunity[[#This Row],[Close Date]])</f>
        <v>2021</v>
      </c>
    </row>
    <row r="4463" spans="1:89">
      <c r="A4463" t="s">
        <v>2755</v>
      </c>
      <c r="B4463" t="b">
        <v>0</v>
      </c>
      <c r="D4463" t="b">
        <v>0</v>
      </c>
      <c r="H4463" s="1">
        <v>44342</v>
      </c>
      <c r="I4463" t="b">
        <v>1</v>
      </c>
      <c r="L4463" t="s">
        <v>10652</v>
      </c>
      <c r="O4463" t="s">
        <v>272</v>
      </c>
      <c r="P4463" t="b">
        <v>0</v>
      </c>
      <c r="Q4463" s="2">
        <v>44322.763055555559</v>
      </c>
      <c r="R4463" s="1">
        <v>44342</v>
      </c>
      <c r="S4463" t="b">
        <v>0</v>
      </c>
      <c r="U4463" s="1"/>
      <c r="V4463" t="b">
        <v>0</v>
      </c>
      <c r="W4463" s="1">
        <v>44228</v>
      </c>
      <c r="X4463">
        <v>2</v>
      </c>
      <c r="Y4463">
        <v>2021</v>
      </c>
      <c r="Z4463" t="s">
        <v>8</v>
      </c>
      <c r="AA4463" t="s">
        <v>8</v>
      </c>
      <c r="AB4463" t="b">
        <v>1</v>
      </c>
      <c r="AC4463" t="b">
        <v>1</v>
      </c>
      <c r="AE4463" t="b">
        <v>1</v>
      </c>
      <c r="AF4463" t="b">
        <v>0</v>
      </c>
      <c r="AG4463" t="b">
        <v>0</v>
      </c>
      <c r="AH4463" t="s">
        <v>4366</v>
      </c>
      <c r="AI4463" t="b">
        <v>0</v>
      </c>
      <c r="AJ4463" t="s">
        <v>462</v>
      </c>
      <c r="AK4463" t="b">
        <v>0</v>
      </c>
      <c r="AL4463" s="1"/>
      <c r="AM4463" t="s">
        <v>272</v>
      </c>
      <c r="AN4463" s="2">
        <v>44342.710034722222</v>
      </c>
      <c r="AP4463" s="2">
        <v>44342.710023148145</v>
      </c>
      <c r="AQ4463" s="1">
        <v>44342</v>
      </c>
      <c r="AS4463" t="b">
        <v>0</v>
      </c>
      <c r="AV4463" t="s">
        <v>105</v>
      </c>
      <c r="BB4463" t="s">
        <v>10653</v>
      </c>
      <c r="BD4463" t="b">
        <v>0</v>
      </c>
      <c r="BH4463" t="s">
        <v>272</v>
      </c>
      <c r="BI4463" t="s">
        <v>1072</v>
      </c>
      <c r="BL4463" t="s">
        <v>10652</v>
      </c>
      <c r="BM4463" t="s">
        <v>202</v>
      </c>
      <c r="BN4463" t="s">
        <v>203</v>
      </c>
      <c r="BQ4463" t="s">
        <v>204</v>
      </c>
      <c r="BR4463" t="b">
        <v>0</v>
      </c>
      <c r="BT4463" t="b">
        <v>0</v>
      </c>
      <c r="BW4463" t="s">
        <v>103</v>
      </c>
      <c r="BX4463" t="b">
        <v>0</v>
      </c>
      <c r="BY4463" s="2">
        <v>44376.857581018521</v>
      </c>
      <c r="BZ4463" t="s">
        <v>314</v>
      </c>
      <c r="CB4463" t="b">
        <v>0</v>
      </c>
      <c r="CC4463" t="b">
        <v>1</v>
      </c>
      <c r="CF4463">
        <v>30246.25</v>
      </c>
      <c r="CH4463">
        <v>30246.25</v>
      </c>
      <c r="CI4463">
        <v>100</v>
      </c>
      <c r="CJ4463">
        <v>0</v>
      </c>
      <c r="CK4463">
        <f>YEAR(tbl_Opportunity[[#This Row],[Close Date]])</f>
        <v>2021</v>
      </c>
    </row>
    <row r="4464" spans="1:89">
      <c r="A4464" t="s">
        <v>5280</v>
      </c>
      <c r="B4464" t="b">
        <v>0</v>
      </c>
      <c r="D4464" t="b">
        <v>0</v>
      </c>
      <c r="E4464" t="s">
        <v>5281</v>
      </c>
      <c r="G4464" t="s">
        <v>3101</v>
      </c>
      <c r="H4464" s="1">
        <v>44340</v>
      </c>
      <c r="I4464" t="b">
        <v>1</v>
      </c>
      <c r="L4464" t="s">
        <v>5282</v>
      </c>
      <c r="O4464" t="s">
        <v>4757</v>
      </c>
      <c r="P4464" t="b">
        <v>0</v>
      </c>
      <c r="Q4464" s="2">
        <v>44316.411956018521</v>
      </c>
      <c r="R4464" s="1">
        <v>44341</v>
      </c>
      <c r="S4464" t="b">
        <v>0</v>
      </c>
      <c r="U4464" s="1"/>
      <c r="V4464" t="b">
        <v>0</v>
      </c>
      <c r="W4464" s="1">
        <v>44228</v>
      </c>
      <c r="X4464">
        <v>2</v>
      </c>
      <c r="Y4464">
        <v>2021</v>
      </c>
      <c r="Z4464" t="s">
        <v>8</v>
      </c>
      <c r="AA4464" t="s">
        <v>8</v>
      </c>
      <c r="AB4464" t="b">
        <v>1</v>
      </c>
      <c r="AC4464" t="b">
        <v>1</v>
      </c>
      <c r="AE4464" t="b">
        <v>1</v>
      </c>
      <c r="AF4464" t="b">
        <v>0</v>
      </c>
      <c r="AG4464" t="b">
        <v>0</v>
      </c>
      <c r="AH4464" t="s">
        <v>105</v>
      </c>
      <c r="AI4464" t="b">
        <v>0</v>
      </c>
      <c r="AK4464" t="b">
        <v>0</v>
      </c>
      <c r="AL4464" s="1">
        <v>44334</v>
      </c>
      <c r="AM4464" t="s">
        <v>4757</v>
      </c>
      <c r="AN4464" s="2">
        <v>44341.364398148151</v>
      </c>
      <c r="AP4464" s="2">
        <v>44341.364386574074</v>
      </c>
      <c r="AQ4464" s="1">
        <v>44341</v>
      </c>
      <c r="AS4464" t="b">
        <v>0</v>
      </c>
      <c r="AV4464" t="s">
        <v>93</v>
      </c>
      <c r="BB4464" t="s">
        <v>10654</v>
      </c>
      <c r="BD4464" t="b">
        <v>0</v>
      </c>
      <c r="BG4464" t="s">
        <v>5284</v>
      </c>
      <c r="BH4464" t="s">
        <v>4757</v>
      </c>
      <c r="BI4464" t="s">
        <v>2055</v>
      </c>
      <c r="BJ4464" t="s">
        <v>216</v>
      </c>
      <c r="BL4464" t="s">
        <v>5282</v>
      </c>
      <c r="BM4464" t="s">
        <v>202</v>
      </c>
      <c r="BN4464" t="s">
        <v>2414</v>
      </c>
      <c r="BQ4464" t="s">
        <v>204</v>
      </c>
      <c r="BR4464" t="b">
        <v>0</v>
      </c>
      <c r="BT4464" t="b">
        <v>0</v>
      </c>
      <c r="BW4464" t="s">
        <v>103</v>
      </c>
      <c r="BX4464" t="b">
        <v>0</v>
      </c>
      <c r="BY4464" s="2">
        <v>44376.857581018521</v>
      </c>
      <c r="BZ4464" t="s">
        <v>314</v>
      </c>
      <c r="CB4464" t="b">
        <v>0</v>
      </c>
      <c r="CC4464" t="b">
        <v>1</v>
      </c>
      <c r="CD4464">
        <v>0</v>
      </c>
      <c r="CF4464">
        <v>100464</v>
      </c>
      <c r="CH4464">
        <v>100464</v>
      </c>
      <c r="CI4464">
        <v>100</v>
      </c>
      <c r="CJ4464">
        <v>0</v>
      </c>
      <c r="CK4464">
        <f>YEAR(tbl_Opportunity[[#This Row],[Close Date]])</f>
        <v>2021</v>
      </c>
    </row>
    <row r="4465" spans="1:89">
      <c r="A4465" t="s">
        <v>10655</v>
      </c>
      <c r="B4465" t="b">
        <v>0</v>
      </c>
      <c r="D4465" t="b">
        <v>0</v>
      </c>
      <c r="E4465" t="s">
        <v>10656</v>
      </c>
      <c r="H4465" s="1">
        <v>44351</v>
      </c>
      <c r="I4465" t="b">
        <v>1</v>
      </c>
      <c r="L4465" t="s">
        <v>10657</v>
      </c>
      <c r="O4465" t="s">
        <v>272</v>
      </c>
      <c r="P4465" t="b">
        <v>0</v>
      </c>
      <c r="Q4465" s="2">
        <v>44175.61959490741</v>
      </c>
      <c r="R4465" s="1">
        <v>44355</v>
      </c>
      <c r="S4465" t="b">
        <v>0</v>
      </c>
      <c r="U4465" s="1"/>
      <c r="V4465" t="b">
        <v>0</v>
      </c>
      <c r="W4465" s="1">
        <v>44228</v>
      </c>
      <c r="X4465">
        <v>2</v>
      </c>
      <c r="Y4465">
        <v>2021</v>
      </c>
      <c r="Z4465" t="s">
        <v>8</v>
      </c>
      <c r="AA4465" t="s">
        <v>8</v>
      </c>
      <c r="AB4465" t="b">
        <v>1</v>
      </c>
      <c r="AC4465" t="b">
        <v>1</v>
      </c>
      <c r="AE4465" t="b">
        <v>1</v>
      </c>
      <c r="AF4465" t="b">
        <v>0</v>
      </c>
      <c r="AG4465" t="b">
        <v>0</v>
      </c>
      <c r="AH4465" t="s">
        <v>4366</v>
      </c>
      <c r="AI4465" t="b">
        <v>0</v>
      </c>
      <c r="AJ4465" t="s">
        <v>462</v>
      </c>
      <c r="AK4465" t="b">
        <v>0</v>
      </c>
      <c r="AL4465" s="1">
        <v>44281</v>
      </c>
      <c r="AM4465" t="s">
        <v>194</v>
      </c>
      <c r="AN4465" s="2">
        <v>44363.576724537037</v>
      </c>
      <c r="AP4465" s="2">
        <v>44355.417592592596</v>
      </c>
      <c r="AQ4465" s="1">
        <v>44355</v>
      </c>
      <c r="AS4465" t="b">
        <v>0</v>
      </c>
      <c r="AV4465" t="s">
        <v>2956</v>
      </c>
      <c r="AY4465" t="s">
        <v>236</v>
      </c>
      <c r="AZ4465" t="s">
        <v>435</v>
      </c>
      <c r="BB4465" t="s">
        <v>10658</v>
      </c>
      <c r="BD4465" t="b">
        <v>0</v>
      </c>
      <c r="BF4465" t="s">
        <v>10659</v>
      </c>
      <c r="BH4465" t="s">
        <v>194</v>
      </c>
      <c r="BI4465" t="s">
        <v>2055</v>
      </c>
      <c r="BJ4465" t="s">
        <v>216</v>
      </c>
      <c r="BL4465" t="s">
        <v>10657</v>
      </c>
      <c r="BM4465" t="s">
        <v>202</v>
      </c>
      <c r="BN4465" t="s">
        <v>203</v>
      </c>
      <c r="BQ4465" t="s">
        <v>204</v>
      </c>
      <c r="BR4465" t="b">
        <v>0</v>
      </c>
      <c r="BT4465" t="b">
        <v>0</v>
      </c>
      <c r="BW4465" t="s">
        <v>103</v>
      </c>
      <c r="BX4465" t="b">
        <v>0</v>
      </c>
      <c r="BY4465" s="2">
        <v>44376.857581018521</v>
      </c>
      <c r="BZ4465" t="s">
        <v>265</v>
      </c>
      <c r="CB4465" t="b">
        <v>0</v>
      </c>
      <c r="CC4465" t="b">
        <v>1</v>
      </c>
      <c r="CD4465">
        <v>3</v>
      </c>
      <c r="CE4465">
        <v>0</v>
      </c>
      <c r="CF4465">
        <v>85255</v>
      </c>
      <c r="CH4465">
        <v>85255</v>
      </c>
      <c r="CI4465">
        <v>100</v>
      </c>
      <c r="CJ4465">
        <v>0</v>
      </c>
      <c r="CK4465">
        <f>YEAR(tbl_Opportunity[[#This Row],[Close Date]])</f>
        <v>2021</v>
      </c>
    </row>
    <row r="4466" spans="1:89">
      <c r="A4466" t="s">
        <v>1220</v>
      </c>
      <c r="B4466" t="b">
        <v>0</v>
      </c>
      <c r="D4466" t="b">
        <v>0</v>
      </c>
      <c r="H4466" s="1">
        <v>44171</v>
      </c>
      <c r="I4466" t="b">
        <v>1</v>
      </c>
      <c r="L4466" t="s">
        <v>1814</v>
      </c>
      <c r="O4466" t="s">
        <v>375</v>
      </c>
      <c r="P4466" t="b">
        <v>0</v>
      </c>
      <c r="Q4466" s="2">
        <v>44074.562337962961</v>
      </c>
      <c r="R4466" s="1"/>
      <c r="S4466" t="b">
        <v>0</v>
      </c>
      <c r="U4466" s="1"/>
      <c r="V4466" t="b">
        <v>0</v>
      </c>
      <c r="W4466" s="1">
        <v>43922</v>
      </c>
      <c r="X4466">
        <v>4</v>
      </c>
      <c r="Y4466">
        <v>2020</v>
      </c>
      <c r="Z4466" t="s">
        <v>8</v>
      </c>
      <c r="AA4466" t="s">
        <v>8</v>
      </c>
      <c r="AB4466" t="b">
        <v>1</v>
      </c>
      <c r="AC4466" t="b">
        <v>1</v>
      </c>
      <c r="AE4466" t="b">
        <v>1</v>
      </c>
      <c r="AF4466" t="b">
        <v>0</v>
      </c>
      <c r="AG4466" t="b">
        <v>0</v>
      </c>
      <c r="AH4466" t="s">
        <v>4366</v>
      </c>
      <c r="AI4466" t="b">
        <v>0</v>
      </c>
      <c r="AJ4466" t="s">
        <v>462</v>
      </c>
      <c r="AK4466" t="b">
        <v>0</v>
      </c>
      <c r="AL4466" s="1">
        <v>44145</v>
      </c>
      <c r="AM4466" t="s">
        <v>162</v>
      </c>
      <c r="AN4466" s="2">
        <v>44296.95826388889</v>
      </c>
      <c r="AP4466" s="2">
        <v>44172.273981481485</v>
      </c>
      <c r="AQ4466" s="1"/>
      <c r="AS4466" t="b">
        <v>0</v>
      </c>
      <c r="AV4466" t="s">
        <v>10660</v>
      </c>
      <c r="AY4466" t="s">
        <v>1407</v>
      </c>
      <c r="BB4466" t="s">
        <v>10661</v>
      </c>
      <c r="BD4466" t="b">
        <v>0</v>
      </c>
      <c r="BH4466" t="s">
        <v>375</v>
      </c>
      <c r="BI4466" t="s">
        <v>1243</v>
      </c>
      <c r="BL4466" t="s">
        <v>1814</v>
      </c>
      <c r="BM4466" t="s">
        <v>202</v>
      </c>
      <c r="BN4466" t="s">
        <v>203</v>
      </c>
      <c r="BP4466" t="s">
        <v>10662</v>
      </c>
      <c r="BQ4466" t="s">
        <v>204</v>
      </c>
      <c r="BR4466" t="b">
        <v>0</v>
      </c>
      <c r="BT4466" t="b">
        <v>0</v>
      </c>
      <c r="BU4466" t="s">
        <v>10663</v>
      </c>
      <c r="BW4466" t="s">
        <v>103</v>
      </c>
      <c r="BX4466" t="b">
        <v>0</v>
      </c>
      <c r="BY4466" s="2">
        <v>44376.857581018521</v>
      </c>
      <c r="BZ4466" t="s">
        <v>377</v>
      </c>
      <c r="CB4466" t="b">
        <v>0</v>
      </c>
      <c r="CC4466" t="b">
        <v>1</v>
      </c>
      <c r="CF4466">
        <v>31247.13</v>
      </c>
      <c r="CH4466">
        <v>31247.13</v>
      </c>
      <c r="CI4466">
        <v>100</v>
      </c>
      <c r="CJ4466">
        <v>0</v>
      </c>
      <c r="CK4466">
        <f>YEAR(tbl_Opportunity[[#This Row],[Close Date]])</f>
        <v>2020</v>
      </c>
    </row>
    <row r="4467" spans="1:89">
      <c r="A4467" t="s">
        <v>5792</v>
      </c>
      <c r="B4467" t="b">
        <v>0</v>
      </c>
      <c r="D4467" t="b">
        <v>0</v>
      </c>
      <c r="E4467" t="s">
        <v>2873</v>
      </c>
      <c r="H4467" s="1">
        <v>44105</v>
      </c>
      <c r="I4467" t="b">
        <v>1</v>
      </c>
      <c r="L4467" t="s">
        <v>10664</v>
      </c>
      <c r="N4467" t="s">
        <v>345</v>
      </c>
      <c r="O4467" t="s">
        <v>215</v>
      </c>
      <c r="P4467" t="b">
        <v>0</v>
      </c>
      <c r="Q4467" s="2">
        <v>43935.926990740743</v>
      </c>
      <c r="R4467" s="1"/>
      <c r="S4467" t="b">
        <v>0</v>
      </c>
      <c r="U4467" s="1"/>
      <c r="V4467" t="b">
        <v>0</v>
      </c>
      <c r="W4467" s="1">
        <v>43922</v>
      </c>
      <c r="X4467">
        <v>4</v>
      </c>
      <c r="Y4467">
        <v>2020</v>
      </c>
      <c r="Z4467" t="s">
        <v>8</v>
      </c>
      <c r="AA4467" t="s">
        <v>8</v>
      </c>
      <c r="AB4467" t="b">
        <v>1</v>
      </c>
      <c r="AC4467" t="b">
        <v>1</v>
      </c>
      <c r="AE4467" t="b">
        <v>1</v>
      </c>
      <c r="AF4467" t="b">
        <v>0</v>
      </c>
      <c r="AG4467" t="b">
        <v>0</v>
      </c>
      <c r="AH4467" t="s">
        <v>4366</v>
      </c>
      <c r="AI4467" t="b">
        <v>0</v>
      </c>
      <c r="AJ4467" t="s">
        <v>211</v>
      </c>
      <c r="AK4467" t="b">
        <v>0</v>
      </c>
      <c r="AL4467" s="1">
        <v>44105</v>
      </c>
      <c r="AM4467" t="s">
        <v>162</v>
      </c>
      <c r="AN4467" s="2">
        <v>44296.95826388889</v>
      </c>
      <c r="AP4467" s="2">
        <v>44105.827407407407</v>
      </c>
      <c r="AQ4467" s="1"/>
      <c r="AS4467" t="b">
        <v>0</v>
      </c>
      <c r="AV4467" t="s">
        <v>2820</v>
      </c>
      <c r="AY4467" t="s">
        <v>236</v>
      </c>
      <c r="AZ4467" t="s">
        <v>237</v>
      </c>
      <c r="BB4467" t="s">
        <v>10665</v>
      </c>
      <c r="BD4467" t="b">
        <v>0</v>
      </c>
      <c r="BH4467" t="s">
        <v>215</v>
      </c>
      <c r="BI4467" t="s">
        <v>1243</v>
      </c>
      <c r="BJ4467" t="s">
        <v>216</v>
      </c>
      <c r="BL4467" t="s">
        <v>10664</v>
      </c>
      <c r="BM4467" t="s">
        <v>202</v>
      </c>
      <c r="BN4467" t="s">
        <v>203</v>
      </c>
      <c r="BQ4467" t="s">
        <v>204</v>
      </c>
      <c r="BR4467" t="b">
        <v>0</v>
      </c>
      <c r="BT4467" t="b">
        <v>0</v>
      </c>
      <c r="BU4467" t="s">
        <v>10663</v>
      </c>
      <c r="BW4467" t="s">
        <v>103</v>
      </c>
      <c r="BX4467" t="b">
        <v>0</v>
      </c>
      <c r="BY4467" s="2">
        <v>44376.857581018521</v>
      </c>
      <c r="BZ4467" t="s">
        <v>217</v>
      </c>
      <c r="CB4467" t="b">
        <v>0</v>
      </c>
      <c r="CC4467" t="b">
        <v>1</v>
      </c>
      <c r="CF4467">
        <v>62418</v>
      </c>
      <c r="CH4467">
        <v>62418</v>
      </c>
      <c r="CI4467">
        <v>100</v>
      </c>
      <c r="CJ4467">
        <v>0</v>
      </c>
      <c r="CK4467">
        <f>YEAR(tbl_Opportunity[[#This Row],[Close Date]])</f>
        <v>2020</v>
      </c>
    </row>
    <row r="4468" spans="1:89">
      <c r="A4468" t="s">
        <v>1261</v>
      </c>
      <c r="B4468" t="b">
        <v>0</v>
      </c>
      <c r="D4468" t="b">
        <v>0</v>
      </c>
      <c r="E4468" t="s">
        <v>6812</v>
      </c>
      <c r="H4468" s="1">
        <v>44105</v>
      </c>
      <c r="I4468" t="b">
        <v>1</v>
      </c>
      <c r="L4468" t="s">
        <v>1262</v>
      </c>
      <c r="M4468" t="s">
        <v>10666</v>
      </c>
      <c r="N4468" t="s">
        <v>345</v>
      </c>
      <c r="O4468" t="s">
        <v>406</v>
      </c>
      <c r="P4468" t="b">
        <v>0</v>
      </c>
      <c r="Q4468" s="2">
        <v>43788.632314814815</v>
      </c>
      <c r="R4468" s="1"/>
      <c r="S4468" t="b">
        <v>0</v>
      </c>
      <c r="U4468" s="1"/>
      <c r="V4468" t="b">
        <v>0</v>
      </c>
      <c r="W4468" s="1">
        <v>43922</v>
      </c>
      <c r="X4468">
        <v>4</v>
      </c>
      <c r="Y4468">
        <v>2020</v>
      </c>
      <c r="Z4468" t="s">
        <v>8</v>
      </c>
      <c r="AA4468" t="s">
        <v>8</v>
      </c>
      <c r="AB4468" t="b">
        <v>1</v>
      </c>
      <c r="AC4468" t="b">
        <v>1</v>
      </c>
      <c r="AE4468" t="b">
        <v>1</v>
      </c>
      <c r="AF4468" t="b">
        <v>0</v>
      </c>
      <c r="AG4468" t="b">
        <v>0</v>
      </c>
      <c r="AH4468" t="s">
        <v>4366</v>
      </c>
      <c r="AI4468" t="b">
        <v>0</v>
      </c>
      <c r="AJ4468" t="s">
        <v>462</v>
      </c>
      <c r="AK4468" t="b">
        <v>0</v>
      </c>
      <c r="AL4468" s="1">
        <v>44103</v>
      </c>
      <c r="AM4468" t="s">
        <v>162</v>
      </c>
      <c r="AN4468" s="2">
        <v>44296.95826388889</v>
      </c>
      <c r="AP4468" s="2">
        <v>44105.686851851853</v>
      </c>
      <c r="AQ4468" s="1"/>
      <c r="AS4468" t="b">
        <v>0</v>
      </c>
      <c r="AV4468" t="s">
        <v>176</v>
      </c>
      <c r="AY4468" t="s">
        <v>236</v>
      </c>
      <c r="AZ4468" t="s">
        <v>435</v>
      </c>
      <c r="BB4468" t="s">
        <v>10667</v>
      </c>
      <c r="BD4468" t="b">
        <v>0</v>
      </c>
      <c r="BF4468" t="s">
        <v>10668</v>
      </c>
      <c r="BH4468" t="s">
        <v>375</v>
      </c>
      <c r="BI4468" t="s">
        <v>1243</v>
      </c>
      <c r="BJ4468" t="s">
        <v>216</v>
      </c>
      <c r="BL4468" t="s">
        <v>1262</v>
      </c>
      <c r="BM4468" t="s">
        <v>202</v>
      </c>
      <c r="BN4468" t="s">
        <v>203</v>
      </c>
      <c r="BQ4468" t="s">
        <v>204</v>
      </c>
      <c r="BR4468" t="b">
        <v>0</v>
      </c>
      <c r="BT4468" t="b">
        <v>0</v>
      </c>
      <c r="BU4468" t="s">
        <v>10663</v>
      </c>
      <c r="BW4468" t="s">
        <v>103</v>
      </c>
      <c r="BX4468" t="b">
        <v>0</v>
      </c>
      <c r="BY4468" s="2">
        <v>44376.857581018521</v>
      </c>
      <c r="BZ4468" t="s">
        <v>377</v>
      </c>
      <c r="CB4468" t="b">
        <v>0</v>
      </c>
      <c r="CC4468" t="b">
        <v>1</v>
      </c>
      <c r="CF4468">
        <v>36245</v>
      </c>
      <c r="CH4468">
        <v>36245</v>
      </c>
      <c r="CI4468">
        <v>100</v>
      </c>
      <c r="CJ4468">
        <v>0</v>
      </c>
      <c r="CK4468">
        <f>YEAR(tbl_Opportunity[[#This Row],[Close Date]])</f>
        <v>2020</v>
      </c>
    </row>
    <row r="4469" spans="1:89">
      <c r="A4469" t="s">
        <v>10669</v>
      </c>
      <c r="B4469" t="b">
        <v>0</v>
      </c>
      <c r="D4469" t="b">
        <v>0</v>
      </c>
      <c r="E4469" t="s">
        <v>2873</v>
      </c>
      <c r="H4469" s="1">
        <v>44281</v>
      </c>
      <c r="I4469" t="b">
        <v>1</v>
      </c>
      <c r="L4469" t="s">
        <v>10670</v>
      </c>
      <c r="O4469" t="s">
        <v>2393</v>
      </c>
      <c r="P4469" t="b">
        <v>1</v>
      </c>
      <c r="Q4469" s="2">
        <v>43908.893773148149</v>
      </c>
      <c r="R4469" s="1"/>
      <c r="S4469" t="b">
        <v>0</v>
      </c>
      <c r="U4469" s="1"/>
      <c r="V4469" t="b">
        <v>0</v>
      </c>
      <c r="W4469" s="1">
        <v>44197</v>
      </c>
      <c r="X4469">
        <v>1</v>
      </c>
      <c r="Y4469">
        <v>2021</v>
      </c>
      <c r="Z4469" t="s">
        <v>8</v>
      </c>
      <c r="AA4469" t="s">
        <v>8</v>
      </c>
      <c r="AB4469" t="b">
        <v>1</v>
      </c>
      <c r="AC4469" t="b">
        <v>1</v>
      </c>
      <c r="AE4469" t="b">
        <v>1</v>
      </c>
      <c r="AF4469" t="b">
        <v>0</v>
      </c>
      <c r="AG4469" t="b">
        <v>0</v>
      </c>
      <c r="AH4469" t="s">
        <v>4366</v>
      </c>
      <c r="AI4469" t="b">
        <v>0</v>
      </c>
      <c r="AK4469" t="b">
        <v>0</v>
      </c>
      <c r="AL4469" s="1">
        <v>44253</v>
      </c>
      <c r="AM4469" t="s">
        <v>2393</v>
      </c>
      <c r="AN4469" s="2">
        <v>44309.06322916667</v>
      </c>
      <c r="AP4469" s="2">
        <v>44285.626087962963</v>
      </c>
      <c r="AQ4469" s="1"/>
      <c r="AS4469" t="b">
        <v>0</v>
      </c>
      <c r="AV4469" t="s">
        <v>213</v>
      </c>
      <c r="BB4469" t="s">
        <v>10671</v>
      </c>
      <c r="BD4469" t="b">
        <v>0</v>
      </c>
      <c r="BH4469" t="s">
        <v>2393</v>
      </c>
      <c r="BI4469" t="s">
        <v>2055</v>
      </c>
      <c r="BJ4469" t="s">
        <v>216</v>
      </c>
      <c r="BL4469" t="s">
        <v>10670</v>
      </c>
      <c r="BM4469" t="s">
        <v>202</v>
      </c>
      <c r="BN4469" t="s">
        <v>2414</v>
      </c>
      <c r="BQ4469" t="s">
        <v>204</v>
      </c>
      <c r="BR4469" t="b">
        <v>0</v>
      </c>
      <c r="BT4469" t="b">
        <v>0</v>
      </c>
      <c r="BW4469" t="s">
        <v>103</v>
      </c>
      <c r="BX4469" t="b">
        <v>0</v>
      </c>
      <c r="BY4469" s="2">
        <v>44376.857581018521</v>
      </c>
      <c r="BZ4469" t="s">
        <v>314</v>
      </c>
      <c r="CB4469" t="b">
        <v>0</v>
      </c>
      <c r="CC4469" t="b">
        <v>1</v>
      </c>
      <c r="CF4469">
        <v>131332.21</v>
      </c>
      <c r="CH4469">
        <v>131332.21</v>
      </c>
      <c r="CI4469">
        <v>100</v>
      </c>
      <c r="CJ4469">
        <v>0</v>
      </c>
      <c r="CK4469">
        <f>YEAR(tbl_Opportunity[[#This Row],[Close Date]])</f>
        <v>2021</v>
      </c>
    </row>
    <row r="4470" spans="1:89">
      <c r="A4470" t="s">
        <v>5748</v>
      </c>
      <c r="B4470" t="b">
        <v>0</v>
      </c>
      <c r="D4470" t="b">
        <v>0</v>
      </c>
      <c r="H4470" s="1">
        <v>44285</v>
      </c>
      <c r="I4470" t="b">
        <v>1</v>
      </c>
      <c r="L4470" t="s">
        <v>10672</v>
      </c>
      <c r="O4470" t="s">
        <v>215</v>
      </c>
      <c r="P4470" t="b">
        <v>1</v>
      </c>
      <c r="Q4470" s="2">
        <v>43944.62667824074</v>
      </c>
      <c r="R4470" s="1"/>
      <c r="S4470" t="b">
        <v>0</v>
      </c>
      <c r="U4470" s="1"/>
      <c r="V4470" t="b">
        <v>0</v>
      </c>
      <c r="W4470" s="1">
        <v>44197</v>
      </c>
      <c r="X4470">
        <v>1</v>
      </c>
      <c r="Y4470">
        <v>2021</v>
      </c>
      <c r="Z4470" t="s">
        <v>8</v>
      </c>
      <c r="AA4470" t="s">
        <v>8</v>
      </c>
      <c r="AB4470" t="b">
        <v>1</v>
      </c>
      <c r="AC4470" t="b">
        <v>1</v>
      </c>
      <c r="AE4470" t="b">
        <v>1</v>
      </c>
      <c r="AF4470" t="b">
        <v>0</v>
      </c>
      <c r="AG4470" t="b">
        <v>0</v>
      </c>
      <c r="AH4470" t="s">
        <v>4366</v>
      </c>
      <c r="AI4470" t="b">
        <v>0</v>
      </c>
      <c r="AK4470" t="b">
        <v>0</v>
      </c>
      <c r="AL4470" s="1">
        <v>44280</v>
      </c>
      <c r="AM4470" t="s">
        <v>215</v>
      </c>
      <c r="AN4470" s="2">
        <v>44313.810300925928</v>
      </c>
      <c r="AP4470" s="2">
        <v>44286.752083333333</v>
      </c>
      <c r="AQ4470" s="1"/>
      <c r="AS4470" t="b">
        <v>0</v>
      </c>
      <c r="AV4470" t="s">
        <v>93</v>
      </c>
      <c r="BB4470" t="s">
        <v>10673</v>
      </c>
      <c r="BD4470" t="b">
        <v>0</v>
      </c>
      <c r="BH4470" t="s">
        <v>3209</v>
      </c>
      <c r="BI4470" t="s">
        <v>2055</v>
      </c>
      <c r="BJ4470" t="s">
        <v>216</v>
      </c>
      <c r="BL4470" t="s">
        <v>10672</v>
      </c>
      <c r="BM4470" t="s">
        <v>202</v>
      </c>
      <c r="BN4470" t="s">
        <v>2414</v>
      </c>
      <c r="BQ4470" t="s">
        <v>204</v>
      </c>
      <c r="BR4470" t="b">
        <v>0</v>
      </c>
      <c r="BT4470" t="b">
        <v>0</v>
      </c>
      <c r="BW4470" t="s">
        <v>103</v>
      </c>
      <c r="BX4470" t="b">
        <v>0</v>
      </c>
      <c r="BY4470" s="2">
        <v>44376.857581018521</v>
      </c>
      <c r="BZ4470" t="s">
        <v>314</v>
      </c>
      <c r="CB4470" t="b">
        <v>0</v>
      </c>
      <c r="CC4470" t="b">
        <v>1</v>
      </c>
      <c r="CF4470">
        <v>192195.66</v>
      </c>
      <c r="CH4470">
        <v>192195.66</v>
      </c>
      <c r="CI4470">
        <v>100</v>
      </c>
      <c r="CJ4470">
        <v>0</v>
      </c>
      <c r="CK4470">
        <f>YEAR(tbl_Opportunity[[#This Row],[Close Date]])</f>
        <v>2021</v>
      </c>
    </row>
    <row r="4471" spans="1:89">
      <c r="A4471" t="s">
        <v>3296</v>
      </c>
      <c r="B4471" t="b">
        <v>0</v>
      </c>
      <c r="D4471" t="b">
        <v>0</v>
      </c>
      <c r="E4471" t="s">
        <v>3119</v>
      </c>
      <c r="H4471" s="1">
        <v>44285</v>
      </c>
      <c r="I4471" t="b">
        <v>1</v>
      </c>
      <c r="L4471" t="s">
        <v>10674</v>
      </c>
      <c r="O4471" t="s">
        <v>215</v>
      </c>
      <c r="P4471" t="b">
        <v>1</v>
      </c>
      <c r="Q4471" s="2">
        <v>44140.553923611114</v>
      </c>
      <c r="R4471" s="1"/>
      <c r="S4471" t="b">
        <v>0</v>
      </c>
      <c r="U4471" s="1"/>
      <c r="V4471" t="b">
        <v>0</v>
      </c>
      <c r="W4471" s="1">
        <v>44197</v>
      </c>
      <c r="X4471">
        <v>1</v>
      </c>
      <c r="Y4471">
        <v>2021</v>
      </c>
      <c r="Z4471" t="s">
        <v>8</v>
      </c>
      <c r="AA4471" t="s">
        <v>8</v>
      </c>
      <c r="AB4471" t="b">
        <v>1</v>
      </c>
      <c r="AC4471" t="b">
        <v>1</v>
      </c>
      <c r="AE4471" t="b">
        <v>1</v>
      </c>
      <c r="AF4471" t="b">
        <v>0</v>
      </c>
      <c r="AG4471" t="b">
        <v>0</v>
      </c>
      <c r="AH4471" t="s">
        <v>4366</v>
      </c>
      <c r="AI4471" t="b">
        <v>0</v>
      </c>
      <c r="AK4471" t="b">
        <v>0</v>
      </c>
      <c r="AL4471" s="1">
        <v>44266</v>
      </c>
      <c r="AM4471" t="s">
        <v>215</v>
      </c>
      <c r="AN4471" s="2">
        <v>44313.810798611114</v>
      </c>
      <c r="AP4471" s="2">
        <v>44286.752766203703</v>
      </c>
      <c r="AQ4471" s="1"/>
      <c r="AS4471" t="b">
        <v>0</v>
      </c>
      <c r="AV4471" t="s">
        <v>93</v>
      </c>
      <c r="BB4471" t="s">
        <v>10675</v>
      </c>
      <c r="BD4471" t="b">
        <v>0</v>
      </c>
      <c r="BH4471" t="s">
        <v>3209</v>
      </c>
      <c r="BI4471" t="s">
        <v>2055</v>
      </c>
      <c r="BJ4471" t="s">
        <v>196</v>
      </c>
      <c r="BL4471" t="s">
        <v>10674</v>
      </c>
      <c r="BM4471" t="s">
        <v>202</v>
      </c>
      <c r="BN4471" t="s">
        <v>2414</v>
      </c>
      <c r="BQ4471" t="s">
        <v>204</v>
      </c>
      <c r="BR4471" t="b">
        <v>0</v>
      </c>
      <c r="BT4471" t="b">
        <v>0</v>
      </c>
      <c r="BW4471" t="s">
        <v>103</v>
      </c>
      <c r="BX4471" t="b">
        <v>0</v>
      </c>
      <c r="BY4471" s="2">
        <v>44376.857581018521</v>
      </c>
      <c r="BZ4471" t="s">
        <v>314</v>
      </c>
      <c r="CB4471" t="b">
        <v>0</v>
      </c>
      <c r="CC4471" t="b">
        <v>1</v>
      </c>
      <c r="CF4471">
        <v>151319.04999999999</v>
      </c>
      <c r="CH4471">
        <v>151319.04999999999</v>
      </c>
      <c r="CI4471">
        <v>100</v>
      </c>
      <c r="CJ4471">
        <v>0</v>
      </c>
      <c r="CK4471">
        <f>YEAR(tbl_Opportunity[[#This Row],[Close Date]])</f>
        <v>2021</v>
      </c>
    </row>
    <row r="4472" spans="1:89">
      <c r="A4472" t="s">
        <v>10676</v>
      </c>
      <c r="B4472" t="b">
        <v>0</v>
      </c>
      <c r="D4472" t="b">
        <v>0</v>
      </c>
      <c r="E4472" t="s">
        <v>3119</v>
      </c>
      <c r="H4472" s="1">
        <v>44286</v>
      </c>
      <c r="I4472" t="b">
        <v>1</v>
      </c>
      <c r="L4472" t="s">
        <v>10677</v>
      </c>
      <c r="O4472" t="s">
        <v>215</v>
      </c>
      <c r="P4472" t="b">
        <v>1</v>
      </c>
      <c r="Q4472" s="2">
        <v>44236.906817129631</v>
      </c>
      <c r="R4472" s="1"/>
      <c r="S4472" t="b">
        <v>0</v>
      </c>
      <c r="U4472" s="1"/>
      <c r="V4472" t="b">
        <v>0</v>
      </c>
      <c r="W4472" s="1">
        <v>44197</v>
      </c>
      <c r="X4472">
        <v>1</v>
      </c>
      <c r="Y4472">
        <v>2021</v>
      </c>
      <c r="Z4472" t="s">
        <v>8</v>
      </c>
      <c r="AA4472" t="s">
        <v>8</v>
      </c>
      <c r="AB4472" t="b">
        <v>1</v>
      </c>
      <c r="AC4472" t="b">
        <v>1</v>
      </c>
      <c r="AE4472" t="b">
        <v>1</v>
      </c>
      <c r="AF4472" t="b">
        <v>0</v>
      </c>
      <c r="AG4472" t="b">
        <v>0</v>
      </c>
      <c r="AH4472" t="s">
        <v>4366</v>
      </c>
      <c r="AI4472" t="b">
        <v>0</v>
      </c>
      <c r="AK4472" t="b">
        <v>0</v>
      </c>
      <c r="AL4472" s="1">
        <v>44369</v>
      </c>
      <c r="AM4472" t="s">
        <v>162</v>
      </c>
      <c r="AN4472" s="2">
        <v>44296.95826388889</v>
      </c>
      <c r="AP4472" s="2">
        <v>44286.812384259261</v>
      </c>
      <c r="AQ4472" s="1"/>
      <c r="AS4472" t="b">
        <v>0</v>
      </c>
      <c r="AV4472" t="s">
        <v>112</v>
      </c>
      <c r="BB4472" t="s">
        <v>10678</v>
      </c>
      <c r="BD4472" t="b">
        <v>0</v>
      </c>
      <c r="BH4472" t="s">
        <v>215</v>
      </c>
      <c r="BI4472" t="s">
        <v>1072</v>
      </c>
      <c r="BJ4472" t="s">
        <v>216</v>
      </c>
      <c r="BL4472" t="s">
        <v>10677</v>
      </c>
      <c r="BM4472" t="s">
        <v>202</v>
      </c>
      <c r="BN4472" t="s">
        <v>2414</v>
      </c>
      <c r="BQ4472" t="s">
        <v>204</v>
      </c>
      <c r="BR4472" t="b">
        <v>0</v>
      </c>
      <c r="BT4472" t="b">
        <v>0</v>
      </c>
      <c r="BW4472" t="s">
        <v>103</v>
      </c>
      <c r="BX4472" t="b">
        <v>0</v>
      </c>
      <c r="BY4472" s="2">
        <v>44376.857581018521</v>
      </c>
      <c r="BZ4472" t="s">
        <v>217</v>
      </c>
      <c r="CB4472" t="b">
        <v>0</v>
      </c>
      <c r="CC4472" t="b">
        <v>1</v>
      </c>
      <c r="CF4472">
        <v>167450</v>
      </c>
      <c r="CH4472">
        <v>167450</v>
      </c>
      <c r="CI4472">
        <v>100</v>
      </c>
      <c r="CJ4472">
        <v>0</v>
      </c>
      <c r="CK4472">
        <f>YEAR(tbl_Opportunity[[#This Row],[Close Date]])</f>
        <v>2021</v>
      </c>
    </row>
    <row r="4473" spans="1:89">
      <c r="A4473" t="s">
        <v>5992</v>
      </c>
      <c r="B4473" t="b">
        <v>0</v>
      </c>
      <c r="D4473" t="b">
        <v>0</v>
      </c>
      <c r="H4473" s="1">
        <v>44260</v>
      </c>
      <c r="I4473" t="b">
        <v>1</v>
      </c>
      <c r="L4473" t="s">
        <v>10679</v>
      </c>
      <c r="O4473" t="s">
        <v>215</v>
      </c>
      <c r="P4473" t="b">
        <v>1</v>
      </c>
      <c r="Q4473" s="2">
        <v>44025.891724537039</v>
      </c>
      <c r="R4473" s="1"/>
      <c r="S4473" t="b">
        <v>0</v>
      </c>
      <c r="U4473" s="1"/>
      <c r="V4473" t="b">
        <v>0</v>
      </c>
      <c r="W4473" s="1">
        <v>44197</v>
      </c>
      <c r="X4473">
        <v>1</v>
      </c>
      <c r="Y4473">
        <v>2021</v>
      </c>
      <c r="Z4473" t="s">
        <v>8</v>
      </c>
      <c r="AA4473" t="s">
        <v>8</v>
      </c>
      <c r="AB4473" t="b">
        <v>1</v>
      </c>
      <c r="AC4473" t="b">
        <v>1</v>
      </c>
      <c r="AE4473" t="b">
        <v>1</v>
      </c>
      <c r="AF4473" t="b">
        <v>0</v>
      </c>
      <c r="AG4473" t="b">
        <v>0</v>
      </c>
      <c r="AH4473" t="s">
        <v>4366</v>
      </c>
      <c r="AI4473" t="b">
        <v>0</v>
      </c>
      <c r="AK4473" t="b">
        <v>0</v>
      </c>
      <c r="AL4473" s="1">
        <v>44257</v>
      </c>
      <c r="AM4473" t="s">
        <v>162</v>
      </c>
      <c r="AN4473" s="2">
        <v>44296.95826388889</v>
      </c>
      <c r="AP4473" s="2">
        <v>44261.013645833336</v>
      </c>
      <c r="AQ4473" s="1"/>
      <c r="AS4473" t="b">
        <v>0</v>
      </c>
      <c r="AV4473" t="s">
        <v>93</v>
      </c>
      <c r="BB4473" t="s">
        <v>10680</v>
      </c>
      <c r="BD4473" t="b">
        <v>0</v>
      </c>
      <c r="BH4473" t="s">
        <v>215</v>
      </c>
      <c r="BI4473" t="s">
        <v>1072</v>
      </c>
      <c r="BJ4473" t="s">
        <v>216</v>
      </c>
      <c r="BL4473" t="s">
        <v>10679</v>
      </c>
      <c r="BM4473" t="s">
        <v>202</v>
      </c>
      <c r="BN4473" t="s">
        <v>2414</v>
      </c>
      <c r="BQ4473" t="s">
        <v>204</v>
      </c>
      <c r="BR4473" t="b">
        <v>0</v>
      </c>
      <c r="BT4473" t="b">
        <v>0</v>
      </c>
      <c r="BU4473" t="s">
        <v>2350</v>
      </c>
      <c r="BW4473" t="s">
        <v>103</v>
      </c>
      <c r="BX4473" t="b">
        <v>0</v>
      </c>
      <c r="BY4473" s="2">
        <v>44376.857581018521</v>
      </c>
      <c r="BZ4473" t="s">
        <v>217</v>
      </c>
      <c r="CB4473" t="b">
        <v>0</v>
      </c>
      <c r="CC4473" t="b">
        <v>1</v>
      </c>
      <c r="CF4473">
        <v>150850</v>
      </c>
      <c r="CH4473">
        <v>150850</v>
      </c>
      <c r="CI4473">
        <v>100</v>
      </c>
      <c r="CJ4473">
        <v>0</v>
      </c>
      <c r="CK4473">
        <f>YEAR(tbl_Opportunity[[#This Row],[Close Date]])</f>
        <v>2021</v>
      </c>
    </row>
    <row r="4474" spans="1:89">
      <c r="A4474" t="s">
        <v>712</v>
      </c>
      <c r="B4474" t="b">
        <v>0</v>
      </c>
      <c r="D4474" t="b">
        <v>0</v>
      </c>
      <c r="E4474" t="s">
        <v>3119</v>
      </c>
      <c r="H4474" s="1">
        <v>44224</v>
      </c>
      <c r="I4474" t="b">
        <v>1</v>
      </c>
      <c r="L4474" t="s">
        <v>10681</v>
      </c>
      <c r="O4474" t="s">
        <v>215</v>
      </c>
      <c r="P4474" t="b">
        <v>1</v>
      </c>
      <c r="Q4474" s="2">
        <v>44209.885347222225</v>
      </c>
      <c r="R4474" s="1"/>
      <c r="S4474" t="b">
        <v>0</v>
      </c>
      <c r="U4474" s="1"/>
      <c r="V4474" t="b">
        <v>0</v>
      </c>
      <c r="W4474" s="1">
        <v>44197</v>
      </c>
      <c r="X4474">
        <v>1</v>
      </c>
      <c r="Y4474">
        <v>2021</v>
      </c>
      <c r="Z4474" t="s">
        <v>8</v>
      </c>
      <c r="AA4474" t="s">
        <v>8</v>
      </c>
      <c r="AB4474" t="b">
        <v>1</v>
      </c>
      <c r="AC4474" t="b">
        <v>1</v>
      </c>
      <c r="AE4474" t="b">
        <v>1</v>
      </c>
      <c r="AF4474" t="b">
        <v>0</v>
      </c>
      <c r="AG4474" t="b">
        <v>0</v>
      </c>
      <c r="AH4474" t="s">
        <v>4366</v>
      </c>
      <c r="AI4474" t="b">
        <v>0</v>
      </c>
      <c r="AK4474" t="b">
        <v>0</v>
      </c>
      <c r="AL4474" s="1">
        <v>44225</v>
      </c>
      <c r="AM4474" t="s">
        <v>162</v>
      </c>
      <c r="AN4474" s="2">
        <v>44296.95826388889</v>
      </c>
      <c r="AP4474" s="2">
        <v>44224.65115740741</v>
      </c>
      <c r="AQ4474" s="1"/>
      <c r="AS4474" t="b">
        <v>0</v>
      </c>
      <c r="AV4474" t="s">
        <v>93</v>
      </c>
      <c r="BB4474" t="s">
        <v>10682</v>
      </c>
      <c r="BD4474" t="b">
        <v>0</v>
      </c>
      <c r="BH4474" t="s">
        <v>215</v>
      </c>
      <c r="BI4474" t="s">
        <v>1072</v>
      </c>
      <c r="BJ4474" t="s">
        <v>216</v>
      </c>
      <c r="BL4474" t="s">
        <v>10681</v>
      </c>
      <c r="BM4474" t="s">
        <v>202</v>
      </c>
      <c r="BN4474" t="s">
        <v>2414</v>
      </c>
      <c r="BQ4474" t="s">
        <v>204</v>
      </c>
      <c r="BR4474" t="b">
        <v>0</v>
      </c>
      <c r="BT4474" t="b">
        <v>0</v>
      </c>
      <c r="BU4474" t="s">
        <v>5279</v>
      </c>
      <c r="BW4474" t="s">
        <v>103</v>
      </c>
      <c r="BX4474" t="b">
        <v>0</v>
      </c>
      <c r="BY4474" s="2">
        <v>44376.857581018521</v>
      </c>
      <c r="BZ4474" t="s">
        <v>217</v>
      </c>
      <c r="CB4474" t="b">
        <v>0</v>
      </c>
      <c r="CC4474" t="b">
        <v>1</v>
      </c>
      <c r="CF4474">
        <v>150850</v>
      </c>
      <c r="CH4474">
        <v>150850</v>
      </c>
      <c r="CI4474">
        <v>100</v>
      </c>
      <c r="CJ4474">
        <v>0</v>
      </c>
      <c r="CK4474">
        <f>YEAR(tbl_Opportunity[[#This Row],[Close Date]])</f>
        <v>2021</v>
      </c>
    </row>
    <row r="4475" spans="1:89">
      <c r="A4475" t="s">
        <v>6202</v>
      </c>
      <c r="B4475" t="b">
        <v>0</v>
      </c>
      <c r="D4475" t="b">
        <v>0</v>
      </c>
      <c r="E4475" t="s">
        <v>4246</v>
      </c>
      <c r="H4475" s="1">
        <v>44285</v>
      </c>
      <c r="I4475" t="b">
        <v>1</v>
      </c>
      <c r="L4475" t="s">
        <v>10683</v>
      </c>
      <c r="M4475" t="s">
        <v>10684</v>
      </c>
      <c r="N4475" t="s">
        <v>345</v>
      </c>
      <c r="O4475" t="s">
        <v>4222</v>
      </c>
      <c r="P4475" t="b">
        <v>1</v>
      </c>
      <c r="Q4475" s="2">
        <v>43747.037777777776</v>
      </c>
      <c r="R4475" s="1"/>
      <c r="S4475" t="b">
        <v>0</v>
      </c>
      <c r="U4475" s="1"/>
      <c r="V4475" t="b">
        <v>0</v>
      </c>
      <c r="W4475" s="1">
        <v>44197</v>
      </c>
      <c r="X4475">
        <v>1</v>
      </c>
      <c r="Y4475">
        <v>2021</v>
      </c>
      <c r="Z4475" t="s">
        <v>8</v>
      </c>
      <c r="AA4475" t="s">
        <v>8</v>
      </c>
      <c r="AB4475" t="b">
        <v>1</v>
      </c>
      <c r="AC4475" t="b">
        <v>1</v>
      </c>
      <c r="AE4475" t="b">
        <v>1</v>
      </c>
      <c r="AF4475" t="b">
        <v>0</v>
      </c>
      <c r="AG4475" t="b">
        <v>0</v>
      </c>
      <c r="AH4475" t="s">
        <v>4366</v>
      </c>
      <c r="AI4475" t="b">
        <v>0</v>
      </c>
      <c r="AK4475" t="b">
        <v>0</v>
      </c>
      <c r="AL4475" s="1">
        <v>44272</v>
      </c>
      <c r="AM4475" t="s">
        <v>162</v>
      </c>
      <c r="AN4475" s="2">
        <v>44296.95826388889</v>
      </c>
      <c r="AP4475" s="2">
        <v>44281.073935185188</v>
      </c>
      <c r="AQ4475" s="1"/>
      <c r="AS4475" t="b">
        <v>0</v>
      </c>
      <c r="AV4475" t="s">
        <v>176</v>
      </c>
      <c r="BB4475" t="s">
        <v>10685</v>
      </c>
      <c r="BD4475" t="b">
        <v>0</v>
      </c>
      <c r="BH4475" t="s">
        <v>215</v>
      </c>
      <c r="BI4475" t="s">
        <v>1072</v>
      </c>
      <c r="BJ4475" t="s">
        <v>216</v>
      </c>
      <c r="BL4475" t="s">
        <v>10683</v>
      </c>
      <c r="BM4475" t="s">
        <v>202</v>
      </c>
      <c r="BN4475" t="s">
        <v>2414</v>
      </c>
      <c r="BQ4475" t="s">
        <v>204</v>
      </c>
      <c r="BR4475" t="b">
        <v>0</v>
      </c>
      <c r="BT4475" t="b">
        <v>0</v>
      </c>
      <c r="BU4475" t="s">
        <v>5163</v>
      </c>
      <c r="BW4475" t="s">
        <v>103</v>
      </c>
      <c r="BX4475" t="b">
        <v>0</v>
      </c>
      <c r="BY4475" s="2">
        <v>44376.857569444444</v>
      </c>
      <c r="BZ4475" t="s">
        <v>217</v>
      </c>
      <c r="CB4475" t="b">
        <v>0</v>
      </c>
      <c r="CC4475" t="b">
        <v>1</v>
      </c>
      <c r="CF4475">
        <v>140904.4</v>
      </c>
      <c r="CH4475">
        <v>140904.4</v>
      </c>
      <c r="CI4475">
        <v>100</v>
      </c>
      <c r="CJ4475">
        <v>0</v>
      </c>
      <c r="CK4475">
        <f>YEAR(tbl_Opportunity[[#This Row],[Close Date]])</f>
        <v>2021</v>
      </c>
    </row>
    <row r="4476" spans="1:89">
      <c r="A4476" t="s">
        <v>9029</v>
      </c>
      <c r="B4476" t="b">
        <v>0</v>
      </c>
      <c r="D4476" t="b">
        <v>0</v>
      </c>
      <c r="H4476" s="1">
        <v>44274</v>
      </c>
      <c r="I4476" t="b">
        <v>1</v>
      </c>
      <c r="L4476" t="s">
        <v>3977</v>
      </c>
      <c r="O4476" t="s">
        <v>2393</v>
      </c>
      <c r="P4476" t="b">
        <v>1</v>
      </c>
      <c r="Q4476" s="2">
        <v>44221.761018518519</v>
      </c>
      <c r="R4476" s="1"/>
      <c r="S4476" t="b">
        <v>0</v>
      </c>
      <c r="U4476" s="1"/>
      <c r="V4476" t="b">
        <v>0</v>
      </c>
      <c r="W4476" s="1">
        <v>44197</v>
      </c>
      <c r="X4476">
        <v>1</v>
      </c>
      <c r="Y4476">
        <v>2021</v>
      </c>
      <c r="Z4476" t="s">
        <v>8</v>
      </c>
      <c r="AA4476" t="s">
        <v>8</v>
      </c>
      <c r="AB4476" t="b">
        <v>1</v>
      </c>
      <c r="AC4476" t="b">
        <v>1</v>
      </c>
      <c r="AE4476" t="b">
        <v>1</v>
      </c>
      <c r="AF4476" t="b">
        <v>0</v>
      </c>
      <c r="AG4476" t="b">
        <v>0</v>
      </c>
      <c r="AH4476" t="s">
        <v>105</v>
      </c>
      <c r="AI4476" t="b">
        <v>0</v>
      </c>
      <c r="AJ4476" t="s">
        <v>462</v>
      </c>
      <c r="AK4476" t="b">
        <v>0</v>
      </c>
      <c r="AL4476" s="1">
        <v>44252</v>
      </c>
      <c r="AM4476" t="s">
        <v>162</v>
      </c>
      <c r="AN4476" s="2">
        <v>44297.83829861111</v>
      </c>
      <c r="AP4476" s="2">
        <v>44280.613900462966</v>
      </c>
      <c r="AQ4476" s="1"/>
      <c r="AS4476" t="b">
        <v>0</v>
      </c>
      <c r="AV4476" t="s">
        <v>213</v>
      </c>
      <c r="AY4476" t="s">
        <v>236</v>
      </c>
      <c r="AZ4476" t="s">
        <v>237</v>
      </c>
      <c r="BB4476" t="s">
        <v>10686</v>
      </c>
      <c r="BD4476" t="b">
        <v>0</v>
      </c>
      <c r="BH4476" t="s">
        <v>2393</v>
      </c>
      <c r="BI4476" t="s">
        <v>2055</v>
      </c>
      <c r="BJ4476" t="s">
        <v>105</v>
      </c>
      <c r="BL4476" t="s">
        <v>3977</v>
      </c>
      <c r="BM4476" t="s">
        <v>202</v>
      </c>
      <c r="BN4476" t="s">
        <v>203</v>
      </c>
      <c r="BQ4476" t="s">
        <v>204</v>
      </c>
      <c r="BR4476" t="b">
        <v>0</v>
      </c>
      <c r="BT4476" t="b">
        <v>0</v>
      </c>
      <c r="BU4476" t="s">
        <v>2350</v>
      </c>
      <c r="BW4476" t="s">
        <v>103</v>
      </c>
      <c r="BX4476" t="b">
        <v>0</v>
      </c>
      <c r="BY4476" s="2">
        <v>44376.857581018521</v>
      </c>
      <c r="BZ4476" t="s">
        <v>314</v>
      </c>
      <c r="CB4476" t="b">
        <v>0</v>
      </c>
      <c r="CC4476" t="b">
        <v>1</v>
      </c>
      <c r="CF4476">
        <v>56651.360000000001</v>
      </c>
      <c r="CH4476">
        <v>56651.360000000001</v>
      </c>
      <c r="CI4476">
        <v>100</v>
      </c>
      <c r="CJ4476">
        <v>0</v>
      </c>
      <c r="CK4476">
        <f>YEAR(tbl_Opportunity[[#This Row],[Close Date]])</f>
        <v>2021</v>
      </c>
    </row>
    <row r="4477" spans="1:89">
      <c r="A4477" t="s">
        <v>10687</v>
      </c>
      <c r="B4477" t="b">
        <v>0</v>
      </c>
      <c r="D4477" t="b">
        <v>0</v>
      </c>
      <c r="E4477" t="s">
        <v>3119</v>
      </c>
      <c r="F4477" t="s">
        <v>4728</v>
      </c>
      <c r="G4477" t="s">
        <v>3101</v>
      </c>
      <c r="H4477" s="1">
        <v>44277</v>
      </c>
      <c r="I4477" t="b">
        <v>1</v>
      </c>
      <c r="L4477" t="s">
        <v>10688</v>
      </c>
      <c r="O4477" t="s">
        <v>3202</v>
      </c>
      <c r="P4477" t="b">
        <v>1</v>
      </c>
      <c r="Q4477" s="2">
        <v>44092.753125000003</v>
      </c>
      <c r="R4477" s="1"/>
      <c r="S4477" t="b">
        <v>0</v>
      </c>
      <c r="U4477" s="1"/>
      <c r="V4477" t="b">
        <v>0</v>
      </c>
      <c r="W4477" s="1">
        <v>44197</v>
      </c>
      <c r="X4477">
        <v>1</v>
      </c>
      <c r="Y4477">
        <v>2021</v>
      </c>
      <c r="Z4477" t="s">
        <v>8</v>
      </c>
      <c r="AA4477" t="s">
        <v>8</v>
      </c>
      <c r="AB4477" t="b">
        <v>1</v>
      </c>
      <c r="AC4477" t="b">
        <v>1</v>
      </c>
      <c r="AE4477" t="b">
        <v>1</v>
      </c>
      <c r="AF4477" t="b">
        <v>0</v>
      </c>
      <c r="AG4477" t="b">
        <v>0</v>
      </c>
      <c r="AH4477" t="s">
        <v>105</v>
      </c>
      <c r="AI4477" t="b">
        <v>0</v>
      </c>
      <c r="AK4477" t="b">
        <v>0</v>
      </c>
      <c r="AL4477" s="1">
        <v>44267</v>
      </c>
      <c r="AM4477" t="s">
        <v>162</v>
      </c>
      <c r="AN4477" s="2">
        <v>44296.95826388889</v>
      </c>
      <c r="AP4477" s="2">
        <v>44277.921284722222</v>
      </c>
      <c r="AQ4477" s="1"/>
      <c r="AS4477" t="b">
        <v>0</v>
      </c>
      <c r="AV4477" t="s">
        <v>93</v>
      </c>
      <c r="BB4477" t="s">
        <v>10689</v>
      </c>
      <c r="BD4477" t="b">
        <v>0</v>
      </c>
      <c r="BH4477" t="s">
        <v>3202</v>
      </c>
      <c r="BI4477" t="s">
        <v>1072</v>
      </c>
      <c r="BJ4477" t="s">
        <v>196</v>
      </c>
      <c r="BL4477" t="s">
        <v>10690</v>
      </c>
      <c r="BM4477" t="s">
        <v>202</v>
      </c>
      <c r="BN4477" t="s">
        <v>2414</v>
      </c>
      <c r="BP4477" t="s">
        <v>10691</v>
      </c>
      <c r="BQ4477" t="s">
        <v>204</v>
      </c>
      <c r="BR4477" t="b">
        <v>0</v>
      </c>
      <c r="BT4477" t="b">
        <v>0</v>
      </c>
      <c r="BW4477" t="s">
        <v>103</v>
      </c>
      <c r="BX4477" t="b">
        <v>0</v>
      </c>
      <c r="BY4477" s="2">
        <v>44376.857581018521</v>
      </c>
      <c r="BZ4477" t="s">
        <v>3204</v>
      </c>
      <c r="CB4477" t="b">
        <v>0</v>
      </c>
      <c r="CC4477" t="b">
        <v>1</v>
      </c>
      <c r="CF4477">
        <v>147200</v>
      </c>
      <c r="CH4477">
        <v>147200</v>
      </c>
      <c r="CI4477">
        <v>100</v>
      </c>
      <c r="CJ4477">
        <v>0</v>
      </c>
      <c r="CK4477">
        <f>YEAR(tbl_Opportunity[[#This Row],[Close Date]])</f>
        <v>2021</v>
      </c>
    </row>
    <row r="4478" spans="1:89">
      <c r="A4478" t="s">
        <v>10692</v>
      </c>
      <c r="B4478" t="b">
        <v>0</v>
      </c>
      <c r="D4478" t="b">
        <v>0</v>
      </c>
      <c r="E4478" t="s">
        <v>3119</v>
      </c>
      <c r="H4478" s="1">
        <v>44319</v>
      </c>
      <c r="I4478" t="b">
        <v>1</v>
      </c>
      <c r="L4478" t="s">
        <v>10693</v>
      </c>
      <c r="O4478" t="s">
        <v>3202</v>
      </c>
      <c r="P4478" t="b">
        <v>1</v>
      </c>
      <c r="Q4478" s="2">
        <v>44181.781238425923</v>
      </c>
      <c r="R4478" s="1"/>
      <c r="S4478" t="b">
        <v>0</v>
      </c>
      <c r="U4478" s="1"/>
      <c r="V4478" t="b">
        <v>0</v>
      </c>
      <c r="W4478" s="1">
        <v>44228</v>
      </c>
      <c r="X4478">
        <v>2</v>
      </c>
      <c r="Y4478">
        <v>2021</v>
      </c>
      <c r="Z4478" t="s">
        <v>8</v>
      </c>
      <c r="AA4478" t="s">
        <v>8</v>
      </c>
      <c r="AB4478" t="b">
        <v>1</v>
      </c>
      <c r="AC4478" t="b">
        <v>1</v>
      </c>
      <c r="AE4478" t="b">
        <v>1</v>
      </c>
      <c r="AF4478" t="b">
        <v>0</v>
      </c>
      <c r="AG4478" t="b">
        <v>0</v>
      </c>
      <c r="AH4478" t="s">
        <v>3190</v>
      </c>
      <c r="AI4478" t="b">
        <v>0</v>
      </c>
      <c r="AK4478" t="b">
        <v>0</v>
      </c>
      <c r="AL4478" s="1">
        <v>44294</v>
      </c>
      <c r="AM4478" t="s">
        <v>4757</v>
      </c>
      <c r="AN4478" s="2">
        <v>44360.650462962964</v>
      </c>
      <c r="AP4478" s="2">
        <v>44319.610902777778</v>
      </c>
      <c r="AQ4478" s="1"/>
      <c r="AS4478" t="b">
        <v>0</v>
      </c>
      <c r="AV4478" t="s">
        <v>93</v>
      </c>
      <c r="BB4478" t="s">
        <v>10694</v>
      </c>
      <c r="BD4478" t="b">
        <v>0</v>
      </c>
      <c r="BH4478" t="s">
        <v>3202</v>
      </c>
      <c r="BI4478" t="s">
        <v>1243</v>
      </c>
      <c r="BJ4478" t="s">
        <v>196</v>
      </c>
      <c r="BL4478" t="s">
        <v>10693</v>
      </c>
      <c r="BM4478" t="s">
        <v>202</v>
      </c>
      <c r="BN4478" t="s">
        <v>2414</v>
      </c>
      <c r="BQ4478" t="s">
        <v>204</v>
      </c>
      <c r="BR4478" t="b">
        <v>0</v>
      </c>
      <c r="BT4478" t="b">
        <v>0</v>
      </c>
      <c r="BW4478" t="s">
        <v>103</v>
      </c>
      <c r="BX4478" t="b">
        <v>0</v>
      </c>
      <c r="BY4478" s="2">
        <v>44376.857581018521</v>
      </c>
      <c r="BZ4478" t="s">
        <v>3204</v>
      </c>
      <c r="CB4478" t="b">
        <v>0</v>
      </c>
      <c r="CC4478" t="b">
        <v>1</v>
      </c>
      <c r="CF4478">
        <v>0</v>
      </c>
      <c r="CH4478">
        <v>0</v>
      </c>
      <c r="CI4478">
        <v>100</v>
      </c>
      <c r="CJ4478">
        <v>0</v>
      </c>
      <c r="CK4478">
        <f>YEAR(tbl_Opportunity[[#This Row],[Close Date]])</f>
        <v>2021</v>
      </c>
    </row>
    <row r="4479" spans="1:89">
      <c r="A4479" t="s">
        <v>2165</v>
      </c>
      <c r="B4479" t="b">
        <v>0</v>
      </c>
      <c r="D4479" t="b">
        <v>0</v>
      </c>
      <c r="E4479" t="s">
        <v>3119</v>
      </c>
      <c r="H4479" s="1">
        <v>44372</v>
      </c>
      <c r="I4479" t="b">
        <v>1</v>
      </c>
      <c r="L4479" t="s">
        <v>10695</v>
      </c>
      <c r="O4479" t="s">
        <v>3202</v>
      </c>
      <c r="P4479" t="b">
        <v>1</v>
      </c>
      <c r="Q4479" s="2">
        <v>44280.862314814818</v>
      </c>
      <c r="R4479" s="1">
        <v>44372</v>
      </c>
      <c r="S4479" t="b">
        <v>0</v>
      </c>
      <c r="U4479" s="1"/>
      <c r="V4479" t="b">
        <v>0</v>
      </c>
      <c r="W4479" s="1">
        <v>44228</v>
      </c>
      <c r="X4479">
        <v>2</v>
      </c>
      <c r="Y4479">
        <v>2021</v>
      </c>
      <c r="Z4479" t="s">
        <v>8</v>
      </c>
      <c r="AA4479" t="s">
        <v>8</v>
      </c>
      <c r="AB4479" t="b">
        <v>1</v>
      </c>
      <c r="AC4479" t="b">
        <v>1</v>
      </c>
      <c r="AE4479" t="b">
        <v>1</v>
      </c>
      <c r="AF4479" t="b">
        <v>0</v>
      </c>
      <c r="AG4479" t="b">
        <v>0</v>
      </c>
      <c r="AH4479" t="s">
        <v>4366</v>
      </c>
      <c r="AI4479" t="b">
        <v>0</v>
      </c>
      <c r="AK4479" t="b">
        <v>0</v>
      </c>
      <c r="AL4479" s="1">
        <v>44362</v>
      </c>
      <c r="AM4479" t="s">
        <v>3202</v>
      </c>
      <c r="AN4479" s="2">
        <v>44372.951388888891</v>
      </c>
      <c r="AP4479" s="2">
        <v>44372.951377314814</v>
      </c>
      <c r="AQ4479" s="1">
        <v>44372</v>
      </c>
      <c r="AS4479" t="b">
        <v>0</v>
      </c>
      <c r="AV4479" t="s">
        <v>93</v>
      </c>
      <c r="BB4479" t="s">
        <v>10696</v>
      </c>
      <c r="BD4479" t="b">
        <v>0</v>
      </c>
      <c r="BH4479" t="s">
        <v>4379</v>
      </c>
      <c r="BI4479" t="s">
        <v>1072</v>
      </c>
      <c r="BJ4479" t="s">
        <v>216</v>
      </c>
      <c r="BL4479" t="s">
        <v>10697</v>
      </c>
      <c r="BM4479" t="s">
        <v>202</v>
      </c>
      <c r="BN4479" t="s">
        <v>2414</v>
      </c>
      <c r="BP4479" t="s">
        <v>10698</v>
      </c>
      <c r="BQ4479" t="s">
        <v>204</v>
      </c>
      <c r="BR4479" t="b">
        <v>0</v>
      </c>
      <c r="BT4479" t="b">
        <v>0</v>
      </c>
      <c r="BW4479" t="s">
        <v>103</v>
      </c>
      <c r="BX4479" t="b">
        <v>0</v>
      </c>
      <c r="BY4479" s="2">
        <v>44376.857581018521</v>
      </c>
      <c r="BZ4479" t="s">
        <v>3204</v>
      </c>
      <c r="CB4479" t="b">
        <v>0</v>
      </c>
      <c r="CC4479" t="b">
        <v>1</v>
      </c>
      <c r="CF4479">
        <v>174149.2</v>
      </c>
      <c r="CH4479">
        <v>174149.2</v>
      </c>
      <c r="CI4479">
        <v>100</v>
      </c>
      <c r="CJ4479">
        <v>0</v>
      </c>
      <c r="CK4479">
        <f>YEAR(tbl_Opportunity[[#This Row],[Close Date]])</f>
        <v>2021</v>
      </c>
    </row>
    <row r="4480" spans="1:89">
      <c r="A4480" t="s">
        <v>2268</v>
      </c>
      <c r="B4480" t="b">
        <v>0</v>
      </c>
      <c r="D4480" t="b">
        <v>0</v>
      </c>
      <c r="E4480" t="s">
        <v>3119</v>
      </c>
      <c r="H4480" s="1">
        <v>44365</v>
      </c>
      <c r="I4480" t="b">
        <v>1</v>
      </c>
      <c r="L4480" t="s">
        <v>5702</v>
      </c>
      <c r="O4480" t="s">
        <v>3202</v>
      </c>
      <c r="P4480" t="b">
        <v>1</v>
      </c>
      <c r="Q4480" s="2">
        <v>44307.883414351854</v>
      </c>
      <c r="R4480" s="1">
        <v>44372</v>
      </c>
      <c r="S4480" t="b">
        <v>0</v>
      </c>
      <c r="U4480" s="1"/>
      <c r="V4480" t="b">
        <v>0</v>
      </c>
      <c r="W4480" s="1">
        <v>44228</v>
      </c>
      <c r="X4480">
        <v>2</v>
      </c>
      <c r="Y4480">
        <v>2021</v>
      </c>
      <c r="Z4480" t="s">
        <v>8</v>
      </c>
      <c r="AA4480" t="s">
        <v>8</v>
      </c>
      <c r="AB4480" t="b">
        <v>1</v>
      </c>
      <c r="AC4480" t="b">
        <v>1</v>
      </c>
      <c r="AE4480" t="b">
        <v>1</v>
      </c>
      <c r="AF4480" t="b">
        <v>0</v>
      </c>
      <c r="AG4480" t="b">
        <v>0</v>
      </c>
      <c r="AH4480" t="s">
        <v>4366</v>
      </c>
      <c r="AI4480" t="b">
        <v>0</v>
      </c>
      <c r="AK4480" t="b">
        <v>0</v>
      </c>
      <c r="AL4480" s="1">
        <v>44365</v>
      </c>
      <c r="AM4480" t="s">
        <v>3202</v>
      </c>
      <c r="AN4480" s="2">
        <v>44372.948634259257</v>
      </c>
      <c r="AP4480" s="2">
        <v>44372.948622685188</v>
      </c>
      <c r="AQ4480" s="1">
        <v>44372</v>
      </c>
      <c r="AS4480" t="b">
        <v>0</v>
      </c>
      <c r="AV4480" t="s">
        <v>93</v>
      </c>
      <c r="BB4480" t="s">
        <v>10699</v>
      </c>
      <c r="BD4480" t="b">
        <v>0</v>
      </c>
      <c r="BH4480" t="s">
        <v>4379</v>
      </c>
      <c r="BI4480" t="s">
        <v>1072</v>
      </c>
      <c r="BJ4480" t="s">
        <v>216</v>
      </c>
      <c r="BL4480" t="s">
        <v>5702</v>
      </c>
      <c r="BM4480" t="s">
        <v>202</v>
      </c>
      <c r="BN4480" t="s">
        <v>2414</v>
      </c>
      <c r="BP4480" t="s">
        <v>10700</v>
      </c>
      <c r="BQ4480" t="s">
        <v>204</v>
      </c>
      <c r="BR4480" t="b">
        <v>0</v>
      </c>
      <c r="BT4480" t="b">
        <v>0</v>
      </c>
      <c r="BW4480" t="s">
        <v>103</v>
      </c>
      <c r="BX4480" t="b">
        <v>0</v>
      </c>
      <c r="BY4480" s="2">
        <v>44376.857581018521</v>
      </c>
      <c r="BZ4480" t="s">
        <v>3204</v>
      </c>
      <c r="CB4480" t="b">
        <v>0</v>
      </c>
      <c r="CC4480" t="b">
        <v>1</v>
      </c>
      <c r="CF4480">
        <v>99973.440000000002</v>
      </c>
      <c r="CH4480">
        <v>99973.440000000002</v>
      </c>
      <c r="CI4480">
        <v>100</v>
      </c>
      <c r="CJ4480">
        <v>0</v>
      </c>
      <c r="CK4480">
        <f>YEAR(tbl_Opportunity[[#This Row],[Close Date]])</f>
        <v>2021</v>
      </c>
    </row>
    <row r="4481" spans="1:89">
      <c r="A4481" t="s">
        <v>10701</v>
      </c>
      <c r="B4481" t="b">
        <v>0</v>
      </c>
      <c r="D4481" t="b">
        <v>0</v>
      </c>
      <c r="E4481" t="s">
        <v>3119</v>
      </c>
      <c r="H4481" s="1">
        <v>44368</v>
      </c>
      <c r="I4481" t="b">
        <v>1</v>
      </c>
      <c r="L4481" t="s">
        <v>10702</v>
      </c>
      <c r="O4481" t="s">
        <v>2393</v>
      </c>
      <c r="P4481" t="b">
        <v>1</v>
      </c>
      <c r="Q4481" s="2">
        <v>44229.754351851851</v>
      </c>
      <c r="R4481" s="1">
        <v>44368</v>
      </c>
      <c r="S4481" t="b">
        <v>0</v>
      </c>
      <c r="U4481" s="1"/>
      <c r="V4481" t="b">
        <v>0</v>
      </c>
      <c r="W4481" s="1">
        <v>44228</v>
      </c>
      <c r="X4481">
        <v>2</v>
      </c>
      <c r="Y4481">
        <v>2021</v>
      </c>
      <c r="Z4481" t="s">
        <v>8</v>
      </c>
      <c r="AA4481" t="s">
        <v>8</v>
      </c>
      <c r="AB4481" t="b">
        <v>1</v>
      </c>
      <c r="AC4481" t="b">
        <v>1</v>
      </c>
      <c r="AE4481" t="b">
        <v>1</v>
      </c>
      <c r="AF4481" t="b">
        <v>0</v>
      </c>
      <c r="AG4481" t="b">
        <v>0</v>
      </c>
      <c r="AH4481" t="s">
        <v>4366</v>
      </c>
      <c r="AI4481" t="b">
        <v>0</v>
      </c>
      <c r="AK4481" t="b">
        <v>0</v>
      </c>
      <c r="AL4481" s="1">
        <v>44358</v>
      </c>
      <c r="AM4481" t="s">
        <v>4757</v>
      </c>
      <c r="AN4481" s="2">
        <v>44372.69190972222</v>
      </c>
      <c r="AP4481" s="2">
        <v>44368.400405092594</v>
      </c>
      <c r="AQ4481" s="1">
        <v>44368</v>
      </c>
      <c r="AS4481" t="b">
        <v>0</v>
      </c>
      <c r="AV4481" t="s">
        <v>93</v>
      </c>
      <c r="BB4481" t="s">
        <v>10703</v>
      </c>
      <c r="BD4481" t="b">
        <v>0</v>
      </c>
      <c r="BH4481" t="s">
        <v>3139</v>
      </c>
      <c r="BI4481" t="s">
        <v>2055</v>
      </c>
      <c r="BJ4481" t="s">
        <v>216</v>
      </c>
      <c r="BL4481" t="s">
        <v>10702</v>
      </c>
      <c r="BM4481" t="s">
        <v>202</v>
      </c>
      <c r="BN4481" t="s">
        <v>2414</v>
      </c>
      <c r="BQ4481" t="s">
        <v>204</v>
      </c>
      <c r="BR4481" t="b">
        <v>0</v>
      </c>
      <c r="BT4481" t="b">
        <v>0</v>
      </c>
      <c r="BW4481" t="s">
        <v>103</v>
      </c>
      <c r="BX4481" t="b">
        <v>0</v>
      </c>
      <c r="BY4481" s="2">
        <v>44376.857581018521</v>
      </c>
      <c r="BZ4481" t="s">
        <v>3140</v>
      </c>
      <c r="CB4481" t="b">
        <v>0</v>
      </c>
      <c r="CC4481" t="b">
        <v>1</v>
      </c>
      <c r="CF4481">
        <v>108238.39999999999</v>
      </c>
      <c r="CH4481">
        <v>108238.39999999999</v>
      </c>
      <c r="CI4481">
        <v>100</v>
      </c>
      <c r="CJ4481">
        <v>0</v>
      </c>
      <c r="CK4481">
        <f>YEAR(tbl_Opportunity[[#This Row],[Close Date]])</f>
        <v>2021</v>
      </c>
    </row>
    <row r="4482" spans="1:89">
      <c r="A4482" t="s">
        <v>623</v>
      </c>
      <c r="B4482" t="b">
        <v>0</v>
      </c>
      <c r="D4482" t="b">
        <v>0</v>
      </c>
      <c r="E4482" t="s">
        <v>3119</v>
      </c>
      <c r="H4482" s="1">
        <v>44316</v>
      </c>
      <c r="I4482" t="b">
        <v>1</v>
      </c>
      <c r="L4482" t="s">
        <v>10704</v>
      </c>
      <c r="O4482" t="s">
        <v>215</v>
      </c>
      <c r="P4482" t="b">
        <v>1</v>
      </c>
      <c r="Q4482" s="2">
        <v>44272.867083333331</v>
      </c>
      <c r="R4482" s="1"/>
      <c r="S4482" t="b">
        <v>0</v>
      </c>
      <c r="U4482" s="1"/>
      <c r="V4482" t="b">
        <v>0</v>
      </c>
      <c r="W4482" s="1">
        <v>44228</v>
      </c>
      <c r="X4482">
        <v>2</v>
      </c>
      <c r="Y4482">
        <v>2021</v>
      </c>
      <c r="Z4482" t="s">
        <v>8</v>
      </c>
      <c r="AA4482" t="s">
        <v>8</v>
      </c>
      <c r="AB4482" t="b">
        <v>1</v>
      </c>
      <c r="AC4482" t="b">
        <v>1</v>
      </c>
      <c r="AE4482" t="b">
        <v>1</v>
      </c>
      <c r="AF4482" t="b">
        <v>0</v>
      </c>
      <c r="AG4482" t="b">
        <v>0</v>
      </c>
      <c r="AH4482" t="s">
        <v>4366</v>
      </c>
      <c r="AI4482" t="b">
        <v>0</v>
      </c>
      <c r="AK4482" t="b">
        <v>0</v>
      </c>
      <c r="AL4482" s="1">
        <v>44315</v>
      </c>
      <c r="AM4482" t="s">
        <v>4757</v>
      </c>
      <c r="AN4482" s="2">
        <v>44333.511423611111</v>
      </c>
      <c r="AP4482" s="2">
        <v>44316.520648148151</v>
      </c>
      <c r="AQ4482" s="1"/>
      <c r="AS4482" t="b">
        <v>0</v>
      </c>
      <c r="AV4482" t="s">
        <v>93</v>
      </c>
      <c r="BB4482" t="s">
        <v>10705</v>
      </c>
      <c r="BD4482" t="b">
        <v>0</v>
      </c>
      <c r="BH4482" t="s">
        <v>215</v>
      </c>
      <c r="BI4482" t="s">
        <v>1072</v>
      </c>
      <c r="BJ4482" t="s">
        <v>196</v>
      </c>
      <c r="BL4482" t="s">
        <v>10704</v>
      </c>
      <c r="BM4482" t="s">
        <v>202</v>
      </c>
      <c r="BN4482" t="s">
        <v>2414</v>
      </c>
      <c r="BP4482" t="s">
        <v>10706</v>
      </c>
      <c r="BQ4482" t="s">
        <v>204</v>
      </c>
      <c r="BR4482" t="b">
        <v>0</v>
      </c>
      <c r="BT4482" t="b">
        <v>0</v>
      </c>
      <c r="BW4482" t="s">
        <v>103</v>
      </c>
      <c r="BX4482" t="b">
        <v>0</v>
      </c>
      <c r="BY4482" s="2">
        <v>44376.857581018521</v>
      </c>
      <c r="BZ4482" t="s">
        <v>3070</v>
      </c>
      <c r="CB4482" t="b">
        <v>0</v>
      </c>
      <c r="CC4482" t="b">
        <v>1</v>
      </c>
      <c r="CF4482">
        <v>144439.12</v>
      </c>
      <c r="CH4482">
        <v>144439.12</v>
      </c>
      <c r="CI4482">
        <v>100</v>
      </c>
      <c r="CJ4482">
        <v>0</v>
      </c>
      <c r="CK4482">
        <f>YEAR(tbl_Opportunity[[#This Row],[Close Date]])</f>
        <v>2021</v>
      </c>
    </row>
    <row r="4483" spans="1:89">
      <c r="A4483" t="s">
        <v>5358</v>
      </c>
      <c r="B4483" t="b">
        <v>0</v>
      </c>
      <c r="D4483" t="b">
        <v>0</v>
      </c>
      <c r="H4483" s="1">
        <v>44346</v>
      </c>
      <c r="I4483" t="b">
        <v>1</v>
      </c>
      <c r="L4483" t="s">
        <v>5360</v>
      </c>
      <c r="O4483" t="s">
        <v>2808</v>
      </c>
      <c r="P4483" t="b">
        <v>1</v>
      </c>
      <c r="Q4483" s="2">
        <v>44281.454062500001</v>
      </c>
      <c r="R4483" s="1">
        <v>44348</v>
      </c>
      <c r="S4483" t="b">
        <v>0</v>
      </c>
      <c r="U4483" s="1"/>
      <c r="V4483" t="b">
        <v>0</v>
      </c>
      <c r="W4483" s="1">
        <v>44228</v>
      </c>
      <c r="X4483">
        <v>2</v>
      </c>
      <c r="Y4483">
        <v>2021</v>
      </c>
      <c r="Z4483" t="s">
        <v>8</v>
      </c>
      <c r="AA4483" t="s">
        <v>8</v>
      </c>
      <c r="AB4483" t="b">
        <v>1</v>
      </c>
      <c r="AC4483" t="b">
        <v>1</v>
      </c>
      <c r="AE4483" t="b">
        <v>1</v>
      </c>
      <c r="AF4483" t="b">
        <v>0</v>
      </c>
      <c r="AG4483" t="b">
        <v>0</v>
      </c>
      <c r="AH4483" t="s">
        <v>105</v>
      </c>
      <c r="AI4483" t="b">
        <v>0</v>
      </c>
      <c r="AK4483" t="b">
        <v>0</v>
      </c>
      <c r="AL4483" s="1">
        <v>44330</v>
      </c>
      <c r="AM4483" t="s">
        <v>2808</v>
      </c>
      <c r="AN4483" s="2">
        <v>44368.394259259258</v>
      </c>
      <c r="AP4483" s="2">
        <v>44348.659537037034</v>
      </c>
      <c r="AQ4483" s="1">
        <v>44348</v>
      </c>
      <c r="AS4483" t="b">
        <v>0</v>
      </c>
      <c r="AV4483" t="s">
        <v>2809</v>
      </c>
      <c r="BB4483" t="s">
        <v>10707</v>
      </c>
      <c r="BD4483" t="b">
        <v>0</v>
      </c>
      <c r="BH4483" t="s">
        <v>2808</v>
      </c>
      <c r="BI4483" t="s">
        <v>2055</v>
      </c>
      <c r="BL4483" t="s">
        <v>5360</v>
      </c>
      <c r="BM4483" t="s">
        <v>202</v>
      </c>
      <c r="BN4483" t="s">
        <v>2414</v>
      </c>
      <c r="BP4483" t="s">
        <v>10708</v>
      </c>
      <c r="BQ4483" t="s">
        <v>204</v>
      </c>
      <c r="BR4483" t="b">
        <v>0</v>
      </c>
      <c r="BT4483" t="b">
        <v>0</v>
      </c>
      <c r="BW4483" t="s">
        <v>103</v>
      </c>
      <c r="BX4483" t="b">
        <v>0</v>
      </c>
      <c r="BY4483" s="2">
        <v>44376.857581018521</v>
      </c>
      <c r="BZ4483" t="s">
        <v>2812</v>
      </c>
      <c r="CB4483" t="b">
        <v>0</v>
      </c>
      <c r="CC4483" t="b">
        <v>1</v>
      </c>
      <c r="CF4483">
        <v>153910.14000000001</v>
      </c>
      <c r="CH4483">
        <v>153910.14000000001</v>
      </c>
      <c r="CI4483">
        <v>100</v>
      </c>
      <c r="CJ4483">
        <v>0</v>
      </c>
      <c r="CK4483">
        <f>YEAR(tbl_Opportunity[[#This Row],[Close Date]])</f>
        <v>2021</v>
      </c>
    </row>
    <row r="4484" spans="1:89">
      <c r="A4484" t="s">
        <v>1261</v>
      </c>
      <c r="B4484" t="b">
        <v>0</v>
      </c>
      <c r="D4484" t="b">
        <v>0</v>
      </c>
      <c r="E4484" t="s">
        <v>3119</v>
      </c>
      <c r="H4484" s="1">
        <v>44356</v>
      </c>
      <c r="I4484" t="b">
        <v>1</v>
      </c>
      <c r="L4484" t="s">
        <v>10709</v>
      </c>
      <c r="O4484" t="s">
        <v>311</v>
      </c>
      <c r="P4484" t="b">
        <v>1</v>
      </c>
      <c r="Q4484" s="2">
        <v>44288.564305555556</v>
      </c>
      <c r="R4484" s="1">
        <v>44356</v>
      </c>
      <c r="S4484" t="b">
        <v>0</v>
      </c>
      <c r="U4484" s="1"/>
      <c r="V4484" t="b">
        <v>0</v>
      </c>
      <c r="W4484" s="1">
        <v>44228</v>
      </c>
      <c r="X4484">
        <v>2</v>
      </c>
      <c r="Y4484">
        <v>2021</v>
      </c>
      <c r="Z4484" t="s">
        <v>8</v>
      </c>
      <c r="AA4484" t="s">
        <v>8</v>
      </c>
      <c r="AB4484" t="b">
        <v>1</v>
      </c>
      <c r="AC4484" t="b">
        <v>1</v>
      </c>
      <c r="AE4484" t="b">
        <v>1</v>
      </c>
      <c r="AF4484" t="b">
        <v>0</v>
      </c>
      <c r="AG4484" t="b">
        <v>0</v>
      </c>
      <c r="AH4484" t="s">
        <v>4366</v>
      </c>
      <c r="AI4484" t="b">
        <v>0</v>
      </c>
      <c r="AK4484" t="b">
        <v>0</v>
      </c>
      <c r="AL4484" s="1">
        <v>44355</v>
      </c>
      <c r="AM4484" t="s">
        <v>311</v>
      </c>
      <c r="AN4484" s="2">
        <v>44370.70989583333</v>
      </c>
      <c r="AP4484" s="2">
        <v>44357.100949074076</v>
      </c>
      <c r="AQ4484" s="1">
        <v>44356</v>
      </c>
      <c r="AS4484" t="b">
        <v>0</v>
      </c>
      <c r="AV4484" t="s">
        <v>93</v>
      </c>
      <c r="BB4484" t="s">
        <v>10710</v>
      </c>
      <c r="BD4484" t="b">
        <v>0</v>
      </c>
      <c r="BH4484" t="s">
        <v>311</v>
      </c>
      <c r="BI4484" t="s">
        <v>1072</v>
      </c>
      <c r="BJ4484" t="s">
        <v>196</v>
      </c>
      <c r="BL4484" t="s">
        <v>10709</v>
      </c>
      <c r="BM4484" t="s">
        <v>202</v>
      </c>
      <c r="BN4484" t="s">
        <v>2414</v>
      </c>
      <c r="BQ4484" t="s">
        <v>204</v>
      </c>
      <c r="BR4484" t="b">
        <v>0</v>
      </c>
      <c r="BT4484" t="b">
        <v>0</v>
      </c>
      <c r="BW4484" t="s">
        <v>103</v>
      </c>
      <c r="BX4484" t="b">
        <v>0</v>
      </c>
      <c r="BY4484" s="2">
        <v>44376.857581018521</v>
      </c>
      <c r="BZ4484" t="s">
        <v>3072</v>
      </c>
      <c r="CB4484" t="b">
        <v>0</v>
      </c>
      <c r="CC4484" t="b">
        <v>1</v>
      </c>
      <c r="CD4484">
        <v>0</v>
      </c>
      <c r="CF4484">
        <v>168384</v>
      </c>
      <c r="CH4484">
        <v>168384</v>
      </c>
      <c r="CI4484">
        <v>100</v>
      </c>
      <c r="CJ4484">
        <v>0</v>
      </c>
      <c r="CK4484">
        <f>YEAR(tbl_Opportunity[[#This Row],[Close Date]])</f>
        <v>2021</v>
      </c>
    </row>
    <row r="4485" spans="1:89">
      <c r="A4485" t="s">
        <v>10711</v>
      </c>
      <c r="B4485" t="b">
        <v>0</v>
      </c>
      <c r="D4485" t="b">
        <v>0</v>
      </c>
      <c r="H4485" s="1">
        <v>44372</v>
      </c>
      <c r="I4485" t="b">
        <v>1</v>
      </c>
      <c r="L4485" t="s">
        <v>10712</v>
      </c>
      <c r="O4485" t="s">
        <v>2393</v>
      </c>
      <c r="P4485" t="b">
        <v>1</v>
      </c>
      <c r="Q4485" s="2">
        <v>44237.844918981478</v>
      </c>
      <c r="R4485" s="1">
        <v>44372</v>
      </c>
      <c r="S4485" t="b">
        <v>0</v>
      </c>
      <c r="U4485" s="1"/>
      <c r="V4485" t="b">
        <v>0</v>
      </c>
      <c r="W4485" s="1">
        <v>44228</v>
      </c>
      <c r="X4485">
        <v>2</v>
      </c>
      <c r="Y4485">
        <v>2021</v>
      </c>
      <c r="Z4485" t="s">
        <v>8</v>
      </c>
      <c r="AA4485" t="s">
        <v>8</v>
      </c>
      <c r="AB4485" t="b">
        <v>1</v>
      </c>
      <c r="AC4485" t="b">
        <v>1</v>
      </c>
      <c r="AE4485" t="b">
        <v>1</v>
      </c>
      <c r="AF4485" t="b">
        <v>0</v>
      </c>
      <c r="AG4485" t="b">
        <v>0</v>
      </c>
      <c r="AH4485" t="s">
        <v>4366</v>
      </c>
      <c r="AI4485" t="b">
        <v>0</v>
      </c>
      <c r="AK4485" t="b">
        <v>0</v>
      </c>
      <c r="AL4485" s="1">
        <v>44294</v>
      </c>
      <c r="AM4485" t="s">
        <v>2393</v>
      </c>
      <c r="AN4485" s="2">
        <v>44372.493263888886</v>
      </c>
      <c r="AP4485" s="2">
        <v>44372.493252314816</v>
      </c>
      <c r="AQ4485" s="1">
        <v>44372</v>
      </c>
      <c r="AS4485" t="b">
        <v>0</v>
      </c>
      <c r="AV4485" t="s">
        <v>213</v>
      </c>
      <c r="BB4485" t="s">
        <v>10713</v>
      </c>
      <c r="BD4485" t="b">
        <v>0</v>
      </c>
      <c r="BH4485" t="s">
        <v>3139</v>
      </c>
      <c r="BI4485" t="s">
        <v>2055</v>
      </c>
      <c r="BL4485" t="s">
        <v>10712</v>
      </c>
      <c r="BM4485" t="s">
        <v>202</v>
      </c>
      <c r="BN4485" t="s">
        <v>2414</v>
      </c>
      <c r="BQ4485" t="s">
        <v>204</v>
      </c>
      <c r="BR4485" t="b">
        <v>0</v>
      </c>
      <c r="BT4485" t="b">
        <v>0</v>
      </c>
      <c r="BW4485" t="s">
        <v>103</v>
      </c>
      <c r="BX4485" t="b">
        <v>0</v>
      </c>
      <c r="BY4485" s="2">
        <v>44376.857581018521</v>
      </c>
      <c r="BZ4485" t="s">
        <v>3140</v>
      </c>
      <c r="CB4485" t="b">
        <v>0</v>
      </c>
      <c r="CC4485" t="b">
        <v>1</v>
      </c>
      <c r="CD4485">
        <v>0</v>
      </c>
      <c r="CE4485">
        <v>0</v>
      </c>
      <c r="CF4485">
        <v>113682.54</v>
      </c>
      <c r="CH4485">
        <v>113682.54</v>
      </c>
      <c r="CI4485">
        <v>100</v>
      </c>
      <c r="CJ4485">
        <v>0</v>
      </c>
      <c r="CK4485">
        <f>YEAR(tbl_Opportunity[[#This Row],[Close Date]])</f>
        <v>2021</v>
      </c>
    </row>
    <row r="4486" spans="1:89">
      <c r="A4486" t="s">
        <v>10714</v>
      </c>
      <c r="B4486" t="b">
        <v>0</v>
      </c>
      <c r="D4486" t="b">
        <v>0</v>
      </c>
      <c r="H4486" s="1">
        <v>44342</v>
      </c>
      <c r="I4486" t="b">
        <v>1</v>
      </c>
      <c r="L4486" t="s">
        <v>10715</v>
      </c>
      <c r="O4486" t="s">
        <v>3202</v>
      </c>
      <c r="P4486" t="b">
        <v>1</v>
      </c>
      <c r="Q4486" s="2">
        <v>43993.834907407407</v>
      </c>
      <c r="R4486" s="1">
        <v>44348</v>
      </c>
      <c r="S4486" t="b">
        <v>0</v>
      </c>
      <c r="U4486" s="1"/>
      <c r="V4486" t="b">
        <v>0</v>
      </c>
      <c r="W4486" s="1">
        <v>44228</v>
      </c>
      <c r="X4486">
        <v>2</v>
      </c>
      <c r="Y4486">
        <v>2021</v>
      </c>
      <c r="Z4486" t="s">
        <v>8</v>
      </c>
      <c r="AA4486" t="s">
        <v>8</v>
      </c>
      <c r="AB4486" t="b">
        <v>1</v>
      </c>
      <c r="AC4486" t="b">
        <v>1</v>
      </c>
      <c r="AE4486" t="b">
        <v>1</v>
      </c>
      <c r="AF4486" t="b">
        <v>0</v>
      </c>
      <c r="AG4486" t="b">
        <v>0</v>
      </c>
      <c r="AH4486" t="s">
        <v>4366</v>
      </c>
      <c r="AI4486" t="b">
        <v>0</v>
      </c>
      <c r="AK4486" t="b">
        <v>0</v>
      </c>
      <c r="AL4486" s="1">
        <v>44343</v>
      </c>
      <c r="AM4486" t="s">
        <v>215</v>
      </c>
      <c r="AN4486" s="2">
        <v>44348.617696759262</v>
      </c>
      <c r="AP4486" s="2">
        <v>44348.515127314815</v>
      </c>
      <c r="AQ4486" s="1">
        <v>44348</v>
      </c>
      <c r="AS4486" t="b">
        <v>0</v>
      </c>
      <c r="AV4486" t="s">
        <v>93</v>
      </c>
      <c r="BB4486" t="s">
        <v>10716</v>
      </c>
      <c r="BD4486" t="b">
        <v>0</v>
      </c>
      <c r="BH4486" t="s">
        <v>215</v>
      </c>
      <c r="BI4486" t="s">
        <v>1072</v>
      </c>
      <c r="BJ4486" t="s">
        <v>105</v>
      </c>
      <c r="BL4486" t="s">
        <v>10715</v>
      </c>
      <c r="BM4486" t="s">
        <v>202</v>
      </c>
      <c r="BN4486" t="s">
        <v>2414</v>
      </c>
      <c r="BP4486" t="s">
        <v>10717</v>
      </c>
      <c r="BQ4486" t="s">
        <v>204</v>
      </c>
      <c r="BR4486" t="b">
        <v>0</v>
      </c>
      <c r="BT4486" t="b">
        <v>0</v>
      </c>
      <c r="BU4486" t="s">
        <v>5279</v>
      </c>
      <c r="BW4486" t="s">
        <v>103</v>
      </c>
      <c r="BX4486" t="b">
        <v>0</v>
      </c>
      <c r="BY4486" s="2">
        <v>44376.857581018521</v>
      </c>
      <c r="BZ4486" t="s">
        <v>3070</v>
      </c>
      <c r="CB4486" t="b">
        <v>0</v>
      </c>
      <c r="CC4486" t="b">
        <v>1</v>
      </c>
      <c r="CD4486">
        <v>0</v>
      </c>
      <c r="CE4486">
        <v>0</v>
      </c>
      <c r="CF4486">
        <v>154368</v>
      </c>
      <c r="CH4486">
        <v>154368</v>
      </c>
      <c r="CI4486">
        <v>100</v>
      </c>
      <c r="CJ4486">
        <v>0</v>
      </c>
      <c r="CK4486">
        <f>YEAR(tbl_Opportunity[[#This Row],[Close Date]])</f>
        <v>2021</v>
      </c>
    </row>
    <row r="4487" spans="1:89">
      <c r="A4487" t="s">
        <v>8784</v>
      </c>
      <c r="B4487" t="b">
        <v>0</v>
      </c>
      <c r="D4487" t="b">
        <v>0</v>
      </c>
      <c r="H4487" s="1">
        <v>44139</v>
      </c>
      <c r="I4487" t="b">
        <v>1</v>
      </c>
      <c r="N4487" t="s">
        <v>345</v>
      </c>
      <c r="O4487" t="s">
        <v>3202</v>
      </c>
      <c r="P4487" t="b">
        <v>1</v>
      </c>
      <c r="Q4487" s="2">
        <v>44134.86310185185</v>
      </c>
      <c r="R4487" s="1"/>
      <c r="S4487" t="b">
        <v>0</v>
      </c>
      <c r="U4487" s="1"/>
      <c r="V4487" t="b">
        <v>0</v>
      </c>
      <c r="W4487" s="1">
        <v>43922</v>
      </c>
      <c r="X4487">
        <v>4</v>
      </c>
      <c r="Y4487">
        <v>2020</v>
      </c>
      <c r="Z4487" t="s">
        <v>8</v>
      </c>
      <c r="AA4487" t="s">
        <v>8</v>
      </c>
      <c r="AB4487" t="b">
        <v>1</v>
      </c>
      <c r="AC4487" t="b">
        <v>1</v>
      </c>
      <c r="AE4487" t="b">
        <v>1</v>
      </c>
      <c r="AF4487" t="b">
        <v>0</v>
      </c>
      <c r="AG4487" t="b">
        <v>0</v>
      </c>
      <c r="AH4487" t="s">
        <v>4366</v>
      </c>
      <c r="AI4487" t="b">
        <v>0</v>
      </c>
      <c r="AK4487" t="b">
        <v>0</v>
      </c>
      <c r="AL4487" s="1"/>
      <c r="AM4487" t="s">
        <v>162</v>
      </c>
      <c r="AN4487" s="2">
        <v>44296.95826388889</v>
      </c>
      <c r="AP4487" s="2">
        <v>44139.777372685188</v>
      </c>
      <c r="AQ4487" s="1"/>
      <c r="AS4487" t="b">
        <v>0</v>
      </c>
      <c r="AV4487" t="s">
        <v>93</v>
      </c>
      <c r="BB4487" t="s">
        <v>10718</v>
      </c>
      <c r="BD4487" t="b">
        <v>0</v>
      </c>
      <c r="BH4487" t="s">
        <v>3202</v>
      </c>
      <c r="BI4487" t="s">
        <v>1243</v>
      </c>
      <c r="BJ4487" t="s">
        <v>216</v>
      </c>
      <c r="BL4487" t="s">
        <v>9131</v>
      </c>
      <c r="BM4487" t="s">
        <v>291</v>
      </c>
      <c r="BN4487" t="s">
        <v>2414</v>
      </c>
      <c r="BP4487" t="s">
        <v>10719</v>
      </c>
      <c r="BQ4487" t="s">
        <v>204</v>
      </c>
      <c r="BR4487" t="b">
        <v>0</v>
      </c>
      <c r="BT4487" t="b">
        <v>0</v>
      </c>
      <c r="BW4487" t="s">
        <v>103</v>
      </c>
      <c r="BX4487" t="b">
        <v>0</v>
      </c>
      <c r="BY4487" s="2">
        <v>44376.857581018521</v>
      </c>
      <c r="BZ4487" t="s">
        <v>3204</v>
      </c>
      <c r="CB4487" t="b">
        <v>0</v>
      </c>
      <c r="CC4487" t="b">
        <v>1</v>
      </c>
      <c r="CF4487">
        <v>8000</v>
      </c>
      <c r="CH4487">
        <v>8000</v>
      </c>
      <c r="CI4487">
        <v>100</v>
      </c>
      <c r="CJ4487">
        <v>0</v>
      </c>
      <c r="CK4487">
        <f>YEAR(tbl_Opportunity[[#This Row],[Close Date]])</f>
        <v>2020</v>
      </c>
    </row>
    <row r="4488" spans="1:89">
      <c r="A4488" t="s">
        <v>9026</v>
      </c>
      <c r="B4488" t="b">
        <v>0</v>
      </c>
      <c r="D4488" t="b">
        <v>0</v>
      </c>
      <c r="H4488" s="1">
        <v>44126</v>
      </c>
      <c r="I4488" t="b">
        <v>1</v>
      </c>
      <c r="L4488" t="s">
        <v>10720</v>
      </c>
      <c r="O4488" t="s">
        <v>2393</v>
      </c>
      <c r="P4488" t="b">
        <v>1</v>
      </c>
      <c r="Q4488" s="2">
        <v>44117.621747685182</v>
      </c>
      <c r="R4488" s="1"/>
      <c r="S4488" t="b">
        <v>0</v>
      </c>
      <c r="U4488" s="1"/>
      <c r="V4488" t="b">
        <v>0</v>
      </c>
      <c r="W4488" s="1">
        <v>43922</v>
      </c>
      <c r="X4488">
        <v>4</v>
      </c>
      <c r="Y4488">
        <v>2020</v>
      </c>
      <c r="Z4488" t="s">
        <v>8</v>
      </c>
      <c r="AA4488" t="s">
        <v>8</v>
      </c>
      <c r="AB4488" t="b">
        <v>1</v>
      </c>
      <c r="AC4488" t="b">
        <v>1</v>
      </c>
      <c r="AE4488" t="b">
        <v>1</v>
      </c>
      <c r="AF4488" t="b">
        <v>0</v>
      </c>
      <c r="AG4488" t="b">
        <v>0</v>
      </c>
      <c r="AH4488" t="s">
        <v>4366</v>
      </c>
      <c r="AI4488" t="b">
        <v>0</v>
      </c>
      <c r="AJ4488" t="s">
        <v>462</v>
      </c>
      <c r="AK4488" t="b">
        <v>0</v>
      </c>
      <c r="AL4488" s="1">
        <v>44124</v>
      </c>
      <c r="AM4488" t="s">
        <v>162</v>
      </c>
      <c r="AN4488" s="2">
        <v>44297.83829861111</v>
      </c>
      <c r="AP4488" s="2">
        <v>44126.740370370368</v>
      </c>
      <c r="AQ4488" s="1"/>
      <c r="AS4488" t="b">
        <v>0</v>
      </c>
      <c r="AV4488" t="s">
        <v>213</v>
      </c>
      <c r="AY4488" t="s">
        <v>236</v>
      </c>
      <c r="AZ4488" t="s">
        <v>2814</v>
      </c>
      <c r="BB4488" t="s">
        <v>10721</v>
      </c>
      <c r="BD4488" t="b">
        <v>0</v>
      </c>
      <c r="BF4488" t="s">
        <v>8834</v>
      </c>
      <c r="BH4488" t="s">
        <v>2393</v>
      </c>
      <c r="BI4488" t="s">
        <v>1243</v>
      </c>
      <c r="BJ4488" t="s">
        <v>250</v>
      </c>
      <c r="BL4488" t="s">
        <v>9027</v>
      </c>
      <c r="BM4488" t="s">
        <v>202</v>
      </c>
      <c r="BN4488" t="s">
        <v>203</v>
      </c>
      <c r="BQ4488" t="s">
        <v>204</v>
      </c>
      <c r="BR4488" t="b">
        <v>0</v>
      </c>
      <c r="BT4488" t="b">
        <v>0</v>
      </c>
      <c r="BU4488" t="s">
        <v>10663</v>
      </c>
      <c r="BW4488" t="s">
        <v>103</v>
      </c>
      <c r="BX4488" t="b">
        <v>0</v>
      </c>
      <c r="BY4488" s="2">
        <v>44376.857581018521</v>
      </c>
      <c r="BZ4488" t="s">
        <v>314</v>
      </c>
      <c r="CB4488" t="b">
        <v>0</v>
      </c>
      <c r="CC4488" t="b">
        <v>1</v>
      </c>
      <c r="CF4488">
        <v>79646.25</v>
      </c>
      <c r="CH4488">
        <v>79646.25</v>
      </c>
      <c r="CI4488">
        <v>100</v>
      </c>
      <c r="CJ4488">
        <v>0</v>
      </c>
      <c r="CK4488">
        <f>YEAR(tbl_Opportunity[[#This Row],[Close Date]])</f>
        <v>2020</v>
      </c>
    </row>
    <row r="4489" spans="1:89">
      <c r="A4489" t="s">
        <v>2755</v>
      </c>
      <c r="B4489" t="b">
        <v>0</v>
      </c>
      <c r="D4489" t="b">
        <v>0</v>
      </c>
      <c r="E4489" t="s">
        <v>4372</v>
      </c>
      <c r="H4489" s="1">
        <v>44126</v>
      </c>
      <c r="I4489" t="b">
        <v>1</v>
      </c>
      <c r="L4489" t="s">
        <v>10722</v>
      </c>
      <c r="M4489" t="s">
        <v>10723</v>
      </c>
      <c r="N4489" t="s">
        <v>345</v>
      </c>
      <c r="O4489" t="s">
        <v>2137</v>
      </c>
      <c r="P4489" t="b">
        <v>1</v>
      </c>
      <c r="Q4489" s="2">
        <v>43173.695740740739</v>
      </c>
      <c r="R4489" s="1"/>
      <c r="S4489" t="b">
        <v>0</v>
      </c>
      <c r="U4489" s="1"/>
      <c r="V4489" t="b">
        <v>0</v>
      </c>
      <c r="W4489" s="1">
        <v>43922</v>
      </c>
      <c r="X4489">
        <v>4</v>
      </c>
      <c r="Y4489">
        <v>2020</v>
      </c>
      <c r="Z4489" t="s">
        <v>8</v>
      </c>
      <c r="AA4489" t="s">
        <v>8</v>
      </c>
      <c r="AB4489" t="b">
        <v>1</v>
      </c>
      <c r="AC4489" t="b">
        <v>1</v>
      </c>
      <c r="AE4489" t="b">
        <v>1</v>
      </c>
      <c r="AF4489" t="b">
        <v>0</v>
      </c>
      <c r="AG4489" t="b">
        <v>0</v>
      </c>
      <c r="AH4489" t="s">
        <v>4366</v>
      </c>
      <c r="AI4489" t="b">
        <v>0</v>
      </c>
      <c r="AJ4489" t="s">
        <v>211</v>
      </c>
      <c r="AK4489" t="b">
        <v>0</v>
      </c>
      <c r="AL4489" s="1">
        <v>44125</v>
      </c>
      <c r="AM4489" t="s">
        <v>162</v>
      </c>
      <c r="AN4489" s="2">
        <v>44296.95826388889</v>
      </c>
      <c r="AP4489" s="2">
        <v>44126.847025462965</v>
      </c>
      <c r="AQ4489" s="1"/>
      <c r="AS4489" t="b">
        <v>0</v>
      </c>
      <c r="AU4489" t="s">
        <v>216</v>
      </c>
      <c r="AV4489" t="s">
        <v>176</v>
      </c>
      <c r="BB4489" t="s">
        <v>10724</v>
      </c>
      <c r="BD4489" t="b">
        <v>0</v>
      </c>
      <c r="BH4489" t="s">
        <v>375</v>
      </c>
      <c r="BI4489" t="s">
        <v>549</v>
      </c>
      <c r="BJ4489" t="s">
        <v>216</v>
      </c>
      <c r="BL4489" t="s">
        <v>10722</v>
      </c>
      <c r="BM4489" t="s">
        <v>202</v>
      </c>
      <c r="BN4489" t="s">
        <v>203</v>
      </c>
      <c r="BQ4489" t="s">
        <v>204</v>
      </c>
      <c r="BR4489" t="b">
        <v>0</v>
      </c>
      <c r="BT4489" t="b">
        <v>0</v>
      </c>
      <c r="BU4489" t="s">
        <v>10663</v>
      </c>
      <c r="BW4489" t="s">
        <v>103</v>
      </c>
      <c r="BX4489" t="b">
        <v>0</v>
      </c>
      <c r="BY4489" s="2">
        <v>44376.857569444444</v>
      </c>
      <c r="BZ4489" t="s">
        <v>377</v>
      </c>
      <c r="CB4489" t="b">
        <v>0</v>
      </c>
      <c r="CC4489" t="b">
        <v>1</v>
      </c>
      <c r="CF4489">
        <v>96565</v>
      </c>
      <c r="CH4489">
        <v>96565</v>
      </c>
      <c r="CI4489">
        <v>100</v>
      </c>
      <c r="CJ4489">
        <v>0</v>
      </c>
      <c r="CK4489">
        <f>YEAR(tbl_Opportunity[[#This Row],[Close Date]])</f>
        <v>2020</v>
      </c>
    </row>
    <row r="4490" spans="1:89">
      <c r="A4490" t="s">
        <v>1645</v>
      </c>
      <c r="B4490" t="b">
        <v>0</v>
      </c>
      <c r="D4490" t="b">
        <v>0</v>
      </c>
      <c r="H4490" s="1">
        <v>44376</v>
      </c>
      <c r="I4490" t="b">
        <v>1</v>
      </c>
      <c r="L4490" t="s">
        <v>10725</v>
      </c>
      <c r="M4490" t="s">
        <v>10726</v>
      </c>
      <c r="N4490" t="s">
        <v>345</v>
      </c>
      <c r="O4490" t="s">
        <v>272</v>
      </c>
      <c r="P4490" t="b">
        <v>1</v>
      </c>
      <c r="Q4490" s="2">
        <v>43746.849976851852</v>
      </c>
      <c r="R4490" s="1">
        <v>44376</v>
      </c>
      <c r="S4490" t="b">
        <v>0</v>
      </c>
      <c r="U4490" s="1"/>
      <c r="V4490" t="b">
        <v>0</v>
      </c>
      <c r="W4490" s="1">
        <v>44228</v>
      </c>
      <c r="X4490">
        <v>2</v>
      </c>
      <c r="Y4490">
        <v>2021</v>
      </c>
      <c r="Z4490" t="s">
        <v>8</v>
      </c>
      <c r="AA4490" t="s">
        <v>8</v>
      </c>
      <c r="AB4490" t="b">
        <v>1</v>
      </c>
      <c r="AC4490" t="b">
        <v>1</v>
      </c>
      <c r="AE4490" t="b">
        <v>1</v>
      </c>
      <c r="AF4490" t="b">
        <v>1</v>
      </c>
      <c r="AG4490" t="b">
        <v>1</v>
      </c>
      <c r="AH4490" t="s">
        <v>4366</v>
      </c>
      <c r="AI4490" t="b">
        <v>0</v>
      </c>
      <c r="AK4490" t="b">
        <v>0</v>
      </c>
      <c r="AL4490" s="1">
        <v>44357</v>
      </c>
      <c r="AM4490" t="s">
        <v>311</v>
      </c>
      <c r="AN4490" s="2">
        <v>44376.814201388886</v>
      </c>
      <c r="AP4490" s="2">
        <v>44376.812731481485</v>
      </c>
      <c r="AQ4490" s="1">
        <v>44376</v>
      </c>
      <c r="AS4490" t="b">
        <v>0</v>
      </c>
      <c r="AV4490" t="s">
        <v>153</v>
      </c>
      <c r="BB4490" t="s">
        <v>10727</v>
      </c>
      <c r="BD4490" t="b">
        <v>0</v>
      </c>
      <c r="BH4490" t="s">
        <v>311</v>
      </c>
      <c r="BI4490" t="s">
        <v>1072</v>
      </c>
      <c r="BJ4490" t="s">
        <v>216</v>
      </c>
      <c r="BL4490" t="s">
        <v>10728</v>
      </c>
      <c r="BM4490" t="s">
        <v>202</v>
      </c>
      <c r="BN4490" t="s">
        <v>2414</v>
      </c>
      <c r="BQ4490" t="s">
        <v>204</v>
      </c>
      <c r="BR4490" t="b">
        <v>0</v>
      </c>
      <c r="BT4490" t="b">
        <v>0</v>
      </c>
      <c r="BW4490" t="s">
        <v>103</v>
      </c>
      <c r="BX4490" t="b">
        <v>0</v>
      </c>
      <c r="BY4490" s="2">
        <v>44376.857569444444</v>
      </c>
      <c r="BZ4490" t="s">
        <v>3070</v>
      </c>
      <c r="CB4490" t="b">
        <v>0</v>
      </c>
      <c r="CC4490" t="b">
        <v>1</v>
      </c>
      <c r="CD4490">
        <v>0</v>
      </c>
      <c r="CF4490">
        <v>131907.5</v>
      </c>
      <c r="CH4490">
        <v>131907.5</v>
      </c>
      <c r="CI4490">
        <v>100</v>
      </c>
      <c r="CJ4490">
        <v>0</v>
      </c>
      <c r="CK4490">
        <f>YEAR(tbl_Opportunity[[#This Row],[Close Date]])</f>
        <v>2021</v>
      </c>
    </row>
    <row r="4491" spans="1:89">
      <c r="A4491" t="s">
        <v>2408</v>
      </c>
      <c r="B4491" t="b">
        <v>0</v>
      </c>
      <c r="D4491" t="b">
        <v>0</v>
      </c>
      <c r="E4491" t="s">
        <v>2826</v>
      </c>
      <c r="H4491" s="1">
        <v>43861</v>
      </c>
      <c r="I4491" t="b">
        <v>1</v>
      </c>
      <c r="L4491" t="s">
        <v>9069</v>
      </c>
      <c r="O4491" t="s">
        <v>194</v>
      </c>
      <c r="P4491" t="b">
        <v>0</v>
      </c>
      <c r="Q4491" s="2">
        <v>43819.684189814812</v>
      </c>
      <c r="R4491" s="1"/>
      <c r="S4491" t="b">
        <v>0</v>
      </c>
      <c r="U4491" s="1"/>
      <c r="V4491" t="b">
        <v>0</v>
      </c>
      <c r="W4491" s="1">
        <v>43831</v>
      </c>
      <c r="X4491">
        <v>1</v>
      </c>
      <c r="Y4491">
        <v>2020</v>
      </c>
      <c r="Z4491" t="s">
        <v>8</v>
      </c>
      <c r="AA4491" t="s">
        <v>8</v>
      </c>
      <c r="AB4491" t="b">
        <v>0</v>
      </c>
      <c r="AC4491" t="b">
        <v>0</v>
      </c>
      <c r="AE4491" t="b">
        <v>0</v>
      </c>
      <c r="AF4491" t="b">
        <v>0</v>
      </c>
      <c r="AG4491" t="b">
        <v>0</v>
      </c>
      <c r="AH4491" t="s">
        <v>4366</v>
      </c>
      <c r="AI4491" t="b">
        <v>0</v>
      </c>
      <c r="AK4491" t="b">
        <v>0</v>
      </c>
      <c r="AL4491" s="1"/>
      <c r="AM4491" t="s">
        <v>162</v>
      </c>
      <c r="AN4491" s="2">
        <v>44297.83829861111</v>
      </c>
      <c r="AP4491" s="2">
        <v>43865.420555555553</v>
      </c>
      <c r="AQ4491" s="1"/>
      <c r="AS4491" t="b">
        <v>0</v>
      </c>
      <c r="AV4491" t="s">
        <v>213</v>
      </c>
      <c r="AY4491" t="s">
        <v>236</v>
      </c>
      <c r="AZ4491" t="s">
        <v>300</v>
      </c>
      <c r="BB4491" t="s">
        <v>10729</v>
      </c>
      <c r="BD4491" t="b">
        <v>0</v>
      </c>
      <c r="BH4491" t="s">
        <v>194</v>
      </c>
      <c r="BI4491" t="s">
        <v>1668</v>
      </c>
      <c r="BJ4491" t="s">
        <v>216</v>
      </c>
      <c r="BL4491" t="s">
        <v>9069</v>
      </c>
      <c r="BM4491" t="s">
        <v>291</v>
      </c>
      <c r="BN4491" t="s">
        <v>203</v>
      </c>
      <c r="BQ4491" t="s">
        <v>204</v>
      </c>
      <c r="BR4491" t="b">
        <v>1</v>
      </c>
      <c r="BT4491" t="b">
        <v>0</v>
      </c>
      <c r="BW4491" t="s">
        <v>103</v>
      </c>
      <c r="BX4491" t="b">
        <v>0</v>
      </c>
      <c r="BY4491" s="2">
        <v>44376.857581018521</v>
      </c>
      <c r="BZ4491" t="s">
        <v>265</v>
      </c>
      <c r="CB4491" t="b">
        <v>1</v>
      </c>
      <c r="CC4491" t="b">
        <v>1</v>
      </c>
      <c r="CF4491">
        <v>1474</v>
      </c>
      <c r="CH4491">
        <v>1474</v>
      </c>
      <c r="CI4491">
        <v>100</v>
      </c>
      <c r="CJ4491">
        <v>0</v>
      </c>
      <c r="CK4491">
        <f>YEAR(tbl_Opportunity[[#This Row],[Close Date]])</f>
        <v>2020</v>
      </c>
    </row>
    <row r="4492" spans="1:89">
      <c r="A4492" t="s">
        <v>546</v>
      </c>
      <c r="B4492" t="b">
        <v>0</v>
      </c>
      <c r="D4492" t="b">
        <v>0</v>
      </c>
      <c r="E4492" t="s">
        <v>2829</v>
      </c>
      <c r="H4492" s="1">
        <v>43712</v>
      </c>
      <c r="I4492" t="b">
        <v>1</v>
      </c>
      <c r="L4492" t="s">
        <v>10730</v>
      </c>
      <c r="O4492" t="s">
        <v>215</v>
      </c>
      <c r="P4492" t="b">
        <v>1</v>
      </c>
      <c r="Q4492" s="2">
        <v>43634.016481481478</v>
      </c>
      <c r="R4492" s="1"/>
      <c r="S4492" t="b">
        <v>0</v>
      </c>
      <c r="U4492" s="1"/>
      <c r="V4492" t="b">
        <v>0</v>
      </c>
      <c r="W4492" s="1">
        <v>43525</v>
      </c>
      <c r="X4492">
        <v>3</v>
      </c>
      <c r="Y4492">
        <v>2019</v>
      </c>
      <c r="Z4492" t="s">
        <v>8</v>
      </c>
      <c r="AA4492" t="s">
        <v>8</v>
      </c>
      <c r="AB4492" t="b">
        <v>0</v>
      </c>
      <c r="AC4492" t="b">
        <v>0</v>
      </c>
      <c r="AE4492" t="b">
        <v>1</v>
      </c>
      <c r="AF4492" t="b">
        <v>0</v>
      </c>
      <c r="AG4492" t="b">
        <v>0</v>
      </c>
      <c r="AH4492" t="s">
        <v>4366</v>
      </c>
      <c r="AI4492" t="b">
        <v>0</v>
      </c>
      <c r="AJ4492" t="s">
        <v>462</v>
      </c>
      <c r="AK4492" t="b">
        <v>0</v>
      </c>
      <c r="AL4492" s="1">
        <v>43682</v>
      </c>
      <c r="AM4492" t="s">
        <v>162</v>
      </c>
      <c r="AN4492" s="2">
        <v>44296.95826388889</v>
      </c>
      <c r="AP4492" s="2">
        <v>43717.55667824074</v>
      </c>
      <c r="AQ4492" s="1"/>
      <c r="AS4492" t="b">
        <v>0</v>
      </c>
      <c r="AV4492" t="s">
        <v>176</v>
      </c>
      <c r="AY4492" t="s">
        <v>236</v>
      </c>
      <c r="AZ4492" t="s">
        <v>300</v>
      </c>
      <c r="BB4492" t="s">
        <v>10731</v>
      </c>
      <c r="BD4492" t="b">
        <v>0</v>
      </c>
      <c r="BH4492" t="s">
        <v>215</v>
      </c>
      <c r="BI4492" t="s">
        <v>549</v>
      </c>
      <c r="BL4492" t="s">
        <v>10732</v>
      </c>
      <c r="BM4492" t="s">
        <v>202</v>
      </c>
      <c r="BN4492" t="s">
        <v>203</v>
      </c>
      <c r="BQ4492" t="s">
        <v>204</v>
      </c>
      <c r="BR4492" t="b">
        <v>0</v>
      </c>
      <c r="BT4492" t="b">
        <v>0</v>
      </c>
      <c r="BW4492" t="s">
        <v>103</v>
      </c>
      <c r="BX4492" t="b">
        <v>0</v>
      </c>
      <c r="BY4492" s="2">
        <v>44376.857569444444</v>
      </c>
      <c r="BZ4492" t="s">
        <v>217</v>
      </c>
      <c r="CB4492" t="b">
        <v>1</v>
      </c>
      <c r="CC4492" t="b">
        <v>1</v>
      </c>
      <c r="CF4492">
        <v>165708.66</v>
      </c>
      <c r="CH4492">
        <v>165708.66</v>
      </c>
      <c r="CI4492">
        <v>100</v>
      </c>
      <c r="CJ4492">
        <v>0</v>
      </c>
      <c r="CK4492">
        <f>YEAR(tbl_Opportunity[[#This Row],[Close Date]])</f>
        <v>2019</v>
      </c>
    </row>
    <row r="4493" spans="1:89">
      <c r="A4493" t="s">
        <v>9575</v>
      </c>
      <c r="B4493" t="b">
        <v>0</v>
      </c>
      <c r="D4493" t="b">
        <v>0</v>
      </c>
      <c r="H4493" s="1">
        <v>43768</v>
      </c>
      <c r="I4493" t="b">
        <v>1</v>
      </c>
      <c r="L4493" t="s">
        <v>9576</v>
      </c>
      <c r="O4493" t="s">
        <v>272</v>
      </c>
      <c r="P4493" t="b">
        <v>1</v>
      </c>
      <c r="Q4493" s="2">
        <v>43727.619432870371</v>
      </c>
      <c r="R4493" s="1"/>
      <c r="S4493" t="b">
        <v>0</v>
      </c>
      <c r="U4493" s="1"/>
      <c r="V4493" t="b">
        <v>0</v>
      </c>
      <c r="W4493" s="1">
        <v>43556</v>
      </c>
      <c r="X4493">
        <v>4</v>
      </c>
      <c r="Y4493">
        <v>2019</v>
      </c>
      <c r="Z4493" t="s">
        <v>8</v>
      </c>
      <c r="AA4493" t="s">
        <v>8</v>
      </c>
      <c r="AB4493" t="b">
        <v>0</v>
      </c>
      <c r="AC4493" t="b">
        <v>0</v>
      </c>
      <c r="AE4493" t="b">
        <v>1</v>
      </c>
      <c r="AF4493" t="b">
        <v>0</v>
      </c>
      <c r="AG4493" t="b">
        <v>0</v>
      </c>
      <c r="AH4493" t="s">
        <v>4366</v>
      </c>
      <c r="AI4493" t="b">
        <v>0</v>
      </c>
      <c r="AJ4493" t="s">
        <v>462</v>
      </c>
      <c r="AK4493" t="b">
        <v>0</v>
      </c>
      <c r="AL4493" s="1">
        <v>43766</v>
      </c>
      <c r="AM4493" t="s">
        <v>162</v>
      </c>
      <c r="AN4493" s="2">
        <v>44297.8278587963</v>
      </c>
      <c r="AP4493" s="2">
        <v>43773.65966435185</v>
      </c>
      <c r="AQ4493" s="1"/>
      <c r="AS4493" t="b">
        <v>0</v>
      </c>
      <c r="AV4493" t="s">
        <v>153</v>
      </c>
      <c r="AY4493" t="s">
        <v>236</v>
      </c>
      <c r="AZ4493" t="s">
        <v>435</v>
      </c>
      <c r="BB4493" t="s">
        <v>10733</v>
      </c>
      <c r="BD4493" t="b">
        <v>0</v>
      </c>
      <c r="BF4493" t="s">
        <v>10734</v>
      </c>
      <c r="BH4493" t="s">
        <v>260</v>
      </c>
      <c r="BI4493" t="s">
        <v>549</v>
      </c>
      <c r="BJ4493" t="s">
        <v>216</v>
      </c>
      <c r="BL4493" t="s">
        <v>9576</v>
      </c>
      <c r="BM4493" t="s">
        <v>202</v>
      </c>
      <c r="BN4493" t="s">
        <v>203</v>
      </c>
      <c r="BO4493" t="s">
        <v>10735</v>
      </c>
      <c r="BQ4493" t="s">
        <v>204</v>
      </c>
      <c r="BR4493" t="b">
        <v>0</v>
      </c>
      <c r="BT4493" t="b">
        <v>0</v>
      </c>
      <c r="BW4493" t="s">
        <v>103</v>
      </c>
      <c r="BX4493" t="b">
        <v>0</v>
      </c>
      <c r="BY4493" s="2">
        <v>44376.857569444444</v>
      </c>
      <c r="CB4493" t="b">
        <v>1</v>
      </c>
      <c r="CC4493" t="b">
        <v>1</v>
      </c>
      <c r="CF4493">
        <v>72900</v>
      </c>
      <c r="CH4493">
        <v>72900</v>
      </c>
      <c r="CI4493">
        <v>100</v>
      </c>
      <c r="CJ4493">
        <v>0</v>
      </c>
      <c r="CK4493">
        <f>YEAR(tbl_Opportunity[[#This Row],[Close Date]])</f>
        <v>2019</v>
      </c>
    </row>
    <row r="4494" spans="1:89">
      <c r="A4494" t="s">
        <v>257</v>
      </c>
      <c r="B4494" t="b">
        <v>0</v>
      </c>
      <c r="D4494" t="b">
        <v>0</v>
      </c>
      <c r="H4494" s="1">
        <v>43670</v>
      </c>
      <c r="I4494" t="b">
        <v>1</v>
      </c>
      <c r="L4494" t="s">
        <v>8976</v>
      </c>
      <c r="O4494" t="s">
        <v>260</v>
      </c>
      <c r="P4494" t="b">
        <v>0</v>
      </c>
      <c r="Q4494" s="2">
        <v>43629.934548611112</v>
      </c>
      <c r="R4494" s="1"/>
      <c r="S4494" t="b">
        <v>0</v>
      </c>
      <c r="U4494" s="1"/>
      <c r="V4494" t="b">
        <v>0</v>
      </c>
      <c r="W4494" s="1">
        <v>43525</v>
      </c>
      <c r="X4494">
        <v>3</v>
      </c>
      <c r="Y4494">
        <v>2019</v>
      </c>
      <c r="Z4494" t="s">
        <v>8</v>
      </c>
      <c r="AA4494" t="s">
        <v>8</v>
      </c>
      <c r="AB4494" t="b">
        <v>0</v>
      </c>
      <c r="AC4494" t="b">
        <v>0</v>
      </c>
      <c r="AE4494" t="b">
        <v>1</v>
      </c>
      <c r="AF4494" t="b">
        <v>0</v>
      </c>
      <c r="AG4494" t="b">
        <v>0</v>
      </c>
      <c r="AH4494" t="s">
        <v>4366</v>
      </c>
      <c r="AI4494" t="b">
        <v>0</v>
      </c>
      <c r="AJ4494" t="s">
        <v>211</v>
      </c>
      <c r="AK4494" t="b">
        <v>0</v>
      </c>
      <c r="AL4494" s="1"/>
      <c r="AM4494" t="s">
        <v>162</v>
      </c>
      <c r="AN4494" s="2">
        <v>44296.95826388889</v>
      </c>
      <c r="AP4494" s="2">
        <v>43670.721273148149</v>
      </c>
      <c r="AQ4494" s="1"/>
      <c r="AS4494" t="b">
        <v>0</v>
      </c>
      <c r="AV4494" t="s">
        <v>197</v>
      </c>
      <c r="AY4494" t="s">
        <v>236</v>
      </c>
      <c r="AZ4494" t="s">
        <v>300</v>
      </c>
      <c r="BB4494" t="s">
        <v>10736</v>
      </c>
      <c r="BD4494" t="b">
        <v>0</v>
      </c>
      <c r="BH4494" t="s">
        <v>260</v>
      </c>
      <c r="BI4494" t="s">
        <v>549</v>
      </c>
      <c r="BJ4494" t="s">
        <v>216</v>
      </c>
      <c r="BL4494" t="s">
        <v>8976</v>
      </c>
      <c r="BM4494" t="s">
        <v>291</v>
      </c>
      <c r="BN4494" t="s">
        <v>203</v>
      </c>
      <c r="BQ4494" t="s">
        <v>204</v>
      </c>
      <c r="BR4494" t="b">
        <v>1</v>
      </c>
      <c r="BT4494" t="b">
        <v>0</v>
      </c>
      <c r="BV4494" t="s">
        <v>2163</v>
      </c>
      <c r="BW4494" t="s">
        <v>103</v>
      </c>
      <c r="BX4494" t="b">
        <v>0</v>
      </c>
      <c r="BY4494" s="2">
        <v>44376.857569444444</v>
      </c>
      <c r="CB4494" t="b">
        <v>1</v>
      </c>
      <c r="CC4494" t="b">
        <v>1</v>
      </c>
      <c r="CF4494">
        <v>17275</v>
      </c>
      <c r="CH4494">
        <v>17275</v>
      </c>
      <c r="CI4494">
        <v>100</v>
      </c>
      <c r="CJ4494">
        <v>0</v>
      </c>
      <c r="CK4494">
        <f>YEAR(tbl_Opportunity[[#This Row],[Close Date]])</f>
        <v>2019</v>
      </c>
    </row>
    <row r="4495" spans="1:89">
      <c r="A4495" t="s">
        <v>2408</v>
      </c>
      <c r="B4495" t="b">
        <v>0</v>
      </c>
      <c r="D4495" t="b">
        <v>0</v>
      </c>
      <c r="H4495" s="1">
        <v>44083</v>
      </c>
      <c r="I4495" t="b">
        <v>1</v>
      </c>
      <c r="L4495" t="s">
        <v>3225</v>
      </c>
      <c r="M4495" t="s">
        <v>10737</v>
      </c>
      <c r="N4495" t="s">
        <v>345</v>
      </c>
      <c r="O4495" t="s">
        <v>194</v>
      </c>
      <c r="P4495" t="b">
        <v>0</v>
      </c>
      <c r="Q4495" s="2">
        <v>43752.565937500003</v>
      </c>
      <c r="R4495" s="1"/>
      <c r="S4495" t="b">
        <v>0</v>
      </c>
      <c r="U4495" s="1"/>
      <c r="V4495" t="b">
        <v>0</v>
      </c>
      <c r="W4495" s="1">
        <v>43891</v>
      </c>
      <c r="X4495">
        <v>3</v>
      </c>
      <c r="Y4495">
        <v>2020</v>
      </c>
      <c r="Z4495" t="s">
        <v>8</v>
      </c>
      <c r="AA4495" t="s">
        <v>8</v>
      </c>
      <c r="AB4495" t="b">
        <v>0</v>
      </c>
      <c r="AC4495" t="b">
        <v>0</v>
      </c>
      <c r="AE4495" t="b">
        <v>1</v>
      </c>
      <c r="AF4495" t="b">
        <v>0</v>
      </c>
      <c r="AG4495" t="b">
        <v>0</v>
      </c>
      <c r="AH4495" t="s">
        <v>4366</v>
      </c>
      <c r="AI4495" t="b">
        <v>0</v>
      </c>
      <c r="AJ4495" t="s">
        <v>211</v>
      </c>
      <c r="AK4495" t="b">
        <v>0</v>
      </c>
      <c r="AL4495" s="1">
        <v>44056</v>
      </c>
      <c r="AM4495" t="s">
        <v>162</v>
      </c>
      <c r="AN4495" s="2">
        <v>44297.83829861111</v>
      </c>
      <c r="AP4495" s="2">
        <v>44083.903946759259</v>
      </c>
      <c r="AQ4495" s="1"/>
      <c r="AS4495" t="b">
        <v>0</v>
      </c>
      <c r="AV4495" t="s">
        <v>213</v>
      </c>
      <c r="AY4495" t="s">
        <v>236</v>
      </c>
      <c r="AZ4495" t="s">
        <v>300</v>
      </c>
      <c r="BB4495" t="s">
        <v>10738</v>
      </c>
      <c r="BD4495" t="b">
        <v>0</v>
      </c>
      <c r="BF4495" t="s">
        <v>10739</v>
      </c>
      <c r="BH4495" t="s">
        <v>194</v>
      </c>
      <c r="BI4495" t="s">
        <v>1668</v>
      </c>
      <c r="BJ4495" t="s">
        <v>216</v>
      </c>
      <c r="BL4495" t="s">
        <v>3225</v>
      </c>
      <c r="BM4495" t="s">
        <v>202</v>
      </c>
      <c r="BN4495" t="s">
        <v>203</v>
      </c>
      <c r="BQ4495" t="s">
        <v>204</v>
      </c>
      <c r="BR4495" t="b">
        <v>1</v>
      </c>
      <c r="BT4495" t="b">
        <v>0</v>
      </c>
      <c r="BW4495" t="s">
        <v>103</v>
      </c>
      <c r="BX4495" t="b">
        <v>0</v>
      </c>
      <c r="BY4495" s="2">
        <v>44376.857569444444</v>
      </c>
      <c r="BZ4495" t="s">
        <v>265</v>
      </c>
      <c r="CB4495" t="b">
        <v>1</v>
      </c>
      <c r="CC4495" t="b">
        <v>1</v>
      </c>
      <c r="CF4495">
        <v>62419</v>
      </c>
      <c r="CH4495">
        <v>62419</v>
      </c>
      <c r="CI4495">
        <v>100</v>
      </c>
      <c r="CJ4495">
        <v>0</v>
      </c>
      <c r="CK4495">
        <f>YEAR(tbl_Opportunity[[#This Row],[Close Date]])</f>
        <v>2020</v>
      </c>
    </row>
    <row r="4496" spans="1:89">
      <c r="A4496" t="s">
        <v>2408</v>
      </c>
      <c r="B4496" t="b">
        <v>0</v>
      </c>
      <c r="D4496" t="b">
        <v>0</v>
      </c>
      <c r="E4496" t="s">
        <v>2826</v>
      </c>
      <c r="H4496" s="1">
        <v>43794</v>
      </c>
      <c r="I4496" t="b">
        <v>1</v>
      </c>
      <c r="L4496" t="s">
        <v>9069</v>
      </c>
      <c r="O4496" t="s">
        <v>194</v>
      </c>
      <c r="P4496" t="b">
        <v>0</v>
      </c>
      <c r="Q4496" s="2">
        <v>43756.347175925926</v>
      </c>
      <c r="R4496" s="1"/>
      <c r="S4496" t="b">
        <v>0</v>
      </c>
      <c r="U4496" s="1"/>
      <c r="V4496" t="b">
        <v>0</v>
      </c>
      <c r="W4496" s="1">
        <v>43556</v>
      </c>
      <c r="X4496">
        <v>4</v>
      </c>
      <c r="Y4496">
        <v>2019</v>
      </c>
      <c r="Z4496" t="s">
        <v>8</v>
      </c>
      <c r="AA4496" t="s">
        <v>8</v>
      </c>
      <c r="AB4496" t="b">
        <v>0</v>
      </c>
      <c r="AC4496" t="b">
        <v>0</v>
      </c>
      <c r="AE4496" t="b">
        <v>1</v>
      </c>
      <c r="AF4496" t="b">
        <v>0</v>
      </c>
      <c r="AG4496" t="b">
        <v>0</v>
      </c>
      <c r="AH4496" t="s">
        <v>4366</v>
      </c>
      <c r="AI4496" t="b">
        <v>0</v>
      </c>
      <c r="AK4496" t="b">
        <v>0</v>
      </c>
      <c r="AL4496" s="1"/>
      <c r="AM4496" t="s">
        <v>162</v>
      </c>
      <c r="AN4496" s="2">
        <v>44297.8278587963</v>
      </c>
      <c r="AP4496" s="2">
        <v>43794.426504629628</v>
      </c>
      <c r="AQ4496" s="1"/>
      <c r="AS4496" t="b">
        <v>0</v>
      </c>
      <c r="AV4496" t="s">
        <v>153</v>
      </c>
      <c r="BB4496" t="s">
        <v>10740</v>
      </c>
      <c r="BD4496" t="b">
        <v>0</v>
      </c>
      <c r="BH4496" t="s">
        <v>194</v>
      </c>
      <c r="BI4496" t="s">
        <v>4697</v>
      </c>
      <c r="BJ4496" t="s">
        <v>216</v>
      </c>
      <c r="BL4496" t="s">
        <v>9069</v>
      </c>
      <c r="BM4496" t="s">
        <v>291</v>
      </c>
      <c r="BN4496" t="s">
        <v>203</v>
      </c>
      <c r="BQ4496" t="s">
        <v>204</v>
      </c>
      <c r="BR4496" t="b">
        <v>1</v>
      </c>
      <c r="BT4496" t="b">
        <v>0</v>
      </c>
      <c r="BW4496" t="s">
        <v>103</v>
      </c>
      <c r="BX4496" t="b">
        <v>0</v>
      </c>
      <c r="BY4496" s="2">
        <v>44376.857569444444</v>
      </c>
      <c r="BZ4496" t="s">
        <v>265</v>
      </c>
      <c r="CB4496" t="b">
        <v>1</v>
      </c>
      <c r="CC4496" t="b">
        <v>1</v>
      </c>
      <c r="CF4496">
        <v>5632</v>
      </c>
      <c r="CH4496">
        <v>5632</v>
      </c>
      <c r="CI4496">
        <v>100</v>
      </c>
      <c r="CJ4496">
        <v>0</v>
      </c>
      <c r="CK4496">
        <f>YEAR(tbl_Opportunity[[#This Row],[Close Date]])</f>
        <v>2019</v>
      </c>
    </row>
    <row r="4497" spans="1:89">
      <c r="A4497" t="s">
        <v>5748</v>
      </c>
      <c r="B4497" t="b">
        <v>0</v>
      </c>
      <c r="D4497" t="b">
        <v>0</v>
      </c>
      <c r="E4497" t="s">
        <v>2826</v>
      </c>
      <c r="H4497" s="1">
        <v>43775</v>
      </c>
      <c r="I4497" t="b">
        <v>1</v>
      </c>
      <c r="L4497" t="s">
        <v>9102</v>
      </c>
      <c r="O4497" t="s">
        <v>194</v>
      </c>
      <c r="P4497" t="b">
        <v>0</v>
      </c>
      <c r="Q4497" s="2">
        <v>43752.53197916667</v>
      </c>
      <c r="R4497" s="1"/>
      <c r="S4497" t="b">
        <v>0</v>
      </c>
      <c r="U4497" s="1"/>
      <c r="V4497" t="b">
        <v>0</v>
      </c>
      <c r="W4497" s="1">
        <v>43556</v>
      </c>
      <c r="X4497">
        <v>4</v>
      </c>
      <c r="Y4497">
        <v>2019</v>
      </c>
      <c r="Z4497" t="s">
        <v>8</v>
      </c>
      <c r="AA4497" t="s">
        <v>8</v>
      </c>
      <c r="AB4497" t="b">
        <v>0</v>
      </c>
      <c r="AC4497" t="b">
        <v>0</v>
      </c>
      <c r="AE4497" t="b">
        <v>1</v>
      </c>
      <c r="AF4497" t="b">
        <v>0</v>
      </c>
      <c r="AG4497" t="b">
        <v>0</v>
      </c>
      <c r="AH4497" t="s">
        <v>4366</v>
      </c>
      <c r="AI4497" t="b">
        <v>0</v>
      </c>
      <c r="AK4497" t="b">
        <v>0</v>
      </c>
      <c r="AL4497" s="1"/>
      <c r="AM4497" t="s">
        <v>162</v>
      </c>
      <c r="AN4497" s="2">
        <v>44297.8278587963</v>
      </c>
      <c r="AP4497" s="2">
        <v>43775.743171296293</v>
      </c>
      <c r="AQ4497" s="1"/>
      <c r="AS4497" t="b">
        <v>0</v>
      </c>
      <c r="AV4497" t="s">
        <v>153</v>
      </c>
      <c r="AY4497" t="s">
        <v>236</v>
      </c>
      <c r="AZ4497" t="s">
        <v>2814</v>
      </c>
      <c r="BB4497" t="s">
        <v>10741</v>
      </c>
      <c r="BD4497" t="b">
        <v>0</v>
      </c>
      <c r="BF4497" t="s">
        <v>4667</v>
      </c>
      <c r="BH4497" t="s">
        <v>194</v>
      </c>
      <c r="BI4497" t="s">
        <v>4697</v>
      </c>
      <c r="BJ4497" t="s">
        <v>216</v>
      </c>
      <c r="BL4497" t="s">
        <v>8098</v>
      </c>
      <c r="BM4497" t="s">
        <v>291</v>
      </c>
      <c r="BN4497" t="s">
        <v>203</v>
      </c>
      <c r="BQ4497" t="s">
        <v>204</v>
      </c>
      <c r="BR4497" t="b">
        <v>1</v>
      </c>
      <c r="BT4497" t="b">
        <v>0</v>
      </c>
      <c r="BW4497" t="s">
        <v>103</v>
      </c>
      <c r="BX4497" t="b">
        <v>0</v>
      </c>
      <c r="BY4497" s="2">
        <v>44376.857569444444</v>
      </c>
      <c r="BZ4497" t="s">
        <v>265</v>
      </c>
      <c r="CB4497" t="b">
        <v>1</v>
      </c>
      <c r="CC4497" t="b">
        <v>1</v>
      </c>
      <c r="CF4497">
        <v>60065</v>
      </c>
      <c r="CH4497">
        <v>60065</v>
      </c>
      <c r="CI4497">
        <v>100</v>
      </c>
      <c r="CJ4497">
        <v>0</v>
      </c>
      <c r="CK4497">
        <f>YEAR(tbl_Opportunity[[#This Row],[Close Date]])</f>
        <v>2019</v>
      </c>
    </row>
    <row r="4498" spans="1:89">
      <c r="A4498" t="s">
        <v>9012</v>
      </c>
      <c r="B4498" t="b">
        <v>0</v>
      </c>
      <c r="D4498" t="b">
        <v>0</v>
      </c>
      <c r="E4498" t="s">
        <v>2826</v>
      </c>
      <c r="H4498" s="1">
        <v>43798</v>
      </c>
      <c r="I4498" t="b">
        <v>1</v>
      </c>
      <c r="L4498" t="s">
        <v>9013</v>
      </c>
      <c r="O4498" t="s">
        <v>194</v>
      </c>
      <c r="P4498" t="b">
        <v>0</v>
      </c>
      <c r="Q4498" s="2">
        <v>43754.592673611114</v>
      </c>
      <c r="R4498" s="1"/>
      <c r="S4498" t="b">
        <v>0</v>
      </c>
      <c r="U4498" s="1"/>
      <c r="V4498" t="b">
        <v>0</v>
      </c>
      <c r="W4498" s="1">
        <v>43556</v>
      </c>
      <c r="X4498">
        <v>4</v>
      </c>
      <c r="Y4498">
        <v>2019</v>
      </c>
      <c r="Z4498" t="s">
        <v>8</v>
      </c>
      <c r="AA4498" t="s">
        <v>8</v>
      </c>
      <c r="AB4498" t="b">
        <v>0</v>
      </c>
      <c r="AC4498" t="b">
        <v>0</v>
      </c>
      <c r="AE4498" t="b">
        <v>1</v>
      </c>
      <c r="AF4498" t="b">
        <v>0</v>
      </c>
      <c r="AG4498" t="b">
        <v>0</v>
      </c>
      <c r="AH4498" t="s">
        <v>4366</v>
      </c>
      <c r="AI4498" t="b">
        <v>0</v>
      </c>
      <c r="AK4498" t="b">
        <v>0</v>
      </c>
      <c r="AL4498" s="1"/>
      <c r="AM4498" t="s">
        <v>162</v>
      </c>
      <c r="AN4498" s="2">
        <v>44296.95826388889</v>
      </c>
      <c r="AP4498" s="2">
        <v>43794.468159722222</v>
      </c>
      <c r="AQ4498" s="1"/>
      <c r="AS4498" t="b">
        <v>0</v>
      </c>
      <c r="AV4498" t="s">
        <v>2820</v>
      </c>
      <c r="AY4498" t="s">
        <v>236</v>
      </c>
      <c r="BB4498" t="s">
        <v>10742</v>
      </c>
      <c r="BD4498" t="b">
        <v>0</v>
      </c>
      <c r="BH4498" t="s">
        <v>194</v>
      </c>
      <c r="BI4498" t="s">
        <v>4697</v>
      </c>
      <c r="BJ4498" t="s">
        <v>216</v>
      </c>
      <c r="BL4498" t="s">
        <v>9013</v>
      </c>
      <c r="BM4498" t="s">
        <v>291</v>
      </c>
      <c r="BN4498" t="s">
        <v>203</v>
      </c>
      <c r="BQ4498" t="s">
        <v>204</v>
      </c>
      <c r="BR4498" t="b">
        <v>1</v>
      </c>
      <c r="BT4498" t="b">
        <v>0</v>
      </c>
      <c r="BW4498" t="s">
        <v>103</v>
      </c>
      <c r="BX4498" t="b">
        <v>0</v>
      </c>
      <c r="BY4498" s="2">
        <v>44376.857569444444</v>
      </c>
      <c r="BZ4498" t="s">
        <v>265</v>
      </c>
      <c r="CB4498" t="b">
        <v>1</v>
      </c>
      <c r="CC4498" t="b">
        <v>1</v>
      </c>
      <c r="CF4498">
        <v>5632</v>
      </c>
      <c r="CH4498">
        <v>5632</v>
      </c>
      <c r="CI4498">
        <v>100</v>
      </c>
      <c r="CJ4498">
        <v>0</v>
      </c>
      <c r="CK4498">
        <f>YEAR(tbl_Opportunity[[#This Row],[Close Date]])</f>
        <v>2019</v>
      </c>
    </row>
    <row r="4499" spans="1:89">
      <c r="A4499" t="s">
        <v>2364</v>
      </c>
      <c r="B4499" t="b">
        <v>0</v>
      </c>
      <c r="D4499" t="b">
        <v>0</v>
      </c>
      <c r="H4499" s="1">
        <v>43822</v>
      </c>
      <c r="I4499" t="b">
        <v>1</v>
      </c>
      <c r="L4499" t="s">
        <v>2365</v>
      </c>
      <c r="O4499" t="s">
        <v>194</v>
      </c>
      <c r="P4499" t="b">
        <v>0</v>
      </c>
      <c r="Q4499" s="2">
        <v>43429.831655092596</v>
      </c>
      <c r="R4499" s="1"/>
      <c r="S4499" t="b">
        <v>0</v>
      </c>
      <c r="U4499" s="1"/>
      <c r="V4499" t="b">
        <v>0</v>
      </c>
      <c r="W4499" s="1">
        <v>43556</v>
      </c>
      <c r="X4499">
        <v>4</v>
      </c>
      <c r="Y4499">
        <v>2019</v>
      </c>
      <c r="Z4499" t="s">
        <v>8</v>
      </c>
      <c r="AA4499" t="s">
        <v>8</v>
      </c>
      <c r="AB4499" t="b">
        <v>0</v>
      </c>
      <c r="AC4499" t="b">
        <v>0</v>
      </c>
      <c r="AE4499" t="b">
        <v>1</v>
      </c>
      <c r="AF4499" t="b">
        <v>0</v>
      </c>
      <c r="AG4499" t="b">
        <v>0</v>
      </c>
      <c r="AH4499" t="s">
        <v>4366</v>
      </c>
      <c r="AI4499" t="b">
        <v>0</v>
      </c>
      <c r="AJ4499" t="s">
        <v>462</v>
      </c>
      <c r="AK4499" t="b">
        <v>0</v>
      </c>
      <c r="AL4499" s="1">
        <v>43801</v>
      </c>
      <c r="AM4499" t="s">
        <v>162</v>
      </c>
      <c r="AN4499" s="2">
        <v>44297.8278587963</v>
      </c>
      <c r="AP4499" s="2">
        <v>43822.399745370371</v>
      </c>
      <c r="AQ4499" s="1"/>
      <c r="AS4499" t="b">
        <v>0</v>
      </c>
      <c r="AV4499" t="s">
        <v>153</v>
      </c>
      <c r="AY4499" t="s">
        <v>236</v>
      </c>
      <c r="AZ4499" t="s">
        <v>5970</v>
      </c>
      <c r="BB4499" t="s">
        <v>10743</v>
      </c>
      <c r="BD4499" t="b">
        <v>0</v>
      </c>
      <c r="BF4499" t="s">
        <v>3168</v>
      </c>
      <c r="BG4499" t="s">
        <v>10744</v>
      </c>
      <c r="BH4499" t="s">
        <v>194</v>
      </c>
      <c r="BI4499" t="s">
        <v>4697</v>
      </c>
      <c r="BL4499" t="s">
        <v>2365</v>
      </c>
      <c r="BM4499" t="s">
        <v>202</v>
      </c>
      <c r="BN4499" t="s">
        <v>203</v>
      </c>
      <c r="BQ4499" t="s">
        <v>204</v>
      </c>
      <c r="BR4499" t="b">
        <v>1</v>
      </c>
      <c r="BT4499" t="b">
        <v>0</v>
      </c>
      <c r="BW4499" t="s">
        <v>103</v>
      </c>
      <c r="BX4499" t="b">
        <v>0</v>
      </c>
      <c r="BY4499" s="2">
        <v>44376.857569444444</v>
      </c>
      <c r="BZ4499" t="s">
        <v>265</v>
      </c>
      <c r="CB4499" t="b">
        <v>1</v>
      </c>
      <c r="CC4499" t="b">
        <v>1</v>
      </c>
      <c r="CF4499">
        <v>31200</v>
      </c>
      <c r="CH4499">
        <v>31200</v>
      </c>
      <c r="CI4499">
        <v>100</v>
      </c>
      <c r="CJ4499">
        <v>0</v>
      </c>
      <c r="CK4499">
        <f>YEAR(tbl_Opportunity[[#This Row],[Close Date]])</f>
        <v>2019</v>
      </c>
    </row>
    <row r="4500" spans="1:89">
      <c r="A4500" t="s">
        <v>5323</v>
      </c>
      <c r="B4500" t="b">
        <v>0</v>
      </c>
      <c r="D4500" t="b">
        <v>0</v>
      </c>
      <c r="H4500" s="1">
        <v>43761</v>
      </c>
      <c r="I4500" t="b">
        <v>1</v>
      </c>
      <c r="L4500" t="s">
        <v>5324</v>
      </c>
      <c r="O4500" t="s">
        <v>194</v>
      </c>
      <c r="P4500" t="b">
        <v>0</v>
      </c>
      <c r="Q4500" s="2">
        <v>43627.554791666669</v>
      </c>
      <c r="R4500" s="1"/>
      <c r="S4500" t="b">
        <v>0</v>
      </c>
      <c r="U4500" s="1"/>
      <c r="V4500" t="b">
        <v>0</v>
      </c>
      <c r="W4500" s="1">
        <v>43556</v>
      </c>
      <c r="X4500">
        <v>4</v>
      </c>
      <c r="Y4500">
        <v>2019</v>
      </c>
      <c r="Z4500" t="s">
        <v>8</v>
      </c>
      <c r="AA4500" t="s">
        <v>8</v>
      </c>
      <c r="AB4500" t="b">
        <v>0</v>
      </c>
      <c r="AC4500" t="b">
        <v>0</v>
      </c>
      <c r="AE4500" t="b">
        <v>1</v>
      </c>
      <c r="AF4500" t="b">
        <v>0</v>
      </c>
      <c r="AG4500" t="b">
        <v>0</v>
      </c>
      <c r="AH4500" t="s">
        <v>4366</v>
      </c>
      <c r="AI4500" t="b">
        <v>0</v>
      </c>
      <c r="AJ4500" t="s">
        <v>462</v>
      </c>
      <c r="AK4500" t="b">
        <v>0</v>
      </c>
      <c r="AL4500" s="1"/>
      <c r="AM4500" t="s">
        <v>162</v>
      </c>
      <c r="AN4500" s="2">
        <v>44297.840763888889</v>
      </c>
      <c r="AP4500" s="2">
        <v>43761.416944444441</v>
      </c>
      <c r="AQ4500" s="1"/>
      <c r="AS4500" t="b">
        <v>0</v>
      </c>
      <c r="AV4500" t="s">
        <v>197</v>
      </c>
      <c r="AY4500" t="s">
        <v>236</v>
      </c>
      <c r="AZ4500" t="s">
        <v>2814</v>
      </c>
      <c r="BB4500" t="s">
        <v>10745</v>
      </c>
      <c r="BD4500" t="b">
        <v>0</v>
      </c>
      <c r="BF4500" t="s">
        <v>3168</v>
      </c>
      <c r="BG4500" t="s">
        <v>2048</v>
      </c>
      <c r="BH4500" t="s">
        <v>194</v>
      </c>
      <c r="BI4500" t="s">
        <v>4697</v>
      </c>
      <c r="BJ4500" t="s">
        <v>216</v>
      </c>
      <c r="BL4500" t="s">
        <v>5324</v>
      </c>
      <c r="BM4500" t="s">
        <v>202</v>
      </c>
      <c r="BN4500" t="s">
        <v>203</v>
      </c>
      <c r="BQ4500" t="s">
        <v>204</v>
      </c>
      <c r="BR4500" t="b">
        <v>1</v>
      </c>
      <c r="BT4500" t="b">
        <v>0</v>
      </c>
      <c r="BW4500" t="s">
        <v>103</v>
      </c>
      <c r="BX4500" t="b">
        <v>0</v>
      </c>
      <c r="BY4500" s="2">
        <v>44376.857569444444</v>
      </c>
      <c r="BZ4500" t="s">
        <v>265</v>
      </c>
      <c r="CB4500" t="b">
        <v>1</v>
      </c>
      <c r="CC4500" t="b">
        <v>1</v>
      </c>
      <c r="CF4500">
        <v>66072</v>
      </c>
      <c r="CH4500">
        <v>66072</v>
      </c>
      <c r="CI4500">
        <v>100</v>
      </c>
      <c r="CJ4500">
        <v>0</v>
      </c>
      <c r="CK4500">
        <f>YEAR(tbl_Opportunity[[#This Row],[Close Date]])</f>
        <v>2019</v>
      </c>
    </row>
    <row r="4501" spans="1:89">
      <c r="A4501" t="s">
        <v>3243</v>
      </c>
      <c r="B4501" t="b">
        <v>0</v>
      </c>
      <c r="D4501" t="b">
        <v>0</v>
      </c>
      <c r="E4501" t="s">
        <v>5333</v>
      </c>
      <c r="H4501" s="1">
        <v>43945</v>
      </c>
      <c r="I4501" t="b">
        <v>1</v>
      </c>
      <c r="L4501" t="s">
        <v>3244</v>
      </c>
      <c r="M4501" t="s">
        <v>10746</v>
      </c>
      <c r="N4501" t="s">
        <v>345</v>
      </c>
      <c r="O4501" t="s">
        <v>5716</v>
      </c>
      <c r="P4501" t="b">
        <v>1</v>
      </c>
      <c r="Q4501" s="2">
        <v>43209.654976851853</v>
      </c>
      <c r="R4501" s="1"/>
      <c r="S4501" t="b">
        <v>0</v>
      </c>
      <c r="U4501" s="1"/>
      <c r="V4501" t="b">
        <v>0</v>
      </c>
      <c r="W4501" s="1">
        <v>43862</v>
      </c>
      <c r="X4501">
        <v>2</v>
      </c>
      <c r="Y4501">
        <v>2020</v>
      </c>
      <c r="Z4501" t="s">
        <v>8</v>
      </c>
      <c r="AA4501" t="s">
        <v>8</v>
      </c>
      <c r="AB4501" t="b">
        <v>0</v>
      </c>
      <c r="AC4501" t="b">
        <v>0</v>
      </c>
      <c r="AE4501" t="b">
        <v>1</v>
      </c>
      <c r="AF4501" t="b">
        <v>0</v>
      </c>
      <c r="AG4501" t="b">
        <v>0</v>
      </c>
      <c r="AH4501" t="s">
        <v>4366</v>
      </c>
      <c r="AI4501" t="b">
        <v>0</v>
      </c>
      <c r="AJ4501" t="s">
        <v>195</v>
      </c>
      <c r="AK4501" t="b">
        <v>0</v>
      </c>
      <c r="AL4501" s="1">
        <v>44088</v>
      </c>
      <c r="AM4501" t="s">
        <v>162</v>
      </c>
      <c r="AN4501" s="2">
        <v>44296.95826388889</v>
      </c>
      <c r="AP4501" s="2">
        <v>43945.571608796294</v>
      </c>
      <c r="AQ4501" s="1"/>
      <c r="AS4501" t="b">
        <v>0</v>
      </c>
      <c r="AV4501" t="s">
        <v>2820</v>
      </c>
      <c r="AY4501" t="s">
        <v>236</v>
      </c>
      <c r="AZ4501" t="s">
        <v>237</v>
      </c>
      <c r="BB4501" t="s">
        <v>10747</v>
      </c>
      <c r="BD4501" t="b">
        <v>0</v>
      </c>
      <c r="BH4501" t="s">
        <v>215</v>
      </c>
      <c r="BI4501" t="s">
        <v>1243</v>
      </c>
      <c r="BJ4501" t="s">
        <v>250</v>
      </c>
      <c r="BL4501" t="s">
        <v>3244</v>
      </c>
      <c r="BM4501" t="s">
        <v>202</v>
      </c>
      <c r="BN4501" t="s">
        <v>203</v>
      </c>
      <c r="BO4501" t="s">
        <v>5335</v>
      </c>
      <c r="BQ4501" t="s">
        <v>204</v>
      </c>
      <c r="BR4501" t="b">
        <v>1</v>
      </c>
      <c r="BT4501" t="b">
        <v>0</v>
      </c>
      <c r="BW4501" t="s">
        <v>103</v>
      </c>
      <c r="BX4501" t="b">
        <v>0</v>
      </c>
      <c r="BY4501" s="2">
        <v>44376.857569444444</v>
      </c>
      <c r="BZ4501" t="s">
        <v>217</v>
      </c>
      <c r="CB4501" t="b">
        <v>1</v>
      </c>
      <c r="CC4501" t="b">
        <v>1</v>
      </c>
      <c r="CF4501">
        <v>57380</v>
      </c>
      <c r="CH4501">
        <v>57380</v>
      </c>
      <c r="CI4501">
        <v>100</v>
      </c>
      <c r="CJ4501">
        <v>0</v>
      </c>
      <c r="CK4501">
        <f>YEAR(tbl_Opportunity[[#This Row],[Close Date]])</f>
        <v>2020</v>
      </c>
    </row>
    <row r="4502" spans="1:89">
      <c r="A4502" t="s">
        <v>2825</v>
      </c>
      <c r="B4502" t="b">
        <v>0</v>
      </c>
      <c r="D4502" t="b">
        <v>0</v>
      </c>
      <c r="E4502" t="s">
        <v>6068</v>
      </c>
      <c r="H4502" s="1">
        <v>43686</v>
      </c>
      <c r="I4502" t="b">
        <v>1</v>
      </c>
      <c r="L4502" t="s">
        <v>10748</v>
      </c>
      <c r="O4502" t="s">
        <v>194</v>
      </c>
      <c r="P4502" t="b">
        <v>1</v>
      </c>
      <c r="Q4502" s="2">
        <v>43251.272986111115</v>
      </c>
      <c r="R4502" s="1"/>
      <c r="S4502" t="b">
        <v>0</v>
      </c>
      <c r="U4502" s="1"/>
      <c r="V4502" t="b">
        <v>0</v>
      </c>
      <c r="W4502" s="1">
        <v>43525</v>
      </c>
      <c r="X4502">
        <v>3</v>
      </c>
      <c r="Y4502">
        <v>2019</v>
      </c>
      <c r="Z4502" t="s">
        <v>8</v>
      </c>
      <c r="AA4502" t="s">
        <v>8</v>
      </c>
      <c r="AB4502" t="b">
        <v>0</v>
      </c>
      <c r="AC4502" t="b">
        <v>0</v>
      </c>
      <c r="AE4502" t="b">
        <v>1</v>
      </c>
      <c r="AF4502" t="b">
        <v>0</v>
      </c>
      <c r="AG4502" t="b">
        <v>0</v>
      </c>
      <c r="AH4502" t="s">
        <v>4366</v>
      </c>
      <c r="AI4502" t="b">
        <v>0</v>
      </c>
      <c r="AJ4502" t="s">
        <v>462</v>
      </c>
      <c r="AK4502" t="b">
        <v>0</v>
      </c>
      <c r="AL4502" s="1"/>
      <c r="AM4502" t="s">
        <v>162</v>
      </c>
      <c r="AN4502" s="2">
        <v>44296.95826388889</v>
      </c>
      <c r="AP4502" s="2">
        <v>43686.438877314817</v>
      </c>
      <c r="AQ4502" s="1"/>
      <c r="AS4502" t="b">
        <v>0</v>
      </c>
      <c r="AV4502" t="s">
        <v>2820</v>
      </c>
      <c r="AY4502" t="s">
        <v>236</v>
      </c>
      <c r="AZ4502" t="s">
        <v>2814</v>
      </c>
      <c r="BB4502" t="s">
        <v>10749</v>
      </c>
      <c r="BD4502" t="b">
        <v>0</v>
      </c>
      <c r="BF4502" t="s">
        <v>4667</v>
      </c>
      <c r="BH4502" t="s">
        <v>194</v>
      </c>
      <c r="BI4502" t="s">
        <v>549</v>
      </c>
      <c r="BJ4502" t="s">
        <v>216</v>
      </c>
      <c r="BL4502" t="s">
        <v>2827</v>
      </c>
      <c r="BM4502" t="s">
        <v>202</v>
      </c>
      <c r="BN4502" t="s">
        <v>203</v>
      </c>
      <c r="BQ4502" t="s">
        <v>204</v>
      </c>
      <c r="BR4502" t="b">
        <v>1</v>
      </c>
      <c r="BT4502" t="b">
        <v>0</v>
      </c>
      <c r="BW4502" t="s">
        <v>103</v>
      </c>
      <c r="BX4502" t="b">
        <v>0</v>
      </c>
      <c r="BY4502" s="2">
        <v>44376.857569444444</v>
      </c>
      <c r="BZ4502" t="s">
        <v>265</v>
      </c>
      <c r="CB4502" t="b">
        <v>1</v>
      </c>
      <c r="CC4502" t="b">
        <v>1</v>
      </c>
      <c r="CF4502">
        <v>55685</v>
      </c>
      <c r="CH4502">
        <v>55685</v>
      </c>
      <c r="CI4502">
        <v>100</v>
      </c>
      <c r="CJ4502">
        <v>0</v>
      </c>
      <c r="CK4502">
        <f>YEAR(tbl_Opportunity[[#This Row],[Close Date]])</f>
        <v>2019</v>
      </c>
    </row>
    <row r="4503" spans="1:89">
      <c r="A4503" t="s">
        <v>1087</v>
      </c>
      <c r="B4503" t="b">
        <v>0</v>
      </c>
      <c r="D4503" t="b">
        <v>0</v>
      </c>
      <c r="H4503" s="1">
        <v>43787</v>
      </c>
      <c r="I4503" t="b">
        <v>1</v>
      </c>
      <c r="L4503" t="s">
        <v>10750</v>
      </c>
      <c r="O4503" t="s">
        <v>272</v>
      </c>
      <c r="P4503" t="b">
        <v>1</v>
      </c>
      <c r="Q4503" s="2">
        <v>43683.805115740739</v>
      </c>
      <c r="R4503" s="1"/>
      <c r="S4503" t="b">
        <v>0</v>
      </c>
      <c r="U4503" s="1"/>
      <c r="V4503" t="b">
        <v>0</v>
      </c>
      <c r="W4503" s="1">
        <v>43556</v>
      </c>
      <c r="X4503">
        <v>4</v>
      </c>
      <c r="Y4503">
        <v>2019</v>
      </c>
      <c r="Z4503" t="s">
        <v>8</v>
      </c>
      <c r="AA4503" t="s">
        <v>8</v>
      </c>
      <c r="AB4503" t="b">
        <v>0</v>
      </c>
      <c r="AC4503" t="b">
        <v>0</v>
      </c>
      <c r="AE4503" t="b">
        <v>1</v>
      </c>
      <c r="AF4503" t="b">
        <v>0</v>
      </c>
      <c r="AG4503" t="b">
        <v>0</v>
      </c>
      <c r="AH4503" t="s">
        <v>4366</v>
      </c>
      <c r="AI4503" t="b">
        <v>0</v>
      </c>
      <c r="AJ4503" t="s">
        <v>2359</v>
      </c>
      <c r="AK4503" t="b">
        <v>0</v>
      </c>
      <c r="AL4503" s="1">
        <v>43784</v>
      </c>
      <c r="AM4503" t="s">
        <v>162</v>
      </c>
      <c r="AN4503" s="2">
        <v>44296.95826388889</v>
      </c>
      <c r="AP4503" s="2">
        <v>43787.875393518516</v>
      </c>
      <c r="AQ4503" s="1"/>
      <c r="AS4503" t="b">
        <v>0</v>
      </c>
      <c r="AV4503" t="s">
        <v>93</v>
      </c>
      <c r="AY4503" t="s">
        <v>2360</v>
      </c>
      <c r="AZ4503" t="s">
        <v>2361</v>
      </c>
      <c r="BB4503" t="s">
        <v>10751</v>
      </c>
      <c r="BD4503" t="b">
        <v>0</v>
      </c>
      <c r="BH4503" t="s">
        <v>215</v>
      </c>
      <c r="BI4503" t="s">
        <v>549</v>
      </c>
      <c r="BJ4503" t="s">
        <v>216</v>
      </c>
      <c r="BL4503" t="s">
        <v>10750</v>
      </c>
      <c r="BM4503" t="s">
        <v>202</v>
      </c>
      <c r="BN4503" t="s">
        <v>203</v>
      </c>
      <c r="BP4503" t="s">
        <v>10752</v>
      </c>
      <c r="BQ4503" t="s">
        <v>204</v>
      </c>
      <c r="BR4503" t="b">
        <v>1</v>
      </c>
      <c r="BT4503" t="b">
        <v>0</v>
      </c>
      <c r="BW4503" t="s">
        <v>103</v>
      </c>
      <c r="BX4503" t="b">
        <v>0</v>
      </c>
      <c r="BY4503" s="2">
        <v>44376.857569444444</v>
      </c>
      <c r="BZ4503" t="s">
        <v>217</v>
      </c>
      <c r="CB4503" t="b">
        <v>1</v>
      </c>
      <c r="CC4503" t="b">
        <v>1</v>
      </c>
      <c r="CF4503">
        <v>81315</v>
      </c>
      <c r="CH4503">
        <v>81315</v>
      </c>
      <c r="CI4503">
        <v>100</v>
      </c>
      <c r="CJ4503">
        <v>0</v>
      </c>
      <c r="CK4503">
        <f>YEAR(tbl_Opportunity[[#This Row],[Close Date]])</f>
        <v>2019</v>
      </c>
    </row>
    <row r="4504" spans="1:89">
      <c r="A4504" t="s">
        <v>8840</v>
      </c>
      <c r="B4504" t="b">
        <v>0</v>
      </c>
      <c r="D4504" t="b">
        <v>0</v>
      </c>
      <c r="E4504" t="s">
        <v>3063</v>
      </c>
      <c r="H4504" s="1">
        <v>44266</v>
      </c>
      <c r="I4504" t="b">
        <v>1</v>
      </c>
      <c r="L4504" t="s">
        <v>10753</v>
      </c>
      <c r="M4504" t="s">
        <v>10754</v>
      </c>
      <c r="N4504" t="s">
        <v>345</v>
      </c>
      <c r="O4504" t="s">
        <v>272</v>
      </c>
      <c r="P4504" t="b">
        <v>1</v>
      </c>
      <c r="Q4504" s="2">
        <v>43367.720185185186</v>
      </c>
      <c r="R4504" s="1"/>
      <c r="S4504" t="b">
        <v>0</v>
      </c>
      <c r="U4504" s="1"/>
      <c r="V4504" t="b">
        <v>0</v>
      </c>
      <c r="W4504" s="1">
        <v>44197</v>
      </c>
      <c r="X4504">
        <v>1</v>
      </c>
      <c r="Y4504">
        <v>2021</v>
      </c>
      <c r="Z4504" t="s">
        <v>8</v>
      </c>
      <c r="AA4504" t="s">
        <v>8</v>
      </c>
      <c r="AB4504" t="b">
        <v>1</v>
      </c>
      <c r="AC4504" t="b">
        <v>1</v>
      </c>
      <c r="AE4504" t="b">
        <v>1</v>
      </c>
      <c r="AF4504" t="b">
        <v>0</v>
      </c>
      <c r="AG4504" t="b">
        <v>0</v>
      </c>
      <c r="AH4504" t="s">
        <v>4366</v>
      </c>
      <c r="AI4504" t="b">
        <v>0</v>
      </c>
      <c r="AJ4504" t="s">
        <v>462</v>
      </c>
      <c r="AK4504" t="b">
        <v>0</v>
      </c>
      <c r="AL4504" s="1">
        <v>44257</v>
      </c>
      <c r="AM4504" t="s">
        <v>162</v>
      </c>
      <c r="AN4504" s="2">
        <v>44296.95826388889</v>
      </c>
      <c r="AP4504" s="2">
        <v>44266.918622685182</v>
      </c>
      <c r="AQ4504" s="1"/>
      <c r="AS4504" t="b">
        <v>0</v>
      </c>
      <c r="AV4504" t="s">
        <v>176</v>
      </c>
      <c r="AY4504" t="s">
        <v>236</v>
      </c>
      <c r="AZ4504" t="s">
        <v>435</v>
      </c>
      <c r="BB4504" t="s">
        <v>10755</v>
      </c>
      <c r="BD4504" t="b">
        <v>0</v>
      </c>
      <c r="BF4504" t="s">
        <v>10756</v>
      </c>
      <c r="BH4504" t="s">
        <v>1053</v>
      </c>
      <c r="BI4504" t="s">
        <v>1072</v>
      </c>
      <c r="BJ4504" t="s">
        <v>216</v>
      </c>
      <c r="BL4504" t="s">
        <v>10753</v>
      </c>
      <c r="BM4504" t="s">
        <v>202</v>
      </c>
      <c r="BN4504" t="s">
        <v>203</v>
      </c>
      <c r="BQ4504" t="s">
        <v>204</v>
      </c>
      <c r="BR4504" t="b">
        <v>0</v>
      </c>
      <c r="BT4504" t="b">
        <v>0</v>
      </c>
      <c r="BU4504" t="s">
        <v>5163</v>
      </c>
      <c r="BW4504" t="s">
        <v>103</v>
      </c>
      <c r="BX4504" t="b">
        <v>0</v>
      </c>
      <c r="BY4504" s="2">
        <v>44376.857569444444</v>
      </c>
      <c r="BZ4504" t="s">
        <v>377</v>
      </c>
      <c r="CB4504" t="b">
        <v>1</v>
      </c>
      <c r="CC4504" t="b">
        <v>1</v>
      </c>
      <c r="CF4504">
        <v>95745</v>
      </c>
      <c r="CH4504">
        <v>95745</v>
      </c>
      <c r="CI4504">
        <v>100</v>
      </c>
      <c r="CJ4504">
        <v>0</v>
      </c>
      <c r="CK4504">
        <f>YEAR(tbl_Opportunity[[#This Row],[Close Date]])</f>
        <v>2021</v>
      </c>
    </row>
    <row r="4505" spans="1:89">
      <c r="A4505" t="s">
        <v>10757</v>
      </c>
      <c r="B4505" t="b">
        <v>0</v>
      </c>
      <c r="D4505" t="b">
        <v>0</v>
      </c>
      <c r="E4505" t="s">
        <v>2829</v>
      </c>
      <c r="H4505" s="1">
        <v>44348</v>
      </c>
      <c r="I4505" t="b">
        <v>1</v>
      </c>
      <c r="L4505" t="s">
        <v>10758</v>
      </c>
      <c r="M4505" t="s">
        <v>10759</v>
      </c>
      <c r="N4505" t="s">
        <v>345</v>
      </c>
      <c r="O4505" t="s">
        <v>194</v>
      </c>
      <c r="P4505" t="b">
        <v>1</v>
      </c>
      <c r="Q4505" s="2">
        <v>43732.634363425925</v>
      </c>
      <c r="R4505" s="1">
        <v>44351</v>
      </c>
      <c r="S4505" t="b">
        <v>0</v>
      </c>
      <c r="U4505" s="1"/>
      <c r="V4505" t="b">
        <v>0</v>
      </c>
      <c r="W4505" s="1">
        <v>44228</v>
      </c>
      <c r="X4505">
        <v>2</v>
      </c>
      <c r="Y4505">
        <v>2021</v>
      </c>
      <c r="Z4505" t="s">
        <v>8</v>
      </c>
      <c r="AA4505" t="s">
        <v>8</v>
      </c>
      <c r="AB4505" t="b">
        <v>1</v>
      </c>
      <c r="AC4505" t="b">
        <v>1</v>
      </c>
      <c r="AE4505" t="b">
        <v>1</v>
      </c>
      <c r="AF4505" t="b">
        <v>0</v>
      </c>
      <c r="AG4505" t="b">
        <v>0</v>
      </c>
      <c r="AH4505" t="s">
        <v>4366</v>
      </c>
      <c r="AI4505" t="b">
        <v>0</v>
      </c>
      <c r="AJ4505" t="s">
        <v>211</v>
      </c>
      <c r="AK4505" t="b">
        <v>0</v>
      </c>
      <c r="AL4505" s="1">
        <v>44294</v>
      </c>
      <c r="AM4505" t="s">
        <v>272</v>
      </c>
      <c r="AN4505" s="2">
        <v>44351.551689814813</v>
      </c>
      <c r="AP4505" s="2">
        <v>44351.551678240743</v>
      </c>
      <c r="AQ4505" s="1">
        <v>44351</v>
      </c>
      <c r="AS4505" t="b">
        <v>0</v>
      </c>
      <c r="AV4505" t="s">
        <v>176</v>
      </c>
      <c r="AY4505" t="s">
        <v>236</v>
      </c>
      <c r="AZ4505" t="s">
        <v>300</v>
      </c>
      <c r="BB4505" t="s">
        <v>10760</v>
      </c>
      <c r="BD4505" t="b">
        <v>0</v>
      </c>
      <c r="BF4505" t="s">
        <v>10761</v>
      </c>
      <c r="BH4505" t="s">
        <v>194</v>
      </c>
      <c r="BI4505" t="s">
        <v>2055</v>
      </c>
      <c r="BJ4505" t="s">
        <v>216</v>
      </c>
      <c r="BL4505" t="s">
        <v>10758</v>
      </c>
      <c r="BM4505" t="s">
        <v>202</v>
      </c>
      <c r="BN4505" t="s">
        <v>203</v>
      </c>
      <c r="BQ4505" t="s">
        <v>204</v>
      </c>
      <c r="BR4505" t="b">
        <v>0</v>
      </c>
      <c r="BT4505" t="b">
        <v>0</v>
      </c>
      <c r="BW4505" t="s">
        <v>103</v>
      </c>
      <c r="BX4505" t="b">
        <v>0</v>
      </c>
      <c r="BY4505" s="2">
        <v>44376.857569444444</v>
      </c>
      <c r="BZ4505" t="s">
        <v>265</v>
      </c>
      <c r="CB4505" t="b">
        <v>1</v>
      </c>
      <c r="CC4505" t="b">
        <v>1</v>
      </c>
      <c r="CD4505">
        <v>1</v>
      </c>
      <c r="CE4505">
        <v>0</v>
      </c>
      <c r="CF4505">
        <v>84773</v>
      </c>
      <c r="CH4505">
        <v>84773</v>
      </c>
      <c r="CI4505">
        <v>100</v>
      </c>
      <c r="CJ4505">
        <v>0</v>
      </c>
      <c r="CK4505">
        <f>YEAR(tbl_Opportunity[[#This Row],[Close Date]])</f>
        <v>2021</v>
      </c>
    </row>
    <row r="4506" spans="1:89">
      <c r="A4506" t="s">
        <v>5753</v>
      </c>
      <c r="B4506" t="b">
        <v>0</v>
      </c>
      <c r="D4506" t="b">
        <v>0</v>
      </c>
      <c r="H4506" s="1">
        <v>44328</v>
      </c>
      <c r="I4506" t="b">
        <v>1</v>
      </c>
      <c r="O4506" t="s">
        <v>272</v>
      </c>
      <c r="P4506" t="b">
        <v>0</v>
      </c>
      <c r="Q4506" s="2">
        <v>44328.654710648145</v>
      </c>
      <c r="R4506" s="1"/>
      <c r="S4506" t="b">
        <v>0</v>
      </c>
      <c r="U4506" s="1"/>
      <c r="V4506" t="b">
        <v>0</v>
      </c>
      <c r="W4506" s="1">
        <v>44228</v>
      </c>
      <c r="X4506">
        <v>2</v>
      </c>
      <c r="Y4506">
        <v>2021</v>
      </c>
      <c r="Z4506" t="s">
        <v>8</v>
      </c>
      <c r="AA4506" t="s">
        <v>8</v>
      </c>
      <c r="AB4506" t="b">
        <v>0</v>
      </c>
      <c r="AC4506" t="b">
        <v>0</v>
      </c>
      <c r="AE4506" t="b">
        <v>1</v>
      </c>
      <c r="AF4506" t="b">
        <v>0</v>
      </c>
      <c r="AG4506" t="b">
        <v>0</v>
      </c>
      <c r="AH4506" t="s">
        <v>4366</v>
      </c>
      <c r="AI4506" t="b">
        <v>0</v>
      </c>
      <c r="AK4506" t="b">
        <v>0</v>
      </c>
      <c r="AL4506" s="1"/>
      <c r="AM4506" t="s">
        <v>272</v>
      </c>
      <c r="AN4506" s="2">
        <v>44328.656018518515</v>
      </c>
      <c r="AP4506" s="2"/>
      <c r="AQ4506" s="1">
        <v>44328</v>
      </c>
      <c r="AS4506" t="b">
        <v>0</v>
      </c>
      <c r="AV4506" t="s">
        <v>153</v>
      </c>
      <c r="BB4506" t="s">
        <v>10762</v>
      </c>
      <c r="BD4506" t="b">
        <v>0</v>
      </c>
      <c r="BH4506" t="s">
        <v>272</v>
      </c>
      <c r="BI4506" t="s">
        <v>1072</v>
      </c>
      <c r="BL4506" t="s">
        <v>8913</v>
      </c>
      <c r="BM4506" t="s">
        <v>291</v>
      </c>
      <c r="BN4506" t="s">
        <v>2414</v>
      </c>
      <c r="BQ4506" t="s">
        <v>204</v>
      </c>
      <c r="BR4506" t="b">
        <v>0</v>
      </c>
      <c r="BT4506" t="b">
        <v>0</v>
      </c>
      <c r="BW4506" t="s">
        <v>103</v>
      </c>
      <c r="BX4506" t="b">
        <v>0</v>
      </c>
      <c r="BY4506" s="2">
        <v>44376.857581018521</v>
      </c>
      <c r="BZ4506" t="s">
        <v>314</v>
      </c>
      <c r="CB4506" t="b">
        <v>0</v>
      </c>
      <c r="CC4506" t="b">
        <v>1</v>
      </c>
      <c r="CD4506">
        <v>0</v>
      </c>
      <c r="CE4506">
        <v>0</v>
      </c>
      <c r="CF4506">
        <v>20000</v>
      </c>
      <c r="CG4506">
        <v>0</v>
      </c>
      <c r="CH4506">
        <v>20000</v>
      </c>
      <c r="CI4506">
        <v>100</v>
      </c>
      <c r="CJ4506">
        <v>0</v>
      </c>
      <c r="CK4506">
        <f>YEAR(tbl_Opportunity[[#This Row],[Close Date]])</f>
        <v>2021</v>
      </c>
    </row>
    <row r="4507" spans="1:89">
      <c r="A4507" t="s">
        <v>5753</v>
      </c>
      <c r="B4507" t="b">
        <v>0</v>
      </c>
      <c r="D4507" t="b">
        <v>0</v>
      </c>
      <c r="H4507" s="1">
        <v>44330</v>
      </c>
      <c r="I4507" t="b">
        <v>1</v>
      </c>
      <c r="O4507" t="s">
        <v>272</v>
      </c>
      <c r="P4507" t="b">
        <v>0</v>
      </c>
      <c r="Q4507" s="2">
        <v>44330.734907407408</v>
      </c>
      <c r="R4507" s="1">
        <v>44330</v>
      </c>
      <c r="S4507" t="b">
        <v>0</v>
      </c>
      <c r="U4507" s="1"/>
      <c r="V4507" t="b">
        <v>0</v>
      </c>
      <c r="W4507" s="1">
        <v>44228</v>
      </c>
      <c r="X4507">
        <v>2</v>
      </c>
      <c r="Y4507">
        <v>2021</v>
      </c>
      <c r="Z4507" t="s">
        <v>8</v>
      </c>
      <c r="AA4507" t="s">
        <v>8</v>
      </c>
      <c r="AB4507" t="b">
        <v>0</v>
      </c>
      <c r="AC4507" t="b">
        <v>0</v>
      </c>
      <c r="AE4507" t="b">
        <v>1</v>
      </c>
      <c r="AF4507" t="b">
        <v>0</v>
      </c>
      <c r="AG4507" t="b">
        <v>0</v>
      </c>
      <c r="AH4507" t="s">
        <v>4366</v>
      </c>
      <c r="AI4507" t="b">
        <v>0</v>
      </c>
      <c r="AK4507" t="b">
        <v>0</v>
      </c>
      <c r="AL4507" s="1"/>
      <c r="AM4507" t="s">
        <v>272</v>
      </c>
      <c r="AN4507" s="2">
        <v>44330.740937499999</v>
      </c>
      <c r="AP4507" s="2">
        <v>44330.740925925929</v>
      </c>
      <c r="AQ4507" s="1">
        <v>44330</v>
      </c>
      <c r="AS4507" t="b">
        <v>0</v>
      </c>
      <c r="AV4507" t="s">
        <v>153</v>
      </c>
      <c r="BB4507" t="s">
        <v>10763</v>
      </c>
      <c r="BD4507" t="b">
        <v>0</v>
      </c>
      <c r="BH4507" t="s">
        <v>272</v>
      </c>
      <c r="BI4507" t="s">
        <v>1072</v>
      </c>
      <c r="BL4507" t="s">
        <v>10764</v>
      </c>
      <c r="BM4507" t="s">
        <v>291</v>
      </c>
      <c r="BN4507" t="s">
        <v>2414</v>
      </c>
      <c r="BQ4507" t="s">
        <v>204</v>
      </c>
      <c r="BR4507" t="b">
        <v>0</v>
      </c>
      <c r="BT4507" t="b">
        <v>0</v>
      </c>
      <c r="BW4507" t="s">
        <v>103</v>
      </c>
      <c r="BX4507" t="b">
        <v>0</v>
      </c>
      <c r="BY4507" s="2">
        <v>44376.857581018521</v>
      </c>
      <c r="BZ4507" t="s">
        <v>314</v>
      </c>
      <c r="CB4507" t="b">
        <v>0</v>
      </c>
      <c r="CC4507" t="b">
        <v>1</v>
      </c>
      <c r="CD4507">
        <v>0</v>
      </c>
      <c r="CE4507">
        <v>0</v>
      </c>
      <c r="CF4507">
        <v>12000</v>
      </c>
      <c r="CG4507">
        <v>0</v>
      </c>
      <c r="CH4507">
        <v>12000</v>
      </c>
      <c r="CI4507">
        <v>100</v>
      </c>
      <c r="CJ4507">
        <v>0</v>
      </c>
      <c r="CK4507">
        <f>YEAR(tbl_Opportunity[[#This Row],[Close Date]])</f>
        <v>2021</v>
      </c>
    </row>
    <row r="4508" spans="1:89">
      <c r="A4508" t="s">
        <v>1693</v>
      </c>
      <c r="B4508" t="b">
        <v>0</v>
      </c>
      <c r="D4508" t="b">
        <v>0</v>
      </c>
      <c r="E4508" t="s">
        <v>8228</v>
      </c>
      <c r="H4508" s="1">
        <v>44342</v>
      </c>
      <c r="I4508" t="b">
        <v>1</v>
      </c>
      <c r="L4508" t="s">
        <v>10765</v>
      </c>
      <c r="O4508" t="s">
        <v>272</v>
      </c>
      <c r="P4508" t="b">
        <v>0</v>
      </c>
      <c r="Q4508" s="2">
        <v>44340.957615740743</v>
      </c>
      <c r="R4508" s="1">
        <v>44342</v>
      </c>
      <c r="S4508" t="b">
        <v>0</v>
      </c>
      <c r="U4508" s="1"/>
      <c r="V4508" t="b">
        <v>0</v>
      </c>
      <c r="W4508" s="1">
        <v>44228</v>
      </c>
      <c r="X4508">
        <v>2</v>
      </c>
      <c r="Y4508">
        <v>2021</v>
      </c>
      <c r="Z4508" t="s">
        <v>8</v>
      </c>
      <c r="AA4508" t="s">
        <v>8</v>
      </c>
      <c r="AB4508" t="b">
        <v>0</v>
      </c>
      <c r="AC4508" t="b">
        <v>0</v>
      </c>
      <c r="AE4508" t="b">
        <v>1</v>
      </c>
      <c r="AF4508" t="b">
        <v>0</v>
      </c>
      <c r="AG4508" t="b">
        <v>0</v>
      </c>
      <c r="AH4508" t="s">
        <v>4366</v>
      </c>
      <c r="AI4508" t="b">
        <v>0</v>
      </c>
      <c r="AK4508" t="b">
        <v>0</v>
      </c>
      <c r="AL4508" s="1">
        <v>44342</v>
      </c>
      <c r="AM4508" t="s">
        <v>272</v>
      </c>
      <c r="AN4508" s="2">
        <v>44342.498437499999</v>
      </c>
      <c r="AP4508" s="2">
        <v>44342.498437499999</v>
      </c>
      <c r="AQ4508" s="1">
        <v>44342</v>
      </c>
      <c r="AS4508" t="b">
        <v>0</v>
      </c>
      <c r="AV4508" t="s">
        <v>176</v>
      </c>
      <c r="BB4508" t="s">
        <v>10766</v>
      </c>
      <c r="BD4508" t="b">
        <v>0</v>
      </c>
      <c r="BH4508" t="s">
        <v>272</v>
      </c>
      <c r="BI4508" t="s">
        <v>1072</v>
      </c>
      <c r="BL4508" t="s">
        <v>10765</v>
      </c>
      <c r="BM4508" t="s">
        <v>291</v>
      </c>
      <c r="BN4508" t="s">
        <v>2414</v>
      </c>
      <c r="BQ4508" t="s">
        <v>204</v>
      </c>
      <c r="BR4508" t="b">
        <v>0</v>
      </c>
      <c r="BT4508" t="b">
        <v>0</v>
      </c>
      <c r="BW4508" t="s">
        <v>103</v>
      </c>
      <c r="BX4508" t="b">
        <v>0</v>
      </c>
      <c r="BY4508" s="2">
        <v>44376.857581018521</v>
      </c>
      <c r="BZ4508" t="s">
        <v>314</v>
      </c>
      <c r="CB4508" t="b">
        <v>0</v>
      </c>
      <c r="CC4508" t="b">
        <v>1</v>
      </c>
      <c r="CD4508">
        <v>0</v>
      </c>
      <c r="CE4508">
        <v>0</v>
      </c>
      <c r="CF4508">
        <v>22800</v>
      </c>
      <c r="CG4508">
        <v>0</v>
      </c>
      <c r="CH4508">
        <v>22800</v>
      </c>
      <c r="CI4508">
        <v>100</v>
      </c>
      <c r="CJ4508">
        <v>0</v>
      </c>
      <c r="CK4508">
        <f>YEAR(tbl_Opportunity[[#This Row],[Close Date]])</f>
        <v>2021</v>
      </c>
    </row>
    <row r="4509" spans="1:89">
      <c r="A4509" t="s">
        <v>623</v>
      </c>
      <c r="B4509" t="b">
        <v>0</v>
      </c>
      <c r="D4509" t="b">
        <v>0</v>
      </c>
      <c r="H4509" s="1">
        <v>44362</v>
      </c>
      <c r="I4509" t="b">
        <v>1</v>
      </c>
      <c r="O4509" t="s">
        <v>272</v>
      </c>
      <c r="P4509" t="b">
        <v>0</v>
      </c>
      <c r="Q4509" s="2">
        <v>44362.677719907406</v>
      </c>
      <c r="R4509" s="1">
        <v>44362</v>
      </c>
      <c r="S4509" t="b">
        <v>0</v>
      </c>
      <c r="U4509" s="1"/>
      <c r="V4509" t="b">
        <v>0</v>
      </c>
      <c r="W4509" s="1">
        <v>44228</v>
      </c>
      <c r="X4509">
        <v>2</v>
      </c>
      <c r="Y4509">
        <v>2021</v>
      </c>
      <c r="Z4509" t="s">
        <v>8</v>
      </c>
      <c r="AA4509" t="s">
        <v>8</v>
      </c>
      <c r="AB4509" t="b">
        <v>0</v>
      </c>
      <c r="AC4509" t="b">
        <v>0</v>
      </c>
      <c r="AE4509" t="b">
        <v>1</v>
      </c>
      <c r="AF4509" t="b">
        <v>0</v>
      </c>
      <c r="AG4509" t="b">
        <v>0</v>
      </c>
      <c r="AH4509" t="s">
        <v>4366</v>
      </c>
      <c r="AI4509" t="b">
        <v>0</v>
      </c>
      <c r="AK4509" t="b">
        <v>0</v>
      </c>
      <c r="AL4509" s="1"/>
      <c r="AM4509" t="s">
        <v>272</v>
      </c>
      <c r="AN4509" s="2">
        <v>44362.746539351851</v>
      </c>
      <c r="AP4509" s="2">
        <v>44362.746527777781</v>
      </c>
      <c r="AQ4509" s="1">
        <v>44362</v>
      </c>
      <c r="AS4509" t="b">
        <v>0</v>
      </c>
      <c r="AV4509" t="s">
        <v>105</v>
      </c>
      <c r="BB4509" t="s">
        <v>10767</v>
      </c>
      <c r="BD4509" t="b">
        <v>0</v>
      </c>
      <c r="BH4509" t="s">
        <v>272</v>
      </c>
      <c r="BI4509" t="s">
        <v>1072</v>
      </c>
      <c r="BL4509" t="s">
        <v>10768</v>
      </c>
      <c r="BM4509" t="s">
        <v>291</v>
      </c>
      <c r="BN4509" t="s">
        <v>2414</v>
      </c>
      <c r="BQ4509" t="s">
        <v>204</v>
      </c>
      <c r="BR4509" t="b">
        <v>0</v>
      </c>
      <c r="BT4509" t="b">
        <v>0</v>
      </c>
      <c r="BW4509" t="s">
        <v>103</v>
      </c>
      <c r="BX4509" t="b">
        <v>0</v>
      </c>
      <c r="BY4509" s="2">
        <v>44376.857581018521</v>
      </c>
      <c r="BZ4509" t="s">
        <v>314</v>
      </c>
      <c r="CB4509" t="b">
        <v>0</v>
      </c>
      <c r="CC4509" t="b">
        <v>1</v>
      </c>
      <c r="CD4509">
        <v>0</v>
      </c>
      <c r="CE4509">
        <v>0</v>
      </c>
      <c r="CF4509">
        <v>4000</v>
      </c>
      <c r="CG4509">
        <v>0</v>
      </c>
      <c r="CH4509">
        <v>4000</v>
      </c>
      <c r="CI4509">
        <v>100</v>
      </c>
      <c r="CJ4509">
        <v>0</v>
      </c>
      <c r="CK4509">
        <f>YEAR(tbl_Opportunity[[#This Row],[Close Date]])</f>
        <v>2021</v>
      </c>
    </row>
    <row r="4510" spans="1:89">
      <c r="A4510" t="s">
        <v>1657</v>
      </c>
      <c r="B4510" t="b">
        <v>0</v>
      </c>
      <c r="D4510" t="b">
        <v>0</v>
      </c>
      <c r="H4510" s="1">
        <v>44371</v>
      </c>
      <c r="I4510" t="b">
        <v>1</v>
      </c>
      <c r="O4510" t="s">
        <v>272</v>
      </c>
      <c r="P4510" t="b">
        <v>0</v>
      </c>
      <c r="Q4510" s="2">
        <v>44364.587627314817</v>
      </c>
      <c r="R4510" s="1">
        <v>44371</v>
      </c>
      <c r="S4510" t="b">
        <v>0</v>
      </c>
      <c r="U4510" s="1"/>
      <c r="V4510" t="b">
        <v>0</v>
      </c>
      <c r="W4510" s="1">
        <v>44228</v>
      </c>
      <c r="X4510">
        <v>2</v>
      </c>
      <c r="Y4510">
        <v>2021</v>
      </c>
      <c r="Z4510" t="s">
        <v>8</v>
      </c>
      <c r="AA4510" t="s">
        <v>8</v>
      </c>
      <c r="AB4510" t="b">
        <v>0</v>
      </c>
      <c r="AC4510" t="b">
        <v>0</v>
      </c>
      <c r="AE4510" t="b">
        <v>1</v>
      </c>
      <c r="AF4510" t="b">
        <v>0</v>
      </c>
      <c r="AG4510" t="b">
        <v>0</v>
      </c>
      <c r="AH4510" t="s">
        <v>4366</v>
      </c>
      <c r="AI4510" t="b">
        <v>0</v>
      </c>
      <c r="AK4510" t="b">
        <v>0</v>
      </c>
      <c r="AL4510" s="1"/>
      <c r="AM4510" t="s">
        <v>272</v>
      </c>
      <c r="AN4510" s="2">
        <v>44371.8437962963</v>
      </c>
      <c r="AP4510" s="2">
        <v>44371.843784722223</v>
      </c>
      <c r="AQ4510" s="1">
        <v>44371</v>
      </c>
      <c r="AS4510" t="b">
        <v>0</v>
      </c>
      <c r="AV4510" t="s">
        <v>153</v>
      </c>
      <c r="BB4510" t="s">
        <v>10769</v>
      </c>
      <c r="BD4510" t="b">
        <v>0</v>
      </c>
      <c r="BH4510" t="s">
        <v>272</v>
      </c>
      <c r="BI4510" t="s">
        <v>1072</v>
      </c>
      <c r="BL4510" t="s">
        <v>10770</v>
      </c>
      <c r="BM4510" t="s">
        <v>291</v>
      </c>
      <c r="BN4510" t="s">
        <v>2414</v>
      </c>
      <c r="BQ4510" t="s">
        <v>204</v>
      </c>
      <c r="BR4510" t="b">
        <v>0</v>
      </c>
      <c r="BT4510" t="b">
        <v>0</v>
      </c>
      <c r="BW4510" t="s">
        <v>103</v>
      </c>
      <c r="BX4510" t="b">
        <v>0</v>
      </c>
      <c r="BY4510" s="2">
        <v>44376.857581018521</v>
      </c>
      <c r="BZ4510" t="s">
        <v>314</v>
      </c>
      <c r="CB4510" t="b">
        <v>0</v>
      </c>
      <c r="CC4510" t="b">
        <v>1</v>
      </c>
      <c r="CD4510">
        <v>0</v>
      </c>
      <c r="CE4510">
        <v>0</v>
      </c>
      <c r="CF4510">
        <v>4000</v>
      </c>
      <c r="CG4510">
        <v>0</v>
      </c>
      <c r="CH4510">
        <v>4000</v>
      </c>
      <c r="CI4510">
        <v>100</v>
      </c>
      <c r="CJ4510">
        <v>0</v>
      </c>
      <c r="CK4510">
        <f>YEAR(tbl_Opportunity[[#This Row],[Close Date]])</f>
        <v>2021</v>
      </c>
    </row>
    <row r="4511" spans="1:89">
      <c r="A4511" t="s">
        <v>8910</v>
      </c>
      <c r="B4511" t="b">
        <v>0</v>
      </c>
      <c r="D4511" t="b">
        <v>0</v>
      </c>
      <c r="H4511" s="1">
        <v>44376</v>
      </c>
      <c r="I4511" t="b">
        <v>1</v>
      </c>
      <c r="O4511" t="s">
        <v>272</v>
      </c>
      <c r="P4511" t="b">
        <v>0</v>
      </c>
      <c r="Q4511" s="2">
        <v>44365.040092592593</v>
      </c>
      <c r="R4511" s="1">
        <v>44376</v>
      </c>
      <c r="S4511" t="b">
        <v>0</v>
      </c>
      <c r="U4511" s="1"/>
      <c r="V4511" t="b">
        <v>0</v>
      </c>
      <c r="W4511" s="1">
        <v>44228</v>
      </c>
      <c r="X4511">
        <v>2</v>
      </c>
      <c r="Y4511">
        <v>2021</v>
      </c>
      <c r="Z4511" t="s">
        <v>8</v>
      </c>
      <c r="AA4511" t="s">
        <v>8</v>
      </c>
      <c r="AB4511" t="b">
        <v>0</v>
      </c>
      <c r="AC4511" t="b">
        <v>0</v>
      </c>
      <c r="AE4511" t="b">
        <v>1</v>
      </c>
      <c r="AF4511" t="b">
        <v>0</v>
      </c>
      <c r="AG4511" t="b">
        <v>0</v>
      </c>
      <c r="AH4511" t="s">
        <v>4366</v>
      </c>
      <c r="AI4511" t="b">
        <v>0</v>
      </c>
      <c r="AK4511" t="b">
        <v>0</v>
      </c>
      <c r="AL4511" s="1"/>
      <c r="AM4511" t="s">
        <v>272</v>
      </c>
      <c r="AN4511" s="2">
        <v>44376.532141203701</v>
      </c>
      <c r="AP4511" s="2">
        <v>44376.532141203701</v>
      </c>
      <c r="AQ4511" s="1">
        <v>44376</v>
      </c>
      <c r="AS4511" t="b">
        <v>0</v>
      </c>
      <c r="AV4511" t="s">
        <v>213</v>
      </c>
      <c r="BB4511" t="s">
        <v>10771</v>
      </c>
      <c r="BD4511" t="b">
        <v>0</v>
      </c>
      <c r="BH4511" t="s">
        <v>272</v>
      </c>
      <c r="BI4511" t="s">
        <v>1072</v>
      </c>
      <c r="BL4511" t="s">
        <v>10772</v>
      </c>
      <c r="BM4511" t="s">
        <v>291</v>
      </c>
      <c r="BN4511" t="s">
        <v>2414</v>
      </c>
      <c r="BQ4511" t="s">
        <v>204</v>
      </c>
      <c r="BR4511" t="b">
        <v>0</v>
      </c>
      <c r="BT4511" t="b">
        <v>0</v>
      </c>
      <c r="BW4511" t="s">
        <v>103</v>
      </c>
      <c r="BX4511" t="b">
        <v>0</v>
      </c>
      <c r="BY4511" s="2">
        <v>44376.857581018521</v>
      </c>
      <c r="BZ4511" t="s">
        <v>314</v>
      </c>
      <c r="CB4511" t="b">
        <v>0</v>
      </c>
      <c r="CC4511" t="b">
        <v>1</v>
      </c>
      <c r="CD4511">
        <v>0</v>
      </c>
      <c r="CE4511">
        <v>0</v>
      </c>
      <c r="CF4511">
        <v>22800</v>
      </c>
      <c r="CG4511">
        <v>0</v>
      </c>
      <c r="CH4511">
        <v>22800</v>
      </c>
      <c r="CI4511">
        <v>100</v>
      </c>
      <c r="CJ4511">
        <v>0</v>
      </c>
      <c r="CK4511">
        <f>YEAR(tbl_Opportunity[[#This Row],[Close Date]])</f>
        <v>2021</v>
      </c>
    </row>
    <row r="4512" spans="1:89">
      <c r="A4512" t="s">
        <v>9029</v>
      </c>
      <c r="B4512" t="b">
        <v>0</v>
      </c>
      <c r="D4512" t="b">
        <v>0</v>
      </c>
      <c r="H4512" s="1">
        <v>44342</v>
      </c>
      <c r="I4512" t="b">
        <v>1</v>
      </c>
      <c r="O4512" t="s">
        <v>272</v>
      </c>
      <c r="P4512" t="b">
        <v>0</v>
      </c>
      <c r="Q4512" s="2">
        <v>44342.488657407404</v>
      </c>
      <c r="R4512" s="1"/>
      <c r="S4512" t="b">
        <v>0</v>
      </c>
      <c r="U4512" s="1"/>
      <c r="V4512" t="b">
        <v>0</v>
      </c>
      <c r="W4512" s="1">
        <v>44228</v>
      </c>
      <c r="X4512">
        <v>2</v>
      </c>
      <c r="Y4512">
        <v>2021</v>
      </c>
      <c r="Z4512" t="s">
        <v>8</v>
      </c>
      <c r="AA4512" t="s">
        <v>8</v>
      </c>
      <c r="AB4512" t="b">
        <v>0</v>
      </c>
      <c r="AC4512" t="b">
        <v>0</v>
      </c>
      <c r="AE4512" t="b">
        <v>1</v>
      </c>
      <c r="AF4512" t="b">
        <v>0</v>
      </c>
      <c r="AG4512" t="b">
        <v>0</v>
      </c>
      <c r="AH4512" t="s">
        <v>4366</v>
      </c>
      <c r="AI4512" t="b">
        <v>0</v>
      </c>
      <c r="AK4512" t="b">
        <v>0</v>
      </c>
      <c r="AL4512" s="1"/>
      <c r="AM4512" t="s">
        <v>272</v>
      </c>
      <c r="AN4512" s="2">
        <v>44342.489548611113</v>
      </c>
      <c r="AP4512" s="2"/>
      <c r="AQ4512" s="1">
        <v>44342</v>
      </c>
      <c r="AS4512" t="b">
        <v>0</v>
      </c>
      <c r="AV4512" t="s">
        <v>213</v>
      </c>
      <c r="BB4512" t="s">
        <v>10773</v>
      </c>
      <c r="BD4512" t="b">
        <v>0</v>
      </c>
      <c r="BH4512" t="s">
        <v>2393</v>
      </c>
      <c r="BI4512" t="s">
        <v>2055</v>
      </c>
      <c r="BL4512" t="s">
        <v>3977</v>
      </c>
      <c r="BM4512" t="s">
        <v>291</v>
      </c>
      <c r="BN4512" t="s">
        <v>2414</v>
      </c>
      <c r="BQ4512" t="s">
        <v>204</v>
      </c>
      <c r="BR4512" t="b">
        <v>0</v>
      </c>
      <c r="BT4512" t="b">
        <v>0</v>
      </c>
      <c r="BW4512" t="s">
        <v>103</v>
      </c>
      <c r="BX4512" t="b">
        <v>0</v>
      </c>
      <c r="BY4512" s="2">
        <v>44376.857581018521</v>
      </c>
      <c r="BZ4512" t="s">
        <v>314</v>
      </c>
      <c r="CB4512" t="b">
        <v>0</v>
      </c>
      <c r="CC4512" t="b">
        <v>1</v>
      </c>
      <c r="CD4512">
        <v>0</v>
      </c>
      <c r="CE4512">
        <v>0</v>
      </c>
      <c r="CF4512">
        <v>4140</v>
      </c>
      <c r="CG4512">
        <v>0</v>
      </c>
      <c r="CH4512">
        <v>4140</v>
      </c>
      <c r="CI4512">
        <v>100</v>
      </c>
      <c r="CJ4512">
        <v>0</v>
      </c>
      <c r="CK4512">
        <f>YEAR(tbl_Opportunity[[#This Row],[Close Date]])</f>
        <v>2021</v>
      </c>
    </row>
    <row r="4513" spans="1:89">
      <c r="A4513" t="s">
        <v>423</v>
      </c>
      <c r="B4513" t="b">
        <v>0</v>
      </c>
      <c r="D4513" t="b">
        <v>0</v>
      </c>
      <c r="E4513" t="s">
        <v>8902</v>
      </c>
      <c r="H4513" s="1">
        <v>44372</v>
      </c>
      <c r="I4513" t="b">
        <v>1</v>
      </c>
      <c r="L4513" t="s">
        <v>9592</v>
      </c>
      <c r="O4513" t="s">
        <v>272</v>
      </c>
      <c r="P4513" t="b">
        <v>0</v>
      </c>
      <c r="Q4513" s="2">
        <v>44368.797835648147</v>
      </c>
      <c r="R4513" s="1">
        <v>44372</v>
      </c>
      <c r="S4513" t="b">
        <v>0</v>
      </c>
      <c r="U4513" s="1"/>
      <c r="V4513" t="b">
        <v>0</v>
      </c>
      <c r="W4513" s="1">
        <v>44228</v>
      </c>
      <c r="X4513">
        <v>2</v>
      </c>
      <c r="Y4513">
        <v>2021</v>
      </c>
      <c r="Z4513" t="s">
        <v>8</v>
      </c>
      <c r="AA4513" t="s">
        <v>8</v>
      </c>
      <c r="AB4513" t="b">
        <v>0</v>
      </c>
      <c r="AC4513" t="b">
        <v>0</v>
      </c>
      <c r="AE4513" t="b">
        <v>1</v>
      </c>
      <c r="AF4513" t="b">
        <v>0</v>
      </c>
      <c r="AG4513" t="b">
        <v>0</v>
      </c>
      <c r="AH4513" t="s">
        <v>4366</v>
      </c>
      <c r="AI4513" t="b">
        <v>0</v>
      </c>
      <c r="AJ4513" t="s">
        <v>462</v>
      </c>
      <c r="AK4513" t="b">
        <v>0</v>
      </c>
      <c r="AL4513" s="1">
        <v>44368</v>
      </c>
      <c r="AM4513" t="s">
        <v>272</v>
      </c>
      <c r="AN4513" s="2">
        <v>44372.774687500001</v>
      </c>
      <c r="AP4513" s="2">
        <v>44372.774675925924</v>
      </c>
      <c r="AQ4513" s="1">
        <v>44372</v>
      </c>
      <c r="AS4513" t="b">
        <v>0</v>
      </c>
      <c r="AV4513" t="s">
        <v>197</v>
      </c>
      <c r="BB4513" t="s">
        <v>10774</v>
      </c>
      <c r="BD4513" t="b">
        <v>0</v>
      </c>
      <c r="BH4513" t="s">
        <v>272</v>
      </c>
      <c r="BI4513" t="s">
        <v>1072</v>
      </c>
      <c r="BL4513" t="s">
        <v>9592</v>
      </c>
      <c r="BM4513" t="s">
        <v>291</v>
      </c>
      <c r="BN4513" t="s">
        <v>2414</v>
      </c>
      <c r="BQ4513" t="s">
        <v>204</v>
      </c>
      <c r="BR4513" t="b">
        <v>0</v>
      </c>
      <c r="BT4513" t="b">
        <v>0</v>
      </c>
      <c r="BW4513" t="s">
        <v>103</v>
      </c>
      <c r="BX4513" t="b">
        <v>0</v>
      </c>
      <c r="BY4513" s="2">
        <v>44376.857581018521</v>
      </c>
      <c r="BZ4513" t="s">
        <v>314</v>
      </c>
      <c r="CB4513" t="b">
        <v>0</v>
      </c>
      <c r="CC4513" t="b">
        <v>1</v>
      </c>
      <c r="CD4513">
        <v>0</v>
      </c>
      <c r="CE4513">
        <v>0</v>
      </c>
      <c r="CF4513">
        <v>725</v>
      </c>
      <c r="CG4513">
        <v>0</v>
      </c>
      <c r="CH4513">
        <v>725</v>
      </c>
      <c r="CI4513">
        <v>100</v>
      </c>
      <c r="CJ4513">
        <v>0</v>
      </c>
      <c r="CK4513">
        <f>YEAR(tbl_Opportunity[[#This Row],[Close Date]])</f>
        <v>2021</v>
      </c>
    </row>
    <row r="4514" spans="1:89">
      <c r="A4514" t="s">
        <v>6100</v>
      </c>
      <c r="B4514" t="b">
        <v>0</v>
      </c>
      <c r="D4514" t="b">
        <v>0</v>
      </c>
      <c r="H4514" s="1">
        <v>44330</v>
      </c>
      <c r="I4514" t="b">
        <v>1</v>
      </c>
      <c r="O4514" t="s">
        <v>272</v>
      </c>
      <c r="P4514" t="b">
        <v>0</v>
      </c>
      <c r="Q4514" s="2">
        <v>44328.552812499998</v>
      </c>
      <c r="R4514" s="1">
        <v>44330</v>
      </c>
      <c r="S4514" t="b">
        <v>0</v>
      </c>
      <c r="U4514" s="1"/>
      <c r="V4514" t="b">
        <v>0</v>
      </c>
      <c r="W4514" s="1">
        <v>44228</v>
      </c>
      <c r="X4514">
        <v>2</v>
      </c>
      <c r="Y4514">
        <v>2021</v>
      </c>
      <c r="Z4514" t="s">
        <v>8</v>
      </c>
      <c r="AA4514" t="s">
        <v>8</v>
      </c>
      <c r="AB4514" t="b">
        <v>0</v>
      </c>
      <c r="AC4514" t="b">
        <v>0</v>
      </c>
      <c r="AE4514" t="b">
        <v>1</v>
      </c>
      <c r="AF4514" t="b">
        <v>0</v>
      </c>
      <c r="AG4514" t="b">
        <v>0</v>
      </c>
      <c r="AH4514" t="s">
        <v>4366</v>
      </c>
      <c r="AI4514" t="b">
        <v>0</v>
      </c>
      <c r="AK4514" t="b">
        <v>0</v>
      </c>
      <c r="AL4514" s="1"/>
      <c r="AM4514" t="s">
        <v>272</v>
      </c>
      <c r="AN4514" s="2">
        <v>44330.51394675926</v>
      </c>
      <c r="AP4514" s="2">
        <v>44330.513935185183</v>
      </c>
      <c r="AQ4514" s="1">
        <v>44330</v>
      </c>
      <c r="AS4514" t="b">
        <v>0</v>
      </c>
      <c r="AV4514" t="s">
        <v>153</v>
      </c>
      <c r="BB4514" t="s">
        <v>10775</v>
      </c>
      <c r="BD4514" t="b">
        <v>0</v>
      </c>
      <c r="BH4514" t="s">
        <v>272</v>
      </c>
      <c r="BI4514" t="s">
        <v>1072</v>
      </c>
      <c r="BL4514" t="s">
        <v>9857</v>
      </c>
      <c r="BM4514" t="s">
        <v>3069</v>
      </c>
      <c r="BN4514" t="s">
        <v>2414</v>
      </c>
      <c r="BQ4514" t="s">
        <v>204</v>
      </c>
      <c r="BR4514" t="b">
        <v>0</v>
      </c>
      <c r="BT4514" t="b">
        <v>0</v>
      </c>
      <c r="BW4514" t="s">
        <v>103</v>
      </c>
      <c r="BX4514" t="b">
        <v>0</v>
      </c>
      <c r="BY4514" s="2">
        <v>44376.857581018521</v>
      </c>
      <c r="BZ4514" t="s">
        <v>314</v>
      </c>
      <c r="CB4514" t="b">
        <v>0</v>
      </c>
      <c r="CC4514" t="b">
        <v>1</v>
      </c>
      <c r="CD4514">
        <v>0</v>
      </c>
      <c r="CE4514">
        <v>0</v>
      </c>
      <c r="CF4514">
        <v>19200</v>
      </c>
      <c r="CG4514">
        <v>0</v>
      </c>
      <c r="CH4514">
        <v>19200</v>
      </c>
      <c r="CI4514">
        <v>100</v>
      </c>
      <c r="CJ4514">
        <v>0</v>
      </c>
      <c r="CK4514">
        <f>YEAR(tbl_Opportunity[[#This Row],[Close Date]])</f>
        <v>2021</v>
      </c>
    </row>
    <row r="4515" spans="1:89">
      <c r="A4515" t="s">
        <v>1261</v>
      </c>
      <c r="B4515" t="b">
        <v>0</v>
      </c>
      <c r="D4515" t="b">
        <v>0</v>
      </c>
      <c r="E4515" t="s">
        <v>1005</v>
      </c>
      <c r="H4515" s="1">
        <v>44330</v>
      </c>
      <c r="I4515" t="b">
        <v>1</v>
      </c>
      <c r="L4515" t="s">
        <v>1262</v>
      </c>
      <c r="O4515" t="s">
        <v>272</v>
      </c>
      <c r="P4515" t="b">
        <v>0</v>
      </c>
      <c r="Q4515" s="2">
        <v>44330.686203703706</v>
      </c>
      <c r="R4515" s="1"/>
      <c r="S4515" t="b">
        <v>0</v>
      </c>
      <c r="U4515" s="1"/>
      <c r="V4515" t="b">
        <v>0</v>
      </c>
      <c r="W4515" s="1">
        <v>44228</v>
      </c>
      <c r="X4515">
        <v>2</v>
      </c>
      <c r="Y4515">
        <v>2021</v>
      </c>
      <c r="Z4515" t="s">
        <v>8</v>
      </c>
      <c r="AA4515" t="s">
        <v>8</v>
      </c>
      <c r="AB4515" t="b">
        <v>0</v>
      </c>
      <c r="AC4515" t="b">
        <v>0</v>
      </c>
      <c r="AE4515" t="b">
        <v>1</v>
      </c>
      <c r="AF4515" t="b">
        <v>0</v>
      </c>
      <c r="AG4515" t="b">
        <v>0</v>
      </c>
      <c r="AH4515" t="s">
        <v>4366</v>
      </c>
      <c r="AI4515" t="b">
        <v>0</v>
      </c>
      <c r="AK4515" t="b">
        <v>0</v>
      </c>
      <c r="AL4515" s="1"/>
      <c r="AM4515" t="s">
        <v>272</v>
      </c>
      <c r="AN4515" s="2">
        <v>44330.686805555553</v>
      </c>
      <c r="AP4515" s="2"/>
      <c r="AQ4515" s="1">
        <v>44330</v>
      </c>
      <c r="AS4515" t="b">
        <v>0</v>
      </c>
      <c r="AV4515" t="s">
        <v>176</v>
      </c>
      <c r="BB4515" t="s">
        <v>10776</v>
      </c>
      <c r="BD4515" t="b">
        <v>0</v>
      </c>
      <c r="BH4515" t="s">
        <v>272</v>
      </c>
      <c r="BI4515" t="s">
        <v>1072</v>
      </c>
      <c r="BL4515" t="s">
        <v>1262</v>
      </c>
      <c r="BM4515" t="s">
        <v>291</v>
      </c>
      <c r="BN4515" t="s">
        <v>203</v>
      </c>
      <c r="BQ4515" t="s">
        <v>204</v>
      </c>
      <c r="BR4515" t="b">
        <v>0</v>
      </c>
      <c r="BT4515" t="b">
        <v>0</v>
      </c>
      <c r="BW4515" t="s">
        <v>103</v>
      </c>
      <c r="BX4515" t="b">
        <v>0</v>
      </c>
      <c r="BY4515" s="2">
        <v>44376.857581018521</v>
      </c>
      <c r="BZ4515" t="s">
        <v>314</v>
      </c>
      <c r="CB4515" t="b">
        <v>0</v>
      </c>
      <c r="CC4515" t="b">
        <v>1</v>
      </c>
      <c r="CD4515">
        <v>0</v>
      </c>
      <c r="CE4515">
        <v>0</v>
      </c>
      <c r="CF4515">
        <v>5245</v>
      </c>
      <c r="CG4515">
        <v>0</v>
      </c>
      <c r="CH4515">
        <v>5245</v>
      </c>
      <c r="CI4515">
        <v>100</v>
      </c>
      <c r="CJ4515">
        <v>0</v>
      </c>
      <c r="CK4515">
        <f>YEAR(tbl_Opportunity[[#This Row],[Close Date]])</f>
        <v>2021</v>
      </c>
    </row>
    <row r="4516" spans="1:89">
      <c r="A4516" t="s">
        <v>489</v>
      </c>
      <c r="B4516" t="b">
        <v>0</v>
      </c>
      <c r="D4516" t="b">
        <v>0</v>
      </c>
      <c r="E4516" t="s">
        <v>2947</v>
      </c>
      <c r="H4516" s="1">
        <v>44337</v>
      </c>
      <c r="I4516" t="b">
        <v>1</v>
      </c>
      <c r="L4516" t="s">
        <v>1048</v>
      </c>
      <c r="O4516" t="s">
        <v>272</v>
      </c>
      <c r="P4516" t="b">
        <v>0</v>
      </c>
      <c r="Q4516" s="2">
        <v>44336.779421296298</v>
      </c>
      <c r="R4516" s="1">
        <v>44337</v>
      </c>
      <c r="S4516" t="b">
        <v>0</v>
      </c>
      <c r="U4516" s="1"/>
      <c r="V4516" t="b">
        <v>0</v>
      </c>
      <c r="W4516" s="1">
        <v>44228</v>
      </c>
      <c r="X4516">
        <v>2</v>
      </c>
      <c r="Y4516">
        <v>2021</v>
      </c>
      <c r="Z4516" t="s">
        <v>8</v>
      </c>
      <c r="AA4516" t="s">
        <v>8</v>
      </c>
      <c r="AB4516" t="b">
        <v>0</v>
      </c>
      <c r="AC4516" t="b">
        <v>0</v>
      </c>
      <c r="AE4516" t="b">
        <v>1</v>
      </c>
      <c r="AF4516" t="b">
        <v>0</v>
      </c>
      <c r="AG4516" t="b">
        <v>0</v>
      </c>
      <c r="AH4516" t="s">
        <v>4366</v>
      </c>
      <c r="AI4516" t="b">
        <v>0</v>
      </c>
      <c r="AK4516" t="b">
        <v>0</v>
      </c>
      <c r="AL4516" s="1">
        <v>44336</v>
      </c>
      <c r="AM4516" t="s">
        <v>272</v>
      </c>
      <c r="AN4516" s="2">
        <v>44337.894490740742</v>
      </c>
      <c r="AP4516" s="2">
        <v>44337.894490740742</v>
      </c>
      <c r="AQ4516" s="1">
        <v>44337</v>
      </c>
      <c r="AS4516" t="b">
        <v>0</v>
      </c>
      <c r="AV4516" t="s">
        <v>176</v>
      </c>
      <c r="BB4516" t="s">
        <v>10777</v>
      </c>
      <c r="BD4516" t="b">
        <v>0</v>
      </c>
      <c r="BH4516" t="s">
        <v>272</v>
      </c>
      <c r="BI4516" t="s">
        <v>1072</v>
      </c>
      <c r="BL4516" t="s">
        <v>1048</v>
      </c>
      <c r="BM4516" t="s">
        <v>291</v>
      </c>
      <c r="BN4516" t="s">
        <v>203</v>
      </c>
      <c r="BQ4516" t="s">
        <v>204</v>
      </c>
      <c r="BR4516" t="b">
        <v>0</v>
      </c>
      <c r="BT4516" t="b">
        <v>0</v>
      </c>
      <c r="BW4516" t="s">
        <v>103</v>
      </c>
      <c r="BX4516" t="b">
        <v>0</v>
      </c>
      <c r="BY4516" s="2">
        <v>44376.857581018521</v>
      </c>
      <c r="BZ4516" t="s">
        <v>314</v>
      </c>
      <c r="CB4516" t="b">
        <v>0</v>
      </c>
      <c r="CC4516" t="b">
        <v>1</v>
      </c>
      <c r="CD4516">
        <v>0</v>
      </c>
      <c r="CE4516">
        <v>0</v>
      </c>
      <c r="CF4516">
        <v>3450</v>
      </c>
      <c r="CG4516">
        <v>0</v>
      </c>
      <c r="CH4516">
        <v>3450</v>
      </c>
      <c r="CI4516">
        <v>100</v>
      </c>
      <c r="CJ4516">
        <v>0</v>
      </c>
      <c r="CK4516">
        <f>YEAR(tbl_Opportunity[[#This Row],[Close Date]])</f>
        <v>2021</v>
      </c>
    </row>
    <row r="4517" spans="1:89">
      <c r="A4517" t="s">
        <v>541</v>
      </c>
      <c r="B4517" t="b">
        <v>0</v>
      </c>
      <c r="D4517" t="b">
        <v>0</v>
      </c>
      <c r="E4517" t="s">
        <v>6025</v>
      </c>
      <c r="H4517" s="1">
        <v>44341</v>
      </c>
      <c r="I4517" t="b">
        <v>1</v>
      </c>
      <c r="L4517" t="s">
        <v>9313</v>
      </c>
      <c r="O4517" t="s">
        <v>272</v>
      </c>
      <c r="P4517" t="b">
        <v>0</v>
      </c>
      <c r="Q4517" s="2">
        <v>44336.895092592589</v>
      </c>
      <c r="R4517" s="1">
        <v>44341</v>
      </c>
      <c r="S4517" t="b">
        <v>0</v>
      </c>
      <c r="U4517" s="1"/>
      <c r="V4517" t="b">
        <v>0</v>
      </c>
      <c r="W4517" s="1">
        <v>44228</v>
      </c>
      <c r="X4517">
        <v>2</v>
      </c>
      <c r="Y4517">
        <v>2021</v>
      </c>
      <c r="Z4517" t="s">
        <v>8</v>
      </c>
      <c r="AA4517" t="s">
        <v>8</v>
      </c>
      <c r="AB4517" t="b">
        <v>0</v>
      </c>
      <c r="AC4517" t="b">
        <v>0</v>
      </c>
      <c r="AE4517" t="b">
        <v>1</v>
      </c>
      <c r="AF4517" t="b">
        <v>0</v>
      </c>
      <c r="AG4517" t="b">
        <v>0</v>
      </c>
      <c r="AH4517" t="s">
        <v>4366</v>
      </c>
      <c r="AI4517" t="b">
        <v>0</v>
      </c>
      <c r="AK4517" t="b">
        <v>0</v>
      </c>
      <c r="AL4517" s="1">
        <v>44336</v>
      </c>
      <c r="AM4517" t="s">
        <v>272</v>
      </c>
      <c r="AN4517" s="2">
        <v>44341.795173611114</v>
      </c>
      <c r="AP4517" s="2">
        <v>44341.795162037037</v>
      </c>
      <c r="AQ4517" s="1">
        <v>44341</v>
      </c>
      <c r="AS4517" t="b">
        <v>0</v>
      </c>
      <c r="AV4517" t="s">
        <v>538</v>
      </c>
      <c r="BB4517" t="s">
        <v>10778</v>
      </c>
      <c r="BD4517" t="b">
        <v>0</v>
      </c>
      <c r="BH4517" t="s">
        <v>272</v>
      </c>
      <c r="BI4517" t="s">
        <v>1072</v>
      </c>
      <c r="BL4517" t="s">
        <v>9313</v>
      </c>
      <c r="BM4517" t="s">
        <v>291</v>
      </c>
      <c r="BN4517" t="s">
        <v>203</v>
      </c>
      <c r="BQ4517" t="s">
        <v>204</v>
      </c>
      <c r="BR4517" t="b">
        <v>0</v>
      </c>
      <c r="BT4517" t="b">
        <v>0</v>
      </c>
      <c r="BW4517" t="s">
        <v>103</v>
      </c>
      <c r="BX4517" t="b">
        <v>0</v>
      </c>
      <c r="BY4517" s="2">
        <v>44376.857581018521</v>
      </c>
      <c r="BZ4517" t="s">
        <v>314</v>
      </c>
      <c r="CB4517" t="b">
        <v>0</v>
      </c>
      <c r="CC4517" t="b">
        <v>1</v>
      </c>
      <c r="CD4517">
        <v>0</v>
      </c>
      <c r="CE4517">
        <v>0</v>
      </c>
      <c r="CF4517">
        <v>3450</v>
      </c>
      <c r="CG4517">
        <v>0</v>
      </c>
      <c r="CH4517">
        <v>3450</v>
      </c>
      <c r="CI4517">
        <v>100</v>
      </c>
      <c r="CJ4517">
        <v>0</v>
      </c>
      <c r="CK4517">
        <f>YEAR(tbl_Opportunity[[#This Row],[Close Date]])</f>
        <v>2021</v>
      </c>
    </row>
    <row r="4518" spans="1:89">
      <c r="A4518" t="s">
        <v>423</v>
      </c>
      <c r="B4518" t="b">
        <v>0</v>
      </c>
      <c r="D4518" t="b">
        <v>0</v>
      </c>
      <c r="H4518" s="1">
        <v>44350</v>
      </c>
      <c r="I4518" t="b">
        <v>1</v>
      </c>
      <c r="L4518" t="s">
        <v>5384</v>
      </c>
      <c r="O4518" t="s">
        <v>272</v>
      </c>
      <c r="P4518" t="b">
        <v>0</v>
      </c>
      <c r="Q4518" s="2">
        <v>44342.712326388886</v>
      </c>
      <c r="R4518" s="1">
        <v>44350</v>
      </c>
      <c r="S4518" t="b">
        <v>0</v>
      </c>
      <c r="U4518" s="1"/>
      <c r="V4518" t="b">
        <v>0</v>
      </c>
      <c r="W4518" s="1">
        <v>44228</v>
      </c>
      <c r="X4518">
        <v>2</v>
      </c>
      <c r="Y4518">
        <v>2021</v>
      </c>
      <c r="Z4518" t="s">
        <v>8</v>
      </c>
      <c r="AA4518" t="s">
        <v>8</v>
      </c>
      <c r="AB4518" t="b">
        <v>0</v>
      </c>
      <c r="AC4518" t="b">
        <v>0</v>
      </c>
      <c r="AE4518" t="b">
        <v>1</v>
      </c>
      <c r="AF4518" t="b">
        <v>0</v>
      </c>
      <c r="AG4518" t="b">
        <v>0</v>
      </c>
      <c r="AH4518" t="s">
        <v>4366</v>
      </c>
      <c r="AI4518" t="b">
        <v>0</v>
      </c>
      <c r="AK4518" t="b">
        <v>0</v>
      </c>
      <c r="AL4518" s="1">
        <v>44349</v>
      </c>
      <c r="AM4518" t="s">
        <v>272</v>
      </c>
      <c r="AN4518" s="2">
        <v>44350.474479166667</v>
      </c>
      <c r="AP4518" s="2">
        <v>44350.47446759259</v>
      </c>
      <c r="AQ4518" s="1">
        <v>44350</v>
      </c>
      <c r="AS4518" t="b">
        <v>0</v>
      </c>
      <c r="AV4518" t="s">
        <v>248</v>
      </c>
      <c r="BB4518" t="s">
        <v>10779</v>
      </c>
      <c r="BD4518" t="b">
        <v>0</v>
      </c>
      <c r="BH4518" t="s">
        <v>272</v>
      </c>
      <c r="BI4518" t="s">
        <v>1072</v>
      </c>
      <c r="BL4518" t="s">
        <v>5384</v>
      </c>
      <c r="BM4518" t="s">
        <v>291</v>
      </c>
      <c r="BN4518" t="s">
        <v>203</v>
      </c>
      <c r="BQ4518" t="s">
        <v>204</v>
      </c>
      <c r="BR4518" t="b">
        <v>0</v>
      </c>
      <c r="BT4518" t="b">
        <v>0</v>
      </c>
      <c r="BW4518" t="s">
        <v>103</v>
      </c>
      <c r="BX4518" t="b">
        <v>0</v>
      </c>
      <c r="BY4518" s="2">
        <v>44376.857581018521</v>
      </c>
      <c r="BZ4518" t="s">
        <v>314</v>
      </c>
      <c r="CB4518" t="b">
        <v>0</v>
      </c>
      <c r="CC4518" t="b">
        <v>1</v>
      </c>
      <c r="CD4518">
        <v>0</v>
      </c>
      <c r="CE4518">
        <v>0</v>
      </c>
      <c r="CF4518">
        <v>4175</v>
      </c>
      <c r="CG4518">
        <v>0</v>
      </c>
      <c r="CH4518">
        <v>4175</v>
      </c>
      <c r="CI4518">
        <v>100</v>
      </c>
      <c r="CJ4518">
        <v>0</v>
      </c>
      <c r="CK4518">
        <f>YEAR(tbl_Opportunity[[#This Row],[Close Date]])</f>
        <v>2021</v>
      </c>
    </row>
    <row r="4519" spans="1:89">
      <c r="A4519" t="s">
        <v>274</v>
      </c>
      <c r="B4519" t="b">
        <v>0</v>
      </c>
      <c r="D4519" t="b">
        <v>0</v>
      </c>
      <c r="E4519" t="s">
        <v>2947</v>
      </c>
      <c r="H4519" s="1">
        <v>44351</v>
      </c>
      <c r="I4519" t="b">
        <v>1</v>
      </c>
      <c r="L4519" t="s">
        <v>3326</v>
      </c>
      <c r="O4519" t="s">
        <v>272</v>
      </c>
      <c r="P4519" t="b">
        <v>0</v>
      </c>
      <c r="Q4519" s="2">
        <v>44343.689664351848</v>
      </c>
      <c r="R4519" s="1">
        <v>44354</v>
      </c>
      <c r="S4519" t="b">
        <v>0</v>
      </c>
      <c r="U4519" s="1"/>
      <c r="V4519" t="b">
        <v>0</v>
      </c>
      <c r="W4519" s="1">
        <v>44228</v>
      </c>
      <c r="X4519">
        <v>2</v>
      </c>
      <c r="Y4519">
        <v>2021</v>
      </c>
      <c r="Z4519" t="s">
        <v>8</v>
      </c>
      <c r="AA4519" t="s">
        <v>8</v>
      </c>
      <c r="AB4519" t="b">
        <v>0</v>
      </c>
      <c r="AC4519" t="b">
        <v>0</v>
      </c>
      <c r="AE4519" t="b">
        <v>1</v>
      </c>
      <c r="AF4519" t="b">
        <v>0</v>
      </c>
      <c r="AG4519" t="b">
        <v>0</v>
      </c>
      <c r="AH4519" t="s">
        <v>4366</v>
      </c>
      <c r="AI4519" t="b">
        <v>0</v>
      </c>
      <c r="AK4519" t="b">
        <v>0</v>
      </c>
      <c r="AL4519" s="1">
        <v>44343</v>
      </c>
      <c r="AM4519" t="s">
        <v>272</v>
      </c>
      <c r="AN4519" s="2">
        <v>44354.491782407407</v>
      </c>
      <c r="AP4519" s="2">
        <v>44354.491770833331</v>
      </c>
      <c r="AQ4519" s="1">
        <v>44354</v>
      </c>
      <c r="AS4519" t="b">
        <v>0</v>
      </c>
      <c r="AV4519" t="s">
        <v>2870</v>
      </c>
      <c r="BB4519" t="s">
        <v>10780</v>
      </c>
      <c r="BD4519" t="b">
        <v>0</v>
      </c>
      <c r="BH4519" t="s">
        <v>272</v>
      </c>
      <c r="BI4519" t="s">
        <v>1072</v>
      </c>
      <c r="BL4519" t="s">
        <v>3326</v>
      </c>
      <c r="BM4519" t="s">
        <v>291</v>
      </c>
      <c r="BN4519" t="s">
        <v>203</v>
      </c>
      <c r="BQ4519" t="s">
        <v>204</v>
      </c>
      <c r="BR4519" t="b">
        <v>0</v>
      </c>
      <c r="BT4519" t="b">
        <v>0</v>
      </c>
      <c r="BW4519" t="s">
        <v>103</v>
      </c>
      <c r="BX4519" t="b">
        <v>0</v>
      </c>
      <c r="BY4519" s="2">
        <v>44376.857581018521</v>
      </c>
      <c r="BZ4519" t="s">
        <v>314</v>
      </c>
      <c r="CB4519" t="b">
        <v>0</v>
      </c>
      <c r="CC4519" t="b">
        <v>1</v>
      </c>
      <c r="CD4519">
        <v>0</v>
      </c>
      <c r="CE4519">
        <v>0</v>
      </c>
      <c r="CF4519">
        <v>3500</v>
      </c>
      <c r="CG4519">
        <v>0</v>
      </c>
      <c r="CH4519">
        <v>3500</v>
      </c>
      <c r="CI4519">
        <v>100</v>
      </c>
      <c r="CJ4519">
        <v>0</v>
      </c>
      <c r="CK4519">
        <f>YEAR(tbl_Opportunity[[#This Row],[Close Date]])</f>
        <v>2021</v>
      </c>
    </row>
    <row r="4520" spans="1:89">
      <c r="A4520" t="s">
        <v>274</v>
      </c>
      <c r="B4520" t="b">
        <v>0</v>
      </c>
      <c r="D4520" t="b">
        <v>0</v>
      </c>
      <c r="H4520" s="1">
        <v>44354</v>
      </c>
      <c r="I4520" t="b">
        <v>1</v>
      </c>
      <c r="O4520" t="s">
        <v>272</v>
      </c>
      <c r="P4520" t="b">
        <v>0</v>
      </c>
      <c r="Q4520" s="2">
        <v>44343.69190972222</v>
      </c>
      <c r="R4520" s="1">
        <v>44369</v>
      </c>
      <c r="S4520" t="b">
        <v>0</v>
      </c>
      <c r="U4520" s="1"/>
      <c r="V4520" t="b">
        <v>0</v>
      </c>
      <c r="W4520" s="1">
        <v>44228</v>
      </c>
      <c r="X4520">
        <v>2</v>
      </c>
      <c r="Y4520">
        <v>2021</v>
      </c>
      <c r="Z4520" t="s">
        <v>8</v>
      </c>
      <c r="AA4520" t="s">
        <v>8</v>
      </c>
      <c r="AB4520" t="b">
        <v>0</v>
      </c>
      <c r="AC4520" t="b">
        <v>0</v>
      </c>
      <c r="AE4520" t="b">
        <v>1</v>
      </c>
      <c r="AF4520" t="b">
        <v>0</v>
      </c>
      <c r="AG4520" t="b">
        <v>0</v>
      </c>
      <c r="AH4520" t="s">
        <v>4366</v>
      </c>
      <c r="AI4520" t="b">
        <v>0</v>
      </c>
      <c r="AK4520" t="b">
        <v>0</v>
      </c>
      <c r="AL4520" s="1"/>
      <c r="AM4520" t="s">
        <v>272</v>
      </c>
      <c r="AN4520" s="2">
        <v>44369.724618055552</v>
      </c>
      <c r="AP4520" s="2">
        <v>44369.724606481483</v>
      </c>
      <c r="AQ4520" s="1">
        <v>44369</v>
      </c>
      <c r="AS4520" t="b">
        <v>0</v>
      </c>
      <c r="AV4520" t="s">
        <v>248</v>
      </c>
      <c r="BB4520" t="s">
        <v>10781</v>
      </c>
      <c r="BD4520" t="b">
        <v>0</v>
      </c>
      <c r="BH4520" t="s">
        <v>272</v>
      </c>
      <c r="BI4520" t="s">
        <v>1072</v>
      </c>
      <c r="BL4520" t="s">
        <v>3326</v>
      </c>
      <c r="BM4520" t="s">
        <v>291</v>
      </c>
      <c r="BN4520" t="s">
        <v>203</v>
      </c>
      <c r="BQ4520" t="s">
        <v>204</v>
      </c>
      <c r="BR4520" t="b">
        <v>0</v>
      </c>
      <c r="BT4520" t="b">
        <v>0</v>
      </c>
      <c r="BW4520" t="s">
        <v>103</v>
      </c>
      <c r="BX4520" t="b">
        <v>0</v>
      </c>
      <c r="BY4520" s="2">
        <v>44376.857581018521</v>
      </c>
      <c r="BZ4520" t="s">
        <v>314</v>
      </c>
      <c r="CB4520" t="b">
        <v>0</v>
      </c>
      <c r="CC4520" t="b">
        <v>1</v>
      </c>
      <c r="CD4520">
        <v>0</v>
      </c>
      <c r="CE4520">
        <v>0</v>
      </c>
      <c r="CF4520">
        <v>3500</v>
      </c>
      <c r="CG4520">
        <v>0</v>
      </c>
      <c r="CH4520">
        <v>3500</v>
      </c>
      <c r="CI4520">
        <v>100</v>
      </c>
      <c r="CJ4520">
        <v>0</v>
      </c>
      <c r="CK4520">
        <f>YEAR(tbl_Opportunity[[#This Row],[Close Date]])</f>
        <v>2021</v>
      </c>
    </row>
    <row r="4521" spans="1:89">
      <c r="A4521" t="s">
        <v>3243</v>
      </c>
      <c r="B4521" t="b">
        <v>0</v>
      </c>
      <c r="D4521" t="b">
        <v>0</v>
      </c>
      <c r="H4521" s="1">
        <v>44368</v>
      </c>
      <c r="I4521" t="b">
        <v>1</v>
      </c>
      <c r="O4521" t="s">
        <v>272</v>
      </c>
      <c r="P4521" t="b">
        <v>0</v>
      </c>
      <c r="Q4521" s="2">
        <v>44363.659548611111</v>
      </c>
      <c r="R4521" s="1">
        <v>44368</v>
      </c>
      <c r="S4521" t="b">
        <v>0</v>
      </c>
      <c r="U4521" s="1"/>
      <c r="V4521" t="b">
        <v>0</v>
      </c>
      <c r="W4521" s="1">
        <v>44228</v>
      </c>
      <c r="X4521">
        <v>2</v>
      </c>
      <c r="Y4521">
        <v>2021</v>
      </c>
      <c r="Z4521" t="s">
        <v>8</v>
      </c>
      <c r="AA4521" t="s">
        <v>8</v>
      </c>
      <c r="AB4521" t="b">
        <v>0</v>
      </c>
      <c r="AC4521" t="b">
        <v>0</v>
      </c>
      <c r="AE4521" t="b">
        <v>1</v>
      </c>
      <c r="AF4521" t="b">
        <v>0</v>
      </c>
      <c r="AG4521" t="b">
        <v>0</v>
      </c>
      <c r="AH4521" t="s">
        <v>4366</v>
      </c>
      <c r="AI4521" t="b">
        <v>0</v>
      </c>
      <c r="AK4521" t="b">
        <v>0</v>
      </c>
      <c r="AL4521" s="1">
        <v>44368</v>
      </c>
      <c r="AM4521" t="s">
        <v>272</v>
      </c>
      <c r="AN4521" s="2">
        <v>44368.914317129631</v>
      </c>
      <c r="AP4521" s="2">
        <v>44368.914305555554</v>
      </c>
      <c r="AQ4521" s="1">
        <v>44368</v>
      </c>
      <c r="AS4521" t="b">
        <v>0</v>
      </c>
      <c r="AV4521" t="s">
        <v>105</v>
      </c>
      <c r="BB4521" t="s">
        <v>10782</v>
      </c>
      <c r="BD4521" t="b">
        <v>0</v>
      </c>
      <c r="BH4521" t="s">
        <v>272</v>
      </c>
      <c r="BI4521" t="s">
        <v>1072</v>
      </c>
      <c r="BL4521" t="s">
        <v>3244</v>
      </c>
      <c r="BM4521" t="s">
        <v>291</v>
      </c>
      <c r="BN4521" t="s">
        <v>203</v>
      </c>
      <c r="BQ4521" t="s">
        <v>204</v>
      </c>
      <c r="BR4521" t="b">
        <v>0</v>
      </c>
      <c r="BT4521" t="b">
        <v>0</v>
      </c>
      <c r="BW4521" t="s">
        <v>103</v>
      </c>
      <c r="BX4521" t="b">
        <v>0</v>
      </c>
      <c r="BY4521" s="2">
        <v>44376.857581018521</v>
      </c>
      <c r="BZ4521" t="s">
        <v>314</v>
      </c>
      <c r="CB4521" t="b">
        <v>0</v>
      </c>
      <c r="CC4521" t="b">
        <v>1</v>
      </c>
      <c r="CD4521">
        <v>0</v>
      </c>
      <c r="CE4521">
        <v>0</v>
      </c>
      <c r="CF4521">
        <v>3450</v>
      </c>
      <c r="CG4521">
        <v>0</v>
      </c>
      <c r="CH4521">
        <v>3450</v>
      </c>
      <c r="CI4521">
        <v>100</v>
      </c>
      <c r="CJ4521">
        <v>0</v>
      </c>
      <c r="CK4521">
        <f>YEAR(tbl_Opportunity[[#This Row],[Close Date]])</f>
        <v>2021</v>
      </c>
    </row>
    <row r="4522" spans="1:89">
      <c r="A4522" t="s">
        <v>9229</v>
      </c>
      <c r="B4522" t="b">
        <v>0</v>
      </c>
      <c r="D4522" t="b">
        <v>0</v>
      </c>
      <c r="E4522" t="s">
        <v>5383</v>
      </c>
      <c r="H4522" s="1">
        <v>44375</v>
      </c>
      <c r="I4522" t="b">
        <v>1</v>
      </c>
      <c r="L4522" t="s">
        <v>9230</v>
      </c>
      <c r="O4522" t="s">
        <v>272</v>
      </c>
      <c r="P4522" t="b">
        <v>0</v>
      </c>
      <c r="Q4522" s="2">
        <v>44365.524907407409</v>
      </c>
      <c r="R4522" s="1">
        <v>44375</v>
      </c>
      <c r="S4522" t="b">
        <v>0</v>
      </c>
      <c r="U4522" s="1"/>
      <c r="V4522" t="b">
        <v>0</v>
      </c>
      <c r="W4522" s="1">
        <v>44228</v>
      </c>
      <c r="X4522">
        <v>2</v>
      </c>
      <c r="Y4522">
        <v>2021</v>
      </c>
      <c r="Z4522" t="s">
        <v>8</v>
      </c>
      <c r="AA4522" t="s">
        <v>8</v>
      </c>
      <c r="AB4522" t="b">
        <v>0</v>
      </c>
      <c r="AC4522" t="b">
        <v>0</v>
      </c>
      <c r="AE4522" t="b">
        <v>1</v>
      </c>
      <c r="AF4522" t="b">
        <v>0</v>
      </c>
      <c r="AG4522" t="b">
        <v>0</v>
      </c>
      <c r="AH4522" t="s">
        <v>4366</v>
      </c>
      <c r="AI4522" t="b">
        <v>0</v>
      </c>
      <c r="AK4522" t="b">
        <v>0</v>
      </c>
      <c r="AL4522" s="1"/>
      <c r="AM4522" t="s">
        <v>272</v>
      </c>
      <c r="AN4522" s="2">
        <v>44375.778541666667</v>
      </c>
      <c r="AP4522" s="2">
        <v>44375.77853009259</v>
      </c>
      <c r="AQ4522" s="1">
        <v>44375</v>
      </c>
      <c r="AS4522" t="b">
        <v>0</v>
      </c>
      <c r="AV4522" t="s">
        <v>153</v>
      </c>
      <c r="BB4522" t="s">
        <v>10783</v>
      </c>
      <c r="BD4522" t="b">
        <v>0</v>
      </c>
      <c r="BH4522" t="s">
        <v>272</v>
      </c>
      <c r="BI4522" t="s">
        <v>1072</v>
      </c>
      <c r="BL4522" t="s">
        <v>9230</v>
      </c>
      <c r="BM4522" t="s">
        <v>291</v>
      </c>
      <c r="BN4522" t="s">
        <v>203</v>
      </c>
      <c r="BQ4522" t="s">
        <v>204</v>
      </c>
      <c r="BR4522" t="b">
        <v>0</v>
      </c>
      <c r="BT4522" t="b">
        <v>0</v>
      </c>
      <c r="BW4522" t="s">
        <v>103</v>
      </c>
      <c r="BX4522" t="b">
        <v>0</v>
      </c>
      <c r="BY4522" s="2">
        <v>44376.857581018521</v>
      </c>
      <c r="BZ4522" t="s">
        <v>314</v>
      </c>
      <c r="CB4522" t="b">
        <v>0</v>
      </c>
      <c r="CC4522" t="b">
        <v>1</v>
      </c>
      <c r="CD4522">
        <v>0</v>
      </c>
      <c r="CE4522">
        <v>0</v>
      </c>
      <c r="CF4522">
        <v>14867.5</v>
      </c>
      <c r="CG4522">
        <v>0</v>
      </c>
      <c r="CH4522">
        <v>14867.5</v>
      </c>
      <c r="CI4522">
        <v>100</v>
      </c>
      <c r="CJ4522">
        <v>0</v>
      </c>
      <c r="CK4522">
        <f>YEAR(tbl_Opportunity[[#This Row],[Close Date]])</f>
        <v>2021</v>
      </c>
    </row>
    <row r="4523" spans="1:89">
      <c r="A4523" t="s">
        <v>6735</v>
      </c>
      <c r="B4523" t="b">
        <v>0</v>
      </c>
      <c r="D4523" t="b">
        <v>0</v>
      </c>
      <c r="H4523" s="1">
        <v>44340</v>
      </c>
      <c r="I4523" t="b">
        <v>1</v>
      </c>
      <c r="L4523" t="s">
        <v>10784</v>
      </c>
      <c r="O4523" t="s">
        <v>272</v>
      </c>
      <c r="P4523" t="b">
        <v>0</v>
      </c>
      <c r="Q4523" s="2">
        <v>44340.759618055556</v>
      </c>
      <c r="R4523" s="1">
        <v>44340</v>
      </c>
      <c r="S4523" t="b">
        <v>0</v>
      </c>
      <c r="U4523" s="1"/>
      <c r="V4523" t="b">
        <v>0</v>
      </c>
      <c r="W4523" s="1">
        <v>44228</v>
      </c>
      <c r="X4523">
        <v>2</v>
      </c>
      <c r="Y4523">
        <v>2021</v>
      </c>
      <c r="Z4523" t="s">
        <v>8</v>
      </c>
      <c r="AA4523" t="s">
        <v>8</v>
      </c>
      <c r="AB4523" t="b">
        <v>0</v>
      </c>
      <c r="AC4523" t="b">
        <v>0</v>
      </c>
      <c r="AE4523" t="b">
        <v>1</v>
      </c>
      <c r="AF4523" t="b">
        <v>0</v>
      </c>
      <c r="AG4523" t="b">
        <v>0</v>
      </c>
      <c r="AH4523" t="s">
        <v>4366</v>
      </c>
      <c r="AI4523" t="b">
        <v>0</v>
      </c>
      <c r="AK4523" t="b">
        <v>0</v>
      </c>
      <c r="AL4523" s="1"/>
      <c r="AM4523" t="s">
        <v>272</v>
      </c>
      <c r="AN4523" s="2">
        <v>44340.762442129628</v>
      </c>
      <c r="AP4523" s="2">
        <v>44340.762442129628</v>
      </c>
      <c r="AQ4523" s="1">
        <v>44340</v>
      </c>
      <c r="AS4523" t="b">
        <v>0</v>
      </c>
      <c r="AV4523" t="s">
        <v>105</v>
      </c>
      <c r="BB4523" t="s">
        <v>10785</v>
      </c>
      <c r="BD4523" t="b">
        <v>0</v>
      </c>
      <c r="BH4523" t="s">
        <v>272</v>
      </c>
      <c r="BI4523" t="s">
        <v>2055</v>
      </c>
      <c r="BL4523" t="s">
        <v>10784</v>
      </c>
      <c r="BM4523" t="s">
        <v>291</v>
      </c>
      <c r="BN4523" t="s">
        <v>203</v>
      </c>
      <c r="BQ4523" t="s">
        <v>204</v>
      </c>
      <c r="BR4523" t="b">
        <v>0</v>
      </c>
      <c r="BT4523" t="b">
        <v>0</v>
      </c>
      <c r="BW4523" t="s">
        <v>103</v>
      </c>
      <c r="BX4523" t="b">
        <v>0</v>
      </c>
      <c r="BY4523" s="2">
        <v>44376.857581018521</v>
      </c>
      <c r="BZ4523" t="s">
        <v>314</v>
      </c>
      <c r="CB4523" t="b">
        <v>0</v>
      </c>
      <c r="CC4523" t="b">
        <v>1</v>
      </c>
      <c r="CD4523">
        <v>0</v>
      </c>
      <c r="CE4523">
        <v>0</v>
      </c>
      <c r="CF4523">
        <v>3529.35</v>
      </c>
      <c r="CG4523">
        <v>0</v>
      </c>
      <c r="CH4523">
        <v>3529.35</v>
      </c>
      <c r="CI4523">
        <v>100</v>
      </c>
      <c r="CJ4523">
        <v>0</v>
      </c>
      <c r="CK4523">
        <f>YEAR(tbl_Opportunity[[#This Row],[Close Date]])</f>
        <v>2021</v>
      </c>
    </row>
    <row r="4524" spans="1:89">
      <c r="A4524" t="s">
        <v>1033</v>
      </c>
      <c r="B4524" t="b">
        <v>0</v>
      </c>
      <c r="D4524" t="b">
        <v>0</v>
      </c>
      <c r="E4524" t="s">
        <v>5383</v>
      </c>
      <c r="H4524" s="1">
        <v>44351</v>
      </c>
      <c r="I4524" t="b">
        <v>1</v>
      </c>
      <c r="L4524" t="s">
        <v>8997</v>
      </c>
      <c r="O4524" t="s">
        <v>272</v>
      </c>
      <c r="P4524" t="b">
        <v>0</v>
      </c>
      <c r="Q4524" s="2">
        <v>44349.625520833331</v>
      </c>
      <c r="R4524" s="1">
        <v>44351</v>
      </c>
      <c r="S4524" t="b">
        <v>0</v>
      </c>
      <c r="U4524" s="1"/>
      <c r="V4524" t="b">
        <v>0</v>
      </c>
      <c r="W4524" s="1">
        <v>44228</v>
      </c>
      <c r="X4524">
        <v>2</v>
      </c>
      <c r="Y4524">
        <v>2021</v>
      </c>
      <c r="Z4524" t="s">
        <v>8</v>
      </c>
      <c r="AA4524" t="s">
        <v>8</v>
      </c>
      <c r="AB4524" t="b">
        <v>0</v>
      </c>
      <c r="AC4524" t="b">
        <v>0</v>
      </c>
      <c r="AE4524" t="b">
        <v>1</v>
      </c>
      <c r="AF4524" t="b">
        <v>0</v>
      </c>
      <c r="AG4524" t="b">
        <v>0</v>
      </c>
      <c r="AH4524" t="s">
        <v>4366</v>
      </c>
      <c r="AI4524" t="b">
        <v>0</v>
      </c>
      <c r="AJ4524" t="s">
        <v>211</v>
      </c>
      <c r="AK4524" t="b">
        <v>0</v>
      </c>
      <c r="AL4524" s="1"/>
      <c r="AM4524" t="s">
        <v>272</v>
      </c>
      <c r="AN4524" s="2">
        <v>44351.51767361111</v>
      </c>
      <c r="AP4524" s="2">
        <v>44351.51766203704</v>
      </c>
      <c r="AQ4524" s="1">
        <v>44351</v>
      </c>
      <c r="AS4524" t="b">
        <v>0</v>
      </c>
      <c r="AV4524" t="s">
        <v>93</v>
      </c>
      <c r="BB4524" t="s">
        <v>10786</v>
      </c>
      <c r="BD4524" t="b">
        <v>0</v>
      </c>
      <c r="BH4524" t="s">
        <v>272</v>
      </c>
      <c r="BI4524" t="s">
        <v>1072</v>
      </c>
      <c r="BL4524" t="s">
        <v>8997</v>
      </c>
      <c r="BM4524" t="s">
        <v>291</v>
      </c>
      <c r="BN4524" t="s">
        <v>203</v>
      </c>
      <c r="BQ4524" t="s">
        <v>204</v>
      </c>
      <c r="BR4524" t="b">
        <v>0</v>
      </c>
      <c r="BT4524" t="b">
        <v>0</v>
      </c>
      <c r="BW4524" t="s">
        <v>103</v>
      </c>
      <c r="BX4524" t="b">
        <v>0</v>
      </c>
      <c r="BY4524" s="2">
        <v>44376.857581018521</v>
      </c>
      <c r="BZ4524" t="s">
        <v>314</v>
      </c>
      <c r="CB4524" t="b">
        <v>0</v>
      </c>
      <c r="CC4524" t="b">
        <v>1</v>
      </c>
      <c r="CD4524">
        <v>0</v>
      </c>
      <c r="CE4524">
        <v>0</v>
      </c>
      <c r="CF4524">
        <v>725</v>
      </c>
      <c r="CG4524">
        <v>0</v>
      </c>
      <c r="CH4524">
        <v>725</v>
      </c>
      <c r="CI4524">
        <v>100</v>
      </c>
      <c r="CJ4524">
        <v>0</v>
      </c>
      <c r="CK4524">
        <f>YEAR(tbl_Opportunity[[#This Row],[Close Date]])</f>
        <v>2021</v>
      </c>
    </row>
    <row r="4525" spans="1:89">
      <c r="A4525" t="s">
        <v>10787</v>
      </c>
      <c r="B4525" t="b">
        <v>0</v>
      </c>
      <c r="D4525" t="b">
        <v>0</v>
      </c>
      <c r="E4525" t="s">
        <v>3119</v>
      </c>
      <c r="H4525" s="1">
        <v>44354</v>
      </c>
      <c r="I4525" t="b">
        <v>1</v>
      </c>
      <c r="O4525" t="s">
        <v>272</v>
      </c>
      <c r="P4525" t="b">
        <v>0</v>
      </c>
      <c r="Q4525" s="2">
        <v>44351.898518518516</v>
      </c>
      <c r="R4525" s="1">
        <v>44354</v>
      </c>
      <c r="S4525" t="b">
        <v>0</v>
      </c>
      <c r="U4525" s="1"/>
      <c r="V4525" t="b">
        <v>0</v>
      </c>
      <c r="W4525" s="1">
        <v>44228</v>
      </c>
      <c r="X4525">
        <v>2</v>
      </c>
      <c r="Y4525">
        <v>2021</v>
      </c>
      <c r="Z4525" t="s">
        <v>8</v>
      </c>
      <c r="AA4525" t="s">
        <v>8</v>
      </c>
      <c r="AB4525" t="b">
        <v>0</v>
      </c>
      <c r="AC4525" t="b">
        <v>0</v>
      </c>
      <c r="AE4525" t="b">
        <v>1</v>
      </c>
      <c r="AF4525" t="b">
        <v>0</v>
      </c>
      <c r="AG4525" t="b">
        <v>0</v>
      </c>
      <c r="AH4525" t="s">
        <v>4366</v>
      </c>
      <c r="AI4525" t="b">
        <v>0</v>
      </c>
      <c r="AJ4525" t="s">
        <v>211</v>
      </c>
      <c r="AK4525" t="b">
        <v>0</v>
      </c>
      <c r="AL4525" s="1"/>
      <c r="AM4525" t="s">
        <v>272</v>
      </c>
      <c r="AN4525" s="2">
        <v>44354.449837962966</v>
      </c>
      <c r="AP4525" s="2">
        <v>44354.449826388889</v>
      </c>
      <c r="AQ4525" s="1">
        <v>44354</v>
      </c>
      <c r="AS4525" t="b">
        <v>0</v>
      </c>
      <c r="AV4525" t="s">
        <v>153</v>
      </c>
      <c r="BB4525" t="s">
        <v>10788</v>
      </c>
      <c r="BD4525" t="b">
        <v>0</v>
      </c>
      <c r="BH4525" t="s">
        <v>272</v>
      </c>
      <c r="BI4525" t="s">
        <v>1072</v>
      </c>
      <c r="BL4525" t="s">
        <v>10764</v>
      </c>
      <c r="BM4525" t="s">
        <v>291</v>
      </c>
      <c r="BN4525" t="s">
        <v>203</v>
      </c>
      <c r="BQ4525" t="s">
        <v>204</v>
      </c>
      <c r="BR4525" t="b">
        <v>0</v>
      </c>
      <c r="BT4525" t="b">
        <v>0</v>
      </c>
      <c r="BW4525" t="s">
        <v>103</v>
      </c>
      <c r="BX4525" t="b">
        <v>0</v>
      </c>
      <c r="BY4525" s="2">
        <v>44376.857581018521</v>
      </c>
      <c r="BZ4525" t="s">
        <v>314</v>
      </c>
      <c r="CB4525" t="b">
        <v>0</v>
      </c>
      <c r="CC4525" t="b">
        <v>1</v>
      </c>
      <c r="CD4525">
        <v>0</v>
      </c>
      <c r="CE4525">
        <v>0</v>
      </c>
      <c r="CF4525">
        <v>16000</v>
      </c>
      <c r="CG4525">
        <v>0</v>
      </c>
      <c r="CH4525">
        <v>16000</v>
      </c>
      <c r="CI4525">
        <v>100</v>
      </c>
      <c r="CJ4525">
        <v>0</v>
      </c>
      <c r="CK4525">
        <f>YEAR(tbl_Opportunity[[#This Row],[Close Date]])</f>
        <v>2021</v>
      </c>
    </row>
    <row r="4526" spans="1:89">
      <c r="A4526" t="s">
        <v>423</v>
      </c>
      <c r="B4526" t="b">
        <v>0</v>
      </c>
      <c r="D4526" t="b">
        <v>0</v>
      </c>
      <c r="H4526" s="1">
        <v>44361</v>
      </c>
      <c r="I4526" t="b">
        <v>1</v>
      </c>
      <c r="O4526" t="s">
        <v>272</v>
      </c>
      <c r="P4526" t="b">
        <v>0</v>
      </c>
      <c r="Q4526" s="2">
        <v>44358.839861111112</v>
      </c>
      <c r="R4526" s="1">
        <v>44361</v>
      </c>
      <c r="S4526" t="b">
        <v>0</v>
      </c>
      <c r="U4526" s="1"/>
      <c r="V4526" t="b">
        <v>0</v>
      </c>
      <c r="W4526" s="1">
        <v>44228</v>
      </c>
      <c r="X4526">
        <v>2</v>
      </c>
      <c r="Y4526">
        <v>2021</v>
      </c>
      <c r="Z4526" t="s">
        <v>8</v>
      </c>
      <c r="AA4526" t="s">
        <v>8</v>
      </c>
      <c r="AB4526" t="b">
        <v>0</v>
      </c>
      <c r="AC4526" t="b">
        <v>0</v>
      </c>
      <c r="AE4526" t="b">
        <v>1</v>
      </c>
      <c r="AF4526" t="b">
        <v>0</v>
      </c>
      <c r="AG4526" t="b">
        <v>0</v>
      </c>
      <c r="AH4526" t="s">
        <v>4366</v>
      </c>
      <c r="AI4526" t="b">
        <v>0</v>
      </c>
      <c r="AJ4526" t="s">
        <v>462</v>
      </c>
      <c r="AK4526" t="b">
        <v>0</v>
      </c>
      <c r="AL4526" s="1"/>
      <c r="AM4526" t="s">
        <v>272</v>
      </c>
      <c r="AN4526" s="2">
        <v>44361.632060185184</v>
      </c>
      <c r="AP4526" s="2">
        <v>44361.632048611114</v>
      </c>
      <c r="AQ4526" s="1">
        <v>44361</v>
      </c>
      <c r="AS4526" t="b">
        <v>0</v>
      </c>
      <c r="AV4526" t="s">
        <v>105</v>
      </c>
      <c r="BB4526" t="s">
        <v>10789</v>
      </c>
      <c r="BD4526" t="b">
        <v>0</v>
      </c>
      <c r="BH4526" t="s">
        <v>272</v>
      </c>
      <c r="BI4526" t="s">
        <v>1072</v>
      </c>
      <c r="BL4526" t="s">
        <v>9592</v>
      </c>
      <c r="BM4526" t="s">
        <v>291</v>
      </c>
      <c r="BN4526" t="s">
        <v>203</v>
      </c>
      <c r="BQ4526" t="s">
        <v>204</v>
      </c>
      <c r="BR4526" t="b">
        <v>0</v>
      </c>
      <c r="BT4526" t="b">
        <v>0</v>
      </c>
      <c r="BW4526" t="s">
        <v>103</v>
      </c>
      <c r="BX4526" t="b">
        <v>0</v>
      </c>
      <c r="BY4526" s="2">
        <v>44376.857581018521</v>
      </c>
      <c r="BZ4526" t="s">
        <v>314</v>
      </c>
      <c r="CB4526" t="b">
        <v>0</v>
      </c>
      <c r="CC4526" t="b">
        <v>1</v>
      </c>
      <c r="CD4526">
        <v>0</v>
      </c>
      <c r="CE4526">
        <v>0</v>
      </c>
      <c r="CF4526">
        <v>4175</v>
      </c>
      <c r="CG4526">
        <v>0</v>
      </c>
      <c r="CH4526">
        <v>4175</v>
      </c>
      <c r="CI4526">
        <v>100</v>
      </c>
      <c r="CJ4526">
        <v>0</v>
      </c>
      <c r="CK4526">
        <f>YEAR(tbl_Opportunity[[#This Row],[Close Date]])</f>
        <v>2021</v>
      </c>
    </row>
    <row r="4527" spans="1:89">
      <c r="A4527" t="s">
        <v>6735</v>
      </c>
      <c r="B4527" t="b">
        <v>0</v>
      </c>
      <c r="D4527" t="b">
        <v>0</v>
      </c>
      <c r="H4527" s="1">
        <v>44337</v>
      </c>
      <c r="I4527" t="b">
        <v>1</v>
      </c>
      <c r="L4527" t="s">
        <v>10784</v>
      </c>
      <c r="O4527" t="s">
        <v>194</v>
      </c>
      <c r="P4527" t="b">
        <v>0</v>
      </c>
      <c r="Q4527" s="2">
        <v>44337.34270833333</v>
      </c>
      <c r="R4527" s="1"/>
      <c r="S4527" t="b">
        <v>0</v>
      </c>
      <c r="U4527" s="1"/>
      <c r="V4527" t="b">
        <v>0</v>
      </c>
      <c r="W4527" s="1">
        <v>44228</v>
      </c>
      <c r="X4527">
        <v>2</v>
      </c>
      <c r="Y4527">
        <v>2021</v>
      </c>
      <c r="Z4527" t="s">
        <v>8</v>
      </c>
      <c r="AA4527" t="s">
        <v>8</v>
      </c>
      <c r="AB4527" t="b">
        <v>0</v>
      </c>
      <c r="AC4527" t="b">
        <v>0</v>
      </c>
      <c r="AE4527" t="b">
        <v>1</v>
      </c>
      <c r="AF4527" t="b">
        <v>0</v>
      </c>
      <c r="AG4527" t="b">
        <v>0</v>
      </c>
      <c r="AH4527" t="s">
        <v>4366</v>
      </c>
      <c r="AI4527" t="b">
        <v>0</v>
      </c>
      <c r="AJ4527" t="s">
        <v>211</v>
      </c>
      <c r="AK4527" t="b">
        <v>0</v>
      </c>
      <c r="AL4527" s="1"/>
      <c r="AM4527" t="s">
        <v>194</v>
      </c>
      <c r="AN4527" s="2">
        <v>44337.34878472222</v>
      </c>
      <c r="AP4527" s="2"/>
      <c r="AQ4527" s="1">
        <v>44337</v>
      </c>
      <c r="AS4527" t="b">
        <v>0</v>
      </c>
      <c r="AV4527" t="s">
        <v>213</v>
      </c>
      <c r="AY4527" t="s">
        <v>236</v>
      </c>
      <c r="BB4527" t="s">
        <v>10790</v>
      </c>
      <c r="BD4527" t="b">
        <v>0</v>
      </c>
      <c r="BH4527" t="s">
        <v>194</v>
      </c>
      <c r="BI4527" t="s">
        <v>2055</v>
      </c>
      <c r="BJ4527" t="s">
        <v>216</v>
      </c>
      <c r="BL4527" t="s">
        <v>10784</v>
      </c>
      <c r="BM4527" t="s">
        <v>291</v>
      </c>
      <c r="BN4527" t="s">
        <v>203</v>
      </c>
      <c r="BQ4527" t="s">
        <v>204</v>
      </c>
      <c r="BR4527" t="b">
        <v>0</v>
      </c>
      <c r="BT4527" t="b">
        <v>0</v>
      </c>
      <c r="BW4527" t="s">
        <v>103</v>
      </c>
      <c r="BX4527" t="b">
        <v>0</v>
      </c>
      <c r="BY4527" s="2">
        <v>44376.857581018521</v>
      </c>
      <c r="BZ4527" t="s">
        <v>265</v>
      </c>
      <c r="CB4527" t="b">
        <v>0</v>
      </c>
      <c r="CC4527" t="b">
        <v>1</v>
      </c>
      <c r="CD4527">
        <v>0</v>
      </c>
      <c r="CE4527">
        <v>0</v>
      </c>
      <c r="CF4527">
        <v>3529.35</v>
      </c>
      <c r="CG4527">
        <v>0</v>
      </c>
      <c r="CH4527">
        <v>3529.35</v>
      </c>
      <c r="CI4527">
        <v>100</v>
      </c>
      <c r="CJ4527">
        <v>0</v>
      </c>
      <c r="CK4527">
        <f>YEAR(tbl_Opportunity[[#This Row],[Close Date]])</f>
        <v>2021</v>
      </c>
    </row>
    <row r="4528" spans="1:89">
      <c r="A4528" t="s">
        <v>3300</v>
      </c>
      <c r="B4528" t="b">
        <v>0</v>
      </c>
      <c r="D4528" t="b">
        <v>0</v>
      </c>
      <c r="H4528" s="1">
        <v>44347</v>
      </c>
      <c r="I4528" t="b">
        <v>1</v>
      </c>
      <c r="L4528" t="s">
        <v>5740</v>
      </c>
      <c r="O4528" t="s">
        <v>194</v>
      </c>
      <c r="P4528" t="b">
        <v>0</v>
      </c>
      <c r="Q4528" s="2">
        <v>44336.675416666665</v>
      </c>
      <c r="R4528" s="1">
        <v>44350</v>
      </c>
      <c r="S4528" t="b">
        <v>0</v>
      </c>
      <c r="U4528" s="1"/>
      <c r="V4528" t="b">
        <v>0</v>
      </c>
      <c r="W4528" s="1">
        <v>44228</v>
      </c>
      <c r="X4528">
        <v>2</v>
      </c>
      <c r="Y4528">
        <v>2021</v>
      </c>
      <c r="Z4528" t="s">
        <v>8</v>
      </c>
      <c r="AA4528" t="s">
        <v>8</v>
      </c>
      <c r="AB4528" t="b">
        <v>0</v>
      </c>
      <c r="AC4528" t="b">
        <v>0</v>
      </c>
      <c r="AE4528" t="b">
        <v>1</v>
      </c>
      <c r="AF4528" t="b">
        <v>0</v>
      </c>
      <c r="AG4528" t="b">
        <v>0</v>
      </c>
      <c r="AH4528" t="s">
        <v>4366</v>
      </c>
      <c r="AI4528" t="b">
        <v>0</v>
      </c>
      <c r="AJ4528" t="s">
        <v>211</v>
      </c>
      <c r="AK4528" t="b">
        <v>0</v>
      </c>
      <c r="AL4528" s="1"/>
      <c r="AM4528" t="s">
        <v>272</v>
      </c>
      <c r="AN4528" s="2">
        <v>44350.557175925926</v>
      </c>
      <c r="AP4528" s="2">
        <v>44350.557175925926</v>
      </c>
      <c r="AQ4528" s="1">
        <v>44350</v>
      </c>
      <c r="AS4528" t="b">
        <v>0</v>
      </c>
      <c r="AV4528" t="s">
        <v>213</v>
      </c>
      <c r="AY4528" t="s">
        <v>236</v>
      </c>
      <c r="AZ4528" t="s">
        <v>435</v>
      </c>
      <c r="BB4528" t="s">
        <v>10791</v>
      </c>
      <c r="BD4528" t="b">
        <v>0</v>
      </c>
      <c r="BH4528" t="s">
        <v>194</v>
      </c>
      <c r="BI4528" t="s">
        <v>2055</v>
      </c>
      <c r="BJ4528" t="s">
        <v>216</v>
      </c>
      <c r="BL4528" t="s">
        <v>5740</v>
      </c>
      <c r="BM4528" t="s">
        <v>291</v>
      </c>
      <c r="BN4528" t="s">
        <v>203</v>
      </c>
      <c r="BQ4528" t="s">
        <v>204</v>
      </c>
      <c r="BR4528" t="b">
        <v>0</v>
      </c>
      <c r="BT4528" t="b">
        <v>0</v>
      </c>
      <c r="BW4528" t="s">
        <v>103</v>
      </c>
      <c r="BX4528" t="b">
        <v>0</v>
      </c>
      <c r="BY4528" s="2">
        <v>44376.857581018521</v>
      </c>
      <c r="BZ4528" t="s">
        <v>265</v>
      </c>
      <c r="CB4528" t="b">
        <v>0</v>
      </c>
      <c r="CC4528" t="b">
        <v>1</v>
      </c>
      <c r="CD4528">
        <v>1</v>
      </c>
      <c r="CE4528">
        <v>0</v>
      </c>
      <c r="CF4528">
        <v>22202.82</v>
      </c>
      <c r="CG4528">
        <v>0</v>
      </c>
      <c r="CH4528">
        <v>22202.82</v>
      </c>
      <c r="CI4528">
        <v>100</v>
      </c>
      <c r="CJ4528">
        <v>0</v>
      </c>
      <c r="CK4528">
        <f>YEAR(tbl_Opportunity[[#This Row],[Close Date]])</f>
        <v>2021</v>
      </c>
    </row>
    <row r="4529" spans="1:89">
      <c r="A4529" t="s">
        <v>1693</v>
      </c>
      <c r="B4529" t="b">
        <v>0</v>
      </c>
      <c r="D4529" t="b">
        <v>0</v>
      </c>
      <c r="H4529" s="1">
        <v>44342</v>
      </c>
      <c r="I4529" t="b">
        <v>1</v>
      </c>
      <c r="O4529" t="s">
        <v>272</v>
      </c>
      <c r="P4529" t="b">
        <v>0</v>
      </c>
      <c r="Q4529" s="2">
        <v>44335.692303240743</v>
      </c>
      <c r="R4529" s="1">
        <v>44342</v>
      </c>
      <c r="S4529" t="b">
        <v>0</v>
      </c>
      <c r="U4529" s="1"/>
      <c r="V4529" t="b">
        <v>0</v>
      </c>
      <c r="W4529" s="1">
        <v>44228</v>
      </c>
      <c r="X4529">
        <v>2</v>
      </c>
      <c r="Y4529">
        <v>2021</v>
      </c>
      <c r="Z4529" t="s">
        <v>8</v>
      </c>
      <c r="AA4529" t="s">
        <v>8</v>
      </c>
      <c r="AB4529" t="b">
        <v>0</v>
      </c>
      <c r="AC4529" t="b">
        <v>0</v>
      </c>
      <c r="AE4529" t="b">
        <v>1</v>
      </c>
      <c r="AF4529" t="b">
        <v>0</v>
      </c>
      <c r="AG4529" t="b">
        <v>0</v>
      </c>
      <c r="AH4529" t="s">
        <v>4366</v>
      </c>
      <c r="AI4529" t="b">
        <v>0</v>
      </c>
      <c r="AK4529" t="b">
        <v>0</v>
      </c>
      <c r="AL4529" s="1"/>
      <c r="AM4529" t="s">
        <v>272</v>
      </c>
      <c r="AN4529" s="2">
        <v>44342.497847222221</v>
      </c>
      <c r="AP4529" s="2">
        <v>44342.497835648152</v>
      </c>
      <c r="AQ4529" s="1">
        <v>44342</v>
      </c>
      <c r="AS4529" t="b">
        <v>0</v>
      </c>
      <c r="AV4529" t="s">
        <v>153</v>
      </c>
      <c r="BB4529" t="s">
        <v>10792</v>
      </c>
      <c r="BD4529" t="b">
        <v>0</v>
      </c>
      <c r="BH4529" t="s">
        <v>272</v>
      </c>
      <c r="BI4529" t="s">
        <v>1072</v>
      </c>
      <c r="BL4529" t="s">
        <v>10793</v>
      </c>
      <c r="BM4529" t="s">
        <v>3069</v>
      </c>
      <c r="BN4529" t="s">
        <v>203</v>
      </c>
      <c r="BQ4529" t="s">
        <v>204</v>
      </c>
      <c r="BR4529" t="b">
        <v>0</v>
      </c>
      <c r="BT4529" t="b">
        <v>0</v>
      </c>
      <c r="BW4529" t="s">
        <v>103</v>
      </c>
      <c r="BX4529" t="b">
        <v>0</v>
      </c>
      <c r="BY4529" s="2">
        <v>44376.857581018521</v>
      </c>
      <c r="BZ4529" t="s">
        <v>314</v>
      </c>
      <c r="CB4529" t="b">
        <v>0</v>
      </c>
      <c r="CC4529" t="b">
        <v>1</v>
      </c>
      <c r="CD4529">
        <v>0</v>
      </c>
      <c r="CE4529">
        <v>0</v>
      </c>
      <c r="CF4529">
        <v>8950</v>
      </c>
      <c r="CG4529">
        <v>0</v>
      </c>
      <c r="CH4529">
        <v>8950</v>
      </c>
      <c r="CI4529">
        <v>100</v>
      </c>
      <c r="CJ4529">
        <v>0</v>
      </c>
      <c r="CK4529">
        <f>YEAR(tbl_Opportunity[[#This Row],[Close Date]])</f>
        <v>2021</v>
      </c>
    </row>
    <row r="4530" spans="1:89">
      <c r="A4530" t="s">
        <v>9018</v>
      </c>
      <c r="B4530" t="b">
        <v>0</v>
      </c>
      <c r="D4530" t="b">
        <v>0</v>
      </c>
      <c r="E4530" t="s">
        <v>4300</v>
      </c>
      <c r="H4530" s="1">
        <v>44356</v>
      </c>
      <c r="I4530" t="b">
        <v>1</v>
      </c>
      <c r="L4530" t="s">
        <v>10794</v>
      </c>
      <c r="O4530" t="s">
        <v>272</v>
      </c>
      <c r="P4530" t="b">
        <v>0</v>
      </c>
      <c r="Q4530" s="2">
        <v>44349.542164351849</v>
      </c>
      <c r="R4530" s="1">
        <v>44356</v>
      </c>
      <c r="S4530" t="b">
        <v>0</v>
      </c>
      <c r="U4530" s="1"/>
      <c r="V4530" t="b">
        <v>0</v>
      </c>
      <c r="W4530" s="1">
        <v>44228</v>
      </c>
      <c r="X4530">
        <v>2</v>
      </c>
      <c r="Y4530">
        <v>2021</v>
      </c>
      <c r="Z4530" t="s">
        <v>8</v>
      </c>
      <c r="AA4530" t="s">
        <v>8</v>
      </c>
      <c r="AB4530" t="b">
        <v>0</v>
      </c>
      <c r="AC4530" t="b">
        <v>0</v>
      </c>
      <c r="AE4530" t="b">
        <v>1</v>
      </c>
      <c r="AF4530" t="b">
        <v>0</v>
      </c>
      <c r="AG4530" t="b">
        <v>0</v>
      </c>
      <c r="AH4530" t="s">
        <v>4366</v>
      </c>
      <c r="AI4530" t="b">
        <v>0</v>
      </c>
      <c r="AJ4530" t="s">
        <v>574</v>
      </c>
      <c r="AK4530" t="b">
        <v>0</v>
      </c>
      <c r="AL4530" s="1">
        <v>44356</v>
      </c>
      <c r="AM4530" t="s">
        <v>272</v>
      </c>
      <c r="AN4530" s="2">
        <v>44356.956944444442</v>
      </c>
      <c r="AP4530" s="2">
        <v>44356.956932870373</v>
      </c>
      <c r="AQ4530" s="1">
        <v>44356</v>
      </c>
      <c r="AS4530" t="b">
        <v>0</v>
      </c>
      <c r="AV4530" t="s">
        <v>2870</v>
      </c>
      <c r="BB4530" t="s">
        <v>10795</v>
      </c>
      <c r="BD4530" t="b">
        <v>0</v>
      </c>
      <c r="BH4530" t="s">
        <v>272</v>
      </c>
      <c r="BI4530" t="s">
        <v>2055</v>
      </c>
      <c r="BL4530" t="s">
        <v>10794</v>
      </c>
      <c r="BM4530" t="s">
        <v>3069</v>
      </c>
      <c r="BN4530" t="s">
        <v>203</v>
      </c>
      <c r="BQ4530" t="s">
        <v>204</v>
      </c>
      <c r="BR4530" t="b">
        <v>0</v>
      </c>
      <c r="BT4530" t="b">
        <v>0</v>
      </c>
      <c r="BW4530" t="s">
        <v>103</v>
      </c>
      <c r="BX4530" t="b">
        <v>0</v>
      </c>
      <c r="BY4530" s="2">
        <v>44376.857581018521</v>
      </c>
      <c r="BZ4530" t="s">
        <v>1792</v>
      </c>
      <c r="CB4530" t="b">
        <v>0</v>
      </c>
      <c r="CC4530" t="b">
        <v>1</v>
      </c>
      <c r="CD4530">
        <v>0</v>
      </c>
      <c r="CE4530">
        <v>0</v>
      </c>
      <c r="CF4530">
        <v>7500</v>
      </c>
      <c r="CG4530">
        <v>0</v>
      </c>
      <c r="CH4530">
        <v>7500</v>
      </c>
      <c r="CI4530">
        <v>100</v>
      </c>
      <c r="CJ4530">
        <v>0</v>
      </c>
      <c r="CK4530">
        <f>YEAR(tbl_Opportunity[[#This Row],[Close Date]])</f>
        <v>2021</v>
      </c>
    </row>
    <row r="4531" spans="1:89">
      <c r="A4531" t="s">
        <v>306</v>
      </c>
      <c r="B4531" t="b">
        <v>0</v>
      </c>
      <c r="D4531" t="b">
        <v>0</v>
      </c>
      <c r="H4531" s="1">
        <v>44357</v>
      </c>
      <c r="I4531" t="b">
        <v>1</v>
      </c>
      <c r="O4531" t="s">
        <v>272</v>
      </c>
      <c r="P4531" t="b">
        <v>0</v>
      </c>
      <c r="Q4531" s="2">
        <v>44356.928206018521</v>
      </c>
      <c r="R4531" s="1">
        <v>44358</v>
      </c>
      <c r="S4531" t="b">
        <v>0</v>
      </c>
      <c r="U4531" s="1"/>
      <c r="V4531" t="b">
        <v>0</v>
      </c>
      <c r="W4531" s="1">
        <v>44228</v>
      </c>
      <c r="X4531">
        <v>2</v>
      </c>
      <c r="Y4531">
        <v>2021</v>
      </c>
      <c r="Z4531" t="s">
        <v>8</v>
      </c>
      <c r="AA4531" t="s">
        <v>8</v>
      </c>
      <c r="AB4531" t="b">
        <v>0</v>
      </c>
      <c r="AC4531" t="b">
        <v>0</v>
      </c>
      <c r="AE4531" t="b">
        <v>1</v>
      </c>
      <c r="AF4531" t="b">
        <v>0</v>
      </c>
      <c r="AG4531" t="b">
        <v>0</v>
      </c>
      <c r="AH4531" t="s">
        <v>4366</v>
      </c>
      <c r="AI4531" t="b">
        <v>0</v>
      </c>
      <c r="AJ4531" t="s">
        <v>462</v>
      </c>
      <c r="AK4531" t="b">
        <v>0</v>
      </c>
      <c r="AL4531" s="1"/>
      <c r="AM4531" t="s">
        <v>272</v>
      </c>
      <c r="AN4531" s="2">
        <v>44358.475162037037</v>
      </c>
      <c r="AP4531" s="2">
        <v>44358.47515046296</v>
      </c>
      <c r="AQ4531" s="1">
        <v>44358</v>
      </c>
      <c r="AS4531" t="b">
        <v>0</v>
      </c>
      <c r="AV4531" t="s">
        <v>105</v>
      </c>
      <c r="BB4531" t="s">
        <v>10796</v>
      </c>
      <c r="BD4531" t="b">
        <v>0</v>
      </c>
      <c r="BH4531" t="s">
        <v>272</v>
      </c>
      <c r="BI4531" t="s">
        <v>1072</v>
      </c>
      <c r="BL4531" t="s">
        <v>10797</v>
      </c>
      <c r="BM4531" t="s">
        <v>3069</v>
      </c>
      <c r="BN4531" t="s">
        <v>203</v>
      </c>
      <c r="BQ4531" t="s">
        <v>204</v>
      </c>
      <c r="BR4531" t="b">
        <v>0</v>
      </c>
      <c r="BT4531" t="b">
        <v>0</v>
      </c>
      <c r="BW4531" t="s">
        <v>103</v>
      </c>
      <c r="BX4531" t="b">
        <v>0</v>
      </c>
      <c r="BY4531" s="2">
        <v>44376.857581018521</v>
      </c>
      <c r="BZ4531" t="s">
        <v>314</v>
      </c>
      <c r="CB4531" t="b">
        <v>0</v>
      </c>
      <c r="CC4531" t="b">
        <v>1</v>
      </c>
      <c r="CD4531">
        <v>0</v>
      </c>
      <c r="CE4531">
        <v>0</v>
      </c>
      <c r="CF4531">
        <v>5145</v>
      </c>
      <c r="CG4531">
        <v>0</v>
      </c>
      <c r="CH4531">
        <v>5145</v>
      </c>
      <c r="CI4531">
        <v>100</v>
      </c>
      <c r="CJ4531">
        <v>0</v>
      </c>
      <c r="CK4531">
        <f>YEAR(tbl_Opportunity[[#This Row],[Close Date]])</f>
        <v>2021</v>
      </c>
    </row>
    <row r="4532" spans="1:89">
      <c r="A4532" t="s">
        <v>5420</v>
      </c>
      <c r="B4532" t="b">
        <v>0</v>
      </c>
      <c r="D4532" t="b">
        <v>0</v>
      </c>
      <c r="H4532" s="1">
        <v>44460</v>
      </c>
      <c r="I4532" t="b">
        <v>1</v>
      </c>
      <c r="L4532" t="s">
        <v>5422</v>
      </c>
      <c r="O4532" t="s">
        <v>162</v>
      </c>
      <c r="P4532" t="b">
        <v>0</v>
      </c>
      <c r="Q4532" s="2">
        <v>44460.581979166665</v>
      </c>
      <c r="R4532" s="1">
        <v>44473</v>
      </c>
      <c r="S4532" t="b">
        <v>0</v>
      </c>
      <c r="U4532" s="1"/>
      <c r="V4532" t="b">
        <v>0</v>
      </c>
      <c r="W4532" s="1">
        <v>44256</v>
      </c>
      <c r="X4532">
        <v>3</v>
      </c>
      <c r="Y4532">
        <v>2021</v>
      </c>
      <c r="Z4532" t="s">
        <v>8</v>
      </c>
      <c r="AA4532" t="s">
        <v>8</v>
      </c>
      <c r="AB4532" t="b">
        <v>0</v>
      </c>
      <c r="AC4532" t="b">
        <v>0</v>
      </c>
      <c r="AE4532" t="b">
        <v>1</v>
      </c>
      <c r="AF4532" t="b">
        <v>0</v>
      </c>
      <c r="AG4532" t="b">
        <v>0</v>
      </c>
      <c r="AH4532" t="s">
        <v>3190</v>
      </c>
      <c r="AI4532" t="b">
        <v>0</v>
      </c>
      <c r="AK4532" t="b">
        <v>0</v>
      </c>
      <c r="AL4532" s="1"/>
      <c r="AM4532" t="s">
        <v>8882</v>
      </c>
      <c r="AN4532" s="2">
        <v>44505.902881944443</v>
      </c>
      <c r="AP4532" s="2">
        <v>44473.723611111112</v>
      </c>
      <c r="AQ4532" s="1">
        <v>44473</v>
      </c>
      <c r="AS4532" t="b">
        <v>0</v>
      </c>
      <c r="AV4532" t="s">
        <v>213</v>
      </c>
      <c r="BB4532" t="s">
        <v>10798</v>
      </c>
      <c r="BD4532" t="b">
        <v>0</v>
      </c>
      <c r="BH4532" t="s">
        <v>162</v>
      </c>
      <c r="BI4532" t="s">
        <v>1072</v>
      </c>
      <c r="BL4532" t="s">
        <v>5422</v>
      </c>
      <c r="BM4532" t="s">
        <v>202</v>
      </c>
      <c r="BN4532" t="s">
        <v>2414</v>
      </c>
      <c r="BQ4532" t="s">
        <v>204</v>
      </c>
      <c r="BR4532" t="b">
        <v>0</v>
      </c>
      <c r="BT4532" t="b">
        <v>0</v>
      </c>
      <c r="BW4532" t="s">
        <v>103</v>
      </c>
      <c r="BX4532" t="b">
        <v>0</v>
      </c>
      <c r="BY4532" s="2">
        <v>44505.902881944443</v>
      </c>
      <c r="BZ4532" t="s">
        <v>314</v>
      </c>
      <c r="CB4532" t="b">
        <v>0</v>
      </c>
      <c r="CC4532" t="b">
        <v>1</v>
      </c>
      <c r="CD4532">
        <v>0</v>
      </c>
      <c r="CE4532">
        <v>0</v>
      </c>
      <c r="CF4532">
        <v>169881.60000000001</v>
      </c>
      <c r="CG4532">
        <v>0</v>
      </c>
      <c r="CH4532">
        <v>169881.60000000001</v>
      </c>
      <c r="CI4532">
        <v>100</v>
      </c>
      <c r="CJ4532">
        <v>0</v>
      </c>
      <c r="CK4532">
        <f>YEAR(tbl_Opportunity[[#This Row],[Close Date]])</f>
        <v>2021</v>
      </c>
    </row>
    <row r="4533" spans="1:89">
      <c r="A4533" t="s">
        <v>1087</v>
      </c>
      <c r="B4533" t="b">
        <v>0</v>
      </c>
      <c r="D4533" t="b">
        <v>0</v>
      </c>
      <c r="H4533" s="1">
        <v>44469</v>
      </c>
      <c r="I4533" t="b">
        <v>1</v>
      </c>
      <c r="L4533" t="s">
        <v>10799</v>
      </c>
      <c r="O4533" t="s">
        <v>162</v>
      </c>
      <c r="P4533" t="b">
        <v>0</v>
      </c>
      <c r="Q4533" s="2">
        <v>44412.794953703706</v>
      </c>
      <c r="R4533" s="1">
        <v>44497</v>
      </c>
      <c r="S4533" t="b">
        <v>0</v>
      </c>
      <c r="U4533" s="1"/>
      <c r="V4533" t="b">
        <v>0</v>
      </c>
      <c r="W4533" s="1">
        <v>44256</v>
      </c>
      <c r="X4533">
        <v>3</v>
      </c>
      <c r="Y4533">
        <v>2021</v>
      </c>
      <c r="Z4533" t="s">
        <v>8</v>
      </c>
      <c r="AA4533" t="s">
        <v>8</v>
      </c>
      <c r="AB4533" t="b">
        <v>0</v>
      </c>
      <c r="AC4533" t="b">
        <v>0</v>
      </c>
      <c r="AE4533" t="b">
        <v>1</v>
      </c>
      <c r="AF4533" t="b">
        <v>0</v>
      </c>
      <c r="AG4533" t="b">
        <v>0</v>
      </c>
      <c r="AI4533" t="b">
        <v>0</v>
      </c>
      <c r="AK4533" t="b">
        <v>0</v>
      </c>
      <c r="AL4533" s="1"/>
      <c r="AM4533" t="s">
        <v>8882</v>
      </c>
      <c r="AN4533" s="2">
        <v>44496.780497685184</v>
      </c>
      <c r="AP4533" s="2">
        <v>44496.780486111114</v>
      </c>
      <c r="AQ4533" s="1">
        <v>44497</v>
      </c>
      <c r="AS4533" t="b">
        <v>0</v>
      </c>
      <c r="AV4533" t="s">
        <v>213</v>
      </c>
      <c r="BB4533" t="s">
        <v>10800</v>
      </c>
      <c r="BD4533" t="b">
        <v>0</v>
      </c>
      <c r="BH4533" t="s">
        <v>3209</v>
      </c>
      <c r="BI4533" t="s">
        <v>1072</v>
      </c>
      <c r="BL4533" t="s">
        <v>10799</v>
      </c>
      <c r="BM4533" t="s">
        <v>202</v>
      </c>
      <c r="BN4533" t="s">
        <v>203</v>
      </c>
      <c r="BQ4533" t="s">
        <v>204</v>
      </c>
      <c r="BR4533" t="b">
        <v>0</v>
      </c>
      <c r="BT4533" t="b">
        <v>0</v>
      </c>
      <c r="BW4533" t="s">
        <v>103</v>
      </c>
      <c r="BX4533" t="b">
        <v>0</v>
      </c>
      <c r="BY4533" s="2">
        <v>44496.780497685184</v>
      </c>
      <c r="BZ4533" t="s">
        <v>314</v>
      </c>
      <c r="CB4533" t="b">
        <v>0</v>
      </c>
      <c r="CC4533" t="b">
        <v>1</v>
      </c>
      <c r="CD4533">
        <v>0</v>
      </c>
      <c r="CE4533">
        <v>0</v>
      </c>
      <c r="CF4533">
        <v>52491.4</v>
      </c>
      <c r="CG4533">
        <v>0</v>
      </c>
      <c r="CH4533">
        <v>52491.4</v>
      </c>
      <c r="CI4533">
        <v>100</v>
      </c>
      <c r="CJ4533">
        <v>0</v>
      </c>
      <c r="CK4533">
        <f>YEAR(tbl_Opportunity[[#This Row],[Close Date]])</f>
        <v>2021</v>
      </c>
    </row>
    <row r="4534" spans="1:89">
      <c r="A4534" t="s">
        <v>6522</v>
      </c>
      <c r="B4534" t="b">
        <v>0</v>
      </c>
      <c r="D4534" t="b">
        <v>0</v>
      </c>
      <c r="H4534" s="1">
        <v>44412</v>
      </c>
      <c r="I4534" t="b">
        <v>1</v>
      </c>
      <c r="L4534" t="s">
        <v>6523</v>
      </c>
      <c r="O4534" t="s">
        <v>162</v>
      </c>
      <c r="P4534" t="b">
        <v>0</v>
      </c>
      <c r="Q4534" s="2">
        <v>44411.588969907411</v>
      </c>
      <c r="R4534" s="1">
        <v>44497</v>
      </c>
      <c r="S4534" t="b">
        <v>0</v>
      </c>
      <c r="U4534" s="1"/>
      <c r="V4534" t="b">
        <v>0</v>
      </c>
      <c r="W4534" s="1">
        <v>44256</v>
      </c>
      <c r="X4534">
        <v>3</v>
      </c>
      <c r="Y4534">
        <v>2021</v>
      </c>
      <c r="Z4534" t="s">
        <v>8</v>
      </c>
      <c r="AA4534" t="s">
        <v>8</v>
      </c>
      <c r="AB4534" t="b">
        <v>0</v>
      </c>
      <c r="AC4534" t="b">
        <v>0</v>
      </c>
      <c r="AE4534" t="b">
        <v>1</v>
      </c>
      <c r="AF4534" t="b">
        <v>0</v>
      </c>
      <c r="AG4534" t="b">
        <v>0</v>
      </c>
      <c r="AI4534" t="b">
        <v>0</v>
      </c>
      <c r="AK4534" t="b">
        <v>0</v>
      </c>
      <c r="AL4534" s="1"/>
      <c r="AM4534" t="s">
        <v>162</v>
      </c>
      <c r="AN4534" s="2">
        <v>44519.821284722224</v>
      </c>
      <c r="AP4534" s="2">
        <v>44496.77621527778</v>
      </c>
      <c r="AQ4534" s="1">
        <v>44497</v>
      </c>
      <c r="AS4534" t="b">
        <v>0</v>
      </c>
      <c r="AV4534" t="s">
        <v>93</v>
      </c>
      <c r="BB4534" t="s">
        <v>10801</v>
      </c>
      <c r="BD4534" t="b">
        <v>0</v>
      </c>
      <c r="BH4534" t="s">
        <v>162</v>
      </c>
      <c r="BI4534" t="s">
        <v>2055</v>
      </c>
      <c r="BL4534" t="s">
        <v>6523</v>
      </c>
      <c r="BM4534" t="s">
        <v>202</v>
      </c>
      <c r="BN4534" t="s">
        <v>203</v>
      </c>
      <c r="BP4534" t="s">
        <v>10802</v>
      </c>
      <c r="BQ4534" t="s">
        <v>204</v>
      </c>
      <c r="BR4534" t="b">
        <v>0</v>
      </c>
      <c r="BT4534" t="b">
        <v>0</v>
      </c>
      <c r="BW4534" t="s">
        <v>103</v>
      </c>
      <c r="BX4534" t="b">
        <v>0</v>
      </c>
      <c r="BY4534" s="2">
        <v>44519.821284722224</v>
      </c>
      <c r="BZ4534" t="s">
        <v>314</v>
      </c>
      <c r="CB4534" t="b">
        <v>0</v>
      </c>
      <c r="CC4534" t="b">
        <v>1</v>
      </c>
      <c r="CD4534">
        <v>0</v>
      </c>
      <c r="CE4534">
        <v>0</v>
      </c>
      <c r="CF4534">
        <v>178350.75</v>
      </c>
      <c r="CG4534">
        <v>0</v>
      </c>
      <c r="CH4534">
        <v>178350.75</v>
      </c>
      <c r="CI4534">
        <v>100</v>
      </c>
      <c r="CJ4534">
        <v>0</v>
      </c>
      <c r="CK4534">
        <f>YEAR(tbl_Opportunity[[#This Row],[Close Date]])</f>
        <v>2021</v>
      </c>
    </row>
    <row r="4535" spans="1:89">
      <c r="A4535" t="s">
        <v>5420</v>
      </c>
      <c r="B4535" t="b">
        <v>0</v>
      </c>
      <c r="D4535" t="b">
        <v>0</v>
      </c>
      <c r="H4535" s="1">
        <v>44481</v>
      </c>
      <c r="I4535" t="b">
        <v>1</v>
      </c>
      <c r="O4535" t="s">
        <v>162</v>
      </c>
      <c r="P4535" t="b">
        <v>0</v>
      </c>
      <c r="Q4535" s="2">
        <v>44480.735601851855</v>
      </c>
      <c r="R4535" s="1">
        <v>44510</v>
      </c>
      <c r="S4535" t="b">
        <v>0</v>
      </c>
      <c r="U4535" s="1"/>
      <c r="V4535" t="b">
        <v>0</v>
      </c>
      <c r="W4535" s="1">
        <v>44287</v>
      </c>
      <c r="X4535">
        <v>4</v>
      </c>
      <c r="Y4535">
        <v>2021</v>
      </c>
      <c r="Z4535" t="s">
        <v>8</v>
      </c>
      <c r="AA4535" t="s">
        <v>8</v>
      </c>
      <c r="AB4535" t="b">
        <v>0</v>
      </c>
      <c r="AC4535" t="b">
        <v>0</v>
      </c>
      <c r="AE4535" t="b">
        <v>1</v>
      </c>
      <c r="AF4535" t="b">
        <v>0</v>
      </c>
      <c r="AG4535" t="b">
        <v>0</v>
      </c>
      <c r="AH4535" t="s">
        <v>3190</v>
      </c>
      <c r="AI4535" t="b">
        <v>0</v>
      </c>
      <c r="AK4535" t="b">
        <v>0</v>
      </c>
      <c r="AL4535" s="1"/>
      <c r="AM4535" t="s">
        <v>8882</v>
      </c>
      <c r="AN4535" s="2">
        <v>44510.691354166665</v>
      </c>
      <c r="AP4535" s="2">
        <v>44509.854583333334</v>
      </c>
      <c r="AQ4535" s="1">
        <v>44510</v>
      </c>
      <c r="AS4535" t="b">
        <v>0</v>
      </c>
      <c r="AV4535" t="s">
        <v>213</v>
      </c>
      <c r="BB4535" t="s">
        <v>10803</v>
      </c>
      <c r="BD4535" t="b">
        <v>0</v>
      </c>
      <c r="BH4535" t="s">
        <v>162</v>
      </c>
      <c r="BI4535" t="s">
        <v>1072</v>
      </c>
      <c r="BL4535" t="s">
        <v>5422</v>
      </c>
      <c r="BM4535" t="s">
        <v>202</v>
      </c>
      <c r="BN4535" t="s">
        <v>2414</v>
      </c>
      <c r="BP4535" t="s">
        <v>10804</v>
      </c>
      <c r="BQ4535" t="s">
        <v>204</v>
      </c>
      <c r="BR4535" t="b">
        <v>0</v>
      </c>
      <c r="BT4535" t="b">
        <v>0</v>
      </c>
      <c r="BW4535" t="s">
        <v>103</v>
      </c>
      <c r="BX4535" t="b">
        <v>0</v>
      </c>
      <c r="BY4535" s="2">
        <v>44510.691354166665</v>
      </c>
      <c r="BZ4535" t="s">
        <v>314</v>
      </c>
      <c r="CB4535" t="b">
        <v>0</v>
      </c>
      <c r="CC4535" t="b">
        <v>1</v>
      </c>
      <c r="CD4535">
        <v>0</v>
      </c>
      <c r="CE4535">
        <v>0</v>
      </c>
      <c r="CF4535">
        <v>134400</v>
      </c>
      <c r="CG4535">
        <v>0</v>
      </c>
      <c r="CH4535">
        <v>134400</v>
      </c>
      <c r="CI4535">
        <v>100</v>
      </c>
      <c r="CJ4535">
        <v>0</v>
      </c>
      <c r="CK4535">
        <f>YEAR(tbl_Opportunity[[#This Row],[Close Date]])</f>
        <v>2021</v>
      </c>
    </row>
    <row r="4536" spans="1:89">
      <c r="A4536" t="s">
        <v>5420</v>
      </c>
      <c r="B4536" t="b">
        <v>0</v>
      </c>
      <c r="D4536" t="b">
        <v>0</v>
      </c>
      <c r="H4536" s="1">
        <v>44516</v>
      </c>
      <c r="I4536" t="b">
        <v>1</v>
      </c>
      <c r="O4536" t="s">
        <v>162</v>
      </c>
      <c r="P4536" t="b">
        <v>0</v>
      </c>
      <c r="Q4536" s="2">
        <v>44510.698622685188</v>
      </c>
      <c r="R4536" s="1">
        <v>44516</v>
      </c>
      <c r="S4536" t="b">
        <v>0</v>
      </c>
      <c r="U4536" s="1"/>
      <c r="V4536" t="b">
        <v>0</v>
      </c>
      <c r="W4536" s="1">
        <v>44287</v>
      </c>
      <c r="X4536">
        <v>4</v>
      </c>
      <c r="Y4536">
        <v>2021</v>
      </c>
      <c r="Z4536" t="s">
        <v>8</v>
      </c>
      <c r="AA4536" t="s">
        <v>8</v>
      </c>
      <c r="AB4536" t="b">
        <v>0</v>
      </c>
      <c r="AC4536" t="b">
        <v>0</v>
      </c>
      <c r="AE4536" t="b">
        <v>1</v>
      </c>
      <c r="AF4536" t="b">
        <v>0</v>
      </c>
      <c r="AG4536" t="b">
        <v>0</v>
      </c>
      <c r="AH4536" t="s">
        <v>3190</v>
      </c>
      <c r="AI4536" t="b">
        <v>0</v>
      </c>
      <c r="AK4536" t="b">
        <v>0</v>
      </c>
      <c r="AL4536" s="1"/>
      <c r="AM4536" t="s">
        <v>8882</v>
      </c>
      <c r="AN4536" s="2">
        <v>44516.736747685187</v>
      </c>
      <c r="AP4536" s="2">
        <v>44516.73673611111</v>
      </c>
      <c r="AQ4536" s="1">
        <v>44516</v>
      </c>
      <c r="AS4536" t="b">
        <v>0</v>
      </c>
      <c r="AV4536" t="s">
        <v>213</v>
      </c>
      <c r="BB4536" t="s">
        <v>10805</v>
      </c>
      <c r="BD4536" t="b">
        <v>0</v>
      </c>
      <c r="BH4536" t="s">
        <v>162</v>
      </c>
      <c r="BI4536" t="s">
        <v>1072</v>
      </c>
      <c r="BL4536" t="s">
        <v>5422</v>
      </c>
      <c r="BM4536" t="s">
        <v>202</v>
      </c>
      <c r="BN4536" t="s">
        <v>2414</v>
      </c>
      <c r="BP4536" t="s">
        <v>10806</v>
      </c>
      <c r="BQ4536" t="s">
        <v>204</v>
      </c>
      <c r="BR4536" t="b">
        <v>0</v>
      </c>
      <c r="BT4536" t="b">
        <v>0</v>
      </c>
      <c r="BW4536" t="s">
        <v>103</v>
      </c>
      <c r="BX4536" t="b">
        <v>0</v>
      </c>
      <c r="BY4536" s="2">
        <v>44516.736747685187</v>
      </c>
      <c r="BZ4536" t="s">
        <v>314</v>
      </c>
      <c r="CB4536" t="b">
        <v>0</v>
      </c>
      <c r="CC4536" t="b">
        <v>1</v>
      </c>
      <c r="CD4536">
        <v>0</v>
      </c>
      <c r="CE4536">
        <v>0</v>
      </c>
      <c r="CF4536">
        <v>158560</v>
      </c>
      <c r="CG4536">
        <v>0</v>
      </c>
      <c r="CH4536">
        <v>158560</v>
      </c>
      <c r="CI4536">
        <v>100</v>
      </c>
      <c r="CJ4536">
        <v>0</v>
      </c>
      <c r="CK4536">
        <f>YEAR(tbl_Opportunity[[#This Row],[Close Date]])</f>
        <v>2021</v>
      </c>
    </row>
    <row r="4537" spans="1:89">
      <c r="A4537" t="s">
        <v>5420</v>
      </c>
      <c r="B4537" t="b">
        <v>0</v>
      </c>
      <c r="D4537" t="b">
        <v>0</v>
      </c>
      <c r="H4537" s="1">
        <v>44523</v>
      </c>
      <c r="I4537" t="b">
        <v>1</v>
      </c>
      <c r="O4537" t="s">
        <v>162</v>
      </c>
      <c r="P4537" t="b">
        <v>0</v>
      </c>
      <c r="Q4537" s="2">
        <v>44516.619652777779</v>
      </c>
      <c r="R4537" s="1">
        <v>44523</v>
      </c>
      <c r="S4537" t="b">
        <v>0</v>
      </c>
      <c r="U4537" s="1"/>
      <c r="V4537" t="b">
        <v>0</v>
      </c>
      <c r="W4537" s="1">
        <v>44287</v>
      </c>
      <c r="X4537">
        <v>4</v>
      </c>
      <c r="Y4537">
        <v>2021</v>
      </c>
      <c r="Z4537" t="s">
        <v>8</v>
      </c>
      <c r="AA4537" t="s">
        <v>8</v>
      </c>
      <c r="AB4537" t="b">
        <v>0</v>
      </c>
      <c r="AC4537" t="b">
        <v>0</v>
      </c>
      <c r="AE4537" t="b">
        <v>1</v>
      </c>
      <c r="AF4537" t="b">
        <v>0</v>
      </c>
      <c r="AG4537" t="b">
        <v>0</v>
      </c>
      <c r="AH4537" t="s">
        <v>3190</v>
      </c>
      <c r="AI4537" t="b">
        <v>0</v>
      </c>
      <c r="AK4537" t="b">
        <v>0</v>
      </c>
      <c r="AL4537" s="1"/>
      <c r="AM4537" t="s">
        <v>8882</v>
      </c>
      <c r="AN4537" s="2">
        <v>44522.80541666667</v>
      </c>
      <c r="AP4537" s="2">
        <v>44522.805405092593</v>
      </c>
      <c r="AQ4537" s="1">
        <v>44523</v>
      </c>
      <c r="AS4537" t="b">
        <v>0</v>
      </c>
      <c r="AV4537" t="s">
        <v>213</v>
      </c>
      <c r="BB4537" t="s">
        <v>10807</v>
      </c>
      <c r="BD4537" t="b">
        <v>0</v>
      </c>
      <c r="BH4537" t="s">
        <v>162</v>
      </c>
      <c r="BI4537" t="s">
        <v>1072</v>
      </c>
      <c r="BL4537" t="s">
        <v>5422</v>
      </c>
      <c r="BM4537" t="s">
        <v>202</v>
      </c>
      <c r="BN4537" t="s">
        <v>2414</v>
      </c>
      <c r="BP4537" t="s">
        <v>10808</v>
      </c>
      <c r="BQ4537" t="s">
        <v>204</v>
      </c>
      <c r="BR4537" t="b">
        <v>0</v>
      </c>
      <c r="BT4537" t="b">
        <v>0</v>
      </c>
      <c r="BW4537" t="s">
        <v>103</v>
      </c>
      <c r="BX4537" t="b">
        <v>0</v>
      </c>
      <c r="BY4537" s="2">
        <v>44522.80541666667</v>
      </c>
      <c r="BZ4537" t="s">
        <v>314</v>
      </c>
      <c r="CB4537" t="b">
        <v>0</v>
      </c>
      <c r="CC4537" t="b">
        <v>1</v>
      </c>
      <c r="CD4537">
        <v>0</v>
      </c>
      <c r="CE4537">
        <v>0</v>
      </c>
      <c r="CF4537">
        <v>293283.20000000001</v>
      </c>
      <c r="CG4537">
        <v>0</v>
      </c>
      <c r="CH4537">
        <v>293283.20000000001</v>
      </c>
      <c r="CI4537">
        <v>100</v>
      </c>
      <c r="CJ4537">
        <v>0</v>
      </c>
      <c r="CK4537">
        <f>YEAR(tbl_Opportunity[[#This Row],[Close Date]])</f>
        <v>2021</v>
      </c>
    </row>
    <row r="4538" spans="1:89">
      <c r="A4538" t="s">
        <v>5420</v>
      </c>
      <c r="B4538" t="b">
        <v>0</v>
      </c>
      <c r="D4538" t="b">
        <v>0</v>
      </c>
      <c r="H4538" s="1">
        <v>44546</v>
      </c>
      <c r="I4538" t="b">
        <v>1</v>
      </c>
      <c r="L4538" t="s">
        <v>5422</v>
      </c>
      <c r="O4538" t="s">
        <v>162</v>
      </c>
      <c r="P4538" t="b">
        <v>0</v>
      </c>
      <c r="Q4538" s="2">
        <v>44545.914652777778</v>
      </c>
      <c r="R4538" s="1">
        <v>44546</v>
      </c>
      <c r="S4538" t="b">
        <v>0</v>
      </c>
      <c r="U4538" s="1"/>
      <c r="V4538" t="b">
        <v>0</v>
      </c>
      <c r="W4538" s="1">
        <v>44287</v>
      </c>
      <c r="X4538">
        <v>4</v>
      </c>
      <c r="Y4538">
        <v>2021</v>
      </c>
      <c r="Z4538" t="s">
        <v>8</v>
      </c>
      <c r="AA4538" t="s">
        <v>8</v>
      </c>
      <c r="AB4538" t="b">
        <v>0</v>
      </c>
      <c r="AC4538" t="b">
        <v>0</v>
      </c>
      <c r="AE4538" t="b">
        <v>1</v>
      </c>
      <c r="AF4538" t="b">
        <v>0</v>
      </c>
      <c r="AG4538" t="b">
        <v>0</v>
      </c>
      <c r="AH4538" t="s">
        <v>3190</v>
      </c>
      <c r="AI4538" t="b">
        <v>0</v>
      </c>
      <c r="AK4538" t="b">
        <v>0</v>
      </c>
      <c r="AL4538" s="1"/>
      <c r="AM4538" t="s">
        <v>8882</v>
      </c>
      <c r="AN4538" s="2">
        <v>44545.985150462962</v>
      </c>
      <c r="AP4538" s="2">
        <v>44545.985138888886</v>
      </c>
      <c r="AQ4538" s="1">
        <v>44546</v>
      </c>
      <c r="AS4538" t="b">
        <v>0</v>
      </c>
      <c r="AV4538" t="s">
        <v>213</v>
      </c>
      <c r="BB4538" t="s">
        <v>10809</v>
      </c>
      <c r="BD4538" t="b">
        <v>0</v>
      </c>
      <c r="BH4538" t="s">
        <v>272</v>
      </c>
      <c r="BI4538" t="s">
        <v>1072</v>
      </c>
      <c r="BL4538" t="s">
        <v>5422</v>
      </c>
      <c r="BM4538" t="s">
        <v>202</v>
      </c>
      <c r="BN4538" t="s">
        <v>2414</v>
      </c>
      <c r="BP4538" t="s">
        <v>10810</v>
      </c>
      <c r="BQ4538" t="s">
        <v>204</v>
      </c>
      <c r="BR4538" t="b">
        <v>0</v>
      </c>
      <c r="BT4538" t="b">
        <v>0</v>
      </c>
      <c r="BW4538" t="s">
        <v>103</v>
      </c>
      <c r="BX4538" t="b">
        <v>0</v>
      </c>
      <c r="BY4538" s="2">
        <v>44545.985150462962</v>
      </c>
      <c r="BZ4538" t="s">
        <v>314</v>
      </c>
      <c r="CB4538" t="b">
        <v>0</v>
      </c>
      <c r="CC4538" t="b">
        <v>1</v>
      </c>
      <c r="CD4538">
        <v>0</v>
      </c>
      <c r="CE4538">
        <v>0</v>
      </c>
      <c r="CF4538">
        <v>155872</v>
      </c>
      <c r="CG4538">
        <v>0</v>
      </c>
      <c r="CH4538">
        <v>155872</v>
      </c>
      <c r="CI4538">
        <v>100</v>
      </c>
      <c r="CJ4538">
        <v>0</v>
      </c>
      <c r="CK4538">
        <f>YEAR(tbl_Opportunity[[#This Row],[Close Date]])</f>
        <v>2021</v>
      </c>
    </row>
    <row r="4539" spans="1:89">
      <c r="A4539" t="s">
        <v>5420</v>
      </c>
      <c r="B4539" t="b">
        <v>0</v>
      </c>
      <c r="D4539" t="b">
        <v>0</v>
      </c>
      <c r="H4539" s="1">
        <v>44537</v>
      </c>
      <c r="I4539" t="b">
        <v>1</v>
      </c>
      <c r="O4539" t="s">
        <v>162</v>
      </c>
      <c r="P4539" t="b">
        <v>0</v>
      </c>
      <c r="Q4539" s="2">
        <v>44530.685370370367</v>
      </c>
      <c r="R4539" s="1">
        <v>44537</v>
      </c>
      <c r="S4539" t="b">
        <v>0</v>
      </c>
      <c r="U4539" s="1"/>
      <c r="V4539" t="b">
        <v>0</v>
      </c>
      <c r="W4539" s="1">
        <v>44287</v>
      </c>
      <c r="X4539">
        <v>4</v>
      </c>
      <c r="Y4539">
        <v>2021</v>
      </c>
      <c r="Z4539" t="s">
        <v>8</v>
      </c>
      <c r="AA4539" t="s">
        <v>8</v>
      </c>
      <c r="AB4539" t="b">
        <v>0</v>
      </c>
      <c r="AC4539" t="b">
        <v>0</v>
      </c>
      <c r="AE4539" t="b">
        <v>1</v>
      </c>
      <c r="AF4539" t="b">
        <v>0</v>
      </c>
      <c r="AG4539" t="b">
        <v>0</v>
      </c>
      <c r="AH4539" t="s">
        <v>3190</v>
      </c>
      <c r="AI4539" t="b">
        <v>0</v>
      </c>
      <c r="AK4539" t="b">
        <v>0</v>
      </c>
      <c r="AL4539" s="1"/>
      <c r="AM4539" t="s">
        <v>311</v>
      </c>
      <c r="AN4539" s="2">
        <v>44540.644282407404</v>
      </c>
      <c r="AP4539" s="2">
        <v>44537.018622685187</v>
      </c>
      <c r="AQ4539" s="1">
        <v>44537</v>
      </c>
      <c r="AS4539" t="b">
        <v>0</v>
      </c>
      <c r="AV4539" t="s">
        <v>213</v>
      </c>
      <c r="BB4539" t="s">
        <v>10811</v>
      </c>
      <c r="BD4539" t="b">
        <v>0</v>
      </c>
      <c r="BH4539" t="s">
        <v>311</v>
      </c>
      <c r="BI4539" t="s">
        <v>1072</v>
      </c>
      <c r="BL4539" t="s">
        <v>5422</v>
      </c>
      <c r="BM4539" t="s">
        <v>202</v>
      </c>
      <c r="BN4539" t="s">
        <v>2414</v>
      </c>
      <c r="BP4539" t="s">
        <v>10812</v>
      </c>
      <c r="BQ4539" t="s">
        <v>204</v>
      </c>
      <c r="BR4539" t="b">
        <v>0</v>
      </c>
      <c r="BT4539" t="b">
        <v>0</v>
      </c>
      <c r="BW4539" t="s">
        <v>103</v>
      </c>
      <c r="BX4539" t="b">
        <v>0</v>
      </c>
      <c r="BY4539" s="2">
        <v>44540.644282407404</v>
      </c>
      <c r="BZ4539" t="s">
        <v>3072</v>
      </c>
      <c r="CB4539" t="b">
        <v>0</v>
      </c>
      <c r="CC4539" t="b">
        <v>1</v>
      </c>
      <c r="CD4539">
        <v>0</v>
      </c>
      <c r="CE4539">
        <v>0</v>
      </c>
      <c r="CF4539">
        <v>287584</v>
      </c>
      <c r="CG4539">
        <v>0</v>
      </c>
      <c r="CH4539">
        <v>287584</v>
      </c>
      <c r="CI4539">
        <v>100</v>
      </c>
      <c r="CJ4539">
        <v>0</v>
      </c>
      <c r="CK4539">
        <f>YEAR(tbl_Opportunity[[#This Row],[Close Date]])</f>
        <v>2021</v>
      </c>
    </row>
    <row r="4540" spans="1:89">
      <c r="A4540" t="s">
        <v>5420</v>
      </c>
      <c r="B4540" t="b">
        <v>0</v>
      </c>
      <c r="D4540" t="b">
        <v>0</v>
      </c>
      <c r="H4540" s="1">
        <v>44500</v>
      </c>
      <c r="I4540" t="b">
        <v>1</v>
      </c>
      <c r="O4540" t="s">
        <v>162</v>
      </c>
      <c r="P4540" t="b">
        <v>0</v>
      </c>
      <c r="Q4540" s="2">
        <v>44480.736539351848</v>
      </c>
      <c r="R4540" s="1">
        <v>44518</v>
      </c>
      <c r="S4540" t="b">
        <v>0</v>
      </c>
      <c r="U4540" s="1"/>
      <c r="V4540" t="b">
        <v>0</v>
      </c>
      <c r="W4540" s="1">
        <v>44287</v>
      </c>
      <c r="X4540">
        <v>4</v>
      </c>
      <c r="Y4540">
        <v>2021</v>
      </c>
      <c r="Z4540" t="s">
        <v>8</v>
      </c>
      <c r="AA4540" t="s">
        <v>8</v>
      </c>
      <c r="AB4540" t="b">
        <v>0</v>
      </c>
      <c r="AC4540" t="b">
        <v>0</v>
      </c>
      <c r="AE4540" t="b">
        <v>1</v>
      </c>
      <c r="AF4540" t="b">
        <v>0</v>
      </c>
      <c r="AG4540" t="b">
        <v>0</v>
      </c>
      <c r="AI4540" t="b">
        <v>0</v>
      </c>
      <c r="AK4540" t="b">
        <v>0</v>
      </c>
      <c r="AL4540" s="1"/>
      <c r="AM4540" t="s">
        <v>8882</v>
      </c>
      <c r="AN4540" s="2">
        <v>44518.702372685184</v>
      </c>
      <c r="AP4540" s="2">
        <v>44518.702361111114</v>
      </c>
      <c r="AQ4540" s="1">
        <v>44518</v>
      </c>
      <c r="AS4540" t="b">
        <v>0</v>
      </c>
      <c r="AV4540" t="s">
        <v>213</v>
      </c>
      <c r="BB4540" t="s">
        <v>10813</v>
      </c>
      <c r="BD4540" t="b">
        <v>0</v>
      </c>
      <c r="BH4540" t="s">
        <v>162</v>
      </c>
      <c r="BI4540" t="s">
        <v>1072</v>
      </c>
      <c r="BL4540" t="s">
        <v>5422</v>
      </c>
      <c r="BM4540" t="s">
        <v>202</v>
      </c>
      <c r="BN4540" t="s">
        <v>203</v>
      </c>
      <c r="BP4540" t="s">
        <v>10814</v>
      </c>
      <c r="BQ4540" t="s">
        <v>204</v>
      </c>
      <c r="BR4540" t="b">
        <v>0</v>
      </c>
      <c r="BT4540" t="b">
        <v>0</v>
      </c>
      <c r="BW4540" t="s">
        <v>103</v>
      </c>
      <c r="BX4540" t="b">
        <v>0</v>
      </c>
      <c r="BY4540" s="2">
        <v>44518.702372685184</v>
      </c>
      <c r="BZ4540" t="s">
        <v>314</v>
      </c>
      <c r="CB4540" t="b">
        <v>0</v>
      </c>
      <c r="CC4540" t="b">
        <v>1</v>
      </c>
      <c r="CD4540">
        <v>0</v>
      </c>
      <c r="CE4540">
        <v>0</v>
      </c>
      <c r="CF4540">
        <v>111259</v>
      </c>
      <c r="CG4540">
        <v>0</v>
      </c>
      <c r="CH4540">
        <v>111259</v>
      </c>
      <c r="CI4540">
        <v>100</v>
      </c>
      <c r="CJ4540">
        <v>0</v>
      </c>
      <c r="CK4540">
        <f>YEAR(tbl_Opportunity[[#This Row],[Close Date]])</f>
        <v>2021</v>
      </c>
    </row>
    <row r="4541" spans="1:89">
      <c r="A4541" t="s">
        <v>5420</v>
      </c>
      <c r="B4541" t="b">
        <v>0</v>
      </c>
      <c r="D4541" t="b">
        <v>0</v>
      </c>
      <c r="H4541" s="1">
        <v>44524</v>
      </c>
      <c r="I4541" t="b">
        <v>1</v>
      </c>
      <c r="O4541" t="s">
        <v>162</v>
      </c>
      <c r="P4541" t="b">
        <v>0</v>
      </c>
      <c r="Q4541" s="2">
        <v>44516.624201388891</v>
      </c>
      <c r="R4541" s="1">
        <v>44524</v>
      </c>
      <c r="S4541" t="b">
        <v>0</v>
      </c>
      <c r="U4541" s="1"/>
      <c r="V4541" t="b">
        <v>0</v>
      </c>
      <c r="W4541" s="1">
        <v>44287</v>
      </c>
      <c r="X4541">
        <v>4</v>
      </c>
      <c r="Y4541">
        <v>2021</v>
      </c>
      <c r="Z4541" t="s">
        <v>8</v>
      </c>
      <c r="AA4541" t="s">
        <v>8</v>
      </c>
      <c r="AB4541" t="b">
        <v>0</v>
      </c>
      <c r="AC4541" t="b">
        <v>0</v>
      </c>
      <c r="AE4541" t="b">
        <v>1</v>
      </c>
      <c r="AF4541" t="b">
        <v>0</v>
      </c>
      <c r="AG4541" t="b">
        <v>0</v>
      </c>
      <c r="AH4541" t="s">
        <v>5428</v>
      </c>
      <c r="AI4541" t="b">
        <v>0</v>
      </c>
      <c r="AK4541" t="b">
        <v>0</v>
      </c>
      <c r="AL4541" s="1"/>
      <c r="AM4541" t="s">
        <v>8882</v>
      </c>
      <c r="AN4541" s="2">
        <v>44524.625810185185</v>
      </c>
      <c r="AP4541" s="2">
        <v>44524.625798611109</v>
      </c>
      <c r="AQ4541" s="1">
        <v>44524</v>
      </c>
      <c r="AS4541" t="b">
        <v>0</v>
      </c>
      <c r="AV4541" t="s">
        <v>213</v>
      </c>
      <c r="BB4541" t="s">
        <v>10815</v>
      </c>
      <c r="BD4541" t="b">
        <v>0</v>
      </c>
      <c r="BH4541" t="s">
        <v>162</v>
      </c>
      <c r="BI4541" t="s">
        <v>1072</v>
      </c>
      <c r="BL4541" t="s">
        <v>5422</v>
      </c>
      <c r="BM4541" t="s">
        <v>202</v>
      </c>
      <c r="BN4541" t="s">
        <v>203</v>
      </c>
      <c r="BP4541" t="s">
        <v>10816</v>
      </c>
      <c r="BQ4541" t="s">
        <v>204</v>
      </c>
      <c r="BR4541" t="b">
        <v>0</v>
      </c>
      <c r="BT4541" t="b">
        <v>0</v>
      </c>
      <c r="BW4541" t="s">
        <v>103</v>
      </c>
      <c r="BX4541" t="b">
        <v>0</v>
      </c>
      <c r="BY4541" s="2">
        <v>44524.625810185185</v>
      </c>
      <c r="BZ4541" t="s">
        <v>314</v>
      </c>
      <c r="CB4541" t="b">
        <v>0</v>
      </c>
      <c r="CC4541" t="b">
        <v>1</v>
      </c>
      <c r="CD4541">
        <v>0</v>
      </c>
      <c r="CE4541">
        <v>0</v>
      </c>
      <c r="CF4541">
        <v>180170.75</v>
      </c>
      <c r="CG4541">
        <v>0</v>
      </c>
      <c r="CH4541">
        <v>180170.75</v>
      </c>
      <c r="CI4541">
        <v>100</v>
      </c>
      <c r="CJ4541">
        <v>0</v>
      </c>
      <c r="CK4541">
        <f>YEAR(tbl_Opportunity[[#This Row],[Close Date]])</f>
        <v>2021</v>
      </c>
    </row>
    <row r="4542" spans="1:89">
      <c r="A4542" t="s">
        <v>5420</v>
      </c>
      <c r="B4542" t="b">
        <v>0</v>
      </c>
      <c r="D4542" t="b">
        <v>0</v>
      </c>
      <c r="H4542" s="1">
        <v>44544</v>
      </c>
      <c r="I4542" t="b">
        <v>1</v>
      </c>
      <c r="O4542" t="s">
        <v>162</v>
      </c>
      <c r="P4542" t="b">
        <v>0</v>
      </c>
      <c r="Q4542" s="2">
        <v>44530.762372685182</v>
      </c>
      <c r="R4542" s="1">
        <v>44544</v>
      </c>
      <c r="S4542" t="b">
        <v>0</v>
      </c>
      <c r="U4542" s="1"/>
      <c r="V4542" t="b">
        <v>0</v>
      </c>
      <c r="W4542" s="1">
        <v>44287</v>
      </c>
      <c r="X4542">
        <v>4</v>
      </c>
      <c r="Y4542">
        <v>2021</v>
      </c>
      <c r="Z4542" t="s">
        <v>8</v>
      </c>
      <c r="AA4542" t="s">
        <v>8</v>
      </c>
      <c r="AB4542" t="b">
        <v>0</v>
      </c>
      <c r="AC4542" t="b">
        <v>0</v>
      </c>
      <c r="AE4542" t="b">
        <v>1</v>
      </c>
      <c r="AF4542" t="b">
        <v>0</v>
      </c>
      <c r="AG4542" t="b">
        <v>0</v>
      </c>
      <c r="AH4542" t="s">
        <v>5428</v>
      </c>
      <c r="AI4542" t="b">
        <v>0</v>
      </c>
      <c r="AK4542" t="b">
        <v>0</v>
      </c>
      <c r="AL4542" s="1"/>
      <c r="AM4542" t="s">
        <v>311</v>
      </c>
      <c r="AN4542" s="2">
        <v>44545.599421296298</v>
      </c>
      <c r="AP4542" s="2">
        <v>44543.907233796293</v>
      </c>
      <c r="AQ4542" s="1">
        <v>44544</v>
      </c>
      <c r="AS4542" t="b">
        <v>0</v>
      </c>
      <c r="AV4542" t="s">
        <v>213</v>
      </c>
      <c r="BB4542" t="s">
        <v>10817</v>
      </c>
      <c r="BD4542" t="b">
        <v>0</v>
      </c>
      <c r="BH4542" t="s">
        <v>311</v>
      </c>
      <c r="BI4542" t="s">
        <v>1072</v>
      </c>
      <c r="BL4542" t="s">
        <v>5422</v>
      </c>
      <c r="BM4542" t="s">
        <v>202</v>
      </c>
      <c r="BN4542" t="s">
        <v>203</v>
      </c>
      <c r="BP4542" t="s">
        <v>10818</v>
      </c>
      <c r="BQ4542" t="s">
        <v>204</v>
      </c>
      <c r="BR4542" t="b">
        <v>0</v>
      </c>
      <c r="BT4542" t="b">
        <v>0</v>
      </c>
      <c r="BW4542" t="s">
        <v>103</v>
      </c>
      <c r="BX4542" t="b">
        <v>0</v>
      </c>
      <c r="BY4542" s="2">
        <v>44545.599421296298</v>
      </c>
      <c r="BZ4542" t="s">
        <v>314</v>
      </c>
      <c r="CB4542" t="b">
        <v>0</v>
      </c>
      <c r="CC4542" t="b">
        <v>1</v>
      </c>
      <c r="CD4542">
        <v>0</v>
      </c>
      <c r="CE4542">
        <v>0</v>
      </c>
      <c r="CF4542">
        <v>176824.25</v>
      </c>
      <c r="CG4542">
        <v>0</v>
      </c>
      <c r="CH4542">
        <v>176824.25</v>
      </c>
      <c r="CI4542">
        <v>100</v>
      </c>
      <c r="CJ4542">
        <v>0</v>
      </c>
      <c r="CK4542">
        <f>YEAR(tbl_Opportunity[[#This Row],[Close Date]])</f>
        <v>2021</v>
      </c>
    </row>
    <row r="4543" spans="1:89">
      <c r="A4543" t="s">
        <v>5420</v>
      </c>
      <c r="B4543" t="b">
        <v>0</v>
      </c>
      <c r="D4543" t="b">
        <v>0</v>
      </c>
      <c r="H4543" s="1">
        <v>44523</v>
      </c>
      <c r="I4543" t="b">
        <v>1</v>
      </c>
      <c r="L4543" t="s">
        <v>5422</v>
      </c>
      <c r="O4543" t="s">
        <v>162</v>
      </c>
      <c r="P4543" t="b">
        <v>0</v>
      </c>
      <c r="Q4543" s="2">
        <v>44516.633958333332</v>
      </c>
      <c r="R4543" s="1">
        <v>44532</v>
      </c>
      <c r="S4543" t="b">
        <v>0</v>
      </c>
      <c r="U4543" s="1"/>
      <c r="V4543" t="b">
        <v>0</v>
      </c>
      <c r="W4543" s="1">
        <v>44287</v>
      </c>
      <c r="X4543">
        <v>4</v>
      </c>
      <c r="Y4543">
        <v>2021</v>
      </c>
      <c r="Z4543" t="s">
        <v>8</v>
      </c>
      <c r="AA4543" t="s">
        <v>8</v>
      </c>
      <c r="AB4543" t="b">
        <v>0</v>
      </c>
      <c r="AC4543" t="b">
        <v>0</v>
      </c>
      <c r="AE4543" t="b">
        <v>1</v>
      </c>
      <c r="AF4543" t="b">
        <v>0</v>
      </c>
      <c r="AG4543" t="b">
        <v>0</v>
      </c>
      <c r="AH4543" t="s">
        <v>5428</v>
      </c>
      <c r="AI4543" t="b">
        <v>0</v>
      </c>
      <c r="AK4543" t="b">
        <v>0</v>
      </c>
      <c r="AL4543" s="1"/>
      <c r="AM4543" t="s">
        <v>162</v>
      </c>
      <c r="AN4543" s="2">
        <v>44545.789155092592</v>
      </c>
      <c r="AP4543" s="2">
        <v>44532.762280092589</v>
      </c>
      <c r="AQ4543" s="1">
        <v>44532</v>
      </c>
      <c r="AS4543" t="b">
        <v>0</v>
      </c>
      <c r="AV4543" t="s">
        <v>213</v>
      </c>
      <c r="BB4543" t="s">
        <v>10819</v>
      </c>
      <c r="BD4543" t="b">
        <v>0</v>
      </c>
      <c r="BH4543" t="s">
        <v>272</v>
      </c>
      <c r="BI4543" t="s">
        <v>1072</v>
      </c>
      <c r="BL4543" t="s">
        <v>5422</v>
      </c>
      <c r="BM4543" t="s">
        <v>202</v>
      </c>
      <c r="BN4543" t="s">
        <v>203</v>
      </c>
      <c r="BP4543" t="s">
        <v>10820</v>
      </c>
      <c r="BQ4543" t="s">
        <v>204</v>
      </c>
      <c r="BR4543" t="b">
        <v>0</v>
      </c>
      <c r="BT4543" t="b">
        <v>0</v>
      </c>
      <c r="BW4543" t="s">
        <v>103</v>
      </c>
      <c r="BX4543" t="b">
        <v>0</v>
      </c>
      <c r="BY4543" s="2">
        <v>44545.789155092592</v>
      </c>
      <c r="BZ4543" t="s">
        <v>314</v>
      </c>
      <c r="CB4543" t="b">
        <v>0</v>
      </c>
      <c r="CC4543" t="b">
        <v>1</v>
      </c>
      <c r="CD4543">
        <v>0</v>
      </c>
      <c r="CE4543">
        <v>0</v>
      </c>
      <c r="CF4543">
        <v>180170.75</v>
      </c>
      <c r="CG4543">
        <v>0</v>
      </c>
      <c r="CH4543">
        <v>180170.75</v>
      </c>
      <c r="CI4543">
        <v>100</v>
      </c>
      <c r="CJ4543">
        <v>0</v>
      </c>
      <c r="CK4543">
        <f>YEAR(tbl_Opportunity[[#This Row],[Close Date]])</f>
        <v>2021</v>
      </c>
    </row>
    <row r="4544" spans="1:89">
      <c r="A4544" t="s">
        <v>5420</v>
      </c>
      <c r="B4544" t="b">
        <v>0</v>
      </c>
      <c r="D4544" t="b">
        <v>0</v>
      </c>
      <c r="H4544" s="1">
        <v>44523</v>
      </c>
      <c r="I4544" t="b">
        <v>1</v>
      </c>
      <c r="L4544" t="s">
        <v>5422</v>
      </c>
      <c r="O4544" t="s">
        <v>162</v>
      </c>
      <c r="P4544" t="b">
        <v>0</v>
      </c>
      <c r="Q4544" s="2">
        <v>44547.588807870372</v>
      </c>
      <c r="R4544" s="1">
        <v>44547</v>
      </c>
      <c r="S4544" t="b">
        <v>0</v>
      </c>
      <c r="U4544" s="1"/>
      <c r="V4544" t="b">
        <v>0</v>
      </c>
      <c r="W4544" s="1">
        <v>44287</v>
      </c>
      <c r="X4544">
        <v>4</v>
      </c>
      <c r="Y4544">
        <v>2021</v>
      </c>
      <c r="Z4544" t="s">
        <v>8</v>
      </c>
      <c r="AA4544" t="s">
        <v>8</v>
      </c>
      <c r="AB4544" t="b">
        <v>0</v>
      </c>
      <c r="AC4544" t="b">
        <v>0</v>
      </c>
      <c r="AE4544" t="b">
        <v>1</v>
      </c>
      <c r="AF4544" t="b">
        <v>0</v>
      </c>
      <c r="AG4544" t="b">
        <v>0</v>
      </c>
      <c r="AH4544" t="s">
        <v>5428</v>
      </c>
      <c r="AI4544" t="b">
        <v>0</v>
      </c>
      <c r="AK4544" t="b">
        <v>0</v>
      </c>
      <c r="AL4544" s="1"/>
      <c r="AM4544" t="s">
        <v>8882</v>
      </c>
      <c r="AN4544" s="2">
        <v>44547.612870370373</v>
      </c>
      <c r="AP4544" s="2">
        <v>44547.612858796296</v>
      </c>
      <c r="AQ4544" s="1">
        <v>44547</v>
      </c>
      <c r="AS4544" t="b">
        <v>0</v>
      </c>
      <c r="AV4544" t="s">
        <v>213</v>
      </c>
      <c r="BB4544" t="s">
        <v>10821</v>
      </c>
      <c r="BD4544" t="b">
        <v>0</v>
      </c>
      <c r="BH4544" t="s">
        <v>4073</v>
      </c>
      <c r="BI4544" t="s">
        <v>1072</v>
      </c>
      <c r="BL4544" t="s">
        <v>5422</v>
      </c>
      <c r="BM4544" t="s">
        <v>202</v>
      </c>
      <c r="BN4544" t="s">
        <v>203</v>
      </c>
      <c r="BP4544" t="s">
        <v>10822</v>
      </c>
      <c r="BQ4544" t="s">
        <v>204</v>
      </c>
      <c r="BR4544" t="b">
        <v>0</v>
      </c>
      <c r="BT4544" t="b">
        <v>0</v>
      </c>
      <c r="BW4544" t="s">
        <v>103</v>
      </c>
      <c r="BX4544" t="b">
        <v>0</v>
      </c>
      <c r="BY4544" s="2">
        <v>44547.612870370373</v>
      </c>
      <c r="BZ4544" t="s">
        <v>314</v>
      </c>
      <c r="CB4544" t="b">
        <v>0</v>
      </c>
      <c r="CC4544" t="b">
        <v>1</v>
      </c>
      <c r="CD4544">
        <v>0</v>
      </c>
      <c r="CE4544">
        <v>0</v>
      </c>
      <c r="CF4544">
        <v>180170.75</v>
      </c>
      <c r="CG4544">
        <v>0</v>
      </c>
      <c r="CH4544">
        <v>180170.75</v>
      </c>
      <c r="CI4544">
        <v>100</v>
      </c>
      <c r="CJ4544">
        <v>0</v>
      </c>
      <c r="CK4544">
        <f>YEAR(tbl_Opportunity[[#This Row],[Close Date]])</f>
        <v>2021</v>
      </c>
    </row>
    <row r="4545" spans="1:89">
      <c r="A4545" t="s">
        <v>10285</v>
      </c>
      <c r="B4545" t="b">
        <v>0</v>
      </c>
      <c r="D4545" t="b">
        <v>0</v>
      </c>
      <c r="H4545" s="1">
        <v>44344</v>
      </c>
      <c r="I4545" t="b">
        <v>1</v>
      </c>
      <c r="O4545" t="s">
        <v>114</v>
      </c>
      <c r="P4545" t="b">
        <v>0</v>
      </c>
      <c r="Q4545" s="2">
        <v>44344.807812500003</v>
      </c>
      <c r="R4545" s="1">
        <v>44344</v>
      </c>
      <c r="S4545" t="b">
        <v>0</v>
      </c>
      <c r="U4545" s="1"/>
      <c r="V4545" t="b">
        <v>0</v>
      </c>
      <c r="W4545" s="1">
        <v>44228</v>
      </c>
      <c r="X4545">
        <v>2</v>
      </c>
      <c r="Y4545">
        <v>2021</v>
      </c>
      <c r="Z4545" t="s">
        <v>8</v>
      </c>
      <c r="AA4545" t="s">
        <v>8</v>
      </c>
      <c r="AB4545" t="b">
        <v>0</v>
      </c>
      <c r="AC4545" t="b">
        <v>0</v>
      </c>
      <c r="AE4545" t="b">
        <v>1</v>
      </c>
      <c r="AF4545" t="b">
        <v>0</v>
      </c>
      <c r="AG4545" t="b">
        <v>0</v>
      </c>
      <c r="AH4545" t="s">
        <v>1016</v>
      </c>
      <c r="AI4545" t="b">
        <v>0</v>
      </c>
      <c r="AK4545" t="b">
        <v>0</v>
      </c>
      <c r="AL4545" s="1"/>
      <c r="AM4545" t="s">
        <v>162</v>
      </c>
      <c r="AN4545" s="2">
        <v>44355.574166666665</v>
      </c>
      <c r="AP4545" s="2">
        <v>44344.827511574076</v>
      </c>
      <c r="AQ4545" s="1">
        <v>44344</v>
      </c>
      <c r="AS4545" t="b">
        <v>0</v>
      </c>
      <c r="AV4545" t="s">
        <v>213</v>
      </c>
      <c r="BB4545" t="s">
        <v>10823</v>
      </c>
      <c r="BD4545" t="b">
        <v>0</v>
      </c>
      <c r="BH4545" t="s">
        <v>114</v>
      </c>
      <c r="BI4545" t="s">
        <v>155</v>
      </c>
      <c r="BL4545" t="s">
        <v>3784</v>
      </c>
      <c r="BN4545" t="s">
        <v>415</v>
      </c>
      <c r="BQ4545" t="s">
        <v>96</v>
      </c>
      <c r="BR4545" t="b">
        <v>0</v>
      </c>
      <c r="BT4545" t="b">
        <v>0</v>
      </c>
      <c r="BW4545" t="s">
        <v>103</v>
      </c>
      <c r="BX4545" t="b">
        <v>0</v>
      </c>
      <c r="BY4545" s="2">
        <v>44376.857581018521</v>
      </c>
      <c r="CB4545" t="b">
        <v>0</v>
      </c>
      <c r="CC4545" t="b">
        <v>1</v>
      </c>
      <c r="CD4545">
        <v>0</v>
      </c>
      <c r="CE4545">
        <v>0</v>
      </c>
      <c r="CF4545">
        <v>8125</v>
      </c>
      <c r="CG4545">
        <v>0</v>
      </c>
      <c r="CH4545">
        <v>8125</v>
      </c>
      <c r="CI4545">
        <v>100</v>
      </c>
      <c r="CJ4545">
        <v>0</v>
      </c>
      <c r="CK4545">
        <f>YEAR(tbl_Opportunity[[#This Row],[Close Date]])</f>
        <v>2021</v>
      </c>
    </row>
    <row r="4546" spans="1:89">
      <c r="A4546" t="s">
        <v>10824</v>
      </c>
      <c r="B4546" t="b">
        <v>0</v>
      </c>
      <c r="D4546" t="b">
        <v>0</v>
      </c>
      <c r="H4546" s="1">
        <v>44363</v>
      </c>
      <c r="I4546" t="b">
        <v>1</v>
      </c>
      <c r="L4546" t="s">
        <v>158</v>
      </c>
      <c r="O4546" t="s">
        <v>142</v>
      </c>
      <c r="P4546" t="b">
        <v>0</v>
      </c>
      <c r="Q4546" s="2">
        <v>44361.853113425925</v>
      </c>
      <c r="R4546" s="1">
        <v>44363</v>
      </c>
      <c r="S4546" t="b">
        <v>0</v>
      </c>
      <c r="T4546" t="s">
        <v>417</v>
      </c>
      <c r="U4546" s="1">
        <v>44469</v>
      </c>
      <c r="V4546" t="b">
        <v>0</v>
      </c>
      <c r="W4546" s="1">
        <v>44228</v>
      </c>
      <c r="X4546">
        <v>2</v>
      </c>
      <c r="Y4546">
        <v>2021</v>
      </c>
      <c r="Z4546" t="s">
        <v>8</v>
      </c>
      <c r="AA4546" t="s">
        <v>8</v>
      </c>
      <c r="AB4546" t="b">
        <v>0</v>
      </c>
      <c r="AC4546" t="b">
        <v>0</v>
      </c>
      <c r="AD4546" t="s">
        <v>654</v>
      </c>
      <c r="AE4546" t="b">
        <v>1</v>
      </c>
      <c r="AF4546" t="b">
        <v>0</v>
      </c>
      <c r="AG4546" t="b">
        <v>0</v>
      </c>
      <c r="AH4546" t="s">
        <v>4808</v>
      </c>
      <c r="AI4546" t="b">
        <v>0</v>
      </c>
      <c r="AK4546" t="b">
        <v>0</v>
      </c>
      <c r="AL4546" s="1"/>
      <c r="AM4546" t="s">
        <v>142</v>
      </c>
      <c r="AN4546" s="2">
        <v>44363.756643518522</v>
      </c>
      <c r="AP4546" s="2">
        <v>44363.756643518522</v>
      </c>
      <c r="AQ4546" s="1">
        <v>44363</v>
      </c>
      <c r="AS4546" t="b">
        <v>0</v>
      </c>
      <c r="AV4546" t="s">
        <v>213</v>
      </c>
      <c r="BB4546" t="s">
        <v>10825</v>
      </c>
      <c r="BD4546" t="b">
        <v>0</v>
      </c>
      <c r="BH4546" t="s">
        <v>142</v>
      </c>
      <c r="BI4546" t="s">
        <v>150</v>
      </c>
      <c r="BK4546" t="s">
        <v>95</v>
      </c>
      <c r="BL4546" t="s">
        <v>10826</v>
      </c>
      <c r="BN4546" t="s">
        <v>415</v>
      </c>
      <c r="BQ4546" t="s">
        <v>96</v>
      </c>
      <c r="BR4546" t="b">
        <v>0</v>
      </c>
      <c r="BT4546" t="b">
        <v>0</v>
      </c>
      <c r="BW4546" t="s">
        <v>103</v>
      </c>
      <c r="BX4546" t="b">
        <v>0</v>
      </c>
      <c r="BY4546" s="2">
        <v>44376.857581018521</v>
      </c>
      <c r="CB4546" t="b">
        <v>0</v>
      </c>
      <c r="CC4546" t="b">
        <v>1</v>
      </c>
      <c r="CD4546">
        <v>0</v>
      </c>
      <c r="CE4546">
        <v>0</v>
      </c>
      <c r="CF4546">
        <v>70200</v>
      </c>
      <c r="CG4546">
        <v>0</v>
      </c>
      <c r="CH4546">
        <v>70200</v>
      </c>
      <c r="CI4546">
        <v>100</v>
      </c>
      <c r="CJ4546">
        <v>0</v>
      </c>
      <c r="CK4546">
        <f>YEAR(tbl_Opportunity[[#This Row],[Close Date]])</f>
        <v>2021</v>
      </c>
    </row>
    <row r="4547" spans="1:89">
      <c r="A4547" t="s">
        <v>10827</v>
      </c>
      <c r="B4547" t="b">
        <v>0</v>
      </c>
      <c r="D4547" t="b">
        <v>0</v>
      </c>
      <c r="H4547" s="1">
        <v>44375</v>
      </c>
      <c r="I4547" t="b">
        <v>1</v>
      </c>
      <c r="O4547" t="s">
        <v>114</v>
      </c>
      <c r="P4547" t="b">
        <v>0</v>
      </c>
      <c r="Q4547" s="2">
        <v>44364.917349537034</v>
      </c>
      <c r="R4547" s="1">
        <v>44375</v>
      </c>
      <c r="S4547" t="b">
        <v>0</v>
      </c>
      <c r="U4547" s="1"/>
      <c r="V4547" t="b">
        <v>0</v>
      </c>
      <c r="W4547" s="1">
        <v>44228</v>
      </c>
      <c r="X4547">
        <v>2</v>
      </c>
      <c r="Y4547">
        <v>2021</v>
      </c>
      <c r="Z4547" t="s">
        <v>8</v>
      </c>
      <c r="AA4547" t="s">
        <v>8</v>
      </c>
      <c r="AB4547" t="b">
        <v>0</v>
      </c>
      <c r="AC4547" t="b">
        <v>0</v>
      </c>
      <c r="AE4547" t="b">
        <v>1</v>
      </c>
      <c r="AF4547" t="b">
        <v>0</v>
      </c>
      <c r="AG4547" t="b">
        <v>0</v>
      </c>
      <c r="AH4547" t="s">
        <v>1016</v>
      </c>
      <c r="AI4547" t="b">
        <v>0</v>
      </c>
      <c r="AK4547" t="b">
        <v>0</v>
      </c>
      <c r="AL4547" s="1"/>
      <c r="AM4547" t="s">
        <v>114</v>
      </c>
      <c r="AN4547" s="2">
        <v>44375.687071759261</v>
      </c>
      <c r="AP4547" s="2">
        <v>44375.678101851852</v>
      </c>
      <c r="AQ4547" s="1">
        <v>44375</v>
      </c>
      <c r="AS4547" t="b">
        <v>0</v>
      </c>
      <c r="AV4547" t="s">
        <v>213</v>
      </c>
      <c r="BB4547" t="s">
        <v>10828</v>
      </c>
      <c r="BD4547" t="b">
        <v>0</v>
      </c>
      <c r="BH4547" t="s">
        <v>114</v>
      </c>
      <c r="BI4547" t="s">
        <v>155</v>
      </c>
      <c r="BK4547" t="s">
        <v>102</v>
      </c>
      <c r="BL4547" t="s">
        <v>1873</v>
      </c>
      <c r="BN4547" t="s">
        <v>415</v>
      </c>
      <c r="BQ4547" t="s">
        <v>96</v>
      </c>
      <c r="BR4547" t="b">
        <v>0</v>
      </c>
      <c r="BS4547" t="s">
        <v>95</v>
      </c>
      <c r="BT4547" t="b">
        <v>0</v>
      </c>
      <c r="BW4547" t="s">
        <v>103</v>
      </c>
      <c r="BX4547" t="b">
        <v>0</v>
      </c>
      <c r="BY4547" s="2">
        <v>44376.857581018521</v>
      </c>
      <c r="CB4547" t="b">
        <v>0</v>
      </c>
      <c r="CC4547" t="b">
        <v>1</v>
      </c>
      <c r="CD4547">
        <v>0</v>
      </c>
      <c r="CE4547">
        <v>0</v>
      </c>
      <c r="CF4547">
        <v>55419.75</v>
      </c>
      <c r="CG4547">
        <v>0</v>
      </c>
      <c r="CH4547">
        <v>55419.75</v>
      </c>
      <c r="CI4547">
        <v>100</v>
      </c>
      <c r="CJ4547">
        <v>0</v>
      </c>
      <c r="CK4547">
        <f>YEAR(tbl_Opportunity[[#This Row],[Close Date]])</f>
        <v>2021</v>
      </c>
    </row>
    <row r="4548" spans="1:89">
      <c r="A4548" t="s">
        <v>3408</v>
      </c>
      <c r="B4548" t="b">
        <v>0</v>
      </c>
      <c r="D4548" t="b">
        <v>0</v>
      </c>
      <c r="H4548" s="1">
        <v>44348</v>
      </c>
      <c r="I4548" t="b">
        <v>1</v>
      </c>
      <c r="O4548" t="s">
        <v>114</v>
      </c>
      <c r="P4548" t="b">
        <v>0</v>
      </c>
      <c r="Q4548" s="2">
        <v>44344.599548611113</v>
      </c>
      <c r="R4548" s="1">
        <v>44348</v>
      </c>
      <c r="S4548" t="b">
        <v>0</v>
      </c>
      <c r="U4548" s="1"/>
      <c r="V4548" t="b">
        <v>0</v>
      </c>
      <c r="W4548" s="1">
        <v>44228</v>
      </c>
      <c r="X4548">
        <v>2</v>
      </c>
      <c r="Y4548">
        <v>2021</v>
      </c>
      <c r="Z4548" t="s">
        <v>8</v>
      </c>
      <c r="AA4548" t="s">
        <v>8</v>
      </c>
      <c r="AB4548" t="b">
        <v>0</v>
      </c>
      <c r="AC4548" t="b">
        <v>0</v>
      </c>
      <c r="AE4548" t="b">
        <v>1</v>
      </c>
      <c r="AF4548" t="b">
        <v>0</v>
      </c>
      <c r="AG4548" t="b">
        <v>0</v>
      </c>
      <c r="AH4548" t="s">
        <v>1016</v>
      </c>
      <c r="AI4548" t="b">
        <v>0</v>
      </c>
      <c r="AK4548" t="b">
        <v>0</v>
      </c>
      <c r="AL4548" s="1"/>
      <c r="AM4548" t="s">
        <v>114</v>
      </c>
      <c r="AN4548" s="2">
        <v>44348.524039351854</v>
      </c>
      <c r="AP4548" s="2">
        <v>44348.524039351854</v>
      </c>
      <c r="AQ4548" s="1">
        <v>44348</v>
      </c>
      <c r="AS4548" t="b">
        <v>0</v>
      </c>
      <c r="AV4548" t="s">
        <v>213</v>
      </c>
      <c r="BB4548" t="s">
        <v>10829</v>
      </c>
      <c r="BD4548" t="b">
        <v>0</v>
      </c>
      <c r="BH4548" t="s">
        <v>114</v>
      </c>
      <c r="BI4548" t="s">
        <v>155</v>
      </c>
      <c r="BK4548" t="s">
        <v>102</v>
      </c>
      <c r="BL4548" t="s">
        <v>10528</v>
      </c>
      <c r="BN4548" t="s">
        <v>415</v>
      </c>
      <c r="BQ4548" t="s">
        <v>96</v>
      </c>
      <c r="BR4548" t="b">
        <v>0</v>
      </c>
      <c r="BS4548" t="s">
        <v>384</v>
      </c>
      <c r="BT4548" t="b">
        <v>0</v>
      </c>
      <c r="BW4548" t="s">
        <v>103</v>
      </c>
      <c r="BX4548" t="b">
        <v>0</v>
      </c>
      <c r="BY4548" s="2">
        <v>44376.857581018521</v>
      </c>
      <c r="CB4548" t="b">
        <v>0</v>
      </c>
      <c r="CC4548" t="b">
        <v>1</v>
      </c>
      <c r="CD4548">
        <v>0</v>
      </c>
      <c r="CE4548">
        <v>0</v>
      </c>
      <c r="CF4548">
        <v>6500</v>
      </c>
      <c r="CG4548">
        <v>0</v>
      </c>
      <c r="CH4548">
        <v>6500</v>
      </c>
      <c r="CI4548">
        <v>100</v>
      </c>
      <c r="CJ4548">
        <v>0</v>
      </c>
      <c r="CK4548">
        <f>YEAR(tbl_Opportunity[[#This Row],[Close Date]])</f>
        <v>2021</v>
      </c>
    </row>
    <row r="4549" spans="1:89">
      <c r="A4549" t="s">
        <v>10631</v>
      </c>
      <c r="B4549" t="b">
        <v>0</v>
      </c>
      <c r="D4549" t="b">
        <v>0</v>
      </c>
      <c r="H4549" s="1">
        <v>44362</v>
      </c>
      <c r="I4549" t="b">
        <v>1</v>
      </c>
      <c r="L4549" t="s">
        <v>10830</v>
      </c>
      <c r="O4549" t="s">
        <v>387</v>
      </c>
      <c r="P4549" t="b">
        <v>0</v>
      </c>
      <c r="Q4549" s="2">
        <v>44358.743761574071</v>
      </c>
      <c r="R4549" s="1">
        <v>44362</v>
      </c>
      <c r="S4549" t="b">
        <v>0</v>
      </c>
      <c r="U4549" s="1"/>
      <c r="V4549" t="b">
        <v>0</v>
      </c>
      <c r="W4549" s="1">
        <v>44228</v>
      </c>
      <c r="X4549">
        <v>2</v>
      </c>
      <c r="Y4549">
        <v>2021</v>
      </c>
      <c r="Z4549" t="s">
        <v>8</v>
      </c>
      <c r="AA4549" t="s">
        <v>8</v>
      </c>
      <c r="AB4549" t="b">
        <v>0</v>
      </c>
      <c r="AC4549" t="b">
        <v>0</v>
      </c>
      <c r="AD4549" t="s">
        <v>413</v>
      </c>
      <c r="AE4549" t="b">
        <v>1</v>
      </c>
      <c r="AF4549" t="b">
        <v>0</v>
      </c>
      <c r="AG4549" t="b">
        <v>0</v>
      </c>
      <c r="AH4549" t="s">
        <v>4808</v>
      </c>
      <c r="AI4549" t="b">
        <v>0</v>
      </c>
      <c r="AK4549" t="b">
        <v>0</v>
      </c>
      <c r="AL4549" s="1"/>
      <c r="AM4549" t="s">
        <v>387</v>
      </c>
      <c r="AN4549" s="2">
        <v>44362.546365740738</v>
      </c>
      <c r="AP4549" s="2">
        <v>44362.546365740738</v>
      </c>
      <c r="AQ4549" s="1">
        <v>44362</v>
      </c>
      <c r="AS4549" t="b">
        <v>0</v>
      </c>
      <c r="AV4549" t="s">
        <v>213</v>
      </c>
      <c r="BB4549" t="s">
        <v>10831</v>
      </c>
      <c r="BD4549" t="b">
        <v>0</v>
      </c>
      <c r="BH4549" t="s">
        <v>387</v>
      </c>
      <c r="BI4549" t="s">
        <v>150</v>
      </c>
      <c r="BK4549" t="s">
        <v>384</v>
      </c>
      <c r="BL4549" t="s">
        <v>10830</v>
      </c>
      <c r="BN4549" t="s">
        <v>415</v>
      </c>
      <c r="BQ4549" t="s">
        <v>96</v>
      </c>
      <c r="BR4549" t="b">
        <v>0</v>
      </c>
      <c r="BS4549" t="s">
        <v>384</v>
      </c>
      <c r="BT4549" t="b">
        <v>0</v>
      </c>
      <c r="BW4549" t="s">
        <v>103</v>
      </c>
      <c r="BX4549" t="b">
        <v>0</v>
      </c>
      <c r="BY4549" s="2">
        <v>44376.857581018521</v>
      </c>
      <c r="CB4549" t="b">
        <v>0</v>
      </c>
      <c r="CC4549" t="b">
        <v>1</v>
      </c>
      <c r="CD4549">
        <v>0</v>
      </c>
      <c r="CE4549">
        <v>0</v>
      </c>
      <c r="CF4549">
        <v>1073</v>
      </c>
      <c r="CG4549">
        <v>0</v>
      </c>
      <c r="CH4549">
        <v>1073</v>
      </c>
      <c r="CI4549">
        <v>100</v>
      </c>
      <c r="CJ4549">
        <v>0</v>
      </c>
      <c r="CK4549">
        <f>YEAR(tbl_Opportunity[[#This Row],[Close Date]])</f>
        <v>2021</v>
      </c>
    </row>
    <row r="4550" spans="1:89">
      <c r="A4550" t="s">
        <v>3482</v>
      </c>
      <c r="B4550" t="b">
        <v>0</v>
      </c>
      <c r="D4550" t="b">
        <v>0</v>
      </c>
      <c r="H4550" s="1">
        <v>44368</v>
      </c>
      <c r="I4550" t="b">
        <v>1</v>
      </c>
      <c r="O4550" t="s">
        <v>514</v>
      </c>
      <c r="P4550" t="b">
        <v>0</v>
      </c>
      <c r="Q4550" s="2">
        <v>44357.562442129631</v>
      </c>
      <c r="R4550" s="1">
        <v>44368</v>
      </c>
      <c r="S4550" t="b">
        <v>0</v>
      </c>
      <c r="U4550" s="1"/>
      <c r="V4550" t="b">
        <v>0</v>
      </c>
      <c r="W4550" s="1">
        <v>44228</v>
      </c>
      <c r="X4550">
        <v>2</v>
      </c>
      <c r="Y4550">
        <v>2021</v>
      </c>
      <c r="Z4550" t="s">
        <v>8</v>
      </c>
      <c r="AA4550" t="s">
        <v>8</v>
      </c>
      <c r="AB4550" t="b">
        <v>0</v>
      </c>
      <c r="AC4550" t="b">
        <v>0</v>
      </c>
      <c r="AE4550" t="b">
        <v>1</v>
      </c>
      <c r="AF4550" t="b">
        <v>0</v>
      </c>
      <c r="AG4550" t="b">
        <v>0</v>
      </c>
      <c r="AH4550" t="s">
        <v>4863</v>
      </c>
      <c r="AI4550" t="b">
        <v>0</v>
      </c>
      <c r="AK4550" t="b">
        <v>0</v>
      </c>
      <c r="AL4550" s="1"/>
      <c r="AM4550" t="s">
        <v>514</v>
      </c>
      <c r="AN4550" s="2">
        <v>44368.76222222222</v>
      </c>
      <c r="AP4550" s="2">
        <v>44368.76222222222</v>
      </c>
      <c r="AQ4550" s="1">
        <v>44368</v>
      </c>
      <c r="AS4550" t="b">
        <v>0</v>
      </c>
      <c r="AV4550" t="s">
        <v>153</v>
      </c>
      <c r="BB4550" t="s">
        <v>10832</v>
      </c>
      <c r="BD4550" t="b">
        <v>0</v>
      </c>
      <c r="BH4550" t="s">
        <v>2991</v>
      </c>
      <c r="BI4550" t="s">
        <v>150</v>
      </c>
      <c r="BK4550" t="s">
        <v>102</v>
      </c>
      <c r="BL4550" t="s">
        <v>9660</v>
      </c>
      <c r="BN4550" t="s">
        <v>415</v>
      </c>
      <c r="BQ4550" t="s">
        <v>96</v>
      </c>
      <c r="BR4550" t="b">
        <v>0</v>
      </c>
      <c r="BS4550" t="s">
        <v>157</v>
      </c>
      <c r="BT4550" t="b">
        <v>0</v>
      </c>
      <c r="BW4550" t="s">
        <v>103</v>
      </c>
      <c r="BX4550" t="b">
        <v>0</v>
      </c>
      <c r="BY4550" s="2">
        <v>44376.857581018521</v>
      </c>
      <c r="CB4550" t="b">
        <v>0</v>
      </c>
      <c r="CC4550" t="b">
        <v>1</v>
      </c>
      <c r="CD4550">
        <v>0</v>
      </c>
      <c r="CE4550">
        <v>0</v>
      </c>
      <c r="CF4550">
        <v>398</v>
      </c>
      <c r="CG4550">
        <v>0</v>
      </c>
      <c r="CH4550">
        <v>398</v>
      </c>
      <c r="CI4550">
        <v>100</v>
      </c>
      <c r="CJ4550">
        <v>0</v>
      </c>
      <c r="CK4550">
        <f>YEAR(tbl_Opportunity[[#This Row],[Close Date]])</f>
        <v>2021</v>
      </c>
    </row>
    <row r="4551" spans="1:89">
      <c r="A4551" t="s">
        <v>5420</v>
      </c>
      <c r="B4551" t="b">
        <v>0</v>
      </c>
      <c r="D4551" t="b">
        <v>0</v>
      </c>
      <c r="H4551" s="1">
        <v>44524</v>
      </c>
      <c r="I4551" t="b">
        <v>1</v>
      </c>
      <c r="L4551" t="s">
        <v>5422</v>
      </c>
      <c r="O4551" t="s">
        <v>162</v>
      </c>
      <c r="P4551" t="b">
        <v>0</v>
      </c>
      <c r="Q4551" s="2">
        <v>44516.64503472222</v>
      </c>
      <c r="R4551" s="1">
        <v>44524</v>
      </c>
      <c r="S4551" t="b">
        <v>0</v>
      </c>
      <c r="U4551" s="1"/>
      <c r="V4551" t="b">
        <v>0</v>
      </c>
      <c r="W4551" s="1">
        <v>44287</v>
      </c>
      <c r="X4551">
        <v>4</v>
      </c>
      <c r="Y4551">
        <v>2021</v>
      </c>
      <c r="Z4551" t="s">
        <v>8</v>
      </c>
      <c r="AA4551" t="s">
        <v>8</v>
      </c>
      <c r="AB4551" t="b">
        <v>0</v>
      </c>
      <c r="AC4551" t="b">
        <v>0</v>
      </c>
      <c r="AE4551" t="b">
        <v>1</v>
      </c>
      <c r="AF4551" t="b">
        <v>0</v>
      </c>
      <c r="AG4551" t="b">
        <v>0</v>
      </c>
      <c r="AI4551" t="b">
        <v>0</v>
      </c>
      <c r="AK4551" t="b">
        <v>0</v>
      </c>
      <c r="AL4551" s="1"/>
      <c r="AM4551" t="s">
        <v>8882</v>
      </c>
      <c r="AN4551" s="2">
        <v>44523.930787037039</v>
      </c>
      <c r="AP4551" s="2">
        <v>44523.930787037039</v>
      </c>
      <c r="AQ4551" s="1">
        <v>44524</v>
      </c>
      <c r="AS4551" t="b">
        <v>0</v>
      </c>
      <c r="AV4551" t="s">
        <v>213</v>
      </c>
      <c r="BB4551" t="s">
        <v>10833</v>
      </c>
      <c r="BD4551" t="b">
        <v>0</v>
      </c>
      <c r="BH4551" t="s">
        <v>162</v>
      </c>
      <c r="BI4551" t="s">
        <v>150</v>
      </c>
      <c r="BL4551" t="s">
        <v>5422</v>
      </c>
      <c r="BN4551" t="s">
        <v>415</v>
      </c>
      <c r="BP4551" t="s">
        <v>10834</v>
      </c>
      <c r="BQ4551" t="s">
        <v>96</v>
      </c>
      <c r="BR4551" t="b">
        <v>0</v>
      </c>
      <c r="BT4551" t="b">
        <v>0</v>
      </c>
      <c r="BW4551" t="s">
        <v>103</v>
      </c>
      <c r="BX4551" t="b">
        <v>0</v>
      </c>
      <c r="BY4551" s="2">
        <v>44523.930798611109</v>
      </c>
      <c r="CB4551" t="b">
        <v>0</v>
      </c>
      <c r="CC4551" t="b">
        <v>1</v>
      </c>
      <c r="CD4551">
        <v>0</v>
      </c>
      <c r="CE4551">
        <v>0</v>
      </c>
      <c r="CF4551">
        <v>67121.22</v>
      </c>
      <c r="CG4551">
        <v>0</v>
      </c>
      <c r="CH4551">
        <v>67121.22</v>
      </c>
      <c r="CI4551">
        <v>100</v>
      </c>
      <c r="CJ4551">
        <v>0</v>
      </c>
      <c r="CK4551">
        <f>YEAR(tbl_Opportunity[[#This Row],[Close Date]])</f>
        <v>2021</v>
      </c>
    </row>
    <row r="4552" spans="1:89">
      <c r="A4552" t="s">
        <v>5364</v>
      </c>
      <c r="B4552" t="b">
        <v>0</v>
      </c>
      <c r="D4552" t="b">
        <v>0</v>
      </c>
      <c r="H4552" s="1">
        <v>44482</v>
      </c>
      <c r="I4552" t="b">
        <v>1</v>
      </c>
      <c r="L4552" t="s">
        <v>5365</v>
      </c>
      <c r="O4552" t="s">
        <v>162</v>
      </c>
      <c r="P4552" t="b">
        <v>0</v>
      </c>
      <c r="Q4552" s="2">
        <v>44480.737870370373</v>
      </c>
      <c r="R4552" s="1">
        <v>44532</v>
      </c>
      <c r="S4552" t="b">
        <v>0</v>
      </c>
      <c r="U4552" s="1"/>
      <c r="V4552" t="b">
        <v>0</v>
      </c>
      <c r="W4552" s="1">
        <v>44287</v>
      </c>
      <c r="X4552">
        <v>4</v>
      </c>
      <c r="Y4552">
        <v>2021</v>
      </c>
      <c r="Z4552" t="s">
        <v>8</v>
      </c>
      <c r="AA4552" t="s">
        <v>8</v>
      </c>
      <c r="AB4552" t="b">
        <v>0</v>
      </c>
      <c r="AC4552" t="b">
        <v>0</v>
      </c>
      <c r="AE4552" t="b">
        <v>1</v>
      </c>
      <c r="AF4552" t="b">
        <v>0</v>
      </c>
      <c r="AG4552" t="b">
        <v>0</v>
      </c>
      <c r="AH4552" t="s">
        <v>4812</v>
      </c>
      <c r="AI4552" t="b">
        <v>0</v>
      </c>
      <c r="AK4552" t="b">
        <v>0</v>
      </c>
      <c r="AL4552" s="1"/>
      <c r="AM4552" t="s">
        <v>162</v>
      </c>
      <c r="AN4552" s="2">
        <v>44531.946412037039</v>
      </c>
      <c r="AP4552" s="2">
        <v>44531.945532407408</v>
      </c>
      <c r="AQ4552" s="1">
        <v>44532</v>
      </c>
      <c r="AS4552" t="b">
        <v>0</v>
      </c>
      <c r="AV4552" t="s">
        <v>5366</v>
      </c>
      <c r="BB4552" t="s">
        <v>10835</v>
      </c>
      <c r="BD4552" t="b">
        <v>0</v>
      </c>
      <c r="BH4552" t="s">
        <v>99</v>
      </c>
      <c r="BI4552" t="s">
        <v>150</v>
      </c>
      <c r="BN4552" t="s">
        <v>415</v>
      </c>
      <c r="BP4552" t="s">
        <v>10836</v>
      </c>
      <c r="BQ4552" t="s">
        <v>96</v>
      </c>
      <c r="BR4552" t="b">
        <v>0</v>
      </c>
      <c r="BT4552" t="b">
        <v>0</v>
      </c>
      <c r="BW4552" t="s">
        <v>103</v>
      </c>
      <c r="BX4552" t="b">
        <v>0</v>
      </c>
      <c r="BY4552" s="2">
        <v>44531.946412037039</v>
      </c>
      <c r="CB4552" t="b">
        <v>0</v>
      </c>
      <c r="CC4552" t="b">
        <v>1</v>
      </c>
      <c r="CD4552">
        <v>0</v>
      </c>
      <c r="CE4552">
        <v>0</v>
      </c>
      <c r="CF4552">
        <v>63893.03</v>
      </c>
      <c r="CG4552">
        <v>0</v>
      </c>
      <c r="CH4552">
        <v>63893.03</v>
      </c>
      <c r="CI4552">
        <v>100</v>
      </c>
      <c r="CJ4552">
        <v>0</v>
      </c>
      <c r="CK4552">
        <f>YEAR(tbl_Opportunity[[#This Row],[Close Date]])</f>
        <v>2021</v>
      </c>
    </row>
    <row r="4553" spans="1:89">
      <c r="A4553" t="s">
        <v>5364</v>
      </c>
      <c r="B4553" t="b">
        <v>0</v>
      </c>
      <c r="D4553" t="b">
        <v>0</v>
      </c>
      <c r="H4553" s="1">
        <v>44482</v>
      </c>
      <c r="I4553" t="b">
        <v>1</v>
      </c>
      <c r="L4553" t="s">
        <v>5365</v>
      </c>
      <c r="O4553" t="s">
        <v>162</v>
      </c>
      <c r="P4553" t="b">
        <v>0</v>
      </c>
      <c r="Q4553" s="2">
        <v>44531.603055555555</v>
      </c>
      <c r="R4553" s="1">
        <v>44539</v>
      </c>
      <c r="S4553" t="b">
        <v>0</v>
      </c>
      <c r="U4553" s="1"/>
      <c r="V4553" t="b">
        <v>0</v>
      </c>
      <c r="W4553" s="1">
        <v>44287</v>
      </c>
      <c r="X4553">
        <v>4</v>
      </c>
      <c r="Y4553">
        <v>2021</v>
      </c>
      <c r="Z4553" t="s">
        <v>8</v>
      </c>
      <c r="AA4553" t="s">
        <v>8</v>
      </c>
      <c r="AB4553" t="b">
        <v>0</v>
      </c>
      <c r="AC4553" t="b">
        <v>0</v>
      </c>
      <c r="AE4553" t="b">
        <v>1</v>
      </c>
      <c r="AF4553" t="b">
        <v>0</v>
      </c>
      <c r="AG4553" t="b">
        <v>0</v>
      </c>
      <c r="AH4553" t="s">
        <v>4812</v>
      </c>
      <c r="AI4553" t="b">
        <v>0</v>
      </c>
      <c r="AK4553" t="b">
        <v>0</v>
      </c>
      <c r="AL4553" s="1"/>
      <c r="AM4553" t="s">
        <v>99</v>
      </c>
      <c r="AN4553" s="2">
        <v>44539.828969907408</v>
      </c>
      <c r="AP4553" s="2">
        <v>44539.737523148149</v>
      </c>
      <c r="AQ4553" s="1">
        <v>44539</v>
      </c>
      <c r="AS4553" t="b">
        <v>0</v>
      </c>
      <c r="AV4553" t="s">
        <v>5366</v>
      </c>
      <c r="BB4553" t="s">
        <v>10837</v>
      </c>
      <c r="BD4553" t="b">
        <v>0</v>
      </c>
      <c r="BH4553" t="s">
        <v>99</v>
      </c>
      <c r="BI4553" t="s">
        <v>150</v>
      </c>
      <c r="BN4553" t="s">
        <v>415</v>
      </c>
      <c r="BP4553" t="s">
        <v>10838</v>
      </c>
      <c r="BQ4553" t="s">
        <v>96</v>
      </c>
      <c r="BR4553" t="b">
        <v>0</v>
      </c>
      <c r="BT4553" t="b">
        <v>0</v>
      </c>
      <c r="BW4553" t="s">
        <v>103</v>
      </c>
      <c r="BX4553" t="b">
        <v>0</v>
      </c>
      <c r="BY4553" s="2">
        <v>44539.828969907408</v>
      </c>
      <c r="CB4553" t="b">
        <v>0</v>
      </c>
      <c r="CC4553" t="b">
        <v>1</v>
      </c>
      <c r="CD4553">
        <v>0</v>
      </c>
      <c r="CE4553">
        <v>0</v>
      </c>
      <c r="CF4553">
        <v>131040.12</v>
      </c>
      <c r="CG4553">
        <v>0</v>
      </c>
      <c r="CH4553">
        <v>131040.12</v>
      </c>
      <c r="CI4553">
        <v>100</v>
      </c>
      <c r="CJ4553">
        <v>0</v>
      </c>
      <c r="CK4553">
        <f>YEAR(tbl_Opportunity[[#This Row],[Close Date]])</f>
        <v>2021</v>
      </c>
    </row>
    <row r="4554" spans="1:89">
      <c r="A4554" t="s">
        <v>5364</v>
      </c>
      <c r="B4554" t="b">
        <v>0</v>
      </c>
      <c r="D4554" t="b">
        <v>0</v>
      </c>
      <c r="H4554" s="1">
        <v>44482</v>
      </c>
      <c r="I4554" t="b">
        <v>1</v>
      </c>
      <c r="L4554" t="s">
        <v>5365</v>
      </c>
      <c r="O4554" t="s">
        <v>162</v>
      </c>
      <c r="P4554" t="b">
        <v>0</v>
      </c>
      <c r="Q4554" s="2">
        <v>44547.722731481481</v>
      </c>
      <c r="R4554" s="1">
        <v>44547</v>
      </c>
      <c r="S4554" t="b">
        <v>0</v>
      </c>
      <c r="U4554" s="1"/>
      <c r="V4554" t="b">
        <v>0</v>
      </c>
      <c r="W4554" s="1">
        <v>44287</v>
      </c>
      <c r="X4554">
        <v>4</v>
      </c>
      <c r="Y4554">
        <v>2021</v>
      </c>
      <c r="Z4554" t="s">
        <v>8</v>
      </c>
      <c r="AA4554" t="s">
        <v>8</v>
      </c>
      <c r="AB4554" t="b">
        <v>0</v>
      </c>
      <c r="AC4554" t="b">
        <v>0</v>
      </c>
      <c r="AE4554" t="b">
        <v>1</v>
      </c>
      <c r="AF4554" t="b">
        <v>0</v>
      </c>
      <c r="AG4554" t="b">
        <v>0</v>
      </c>
      <c r="AH4554" t="s">
        <v>4812</v>
      </c>
      <c r="AI4554" t="b">
        <v>0</v>
      </c>
      <c r="AK4554" t="b">
        <v>0</v>
      </c>
      <c r="AL4554" s="1"/>
      <c r="AM4554" t="s">
        <v>162</v>
      </c>
      <c r="AN4554" s="2">
        <v>44547.832939814813</v>
      </c>
      <c r="AP4554" s="2">
        <v>44547.737650462965</v>
      </c>
      <c r="AQ4554" s="1">
        <v>44547</v>
      </c>
      <c r="AS4554" t="b">
        <v>0</v>
      </c>
      <c r="AV4554" t="s">
        <v>5366</v>
      </c>
      <c r="BB4554" t="s">
        <v>10839</v>
      </c>
      <c r="BD4554" t="b">
        <v>0</v>
      </c>
      <c r="BH4554" t="s">
        <v>99</v>
      </c>
      <c r="BI4554" t="s">
        <v>150</v>
      </c>
      <c r="BN4554" t="s">
        <v>415</v>
      </c>
      <c r="BP4554" t="s">
        <v>10840</v>
      </c>
      <c r="BQ4554" t="s">
        <v>96</v>
      </c>
      <c r="BR4554" t="b">
        <v>0</v>
      </c>
      <c r="BT4554" t="b">
        <v>0</v>
      </c>
      <c r="BW4554" t="s">
        <v>103</v>
      </c>
      <c r="BX4554" t="b">
        <v>0</v>
      </c>
      <c r="BY4554" s="2">
        <v>44547.832939814813</v>
      </c>
      <c r="CB4554" t="b">
        <v>0</v>
      </c>
      <c r="CC4554" t="b">
        <v>1</v>
      </c>
      <c r="CD4554">
        <v>0</v>
      </c>
      <c r="CE4554">
        <v>0</v>
      </c>
      <c r="CF4554">
        <v>131040.12</v>
      </c>
      <c r="CG4554">
        <v>0</v>
      </c>
      <c r="CH4554">
        <v>131040.12</v>
      </c>
      <c r="CI4554">
        <v>100</v>
      </c>
      <c r="CJ4554">
        <v>0</v>
      </c>
      <c r="CK4554">
        <f>YEAR(tbl_Opportunity[[#This Row],[Close Date]])</f>
        <v>2021</v>
      </c>
    </row>
    <row r="4555" spans="1:89">
      <c r="A4555" t="s">
        <v>5364</v>
      </c>
      <c r="B4555" t="b">
        <v>0</v>
      </c>
      <c r="D4555" t="b">
        <v>0</v>
      </c>
      <c r="H4555" s="1">
        <v>44482</v>
      </c>
      <c r="I4555" t="b">
        <v>1</v>
      </c>
      <c r="L4555" t="s">
        <v>5365</v>
      </c>
      <c r="O4555" t="s">
        <v>162</v>
      </c>
      <c r="P4555" t="b">
        <v>0</v>
      </c>
      <c r="Q4555" s="2">
        <v>44529.816446759258</v>
      </c>
      <c r="R4555" s="1"/>
      <c r="S4555" t="b">
        <v>0</v>
      </c>
      <c r="U4555" s="1"/>
      <c r="V4555" t="b">
        <v>0</v>
      </c>
      <c r="W4555" s="1">
        <v>44287</v>
      </c>
      <c r="X4555">
        <v>4</v>
      </c>
      <c r="Y4555">
        <v>2021</v>
      </c>
      <c r="Z4555" t="s">
        <v>8</v>
      </c>
      <c r="AA4555" t="s">
        <v>8</v>
      </c>
      <c r="AB4555" t="b">
        <v>0</v>
      </c>
      <c r="AC4555" t="b">
        <v>0</v>
      </c>
      <c r="AE4555" t="b">
        <v>1</v>
      </c>
      <c r="AF4555" t="b">
        <v>0</v>
      </c>
      <c r="AG4555" t="b">
        <v>0</v>
      </c>
      <c r="AH4555" t="s">
        <v>4812</v>
      </c>
      <c r="AI4555" t="b">
        <v>0</v>
      </c>
      <c r="AK4555" t="b">
        <v>0</v>
      </c>
      <c r="AL4555" s="1"/>
      <c r="AM4555" t="s">
        <v>162</v>
      </c>
      <c r="AN4555" s="2">
        <v>44529.817175925928</v>
      </c>
      <c r="AP4555" s="2"/>
      <c r="AQ4555" s="1">
        <v>44530</v>
      </c>
      <c r="AS4555" t="b">
        <v>0</v>
      </c>
      <c r="AV4555" t="s">
        <v>5366</v>
      </c>
      <c r="BB4555" t="s">
        <v>10841</v>
      </c>
      <c r="BD4555" t="b">
        <v>0</v>
      </c>
      <c r="BH4555" t="s">
        <v>162</v>
      </c>
      <c r="BI4555" t="s">
        <v>155</v>
      </c>
      <c r="BN4555" t="s">
        <v>415</v>
      </c>
      <c r="BQ4555" t="s">
        <v>96</v>
      </c>
      <c r="BR4555" t="b">
        <v>0</v>
      </c>
      <c r="BT4555" t="b">
        <v>0</v>
      </c>
      <c r="BW4555" t="s">
        <v>103</v>
      </c>
      <c r="BX4555" t="b">
        <v>0</v>
      </c>
      <c r="BY4555" s="2">
        <v>44529.817175925928</v>
      </c>
      <c r="CB4555" t="b">
        <v>0</v>
      </c>
      <c r="CC4555" t="b">
        <v>1</v>
      </c>
      <c r="CD4555">
        <v>0</v>
      </c>
      <c r="CE4555">
        <v>0</v>
      </c>
      <c r="CF4555">
        <v>4775.46</v>
      </c>
      <c r="CG4555">
        <v>0</v>
      </c>
      <c r="CH4555">
        <v>4775.46</v>
      </c>
      <c r="CI4555">
        <v>100</v>
      </c>
      <c r="CJ4555">
        <v>0</v>
      </c>
      <c r="CK4555">
        <f>YEAR(tbl_Opportunity[[#This Row],[Close Date]])</f>
        <v>2021</v>
      </c>
    </row>
    <row r="4556" spans="1:89">
      <c r="A4556" t="s">
        <v>10842</v>
      </c>
      <c r="B4556" t="b">
        <v>0</v>
      </c>
      <c r="D4556" t="b">
        <v>0</v>
      </c>
      <c r="H4556" s="1">
        <v>44538</v>
      </c>
      <c r="I4556" t="b">
        <v>1</v>
      </c>
      <c r="L4556" t="s">
        <v>10843</v>
      </c>
      <c r="O4556" t="s">
        <v>162</v>
      </c>
      <c r="P4556" t="b">
        <v>1</v>
      </c>
      <c r="Q4556" s="2">
        <v>44515.836076388892</v>
      </c>
      <c r="R4556" s="1">
        <v>44538</v>
      </c>
      <c r="S4556" t="b">
        <v>0</v>
      </c>
      <c r="U4556" s="1"/>
      <c r="V4556" t="b">
        <v>0</v>
      </c>
      <c r="W4556" s="1">
        <v>44287</v>
      </c>
      <c r="X4556">
        <v>4</v>
      </c>
      <c r="Y4556">
        <v>2021</v>
      </c>
      <c r="Z4556" t="s">
        <v>8</v>
      </c>
      <c r="AA4556" t="s">
        <v>8</v>
      </c>
      <c r="AB4556" t="b">
        <v>0</v>
      </c>
      <c r="AC4556" t="b">
        <v>0</v>
      </c>
      <c r="AE4556" t="b">
        <v>1</v>
      </c>
      <c r="AF4556" t="b">
        <v>1</v>
      </c>
      <c r="AG4556" t="b">
        <v>1</v>
      </c>
      <c r="AH4556" t="s">
        <v>3190</v>
      </c>
      <c r="AI4556" t="b">
        <v>0</v>
      </c>
      <c r="AK4556" t="b">
        <v>0</v>
      </c>
      <c r="AL4556" s="1">
        <v>44501</v>
      </c>
      <c r="AM4556" t="s">
        <v>162</v>
      </c>
      <c r="AN4556" s="2">
        <v>44538.985659722224</v>
      </c>
      <c r="AP4556" s="2">
        <v>44538.985648148147</v>
      </c>
      <c r="AQ4556" s="1">
        <v>44538</v>
      </c>
      <c r="AS4556" t="b">
        <v>0</v>
      </c>
      <c r="AV4556" t="s">
        <v>213</v>
      </c>
      <c r="BB4556" t="s">
        <v>10844</v>
      </c>
      <c r="BD4556" t="b">
        <v>0</v>
      </c>
      <c r="BH4556" t="s">
        <v>162</v>
      </c>
      <c r="BI4556" t="s">
        <v>1072</v>
      </c>
      <c r="BL4556" t="s">
        <v>10843</v>
      </c>
      <c r="BN4556" t="s">
        <v>2414</v>
      </c>
      <c r="BP4556" t="s">
        <v>10845</v>
      </c>
      <c r="BQ4556" t="s">
        <v>204</v>
      </c>
      <c r="BR4556" t="b">
        <v>0</v>
      </c>
      <c r="BT4556" t="b">
        <v>0</v>
      </c>
      <c r="BW4556" t="s">
        <v>103</v>
      </c>
      <c r="BX4556" t="b">
        <v>0</v>
      </c>
      <c r="BY4556" s="2">
        <v>44538.985659722224</v>
      </c>
      <c r="BZ4556" t="s">
        <v>314</v>
      </c>
      <c r="CB4556" t="b">
        <v>0</v>
      </c>
      <c r="CC4556" t="b">
        <v>1</v>
      </c>
      <c r="CD4556">
        <v>0</v>
      </c>
      <c r="CE4556">
        <v>0</v>
      </c>
      <c r="CF4556">
        <v>138168</v>
      </c>
      <c r="CG4556">
        <v>0</v>
      </c>
      <c r="CH4556">
        <v>138168</v>
      </c>
      <c r="CI4556">
        <v>100</v>
      </c>
      <c r="CJ4556">
        <v>0</v>
      </c>
      <c r="CK4556">
        <f>YEAR(tbl_Opportunity[[#This Row],[Close Date]])</f>
        <v>2021</v>
      </c>
    </row>
    <row r="4557" spans="1:89">
      <c r="A4557" t="s">
        <v>7822</v>
      </c>
      <c r="B4557" t="b">
        <v>0</v>
      </c>
      <c r="D4557" t="b">
        <v>0</v>
      </c>
      <c r="H4557" s="1">
        <v>44358</v>
      </c>
      <c r="I4557" t="b">
        <v>1</v>
      </c>
      <c r="O4557" t="s">
        <v>99</v>
      </c>
      <c r="P4557" t="b">
        <v>0</v>
      </c>
      <c r="Q4557" s="2">
        <v>44358.536921296298</v>
      </c>
      <c r="R4557" s="1">
        <v>44358</v>
      </c>
      <c r="S4557" t="b">
        <v>0</v>
      </c>
      <c r="U4557" s="1"/>
      <c r="V4557" t="b">
        <v>0</v>
      </c>
      <c r="W4557" s="1">
        <v>44228</v>
      </c>
      <c r="X4557">
        <v>2</v>
      </c>
      <c r="Y4557">
        <v>2021</v>
      </c>
      <c r="Z4557" t="s">
        <v>8</v>
      </c>
      <c r="AA4557" t="s">
        <v>8</v>
      </c>
      <c r="AB4557" t="b">
        <v>1</v>
      </c>
      <c r="AC4557" t="b">
        <v>0</v>
      </c>
      <c r="AE4557" t="b">
        <v>1</v>
      </c>
      <c r="AF4557" t="b">
        <v>0</v>
      </c>
      <c r="AG4557" t="b">
        <v>0</v>
      </c>
      <c r="AH4557" t="s">
        <v>1016</v>
      </c>
      <c r="AI4557" t="b">
        <v>0</v>
      </c>
      <c r="AK4557" t="b">
        <v>0</v>
      </c>
      <c r="AL4557" s="1"/>
      <c r="AM4557" t="s">
        <v>99</v>
      </c>
      <c r="AN4557" s="2">
        <v>44358.765046296299</v>
      </c>
      <c r="AP4557" s="2">
        <v>44358.642430555556</v>
      </c>
      <c r="AQ4557" s="1">
        <v>44358</v>
      </c>
      <c r="AS4557" t="b">
        <v>0</v>
      </c>
      <c r="AV4557" t="s">
        <v>213</v>
      </c>
      <c r="BB4557" t="s">
        <v>10846</v>
      </c>
      <c r="BD4557" t="b">
        <v>0</v>
      </c>
      <c r="BH4557" t="s">
        <v>114</v>
      </c>
      <c r="BI4557" t="s">
        <v>155</v>
      </c>
      <c r="BN4557" t="s">
        <v>415</v>
      </c>
      <c r="BQ4557" t="s">
        <v>96</v>
      </c>
      <c r="BR4557" t="b">
        <v>0</v>
      </c>
      <c r="BT4557" t="b">
        <v>0</v>
      </c>
      <c r="BW4557" t="s">
        <v>103</v>
      </c>
      <c r="BX4557" t="b">
        <v>0</v>
      </c>
      <c r="BY4557" s="2">
        <v>44376.857581018521</v>
      </c>
      <c r="CB4557" t="b">
        <v>0</v>
      </c>
      <c r="CC4557" t="b">
        <v>1</v>
      </c>
      <c r="CD4557">
        <v>0</v>
      </c>
      <c r="CE4557">
        <v>0</v>
      </c>
      <c r="CF4557">
        <v>2205.63</v>
      </c>
      <c r="CG4557">
        <v>0</v>
      </c>
      <c r="CH4557">
        <v>2205.63</v>
      </c>
      <c r="CI4557">
        <v>100</v>
      </c>
      <c r="CJ4557">
        <v>0</v>
      </c>
      <c r="CK4557">
        <f>YEAR(tbl_Opportunity[[#This Row],[Close Date]])</f>
        <v>2021</v>
      </c>
    </row>
    <row r="4558" spans="1:89">
      <c r="A4558" t="s">
        <v>10847</v>
      </c>
      <c r="B4558" t="b">
        <v>0</v>
      </c>
      <c r="D4558" t="b">
        <v>0</v>
      </c>
      <c r="H4558" s="1">
        <v>44375</v>
      </c>
      <c r="I4558" t="b">
        <v>1</v>
      </c>
      <c r="L4558" t="s">
        <v>10848</v>
      </c>
      <c r="O4558" t="s">
        <v>142</v>
      </c>
      <c r="P4558" t="b">
        <v>0</v>
      </c>
      <c r="Q4558" s="2">
        <v>44341.715740740743</v>
      </c>
      <c r="R4558" s="1">
        <v>44375</v>
      </c>
      <c r="S4558" t="b">
        <v>0</v>
      </c>
      <c r="U4558" s="1"/>
      <c r="V4558" t="b">
        <v>0</v>
      </c>
      <c r="W4558" s="1">
        <v>44228</v>
      </c>
      <c r="X4558">
        <v>2</v>
      </c>
      <c r="Y4558">
        <v>2021</v>
      </c>
      <c r="Z4558" t="s">
        <v>8</v>
      </c>
      <c r="AA4558" t="s">
        <v>8</v>
      </c>
      <c r="AB4558" t="b">
        <v>1</v>
      </c>
      <c r="AC4558" t="b">
        <v>0</v>
      </c>
      <c r="AD4558" t="s">
        <v>2861</v>
      </c>
      <c r="AE4558" t="b">
        <v>1</v>
      </c>
      <c r="AF4558" t="b">
        <v>0</v>
      </c>
      <c r="AG4558" t="b">
        <v>0</v>
      </c>
      <c r="AH4558" t="s">
        <v>4808</v>
      </c>
      <c r="AI4558" t="b">
        <v>0</v>
      </c>
      <c r="AK4558" t="b">
        <v>0</v>
      </c>
      <c r="AL4558" s="1">
        <v>44364</v>
      </c>
      <c r="AM4558" t="s">
        <v>142</v>
      </c>
      <c r="AN4558" s="2">
        <v>44375.741886574076</v>
      </c>
      <c r="AP4558" s="2">
        <v>44375.741886574076</v>
      </c>
      <c r="AQ4558" s="1">
        <v>44375</v>
      </c>
      <c r="AS4558" t="b">
        <v>0</v>
      </c>
      <c r="AV4558" t="s">
        <v>213</v>
      </c>
      <c r="BB4558" t="s">
        <v>10849</v>
      </c>
      <c r="BD4558" t="b">
        <v>0</v>
      </c>
      <c r="BH4558" t="s">
        <v>142</v>
      </c>
      <c r="BI4558" t="s">
        <v>150</v>
      </c>
      <c r="BK4558" t="s">
        <v>384</v>
      </c>
      <c r="BN4558" t="s">
        <v>415</v>
      </c>
      <c r="BP4558" t="s">
        <v>10850</v>
      </c>
      <c r="BQ4558" t="s">
        <v>96</v>
      </c>
      <c r="BR4558" t="b">
        <v>0</v>
      </c>
      <c r="BT4558" t="b">
        <v>0</v>
      </c>
      <c r="BW4558" t="s">
        <v>103</v>
      </c>
      <c r="BX4558" t="b">
        <v>0</v>
      </c>
      <c r="BY4558" s="2">
        <v>44376.857581018521</v>
      </c>
      <c r="CB4558" t="b">
        <v>0</v>
      </c>
      <c r="CC4558" t="b">
        <v>1</v>
      </c>
      <c r="CD4558">
        <v>0</v>
      </c>
      <c r="CE4558">
        <v>0</v>
      </c>
      <c r="CF4558">
        <v>69634.259999999995</v>
      </c>
      <c r="CG4558">
        <v>0</v>
      </c>
      <c r="CH4558">
        <v>69634.259999999995</v>
      </c>
      <c r="CI4558">
        <v>100</v>
      </c>
      <c r="CJ4558">
        <v>0</v>
      </c>
      <c r="CK4558">
        <f>YEAR(tbl_Opportunity[[#This Row],[Close Date]])</f>
        <v>2021</v>
      </c>
    </row>
    <row r="4559" spans="1:89">
      <c r="A4559" t="s">
        <v>7393</v>
      </c>
      <c r="B4559" t="b">
        <v>0</v>
      </c>
      <c r="D4559" t="b">
        <v>0</v>
      </c>
      <c r="H4559" s="1">
        <v>44361</v>
      </c>
      <c r="I4559" t="b">
        <v>1</v>
      </c>
      <c r="O4559" t="s">
        <v>2842</v>
      </c>
      <c r="P4559" t="b">
        <v>0</v>
      </c>
      <c r="Q4559" s="2">
        <v>44361.906828703701</v>
      </c>
      <c r="R4559" s="1">
        <v>44361</v>
      </c>
      <c r="S4559" t="b">
        <v>0</v>
      </c>
      <c r="U4559" s="1"/>
      <c r="V4559" t="b">
        <v>0</v>
      </c>
      <c r="W4559" s="1">
        <v>44228</v>
      </c>
      <c r="X4559">
        <v>2</v>
      </c>
      <c r="Y4559">
        <v>2021</v>
      </c>
      <c r="Z4559" t="s">
        <v>8</v>
      </c>
      <c r="AA4559" t="s">
        <v>8</v>
      </c>
      <c r="AB4559" t="b">
        <v>0</v>
      </c>
      <c r="AC4559" t="b">
        <v>0</v>
      </c>
      <c r="AE4559" t="b">
        <v>1</v>
      </c>
      <c r="AF4559" t="b">
        <v>0</v>
      </c>
      <c r="AG4559" t="b">
        <v>0</v>
      </c>
      <c r="AH4559" t="s">
        <v>1016</v>
      </c>
      <c r="AI4559" t="b">
        <v>0</v>
      </c>
      <c r="AK4559" t="b">
        <v>0</v>
      </c>
      <c r="AL4559" s="1"/>
      <c r="AM4559" t="s">
        <v>2842</v>
      </c>
      <c r="AN4559" s="2">
        <v>44361.916886574072</v>
      </c>
      <c r="AP4559" s="2">
        <v>44361.911898148152</v>
      </c>
      <c r="AQ4559" s="1">
        <v>44361</v>
      </c>
      <c r="AS4559" t="b">
        <v>0</v>
      </c>
      <c r="AV4559" t="s">
        <v>153</v>
      </c>
      <c r="BB4559" t="s">
        <v>10851</v>
      </c>
      <c r="BD4559" t="b">
        <v>1</v>
      </c>
      <c r="BH4559" t="s">
        <v>2842</v>
      </c>
      <c r="BI4559" t="s">
        <v>155</v>
      </c>
      <c r="BL4559" t="s">
        <v>3977</v>
      </c>
      <c r="BN4559" t="s">
        <v>415</v>
      </c>
      <c r="BQ4559" t="s">
        <v>96</v>
      </c>
      <c r="BR4559" t="b">
        <v>0</v>
      </c>
      <c r="BT4559" t="b">
        <v>0</v>
      </c>
      <c r="BW4559" t="s">
        <v>103</v>
      </c>
      <c r="BX4559" t="b">
        <v>0</v>
      </c>
      <c r="BY4559" s="2">
        <v>44376.857581018521</v>
      </c>
      <c r="CB4559" t="b">
        <v>0</v>
      </c>
      <c r="CC4559" t="b">
        <v>1</v>
      </c>
      <c r="CD4559">
        <v>0</v>
      </c>
      <c r="CE4559">
        <v>0</v>
      </c>
      <c r="CF4559">
        <v>1500</v>
      </c>
      <c r="CG4559">
        <v>0</v>
      </c>
      <c r="CH4559">
        <v>1500</v>
      </c>
      <c r="CI4559">
        <v>100</v>
      </c>
      <c r="CJ4559">
        <v>0</v>
      </c>
      <c r="CK4559">
        <f>YEAR(tbl_Opportunity[[#This Row],[Close Date]])</f>
        <v>2021</v>
      </c>
    </row>
    <row r="4560" spans="1:89">
      <c r="A4560" t="s">
        <v>7393</v>
      </c>
      <c r="B4560" t="b">
        <v>0</v>
      </c>
      <c r="D4560" t="b">
        <v>0</v>
      </c>
      <c r="H4560" s="1">
        <v>44368</v>
      </c>
      <c r="I4560" t="b">
        <v>1</v>
      </c>
      <c r="O4560" t="s">
        <v>2842</v>
      </c>
      <c r="P4560" t="b">
        <v>0</v>
      </c>
      <c r="Q4560" s="2">
        <v>44368.550578703704</v>
      </c>
      <c r="R4560" s="1"/>
      <c r="S4560" t="b">
        <v>0</v>
      </c>
      <c r="U4560" s="1"/>
      <c r="V4560" t="b">
        <v>0</v>
      </c>
      <c r="W4560" s="1">
        <v>44228</v>
      </c>
      <c r="X4560">
        <v>2</v>
      </c>
      <c r="Y4560">
        <v>2021</v>
      </c>
      <c r="Z4560" t="s">
        <v>8</v>
      </c>
      <c r="AA4560" t="s">
        <v>8</v>
      </c>
      <c r="AB4560" t="b">
        <v>0</v>
      </c>
      <c r="AC4560" t="b">
        <v>0</v>
      </c>
      <c r="AE4560" t="b">
        <v>1</v>
      </c>
      <c r="AF4560" t="b">
        <v>0</v>
      </c>
      <c r="AG4560" t="b">
        <v>0</v>
      </c>
      <c r="AH4560" t="s">
        <v>1016</v>
      </c>
      <c r="AI4560" t="b">
        <v>0</v>
      </c>
      <c r="AK4560" t="b">
        <v>0</v>
      </c>
      <c r="AL4560" s="1"/>
      <c r="AM4560" t="s">
        <v>2842</v>
      </c>
      <c r="AN4560" s="2">
        <v>44368.579594907409</v>
      </c>
      <c r="AP4560" s="2"/>
      <c r="AQ4560" s="1">
        <v>44368</v>
      </c>
      <c r="AS4560" t="b">
        <v>0</v>
      </c>
      <c r="AV4560" t="s">
        <v>213</v>
      </c>
      <c r="BB4560" t="s">
        <v>10852</v>
      </c>
      <c r="BD4560" t="b">
        <v>1</v>
      </c>
      <c r="BH4560" t="s">
        <v>2842</v>
      </c>
      <c r="BI4560" t="s">
        <v>155</v>
      </c>
      <c r="BK4560" t="s">
        <v>105</v>
      </c>
      <c r="BL4560" t="s">
        <v>3977</v>
      </c>
      <c r="BN4560" t="s">
        <v>415</v>
      </c>
      <c r="BQ4560" t="s">
        <v>96</v>
      </c>
      <c r="BR4560" t="b">
        <v>0</v>
      </c>
      <c r="BS4560" t="s">
        <v>105</v>
      </c>
      <c r="BT4560" t="b">
        <v>0</v>
      </c>
      <c r="BW4560" t="s">
        <v>103</v>
      </c>
      <c r="BX4560" t="b">
        <v>0</v>
      </c>
      <c r="BY4560" s="2">
        <v>44376.857581018521</v>
      </c>
      <c r="CB4560" t="b">
        <v>0</v>
      </c>
      <c r="CC4560" t="b">
        <v>1</v>
      </c>
      <c r="CD4560">
        <v>0</v>
      </c>
      <c r="CE4560">
        <v>0</v>
      </c>
      <c r="CF4560">
        <v>5085.75</v>
      </c>
      <c r="CG4560">
        <v>0</v>
      </c>
      <c r="CH4560">
        <v>5085.75</v>
      </c>
      <c r="CI4560">
        <v>100</v>
      </c>
      <c r="CJ4560">
        <v>0</v>
      </c>
      <c r="CK4560">
        <f>YEAR(tbl_Opportunity[[#This Row],[Close Date]])</f>
        <v>2021</v>
      </c>
    </row>
    <row r="4561" spans="1:89">
      <c r="A4561" t="s">
        <v>1018</v>
      </c>
      <c r="B4561" t="b">
        <v>0</v>
      </c>
      <c r="D4561" t="b">
        <v>0</v>
      </c>
      <c r="E4561" t="s">
        <v>3510</v>
      </c>
      <c r="H4561" s="1">
        <v>44357</v>
      </c>
      <c r="I4561" t="b">
        <v>1</v>
      </c>
      <c r="O4561" t="s">
        <v>99</v>
      </c>
      <c r="P4561" t="b">
        <v>0</v>
      </c>
      <c r="Q4561" s="2">
        <v>44333.604953703703</v>
      </c>
      <c r="R4561" s="1">
        <v>44357</v>
      </c>
      <c r="S4561" t="b">
        <v>0</v>
      </c>
      <c r="U4561" s="1"/>
      <c r="V4561" t="b">
        <v>0</v>
      </c>
      <c r="W4561" s="1">
        <v>44228</v>
      </c>
      <c r="X4561">
        <v>2</v>
      </c>
      <c r="Y4561">
        <v>2021</v>
      </c>
      <c r="Z4561" t="s">
        <v>8</v>
      </c>
      <c r="AA4561" t="s">
        <v>8</v>
      </c>
      <c r="AB4561" t="b">
        <v>1</v>
      </c>
      <c r="AC4561" t="b">
        <v>0</v>
      </c>
      <c r="AE4561" t="b">
        <v>1</v>
      </c>
      <c r="AF4561" t="b">
        <v>0</v>
      </c>
      <c r="AG4561" t="b">
        <v>0</v>
      </c>
      <c r="AH4561" t="s">
        <v>4808</v>
      </c>
      <c r="AI4561" t="b">
        <v>0</v>
      </c>
      <c r="AK4561" t="b">
        <v>0</v>
      </c>
      <c r="AL4561" s="1">
        <v>44335</v>
      </c>
      <c r="AM4561" t="s">
        <v>99</v>
      </c>
      <c r="AN4561" s="2">
        <v>44364.639872685184</v>
      </c>
      <c r="AP4561" s="2">
        <v>44357.840520833335</v>
      </c>
      <c r="AQ4561" s="1">
        <v>44357</v>
      </c>
      <c r="AS4561" t="b">
        <v>0</v>
      </c>
      <c r="AV4561" t="s">
        <v>153</v>
      </c>
      <c r="BB4561" t="s">
        <v>10853</v>
      </c>
      <c r="BD4561" t="b">
        <v>1</v>
      </c>
      <c r="BH4561" t="s">
        <v>99</v>
      </c>
      <c r="BI4561" t="s">
        <v>150</v>
      </c>
      <c r="BK4561" t="s">
        <v>95</v>
      </c>
      <c r="BL4561" t="s">
        <v>10854</v>
      </c>
      <c r="BN4561" t="s">
        <v>415</v>
      </c>
      <c r="BP4561" t="s">
        <v>10855</v>
      </c>
      <c r="BQ4561" t="s">
        <v>96</v>
      </c>
      <c r="BR4561" t="b">
        <v>0</v>
      </c>
      <c r="BT4561" t="b">
        <v>0</v>
      </c>
      <c r="BW4561" t="s">
        <v>103</v>
      </c>
      <c r="BX4561" t="b">
        <v>0</v>
      </c>
      <c r="BY4561" s="2">
        <v>44376.857581018521</v>
      </c>
      <c r="CB4561" t="b">
        <v>0</v>
      </c>
      <c r="CC4561" t="b">
        <v>1</v>
      </c>
      <c r="CD4561">
        <v>0</v>
      </c>
      <c r="CE4561">
        <v>0</v>
      </c>
      <c r="CF4561">
        <v>6500</v>
      </c>
      <c r="CG4561">
        <v>0</v>
      </c>
      <c r="CH4561">
        <v>6500</v>
      </c>
      <c r="CI4561">
        <v>100</v>
      </c>
      <c r="CJ4561">
        <v>0</v>
      </c>
      <c r="CK4561">
        <f>YEAR(tbl_Opportunity[[#This Row],[Close Date]])</f>
        <v>2021</v>
      </c>
    </row>
    <row r="4562" spans="1:89">
      <c r="A4562" t="s">
        <v>10856</v>
      </c>
      <c r="B4562" t="b">
        <v>0</v>
      </c>
      <c r="D4562" t="b">
        <v>0</v>
      </c>
      <c r="H4562" s="1">
        <v>44362</v>
      </c>
      <c r="I4562" t="b">
        <v>1</v>
      </c>
      <c r="O4562" t="s">
        <v>2842</v>
      </c>
      <c r="P4562" t="b">
        <v>0</v>
      </c>
      <c r="Q4562" s="2">
        <v>44333.531736111108</v>
      </c>
      <c r="R4562" s="1">
        <v>44362</v>
      </c>
      <c r="S4562" t="b">
        <v>0</v>
      </c>
      <c r="U4562" s="1"/>
      <c r="V4562" t="b">
        <v>0</v>
      </c>
      <c r="W4562" s="1">
        <v>44228</v>
      </c>
      <c r="X4562">
        <v>2</v>
      </c>
      <c r="Y4562">
        <v>2021</v>
      </c>
      <c r="Z4562" t="s">
        <v>8</v>
      </c>
      <c r="AA4562" t="s">
        <v>8</v>
      </c>
      <c r="AB4562" t="b">
        <v>1</v>
      </c>
      <c r="AC4562" t="b">
        <v>0</v>
      </c>
      <c r="AE4562" t="b">
        <v>1</v>
      </c>
      <c r="AF4562" t="b">
        <v>0</v>
      </c>
      <c r="AG4562" t="b">
        <v>0</v>
      </c>
      <c r="AH4562" t="s">
        <v>1016</v>
      </c>
      <c r="AI4562" t="b">
        <v>0</v>
      </c>
      <c r="AK4562" t="b">
        <v>0</v>
      </c>
      <c r="AL4562" s="1"/>
      <c r="AM4562" t="s">
        <v>2842</v>
      </c>
      <c r="AN4562" s="2">
        <v>44362.542037037034</v>
      </c>
      <c r="AP4562" s="2">
        <v>44362.492534722223</v>
      </c>
      <c r="AQ4562" s="1">
        <v>44362</v>
      </c>
      <c r="AS4562" t="b">
        <v>0</v>
      </c>
      <c r="AV4562" t="s">
        <v>213</v>
      </c>
      <c r="BB4562" t="s">
        <v>10857</v>
      </c>
      <c r="BD4562" t="b">
        <v>1</v>
      </c>
      <c r="BH4562" t="s">
        <v>2842</v>
      </c>
      <c r="BI4562" t="s">
        <v>155</v>
      </c>
      <c r="BK4562" t="s">
        <v>384</v>
      </c>
      <c r="BL4562" t="s">
        <v>5492</v>
      </c>
      <c r="BN4562" t="s">
        <v>415</v>
      </c>
      <c r="BQ4562" t="s">
        <v>96</v>
      </c>
      <c r="BR4562" t="b">
        <v>0</v>
      </c>
      <c r="BS4562" t="s">
        <v>157</v>
      </c>
      <c r="BT4562" t="b">
        <v>0</v>
      </c>
      <c r="BW4562" t="s">
        <v>103</v>
      </c>
      <c r="BX4562" t="b">
        <v>0</v>
      </c>
      <c r="BY4562" s="2">
        <v>44376.857581018521</v>
      </c>
      <c r="CB4562" t="b">
        <v>0</v>
      </c>
      <c r="CC4562" t="b">
        <v>1</v>
      </c>
      <c r="CD4562">
        <v>0</v>
      </c>
      <c r="CE4562">
        <v>0</v>
      </c>
      <c r="CF4562">
        <v>48750</v>
      </c>
      <c r="CG4562">
        <v>0</v>
      </c>
      <c r="CH4562">
        <v>48750</v>
      </c>
      <c r="CI4562">
        <v>100</v>
      </c>
      <c r="CJ4562">
        <v>0</v>
      </c>
      <c r="CK4562">
        <f>YEAR(tbl_Opportunity[[#This Row],[Close Date]])</f>
        <v>2021</v>
      </c>
    </row>
    <row r="4563" spans="1:89">
      <c r="A4563" t="s">
        <v>7895</v>
      </c>
      <c r="B4563" t="b">
        <v>0</v>
      </c>
      <c r="D4563" t="b">
        <v>0</v>
      </c>
      <c r="H4563" s="1">
        <v>44363</v>
      </c>
      <c r="I4563" t="b">
        <v>1</v>
      </c>
      <c r="O4563" t="s">
        <v>3209</v>
      </c>
      <c r="P4563" t="b">
        <v>0</v>
      </c>
      <c r="Q4563" s="2">
        <v>44329.372997685183</v>
      </c>
      <c r="R4563" s="1">
        <v>44363</v>
      </c>
      <c r="S4563" t="b">
        <v>0</v>
      </c>
      <c r="U4563" s="1"/>
      <c r="V4563" t="b">
        <v>0</v>
      </c>
      <c r="W4563" s="1">
        <v>44228</v>
      </c>
      <c r="X4563">
        <v>2</v>
      </c>
      <c r="Y4563">
        <v>2021</v>
      </c>
      <c r="Z4563" t="s">
        <v>8</v>
      </c>
      <c r="AA4563" t="s">
        <v>8</v>
      </c>
      <c r="AB4563" t="b">
        <v>1</v>
      </c>
      <c r="AC4563" t="b">
        <v>1</v>
      </c>
      <c r="AE4563" t="b">
        <v>1</v>
      </c>
      <c r="AF4563" t="b">
        <v>0</v>
      </c>
      <c r="AG4563" t="b">
        <v>0</v>
      </c>
      <c r="AH4563" t="s">
        <v>4366</v>
      </c>
      <c r="AI4563" t="b">
        <v>0</v>
      </c>
      <c r="AK4563" t="b">
        <v>0</v>
      </c>
      <c r="AL4563" s="1">
        <v>44361</v>
      </c>
      <c r="AM4563" t="s">
        <v>3209</v>
      </c>
      <c r="AN4563" s="2">
        <v>44363.400509259256</v>
      </c>
      <c r="AP4563" s="2">
        <v>44363.400497685187</v>
      </c>
      <c r="AQ4563" s="1">
        <v>44363</v>
      </c>
      <c r="AS4563" t="b">
        <v>0</v>
      </c>
      <c r="AV4563" t="s">
        <v>213</v>
      </c>
      <c r="BB4563" t="s">
        <v>10858</v>
      </c>
      <c r="BD4563" t="b">
        <v>0</v>
      </c>
      <c r="BH4563" t="s">
        <v>3209</v>
      </c>
      <c r="BI4563" t="s">
        <v>2055</v>
      </c>
      <c r="BL4563" t="s">
        <v>7896</v>
      </c>
      <c r="BM4563" t="s">
        <v>202</v>
      </c>
      <c r="BN4563" t="s">
        <v>2414</v>
      </c>
      <c r="BP4563" t="s">
        <v>10859</v>
      </c>
      <c r="BQ4563" t="s">
        <v>204</v>
      </c>
      <c r="BR4563" t="b">
        <v>0</v>
      </c>
      <c r="BT4563" t="b">
        <v>0</v>
      </c>
      <c r="BW4563" t="s">
        <v>103</v>
      </c>
      <c r="BX4563" t="b">
        <v>0</v>
      </c>
      <c r="BY4563" s="2">
        <v>44376.857581018521</v>
      </c>
      <c r="BZ4563" t="s">
        <v>2812</v>
      </c>
      <c r="CB4563" t="b">
        <v>0</v>
      </c>
      <c r="CC4563" t="b">
        <v>1</v>
      </c>
      <c r="CD4563">
        <v>0</v>
      </c>
      <c r="CE4563">
        <v>0</v>
      </c>
      <c r="CF4563">
        <v>139659.48000000001</v>
      </c>
      <c r="CG4563">
        <v>0</v>
      </c>
      <c r="CH4563">
        <v>139659.48000000001</v>
      </c>
      <c r="CI4563">
        <v>100</v>
      </c>
      <c r="CJ4563">
        <v>0</v>
      </c>
      <c r="CK4563">
        <f>YEAR(tbl_Opportunity[[#This Row],[Close Date]])</f>
        <v>2021</v>
      </c>
    </row>
    <row r="4564" spans="1:89">
      <c r="A4564" t="s">
        <v>10860</v>
      </c>
      <c r="B4564" t="b">
        <v>0</v>
      </c>
      <c r="D4564" t="b">
        <v>0</v>
      </c>
      <c r="H4564" s="1">
        <v>44372</v>
      </c>
      <c r="I4564" t="b">
        <v>1</v>
      </c>
      <c r="L4564" t="s">
        <v>10861</v>
      </c>
      <c r="O4564" t="s">
        <v>3139</v>
      </c>
      <c r="P4564" t="b">
        <v>1</v>
      </c>
      <c r="Q4564" s="2">
        <v>44358.497615740744</v>
      </c>
      <c r="R4564" s="1">
        <v>44372</v>
      </c>
      <c r="S4564" t="b">
        <v>0</v>
      </c>
      <c r="U4564" s="1"/>
      <c r="V4564" t="b">
        <v>0</v>
      </c>
      <c r="W4564" s="1">
        <v>44228</v>
      </c>
      <c r="X4564">
        <v>2</v>
      </c>
      <c r="Y4564">
        <v>2021</v>
      </c>
      <c r="Z4564" t="s">
        <v>8</v>
      </c>
      <c r="AA4564" t="s">
        <v>8</v>
      </c>
      <c r="AB4564" t="b">
        <v>1</v>
      </c>
      <c r="AC4564" t="b">
        <v>1</v>
      </c>
      <c r="AE4564" t="b">
        <v>1</v>
      </c>
      <c r="AF4564" t="b">
        <v>0</v>
      </c>
      <c r="AG4564" t="b">
        <v>0</v>
      </c>
      <c r="AH4564" t="s">
        <v>4366</v>
      </c>
      <c r="AI4564" t="b">
        <v>0</v>
      </c>
      <c r="AK4564" t="b">
        <v>0</v>
      </c>
      <c r="AL4564" s="1"/>
      <c r="AM4564" t="s">
        <v>4757</v>
      </c>
      <c r="AN4564" s="2">
        <v>44372.69190972222</v>
      </c>
      <c r="AP4564" s="2">
        <v>44372.492581018516</v>
      </c>
      <c r="AQ4564" s="1">
        <v>44372</v>
      </c>
      <c r="AS4564" t="b">
        <v>0</v>
      </c>
      <c r="AV4564" t="s">
        <v>213</v>
      </c>
      <c r="BB4564" t="s">
        <v>10862</v>
      </c>
      <c r="BD4564" t="b">
        <v>0</v>
      </c>
      <c r="BH4564" t="s">
        <v>3139</v>
      </c>
      <c r="BI4564" t="s">
        <v>2055</v>
      </c>
      <c r="BL4564" t="s">
        <v>10861</v>
      </c>
      <c r="BM4564" t="s">
        <v>202</v>
      </c>
      <c r="BN4564" t="s">
        <v>2414</v>
      </c>
      <c r="BQ4564" t="s">
        <v>204</v>
      </c>
      <c r="BR4564" t="b">
        <v>0</v>
      </c>
      <c r="BT4564" t="b">
        <v>0</v>
      </c>
      <c r="BW4564" t="s">
        <v>103</v>
      </c>
      <c r="BX4564" t="b">
        <v>0</v>
      </c>
      <c r="BY4564" s="2">
        <v>44376.857581018521</v>
      </c>
      <c r="BZ4564" t="s">
        <v>3140</v>
      </c>
      <c r="CB4564" t="b">
        <v>0</v>
      </c>
      <c r="CC4564" t="b">
        <v>1</v>
      </c>
      <c r="CD4564">
        <v>0</v>
      </c>
      <c r="CE4564">
        <v>0</v>
      </c>
      <c r="CF4564">
        <v>113682.54</v>
      </c>
      <c r="CG4564">
        <v>0</v>
      </c>
      <c r="CH4564">
        <v>113682.54</v>
      </c>
      <c r="CI4564">
        <v>100</v>
      </c>
      <c r="CJ4564">
        <v>0</v>
      </c>
      <c r="CK4564">
        <f>YEAR(tbl_Opportunity[[#This Row],[Close Date]])</f>
        <v>2021</v>
      </c>
    </row>
    <row r="4565" spans="1:89">
      <c r="A4565" t="s">
        <v>10863</v>
      </c>
      <c r="B4565" t="b">
        <v>0</v>
      </c>
      <c r="D4565" t="b">
        <v>0</v>
      </c>
      <c r="H4565" s="1">
        <v>44372</v>
      </c>
      <c r="I4565" t="b">
        <v>1</v>
      </c>
      <c r="L4565" t="s">
        <v>10864</v>
      </c>
      <c r="O4565" t="s">
        <v>2393</v>
      </c>
      <c r="P4565" t="b">
        <v>1</v>
      </c>
      <c r="Q4565" s="2">
        <v>44357.494814814818</v>
      </c>
      <c r="R4565" s="1">
        <v>44372</v>
      </c>
      <c r="S4565" t="b">
        <v>0</v>
      </c>
      <c r="U4565" s="1"/>
      <c r="V4565" t="b">
        <v>0</v>
      </c>
      <c r="W4565" s="1">
        <v>44228</v>
      </c>
      <c r="X4565">
        <v>2</v>
      </c>
      <c r="Y4565">
        <v>2021</v>
      </c>
      <c r="Z4565" t="s">
        <v>8</v>
      </c>
      <c r="AA4565" t="s">
        <v>8</v>
      </c>
      <c r="AB4565" t="b">
        <v>1</v>
      </c>
      <c r="AC4565" t="b">
        <v>1</v>
      </c>
      <c r="AE4565" t="b">
        <v>1</v>
      </c>
      <c r="AF4565" t="b">
        <v>0</v>
      </c>
      <c r="AG4565" t="b">
        <v>0</v>
      </c>
      <c r="AH4565" t="s">
        <v>4366</v>
      </c>
      <c r="AI4565" t="b">
        <v>0</v>
      </c>
      <c r="AK4565" t="b">
        <v>0</v>
      </c>
      <c r="AL4565" s="1"/>
      <c r="AM4565" t="s">
        <v>4757</v>
      </c>
      <c r="AN4565" s="2">
        <v>44372.69190972222</v>
      </c>
      <c r="AP4565" s="2">
        <v>44372.59306712963</v>
      </c>
      <c r="AQ4565" s="1">
        <v>44372</v>
      </c>
      <c r="AS4565" t="b">
        <v>0</v>
      </c>
      <c r="AV4565" t="s">
        <v>213</v>
      </c>
      <c r="BB4565" t="s">
        <v>10865</v>
      </c>
      <c r="BD4565" t="b">
        <v>0</v>
      </c>
      <c r="BH4565" t="s">
        <v>3139</v>
      </c>
      <c r="BI4565" t="s">
        <v>2055</v>
      </c>
      <c r="BL4565" t="s">
        <v>10864</v>
      </c>
      <c r="BM4565" t="s">
        <v>202</v>
      </c>
      <c r="BN4565" t="s">
        <v>2414</v>
      </c>
      <c r="BQ4565" t="s">
        <v>204</v>
      </c>
      <c r="BR4565" t="b">
        <v>0</v>
      </c>
      <c r="BT4565" t="b">
        <v>0</v>
      </c>
      <c r="BV4565" t="s">
        <v>10864</v>
      </c>
      <c r="BW4565" t="s">
        <v>103</v>
      </c>
      <c r="BX4565" t="b">
        <v>0</v>
      </c>
      <c r="BY4565" s="2">
        <v>44376.857581018521</v>
      </c>
      <c r="BZ4565" t="s">
        <v>3140</v>
      </c>
      <c r="CB4565" t="b">
        <v>0</v>
      </c>
      <c r="CC4565" t="b">
        <v>1</v>
      </c>
      <c r="CD4565">
        <v>0</v>
      </c>
      <c r="CE4565">
        <v>0</v>
      </c>
      <c r="CF4565">
        <v>107824</v>
      </c>
      <c r="CG4565">
        <v>0</v>
      </c>
      <c r="CH4565">
        <v>107824</v>
      </c>
      <c r="CI4565">
        <v>100</v>
      </c>
      <c r="CJ4565">
        <v>0</v>
      </c>
      <c r="CK4565">
        <f>YEAR(tbl_Opportunity[[#This Row],[Close Date]])</f>
        <v>2021</v>
      </c>
    </row>
    <row r="4566" spans="1:89">
      <c r="A4566" t="s">
        <v>10866</v>
      </c>
      <c r="B4566" t="b">
        <v>0</v>
      </c>
      <c r="D4566" t="b">
        <v>0</v>
      </c>
      <c r="H4566" s="1">
        <v>44651</v>
      </c>
      <c r="I4566" t="b">
        <v>0</v>
      </c>
      <c r="L4566" t="s">
        <v>10867</v>
      </c>
      <c r="O4566" t="s">
        <v>215</v>
      </c>
      <c r="P4566" t="b">
        <v>0</v>
      </c>
      <c r="Q4566" s="2">
        <v>44123.632534722223</v>
      </c>
      <c r="R4566" s="1"/>
      <c r="S4566" t="b">
        <v>0</v>
      </c>
      <c r="U4566" s="1"/>
      <c r="V4566" t="b">
        <v>0</v>
      </c>
      <c r="W4566" s="1">
        <v>44562</v>
      </c>
      <c r="X4566">
        <v>1</v>
      </c>
      <c r="Y4566">
        <v>2022</v>
      </c>
      <c r="Z4566" t="s">
        <v>161</v>
      </c>
      <c r="AA4566" t="s">
        <v>161</v>
      </c>
      <c r="AB4566" t="b">
        <v>0</v>
      </c>
      <c r="AC4566" t="b">
        <v>0</v>
      </c>
      <c r="AE4566" t="b">
        <v>1</v>
      </c>
      <c r="AF4566" t="b">
        <v>1</v>
      </c>
      <c r="AG4566" t="b">
        <v>1</v>
      </c>
      <c r="AH4566" t="s">
        <v>4366</v>
      </c>
      <c r="AI4566" t="b">
        <v>0</v>
      </c>
      <c r="AJ4566" t="s">
        <v>462</v>
      </c>
      <c r="AK4566" t="b">
        <v>0</v>
      </c>
      <c r="AL4566" s="1">
        <v>44370</v>
      </c>
      <c r="AM4566" t="s">
        <v>1053</v>
      </c>
      <c r="AN4566" s="2">
        <v>44370.958773148152</v>
      </c>
      <c r="AP4566" s="2"/>
      <c r="AQ4566" s="1"/>
      <c r="AS4566" t="b">
        <v>0</v>
      </c>
      <c r="AV4566" t="s">
        <v>248</v>
      </c>
      <c r="BB4566" t="s">
        <v>10868</v>
      </c>
      <c r="BD4566" t="b">
        <v>0</v>
      </c>
      <c r="BH4566" t="s">
        <v>1053</v>
      </c>
      <c r="BI4566" t="s">
        <v>1243</v>
      </c>
      <c r="BL4566" t="s">
        <v>10867</v>
      </c>
      <c r="BM4566" t="s">
        <v>202</v>
      </c>
      <c r="BN4566" t="s">
        <v>203</v>
      </c>
      <c r="BQ4566" t="s">
        <v>204</v>
      </c>
      <c r="BR4566" t="b">
        <v>0</v>
      </c>
      <c r="BT4566" t="b">
        <v>0</v>
      </c>
      <c r="BW4566" t="s">
        <v>313</v>
      </c>
      <c r="BX4566" t="b">
        <v>1</v>
      </c>
      <c r="BY4566" s="2">
        <v>44376.857581018521</v>
      </c>
      <c r="BZ4566" t="s">
        <v>377</v>
      </c>
      <c r="CB4566" t="b">
        <v>0</v>
      </c>
      <c r="CC4566" t="b">
        <v>0</v>
      </c>
      <c r="CF4566">
        <v>106175</v>
      </c>
      <c r="CH4566">
        <v>5308.75</v>
      </c>
      <c r="CI4566">
        <v>5</v>
      </c>
      <c r="CJ4566">
        <v>0</v>
      </c>
      <c r="CK4566">
        <f>YEAR(tbl_Opportunity[[#This Row],[Close Date]])</f>
        <v>2022</v>
      </c>
    </row>
    <row r="4567" spans="1:89">
      <c r="A4567" t="s">
        <v>218</v>
      </c>
      <c r="B4567" t="b">
        <v>0</v>
      </c>
      <c r="D4567" t="b">
        <v>0</v>
      </c>
      <c r="E4567" t="s">
        <v>4078</v>
      </c>
      <c r="H4567" s="1">
        <v>44651</v>
      </c>
      <c r="I4567" t="b">
        <v>0</v>
      </c>
      <c r="L4567" t="s">
        <v>10869</v>
      </c>
      <c r="N4567" t="s">
        <v>345</v>
      </c>
      <c r="O4567" t="s">
        <v>375</v>
      </c>
      <c r="P4567" t="b">
        <v>0</v>
      </c>
      <c r="Q4567" s="2">
        <v>43963.836689814816</v>
      </c>
      <c r="R4567" s="1"/>
      <c r="S4567" t="b">
        <v>0</v>
      </c>
      <c r="U4567" s="1"/>
      <c r="V4567" t="b">
        <v>0</v>
      </c>
      <c r="W4567" s="1">
        <v>44562</v>
      </c>
      <c r="X4567">
        <v>1</v>
      </c>
      <c r="Y4567">
        <v>2022</v>
      </c>
      <c r="Z4567" t="s">
        <v>161</v>
      </c>
      <c r="AA4567" t="s">
        <v>161</v>
      </c>
      <c r="AB4567" t="b">
        <v>0</v>
      </c>
      <c r="AC4567" t="b">
        <v>0</v>
      </c>
      <c r="AE4567" t="b">
        <v>1</v>
      </c>
      <c r="AF4567" t="b">
        <v>1</v>
      </c>
      <c r="AG4567" t="b">
        <v>1</v>
      </c>
      <c r="AH4567" t="s">
        <v>4366</v>
      </c>
      <c r="AI4567" t="b">
        <v>0</v>
      </c>
      <c r="AJ4567" t="s">
        <v>2359</v>
      </c>
      <c r="AK4567" t="b">
        <v>0</v>
      </c>
      <c r="AL4567" s="1">
        <v>44372</v>
      </c>
      <c r="AM4567" t="s">
        <v>215</v>
      </c>
      <c r="AN4567" s="2">
        <v>44372.674305555556</v>
      </c>
      <c r="AP4567" s="2"/>
      <c r="AQ4567" s="1"/>
      <c r="AS4567" t="b">
        <v>0</v>
      </c>
      <c r="AV4567" t="s">
        <v>197</v>
      </c>
      <c r="AY4567" t="s">
        <v>2360</v>
      </c>
      <c r="AZ4567" t="s">
        <v>2814</v>
      </c>
      <c r="BB4567" t="s">
        <v>10870</v>
      </c>
      <c r="BD4567" t="b">
        <v>0</v>
      </c>
      <c r="BF4567" t="s">
        <v>10871</v>
      </c>
      <c r="BH4567" t="s">
        <v>215</v>
      </c>
      <c r="BI4567" t="s">
        <v>1243</v>
      </c>
      <c r="BL4567" t="s">
        <v>10869</v>
      </c>
      <c r="BM4567" t="s">
        <v>202</v>
      </c>
      <c r="BN4567" t="s">
        <v>203</v>
      </c>
      <c r="BP4567" t="s">
        <v>10872</v>
      </c>
      <c r="BQ4567" t="s">
        <v>204</v>
      </c>
      <c r="BR4567" t="b">
        <v>0</v>
      </c>
      <c r="BT4567" t="b">
        <v>0</v>
      </c>
      <c r="BU4567" t="s">
        <v>5279</v>
      </c>
      <c r="BW4567" t="s">
        <v>349</v>
      </c>
      <c r="BX4567" t="b">
        <v>1</v>
      </c>
      <c r="BY4567" s="2">
        <v>44376.857581018521</v>
      </c>
      <c r="BZ4567" t="s">
        <v>314</v>
      </c>
      <c r="CB4567" t="b">
        <v>0</v>
      </c>
      <c r="CC4567" t="b">
        <v>0</v>
      </c>
      <c r="CD4567">
        <v>0</v>
      </c>
      <c r="CE4567">
        <v>0</v>
      </c>
      <c r="CF4567">
        <v>36245</v>
      </c>
      <c r="CH4567">
        <v>10873.5</v>
      </c>
      <c r="CI4567">
        <v>30</v>
      </c>
      <c r="CJ4567">
        <v>0</v>
      </c>
      <c r="CK4567">
        <f>YEAR(tbl_Opportunity[[#This Row],[Close Date]])</f>
        <v>2022</v>
      </c>
    </row>
    <row r="4568" spans="1:89">
      <c r="A4568" t="s">
        <v>4229</v>
      </c>
      <c r="B4568" t="b">
        <v>0</v>
      </c>
      <c r="D4568" t="b">
        <v>0</v>
      </c>
      <c r="H4568" s="1">
        <v>44469</v>
      </c>
      <c r="I4568" t="b">
        <v>0</v>
      </c>
      <c r="L4568" t="s">
        <v>10873</v>
      </c>
      <c r="O4568" t="s">
        <v>194</v>
      </c>
      <c r="P4568" t="b">
        <v>0</v>
      </c>
      <c r="Q4568" s="2">
        <v>43545.482291666667</v>
      </c>
      <c r="R4568" s="1"/>
      <c r="S4568" t="b">
        <v>0</v>
      </c>
      <c r="U4568" s="1"/>
      <c r="V4568" t="b">
        <v>0</v>
      </c>
      <c r="W4568" s="1">
        <v>44256</v>
      </c>
      <c r="X4568">
        <v>3</v>
      </c>
      <c r="Y4568">
        <v>2021</v>
      </c>
      <c r="Z4568" t="s">
        <v>161</v>
      </c>
      <c r="AA4568" t="s">
        <v>161</v>
      </c>
      <c r="AB4568" t="b">
        <v>0</v>
      </c>
      <c r="AC4568" t="b">
        <v>0</v>
      </c>
      <c r="AE4568" t="b">
        <v>1</v>
      </c>
      <c r="AF4568" t="b">
        <v>0</v>
      </c>
      <c r="AG4568" t="b">
        <v>0</v>
      </c>
      <c r="AH4568" t="s">
        <v>4366</v>
      </c>
      <c r="AI4568" t="b">
        <v>0</v>
      </c>
      <c r="AJ4568" t="s">
        <v>211</v>
      </c>
      <c r="AK4568" t="b">
        <v>0</v>
      </c>
      <c r="AL4568" s="1"/>
      <c r="AM4568" t="s">
        <v>162</v>
      </c>
      <c r="AN4568" s="2">
        <v>44348.796793981484</v>
      </c>
      <c r="AP4568" s="2">
        <v>44266.370254629626</v>
      </c>
      <c r="AQ4568" s="1"/>
      <c r="AS4568" t="b">
        <v>0</v>
      </c>
      <c r="AV4568" t="s">
        <v>176</v>
      </c>
      <c r="AY4568" t="s">
        <v>236</v>
      </c>
      <c r="AZ4568" t="s">
        <v>300</v>
      </c>
      <c r="BB4568" t="s">
        <v>10874</v>
      </c>
      <c r="BD4568" t="b">
        <v>0</v>
      </c>
      <c r="BG4568" t="s">
        <v>3344</v>
      </c>
      <c r="BH4568" t="s">
        <v>194</v>
      </c>
      <c r="BI4568" t="s">
        <v>2055</v>
      </c>
      <c r="BJ4568" t="s">
        <v>216</v>
      </c>
      <c r="BL4568" t="s">
        <v>10873</v>
      </c>
      <c r="BM4568" t="s">
        <v>202</v>
      </c>
      <c r="BN4568" t="s">
        <v>203</v>
      </c>
      <c r="BQ4568" t="s">
        <v>204</v>
      </c>
      <c r="BR4568" t="b">
        <v>0</v>
      </c>
      <c r="BT4568" t="b">
        <v>0</v>
      </c>
      <c r="BW4568" t="s">
        <v>313</v>
      </c>
      <c r="BX4568" t="b">
        <v>1</v>
      </c>
      <c r="BY4568" s="2">
        <v>44376.857569444444</v>
      </c>
      <c r="BZ4568" t="s">
        <v>265</v>
      </c>
      <c r="CB4568" t="b">
        <v>1</v>
      </c>
      <c r="CC4568" t="b">
        <v>0</v>
      </c>
      <c r="CF4568">
        <v>104701</v>
      </c>
      <c r="CH4568">
        <v>5235.05</v>
      </c>
      <c r="CI4568">
        <v>5</v>
      </c>
      <c r="CJ4568">
        <v>0</v>
      </c>
      <c r="CK4568">
        <f>YEAR(tbl_Opportunity[[#This Row],[Close Date]])</f>
        <v>2021</v>
      </c>
    </row>
    <row r="4569" spans="1:89">
      <c r="A4569" t="s">
        <v>5380</v>
      </c>
      <c r="B4569" t="b">
        <v>0</v>
      </c>
      <c r="D4569" t="b">
        <v>0</v>
      </c>
      <c r="H4569" s="1">
        <v>44561</v>
      </c>
      <c r="I4569" t="b">
        <v>0</v>
      </c>
      <c r="L4569" t="s">
        <v>5417</v>
      </c>
      <c r="M4569" t="s">
        <v>10875</v>
      </c>
      <c r="N4569" t="s">
        <v>372</v>
      </c>
      <c r="O4569" t="s">
        <v>194</v>
      </c>
      <c r="P4569" t="b">
        <v>0</v>
      </c>
      <c r="Q4569" s="2">
        <v>43609.464201388888</v>
      </c>
      <c r="R4569" s="1"/>
      <c r="S4569" t="b">
        <v>0</v>
      </c>
      <c r="U4569" s="1"/>
      <c r="V4569" t="b">
        <v>0</v>
      </c>
      <c r="W4569" s="1">
        <v>44287</v>
      </c>
      <c r="X4569">
        <v>4</v>
      </c>
      <c r="Y4569">
        <v>2021</v>
      </c>
      <c r="Z4569" t="s">
        <v>161</v>
      </c>
      <c r="AA4569" t="s">
        <v>161</v>
      </c>
      <c r="AB4569" t="b">
        <v>0</v>
      </c>
      <c r="AC4569" t="b">
        <v>0</v>
      </c>
      <c r="AE4569" t="b">
        <v>1</v>
      </c>
      <c r="AF4569" t="b">
        <v>0</v>
      </c>
      <c r="AG4569" t="b">
        <v>0</v>
      </c>
      <c r="AH4569" t="s">
        <v>4366</v>
      </c>
      <c r="AI4569" t="b">
        <v>0</v>
      </c>
      <c r="AJ4569" t="s">
        <v>462</v>
      </c>
      <c r="AK4569" t="b">
        <v>0</v>
      </c>
      <c r="AL4569" s="1">
        <v>44376</v>
      </c>
      <c r="AM4569" t="s">
        <v>162</v>
      </c>
      <c r="AN4569" s="2">
        <v>44348.796724537038</v>
      </c>
      <c r="AP4569" s="2">
        <v>44327.38244212963</v>
      </c>
      <c r="AQ4569" s="1"/>
      <c r="AS4569" t="b">
        <v>0</v>
      </c>
      <c r="AV4569" t="s">
        <v>197</v>
      </c>
      <c r="AY4569" t="s">
        <v>236</v>
      </c>
      <c r="AZ4569" t="s">
        <v>300</v>
      </c>
      <c r="BB4569" t="s">
        <v>10876</v>
      </c>
      <c r="BD4569" t="b">
        <v>0</v>
      </c>
      <c r="BF4569" t="s">
        <v>3168</v>
      </c>
      <c r="BH4569" t="s">
        <v>194</v>
      </c>
      <c r="BI4569" t="s">
        <v>2055</v>
      </c>
      <c r="BJ4569" t="s">
        <v>216</v>
      </c>
      <c r="BL4569" t="s">
        <v>5417</v>
      </c>
      <c r="BM4569" t="s">
        <v>202</v>
      </c>
      <c r="BN4569" t="s">
        <v>203</v>
      </c>
      <c r="BQ4569" t="s">
        <v>204</v>
      </c>
      <c r="BR4569" t="b">
        <v>0</v>
      </c>
      <c r="BT4569" t="b">
        <v>0</v>
      </c>
      <c r="BW4569" t="s">
        <v>349</v>
      </c>
      <c r="BX4569" t="b">
        <v>1</v>
      </c>
      <c r="BY4569" s="2">
        <v>44376.857569444444</v>
      </c>
      <c r="BZ4569" t="s">
        <v>265</v>
      </c>
      <c r="CB4569" t="b">
        <v>1</v>
      </c>
      <c r="CC4569" t="b">
        <v>0</v>
      </c>
      <c r="CF4569">
        <v>98134</v>
      </c>
      <c r="CH4569">
        <v>29440.2</v>
      </c>
      <c r="CI4569">
        <v>30</v>
      </c>
      <c r="CJ4569">
        <v>0</v>
      </c>
      <c r="CK4569">
        <f>YEAR(tbl_Opportunity[[#This Row],[Close Date]])</f>
        <v>2021</v>
      </c>
    </row>
    <row r="4570" spans="1:89">
      <c r="A4570" t="s">
        <v>6596</v>
      </c>
      <c r="B4570" t="b">
        <v>0</v>
      </c>
      <c r="D4570" t="b">
        <v>0</v>
      </c>
      <c r="H4570" s="1">
        <v>44104</v>
      </c>
      <c r="I4570" t="b">
        <v>1</v>
      </c>
      <c r="J4570" t="s">
        <v>140</v>
      </c>
      <c r="L4570" t="s">
        <v>10877</v>
      </c>
      <c r="M4570" t="s">
        <v>10878</v>
      </c>
      <c r="N4570" t="s">
        <v>345</v>
      </c>
      <c r="O4570" t="s">
        <v>272</v>
      </c>
      <c r="P4570" t="b">
        <v>0</v>
      </c>
      <c r="Q4570" s="2">
        <v>43613.967893518522</v>
      </c>
      <c r="R4570" s="1"/>
      <c r="S4570" t="b">
        <v>0</v>
      </c>
      <c r="U4570" s="1"/>
      <c r="V4570" t="b">
        <v>0</v>
      </c>
      <c r="W4570" s="1">
        <v>43891</v>
      </c>
      <c r="X4570">
        <v>3</v>
      </c>
      <c r="Y4570">
        <v>2020</v>
      </c>
      <c r="Z4570" t="s">
        <v>90</v>
      </c>
      <c r="AA4570" t="s">
        <v>90</v>
      </c>
      <c r="AB4570" t="b">
        <v>0</v>
      </c>
      <c r="AC4570" t="b">
        <v>0</v>
      </c>
      <c r="AE4570" t="b">
        <v>0</v>
      </c>
      <c r="AF4570" t="b">
        <v>0</v>
      </c>
      <c r="AG4570" t="b">
        <v>0</v>
      </c>
      <c r="AH4570" t="s">
        <v>4366</v>
      </c>
      <c r="AI4570" t="b">
        <v>0</v>
      </c>
      <c r="AJ4570" t="s">
        <v>211</v>
      </c>
      <c r="AK4570" t="b">
        <v>0</v>
      </c>
      <c r="AL4570" s="1">
        <v>43977</v>
      </c>
      <c r="AM4570" t="s">
        <v>162</v>
      </c>
      <c r="AN4570" s="2">
        <v>44296.959062499998</v>
      </c>
      <c r="AP4570" s="2">
        <v>43997.549247685187</v>
      </c>
      <c r="AQ4570" s="1"/>
      <c r="AS4570" t="b">
        <v>0</v>
      </c>
      <c r="AV4570" t="s">
        <v>176</v>
      </c>
      <c r="AY4570" t="s">
        <v>236</v>
      </c>
      <c r="AZ4570" t="s">
        <v>2814</v>
      </c>
      <c r="BB4570" t="s">
        <v>10879</v>
      </c>
      <c r="BD4570" t="b">
        <v>0</v>
      </c>
      <c r="BH4570" t="s">
        <v>375</v>
      </c>
      <c r="BI4570" t="s">
        <v>1243</v>
      </c>
      <c r="BJ4570" t="s">
        <v>216</v>
      </c>
      <c r="BL4570" t="s">
        <v>10877</v>
      </c>
      <c r="BM4570" t="s">
        <v>202</v>
      </c>
      <c r="BN4570" t="s">
        <v>203</v>
      </c>
      <c r="BQ4570" t="s">
        <v>204</v>
      </c>
      <c r="BR4570" t="b">
        <v>0</v>
      </c>
      <c r="BT4570" t="b">
        <v>0</v>
      </c>
      <c r="BW4570" t="s">
        <v>97</v>
      </c>
      <c r="BX4570" t="b">
        <v>1</v>
      </c>
      <c r="BY4570" s="2">
        <v>44376.857569444444</v>
      </c>
      <c r="BZ4570" t="s">
        <v>377</v>
      </c>
      <c r="CB4570" t="b">
        <v>0</v>
      </c>
      <c r="CC4570" t="b">
        <v>0</v>
      </c>
      <c r="CF4570">
        <v>85000</v>
      </c>
      <c r="CH4570">
        <v>0</v>
      </c>
      <c r="CI4570">
        <v>0</v>
      </c>
      <c r="CJ4570">
        <v>0</v>
      </c>
      <c r="CK4570">
        <f>YEAR(tbl_Opportunity[[#This Row],[Close Date]])</f>
        <v>2020</v>
      </c>
    </row>
    <row r="4571" spans="1:89">
      <c r="A4571" t="s">
        <v>306</v>
      </c>
      <c r="B4571" t="b">
        <v>0</v>
      </c>
      <c r="D4571" t="b">
        <v>0</v>
      </c>
      <c r="E4571" t="s">
        <v>2829</v>
      </c>
      <c r="H4571" s="1">
        <v>44286</v>
      </c>
      <c r="I4571" t="b">
        <v>1</v>
      </c>
      <c r="J4571" t="s">
        <v>105</v>
      </c>
      <c r="L4571" t="s">
        <v>6964</v>
      </c>
      <c r="N4571" t="s">
        <v>372</v>
      </c>
      <c r="O4571" t="s">
        <v>406</v>
      </c>
      <c r="P4571" t="b">
        <v>1</v>
      </c>
      <c r="Q4571" s="2">
        <v>43791.625601851854</v>
      </c>
      <c r="R4571" s="1"/>
      <c r="S4571" t="b">
        <v>0</v>
      </c>
      <c r="U4571" s="1"/>
      <c r="V4571" t="b">
        <v>0</v>
      </c>
      <c r="W4571" s="1">
        <v>44197</v>
      </c>
      <c r="X4571">
        <v>1</v>
      </c>
      <c r="Y4571">
        <v>2021</v>
      </c>
      <c r="Z4571" t="s">
        <v>90</v>
      </c>
      <c r="AA4571" t="s">
        <v>90</v>
      </c>
      <c r="AB4571" t="b">
        <v>0</v>
      </c>
      <c r="AC4571" t="b">
        <v>0</v>
      </c>
      <c r="AE4571" t="b">
        <v>0</v>
      </c>
      <c r="AF4571" t="b">
        <v>0</v>
      </c>
      <c r="AG4571" t="b">
        <v>0</v>
      </c>
      <c r="AH4571" t="s">
        <v>4366</v>
      </c>
      <c r="AI4571" t="b">
        <v>0</v>
      </c>
      <c r="AJ4571" t="s">
        <v>211</v>
      </c>
      <c r="AK4571" t="b">
        <v>0</v>
      </c>
      <c r="AL4571" s="1">
        <v>44026</v>
      </c>
      <c r="AM4571" t="s">
        <v>162</v>
      </c>
      <c r="AN4571" s="2">
        <v>44297.856377314813</v>
      </c>
      <c r="AP4571" s="2">
        <v>44089.626469907409</v>
      </c>
      <c r="AQ4571" s="1"/>
      <c r="AS4571" t="b">
        <v>0</v>
      </c>
      <c r="AV4571" t="s">
        <v>176</v>
      </c>
      <c r="AY4571" t="s">
        <v>236</v>
      </c>
      <c r="AZ4571" t="s">
        <v>237</v>
      </c>
      <c r="BB4571" t="s">
        <v>10880</v>
      </c>
      <c r="BD4571" t="b">
        <v>0</v>
      </c>
      <c r="BH4571" t="s">
        <v>375</v>
      </c>
      <c r="BI4571" t="s">
        <v>549</v>
      </c>
      <c r="BJ4571" t="s">
        <v>216</v>
      </c>
      <c r="BL4571" t="s">
        <v>6964</v>
      </c>
      <c r="BM4571" t="s">
        <v>202</v>
      </c>
      <c r="BN4571" t="s">
        <v>203</v>
      </c>
      <c r="BQ4571" t="s">
        <v>204</v>
      </c>
      <c r="BR4571" t="b">
        <v>0</v>
      </c>
      <c r="BT4571" t="b">
        <v>0</v>
      </c>
      <c r="BW4571" t="s">
        <v>97</v>
      </c>
      <c r="BX4571" t="b">
        <v>1</v>
      </c>
      <c r="BY4571" s="2">
        <v>44376.857581018521</v>
      </c>
      <c r="BZ4571" t="s">
        <v>377</v>
      </c>
      <c r="CB4571" t="b">
        <v>0</v>
      </c>
      <c r="CC4571" t="b">
        <v>0</v>
      </c>
      <c r="CF4571">
        <v>85000</v>
      </c>
      <c r="CH4571">
        <v>0</v>
      </c>
      <c r="CI4571">
        <v>0</v>
      </c>
      <c r="CJ4571">
        <v>0</v>
      </c>
      <c r="CK4571">
        <f>YEAR(tbl_Opportunity[[#This Row],[Close Date]])</f>
        <v>2021</v>
      </c>
    </row>
    <row r="4572" spans="1:89">
      <c r="A4572" t="s">
        <v>10643</v>
      </c>
      <c r="B4572" t="b">
        <v>0</v>
      </c>
      <c r="D4572" t="b">
        <v>0</v>
      </c>
      <c r="E4572" t="s">
        <v>2929</v>
      </c>
      <c r="H4572" s="1">
        <v>44369</v>
      </c>
      <c r="I4572" t="b">
        <v>1</v>
      </c>
      <c r="L4572" t="s">
        <v>10881</v>
      </c>
      <c r="O4572" t="s">
        <v>375</v>
      </c>
      <c r="P4572" t="b">
        <v>1</v>
      </c>
      <c r="Q4572" s="2">
        <v>44105.658993055556</v>
      </c>
      <c r="R4572" s="1">
        <v>44369</v>
      </c>
      <c r="S4572" t="b">
        <v>0</v>
      </c>
      <c r="U4572" s="1"/>
      <c r="V4572" t="b">
        <v>0</v>
      </c>
      <c r="W4572" s="1">
        <v>44228</v>
      </c>
      <c r="X4572">
        <v>2</v>
      </c>
      <c r="Y4572">
        <v>2021</v>
      </c>
      <c r="Z4572" t="s">
        <v>90</v>
      </c>
      <c r="AA4572" t="s">
        <v>90</v>
      </c>
      <c r="AB4572" t="b">
        <v>0</v>
      </c>
      <c r="AC4572" t="b">
        <v>0</v>
      </c>
      <c r="AE4572" t="b">
        <v>0</v>
      </c>
      <c r="AF4572" t="b">
        <v>0</v>
      </c>
      <c r="AG4572" t="b">
        <v>0</v>
      </c>
      <c r="AH4572" t="s">
        <v>4366</v>
      </c>
      <c r="AI4572" t="b">
        <v>0</v>
      </c>
      <c r="AJ4572" t="s">
        <v>462</v>
      </c>
      <c r="AK4572" t="b">
        <v>0</v>
      </c>
      <c r="AL4572" s="1">
        <v>44358</v>
      </c>
      <c r="AM4572" t="s">
        <v>215</v>
      </c>
      <c r="AN4572" s="2">
        <v>44369.823055555556</v>
      </c>
      <c r="AP4572" s="2">
        <v>44369.82304398148</v>
      </c>
      <c r="AQ4572" s="1">
        <v>44369</v>
      </c>
      <c r="AS4572" t="b">
        <v>0</v>
      </c>
      <c r="AV4572" t="s">
        <v>93</v>
      </c>
      <c r="BB4572" t="s">
        <v>10882</v>
      </c>
      <c r="BD4572" t="b">
        <v>0</v>
      </c>
      <c r="BH4572" t="s">
        <v>215</v>
      </c>
      <c r="BJ4572" t="s">
        <v>216</v>
      </c>
      <c r="BL4572" t="s">
        <v>10881</v>
      </c>
      <c r="BM4572" t="s">
        <v>202</v>
      </c>
      <c r="BN4572" t="s">
        <v>203</v>
      </c>
      <c r="BQ4572" t="s">
        <v>204</v>
      </c>
      <c r="BR4572" t="b">
        <v>0</v>
      </c>
      <c r="BT4572" t="b">
        <v>0</v>
      </c>
      <c r="BW4572" t="s">
        <v>97</v>
      </c>
      <c r="BX4572" t="b">
        <v>1</v>
      </c>
      <c r="BY4572" s="2">
        <v>44376.857581018521</v>
      </c>
      <c r="BZ4572" t="s">
        <v>314</v>
      </c>
      <c r="CB4572" t="b">
        <v>0</v>
      </c>
      <c r="CC4572" t="b">
        <v>0</v>
      </c>
      <c r="CD4572">
        <v>0</v>
      </c>
      <c r="CE4572">
        <v>0</v>
      </c>
      <c r="CF4572">
        <v>95000</v>
      </c>
      <c r="CH4572">
        <v>0</v>
      </c>
      <c r="CI4572">
        <v>0</v>
      </c>
      <c r="CJ4572">
        <v>0</v>
      </c>
      <c r="CK4572">
        <f>YEAR(tbl_Opportunity[[#This Row],[Close Date]])</f>
        <v>2021</v>
      </c>
    </row>
    <row r="4573" spans="1:89">
      <c r="A4573" t="s">
        <v>1033</v>
      </c>
      <c r="B4573" t="b">
        <v>0</v>
      </c>
      <c r="D4573" t="b">
        <v>0</v>
      </c>
      <c r="E4573" t="s">
        <v>2829</v>
      </c>
      <c r="H4573" s="1">
        <v>44104</v>
      </c>
      <c r="I4573" t="b">
        <v>1</v>
      </c>
      <c r="J4573" t="s">
        <v>1504</v>
      </c>
      <c r="L4573" t="s">
        <v>10883</v>
      </c>
      <c r="O4573" t="s">
        <v>272</v>
      </c>
      <c r="P4573" t="b">
        <v>1</v>
      </c>
      <c r="Q4573" s="2">
        <v>43629.609675925924</v>
      </c>
      <c r="R4573" s="1"/>
      <c r="S4573" t="b">
        <v>0</v>
      </c>
      <c r="U4573" s="1"/>
      <c r="V4573" t="b">
        <v>0</v>
      </c>
      <c r="W4573" s="1">
        <v>43891</v>
      </c>
      <c r="X4573">
        <v>3</v>
      </c>
      <c r="Y4573">
        <v>2020</v>
      </c>
      <c r="Z4573" t="s">
        <v>90</v>
      </c>
      <c r="AA4573" t="s">
        <v>90</v>
      </c>
      <c r="AB4573" t="b">
        <v>0</v>
      </c>
      <c r="AC4573" t="b">
        <v>0</v>
      </c>
      <c r="AE4573" t="b">
        <v>0</v>
      </c>
      <c r="AF4573" t="b">
        <v>0</v>
      </c>
      <c r="AG4573" t="b">
        <v>0</v>
      </c>
      <c r="AH4573" t="s">
        <v>4366</v>
      </c>
      <c r="AI4573" t="b">
        <v>0</v>
      </c>
      <c r="AJ4573" t="s">
        <v>462</v>
      </c>
      <c r="AK4573" t="b">
        <v>0</v>
      </c>
      <c r="AL4573" s="1">
        <v>43936</v>
      </c>
      <c r="AM4573" t="s">
        <v>162</v>
      </c>
      <c r="AN4573" s="2">
        <v>44296.959062499998</v>
      </c>
      <c r="AP4573" s="2">
        <v>43935.720821759256</v>
      </c>
      <c r="AQ4573" s="1"/>
      <c r="AS4573" t="b">
        <v>0</v>
      </c>
      <c r="AV4573" t="s">
        <v>93</v>
      </c>
      <c r="AY4573" t="s">
        <v>236</v>
      </c>
      <c r="BB4573" t="s">
        <v>10884</v>
      </c>
      <c r="BD4573" t="b">
        <v>0</v>
      </c>
      <c r="BH4573" t="s">
        <v>406</v>
      </c>
      <c r="BJ4573" t="s">
        <v>2363</v>
      </c>
      <c r="BL4573" t="s">
        <v>10883</v>
      </c>
      <c r="BM4573" t="s">
        <v>202</v>
      </c>
      <c r="BN4573" t="s">
        <v>203</v>
      </c>
      <c r="BQ4573" t="s">
        <v>204</v>
      </c>
      <c r="BR4573" t="b">
        <v>0</v>
      </c>
      <c r="BT4573" t="b">
        <v>0</v>
      </c>
      <c r="BW4573" t="s">
        <v>97</v>
      </c>
      <c r="BX4573" t="b">
        <v>1</v>
      </c>
      <c r="BY4573" s="2">
        <v>44376.857569444444</v>
      </c>
      <c r="CB4573" t="b">
        <v>0</v>
      </c>
      <c r="CC4573" t="b">
        <v>0</v>
      </c>
      <c r="CI4573">
        <v>0</v>
      </c>
      <c r="CJ4573">
        <v>0</v>
      </c>
      <c r="CK4573">
        <f>YEAR(tbl_Opportunity[[#This Row],[Close Date]])</f>
        <v>2020</v>
      </c>
    </row>
    <row r="4574" spans="1:89">
      <c r="A4574" t="s">
        <v>10885</v>
      </c>
      <c r="B4574" t="b">
        <v>0</v>
      </c>
      <c r="D4574" t="b">
        <v>0</v>
      </c>
      <c r="H4574" s="1">
        <v>44012</v>
      </c>
      <c r="I4574" t="b">
        <v>1</v>
      </c>
      <c r="J4574" t="s">
        <v>235</v>
      </c>
      <c r="L4574" t="s">
        <v>10886</v>
      </c>
      <c r="M4574" t="s">
        <v>10887</v>
      </c>
      <c r="N4574" t="s">
        <v>345</v>
      </c>
      <c r="O4574" t="s">
        <v>260</v>
      </c>
      <c r="P4574" t="b">
        <v>0</v>
      </c>
      <c r="Q4574" s="2">
        <v>43769.865636574075</v>
      </c>
      <c r="R4574" s="1"/>
      <c r="S4574" t="b">
        <v>0</v>
      </c>
      <c r="U4574" s="1"/>
      <c r="V4574" t="b">
        <v>0</v>
      </c>
      <c r="W4574" s="1">
        <v>43862</v>
      </c>
      <c r="X4574">
        <v>2</v>
      </c>
      <c r="Y4574">
        <v>2020</v>
      </c>
      <c r="Z4574" t="s">
        <v>90</v>
      </c>
      <c r="AA4574" t="s">
        <v>90</v>
      </c>
      <c r="AB4574" t="b">
        <v>0</v>
      </c>
      <c r="AC4574" t="b">
        <v>0</v>
      </c>
      <c r="AE4574" t="b">
        <v>1</v>
      </c>
      <c r="AF4574" t="b">
        <v>0</v>
      </c>
      <c r="AG4574" t="b">
        <v>0</v>
      </c>
      <c r="AH4574" t="s">
        <v>4366</v>
      </c>
      <c r="AI4574" t="b">
        <v>0</v>
      </c>
      <c r="AJ4574" t="s">
        <v>211</v>
      </c>
      <c r="AK4574" t="b">
        <v>0</v>
      </c>
      <c r="AL4574" s="1">
        <v>43957</v>
      </c>
      <c r="AM4574" t="s">
        <v>162</v>
      </c>
      <c r="AN4574" s="2">
        <v>44296.959062499998</v>
      </c>
      <c r="AP4574" s="2">
        <v>43980.851979166669</v>
      </c>
      <c r="AQ4574" s="1"/>
      <c r="AS4574" t="b">
        <v>0</v>
      </c>
      <c r="AV4574" t="s">
        <v>4734</v>
      </c>
      <c r="AY4574" t="s">
        <v>236</v>
      </c>
      <c r="AZ4574" t="s">
        <v>300</v>
      </c>
      <c r="BB4574" t="s">
        <v>10888</v>
      </c>
      <c r="BD4574" t="b">
        <v>0</v>
      </c>
      <c r="BH4574" t="s">
        <v>215</v>
      </c>
      <c r="BI4574" t="s">
        <v>549</v>
      </c>
      <c r="BJ4574" t="s">
        <v>216</v>
      </c>
      <c r="BL4574" t="s">
        <v>10886</v>
      </c>
      <c r="BM4574" t="s">
        <v>202</v>
      </c>
      <c r="BN4574" t="s">
        <v>203</v>
      </c>
      <c r="BQ4574" t="s">
        <v>204</v>
      </c>
      <c r="BR4574" t="b">
        <v>0</v>
      </c>
      <c r="BT4574" t="b">
        <v>0</v>
      </c>
      <c r="BW4574" t="s">
        <v>97</v>
      </c>
      <c r="BX4574" t="b">
        <v>1</v>
      </c>
      <c r="BY4574" s="2">
        <v>44376.857581018521</v>
      </c>
      <c r="BZ4574" t="s">
        <v>217</v>
      </c>
      <c r="CB4574" t="b">
        <v>0</v>
      </c>
      <c r="CC4574" t="b">
        <v>0</v>
      </c>
      <c r="CF4574">
        <v>90775</v>
      </c>
      <c r="CH4574">
        <v>0</v>
      </c>
      <c r="CI4574">
        <v>0</v>
      </c>
      <c r="CJ4574">
        <v>0</v>
      </c>
      <c r="CK4574">
        <f>YEAR(tbl_Opportunity[[#This Row],[Close Date]])</f>
        <v>2020</v>
      </c>
    </row>
    <row r="4575" spans="1:89">
      <c r="A4575" t="s">
        <v>5706</v>
      </c>
      <c r="B4575" t="b">
        <v>0</v>
      </c>
      <c r="D4575" t="b">
        <v>0</v>
      </c>
      <c r="E4575" t="s">
        <v>10889</v>
      </c>
      <c r="H4575" s="1">
        <v>43738</v>
      </c>
      <c r="I4575" t="b">
        <v>1</v>
      </c>
      <c r="J4575" t="s">
        <v>105</v>
      </c>
      <c r="L4575" t="s">
        <v>10890</v>
      </c>
      <c r="O4575" t="s">
        <v>215</v>
      </c>
      <c r="P4575" t="b">
        <v>0</v>
      </c>
      <c r="Q4575" s="2">
        <v>43280.518275462964</v>
      </c>
      <c r="R4575" s="1"/>
      <c r="S4575" t="b">
        <v>0</v>
      </c>
      <c r="U4575" s="1"/>
      <c r="V4575" t="b">
        <v>0</v>
      </c>
      <c r="W4575" s="1">
        <v>43525</v>
      </c>
      <c r="X4575">
        <v>3</v>
      </c>
      <c r="Y4575">
        <v>2019</v>
      </c>
      <c r="Z4575" t="s">
        <v>90</v>
      </c>
      <c r="AA4575" t="s">
        <v>90</v>
      </c>
      <c r="AB4575" t="b">
        <v>0</v>
      </c>
      <c r="AC4575" t="b">
        <v>0</v>
      </c>
      <c r="AE4575" t="b">
        <v>1</v>
      </c>
      <c r="AF4575" t="b">
        <v>0</v>
      </c>
      <c r="AG4575" t="b">
        <v>0</v>
      </c>
      <c r="AH4575" t="s">
        <v>4366</v>
      </c>
      <c r="AI4575" t="b">
        <v>0</v>
      </c>
      <c r="AK4575" t="b">
        <v>0</v>
      </c>
      <c r="AL4575" s="1"/>
      <c r="AM4575" t="s">
        <v>162</v>
      </c>
      <c r="AN4575" s="2">
        <v>44297.841400462959</v>
      </c>
      <c r="AP4575" s="2">
        <v>43563.918946759259</v>
      </c>
      <c r="AQ4575" s="1"/>
      <c r="AS4575" t="b">
        <v>0</v>
      </c>
      <c r="AV4575" t="s">
        <v>93</v>
      </c>
      <c r="BB4575" t="s">
        <v>10891</v>
      </c>
      <c r="BD4575" t="b">
        <v>0</v>
      </c>
      <c r="BE4575" t="s">
        <v>10892</v>
      </c>
      <c r="BH4575" t="s">
        <v>260</v>
      </c>
      <c r="BI4575" t="s">
        <v>200</v>
      </c>
      <c r="BJ4575" t="s">
        <v>216</v>
      </c>
      <c r="BL4575" t="s">
        <v>10890</v>
      </c>
      <c r="BM4575" t="s">
        <v>202</v>
      </c>
      <c r="BN4575" t="s">
        <v>203</v>
      </c>
      <c r="BQ4575" t="s">
        <v>204</v>
      </c>
      <c r="BR4575" t="b">
        <v>0</v>
      </c>
      <c r="BT4575" t="b">
        <v>0</v>
      </c>
      <c r="BW4575" t="s">
        <v>97</v>
      </c>
      <c r="BX4575" t="b">
        <v>1</v>
      </c>
      <c r="BY4575" s="2">
        <v>44376.857569444444</v>
      </c>
      <c r="CB4575" t="b">
        <v>0</v>
      </c>
      <c r="CC4575" t="b">
        <v>0</v>
      </c>
      <c r="CF4575">
        <v>72870</v>
      </c>
      <c r="CH4575">
        <v>0</v>
      </c>
      <c r="CI4575">
        <v>0</v>
      </c>
      <c r="CJ4575">
        <v>0</v>
      </c>
      <c r="CK4575">
        <f>YEAR(tbl_Opportunity[[#This Row],[Close Date]])</f>
        <v>2019</v>
      </c>
    </row>
    <row r="4576" spans="1:89">
      <c r="A4576" t="s">
        <v>5706</v>
      </c>
      <c r="B4576" t="b">
        <v>0</v>
      </c>
      <c r="D4576" t="b">
        <v>0</v>
      </c>
      <c r="E4576" t="s">
        <v>7964</v>
      </c>
      <c r="H4576" s="1">
        <v>43132</v>
      </c>
      <c r="I4576" t="b">
        <v>1</v>
      </c>
      <c r="J4576" t="s">
        <v>429</v>
      </c>
      <c r="L4576" t="s">
        <v>10890</v>
      </c>
      <c r="O4576" t="s">
        <v>2137</v>
      </c>
      <c r="P4576" t="b">
        <v>1</v>
      </c>
      <c r="Q4576" s="2">
        <v>43069.724247685182</v>
      </c>
      <c r="R4576" s="1"/>
      <c r="S4576" t="b">
        <v>0</v>
      </c>
      <c r="U4576" s="1"/>
      <c r="V4576" t="b">
        <v>0</v>
      </c>
      <c r="W4576" s="1">
        <v>43101</v>
      </c>
      <c r="X4576">
        <v>1</v>
      </c>
      <c r="Y4576">
        <v>2018</v>
      </c>
      <c r="Z4576" t="s">
        <v>90</v>
      </c>
      <c r="AA4576" t="s">
        <v>90</v>
      </c>
      <c r="AB4576" t="b">
        <v>0</v>
      </c>
      <c r="AC4576" t="b">
        <v>0</v>
      </c>
      <c r="AE4576" t="b">
        <v>1</v>
      </c>
      <c r="AF4576" t="b">
        <v>0</v>
      </c>
      <c r="AG4576" t="b">
        <v>0</v>
      </c>
      <c r="AH4576" t="s">
        <v>4366</v>
      </c>
      <c r="AI4576" t="b">
        <v>0</v>
      </c>
      <c r="AJ4576" t="s">
        <v>2359</v>
      </c>
      <c r="AK4576" t="b">
        <v>0</v>
      </c>
      <c r="AL4576" s="1">
        <v>43279</v>
      </c>
      <c r="AM4576" t="s">
        <v>162</v>
      </c>
      <c r="AN4576" s="2">
        <v>44297.85465277778</v>
      </c>
      <c r="AP4576" s="2">
        <v>43174.756701388891</v>
      </c>
      <c r="AQ4576" s="1"/>
      <c r="AS4576" t="b">
        <v>0</v>
      </c>
      <c r="AU4576" t="s">
        <v>216</v>
      </c>
      <c r="AV4576" t="s">
        <v>93</v>
      </c>
      <c r="AY4576" t="s">
        <v>2360</v>
      </c>
      <c r="BB4576" t="s">
        <v>10893</v>
      </c>
      <c r="BD4576" t="b">
        <v>0</v>
      </c>
      <c r="BH4576" t="s">
        <v>260</v>
      </c>
      <c r="BI4576" t="s">
        <v>200</v>
      </c>
      <c r="BJ4576" t="s">
        <v>216</v>
      </c>
      <c r="BL4576" t="s">
        <v>10890</v>
      </c>
      <c r="BM4576" t="s">
        <v>202</v>
      </c>
      <c r="BN4576" t="s">
        <v>203</v>
      </c>
      <c r="BQ4576" t="s">
        <v>204</v>
      </c>
      <c r="BR4576" t="b">
        <v>0</v>
      </c>
      <c r="BT4576" t="b">
        <v>0</v>
      </c>
      <c r="BW4576" t="s">
        <v>97</v>
      </c>
      <c r="BX4576" t="b">
        <v>1</v>
      </c>
      <c r="BY4576" s="2">
        <v>44376.857569444444</v>
      </c>
      <c r="CB4576" t="b">
        <v>0</v>
      </c>
      <c r="CC4576" t="b">
        <v>0</v>
      </c>
      <c r="CF4576">
        <v>72600</v>
      </c>
      <c r="CH4576">
        <v>0</v>
      </c>
      <c r="CI4576">
        <v>0</v>
      </c>
      <c r="CJ4576">
        <v>0</v>
      </c>
      <c r="CK4576">
        <f>YEAR(tbl_Opportunity[[#This Row],[Close Date]])</f>
        <v>2018</v>
      </c>
    </row>
    <row r="4577" spans="1:89">
      <c r="A4577" t="s">
        <v>2822</v>
      </c>
      <c r="B4577" t="b">
        <v>0</v>
      </c>
      <c r="D4577" t="b">
        <v>0</v>
      </c>
      <c r="E4577" t="s">
        <v>9866</v>
      </c>
      <c r="H4577" s="1">
        <v>43875</v>
      </c>
      <c r="I4577" t="b">
        <v>1</v>
      </c>
      <c r="J4577" t="s">
        <v>111</v>
      </c>
      <c r="L4577" t="s">
        <v>10894</v>
      </c>
      <c r="O4577" t="s">
        <v>2137</v>
      </c>
      <c r="P4577" t="b">
        <v>1</v>
      </c>
      <c r="Q4577" s="2">
        <v>43256.792581018519</v>
      </c>
      <c r="R4577" s="1"/>
      <c r="S4577" t="b">
        <v>0</v>
      </c>
      <c r="U4577" s="1"/>
      <c r="V4577" t="b">
        <v>0</v>
      </c>
      <c r="W4577" s="1">
        <v>43831</v>
      </c>
      <c r="X4577">
        <v>1</v>
      </c>
      <c r="Y4577">
        <v>2020</v>
      </c>
      <c r="Z4577" t="s">
        <v>90</v>
      </c>
      <c r="AA4577" t="s">
        <v>90</v>
      </c>
      <c r="AB4577" t="b">
        <v>0</v>
      </c>
      <c r="AC4577" t="b">
        <v>0</v>
      </c>
      <c r="AE4577" t="b">
        <v>1</v>
      </c>
      <c r="AF4577" t="b">
        <v>0</v>
      </c>
      <c r="AG4577" t="b">
        <v>0</v>
      </c>
      <c r="AH4577" t="s">
        <v>4366</v>
      </c>
      <c r="AI4577" t="b">
        <v>0</v>
      </c>
      <c r="AJ4577" t="s">
        <v>462</v>
      </c>
      <c r="AK4577" t="b">
        <v>0</v>
      </c>
      <c r="AL4577" s="1">
        <v>43038</v>
      </c>
      <c r="AM4577" t="s">
        <v>162</v>
      </c>
      <c r="AN4577" s="2">
        <v>44296.959062499998</v>
      </c>
      <c r="AP4577" s="2">
        <v>43875.610034722224</v>
      </c>
      <c r="AQ4577" s="1"/>
      <c r="AS4577" t="b">
        <v>0</v>
      </c>
      <c r="AU4577" t="s">
        <v>216</v>
      </c>
      <c r="AV4577" t="s">
        <v>2956</v>
      </c>
      <c r="AY4577" t="s">
        <v>236</v>
      </c>
      <c r="BB4577" t="s">
        <v>10895</v>
      </c>
      <c r="BD4577" t="b">
        <v>0</v>
      </c>
      <c r="BH4577" t="s">
        <v>194</v>
      </c>
      <c r="BI4577" t="s">
        <v>4697</v>
      </c>
      <c r="BJ4577" t="s">
        <v>216</v>
      </c>
      <c r="BL4577" t="s">
        <v>10894</v>
      </c>
      <c r="BM4577" t="s">
        <v>202</v>
      </c>
      <c r="BN4577" t="s">
        <v>203</v>
      </c>
      <c r="BQ4577" t="s">
        <v>204</v>
      </c>
      <c r="BR4577" t="b">
        <v>0</v>
      </c>
      <c r="BT4577" t="b">
        <v>0</v>
      </c>
      <c r="BW4577" t="s">
        <v>97</v>
      </c>
      <c r="BX4577" t="b">
        <v>1</v>
      </c>
      <c r="BY4577" s="2">
        <v>44376.857569444444</v>
      </c>
      <c r="BZ4577" t="s">
        <v>265</v>
      </c>
      <c r="CB4577" t="b">
        <v>0</v>
      </c>
      <c r="CC4577" t="b">
        <v>0</v>
      </c>
      <c r="CF4577">
        <v>98817</v>
      </c>
      <c r="CH4577">
        <v>0</v>
      </c>
      <c r="CI4577">
        <v>0</v>
      </c>
      <c r="CJ4577">
        <v>0</v>
      </c>
      <c r="CK4577">
        <f>YEAR(tbl_Opportunity[[#This Row],[Close Date]])</f>
        <v>2020</v>
      </c>
    </row>
    <row r="4578" spans="1:89">
      <c r="A4578" t="s">
        <v>4492</v>
      </c>
      <c r="B4578" t="b">
        <v>0</v>
      </c>
      <c r="D4578" t="b">
        <v>0</v>
      </c>
      <c r="H4578" s="1">
        <v>44371</v>
      </c>
      <c r="I4578" t="b">
        <v>1</v>
      </c>
      <c r="L4578" t="s">
        <v>10896</v>
      </c>
      <c r="M4578" t="s">
        <v>592</v>
      </c>
      <c r="N4578" t="s">
        <v>345</v>
      </c>
      <c r="O4578" t="s">
        <v>272</v>
      </c>
      <c r="P4578" t="b">
        <v>1</v>
      </c>
      <c r="Q4578" s="2">
        <v>43629.619942129626</v>
      </c>
      <c r="R4578" s="1">
        <v>44371</v>
      </c>
      <c r="S4578" t="b">
        <v>0</v>
      </c>
      <c r="U4578" s="1"/>
      <c r="V4578" t="b">
        <v>0</v>
      </c>
      <c r="W4578" s="1">
        <v>44228</v>
      </c>
      <c r="X4578">
        <v>2</v>
      </c>
      <c r="Y4578">
        <v>2021</v>
      </c>
      <c r="Z4578" t="s">
        <v>90</v>
      </c>
      <c r="AA4578" t="s">
        <v>90</v>
      </c>
      <c r="AB4578" t="b">
        <v>0</v>
      </c>
      <c r="AC4578" t="b">
        <v>0</v>
      </c>
      <c r="AE4578" t="b">
        <v>1</v>
      </c>
      <c r="AF4578" t="b">
        <v>0</v>
      </c>
      <c r="AG4578" t="b">
        <v>0</v>
      </c>
      <c r="AH4578" t="s">
        <v>3190</v>
      </c>
      <c r="AI4578" t="b">
        <v>0</v>
      </c>
      <c r="AJ4578" t="s">
        <v>2359</v>
      </c>
      <c r="AK4578" t="b">
        <v>0</v>
      </c>
      <c r="AL4578" s="1">
        <v>44306</v>
      </c>
      <c r="AM4578" t="s">
        <v>311</v>
      </c>
      <c r="AN4578" s="2">
        <v>44372.153761574074</v>
      </c>
      <c r="AP4578" s="2">
        <v>44372.153749999998</v>
      </c>
      <c r="AQ4578" s="1">
        <v>44371</v>
      </c>
      <c r="AS4578" t="b">
        <v>0</v>
      </c>
      <c r="AU4578" t="s">
        <v>250</v>
      </c>
      <c r="AV4578" t="s">
        <v>93</v>
      </c>
      <c r="AY4578" t="s">
        <v>2360</v>
      </c>
      <c r="BB4578" t="s">
        <v>10897</v>
      </c>
      <c r="BD4578" t="b">
        <v>0</v>
      </c>
      <c r="BF4578" t="s">
        <v>8834</v>
      </c>
      <c r="BG4578" t="s">
        <v>10898</v>
      </c>
      <c r="BH4578" t="s">
        <v>311</v>
      </c>
      <c r="BI4578" t="s">
        <v>549</v>
      </c>
      <c r="BJ4578" t="s">
        <v>250</v>
      </c>
      <c r="BL4578" t="s">
        <v>10896</v>
      </c>
      <c r="BM4578" t="s">
        <v>202</v>
      </c>
      <c r="BN4578" t="s">
        <v>203</v>
      </c>
      <c r="BQ4578" t="s">
        <v>204</v>
      </c>
      <c r="BR4578" t="b">
        <v>0</v>
      </c>
      <c r="BT4578" t="b">
        <v>0</v>
      </c>
      <c r="BW4578" t="s">
        <v>97</v>
      </c>
      <c r="BX4578" t="b">
        <v>1</v>
      </c>
      <c r="BY4578" s="2">
        <v>44376.857569444444</v>
      </c>
      <c r="BZ4578" t="s">
        <v>314</v>
      </c>
      <c r="CB4578" t="b">
        <v>0</v>
      </c>
      <c r="CC4578" t="b">
        <v>0</v>
      </c>
      <c r="CF4578">
        <v>91445</v>
      </c>
      <c r="CH4578">
        <v>0</v>
      </c>
      <c r="CI4578">
        <v>0</v>
      </c>
      <c r="CJ4578">
        <v>0</v>
      </c>
      <c r="CK4578">
        <f>YEAR(tbl_Opportunity[[#This Row],[Close Date]])</f>
        <v>2021</v>
      </c>
    </row>
    <row r="4579" spans="1:89">
      <c r="A4579" t="s">
        <v>10899</v>
      </c>
      <c r="B4579" t="b">
        <v>0</v>
      </c>
      <c r="D4579" t="b">
        <v>0</v>
      </c>
      <c r="H4579" s="1">
        <v>43738</v>
      </c>
      <c r="I4579" t="b">
        <v>1</v>
      </c>
      <c r="J4579" t="s">
        <v>1504</v>
      </c>
      <c r="L4579" t="s">
        <v>10900</v>
      </c>
      <c r="O4579" t="s">
        <v>260</v>
      </c>
      <c r="P4579" t="b">
        <v>1</v>
      </c>
      <c r="Q4579" s="2">
        <v>43698.955428240741</v>
      </c>
      <c r="R4579" s="1"/>
      <c r="S4579" t="b">
        <v>0</v>
      </c>
      <c r="U4579" s="1"/>
      <c r="V4579" t="b">
        <v>0</v>
      </c>
      <c r="W4579" s="1">
        <v>43525</v>
      </c>
      <c r="X4579">
        <v>3</v>
      </c>
      <c r="Y4579">
        <v>2019</v>
      </c>
      <c r="Z4579" t="s">
        <v>90</v>
      </c>
      <c r="AA4579" t="s">
        <v>90</v>
      </c>
      <c r="AB4579" t="b">
        <v>0</v>
      </c>
      <c r="AC4579" t="b">
        <v>0</v>
      </c>
      <c r="AE4579" t="b">
        <v>1</v>
      </c>
      <c r="AF4579" t="b">
        <v>0</v>
      </c>
      <c r="AG4579" t="b">
        <v>0</v>
      </c>
      <c r="AH4579" t="s">
        <v>4366</v>
      </c>
      <c r="AI4579" t="b">
        <v>0</v>
      </c>
      <c r="AJ4579" t="s">
        <v>211</v>
      </c>
      <c r="AK4579" t="b">
        <v>0</v>
      </c>
      <c r="AL4579" s="1">
        <v>43731</v>
      </c>
      <c r="AM4579" t="s">
        <v>162</v>
      </c>
      <c r="AN4579" s="2">
        <v>44296.959062499998</v>
      </c>
      <c r="AP4579" s="2">
        <v>43733.987430555557</v>
      </c>
      <c r="AQ4579" s="1"/>
      <c r="AS4579" t="b">
        <v>0</v>
      </c>
      <c r="AU4579" t="s">
        <v>216</v>
      </c>
      <c r="AV4579" t="s">
        <v>93</v>
      </c>
      <c r="AY4579" t="s">
        <v>236</v>
      </c>
      <c r="AZ4579" t="s">
        <v>300</v>
      </c>
      <c r="BB4579" t="s">
        <v>10901</v>
      </c>
      <c r="BD4579" t="b">
        <v>0</v>
      </c>
      <c r="BF4579" t="s">
        <v>10902</v>
      </c>
      <c r="BH4579" t="s">
        <v>260</v>
      </c>
      <c r="BI4579" t="s">
        <v>549</v>
      </c>
      <c r="BJ4579" t="s">
        <v>216</v>
      </c>
      <c r="BL4579" t="s">
        <v>10900</v>
      </c>
      <c r="BM4579" t="s">
        <v>202</v>
      </c>
      <c r="BN4579" t="s">
        <v>203</v>
      </c>
      <c r="BQ4579" t="s">
        <v>204</v>
      </c>
      <c r="BR4579" t="b">
        <v>0</v>
      </c>
      <c r="BT4579" t="b">
        <v>0</v>
      </c>
      <c r="BW4579" t="s">
        <v>97</v>
      </c>
      <c r="BX4579" t="b">
        <v>1</v>
      </c>
      <c r="BY4579" s="2">
        <v>44376.857569444444</v>
      </c>
      <c r="CB4579" t="b">
        <v>0</v>
      </c>
      <c r="CC4579" t="b">
        <v>0</v>
      </c>
      <c r="CF4579">
        <v>83150</v>
      </c>
      <c r="CH4579">
        <v>0</v>
      </c>
      <c r="CI4579">
        <v>0</v>
      </c>
      <c r="CJ4579">
        <v>0</v>
      </c>
      <c r="CK4579">
        <f>YEAR(tbl_Opportunity[[#This Row],[Close Date]])</f>
        <v>2019</v>
      </c>
    </row>
    <row r="4580" spans="1:89">
      <c r="A4580" t="s">
        <v>5186</v>
      </c>
      <c r="B4580" t="b">
        <v>0</v>
      </c>
      <c r="D4580" t="b">
        <v>0</v>
      </c>
      <c r="H4580" s="1">
        <v>43829</v>
      </c>
      <c r="I4580" t="b">
        <v>1</v>
      </c>
      <c r="J4580" t="s">
        <v>1504</v>
      </c>
      <c r="L4580" t="s">
        <v>10903</v>
      </c>
      <c r="O4580" t="s">
        <v>272</v>
      </c>
      <c r="P4580" t="b">
        <v>1</v>
      </c>
      <c r="Q4580" s="2">
        <v>43511.813067129631</v>
      </c>
      <c r="R4580" s="1"/>
      <c r="S4580" t="b">
        <v>0</v>
      </c>
      <c r="U4580" s="1"/>
      <c r="V4580" t="b">
        <v>0</v>
      </c>
      <c r="W4580" s="1">
        <v>43556</v>
      </c>
      <c r="X4580">
        <v>4</v>
      </c>
      <c r="Y4580">
        <v>2019</v>
      </c>
      <c r="Z4580" t="s">
        <v>90</v>
      </c>
      <c r="AA4580" t="s">
        <v>90</v>
      </c>
      <c r="AB4580" t="b">
        <v>0</v>
      </c>
      <c r="AC4580" t="b">
        <v>0</v>
      </c>
      <c r="AE4580" t="b">
        <v>1</v>
      </c>
      <c r="AF4580" t="b">
        <v>0</v>
      </c>
      <c r="AG4580" t="b">
        <v>0</v>
      </c>
      <c r="AH4580" t="s">
        <v>4710</v>
      </c>
      <c r="AI4580" t="b">
        <v>0</v>
      </c>
      <c r="AJ4580" t="s">
        <v>462</v>
      </c>
      <c r="AK4580" t="b">
        <v>0</v>
      </c>
      <c r="AL4580" s="1">
        <v>43785</v>
      </c>
      <c r="AM4580" t="s">
        <v>162</v>
      </c>
      <c r="AN4580" s="2">
        <v>44297.83829861111</v>
      </c>
      <c r="AP4580" s="2">
        <v>43739.718738425923</v>
      </c>
      <c r="AQ4580" s="1"/>
      <c r="AS4580" t="b">
        <v>0</v>
      </c>
      <c r="AV4580" t="s">
        <v>213</v>
      </c>
      <c r="AY4580" t="s">
        <v>236</v>
      </c>
      <c r="AZ4580" t="s">
        <v>300</v>
      </c>
      <c r="BB4580" t="s">
        <v>10904</v>
      </c>
      <c r="BD4580" t="b">
        <v>0</v>
      </c>
      <c r="BH4580" t="s">
        <v>199</v>
      </c>
      <c r="BI4580" t="s">
        <v>549</v>
      </c>
      <c r="BJ4580" t="s">
        <v>216</v>
      </c>
      <c r="BL4580" t="s">
        <v>10905</v>
      </c>
      <c r="BM4580" t="s">
        <v>202</v>
      </c>
      <c r="BN4580" t="s">
        <v>203</v>
      </c>
      <c r="BQ4580" t="s">
        <v>204</v>
      </c>
      <c r="BR4580" t="b">
        <v>0</v>
      </c>
      <c r="BT4580" t="b">
        <v>0</v>
      </c>
      <c r="BW4580" t="s">
        <v>97</v>
      </c>
      <c r="BX4580" t="b">
        <v>1</v>
      </c>
      <c r="BY4580" s="2">
        <v>44376.857569444444</v>
      </c>
      <c r="CB4580" t="b">
        <v>0</v>
      </c>
      <c r="CC4580" t="b">
        <v>0</v>
      </c>
      <c r="CF4580">
        <v>72900</v>
      </c>
      <c r="CH4580">
        <v>0</v>
      </c>
      <c r="CI4580">
        <v>0</v>
      </c>
      <c r="CJ4580">
        <v>0</v>
      </c>
      <c r="CK4580">
        <f>YEAR(tbl_Opportunity[[#This Row],[Close Date]])</f>
        <v>2019</v>
      </c>
    </row>
    <row r="4581" spans="1:89">
      <c r="A4581" t="s">
        <v>328</v>
      </c>
      <c r="B4581" t="b">
        <v>0</v>
      </c>
      <c r="D4581" t="b">
        <v>0</v>
      </c>
      <c r="E4581" t="s">
        <v>4679</v>
      </c>
      <c r="H4581" s="1">
        <v>43921</v>
      </c>
      <c r="I4581" t="b">
        <v>1</v>
      </c>
      <c r="J4581" t="s">
        <v>105</v>
      </c>
      <c r="L4581" t="s">
        <v>10906</v>
      </c>
      <c r="O4581" t="s">
        <v>260</v>
      </c>
      <c r="P4581" t="b">
        <v>0</v>
      </c>
      <c r="Q4581" s="2">
        <v>43504.794803240744</v>
      </c>
      <c r="R4581" s="1"/>
      <c r="S4581" t="b">
        <v>0</v>
      </c>
      <c r="U4581" s="1"/>
      <c r="V4581" t="b">
        <v>0</v>
      </c>
      <c r="W4581" s="1">
        <v>43831</v>
      </c>
      <c r="X4581">
        <v>1</v>
      </c>
      <c r="Y4581">
        <v>2020</v>
      </c>
      <c r="Z4581" t="s">
        <v>90</v>
      </c>
      <c r="AA4581" t="s">
        <v>90</v>
      </c>
      <c r="AB4581" t="b">
        <v>0</v>
      </c>
      <c r="AC4581" t="b">
        <v>0</v>
      </c>
      <c r="AE4581" t="b">
        <v>1</v>
      </c>
      <c r="AF4581" t="b">
        <v>0</v>
      </c>
      <c r="AG4581" t="b">
        <v>0</v>
      </c>
      <c r="AH4581" t="s">
        <v>4366</v>
      </c>
      <c r="AI4581" t="b">
        <v>0</v>
      </c>
      <c r="AJ4581" t="s">
        <v>211</v>
      </c>
      <c r="AK4581" t="b">
        <v>0</v>
      </c>
      <c r="AL4581" s="1">
        <v>43749</v>
      </c>
      <c r="AM4581" t="s">
        <v>162</v>
      </c>
      <c r="AN4581" s="2">
        <v>44296.959062499998</v>
      </c>
      <c r="AP4581" s="2">
        <v>43790.975416666668</v>
      </c>
      <c r="AQ4581" s="1"/>
      <c r="AS4581" t="b">
        <v>0</v>
      </c>
      <c r="AV4581" t="s">
        <v>248</v>
      </c>
      <c r="AY4581" t="s">
        <v>1407</v>
      </c>
      <c r="AZ4581" t="s">
        <v>2814</v>
      </c>
      <c r="BB4581" t="s">
        <v>10907</v>
      </c>
      <c r="BD4581" t="b">
        <v>0</v>
      </c>
      <c r="BE4581" t="s">
        <v>10908</v>
      </c>
      <c r="BF4581" t="s">
        <v>10909</v>
      </c>
      <c r="BH4581" t="s">
        <v>260</v>
      </c>
      <c r="BI4581" t="s">
        <v>200</v>
      </c>
      <c r="BJ4581" t="s">
        <v>216</v>
      </c>
      <c r="BL4581" t="s">
        <v>10906</v>
      </c>
      <c r="BM4581" t="s">
        <v>202</v>
      </c>
      <c r="BN4581" t="s">
        <v>203</v>
      </c>
      <c r="BQ4581" t="s">
        <v>204</v>
      </c>
      <c r="BR4581" t="b">
        <v>0</v>
      </c>
      <c r="BT4581" t="b">
        <v>0</v>
      </c>
      <c r="BW4581" t="s">
        <v>97</v>
      </c>
      <c r="BX4581" t="b">
        <v>1</v>
      </c>
      <c r="BY4581" s="2">
        <v>44376.857569444444</v>
      </c>
      <c r="CB4581" t="b">
        <v>1</v>
      </c>
      <c r="CC4581" t="b">
        <v>0</v>
      </c>
      <c r="CF4581">
        <v>36700</v>
      </c>
      <c r="CH4581">
        <v>0</v>
      </c>
      <c r="CI4581">
        <v>0</v>
      </c>
      <c r="CJ4581">
        <v>0</v>
      </c>
      <c r="CK4581">
        <f>YEAR(tbl_Opportunity[[#This Row],[Close Date]])</f>
        <v>2020</v>
      </c>
    </row>
    <row r="4582" spans="1:89">
      <c r="A4582" t="s">
        <v>10910</v>
      </c>
      <c r="B4582" t="b">
        <v>0</v>
      </c>
      <c r="D4582" t="b">
        <v>0</v>
      </c>
      <c r="H4582" s="1">
        <v>44196</v>
      </c>
      <c r="I4582" t="b">
        <v>1</v>
      </c>
      <c r="J4582" t="s">
        <v>193</v>
      </c>
      <c r="L4582" t="s">
        <v>10911</v>
      </c>
      <c r="O4582" t="s">
        <v>260</v>
      </c>
      <c r="P4582" t="b">
        <v>0</v>
      </c>
      <c r="Q4582" s="2">
        <v>43630.925324074073</v>
      </c>
      <c r="R4582" s="1"/>
      <c r="S4582" t="b">
        <v>0</v>
      </c>
      <c r="U4582" s="1"/>
      <c r="V4582" t="b">
        <v>0</v>
      </c>
      <c r="W4582" s="1">
        <v>43922</v>
      </c>
      <c r="X4582">
        <v>4</v>
      </c>
      <c r="Y4582">
        <v>2020</v>
      </c>
      <c r="Z4582" t="s">
        <v>90</v>
      </c>
      <c r="AA4582" t="s">
        <v>90</v>
      </c>
      <c r="AB4582" t="b">
        <v>0</v>
      </c>
      <c r="AC4582" t="b">
        <v>0</v>
      </c>
      <c r="AE4582" t="b">
        <v>1</v>
      </c>
      <c r="AF4582" t="b">
        <v>0</v>
      </c>
      <c r="AG4582" t="b">
        <v>0</v>
      </c>
      <c r="AH4582" t="s">
        <v>4366</v>
      </c>
      <c r="AI4582" t="b">
        <v>0</v>
      </c>
      <c r="AJ4582" t="s">
        <v>211</v>
      </c>
      <c r="AK4582" t="b">
        <v>0</v>
      </c>
      <c r="AL4582" s="1">
        <v>44067</v>
      </c>
      <c r="AM4582" t="s">
        <v>162</v>
      </c>
      <c r="AN4582" s="2">
        <v>44297.83829861111</v>
      </c>
      <c r="AP4582" s="2">
        <v>44117.620115740741</v>
      </c>
      <c r="AQ4582" s="1"/>
      <c r="AS4582" t="b">
        <v>0</v>
      </c>
      <c r="AV4582" t="s">
        <v>213</v>
      </c>
      <c r="AY4582" t="s">
        <v>236</v>
      </c>
      <c r="AZ4582" t="s">
        <v>300</v>
      </c>
      <c r="BB4582" t="s">
        <v>10912</v>
      </c>
      <c r="BD4582" t="b">
        <v>0</v>
      </c>
      <c r="BF4582" t="s">
        <v>6467</v>
      </c>
      <c r="BH4582" t="s">
        <v>215</v>
      </c>
      <c r="BI4582" t="s">
        <v>549</v>
      </c>
      <c r="BJ4582" t="s">
        <v>216</v>
      </c>
      <c r="BL4582" t="s">
        <v>10911</v>
      </c>
      <c r="BM4582" t="s">
        <v>202</v>
      </c>
      <c r="BN4582" t="s">
        <v>203</v>
      </c>
      <c r="BQ4582" t="s">
        <v>204</v>
      </c>
      <c r="BR4582" t="b">
        <v>0</v>
      </c>
      <c r="BT4582" t="b">
        <v>0</v>
      </c>
      <c r="BW4582" t="s">
        <v>97</v>
      </c>
      <c r="BX4582" t="b">
        <v>1</v>
      </c>
      <c r="BY4582" s="2">
        <v>44376.857569444444</v>
      </c>
      <c r="BZ4582" t="s">
        <v>217</v>
      </c>
      <c r="CB4582" t="b">
        <v>1</v>
      </c>
      <c r="CC4582" t="b">
        <v>0</v>
      </c>
      <c r="CF4582">
        <v>95895</v>
      </c>
      <c r="CH4582">
        <v>0</v>
      </c>
      <c r="CI4582">
        <v>0</v>
      </c>
      <c r="CJ4582">
        <v>0</v>
      </c>
      <c r="CK4582">
        <f>YEAR(tbl_Opportunity[[#This Row],[Close Date]])</f>
        <v>2020</v>
      </c>
    </row>
    <row r="4583" spans="1:89">
      <c r="A4583" t="s">
        <v>8072</v>
      </c>
      <c r="B4583" t="b">
        <v>0</v>
      </c>
      <c r="D4583" t="b">
        <v>0</v>
      </c>
      <c r="E4583" t="s">
        <v>6698</v>
      </c>
      <c r="H4583" s="1">
        <v>44377</v>
      </c>
      <c r="I4583" t="b">
        <v>1</v>
      </c>
      <c r="J4583" t="s">
        <v>105</v>
      </c>
      <c r="L4583" t="s">
        <v>10913</v>
      </c>
      <c r="M4583" t="s">
        <v>10914</v>
      </c>
      <c r="N4583" t="s">
        <v>345</v>
      </c>
      <c r="O4583" t="s">
        <v>272</v>
      </c>
      <c r="P4583" t="b">
        <v>1</v>
      </c>
      <c r="Q4583" s="2">
        <v>43511.756979166668</v>
      </c>
      <c r="R4583" s="1"/>
      <c r="S4583" t="b">
        <v>0</v>
      </c>
      <c r="U4583" s="1"/>
      <c r="V4583" t="b">
        <v>0</v>
      </c>
      <c r="W4583" s="1">
        <v>44228</v>
      </c>
      <c r="X4583">
        <v>2</v>
      </c>
      <c r="Y4583">
        <v>2021</v>
      </c>
      <c r="Z4583" t="s">
        <v>90</v>
      </c>
      <c r="AA4583" t="s">
        <v>90</v>
      </c>
      <c r="AB4583" t="b">
        <v>0</v>
      </c>
      <c r="AC4583" t="b">
        <v>0</v>
      </c>
      <c r="AE4583" t="b">
        <v>1</v>
      </c>
      <c r="AF4583" t="b">
        <v>0</v>
      </c>
      <c r="AG4583" t="b">
        <v>0</v>
      </c>
      <c r="AH4583" t="s">
        <v>4366</v>
      </c>
      <c r="AI4583" t="b">
        <v>0</v>
      </c>
      <c r="AJ4583" t="s">
        <v>574</v>
      </c>
      <c r="AK4583" t="b">
        <v>0</v>
      </c>
      <c r="AL4583" s="1">
        <v>44084</v>
      </c>
      <c r="AM4583" t="s">
        <v>215</v>
      </c>
      <c r="AN4583" s="2">
        <v>44328.566643518519</v>
      </c>
      <c r="AP4583" s="2">
        <v>44207.649386574078</v>
      </c>
      <c r="AQ4583" s="1"/>
      <c r="AS4583" t="b">
        <v>0</v>
      </c>
      <c r="AV4583" t="s">
        <v>176</v>
      </c>
      <c r="AY4583" t="s">
        <v>1407</v>
      </c>
      <c r="AZ4583" t="s">
        <v>1408</v>
      </c>
      <c r="BB4583" t="s">
        <v>10915</v>
      </c>
      <c r="BD4583" t="b">
        <v>0</v>
      </c>
      <c r="BE4583" t="s">
        <v>10916</v>
      </c>
      <c r="BF4583" t="s">
        <v>10917</v>
      </c>
      <c r="BH4583" t="s">
        <v>215</v>
      </c>
      <c r="BI4583" t="s">
        <v>549</v>
      </c>
      <c r="BJ4583" t="s">
        <v>216</v>
      </c>
      <c r="BL4583" t="s">
        <v>10913</v>
      </c>
      <c r="BM4583" t="s">
        <v>202</v>
      </c>
      <c r="BN4583" t="s">
        <v>203</v>
      </c>
      <c r="BQ4583" t="s">
        <v>204</v>
      </c>
      <c r="BR4583" t="b">
        <v>0</v>
      </c>
      <c r="BT4583" t="b">
        <v>0</v>
      </c>
      <c r="BV4583" t="s">
        <v>10918</v>
      </c>
      <c r="BW4583" t="s">
        <v>97</v>
      </c>
      <c r="BX4583" t="b">
        <v>1</v>
      </c>
      <c r="BY4583" s="2">
        <v>44376.857569444444</v>
      </c>
      <c r="BZ4583" t="s">
        <v>314</v>
      </c>
      <c r="CB4583" t="b">
        <v>1</v>
      </c>
      <c r="CC4583" t="b">
        <v>0</v>
      </c>
      <c r="CF4583">
        <v>85725</v>
      </c>
      <c r="CH4583">
        <v>0</v>
      </c>
      <c r="CI4583">
        <v>0</v>
      </c>
      <c r="CJ4583">
        <v>0</v>
      </c>
      <c r="CK4583">
        <f>YEAR(tbl_Opportunity[[#This Row],[Close Date]])</f>
        <v>2021</v>
      </c>
    </row>
    <row r="4584" spans="1:89">
      <c r="A4584" t="s">
        <v>10919</v>
      </c>
      <c r="B4584" t="b">
        <v>0</v>
      </c>
      <c r="D4584" t="b">
        <v>0</v>
      </c>
      <c r="H4584" s="1">
        <v>43784</v>
      </c>
      <c r="I4584" t="b">
        <v>1</v>
      </c>
      <c r="J4584" t="s">
        <v>105</v>
      </c>
      <c r="L4584" t="s">
        <v>10920</v>
      </c>
      <c r="O4584" t="s">
        <v>272</v>
      </c>
      <c r="P4584" t="b">
        <v>1</v>
      </c>
      <c r="Q4584" s="2">
        <v>43537.864293981482</v>
      </c>
      <c r="R4584" s="1"/>
      <c r="S4584" t="b">
        <v>0</v>
      </c>
      <c r="U4584" s="1"/>
      <c r="V4584" t="b">
        <v>0</v>
      </c>
      <c r="W4584" s="1">
        <v>43556</v>
      </c>
      <c r="X4584">
        <v>4</v>
      </c>
      <c r="Y4584">
        <v>2019</v>
      </c>
      <c r="Z4584" t="s">
        <v>90</v>
      </c>
      <c r="AA4584" t="s">
        <v>90</v>
      </c>
      <c r="AB4584" t="b">
        <v>0</v>
      </c>
      <c r="AC4584" t="b">
        <v>0</v>
      </c>
      <c r="AE4584" t="b">
        <v>1</v>
      </c>
      <c r="AF4584" t="b">
        <v>0</v>
      </c>
      <c r="AG4584" t="b">
        <v>0</v>
      </c>
      <c r="AH4584" t="s">
        <v>4366</v>
      </c>
      <c r="AI4584" t="b">
        <v>0</v>
      </c>
      <c r="AJ4584" t="s">
        <v>211</v>
      </c>
      <c r="AK4584" t="b">
        <v>0</v>
      </c>
      <c r="AL4584" s="1">
        <v>43747</v>
      </c>
      <c r="AM4584" t="s">
        <v>162</v>
      </c>
      <c r="AN4584" s="2">
        <v>44297.83829861111</v>
      </c>
      <c r="AP4584" s="2">
        <v>43760.066284722219</v>
      </c>
      <c r="AQ4584" s="1"/>
      <c r="AS4584" t="b">
        <v>0</v>
      </c>
      <c r="AV4584" t="s">
        <v>213</v>
      </c>
      <c r="AY4584" t="s">
        <v>236</v>
      </c>
      <c r="AZ4584" t="s">
        <v>300</v>
      </c>
      <c r="BB4584" t="s">
        <v>10921</v>
      </c>
      <c r="BD4584" t="b">
        <v>0</v>
      </c>
      <c r="BE4584" t="s">
        <v>10922</v>
      </c>
      <c r="BH4584" t="s">
        <v>260</v>
      </c>
      <c r="BI4584" t="s">
        <v>549</v>
      </c>
      <c r="BJ4584" t="s">
        <v>216</v>
      </c>
      <c r="BL4584" t="s">
        <v>10920</v>
      </c>
      <c r="BM4584" t="s">
        <v>202</v>
      </c>
      <c r="BN4584" t="s">
        <v>203</v>
      </c>
      <c r="BQ4584" t="s">
        <v>204</v>
      </c>
      <c r="BR4584" t="b">
        <v>0</v>
      </c>
      <c r="BT4584" t="b">
        <v>0</v>
      </c>
      <c r="BW4584" t="s">
        <v>97</v>
      </c>
      <c r="BX4584" t="b">
        <v>1</v>
      </c>
      <c r="BY4584" s="2">
        <v>44376.857569444444</v>
      </c>
      <c r="CB4584" t="b">
        <v>1</v>
      </c>
      <c r="CC4584" t="b">
        <v>0</v>
      </c>
      <c r="CF4584">
        <v>85725</v>
      </c>
      <c r="CH4584">
        <v>0</v>
      </c>
      <c r="CI4584">
        <v>0</v>
      </c>
      <c r="CJ4584">
        <v>0</v>
      </c>
      <c r="CK4584">
        <f>YEAR(tbl_Opportunity[[#This Row],[Close Date]])</f>
        <v>2019</v>
      </c>
    </row>
    <row r="4585" spans="1:89">
      <c r="A4585" t="s">
        <v>1491</v>
      </c>
      <c r="B4585" t="b">
        <v>0</v>
      </c>
      <c r="D4585" t="b">
        <v>0</v>
      </c>
      <c r="H4585" s="1">
        <v>44012</v>
      </c>
      <c r="I4585" t="b">
        <v>1</v>
      </c>
      <c r="J4585" t="s">
        <v>105</v>
      </c>
      <c r="L4585" t="s">
        <v>10923</v>
      </c>
      <c r="O4585" t="s">
        <v>260</v>
      </c>
      <c r="P4585" t="b">
        <v>0</v>
      </c>
      <c r="Q4585" s="2">
        <v>43355.741006944445</v>
      </c>
      <c r="R4585" s="1"/>
      <c r="S4585" t="b">
        <v>0</v>
      </c>
      <c r="U4585" s="1"/>
      <c r="V4585" t="b">
        <v>0</v>
      </c>
      <c r="W4585" s="1">
        <v>43862</v>
      </c>
      <c r="X4585">
        <v>2</v>
      </c>
      <c r="Y4585">
        <v>2020</v>
      </c>
      <c r="Z4585" t="s">
        <v>90</v>
      </c>
      <c r="AA4585" t="s">
        <v>90</v>
      </c>
      <c r="AB4585" t="b">
        <v>0</v>
      </c>
      <c r="AC4585" t="b">
        <v>0</v>
      </c>
      <c r="AE4585" t="b">
        <v>1</v>
      </c>
      <c r="AF4585" t="b">
        <v>0</v>
      </c>
      <c r="AG4585" t="b">
        <v>0</v>
      </c>
      <c r="AH4585" t="s">
        <v>4366</v>
      </c>
      <c r="AI4585" t="b">
        <v>0</v>
      </c>
      <c r="AJ4585" t="s">
        <v>211</v>
      </c>
      <c r="AK4585" t="b">
        <v>0</v>
      </c>
      <c r="AL4585" s="1">
        <v>43768</v>
      </c>
      <c r="AM4585" t="s">
        <v>162</v>
      </c>
      <c r="AN4585" s="2">
        <v>44296.959062499998</v>
      </c>
      <c r="AP4585" s="2">
        <v>43791.233854166669</v>
      </c>
      <c r="AQ4585" s="1"/>
      <c r="AS4585" t="b">
        <v>0</v>
      </c>
      <c r="AV4585" t="s">
        <v>176</v>
      </c>
      <c r="AY4585" t="s">
        <v>236</v>
      </c>
      <c r="AZ4585" t="s">
        <v>300</v>
      </c>
      <c r="BB4585" t="s">
        <v>10924</v>
      </c>
      <c r="BD4585" t="b">
        <v>0</v>
      </c>
      <c r="BE4585" t="s">
        <v>10925</v>
      </c>
      <c r="BH4585" t="s">
        <v>260</v>
      </c>
      <c r="BI4585" t="s">
        <v>200</v>
      </c>
      <c r="BJ4585" t="s">
        <v>216</v>
      </c>
      <c r="BL4585" t="s">
        <v>10923</v>
      </c>
      <c r="BM4585" t="s">
        <v>202</v>
      </c>
      <c r="BN4585" t="s">
        <v>203</v>
      </c>
      <c r="BQ4585" t="s">
        <v>204</v>
      </c>
      <c r="BR4585" t="b">
        <v>1</v>
      </c>
      <c r="BT4585" t="b">
        <v>0</v>
      </c>
      <c r="BW4585" t="s">
        <v>97</v>
      </c>
      <c r="BX4585" t="b">
        <v>1</v>
      </c>
      <c r="BY4585" s="2">
        <v>44376.857569444444</v>
      </c>
      <c r="CB4585" t="b">
        <v>1</v>
      </c>
      <c r="CC4585" t="b">
        <v>0</v>
      </c>
      <c r="CF4585">
        <v>73600</v>
      </c>
      <c r="CH4585">
        <v>0</v>
      </c>
      <c r="CI4585">
        <v>0</v>
      </c>
      <c r="CJ4585">
        <v>0</v>
      </c>
      <c r="CK4585">
        <f>YEAR(tbl_Opportunity[[#This Row],[Close Date]])</f>
        <v>2020</v>
      </c>
    </row>
    <row r="4586" spans="1:89">
      <c r="A4586" t="s">
        <v>2467</v>
      </c>
      <c r="B4586" t="b">
        <v>0</v>
      </c>
      <c r="D4586" t="b">
        <v>0</v>
      </c>
      <c r="H4586" s="1">
        <v>43921</v>
      </c>
      <c r="I4586" t="b">
        <v>1</v>
      </c>
      <c r="J4586" t="s">
        <v>140</v>
      </c>
      <c r="L4586" t="s">
        <v>10926</v>
      </c>
      <c r="O4586" t="s">
        <v>272</v>
      </c>
      <c r="P4586" t="b">
        <v>1</v>
      </c>
      <c r="Q4586" s="2">
        <v>43627.762754629628</v>
      </c>
      <c r="R4586" s="1"/>
      <c r="S4586" t="b">
        <v>0</v>
      </c>
      <c r="U4586" s="1"/>
      <c r="V4586" t="b">
        <v>0</v>
      </c>
      <c r="W4586" s="1">
        <v>43831</v>
      </c>
      <c r="X4586">
        <v>1</v>
      </c>
      <c r="Y4586">
        <v>2020</v>
      </c>
      <c r="Z4586" t="s">
        <v>90</v>
      </c>
      <c r="AA4586" t="s">
        <v>90</v>
      </c>
      <c r="AB4586" t="b">
        <v>0</v>
      </c>
      <c r="AC4586" t="b">
        <v>0</v>
      </c>
      <c r="AE4586" t="b">
        <v>1</v>
      </c>
      <c r="AF4586" t="b">
        <v>0</v>
      </c>
      <c r="AG4586" t="b">
        <v>0</v>
      </c>
      <c r="AH4586" t="s">
        <v>3190</v>
      </c>
      <c r="AI4586" t="b">
        <v>0</v>
      </c>
      <c r="AJ4586" t="s">
        <v>211</v>
      </c>
      <c r="AK4586" t="b">
        <v>0</v>
      </c>
      <c r="AL4586" s="1">
        <v>43894</v>
      </c>
      <c r="AM4586" t="s">
        <v>162</v>
      </c>
      <c r="AN4586" s="2">
        <v>44297.83829861111</v>
      </c>
      <c r="AP4586" s="2">
        <v>43894.9137962963</v>
      </c>
      <c r="AQ4586" s="1"/>
      <c r="AS4586" t="b">
        <v>0</v>
      </c>
      <c r="AV4586" t="s">
        <v>213</v>
      </c>
      <c r="AY4586" t="s">
        <v>236</v>
      </c>
      <c r="AZ4586" t="s">
        <v>237</v>
      </c>
      <c r="BB4586" t="s">
        <v>10927</v>
      </c>
      <c r="BD4586" t="b">
        <v>0</v>
      </c>
      <c r="BH4586" t="s">
        <v>260</v>
      </c>
      <c r="BI4586" t="s">
        <v>549</v>
      </c>
      <c r="BJ4586" t="s">
        <v>196</v>
      </c>
      <c r="BL4586" t="s">
        <v>10928</v>
      </c>
      <c r="BM4586" t="s">
        <v>202</v>
      </c>
      <c r="BN4586" t="s">
        <v>203</v>
      </c>
      <c r="BQ4586" t="s">
        <v>204</v>
      </c>
      <c r="BR4586" t="b">
        <v>1</v>
      </c>
      <c r="BT4586" t="b">
        <v>0</v>
      </c>
      <c r="BW4586" t="s">
        <v>97</v>
      </c>
      <c r="BX4586" t="b">
        <v>1</v>
      </c>
      <c r="BY4586" s="2">
        <v>44376.857569444444</v>
      </c>
      <c r="CB4586" t="b">
        <v>1</v>
      </c>
      <c r="CC4586" t="b">
        <v>0</v>
      </c>
      <c r="CF4586">
        <v>81810</v>
      </c>
      <c r="CH4586">
        <v>0</v>
      </c>
      <c r="CI4586">
        <v>0</v>
      </c>
      <c r="CJ4586">
        <v>0</v>
      </c>
      <c r="CK4586">
        <f>YEAR(tbl_Opportunity[[#This Row],[Close Date]])</f>
        <v>2020</v>
      </c>
    </row>
    <row r="4587" spans="1:89">
      <c r="A4587" t="s">
        <v>350</v>
      </c>
      <c r="B4587" t="b">
        <v>0</v>
      </c>
      <c r="D4587" t="b">
        <v>0</v>
      </c>
      <c r="H4587" s="1">
        <v>43594</v>
      </c>
      <c r="I4587" t="b">
        <v>1</v>
      </c>
      <c r="O4587" t="s">
        <v>215</v>
      </c>
      <c r="P4587" t="b">
        <v>0</v>
      </c>
      <c r="Q4587" s="2">
        <v>43354.772557870368</v>
      </c>
      <c r="R4587" s="1"/>
      <c r="S4587" t="b">
        <v>0</v>
      </c>
      <c r="U4587" s="1"/>
      <c r="V4587" t="b">
        <v>0</v>
      </c>
      <c r="W4587" s="1">
        <v>43497</v>
      </c>
      <c r="X4587">
        <v>2</v>
      </c>
      <c r="Y4587">
        <v>2019</v>
      </c>
      <c r="Z4587" t="s">
        <v>8</v>
      </c>
      <c r="AA4587" t="s">
        <v>8</v>
      </c>
      <c r="AB4587" t="b">
        <v>0</v>
      </c>
      <c r="AC4587" t="b">
        <v>0</v>
      </c>
      <c r="AE4587" t="b">
        <v>1</v>
      </c>
      <c r="AF4587" t="b">
        <v>0</v>
      </c>
      <c r="AG4587" t="b">
        <v>0</v>
      </c>
      <c r="AH4587" t="s">
        <v>3190</v>
      </c>
      <c r="AI4587" t="b">
        <v>0</v>
      </c>
      <c r="AJ4587" t="s">
        <v>211</v>
      </c>
      <c r="AK4587" t="b">
        <v>0</v>
      </c>
      <c r="AL4587" s="1">
        <v>43592</v>
      </c>
      <c r="AM4587" t="s">
        <v>162</v>
      </c>
      <c r="AN4587" s="2">
        <v>44297.841840277775</v>
      </c>
      <c r="AP4587" s="2">
        <v>43594.495069444441</v>
      </c>
      <c r="AQ4587" s="1"/>
      <c r="AS4587" t="b">
        <v>0</v>
      </c>
      <c r="AV4587" t="s">
        <v>248</v>
      </c>
      <c r="BB4587" t="s">
        <v>10929</v>
      </c>
      <c r="BD4587" t="b">
        <v>0</v>
      </c>
      <c r="BH4587" t="s">
        <v>406</v>
      </c>
      <c r="BI4587" t="s">
        <v>200</v>
      </c>
      <c r="BJ4587" t="s">
        <v>196</v>
      </c>
      <c r="BL4587" t="s">
        <v>352</v>
      </c>
      <c r="BM4587" t="s">
        <v>202</v>
      </c>
      <c r="BN4587" t="s">
        <v>203</v>
      </c>
      <c r="BP4587" t="s">
        <v>10930</v>
      </c>
      <c r="BQ4587" t="s">
        <v>204</v>
      </c>
      <c r="BR4587" t="b">
        <v>0</v>
      </c>
      <c r="BT4587" t="b">
        <v>0</v>
      </c>
      <c r="BW4587" t="s">
        <v>103</v>
      </c>
      <c r="BX4587" t="b">
        <v>1</v>
      </c>
      <c r="BY4587" s="2">
        <v>44376.857569444444</v>
      </c>
      <c r="CB4587" t="b">
        <v>0</v>
      </c>
      <c r="CC4587" t="b">
        <v>1</v>
      </c>
      <c r="CF4587">
        <v>73900</v>
      </c>
      <c r="CH4587">
        <v>73900</v>
      </c>
      <c r="CI4587">
        <v>100</v>
      </c>
      <c r="CJ4587">
        <v>0</v>
      </c>
      <c r="CK4587">
        <f>YEAR(tbl_Opportunity[[#This Row],[Close Date]])</f>
        <v>2019</v>
      </c>
    </row>
    <row r="4588" spans="1:89">
      <c r="A4588" t="s">
        <v>1645</v>
      </c>
      <c r="B4588" t="b">
        <v>0</v>
      </c>
      <c r="D4588" t="b">
        <v>0</v>
      </c>
      <c r="H4588" s="1">
        <v>43263</v>
      </c>
      <c r="I4588" t="b">
        <v>1</v>
      </c>
      <c r="L4588" t="s">
        <v>6547</v>
      </c>
      <c r="O4588" t="s">
        <v>2137</v>
      </c>
      <c r="P4588" t="b">
        <v>0</v>
      </c>
      <c r="Q4588" s="2">
        <v>42963.614328703705</v>
      </c>
      <c r="R4588" s="1"/>
      <c r="S4588" t="b">
        <v>0</v>
      </c>
      <c r="U4588" s="1"/>
      <c r="V4588" t="b">
        <v>0</v>
      </c>
      <c r="W4588" s="1">
        <v>43132</v>
      </c>
      <c r="X4588">
        <v>2</v>
      </c>
      <c r="Y4588">
        <v>2018</v>
      </c>
      <c r="Z4588" t="s">
        <v>8</v>
      </c>
      <c r="AA4588" t="s">
        <v>8</v>
      </c>
      <c r="AB4588" t="b">
        <v>0</v>
      </c>
      <c r="AC4588" t="b">
        <v>0</v>
      </c>
      <c r="AE4588" t="b">
        <v>1</v>
      </c>
      <c r="AF4588" t="b">
        <v>0</v>
      </c>
      <c r="AG4588" t="b">
        <v>0</v>
      </c>
      <c r="AH4588" t="s">
        <v>4366</v>
      </c>
      <c r="AI4588" t="b">
        <v>0</v>
      </c>
      <c r="AJ4588" t="s">
        <v>195</v>
      </c>
      <c r="AK4588" t="b">
        <v>0</v>
      </c>
      <c r="AL4588" s="1">
        <v>43242</v>
      </c>
      <c r="AM4588" t="s">
        <v>162</v>
      </c>
      <c r="AN4588" s="2">
        <v>44297.841840277775</v>
      </c>
      <c r="AP4588" s="2">
        <v>43263.779016203705</v>
      </c>
      <c r="AQ4588" s="1"/>
      <c r="AS4588" t="b">
        <v>0</v>
      </c>
      <c r="AU4588" t="s">
        <v>472</v>
      </c>
      <c r="AV4588" t="s">
        <v>248</v>
      </c>
      <c r="BB4588" t="s">
        <v>10931</v>
      </c>
      <c r="BD4588" t="b">
        <v>0</v>
      </c>
      <c r="BH4588" t="s">
        <v>215</v>
      </c>
      <c r="BI4588" t="s">
        <v>200</v>
      </c>
      <c r="BJ4588" t="s">
        <v>216</v>
      </c>
      <c r="BL4588" t="s">
        <v>6547</v>
      </c>
      <c r="BM4588" t="s">
        <v>202</v>
      </c>
      <c r="BN4588" t="s">
        <v>203</v>
      </c>
      <c r="BQ4588" t="s">
        <v>204</v>
      </c>
      <c r="BR4588" t="b">
        <v>0</v>
      </c>
      <c r="BT4588" t="b">
        <v>0</v>
      </c>
      <c r="BW4588" t="s">
        <v>103</v>
      </c>
      <c r="BX4588" t="b">
        <v>1</v>
      </c>
      <c r="BY4588" s="2">
        <v>44376.857569444444</v>
      </c>
      <c r="BZ4588" t="s">
        <v>217</v>
      </c>
      <c r="CB4588" t="b">
        <v>0</v>
      </c>
      <c r="CC4588" t="b">
        <v>1</v>
      </c>
      <c r="CF4588">
        <v>72600</v>
      </c>
      <c r="CH4588">
        <v>72600</v>
      </c>
      <c r="CI4588">
        <v>100</v>
      </c>
      <c r="CJ4588">
        <v>0</v>
      </c>
      <c r="CK4588">
        <f>YEAR(tbl_Opportunity[[#This Row],[Close Date]])</f>
        <v>2018</v>
      </c>
    </row>
    <row r="4589" spans="1:89">
      <c r="A4589" t="s">
        <v>2045</v>
      </c>
      <c r="B4589" t="b">
        <v>0</v>
      </c>
      <c r="D4589" t="b">
        <v>0</v>
      </c>
      <c r="E4589" t="s">
        <v>4372</v>
      </c>
      <c r="H4589" s="1">
        <v>44001</v>
      </c>
      <c r="I4589" t="b">
        <v>1</v>
      </c>
      <c r="L4589" t="s">
        <v>2046</v>
      </c>
      <c r="M4589" t="s">
        <v>10932</v>
      </c>
      <c r="N4589" t="s">
        <v>345</v>
      </c>
      <c r="O4589" t="s">
        <v>272</v>
      </c>
      <c r="P4589" t="b">
        <v>0</v>
      </c>
      <c r="Q4589" s="2">
        <v>43762.805428240739</v>
      </c>
      <c r="R4589" s="1"/>
      <c r="S4589" t="b">
        <v>0</v>
      </c>
      <c r="U4589" s="1"/>
      <c r="V4589" t="b">
        <v>0</v>
      </c>
      <c r="W4589" s="1">
        <v>43862</v>
      </c>
      <c r="X4589">
        <v>2</v>
      </c>
      <c r="Y4589">
        <v>2020</v>
      </c>
      <c r="Z4589" t="s">
        <v>8</v>
      </c>
      <c r="AA4589" t="s">
        <v>8</v>
      </c>
      <c r="AB4589" t="b">
        <v>0</v>
      </c>
      <c r="AC4589" t="b">
        <v>0</v>
      </c>
      <c r="AE4589" t="b">
        <v>1</v>
      </c>
      <c r="AF4589" t="b">
        <v>0</v>
      </c>
      <c r="AG4589" t="b">
        <v>0</v>
      </c>
      <c r="AH4589" t="s">
        <v>4366</v>
      </c>
      <c r="AI4589" t="b">
        <v>0</v>
      </c>
      <c r="AJ4589" t="s">
        <v>462</v>
      </c>
      <c r="AK4589" t="b">
        <v>0</v>
      </c>
      <c r="AL4589" s="1">
        <v>43980</v>
      </c>
      <c r="AM4589" t="s">
        <v>162</v>
      </c>
      <c r="AN4589" s="2">
        <v>44297.841400462959</v>
      </c>
      <c r="AP4589" s="2">
        <v>44001.561736111114</v>
      </c>
      <c r="AQ4589" s="1"/>
      <c r="AS4589" t="b">
        <v>0</v>
      </c>
      <c r="AV4589" t="s">
        <v>93</v>
      </c>
      <c r="AY4589" t="s">
        <v>236</v>
      </c>
      <c r="AZ4589" t="s">
        <v>300</v>
      </c>
      <c r="BB4589" t="s">
        <v>10933</v>
      </c>
      <c r="BD4589" t="b">
        <v>0</v>
      </c>
      <c r="BH4589" t="s">
        <v>375</v>
      </c>
      <c r="BI4589" t="s">
        <v>1243</v>
      </c>
      <c r="BL4589" t="s">
        <v>2046</v>
      </c>
      <c r="BM4589" t="s">
        <v>202</v>
      </c>
      <c r="BN4589" t="s">
        <v>203</v>
      </c>
      <c r="BQ4589" t="s">
        <v>204</v>
      </c>
      <c r="BR4589" t="b">
        <v>0</v>
      </c>
      <c r="BT4589" t="b">
        <v>0</v>
      </c>
      <c r="BW4589" t="s">
        <v>103</v>
      </c>
      <c r="BX4589" t="b">
        <v>1</v>
      </c>
      <c r="BY4589" s="2">
        <v>44376.857569444444</v>
      </c>
      <c r="BZ4589" t="s">
        <v>377</v>
      </c>
      <c r="CB4589" t="b">
        <v>0</v>
      </c>
      <c r="CC4589" t="b">
        <v>1</v>
      </c>
      <c r="CF4589">
        <v>5000</v>
      </c>
      <c r="CH4589">
        <v>5000</v>
      </c>
      <c r="CI4589">
        <v>100</v>
      </c>
      <c r="CJ4589">
        <v>0</v>
      </c>
      <c r="CK4589">
        <f>YEAR(tbl_Opportunity[[#This Row],[Close Date]])</f>
        <v>2020</v>
      </c>
    </row>
    <row r="4590" spans="1:89">
      <c r="A4590" t="s">
        <v>9022</v>
      </c>
      <c r="B4590" t="b">
        <v>0</v>
      </c>
      <c r="D4590" t="b">
        <v>0</v>
      </c>
      <c r="H4590" s="1">
        <v>44096</v>
      </c>
      <c r="I4590" t="b">
        <v>1</v>
      </c>
      <c r="L4590" t="s">
        <v>9023</v>
      </c>
      <c r="M4590" t="s">
        <v>10934</v>
      </c>
      <c r="N4590" t="s">
        <v>345</v>
      </c>
      <c r="O4590" t="s">
        <v>406</v>
      </c>
      <c r="P4590" t="b">
        <v>0</v>
      </c>
      <c r="Q4590" s="2">
        <v>43889.88009259259</v>
      </c>
      <c r="R4590" s="1"/>
      <c r="S4590" t="b">
        <v>0</v>
      </c>
      <c r="U4590" s="1"/>
      <c r="V4590" t="b">
        <v>0</v>
      </c>
      <c r="W4590" s="1">
        <v>43891</v>
      </c>
      <c r="X4590">
        <v>3</v>
      </c>
      <c r="Y4590">
        <v>2020</v>
      </c>
      <c r="Z4590" t="s">
        <v>8</v>
      </c>
      <c r="AA4590" t="s">
        <v>8</v>
      </c>
      <c r="AB4590" t="b">
        <v>0</v>
      </c>
      <c r="AC4590" t="b">
        <v>0</v>
      </c>
      <c r="AE4590" t="b">
        <v>1</v>
      </c>
      <c r="AF4590" t="b">
        <v>0</v>
      </c>
      <c r="AG4590" t="b">
        <v>0</v>
      </c>
      <c r="AH4590" t="s">
        <v>4366</v>
      </c>
      <c r="AI4590" t="b">
        <v>0</v>
      </c>
      <c r="AJ4590" t="s">
        <v>211</v>
      </c>
      <c r="AK4590" t="b">
        <v>0</v>
      </c>
      <c r="AL4590" s="1">
        <v>44082</v>
      </c>
      <c r="AM4590" t="s">
        <v>162</v>
      </c>
      <c r="AN4590" s="2">
        <v>44296.95826388889</v>
      </c>
      <c r="AP4590" s="2">
        <v>44096.565659722219</v>
      </c>
      <c r="AQ4590" s="1"/>
      <c r="AS4590" t="b">
        <v>0</v>
      </c>
      <c r="AV4590" t="s">
        <v>197</v>
      </c>
      <c r="AY4590" t="s">
        <v>236</v>
      </c>
      <c r="AZ4590" t="s">
        <v>237</v>
      </c>
      <c r="BB4590" t="s">
        <v>10935</v>
      </c>
      <c r="BD4590" t="b">
        <v>0</v>
      </c>
      <c r="BH4590" t="s">
        <v>375</v>
      </c>
      <c r="BI4590" t="s">
        <v>1243</v>
      </c>
      <c r="BJ4590" t="s">
        <v>216</v>
      </c>
      <c r="BL4590" t="s">
        <v>9023</v>
      </c>
      <c r="BM4590" t="s">
        <v>202</v>
      </c>
      <c r="BN4590" t="s">
        <v>203</v>
      </c>
      <c r="BQ4590" t="s">
        <v>204</v>
      </c>
      <c r="BR4590" t="b">
        <v>0</v>
      </c>
      <c r="BT4590" t="b">
        <v>0</v>
      </c>
      <c r="BW4590" t="s">
        <v>103</v>
      </c>
      <c r="BX4590" t="b">
        <v>1</v>
      </c>
      <c r="BY4590" s="2">
        <v>44376.857581018521</v>
      </c>
      <c r="BZ4590" t="s">
        <v>377</v>
      </c>
      <c r="CB4590" t="b">
        <v>0</v>
      </c>
      <c r="CC4590" t="b">
        <v>1</v>
      </c>
      <c r="CF4590">
        <v>93085</v>
      </c>
      <c r="CH4590">
        <v>93085</v>
      </c>
      <c r="CI4590">
        <v>100</v>
      </c>
      <c r="CJ4590">
        <v>0</v>
      </c>
      <c r="CK4590">
        <f>YEAR(tbl_Opportunity[[#This Row],[Close Date]])</f>
        <v>2020</v>
      </c>
    </row>
    <row r="4591" spans="1:89">
      <c r="A4591" t="s">
        <v>306</v>
      </c>
      <c r="B4591" t="b">
        <v>0</v>
      </c>
      <c r="D4591" t="b">
        <v>0</v>
      </c>
      <c r="H4591" s="1">
        <v>44095</v>
      </c>
      <c r="I4591" t="b">
        <v>1</v>
      </c>
      <c r="L4591" t="s">
        <v>9558</v>
      </c>
      <c r="M4591" t="s">
        <v>10936</v>
      </c>
      <c r="N4591" t="s">
        <v>345</v>
      </c>
      <c r="O4591" t="s">
        <v>215</v>
      </c>
      <c r="P4591" t="b">
        <v>0</v>
      </c>
      <c r="Q4591" s="2">
        <v>43903.887881944444</v>
      </c>
      <c r="R4591" s="1"/>
      <c r="S4591" t="b">
        <v>0</v>
      </c>
      <c r="U4591" s="1"/>
      <c r="V4591" t="b">
        <v>0</v>
      </c>
      <c r="W4591" s="1">
        <v>43891</v>
      </c>
      <c r="X4591">
        <v>3</v>
      </c>
      <c r="Y4591">
        <v>2020</v>
      </c>
      <c r="Z4591" t="s">
        <v>8</v>
      </c>
      <c r="AA4591" t="s">
        <v>8</v>
      </c>
      <c r="AB4591" t="b">
        <v>0</v>
      </c>
      <c r="AC4591" t="b">
        <v>0</v>
      </c>
      <c r="AE4591" t="b">
        <v>1</v>
      </c>
      <c r="AF4591" t="b">
        <v>0</v>
      </c>
      <c r="AG4591" t="b">
        <v>0</v>
      </c>
      <c r="AH4591" t="s">
        <v>4366</v>
      </c>
      <c r="AI4591" t="b">
        <v>0</v>
      </c>
      <c r="AJ4591" t="s">
        <v>211</v>
      </c>
      <c r="AK4591" t="b">
        <v>0</v>
      </c>
      <c r="AL4591" s="1">
        <v>44090</v>
      </c>
      <c r="AM4591" t="s">
        <v>162</v>
      </c>
      <c r="AN4591" s="2">
        <v>44296.95826388889</v>
      </c>
      <c r="AP4591" s="2">
        <v>44095.865034722221</v>
      </c>
      <c r="AQ4591" s="1"/>
      <c r="AS4591" t="b">
        <v>0</v>
      </c>
      <c r="AV4591" t="s">
        <v>248</v>
      </c>
      <c r="AY4591" t="s">
        <v>236</v>
      </c>
      <c r="AZ4591" t="s">
        <v>300</v>
      </c>
      <c r="BB4591" t="s">
        <v>10937</v>
      </c>
      <c r="BD4591" t="b">
        <v>0</v>
      </c>
      <c r="BH4591" t="s">
        <v>375</v>
      </c>
      <c r="BI4591" t="s">
        <v>1243</v>
      </c>
      <c r="BJ4591" t="s">
        <v>216</v>
      </c>
      <c r="BL4591" t="s">
        <v>9558</v>
      </c>
      <c r="BM4591" t="s">
        <v>202</v>
      </c>
      <c r="BN4591" t="s">
        <v>203</v>
      </c>
      <c r="BQ4591" t="s">
        <v>204</v>
      </c>
      <c r="BR4591" t="b">
        <v>0</v>
      </c>
      <c r="BT4591" t="b">
        <v>0</v>
      </c>
      <c r="BW4591" t="s">
        <v>103</v>
      </c>
      <c r="BX4591" t="b">
        <v>1</v>
      </c>
      <c r="BY4591" s="2">
        <v>44376.857581018521</v>
      </c>
      <c r="BZ4591" t="s">
        <v>377</v>
      </c>
      <c r="CB4591" t="b">
        <v>0</v>
      </c>
      <c r="CC4591" t="b">
        <v>1</v>
      </c>
      <c r="CF4591">
        <v>67500</v>
      </c>
      <c r="CH4591">
        <v>67500</v>
      </c>
      <c r="CI4591">
        <v>100</v>
      </c>
      <c r="CJ4591">
        <v>0</v>
      </c>
      <c r="CK4591">
        <f>YEAR(tbl_Opportunity[[#This Row],[Close Date]])</f>
        <v>2020</v>
      </c>
    </row>
    <row r="4592" spans="1:89">
      <c r="A4592" t="s">
        <v>1274</v>
      </c>
      <c r="B4592" t="b">
        <v>0</v>
      </c>
      <c r="C4592" t="s">
        <v>9105</v>
      </c>
      <c r="D4592" t="b">
        <v>0</v>
      </c>
      <c r="F4592" t="s">
        <v>9106</v>
      </c>
      <c r="G4592" t="s">
        <v>3101</v>
      </c>
      <c r="H4592" s="1">
        <v>43738</v>
      </c>
      <c r="I4592" t="b">
        <v>1</v>
      </c>
      <c r="L4592" t="s">
        <v>9107</v>
      </c>
      <c r="O4592" t="s">
        <v>4222</v>
      </c>
      <c r="P4592" t="b">
        <v>0</v>
      </c>
      <c r="Q4592" s="2">
        <v>43703.632662037038</v>
      </c>
      <c r="R4592" s="1"/>
      <c r="S4592" t="b">
        <v>0</v>
      </c>
      <c r="U4592" s="1"/>
      <c r="V4592" t="b">
        <v>0</v>
      </c>
      <c r="W4592" s="1">
        <v>43525</v>
      </c>
      <c r="X4592">
        <v>3</v>
      </c>
      <c r="Y4592">
        <v>2019</v>
      </c>
      <c r="Z4592" t="s">
        <v>8</v>
      </c>
      <c r="AA4592" t="s">
        <v>8</v>
      </c>
      <c r="AB4592" t="b">
        <v>0</v>
      </c>
      <c r="AC4592" t="b">
        <v>0</v>
      </c>
      <c r="AE4592" t="b">
        <v>1</v>
      </c>
      <c r="AF4592" t="b">
        <v>0</v>
      </c>
      <c r="AG4592" t="b">
        <v>0</v>
      </c>
      <c r="AH4592" t="s">
        <v>105</v>
      </c>
      <c r="AI4592" t="b">
        <v>0</v>
      </c>
      <c r="AK4592" t="b">
        <v>0</v>
      </c>
      <c r="AL4592" s="1"/>
      <c r="AM4592" t="s">
        <v>162</v>
      </c>
      <c r="AN4592" s="2">
        <v>44296.95826388889</v>
      </c>
      <c r="AP4592" s="2">
        <v>43759.579965277779</v>
      </c>
      <c r="AQ4592" s="1"/>
      <c r="AS4592" t="b">
        <v>0</v>
      </c>
      <c r="AV4592" t="s">
        <v>93</v>
      </c>
      <c r="BB4592" t="s">
        <v>10938</v>
      </c>
      <c r="BD4592" t="b">
        <v>0</v>
      </c>
      <c r="BH4592" t="s">
        <v>215</v>
      </c>
      <c r="BI4592" t="s">
        <v>549</v>
      </c>
      <c r="BJ4592" t="s">
        <v>196</v>
      </c>
      <c r="BL4592" t="s">
        <v>9107</v>
      </c>
      <c r="BM4592" t="s">
        <v>202</v>
      </c>
      <c r="BN4592" t="s">
        <v>2414</v>
      </c>
      <c r="BQ4592" t="s">
        <v>204</v>
      </c>
      <c r="BR4592" t="b">
        <v>0</v>
      </c>
      <c r="BT4592" t="b">
        <v>0</v>
      </c>
      <c r="BW4592" t="s">
        <v>103</v>
      </c>
      <c r="BX4592" t="b">
        <v>1</v>
      </c>
      <c r="BY4592" s="2">
        <v>44376.857569444444</v>
      </c>
      <c r="BZ4592" t="s">
        <v>217</v>
      </c>
      <c r="CB4592" t="b">
        <v>0</v>
      </c>
      <c r="CC4592" t="b">
        <v>1</v>
      </c>
      <c r="CF4592">
        <v>97750</v>
      </c>
      <c r="CH4592">
        <v>97750</v>
      </c>
      <c r="CI4592">
        <v>100</v>
      </c>
      <c r="CJ4592">
        <v>0</v>
      </c>
      <c r="CK4592">
        <f>YEAR(tbl_Opportunity[[#This Row],[Close Date]])</f>
        <v>2019</v>
      </c>
    </row>
    <row r="4593" spans="1:89">
      <c r="A4593" t="s">
        <v>1033</v>
      </c>
      <c r="B4593" t="b">
        <v>0</v>
      </c>
      <c r="D4593" t="b">
        <v>0</v>
      </c>
      <c r="E4593" t="s">
        <v>2796</v>
      </c>
      <c r="H4593" s="1">
        <v>43404</v>
      </c>
      <c r="I4593" t="b">
        <v>1</v>
      </c>
      <c r="L4593" t="s">
        <v>10939</v>
      </c>
      <c r="O4593" t="s">
        <v>194</v>
      </c>
      <c r="P4593" t="b">
        <v>0</v>
      </c>
      <c r="Q4593" s="2">
        <v>42971.872974537036</v>
      </c>
      <c r="R4593" s="1"/>
      <c r="S4593" t="b">
        <v>0</v>
      </c>
      <c r="U4593" s="1"/>
      <c r="V4593" t="b">
        <v>0</v>
      </c>
      <c r="W4593" s="1">
        <v>43191</v>
      </c>
      <c r="X4593">
        <v>4</v>
      </c>
      <c r="Y4593">
        <v>2018</v>
      </c>
      <c r="Z4593" t="s">
        <v>8</v>
      </c>
      <c r="AA4593" t="s">
        <v>8</v>
      </c>
      <c r="AB4593" t="b">
        <v>0</v>
      </c>
      <c r="AC4593" t="b">
        <v>0</v>
      </c>
      <c r="AE4593" t="b">
        <v>1</v>
      </c>
      <c r="AF4593" t="b">
        <v>0</v>
      </c>
      <c r="AG4593" t="b">
        <v>0</v>
      </c>
      <c r="AH4593" t="s">
        <v>4366</v>
      </c>
      <c r="AI4593" t="b">
        <v>0</v>
      </c>
      <c r="AJ4593" t="s">
        <v>462</v>
      </c>
      <c r="AK4593" t="b">
        <v>0</v>
      </c>
      <c r="AL4593" s="1">
        <v>43272</v>
      </c>
      <c r="AM4593" t="s">
        <v>162</v>
      </c>
      <c r="AN4593" s="2">
        <v>44296.95826388889</v>
      </c>
      <c r="AP4593" s="2">
        <v>43413.861145833333</v>
      </c>
      <c r="AQ4593" s="1"/>
      <c r="AS4593" t="b">
        <v>0</v>
      </c>
      <c r="AU4593" t="s">
        <v>216</v>
      </c>
      <c r="AV4593" t="s">
        <v>176</v>
      </c>
      <c r="BB4593" t="s">
        <v>10940</v>
      </c>
      <c r="BD4593" t="b">
        <v>0</v>
      </c>
      <c r="BH4593" t="s">
        <v>215</v>
      </c>
      <c r="BI4593" t="s">
        <v>200</v>
      </c>
      <c r="BJ4593" t="s">
        <v>216</v>
      </c>
      <c r="BL4593" t="s">
        <v>10939</v>
      </c>
      <c r="BM4593" t="s">
        <v>202</v>
      </c>
      <c r="BN4593" t="s">
        <v>203</v>
      </c>
      <c r="BQ4593" t="s">
        <v>204</v>
      </c>
      <c r="BR4593" t="b">
        <v>0</v>
      </c>
      <c r="BT4593" t="b">
        <v>0</v>
      </c>
      <c r="BW4593" t="s">
        <v>103</v>
      </c>
      <c r="BX4593" t="b">
        <v>1</v>
      </c>
      <c r="BY4593" s="2">
        <v>44376.857569444444</v>
      </c>
      <c r="BZ4593" t="s">
        <v>217</v>
      </c>
      <c r="CB4593" t="b">
        <v>0</v>
      </c>
      <c r="CC4593" t="b">
        <v>1</v>
      </c>
      <c r="CF4593">
        <v>52336</v>
      </c>
      <c r="CH4593">
        <v>52336</v>
      </c>
      <c r="CI4593">
        <v>100</v>
      </c>
      <c r="CJ4593">
        <v>0</v>
      </c>
      <c r="CK4593">
        <f>YEAR(tbl_Opportunity[[#This Row],[Close Date]])</f>
        <v>2018</v>
      </c>
    </row>
    <row r="4594" spans="1:89">
      <c r="A4594" t="s">
        <v>2317</v>
      </c>
      <c r="B4594" t="b">
        <v>0</v>
      </c>
      <c r="D4594" t="b">
        <v>0</v>
      </c>
      <c r="H4594" s="1">
        <v>43041</v>
      </c>
      <c r="I4594" t="b">
        <v>1</v>
      </c>
      <c r="L4594" t="s">
        <v>3218</v>
      </c>
      <c r="O4594" t="s">
        <v>2137</v>
      </c>
      <c r="P4594" t="b">
        <v>0</v>
      </c>
      <c r="Q4594" s="2">
        <v>42991.599293981482</v>
      </c>
      <c r="R4594" s="1"/>
      <c r="S4594" t="b">
        <v>0</v>
      </c>
      <c r="U4594" s="1"/>
      <c r="V4594" t="b">
        <v>0</v>
      </c>
      <c r="W4594" s="1">
        <v>42826</v>
      </c>
      <c r="X4594">
        <v>4</v>
      </c>
      <c r="Y4594">
        <v>2017</v>
      </c>
      <c r="Z4594" t="s">
        <v>8</v>
      </c>
      <c r="AA4594" t="s">
        <v>8</v>
      </c>
      <c r="AB4594" t="b">
        <v>0</v>
      </c>
      <c r="AC4594" t="b">
        <v>0</v>
      </c>
      <c r="AE4594" t="b">
        <v>1</v>
      </c>
      <c r="AF4594" t="b">
        <v>0</v>
      </c>
      <c r="AG4594" t="b">
        <v>0</v>
      </c>
      <c r="AH4594" t="s">
        <v>4366</v>
      </c>
      <c r="AI4594" t="b">
        <v>0</v>
      </c>
      <c r="AJ4594" t="s">
        <v>211</v>
      </c>
      <c r="AK4594" t="b">
        <v>0</v>
      </c>
      <c r="AL4594" s="1"/>
      <c r="AM4594" t="s">
        <v>162</v>
      </c>
      <c r="AN4594" s="2">
        <v>44296.95826388889</v>
      </c>
      <c r="AP4594" s="2">
        <v>43169.630393518521</v>
      </c>
      <c r="AQ4594" s="1"/>
      <c r="AS4594" t="b">
        <v>0</v>
      </c>
      <c r="AU4594" t="s">
        <v>216</v>
      </c>
      <c r="AV4594" t="s">
        <v>105</v>
      </c>
      <c r="AY4594" t="s">
        <v>236</v>
      </c>
      <c r="AZ4594" t="s">
        <v>300</v>
      </c>
      <c r="BB4594" t="s">
        <v>10941</v>
      </c>
      <c r="BD4594" t="b">
        <v>0</v>
      </c>
      <c r="BH4594" t="s">
        <v>194</v>
      </c>
      <c r="BI4594" t="s">
        <v>200</v>
      </c>
      <c r="BJ4594" t="s">
        <v>216</v>
      </c>
      <c r="BL4594" t="s">
        <v>3218</v>
      </c>
      <c r="BM4594" t="s">
        <v>202</v>
      </c>
      <c r="BN4594" t="s">
        <v>203</v>
      </c>
      <c r="BQ4594" t="s">
        <v>204</v>
      </c>
      <c r="BR4594" t="b">
        <v>0</v>
      </c>
      <c r="BT4594" t="b">
        <v>0</v>
      </c>
      <c r="BW4594" t="s">
        <v>103</v>
      </c>
      <c r="BX4594" t="b">
        <v>1</v>
      </c>
      <c r="BY4594" s="2">
        <v>44376.857569444444</v>
      </c>
      <c r="BZ4594" t="s">
        <v>265</v>
      </c>
      <c r="CB4594" t="b">
        <v>0</v>
      </c>
      <c r="CC4594" t="b">
        <v>1</v>
      </c>
      <c r="CF4594">
        <v>50015</v>
      </c>
      <c r="CH4594">
        <v>50015</v>
      </c>
      <c r="CI4594">
        <v>100</v>
      </c>
      <c r="CJ4594">
        <v>0</v>
      </c>
      <c r="CK4594">
        <f>YEAR(tbl_Opportunity[[#This Row],[Close Date]])</f>
        <v>2017</v>
      </c>
    </row>
    <row r="4595" spans="1:89">
      <c r="A4595" t="s">
        <v>712</v>
      </c>
      <c r="B4595" t="b">
        <v>0</v>
      </c>
      <c r="D4595" t="b">
        <v>0</v>
      </c>
      <c r="E4595" t="s">
        <v>2796</v>
      </c>
      <c r="H4595" s="1">
        <v>43539</v>
      </c>
      <c r="I4595" t="b">
        <v>1</v>
      </c>
      <c r="L4595" t="s">
        <v>3213</v>
      </c>
      <c r="O4595" t="s">
        <v>2137</v>
      </c>
      <c r="P4595" t="b">
        <v>1</v>
      </c>
      <c r="Q4595" s="2">
        <v>42881.778645833336</v>
      </c>
      <c r="R4595" s="1"/>
      <c r="S4595" t="b">
        <v>0</v>
      </c>
      <c r="U4595" s="1"/>
      <c r="V4595" t="b">
        <v>0</v>
      </c>
      <c r="W4595" s="1">
        <v>43466</v>
      </c>
      <c r="X4595">
        <v>1</v>
      </c>
      <c r="Y4595">
        <v>2019</v>
      </c>
      <c r="Z4595" t="s">
        <v>8</v>
      </c>
      <c r="AA4595" t="s">
        <v>8</v>
      </c>
      <c r="AB4595" t="b">
        <v>0</v>
      </c>
      <c r="AC4595" t="b">
        <v>0</v>
      </c>
      <c r="AE4595" t="b">
        <v>1</v>
      </c>
      <c r="AF4595" t="b">
        <v>0</v>
      </c>
      <c r="AG4595" t="b">
        <v>0</v>
      </c>
      <c r="AH4595" t="s">
        <v>4366</v>
      </c>
      <c r="AI4595" t="b">
        <v>0</v>
      </c>
      <c r="AJ4595" t="s">
        <v>211</v>
      </c>
      <c r="AK4595" t="b">
        <v>0</v>
      </c>
      <c r="AL4595" s="1">
        <v>43307</v>
      </c>
      <c r="AM4595" t="s">
        <v>162</v>
      </c>
      <c r="AN4595" s="2">
        <v>44296.95826388889</v>
      </c>
      <c r="AP4595" s="2">
        <v>43542.685891203706</v>
      </c>
      <c r="AQ4595" s="1"/>
      <c r="AS4595" t="b">
        <v>0</v>
      </c>
      <c r="AU4595" t="s">
        <v>216</v>
      </c>
      <c r="AV4595" t="s">
        <v>93</v>
      </c>
      <c r="BB4595" t="s">
        <v>10942</v>
      </c>
      <c r="BD4595" t="b">
        <v>0</v>
      </c>
      <c r="BH4595" t="s">
        <v>199</v>
      </c>
      <c r="BI4595" t="s">
        <v>200</v>
      </c>
      <c r="BJ4595" t="s">
        <v>216</v>
      </c>
      <c r="BL4595" t="s">
        <v>3213</v>
      </c>
      <c r="BM4595" t="s">
        <v>202</v>
      </c>
      <c r="BN4595" t="s">
        <v>203</v>
      </c>
      <c r="BQ4595" t="s">
        <v>204</v>
      </c>
      <c r="BR4595" t="b">
        <v>0</v>
      </c>
      <c r="BT4595" t="b">
        <v>0</v>
      </c>
      <c r="BW4595" t="s">
        <v>103</v>
      </c>
      <c r="BX4595" t="b">
        <v>1</v>
      </c>
      <c r="BY4595" s="2">
        <v>44376.857569444444</v>
      </c>
      <c r="CB4595" t="b">
        <v>0</v>
      </c>
      <c r="CC4595" t="b">
        <v>1</v>
      </c>
      <c r="CF4595">
        <v>72600</v>
      </c>
      <c r="CH4595">
        <v>72600</v>
      </c>
      <c r="CI4595">
        <v>100</v>
      </c>
      <c r="CJ4595">
        <v>0</v>
      </c>
      <c r="CK4595">
        <f>YEAR(tbl_Opportunity[[#This Row],[Close Date]])</f>
        <v>2019</v>
      </c>
    </row>
    <row r="4596" spans="1:89">
      <c r="A4596" t="s">
        <v>6417</v>
      </c>
      <c r="B4596" t="b">
        <v>0</v>
      </c>
      <c r="D4596" t="b">
        <v>0</v>
      </c>
      <c r="H4596" s="1">
        <v>43549</v>
      </c>
      <c r="I4596" t="b">
        <v>1</v>
      </c>
      <c r="L4596" t="s">
        <v>6418</v>
      </c>
      <c r="O4596" t="s">
        <v>272</v>
      </c>
      <c r="P4596" t="b">
        <v>1</v>
      </c>
      <c r="Q4596" s="2">
        <v>43528.812604166669</v>
      </c>
      <c r="R4596" s="1"/>
      <c r="S4596" t="b">
        <v>0</v>
      </c>
      <c r="U4596" s="1"/>
      <c r="V4596" t="b">
        <v>0</v>
      </c>
      <c r="W4596" s="1">
        <v>43466</v>
      </c>
      <c r="X4596">
        <v>1</v>
      </c>
      <c r="Y4596">
        <v>2019</v>
      </c>
      <c r="Z4596" t="s">
        <v>8</v>
      </c>
      <c r="AA4596" t="s">
        <v>8</v>
      </c>
      <c r="AB4596" t="b">
        <v>0</v>
      </c>
      <c r="AC4596" t="b">
        <v>0</v>
      </c>
      <c r="AE4596" t="b">
        <v>1</v>
      </c>
      <c r="AF4596" t="b">
        <v>0</v>
      </c>
      <c r="AG4596" t="b">
        <v>0</v>
      </c>
      <c r="AH4596" t="s">
        <v>3190</v>
      </c>
      <c r="AI4596" t="b">
        <v>0</v>
      </c>
      <c r="AJ4596" t="s">
        <v>211</v>
      </c>
      <c r="AK4596" t="b">
        <v>0</v>
      </c>
      <c r="AL4596" s="1">
        <v>43599</v>
      </c>
      <c r="AM4596" t="s">
        <v>162</v>
      </c>
      <c r="AN4596" s="2">
        <v>44296.95826388889</v>
      </c>
      <c r="AP4596" s="2">
        <v>43549.855196759258</v>
      </c>
      <c r="AQ4596" s="1"/>
      <c r="AS4596" t="b">
        <v>0</v>
      </c>
      <c r="AV4596" t="s">
        <v>93</v>
      </c>
      <c r="AY4596" t="s">
        <v>236</v>
      </c>
      <c r="AZ4596" t="s">
        <v>300</v>
      </c>
      <c r="BB4596" t="s">
        <v>10943</v>
      </c>
      <c r="BD4596" t="b">
        <v>0</v>
      </c>
      <c r="BH4596" t="s">
        <v>215</v>
      </c>
      <c r="BI4596" t="s">
        <v>200</v>
      </c>
      <c r="BJ4596" t="s">
        <v>216</v>
      </c>
      <c r="BL4596" t="s">
        <v>6418</v>
      </c>
      <c r="BM4596" t="s">
        <v>202</v>
      </c>
      <c r="BN4596" t="s">
        <v>203</v>
      </c>
      <c r="BQ4596" t="s">
        <v>204</v>
      </c>
      <c r="BR4596" t="b">
        <v>0</v>
      </c>
      <c r="BT4596" t="b">
        <v>0</v>
      </c>
      <c r="BW4596" t="s">
        <v>103</v>
      </c>
      <c r="BX4596" t="b">
        <v>1</v>
      </c>
      <c r="BY4596" s="2">
        <v>44376.857569444444</v>
      </c>
      <c r="BZ4596" t="s">
        <v>217</v>
      </c>
      <c r="CB4596" t="b">
        <v>0</v>
      </c>
      <c r="CC4596" t="b">
        <v>1</v>
      </c>
      <c r="CF4596">
        <v>71950</v>
      </c>
      <c r="CH4596">
        <v>71950</v>
      </c>
      <c r="CI4596">
        <v>100</v>
      </c>
      <c r="CJ4596">
        <v>0</v>
      </c>
      <c r="CK4596">
        <f>YEAR(tbl_Opportunity[[#This Row],[Close Date]])</f>
        <v>2019</v>
      </c>
    </row>
    <row r="4597" spans="1:89">
      <c r="A4597" t="s">
        <v>5753</v>
      </c>
      <c r="B4597" t="b">
        <v>0</v>
      </c>
      <c r="D4597" t="b">
        <v>0</v>
      </c>
      <c r="E4597" t="s">
        <v>2796</v>
      </c>
      <c r="H4597" s="1">
        <v>43201</v>
      </c>
      <c r="I4597" t="b">
        <v>1</v>
      </c>
      <c r="L4597" t="s">
        <v>10944</v>
      </c>
      <c r="O4597" t="s">
        <v>2137</v>
      </c>
      <c r="P4597" t="b">
        <v>1</v>
      </c>
      <c r="Q4597" s="2">
        <v>42956.844270833331</v>
      </c>
      <c r="R4597" s="1"/>
      <c r="S4597" t="b">
        <v>0</v>
      </c>
      <c r="U4597" s="1"/>
      <c r="V4597" t="b">
        <v>0</v>
      </c>
      <c r="W4597" s="1">
        <v>43132</v>
      </c>
      <c r="X4597">
        <v>2</v>
      </c>
      <c r="Y4597">
        <v>2018</v>
      </c>
      <c r="Z4597" t="s">
        <v>8</v>
      </c>
      <c r="AA4597" t="s">
        <v>8</v>
      </c>
      <c r="AB4597" t="b">
        <v>0</v>
      </c>
      <c r="AC4597" t="b">
        <v>0</v>
      </c>
      <c r="AE4597" t="b">
        <v>1</v>
      </c>
      <c r="AF4597" t="b">
        <v>0</v>
      </c>
      <c r="AG4597" t="b">
        <v>0</v>
      </c>
      <c r="AH4597" t="s">
        <v>4366</v>
      </c>
      <c r="AI4597" t="b">
        <v>0</v>
      </c>
      <c r="AJ4597" t="s">
        <v>195</v>
      </c>
      <c r="AK4597" t="b">
        <v>0</v>
      </c>
      <c r="AL4597" s="1">
        <v>43138</v>
      </c>
      <c r="AM4597" t="s">
        <v>162</v>
      </c>
      <c r="AN4597" s="2">
        <v>44296.95826388889</v>
      </c>
      <c r="AP4597" s="2">
        <v>43201.72519675926</v>
      </c>
      <c r="AQ4597" s="1"/>
      <c r="AS4597" t="b">
        <v>0</v>
      </c>
      <c r="AU4597" t="s">
        <v>10945</v>
      </c>
      <c r="AV4597" t="s">
        <v>176</v>
      </c>
      <c r="BB4597" t="s">
        <v>10946</v>
      </c>
      <c r="BD4597" t="b">
        <v>0</v>
      </c>
      <c r="BH4597" t="s">
        <v>260</v>
      </c>
      <c r="BI4597" t="s">
        <v>200</v>
      </c>
      <c r="BJ4597" t="s">
        <v>216</v>
      </c>
      <c r="BL4597" t="s">
        <v>10944</v>
      </c>
      <c r="BM4597" t="s">
        <v>202</v>
      </c>
      <c r="BN4597" t="s">
        <v>203</v>
      </c>
      <c r="BQ4597" t="s">
        <v>204</v>
      </c>
      <c r="BR4597" t="b">
        <v>0</v>
      </c>
      <c r="BT4597" t="b">
        <v>0</v>
      </c>
      <c r="BW4597" t="s">
        <v>103</v>
      </c>
      <c r="BX4597" t="b">
        <v>1</v>
      </c>
      <c r="BY4597" s="2">
        <v>44376.857569444444</v>
      </c>
      <c r="CB4597" t="b">
        <v>0</v>
      </c>
      <c r="CC4597" t="b">
        <v>1</v>
      </c>
      <c r="CF4597">
        <v>68150</v>
      </c>
      <c r="CH4597">
        <v>68150</v>
      </c>
      <c r="CI4597">
        <v>100</v>
      </c>
      <c r="CJ4597">
        <v>0</v>
      </c>
      <c r="CK4597">
        <f>YEAR(tbl_Opportunity[[#This Row],[Close Date]])</f>
        <v>2018</v>
      </c>
    </row>
    <row r="4598" spans="1:89">
      <c r="A4598" t="s">
        <v>2822</v>
      </c>
      <c r="B4598" t="b">
        <v>0</v>
      </c>
      <c r="D4598" t="b">
        <v>0</v>
      </c>
      <c r="E4598" t="s">
        <v>2873</v>
      </c>
      <c r="H4598" s="1">
        <v>44011</v>
      </c>
      <c r="I4598" t="b">
        <v>1</v>
      </c>
      <c r="L4598" t="s">
        <v>10947</v>
      </c>
      <c r="M4598" t="s">
        <v>10948</v>
      </c>
      <c r="N4598" t="s">
        <v>345</v>
      </c>
      <c r="O4598" t="s">
        <v>272</v>
      </c>
      <c r="P4598" t="b">
        <v>1</v>
      </c>
      <c r="Q4598" s="2">
        <v>43796.630219907405</v>
      </c>
      <c r="R4598" s="1"/>
      <c r="S4598" t="b">
        <v>0</v>
      </c>
      <c r="U4598" s="1"/>
      <c r="V4598" t="b">
        <v>0</v>
      </c>
      <c r="W4598" s="1">
        <v>43862</v>
      </c>
      <c r="X4598">
        <v>2</v>
      </c>
      <c r="Y4598">
        <v>2020</v>
      </c>
      <c r="Z4598" t="s">
        <v>8</v>
      </c>
      <c r="AA4598" t="s">
        <v>8</v>
      </c>
      <c r="AB4598" t="b">
        <v>0</v>
      </c>
      <c r="AC4598" t="b">
        <v>0</v>
      </c>
      <c r="AE4598" t="b">
        <v>1</v>
      </c>
      <c r="AF4598" t="b">
        <v>0</v>
      </c>
      <c r="AG4598" t="b">
        <v>0</v>
      </c>
      <c r="AH4598" t="s">
        <v>4366</v>
      </c>
      <c r="AI4598" t="b">
        <v>0</v>
      </c>
      <c r="AJ4598" t="s">
        <v>211</v>
      </c>
      <c r="AK4598" t="b">
        <v>0</v>
      </c>
      <c r="AL4598" s="1">
        <v>43977</v>
      </c>
      <c r="AM4598" t="s">
        <v>162</v>
      </c>
      <c r="AN4598" s="2">
        <v>44296.95826388889</v>
      </c>
      <c r="AP4598" s="2">
        <v>44011.521284722221</v>
      </c>
      <c r="AQ4598" s="1"/>
      <c r="AS4598" t="b">
        <v>0</v>
      </c>
      <c r="AV4598" t="s">
        <v>2870</v>
      </c>
      <c r="AY4598" t="s">
        <v>236</v>
      </c>
      <c r="AZ4598" t="s">
        <v>3105</v>
      </c>
      <c r="BB4598" t="s">
        <v>10949</v>
      </c>
      <c r="BD4598" t="b">
        <v>0</v>
      </c>
      <c r="BF4598" t="s">
        <v>10950</v>
      </c>
      <c r="BH4598" t="s">
        <v>194</v>
      </c>
      <c r="BI4598" t="s">
        <v>1668</v>
      </c>
      <c r="BJ4598" t="s">
        <v>216</v>
      </c>
      <c r="BL4598" t="s">
        <v>10947</v>
      </c>
      <c r="BM4598" t="s">
        <v>202</v>
      </c>
      <c r="BN4598" t="s">
        <v>203</v>
      </c>
      <c r="BQ4598" t="s">
        <v>204</v>
      </c>
      <c r="BR4598" t="b">
        <v>0</v>
      </c>
      <c r="BT4598" t="b">
        <v>0</v>
      </c>
      <c r="BW4598" t="s">
        <v>103</v>
      </c>
      <c r="BX4598" t="b">
        <v>1</v>
      </c>
      <c r="BY4598" s="2">
        <v>44376.857569444444</v>
      </c>
      <c r="BZ4598" t="s">
        <v>265</v>
      </c>
      <c r="CB4598" t="b">
        <v>0</v>
      </c>
      <c r="CC4598" t="b">
        <v>1</v>
      </c>
      <c r="CF4598">
        <v>102259</v>
      </c>
      <c r="CH4598">
        <v>102259</v>
      </c>
      <c r="CI4598">
        <v>100</v>
      </c>
      <c r="CJ4598">
        <v>0</v>
      </c>
      <c r="CK4598">
        <f>YEAR(tbl_Opportunity[[#This Row],[Close Date]])</f>
        <v>2020</v>
      </c>
    </row>
    <row r="4599" spans="1:89">
      <c r="A4599" t="s">
        <v>208</v>
      </c>
      <c r="B4599" t="b">
        <v>0</v>
      </c>
      <c r="D4599" t="b">
        <v>0</v>
      </c>
      <c r="H4599" s="1">
        <v>43354</v>
      </c>
      <c r="I4599" t="b">
        <v>1</v>
      </c>
      <c r="L4599" t="s">
        <v>6840</v>
      </c>
      <c r="O4599" t="s">
        <v>2137</v>
      </c>
      <c r="P4599" t="b">
        <v>1</v>
      </c>
      <c r="Q4599" s="2">
        <v>43123.87400462963</v>
      </c>
      <c r="R4599" s="1"/>
      <c r="S4599" t="b">
        <v>0</v>
      </c>
      <c r="U4599" s="1"/>
      <c r="V4599" t="b">
        <v>0</v>
      </c>
      <c r="W4599" s="1">
        <v>43160</v>
      </c>
      <c r="X4599">
        <v>3</v>
      </c>
      <c r="Y4599">
        <v>2018</v>
      </c>
      <c r="Z4599" t="s">
        <v>8</v>
      </c>
      <c r="AA4599" t="s">
        <v>8</v>
      </c>
      <c r="AB4599" t="b">
        <v>0</v>
      </c>
      <c r="AC4599" t="b">
        <v>0</v>
      </c>
      <c r="AE4599" t="b">
        <v>1</v>
      </c>
      <c r="AF4599" t="b">
        <v>0</v>
      </c>
      <c r="AG4599" t="b">
        <v>0</v>
      </c>
      <c r="AH4599" t="s">
        <v>4366</v>
      </c>
      <c r="AI4599" t="b">
        <v>0</v>
      </c>
      <c r="AJ4599" t="s">
        <v>211</v>
      </c>
      <c r="AK4599" t="b">
        <v>0</v>
      </c>
      <c r="AL4599" s="1">
        <v>43339</v>
      </c>
      <c r="AM4599" t="s">
        <v>162</v>
      </c>
      <c r="AN4599" s="2">
        <v>44297.8278587963</v>
      </c>
      <c r="AP4599" s="2">
        <v>43360.561597222222</v>
      </c>
      <c r="AQ4599" s="1"/>
      <c r="AS4599" t="b">
        <v>0</v>
      </c>
      <c r="AU4599" t="s">
        <v>10951</v>
      </c>
      <c r="AV4599" t="s">
        <v>153</v>
      </c>
      <c r="BB4599" t="s">
        <v>10952</v>
      </c>
      <c r="BD4599" t="b">
        <v>0</v>
      </c>
      <c r="BH4599" t="s">
        <v>215</v>
      </c>
      <c r="BI4599" t="s">
        <v>200</v>
      </c>
      <c r="BJ4599" t="s">
        <v>216</v>
      </c>
      <c r="BL4599" t="s">
        <v>6840</v>
      </c>
      <c r="BM4599" t="s">
        <v>202</v>
      </c>
      <c r="BN4599" t="s">
        <v>203</v>
      </c>
      <c r="BQ4599" t="s">
        <v>204</v>
      </c>
      <c r="BR4599" t="b">
        <v>0</v>
      </c>
      <c r="BT4599" t="b">
        <v>0</v>
      </c>
      <c r="BW4599" t="s">
        <v>103</v>
      </c>
      <c r="BX4599" t="b">
        <v>1</v>
      </c>
      <c r="BY4599" s="2">
        <v>44376.857569444444</v>
      </c>
      <c r="BZ4599" t="s">
        <v>217</v>
      </c>
      <c r="CB4599" t="b">
        <v>0</v>
      </c>
      <c r="CC4599" t="b">
        <v>1</v>
      </c>
      <c r="CF4599">
        <v>72600</v>
      </c>
      <c r="CH4599">
        <v>72600</v>
      </c>
      <c r="CI4599">
        <v>100</v>
      </c>
      <c r="CJ4599">
        <v>0</v>
      </c>
      <c r="CK4599">
        <f>YEAR(tbl_Opportunity[[#This Row],[Close Date]])</f>
        <v>2018</v>
      </c>
    </row>
    <row r="4600" spans="1:89">
      <c r="A4600" t="s">
        <v>1288</v>
      </c>
      <c r="B4600" t="b">
        <v>0</v>
      </c>
      <c r="D4600" t="b">
        <v>0</v>
      </c>
      <c r="E4600" t="s">
        <v>5179</v>
      </c>
      <c r="H4600" s="1">
        <v>43738</v>
      </c>
      <c r="I4600" t="b">
        <v>1</v>
      </c>
      <c r="L4600" t="s">
        <v>6947</v>
      </c>
      <c r="O4600" t="s">
        <v>272</v>
      </c>
      <c r="P4600" t="b">
        <v>1</v>
      </c>
      <c r="Q4600" s="2">
        <v>43341.591087962966</v>
      </c>
      <c r="R4600" s="1"/>
      <c r="S4600" t="b">
        <v>0</v>
      </c>
      <c r="U4600" s="1"/>
      <c r="V4600" t="b">
        <v>0</v>
      </c>
      <c r="W4600" s="1">
        <v>43525</v>
      </c>
      <c r="X4600">
        <v>3</v>
      </c>
      <c r="Y4600">
        <v>2019</v>
      </c>
      <c r="Z4600" t="s">
        <v>8</v>
      </c>
      <c r="AA4600" t="s">
        <v>8</v>
      </c>
      <c r="AB4600" t="b">
        <v>0</v>
      </c>
      <c r="AC4600" t="b">
        <v>0</v>
      </c>
      <c r="AE4600" t="b">
        <v>1</v>
      </c>
      <c r="AF4600" t="b">
        <v>0</v>
      </c>
      <c r="AG4600" t="b">
        <v>0</v>
      </c>
      <c r="AH4600" t="s">
        <v>4366</v>
      </c>
      <c r="AI4600" t="b">
        <v>0</v>
      </c>
      <c r="AJ4600" t="s">
        <v>211</v>
      </c>
      <c r="AK4600" t="b">
        <v>0</v>
      </c>
      <c r="AL4600" s="1">
        <v>43724</v>
      </c>
      <c r="AM4600" t="s">
        <v>162</v>
      </c>
      <c r="AN4600" s="2">
        <v>44296.95826388889</v>
      </c>
      <c r="AP4600" s="2">
        <v>43738.564386574071</v>
      </c>
      <c r="AQ4600" s="1"/>
      <c r="AS4600" t="b">
        <v>0</v>
      </c>
      <c r="AV4600" t="s">
        <v>176</v>
      </c>
      <c r="AY4600" t="s">
        <v>236</v>
      </c>
      <c r="AZ4600" t="s">
        <v>237</v>
      </c>
      <c r="BB4600" t="s">
        <v>10953</v>
      </c>
      <c r="BD4600" t="b">
        <v>0</v>
      </c>
      <c r="BF4600" t="s">
        <v>6929</v>
      </c>
      <c r="BH4600" t="s">
        <v>260</v>
      </c>
      <c r="BI4600" t="s">
        <v>549</v>
      </c>
      <c r="BJ4600" t="s">
        <v>216</v>
      </c>
      <c r="BL4600" t="s">
        <v>6947</v>
      </c>
      <c r="BM4600" t="s">
        <v>202</v>
      </c>
      <c r="BN4600" t="s">
        <v>203</v>
      </c>
      <c r="BO4600" t="s">
        <v>6403</v>
      </c>
      <c r="BP4600" t="s">
        <v>10954</v>
      </c>
      <c r="BQ4600" t="s">
        <v>204</v>
      </c>
      <c r="BR4600" t="b">
        <v>0</v>
      </c>
      <c r="BT4600" t="b">
        <v>0</v>
      </c>
      <c r="BW4600" t="s">
        <v>103</v>
      </c>
      <c r="BX4600" t="b">
        <v>1</v>
      </c>
      <c r="BY4600" s="2">
        <v>44376.857569444444</v>
      </c>
      <c r="CB4600" t="b">
        <v>0</v>
      </c>
      <c r="CC4600" t="b">
        <v>1</v>
      </c>
      <c r="CF4600">
        <v>103795</v>
      </c>
      <c r="CH4600">
        <v>103795</v>
      </c>
      <c r="CI4600">
        <v>100</v>
      </c>
      <c r="CJ4600">
        <v>0</v>
      </c>
      <c r="CK4600">
        <f>YEAR(tbl_Opportunity[[#This Row],[Close Date]])</f>
        <v>2019</v>
      </c>
    </row>
    <row r="4601" spans="1:89">
      <c r="A4601" t="s">
        <v>2219</v>
      </c>
      <c r="B4601" t="b">
        <v>0</v>
      </c>
      <c r="D4601" t="b">
        <v>0</v>
      </c>
      <c r="H4601" s="1">
        <v>43756</v>
      </c>
      <c r="I4601" t="b">
        <v>1</v>
      </c>
      <c r="L4601" t="s">
        <v>6400</v>
      </c>
      <c r="O4601" t="s">
        <v>2894</v>
      </c>
      <c r="P4601" t="b">
        <v>0</v>
      </c>
      <c r="Q4601" s="2">
        <v>43278.82167824074</v>
      </c>
      <c r="R4601" s="1"/>
      <c r="S4601" t="b">
        <v>0</v>
      </c>
      <c r="U4601" s="1"/>
      <c r="V4601" t="b">
        <v>0</v>
      </c>
      <c r="W4601" s="1">
        <v>43556</v>
      </c>
      <c r="X4601">
        <v>4</v>
      </c>
      <c r="Y4601">
        <v>2019</v>
      </c>
      <c r="Z4601" t="s">
        <v>8</v>
      </c>
      <c r="AA4601" t="s">
        <v>8</v>
      </c>
      <c r="AB4601" t="b">
        <v>0</v>
      </c>
      <c r="AC4601" t="b">
        <v>0</v>
      </c>
      <c r="AE4601" t="b">
        <v>1</v>
      </c>
      <c r="AF4601" t="b">
        <v>0</v>
      </c>
      <c r="AG4601" t="b">
        <v>0</v>
      </c>
      <c r="AH4601" t="s">
        <v>4366</v>
      </c>
      <c r="AI4601" t="b">
        <v>0</v>
      </c>
      <c r="AJ4601" t="s">
        <v>211</v>
      </c>
      <c r="AK4601" t="b">
        <v>0</v>
      </c>
      <c r="AL4601" s="1">
        <v>43754</v>
      </c>
      <c r="AM4601" t="s">
        <v>162</v>
      </c>
      <c r="AN4601" s="2">
        <v>44296.95826388889</v>
      </c>
      <c r="AP4601" s="2">
        <v>43756.97855324074</v>
      </c>
      <c r="AQ4601" s="1"/>
      <c r="AS4601" t="b">
        <v>0</v>
      </c>
      <c r="AV4601" t="s">
        <v>248</v>
      </c>
      <c r="AY4601" t="s">
        <v>236</v>
      </c>
      <c r="AZ4601" t="s">
        <v>237</v>
      </c>
      <c r="BB4601" t="s">
        <v>10955</v>
      </c>
      <c r="BD4601" t="b">
        <v>0</v>
      </c>
      <c r="BH4601" t="s">
        <v>260</v>
      </c>
      <c r="BI4601" t="s">
        <v>549</v>
      </c>
      <c r="BJ4601" t="s">
        <v>216</v>
      </c>
      <c r="BL4601" t="s">
        <v>6400</v>
      </c>
      <c r="BM4601" t="s">
        <v>202</v>
      </c>
      <c r="BN4601" t="s">
        <v>203</v>
      </c>
      <c r="BQ4601" t="s">
        <v>204</v>
      </c>
      <c r="BR4601" t="b">
        <v>0</v>
      </c>
      <c r="BT4601" t="b">
        <v>0</v>
      </c>
      <c r="BW4601" t="s">
        <v>103</v>
      </c>
      <c r="BX4601" t="b">
        <v>1</v>
      </c>
      <c r="BY4601" s="2">
        <v>44376.857569444444</v>
      </c>
      <c r="CB4601" t="b">
        <v>1</v>
      </c>
      <c r="CC4601" t="b">
        <v>1</v>
      </c>
      <c r="CF4601">
        <v>60916</v>
      </c>
      <c r="CH4601">
        <v>60916</v>
      </c>
      <c r="CI4601">
        <v>100</v>
      </c>
      <c r="CJ4601">
        <v>0</v>
      </c>
      <c r="CK4601">
        <f>YEAR(tbl_Opportunity[[#This Row],[Close Date]])</f>
        <v>2019</v>
      </c>
    </row>
    <row r="4602" spans="1:89">
      <c r="A4602" t="s">
        <v>257</v>
      </c>
      <c r="B4602" t="b">
        <v>0</v>
      </c>
      <c r="D4602" t="b">
        <v>0</v>
      </c>
      <c r="H4602" s="1">
        <v>43644</v>
      </c>
      <c r="I4602" t="b">
        <v>1</v>
      </c>
      <c r="O4602" t="s">
        <v>260</v>
      </c>
      <c r="P4602" t="b">
        <v>0</v>
      </c>
      <c r="Q4602" s="2">
        <v>43597.667488425926</v>
      </c>
      <c r="R4602" s="1"/>
      <c r="S4602" t="b">
        <v>0</v>
      </c>
      <c r="U4602" s="1"/>
      <c r="V4602" t="b">
        <v>0</v>
      </c>
      <c r="W4602" s="1">
        <v>43497</v>
      </c>
      <c r="X4602">
        <v>2</v>
      </c>
      <c r="Y4602">
        <v>2019</v>
      </c>
      <c r="Z4602" t="s">
        <v>8</v>
      </c>
      <c r="AA4602" t="s">
        <v>8</v>
      </c>
      <c r="AB4602" t="b">
        <v>0</v>
      </c>
      <c r="AC4602" t="b">
        <v>0</v>
      </c>
      <c r="AE4602" t="b">
        <v>1</v>
      </c>
      <c r="AF4602" t="b">
        <v>0</v>
      </c>
      <c r="AG4602" t="b">
        <v>0</v>
      </c>
      <c r="AH4602" t="s">
        <v>4366</v>
      </c>
      <c r="AI4602" t="b">
        <v>0</v>
      </c>
      <c r="AJ4602" t="s">
        <v>211</v>
      </c>
      <c r="AK4602" t="b">
        <v>0</v>
      </c>
      <c r="AL4602" s="1">
        <v>43636</v>
      </c>
      <c r="AM4602" t="s">
        <v>162</v>
      </c>
      <c r="AN4602" s="2">
        <v>44296.95826388889</v>
      </c>
      <c r="AP4602" s="2">
        <v>43644.769004629627</v>
      </c>
      <c r="AQ4602" s="1"/>
      <c r="AS4602" t="b">
        <v>0</v>
      </c>
      <c r="AV4602" t="s">
        <v>248</v>
      </c>
      <c r="AY4602" t="s">
        <v>236</v>
      </c>
      <c r="AZ4602" t="s">
        <v>300</v>
      </c>
      <c r="BB4602" t="s">
        <v>10956</v>
      </c>
      <c r="BD4602" t="b">
        <v>0</v>
      </c>
      <c r="BH4602" t="s">
        <v>260</v>
      </c>
      <c r="BI4602" t="s">
        <v>549</v>
      </c>
      <c r="BJ4602" t="s">
        <v>196</v>
      </c>
      <c r="BL4602" t="s">
        <v>2163</v>
      </c>
      <c r="BM4602" t="s">
        <v>202</v>
      </c>
      <c r="BN4602" t="s">
        <v>203</v>
      </c>
      <c r="BQ4602" t="s">
        <v>204</v>
      </c>
      <c r="BR4602" t="b">
        <v>1</v>
      </c>
      <c r="BT4602" t="b">
        <v>0</v>
      </c>
      <c r="BV4602" t="s">
        <v>2163</v>
      </c>
      <c r="BW4602" t="s">
        <v>103</v>
      </c>
      <c r="BX4602" t="b">
        <v>1</v>
      </c>
      <c r="BY4602" s="2">
        <v>44376.857569444444</v>
      </c>
      <c r="CB4602" t="b">
        <v>1</v>
      </c>
      <c r="CC4602" t="b">
        <v>1</v>
      </c>
      <c r="CF4602">
        <v>32900</v>
      </c>
      <c r="CH4602">
        <v>32900</v>
      </c>
      <c r="CI4602">
        <v>100</v>
      </c>
      <c r="CJ4602">
        <v>0</v>
      </c>
      <c r="CK4602">
        <f>YEAR(tbl_Opportunity[[#This Row],[Close Date]])</f>
        <v>2019</v>
      </c>
    </row>
    <row r="4603" spans="1:89">
      <c r="A4603" t="s">
        <v>10957</v>
      </c>
      <c r="B4603" t="b">
        <v>1</v>
      </c>
      <c r="D4603" t="b">
        <v>0</v>
      </c>
      <c r="H4603" s="1">
        <v>44561</v>
      </c>
      <c r="I4603" t="b">
        <v>0</v>
      </c>
      <c r="L4603" t="s">
        <v>10958</v>
      </c>
      <c r="O4603" t="s">
        <v>3202</v>
      </c>
      <c r="P4603" t="b">
        <v>0</v>
      </c>
      <c r="Q4603" s="2">
        <v>44062.738437499997</v>
      </c>
      <c r="R4603" s="1"/>
      <c r="S4603" t="b">
        <v>0</v>
      </c>
      <c r="U4603" s="1"/>
      <c r="V4603" t="b">
        <v>0</v>
      </c>
      <c r="W4603" s="1">
        <v>44287</v>
      </c>
      <c r="X4603">
        <v>4</v>
      </c>
      <c r="Y4603">
        <v>2021</v>
      </c>
      <c r="Z4603" t="s">
        <v>161</v>
      </c>
      <c r="AA4603" t="s">
        <v>161</v>
      </c>
      <c r="AB4603" t="b">
        <v>0</v>
      </c>
      <c r="AC4603" t="b">
        <v>0</v>
      </c>
      <c r="AE4603" t="b">
        <v>1</v>
      </c>
      <c r="AF4603" t="b">
        <v>1</v>
      </c>
      <c r="AG4603" t="b">
        <v>1</v>
      </c>
      <c r="AH4603" t="s">
        <v>4366</v>
      </c>
      <c r="AI4603" t="b">
        <v>0</v>
      </c>
      <c r="AK4603" t="b">
        <v>0</v>
      </c>
      <c r="AL4603" s="1">
        <v>44203</v>
      </c>
      <c r="AM4603" t="s">
        <v>215</v>
      </c>
      <c r="AN4603" s="2">
        <v>44369.814884259256</v>
      </c>
      <c r="AP4603" s="2">
        <v>44298.856736111113</v>
      </c>
      <c r="AQ4603" s="1"/>
      <c r="AS4603" t="b">
        <v>0</v>
      </c>
      <c r="AV4603" t="s">
        <v>213</v>
      </c>
      <c r="BB4603" t="s">
        <v>10959</v>
      </c>
      <c r="BD4603" t="b">
        <v>0</v>
      </c>
      <c r="BH4603" t="s">
        <v>215</v>
      </c>
      <c r="BI4603" t="s">
        <v>1243</v>
      </c>
      <c r="BL4603" t="s">
        <v>10958</v>
      </c>
      <c r="BM4603" t="s">
        <v>202</v>
      </c>
      <c r="BN4603" t="s">
        <v>2414</v>
      </c>
      <c r="BP4603" t="s">
        <v>10960</v>
      </c>
      <c r="BQ4603" t="s">
        <v>204</v>
      </c>
      <c r="BR4603" t="b">
        <v>0</v>
      </c>
      <c r="BT4603" t="b">
        <v>0</v>
      </c>
      <c r="BU4603" t="s">
        <v>5163</v>
      </c>
      <c r="BW4603" t="s">
        <v>313</v>
      </c>
      <c r="BX4603" t="b">
        <v>0</v>
      </c>
      <c r="BY4603" s="2">
        <v>44376.857581018521</v>
      </c>
      <c r="BZ4603" t="s">
        <v>3070</v>
      </c>
      <c r="CB4603" t="b">
        <v>0</v>
      </c>
      <c r="CC4603" t="b">
        <v>0</v>
      </c>
      <c r="CD4603">
        <v>0</v>
      </c>
      <c r="CE4603">
        <v>0</v>
      </c>
      <c r="CF4603">
        <v>144320</v>
      </c>
      <c r="CH4603">
        <v>7216</v>
      </c>
      <c r="CI4603">
        <v>5</v>
      </c>
      <c r="CJ4603">
        <v>0</v>
      </c>
      <c r="CK4603">
        <f>YEAR(tbl_Opportunity[[#This Row],[Close Date]])</f>
        <v>2021</v>
      </c>
    </row>
    <row r="4604" spans="1:89">
      <c r="A4604" t="s">
        <v>10648</v>
      </c>
      <c r="B4604" t="b">
        <v>1</v>
      </c>
      <c r="D4604" t="b">
        <v>0</v>
      </c>
      <c r="H4604" s="1">
        <v>44196</v>
      </c>
      <c r="I4604" t="b">
        <v>1</v>
      </c>
      <c r="L4604" t="s">
        <v>10650</v>
      </c>
      <c r="O4604" t="s">
        <v>2393</v>
      </c>
      <c r="P4604" t="b">
        <v>1</v>
      </c>
      <c r="Q4604" s="2">
        <v>44188.035127314812</v>
      </c>
      <c r="R4604" s="1"/>
      <c r="S4604" t="b">
        <v>0</v>
      </c>
      <c r="U4604" s="1"/>
      <c r="V4604" t="b">
        <v>0</v>
      </c>
      <c r="W4604" s="1">
        <v>43922</v>
      </c>
      <c r="X4604">
        <v>4</v>
      </c>
      <c r="Y4604">
        <v>2020</v>
      </c>
      <c r="Z4604" t="s">
        <v>8</v>
      </c>
      <c r="AA4604" t="s">
        <v>8</v>
      </c>
      <c r="AB4604" t="b">
        <v>0</v>
      </c>
      <c r="AC4604" t="b">
        <v>0</v>
      </c>
      <c r="AE4604" t="b">
        <v>1</v>
      </c>
      <c r="AF4604" t="b">
        <v>0</v>
      </c>
      <c r="AG4604" t="b">
        <v>0</v>
      </c>
      <c r="AH4604" t="s">
        <v>4366</v>
      </c>
      <c r="AI4604" t="b">
        <v>0</v>
      </c>
      <c r="AK4604" t="b">
        <v>0</v>
      </c>
      <c r="AL4604" s="1"/>
      <c r="AM4604" t="s">
        <v>162</v>
      </c>
      <c r="AN4604" s="2">
        <v>44297.83829861111</v>
      </c>
      <c r="AP4604" s="2">
        <v>44196.668738425928</v>
      </c>
      <c r="AQ4604" s="1"/>
      <c r="AS4604" t="b">
        <v>0</v>
      </c>
      <c r="AV4604" t="s">
        <v>213</v>
      </c>
      <c r="BB4604" t="s">
        <v>10961</v>
      </c>
      <c r="BD4604" t="b">
        <v>0</v>
      </c>
      <c r="BH4604" t="s">
        <v>2393</v>
      </c>
      <c r="BI4604" t="s">
        <v>1668</v>
      </c>
      <c r="BJ4604" t="s">
        <v>216</v>
      </c>
      <c r="BL4604" t="s">
        <v>10650</v>
      </c>
      <c r="BM4604" t="s">
        <v>202</v>
      </c>
      <c r="BN4604" t="s">
        <v>2414</v>
      </c>
      <c r="BQ4604" t="s">
        <v>204</v>
      </c>
      <c r="BR4604" t="b">
        <v>0</v>
      </c>
      <c r="BT4604" t="b">
        <v>0</v>
      </c>
      <c r="BU4604" t="s">
        <v>5163</v>
      </c>
      <c r="BW4604" t="s">
        <v>103</v>
      </c>
      <c r="BX4604" t="b">
        <v>0</v>
      </c>
      <c r="BY4604" s="2">
        <v>44376.857581018521</v>
      </c>
      <c r="BZ4604" t="s">
        <v>314</v>
      </c>
      <c r="CB4604" t="b">
        <v>0</v>
      </c>
      <c r="CC4604" t="b">
        <v>1</v>
      </c>
      <c r="CF4604">
        <v>125350</v>
      </c>
      <c r="CH4604">
        <v>125350</v>
      </c>
      <c r="CI4604">
        <v>100</v>
      </c>
      <c r="CJ4604">
        <v>0</v>
      </c>
      <c r="CK4604">
        <f>YEAR(tbl_Opportunity[[#This Row],[Close Date]])</f>
        <v>2020</v>
      </c>
    </row>
    <row r="4605" spans="1:89">
      <c r="A4605" t="s">
        <v>10962</v>
      </c>
      <c r="B4605" t="b">
        <v>1</v>
      </c>
      <c r="D4605" t="b">
        <v>0</v>
      </c>
      <c r="E4605" t="s">
        <v>2929</v>
      </c>
      <c r="H4605" s="1">
        <v>44190</v>
      </c>
      <c r="I4605" t="b">
        <v>1</v>
      </c>
      <c r="L4605" t="s">
        <v>10963</v>
      </c>
      <c r="O4605" t="s">
        <v>2393</v>
      </c>
      <c r="P4605" t="b">
        <v>1</v>
      </c>
      <c r="Q4605" s="2">
        <v>44176.803263888891</v>
      </c>
      <c r="R4605" s="1"/>
      <c r="S4605" t="b">
        <v>0</v>
      </c>
      <c r="U4605" s="1"/>
      <c r="V4605" t="b">
        <v>0</v>
      </c>
      <c r="W4605" s="1">
        <v>43922</v>
      </c>
      <c r="X4605">
        <v>4</v>
      </c>
      <c r="Y4605">
        <v>2020</v>
      </c>
      <c r="Z4605" t="s">
        <v>8</v>
      </c>
      <c r="AA4605" t="s">
        <v>8</v>
      </c>
      <c r="AB4605" t="b">
        <v>1</v>
      </c>
      <c r="AC4605" t="b">
        <v>0</v>
      </c>
      <c r="AE4605" t="b">
        <v>1</v>
      </c>
      <c r="AF4605" t="b">
        <v>0</v>
      </c>
      <c r="AG4605" t="b">
        <v>0</v>
      </c>
      <c r="AH4605" t="s">
        <v>4366</v>
      </c>
      <c r="AI4605" t="b">
        <v>0</v>
      </c>
      <c r="AK4605" t="b">
        <v>0</v>
      </c>
      <c r="AL4605" s="1">
        <v>44228</v>
      </c>
      <c r="AM4605" t="s">
        <v>162</v>
      </c>
      <c r="AN4605" s="2">
        <v>44296.95826388889</v>
      </c>
      <c r="AP4605" s="2">
        <v>44196.667245370372</v>
      </c>
      <c r="AQ4605" s="1"/>
      <c r="AS4605" t="b">
        <v>0</v>
      </c>
      <c r="AV4605" t="s">
        <v>93</v>
      </c>
      <c r="BB4605" t="s">
        <v>10964</v>
      </c>
      <c r="BD4605" t="b">
        <v>0</v>
      </c>
      <c r="BH4605" t="s">
        <v>2393</v>
      </c>
      <c r="BI4605" t="s">
        <v>1668</v>
      </c>
      <c r="BJ4605" t="s">
        <v>216</v>
      </c>
      <c r="BL4605" t="s">
        <v>10963</v>
      </c>
      <c r="BM4605" t="s">
        <v>202</v>
      </c>
      <c r="BN4605" t="s">
        <v>2414</v>
      </c>
      <c r="BQ4605" t="s">
        <v>204</v>
      </c>
      <c r="BR4605" t="b">
        <v>0</v>
      </c>
      <c r="BT4605" t="b">
        <v>0</v>
      </c>
      <c r="BU4605" t="s">
        <v>5279</v>
      </c>
      <c r="BW4605" t="s">
        <v>103</v>
      </c>
      <c r="BX4605" t="b">
        <v>0</v>
      </c>
      <c r="BY4605" s="2">
        <v>44376.857581018521</v>
      </c>
      <c r="BZ4605" t="s">
        <v>314</v>
      </c>
      <c r="CB4605" t="b">
        <v>0</v>
      </c>
      <c r="CC4605" t="b">
        <v>1</v>
      </c>
      <c r="CF4605">
        <v>119370</v>
      </c>
      <c r="CH4605">
        <v>119370</v>
      </c>
      <c r="CI4605">
        <v>100</v>
      </c>
      <c r="CJ4605">
        <v>0</v>
      </c>
      <c r="CK4605">
        <f>YEAR(tbl_Opportunity[[#This Row],[Close Date]])</f>
        <v>2020</v>
      </c>
    </row>
    <row r="4606" spans="1:89">
      <c r="A4606" t="s">
        <v>10965</v>
      </c>
      <c r="B4606" t="b">
        <v>1</v>
      </c>
      <c r="D4606" t="b">
        <v>0</v>
      </c>
      <c r="H4606" s="1">
        <v>44176</v>
      </c>
      <c r="I4606" t="b">
        <v>1</v>
      </c>
      <c r="O4606" t="s">
        <v>2894</v>
      </c>
      <c r="P4606" t="b">
        <v>0</v>
      </c>
      <c r="Q4606" s="2">
        <v>44158.120347222219</v>
      </c>
      <c r="R4606" s="1"/>
      <c r="S4606" t="b">
        <v>0</v>
      </c>
      <c r="U4606" s="1"/>
      <c r="V4606" t="b">
        <v>0</v>
      </c>
      <c r="W4606" s="1">
        <v>43922</v>
      </c>
      <c r="X4606">
        <v>4</v>
      </c>
      <c r="Y4606">
        <v>2020</v>
      </c>
      <c r="Z4606" t="s">
        <v>8</v>
      </c>
      <c r="AA4606" t="s">
        <v>8</v>
      </c>
      <c r="AB4606" t="b">
        <v>1</v>
      </c>
      <c r="AC4606" t="b">
        <v>1</v>
      </c>
      <c r="AE4606" t="b">
        <v>1</v>
      </c>
      <c r="AF4606" t="b">
        <v>0</v>
      </c>
      <c r="AG4606" t="b">
        <v>0</v>
      </c>
      <c r="AI4606" t="b">
        <v>0</v>
      </c>
      <c r="AK4606" t="b">
        <v>0</v>
      </c>
      <c r="AL4606" s="1"/>
      <c r="AM4606" t="s">
        <v>162</v>
      </c>
      <c r="AN4606" s="2">
        <v>44296.95826388889</v>
      </c>
      <c r="AP4606" s="2">
        <v>44186.033020833333</v>
      </c>
      <c r="AQ4606" s="1"/>
      <c r="AS4606" t="b">
        <v>0</v>
      </c>
      <c r="AV4606" t="s">
        <v>105</v>
      </c>
      <c r="BB4606" t="s">
        <v>10966</v>
      </c>
      <c r="BD4606" t="b">
        <v>0</v>
      </c>
      <c r="BH4606" t="s">
        <v>2393</v>
      </c>
      <c r="BI4606" t="s">
        <v>1668</v>
      </c>
      <c r="BL4606" t="s">
        <v>10967</v>
      </c>
      <c r="BM4606" t="s">
        <v>202</v>
      </c>
      <c r="BN4606" t="s">
        <v>2414</v>
      </c>
      <c r="BQ4606" t="s">
        <v>204</v>
      </c>
      <c r="BR4606" t="b">
        <v>0</v>
      </c>
      <c r="BT4606" t="b">
        <v>0</v>
      </c>
      <c r="BU4606" t="s">
        <v>5163</v>
      </c>
      <c r="BW4606" t="s">
        <v>103</v>
      </c>
      <c r="BX4606" t="b">
        <v>0</v>
      </c>
      <c r="BY4606" s="2">
        <v>44376.857581018521</v>
      </c>
      <c r="BZ4606" t="s">
        <v>314</v>
      </c>
      <c r="CB4606" t="b">
        <v>0</v>
      </c>
      <c r="CC4606" t="b">
        <v>1</v>
      </c>
      <c r="CF4606">
        <v>99820</v>
      </c>
      <c r="CH4606">
        <v>99820</v>
      </c>
      <c r="CI4606">
        <v>100</v>
      </c>
      <c r="CJ4606">
        <v>0</v>
      </c>
      <c r="CK4606">
        <f>YEAR(tbl_Opportunity[[#This Row],[Close Date]])</f>
        <v>2020</v>
      </c>
    </row>
    <row r="4607" spans="1:89">
      <c r="A4607" t="s">
        <v>712</v>
      </c>
      <c r="B4607" t="b">
        <v>1</v>
      </c>
      <c r="D4607" t="b">
        <v>0</v>
      </c>
      <c r="H4607" s="1">
        <v>44172</v>
      </c>
      <c r="I4607" t="b">
        <v>1</v>
      </c>
      <c r="L4607" t="s">
        <v>9006</v>
      </c>
      <c r="O4607" t="s">
        <v>215</v>
      </c>
      <c r="P4607" t="b">
        <v>0</v>
      </c>
      <c r="Q4607" s="2">
        <v>44139.850648148145</v>
      </c>
      <c r="R4607" s="1"/>
      <c r="S4607" t="b">
        <v>0</v>
      </c>
      <c r="U4607" s="1"/>
      <c r="V4607" t="b">
        <v>0</v>
      </c>
      <c r="W4607" s="1">
        <v>43922</v>
      </c>
      <c r="X4607">
        <v>4</v>
      </c>
      <c r="Y4607">
        <v>2020</v>
      </c>
      <c r="Z4607" t="s">
        <v>8</v>
      </c>
      <c r="AA4607" t="s">
        <v>8</v>
      </c>
      <c r="AB4607" t="b">
        <v>1</v>
      </c>
      <c r="AC4607" t="b">
        <v>1</v>
      </c>
      <c r="AE4607" t="b">
        <v>1</v>
      </c>
      <c r="AF4607" t="b">
        <v>0</v>
      </c>
      <c r="AG4607" t="b">
        <v>0</v>
      </c>
      <c r="AH4607" t="s">
        <v>4366</v>
      </c>
      <c r="AI4607" t="b">
        <v>0</v>
      </c>
      <c r="AK4607" t="b">
        <v>0</v>
      </c>
      <c r="AL4607" s="1">
        <v>44169</v>
      </c>
      <c r="AM4607" t="s">
        <v>162</v>
      </c>
      <c r="AN4607" s="2">
        <v>44296.95826388889</v>
      </c>
      <c r="AP4607" s="2">
        <v>44186.715694444443</v>
      </c>
      <c r="AQ4607" s="1"/>
      <c r="AS4607" t="b">
        <v>0</v>
      </c>
      <c r="AV4607" t="s">
        <v>248</v>
      </c>
      <c r="BB4607" t="s">
        <v>10968</v>
      </c>
      <c r="BD4607" t="b">
        <v>0</v>
      </c>
      <c r="BH4607" t="s">
        <v>215</v>
      </c>
      <c r="BI4607" t="s">
        <v>1243</v>
      </c>
      <c r="BL4607" t="s">
        <v>9006</v>
      </c>
      <c r="BM4607" t="s">
        <v>202</v>
      </c>
      <c r="BN4607" t="s">
        <v>2414</v>
      </c>
      <c r="BQ4607" t="s">
        <v>204</v>
      </c>
      <c r="BR4607" t="b">
        <v>0</v>
      </c>
      <c r="BT4607" t="b">
        <v>0</v>
      </c>
      <c r="BU4607" t="s">
        <v>5279</v>
      </c>
      <c r="BW4607" t="s">
        <v>103</v>
      </c>
      <c r="BX4607" t="b">
        <v>0</v>
      </c>
      <c r="BY4607" s="2">
        <v>44376.857581018521</v>
      </c>
      <c r="BZ4607" t="s">
        <v>217</v>
      </c>
      <c r="CB4607" t="b">
        <v>0</v>
      </c>
      <c r="CC4607" t="b">
        <v>1</v>
      </c>
      <c r="CF4607">
        <v>140000</v>
      </c>
      <c r="CH4607">
        <v>140000</v>
      </c>
      <c r="CI4607">
        <v>100</v>
      </c>
      <c r="CJ4607">
        <v>0</v>
      </c>
      <c r="CK4607">
        <f>YEAR(tbl_Opportunity[[#This Row],[Close Date]])</f>
        <v>2020</v>
      </c>
    </row>
    <row r="4608" spans="1:89">
      <c r="A4608" t="s">
        <v>6815</v>
      </c>
      <c r="B4608" t="b">
        <v>1</v>
      </c>
      <c r="D4608" t="b">
        <v>0</v>
      </c>
      <c r="E4608" t="s">
        <v>4300</v>
      </c>
      <c r="H4608" s="1">
        <v>44183</v>
      </c>
      <c r="I4608" t="b">
        <v>1</v>
      </c>
      <c r="L4608" t="s">
        <v>6816</v>
      </c>
      <c r="O4608" t="s">
        <v>272</v>
      </c>
      <c r="P4608" t="b">
        <v>0</v>
      </c>
      <c r="Q4608" s="2">
        <v>44155.864074074074</v>
      </c>
      <c r="R4608" s="1"/>
      <c r="S4608" t="b">
        <v>0</v>
      </c>
      <c r="U4608" s="1"/>
      <c r="V4608" t="b">
        <v>0</v>
      </c>
      <c r="W4608" s="1">
        <v>43922</v>
      </c>
      <c r="X4608">
        <v>4</v>
      </c>
      <c r="Y4608">
        <v>2020</v>
      </c>
      <c r="Z4608" t="s">
        <v>8</v>
      </c>
      <c r="AA4608" t="s">
        <v>8</v>
      </c>
      <c r="AB4608" t="b">
        <v>1</v>
      </c>
      <c r="AC4608" t="b">
        <v>1</v>
      </c>
      <c r="AE4608" t="b">
        <v>1</v>
      </c>
      <c r="AF4608" t="b">
        <v>0</v>
      </c>
      <c r="AG4608" t="b">
        <v>0</v>
      </c>
      <c r="AH4608" t="s">
        <v>4366</v>
      </c>
      <c r="AI4608" t="b">
        <v>0</v>
      </c>
      <c r="AJ4608" t="s">
        <v>211</v>
      </c>
      <c r="AK4608" t="b">
        <v>0</v>
      </c>
      <c r="AL4608" s="1">
        <v>44155</v>
      </c>
      <c r="AM4608" t="s">
        <v>162</v>
      </c>
      <c r="AN4608" s="2">
        <v>44296.95826388889</v>
      </c>
      <c r="AP4608" s="2">
        <v>44186.03361111111</v>
      </c>
      <c r="AQ4608" s="1"/>
      <c r="AS4608" t="b">
        <v>0</v>
      </c>
      <c r="AV4608" t="s">
        <v>176</v>
      </c>
      <c r="AY4608" t="s">
        <v>236</v>
      </c>
      <c r="BB4608" t="s">
        <v>10969</v>
      </c>
      <c r="BD4608" t="b">
        <v>0</v>
      </c>
      <c r="BH4608" t="s">
        <v>215</v>
      </c>
      <c r="BI4608" t="s">
        <v>1243</v>
      </c>
      <c r="BL4608" t="s">
        <v>6816</v>
      </c>
      <c r="BM4608" t="s">
        <v>202</v>
      </c>
      <c r="BN4608" t="s">
        <v>203</v>
      </c>
      <c r="BQ4608" t="s">
        <v>204</v>
      </c>
      <c r="BR4608" t="b">
        <v>0</v>
      </c>
      <c r="BT4608" t="b">
        <v>0</v>
      </c>
      <c r="BU4608" t="s">
        <v>5163</v>
      </c>
      <c r="BW4608" t="s">
        <v>103</v>
      </c>
      <c r="BX4608" t="b">
        <v>0</v>
      </c>
      <c r="BY4608" s="2">
        <v>44376.857581018521</v>
      </c>
      <c r="BZ4608" t="s">
        <v>217</v>
      </c>
      <c r="CB4608" t="b">
        <v>0</v>
      </c>
      <c r="CC4608" t="b">
        <v>1</v>
      </c>
      <c r="CF4608">
        <v>69862.5</v>
      </c>
      <c r="CH4608">
        <v>69862.5</v>
      </c>
      <c r="CI4608">
        <v>100</v>
      </c>
      <c r="CJ4608">
        <v>0</v>
      </c>
      <c r="CK4608">
        <f>YEAR(tbl_Opportunity[[#This Row],[Close Date]])</f>
        <v>2020</v>
      </c>
    </row>
    <row r="4609" spans="1:89">
      <c r="A4609" t="s">
        <v>5243</v>
      </c>
      <c r="B4609" t="b">
        <v>1</v>
      </c>
      <c r="D4609" t="b">
        <v>0</v>
      </c>
      <c r="H4609" s="1">
        <v>44252</v>
      </c>
      <c r="I4609" t="b">
        <v>1</v>
      </c>
      <c r="L4609" t="s">
        <v>10970</v>
      </c>
      <c r="N4609" t="s">
        <v>372</v>
      </c>
      <c r="O4609" t="s">
        <v>272</v>
      </c>
      <c r="P4609" t="b">
        <v>1</v>
      </c>
      <c r="Q4609" s="2">
        <v>43754.601203703707</v>
      </c>
      <c r="R4609" s="1"/>
      <c r="S4609" t="b">
        <v>0</v>
      </c>
      <c r="U4609" s="1"/>
      <c r="V4609" t="b">
        <v>0</v>
      </c>
      <c r="W4609" s="1">
        <v>44197</v>
      </c>
      <c r="X4609">
        <v>1</v>
      </c>
      <c r="Y4609">
        <v>2021</v>
      </c>
      <c r="Z4609" t="s">
        <v>8</v>
      </c>
      <c r="AA4609" t="s">
        <v>8</v>
      </c>
      <c r="AB4609" t="b">
        <v>1</v>
      </c>
      <c r="AC4609" t="b">
        <v>1</v>
      </c>
      <c r="AE4609" t="b">
        <v>1</v>
      </c>
      <c r="AF4609" t="b">
        <v>0</v>
      </c>
      <c r="AG4609" t="b">
        <v>0</v>
      </c>
      <c r="AH4609" t="s">
        <v>4366</v>
      </c>
      <c r="AI4609" t="b">
        <v>0</v>
      </c>
      <c r="AK4609" t="b">
        <v>0</v>
      </c>
      <c r="AL4609" s="1">
        <v>44306</v>
      </c>
      <c r="AM4609" t="s">
        <v>162</v>
      </c>
      <c r="AN4609" s="2">
        <v>44296.95826388889</v>
      </c>
      <c r="AP4609" s="2">
        <v>44253.179976851854</v>
      </c>
      <c r="AQ4609" s="1"/>
      <c r="AS4609" t="b">
        <v>0</v>
      </c>
      <c r="AV4609" t="s">
        <v>93</v>
      </c>
      <c r="BB4609" t="s">
        <v>10971</v>
      </c>
      <c r="BD4609" t="b">
        <v>0</v>
      </c>
      <c r="BH4609" t="s">
        <v>2808</v>
      </c>
      <c r="BI4609" t="s">
        <v>2055</v>
      </c>
      <c r="BJ4609" t="s">
        <v>216</v>
      </c>
      <c r="BL4609" t="s">
        <v>10970</v>
      </c>
      <c r="BM4609" t="s">
        <v>202</v>
      </c>
      <c r="BN4609" t="s">
        <v>2414</v>
      </c>
      <c r="BQ4609" t="s">
        <v>204</v>
      </c>
      <c r="BR4609" t="b">
        <v>0</v>
      </c>
      <c r="BT4609" t="b">
        <v>0</v>
      </c>
      <c r="BU4609" t="s">
        <v>5163</v>
      </c>
      <c r="BW4609" t="s">
        <v>103</v>
      </c>
      <c r="BX4609" t="b">
        <v>0</v>
      </c>
      <c r="BY4609" s="2">
        <v>44376.857569444444</v>
      </c>
      <c r="BZ4609" t="s">
        <v>217</v>
      </c>
      <c r="CB4609" t="b">
        <v>0</v>
      </c>
      <c r="CC4609" t="b">
        <v>1</v>
      </c>
      <c r="CF4609">
        <v>163760</v>
      </c>
      <c r="CH4609">
        <v>163760</v>
      </c>
      <c r="CI4609">
        <v>100</v>
      </c>
      <c r="CJ4609">
        <v>0</v>
      </c>
      <c r="CK4609">
        <f>YEAR(tbl_Opportunity[[#This Row],[Close Date]])</f>
        <v>2021</v>
      </c>
    </row>
    <row r="4610" spans="1:89">
      <c r="A4610" t="s">
        <v>10972</v>
      </c>
      <c r="B4610" t="b">
        <v>1</v>
      </c>
      <c r="D4610" t="b">
        <v>0</v>
      </c>
      <c r="H4610" s="1">
        <v>44316</v>
      </c>
      <c r="I4610" t="b">
        <v>1</v>
      </c>
      <c r="L4610" t="s">
        <v>10973</v>
      </c>
      <c r="M4610" t="s">
        <v>10974</v>
      </c>
      <c r="N4610" t="s">
        <v>345</v>
      </c>
      <c r="O4610" t="s">
        <v>215</v>
      </c>
      <c r="P4610" t="b">
        <v>1</v>
      </c>
      <c r="Q4610" s="2">
        <v>43936.615578703706</v>
      </c>
      <c r="R4610" s="1"/>
      <c r="S4610" t="b">
        <v>0</v>
      </c>
      <c r="U4610" s="1"/>
      <c r="V4610" t="b">
        <v>0</v>
      </c>
      <c r="W4610" s="1">
        <v>44228</v>
      </c>
      <c r="X4610">
        <v>2</v>
      </c>
      <c r="Y4610">
        <v>2021</v>
      </c>
      <c r="Z4610" t="s">
        <v>8</v>
      </c>
      <c r="AA4610" t="s">
        <v>8</v>
      </c>
      <c r="AB4610" t="b">
        <v>1</v>
      </c>
      <c r="AC4610" t="b">
        <v>1</v>
      </c>
      <c r="AE4610" t="b">
        <v>1</v>
      </c>
      <c r="AF4610" t="b">
        <v>0</v>
      </c>
      <c r="AG4610" t="b">
        <v>0</v>
      </c>
      <c r="AH4610" t="s">
        <v>4366</v>
      </c>
      <c r="AI4610" t="b">
        <v>0</v>
      </c>
      <c r="AK4610" t="b">
        <v>0</v>
      </c>
      <c r="AL4610" s="1">
        <v>44281</v>
      </c>
      <c r="AM4610" t="s">
        <v>272</v>
      </c>
      <c r="AN4610" s="2">
        <v>44371.656412037039</v>
      </c>
      <c r="AP4610" s="2">
        <v>44316.541041666664</v>
      </c>
      <c r="AQ4610" s="1"/>
      <c r="AS4610" t="b">
        <v>0</v>
      </c>
      <c r="AV4610" t="s">
        <v>93</v>
      </c>
      <c r="BB4610" t="s">
        <v>10975</v>
      </c>
      <c r="BD4610" t="b">
        <v>0</v>
      </c>
      <c r="BH4610" t="s">
        <v>3209</v>
      </c>
      <c r="BI4610" t="s">
        <v>2055</v>
      </c>
      <c r="BJ4610" t="s">
        <v>216</v>
      </c>
      <c r="BL4610" t="s">
        <v>10976</v>
      </c>
      <c r="BM4610" t="s">
        <v>202</v>
      </c>
      <c r="BN4610" t="s">
        <v>2414</v>
      </c>
      <c r="BQ4610" t="s">
        <v>204</v>
      </c>
      <c r="BR4610" t="b">
        <v>0</v>
      </c>
      <c r="BT4610" t="b">
        <v>0</v>
      </c>
      <c r="BU4610" t="s">
        <v>5163</v>
      </c>
      <c r="BW4610" t="s">
        <v>103</v>
      </c>
      <c r="BX4610" t="b">
        <v>0</v>
      </c>
      <c r="BY4610" s="2">
        <v>44376.857581018521</v>
      </c>
      <c r="BZ4610" t="s">
        <v>2812</v>
      </c>
      <c r="CB4610" t="b">
        <v>0</v>
      </c>
      <c r="CC4610" t="b">
        <v>1</v>
      </c>
      <c r="CF4610">
        <v>197278</v>
      </c>
      <c r="CH4610">
        <v>197278</v>
      </c>
      <c r="CI4610">
        <v>100</v>
      </c>
      <c r="CJ4610">
        <v>0</v>
      </c>
      <c r="CK4610">
        <f>YEAR(tbl_Opportunity[[#This Row],[Close Date]])</f>
        <v>2021</v>
      </c>
    </row>
    <row r="4611" spans="1:89">
      <c r="A4611" t="s">
        <v>1693</v>
      </c>
      <c r="B4611" t="b">
        <v>1</v>
      </c>
      <c r="D4611" t="b">
        <v>0</v>
      </c>
      <c r="E4611" t="s">
        <v>2929</v>
      </c>
      <c r="H4611" s="1">
        <v>44168</v>
      </c>
      <c r="I4611" t="b">
        <v>1</v>
      </c>
      <c r="L4611" t="s">
        <v>9856</v>
      </c>
      <c r="O4611" t="s">
        <v>3202</v>
      </c>
      <c r="P4611" t="b">
        <v>1</v>
      </c>
      <c r="Q4611" s="2">
        <v>44105.014884259261</v>
      </c>
      <c r="R4611" s="1"/>
      <c r="S4611" t="b">
        <v>0</v>
      </c>
      <c r="U4611" s="1"/>
      <c r="V4611" t="b">
        <v>0</v>
      </c>
      <c r="W4611" s="1">
        <v>43922</v>
      </c>
      <c r="X4611">
        <v>4</v>
      </c>
      <c r="Y4611">
        <v>2020</v>
      </c>
      <c r="Z4611" t="s">
        <v>8</v>
      </c>
      <c r="AA4611" t="s">
        <v>8</v>
      </c>
      <c r="AB4611" t="b">
        <v>1</v>
      </c>
      <c r="AC4611" t="b">
        <v>1</v>
      </c>
      <c r="AE4611" t="b">
        <v>1</v>
      </c>
      <c r="AF4611" t="b">
        <v>0</v>
      </c>
      <c r="AG4611" t="b">
        <v>0</v>
      </c>
      <c r="AH4611" t="s">
        <v>4366</v>
      </c>
      <c r="AI4611" t="b">
        <v>0</v>
      </c>
      <c r="AK4611" t="b">
        <v>0</v>
      </c>
      <c r="AL4611" s="1">
        <v>44155</v>
      </c>
      <c r="AM4611" t="s">
        <v>162</v>
      </c>
      <c r="AN4611" s="2">
        <v>44296.95826388889</v>
      </c>
      <c r="AP4611" s="2">
        <v>44169.021296296298</v>
      </c>
      <c r="AQ4611" s="1"/>
      <c r="AS4611" t="b">
        <v>0</v>
      </c>
      <c r="AV4611" t="s">
        <v>93</v>
      </c>
      <c r="BB4611" t="s">
        <v>10977</v>
      </c>
      <c r="BD4611" t="b">
        <v>0</v>
      </c>
      <c r="BH4611" t="s">
        <v>3202</v>
      </c>
      <c r="BI4611" t="s">
        <v>1243</v>
      </c>
      <c r="BJ4611" t="s">
        <v>216</v>
      </c>
      <c r="BL4611" t="s">
        <v>9856</v>
      </c>
      <c r="BM4611" t="s">
        <v>202</v>
      </c>
      <c r="BN4611" t="s">
        <v>2414</v>
      </c>
      <c r="BP4611" t="s">
        <v>10978</v>
      </c>
      <c r="BQ4611" t="s">
        <v>204</v>
      </c>
      <c r="BR4611" t="b">
        <v>0</v>
      </c>
      <c r="BT4611" t="b">
        <v>0</v>
      </c>
      <c r="BU4611" t="s">
        <v>5279</v>
      </c>
      <c r="BW4611" t="s">
        <v>103</v>
      </c>
      <c r="BX4611" t="b">
        <v>0</v>
      </c>
      <c r="BY4611" s="2">
        <v>44376.857581018521</v>
      </c>
      <c r="BZ4611" t="s">
        <v>3204</v>
      </c>
      <c r="CB4611" t="b">
        <v>0</v>
      </c>
      <c r="CC4611" t="b">
        <v>1</v>
      </c>
      <c r="CF4611">
        <v>126080</v>
      </c>
      <c r="CH4611">
        <v>126080</v>
      </c>
      <c r="CI4611">
        <v>100</v>
      </c>
      <c r="CJ4611">
        <v>0</v>
      </c>
      <c r="CK4611">
        <f>YEAR(tbl_Opportunity[[#This Row],[Close Date]])</f>
        <v>2020</v>
      </c>
    </row>
    <row r="4612" spans="1:89">
      <c r="A4612" t="s">
        <v>10979</v>
      </c>
      <c r="B4612" t="b">
        <v>1</v>
      </c>
      <c r="D4612" t="b">
        <v>0</v>
      </c>
      <c r="E4612" t="s">
        <v>2947</v>
      </c>
      <c r="H4612" s="1">
        <v>44172</v>
      </c>
      <c r="I4612" t="b">
        <v>1</v>
      </c>
      <c r="L4612" t="s">
        <v>10980</v>
      </c>
      <c r="O4612" t="s">
        <v>215</v>
      </c>
      <c r="P4612" t="b">
        <v>1</v>
      </c>
      <c r="Q4612" s="2">
        <v>44152.828125</v>
      </c>
      <c r="R4612" s="1"/>
      <c r="S4612" t="b">
        <v>0</v>
      </c>
      <c r="U4612" s="1"/>
      <c r="V4612" t="b">
        <v>0</v>
      </c>
      <c r="W4612" s="1">
        <v>43922</v>
      </c>
      <c r="X4612">
        <v>4</v>
      </c>
      <c r="Y4612">
        <v>2020</v>
      </c>
      <c r="Z4612" t="s">
        <v>8</v>
      </c>
      <c r="AA4612" t="s">
        <v>8</v>
      </c>
      <c r="AB4612" t="b">
        <v>1</v>
      </c>
      <c r="AC4612" t="b">
        <v>1</v>
      </c>
      <c r="AE4612" t="b">
        <v>1</v>
      </c>
      <c r="AF4612" t="b">
        <v>0</v>
      </c>
      <c r="AG4612" t="b">
        <v>0</v>
      </c>
      <c r="AH4612" t="s">
        <v>4366</v>
      </c>
      <c r="AI4612" t="b">
        <v>0</v>
      </c>
      <c r="AK4612" t="b">
        <v>0</v>
      </c>
      <c r="AL4612" s="1">
        <v>44337</v>
      </c>
      <c r="AM4612" t="s">
        <v>162</v>
      </c>
      <c r="AN4612" s="2">
        <v>44296.95826388889</v>
      </c>
      <c r="AP4612" s="2">
        <v>44173.2</v>
      </c>
      <c r="AQ4612" s="1"/>
      <c r="AS4612" t="b">
        <v>0</v>
      </c>
      <c r="AV4612" t="s">
        <v>93</v>
      </c>
      <c r="BB4612" t="s">
        <v>10981</v>
      </c>
      <c r="BD4612" t="b">
        <v>0</v>
      </c>
      <c r="BH4612" t="s">
        <v>215</v>
      </c>
      <c r="BI4612" t="s">
        <v>1668</v>
      </c>
      <c r="BJ4612" t="s">
        <v>105</v>
      </c>
      <c r="BL4612" t="s">
        <v>10980</v>
      </c>
      <c r="BM4612" t="s">
        <v>202</v>
      </c>
      <c r="BN4612" t="s">
        <v>2414</v>
      </c>
      <c r="BQ4612" t="s">
        <v>204</v>
      </c>
      <c r="BR4612" t="b">
        <v>0</v>
      </c>
      <c r="BT4612" t="b">
        <v>0</v>
      </c>
      <c r="BU4612" t="s">
        <v>5279</v>
      </c>
      <c r="BW4612" t="s">
        <v>103</v>
      </c>
      <c r="BX4612" t="b">
        <v>0</v>
      </c>
      <c r="BY4612" s="2">
        <v>44376.857581018521</v>
      </c>
      <c r="BZ4612" t="s">
        <v>217</v>
      </c>
      <c r="CB4612" t="b">
        <v>0</v>
      </c>
      <c r="CC4612" t="b">
        <v>1</v>
      </c>
      <c r="CF4612">
        <v>161000</v>
      </c>
      <c r="CH4612">
        <v>161000</v>
      </c>
      <c r="CI4612">
        <v>100</v>
      </c>
      <c r="CJ4612">
        <v>0</v>
      </c>
      <c r="CK4612">
        <f>YEAR(tbl_Opportunity[[#This Row],[Close Date]])</f>
        <v>2020</v>
      </c>
    </row>
    <row r="4613" spans="1:89">
      <c r="A4613" t="s">
        <v>10982</v>
      </c>
      <c r="B4613" t="b">
        <v>1</v>
      </c>
      <c r="D4613" t="b">
        <v>0</v>
      </c>
      <c r="H4613" s="1">
        <v>44145</v>
      </c>
      <c r="I4613" t="b">
        <v>1</v>
      </c>
      <c r="L4613" t="s">
        <v>10983</v>
      </c>
      <c r="M4613" t="s">
        <v>10984</v>
      </c>
      <c r="N4613" t="s">
        <v>345</v>
      </c>
      <c r="O4613" t="s">
        <v>2393</v>
      </c>
      <c r="P4613" t="b">
        <v>1</v>
      </c>
      <c r="Q4613" s="2">
        <v>43962.603368055556</v>
      </c>
      <c r="R4613" s="1"/>
      <c r="S4613" t="b">
        <v>0</v>
      </c>
      <c r="U4613" s="1"/>
      <c r="V4613" t="b">
        <v>0</v>
      </c>
      <c r="W4613" s="1">
        <v>43922</v>
      </c>
      <c r="X4613">
        <v>4</v>
      </c>
      <c r="Y4613">
        <v>2020</v>
      </c>
      <c r="Z4613" t="s">
        <v>8</v>
      </c>
      <c r="AA4613" t="s">
        <v>8</v>
      </c>
      <c r="AB4613" t="b">
        <v>1</v>
      </c>
      <c r="AC4613" t="b">
        <v>1</v>
      </c>
      <c r="AE4613" t="b">
        <v>1</v>
      </c>
      <c r="AF4613" t="b">
        <v>0</v>
      </c>
      <c r="AG4613" t="b">
        <v>0</v>
      </c>
      <c r="AH4613" t="s">
        <v>4366</v>
      </c>
      <c r="AI4613" t="b">
        <v>0</v>
      </c>
      <c r="AK4613" t="b">
        <v>0</v>
      </c>
      <c r="AL4613" s="1">
        <v>44148</v>
      </c>
      <c r="AM4613" t="s">
        <v>162</v>
      </c>
      <c r="AN4613" s="2">
        <v>44296.95826388889</v>
      </c>
      <c r="AP4613" s="2">
        <v>44145.608460648145</v>
      </c>
      <c r="AQ4613" s="1"/>
      <c r="AS4613" t="b">
        <v>0</v>
      </c>
      <c r="AV4613" t="s">
        <v>248</v>
      </c>
      <c r="BB4613" t="s">
        <v>10985</v>
      </c>
      <c r="BD4613" t="b">
        <v>0</v>
      </c>
      <c r="BH4613" t="s">
        <v>311</v>
      </c>
      <c r="BI4613" t="s">
        <v>1243</v>
      </c>
      <c r="BL4613" t="s">
        <v>10983</v>
      </c>
      <c r="BM4613" t="s">
        <v>202</v>
      </c>
      <c r="BN4613" t="s">
        <v>2414</v>
      </c>
      <c r="BQ4613" t="s">
        <v>204</v>
      </c>
      <c r="BR4613" t="b">
        <v>0</v>
      </c>
      <c r="BT4613" t="b">
        <v>0</v>
      </c>
      <c r="BU4613" t="s">
        <v>5279</v>
      </c>
      <c r="BW4613" t="s">
        <v>103</v>
      </c>
      <c r="BX4613" t="b">
        <v>0</v>
      </c>
      <c r="BY4613" s="2">
        <v>44376.857581018521</v>
      </c>
      <c r="BZ4613" t="s">
        <v>217</v>
      </c>
      <c r="CB4613" t="b">
        <v>0</v>
      </c>
      <c r="CC4613" t="b">
        <v>1</v>
      </c>
      <c r="CF4613">
        <v>127200</v>
      </c>
      <c r="CH4613">
        <v>127200</v>
      </c>
      <c r="CI4613">
        <v>100</v>
      </c>
      <c r="CJ4613">
        <v>0</v>
      </c>
      <c r="CK4613">
        <f>YEAR(tbl_Opportunity[[#This Row],[Close Date]])</f>
        <v>2020</v>
      </c>
    </row>
    <row r="4614" spans="1:89">
      <c r="A4614" t="s">
        <v>10986</v>
      </c>
      <c r="B4614" t="b">
        <v>1</v>
      </c>
      <c r="D4614" t="b">
        <v>0</v>
      </c>
      <c r="H4614" s="1">
        <v>44175</v>
      </c>
      <c r="I4614" t="b">
        <v>1</v>
      </c>
      <c r="L4614" t="s">
        <v>10987</v>
      </c>
      <c r="O4614" t="s">
        <v>2393</v>
      </c>
      <c r="P4614" t="b">
        <v>1</v>
      </c>
      <c r="Q4614" s="2">
        <v>44046.759305555555</v>
      </c>
      <c r="R4614" s="1"/>
      <c r="S4614" t="b">
        <v>0</v>
      </c>
      <c r="U4614" s="1"/>
      <c r="V4614" t="b">
        <v>0</v>
      </c>
      <c r="W4614" s="1">
        <v>43922</v>
      </c>
      <c r="X4614">
        <v>4</v>
      </c>
      <c r="Y4614">
        <v>2020</v>
      </c>
      <c r="Z4614" t="s">
        <v>8</v>
      </c>
      <c r="AA4614" t="s">
        <v>8</v>
      </c>
      <c r="AB4614" t="b">
        <v>1</v>
      </c>
      <c r="AC4614" t="b">
        <v>1</v>
      </c>
      <c r="AE4614" t="b">
        <v>1</v>
      </c>
      <c r="AF4614" t="b">
        <v>0</v>
      </c>
      <c r="AG4614" t="b">
        <v>0</v>
      </c>
      <c r="AH4614" t="s">
        <v>4366</v>
      </c>
      <c r="AI4614" t="b">
        <v>0</v>
      </c>
      <c r="AJ4614" t="s">
        <v>462</v>
      </c>
      <c r="AK4614" t="b">
        <v>0</v>
      </c>
      <c r="AL4614" s="1">
        <v>44148</v>
      </c>
      <c r="AM4614" t="s">
        <v>162</v>
      </c>
      <c r="AN4614" s="2">
        <v>44297.83829861111</v>
      </c>
      <c r="AP4614" s="2">
        <v>44175.659768518519</v>
      </c>
      <c r="AQ4614" s="1"/>
      <c r="AS4614" t="b">
        <v>0</v>
      </c>
      <c r="AV4614" t="s">
        <v>213</v>
      </c>
      <c r="AY4614" t="s">
        <v>236</v>
      </c>
      <c r="AZ4614" t="s">
        <v>300</v>
      </c>
      <c r="BB4614" t="s">
        <v>10988</v>
      </c>
      <c r="BD4614" t="b">
        <v>0</v>
      </c>
      <c r="BH4614" t="s">
        <v>2393</v>
      </c>
      <c r="BI4614" t="s">
        <v>1668</v>
      </c>
      <c r="BL4614" t="s">
        <v>10987</v>
      </c>
      <c r="BM4614" t="s">
        <v>202</v>
      </c>
      <c r="BN4614" t="s">
        <v>203</v>
      </c>
      <c r="BQ4614" t="s">
        <v>204</v>
      </c>
      <c r="BR4614" t="b">
        <v>0</v>
      </c>
      <c r="BT4614" t="b">
        <v>0</v>
      </c>
      <c r="BU4614" t="s">
        <v>5163</v>
      </c>
      <c r="BW4614" t="s">
        <v>103</v>
      </c>
      <c r="BX4614" t="b">
        <v>0</v>
      </c>
      <c r="BY4614" s="2">
        <v>44376.857581018521</v>
      </c>
      <c r="BZ4614" t="s">
        <v>314</v>
      </c>
      <c r="CB4614" t="b">
        <v>0</v>
      </c>
      <c r="CC4614" t="b">
        <v>1</v>
      </c>
      <c r="CF4614">
        <v>46119</v>
      </c>
      <c r="CH4614">
        <v>46119</v>
      </c>
      <c r="CI4614">
        <v>100</v>
      </c>
      <c r="CJ4614">
        <v>0</v>
      </c>
      <c r="CK4614">
        <f>YEAR(tbl_Opportunity[[#This Row],[Close Date]])</f>
        <v>2020</v>
      </c>
    </row>
    <row r="4615" spans="1:89">
      <c r="A4615" t="s">
        <v>8395</v>
      </c>
      <c r="B4615" t="b">
        <v>1</v>
      </c>
      <c r="D4615" t="b">
        <v>0</v>
      </c>
      <c r="H4615" s="1">
        <v>44162</v>
      </c>
      <c r="I4615" t="b">
        <v>1</v>
      </c>
      <c r="O4615" t="s">
        <v>272</v>
      </c>
      <c r="P4615" t="b">
        <v>0</v>
      </c>
      <c r="Q4615" s="2">
        <v>44158.754710648151</v>
      </c>
      <c r="R4615" s="1"/>
      <c r="S4615" t="b">
        <v>0</v>
      </c>
      <c r="U4615" s="1"/>
      <c r="V4615" t="b">
        <v>0</v>
      </c>
      <c r="W4615" s="1">
        <v>43922</v>
      </c>
      <c r="X4615">
        <v>4</v>
      </c>
      <c r="Y4615">
        <v>2020</v>
      </c>
      <c r="Z4615" t="s">
        <v>8</v>
      </c>
      <c r="AA4615" t="s">
        <v>8</v>
      </c>
      <c r="AB4615" t="b">
        <v>1</v>
      </c>
      <c r="AC4615" t="b">
        <v>1</v>
      </c>
      <c r="AE4615" t="b">
        <v>1</v>
      </c>
      <c r="AF4615" t="b">
        <v>0</v>
      </c>
      <c r="AG4615" t="b">
        <v>0</v>
      </c>
      <c r="AH4615" t="s">
        <v>3190</v>
      </c>
      <c r="AI4615" t="b">
        <v>0</v>
      </c>
      <c r="AK4615" t="b">
        <v>0</v>
      </c>
      <c r="AL4615" s="1"/>
      <c r="AM4615" t="s">
        <v>162</v>
      </c>
      <c r="AN4615" s="2">
        <v>44297.83829861111</v>
      </c>
      <c r="AP4615" s="2">
        <v>44165.626782407409</v>
      </c>
      <c r="AQ4615" s="1"/>
      <c r="AS4615" t="b">
        <v>0</v>
      </c>
      <c r="AV4615" t="s">
        <v>213</v>
      </c>
      <c r="BB4615" t="s">
        <v>10989</v>
      </c>
      <c r="BD4615" t="b">
        <v>0</v>
      </c>
      <c r="BH4615" t="s">
        <v>311</v>
      </c>
      <c r="BI4615" t="s">
        <v>1243</v>
      </c>
      <c r="BL4615" t="s">
        <v>8396</v>
      </c>
      <c r="BM4615" t="s">
        <v>202</v>
      </c>
      <c r="BN4615" t="s">
        <v>2414</v>
      </c>
      <c r="BO4615" t="s">
        <v>8396</v>
      </c>
      <c r="BQ4615" t="s">
        <v>204</v>
      </c>
      <c r="BR4615" t="b">
        <v>1</v>
      </c>
      <c r="BT4615" t="b">
        <v>0</v>
      </c>
      <c r="BU4615" t="s">
        <v>10663</v>
      </c>
      <c r="BW4615" t="s">
        <v>103</v>
      </c>
      <c r="BX4615" t="b">
        <v>0</v>
      </c>
      <c r="BY4615" s="2">
        <v>44376.857581018521</v>
      </c>
      <c r="BZ4615" t="s">
        <v>217</v>
      </c>
      <c r="CB4615" t="b">
        <v>1</v>
      </c>
      <c r="CC4615" t="b">
        <v>1</v>
      </c>
      <c r="CF4615">
        <v>122400</v>
      </c>
      <c r="CH4615">
        <v>122400</v>
      </c>
      <c r="CI4615">
        <v>100</v>
      </c>
      <c r="CJ4615">
        <v>0</v>
      </c>
      <c r="CK4615">
        <f>YEAR(tbl_Opportunity[[#This Row],[Close Date]])</f>
        <v>2020</v>
      </c>
    </row>
    <row r="4616" spans="1:89">
      <c r="A4616" t="s">
        <v>1267</v>
      </c>
      <c r="B4616" t="b">
        <v>1</v>
      </c>
      <c r="D4616" t="b">
        <v>0</v>
      </c>
      <c r="E4616" t="s">
        <v>3297</v>
      </c>
      <c r="H4616" s="1">
        <v>44179</v>
      </c>
      <c r="I4616" t="b">
        <v>1</v>
      </c>
      <c r="L4616" t="s">
        <v>10990</v>
      </c>
      <c r="M4616" t="s">
        <v>10991</v>
      </c>
      <c r="N4616" t="s">
        <v>345</v>
      </c>
      <c r="O4616" t="s">
        <v>272</v>
      </c>
      <c r="P4616" t="b">
        <v>1</v>
      </c>
      <c r="Q4616" s="2">
        <v>43791.697337962964</v>
      </c>
      <c r="R4616" s="1"/>
      <c r="S4616" t="b">
        <v>0</v>
      </c>
      <c r="U4616" s="1"/>
      <c r="V4616" t="b">
        <v>0</v>
      </c>
      <c r="W4616" s="1">
        <v>43922</v>
      </c>
      <c r="X4616">
        <v>4</v>
      </c>
      <c r="Y4616">
        <v>2020</v>
      </c>
      <c r="Z4616" t="s">
        <v>8</v>
      </c>
      <c r="AA4616" t="s">
        <v>8</v>
      </c>
      <c r="AB4616" t="b">
        <v>1</v>
      </c>
      <c r="AC4616" t="b">
        <v>1</v>
      </c>
      <c r="AE4616" t="b">
        <v>1</v>
      </c>
      <c r="AF4616" t="b">
        <v>0</v>
      </c>
      <c r="AG4616" t="b">
        <v>0</v>
      </c>
      <c r="AH4616" t="s">
        <v>4366</v>
      </c>
      <c r="AI4616" t="b">
        <v>0</v>
      </c>
      <c r="AK4616" t="b">
        <v>0</v>
      </c>
      <c r="AL4616" s="1">
        <v>44165</v>
      </c>
      <c r="AM4616" t="s">
        <v>162</v>
      </c>
      <c r="AN4616" s="2">
        <v>44297.837673611109</v>
      </c>
      <c r="AP4616" s="2">
        <v>44181.71634259259</v>
      </c>
      <c r="AQ4616" s="1"/>
      <c r="AS4616" t="b">
        <v>0</v>
      </c>
      <c r="AV4616" t="s">
        <v>213</v>
      </c>
      <c r="BB4616" t="s">
        <v>10992</v>
      </c>
      <c r="BD4616" t="b">
        <v>0</v>
      </c>
      <c r="BH4616" t="s">
        <v>311</v>
      </c>
      <c r="BI4616" t="s">
        <v>1243</v>
      </c>
      <c r="BL4616" t="s">
        <v>10990</v>
      </c>
      <c r="BM4616" t="s">
        <v>202</v>
      </c>
      <c r="BN4616" t="s">
        <v>2414</v>
      </c>
      <c r="BQ4616" t="s">
        <v>204</v>
      </c>
      <c r="BR4616" t="b">
        <v>1</v>
      </c>
      <c r="BT4616" t="b">
        <v>0</v>
      </c>
      <c r="BU4616" t="s">
        <v>5163</v>
      </c>
      <c r="BV4616" t="s">
        <v>10990</v>
      </c>
      <c r="BW4616" t="s">
        <v>103</v>
      </c>
      <c r="BX4616" t="b">
        <v>0</v>
      </c>
      <c r="BY4616" s="2">
        <v>44376.857581018521</v>
      </c>
      <c r="BZ4616" t="s">
        <v>217</v>
      </c>
      <c r="CB4616" t="b">
        <v>1</v>
      </c>
      <c r="CC4616" t="b">
        <v>1</v>
      </c>
      <c r="CF4616">
        <v>129964.8</v>
      </c>
      <c r="CH4616">
        <v>129964.8</v>
      </c>
      <c r="CI4616">
        <v>100</v>
      </c>
      <c r="CJ4616">
        <v>0</v>
      </c>
      <c r="CK4616">
        <f>YEAR(tbl_Opportunity[[#This Row],[Close Date]])</f>
        <v>2020</v>
      </c>
    </row>
    <row r="4617" spans="1:89">
      <c r="A4617" t="s">
        <v>8866</v>
      </c>
      <c r="B4617" t="b">
        <v>1</v>
      </c>
      <c r="D4617" t="b">
        <v>0</v>
      </c>
      <c r="H4617" s="1">
        <v>44469</v>
      </c>
      <c r="I4617" t="b">
        <v>0</v>
      </c>
      <c r="L4617" t="s">
        <v>10993</v>
      </c>
      <c r="N4617" t="s">
        <v>345</v>
      </c>
      <c r="O4617" t="s">
        <v>375</v>
      </c>
      <c r="P4617" t="b">
        <v>0</v>
      </c>
      <c r="Q4617" s="2">
        <v>43992.605034722219</v>
      </c>
      <c r="R4617" s="1"/>
      <c r="S4617" t="b">
        <v>0</v>
      </c>
      <c r="U4617" s="1"/>
      <c r="V4617" t="b">
        <v>0</v>
      </c>
      <c r="W4617" s="1">
        <v>44256</v>
      </c>
      <c r="X4617">
        <v>3</v>
      </c>
      <c r="Y4617">
        <v>2021</v>
      </c>
      <c r="Z4617" t="s">
        <v>161</v>
      </c>
      <c r="AA4617" t="s">
        <v>161</v>
      </c>
      <c r="AB4617" t="b">
        <v>0</v>
      </c>
      <c r="AC4617" t="b">
        <v>0</v>
      </c>
      <c r="AE4617" t="b">
        <v>1</v>
      </c>
      <c r="AF4617" t="b">
        <v>0</v>
      </c>
      <c r="AG4617" t="b">
        <v>0</v>
      </c>
      <c r="AH4617" t="s">
        <v>4366</v>
      </c>
      <c r="AI4617" t="b">
        <v>0</v>
      </c>
      <c r="AJ4617" t="s">
        <v>462</v>
      </c>
      <c r="AK4617" t="b">
        <v>0</v>
      </c>
      <c r="AL4617" s="1">
        <v>44369</v>
      </c>
      <c r="AM4617" t="s">
        <v>215</v>
      </c>
      <c r="AN4617" s="2">
        <v>44372.67759259259</v>
      </c>
      <c r="AP4617" s="2">
        <v>44295.665648148148</v>
      </c>
      <c r="AQ4617" s="1"/>
      <c r="AS4617" t="b">
        <v>0</v>
      </c>
      <c r="AV4617" t="s">
        <v>153</v>
      </c>
      <c r="AY4617" t="s">
        <v>236</v>
      </c>
      <c r="BB4617" t="s">
        <v>10994</v>
      </c>
      <c r="BD4617" t="b">
        <v>0</v>
      </c>
      <c r="BH4617" t="s">
        <v>215</v>
      </c>
      <c r="BI4617" t="s">
        <v>1243</v>
      </c>
      <c r="BJ4617" t="s">
        <v>216</v>
      </c>
      <c r="BL4617" t="s">
        <v>10993</v>
      </c>
      <c r="BM4617" t="s">
        <v>202</v>
      </c>
      <c r="BN4617" t="s">
        <v>203</v>
      </c>
      <c r="BQ4617" t="s">
        <v>204</v>
      </c>
      <c r="BR4617" t="b">
        <v>0</v>
      </c>
      <c r="BT4617" t="b">
        <v>0</v>
      </c>
      <c r="BU4617" t="s">
        <v>5163</v>
      </c>
      <c r="BW4617" t="s">
        <v>313</v>
      </c>
      <c r="BX4617" t="b">
        <v>1</v>
      </c>
      <c r="BY4617" s="2">
        <v>44376.857581018521</v>
      </c>
      <c r="BZ4617" t="s">
        <v>314</v>
      </c>
      <c r="CB4617" t="b">
        <v>0</v>
      </c>
      <c r="CC4617" t="b">
        <v>0</v>
      </c>
      <c r="CD4617">
        <v>0</v>
      </c>
      <c r="CE4617">
        <v>0</v>
      </c>
      <c r="CF4617">
        <v>88085</v>
      </c>
      <c r="CH4617">
        <v>4404.25</v>
      </c>
      <c r="CI4617">
        <v>5</v>
      </c>
      <c r="CJ4617">
        <v>0</v>
      </c>
      <c r="CK4617">
        <f>YEAR(tbl_Opportunity[[#This Row],[Close Date]])</f>
        <v>2021</v>
      </c>
    </row>
    <row r="4618" spans="1:89">
      <c r="A4618" t="s">
        <v>10995</v>
      </c>
      <c r="B4618" t="b">
        <v>0</v>
      </c>
      <c r="C4618" t="s">
        <v>105</v>
      </c>
      <c r="D4618" t="b">
        <v>0</v>
      </c>
      <c r="F4618" t="s">
        <v>2807</v>
      </c>
      <c r="G4618" t="s">
        <v>2807</v>
      </c>
      <c r="H4618" s="1">
        <v>44456</v>
      </c>
      <c r="I4618" t="b">
        <v>0</v>
      </c>
      <c r="L4618" t="s">
        <v>10996</v>
      </c>
      <c r="O4618" t="s">
        <v>2393</v>
      </c>
      <c r="P4618" t="b">
        <v>1</v>
      </c>
      <c r="Q4618" s="2">
        <v>44327.697939814818</v>
      </c>
      <c r="R4618" s="1"/>
      <c r="S4618" t="b">
        <v>0</v>
      </c>
      <c r="U4618" s="1"/>
      <c r="V4618" t="b">
        <v>0</v>
      </c>
      <c r="W4618" s="1">
        <v>44256</v>
      </c>
      <c r="X4618">
        <v>3</v>
      </c>
      <c r="Y4618">
        <v>2021</v>
      </c>
      <c r="Z4618" t="s">
        <v>161</v>
      </c>
      <c r="AA4618" t="s">
        <v>161</v>
      </c>
      <c r="AB4618" t="b">
        <v>0</v>
      </c>
      <c r="AC4618" t="b">
        <v>0</v>
      </c>
      <c r="AE4618" t="b">
        <v>1</v>
      </c>
      <c r="AF4618" t="b">
        <v>0</v>
      </c>
      <c r="AG4618" t="b">
        <v>0</v>
      </c>
      <c r="AH4618" t="s">
        <v>4366</v>
      </c>
      <c r="AI4618" t="b">
        <v>0</v>
      </c>
      <c r="AK4618" t="b">
        <v>0</v>
      </c>
      <c r="AL4618" s="1"/>
      <c r="AM4618" t="s">
        <v>162</v>
      </c>
      <c r="AN4618" s="2">
        <v>44348.796840277777</v>
      </c>
      <c r="AP4618" s="2">
        <v>44346.213043981479</v>
      </c>
      <c r="AQ4618" s="1">
        <v>44346</v>
      </c>
      <c r="AS4618" t="b">
        <v>0</v>
      </c>
      <c r="AV4618" t="s">
        <v>213</v>
      </c>
      <c r="BA4618" t="s">
        <v>10997</v>
      </c>
      <c r="BB4618" t="s">
        <v>10998</v>
      </c>
      <c r="BD4618" t="b">
        <v>0</v>
      </c>
      <c r="BH4618" t="s">
        <v>3139</v>
      </c>
      <c r="BI4618" t="s">
        <v>2055</v>
      </c>
      <c r="BJ4618" t="s">
        <v>216</v>
      </c>
      <c r="BL4618" t="s">
        <v>10996</v>
      </c>
      <c r="BM4618" t="s">
        <v>202</v>
      </c>
      <c r="BN4618" t="s">
        <v>2414</v>
      </c>
      <c r="BQ4618" t="s">
        <v>204</v>
      </c>
      <c r="BR4618" t="b">
        <v>0</v>
      </c>
      <c r="BT4618" t="b">
        <v>0</v>
      </c>
      <c r="BW4618" t="s">
        <v>349</v>
      </c>
      <c r="BX4618" t="b">
        <v>0</v>
      </c>
      <c r="BY4618" s="2">
        <v>44376.857581018521</v>
      </c>
      <c r="BZ4618" t="s">
        <v>3140</v>
      </c>
      <c r="CB4618" t="b">
        <v>0</v>
      </c>
      <c r="CC4618" t="b">
        <v>0</v>
      </c>
      <c r="CF4618">
        <v>123932.04</v>
      </c>
      <c r="CH4618">
        <v>37179.61</v>
      </c>
      <c r="CI4618">
        <v>30</v>
      </c>
      <c r="CJ4618">
        <v>0</v>
      </c>
      <c r="CK4618">
        <f>YEAR(tbl_Opportunity[[#This Row],[Close Date]])</f>
        <v>2021</v>
      </c>
    </row>
    <row r="4619" spans="1:89">
      <c r="A4619" t="s">
        <v>10999</v>
      </c>
      <c r="B4619" t="b">
        <v>0</v>
      </c>
      <c r="C4619" t="s">
        <v>105</v>
      </c>
      <c r="D4619" t="b">
        <v>0</v>
      </c>
      <c r="F4619" t="s">
        <v>2807</v>
      </c>
      <c r="G4619" t="s">
        <v>2807</v>
      </c>
      <c r="H4619" s="1">
        <v>44484</v>
      </c>
      <c r="I4619" t="b">
        <v>0</v>
      </c>
      <c r="L4619" t="s">
        <v>11000</v>
      </c>
      <c r="M4619" t="s">
        <v>11001</v>
      </c>
      <c r="N4619" t="s">
        <v>345</v>
      </c>
      <c r="O4619" t="s">
        <v>2393</v>
      </c>
      <c r="P4619" t="b">
        <v>1</v>
      </c>
      <c r="Q4619" s="2">
        <v>43843.667743055557</v>
      </c>
      <c r="R4619" s="1"/>
      <c r="S4619" t="b">
        <v>0</v>
      </c>
      <c r="U4619" s="1"/>
      <c r="V4619" t="b">
        <v>0</v>
      </c>
      <c r="W4619" s="1">
        <v>44287</v>
      </c>
      <c r="X4619">
        <v>4</v>
      </c>
      <c r="Y4619">
        <v>2021</v>
      </c>
      <c r="Z4619" t="s">
        <v>161</v>
      </c>
      <c r="AA4619" t="s">
        <v>161</v>
      </c>
      <c r="AB4619" t="b">
        <v>0</v>
      </c>
      <c r="AC4619" t="b">
        <v>0</v>
      </c>
      <c r="AE4619" t="b">
        <v>1</v>
      </c>
      <c r="AF4619" t="b">
        <v>0</v>
      </c>
      <c r="AG4619" t="b">
        <v>0</v>
      </c>
      <c r="AH4619" t="s">
        <v>4366</v>
      </c>
      <c r="AI4619" t="b">
        <v>0</v>
      </c>
      <c r="AK4619" t="b">
        <v>0</v>
      </c>
      <c r="AL4619" s="1">
        <v>44172</v>
      </c>
      <c r="AM4619" t="s">
        <v>162</v>
      </c>
      <c r="AN4619" s="2">
        <v>44348.7966087963</v>
      </c>
      <c r="AP4619" s="2">
        <v>43969.878125000003</v>
      </c>
      <c r="AQ4619" s="1"/>
      <c r="AS4619" t="b">
        <v>0</v>
      </c>
      <c r="AV4619" t="s">
        <v>105</v>
      </c>
      <c r="BA4619" t="s">
        <v>10997</v>
      </c>
      <c r="BB4619" t="s">
        <v>11002</v>
      </c>
      <c r="BD4619" t="b">
        <v>0</v>
      </c>
      <c r="BH4619" t="s">
        <v>3139</v>
      </c>
      <c r="BI4619" t="s">
        <v>1668</v>
      </c>
      <c r="BJ4619" t="s">
        <v>216</v>
      </c>
      <c r="BL4619" t="s">
        <v>11000</v>
      </c>
      <c r="BM4619" t="s">
        <v>202</v>
      </c>
      <c r="BN4619" t="s">
        <v>2414</v>
      </c>
      <c r="BQ4619" t="s">
        <v>204</v>
      </c>
      <c r="BR4619" t="b">
        <v>0</v>
      </c>
      <c r="BT4619" t="b">
        <v>0</v>
      </c>
      <c r="BW4619" t="s">
        <v>349</v>
      </c>
      <c r="BX4619" t="b">
        <v>0</v>
      </c>
      <c r="BY4619" s="2">
        <v>44376.857581018521</v>
      </c>
      <c r="BZ4619" t="s">
        <v>3140</v>
      </c>
      <c r="CB4619" t="b">
        <v>0</v>
      </c>
      <c r="CC4619" t="b">
        <v>0</v>
      </c>
      <c r="CF4619">
        <v>174800</v>
      </c>
      <c r="CH4619">
        <v>52440</v>
      </c>
      <c r="CI4619">
        <v>30</v>
      </c>
      <c r="CJ4619">
        <v>0</v>
      </c>
      <c r="CK4619">
        <f>YEAR(tbl_Opportunity[[#This Row],[Close Date]])</f>
        <v>2021</v>
      </c>
    </row>
    <row r="4620" spans="1:89">
      <c r="A4620" t="s">
        <v>11003</v>
      </c>
      <c r="B4620" t="b">
        <v>0</v>
      </c>
      <c r="D4620" t="b">
        <v>0</v>
      </c>
      <c r="F4620" t="s">
        <v>2807</v>
      </c>
      <c r="G4620" t="s">
        <v>2807</v>
      </c>
      <c r="H4620" s="1">
        <v>44547</v>
      </c>
      <c r="I4620" t="b">
        <v>0</v>
      </c>
      <c r="L4620" t="s">
        <v>11004</v>
      </c>
      <c r="O4620" t="s">
        <v>2393</v>
      </c>
      <c r="P4620" t="b">
        <v>1</v>
      </c>
      <c r="Q4620" s="2">
        <v>44300.722557870373</v>
      </c>
      <c r="R4620" s="1"/>
      <c r="S4620" t="b">
        <v>0</v>
      </c>
      <c r="U4620" s="1"/>
      <c r="V4620" t="b">
        <v>0</v>
      </c>
      <c r="W4620" s="1">
        <v>44287</v>
      </c>
      <c r="X4620">
        <v>4</v>
      </c>
      <c r="Y4620">
        <v>2021</v>
      </c>
      <c r="Z4620" t="s">
        <v>161</v>
      </c>
      <c r="AA4620" t="s">
        <v>161</v>
      </c>
      <c r="AB4620" t="b">
        <v>0</v>
      </c>
      <c r="AC4620" t="b">
        <v>0</v>
      </c>
      <c r="AE4620" t="b">
        <v>1</v>
      </c>
      <c r="AF4620" t="b">
        <v>0</v>
      </c>
      <c r="AG4620" t="b">
        <v>0</v>
      </c>
      <c r="AH4620" t="s">
        <v>4366</v>
      </c>
      <c r="AI4620" t="b">
        <v>0</v>
      </c>
      <c r="AK4620" t="b">
        <v>0</v>
      </c>
      <c r="AL4620" s="1">
        <v>44329</v>
      </c>
      <c r="AM4620" t="s">
        <v>162</v>
      </c>
      <c r="AN4620" s="2">
        <v>44348.796666666669</v>
      </c>
      <c r="AP4620" s="2">
        <v>44306.772951388892</v>
      </c>
      <c r="AQ4620" s="1"/>
      <c r="AS4620" t="b">
        <v>0</v>
      </c>
      <c r="AV4620" t="s">
        <v>93</v>
      </c>
      <c r="BA4620" t="s">
        <v>10997</v>
      </c>
      <c r="BB4620" t="s">
        <v>11005</v>
      </c>
      <c r="BD4620" t="b">
        <v>0</v>
      </c>
      <c r="BH4620" t="s">
        <v>3139</v>
      </c>
      <c r="BI4620" t="s">
        <v>2055</v>
      </c>
      <c r="BJ4620" t="s">
        <v>216</v>
      </c>
      <c r="BL4620" t="s">
        <v>11004</v>
      </c>
      <c r="BM4620" t="s">
        <v>202</v>
      </c>
      <c r="BN4620" t="s">
        <v>2414</v>
      </c>
      <c r="BQ4620" t="s">
        <v>204</v>
      </c>
      <c r="BR4620" t="b">
        <v>0</v>
      </c>
      <c r="BT4620" t="b">
        <v>0</v>
      </c>
      <c r="BW4620" t="s">
        <v>349</v>
      </c>
      <c r="BX4620" t="b">
        <v>0</v>
      </c>
      <c r="BY4620" s="2">
        <v>44376.857581018521</v>
      </c>
      <c r="BZ4620" t="s">
        <v>3140</v>
      </c>
      <c r="CB4620" t="b">
        <v>0</v>
      </c>
      <c r="CC4620" t="b">
        <v>0</v>
      </c>
      <c r="CD4620">
        <v>0</v>
      </c>
      <c r="CE4620">
        <v>0</v>
      </c>
      <c r="CF4620">
        <v>165000</v>
      </c>
      <c r="CH4620">
        <v>49500</v>
      </c>
      <c r="CI4620">
        <v>30</v>
      </c>
      <c r="CJ4620">
        <v>0</v>
      </c>
      <c r="CK4620">
        <f>YEAR(tbl_Opportunity[[#This Row],[Close Date]])</f>
        <v>2021</v>
      </c>
    </row>
    <row r="4621" spans="1:89">
      <c r="A4621" t="s">
        <v>223</v>
      </c>
      <c r="B4621" t="b">
        <v>0</v>
      </c>
      <c r="C4621" t="s">
        <v>3109</v>
      </c>
      <c r="D4621" t="b">
        <v>0</v>
      </c>
      <c r="E4621" t="s">
        <v>2947</v>
      </c>
      <c r="F4621" t="s">
        <v>4728</v>
      </c>
      <c r="G4621" t="s">
        <v>2807</v>
      </c>
      <c r="H4621" s="1">
        <v>44469</v>
      </c>
      <c r="I4621" t="b">
        <v>0</v>
      </c>
      <c r="L4621" t="s">
        <v>11006</v>
      </c>
      <c r="O4621" t="s">
        <v>215</v>
      </c>
      <c r="P4621" t="b">
        <v>1</v>
      </c>
      <c r="Q4621" s="2">
        <v>44316.840312499997</v>
      </c>
      <c r="R4621" s="1"/>
      <c r="S4621" t="b">
        <v>0</v>
      </c>
      <c r="U4621" s="1"/>
      <c r="V4621" t="b">
        <v>0</v>
      </c>
      <c r="W4621" s="1">
        <v>44256</v>
      </c>
      <c r="X4621">
        <v>3</v>
      </c>
      <c r="Y4621">
        <v>2021</v>
      </c>
      <c r="Z4621" t="s">
        <v>161</v>
      </c>
      <c r="AA4621" t="s">
        <v>161</v>
      </c>
      <c r="AB4621" t="b">
        <v>0</v>
      </c>
      <c r="AC4621" t="b">
        <v>0</v>
      </c>
      <c r="AE4621" t="b">
        <v>1</v>
      </c>
      <c r="AF4621" t="b">
        <v>1</v>
      </c>
      <c r="AG4621" t="b">
        <v>1</v>
      </c>
      <c r="AH4621" t="s">
        <v>4366</v>
      </c>
      <c r="AI4621" t="b">
        <v>0</v>
      </c>
      <c r="AK4621" t="b">
        <v>0</v>
      </c>
      <c r="AL4621" s="1">
        <v>44354</v>
      </c>
      <c r="AM4621" t="s">
        <v>215</v>
      </c>
      <c r="AN4621" s="2">
        <v>44355.600543981483</v>
      </c>
      <c r="AP4621" s="2">
        <v>44337.947939814818</v>
      </c>
      <c r="AQ4621" s="1">
        <v>44337</v>
      </c>
      <c r="AS4621" t="b">
        <v>0</v>
      </c>
      <c r="AV4621" t="s">
        <v>153</v>
      </c>
      <c r="BA4621" t="s">
        <v>10997</v>
      </c>
      <c r="BB4621" t="s">
        <v>11007</v>
      </c>
      <c r="BD4621" t="b">
        <v>0</v>
      </c>
      <c r="BH4621" t="s">
        <v>215</v>
      </c>
      <c r="BI4621" t="s">
        <v>1072</v>
      </c>
      <c r="BJ4621" t="s">
        <v>216</v>
      </c>
      <c r="BL4621" t="s">
        <v>11006</v>
      </c>
      <c r="BM4621" t="s">
        <v>202</v>
      </c>
      <c r="BN4621" t="s">
        <v>2414</v>
      </c>
      <c r="BQ4621" t="s">
        <v>204</v>
      </c>
      <c r="BR4621" t="b">
        <v>0</v>
      </c>
      <c r="BT4621" t="b">
        <v>0</v>
      </c>
      <c r="BW4621" t="s">
        <v>349</v>
      </c>
      <c r="BX4621" t="b">
        <v>0</v>
      </c>
      <c r="BY4621" s="2">
        <v>44376.857581018521</v>
      </c>
      <c r="BZ4621" t="s">
        <v>3070</v>
      </c>
      <c r="CB4621" t="b">
        <v>0</v>
      </c>
      <c r="CC4621" t="b">
        <v>0</v>
      </c>
      <c r="CD4621">
        <v>0</v>
      </c>
      <c r="CE4621">
        <v>0</v>
      </c>
      <c r="CF4621">
        <v>180590.8</v>
      </c>
      <c r="CH4621">
        <v>54177.24</v>
      </c>
      <c r="CI4621">
        <v>30</v>
      </c>
      <c r="CJ4621">
        <v>0</v>
      </c>
      <c r="CK4621">
        <f>YEAR(tbl_Opportunity[[#This Row],[Close Date]])</f>
        <v>2021</v>
      </c>
    </row>
    <row r="4622" spans="1:89">
      <c r="A4622" t="s">
        <v>11008</v>
      </c>
      <c r="B4622" t="b">
        <v>0</v>
      </c>
      <c r="C4622" t="s">
        <v>105</v>
      </c>
      <c r="D4622" t="b">
        <v>0</v>
      </c>
      <c r="F4622" t="s">
        <v>2807</v>
      </c>
      <c r="G4622" t="s">
        <v>2807</v>
      </c>
      <c r="H4622" s="1">
        <v>44372</v>
      </c>
      <c r="I4622" t="b">
        <v>1</v>
      </c>
      <c r="L4622" t="s">
        <v>11009</v>
      </c>
      <c r="O4622" t="s">
        <v>2393</v>
      </c>
      <c r="P4622" t="b">
        <v>1</v>
      </c>
      <c r="Q4622" s="2">
        <v>44222.750937500001</v>
      </c>
      <c r="R4622" s="1">
        <v>44372</v>
      </c>
      <c r="S4622" t="b">
        <v>0</v>
      </c>
      <c r="U4622" s="1"/>
      <c r="V4622" t="b">
        <v>0</v>
      </c>
      <c r="W4622" s="1">
        <v>44228</v>
      </c>
      <c r="X4622">
        <v>2</v>
      </c>
      <c r="Y4622">
        <v>2021</v>
      </c>
      <c r="Z4622" t="s">
        <v>8</v>
      </c>
      <c r="AA4622" t="s">
        <v>8</v>
      </c>
      <c r="AB4622" t="b">
        <v>1</v>
      </c>
      <c r="AC4622" t="b">
        <v>1</v>
      </c>
      <c r="AE4622" t="b">
        <v>1</v>
      </c>
      <c r="AF4622" t="b">
        <v>0</v>
      </c>
      <c r="AG4622" t="b">
        <v>0</v>
      </c>
      <c r="AH4622" t="s">
        <v>4366</v>
      </c>
      <c r="AI4622" t="b">
        <v>0</v>
      </c>
      <c r="AK4622" t="b">
        <v>0</v>
      </c>
      <c r="AL4622" s="1">
        <v>44266</v>
      </c>
      <c r="AM4622" t="s">
        <v>4757</v>
      </c>
      <c r="AN4622" s="2">
        <v>44372.69190972222</v>
      </c>
      <c r="AP4622" s="2">
        <v>44372.491701388892</v>
      </c>
      <c r="AQ4622" s="1">
        <v>44372</v>
      </c>
      <c r="AS4622" t="b">
        <v>0</v>
      </c>
      <c r="AV4622" t="s">
        <v>213</v>
      </c>
      <c r="BA4622" t="s">
        <v>10997</v>
      </c>
      <c r="BB4622" t="s">
        <v>11010</v>
      </c>
      <c r="BD4622" t="b">
        <v>0</v>
      </c>
      <c r="BH4622" t="s">
        <v>3139</v>
      </c>
      <c r="BI4622" t="s">
        <v>2055</v>
      </c>
      <c r="BJ4622" t="s">
        <v>216</v>
      </c>
      <c r="BL4622" t="s">
        <v>11009</v>
      </c>
      <c r="BM4622" t="s">
        <v>202</v>
      </c>
      <c r="BN4622" t="s">
        <v>2414</v>
      </c>
      <c r="BQ4622" t="s">
        <v>204</v>
      </c>
      <c r="BR4622" t="b">
        <v>0</v>
      </c>
      <c r="BT4622" t="b">
        <v>0</v>
      </c>
      <c r="BU4622" t="s">
        <v>5163</v>
      </c>
      <c r="BW4622" t="s">
        <v>103</v>
      </c>
      <c r="BX4622" t="b">
        <v>0</v>
      </c>
      <c r="BY4622" s="2">
        <v>44376.857581018521</v>
      </c>
      <c r="BZ4622" t="s">
        <v>3140</v>
      </c>
      <c r="CB4622" t="b">
        <v>0</v>
      </c>
      <c r="CC4622" t="b">
        <v>1</v>
      </c>
      <c r="CF4622">
        <v>113682.54</v>
      </c>
      <c r="CH4622">
        <v>113682.54</v>
      </c>
      <c r="CI4622">
        <v>100</v>
      </c>
      <c r="CJ4622">
        <v>0</v>
      </c>
      <c r="CK4622">
        <f>YEAR(tbl_Opportunity[[#This Row],[Close Date]])</f>
        <v>2021</v>
      </c>
    </row>
    <row r="4623" spans="1:89">
      <c r="A4623" t="s">
        <v>11011</v>
      </c>
      <c r="B4623" t="b">
        <v>0</v>
      </c>
      <c r="D4623" t="b">
        <v>0</v>
      </c>
      <c r="E4623" t="s">
        <v>2888</v>
      </c>
      <c r="H4623" s="1">
        <v>44469</v>
      </c>
      <c r="I4623" t="b">
        <v>0</v>
      </c>
      <c r="L4623" t="s">
        <v>11012</v>
      </c>
      <c r="O4623" t="s">
        <v>3202</v>
      </c>
      <c r="P4623" t="b">
        <v>1</v>
      </c>
      <c r="Q4623" s="2">
        <v>44007.75513888889</v>
      </c>
      <c r="R4623" s="1"/>
      <c r="S4623" t="b">
        <v>0</v>
      </c>
      <c r="U4623" s="1"/>
      <c r="V4623" t="b">
        <v>0</v>
      </c>
      <c r="W4623" s="1">
        <v>44256</v>
      </c>
      <c r="X4623">
        <v>3</v>
      </c>
      <c r="Y4623">
        <v>2021</v>
      </c>
      <c r="Z4623" t="s">
        <v>161</v>
      </c>
      <c r="AA4623" t="s">
        <v>161</v>
      </c>
      <c r="AB4623" t="b">
        <v>0</v>
      </c>
      <c r="AC4623" t="b">
        <v>0</v>
      </c>
      <c r="AE4623" t="b">
        <v>1</v>
      </c>
      <c r="AF4623" t="b">
        <v>0</v>
      </c>
      <c r="AG4623" t="b">
        <v>0</v>
      </c>
      <c r="AH4623" t="s">
        <v>4366</v>
      </c>
      <c r="AI4623" t="b">
        <v>0</v>
      </c>
      <c r="AK4623" t="b">
        <v>0</v>
      </c>
      <c r="AL4623" s="1">
        <v>44286</v>
      </c>
      <c r="AM4623" t="s">
        <v>162</v>
      </c>
      <c r="AN4623" s="2">
        <v>44348.796736111108</v>
      </c>
      <c r="AP4623" s="2">
        <v>44286.623136574075</v>
      </c>
      <c r="AQ4623" s="1"/>
      <c r="AS4623" t="b">
        <v>0</v>
      </c>
      <c r="AV4623" t="s">
        <v>2820</v>
      </c>
      <c r="BB4623" t="s">
        <v>11013</v>
      </c>
      <c r="BD4623" t="b">
        <v>0</v>
      </c>
      <c r="BH4623" t="s">
        <v>3139</v>
      </c>
      <c r="BI4623" t="s">
        <v>1668</v>
      </c>
      <c r="BJ4623" t="s">
        <v>105</v>
      </c>
      <c r="BL4623" t="s">
        <v>11012</v>
      </c>
      <c r="BM4623" t="s">
        <v>202</v>
      </c>
      <c r="BN4623" t="s">
        <v>2414</v>
      </c>
      <c r="BQ4623" t="s">
        <v>204</v>
      </c>
      <c r="BR4623" t="b">
        <v>0</v>
      </c>
      <c r="BT4623" t="b">
        <v>1</v>
      </c>
      <c r="BU4623" t="s">
        <v>2350</v>
      </c>
      <c r="BW4623" t="s">
        <v>349</v>
      </c>
      <c r="BX4623" t="b">
        <v>0</v>
      </c>
      <c r="BY4623" s="2">
        <v>44376.857581018521</v>
      </c>
      <c r="BZ4623" t="s">
        <v>3140</v>
      </c>
      <c r="CB4623" t="b">
        <v>0</v>
      </c>
      <c r="CC4623" t="b">
        <v>0</v>
      </c>
      <c r="CF4623">
        <v>174800</v>
      </c>
      <c r="CH4623">
        <v>52440</v>
      </c>
      <c r="CI4623">
        <v>30</v>
      </c>
      <c r="CJ4623">
        <v>0</v>
      </c>
      <c r="CK4623">
        <f>YEAR(tbl_Opportunity[[#This Row],[Close Date]])</f>
        <v>2021</v>
      </c>
    </row>
    <row r="4624" spans="1:89">
      <c r="A4624" t="s">
        <v>11014</v>
      </c>
      <c r="B4624" t="b">
        <v>0</v>
      </c>
      <c r="D4624" t="b">
        <v>0</v>
      </c>
      <c r="E4624" t="s">
        <v>2947</v>
      </c>
      <c r="H4624" s="1">
        <v>44561</v>
      </c>
      <c r="I4624" t="b">
        <v>0</v>
      </c>
      <c r="L4624" t="s">
        <v>11015</v>
      </c>
      <c r="N4624" t="s">
        <v>372</v>
      </c>
      <c r="O4624" t="s">
        <v>194</v>
      </c>
      <c r="P4624" t="b">
        <v>1</v>
      </c>
      <c r="Q4624" s="2">
        <v>44039.457719907405</v>
      </c>
      <c r="R4624" s="1"/>
      <c r="S4624" t="b">
        <v>0</v>
      </c>
      <c r="U4624" s="1"/>
      <c r="V4624" t="b">
        <v>0</v>
      </c>
      <c r="W4624" s="1">
        <v>44287</v>
      </c>
      <c r="X4624">
        <v>4</v>
      </c>
      <c r="Y4624">
        <v>2021</v>
      </c>
      <c r="Z4624" t="s">
        <v>161</v>
      </c>
      <c r="AA4624" t="s">
        <v>161</v>
      </c>
      <c r="AB4624" t="b">
        <v>0</v>
      </c>
      <c r="AC4624" t="b">
        <v>0</v>
      </c>
      <c r="AE4624" t="b">
        <v>1</v>
      </c>
      <c r="AF4624" t="b">
        <v>0</v>
      </c>
      <c r="AG4624" t="b">
        <v>0</v>
      </c>
      <c r="AH4624" t="s">
        <v>3190</v>
      </c>
      <c r="AI4624" t="b">
        <v>0</v>
      </c>
      <c r="AJ4624" t="s">
        <v>2359</v>
      </c>
      <c r="AK4624" t="b">
        <v>0</v>
      </c>
      <c r="AL4624" s="1">
        <v>44161</v>
      </c>
      <c r="AM4624" t="s">
        <v>162</v>
      </c>
      <c r="AN4624" s="2">
        <v>44350.540486111109</v>
      </c>
      <c r="AP4624" s="2">
        <v>44209.620243055557</v>
      </c>
      <c r="AQ4624" s="1"/>
      <c r="AS4624" t="b">
        <v>0</v>
      </c>
      <c r="AV4624" t="s">
        <v>93</v>
      </c>
      <c r="AY4624" t="s">
        <v>2360</v>
      </c>
      <c r="AZ4624" t="s">
        <v>11016</v>
      </c>
      <c r="BB4624" t="s">
        <v>11017</v>
      </c>
      <c r="BD4624" t="b">
        <v>0</v>
      </c>
      <c r="BF4624" t="s">
        <v>11018</v>
      </c>
      <c r="BG4624" t="s">
        <v>11019</v>
      </c>
      <c r="BH4624" t="s">
        <v>3139</v>
      </c>
      <c r="BI4624" t="s">
        <v>1668</v>
      </c>
      <c r="BJ4624" t="s">
        <v>4759</v>
      </c>
      <c r="BL4624" t="s">
        <v>11015</v>
      </c>
      <c r="BM4624" t="s">
        <v>202</v>
      </c>
      <c r="BN4624" t="s">
        <v>203</v>
      </c>
      <c r="BQ4624" t="s">
        <v>204</v>
      </c>
      <c r="BR4624" t="b">
        <v>0</v>
      </c>
      <c r="BT4624" t="b">
        <v>1</v>
      </c>
      <c r="BW4624" t="s">
        <v>313</v>
      </c>
      <c r="BX4624" t="b">
        <v>0</v>
      </c>
      <c r="BY4624" s="2">
        <v>44376.857581018521</v>
      </c>
      <c r="BZ4624" t="s">
        <v>3140</v>
      </c>
      <c r="CB4624" t="b">
        <v>0</v>
      </c>
      <c r="CC4624" t="b">
        <v>0</v>
      </c>
      <c r="CF4624">
        <v>57081.5</v>
      </c>
      <c r="CH4624">
        <v>2854.08</v>
      </c>
      <c r="CI4624">
        <v>5</v>
      </c>
      <c r="CJ4624">
        <v>0</v>
      </c>
      <c r="CK4624">
        <f>YEAR(tbl_Opportunity[[#This Row],[Close Date]])</f>
        <v>2021</v>
      </c>
    </row>
    <row r="4625" spans="1:89">
      <c r="A4625" t="s">
        <v>11020</v>
      </c>
      <c r="B4625" t="b">
        <v>0</v>
      </c>
      <c r="D4625" t="b">
        <v>0</v>
      </c>
      <c r="E4625" t="s">
        <v>9119</v>
      </c>
      <c r="H4625" s="1">
        <v>44408</v>
      </c>
      <c r="I4625" t="b">
        <v>0</v>
      </c>
      <c r="L4625" t="s">
        <v>11021</v>
      </c>
      <c r="N4625" t="s">
        <v>1070</v>
      </c>
      <c r="O4625" t="s">
        <v>215</v>
      </c>
      <c r="P4625" t="b">
        <v>1</v>
      </c>
      <c r="Q4625" s="2">
        <v>43944.758888888886</v>
      </c>
      <c r="R4625" s="1"/>
      <c r="S4625" t="b">
        <v>0</v>
      </c>
      <c r="U4625" s="1"/>
      <c r="V4625" t="b">
        <v>0</v>
      </c>
      <c r="W4625" s="1">
        <v>44256</v>
      </c>
      <c r="X4625">
        <v>3</v>
      </c>
      <c r="Y4625">
        <v>2021</v>
      </c>
      <c r="Z4625" t="s">
        <v>161</v>
      </c>
      <c r="AA4625" t="s">
        <v>161</v>
      </c>
      <c r="AB4625" t="b">
        <v>0</v>
      </c>
      <c r="AC4625" t="b">
        <v>0</v>
      </c>
      <c r="AE4625" t="b">
        <v>1</v>
      </c>
      <c r="AF4625" t="b">
        <v>1</v>
      </c>
      <c r="AG4625" t="b">
        <v>1</v>
      </c>
      <c r="AH4625" t="s">
        <v>4366</v>
      </c>
      <c r="AI4625" t="b">
        <v>0</v>
      </c>
      <c r="AK4625" t="b">
        <v>0</v>
      </c>
      <c r="AL4625" s="1">
        <v>44362</v>
      </c>
      <c r="AM4625" t="s">
        <v>215</v>
      </c>
      <c r="AN4625" s="2">
        <v>44368.820879629631</v>
      </c>
      <c r="AP4625" s="2">
        <v>43944.759699074071</v>
      </c>
      <c r="AQ4625" s="1"/>
      <c r="AS4625" t="b">
        <v>0</v>
      </c>
      <c r="AV4625" t="s">
        <v>93</v>
      </c>
      <c r="BB4625" t="s">
        <v>11022</v>
      </c>
      <c r="BD4625" t="b">
        <v>0</v>
      </c>
      <c r="BH4625" t="s">
        <v>215</v>
      </c>
      <c r="BI4625" t="s">
        <v>1243</v>
      </c>
      <c r="BJ4625" t="s">
        <v>216</v>
      </c>
      <c r="BL4625" t="s">
        <v>11023</v>
      </c>
      <c r="BM4625" t="s">
        <v>202</v>
      </c>
      <c r="BN4625" t="s">
        <v>2414</v>
      </c>
      <c r="BQ4625" t="s">
        <v>204</v>
      </c>
      <c r="BR4625" t="b">
        <v>0</v>
      </c>
      <c r="BT4625" t="b">
        <v>1</v>
      </c>
      <c r="BU4625" t="s">
        <v>2350</v>
      </c>
      <c r="BW4625" t="s">
        <v>349</v>
      </c>
      <c r="BX4625" t="b">
        <v>0</v>
      </c>
      <c r="BY4625" s="2">
        <v>44376.857581018521</v>
      </c>
      <c r="BZ4625" t="s">
        <v>3070</v>
      </c>
      <c r="CB4625" t="b">
        <v>0</v>
      </c>
      <c r="CC4625" t="b">
        <v>0</v>
      </c>
      <c r="CF4625">
        <v>152000</v>
      </c>
      <c r="CH4625">
        <v>45600</v>
      </c>
      <c r="CI4625">
        <v>30</v>
      </c>
      <c r="CJ4625">
        <v>0</v>
      </c>
      <c r="CK4625">
        <f>YEAR(tbl_Opportunity[[#This Row],[Close Date]])</f>
        <v>2021</v>
      </c>
    </row>
    <row r="4626" spans="1:89">
      <c r="A4626" t="s">
        <v>11024</v>
      </c>
      <c r="B4626" t="b">
        <v>0</v>
      </c>
      <c r="D4626" t="b">
        <v>0</v>
      </c>
      <c r="E4626" t="s">
        <v>8416</v>
      </c>
      <c r="H4626" s="1">
        <v>44377</v>
      </c>
      <c r="I4626" t="b">
        <v>0</v>
      </c>
      <c r="L4626" t="s">
        <v>11025</v>
      </c>
      <c r="M4626" t="s">
        <v>11026</v>
      </c>
      <c r="N4626" t="s">
        <v>345</v>
      </c>
      <c r="O4626" t="s">
        <v>272</v>
      </c>
      <c r="P4626" t="b">
        <v>1</v>
      </c>
      <c r="Q4626" s="2">
        <v>43588.81994212963</v>
      </c>
      <c r="R4626" s="1"/>
      <c r="S4626" t="b">
        <v>0</v>
      </c>
      <c r="U4626" s="1"/>
      <c r="V4626" t="b">
        <v>0</v>
      </c>
      <c r="W4626" s="1">
        <v>44228</v>
      </c>
      <c r="X4626">
        <v>2</v>
      </c>
      <c r="Y4626">
        <v>2021</v>
      </c>
      <c r="Z4626" t="s">
        <v>1659</v>
      </c>
      <c r="AA4626" t="s">
        <v>1660</v>
      </c>
      <c r="AB4626" t="b">
        <v>0</v>
      </c>
      <c r="AC4626" t="b">
        <v>1</v>
      </c>
      <c r="AE4626" t="b">
        <v>1</v>
      </c>
      <c r="AF4626" t="b">
        <v>1</v>
      </c>
      <c r="AG4626" t="b">
        <v>1</v>
      </c>
      <c r="AH4626" t="s">
        <v>4366</v>
      </c>
      <c r="AI4626" t="b">
        <v>0</v>
      </c>
      <c r="AJ4626" t="s">
        <v>211</v>
      </c>
      <c r="AK4626" t="b">
        <v>0</v>
      </c>
      <c r="AL4626" s="1">
        <v>44355</v>
      </c>
      <c r="AM4626" t="s">
        <v>4757</v>
      </c>
      <c r="AN4626" s="2">
        <v>44372.684791666667</v>
      </c>
      <c r="AP4626" s="2">
        <v>44302.687268518515</v>
      </c>
      <c r="AQ4626" s="1"/>
      <c r="AS4626" t="b">
        <v>0</v>
      </c>
      <c r="AV4626" t="s">
        <v>2956</v>
      </c>
      <c r="AY4626" t="s">
        <v>236</v>
      </c>
      <c r="AZ4626" t="s">
        <v>237</v>
      </c>
      <c r="BB4626" t="s">
        <v>11027</v>
      </c>
      <c r="BD4626" t="b">
        <v>0</v>
      </c>
      <c r="BG4626" t="s">
        <v>11028</v>
      </c>
      <c r="BH4626" t="s">
        <v>311</v>
      </c>
      <c r="BI4626" t="s">
        <v>1072</v>
      </c>
      <c r="BJ4626" t="s">
        <v>216</v>
      </c>
      <c r="BL4626" t="s">
        <v>11025</v>
      </c>
      <c r="BM4626" t="s">
        <v>202</v>
      </c>
      <c r="BN4626" t="s">
        <v>203</v>
      </c>
      <c r="BQ4626" t="s">
        <v>204</v>
      </c>
      <c r="BR4626" t="b">
        <v>0</v>
      </c>
      <c r="BT4626" t="b">
        <v>1</v>
      </c>
      <c r="BU4626" t="s">
        <v>5279</v>
      </c>
      <c r="BW4626" t="s">
        <v>1662</v>
      </c>
      <c r="BX4626" t="b">
        <v>0</v>
      </c>
      <c r="BY4626" s="2">
        <v>44376.857569444444</v>
      </c>
      <c r="BZ4626" t="s">
        <v>314</v>
      </c>
      <c r="CB4626" t="b">
        <v>0</v>
      </c>
      <c r="CC4626" t="b">
        <v>0</v>
      </c>
      <c r="CD4626">
        <v>0</v>
      </c>
      <c r="CF4626">
        <v>95745</v>
      </c>
      <c r="CH4626">
        <v>67021.5</v>
      </c>
      <c r="CI4626">
        <v>70</v>
      </c>
      <c r="CJ4626">
        <v>0</v>
      </c>
      <c r="CK4626">
        <f>YEAR(tbl_Opportunity[[#This Row],[Close Date]])</f>
        <v>2021</v>
      </c>
    </row>
    <row r="4627" spans="1:89">
      <c r="A4627" t="s">
        <v>11029</v>
      </c>
      <c r="B4627" t="b">
        <v>0</v>
      </c>
      <c r="D4627" t="b">
        <v>0</v>
      </c>
      <c r="E4627" t="s">
        <v>4575</v>
      </c>
      <c r="H4627" s="1">
        <v>44313</v>
      </c>
      <c r="I4627" t="b">
        <v>1</v>
      </c>
      <c r="L4627" t="s">
        <v>11030</v>
      </c>
      <c r="O4627" t="s">
        <v>4222</v>
      </c>
      <c r="P4627" t="b">
        <v>1</v>
      </c>
      <c r="Q4627" s="2">
        <v>43741.619131944448</v>
      </c>
      <c r="R4627" s="1"/>
      <c r="S4627" t="b">
        <v>0</v>
      </c>
      <c r="U4627" s="1"/>
      <c r="V4627" t="b">
        <v>0</v>
      </c>
      <c r="W4627" s="1">
        <v>44228</v>
      </c>
      <c r="X4627">
        <v>2</v>
      </c>
      <c r="Y4627">
        <v>2021</v>
      </c>
      <c r="Z4627" t="s">
        <v>90</v>
      </c>
      <c r="AA4627" t="s">
        <v>90</v>
      </c>
      <c r="AB4627" t="b">
        <v>0</v>
      </c>
      <c r="AC4627" t="b">
        <v>1</v>
      </c>
      <c r="AE4627" t="b">
        <v>1</v>
      </c>
      <c r="AF4627" t="b">
        <v>0</v>
      </c>
      <c r="AG4627" t="b">
        <v>0</v>
      </c>
      <c r="AH4627" t="s">
        <v>4366</v>
      </c>
      <c r="AI4627" t="b">
        <v>0</v>
      </c>
      <c r="AK4627" t="b">
        <v>0</v>
      </c>
      <c r="AL4627" s="1">
        <v>44280</v>
      </c>
      <c r="AM4627" t="s">
        <v>311</v>
      </c>
      <c r="AN4627" s="2">
        <v>44313.919571759259</v>
      </c>
      <c r="AP4627" s="2">
        <v>44313.919560185182</v>
      </c>
      <c r="AQ4627" s="1"/>
      <c r="AS4627" t="b">
        <v>0</v>
      </c>
      <c r="AV4627" t="s">
        <v>176</v>
      </c>
      <c r="BB4627" t="s">
        <v>11031</v>
      </c>
      <c r="BD4627" t="b">
        <v>0</v>
      </c>
      <c r="BH4627" t="s">
        <v>311</v>
      </c>
      <c r="BI4627" t="s">
        <v>1072</v>
      </c>
      <c r="BJ4627" t="s">
        <v>216</v>
      </c>
      <c r="BL4627" t="s">
        <v>11032</v>
      </c>
      <c r="BM4627" t="s">
        <v>202</v>
      </c>
      <c r="BN4627" t="s">
        <v>2414</v>
      </c>
      <c r="BQ4627" t="s">
        <v>204</v>
      </c>
      <c r="BR4627" t="b">
        <v>0</v>
      </c>
      <c r="BT4627" t="b">
        <v>1</v>
      </c>
      <c r="BU4627" t="s">
        <v>2350</v>
      </c>
      <c r="BW4627" t="s">
        <v>97</v>
      </c>
      <c r="BX4627" t="b">
        <v>0</v>
      </c>
      <c r="BY4627" s="2">
        <v>44376.857569444444</v>
      </c>
      <c r="BZ4627" t="s">
        <v>314</v>
      </c>
      <c r="CB4627" t="b">
        <v>0</v>
      </c>
      <c r="CC4627" t="b">
        <v>0</v>
      </c>
      <c r="CF4627">
        <v>154850</v>
      </c>
      <c r="CH4627">
        <v>0</v>
      </c>
      <c r="CI4627">
        <v>0</v>
      </c>
      <c r="CJ4627">
        <v>0</v>
      </c>
      <c r="CK4627">
        <f>YEAR(tbl_Opportunity[[#This Row],[Close Date]])</f>
        <v>2021</v>
      </c>
    </row>
    <row r="4628" spans="1:89">
      <c r="A4628" t="s">
        <v>8495</v>
      </c>
      <c r="B4628" t="b">
        <v>0</v>
      </c>
      <c r="D4628" t="b">
        <v>0</v>
      </c>
      <c r="H4628" s="1">
        <v>44158</v>
      </c>
      <c r="I4628" t="b">
        <v>1</v>
      </c>
      <c r="J4628" t="s">
        <v>2629</v>
      </c>
      <c r="L4628" t="s">
        <v>8496</v>
      </c>
      <c r="N4628" t="s">
        <v>345</v>
      </c>
      <c r="O4628" t="s">
        <v>194</v>
      </c>
      <c r="P4628" t="b">
        <v>0</v>
      </c>
      <c r="Q4628" s="2">
        <v>44115.457800925928</v>
      </c>
      <c r="R4628" s="1"/>
      <c r="S4628" t="b">
        <v>0</v>
      </c>
      <c r="U4628" s="1"/>
      <c r="V4628" t="b">
        <v>0</v>
      </c>
      <c r="W4628" s="1">
        <v>43922</v>
      </c>
      <c r="X4628">
        <v>4</v>
      </c>
      <c r="Y4628">
        <v>2020</v>
      </c>
      <c r="Z4628" t="s">
        <v>90</v>
      </c>
      <c r="AA4628" t="s">
        <v>90</v>
      </c>
      <c r="AB4628" t="b">
        <v>0</v>
      </c>
      <c r="AC4628" t="b">
        <v>0</v>
      </c>
      <c r="AE4628" t="b">
        <v>1</v>
      </c>
      <c r="AF4628" t="b">
        <v>0</v>
      </c>
      <c r="AG4628" t="b">
        <v>0</v>
      </c>
      <c r="AH4628" t="s">
        <v>3190</v>
      </c>
      <c r="AI4628" t="b">
        <v>0</v>
      </c>
      <c r="AJ4628" t="s">
        <v>462</v>
      </c>
      <c r="AK4628" t="b">
        <v>0</v>
      </c>
      <c r="AL4628" s="1"/>
      <c r="AM4628" t="s">
        <v>162</v>
      </c>
      <c r="AN4628" s="2">
        <v>44297.8278587963</v>
      </c>
      <c r="AP4628" s="2">
        <v>44158.470370370371</v>
      </c>
      <c r="AQ4628" s="1"/>
      <c r="AS4628" t="b">
        <v>0</v>
      </c>
      <c r="AV4628" t="s">
        <v>153</v>
      </c>
      <c r="AY4628" t="s">
        <v>236</v>
      </c>
      <c r="AZ4628" t="s">
        <v>435</v>
      </c>
      <c r="BB4628" t="s">
        <v>11033</v>
      </c>
      <c r="BD4628" t="b">
        <v>0</v>
      </c>
      <c r="BG4628" t="s">
        <v>3193</v>
      </c>
      <c r="BH4628" t="s">
        <v>194</v>
      </c>
      <c r="BI4628" t="s">
        <v>1668</v>
      </c>
      <c r="BJ4628" t="s">
        <v>2363</v>
      </c>
      <c r="BL4628" t="s">
        <v>8496</v>
      </c>
      <c r="BM4628" t="s">
        <v>202</v>
      </c>
      <c r="BN4628" t="s">
        <v>203</v>
      </c>
      <c r="BQ4628" t="s">
        <v>204</v>
      </c>
      <c r="BR4628" t="b">
        <v>1</v>
      </c>
      <c r="BT4628" t="b">
        <v>1</v>
      </c>
      <c r="BU4628" t="s">
        <v>5163</v>
      </c>
      <c r="BW4628" t="s">
        <v>97</v>
      </c>
      <c r="BX4628" t="b">
        <v>0</v>
      </c>
      <c r="BY4628" s="2">
        <v>44376.857581018521</v>
      </c>
      <c r="BZ4628" t="s">
        <v>265</v>
      </c>
      <c r="CB4628" t="b">
        <v>1</v>
      </c>
      <c r="CC4628" t="b">
        <v>0</v>
      </c>
      <c r="CF4628">
        <v>83120</v>
      </c>
      <c r="CH4628">
        <v>0</v>
      </c>
      <c r="CI4628">
        <v>0</v>
      </c>
      <c r="CJ4628">
        <v>0</v>
      </c>
      <c r="CK4628">
        <f>YEAR(tbl_Opportunity[[#This Row],[Close Date]])</f>
        <v>2020</v>
      </c>
    </row>
    <row r="4629" spans="1:89">
      <c r="A4629" t="s">
        <v>2408</v>
      </c>
      <c r="B4629" t="b">
        <v>0</v>
      </c>
      <c r="D4629" t="b">
        <v>0</v>
      </c>
      <c r="H4629" s="1">
        <v>44144</v>
      </c>
      <c r="I4629" t="b">
        <v>1</v>
      </c>
      <c r="L4629" t="s">
        <v>3225</v>
      </c>
      <c r="N4629" t="s">
        <v>372</v>
      </c>
      <c r="O4629" t="s">
        <v>194</v>
      </c>
      <c r="P4629" t="b">
        <v>0</v>
      </c>
      <c r="Q4629" s="2">
        <v>44133.661099537036</v>
      </c>
      <c r="R4629" s="1"/>
      <c r="S4629" t="b">
        <v>0</v>
      </c>
      <c r="U4629" s="1"/>
      <c r="V4629" t="b">
        <v>0</v>
      </c>
      <c r="W4629" s="1">
        <v>43922</v>
      </c>
      <c r="X4629">
        <v>4</v>
      </c>
      <c r="Y4629">
        <v>2020</v>
      </c>
      <c r="Z4629" t="s">
        <v>8</v>
      </c>
      <c r="AA4629" t="s">
        <v>8</v>
      </c>
      <c r="AB4629" t="b">
        <v>0</v>
      </c>
      <c r="AC4629" t="b">
        <v>0</v>
      </c>
      <c r="AE4629" t="b">
        <v>1</v>
      </c>
      <c r="AF4629" t="b">
        <v>0</v>
      </c>
      <c r="AG4629" t="b">
        <v>0</v>
      </c>
      <c r="AH4629" t="s">
        <v>4366</v>
      </c>
      <c r="AI4629" t="b">
        <v>0</v>
      </c>
      <c r="AJ4629" t="s">
        <v>211</v>
      </c>
      <c r="AK4629" t="b">
        <v>0</v>
      </c>
      <c r="AL4629" s="1"/>
      <c r="AM4629" t="s">
        <v>162</v>
      </c>
      <c r="AN4629" s="2">
        <v>44297.8278587963</v>
      </c>
      <c r="AP4629" s="2">
        <v>44144.727268518516</v>
      </c>
      <c r="AQ4629" s="1"/>
      <c r="AS4629" t="b">
        <v>0</v>
      </c>
      <c r="AV4629" t="s">
        <v>153</v>
      </c>
      <c r="AY4629" t="s">
        <v>236</v>
      </c>
      <c r="AZ4629" t="s">
        <v>300</v>
      </c>
      <c r="BB4629" t="s">
        <v>11034</v>
      </c>
      <c r="BD4629" t="b">
        <v>0</v>
      </c>
      <c r="BH4629" t="s">
        <v>194</v>
      </c>
      <c r="BI4629" t="s">
        <v>1668</v>
      </c>
      <c r="BJ4629" t="s">
        <v>216</v>
      </c>
      <c r="BL4629" t="s">
        <v>3225</v>
      </c>
      <c r="BM4629" t="s">
        <v>291</v>
      </c>
      <c r="BN4629" t="s">
        <v>203</v>
      </c>
      <c r="BQ4629" t="s">
        <v>204</v>
      </c>
      <c r="BR4629" t="b">
        <v>0</v>
      </c>
      <c r="BT4629" t="b">
        <v>1</v>
      </c>
      <c r="BW4629" t="s">
        <v>103</v>
      </c>
      <c r="BX4629" t="b">
        <v>0</v>
      </c>
      <c r="BY4629" s="2">
        <v>44376.857581018521</v>
      </c>
      <c r="BZ4629" t="s">
        <v>265</v>
      </c>
      <c r="CB4629" t="b">
        <v>0</v>
      </c>
      <c r="CC4629" t="b">
        <v>1</v>
      </c>
      <c r="CF4629">
        <v>13285</v>
      </c>
      <c r="CH4629">
        <v>13285</v>
      </c>
      <c r="CI4629">
        <v>100</v>
      </c>
      <c r="CJ4629">
        <v>0</v>
      </c>
      <c r="CK4629">
        <f>YEAR(tbl_Opportunity[[#This Row],[Close Date]])</f>
        <v>2020</v>
      </c>
    </row>
    <row r="4630" spans="1:89">
      <c r="A4630" t="s">
        <v>303</v>
      </c>
      <c r="B4630" t="b">
        <v>0</v>
      </c>
      <c r="D4630" t="b">
        <v>0</v>
      </c>
      <c r="H4630" s="1">
        <v>44168</v>
      </c>
      <c r="I4630" t="b">
        <v>1</v>
      </c>
      <c r="M4630" t="s">
        <v>11035</v>
      </c>
      <c r="N4630" t="s">
        <v>345</v>
      </c>
      <c r="O4630" t="s">
        <v>406</v>
      </c>
      <c r="P4630" t="b">
        <v>0</v>
      </c>
      <c r="Q4630" s="2">
        <v>43803.15388888889</v>
      </c>
      <c r="R4630" s="1"/>
      <c r="S4630" t="b">
        <v>0</v>
      </c>
      <c r="U4630" s="1"/>
      <c r="V4630" t="b">
        <v>0</v>
      </c>
      <c r="W4630" s="1">
        <v>43922</v>
      </c>
      <c r="X4630">
        <v>4</v>
      </c>
      <c r="Y4630">
        <v>2020</v>
      </c>
      <c r="Z4630" t="s">
        <v>8</v>
      </c>
      <c r="AA4630" t="s">
        <v>8</v>
      </c>
      <c r="AB4630" t="b">
        <v>1</v>
      </c>
      <c r="AC4630" t="b">
        <v>1</v>
      </c>
      <c r="AE4630" t="b">
        <v>1</v>
      </c>
      <c r="AF4630" t="b">
        <v>0</v>
      </c>
      <c r="AG4630" t="b">
        <v>0</v>
      </c>
      <c r="AH4630" t="s">
        <v>4366</v>
      </c>
      <c r="AI4630" t="b">
        <v>0</v>
      </c>
      <c r="AJ4630" t="s">
        <v>2359</v>
      </c>
      <c r="AK4630" t="b">
        <v>0</v>
      </c>
      <c r="AL4630" s="1">
        <v>44166</v>
      </c>
      <c r="AM4630" t="s">
        <v>162</v>
      </c>
      <c r="AN4630" s="2">
        <v>44297.8278587963</v>
      </c>
      <c r="AP4630" s="2">
        <v>44168.785810185182</v>
      </c>
      <c r="AQ4630" s="1"/>
      <c r="AS4630" t="b">
        <v>0</v>
      </c>
      <c r="AV4630" t="s">
        <v>153</v>
      </c>
      <c r="AY4630" t="s">
        <v>2360</v>
      </c>
      <c r="AZ4630" t="s">
        <v>2814</v>
      </c>
      <c r="BB4630" t="s">
        <v>11036</v>
      </c>
      <c r="BD4630" t="b">
        <v>0</v>
      </c>
      <c r="BF4630" t="s">
        <v>11037</v>
      </c>
      <c r="BH4630" t="s">
        <v>375</v>
      </c>
      <c r="BI4630" t="s">
        <v>1243</v>
      </c>
      <c r="BJ4630" t="s">
        <v>346</v>
      </c>
      <c r="BL4630" t="s">
        <v>305</v>
      </c>
      <c r="BM4630" t="s">
        <v>202</v>
      </c>
      <c r="BN4630" t="s">
        <v>203</v>
      </c>
      <c r="BQ4630" t="s">
        <v>204</v>
      </c>
      <c r="BR4630" t="b">
        <v>0</v>
      </c>
      <c r="BT4630" t="b">
        <v>1</v>
      </c>
      <c r="BU4630" t="s">
        <v>10663</v>
      </c>
      <c r="BW4630" t="s">
        <v>103</v>
      </c>
      <c r="BX4630" t="b">
        <v>0</v>
      </c>
      <c r="BY4630" s="2">
        <v>44376.857581018521</v>
      </c>
      <c r="BZ4630" t="s">
        <v>377</v>
      </c>
      <c r="CB4630" t="b">
        <v>0</v>
      </c>
      <c r="CC4630" t="b">
        <v>1</v>
      </c>
      <c r="CF4630">
        <v>64750</v>
      </c>
      <c r="CH4630">
        <v>64750</v>
      </c>
      <c r="CI4630">
        <v>100</v>
      </c>
      <c r="CJ4630">
        <v>0</v>
      </c>
      <c r="CK4630">
        <f>YEAR(tbl_Opportunity[[#This Row],[Close Date]])</f>
        <v>2020</v>
      </c>
    </row>
    <row r="4631" spans="1:89">
      <c r="A4631" t="s">
        <v>11038</v>
      </c>
      <c r="B4631" t="b">
        <v>0</v>
      </c>
      <c r="D4631" t="b">
        <v>0</v>
      </c>
      <c r="H4631" s="1">
        <v>44155</v>
      </c>
      <c r="I4631" t="b">
        <v>1</v>
      </c>
      <c r="L4631" t="s">
        <v>11039</v>
      </c>
      <c r="O4631" t="s">
        <v>2393</v>
      </c>
      <c r="P4631" t="b">
        <v>1</v>
      </c>
      <c r="Q4631" s="2">
        <v>44095.801608796297</v>
      </c>
      <c r="R4631" s="1"/>
      <c r="S4631" t="b">
        <v>0</v>
      </c>
      <c r="U4631" s="1"/>
      <c r="V4631" t="b">
        <v>0</v>
      </c>
      <c r="W4631" s="1">
        <v>43922</v>
      </c>
      <c r="X4631">
        <v>4</v>
      </c>
      <c r="Y4631">
        <v>2020</v>
      </c>
      <c r="Z4631" t="s">
        <v>8</v>
      </c>
      <c r="AA4631" t="s">
        <v>8</v>
      </c>
      <c r="AB4631" t="b">
        <v>1</v>
      </c>
      <c r="AC4631" t="b">
        <v>1</v>
      </c>
      <c r="AE4631" t="b">
        <v>1</v>
      </c>
      <c r="AF4631" t="b">
        <v>0</v>
      </c>
      <c r="AG4631" t="b">
        <v>0</v>
      </c>
      <c r="AH4631" t="s">
        <v>4366</v>
      </c>
      <c r="AI4631" t="b">
        <v>0</v>
      </c>
      <c r="AK4631" t="b">
        <v>0</v>
      </c>
      <c r="AL4631" s="1">
        <v>44153</v>
      </c>
      <c r="AM4631" t="s">
        <v>162</v>
      </c>
      <c r="AN4631" s="2">
        <v>44297.83829861111</v>
      </c>
      <c r="AP4631" s="2">
        <v>44158.700902777775</v>
      </c>
      <c r="AQ4631" s="1"/>
      <c r="AS4631" t="b">
        <v>0</v>
      </c>
      <c r="AV4631" t="s">
        <v>213</v>
      </c>
      <c r="BB4631" t="s">
        <v>11040</v>
      </c>
      <c r="BD4631" t="b">
        <v>0</v>
      </c>
      <c r="BH4631" t="s">
        <v>2393</v>
      </c>
      <c r="BI4631" t="s">
        <v>1668</v>
      </c>
      <c r="BJ4631" t="s">
        <v>216</v>
      </c>
      <c r="BL4631" t="s">
        <v>11039</v>
      </c>
      <c r="BM4631" t="s">
        <v>202</v>
      </c>
      <c r="BN4631" t="s">
        <v>2414</v>
      </c>
      <c r="BQ4631" t="s">
        <v>204</v>
      </c>
      <c r="BR4631" t="b">
        <v>0</v>
      </c>
      <c r="BT4631" t="b">
        <v>1</v>
      </c>
      <c r="BU4631" t="s">
        <v>10663</v>
      </c>
      <c r="BW4631" t="s">
        <v>103</v>
      </c>
      <c r="BX4631" t="b">
        <v>0</v>
      </c>
      <c r="BY4631" s="2">
        <v>44376.857581018521</v>
      </c>
      <c r="BZ4631" t="s">
        <v>314</v>
      </c>
      <c r="CB4631" t="b">
        <v>0</v>
      </c>
      <c r="CC4631" t="b">
        <v>1</v>
      </c>
      <c r="CF4631">
        <v>140300</v>
      </c>
      <c r="CH4631">
        <v>140300</v>
      </c>
      <c r="CI4631">
        <v>100</v>
      </c>
      <c r="CJ4631">
        <v>0</v>
      </c>
      <c r="CK4631">
        <f>YEAR(tbl_Opportunity[[#This Row],[Close Date]])</f>
        <v>2020</v>
      </c>
    </row>
    <row r="4632" spans="1:89">
      <c r="A4632" t="s">
        <v>11041</v>
      </c>
      <c r="B4632" t="b">
        <v>0</v>
      </c>
      <c r="D4632" t="b">
        <v>0</v>
      </c>
      <c r="E4632" t="s">
        <v>3119</v>
      </c>
      <c r="H4632" s="1">
        <v>44148</v>
      </c>
      <c r="I4632" t="b">
        <v>1</v>
      </c>
      <c r="L4632" t="s">
        <v>11042</v>
      </c>
      <c r="O4632" t="s">
        <v>3202</v>
      </c>
      <c r="P4632" t="b">
        <v>1</v>
      </c>
      <c r="Q4632" s="2">
        <v>44104.727453703701</v>
      </c>
      <c r="R4632" s="1"/>
      <c r="S4632" t="b">
        <v>0</v>
      </c>
      <c r="U4632" s="1"/>
      <c r="V4632" t="b">
        <v>0</v>
      </c>
      <c r="W4632" s="1">
        <v>43922</v>
      </c>
      <c r="X4632">
        <v>4</v>
      </c>
      <c r="Y4632">
        <v>2020</v>
      </c>
      <c r="Z4632" t="s">
        <v>8</v>
      </c>
      <c r="AA4632" t="s">
        <v>8</v>
      </c>
      <c r="AB4632" t="b">
        <v>1</v>
      </c>
      <c r="AC4632" t="b">
        <v>1</v>
      </c>
      <c r="AE4632" t="b">
        <v>1</v>
      </c>
      <c r="AF4632" t="b">
        <v>0</v>
      </c>
      <c r="AG4632" t="b">
        <v>0</v>
      </c>
      <c r="AH4632" t="s">
        <v>4366</v>
      </c>
      <c r="AI4632" t="b">
        <v>0</v>
      </c>
      <c r="AK4632" t="b">
        <v>0</v>
      </c>
      <c r="AL4632" s="1">
        <v>44144</v>
      </c>
      <c r="AM4632" t="s">
        <v>162</v>
      </c>
      <c r="AN4632" s="2">
        <v>44296.95826388889</v>
      </c>
      <c r="AP4632" s="2">
        <v>44148.767094907409</v>
      </c>
      <c r="AQ4632" s="1"/>
      <c r="AS4632" t="b">
        <v>0</v>
      </c>
      <c r="AV4632" t="s">
        <v>93</v>
      </c>
      <c r="BB4632" t="s">
        <v>11043</v>
      </c>
      <c r="BD4632" t="b">
        <v>0</v>
      </c>
      <c r="BH4632" t="s">
        <v>3202</v>
      </c>
      <c r="BI4632" t="s">
        <v>1243</v>
      </c>
      <c r="BJ4632" t="s">
        <v>216</v>
      </c>
      <c r="BL4632" t="s">
        <v>11044</v>
      </c>
      <c r="BM4632" t="s">
        <v>202</v>
      </c>
      <c r="BN4632" t="s">
        <v>2414</v>
      </c>
      <c r="BP4632" t="s">
        <v>11045</v>
      </c>
      <c r="BQ4632" t="s">
        <v>204</v>
      </c>
      <c r="BR4632" t="b">
        <v>0</v>
      </c>
      <c r="BT4632" t="b">
        <v>1</v>
      </c>
      <c r="BU4632" t="s">
        <v>10663</v>
      </c>
      <c r="BW4632" t="s">
        <v>103</v>
      </c>
      <c r="BX4632" t="b">
        <v>0</v>
      </c>
      <c r="BY4632" s="2">
        <v>44376.857581018521</v>
      </c>
      <c r="BZ4632" t="s">
        <v>3204</v>
      </c>
      <c r="CB4632" t="b">
        <v>0</v>
      </c>
      <c r="CC4632" t="b">
        <v>1</v>
      </c>
      <c r="CF4632">
        <v>149720</v>
      </c>
      <c r="CH4632">
        <v>149720</v>
      </c>
      <c r="CI4632">
        <v>100</v>
      </c>
      <c r="CJ4632">
        <v>0</v>
      </c>
      <c r="CK4632">
        <f>YEAR(tbl_Opportunity[[#This Row],[Close Date]])</f>
        <v>2020</v>
      </c>
    </row>
    <row r="4633" spans="1:89">
      <c r="A4633" t="s">
        <v>11041</v>
      </c>
      <c r="B4633" t="b">
        <v>0</v>
      </c>
      <c r="D4633" t="b">
        <v>0</v>
      </c>
      <c r="E4633" t="s">
        <v>3119</v>
      </c>
      <c r="H4633" s="1">
        <v>44172</v>
      </c>
      <c r="I4633" t="b">
        <v>1</v>
      </c>
      <c r="L4633" t="s">
        <v>11046</v>
      </c>
      <c r="O4633" t="s">
        <v>3202</v>
      </c>
      <c r="P4633" t="b">
        <v>1</v>
      </c>
      <c r="Q4633" s="2">
        <v>44113.725798611114</v>
      </c>
      <c r="R4633" s="1"/>
      <c r="S4633" t="b">
        <v>0</v>
      </c>
      <c r="U4633" s="1"/>
      <c r="V4633" t="b">
        <v>0</v>
      </c>
      <c r="W4633" s="1">
        <v>43922</v>
      </c>
      <c r="X4633">
        <v>4</v>
      </c>
      <c r="Y4633">
        <v>2020</v>
      </c>
      <c r="Z4633" t="s">
        <v>8</v>
      </c>
      <c r="AA4633" t="s">
        <v>8</v>
      </c>
      <c r="AB4633" t="b">
        <v>1</v>
      </c>
      <c r="AC4633" t="b">
        <v>1</v>
      </c>
      <c r="AE4633" t="b">
        <v>1</v>
      </c>
      <c r="AF4633" t="b">
        <v>0</v>
      </c>
      <c r="AG4633" t="b">
        <v>0</v>
      </c>
      <c r="AH4633" t="s">
        <v>4366</v>
      </c>
      <c r="AI4633" t="b">
        <v>0</v>
      </c>
      <c r="AK4633" t="b">
        <v>0</v>
      </c>
      <c r="AL4633" s="1">
        <v>44123</v>
      </c>
      <c r="AM4633" t="s">
        <v>162</v>
      </c>
      <c r="AN4633" s="2">
        <v>44296.95826388889</v>
      </c>
      <c r="AP4633" s="2">
        <v>44172.779178240744</v>
      </c>
      <c r="AQ4633" s="1"/>
      <c r="AS4633" t="b">
        <v>0</v>
      </c>
      <c r="AV4633" t="s">
        <v>112</v>
      </c>
      <c r="BB4633" t="s">
        <v>11047</v>
      </c>
      <c r="BD4633" t="b">
        <v>0</v>
      </c>
      <c r="BH4633" t="s">
        <v>3202</v>
      </c>
      <c r="BI4633" t="s">
        <v>1243</v>
      </c>
      <c r="BJ4633" t="s">
        <v>196</v>
      </c>
      <c r="BL4633" t="s">
        <v>4559</v>
      </c>
      <c r="BM4633" t="s">
        <v>202</v>
      </c>
      <c r="BN4633" t="s">
        <v>2414</v>
      </c>
      <c r="BP4633" t="s">
        <v>11048</v>
      </c>
      <c r="BQ4633" t="s">
        <v>204</v>
      </c>
      <c r="BR4633" t="b">
        <v>0</v>
      </c>
      <c r="BT4633" t="b">
        <v>1</v>
      </c>
      <c r="BU4633" t="s">
        <v>10663</v>
      </c>
      <c r="BW4633" t="s">
        <v>103</v>
      </c>
      <c r="BX4633" t="b">
        <v>0</v>
      </c>
      <c r="BY4633" s="2">
        <v>44376.857581018521</v>
      </c>
      <c r="BZ4633" t="s">
        <v>3204</v>
      </c>
      <c r="CB4633" t="b">
        <v>0</v>
      </c>
      <c r="CC4633" t="b">
        <v>1</v>
      </c>
      <c r="CF4633">
        <v>168632</v>
      </c>
      <c r="CH4633">
        <v>168632</v>
      </c>
      <c r="CI4633">
        <v>100</v>
      </c>
      <c r="CJ4633">
        <v>0</v>
      </c>
      <c r="CK4633">
        <f>YEAR(tbl_Opportunity[[#This Row],[Close Date]])</f>
        <v>2020</v>
      </c>
    </row>
    <row r="4634" spans="1:89">
      <c r="A4634" t="s">
        <v>623</v>
      </c>
      <c r="B4634" t="b">
        <v>0</v>
      </c>
      <c r="D4634" t="b">
        <v>0</v>
      </c>
      <c r="H4634" s="1">
        <v>44147</v>
      </c>
      <c r="I4634" t="b">
        <v>1</v>
      </c>
      <c r="L4634" t="s">
        <v>11049</v>
      </c>
      <c r="M4634" t="s">
        <v>11050</v>
      </c>
      <c r="N4634" t="s">
        <v>345</v>
      </c>
      <c r="O4634" t="s">
        <v>215</v>
      </c>
      <c r="P4634" t="b">
        <v>1</v>
      </c>
      <c r="Q4634" s="2">
        <v>43864.613738425927</v>
      </c>
      <c r="R4634" s="1"/>
      <c r="S4634" t="b">
        <v>0</v>
      </c>
      <c r="U4634" s="1"/>
      <c r="V4634" t="b">
        <v>0</v>
      </c>
      <c r="W4634" s="1">
        <v>43922</v>
      </c>
      <c r="X4634">
        <v>4</v>
      </c>
      <c r="Y4634">
        <v>2020</v>
      </c>
      <c r="Z4634" t="s">
        <v>8</v>
      </c>
      <c r="AA4634" t="s">
        <v>8</v>
      </c>
      <c r="AB4634" t="b">
        <v>1</v>
      </c>
      <c r="AC4634" t="b">
        <v>1</v>
      </c>
      <c r="AE4634" t="b">
        <v>1</v>
      </c>
      <c r="AF4634" t="b">
        <v>0</v>
      </c>
      <c r="AG4634" t="b">
        <v>0</v>
      </c>
      <c r="AH4634" t="s">
        <v>4366</v>
      </c>
      <c r="AI4634" t="b">
        <v>0</v>
      </c>
      <c r="AK4634" t="b">
        <v>0</v>
      </c>
      <c r="AL4634" s="1">
        <v>44144</v>
      </c>
      <c r="AM4634" t="s">
        <v>162</v>
      </c>
      <c r="AN4634" s="2">
        <v>44296.95826388889</v>
      </c>
      <c r="AP4634" s="2">
        <v>44147.528287037036</v>
      </c>
      <c r="AQ4634" s="1"/>
      <c r="AS4634" t="b">
        <v>0</v>
      </c>
      <c r="AV4634" t="s">
        <v>93</v>
      </c>
      <c r="BB4634" t="s">
        <v>11051</v>
      </c>
      <c r="BD4634" t="b">
        <v>0</v>
      </c>
      <c r="BH4634" t="s">
        <v>215</v>
      </c>
      <c r="BI4634" t="s">
        <v>1243</v>
      </c>
      <c r="BJ4634" t="s">
        <v>196</v>
      </c>
      <c r="BL4634" t="s">
        <v>11049</v>
      </c>
      <c r="BM4634" t="s">
        <v>202</v>
      </c>
      <c r="BN4634" t="s">
        <v>2414</v>
      </c>
      <c r="BQ4634" t="s">
        <v>204</v>
      </c>
      <c r="BR4634" t="b">
        <v>0</v>
      </c>
      <c r="BT4634" t="b">
        <v>1</v>
      </c>
      <c r="BU4634" t="s">
        <v>10663</v>
      </c>
      <c r="BW4634" t="s">
        <v>103</v>
      </c>
      <c r="BX4634" t="b">
        <v>0</v>
      </c>
      <c r="BY4634" s="2">
        <v>44376.857581018521</v>
      </c>
      <c r="BZ4634" t="s">
        <v>217</v>
      </c>
      <c r="CB4634" t="b">
        <v>0</v>
      </c>
      <c r="CC4634" t="b">
        <v>1</v>
      </c>
      <c r="CF4634">
        <v>140000</v>
      </c>
      <c r="CH4634">
        <v>140000</v>
      </c>
      <c r="CI4634">
        <v>100</v>
      </c>
      <c r="CJ4634">
        <v>0</v>
      </c>
      <c r="CK4634">
        <f>YEAR(tbl_Opportunity[[#This Row],[Close Date]])</f>
        <v>2020</v>
      </c>
    </row>
    <row r="4635" spans="1:89">
      <c r="A4635" t="s">
        <v>5198</v>
      </c>
      <c r="B4635" t="b">
        <v>0</v>
      </c>
      <c r="D4635" t="b">
        <v>0</v>
      </c>
      <c r="E4635" t="s">
        <v>3119</v>
      </c>
      <c r="H4635" s="1">
        <v>44148</v>
      </c>
      <c r="I4635" t="b">
        <v>1</v>
      </c>
      <c r="L4635" t="s">
        <v>11052</v>
      </c>
      <c r="O4635" t="s">
        <v>215</v>
      </c>
      <c r="P4635" t="b">
        <v>1</v>
      </c>
      <c r="Q4635" s="2">
        <v>44078.51939814815</v>
      </c>
      <c r="R4635" s="1"/>
      <c r="S4635" t="b">
        <v>0</v>
      </c>
      <c r="U4635" s="1"/>
      <c r="V4635" t="b">
        <v>0</v>
      </c>
      <c r="W4635" s="1">
        <v>43922</v>
      </c>
      <c r="X4635">
        <v>4</v>
      </c>
      <c r="Y4635">
        <v>2020</v>
      </c>
      <c r="Z4635" t="s">
        <v>8</v>
      </c>
      <c r="AA4635" t="s">
        <v>8</v>
      </c>
      <c r="AB4635" t="b">
        <v>1</v>
      </c>
      <c r="AC4635" t="b">
        <v>1</v>
      </c>
      <c r="AE4635" t="b">
        <v>1</v>
      </c>
      <c r="AF4635" t="b">
        <v>0</v>
      </c>
      <c r="AG4635" t="b">
        <v>0</v>
      </c>
      <c r="AH4635" t="s">
        <v>4366</v>
      </c>
      <c r="AI4635" t="b">
        <v>1</v>
      </c>
      <c r="AK4635" t="b">
        <v>0</v>
      </c>
      <c r="AL4635" s="1">
        <v>44145</v>
      </c>
      <c r="AM4635" t="s">
        <v>162</v>
      </c>
      <c r="AN4635" s="2">
        <v>44296.95826388889</v>
      </c>
      <c r="AP4635" s="2">
        <v>44148.890810185185</v>
      </c>
      <c r="AQ4635" s="1"/>
      <c r="AS4635" t="b">
        <v>0</v>
      </c>
      <c r="AV4635" t="s">
        <v>93</v>
      </c>
      <c r="BB4635" t="s">
        <v>11053</v>
      </c>
      <c r="BD4635" t="b">
        <v>0</v>
      </c>
      <c r="BH4635" t="s">
        <v>311</v>
      </c>
      <c r="BI4635" t="s">
        <v>1243</v>
      </c>
      <c r="BJ4635" t="s">
        <v>216</v>
      </c>
      <c r="BL4635" t="s">
        <v>11052</v>
      </c>
      <c r="BM4635" t="s">
        <v>202</v>
      </c>
      <c r="BN4635" t="s">
        <v>2414</v>
      </c>
      <c r="BQ4635" t="s">
        <v>204</v>
      </c>
      <c r="BR4635" t="b">
        <v>0</v>
      </c>
      <c r="BT4635" t="b">
        <v>1</v>
      </c>
      <c r="BU4635" t="s">
        <v>10663</v>
      </c>
      <c r="BW4635" t="s">
        <v>103</v>
      </c>
      <c r="BX4635" t="b">
        <v>0</v>
      </c>
      <c r="BY4635" s="2">
        <v>44376.857581018521</v>
      </c>
      <c r="BZ4635" t="s">
        <v>217</v>
      </c>
      <c r="CB4635" t="b">
        <v>0</v>
      </c>
      <c r="CC4635" t="b">
        <v>1</v>
      </c>
      <c r="CF4635">
        <v>140000</v>
      </c>
      <c r="CH4635">
        <v>140000</v>
      </c>
      <c r="CI4635">
        <v>100</v>
      </c>
      <c r="CJ4635">
        <v>0</v>
      </c>
      <c r="CK4635">
        <f>YEAR(tbl_Opportunity[[#This Row],[Close Date]])</f>
        <v>2020</v>
      </c>
    </row>
    <row r="4636" spans="1:89">
      <c r="A4636" t="s">
        <v>8784</v>
      </c>
      <c r="B4636" t="b">
        <v>0</v>
      </c>
      <c r="D4636" t="b">
        <v>0</v>
      </c>
      <c r="H4636" s="1">
        <v>44146</v>
      </c>
      <c r="I4636" t="b">
        <v>1</v>
      </c>
      <c r="L4636" t="s">
        <v>8786</v>
      </c>
      <c r="N4636" t="s">
        <v>345</v>
      </c>
      <c r="O4636" t="s">
        <v>215</v>
      </c>
      <c r="P4636" t="b">
        <v>1</v>
      </c>
      <c r="Q4636" s="2">
        <v>43980.713587962964</v>
      </c>
      <c r="R4636" s="1"/>
      <c r="S4636" t="b">
        <v>0</v>
      </c>
      <c r="U4636" s="1"/>
      <c r="V4636" t="b">
        <v>0</v>
      </c>
      <c r="W4636" s="1">
        <v>43922</v>
      </c>
      <c r="X4636">
        <v>4</v>
      </c>
      <c r="Y4636">
        <v>2020</v>
      </c>
      <c r="Z4636" t="s">
        <v>8</v>
      </c>
      <c r="AA4636" t="s">
        <v>8</v>
      </c>
      <c r="AB4636" t="b">
        <v>1</v>
      </c>
      <c r="AC4636" t="b">
        <v>1</v>
      </c>
      <c r="AE4636" t="b">
        <v>1</v>
      </c>
      <c r="AF4636" t="b">
        <v>0</v>
      </c>
      <c r="AG4636" t="b">
        <v>0</v>
      </c>
      <c r="AH4636" t="s">
        <v>4366</v>
      </c>
      <c r="AI4636" t="b">
        <v>1</v>
      </c>
      <c r="AK4636" t="b">
        <v>0</v>
      </c>
      <c r="AL4636" s="1">
        <v>44133</v>
      </c>
      <c r="AM4636" t="s">
        <v>162</v>
      </c>
      <c r="AN4636" s="2">
        <v>44296.95826388889</v>
      </c>
      <c r="AP4636" s="2">
        <v>44146.660578703704</v>
      </c>
      <c r="AQ4636" s="1"/>
      <c r="AS4636" t="b">
        <v>0</v>
      </c>
      <c r="AV4636" t="s">
        <v>93</v>
      </c>
      <c r="BB4636" t="s">
        <v>11054</v>
      </c>
      <c r="BD4636" t="b">
        <v>0</v>
      </c>
      <c r="BH4636" t="s">
        <v>3202</v>
      </c>
      <c r="BI4636" t="s">
        <v>1243</v>
      </c>
      <c r="BJ4636" t="s">
        <v>216</v>
      </c>
      <c r="BL4636" t="s">
        <v>8786</v>
      </c>
      <c r="BM4636" t="s">
        <v>202</v>
      </c>
      <c r="BN4636" t="s">
        <v>2414</v>
      </c>
      <c r="BP4636" t="s">
        <v>11055</v>
      </c>
      <c r="BQ4636" t="s">
        <v>204</v>
      </c>
      <c r="BR4636" t="b">
        <v>0</v>
      </c>
      <c r="BT4636" t="b">
        <v>1</v>
      </c>
      <c r="BU4636" t="s">
        <v>10663</v>
      </c>
      <c r="BW4636" t="s">
        <v>103</v>
      </c>
      <c r="BX4636" t="b">
        <v>0</v>
      </c>
      <c r="BY4636" s="2">
        <v>44376.857581018521</v>
      </c>
      <c r="BZ4636" t="s">
        <v>3204</v>
      </c>
      <c r="CB4636" t="b">
        <v>0</v>
      </c>
      <c r="CC4636" t="b">
        <v>1</v>
      </c>
      <c r="CF4636">
        <v>118020</v>
      </c>
      <c r="CH4636">
        <v>118020</v>
      </c>
      <c r="CI4636">
        <v>100</v>
      </c>
      <c r="CJ4636">
        <v>0</v>
      </c>
      <c r="CK4636">
        <f>YEAR(tbl_Opportunity[[#This Row],[Close Date]])</f>
        <v>2020</v>
      </c>
    </row>
    <row r="4637" spans="1:89">
      <c r="A4637" t="s">
        <v>2921</v>
      </c>
      <c r="B4637" t="b">
        <v>0</v>
      </c>
      <c r="D4637" t="b">
        <v>0</v>
      </c>
      <c r="G4637" t="s">
        <v>2807</v>
      </c>
      <c r="H4637" s="1">
        <v>44129</v>
      </c>
      <c r="I4637" t="b">
        <v>1</v>
      </c>
      <c r="L4637" t="s">
        <v>11056</v>
      </c>
      <c r="O4637" t="s">
        <v>215</v>
      </c>
      <c r="P4637" t="b">
        <v>1</v>
      </c>
      <c r="Q4637" s="2">
        <v>43935.651666666665</v>
      </c>
      <c r="R4637" s="1"/>
      <c r="S4637" t="b">
        <v>0</v>
      </c>
      <c r="U4637" s="1"/>
      <c r="V4637" t="b">
        <v>0</v>
      </c>
      <c r="W4637" s="1">
        <v>43922</v>
      </c>
      <c r="X4637">
        <v>4</v>
      </c>
      <c r="Y4637">
        <v>2020</v>
      </c>
      <c r="Z4637" t="s">
        <v>8</v>
      </c>
      <c r="AA4637" t="s">
        <v>8</v>
      </c>
      <c r="AB4637" t="b">
        <v>1</v>
      </c>
      <c r="AC4637" t="b">
        <v>1</v>
      </c>
      <c r="AE4637" t="b">
        <v>1</v>
      </c>
      <c r="AF4637" t="b">
        <v>0</v>
      </c>
      <c r="AG4637" t="b">
        <v>0</v>
      </c>
      <c r="AH4637" t="s">
        <v>4366</v>
      </c>
      <c r="AI4637" t="b">
        <v>1</v>
      </c>
      <c r="AK4637" t="b">
        <v>0</v>
      </c>
      <c r="AL4637" s="1">
        <v>44120</v>
      </c>
      <c r="AM4637" t="s">
        <v>162</v>
      </c>
      <c r="AN4637" s="2">
        <v>44296.95826388889</v>
      </c>
      <c r="AP4637" s="2">
        <v>44130.047673611109</v>
      </c>
      <c r="AQ4637" s="1"/>
      <c r="AS4637" t="b">
        <v>0</v>
      </c>
      <c r="AV4637" t="s">
        <v>93</v>
      </c>
      <c r="BB4637" t="s">
        <v>11057</v>
      </c>
      <c r="BD4637" t="b">
        <v>0</v>
      </c>
      <c r="BH4637" t="s">
        <v>215</v>
      </c>
      <c r="BI4637" t="s">
        <v>1668</v>
      </c>
      <c r="BJ4637" t="s">
        <v>216</v>
      </c>
      <c r="BL4637" t="s">
        <v>11056</v>
      </c>
      <c r="BM4637" t="s">
        <v>202</v>
      </c>
      <c r="BN4637" t="s">
        <v>2414</v>
      </c>
      <c r="BQ4637" t="s">
        <v>204</v>
      </c>
      <c r="BR4637" t="b">
        <v>0</v>
      </c>
      <c r="BT4637" t="b">
        <v>1</v>
      </c>
      <c r="BU4637" t="s">
        <v>10663</v>
      </c>
      <c r="BW4637" t="s">
        <v>103</v>
      </c>
      <c r="BX4637" t="b">
        <v>0</v>
      </c>
      <c r="BY4637" s="2">
        <v>44376.857581018521</v>
      </c>
      <c r="CB4637" t="b">
        <v>0</v>
      </c>
      <c r="CC4637" t="b">
        <v>1</v>
      </c>
      <c r="CF4637">
        <v>123320.8</v>
      </c>
      <c r="CH4637">
        <v>123320.8</v>
      </c>
      <c r="CI4637">
        <v>100</v>
      </c>
      <c r="CJ4637">
        <v>0</v>
      </c>
      <c r="CK4637">
        <f>YEAR(tbl_Opportunity[[#This Row],[Close Date]])</f>
        <v>2020</v>
      </c>
    </row>
    <row r="4638" spans="1:89">
      <c r="A4638" t="s">
        <v>6735</v>
      </c>
      <c r="B4638" t="b">
        <v>0</v>
      </c>
      <c r="D4638" t="b">
        <v>0</v>
      </c>
      <c r="H4638" s="1">
        <v>44154</v>
      </c>
      <c r="I4638" t="b">
        <v>1</v>
      </c>
      <c r="L4638" t="s">
        <v>10784</v>
      </c>
      <c r="O4638" t="s">
        <v>194</v>
      </c>
      <c r="P4638" t="b">
        <v>0</v>
      </c>
      <c r="Q4638" s="2">
        <v>44139.414027777777</v>
      </c>
      <c r="R4638" s="1"/>
      <c r="S4638" t="b">
        <v>0</v>
      </c>
      <c r="U4638" s="1"/>
      <c r="V4638" t="b">
        <v>0</v>
      </c>
      <c r="W4638" s="1">
        <v>43922</v>
      </c>
      <c r="X4638">
        <v>4</v>
      </c>
      <c r="Y4638">
        <v>2020</v>
      </c>
      <c r="Z4638" t="s">
        <v>8</v>
      </c>
      <c r="AA4638" t="s">
        <v>8</v>
      </c>
      <c r="AB4638" t="b">
        <v>0</v>
      </c>
      <c r="AC4638" t="b">
        <v>0</v>
      </c>
      <c r="AE4638" t="b">
        <v>1</v>
      </c>
      <c r="AF4638" t="b">
        <v>0</v>
      </c>
      <c r="AG4638" t="b">
        <v>0</v>
      </c>
      <c r="AH4638" t="s">
        <v>4366</v>
      </c>
      <c r="AI4638" t="b">
        <v>0</v>
      </c>
      <c r="AJ4638" t="s">
        <v>211</v>
      </c>
      <c r="AK4638" t="b">
        <v>0</v>
      </c>
      <c r="AL4638" s="1"/>
      <c r="AM4638" t="s">
        <v>162</v>
      </c>
      <c r="AN4638" s="2">
        <v>44297.8278587963</v>
      </c>
      <c r="AP4638" s="2">
        <v>44155.39230324074</v>
      </c>
      <c r="AQ4638" s="1"/>
      <c r="AS4638" t="b">
        <v>0</v>
      </c>
      <c r="AV4638" t="s">
        <v>153</v>
      </c>
      <c r="AY4638" t="s">
        <v>236</v>
      </c>
      <c r="AZ4638" t="s">
        <v>300</v>
      </c>
      <c r="BB4638" t="s">
        <v>11058</v>
      </c>
      <c r="BD4638" t="b">
        <v>0</v>
      </c>
      <c r="BH4638" t="s">
        <v>194</v>
      </c>
      <c r="BI4638" t="s">
        <v>1668</v>
      </c>
      <c r="BJ4638" t="s">
        <v>216</v>
      </c>
      <c r="BL4638" t="s">
        <v>10784</v>
      </c>
      <c r="BM4638" t="s">
        <v>291</v>
      </c>
      <c r="BN4638" t="s">
        <v>203</v>
      </c>
      <c r="BQ4638" t="s">
        <v>204</v>
      </c>
      <c r="BR4638" t="b">
        <v>1</v>
      </c>
      <c r="BT4638" t="b">
        <v>1</v>
      </c>
      <c r="BW4638" t="s">
        <v>103</v>
      </c>
      <c r="BX4638" t="b">
        <v>0</v>
      </c>
      <c r="BY4638" s="2">
        <v>44376.857581018521</v>
      </c>
      <c r="BZ4638" t="s">
        <v>265</v>
      </c>
      <c r="CB4638" t="b">
        <v>1</v>
      </c>
      <c r="CC4638" t="b">
        <v>1</v>
      </c>
      <c r="CF4638">
        <v>16205</v>
      </c>
      <c r="CH4638">
        <v>16205</v>
      </c>
      <c r="CI4638">
        <v>100</v>
      </c>
      <c r="CJ4638">
        <v>0</v>
      </c>
      <c r="CK4638">
        <f>YEAR(tbl_Opportunity[[#This Row],[Close Date]])</f>
        <v>2020</v>
      </c>
    </row>
    <row r="4639" spans="1:89">
      <c r="A4639" t="s">
        <v>2364</v>
      </c>
      <c r="B4639" t="b">
        <v>0</v>
      </c>
      <c r="D4639" t="b">
        <v>0</v>
      </c>
      <c r="H4639" s="1">
        <v>44140</v>
      </c>
      <c r="I4639" t="b">
        <v>1</v>
      </c>
      <c r="L4639" t="s">
        <v>2365</v>
      </c>
      <c r="O4639" t="s">
        <v>194</v>
      </c>
      <c r="P4639" t="b">
        <v>0</v>
      </c>
      <c r="Q4639" s="2">
        <v>44140.64534722222</v>
      </c>
      <c r="R4639" s="1"/>
      <c r="S4639" t="b">
        <v>0</v>
      </c>
      <c r="U4639" s="1"/>
      <c r="V4639" t="b">
        <v>0</v>
      </c>
      <c r="W4639" s="1">
        <v>43922</v>
      </c>
      <c r="X4639">
        <v>4</v>
      </c>
      <c r="Y4639">
        <v>2020</v>
      </c>
      <c r="Z4639" t="s">
        <v>8</v>
      </c>
      <c r="AA4639" t="s">
        <v>8</v>
      </c>
      <c r="AB4639" t="b">
        <v>0</v>
      </c>
      <c r="AC4639" t="b">
        <v>0</v>
      </c>
      <c r="AE4639" t="b">
        <v>1</v>
      </c>
      <c r="AF4639" t="b">
        <v>0</v>
      </c>
      <c r="AG4639" t="b">
        <v>0</v>
      </c>
      <c r="AH4639" t="s">
        <v>4366</v>
      </c>
      <c r="AI4639" t="b">
        <v>0</v>
      </c>
      <c r="AJ4639" t="s">
        <v>462</v>
      </c>
      <c r="AK4639" t="b">
        <v>0</v>
      </c>
      <c r="AL4639" s="1"/>
      <c r="AM4639" t="s">
        <v>162</v>
      </c>
      <c r="AN4639" s="2">
        <v>44297.8278587963</v>
      </c>
      <c r="AP4639" s="2">
        <v>44141.470543981479</v>
      </c>
      <c r="AQ4639" s="1"/>
      <c r="AS4639" t="b">
        <v>0</v>
      </c>
      <c r="AV4639" t="s">
        <v>153</v>
      </c>
      <c r="AY4639" t="s">
        <v>236</v>
      </c>
      <c r="AZ4639" t="s">
        <v>435</v>
      </c>
      <c r="BB4639" t="s">
        <v>11059</v>
      </c>
      <c r="BD4639" t="b">
        <v>0</v>
      </c>
      <c r="BH4639" t="s">
        <v>194</v>
      </c>
      <c r="BI4639" t="s">
        <v>1668</v>
      </c>
      <c r="BJ4639" t="s">
        <v>216</v>
      </c>
      <c r="BL4639" t="s">
        <v>2365</v>
      </c>
      <c r="BM4639" t="s">
        <v>291</v>
      </c>
      <c r="BN4639" t="s">
        <v>203</v>
      </c>
      <c r="BQ4639" t="s">
        <v>204</v>
      </c>
      <c r="BR4639" t="b">
        <v>1</v>
      </c>
      <c r="BT4639" t="b">
        <v>1</v>
      </c>
      <c r="BW4639" t="s">
        <v>103</v>
      </c>
      <c r="BX4639" t="b">
        <v>0</v>
      </c>
      <c r="BY4639" s="2">
        <v>44376.857581018521</v>
      </c>
      <c r="BZ4639" t="s">
        <v>265</v>
      </c>
      <c r="CB4639" t="b">
        <v>1</v>
      </c>
      <c r="CC4639" t="b">
        <v>1</v>
      </c>
      <c r="CF4639">
        <v>765</v>
      </c>
      <c r="CH4639">
        <v>765</v>
      </c>
      <c r="CI4639">
        <v>100</v>
      </c>
      <c r="CJ4639">
        <v>0</v>
      </c>
      <c r="CK4639">
        <f>YEAR(tbl_Opportunity[[#This Row],[Close Date]])</f>
        <v>2020</v>
      </c>
    </row>
    <row r="4640" spans="1:89">
      <c r="A4640" t="s">
        <v>3300</v>
      </c>
      <c r="B4640" t="b">
        <v>0</v>
      </c>
      <c r="D4640" t="b">
        <v>0</v>
      </c>
      <c r="E4640" t="s">
        <v>2829</v>
      </c>
      <c r="H4640" s="1">
        <v>44168</v>
      </c>
      <c r="I4640" t="b">
        <v>1</v>
      </c>
      <c r="L4640" t="s">
        <v>6386</v>
      </c>
      <c r="N4640" t="s">
        <v>345</v>
      </c>
      <c r="O4640" t="s">
        <v>194</v>
      </c>
      <c r="P4640" t="b">
        <v>0</v>
      </c>
      <c r="Q4640" s="2">
        <v>43654.448391203703</v>
      </c>
      <c r="R4640" s="1"/>
      <c r="S4640" t="b">
        <v>0</v>
      </c>
      <c r="U4640" s="1"/>
      <c r="V4640" t="b">
        <v>0</v>
      </c>
      <c r="W4640" s="1">
        <v>43922</v>
      </c>
      <c r="X4640">
        <v>4</v>
      </c>
      <c r="Y4640">
        <v>2020</v>
      </c>
      <c r="Z4640" t="s">
        <v>8</v>
      </c>
      <c r="AA4640" t="s">
        <v>8</v>
      </c>
      <c r="AB4640" t="b">
        <v>1</v>
      </c>
      <c r="AC4640" t="b">
        <v>1</v>
      </c>
      <c r="AE4640" t="b">
        <v>1</v>
      </c>
      <c r="AF4640" t="b">
        <v>0</v>
      </c>
      <c r="AG4640" t="b">
        <v>0</v>
      </c>
      <c r="AH4640" t="s">
        <v>4366</v>
      </c>
      <c r="AI4640" t="b">
        <v>0</v>
      </c>
      <c r="AJ4640" t="s">
        <v>462</v>
      </c>
      <c r="AK4640" t="b">
        <v>0</v>
      </c>
      <c r="AL4640" s="1">
        <v>44169</v>
      </c>
      <c r="AM4640" t="s">
        <v>194</v>
      </c>
      <c r="AN4640" s="2">
        <v>44370.381539351853</v>
      </c>
      <c r="AP4640" s="2">
        <v>44169.454293981478</v>
      </c>
      <c r="AQ4640" s="1"/>
      <c r="AS4640" t="b">
        <v>0</v>
      </c>
      <c r="AV4640" t="s">
        <v>153</v>
      </c>
      <c r="AY4640" t="s">
        <v>236</v>
      </c>
      <c r="AZ4640" t="s">
        <v>435</v>
      </c>
      <c r="BB4640" t="s">
        <v>11060</v>
      </c>
      <c r="BD4640" t="b">
        <v>0</v>
      </c>
      <c r="BF4640" t="s">
        <v>11061</v>
      </c>
      <c r="BH4640" t="s">
        <v>194</v>
      </c>
      <c r="BI4640" t="s">
        <v>1668</v>
      </c>
      <c r="BJ4640" t="s">
        <v>216</v>
      </c>
      <c r="BL4640" t="s">
        <v>6386</v>
      </c>
      <c r="BM4640" t="s">
        <v>202</v>
      </c>
      <c r="BN4640" t="s">
        <v>203</v>
      </c>
      <c r="BQ4640" t="s">
        <v>204</v>
      </c>
      <c r="BR4640" t="b">
        <v>1</v>
      </c>
      <c r="BT4640" t="b">
        <v>1</v>
      </c>
      <c r="BU4640" t="s">
        <v>10663</v>
      </c>
      <c r="BW4640" t="s">
        <v>103</v>
      </c>
      <c r="BX4640" t="b">
        <v>0</v>
      </c>
      <c r="BY4640" s="2">
        <v>44376.857569444444</v>
      </c>
      <c r="BZ4640" t="s">
        <v>265</v>
      </c>
      <c r="CB4640" t="b">
        <v>1</v>
      </c>
      <c r="CC4640" t="b">
        <v>1</v>
      </c>
      <c r="CF4640">
        <v>93455</v>
      </c>
      <c r="CH4640">
        <v>93455</v>
      </c>
      <c r="CI4640">
        <v>100</v>
      </c>
      <c r="CJ4640">
        <v>0</v>
      </c>
      <c r="CK4640">
        <f>YEAR(tbl_Opportunity[[#This Row],[Close Date]])</f>
        <v>2020</v>
      </c>
    </row>
    <row r="4641" spans="1:89">
      <c r="A4641" t="s">
        <v>11062</v>
      </c>
      <c r="B4641" t="b">
        <v>0</v>
      </c>
      <c r="D4641" t="b">
        <v>0</v>
      </c>
      <c r="E4641" t="s">
        <v>4383</v>
      </c>
      <c r="H4641" s="1">
        <v>44286</v>
      </c>
      <c r="I4641" t="b">
        <v>1</v>
      </c>
      <c r="L4641" t="s">
        <v>11063</v>
      </c>
      <c r="M4641" t="s">
        <v>11064</v>
      </c>
      <c r="N4641" t="s">
        <v>345</v>
      </c>
      <c r="O4641" t="s">
        <v>272</v>
      </c>
      <c r="P4641" t="b">
        <v>1</v>
      </c>
      <c r="Q4641" s="2">
        <v>43951.654675925929</v>
      </c>
      <c r="R4641" s="1"/>
      <c r="S4641" t="b">
        <v>0</v>
      </c>
      <c r="U4641" s="1"/>
      <c r="V4641" t="b">
        <v>0</v>
      </c>
      <c r="W4641" s="1">
        <v>44197</v>
      </c>
      <c r="X4641">
        <v>1</v>
      </c>
      <c r="Y4641">
        <v>2021</v>
      </c>
      <c r="Z4641" t="s">
        <v>8</v>
      </c>
      <c r="AA4641" t="s">
        <v>8</v>
      </c>
      <c r="AB4641" t="b">
        <v>1</v>
      </c>
      <c r="AC4641" t="b">
        <v>1</v>
      </c>
      <c r="AE4641" t="b">
        <v>1</v>
      </c>
      <c r="AF4641" t="b">
        <v>0</v>
      </c>
      <c r="AG4641" t="b">
        <v>0</v>
      </c>
      <c r="AH4641" t="s">
        <v>4366</v>
      </c>
      <c r="AI4641" t="b">
        <v>0</v>
      </c>
      <c r="AJ4641" t="s">
        <v>462</v>
      </c>
      <c r="AK4641" t="b">
        <v>0</v>
      </c>
      <c r="AL4641" s="1">
        <v>44286</v>
      </c>
      <c r="AM4641" t="s">
        <v>194</v>
      </c>
      <c r="AN4641" s="2">
        <v>44357.534386574072</v>
      </c>
      <c r="AP4641" s="2">
        <v>44286.445868055554</v>
      </c>
      <c r="AQ4641" s="1"/>
      <c r="AS4641" t="b">
        <v>0</v>
      </c>
      <c r="AV4641" t="s">
        <v>2809</v>
      </c>
      <c r="AY4641" t="s">
        <v>236</v>
      </c>
      <c r="AZ4641" t="s">
        <v>5970</v>
      </c>
      <c r="BB4641" t="s">
        <v>11065</v>
      </c>
      <c r="BD4641" t="b">
        <v>0</v>
      </c>
      <c r="BF4641" t="s">
        <v>8876</v>
      </c>
      <c r="BG4641" t="s">
        <v>11066</v>
      </c>
      <c r="BH4641" t="s">
        <v>194</v>
      </c>
      <c r="BI4641" t="s">
        <v>2055</v>
      </c>
      <c r="BJ4641" t="s">
        <v>2363</v>
      </c>
      <c r="BL4641" t="s">
        <v>11063</v>
      </c>
      <c r="BM4641" t="s">
        <v>202</v>
      </c>
      <c r="BN4641" t="s">
        <v>203</v>
      </c>
      <c r="BQ4641" t="s">
        <v>204</v>
      </c>
      <c r="BR4641" t="b">
        <v>1</v>
      </c>
      <c r="BT4641" t="b">
        <v>1</v>
      </c>
      <c r="BW4641" t="s">
        <v>103</v>
      </c>
      <c r="BX4641" t="b">
        <v>1</v>
      </c>
      <c r="BY4641" s="2">
        <v>44376.857581018521</v>
      </c>
      <c r="BZ4641" t="s">
        <v>265</v>
      </c>
      <c r="CB4641" t="b">
        <v>1</v>
      </c>
      <c r="CC4641" t="b">
        <v>1</v>
      </c>
      <c r="CF4641">
        <v>93561.600000000006</v>
      </c>
      <c r="CH4641">
        <v>93561.600000000006</v>
      </c>
      <c r="CI4641">
        <v>100</v>
      </c>
      <c r="CJ4641">
        <v>0</v>
      </c>
      <c r="CK4641">
        <f>YEAR(tbl_Opportunity[[#This Row],[Close Date]])</f>
        <v>2021</v>
      </c>
    </row>
    <row r="4642" spans="1:89">
      <c r="A4642" t="s">
        <v>4517</v>
      </c>
      <c r="B4642" t="b">
        <v>1</v>
      </c>
      <c r="D4642" t="b">
        <v>0</v>
      </c>
      <c r="H4642" s="1">
        <v>44158</v>
      </c>
      <c r="I4642" t="b">
        <v>1</v>
      </c>
      <c r="L4642" t="s">
        <v>11067</v>
      </c>
      <c r="O4642" t="s">
        <v>2393</v>
      </c>
      <c r="P4642" t="b">
        <v>1</v>
      </c>
      <c r="Q4642" s="2">
        <v>44117.669189814813</v>
      </c>
      <c r="R4642" s="1"/>
      <c r="S4642" t="b">
        <v>0</v>
      </c>
      <c r="U4642" s="1"/>
      <c r="V4642" t="b">
        <v>0</v>
      </c>
      <c r="W4642" s="1">
        <v>43922</v>
      </c>
      <c r="X4642">
        <v>4</v>
      </c>
      <c r="Y4642">
        <v>2020</v>
      </c>
      <c r="Z4642" t="s">
        <v>8</v>
      </c>
      <c r="AA4642" t="s">
        <v>8</v>
      </c>
      <c r="AB4642" t="b">
        <v>1</v>
      </c>
      <c r="AC4642" t="b">
        <v>1</v>
      </c>
      <c r="AE4642" t="b">
        <v>1</v>
      </c>
      <c r="AF4642" t="b">
        <v>0</v>
      </c>
      <c r="AG4642" t="b">
        <v>0</v>
      </c>
      <c r="AH4642" t="s">
        <v>4366</v>
      </c>
      <c r="AI4642" t="b">
        <v>0</v>
      </c>
      <c r="AK4642" t="b">
        <v>0</v>
      </c>
      <c r="AL4642" s="1">
        <v>44153</v>
      </c>
      <c r="AM4642" t="s">
        <v>162</v>
      </c>
      <c r="AN4642" s="2">
        <v>44297.83829861111</v>
      </c>
      <c r="AP4642" s="2">
        <v>44158.702384259261</v>
      </c>
      <c r="AQ4642" s="1"/>
      <c r="AS4642" t="b">
        <v>0</v>
      </c>
      <c r="AV4642" t="s">
        <v>213</v>
      </c>
      <c r="BB4642" t="s">
        <v>11068</v>
      </c>
      <c r="BD4642" t="b">
        <v>0</v>
      </c>
      <c r="BH4642" t="s">
        <v>2393</v>
      </c>
      <c r="BI4642" t="s">
        <v>1668</v>
      </c>
      <c r="BJ4642" t="s">
        <v>216</v>
      </c>
      <c r="BL4642" t="s">
        <v>11067</v>
      </c>
      <c r="BM4642" t="s">
        <v>202</v>
      </c>
      <c r="BN4642" t="s">
        <v>2414</v>
      </c>
      <c r="BQ4642" t="s">
        <v>204</v>
      </c>
      <c r="BR4642" t="b">
        <v>0</v>
      </c>
      <c r="BT4642" t="b">
        <v>1</v>
      </c>
      <c r="BU4642" t="s">
        <v>5279</v>
      </c>
      <c r="BW4642" t="s">
        <v>103</v>
      </c>
      <c r="BX4642" t="b">
        <v>0</v>
      </c>
      <c r="BY4642" s="2">
        <v>44376.857581018521</v>
      </c>
      <c r="BZ4642" t="s">
        <v>314</v>
      </c>
      <c r="CB4642" t="b">
        <v>0</v>
      </c>
      <c r="CC4642" t="b">
        <v>1</v>
      </c>
      <c r="CF4642">
        <v>110400</v>
      </c>
      <c r="CH4642">
        <v>110400</v>
      </c>
      <c r="CI4642">
        <v>100</v>
      </c>
      <c r="CJ4642">
        <v>0</v>
      </c>
      <c r="CK4642">
        <f>YEAR(tbl_Opportunity[[#This Row],[Close Date]])</f>
        <v>2020</v>
      </c>
    </row>
    <row r="4643" spans="1:89">
      <c r="A4643" t="s">
        <v>3066</v>
      </c>
      <c r="B4643" t="b">
        <v>1</v>
      </c>
      <c r="C4643" t="s">
        <v>3109</v>
      </c>
      <c r="D4643" t="b">
        <v>0</v>
      </c>
      <c r="F4643" t="s">
        <v>2807</v>
      </c>
      <c r="G4643" t="s">
        <v>2807</v>
      </c>
      <c r="H4643" s="1">
        <v>44173</v>
      </c>
      <c r="I4643" t="b">
        <v>1</v>
      </c>
      <c r="L4643" t="s">
        <v>3067</v>
      </c>
      <c r="O4643" t="s">
        <v>311</v>
      </c>
      <c r="P4643" t="b">
        <v>1</v>
      </c>
      <c r="Q4643" s="2">
        <v>44125.154513888891</v>
      </c>
      <c r="R4643" s="1"/>
      <c r="S4643" t="b">
        <v>0</v>
      </c>
      <c r="U4643" s="1"/>
      <c r="V4643" t="b">
        <v>0</v>
      </c>
      <c r="W4643" s="1">
        <v>43922</v>
      </c>
      <c r="X4643">
        <v>4</v>
      </c>
      <c r="Y4643">
        <v>2020</v>
      </c>
      <c r="Z4643" t="s">
        <v>8</v>
      </c>
      <c r="AA4643" t="s">
        <v>8</v>
      </c>
      <c r="AB4643" t="b">
        <v>1</v>
      </c>
      <c r="AC4643" t="b">
        <v>1</v>
      </c>
      <c r="AE4643" t="b">
        <v>1</v>
      </c>
      <c r="AF4643" t="b">
        <v>0</v>
      </c>
      <c r="AG4643" t="b">
        <v>0</v>
      </c>
      <c r="AH4643" t="s">
        <v>4366</v>
      </c>
      <c r="AI4643" t="b">
        <v>0</v>
      </c>
      <c r="AK4643" t="b">
        <v>0</v>
      </c>
      <c r="AL4643" s="1">
        <v>44168</v>
      </c>
      <c r="AM4643" t="s">
        <v>162</v>
      </c>
      <c r="AN4643" s="2">
        <v>44297.83829861111</v>
      </c>
      <c r="AP4643" s="2">
        <v>44176.864305555559</v>
      </c>
      <c r="AQ4643" s="1"/>
      <c r="AS4643" t="b">
        <v>0</v>
      </c>
      <c r="AV4643" t="s">
        <v>213</v>
      </c>
      <c r="BB4643" t="s">
        <v>11069</v>
      </c>
      <c r="BD4643" t="b">
        <v>0</v>
      </c>
      <c r="BH4643" t="s">
        <v>311</v>
      </c>
      <c r="BI4643" t="s">
        <v>1243</v>
      </c>
      <c r="BL4643" t="s">
        <v>3067</v>
      </c>
      <c r="BM4643" t="s">
        <v>202</v>
      </c>
      <c r="BN4643" t="s">
        <v>2414</v>
      </c>
      <c r="BQ4643" t="s">
        <v>204</v>
      </c>
      <c r="BR4643" t="b">
        <v>0</v>
      </c>
      <c r="BT4643" t="b">
        <v>1</v>
      </c>
      <c r="BU4643" t="s">
        <v>10663</v>
      </c>
      <c r="BW4643" t="s">
        <v>103</v>
      </c>
      <c r="BX4643" t="b">
        <v>0</v>
      </c>
      <c r="BY4643" s="2">
        <v>44376.857581018521</v>
      </c>
      <c r="BZ4643" t="s">
        <v>217</v>
      </c>
      <c r="CB4643" t="b">
        <v>0</v>
      </c>
      <c r="CC4643" t="b">
        <v>1</v>
      </c>
      <c r="CF4643">
        <v>128000</v>
      </c>
      <c r="CH4643">
        <v>128000</v>
      </c>
      <c r="CI4643">
        <v>100</v>
      </c>
      <c r="CJ4643">
        <v>0</v>
      </c>
      <c r="CK4643">
        <f>YEAR(tbl_Opportunity[[#This Row],[Close Date]])</f>
        <v>2020</v>
      </c>
    </row>
    <row r="4644" spans="1:89">
      <c r="A4644" t="s">
        <v>11070</v>
      </c>
      <c r="B4644" t="b">
        <v>1</v>
      </c>
      <c r="D4644" t="b">
        <v>0</v>
      </c>
      <c r="E4644" t="s">
        <v>4579</v>
      </c>
      <c r="H4644" s="1">
        <v>44135</v>
      </c>
      <c r="I4644" t="b">
        <v>1</v>
      </c>
      <c r="L4644" t="s">
        <v>11071</v>
      </c>
      <c r="O4644" t="s">
        <v>215</v>
      </c>
      <c r="P4644" t="b">
        <v>1</v>
      </c>
      <c r="Q4644" s="2">
        <v>43990.624050925922</v>
      </c>
      <c r="R4644" s="1"/>
      <c r="S4644" t="b">
        <v>0</v>
      </c>
      <c r="U4644" s="1"/>
      <c r="V4644" t="b">
        <v>0</v>
      </c>
      <c r="W4644" s="1">
        <v>43922</v>
      </c>
      <c r="X4644">
        <v>4</v>
      </c>
      <c r="Y4644">
        <v>2020</v>
      </c>
      <c r="Z4644" t="s">
        <v>8</v>
      </c>
      <c r="AA4644" t="s">
        <v>8</v>
      </c>
      <c r="AB4644" t="b">
        <v>1</v>
      </c>
      <c r="AC4644" t="b">
        <v>1</v>
      </c>
      <c r="AE4644" t="b">
        <v>1</v>
      </c>
      <c r="AF4644" t="b">
        <v>0</v>
      </c>
      <c r="AG4644" t="b">
        <v>0</v>
      </c>
      <c r="AH4644" t="s">
        <v>4366</v>
      </c>
      <c r="AI4644" t="b">
        <v>1</v>
      </c>
      <c r="AK4644" t="b">
        <v>0</v>
      </c>
      <c r="AL4644" s="1">
        <v>44237</v>
      </c>
      <c r="AM4644" t="s">
        <v>162</v>
      </c>
      <c r="AN4644" s="2">
        <v>44296.95826388889</v>
      </c>
      <c r="AP4644" s="2">
        <v>44148.542766203704</v>
      </c>
      <c r="AQ4644" s="1"/>
      <c r="AS4644" t="b">
        <v>0</v>
      </c>
      <c r="AV4644" t="s">
        <v>112</v>
      </c>
      <c r="BB4644" t="s">
        <v>11072</v>
      </c>
      <c r="BD4644" t="b">
        <v>0</v>
      </c>
      <c r="BH4644" t="s">
        <v>215</v>
      </c>
      <c r="BI4644" t="s">
        <v>1668</v>
      </c>
      <c r="BJ4644" t="s">
        <v>216</v>
      </c>
      <c r="BL4644" t="s">
        <v>11071</v>
      </c>
      <c r="BM4644" t="s">
        <v>202</v>
      </c>
      <c r="BN4644" t="s">
        <v>2414</v>
      </c>
      <c r="BQ4644" t="s">
        <v>204</v>
      </c>
      <c r="BR4644" t="b">
        <v>0</v>
      </c>
      <c r="BT4644" t="b">
        <v>1</v>
      </c>
      <c r="BU4644" t="s">
        <v>11073</v>
      </c>
      <c r="BW4644" t="s">
        <v>103</v>
      </c>
      <c r="BX4644" t="b">
        <v>0</v>
      </c>
      <c r="BY4644" s="2">
        <v>44376.857581018521</v>
      </c>
      <c r="BZ4644" t="s">
        <v>217</v>
      </c>
      <c r="CB4644" t="b">
        <v>0</v>
      </c>
      <c r="CC4644" t="b">
        <v>1</v>
      </c>
      <c r="CF4644">
        <v>174800</v>
      </c>
      <c r="CH4644">
        <v>174800</v>
      </c>
      <c r="CI4644">
        <v>100</v>
      </c>
      <c r="CJ4644">
        <v>0</v>
      </c>
      <c r="CK4644">
        <f>YEAR(tbl_Opportunity[[#This Row],[Close Date]])</f>
        <v>2020</v>
      </c>
    </row>
    <row r="4645" spans="1:89">
      <c r="A4645" t="s">
        <v>6735</v>
      </c>
      <c r="B4645" t="b">
        <v>1</v>
      </c>
      <c r="D4645" t="b">
        <v>0</v>
      </c>
      <c r="H4645" s="1">
        <v>44148</v>
      </c>
      <c r="I4645" t="b">
        <v>1</v>
      </c>
      <c r="L4645" t="s">
        <v>10784</v>
      </c>
      <c r="N4645" t="s">
        <v>372</v>
      </c>
      <c r="O4645" t="s">
        <v>194</v>
      </c>
      <c r="P4645" t="b">
        <v>0</v>
      </c>
      <c r="Q4645" s="2">
        <v>44111.467407407406</v>
      </c>
      <c r="R4645" s="1"/>
      <c r="S4645" t="b">
        <v>0</v>
      </c>
      <c r="U4645" s="1"/>
      <c r="V4645" t="b">
        <v>0</v>
      </c>
      <c r="W4645" s="1">
        <v>43922</v>
      </c>
      <c r="X4645">
        <v>4</v>
      </c>
      <c r="Y4645">
        <v>2020</v>
      </c>
      <c r="Z4645" t="s">
        <v>8</v>
      </c>
      <c r="AA4645" t="s">
        <v>8</v>
      </c>
      <c r="AB4645" t="b">
        <v>1</v>
      </c>
      <c r="AC4645" t="b">
        <v>1</v>
      </c>
      <c r="AE4645" t="b">
        <v>1</v>
      </c>
      <c r="AF4645" t="b">
        <v>0</v>
      </c>
      <c r="AG4645" t="b">
        <v>0</v>
      </c>
      <c r="AH4645" t="s">
        <v>4366</v>
      </c>
      <c r="AI4645" t="b">
        <v>0</v>
      </c>
      <c r="AJ4645" t="s">
        <v>211</v>
      </c>
      <c r="AK4645" t="b">
        <v>0</v>
      </c>
      <c r="AL4645" s="1">
        <v>44147</v>
      </c>
      <c r="AM4645" t="s">
        <v>162</v>
      </c>
      <c r="AN4645" s="2">
        <v>44297.8278587963</v>
      </c>
      <c r="AP4645" s="2">
        <v>44148.374849537038</v>
      </c>
      <c r="AQ4645" s="1"/>
      <c r="AS4645" t="b">
        <v>0</v>
      </c>
      <c r="AV4645" t="s">
        <v>153</v>
      </c>
      <c r="AY4645" t="s">
        <v>236</v>
      </c>
      <c r="AZ4645" t="s">
        <v>300</v>
      </c>
      <c r="BB4645" t="s">
        <v>11074</v>
      </c>
      <c r="BD4645" t="b">
        <v>0</v>
      </c>
      <c r="BF4645" t="s">
        <v>2348</v>
      </c>
      <c r="BH4645" t="s">
        <v>194</v>
      </c>
      <c r="BI4645" t="s">
        <v>1668</v>
      </c>
      <c r="BJ4645" t="s">
        <v>216</v>
      </c>
      <c r="BL4645" t="s">
        <v>10784</v>
      </c>
      <c r="BM4645" t="s">
        <v>202</v>
      </c>
      <c r="BN4645" t="s">
        <v>203</v>
      </c>
      <c r="BQ4645" t="s">
        <v>204</v>
      </c>
      <c r="BR4645" t="b">
        <v>1</v>
      </c>
      <c r="BT4645" t="b">
        <v>1</v>
      </c>
      <c r="BU4645" t="s">
        <v>5163</v>
      </c>
      <c r="BW4645" t="s">
        <v>103</v>
      </c>
      <c r="BX4645" t="b">
        <v>0</v>
      </c>
      <c r="BY4645" s="2">
        <v>44376.857581018521</v>
      </c>
      <c r="BZ4645" t="s">
        <v>265</v>
      </c>
      <c r="CB4645" t="b">
        <v>0</v>
      </c>
      <c r="CC4645" t="b">
        <v>1</v>
      </c>
      <c r="CF4645">
        <v>84362.5</v>
      </c>
      <c r="CH4645">
        <v>84362.5</v>
      </c>
      <c r="CI4645">
        <v>100</v>
      </c>
      <c r="CJ4645">
        <v>0</v>
      </c>
      <c r="CK4645">
        <f>YEAR(tbl_Opportunity[[#This Row],[Close Date]])</f>
        <v>2020</v>
      </c>
    </row>
    <row r="4646" spans="1:89">
      <c r="A4646" t="s">
        <v>6592</v>
      </c>
      <c r="B4646" t="b">
        <v>1</v>
      </c>
      <c r="D4646" t="b">
        <v>0</v>
      </c>
      <c r="H4646" s="1">
        <v>44166</v>
      </c>
      <c r="I4646" t="b">
        <v>1</v>
      </c>
      <c r="L4646" t="s">
        <v>6595</v>
      </c>
      <c r="M4646" t="s">
        <v>11075</v>
      </c>
      <c r="N4646" t="s">
        <v>345</v>
      </c>
      <c r="O4646" t="s">
        <v>260</v>
      </c>
      <c r="P4646" t="b">
        <v>1</v>
      </c>
      <c r="Q4646" s="2">
        <v>43781.975046296298</v>
      </c>
      <c r="R4646" s="1"/>
      <c r="S4646" t="b">
        <v>0</v>
      </c>
      <c r="U4646" s="1"/>
      <c r="V4646" t="b">
        <v>0</v>
      </c>
      <c r="W4646" s="1">
        <v>43922</v>
      </c>
      <c r="X4646">
        <v>4</v>
      </c>
      <c r="Y4646">
        <v>2020</v>
      </c>
      <c r="Z4646" t="s">
        <v>8</v>
      </c>
      <c r="AA4646" t="s">
        <v>8</v>
      </c>
      <c r="AB4646" t="b">
        <v>1</v>
      </c>
      <c r="AC4646" t="b">
        <v>1</v>
      </c>
      <c r="AE4646" t="b">
        <v>1</v>
      </c>
      <c r="AF4646" t="b">
        <v>0</v>
      </c>
      <c r="AG4646" t="b">
        <v>0</v>
      </c>
      <c r="AH4646" t="s">
        <v>4366</v>
      </c>
      <c r="AI4646" t="b">
        <v>0</v>
      </c>
      <c r="AJ4646" t="s">
        <v>211</v>
      </c>
      <c r="AK4646" t="b">
        <v>0</v>
      </c>
      <c r="AL4646" s="1">
        <v>44144</v>
      </c>
      <c r="AM4646" t="s">
        <v>162</v>
      </c>
      <c r="AN4646" s="2">
        <v>44296.95826388889</v>
      </c>
      <c r="AP4646" s="2">
        <v>44167.566134259258</v>
      </c>
      <c r="AQ4646" s="1"/>
      <c r="AS4646" t="b">
        <v>0</v>
      </c>
      <c r="AV4646" t="s">
        <v>248</v>
      </c>
      <c r="AY4646" t="s">
        <v>236</v>
      </c>
      <c r="AZ4646" t="s">
        <v>237</v>
      </c>
      <c r="BB4646" t="s">
        <v>11076</v>
      </c>
      <c r="BD4646" t="b">
        <v>0</v>
      </c>
      <c r="BH4646" t="s">
        <v>215</v>
      </c>
      <c r="BI4646" t="s">
        <v>1243</v>
      </c>
      <c r="BJ4646" t="s">
        <v>216</v>
      </c>
      <c r="BL4646" t="s">
        <v>6595</v>
      </c>
      <c r="BM4646" t="s">
        <v>202</v>
      </c>
      <c r="BN4646" t="s">
        <v>203</v>
      </c>
      <c r="BQ4646" t="s">
        <v>204</v>
      </c>
      <c r="BR4646" t="b">
        <v>0</v>
      </c>
      <c r="BT4646" t="b">
        <v>1</v>
      </c>
      <c r="BU4646" t="s">
        <v>5163</v>
      </c>
      <c r="BW4646" t="s">
        <v>103</v>
      </c>
      <c r="BX4646" t="b">
        <v>1</v>
      </c>
      <c r="BY4646" s="2">
        <v>44376.857581018521</v>
      </c>
      <c r="BZ4646" t="s">
        <v>217</v>
      </c>
      <c r="CB4646" t="b">
        <v>0</v>
      </c>
      <c r="CC4646" t="b">
        <v>1</v>
      </c>
      <c r="CF4646">
        <v>98775</v>
      </c>
      <c r="CH4646">
        <v>98775</v>
      </c>
      <c r="CI4646">
        <v>100</v>
      </c>
      <c r="CJ4646">
        <v>0</v>
      </c>
      <c r="CK4646">
        <f>YEAR(tbl_Opportunity[[#This Row],[Close Date]])</f>
        <v>2020</v>
      </c>
    </row>
    <row r="4647" spans="1:89">
      <c r="A4647" t="s">
        <v>6538</v>
      </c>
      <c r="B4647" t="b">
        <v>0</v>
      </c>
      <c r="D4647" t="b">
        <v>0</v>
      </c>
      <c r="H4647" s="1">
        <v>43879</v>
      </c>
      <c r="I4647" t="b">
        <v>1</v>
      </c>
      <c r="L4647" t="s">
        <v>6539</v>
      </c>
      <c r="O4647" t="s">
        <v>272</v>
      </c>
      <c r="P4647" t="b">
        <v>1</v>
      </c>
      <c r="Q4647" s="2">
        <v>43419.61273148148</v>
      </c>
      <c r="R4647" s="1"/>
      <c r="S4647" t="b">
        <v>0</v>
      </c>
      <c r="U4647" s="1"/>
      <c r="V4647" t="b">
        <v>0</v>
      </c>
      <c r="W4647" s="1">
        <v>43831</v>
      </c>
      <c r="X4647">
        <v>1</v>
      </c>
      <c r="Y4647">
        <v>2020</v>
      </c>
      <c r="Z4647" t="s">
        <v>8</v>
      </c>
      <c r="AA4647" t="s">
        <v>8</v>
      </c>
      <c r="AB4647" t="b">
        <v>0</v>
      </c>
      <c r="AC4647" t="b">
        <v>0</v>
      </c>
      <c r="AE4647" t="b">
        <v>1</v>
      </c>
      <c r="AF4647" t="b">
        <v>0</v>
      </c>
      <c r="AG4647" t="b">
        <v>0</v>
      </c>
      <c r="AH4647" t="s">
        <v>4366</v>
      </c>
      <c r="AI4647" t="b">
        <v>0</v>
      </c>
      <c r="AJ4647" t="s">
        <v>211</v>
      </c>
      <c r="AK4647" t="b">
        <v>1</v>
      </c>
      <c r="AL4647" s="1">
        <v>43871</v>
      </c>
      <c r="AM4647" t="s">
        <v>162</v>
      </c>
      <c r="AN4647" s="2">
        <v>44296.95826388889</v>
      </c>
      <c r="AP4647" s="2">
        <v>43879.683518518519</v>
      </c>
      <c r="AQ4647" s="1"/>
      <c r="AS4647" t="b">
        <v>0</v>
      </c>
      <c r="AU4647" t="s">
        <v>250</v>
      </c>
      <c r="AV4647" t="s">
        <v>93</v>
      </c>
      <c r="AY4647" t="s">
        <v>236</v>
      </c>
      <c r="AZ4647" t="s">
        <v>237</v>
      </c>
      <c r="BB4647" t="s">
        <v>11077</v>
      </c>
      <c r="BD4647" t="b">
        <v>0</v>
      </c>
      <c r="BG4647" t="s">
        <v>4491</v>
      </c>
      <c r="BH4647" t="s">
        <v>215</v>
      </c>
      <c r="BI4647" t="s">
        <v>1243</v>
      </c>
      <c r="BJ4647" t="s">
        <v>216</v>
      </c>
      <c r="BL4647" t="s">
        <v>6539</v>
      </c>
      <c r="BM4647" t="s">
        <v>202</v>
      </c>
      <c r="BN4647" t="s">
        <v>203</v>
      </c>
      <c r="BQ4647" t="s">
        <v>204</v>
      </c>
      <c r="BR4647" t="b">
        <v>0</v>
      </c>
      <c r="BT4647" t="b">
        <v>0</v>
      </c>
      <c r="BW4647" t="s">
        <v>103</v>
      </c>
      <c r="BX4647" t="b">
        <v>0</v>
      </c>
      <c r="BY4647" s="2">
        <v>44376.857569444444</v>
      </c>
      <c r="BZ4647" t="s">
        <v>217</v>
      </c>
      <c r="CB4647" t="b">
        <v>1</v>
      </c>
      <c r="CC4647" t="b">
        <v>1</v>
      </c>
      <c r="CF4647">
        <v>90775</v>
      </c>
      <c r="CH4647">
        <v>90775</v>
      </c>
      <c r="CI4647">
        <v>100</v>
      </c>
      <c r="CJ4647">
        <v>0</v>
      </c>
      <c r="CK4647">
        <f>YEAR(tbl_Opportunity[[#This Row],[Close Date]])</f>
        <v>2020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7ED5A-42A9-4BB9-97A0-3812392251C7}">
  <dimension ref="A2:L192"/>
  <sheetViews>
    <sheetView zoomScale="77" workbookViewId="0">
      <selection activeCell="K79" sqref="K79"/>
    </sheetView>
  </sheetViews>
  <sheetFormatPr defaultRowHeight="14.5"/>
  <cols>
    <col min="1" max="1" width="27.453125" bestFit="1" customWidth="1"/>
    <col min="2" max="2" width="21.453125" bestFit="1" customWidth="1"/>
    <col min="3" max="3" width="40.453125" bestFit="1" customWidth="1"/>
    <col min="4" max="4" width="13.453125" bestFit="1" customWidth="1"/>
    <col min="5" max="5" width="10.90625" bestFit="1" customWidth="1"/>
    <col min="6" max="6" width="24.6328125" bestFit="1" customWidth="1"/>
    <col min="7" max="7" width="13.453125" bestFit="1" customWidth="1"/>
    <col min="8" max="8" width="10.08984375" bestFit="1" customWidth="1"/>
    <col min="9" max="9" width="27.08984375" bestFit="1" customWidth="1"/>
    <col min="10" max="10" width="13.453125" bestFit="1" customWidth="1"/>
    <col min="11" max="11" width="17.453125" bestFit="1" customWidth="1"/>
    <col min="12" max="12" width="19.08984375" bestFit="1" customWidth="1"/>
    <col min="13" max="13" width="15.7265625" bestFit="1" customWidth="1"/>
    <col min="14" max="14" width="21.453125" bestFit="1" customWidth="1"/>
    <col min="15" max="15" width="10.81640625" bestFit="1" customWidth="1"/>
    <col min="16" max="16" width="7.54296875" bestFit="1" customWidth="1"/>
    <col min="17" max="17" width="40.6328125" bestFit="1" customWidth="1"/>
    <col min="18" max="18" width="18.36328125" bestFit="1" customWidth="1"/>
    <col min="19" max="19" width="6.6328125" bestFit="1" customWidth="1"/>
    <col min="20" max="21" width="27.08984375" bestFit="1" customWidth="1"/>
    <col min="22" max="22" width="28.453125" bestFit="1" customWidth="1"/>
    <col min="23" max="23" width="19.36328125" bestFit="1" customWidth="1"/>
    <col min="24" max="24" width="13.36328125" bestFit="1" customWidth="1"/>
    <col min="25" max="25" width="6.7265625" bestFit="1" customWidth="1"/>
    <col min="26" max="26" width="22.26953125" bestFit="1" customWidth="1"/>
    <col min="27" max="27" width="26.26953125" bestFit="1" customWidth="1"/>
  </cols>
  <sheetData>
    <row r="2" spans="1:8">
      <c r="C2" t="s">
        <v>11086</v>
      </c>
    </row>
    <row r="3" spans="1:8">
      <c r="A3" t="s">
        <v>11078</v>
      </c>
      <c r="C3" s="4" t="s">
        <v>11080</v>
      </c>
      <c r="D3" t="s">
        <v>11082</v>
      </c>
      <c r="F3" t="s">
        <v>11083</v>
      </c>
      <c r="G3" t="s">
        <v>11084</v>
      </c>
      <c r="H3" s="3" t="s">
        <v>11085</v>
      </c>
    </row>
    <row r="4" spans="1:8">
      <c r="A4">
        <v>184143968.97000012</v>
      </c>
      <c r="C4" s="5" t="s">
        <v>97</v>
      </c>
      <c r="D4">
        <v>1931</v>
      </c>
      <c r="F4">
        <f>COUNTA(tbl_Opportunity[Opportunity ID])</f>
        <v>4646</v>
      </c>
      <c r="G4">
        <f>COUNTIFS(tbl_Opportunity[Stage],"Closed Won")
 + COUNTIFS(tbl_Opportunity[Stage],"Closed Lost")</f>
        <v>3374</v>
      </c>
      <c r="H4" s="6">
        <f>F4-G4</f>
        <v>1272</v>
      </c>
    </row>
    <row r="5" spans="1:8">
      <c r="A5" s="3" t="s">
        <v>11079</v>
      </c>
      <c r="C5" s="5" t="s">
        <v>103</v>
      </c>
      <c r="D5">
        <v>1443</v>
      </c>
    </row>
    <row r="6" spans="1:8">
      <c r="A6" s="19">
        <f>SUM(tbl_Opportunity[Expected Amount])</f>
        <v>184143968.97000012</v>
      </c>
      <c r="C6" s="5" t="s">
        <v>2565</v>
      </c>
      <c r="D6">
        <v>14</v>
      </c>
    </row>
    <row r="7" spans="1:8">
      <c r="C7" s="5" t="s">
        <v>339</v>
      </c>
      <c r="D7">
        <v>141</v>
      </c>
    </row>
    <row r="8" spans="1:8">
      <c r="C8" s="5" t="s">
        <v>2863</v>
      </c>
      <c r="D8">
        <v>51</v>
      </c>
    </row>
    <row r="9" spans="1:8">
      <c r="C9" s="5" t="s">
        <v>313</v>
      </c>
      <c r="D9">
        <v>424</v>
      </c>
    </row>
    <row r="10" spans="1:8">
      <c r="C10" s="5" t="s">
        <v>3360</v>
      </c>
      <c r="D10">
        <v>17</v>
      </c>
    </row>
    <row r="11" spans="1:8">
      <c r="C11" s="5" t="s">
        <v>2845</v>
      </c>
      <c r="D11">
        <v>20</v>
      </c>
    </row>
    <row r="12" spans="1:8">
      <c r="C12" s="5" t="s">
        <v>2567</v>
      </c>
      <c r="D12">
        <v>1</v>
      </c>
    </row>
    <row r="13" spans="1:8">
      <c r="C13" s="5" t="s">
        <v>166</v>
      </c>
      <c r="D13">
        <v>439</v>
      </c>
    </row>
    <row r="14" spans="1:8">
      <c r="C14" s="5" t="s">
        <v>349</v>
      </c>
      <c r="D14">
        <v>117</v>
      </c>
    </row>
    <row r="15" spans="1:8">
      <c r="C15" s="5" t="s">
        <v>1662</v>
      </c>
      <c r="D15">
        <v>48</v>
      </c>
    </row>
    <row r="16" spans="1:8">
      <c r="C16" s="5" t="s">
        <v>11081</v>
      </c>
      <c r="D16" s="6">
        <v>4646</v>
      </c>
    </row>
    <row r="20" spans="1:7">
      <c r="C20" t="s">
        <v>11089</v>
      </c>
      <c r="E20" t="s">
        <v>11087</v>
      </c>
      <c r="G20" t="s">
        <v>11088</v>
      </c>
    </row>
    <row r="21" spans="1:7">
      <c r="C21" s="18">
        <f>COUNTIFS(tbl_Opportunity[Stage],"Closed Won")
 / COUNTA(tbl_Opportunity[Opportunity ID])</f>
        <v>0.31058975462763666</v>
      </c>
      <c r="E21" s="18">
        <f>COUNTIFS(tbl_Opportunity[Stage],"Closed Won") /
( COUNTIFS(tbl_Opportunity[Stage],"Closed Won")
+ COUNTIFS(tbl_Opportunity[Stage],"Closed Lost") )</f>
        <v>0.42768227622999405</v>
      </c>
      <c r="G21" s="18">
        <f>COUNTIFS(tbl_Opportunity[Stage],"Closed Lost")
 / COUNTA(tbl_Opportunity[Opportunity ID])</f>
        <v>0.41562634524321995</v>
      </c>
    </row>
    <row r="24" spans="1:7">
      <c r="C24">
        <f>COUNTIFS(tbl_Opportunity[Won],TRUE)</f>
        <v>1443</v>
      </c>
      <c r="D24">
        <f>COUNTIFS(tbl_Opportunity[Stage],"Closed Won")</f>
        <v>1443</v>
      </c>
    </row>
    <row r="25" spans="1:7">
      <c r="C25">
        <f>COUNTIFS(tbl_Opportunity[Won],FALSE)</f>
        <v>3203</v>
      </c>
      <c r="D25">
        <f>COUNTIFS(tbl_Opportunity[Stage],"Closed Lost")</f>
        <v>1931</v>
      </c>
    </row>
    <row r="28" spans="1:7">
      <c r="A28" s="6" t="s">
        <v>11103</v>
      </c>
    </row>
    <row r="30" spans="1:7">
      <c r="A30" t="s">
        <v>11104</v>
      </c>
    </row>
    <row r="32" spans="1:7">
      <c r="A32" s="4" t="s">
        <v>11080</v>
      </c>
      <c r="B32" t="s">
        <v>11078</v>
      </c>
    </row>
    <row r="33" spans="1:2">
      <c r="A33" s="5" t="s">
        <v>11090</v>
      </c>
      <c r="B33">
        <v>550000</v>
      </c>
    </row>
    <row r="34" spans="1:2">
      <c r="A34" s="5" t="s">
        <v>11091</v>
      </c>
      <c r="B34">
        <v>1294489.95</v>
      </c>
    </row>
    <row r="35" spans="1:2">
      <c r="A35" s="5" t="s">
        <v>11092</v>
      </c>
      <c r="B35">
        <v>20338334.75</v>
      </c>
    </row>
    <row r="36" spans="1:2">
      <c r="A36" s="5" t="s">
        <v>11093</v>
      </c>
      <c r="B36">
        <v>5558238.3999999994</v>
      </c>
    </row>
    <row r="37" spans="1:2">
      <c r="A37" s="5" t="s">
        <v>11094</v>
      </c>
      <c r="B37">
        <v>8364394.96</v>
      </c>
    </row>
    <row r="38" spans="1:2">
      <c r="A38" s="5" t="s">
        <v>11095</v>
      </c>
      <c r="B38">
        <v>14421915.189999999</v>
      </c>
    </row>
    <row r="39" spans="1:2">
      <c r="A39" s="5" t="s">
        <v>11096</v>
      </c>
      <c r="B39">
        <v>51144006.419999994</v>
      </c>
    </row>
    <row r="40" spans="1:2">
      <c r="A40" s="5" t="s">
        <v>11097</v>
      </c>
      <c r="B40">
        <v>75592117.290000007</v>
      </c>
    </row>
    <row r="41" spans="1:2">
      <c r="A41" s="5" t="s">
        <v>11098</v>
      </c>
      <c r="B41">
        <v>6669138.3600000031</v>
      </c>
    </row>
    <row r="42" spans="1:2">
      <c r="A42" s="5" t="s">
        <v>11099</v>
      </c>
      <c r="B42">
        <v>159813.65</v>
      </c>
    </row>
    <row r="43" spans="1:2">
      <c r="A43" s="5" t="s">
        <v>11100</v>
      </c>
      <c r="B43">
        <v>51520</v>
      </c>
    </row>
    <row r="44" spans="1:2">
      <c r="A44" s="5" t="s">
        <v>11101</v>
      </c>
      <c r="B44">
        <v>0</v>
      </c>
    </row>
    <row r="45" spans="1:2">
      <c r="A45" s="5" t="s">
        <v>11102</v>
      </c>
      <c r="B45">
        <v>0</v>
      </c>
    </row>
    <row r="46" spans="1:2">
      <c r="A46" s="5" t="s">
        <v>11081</v>
      </c>
      <c r="B46">
        <v>184143968.97</v>
      </c>
    </row>
    <row r="50" spans="1:8">
      <c r="A50" s="6" t="s">
        <v>11105</v>
      </c>
    </row>
    <row r="53" spans="1:8">
      <c r="D53" s="4" t="s">
        <v>74</v>
      </c>
      <c r="E53" t="s">
        <v>11124</v>
      </c>
      <c r="G53" s="4" t="s">
        <v>74</v>
      </c>
      <c r="H53" t="s">
        <v>11124</v>
      </c>
    </row>
    <row r="54" spans="1:8">
      <c r="A54" s="4" t="s">
        <v>11080</v>
      </c>
      <c r="B54" t="s">
        <v>11106</v>
      </c>
    </row>
    <row r="55" spans="1:8">
      <c r="A55" s="5" t="s">
        <v>11090</v>
      </c>
      <c r="B55">
        <v>7</v>
      </c>
      <c r="D55" s="4" t="s">
        <v>11080</v>
      </c>
      <c r="E55" t="s">
        <v>103</v>
      </c>
      <c r="G55" s="4" t="s">
        <v>11080</v>
      </c>
      <c r="H55" t="s">
        <v>11107</v>
      </c>
    </row>
    <row r="56" spans="1:8">
      <c r="A56" s="5" t="s">
        <v>11091</v>
      </c>
      <c r="B56">
        <v>48</v>
      </c>
      <c r="D56" s="5" t="s">
        <v>11090</v>
      </c>
      <c r="E56">
        <v>7</v>
      </c>
      <c r="G56" s="5" t="s">
        <v>11090</v>
      </c>
      <c r="H56">
        <v>7</v>
      </c>
    </row>
    <row r="57" spans="1:8">
      <c r="A57" s="5" t="s">
        <v>11092</v>
      </c>
      <c r="B57">
        <v>144</v>
      </c>
      <c r="D57" s="5" t="s">
        <v>11091</v>
      </c>
      <c r="E57">
        <v>48</v>
      </c>
      <c r="G57" s="5" t="s">
        <v>11091</v>
      </c>
      <c r="H57">
        <v>48</v>
      </c>
    </row>
    <row r="58" spans="1:8">
      <c r="A58" s="5" t="s">
        <v>11093</v>
      </c>
      <c r="B58">
        <v>438</v>
      </c>
      <c r="D58" s="5" t="s">
        <v>11092</v>
      </c>
      <c r="E58">
        <v>144</v>
      </c>
      <c r="G58" s="5" t="s">
        <v>11092</v>
      </c>
      <c r="H58">
        <v>144</v>
      </c>
    </row>
    <row r="59" spans="1:8">
      <c r="A59" s="5" t="s">
        <v>11094</v>
      </c>
      <c r="B59">
        <v>567</v>
      </c>
      <c r="D59" s="5" t="s">
        <v>11093</v>
      </c>
      <c r="E59">
        <v>438</v>
      </c>
      <c r="G59" s="5" t="s">
        <v>11093</v>
      </c>
      <c r="H59">
        <v>438</v>
      </c>
    </row>
    <row r="60" spans="1:8">
      <c r="A60" s="5" t="s">
        <v>11095</v>
      </c>
      <c r="B60">
        <v>624</v>
      </c>
      <c r="D60" s="5" t="s">
        <v>11094</v>
      </c>
      <c r="E60">
        <v>567</v>
      </c>
      <c r="G60" s="5" t="s">
        <v>11094</v>
      </c>
      <c r="H60">
        <v>567</v>
      </c>
    </row>
    <row r="61" spans="1:8">
      <c r="A61" s="5" t="s">
        <v>11096</v>
      </c>
      <c r="B61">
        <v>1162</v>
      </c>
      <c r="D61" s="5" t="s">
        <v>11095</v>
      </c>
      <c r="E61">
        <v>624</v>
      </c>
      <c r="G61" s="5" t="s">
        <v>11095</v>
      </c>
      <c r="H61">
        <v>624</v>
      </c>
    </row>
    <row r="62" spans="1:8">
      <c r="A62" s="5" t="s">
        <v>11097</v>
      </c>
      <c r="B62">
        <v>1381</v>
      </c>
      <c r="D62" s="5" t="s">
        <v>11096</v>
      </c>
      <c r="E62">
        <v>1162</v>
      </c>
      <c r="G62" s="5" t="s">
        <v>11096</v>
      </c>
      <c r="H62">
        <v>1162</v>
      </c>
    </row>
    <row r="63" spans="1:8">
      <c r="A63" s="5" t="s">
        <v>11098</v>
      </c>
      <c r="B63">
        <v>262</v>
      </c>
      <c r="D63" s="5" t="s">
        <v>11097</v>
      </c>
      <c r="E63">
        <v>1381</v>
      </c>
      <c r="G63" s="5" t="s">
        <v>11097</v>
      </c>
      <c r="H63">
        <v>1381</v>
      </c>
    </row>
    <row r="64" spans="1:8">
      <c r="A64" s="5" t="s">
        <v>11099</v>
      </c>
      <c r="B64">
        <v>10</v>
      </c>
      <c r="D64" s="5" t="s">
        <v>11098</v>
      </c>
      <c r="E64">
        <v>262</v>
      </c>
      <c r="G64" s="5" t="s">
        <v>11098</v>
      </c>
      <c r="H64">
        <v>262</v>
      </c>
    </row>
    <row r="65" spans="1:12">
      <c r="A65" s="5" t="s">
        <v>11100</v>
      </c>
      <c r="B65">
        <v>1</v>
      </c>
      <c r="D65" s="5" t="s">
        <v>11099</v>
      </c>
      <c r="E65">
        <v>10</v>
      </c>
      <c r="G65" s="5" t="s">
        <v>11099</v>
      </c>
      <c r="H65">
        <v>10</v>
      </c>
    </row>
    <row r="66" spans="1:12">
      <c r="A66" s="5" t="s">
        <v>11101</v>
      </c>
      <c r="B66">
        <v>1</v>
      </c>
      <c r="D66" s="5" t="s">
        <v>11100</v>
      </c>
      <c r="E66">
        <v>1</v>
      </c>
      <c r="G66" s="5" t="s">
        <v>11100</v>
      </c>
      <c r="H66">
        <v>1</v>
      </c>
    </row>
    <row r="67" spans="1:12">
      <c r="A67" s="5" t="s">
        <v>11102</v>
      </c>
      <c r="B67">
        <v>1</v>
      </c>
      <c r="D67" s="5" t="s">
        <v>11101</v>
      </c>
      <c r="E67">
        <v>1</v>
      </c>
      <c r="G67" s="5" t="s">
        <v>11101</v>
      </c>
      <c r="H67">
        <v>1</v>
      </c>
    </row>
    <row r="68" spans="1:12">
      <c r="A68" s="5" t="s">
        <v>11081</v>
      </c>
      <c r="B68">
        <v>4646</v>
      </c>
      <c r="D68" s="5" t="s">
        <v>11102</v>
      </c>
      <c r="E68">
        <v>1</v>
      </c>
      <c r="G68" s="5" t="s">
        <v>11102</v>
      </c>
      <c r="H68">
        <v>1</v>
      </c>
    </row>
    <row r="69" spans="1:12">
      <c r="D69" s="5" t="s">
        <v>11081</v>
      </c>
      <c r="E69">
        <v>4646</v>
      </c>
      <c r="G69" s="5" t="s">
        <v>11081</v>
      </c>
      <c r="H69">
        <v>4646</v>
      </c>
    </row>
    <row r="72" spans="1:12">
      <c r="C72" s="7" t="s">
        <v>11108</v>
      </c>
      <c r="D72" s="7" t="s">
        <v>11109</v>
      </c>
      <c r="E72" s="7" t="s">
        <v>103</v>
      </c>
      <c r="F72" s="7" t="s">
        <v>97</v>
      </c>
      <c r="G72" s="7" t="s">
        <v>11110</v>
      </c>
    </row>
    <row r="73" spans="1:12">
      <c r="C73">
        <v>2011</v>
      </c>
      <c r="D73">
        <f>GETPIVOTDATA("Opportunity ID",$A$54,"Years (Close Date)",2011)</f>
        <v>7</v>
      </c>
      <c r="E73">
        <f>GETPIVOTDATA("Opportunity ID",$D$55,"Years (Close Date)",2011)</f>
        <v>7</v>
      </c>
      <c r="F73">
        <f>GETPIVOTDATA("Opportunity ID",$G$55,"Years (Close Date)",2011)</f>
        <v>7</v>
      </c>
      <c r="G73">
        <f>D73-(E73+F73)</f>
        <v>-7</v>
      </c>
      <c r="J73" s="4" t="s">
        <v>11080</v>
      </c>
      <c r="K73" t="s">
        <v>11113</v>
      </c>
      <c r="L73" t="s">
        <v>11114</v>
      </c>
    </row>
    <row r="74" spans="1:12">
      <c r="C74">
        <v>2015</v>
      </c>
      <c r="D74">
        <f>GETPIVOTDATA("Opportunity ID",$A$54,"Years (Close Date)",2015)</f>
        <v>48</v>
      </c>
      <c r="E74">
        <v>16</v>
      </c>
      <c r="F74">
        <v>32</v>
      </c>
      <c r="G74">
        <f t="shared" ref="G74:G84" si="0">D74-(E74+F74)</f>
        <v>0</v>
      </c>
      <c r="J74" s="5">
        <v>2011</v>
      </c>
      <c r="K74">
        <v>7</v>
      </c>
      <c r="L74">
        <v>0</v>
      </c>
    </row>
    <row r="75" spans="1:12">
      <c r="C75">
        <v>2016</v>
      </c>
      <c r="D75">
        <v>144</v>
      </c>
      <c r="E75">
        <v>60</v>
      </c>
      <c r="F75">
        <v>71</v>
      </c>
      <c r="G75">
        <f t="shared" si="0"/>
        <v>13</v>
      </c>
      <c r="J75" s="5">
        <v>2015</v>
      </c>
      <c r="K75">
        <v>48</v>
      </c>
      <c r="L75">
        <v>0</v>
      </c>
    </row>
    <row r="76" spans="1:12">
      <c r="C76">
        <v>2017</v>
      </c>
      <c r="D76">
        <v>438</v>
      </c>
      <c r="E76">
        <v>136</v>
      </c>
      <c r="F76">
        <f>GETPIVOTDATA("Opportunity ID",$G$55,"Years (Close Date)",2017)</f>
        <v>438</v>
      </c>
      <c r="G76">
        <f t="shared" si="0"/>
        <v>-136</v>
      </c>
      <c r="J76" s="5">
        <v>2016</v>
      </c>
      <c r="K76">
        <v>144</v>
      </c>
      <c r="L76">
        <v>13</v>
      </c>
    </row>
    <row r="77" spans="1:12">
      <c r="C77">
        <v>2018</v>
      </c>
      <c r="D77">
        <f>GETPIVOTDATA("Opportunity ID",$A$54,"Years (Close Date)",2018)</f>
        <v>567</v>
      </c>
      <c r="E77">
        <v>166</v>
      </c>
      <c r="F77">
        <v>400</v>
      </c>
      <c r="G77">
        <f t="shared" si="0"/>
        <v>1</v>
      </c>
      <c r="J77" s="5">
        <v>2017</v>
      </c>
      <c r="K77">
        <v>438</v>
      </c>
      <c r="L77">
        <v>171</v>
      </c>
    </row>
    <row r="78" spans="1:12">
      <c r="C78">
        <v>2019</v>
      </c>
      <c r="D78">
        <v>624</v>
      </c>
      <c r="E78">
        <v>324</v>
      </c>
      <c r="F78">
        <v>297</v>
      </c>
      <c r="G78">
        <f t="shared" si="0"/>
        <v>3</v>
      </c>
      <c r="J78" s="5">
        <v>2018</v>
      </c>
      <c r="K78">
        <v>567</v>
      </c>
      <c r="L78">
        <v>1</v>
      </c>
    </row>
    <row r="79" spans="1:12">
      <c r="C79">
        <v>2021</v>
      </c>
      <c r="D79">
        <v>1381</v>
      </c>
      <c r="E79">
        <v>294</v>
      </c>
      <c r="F79">
        <v>346</v>
      </c>
      <c r="G79">
        <f t="shared" si="0"/>
        <v>741</v>
      </c>
      <c r="J79" s="5">
        <v>2019</v>
      </c>
      <c r="K79">
        <v>624</v>
      </c>
      <c r="L79">
        <v>3</v>
      </c>
    </row>
    <row r="80" spans="1:12">
      <c r="C80">
        <v>2022</v>
      </c>
      <c r="D80">
        <v>262</v>
      </c>
      <c r="E80">
        <v>0</v>
      </c>
      <c r="F80">
        <v>30</v>
      </c>
      <c r="G80">
        <f t="shared" si="0"/>
        <v>232</v>
      </c>
      <c r="J80" s="5">
        <v>2021</v>
      </c>
      <c r="K80">
        <v>1381</v>
      </c>
      <c r="L80">
        <v>741</v>
      </c>
    </row>
    <row r="81" spans="1:12">
      <c r="C81">
        <v>2023</v>
      </c>
      <c r="D81">
        <v>10</v>
      </c>
      <c r="E81">
        <v>0</v>
      </c>
      <c r="F81">
        <v>3</v>
      </c>
      <c r="G81">
        <f t="shared" si="0"/>
        <v>7</v>
      </c>
      <c r="J81" s="5">
        <v>2022</v>
      </c>
      <c r="K81">
        <v>262</v>
      </c>
      <c r="L81">
        <v>232</v>
      </c>
    </row>
    <row r="82" spans="1:12">
      <c r="C82">
        <v>2024</v>
      </c>
      <c r="D82">
        <v>1</v>
      </c>
      <c r="E82">
        <v>0</v>
      </c>
      <c r="F82">
        <v>0</v>
      </c>
      <c r="G82">
        <f t="shared" si="0"/>
        <v>1</v>
      </c>
      <c r="J82" s="5">
        <v>2023</v>
      </c>
      <c r="K82">
        <v>10</v>
      </c>
      <c r="L82">
        <v>7</v>
      </c>
    </row>
    <row r="83" spans="1:12">
      <c r="C83">
        <v>2025</v>
      </c>
      <c r="D83">
        <v>1</v>
      </c>
      <c r="E83">
        <v>0</v>
      </c>
      <c r="F83">
        <v>1</v>
      </c>
      <c r="G83">
        <f t="shared" si="0"/>
        <v>0</v>
      </c>
      <c r="J83" s="5">
        <v>2024</v>
      </c>
      <c r="K83">
        <v>1</v>
      </c>
      <c r="L83">
        <v>1</v>
      </c>
    </row>
    <row r="84" spans="1:12">
      <c r="C84">
        <v>2030</v>
      </c>
      <c r="D84">
        <v>1</v>
      </c>
      <c r="E84">
        <v>0</v>
      </c>
      <c r="F84">
        <v>1</v>
      </c>
      <c r="G84">
        <f t="shared" si="0"/>
        <v>0</v>
      </c>
      <c r="J84" s="5">
        <v>2025</v>
      </c>
      <c r="K84">
        <v>1</v>
      </c>
      <c r="L84">
        <v>0</v>
      </c>
    </row>
    <row r="85" spans="1:12">
      <c r="J85" s="5">
        <v>2030</v>
      </c>
      <c r="K85">
        <v>1</v>
      </c>
      <c r="L85">
        <v>0</v>
      </c>
    </row>
    <row r="86" spans="1:12">
      <c r="J86" s="5" t="s">
        <v>11081</v>
      </c>
      <c r="K86">
        <v>3484</v>
      </c>
      <c r="L86">
        <v>1169</v>
      </c>
    </row>
    <row r="91" spans="1:12">
      <c r="A91" s="6" t="s">
        <v>11111</v>
      </c>
    </row>
    <row r="94" spans="1:12">
      <c r="A94" s="10" t="s">
        <v>11108</v>
      </c>
      <c r="B94" s="10" t="s">
        <v>11109</v>
      </c>
      <c r="C94" s="10" t="s">
        <v>103</v>
      </c>
      <c r="E94" s="4" t="s">
        <v>11080</v>
      </c>
      <c r="F94" t="s">
        <v>11112</v>
      </c>
      <c r="G94" t="s">
        <v>11113</v>
      </c>
    </row>
    <row r="95" spans="1:12">
      <c r="A95" s="8">
        <v>2011</v>
      </c>
      <c r="B95" s="8">
        <f>GETPIVOTDATA("Opportunity ID",$A$54,"Years (Close Date)",2011)</f>
        <v>7</v>
      </c>
      <c r="C95" s="8">
        <f>GETPIVOTDATA("Opportunity ID",$D$55,"Years (Close Date)",2011)</f>
        <v>7</v>
      </c>
      <c r="E95" s="5">
        <v>2011</v>
      </c>
      <c r="F95">
        <v>2</v>
      </c>
      <c r="G95">
        <v>7</v>
      </c>
    </row>
    <row r="96" spans="1:12">
      <c r="A96" s="9">
        <v>2015</v>
      </c>
      <c r="B96" s="9">
        <f>GETPIVOTDATA("Opportunity ID",$A$54,"Years (Close Date)",2015)</f>
        <v>48</v>
      </c>
      <c r="C96" s="9">
        <v>16</v>
      </c>
      <c r="E96" s="5">
        <v>2015</v>
      </c>
      <c r="F96">
        <v>16</v>
      </c>
      <c r="G96">
        <v>48</v>
      </c>
    </row>
    <row r="97" spans="1:7">
      <c r="A97" s="8">
        <v>2016</v>
      </c>
      <c r="B97" s="8">
        <v>144</v>
      </c>
      <c r="C97" s="8">
        <v>60</v>
      </c>
      <c r="E97" s="5">
        <v>2016</v>
      </c>
      <c r="F97">
        <v>60</v>
      </c>
      <c r="G97">
        <v>144</v>
      </c>
    </row>
    <row r="98" spans="1:7">
      <c r="A98" s="9">
        <v>2017</v>
      </c>
      <c r="B98" s="9">
        <v>438</v>
      </c>
      <c r="C98" s="9">
        <v>136</v>
      </c>
      <c r="E98" s="5">
        <v>2017</v>
      </c>
      <c r="F98">
        <v>136</v>
      </c>
      <c r="G98">
        <v>438</v>
      </c>
    </row>
    <row r="99" spans="1:7">
      <c r="A99" s="8">
        <v>2018</v>
      </c>
      <c r="B99" s="8">
        <f>GETPIVOTDATA("Opportunity ID",$A$54,"Years (Close Date)",2018)</f>
        <v>567</v>
      </c>
      <c r="C99" s="8">
        <v>166</v>
      </c>
      <c r="E99" s="5">
        <v>2018</v>
      </c>
      <c r="F99">
        <v>166</v>
      </c>
      <c r="G99">
        <v>567</v>
      </c>
    </row>
    <row r="100" spans="1:7">
      <c r="A100" s="9">
        <v>2019</v>
      </c>
      <c r="B100" s="9">
        <v>624</v>
      </c>
      <c r="C100" s="9">
        <v>324</v>
      </c>
      <c r="E100" s="5">
        <v>2019</v>
      </c>
      <c r="F100">
        <v>324</v>
      </c>
      <c r="G100">
        <v>624</v>
      </c>
    </row>
    <row r="101" spans="1:7">
      <c r="A101" s="8">
        <v>2021</v>
      </c>
      <c r="B101" s="8">
        <v>1381</v>
      </c>
      <c r="C101" s="8">
        <v>294</v>
      </c>
      <c r="E101" s="5">
        <v>2021</v>
      </c>
      <c r="F101">
        <v>294</v>
      </c>
      <c r="G101">
        <v>1381</v>
      </c>
    </row>
    <row r="102" spans="1:7">
      <c r="A102" s="9">
        <v>2022</v>
      </c>
      <c r="B102" s="9">
        <v>262</v>
      </c>
      <c r="C102" s="9">
        <v>0</v>
      </c>
      <c r="E102" s="5">
        <v>2022</v>
      </c>
      <c r="F102">
        <v>0</v>
      </c>
      <c r="G102">
        <v>262</v>
      </c>
    </row>
    <row r="103" spans="1:7">
      <c r="A103" s="8">
        <v>2023</v>
      </c>
      <c r="B103" s="8">
        <v>10</v>
      </c>
      <c r="C103" s="8">
        <v>0</v>
      </c>
      <c r="E103" s="5">
        <v>2023</v>
      </c>
      <c r="F103">
        <v>0</v>
      </c>
      <c r="G103">
        <v>10</v>
      </c>
    </row>
    <row r="104" spans="1:7">
      <c r="A104" s="9">
        <v>2024</v>
      </c>
      <c r="B104" s="9">
        <v>1</v>
      </c>
      <c r="C104" s="9">
        <v>0</v>
      </c>
      <c r="E104" s="5">
        <v>2024</v>
      </c>
      <c r="F104">
        <v>0</v>
      </c>
      <c r="G104">
        <v>1</v>
      </c>
    </row>
    <row r="105" spans="1:7">
      <c r="A105" s="8">
        <v>2025</v>
      </c>
      <c r="B105" s="8">
        <v>1</v>
      </c>
      <c r="C105" s="8">
        <v>0</v>
      </c>
      <c r="E105" s="5">
        <v>2025</v>
      </c>
      <c r="F105">
        <v>0</v>
      </c>
      <c r="G105">
        <v>1</v>
      </c>
    </row>
    <row r="106" spans="1:7">
      <c r="A106" s="11">
        <v>2030</v>
      </c>
      <c r="B106" s="11">
        <v>1</v>
      </c>
      <c r="C106" s="11">
        <v>0</v>
      </c>
      <c r="E106" s="5">
        <v>2030</v>
      </c>
      <c r="F106">
        <v>0</v>
      </c>
      <c r="G106">
        <v>1</v>
      </c>
    </row>
    <row r="107" spans="1:7">
      <c r="E107" s="5" t="s">
        <v>11081</v>
      </c>
      <c r="F107">
        <v>998</v>
      </c>
      <c r="G107">
        <v>3484</v>
      </c>
    </row>
    <row r="112" spans="1:7" ht="15.5">
      <c r="A112" s="16" t="s">
        <v>11115</v>
      </c>
    </row>
    <row r="114" spans="1:8">
      <c r="A114" s="12" t="s">
        <v>11116</v>
      </c>
      <c r="B114" s="12" t="s">
        <v>11117</v>
      </c>
    </row>
    <row r="115" spans="1:8">
      <c r="A115" s="13" t="s">
        <v>11118</v>
      </c>
      <c r="B115" s="13">
        <f>GETPIVOTDATA("Opportunity ID",$D$115,"Stage","Closed Won")</f>
        <v>1443</v>
      </c>
      <c r="D115" s="4" t="s">
        <v>11080</v>
      </c>
      <c r="E115" t="s">
        <v>11082</v>
      </c>
      <c r="G115" s="4" t="s">
        <v>11080</v>
      </c>
      <c r="H115" t="s">
        <v>11082</v>
      </c>
    </row>
    <row r="116" spans="1:8">
      <c r="A116" s="13" t="s">
        <v>97</v>
      </c>
      <c r="B116" s="13">
        <f>GETPIVOTDATA("Opportunity ID",$D$115,"Stage","Closed Lost")</f>
        <v>1931</v>
      </c>
      <c r="D116" s="5" t="s">
        <v>97</v>
      </c>
      <c r="E116">
        <v>1931</v>
      </c>
      <c r="G116" s="5" t="s">
        <v>97</v>
      </c>
      <c r="H116">
        <v>1931</v>
      </c>
    </row>
    <row r="117" spans="1:8">
      <c r="A117" s="14" t="s">
        <v>11119</v>
      </c>
      <c r="B117" s="15">
        <f>B115+B116</f>
        <v>3374</v>
      </c>
      <c r="D117" s="5" t="s">
        <v>103</v>
      </c>
      <c r="E117">
        <v>1443</v>
      </c>
      <c r="G117" s="5" t="s">
        <v>103</v>
      </c>
      <c r="H117">
        <v>1443</v>
      </c>
    </row>
    <row r="118" spans="1:8">
      <c r="D118" s="5" t="s">
        <v>2565</v>
      </c>
      <c r="E118">
        <v>14</v>
      </c>
      <c r="G118" s="5" t="s">
        <v>2565</v>
      </c>
      <c r="H118">
        <v>14</v>
      </c>
    </row>
    <row r="119" spans="1:8">
      <c r="D119" s="5" t="s">
        <v>339</v>
      </c>
      <c r="E119">
        <v>141</v>
      </c>
      <c r="G119" s="5" t="s">
        <v>339</v>
      </c>
      <c r="H119">
        <v>141</v>
      </c>
    </row>
    <row r="120" spans="1:8">
      <c r="D120" s="5" t="s">
        <v>2863</v>
      </c>
      <c r="E120">
        <v>51</v>
      </c>
      <c r="G120" s="5" t="s">
        <v>2863</v>
      </c>
      <c r="H120">
        <v>51</v>
      </c>
    </row>
    <row r="121" spans="1:8">
      <c r="D121" s="5" t="s">
        <v>313</v>
      </c>
      <c r="E121">
        <v>424</v>
      </c>
      <c r="G121" s="5" t="s">
        <v>313</v>
      </c>
      <c r="H121">
        <v>424</v>
      </c>
    </row>
    <row r="122" spans="1:8">
      <c r="D122" s="5" t="s">
        <v>3360</v>
      </c>
      <c r="E122">
        <v>17</v>
      </c>
      <c r="G122" s="5" t="s">
        <v>3360</v>
      </c>
      <c r="H122">
        <v>17</v>
      </c>
    </row>
    <row r="123" spans="1:8">
      <c r="D123" s="5" t="s">
        <v>2845</v>
      </c>
      <c r="E123">
        <v>20</v>
      </c>
      <c r="G123" s="5" t="s">
        <v>2845</v>
      </c>
      <c r="H123">
        <v>20</v>
      </c>
    </row>
    <row r="124" spans="1:8">
      <c r="D124" s="5" t="s">
        <v>2567</v>
      </c>
      <c r="E124">
        <v>1</v>
      </c>
      <c r="G124" s="5" t="s">
        <v>2567</v>
      </c>
      <c r="H124">
        <v>1</v>
      </c>
    </row>
    <row r="125" spans="1:8">
      <c r="D125" s="5" t="s">
        <v>166</v>
      </c>
      <c r="E125">
        <v>439</v>
      </c>
      <c r="G125" s="5" t="s">
        <v>166</v>
      </c>
      <c r="H125">
        <v>439</v>
      </c>
    </row>
    <row r="126" spans="1:8">
      <c r="D126" s="5" t="s">
        <v>349</v>
      </c>
      <c r="E126">
        <v>117</v>
      </c>
      <c r="G126" s="5" t="s">
        <v>349</v>
      </c>
      <c r="H126">
        <v>117</v>
      </c>
    </row>
    <row r="127" spans="1:8">
      <c r="D127" s="5" t="s">
        <v>1662</v>
      </c>
      <c r="E127">
        <v>48</v>
      </c>
      <c r="G127" s="5" t="s">
        <v>1662</v>
      </c>
      <c r="H127">
        <v>48</v>
      </c>
    </row>
    <row r="128" spans="1:8">
      <c r="D128" s="5" t="s">
        <v>11081</v>
      </c>
      <c r="E128">
        <v>4646</v>
      </c>
      <c r="G128" s="5" t="s">
        <v>11081</v>
      </c>
      <c r="H128">
        <v>4646</v>
      </c>
    </row>
    <row r="139" spans="1:2" ht="15.5">
      <c r="A139" s="17" t="s">
        <v>11120</v>
      </c>
    </row>
    <row r="142" spans="1:2">
      <c r="A142" s="4" t="s">
        <v>11080</v>
      </c>
      <c r="B142" t="s">
        <v>11078</v>
      </c>
    </row>
    <row r="143" spans="1:2">
      <c r="A143" s="5" t="s">
        <v>5839</v>
      </c>
      <c r="B143">
        <v>50000</v>
      </c>
    </row>
    <row r="144" spans="1:2">
      <c r="A144" s="5" t="s">
        <v>5842</v>
      </c>
      <c r="B144">
        <v>500000</v>
      </c>
    </row>
    <row r="145" spans="1:2">
      <c r="A145" s="5" t="s">
        <v>2975</v>
      </c>
      <c r="B145">
        <v>4205449.97</v>
      </c>
    </row>
    <row r="146" spans="1:2">
      <c r="A146" s="5" t="s">
        <v>11123</v>
      </c>
      <c r="B146">
        <v>179388519.00000012</v>
      </c>
    </row>
    <row r="147" spans="1:2">
      <c r="A147" s="5" t="s">
        <v>11081</v>
      </c>
      <c r="B147">
        <v>184143968.97000012</v>
      </c>
    </row>
    <row r="155" spans="1:2" ht="15.5">
      <c r="A155" s="17" t="s">
        <v>11121</v>
      </c>
    </row>
    <row r="159" spans="1:2">
      <c r="A159" s="4" t="s">
        <v>11080</v>
      </c>
      <c r="B159" t="s">
        <v>11082</v>
      </c>
    </row>
    <row r="160" spans="1:2">
      <c r="A160" s="5" t="s">
        <v>5147</v>
      </c>
      <c r="B160">
        <v>28</v>
      </c>
    </row>
    <row r="161" spans="1:2">
      <c r="A161" s="5" t="s">
        <v>3190</v>
      </c>
      <c r="B161">
        <v>182</v>
      </c>
    </row>
    <row r="162" spans="1:2">
      <c r="A162" s="5" t="s">
        <v>175</v>
      </c>
      <c r="B162">
        <v>164</v>
      </c>
    </row>
    <row r="163" spans="1:2">
      <c r="A163" s="5" t="s">
        <v>179</v>
      </c>
      <c r="B163">
        <v>88</v>
      </c>
    </row>
    <row r="164" spans="1:2">
      <c r="A164" s="5" t="s">
        <v>185</v>
      </c>
      <c r="B164">
        <v>108</v>
      </c>
    </row>
    <row r="165" spans="1:2">
      <c r="A165" s="5" t="s">
        <v>4710</v>
      </c>
      <c r="B165">
        <v>2</v>
      </c>
    </row>
    <row r="166" spans="1:2">
      <c r="A166" s="5" t="s">
        <v>4366</v>
      </c>
      <c r="B166">
        <v>1143</v>
      </c>
    </row>
    <row r="167" spans="1:2">
      <c r="A167" s="5" t="s">
        <v>210</v>
      </c>
      <c r="B167">
        <v>174</v>
      </c>
    </row>
    <row r="168" spans="1:2">
      <c r="A168" s="5" t="s">
        <v>5608</v>
      </c>
      <c r="B168">
        <v>1</v>
      </c>
    </row>
    <row r="169" spans="1:2">
      <c r="A169" s="5" t="s">
        <v>636</v>
      </c>
      <c r="B169">
        <v>51</v>
      </c>
    </row>
    <row r="170" spans="1:2">
      <c r="A170" s="5" t="s">
        <v>4834</v>
      </c>
      <c r="B170">
        <v>8</v>
      </c>
    </row>
    <row r="171" spans="1:2">
      <c r="A171" s="5" t="s">
        <v>699</v>
      </c>
      <c r="B171">
        <v>229</v>
      </c>
    </row>
    <row r="172" spans="1:2">
      <c r="A172" s="5" t="s">
        <v>368</v>
      </c>
      <c r="B172">
        <v>112</v>
      </c>
    </row>
    <row r="173" spans="1:2">
      <c r="A173" s="5" t="s">
        <v>382</v>
      </c>
      <c r="B173">
        <v>50</v>
      </c>
    </row>
    <row r="174" spans="1:2">
      <c r="A174" s="5" t="s">
        <v>4370</v>
      </c>
      <c r="B174">
        <v>8</v>
      </c>
    </row>
    <row r="175" spans="1:2">
      <c r="A175" s="5" t="s">
        <v>4915</v>
      </c>
      <c r="B175">
        <v>41</v>
      </c>
    </row>
    <row r="176" spans="1:2">
      <c r="A176" s="5" t="s">
        <v>91</v>
      </c>
      <c r="B176">
        <v>63</v>
      </c>
    </row>
    <row r="177" spans="1:2">
      <c r="A177" s="5" t="s">
        <v>121</v>
      </c>
      <c r="B177">
        <v>54</v>
      </c>
    </row>
    <row r="178" spans="1:2">
      <c r="A178" s="5" t="s">
        <v>219</v>
      </c>
      <c r="B178">
        <v>194</v>
      </c>
    </row>
    <row r="179" spans="1:2">
      <c r="A179" s="5" t="s">
        <v>4812</v>
      </c>
      <c r="B179">
        <v>231</v>
      </c>
    </row>
    <row r="180" spans="1:2">
      <c r="A180" s="5" t="s">
        <v>243</v>
      </c>
      <c r="B180">
        <v>79</v>
      </c>
    </row>
    <row r="181" spans="1:2">
      <c r="A181" s="5" t="s">
        <v>1016</v>
      </c>
      <c r="B181">
        <v>264</v>
      </c>
    </row>
    <row r="182" spans="1:2">
      <c r="A182" s="5" t="s">
        <v>7589</v>
      </c>
      <c r="B182">
        <v>1</v>
      </c>
    </row>
    <row r="183" spans="1:2">
      <c r="A183" s="5" t="s">
        <v>5428</v>
      </c>
      <c r="B183">
        <v>7</v>
      </c>
    </row>
    <row r="184" spans="1:2">
      <c r="A184" s="5" t="s">
        <v>4863</v>
      </c>
      <c r="B184">
        <v>187</v>
      </c>
    </row>
    <row r="185" spans="1:2">
      <c r="A185" s="5" t="s">
        <v>5541</v>
      </c>
      <c r="B185">
        <v>1</v>
      </c>
    </row>
    <row r="186" spans="1:2">
      <c r="A186" s="5" t="s">
        <v>105</v>
      </c>
      <c r="B186">
        <v>82</v>
      </c>
    </row>
    <row r="187" spans="1:2">
      <c r="A187" s="5" t="s">
        <v>5533</v>
      </c>
      <c r="B187">
        <v>1</v>
      </c>
    </row>
    <row r="188" spans="1:2">
      <c r="A188" s="5" t="s">
        <v>6206</v>
      </c>
      <c r="B188">
        <v>1</v>
      </c>
    </row>
    <row r="189" spans="1:2">
      <c r="A189" s="5" t="s">
        <v>4808</v>
      </c>
      <c r="B189">
        <v>558</v>
      </c>
    </row>
    <row r="190" spans="1:2">
      <c r="A190" s="5" t="s">
        <v>129</v>
      </c>
      <c r="B190">
        <v>137</v>
      </c>
    </row>
    <row r="191" spans="1:2">
      <c r="A191" s="5" t="s">
        <v>145</v>
      </c>
      <c r="B191">
        <v>76</v>
      </c>
    </row>
    <row r="192" spans="1:2">
      <c r="A192" s="5" t="s">
        <v>11081</v>
      </c>
      <c r="B192">
        <v>4325</v>
      </c>
    </row>
  </sheetData>
  <pageMargins left="0.7" right="0.7" top="0.75" bottom="0.75" header="0.3" footer="0.3"/>
  <tableParts count="2">
    <tablePart r:id="rId13"/>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155D-6F20-4C8F-8111-549ADC4AA268}">
  <dimension ref="A1"/>
  <sheetViews>
    <sheetView showGridLines="0" tabSelected="1" zoomScale="72" zoomScaleNormal="55" workbookViewId="0">
      <selection activeCell="W26" sqref="W26"/>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9FD56E-BD08-4419-8475-1AB50120CA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 (2)</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SUSHANTH HM</dc:creator>
  <cp:lastModifiedBy>Bhavani Kudthe</cp:lastModifiedBy>
  <dcterms:created xsi:type="dcterms:W3CDTF">2026-01-05T11:11:34Z</dcterms:created>
  <dcterms:modified xsi:type="dcterms:W3CDTF">2026-01-10T09:54:04Z</dcterms:modified>
</cp:coreProperties>
</file>